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rty_cafe_sales" sheetId="1" r:id="rId4"/>
    <sheet state="visible" name="Without Missing Numerical Value" sheetId="2" r:id="rId5"/>
    <sheet state="visible" name="Tabela dinâmica 1" sheetId="3" r:id="rId6"/>
  </sheets>
  <definedNames>
    <definedName hidden="1" localSheetId="0" name="_xlnm._FilterDatabase">dirty_cafe_sales!$S$1:$Z$10001</definedName>
    <definedName hidden="1" localSheetId="1" name="_xlnm._FilterDatabase">'Without Missing Numerical Value'!$A$1:$H$9486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<sst xmlns="http://schemas.openxmlformats.org/spreadsheetml/2006/main" count="83147" uniqueCount="10050">
  <si>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</si>
  <si>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</si>
  <si>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</si>
  <si>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</si>
  <si>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</si>
  <si>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</si>
  <si>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</si>
  <si>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</si>
  <si>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Calculated Quantity</t>
  </si>
  <si>
    <t>Calculated Price/Unit</t>
  </si>
  <si>
    <t>Calculated Total Spent</t>
  </si>
  <si>
    <t>Nº de Erros</t>
  </si>
  <si>
    <t>Tabela Original</t>
  </si>
  <si>
    <t>Tabela Limpa</t>
  </si>
  <si>
    <t>Cleaned Item</t>
  </si>
  <si>
    <t>Cleaned Location</t>
  </si>
  <si>
    <t>Cleaned Payment Method</t>
  </si>
  <si>
    <t>Cleaned Quantity</t>
  </si>
  <si>
    <t>Cleaned Price/Unit</t>
  </si>
  <si>
    <t>Cleaned Total Spent</t>
  </si>
  <si>
    <t>Cleaned Date</t>
  </si>
  <si>
    <t>TXN_1961373</t>
  </si>
  <si>
    <t>Coffee</t>
  </si>
  <si>
    <t>Credit Card</t>
  </si>
  <si>
    <t>Takeaway</t>
  </si>
  <si>
    <t>ERROR</t>
  </si>
  <si>
    <t>TXN_4977031</t>
  </si>
  <si>
    <t>Cake</t>
  </si>
  <si>
    <t>Cash</t>
  </si>
  <si>
    <t>In-store</t>
  </si>
  <si>
    <t>UNKNOWN</t>
  </si>
  <si>
    <t>TXN_4271903</t>
  </si>
  <si>
    <t>Cookie</t>
  </si>
  <si>
    <t>Vazio</t>
  </si>
  <si>
    <t>Diferença</t>
  </si>
  <si>
    <t>TXN_7034554</t>
  </si>
  <si>
    <t>Salad</t>
  </si>
  <si>
    <t>Total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</si>
  <si>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</si>
  <si>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</si>
  <si>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</si>
  <si>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</si>
  <si>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</si>
  <si>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</si>
  <si>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</si>
  <si>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</si>
  <si>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</si>
  <si>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</si>
  <si>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</si>
  <si>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</si>
  <si>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</si>
  <si>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</si>
  <si>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</si>
  <si>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</si>
  <si>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</si>
  <si>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</si>
  <si>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</si>
  <si>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</si>
  <si>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</si>
  <si>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</si>
  <si>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</si>
  <si>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</si>
  <si>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</si>
  <si>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</si>
  <si>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</si>
  <si>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</si>
  <si>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</si>
  <si>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</si>
  <si>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</si>
  <si>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</si>
  <si>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</si>
  <si>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</si>
  <si>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</si>
  <si>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</si>
  <si>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</si>
  <si>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</si>
  <si>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</si>
  <si>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</si>
  <si>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</si>
  <si>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</si>
  <si>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</si>
  <si>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</si>
  <si>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</si>
  <si>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</si>
  <si>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</si>
  <si>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</si>
  <si>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</si>
  <si>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</si>
  <si>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</si>
  <si>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</si>
  <si>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</si>
  <si>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</si>
  <si>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</si>
  <si>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</si>
  <si>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</si>
  <si>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</si>
  <si>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</si>
  <si>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</si>
  <si>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</si>
  <si>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</si>
  <si>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</si>
  <si>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</si>
  <si>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</si>
  <si>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</si>
  <si>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</si>
  <si>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</si>
  <si>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</si>
  <si>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</si>
  <si>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</si>
  <si>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</si>
  <si>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</si>
  <si>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</si>
  <si>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</si>
  <si>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</si>
  <si>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</si>
  <si>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</si>
  <si>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</si>
  <si>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</si>
  <si>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</si>
  <si>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</si>
  <si>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</si>
  <si>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</si>
  <si>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</si>
  <si>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</si>
  <si>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</si>
  <si>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</si>
  <si>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</si>
  <si>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</si>
  <si>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</si>
  <si>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</si>
  <si>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</si>
  <si>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</si>
  <si>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</si>
  <si>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</si>
  <si>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</si>
  <si>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</si>
  <si>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</si>
  <si>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</si>
  <si>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</si>
  <si>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</si>
  <si>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</si>
  <si>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</si>
  <si>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</si>
  <si>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</si>
  <si>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</si>
  <si>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</si>
  <si>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</si>
  <si>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</si>
  <si>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</si>
  <si>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</si>
  <si>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</si>
  <si>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</si>
  <si>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</si>
  <si>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</si>
  <si>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</si>
  <si>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</si>
  <si>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</si>
  <si>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</si>
  <si>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</si>
  <si>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</si>
  <si>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</si>
  <si>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</si>
  <si>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</si>
  <si>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</si>
  <si>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</si>
  <si>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</si>
  <si>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</si>
  <si>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</si>
  <si>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</si>
  <si>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</si>
  <si>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</si>
  <si>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</si>
  <si>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</si>
  <si>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</si>
  <si>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</si>
  <si>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</si>
  <si>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</si>
  <si>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</si>
  <si>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</si>
  <si>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</si>
  <si>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</si>
  <si>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</si>
  <si>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</si>
  <si>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</si>
  <si>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</si>
  <si>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</si>
  <si>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</si>
  <si>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</si>
  <si>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</si>
  <si>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</si>
  <si>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</si>
  <si>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</si>
  <si>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</si>
  <si>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</si>
  <si>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</si>
  <si>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</si>
  <si>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</si>
  <si>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</si>
  <si>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</si>
  <si>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</si>
  <si>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</si>
  <si>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</si>
  <si>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</si>
  <si>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</si>
  <si>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</si>
  <si>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</si>
  <si>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</si>
  <si>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</si>
  <si>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</si>
  <si>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</si>
  <si>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</si>
  <si>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</si>
  <si>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</si>
  <si>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</si>
  <si>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</si>
  <si>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</si>
  <si>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</si>
  <si>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</si>
  <si>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</si>
  <si>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</si>
  <si>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</si>
  <si>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</si>
  <si>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</si>
  <si>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</si>
  <si>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</si>
  <si>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</si>
  <si>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</si>
  <si>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</si>
  <si>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</si>
  <si>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</si>
  <si>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</si>
  <si>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</si>
  <si>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</si>
  <si>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</si>
  <si>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</si>
  <si>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</si>
  <si>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</si>
  <si>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</si>
  <si>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</si>
  <si>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</si>
  <si>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</si>
  <si>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</si>
  <si>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</si>
  <si>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</si>
  <si>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</si>
  <si>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</si>
  <si>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</si>
  <si>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</si>
  <si>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</si>
  <si>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</si>
  <si>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</si>
  <si>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</si>
  <si>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</si>
  <si>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</si>
  <si>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</si>
  <si>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</si>
  <si>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</si>
  <si>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</si>
  <si>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</si>
  <si>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</si>
  <si>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</si>
  <si>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</si>
  <si>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</si>
  <si>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</si>
  <si>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</si>
  <si>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</si>
  <si>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</si>
  <si>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</si>
  <si>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</si>
  <si>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</si>
  <si>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</si>
  <si>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</si>
  <si>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</si>
  <si>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</si>
  <si>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</si>
  <si>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</si>
  <si>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</si>
  <si>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</si>
  <si>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</si>
  <si>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</si>
  <si>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</si>
  <si>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</si>
  <si>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</si>
  <si>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</si>
  <si>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</si>
  <si>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</si>
  <si>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</si>
  <si>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</si>
  <si>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</si>
  <si>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</si>
  <si>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</si>
  <si>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</si>
  <si>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</si>
  <si>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</si>
  <si>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</si>
  <si>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</si>
  <si>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</si>
  <si>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</si>
  <si>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</si>
  <si>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</si>
  <si>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</si>
  <si>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</si>
  <si>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</si>
  <si>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</si>
  <si>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</si>
  <si>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</si>
  <si>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</si>
  <si>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</si>
  <si>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</si>
  <si>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</si>
  <si>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</si>
  <si>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</si>
  <si>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</si>
  <si>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</si>
  <si>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</si>
  <si>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</si>
  <si>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</si>
  <si>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</si>
  <si>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</si>
  <si>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</si>
  <si>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</si>
  <si>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</si>
  <si>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</si>
  <si>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</si>
  <si>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</si>
  <si>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</si>
  <si>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</si>
  <si>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</si>
  <si>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</si>
  <si>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</si>
  <si>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</si>
  <si>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</si>
  <si>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</si>
  <si>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</si>
  <si>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</si>
  <si>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</si>
  <si>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</si>
  <si>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</si>
  <si>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</si>
  <si>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</si>
  <si>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</si>
  <si>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</si>
  <si>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</si>
  <si>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</si>
  <si>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</si>
  <si>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</si>
  <si>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</si>
  <si>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</si>
  <si>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</si>
  <si>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</si>
  <si>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</si>
  <si>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</si>
  <si>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</si>
  <si>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</si>
  <si>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</si>
  <si>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</si>
  <si>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</si>
  <si>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</si>
  <si>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</si>
  <si>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</si>
  <si>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</si>
  <si>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</si>
  <si>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</si>
  <si>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</si>
  <si>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</si>
  <si>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</si>
  <si>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</si>
  <si>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</si>
  <si>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</si>
  <si>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</si>
  <si>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</si>
  <si>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</si>
  <si>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</si>
  <si>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</si>
  <si>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</si>
  <si>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</si>
  <si>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</si>
  <si>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</si>
  <si>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</si>
  <si>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</si>
  <si>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</si>
  <si>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</si>
  <si>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</si>
  <si>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</si>
  <si>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</si>
  <si>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</si>
  <si>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</si>
  <si>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</si>
  <si>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</si>
  <si>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</si>
  <si>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</si>
  <si>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</si>
  <si>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</si>
  <si>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</si>
  <si>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</si>
  <si>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</si>
  <si>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</si>
  <si>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</si>
  <si>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</si>
  <si>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</si>
  <si>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</si>
  <si>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</si>
  <si>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</si>
  <si>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</si>
  <si>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</si>
  <si>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</si>
  <si>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</si>
  <si>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</si>
  <si>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</si>
  <si>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</si>
  <si>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</si>
  <si>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</si>
  <si>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</si>
  <si>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</si>
  <si>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</si>
  <si>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</si>
  <si>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</si>
  <si>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</si>
  <si>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</si>
  <si>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</si>
  <si>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</si>
  <si>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</si>
  <si>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</si>
  <si>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</si>
  <si>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</si>
  <si>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</si>
  <si>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</si>
  <si>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</si>
  <si>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</si>
  <si>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</si>
  <si>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</si>
  <si>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</si>
  <si>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</si>
  <si>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</si>
  <si>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</si>
  <si>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</si>
  <si>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</si>
  <si>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</si>
  <si>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</si>
  <si>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</si>
  <si>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</si>
  <si>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</si>
  <si>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</si>
  <si>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</si>
  <si>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</si>
  <si>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</si>
  <si>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</si>
  <si>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</si>
  <si>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</si>
  <si>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</si>
  <si>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</si>
  <si>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</si>
  <si>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</si>
  <si>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</si>
  <si>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</si>
  <si>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</si>
  <si>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</si>
  <si>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</si>
  <si>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</si>
  <si>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</si>
  <si>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</si>
  <si>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</si>
  <si>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</si>
  <si>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</si>
  <si>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</si>
  <si>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</si>
  <si>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</si>
  <si>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</si>
  <si>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</si>
  <si>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</si>
  <si>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</si>
  <si>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</si>
  <si>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</si>
  <si>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</si>
  <si>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</si>
  <si>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</si>
  <si>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</si>
  <si>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</si>
  <si>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</si>
  <si>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</si>
  <si>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</si>
  <si>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</si>
  <si>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</si>
  <si>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</si>
  <si>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</si>
  <si>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</si>
  <si>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</si>
  <si>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</si>
  <si>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</si>
  <si>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</si>
  <si>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</si>
  <si>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</si>
  <si>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</si>
  <si>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</si>
  <si>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</si>
  <si>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</si>
  <si>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</si>
  <si>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</si>
  <si>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</si>
  <si>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</si>
  <si>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</si>
  <si>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</si>
  <si>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</si>
  <si>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</si>
  <si>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</si>
  <si>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</si>
  <si>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</si>
  <si>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</si>
  <si>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</si>
  <si>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</si>
  <si>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</si>
  <si>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</si>
  <si>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</si>
  <si>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</si>
  <si>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</si>
  <si>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</si>
  <si>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</si>
  <si>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</si>
  <si>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</si>
  <si>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</si>
  <si>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</si>
  <si>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</si>
  <si>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</si>
  <si>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</si>
  <si>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</si>
  <si>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</si>
  <si>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</si>
  <si>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</si>
  <si>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</si>
  <si>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</si>
  <si>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</si>
  <si>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</si>
  <si>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</si>
  <si>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</si>
  <si>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</si>
  <si>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</si>
  <si>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</si>
  <si>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</si>
  <si>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</si>
  <si>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</si>
  <si>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</si>
  <si>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</si>
  <si>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</si>
  <si>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</si>
  <si>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</si>
  <si>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</si>
  <si>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</si>
  <si>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</si>
  <si>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</si>
  <si>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</si>
  <si>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</si>
  <si>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</si>
  <si>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</si>
  <si>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</si>
  <si>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</si>
  <si>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</si>
  <si>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</si>
  <si>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</si>
  <si>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</si>
  <si>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</si>
  <si>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</si>
  <si>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</si>
  <si>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</si>
  <si>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</si>
  <si>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</si>
  <si>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</si>
  <si>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</si>
  <si>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</si>
  <si>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</si>
  <si>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</si>
  <si>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</si>
  <si>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</si>
  <si>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</si>
  <si>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</si>
  <si>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</si>
  <si>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</si>
  <si>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</si>
  <si>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</si>
  <si>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</si>
  <si>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</si>
  <si>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</si>
  <si>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</si>
  <si>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</si>
  <si>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</si>
  <si>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</si>
  <si>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</si>
  <si>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</si>
  <si>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</si>
  <si>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</si>
  <si>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</si>
  <si>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</si>
  <si>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</si>
  <si>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</si>
  <si>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</si>
  <si>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</si>
  <si>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</si>
  <si>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</si>
  <si>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</si>
  <si>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</si>
  <si>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</si>
  <si>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</si>
  <si>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</si>
  <si>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</si>
  <si>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</si>
  <si>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</si>
  <si>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</si>
  <si>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</si>
  <si>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</si>
  <si>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</si>
  <si>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</si>
  <si>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</si>
  <si>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</si>
  <si>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</si>
  <si>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</si>
  <si>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</si>
  <si>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</si>
  <si>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</si>
  <si>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</si>
  <si>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</si>
  <si>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</si>
  <si>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</si>
  <si>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</si>
  <si>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</si>
  <si>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</si>
  <si>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</si>
  <si>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</si>
  <si>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</si>
  <si>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</si>
  <si>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</si>
  <si>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</si>
  <si>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</si>
  <si>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</si>
  <si>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</si>
  <si>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</si>
  <si>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</si>
  <si>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</si>
  <si>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</si>
  <si>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</si>
  <si>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</si>
  <si>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</si>
  <si>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</si>
  <si>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</si>
  <si>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</si>
  <si>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</si>
  <si>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</si>
  <si>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</si>
  <si>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</si>
  <si>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</si>
  <si>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</si>
  <si>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</si>
  <si>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</si>
  <si>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</si>
  <si>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</si>
  <si>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</si>
  <si>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</si>
  <si>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</si>
  <si>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</si>
  <si>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</si>
  <si>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</si>
  <si>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</si>
  <si>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</si>
  <si>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</si>
  <si>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</si>
  <si>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</si>
  <si>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</si>
  <si>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</si>
  <si>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</si>
  <si>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</si>
  <si>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</si>
  <si>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</si>
  <si>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</si>
  <si>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</si>
  <si>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</si>
  <si>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</si>
  <si>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</si>
  <si>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</si>
  <si>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</si>
  <si>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</si>
  <si>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</si>
  <si>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</si>
  <si>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</si>
  <si>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</si>
  <si>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</si>
  <si>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</si>
  <si>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</si>
  <si>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</si>
  <si>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</si>
  <si>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</si>
  <si>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</si>
  <si>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</si>
  <si>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</si>
  <si>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</si>
  <si>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</si>
  <si>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</si>
  <si>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</si>
  <si>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</si>
  <si>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</si>
  <si>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</si>
  <si>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</si>
  <si>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</si>
  <si>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</si>
  <si>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</si>
  <si>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</si>
  <si>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</si>
  <si>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</si>
  <si>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</si>
  <si>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</si>
  <si>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</si>
  <si>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</si>
  <si>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</si>
  <si>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</si>
  <si>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</si>
  <si>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</si>
  <si>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</si>
  <si>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</si>
  <si>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</si>
  <si>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</si>
  <si>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</si>
  <si>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</si>
  <si>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</si>
  <si>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</si>
  <si>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</si>
  <si>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</si>
  <si>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</si>
  <si>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</si>
  <si>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</si>
  <si>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</si>
  <si>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</si>
  <si>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</si>
  <si>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</si>
  <si>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</si>
  <si>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</si>
  <si>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</si>
  <si>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</si>
  <si>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</si>
  <si>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</si>
  <si>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</si>
  <si>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</si>
  <si>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</si>
  <si>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</si>
  <si>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</si>
  <si>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</si>
  <si>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</si>
  <si>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</si>
  <si>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</si>
  <si>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</si>
  <si>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</si>
  <si>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</si>
  <si>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</si>
  <si>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</si>
  <si>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</si>
  <si>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</si>
  <si>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</si>
  <si>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</si>
  <si>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</si>
  <si>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</si>
  <si>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</si>
  <si>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</si>
  <si>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</si>
  <si>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</si>
  <si>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</si>
  <si>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</si>
  <si>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</si>
  <si>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</si>
  <si>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</si>
  <si>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</si>
  <si>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</si>
  <si>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</si>
  <si>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</si>
  <si>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</si>
  <si>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</si>
  <si>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</si>
  <si>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</si>
  <si>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</si>
  <si>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</si>
  <si>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</si>
  <si>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</si>
  <si>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</si>
  <si>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</si>
  <si>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</si>
  <si>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</si>
  <si>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</si>
  <si>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</si>
  <si>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</si>
  <si>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</si>
  <si>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</si>
  <si>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</si>
  <si>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</si>
  <si>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</si>
  <si>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</si>
  <si>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</si>
  <si>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</si>
  <si>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</si>
  <si>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</si>
  <si>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</si>
  <si>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</si>
  <si>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</si>
  <si>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</si>
  <si>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</si>
  <si>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</si>
  <si>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</si>
  <si>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</si>
  <si>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</si>
  <si>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</si>
  <si>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</si>
  <si>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</si>
  <si>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</si>
  <si>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</si>
  <si>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</si>
  <si>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</si>
  <si>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</si>
  <si>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</si>
  <si>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</si>
  <si>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</si>
  <si>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</si>
  <si>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</si>
  <si>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</si>
  <si>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</si>
  <si>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</si>
  <si>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</si>
  <si>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</si>
  <si>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</si>
  <si>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</si>
  <si>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</si>
  <si>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</si>
  <si>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</si>
  <si>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</si>
  <si>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</si>
  <si>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</si>
  <si>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</si>
  <si>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</si>
  <si>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</si>
  <si>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</si>
  <si>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</si>
  <si>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</si>
  <si>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</si>
  <si>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</si>
  <si>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</si>
  <si>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</si>
  <si>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</si>
  <si>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</si>
  <si>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</si>
  <si>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</si>
  <si>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</si>
  <si>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</si>
  <si>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</si>
  <si>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</si>
  <si>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</si>
  <si>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</si>
  <si>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</si>
  <si>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</si>
  <si>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</si>
  <si>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</si>
  <si>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</si>
  <si>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</si>
  <si>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</si>
  <si>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</si>
  <si>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</si>
  <si>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</si>
  <si>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</si>
  <si>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</si>
  <si>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</si>
  <si>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</si>
  <si>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</si>
  <si>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</si>
  <si>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</si>
  <si>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</si>
  <si>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</si>
  <si>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</si>
  <si>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</si>
  <si>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</si>
  <si>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</si>
  <si>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</si>
  <si>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</si>
  <si>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</si>
  <si>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</si>
  <si>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</si>
  <si>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</si>
  <si>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</si>
  <si>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</si>
  <si>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</si>
  <si>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</si>
  <si>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</si>
  <si>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</si>
  <si>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</si>
  <si>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</si>
  <si>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</si>
  <si>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</si>
  <si>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</si>
  <si>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</si>
  <si>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</si>
  <si>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</si>
  <si>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</si>
  <si>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</si>
  <si>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</si>
  <si>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</si>
  <si>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</si>
  <si>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</si>
  <si>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</si>
  <si>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</si>
  <si>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</si>
  <si>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</si>
  <si>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</si>
  <si>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</si>
  <si>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</si>
  <si>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</si>
  <si>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</si>
  <si>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</si>
  <si>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</si>
  <si>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</si>
  <si>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</si>
  <si>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</si>
  <si>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</si>
  <si>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</si>
  <si>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</si>
  <si>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</si>
  <si>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</si>
  <si>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</si>
  <si>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</si>
  <si>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</si>
  <si>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</si>
  <si>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</si>
  <si>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</si>
  <si>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</si>
  <si>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</si>
  <si>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</si>
  <si>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</si>
  <si>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</si>
  <si>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</si>
  <si>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</si>
  <si>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</si>
  <si>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</si>
  <si>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</si>
  <si>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</si>
  <si>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</si>
  <si>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</si>
  <si>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</si>
  <si>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</si>
  <si>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</si>
  <si>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</si>
  <si>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</si>
  <si>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</si>
  <si>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</si>
  <si>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</si>
  <si>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</si>
  <si>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</si>
  <si>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</si>
  <si>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</si>
  <si>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</si>
  <si>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</si>
  <si>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</si>
  <si>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</si>
  <si>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</si>
  <si>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</si>
  <si>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</si>
  <si>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</si>
  <si>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</si>
  <si>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</si>
  <si>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</si>
  <si>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</si>
  <si>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</si>
  <si>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</si>
  <si>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</si>
  <si>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</si>
  <si>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</si>
  <si>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</si>
  <si>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</si>
  <si>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</si>
  <si>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</si>
  <si>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</si>
  <si>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</si>
  <si>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</si>
  <si>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</si>
  <si>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</si>
  <si>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</si>
  <si>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</si>
  <si>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</si>
  <si>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</si>
  <si>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</si>
  <si>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</si>
  <si>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</si>
  <si>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</si>
  <si>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</si>
  <si>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</si>
  <si>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</si>
  <si>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</si>
  <si>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</si>
  <si>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</si>
  <si>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</si>
  <si>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</si>
  <si>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</si>
  <si>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</si>
  <si>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</si>
  <si>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</si>
  <si>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</si>
  <si>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</si>
  <si>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</si>
  <si>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</si>
  <si>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</si>
  <si>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</si>
  <si>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</si>
  <si>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</si>
  <si>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</si>
  <si>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</si>
  <si>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</si>
  <si>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</si>
  <si>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</si>
  <si>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</si>
  <si>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</si>
  <si>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</si>
  <si>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</si>
  <si>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</si>
  <si>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</si>
  <si>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</si>
  <si>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</si>
  <si>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</si>
  <si>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</si>
  <si>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</si>
  <si>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</si>
  <si>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</si>
  <si>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</si>
  <si>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</si>
  <si>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</si>
  <si>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</si>
  <si>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</si>
  <si>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</si>
  <si>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</si>
  <si>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</si>
  <si>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</si>
  <si>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</si>
  <si>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</si>
  <si>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</si>
  <si>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</si>
  <si>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</si>
  <si>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</si>
  <si>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</si>
  <si>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</si>
  <si>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</si>
  <si>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</si>
  <si>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</si>
  <si>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</si>
  <si>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</si>
  <si>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</si>
  <si>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</si>
  <si>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</si>
  <si>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</si>
  <si>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</si>
  <si>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</si>
  <si>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</si>
  <si>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</si>
  <si>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</si>
  <si>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</si>
  <si>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</si>
  <si>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</si>
  <si>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</si>
  <si>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</si>
  <si>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</si>
  <si>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</si>
  <si>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</si>
  <si>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</si>
  <si>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</si>
  <si>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</si>
  <si>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</si>
  <si>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</si>
  <si>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</si>
  <si>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</si>
  <si>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</si>
  <si>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</si>
  <si>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</si>
  <si>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</si>
  <si>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</si>
  <si>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</si>
  <si>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</si>
  <si>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</si>
  <si>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</si>
  <si>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</si>
  <si>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</si>
  <si>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</si>
  <si>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</si>
  <si>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</si>
  <si>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</si>
  <si>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</si>
  <si>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</si>
  <si>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</si>
  <si>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</si>
  <si>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</si>
  <si>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</si>
  <si>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</si>
  <si>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</si>
  <si>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</si>
  <si>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</si>
  <si>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</si>
  <si>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</si>
  <si>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</si>
  <si>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</si>
  <si>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</si>
  <si>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</si>
  <si>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</si>
  <si>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</si>
  <si>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</si>
  <si>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</si>
  <si>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</si>
  <si>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</si>
  <si>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</si>
  <si>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</si>
  <si>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</si>
  <si>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</si>
  <si>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</si>
  <si>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</si>
  <si>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</si>
  <si>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</si>
  <si>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</si>
  <si>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</si>
  <si>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</si>
  <si>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</si>
  <si>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</si>
  <si>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</si>
  <si>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</si>
  <si>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</si>
  <si>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</si>
  <si>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</si>
  <si>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</si>
  <si>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</si>
  <si>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</si>
  <si>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</si>
  <si>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</si>
  <si>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</si>
  <si>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</si>
  <si>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</si>
  <si>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</si>
  <si>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</si>
  <si>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</si>
  <si>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</si>
  <si>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</si>
  <si>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</si>
  <si>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</si>
  <si>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</si>
  <si>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</si>
  <si>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</si>
  <si>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</si>
  <si>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</si>
  <si>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</si>
  <si>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</si>
  <si>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</si>
  <si>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</si>
  <si>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</si>
  <si>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</si>
  <si>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</si>
  <si>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</si>
  <si>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</si>
  <si>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</si>
  <si>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</si>
  <si>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</si>
  <si>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</si>
  <si>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</si>
  <si>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</si>
  <si>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</si>
  <si>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</si>
  <si>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</si>
  <si>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</si>
  <si>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</si>
  <si>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</si>
  <si>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</si>
  <si>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</si>
  <si>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</si>
  <si>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</si>
  <si>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</si>
  <si>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</si>
  <si>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</si>
  <si>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</si>
  <si>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</si>
  <si>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</si>
  <si>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</si>
  <si>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</si>
  <si>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</si>
  <si>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</si>
  <si>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</si>
  <si>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</si>
  <si>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</si>
  <si>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</si>
  <si>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</si>
  <si>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</si>
  <si>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</si>
  <si>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</si>
  <si>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</si>
  <si>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</si>
  <si>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</si>
  <si>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</si>
  <si>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</si>
  <si>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</si>
  <si>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</si>
  <si>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</si>
  <si>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</si>
  <si>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</si>
  <si>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</si>
  <si>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</si>
  <si>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</si>
  <si>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</si>
  <si>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</si>
  <si>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</si>
  <si>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</si>
  <si>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</si>
  <si>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</si>
  <si>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</si>
  <si>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</si>
  <si>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</si>
  <si>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</si>
  <si>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</si>
  <si>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</si>
  <si>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</si>
  <si>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</si>
  <si>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</si>
  <si>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</si>
  <si>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</si>
  <si>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</si>
  <si>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</si>
  <si>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</si>
  <si>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</si>
  <si>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</si>
  <si>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</si>
  <si>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</si>
  <si>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</si>
  <si>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</si>
  <si>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</si>
  <si>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</si>
  <si>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</si>
  <si>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</si>
  <si>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</si>
  <si>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</si>
  <si>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</si>
  <si>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</si>
  <si>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</si>
  <si>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</si>
  <si>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</si>
  <si>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</si>
  <si>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</si>
  <si>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</si>
  <si>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</si>
  <si>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</si>
  <si>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</si>
  <si>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</si>
  <si>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</si>
  <si>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</si>
  <si>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</si>
  <si>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</si>
  <si>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</si>
  <si>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</si>
  <si>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</si>
  <si>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</si>
  <si>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</si>
  <si>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</si>
  <si>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</si>
  <si>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</si>
  <si>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</si>
  <si>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</si>
  <si>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</si>
  <si>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</si>
  <si>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</si>
  <si>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</si>
  <si>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</si>
  <si>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</si>
  <si>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</si>
  <si>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</si>
  <si>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</si>
  <si>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</si>
  <si>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</si>
  <si>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</si>
  <si>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</si>
  <si>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</si>
  <si>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</si>
  <si>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</si>
  <si>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</si>
  <si>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</si>
  <si>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</si>
  <si>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</si>
  <si>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</si>
  <si>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</si>
  <si>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</si>
  <si>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</si>
  <si>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</si>
  <si>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</si>
  <si>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</si>
  <si>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</si>
  <si>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</si>
  <si>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</si>
  <si>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</si>
  <si>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</si>
  <si>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</si>
  <si>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</si>
  <si>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</si>
  <si>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</si>
  <si>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</si>
  <si>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</si>
  <si>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</si>
  <si>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</si>
  <si>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</si>
  <si>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</si>
  <si>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</si>
  <si>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</si>
  <si>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</si>
  <si>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</si>
  <si>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</si>
  <si>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</si>
  <si>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</si>
  <si>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</si>
  <si>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</si>
  <si>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</si>
  <si>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</si>
  <si>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</si>
  <si>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</si>
  <si>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</si>
  <si>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</si>
  <si>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</si>
  <si>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</si>
  <si>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</si>
  <si>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</si>
  <si>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</si>
  <si>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</si>
  <si>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</si>
  <si>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</si>
  <si>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</si>
  <si>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</si>
  <si>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</si>
  <si>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</si>
  <si>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</si>
  <si>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</si>
  <si>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</si>
  <si>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</si>
  <si>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</si>
  <si>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</si>
  <si>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</si>
  <si>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</si>
  <si>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</si>
  <si>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</si>
  <si>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</si>
  <si>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</si>
  <si>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</si>
  <si>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</si>
  <si>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</si>
  <si>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</si>
  <si>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</si>
  <si>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</si>
  <si>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</si>
  <si>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</si>
  <si>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</si>
  <si>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</si>
  <si>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</si>
  <si>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</si>
  <si>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</si>
  <si>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</si>
  <si>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</si>
  <si>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</si>
  <si>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</si>
  <si>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</si>
  <si>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</si>
  <si>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</si>
  <si>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</si>
  <si>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</si>
  <si>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</si>
  <si>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</si>
  <si>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</si>
  <si>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</si>
  <si>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</si>
  <si>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</si>
  <si>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</si>
  <si>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</si>
  <si>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</si>
  <si>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</si>
  <si>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</si>
  <si>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</si>
  <si>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</si>
  <si>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</si>
  <si>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</si>
  <si>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</si>
  <si>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</si>
  <si>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</si>
  <si>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</si>
  <si>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</si>
  <si>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</si>
  <si>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</si>
  <si>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</si>
  <si>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</si>
  <si>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</si>
  <si>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</si>
  <si>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</si>
  <si>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</si>
  <si>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</si>
  <si>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</si>
  <si>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</si>
  <si>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</si>
  <si>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</si>
  <si>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</si>
  <si>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</si>
  <si>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</si>
  <si>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</si>
  <si>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</si>
  <si>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</si>
  <si>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</si>
  <si>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</si>
  <si>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</si>
  <si>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</si>
  <si>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</si>
  <si>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</si>
  <si>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</si>
  <si>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</si>
  <si>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</si>
  <si>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</si>
  <si>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</si>
  <si>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</si>
  <si>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</si>
  <si>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</si>
  <si>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</si>
  <si>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</si>
  <si>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</si>
  <si>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</si>
  <si>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</si>
  <si>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</si>
  <si>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</si>
  <si>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</si>
  <si>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</si>
  <si>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</si>
  <si>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</si>
  <si>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</si>
  <si>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</si>
  <si>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</si>
  <si>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</si>
  <si>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</si>
  <si>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</si>
  <si>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</si>
  <si>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</si>
  <si>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</si>
  <si>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</si>
  <si>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</si>
  <si>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</si>
  <si>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</si>
  <si>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</si>
  <si>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</si>
  <si>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</si>
  <si>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</si>
  <si>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</si>
  <si>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</si>
  <si>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</si>
  <si>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</si>
  <si>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</si>
  <si>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</si>
  <si>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</si>
  <si>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</si>
  <si>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</si>
  <si>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</si>
  <si>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</si>
  <si>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</si>
  <si>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</si>
  <si>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</si>
  <si>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</si>
  <si>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</si>
  <si>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</si>
  <si>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</si>
  <si>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</si>
  <si>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</si>
  <si>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</si>
  <si>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</si>
  <si>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</si>
  <si>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</si>
  <si>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</si>
  <si>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</si>
  <si>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</si>
  <si>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</si>
  <si>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</si>
  <si>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</si>
  <si>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</si>
  <si>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</si>
  <si>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</si>
  <si>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</si>
  <si>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</si>
  <si>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</si>
  <si>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</si>
  <si>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</si>
  <si>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</si>
  <si>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</si>
  <si>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</si>
  <si>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</si>
  <si>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</si>
  <si>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</si>
  <si>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</si>
  <si>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</si>
  <si>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</si>
  <si>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</si>
  <si>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</si>
  <si>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</si>
  <si>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</si>
  <si>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</si>
  <si>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</si>
  <si>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</si>
  <si>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</si>
  <si>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</si>
  <si>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</si>
  <si>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</si>
  <si>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</si>
  <si>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</si>
  <si>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</si>
  <si>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</si>
  <si>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</si>
  <si>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</si>
  <si>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</si>
  <si>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</si>
  <si>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</si>
  <si>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</si>
  <si>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</si>
  <si>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</si>
  <si>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</si>
  <si>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</si>
  <si>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</si>
  <si>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</si>
  <si>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</si>
  <si>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</si>
  <si>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</si>
  <si>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</si>
  <si>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</si>
  <si>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</si>
  <si>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</si>
  <si>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</si>
  <si>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</si>
  <si>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</si>
  <si>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</si>
  <si>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</si>
  <si>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</si>
  <si>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</si>
  <si>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</si>
  <si>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</si>
  <si>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</si>
  <si>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</si>
  <si>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</si>
  <si>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</si>
  <si>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</si>
  <si>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</si>
  <si>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</si>
  <si>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</si>
  <si>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</si>
  <si>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</si>
  <si>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</si>
  <si>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</si>
  <si>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</si>
  <si>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</si>
  <si>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</si>
  <si>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</si>
  <si>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</si>
  <si>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</si>
  <si>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</si>
  <si>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</si>
  <si>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</si>
  <si>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</si>
  <si>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</si>
  <si>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</si>
  <si>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</si>
  <si>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</si>
  <si>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</si>
  <si>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</si>
  <si>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</si>
  <si>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</si>
  <si>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</si>
  <si>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</si>
  <si>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</si>
  <si>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</si>
  <si>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</si>
  <si>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</si>
  <si>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</si>
  <si>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</si>
  <si>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</si>
  <si>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</si>
  <si>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</si>
  <si>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</si>
  <si>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</si>
  <si>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</si>
  <si>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</si>
  <si>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</si>
  <si>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</si>
  <si>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</si>
  <si>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</si>
  <si>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</si>
  <si>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</si>
  <si>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</si>
  <si>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</si>
  <si>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</si>
  <si>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</si>
  <si>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</si>
  <si>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</si>
  <si>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</si>
  <si>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</si>
  <si>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</si>
  <si>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</si>
  <si>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</si>
  <si>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</si>
  <si>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</si>
  <si>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</si>
  <si>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</si>
  <si>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</si>
  <si>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</si>
  <si>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</si>
  <si>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</si>
  <si>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</si>
  <si>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</si>
  <si>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</si>
  <si>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</si>
  <si>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</si>
  <si>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</si>
  <si>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</si>
  <si>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</si>
  <si>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</si>
  <si>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</si>
  <si>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</si>
  <si>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</si>
  <si>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</si>
  <si>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</si>
  <si>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</si>
  <si>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</si>
  <si>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</si>
  <si>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</si>
  <si>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</si>
  <si>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</si>
  <si>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</si>
  <si>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</si>
  <si>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</si>
  <si>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</si>
  <si>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</si>
  <si>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</si>
  <si>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</si>
  <si>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</si>
  <si>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</si>
  <si>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</si>
  <si>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</si>
  <si>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</si>
  <si>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</si>
  <si>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</si>
  <si>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</si>
  <si>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</si>
  <si>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</si>
  <si>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</si>
  <si>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</si>
  <si>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</si>
  <si>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</si>
  <si>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</si>
  <si>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</si>
  <si>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</si>
  <si>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</si>
  <si>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</si>
  <si>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</si>
  <si>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</si>
  <si>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</si>
  <si>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</si>
  <si>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</si>
  <si>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</si>
  <si>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</si>
  <si>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</si>
  <si>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</si>
  <si>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</si>
  <si>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</si>
  <si>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</si>
  <si>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</si>
  <si>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</si>
  <si>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</si>
  <si>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</si>
  <si>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</si>
  <si>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</si>
  <si>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</si>
  <si>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</si>
  <si>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</si>
  <si>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</si>
  <si>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</si>
  <si>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</si>
  <si>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</si>
  <si>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</si>
  <si>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</si>
  <si>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</si>
  <si>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</si>
  <si>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</si>
  <si>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</si>
  <si>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</si>
  <si>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</si>
  <si>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</si>
  <si>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</si>
  <si>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</si>
  <si>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</si>
  <si>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</si>
  <si>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</si>
  <si>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</si>
  <si>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</si>
  <si>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</si>
  <si>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</si>
  <si>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</si>
  <si>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</si>
  <si>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</si>
  <si>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</si>
  <si>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</si>
  <si>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</si>
  <si>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</si>
  <si>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</si>
  <si>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</si>
  <si>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</si>
  <si>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</si>
  <si>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</si>
  <si>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</si>
  <si>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</si>
  <si>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</si>
  <si>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</si>
  <si>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</si>
  <si>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</si>
  <si>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</si>
  <si>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</si>
  <si>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</si>
  <si>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</si>
  <si>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</si>
  <si>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</si>
  <si>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</si>
  <si>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</si>
  <si>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</si>
  <si>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</si>
  <si>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</si>
  <si>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</si>
  <si>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</si>
  <si>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</si>
  <si>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</si>
  <si>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</si>
  <si>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</si>
  <si>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</si>
  <si>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</si>
  <si>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</si>
  <si>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</si>
  <si>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</si>
  <si>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</si>
  <si>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</si>
  <si>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</si>
  <si>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</si>
  <si>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</si>
  <si>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</si>
  <si>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</si>
  <si>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</si>
  <si>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</si>
  <si>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</si>
  <si>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</si>
  <si>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</si>
  <si>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</si>
  <si>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</si>
  <si>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</si>
  <si>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</si>
  <si>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</si>
  <si>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</si>
  <si>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</si>
  <si>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</si>
  <si>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</si>
  <si>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</si>
  <si>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</si>
  <si>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</si>
  <si>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</si>
  <si>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</si>
  <si>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</si>
  <si>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</si>
  <si>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</si>
  <si>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</si>
  <si>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</si>
  <si>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</si>
  <si>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</si>
  <si>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</si>
  <si>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</si>
  <si>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</si>
  <si>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</si>
  <si>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</si>
  <si>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</si>
  <si>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</si>
  <si>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</si>
  <si>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</si>
  <si>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</si>
  <si>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</si>
  <si>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</si>
  <si>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</si>
  <si>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</si>
  <si>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</si>
  <si>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</si>
  <si>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</si>
  <si>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</si>
  <si>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</si>
  <si>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</si>
  <si>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</si>
  <si>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</si>
  <si>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</si>
  <si>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</si>
  <si>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</si>
  <si>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</si>
  <si>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</si>
  <si>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</si>
  <si>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</si>
  <si>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</si>
  <si>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</si>
  <si>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</si>
  <si>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</si>
  <si>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</si>
  <si>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</si>
  <si>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</si>
  <si>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</si>
  <si>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</si>
  <si>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</si>
  <si>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</si>
  <si>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</si>
  <si>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</si>
  <si>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</si>
  <si>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</si>
  <si>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</si>
  <si>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</si>
  <si>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</si>
  <si>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</si>
  <si>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</si>
  <si>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</si>
  <si>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</si>
  <si>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</si>
  <si>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</si>
  <si>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</si>
  <si>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</si>
  <si>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</si>
  <si>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</si>
  <si>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</si>
  <si>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</si>
  <si>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</si>
  <si>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</si>
  <si>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</si>
  <si>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</si>
  <si>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</si>
  <si>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</si>
  <si>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</si>
  <si>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</si>
  <si>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</si>
  <si>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</si>
  <si>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</si>
  <si>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</si>
  <si>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</si>
  <si>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</si>
  <si>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</si>
  <si>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</si>
  <si>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</si>
  <si>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</si>
  <si>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</si>
  <si>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</si>
  <si>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</si>
  <si>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</si>
  <si>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</si>
  <si>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</si>
  <si>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</si>
  <si>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</si>
  <si>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</si>
  <si>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</si>
  <si>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</si>
  <si>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</si>
  <si>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</si>
  <si>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</si>
  <si>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</si>
  <si>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</si>
  <si>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</si>
  <si>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</si>
  <si>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</si>
  <si>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</si>
  <si>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</si>
  <si>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</si>
  <si>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</si>
  <si>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</si>
  <si>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</si>
  <si>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</si>
  <si>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</si>
  <si>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</si>
  <si>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</si>
  <si>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</si>
  <si>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</si>
  <si>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</si>
  <si>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</si>
  <si>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</si>
  <si>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</si>
  <si>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</si>
  <si>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</si>
  <si>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</si>
  <si>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</si>
  <si>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</si>
  <si>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</si>
  <si>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</si>
  <si>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</si>
  <si>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</si>
  <si>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</si>
  <si>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</si>
  <si>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</si>
  <si>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</si>
  <si>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</si>
  <si>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</si>
  <si>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</si>
  <si>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</si>
  <si>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</si>
  <si>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</si>
  <si>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</si>
  <si>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</si>
  <si>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</si>
  <si>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</si>
  <si>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</si>
  <si>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</si>
  <si>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</si>
  <si>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</si>
  <si>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</si>
  <si>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</si>
  <si>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</si>
  <si>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</si>
  <si>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</si>
  <si>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</si>
  <si>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</si>
  <si>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</si>
  <si>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</si>
  <si>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</si>
  <si>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</si>
  <si>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</si>
  <si>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</si>
  <si>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</si>
  <si>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</si>
  <si>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</si>
  <si>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</si>
  <si>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</si>
  <si>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</si>
  <si>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</si>
  <si>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</si>
  <si>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</si>
  <si>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</si>
  <si>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</si>
  <si>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</si>
  <si>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</si>
  <si>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</si>
  <si>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</si>
  <si>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</si>
  <si>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</si>
  <si>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</si>
  <si>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</si>
  <si>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</si>
  <si>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</si>
  <si>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</si>
  <si>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</si>
  <si>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</si>
  <si>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</si>
  <si>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</si>
  <si>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</si>
  <si>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</si>
  <si>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</si>
  <si>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</si>
  <si>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</si>
  <si>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</si>
  <si>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</si>
  <si>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</si>
  <si>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</si>
  <si>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</si>
  <si>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</si>
  <si>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</si>
  <si>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</si>
  <si>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</si>
  <si>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</si>
  <si>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</si>
  <si>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</si>
  <si>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</si>
  <si>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</si>
  <si>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</si>
  <si>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</si>
  <si>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</si>
  <si>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</si>
  <si>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</si>
  <si>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</si>
  <si>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</si>
  <si>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</si>
  <si>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</si>
  <si>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</si>
  <si>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</si>
  <si>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</si>
  <si>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</si>
  <si>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</si>
  <si>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</si>
  <si>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</si>
  <si>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</si>
  <si>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</si>
  <si>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</si>
  <si>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</si>
  <si>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</si>
  <si>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</si>
  <si>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</si>
  <si>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</si>
  <si>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</si>
  <si>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</si>
  <si>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</si>
  <si>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</si>
  <si>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</si>
  <si>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</si>
  <si>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</si>
  <si>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</si>
  <si>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</si>
  <si>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</si>
  <si>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</si>
  <si>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</si>
  <si>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</si>
  <si>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</si>
  <si>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</si>
  <si>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</si>
  <si>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</si>
  <si>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</si>
  <si>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</si>
  <si>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</si>
  <si>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</si>
  <si>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</si>
  <si>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</si>
  <si>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</si>
  <si>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</si>
  <si>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</si>
  <si>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</si>
  <si>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</si>
  <si>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</si>
  <si>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</si>
  <si>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</si>
  <si>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</si>
  <si>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</si>
  <si>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</si>
  <si>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</si>
  <si>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</si>
  <si>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</si>
  <si>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</si>
  <si>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</si>
  <si>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</si>
  <si>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</si>
  <si>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</si>
  <si>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</si>
  <si>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</si>
  <si>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</si>
  <si>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</si>
  <si>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</si>
  <si>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</si>
  <si>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</si>
  <si>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</si>
  <si>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</si>
  <si>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</si>
  <si>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</si>
  <si>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</si>
  <si>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</si>
  <si>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</si>
  <si>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</si>
  <si>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</si>
  <si>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</si>
  <si>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</si>
  <si>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</si>
  <si>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</si>
  <si>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</si>
  <si>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</si>
  <si>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</si>
  <si>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</si>
  <si>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</si>
  <si>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</si>
  <si>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</si>
  <si>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</si>
  <si>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</si>
  <si>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</si>
  <si>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</si>
  <si>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</si>
  <si>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</si>
  <si>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</si>
  <si>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</si>
  <si>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</si>
  <si>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</si>
  <si>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</si>
  <si>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</si>
  <si>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</si>
  <si>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</si>
  <si>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</si>
  <si>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</si>
  <si>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</si>
  <si>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</si>
  <si>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</si>
  <si>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</si>
  <si>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</si>
  <si>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</si>
  <si>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</si>
  <si>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</si>
  <si>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</si>
  <si>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</si>
  <si>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</si>
  <si>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</si>
  <si>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</si>
  <si>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</si>
  <si>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</si>
  <si>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</si>
  <si>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</si>
  <si>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</si>
  <si>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</si>
  <si>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</si>
  <si>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</si>
  <si>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</si>
  <si>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</si>
  <si>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</si>
  <si>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</si>
  <si>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</si>
  <si>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</si>
  <si>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</si>
  <si>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</si>
  <si>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</si>
  <si>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</si>
  <si>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</si>
  <si>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</si>
  <si>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</si>
  <si>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</si>
  <si>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</si>
  <si>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</si>
  <si>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</si>
  <si>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</si>
  <si>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</si>
  <si>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</si>
  <si>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</si>
  <si>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</si>
  <si>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</si>
  <si>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</si>
  <si>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</si>
  <si>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</si>
  <si>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</si>
  <si>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</si>
  <si>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</si>
  <si>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</si>
  <si>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</si>
  <si>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</si>
  <si>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</si>
  <si>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</si>
  <si>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</si>
  <si>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</si>
  <si>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</si>
  <si>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</si>
  <si>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</si>
  <si>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</si>
  <si>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</si>
  <si>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</si>
  <si>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</si>
  <si>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</si>
  <si>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</si>
  <si>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</si>
  <si>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</si>
  <si>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</si>
  <si>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</si>
  <si>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</si>
  <si>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</si>
  <si>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</si>
  <si>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</si>
  <si>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</si>
  <si>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</si>
  <si>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</si>
  <si>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</si>
  <si>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</si>
  <si>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</si>
  <si>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</si>
  <si>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</si>
  <si>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</si>
  <si>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</si>
  <si>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</si>
  <si>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</si>
  <si>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</si>
  <si>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</si>
  <si>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</si>
  <si>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</si>
  <si>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</si>
  <si>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</si>
  <si>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</si>
  <si>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</si>
  <si>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</si>
  <si>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</si>
  <si>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</si>
  <si>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</si>
  <si>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</si>
  <si>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</si>
  <si>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</si>
  <si>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</si>
  <si>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</si>
  <si>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</si>
  <si>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</si>
  <si>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</si>
  <si>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</si>
  <si>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</si>
  <si>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</si>
  <si>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</si>
  <si>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</si>
  <si>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</si>
  <si>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</si>
  <si>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</si>
  <si>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</si>
  <si>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</si>
  <si>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</si>
  <si>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</si>
  <si>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</si>
  <si>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</si>
  <si>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</si>
  <si>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</si>
  <si>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</si>
  <si>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</si>
  <si>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</si>
  <si>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</si>
  <si>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</si>
  <si>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</si>
  <si>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</si>
  <si>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</si>
  <si>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</si>
  <si>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</si>
  <si>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</si>
  <si>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</si>
  <si>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</si>
  <si>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</si>
  <si>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</si>
  <si>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</si>
  <si>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</si>
  <si>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</si>
  <si>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</si>
  <si>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</si>
  <si>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</si>
  <si>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</si>
  <si>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</si>
  <si>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</si>
  <si>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</si>
  <si>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</si>
  <si>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</si>
  <si>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</si>
  <si>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</si>
  <si>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</si>
  <si>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</si>
  <si>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</si>
  <si>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</si>
  <si>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</si>
  <si>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</si>
  <si>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</si>
  <si>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</si>
  <si>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</si>
  <si>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</si>
  <si>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</si>
  <si>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</si>
  <si>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</si>
  <si>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</si>
  <si>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</si>
  <si>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</si>
  <si>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</si>
  <si>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</si>
  <si>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</si>
  <si>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</si>
  <si>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</si>
  <si>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</si>
  <si>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</si>
  <si>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</si>
  <si>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</si>
  <si>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</si>
  <si>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</si>
  <si>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</si>
  <si>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</si>
  <si>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</si>
  <si>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</si>
  <si>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</si>
  <si>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</si>
  <si>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</si>
  <si>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</si>
  <si>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</si>
  <si>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</si>
  <si>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</si>
  <si>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</si>
  <si>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</si>
  <si>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</si>
  <si>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</si>
  <si>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</si>
  <si>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</si>
  <si>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</si>
  <si>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</si>
  <si>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</si>
  <si>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</si>
  <si>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</si>
  <si>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</si>
  <si>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</si>
  <si>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</si>
  <si>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</si>
  <si>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</si>
  <si>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</si>
  <si>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</si>
  <si>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</si>
  <si>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</si>
  <si>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</si>
  <si>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</si>
  <si>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</si>
  <si>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</si>
  <si>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</si>
  <si>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</si>
  <si>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</si>
  <si>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</si>
  <si>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</si>
  <si>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</si>
  <si>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</si>
  <si>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</si>
  <si>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</si>
  <si>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</si>
  <si>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</si>
  <si>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</si>
  <si>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</si>
  <si>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</si>
  <si>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</si>
  <si>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</si>
  <si>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</si>
  <si>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</si>
  <si>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</si>
  <si>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</si>
  <si>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</si>
  <si>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</si>
  <si>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</si>
  <si>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</si>
  <si>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</si>
  <si>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</si>
  <si>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</si>
  <si>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</si>
  <si>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</si>
  <si>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</si>
  <si>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</si>
  <si>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</si>
  <si>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</si>
  <si>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</si>
  <si>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</si>
  <si>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</si>
  <si>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</si>
  <si>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</si>
  <si>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</si>
  <si>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</si>
  <si>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</si>
  <si>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</si>
  <si>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</si>
  <si>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</si>
  <si>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</si>
  <si>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</si>
  <si>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</si>
  <si>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</si>
  <si>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</si>
  <si>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</si>
  <si>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</si>
  <si>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</si>
  <si>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</si>
  <si>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</si>
  <si>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</si>
  <si>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</si>
  <si>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</si>
  <si>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</si>
  <si>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</si>
  <si>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</si>
  <si>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</si>
  <si>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</si>
  <si>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</si>
  <si>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</si>
  <si>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</si>
  <si>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</si>
  <si>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</si>
  <si>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</si>
  <si>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</si>
  <si>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</si>
  <si>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</si>
  <si>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</si>
  <si>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</si>
  <si>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</si>
  <si>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</si>
  <si>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</si>
  <si>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</si>
  <si>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</si>
  <si>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</si>
  <si>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</si>
  <si>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</si>
  <si>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</si>
  <si>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</si>
  <si>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</si>
  <si>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</si>
  <si>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</si>
  <si>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</si>
  <si>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</si>
  <si>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</si>
  <si>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</si>
  <si>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</si>
  <si>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</si>
  <si>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</si>
  <si>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</si>
  <si>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</si>
  <si>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</si>
  <si>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</si>
  <si>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</si>
  <si>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</si>
  <si>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</si>
  <si>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</si>
  <si>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</si>
  <si>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</si>
  <si>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</si>
  <si>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</si>
  <si>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</si>
  <si>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</si>
  <si>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</si>
  <si>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</si>
  <si>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</si>
  <si>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</si>
  <si>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</si>
  <si>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</si>
  <si>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</si>
  <si>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</si>
  <si>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</si>
  <si>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</si>
  <si>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</si>
  <si>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</si>
  <si>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</si>
  <si>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</si>
  <si>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</si>
  <si>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</si>
  <si>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</si>
  <si>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</si>
  <si>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</si>
  <si>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</si>
  <si>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</si>
  <si>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</si>
  <si>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</si>
  <si>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</si>
  <si>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</si>
  <si>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</si>
  <si>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</si>
  <si>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</si>
  <si>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</si>
  <si>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</si>
  <si>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</si>
  <si>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</si>
  <si>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</si>
  <si>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</si>
  <si>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</si>
  <si>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</si>
  <si>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</si>
  <si>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</si>
  <si>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</si>
  <si>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</si>
  <si>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</si>
  <si>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</si>
  <si>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</si>
  <si>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</si>
  <si>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</si>
  <si>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</si>
  <si>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</si>
  <si>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</si>
  <si>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</si>
  <si>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</si>
  <si>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</si>
  <si>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</si>
  <si>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</si>
  <si>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</si>
  <si>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</si>
  <si>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</si>
  <si>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</si>
  <si>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</si>
  <si>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</si>
  <si>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</si>
  <si>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</si>
  <si>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</si>
  <si>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</si>
  <si>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</si>
  <si>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</si>
  <si>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</si>
  <si>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</si>
  <si>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</si>
  <si>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</si>
  <si>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</si>
  <si>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</si>
  <si>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</si>
  <si>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</si>
  <si>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</si>
  <si>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</si>
  <si>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</si>
  <si>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</si>
  <si>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</si>
  <si>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</si>
  <si>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</si>
  <si>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</si>
  <si>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</si>
  <si>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</si>
  <si>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</si>
  <si>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</si>
  <si>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</si>
  <si>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</si>
  <si>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</si>
  <si>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</si>
  <si>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</si>
  <si>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</si>
  <si>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</si>
  <si>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</si>
  <si>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</si>
  <si>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</si>
  <si>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</si>
  <si>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</si>
  <si>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</si>
  <si>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</si>
  <si>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</si>
  <si>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</si>
  <si>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</si>
  <si>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</si>
  <si>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</si>
  <si>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</si>
  <si>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</si>
  <si>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</si>
  <si>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</si>
  <si>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</si>
  <si>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</si>
  <si>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</si>
  <si>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</si>
  <si>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</si>
  <si>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</si>
  <si>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</si>
  <si>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</si>
  <si>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</si>
  <si>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</si>
  <si>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</si>
  <si>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</si>
  <si>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</si>
  <si>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</si>
  <si>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</si>
  <si>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</si>
  <si>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</si>
  <si>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</si>
  <si>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</si>
  <si>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</si>
  <si>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</si>
  <si>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</si>
  <si>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</si>
  <si>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</si>
  <si>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</si>
  <si>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</si>
  <si>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</si>
  <si>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</si>
  <si>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</si>
  <si>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</si>
  <si>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</si>
  <si>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</si>
  <si>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</si>
  <si>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</si>
  <si>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</si>
  <si>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</si>
  <si>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</si>
  <si>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</si>
  <si>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</si>
  <si>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</si>
  <si>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</si>
  <si>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</si>
  <si>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</si>
  <si>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</si>
  <si>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</si>
  <si>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</si>
  <si>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</si>
  <si>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</si>
  <si>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</si>
  <si>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</si>
  <si>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</si>
  <si>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</si>
  <si>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</si>
  <si>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</si>
  <si>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</si>
  <si>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</si>
  <si>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</si>
  <si>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</si>
  <si>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</si>
  <si>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</si>
  <si>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</si>
  <si>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</si>
  <si>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</si>
  <si>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</si>
  <si>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</si>
  <si>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</si>
  <si>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</si>
  <si>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</si>
  <si>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</si>
  <si>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</si>
  <si>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</si>
  <si>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</si>
  <si>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</si>
  <si>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</si>
  <si>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</si>
  <si>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</si>
  <si>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</si>
  <si>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</si>
  <si>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</si>
  <si>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</si>
  <si>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</si>
  <si>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</si>
  <si>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</si>
  <si>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</si>
  <si>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</si>
  <si>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</si>
  <si>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</si>
  <si>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</si>
  <si>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</si>
  <si>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</si>
  <si>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</si>
  <si>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</si>
  <si>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</si>
  <si>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</si>
  <si>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</si>
  <si>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</si>
  <si>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</si>
  <si>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</si>
  <si>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</si>
  <si>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</si>
  <si>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</si>
  <si>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</si>
  <si>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</si>
  <si>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</si>
  <si>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</si>
  <si>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</si>
  <si>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</si>
  <si>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</si>
  <si>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</si>
  <si>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</si>
  <si>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</si>
  <si>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</si>
  <si>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</si>
  <si>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</si>
  <si>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</si>
  <si>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</si>
  <si>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</si>
  <si>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</si>
  <si>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</si>
  <si>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</si>
  <si>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</si>
  <si>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</si>
  <si>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</si>
  <si>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</si>
  <si>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</si>
  <si>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</si>
  <si>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</si>
  <si>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</si>
  <si>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</si>
  <si>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</si>
  <si>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</si>
  <si>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</si>
  <si>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</si>
  <si>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</si>
  <si>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</si>
  <si>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</si>
  <si>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</si>
  <si>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</si>
  <si>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</si>
  <si>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</si>
  <si>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</si>
  <si>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</si>
  <si>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</si>
  <si>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</si>
  <si>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</si>
  <si>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</si>
  <si>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</si>
  <si>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</si>
  <si>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</si>
  <si>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</si>
  <si>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</si>
  <si>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</si>
  <si>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</si>
  <si>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</si>
  <si>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</si>
  <si>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</si>
  <si>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</si>
  <si>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</si>
  <si>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</si>
  <si>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</si>
  <si>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</si>
  <si>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</si>
  <si>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</si>
  <si>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</si>
  <si>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</si>
  <si>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</si>
  <si>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</si>
  <si>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</si>
  <si>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</si>
  <si>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</si>
  <si>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</si>
  <si>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</si>
  <si>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</si>
  <si>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</si>
  <si>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</si>
  <si>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</si>
  <si>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</si>
  <si>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</si>
  <si>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</si>
  <si>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</si>
  <si>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</si>
  <si>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</si>
  <si>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</si>
  <si>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</si>
  <si>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</si>
  <si>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</si>
  <si>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</si>
  <si>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</si>
  <si>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</si>
  <si>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</si>
  <si>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</si>
  <si>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</si>
  <si>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</si>
  <si>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</si>
  <si>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</si>
  <si>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</si>
  <si>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</si>
  <si>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</si>
  <si>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</si>
  <si>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</si>
  <si>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</si>
  <si>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</si>
  <si>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</si>
  <si>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</si>
  <si>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</si>
  <si>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</si>
  <si>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</si>
  <si>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</si>
  <si>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</si>
  <si>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</si>
  <si>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</si>
  <si>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</si>
  <si>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</si>
  <si>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</si>
  <si>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</si>
  <si>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</si>
  <si>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</si>
  <si>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</si>
  <si>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</si>
  <si>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</si>
  <si>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</si>
  <si>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</si>
  <si>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</si>
  <si>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</si>
  <si>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</si>
  <si>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</si>
  <si>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</si>
  <si>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</si>
  <si>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</si>
  <si>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</si>
  <si>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</si>
  <si>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</si>
  <si>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</si>
  <si>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</si>
  <si>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</si>
  <si>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</si>
  <si>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</si>
  <si>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</si>
  <si>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</si>
  <si>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</si>
  <si>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</si>
  <si>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</si>
  <si>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</si>
  <si>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</si>
  <si>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</si>
  <si>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</si>
  <si>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</si>
  <si>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</si>
  <si>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</si>
  <si>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</si>
  <si>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</si>
  <si>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</si>
  <si>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</si>
  <si>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</si>
  <si>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</si>
  <si>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</si>
  <si>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</si>
  <si>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</si>
  <si>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</si>
  <si>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</si>
  <si>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</si>
  <si>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</si>
  <si>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</si>
  <si>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</si>
  <si>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</si>
  <si>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</si>
  <si>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</si>
  <si>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</si>
  <si>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</si>
  <si>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</si>
  <si>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</si>
  <si>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</si>
  <si>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</si>
  <si>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</si>
  <si>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</si>
  <si>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</si>
  <si>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</si>
  <si>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</si>
  <si>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</si>
  <si>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</si>
  <si>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</si>
  <si>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</si>
  <si>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</si>
  <si>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</si>
  <si>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</si>
  <si>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</si>
  <si>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</si>
  <si>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</si>
  <si>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</si>
  <si>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</si>
  <si>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</si>
  <si>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</si>
  <si>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</si>
  <si>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</si>
  <si>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</si>
  <si>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</si>
  <si>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</si>
  <si>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</si>
  <si>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</si>
  <si>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</si>
  <si>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</si>
  <si>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</si>
  <si>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</si>
  <si>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</si>
  <si>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</si>
  <si>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</si>
  <si>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</si>
  <si>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</si>
  <si>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</si>
  <si>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</si>
  <si>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</si>
  <si>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</si>
  <si>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</si>
  <si>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</si>
  <si>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</si>
  <si>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</si>
  <si>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</si>
  <si>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</si>
  <si>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</si>
  <si>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</si>
  <si>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</si>
  <si>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</si>
  <si>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</si>
  <si>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</si>
  <si>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</si>
  <si>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</si>
  <si>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</si>
  <si>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</si>
  <si>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</si>
  <si>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</si>
  <si>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</si>
  <si>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</si>
  <si>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</si>
  <si>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</si>
  <si>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</si>
  <si>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</si>
  <si>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</si>
  <si>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</si>
  <si>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</si>
  <si>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</si>
  <si>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</si>
  <si>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</si>
  <si>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</si>
  <si>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</si>
  <si>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</si>
  <si>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</si>
  <si>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</si>
  <si>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</si>
  <si>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</si>
  <si>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</si>
  <si>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</si>
  <si>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</si>
  <si>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</si>
  <si>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</si>
  <si>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</si>
  <si>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</si>
  <si>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</si>
  <si>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</si>
  <si>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</si>
  <si>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</si>
  <si>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</si>
  <si>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</si>
  <si>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</si>
  <si>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</si>
  <si>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</si>
  <si>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</si>
  <si>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</si>
  <si>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</si>
  <si>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</si>
  <si>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</si>
  <si>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</si>
  <si>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</si>
  <si>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</si>
  <si>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</si>
  <si>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</si>
  <si>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</si>
  <si>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</si>
  <si>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</si>
  <si>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</si>
  <si>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</si>
  <si>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</si>
  <si>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</si>
  <si>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</si>
  <si>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</si>
  <si>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</si>
  <si>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</si>
  <si>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</si>
  <si>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</si>
  <si>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</si>
  <si>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</si>
  <si>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</si>
  <si>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</si>
  <si>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</si>
  <si>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</si>
  <si>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</si>
  <si>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</si>
  <si>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</si>
  <si>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</si>
  <si>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</si>
  <si>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</si>
  <si>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</si>
  <si>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</si>
  <si>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</si>
  <si>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</si>
  <si>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</si>
  <si>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</si>
  <si>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</si>
  <si>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</si>
  <si>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</si>
  <si>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</si>
  <si>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</si>
  <si>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</si>
  <si>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</si>
  <si>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</si>
  <si>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</si>
  <si>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</si>
  <si>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</si>
  <si>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</si>
  <si>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</si>
  <si>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</si>
  <si>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</si>
  <si>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</si>
  <si>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</si>
  <si>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</si>
  <si>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</si>
  <si>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</si>
  <si>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</si>
  <si>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</si>
  <si>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</si>
  <si>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</si>
  <si>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</si>
  <si>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</si>
  <si>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</si>
  <si>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</si>
  <si>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</si>
  <si>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</si>
  <si>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</si>
  <si>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</si>
  <si>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</si>
  <si>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</si>
  <si>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</si>
  <si>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</si>
  <si>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</si>
  <si>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</si>
  <si>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</si>
  <si>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</si>
  <si>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</si>
  <si>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</si>
  <si>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</si>
  <si>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</si>
  <si>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</si>
  <si>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</si>
  <si>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</si>
  <si>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</si>
  <si>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</si>
  <si>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</si>
  <si>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</si>
  <si>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</si>
  <si>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</si>
  <si>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</si>
  <si>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</si>
  <si>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</si>
  <si>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</si>
  <si>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</si>
  <si>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</si>
  <si>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</si>
  <si>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</si>
  <si>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</si>
  <si>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</si>
  <si>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</si>
  <si>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</si>
  <si>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</si>
  <si>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</si>
  <si>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</si>
  <si>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</si>
  <si>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</si>
  <si>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</si>
  <si>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</si>
  <si>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</si>
  <si>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</si>
  <si>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</si>
  <si>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</si>
  <si>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</si>
  <si>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</si>
  <si>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</si>
  <si>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</si>
  <si>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</si>
  <si>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</si>
  <si>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</si>
  <si>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</si>
  <si>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</si>
  <si>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</si>
  <si>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</si>
  <si>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</si>
  <si>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</si>
  <si>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</si>
  <si>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</si>
  <si>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</si>
  <si>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</si>
  <si>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</si>
  <si>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</si>
  <si>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</si>
  <si>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</si>
  <si>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</si>
  <si>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</si>
  <si>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</si>
  <si>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</si>
  <si>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</si>
  <si>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</si>
  <si>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</si>
  <si>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</si>
  <si>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</si>
  <si>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</si>
  <si>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</si>
  <si>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</si>
  <si>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</si>
  <si>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</si>
  <si>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</si>
  <si>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</si>
  <si>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</si>
  <si>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</si>
  <si>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</si>
  <si>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</si>
  <si>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</si>
  <si>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</si>
  <si>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</si>
  <si>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</si>
  <si>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</si>
  <si>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</si>
  <si>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</si>
  <si>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</si>
  <si>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</si>
  <si>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</si>
  <si>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</si>
  <si>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</si>
  <si>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</si>
  <si>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</si>
  <si>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</si>
  <si>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</si>
  <si>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</si>
  <si>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</si>
  <si>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</si>
  <si>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</si>
  <si>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</si>
  <si>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</si>
  <si>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</si>
  <si>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</si>
  <si>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</si>
  <si>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</si>
  <si>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</si>
  <si>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</si>
  <si>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</si>
  <si>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</si>
  <si>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</si>
  <si>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</si>
  <si>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</si>
  <si>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</si>
  <si>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</si>
  <si>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</si>
  <si>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</si>
  <si>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</si>
  <si>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</si>
  <si>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</si>
  <si>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</si>
  <si>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</si>
  <si>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</si>
  <si>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</si>
  <si>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</si>
  <si>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</si>
  <si>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</si>
  <si>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</si>
  <si>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</si>
  <si>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</si>
  <si>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</si>
  <si>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</si>
  <si>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</si>
  <si>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</si>
  <si>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</si>
  <si>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</si>
  <si>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</si>
  <si>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</si>
  <si>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</si>
  <si>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</si>
  <si>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</si>
  <si>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</si>
  <si>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</si>
  <si>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</si>
  <si>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</si>
  <si>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</si>
  <si>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</si>
  <si>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</si>
  <si>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</si>
  <si>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</si>
  <si>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</si>
  <si>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</si>
  <si>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</si>
  <si>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</si>
  <si>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</si>
  <si>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</si>
  <si>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</si>
  <si>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</si>
  <si>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</si>
  <si>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</si>
  <si>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</si>
  <si>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</si>
  <si>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</si>
  <si>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</si>
  <si>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</si>
  <si>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</si>
  <si>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</si>
  <si>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</si>
  <si>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</si>
  <si>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</si>
  <si>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</si>
  <si>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</si>
  <si>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</si>
  <si>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</si>
  <si>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</si>
  <si>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</si>
  <si>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</si>
  <si>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</si>
  <si>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</si>
  <si>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</si>
  <si>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</si>
  <si>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</si>
  <si>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</si>
  <si>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</si>
  <si>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</si>
  <si>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</si>
  <si>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</si>
  <si>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</si>
  <si>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</si>
  <si>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</si>
  <si>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</si>
  <si>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</si>
  <si>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</si>
  <si>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</si>
  <si>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</si>
  <si>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</si>
  <si>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</si>
  <si>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</si>
  <si>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</si>
  <si>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</si>
  <si>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</si>
  <si>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</si>
  <si>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</si>
  <si>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</si>
  <si>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</si>
  <si>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</si>
  <si>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</si>
  <si>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</si>
  <si>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</si>
  <si>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</si>
  <si>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</si>
  <si>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</si>
  <si>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</si>
  <si>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</si>
  <si>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</si>
  <si>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</si>
  <si>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</si>
  <si>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</si>
  <si>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</si>
  <si>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</si>
  <si>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</si>
  <si>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</si>
  <si>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</si>
  <si>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</si>
  <si>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</si>
  <si>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</si>
  <si>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</si>
  <si>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</si>
  <si>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</si>
  <si>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</si>
  <si>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</si>
  <si>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</si>
  <si>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</si>
  <si>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</si>
  <si>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</si>
  <si>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</si>
  <si>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</si>
  <si>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</si>
  <si>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</si>
  <si>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</si>
  <si>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</si>
  <si>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</si>
  <si>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</si>
  <si>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</si>
  <si>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</si>
  <si>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</si>
  <si>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</si>
  <si>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</si>
  <si>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</si>
  <si>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</si>
  <si>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</si>
  <si>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</si>
  <si>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</si>
  <si>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</si>
  <si>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</si>
  <si>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</si>
  <si>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</si>
  <si>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</si>
  <si>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</si>
  <si>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</si>
  <si>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</si>
  <si>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</si>
  <si>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</si>
  <si>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</si>
  <si>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</si>
  <si>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</si>
  <si>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</si>
  <si>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</si>
  <si>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</si>
  <si>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</si>
  <si>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</si>
  <si>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</si>
  <si>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</si>
  <si>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</si>
  <si>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</si>
  <si>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</si>
  <si>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</si>
  <si>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</si>
  <si>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</si>
  <si>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</si>
  <si>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</si>
  <si>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</si>
  <si>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</si>
  <si>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</si>
  <si>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</si>
  <si>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</si>
  <si>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</si>
  <si>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</si>
  <si>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</si>
  <si>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</si>
  <si>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</si>
  <si>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</si>
  <si>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</si>
  <si>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</si>
  <si>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</si>
  <si>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</si>
  <si>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</si>
  <si>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</si>
  <si>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</si>
  <si>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</si>
  <si>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</si>
  <si>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</si>
  <si>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</si>
  <si>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</si>
  <si>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</si>
  <si>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</si>
  <si>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</si>
  <si>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</si>
  <si>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</si>
  <si>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</si>
  <si>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</si>
  <si>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</si>
  <si>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</si>
  <si>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</si>
  <si>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</si>
  <si>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</si>
  <si>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</si>
  <si>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</si>
  <si>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</si>
  <si>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</si>
  <si>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</si>
  <si>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</si>
  <si>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</si>
  <si>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</si>
  <si>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</si>
  <si>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</si>
  <si>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</si>
  <si>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</si>
  <si>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</si>
  <si>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</si>
  <si>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</si>
  <si>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</si>
  <si>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</si>
  <si>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</si>
  <si>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</si>
  <si>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</si>
  <si>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</si>
  <si>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</si>
  <si>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</si>
  <si>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</si>
  <si>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</si>
  <si>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</si>
  <si>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</si>
  <si>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</si>
  <si>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</si>
  <si>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</si>
  <si>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</si>
  <si>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</si>
  <si>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</si>
  <si>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</si>
  <si>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</si>
  <si>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</si>
  <si>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</si>
  <si>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</si>
  <si>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</si>
  <si>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</si>
  <si>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</si>
  <si>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</si>
  <si>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</si>
  <si>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</si>
  <si>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</si>
  <si>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</si>
  <si>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</si>
  <si>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</si>
  <si>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</si>
  <si>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</si>
  <si>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</si>
  <si>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</si>
  <si>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</si>
  <si>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</si>
  <si>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</si>
  <si>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</si>
  <si>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</si>
  <si>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</si>
  <si>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</si>
  <si>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</si>
  <si>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</si>
  <si>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</si>
  <si>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</si>
  <si>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</si>
  <si>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</si>
  <si>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</si>
  <si>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</si>
  <si>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</si>
  <si>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</si>
  <si>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</si>
  <si>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</si>
  <si>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</si>
  <si>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</si>
  <si>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</si>
  <si>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</si>
  <si>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</si>
  <si>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</si>
  <si>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</si>
  <si>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</si>
  <si>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</si>
  <si>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</si>
  <si>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</si>
  <si>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</si>
  <si>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</si>
  <si>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</si>
  <si>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</si>
  <si>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</si>
  <si>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</si>
  <si>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</si>
  <si>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</si>
  <si>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</si>
  <si>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</si>
  <si>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</si>
  <si>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</si>
  <si>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</si>
  <si>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</si>
  <si>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</si>
  <si>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</si>
  <si>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</si>
  <si>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</si>
  <si>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</si>
  <si>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</si>
  <si>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</si>
  <si>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</si>
  <si>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</si>
  <si>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</si>
  <si>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</si>
  <si>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</si>
  <si>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</si>
  <si>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</si>
  <si>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</si>
  <si>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</si>
  <si>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</si>
  <si>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</si>
  <si>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</si>
  <si>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</si>
  <si>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</si>
  <si>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</si>
  <si>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</si>
  <si>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</si>
  <si>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</si>
  <si>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</si>
  <si>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</si>
  <si>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</si>
  <si>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</si>
  <si>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</si>
  <si>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</si>
  <si>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</si>
  <si>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</si>
  <si>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</si>
  <si>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</si>
  <si>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</si>
  <si>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</si>
  <si>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</si>
  <si>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</si>
  <si>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</si>
  <si>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</si>
  <si>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</si>
  <si>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</si>
  <si>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</si>
  <si>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</si>
  <si>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</si>
  <si>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</si>
  <si>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</si>
  <si>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</si>
  <si>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</si>
  <si>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</si>
  <si>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</si>
  <si>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</si>
  <si>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</si>
  <si>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</si>
  <si>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</si>
  <si>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</si>
  <si>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</si>
  <si>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</si>
  <si>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</si>
  <si>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</si>
  <si>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</si>
  <si>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</si>
  <si>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</si>
  <si>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</si>
  <si>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</si>
  <si>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</si>
  <si>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</si>
  <si>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</si>
  <si>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</si>
  <si>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</si>
  <si>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</si>
  <si>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</si>
  <si>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</si>
  <si>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</si>
  <si>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</si>
  <si>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</si>
  <si>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</si>
  <si>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</si>
  <si>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</si>
  <si>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</si>
  <si>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</si>
  <si>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</si>
  <si>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</si>
  <si>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</si>
  <si>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</si>
  <si>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</si>
  <si>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</si>
  <si>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</si>
  <si>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</si>
  <si>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</si>
  <si>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</si>
  <si>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</si>
  <si>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</si>
  <si>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</si>
  <si>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</si>
  <si>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</si>
  <si>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</si>
  <si>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</si>
  <si>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</si>
  <si>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</si>
  <si>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</si>
  <si>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</si>
  <si>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</si>
  <si>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</si>
  <si>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</si>
  <si>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</si>
  <si>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</si>
  <si>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</si>
  <si>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</si>
  <si>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</si>
  <si>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</si>
  <si>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</si>
  <si>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</si>
  <si>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</si>
  <si>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</si>
  <si>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</si>
  <si>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</si>
  <si>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</si>
  <si>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</si>
  <si>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</si>
  <si>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</si>
  <si>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</si>
  <si>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</si>
  <si>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</si>
  <si>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</si>
  <si>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</si>
  <si>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</si>
  <si>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</si>
  <si>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</si>
  <si>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</si>
  <si>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</si>
  <si>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</si>
  <si>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</si>
  <si>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</si>
  <si>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</si>
  <si>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</si>
  <si>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</si>
  <si>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</si>
  <si>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</si>
  <si>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</si>
  <si>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</si>
  <si>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</si>
  <si>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</si>
  <si>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</si>
  <si>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</si>
  <si>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</si>
  <si>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</si>
  <si>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</si>
  <si>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</si>
  <si>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</si>
  <si>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</si>
  <si>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</si>
  <si>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</si>
  <si>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</si>
  <si>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</si>
  <si>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</si>
  <si>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</si>
  <si>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</si>
  <si>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</si>
  <si>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</si>
  <si>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</si>
  <si>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</si>
  <si>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</si>
  <si>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</si>
  <si>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</si>
  <si>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</si>
  <si>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</si>
  <si>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</si>
  <si>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</si>
  <si>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</si>
  <si>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</si>
  <si>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</si>
  <si>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</si>
  <si>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</si>
  <si>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</si>
  <si>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</si>
  <si>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</si>
  <si>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</si>
  <si>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</si>
  <si>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</si>
  <si>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</si>
  <si>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</si>
  <si>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</si>
  <si>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</si>
  <si>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</si>
  <si>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</si>
  <si>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</si>
  <si>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</si>
  <si>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</si>
  <si>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</si>
  <si>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</si>
  <si>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</si>
  <si>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</si>
  <si>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</si>
  <si>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</si>
  <si>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</si>
  <si>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</si>
  <si>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</si>
  <si>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</si>
  <si>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</si>
  <si>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</si>
  <si>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</si>
  <si>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</si>
  <si>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</si>
  <si>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</si>
  <si>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</si>
  <si>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</si>
  <si>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</si>
  <si>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</si>
  <si>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</si>
  <si>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</si>
  <si>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</si>
  <si>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</si>
  <si>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</si>
  <si>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</si>
  <si>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</si>
  <si>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</si>
  <si>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</si>
  <si>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</si>
  <si>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</si>
  <si>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</si>
  <si>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</si>
  <si>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</si>
  <si>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</si>
  <si>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</si>
  <si>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</si>
  <si>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</si>
  <si>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</si>
  <si>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</si>
  <si>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</si>
  <si>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</si>
  <si>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</si>
  <si>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</si>
  <si>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</si>
  <si>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</si>
  <si>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</si>
  <si>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</si>
  <si>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</si>
  <si>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</si>
  <si>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</si>
  <si>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</si>
  <si>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</si>
  <si>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</si>
  <si>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</si>
  <si>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</si>
  <si>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</si>
  <si>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</si>
  <si>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</si>
  <si>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</si>
  <si>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</si>
  <si>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</si>
  <si>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</si>
  <si>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</si>
  <si>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</si>
  <si>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</si>
  <si>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</si>
  <si>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</si>
  <si>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</si>
  <si>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</si>
  <si>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</si>
  <si>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</si>
  <si>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</si>
  <si>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</si>
  <si>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</si>
  <si>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</si>
  <si>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</si>
  <si>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</si>
  <si>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</si>
  <si>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</si>
  <si>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</si>
  <si>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</si>
  <si>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</si>
  <si>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</si>
  <si>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</si>
  <si>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</si>
  <si>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</si>
  <si>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</si>
  <si>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</si>
  <si>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</si>
  <si>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</si>
  <si>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</si>
  <si>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</si>
  <si>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</si>
  <si>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</si>
  <si>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</si>
  <si>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</si>
  <si>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</si>
  <si>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</si>
  <si>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</si>
  <si>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</si>
  <si>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</si>
  <si>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</si>
  <si>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</si>
  <si>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</si>
  <si>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</si>
  <si>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</si>
  <si>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</si>
  <si>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</si>
  <si>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</si>
  <si>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</si>
  <si>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</si>
  <si>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</si>
  <si>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</si>
  <si>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</si>
  <si>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</si>
  <si>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</si>
  <si>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</si>
  <si>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</si>
  <si>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</si>
  <si>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</si>
  <si>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</si>
  <si>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</si>
  <si>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</si>
  <si>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</si>
  <si>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</si>
  <si>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</si>
  <si>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</si>
  <si>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</si>
  <si>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</si>
  <si>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</si>
  <si>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</si>
  <si>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</si>
  <si>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</si>
  <si>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</si>
  <si>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</si>
  <si>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</si>
  <si>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</si>
  <si>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</si>
  <si>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</si>
  <si>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</si>
  <si>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</si>
  <si>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</si>
  <si>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</si>
  <si>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</si>
  <si>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</si>
  <si>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</si>
  <si>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</si>
  <si>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</si>
  <si>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</si>
  <si>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</si>
  <si>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</si>
  <si>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</si>
  <si>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</si>
  <si>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</si>
  <si>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</si>
  <si>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</si>
  <si>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</si>
  <si>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</si>
  <si>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</si>
  <si>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</si>
  <si>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</si>
  <si>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</si>
  <si>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</si>
  <si>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</si>
  <si>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</si>
  <si>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</si>
  <si>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</si>
  <si>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</si>
  <si>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</si>
  <si>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</si>
  <si>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</si>
  <si>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</si>
  <si>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</si>
  <si>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</si>
  <si>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</si>
  <si>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</si>
  <si>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</si>
  <si>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</si>
  <si>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</si>
  <si>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</si>
  <si>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</si>
  <si>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</si>
  <si>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</si>
  <si>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</si>
  <si>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</si>
  <si>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</si>
  <si>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</si>
  <si>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</si>
  <si>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</si>
  <si>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</si>
  <si>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</si>
  <si>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</si>
  <si>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</si>
  <si>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</si>
  <si>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</si>
  <si>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</si>
  <si>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</si>
  <si>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</si>
  <si>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</si>
  <si>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</si>
  <si>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</si>
  <si>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</si>
  <si>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</si>
  <si>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</si>
  <si>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</si>
  <si>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</si>
  <si>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</si>
  <si>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</si>
  <si>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</si>
  <si>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</si>
  <si>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</si>
  <si>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</si>
  <si>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</si>
  <si>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</si>
  <si>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</si>
  <si>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</si>
  <si>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</si>
  <si>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</si>
  <si>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</si>
  <si>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</si>
  <si>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</si>
  <si>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</si>
  <si>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</si>
  <si>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</si>
  <si>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</si>
  <si>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</si>
  <si>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</si>
  <si>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</si>
  <si>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</si>
  <si>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</si>
  <si>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</si>
  <si>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</si>
  <si>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</si>
  <si>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</si>
  <si>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</si>
  <si>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</si>
  <si>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</si>
  <si>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</si>
  <si>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</si>
  <si>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</si>
  <si>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</si>
  <si>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</si>
  <si>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</si>
  <si>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</si>
  <si>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</si>
  <si>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</si>
  <si>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</si>
  <si>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</si>
  <si>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</si>
  <si>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</si>
  <si>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</si>
  <si>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</si>
  <si>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</si>
  <si>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</si>
  <si>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</si>
  <si>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</si>
  <si>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</si>
  <si>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</si>
  <si>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</si>
  <si>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</si>
  <si>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</si>
  <si>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</si>
  <si>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</si>
  <si>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</si>
  <si>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</si>
  <si>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</si>
  <si>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</si>
  <si>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</si>
  <si>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</si>
  <si>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</si>
  <si>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</si>
  <si>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</si>
  <si>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</si>
  <si>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</si>
  <si>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</si>
  <si>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</si>
  <si>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</si>
  <si>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</si>
  <si>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</si>
  <si>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</si>
  <si>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</si>
  <si>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</si>
  <si>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</si>
  <si>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</si>
  <si>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</si>
  <si>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</si>
  <si>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</si>
  <si>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</si>
  <si>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</si>
  <si>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</si>
  <si>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</si>
  <si>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</si>
  <si>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</si>
  <si>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</si>
  <si>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</si>
  <si>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</si>
  <si>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</si>
  <si>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</si>
  <si>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</si>
  <si>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</si>
  <si>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</si>
  <si>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</si>
  <si>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</si>
  <si>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</si>
  <si>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</si>
  <si>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</si>
  <si>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</si>
  <si>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</si>
  <si>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</si>
  <si>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</si>
  <si>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</si>
  <si>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</si>
  <si>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</si>
  <si>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</si>
  <si>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</si>
  <si>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</si>
  <si>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</si>
  <si>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</si>
  <si>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</si>
  <si>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</si>
  <si>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</si>
  <si>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</si>
  <si>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</si>
  <si>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</si>
  <si>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</si>
  <si>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</si>
  <si>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</si>
  <si>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</si>
  <si>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</si>
  <si>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</si>
  <si>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</si>
  <si>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</si>
  <si>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</si>
  <si>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</si>
  <si>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</si>
  <si>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</si>
  <si>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</si>
  <si>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</si>
  <si>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</si>
  <si>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</si>
  <si>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</si>
  <si>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</si>
  <si>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</si>
  <si>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</si>
  <si>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</si>
  <si>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</si>
  <si>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</si>
  <si>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</si>
  <si>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</si>
  <si>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</si>
  <si>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</si>
  <si>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</si>
  <si>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</si>
  <si>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</si>
  <si>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</si>
  <si>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</si>
  <si>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</si>
  <si>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</si>
  <si>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</si>
  <si>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</si>
  <si>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</si>
  <si>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</si>
  <si>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</si>
  <si>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</si>
  <si>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</si>
  <si>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</si>
  <si>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</si>
  <si>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</si>
  <si>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</si>
  <si>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</si>
  <si>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</si>
  <si>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</si>
  <si>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</si>
  <si>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</si>
  <si>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</si>
  <si>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</si>
  <si>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</si>
  <si>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</si>
  <si>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</si>
  <si>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</si>
  <si>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</si>
  <si>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</si>
  <si>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</si>
  <si>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</si>
  <si>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</si>
  <si>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</si>
  <si>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</si>
  <si>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</si>
  <si>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</si>
  <si>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</si>
  <si>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</si>
  <si>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</si>
  <si>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</si>
  <si>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</si>
  <si>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</si>
  <si>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</si>
  <si>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</si>
  <si>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</si>
  <si>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</si>
  <si>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</si>
  <si>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</si>
  <si>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</si>
  <si>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</si>
  <si>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</si>
  <si>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</si>
  <si>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</si>
  <si>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</si>
  <si>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</si>
  <si>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</si>
  <si>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</si>
  <si>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</si>
  <si>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</si>
  <si>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</si>
  <si>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</si>
  <si>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</si>
  <si>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</si>
  <si>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</si>
  <si>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</si>
  <si>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</si>
  <si>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</si>
  <si>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</si>
  <si>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</si>
  <si>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</si>
  <si>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</si>
  <si>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</si>
  <si>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</si>
  <si>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</si>
  <si>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</si>
  <si>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</si>
  <si>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</si>
  <si>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</si>
  <si>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</si>
  <si>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</si>
  <si>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</si>
  <si>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</si>
  <si>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</si>
  <si>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</si>
  <si>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</si>
  <si>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</si>
  <si>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</si>
  <si>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</si>
  <si>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</si>
  <si>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</si>
  <si>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</si>
  <si>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</si>
  <si>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</si>
  <si>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</si>
  <si>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</si>
  <si>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</si>
  <si>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</si>
  <si>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</si>
  <si>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</si>
  <si>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</si>
  <si>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</si>
  <si>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</si>
  <si>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</si>
  <si>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</si>
  <si>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</si>
  <si>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</si>
  <si>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</si>
  <si>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</si>
  <si>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</si>
  <si>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</si>
  <si>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</si>
  <si>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</si>
  <si>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</si>
  <si>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</si>
  <si>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</si>
  <si>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</si>
  <si>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</si>
  <si>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</si>
  <si>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</si>
  <si>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</si>
  <si>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</si>
  <si>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</si>
  <si>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</si>
  <si>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</si>
  <si>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</si>
  <si>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</si>
  <si>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</si>
  <si>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</si>
  <si>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</si>
  <si>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</si>
  <si>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</si>
  <si>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</si>
  <si>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</si>
  <si>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</si>
  <si>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</si>
  <si>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</si>
  <si>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</si>
  <si>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</si>
  <si>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</si>
  <si>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</si>
  <si>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</si>
  <si>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</si>
  <si>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</si>
  <si>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</si>
  <si>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</si>
  <si>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</si>
  <si>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</si>
  <si>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</si>
  <si>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</si>
  <si>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</si>
  <si>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</si>
  <si>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</si>
  <si>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</si>
  <si>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</si>
  <si>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</si>
  <si>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</si>
  <si>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</si>
  <si>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</si>
  <si>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</si>
  <si>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</si>
  <si>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</si>
  <si>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</si>
  <si>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</si>
  <si>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</si>
  <si>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</si>
  <si>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</si>
  <si>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</si>
  <si>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</si>
  <si>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</si>
  <si>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</si>
  <si>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</si>
  <si>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</si>
  <si>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</si>
  <si>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</si>
  <si>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</si>
  <si>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</si>
  <si>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</si>
  <si>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</si>
  <si>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</si>
  <si>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</si>
  <si>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</si>
  <si>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</si>
  <si>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</si>
  <si>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</si>
  <si>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</si>
  <si>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</si>
  <si>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</si>
  <si>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</si>
  <si>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</si>
  <si>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</si>
  <si>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</si>
  <si>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</si>
  <si>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</si>
  <si>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</si>
  <si>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</si>
  <si>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</si>
  <si>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</si>
  <si>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</si>
  <si>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</si>
  <si>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</si>
  <si>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</si>
  <si>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</si>
  <si>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</si>
  <si>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</si>
  <si>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</si>
  <si>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</si>
  <si>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</si>
  <si>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</si>
  <si>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</si>
  <si>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</si>
  <si>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</si>
  <si>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</si>
  <si>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</si>
  <si>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</si>
  <si>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</si>
  <si>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</si>
  <si>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</si>
  <si>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</si>
  <si>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</si>
  <si>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</si>
  <si>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</si>
  <si>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</si>
  <si>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</si>
  <si>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</si>
  <si>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</si>
  <si>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</si>
  <si>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</si>
  <si>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</si>
  <si>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</si>
  <si>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</si>
  <si>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</si>
  <si>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</si>
  <si>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</si>
  <si>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</si>
  <si>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</si>
  <si>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</si>
  <si>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</si>
  <si>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</si>
  <si>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</si>
  <si>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</si>
  <si>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</si>
  <si>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</si>
  <si>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</si>
  <si>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</si>
  <si>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</si>
  <si>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</si>
  <si>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</si>
  <si>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</si>
  <si>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</si>
  <si>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</si>
  <si>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</si>
  <si>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</si>
  <si>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</si>
  <si>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</si>
  <si>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</si>
  <si>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</si>
  <si>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</si>
  <si>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</si>
  <si>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</si>
  <si>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</si>
  <si>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</si>
  <si>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</si>
  <si>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</si>
  <si>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</si>
  <si>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</si>
  <si>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</si>
  <si>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</si>
  <si>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</si>
  <si>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</si>
  <si>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</si>
  <si>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</si>
  <si>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</si>
  <si>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</si>
  <si>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</si>
  <si>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</si>
  <si>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</si>
  <si>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</si>
  <si>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</si>
  <si>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</si>
  <si>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</si>
  <si>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</si>
  <si>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</si>
  <si>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</si>
  <si>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</si>
  <si>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</si>
  <si>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</si>
  <si>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</si>
  <si>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</si>
  <si>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</si>
  <si>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</si>
  <si>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</si>
  <si>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</si>
  <si>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</si>
  <si>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</si>
  <si>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</si>
  <si>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</si>
  <si>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</si>
  <si>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</si>
  <si>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</si>
  <si>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</si>
  <si>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</si>
  <si>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</si>
  <si>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</si>
  <si>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</si>
  <si>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</si>
  <si>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</si>
  <si>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</si>
  <si>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</si>
  <si>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</si>
  <si>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</si>
  <si>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</si>
  <si>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</si>
  <si>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</si>
  <si>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</si>
  <si>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</si>
  <si>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</si>
  <si>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</si>
  <si>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</si>
  <si>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</si>
  <si>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</si>
  <si>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</si>
  <si>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</si>
  <si>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</si>
  <si>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</si>
  <si>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</si>
  <si>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</si>
  <si>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</si>
  <si>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</si>
  <si>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</si>
  <si>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</si>
  <si>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</si>
  <si>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</si>
  <si>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</si>
  <si>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</si>
  <si>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</si>
  <si>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</si>
  <si>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</si>
  <si>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</si>
  <si>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</si>
  <si>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</si>
  <si>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</si>
  <si>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</si>
  <si>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</si>
  <si>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</si>
  <si>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</si>
  <si>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</si>
  <si>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</si>
  <si>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</si>
  <si>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</si>
  <si>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</si>
  <si>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</si>
  <si>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</si>
  <si>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</si>
  <si>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</si>
  <si>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</si>
  <si>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</si>
  <si>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</si>
  <si>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</si>
  <si>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</si>
  <si>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</si>
  <si>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</si>
  <si>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</si>
  <si>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</si>
  <si>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</si>
  <si>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</si>
  <si>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</si>
  <si>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</si>
  <si>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</si>
  <si>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</si>
  <si>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</si>
  <si>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</si>
  <si>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</si>
  <si>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</si>
  <si>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</si>
  <si>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</si>
  <si>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</si>
  <si>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</si>
  <si>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</si>
  <si>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</si>
  <si>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</si>
  <si>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</si>
  <si>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</si>
  <si>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</si>
  <si>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</si>
  <si>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</si>
  <si>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</si>
  <si>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</si>
  <si>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</si>
  <si>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</si>
  <si>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</si>
  <si>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</si>
  <si>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</si>
  <si>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</si>
  <si>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</si>
  <si>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</si>
  <si>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</si>
  <si>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</si>
  <si>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</si>
  <si>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</si>
  <si>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</si>
  <si>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</si>
  <si>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</si>
  <si>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</si>
  <si>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</si>
  <si>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</si>
  <si>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</si>
  <si>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</si>
  <si>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</si>
  <si>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</si>
  <si>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</si>
  <si>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</si>
  <si>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</si>
  <si>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</si>
  <si>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</si>
  <si>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</si>
  <si>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</si>
  <si>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</si>
  <si>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</si>
  <si>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</si>
  <si>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</si>
  <si>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</si>
  <si>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</si>
  <si>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</si>
  <si>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</si>
  <si>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</si>
  <si>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</si>
  <si>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</si>
  <si>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</si>
  <si>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</si>
  <si>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</si>
  <si>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</si>
  <si>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</si>
  <si>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</si>
  <si>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</si>
  <si>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</si>
  <si>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</si>
  <si>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</si>
  <si>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</si>
  <si>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</si>
  <si>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</si>
  <si>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</si>
  <si>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</si>
  <si>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</si>
  <si>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</si>
  <si>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</si>
  <si>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</si>
  <si>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</si>
  <si>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</si>
  <si>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</si>
  <si>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</si>
  <si>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</si>
  <si>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</si>
  <si>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</si>
  <si>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</si>
  <si>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</si>
  <si>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</si>
  <si>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</si>
  <si>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</si>
  <si>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</si>
  <si>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</si>
  <si>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</si>
  <si>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</si>
  <si>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</si>
  <si>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</si>
  <si>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</si>
  <si>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</si>
  <si>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</si>
  <si>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</si>
  <si>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</si>
  <si>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</si>
  <si>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</si>
  <si>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</si>
  <si>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</si>
  <si>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</si>
  <si>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</si>
  <si>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</si>
  <si>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</si>
  <si>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</si>
  <si>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</si>
  <si>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</si>
  <si>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</si>
  <si>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</si>
  <si>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</si>
  <si>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</si>
  <si>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</si>
  <si>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</si>
  <si>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</si>
  <si>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</si>
  <si>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</si>
  <si>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</si>
  <si>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</si>
  <si>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</si>
  <si>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</si>
  <si>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</si>
  <si>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</si>
  <si>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</si>
  <si>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</si>
  <si>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</si>
  <si>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</si>
  <si>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</si>
  <si>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</si>
  <si>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</si>
  <si>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</si>
  <si>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</si>
  <si>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</si>
  <si>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</si>
  <si>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</si>
  <si>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</si>
  <si>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</si>
  <si>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</si>
  <si>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</si>
  <si>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</si>
  <si>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</si>
  <si>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</si>
  <si>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</si>
  <si>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</si>
  <si>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</si>
  <si>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</si>
  <si>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</si>
  <si>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</si>
  <si>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</si>
  <si>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</si>
  <si>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</si>
  <si>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</si>
  <si>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</si>
  <si>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</si>
  <si>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</si>
  <si>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</si>
  <si>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</si>
  <si>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</si>
  <si>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</si>
  <si>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</si>
  <si>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</si>
  <si>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</si>
  <si>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</si>
  <si>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</si>
  <si>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</si>
  <si>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</si>
  <si>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</si>
  <si>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</si>
  <si>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</si>
  <si>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</si>
  <si>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</si>
  <si>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</si>
  <si>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</si>
  <si>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</si>
  <si>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</si>
  <si>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</si>
  <si>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</si>
  <si>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</si>
  <si>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</si>
  <si>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</si>
  <si>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</si>
  <si>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</si>
  <si>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</si>
  <si>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</si>
  <si>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</si>
  <si>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</si>
  <si>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</si>
  <si>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</si>
  <si>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</si>
  <si>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</si>
  <si>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</si>
  <si>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</si>
  <si>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</si>
  <si>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</si>
  <si>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</si>
  <si>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</si>
  <si>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</si>
  <si>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</si>
  <si>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</si>
  <si>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</si>
  <si>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</si>
  <si>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</si>
  <si>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</si>
  <si>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</si>
  <si>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</si>
  <si>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</si>
  <si>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</si>
  <si>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</si>
  <si>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</si>
  <si>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</si>
  <si>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</si>
  <si>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</si>
  <si>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</si>
  <si>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</si>
  <si>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</si>
  <si>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</si>
  <si>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</si>
  <si>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</si>
  <si>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</si>
  <si>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</si>
  <si>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</si>
  <si>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</si>
  <si>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</si>
  <si>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</si>
  <si>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</si>
  <si>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</si>
  <si>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</si>
  <si>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</si>
  <si>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</si>
  <si>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</si>
  <si>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</si>
  <si>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</si>
  <si>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</si>
  <si>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</si>
  <si>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</si>
  <si>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</si>
  <si>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</si>
  <si>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</si>
  <si>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</si>
  <si>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</si>
  <si>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</si>
  <si>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</si>
  <si>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</si>
  <si>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</si>
  <si>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</si>
  <si>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</si>
  <si>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</si>
  <si>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</si>
  <si>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</si>
  <si>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</si>
  <si>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</si>
  <si>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</si>
  <si>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</si>
  <si>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</si>
  <si>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</si>
  <si>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</si>
  <si>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</si>
  <si>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</si>
  <si>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</si>
  <si>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</si>
  <si>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</si>
  <si>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</si>
  <si>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</si>
  <si>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</si>
  <si>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</si>
  <si>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</si>
  <si>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</si>
  <si>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</si>
  <si>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</si>
  <si>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</si>
  <si>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</si>
  <si>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</si>
  <si>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</si>
  <si>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</si>
  <si>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</si>
  <si>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</si>
  <si>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</si>
  <si>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</si>
  <si>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</si>
  <si>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</si>
  <si>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</si>
  <si>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</si>
  <si>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</si>
  <si>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</si>
  <si>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</si>
  <si>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</si>
  <si>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</si>
  <si>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</si>
  <si>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</si>
  <si>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</si>
  <si>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</si>
  <si>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</si>
  <si>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</si>
  <si>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</si>
  <si>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</si>
  <si>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</si>
  <si>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</si>
  <si>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</si>
  <si>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</si>
  <si>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</si>
  <si>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</si>
  <si>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</si>
  <si>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</si>
  <si>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</si>
  <si>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</si>
  <si>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</si>
  <si>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</si>
  <si>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</si>
  <si>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</si>
  <si>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</si>
  <si>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</si>
  <si>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</si>
  <si>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</si>
  <si>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</si>
  <si>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</si>
  <si>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</si>
  <si>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</si>
  <si>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</si>
  <si>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</si>
  <si>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</si>
  <si>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</si>
  <si>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</si>
  <si>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</si>
  <si>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</si>
  <si>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</si>
  <si>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</si>
  <si>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</si>
  <si>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</si>
  <si>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</si>
  <si>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</si>
  <si>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</si>
  <si>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</si>
  <si>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</si>
  <si>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</si>
  <si>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</si>
  <si>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</si>
  <si>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</si>
  <si>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</si>
  <si>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</si>
  <si>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</si>
  <si>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</si>
  <si>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</si>
  <si>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</si>
  <si>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</si>
  <si>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</si>
  <si>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</si>
  <si>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</si>
  <si>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</si>
  <si>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</si>
  <si>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</si>
  <si>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</si>
  <si>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</si>
  <si>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</si>
  <si>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</si>
  <si>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</si>
  <si>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</si>
  <si>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</si>
  <si>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</si>
  <si>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</si>
  <si>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</si>
  <si>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</si>
  <si>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</si>
  <si>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</si>
  <si>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</si>
  <si>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</si>
  <si>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</si>
  <si>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</si>
  <si>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</si>
  <si>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</si>
  <si>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</si>
  <si>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</si>
  <si>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</si>
  <si>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</si>
  <si>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</si>
  <si>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</si>
  <si>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</si>
  <si>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</si>
  <si>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</si>
  <si>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</si>
  <si>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</si>
  <si>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</si>
  <si>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</si>
  <si>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</si>
  <si>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</si>
  <si>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</si>
  <si>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</si>
  <si>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</si>
  <si>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</si>
  <si>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</si>
  <si>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</si>
  <si>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</si>
  <si>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</si>
  <si>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</si>
  <si>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</si>
  <si>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</si>
  <si>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</si>
  <si>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</si>
  <si>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</si>
  <si>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</si>
  <si>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</si>
  <si>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</si>
  <si>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</si>
  <si>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</si>
  <si>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</si>
  <si>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</si>
  <si>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</si>
  <si>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</si>
  <si>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</si>
  <si>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</si>
  <si>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</si>
  <si>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</si>
  <si>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</si>
  <si>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</si>
  <si>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</si>
  <si>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</si>
  <si>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</si>
  <si>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</si>
  <si>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</si>
  <si>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</si>
  <si>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</si>
  <si>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</si>
  <si>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</si>
  <si>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</si>
  <si>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</si>
  <si>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</si>
  <si>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</si>
  <si>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</si>
  <si>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</si>
  <si>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</si>
  <si>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</si>
  <si>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</si>
  <si>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</si>
  <si>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</si>
  <si>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</si>
  <si>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</si>
  <si>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</si>
  <si>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</si>
  <si>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</si>
  <si>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</si>
  <si>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</si>
  <si>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</si>
  <si>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</si>
  <si>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</si>
  <si>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</si>
  <si>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</si>
  <si>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</si>
  <si>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</si>
  <si>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</si>
  <si>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</si>
  <si>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</si>
  <si>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</si>
  <si>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</si>
  <si>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</si>
  <si>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</si>
  <si>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</si>
  <si>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</si>
  <si>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</si>
  <si>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</si>
  <si>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</si>
  <si>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</si>
  <si>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</si>
  <si>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</si>
  <si>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</si>
  <si>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</si>
  <si>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</si>
  <si>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</si>
  <si>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</si>
  <si>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</si>
  <si>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</si>
  <si>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</si>
  <si>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</si>
  <si>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</si>
  <si>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</si>
  <si>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</si>
  <si>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</si>
  <si>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</si>
  <si>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</si>
  <si>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</si>
  <si>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</si>
  <si>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</si>
  <si>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</si>
  <si>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</si>
  <si>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</si>
  <si>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</si>
  <si>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</si>
  <si>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</si>
  <si>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</si>
  <si>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</si>
  <si>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</si>
  <si>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</si>
  <si>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</si>
  <si>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</si>
  <si>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</si>
  <si>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</si>
  <si>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</si>
  <si>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</si>
  <si>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</si>
  <si>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</si>
  <si>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</si>
  <si>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</si>
  <si>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</si>
  <si>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</si>
  <si>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</si>
  <si>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</si>
  <si>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</si>
  <si>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</si>
  <si>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</si>
  <si>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</si>
  <si>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</si>
  <si>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</si>
  <si>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</si>
  <si>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</si>
  <si>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</si>
  <si>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</si>
  <si>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</si>
  <si>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</si>
  <si>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</si>
  <si>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</si>
  <si>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</si>
  <si>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</si>
  <si>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</si>
  <si>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</si>
  <si>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</si>
  <si>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</si>
  <si>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</si>
  <si>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</si>
  <si>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</si>
  <si>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</si>
  <si>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</si>
  <si>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</si>
  <si>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</si>
  <si>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</si>
  <si>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</si>
  <si>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</si>
  <si>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</si>
  <si>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</si>
  <si>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</si>
  <si>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</si>
  <si>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</si>
  <si>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</si>
  <si>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</si>
  <si>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</si>
  <si>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</si>
  <si>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</si>
  <si>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</si>
  <si>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</si>
  <si>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</si>
  <si>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</si>
  <si>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</si>
  <si>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</si>
  <si>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</si>
  <si>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</si>
  <si>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</si>
  <si>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</si>
  <si>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</si>
  <si>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</si>
  <si>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</si>
  <si>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</si>
  <si>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</si>
  <si>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</si>
  <si>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</si>
  <si>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</si>
  <si>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</si>
  <si>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</si>
  <si>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</si>
  <si>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</si>
  <si>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</si>
  <si>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</si>
  <si>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</si>
  <si>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</si>
  <si>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</si>
  <si>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</si>
  <si>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</si>
  <si>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</si>
  <si>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</si>
  <si>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</si>
  <si>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</si>
  <si>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</si>
  <si>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</si>
  <si>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</si>
  <si>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</si>
  <si>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</si>
  <si>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</si>
  <si>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</si>
  <si>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</si>
  <si>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</si>
  <si>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</si>
  <si>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</si>
  <si>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</si>
  <si>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</si>
  <si>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</si>
  <si>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</si>
  <si>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</si>
  <si>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</si>
  <si>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</si>
  <si>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</si>
  <si>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</si>
  <si>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</si>
  <si>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</si>
  <si>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</si>
  <si>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</si>
  <si>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</si>
  <si>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</si>
  <si>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</si>
  <si>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</si>
  <si>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</si>
  <si>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</si>
  <si>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</si>
  <si>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</si>
  <si>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</si>
  <si>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</si>
  <si>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</si>
  <si>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</si>
  <si>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</si>
  <si>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</si>
  <si>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</si>
  <si>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</si>
  <si>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</si>
  <si>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</si>
  <si>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</si>
  <si>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</si>
  <si>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</si>
  <si>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</si>
  <si>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</si>
  <si>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</si>
  <si>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</si>
  <si>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</si>
  <si>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</si>
  <si>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</si>
  <si>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</si>
  <si>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</si>
  <si>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</si>
  <si>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</si>
  <si>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</si>
  <si>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</si>
  <si>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</si>
  <si>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</si>
  <si>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</si>
  <si>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</si>
  <si>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</si>
  <si>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</si>
  <si>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</si>
  <si>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</si>
  <si>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</si>
  <si>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</si>
  <si>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</si>
  <si>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</si>
  <si>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</si>
  <si>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</si>
  <si>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</si>
  <si>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</si>
  <si>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</si>
  <si>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</si>
  <si>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</si>
  <si>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</si>
  <si>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</si>
  <si>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</si>
  <si>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</si>
  <si>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</si>
  <si>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</si>
  <si>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</si>
  <si>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</si>
  <si>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</si>
  <si>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</si>
  <si>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</si>
  <si>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</si>
  <si>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</si>
  <si>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</si>
  <si>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</si>
  <si>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</si>
  <si>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</si>
  <si>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</si>
  <si>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</si>
  <si>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</si>
  <si>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</si>
  <si>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</si>
  <si>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</si>
  <si>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</si>
  <si>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</si>
  <si>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</si>
  <si>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</si>
  <si>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</si>
  <si>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</si>
  <si>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</si>
  <si>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</si>
  <si>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</si>
  <si>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</si>
  <si>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</si>
  <si>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</si>
  <si>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</si>
  <si>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</si>
  <si>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</si>
  <si>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</si>
  <si>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</si>
  <si>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</si>
  <si>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</si>
  <si>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</si>
  <si>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</si>
  <si>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</si>
  <si>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</si>
  <si>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</si>
  <si>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</si>
  <si>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</si>
  <si>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</si>
  <si>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</si>
  <si>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</si>
  <si>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</si>
  <si>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</si>
  <si>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</si>
  <si>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</si>
  <si>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</si>
  <si>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</si>
  <si>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</si>
  <si>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</si>
  <si>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</si>
  <si>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</si>
  <si>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</si>
  <si>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</si>
  <si>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</si>
  <si>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</si>
  <si>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</si>
  <si>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</si>
  <si>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</si>
  <si>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</si>
  <si>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</si>
  <si>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</si>
  <si>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</si>
  <si>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</si>
  <si>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</si>
  <si>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</si>
  <si>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</si>
  <si>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</si>
  <si>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</si>
  <si>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</si>
  <si>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</si>
  <si>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</si>
  <si>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</si>
  <si>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</si>
  <si>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</si>
  <si>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</si>
  <si>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</si>
  <si>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</si>
  <si>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</si>
  <si>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</si>
  <si>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</si>
  <si>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</si>
  <si>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</si>
  <si>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</si>
  <si>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</si>
  <si>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</si>
  <si>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</si>
  <si>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</si>
  <si>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</si>
  <si>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</si>
  <si>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</si>
  <si>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</si>
  <si>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</si>
  <si>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</si>
  <si>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</si>
  <si>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</si>
  <si>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</si>
  <si>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</si>
  <si>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</si>
  <si>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</si>
  <si>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</si>
  <si>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</si>
  <si>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</si>
  <si>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</si>
  <si>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</si>
  <si>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</si>
  <si>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</si>
  <si>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</si>
  <si>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</si>
  <si>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</si>
  <si>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</si>
  <si>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</si>
  <si>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</si>
  <si>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</si>
  <si>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</si>
  <si>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</si>
  <si>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</si>
  <si>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</si>
  <si>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</si>
  <si>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</si>
  <si>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</si>
  <si>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</si>
  <si>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</si>
  <si>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</si>
  <si>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</si>
  <si>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</si>
  <si>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</si>
  <si>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</si>
  <si>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</si>
  <si>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</si>
  <si>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</si>
  <si>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</si>
  <si>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</si>
  <si>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</si>
  <si>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</si>
  <si>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</si>
  <si>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</si>
  <si>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</si>
  <si>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</si>
  <si>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</si>
  <si>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</si>
  <si>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</si>
  <si>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</si>
  <si>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</si>
  <si>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</si>
  <si>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</si>
  <si>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</si>
  <si>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</si>
  <si>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</si>
  <si>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</si>
  <si>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</si>
  <si>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</si>
  <si>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</si>
  <si>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</si>
  <si>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</si>
  <si>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</si>
  <si>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</si>
  <si>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</si>
  <si>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</si>
  <si>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</si>
  <si>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</si>
  <si>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</si>
  <si>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</si>
  <si>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</si>
  <si>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</si>
  <si>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</si>
  <si>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</si>
  <si>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</si>
  <si>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</si>
  <si>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</si>
  <si>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</si>
  <si>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</si>
  <si>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</si>
  <si>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</si>
  <si>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</si>
  <si>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</si>
  <si>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</si>
  <si>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</si>
  <si>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</si>
  <si>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</si>
  <si>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</si>
  <si>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</si>
  <si>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</si>
  <si>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</si>
  <si>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</si>
  <si>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</si>
  <si>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</si>
  <si>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</si>
  <si>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</si>
  <si>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</si>
  <si>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</si>
  <si>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</si>
  <si>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</si>
  <si>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</si>
  <si>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</si>
  <si>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</si>
  <si>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</si>
  <si>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</si>
  <si>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</si>
  <si>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</si>
  <si>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</si>
  <si>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</si>
  <si>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</si>
  <si>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</si>
  <si>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</si>
  <si>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</si>
  <si>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</si>
  <si>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</si>
  <si>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</si>
  <si>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</si>
  <si>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</si>
  <si>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</si>
  <si>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</si>
  <si>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</si>
  <si>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</si>
  <si>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</si>
  <si>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</si>
  <si>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</si>
  <si>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</si>
  <si>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</si>
  <si>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</si>
  <si>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</si>
  <si>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</si>
  <si>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</si>
  <si>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</si>
  <si>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</si>
  <si>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</si>
  <si>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</si>
  <si>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</si>
  <si>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</si>
  <si>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</si>
  <si>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</si>
  <si>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</si>
  <si>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</si>
  <si>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</si>
  <si>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</si>
  <si>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</si>
  <si>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</si>
  <si>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</si>
  <si>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</si>
  <si>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</si>
  <si>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</si>
  <si>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</si>
  <si>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</si>
  <si>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</si>
  <si>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</si>
  <si>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</si>
  <si>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</si>
  <si>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</si>
  <si>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</si>
  <si>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</si>
  <si>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</si>
  <si>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</si>
  <si>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</si>
  <si>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</si>
  <si>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</si>
  <si>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</si>
  <si>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</si>
  <si>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</si>
  <si>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</si>
  <si>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</si>
  <si>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</si>
  <si>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</si>
  <si>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</si>
  <si>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</si>
  <si>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</si>
  <si>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</si>
  <si>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</si>
  <si>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</si>
  <si>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</si>
  <si>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</si>
  <si>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</si>
  <si>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</si>
  <si>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</si>
  <si>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</si>
  <si>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</si>
  <si>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</si>
  <si>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</si>
  <si>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</si>
  <si>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</si>
  <si>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</si>
  <si>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</si>
  <si>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</si>
  <si>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</si>
  <si>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</si>
  <si>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</si>
  <si>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</si>
  <si>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</si>
  <si>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</si>
  <si>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</si>
  <si>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</si>
  <si>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</si>
  <si>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</si>
  <si>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</si>
  <si>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</si>
  <si>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</si>
  <si>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</si>
  <si>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</si>
  <si>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</si>
  <si>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</si>
  <si>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</si>
  <si>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</si>
  <si>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</si>
  <si>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</si>
  <si>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</si>
  <si>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</si>
  <si>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</si>
  <si>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</si>
  <si>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</si>
  <si>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</si>
  <si>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</si>
  <si>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</si>
  <si>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</si>
  <si>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</si>
  <si>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</si>
  <si>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</si>
  <si>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</si>
  <si>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</si>
  <si>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</si>
  <si>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</si>
  <si>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</si>
  <si>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</si>
  <si>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</si>
  <si>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</si>
  <si>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</si>
  <si>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</si>
  <si>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</si>
  <si>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</si>
  <si>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</si>
  <si>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</si>
  <si>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</si>
  <si>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</si>
  <si>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</si>
  <si>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</si>
  <si>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</si>
  <si>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</si>
  <si>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</si>
  <si>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</si>
  <si>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</si>
  <si>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</si>
  <si>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</si>
  <si>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</si>
  <si>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</si>
  <si>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</si>
  <si>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</si>
  <si>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</si>
  <si>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</si>
  <si>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</si>
  <si>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</si>
  <si>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</si>
  <si>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</si>
  <si>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</si>
  <si>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</si>
  <si>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</si>
  <si>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</si>
  <si>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</si>
  <si>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</si>
  <si>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</si>
  <si>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</si>
  <si>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</si>
  <si>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</si>
  <si>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</si>
  <si>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</si>
  <si>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</si>
  <si>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</si>
  <si>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</si>
  <si>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</si>
  <si>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</si>
  <si>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</si>
  <si>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</si>
  <si>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</si>
  <si>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</si>
  <si>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</si>
  <si>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</si>
  <si>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</si>
  <si>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</si>
  <si>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</si>
  <si>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</si>
  <si>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</si>
  <si>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</si>
  <si>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</si>
  <si>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</si>
  <si>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</si>
  <si>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</si>
  <si>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</si>
  <si>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</si>
  <si>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</si>
  <si>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</si>
  <si>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</si>
  <si>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</si>
  <si>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</si>
  <si>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</si>
  <si>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</si>
  <si>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</si>
  <si>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</si>
  <si>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</si>
  <si>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</si>
  <si>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</si>
  <si>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</si>
  <si>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</si>
  <si>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</si>
  <si>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</si>
  <si>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</si>
  <si>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</si>
  <si>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</si>
  <si>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</si>
  <si>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</si>
  <si>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</si>
  <si>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</si>
  <si>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</si>
  <si>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</si>
  <si>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</si>
  <si>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</si>
  <si>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</si>
  <si>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</si>
  <si>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</si>
  <si>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</si>
  <si>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</si>
  <si>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</si>
  <si>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</si>
  <si>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</si>
  <si>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</si>
  <si>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</si>
  <si>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</si>
  <si>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</si>
  <si>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</si>
  <si>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</si>
  <si>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</si>
  <si>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</si>
  <si>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</si>
  <si>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</si>
  <si>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</si>
  <si>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</si>
  <si>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</si>
  <si>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</si>
  <si>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</si>
  <si>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</si>
  <si>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</si>
  <si>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</si>
  <si>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</si>
  <si>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</si>
  <si>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</si>
  <si>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</si>
  <si>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</si>
  <si>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</si>
  <si>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</si>
  <si>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</si>
  <si>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</si>
  <si>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</si>
  <si>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</si>
  <si>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</si>
  <si>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</si>
  <si>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</si>
  <si>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</si>
  <si>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</si>
  <si>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</si>
  <si>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</si>
  <si>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</si>
  <si>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</si>
  <si>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</si>
  <si>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</si>
  <si>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</si>
  <si>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</si>
  <si>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</si>
  <si>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</si>
  <si>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</si>
  <si>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</si>
  <si>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</si>
  <si>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</si>
  <si>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</si>
  <si>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</si>
  <si>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</si>
  <si>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</si>
  <si>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</si>
  <si>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</si>
  <si>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</si>
  <si>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</si>
  <si>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</si>
  <si>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</si>
  <si>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</si>
  <si>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</si>
  <si>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</si>
  <si>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</si>
  <si>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</si>
  <si>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</si>
  <si>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</si>
  <si>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</si>
  <si>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</si>
  <si>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</si>
  <si>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</si>
  <si>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</si>
  <si>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</si>
  <si>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</si>
  <si>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</si>
  <si>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</si>
  <si>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</si>
  <si>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</si>
  <si>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</si>
  <si>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</si>
  <si>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</si>
  <si>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</si>
  <si>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</si>
  <si>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</si>
  <si>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</si>
  <si>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</si>
  <si>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</si>
  <si>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</si>
  <si>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</si>
  <si>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</si>
  <si>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</si>
  <si>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</si>
  <si>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</si>
  <si>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</si>
  <si>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</si>
  <si>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</si>
  <si>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</si>
  <si>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</si>
  <si>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</si>
  <si>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</si>
  <si>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</si>
  <si>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</si>
  <si>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</si>
  <si>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</si>
  <si>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</si>
  <si>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</si>
  <si>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</si>
  <si>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</si>
  <si>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</si>
  <si>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</si>
  <si>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</si>
  <si>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</si>
  <si>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</si>
  <si>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</si>
  <si>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</si>
  <si>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</si>
  <si>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</si>
  <si>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</si>
  <si>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</si>
  <si>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</si>
  <si>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</si>
  <si>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</si>
  <si>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</si>
  <si>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</si>
  <si>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</si>
  <si>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</si>
  <si>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</si>
  <si>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</si>
  <si>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</si>
  <si>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</si>
  <si>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</si>
  <si>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</si>
  <si>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</si>
  <si>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</si>
  <si>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</si>
  <si>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</si>
  <si>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</si>
  <si>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</si>
  <si>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</si>
  <si>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</si>
  <si>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</si>
  <si>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</si>
  <si>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</si>
  <si>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</si>
  <si>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</si>
  <si>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</si>
  <si>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</si>
  <si>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</si>
  <si>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</si>
  <si>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</si>
  <si>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</si>
  <si>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</si>
  <si>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</si>
  <si>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</si>
  <si>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</si>
  <si>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</si>
  <si>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</si>
  <si>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</si>
  <si>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</si>
  <si>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</si>
  <si>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</si>
  <si>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</si>
  <si>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</si>
  <si>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</si>
  <si>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</si>
  <si>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</si>
  <si>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</si>
  <si>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</si>
  <si>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</si>
  <si>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</si>
  <si>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</si>
  <si>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</si>
  <si>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</si>
  <si>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</si>
  <si>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</si>
  <si>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</si>
  <si>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</si>
  <si>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</si>
  <si>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</si>
  <si>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</si>
  <si>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</si>
  <si>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</si>
  <si>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</si>
  <si>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</si>
  <si>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</si>
  <si>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</si>
  <si>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</si>
  <si>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</si>
  <si>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</si>
  <si>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</si>
  <si>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</si>
  <si>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</si>
  <si>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</si>
  <si>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</si>
  <si>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</si>
  <si>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</si>
  <si>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</si>
  <si>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</si>
  <si>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</si>
  <si>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</si>
  <si>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</si>
  <si>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</si>
  <si>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</si>
  <si>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</si>
  <si>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</si>
  <si>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</si>
  <si>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</si>
  <si>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</si>
  <si>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</si>
  <si>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</si>
  <si>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</si>
  <si>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</si>
  <si>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</si>
  <si>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</si>
  <si>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</si>
  <si>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</si>
  <si>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</si>
  <si>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</si>
  <si>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</si>
  <si>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</si>
  <si>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</si>
  <si>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</si>
  <si>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</si>
  <si>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</si>
  <si>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</si>
  <si>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</si>
  <si>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</si>
  <si>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</si>
  <si>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</si>
  <si>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</si>
  <si>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</si>
  <si>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</si>
  <si>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</si>
  <si>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</si>
  <si>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</si>
  <si>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</si>
  <si>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</si>
  <si>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</si>
  <si>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</si>
  <si>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</si>
  <si>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</si>
  <si>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</si>
  <si>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</si>
  <si>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</si>
  <si>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</si>
  <si>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</si>
  <si>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</si>
  <si>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</si>
  <si>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</si>
  <si>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</si>
  <si>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</si>
  <si>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</si>
  <si>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</si>
  <si>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</si>
  <si>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</si>
  <si>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</si>
  <si>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</si>
  <si>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</si>
  <si>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</si>
  <si>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</si>
  <si>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</si>
  <si>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</si>
  <si>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</si>
  <si>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</si>
  <si>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</si>
  <si>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</si>
  <si>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</si>
  <si>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</si>
  <si>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</si>
  <si>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</si>
  <si>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</si>
  <si>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</si>
  <si>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</si>
  <si>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</si>
  <si>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</si>
  <si>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</si>
  <si>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</si>
  <si>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</si>
  <si>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</si>
  <si>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</si>
  <si>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</si>
  <si>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</si>
  <si>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</si>
  <si>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</si>
  <si>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</si>
  <si>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</si>
  <si>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</si>
  <si>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</si>
  <si>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</si>
  <si>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</si>
  <si>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</si>
  <si>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</si>
  <si>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</si>
  <si>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</si>
  <si>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</si>
  <si>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</si>
  <si>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</si>
  <si>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</si>
  <si>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</si>
  <si>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</si>
  <si>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</si>
  <si>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</si>
  <si>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</si>
  <si>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</si>
  <si>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</si>
  <si>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</si>
  <si>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</si>
  <si>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</si>
  <si>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</si>
  <si>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</si>
  <si>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</si>
  <si>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</si>
  <si>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</si>
  <si>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</si>
  <si>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</si>
  <si>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</si>
  <si>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</si>
  <si>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</si>
  <si>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</si>
  <si>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</si>
  <si>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</si>
  <si>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</si>
  <si>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</si>
  <si>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</si>
  <si>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</si>
  <si>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</si>
  <si>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</si>
  <si>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</si>
  <si>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</si>
  <si>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</si>
  <si>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</si>
  <si>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</si>
  <si>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</si>
  <si>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</si>
  <si>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</si>
  <si>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</si>
  <si>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</si>
  <si>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</si>
  <si>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</si>
  <si>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</si>
  <si>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</si>
  <si>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</si>
  <si>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</si>
  <si>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</si>
  <si>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</si>
  <si>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</si>
  <si>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</si>
  <si>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</si>
  <si>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</si>
  <si>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</si>
  <si>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</si>
  <si>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</si>
  <si>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</si>
  <si>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</si>
  <si>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</si>
  <si>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</si>
  <si>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</si>
  <si>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</si>
  <si>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</si>
  <si>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</si>
  <si>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</si>
  <si>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</si>
  <si>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</si>
  <si>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</si>
  <si>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</si>
  <si>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</si>
  <si>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</si>
  <si>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</si>
  <si>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</si>
  <si>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</si>
  <si>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</si>
  <si>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</si>
  <si>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</si>
  <si>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</si>
  <si>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</si>
  <si>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</si>
  <si>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</si>
  <si>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</si>
  <si>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</si>
  <si>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</si>
  <si>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</si>
  <si>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</si>
  <si>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</si>
  <si>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</si>
  <si>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</si>
  <si>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</si>
  <si>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</si>
  <si>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</si>
  <si>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</si>
  <si>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</si>
  <si>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</si>
  <si>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</si>
  <si>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</si>
  <si>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</si>
  <si>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</si>
  <si>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</si>
  <si>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</si>
  <si>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</si>
  <si>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</si>
  <si>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</si>
  <si>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</si>
  <si>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</si>
  <si>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</si>
  <si>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</si>
  <si>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</si>
  <si>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</si>
  <si>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</si>
  <si>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</si>
  <si>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</si>
  <si>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</si>
  <si>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</si>
  <si>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</si>
  <si>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</si>
  <si>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</si>
  <si>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</si>
  <si>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</si>
  <si>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</si>
  <si>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</si>
  <si>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</si>
  <si>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</si>
  <si>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</si>
  <si>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</si>
  <si>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</si>
  <si>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</si>
  <si>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</si>
  <si>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</si>
  <si>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</si>
  <si>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</si>
  <si>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</si>
  <si>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</si>
  <si>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</si>
  <si>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</si>
  <si>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</si>
  <si>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</si>
  <si>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</si>
  <si>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</si>
  <si>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</si>
  <si>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</si>
  <si>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</si>
  <si>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</si>
  <si>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</si>
  <si>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</si>
  <si>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</si>
  <si>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</si>
  <si>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</si>
  <si>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</si>
  <si>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</si>
  <si>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</si>
  <si>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</si>
  <si>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</si>
  <si>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</si>
  <si>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</si>
  <si>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</si>
  <si>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</si>
  <si>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</si>
  <si>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</si>
  <si>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</si>
  <si>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</si>
  <si>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</si>
  <si>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</si>
  <si>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</si>
  <si>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</si>
  <si>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</si>
  <si>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</si>
  <si>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</si>
  <si>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</si>
  <si>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</si>
  <si>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</si>
  <si>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</si>
  <si>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</si>
  <si>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</si>
  <si>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</si>
  <si>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</si>
  <si>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</si>
  <si>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</si>
  <si>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</si>
  <si>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</si>
  <si>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</si>
  <si>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</si>
  <si>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</si>
  <si>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</si>
  <si>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</si>
  <si>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</si>
  <si>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</si>
  <si>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</si>
  <si>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</si>
  <si>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</si>
  <si>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</si>
  <si>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</si>
  <si>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</si>
  <si>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</si>
  <si>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</si>
  <si>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</si>
  <si>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</si>
  <si>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</si>
  <si>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</si>
  <si>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</si>
  <si>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</si>
  <si>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</si>
  <si>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</si>
  <si>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</si>
  <si>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</si>
  <si>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</si>
  <si>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</si>
  <si>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</si>
  <si>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</si>
  <si>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</si>
  <si>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</si>
  <si>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</si>
  <si>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</si>
  <si>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</si>
  <si>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</si>
  <si>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</si>
  <si>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</si>
  <si>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</si>
  <si>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</si>
  <si>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</si>
  <si>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</si>
  <si>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</si>
  <si>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</si>
  <si>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</si>
  <si>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</si>
  <si>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</si>
  <si>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</si>
  <si>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</si>
  <si>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</si>
  <si>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</si>
  <si>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</si>
  <si>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</si>
  <si>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</si>
  <si>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</si>
  <si>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</si>
  <si>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</si>
  <si>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</si>
  <si>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</si>
  <si>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</si>
  <si>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</si>
  <si>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</si>
  <si>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</si>
  <si>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</si>
  <si>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</si>
  <si>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</si>
  <si>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</si>
  <si>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</si>
  <si>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</si>
  <si>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</si>
  <si>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</si>
  <si>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</si>
  <si>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</si>
  <si>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</si>
  <si>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</si>
  <si>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</si>
  <si>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</si>
  <si>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</si>
  <si>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</si>
  <si>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</si>
  <si>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</si>
  <si>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</si>
  <si>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</si>
  <si>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</si>
  <si>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</si>
  <si>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</si>
  <si>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</si>
  <si>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</si>
  <si>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</si>
  <si>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</si>
  <si>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</si>
  <si>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</si>
  <si>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</si>
  <si>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</si>
  <si>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</si>
  <si>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</si>
  <si>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</si>
  <si>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</si>
  <si>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</si>
  <si>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</si>
  <si>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</si>
  <si>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</si>
  <si>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</si>
  <si>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</si>
  <si>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</si>
  <si>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</si>
  <si>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</si>
  <si>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</si>
  <si>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</si>
  <si>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</si>
  <si>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</si>
  <si>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</si>
  <si>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</si>
  <si>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</si>
  <si>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</si>
  <si>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</si>
  <si>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</si>
  <si>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</si>
  <si>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</si>
  <si>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</si>
  <si>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</si>
  <si>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</si>
  <si>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</si>
  <si>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</si>
  <si>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</si>
  <si>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</si>
  <si>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</si>
  <si>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</si>
  <si>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</si>
  <si>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</si>
  <si>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</si>
  <si>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</si>
  <si>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</si>
  <si>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</si>
  <si>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</si>
  <si>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</si>
  <si>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</si>
  <si>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</si>
  <si>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</si>
  <si>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</si>
  <si>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</si>
  <si>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</si>
  <si>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</si>
  <si>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</si>
  <si>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</si>
  <si>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</si>
  <si>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</si>
  <si>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</si>
  <si>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</si>
  <si>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</si>
  <si>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</si>
  <si>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</si>
  <si>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</si>
  <si>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</si>
  <si>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</si>
  <si>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</si>
  <si>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</si>
  <si>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</si>
  <si>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</si>
  <si>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</si>
  <si>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</si>
  <si>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</si>
  <si>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</si>
  <si>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</si>
  <si>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</si>
  <si>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</si>
  <si>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</si>
  <si>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</si>
  <si>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</si>
  <si>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</si>
  <si>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</si>
  <si>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</si>
  <si>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</si>
  <si>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</si>
  <si>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</si>
  <si>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</si>
  <si>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</si>
  <si>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</si>
  <si>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</si>
  <si>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</si>
  <si>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</si>
  <si>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</si>
  <si>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</si>
  <si>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</si>
  <si>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</si>
  <si>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</si>
  <si>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</si>
  <si>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</si>
  <si>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</si>
  <si>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</si>
  <si>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</si>
  <si>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</si>
  <si>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</si>
  <si>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</si>
  <si>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</si>
  <si>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</si>
  <si>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</si>
  <si>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</si>
  <si>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</si>
  <si>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</si>
  <si>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</si>
  <si>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</si>
  <si>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</si>
  <si>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</si>
  <si>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</si>
  <si>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</si>
  <si>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</si>
  <si>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</si>
  <si>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</si>
  <si>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</si>
  <si>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</si>
  <si>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</si>
  <si>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</si>
  <si>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</si>
  <si>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</si>
  <si>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</si>
  <si>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</si>
  <si>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</si>
  <si>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</si>
  <si>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</si>
  <si>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</si>
  <si>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</si>
  <si>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</si>
  <si>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</si>
  <si>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</si>
  <si>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</si>
  <si>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</si>
  <si>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</si>
  <si>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</si>
  <si>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</si>
  <si>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</si>
  <si>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</si>
  <si>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</si>
  <si>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</si>
  <si>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</si>
  <si>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</si>
  <si>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</si>
  <si>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</si>
  <si>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</si>
  <si>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</si>
  <si>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</si>
  <si>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</si>
  <si>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</si>
  <si>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</si>
  <si>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</si>
  <si>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</si>
  <si>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</si>
  <si>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</si>
  <si>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</si>
  <si>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</si>
  <si>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</si>
  <si>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</si>
  <si>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</si>
  <si>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</si>
  <si>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</si>
  <si>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</si>
  <si>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</si>
  <si>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</si>
  <si>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</si>
  <si>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</si>
  <si>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</si>
  <si>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</si>
  <si>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</si>
  <si>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</si>
  <si>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</si>
  <si>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</si>
  <si>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</si>
  <si>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</si>
  <si>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</si>
  <si>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</si>
  <si>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</si>
  <si>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</si>
  <si>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</si>
  <si>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</si>
  <si>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</si>
  <si>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</si>
  <si>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</si>
  <si>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</si>
  <si>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</si>
  <si>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</si>
  <si>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</si>
  <si>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</si>
  <si>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</si>
  <si>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</si>
  <si>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</si>
  <si>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</si>
  <si>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</si>
  <si>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</si>
  <si>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</si>
  <si>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</si>
  <si>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</si>
  <si>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</si>
  <si>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</si>
  <si>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</si>
  <si>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</si>
  <si>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</si>
  <si>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</si>
  <si>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</si>
  <si>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</si>
  <si>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</si>
  <si>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</si>
  <si>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</si>
  <si>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</si>
  <si>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</si>
  <si>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</si>
  <si>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</si>
  <si>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</si>
  <si>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</si>
  <si>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</si>
  <si>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</si>
  <si>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</si>
  <si>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</si>
  <si>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</si>
  <si>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</si>
  <si>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</si>
  <si>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</si>
  <si>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</si>
  <si>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</si>
  <si>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</si>
  <si>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</si>
  <si>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</si>
  <si>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</si>
  <si>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</si>
  <si>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</si>
  <si>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</si>
  <si>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</si>
  <si>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</si>
  <si>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</si>
  <si>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</si>
  <si>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</si>
  <si>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</si>
  <si>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</si>
  <si>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</si>
  <si>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</si>
  <si>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</si>
  <si>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</si>
  <si>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</si>
  <si>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</si>
  <si>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</si>
  <si>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</si>
  <si>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</si>
  <si>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</si>
  <si>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</si>
  <si>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</si>
  <si>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</si>
  <si>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</si>
  <si>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</si>
  <si>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</si>
  <si>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</si>
  <si>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</si>
  <si>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</si>
  <si>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</si>
  <si>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</si>
  <si>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</si>
  <si>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</si>
  <si>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</si>
  <si>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</si>
  <si>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</si>
  <si>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</si>
  <si>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</si>
  <si>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</si>
  <si>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</si>
  <si>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</si>
  <si>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</si>
  <si>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</si>
  <si>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</si>
  <si>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</si>
  <si>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</si>
  <si>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</si>
  <si>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</si>
  <si>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</si>
  <si>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</si>
  <si>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</si>
  <si>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</si>
  <si>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</si>
  <si>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</si>
  <si>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</si>
  <si>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</si>
  <si>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</si>
  <si>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</si>
  <si>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</si>
  <si>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</si>
  <si>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</si>
  <si>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</si>
  <si>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</si>
  <si>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</si>
  <si>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</si>
  <si>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</si>
  <si>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</si>
  <si>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</si>
  <si>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</si>
  <si>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</si>
  <si>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</si>
  <si>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</si>
  <si>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</si>
  <si>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</si>
  <si>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</si>
  <si>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</si>
  <si>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</si>
  <si>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</si>
  <si>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</si>
  <si>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</si>
  <si>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</si>
  <si>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</si>
  <si>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</si>
  <si>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</si>
  <si>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</si>
  <si>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</si>
  <si>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</si>
  <si>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</si>
  <si>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</si>
  <si>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</si>
  <si>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</si>
  <si>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</si>
  <si>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</si>
  <si>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</si>
  <si>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</si>
  <si>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</si>
  <si>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</si>
  <si>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</si>
  <si>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</si>
  <si>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</si>
  <si>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</si>
  <si>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</si>
  <si>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</si>
  <si>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</si>
  <si>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</si>
  <si>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</si>
  <si>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</si>
  <si>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</si>
  <si>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</si>
  <si>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</si>
  <si>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</si>
  <si>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</si>
  <si>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</si>
  <si>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</si>
  <si>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</si>
  <si>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</si>
  <si>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</si>
  <si>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</si>
  <si>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</si>
  <si>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</si>
  <si>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</si>
  <si>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</si>
  <si>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</si>
  <si>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</si>
  <si>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</si>
  <si>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</si>
  <si>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</si>
  <si>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</si>
  <si>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</si>
  <si>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</si>
  <si>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</si>
  <si>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</si>
  <si>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</si>
  <si>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</si>
  <si>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</si>
  <si>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</si>
  <si>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</si>
  <si>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</si>
  <si>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</si>
  <si>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</si>
  <si>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</si>
  <si>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</si>
  <si>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</si>
  <si>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</si>
  <si>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</si>
  <si>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</si>
  <si>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</si>
  <si>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</si>
  <si>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</si>
  <si>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</si>
  <si>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</si>
  <si>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</si>
  <si>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</si>
  <si>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</si>
  <si>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</si>
  <si>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</si>
  <si>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</si>
  <si>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</si>
  <si>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</si>
  <si>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</si>
  <si>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</si>
  <si>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</si>
  <si>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</si>
  <si>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</si>
  <si>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</si>
  <si>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</si>
  <si>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</si>
  <si>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</si>
  <si>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</si>
  <si>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</si>
  <si>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</si>
  <si>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</si>
  <si>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</si>
  <si>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</si>
  <si>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</si>
  <si>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</si>
  <si>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</si>
  <si>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</si>
  <si>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</si>
  <si>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</si>
  <si>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</si>
  <si>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</si>
  <si>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</si>
  <si>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</si>
  <si>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</si>
  <si>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</si>
  <si>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</si>
  <si>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</si>
  <si>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</si>
  <si>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</si>
  <si>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</si>
  <si>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</si>
  <si>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</si>
  <si>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</si>
  <si>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</si>
  <si>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</si>
  <si>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</si>
  <si>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</si>
  <si>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</si>
  <si>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</si>
  <si>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</si>
  <si>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</si>
  <si>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</si>
  <si>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</si>
  <si>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</si>
  <si>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</si>
  <si>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</si>
  <si>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</si>
  <si>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</si>
  <si>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</si>
  <si>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</si>
  <si>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</si>
  <si>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</si>
  <si>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</si>
  <si>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</si>
  <si>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</si>
  <si>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</si>
  <si>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</si>
  <si>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</si>
  <si>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</si>
  <si>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</si>
  <si>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</si>
  <si>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</si>
  <si>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</si>
  <si>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</si>
  <si>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</si>
  <si>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</si>
  <si>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</si>
  <si>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</si>
  <si>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</si>
  <si>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</si>
  <si>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</si>
  <si>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</si>
  <si>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</si>
  <si>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</si>
  <si>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</si>
  <si>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</si>
  <si>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</si>
  <si>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</si>
  <si>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</si>
  <si>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</si>
  <si>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</si>
  <si>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</si>
  <si>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</si>
  <si>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</si>
  <si>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</si>
  <si>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</si>
  <si>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</si>
  <si>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</si>
  <si>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</si>
  <si>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</si>
  <si>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</si>
  <si>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</si>
  <si>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</si>
  <si>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</si>
  <si>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</si>
  <si>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</si>
  <si>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</si>
  <si>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</si>
  <si>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</si>
  <si>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</si>
  <si>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</si>
  <si>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</si>
  <si>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</si>
  <si>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</si>
  <si>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</si>
  <si>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</si>
  <si>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</si>
  <si>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</si>
  <si>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</si>
  <si>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</si>
  <si>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</si>
  <si>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</si>
  <si>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</si>
  <si>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</si>
  <si>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</si>
  <si>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</si>
  <si>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</si>
  <si>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</si>
  <si>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</si>
  <si>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</si>
  <si>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</si>
  <si>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</si>
  <si>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</si>
  <si>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</si>
  <si>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</si>
  <si>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</si>
  <si>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</si>
  <si>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</si>
  <si>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</si>
  <si>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</si>
  <si>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</si>
  <si>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</si>
  <si>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</si>
  <si>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</si>
  <si>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</si>
  <si>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</si>
  <si>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</si>
  <si>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</si>
  <si>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</si>
  <si>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</si>
  <si>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</si>
  <si>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</si>
  <si>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</si>
  <si>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</si>
  <si>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</si>
  <si>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</si>
  <si>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</si>
  <si>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</si>
  <si>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</si>
  <si>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</si>
  <si>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</si>
  <si>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</si>
  <si>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</si>
  <si>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</si>
  <si>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</si>
  <si>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</si>
  <si>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</si>
  <si>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</si>
  <si>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</si>
  <si>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</si>
  <si>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</si>
  <si>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</si>
  <si>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</si>
  <si>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</si>
  <si>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</si>
  <si>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</si>
  <si>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</si>
  <si>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</si>
  <si>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</si>
  <si>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</si>
  <si>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</si>
  <si>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</si>
  <si>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</si>
  <si>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</si>
  <si>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</si>
  <si>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</si>
  <si>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</si>
  <si>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</si>
  <si>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</si>
  <si>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</si>
  <si>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</si>
  <si>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</si>
  <si>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</si>
  <si>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</si>
  <si>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</si>
  <si>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</si>
  <si>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</si>
  <si>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</si>
  <si>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</si>
  <si>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</si>
  <si>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</si>
  <si>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</si>
  <si>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</si>
  <si>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</si>
  <si>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</si>
  <si>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</si>
  <si>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</si>
  <si>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</si>
  <si>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</si>
  <si>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</si>
  <si>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</si>
  <si>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</si>
  <si>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</si>
  <si>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</si>
  <si>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</si>
  <si>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</si>
  <si>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</si>
  <si>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</si>
  <si>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</si>
  <si>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</si>
  <si>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</si>
  <si>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</si>
  <si>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</si>
  <si>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</si>
  <si>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</si>
  <si>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</si>
  <si>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</si>
  <si>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</si>
  <si>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</si>
  <si>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</si>
  <si>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</si>
  <si>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</si>
  <si>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</si>
  <si>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</si>
  <si>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</si>
  <si>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</si>
  <si>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</si>
  <si>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</si>
  <si>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</si>
  <si>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</si>
  <si>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</si>
  <si>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</si>
  <si>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</si>
  <si>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</si>
  <si>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</si>
  <si>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</si>
  <si>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</si>
  <si>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</si>
  <si>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</si>
  <si>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</si>
  <si>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</si>
  <si>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</si>
  <si>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</si>
  <si>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</si>
  <si>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</si>
  <si>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</si>
  <si>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</si>
  <si>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</si>
  <si>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</si>
  <si>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</si>
  <si>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</si>
  <si>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</si>
  <si>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</si>
  <si>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</si>
  <si>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</si>
  <si>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</si>
  <si>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</si>
  <si>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</si>
  <si>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</si>
  <si>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</si>
  <si>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</si>
  <si>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</si>
  <si>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</si>
  <si>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</si>
  <si>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</si>
  <si>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</si>
  <si>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</si>
  <si>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</si>
  <si>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</si>
  <si>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</si>
  <si>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</si>
  <si>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</si>
  <si>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</si>
  <si>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</si>
  <si>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</si>
  <si>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</si>
  <si>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</si>
  <si>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</si>
  <si>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</si>
  <si>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</si>
  <si>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</si>
  <si>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</si>
  <si>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</si>
  <si>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</si>
  <si>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</si>
  <si>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</si>
  <si>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</si>
  <si>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</si>
  <si>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</si>
  <si>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</si>
  <si>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</si>
  <si>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</si>
  <si>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</si>
  <si>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</si>
  <si>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</si>
  <si>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</si>
  <si>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</si>
  <si>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</si>
  <si>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</si>
  <si>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</si>
  <si>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</si>
  <si>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</si>
  <si>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</si>
  <si>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</si>
  <si>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</si>
  <si>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</si>
  <si>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</si>
  <si>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</si>
  <si>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</si>
  <si>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</si>
  <si>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</si>
  <si>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</si>
  <si>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</si>
  <si>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</si>
  <si>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</si>
  <si>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</si>
  <si>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</si>
  <si>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</si>
  <si>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</si>
  <si>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</si>
  <si>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</si>
  <si>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</si>
  <si>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</si>
  <si>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</si>
  <si>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</si>
  <si>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</si>
  <si>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</si>
  <si>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</si>
  <si>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</si>
  <si>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</si>
  <si>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</si>
  <si>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</si>
  <si>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</si>
  <si>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</si>
  <si>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</si>
  <si>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</si>
  <si>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</si>
  <si>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</si>
  <si>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</si>
  <si>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</si>
  <si>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</si>
  <si>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</si>
  <si>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</si>
  <si>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</si>
  <si>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</si>
  <si>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</si>
  <si>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</si>
  <si>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</si>
  <si>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</si>
  <si>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</si>
  <si>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</si>
  <si>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</si>
  <si>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</si>
  <si>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</si>
  <si>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</si>
  <si>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</si>
  <si>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</si>
  <si>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</si>
  <si>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</si>
  <si>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</si>
  <si>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</si>
  <si>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</si>
  <si>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</si>
  <si>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</si>
  <si>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</si>
  <si>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</si>
  <si>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</si>
  <si>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</si>
  <si>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</si>
  <si>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</si>
  <si>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</si>
  <si>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</si>
  <si>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</si>
  <si>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</si>
  <si>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</si>
  <si>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</si>
  <si>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</si>
  <si>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</si>
  <si>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</si>
  <si>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</si>
  <si>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</si>
  <si>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</si>
  <si>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</si>
  <si>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</si>
  <si>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</si>
  <si>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</si>
  <si>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</si>
  <si>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</si>
  <si>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</si>
  <si>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</si>
  <si>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</si>
  <si>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</si>
  <si>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</si>
  <si>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</si>
  <si>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</si>
  <si>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</si>
  <si>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</si>
  <si>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</si>
  <si>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</si>
  <si>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</si>
  <si>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</si>
  <si>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</si>
  <si>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</si>
  <si>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</si>
  <si>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</si>
  <si>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</si>
  <si>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</si>
  <si>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</si>
  <si>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</si>
  <si>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</si>
  <si>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</si>
  <si>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</si>
  <si>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</si>
  <si>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</si>
  <si>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</si>
  <si>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</si>
  <si>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</si>
  <si>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</si>
  <si>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</si>
  <si>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</si>
  <si>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</si>
  <si>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</si>
  <si>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</si>
  <si>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</si>
  <si>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</si>
  <si>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</si>
  <si>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</si>
  <si>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</si>
  <si>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</si>
  <si>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</si>
  <si>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</si>
  <si>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</si>
  <si>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</si>
  <si>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</si>
  <si>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</si>
  <si>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</si>
  <si>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</si>
  <si>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</si>
  <si>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</si>
  <si>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</si>
  <si>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</si>
  <si>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</si>
  <si>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</si>
  <si>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</si>
  <si>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</si>
  <si>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</si>
  <si>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</si>
  <si>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</si>
  <si>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</si>
  <si>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</si>
  <si>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</si>
  <si>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</si>
  <si>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</si>
  <si>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</si>
  <si>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</si>
  <si>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</si>
  <si>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</si>
  <si>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</si>
  <si>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</si>
  <si>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</si>
  <si>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</si>
  <si>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</si>
  <si>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</si>
  <si>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</si>
  <si>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</si>
  <si>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</si>
  <si>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</si>
  <si>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</si>
  <si>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</si>
  <si>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</si>
  <si>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</si>
  <si>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</si>
  <si>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</si>
  <si>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</si>
  <si>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</si>
  <si>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</si>
  <si>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</si>
  <si>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</si>
  <si>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</si>
  <si>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</si>
  <si>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</si>
  <si>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</si>
  <si>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</si>
  <si>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</si>
  <si>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</si>
  <si>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</si>
  <si>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</si>
  <si>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</si>
  <si>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</si>
  <si>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</si>
  <si>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</si>
  <si>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</si>
  <si>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</si>
  <si>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</si>
  <si>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</si>
  <si>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</si>
  <si>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</si>
  <si>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</si>
  <si>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</si>
  <si>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</si>
  <si>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</si>
  <si>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</si>
  <si>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</si>
  <si>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</si>
  <si>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</si>
  <si>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</si>
  <si>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</si>
  <si>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</si>
  <si>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</si>
  <si>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</si>
  <si>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</si>
  <si>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</si>
  <si>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</si>
  <si>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</si>
  <si>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</si>
  <si>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</si>
  <si>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</si>
  <si>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</si>
  <si>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</si>
  <si>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</si>
  <si>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</si>
  <si>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</si>
  <si>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</si>
  <si>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</si>
  <si>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</si>
  <si>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</si>
  <si>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</si>
  <si>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</si>
  <si>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</si>
  <si>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</si>
  <si>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</si>
  <si>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</si>
  <si>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</si>
  <si>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</si>
  <si>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</si>
  <si>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</si>
  <si>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</si>
  <si>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</si>
  <si>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</si>
  <si>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</si>
  <si>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</si>
  <si>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</si>
  <si>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</si>
  <si>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</si>
  <si>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</si>
  <si>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</si>
  <si>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</si>
  <si>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</si>
  <si>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</si>
  <si>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</si>
  <si>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</si>
  <si>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</si>
  <si>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</si>
  <si>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</si>
  <si>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</si>
  <si>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</si>
  <si>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</si>
  <si>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</si>
  <si>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</si>
  <si>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</si>
  <si>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</si>
  <si>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</si>
  <si>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</si>
  <si>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</si>
  <si>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</si>
  <si>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</si>
  <si>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</si>
  <si>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</si>
  <si>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</si>
  <si>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</si>
  <si>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</si>
  <si>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</si>
  <si>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</si>
  <si>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</si>
  <si>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</si>
  <si>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</si>
  <si>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</si>
  <si>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</si>
  <si>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</si>
  <si>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</si>
  <si>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</si>
  <si>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</si>
  <si>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</si>
  <si>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</si>
  <si>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</si>
  <si>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</si>
  <si>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</si>
  <si>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</si>
  <si>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</si>
  <si>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</si>
  <si>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</si>
  <si>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</si>
  <si>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</si>
  <si>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</si>
  <si>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</si>
  <si>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</si>
  <si>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</si>
  <si>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</si>
  <si>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</si>
  <si>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</si>
  <si>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</si>
  <si>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</si>
  <si>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</si>
  <si>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</si>
  <si>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</si>
  <si>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</si>
  <si>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</si>
  <si>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</si>
  <si>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</si>
  <si>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</si>
  <si>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</si>
  <si>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</si>
  <si>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</si>
  <si>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</si>
  <si>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</si>
  <si>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</si>
  <si>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</si>
  <si>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</si>
  <si>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</si>
  <si>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</si>
  <si>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</si>
  <si>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</si>
  <si>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</si>
  <si>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</si>
  <si>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</si>
  <si>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</si>
  <si>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</si>
  <si>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</si>
  <si>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</si>
  <si>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</si>
  <si>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</si>
  <si>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</si>
  <si>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</si>
  <si>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</si>
  <si>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</si>
  <si>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</si>
  <si>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</si>
  <si>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</si>
  <si>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</si>
  <si>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</si>
  <si>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</si>
  <si>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</si>
  <si>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</si>
  <si>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</si>
  <si>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</si>
  <si>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</si>
  <si>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</si>
  <si>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</si>
  <si>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</si>
  <si>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</si>
  <si>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</si>
  <si>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</si>
  <si>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</si>
  <si>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</si>
  <si>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</si>
  <si>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</si>
  <si>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</si>
  <si>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</si>
  <si>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</si>
  <si>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</si>
  <si>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</si>
  <si>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</si>
  <si>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</si>
  <si>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</si>
  <si>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</si>
  <si>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</si>
  <si>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</si>
  <si>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</si>
  <si>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</si>
  <si>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</si>
  <si>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</si>
  <si>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</si>
  <si>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</si>
  <si>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</si>
  <si>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</si>
  <si>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</si>
  <si>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</si>
  <si>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</si>
  <si>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</si>
  <si>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</si>
  <si>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</si>
  <si>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</si>
  <si>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</si>
  <si>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</si>
  <si>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</si>
  <si>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</si>
  <si>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</si>
  <si>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</si>
  <si>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</si>
  <si>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</si>
  <si>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</si>
  <si>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</si>
  <si>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</si>
  <si>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</si>
  <si>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</si>
  <si>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</si>
  <si>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</si>
  <si>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</si>
  <si>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</si>
  <si>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</si>
  <si>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</si>
  <si>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</si>
  <si>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</si>
  <si>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</si>
  <si>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</si>
  <si>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</si>
  <si>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</si>
  <si>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</si>
  <si>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</si>
  <si>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</si>
  <si>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</si>
  <si>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</si>
  <si>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</si>
  <si>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</si>
  <si>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</si>
  <si>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</si>
  <si>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</si>
  <si>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</si>
  <si>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</si>
  <si>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</si>
  <si>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</si>
  <si>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</si>
  <si>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</si>
  <si>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</si>
  <si>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</si>
  <si>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</si>
  <si>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</si>
  <si>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</si>
  <si>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</si>
  <si>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</si>
  <si>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</si>
  <si>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</si>
  <si>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</si>
  <si>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</si>
  <si>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</si>
  <si>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</si>
  <si>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</si>
  <si>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</si>
  <si>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</si>
  <si>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</si>
  <si>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</si>
  <si>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</si>
  <si>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</si>
  <si>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</si>
  <si>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</si>
  <si>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</si>
  <si>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</si>
  <si>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</si>
  <si>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</si>
  <si>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</si>
  <si>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</si>
  <si>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</si>
  <si>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</si>
  <si>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</si>
  <si>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</si>
  <si>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</si>
  <si>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</si>
  <si>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</si>
  <si>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</si>
  <si>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</si>
  <si>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</si>
  <si>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</si>
  <si>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</si>
  <si>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</si>
  <si>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</si>
  <si>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</si>
  <si>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</si>
  <si>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</si>
  <si>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</si>
  <si>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</si>
  <si>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</si>
  <si>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</si>
  <si>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</si>
  <si>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</si>
  <si>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</si>
  <si>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</si>
  <si>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</si>
  <si>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</si>
  <si>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</si>
  <si>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</si>
  <si>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</si>
  <si>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</si>
  <si>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</si>
  <si>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</si>
  <si>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</si>
  <si>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</si>
  <si>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</si>
  <si>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</si>
  <si>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</si>
  <si>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</si>
  <si>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</si>
  <si>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</si>
  <si>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</si>
  <si>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</si>
  <si>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</si>
  <si>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</si>
  <si>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</si>
  <si>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</si>
  <si>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</si>
  <si>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</si>
  <si>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</si>
  <si>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</si>
  <si>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</si>
  <si>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</si>
  <si>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</si>
  <si>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</si>
  <si>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</si>
  <si>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</si>
  <si>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</si>
  <si>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</si>
  <si>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</si>
  <si>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</si>
  <si>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</si>
  <si>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</si>
  <si>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</si>
  <si>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</si>
  <si>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</si>
  <si>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</si>
  <si>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</si>
  <si>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</si>
  <si>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</si>
  <si>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</si>
  <si>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</si>
  <si>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</si>
  <si>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</si>
  <si>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</si>
  <si>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</si>
  <si>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</si>
  <si>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</si>
  <si>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</si>
  <si>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</si>
  <si>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</si>
  <si>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</si>
  <si>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</si>
  <si>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</si>
  <si>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</si>
  <si>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</si>
  <si>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</si>
  <si>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</si>
  <si>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</si>
  <si>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</si>
  <si>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</si>
  <si>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</si>
  <si>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</si>
  <si>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</si>
  <si>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</si>
  <si>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</si>
  <si>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</si>
  <si>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</si>
  <si>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</si>
  <si>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</si>
  <si>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</si>
  <si>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</si>
  <si>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</si>
  <si>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</si>
  <si>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</si>
  <si>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</si>
  <si>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</si>
  <si>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</si>
  <si>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</si>
  <si>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</si>
  <si>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</si>
  <si>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</si>
  <si>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</si>
  <si>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</si>
  <si>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</si>
  <si>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</si>
  <si>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</si>
  <si>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</si>
  <si>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</si>
  <si>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</si>
  <si>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</si>
  <si>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</si>
  <si>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</si>
  <si>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</si>
  <si>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</si>
  <si>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</si>
  <si>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</si>
  <si>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</si>
  <si>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</si>
  <si>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</si>
  <si>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</si>
  <si>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</si>
  <si>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</si>
  <si>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</si>
  <si>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</si>
  <si>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</si>
  <si>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</si>
  <si>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</si>
  <si>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</si>
  <si>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</si>
  <si>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</si>
  <si>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</si>
  <si>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</si>
  <si>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</si>
  <si>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</si>
  <si>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</si>
  <si>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</si>
  <si>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</si>
  <si>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</si>
  <si>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</si>
  <si>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</si>
  <si>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</si>
  <si>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</si>
  <si>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</si>
  <si>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</si>
  <si>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</si>
  <si>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</si>
  <si>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</si>
  <si>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</si>
  <si>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</si>
  <si>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</si>
  <si>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</si>
  <si>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</si>
  <si>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</si>
  <si>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</si>
  <si>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</si>
  <si>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</si>
  <si>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</si>
  <si>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</si>
  <si>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</si>
  <si>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</si>
  <si>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</si>
  <si>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</si>
  <si>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</si>
  <si>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</si>
  <si>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</si>
  <si>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</si>
  <si>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</si>
  <si>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</si>
  <si>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</si>
  <si>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</si>
  <si>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</si>
  <si>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</si>
  <si>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</si>
  <si>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</si>
  <si>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</si>
  <si>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</si>
  <si>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</si>
  <si>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</si>
  <si>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</si>
  <si>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</si>
  <si>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</si>
  <si>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</si>
  <si>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</si>
  <si>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</si>
  <si>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</si>
  <si>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</si>
  <si>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</si>
  <si>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</si>
  <si>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</si>
  <si>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</si>
  <si>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</si>
  <si>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</si>
  <si>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</si>
  <si>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</si>
  <si>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</si>
  <si>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</si>
  <si>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</si>
  <si>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</si>
  <si>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</si>
  <si>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</si>
  <si>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</si>
  <si>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</si>
  <si>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</si>
  <si>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</si>
  <si>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</si>
  <si>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</si>
  <si>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</si>
  <si>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</si>
  <si>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</si>
  <si>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</si>
  <si>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</si>
  <si>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</si>
  <si>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</si>
  <si>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</si>
  <si>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</si>
  <si>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</si>
  <si>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</si>
  <si>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</si>
  <si>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</si>
  <si>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</si>
  <si>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</si>
  <si>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</si>
  <si>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</si>
  <si>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</si>
  <si>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</si>
  <si>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</si>
  <si>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</si>
  <si>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</si>
  <si>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</si>
  <si>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</si>
  <si>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</si>
  <si>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</si>
  <si>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</si>
  <si>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</si>
  <si>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</si>
  <si>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</si>
  <si>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</si>
  <si>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</si>
  <si>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</si>
  <si>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</si>
  <si>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</si>
  <si>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</si>
  <si>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</si>
  <si>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</si>
  <si>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</si>
  <si>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</si>
  <si>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</si>
  <si>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</si>
  <si>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</si>
  <si>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</si>
  <si>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</si>
  <si>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</si>
  <si>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</si>
  <si>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</si>
  <si>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</si>
  <si>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</si>
  <si>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</si>
  <si>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</si>
  <si>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</si>
  <si>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</si>
  <si>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</si>
  <si>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</si>
  <si>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</si>
  <si>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</si>
  <si>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</si>
  <si>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</si>
  <si>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</si>
  <si>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</si>
  <si>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</si>
  <si>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</si>
  <si>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</si>
  <si>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</si>
  <si>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</si>
  <si>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</si>
  <si>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</si>
  <si>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</si>
  <si>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</si>
  <si>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</si>
  <si>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</si>
  <si>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</si>
  <si>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</si>
  <si>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</si>
  <si>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</si>
  <si>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</si>
  <si>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</si>
  <si>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</si>
  <si>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</si>
  <si>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</si>
  <si>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</si>
  <si>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</si>
  <si>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</si>
  <si>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</si>
  <si>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</si>
  <si>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</si>
  <si>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</si>
  <si>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</si>
  <si>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</si>
  <si>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</si>
  <si>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</si>
  <si>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</si>
  <si>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</si>
  <si>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</si>
  <si>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</si>
  <si>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</si>
  <si>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</si>
  <si>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</si>
  <si>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</si>
  <si>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</si>
  <si>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</si>
  <si>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</si>
  <si>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</si>
  <si>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</si>
  <si>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</si>
  <si>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</si>
  <si>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</si>
  <si>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</si>
  <si>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</si>
  <si>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</si>
  <si>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</si>
  <si>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</si>
  <si>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</si>
  <si>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</si>
  <si>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</si>
  <si>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</si>
  <si>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</si>
  <si>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</si>
  <si>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</si>
  <si>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</si>
  <si>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</si>
  <si>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</si>
  <si>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</si>
  <si>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</si>
  <si>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</si>
  <si>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</si>
  <si>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</si>
  <si>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</si>
  <si>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</si>
  <si>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</si>
  <si>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</si>
  <si>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</si>
  <si>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</si>
  <si>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</si>
  <si>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</si>
  <si>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</si>
  <si>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</si>
  <si>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</si>
  <si>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</si>
  <si>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</si>
  <si>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</si>
  <si>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</si>
  <si>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</si>
  <si>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</si>
  <si>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</si>
  <si>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</si>
  <si>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</si>
  <si>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</si>
  <si>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</si>
  <si>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</si>
  <si>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</si>
  <si>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</si>
  <si>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</si>
  <si>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</si>
  <si>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</si>
  <si>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</si>
  <si>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</si>
  <si>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</si>
  <si>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</si>
  <si>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</si>
  <si>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</si>
  <si>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</si>
  <si>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</si>
  <si>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</si>
  <si>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</si>
  <si>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</si>
  <si>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</si>
  <si>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</si>
  <si>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</si>
  <si>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</si>
  <si>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</si>
  <si>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</si>
  <si>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</si>
  <si>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</si>
  <si>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</si>
  <si>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</si>
  <si>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</si>
  <si>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</si>
  <si>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</si>
  <si>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</si>
  <si>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</si>
  <si>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</si>
  <si>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</si>
  <si>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</si>
  <si>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</si>
  <si>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</si>
  <si>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</si>
  <si>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</si>
  <si>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</si>
  <si>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</si>
  <si>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</si>
  <si>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</si>
  <si>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</si>
  <si>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</si>
  <si>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</si>
  <si>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</si>
  <si>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</si>
  <si>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</si>
  <si>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</si>
  <si>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</si>
  <si>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</si>
  <si>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</si>
  <si>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</si>
  <si>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</si>
  <si>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</si>
  <si>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</si>
  <si>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</si>
  <si>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</si>
  <si>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</si>
  <si>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</si>
  <si>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</si>
  <si>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</si>
  <si>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</si>
  <si>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</si>
  <si>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</si>
  <si>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</si>
  <si>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</si>
  <si>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</si>
  <si>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</si>
  <si>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</si>
  <si>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</si>
  <si>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</si>
  <si>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</si>
  <si>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</si>
  <si>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</si>
  <si>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</si>
  <si>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</si>
  <si>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</si>
  <si>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</si>
  <si>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</si>
  <si>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</si>
  <si>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</si>
  <si>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</si>
  <si>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</si>
  <si>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</si>
  <si>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</si>
  <si>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</si>
  <si>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</si>
  <si>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</si>
  <si>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</si>
  <si>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</si>
  <si>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</si>
  <si>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</si>
  <si>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</si>
  <si>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</si>
  <si>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</si>
  <si>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</si>
  <si>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</si>
  <si>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</si>
  <si>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</si>
  <si>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</si>
  <si>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</si>
  <si>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</si>
  <si>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</si>
  <si>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</si>
  <si>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</si>
  <si>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</si>
  <si>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</si>
  <si>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</si>
  <si>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</si>
  <si>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</si>
  <si>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</si>
  <si>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</si>
  <si>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</si>
  <si>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</si>
  <si>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</si>
  <si>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</si>
  <si>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</si>
  <si>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</si>
  <si>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</si>
  <si>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</si>
  <si>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</si>
  <si>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</si>
  <si>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</si>
  <si>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</si>
  <si>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</si>
  <si>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</si>
  <si>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</si>
  <si>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</si>
  <si>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</si>
  <si>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</si>
  <si>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</si>
  <si>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</si>
  <si>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</si>
  <si>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</si>
  <si>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</si>
  <si>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</si>
  <si>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</si>
  <si>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</si>
  <si>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</si>
  <si>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</si>
  <si>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</si>
  <si>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</si>
  <si>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</si>
  <si>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</si>
  <si>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</si>
  <si>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</si>
  <si>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</si>
  <si>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</si>
  <si>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</si>
  <si>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</si>
  <si>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</si>
  <si>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</si>
  <si>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</si>
  <si>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</si>
  <si>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</si>
  <si>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</si>
  <si>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</si>
  <si>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</si>
  <si>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</si>
  <si>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</si>
  <si>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</si>
  <si>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</si>
  <si>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</si>
  <si>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</si>
  <si>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</si>
  <si>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</si>
  <si>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</si>
  <si>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</si>
  <si>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</si>
  <si>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</si>
  <si>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</si>
  <si>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</si>
  <si>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</si>
  <si>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</si>
  <si>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</si>
  <si>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</si>
  <si>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</si>
  <si>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</si>
  <si>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</si>
  <si>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</si>
  <si>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</si>
  <si>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</si>
  <si>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</si>
  <si>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</si>
  <si>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</si>
  <si>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</si>
  <si>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</si>
  <si>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</si>
  <si>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</si>
  <si>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</si>
  <si>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</si>
  <si>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</si>
  <si>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</si>
  <si>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</si>
  <si>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</si>
  <si>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</si>
  <si>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</si>
  <si>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</si>
  <si>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</si>
  <si>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</si>
  <si>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</si>
  <si>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</si>
  <si>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</si>
  <si>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</si>
  <si>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</si>
  <si>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</si>
  <si>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</si>
  <si>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</si>
  <si>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</si>
  <si>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</si>
  <si>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</si>
  <si>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</si>
  <si>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</si>
  <si>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</si>
  <si>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</si>
  <si>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</si>
  <si>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</si>
  <si>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</si>
  <si>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</si>
  <si>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</si>
  <si>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</si>
  <si>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</si>
  <si>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</si>
  <si>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</si>
  <si>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</si>
  <si>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</si>
  <si>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</si>
  <si>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</si>
  <si>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</si>
  <si>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</si>
  <si>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</si>
  <si>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</si>
  <si>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</si>
  <si>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</si>
  <si>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</si>
  <si>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</si>
  <si>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</si>
  <si>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</si>
  <si>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</si>
  <si>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</si>
  <si>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</si>
  <si>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</si>
  <si>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</si>
  <si>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</si>
  <si>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</si>
  <si>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</si>
  <si>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</si>
  <si>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</si>
  <si>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</si>
  <si>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</si>
  <si>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</si>
  <si>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</si>
  <si>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</si>
  <si>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</si>
  <si>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</si>
  <si>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</si>
  <si>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</si>
  <si>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</si>
  <si>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</si>
  <si>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</si>
  <si>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</si>
  <si>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</si>
  <si>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</si>
  <si>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</si>
  <si>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</si>
  <si>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</si>
  <si>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</si>
  <si>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</si>
  <si>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</si>
  <si>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</si>
  <si>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</si>
  <si>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</si>
  <si>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</si>
  <si>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</si>
  <si>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</si>
  <si>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</si>
  <si>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</si>
  <si>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</si>
  <si>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</si>
  <si>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</si>
  <si>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</si>
  <si>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</si>
  <si>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</si>
  <si>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</si>
  <si>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</si>
  <si>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</si>
  <si>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</si>
  <si>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</si>
  <si>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</si>
  <si>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</si>
  <si>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</si>
  <si>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</si>
  <si>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</si>
  <si>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</si>
  <si>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</si>
  <si>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</si>
  <si>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</si>
  <si>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</si>
  <si>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</si>
  <si>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</si>
  <si>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</si>
  <si>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</si>
  <si>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</si>
  <si>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</si>
  <si>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</si>
  <si>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</si>
  <si>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</si>
  <si>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</si>
  <si>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</si>
  <si>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</si>
  <si>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</si>
  <si>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</si>
  <si>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</si>
  <si>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</si>
  <si>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</si>
  <si>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</si>
  <si>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</si>
  <si>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</si>
  <si>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</si>
  <si>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</si>
  <si>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</si>
  <si>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</si>
  <si>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</si>
  <si>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</si>
  <si>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</si>
  <si>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</si>
  <si>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</si>
  <si>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</si>
  <si>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</si>
  <si>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</si>
  <si>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</si>
  <si>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</si>
  <si>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</si>
  <si>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</si>
  <si>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</si>
  <si>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</si>
  <si>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</si>
  <si>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</si>
  <si>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</si>
  <si>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</si>
  <si>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</si>
  <si>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</si>
  <si>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</si>
  <si>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</si>
  <si>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</si>
  <si>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</si>
  <si>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</si>
  <si>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</si>
  <si>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</si>
  <si>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</si>
  <si>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</si>
  <si>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</si>
  <si>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</si>
  <si>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</si>
  <si>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</si>
  <si>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</si>
  <si>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</si>
  <si>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</si>
  <si>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</si>
  <si>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</si>
  <si>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</si>
  <si>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</si>
  <si>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</si>
  <si>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</si>
  <si>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</si>
  <si>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</si>
  <si>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</si>
  <si>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</si>
  <si>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</si>
  <si>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</si>
  <si>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</si>
  <si>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</si>
  <si>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</si>
  <si>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</si>
  <si>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</si>
  <si>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</si>
  <si>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</si>
  <si>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</si>
  <si>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</si>
  <si>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</si>
  <si>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</si>
  <si>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</si>
  <si>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</si>
  <si>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</si>
  <si>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</si>
  <si>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</si>
  <si>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</si>
  <si>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</si>
  <si>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</si>
  <si>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</si>
  <si>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</si>
  <si>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</si>
  <si>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</si>
  <si>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</si>
  <si>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</si>
  <si>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</si>
  <si>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</si>
  <si>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</si>
  <si>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</si>
  <si>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</si>
  <si>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</si>
  <si>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</si>
  <si>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</si>
  <si>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</si>
  <si>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</si>
  <si>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</si>
  <si>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</si>
  <si>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</si>
  <si>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</si>
  <si>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</si>
  <si>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</si>
  <si>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</si>
  <si>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</si>
  <si>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</si>
  <si>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</si>
  <si>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</si>
  <si>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</si>
  <si>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</si>
  <si>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</si>
  <si>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</si>
  <si>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</si>
  <si>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</si>
  <si>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</si>
  <si>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</si>
  <si>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</si>
  <si>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</si>
  <si>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</si>
  <si>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</si>
  <si>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</si>
  <si>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</si>
  <si>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</si>
  <si>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</si>
  <si>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</si>
  <si>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</si>
  <si>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</si>
  <si>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</si>
  <si>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</si>
  <si>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</si>
  <si>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</si>
  <si>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</si>
  <si>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</si>
  <si>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</si>
  <si>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</si>
  <si>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</si>
  <si>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</si>
  <si>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</si>
  <si>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</si>
  <si>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</si>
  <si>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</si>
  <si>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</si>
  <si>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</si>
  <si>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</si>
  <si>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</si>
  <si>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</si>
  <si>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</si>
  <si>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</si>
  <si>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</si>
  <si>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</si>
  <si>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</si>
  <si>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</si>
  <si>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</si>
  <si>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</si>
  <si>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</si>
  <si>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</si>
  <si>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</si>
  <si>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</si>
  <si>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</si>
  <si>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</si>
  <si>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</si>
  <si>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</si>
  <si>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</si>
  <si>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</si>
  <si>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</si>
  <si>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</si>
  <si>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</si>
  <si>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</si>
  <si>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</si>
  <si>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</si>
  <si>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</si>
  <si>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</si>
  <si>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</si>
  <si>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</si>
  <si>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</si>
  <si>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</si>
  <si>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</si>
  <si>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</si>
  <si>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</si>
  <si>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</si>
  <si>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</si>
  <si>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</si>
  <si>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</si>
  <si>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</si>
  <si>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</si>
  <si>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</si>
  <si>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</si>
  <si>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</si>
  <si>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</si>
  <si>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</si>
  <si>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</si>
  <si>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</si>
  <si>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</si>
  <si>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</si>
  <si>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</si>
  <si>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</si>
  <si>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</si>
  <si>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</si>
  <si>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</si>
  <si>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</si>
  <si>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</si>
  <si>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</si>
  <si>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</si>
  <si>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</si>
  <si>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</si>
  <si>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</si>
  <si>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</si>
  <si>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</si>
  <si>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</si>
  <si>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</si>
  <si>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</si>
  <si>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</si>
  <si>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</si>
  <si>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</si>
  <si>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</si>
  <si>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</si>
  <si>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</si>
  <si>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</si>
  <si>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</si>
  <si>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</si>
  <si>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</si>
  <si>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</si>
  <si>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</si>
  <si>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</si>
  <si>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</si>
  <si>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</si>
  <si>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</si>
  <si>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</si>
  <si>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</si>
  <si>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</si>
  <si>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</si>
  <si>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</si>
  <si>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</si>
  <si>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</si>
  <si>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</si>
  <si>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</si>
  <si>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</si>
  <si>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</si>
  <si>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</si>
  <si>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</si>
  <si>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</si>
  <si>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</si>
  <si>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</si>
  <si>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</si>
  <si>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</si>
  <si>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</si>
  <si>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</si>
  <si>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</si>
  <si>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</si>
  <si>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</si>
  <si>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</si>
  <si>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</si>
  <si>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</si>
  <si>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</si>
  <si>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</si>
  <si>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</si>
  <si>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</si>
  <si>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</si>
  <si>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</si>
  <si>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</si>
  <si>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</si>
  <si>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</si>
  <si>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</si>
  <si>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</si>
  <si>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</si>
  <si>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</si>
  <si>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</si>
  <si>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</si>
  <si>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</si>
  <si>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</si>
  <si>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</si>
  <si>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</si>
  <si>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</si>
  <si>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</si>
  <si>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</si>
  <si>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</si>
  <si>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</si>
  <si>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</si>
  <si>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</si>
  <si>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</si>
  <si>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</si>
  <si>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</si>
  <si>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</si>
  <si>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</si>
  <si>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</si>
  <si>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</si>
  <si>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</si>
  <si>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</si>
  <si>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</si>
  <si>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</si>
  <si>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</si>
  <si>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</si>
  <si>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</si>
  <si>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</si>
  <si>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</si>
  <si>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</si>
  <si>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</si>
  <si>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</si>
  <si>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</si>
  <si>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</si>
  <si>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</si>
  <si>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</si>
  <si>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</si>
  <si>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</si>
  <si>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</si>
  <si>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</si>
  <si>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</si>
  <si>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</si>
  <si>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</si>
  <si>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</si>
  <si>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</si>
  <si>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</si>
  <si>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</si>
  <si>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</si>
  <si>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</si>
  <si>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</si>
  <si>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</si>
  <si>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</si>
  <si>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</si>
  <si>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</si>
  <si>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</si>
  <si>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</si>
  <si>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</si>
  <si>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</si>
  <si>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</si>
  <si>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</si>
  <si>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</si>
  <si>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</si>
  <si>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</si>
  <si>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</si>
  <si>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</si>
  <si>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</si>
  <si>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</si>
  <si>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</si>
  <si>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</si>
  <si>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</si>
  <si>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</si>
  <si>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</si>
  <si>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</si>
  <si>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</si>
  <si>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</si>
  <si>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</si>
  <si>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</si>
  <si>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</si>
  <si>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</si>
  <si>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</si>
  <si>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</si>
  <si>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</si>
  <si>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</si>
  <si>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</si>
  <si>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</si>
  <si>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</si>
  <si>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</si>
  <si>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</si>
  <si>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</si>
  <si>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</si>
  <si>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</si>
  <si>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</si>
  <si>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</si>
  <si>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</si>
  <si>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</si>
  <si>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</si>
  <si>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</si>
  <si>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</si>
  <si>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</si>
  <si>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</si>
  <si>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</si>
  <si>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</si>
  <si>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</si>
  <si>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</si>
  <si>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</si>
  <si>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</si>
  <si>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</si>
  <si>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</si>
  <si>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</si>
  <si>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</si>
  <si>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</si>
  <si>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</si>
  <si>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</si>
  <si>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</si>
  <si>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</si>
  <si>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</si>
  <si>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</si>
  <si>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</si>
  <si>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</si>
  <si>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</si>
  <si>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</si>
  <si>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</si>
  <si>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</si>
  <si>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</si>
  <si>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</si>
  <si>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</si>
  <si>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</si>
  <si>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</si>
  <si>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</si>
  <si>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</si>
  <si>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</si>
  <si>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</si>
  <si>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</si>
  <si>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</si>
  <si>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</si>
  <si>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</si>
  <si>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</si>
  <si>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</si>
  <si>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</si>
  <si>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</si>
  <si>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</si>
  <si>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</si>
  <si>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</si>
  <si>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</si>
  <si>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</si>
  <si>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</si>
  <si>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</si>
  <si>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</si>
  <si>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</si>
  <si>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</si>
  <si>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</si>
  <si>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</si>
  <si>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</si>
  <si>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</si>
  <si>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</si>
  <si>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</si>
  <si>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</si>
  <si>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</si>
  <si>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</si>
  <si>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</si>
  <si>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</si>
  <si>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</si>
  <si>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</si>
  <si>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</si>
  <si>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</si>
  <si>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</si>
  <si>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</si>
  <si>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</si>
  <si>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</si>
  <si>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</si>
  <si>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</si>
  <si>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</si>
  <si>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</si>
  <si>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</si>
  <si>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</si>
  <si>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</si>
  <si>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</si>
  <si>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</si>
  <si>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</si>
  <si>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</si>
  <si>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</si>
  <si>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</si>
  <si>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</si>
  <si>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</si>
  <si>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</si>
  <si>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</si>
  <si>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</si>
  <si>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</si>
  <si>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</si>
  <si>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</si>
  <si>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</si>
  <si>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</si>
  <si>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</si>
  <si>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</si>
  <si>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</si>
  <si>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</si>
  <si>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</si>
  <si>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</si>
  <si>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</si>
  <si>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</si>
  <si>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</si>
  <si>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</si>
  <si>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</si>
  <si>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</si>
  <si>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</si>
  <si>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</si>
  <si>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</si>
  <si>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</si>
  <si>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</si>
  <si>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</si>
  <si>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</si>
  <si>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</si>
  <si>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</si>
  <si>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</si>
  <si>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</si>
  <si>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</si>
  <si>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</si>
  <si>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</si>
  <si>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</si>
  <si>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</si>
  <si>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</si>
  <si>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</si>
  <si>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</si>
  <si>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</si>
  <si>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</si>
  <si>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</si>
  <si>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</si>
  <si>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</si>
  <si>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</si>
  <si>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</si>
  <si>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</si>
  <si>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</si>
  <si>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</si>
  <si>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</si>
  <si>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</si>
  <si>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</si>
  <si>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</si>
  <si>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</si>
  <si>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</si>
  <si>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</si>
  <si>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</si>
  <si>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</si>
  <si>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</si>
  <si>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</si>
  <si>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</si>
  <si>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</si>
  <si>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</si>
  <si>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</si>
  <si>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</si>
  <si>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</si>
  <si>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</si>
  <si>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</si>
  <si>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</si>
  <si>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</si>
  <si>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</si>
  <si>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</si>
  <si>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</si>
  <si>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</si>
  <si>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</si>
  <si>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</si>
  <si>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</si>
  <si>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</si>
  <si>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</si>
  <si>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</si>
  <si>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</si>
  <si>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</si>
  <si>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</si>
  <si>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</si>
  <si>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</si>
  <si>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</si>
  <si>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</si>
  <si>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</si>
  <si>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</si>
  <si>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</si>
  <si>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</si>
  <si>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</si>
  <si>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</si>
  <si>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</si>
  <si>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</si>
  <si>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</si>
  <si>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</si>
  <si>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</si>
  <si>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</si>
  <si>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</si>
  <si>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</si>
  <si>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</si>
  <si>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</si>
  <si>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</si>
  <si>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</si>
  <si>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</si>
  <si>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</si>
  <si>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</si>
  <si>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</si>
  <si>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</si>
  <si>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</si>
  <si>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</si>
  <si>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</si>
  <si>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</si>
  <si>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</si>
  <si>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</si>
  <si>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</si>
  <si>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</si>
  <si>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</si>
  <si>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</si>
  <si>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</si>
  <si>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</si>
  <si>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</si>
  <si>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</si>
  <si>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</si>
  <si>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</si>
  <si>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</si>
  <si>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</si>
  <si>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</si>
  <si>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</si>
  <si>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</si>
  <si>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</si>
  <si>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</si>
  <si>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</si>
  <si>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</si>
  <si>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</si>
  <si>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</si>
  <si>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</si>
  <si>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</si>
  <si>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</si>
  <si>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</si>
  <si>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</si>
  <si>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</si>
  <si>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</si>
  <si>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</si>
  <si>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</si>
  <si>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</si>
  <si>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</si>
  <si>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</si>
  <si>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</si>
  <si>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</si>
  <si>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</si>
  <si>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</si>
  <si>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</si>
  <si>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</si>
  <si>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</si>
  <si>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</si>
  <si>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</si>
  <si>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</si>
  <si>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</si>
  <si>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</si>
  <si>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</si>
  <si>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</si>
  <si>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</si>
  <si>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</si>
  <si>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</si>
  <si>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</si>
  <si>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</si>
  <si>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</si>
  <si>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</si>
  <si>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</si>
  <si>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</si>
  <si>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</si>
  <si>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</si>
  <si>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</si>
  <si>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</si>
  <si>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</si>
  <si>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</si>
  <si>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</si>
  <si>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</si>
  <si>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</si>
  <si>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</si>
  <si>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</si>
  <si>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</si>
  <si>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</si>
  <si>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</si>
  <si>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</si>
  <si>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</si>
  <si>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</si>
  <si>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</si>
  <si>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</si>
  <si>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</si>
  <si>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</si>
  <si>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</si>
  <si>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</si>
  <si>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</si>
  <si>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</si>
  <si>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</si>
  <si>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</si>
  <si>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</si>
  <si>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</si>
  <si>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</si>
  <si>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</si>
  <si>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</si>
  <si>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</si>
  <si>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</si>
  <si>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</si>
  <si>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</si>
  <si>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</si>
  <si>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</si>
  <si>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</si>
  <si>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</si>
  <si>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</si>
  <si>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</si>
  <si>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</si>
  <si>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</si>
  <si>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</si>
  <si>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</si>
  <si>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</si>
  <si>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</si>
  <si>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</si>
  <si>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</si>
  <si>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</si>
  <si>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</si>
  <si>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</si>
  <si>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</si>
  <si>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</si>
  <si>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</si>
  <si>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</si>
  <si>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</si>
  <si>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</si>
  <si>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</si>
  <si>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</si>
  <si>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</si>
  <si>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</si>
  <si>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</si>
  <si>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</si>
  <si>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</si>
  <si>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</si>
  <si>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</si>
  <si>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</si>
  <si>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</si>
  <si>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</si>
  <si>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</si>
  <si>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</si>
  <si>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</si>
  <si>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</si>
  <si>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</si>
  <si>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</si>
  <si>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</si>
  <si>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</si>
  <si>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</si>
  <si>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</si>
  <si>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</si>
  <si>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</si>
  <si>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</si>
  <si>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</si>
  <si>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</si>
  <si>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</si>
  <si>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</si>
  <si>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</si>
  <si>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</si>
  <si>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</si>
  <si>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</si>
  <si>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</si>
  <si>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</si>
  <si>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</si>
  <si>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</si>
  <si>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</si>
  <si>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</si>
  <si>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</si>
  <si>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</si>
  <si>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</si>
  <si>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</si>
  <si>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</si>
  <si>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</si>
  <si>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</si>
  <si>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</si>
  <si>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</si>
  <si>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</si>
  <si>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</si>
  <si>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</si>
  <si>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</si>
  <si>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</si>
  <si>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</si>
  <si>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</si>
  <si>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</si>
  <si>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</si>
  <si>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</si>
  <si>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</si>
  <si>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</si>
  <si>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</si>
  <si>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</si>
  <si>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</si>
  <si>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</si>
  <si>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</si>
  <si>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</si>
  <si>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</si>
  <si>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</si>
  <si>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</si>
  <si>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</si>
  <si>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</si>
  <si>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</si>
  <si>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</si>
  <si>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</si>
  <si>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</si>
  <si>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</si>
  <si>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</si>
  <si>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</si>
  <si>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</si>
  <si>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</si>
  <si>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</si>
  <si>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</si>
  <si>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</si>
  <si>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</si>
  <si>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</si>
  <si>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</si>
  <si>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</si>
  <si>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</si>
  <si>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</si>
  <si>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</si>
  <si>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</si>
  <si>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</si>
  <si>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</si>
  <si>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</si>
  <si>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</si>
  <si>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</si>
  <si>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</si>
  <si>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</si>
  <si>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</si>
  <si>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</si>
  <si>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</si>
  <si>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</si>
  <si>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</si>
  <si>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</si>
  <si>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</si>
  <si>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</si>
  <si>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</si>
  <si>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</si>
  <si>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</si>
  <si>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</si>
  <si>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</si>
  <si>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</si>
  <si>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</si>
  <si>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</si>
  <si>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</si>
  <si>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</si>
  <si>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</si>
  <si>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</si>
  <si>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</si>
  <si>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</si>
  <si>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</si>
  <si>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</si>
  <si>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</si>
  <si>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</si>
  <si>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</si>
  <si>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</si>
  <si>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</si>
  <si>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</si>
  <si>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</si>
  <si>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</si>
  <si>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</si>
  <si>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</si>
  <si>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</si>
  <si>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</si>
  <si>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</si>
  <si>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</si>
  <si>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</si>
  <si>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</si>
  <si>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</si>
  <si>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</si>
  <si>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</si>
  <si>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</si>
  <si>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</si>
  <si>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</si>
  <si>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</si>
  <si>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</si>
  <si>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</si>
  <si>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</si>
  <si>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</si>
  <si>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</si>
  <si>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</si>
  <si>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</si>
  <si>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</si>
  <si>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</si>
  <si>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</si>
  <si>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</si>
  <si>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</si>
  <si>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</si>
  <si>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</si>
  <si>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</si>
  <si>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</si>
  <si>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</si>
  <si>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</si>
  <si>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</si>
  <si>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</si>
  <si>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</si>
  <si>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</si>
  <si>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</si>
  <si>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</si>
  <si>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</si>
  <si>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</si>
  <si>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</si>
  <si>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</si>
  <si>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</si>
  <si>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</si>
  <si>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</si>
  <si>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</si>
  <si>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</si>
  <si>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</si>
  <si>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</si>
  <si>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</si>
  <si>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</si>
  <si>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</si>
  <si>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</si>
  <si>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</si>
  <si>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</si>
  <si>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</si>
  <si>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</si>
  <si>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</si>
  <si>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</si>
  <si>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</si>
  <si>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</si>
  <si>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</si>
  <si>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</si>
  <si>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</si>
  <si>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</si>
  <si>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</si>
  <si>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</si>
  <si>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</si>
  <si>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</si>
  <si>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</si>
  <si>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</si>
  <si>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</si>
  <si>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</si>
  <si>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</si>
  <si>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</si>
  <si>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</si>
  <si>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</si>
  <si>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</si>
  <si>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</si>
  <si>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</si>
  <si>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</si>
  <si>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</si>
  <si>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</si>
  <si>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</si>
  <si>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</si>
  <si>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</si>
  <si>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</si>
  <si>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</si>
  <si>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</si>
  <si>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</si>
  <si>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</si>
  <si>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</si>
  <si>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</si>
  <si>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</si>
  <si>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</si>
  <si>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</si>
  <si>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</si>
  <si>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</si>
  <si>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</si>
  <si>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</si>
  <si>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</si>
  <si>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</si>
  <si>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</si>
  <si>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</si>
  <si>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</si>
  <si>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</si>
  <si>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</si>
  <si>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</si>
  <si>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</si>
  <si>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</si>
  <si>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</si>
  <si>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</si>
  <si>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</si>
  <si>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</si>
  <si>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</si>
  <si>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</si>
  <si>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</si>
  <si>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</si>
  <si>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</si>
  <si>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</si>
  <si>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</si>
  <si>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</si>
  <si>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</si>
  <si>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</si>
  <si>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</si>
  <si>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</si>
  <si>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</si>
  <si>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</si>
  <si>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</si>
  <si>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</si>
  <si>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</si>
  <si>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</si>
  <si>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</si>
  <si>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</si>
  <si>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</si>
  <si>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</si>
  <si>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</si>
  <si>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</si>
  <si>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</si>
  <si>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</si>
  <si>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</si>
  <si>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</si>
  <si>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</si>
  <si>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</si>
  <si>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</si>
  <si>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</si>
  <si>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</si>
  <si>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</si>
  <si>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</si>
  <si>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</si>
  <si>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</si>
  <si>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</si>
  <si>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</si>
  <si>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</si>
  <si>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</si>
  <si>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</si>
  <si>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</si>
  <si>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</si>
  <si>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</si>
  <si>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</si>
  <si>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</si>
  <si>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</si>
  <si>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</si>
  <si>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</si>
  <si>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</si>
  <si>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</si>
  <si>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</si>
  <si>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</si>
  <si>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</si>
  <si>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</si>
  <si>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</si>
  <si>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</si>
  <si>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</si>
  <si>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</si>
  <si>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</si>
  <si>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</si>
  <si>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</si>
  <si>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</si>
  <si>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</si>
  <si>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</si>
  <si>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</si>
  <si>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</si>
  <si>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</si>
  <si>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</si>
  <si>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</si>
  <si>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</si>
  <si>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</si>
  <si>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</si>
  <si>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</si>
  <si>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</si>
  <si>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</si>
  <si>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</si>
  <si>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</si>
  <si>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</si>
  <si>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</si>
  <si>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</si>
  <si>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</si>
  <si>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</si>
  <si>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</si>
  <si>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</si>
  <si>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</si>
  <si>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</si>
  <si>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</si>
  <si>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</si>
  <si>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</si>
  <si>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</si>
  <si>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</si>
  <si>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</si>
  <si>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</si>
  <si>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</si>
  <si>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</si>
  <si>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</si>
  <si>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</si>
  <si>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</si>
  <si>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</si>
  <si>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</si>
  <si>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</si>
  <si>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</si>
  <si>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</si>
  <si>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</si>
  <si>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</si>
  <si>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</si>
  <si>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</si>
  <si>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</si>
  <si>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</si>
  <si>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</si>
  <si>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</si>
  <si>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</si>
  <si>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</si>
  <si>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</si>
  <si>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</si>
  <si>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</si>
  <si>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</si>
  <si>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</si>
  <si>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</si>
  <si>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</si>
  <si>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</si>
  <si>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</si>
  <si>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</si>
  <si>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</si>
  <si>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</si>
  <si>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</si>
  <si>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</si>
  <si>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</si>
  <si>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</si>
  <si>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</si>
  <si>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</si>
  <si>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</si>
  <si>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</si>
  <si>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</si>
  <si>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</si>
  <si>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</si>
  <si>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</si>
  <si>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</si>
  <si>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</si>
  <si>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</si>
  <si>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</si>
  <si>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</si>
  <si>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</si>
  <si>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</si>
  <si>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</si>
  <si>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</si>
  <si>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</si>
  <si>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</si>
  <si>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</si>
  <si>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</si>
  <si>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</si>
  <si>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</si>
  <si>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</si>
  <si>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</si>
  <si>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</si>
  <si>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</si>
  <si>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</si>
  <si>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</si>
  <si>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</si>
  <si>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</si>
  <si>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</si>
  <si>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</si>
  <si>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</si>
  <si>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</si>
  <si>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</si>
  <si>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</si>
  <si>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</si>
  <si>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</si>
  <si>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</si>
  <si>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</si>
  <si>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</si>
  <si>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</si>
  <si>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</si>
  <si>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</si>
  <si>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</si>
  <si>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</si>
  <si>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</si>
  <si>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</si>
  <si>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</si>
  <si>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</si>
  <si>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</si>
  <si>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</si>
  <si>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</si>
  <si>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</si>
  <si>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</si>
  <si>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</si>
  <si>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</si>
  <si>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</si>
  <si>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</si>
  <si>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</si>
  <si>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</si>
  <si>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</si>
  <si>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</si>
  <si>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</si>
  <si>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</si>
  <si>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</si>
  <si>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</si>
  <si>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</si>
  <si>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</si>
  <si>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</si>
  <si>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</si>
  <si>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</si>
  <si>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</si>
  <si>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</si>
  <si>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</si>
  <si>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</si>
  <si>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</si>
  <si>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</si>
  <si>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</si>
  <si>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</si>
  <si>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</si>
  <si>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</si>
  <si>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</si>
  <si>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</si>
  <si>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</si>
  <si>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</si>
  <si>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</si>
  <si>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</si>
  <si>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</si>
  <si>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</si>
  <si>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</si>
  <si>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</si>
  <si>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</si>
  <si>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</si>
  <si>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</si>
  <si>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</si>
  <si>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</si>
  <si>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</si>
  <si>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</si>
  <si>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</si>
  <si>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</si>
  <si>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</si>
  <si>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</si>
  <si>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</si>
  <si>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</si>
  <si>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</si>
  <si>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</si>
  <si>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</si>
  <si>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</si>
  <si>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</si>
  <si>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</si>
  <si>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</si>
  <si>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</si>
  <si>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</si>
  <si>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</si>
  <si>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</si>
  <si>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</si>
  <si>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</si>
  <si>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</si>
  <si>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</si>
  <si>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</si>
  <si>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</si>
  <si>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</si>
  <si>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</si>
  <si>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</si>
  <si>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</si>
  <si>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</si>
  <si>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</si>
  <si>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</si>
  <si>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</si>
  <si>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</si>
  <si>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</si>
  <si>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</si>
  <si>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</si>
  <si>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</si>
  <si>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</si>
  <si>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</si>
  <si>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</si>
  <si>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</si>
  <si>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</si>
  <si>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</si>
  <si>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</si>
  <si>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</si>
  <si>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</si>
  <si>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</si>
  <si>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</si>
  <si>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</si>
  <si>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</si>
  <si>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</si>
  <si>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</si>
  <si>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</si>
  <si>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</si>
  <si>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</si>
  <si>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</si>
  <si>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</si>
  <si>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</si>
  <si>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</si>
  <si>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</si>
  <si>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</si>
  <si>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</si>
  <si>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</si>
  <si>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</si>
  <si>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</si>
  <si>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</si>
  <si>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</si>
  <si>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</si>
  <si>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</si>
  <si>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</si>
  <si>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</si>
  <si>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</si>
  <si>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</si>
  <si>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</si>
  <si>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</si>
  <si>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</si>
  <si>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</si>
  <si>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</si>
  <si>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</si>
  <si>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</si>
  <si>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</si>
  <si>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</si>
  <si>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</si>
  <si>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</si>
  <si>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</si>
  <si>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</si>
  <si>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</si>
  <si>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</si>
  <si>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</si>
  <si>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</si>
  <si>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</si>
  <si>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</si>
  <si>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</si>
  <si>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</si>
  <si>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</si>
  <si>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</si>
  <si>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</si>
  <si>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</si>
  <si>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</si>
  <si>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</si>
  <si>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</si>
  <si>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</si>
  <si>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</si>
  <si>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</si>
  <si>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</si>
  <si>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</si>
  <si>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</si>
  <si>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</si>
  <si>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</si>
  <si>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</si>
  <si>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</si>
  <si>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</si>
  <si>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</si>
  <si>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</si>
  <si>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</si>
  <si>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</si>
  <si>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</si>
  <si>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</si>
  <si>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</si>
  <si>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</si>
  <si>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</si>
  <si>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</si>
  <si>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</si>
  <si>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</si>
  <si>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</si>
  <si>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</si>
  <si>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</si>
  <si>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</si>
  <si>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</si>
  <si>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</si>
  <si>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</si>
  <si>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</si>
  <si>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</si>
  <si>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</si>
  <si>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</si>
  <si>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</si>
  <si>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</si>
  <si>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</si>
  <si>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</si>
  <si>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</si>
  <si>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</si>
  <si>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</si>
  <si>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</si>
  <si>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</si>
  <si>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</si>
  <si>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</si>
  <si>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</si>
  <si>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</si>
  <si>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</si>
  <si>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</si>
  <si>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</si>
  <si>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</si>
  <si>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</si>
  <si>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</si>
  <si>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</si>
  <si>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</si>
  <si>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</si>
  <si>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</si>
  <si>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</si>
  <si>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</si>
  <si>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</si>
  <si>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</si>
  <si>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</si>
  <si>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</si>
  <si>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</si>
  <si>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</si>
  <si>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</si>
  <si>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</si>
  <si>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</si>
  <si>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</si>
  <si>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</si>
  <si>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</si>
  <si>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</si>
  <si>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</si>
  <si>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</si>
  <si>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</si>
  <si>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</si>
  <si>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</si>
  <si>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</si>
  <si>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</si>
  <si>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</si>
  <si>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</si>
  <si>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</si>
  <si>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</si>
  <si>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</si>
  <si>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</si>
  <si>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</si>
  <si>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</si>
  <si>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</si>
  <si>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</si>
  <si>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</si>
  <si>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</si>
  <si>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</si>
  <si>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</si>
  <si>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</si>
  <si>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</si>
  <si>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</si>
  <si>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</si>
  <si>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</si>
  <si>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</si>
  <si>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</si>
  <si>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</si>
  <si>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</si>
  <si>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</si>
  <si>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</si>
  <si>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</si>
  <si>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</si>
  <si>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</si>
  <si>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</si>
  <si>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</si>
  <si>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</si>
  <si>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</si>
  <si>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</si>
  <si>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</si>
  <si>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</si>
  <si>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</si>
  <si>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</si>
  <si>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</si>
  <si>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</si>
  <si>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</si>
  <si>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</si>
  <si>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</si>
  <si>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</si>
  <si>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</si>
  <si>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</si>
  <si>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</si>
  <si>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</si>
  <si>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</si>
  <si>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</si>
  <si>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</si>
  <si>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</si>
  <si>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</si>
  <si>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</si>
  <si>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</si>
  <si>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</si>
  <si>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</si>
  <si>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</si>
  <si>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</si>
  <si>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</si>
  <si>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</si>
  <si>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</si>
  <si>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</si>
  <si>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</si>
  <si>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</si>
  <si>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</si>
  <si>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</si>
  <si>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</si>
  <si>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</si>
  <si>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</si>
  <si>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</si>
  <si>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</si>
  <si>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</si>
  <si>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</si>
  <si>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</si>
  <si>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</si>
  <si>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</si>
  <si>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</si>
  <si>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</si>
  <si>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</si>
  <si>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</si>
  <si>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</si>
  <si>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</si>
  <si>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</si>
  <si>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</si>
  <si>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</si>
  <si>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</si>
  <si>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</si>
  <si>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</si>
  <si>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</si>
  <si>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</si>
  <si>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</si>
  <si>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</si>
  <si>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</si>
  <si>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</si>
  <si>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</si>
  <si>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</si>
  <si>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</si>
  <si>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</si>
  <si>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</si>
  <si>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</si>
  <si>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</si>
  <si>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</si>
  <si>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</si>
  <si>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</si>
  <si>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</si>
  <si>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</si>
  <si>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</si>
  <si>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</si>
  <si>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</si>
  <si>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</si>
  <si>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</si>
  <si>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</si>
  <si>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</si>
  <si>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</si>
  <si>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</si>
  <si>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</si>
  <si>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</si>
  <si>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</si>
  <si>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</si>
  <si>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</si>
  <si>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</si>
  <si>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</si>
  <si>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</si>
  <si>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</si>
  <si>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</si>
  <si>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</si>
  <si>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</si>
  <si>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</si>
  <si>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</si>
  <si>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</si>
  <si>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</si>
  <si>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</si>
  <si>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</si>
  <si>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</si>
  <si>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</si>
  <si>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</si>
  <si>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</si>
  <si>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</si>
  <si>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</si>
  <si>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</si>
  <si>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</si>
  <si>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</si>
  <si>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</si>
  <si>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</si>
  <si>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</si>
  <si>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</si>
  <si>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</si>
  <si>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</si>
  <si>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</si>
  <si>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</si>
  <si>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</si>
  <si>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</si>
  <si>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</si>
  <si>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</si>
  <si>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</si>
  <si>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</si>
  <si>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</si>
  <si>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</si>
  <si>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</si>
  <si>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</si>
  <si>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</si>
  <si>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</si>
  <si>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</si>
  <si>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</si>
  <si>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</si>
  <si>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</si>
  <si>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</si>
  <si>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</si>
  <si>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</si>
  <si>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</si>
  <si>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</si>
  <si>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</si>
  <si>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</si>
  <si>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</si>
  <si>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</si>
  <si>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</si>
  <si>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</si>
  <si>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</si>
  <si>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</si>
  <si>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</si>
  <si>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</si>
  <si>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</si>
  <si>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</si>
  <si>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</si>
  <si>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</si>
  <si>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</si>
  <si>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</si>
  <si>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</si>
  <si>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</si>
  <si>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</si>
  <si>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</si>
  <si>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</si>
  <si>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</si>
  <si>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</si>
  <si>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</si>
  <si>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</si>
  <si>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</si>
  <si>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</si>
  <si>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</si>
  <si>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</si>
  <si>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</si>
  <si>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</si>
  <si>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</si>
  <si>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</si>
  <si>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</si>
  <si>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</si>
  <si>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</si>
  <si>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</si>
  <si>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</si>
  <si>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</si>
  <si>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</si>
  <si>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</si>
  <si>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</si>
  <si>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</si>
  <si>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</si>
  <si>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</si>
  <si>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</si>
  <si>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</si>
  <si>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</si>
  <si>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</si>
  <si>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</si>
  <si>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</si>
  <si>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</si>
  <si>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</si>
  <si>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</si>
  <si>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</si>
  <si>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</si>
  <si>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</si>
  <si>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</si>
  <si>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</si>
  <si>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</si>
  <si>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</si>
  <si>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</si>
  <si>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</si>
  <si>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</si>
  <si>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</si>
  <si>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</si>
  <si>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</si>
  <si>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</si>
  <si>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</si>
  <si>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</si>
  <si>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</si>
  <si>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</si>
  <si>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</si>
  <si>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</si>
  <si>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</si>
  <si>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</si>
  <si>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</si>
  <si>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</si>
  <si>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</si>
  <si>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</si>
  <si>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</si>
  <si>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</si>
  <si>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</si>
  <si>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</si>
  <si>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</si>
  <si>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</si>
  <si>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</si>
  <si>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</si>
  <si>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</si>
  <si>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</si>
  <si>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</si>
  <si>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</si>
  <si>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</si>
  <si>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</si>
  <si>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</si>
  <si>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</si>
  <si>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</si>
  <si>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</si>
  <si>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</si>
  <si>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</si>
  <si>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</si>
  <si>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</si>
  <si>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</si>
  <si>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</si>
  <si>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</si>
  <si>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</si>
  <si>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</si>
  <si>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</si>
  <si>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</si>
  <si>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</si>
  <si>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</si>
  <si>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</si>
  <si>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</si>
  <si>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</si>
  <si>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</si>
  <si>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</si>
  <si>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</si>
  <si>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</si>
  <si>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</si>
  <si>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</si>
  <si>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</si>
  <si>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</si>
  <si>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</si>
  <si>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</si>
  <si>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</si>
  <si>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</si>
  <si>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</si>
  <si>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</si>
  <si>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</si>
  <si>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</si>
  <si>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</si>
  <si>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</si>
  <si>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</si>
  <si>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</si>
  <si>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</si>
  <si>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</si>
  <si>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</si>
  <si>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</si>
  <si>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</si>
  <si>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</si>
  <si>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</si>
  <si>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</si>
  <si>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</si>
  <si>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</si>
  <si>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</si>
  <si>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</si>
  <si>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</si>
  <si>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</si>
  <si>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</si>
  <si>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</si>
  <si>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</si>
  <si>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</si>
  <si>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</si>
  <si>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</si>
  <si>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</si>
  <si>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</si>
  <si>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</si>
  <si>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</si>
  <si>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</si>
  <si>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</si>
  <si>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</si>
  <si>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</si>
  <si>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</si>
  <si>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</si>
  <si>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</si>
  <si>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</si>
  <si>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</si>
  <si>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</si>
  <si>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</si>
  <si>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</si>
  <si>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</si>
  <si>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</si>
  <si>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</si>
  <si>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</si>
  <si>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</si>
  <si>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</si>
  <si>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</si>
  <si>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</si>
  <si>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</si>
  <si>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</si>
  <si>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</si>
  <si>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</si>
  <si>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</si>
  <si>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</si>
  <si>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</si>
  <si>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</si>
  <si>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</si>
  <si>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</si>
  <si>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</si>
  <si>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</si>
  <si>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</si>
  <si>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</si>
  <si>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</si>
  <si>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</si>
  <si>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</si>
  <si>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</si>
  <si>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</si>
  <si>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</si>
  <si>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</si>
  <si>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</si>
  <si>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</si>
  <si>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</si>
  <si>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</si>
  <si>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</si>
  <si>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</si>
  <si>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</si>
  <si>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</si>
  <si>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</si>
  <si>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</si>
  <si>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</si>
  <si>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</si>
  <si>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</si>
  <si>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</si>
  <si>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</si>
  <si>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</si>
  <si>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</si>
  <si>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</si>
  <si>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</si>
  <si>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</si>
  <si>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</si>
  <si>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</si>
  <si>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</si>
  <si>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</si>
  <si>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</si>
  <si>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</si>
  <si>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</si>
  <si>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</si>
  <si>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</si>
  <si>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</si>
  <si>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</si>
  <si>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</si>
  <si>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</si>
  <si>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</si>
  <si>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</si>
  <si>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</si>
  <si>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</si>
  <si>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</si>
  <si>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</si>
  <si>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</si>
  <si>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</si>
  <si>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</si>
  <si>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</si>
  <si>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</si>
  <si>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</si>
  <si>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</si>
  <si>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</si>
  <si>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</si>
  <si>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</si>
  <si>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</si>
  <si>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</si>
  <si>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</si>
  <si>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</si>
  <si>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</si>
  <si>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</si>
  <si>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</si>
  <si>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</si>
  <si>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</si>
  <si>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</si>
  <si>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</si>
  <si>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</si>
  <si>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</si>
  <si>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</si>
  <si>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</si>
  <si>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</si>
  <si>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</si>
  <si>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</si>
  <si>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</si>
  <si>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</si>
  <si>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</si>
  <si>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</si>
  <si>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</si>
  <si>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</si>
  <si>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</si>
  <si>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</si>
  <si>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</si>
  <si>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</si>
  <si>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</si>
  <si>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</si>
  <si>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</si>
  <si>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</si>
  <si>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</si>
  <si>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</si>
  <si>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</si>
  <si>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</si>
  <si>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</si>
  <si>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</si>
  <si>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</si>
  <si>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</si>
  <si>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</si>
  <si>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</si>
  <si>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</si>
  <si>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</si>
  <si>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</si>
  <si>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</si>
  <si>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</si>
  <si>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</si>
  <si>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</si>
  <si>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</si>
  <si>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</si>
  <si>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</si>
  <si>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</si>
  <si>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</si>
  <si>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</si>
  <si>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</si>
  <si>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</si>
  <si>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</si>
  <si>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</si>
  <si>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</si>
  <si>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</si>
  <si>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</si>
  <si>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</si>
  <si>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</si>
  <si>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</si>
  <si>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</si>
  <si>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</si>
  <si>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</si>
  <si>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</si>
  <si>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</si>
  <si>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</si>
  <si>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</si>
  <si>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</si>
  <si>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</si>
  <si>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</si>
  <si>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</si>
  <si>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</si>
  <si>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</si>
  <si>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</si>
  <si>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</si>
  <si>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</si>
  <si>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</si>
  <si>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</si>
  <si>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</si>
  <si>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</si>
  <si>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</si>
  <si>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</si>
  <si>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</si>
  <si>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</si>
  <si>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</si>
  <si>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</si>
  <si>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</si>
  <si>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</si>
  <si>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</si>
  <si>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</si>
  <si>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</si>
  <si>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</si>
  <si>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</si>
  <si>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</si>
  <si>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</si>
  <si>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</si>
  <si>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</si>
  <si>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</si>
  <si>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</si>
  <si>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</si>
  <si>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</si>
  <si>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</si>
  <si>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</si>
  <si>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</si>
  <si>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</si>
  <si>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</si>
  <si>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</si>
  <si>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</si>
  <si>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</si>
  <si>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</si>
  <si>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</si>
  <si>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</si>
  <si>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</si>
  <si>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</si>
  <si>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</si>
  <si>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</si>
  <si>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</si>
  <si>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</si>
  <si>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</si>
  <si>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</si>
  <si>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</si>
  <si>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</si>
  <si>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</si>
  <si>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</si>
  <si>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</si>
  <si>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</si>
  <si>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</si>
  <si>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</si>
  <si>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</si>
  <si>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</si>
  <si>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</si>
  <si>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</si>
  <si>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</si>
  <si>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</si>
  <si>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</si>
  <si>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</si>
  <si>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</si>
  <si>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</si>
  <si>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</si>
  <si>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</si>
  <si>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</si>
  <si>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</si>
  <si>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</si>
  <si>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</si>
  <si>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</si>
  <si>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</si>
  <si>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</si>
  <si>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</si>
  <si>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</si>
  <si>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</si>
  <si>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</si>
  <si>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</si>
  <si>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</si>
  <si>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</si>
  <si>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</si>
  <si>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</si>
  <si>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</si>
  <si>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</si>
  <si>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</si>
  <si>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</si>
  <si>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</si>
  <si>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</si>
  <si>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</si>
  <si>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</si>
  <si>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</si>
  <si>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</si>
  <si>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</si>
  <si>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</si>
  <si>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</si>
  <si>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</si>
  <si>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</si>
  <si>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</si>
  <si>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</si>
  <si>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</si>
  <si>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</si>
  <si>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</si>
  <si>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</si>
  <si>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</si>
  <si>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</si>
  <si>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</si>
  <si>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</si>
  <si>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</si>
  <si>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</si>
  <si>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</si>
  <si>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</si>
  <si>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</si>
  <si>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</si>
  <si>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</si>
  <si>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</si>
  <si>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</si>
  <si>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</si>
  <si>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</si>
  <si>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</si>
  <si>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</si>
  <si>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</si>
  <si>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</si>
  <si>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</si>
  <si>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</si>
  <si>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</si>
  <si>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</si>
  <si>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</si>
  <si>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</si>
  <si>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</si>
  <si>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</si>
  <si>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</si>
  <si>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</si>
  <si>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</si>
  <si>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</si>
  <si>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</si>
  <si>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</si>
  <si>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</si>
  <si>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</si>
  <si>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</si>
  <si>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</si>
  <si>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</si>
  <si>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</si>
  <si>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</si>
  <si>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</si>
  <si>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</si>
  <si>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</si>
  <si>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</si>
  <si>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</si>
  <si>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</si>
  <si>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</si>
  <si>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</si>
  <si>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</si>
  <si>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</si>
  <si>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</si>
  <si>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</si>
  <si>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</si>
  <si>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</si>
  <si>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</si>
  <si>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</si>
  <si>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</si>
  <si>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</si>
  <si>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</si>
  <si>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</si>
  <si>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</si>
  <si>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</si>
  <si>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</si>
  <si>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</si>
  <si>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</si>
  <si>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</si>
  <si>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</si>
  <si>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</si>
  <si>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</si>
  <si>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</si>
  <si>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</si>
  <si>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</si>
  <si>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</si>
  <si>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</si>
  <si>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</si>
  <si>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</si>
  <si>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</si>
  <si>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</si>
  <si>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</si>
  <si>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</si>
  <si>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</si>
  <si>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</si>
  <si>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</si>
  <si>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</si>
  <si>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</si>
  <si>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</si>
  <si>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</si>
  <si>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</si>
  <si>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</si>
  <si>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</si>
  <si>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</si>
  <si>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</si>
  <si>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</si>
  <si>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</si>
  <si>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</si>
  <si>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</si>
  <si>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</si>
  <si>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</si>
  <si>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</si>
  <si>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</si>
  <si>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</si>
  <si>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</si>
  <si>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</si>
  <si>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</si>
  <si>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</si>
  <si>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</si>
  <si>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</si>
  <si>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</si>
  <si>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</si>
  <si>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</si>
  <si>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</si>
  <si>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</si>
  <si>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</si>
  <si>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</si>
  <si>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</si>
  <si>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</si>
  <si>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</si>
  <si>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</si>
  <si>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</si>
  <si>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</si>
  <si>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</si>
  <si>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</si>
  <si>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</si>
  <si>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</si>
  <si>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</si>
  <si>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</si>
  <si>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</si>
  <si>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</si>
  <si>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</si>
  <si>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</si>
  <si>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</si>
  <si>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</si>
  <si>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</si>
  <si>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</si>
  <si>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</si>
  <si>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</si>
  <si>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</si>
  <si>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</si>
  <si>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</si>
  <si>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</si>
  <si>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</si>
  <si>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</si>
  <si>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</si>
  <si>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</si>
  <si>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</si>
  <si>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</si>
  <si>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</si>
  <si>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</si>
  <si>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</si>
  <si>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</si>
  <si>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</si>
  <si>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</si>
  <si>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</si>
  <si>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</si>
  <si>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</si>
  <si>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</si>
  <si>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</si>
  <si>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</si>
  <si>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</si>
  <si>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</si>
  <si>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</si>
  <si>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</si>
  <si>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</si>
  <si>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</si>
  <si>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</si>
  <si>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</si>
  <si>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</si>
  <si>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</si>
  <si>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</si>
  <si>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</si>
  <si>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</si>
  <si>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</si>
  <si>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</si>
  <si>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</si>
  <si>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</si>
  <si>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</si>
  <si>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</si>
  <si>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</si>
  <si>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</si>
  <si>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</si>
  <si>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</si>
  <si>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</si>
  <si>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</si>
  <si>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</si>
  <si>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</si>
  <si>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</si>
  <si>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</si>
  <si>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</si>
  <si>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</si>
  <si>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</si>
  <si>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</si>
  <si>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</si>
  <si>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</si>
  <si>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</si>
  <si>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</si>
  <si>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</si>
  <si>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</si>
  <si>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</si>
  <si>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</si>
  <si>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</si>
  <si>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</si>
  <si>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</si>
  <si>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</si>
  <si>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</si>
  <si>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</si>
  <si>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</si>
  <si>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</si>
  <si>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</si>
  <si>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</si>
  <si>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</si>
  <si>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</si>
  <si>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</si>
  <si>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</si>
  <si>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</si>
  <si>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</si>
  <si>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</si>
  <si>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</si>
  <si>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</si>
  <si>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</si>
  <si>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</si>
  <si>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</si>
  <si>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</si>
  <si>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</si>
  <si>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</si>
  <si>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</si>
  <si>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</si>
  <si>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</si>
  <si>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</si>
  <si>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</si>
  <si>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</si>
  <si>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</si>
  <si>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</si>
  <si>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</si>
  <si>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</si>
  <si>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</si>
  <si>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</si>
  <si>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</si>
  <si>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</si>
  <si>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</si>
  <si>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</si>
  <si>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</si>
  <si>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</si>
  <si>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</si>
  <si>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</si>
  <si>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</si>
  <si>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</si>
  <si>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</si>
  <si>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</si>
  <si>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</si>
  <si>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</si>
  <si>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</si>
  <si>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</si>
  <si>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</si>
  <si>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</si>
  <si>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</si>
  <si>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</si>
  <si>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</si>
  <si>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</si>
  <si>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</si>
  <si>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</si>
  <si>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</si>
  <si>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</si>
  <si>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</si>
  <si>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</si>
  <si>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</si>
  <si>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</si>
  <si>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</si>
  <si>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</si>
  <si>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</si>
  <si>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</si>
  <si>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</si>
  <si>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</si>
  <si>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</si>
  <si>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</si>
  <si>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</si>
  <si>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</si>
  <si>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</si>
  <si>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</si>
  <si>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</si>
  <si>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</si>
  <si>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</si>
  <si>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</si>
  <si>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</si>
  <si>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</si>
  <si>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</si>
  <si>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</si>
  <si>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</si>
  <si>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</si>
  <si>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</si>
  <si>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</si>
  <si>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</si>
  <si>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</si>
  <si>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</si>
  <si>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</si>
  <si>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</si>
  <si>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</si>
  <si>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</si>
  <si>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</si>
  <si>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</si>
  <si>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</si>
  <si>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</si>
  <si>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</si>
  <si>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</si>
  <si>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</si>
  <si>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</si>
  <si>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</si>
  <si>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</si>
  <si>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</si>
  <si>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</si>
  <si>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</si>
  <si>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</si>
  <si>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</si>
  <si>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</si>
  <si>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</si>
  <si>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</si>
  <si>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</si>
  <si>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</si>
  <si>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</si>
  <si>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</si>
  <si>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</si>
  <si>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</si>
  <si>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</si>
  <si>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</si>
  <si>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</si>
  <si>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</si>
  <si>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</si>
  <si>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</si>
  <si>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</si>
  <si>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</si>
  <si>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</si>
  <si>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</si>
  <si>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</si>
  <si>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</si>
  <si>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</si>
  <si>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</si>
  <si>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</si>
  <si>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</si>
  <si>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</si>
  <si>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</si>
  <si>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</si>
  <si>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</si>
  <si>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</si>
  <si>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</si>
  <si>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</si>
  <si>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</si>
  <si>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</si>
  <si>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</si>
  <si>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</si>
  <si>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</si>
  <si>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</si>
  <si>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</si>
  <si>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</si>
  <si>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</si>
  <si>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</si>
  <si>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</si>
  <si>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</si>
  <si>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</si>
  <si>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</si>
  <si>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</si>
  <si>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</si>
  <si>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</si>
  <si>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</si>
  <si>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</si>
  <si>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</si>
  <si>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</si>
  <si>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Day</t>
  </si>
  <si>
    <t>Month</t>
  </si>
  <si>
    <t>Year</t>
  </si>
  <si>
    <t>item = unknown</t>
  </si>
  <si>
    <t>location = unknown</t>
  </si>
  <si>
    <t>method = unknown</t>
  </si>
  <si>
    <t>Linhas</t>
  </si>
  <si>
    <t>Tabela Final</t>
  </si>
  <si>
    <t>Redução</t>
  </si>
  <si>
    <t>SUM de Cleaned Total Spent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</si>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</sst>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vertical="bottom"/>
    </xf>
    <xf borderId="0" fillId="0" fontId="1" numFmtId="0" xfId="0" applyFont="1"/>
    <xf borderId="0" fillId="0" fontId="1" numFmtId="164" xfId="0" applyFont="1" applyNumberFormat="1"/>
    <xf borderId="0" fillId="0" fontId="1" numFmtId="165" xfId="0" applyAlignment="1" applyFont="1" applyNumberFormat="1">
      <alignment readingOrder="0"/>
    </xf>
    <xf borderId="0" fillId="0" fontId="1" numFmtId="165" xfId="0" applyFont="1" applyNumberFormat="1"/>
    <xf borderId="0" fillId="0" fontId="1" numFmtId="10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Money Gained per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1'!$A$3:$A$14</c:f>
            </c:strRef>
          </c:cat>
          <c:val>
            <c:numRef>
              <c:f>'Tabela dinâmica 1'!$K$3:$K$14</c:f>
              <c:numCache/>
            </c:numRef>
          </c:val>
        </c:ser>
        <c:axId val="145220572"/>
        <c:axId val="352752195"/>
      </c:barChart>
      <c:catAx>
        <c:axId val="1452205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2752195"/>
      </c:catAx>
      <c:valAx>
        <c:axId val="352752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Earnings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220572"/>
      </c:valAx>
    </c:plotArea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342900</xdr:colOff>
      <xdr:row>16</xdr:row>
      <xdr:rowOff>19050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9486" sheet="Without Missing Numerical Value"/>
  </cacheSource>
  <cacheFields>
    <cacheField name="Transaction ID" numFmtId="0">
      <sharedItems>
        <s v="TXN_2104473"/>
        <s v="TXN_4292280"/>
        <s v="TXN_8249251"/>
        <s v="TXN_4262142"/>
        <s v="TXN_4314314"/>
        <s v="TXN_9649503"/>
        <s v="TXN_3297457"/>
        <s v="TXN_3749801"/>
        <s v="TXN_6044312"/>
        <s v="TXN_6368719"/>
        <s v="TXN_6697669"/>
        <s v="TXN_3896128"/>
        <s v="TXN_9415451"/>
        <s v="TXN_2372348"/>
        <s v="TXN_4980036"/>
        <s v="TXN_8608811"/>
        <s v="TXN_1960599"/>
        <s v="TXN_8066306"/>
        <s v="TXN_2680626"/>
        <s v="TXN_3703482"/>
        <s v="TXN_4615235"/>
        <s v="TXN_5991995"/>
        <s v="TXN_6857943"/>
        <s v="TXN_7516790"/>
        <s v="TXN_3270584"/>
        <s v="TXN_8708666"/>
        <s v="TXN_9493077"/>
        <s v="TXN_3869958"/>
        <s v="TXN_8732269"/>
        <s v="TXN_9520855"/>
        <s v="TXN_2503128"/>
        <s v="TXN_4268746"/>
        <s v="TXN_7585599"/>
        <s v="TXN_1434857"/>
        <s v="TXN_2580487"/>
        <s v="TXN_2598728"/>
        <s v="TXN_5530273"/>
        <s v="TXN_7735237"/>
        <s v="TXN_7218134"/>
        <s v="TXN_3800253"/>
        <s v="TXN_8859144"/>
        <s v="TXN_8379868"/>
        <s v="TXN_3669068"/>
        <s v="TXN_5161371"/>
        <s v="TXN_7343905"/>
        <s v="TXN_7354480"/>
        <s v="TXN_9350833"/>
        <s v="TXN_9363990"/>
        <s v="TXN_3424331"/>
        <s v="TXN_3574059"/>
        <s v="TXN_5594695"/>
        <s v="TXN_7063005"/>
        <s v="TXN_2996519"/>
        <s v="TXN_7550103"/>
        <s v="TXN_8859035"/>
        <s v="TXN_1815061"/>
        <s v="TXN_2727347"/>
        <s v="TXN_6962671"/>
        <s v="TXN_7049861"/>
        <s v="TXN_9668108"/>
        <s v="TXN_2227781"/>
        <s v="TXN_3121360"/>
        <s v="TXN_5248011"/>
        <s v="TXN_6383336"/>
        <s v="TXN_8659963"/>
        <s v="TXN_8993132"/>
        <s v="TXN_9157460"/>
        <s v="TXN_5341644"/>
        <s v="TXN_4183749"/>
        <s v="TXN_4276442"/>
        <s v="TXN_5101593"/>
        <s v="TXN_5590805"/>
        <s v="TXN_7832527"/>
        <s v="TXN_9612533"/>
        <s v="TXN_6505914"/>
        <s v="TXN_6899834"/>
        <s v="TXN_2622670"/>
        <s v="TXN_5993677"/>
        <s v="TXN_6188931"/>
        <s v="TXN_7603948"/>
        <s v="TXN_8952145"/>
        <s v="TXN_3451212"/>
        <s v="TXN_3639760"/>
        <s v="TXN_9119194"/>
        <s v="TXN_9921277"/>
        <s v="TXN_1534223"/>
        <s v="TXN_3305132"/>
        <s v="TXN_3910293"/>
        <s v="TXN_7125945"/>
        <s v="TXN_7806146"/>
        <s v="TXN_9134335"/>
        <s v="TXN_4187420"/>
        <s v="TXN_4726376"/>
        <s v="TXN_7844770"/>
        <s v="TXN_2862856"/>
        <s v="TXN_6867132"/>
        <s v="TXN_6957157"/>
        <s v="TXN_8465274"/>
        <s v="TXN_3660999"/>
        <s v="TXN_7554731"/>
        <s v="TXN_4331281"/>
        <s v="TXN_4801327"/>
        <s v="TXN_8167808"/>
        <s v="TXN_9991225"/>
        <s v="TXN_3432879"/>
        <s v="TXN_6519486"/>
        <s v="TXN_6919325"/>
        <s v="TXN_2875074"/>
        <s v="TXN_6602557"/>
        <s v="TXN_9675838"/>
        <s v="TXN_4387523"/>
        <s v="TXN_4962147"/>
        <s v="TXN_7644000"/>
        <s v="TXN_1011236"/>
        <s v="TXN_4486700"/>
        <s v="TXN_8245906"/>
        <s v="TXN_1435086"/>
        <s v="TXN_2168513"/>
        <s v="TXN_2638760"/>
        <s v="TXN_1617476"/>
        <s v="TXN_5109348"/>
        <s v="TXN_1313643"/>
        <s v="TXN_1325631"/>
        <s v="TXN_2154477"/>
        <s v="TXN_4811887"/>
        <s v="TXN_4858908"/>
        <s v="TXN_7226406"/>
        <s v="TXN_7411993"/>
        <s v="TXN_7321946"/>
        <s v="TXN_8156455"/>
        <s v="TXN_3493771"/>
        <s v="TXN_9365766"/>
        <s v="TXN_6841805"/>
        <s v="TXN_8545707"/>
        <s v="TXN_9684465"/>
        <s v="TXN_1344947"/>
        <s v="TXN_4613510"/>
        <s v="TXN_5697414"/>
        <s v="TXN_9266499"/>
        <s v="TXN_3200434"/>
        <s v="TXN_7084298"/>
        <s v="TXN_7341998"/>
        <s v="TXN_1610204"/>
        <s v="TXN_1851725"/>
        <s v="TXN_4889269"/>
        <s v="TXN_6035512"/>
        <s v="TXN_6377838"/>
        <s v="TXN_6754546"/>
        <s v="TXN_9786525"/>
        <s v="TXN_2940895"/>
        <s v="TXN_3357336"/>
        <s v="TXN_5335079"/>
        <s v="TXN_4503560"/>
        <s v="TXN_5115009"/>
        <s v="TXN_7775760"/>
        <s v="TXN_9421618"/>
        <s v="TXN_9456357"/>
        <s v="TXN_3403409"/>
        <s v="TXN_9115899"/>
        <s v="TXN_2971555"/>
        <s v="TXN_2804828"/>
        <s v="TXN_6411716"/>
        <s v="TXN_3528653"/>
        <s v="TXN_8278833"/>
        <s v="TXN_1132566"/>
        <s v="TXN_5549557"/>
        <s v="TXN_5929633"/>
        <s v="TXN_9271457"/>
        <s v="TXN_2023802"/>
        <s v="TXN_1730385"/>
        <s v="TXN_3103972"/>
        <s v="TXN_5946554"/>
        <s v="TXN_6113876"/>
        <s v="TXN_8571235"/>
        <s v="TXN_1824506"/>
        <s v="TXN_3818464"/>
        <s v="TXN_4353750"/>
        <s v="TXN_3413185"/>
        <s v="TXN_7976129"/>
        <s v="TXN_8750849"/>
        <s v="TXN_2930752"/>
        <s v="TXN_5268203"/>
        <s v="TXN_6621007"/>
        <s v="TXN_8526084"/>
        <s v="TXN_9579740"/>
        <s v="TXN_2701016"/>
        <s v="TXN_3601338"/>
        <s v="TXN_7662502"/>
        <s v="TXN_9300970"/>
        <s v="TXN_1419669"/>
        <s v="TXN_4258949"/>
        <s v="TXN_4667663"/>
        <s v="TXN_8742742"/>
        <s v="TXN_9216314"/>
        <s v="TXN_4310310"/>
        <s v="TXN_5697778"/>
        <s v="TXN_8167530"/>
        <s v="TXN_2818204"/>
        <s v="TXN_2964794"/>
        <s v="TXN_5270067"/>
        <s v="TXN_9238689"/>
        <s v="TXN_4995910"/>
        <s v="TXN_9577339"/>
        <s v="TXN_2865104"/>
        <s v="TXN_6568978"/>
        <s v="TXN_2177436"/>
        <s v="TXN_3033987"/>
        <s v="TXN_5276301"/>
        <s v="TXN_5589433"/>
        <s v="TXN_5747859"/>
        <s v="TXN_6841304"/>
        <s v="TXN_7970325"/>
        <s v="TXN_8155535"/>
        <s v="TXN_8970187"/>
        <s v="TXN_2085081"/>
        <s v="TXN_3105489"/>
        <s v="TXN_5470598"/>
        <s v="TXN_6687734"/>
        <s v="TXN_9680054"/>
        <s v="TXN_6499084"/>
        <s v="TXN_9152264"/>
        <s v="TXN_1605048"/>
        <s v="TXN_1983842"/>
        <s v="TXN_7585348"/>
        <s v="TXN_7820220"/>
        <s v="TXN_8546777"/>
        <s v="TXN_4878020"/>
        <s v="TXN_7683607"/>
        <s v="TXN_9486849"/>
        <s v="TXN_9505924"/>
        <s v="TXN_9969706"/>
        <s v="TXN_1354464"/>
        <s v="TXN_1901729"/>
        <s v="TXN_4858666"/>
        <s v="TXN_6610162"/>
        <s v="TXN_7086603"/>
        <s v="TXN_2250785"/>
        <s v="TXN_5767429"/>
        <s v="TXN_6206171"/>
        <s v="TXN_6667083"/>
        <s v="TXN_6696619"/>
        <s v="TXN_8829698"/>
        <s v="TXN_9425645"/>
        <s v="TXN_5429861"/>
        <s v="TXN_2301505"/>
        <s v="TXN_2470530"/>
        <s v="TXN_9480851"/>
        <s v="TXN_8765822"/>
        <s v="TXN_9138791"/>
        <s v="TXN_1602799"/>
        <s v="TXN_1681216"/>
        <s v="TXN_3026930"/>
        <s v="TXN_5072031"/>
        <s v="TXN_5230719"/>
        <s v="TXN_9196694"/>
        <s v="TXN_9564123"/>
        <s v="TXN_2755642"/>
        <s v="TXN_5709834"/>
        <s v="TXN_3089814"/>
        <s v="TXN_7210366"/>
        <s v="TXN_8876618"/>
        <s v="TXN_3919225"/>
        <s v="TXN_5731238"/>
        <s v="TXN_7753587"/>
        <s v="TXN_8267031"/>
        <s v="TXN_4672332"/>
        <s v="TXN_9171458"/>
        <s v="TXN_6376329"/>
        <s v="TXN_9208629"/>
        <s v="TXN_7538221"/>
        <s v="TXN_3616839"/>
        <s v="TXN_6513163"/>
        <s v="TXN_7964661"/>
        <s v="TXN_9773646"/>
        <s v="TXN_3658211"/>
        <s v="TXN_4607296"/>
        <s v="TXN_6182856"/>
        <s v="TXN_8099424"/>
        <s v="TXN_9011816"/>
        <s v="TXN_9810604"/>
        <s v="TXN_3392848"/>
        <s v="TXN_2955691"/>
        <s v="TXN_3440463"/>
        <s v="TXN_1266598"/>
        <s v="TXN_8295765"/>
        <s v="TXN_9676096"/>
        <s v="TXN_1556652"/>
        <s v="TXN_2167159"/>
        <s v="TXN_2365394"/>
        <s v="TXN_4256155"/>
        <s v="TXN_5373154"/>
        <s v="TXN_7248722"/>
        <s v="TXN_8540794"/>
        <s v="TXN_5269634"/>
        <s v="TXN_1080377"/>
        <s v="TXN_1399696"/>
        <s v="TXN_8049058"/>
        <s v="TXN_9478033"/>
        <s v="TXN_2682803"/>
        <s v="TXN_3730415"/>
        <s v="TXN_4552615"/>
        <s v="TXN_6205234"/>
        <s v="TXN_8999576"/>
        <s v="TXN_2532519"/>
        <s v="TXN_3712466"/>
        <s v="TXN_3727374"/>
        <s v="TXN_7063124"/>
        <s v="TXN_7169607"/>
        <s v="TXN_1971865"/>
        <s v="TXN_2611683"/>
        <s v="TXN_2925996"/>
        <s v="TXN_3397034"/>
        <s v="TXN_5301689"/>
        <s v="TXN_6337189"/>
        <s v="TXN_9774691"/>
        <s v="TXN_1898329"/>
        <s v="TXN_6785331"/>
        <s v="TXN_1603563"/>
        <s v="TXN_6450138"/>
        <s v="TXN_9104535"/>
        <s v="TXN_9271577"/>
        <s v="TXN_6588156"/>
        <s v="TXN_7495283"/>
        <s v="TXN_9073184"/>
        <s v="TXN_2916209"/>
        <s v="TXN_4340811"/>
        <s v="TXN_8046087"/>
        <s v="TXN_4946991"/>
        <s v="TXN_5103644"/>
        <s v="TXN_7875743"/>
        <s v="TXN_7922471"/>
        <s v="TXN_2080895"/>
        <s v="TXN_7972349"/>
        <s v="TXN_9090875"/>
        <s v="TXN_9272043"/>
        <s v="TXN_9287133"/>
        <s v="TXN_2931198"/>
        <s v="TXN_3110245"/>
        <s v="TXN_4506778"/>
        <s v="TXN_6738716"/>
        <s v="TXN_7896721"/>
        <s v="TXN_1026050"/>
        <s v="TXN_9321776"/>
        <s v="TXN_9370294"/>
        <s v="TXN_3651743"/>
        <s v="TXN_6404625"/>
        <s v="TXN_3207254"/>
        <s v="TXN_5244674"/>
        <s v="TXN_5427338"/>
        <s v="TXN_2374950"/>
        <s v="TXN_5708913"/>
        <s v="TXN_5322809"/>
        <s v="TXN_5537740"/>
        <s v="TXN_5680629"/>
        <s v="TXN_8718498"/>
        <s v="TXN_9470612"/>
        <s v="TXN_8230936"/>
        <s v="TXN_2231082"/>
        <s v="TXN_8565218"/>
        <s v="TXN_6117421"/>
        <s v="TXN_6987950"/>
        <s v="TXN_9086709"/>
        <s v="TXN_9323513"/>
        <s v="TXN_1333524"/>
        <s v="TXN_3719842"/>
        <s v="TXN_6225305"/>
        <s v="TXN_9956671"/>
        <s v="TXN_6244602"/>
        <s v="TXN_7185724"/>
        <s v="TXN_6108428"/>
        <s v="TXN_8793244"/>
        <s v="TXN_6012728"/>
        <s v="TXN_6993624"/>
        <s v="TXN_4507755"/>
        <s v="TXN_2079029"/>
        <s v="TXN_2122597"/>
        <s v="TXN_2152054"/>
        <s v="TXN_2668838"/>
        <s v="TXN_2766651"/>
        <s v="TXN_9956154"/>
        <s v="TXN_5540986"/>
        <s v="TXN_8703771"/>
        <s v="TXN_3442244"/>
        <s v="TXN_5498693"/>
        <s v="TXN_2947683"/>
        <s v="TXN_1245485"/>
        <s v="TXN_1578981"/>
        <s v="TXN_2085992"/>
        <s v="TXN_4659573"/>
        <s v="TXN_5097542"/>
        <s v="TXN_7083611"/>
        <s v="TXN_7809121"/>
        <s v="TXN_1893337"/>
        <s v="TXN_3752448"/>
        <s v="TXN_4444463"/>
        <s v="TXN_4977031"/>
        <s v="TXN_6896663"/>
        <s v="TXN_9288207"/>
        <s v="TXN_2441029"/>
        <s v="TXN_7493740"/>
        <s v="TXN_8542781"/>
        <s v="TXN_3026936"/>
        <s v="TXN_2721997"/>
        <s v="TXN_2831842"/>
        <s v="TXN_1386024"/>
        <s v="TXN_2719734"/>
        <s v="TXN_5138519"/>
        <s v="TXN_7191245"/>
        <s v="TXN_9822173"/>
        <s v="TXN_2010507"/>
        <s v="TXN_4690833"/>
        <s v="TXN_7956243"/>
        <s v="TXN_8499618"/>
        <s v="TXN_9397870"/>
        <s v="TXN_9619442"/>
        <s v="TXN_2436779"/>
        <s v="TXN_2882571"/>
        <s v="TXN_7821478"/>
        <s v="TXN_7140471"/>
        <s v="TXN_9028798"/>
        <s v="TXN_1591640"/>
        <s v="TXN_2979899"/>
        <s v="TXN_3379368"/>
        <s v="TXN_7552449"/>
        <s v="TXN_3781240"/>
        <s v="TXN_6540415"/>
        <s v="TXN_6822426"/>
        <s v="TXN_7856009"/>
        <s v="TXN_9443285"/>
        <s v="TXN_1225638"/>
        <s v="TXN_1840584"/>
        <s v="TXN_2135358"/>
        <s v="TXN_5585601"/>
        <s v="TXN_4577368"/>
        <s v="TXN_3116227"/>
        <s v="TXN_7688029"/>
        <s v="TXN_7981162"/>
        <s v="TXN_8538125"/>
        <s v="TXN_9082461"/>
        <s v="TXN_2731270"/>
        <s v="TXN_2893987"/>
        <s v="TXN_4314504"/>
        <s v="TXN_1234390"/>
        <s v="TXN_6187083"/>
        <s v="TXN_6428745"/>
        <s v="TXN_9790731"/>
        <s v="TXN_1005377"/>
        <s v="TXN_7896733"/>
        <s v="TXN_2036482"/>
        <s v="TXN_5689687"/>
        <s v="TXN_2000406"/>
        <s v="TXN_4223265"/>
        <s v="TXN_5564198"/>
        <s v="TXN_6712087"/>
        <s v="TXN_9886794"/>
        <s v="TXN_1937081"/>
        <s v="TXN_1938148"/>
        <s v="TXN_1094479"/>
        <s v="TXN_3866162"/>
        <s v="TXN_4430474"/>
        <s v="TXN_2977414"/>
        <s v="TXN_3486178"/>
        <s v="TXN_3494014"/>
        <s v="TXN_5491825"/>
        <s v="TXN_7362525"/>
        <s v="TXN_8740257"/>
        <s v="TXN_2599005"/>
        <s v="TXN_3358787"/>
        <s v="TXN_6029333"/>
        <s v="TXN_9169536"/>
        <s v="TXN_1952465"/>
        <s v="TXN_2842641"/>
        <s v="TXN_2089778"/>
        <s v="TXN_4912458"/>
        <s v="TXN_7551097"/>
        <s v="TXN_3290872"/>
        <s v="TXN_8839045"/>
        <s v="TXN_5171248"/>
        <s v="TXN_5198524"/>
        <s v="TXN_6259827"/>
        <s v="TXN_6309965"/>
        <s v="TXN_1701465"/>
        <s v="TXN_2069068"/>
        <s v="TXN_3233221"/>
        <s v="TXN_4002629"/>
        <s v="TXN_8360073"/>
        <s v="TXN_9063299"/>
        <s v="TXN_6516391"/>
        <s v="TXN_6745856"/>
        <s v="TXN_7054849"/>
        <s v="TXN_9389434"/>
        <s v="TXN_1435192"/>
        <s v="TXN_5179020"/>
        <s v="TXN_1315847"/>
        <s v="TXN_9403754"/>
        <s v="TXN_8409154"/>
        <s v="TXN_2555823"/>
        <s v="TXN_6265760"/>
        <s v="TXN_7826516"/>
        <s v="TXN_4117627"/>
        <s v="TXN_5594043"/>
        <s v="TXN_8172182"/>
        <s v="TXN_2052609"/>
        <s v="TXN_4758849"/>
        <s v="TXN_5476465"/>
        <s v="TXN_7531745"/>
        <s v="TXN_5504130"/>
        <s v="TXN_2825812"/>
        <s v="TXN_3279039"/>
        <s v="TXN_3622194"/>
        <s v="TXN_4834450"/>
        <s v="TXN_8495889"/>
        <s v="TXN_3578141"/>
        <s v="TXN_4002142"/>
        <s v="TXN_5763287"/>
        <s v="TXN_9020641"/>
        <s v="TXN_1050083"/>
        <s v="TXN_2548248"/>
        <s v="TXN_3459152"/>
        <s v="TXN_2423167"/>
        <s v="TXN_4788388"/>
        <s v="TXN_8140560"/>
        <s v="TXN_4868913"/>
        <s v="TXN_6613909"/>
        <s v="TXN_9567915"/>
        <s v="TXN_4341126"/>
        <s v="TXN_5839300"/>
        <s v="TXN_2501656"/>
        <s v="TXN_4062737"/>
        <s v="TXN_6262910"/>
        <s v="TXN_6293225"/>
        <s v="TXN_2031459"/>
        <s v="TXN_5347338"/>
        <s v="TXN_7746634"/>
        <s v="TXN_5007619"/>
        <s v="TXN_6223786"/>
        <s v="TXN_9894831"/>
        <s v="TXN_4200340"/>
        <s v="TXN_8014645"/>
        <s v="TXN_9196116"/>
        <s v="TXN_4525646"/>
        <s v="TXN_3067854"/>
        <s v="TXN_3383926"/>
        <s v="TXN_9657636"/>
        <s v="TXN_3628056"/>
        <s v="TXN_4677478"/>
        <s v="TXN_5882566"/>
        <s v="TXN_1571874"/>
        <s v="TXN_2792107"/>
        <s v="TXN_7229543"/>
        <s v="TXN_7623634"/>
        <s v="TXN_8536115"/>
        <s v="TXN_9277146"/>
        <s v="TXN_5330930"/>
        <s v="TXN_5342900"/>
        <s v="TXN_6204081"/>
        <s v="TXN_8992377"/>
        <s v="TXN_6787560"/>
        <s v="TXN_8540553"/>
        <s v="TXN_9061471"/>
        <s v="TXN_1342359"/>
        <s v="TXN_2761204"/>
        <s v="TXN_8377564"/>
        <s v="TXN_1109715"/>
        <s v="TXN_1916339"/>
        <s v="TXN_9063887"/>
        <s v="TXN_1794862"/>
        <s v="TXN_1667192"/>
        <s v="TXN_2127588"/>
        <s v="TXN_3886177"/>
        <s v="TXN_4071945"/>
        <s v="TXN_1269252"/>
        <s v="TXN_3431892"/>
        <s v="TXN_8131533"/>
        <s v="TXN_8860052"/>
        <s v="TXN_9117434"/>
        <s v="TXN_2484241"/>
        <s v="TXN_3642052"/>
        <s v="TXN_5065748"/>
        <s v="TXN_8510436"/>
        <s v="TXN_9202496"/>
        <s v="TXN_2559020"/>
        <s v="TXN_4579086"/>
        <s v="TXN_7416880"/>
        <s v="TXN_9284099"/>
        <s v="TXN_9921708"/>
        <s v="TXN_1523626"/>
        <s v="TXN_1533790"/>
        <s v="TXN_3086676"/>
        <s v="TXN_3182191"/>
        <s v="TXN_3629351"/>
        <s v="TXN_5188872"/>
        <s v="TXN_8977555"/>
        <s v="TXN_9162014"/>
        <s v="TXN_2601923"/>
        <s v="TXN_3994585"/>
        <s v="TXN_4039864"/>
        <s v="TXN_7144740"/>
        <s v="TXN_7430227"/>
        <s v="TXN_8419805"/>
        <s v="TXN_2914953"/>
        <s v="TXN_8838566"/>
        <s v="TXN_8879936"/>
        <s v="TXN_1542042"/>
        <s v="TXN_7939659"/>
        <s v="TXN_9043894"/>
        <s v="TXN_8199829"/>
        <s v="TXN_8361255"/>
        <s v="TXN_2340312"/>
        <s v="TXN_8049191"/>
        <s v="TXN_3003311"/>
        <s v="TXN_1970180"/>
        <s v="TXN_2336857"/>
        <s v="TXN_1625754"/>
        <s v="TXN_4940237"/>
        <s v="TXN_9160109"/>
        <s v="TXN_9535721"/>
        <s v="TXN_1670848"/>
        <s v="TXN_2353057"/>
        <s v="TXN_3852141"/>
        <s v="TXN_6455517"/>
        <s v="TXN_2208949"/>
        <s v="TXN_6663451"/>
        <s v="TXN_6705109"/>
        <s v="TXN_8822610"/>
        <s v="TXN_3124078"/>
        <s v="TXN_5977414"/>
        <s v="TXN_6885626"/>
        <s v="TXN_4156369"/>
        <s v="TXN_4291132"/>
        <s v="TXN_5926836"/>
        <s v="TXN_7010020"/>
        <s v="TXN_9098841"/>
        <s v="TXN_9831537"/>
        <s v="TXN_5899361"/>
        <s v="TXN_8436045"/>
        <s v="TXN_2151258"/>
        <s v="TXN_1797690"/>
        <s v="TXN_2332364"/>
        <s v="TXN_2805332"/>
        <s v="TXN_3243832"/>
        <s v="TXN_6506895"/>
        <s v="TXN_1773856"/>
        <s v="TXN_6068148"/>
        <s v="TXN_7890585"/>
        <s v="TXN_2438638"/>
        <s v="TXN_4077799"/>
        <s v="TXN_5685028"/>
        <s v="TXN_5724548"/>
        <s v="TXN_5726998"/>
        <s v="TXN_6757560"/>
        <s v="TXN_8005489"/>
        <s v="TXN_7089712"/>
        <s v="TXN_9433769"/>
        <s v="TXN_1229376"/>
        <s v="TXN_1248436"/>
        <s v="TXN_2906443"/>
        <s v="TXN_3906862"/>
        <s v="TXN_5457767"/>
        <s v="TXN_6667388"/>
        <s v="TXN_6749847"/>
        <s v="TXN_8133627"/>
        <s v="TXN_5895177"/>
        <s v="TXN_7493800"/>
        <s v="TXN_7818024"/>
        <s v="TXN_9660362"/>
        <s v="TXN_3312088"/>
        <s v="TXN_3648327"/>
        <s v="TXN_8464222"/>
        <s v="TXN_5475746"/>
        <s v="TXN_9477892"/>
        <s v="TXN_9772498"/>
        <s v="TXN_1721827"/>
        <s v="TXN_6085326"/>
        <s v="TXN_3688181"/>
        <s v="TXN_4767006"/>
        <s v="TXN_5136936"/>
        <s v="TXN_4478185"/>
        <s v="TXN_5108188"/>
        <s v="TXN_6539480"/>
        <s v="TXN_2550923"/>
        <s v="TXN_8419985"/>
        <s v="TXN_3462602"/>
        <s v="TXN_4761088"/>
        <s v="TXN_6145837"/>
        <s v="TXN_6431215"/>
        <s v="TXN_9241048"/>
        <s v="TXN_9632482"/>
        <s v="TXN_4702378"/>
        <s v="TXN_5015183"/>
        <s v="TXN_6208034"/>
        <s v="TXN_8780340"/>
        <s v="TXN_6836137"/>
        <s v="TXN_1388606"/>
        <s v="TXN_1923984"/>
        <s v="TXN_4507533"/>
        <s v="TXN_7309365"/>
        <s v="TXN_9849760"/>
        <s v="TXN_3374343"/>
        <s v="TXN_8588231"/>
        <s v="TXN_4203585"/>
        <s v="TXN_4822216"/>
        <s v="TXN_6682443"/>
        <s v="TXN_1996318"/>
        <s v="TXN_3103520"/>
        <s v="TXN_5520841"/>
        <s v="TXN_1469462"/>
        <s v="TXN_3421456"/>
        <s v="TXN_7179922"/>
        <s v="TXN_7742742"/>
        <s v="TXN_1655827"/>
        <s v="TXN_3412484"/>
        <s v="TXN_4048690"/>
        <s v="TXN_5568416"/>
        <s v="TXN_6441650"/>
        <s v="TXN_8961155"/>
        <s v="TXN_2311188"/>
        <s v="TXN_5442505"/>
        <s v="TXN_7198128"/>
        <s v="TXN_9749175"/>
        <s v="TXN_4060538"/>
        <s v="TXN_4409875"/>
        <s v="TXN_5009924"/>
        <s v="TXN_5910541"/>
        <s v="TXN_2733833"/>
        <s v="TXN_6440109"/>
        <s v="TXN_7895436"/>
        <s v="TXN_9703331"/>
        <s v="TXN_1184715"/>
        <s v="TXN_1448501"/>
        <s v="TXN_2195218"/>
        <s v="TXN_2726848"/>
        <s v="TXN_3923847"/>
        <s v="TXN_4959078"/>
        <s v="TXN_6360436"/>
        <s v="TXN_1149624"/>
        <s v="TXN_4935258"/>
        <s v="TXN_5239202"/>
        <s v="TXN_5365809"/>
        <s v="TXN_6124342"/>
        <s v="TXN_6702416"/>
        <s v="TXN_3865641"/>
        <s v="TXN_5427506"/>
        <s v="TXN_6887407"/>
        <s v="TXN_7825457"/>
        <s v="TXN_9277276"/>
        <s v="TXN_9682798"/>
        <s v="TXN_9910333"/>
        <s v="TXN_4207219"/>
        <s v="TXN_4812472"/>
        <s v="TXN_5882584"/>
        <s v="TXN_8116676"/>
        <s v="TXN_3343585"/>
        <s v="TXN_5812552"/>
        <s v="TXN_6421446"/>
        <s v="TXN_9931637"/>
        <s v="TXN_5328065"/>
        <s v="TXN_7937275"/>
        <s v="TXN_9191048"/>
        <s v="TXN_7264039"/>
        <s v="TXN_6706599"/>
        <s v="TXN_2541441"/>
        <s v="TXN_3136657"/>
        <s v="TXN_3604017"/>
        <s v="TXN_7589318"/>
        <s v="TXN_8649416"/>
        <s v="TXN_8789986"/>
        <s v="TXN_2230167"/>
        <s v="TXN_6303383"/>
        <s v="TXN_3516263"/>
        <s v="TXN_4383311"/>
        <s v="TXN_8652021"/>
        <s v="TXN_9845746"/>
        <s v="TXN_2539469"/>
        <s v="TXN_4971992"/>
        <s v="TXN_7894514"/>
        <s v="TXN_9464398"/>
        <s v="TXN_9599703"/>
        <s v="TXN_1446862"/>
        <s v="TXN_3326626"/>
        <s v="TXN_6077816"/>
        <s v="TXN_7249396"/>
        <s v="TXN_9315755"/>
        <s v="TXN_9368550"/>
        <s v="TXN_6068564"/>
        <s v="TXN_7448158"/>
        <s v="TXN_8800818"/>
        <s v="TXN_2151688"/>
        <s v="TXN_2666340"/>
        <s v="TXN_3411281"/>
        <s v="TXN_4329116"/>
        <s v="TXN_6312039"/>
        <s v="TXN_7277750"/>
        <s v="TXN_9341159"/>
        <s v="TXN_1585827"/>
        <s v="TXN_5504920"/>
        <s v="TXN_9566593"/>
        <s v="TXN_9605972"/>
        <s v="TXN_1931404"/>
        <s v="TXN_8261380"/>
        <s v="TXN_8587583"/>
        <s v="TXN_9265313"/>
        <s v="TXN_9814929"/>
        <s v="TXN_4310629"/>
        <s v="TXN_8159772"/>
        <s v="TXN_9965686"/>
        <s v="TXN_2743397"/>
        <s v="TXN_7978452"/>
        <s v="TXN_8668840"/>
        <s v="TXN_9553579"/>
        <s v="TXN_9869593"/>
        <s v="TXN_2346296"/>
        <s v="TXN_2927909"/>
        <s v="TXN_5660244"/>
        <s v="TXN_5774784"/>
        <s v="TXN_9175519"/>
        <s v="TXN_2741928"/>
        <s v="TXN_3463281"/>
        <s v="TXN_6017034"/>
        <s v="TXN_7954368"/>
        <s v="TXN_9878237"/>
        <s v="TXN_7218719"/>
        <s v="TXN_9018195"/>
        <s v="TXN_4521701"/>
        <s v="TXN_4708410"/>
        <s v="TXN_4369292"/>
        <s v="TXN_4311086"/>
        <s v="TXN_8020606"/>
        <s v="TXN_8631468"/>
        <s v="TXN_2464879"/>
        <s v="TXN_4243591"/>
        <s v="TXN_4896948"/>
        <s v="TXN_6928137"/>
        <s v="TXN_1603186"/>
        <s v="TXN_2560137"/>
        <s v="TXN_3741197"/>
        <s v="TXN_3889213"/>
        <s v="TXN_7413282"/>
        <s v="TXN_2576936"/>
        <s v="TXN_7809290"/>
        <s v="TXN_9176533"/>
        <s v="TXN_4833378"/>
        <s v="TXN_5852244"/>
        <s v="TXN_8165784"/>
        <s v="TXN_8398059"/>
        <s v="TXN_9054074"/>
        <s v="TXN_6335297"/>
        <s v="TXN_1636908"/>
        <s v="TXN_1707537"/>
        <s v="TXN_1898102"/>
        <s v="TXN_4036214"/>
        <s v="TXN_4523273"/>
        <s v="TXN_2336248"/>
        <s v="TXN_2797925"/>
        <s v="TXN_2997717"/>
        <s v="TXN_5081978"/>
        <s v="TXN_7907259"/>
        <s v="TXN_3964398"/>
        <s v="TXN_2490026"/>
        <s v="TXN_3770267"/>
        <s v="TXN_5307411"/>
        <s v="TXN_5415901"/>
        <s v="TXN_1991987"/>
        <s v="TXN_3720223"/>
        <s v="TXN_3971440"/>
        <s v="TXN_4028494"/>
        <s v="TXN_4980282"/>
        <s v="TXN_6028331"/>
        <s v="TXN_6437055"/>
        <s v="TXN_6696913"/>
        <s v="TXN_7517996"/>
        <s v="TXN_8794205"/>
        <s v="TXN_3450160"/>
        <s v="TXN_3872616"/>
        <s v="TXN_2537138"/>
        <s v="TXN_3760598"/>
        <s v="TXN_5767392"/>
        <s v="TXN_8160791"/>
        <s v="TXN_2610195"/>
        <s v="TXN_4998786"/>
        <s v="TXN_7810285"/>
        <s v="TXN_3381656"/>
        <s v="TXN_3691228"/>
        <s v="TXN_7543765"/>
        <s v="TXN_2947822"/>
        <s v="TXN_3338458"/>
        <s v="TXN_1216051"/>
        <s v="TXN_5266394"/>
        <s v="TXN_7293600"/>
        <s v="TXN_2370338"/>
        <s v="TXN_3267783"/>
        <s v="TXN_6036240"/>
        <s v="TXN_7780786"/>
        <s v="TXN_8749775"/>
        <s v="TXN_3446174"/>
        <s v="TXN_7234224"/>
        <s v="TXN_7321479"/>
        <s v="TXN_7427357"/>
        <s v="TXN_3142836"/>
        <s v="TXN_8007337"/>
        <s v="TXN_8076559"/>
        <s v="TXN_1921415"/>
        <s v="TXN_8488298"/>
        <s v="TXN_3781198"/>
        <s v="TXN_5963749"/>
        <s v="TXN_7493097"/>
        <s v="TXN_8441057"/>
        <s v="TXN_9061106"/>
        <s v="TXN_1030539"/>
        <s v="TXN_2413626"/>
        <s v="TXN_3986876"/>
        <s v="TXN_4837447"/>
        <s v="TXN_4991815"/>
        <s v="TXN_5661147"/>
        <s v="TXN_6071905"/>
        <s v="TXN_6880338"/>
        <s v="TXN_9506372"/>
        <s v="TXN_3205079"/>
        <s v="TXN_8746881"/>
        <s v="TXN_8938445"/>
        <s v="TXN_9629256"/>
        <s v="TXN_1390754"/>
        <s v="TXN_1660757"/>
        <s v="TXN_3519066"/>
        <s v="TXN_5474440"/>
        <s v="TXN_8494538"/>
        <s v="TXN_2464706"/>
        <s v="TXN_5966765"/>
        <s v="TXN_7126770"/>
        <s v="TXN_8432045"/>
        <s v="TXN_2817210"/>
        <s v="TXN_6428182"/>
        <s v="TXN_7098730"/>
        <s v="TXN_9707159"/>
        <s v="TXN_8536578"/>
        <s v="TXN_9246948"/>
        <s v="TXN_4503716"/>
        <s v="TXN_5424614"/>
        <s v="TXN_8941409"/>
        <s v="TXN_2119325"/>
        <s v="TXN_3330279"/>
        <s v="TXN_4291940"/>
        <s v="TXN_5301926"/>
        <s v="TXN_7460497"/>
        <s v="TXN_1348274"/>
        <s v="TXN_2037742"/>
        <s v="TXN_3530118"/>
        <s v="TXN_5628251"/>
        <s v="TXN_4151440"/>
        <s v="TXN_4473352"/>
        <s v="TXN_5139074"/>
        <s v="TXN_6304285"/>
        <s v="TXN_1296879"/>
        <s v="TXN_2133223"/>
        <s v="TXN_2883054"/>
        <s v="TXN_2980008"/>
        <s v="TXN_3668051"/>
        <s v="TXN_4832163"/>
        <s v="TXN_2226371"/>
        <s v="TXN_2453194"/>
        <s v="TXN_3458602"/>
        <s v="TXN_4740892"/>
        <s v="TXN_4837909"/>
        <s v="TXN_3224756"/>
        <s v="TXN_6011304"/>
        <s v="TXN_9948425"/>
        <s v="TXN_1701766"/>
        <s v="TXN_4031726"/>
        <s v="TXN_6420902"/>
        <s v="TXN_9897215"/>
        <s v="TXN_3193212"/>
        <s v="TXN_3851247"/>
        <s v="TXN_5722123"/>
        <s v="TXN_8041777"/>
        <s v="TXN_8982764"/>
        <s v="TXN_2103018"/>
        <s v="TXN_9660030"/>
        <s v="TXN_1086324"/>
        <s v="TXN_1512159"/>
        <s v="TXN_5784400"/>
        <s v="TXN_1419188"/>
        <s v="TXN_4897182"/>
        <s v="TXN_8318388"/>
        <s v="TXN_8402941"/>
        <s v="TXN_9487384"/>
        <s v="TXN_5000665"/>
        <s v="TXN_7568316"/>
        <s v="TXN_5433077"/>
        <s v="TXN_6778796"/>
        <s v="TXN_8966400"/>
        <s v="TXN_9348801"/>
        <s v="TXN_9452261"/>
        <s v="TXN_2652800"/>
        <s v="TXN_4547995"/>
        <s v="TXN_4986668"/>
        <s v="TXN_1190402"/>
        <s v="TXN_2605566"/>
        <s v="TXN_8199524"/>
        <s v="TXN_3677109"/>
        <s v="TXN_6637315"/>
        <s v="TXN_1443928"/>
        <s v="TXN_6792445"/>
        <s v="TXN_8118419"/>
        <s v="TXN_9399452"/>
        <s v="TXN_1056256"/>
        <s v="TXN_2827994"/>
        <s v="TXN_2501648"/>
        <s v="TXN_8141558"/>
        <s v="TXN_1392546"/>
        <s v="TXN_2368126"/>
        <s v="TXN_3794410"/>
        <s v="TXN_9390740"/>
        <s v="TXN_1748121"/>
        <s v="TXN_7391267"/>
        <s v="TXN_7326720"/>
        <s v="TXN_9007414"/>
        <s v="TXN_1499346"/>
        <s v="TXN_6345619"/>
        <s v="TXN_7469771"/>
        <s v="TXN_7527954"/>
        <s v="TXN_8528546"/>
        <s v="TXN_7703185"/>
        <s v="TXN_8437195"/>
        <s v="TXN_4677415"/>
        <s v="TXN_5148730"/>
        <s v="TXN_7880148"/>
        <s v="TXN_8917822"/>
        <s v="TXN_4627457"/>
        <s v="TXN_4802389"/>
        <s v="TXN_5674503"/>
        <s v="TXN_5743616"/>
        <s v="TXN_7573801"/>
        <s v="TXN_2878078"/>
        <s v="TXN_7562313"/>
        <s v="TXN_4988665"/>
        <s v="TXN_9097641"/>
        <s v="TXN_9889005"/>
        <s v="TXN_4141765"/>
        <s v="TXN_5508573"/>
        <s v="TXN_9076216"/>
        <s v="TXN_9938977"/>
        <s v="TXN_3100053"/>
        <s v="TXN_4619018"/>
        <s v="TXN_1655100"/>
        <s v="TXN_4007522"/>
        <s v="TXN_8253046"/>
        <s v="TXN_6066883"/>
        <s v="TXN_8188857"/>
        <s v="TXN_9695128"/>
        <s v="TXN_4427348"/>
        <s v="TXN_4928254"/>
        <s v="TXN_5107946"/>
        <s v="TXN_6344003"/>
        <s v="TXN_7977951"/>
        <s v="TXN_2265329"/>
        <s v="TXN_2562041"/>
        <s v="TXN_9649878"/>
        <s v="TXN_2737300"/>
        <s v="TXN_4679083"/>
        <s v="TXN_1205522"/>
        <s v="TXN_2903973"/>
        <s v="TXN_3330687"/>
        <s v="TXN_4793771"/>
        <s v="TXN_3666858"/>
        <s v="TXN_1635137"/>
        <s v="TXN_2544724"/>
        <s v="TXN_9278090"/>
        <s v="TXN_9639317"/>
        <s v="TXN_1757340"/>
        <s v="TXN_6568536"/>
        <s v="TXN_6668414"/>
        <s v="TXN_8004510"/>
        <s v="TXN_9338442"/>
        <s v="TXN_7080148"/>
        <s v="TXN_4612146"/>
        <s v="TXN_7326974"/>
        <s v="TXN_9469735"/>
        <s v="TXN_1581562"/>
        <s v="TXN_1604072"/>
        <s v="TXN_3093284"/>
        <s v="TXN_5358805"/>
        <s v="TXN_6566716"/>
        <s v="TXN_6935600"/>
        <s v="TXN_7686476"/>
        <s v="TXN_1411473"/>
        <s v="TXN_3857768"/>
        <s v="TXN_7894558"/>
        <s v="TXN_9113574"/>
        <s v="TXN_9825905"/>
        <s v="TXN_1840566"/>
        <s v="TXN_3603434"/>
        <s v="TXN_6380550"/>
        <s v="TXN_1779679"/>
        <s v="TXN_2204457"/>
        <s v="TXN_3392953"/>
        <s v="TXN_6000890"/>
        <s v="TXN_7770253"/>
        <s v="TXN_8276063"/>
        <s v="TXN_8305586"/>
        <s v="TXN_9901097"/>
        <s v="TXN_3313000"/>
        <s v="TXN_9203396"/>
        <s v="TXN_2123573"/>
        <s v="TXN_3487896"/>
        <s v="TXN_3827851"/>
        <s v="TXN_4639319"/>
        <s v="TXN_6277500"/>
        <s v="TXN_9627891"/>
        <s v="TXN_4532280"/>
        <s v="TXN_5754317"/>
        <s v="TXN_6380636"/>
        <s v="TXN_8059034"/>
        <s v="TXN_8554646"/>
        <s v="TXN_2873573"/>
        <s v="TXN_4430772"/>
        <s v="TXN_2207332"/>
        <s v="TXN_4530804"/>
        <s v="TXN_2237115"/>
        <s v="TXN_7426086"/>
        <s v="TXN_7907366"/>
        <s v="TXN_3743107"/>
        <s v="TXN_4942692"/>
        <s v="TXN_5332538"/>
        <s v="TXN_1336900"/>
        <s v="TXN_1785371"/>
        <s v="TXN_8491490"/>
        <s v="TXN_5645919"/>
        <s v="TXN_6400461"/>
        <s v="TXN_7389329"/>
        <s v="TXN_1016246"/>
        <s v="TXN_6762172"/>
        <s v="TXN_8382825"/>
        <s v="TXN_9021000"/>
        <s v="TXN_9897583"/>
        <s v="TXN_1514364"/>
        <s v="TXN_1862184"/>
        <s v="TXN_3868402"/>
        <s v="TXN_1249069"/>
        <s v="TXN_4228312"/>
        <s v="TXN_4249989"/>
        <s v="TXN_2771364"/>
        <s v="TXN_5531648"/>
        <s v="TXN_9022617"/>
        <s v="TXN_9080521"/>
        <s v="TXN_1799247"/>
        <s v="TXN_5452419"/>
        <s v="TXN_7480940"/>
        <s v="TXN_9517548"/>
        <s v="TXN_1145888"/>
        <s v="TXN_1236759"/>
        <s v="TXN_8298711"/>
        <s v="TXN_3833797"/>
        <s v="TXN_8938144"/>
        <s v="TXN_1512184"/>
        <s v="TXN_2838588"/>
        <s v="TXN_1221777"/>
        <s v="TXN_2461238"/>
        <s v="TXN_2954833"/>
        <s v="TXN_5222110"/>
        <s v="TXN_6775024"/>
        <s v="TXN_9967728"/>
        <s v="TXN_1900906"/>
        <s v="TXN_1926712"/>
        <s v="TXN_2165745"/>
        <s v="TXN_3349404"/>
        <s v="TXN_8187087"/>
        <s v="TXN_4567455"/>
        <s v="TXN_3534536"/>
        <s v="TXN_5409141"/>
        <s v="TXN_6553720"/>
        <s v="TXN_2176024"/>
        <s v="TXN_4682737"/>
        <s v="TXN_5085328"/>
        <s v="TXN_6492477"/>
        <s v="TXN_8377178"/>
        <s v="TXN_8815623"/>
        <s v="TXN_9070074"/>
        <s v="TXN_2507188"/>
        <s v="TXN_3562350"/>
        <s v="TXN_4088917"/>
        <s v="TXN_8567172"/>
        <s v="TXN_1171281"/>
        <s v="TXN_4352950"/>
        <s v="TXN_4439660"/>
        <s v="TXN_6769554"/>
        <s v="TXN_2312908"/>
        <s v="TXN_8973007"/>
        <s v="TXN_2166064"/>
        <s v="TXN_2625388"/>
        <s v="TXN_4159135"/>
        <s v="TXN_7876775"/>
        <s v="TXN_9228978"/>
        <s v="TXN_9244886"/>
        <s v="TXN_9402270"/>
        <s v="TXN_1460963"/>
        <s v="TXN_2337888"/>
        <s v="TXN_2401073"/>
        <s v="TXN_5113993"/>
        <s v="TXN_9725369"/>
        <s v="TXN_1728427"/>
        <s v="TXN_2244902"/>
        <s v="TXN_3839691"/>
        <s v="TXN_5817802"/>
        <s v="TXN_6117497"/>
        <s v="TXN_9094628"/>
        <s v="TXN_1464150"/>
        <s v="TXN_1547704"/>
        <s v="TXN_2919225"/>
        <s v="TXN_4308634"/>
        <s v="TXN_7053830"/>
        <s v="TXN_5183630"/>
        <s v="TXN_9618881"/>
        <s v="TXN_3865627"/>
        <s v="TXN_6714068"/>
        <s v="TXN_9929033"/>
        <s v="TXN_2421873"/>
        <s v="TXN_4181147"/>
        <s v="TXN_4809626"/>
        <s v="TXN_6811368"/>
        <s v="TXN_6895165"/>
        <s v="TXN_7187207"/>
        <s v="TXN_2847831"/>
        <s v="TXN_6904590"/>
        <s v="TXN_7694326"/>
        <s v="TXN_1972843"/>
        <s v="TXN_3830888"/>
        <s v="TXN_8096618"/>
        <s v="TXN_8773639"/>
        <s v="TXN_1256513"/>
        <s v="TXN_3092382"/>
        <s v="TXN_5019143"/>
        <s v="TXN_5379385"/>
        <s v="TXN_2509803"/>
        <s v="TXN_5573436"/>
        <s v="TXN_6441337"/>
        <s v="TXN_7369807"/>
        <s v="TXN_9307650"/>
        <s v="TXN_9817102"/>
        <s v="TXN_1716710"/>
        <s v="TXN_5469063"/>
        <s v="TXN_5601300"/>
        <s v="TXN_6988675"/>
        <s v="TXN_8046891"/>
        <s v="TXN_1944293"/>
        <s v="TXN_2294397"/>
        <s v="TXN_4367311"/>
        <s v="TXN_6888998"/>
        <s v="TXN_2894945"/>
        <s v="TXN_3052953"/>
        <s v="TXN_3866156"/>
        <s v="TXN_6359031"/>
        <s v="TXN_6550707"/>
        <s v="TXN_9879996"/>
        <s v="TXN_5255387"/>
        <s v="TXN_5525916"/>
        <s v="TXN_6148776"/>
        <s v="TXN_6547896"/>
        <s v="TXN_8099578"/>
        <s v="TXN_8892230"/>
        <s v="TXN_1445532"/>
        <s v="TXN_4336247"/>
        <s v="TXN_4870483"/>
        <s v="TXN_6243519"/>
        <s v="TXN_8735418"/>
        <s v="TXN_9833195"/>
        <s v="TXN_1885495"/>
        <s v="TXN_3572190"/>
        <s v="TXN_6929664"/>
        <s v="TXN_1546695"/>
        <s v="TXN_5354746"/>
        <s v="TXN_5634977"/>
        <s v="TXN_6272473"/>
        <s v="TXN_7851403"/>
        <s v="TXN_3011323"/>
        <s v="TXN_6603668"/>
        <s v="TXN_7621213"/>
        <s v="TXN_7970906"/>
        <s v="TXN_8013032"/>
        <s v="TXN_2520102"/>
        <s v="TXN_8187222"/>
        <s v="TXN_8226985"/>
        <s v="TXN_1020478"/>
        <s v="TXN_7584389"/>
        <s v="TXN_2838958"/>
        <s v="TXN_6025054"/>
        <s v="TXN_8326905"/>
        <s v="TXN_4493878"/>
        <s v="TXN_8090361"/>
        <s v="TXN_9089045"/>
        <s v="TXN_2200163"/>
        <s v="TXN_9154713"/>
        <s v="TXN_1173155"/>
        <s v="TXN_4731715"/>
        <s v="TXN_5738521"/>
        <s v="TXN_4032956"/>
        <s v="TXN_6137985"/>
        <s v="TXN_6679600"/>
        <s v="TXN_1121833"/>
        <s v="TXN_3112175"/>
        <s v="TXN_4565969"/>
        <s v="TXN_7254494"/>
        <s v="TXN_8005682"/>
        <s v="TXN_9430262"/>
        <s v="TXN_2002049"/>
        <s v="TXN_3061634"/>
        <s v="TXN_6893490"/>
        <s v="TXN_7004494"/>
        <s v="TXN_6498718"/>
        <s v="TXN_6732494"/>
        <s v="TXN_9614646"/>
        <s v="TXN_4997327"/>
        <s v="TXN_7101802"/>
        <s v="TXN_1224087"/>
        <s v="TXN_1346517"/>
        <s v="TXN_5285666"/>
        <s v="TXN_1097334"/>
        <s v="TXN_6336973"/>
        <s v="TXN_9681880"/>
        <s v="TXN_1528454"/>
        <s v="TXN_2982163"/>
        <s v="TXN_1375992"/>
        <s v="TXN_2081985"/>
        <s v="TXN_2687149"/>
        <s v="TXN_6607568"/>
        <s v="TXN_7229918"/>
        <s v="TXN_2861912"/>
        <s v="TXN_9487214"/>
        <s v="TXN_6113724"/>
        <s v="TXN_7064604"/>
        <s v="TXN_7221831"/>
        <s v="TXN_7248594"/>
        <s v="TXN_7771434"/>
        <s v="TXN_7964520"/>
        <s v="TXN_1299936"/>
        <s v="TXN_2678484"/>
        <s v="TXN_3206049"/>
        <s v="TXN_5036856"/>
        <s v="TXN_8861272"/>
        <s v="TXN_9911498"/>
        <s v="TXN_4543742"/>
        <s v="TXN_9436284"/>
        <s v="TXN_8643596"/>
        <s v="TXN_9339456"/>
        <s v="TXN_9514836"/>
        <s v="TXN_2092288"/>
        <s v="TXN_2684400"/>
        <s v="TXN_4318159"/>
        <s v="TXN_4490958"/>
        <s v="TXN_6768812"/>
        <s v="TXN_6246494"/>
        <s v="TXN_9143440"/>
        <s v="TXN_2379467"/>
        <s v="TXN_5242469"/>
        <s v="TXN_6755791"/>
        <s v="TXN_7896831"/>
        <s v="TXN_8301190"/>
        <s v="TXN_8963106"/>
        <s v="TXN_8978004"/>
        <s v="TXN_1610137"/>
        <s v="TXN_4021467"/>
        <s v="TXN_7445257"/>
        <s v="TXN_7923140"/>
        <s v="TXN_3597656"/>
        <s v="TXN_3812053"/>
        <s v="TXN_9087746"/>
        <s v="TXN_9219961"/>
        <s v="TXN_4178899"/>
        <s v="TXN_4238818"/>
        <s v="TXN_5153686"/>
        <s v="TXN_8028042"/>
        <s v="TXN_8786159"/>
        <s v="TXN_3396099"/>
        <s v="TXN_7359566"/>
        <s v="TXN_1728644"/>
        <s v="TXN_4335735"/>
        <s v="TXN_8062811"/>
        <s v="TXN_5316852"/>
        <s v="TXN_1285279"/>
        <s v="TXN_6836109"/>
        <s v="TXN_8266662"/>
        <s v="TXN_6716918"/>
        <s v="TXN_6895558"/>
        <s v="TXN_1602123"/>
        <s v="TXN_2656162"/>
        <s v="TXN_5124999"/>
        <s v="TXN_3364751"/>
        <s v="TXN_6463415"/>
        <s v="TXN_4522012"/>
        <s v="TXN_5183674"/>
        <s v="TXN_4247105"/>
        <s v="TXN_1120969"/>
        <s v="TXN_1760092"/>
        <s v="TXN_2224935"/>
        <s v="TXN_3085509"/>
        <s v="TXN_5296578"/>
        <s v="TXN_6786730"/>
        <s v="TXN_3941164"/>
        <s v="TXN_4125165"/>
        <s v="TXN_5935394"/>
        <s v="TXN_6806563"/>
        <s v="TXN_8040251"/>
        <s v="TXN_1689024"/>
        <s v="TXN_2217015"/>
        <s v="TXN_7325430"/>
        <s v="TXN_8316826"/>
        <s v="TXN_2466187"/>
        <s v="TXN_6786340"/>
        <s v="TXN_9699948"/>
        <s v="TXN_9865855"/>
        <s v="TXN_2018236"/>
        <s v="TXN_8994477"/>
        <s v="TXN_2187911"/>
        <s v="TXN_4512118"/>
        <s v="TXN_4644671"/>
        <s v="TXN_1005472"/>
        <s v="TXN_3003809"/>
        <s v="TXN_3654203"/>
        <s v="TXN_9063624"/>
        <s v="TXN_9655021"/>
        <s v="TXN_2363378"/>
        <s v="TXN_2614633"/>
        <s v="TXN_4532475"/>
        <s v="TXN_7101384"/>
        <s v="TXN_4244830"/>
        <s v="TXN_4265942"/>
        <s v="TXN_7171590"/>
        <s v="TXN_2305908"/>
        <s v="TXN_2603561"/>
        <s v="TXN_4439321"/>
        <s v="TXN_2413026"/>
        <s v="TXN_3490516"/>
        <s v="TXN_8700466"/>
        <s v="TXN_9240476"/>
        <s v="TXN_9942517"/>
        <s v="TXN_1928241"/>
        <s v="TXN_4103665"/>
        <s v="TXN_9449037"/>
        <s v="TXN_7455953"/>
        <s v="TXN_9728062"/>
        <s v="TXN_1151605"/>
        <s v="TXN_2080682"/>
        <s v="TXN_3708535"/>
        <s v="TXN_6280724"/>
        <s v="TXN_5960979"/>
        <s v="TXN_6533180"/>
        <s v="TXN_8771574"/>
        <s v="TXN_5325729"/>
        <s v="TXN_5332773"/>
        <s v="TXN_9215670"/>
        <s v="TXN_1870303"/>
        <s v="TXN_3596270"/>
        <s v="TXN_3647474"/>
        <s v="TXN_4657291"/>
        <s v="TXN_6959065"/>
        <s v="TXN_8140360"/>
        <s v="TXN_8688603"/>
        <s v="TXN_8789736"/>
        <s v="TXN_2338426"/>
        <s v="TXN_7530300"/>
        <s v="TXN_6587628"/>
        <s v="TXN_7922350"/>
        <s v="TXN_1884923"/>
        <s v="TXN_8698717"/>
        <s v="TXN_9411395"/>
        <s v="TXN_8171171"/>
        <s v="TXN_4078284"/>
        <s v="TXN_5392603"/>
        <s v="TXN_9201988"/>
        <s v="TXN_5144090"/>
        <s v="TXN_5777903"/>
        <s v="TXN_5861636"/>
        <s v="TXN_5926982"/>
        <s v="TXN_7023753"/>
        <s v="TXN_2137354"/>
        <s v="TXN_4416436"/>
        <s v="TXN_8460786"/>
        <s v="TXN_1093668"/>
        <s v="TXN_1192009"/>
        <s v="TXN_2594430"/>
        <s v="TXN_4141941"/>
        <s v="TXN_7825648"/>
        <s v="TXN_8017663"/>
        <s v="TXN_7116936"/>
        <s v="TXN_7122109"/>
        <s v="TXN_8194534"/>
        <s v="TXN_8196921"/>
        <s v="TXN_9134257"/>
        <s v="TXN_6411708"/>
        <s v="TXN_7242133"/>
        <s v="TXN_9489495"/>
        <s v="TXN_1158197"/>
        <s v="TXN_1670597"/>
        <s v="TXN_1704041"/>
        <s v="TXN_5947976"/>
        <s v="TXN_6766664"/>
        <s v="TXN_1538510"/>
        <s v="TXN_8918902"/>
        <s v="TXN_3494652"/>
        <s v="TXN_3586768"/>
        <s v="TXN_9799798"/>
        <s v="TXN_4674667"/>
        <s v="TXN_6494265"/>
        <s v="TXN_1355212"/>
        <s v="TXN_9512112"/>
        <s v="TXN_1962275"/>
        <s v="TXN_7637178"/>
        <s v="TXN_9004306"/>
        <s v="TXN_3275800"/>
        <s v="TXN_5934526"/>
        <s v="TXN_7337979"/>
        <s v="TXN_8454044"/>
        <s v="TXN_6123007"/>
        <s v="TXN_8002886"/>
        <s v="TXN_9729178"/>
        <s v="TXN_3492393"/>
        <s v="TXN_8786479"/>
        <s v="TXN_2213556"/>
        <s v="TXN_7054393"/>
        <s v="TXN_9522045"/>
        <s v="TXN_3585097"/>
        <s v="TXN_3620110"/>
        <s v="TXN_5734319"/>
        <s v="TXN_7784608"/>
        <s v="TXN_2300313"/>
        <s v="TXN_9279935"/>
        <s v="TXN_9868382"/>
        <s v="TXN_1084222"/>
        <s v="TXN_1819615"/>
        <s v="TXN_3190538"/>
        <s v="TXN_8107970"/>
        <s v="TXN_8708588"/>
        <s v="TXN_8819928"/>
        <s v="TXN_2970011"/>
        <s v="TXN_3956062"/>
        <s v="TXN_7954416"/>
        <s v="TXN_5005592"/>
        <s v="TXN_7276452"/>
        <s v="TXN_7865037"/>
        <s v="TXN_8956534"/>
        <s v="TXN_4176272"/>
        <s v="TXN_9107508"/>
        <s v="TXN_1631377"/>
        <s v="TXN_2206740"/>
        <s v="TXN_2165365"/>
        <s v="TXN_2457961"/>
        <s v="TXN_4120124"/>
        <s v="TXN_6346483"/>
        <s v="TXN_8126762"/>
        <s v="TXN_8122340"/>
        <s v="TXN_3884811"/>
        <s v="TXN_5234368"/>
        <s v="TXN_5421310"/>
        <s v="TXN_9643180"/>
        <s v="TXN_3160411"/>
        <s v="TXN_3521791"/>
        <s v="TXN_4368729"/>
        <s v="TXN_5758199"/>
        <s v="TXN_5679014"/>
        <s v="TXN_2494494"/>
        <s v="TXN_5512533"/>
        <s v="TXN_8607376"/>
        <s v="TXN_9101792"/>
        <s v="TXN_3762778"/>
        <s v="TXN_4108120"/>
        <s v="TXN_4704439"/>
        <s v="TXN_7468084"/>
        <s v="TXN_5125759"/>
        <s v="TXN_1512185"/>
        <s v="TXN_8555334"/>
        <s v="TXN_1192970"/>
        <s v="TXN_1482123"/>
        <s v="TXN_1860406"/>
        <s v="TXN_6034785"/>
        <s v="TXN_1818438"/>
        <s v="TXN_3394874"/>
        <s v="TXN_6335423"/>
        <s v="TXN_6581580"/>
        <s v="TXN_7047860"/>
        <s v="TXN_8830813"/>
        <s v="TXN_4553403"/>
        <s v="TXN_5965422"/>
        <s v="TXN_1275124"/>
        <s v="TXN_5303413"/>
        <s v="TXN_6591736"/>
        <s v="TXN_9174916"/>
        <s v="TXN_3358494"/>
        <s v="TXN_9571019"/>
        <s v="TXN_2849719"/>
        <s v="TXN_5265095"/>
        <s v="TXN_5409951"/>
        <s v="TXN_9759221"/>
        <s v="TXN_1899827"/>
        <s v="TXN_1995528"/>
        <s v="TXN_2390146"/>
        <s v="TXN_6643922"/>
        <s v="TXN_6996548"/>
        <s v="TXN_7451083"/>
        <s v="TXN_9696074"/>
        <s v="TXN_5914284"/>
        <s v="TXN_5276842"/>
        <s v="TXN_6546131"/>
        <s v="TXN_6814891"/>
        <s v="TXN_8800741"/>
        <s v="TXN_1629218"/>
        <s v="TXN_6897608"/>
        <s v="TXN_7744874"/>
        <s v="TXN_9921392"/>
        <s v="TXN_1959334"/>
        <s v="TXN_2206639"/>
        <s v="TXN_4140167"/>
        <s v="TXN_6688524"/>
        <s v="TXN_7327362"/>
        <s v="TXN_9035484"/>
        <s v="TXN_4750383"/>
        <s v="TXN_5488764"/>
        <s v="TXN_5729112"/>
        <s v="TXN_7530692"/>
        <s v="TXN_8010863"/>
        <s v="TXN_8293691"/>
        <s v="TXN_9648941"/>
        <s v="TXN_3653560"/>
        <s v="TXN_3736798"/>
        <s v="TXN_6083650"/>
        <s v="TXN_6118079"/>
        <s v="TXN_8031804"/>
        <s v="TXN_3150792"/>
        <s v="TXN_4406290"/>
        <s v="TXN_7153455"/>
        <s v="TXN_8410376"/>
        <s v="TXN_4807899"/>
        <s v="TXN_5221688"/>
        <s v="TXN_6975499"/>
        <s v="TXN_8423155"/>
        <s v="TXN_1105589"/>
        <s v="TXN_5746800"/>
        <s v="TXN_6091543"/>
        <s v="TXN_6838411"/>
        <s v="TXN_4060160"/>
        <s v="TXN_4688236"/>
        <s v="TXN_7276927"/>
        <s v="TXN_9679675"/>
        <s v="TXN_3725152"/>
        <s v="TXN_6494850"/>
        <s v="TXN_3982146"/>
        <s v="TXN_6910030"/>
        <s v="TXN_8106538"/>
        <s v="TXN_5297746"/>
        <s v="TXN_5453217"/>
        <s v="TXN_5094936"/>
        <s v="TXN_8831924"/>
        <s v="TXN_5836079"/>
        <s v="TXN_1935119"/>
        <s v="TXN_2027203"/>
        <s v="TXN_4192665"/>
        <s v="TXN_4620647"/>
        <s v="TXN_7704229"/>
        <s v="TXN_1811734"/>
        <s v="TXN_6297375"/>
        <s v="TXN_6364938"/>
        <s v="TXN_6420335"/>
        <s v="TXN_6568307"/>
        <s v="TXN_7420434"/>
        <s v="TXN_1572930"/>
        <s v="TXN_1489194"/>
        <s v="TXN_1854102"/>
        <s v="TXN_5241723"/>
        <s v="TXN_6319728"/>
        <s v="TXN_1427485"/>
        <s v="TXN_5679935"/>
        <s v="TXN_5485774"/>
        <s v="TXN_6482416"/>
        <s v="TXN_6738137"/>
        <s v="TXN_9597063"/>
        <s v="TXN_1454730"/>
        <s v="TXN_2193333"/>
        <s v="TXN_4413776"/>
        <s v="TXN_4699911"/>
        <s v="TXN_6112765"/>
        <s v="TXN_6373380"/>
        <s v="TXN_6496099"/>
        <s v="TXN_7910956"/>
        <s v="TXN_1437275"/>
        <s v="TXN_9638367"/>
        <s v="TXN_3982257"/>
        <s v="TXN_6179190"/>
        <s v="TXN_1231531"/>
        <s v="TXN_1701798"/>
        <s v="TXN_3353615"/>
        <s v="TXN_4219548"/>
        <s v="TXN_5341204"/>
        <s v="TXN_6960459"/>
        <s v="TXN_7510766"/>
        <s v="TXN_3865224"/>
        <s v="TXN_6156180"/>
        <s v="TXN_8779771"/>
        <s v="TXN_2389320"/>
        <s v="TXN_2609762"/>
        <s v="TXN_4377249"/>
        <s v="TXN_7854253"/>
        <s v="TXN_9432588"/>
        <s v="TXN_1040764"/>
        <s v="TXN_8421481"/>
        <s v="TXN_8538315"/>
        <s v="TXN_1488481"/>
        <s v="TXN_7701070"/>
        <s v="TXN_8532735"/>
        <s v="TXN_3234877"/>
        <s v="TXN_7932127"/>
        <s v="TXN_2381411"/>
        <s v="TXN_6849062"/>
        <s v="TXN_5654331"/>
        <s v="TXN_9972525"/>
        <s v="TXN_1976619"/>
        <s v="TXN_4168771"/>
        <s v="TXN_4981027"/>
        <s v="TXN_7412012"/>
        <s v="TXN_8541473"/>
        <s v="TXN_2865033"/>
        <s v="TXN_3414935"/>
        <s v="TXN_4108138"/>
        <s v="TXN_1335256"/>
        <s v="TXN_1463795"/>
        <s v="TXN_3933290"/>
        <s v="TXN_7012065"/>
        <s v="TXN_7311097"/>
        <s v="TXN_4605239"/>
        <s v="TXN_7212607"/>
        <s v="TXN_2118759"/>
        <s v="TXN_4448318"/>
        <s v="TXN_5719592"/>
        <s v="TXN_9345439"/>
        <s v="TXN_9374286"/>
        <s v="TXN_3977520"/>
        <s v="TXN_7635738"/>
        <s v="TXN_5309677"/>
        <s v="TXN_7580441"/>
        <s v="TXN_9469529"/>
        <s v="TXN_9951411"/>
        <s v="TXN_2726676"/>
        <s v="TXN_3632558"/>
        <s v="TXN_4037502"/>
        <s v="TXN_4713643"/>
        <s v="TXN_8352365"/>
        <s v="TXN_6405210"/>
        <s v="TXN_6702428"/>
        <s v="TXN_2423762"/>
        <s v="TXN_7529735"/>
        <s v="TXN_3326110"/>
        <s v="TXN_4573096"/>
        <s v="TXN_5405799"/>
        <s v="TXN_7461658"/>
        <s v="TXN_7581760"/>
        <s v="TXN_2086325"/>
        <s v="TXN_2269497"/>
        <s v="TXN_4108567"/>
        <s v="TXN_4297979"/>
        <s v="TXN_5229351"/>
        <s v="TXN_5668193"/>
        <s v="TXN_5736595"/>
        <s v="TXN_1254663"/>
        <s v="TXN_1795044"/>
        <s v="TXN_1302920"/>
        <s v="TXN_1777171"/>
        <s v="TXN_2334523"/>
        <s v="TXN_3628566"/>
        <s v="TXN_4167859"/>
        <s v="TXN_4996304"/>
        <s v="TXN_2464054"/>
        <s v="TXN_5213761"/>
        <s v="TXN_6782228"/>
        <s v="TXN_6281616"/>
        <s v="TXN_6444366"/>
        <s v="TXN_9001088"/>
        <s v="TXN_3256497"/>
        <s v="TXN_1488458"/>
        <s v="TXN_3223187"/>
        <s v="TXN_4083736"/>
        <s v="TXN_6381860"/>
        <s v="TXN_8908224"/>
        <s v="TXN_9793353"/>
        <s v="TXN_1077060"/>
        <s v="TXN_1588687"/>
        <s v="TXN_4049031"/>
        <s v="TXN_1706201"/>
        <s v="TXN_4474441"/>
        <s v="TXN_7280191"/>
        <s v="TXN_7501002"/>
        <s v="TXN_9691151"/>
        <s v="TXN_7352058"/>
        <s v="TXN_8108115"/>
        <s v="TXN_8279966"/>
        <s v="TXN_9587445"/>
        <s v="TXN_3022839"/>
        <s v="TXN_3295247"/>
        <s v="TXN_9523369"/>
        <s v="TXN_1172121"/>
        <s v="TXN_3602823"/>
        <s v="TXN_7215900"/>
        <s v="TXN_3599473"/>
        <s v="TXN_4323120"/>
        <s v="TXN_5853281"/>
        <s v="TXN_6838802"/>
        <s v="TXN_1732216"/>
        <s v="TXN_2064360"/>
        <s v="TXN_5538696"/>
        <s v="TXN_7672686"/>
        <s v="TXN_8692094"/>
        <s v="TXN_2466036"/>
        <s v="TXN_4231121"/>
        <s v="TXN_6616311"/>
        <s v="TXN_7020671"/>
        <s v="TXN_2625324"/>
        <s v="TXN_5088167"/>
        <s v="TXN_7821658"/>
        <s v="TXN_8947660"/>
        <s v="TXN_3926570"/>
        <s v="TXN_1148945"/>
        <s v="TXN_1544070"/>
        <s v="TXN_8097899"/>
        <s v="TXN_1736294"/>
        <s v="TXN_4013761"/>
        <s v="TXN_6691781"/>
        <s v="TXN_1961373"/>
        <s v="TXN_2104550"/>
        <s v="TXN_3936883"/>
        <s v="TXN_5701303"/>
        <s v="TXN_1932224"/>
        <s v="TXN_2567222"/>
        <s v="TXN_3620213"/>
        <s v="TXN_8938663"/>
        <s v="TXN_9970966"/>
        <s v="TXN_2188342"/>
        <s v="TXN_2385697"/>
        <s v="TXN_3116803"/>
        <s v="TXN_7714902"/>
        <s v="TXN_8275626"/>
        <s v="TXN_8285410"/>
        <s v="TXN_8799599"/>
        <s v="TXN_8935781"/>
        <s v="TXN_3676131"/>
        <s v="TXN_3928174"/>
        <s v="TXN_4563679"/>
        <s v="TXN_5033660"/>
        <s v="TXN_6272674"/>
        <s v="TXN_9954652"/>
        <s v="TXN_3999554"/>
        <s v="TXN_4532651"/>
        <s v="TXN_4598397"/>
        <s v="TXN_6024625"/>
        <s v="TXN_6424195"/>
        <s v="TXN_5763254"/>
        <s v="TXN_6036520"/>
        <s v="TXN_6333241"/>
        <s v="TXN_6775972"/>
        <s v="TXN_8250427"/>
        <s v="TXN_8944698"/>
        <s v="TXN_5446085"/>
        <s v="TXN_6359281"/>
        <s v="TXN_2056358"/>
        <s v="TXN_6610487"/>
        <s v="TXN_7302788"/>
        <s v="TXN_1674042"/>
        <s v="TXN_2100697"/>
        <s v="TXN_3654299"/>
        <s v="TXN_7250085"/>
        <s v="TXN_9089797"/>
        <s v="TXN_7146871"/>
        <s v="TXN_9685491"/>
        <s v="TXN_2142961"/>
        <s v="TXN_4228838"/>
        <s v="TXN_5217434"/>
        <s v="TXN_3799280"/>
        <s v="TXN_6158834"/>
        <s v="TXN_6258471"/>
        <s v="TXN_6315475"/>
        <s v="TXN_9289408"/>
        <s v="TXN_7574828"/>
        <s v="TXN_3515664"/>
        <s v="TXN_9538738"/>
        <s v="TXN_4382406"/>
        <s v="TXN_3489721"/>
        <s v="TXN_6119081"/>
        <s v="TXN_4566950"/>
        <s v="TXN_8036247"/>
        <s v="TXN_3873656"/>
        <s v="TXN_5244931"/>
        <s v="TXN_5398134"/>
        <s v="TXN_8696857"/>
        <s v="TXN_5546684"/>
        <s v="TXN_6712994"/>
        <s v="TXN_6745832"/>
        <s v="TXN_1672443"/>
        <s v="TXN_4835929"/>
        <s v="TXN_3642982"/>
        <s v="TXN_5297299"/>
        <s v="TXN_6763296"/>
        <s v="TXN_2490699"/>
        <s v="TXN_4356564"/>
        <s v="TXN_8209124"/>
        <s v="TXN_8386792"/>
        <s v="TXN_2108125"/>
        <s v="TXN_4943715"/>
        <s v="TXN_6491662"/>
        <s v="TXN_8510511"/>
        <s v="TXN_9190969"/>
        <s v="TXN_1576076"/>
        <s v="TXN_2008137"/>
        <s v="TXN_2291079"/>
        <s v="TXN_9470260"/>
        <s v="TXN_3471223"/>
        <s v="TXN_3656884"/>
        <s v="TXN_4873173"/>
        <s v="TXN_8973563"/>
        <s v="TXN_9147596"/>
        <s v="TXN_6575599"/>
        <s v="TXN_7476348"/>
        <s v="TXN_1653570"/>
        <s v="TXN_3938018"/>
        <s v="TXN_9367729"/>
        <s v="TXN_9723314"/>
        <s v="TXN_2953908"/>
        <s v="TXN_5727550"/>
        <s v="TXN_8878830"/>
        <s v="TXN_1203191"/>
        <s v="TXN_4639621"/>
        <s v="TXN_4890770"/>
        <s v="TXN_8153957"/>
        <s v="TXN_4298189"/>
        <s v="TXN_5604797"/>
        <s v="TXN_1427963"/>
        <s v="TXN_4650611"/>
        <s v="TXN_8955306"/>
        <s v="TXN_4767609"/>
        <s v="TXN_4919285"/>
        <s v="TXN_6098702"/>
        <s v="TXN_9942247"/>
        <s v="TXN_2773085"/>
        <s v="TXN_4262451"/>
        <s v="TXN_8122317"/>
        <s v="TXN_2810187"/>
        <s v="TXN_6071339"/>
        <s v="TXN_8888249"/>
        <s v="TXN_2245037"/>
        <s v="TXN_5380220"/>
        <s v="TXN_8258798"/>
        <s v="TXN_8790282"/>
        <s v="TXN_1576355"/>
        <s v="TXN_2402928"/>
        <s v="TXN_2417721"/>
        <s v="TXN_2670487"/>
        <s v="TXN_9772556"/>
        <s v="TXN_4191925"/>
        <s v="TXN_5330387"/>
        <s v="TXN_5939055"/>
        <s v="TXN_6530886"/>
        <s v="TXN_7515082"/>
        <s v="TXN_9012517"/>
        <s v="TXN_3002889"/>
        <s v="TXN_3690903"/>
        <s v="TXN_3725837"/>
        <s v="TXN_4663537"/>
        <s v="TXN_5868082"/>
        <s v="TXN_9362993"/>
        <s v="TXN_9423451"/>
        <s v="TXN_2855581"/>
        <s v="TXN_6581437"/>
        <s v="TXN_9495930"/>
        <s v="TXN_2432379"/>
        <s v="TXN_4129476"/>
        <s v="TXN_7097760"/>
        <s v="TXN_9264301"/>
        <s v="TXN_9608271"/>
        <s v="TXN_1367723"/>
        <s v="TXN_5179156"/>
        <s v="TXN_7878672"/>
        <s v="TXN_8209794"/>
        <s v="TXN_8265257"/>
        <s v="TXN_1141920"/>
        <s v="TXN_1307239"/>
        <s v="TXN_2260351"/>
        <s v="TXN_2269396"/>
        <s v="TXN_2628157"/>
        <s v="TXN_3183527"/>
        <s v="TXN_9508880"/>
        <s v="TXN_4742476"/>
        <s v="TXN_5236861"/>
        <s v="TXN_6923480"/>
        <s v="TXN_7453213"/>
        <s v="TXN_5132747"/>
        <s v="TXN_6610554"/>
        <s v="TXN_3472433"/>
        <s v="TXN_5120215"/>
        <s v="TXN_7129511"/>
        <s v="TXN_8809853"/>
        <s v="TXN_2126034"/>
        <s v="TXN_4907008"/>
        <s v="TXN_4913329"/>
        <s v="TXN_7051359"/>
        <s v="TXN_9549208"/>
        <s v="TXN_3630981"/>
        <s v="TXN_8591813"/>
        <s v="TXN_1856538"/>
        <s v="TXN_1606273"/>
        <s v="TXN_5399303"/>
        <s v="TXN_6663486"/>
        <s v="TXN_6872833"/>
        <s v="TXN_9703120"/>
        <s v="TXN_7435796"/>
        <s v="TXN_1005331"/>
        <s v="TXN_1360872"/>
        <s v="TXN_2426782"/>
        <s v="TXN_3709876"/>
        <s v="TXN_9288156"/>
        <s v="TXN_9798525"/>
        <s v="TXN_6216278"/>
        <s v="TXN_8552898"/>
        <s v="TXN_1504466"/>
        <s v="TXN_7316790"/>
        <s v="TXN_2174821"/>
        <s v="TXN_3604156"/>
        <s v="TXN_6008133"/>
        <s v="TXN_6830557"/>
        <s v="TXN_3801485"/>
        <s v="TXN_5762127"/>
        <s v="TXN_9970195"/>
        <s v="TXN_2673294"/>
        <s v="TXN_7838576"/>
        <s v="TXN_2780349"/>
        <s v="TXN_1987716"/>
        <s v="TXN_2308317"/>
        <s v="TXN_3388054"/>
        <s v="TXN_4791072"/>
        <s v="TXN_5375349"/>
        <s v="TXN_3263746"/>
        <s v="TXN_3967103"/>
        <s v="TXN_6037924"/>
        <s v="TXN_6242107"/>
        <s v="TXN_7991322"/>
        <s v="TXN_2408143"/>
        <s v="TXN_4260738"/>
        <s v="TXN_6487003"/>
        <s v="TXN_6744096"/>
        <s v="TXN_6746916"/>
        <s v="TXN_3299535"/>
        <s v="TXN_4872708"/>
        <s v="TXN_1372991"/>
        <s v="TXN_5106045"/>
        <s v="TXN_7332192"/>
        <s v="TXN_7421687"/>
        <s v="TXN_1047450"/>
        <s v="TXN_2337113"/>
        <s v="TXN_4255503"/>
        <s v="TXN_8549600"/>
        <s v="TXN_8788437"/>
        <s v="TXN_8917565"/>
        <s v="TXN_5349288"/>
        <s v="TXN_1191659"/>
        <s v="TXN_4564556"/>
        <s v="TXN_6152588"/>
        <s v="TXN_9590819"/>
        <s v="TXN_2073001"/>
        <s v="TXN_2205071"/>
        <s v="TXN_9363711"/>
        <s v="TXN_3152531"/>
        <s v="TXN_8046057"/>
        <s v="TXN_8799945"/>
        <s v="TXN_1074435"/>
        <s v="TXN_2828596"/>
        <s v="TXN_5031020"/>
        <s v="TXN_4242676"/>
        <s v="TXN_6345733"/>
        <s v="TXN_7014091"/>
        <s v="TXN_7598654"/>
        <s v="TXN_2147448"/>
        <s v="TXN_2716940"/>
        <s v="TXN_2726078"/>
        <s v="TXN_7127903"/>
        <s v="TXN_2496907"/>
        <s v="TXN_4773465"/>
        <s v="TXN_9128859"/>
        <s v="TXN_1783857"/>
        <s v="TXN_4432546"/>
        <s v="TXN_4773210"/>
        <s v="TXN_5395229"/>
        <s v="TXN_6383779"/>
        <s v="TXN_8654093"/>
        <s v="TXN_1694090"/>
        <s v="TXN_2851804"/>
        <s v="TXN_9596023"/>
        <s v="TXN_3518789"/>
        <s v="TXN_9690114"/>
        <s v="TXN_9781961"/>
        <s v="TXN_1856153"/>
        <s v="TXN_4341764"/>
        <s v="TXN_6264113"/>
        <s v="TXN_7299015"/>
        <s v="TXN_7383137"/>
        <s v="TXN_7687146"/>
        <s v="TXN_1396019"/>
        <s v="TXN_3101575"/>
        <s v="TXN_3648160"/>
        <s v="TXN_5997803"/>
        <s v="TXN_6416741"/>
        <s v="TXN_9042309"/>
        <s v="TXN_3203928"/>
        <s v="TXN_4528522"/>
        <s v="TXN_4699706"/>
        <s v="TXN_6324434"/>
        <s v="TXN_5618976"/>
        <s v="TXN_5732615"/>
        <s v="TXN_9914747"/>
        <s v="TXN_5824950"/>
        <s v="TXN_7105069"/>
        <s v="TXN_7543921"/>
        <s v="TXN_8777692"/>
        <s v="TXN_9639025"/>
        <s v="TXN_2102950"/>
        <s v="TXN_3830605"/>
        <s v="TXN_9608095"/>
        <s v="TXN_9816901"/>
        <s v="TXN_1582958"/>
        <s v="TXN_4130343"/>
        <s v="TXN_4936135"/>
        <s v="TXN_6897172"/>
        <s v="TXN_7102166"/>
        <s v="TXN_3291149"/>
        <s v="TXN_3748616"/>
        <s v="TXN_4321368"/>
        <s v="TXN_4634894"/>
        <s v="TXN_6915192"/>
        <s v="TXN_7963324"/>
        <s v="TXN_8417552"/>
        <s v="TXN_1874601"/>
        <s v="TXN_2950680"/>
        <s v="TXN_7952916"/>
        <s v="TXN_9254064"/>
        <s v="TXN_1154979"/>
        <s v="TXN_2096922"/>
        <s v="TXN_5118667"/>
        <s v="TXN_5570967"/>
        <s v="TXN_9146123"/>
        <s v="TXN_3879052"/>
        <s v="TXN_7303706"/>
        <s v="TXN_3380698"/>
        <s v="TXN_4442954"/>
        <s v="TXN_7629728"/>
        <s v="TXN_7688625"/>
        <s v="TXN_3915802"/>
        <s v="TXN_5492822"/>
        <s v="TXN_8749404"/>
        <s v="TXN_8888153"/>
        <s v="TXN_6791398"/>
        <s v="TXN_9391494"/>
        <s v="TXN_3918998"/>
        <s v="TXN_4383002"/>
        <s v="TXN_4545512"/>
        <s v="TXN_6580743"/>
        <s v="TXN_1398511"/>
        <s v="TXN_2985748"/>
        <s v="TXN_4283360"/>
        <s v="TXN_7604352"/>
        <s v="TXN_9429128"/>
        <s v="TXN_2222893"/>
        <s v="TXN_9296807"/>
        <s v="TXN_9616828"/>
        <s v="TXN_4359568"/>
        <s v="TXN_4700144"/>
        <s v="TXN_5535579"/>
        <s v="TXN_5618631"/>
        <s v="TXN_5927884"/>
        <s v="TXN_5560205"/>
        <s v="TXN_7558641"/>
        <s v="TXN_6290642"/>
        <s v="TXN_7403839"/>
        <s v="TXN_3480562"/>
        <s v="TXN_4076392"/>
        <s v="TXN_5473680"/>
        <s v="TXN_7438831"/>
        <s v="TXN_7656770"/>
        <s v="TXN_4266069"/>
        <s v="TXN_9944832"/>
        <s v="TXN_5125382"/>
        <s v="TXN_7641606"/>
        <s v="TXN_3484190"/>
        <s v="TXN_4334932"/>
        <s v="TXN_8348710"/>
        <s v="TXN_8640655"/>
        <s v="TXN_8091357"/>
        <s v="TXN_9565246"/>
        <s v="TXN_9841397"/>
        <s v="TXN_2699745"/>
        <s v="TXN_6994245"/>
        <s v="TXN_9738758"/>
        <s v="TXN_6234882"/>
        <s v="TXN_1026827"/>
        <s v="TXN_1853298"/>
        <s v="TXN_6079741"/>
        <s v="TXN_2377708"/>
        <s v="TXN_2493262"/>
        <s v="TXN_7355326"/>
        <s v="TXN_7041367"/>
        <s v="TXN_1324968"/>
        <s v="TXN_1622123"/>
        <s v="TXN_3313534"/>
        <s v="TXN_1180969"/>
        <s v="TXN_1671480"/>
        <s v="TXN_1010950"/>
        <s v="TXN_1090854"/>
        <s v="TXN_1193551"/>
        <s v="TXN_2631423"/>
        <s v="TXN_2696664"/>
        <s v="TXN_4064326"/>
        <s v="TXN_4177717"/>
        <s v="TXN_8285752"/>
        <s v="TXN_8661276"/>
        <s v="TXN_6857799"/>
        <s v="TXN_1993675"/>
        <s v="TXN_3700419"/>
        <s v="TXN_2494138"/>
        <s v="TXN_5660949"/>
        <s v="TXN_7855761"/>
        <s v="TXN_5222176"/>
        <s v="TXN_5337074"/>
        <s v="TXN_6018020"/>
        <s v="TXN_4808700"/>
        <s v="TXN_2980632"/>
        <s v="TXN_3793672"/>
        <s v="TXN_3956393"/>
        <s v="TXN_4568452"/>
        <s v="TXN_5124080"/>
        <s v="TXN_8191202"/>
        <s v="TXN_6572164"/>
        <s v="TXN_9880967"/>
        <s v="TXN_4359885"/>
        <s v="TXN_9579691"/>
        <s v="TXN_1850339"/>
        <s v="TXN_2035772"/>
        <s v="TXN_5105810"/>
        <s v="TXN_7556108"/>
        <s v="TXN_2050630"/>
        <s v="TXN_5431854"/>
        <s v="TXN_6053755"/>
        <s v="TXN_3332915"/>
        <s v="TXN_3749365"/>
        <s v="TXN_7039529"/>
        <s v="TXN_7780748"/>
        <s v="TXN_7908153"/>
        <s v="TXN_7644786"/>
        <s v="TXN_7958487"/>
        <s v="TXN_2402978"/>
        <s v="TXN_8540499"/>
        <s v="TXN_2316206"/>
        <s v="TXN_5944318"/>
        <s v="TXN_9803409"/>
        <s v="TXN_7843112"/>
        <s v="TXN_4992510"/>
        <s v="TXN_5902629"/>
        <s v="TXN_7362776"/>
        <s v="TXN_9926931"/>
        <s v="TXN_2640771"/>
        <s v="TXN_5634135"/>
        <s v="TXN_7982985"/>
        <s v="TXN_9069297"/>
        <s v="TXN_9323215"/>
        <s v="TXN_2508266"/>
        <s v="TXN_6795640"/>
        <s v="TXN_2345326"/>
        <s v="TXN_2747156"/>
        <s v="TXN_2897794"/>
        <s v="TXN_5173881"/>
        <s v="TXN_5696844"/>
        <s v="TXN_6650875"/>
        <s v="TXN_8134280"/>
        <s v="TXN_9523335"/>
        <s v="TXN_7002929"/>
        <s v="TXN_8209125"/>
        <s v="TXN_4350854"/>
        <s v="TXN_1724233"/>
        <s v="TXN_5226635"/>
        <s v="TXN_5499915"/>
        <s v="TXN_6063689"/>
        <s v="TXN_6873127"/>
        <s v="TXN_1982031"/>
        <s v="TXN_6200423"/>
        <s v="TXN_1632205"/>
        <s v="TXN_4428448"/>
        <s v="TXN_4787990"/>
        <s v="TXN_7738316"/>
        <s v="TXN_5216430"/>
        <s v="TXN_1056277"/>
        <s v="TXN_1181626"/>
        <s v="TXN_4006771"/>
        <s v="TXN_5050993"/>
        <s v="TXN_6451043"/>
        <s v="TXN_7777864"/>
        <s v="TXN_1927431"/>
        <s v="TXN_2482242"/>
        <s v="TXN_3369191"/>
        <s v="TXN_5070577"/>
        <s v="TXN_6218380"/>
        <s v="TXN_6228999"/>
        <s v="TXN_9410981"/>
        <s v="TXN_2946829"/>
        <s v="TXN_6595038"/>
        <s v="TXN_7123353"/>
        <s v="TXN_7905741"/>
        <s v="TXN_2651789"/>
        <s v="TXN_4385240"/>
        <s v="TXN_4640977"/>
        <s v="TXN_9934619"/>
        <s v="TXN_2713279"/>
        <s v="TXN_3632064"/>
        <s v="TXN_4624019"/>
        <s v="TXN_1629092"/>
        <s v="TXN_4416331"/>
        <s v="TXN_6626427"/>
        <s v="TXN_1522122"/>
        <s v="TXN_3300171"/>
        <s v="TXN_3660806"/>
        <s v="TXN_1343750"/>
        <s v="TXN_1456374"/>
        <s v="TXN_3446033"/>
        <s v="TXN_5577030"/>
        <s v="TXN_3925836"/>
        <s v="TXN_5445318"/>
        <s v="TXN_5737641"/>
        <s v="TXN_6000201"/>
        <s v="TXN_1643039"/>
        <s v="TXN_6774559"/>
        <s v="TXN_7228322"/>
        <s v="TXN_1347965"/>
        <s v="TXN_3432433"/>
        <s v="TXN_4040941"/>
        <s v="TXN_4894699"/>
        <s v="TXN_1009421"/>
        <s v="TXN_1491578"/>
        <s v="TXN_2282283"/>
        <s v="TXN_8449081"/>
        <s v="TXN_3027490"/>
        <s v="TXN_4537288"/>
        <s v="TXN_7358729"/>
        <s v="TXN_8594004"/>
        <s v="TXN_3936162"/>
        <s v="TXN_5023419"/>
        <s v="TXN_6396940"/>
        <s v="TXN_6846085"/>
        <s v="TXN_9685716"/>
        <s v="TXN_7840162"/>
        <s v="TXN_8063016"/>
        <s v="TXN_9749333"/>
        <s v="TXN_3312690"/>
        <s v="TXN_4020074"/>
        <s v="TXN_8235381"/>
        <s v="TXN_2205690"/>
        <s v="TXN_2892693"/>
        <s v="TXN_6110769"/>
        <s v="TXN_9056301"/>
        <s v="TXN_9691364"/>
        <s v="TXN_6317991"/>
        <s v="TXN_2844982"/>
        <s v="TXN_4343133"/>
        <s v="TXN_4799873"/>
        <s v="TXN_8257774"/>
        <s v="TXN_8917300"/>
        <s v="TXN_9641364"/>
        <s v="TXN_5858713"/>
        <s v="TXN_8863649"/>
        <s v="TXN_9997263"/>
        <s v="TXN_9072093"/>
        <s v="TXN_9375649"/>
        <s v="TXN_3051509"/>
        <s v="TXN_9340973"/>
        <s v="TXN_9811007"/>
        <s v="TXN_3713527"/>
        <s v="TXN_3740465"/>
        <s v="TXN_5337566"/>
        <s v="TXN_5905025"/>
        <s v="TXN_7612056"/>
        <s v="TXN_8103630"/>
        <s v="TXN_8453282"/>
        <s v="TXN_6591756"/>
        <s v="TXN_3444519"/>
        <s v="TXN_4225756"/>
        <s v="TXN_4953450"/>
        <s v="TXN_7349319"/>
        <s v="TXN_7498795"/>
        <s v="TXN_8533584"/>
        <s v="TXN_1130142"/>
        <s v="TXN_2490435"/>
        <s v="TXN_2866735"/>
        <s v="TXN_4788849"/>
        <s v="TXN_5906365"/>
        <s v="TXN_9836934"/>
        <s v="TXN_1371708"/>
        <s v="TXN_8172897"/>
        <s v="TXN_9349657"/>
        <s v="TXN_9987017"/>
        <s v="TXN_1094145"/>
        <s v="TXN_1429858"/>
        <s v="TXN_1746001"/>
        <s v="TXN_1839407"/>
        <s v="TXN_6815801"/>
        <s v="TXN_3224156"/>
        <s v="TXN_4075817"/>
        <s v="TXN_4864206"/>
        <s v="TXN_7873479"/>
        <s v="TXN_8519330"/>
        <s v="TXN_9640865"/>
        <s v="TXN_5522862"/>
        <s v="TXN_1417400"/>
        <s v="TXN_2575331"/>
        <s v="TXN_3560062"/>
        <s v="TXN_4434005"/>
        <s v="TXN_4506936"/>
        <s v="TXN_8170122"/>
        <s v="TXN_2911864"/>
        <s v="TXN_4571222"/>
        <s v="TXN_9159655"/>
        <s v="TXN_9250024"/>
        <s v="TXN_8936591"/>
        <s v="TXN_4594866"/>
        <s v="TXN_7292548"/>
        <s v="TXN_7334418"/>
        <s v="TXN_7963189"/>
        <s v="TXN_1370465"/>
        <s v="TXN_3869150"/>
        <s v="TXN_5234152"/>
        <s v="TXN_9233948"/>
        <s v="TXN_7663739"/>
        <s v="TXN_8912001"/>
        <s v="TXN_4176373"/>
        <s v="TXN_7412782"/>
        <s v="TXN_8882176"/>
        <s v="TXN_9728789"/>
        <s v="TXN_3232227"/>
        <s v="TXN_3272613"/>
        <s v="TXN_6164035"/>
        <s v="TXN_9835676"/>
        <s v="TXN_1319834"/>
        <s v="TXN_2475111"/>
        <s v="TXN_3455415"/>
        <s v="TXN_4439120"/>
        <s v="TXN_5588239"/>
        <s v="TXN_2912934"/>
        <s v="TXN_5941840"/>
        <s v="TXN_1696813"/>
        <s v="TXN_2251009"/>
        <s v="TXN_2464236"/>
        <s v="TXN_3955361"/>
        <s v="TXN_4746320"/>
        <s v="TXN_6655913"/>
        <s v="TXN_9853220"/>
        <s v="TXN_2371827"/>
        <s v="TXN_3775339"/>
        <s v="TXN_6294315"/>
        <s v="TXN_5326795"/>
        <s v="TXN_6845073"/>
        <s v="TXN_1720329"/>
        <s v="TXN_2172301"/>
        <s v="TXN_2437112"/>
        <s v="TXN_3038078"/>
        <s v="TXN_9110336"/>
        <s v="TXN_9969836"/>
        <s v="TXN_2471972"/>
        <s v="TXN_3039985"/>
        <s v="TXN_5346493"/>
        <s v="TXN_6543620"/>
        <s v="TXN_2421387"/>
        <s v="TXN_5425668"/>
        <s v="TXN_4150495"/>
        <s v="TXN_4643305"/>
        <s v="TXN_7354271"/>
        <s v="TXN_1047204"/>
        <s v="TXN_5721846"/>
        <s v="TXN_7551280"/>
        <s v="TXN_9911345"/>
        <s v="TXN_3779366"/>
        <s v="TXN_5471175"/>
        <s v="TXN_7029944"/>
        <s v="TXN_8668590"/>
        <s v="TXN_4969003"/>
        <s v="TXN_7503593"/>
        <s v="TXN_4374260"/>
        <s v="TXN_4818703"/>
        <s v="TXN_5183041"/>
        <s v="TXN_5381129"/>
        <s v="TXN_6023823"/>
        <s v="TXN_7509630"/>
        <s v="TXN_1272118"/>
        <s v="TXN_9154381"/>
        <s v="TXN_9388222"/>
        <s v="TXN_4464373"/>
        <s v="TXN_4884822"/>
        <s v="TXN_4901854"/>
        <s v="TXN_7924516"/>
        <s v="TXN_7300653"/>
        <s v="TXN_7814715"/>
        <s v="TXN_2966507"/>
        <s v="TXN_6779763"/>
        <s v="TXN_1607650"/>
        <s v="TXN_5039624"/>
        <s v="TXN_2331025"/>
        <s v="TXN_2743696"/>
        <s v="TXN_3308378"/>
        <s v="TXN_5411381"/>
        <s v="TXN_5841004"/>
        <s v="TXN_9582506"/>
        <s v="TXN_1259824"/>
        <s v="TXN_4226287"/>
        <s v="TXN_7010218"/>
        <s v="TXN_8076942"/>
        <s v="TXN_4641838"/>
        <s v="TXN_6500713"/>
        <s v="TXN_6530795"/>
        <s v="TXN_9833245"/>
        <s v="TXN_3081950"/>
        <s v="TXN_4673812"/>
        <s v="TXN_9288999"/>
        <s v="TXN_3477101"/>
        <s v="TXN_5489408"/>
        <s v="TXN_5609260"/>
        <s v="TXN_9603263"/>
        <s v="TXN_7637325"/>
        <s v="TXN_8745942"/>
        <s v="TXN_9583176"/>
        <s v="TXN_3206293"/>
        <s v="TXN_1124311"/>
        <s v="TXN_4268051"/>
        <s v="TXN_7694559"/>
        <s v="TXN_8407849"/>
        <s v="TXN_9018535"/>
        <s v="TXN_9438576"/>
        <s v="TXN_2391534"/>
        <s v="TXN_5661323"/>
        <s v="TXN_7636536"/>
        <s v="TXN_7712544"/>
        <s v="TXN_9600016"/>
        <s v="TXN_4155134"/>
        <s v="TXN_1992699"/>
        <s v="TXN_8813764"/>
        <s v="TXN_8402606"/>
        <s v="TXN_4566012"/>
        <s v="TXN_9500986"/>
        <s v="TXN_6361856"/>
        <s v="TXN_7311815"/>
        <s v="TXN_8687088"/>
        <s v="TXN_9291130"/>
        <s v="TXN_4378637"/>
        <s v="TXN_4791243"/>
        <s v="TXN_5578828"/>
        <s v="TXN_5944206"/>
        <s v="TXN_7648238"/>
        <s v="TXN_5486398"/>
        <s v="TXN_5828907"/>
        <s v="TXN_8914956"/>
        <s v="TXN_5826333"/>
        <s v="TXN_7490314"/>
        <s v="TXN_1830278"/>
        <s v="TXN_3224397"/>
        <s v="TXN_4330643"/>
        <s v="TXN_1867158"/>
        <s v="TXN_4226572"/>
        <s v="TXN_6660755"/>
        <s v="TXN_4411007"/>
        <s v="TXN_5061028"/>
        <s v="TXN_7716125"/>
        <s v="TXN_8930109"/>
        <s v="TXN_2505416"/>
        <s v="TXN_6623508"/>
        <s v="TXN_7917193"/>
        <s v="TXN_2161957"/>
        <s v="TXN_5268025"/>
        <s v="TXN_9660737"/>
        <s v="TXN_1038397"/>
        <s v="TXN_2342308"/>
        <s v="TXN_4160784"/>
        <s v="TXN_2518917"/>
        <s v="TXN_3166181"/>
        <s v="TXN_3375399"/>
        <s v="TXN_7143535"/>
        <s v="TXN_1882390"/>
        <s v="TXN_4846406"/>
        <s v="TXN_8426712"/>
        <s v="TXN_9469533"/>
        <s v="TXN_7861799"/>
        <s v="TXN_4349970"/>
        <s v="TXN_9855567"/>
        <s v="TXN_3613385"/>
        <s v="TXN_6027798"/>
        <s v="TXN_7269738"/>
        <s v="TXN_4696439"/>
        <s v="TXN_1522140"/>
        <s v="TXN_1696300"/>
        <s v="TXN_4568379"/>
        <s v="TXN_2294778"/>
        <s v="TXN_4423218"/>
        <s v="TXN_9216933"/>
        <s v="TXN_5720183"/>
        <s v="TXN_8316915"/>
        <s v="TXN_9901424"/>
        <s v="TXN_3107619"/>
        <s v="TXN_6991430"/>
        <s v="TXN_7021504"/>
        <s v="TXN_4343391"/>
        <s v="TXN_5238755"/>
        <s v="TXN_6646684"/>
        <s v="TXN_7083168"/>
        <s v="TXN_9437049"/>
        <s v="TXN_1368769"/>
        <s v="TXN_2168277"/>
        <s v="TXN_2702861"/>
        <s v="TXN_3855408"/>
        <s v="TXN_4502314"/>
        <s v="TXN_5938359"/>
        <s v="TXN_8195843"/>
        <s v="TXN_4336892"/>
        <s v="TXN_5454841"/>
        <s v="TXN_6987705"/>
        <s v="TXN_9313535"/>
        <s v="TXN_4832513"/>
        <s v="TXN_7068653"/>
        <s v="TXN_8918905"/>
        <s v="TXN_9778859"/>
        <s v="TXN_1906642"/>
        <s v="TXN_3953316"/>
        <s v="TXN_6040882"/>
        <s v="TXN_6894703"/>
        <s v="TXN_7134579"/>
        <s v="TXN_2324227"/>
        <s v="TXN_4807049"/>
        <s v="TXN_2566258"/>
        <s v="TXN_2928676"/>
        <s v="TXN_4051488"/>
        <s v="TXN_7433758"/>
        <s v="TXN_5897205"/>
        <s v="TXN_9511794"/>
        <s v="TXN_2402993"/>
        <s v="TXN_4954887"/>
        <s v="TXN_9081686"/>
        <s v="TXN_6125646"/>
        <s v="TXN_7326075"/>
        <s v="TXN_9196658"/>
        <s v="TXN_9480564"/>
        <s v="TXN_7292790"/>
        <s v="TXN_3484276"/>
        <s v="TXN_6568440"/>
        <s v="TXN_7942343"/>
        <s v="TXN_8068515"/>
        <s v="TXN_3947201"/>
        <s v="TXN_4293196"/>
        <s v="TXN_6305420"/>
        <s v="TXN_6762250"/>
        <s v="TXN_8106064"/>
        <s v="TXN_1516182"/>
        <s v="TXN_2802630"/>
        <s v="TXN_3359911"/>
        <s v="TXN_6355620"/>
        <s v="TXN_6864420"/>
        <s v="TXN_7252860"/>
        <s v="TXN_9764251"/>
        <s v="TXN_9220900"/>
        <s v="TXN_4605871"/>
        <s v="TXN_8036176"/>
        <s v="TXN_9668265"/>
        <s v="TXN_4650044"/>
        <s v="TXN_8120958"/>
        <s v="TXN_8518812"/>
        <s v="TXN_2732570"/>
        <s v="TXN_5417192"/>
        <s v="TXN_6532832"/>
        <s v="TXN_7901672"/>
        <s v="TXN_9830755"/>
        <s v="TXN_3858791"/>
        <s v="TXN_4076463"/>
        <s v="TXN_5251180"/>
        <s v="TXN_1811953"/>
        <s v="TXN_1983422"/>
        <s v="TXN_2867795"/>
        <s v="TXN_1031802"/>
        <s v="TXN_1442096"/>
        <s v="TXN_3653328"/>
        <s v="TXN_3880417"/>
        <s v="TXN_4387303"/>
        <s v="TXN_9945457"/>
        <s v="TXN_3173923"/>
        <s v="TXN_4663964"/>
        <s v="TXN_6046604"/>
        <s v="TXN_6729852"/>
        <s v="TXN_1165779"/>
        <s v="TXN_8605813"/>
        <s v="TXN_2901304"/>
        <s v="TXN_2915281"/>
        <s v="TXN_4876440"/>
        <s v="TXN_1645743"/>
        <s v="TXN_3717307"/>
        <s v="TXN_4823513"/>
        <s v="TXN_5639485"/>
        <s v="TXN_4138399"/>
        <s v="TXN_4674417"/>
        <s v="TXN_6806968"/>
        <s v="TXN_1635631"/>
        <s v="TXN_7071783"/>
        <s v="TXN_9544977"/>
        <s v="TXN_5672156"/>
        <s v="TXN_7125392"/>
        <s v="TXN_7664606"/>
        <s v="TXN_1217810"/>
        <s v="TXN_8639973"/>
        <s v="TXN_2935871"/>
        <s v="TXN_6313325"/>
        <s v="TXN_7681072"/>
        <s v="TXN_1235969"/>
        <s v="TXN_3465980"/>
        <s v="TXN_3730077"/>
        <s v="TXN_5379179"/>
        <s v="TXN_4246000"/>
        <s v="TXN_5806624"/>
        <s v="TXN_7433461"/>
        <s v="TXN_8285304"/>
        <s v="TXN_8587529"/>
        <s v="TXN_4451380"/>
        <s v="TXN_8842592"/>
        <s v="TXN_3286932"/>
        <s v="TXN_3691087"/>
        <s v="TXN_5100941"/>
        <s v="TXN_4522292"/>
        <s v="TXN_4779440"/>
        <s v="TXN_6064301"/>
        <s v="TXN_7754136"/>
        <s v="TXN_9090433"/>
        <s v="TXN_9266394"/>
        <s v="TXN_1719440"/>
        <s v="TXN_7466297"/>
        <s v="TXN_5889049"/>
        <s v="TXN_6849113"/>
        <s v="TXN_1332623"/>
        <s v="TXN_3679126"/>
        <s v="TXN_9053365"/>
        <s v="TXN_4343848"/>
        <s v="TXN_5327102"/>
        <s v="TXN_1075446"/>
        <s v="TXN_3174336"/>
        <s v="TXN_7824739"/>
        <s v="TXN_5666241"/>
        <s v="TXN_7202898"/>
        <s v="TXN_9072817"/>
        <s v="TXN_1560873"/>
        <s v="TXN_3693990"/>
        <s v="TXN_4271903"/>
        <s v="TXN_8477945"/>
        <s v="TXN_8916446"/>
        <s v="TXN_1467546"/>
        <s v="TXN_3459927"/>
        <s v="TXN_6014389"/>
        <s v="TXN_8186625"/>
        <s v="TXN_8807429"/>
        <s v="TXN_9207050"/>
        <s v="TXN_9339037"/>
        <s v="TXN_3377626"/>
        <s v="TXN_6853678"/>
        <s v="TXN_9522690"/>
        <s v="TXN_2257337"/>
        <s v="TXN_8697749"/>
        <s v="TXN_1950343"/>
        <s v="TXN_4656387"/>
        <s v="TXN_7905853"/>
        <s v="TXN_4649079"/>
        <s v="TXN_6496176"/>
        <s v="TXN_6669163"/>
        <s v="TXN_6683798"/>
        <s v="TXN_4587806"/>
        <s v="TXN_7754428"/>
        <s v="TXN_2114182"/>
        <s v="TXN_3274105"/>
        <s v="TXN_3892344"/>
        <s v="TXN_4860027"/>
        <s v="TXN_8252793"/>
        <s v="TXN_1926278"/>
        <s v="TXN_3091574"/>
        <s v="TXN_8050034"/>
        <s v="TXN_1360998"/>
        <s v="TXN_9720549"/>
        <s v="TXN_2452819"/>
        <s v="TXN_8199561"/>
        <s v="TXN_8748070"/>
        <s v="TXN_9086163"/>
        <s v="TXN_9238666"/>
        <s v="TXN_8361813"/>
        <s v="TXN_3430842"/>
        <s v="TXN_6596377"/>
        <s v="TXN_1713639"/>
        <s v="TXN_4257830"/>
        <s v="TXN_6908287"/>
        <s v="TXN_8595386"/>
        <s v="TXN_9482559"/>
        <s v="TXN_4015427"/>
        <s v="TXN_4831525"/>
        <s v="TXN_4806003"/>
        <s v="TXN_5220527"/>
        <s v="TXN_7694020"/>
        <s v="TXN_8732935"/>
        <s v="TXN_9281392"/>
        <s v="TXN_2848421"/>
        <s v="TXN_2871592"/>
        <s v="TXN_6886495"/>
        <s v="TXN_9540864"/>
        <s v="TXN_3512545"/>
        <s v="TXN_9923952"/>
        <s v="TXN_1041891"/>
        <s v="TXN_1103883"/>
        <s v="TXN_4020100"/>
        <s v="TXN_4135134"/>
        <s v="TXN_7986904"/>
        <s v="TXN_8384428"/>
        <s v="TXN_5093312"/>
        <s v="TXN_7072581"/>
        <s v="TXN_9196322"/>
        <s v="TXN_1075969"/>
        <s v="TXN_3664656"/>
        <s v="TXN_5408625"/>
        <s v="TXN_5881237"/>
        <s v="TXN_7251969"/>
        <s v="TXN_8785432"/>
        <s v="TXN_8277583"/>
        <s v="TXN_8848847"/>
        <s v="TXN_9323014"/>
        <s v="TXN_1865302"/>
        <s v="TXN_1993503"/>
        <s v="TXN_3694901"/>
        <s v="TXN_2156454"/>
        <s v="TXN_2544072"/>
        <s v="TXN_5117140"/>
        <s v="TXN_6991528"/>
        <s v="TXN_7560178"/>
        <s v="TXN_2547156"/>
        <s v="TXN_5079340"/>
        <s v="TXN_6494145"/>
        <s v="TXN_1025152"/>
        <s v="TXN_3186333"/>
        <s v="TXN_7768350"/>
        <s v="TXN_8472308"/>
        <s v="TXN_2617257"/>
        <s v="TXN_7365744"/>
        <s v="TXN_3130548"/>
        <s v="TXN_4549977"/>
        <s v="TXN_7857126"/>
        <s v="TXN_6202015"/>
        <s v="TXN_7461544"/>
        <s v="TXN_8468071"/>
        <s v="TXN_2279313"/>
        <s v="TXN_8345649"/>
        <s v="TXN_1486119"/>
        <s v="TXN_5243032"/>
        <s v="TXN_8250731"/>
        <s v="TXN_8183734"/>
        <s v="TXN_2253852"/>
        <s v="TXN_3528020"/>
        <s v="TXN_7543722"/>
        <s v="TXN_2887257"/>
        <s v="TXN_3003876"/>
        <s v="TXN_4129569"/>
        <s v="TXN_9231480"/>
        <s v="TXN_2941227"/>
        <s v="TXN_7737862"/>
        <s v="TXN_3017917"/>
        <s v="TXN_7104682"/>
        <s v="TXN_2860514"/>
        <s v="TXN_2924262"/>
        <s v="TXN_3541337"/>
        <s v="TXN_8294790"/>
        <s v="TXN_8877644"/>
        <s v="TXN_9533792"/>
        <s v="TXN_3638955"/>
        <s v="TXN_9850541"/>
        <s v="TXN_2586183"/>
        <s v="TXN_3547825"/>
        <s v="TXN_4224284"/>
        <s v="TXN_6805882"/>
        <s v="TXN_3265085"/>
        <s v="TXN_3047598"/>
        <s v="TXN_5530180"/>
        <s v="TXN_3042768"/>
        <s v="TXN_9034955"/>
        <s v="TXN_1566564"/>
        <s v="TXN_1759063"/>
        <s v="TXN_5548756"/>
        <s v="TXN_6034920"/>
        <s v="TXN_7328705"/>
        <s v="TXN_7730388"/>
        <s v="TXN_3360649"/>
        <s v="TXN_8620934"/>
        <s v="TXN_1643029"/>
        <s v="TXN_2153529"/>
        <s v="TXN_1077129"/>
        <s v="TXN_3585464"/>
        <s v="TXN_4003040"/>
        <s v="TXN_6574910"/>
        <s v="TXN_9236713"/>
        <s v="TXN_9690711"/>
        <s v="TXN_7921799"/>
        <s v="TXN_9263967"/>
        <s v="TXN_2933739"/>
        <s v="TXN_4821343"/>
        <s v="TXN_7551689"/>
        <s v="TXN_8131052"/>
        <s v="TXN_1534763"/>
        <s v="TXN_2551074"/>
        <s v="TXN_3577683"/>
        <s v="TXN_4529101"/>
        <s v="TXN_6127474"/>
        <s v="TXN_9206049"/>
        <s v="TXN_1148874"/>
        <s v="TXN_5303275"/>
        <s v="TXN_3228646"/>
        <s v="TXN_7223646"/>
        <s v="TXN_4392519"/>
        <s v="TXN_5538713"/>
        <s v="TXN_2797871"/>
        <s v="TXN_5214986"/>
        <s v="TXN_5518591"/>
        <s v="TXN_5863411"/>
        <s v="TXN_7418152"/>
        <s v="TXN_8622404"/>
        <s v="TXN_2084080"/>
        <s v="TXN_2668108"/>
        <s v="TXN_3345675"/>
        <s v="TXN_4766317"/>
        <s v="TXN_7680197"/>
        <s v="TXN_2905234"/>
        <s v="TXN_8078312"/>
        <s v="TXN_8244640"/>
        <s v="TXN_9701622"/>
        <s v="TXN_7166936"/>
        <s v="TXN_1745182"/>
        <s v="TXN_3644269"/>
        <s v="TXN_4397994"/>
        <s v="TXN_4602865"/>
        <s v="TXN_5612022"/>
        <s v="TXN_6148337"/>
        <s v="TXN_9563024"/>
        <s v="TXN_1778597"/>
        <s v="TXN_6158518"/>
        <s v="TXN_6266017"/>
        <s v="TXN_6541329"/>
        <s v="TXN_1002457"/>
        <s v="TXN_3499910"/>
        <s v="TXN_3120023"/>
        <s v="TXN_3619141"/>
        <s v="TXN_4367689"/>
        <s v="TXN_5734442"/>
        <s v="TXN_2536021"/>
        <s v="TXN_6308974"/>
        <s v="TXN_7971660"/>
        <s v="TXN_9432758"/>
        <s v="TXN_1313701"/>
        <s v="TXN_1443201"/>
        <s v="TXN_3068204"/>
        <s v="TXN_9124680"/>
        <s v="TXN_2256622"/>
        <s v="TXN_4747863"/>
        <s v="TXN_5189465"/>
        <s v="TXN_1228888"/>
        <s v="TXN_7876388"/>
        <s v="TXN_9810868"/>
        <s v="TXN_9036067"/>
        <s v="TXN_1450705"/>
        <s v="TXN_5813015"/>
        <s v="TXN_7497565"/>
        <s v="TXN_1958525"/>
        <s v="TXN_4583957"/>
        <s v="TXN_9263299"/>
        <s v="TXN_9547091"/>
        <s v="TXN_8018572"/>
        <s v="TXN_9531434"/>
        <s v="TXN_1346936"/>
        <s v="TXN_9603773"/>
        <s v="TXN_1222338"/>
        <s v="TXN_1148060"/>
        <s v="TXN_3863163"/>
        <s v="TXN_4462052"/>
        <s v="TXN_6778177"/>
        <s v="TXN_8153550"/>
        <s v="TXN_3227673"/>
        <s v="TXN_3665727"/>
        <s v="TXN_6850528"/>
        <s v="TXN_7478389"/>
        <s v="TXN_4536827"/>
        <s v="TXN_2447261"/>
        <s v="TXN_2761542"/>
        <s v="TXN_6805057"/>
        <s v="TXN_6867995"/>
        <s v="TXN_9836829"/>
        <s v="TXN_1015883"/>
        <s v="TXN_1571824"/>
        <s v="TXN_2112848"/>
        <s v="TXN_7330330"/>
        <s v="TXN_8224079"/>
        <s v="TXN_9016451"/>
        <s v="TXN_9186913"/>
        <s v="TXN_1583315"/>
        <s v="TXN_7602467"/>
        <s v="TXN_9927061"/>
        <s v="TXN_2265984"/>
        <s v="TXN_5067373"/>
        <s v="TXN_1387401"/>
        <s v="TXN_2126408"/>
        <s v="TXN_3398955"/>
        <s v="TXN_6503526"/>
        <s v="TXN_5130399"/>
        <s v="TXN_5470909"/>
        <s v="TXN_9526867"/>
        <s v="TXN_5974791"/>
        <s v="TXN_9875865"/>
        <s v="TXN_2477650"/>
        <s v="TXN_4209748"/>
        <s v="TXN_5038513"/>
        <s v="TXN_2611990"/>
        <s v="TXN_3469469"/>
        <s v="TXN_5071222"/>
        <s v="TXN_5562799"/>
        <s v="TXN_8360779"/>
        <s v="TXN_5624179"/>
        <s v="TXN_9507397"/>
        <s v="TXN_2014042"/>
        <s v="TXN_6815753"/>
        <s v="TXN_7633490"/>
        <s v="TXN_8085790"/>
        <s v="TXN_1936447"/>
        <s v="TXN_2693584"/>
        <s v="TXN_7499330"/>
        <s v="TXN_8260461"/>
        <s v="TXN_4458848"/>
        <s v="TXN_4600048"/>
        <s v="TXN_5747509"/>
        <s v="TXN_5583534"/>
        <s v="TXN_2976052"/>
        <s v="TXN_3120848"/>
        <s v="TXN_3809941"/>
        <s v="TXN_7107807"/>
        <s v="TXN_9485101"/>
        <s v="TXN_1830432"/>
        <s v="TXN_2396923"/>
        <s v="TXN_9332035"/>
        <s v="TXN_2078474"/>
        <s v="TXN_2142941"/>
        <s v="TXN_3312574"/>
        <s v="TXN_4472156"/>
        <s v="TXN_7238674"/>
        <s v="TXN_5632564"/>
        <s v="TXN_2788676"/>
        <s v="TXN_3919672"/>
        <s v="TXN_6379692"/>
        <s v="TXN_7631496"/>
        <s v="TXN_1317114"/>
        <s v="TXN_4049949"/>
        <s v="TXN_4779192"/>
        <s v="TXN_2123367"/>
        <s v="TXN_4355766"/>
        <s v="TXN_5830991"/>
        <s v="TXN_7376092"/>
        <s v="TXN_7543841"/>
        <s v="TXN_8489120"/>
        <s v="TXN_4104718"/>
        <s v="TXN_4497327"/>
        <s v="TXN_6276679"/>
        <s v="TXN_9184804"/>
        <s v="TXN_2694605"/>
        <s v="TXN_3492861"/>
        <s v="TXN_7186675"/>
        <s v="TXN_7323040"/>
        <s v="TXN_7533411"/>
        <s v="TXN_8209509"/>
        <s v="TXN_8219472"/>
        <s v="TXN_1330506"/>
        <s v="TXN_1459078"/>
        <s v="TXN_2352308"/>
        <s v="TXN_6270766"/>
        <s v="TXN_8337899"/>
        <s v="TXN_1311237"/>
        <s v="TXN_4251500"/>
        <s v="TXN_1672229"/>
        <s v="TXN_2273573"/>
        <s v="TXN_4179561"/>
        <s v="TXN_5190685"/>
        <s v="TXN_6392156"/>
        <s v="TXN_8936663"/>
        <s v="TXN_2674372"/>
        <s v="TXN_5765294"/>
        <s v="TXN_6621756"/>
        <s v="TXN_7434172"/>
        <s v="TXN_1907250"/>
        <s v="TXN_3864453"/>
        <s v="TXN_4597600"/>
        <s v="TXN_7448296"/>
        <s v="TXN_7485706"/>
        <s v="TXN_9923860"/>
        <s v="TXN_8180793"/>
        <s v="TXN_1209852"/>
        <s v="TXN_2693108"/>
        <s v="TXN_4631695"/>
        <s v="TXN_9285663"/>
        <s v="TXN_3755379"/>
        <s v="TXN_4493874"/>
        <s v="TXN_9547654"/>
        <s v="TXN_7838802"/>
        <s v="TXN_1250407"/>
        <s v="TXN_9249507"/>
        <s v="TXN_3388908"/>
        <s v="TXN_6372515"/>
        <s v="TXN_7475500"/>
        <s v="TXN_4339925"/>
        <s v="TXN_6484387"/>
        <s v="TXN_8675052"/>
        <s v="TXN_4087571"/>
        <s v="TXN_4987246"/>
        <s v="TXN_8505782"/>
        <s v="TXN_9644830"/>
        <s v="TXN_2028930"/>
        <s v="TXN_2525207"/>
        <s v="TXN_3655950"/>
        <s v="TXN_4008135"/>
        <s v="TXN_1436343"/>
        <s v="TXN_1888706"/>
        <s v="TXN_5496019"/>
        <s v="TXN_8655424"/>
        <s v="TXN_5202349"/>
        <s v="TXN_6158865"/>
        <s v="TXN_3826298"/>
        <s v="TXN_5014959"/>
        <s v="TXN_7804488"/>
        <s v="TXN_8620426"/>
        <s v="TXN_5913013"/>
        <s v="TXN_6408024"/>
        <s v="TXN_8494583"/>
        <s v="TXN_2005032"/>
        <s v="TXN_7811387"/>
        <s v="TXN_9811033"/>
        <s v="TXN_2841233"/>
        <s v="TXN_5820621"/>
        <s v="TXN_9833793"/>
        <s v="TXN_7312736"/>
        <s v="TXN_7695629"/>
        <s v="TXN_1770073"/>
        <s v="TXN_7606512"/>
        <s v="TXN_1234097"/>
        <s v="TXN_6092344"/>
        <s v="TXN_6731518"/>
        <s v="TXN_8379919"/>
        <s v="TXN_9344399"/>
        <s v="TXN_1640649"/>
        <s v="TXN_6877186"/>
        <s v="TXN_2221447"/>
        <s v="TXN_2643815"/>
        <s v="TXN_2660295"/>
        <s v="TXN_3061266"/>
        <s v="TXN_7785297"/>
        <s v="TXN_1058466"/>
        <s v="TXN_1208926"/>
        <s v="TXN_2140056"/>
        <s v="TXN_6433362"/>
        <s v="TXN_5506907"/>
        <s v="TXN_3312653"/>
        <s v="TXN_3528599"/>
        <s v="TXN_4891221"/>
        <s v="TXN_8250845"/>
        <s v="TXN_9861432"/>
        <s v="TXN_5313347"/>
        <s v="TXN_8158986"/>
        <s v="TXN_2274702"/>
        <s v="TXN_2944717"/>
        <s v="TXN_3597806"/>
        <s v="TXN_9997620"/>
        <s v="TXN_8349096"/>
        <s v="TXN_9668584"/>
        <s v="TXN_1356599"/>
        <s v="TXN_4222908"/>
        <s v="TXN_8942747"/>
        <s v="TXN_5919038"/>
        <s v="TXN_6682782"/>
        <s v="TXN_9206403"/>
        <s v="TXN_2495788"/>
        <s v="TXN_2888655"/>
        <s v="TXN_5224275"/>
        <s v="TXN_6219977"/>
        <s v="TXN_1489746"/>
        <s v="TXN_8934025"/>
        <s v="TXN_9135433"/>
        <s v="TXN_7808032"/>
        <s v="TXN_8987697"/>
        <s v="TXN_1900036"/>
        <s v="TXN_5901180"/>
        <s v="TXN_2163229"/>
        <s v="TXN_4669664"/>
        <s v="TXN_6784478"/>
        <s v="TXN_7343342"/>
        <s v="TXN_9672367"/>
        <s v="TXN_2394502"/>
        <s v="TXN_6699408"/>
        <s v="TXN_8937461"/>
        <s v="TXN_7232524"/>
        <s v="TXN_3893480"/>
        <s v="TXN_4966750"/>
        <s v="TXN_7620397"/>
        <s v="TXN_8172333"/>
        <s v="TXN_8753888"/>
        <s v="TXN_7089466"/>
        <s v="TXN_9286960"/>
        <s v="TXN_1714274"/>
        <s v="TXN_3431526"/>
        <s v="TXN_4216055"/>
        <s v="TXN_3488590"/>
        <s v="TXN_4358673"/>
        <s v="TXN_9834415"/>
        <s v="TXN_2265316"/>
        <s v="TXN_9395223"/>
        <s v="TXN_1326993"/>
        <s v="TXN_4592205"/>
        <s v="TXN_6541110"/>
        <s v="TXN_8567525"/>
        <s v="TXN_1654784"/>
        <s v="TXN_1931190"/>
        <s v="TXN_4801947"/>
        <s v="TXN_7367474"/>
        <s v="TXN_2030107"/>
        <s v="TXN_2716377"/>
        <s v="TXN_7313328"/>
        <s v="TXN_9728454"/>
        <s v="TXN_4719069"/>
        <s v="TXN_7630912"/>
        <s v="TXN_1727281"/>
        <s v="TXN_5862289"/>
        <s v="TXN_6455325"/>
        <s v="TXN_6515226"/>
        <s v="TXN_3666951"/>
        <s v="TXN_6670607"/>
        <s v="TXN_9663990"/>
        <s v="TXN_1598214"/>
        <s v="TXN_5476485"/>
        <s v="TXN_6872268"/>
        <s v="TXN_1887555"/>
        <s v="TXN_6144244"/>
        <s v="TXN_6975750"/>
        <s v="TXN_2148617"/>
        <s v="TXN_4679593"/>
        <s v="TXN_7755372"/>
        <s v="TXN_9489176"/>
        <s v="TXN_9976598"/>
        <s v="TXN_6496506"/>
        <s v="TXN_7991782"/>
        <s v="TXN_7995960"/>
        <s v="TXN_4266787"/>
        <s v="TXN_4634772"/>
        <s v="TXN_4877933"/>
        <s v="TXN_5257169"/>
        <s v="TXN_6159539"/>
        <s v="TXN_4425164"/>
        <s v="TXN_1018470"/>
        <s v="TXN_3928766"/>
        <s v="TXN_4430006"/>
        <s v="TXN_7089173"/>
        <s v="TXN_7945375"/>
        <s v="TXN_3709394"/>
        <s v="TXN_7640700"/>
        <s v="TXN_8553273"/>
        <s v="TXN_1837617"/>
        <s v="TXN_3507013"/>
        <s v="TXN_8809659"/>
        <s v="TXN_1738607"/>
        <s v="TXN_4625910"/>
        <s v="TXN_5448602"/>
        <s v="TXN_6091542"/>
        <s v="TXN_6762236"/>
        <s v="TXN_1730647"/>
        <s v="TXN_6785552"/>
        <s v="TXN_5263693"/>
        <s v="TXN_4612207"/>
        <s v="TXN_6925284"/>
        <s v="TXN_8961034"/>
        <s v="TXN_5478129"/>
        <s v="TXN_6807913"/>
        <s v="TXN_7113656"/>
        <s v="TXN_7655838"/>
        <s v="TXN_9858627"/>
        <s v="TXN_3816131"/>
        <s v="TXN_4224427"/>
        <s v="TXN_6957331"/>
        <s v="TXN_8283199"/>
        <s v="TXN_8211198"/>
        <s v="TXN_9178545"/>
        <s v="TXN_9350427"/>
        <s v="TXN_1529845"/>
        <s v="TXN_2799785"/>
        <s v="TXN_6330369"/>
        <s v="TXN_7108056"/>
        <s v="TXN_7670296"/>
        <s v="TXN_8283691"/>
        <s v="TXN_9105374"/>
        <s v="TXN_9587814"/>
        <s v="TXN_2371941"/>
        <s v="TXN_4125921"/>
        <s v="TXN_7068406"/>
        <s v="TXN_1711872"/>
        <s v="TXN_6097144"/>
        <s v="TXN_7400015"/>
        <s v="TXN_7961171"/>
        <s v="TXN_1936644"/>
        <s v="TXN_3093219"/>
        <s v="TXN_8135614"/>
        <s v="TXN_3834078"/>
        <s v="TXN_8628848"/>
        <s v="TXN_1212652"/>
        <s v="TXN_2561071"/>
        <s v="TXN_3456748"/>
        <s v="TXN_4006067"/>
        <s v="TXN_5220523"/>
        <s v="TXN_6177865"/>
        <s v="TXN_6507690"/>
        <s v="TXN_6636395"/>
        <s v="TXN_2334962"/>
        <s v="TXN_4158904"/>
        <s v="TXN_6266147"/>
        <s v="TXN_3269434"/>
        <s v="TXN_9863114"/>
        <s v="TXN_6571898"/>
        <s v="TXN_6733436"/>
        <s v="TXN_2019258"/>
        <s v="TXN_3478169"/>
        <s v="TXN_3587444"/>
        <s v="TXN_3595118"/>
        <s v="TXN_4239859"/>
        <s v="TXN_2400518"/>
        <s v="TXN_4419474"/>
        <s v="TXN_8367194"/>
        <s v="TXN_3125699"/>
        <s v="TXN_6069730"/>
        <s v="TXN_9071439"/>
        <s v="TXN_2815691"/>
        <s v="TXN_3365018"/>
        <s v="TXN_5916991"/>
        <s v="TXN_6005707"/>
        <s v="TXN_8192063"/>
        <s v="TXN_3060152"/>
        <s v="TXN_3851928"/>
        <s v="TXN_7043825"/>
        <s v="TXN_1681153"/>
        <s v="TXN_3894660"/>
        <s v="TXN_9155299"/>
        <s v="TXN_8145813"/>
        <s v="TXN_2134650"/>
        <s v="TXN_6444911"/>
        <s v="TXN_2586830"/>
        <s v="TXN_4423879"/>
        <s v="TXN_9354349"/>
        <s v="TXN_1414039"/>
        <s v="TXN_5789560"/>
        <s v="TXN_6504165"/>
        <s v="TXN_1439390"/>
        <s v="TXN_6199016"/>
        <s v="TXN_1003246"/>
        <s v="TXN_3717372"/>
        <s v="TXN_4476151"/>
        <s v="TXN_5603538"/>
        <s v="TXN_6177334"/>
        <s v="TXN_8534360"/>
        <s v="TXN_9691873"/>
        <s v="TXN_3819405"/>
        <s v="TXN_4350828"/>
        <s v="TXN_7631216"/>
        <s v="TXN_2919952"/>
        <s v="TXN_4548565"/>
        <s v="TXN_9874256"/>
        <s v="TXN_1955127"/>
        <s v="TXN_1227800"/>
        <s v="TXN_7399898"/>
        <s v="TXN_9959765"/>
        <s v="TXN_1057760"/>
        <s v="TXN_1579182"/>
        <s v="TXN_4064245"/>
        <s v="TXN_5595352"/>
        <s v="TXN_8045032"/>
        <s v="TXN_1826919"/>
        <s v="TXN_4789193"/>
        <s v="TXN_7560210"/>
        <s v="TXN_8149585"/>
        <s v="TXN_1775278"/>
        <s v="TXN_6579109"/>
        <s v="TXN_3514492"/>
        <s v="TXN_6954434"/>
        <s v="TXN_1412415"/>
        <s v="TXN_2406283"/>
        <s v="TXN_3548756"/>
        <s v="TXN_5369555"/>
        <s v="TXN_6376175"/>
        <s v="TXN_6769710"/>
        <s v="TXN_6881523"/>
        <s v="TXN_2144031"/>
        <s v="TXN_2593909"/>
        <s v="TXN_3134595"/>
        <s v="TXN_5056808"/>
        <s v="TXN_7997144"/>
        <s v="TXN_8704128"/>
        <s v="TXN_1510673"/>
        <s v="TXN_2687748"/>
        <s v="TXN_7377398"/>
        <s v="TXN_1491299"/>
        <s v="TXN_2099497"/>
        <s v="TXN_4728936"/>
        <s v="TXN_4831426"/>
        <s v="TXN_7548260"/>
        <s v="TXN_8114990"/>
        <s v="TXN_5537621"/>
        <s v="TXN_6301600"/>
        <s v="TXN_7813066"/>
        <s v="TXN_8270768"/>
        <s v="TXN_2480488"/>
        <s v="TXN_5205595"/>
        <s v="TXN_9843811"/>
        <s v="TXN_9499313"/>
        <s v="TXN_2670824"/>
        <s v="TXN_4916085"/>
        <s v="TXN_5457133"/>
        <s v="TXN_3546629"/>
        <s v="TXN_5818852"/>
        <s v="TXN_6469563"/>
        <s v="TXN_9127105"/>
        <s v="TXN_1322421"/>
        <s v="TXN_9940220"/>
        <s v="TXN_6038791"/>
        <s v="TXN_6209258"/>
        <s v="TXN_5967452"/>
        <s v="TXN_6271633"/>
        <s v="TXN_7177709"/>
        <s v="TXN_3594827"/>
        <s v="TXN_5391160"/>
        <s v="TXN_5983031"/>
        <s v="TXN_8271025"/>
        <s v="TXN_1050323"/>
        <s v="TXN_2252244"/>
        <s v="TXN_3894735"/>
        <s v="TXN_5530717"/>
        <s v="TXN_3447069"/>
        <s v="TXN_8092496"/>
        <s v="TXN_2576799"/>
        <s v="TXN_6142549"/>
        <s v="TXN_1425215"/>
        <s v="TXN_1633607"/>
        <s v="TXN_2005789"/>
        <s v="TXN_5563486"/>
        <s v="TXN_7223120"/>
        <s v="TXN_7911650"/>
        <s v="TXN_1064565"/>
        <s v="TXN_1622577"/>
        <s v="TXN_6289180"/>
        <s v="TXN_1454467"/>
        <s v="TXN_3943666"/>
        <s v="TXN_4312977"/>
        <s v="TXN_9968926"/>
        <s v="TXN_1068317"/>
        <s v="TXN_1535311"/>
        <s v="TXN_6594753"/>
        <s v="TXN_7630750"/>
        <s v="TXN_9996195"/>
        <s v="TXN_5133476"/>
        <s v="TXN_6471185"/>
        <s v="TXN_8612901"/>
        <s v="TXN_6236737"/>
        <s v="TXN_6323914"/>
        <s v="TXN_8689416"/>
        <s v="TXN_9104545"/>
        <s v="TXN_1063366"/>
        <s v="TXN_4159861"/>
        <s v="TXN_6226412"/>
        <s v="TXN_9131136"/>
        <s v="TXN_1058957"/>
        <s v="TXN_1721910"/>
        <s v="TXN_1867836"/>
        <s v="TXN_5297692"/>
        <s v="TXN_8502094"/>
        <s v="TXN_4581359"/>
        <s v="TXN_1020983"/>
        <s v="TXN_1509627"/>
        <s v="TXN_2147706"/>
        <s v="TXN_2586215"/>
        <s v="TXN_3255254"/>
        <s v="TXN_5483635"/>
        <s v="TXN_5691112"/>
        <s v="TXN_6220542"/>
        <s v="TXN_3460926"/>
        <s v="TXN_3856427"/>
        <s v="TXN_4369043"/>
        <s v="TXN_8332592"/>
        <s v="TXN_2784588"/>
        <s v="TXN_6451595"/>
        <s v="TXN_6711224"/>
        <s v="TXN_7511261"/>
        <s v="TXN_8017969"/>
        <s v="TXN_8563793"/>
        <s v="TXN_8970135"/>
        <s v="TXN_2653224"/>
        <s v="TXN_5148823"/>
        <s v="TXN_7485379"/>
        <s v="TXN_7558010"/>
        <s v="TXN_9299563"/>
        <s v="TXN_2134763"/>
        <s v="TXN_3104867"/>
        <s v="TXN_4240796"/>
        <s v="TXN_4781960"/>
        <s v="TXN_5172383"/>
        <s v="TXN_8877714"/>
        <s v="TXN_5384343"/>
        <s v="TXN_2815335"/>
        <s v="TXN_2879543"/>
        <s v="TXN_7611120"/>
        <s v="TXN_8501819"/>
        <s v="TXN_2570829"/>
        <s v="TXN_3771902"/>
        <s v="TXN_6347567"/>
        <s v="TXN_9018366"/>
        <s v="TXN_2092306"/>
        <s v="TXN_8936782"/>
        <s v="TXN_2764544"/>
        <s v="TXN_4187673"/>
        <s v="TXN_4190750"/>
        <s v="TXN_4801617"/>
        <s v="TXN_7619641"/>
        <s v="TXN_5127819"/>
        <s v="TXN_5734186"/>
        <s v="TXN_8568597"/>
        <s v="TXN_2398895"/>
        <s v="TXN_3439712"/>
        <s v="TXN_9883214"/>
        <s v="TXN_8550184"/>
        <s v="TXN_3551665"/>
        <s v="TXN_7580803"/>
        <s v="TXN_4680399"/>
        <s v="TXN_7412722"/>
        <s v="TXN_7939011"/>
        <s v="TXN_2972777"/>
        <s v="TXN_5698925"/>
        <s v="TXN_7256205"/>
        <s v="TXN_3274591"/>
        <s v="TXN_5672583"/>
        <s v="TXN_7268387"/>
        <s v="TXN_2294776"/>
        <s v="TXN_4966149"/>
        <s v="TXN_5227574"/>
        <s v="TXN_5695074"/>
        <s v="TXN_2696377"/>
        <s v="TXN_6472826"/>
        <s v="TXN_7632478"/>
        <s v="TXN_8763436"/>
        <s v="TXN_9783452"/>
        <s v="TXN_9788956"/>
        <s v="TXN_4617139"/>
        <s v="TXN_4942960"/>
        <s v="TXN_5228270"/>
        <s v="TXN_4659155"/>
        <s v="TXN_6966241"/>
        <s v="TXN_2224251"/>
        <s v="TXN_3007866"/>
        <s v="TXN_6167259"/>
        <s v="TXN_6806024"/>
        <s v="TXN_7868470"/>
        <s v="TXN_8570890"/>
        <s v="TXN_2613440"/>
        <s v="TXN_8514689"/>
        <s v="TXN_2894525"/>
        <s v="TXN_5790078"/>
        <s v="TXN_7604541"/>
        <s v="TXN_8696392"/>
        <s v="TXN_1908100"/>
        <s v="TXN_3585602"/>
        <s v="TXN_4177796"/>
        <s v="TXN_5019407"/>
        <s v="TXN_5179245"/>
        <s v="TXN_1150033"/>
        <s v="TXN_7907499"/>
        <s v="TXN_9495855"/>
        <s v="TXN_2924611"/>
        <s v="TXN_5009367"/>
        <s v="TXN_5288715"/>
        <s v="TXN_6736084"/>
        <s v="TXN_1240476"/>
        <s v="TXN_4046039"/>
        <s v="TXN_4432082"/>
        <s v="TXN_4628310"/>
        <s v="TXN_8787149"/>
        <s v="TXN_4035669"/>
        <s v="TXN_4538354"/>
        <s v="TXN_6503052"/>
        <s v="TXN_6874195"/>
        <s v="TXN_1663257"/>
        <s v="TXN_2103626"/>
        <s v="TXN_6700745"/>
        <s v="TXN_7455637"/>
        <s v="TXN_3475342"/>
        <s v="TXN_5056351"/>
        <s v="TXN_6540284"/>
        <s v="TXN_9325384"/>
        <s v="TXN_9541057"/>
        <s v="TXN_3205813"/>
        <s v="TXN_7872478"/>
        <s v="TXN_3461209"/>
        <s v="TXN_5180326"/>
        <s v="TXN_7771526"/>
        <s v="TXN_1796259"/>
        <s v="TXN_3661311"/>
        <s v="TXN_4380808"/>
        <s v="TXN_5283053"/>
        <s v="TXN_6624397"/>
        <s v="TXN_7058377"/>
        <s v="TXN_8714850"/>
        <s v="TXN_2336921"/>
        <s v="TXN_2535662"/>
        <s v="TXN_1234907"/>
        <s v="TXN_2031545"/>
        <s v="TXN_3340550"/>
        <s v="TXN_8304002"/>
        <s v="TXN_3500571"/>
        <s v="TXN_4559065"/>
        <s v="TXN_6762490"/>
        <s v="TXN_6846020"/>
        <s v="TXN_3200195"/>
        <s v="TXN_3314971"/>
        <s v="TXN_4325648"/>
        <s v="TXN_8743849"/>
        <s v="TXN_1887083"/>
        <s v="TXN_2009407"/>
        <s v="TXN_3507334"/>
        <s v="TXN_4356114"/>
        <s v="TXN_4900574"/>
        <s v="TXN_4961655"/>
        <s v="TXN_6687528"/>
        <s v="TXN_7179013"/>
        <s v="TXN_6501091"/>
        <s v="TXN_6344806"/>
        <s v="TXN_6559598"/>
        <s v="TXN_6770844"/>
        <s v="TXN_8023817"/>
        <s v="TXN_9077087"/>
        <s v="TXN_3172090"/>
        <s v="TXN_4548274"/>
        <s v="TXN_6054137"/>
        <s v="TXN_8208915"/>
        <s v="TXN_8487985"/>
        <s v="TXN_3363831"/>
        <s v="TXN_7321789"/>
        <s v="TXN_1417291"/>
        <s v="TXN_1599516"/>
        <s v="TXN_4001763"/>
        <s v="TXN_5747094"/>
        <s v="TXN_6835777"/>
        <s v="TXN_2396191"/>
        <s v="TXN_5929341"/>
        <s v="TXN_3339728"/>
        <s v="TXN_3660227"/>
        <s v="TXN_4009547"/>
        <s v="TXN_6482262"/>
        <s v="TXN_9230208"/>
        <s v="TXN_3916668"/>
        <s v="TXN_5074212"/>
        <s v="TXN_9639089"/>
        <s v="TXN_1643122"/>
        <s v="TXN_5737831"/>
        <s v="TXN_6311602"/>
        <s v="TXN_9094261"/>
        <s v="TXN_5632556"/>
        <s v="TXN_4635037"/>
        <s v="TXN_2364171"/>
        <s v="TXN_4015710"/>
        <s v="TXN_7794561"/>
        <s v="TXN_2726749"/>
        <s v="TXN_6851213"/>
        <s v="TXN_3561149"/>
        <s v="TXN_3943327"/>
        <s v="TXN_4544172"/>
        <s v="TXN_1846004"/>
        <s v="TXN_2446298"/>
        <s v="TXN_3959152"/>
        <s v="TXN_4916611"/>
        <s v="TXN_5357157"/>
        <s v="TXN_8019306"/>
        <s v="TXN_1710476"/>
        <s v="TXN_5263133"/>
        <s v="TXN_1993155"/>
        <s v="TXN_4606893"/>
        <s v="TXN_5159483"/>
        <s v="TXN_6728574"/>
        <s v="TXN_8379880"/>
        <s v="TXN_1253619"/>
        <s v="TXN_4255767"/>
        <s v="TXN_7187140"/>
        <s v="TXN_6419344"/>
        <s v="TXN_7897119"/>
        <s v="TXN_9999113"/>
        <s v="TXN_3634860"/>
        <s v="TXN_4556831"/>
        <s v="TXN_6503884"/>
        <s v="TXN_2931403"/>
        <s v="TXN_4764236"/>
        <s v="TXN_5419862"/>
        <s v="TXN_1072678"/>
        <s v="TXN_4284492"/>
        <s v="TXN_1712662"/>
        <s v="TXN_3129441"/>
        <s v="TXN_4223466"/>
        <s v="TXN_6049240"/>
        <s v="TXN_8495063"/>
        <s v="TXN_1711730"/>
        <s v="TXN_4082099"/>
        <s v="TXN_7423281"/>
        <s v="TXN_6987232"/>
        <s v="TXN_8626720"/>
        <s v="TXN_8776634"/>
        <s v="TXN_9675940"/>
        <s v="TXN_3379182"/>
        <s v="TXN_3838923"/>
        <s v="TXN_5413433"/>
        <s v="TXN_5511805"/>
        <s v="TXN_6476719"/>
        <s v="TXN_2366464"/>
        <s v="TXN_8284384"/>
        <s v="TXN_1907428"/>
        <s v="TXN_5860664"/>
        <s v="TXN_7476268"/>
        <s v="TXN_9655661"/>
        <s v="TXN_1443912"/>
        <s v="TXN_1959082"/>
        <s v="TXN_8951525"/>
        <s v="TXN_6977098"/>
        <s v="TXN_7796731"/>
        <s v="TXN_8038871"/>
        <s v="TXN_9835620"/>
        <s v="TXN_9663098"/>
        <s v="TXN_1365285"/>
        <s v="TXN_1538515"/>
        <s v="TXN_5333966"/>
        <s v="TXN_5445994"/>
        <s v="TXN_5449092"/>
        <s v="TXN_8837015"/>
        <s v="TXN_1805937"/>
        <s v="TXN_5996894"/>
        <s v="TXN_9813095"/>
        <s v="TXN_1394131"/>
        <s v="TXN_5426507"/>
        <s v="TXN_6769465"/>
        <s v="TXN_2210265"/>
        <s v="TXN_3654670"/>
        <s v="TXN_8496788"/>
        <s v="TXN_3425783"/>
        <s v="TXN_3829165"/>
        <s v="TXN_5493965"/>
        <s v="TXN_5595717"/>
        <s v="TXN_1349640"/>
        <s v="TXN_1461895"/>
        <s v="TXN_2632916"/>
        <s v="TXN_6994752"/>
        <s v="TXN_2907979"/>
        <s v="TXN_2930503"/>
        <s v="TXN_6715991"/>
        <s v="TXN_3140020"/>
        <s v="TXN_4271744"/>
        <s v="TXN_7989903"/>
        <s v="TXN_2208733"/>
        <s v="TXN_6193929"/>
        <s v="TXN_8267034"/>
        <s v="TXN_2080228"/>
        <s v="TXN_3109692"/>
        <s v="TXN_2552405"/>
        <s v="TXN_2897354"/>
        <s v="TXN_5723229"/>
        <s v="TXN_5858988"/>
        <s v="TXN_8432624"/>
        <s v="TXN_9054741"/>
        <s v="TXN_4134478"/>
        <s v="TXN_5650608"/>
        <s v="TXN_6039235"/>
        <s v="TXN_6606514"/>
        <s v="TXN_9580673"/>
        <s v="TXN_7216922"/>
        <s v="TXN_8201146"/>
        <s v="TXN_8724602"/>
        <s v="TXN_6016707"/>
        <s v="TXN_7976001"/>
        <s v="TXN_8301424"/>
        <s v="TXN_1062822"/>
        <s v="TXN_1491670"/>
        <s v="TXN_2940613"/>
        <s v="TXN_3902815"/>
        <s v="TXN_7179827"/>
        <s v="TXN_8470187"/>
        <s v="TXN_9040196"/>
        <s v="TXN_2666773"/>
        <s v="TXN_7052672"/>
        <s v="TXN_9298053"/>
        <s v="TXN_1183212"/>
        <s v="TXN_2661443"/>
        <s v="TXN_2723755"/>
        <s v="TXN_3303518"/>
        <s v="TXN_4084052"/>
        <s v="TXN_6962242"/>
        <s v="TXN_8668901"/>
        <s v="TXN_2203547"/>
        <s v="TXN_1697018"/>
        <s v="TXN_4678948"/>
        <s v="TXN_6714931"/>
        <s v="TXN_8121601"/>
        <s v="TXN_1888294"/>
        <s v="TXN_3291988"/>
        <s v="TXN_8279992"/>
        <s v="TXN_1223805"/>
        <s v="TXN_4374963"/>
        <s v="TXN_6665881"/>
        <s v="TXN_2489067"/>
        <s v="TXN_6087494"/>
        <s v="TXN_6232398"/>
        <s v="TXN_7440057"/>
        <s v="TXN_2210925"/>
        <s v="TXN_6655437"/>
        <s v="TXN_7328294"/>
        <s v="TXN_9718216"/>
        <s v="TXN_1395083"/>
        <s v="TXN_8958593"/>
        <s v="TXN_9625287"/>
        <s v="TXN_3072565"/>
        <s v="TXN_4668931"/>
        <s v="TXN_5348915"/>
        <s v="TXN_9738339"/>
        <s v="TXN_2801651"/>
        <s v="TXN_6598343"/>
        <s v="TXN_9140598"/>
        <s v="TXN_9317529"/>
        <s v="TXN_2155393"/>
        <s v="TXN_4109764"/>
        <s v="TXN_2181545"/>
        <s v="TXN_7705748"/>
        <s v="TXN_8933027"/>
        <s v="TXN_1079241"/>
        <s v="TXN_1678985"/>
        <s v="TXN_4265056"/>
        <s v="TXN_5666369"/>
        <s v="TXN_7657615"/>
        <s v="TXN_8279865"/>
        <s v="TXN_8843108"/>
        <s v="TXN_9944141"/>
        <s v="TXN_1892454"/>
        <s v="TXN_5788769"/>
        <s v="TXN_6325639"/>
        <s v="TXN_9362958"/>
        <s v="TXN_6802372"/>
        <s v="TXN_8818168"/>
        <s v="TXN_9497634"/>
        <s v="TXN_1828494"/>
        <s v="TXN_4775220"/>
        <s v="TXN_2446874"/>
        <s v="TXN_4214066"/>
        <s v="TXN_6403012"/>
        <s v="TXN_8941438"/>
        <s v="TXN_2178735"/>
        <s v="TXN_6405088"/>
        <s v="TXN_9872258"/>
        <s v="TXN_7514589"/>
        <s v="TXN_3641356"/>
        <s v="TXN_2196926"/>
        <s v="TXN_4892165"/>
        <s v="TXN_1217959"/>
        <s v="TXN_3182547"/>
        <s v="TXN_4856060"/>
        <s v="TXN_7075261"/>
        <s v="TXN_7341975"/>
        <s v="TXN_9587704"/>
        <s v="TXN_1214868"/>
        <s v="TXN_2647425"/>
        <s v="TXN_6990331"/>
        <s v="TXN_1784478"/>
        <s v="TXN_5460750"/>
        <s v="TXN_5654663"/>
        <s v="TXN_8305936"/>
        <s v="TXN_1022220"/>
        <s v="TXN_2569119"/>
        <s v="TXN_5167425"/>
        <s v="TXN_4574757"/>
        <s v="TXN_6869880"/>
        <s v="TXN_9281710"/>
        <s v="TXN_6431384"/>
        <s v="TXN_7526174"/>
        <s v="TXN_8319993"/>
        <s v="TXN_1272815"/>
        <s v="TXN_3399636"/>
        <s v="TXN_6289610"/>
        <s v="TXN_4483226"/>
        <s v="TXN_2241162"/>
        <s v="TXN_4798484"/>
        <s v="TXN_4487966"/>
        <s v="TXN_9005396"/>
        <s v="TXN_5496581"/>
        <s v="TXN_6372031"/>
        <s v="TXN_6400351"/>
        <s v="TXN_8281347"/>
        <s v="TXN_1518379"/>
        <s v="TXN_6169248"/>
        <s v="TXN_8854384"/>
        <s v="TXN_2639283"/>
        <s v="TXN_4612930"/>
        <s v="TXN_8108731"/>
        <s v="TXN_1190151"/>
        <s v="TXN_1230311"/>
        <s v="TXN_2282319"/>
        <s v="TXN_7719510"/>
        <s v="TXN_9074075"/>
        <s v="TXN_3484520"/>
        <s v="TXN_6024139"/>
        <s v="TXN_7782538"/>
        <s v="TXN_1108663"/>
        <s v="TXN_2021680"/>
        <s v="TXN_6320502"/>
        <s v="TXN_6513435"/>
        <s v="TXN_9676940"/>
        <s v="TXN_1714471"/>
        <s v="TXN_2786231"/>
        <s v="TXN_3918096"/>
        <s v="TXN_8972184"/>
        <s v="TXN_1741685"/>
        <s v="TXN_6271598"/>
        <s v="TXN_8082317"/>
        <s v="TXN_8810601"/>
        <s v="TXN_9100081"/>
        <s v="TXN_2098878"/>
        <s v="TXN_2566299"/>
        <s v="TXN_4203560"/>
        <s v="TXN_1866816"/>
        <s v="TXN_4349597"/>
        <s v="TXN_4937411"/>
        <s v="TXN_8147057"/>
        <s v="TXN_9370771"/>
        <s v="TXN_1971103"/>
        <s v="TXN_4252608"/>
        <s v="TXN_7085875"/>
        <s v="TXN_2077318"/>
        <s v="TXN_8971366"/>
        <s v="TXN_9293877"/>
        <s v="TXN_6666679"/>
        <s v="TXN_8512136"/>
        <s v="TXN_4224423"/>
        <s v="TXN_6527482"/>
        <s v="TXN_9188172"/>
        <s v="TXN_2866147"/>
        <s v="TXN_7666909"/>
        <s v="TXN_8047234"/>
        <s v="TXN_9775900"/>
        <s v="TXN_5049646"/>
        <s v="TXN_5432582"/>
        <s v="TXN_5790213"/>
        <s v="TXN_4754346"/>
        <s v="TXN_4787754"/>
        <s v="TXN_2991726"/>
        <s v="TXN_3970335"/>
        <s v="TXN_6146889"/>
        <s v="TXN_8219298"/>
        <s v="TXN_6616971"/>
        <s v="TXN_9705971"/>
        <s v="TXN_4234750"/>
        <s v="TXN_5671997"/>
        <s v="TXN_6902481"/>
        <s v="TXN_4586482"/>
        <s v="TXN_3529354"/>
        <s v="TXN_6013024"/>
        <s v="TXN_7423885"/>
        <s v="TXN_9378562"/>
        <s v="TXN_9598764"/>
        <s v="TXN_1292476"/>
        <s v="TXN_3678091"/>
        <s v="TXN_6011106"/>
        <s v="TXN_6411390"/>
        <s v="TXN_7312277"/>
        <s v="TXN_2062269"/>
        <s v="TXN_3499226"/>
        <s v="TXN_3850274"/>
        <s v="TXN_5229169"/>
        <s v="TXN_1530892"/>
        <s v="TXN_5706734"/>
        <s v="TXN_7605154"/>
        <s v="TXN_2725602"/>
        <s v="TXN_4742049"/>
        <s v="TXN_1145592"/>
        <s v="TXN_2579242"/>
        <s v="TXN_5167925"/>
        <s v="TXN_7211769"/>
        <s v="TXN_7946489"/>
        <s v="TXN_8640673"/>
        <s v="TXN_1945918"/>
        <s v="TXN_3416466"/>
        <s v="TXN_3544380"/>
        <s v="TXN_9927220"/>
        <s v="TXN_4472969"/>
        <s v="TXN_6841993"/>
        <s v="TXN_8107005"/>
        <s v="TXN_5566652"/>
        <s v="TXN_7362526"/>
        <s v="TXN_9646452"/>
        <s v="TXN_6343367"/>
        <s v="TXN_2638434"/>
        <s v="TXN_2662720"/>
        <s v="TXN_9169782"/>
        <s v="TXN_1289133"/>
        <s v="TXN_5909816"/>
        <s v="TXN_8228865"/>
        <s v="TXN_8522571"/>
        <s v="TXN_9744862"/>
        <s v="TXN_2302259"/>
        <s v="TXN_3463337"/>
        <s v="TXN_4401563"/>
        <s v="TXN_1342487"/>
        <s v="TXN_1812185"/>
        <s v="TXN_5658895"/>
        <s v="TXN_8285283"/>
        <s v="TXN_9503145"/>
        <s v="TXN_7136372"/>
        <s v="TXN_7752958"/>
        <s v="TXN_9237291"/>
        <s v="TXN_9576454"/>
        <s v="TXN_6492919"/>
        <s v="TXN_2003488"/>
        <s v="TXN_6900785"/>
        <s v="TXN_7117210"/>
        <s v="TXN_1334406"/>
        <s v="TXN_5108804"/>
        <s v="TXN_5934059"/>
        <s v="TXN_5998419"/>
        <s v="TXN_2832778"/>
        <s v="TXN_3106811"/>
        <s v="TXN_6295420"/>
        <s v="TXN_7160017"/>
        <s v="TXN_7528294"/>
        <s v="TXN_8999360"/>
        <s v="TXN_9666257"/>
        <s v="TXN_2424839"/>
        <s v="TXN_5086063"/>
        <s v="TXN_9168898"/>
        <s v="TXN_1933315"/>
        <s v="TXN_3410147"/>
        <s v="TXN_4239051"/>
        <s v="TXN_5808719"/>
        <s v="TXN_5992166"/>
        <s v="TXN_7030681"/>
        <s v="TXN_8811565"/>
        <s v="TXN_3974663"/>
        <s v="TXN_4477559"/>
        <s v="TXN_9097321"/>
        <s v="TXN_9620080"/>
        <s v="TXN_3655322"/>
        <s v="TXN_2057961"/>
        <s v="TXN_4660753"/>
        <s v="TXN_9262803"/>
        <s v="TXN_1804335"/>
        <s v="TXN_6188394"/>
        <s v="TXN_1829391"/>
        <s v="TXN_5896728"/>
        <s v="TXN_5052998"/>
        <s v="TXN_8813311"/>
        <s v="TXN_1775884"/>
        <s v="TXN_2435025"/>
        <s v="TXN_4778105"/>
        <s v="TXN_4877436"/>
        <s v="TXN_6540946"/>
        <s v="TXN_7899761"/>
        <s v="TXN_8640383"/>
        <s v="TXN_7645250"/>
        <s v="TXN_9667219"/>
        <s v="TXN_9775984"/>
        <s v="TXN_3543930"/>
        <s v="TXN_4563646"/>
        <s v="TXN_2258091"/>
        <s v="TXN_2513558"/>
        <s v="TXN_4092551"/>
        <s v="TXN_7402846"/>
        <s v="TXN_1613996"/>
        <s v="TXN_4046095"/>
        <s v="TXN_5396727"/>
        <s v="TXN_6483589"/>
        <s v="TXN_6761273"/>
        <s v="TXN_7902691"/>
        <s v="TXN_8330837"/>
        <s v="TXN_1196223"/>
        <s v="TXN_7692019"/>
        <s v="TXN_8413949"/>
        <s v="TXN_3413156"/>
        <s v="TXN_3846628"/>
        <s v="TXN_6367976"/>
        <s v="TXN_6724588"/>
        <s v="TXN_8246369"/>
        <s v="TXN_9688601"/>
        <s v="TXN_8105705"/>
        <s v="TXN_3125997"/>
        <s v="TXN_3901665"/>
        <s v="TXN_6708165"/>
        <s v="TXN_7079566"/>
        <s v="TXN_7296560"/>
        <s v="TXN_7310356"/>
        <s v="TXN_8982328"/>
        <s v="TXN_9265423"/>
        <s v="TXN_1883231"/>
        <s v="TXN_2276426"/>
        <s v="TXN_5299440"/>
        <s v="TXN_5528787"/>
        <s v="TXN_8707598"/>
        <s v="TXN_6647319"/>
        <s v="TXN_8410712"/>
        <s v="TXN_8752130"/>
        <s v="TXN_1188596"/>
        <s v="TXN_3175177"/>
        <s v="TXN_6063966"/>
        <s v="TXN_6188262"/>
        <s v="TXN_7387056"/>
        <s v="TXN_1184377"/>
        <s v="TXN_1891141"/>
        <s v="TXN_8430735"/>
        <s v="TXN_3897788"/>
        <s v="TXN_5303464"/>
        <s v="TXN_8145970"/>
        <s v="TXN_9866728"/>
        <s v="TXN_1261028"/>
        <s v="TXN_6478978"/>
        <s v="TXN_6584150"/>
        <s v="TXN_4582966"/>
        <s v="TXN_4755860"/>
        <s v="TXN_6257776"/>
        <s v="TXN_7770188"/>
        <s v="TXN_8343149"/>
        <s v="TXN_4186842"/>
        <s v="TXN_4413506"/>
        <s v="TXN_5223162"/>
        <s v="TXN_8929329"/>
        <s v="TXN_2193092"/>
        <s v="TXN_3113428"/>
        <s v="TXN_6234838"/>
        <s v="TXN_6438869"/>
        <s v="TXN_6856558"/>
        <s v="TXN_9657902"/>
        <s v="TXN_5962237"/>
        <s v="TXN_6699343"/>
        <s v="TXN_8627869"/>
        <s v="TXN_2889622"/>
        <s v="TXN_8692653"/>
        <s v="TXN_2662711"/>
        <s v="TXN_5832513"/>
        <s v="TXN_5927925"/>
        <s v="TXN_6738350"/>
        <s v="TXN_7595096"/>
        <s v="TXN_7965998"/>
        <s v="TXN_8273645"/>
        <s v="TXN_2715086"/>
        <s v="TXN_6249023"/>
        <s v="TXN_6422545"/>
        <s v="TXN_6658070"/>
        <s v="TXN_8078640"/>
        <s v="TXN_9691955"/>
        <s v="TXN_2041190"/>
        <s v="TXN_3034652"/>
        <s v="TXN_5548914"/>
        <s v="TXN_6758675"/>
        <s v="TXN_6833530"/>
        <s v="TXN_7408461"/>
        <s v="TXN_9928337"/>
        <s v="TXN_2024121"/>
        <s v="TXN_3315026"/>
        <s v="TXN_3713976"/>
        <s v="TXN_4692976"/>
        <s v="TXN_6026451"/>
        <s v="TXN_3676019"/>
        <s v="TXN_3854036"/>
        <s v="TXN_5186460"/>
        <s v="TXN_6013295"/>
        <s v="TXN_6991736"/>
        <s v="TXN_9799633"/>
        <s v="TXN_5855981"/>
        <s v="TXN_2452624"/>
        <s v="TXN_8964166"/>
        <s v="TXN_8966922"/>
        <s v="TXN_5907854"/>
        <s v="TXN_7145259"/>
        <s v="TXN_3103967"/>
        <s v="TXN_3430805"/>
        <s v="TXN_8903958"/>
        <s v="TXN_9320167"/>
        <s v="TXN_9536472"/>
        <s v="TXN_4989644"/>
        <s v="TXN_3234146"/>
        <s v="TXN_5820892"/>
        <s v="TXN_6090715"/>
        <s v="TXN_3877643"/>
        <s v="TXN_6027031"/>
        <s v="TXN_6251282"/>
        <s v="TXN_7601706"/>
        <s v="TXN_8621589"/>
        <s v="TXN_6883187"/>
        <s v="TXN_8255965"/>
        <s v="TXN_3917193"/>
        <s v="TXN_4197090"/>
        <s v="TXN_6086123"/>
        <s v="TXN_9212178"/>
        <s v="TXN_9684822"/>
        <s v="TXN_3054405"/>
        <s v="TXN_3920436"/>
        <s v="TXN_5677869"/>
        <s v="TXN_5932892"/>
        <s v="TXN_6129460"/>
        <s v="TXN_9454212"/>
        <s v="TXN_6389404"/>
        <s v="TXN_7894069"/>
        <s v="TXN_3311860"/>
        <s v="TXN_2217295"/>
        <s v="TXN_2879361"/>
        <s v="TXN_6007437"/>
        <s v="TXN_7233393"/>
        <s v="TXN_8473362"/>
        <s v="TXN_4561006"/>
        <s v="TXN_4755623"/>
        <s v="TXN_5061600"/>
        <s v="TXN_5392630"/>
        <s v="TXN_9549381"/>
        <s v="TXN_3028667"/>
        <s v="TXN_7495804"/>
        <s v="TXN_5390428"/>
        <s v="TXN_4035164"/>
        <s v="TXN_6915068"/>
        <s v="TXN_9436342"/>
        <s v="TXN_2148444"/>
        <s v="TXN_6105240"/>
        <s v="TXN_1559512"/>
        <s v="TXN_1577802"/>
        <s v="TXN_1991104"/>
        <s v="TXN_3386311"/>
        <s v="TXN_8543211"/>
        <s v="TXN_9991468"/>
        <s v="TXN_3114654"/>
        <s v="TXN_4041845"/>
        <s v="TXN_6272908"/>
        <s v="TXN_9696138"/>
        <s v="TXN_1270603"/>
        <s v="TXN_1634534"/>
        <s v="TXN_3201783"/>
        <s v="TXN_6332405"/>
        <s v="TXN_6627338"/>
        <s v="TXN_4501915"/>
        <s v="TXN_5103036"/>
        <s v="TXN_5749454"/>
        <s v="TXN_8014289"/>
        <s v="TXN_9081115"/>
        <s v="TXN_7710078"/>
        <s v="TXN_8716752"/>
        <s v="TXN_8855046"/>
        <s v="TXN_8997048"/>
        <s v="TXN_9815454"/>
        <s v="TXN_6542877"/>
        <s v="TXN_8847610"/>
        <s v="TXN_9826170"/>
        <s v="TXN_3801179"/>
        <s v="TXN_8571432"/>
        <s v="TXN_7606965"/>
        <s v="TXN_2007652"/>
        <s v="TXN_2474286"/>
        <s v="TXN_2988434"/>
        <s v="TXN_5396450"/>
        <s v="TXN_6425706"/>
        <s v="TXN_7625537"/>
        <s v="TXN_5080934"/>
        <s v="TXN_5193568"/>
        <s v="TXN_5442610"/>
        <s v="TXN_3689335"/>
        <s v="TXN_2136226"/>
        <s v="TXN_2482129"/>
        <s v="TXN_6257213"/>
        <s v="TXN_7230500"/>
        <s v="TXN_9030656"/>
        <s v="TXN_1750875"/>
        <s v="TXN_1978687"/>
        <s v="TXN_6991253"/>
        <s v="TXN_9468033"/>
        <s v="TXN_7268366"/>
        <s v="TXN_1730850"/>
        <s v="TXN_2393500"/>
        <s v="TXN_3808639"/>
        <s v="TXN_6135727"/>
        <s v="TXN_7387416"/>
        <s v="TXN_3789752"/>
        <s v="TXN_4125871"/>
        <s v="TXN_5549522"/>
        <s v="TXN_6021173"/>
        <s v="TXN_7815076"/>
        <s v="TXN_8436360"/>
        <s v="TXN_2161372"/>
        <s v="TXN_5680238"/>
        <s v="TXN_7223387"/>
        <s v="TXN_9024186"/>
        <s v="TXN_2790608"/>
        <s v="TXN_3829375"/>
        <s v="TXN_7419274"/>
        <s v="TXN_5530097"/>
        <s v="TXN_8006056"/>
        <s v="TXN_3949676"/>
        <s v="TXN_5132482"/>
        <s v="TXN_5792655"/>
        <s v="TXN_6011341"/>
        <s v="TXN_7355635"/>
        <s v="TXN_1496038"/>
        <s v="TXN_1927404"/>
        <s v="TXN_2212234"/>
        <s v="TXN_6233021"/>
        <s v="TXN_7604622"/>
        <s v="TXN_8166394"/>
        <s v="TXN_1725926"/>
        <s v="TXN_8425085"/>
        <s v="TXN_9603912"/>
        <s v="TXN_2264883"/>
        <s v="TXN_3288233"/>
        <s v="TXN_4255116"/>
        <s v="TXN_5981429"/>
        <s v="TXN_7670699"/>
        <s v="TXN_8632653"/>
        <s v="TXN_1627038"/>
        <s v="TXN_3485502"/>
        <s v="TXN_3884995"/>
        <s v="TXN_3976744"/>
        <s v="TXN_7068361"/>
        <s v="TXN_9839214"/>
        <s v="TXN_5982786"/>
        <s v="TXN_6110009"/>
        <s v="TXN_2347596"/>
        <s v="TXN_2393219"/>
        <s v="TXN_8571836"/>
        <s v="TXN_2108486"/>
        <s v="TXN_7484682"/>
        <s v="TXN_1236779"/>
        <s v="TXN_2553803"/>
        <s v="TXN_3835043"/>
        <s v="TXN_2346362"/>
        <s v="TXN_3048882"/>
        <s v="TXN_3881824"/>
        <s v="TXN_1405498"/>
        <s v="TXN_8933459"/>
        <s v="TXN_5728991"/>
        <s v="TXN_8308672"/>
        <s v="TXN_4893692"/>
        <s v="TXN_9454387"/>
        <s v="TXN_6460409"/>
        <s v="TXN_6669417"/>
        <s v="TXN_1232346"/>
        <s v="TXN_1268811"/>
        <s v="TXN_2861396"/>
        <s v="TXN_7708201"/>
        <s v="TXN_1665056"/>
        <s v="TXN_1767872"/>
        <s v="TXN_1927704"/>
        <s v="TXN_2044375"/>
        <s v="TXN_2340643"/>
        <s v="TXN_4283693"/>
        <s v="TXN_4982382"/>
        <s v="TXN_5137315"/>
        <s v="TXN_5587224"/>
        <s v="TXN_9417438"/>
        <s v="TXN_2531878"/>
        <s v="TXN_3121483"/>
        <s v="TXN_3277379"/>
        <s v="TXN_8632098"/>
        <s v="TXN_3046567"/>
        <s v="TXN_5622313"/>
        <s v="TXN_3803732"/>
        <s v="TXN_4583009"/>
        <s v="TXN_4702345"/>
        <s v="TXN_6342161"/>
        <s v="TXN_4612269"/>
        <s v="TXN_4848431"/>
        <s v="TXN_5005999"/>
        <s v="TXN_9239779"/>
        <s v="TXN_3106348"/>
        <s v="TXN_5398922"/>
        <s v="TXN_9320353"/>
        <s v="TXN_2818867"/>
        <s v="TXN_6337312"/>
        <s v="TXN_9089898"/>
        <s v="TXN_3938271"/>
        <s v="TXN_4060215"/>
        <s v="TXN_4780352"/>
        <s v="TXN_6874059"/>
        <s v="TXN_6004967"/>
        <s v="TXN_8789116"/>
        <s v="TXN_9392028"/>
        <s v="TXN_2601689"/>
        <s v="TXN_2806243"/>
        <s v="TXN_6766492"/>
        <s v="TXN_9389300"/>
        <s v="TXN_2633322"/>
        <s v="TXN_6201227"/>
        <s v="TXN_6537449"/>
        <s v="TXN_2915287"/>
        <s v="TXN_4097922"/>
        <s v="TXN_6123633"/>
        <s v="TXN_7815651"/>
        <s v="TXN_8077812"/>
        <s v="TXN_6501361"/>
        <s v="TXN_9506076"/>
        <s v="TXN_2705302"/>
        <s v="TXN_6774688"/>
        <s v="TXN_7099050"/>
        <s v="TXN_9336674"/>
        <s v="TXN_4007506"/>
        <s v="TXN_3927733"/>
        <s v="TXN_8731991"/>
        <s v="TXN_9193760"/>
        <s v="TXN_9484436"/>
        <s v="TXN_1973716"/>
        <s v="TXN_3052584"/>
        <s v="TXN_4197575"/>
        <s v="TXN_6832697"/>
        <s v="TXN_2386202"/>
        <s v="TXN_3740963"/>
        <s v="TXN_4116036"/>
        <s v="TXN_5317458"/>
        <s v="TXN_1283149"/>
        <s v="TXN_2728444"/>
        <s v="TXN_4201578"/>
        <s v="TXN_4939667"/>
        <s v="TXN_6059878"/>
        <s v="TXN_1936915"/>
        <s v="TXN_7195393"/>
        <s v="TXN_3842881"/>
        <s v="TXN_5808749"/>
        <s v="TXN_5837801"/>
        <s v="TXN_6851654"/>
        <s v="TXN_9432268"/>
        <s v="TXN_7936002"/>
        <s v="TXN_1205773"/>
        <s v="TXN_1710823"/>
        <s v="TXN_8661288"/>
        <s v="TXN_1521486"/>
        <s v="TXN_6723498"/>
        <s v="TXN_7467621"/>
        <s v="TXN_7880000"/>
        <s v="TXN_9910573"/>
        <s v="TXN_2929426"/>
        <s v="TXN_8103754"/>
        <s v="TXN_2989533"/>
        <s v="TXN_3726397"/>
        <s v="TXN_4448424"/>
        <s v="TXN_5906520"/>
        <s v="TXN_1586452"/>
        <s v="TXN_2132186"/>
        <s v="TXN_3373997"/>
        <s v="TXN_8621278"/>
        <s v="TXN_2771482"/>
        <s v="TXN_3135048"/>
        <s v="TXN_7755216"/>
        <s v="TXN_6120851"/>
        <s v="TXN_7514279"/>
        <s v="TXN_9756401"/>
        <s v="TXN_4197851"/>
        <s v="TXN_6544160"/>
        <s v="TXN_6691767"/>
        <s v="TXN_6837601"/>
        <s v="TXN_7223850"/>
        <s v="TXN_8740501"/>
        <s v="TXN_9745609"/>
        <s v="TXN_5315818"/>
        <s v="TXN_6428404"/>
        <s v="TXN_7401217"/>
        <s v="TXN_4209377"/>
        <s v="TXN_5256055"/>
        <s v="TXN_8724711"/>
        <s v="TXN_2392263"/>
        <s v="TXN_6651961"/>
        <s v="TXN_6710660"/>
        <s v="TXN_6568254"/>
        <s v="TXN_7290923"/>
        <s v="TXN_1123138"/>
        <s v="TXN_3389521"/>
        <s v="TXN_5347792"/>
        <s v="TXN_2494194"/>
        <s v="TXN_6536418"/>
        <s v="TXN_3601382"/>
        <s v="TXN_7539774"/>
        <s v="TXN_7640914"/>
        <s v="TXN_8233101"/>
        <s v="TXN_9365558"/>
        <s v="TXN_3832513"/>
        <s v="TXN_7433308"/>
        <s v="TXN_4648214"/>
        <s v="TXN_5878649"/>
        <s v="TXN_6039321"/>
        <s v="TXN_7345414"/>
        <s v="TXN_7565447"/>
        <s v="TXN_9086541"/>
        <s v="TXN_2760327"/>
        <s v="TXN_7047040"/>
        <s v="TXN_7853635"/>
        <s v="TXN_4089355"/>
        <s v="TXN_4442095"/>
        <s v="TXN_5313435"/>
        <s v="TXN_6446441"/>
        <s v="TXN_1139495"/>
        <s v="TXN_2265543"/>
        <s v="TXN_3422759"/>
        <s v="TXN_6052534"/>
        <s v="TXN_6905718"/>
        <s v="TXN_1185069"/>
        <s v="TXN_3743336"/>
        <s v="TXN_8875043"/>
        <s v="TXN_3548788"/>
        <s v="TXN_4184461"/>
        <s v="TXN_7155957"/>
        <s v="TXN_7647190"/>
        <s v="TXN_9490163"/>
        <s v="TXN_1950063"/>
        <s v="TXN_3856021"/>
        <s v="TXN_4368416"/>
        <s v="TXN_8878500"/>
        <s v="TXN_9400245"/>
        <s v="TXN_4995281"/>
        <s v="TXN_5862795"/>
        <s v="TXN_6055428"/>
        <s v="TXN_6955416"/>
        <s v="TXN_7328604"/>
        <s v="TXN_8117583"/>
        <s v="TXN_7559388"/>
        <s v="TXN_7898391"/>
        <s v="TXN_1951569"/>
        <s v="TXN_2131494"/>
        <s v="TXN_4463677"/>
        <s v="TXN_8306028"/>
        <s v="TXN_9024388"/>
        <s v="TXN_7591982"/>
        <s v="TXN_8343414"/>
        <s v="TXN_1512118"/>
        <s v="TXN_3113823"/>
        <s v="TXN_1279428"/>
        <s v="TXN_4625165"/>
        <s v="TXN_5714767"/>
        <s v="TXN_2571835"/>
        <s v="TXN_6490609"/>
        <s v="TXN_3196388"/>
        <s v="TXN_4339682"/>
        <s v="TXN_4548698"/>
        <s v="TXN_6739950"/>
        <s v="TXN_4030197"/>
        <s v="TXN_7205840"/>
        <s v="TXN_9510130"/>
        <s v="TXN_2248497"/>
        <s v="TXN_5947264"/>
        <s v="TXN_7260110"/>
        <s v="TXN_1364211"/>
        <s v="TXN_6889357"/>
        <s v="TXN_8684125"/>
        <s v="TXN_8969428"/>
        <s v="TXN_4365321"/>
        <s v="TXN_7055306"/>
        <s v="TXN_7308222"/>
        <s v="TXN_8606912"/>
        <s v="TXN_2594056"/>
        <s v="TXN_7694996"/>
        <s v="TXN_8942829"/>
        <s v="TXN_1417871"/>
        <s v="TXN_2161341"/>
        <s v="TXN_5687012"/>
        <s v="TXN_6576987"/>
        <s v="TXN_3842567"/>
        <s v="TXN_4052950"/>
        <s v="TXN_5345258"/>
        <s v="TXN_6487493"/>
        <s v="TXN_1564754"/>
        <s v="TXN_9201010"/>
        <s v="TXN_2086841"/>
        <s v="TXN_4135861"/>
        <s v="TXN_8008815"/>
        <s v="TXN_8245502"/>
        <s v="TXN_2736267"/>
        <s v="TXN_3715065"/>
        <s v="TXN_4346607"/>
        <s v="TXN_8347965"/>
        <s v="TXN_2355099"/>
        <s v="TXN_4866254"/>
        <s v="TXN_6057379"/>
        <s v="TXN_6231475"/>
        <s v="TXN_3209184"/>
        <s v="TXN_3618603"/>
        <s v="TXN_6451377"/>
        <s v="TXN_8155540"/>
        <s v="TXN_7201724"/>
        <s v="TXN_9104710"/>
        <s v="TXN_9282265"/>
        <s v="TXN_2053631"/>
        <s v="TXN_4153132"/>
        <s v="TXN_1807140"/>
        <s v="TXN_2914088"/>
        <s v="TXN_5214219"/>
        <s v="TXN_5455792"/>
        <s v="TXN_3455702"/>
        <s v="TXN_8876663"/>
        <s v="TXN_7483986"/>
        <s v="TXN_9158251"/>
        <s v="TXN_3951552"/>
        <s v="TXN_4336291"/>
        <s v="TXN_5644235"/>
        <s v="TXN_9817135"/>
        <s v="TXN_9975321"/>
        <s v="TXN_1778707"/>
        <s v="TXN_6456008"/>
        <s v="TXN_7407946"/>
        <s v="TXN_9669749"/>
        <s v="TXN_1990997"/>
        <s v="TXN_1183995"/>
        <s v="TXN_1372492"/>
        <s v="TXN_3985920"/>
        <s v="TXN_7031118"/>
        <s v="TXN_8572783"/>
        <s v="TXN_1323030"/>
        <s v="TXN_6481150"/>
        <s v="TXN_8212783"/>
        <s v="TXN_9518691"/>
        <s v="TXN_1498343"/>
        <s v="TXN_1903825"/>
        <s v="TXN_8362750"/>
        <s v="TXN_6707466"/>
        <s v="TXN_6846047"/>
        <s v="TXN_7466586"/>
        <s v="TXN_5744026"/>
        <s v="TXN_7595042"/>
        <s v="TXN_1672708"/>
        <s v="TXN_6904952"/>
        <s v="TXN_9498325"/>
        <s v="TXN_4062634"/>
        <s v="TXN_2982995"/>
        <s v="TXN_5171519"/>
        <s v="TXN_9373436"/>
        <s v="TXN_9813943"/>
        <s v="TXN_3952218"/>
        <s v="TXN_4637438"/>
        <s v="TXN_8363628"/>
        <s v="TXN_8732682"/>
        <s v="TXN_2399870"/>
        <s v="TXN_5748083"/>
        <s v="TXN_7791293"/>
        <s v="TXN_8297751"/>
        <s v="TXN_9941872"/>
        <s v="TXN_1661068"/>
        <s v="TXN_2255634"/>
        <s v="TXN_2563679"/>
        <s v="TXN_4074732"/>
        <s v="TXN_4213071"/>
        <s v="TXN_5452978"/>
        <s v="TXN_5785639"/>
        <s v="TXN_5950951"/>
        <s v="TXN_7268802"/>
        <s v="TXN_1244593"/>
        <s v="TXN_3420633"/>
        <s v="TXN_4969431"/>
        <s v="TXN_7008306"/>
        <s v="TXN_9470590"/>
        <s v="TXN_1870423"/>
        <s v="TXN_3463568"/>
        <s v="TXN_6200609"/>
        <s v="TXN_1640172"/>
        <s v="TXN_3301517"/>
        <s v="TXN_5582443"/>
        <s v="TXN_2933439"/>
        <s v="TXN_4482692"/>
        <s v="TXN_6736326"/>
        <s v="TXN_8965025"/>
        <s v="TXN_9461980"/>
        <s v="TXN_2322399"/>
        <s v="TXN_2458782"/>
        <s v="TXN_3729074"/>
        <s v="TXN_5079166"/>
        <s v="TXN_5191642"/>
        <s v="TXN_7145872"/>
        <s v="TXN_2500345"/>
        <s v="TXN_2944460"/>
        <s v="TXN_7560807"/>
        <s v="TXN_7805241"/>
        <s v="TXN_3226989"/>
        <s v="TXN_3981406"/>
        <s v="TXN_6862603"/>
        <s v="TXN_9837568"/>
        <s v="TXN_1268480"/>
        <s v="TXN_1841204"/>
        <s v="TXN_4476539"/>
        <s v="TXN_5544904"/>
        <s v="TXN_3260087"/>
        <s v="TXN_3695238"/>
        <s v="TXN_4422898"/>
        <s v="TXN_1186221"/>
        <s v="TXN_2119809"/>
        <s v="TXN_4876398"/>
        <s v="TXN_5033045"/>
        <s v="TXN_7228816"/>
        <s v="TXN_8232653"/>
        <s v="TXN_8520687"/>
        <s v="TXN_3455103"/>
        <s v="TXN_6648081"/>
        <s v="TXN_8159727"/>
        <s v="TXN_2941800"/>
        <s v="TXN_5753111"/>
        <s v="TXN_2898188"/>
        <s v="TXN_3857960"/>
        <s v="TXN_4376214"/>
        <s v="TXN_5764993"/>
        <s v="TXN_7777602"/>
        <s v="TXN_7034554"/>
        <s v="TXN_9534685"/>
        <s v="TXN_7670743"/>
        <s v="TXN_8676485"/>
        <s v="TXN_1080432"/>
        <s v="TXN_4278785"/>
        <s v="TXN_5086795"/>
        <s v="TXN_6732989"/>
        <s v="TXN_1461221"/>
        <s v="TXN_3210288"/>
        <s v="TXN_7070302"/>
        <s v="TXN_2813872"/>
        <s v="TXN_5518232"/>
        <s v="TXN_8477415"/>
        <s v="TXN_6806290"/>
        <s v="TXN_7037557"/>
        <s v="TXN_7109358"/>
        <s v="TXN_4435352"/>
        <s v="TXN_8693704"/>
        <s v="TXN_2199647"/>
        <s v="TXN_2820693"/>
        <s v="TXN_3227186"/>
        <s v="TXN_6352917"/>
        <s v="TXN_3520910"/>
        <s v="TXN_4417257"/>
        <s v="TXN_5108439"/>
        <s v="TXN_2640701"/>
        <s v="TXN_4008899"/>
        <s v="TXN_1720238"/>
        <s v="TXN_8162690"/>
        <s v="TXN_8581124"/>
        <s v="TXN_5110688"/>
        <s v="TXN_7741707"/>
        <s v="TXN_1583597"/>
        <s v="TXN_7480234"/>
        <s v="TXN_1713983"/>
        <s v="TXN_2009782"/>
        <s v="TXN_7092761"/>
        <s v="TXN_5895330"/>
        <s v="TXN_7269513"/>
        <s v="TXN_4068262"/>
        <s v="TXN_5547519"/>
        <s v="TXN_6949949"/>
        <s v="TXN_7229419"/>
        <s v="TXN_3046572"/>
        <s v="TXN_3225552"/>
        <s v="TXN_3536893"/>
        <s v="TXN_8578861"/>
        <s v="TXN_1413335"/>
        <s v="TXN_2492586"/>
        <s v="TXN_2823220"/>
        <s v="TXN_6191769"/>
        <s v="TXN_1801691"/>
        <s v="TXN_6484542"/>
        <s v="TXN_7013527"/>
        <s v="TXN_8272750"/>
        <s v="TXN_9455679"/>
        <s v="TXN_1191068"/>
        <s v="TXN_3099191"/>
        <s v="TXN_4172649"/>
        <s v="TXN_7296498"/>
        <s v="TXN_9884180"/>
        <s v="TXN_2519044"/>
        <s v="TXN_2693431"/>
        <s v="TXN_3680192"/>
        <s v="TXN_6488040"/>
        <s v="TXN_9904091"/>
        <s v="TXN_3586935"/>
        <s v="TXN_4633457"/>
        <s v="TXN_2238287"/>
        <s v="TXN_7153885"/>
        <s v="TXN_3426892"/>
        <s v="TXN_5784372"/>
        <s v="TXN_6451747"/>
        <s v="TXN_8166527"/>
        <s v="TXN_3212317"/>
        <s v="TXN_4194085"/>
        <s v="TXN_5700545"/>
        <s v="TXN_4175635"/>
        <s v="TXN_7878395"/>
        <s v="TXN_6198799"/>
        <s v="TXN_7325508"/>
        <s v="TXN_5480564"/>
        <s v="TXN_9250710"/>
        <s v="TXN_5163686"/>
        <s v="TXN_6915899"/>
        <s v="TXN_7303515"/>
        <s v="TXN_3877580"/>
        <s v="TXN_8807199"/>
        <s v="TXN_2006923"/>
        <s v="TXN_2330694"/>
        <s v="TXN_3098503"/>
        <s v="TXN_3561451"/>
        <s v="TXN_6905794"/>
        <s v="TXN_3163567"/>
        <s v="TXN_4819416"/>
        <s v="TXN_6132245"/>
        <s v="TXN_8963470"/>
        <s v="TXN_5373441"/>
        <s v="TXN_2132434"/>
        <s v="TXN_4331770"/>
        <s v="TXN_7566250"/>
        <s v="TXN_3607652"/>
        <s v="TXN_5832968"/>
        <s v="TXN_7809506"/>
        <s v="TXN_4824773"/>
        <s v="TXN_4947561"/>
        <s v="TXN_6411385"/>
        <s v="TXN_7555408"/>
        <s v="TXN_9336980"/>
        <s v="TXN_9356512"/>
        <s v="TXN_1856112"/>
        <s v="TXN_5750278"/>
        <s v="TXN_8422494"/>
        <s v="TXN_2602732"/>
        <s v="TXN_1773873"/>
        <s v="TXN_4885518"/>
        <s v="TXN_5220895"/>
        <s v="TXN_5240229"/>
        <s v="TXN_8005089"/>
        <s v="TXN_8687151"/>
        <s v="TXN_9689507"/>
        <s v="TXN_5387067"/>
        <s v="TXN_6412590"/>
        <s v="TXN_8043642"/>
        <s v="TXN_1438257"/>
        <s v="TXN_3676305"/>
        <s v="TXN_5783469"/>
        <s v="TXN_9190061"/>
        <s v="TXN_2482298"/>
        <s v="TXN_3717422"/>
        <s v="TXN_8372268"/>
        <s v="TXN_5965095"/>
        <s v="TXN_6727985"/>
        <s v="TXN_6974587"/>
        <s v="TXN_8676769"/>
        <s v="TXN_9315119"/>
        <s v="TXN_1226662"/>
        <s v="TXN_4030763"/>
        <s v="TXN_6378158"/>
        <s v="TXN_9126573"/>
        <s v="TXN_3251340"/>
        <s v="TXN_3303114"/>
        <s v="TXN_3863940"/>
        <s v="TXN_4095768"/>
        <s v="TXN_6111710"/>
        <s v="TXN_7697496"/>
        <s v="TXN_4238417"/>
        <s v="TXN_4594922"/>
        <s v="TXN_5053064"/>
        <s v="TXN_8916613"/>
        <s v="TXN_8991609"/>
        <s v="TXN_1345440"/>
        <s v="TXN_3562332"/>
        <s v="TXN_4827371"/>
        <s v="TXN_7094898"/>
        <s v="TXN_3589218"/>
        <s v="TXN_6335909"/>
        <s v="TXN_7317475"/>
        <s v="TXN_9716971"/>
        <s v="TXN_2826603"/>
        <s v="TXN_8922585"/>
        <s v="TXN_1410102"/>
        <s v="TXN_1803889"/>
        <s v="TXN_8388056"/>
        <s v="TXN_9622300"/>
        <s v="TXN_2851147"/>
        <s v="TXN_3403173"/>
        <s v="TXN_3587915"/>
        <s v="TXN_5151780"/>
        <s v="TXN_9551638"/>
        <s v="TXN_9587015"/>
        <s v="TXN_1823906"/>
        <s v="TXN_6324818"/>
        <s v="TXN_3722720"/>
        <s v="TXN_4275169"/>
        <s v="TXN_4638979"/>
        <s v="TXN_5879154"/>
        <s v="TXN_7439400"/>
        <s v="TXN_7795324"/>
        <s v="TXN_1633337"/>
        <s v="TXN_3436462"/>
        <s v="TXN_5811955"/>
        <s v="TXN_7568112"/>
        <s v="TXN_9550664"/>
        <s v="TXN_2119373"/>
        <s v="TXN_3713880"/>
        <s v="TXN_5560669"/>
        <s v="TXN_7827797"/>
        <s v="TXN_9472241"/>
        <s v="TXN_1749930"/>
        <s v="TXN_6132959"/>
        <s v="TXN_7021592"/>
        <s v="TXN_2180562"/>
        <s v="TXN_5523450"/>
        <s v="TXN_5827969"/>
        <s v="TXN_6994354"/>
        <s v="TXN_5910268"/>
        <s v="TXN_8260297"/>
        <s v="TXN_3534588"/>
        <s v="TXN_8240436"/>
        <s v="TXN_9247075"/>
        <s v="TXN_1213938"/>
        <s v="TXN_5027125"/>
        <s v="TXN_6149748"/>
        <s v="TXN_4346813"/>
        <s v="TXN_4613595"/>
        <s v="TXN_5433982"/>
        <s v="TXN_5401244"/>
        <s v="TXN_7262554"/>
        <s v="TXN_8916290"/>
        <s v="TXN_3587916"/>
        <s v="TXN_5875188"/>
        <s v="TXN_6349916"/>
        <s v="TXN_3483911"/>
        <s v="TXN_4976485"/>
        <s v="TXN_6881662"/>
        <s v="TXN_2585392"/>
        <s v="TXN_5201123"/>
        <s v="TXN_3808895"/>
        <s v="TXN_4247602"/>
        <s v="TXN_9428611"/>
        <s v="TXN_9551491"/>
        <s v="TXN_1755661"/>
        <s v="TXN_4650834"/>
        <s v="TXN_7565894"/>
        <s v="TXN_8558404"/>
        <s v="TXN_2361290"/>
        <s v="TXN_3680047"/>
        <s v="TXN_4205369"/>
        <s v="TXN_5499117"/>
        <s v="TXN_1755817"/>
        <s v="TXN_3241422"/>
        <s v="TXN_2564219"/>
        <s v="TXN_3854285"/>
        <s v="TXN_4543880"/>
        <s v="TXN_7948095"/>
        <s v="TXN_2749862"/>
        <s v="TXN_7800236"/>
        <s v="TXN_9496791"/>
        <s v="TXN_4096757"/>
        <s v="TXN_5351447"/>
        <s v="TXN_5647773"/>
        <s v="TXN_5750248"/>
        <s v="TXN_4084548"/>
        <s v="TXN_6732833"/>
        <s v="TXN_7661094"/>
        <s v="TXN_8030379"/>
        <s v="TXN_6577619"/>
        <s v="TXN_8129834"/>
        <s v="TXN_9769410"/>
        <s v="TXN_1622411"/>
        <s v="TXN_3160090"/>
        <s v="TXN_3359704"/>
        <s v="TXN_3646359"/>
        <s v="TXN_4814965"/>
        <s v="TXN_6748199"/>
        <s v="TXN_7125395"/>
        <s v="TXN_7442492"/>
        <s v="TXN_9525078"/>
        <s v="TXN_1228652"/>
        <s v="TXN_1303984"/>
        <s v="TXN_6748374"/>
        <s v="TXN_7621512"/>
        <s v="TXN_2053125"/>
        <s v="TXN_2220389"/>
        <s v="TXN_3744962"/>
        <s v="TXN_5747642"/>
        <s v="TXN_6348409"/>
        <s v="TXN_8352416"/>
        <s v="TXN_9949241"/>
        <s v="TXN_3185929"/>
        <s v="TXN_2202863"/>
        <s v="TXN_6160209"/>
        <s v="TXN_6695451"/>
        <s v="TXN_7124156"/>
        <s v="TXN_9563685"/>
        <s v="TXN_9719921"/>
        <s v="TXN_9847116"/>
        <s v="TXN_2538739"/>
        <s v="TXN_7920897"/>
        <s v="TXN_8917809"/>
        <s v="TXN_3439155"/>
        <s v="TXN_4163149"/>
        <s v="TXN_1698600"/>
        <s v="TXN_3426338"/>
        <s v="TXN_7153665"/>
        <s v="TXN_2019127"/>
        <s v="TXN_2568101"/>
        <s v="TXN_4624591"/>
        <s v="TXN_6719521"/>
        <s v="TXN_4127927"/>
        <s v="TXN_5436816"/>
        <s v="TXN_3968170"/>
        <s v="TXN_4083872"/>
        <s v="TXN_4801832"/>
        <s v="TXN_5571904"/>
        <s v="TXN_9033890"/>
        <s v="TXN_2291713"/>
        <s v="TXN_3792683"/>
        <s v="TXN_4528914"/>
        <s v="TXN_6425991"/>
        <s v="TXN_7343660"/>
        <s v="TXN_8356338"/>
        <s v="TXN_6377813"/>
        <s v="TXN_6717061"/>
        <s v="TXN_8324315"/>
        <s v="TXN_9259900"/>
        <s v="TXN_1363508"/>
        <s v="TXN_1872692"/>
        <s v="TXN_6671827"/>
        <s v="TXN_7137364"/>
        <s v="TXN_7349681"/>
        <s v="TXN_8256593"/>
        <s v="TXN_6037712"/>
        <s v="TXN_9662632"/>
        <s v="TXN_4811133"/>
        <s v="TXN_5038122"/>
        <s v="TXN_6654975"/>
        <s v="TXN_8124795"/>
        <s v="TXN_9626053"/>
        <s v="TXN_2767034"/>
        <s v="TXN_8210816"/>
        <s v="TXN_6533576"/>
        <s v="TXN_8664315"/>
        <s v="TXN_4381404"/>
        <s v="TXN_4469769"/>
        <s v="TXN_7278970"/>
        <s v="TXN_7605163"/>
        <s v="TXN_7963892"/>
        <s v="TXN_1833012"/>
        <s v="TXN_2325484"/>
        <s v="TXN_6415784"/>
        <s v="TXN_6529863"/>
        <s v="TXN_8374101"/>
        <s v="TXN_8397155"/>
        <s v="TXN_4143264"/>
        <s v="TXN_5012988"/>
        <s v="TXN_7251037"/>
        <s v="TXN_8984085"/>
        <s v="TXN_2066115"/>
        <s v="TXN_2970600"/>
        <s v="TXN_4069354"/>
        <s v="TXN_5157855"/>
        <s v="TXN_1048284"/>
        <s v="TXN_9188733"/>
        <s v="TXN_2916992"/>
        <s v="TXN_3711712"/>
        <s v="TXN_6215303"/>
        <s v="TXN_6557174"/>
        <s v="TXN_8268061"/>
        <s v="TXN_9905396"/>
        <s v="TXN_1177438"/>
        <s v="TXN_8384628"/>
        <s v="TXN_1759314"/>
        <s v="TXN_2950265"/>
        <s v="TXN_4408913"/>
        <s v="TXN_5430694"/>
        <s v="TXN_9530003"/>
        <s v="TXN_2163150"/>
        <s v="TXN_3792125"/>
        <s v="TXN_6279736"/>
        <s v="TXN_1581997"/>
        <s v="TXN_1950777"/>
        <s v="TXN_3085628"/>
        <s v="TXN_3195132"/>
        <s v="TXN_8211303"/>
        <s v="TXN_8716594"/>
        <s v="TXN_4075198"/>
        <s v="TXN_9852820"/>
        <s v="TXN_1007347"/>
        <s v="TXN_7388752"/>
        <s v="TXN_8136881"/>
        <s v="TXN_1647144"/>
        <s v="TXN_5740553"/>
        <s v="TXN_9948645"/>
        <s v="TXN_2785262"/>
        <s v="TXN_2882871"/>
        <s v="TXN_3767196"/>
        <s v="TXN_5738243"/>
        <s v="TXN_1373048"/>
        <s v="TXN_2083132"/>
        <s v="TXN_6704284"/>
        <s v="TXN_7694491"/>
        <s v="TXN_1817275"/>
        <s v="TXN_5227798"/>
        <s v="TXN_7764175"/>
        <s v="TXN_8608765"/>
        <s v="TXN_2916247"/>
        <s v="TXN_6980463"/>
        <s v="TXN_8658970"/>
        <s v="TXN_3863625"/>
        <s v="TXN_8588335"/>
        <s v="TXN_2704452"/>
        <s v="TXN_6328925"/>
        <s v="TXN_6688020"/>
        <s v="TXN_9789876"/>
        <s v="TXN_3272946"/>
        <s v="TXN_8490157"/>
        <s v="TXN_6875870"/>
        <s v="TXN_8506937"/>
        <s v="TXN_3758250"/>
        <s v="TXN_8223689"/>
        <s v="TXN_4726531"/>
        <s v="TXN_4205860"/>
        <s v="TXN_4856575"/>
        <s v="TXN_6504096"/>
        <s v="TXN_1751164"/>
        <s v="TXN_4128921"/>
        <s v="TXN_6219634"/>
        <s v="TXN_6687699"/>
        <s v="TXN_5406762"/>
        <s v="TXN_6478968"/>
        <s v="TXN_6739664"/>
        <s v="TXN_7139053"/>
        <s v="TXN_1244739"/>
        <s v="TXN_1489218"/>
        <s v="TXN_1891978"/>
        <s v="TXN_2809397"/>
        <s v="TXN_3020475"/>
        <s v="TXN_3550177"/>
        <s v="TXN_6223157"/>
        <s v="TXN_6652858"/>
        <s v="TXN_2968827"/>
        <s v="TXN_3893927"/>
        <s v="TXN_8903514"/>
        <s v="TXN_8292441"/>
        <s v="TXN_3786518"/>
        <s v="TXN_8407982"/>
        <s v="TXN_2112911"/>
        <s v="TXN_4898949"/>
        <s v="TXN_5466291"/>
        <s v="TXN_6119798"/>
        <s v="TXN_1978239"/>
        <s v="TXN_4155770"/>
        <s v="TXN_1449866"/>
        <s v="TXN_1723062"/>
        <s v="TXN_2064049"/>
        <s v="TXN_3980743"/>
        <s v="TXN_6979356"/>
        <s v="TXN_2490461"/>
        <s v="TXN_1896955"/>
        <s v="TXN_7315198"/>
        <s v="TXN_1900411"/>
        <s v="TXN_8933679"/>
        <s v="TXN_5017895"/>
        <s v="TXN_6621596"/>
        <s v="TXN_5331122"/>
        <s v="TXN_5889912"/>
        <s v="TXN_6540267"/>
        <s v="TXN_6622980"/>
        <s v="TXN_4467046"/>
        <s v="TXN_5344848"/>
        <s v="TXN_2964638"/>
        <s v="TXN_6122423"/>
        <s v="TXN_7208983"/>
        <s v="TXN_8996187"/>
        <s v="TXN_4250492"/>
        <s v="TXN_4696969"/>
        <s v="TXN_7035067"/>
        <s v="TXN_2954630"/>
        <s v="TXN_9023317"/>
        <s v="TXN_2761949"/>
        <s v="TXN_8379141"/>
        <s v="TXN_8833319"/>
        <s v="TXN_1197536"/>
        <s v="TXN_1449065"/>
        <s v="TXN_5005674"/>
        <s v="TXN_7926510"/>
        <s v="TXN_3539062"/>
        <s v="TXN_8942133"/>
        <s v="TXN_2703095"/>
        <s v="TXN_2260070"/>
        <s v="TXN_7551023"/>
        <s v="TXN_1643870"/>
        <s v="TXN_4215488"/>
        <s v="TXN_4496616"/>
        <s v="TXN_9907327"/>
        <s v="TXN_2185727"/>
        <s v="TXN_2851446"/>
        <s v="TXN_5132082"/>
        <s v="TXN_9212503"/>
        <s v="TXN_3986639"/>
        <s v="TXN_5157516"/>
        <s v="TXN_8167311"/>
        <s v="TXN_8978924"/>
        <s v="TXN_9406938"/>
        <s v="TXN_2214698"/>
        <s v="TXN_2564718"/>
        <s v="TXN_2897468"/>
        <s v="TXN_5968921"/>
        <s v="TXN_9678108"/>
        <s v="TXN_3423451"/>
        <s v="TXN_5470087"/>
        <s v="TXN_6235329"/>
        <s v="TXN_8699110"/>
        <s v="TXN_2032049"/>
        <s v="TXN_3209025"/>
        <s v="TXN_7835785"/>
        <s v="TXN_2534066"/>
        <s v="TXN_5921650"/>
        <s v="TXN_1248266"/>
        <s v="TXN_8964812"/>
        <s v="TXN_1822234"/>
        <s v="TXN_2244418"/>
        <s v="TXN_7937905"/>
        <s v="TXN_8273780"/>
        <s v="TXN_9212052"/>
        <s v="TXN_3512665"/>
        <s v="TXN_4887268"/>
        <s v="TXN_7380756"/>
        <s v="TXN_8359674"/>
        <s v="TXN_3384640"/>
        <s v="TXN_5812394"/>
        <s v="TXN_2015313"/>
        <s v="TXN_8957369"/>
        <s v="TXN_1124753"/>
        <s v="TXN_4294955"/>
        <s v="TXN_4722816"/>
        <s v="TXN_5823330"/>
        <s v="TXN_6393305"/>
        <s v="TXN_6819128"/>
        <s v="TXN_3296152"/>
        <s v="TXN_3441457"/>
        <s v="TXN_3826038"/>
        <s v="TXN_5801294"/>
        <s v="TXN_7505290"/>
        <s v="TXN_2495471"/>
        <s v="TXN_3419352"/>
        <s v="TXN_7366807"/>
        <s v="TXN_1124655"/>
        <s v="TXN_2018654"/>
        <s v="TXN_5775113"/>
        <s v="TXN_6885218"/>
        <s v="TXN_7278248"/>
        <s v="TXN_8043218"/>
        <s v="TXN_9681369"/>
        <s v="TXN_6131195"/>
        <s v="TXN_7060691"/>
        <s v="TXN_1781777"/>
        <s v="TXN_2299364"/>
        <s v="TXN_3520982"/>
        <s v="TXN_6188306"/>
        <s v="TXN_6369590"/>
        <s v="TXN_6813508"/>
        <s v="TXN_6899576"/>
        <s v="TXN_1079844"/>
        <s v="TXN_2335088"/>
        <s v="TXN_8427104"/>
        <s v="TXN_9086710"/>
        <s v="TXN_1621920"/>
        <s v="TXN_5661891"/>
        <s v="TXN_2245787"/>
        <s v="TXN_7650834"/>
        <s v="TXN_8482887"/>
        <s v="TXN_9194266"/>
        <s v="TXN_3376958"/>
        <s v="TXN_5710748"/>
        <s v="TXN_6397944"/>
        <s v="TXN_1476775"/>
        <s v="TXN_3371429"/>
        <s v="TXN_6511228"/>
        <s v="TXN_9067597"/>
        <s v="TXN_3142258"/>
        <s v="TXN_7503640"/>
        <s v="TXN_8004162"/>
        <s v="TXN_8715388"/>
        <s v="TXN_4745933"/>
        <s v="TXN_1477525"/>
        <s v="TXN_5932169"/>
        <s v="TXN_7498727"/>
        <s v="TXN_7568175"/>
        <s v="TXN_8316135"/>
        <s v="TXN_8469087"/>
        <s v="TXN_1949789"/>
        <s v="TXN_2548360"/>
        <s v="TXN_3206876"/>
        <s v="TXN_4114503"/>
        <s v="TXN_4797429"/>
        <s v="TXN_5625110"/>
        <s v="TXN_5743619"/>
        <s v="TXN_8541074"/>
        <s v="TXN_1122700"/>
        <s v="TXN_1367003"/>
        <s v="TXN_2097023"/>
        <s v="TXN_5922981"/>
        <s v="TXN_6128621"/>
        <s v="TXN_6438980"/>
        <s v="TXN_2347248"/>
        <s v="TXN_2522182"/>
        <s v="TXN_7397665"/>
        <s v="TXN_9714665"/>
        <s v="TXN_2642834"/>
        <s v="TXN_6074414"/>
        <s v="TXN_1746320"/>
        <s v="TXN_2773491"/>
        <s v="TXN_3061498"/>
        <s v="TXN_2847255"/>
        <s v="TXN_4360040"/>
        <s v="TXN_5348445"/>
        <s v="TXN_9265319"/>
        <s v="TXN_1726774"/>
        <s v="TXN_4565233"/>
        <s v="TXN_6846228"/>
        <s v="TXN_8049635"/>
        <s v="TXN_8275137"/>
        <s v="TXN_1901704"/>
        <s v="TXN_3202346"/>
        <s v="TXN_9114647"/>
        <s v="TXN_2437508"/>
        <s v="TXN_5222822"/>
        <s v="TXN_5324330"/>
        <s v="TXN_7187578"/>
        <s v="TXN_8242126"/>
        <s v="TXN_8284313"/>
        <s v="TXN_2667225"/>
        <s v="TXN_1523567"/>
        <s v="TXN_4561296"/>
        <s v="TXN_5680687"/>
        <s v="TXN_7470910"/>
        <s v="TXN_3912836"/>
        <s v="TXN_4107706"/>
        <s v="TXN_4356223"/>
        <s v="TXN_8830264"/>
        <s v="TXN_3244935"/>
        <s v="TXN_7308629"/>
        <s v="TXN_1022523"/>
        <s v="TXN_3817784"/>
        <s v="TXN_4283157"/>
        <s v="TXN_9549021"/>
        <s v="TXN_3608237"/>
        <s v="TXN_6363897"/>
        <s v="TXN_2141924"/>
        <s v="TXN_3696194"/>
        <s v="TXN_6097664"/>
        <s v="TXN_2491186"/>
        <s v="TXN_2633600"/>
        <s v="TXN_2643748"/>
        <s v="TXN_4296204"/>
        <s v="TXN_6995795"/>
        <s v="TXN_7738013"/>
        <s v="TXN_3014261"/>
        <s v="TXN_3454881"/>
        <s v="TXN_5402821"/>
        <s v="TXN_7444541"/>
        <s v="TXN_8313892"/>
        <s v="TXN_1006942"/>
        <s v="TXN_4734216"/>
        <s v="TXN_5455079"/>
        <s v="TXN_8944175"/>
        <s v="TXN_2536821"/>
        <s v="TXN_3649492"/>
        <s v="TXN_4706042"/>
        <s v="TXN_3858607"/>
        <s v="TXN_6413250"/>
        <s v="TXN_8131570"/>
        <s v="TXN_8336656"/>
        <s v="TXN_3067195"/>
        <s v="TXN_5641209"/>
        <s v="TXN_2675174"/>
        <s v="TXN_3219378"/>
        <s v="TXN_6386662"/>
        <s v="TXN_8236432"/>
        <s v="TXN_2522047"/>
        <s v="TXN_2962728"/>
        <s v="TXN_4479052"/>
        <s v="TXN_6549132"/>
        <s v="TXN_3115258"/>
        <s v="TXN_7947711"/>
        <s v="TXN_5386752"/>
        <s v="TXN_9731164"/>
        <s v="TXN_4807037"/>
        <s v="TXN_7951885"/>
        <s v="TXN_9224501"/>
        <s v="TXN_2899889"/>
        <s v="TXN_7764154"/>
        <s v="TXN_1485725"/>
        <s v="TXN_5785600"/>
        <s v="TXN_5891724"/>
        <s v="TXN_9314690"/>
        <s v="TXN_9673685"/>
        <s v="TXN_2706461"/>
        <s v="TXN_7803615"/>
        <s v="TXN_8061866"/>
        <s v="TXN_3282436"/>
        <s v="TXN_4705417"/>
        <s v="TXN_6534833"/>
        <s v="TXN_5170047"/>
        <s v="TXN_1256536"/>
        <s v="TXN_1943186"/>
        <s v="TXN_3787265"/>
        <s v="TXN_4886990"/>
        <s v="TXN_2490185"/>
        <s v="TXN_4224401"/>
        <s v="TXN_6035534"/>
        <s v="TXN_6983139"/>
        <s v="TXN_1082421"/>
        <s v="TXN_3584252"/>
        <s v="TXN_4390911"/>
        <s v="TXN_7153321"/>
        <s v="TXN_7217537"/>
        <s v="TXN_7359190"/>
        <s v="TXN_6169633"/>
        <s v="TXN_7792996"/>
        <s v="TXN_8155446"/>
        <s v="TXN_2276722"/>
        <s v="TXN_8173006"/>
        <s v="TXN_4235472"/>
        <s v="TXN_5951573"/>
        <s v="TXN_8300706"/>
        <s v="TXN_8331542"/>
        <s v="TXN_3481470"/>
        <s v="TXN_9579984"/>
        <s v="TXN_2146829"/>
        <s v="TXN_4894647"/>
        <s v="TXN_5007051"/>
        <s v="TXN_2245465"/>
        <s v="TXN_2559288"/>
        <s v="TXN_5047447"/>
        <s v="TXN_6555617"/>
        <s v="TXN_8566499"/>
        <s v="TXN_2375667"/>
        <s v="TXN_7217284"/>
        <s v="TXN_9072628"/>
        <s v="TXN_3216618"/>
        <s v="TXN_3779292"/>
        <s v="TXN_4059695"/>
        <s v="TXN_1389258"/>
        <s v="TXN_2975443"/>
        <s v="TXN_4528664"/>
        <s v="TXN_2024598"/>
        <s v="TXN_2192787"/>
        <s v="TXN_8842223"/>
        <s v="TXN_2714524"/>
        <s v="TXN_4258943"/>
        <s v="TXN_6843517"/>
        <s v="TXN_7906197"/>
        <s v="TXN_1607471"/>
        <s v="TXN_3963927"/>
        <s v="TXN_3317406"/>
        <s v="TXN_5136479"/>
        <s v="TXN_5788053"/>
        <s v="TXN_8309656"/>
        <s v="TXN_8867957"/>
        <s v="TXN_3910230"/>
        <s v="TXN_5524352"/>
        <s v="TXN_7180164"/>
        <s v="TXN_8852585"/>
        <s v="TXN_9151321"/>
        <s v="TXN_1091243"/>
        <s v="TXN_1419790"/>
        <s v="TXN_2029497"/>
        <s v="TXN_3112013"/>
        <s v="TXN_1072232"/>
        <s v="TXN_6040824"/>
        <s v="TXN_4328228"/>
        <s v="TXN_8482647"/>
        <s v="TXN_9425610"/>
        <s v="TXN_8425819"/>
        <s v="TXN_2470745"/>
        <s v="TXN_3043982"/>
        <s v="TXN_7763212"/>
        <s v="TXN_9710430"/>
        <s v="TXN_1324930"/>
        <s v="TXN_6021363"/>
        <s v="TXN_9703722"/>
        <s v="TXN_1733916"/>
        <s v="TXN_6189334"/>
        <s v="TXN_6751134"/>
        <s v="TXN_6926855"/>
        <s v="TXN_8111101"/>
        <s v="TXN_8710758"/>
        <s v="TXN_1063342"/>
        <s v="TXN_3947116"/>
        <s v="TXN_4541998"/>
        <s v="TXN_9031518"/>
        <s v="TXN_9298882"/>
        <s v="TXN_3342106"/>
        <s v="TXN_3801966"/>
        <s v="TXN_6020552"/>
        <s v="TXN_2539318"/>
        <s v="TXN_2798736"/>
        <s v="TXN_5573731"/>
        <s v="TXN_7418562"/>
        <s v="TXN_1204426"/>
        <s v="TXN_1390917"/>
        <s v="TXN_3094786"/>
        <s v="TXN_4007285"/>
        <s v="TXN_4090464"/>
        <s v="TXN_7266318"/>
        <s v="TXN_9943917"/>
        <s v="TXN_1492585"/>
        <s v="TXN_3447575"/>
        <s v="TXN_7812084"/>
        <s v="TXN_9623460"/>
        <s v="TXN_1811216"/>
        <s v="TXN_4015101"/>
        <s v="TXN_6662213"/>
        <s v="TXN_7517241"/>
        <s v="TXN_8488163"/>
        <s v="TXN_5252187"/>
        <s v="TXN_1453579"/>
        <s v="TXN_3132304"/>
        <s v="TXN_5005793"/>
        <s v="TXN_9861083"/>
        <s v="TXN_4252036"/>
        <s v="TXN_7189368"/>
        <s v="TXN_7463011"/>
        <s v="TXN_1985396"/>
        <s v="TXN_3972167"/>
        <s v="TXN_5004986"/>
        <s v="TXN_5106316"/>
        <s v="TXN_7384923"/>
        <s v="TXN_8025478"/>
        <s v="TXN_9567719"/>
        <s v="TXN_2047672"/>
        <s v="TXN_2806206"/>
        <s v="TXN_7889745"/>
        <s v="TXN_3251591"/>
        <s v="TXN_4703100"/>
        <s v="TXN_6716151"/>
        <s v="TXN_2437725"/>
        <s v="TXN_2623927"/>
        <s v="TXN_4600614"/>
        <s v="TXN_6087604"/>
        <s v="TXN_2404800"/>
        <s v="TXN_7864482"/>
        <s v="TXN_9407169"/>
        <s v="TXN_3549667"/>
        <s v="TXN_6258276"/>
        <s v="TXN_6541659"/>
        <s v="TXN_7157169"/>
        <s v="TXN_8831659"/>
        <s v="TXN_4142781"/>
        <s v="TXN_7578769"/>
        <s v="TXN_8900751"/>
        <s v="TXN_4602430"/>
        <s v="TXN_5551020"/>
        <s v="TXN_7919609"/>
        <s v="TXN_8872997"/>
        <s v="TXN_3390610"/>
        <s v="TXN_4851339"/>
        <s v="TXN_5849947"/>
        <s v="TXN_5880883"/>
        <s v="TXN_7282082"/>
        <s v="TXN_1328230"/>
        <s v="TXN_3398520"/>
        <s v="TXN_3237919"/>
        <s v="TXN_4033888"/>
        <s v="TXN_9531812"/>
        <s v="TXN_5055872"/>
        <s v="TXN_5364052"/>
        <s v="TXN_2749266"/>
        <s v="TXN_6854151"/>
        <s v="TXN_8644398"/>
        <s v="TXN_2535099"/>
        <s v="TXN_3197621"/>
        <s v="TXN_3794585"/>
        <s v="TXN_9352671"/>
        <s v="TXN_9452972"/>
        <s v="TXN_2181920"/>
        <s v="TXN_6312755"/>
        <s v="TXN_7732920"/>
        <s v="TXN_8725610"/>
        <s v="TXN_9475783"/>
        <s v="TXN_4937344"/>
        <s v="TXN_7804128"/>
        <s v="TXN_8089522"/>
        <s v="TXN_8566668"/>
        <s v="TXN_9107676"/>
        <s v="TXN_1985278"/>
        <s v="TXN_7402573"/>
        <s v="TXN_8443384"/>
        <s v="TXN_8795794"/>
        <s v="TXN_6097706"/>
        <s v="TXN_7677646"/>
        <s v="TXN_4548715"/>
        <s v="TXN_4798335"/>
        <s v="TXN_5138053"/>
        <s v="TXN_9896694"/>
        <s v="TXN_2987590"/>
        <s v="TXN_4737392"/>
        <s v="TXN_1467367"/>
        <s v="TXN_5350286"/>
        <s v="TXN_9552845"/>
        <s v="TXN_1458905"/>
        <s v="TXN_2259102"/>
        <s v="TXN_8907996"/>
        <s v="TXN_1887522"/>
        <s v="TXN_4391496"/>
        <s v="TXN_7767493"/>
        <s v="TXN_2951148"/>
        <s v="TXN_7226052"/>
        <s v="TXN_3858209"/>
        <s v="TXN_8964527"/>
        <s v="TXN_1929398"/>
        <s v="TXN_3219175"/>
        <s v="TXN_3267393"/>
        <s v="TXN_3897619"/>
        <s v="TXN_6349424"/>
        <s v="TXN_7773968"/>
        <s v="TXN_1555314"/>
        <s v="TXN_5182042"/>
        <s v="TXN_5793057"/>
        <s v="TXN_6419317"/>
        <s v="TXN_9840274"/>
        <s v="TXN_1665810"/>
        <s v="TXN_3477975"/>
        <s v="TXN_6070787"/>
        <s v="TXN_9050127"/>
        <s v="TXN_9279347"/>
        <s v="TXN_1570632"/>
        <s v="TXN_3677890"/>
        <s v="TXN_9155044"/>
        <s v="TXN_5745921"/>
        <s v="TXN_7328209"/>
        <s v="TXN_4040989"/>
        <s v="TXN_5319247"/>
        <s v="TXN_5712248"/>
        <s v="TXN_5485384"/>
        <s v="TXN_5762440"/>
        <s v="TXN_5956755"/>
        <s v="TXN_6625294"/>
        <s v="TXN_1934166"/>
        <s v="TXN_4083004"/>
        <s v="TXN_5090839"/>
        <s v="TXN_6403859"/>
        <s v="TXN_2517078"/>
        <s v="TXN_3732426"/>
        <s v="TXN_3898665"/>
        <s v="TXN_6889867"/>
        <s v="TXN_1422305"/>
        <s v="TXN_2195630"/>
        <s v="TXN_2190325"/>
        <s v="TXN_3733753"/>
        <s v="TXN_4372163"/>
        <s v="TXN_5882077"/>
        <s v="TXN_8086161"/>
        <s v="TXN_8500316"/>
        <s v="TXN_9039165"/>
        <s v="TXN_1593691"/>
        <s v="TXN_3094597"/>
        <s v="TXN_3407169"/>
        <s v="TXN_1039367"/>
        <s v="TXN_1923263"/>
        <s v="TXN_2873990"/>
        <s v="TXN_3033598"/>
        <s v="TXN_5331285"/>
        <s v="TXN_7032256"/>
        <s v="TXN_8250651"/>
        <s v="TXN_9904214"/>
        <s v="TXN_4165923"/>
        <s v="TXN_7866805"/>
        <s v="TXN_3283631"/>
        <s v="TXN_6550460"/>
        <s v="TXN_1846455"/>
        <s v="TXN_2185661"/>
        <s v="TXN_2561970"/>
        <s v="TXN_3635874"/>
        <s v="TXN_8526941"/>
        <s v="TXN_1691313"/>
        <s v="TXN_1907740"/>
        <s v="TXN_5438652"/>
        <s v="TXN_6476304"/>
        <s v="TXN_2437751"/>
        <s v="TXN_8807333"/>
        <s v="TXN_9121241"/>
        <s v="TXN_9265178"/>
        <s v="TXN_9349736"/>
        <s v="TXN_5669113"/>
        <s v="TXN_6224451"/>
        <s v="TXN_7852032"/>
        <s v="TXN_9664173"/>
        <s v="TXN_3483570"/>
        <s v="TXN_8324715"/>
        <s v="TXN_6399545"/>
        <s v="TXN_8267915"/>
        <s v="TXN_6874354"/>
        <s v="TXN_7497122"/>
        <s v="TXN_1767321"/>
        <s v="TXN_2050017"/>
        <s v="TXN_2178059"/>
        <s v="TXN_3131168"/>
        <s v="TXN_1942950"/>
        <s v="TXN_2581559"/>
        <s v="TXN_2641386"/>
        <s v="TXN_4723529"/>
        <s v="TXN_1349738"/>
        <s v="TXN_3472707"/>
        <s v="TXN_7866723"/>
        <s v="TXN_8808631"/>
        <s v="TXN_9433035"/>
        <s v="TXN_9882625"/>
        <s v="TXN_6472242"/>
        <s v="TXN_6600858"/>
        <s v="TXN_7636238"/>
        <s v="TXN_4183823"/>
        <s v="TXN_5931551"/>
        <s v="TXN_6221348"/>
        <s v="TXN_6355908"/>
        <s v="TXN_6425954"/>
        <s v="TXN_8197935"/>
        <s v="TXN_9152120"/>
        <s v="TXN_2274945"/>
        <s v="TXN_2329938"/>
        <s v="TXN_8048037"/>
        <s v="TXN_3753993"/>
        <s v="TXN_5618377"/>
        <s v="TXN_7152012"/>
        <s v="TXN_8002309"/>
        <s v="TXN_9153854"/>
        <s v="TXN_1647069"/>
        <s v="TXN_2093816"/>
        <s v="TXN_2139240"/>
        <s v="TXN_2526267"/>
        <s v="TXN_3224921"/>
        <s v="TXN_6206421"/>
        <s v="TXN_6004431"/>
        <s v="TXN_4697112"/>
        <s v="TXN_5591967"/>
        <s v="TXN_5640232"/>
        <s v="TXN_1556046"/>
        <s v="TXN_1570573"/>
        <s v="TXN_7571571"/>
        <s v="TXN_1135215"/>
        <s v="TXN_7241288"/>
        <s v="TXN_1915046"/>
        <s v="TXN_1917336"/>
        <s v="TXN_3488082"/>
        <s v="TXN_4477016"/>
        <s v="TXN_6700141"/>
        <s v="TXN_4105487"/>
        <s v="TXN_7415686"/>
        <s v="TXN_2503245"/>
        <s v="TXN_2964982"/>
        <s v="TXN_3369789"/>
        <s v="TXN_4440412"/>
        <s v="TXN_4813580"/>
        <s v="TXN_7485712"/>
        <s v="TXN_9347203"/>
        <s v="TXN_3158921"/>
        <s v="TXN_4789941"/>
        <s v="TXN_5054719"/>
        <s v="TXN_7595115"/>
        <s v="TXN_1993289"/>
        <s v="TXN_8075323"/>
        <s v="TXN_1731476"/>
        <s v="TXN_3454877"/>
        <s v="TXN_5367923"/>
        <s v="TXN_2004781"/>
        <s v="TXN_4364374"/>
        <s v="TXN_9801552"/>
        <s v="TXN_3995266"/>
        <s v="TXN_5342051"/>
        <s v="TXN_6266750"/>
        <s v="TXN_7242713"/>
        <s v="TXN_2627056"/>
        <s v="TXN_3541304"/>
        <s v="TXN_4732351"/>
        <s v="TXN_7609853"/>
        <s v="TXN_1617594"/>
        <s v="TXN_6959328"/>
        <s v="TXN_7496926"/>
        <s v="TXN_9288882"/>
        <s v="TXN_9334593"/>
        <s v="TXN_9841222"/>
        <s v="TXN_1374424"/>
        <s v="TXN_7380277"/>
        <s v="TXN_2817018"/>
        <s v="TXN_3069563"/>
        <s v="TXN_4647042"/>
        <s v="TXN_4967355"/>
        <s v="TXN_6960031"/>
        <s v="TXN_1857902"/>
        <s v="TXN_4615245"/>
        <s v="TXN_8306630"/>
        <s v="TXN_5781767"/>
        <s v="TXN_8748633"/>
        <s v="TXN_9513509"/>
        <s v="TXN_3456242"/>
        <s v="TXN_7997704"/>
        <s v="TXN_9891576"/>
        <s v="TXN_1465584"/>
        <s v="TXN_6419668"/>
        <s v="TXN_2112522"/>
        <s v="TXN_4788748"/>
        <s v="TXN_5083311"/>
        <s v="TXN_7171303"/>
        <s v="TXN_8211146"/>
        <s v="TXN_8810855"/>
        <s v="TXN_9853577"/>
        <s v="TXN_4152460"/>
        <s v="TXN_4958354"/>
        <s v="TXN_6310896"/>
        <s v="TXN_4328869"/>
        <s v="TXN_5996973"/>
        <s v="TXN_7222483"/>
        <s v="TXN_7868879"/>
        <s v="TXN_4795208"/>
        <s v="TXN_7174856"/>
        <s v="TXN_7619095"/>
        <s v="TXN_7922392"/>
        <s v="TXN_3336502"/>
        <s v="TXN_4654061"/>
        <s v="TXN_6405489"/>
        <s v="TXN_7033977"/>
        <s v="TXN_6149800"/>
        <s v="TXN_2530326"/>
        <s v="TXN_3620122"/>
        <s v="TXN_3847176"/>
        <s v="TXN_6378045"/>
        <s v="TXN_3377885"/>
        <s v="TXN_4178488"/>
        <s v="TXN_6748453"/>
        <s v="TXN_9335226"/>
        <s v="TXN_2417402"/>
        <s v="TXN_5213014"/>
        <s v="TXN_6422433"/>
        <s v="TXN_9789310"/>
        <s v="TXN_4487345"/>
        <s v="TXN_4831345"/>
        <s v="TXN_6579974"/>
        <s v="TXN_6626928"/>
        <s v="TXN_2444408"/>
        <s v="TXN_3163681"/>
        <s v="TXN_8222593"/>
        <s v="TXN_1452253"/>
        <s v="TXN_5908104"/>
        <s v="TXN_5929797"/>
        <s v="TXN_9121687"/>
        <s v="TXN_9755352"/>
        <s v="TXN_7270652"/>
        <s v="TXN_2660576"/>
        <s v="TXN_7482834"/>
        <s v="TXN_8689246"/>
        <s v="TXN_2371763"/>
        <s v="TXN_4114843"/>
        <s v="TXN_4974012"/>
        <s v="TXN_5734395"/>
        <s v="TXN_7538724"/>
        <s v="TXN_1066604"/>
        <s v="TXN_5675095"/>
        <s v="TXN_7151817"/>
        <s v="TXN_1371554"/>
        <s v="TXN_2493446"/>
        <s v="TXN_2878994"/>
        <s v="TXN_7615147"/>
        <s v="TXN_2543138"/>
        <s v="TXN_9281586"/>
        <s v="TXN_9357808"/>
        <s v="TXN_1648671"/>
        <s v="TXN_2889344"/>
        <s v="TXN_6676143"/>
        <s v="TXN_8787350"/>
        <s v="TXN_9100530"/>
        <s v="TXN_4624436"/>
        <s v="TXN_5365699"/>
        <s v="TXN_7486118"/>
        <s v="TXN_4723089"/>
        <s v="TXN_5807634"/>
        <s v="TXN_5435751"/>
        <s v="TXN_7126803"/>
        <s v="TXN_9131337"/>
        <s v="TXN_9579181"/>
        <s v="TXN_3434549"/>
        <s v="TXN_5017038"/>
        <s v="TXN_5946779"/>
        <s v="TXN_7771516"/>
        <s v="TXN_9815521"/>
        <s v="TXN_2537617"/>
        <s v="TXN_8325722"/>
        <s v="TXN_8850984"/>
        <s v="TXN_4398750"/>
        <s v="TXN_8611035"/>
        <s v="TXN_8786286"/>
        <s v="TXN_9130559"/>
        <s v="TXN_9444461"/>
        <s v="TXN_9531201"/>
        <s v="TXN_2336946"/>
        <s v="TXN_3516296"/>
        <s v="TXN_3677592"/>
        <s v="TXN_6629689"/>
        <s v="TXN_7374846"/>
        <s v="TXN_2389110"/>
        <s v="TXN_2726843"/>
        <s v="TXN_5032114"/>
        <s v="TXN_3774886"/>
        <s v="TXN_4539758"/>
        <s v="TXN_6963106"/>
        <s v="TXN_8408103"/>
        <s v="TXN_9386165"/>
        <s v="TXN_9737090"/>
        <s v="TXN_7267366"/>
        <s v="TXN_7335526"/>
        <s v="TXN_9400181"/>
        <s v="TXN_4583908"/>
        <s v="TXN_8725721"/>
        <s v="TXN_9874588"/>
        <s v="TXN_2227825"/>
        <s v="TXN_7483257"/>
        <s v="TXN_3884527"/>
        <s v="TXN_4915908"/>
        <s v="TXN_7797507"/>
        <s v="TXN_7914312"/>
        <s v="TXN_8330240"/>
        <s v="TXN_1417724"/>
        <s v="TXN_6271219"/>
        <s v="TXN_2161255"/>
        <s v="TXN_4397349"/>
        <s v="TXN_5043774"/>
        <s v="TXN_1340358"/>
        <s v="TXN_8605958"/>
        <s v="TXN_1694364"/>
        <s v="TXN_3334257"/>
        <s v="TXN_3765707"/>
        <s v="TXN_4315166"/>
        <s v="TXN_4563544"/>
        <s v="TXN_4635230"/>
        <s v="TXN_6920323"/>
        <s v="TXN_4360906"/>
        <s v="TXN_2101632"/>
        <s v="TXN_8447640"/>
        <s v="TXN_8664335"/>
        <s v="TXN_2957017"/>
        <s v="TXN_3218971"/>
        <s v="TXN_4764398"/>
        <s v="TXN_5552114"/>
        <s v="TXN_9180345"/>
        <s v="TXN_9928552"/>
        <s v="TXN_8353202"/>
        <s v="TXN_1928401"/>
        <s v="TXN_2672972"/>
        <s v="TXN_3847405"/>
        <s v="TXN_4131020"/>
        <s v="TXN_7838465"/>
        <s v="TXN_7838964"/>
        <s v="TXN_5247378"/>
        <s v="TXN_5939950"/>
        <s v="TXN_6797827"/>
        <s v="TXN_7471281"/>
        <s v="TXN_7560989"/>
        <s v="TXN_7953750"/>
        <s v="TXN_3898445"/>
        <s v="TXN_5625086"/>
        <s v="TXN_8430882"/>
        <s v="TXN_9928409"/>
        <s v="TXN_2360229"/>
        <s v="TXN_5131404"/>
        <s v="TXN_9679889"/>
        <s v="TXN_1122140"/>
        <s v="TXN_8108748"/>
        <s v="TXN_9185022"/>
        <s v="TXN_3841683"/>
        <s v="TXN_7055260"/>
        <s v="TXN_8176812"/>
        <s v="TXN_8548232"/>
        <s v="TXN_7137256"/>
        <s v="TXN_7246698"/>
        <s v="TXN_7122708"/>
        <s v="TXN_5029453"/>
        <s v="TXN_8341520"/>
        <s v="TXN_9960577"/>
        <s v="TXN_3075169"/>
        <s v="TXN_5753095"/>
        <s v="TXN_5974123"/>
        <s v="TXN_7931086"/>
        <s v="TXN_2694724"/>
        <s v="TXN_3225132"/>
        <s v="TXN_5373527"/>
        <s v="TXN_5542033"/>
        <s v="TXN_3019996"/>
        <s v="TXN_3544792"/>
        <s v="TXN_4792702"/>
        <s v="TXN_5447508"/>
        <s v="TXN_7754382"/>
        <s v="TXN_7322436"/>
        <s v="TXN_5331924"/>
        <s v="TXN_5437961"/>
        <s v="TXN_5808539"/>
        <s v="TXN_9813938"/>
        <s v="TXN_2824366"/>
        <s v="TXN_5183249"/>
        <s v="TXN_6972491"/>
        <s v="TXN_3390882"/>
        <s v="TXN_9104781"/>
        <s v="TXN_9263030"/>
        <s v="TXN_3741325"/>
        <s v="TXN_1088497"/>
        <s v="TXN_2357107"/>
        <s v="TXN_1034651"/>
        <s v="TXN_6064400"/>
        <s v="TXN_7009420"/>
        <s v="TXN_7334272"/>
        <s v="TXN_7910572"/>
        <s v="TXN_8384806"/>
        <s v="TXN_1058927"/>
        <s v="TXN_2409052"/>
        <s v="TXN_4493661"/>
        <s v="TXN_4977130"/>
        <s v="TXN_7631505"/>
        <s v="TXN_2911863"/>
        <s v="TXN_1972584"/>
        <s v="TXN_2879791"/>
        <s v="TXN_4005014"/>
        <s v="TXN_6921057"/>
        <s v="TXN_7622855"/>
        <s v="TXN_7852990"/>
        <s v="TXN_4967446"/>
        <s v="TXN_8127433"/>
        <s v="TXN_2561471"/>
        <s v="TXN_2864420"/>
        <s v="TXN_3555821"/>
        <s v="TXN_7979028"/>
        <s v="TXN_7800576"/>
        <s v="TXN_9783697"/>
        <s v="TXN_3212505"/>
        <s v="TXN_5901182"/>
        <s v="TXN_7386089"/>
        <s v="TXN_9791421"/>
        <s v="TXN_9861782"/>
        <s v="TXN_1872922"/>
        <s v="TXN_2855149"/>
        <s v="TXN_4892303"/>
        <s v="TXN_5293518"/>
        <s v="TXN_4382802"/>
        <s v="TXN_4816652"/>
        <s v="TXN_6608817"/>
        <s v="TXN_7027905"/>
        <s v="TXN_7837381"/>
        <s v="TXN_7992512"/>
        <s v="TXN_8065852"/>
        <s v="TXN_1244299"/>
        <s v="TXN_3482117"/>
        <s v="TXN_5458161"/>
        <s v="TXN_5542500"/>
        <s v="TXN_3238759"/>
        <s v="TXN_4956012"/>
        <s v="TXN_6009395"/>
        <s v="TXN_6129205"/>
        <s v="TXN_6674257"/>
        <s v="TXN_1282260"/>
        <s v="TXN_1495371"/>
        <s v="TXN_1556609"/>
        <s v="TXN_2156128"/>
        <s v="TXN_5422843"/>
        <s v="TXN_9691018"/>
        <s v="TXN_4972634"/>
        <s v="TXN_5614488"/>
        <s v="TXN_6866644"/>
        <s v="TXN_8034156"/>
        <s v="TXN_1464694"/>
        <s v="TXN_4135454"/>
        <s v="TXN_8010562"/>
        <s v="TXN_1650385"/>
        <s v="TXN_2886223"/>
        <s v="TXN_3092390"/>
        <s v="TXN_5985451"/>
        <s v="TXN_1310741"/>
        <s v="TXN_9360886"/>
        <s v="TXN_9514996"/>
        <s v="TXN_2699583"/>
        <s v="TXN_7332957"/>
        <s v="TXN_4717715"/>
        <s v="TXN_7403963"/>
        <s v="TXN_9782087"/>
        <s v="TXN_1436851"/>
        <s v="TXN_5616473"/>
        <s v="TXN_1171080"/>
        <s v="TXN_1256851"/>
        <s v="TXN_6067979"/>
        <s v="TXN_8226226"/>
        <s v="TXN_3656762"/>
        <s v="TXN_5352739"/>
        <s v="TXN_6684202"/>
        <s v="TXN_8830809"/>
        <s v="TXN_9653377"/>
        <s v="TXN_3520908"/>
        <s v="TXN_4375708"/>
        <s v="TXN_6680963"/>
        <s v="TXN_1054912"/>
        <s v="TXN_5632156"/>
        <s v="TXN_6714749"/>
        <s v="TXN_9001844"/>
        <s v="TXN_3652726"/>
        <s v="TXN_4759769"/>
        <s v="TXN_7501717"/>
        <s v="TXN_4847617"/>
        <s v="TXN_5656252"/>
        <s v="TXN_6970542"/>
        <s v="TXN_2148838"/>
        <s v="TXN_3518261"/>
        <s v="TXN_8530924"/>
        <s v="TXN_3150614"/>
        <s v="TXN_3738314"/>
        <s v="TXN_5954991"/>
        <s v="TXN_8022892"/>
        <s v="TXN_8556062"/>
        <s v="TXN_7188412"/>
        <s v="TXN_7620529"/>
        <s v="TXN_3344089"/>
        <s v="TXN_8101633"/>
        <s v="TXN_1700374"/>
        <s v="TXN_3120637"/>
        <s v="TXN_4807459"/>
        <s v="TXN_4907812"/>
        <s v="TXN_7343062"/>
        <s v="TXN_7759607"/>
        <s v="TXN_9561380"/>
        <s v="TXN_1203954"/>
        <s v="TXN_4475094"/>
        <s v="TXN_5875661"/>
        <s v="TXN_4431179"/>
        <s v="TXN_4455667"/>
        <s v="TXN_5067056"/>
        <s v="TXN_1910487"/>
        <s v="TXN_5881757"/>
        <s v="TXN_6567880"/>
        <s v="TXN_3088796"/>
        <s v="TXN_7360979"/>
        <s v="TXN_7433531"/>
        <s v="TXN_8518516"/>
        <s v="TXN_1888708"/>
        <s v="TXN_6829707"/>
        <s v="TXN_9417252"/>
        <s v="TXN_1200795"/>
        <s v="TXN_6787259"/>
        <s v="TXN_7032922"/>
        <s v="TXN_7429032"/>
        <s v="TXN_8413251"/>
        <s v="TXN_1641000"/>
        <s v="TXN_3435509"/>
        <s v="TXN_4913079"/>
        <s v="TXN_7864939"/>
        <s v="TXN_9408993"/>
        <s v="TXN_6498876"/>
        <s v="TXN_9052231"/>
        <s v="TXN_8875195"/>
        <s v="TXN_1269172"/>
        <s v="TXN_2630698"/>
        <s v="TXN_5591145"/>
        <s v="TXN_9947324"/>
        <s v="TXN_6687029"/>
        <s v="TXN_8701063"/>
        <s v="TXN_9026468"/>
        <s v="TXN_2313646"/>
        <s v="TXN_2643389"/>
        <s v="TXN_6431703"/>
        <s v="TXN_9202190"/>
        <s v="TXN_4276482"/>
        <s v="TXN_5508620"/>
        <s v="TXN_6370625"/>
        <s v="TXN_7421018"/>
        <s v="TXN_4430176"/>
        <s v="TXN_4784128"/>
        <s v="TXN_8345723"/>
        <s v="TXN_1853196"/>
        <s v="TXN_1946773"/>
        <s v="TXN_5509088"/>
        <s v="TXN_8616557"/>
        <s v="TXN_9041537"/>
        <s v="TXN_9073440"/>
        <s v="TXN_1927324"/>
        <s v="TXN_2437586"/>
        <s v="TXN_2716560"/>
        <s v="TXN_5321145"/>
        <s v="TXN_5855756"/>
        <s v="TXN_6361593"/>
        <s v="TXN_7878520"/>
        <s v="TXN_3526095"/>
        <s v="TXN_7090165"/>
        <s v="TXN_9642066"/>
        <s v="TXN_6250692"/>
        <s v="TXN_8560548"/>
        <s v="TXN_8778598"/>
        <s v="TXN_9890874"/>
        <s v="TXN_1220061"/>
        <s v="TXN_1353248"/>
        <s v="TXN_1981602"/>
        <s v="TXN_3975938"/>
        <s v="TXN_5933480"/>
        <s v="TXN_7896586"/>
        <s v="TXN_2106959"/>
        <s v="TXN_9959813"/>
        <s v="TXN_2418609"/>
        <s v="TXN_2690515"/>
        <s v="TXN_3643348"/>
        <s v="TXN_2229365"/>
        <s v="TXN_2369294"/>
        <s v="TXN_6241682"/>
        <s v="TXN_7206160"/>
        <s v="TXN_7276478"/>
        <s v="TXN_3352256"/>
        <s v="TXN_3615483"/>
        <s v="TXN_9781679"/>
        <s v="TXN_1675510"/>
        <s v="TXN_5686113"/>
        <s v="TXN_8167741"/>
        <s v="TXN_8990020"/>
        <s v="TXN_1486576"/>
        <s v="TXN_5604021"/>
        <s v="TXN_7860953"/>
        <s v="TXN_2611960"/>
        <s v="TXN_3109161"/>
        <s v="TXN_7656355"/>
        <s v="TXN_2463115"/>
        <s v="TXN_3132488"/>
        <s v="TXN_4075432"/>
        <s v="TXN_4623642"/>
        <s v="TXN_9989242"/>
        <s v="TXN_1894142"/>
        <s v="TXN_6073195"/>
        <s v="TXN_1239021"/>
        <s v="TXN_7323885"/>
        <s v="TXN_2194305"/>
        <s v="TXN_2866587"/>
        <s v="TXN_6360132"/>
        <s v="TXN_9100063"/>
        <s v="TXN_9205425"/>
        <s v="TXN_7854306"/>
        <s v="TXN_2616390"/>
        <s v="TXN_6243479"/>
        <s v="TXN_2383598"/>
        <s v="TXN_1161606"/>
        <s v="TXN_3633955"/>
        <s v="TXN_5009706"/>
        <s v="TXN_9983356"/>
        <s v="TXN_2109416"/>
        <s v="TXN_6113452"/>
        <s v="TXN_6149247"/>
        <s v="TXN_6471962"/>
        <s v="TXN_3252542"/>
        <s v="TXN_1180623"/>
        <s v="TXN_1318238"/>
        <s v="TXN_2461859"/>
        <s v="TXN_3703964"/>
        <s v="TXN_8789137"/>
        <s v="TXN_9181129"/>
        <s v="TXN_5516804"/>
        <s v="TXN_9269683"/>
        <s v="TXN_2579157"/>
        <s v="TXN_4134594"/>
        <s v="TXN_5822344"/>
        <s v="TXN_6941542"/>
        <s v="TXN_7775016"/>
        <s v="TXN_2858635"/>
        <s v="TXN_3050797"/>
        <s v="TXN_4504141"/>
        <s v="TXN_5303258"/>
        <s v="TXN_5526852"/>
        <s v="TXN_6131350"/>
        <s v="TXN_7253734"/>
        <s v="TXN_9792093"/>
        <s v="TXN_3617989"/>
        <s v="TXN_8610501"/>
        <s v="TXN_1770648"/>
        <s v="TXN_2710779"/>
        <s v="TXN_8726874"/>
        <s v="TXN_9577271"/>
        <s v="TXN_3221795"/>
        <s v="TXN_3398611"/>
        <s v="TXN_8644119"/>
        <s v="TXN_3706167"/>
        <s v="TXN_7768989"/>
        <s v="TXN_3710523"/>
        <s v="TXN_5329431"/>
        <s v="TXN_5908362"/>
        <s v="TXN_8237192"/>
        <s v="TXN_9407000"/>
        <s v="TXN_2275799"/>
        <s v="TXN_3844347"/>
        <s v="TXN_9929732"/>
        <s v="TXN_1707251"/>
        <s v="TXN_3894173"/>
        <s v="TXN_6043396"/>
        <s v="TXN_6738516"/>
        <s v="TXN_7936851"/>
        <s v="TXN_1259671"/>
        <s v="TXN_2145530"/>
        <s v="TXN_5255092"/>
        <s v="TXN_5663260"/>
        <s v="TXN_2667131"/>
        <s v="TXN_4366417"/>
        <s v="TXN_3443235"/>
        <s v="TXN_7145672"/>
        <s v="TXN_4543793"/>
        <s v="TXN_1045022"/>
        <s v="TXN_3888864"/>
        <s v="TXN_9996968"/>
        <s v="TXN_3172621"/>
        <s v="TXN_8124663"/>
        <s v="TXN_8782513"/>
        <s v="TXN_9752207"/>
        <s v="TXN_1749105"/>
        <s v="TXN_5598744"/>
        <s v="TXN_7484638"/>
        <s v="TXN_4171998"/>
        <s v="TXN_5423636"/>
        <s v="TXN_7255755"/>
        <s v="TXN_7846513"/>
        <s v="TXN_9068244"/>
        <s v="TXN_1263426"/>
        <s v="TXN_8019396"/>
        <s v="TXN_3943672"/>
        <s v="TXN_6179169"/>
        <s v="TXN_6826409"/>
        <s v="TXN_3394710"/>
        <s v="TXN_4220743"/>
        <s v="TXN_4630633"/>
        <s v="TXN_5777542"/>
        <s v="TXN_7627772"/>
        <s v="TXN_6571288"/>
        <s v="TXN_8130122"/>
        <s v="TXN_8359693"/>
        <s v="TXN_2160316"/>
        <s v="TXN_2275914"/>
        <s v="TXN_5177565"/>
        <s v="TXN_7401710"/>
        <s v="TXN_8182245"/>
        <s v="TXN_8754977"/>
        <s v="TXN_6657245"/>
        <s v="TXN_9969283"/>
        <s v="TXN_2563505"/>
        <s v="TXN_3635628"/>
        <s v="TXN_5350401"/>
        <s v="TXN_6699534"/>
        <s v="TXN_3845871"/>
        <s v="TXN_9268974"/>
        <s v="TXN_2108894"/>
        <s v="TXN_3420316"/>
        <s v="TXN_4428252"/>
        <s v="TXN_4475412"/>
        <s v="TXN_5215704"/>
        <s v="TXN_8269366"/>
        <s v="TXN_9316158"/>
        <s v="TXN_9384397"/>
        <s v="TXN_1021087"/>
        <s v="TXN_1516961"/>
        <s v="TXN_1849597"/>
        <s v="TXN_7533540"/>
        <s v="TXN_8900579"/>
        <s v="TXN_9213505"/>
        <s v="TXN_5215451"/>
        <s v="TXN_5930304"/>
        <s v="TXN_3801338"/>
        <s v="TXN_6421134"/>
        <s v="TXN_8647048"/>
        <s v="TXN_1091115"/>
        <s v="TXN_6794035"/>
        <s v="TXN_4639918"/>
        <s v="TXN_7762739"/>
        <s v="TXN_3317649"/>
        <s v="TXN_2052060"/>
        <s v="TXN_6170729"/>
        <s v="TXN_6526078"/>
        <s v="TXN_7682621"/>
        <s v="TXN_8459594"/>
        <s v="TXN_8955912"/>
        <s v="TXN_1493452"/>
        <s v="TXN_2830671"/>
        <s v="TXN_5644074"/>
        <s v="TXN_6824743"/>
        <s v="TXN_8100384"/>
        <s v="TXN_9923613"/>
        <s v="TXN_5974796"/>
        <s v="TXN_6402128"/>
        <s v="TXN_5279293"/>
        <s v="TXN_8821839"/>
        <s v="TXN_5127984"/>
        <s v="TXN_5430200"/>
        <s v="TXN_8845592"/>
        <s v="TXN_8958723"/>
        <s v="TXN_2807324"/>
        <s v="TXN_6404763"/>
        <s v="TXN_9103318"/>
        <s v="TXN_8598575"/>
        <s v="TXN_4721830"/>
        <s v="TXN_9540340"/>
        <s v="TXN_2887332"/>
        <s v="TXN_9206923"/>
        <s v="TXN_9401522"/>
        <s v="TXN_3315467"/>
        <s v="TXN_9714116"/>
        <s v="TXN_1434598"/>
        <s v="TXN_3931393"/>
        <s v="TXN_8090470"/>
        <s v="TXN_8844497"/>
        <s v="TXN_4807265"/>
        <s v="TXN_8126586"/>
        <s v="TXN_1251960"/>
        <s v="TXN_3751420"/>
        <s v="TXN_4175191"/>
        <s v="TXN_8230414"/>
        <s v="TXN_5861158"/>
        <s v="TXN_8521037"/>
        <s v="TXN_8837375"/>
        <s v="TXN_5765576"/>
        <s v="TXN_6137394"/>
        <s v="TXN_1128577"/>
        <s v="TXN_2375919"/>
        <s v="TXN_3819085"/>
        <s v="TXN_9464961"/>
        <s v="TXN_1921262"/>
        <s v="TXN_6053617"/>
        <s v="TXN_3785049"/>
        <s v="TXN_4865338"/>
        <s v="TXN_7797321"/>
        <s v="TXN_8003664"/>
        <s v="TXN_9731999"/>
        <s v="TXN_2920551"/>
        <s v="TXN_8936086"/>
        <s v="TXN_1231366"/>
        <s v="TXN_3091582"/>
        <s v="TXN_4867316"/>
        <s v="TXN_9202272"/>
        <s v="TXN_1849406"/>
        <s v="TXN_2062854"/>
        <s v="TXN_5132361"/>
        <s v="TXN_5282804"/>
        <s v="TXN_4689500"/>
        <s v="TXN_7595206"/>
        <s v="TXN_4152709"/>
        <s v="TXN_5799196"/>
        <s v="TXN_3131555"/>
        <s v="TXN_2210019"/>
        <s v="TXN_2659832"/>
        <s v="TXN_7667139"/>
        <s v="TXN_7913451"/>
        <s v="TXN_9129403"/>
        <s v="TXN_1065721"/>
        <s v="TXN_2391446"/>
        <s v="TXN_7160196"/>
        <s v="TXN_9864890"/>
        <s v="TXN_9952479"/>
        <s v="TXN_4897993"/>
        <s v="TXN_1401771"/>
        <s v="TXN_4485458"/>
        <s v="TXN_5064188"/>
        <s v="TXN_5296083"/>
        <s v="TXN_9093708"/>
        <s v="TXN_9196229"/>
        <s v="TXN_8559167"/>
        <s v="TXN_8841996"/>
        <s v="TXN_3467985"/>
        <s v="TXN_4496665"/>
        <s v="TXN_4570711"/>
        <s v="TXN_5285171"/>
        <s v="TXN_9575926"/>
        <s v="TXN_1454866"/>
        <s v="TXN_3228558"/>
        <s v="TXN_2858441"/>
        <s v="TXN_9253398"/>
        <s v="TXN_9546951"/>
        <s v="TXN_1505837"/>
        <s v="TXN_1547717"/>
        <s v="TXN_3162244"/>
        <s v="TXN_2547084"/>
        <s v="TXN_3222677"/>
        <s v="TXN_4693942"/>
        <s v="TXN_5968705"/>
        <s v="TXN_3880494"/>
        <s v="TXN_4152991"/>
        <s v="TXN_4580084"/>
        <s v="TXN_5022805"/>
        <s v="TXN_5121322"/>
        <s v="TXN_6989438"/>
        <s v="TXN_2944325"/>
        <s v="TXN_6128966"/>
        <s v="TXN_9629541"/>
        <s v="TXN_1131785"/>
        <s v="TXN_2132747"/>
        <s v="TXN_5346027"/>
        <s v="TXN_5755839"/>
        <s v="TXN_6030518"/>
        <s v="TXN_5680396"/>
        <s v="TXN_9315004"/>
        <s v="TXN_1827212"/>
        <s v="TXN_2427584"/>
        <s v="TXN_6096492"/>
        <s v="TXN_7022398"/>
        <s v="TXN_3713626"/>
        <s v="TXN_4663529"/>
        <s v="TXN_6028915"/>
        <s v="TXN_6496379"/>
        <s v="TXN_1938071"/>
        <s v="TXN_8913492"/>
        <s v="TXN_2408294"/>
        <s v="TXN_8366002"/>
        <s v="TXN_9362728"/>
        <s v="TXN_1247244"/>
        <s v="TXN_6259087"/>
        <s v="TXN_3951329"/>
        <s v="TXN_5793417"/>
        <s v="TXN_4375698"/>
        <s v="TXN_7006741"/>
        <s v="TXN_1714348"/>
        <s v="TXN_2064365"/>
        <s v="TXN_9161256"/>
        <s v="TXN_2339781"/>
        <s v="TXN_3410971"/>
        <s v="TXN_5741619"/>
        <s v="TXN_9699174"/>
        <s v="TXN_1082012"/>
        <s v="TXN_9908225"/>
        <s v="TXN_9983530"/>
        <s v="TXN_1701500"/>
        <s v="TXN_9809696"/>
        <s v="TXN_2301001"/>
        <s v="TXN_5438111"/>
        <s v="TXN_1034067"/>
        <s v="TXN_5279972"/>
        <s v="TXN_6121301"/>
        <s v="TXN_8934637"/>
        <s v="TXN_2832660"/>
        <s v="TXN_3494191"/>
        <s v="TXN_8150967"/>
        <s v="TXN_2504703"/>
        <s v="TXN_7994903"/>
        <s v="TXN_9072517"/>
        <s v="TXN_7507071"/>
        <s v="TXN_2773987"/>
        <s v="TXN_3189677"/>
        <s v="TXN_4371760"/>
        <s v="TXN_8219210"/>
        <s v="TXN_9159212"/>
        <s v="TXN_2086557"/>
        <s v="TXN_6228847"/>
        <s v="TXN_6622954"/>
        <s v="TXN_1926794"/>
        <s v="TXN_4541981"/>
        <s v="TXN_8826983"/>
        <s v="TXN_2522828"/>
        <s v="TXN_2629420"/>
        <s v="TXN_2887411"/>
        <s v="TXN_9306482"/>
        <s v="TXN_4621665"/>
        <s v="TXN_7697294"/>
        <s v="TXN_4076575"/>
        <s v="TXN_6571440"/>
        <s v="TXN_5275315"/>
        <s v="TXN_8741663"/>
        <s v="TXN_1756717"/>
        <s v="TXN_4030519"/>
        <s v="TXN_5735731"/>
        <s v="TXN_2828785"/>
        <s v="TXN_8695037"/>
        <s v="TXN_5132327"/>
        <s v="TXN_6720290"/>
        <s v="TXN_8455321"/>
        <s v="TXN_5745054"/>
        <s v="TXN_1526864"/>
        <s v="TXN_4965631"/>
        <s v="TXN_1311519"/>
        <s v="TXN_1333682"/>
        <s v="TXN_1765281"/>
        <s v="TXN_9287350"/>
        <s v="TXN_9858152"/>
        <s v="TXN_2449402"/>
        <s v="TXN_4623303"/>
        <s v="TXN_7278328"/>
        <s v="TXN_4234636"/>
        <s v="TXN_4869107"/>
        <s v="TXN_7965585"/>
        <s v="TXN_2859077"/>
        <s v="TXN_6234070"/>
        <s v="TXN_1564506"/>
        <s v="TXN_1873800"/>
        <s v="TXN_2252121"/>
        <s v="TXN_2729959"/>
        <s v="TXN_1897783"/>
        <s v="TXN_2710603"/>
        <s v="TXN_1660104"/>
        <s v="TXN_2156206"/>
        <s v="TXN_3147198"/>
        <s v="TXN_3709117"/>
        <s v="TXN_5921442"/>
        <s v="TXN_8472252"/>
        <s v="TXN_8730549"/>
        <s v="TXN_1949093"/>
        <s v="TXN_5117595"/>
        <s v="TXN_4738349"/>
        <s v="TXN_5188843"/>
        <s v="TXN_9550629"/>
        <s v="TXN_2401829"/>
        <s v="TXN_5777164"/>
        <s v="TXN_8999006"/>
        <s v="TXN_1079239"/>
        <s v="TXN_8385321"/>
        <s v="TXN_1099119"/>
        <s v="TXN_5534515"/>
        <s v="TXN_5673476"/>
        <s v="TXN_8437157"/>
        <s v="TXN_4638629"/>
        <s v="TXN_5413274"/>
        <s v="TXN_6471268"/>
        <s v="TXN_8964493"/>
        <s v="TXN_7740907"/>
        <s v="TXN_9802771"/>
        <s v="TXN_9699083"/>
        <s v="TXN_2671272"/>
        <s v="TXN_5880567"/>
        <s v="TXN_8693747"/>
        <s v="TXN_2897727"/>
        <s v="TXN_3602272"/>
        <s v="TXN_5844851"/>
        <s v="TXN_6554101"/>
        <s v="TXN_6585794"/>
        <s v="TXN_8503406"/>
        <s v="TXN_4432252"/>
        <s v="TXN_5600914"/>
        <s v="TXN_9989458"/>
        <s v="TXN_1758689"/>
        <s v="TXN_7712807"/>
        <s v="TXN_7763592"/>
        <s v="TXN_9342366"/>
        <s v="TXN_2201857"/>
        <s v="TXN_6387334"/>
        <s v="TXN_7350571"/>
        <s v="TXN_2010658"/>
        <s v="TXN_7345190"/>
        <s v="TXN_8810894"/>
        <s v="TXN_9860308"/>
        <s v="TXN_1244509"/>
        <s v="TXN_7676968"/>
        <s v="TXN_7924635"/>
        <s v="TXN_9987991"/>
        <s v="TXN_5209346"/>
        <s v="TXN_6755795"/>
        <s v="TXN_7735127"/>
        <s v="TXN_2999220"/>
        <s v="TXN_3427950"/>
        <s v="TXN_8460225"/>
        <s v="TXN_8664295"/>
        <s v="TXN_6532452"/>
        <s v="TXN_9618563"/>
        <s v="TXN_4260865"/>
        <s v="TXN_6878866"/>
        <s v="TXN_7027319"/>
        <s v="TXN_4912930"/>
        <s v="TXN_5356324"/>
        <s v="TXN_6371264"/>
        <s v="TXN_3436344"/>
        <s v="TXN_4271034"/>
        <s v="TXN_6629480"/>
        <s v="TXN_7192920"/>
        <s v="TXN_5151706"/>
        <s v="TXN_5630457"/>
        <s v="TXN_8018272"/>
        <s v="TXN_1474329"/>
        <s v="TXN_9176418"/>
        <s v="TXN_5496282"/>
        <s v="TXN_6324687"/>
        <s v="TXN_9938260"/>
        <s v="TXN_7056162"/>
        <s v="TXN_2881199"/>
        <s v="TXN_4611673"/>
        <s v="TXN_5649204"/>
        <s v="TXN_2020445"/>
        <s v="TXN_7819240"/>
        <s v="TXN_6618750"/>
        <s v="TXN_7418962"/>
        <s v="TXN_9612877"/>
        <s v="TXN_5896141"/>
        <s v="TXN_8286164"/>
        <s v="TXN_1292430"/>
        <s v="TXN_3564954"/>
        <s v="TXN_3197752"/>
        <s v="TXN_4668762"/>
        <s v="TXN_3629728"/>
        <s v="TXN_8467949"/>
        <s v="TXN_1786141"/>
        <s v="TXN_5477578"/>
        <s v="TXN_8593064"/>
        <s v="TXN_2407379"/>
        <s v="TXN_3978874"/>
        <s v="TXN_6815741"/>
        <s v="TXN_7471753"/>
        <s v="TXN_7609781"/>
        <s v="TXN_8833173"/>
        <s v="TXN_8866974"/>
        <s v="TXN_1437083"/>
        <s v="TXN_2848654"/>
        <s v="TXN_1169615"/>
        <s v="TXN_1630051"/>
        <s v="TXN_4207981"/>
        <s v="TXN_6110386"/>
        <s v="TXN_6057914"/>
        <s v="TXN_1281536"/>
        <s v="TXN_2058243"/>
        <s v="TXN_3522385"/>
        <s v="TXN_4508067"/>
        <s v="TXN_5652473"/>
        <s v="TXN_2521185"/>
        <s v="TXN_3937509"/>
        <s v="TXN_5107249"/>
        <s v="TXN_5403707"/>
        <s v="TXN_6046363"/>
        <s v="TXN_5892508"/>
        <s v="TXN_2320493"/>
        <s v="TXN_3670041"/>
        <s v="TXN_1185156"/>
        <s v="TXN_1688499"/>
        <s v="TXN_7975387"/>
        <s v="TXN_1744319"/>
        <s v="TXN_3755657"/>
        <s v="TXN_3930540"/>
        <s v="TXN_5158607"/>
        <s v="TXN_6047026"/>
        <s v="TXN_7624646"/>
        <s v="TXN_1691512"/>
        <s v="TXN_1136554"/>
        <s v="TXN_4476076"/>
        <s v="TXN_5904646"/>
        <s v="TXN_4971093"/>
        <s v="TXN_7286934"/>
        <s v="TXN_4269933"/>
        <s v="TXN_7196144"/>
        <s v="TXN_1035504"/>
        <s v="TXN_3567645"/>
        <s v="TXN_4971607"/>
        <s v="TXN_1967565"/>
        <s v="TXN_2602893"/>
        <s v="TXN_3145515"/>
        <s v="TXN_3219263"/>
        <s v="TXN_3894165"/>
        <s v="TXN_8958073"/>
        <s v="TXN_1938413"/>
        <s v="TXN_2935761"/>
        <s v="TXN_5602640"/>
        <s v="TXN_5814878"/>
        <s v="TXN_6732096"/>
        <s v="TXN_8908193"/>
        <s v="TXN_2513950"/>
        <s v="TXN_2199500"/>
        <s v="TXN_3522028"/>
        <s v="TXN_4735392"/>
        <s v="TXN_7134064"/>
        <s v="TXN_7932895"/>
        <s v="TXN_9940829"/>
        <s v="TXN_1180397"/>
        <s v="TXN_1130191"/>
        <s v="TXN_1413310"/>
        <s v="TXN_2135613"/>
        <s v="TXN_3109334"/>
        <s v="TXN_1987212"/>
        <s v="TXN_2054549"/>
        <s v="TXN_6196052"/>
        <s v="TXN_9450903"/>
        <s v="TXN_9685326"/>
        <s v="TXN_5576265"/>
        <s v="TXN_1721366"/>
        <s v="TXN_1858674"/>
        <s v="TXN_2644962"/>
        <s v="TXN_1584851"/>
        <s v="TXN_2030078"/>
        <s v="TXN_1964555"/>
        <s v="TXN_5075974"/>
        <s v="TXN_6306555"/>
        <s v="TXN_6755874"/>
        <s v="TXN_7612618"/>
        <s v="TXN_1286779"/>
        <s v="TXN_4775791"/>
        <s v="TXN_7272945"/>
        <s v="TXN_1408709"/>
        <s v="TXN_2508476"/>
        <s v="TXN_4364091"/>
        <s v="TXN_5835004"/>
        <s v="TXN_3106215"/>
        <s v="TXN_5615754"/>
        <s v="TXN_8763180"/>
        <s v="TXN_1260517"/>
        <s v="TXN_1928131"/>
        <s v="TXN_2083138"/>
        <s v="TXN_7484886"/>
        <s v="TXN_9890734"/>
        <s v="TXN_6133971"/>
        <s v="TXN_6268823"/>
        <s v="TXN_7538570"/>
        <s v="TXN_9708144"/>
        <s v="TXN_5761207"/>
        <s v="TXN_1101527"/>
        <s v="TXN_1429325"/>
        <s v="TXN_4290475"/>
        <s v="TXN_4949509"/>
        <s v="TXN_8056263"/>
        <s v="TXN_8837886"/>
        <s v="TXN_2143187"/>
        <s v="TXN_6833564"/>
        <s v="TXN_8565799"/>
        <s v="TXN_4975029"/>
        <s v="TXN_8211288"/>
        <s v="TXN_1996466"/>
        <s v="TXN_3429942"/>
        <s v="TXN_5414186"/>
        <s v="TXN_8128656"/>
        <s v="TXN_8722491"/>
        <s v="TXN_9067752"/>
        <s v="TXN_1157817"/>
        <s v="TXN_2611393"/>
        <s v="TXN_4204491"/>
        <s v="TXN_7347515"/>
        <s v="TXN_9277534"/>
        <s v="TXN_3605929"/>
        <s v="TXN_7014478"/>
        <s v="TXN_1196923"/>
        <s v="TXN_2530938"/>
        <s v="TXN_4205407"/>
        <s v="TXN_1664563"/>
        <s v="TXN_4361614"/>
        <s v="TXN_4827637"/>
        <s v="TXN_6078834"/>
        <s v="TXN_1046394"/>
        <s v="TXN_1522176"/>
        <s v="TXN_2793054"/>
        <s v="TXN_7651864"/>
        <s v="TXN_3312002"/>
        <s v="TXN_4434185"/>
        <s v="TXN_5423024"/>
        <s v="TXN_6632882"/>
        <s v="TXN_1713128"/>
        <s v="TXN_6898368"/>
        <s v="TXN_7597276"/>
        <s v="TXN_9275800"/>
        <s v="TXN_2628024"/>
        <s v="TXN_4108869"/>
        <s v="TXN_4367044"/>
        <s v="TXN_6551087"/>
        <s v="TXN_8410979"/>
        <s v="TXN_4489757"/>
        <s v="TXN_5176767"/>
        <s v="TXN_3291900"/>
        <s v="TXN_5313211"/>
        <s v="TXN_5927620"/>
        <s v="TXN_2578309"/>
        <s v="TXN_2749289"/>
        <s v="TXN_6154626"/>
        <s v="TXN_8867300"/>
        <s v="TXN_3822036"/>
        <s v="TXN_4898346"/>
        <s v="TXN_8808162"/>
        <s v="TXN_4713356"/>
        <s v="TXN_5092646"/>
        <s v="TXN_5202752"/>
        <s v="TXN_6391414"/>
        <s v="TXN_8706498"/>
        <s v="TXN_9358958"/>
        <s v="TXN_9507002"/>
        <s v="TXN_1152249"/>
        <s v="TXN_7458568"/>
        <s v="TXN_2898571"/>
        <s v="TXN_3171373"/>
        <s v="TXN_7814690"/>
        <s v="TXN_8225343"/>
        <s v="TXN_4507630"/>
        <s v="TXN_5311015"/>
        <s v="TXN_8239121"/>
        <s v="TXN_9019429"/>
        <s v="TXN_2367947"/>
        <s v="TXN_6752053"/>
        <s v="TXN_1473693"/>
        <s v="TXN_3659483"/>
        <s v="TXN_4968258"/>
        <s v="TXN_5572520"/>
        <s v="TXN_5591155"/>
        <s v="TXN_6440365"/>
        <s v="TXN_8241724"/>
        <s v="TXN_4519915"/>
        <s v="TXN_9819697"/>
        <s v="TXN_1505875"/>
        <s v="TXN_3580048"/>
        <s v="TXN_5791605"/>
        <s v="TXN_7246683"/>
        <s v="TXN_7847913"/>
        <s v="TXN_8984991"/>
        <s v="TXN_1004184"/>
        <s v="TXN_6172528"/>
        <s v="TXN_7805035"/>
        <s v="TXN_6577035"/>
        <s v="TXN_6866209"/>
        <s v="TXN_3213035"/>
        <s v="TXN_4075863"/>
        <s v="TXN_5486063"/>
        <s v="TXN_8363711"/>
        <s v="TXN_8836650"/>
        <s v="TXN_9706608"/>
        <s v="TXN_5743519"/>
        <s v="TXN_8688565"/>
        <s v="TXN_9461396"/>
        <s v="TXN_1444932"/>
        <s v="TXN_4342098"/>
        <s v="TXN_5001766"/>
        <s v="TXN_5400273"/>
        <s v="TXN_5817991"/>
        <s v="TXN_9210096"/>
        <s v="TXN_4676976"/>
        <s v="TXN_7201361"/>
        <s v="TXN_9989415"/>
        <s v="TXN_2018943"/>
        <s v="TXN_4036747"/>
        <s v="TXN_4254587"/>
        <s v="TXN_9301279"/>
        <s v="TXN_9286019"/>
        <s v="TXN_2111293"/>
        <s v="TXN_5453836"/>
        <s v="TXN_3558795"/>
        <s v="TXN_4146452"/>
        <s v="TXN_4808812"/>
        <s v="TXN_1461246"/>
        <s v="TXN_3446643"/>
        <s v="TXN_4475487"/>
        <s v="TXN_4814244"/>
        <s v="TXN_5528426"/>
        <s v="TXN_6068074"/>
        <s v="TXN_8487057"/>
        <s v="TXN_9230615"/>
        <s v="TXN_1398769"/>
        <s v="TXN_9867586"/>
        <s v="TXN_1700027"/>
        <s v="TXN_4916936"/>
        <s v="TXN_5908857"/>
        <s v="TXN_1866707"/>
        <s v="TXN_2070818"/>
        <s v="TXN_2211685"/>
        <s v="TXN_5244558"/>
        <s v="TXN_5447967"/>
        <s v="TXN_6869767"/>
        <s v="TXN_7093219"/>
        <s v="TXN_9046415"/>
        <s v="TXN_2251128"/>
        <s v="TXN_8065180"/>
        <s v="TXN_9904505"/>
        <s v="TXN_2655815"/>
        <s v="TXN_2726254"/>
        <s v="TXN_8944202"/>
        <s v="TXN_9201212"/>
        <s v="TXN_1046384"/>
        <s v="TXN_7708810"/>
        <s v="TXN_8666003"/>
        <s v="TXN_3542902"/>
        <s v="TXN_1556708"/>
        <s v="TXN_5318263"/>
        <s v="TXN_7496394"/>
        <s v="TXN_9425096"/>
        <s v="TXN_4179583"/>
        <s v="TXN_8650185"/>
        <s v="TXN_8279269"/>
        <s v="TXN_4321091"/>
        <s v="TXN_2007418"/>
        <s v="TXN_4840522"/>
        <s v="TXN_5141000"/>
        <s v="TXN_6047710"/>
        <s v="TXN_9715885"/>
        <s v="TXN_1221801"/>
        <s v="TXN_5894676"/>
        <s v="TXN_3097593"/>
        <s v="TXN_6097759"/>
        <s v="TXN_7565052"/>
        <s v="TXN_2352246"/>
        <s v="TXN_4498526"/>
        <s v="TXN_3981449"/>
        <s v="TXN_8853027"/>
        <s v="TXN_5579227"/>
        <s v="TXN_5692316"/>
        <s v="TXN_6443522"/>
        <s v="TXN_7507962"/>
        <s v="TXN_1299959"/>
        <s v="TXN_2090061"/>
        <s v="TXN_2791987"/>
        <s v="TXN_2977905"/>
        <s v="TXN_3526255"/>
        <s v="TXN_5223702"/>
        <s v="TXN_5766532"/>
        <s v="TXN_8429412"/>
        <s v="TXN_2616353"/>
        <s v="TXN_3045673"/>
        <s v="TXN_6093331"/>
        <s v="TXN_6885561"/>
        <s v="TXN_8453110"/>
        <s v="TXN_2810280"/>
        <s v="TXN_2996948"/>
        <s v="TXN_3286168"/>
        <s v="TXN_9038745"/>
        <s v="TXN_2887971"/>
        <s v="TXN_5575420"/>
        <s v="TXN_1702437"/>
        <s v="TXN_3937788"/>
        <s v="TXN_8115752"/>
        <s v="TXN_9036527"/>
        <s v="TXN_2829951"/>
        <s v="TXN_7865220"/>
        <s v="TXN_9096951"/>
        <s v="TXN_1737731"/>
        <s v="TXN_5339625"/>
        <s v="TXN_5926432"/>
        <s v="TXN_3745153"/>
        <s v="TXN_4563526"/>
        <s v="TXN_6718205"/>
        <s v="TXN_7326827"/>
        <s v="TXN_1958614"/>
        <s v="TXN_1961595"/>
        <s v="TXN_8872103"/>
        <s v="TXN_9871036"/>
        <s v="TXN_3758861"/>
        <s v="TXN_2172960"/>
        <s v="TXN_2739140"/>
        <s v="TXN_5062280"/>
        <s v="TXN_2052395"/>
        <s v="TXN_4268167"/>
        <s v="TXN_5456362"/>
        <s v="TXN_2485183"/>
        <s v="TXN_2756336"/>
        <s v="TXN_5336876"/>
        <s v="TXN_9970964"/>
        <s v="TXN_7531403"/>
        <s v="TXN_3883425"/>
        <s v="TXN_4336844"/>
        <s v="TXN_4411172"/>
        <s v="TXN_4060332"/>
        <s v="TXN_4630658"/>
        <s v="TXN_5584275"/>
        <s v="TXN_7805508"/>
        <s v="TXN_6440555"/>
        <s v="TXN_7057481"/>
        <s v="TXN_8456072"/>
        <s v="TXN_9859715"/>
        <s v="TXN_1909796"/>
        <s v="TXN_8392086"/>
        <s v="TXN_8690361"/>
        <s v="TXN_1715684"/>
        <s v="TXN_5412834"/>
        <s v="TXN_9906002"/>
        <s v="TXN_5713298"/>
        <s v="TXN_5726114"/>
        <s v="TXN_8620592"/>
        <s v="TXN_8803798"/>
        <s v="TXN_1018880"/>
        <s v="TXN_1706896"/>
        <s v="TXN_2634410"/>
        <s v="TXN_6498163"/>
        <s v="TXN_7946450"/>
        <s v="TXN_1569729"/>
        <s v="TXN_1585329"/>
        <s v="TXN_2311186"/>
        <s v="TXN_1895899"/>
        <s v="TXN_4284507"/>
        <s v="TXN_4762520"/>
        <s v="TXN_7867311"/>
        <s v="TXN_9431971"/>
        <s v="TXN_4887189"/>
        <s v="TXN_8284910"/>
        <s v="TXN_6012446"/>
        <s v="TXN_6283718"/>
        <s v="TXN_9933628"/>
        <s v="TXN_6853142"/>
        <s v="TXN_7792223"/>
        <s v="TXN_1702434"/>
        <s v="TXN_3397609"/>
        <s v="TXN_2169664"/>
        <s v="TXN_8850815"/>
        <s v="TXN_1950008"/>
        <s v="TXN_2156218"/>
        <s v="TXN_4023091"/>
        <s v="TXN_4498370"/>
        <s v="TXN_5561958"/>
        <s v="TXN_6704173"/>
        <s v="TXN_7952153"/>
        <s v="TXN_8345092"/>
        <s v="TXN_5516374"/>
        <s v="TXN_9968943"/>
        <s v="TXN_2277013"/>
        <s v="TXN_3557583"/>
        <s v="TXN_7762815"/>
        <s v="TXN_8166407"/>
        <s v="TXN_3142496"/>
        <s v="TXN_6334895"/>
        <s v="TXN_1666190"/>
        <s v="TXN_3468006"/>
        <s v="TXN_4428486"/>
        <s v="TXN_4437520"/>
        <s v="TXN_4751689"/>
        <s v="TXN_6401072"/>
        <s v="TXN_9732454"/>
        <s v="TXN_2814866"/>
        <s v="TXN_7116267"/>
        <s v="TXN_1424056"/>
        <s v="TXN_6697374"/>
        <s v="TXN_8379815"/>
        <s v="TXN_3397978"/>
        <s v="TXN_4068183"/>
        <s v="TXN_4248711"/>
        <s v="TXN_4386732"/>
        <s v="TXN_7146613"/>
        <s v="TXN_7202644"/>
        <s v="TXN_8687294"/>
        <s v="TXN_3514890"/>
        <s v="TXN_5989987"/>
        <s v="TXN_8269956"/>
        <s v="TXN_1987311"/>
        <s v="TXN_4293694"/>
        <s v="TXN_3547569"/>
        <s v="TXN_8606152"/>
        <s v="TXN_8619762"/>
        <s v="TXN_2947622"/>
        <s v="TXN_3427754"/>
        <s v="TXN_7314409"/>
        <s v="TXN_8330446"/>
        <s v="TXN_1116119"/>
        <s v="TXN_8112788"/>
        <s v="TXN_9971927"/>
        <s v="TXN_6587399"/>
        <s v="TXN_8988279"/>
        <s v="TXN_1992966"/>
        <s v="TXN_4389662"/>
        <s v="TXN_6559173"/>
        <s v="TXN_7770487"/>
        <s v="TXN_8566683"/>
        <s v="TXN_8808034"/>
        <s v="TXN_6809170"/>
        <s v="TXN_7714378"/>
        <s v="TXN_1084010"/>
        <s v="TXN_6244211"/>
        <s v="TXN_7701878"/>
        <s v="TXN_3353214"/>
        <s v="TXN_3121271"/>
        <s v="TXN_3849711"/>
        <s v="TXN_3193321"/>
        <s v="TXN_5249091"/>
        <s v="TXN_9677376"/>
        <s v="TXN_3766657"/>
        <s v="TXN_6052901"/>
        <s v="TXN_7090563"/>
        <s v="TXN_7163533"/>
        <s v="TXN_1905459"/>
        <s v="TXN_4311369"/>
        <s v="TXN_5037728"/>
        <s v="TXN_1647077"/>
        <s v="TXN_9603131"/>
        <s v="TXN_2289122"/>
        <s v="TXN_3493951"/>
        <s v="TXN_4734366"/>
        <s v="TXN_3709853"/>
        <s v="TXN_9762035"/>
        <s v="TXN_5153408"/>
        <s v="TXN_9617454"/>
        <s v="TXN_1721342"/>
        <s v="TXN_3979966"/>
        <s v="TXN_4143449"/>
        <s v="TXN_8344035"/>
        <s v="TXN_1595139"/>
        <s v="TXN_8980468"/>
        <s v="TXN_3858126"/>
        <s v="TXN_1183208"/>
        <s v="TXN_1242840"/>
        <s v="TXN_3663592"/>
        <s v="TXN_3746260"/>
        <s v="TXN_9975079"/>
        <s v="TXN_1255476"/>
        <s v="TXN_3764807"/>
        <s v="TXN_6269306"/>
        <s v="TXN_6992967"/>
        <s v="TXN_1353266"/>
        <s v="TXN_8704802"/>
        <s v="TXN_3524464"/>
        <s v="TXN_5108183"/>
        <s v="TXN_5901887"/>
        <s v="TXN_6504180"/>
        <s v="TXN_9039882"/>
        <s v="TXN_3612790"/>
        <s v="TXN_8932759"/>
        <s v="TXN_9370304"/>
        <s v="TXN_9818498"/>
        <s v="TXN_6433525"/>
        <s v="TXN_8127681"/>
        <s v="TXN_8913153"/>
        <s v="TXN_9287780"/>
        <s v="TXN_2905218"/>
        <s v="TXN_2935758"/>
        <s v="TXN_3466686"/>
        <s v="TXN_3508619"/>
        <s v="TXN_1772692"/>
        <s v="TXN_2807590"/>
        <s v="TXN_3920273"/>
        <s v="TXN_5538503"/>
        <s v="TXN_6101067"/>
        <s v="TXN_9952441"/>
        <s v="TXN_2349072"/>
        <s v="TXN_2920578"/>
        <s v="TXN_2939069"/>
        <s v="TXN_3497691"/>
        <s v="TXN_8278982"/>
        <s v="TXN_9890279"/>
        <s v="TXN_3717444"/>
        <s v="TXN_5124519"/>
        <s v="TXN_6778974"/>
        <s v="TXN_8271541"/>
        <s v="TXN_6479368"/>
        <s v="TXN_9306229"/>
        <s v="TXN_1425591"/>
        <s v="TXN_2648236"/>
        <s v="TXN_4617771"/>
        <s v="TXN_6900182"/>
        <s v="TXN_7310903"/>
        <s v="TXN_9223242"/>
        <s v="TXN_9333347"/>
        <s v="TXN_4447856"/>
        <s v="TXN_5767393"/>
        <s v="TXN_1297663"/>
        <s v="TXN_4618211"/>
        <s v="TXN_5026564"/>
        <s v="TXN_6171384"/>
        <s v="TXN_8784653"/>
        <s v="TXN_9024781"/>
        <s v="TXN_6225571"/>
        <s v="TXN_6953244"/>
        <s v="TXN_2425755"/>
        <s v="TXN_6684056"/>
        <s v="TXN_7100596"/>
        <s v="TXN_1170807"/>
        <s v="TXN_3843111"/>
        <s v="TXN_8502946"/>
        <s v="TXN_3679245"/>
        <s v="TXN_1411744"/>
        <s v="TXN_9834329"/>
        <s v="TXN_5739806"/>
        <s v="TXN_7994275"/>
        <s v="TXN_9878649"/>
        <s v="TXN_1418829"/>
        <s v="TXN_2860281"/>
        <s v="TXN_4457299"/>
        <s v="TXN_7563589"/>
        <s v="TXN_7653946"/>
        <s v="TXN_1353479"/>
        <s v="TXN_2371464"/>
        <s v="TXN_4030181"/>
        <s v="TXN_6932752"/>
        <s v="TXN_1985223"/>
        <s v="TXN_3504925"/>
        <s v="TXN_8139533"/>
        <s v="TXN_1865735"/>
        <s v="TXN_2492058"/>
        <s v="TXN_4607933"/>
        <s v="TXN_4925291"/>
        <s v="TXN_6027500"/>
        <s v="TXN_9126502"/>
        <s v="TXN_9529846"/>
        <s v="TXN_3016079"/>
        <s v="TXN_4118960"/>
        <s v="TXN_5438422"/>
        <s v="TXN_9720012"/>
        <s v="TXN_4944024"/>
        <s v="TXN_6309570"/>
        <s v="TXN_2002730"/>
        <s v="TXN_9470768"/>
        <s v="TXN_9947479"/>
        <s v="TXN_4565080"/>
        <s v="TXN_1529961"/>
        <s v="TXN_2465074"/>
        <s v="TXN_5796131"/>
        <s v="TXN_7388851"/>
        <s v="TXN_9555958"/>
        <s v="TXN_1910553"/>
        <s v="TXN_9407636"/>
        <s v="TXN_1423173"/>
        <s v="TXN_2909634"/>
        <s v="TXN_5761414"/>
        <s v="TXN_8062897"/>
        <s v="TXN_1351151"/>
        <s v="TXN_1863866"/>
        <s v="TXN_7367134"/>
        <s v="TXN_1652596"/>
        <s v="TXN_2565449"/>
        <s v="TXN_3105786"/>
        <s v="TXN_4554194"/>
        <s v="TXN_5368297"/>
        <s v="TXN_7072883"/>
        <s v="TXN_7167980"/>
        <s v="TXN_2199236"/>
        <s v="TXN_2625464"/>
        <s v="TXN_3040823"/>
        <s v="TXN_4852852"/>
        <s v="TXN_6779377"/>
        <s v="TXN_8365857"/>
        <s v="TXN_9871971"/>
        <s v="TXN_6587151"/>
        <s v="TXN_7480853"/>
        <s v="TXN_9867948"/>
        <s v="TXN_1697299"/>
        <s v="TXN_3824443"/>
        <s v="TXN_1096690"/>
        <s v="TXN_8853997"/>
        <s v="TXN_4206256"/>
        <s v="TXN_5036614"/>
        <s v="TXN_7791428"/>
        <s v="TXN_7909509"/>
        <s v="TXN_9626624"/>
        <s v="TXN_1963345"/>
        <s v="TXN_9507568"/>
        <s v="TXN_2262195"/>
        <s v="TXN_4661976"/>
        <s v="TXN_5616583"/>
        <s v="TXN_7916758"/>
        <s v="TXN_7062893"/>
        <s v="TXN_5865534"/>
        <s v="TXN_7019782"/>
        <s v="TXN_8229546"/>
        <s v="TXN_1679800"/>
        <s v="TXN_2617632"/>
        <s v="TXN_9918597"/>
        <s v="TXN_1336727"/>
        <s v="TXN_3131761"/>
        <s v="TXN_3530720"/>
        <s v="TXN_6064282"/>
        <s v="TXN_1476066"/>
        <s v="TXN_2416816"/>
        <s v="TXN_5580933"/>
        <s v="TXN_5595584"/>
        <s v="TXN_7804740"/>
        <s v="TXN_8912589"/>
        <s v="TXN_9340653"/>
        <s v="TXN_2328896"/>
        <s v="TXN_4766549"/>
        <s v="TXN_5467240"/>
        <s v="TXN_6828371"/>
        <s v="TXN_7275407"/>
        <s v="TXN_7416196"/>
        <s v="TXN_7539585"/>
        <s v="TXN_9917989"/>
        <s v="TXN_9988801"/>
        <s v="TXN_3856510"/>
        <s v="TXN_6249754"/>
        <s v="TXN_8424417"/>
        <s v="TXN_9447946"/>
        <s v="TXN_1554195"/>
        <s v="TXN_2084377"/>
        <s v="TXN_2527007"/>
        <s v="TXN_9375445"/>
        <s v="TXN_1133945"/>
        <s v="TXN_4579666"/>
        <s v="TXN_3651337"/>
        <s v="TXN_4085337"/>
        <s v="TXN_1199898"/>
        <s v="TXN_2556368"/>
        <s v="TXN_4089089"/>
        <s v="TXN_2377667"/>
        <s v="TXN_5537517"/>
        <s v="TXN_6238191"/>
        <s v="TXN_1749299"/>
        <s v="TXN_7533675"/>
        <s v="TXN_7368194"/>
        <s v="TXN_5683213"/>
        <s v="TXN_7426387"/>
        <s v="TXN_3119542"/>
        <s v="TXN_5315441"/>
        <s v="TXN_8861275"/>
        <s v="TXN_3437948"/>
        <s v="TXN_8672939"/>
        <s v="TXN_8685737"/>
        <s v="TXN_1153869"/>
        <s v="TXN_1266278"/>
        <s v="TXN_1948437"/>
        <s v="TXN_2770536"/>
        <s v="TXN_4809548"/>
        <s v="TXN_5089516"/>
        <s v="TXN_7727118"/>
        <s v="TXN_8696065"/>
        <s v="TXN_1961943"/>
        <s v="TXN_5517185"/>
        <s v="TXN_6361661"/>
        <s v="TXN_6638051"/>
        <s v="TXN_5921766"/>
        <s v="TXN_7231548"/>
        <s v="TXN_9270865"/>
        <s v="TXN_1971201"/>
        <s v="TXN_1999100"/>
        <s v="TXN_2761003"/>
        <s v="TXN_4483304"/>
        <s v="TXN_1063524"/>
        <s v="TXN_2711627"/>
        <s v="TXN_5129701"/>
        <s v="TXN_6637989"/>
        <s v="TXN_7785034"/>
        <s v="TXN_8424592"/>
        <s v="TXN_3641001"/>
        <s v="TXN_4011509"/>
        <s v="TXN_4468830"/>
        <s v="TXN_8843061"/>
        <s v="TXN_4822256"/>
        <s v="TXN_6856530"/>
        <s v="TXN_7724048"/>
        <s v="TXN_9868114"/>
        <s v="TXN_2130245"/>
        <s v="TXN_3833729"/>
        <s v="TXN_6104335"/>
        <s v="TXN_3164212"/>
        <s v="TXN_4431264"/>
        <s v="TXN_6755107"/>
        <s v="TXN_4993989"/>
        <s v="TXN_3337203"/>
        <s v="TXN_5369243"/>
        <s v="TXN_9131153"/>
        <s v="TXN_1350239"/>
        <s v="TXN_5048650"/>
        <s v="TXN_5148201"/>
        <s v="TXN_5390533"/>
        <s v="TXN_5447694"/>
        <s v="TXN_7373126"/>
        <s v="TXN_7538763"/>
        <s v="TXN_9382596"/>
        <s v="TXN_9550508"/>
        <s v="TXN_2490759"/>
        <s v="TXN_2822949"/>
        <s v="TXN_2917211"/>
        <s v="TXN_4112230"/>
        <s v="TXN_4571510"/>
        <s v="TXN_9904662"/>
        <s v="TXN_1228474"/>
        <s v="TXN_3607778"/>
        <s v="TXN_6241505"/>
        <s v="TXN_6747376"/>
        <s v="TXN_8783484"/>
        <s v="TXN_1869147"/>
        <s v="TXN_5434310"/>
        <s v="TXN_8308356"/>
        <s v="TXN_1713098"/>
        <s v="TXN_6533450"/>
        <s v="TXN_1721242"/>
        <s v="TXN_2738904"/>
        <s v="TXN_4526296"/>
        <s v="TXN_8626161"/>
        <s v="TXN_8831813"/>
        <s v="TXN_3363746"/>
        <s v="TXN_7786214"/>
        <s v="TXN_8990101"/>
        <s v="TXN_9725461"/>
        <s v="TXN_6846861"/>
        <s v="TXN_8019335"/>
        <s v="TXN_9989719"/>
        <s v="TXN_2101934"/>
        <s v="TXN_7463102"/>
        <s v="TXN_9657957"/>
        <s v="TXN_5018462"/>
        <s v="TXN_5962196"/>
        <s v="TXN_1686323"/>
        <s v="TXN_2356583"/>
        <s v="TXN_4155001"/>
        <s v="TXN_5425911"/>
        <s v="TXN_8103439"/>
        <s v="TXN_8767676"/>
        <s v="TXN_9874192"/>
        <s v="TXN_1602435"/>
        <s v="TXN_3061405"/>
        <s v="TXN_3373078"/>
        <s v="TXN_9262504"/>
        <s v="TXN_1525046"/>
        <s v="TXN_1559313"/>
        <s v="TXN_2910247"/>
        <s v="TXN_2978326"/>
        <s v="TXN_3616362"/>
        <s v="TXN_7294526"/>
        <s v="TXN_4491072"/>
        <s v="TXN_5010968"/>
        <s v="TXN_5355693"/>
        <s v="TXN_7799711"/>
        <s v="TXN_8131537"/>
        <s v="TXN_3043371"/>
        <s v="TXN_6655017"/>
        <s v="TXN_8614868"/>
        <s v="TXN_1522430"/>
        <s v="TXN_2009893"/>
        <s v="TXN_2498488"/>
        <s v="TXN_8821579"/>
        <s v="TXN_1792573"/>
        <s v="TXN_3171673"/>
        <s v="TXN_4698656"/>
        <s v="TXN_6217375"/>
        <s v="TXN_7205370"/>
        <s v="TXN_4459351"/>
        <s v="TXN_4991594"/>
        <s v="TXN_6133115"/>
        <s v="TXN_3399674"/>
        <s v="TXN_6395070"/>
        <s v="TXN_7733300"/>
        <s v="TXN_2904046"/>
        <s v="TXN_3676632"/>
        <s v="TXN_6047742"/>
        <s v="TXN_6845472"/>
        <s v="TXN_7207901"/>
        <s v="TXN_7508715"/>
        <s v="TXN_7479695"/>
        <s v="TXN_4048203"/>
        <s v="TXN_7958992"/>
        <s v="TXN_1046659"/>
        <s v="TXN_1900620"/>
        <s v="TXN_5468153"/>
        <s v="TXN_9278992"/>
        <s v="TXN_1496962"/>
        <s v="TXN_1574190"/>
        <s v="TXN_9211917"/>
        <s v="TXN_3421079"/>
        <s v="TXN_6022618"/>
        <s v="TXN_7805115"/>
        <s v="TXN_1893222"/>
        <s v="TXN_7997641"/>
        <s v="TXN_2271725"/>
        <s v="TXN_9502077"/>
        <s v="TXN_3041142"/>
        <s v="TXN_4363360"/>
        <s v="TXN_5536056"/>
        <s v="TXN_6817358"/>
        <s v="TXN_6916853"/>
        <s v="TXN_2250898"/>
        <s v="TXN_4301188"/>
        <s v="TXN_5486886"/>
        <s v="TXN_6234872"/>
        <s v="TXN_7515290"/>
        <s v="TXN_8810001"/>
        <s v="TXN_1663113"/>
        <s v="TXN_3059966"/>
        <s v="TXN_5780615"/>
        <s v="TXN_6187752"/>
        <s v="TXN_3509609"/>
        <s v="TXN_9121676"/>
        <s v="TXN_3480278"/>
        <s v="TXN_4483585"/>
        <s v="TXN_9630958"/>
        <s v="TXN_2628941"/>
        <s v="TXN_4824519"/>
        <s v="TXN_1328953"/>
        <s v="TXN_2474395"/>
        <s v="TXN_3882139"/>
        <s v="TXN_9096052"/>
        <s v="TXN_1524626"/>
        <s v="TXN_6538210"/>
        <s v="TXN_7494793"/>
        <s v="TXN_7581536"/>
        <s v="TXN_3854210"/>
        <s v="TXN_1435035"/>
        <s v="TXN_2806515"/>
        <s v="TXN_9027002"/>
        <s v="TXN_5563675"/>
        <s v="TXN_6093955"/>
        <s v="TXN_2575160"/>
        <s v="TXN_6882503"/>
        <s v="TXN_9326761"/>
        <s v="TXN_4147675"/>
        <s v="TXN_4712887"/>
        <s v="TXN_5164540"/>
        <s v="TXN_5662517"/>
        <s v="TXN_7766134"/>
        <s v="TXN_8742689"/>
        <s v="TXN_9587884"/>
        <s v="TXN_1852224"/>
        <s v="TXN_4664329"/>
        <s v="TXN_6410244"/>
        <s v="TXN_6467414"/>
        <s v="TXN_6571385"/>
        <s v="TXN_8083377"/>
        <s v="TXN_8164119"/>
        <s v="TXN_3003979"/>
        <s v="TXN_8384229"/>
        <s v="TXN_1075183"/>
        <s v="TXN_3355537"/>
        <s v="TXN_4551806"/>
        <s v="TXN_9844453"/>
        <s v="TXN_3132921"/>
        <s v="TXN_6650263"/>
        <s v="TXN_1072984"/>
        <s v="TXN_5940531"/>
        <s v="TXN_9728414"/>
        <s v="TXN_1940330"/>
        <s v="TXN_1967032"/>
        <s v="TXN_3643361"/>
        <s v="TXN_8652632"/>
        <s v="TXN_1329167"/>
        <s v="TXN_3391446"/>
        <s v="TXN_6522252"/>
        <s v="TXN_8867827"/>
        <s v="TXN_9992148"/>
        <s v="TXN_1605677"/>
        <s v="TXN_2317041"/>
        <s v="TXN_2917349"/>
        <s v="TXN_3046108"/>
        <s v="TXN_9693344"/>
        <s v="TXN_7312448"/>
        <s v="TXN_4873180"/>
        <s v="TXN_8225571"/>
        <s v="TXN_9942634"/>
        <s v="TXN_1324760"/>
        <s v="TXN_5848025"/>
        <s v="TXN_8127390"/>
        <s v="TXN_2424930"/>
        <s v="TXN_9251292"/>
        <s v="TXN_1193809"/>
        <s v="TXN_2264601"/>
        <s v="TXN_8261045"/>
        <s v="TXN_5104848"/>
        <s v="TXN_6933222"/>
        <s v="TXN_8404563"/>
        <s v="TXN_1210183"/>
        <s v="TXN_2317867"/>
        <s v="TXN_9850842"/>
        <s v="TXN_2917072"/>
        <s v="TXN_4178872"/>
        <s v="TXN_4694285"/>
        <s v="TXN_7705153"/>
        <s v="TXN_8791641"/>
        <s v="TXN_9743274"/>
        <s v="TXN_1476711"/>
        <s v="TXN_2203873"/>
        <s v="TXN_3919995"/>
        <s v="TXN_5534944"/>
        <s v="TXN_7740239"/>
        <s v="TXN_9723120"/>
        <s v="TXN_3669990"/>
        <s v="TXN_9354616"/>
        <s v="TXN_2624121"/>
        <s v="TXN_4407959"/>
        <s v="TXN_8627017"/>
        <s v="TXN_4107857"/>
        <s v="TXN_5969754"/>
        <s v="TXN_6430534"/>
        <s v="TXN_6992783"/>
        <s v="TXN_4727260"/>
        <s v="TXN_5145906"/>
        <s v="TXN_6259001"/>
        <s v="TXN_2078577"/>
        <s v="TXN_3418612"/>
        <s v="TXN_8759461"/>
        <s v="TXN_1940778"/>
        <s v="TXN_2417271"/>
        <s v="TXN_4019040"/>
        <s v="TXN_3589166"/>
        <s v="TXN_8367716"/>
        <s v="TXN_4832452"/>
        <s v="TXN_5171332"/>
        <s v="TXN_6575440"/>
        <s v="TXN_1379209"/>
        <s v="TXN_1556480"/>
        <s v="TXN_2515796"/>
        <s v="TXN_3390285"/>
        <s v="TXN_4921865"/>
        <s v="TXN_6055570"/>
        <s v="TXN_9097840"/>
        <s v="TXN_1487762"/>
        <s v="TXN_6076602"/>
        <s v="TXN_6287890"/>
        <s v="TXN_7860054"/>
        <s v="TXN_4141868"/>
        <s v="TXN_4518102"/>
        <s v="TXN_7596587"/>
        <s v="TXN_8647575"/>
        <s v="TXN_9176288"/>
        <s v="TXN_1170198"/>
        <s v="TXN_6323915"/>
        <s v="TXN_7842557"/>
        <s v="TXN_4001774"/>
        <s v="TXN_4630854"/>
        <s v="TXN_6110108"/>
        <s v="TXN_9157625"/>
        <s v="TXN_9812021"/>
        <s v="TXN_3488611"/>
        <s v="TXN_5575561"/>
        <s v="TXN_6945985"/>
        <s v="TXN_2451247"/>
        <s v="TXN_4612864"/>
        <s v="TXN_5939363"/>
        <s v="TXN_5198827"/>
        <s v="TXN_6220280"/>
        <s v="TXN_8411549"/>
        <s v="TXN_9802838"/>
        <s v="TXN_2391659"/>
        <s v="TXN_4302199"/>
        <s v="TXN_6036409"/>
        <s v="TXN_6564856"/>
        <s v="TXN_6682253"/>
        <s v="TXN_7969017"/>
        <s v="TXN_1067052"/>
        <s v="TXN_8961480"/>
        <s v="TXN_1235828"/>
        <s v="TXN_5107025"/>
        <s v="TXN_5555790"/>
        <s v="TXN_2345373"/>
        <s v="TXN_4878378"/>
        <s v="TXN_5024094"/>
        <s v="TXN_5757933"/>
        <s v="TXN_7540909"/>
        <s v="TXN_2785654"/>
        <s v="TXN_4740952"/>
        <s v="TXN_5949811"/>
        <s v="TXN_6725579"/>
        <s v="TXN_6845225"/>
        <s v="TXN_2508499"/>
        <s v="TXN_7137800"/>
        <s v="TXN_9629448"/>
        <s v="TXN_7776739"/>
        <s v="TXN_6989000"/>
        <s v="TXN_1481116"/>
        <s v="TXN_7371782"/>
        <s v="TXN_7622389"/>
        <s v="TXN_9452225"/>
        <s v="TXN_2351890"/>
        <s v="TXN_3930990"/>
        <s v="TXN_5665341"/>
        <s v="TXN_5751040"/>
        <s v="TXN_9081088"/>
        <s v="TXN_5949199"/>
        <s v="TXN_6745398"/>
        <s v="TXN_8181326"/>
        <s v="TXN_3119835"/>
        <s v="TXN_5153899"/>
        <s v="TXN_5722175"/>
        <s v="TXN_6541284"/>
        <s v="TXN_8267616"/>
        <s v="TXN_1583983"/>
        <s v="TXN_3950331"/>
        <s v="TXN_4033802"/>
        <s v="TXN_5351656"/>
        <s v="TXN_3831364"/>
        <s v="TXN_4916272"/>
        <s v="TXN_6799966"/>
        <s v="TXN_9576057"/>
        <s v="TXN_2905118"/>
        <s v="TXN_5994713"/>
        <s v="TXN_6721531"/>
        <s v="TXN_9300618"/>
        <s v="TXN_9409728"/>
        <s v="TXN_1875220"/>
        <s v="TXN_8058105"/>
        <s v="TXN_8104431"/>
        <s v="TXN_6775304"/>
        <s v="TXN_7707761"/>
        <s v="TXN_7368648"/>
        <s v="TXN_9455977"/>
        <s v="TXN_1380601"/>
        <s v="TXN_6050844"/>
        <s v="TXN_3785678"/>
        <s v="TXN_4488222"/>
        <s v="TXN_6371987"/>
        <s v="TXN_6618160"/>
        <s v="TXN_6685570"/>
        <s v="TXN_3787234"/>
        <s v="TXN_8241649"/>
        <s v="TXN_2395608"/>
        <s v="TXN_5797307"/>
        <s v="TXN_7894534"/>
        <s v="TXN_8287437"/>
        <s v="TXN_2798420"/>
        <s v="TXN_6511482"/>
        <s v="TXN_7938279"/>
        <s v="TXN_8635803"/>
        <s v="TXN_4968659"/>
        <s v="TXN_9364172"/>
        <s v="TXN_1503903"/>
        <s v="TXN_3546261"/>
        <s v="TXN_6148397"/>
        <s v="TXN_8335965"/>
        <s v="TXN_2621580"/>
        <s v="TXN_3984842"/>
        <s v="TXN_5764902"/>
        <s v="TXN_6347472"/>
        <s v="TXN_6724554"/>
        <s v="TXN_7414587"/>
        <s v="TXN_8399341"/>
        <s v="TXN_1442791"/>
        <s v="TXN_2788797"/>
        <s v="TXN_5762828"/>
        <s v="TXN_6439579"/>
        <s v="TXN_3842766"/>
        <s v="TXN_7272630"/>
        <s v="TXN_3670476"/>
        <s v="TXN_2486026"/>
        <s v="TXN_2880516"/>
        <s v="TXN_3595735"/>
        <s v="TXN_8898121"/>
        <s v="TXN_3687257"/>
        <s v="TXN_3779320"/>
        <s v="TXN_8377812"/>
        <s v="TXN_8886678"/>
        <s v="TXN_8935939"/>
        <s v="TXN_3580786"/>
        <s v="TXN_4651514"/>
        <s v="TXN_9077843"/>
        <s v="TXN_5566774"/>
        <s v="TXN_7527249"/>
        <s v="TXN_7674694"/>
        <s v="TXN_1294101"/>
        <s v="TXN_1741325"/>
        <s v="TXN_7952232"/>
        <s v="TXN_9857832"/>
        <s v="TXN_4187327"/>
        <s v="TXN_6177161"/>
        <s v="TXN_6640488"/>
        <s v="TXN_8076061"/>
        <s v="TXN_1891217"/>
        <s v="TXN_3750900"/>
        <s v="TXN_5483442"/>
        <s v="TXN_7825796"/>
        <s v="TXN_1278539"/>
        <s v="TXN_4502704"/>
        <s v="TXN_1899114"/>
        <s v="TXN_4552137"/>
        <s v="TXN_3686848"/>
        <s v="TXN_5342589"/>
        <s v="TXN_7548396"/>
        <s v="TXN_6968752"/>
        <s v="TXN_8445753"/>
        <s v="TXN_1532390"/>
        <s v="TXN_2277042"/>
        <s v="TXN_3543133"/>
        <s v="TXN_4554168"/>
        <s v="TXN_5350735"/>
        <s v="TXN_9592941"/>
        <s v="TXN_5087453"/>
        <s v="TXN_6064232"/>
        <s v="TXN_8320245"/>
        <s v="TXN_9151273"/>
        <s v="TXN_2278015"/>
        <s v="TXN_5257531"/>
        <s v="TXN_9944730"/>
        <s v="TXN_7973461"/>
        <s v="TXN_1842981"/>
        <s v="TXN_3858288"/>
        <s v="TXN_4982165"/>
        <s v="TXN_1950187"/>
        <s v="TXN_2991733"/>
        <s v="TXN_3912727"/>
        <s v="TXN_5282529"/>
        <s v="TXN_5958999"/>
        <s v="TXN_6793298"/>
        <s v="TXN_7957208"/>
        <s v="TXN_9188774"/>
        <s v="TXN_9694799"/>
        <s v="TXN_8228500"/>
        <s v="TXN_2354394"/>
        <s v="TXN_5452210"/>
        <s v="TXN_9403115"/>
        <s v="TXN_1882700"/>
        <s v="TXN_5439860"/>
        <s v="TXN_7927109"/>
        <s v="TXN_8125141"/>
        <s v="TXN_4533186"/>
        <s v="TXN_4590013"/>
        <s v="TXN_9245124"/>
        <s v="TXN_8147357"/>
        <s v="TXN_8502079"/>
        <s v="TXN_8920751"/>
        <s v="TXN_6812735"/>
        <s v="TXN_1980303"/>
        <s v="TXN_8164332"/>
        <s v="TXN_8342990"/>
        <s v="TXN_9444736"/>
        <s v="TXN_5790695"/>
        <s v="TXN_4805204"/>
        <s v="TXN_5320512"/>
        <s v="TXN_9793806"/>
        <s v="TXN_2184573"/>
        <s v="TXN_3385167"/>
        <s v="TXN_3547013"/>
        <s v="TXN_7874772"/>
        <s v="TXN_4168628"/>
        <s v="TXN_5578796"/>
        <s v="TXN_5444860"/>
        <s v="TXN_9989239"/>
        <s v="TXN_2282416"/>
        <s v="TXN_3023841"/>
        <s v="TXN_9667721"/>
        <s v="TXN_3670103"/>
        <s v="TXN_5679295"/>
        <s v="TXN_7800602"/>
        <s v="TXN_6206679"/>
        <s v="TXN_6541809"/>
        <s v="TXN_6670371"/>
        <s v="TXN_7692628"/>
        <s v="TXN_8187656"/>
        <s v="TXN_4119210"/>
        <s v="TXN_2741424"/>
        <s v="TXN_3390072"/>
        <s v="TXN_3886583"/>
        <s v="TXN_5421917"/>
        <s v="TXN_6773319"/>
        <s v="TXN_9103776"/>
        <s v="TXN_4841285"/>
        <s v="TXN_8207244"/>
        <s v="TXN_2182790"/>
        <s v="TXN_5303092"/>
        <s v="TXN_3346749"/>
        <s v="TXN_3977835"/>
        <s v="TXN_5098938"/>
        <s v="TXN_5526475"/>
        <s v="TXN_5732357"/>
        <s v="TXN_6910915"/>
        <s v="TXN_1494608"/>
        <s v="TXN_2840323"/>
        <s v="TXN_5021925"/>
        <s v="TXN_5336437"/>
        <s v="TXN_6557825"/>
        <s v="TXN_4518505"/>
        <s v="TXN_4564220"/>
        <s v="TXN_8016623"/>
        <s v="TXN_9948753"/>
        <s v="TXN_3669866"/>
        <s v="TXN_3820150"/>
        <s v="TXN_6486912"/>
        <s v="TXN_7374304"/>
        <s v="TXN_4203885"/>
        <s v="TXN_8386253"/>
        <s v="TXN_7684072"/>
        <s v="TXN_8535886"/>
        <s v="TXN_4768744"/>
        <s v="TXN_1887250"/>
        <s v="TXN_7208533"/>
        <s v="TXN_3779640"/>
        <s v="TXN_9943050"/>
        <s v="TXN_2896048"/>
        <s v="TXN_3284157"/>
        <s v="TXN_5721215"/>
        <s v="TXN_3723007"/>
        <s v="TXN_3996874"/>
        <s v="TXN_7433269"/>
        <s v="TXN_8058026"/>
        <s v="TXN_9762385"/>
        <s v="TXN_9610933"/>
        <s v="TXN_3912440"/>
        <s v="TXN_4613883"/>
        <s v="TXN_6386388"/>
        <s v="TXN_5654490"/>
        <s v="TXN_5051924"/>
        <s v="TXN_7904970"/>
        <s v="TXN_8675558"/>
        <s v="TXN_1869814"/>
        <s v="TXN_3981000"/>
        <s v="TXN_5441196"/>
        <s v="TXN_9231214"/>
        <s v="TXN_4749986"/>
        <s v="TXN_3179966"/>
        <s v="TXN_5114283"/>
        <s v="TXN_9233730"/>
        <s v="TXN_2059647"/>
        <s v="TXN_3450880"/>
        <s v="TXN_4128086"/>
        <s v="TXN_5173628"/>
        <s v="TXN_2840861"/>
        <s v="TXN_6803555"/>
        <s v="TXN_9256387"/>
        <s v="TXN_4692681"/>
        <s v="TXN_4714592"/>
        <s v="TXN_8735480"/>
        <s v="TXN_9382156"/>
        <s v="TXN_3055407"/>
        <s v="TXN_7003185"/>
        <s v="TXN_8570149"/>
        <s v="TXN_9982090"/>
        <s v="TXN_4382970"/>
        <s v="TXN_7738455"/>
        <s v="TXN_4986514"/>
        <s v="TXN_3233211"/>
        <s v="TXN_6300001"/>
        <s v="TXN_8304399"/>
        <s v="TXN_8946752"/>
        <s v="TXN_3964550"/>
        <s v="TXN_6617283"/>
        <s v="TXN_7750963"/>
        <s v="TXN_6932070"/>
        <s v="TXN_9456575"/>
        <s v="TXN_2078232"/>
        <s v="TXN_1866028"/>
        <s v="TXN_2217038"/>
        <s v="TXN_2488987"/>
        <s v="TXN_4000025"/>
        <s v="TXN_5620636"/>
        <s v="TXN_6717074"/>
        <s v="TXN_9395087"/>
        <s v="TXN_9857674"/>
        <s v="TXN_2890321"/>
        <s v="TXN_4637070"/>
        <s v="TXN_6119823"/>
        <s v="TXN_5400266"/>
        <s v="TXN_7478306"/>
        <s v="TXN_8032010"/>
        <s v="TXN_9752586"/>
        <s v="TXN_2427834"/>
        <s v="TXN_8022689"/>
        <s v="TXN_9792412"/>
        <s v="TXN_4379467"/>
        <s v="TXN_4476634"/>
        <s v="TXN_8203190"/>
        <s v="TXN_8282744"/>
        <s v="TXN_9358399"/>
        <s v="TXN_9800351"/>
        <s v="TXN_2467699"/>
        <s v="TXN_6066433"/>
        <s v="TXN_4385632"/>
        <s v="TXN_6148811"/>
        <s v="TXN_9005782"/>
        <s v="TXN_2915856"/>
        <s v="TXN_8158496"/>
        <s v="TXN_2606750"/>
        <s v="TXN_3902135"/>
        <s v="TXN_9047278"/>
        <s v="TXN_9390188"/>
        <s v="TXN_3277936"/>
        <s v="TXN_5039782"/>
        <s v="TXN_7139869"/>
        <s v="TXN_2673104"/>
        <s v="TXN_6318017"/>
        <s v="TXN_9731530"/>
        <s v="TXN_3110343"/>
        <s v="TXN_4987205"/>
        <s v="TXN_6347670"/>
        <s v="TXN_3783903"/>
        <s v="TXN_5963316"/>
        <s v="TXN_8562684"/>
        <s v="TXN_4196578"/>
        <s v="TXN_9579637"/>
        <s v="TXN_5153086"/>
        <s v="TXN_1328968"/>
        <s v="TXN_4015634"/>
        <s v="TXN_4350788"/>
        <s v="TXN_4360970"/>
        <s v="TXN_4671375"/>
        <s v="TXN_5707386"/>
        <s v="TXN_7131251"/>
        <s v="TXN_1206585"/>
        <s v="TXN_3711520"/>
        <s v="TXN_4256200"/>
        <s v="TXN_5360210"/>
        <s v="TXN_2485272"/>
        <s v="TXN_2735598"/>
        <s v="TXN_3214521"/>
        <s v="TXN_8361821"/>
        <s v="TXN_3843943"/>
        <s v="TXN_8271278"/>
        <s v="TXN_8487216"/>
        <s v="TXN_2814363"/>
        <s v="TXN_4216821"/>
        <s v="TXN_4948026"/>
        <s v="TXN_8792638"/>
        <s v="TXN_1293057"/>
        <s v="TXN_9774186"/>
        <s v="TXN_5297995"/>
        <s v="TXN_1132293"/>
        <s v="TXN_2345332"/>
        <s v="TXN_3232043"/>
        <s v="TXN_5804346"/>
        <s v="TXN_8073173"/>
        <s v="TXN_9548077"/>
        <s v="TXN_1792405"/>
        <s v="TXN_5311814"/>
        <s v="TXN_6740691"/>
        <s v="TXN_7216161"/>
        <s v="TXN_8736069"/>
        <s v="TXN_6727029"/>
        <s v="TXN_7666945"/>
        <s v="TXN_1452931"/>
        <s v="TXN_3321395"/>
        <s v="TXN_3486548"/>
        <s v="TXN_5746203"/>
        <s v="TXN_7786787"/>
        <s v="TXN_9105544"/>
        <s v="TXN_4224350"/>
        <s v="TXN_8886791"/>
        <s v="TXN_6347482"/>
        <s v="TXN_6543164"/>
        <s v="TXN_8577850"/>
        <s v="TXN_1432682"/>
        <s v="TXN_3999862"/>
        <s v="TXN_8866088"/>
        <s v="TXN_5424622"/>
        <s v="TXN_7477271"/>
        <s v="TXN_8774692"/>
        <s v="TXN_2462604"/>
        <s v="TXN_3670939"/>
        <s v="TXN_6403951"/>
        <s v="TXN_9827492"/>
        <s v="TXN_2188356"/>
        <s v="TXN_3544789"/>
        <s v="TXN_4876685"/>
        <s v="TXN_6533267"/>
        <s v="TXN_9292230"/>
        <s v="TXN_9824238"/>
        <s v="TXN_2038871"/>
        <s v="TXN_8340038"/>
        <s v="TXN_3966911"/>
        <s v="TXN_7732813"/>
        <s v="TXN_8611913"/>
        <s v="TXN_9327861"/>
        <s v="TXN_2017793"/>
        <s v="TXN_3645674"/>
        <s v="TXN_3706457"/>
        <s v="TXN_5856820"/>
        <s v="TXN_9983518"/>
        <s v="TXN_2201248"/>
        <s v="TXN_2271705"/>
        <s v="TXN_7353699"/>
        <s v="TXN_6142529"/>
        <s v="TXN_7679707"/>
        <s v="TXN_2445017"/>
        <s v="TXN_4064310"/>
        <s v="TXN_5072156"/>
        <s v="TXN_8013818"/>
        <s v="TXN_1910957"/>
        <s v="TXN_7454894"/>
        <s v="TXN_2176727"/>
        <s v="TXN_8132632"/>
        <s v="TXN_8154928"/>
        <s v="TXN_7021722"/>
        <s v="TXN_7918317"/>
        <s v="TXN_6202631"/>
        <s v="TXN_9087344"/>
        <s v="TXN_1837764"/>
        <s v="TXN_3341779"/>
        <s v="TXN_7151374"/>
        <s v="TXN_8685281"/>
        <s v="TXN_1123346"/>
        <s v="TXN_7215311"/>
        <s v="TXN_1295824"/>
        <s v="TXN_2106437"/>
        <s v="TXN_2649010"/>
        <s v="TXN_4985415"/>
        <s v="TXN_3422336"/>
        <s v="TXN_4267136"/>
        <s v="TXN_5775717"/>
        <s v="TXN_2254479"/>
        <s v="TXN_2311707"/>
        <s v="TXN_3848261"/>
        <s v="TXN_6589078"/>
        <s v="TXN_8132145"/>
        <s v="TXN_2698591"/>
        <s v="TXN_2029301"/>
        <s v="TXN_2482363"/>
        <s v="TXN_8077929"/>
        <s v="TXN_3924170"/>
        <s v="TXN_6387964"/>
        <s v="TXN_7215985"/>
        <s v="TXN_8384372"/>
        <s v="TXN_8811902"/>
        <s v="TXN_8925566"/>
        <s v="TXN_6957001"/>
        <s v="TXN_8235675"/>
        <s v="TXN_4527464"/>
        <s v="TXN_5863650"/>
        <s v="TXN_2614545"/>
        <s v="TXN_2690314"/>
        <s v="TXN_3060286"/>
        <s v="TXN_6405258"/>
        <s v="TXN_7852397"/>
        <s v="TXN_2154866"/>
        <s v="TXN_2238658"/>
        <s v="TXN_3368231"/>
        <s v="TXN_4591512"/>
        <s v="TXN_5124870"/>
        <s v="TXN_5776252"/>
        <s v="TXN_2413548"/>
        <s v="TXN_5209585"/>
        <s v="TXN_1837817"/>
        <s v="TXN_2764962"/>
        <s v="TXN_5834491"/>
        <s v="TXN_7308096"/>
        <s v="TXN_2556999"/>
        <s v="TXN_2853459"/>
        <s v="TXN_2234460"/>
        <s v="TXN_3578712"/>
        <s v="TXN_2734718"/>
        <s v="TXN_4220189"/>
        <s v="TXN_8976658"/>
        <s v="TXN_1533652"/>
        <s v="TXN_1540181"/>
        <s v="TXN_4194115"/>
        <s v="TXN_4536553"/>
        <s v="TXN_4551353"/>
        <s v="TXN_6236864"/>
        <s v="TXN_7645464"/>
        <s v="TXN_4650447"/>
        <s v="TXN_4777601"/>
        <s v="TXN_5915706"/>
        <s v="TXN_2534831"/>
        <s v="TXN_3087096"/>
        <s v="TXN_7919440"/>
        <s v="TXN_4987376"/>
        <s v="TXN_6692318"/>
        <s v="TXN_8659330"/>
        <s v="TXN_3954378"/>
        <s v="TXN_4277671"/>
        <s v="TXN_6898341"/>
        <s v="TXN_9617421"/>
        <s v="TXN_4452589"/>
        <s v="TXN_4454198"/>
        <s v="TXN_5056971"/>
        <s v="TXN_5624860"/>
        <s v="TXN_5665767"/>
        <s v="TXN_7630601"/>
        <s v="TXN_1360379"/>
        <s v="TXN_7391138"/>
        <s v="TXN_8946323"/>
        <s v="TXN_5540067"/>
        <s v="TXN_6796890"/>
        <s v="TXN_7187128"/>
        <s v="TXN_6067546"/>
        <s v="TXN_8589003"/>
        <s v="TXN_2242015"/>
        <s v="TXN_2325141"/>
        <s v="TXN_2695546"/>
        <s v="TXN_3325234"/>
        <s v="TXN_8713971"/>
        <s v="TXN_4026277"/>
        <s v="TXN_8175702"/>
        <s v="TXN_1951166"/>
        <s v="TXN_6752476"/>
        <s v="TXN_9894745"/>
        <s v="TXN_6522299"/>
        <s v="TXN_2772639"/>
        <s v="TXN_3756680"/>
        <s v="TXN_4174591"/>
        <s v="TXN_8157817"/>
        <s v="TXN_4218637"/>
        <s v="TXN_8211133"/>
        <s v="TXN_1142233"/>
        <s v="TXN_5180728"/>
        <s v="TXN_9465300"/>
        <s v="TXN_2275523"/>
        <s v="TXN_2294603"/>
        <s v="TXN_5415223"/>
        <s v="TXN_6037144"/>
        <s v="TXN_7562171"/>
        <s v="TXN_9874775"/>
        <s v="TXN_8729570"/>
        <s v="TXN_4378200"/>
        <s v="TXN_4648031"/>
        <s v="TXN_7914340"/>
        <s v="TXN_1752617"/>
        <s v="TXN_2886505"/>
        <s v="TXN_4516901"/>
        <s v="TXN_7524971"/>
        <s v="TXN_1335337"/>
        <s v="TXN_4413197"/>
        <s v="TXN_4784154"/>
        <s v="TXN_5634960"/>
        <s v="TXN_6202035"/>
        <s v="TXN_6295047"/>
        <s v="TXN_6428593"/>
        <s v="TXN_7177487"/>
        <s v="TXN_8905718"/>
        <s v="TXN_2252586"/>
        <s v="TXN_9246986"/>
        <s v="TXN_1836754"/>
        <s v="TXN_2285849"/>
        <s v="TXN_7380217"/>
        <s v="TXN_8751289"/>
        <s v="TXN_9352814"/>
        <s v="TXN_2880409"/>
        <s v="TXN_3546303"/>
        <s v="TXN_1402641"/>
        <s v="TXN_2262398"/>
        <s v="TXN_4757873"/>
        <s v="TXN_6817795"/>
        <s v="TXN_8734476"/>
        <s v="TXN_5172164"/>
        <s v="TXN_5513984"/>
        <s v="TXN_4685453"/>
        <s v="TXN_7592199"/>
        <s v="TXN_9177867"/>
        <s v="TXN_3875049"/>
        <s v="TXN_6183842"/>
        <s v="TXN_8018479"/>
        <s v="TXN_3683787"/>
        <s v="TXN_5777224"/>
        <s v="TXN_6646382"/>
        <s v="TXN_9175684"/>
        <s v="TXN_9187008"/>
        <s v="TXN_3945716"/>
        <s v="TXN_6420900"/>
        <s v="TXN_6913384"/>
        <s v="TXN_7584025"/>
        <s v="TXN_8053946"/>
        <s v="TXN_1631695"/>
        <s v="TXN_4407308"/>
        <s v="TXN_5052515"/>
        <s v="TXN_7077961"/>
        <s v="TXN_3082888"/>
        <s v="TXN_3964624"/>
        <s v="TXN_5422928"/>
        <s v="TXN_7907786"/>
        <s v="TXN_2053993"/>
        <s v="TXN_2078317"/>
        <s v="TXN_5795475"/>
        <s v="TXN_6907555"/>
        <s v="TXN_7933500"/>
        <s v="TXN_2378096"/>
        <s v="TXN_3663712"/>
        <s v="TXN_4642770"/>
        <s v="TXN_3145041"/>
        <s v="TXN_4157300"/>
        <s v="TXN_4190431"/>
        <s v="TXN_5519424"/>
        <s v="TXN_1346953"/>
        <s v="TXN_2423343"/>
        <s v="TXN_1196324"/>
        <s v="TXN_2566211"/>
        <s v="TXN_4010658"/>
        <s v="TXN_4650811"/>
        <s v="TXN_8277553"/>
        <s v="TXN_9496697"/>
        <s v="TXN_7416669"/>
        <s v="TXN_2000400"/>
        <s v="TXN_1868447"/>
        <s v="TXN_4126189"/>
        <s v="TXN_4547294"/>
        <s v="TXN_4843989"/>
        <s v="TXN_5159669"/>
        <s v="TXN_6446616"/>
        <s v="TXN_9662827"/>
        <s v="TXN_9191700"/>
        <s v="TXN_1158829"/>
        <s v="TXN_7968892"/>
        <s v="TXN_1205020"/>
        <s v="TXN_6315590"/>
        <s v="TXN_6369875"/>
        <s v="TXN_6817889"/>
        <s v="TXN_2488232"/>
        <s v="TXN_2936975"/>
        <s v="TXN_3241510"/>
        <s v="TXN_8885727"/>
        <s v="TXN_1740742"/>
        <s v="TXN_3554772"/>
        <s v="TXN_4908458"/>
        <s v="TXN_5780931"/>
        <s v="TXN_1911093"/>
        <s v="TXN_2134911"/>
        <s v="TXN_4134253"/>
        <s v="TXN_6879752"/>
        <s v="TXN_7511351"/>
        <s v="TXN_8188818"/>
        <s v="TXN_1049697"/>
        <s v="TXN_4296023"/>
        <s v="TXN_5942011"/>
        <s v="TXN_9697154"/>
        <s v="TXN_2323650"/>
        <s v="TXN_2864951"/>
        <s v="TXN_1048616"/>
        <s v="TXN_4567429"/>
        <s v="TXN_7221126"/>
        <s v="TXN_2020318"/>
        <s v="TXN_6467618"/>
        <s v="TXN_1372003"/>
        <s v="TXN_1561430"/>
        <s v="TXN_6929413"/>
        <s v="TXN_7944534"/>
        <s v="TXN_7950226"/>
        <s v="TXN_4493176"/>
        <s v="TXN_6071866"/>
        <s v="TXN_6190857"/>
        <s v="TXN_8345383"/>
        <s v="TXN_9606045"/>
        <s v="TXN_1252575"/>
        <s v="TXN_4139983"/>
        <s v="TXN_6730130"/>
        <s v="TXN_6901619"/>
        <s v="TXN_3672345"/>
        <s v="TXN_4390633"/>
        <s v="TXN_5134545"/>
        <s v="TXN_8511110"/>
        <s v="TXN_9749790"/>
        <s v="TXN_1777959"/>
        <s v="TXN_5328814"/>
        <s v="TXN_5927258"/>
        <s v="TXN_1000555"/>
        <s v="TXN_1833277"/>
        <s v="TXN_4216294"/>
        <s v="TXN_5020643"/>
        <s v="TXN_5845583"/>
        <s v="TXN_7682605"/>
        <s v="TXN_3786188"/>
        <s v="TXN_1193221"/>
        <s v="TXN_1844925"/>
        <s v="TXN_3944582"/>
        <s v="TXN_7665695"/>
        <s v="TXN_4509329"/>
        <s v="TXN_6842808"/>
        <s v="TXN_9120328"/>
        <s v="TXN_1357780"/>
        <s v="TXN_3376952"/>
        <s v="TXN_6540200"/>
        <s v="TXN_8295101"/>
        <s v="TXN_9818163"/>
        <s v="TXN_3163383"/>
        <s v="TXN_7510217"/>
        <s v="TXN_9328595"/>
        <s v="TXN_6363733"/>
        <s v="TXN_8830924"/>
        <s v="TXN_3800182"/>
        <s v="TXN_4171507"/>
        <s v="TXN_6780463"/>
        <s v="TXN_7688650"/>
        <s v="TXN_2551378"/>
        <s v="TXN_1004563"/>
        <s v="TXN_4062032"/>
        <s v="TXN_7023528"/>
        <s v="TXN_3478329"/>
        <s v="TXN_4146795"/>
        <s v="TXN_8035512"/>
        <s v="TXN_9223045"/>
        <s v="TXN_9517380"/>
        <s v="TXN_3243410"/>
        <s v="TXN_5300938"/>
        <s v="TXN_9662568"/>
        <s v="TXN_5615114"/>
        <s v="TXN_4811225"/>
        <s v="TXN_4979250"/>
        <s v="TXN_8388122"/>
        <s v="TXN_1937611"/>
        <s v="TXN_1315214"/>
        <s v="TXN_2380352"/>
        <s v="TXN_1817596"/>
        <s v="TXN_5225537"/>
        <s v="TXN_4179797"/>
        <s v="TXN_5664467"/>
        <s v="TXN_9729280"/>
        <s v="TXN_4991731"/>
        <s v="TXN_6612143"/>
        <s v="TXN_2334047"/>
        <s v="TXN_7616002"/>
        <s v="TXN_1475459"/>
        <s v="TXN_7742182"/>
        <s v="TXN_9417344"/>
        <s v="TXN_9778251"/>
        <s v="TXN_1861717"/>
        <s v="TXN_6316959"/>
        <s v="TXN_9561441"/>
        <s v="TXN_2708387"/>
        <s v="TXN_7864080"/>
        <s v="TXN_8492074"/>
        <s v="TXN_1984774"/>
        <s v="TXN_8066743"/>
        <s v="TXN_9252414"/>
        <s v="TXN_1569248"/>
        <s v="TXN_2954575"/>
        <s v="TXN_6219454"/>
        <s v="TXN_9285475"/>
        <s v="TXN_7812601"/>
        <s v="TXN_9309509"/>
        <s v="TXN_2638810"/>
        <s v="TXN_6091431"/>
        <s v="TXN_6922833"/>
        <s v="TXN_1990029"/>
        <s v="TXN_5260646"/>
        <s v="TXN_7543369"/>
        <s v="TXN_7908929"/>
        <s v="TXN_2966262"/>
        <s v="TXN_6398450"/>
        <s v="TXN_6888839"/>
        <s v="TXN_7176851"/>
        <s v="TXN_3017494"/>
        <s v="TXN_2333576"/>
        <s v="TXN_4305997"/>
        <s v="TXN_3705669"/>
        <s v="TXN_4183705"/>
        <s v="TXN_8215595"/>
        <s v="TXN_1210058"/>
        <s v="TXN_2130483"/>
        <s v="TXN_3845754"/>
        <s v="TXN_6472656"/>
        <s v="TXN_8398809"/>
        <s v="TXN_8989148"/>
        <s v="TXN_1218016"/>
        <s v="TXN_2450799"/>
        <s v="TXN_2693278"/>
        <s v="TXN_3109057"/>
        <s v="TXN_5426405"/>
        <s v="TXN_6708156"/>
        <s v="TXN_6958638"/>
        <s v="TXN_7089316"/>
        <s v="TXN_7211792"/>
        <s v="TXN_9737509"/>
        <s v="TXN_1228927"/>
        <s v="TXN_2422584"/>
        <s v="TXN_8219519"/>
        <s v="TXN_4548466"/>
        <s v="TXN_5353468"/>
        <s v="TXN_2055898"/>
        <s v="TXN_2730798"/>
        <s v="TXN_4849860"/>
        <s v="TXN_9759896"/>
        <s v="TXN_2764625"/>
        <s v="TXN_4903004"/>
        <s v="TXN_7975336"/>
        <s v="TXN_1853983"/>
        <s v="TXN_9107842"/>
        <s v="TXN_9773606"/>
        <s v="TXN_4745094"/>
        <s v="TXN_7454416"/>
        <s v="TXN_3088330"/>
        <s v="TXN_6908953"/>
        <s v="TXN_8735820"/>
        <s v="TXN_4970127"/>
        <s v="TXN_6321174"/>
        <s v="TXN_5556328"/>
        <s v="TXN_7557340"/>
        <s v="TXN_1488127"/>
        <s v="TXN_8700451"/>
        <s v="TXN_5966744"/>
        <s v="TXN_8259257"/>
        <s v="TXN_8408353"/>
        <s v="TXN_6382322"/>
        <s v="TXN_6677631"/>
        <s v="TXN_7993951"/>
        <s v="TXN_3871837"/>
        <s v="TXN_4227337"/>
        <s v="TXN_1503602"/>
        <s v="TXN_2902289"/>
        <s v="TXN_2972659"/>
        <s v="TXN_3190959"/>
        <s v="TXN_7097699"/>
        <s v="TXN_2201235"/>
        <s v="TXN_6087578"/>
        <s v="TXN_8323012"/>
        <s v="TXN_7801115"/>
        <s v="TXN_8076152"/>
        <s v="TXN_2153838"/>
        <s v="TXN_2544176"/>
        <s v="TXN_9273729"/>
        <s v="TXN_3327212"/>
        <s v="TXN_4067814"/>
        <s v="TXN_5840223"/>
        <s v="TXN_5846013"/>
        <s v="TXN_1336470"/>
        <s v="TXN_2644403"/>
        <s v="TXN_8006668"/>
        <s v="TXN_9319656"/>
        <s v="TXN_8385625"/>
        <s v="TXN_8851113"/>
        <s v="TXN_2152670"/>
        <s v="TXN_3987718"/>
        <s v="TXN_4769307"/>
        <s v="TXN_5664982"/>
        <s v="TXN_6273703"/>
        <s v="TXN_7677750"/>
        <s v="TXN_2178964"/>
        <s v="TXN_3247340"/>
        <s v="TXN_5671075"/>
        <s v="TXN_6011884"/>
        <s v="TXN_8700156"/>
        <s v="TXN_3185667"/>
        <s v="TXN_6128086"/>
        <s v="TXN_7749759"/>
        <s v="TXN_9565465"/>
        <s v="TXN_2216532"/>
        <s v="TXN_8685846"/>
        <s v="TXN_3265596"/>
        <s v="TXN_7728415"/>
        <s v="TXN_2153100"/>
        <s v="TXN_4755934"/>
        <s v="TXN_7153313"/>
        <s v="TXN_8600523"/>
        <s v="TXN_8732716"/>
        <s v="TXN_2845506"/>
        <s v="TXN_6816094"/>
        <s v="TXN_9337894"/>
        <s v="TXN_6380978"/>
        <s v="TXN_7108012"/>
        <s v="TXN_2690222"/>
        <s v="TXN_1298084"/>
        <s v="TXN_6868182"/>
        <s v="TXN_3205009"/>
        <s v="TXN_9014681"/>
        <s v="TXN_4031509"/>
        <s v="TXN_4033982"/>
        <s v="TXN_8510450"/>
        <s v="TXN_9496018"/>
        <s v="TXN_9814511"/>
        <s v="TXN_1185003"/>
        <s v="TXN_3228823"/>
        <s v="TXN_6643951"/>
        <s v="TXN_7851634"/>
        <s v="TXN_7932830"/>
        <s v="TXN_3744974"/>
        <s v="TXN_4449992"/>
        <s v="TXN_4829492"/>
        <s v="TXN_5531712"/>
        <s v="TXN_2588566"/>
        <s v="TXN_4520062"/>
        <s v="TXN_5448157"/>
        <s v="TXN_7218914"/>
        <s v="TXN_7828462"/>
        <s v="TXN_1510406"/>
        <s v="TXN_2338617"/>
        <s v="TXN_3699636"/>
        <s v="TXN_4466681"/>
        <s v="TXN_5200292"/>
        <s v="TXN_8551432"/>
        <s v="TXN_8615635"/>
        <s v="TXN_3474333"/>
        <s v="TXN_6359777"/>
        <s v="TXN_6868763"/>
        <s v="TXN_2035283"/>
        <s v="TXN_2635532"/>
        <s v="TXN_3931747"/>
        <s v="TXN_5588102"/>
        <s v="TXN_2188137"/>
        <s v="TXN_5591048"/>
        <s v="TXN_1662024"/>
        <s v="TXN_2444134"/>
        <s v="TXN_5763520"/>
        <s v="TXN_6851735"/>
        <s v="TXN_7677817"/>
        <s v="TXN_5386352"/>
        <s v="TXN_6130281"/>
        <s v="TXN_5226399"/>
        <s v="TXN_5975573"/>
        <s v="TXN_7625340"/>
        <s v="TXN_2470532"/>
        <s v="TXN_8901988"/>
        <s v="TXN_1054915"/>
        <s v="TXN_6306655"/>
        <s v="TXN_7521634"/>
        <s v="TXN_7020104"/>
        <s v="TXN_6228313"/>
        <s v="TXN_6348290"/>
        <s v="TXN_6376630"/>
        <s v="TXN_8657361"/>
        <s v="TXN_9710307"/>
        <s v="TXN_1868529"/>
        <s v="TXN_3222612"/>
        <s v="TXN_4099487"/>
        <s v="TXN_2273499"/>
        <s v="TXN_8434651"/>
        <s v="TXN_8817239"/>
        <s v="TXN_1135761"/>
        <s v="TXN_5648512"/>
        <s v="TXN_8444245"/>
        <s v="TXN_3630892"/>
        <s v="TXN_5875201"/>
        <s v="TXN_7251929"/>
        <s v="TXN_2035838"/>
        <s v="TXN_3402368"/>
        <s v="TXN_2477550"/>
        <s v="TXN_2633602"/>
        <s v="TXN_4840295"/>
        <s v="TXN_7353972"/>
        <s v="TXN_8467229"/>
        <s v="TXN_3282601"/>
        <s v="TXN_9945729"/>
        <s v="TXN_9981953"/>
        <s v="TXN_3522597"/>
        <s v="TXN_3670298"/>
        <s v="TXN_1633563"/>
        <s v="TXN_3360401"/>
        <s v="TXN_4786680"/>
        <s v="TXN_1349215"/>
        <s v="TXN_2155368"/>
        <s v="TXN_3171150"/>
        <s v="TXN_4633784"/>
        <s v="TXN_8365478"/>
        <s v="TXN_8494571"/>
        <s v="TXN_8549381"/>
        <s v="TXN_9489442"/>
        <s v="TXN_1766527"/>
        <s v="TXN_4569599"/>
        <s v="TXN_8588174"/>
        <s v="TXN_8161873"/>
        <s v="TXN_8296518"/>
        <s v="TXN_9036453"/>
        <s v="TXN_2930963"/>
        <s v="TXN_6508674"/>
        <s v="TXN_1715317"/>
        <s v="TXN_3769567"/>
        <s v="TXN_4432823"/>
        <s v="TXN_7396497"/>
        <s v="TXN_8512466"/>
        <s v="TXN_9409405"/>
        <s v="TXN_3401287"/>
        <s v="TXN_6633385"/>
        <s v="TXN_8751702"/>
        <s v="TXN_1037464"/>
        <s v="TXN_3010103"/>
        <s v="TXN_5972836"/>
        <s v="TXN_1834831"/>
        <s v="TXN_2379052"/>
        <s v="TXN_4688280"/>
        <s v="TXN_5290522"/>
        <s v="TXN_8798330"/>
        <s v="TXN_9248370"/>
        <s v="TXN_2810554"/>
        <s v="TXN_3575713"/>
        <s v="TXN_5115080"/>
        <s v="TXN_8811945"/>
        <s v="TXN_9899571"/>
        <s v="TXN_3495950"/>
        <s v="TXN_8504764"/>
        <s v="TXN_4546375"/>
        <s v="TXN_5905580"/>
        <s v="TXN_9950775"/>
        <s v="TXN_3177517"/>
        <s v="TXN_5410185"/>
        <s v="TXN_2764819"/>
        <s v="TXN_7502558"/>
        <s v="TXN_3447594"/>
        <s v="TXN_2175096"/>
        <s v="TXN_5492825"/>
        <s v="TXN_3331437"/>
        <s v="TXN_4844022"/>
        <s v="TXN_4075053"/>
        <s v="TXN_4583012"/>
        <s v="TXN_9178213"/>
        <s v="TXN_1510315"/>
        <s v="TXN_3283097"/>
        <s v="TXN_3502743"/>
        <s v="TXN_6569656"/>
        <s v="TXN_7377496"/>
        <s v="TXN_9389963"/>
        <s v="TXN_3104589"/>
        <s v="TXN_6191123"/>
        <s v="TXN_2473090"/>
        <s v="TXN_5657259"/>
        <s v="TXN_9710982"/>
        <s v="TXN_2292088"/>
        <s v="TXN_4323570"/>
        <s v="TXN_8329144"/>
        <s v="TXN_1248167"/>
        <s v="TXN_2640727"/>
        <s v="TXN_5410349"/>
        <s v="TXN_3843541"/>
        <s v="TXN_4355728"/>
        <s v="TXN_5208377"/>
        <s v="TXN_3873718"/>
        <s v="TXN_2638644"/>
        <s v="TXN_4917580"/>
        <s v="TXN_6810969"/>
        <s v="TXN_7514047"/>
        <s v="TXN_7675213"/>
        <s v="TXN_7899009"/>
        <s v="TXN_5236892"/>
        <s v="TXN_8639879"/>
        <s v="TXN_1784150"/>
        <s v="TXN_6434414"/>
        <s v="TXN_8365530"/>
        <s v="TXN_8983868"/>
        <s v="TXN_2035137"/>
        <s v="TXN_4132730"/>
        <s v="TXN_9653700"/>
        <s v="TXN_7368518"/>
        <s v="TXN_7893709"/>
        <s v="TXN_1548245"/>
        <s v="TXN_8914892"/>
        <s v="TXN_1565027"/>
        <s v="TXN_6281959"/>
        <s v="TXN_1413304"/>
        <s v="TXN_1769882"/>
        <s v="TXN_2150872"/>
        <s v="TXN_3645818"/>
        <s v="TXN_3879110"/>
        <s v="TXN_8079747"/>
        <s v="TXN_5108867"/>
        <s v="TXN_6362093"/>
        <s v="TXN_1188551"/>
        <s v="TXN_1603051"/>
        <s v="TXN_2955040"/>
        <s v="TXN_8321887"/>
        <s v="TXN_8915701"/>
        <s v="TXN_3540841"/>
        <s v="TXN_9474082"/>
        <s v="TXN_1892102"/>
        <s v="TXN_5295223"/>
        <s v="TXN_5908078"/>
        <s v="TXN_6189486"/>
        <s v="TXN_7172693"/>
        <s v="TXN_2523298"/>
        <s v="TXN_4679409"/>
        <s v="TXN_6928775"/>
        <s v="TXN_9292025"/>
        <s v="TXN_4465589"/>
        <s v="TXN_1489200"/>
        <s v="TXN_9327493"/>
        <s v="TXN_2923987"/>
        <s v="TXN_2946861"/>
        <s v="TXN_7371295"/>
        <s v="TXN_9348280"/>
        <s v="TXN_3918515"/>
        <s v="TXN_7026504"/>
        <s v="TXN_8039560"/>
        <s v="TXN_1993002"/>
        <s v="TXN_2000331"/>
        <s v="TXN_2480808"/>
        <s v="TXN_3105633"/>
        <s v="TXN_5284338"/>
        <s v="TXN_6162668"/>
        <s v="TXN_6310726"/>
        <s v="TXN_6714420"/>
        <s v="TXN_6826342"/>
        <s v="TXN_1984966"/>
        <s v="TXN_8675922"/>
        <s v="TXN_9395554"/>
        <s v="TXN_9656325"/>
        <s v="TXN_2769769"/>
        <s v="TXN_3442435"/>
        <s v="TXN_1521861"/>
        <s v="TXN_8592808"/>
        <s v="TXN_4836614"/>
        <s v="TXN_8721484"/>
        <s v="TXN_1239876"/>
        <s v="TXN_2651216"/>
        <s v="TXN_1472433"/>
        <s v="TXN_2102561"/>
        <s v="TXN_4449173"/>
        <s v="TXN_6273431"/>
        <s v="TXN_6755757"/>
        <s v="TXN_7302991"/>
        <s v="TXN_8471743"/>
        <s v="TXN_1902038"/>
        <s v="TXN_6034596"/>
        <s v="TXN_7416770"/>
        <s v="TXN_7608637"/>
        <s v="TXN_2553269"/>
        <s v="TXN_6837879"/>
        <s v="TXN_7323833"/>
        <s v="TXN_9881555"/>
        <s v="TXN_2430215"/>
        <s v="TXN_2726700"/>
        <s v="TXN_6437181"/>
        <s v="TXN_8712307"/>
        <s v="TXN_9372046"/>
        <s v="TXN_3679582"/>
        <s v="TXN_1902009"/>
        <s v="TXN_4315988"/>
        <s v="TXN_2391245"/>
        <s v="TXN_1941099"/>
        <s v="TXN_2393287"/>
        <s v="TXN_3374262"/>
        <s v="TXN_4943552"/>
        <s v="TXN_5406411"/>
        <s v="TXN_1917388"/>
        <s v="TXN_3328393"/>
        <s v="TXN_3734446"/>
        <s v="TXN_8516055"/>
        <s v="TXN_8703212"/>
        <s v="TXN_4328090"/>
        <s v="TXN_5107006"/>
        <s v="TXN_8639995"/>
        <s v="TXN_3749051"/>
        <s v="TXN_5818032"/>
        <s v="TXN_8205107"/>
        <s v="TXN_9491244"/>
        <s v="TXN_2405666"/>
        <s v="TXN_4723978"/>
        <s v="TXN_9601220"/>
        <s v="TXN_3951460"/>
        <s v="TXN_4059912"/>
        <s v="TXN_4275827"/>
        <s v="TXN_6549359"/>
        <s v="TXN_7379939"/>
        <s v="TXN_4329558"/>
        <s v="TXN_5203710"/>
        <s v="TXN_6109953"/>
        <s v="TXN_6523635"/>
        <s v="TXN_2887528"/>
        <s v="TXN_2980279"/>
        <s v="TXN_5369010"/>
        <s v="TXN_6017458"/>
        <s v="TXN_8099340"/>
        <s v="TXN_9163155"/>
        <s v="TXN_3673322"/>
        <s v="TXN_7595907"/>
        <s v="TXN_7741256"/>
        <s v="TXN_1442771"/>
        <s v="TXN_3821298"/>
        <s v="TXN_2147453"/>
        <s v="TXN_6552269"/>
        <s v="TXN_3206842"/>
        <s v="TXN_3785168"/>
        <s v="TXN_5935353"/>
        <s v="TXN_8352748"/>
        <s v="TXN_2435218"/>
        <s v="TXN_7327440"/>
        <s v="TXN_3295578"/>
        <s v="TXN_4185160"/>
        <s v="TXN_4283563"/>
        <s v="TXN_5506097"/>
        <s v="TXN_9596100"/>
        <s v="TXN_2176821"/>
        <s v="TXN_3421404"/>
        <s v="TXN_7797231"/>
        <s v="TXN_8714536"/>
        <s v="TXN_9490465"/>
        <s v="TXN_1931832"/>
        <s v="TXN_4753853"/>
        <s v="TXN_8138157"/>
        <s v="TXN_3330377"/>
        <s v="TXN_6181456"/>
        <s v="TXN_8609510"/>
        <s v="TXN_9913877"/>
        <s v="TXN_4469550"/>
        <s v="TXN_5349355"/>
        <s v="TXN_9162296"/>
        <s v="TXN_1524602"/>
        <s v="TXN_2834323"/>
        <s v="TXN_9287659"/>
        <s v="TXN_1617029"/>
        <s v="TXN_7878231"/>
        <s v="TXN_8972137"/>
        <s v="TXN_9284622"/>
        <s v="TXN_5651620"/>
        <s v="TXN_5680657"/>
        <s v="TXN_8128146"/>
        <s v="TXN_9658905"/>
        <s v="TXN_2332609"/>
        <s v="TXN_5665311"/>
        <s v="TXN_8734331"/>
        <s v="TXN_4570750"/>
        <s v="TXN_4791105"/>
        <s v="TXN_7046631"/>
        <s v="TXN_9844703"/>
        <s v="TXN_2913107"/>
        <s v="TXN_3776109"/>
        <s v="TXN_6660602"/>
        <s v="TXN_1664665"/>
        <s v="TXN_8556230"/>
        <s v="TXN_2879092"/>
        <s v="TXN_5611262"/>
        <s v="TXN_6890737"/>
        <s v="TXN_9281939"/>
        <s v="TXN_1339457"/>
        <s v="TXN_7331903"/>
        <s v="TXN_4186681"/>
        <s v="TXN_5942938"/>
        <s v="TXN_6125085"/>
        <s v="TXN_7897423"/>
        <s v="TXN_9487821"/>
        <s v="TXN_1430778"/>
        <s v="TXN_6953697"/>
        <s v="TXN_7249235"/>
        <s v="TXN_3485938"/>
        <s v="TXN_7053280"/>
        <s v="TXN_7349134"/>
        <s v="TXN_7997252"/>
        <s v="TXN_3101697"/>
        <s v="TXN_4944121"/>
        <s v="TXN_6609947"/>
        <s v="TXN_2074343"/>
        <s v="TXN_3232279"/>
        <s v="TXN_3895871"/>
        <s v="TXN_4208919"/>
        <s v="TXN_1718733"/>
        <s v="TXN_1817076"/>
        <s v="TXN_2250398"/>
        <s v="TXN_8227648"/>
        <s v="TXN_3577482"/>
        <s v="TXN_5037517"/>
        <s v="TXN_8512204"/>
        <s v="TXN_1736287"/>
        <s v="TXN_9659401"/>
        <s v="TXN_1840897"/>
        <s v="TXN_3739424"/>
        <s v="TXN_9253541"/>
        <s v="TXN_8356048"/>
        <s v="TXN_5420062"/>
        <s v="TXN_3463928"/>
        <s v="TXN_4243930"/>
        <s v="TXN_6071202"/>
        <s v="TXN_7569615"/>
        <s v="TXN_8110646"/>
        <s v="TXN_8701045"/>
        <s v="TXN_3641519"/>
        <s v="TXN_6212975"/>
        <s v="TXN_9084554"/>
        <s v="TXN_4577234"/>
        <s v="TXN_7031347"/>
        <s v="TXN_7952680"/>
        <s v="TXN_9904042"/>
        <s v="TXN_2526667"/>
        <s v="TXN_9137801"/>
        <s v="TXN_2083119"/>
        <s v="TXN_3053494"/>
        <s v="TXN_1789504"/>
        <s v="TXN_4935533"/>
        <s v="TXN_1318943"/>
        <s v="TXN_5050111"/>
        <s v="TXN_8468509"/>
        <s v="TXN_2223047"/>
        <s v="TXN_3215610"/>
        <s v="TXN_6306644"/>
        <s v="TXN_6609572"/>
        <s v="TXN_7231153"/>
        <s v="TXN_8159649"/>
        <s v="TXN_1914728"/>
        <s v="TXN_2336708"/>
        <s v="TXN_3016203"/>
        <s v="TXN_4147073"/>
        <s v="TXN_6034709"/>
        <s v="TXN_6365371"/>
        <s v="TXN_9081409"/>
        <s v="TXN_9774251"/>
        <s v="TXN_9914084"/>
        <s v="TXN_2528186"/>
        <s v="TXN_5166412"/>
        <s v="TXN_7887682"/>
        <s v="TXN_2402637"/>
        <s v="TXN_5402385"/>
        <s v="TXN_7029719"/>
        <s v="TXN_7406393"/>
        <s v="TXN_4152262"/>
        <s v="TXN_5999810"/>
        <s v="TXN_7106595"/>
        <s v="TXN_8744240"/>
        <s v="TXN_4671054"/>
        <s v="TXN_9285925"/>
        <s v="TXN_9421441"/>
        <s v="TXN_9554670"/>
        <s v="TXN_6691792"/>
        <s v="TXN_2206884"/>
        <s v="TXN_9673343"/>
        <s v="TXN_1842675"/>
        <s v="TXN_2335312"/>
        <s v="TXN_2897115"/>
        <s v="TXN_4502922"/>
        <s v="TXN_6755348"/>
        <s v="TXN_2536573"/>
        <s v="TXN_4959129"/>
        <s v="TXN_5206049"/>
        <s v="TXN_7903841"/>
        <s v="TXN_2634805"/>
        <s v="TXN_8540115"/>
        <s v="TXN_2687593"/>
        <s v="TXN_8611918"/>
        <s v="TXN_1267753"/>
        <s v="TXN_3174488"/>
        <s v="TXN_4501168"/>
        <s v="TXN_7068823"/>
        <s v="TXN_5898238"/>
        <s v="TXN_6264390"/>
        <s v="TXN_3001647"/>
        <s v="TXN_5635779"/>
        <s v="TXN_4271502"/>
        <s v="TXN_7689696"/>
        <s v="TXN_8435360"/>
        <s v="TXN_1672632"/>
        <s v="TXN_2797077"/>
        <s v="TXN_2881529"/>
        <s v="TXN_4209626"/>
        <s v="TXN_7928378"/>
        <s v="TXN_1104849"/>
        <s v="TXN_1559521"/>
        <s v="TXN_2833327"/>
        <s v="TXN_4573576"/>
        <s v="TXN_1923349"/>
        <s v="TXN_4071743"/>
        <s v="TXN_5406758"/>
        <s v="TXN_6045577"/>
        <s v="TXN_9257475"/>
        <s v="TXN_1873852"/>
        <s v="TXN_2672126"/>
        <s v="TXN_6086709"/>
        <s v="TXN_7765640"/>
        <s v="TXN_1012349"/>
        <s v="TXN_3422774"/>
        <s v="TXN_3494565"/>
        <s v="TXN_9506595"/>
        <s v="TXN_9702662"/>
        <s v="TXN_8090925"/>
        <s v="TXN_9059245"/>
        <s v="TXN_1322520"/>
        <s v="TXN_1767201"/>
        <s v="TXN_5280256"/>
        <s v="TXN_7050740"/>
        <s v="TXN_1661682"/>
        <s v="TXN_2849095"/>
        <s v="TXN_6853830"/>
        <s v="TXN_4877601"/>
        <s v="TXN_5970304"/>
        <s v="TXN_4831311"/>
        <s v="TXN_5348750"/>
        <s v="TXN_1736630"/>
        <s v="TXN_6855453"/>
        <s v="TXN_5080213"/>
        <s v="TXN_1205610"/>
        <s v="TXN_1843989"/>
        <s v="TXN_6269119"/>
        <s v="TXN_2468359"/>
        <s v="TXN_4076631"/>
        <s v="TXN_8680875"/>
        <s v="TXN_9643918"/>
        <s v="TXN_8616276"/>
        <s v="TXN_4798534"/>
        <s v="TXN_5787508"/>
        <s v="TXN_6027923"/>
        <s v="TXN_7940202"/>
        <s v="TXN_8715515"/>
        <s v="TXN_5067216"/>
        <s v="TXN_8776606"/>
        <s v="TXN_1589264"/>
        <s v="TXN_7844352"/>
        <s v="TXN_8669012"/>
        <s v="TXN_2158361"/>
        <s v="TXN_3008336"/>
        <s v="TXN_3281605"/>
        <s v="TXN_4049270"/>
        <s v="TXN_4717867"/>
        <s v="TXN_2190793"/>
        <s v="TXN_5031214"/>
        <s v="TXN_5926025"/>
        <s v="TXN_9514452"/>
        <s v="TXN_9166449"/>
        <s v="TXN_1769466"/>
        <s v="TXN_9564495"/>
        <s v="TXN_4125474"/>
        <s v="TXN_4385826"/>
        <s v="TXN_5985513"/>
        <s v="TXN_6830192"/>
        <s v="TXN_8325464"/>
        <s v="TXN_1405124"/>
        <s v="TXN_2614271"/>
        <s v="TXN_7082667"/>
        <s v="TXN_8628615"/>
        <s v="TXN_1478016"/>
        <s v="TXN_4090904"/>
        <s v="TXN_7213830"/>
        <s v="TXN_8724474"/>
        <s v="TXN_7704680"/>
        <s v="TXN_7895514"/>
        <s v="TXN_6999471"/>
        <s v="TXN_7840510"/>
        <s v="TXN_7263939"/>
        <s v="TXN_9894204"/>
        <s v="TXN_1277989"/>
        <s v="TXN_1637334"/>
        <s v="TXN_2096487"/>
        <s v="TXN_8014973"/>
        <s v="TXN_2001807"/>
        <s v="TXN_7515272"/>
        <s v="TXN_1785644"/>
        <s v="TXN_3562418"/>
        <s v="TXN_4084177"/>
        <s v="TXN_6862075"/>
        <s v="TXN_8220657"/>
        <s v="TXN_3044825"/>
        <s v="TXN_3515730"/>
        <s v="TXN_6884558"/>
        <s v="TXN_8712303"/>
        <s v="TXN_2958213"/>
        <s v="TXN_5893283"/>
        <s v="TXN_7652830"/>
        <s v="TXN_1724815"/>
        <s v="TXN_3766378"/>
        <s v="TXN_4166020"/>
        <s v="TXN_9546556"/>
        <s v="TXN_4403699"/>
        <s v="TXN_4696403"/>
        <s v="TXN_2350703"/>
        <s v="TXN_8321225"/>
        <s v="TXN_2346001"/>
        <s v="TXN_3273540"/>
        <s v="TXN_4407203"/>
        <s v="TXN_5213542"/>
        <s v="TXN_6007721"/>
        <s v="TXN_6882819"/>
        <s v="TXN_1387062"/>
        <s v="TXN_3219599"/>
        <s v="TXN_7799794"/>
        <s v="TXN_3404479"/>
        <s v="TXN_4779439"/>
        <s v="TXN_4932018"/>
        <s v="TXN_7587652"/>
        <s v="TXN_5637677"/>
        <s v="TXN_7230977"/>
        <s v="TXN_9252700"/>
        <s v="TXN_3135264"/>
        <s v="TXN_3499124"/>
        <s v="TXN_4633505"/>
        <s v="TXN_9607633"/>
        <s v="TXN_3352028"/>
        <s v="TXN_5041555"/>
        <s v="TXN_5484423"/>
        <s v="TXN_6265785"/>
        <s v="TXN_7809825"/>
        <s v="TXN_1933628"/>
        <s v="TXN_2101437"/>
        <s v="TXN_4582054"/>
        <s v="TXN_7049149"/>
        <s v="TXN_7293241"/>
        <s v="TXN_2457189"/>
        <s v="TXN_2110490"/>
        <s v="TXN_2927941"/>
        <s v="TXN_3632068"/>
        <s v="TXN_1803599"/>
        <s v="TXN_5426236"/>
        <s v="TXN_6761402"/>
        <s v="TXN_7954064"/>
        <s v="TXN_8466519"/>
        <s v="TXN_2073647"/>
        <s v="TXN_3187634"/>
        <s v="TXN_6706566"/>
        <s v="TXN_2798069"/>
        <s v="TXN_3502394"/>
        <s v="TXN_4011694"/>
        <s v="TXN_8557847"/>
        <s v="TXN_1643447"/>
        <s v="TXN_6345691"/>
        <s v="TXN_3226832"/>
        <s v="TXN_7465693"/>
        <s v="TXN_8623443"/>
        <s v="TXN_1616810"/>
        <s v="TXN_4376376"/>
        <s v="TXN_7340284"/>
        <s v="TXN_9502424"/>
        <s v="TXN_9843421"/>
        <s v="TXN_9907306"/>
        <s v="TXN_5354721"/>
        <s v="TXN_6226704"/>
        <s v="TXN_8918253"/>
        <s v="TXN_1124900"/>
        <s v="TXN_3042552"/>
        <s v="TXN_3936339"/>
        <s v="TXN_5182399"/>
        <s v="TXN_5571026"/>
        <s v="TXN_7809183"/>
        <s v="TXN_8120577"/>
        <s v="TXN_3321611"/>
        <s v="TXN_6843677"/>
        <s v="TXN_7279066"/>
        <s v="TXN_7899686"/>
        <s v="TXN_8406851"/>
        <s v="TXN_1277813"/>
        <s v="TXN_5716276"/>
        <s v="TXN_6211466"/>
        <s v="TXN_8396271"/>
        <s v="TXN_2644561"/>
        <s v="TXN_3009994"/>
        <s v="TXN_8719561"/>
        <s v="TXN_2944518"/>
        <s v="TXN_4019047"/>
        <s v="TXN_4570881"/>
        <s v="TXN_9238066"/>
        <s v="TXN_3815345"/>
        <s v="TXN_8297135"/>
        <s v="TXN_1057209"/>
        <s v="TXN_1998401"/>
        <s v="TXN_4600894"/>
        <s v="TXN_4511996"/>
        <s v="TXN_4983903"/>
        <s v="TXN_1118799"/>
        <s v="TXN_4644790"/>
        <s v="TXN_6904247"/>
        <s v="TXN_8249996"/>
        <s v="TXN_6036254"/>
        <s v="TXN_2065683"/>
        <s v="TXN_3599216"/>
        <s v="TXN_7258784"/>
        <s v="TXN_9555291"/>
        <s v="TXN_2287941"/>
        <s v="TXN_3287282"/>
        <s v="TXN_5412418"/>
        <s v="TXN_8517379"/>
        <s v="TXN_8633758"/>
        <s v="TXN_8807600"/>
        <s v="TXN_2820788"/>
        <s v="TXN_5853158"/>
        <s v="TXN_7603919"/>
        <s v="TXN_9393467"/>
        <s v="TXN_9822317"/>
        <s v="TXN_6378070"/>
        <s v="TXN_7876619"/>
        <s v="TXN_8739878"/>
        <s v="TXN_8321092"/>
        <s v="TXN_4175122"/>
        <s v="TXN_4657842"/>
        <s v="TXN_6616787"/>
        <s v="TXN_4081759"/>
        <s v="TXN_9477344"/>
        <s v="TXN_2515920"/>
        <s v="TXN_2981117"/>
        <s v="TXN_8929774"/>
        <s v="TXN_4643515"/>
        <s v="TXN_5261036"/>
        <s v="TXN_1237674"/>
        <s v="TXN_5404249"/>
        <s v="TXN_7251108"/>
        <s v="TXN_2681833"/>
        <s v="TXN_7027560"/>
        <s v="TXN_8014766"/>
        <s v="TXN_4433211"/>
        <s v="TXN_5209716"/>
        <s v="TXN_7004303"/>
        <s v="TXN_3444569"/>
        <s v="TXN_3790025"/>
        <s v="TXN_4631228"/>
        <s v="TXN_5100579"/>
        <s v="TXN_7519611"/>
        <s v="TXN_8127929"/>
        <s v="TXN_3195257"/>
        <s v="TXN_6007079"/>
        <s v="TXN_7119228"/>
        <s v="TXN_8051289"/>
        <s v="TXN_8258400"/>
        <s v="TXN_1646009"/>
        <s v="TXN_2084232"/>
        <s v="TXN_9537106"/>
        <s v="TXN_8397209"/>
        <s v="TXN_5609139"/>
        <s v="TXN_1122699"/>
        <s v="TXN_4849180"/>
        <s v="TXN_3828620"/>
        <s v="TXN_4055876"/>
        <s v="TXN_8669422"/>
        <s v="TXN_9665245"/>
        <s v="TXN_2044945"/>
        <s v="TXN_2026084"/>
        <s v="TXN_3678804"/>
        <s v="TXN_4122925"/>
        <s v="TXN_2621008"/>
        <s v="TXN_2889185"/>
        <s v="TXN_7435096"/>
        <s v="TXN_9647494"/>
        <s v="TXN_1165762"/>
        <s v="TXN_3440487"/>
        <s v="TXN_2179458"/>
        <s v="TXN_2239041"/>
        <s v="TXN_8563346"/>
        <s v="TXN_1515059"/>
        <s v="TXN_1842697"/>
        <s v="TXN_6467796"/>
        <s v="TXN_6474636"/>
        <s v="TXN_7436097"/>
        <s v="TXN_8476828"/>
        <s v="TXN_9181144"/>
        <s v="TXN_1340956"/>
        <s v="TXN_8499005"/>
        <s v="TXN_1316036"/>
        <s v="TXN_9582818"/>
        <s v="TXN_1124796"/>
        <s v="TXN_4844386"/>
        <s v="TXN_5455936"/>
        <s v="TXN_6480646"/>
        <s v="TXN_8964522"/>
        <s v="TXN_9561832"/>
        <s v="TXN_8932087"/>
        <s v="TXN_9376428"/>
        <s v="TXN_9517146"/>
        <s v="TXN_9349052"/>
        <s v="TXN_1499208"/>
        <s v="TXN_9203920"/>
        <s v="TXN_3157867"/>
        <s v="TXN_4096816"/>
        <s v="TXN_6254003"/>
        <s v="TXN_3747376"/>
        <s v="TXN_3831848"/>
        <s v="TXN_2510233"/>
        <s v="TXN_5274961"/>
        <s v="TXN_5651348"/>
        <s v="TXN_8860270"/>
        <s v="TXN_8927252"/>
        <s v="TXN_5446858"/>
        <s v="TXN_7608816"/>
        <s v="TXN_2134660"/>
        <s v="TXN_7668576"/>
        <s v="TXN_9618962"/>
        <s v="TXN_1309055"/>
        <s v="TXN_2010060"/>
        <s v="TXN_2322162"/>
        <s v="TXN_2406254"/>
        <s v="TXN_3064922"/>
        <s v="TXN_9658354"/>
        <s v="TXN_7010812"/>
        <s v="TXN_8949453"/>
        <s v="TXN_7399897"/>
        <s v="TXN_7502273"/>
        <s v="TXN_5255023"/>
        <s v="TXN_6717827"/>
        <s v="TXN_1987977"/>
        <s v="TXN_4382956"/>
        <s v="TXN_6154823"/>
        <s v="TXN_7051683"/>
        <s v="TXN_8880299"/>
        <s v="TXN_4276702"/>
        <s v="TXN_8325221"/>
        <s v="TXN_8980495"/>
        <s v="TXN_5611239"/>
        <s v="TXN_8214944"/>
        <s v="TXN_8955259"/>
        <s v="TXN_9099694"/>
        <s v="TXN_3334632"/>
        <s v="TXN_6327785"/>
        <s v="TXN_9810581"/>
        <s v="TXN_1505947"/>
        <s v="TXN_3740505"/>
        <s v="TXN_6641409"/>
        <s v="TXN_7078232"/>
        <s v="TXN_9172616"/>
        <s v="TXN_1466002"/>
        <s v="TXN_3803063"/>
        <s v="TXN_4350798"/>
        <s v="TXN_4826214"/>
        <s v="TXN_5093855"/>
        <s v="TXN_6131415"/>
        <s v="TXN_1912525"/>
        <s v="TXN_2086896"/>
        <s v="TXN_2392934"/>
        <s v="TXN_3105263"/>
        <s v="TXN_6541415"/>
        <s v="TXN_6948649"/>
        <s v="TXN_8155325"/>
        <s v="TXN_8039752"/>
        <s v="TXN_7661609"/>
        <s v="TXN_1243964"/>
        <s v="TXN_6397921"/>
        <s v="TXN_3689579"/>
        <s v="TXN_4914203"/>
        <s v="TXN_5350200"/>
        <s v="TXN_7975760"/>
        <s v="TXN_8266689"/>
        <s v="TXN_8932070"/>
        <s v="TXN_1059293"/>
        <s v="TXN_2114258"/>
        <s v="TXN_3200203"/>
        <s v="TXN_6388107"/>
        <s v="TXN_4038488"/>
        <s v="TXN_5026431"/>
        <s v="TXN_3509437"/>
        <s v="TXN_6269540"/>
        <s v="TXN_8515063"/>
        <s v="TXN_7110444"/>
        <s v="TXN_2130415"/>
        <s v="TXN_6044979"/>
        <s v="TXN_3600632"/>
        <s v="TXN_7752124"/>
        <s v="TXN_7825638"/>
        <s v="TXN_1444479"/>
        <s v="TXN_1998143"/>
        <s v="TXN_5135172"/>
        <s v="TXN_7375024"/>
        <s v="TXN_9365447"/>
        <s v="TXN_1752992"/>
        <s v="TXN_6457997"/>
        <s v="TXN_8119542"/>
        <s v="TXN_3324387"/>
        <s v="TXN_4932916"/>
        <s v="TXN_6899248"/>
        <s v="TXN_3240077"/>
        <s v="TXN_9761314"/>
        <s v="TXN_3071617"/>
        <s v="TXN_3489940"/>
        <s v="TXN_8276635"/>
        <s v="TXN_8384699"/>
        <s v="TXN_9626920"/>
        <s v="TXN_8659575"/>
        <s v="TXN_3136701"/>
        <s v="TXN_5931292"/>
        <s v="TXN_9129298"/>
        <s v="TXN_5677927"/>
        <s v="TXN_8383484"/>
        <s v="TXN_2939667"/>
        <s v="TXN_7626322"/>
        <s v="TXN_6183513"/>
        <s v="TXN_6476204"/>
        <s v="TXN_9065402"/>
        <s v="TXN_2771512"/>
        <s v="TXN_5029643"/>
        <s v="TXN_8837131"/>
        <s v="TXN_5353855"/>
        <s v="TXN_7398884"/>
        <s v="TXN_1751183"/>
        <s v="TXN_2049313"/>
        <s v="TXN_3067609"/>
        <s v="TXN_5245399"/>
        <s v="TXN_6119612"/>
        <s v="TXN_4663299"/>
        <s v="TXN_6178152"/>
        <s v="TXN_9817602"/>
        <s v="TXN_2160119"/>
        <s v="TXN_3840523"/>
        <s v="TXN_6805091"/>
        <s v="TXN_6565955"/>
        <s v="TXN_8354174"/>
        <s v="TXN_9697670"/>
        <s v="TXN_2540440"/>
        <s v="TXN_4307602"/>
        <s v="TXN_5693294"/>
        <s v="TXN_7077119"/>
        <s v="TXN_7440879"/>
        <s v="TXN_8263172"/>
        <s v="TXN_9970653"/>
        <s v="TXN_3995843"/>
        <s v="TXN_5949517"/>
      </sharedItems>
    </cacheField>
    <cacheField name="Cleaned Item" numFmtId="0">
      <sharedItems>
        <s v="Cake"/>
        <s v="Coffee"/>
        <s v="Cookie"/>
        <s v="Juice"/>
        <s v="Salad"/>
        <s v="Sandwich"/>
        <s v="Smoothie"/>
        <s v="Tea"/>
        <s v="UNKNOWN"/>
      </sharedItems>
    </cacheField>
    <cacheField name="Cleaned Location" numFmtId="0">
      <sharedItems>
        <s v="Takeaway"/>
        <s v="In-store"/>
        <s v="UNKNOWN"/>
      </sharedItems>
    </cacheField>
    <cacheField name="Cleaned Payment Method" numFmtId="0">
      <sharedItems>
        <s v="Digital Wallet"/>
        <s v="Cash"/>
        <s v="UNKNOWN"/>
        <s v="Credit Card"/>
      </sharedItems>
    </cacheField>
    <cacheField name="Cleaned Quantity" numFmtId="0">
      <sharedItems containsSemiMixedTypes="0" containsString="0" containsNumber="1" containsInteger="1">
        <n v="3.0"/>
        <n v="4.0"/>
        <n v="2.0"/>
        <n v="1.0"/>
        <n v="5.0"/>
      </sharedItems>
    </cacheField>
    <cacheField name="Cleaned Price/Unit" numFmtId="0">
      <sharedItems containsSemiMixedTypes="0" containsString="0" containsNumber="1">
        <n v="3.0"/>
        <n v="2.0"/>
        <n v="1.0"/>
        <n v="5.0"/>
        <n v="4.0"/>
        <n v="1.5"/>
      </sharedItems>
    </cacheField>
    <cacheField name="Cleaned Total Spent" numFmtId="0">
      <sharedItems containsSemiMixedTypes="0" containsString="0" containsNumber="1">
        <n v="9.0"/>
        <n v="12.0"/>
        <n v="6.0"/>
        <n v="3.0"/>
        <n v="15.0"/>
        <n v="4.0"/>
        <n v="8.0"/>
        <n v="10.0"/>
        <n v="2.0"/>
        <n v="5.0"/>
        <n v="1.0"/>
        <n v="25.0"/>
        <n v="20.0"/>
        <n v="16.0"/>
        <n v="4.5"/>
        <n v="7.5"/>
        <n v="1.5"/>
      </sharedItems>
    </cacheField>
    <cacheField name="Cleaned Date" numFmtId="164">
      <sharedItems containsSemiMixedTypes="0" containsDate="1" containsString="0"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7T00:00:00Z"/>
        <d v="2023-04-28T00:00:00Z"/>
        <d v="2023-04-29T00:00:00Z"/>
        <d v="2023-04-30T00:00:00Z"/>
        <d v="2023-05-02T00:00:00Z"/>
        <d v="2023-05-03T00:00:00Z"/>
        <d v="2023-05-04T00:00:00Z"/>
        <d v="2023-05-05T00:00:00Z"/>
        <d v="2023-05-06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6T00:00:00Z"/>
        <d v="2023-06-07T00:00:00Z"/>
        <d v="2023-06-08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8T00:00:00Z"/>
        <d v="2023-06-19T00:00:00Z"/>
        <d v="2023-06-20T00:00:00Z"/>
        <d v="2023-06-21T00:00:00Z"/>
        <d v="2023-06-22T00:00:00Z"/>
        <d v="2023-06-23T00:00:00Z"/>
        <d v="2023-06-24T00:00:00Z"/>
        <d v="2023-06-26T00:00:00Z"/>
        <d v="2023-06-27T00:00:00Z"/>
        <d v="2023-06-28T00:00:00Z"/>
        <d v="2023-06-29T00:00:00Z"/>
        <d v="2023-06-30T00:00:00Z"/>
        <d v="2023-07-01T00:00:00Z"/>
        <d v="2023-07-02T00:00:00Z"/>
        <d v="2023-07-04T00:00:00Z"/>
        <d v="2023-07-05T00:00:00Z"/>
        <d v="2023-07-06T00:00:00Z"/>
        <d v="2023-07-07T00:00:00Z"/>
        <d v="2023-07-08T00:00:00Z"/>
        <d v="2023-07-09T00:00:00Z"/>
        <d v="2023-07-10T00:00:00Z"/>
        <d v="2023-07-11T00:00:00Z"/>
        <d v="2023-07-12T00:00:00Z"/>
        <d v="2023-07-13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4T00:00:00Z"/>
        <d v="2023-07-25T00:00:00Z"/>
        <d v="2023-07-26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0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20T00:00:00Z"/>
        <d v="2023-08-21T00:00:00Z"/>
        <d v="2023-08-22T00:00:00Z"/>
        <d v="2023-08-23T00:00:00Z"/>
        <d v="2023-08-24T00:00:00Z"/>
        <d v="2023-08-25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7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1T00:00:00Z"/>
        <d v="2023-09-22T00:00:00Z"/>
        <d v="2023-09-23T00:00:00Z"/>
        <d v="2023-09-24T00:00:00Z"/>
        <d v="2023-09-25T00:00:00Z"/>
        <d v="2023-09-26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5T00:00:00Z"/>
        <d v="2023-10-06T00:00:00Z"/>
        <d v="2023-10-07T00:00:00Z"/>
        <d v="2023-10-08T00:00:00Z"/>
        <d v="2023-10-09T00:00:00Z"/>
        <d v="2023-10-10T00:00:00Z"/>
        <d v="2023-10-11T00:00:00Z"/>
        <d v="2023-10-13T00:00:00Z"/>
        <d v="2023-10-14T00:00:00Z"/>
        <d v="2023-10-15T00:00:00Z"/>
        <d v="2023-10-16T00:00:00Z"/>
        <d v="2023-10-17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6T00:00:00Z"/>
        <d v="2023-10-27T00:00:00Z"/>
        <d v="2023-10-28T00:00:00Z"/>
        <d v="2023-10-30T00:00:00Z"/>
        <d v="2023-10-31T00:00:00Z"/>
        <d v="2023-11-01T00:00:00Z"/>
        <d v="2023-11-02T00:00:00Z"/>
        <d v="2023-11-03T00:00:00Z"/>
        <d v="2023-11-04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7T00:00:00Z"/>
        <d v="2023-12-08T00:00:00Z"/>
        <d v="2023-12-09T00:00:00Z"/>
        <d v="2023-12-10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1T00:00:00Z"/>
        <d v="2023-12-22T00:00:00Z"/>
        <d v="2023-12-23T00:00:00Z"/>
        <d v="2023-12-24T00:00:00Z"/>
        <d v="2023-12-25T00:00:00Z"/>
        <d v="2023-12-26T00:00:00Z"/>
        <d v="2023-12-27T00:00:00Z"/>
        <d v="2023-12-28T00:00:00Z"/>
        <d v="2023-12-29T00:00:00Z"/>
        <d v="2023-12-30T00:00:00Z"/>
        <d v="2023-12-31T00:00:00Z"/>
        <d v="2023-01-09T00:00:00Z"/>
        <d v="2023-01-22T00:00:00Z"/>
        <d v="2023-02-04T00:00:00Z"/>
        <d v="2023-02-17T00:00:00Z"/>
        <d v="2023-03-11T00:00:00Z"/>
        <d v="2023-04-16T00:00:00Z"/>
        <d v="2023-04-26T00:00:00Z"/>
        <d v="2023-05-01T00:00:00Z"/>
        <d v="2023-05-07T00:00:00Z"/>
        <d v="2023-05-17T00:00:00Z"/>
        <d v="2023-06-05T00:00:00Z"/>
        <d v="2023-06-17T00:00:00Z"/>
        <d v="2023-06-25T00:00:00Z"/>
        <d v="2023-07-03T00:00:00Z"/>
        <d v="2023-07-22T00:00:00Z"/>
        <d v="2023-07-23T00:00:00Z"/>
        <d v="2023-07-27T00:00:00Z"/>
        <d v="2023-08-18T00:00:00Z"/>
        <d v="2023-08-19T00:00:00Z"/>
        <d v="2023-09-27T00:00:00Z"/>
        <d v="2023-10-12T00:00:00Z"/>
        <d v="2023-10-18T00:00:00Z"/>
        <d v="2023-10-29T00:00:00Z"/>
        <d v="2023-11-05T00:00:00Z"/>
        <d v="2023-11-15T00:00:00Z"/>
        <d v="2023-12-11T00:00:00Z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3.0"/>
        <n v="24.0"/>
        <n v="25.0"/>
        <n v="26.0"/>
        <n v="27.0"/>
        <n v="28.0"/>
        <n v="29.0"/>
        <n v="30.0"/>
        <n v="31.0"/>
        <n v="9.0"/>
        <n v="22.0"/>
      </sharedItems>
    </cacheField>
    <cacheField name="Month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Year" numFmtId="0">
      <sharedItems containsSemiMixedTypes="0" containsString="0" containsNumber="1" containsInteger="1">
        <n v="202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 1" cacheId="0" dataCaption="" compact="0" compactData="0">
  <location ref="A1:K15" firstHeaderRow="0" firstDataRow="1" firstDataCol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t="default"/>
      </items>
    </pivotField>
    <pivotField name="Cleaned Item" axis="axisCol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leaned Location" compact="0" outline="0" multipleItemSelectionAllowed="1" showAll="0">
      <items>
        <item x="0"/>
        <item x="1"/>
        <item x="2"/>
        <item t="default"/>
      </items>
    </pivotField>
    <pivotField name="Cleaned Payment Method" compact="0" outline="0" multipleItemSelectionAllowed="1" showAll="0">
      <items>
        <item x="0"/>
        <item x="1"/>
        <item x="2"/>
        <item x="3"/>
        <item t="default"/>
      </items>
    </pivotField>
    <pivotField name="Cleaned Quant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eaned Price/Uni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leaned Total Sp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leaned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onth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" compact="0" outline="0" multipleItemSelectionAllowed="1" showAll="0">
      <items>
        <item x="0"/>
        <item t="default"/>
      </items>
    </pivotField>
  </pivotFields>
  <rowFields>
    <field x="9"/>
  </rowFields>
  <colFields>
    <field x="1"/>
  </colFields>
  <dataFields>
    <dataField name="SUM of Cleaned Total Spent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0.88"/>
    <col customWidth="1" min="9" max="15" width="24.5"/>
    <col customWidth="1" min="16" max="22" width="21.0"/>
    <col customWidth="1" min="23" max="23" width="19.75"/>
    <col customWidth="1" min="24" max="24" width="21.13"/>
    <col customWidth="1" min="25" max="26" width="1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R1" s="1"/>
      <c r="S1" s="1" t="s">
        <v>0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</row>
    <row r="2">
      <c r="A2" s="1" t="s">
        <v>21</v>
      </c>
      <c r="B2" s="1" t="s">
        <v>22</v>
      </c>
      <c r="C2" s="1">
        <v>2.0</v>
      </c>
      <c r="D2" s="1">
        <v>2.0</v>
      </c>
      <c r="E2" s="1">
        <v>4.0</v>
      </c>
      <c r="F2" s="1" t="s">
        <v>23</v>
      </c>
      <c r="G2" s="1" t="s">
        <v>24</v>
      </c>
      <c r="H2" s="2">
        <v>45177.0</v>
      </c>
      <c r="J2" s="3">
        <f t="shared" ref="J2:J10003" si="2">IF(AND(OR(C2="ERROR",C2="UNKNOWN",C2=""),AND(D2 &lt;&gt; "ERROR",D2 &lt;&gt;"UNKNOWN",D2 &lt;&gt; "",E2 &lt;&gt; "ERROR",E2 &lt;&gt; "UNKNOWN",E2 &lt;&gt; "")),E2/D2,C2) </f>
        <v>2</v>
      </c>
      <c r="K2" s="4">
        <f t="shared" ref="K2:K10003" si="3">IF(AND(OR(D2="ERROR",D2="UNKNOWN",D2=""),AND(C2 &lt;&gt; "ERROR",C2 &lt;&gt;"UNKNOWN",C2 &lt;&gt; "",E2 &lt;&gt; "ERROR",E2 &lt;&gt; "UNKNOWN",E2 &lt;&gt; "")),E2/C2,D2) </f>
        <v>2</v>
      </c>
      <c r="L2" s="4">
        <f t="shared" ref="L2:L10003" si="4">IF(AND(OR(E2="ERROR",E2="UNKNOWN",E2=""),AND(D2 &lt;&gt; "ERROR",D2 &lt;&gt;"UNKNOWN",D2 &lt;&gt; "",C2 &lt;&gt; "ERROR",C2 &lt;&gt; "UNKNOWN",C2 &lt;&gt; "")),C2*D2,E2) </f>
        <v>4</v>
      </c>
      <c r="M2" s="1"/>
      <c r="N2" s="1" t="s">
        <v>25</v>
      </c>
      <c r="O2" s="4">
        <f>COUNTIF(B2:H10003,"=ERROR")</f>
        <v>1622</v>
      </c>
      <c r="P2" s="4">
        <f>COUNTIF(T2:Z10003,"=ERROR")</f>
        <v>0</v>
      </c>
      <c r="S2" s="1" t="s">
        <v>21</v>
      </c>
      <c r="T2" s="4" t="str">
        <f t="shared" ref="T2:T10003" si="5">IF(OR(B2 = "ERROR", B2 = ""), "UNKNOWN", B2)</f>
        <v>Coffee</v>
      </c>
      <c r="U2" s="4" t="str">
        <f t="shared" ref="U2:U10001" si="6">IF(OR(G2 = "ERROR", G2 = ""), "UNKNOWN", G2)</f>
        <v>Takeaway</v>
      </c>
      <c r="V2" s="4" t="str">
        <f t="shared" ref="V2:V10003" si="7">IF(OR(F2 = "ERROR", F2 = ""), "UNKNOWN", F2)</f>
        <v>Credit Card</v>
      </c>
      <c r="W2" s="4">
        <f t="shared" ref="W2:Y2" si="1">IF(OR(J2 = "ERROR", J2 = ""), "UNKNOWN", J2)</f>
        <v>2</v>
      </c>
      <c r="X2" s="4">
        <f t="shared" si="1"/>
        <v>2</v>
      </c>
      <c r="Y2" s="4">
        <f t="shared" si="1"/>
        <v>4</v>
      </c>
      <c r="Z2" s="5">
        <f t="shared" ref="Z2:Z10003" si="9">IF(OR(H2 = "ERROR", H2 = ""), "UNKNOWN", H2)</f>
        <v>45177</v>
      </c>
    </row>
    <row r="3">
      <c r="A3" s="1" t="s">
        <v>26</v>
      </c>
      <c r="B3" s="1" t="s">
        <v>27</v>
      </c>
      <c r="C3" s="1">
        <v>4.0</v>
      </c>
      <c r="D3" s="1">
        <v>3.0</v>
      </c>
      <c r="E3" s="1">
        <v>12.0</v>
      </c>
      <c r="F3" s="1" t="s">
        <v>28</v>
      </c>
      <c r="G3" s="1" t="s">
        <v>29</v>
      </c>
      <c r="H3" s="2">
        <v>45062.0</v>
      </c>
      <c r="I3" s="1"/>
      <c r="J3" s="3">
        <f t="shared" si="2"/>
        <v>4</v>
      </c>
      <c r="K3" s="4">
        <f t="shared" si="3"/>
        <v>3</v>
      </c>
      <c r="L3" s="4">
        <f t="shared" si="4"/>
        <v>12</v>
      </c>
      <c r="M3" s="1"/>
      <c r="N3" s="1" t="s">
        <v>30</v>
      </c>
      <c r="O3" s="4">
        <f>COUNTIF(B2:H10003,"=UNKNOWN")</f>
        <v>1634</v>
      </c>
      <c r="P3" s="4">
        <f>COUNTIF(T2:Z10003,"=UNKNOWN")</f>
        <v>8696</v>
      </c>
      <c r="S3" s="1" t="s">
        <v>26</v>
      </c>
      <c r="T3" s="4" t="str">
        <f t="shared" si="5"/>
        <v>Cake</v>
      </c>
      <c r="U3" s="4" t="str">
        <f t="shared" si="6"/>
        <v>In-store</v>
      </c>
      <c r="V3" s="4" t="str">
        <f t="shared" si="7"/>
        <v>Cash</v>
      </c>
      <c r="W3" s="4">
        <f t="shared" ref="W3:Y3" si="8">IF(OR(J3 = "ERROR", J3 = ""), "UNKNOWN", J3)</f>
        <v>4</v>
      </c>
      <c r="X3" s="4">
        <f t="shared" si="8"/>
        <v>3</v>
      </c>
      <c r="Y3" s="4">
        <f t="shared" si="8"/>
        <v>12</v>
      </c>
      <c r="Z3" s="5">
        <f t="shared" si="9"/>
        <v>45062</v>
      </c>
    </row>
    <row r="4">
      <c r="A4" s="1" t="s">
        <v>31</v>
      </c>
      <c r="B4" s="1" t="s">
        <v>32</v>
      </c>
      <c r="C4" s="1">
        <v>4.0</v>
      </c>
      <c r="D4" s="1">
        <v>1.0</v>
      </c>
      <c r="E4" s="1" t="s">
        <v>25</v>
      </c>
      <c r="F4" s="1" t="s">
        <v>23</v>
      </c>
      <c r="G4" s="1" t="s">
        <v>29</v>
      </c>
      <c r="H4" s="2">
        <v>45126.0</v>
      </c>
      <c r="I4" s="1"/>
      <c r="J4" s="3">
        <f t="shared" si="2"/>
        <v>4</v>
      </c>
      <c r="K4" s="4">
        <f t="shared" si="3"/>
        <v>1</v>
      </c>
      <c r="L4" s="4">
        <f t="shared" si="4"/>
        <v>4</v>
      </c>
      <c r="M4" s="1"/>
      <c r="N4" s="1" t="s">
        <v>33</v>
      </c>
      <c r="O4" s="4">
        <f>COUNTIF(B2:H10003,"=")</f>
        <v>6840</v>
      </c>
      <c r="P4" s="4">
        <f>COUNTIF(T2:Z10003,"=")</f>
        <v>2</v>
      </c>
      <c r="Q4" s="1" t="s">
        <v>34</v>
      </c>
      <c r="S4" s="1" t="s">
        <v>31</v>
      </c>
      <c r="T4" s="4" t="str">
        <f t="shared" si="5"/>
        <v>Cookie</v>
      </c>
      <c r="U4" s="4" t="str">
        <f t="shared" si="6"/>
        <v>In-store</v>
      </c>
      <c r="V4" s="4" t="str">
        <f t="shared" si="7"/>
        <v>Credit Card</v>
      </c>
      <c r="W4" s="4">
        <f t="shared" ref="W4:Y4" si="10">IF(OR(J4 = "ERROR", J4 = ""), "UNKNOWN", J4)</f>
        <v>4</v>
      </c>
      <c r="X4" s="4">
        <f t="shared" si="10"/>
        <v>1</v>
      </c>
      <c r="Y4" s="4">
        <f t="shared" si="10"/>
        <v>4</v>
      </c>
      <c r="Z4" s="5">
        <f t="shared" si="9"/>
        <v>45126</v>
      </c>
    </row>
    <row r="5">
      <c r="A5" s="1" t="s">
        <v>35</v>
      </c>
      <c r="B5" s="1" t="s">
        <v>36</v>
      </c>
      <c r="C5" s="1">
        <v>2.0</v>
      </c>
      <c r="D5" s="1">
        <v>5.0</v>
      </c>
      <c r="E5" s="1">
        <v>10.0</v>
      </c>
      <c r="F5" s="1" t="s">
        <v>30</v>
      </c>
      <c r="G5" s="1" t="s">
        <v>30</v>
      </c>
      <c r="H5" s="2">
        <v>45043.0</v>
      </c>
      <c r="I5" s="1"/>
      <c r="J5" s="3">
        <f t="shared" si="2"/>
        <v>2</v>
      </c>
      <c r="K5" s="4">
        <f t="shared" si="3"/>
        <v>5</v>
      </c>
      <c r="L5" s="4">
        <f t="shared" si="4"/>
        <v>10</v>
      </c>
      <c r="M5" s="1"/>
      <c r="N5" s="1" t="s">
        <v>37</v>
      </c>
      <c r="O5" s="4">
        <f t="shared" ref="O5:P5" si="11">SUM(O2:O4)</f>
        <v>10096</v>
      </c>
      <c r="P5" s="4">
        <f t="shared" si="11"/>
        <v>8698</v>
      </c>
      <c r="Q5" s="4">
        <f>O5-P5</f>
        <v>1398</v>
      </c>
      <c r="S5" s="1" t="s">
        <v>35</v>
      </c>
      <c r="T5" s="4" t="str">
        <f t="shared" si="5"/>
        <v>Salad</v>
      </c>
      <c r="U5" s="4" t="str">
        <f t="shared" si="6"/>
        <v>UNKNOWN</v>
      </c>
      <c r="V5" s="4" t="str">
        <f t="shared" si="7"/>
        <v>UNKNOWN</v>
      </c>
      <c r="W5" s="4">
        <f t="shared" ref="W5:Y5" si="12">IF(OR(J5 = "ERROR", J5 = ""), "UNKNOWN", J5)</f>
        <v>2</v>
      </c>
      <c r="X5" s="4">
        <f t="shared" si="12"/>
        <v>5</v>
      </c>
      <c r="Y5" s="4">
        <f t="shared" si="12"/>
        <v>10</v>
      </c>
      <c r="Z5" s="5">
        <f t="shared" si="9"/>
        <v>45043</v>
      </c>
    </row>
    <row r="6">
      <c r="A6" s="1" t="s">
        <v>38</v>
      </c>
      <c r="B6" s="1" t="s">
        <v>22</v>
      </c>
      <c r="C6" s="1">
        <v>2.0</v>
      </c>
      <c r="D6" s="1">
        <v>2.0</v>
      </c>
      <c r="E6" s="1">
        <v>4.0</v>
      </c>
      <c r="F6" s="1" t="s">
        <v>39</v>
      </c>
      <c r="G6" s="1" t="s">
        <v>29</v>
      </c>
      <c r="H6" s="2">
        <v>45088.0</v>
      </c>
      <c r="J6" s="3">
        <f t="shared" si="2"/>
        <v>2</v>
      </c>
      <c r="K6" s="4">
        <f t="shared" si="3"/>
        <v>2</v>
      </c>
      <c r="L6" s="4">
        <f t="shared" si="4"/>
        <v>4</v>
      </c>
      <c r="S6" s="1" t="s">
        <v>38</v>
      </c>
      <c r="T6" s="4" t="str">
        <f t="shared" si="5"/>
        <v>Coffee</v>
      </c>
      <c r="U6" s="4" t="str">
        <f t="shared" si="6"/>
        <v>In-store</v>
      </c>
      <c r="V6" s="4" t="str">
        <f t="shared" si="7"/>
        <v>Digital Wallet</v>
      </c>
      <c r="W6" s="4">
        <f t="shared" ref="W6:Y6" si="13">IF(OR(J6 = "ERROR", J6 = ""), "UNKNOWN", J6)</f>
        <v>2</v>
      </c>
      <c r="X6" s="4">
        <f t="shared" si="13"/>
        <v>2</v>
      </c>
      <c r="Y6" s="4">
        <f t="shared" si="13"/>
        <v>4</v>
      </c>
      <c r="Z6" s="5">
        <f t="shared" si="9"/>
        <v>45088</v>
      </c>
    </row>
    <row r="7">
      <c r="A7" s="1" t="s">
        <v>40</v>
      </c>
      <c r="B7" s="1" t="s">
        <v>41</v>
      </c>
      <c r="C7" s="1">
        <v>5.0</v>
      </c>
      <c r="D7" s="1">
        <v>4.0</v>
      </c>
      <c r="E7" s="1">
        <v>20.0</v>
      </c>
      <c r="F7" s="1" t="s">
        <v>23</v>
      </c>
      <c r="H7" s="2">
        <v>45016.0</v>
      </c>
      <c r="J7" s="3">
        <f t="shared" si="2"/>
        <v>5</v>
      </c>
      <c r="K7" s="4">
        <f t="shared" si="3"/>
        <v>4</v>
      </c>
      <c r="L7" s="4">
        <f t="shared" si="4"/>
        <v>20</v>
      </c>
      <c r="S7" s="1" t="s">
        <v>40</v>
      </c>
      <c r="T7" s="4" t="str">
        <f t="shared" si="5"/>
        <v>Smoothie</v>
      </c>
      <c r="U7" s="4" t="str">
        <f t="shared" si="6"/>
        <v>UNKNOWN</v>
      </c>
      <c r="V7" s="4" t="str">
        <f t="shared" si="7"/>
        <v>Credit Card</v>
      </c>
      <c r="W7" s="4">
        <f t="shared" ref="W7:Y7" si="14">IF(OR(J7 = "ERROR", J7 = ""), "UNKNOWN", J7)</f>
        <v>5</v>
      </c>
      <c r="X7" s="4">
        <f t="shared" si="14"/>
        <v>4</v>
      </c>
      <c r="Y7" s="4">
        <f t="shared" si="14"/>
        <v>20</v>
      </c>
      <c r="Z7" s="5">
        <f t="shared" si="9"/>
        <v>45016</v>
      </c>
    </row>
    <row r="8">
      <c r="A8" s="1" t="s">
        <v>42</v>
      </c>
      <c r="B8" s="1" t="s">
        <v>30</v>
      </c>
      <c r="C8" s="1">
        <v>3.0</v>
      </c>
      <c r="D8" s="1">
        <v>3.0</v>
      </c>
      <c r="E8" s="1">
        <v>9.0</v>
      </c>
      <c r="F8" s="1" t="s">
        <v>25</v>
      </c>
      <c r="G8" s="1" t="s">
        <v>24</v>
      </c>
      <c r="H8" s="2">
        <v>45205.0</v>
      </c>
      <c r="J8" s="3">
        <f t="shared" si="2"/>
        <v>3</v>
      </c>
      <c r="K8" s="4">
        <f t="shared" si="3"/>
        <v>3</v>
      </c>
      <c r="L8" s="4">
        <f t="shared" si="4"/>
        <v>9</v>
      </c>
      <c r="S8" s="1" t="s">
        <v>42</v>
      </c>
      <c r="T8" s="4" t="str">
        <f t="shared" si="5"/>
        <v>UNKNOWN</v>
      </c>
      <c r="U8" s="4" t="str">
        <f t="shared" si="6"/>
        <v>Takeaway</v>
      </c>
      <c r="V8" s="4" t="str">
        <f t="shared" si="7"/>
        <v>UNKNOWN</v>
      </c>
      <c r="W8" s="4">
        <f t="shared" ref="W8:Y8" si="15">IF(OR(J8 = "ERROR", J8 = ""), "UNKNOWN", J8)</f>
        <v>3</v>
      </c>
      <c r="X8" s="4">
        <f t="shared" si="15"/>
        <v>3</v>
      </c>
      <c r="Y8" s="4">
        <f t="shared" si="15"/>
        <v>9</v>
      </c>
      <c r="Z8" s="5">
        <f t="shared" si="9"/>
        <v>45205</v>
      </c>
    </row>
    <row r="9">
      <c r="A9" s="1" t="s">
        <v>43</v>
      </c>
      <c r="B9" s="1" t="s">
        <v>44</v>
      </c>
      <c r="C9" s="1">
        <v>4.0</v>
      </c>
      <c r="D9" s="1">
        <v>4.0</v>
      </c>
      <c r="E9" s="1">
        <v>16.0</v>
      </c>
      <c r="F9" s="1" t="s">
        <v>28</v>
      </c>
      <c r="G9" s="1" t="s">
        <v>30</v>
      </c>
      <c r="H9" s="6">
        <v>45227.0</v>
      </c>
      <c r="J9" s="3">
        <f t="shared" si="2"/>
        <v>4</v>
      </c>
      <c r="K9" s="4">
        <f t="shared" si="3"/>
        <v>4</v>
      </c>
      <c r="L9" s="4">
        <f t="shared" si="4"/>
        <v>16</v>
      </c>
      <c r="S9" s="1" t="s">
        <v>43</v>
      </c>
      <c r="T9" s="4" t="str">
        <f t="shared" si="5"/>
        <v>Sandwich</v>
      </c>
      <c r="U9" s="4" t="str">
        <f t="shared" si="6"/>
        <v>UNKNOWN</v>
      </c>
      <c r="V9" s="4" t="str">
        <f t="shared" si="7"/>
        <v>Cash</v>
      </c>
      <c r="W9" s="4">
        <f t="shared" ref="W9:Y9" si="16">IF(OR(J9 = "ERROR", J9 = ""), "UNKNOWN", J9)</f>
        <v>4</v>
      </c>
      <c r="X9" s="4">
        <f t="shared" si="16"/>
        <v>4</v>
      </c>
      <c r="Y9" s="4">
        <f t="shared" si="16"/>
        <v>16</v>
      </c>
      <c r="Z9" s="7">
        <f t="shared" si="9"/>
        <v>45227</v>
      </c>
    </row>
    <row r="10">
      <c r="A10" s="1" t="s">
        <v>45</v>
      </c>
      <c r="C10" s="1">
        <v>5.0</v>
      </c>
      <c r="D10" s="1">
        <v>3.0</v>
      </c>
      <c r="E10" s="1">
        <v>15.0</v>
      </c>
      <c r="G10" s="1" t="s">
        <v>24</v>
      </c>
      <c r="H10" s="2">
        <v>45135.0</v>
      </c>
      <c r="J10" s="3">
        <f t="shared" si="2"/>
        <v>5</v>
      </c>
      <c r="K10" s="4">
        <f t="shared" si="3"/>
        <v>3</v>
      </c>
      <c r="L10" s="4">
        <f t="shared" si="4"/>
        <v>15</v>
      </c>
      <c r="S10" s="1" t="s">
        <v>45</v>
      </c>
      <c r="T10" s="4" t="str">
        <f t="shared" si="5"/>
        <v>UNKNOWN</v>
      </c>
      <c r="U10" s="4" t="str">
        <f t="shared" si="6"/>
        <v>Takeaway</v>
      </c>
      <c r="V10" s="4" t="str">
        <f t="shared" si="7"/>
        <v>UNKNOWN</v>
      </c>
      <c r="W10" s="4">
        <f t="shared" ref="W10:Y10" si="17">IF(OR(J10 = "ERROR", J10 = ""), "UNKNOWN", J10)</f>
        <v>5</v>
      </c>
      <c r="X10" s="4">
        <f t="shared" si="17"/>
        <v>3</v>
      </c>
      <c r="Y10" s="4">
        <f t="shared" si="17"/>
        <v>15</v>
      </c>
      <c r="Z10" s="5">
        <f t="shared" si="9"/>
        <v>45135</v>
      </c>
    </row>
    <row r="11">
      <c r="A11" s="1" t="s">
        <v>46</v>
      </c>
      <c r="B11" s="1" t="s">
        <v>44</v>
      </c>
      <c r="C11" s="1">
        <v>5.0</v>
      </c>
      <c r="D11" s="1">
        <v>4.0</v>
      </c>
      <c r="E11" s="1">
        <v>20.0</v>
      </c>
      <c r="G11" s="1" t="s">
        <v>29</v>
      </c>
      <c r="H11" s="6">
        <v>45291.0</v>
      </c>
      <c r="J11" s="3">
        <f t="shared" si="2"/>
        <v>5</v>
      </c>
      <c r="K11" s="4">
        <f t="shared" si="3"/>
        <v>4</v>
      </c>
      <c r="L11" s="4">
        <f t="shared" si="4"/>
        <v>20</v>
      </c>
      <c r="S11" s="1" t="s">
        <v>46</v>
      </c>
      <c r="T11" s="4" t="str">
        <f t="shared" si="5"/>
        <v>Sandwich</v>
      </c>
      <c r="U11" s="4" t="str">
        <f t="shared" si="6"/>
        <v>In-store</v>
      </c>
      <c r="V11" s="4" t="str">
        <f t="shared" si="7"/>
        <v>UNKNOWN</v>
      </c>
      <c r="W11" s="4">
        <f t="shared" ref="W11:Y11" si="18">IF(OR(J11 = "ERROR", J11 = ""), "UNKNOWN", J11)</f>
        <v>5</v>
      </c>
      <c r="X11" s="4">
        <f t="shared" si="18"/>
        <v>4</v>
      </c>
      <c r="Y11" s="4">
        <f t="shared" si="18"/>
        <v>20</v>
      </c>
      <c r="Z11" s="7">
        <f t="shared" si="9"/>
        <v>45291</v>
      </c>
    </row>
    <row r="12">
      <c r="A12" s="1" t="s">
        <v>47</v>
      </c>
      <c r="B12" s="1" t="s">
        <v>36</v>
      </c>
      <c r="C12" s="1">
        <v>5.0</v>
      </c>
      <c r="D12" s="1">
        <v>5.0</v>
      </c>
      <c r="E12" s="1">
        <v>25.0</v>
      </c>
      <c r="F12" s="1" t="s">
        <v>28</v>
      </c>
      <c r="G12" s="1" t="s">
        <v>24</v>
      </c>
      <c r="H12" s="2">
        <v>45237.0</v>
      </c>
      <c r="J12" s="3">
        <f t="shared" si="2"/>
        <v>5</v>
      </c>
      <c r="K12" s="4">
        <f t="shared" si="3"/>
        <v>5</v>
      </c>
      <c r="L12" s="4">
        <f t="shared" si="4"/>
        <v>25</v>
      </c>
      <c r="S12" s="1" t="s">
        <v>47</v>
      </c>
      <c r="T12" s="4" t="str">
        <f t="shared" si="5"/>
        <v>Salad</v>
      </c>
      <c r="U12" s="4" t="str">
        <f t="shared" si="6"/>
        <v>Takeaway</v>
      </c>
      <c r="V12" s="4" t="str">
        <f t="shared" si="7"/>
        <v>Cash</v>
      </c>
      <c r="W12" s="4">
        <f t="shared" ref="W12:Y12" si="19">IF(OR(J12 = "ERROR", J12 = ""), "UNKNOWN", J12)</f>
        <v>5</v>
      </c>
      <c r="X12" s="4">
        <f t="shared" si="19"/>
        <v>5</v>
      </c>
      <c r="Y12" s="4">
        <f t="shared" si="19"/>
        <v>25</v>
      </c>
      <c r="Z12" s="5">
        <f t="shared" si="9"/>
        <v>45237</v>
      </c>
    </row>
    <row r="13">
      <c r="A13" s="1" t="s">
        <v>48</v>
      </c>
      <c r="B13" s="1" t="s">
        <v>44</v>
      </c>
      <c r="C13" s="1">
        <v>2.0</v>
      </c>
      <c r="D13" s="1">
        <v>4.0</v>
      </c>
      <c r="E13" s="1">
        <v>8.0</v>
      </c>
      <c r="F13" s="1" t="s">
        <v>23</v>
      </c>
      <c r="G13" s="1" t="s">
        <v>24</v>
      </c>
      <c r="H13" s="1" t="s">
        <v>25</v>
      </c>
      <c r="J13" s="3">
        <f t="shared" si="2"/>
        <v>2</v>
      </c>
      <c r="K13" s="4">
        <f t="shared" si="3"/>
        <v>4</v>
      </c>
      <c r="L13" s="4">
        <f t="shared" si="4"/>
        <v>8</v>
      </c>
      <c r="S13" s="1" t="s">
        <v>48</v>
      </c>
      <c r="T13" s="4" t="str">
        <f t="shared" si="5"/>
        <v>Sandwich</v>
      </c>
      <c r="U13" s="4" t="str">
        <f t="shared" si="6"/>
        <v>Takeaway</v>
      </c>
      <c r="V13" s="4" t="str">
        <f t="shared" si="7"/>
        <v>Credit Card</v>
      </c>
      <c r="W13" s="4">
        <f t="shared" ref="W13:Y13" si="20">IF(OR(J13 = "ERROR", J13 = ""), "UNKNOWN", J13)</f>
        <v>2</v>
      </c>
      <c r="X13" s="4">
        <f t="shared" si="20"/>
        <v>4</v>
      </c>
      <c r="Y13" s="4">
        <f t="shared" si="20"/>
        <v>8</v>
      </c>
      <c r="Z13" s="4" t="str">
        <f t="shared" si="9"/>
        <v>UNKNOWN</v>
      </c>
    </row>
    <row r="14">
      <c r="A14" s="1" t="s">
        <v>49</v>
      </c>
      <c r="B14" s="1" t="s">
        <v>44</v>
      </c>
      <c r="C14" s="1">
        <v>2.0</v>
      </c>
      <c r="D14" s="1">
        <v>4.0</v>
      </c>
      <c r="E14" s="1">
        <v>8.0</v>
      </c>
      <c r="F14" s="1" t="s">
        <v>28</v>
      </c>
      <c r="G14" s="1" t="s">
        <v>29</v>
      </c>
      <c r="H14" s="2">
        <v>45049.0</v>
      </c>
      <c r="J14" s="3">
        <f t="shared" si="2"/>
        <v>2</v>
      </c>
      <c r="K14" s="4">
        <f t="shared" si="3"/>
        <v>4</v>
      </c>
      <c r="L14" s="4">
        <f t="shared" si="4"/>
        <v>8</v>
      </c>
      <c r="S14" s="1" t="s">
        <v>49</v>
      </c>
      <c r="T14" s="4" t="str">
        <f t="shared" si="5"/>
        <v>Sandwich</v>
      </c>
      <c r="U14" s="4" t="str">
        <f t="shared" si="6"/>
        <v>In-store</v>
      </c>
      <c r="V14" s="4" t="str">
        <f t="shared" si="7"/>
        <v>Cash</v>
      </c>
      <c r="W14" s="4">
        <f t="shared" ref="W14:Y14" si="21">IF(OR(J14 = "ERROR", J14 = ""), "UNKNOWN", J14)</f>
        <v>2</v>
      </c>
      <c r="X14" s="4">
        <f t="shared" si="21"/>
        <v>4</v>
      </c>
      <c r="Y14" s="4">
        <f t="shared" si="21"/>
        <v>8</v>
      </c>
      <c r="Z14" s="5">
        <f t="shared" si="9"/>
        <v>45049</v>
      </c>
    </row>
    <row r="15">
      <c r="A15" s="1" t="s">
        <v>50</v>
      </c>
      <c r="B15" s="1" t="s">
        <v>32</v>
      </c>
      <c r="C15" s="1">
        <v>5.0</v>
      </c>
      <c r="D15" s="1">
        <v>1.0</v>
      </c>
      <c r="E15" s="1">
        <v>5.0</v>
      </c>
      <c r="G15" s="1" t="s">
        <v>24</v>
      </c>
      <c r="H15" s="2">
        <v>45078.0</v>
      </c>
      <c r="J15" s="3">
        <f t="shared" si="2"/>
        <v>5</v>
      </c>
      <c r="K15" s="4">
        <f t="shared" si="3"/>
        <v>1</v>
      </c>
      <c r="L15" s="4">
        <f t="shared" si="4"/>
        <v>5</v>
      </c>
      <c r="S15" s="1" t="s">
        <v>50</v>
      </c>
      <c r="T15" s="4" t="str">
        <f t="shared" si="5"/>
        <v>Cookie</v>
      </c>
      <c r="U15" s="4" t="str">
        <f t="shared" si="6"/>
        <v>Takeaway</v>
      </c>
      <c r="V15" s="4" t="str">
        <f t="shared" si="7"/>
        <v>UNKNOWN</v>
      </c>
      <c r="W15" s="4">
        <f t="shared" ref="W15:Y15" si="22">IF(OR(J15 = "ERROR", J15 = ""), "UNKNOWN", J15)</f>
        <v>5</v>
      </c>
      <c r="X15" s="4">
        <f t="shared" si="22"/>
        <v>1</v>
      </c>
      <c r="Y15" s="4">
        <f t="shared" si="22"/>
        <v>5</v>
      </c>
      <c r="Z15" s="5">
        <f t="shared" si="9"/>
        <v>45078</v>
      </c>
    </row>
    <row r="16">
      <c r="A16" s="1" t="s">
        <v>51</v>
      </c>
      <c r="B16" s="1" t="s">
        <v>25</v>
      </c>
      <c r="C16" s="1">
        <v>2.0</v>
      </c>
      <c r="D16" s="1">
        <v>1.5</v>
      </c>
      <c r="E16" s="1">
        <v>3.0</v>
      </c>
      <c r="G16" s="1" t="s">
        <v>29</v>
      </c>
      <c r="H16" s="2">
        <v>45006.0</v>
      </c>
      <c r="J16" s="3">
        <f t="shared" si="2"/>
        <v>2</v>
      </c>
      <c r="K16" s="4">
        <f t="shared" si="3"/>
        <v>1.5</v>
      </c>
      <c r="L16" s="4">
        <f t="shared" si="4"/>
        <v>3</v>
      </c>
      <c r="S16" s="1" t="s">
        <v>51</v>
      </c>
      <c r="T16" s="4" t="str">
        <f t="shared" si="5"/>
        <v>UNKNOWN</v>
      </c>
      <c r="U16" s="4" t="str">
        <f t="shared" si="6"/>
        <v>In-store</v>
      </c>
      <c r="V16" s="4" t="str">
        <f t="shared" si="7"/>
        <v>UNKNOWN</v>
      </c>
      <c r="W16" s="4">
        <f t="shared" ref="W16:Y16" si="23">IF(OR(J16 = "ERROR", J16 = ""), "UNKNOWN", J16)</f>
        <v>2</v>
      </c>
      <c r="X16" s="4">
        <f t="shared" si="23"/>
        <v>1.5</v>
      </c>
      <c r="Y16" s="4">
        <f t="shared" si="23"/>
        <v>3</v>
      </c>
      <c r="Z16" s="5">
        <f t="shared" si="9"/>
        <v>45006</v>
      </c>
    </row>
    <row r="17">
      <c r="A17" s="1" t="s">
        <v>52</v>
      </c>
      <c r="B17" s="1" t="s">
        <v>36</v>
      </c>
      <c r="C17" s="1">
        <v>3.0</v>
      </c>
      <c r="D17" s="1">
        <v>5.0</v>
      </c>
      <c r="E17" s="1">
        <v>15.0</v>
      </c>
      <c r="F17" s="1" t="s">
        <v>23</v>
      </c>
      <c r="G17" s="1" t="s">
        <v>29</v>
      </c>
      <c r="H17" s="6">
        <v>45245.0</v>
      </c>
      <c r="J17" s="3">
        <f t="shared" si="2"/>
        <v>3</v>
      </c>
      <c r="K17" s="4">
        <f t="shared" si="3"/>
        <v>5</v>
      </c>
      <c r="L17" s="4">
        <f t="shared" si="4"/>
        <v>15</v>
      </c>
      <c r="S17" s="1" t="s">
        <v>52</v>
      </c>
      <c r="T17" s="4" t="str">
        <f t="shared" si="5"/>
        <v>Salad</v>
      </c>
      <c r="U17" s="4" t="str">
        <f t="shared" si="6"/>
        <v>In-store</v>
      </c>
      <c r="V17" s="4" t="str">
        <f t="shared" si="7"/>
        <v>Credit Card</v>
      </c>
      <c r="W17" s="4">
        <f t="shared" ref="W17:Y17" si="24">IF(OR(J17 = "ERROR", J17 = ""), "UNKNOWN", J17)</f>
        <v>3</v>
      </c>
      <c r="X17" s="4">
        <f t="shared" si="24"/>
        <v>5</v>
      </c>
      <c r="Y17" s="4">
        <f t="shared" si="24"/>
        <v>15</v>
      </c>
      <c r="Z17" s="7">
        <f t="shared" si="9"/>
        <v>45245</v>
      </c>
    </row>
    <row r="18">
      <c r="A18" s="1" t="s">
        <v>53</v>
      </c>
      <c r="B18" s="1" t="s">
        <v>44</v>
      </c>
      <c r="C18" s="1">
        <v>1.0</v>
      </c>
      <c r="D18" s="1">
        <v>4.0</v>
      </c>
      <c r="E18" s="1">
        <v>4.0</v>
      </c>
      <c r="H18" s="2">
        <v>45087.0</v>
      </c>
      <c r="J18" s="3">
        <f t="shared" si="2"/>
        <v>1</v>
      </c>
      <c r="K18" s="4">
        <f t="shared" si="3"/>
        <v>4</v>
      </c>
      <c r="L18" s="4">
        <f t="shared" si="4"/>
        <v>4</v>
      </c>
      <c r="S18" s="1" t="s">
        <v>53</v>
      </c>
      <c r="T18" s="4" t="str">
        <f t="shared" si="5"/>
        <v>Sandwich</v>
      </c>
      <c r="U18" s="4" t="str">
        <f t="shared" si="6"/>
        <v>UNKNOWN</v>
      </c>
      <c r="V18" s="4" t="str">
        <f t="shared" si="7"/>
        <v>UNKNOWN</v>
      </c>
      <c r="W18" s="4">
        <f t="shared" ref="W18:Y18" si="25">IF(OR(J18 = "ERROR", J18 = ""), "UNKNOWN", J18)</f>
        <v>1</v>
      </c>
      <c r="X18" s="4">
        <f t="shared" si="25"/>
        <v>4</v>
      </c>
      <c r="Y18" s="4">
        <f t="shared" si="25"/>
        <v>4</v>
      </c>
      <c r="Z18" s="5">
        <f t="shared" si="9"/>
        <v>45087</v>
      </c>
    </row>
    <row r="19">
      <c r="A19" s="1" t="s">
        <v>54</v>
      </c>
      <c r="B19" s="1" t="s">
        <v>55</v>
      </c>
      <c r="C19" s="1">
        <v>2.0</v>
      </c>
      <c r="D19" s="1">
        <v>3.0</v>
      </c>
      <c r="E19" s="1">
        <v>6.0</v>
      </c>
      <c r="F19" s="1" t="s">
        <v>28</v>
      </c>
      <c r="G19" s="1" t="s">
        <v>29</v>
      </c>
      <c r="H19" s="2">
        <v>44981.0</v>
      </c>
      <c r="J19" s="3">
        <f t="shared" si="2"/>
        <v>2</v>
      </c>
      <c r="K19" s="4">
        <f t="shared" si="3"/>
        <v>3</v>
      </c>
      <c r="L19" s="4">
        <f t="shared" si="4"/>
        <v>6</v>
      </c>
      <c r="S19" s="1" t="s">
        <v>54</v>
      </c>
      <c r="T19" s="4" t="str">
        <f t="shared" si="5"/>
        <v>Juice</v>
      </c>
      <c r="U19" s="4" t="str">
        <f t="shared" si="6"/>
        <v>In-store</v>
      </c>
      <c r="V19" s="4" t="str">
        <f t="shared" si="7"/>
        <v>Cash</v>
      </c>
      <c r="W19" s="4">
        <f t="shared" ref="W19:Y19" si="26">IF(OR(J19 = "ERROR", J19 = ""), "UNKNOWN", J19)</f>
        <v>2</v>
      </c>
      <c r="X19" s="4">
        <f t="shared" si="26"/>
        <v>3</v>
      </c>
      <c r="Y19" s="4">
        <f t="shared" si="26"/>
        <v>6</v>
      </c>
      <c r="Z19" s="5">
        <f t="shared" si="9"/>
        <v>44981</v>
      </c>
    </row>
    <row r="20">
      <c r="A20" s="1" t="s">
        <v>56</v>
      </c>
      <c r="B20" s="1" t="s">
        <v>27</v>
      </c>
      <c r="C20" s="1">
        <v>5.0</v>
      </c>
      <c r="D20" s="1">
        <v>3.0</v>
      </c>
      <c r="E20" s="1">
        <v>15.0</v>
      </c>
      <c r="F20" s="1" t="s">
        <v>28</v>
      </c>
      <c r="G20" s="1" t="s">
        <v>25</v>
      </c>
      <c r="H20" s="2">
        <v>45010.0</v>
      </c>
      <c r="J20" s="3">
        <f t="shared" si="2"/>
        <v>5</v>
      </c>
      <c r="K20" s="4">
        <f t="shared" si="3"/>
        <v>3</v>
      </c>
      <c r="L20" s="4">
        <f t="shared" si="4"/>
        <v>15</v>
      </c>
      <c r="S20" s="1" t="s">
        <v>56</v>
      </c>
      <c r="T20" s="4" t="str">
        <f t="shared" si="5"/>
        <v>Cake</v>
      </c>
      <c r="U20" s="4" t="str">
        <f t="shared" si="6"/>
        <v>UNKNOWN</v>
      </c>
      <c r="V20" s="4" t="str">
        <f t="shared" si="7"/>
        <v>Cash</v>
      </c>
      <c r="W20" s="4">
        <f t="shared" ref="W20:Y20" si="27">IF(OR(J20 = "ERROR", J20 = ""), "UNKNOWN", J20)</f>
        <v>5</v>
      </c>
      <c r="X20" s="4">
        <f t="shared" si="27"/>
        <v>3</v>
      </c>
      <c r="Y20" s="4">
        <f t="shared" si="27"/>
        <v>15</v>
      </c>
      <c r="Z20" s="5">
        <f t="shared" si="9"/>
        <v>45010</v>
      </c>
    </row>
    <row r="21">
      <c r="A21" s="1" t="s">
        <v>57</v>
      </c>
      <c r="B21" s="1" t="s">
        <v>55</v>
      </c>
      <c r="C21" s="1">
        <v>4.0</v>
      </c>
      <c r="D21" s="1">
        <v>3.0</v>
      </c>
      <c r="E21" s="1">
        <v>12.0</v>
      </c>
      <c r="F21" s="1" t="s">
        <v>28</v>
      </c>
      <c r="G21" s="1" t="s">
        <v>24</v>
      </c>
      <c r="H21" s="2">
        <v>44941.0</v>
      </c>
      <c r="J21" s="3">
        <f t="shared" si="2"/>
        <v>4</v>
      </c>
      <c r="K21" s="4">
        <f t="shared" si="3"/>
        <v>3</v>
      </c>
      <c r="L21" s="4">
        <f t="shared" si="4"/>
        <v>12</v>
      </c>
      <c r="S21" s="1" t="s">
        <v>57</v>
      </c>
      <c r="T21" s="4" t="str">
        <f t="shared" si="5"/>
        <v>Juice</v>
      </c>
      <c r="U21" s="4" t="str">
        <f t="shared" si="6"/>
        <v>Takeaway</v>
      </c>
      <c r="V21" s="4" t="str">
        <f t="shared" si="7"/>
        <v>Cash</v>
      </c>
      <c r="W21" s="4">
        <f t="shared" ref="W21:Y21" si="28">IF(OR(J21 = "ERROR", J21 = ""), "UNKNOWN", J21)</f>
        <v>4</v>
      </c>
      <c r="X21" s="4">
        <f t="shared" si="28"/>
        <v>3</v>
      </c>
      <c r="Y21" s="4">
        <f t="shared" si="28"/>
        <v>12</v>
      </c>
      <c r="Z21" s="5">
        <f t="shared" si="9"/>
        <v>44941</v>
      </c>
    </row>
    <row r="22">
      <c r="A22" s="1" t="s">
        <v>58</v>
      </c>
      <c r="B22" s="1" t="s">
        <v>41</v>
      </c>
      <c r="C22" s="1" t="s">
        <v>25</v>
      </c>
      <c r="D22" s="1">
        <v>4.0</v>
      </c>
      <c r="E22" s="1">
        <v>20.0</v>
      </c>
      <c r="F22" s="1" t="s">
        <v>28</v>
      </c>
      <c r="G22" s="1" t="s">
        <v>29</v>
      </c>
      <c r="H22" s="2">
        <v>45020.0</v>
      </c>
      <c r="J22" s="3">
        <f t="shared" si="2"/>
        <v>5</v>
      </c>
      <c r="K22" s="4">
        <f t="shared" si="3"/>
        <v>4</v>
      </c>
      <c r="L22" s="4">
        <f t="shared" si="4"/>
        <v>20</v>
      </c>
      <c r="S22" s="1" t="s">
        <v>58</v>
      </c>
      <c r="T22" s="4" t="str">
        <f t="shared" si="5"/>
        <v>Smoothie</v>
      </c>
      <c r="U22" s="4" t="str">
        <f t="shared" si="6"/>
        <v>In-store</v>
      </c>
      <c r="V22" s="4" t="str">
        <f t="shared" si="7"/>
        <v>Cash</v>
      </c>
      <c r="W22" s="4">
        <f t="shared" ref="W22:Y22" si="29">IF(OR(J22 = "ERROR", J22 = ""), "UNKNOWN", J22)</f>
        <v>5</v>
      </c>
      <c r="X22" s="4">
        <f t="shared" si="29"/>
        <v>4</v>
      </c>
      <c r="Y22" s="4">
        <f t="shared" si="29"/>
        <v>20</v>
      </c>
      <c r="Z22" s="5">
        <f t="shared" si="9"/>
        <v>45020</v>
      </c>
    </row>
    <row r="23">
      <c r="A23" s="1" t="s">
        <v>59</v>
      </c>
      <c r="B23" s="1" t="s">
        <v>41</v>
      </c>
      <c r="C23" s="1">
        <v>4.0</v>
      </c>
      <c r="D23" s="1">
        <v>4.0</v>
      </c>
      <c r="E23" s="1">
        <v>16.0</v>
      </c>
      <c r="F23" s="1" t="s">
        <v>23</v>
      </c>
      <c r="G23" s="1" t="s">
        <v>24</v>
      </c>
      <c r="H23" s="2">
        <v>45015.0</v>
      </c>
      <c r="J23" s="3">
        <f t="shared" si="2"/>
        <v>4</v>
      </c>
      <c r="K23" s="4">
        <f t="shared" si="3"/>
        <v>4</v>
      </c>
      <c r="L23" s="4">
        <f t="shared" si="4"/>
        <v>16</v>
      </c>
      <c r="S23" s="1" t="s">
        <v>59</v>
      </c>
      <c r="T23" s="4" t="str">
        <f t="shared" si="5"/>
        <v>Smoothie</v>
      </c>
      <c r="U23" s="4" t="str">
        <f t="shared" si="6"/>
        <v>Takeaway</v>
      </c>
      <c r="V23" s="4" t="str">
        <f t="shared" si="7"/>
        <v>Credit Card</v>
      </c>
      <c r="W23" s="4">
        <f t="shared" ref="W23:Y23" si="30">IF(OR(J23 = "ERROR", J23 = ""), "UNKNOWN", J23)</f>
        <v>4</v>
      </c>
      <c r="X23" s="4">
        <f t="shared" si="30"/>
        <v>4</v>
      </c>
      <c r="Y23" s="4">
        <f t="shared" si="30"/>
        <v>16</v>
      </c>
      <c r="Z23" s="5">
        <f t="shared" si="9"/>
        <v>45015</v>
      </c>
    </row>
    <row r="24">
      <c r="A24" s="1" t="s">
        <v>60</v>
      </c>
      <c r="B24" s="1" t="s">
        <v>44</v>
      </c>
      <c r="C24" s="1">
        <v>3.0</v>
      </c>
      <c r="D24" s="1">
        <v>4.0</v>
      </c>
      <c r="E24" s="1">
        <v>12.0</v>
      </c>
      <c r="F24" s="1" t="s">
        <v>39</v>
      </c>
      <c r="G24" s="1" t="s">
        <v>24</v>
      </c>
      <c r="H24" s="2">
        <v>45261.0</v>
      </c>
      <c r="J24" s="3">
        <f t="shared" si="2"/>
        <v>3</v>
      </c>
      <c r="K24" s="4">
        <f t="shared" si="3"/>
        <v>4</v>
      </c>
      <c r="L24" s="4">
        <f t="shared" si="4"/>
        <v>12</v>
      </c>
      <c r="S24" s="1" t="s">
        <v>60</v>
      </c>
      <c r="T24" s="4" t="str">
        <f t="shared" si="5"/>
        <v>Sandwich</v>
      </c>
      <c r="U24" s="4" t="str">
        <f t="shared" si="6"/>
        <v>Takeaway</v>
      </c>
      <c r="V24" s="4" t="str">
        <f t="shared" si="7"/>
        <v>Digital Wallet</v>
      </c>
      <c r="W24" s="4">
        <f t="shared" ref="W24:Y24" si="31">IF(OR(J24 = "ERROR", J24 = ""), "UNKNOWN", J24)</f>
        <v>3</v>
      </c>
      <c r="X24" s="4">
        <f t="shared" si="31"/>
        <v>4</v>
      </c>
      <c r="Y24" s="4">
        <f t="shared" si="31"/>
        <v>12</v>
      </c>
      <c r="Z24" s="5">
        <f t="shared" si="9"/>
        <v>45261</v>
      </c>
    </row>
    <row r="25">
      <c r="A25" s="1" t="s">
        <v>61</v>
      </c>
      <c r="B25" s="1" t="s">
        <v>44</v>
      </c>
      <c r="C25" s="1">
        <v>2.0</v>
      </c>
      <c r="D25" s="1">
        <v>4.0</v>
      </c>
      <c r="E25" s="1">
        <v>8.0</v>
      </c>
      <c r="H25" s="2">
        <v>45187.0</v>
      </c>
      <c r="J25" s="3">
        <f t="shared" si="2"/>
        <v>2</v>
      </c>
      <c r="K25" s="4">
        <f t="shared" si="3"/>
        <v>4</v>
      </c>
      <c r="L25" s="4">
        <f t="shared" si="4"/>
        <v>8</v>
      </c>
      <c r="S25" s="1" t="s">
        <v>61</v>
      </c>
      <c r="T25" s="4" t="str">
        <f t="shared" si="5"/>
        <v>Sandwich</v>
      </c>
      <c r="U25" s="4" t="str">
        <f t="shared" si="6"/>
        <v>UNKNOWN</v>
      </c>
      <c r="V25" s="4" t="str">
        <f t="shared" si="7"/>
        <v>UNKNOWN</v>
      </c>
      <c r="W25" s="4">
        <f t="shared" ref="W25:Y25" si="32">IF(OR(J25 = "ERROR", J25 = ""), "UNKNOWN", J25)</f>
        <v>2</v>
      </c>
      <c r="X25" s="4">
        <f t="shared" si="32"/>
        <v>4</v>
      </c>
      <c r="Y25" s="4">
        <f t="shared" si="32"/>
        <v>8</v>
      </c>
      <c r="Z25" s="5">
        <f t="shared" si="9"/>
        <v>45187</v>
      </c>
    </row>
    <row r="26">
      <c r="A26" s="1" t="s">
        <v>62</v>
      </c>
      <c r="B26" s="1" t="s">
        <v>44</v>
      </c>
      <c r="C26" s="1">
        <v>5.0</v>
      </c>
      <c r="D26" s="1">
        <v>4.0</v>
      </c>
      <c r="E26" s="1">
        <v>20.0</v>
      </c>
      <c r="F26" s="1" t="s">
        <v>28</v>
      </c>
      <c r="G26" s="1" t="s">
        <v>29</v>
      </c>
      <c r="H26" s="2">
        <v>45080.0</v>
      </c>
      <c r="J26" s="3">
        <f t="shared" si="2"/>
        <v>5</v>
      </c>
      <c r="K26" s="4">
        <f t="shared" si="3"/>
        <v>4</v>
      </c>
      <c r="L26" s="4">
        <f t="shared" si="4"/>
        <v>20</v>
      </c>
      <c r="S26" s="1" t="s">
        <v>62</v>
      </c>
      <c r="T26" s="4" t="str">
        <f t="shared" si="5"/>
        <v>Sandwich</v>
      </c>
      <c r="U26" s="4" t="str">
        <f t="shared" si="6"/>
        <v>In-store</v>
      </c>
      <c r="V26" s="4" t="str">
        <f t="shared" si="7"/>
        <v>Cash</v>
      </c>
      <c r="W26" s="4">
        <f t="shared" ref="W26:Y26" si="33">IF(OR(J26 = "ERROR", J26 = ""), "UNKNOWN", J26)</f>
        <v>5</v>
      </c>
      <c r="X26" s="4">
        <f t="shared" si="33"/>
        <v>4</v>
      </c>
      <c r="Y26" s="4">
        <f t="shared" si="33"/>
        <v>20</v>
      </c>
      <c r="Z26" s="5">
        <f t="shared" si="9"/>
        <v>45080</v>
      </c>
    </row>
    <row r="27">
      <c r="A27" s="1" t="s">
        <v>63</v>
      </c>
      <c r="B27" s="1" t="s">
        <v>41</v>
      </c>
      <c r="C27" s="1">
        <v>3.0</v>
      </c>
      <c r="D27" s="1">
        <v>4.0</v>
      </c>
      <c r="F27" s="1" t="s">
        <v>30</v>
      </c>
      <c r="G27" s="1" t="s">
        <v>30</v>
      </c>
      <c r="H27" s="6">
        <v>45273.0</v>
      </c>
      <c r="J27" s="3">
        <f t="shared" si="2"/>
        <v>3</v>
      </c>
      <c r="K27" s="4">
        <f t="shared" si="3"/>
        <v>4</v>
      </c>
      <c r="L27" s="4">
        <f t="shared" si="4"/>
        <v>12</v>
      </c>
      <c r="S27" s="1" t="s">
        <v>63</v>
      </c>
      <c r="T27" s="4" t="str">
        <f t="shared" si="5"/>
        <v>Smoothie</v>
      </c>
      <c r="U27" s="4" t="str">
        <f t="shared" si="6"/>
        <v>UNKNOWN</v>
      </c>
      <c r="V27" s="4" t="str">
        <f t="shared" si="7"/>
        <v>UNKNOWN</v>
      </c>
      <c r="W27" s="4">
        <f t="shared" ref="W27:Y27" si="34">IF(OR(J27 = "ERROR", J27 = ""), "UNKNOWN", J27)</f>
        <v>3</v>
      </c>
      <c r="X27" s="4">
        <f t="shared" si="34"/>
        <v>4</v>
      </c>
      <c r="Y27" s="4">
        <f t="shared" si="34"/>
        <v>12</v>
      </c>
      <c r="Z27" s="7">
        <f t="shared" si="9"/>
        <v>45273</v>
      </c>
    </row>
    <row r="28">
      <c r="A28" s="1" t="s">
        <v>64</v>
      </c>
      <c r="B28" s="1" t="s">
        <v>32</v>
      </c>
      <c r="C28" s="1">
        <v>5.0</v>
      </c>
      <c r="D28" s="1">
        <v>1.0</v>
      </c>
      <c r="E28" s="1">
        <v>5.0</v>
      </c>
      <c r="F28" s="1" t="s">
        <v>23</v>
      </c>
      <c r="G28" s="1" t="s">
        <v>29</v>
      </c>
      <c r="H28" s="2">
        <v>45036.0</v>
      </c>
      <c r="J28" s="3">
        <f t="shared" si="2"/>
        <v>5</v>
      </c>
      <c r="K28" s="4">
        <f t="shared" si="3"/>
        <v>1</v>
      </c>
      <c r="L28" s="4">
        <f t="shared" si="4"/>
        <v>5</v>
      </c>
      <c r="S28" s="1" t="s">
        <v>64</v>
      </c>
      <c r="T28" s="4" t="str">
        <f t="shared" si="5"/>
        <v>Cookie</v>
      </c>
      <c r="U28" s="4" t="str">
        <f t="shared" si="6"/>
        <v>In-store</v>
      </c>
      <c r="V28" s="4" t="str">
        <f t="shared" si="7"/>
        <v>Credit Card</v>
      </c>
      <c r="W28" s="4">
        <f t="shared" ref="W28:Y28" si="35">IF(OR(J28 = "ERROR", J28 = ""), "UNKNOWN", J28)</f>
        <v>5</v>
      </c>
      <c r="X28" s="4">
        <f t="shared" si="35"/>
        <v>1</v>
      </c>
      <c r="Y28" s="4">
        <f t="shared" si="35"/>
        <v>5</v>
      </c>
      <c r="Z28" s="5">
        <f t="shared" si="9"/>
        <v>45036</v>
      </c>
    </row>
    <row r="29">
      <c r="A29" s="1" t="s">
        <v>65</v>
      </c>
      <c r="B29" s="1" t="s">
        <v>55</v>
      </c>
      <c r="C29" s="1">
        <v>4.0</v>
      </c>
      <c r="D29" s="1">
        <v>3.0</v>
      </c>
      <c r="E29" s="1">
        <v>12.0</v>
      </c>
      <c r="F29" s="1" t="s">
        <v>23</v>
      </c>
      <c r="G29" s="1" t="s">
        <v>24</v>
      </c>
      <c r="H29" s="2">
        <v>45026.0</v>
      </c>
      <c r="J29" s="3">
        <f t="shared" si="2"/>
        <v>4</v>
      </c>
      <c r="K29" s="4">
        <f t="shared" si="3"/>
        <v>3</v>
      </c>
      <c r="L29" s="4">
        <f t="shared" si="4"/>
        <v>12</v>
      </c>
      <c r="S29" s="1" t="s">
        <v>65</v>
      </c>
      <c r="T29" s="4" t="str">
        <f t="shared" si="5"/>
        <v>Juice</v>
      </c>
      <c r="U29" s="4" t="str">
        <f t="shared" si="6"/>
        <v>Takeaway</v>
      </c>
      <c r="V29" s="4" t="str">
        <f t="shared" si="7"/>
        <v>Credit Card</v>
      </c>
      <c r="W29" s="4">
        <f t="shared" ref="W29:Y29" si="36">IF(OR(J29 = "ERROR", J29 = ""), "UNKNOWN", J29)</f>
        <v>4</v>
      </c>
      <c r="X29" s="4">
        <f t="shared" si="36"/>
        <v>3</v>
      </c>
      <c r="Y29" s="4">
        <f t="shared" si="36"/>
        <v>12</v>
      </c>
      <c r="Z29" s="5">
        <f t="shared" si="9"/>
        <v>45026</v>
      </c>
    </row>
    <row r="30">
      <c r="A30" s="1" t="s">
        <v>66</v>
      </c>
      <c r="B30" s="1" t="s">
        <v>41</v>
      </c>
      <c r="C30" s="1">
        <v>5.0</v>
      </c>
      <c r="D30" s="1">
        <v>4.0</v>
      </c>
      <c r="E30" s="1">
        <v>20.0</v>
      </c>
      <c r="F30" s="1" t="s">
        <v>23</v>
      </c>
      <c r="H30" s="2">
        <v>44996.0</v>
      </c>
      <c r="J30" s="3">
        <f t="shared" si="2"/>
        <v>5</v>
      </c>
      <c r="K30" s="4">
        <f t="shared" si="3"/>
        <v>4</v>
      </c>
      <c r="L30" s="4">
        <f t="shared" si="4"/>
        <v>20</v>
      </c>
      <c r="S30" s="1" t="s">
        <v>66</v>
      </c>
      <c r="T30" s="4" t="str">
        <f t="shared" si="5"/>
        <v>Smoothie</v>
      </c>
      <c r="U30" s="4" t="str">
        <f t="shared" si="6"/>
        <v>UNKNOWN</v>
      </c>
      <c r="V30" s="4" t="str">
        <f t="shared" si="7"/>
        <v>Credit Card</v>
      </c>
      <c r="W30" s="4">
        <f t="shared" ref="W30:Y30" si="37">IF(OR(J30 = "ERROR", J30 = ""), "UNKNOWN", J30)</f>
        <v>5</v>
      </c>
      <c r="X30" s="4">
        <f t="shared" si="37"/>
        <v>4</v>
      </c>
      <c r="Y30" s="4">
        <f t="shared" si="37"/>
        <v>20</v>
      </c>
      <c r="Z30" s="5">
        <f t="shared" si="9"/>
        <v>44996</v>
      </c>
    </row>
    <row r="31">
      <c r="A31" s="1" t="s">
        <v>67</v>
      </c>
      <c r="B31" s="1" t="s">
        <v>27</v>
      </c>
      <c r="C31" s="1">
        <v>4.0</v>
      </c>
      <c r="D31" s="1">
        <v>3.0</v>
      </c>
      <c r="E31" s="1">
        <v>12.0</v>
      </c>
      <c r="F31" s="1" t="s">
        <v>39</v>
      </c>
      <c r="G31" s="1" t="s">
        <v>24</v>
      </c>
      <c r="H31" s="1" t="s">
        <v>25</v>
      </c>
      <c r="J31" s="3">
        <f t="shared" si="2"/>
        <v>4</v>
      </c>
      <c r="K31" s="4">
        <f t="shared" si="3"/>
        <v>3</v>
      </c>
      <c r="L31" s="4">
        <f t="shared" si="4"/>
        <v>12</v>
      </c>
      <c r="S31" s="1" t="s">
        <v>67</v>
      </c>
      <c r="T31" s="4" t="str">
        <f t="shared" si="5"/>
        <v>Cake</v>
      </c>
      <c r="U31" s="4" t="str">
        <f t="shared" si="6"/>
        <v>Takeaway</v>
      </c>
      <c r="V31" s="4" t="str">
        <f t="shared" si="7"/>
        <v>Digital Wallet</v>
      </c>
      <c r="W31" s="4">
        <f t="shared" ref="W31:Y31" si="38">IF(OR(J31 = "ERROR", J31 = ""), "UNKNOWN", J31)</f>
        <v>4</v>
      </c>
      <c r="X31" s="4">
        <f t="shared" si="38"/>
        <v>3</v>
      </c>
      <c r="Y31" s="4">
        <f t="shared" si="38"/>
        <v>12</v>
      </c>
      <c r="Z31" s="4" t="str">
        <f t="shared" si="9"/>
        <v>UNKNOWN</v>
      </c>
    </row>
    <row r="32">
      <c r="A32" s="1" t="s">
        <v>68</v>
      </c>
      <c r="C32" s="1">
        <v>5.0</v>
      </c>
      <c r="D32" s="1">
        <v>2.0</v>
      </c>
      <c r="E32" s="1">
        <v>10.0</v>
      </c>
      <c r="F32" s="1" t="s">
        <v>39</v>
      </c>
      <c r="H32" s="2">
        <v>45079.0</v>
      </c>
      <c r="J32" s="3">
        <f t="shared" si="2"/>
        <v>5</v>
      </c>
      <c r="K32" s="4">
        <f t="shared" si="3"/>
        <v>2</v>
      </c>
      <c r="L32" s="4">
        <f t="shared" si="4"/>
        <v>10</v>
      </c>
      <c r="S32" s="1" t="s">
        <v>68</v>
      </c>
      <c r="T32" s="4" t="str">
        <f t="shared" si="5"/>
        <v>UNKNOWN</v>
      </c>
      <c r="U32" s="4" t="str">
        <f t="shared" si="6"/>
        <v>UNKNOWN</v>
      </c>
      <c r="V32" s="4" t="str">
        <f t="shared" si="7"/>
        <v>Digital Wallet</v>
      </c>
      <c r="W32" s="4">
        <f t="shared" ref="W32:Y32" si="39">IF(OR(J32 = "ERROR", J32 = ""), "UNKNOWN", J32)</f>
        <v>5</v>
      </c>
      <c r="X32" s="4">
        <f t="shared" si="39"/>
        <v>2</v>
      </c>
      <c r="Y32" s="4">
        <f t="shared" si="39"/>
        <v>10</v>
      </c>
      <c r="Z32" s="5">
        <f t="shared" si="9"/>
        <v>45079</v>
      </c>
    </row>
    <row r="33">
      <c r="A33" s="1" t="s">
        <v>69</v>
      </c>
      <c r="B33" s="1" t="s">
        <v>30</v>
      </c>
      <c r="C33" s="1">
        <v>2.0</v>
      </c>
      <c r="D33" s="1">
        <v>1.0</v>
      </c>
      <c r="E33" s="1" t="s">
        <v>25</v>
      </c>
      <c r="F33" s="1" t="s">
        <v>23</v>
      </c>
      <c r="G33" s="1" t="s">
        <v>25</v>
      </c>
      <c r="H33" s="2">
        <v>45236.0</v>
      </c>
      <c r="J33" s="3">
        <f t="shared" si="2"/>
        <v>2</v>
      </c>
      <c r="K33" s="4">
        <f t="shared" si="3"/>
        <v>1</v>
      </c>
      <c r="L33" s="4">
        <f t="shared" si="4"/>
        <v>2</v>
      </c>
      <c r="S33" s="1" t="s">
        <v>69</v>
      </c>
      <c r="T33" s="4" t="str">
        <f t="shared" si="5"/>
        <v>UNKNOWN</v>
      </c>
      <c r="U33" s="4" t="str">
        <f t="shared" si="6"/>
        <v>UNKNOWN</v>
      </c>
      <c r="V33" s="4" t="str">
        <f t="shared" si="7"/>
        <v>Credit Card</v>
      </c>
      <c r="W33" s="4">
        <f t="shared" ref="W33:Y33" si="40">IF(OR(J33 = "ERROR", J33 = ""), "UNKNOWN", J33)</f>
        <v>2</v>
      </c>
      <c r="X33" s="4">
        <f t="shared" si="40"/>
        <v>1</v>
      </c>
      <c r="Y33" s="4">
        <f t="shared" si="40"/>
        <v>2</v>
      </c>
      <c r="Z33" s="5">
        <f t="shared" si="9"/>
        <v>45236</v>
      </c>
    </row>
    <row r="34">
      <c r="A34" s="1" t="s">
        <v>70</v>
      </c>
      <c r="B34" s="1" t="s">
        <v>41</v>
      </c>
      <c r="C34" s="1">
        <v>4.0</v>
      </c>
      <c r="D34" s="1">
        <v>4.0</v>
      </c>
      <c r="E34" s="1">
        <v>16.0</v>
      </c>
      <c r="G34" s="1" t="s">
        <v>29</v>
      </c>
      <c r="H34" s="2">
        <v>45153.0</v>
      </c>
      <c r="J34" s="3">
        <f t="shared" si="2"/>
        <v>4</v>
      </c>
      <c r="K34" s="4">
        <f t="shared" si="3"/>
        <v>4</v>
      </c>
      <c r="L34" s="4">
        <f t="shared" si="4"/>
        <v>16</v>
      </c>
      <c r="S34" s="1" t="s">
        <v>70</v>
      </c>
      <c r="T34" s="4" t="str">
        <f t="shared" si="5"/>
        <v>Smoothie</v>
      </c>
      <c r="U34" s="4" t="str">
        <f t="shared" si="6"/>
        <v>In-store</v>
      </c>
      <c r="V34" s="4" t="str">
        <f t="shared" si="7"/>
        <v>UNKNOWN</v>
      </c>
      <c r="W34" s="4">
        <f t="shared" ref="W34:Y34" si="41">IF(OR(J34 = "ERROR", J34 = ""), "UNKNOWN", J34)</f>
        <v>4</v>
      </c>
      <c r="X34" s="4">
        <f t="shared" si="41"/>
        <v>4</v>
      </c>
      <c r="Y34" s="4">
        <f t="shared" si="41"/>
        <v>16</v>
      </c>
      <c r="Z34" s="5">
        <f t="shared" si="9"/>
        <v>45153</v>
      </c>
    </row>
    <row r="35">
      <c r="A35" s="1" t="s">
        <v>71</v>
      </c>
      <c r="B35" s="1" t="s">
        <v>30</v>
      </c>
      <c r="C35" s="1">
        <v>5.0</v>
      </c>
      <c r="D35" s="1">
        <v>1.0</v>
      </c>
      <c r="E35" s="1">
        <v>5.0</v>
      </c>
      <c r="F35" s="1" t="s">
        <v>28</v>
      </c>
      <c r="H35" s="1" t="s">
        <v>25</v>
      </c>
      <c r="J35" s="3">
        <f t="shared" si="2"/>
        <v>5</v>
      </c>
      <c r="K35" s="4">
        <f t="shared" si="3"/>
        <v>1</v>
      </c>
      <c r="L35" s="4">
        <f t="shared" si="4"/>
        <v>5</v>
      </c>
      <c r="S35" s="1" t="s">
        <v>71</v>
      </c>
      <c r="T35" s="4" t="str">
        <f t="shared" si="5"/>
        <v>UNKNOWN</v>
      </c>
      <c r="U35" s="4" t="str">
        <f t="shared" si="6"/>
        <v>UNKNOWN</v>
      </c>
      <c r="V35" s="4" t="str">
        <f t="shared" si="7"/>
        <v>Cash</v>
      </c>
      <c r="W35" s="4">
        <f t="shared" ref="W35:Y35" si="42">IF(OR(J35 = "ERROR", J35 = ""), "UNKNOWN", J35)</f>
        <v>5</v>
      </c>
      <c r="X35" s="4">
        <f t="shared" si="42"/>
        <v>1</v>
      </c>
      <c r="Y35" s="4">
        <f t="shared" si="42"/>
        <v>5</v>
      </c>
      <c r="Z35" s="4" t="str">
        <f t="shared" si="9"/>
        <v>UNKNOWN</v>
      </c>
    </row>
    <row r="36">
      <c r="A36" s="1" t="s">
        <v>72</v>
      </c>
      <c r="B36" s="1" t="s">
        <v>41</v>
      </c>
      <c r="C36" s="1">
        <v>2.0</v>
      </c>
      <c r="D36" s="1">
        <v>4.0</v>
      </c>
      <c r="E36" s="1">
        <v>8.0</v>
      </c>
      <c r="F36" s="1" t="s">
        <v>39</v>
      </c>
      <c r="G36" s="1" t="s">
        <v>24</v>
      </c>
      <c r="H36" s="2">
        <v>45208.0</v>
      </c>
      <c r="J36" s="3">
        <f t="shared" si="2"/>
        <v>2</v>
      </c>
      <c r="K36" s="4">
        <f t="shared" si="3"/>
        <v>4</v>
      </c>
      <c r="L36" s="4">
        <f t="shared" si="4"/>
        <v>8</v>
      </c>
      <c r="S36" s="1" t="s">
        <v>72</v>
      </c>
      <c r="T36" s="4" t="str">
        <f t="shared" si="5"/>
        <v>Smoothie</v>
      </c>
      <c r="U36" s="4" t="str">
        <f t="shared" si="6"/>
        <v>Takeaway</v>
      </c>
      <c r="V36" s="4" t="str">
        <f t="shared" si="7"/>
        <v>Digital Wallet</v>
      </c>
      <c r="W36" s="4">
        <f t="shared" ref="W36:Y36" si="43">IF(OR(J36 = "ERROR", J36 = ""), "UNKNOWN", J36)</f>
        <v>2</v>
      </c>
      <c r="X36" s="4">
        <f t="shared" si="43"/>
        <v>4</v>
      </c>
      <c r="Y36" s="4">
        <f t="shared" si="43"/>
        <v>8</v>
      </c>
      <c r="Z36" s="5">
        <f t="shared" si="9"/>
        <v>45208</v>
      </c>
    </row>
    <row r="37">
      <c r="A37" s="1" t="s">
        <v>73</v>
      </c>
      <c r="B37" s="1" t="s">
        <v>44</v>
      </c>
      <c r="C37" s="1">
        <v>1.0</v>
      </c>
      <c r="D37" s="1">
        <v>4.0</v>
      </c>
      <c r="E37" s="1">
        <v>4.0</v>
      </c>
      <c r="F37" s="1" t="s">
        <v>23</v>
      </c>
      <c r="G37" s="1" t="s">
        <v>30</v>
      </c>
      <c r="H37" s="2">
        <v>45074.0</v>
      </c>
      <c r="J37" s="3">
        <f t="shared" si="2"/>
        <v>1</v>
      </c>
      <c r="K37" s="4">
        <f t="shared" si="3"/>
        <v>4</v>
      </c>
      <c r="L37" s="4">
        <f t="shared" si="4"/>
        <v>4</v>
      </c>
      <c r="S37" s="1" t="s">
        <v>73</v>
      </c>
      <c r="T37" s="4" t="str">
        <f t="shared" si="5"/>
        <v>Sandwich</v>
      </c>
      <c r="U37" s="4" t="str">
        <f t="shared" si="6"/>
        <v>UNKNOWN</v>
      </c>
      <c r="V37" s="4" t="str">
        <f t="shared" si="7"/>
        <v>Credit Card</v>
      </c>
      <c r="W37" s="4">
        <f t="shared" ref="W37:Y37" si="44">IF(OR(J37 = "ERROR", J37 = ""), "UNKNOWN", J37)</f>
        <v>1</v>
      </c>
      <c r="X37" s="4">
        <f t="shared" si="44"/>
        <v>4</v>
      </c>
      <c r="Y37" s="4">
        <f t="shared" si="44"/>
        <v>4</v>
      </c>
      <c r="Z37" s="5">
        <f t="shared" si="9"/>
        <v>45074</v>
      </c>
    </row>
    <row r="38">
      <c r="A38" s="1" t="s">
        <v>74</v>
      </c>
      <c r="B38" s="1" t="s">
        <v>30</v>
      </c>
      <c r="C38" s="1">
        <v>4.0</v>
      </c>
      <c r="D38" s="1">
        <v>3.0</v>
      </c>
      <c r="E38" s="1">
        <v>12.0</v>
      </c>
      <c r="G38" s="1" t="s">
        <v>29</v>
      </c>
      <c r="H38" s="2">
        <v>45124.0</v>
      </c>
      <c r="J38" s="3">
        <f t="shared" si="2"/>
        <v>4</v>
      </c>
      <c r="K38" s="4">
        <f t="shared" si="3"/>
        <v>3</v>
      </c>
      <c r="L38" s="4">
        <f t="shared" si="4"/>
        <v>12</v>
      </c>
      <c r="S38" s="1" t="s">
        <v>74</v>
      </c>
      <c r="T38" s="4" t="str">
        <f t="shared" si="5"/>
        <v>UNKNOWN</v>
      </c>
      <c r="U38" s="4" t="str">
        <f t="shared" si="6"/>
        <v>In-store</v>
      </c>
      <c r="V38" s="4" t="str">
        <f t="shared" si="7"/>
        <v>UNKNOWN</v>
      </c>
      <c r="W38" s="4">
        <f t="shared" ref="W38:Y38" si="45">IF(OR(J38 = "ERROR", J38 = ""), "UNKNOWN", J38)</f>
        <v>4</v>
      </c>
      <c r="X38" s="4">
        <f t="shared" si="45"/>
        <v>3</v>
      </c>
      <c r="Y38" s="4">
        <f t="shared" si="45"/>
        <v>12</v>
      </c>
      <c r="Z38" s="5">
        <f t="shared" si="9"/>
        <v>45124</v>
      </c>
    </row>
    <row r="39">
      <c r="A39" s="1" t="s">
        <v>75</v>
      </c>
      <c r="B39" s="1" t="s">
        <v>36</v>
      </c>
      <c r="C39" s="1">
        <v>2.0</v>
      </c>
      <c r="D39" s="1">
        <v>5.0</v>
      </c>
      <c r="E39" s="1">
        <v>10.0</v>
      </c>
      <c r="F39" s="1" t="s">
        <v>23</v>
      </c>
      <c r="G39" s="1" t="s">
        <v>29</v>
      </c>
      <c r="H39" s="2">
        <v>45045.0</v>
      </c>
      <c r="J39" s="3">
        <f t="shared" si="2"/>
        <v>2</v>
      </c>
      <c r="K39" s="4">
        <f t="shared" si="3"/>
        <v>5</v>
      </c>
      <c r="L39" s="4">
        <f t="shared" si="4"/>
        <v>10</v>
      </c>
      <c r="S39" s="1" t="s">
        <v>75</v>
      </c>
      <c r="T39" s="4" t="str">
        <f t="shared" si="5"/>
        <v>Salad</v>
      </c>
      <c r="U39" s="4" t="str">
        <f t="shared" si="6"/>
        <v>In-store</v>
      </c>
      <c r="V39" s="4" t="str">
        <f t="shared" si="7"/>
        <v>Credit Card</v>
      </c>
      <c r="W39" s="4">
        <f t="shared" ref="W39:Y39" si="46">IF(OR(J39 = "ERROR", J39 = ""), "UNKNOWN", J39)</f>
        <v>2</v>
      </c>
      <c r="X39" s="4">
        <f t="shared" si="46"/>
        <v>5</v>
      </c>
      <c r="Y39" s="4">
        <f t="shared" si="46"/>
        <v>10</v>
      </c>
      <c r="Z39" s="5">
        <f t="shared" si="9"/>
        <v>45045</v>
      </c>
    </row>
    <row r="40">
      <c r="A40" s="1" t="s">
        <v>76</v>
      </c>
      <c r="B40" s="1" t="s">
        <v>41</v>
      </c>
      <c r="C40" s="1">
        <v>4.0</v>
      </c>
      <c r="D40" s="1">
        <v>4.0</v>
      </c>
      <c r="E40" s="1">
        <v>16.0</v>
      </c>
      <c r="G40" s="1" t="s">
        <v>24</v>
      </c>
      <c r="H40" s="2">
        <v>45085.0</v>
      </c>
      <c r="J40" s="3">
        <f t="shared" si="2"/>
        <v>4</v>
      </c>
      <c r="K40" s="4">
        <f t="shared" si="3"/>
        <v>4</v>
      </c>
      <c r="L40" s="4">
        <f t="shared" si="4"/>
        <v>16</v>
      </c>
      <c r="S40" s="1" t="s">
        <v>76</v>
      </c>
      <c r="T40" s="4" t="str">
        <f t="shared" si="5"/>
        <v>Smoothie</v>
      </c>
      <c r="U40" s="4" t="str">
        <f t="shared" si="6"/>
        <v>Takeaway</v>
      </c>
      <c r="V40" s="4" t="str">
        <f t="shared" si="7"/>
        <v>UNKNOWN</v>
      </c>
      <c r="W40" s="4">
        <f t="shared" ref="W40:Y40" si="47">IF(OR(J40 = "ERROR", J40 = ""), "UNKNOWN", J40)</f>
        <v>4</v>
      </c>
      <c r="X40" s="4">
        <f t="shared" si="47"/>
        <v>4</v>
      </c>
      <c r="Y40" s="4">
        <f t="shared" si="47"/>
        <v>16</v>
      </c>
      <c r="Z40" s="5">
        <f t="shared" si="9"/>
        <v>45085</v>
      </c>
    </row>
    <row r="41">
      <c r="A41" s="1" t="s">
        <v>77</v>
      </c>
      <c r="B41" s="1" t="s">
        <v>22</v>
      </c>
      <c r="C41" s="1">
        <v>4.0</v>
      </c>
      <c r="D41" s="1">
        <v>2.0</v>
      </c>
      <c r="E41" s="1">
        <v>8.0</v>
      </c>
      <c r="F41" s="1" t="s">
        <v>25</v>
      </c>
      <c r="H41" s="2">
        <v>45106.0</v>
      </c>
      <c r="J41" s="3">
        <f t="shared" si="2"/>
        <v>4</v>
      </c>
      <c r="K41" s="4">
        <f t="shared" si="3"/>
        <v>2</v>
      </c>
      <c r="L41" s="4">
        <f t="shared" si="4"/>
        <v>8</v>
      </c>
      <c r="S41" s="1" t="s">
        <v>77</v>
      </c>
      <c r="T41" s="4" t="str">
        <f t="shared" si="5"/>
        <v>Coffee</v>
      </c>
      <c r="U41" s="4" t="str">
        <f t="shared" si="6"/>
        <v>UNKNOWN</v>
      </c>
      <c r="V41" s="4" t="str">
        <f t="shared" si="7"/>
        <v>UNKNOWN</v>
      </c>
      <c r="W41" s="4">
        <f t="shared" ref="W41:Y41" si="48">IF(OR(J41 = "ERROR", J41 = ""), "UNKNOWN", J41)</f>
        <v>4</v>
      </c>
      <c r="X41" s="4">
        <f t="shared" si="48"/>
        <v>2</v>
      </c>
      <c r="Y41" s="4">
        <f t="shared" si="48"/>
        <v>8</v>
      </c>
      <c r="Z41" s="5">
        <f t="shared" si="9"/>
        <v>45106</v>
      </c>
    </row>
    <row r="42">
      <c r="A42" s="1" t="s">
        <v>78</v>
      </c>
      <c r="B42" s="1" t="s">
        <v>41</v>
      </c>
      <c r="C42" s="1">
        <v>3.0</v>
      </c>
      <c r="D42" s="1">
        <v>4.0</v>
      </c>
      <c r="E42" s="1">
        <v>12.0</v>
      </c>
      <c r="G42" s="1" t="s">
        <v>29</v>
      </c>
      <c r="H42" s="2">
        <v>45033.0</v>
      </c>
      <c r="J42" s="3">
        <f t="shared" si="2"/>
        <v>3</v>
      </c>
      <c r="K42" s="4">
        <f t="shared" si="3"/>
        <v>4</v>
      </c>
      <c r="L42" s="4">
        <f t="shared" si="4"/>
        <v>12</v>
      </c>
      <c r="S42" s="1" t="s">
        <v>78</v>
      </c>
      <c r="T42" s="4" t="str">
        <f t="shared" si="5"/>
        <v>Smoothie</v>
      </c>
      <c r="U42" s="4" t="str">
        <f t="shared" si="6"/>
        <v>In-store</v>
      </c>
      <c r="V42" s="4" t="str">
        <f t="shared" si="7"/>
        <v>UNKNOWN</v>
      </c>
      <c r="W42" s="4">
        <f t="shared" ref="W42:Y42" si="49">IF(OR(J42 = "ERROR", J42 = ""), "UNKNOWN", J42)</f>
        <v>3</v>
      </c>
      <c r="X42" s="4">
        <f t="shared" si="49"/>
        <v>4</v>
      </c>
      <c r="Y42" s="4">
        <f t="shared" si="49"/>
        <v>12</v>
      </c>
      <c r="Z42" s="5">
        <f t="shared" si="9"/>
        <v>45033</v>
      </c>
    </row>
    <row r="43">
      <c r="A43" s="1" t="s">
        <v>79</v>
      </c>
      <c r="B43" s="1" t="s">
        <v>44</v>
      </c>
      <c r="C43" s="1">
        <v>4.0</v>
      </c>
      <c r="D43" s="1">
        <v>4.0</v>
      </c>
      <c r="E43" s="1">
        <v>16.0</v>
      </c>
      <c r="G43" s="1" t="s">
        <v>24</v>
      </c>
      <c r="H43" s="6">
        <v>45282.0</v>
      </c>
      <c r="J43" s="3">
        <f t="shared" si="2"/>
        <v>4</v>
      </c>
      <c r="K43" s="4">
        <f t="shared" si="3"/>
        <v>4</v>
      </c>
      <c r="L43" s="4">
        <f t="shared" si="4"/>
        <v>16</v>
      </c>
      <c r="S43" s="1" t="s">
        <v>79</v>
      </c>
      <c r="T43" s="4" t="str">
        <f t="shared" si="5"/>
        <v>Sandwich</v>
      </c>
      <c r="U43" s="4" t="str">
        <f t="shared" si="6"/>
        <v>Takeaway</v>
      </c>
      <c r="V43" s="4" t="str">
        <f t="shared" si="7"/>
        <v>UNKNOWN</v>
      </c>
      <c r="W43" s="4">
        <f t="shared" ref="W43:Y43" si="50">IF(OR(J43 = "ERROR", J43 = ""), "UNKNOWN", J43)</f>
        <v>4</v>
      </c>
      <c r="X43" s="4">
        <f t="shared" si="50"/>
        <v>4</v>
      </c>
      <c r="Y43" s="4">
        <f t="shared" si="50"/>
        <v>16</v>
      </c>
      <c r="Z43" s="7">
        <f t="shared" si="9"/>
        <v>45282</v>
      </c>
    </row>
    <row r="44">
      <c r="A44" s="1" t="s">
        <v>80</v>
      </c>
      <c r="B44" s="1" t="s">
        <v>81</v>
      </c>
      <c r="C44" s="1">
        <v>2.0</v>
      </c>
      <c r="D44" s="1">
        <v>1.5</v>
      </c>
      <c r="E44" s="1" t="s">
        <v>30</v>
      </c>
      <c r="G44" s="1" t="s">
        <v>24</v>
      </c>
      <c r="H44" s="2">
        <v>44936.0</v>
      </c>
      <c r="J44" s="3">
        <f t="shared" si="2"/>
        <v>2</v>
      </c>
      <c r="K44" s="4">
        <f t="shared" si="3"/>
        <v>1.5</v>
      </c>
      <c r="L44" s="4">
        <f t="shared" si="4"/>
        <v>3</v>
      </c>
      <c r="S44" s="1" t="s">
        <v>80</v>
      </c>
      <c r="T44" s="4" t="str">
        <f t="shared" si="5"/>
        <v>Tea</v>
      </c>
      <c r="U44" s="4" t="str">
        <f t="shared" si="6"/>
        <v>Takeaway</v>
      </c>
      <c r="V44" s="4" t="str">
        <f t="shared" si="7"/>
        <v>UNKNOWN</v>
      </c>
      <c r="W44" s="4">
        <f t="shared" ref="W44:Y44" si="51">IF(OR(J44 = "ERROR", J44 = ""), "UNKNOWN", J44)</f>
        <v>2</v>
      </c>
      <c r="X44" s="4">
        <f t="shared" si="51"/>
        <v>1.5</v>
      </c>
      <c r="Y44" s="4">
        <f t="shared" si="51"/>
        <v>3</v>
      </c>
      <c r="Z44" s="5">
        <f t="shared" si="9"/>
        <v>44936</v>
      </c>
    </row>
    <row r="45">
      <c r="A45" s="1" t="s">
        <v>82</v>
      </c>
      <c r="B45" s="1" t="s">
        <v>55</v>
      </c>
      <c r="C45" s="1">
        <v>4.0</v>
      </c>
      <c r="D45" s="1">
        <v>3.0</v>
      </c>
      <c r="E45" s="1">
        <v>12.0</v>
      </c>
      <c r="G45" s="1" t="s">
        <v>24</v>
      </c>
      <c r="H45" s="2">
        <v>45201.0</v>
      </c>
      <c r="J45" s="3">
        <f t="shared" si="2"/>
        <v>4</v>
      </c>
      <c r="K45" s="4">
        <f t="shared" si="3"/>
        <v>3</v>
      </c>
      <c r="L45" s="4">
        <f t="shared" si="4"/>
        <v>12</v>
      </c>
      <c r="S45" s="1" t="s">
        <v>82</v>
      </c>
      <c r="T45" s="4" t="str">
        <f t="shared" si="5"/>
        <v>Juice</v>
      </c>
      <c r="U45" s="4" t="str">
        <f t="shared" si="6"/>
        <v>Takeaway</v>
      </c>
      <c r="V45" s="4" t="str">
        <f t="shared" si="7"/>
        <v>UNKNOWN</v>
      </c>
      <c r="W45" s="4">
        <f t="shared" ref="W45:Y45" si="52">IF(OR(J45 = "ERROR", J45 = ""), "UNKNOWN", J45)</f>
        <v>4</v>
      </c>
      <c r="X45" s="4">
        <f t="shared" si="52"/>
        <v>3</v>
      </c>
      <c r="Y45" s="4">
        <f t="shared" si="52"/>
        <v>12</v>
      </c>
      <c r="Z45" s="5">
        <f t="shared" si="9"/>
        <v>45201</v>
      </c>
    </row>
    <row r="46">
      <c r="A46" s="1" t="s">
        <v>83</v>
      </c>
      <c r="B46" s="1" t="s">
        <v>32</v>
      </c>
      <c r="C46" s="1">
        <v>2.0</v>
      </c>
      <c r="D46" s="1">
        <v>1.0</v>
      </c>
      <c r="E46" s="1">
        <v>2.0</v>
      </c>
      <c r="H46" s="2">
        <v>44980.0</v>
      </c>
      <c r="J46" s="3">
        <f t="shared" si="2"/>
        <v>2</v>
      </c>
      <c r="K46" s="4">
        <f t="shared" si="3"/>
        <v>1</v>
      </c>
      <c r="L46" s="4">
        <f t="shared" si="4"/>
        <v>2</v>
      </c>
      <c r="S46" s="1" t="s">
        <v>83</v>
      </c>
      <c r="T46" s="4" t="str">
        <f t="shared" si="5"/>
        <v>Cookie</v>
      </c>
      <c r="U46" s="4" t="str">
        <f t="shared" si="6"/>
        <v>UNKNOWN</v>
      </c>
      <c r="V46" s="4" t="str">
        <f t="shared" si="7"/>
        <v>UNKNOWN</v>
      </c>
      <c r="W46" s="4">
        <f t="shared" ref="W46:Y46" si="53">IF(OR(J46 = "ERROR", J46 = ""), "UNKNOWN", J46)</f>
        <v>2</v>
      </c>
      <c r="X46" s="4">
        <f t="shared" si="53"/>
        <v>1</v>
      </c>
      <c r="Y46" s="4">
        <f t="shared" si="53"/>
        <v>2</v>
      </c>
      <c r="Z46" s="5">
        <f t="shared" si="9"/>
        <v>44980</v>
      </c>
    </row>
    <row r="47">
      <c r="A47" s="1" t="s">
        <v>84</v>
      </c>
      <c r="B47" s="1" t="s">
        <v>36</v>
      </c>
      <c r="C47" s="1">
        <v>3.0</v>
      </c>
      <c r="D47" s="1">
        <v>5.0</v>
      </c>
      <c r="E47" s="1">
        <v>15.0</v>
      </c>
      <c r="F47" s="1" t="s">
        <v>28</v>
      </c>
      <c r="H47" s="2">
        <v>45007.0</v>
      </c>
      <c r="J47" s="3">
        <f t="shared" si="2"/>
        <v>3</v>
      </c>
      <c r="K47" s="4">
        <f t="shared" si="3"/>
        <v>5</v>
      </c>
      <c r="L47" s="4">
        <f t="shared" si="4"/>
        <v>15</v>
      </c>
      <c r="S47" s="1" t="s">
        <v>84</v>
      </c>
      <c r="T47" s="4" t="str">
        <f t="shared" si="5"/>
        <v>Salad</v>
      </c>
      <c r="U47" s="4" t="str">
        <f t="shared" si="6"/>
        <v>UNKNOWN</v>
      </c>
      <c r="V47" s="4" t="str">
        <f t="shared" si="7"/>
        <v>Cash</v>
      </c>
      <c r="W47" s="4">
        <f t="shared" ref="W47:Y47" si="54">IF(OR(J47 = "ERROR", J47 = ""), "UNKNOWN", J47)</f>
        <v>3</v>
      </c>
      <c r="X47" s="4">
        <f t="shared" si="54"/>
        <v>5</v>
      </c>
      <c r="Y47" s="4">
        <f t="shared" si="54"/>
        <v>15</v>
      </c>
      <c r="Z47" s="5">
        <f t="shared" si="9"/>
        <v>45007</v>
      </c>
    </row>
    <row r="48">
      <c r="A48" s="1" t="s">
        <v>85</v>
      </c>
      <c r="B48" s="1" t="s">
        <v>55</v>
      </c>
      <c r="C48" s="1">
        <v>4.0</v>
      </c>
      <c r="D48" s="1">
        <v>3.0</v>
      </c>
      <c r="E48" s="1">
        <v>12.0</v>
      </c>
      <c r="F48" s="1" t="s">
        <v>39</v>
      </c>
      <c r="G48" s="1" t="s">
        <v>29</v>
      </c>
      <c r="H48" s="2">
        <v>45233.0</v>
      </c>
      <c r="J48" s="3">
        <f t="shared" si="2"/>
        <v>4</v>
      </c>
      <c r="K48" s="4">
        <f t="shared" si="3"/>
        <v>3</v>
      </c>
      <c r="L48" s="4">
        <f t="shared" si="4"/>
        <v>12</v>
      </c>
      <c r="S48" s="1" t="s">
        <v>85</v>
      </c>
      <c r="T48" s="4" t="str">
        <f t="shared" si="5"/>
        <v>Juice</v>
      </c>
      <c r="U48" s="4" t="str">
        <f t="shared" si="6"/>
        <v>In-store</v>
      </c>
      <c r="V48" s="4" t="str">
        <f t="shared" si="7"/>
        <v>Digital Wallet</v>
      </c>
      <c r="W48" s="4">
        <f t="shared" ref="W48:Y48" si="55">IF(OR(J48 = "ERROR", J48 = ""), "UNKNOWN", J48)</f>
        <v>4</v>
      </c>
      <c r="X48" s="4">
        <f t="shared" si="55"/>
        <v>3</v>
      </c>
      <c r="Y48" s="4">
        <f t="shared" si="55"/>
        <v>12</v>
      </c>
      <c r="Z48" s="5">
        <f t="shared" si="9"/>
        <v>45233</v>
      </c>
    </row>
    <row r="49">
      <c r="A49" s="1" t="s">
        <v>86</v>
      </c>
      <c r="B49" s="1" t="s">
        <v>55</v>
      </c>
      <c r="C49" s="1">
        <v>5.0</v>
      </c>
      <c r="D49" s="1">
        <v>3.0</v>
      </c>
      <c r="E49" s="1">
        <v>15.0</v>
      </c>
      <c r="H49" s="2">
        <v>44987.0</v>
      </c>
      <c r="J49" s="3">
        <f t="shared" si="2"/>
        <v>5</v>
      </c>
      <c r="K49" s="4">
        <f t="shared" si="3"/>
        <v>3</v>
      </c>
      <c r="L49" s="4">
        <f t="shared" si="4"/>
        <v>15</v>
      </c>
      <c r="S49" s="1" t="s">
        <v>86</v>
      </c>
      <c r="T49" s="4" t="str">
        <f t="shared" si="5"/>
        <v>Juice</v>
      </c>
      <c r="U49" s="4" t="str">
        <f t="shared" si="6"/>
        <v>UNKNOWN</v>
      </c>
      <c r="V49" s="4" t="str">
        <f t="shared" si="7"/>
        <v>UNKNOWN</v>
      </c>
      <c r="W49" s="4">
        <f t="shared" ref="W49:Y49" si="56">IF(OR(J49 = "ERROR", J49 = ""), "UNKNOWN", J49)</f>
        <v>5</v>
      </c>
      <c r="X49" s="4">
        <f t="shared" si="56"/>
        <v>3</v>
      </c>
      <c r="Y49" s="4">
        <f t="shared" si="56"/>
        <v>15</v>
      </c>
      <c r="Z49" s="5">
        <f t="shared" si="9"/>
        <v>44987</v>
      </c>
    </row>
    <row r="50">
      <c r="A50" s="1" t="s">
        <v>87</v>
      </c>
      <c r="B50" s="1" t="s">
        <v>55</v>
      </c>
      <c r="C50" s="1">
        <v>5.0</v>
      </c>
      <c r="D50" s="1">
        <v>3.0</v>
      </c>
      <c r="E50" s="1">
        <v>15.0</v>
      </c>
      <c r="F50" s="1" t="s">
        <v>28</v>
      </c>
      <c r="H50" s="2">
        <v>45103.0</v>
      </c>
      <c r="J50" s="3">
        <f t="shared" si="2"/>
        <v>5</v>
      </c>
      <c r="K50" s="4">
        <f t="shared" si="3"/>
        <v>3</v>
      </c>
      <c r="L50" s="4">
        <f t="shared" si="4"/>
        <v>15</v>
      </c>
      <c r="S50" s="1" t="s">
        <v>87</v>
      </c>
      <c r="T50" s="4" t="str">
        <f t="shared" si="5"/>
        <v>Juice</v>
      </c>
      <c r="U50" s="4" t="str">
        <f t="shared" si="6"/>
        <v>UNKNOWN</v>
      </c>
      <c r="V50" s="4" t="str">
        <f t="shared" si="7"/>
        <v>Cash</v>
      </c>
      <c r="W50" s="4">
        <f t="shared" ref="W50:Y50" si="57">IF(OR(J50 = "ERROR", J50 = ""), "UNKNOWN", J50)</f>
        <v>5</v>
      </c>
      <c r="X50" s="4">
        <f t="shared" si="57"/>
        <v>3</v>
      </c>
      <c r="Y50" s="4">
        <f t="shared" si="57"/>
        <v>15</v>
      </c>
      <c r="Z50" s="5">
        <f t="shared" si="9"/>
        <v>45103</v>
      </c>
    </row>
    <row r="51">
      <c r="A51" s="1" t="s">
        <v>88</v>
      </c>
      <c r="B51" s="1" t="s">
        <v>27</v>
      </c>
      <c r="C51" s="1">
        <v>3.0</v>
      </c>
      <c r="D51" s="1">
        <v>3.0</v>
      </c>
      <c r="E51" s="1">
        <v>9.0</v>
      </c>
      <c r="G51" s="1" t="s">
        <v>25</v>
      </c>
      <c r="H51" s="2">
        <v>45048.0</v>
      </c>
      <c r="J51" s="3">
        <f t="shared" si="2"/>
        <v>3</v>
      </c>
      <c r="K51" s="4">
        <f t="shared" si="3"/>
        <v>3</v>
      </c>
      <c r="L51" s="4">
        <f t="shared" si="4"/>
        <v>9</v>
      </c>
      <c r="S51" s="1" t="s">
        <v>88</v>
      </c>
      <c r="T51" s="4" t="str">
        <f t="shared" si="5"/>
        <v>Cake</v>
      </c>
      <c r="U51" s="4" t="str">
        <f t="shared" si="6"/>
        <v>UNKNOWN</v>
      </c>
      <c r="V51" s="4" t="str">
        <f t="shared" si="7"/>
        <v>UNKNOWN</v>
      </c>
      <c r="W51" s="4">
        <f t="shared" ref="W51:Y51" si="58">IF(OR(J51 = "ERROR", J51 = ""), "UNKNOWN", J51)</f>
        <v>3</v>
      </c>
      <c r="X51" s="4">
        <f t="shared" si="58"/>
        <v>3</v>
      </c>
      <c r="Y51" s="4">
        <f t="shared" si="58"/>
        <v>9</v>
      </c>
      <c r="Z51" s="5">
        <f t="shared" si="9"/>
        <v>45048</v>
      </c>
    </row>
    <row r="52">
      <c r="A52" s="1" t="s">
        <v>89</v>
      </c>
      <c r="B52" s="1" t="s">
        <v>27</v>
      </c>
      <c r="C52" s="1">
        <v>5.0</v>
      </c>
      <c r="D52" s="1">
        <v>3.0</v>
      </c>
      <c r="E52" s="1">
        <v>15.0</v>
      </c>
      <c r="G52" s="1" t="s">
        <v>24</v>
      </c>
      <c r="H52" s="2">
        <v>45174.0</v>
      </c>
      <c r="J52" s="3">
        <f t="shared" si="2"/>
        <v>5</v>
      </c>
      <c r="K52" s="4">
        <f t="shared" si="3"/>
        <v>3</v>
      </c>
      <c r="L52" s="4">
        <f t="shared" si="4"/>
        <v>15</v>
      </c>
      <c r="S52" s="1" t="s">
        <v>89</v>
      </c>
      <c r="T52" s="4" t="str">
        <f t="shared" si="5"/>
        <v>Cake</v>
      </c>
      <c r="U52" s="4" t="str">
        <f t="shared" si="6"/>
        <v>Takeaway</v>
      </c>
      <c r="V52" s="4" t="str">
        <f t="shared" si="7"/>
        <v>UNKNOWN</v>
      </c>
      <c r="W52" s="4">
        <f t="shared" ref="W52:Y52" si="59">IF(OR(J52 = "ERROR", J52 = ""), "UNKNOWN", J52)</f>
        <v>5</v>
      </c>
      <c r="X52" s="4">
        <f t="shared" si="59"/>
        <v>3</v>
      </c>
      <c r="Y52" s="4">
        <f t="shared" si="59"/>
        <v>15</v>
      </c>
      <c r="Z52" s="5">
        <f t="shared" si="9"/>
        <v>45174</v>
      </c>
    </row>
    <row r="53">
      <c r="A53" s="1" t="s">
        <v>90</v>
      </c>
      <c r="B53" s="1" t="s">
        <v>36</v>
      </c>
      <c r="C53" s="1">
        <v>5.0</v>
      </c>
      <c r="D53" s="1">
        <v>5.0</v>
      </c>
      <c r="E53" s="1">
        <v>25.0</v>
      </c>
      <c r="F53" s="1" t="s">
        <v>25</v>
      </c>
      <c r="G53" s="1" t="s">
        <v>24</v>
      </c>
      <c r="H53" s="2">
        <v>44934.0</v>
      </c>
      <c r="J53" s="3">
        <f t="shared" si="2"/>
        <v>5</v>
      </c>
      <c r="K53" s="4">
        <f t="shared" si="3"/>
        <v>5</v>
      </c>
      <c r="L53" s="4">
        <f t="shared" si="4"/>
        <v>25</v>
      </c>
      <c r="S53" s="1" t="s">
        <v>90</v>
      </c>
      <c r="T53" s="4" t="str">
        <f t="shared" si="5"/>
        <v>Salad</v>
      </c>
      <c r="U53" s="4" t="str">
        <f t="shared" si="6"/>
        <v>Takeaway</v>
      </c>
      <c r="V53" s="4" t="str">
        <f t="shared" si="7"/>
        <v>UNKNOWN</v>
      </c>
      <c r="W53" s="4">
        <f t="shared" ref="W53:Y53" si="60">IF(OR(J53 = "ERROR", J53 = ""), "UNKNOWN", J53)</f>
        <v>5</v>
      </c>
      <c r="X53" s="4">
        <f t="shared" si="60"/>
        <v>5</v>
      </c>
      <c r="Y53" s="4">
        <f t="shared" si="60"/>
        <v>25</v>
      </c>
      <c r="Z53" s="5">
        <f t="shared" si="9"/>
        <v>44934</v>
      </c>
    </row>
    <row r="54">
      <c r="A54" s="1" t="s">
        <v>91</v>
      </c>
      <c r="B54" s="1" t="s">
        <v>30</v>
      </c>
      <c r="C54" s="1">
        <v>5.0</v>
      </c>
      <c r="D54" s="1">
        <v>5.0</v>
      </c>
      <c r="E54" s="1">
        <v>25.0</v>
      </c>
      <c r="F54" s="1" t="s">
        <v>39</v>
      </c>
      <c r="H54" s="2">
        <v>45000.0</v>
      </c>
      <c r="J54" s="3">
        <f t="shared" si="2"/>
        <v>5</v>
      </c>
      <c r="K54" s="4">
        <f t="shared" si="3"/>
        <v>5</v>
      </c>
      <c r="L54" s="4">
        <f t="shared" si="4"/>
        <v>25</v>
      </c>
      <c r="S54" s="1" t="s">
        <v>91</v>
      </c>
      <c r="T54" s="4" t="str">
        <f t="shared" si="5"/>
        <v>UNKNOWN</v>
      </c>
      <c r="U54" s="4" t="str">
        <f t="shared" si="6"/>
        <v>UNKNOWN</v>
      </c>
      <c r="V54" s="4" t="str">
        <f t="shared" si="7"/>
        <v>Digital Wallet</v>
      </c>
      <c r="W54" s="4">
        <f t="shared" ref="W54:Y54" si="61">IF(OR(J54 = "ERROR", J54 = ""), "UNKNOWN", J54)</f>
        <v>5</v>
      </c>
      <c r="X54" s="4">
        <f t="shared" si="61"/>
        <v>5</v>
      </c>
      <c r="Y54" s="4">
        <f t="shared" si="61"/>
        <v>25</v>
      </c>
      <c r="Z54" s="5">
        <f t="shared" si="9"/>
        <v>45000</v>
      </c>
    </row>
    <row r="55">
      <c r="A55" s="1" t="s">
        <v>92</v>
      </c>
      <c r="B55" s="1" t="s">
        <v>41</v>
      </c>
      <c r="C55" s="1">
        <v>3.0</v>
      </c>
      <c r="D55" s="1">
        <v>4.0</v>
      </c>
      <c r="E55" s="1">
        <v>12.0</v>
      </c>
      <c r="F55" s="1" t="s">
        <v>23</v>
      </c>
      <c r="H55" s="6">
        <v>45255.0</v>
      </c>
      <c r="J55" s="3">
        <f t="shared" si="2"/>
        <v>3</v>
      </c>
      <c r="K55" s="4">
        <f t="shared" si="3"/>
        <v>4</v>
      </c>
      <c r="L55" s="4">
        <f t="shared" si="4"/>
        <v>12</v>
      </c>
      <c r="S55" s="1" t="s">
        <v>92</v>
      </c>
      <c r="T55" s="4" t="str">
        <f t="shared" si="5"/>
        <v>Smoothie</v>
      </c>
      <c r="U55" s="4" t="str">
        <f t="shared" si="6"/>
        <v>UNKNOWN</v>
      </c>
      <c r="V55" s="4" t="str">
        <f t="shared" si="7"/>
        <v>Credit Card</v>
      </c>
      <c r="W55" s="4">
        <f t="shared" ref="W55:Y55" si="62">IF(OR(J55 = "ERROR", J55 = ""), "UNKNOWN", J55)</f>
        <v>3</v>
      </c>
      <c r="X55" s="4">
        <f t="shared" si="62"/>
        <v>4</v>
      </c>
      <c r="Y55" s="4">
        <f t="shared" si="62"/>
        <v>12</v>
      </c>
      <c r="Z55" s="7">
        <f t="shared" si="9"/>
        <v>45255</v>
      </c>
    </row>
    <row r="56">
      <c r="A56" s="1" t="s">
        <v>93</v>
      </c>
      <c r="B56" s="1" t="s">
        <v>41</v>
      </c>
      <c r="C56" s="1">
        <v>5.0</v>
      </c>
      <c r="D56" s="1">
        <v>4.0</v>
      </c>
      <c r="E56" s="1">
        <v>20.0</v>
      </c>
      <c r="F56" s="1" t="s">
        <v>39</v>
      </c>
      <c r="G56" s="1" t="s">
        <v>24</v>
      </c>
      <c r="H56" s="2">
        <v>45265.0</v>
      </c>
      <c r="J56" s="3">
        <f t="shared" si="2"/>
        <v>5</v>
      </c>
      <c r="K56" s="4">
        <f t="shared" si="3"/>
        <v>4</v>
      </c>
      <c r="L56" s="4">
        <f t="shared" si="4"/>
        <v>20</v>
      </c>
      <c r="S56" s="1" t="s">
        <v>93</v>
      </c>
      <c r="T56" s="4" t="str">
        <f t="shared" si="5"/>
        <v>Smoothie</v>
      </c>
      <c r="U56" s="4" t="str">
        <f t="shared" si="6"/>
        <v>Takeaway</v>
      </c>
      <c r="V56" s="4" t="str">
        <f t="shared" si="7"/>
        <v>Digital Wallet</v>
      </c>
      <c r="W56" s="4">
        <f t="shared" ref="W56:Y56" si="63">IF(OR(J56 = "ERROR", J56 = ""), "UNKNOWN", J56)</f>
        <v>5</v>
      </c>
      <c r="X56" s="4">
        <f t="shared" si="63"/>
        <v>4</v>
      </c>
      <c r="Y56" s="4">
        <f t="shared" si="63"/>
        <v>20</v>
      </c>
      <c r="Z56" s="5">
        <f t="shared" si="9"/>
        <v>45265</v>
      </c>
    </row>
    <row r="57">
      <c r="A57" s="1" t="s">
        <v>94</v>
      </c>
      <c r="B57" s="1" t="s">
        <v>32</v>
      </c>
      <c r="C57" s="1" t="s">
        <v>25</v>
      </c>
      <c r="D57" s="1">
        <v>1.0</v>
      </c>
      <c r="E57" s="1">
        <v>2.0</v>
      </c>
      <c r="F57" s="1" t="s">
        <v>23</v>
      </c>
      <c r="G57" s="1" t="s">
        <v>24</v>
      </c>
      <c r="H57" s="2">
        <v>45004.0</v>
      </c>
      <c r="J57" s="3">
        <f t="shared" si="2"/>
        <v>2</v>
      </c>
      <c r="K57" s="4">
        <f t="shared" si="3"/>
        <v>1</v>
      </c>
      <c r="L57" s="4">
        <f t="shared" si="4"/>
        <v>2</v>
      </c>
      <c r="S57" s="1" t="s">
        <v>94</v>
      </c>
      <c r="T57" s="4" t="str">
        <f t="shared" si="5"/>
        <v>Cookie</v>
      </c>
      <c r="U57" s="4" t="str">
        <f t="shared" si="6"/>
        <v>Takeaway</v>
      </c>
      <c r="V57" s="4" t="str">
        <f t="shared" si="7"/>
        <v>Credit Card</v>
      </c>
      <c r="W57" s="4">
        <f t="shared" ref="W57:Y57" si="64">IF(OR(J57 = "ERROR", J57 = ""), "UNKNOWN", J57)</f>
        <v>2</v>
      </c>
      <c r="X57" s="4">
        <f t="shared" si="64"/>
        <v>1</v>
      </c>
      <c r="Y57" s="4">
        <f t="shared" si="64"/>
        <v>2</v>
      </c>
      <c r="Z57" s="5">
        <f t="shared" si="9"/>
        <v>45004</v>
      </c>
    </row>
    <row r="58">
      <c r="A58" s="1" t="s">
        <v>95</v>
      </c>
      <c r="B58" s="1" t="s">
        <v>27</v>
      </c>
      <c r="C58" s="1">
        <v>5.0</v>
      </c>
      <c r="E58" s="1">
        <v>15.0</v>
      </c>
      <c r="G58" s="1" t="s">
        <v>24</v>
      </c>
      <c r="H58" s="2">
        <v>45104.0</v>
      </c>
      <c r="J58" s="3">
        <f t="shared" si="2"/>
        <v>5</v>
      </c>
      <c r="K58" s="4">
        <f t="shared" si="3"/>
        <v>3</v>
      </c>
      <c r="L58" s="4">
        <f t="shared" si="4"/>
        <v>15</v>
      </c>
      <c r="S58" s="1" t="s">
        <v>95</v>
      </c>
      <c r="T58" s="4" t="str">
        <f t="shared" si="5"/>
        <v>Cake</v>
      </c>
      <c r="U58" s="4" t="str">
        <f t="shared" si="6"/>
        <v>Takeaway</v>
      </c>
      <c r="V58" s="4" t="str">
        <f t="shared" si="7"/>
        <v>UNKNOWN</v>
      </c>
      <c r="W58" s="4">
        <f t="shared" ref="W58:Y58" si="65">IF(OR(J58 = "ERROR", J58 = ""), "UNKNOWN", J58)</f>
        <v>5</v>
      </c>
      <c r="X58" s="4">
        <f t="shared" si="65"/>
        <v>3</v>
      </c>
      <c r="Y58" s="4">
        <f t="shared" si="65"/>
        <v>15</v>
      </c>
      <c r="Z58" s="5">
        <f t="shared" si="9"/>
        <v>45104</v>
      </c>
    </row>
    <row r="59">
      <c r="A59" s="1" t="s">
        <v>96</v>
      </c>
      <c r="B59" s="1" t="s">
        <v>27</v>
      </c>
      <c r="C59" s="1" t="s">
        <v>30</v>
      </c>
      <c r="D59" s="1">
        <v>3.0</v>
      </c>
      <c r="E59" s="1">
        <v>3.0</v>
      </c>
      <c r="F59" s="1" t="s">
        <v>39</v>
      </c>
      <c r="G59" s="1" t="s">
        <v>29</v>
      </c>
      <c r="H59" s="2">
        <v>45035.0</v>
      </c>
      <c r="J59" s="3">
        <f t="shared" si="2"/>
        <v>1</v>
      </c>
      <c r="K59" s="4">
        <f t="shared" si="3"/>
        <v>3</v>
      </c>
      <c r="L59" s="4">
        <f t="shared" si="4"/>
        <v>3</v>
      </c>
      <c r="S59" s="1" t="s">
        <v>96</v>
      </c>
      <c r="T59" s="4" t="str">
        <f t="shared" si="5"/>
        <v>Cake</v>
      </c>
      <c r="U59" s="4" t="str">
        <f t="shared" si="6"/>
        <v>In-store</v>
      </c>
      <c r="V59" s="4" t="str">
        <f t="shared" si="7"/>
        <v>Digital Wallet</v>
      </c>
      <c r="W59" s="4">
        <f t="shared" ref="W59:Y59" si="66">IF(OR(J59 = "ERROR", J59 = ""), "UNKNOWN", J59)</f>
        <v>1</v>
      </c>
      <c r="X59" s="4">
        <f t="shared" si="66"/>
        <v>3</v>
      </c>
      <c r="Y59" s="4">
        <f t="shared" si="66"/>
        <v>3</v>
      </c>
      <c r="Z59" s="5">
        <f t="shared" si="9"/>
        <v>45035</v>
      </c>
    </row>
    <row r="60">
      <c r="A60" s="1" t="s">
        <v>97</v>
      </c>
      <c r="B60" s="1" t="s">
        <v>44</v>
      </c>
      <c r="C60" s="1">
        <v>4.0</v>
      </c>
      <c r="D60" s="1">
        <v>4.0</v>
      </c>
      <c r="E60" s="1">
        <v>16.0</v>
      </c>
      <c r="F60" s="1" t="s">
        <v>28</v>
      </c>
      <c r="G60" s="1" t="s">
        <v>24</v>
      </c>
      <c r="H60" s="2">
        <v>45233.0</v>
      </c>
      <c r="J60" s="3">
        <f t="shared" si="2"/>
        <v>4</v>
      </c>
      <c r="K60" s="4">
        <f t="shared" si="3"/>
        <v>4</v>
      </c>
      <c r="L60" s="4">
        <f t="shared" si="4"/>
        <v>16</v>
      </c>
      <c r="S60" s="1" t="s">
        <v>97</v>
      </c>
      <c r="T60" s="4" t="str">
        <f t="shared" si="5"/>
        <v>Sandwich</v>
      </c>
      <c r="U60" s="4" t="str">
        <f t="shared" si="6"/>
        <v>Takeaway</v>
      </c>
      <c r="V60" s="4" t="str">
        <f t="shared" si="7"/>
        <v>Cash</v>
      </c>
      <c r="W60" s="4">
        <f t="shared" ref="W60:Y60" si="67">IF(OR(J60 = "ERROR", J60 = ""), "UNKNOWN", J60)</f>
        <v>4</v>
      </c>
      <c r="X60" s="4">
        <f t="shared" si="67"/>
        <v>4</v>
      </c>
      <c r="Y60" s="4">
        <f t="shared" si="67"/>
        <v>16</v>
      </c>
      <c r="Z60" s="5">
        <f t="shared" si="9"/>
        <v>45233</v>
      </c>
    </row>
    <row r="61">
      <c r="A61" s="1" t="s">
        <v>98</v>
      </c>
      <c r="B61" s="1" t="s">
        <v>55</v>
      </c>
      <c r="C61" s="1">
        <v>5.0</v>
      </c>
      <c r="D61" s="1">
        <v>3.0</v>
      </c>
      <c r="E61" s="1">
        <v>15.0</v>
      </c>
      <c r="G61" s="1" t="s">
        <v>29</v>
      </c>
      <c r="H61" s="2">
        <v>45206.0</v>
      </c>
      <c r="J61" s="3">
        <f t="shared" si="2"/>
        <v>5</v>
      </c>
      <c r="K61" s="4">
        <f t="shared" si="3"/>
        <v>3</v>
      </c>
      <c r="L61" s="4">
        <f t="shared" si="4"/>
        <v>15</v>
      </c>
      <c r="S61" s="1" t="s">
        <v>98</v>
      </c>
      <c r="T61" s="4" t="str">
        <f t="shared" si="5"/>
        <v>Juice</v>
      </c>
      <c r="U61" s="4" t="str">
        <f t="shared" si="6"/>
        <v>In-store</v>
      </c>
      <c r="V61" s="4" t="str">
        <f t="shared" si="7"/>
        <v>UNKNOWN</v>
      </c>
      <c r="W61" s="4">
        <f t="shared" ref="W61:Y61" si="68">IF(OR(J61 = "ERROR", J61 = ""), "UNKNOWN", J61)</f>
        <v>5</v>
      </c>
      <c r="X61" s="4">
        <f t="shared" si="68"/>
        <v>3</v>
      </c>
      <c r="Y61" s="4">
        <f t="shared" si="68"/>
        <v>15</v>
      </c>
      <c r="Z61" s="5">
        <f t="shared" si="9"/>
        <v>45206</v>
      </c>
    </row>
    <row r="62">
      <c r="A62" s="1" t="s">
        <v>99</v>
      </c>
      <c r="B62" s="1" t="s">
        <v>36</v>
      </c>
      <c r="C62" s="1">
        <v>1.0</v>
      </c>
      <c r="D62" s="1">
        <v>5.0</v>
      </c>
      <c r="E62" s="1">
        <v>5.0</v>
      </c>
      <c r="H62" s="2">
        <v>45199.0</v>
      </c>
      <c r="J62" s="3">
        <f t="shared" si="2"/>
        <v>1</v>
      </c>
      <c r="K62" s="4">
        <f t="shared" si="3"/>
        <v>5</v>
      </c>
      <c r="L62" s="4">
        <f t="shared" si="4"/>
        <v>5</v>
      </c>
      <c r="S62" s="1" t="s">
        <v>99</v>
      </c>
      <c r="T62" s="4" t="str">
        <f t="shared" si="5"/>
        <v>Salad</v>
      </c>
      <c r="U62" s="4" t="str">
        <f t="shared" si="6"/>
        <v>UNKNOWN</v>
      </c>
      <c r="V62" s="4" t="str">
        <f t="shared" si="7"/>
        <v>UNKNOWN</v>
      </c>
      <c r="W62" s="4">
        <f t="shared" ref="W62:Y62" si="69">IF(OR(J62 = "ERROR", J62 = ""), "UNKNOWN", J62)</f>
        <v>1</v>
      </c>
      <c r="X62" s="4">
        <f t="shared" si="69"/>
        <v>5</v>
      </c>
      <c r="Y62" s="4">
        <f t="shared" si="69"/>
        <v>5</v>
      </c>
      <c r="Z62" s="5">
        <f t="shared" si="9"/>
        <v>45199</v>
      </c>
    </row>
    <row r="63">
      <c r="A63" s="1" t="s">
        <v>100</v>
      </c>
      <c r="C63" s="1">
        <v>1.0</v>
      </c>
      <c r="D63" s="1">
        <v>3.0</v>
      </c>
      <c r="E63" s="1">
        <v>3.0</v>
      </c>
      <c r="G63" s="1" t="s">
        <v>29</v>
      </c>
      <c r="H63" s="2">
        <v>45208.0</v>
      </c>
      <c r="J63" s="3">
        <f t="shared" si="2"/>
        <v>1</v>
      </c>
      <c r="K63" s="4">
        <f t="shared" si="3"/>
        <v>3</v>
      </c>
      <c r="L63" s="4">
        <f t="shared" si="4"/>
        <v>3</v>
      </c>
      <c r="S63" s="1" t="s">
        <v>100</v>
      </c>
      <c r="T63" s="4" t="str">
        <f t="shared" si="5"/>
        <v>UNKNOWN</v>
      </c>
      <c r="U63" s="4" t="str">
        <f t="shared" si="6"/>
        <v>In-store</v>
      </c>
      <c r="V63" s="4" t="str">
        <f t="shared" si="7"/>
        <v>UNKNOWN</v>
      </c>
      <c r="W63" s="4">
        <f t="shared" ref="W63:Y63" si="70">IF(OR(J63 = "ERROR", J63 = ""), "UNKNOWN", J63)</f>
        <v>1</v>
      </c>
      <c r="X63" s="4">
        <f t="shared" si="70"/>
        <v>3</v>
      </c>
      <c r="Y63" s="4">
        <f t="shared" si="70"/>
        <v>3</v>
      </c>
      <c r="Z63" s="5">
        <f t="shared" si="9"/>
        <v>45208</v>
      </c>
    </row>
    <row r="64">
      <c r="A64" s="1" t="s">
        <v>101</v>
      </c>
      <c r="B64" s="1" t="s">
        <v>44</v>
      </c>
      <c r="C64" s="1">
        <v>1.0</v>
      </c>
      <c r="D64" s="1">
        <v>4.0</v>
      </c>
      <c r="E64" s="1">
        <v>4.0</v>
      </c>
      <c r="F64" s="1" t="s">
        <v>28</v>
      </c>
      <c r="H64" s="2">
        <v>45073.0</v>
      </c>
      <c r="J64" s="3">
        <f t="shared" si="2"/>
        <v>1</v>
      </c>
      <c r="K64" s="4">
        <f t="shared" si="3"/>
        <v>4</v>
      </c>
      <c r="L64" s="4">
        <f t="shared" si="4"/>
        <v>4</v>
      </c>
      <c r="S64" s="1" t="s">
        <v>101</v>
      </c>
      <c r="T64" s="4" t="str">
        <f t="shared" si="5"/>
        <v>Sandwich</v>
      </c>
      <c r="U64" s="4" t="str">
        <f t="shared" si="6"/>
        <v>UNKNOWN</v>
      </c>
      <c r="V64" s="4" t="str">
        <f t="shared" si="7"/>
        <v>Cash</v>
      </c>
      <c r="W64" s="4">
        <f t="shared" ref="W64:Y64" si="71">IF(OR(J64 = "ERROR", J64 = ""), "UNKNOWN", J64)</f>
        <v>1</v>
      </c>
      <c r="X64" s="4">
        <f t="shared" si="71"/>
        <v>4</v>
      </c>
      <c r="Y64" s="4">
        <f t="shared" si="71"/>
        <v>4</v>
      </c>
      <c r="Z64" s="5">
        <f t="shared" si="9"/>
        <v>45073</v>
      </c>
    </row>
    <row r="65">
      <c r="A65" s="1" t="s">
        <v>102</v>
      </c>
      <c r="B65" s="1" t="s">
        <v>30</v>
      </c>
      <c r="C65" s="1">
        <v>3.0</v>
      </c>
      <c r="D65" s="1">
        <v>5.0</v>
      </c>
      <c r="E65" s="1">
        <v>15.0</v>
      </c>
      <c r="G65" s="1" t="s">
        <v>24</v>
      </c>
      <c r="H65" s="6">
        <v>45248.0</v>
      </c>
      <c r="J65" s="3">
        <f t="shared" si="2"/>
        <v>3</v>
      </c>
      <c r="K65" s="4">
        <f t="shared" si="3"/>
        <v>5</v>
      </c>
      <c r="L65" s="4">
        <f t="shared" si="4"/>
        <v>15</v>
      </c>
      <c r="S65" s="1" t="s">
        <v>102</v>
      </c>
      <c r="T65" s="4" t="str">
        <f t="shared" si="5"/>
        <v>UNKNOWN</v>
      </c>
      <c r="U65" s="4" t="str">
        <f t="shared" si="6"/>
        <v>Takeaway</v>
      </c>
      <c r="V65" s="4" t="str">
        <f t="shared" si="7"/>
        <v>UNKNOWN</v>
      </c>
      <c r="W65" s="4">
        <f t="shared" ref="W65:Y65" si="72">IF(OR(J65 = "ERROR", J65 = ""), "UNKNOWN", J65)</f>
        <v>3</v>
      </c>
      <c r="X65" s="4">
        <f t="shared" si="72"/>
        <v>5</v>
      </c>
      <c r="Y65" s="4">
        <f t="shared" si="72"/>
        <v>15</v>
      </c>
      <c r="Z65" s="7">
        <f t="shared" si="9"/>
        <v>45248</v>
      </c>
    </row>
    <row r="66">
      <c r="A66" s="1" t="s">
        <v>103</v>
      </c>
      <c r="B66" s="1" t="s">
        <v>41</v>
      </c>
      <c r="C66" s="1">
        <v>4.0</v>
      </c>
      <c r="D66" s="1">
        <v>4.0</v>
      </c>
      <c r="E66" s="1">
        <v>16.0</v>
      </c>
      <c r="F66" s="1" t="s">
        <v>39</v>
      </c>
      <c r="H66" s="2">
        <v>45078.0</v>
      </c>
      <c r="J66" s="3">
        <f t="shared" si="2"/>
        <v>4</v>
      </c>
      <c r="K66" s="4">
        <f t="shared" si="3"/>
        <v>4</v>
      </c>
      <c r="L66" s="4">
        <f t="shared" si="4"/>
        <v>16</v>
      </c>
      <c r="S66" s="1" t="s">
        <v>103</v>
      </c>
      <c r="T66" s="4" t="str">
        <f t="shared" si="5"/>
        <v>Smoothie</v>
      </c>
      <c r="U66" s="4" t="str">
        <f t="shared" si="6"/>
        <v>UNKNOWN</v>
      </c>
      <c r="V66" s="4" t="str">
        <f t="shared" si="7"/>
        <v>Digital Wallet</v>
      </c>
      <c r="W66" s="4">
        <f t="shared" ref="W66:Y66" si="73">IF(OR(J66 = "ERROR", J66 = ""), "UNKNOWN", J66)</f>
        <v>4</v>
      </c>
      <c r="X66" s="4">
        <f t="shared" si="73"/>
        <v>4</v>
      </c>
      <c r="Y66" s="4">
        <f t="shared" si="73"/>
        <v>16</v>
      </c>
      <c r="Z66" s="5">
        <f t="shared" si="9"/>
        <v>45078</v>
      </c>
    </row>
    <row r="67">
      <c r="A67" s="1" t="s">
        <v>104</v>
      </c>
      <c r="B67" s="1" t="s">
        <v>44</v>
      </c>
      <c r="C67" s="1">
        <v>3.0</v>
      </c>
      <c r="G67" s="1" t="s">
        <v>29</v>
      </c>
      <c r="H67" s="6">
        <v>45219.0</v>
      </c>
      <c r="J67" s="3">
        <f t="shared" si="2"/>
        <v>3</v>
      </c>
      <c r="K67" s="4" t="str">
        <f t="shared" si="3"/>
        <v/>
      </c>
      <c r="L67" s="4" t="str">
        <f t="shared" si="4"/>
        <v/>
      </c>
      <c r="S67" s="1" t="s">
        <v>104</v>
      </c>
      <c r="T67" s="4" t="str">
        <f t="shared" si="5"/>
        <v>Sandwich</v>
      </c>
      <c r="U67" s="4" t="str">
        <f t="shared" si="6"/>
        <v>In-store</v>
      </c>
      <c r="V67" s="4" t="str">
        <f t="shared" si="7"/>
        <v>UNKNOWN</v>
      </c>
      <c r="W67" s="4">
        <f t="shared" ref="W67:Y67" si="74">IF(OR(J67 = "ERROR", J67 = ""), "UNKNOWN", J67)</f>
        <v>3</v>
      </c>
      <c r="X67" s="4" t="str">
        <f t="shared" si="74"/>
        <v>UNKNOWN</v>
      </c>
      <c r="Y67" s="4" t="str">
        <f t="shared" si="74"/>
        <v>UNKNOWN</v>
      </c>
      <c r="Z67" s="7">
        <f t="shared" si="9"/>
        <v>45219</v>
      </c>
    </row>
    <row r="68">
      <c r="A68" s="1" t="s">
        <v>105</v>
      </c>
      <c r="B68" s="1" t="s">
        <v>55</v>
      </c>
      <c r="D68" s="1">
        <v>3.0</v>
      </c>
      <c r="E68" s="1">
        <v>6.0</v>
      </c>
      <c r="F68" s="1" t="s">
        <v>28</v>
      </c>
      <c r="H68" s="2">
        <v>45015.0</v>
      </c>
      <c r="J68" s="3">
        <f t="shared" si="2"/>
        <v>2</v>
      </c>
      <c r="K68" s="4">
        <f t="shared" si="3"/>
        <v>3</v>
      </c>
      <c r="L68" s="4">
        <f t="shared" si="4"/>
        <v>6</v>
      </c>
      <c r="S68" s="1" t="s">
        <v>105</v>
      </c>
      <c r="T68" s="4" t="str">
        <f t="shared" si="5"/>
        <v>Juice</v>
      </c>
      <c r="U68" s="4" t="str">
        <f t="shared" si="6"/>
        <v>UNKNOWN</v>
      </c>
      <c r="V68" s="4" t="str">
        <f t="shared" si="7"/>
        <v>Cash</v>
      </c>
      <c r="W68" s="4">
        <f t="shared" ref="W68:Y68" si="75">IF(OR(J68 = "ERROR", J68 = ""), "UNKNOWN", J68)</f>
        <v>2</v>
      </c>
      <c r="X68" s="4">
        <f t="shared" si="75"/>
        <v>3</v>
      </c>
      <c r="Y68" s="4">
        <f t="shared" si="75"/>
        <v>6</v>
      </c>
      <c r="Z68" s="5">
        <f t="shared" si="9"/>
        <v>45015</v>
      </c>
    </row>
    <row r="69">
      <c r="A69" s="1" t="s">
        <v>106</v>
      </c>
      <c r="B69" s="1" t="s">
        <v>32</v>
      </c>
      <c r="C69" s="1">
        <v>1.0</v>
      </c>
      <c r="D69" s="1">
        <v>1.0</v>
      </c>
      <c r="E69" s="1">
        <v>1.0</v>
      </c>
      <c r="F69" s="1" t="s">
        <v>23</v>
      </c>
      <c r="G69" s="1" t="s">
        <v>24</v>
      </c>
      <c r="H69" s="2">
        <v>45202.0</v>
      </c>
      <c r="J69" s="3">
        <f t="shared" si="2"/>
        <v>1</v>
      </c>
      <c r="K69" s="4">
        <f t="shared" si="3"/>
        <v>1</v>
      </c>
      <c r="L69" s="4">
        <f t="shared" si="4"/>
        <v>1</v>
      </c>
      <c r="S69" s="1" t="s">
        <v>106</v>
      </c>
      <c r="T69" s="4" t="str">
        <f t="shared" si="5"/>
        <v>Cookie</v>
      </c>
      <c r="U69" s="4" t="str">
        <f t="shared" si="6"/>
        <v>Takeaway</v>
      </c>
      <c r="V69" s="4" t="str">
        <f t="shared" si="7"/>
        <v>Credit Card</v>
      </c>
      <c r="W69" s="4">
        <f t="shared" ref="W69:Y69" si="76">IF(OR(J69 = "ERROR", J69 = ""), "UNKNOWN", J69)</f>
        <v>1</v>
      </c>
      <c r="X69" s="4">
        <f t="shared" si="76"/>
        <v>1</v>
      </c>
      <c r="Y69" s="4">
        <f t="shared" si="76"/>
        <v>1</v>
      </c>
      <c r="Z69" s="5">
        <f t="shared" si="9"/>
        <v>45202</v>
      </c>
    </row>
    <row r="70">
      <c r="A70" s="1" t="s">
        <v>107</v>
      </c>
      <c r="B70" s="1" t="s">
        <v>36</v>
      </c>
      <c r="C70" s="1">
        <v>2.0</v>
      </c>
      <c r="D70" s="1" t="s">
        <v>25</v>
      </c>
      <c r="E70" s="1">
        <v>10.0</v>
      </c>
      <c r="G70" s="1" t="s">
        <v>29</v>
      </c>
      <c r="H70" s="6">
        <v>45226.0</v>
      </c>
      <c r="J70" s="3">
        <f t="shared" si="2"/>
        <v>2</v>
      </c>
      <c r="K70" s="4">
        <f t="shared" si="3"/>
        <v>5</v>
      </c>
      <c r="L70" s="4">
        <f t="shared" si="4"/>
        <v>10</v>
      </c>
      <c r="S70" s="1" t="s">
        <v>107</v>
      </c>
      <c r="T70" s="4" t="str">
        <f t="shared" si="5"/>
        <v>Salad</v>
      </c>
      <c r="U70" s="4" t="str">
        <f t="shared" si="6"/>
        <v>In-store</v>
      </c>
      <c r="V70" s="4" t="str">
        <f t="shared" si="7"/>
        <v>UNKNOWN</v>
      </c>
      <c r="W70" s="4">
        <f t="shared" ref="W70:Y70" si="77">IF(OR(J70 = "ERROR", J70 = ""), "UNKNOWN", J70)</f>
        <v>2</v>
      </c>
      <c r="X70" s="4">
        <f t="shared" si="77"/>
        <v>5</v>
      </c>
      <c r="Y70" s="4">
        <f t="shared" si="77"/>
        <v>10</v>
      </c>
      <c r="Z70" s="7">
        <f t="shared" si="9"/>
        <v>45226</v>
      </c>
    </row>
    <row r="71">
      <c r="A71" s="1" t="s">
        <v>108</v>
      </c>
      <c r="B71" s="1" t="s">
        <v>25</v>
      </c>
      <c r="C71" s="1">
        <v>5.0</v>
      </c>
      <c r="D71" s="1">
        <v>3.0</v>
      </c>
      <c r="E71" s="1">
        <v>15.0</v>
      </c>
      <c r="F71" s="1" t="s">
        <v>39</v>
      </c>
      <c r="G71" s="1" t="s">
        <v>29</v>
      </c>
      <c r="H71" s="2">
        <v>45022.0</v>
      </c>
      <c r="J71" s="3">
        <f t="shared" si="2"/>
        <v>5</v>
      </c>
      <c r="K71" s="4">
        <f t="shared" si="3"/>
        <v>3</v>
      </c>
      <c r="L71" s="4">
        <f t="shared" si="4"/>
        <v>15</v>
      </c>
      <c r="S71" s="1" t="s">
        <v>108</v>
      </c>
      <c r="T71" s="4" t="str">
        <f t="shared" si="5"/>
        <v>UNKNOWN</v>
      </c>
      <c r="U71" s="4" t="str">
        <f t="shared" si="6"/>
        <v>In-store</v>
      </c>
      <c r="V71" s="4" t="str">
        <f t="shared" si="7"/>
        <v>Digital Wallet</v>
      </c>
      <c r="W71" s="4">
        <f t="shared" ref="W71:Y71" si="78">IF(OR(J71 = "ERROR", J71 = ""), "UNKNOWN", J71)</f>
        <v>5</v>
      </c>
      <c r="X71" s="4">
        <f t="shared" si="78"/>
        <v>3</v>
      </c>
      <c r="Y71" s="4">
        <f t="shared" si="78"/>
        <v>15</v>
      </c>
      <c r="Z71" s="5">
        <f t="shared" si="9"/>
        <v>45022</v>
      </c>
    </row>
    <row r="72">
      <c r="A72" s="1" t="s">
        <v>109</v>
      </c>
      <c r="B72" s="1" t="s">
        <v>81</v>
      </c>
      <c r="C72" s="1">
        <v>2.0</v>
      </c>
      <c r="D72" s="1">
        <v>1.5</v>
      </c>
      <c r="E72" s="1">
        <v>3.0</v>
      </c>
      <c r="F72" s="1" t="s">
        <v>28</v>
      </c>
      <c r="G72" s="1" t="s">
        <v>29</v>
      </c>
      <c r="H72" s="2">
        <v>45007.0</v>
      </c>
      <c r="J72" s="3">
        <f t="shared" si="2"/>
        <v>2</v>
      </c>
      <c r="K72" s="4">
        <f t="shared" si="3"/>
        <v>1.5</v>
      </c>
      <c r="L72" s="4">
        <f t="shared" si="4"/>
        <v>3</v>
      </c>
      <c r="S72" s="1" t="s">
        <v>109</v>
      </c>
      <c r="T72" s="4" t="str">
        <f t="shared" si="5"/>
        <v>Tea</v>
      </c>
      <c r="U72" s="4" t="str">
        <f t="shared" si="6"/>
        <v>In-store</v>
      </c>
      <c r="V72" s="4" t="str">
        <f t="shared" si="7"/>
        <v>Cash</v>
      </c>
      <c r="W72" s="4">
        <f t="shared" ref="W72:Y72" si="79">IF(OR(J72 = "ERROR", J72 = ""), "UNKNOWN", J72)</f>
        <v>2</v>
      </c>
      <c r="X72" s="4">
        <f t="shared" si="79"/>
        <v>1.5</v>
      </c>
      <c r="Y72" s="4">
        <f t="shared" si="79"/>
        <v>3</v>
      </c>
      <c r="Z72" s="5">
        <f t="shared" si="9"/>
        <v>45007</v>
      </c>
    </row>
    <row r="73">
      <c r="A73" s="1" t="s">
        <v>110</v>
      </c>
      <c r="B73" s="1" t="s">
        <v>27</v>
      </c>
      <c r="C73" s="1">
        <v>2.0</v>
      </c>
      <c r="D73" s="1">
        <v>3.0</v>
      </c>
      <c r="E73" s="1">
        <v>6.0</v>
      </c>
      <c r="F73" s="1" t="s">
        <v>23</v>
      </c>
      <c r="G73" s="1" t="s">
        <v>29</v>
      </c>
      <c r="H73" s="2">
        <v>44957.0</v>
      </c>
      <c r="J73" s="3">
        <f t="shared" si="2"/>
        <v>2</v>
      </c>
      <c r="K73" s="4">
        <f t="shared" si="3"/>
        <v>3</v>
      </c>
      <c r="L73" s="4">
        <f t="shared" si="4"/>
        <v>6</v>
      </c>
      <c r="S73" s="1" t="s">
        <v>110</v>
      </c>
      <c r="T73" s="4" t="str">
        <f t="shared" si="5"/>
        <v>Cake</v>
      </c>
      <c r="U73" s="4" t="str">
        <f t="shared" si="6"/>
        <v>In-store</v>
      </c>
      <c r="V73" s="4" t="str">
        <f t="shared" si="7"/>
        <v>Credit Card</v>
      </c>
      <c r="W73" s="4">
        <f t="shared" ref="W73:Y73" si="80">IF(OR(J73 = "ERROR", J73 = ""), "UNKNOWN", J73)</f>
        <v>2</v>
      </c>
      <c r="X73" s="4">
        <f t="shared" si="80"/>
        <v>3</v>
      </c>
      <c r="Y73" s="4">
        <f t="shared" si="80"/>
        <v>6</v>
      </c>
      <c r="Z73" s="5">
        <f t="shared" si="9"/>
        <v>44957</v>
      </c>
    </row>
    <row r="74">
      <c r="A74" s="1" t="s">
        <v>111</v>
      </c>
      <c r="C74" s="1">
        <v>1.0</v>
      </c>
      <c r="D74" s="1">
        <v>1.0</v>
      </c>
      <c r="E74" s="1">
        <v>1.0</v>
      </c>
      <c r="F74" s="1" t="s">
        <v>28</v>
      </c>
      <c r="G74" s="1" t="s">
        <v>29</v>
      </c>
      <c r="H74" s="2">
        <v>45268.0</v>
      </c>
      <c r="J74" s="3">
        <f t="shared" si="2"/>
        <v>1</v>
      </c>
      <c r="K74" s="4">
        <f t="shared" si="3"/>
        <v>1</v>
      </c>
      <c r="L74" s="4">
        <f t="shared" si="4"/>
        <v>1</v>
      </c>
      <c r="S74" s="1" t="s">
        <v>111</v>
      </c>
      <c r="T74" s="4" t="str">
        <f t="shared" si="5"/>
        <v>UNKNOWN</v>
      </c>
      <c r="U74" s="4" t="str">
        <f t="shared" si="6"/>
        <v>In-store</v>
      </c>
      <c r="V74" s="4" t="str">
        <f t="shared" si="7"/>
        <v>Cash</v>
      </c>
      <c r="W74" s="4">
        <f t="shared" ref="W74:Y74" si="81">IF(OR(J74 = "ERROR", J74 = ""), "UNKNOWN", J74)</f>
        <v>1</v>
      </c>
      <c r="X74" s="4">
        <f t="shared" si="81"/>
        <v>1</v>
      </c>
      <c r="Y74" s="4">
        <f t="shared" si="81"/>
        <v>1</v>
      </c>
      <c r="Z74" s="5">
        <f t="shared" si="9"/>
        <v>45268</v>
      </c>
    </row>
    <row r="75">
      <c r="A75" s="1" t="s">
        <v>112</v>
      </c>
      <c r="B75" s="1" t="s">
        <v>36</v>
      </c>
      <c r="C75" s="1">
        <v>2.0</v>
      </c>
      <c r="D75" s="1">
        <v>5.0</v>
      </c>
      <c r="E75" s="1">
        <v>10.0</v>
      </c>
      <c r="G75" s="1" t="s">
        <v>25</v>
      </c>
      <c r="H75" s="2">
        <v>45096.0</v>
      </c>
      <c r="J75" s="3">
        <f t="shared" si="2"/>
        <v>2</v>
      </c>
      <c r="K75" s="4">
        <f t="shared" si="3"/>
        <v>5</v>
      </c>
      <c r="L75" s="4">
        <f t="shared" si="4"/>
        <v>10</v>
      </c>
      <c r="S75" s="1" t="s">
        <v>112</v>
      </c>
      <c r="T75" s="4" t="str">
        <f t="shared" si="5"/>
        <v>Salad</v>
      </c>
      <c r="U75" s="4" t="str">
        <f t="shared" si="6"/>
        <v>UNKNOWN</v>
      </c>
      <c r="V75" s="4" t="str">
        <f t="shared" si="7"/>
        <v>UNKNOWN</v>
      </c>
      <c r="W75" s="4">
        <f t="shared" ref="W75:Y75" si="82">IF(OR(J75 = "ERROR", J75 = ""), "UNKNOWN", J75)</f>
        <v>2</v>
      </c>
      <c r="X75" s="4">
        <f t="shared" si="82"/>
        <v>5</v>
      </c>
      <c r="Y75" s="4">
        <f t="shared" si="82"/>
        <v>10</v>
      </c>
      <c r="Z75" s="5">
        <f t="shared" si="9"/>
        <v>45096</v>
      </c>
    </row>
    <row r="76">
      <c r="A76" s="1" t="s">
        <v>113</v>
      </c>
      <c r="B76" s="1" t="s">
        <v>41</v>
      </c>
      <c r="C76" s="1">
        <v>2.0</v>
      </c>
      <c r="D76" s="1">
        <v>4.0</v>
      </c>
      <c r="E76" s="1">
        <v>8.0</v>
      </c>
      <c r="F76" s="1" t="s">
        <v>23</v>
      </c>
      <c r="G76" s="1" t="s">
        <v>25</v>
      </c>
      <c r="H76" s="6">
        <v>45274.0</v>
      </c>
      <c r="J76" s="3">
        <f t="shared" si="2"/>
        <v>2</v>
      </c>
      <c r="K76" s="4">
        <f t="shared" si="3"/>
        <v>4</v>
      </c>
      <c r="L76" s="4">
        <f t="shared" si="4"/>
        <v>8</v>
      </c>
      <c r="S76" s="1" t="s">
        <v>113</v>
      </c>
      <c r="T76" s="4" t="str">
        <f t="shared" si="5"/>
        <v>Smoothie</v>
      </c>
      <c r="U76" s="4" t="str">
        <f t="shared" si="6"/>
        <v>UNKNOWN</v>
      </c>
      <c r="V76" s="4" t="str">
        <f t="shared" si="7"/>
        <v>Credit Card</v>
      </c>
      <c r="W76" s="4">
        <f t="shared" ref="W76:Y76" si="83">IF(OR(J76 = "ERROR", J76 = ""), "UNKNOWN", J76)</f>
        <v>2</v>
      </c>
      <c r="X76" s="4">
        <f t="shared" si="83"/>
        <v>4</v>
      </c>
      <c r="Y76" s="4">
        <f t="shared" si="83"/>
        <v>8</v>
      </c>
      <c r="Z76" s="7">
        <f t="shared" si="9"/>
        <v>45274</v>
      </c>
    </row>
    <row r="77">
      <c r="A77" s="1" t="s">
        <v>114</v>
      </c>
      <c r="B77" s="1" t="s">
        <v>22</v>
      </c>
      <c r="C77" s="1">
        <v>1.0</v>
      </c>
      <c r="D77" s="1">
        <v>2.0</v>
      </c>
      <c r="E77" s="1">
        <v>2.0</v>
      </c>
      <c r="F77" s="1" t="s">
        <v>28</v>
      </c>
      <c r="G77" s="1" t="s">
        <v>24</v>
      </c>
      <c r="H77" s="2">
        <v>45123.0</v>
      </c>
      <c r="J77" s="3">
        <f t="shared" si="2"/>
        <v>1</v>
      </c>
      <c r="K77" s="4">
        <f t="shared" si="3"/>
        <v>2</v>
      </c>
      <c r="L77" s="4">
        <f t="shared" si="4"/>
        <v>2</v>
      </c>
      <c r="S77" s="1" t="s">
        <v>114</v>
      </c>
      <c r="T77" s="4" t="str">
        <f t="shared" si="5"/>
        <v>Coffee</v>
      </c>
      <c r="U77" s="4" t="str">
        <f t="shared" si="6"/>
        <v>Takeaway</v>
      </c>
      <c r="V77" s="4" t="str">
        <f t="shared" si="7"/>
        <v>Cash</v>
      </c>
      <c r="W77" s="4">
        <f t="shared" ref="W77:Y77" si="84">IF(OR(J77 = "ERROR", J77 = ""), "UNKNOWN", J77)</f>
        <v>1</v>
      </c>
      <c r="X77" s="4">
        <f t="shared" si="84"/>
        <v>2</v>
      </c>
      <c r="Y77" s="4">
        <f t="shared" si="84"/>
        <v>2</v>
      </c>
      <c r="Z77" s="5">
        <f t="shared" si="9"/>
        <v>45123</v>
      </c>
    </row>
    <row r="78">
      <c r="A78" s="1" t="s">
        <v>115</v>
      </c>
      <c r="B78" s="1" t="s">
        <v>44</v>
      </c>
      <c r="C78" s="1">
        <v>4.0</v>
      </c>
      <c r="D78" s="1">
        <v>4.0</v>
      </c>
      <c r="E78" s="1">
        <v>16.0</v>
      </c>
      <c r="F78" s="1" t="s">
        <v>28</v>
      </c>
      <c r="H78" s="2">
        <v>44979.0</v>
      </c>
      <c r="J78" s="3">
        <f t="shared" si="2"/>
        <v>4</v>
      </c>
      <c r="K78" s="4">
        <f t="shared" si="3"/>
        <v>4</v>
      </c>
      <c r="L78" s="4">
        <f t="shared" si="4"/>
        <v>16</v>
      </c>
      <c r="S78" s="1" t="s">
        <v>115</v>
      </c>
      <c r="T78" s="4" t="str">
        <f t="shared" si="5"/>
        <v>Sandwich</v>
      </c>
      <c r="U78" s="4" t="str">
        <f t="shared" si="6"/>
        <v>UNKNOWN</v>
      </c>
      <c r="V78" s="4" t="str">
        <f t="shared" si="7"/>
        <v>Cash</v>
      </c>
      <c r="W78" s="4">
        <f t="shared" ref="W78:Y78" si="85">IF(OR(J78 = "ERROR", J78 = ""), "UNKNOWN", J78)</f>
        <v>4</v>
      </c>
      <c r="X78" s="4">
        <f t="shared" si="85"/>
        <v>4</v>
      </c>
      <c r="Y78" s="4">
        <f t="shared" si="85"/>
        <v>16</v>
      </c>
      <c r="Z78" s="5">
        <f t="shared" si="9"/>
        <v>44979</v>
      </c>
    </row>
    <row r="79">
      <c r="A79" s="1" t="s">
        <v>116</v>
      </c>
      <c r="B79" s="1" t="s">
        <v>36</v>
      </c>
      <c r="C79" s="1">
        <v>1.0</v>
      </c>
      <c r="D79" s="1">
        <v>5.0</v>
      </c>
      <c r="E79" s="1">
        <v>5.0</v>
      </c>
      <c r="G79" s="1" t="s">
        <v>29</v>
      </c>
      <c r="J79" s="3">
        <f t="shared" si="2"/>
        <v>1</v>
      </c>
      <c r="K79" s="4">
        <f t="shared" si="3"/>
        <v>5</v>
      </c>
      <c r="L79" s="4">
        <f t="shared" si="4"/>
        <v>5</v>
      </c>
      <c r="S79" s="1" t="s">
        <v>116</v>
      </c>
      <c r="T79" s="4" t="str">
        <f t="shared" si="5"/>
        <v>Salad</v>
      </c>
      <c r="U79" s="4" t="str">
        <f t="shared" si="6"/>
        <v>In-store</v>
      </c>
      <c r="V79" s="4" t="str">
        <f t="shared" si="7"/>
        <v>UNKNOWN</v>
      </c>
      <c r="W79" s="4">
        <f t="shared" ref="W79:Y79" si="86">IF(OR(J79 = "ERROR", J79 = ""), "UNKNOWN", J79)</f>
        <v>1</v>
      </c>
      <c r="X79" s="4">
        <f t="shared" si="86"/>
        <v>5</v>
      </c>
      <c r="Y79" s="4">
        <f t="shared" si="86"/>
        <v>5</v>
      </c>
      <c r="Z79" s="4" t="str">
        <f t="shared" si="9"/>
        <v>UNKNOWN</v>
      </c>
    </row>
    <row r="80">
      <c r="A80" s="1" t="s">
        <v>117</v>
      </c>
      <c r="B80" s="1" t="s">
        <v>81</v>
      </c>
      <c r="C80" s="1">
        <v>5.0</v>
      </c>
      <c r="D80" s="1">
        <v>1.5</v>
      </c>
      <c r="E80" s="1">
        <v>7.5</v>
      </c>
      <c r="F80" s="1" t="s">
        <v>28</v>
      </c>
      <c r="H80" s="2">
        <v>45079.0</v>
      </c>
      <c r="J80" s="3">
        <f t="shared" si="2"/>
        <v>5</v>
      </c>
      <c r="K80" s="4">
        <f t="shared" si="3"/>
        <v>1.5</v>
      </c>
      <c r="L80" s="4">
        <f t="shared" si="4"/>
        <v>7.5</v>
      </c>
      <c r="S80" s="1" t="s">
        <v>117</v>
      </c>
      <c r="T80" s="4" t="str">
        <f t="shared" si="5"/>
        <v>Tea</v>
      </c>
      <c r="U80" s="4" t="str">
        <f t="shared" si="6"/>
        <v>UNKNOWN</v>
      </c>
      <c r="V80" s="4" t="str">
        <f t="shared" si="7"/>
        <v>Cash</v>
      </c>
      <c r="W80" s="4">
        <f t="shared" ref="W80:Y80" si="87">IF(OR(J80 = "ERROR", J80 = ""), "UNKNOWN", J80)</f>
        <v>5</v>
      </c>
      <c r="X80" s="4">
        <f t="shared" si="87"/>
        <v>1.5</v>
      </c>
      <c r="Y80" s="4">
        <f t="shared" si="87"/>
        <v>7.5</v>
      </c>
      <c r="Z80" s="5">
        <f t="shared" si="9"/>
        <v>45079</v>
      </c>
    </row>
    <row r="81">
      <c r="A81" s="1" t="s">
        <v>118</v>
      </c>
      <c r="B81" s="1" t="s">
        <v>55</v>
      </c>
      <c r="C81" s="1">
        <v>4.0</v>
      </c>
      <c r="D81" s="1">
        <v>3.0</v>
      </c>
      <c r="E81" s="1">
        <v>12.0</v>
      </c>
      <c r="F81" s="1" t="s">
        <v>28</v>
      </c>
      <c r="G81" s="1" t="s">
        <v>29</v>
      </c>
      <c r="H81" s="2">
        <v>45092.0</v>
      </c>
      <c r="J81" s="3">
        <f t="shared" si="2"/>
        <v>4</v>
      </c>
      <c r="K81" s="4">
        <f t="shared" si="3"/>
        <v>3</v>
      </c>
      <c r="L81" s="4">
        <f t="shared" si="4"/>
        <v>12</v>
      </c>
      <c r="S81" s="1" t="s">
        <v>118</v>
      </c>
      <c r="T81" s="4" t="str">
        <f t="shared" si="5"/>
        <v>Juice</v>
      </c>
      <c r="U81" s="4" t="str">
        <f t="shared" si="6"/>
        <v>In-store</v>
      </c>
      <c r="V81" s="4" t="str">
        <f t="shared" si="7"/>
        <v>Cash</v>
      </c>
      <c r="W81" s="4">
        <f t="shared" ref="W81:Y81" si="88">IF(OR(J81 = "ERROR", J81 = ""), "UNKNOWN", J81)</f>
        <v>4</v>
      </c>
      <c r="X81" s="4">
        <f t="shared" si="88"/>
        <v>3</v>
      </c>
      <c r="Y81" s="4">
        <f t="shared" si="88"/>
        <v>12</v>
      </c>
      <c r="Z81" s="5">
        <f t="shared" si="9"/>
        <v>45092</v>
      </c>
    </row>
    <row r="82">
      <c r="A82" s="1" t="s">
        <v>119</v>
      </c>
      <c r="B82" s="1" t="s">
        <v>22</v>
      </c>
      <c r="C82" s="1">
        <v>2.0</v>
      </c>
      <c r="D82" s="1">
        <v>2.0</v>
      </c>
      <c r="E82" s="1">
        <v>4.0</v>
      </c>
      <c r="F82" s="1" t="s">
        <v>23</v>
      </c>
      <c r="G82" s="1" t="s">
        <v>29</v>
      </c>
      <c r="H82" s="2">
        <v>45269.0</v>
      </c>
      <c r="J82" s="3">
        <f t="shared" si="2"/>
        <v>2</v>
      </c>
      <c r="K82" s="4">
        <f t="shared" si="3"/>
        <v>2</v>
      </c>
      <c r="L82" s="4">
        <f t="shared" si="4"/>
        <v>4</v>
      </c>
      <c r="S82" s="1" t="s">
        <v>119</v>
      </c>
      <c r="T82" s="4" t="str">
        <f t="shared" si="5"/>
        <v>Coffee</v>
      </c>
      <c r="U82" s="4" t="str">
        <f t="shared" si="6"/>
        <v>In-store</v>
      </c>
      <c r="V82" s="4" t="str">
        <f t="shared" si="7"/>
        <v>Credit Card</v>
      </c>
      <c r="W82" s="4">
        <f t="shared" ref="W82:Y82" si="89">IF(OR(J82 = "ERROR", J82 = ""), "UNKNOWN", J82)</f>
        <v>2</v>
      </c>
      <c r="X82" s="4">
        <f t="shared" si="89"/>
        <v>2</v>
      </c>
      <c r="Y82" s="4">
        <f t="shared" si="89"/>
        <v>4</v>
      </c>
      <c r="Z82" s="5">
        <f t="shared" si="9"/>
        <v>45269</v>
      </c>
    </row>
    <row r="83">
      <c r="A83" s="1" t="s">
        <v>120</v>
      </c>
      <c r="B83" s="1" t="s">
        <v>44</v>
      </c>
      <c r="C83" s="1">
        <v>2.0</v>
      </c>
      <c r="D83" s="1">
        <v>4.0</v>
      </c>
      <c r="E83" s="1">
        <v>8.0</v>
      </c>
      <c r="G83" s="1" t="s">
        <v>29</v>
      </c>
      <c r="H83" s="2">
        <v>45034.0</v>
      </c>
      <c r="J83" s="3">
        <f t="shared" si="2"/>
        <v>2</v>
      </c>
      <c r="K83" s="4">
        <f t="shared" si="3"/>
        <v>4</v>
      </c>
      <c r="L83" s="4">
        <f t="shared" si="4"/>
        <v>8</v>
      </c>
      <c r="S83" s="1" t="s">
        <v>120</v>
      </c>
      <c r="T83" s="4" t="str">
        <f t="shared" si="5"/>
        <v>Sandwich</v>
      </c>
      <c r="U83" s="4" t="str">
        <f t="shared" si="6"/>
        <v>In-store</v>
      </c>
      <c r="V83" s="4" t="str">
        <f t="shared" si="7"/>
        <v>UNKNOWN</v>
      </c>
      <c r="W83" s="4">
        <f t="shared" ref="W83:Y83" si="90">IF(OR(J83 = "ERROR", J83 = ""), "UNKNOWN", J83)</f>
        <v>2</v>
      </c>
      <c r="X83" s="4">
        <f t="shared" si="90"/>
        <v>4</v>
      </c>
      <c r="Y83" s="4">
        <f t="shared" si="90"/>
        <v>8</v>
      </c>
      <c r="Z83" s="5">
        <f t="shared" si="9"/>
        <v>45034</v>
      </c>
    </row>
    <row r="84">
      <c r="A84" s="1" t="s">
        <v>121</v>
      </c>
      <c r="B84" s="1" t="s">
        <v>32</v>
      </c>
      <c r="C84" s="1">
        <v>2.0</v>
      </c>
      <c r="D84" s="1">
        <v>1.0</v>
      </c>
      <c r="E84" s="1">
        <v>2.0</v>
      </c>
      <c r="H84" s="2">
        <v>45237.0</v>
      </c>
      <c r="J84" s="3">
        <f t="shared" si="2"/>
        <v>2</v>
      </c>
      <c r="K84" s="4">
        <f t="shared" si="3"/>
        <v>1</v>
      </c>
      <c r="L84" s="4">
        <f t="shared" si="4"/>
        <v>2</v>
      </c>
      <c r="S84" s="1" t="s">
        <v>121</v>
      </c>
      <c r="T84" s="4" t="str">
        <f t="shared" si="5"/>
        <v>Cookie</v>
      </c>
      <c r="U84" s="4" t="str">
        <f t="shared" si="6"/>
        <v>UNKNOWN</v>
      </c>
      <c r="V84" s="4" t="str">
        <f t="shared" si="7"/>
        <v>UNKNOWN</v>
      </c>
      <c r="W84" s="4">
        <f t="shared" ref="W84:Y84" si="91">IF(OR(J84 = "ERROR", J84 = ""), "UNKNOWN", J84)</f>
        <v>2</v>
      </c>
      <c r="X84" s="4">
        <f t="shared" si="91"/>
        <v>1</v>
      </c>
      <c r="Y84" s="4">
        <f t="shared" si="91"/>
        <v>2</v>
      </c>
      <c r="Z84" s="5">
        <f t="shared" si="9"/>
        <v>45237</v>
      </c>
    </row>
    <row r="85">
      <c r="A85" s="1" t="s">
        <v>122</v>
      </c>
      <c r="B85" s="1" t="s">
        <v>27</v>
      </c>
      <c r="C85" s="1">
        <v>3.0</v>
      </c>
      <c r="D85" s="1">
        <v>3.0</v>
      </c>
      <c r="E85" s="1">
        <v>9.0</v>
      </c>
      <c r="F85" s="1" t="s">
        <v>28</v>
      </c>
      <c r="G85" s="1" t="s">
        <v>29</v>
      </c>
      <c r="H85" s="6">
        <v>45227.0</v>
      </c>
      <c r="J85" s="3">
        <f t="shared" si="2"/>
        <v>3</v>
      </c>
      <c r="K85" s="4">
        <f t="shared" si="3"/>
        <v>3</v>
      </c>
      <c r="L85" s="4">
        <f t="shared" si="4"/>
        <v>9</v>
      </c>
      <c r="S85" s="1" t="s">
        <v>122</v>
      </c>
      <c r="T85" s="4" t="str">
        <f t="shared" si="5"/>
        <v>Cake</v>
      </c>
      <c r="U85" s="4" t="str">
        <f t="shared" si="6"/>
        <v>In-store</v>
      </c>
      <c r="V85" s="4" t="str">
        <f t="shared" si="7"/>
        <v>Cash</v>
      </c>
      <c r="W85" s="4">
        <f t="shared" ref="W85:Y85" si="92">IF(OR(J85 = "ERROR", J85 = ""), "UNKNOWN", J85)</f>
        <v>3</v>
      </c>
      <c r="X85" s="4">
        <f t="shared" si="92"/>
        <v>3</v>
      </c>
      <c r="Y85" s="4">
        <f t="shared" si="92"/>
        <v>9</v>
      </c>
      <c r="Z85" s="7">
        <f t="shared" si="9"/>
        <v>45227</v>
      </c>
    </row>
    <row r="86">
      <c r="A86" s="1" t="s">
        <v>123</v>
      </c>
      <c r="B86" s="1" t="s">
        <v>27</v>
      </c>
      <c r="C86" s="1">
        <v>4.0</v>
      </c>
      <c r="D86" s="1">
        <v>3.0</v>
      </c>
      <c r="E86" s="1">
        <v>12.0</v>
      </c>
      <c r="F86" s="1" t="s">
        <v>23</v>
      </c>
      <c r="H86" s="6">
        <v>45282.0</v>
      </c>
      <c r="J86" s="3">
        <f t="shared" si="2"/>
        <v>4</v>
      </c>
      <c r="K86" s="4">
        <f t="shared" si="3"/>
        <v>3</v>
      </c>
      <c r="L86" s="4">
        <f t="shared" si="4"/>
        <v>12</v>
      </c>
      <c r="S86" s="1" t="s">
        <v>123</v>
      </c>
      <c r="T86" s="4" t="str">
        <f t="shared" si="5"/>
        <v>Cake</v>
      </c>
      <c r="U86" s="4" t="str">
        <f t="shared" si="6"/>
        <v>UNKNOWN</v>
      </c>
      <c r="V86" s="4" t="str">
        <f t="shared" si="7"/>
        <v>Credit Card</v>
      </c>
      <c r="W86" s="4">
        <f t="shared" ref="W86:Y86" si="93">IF(OR(J86 = "ERROR", J86 = ""), "UNKNOWN", J86)</f>
        <v>4</v>
      </c>
      <c r="X86" s="4">
        <f t="shared" si="93"/>
        <v>3</v>
      </c>
      <c r="Y86" s="4">
        <f t="shared" si="93"/>
        <v>12</v>
      </c>
      <c r="Z86" s="7">
        <f t="shared" si="9"/>
        <v>45282</v>
      </c>
    </row>
    <row r="87">
      <c r="A87" s="1" t="s">
        <v>124</v>
      </c>
      <c r="B87" s="1" t="s">
        <v>81</v>
      </c>
      <c r="C87" s="1">
        <v>3.0</v>
      </c>
      <c r="E87" s="1">
        <v>4.5</v>
      </c>
      <c r="F87" s="1" t="s">
        <v>28</v>
      </c>
      <c r="G87" s="1" t="s">
        <v>30</v>
      </c>
      <c r="H87" s="6">
        <v>45228.0</v>
      </c>
      <c r="J87" s="3">
        <f t="shared" si="2"/>
        <v>3</v>
      </c>
      <c r="K87" s="4">
        <f t="shared" si="3"/>
        <v>1.5</v>
      </c>
      <c r="L87" s="4">
        <f t="shared" si="4"/>
        <v>4.5</v>
      </c>
      <c r="S87" s="1" t="s">
        <v>124</v>
      </c>
      <c r="T87" s="4" t="str">
        <f t="shared" si="5"/>
        <v>Tea</v>
      </c>
      <c r="U87" s="4" t="str">
        <f t="shared" si="6"/>
        <v>UNKNOWN</v>
      </c>
      <c r="V87" s="4" t="str">
        <f t="shared" si="7"/>
        <v>Cash</v>
      </c>
      <c r="W87" s="4">
        <f t="shared" ref="W87:Y87" si="94">IF(OR(J87 = "ERROR", J87 = ""), "UNKNOWN", J87)</f>
        <v>3</v>
      </c>
      <c r="X87" s="4">
        <f t="shared" si="94"/>
        <v>1.5</v>
      </c>
      <c r="Y87" s="4">
        <f t="shared" si="94"/>
        <v>4.5</v>
      </c>
      <c r="Z87" s="7">
        <f t="shared" si="9"/>
        <v>45228</v>
      </c>
    </row>
    <row r="88">
      <c r="A88" s="1" t="s">
        <v>125</v>
      </c>
      <c r="B88" s="1" t="s">
        <v>27</v>
      </c>
      <c r="C88" s="1">
        <v>5.0</v>
      </c>
      <c r="D88" s="1">
        <v>3.0</v>
      </c>
      <c r="E88" s="1">
        <v>15.0</v>
      </c>
      <c r="F88" s="1" t="s">
        <v>23</v>
      </c>
      <c r="G88" s="1" t="s">
        <v>25</v>
      </c>
      <c r="H88" s="2">
        <v>45046.0</v>
      </c>
      <c r="J88" s="3">
        <f t="shared" si="2"/>
        <v>5</v>
      </c>
      <c r="K88" s="4">
        <f t="shared" si="3"/>
        <v>3</v>
      </c>
      <c r="L88" s="4">
        <f t="shared" si="4"/>
        <v>15</v>
      </c>
      <c r="S88" s="1" t="s">
        <v>125</v>
      </c>
      <c r="T88" s="4" t="str">
        <f t="shared" si="5"/>
        <v>Cake</v>
      </c>
      <c r="U88" s="4" t="str">
        <f t="shared" si="6"/>
        <v>UNKNOWN</v>
      </c>
      <c r="V88" s="4" t="str">
        <f t="shared" si="7"/>
        <v>Credit Card</v>
      </c>
      <c r="W88" s="4">
        <f t="shared" ref="W88:Y88" si="95">IF(OR(J88 = "ERROR", J88 = ""), "UNKNOWN", J88)</f>
        <v>5</v>
      </c>
      <c r="X88" s="4">
        <f t="shared" si="95"/>
        <v>3</v>
      </c>
      <c r="Y88" s="4">
        <f t="shared" si="95"/>
        <v>15</v>
      </c>
      <c r="Z88" s="5">
        <f t="shared" si="9"/>
        <v>45046</v>
      </c>
    </row>
    <row r="89">
      <c r="A89" s="1" t="s">
        <v>126</v>
      </c>
      <c r="B89" s="1" t="s">
        <v>32</v>
      </c>
      <c r="C89" s="1">
        <v>5.0</v>
      </c>
      <c r="D89" s="1">
        <v>1.0</v>
      </c>
      <c r="E89" s="1">
        <v>5.0</v>
      </c>
      <c r="G89" s="1" t="s">
        <v>24</v>
      </c>
      <c r="H89" s="2">
        <v>45018.0</v>
      </c>
      <c r="J89" s="3">
        <f t="shared" si="2"/>
        <v>5</v>
      </c>
      <c r="K89" s="4">
        <f t="shared" si="3"/>
        <v>1</v>
      </c>
      <c r="L89" s="4">
        <f t="shared" si="4"/>
        <v>5</v>
      </c>
      <c r="S89" s="1" t="s">
        <v>126</v>
      </c>
      <c r="T89" s="4" t="str">
        <f t="shared" si="5"/>
        <v>Cookie</v>
      </c>
      <c r="U89" s="4" t="str">
        <f t="shared" si="6"/>
        <v>Takeaway</v>
      </c>
      <c r="V89" s="4" t="str">
        <f t="shared" si="7"/>
        <v>UNKNOWN</v>
      </c>
      <c r="W89" s="4">
        <f t="shared" ref="W89:Y89" si="96">IF(OR(J89 = "ERROR", J89 = ""), "UNKNOWN", J89)</f>
        <v>5</v>
      </c>
      <c r="X89" s="4">
        <f t="shared" si="96"/>
        <v>1</v>
      </c>
      <c r="Y89" s="4">
        <f t="shared" si="96"/>
        <v>5</v>
      </c>
      <c r="Z89" s="5">
        <f t="shared" si="9"/>
        <v>45018</v>
      </c>
    </row>
    <row r="90">
      <c r="A90" s="1" t="s">
        <v>127</v>
      </c>
      <c r="B90" s="1" t="s">
        <v>25</v>
      </c>
      <c r="C90" s="1">
        <v>1.0</v>
      </c>
      <c r="D90" s="1">
        <v>5.0</v>
      </c>
      <c r="E90" s="1">
        <v>5.0</v>
      </c>
      <c r="F90" s="1" t="s">
        <v>39</v>
      </c>
      <c r="G90" s="1" t="s">
        <v>24</v>
      </c>
      <c r="H90" s="2">
        <v>45070.0</v>
      </c>
      <c r="J90" s="3">
        <f t="shared" si="2"/>
        <v>1</v>
      </c>
      <c r="K90" s="4">
        <f t="shared" si="3"/>
        <v>5</v>
      </c>
      <c r="L90" s="4">
        <f t="shared" si="4"/>
        <v>5</v>
      </c>
      <c r="S90" s="1" t="s">
        <v>127</v>
      </c>
      <c r="T90" s="4" t="str">
        <f t="shared" si="5"/>
        <v>UNKNOWN</v>
      </c>
      <c r="U90" s="4" t="str">
        <f t="shared" si="6"/>
        <v>Takeaway</v>
      </c>
      <c r="V90" s="4" t="str">
        <f t="shared" si="7"/>
        <v>Digital Wallet</v>
      </c>
      <c r="W90" s="4">
        <f t="shared" ref="W90:Y90" si="97">IF(OR(J90 = "ERROR", J90 = ""), "UNKNOWN", J90)</f>
        <v>1</v>
      </c>
      <c r="X90" s="4">
        <f t="shared" si="97"/>
        <v>5</v>
      </c>
      <c r="Y90" s="4">
        <f t="shared" si="97"/>
        <v>5</v>
      </c>
      <c r="Z90" s="5">
        <f t="shared" si="9"/>
        <v>45070</v>
      </c>
    </row>
    <row r="91">
      <c r="A91" s="1" t="s">
        <v>128</v>
      </c>
      <c r="C91" s="1">
        <v>5.0</v>
      </c>
      <c r="D91" s="1">
        <v>1.0</v>
      </c>
      <c r="E91" s="1">
        <v>5.0</v>
      </c>
      <c r="G91" s="1" t="s">
        <v>29</v>
      </c>
      <c r="H91" s="2">
        <v>44997.0</v>
      </c>
      <c r="J91" s="3">
        <f t="shared" si="2"/>
        <v>5</v>
      </c>
      <c r="K91" s="4">
        <f t="shared" si="3"/>
        <v>1</v>
      </c>
      <c r="L91" s="4">
        <f t="shared" si="4"/>
        <v>5</v>
      </c>
      <c r="S91" s="1" t="s">
        <v>128</v>
      </c>
      <c r="T91" s="4" t="str">
        <f t="shared" si="5"/>
        <v>UNKNOWN</v>
      </c>
      <c r="U91" s="4" t="str">
        <f t="shared" si="6"/>
        <v>In-store</v>
      </c>
      <c r="V91" s="4" t="str">
        <f t="shared" si="7"/>
        <v>UNKNOWN</v>
      </c>
      <c r="W91" s="4">
        <f t="shared" ref="W91:Y91" si="98">IF(OR(J91 = "ERROR", J91 = ""), "UNKNOWN", J91)</f>
        <v>5</v>
      </c>
      <c r="X91" s="4">
        <f t="shared" si="98"/>
        <v>1</v>
      </c>
      <c r="Y91" s="4">
        <f t="shared" si="98"/>
        <v>5</v>
      </c>
      <c r="Z91" s="5">
        <f t="shared" si="9"/>
        <v>44997</v>
      </c>
    </row>
    <row r="92">
      <c r="A92" s="1" t="s">
        <v>129</v>
      </c>
      <c r="B92" s="1" t="s">
        <v>81</v>
      </c>
      <c r="C92" s="1">
        <v>2.0</v>
      </c>
      <c r="D92" s="1">
        <v>1.5</v>
      </c>
      <c r="E92" s="1">
        <v>3.0</v>
      </c>
      <c r="F92" s="1" t="s">
        <v>23</v>
      </c>
      <c r="G92" s="1" t="s">
        <v>29</v>
      </c>
      <c r="H92" s="2">
        <v>45154.0</v>
      </c>
      <c r="J92" s="3">
        <f t="shared" si="2"/>
        <v>2</v>
      </c>
      <c r="K92" s="4">
        <f t="shared" si="3"/>
        <v>1.5</v>
      </c>
      <c r="L92" s="4">
        <f t="shared" si="4"/>
        <v>3</v>
      </c>
      <c r="S92" s="1" t="s">
        <v>129</v>
      </c>
      <c r="T92" s="4" t="str">
        <f t="shared" si="5"/>
        <v>Tea</v>
      </c>
      <c r="U92" s="4" t="str">
        <f t="shared" si="6"/>
        <v>In-store</v>
      </c>
      <c r="V92" s="4" t="str">
        <f t="shared" si="7"/>
        <v>Credit Card</v>
      </c>
      <c r="W92" s="4">
        <f t="shared" ref="W92:Y92" si="99">IF(OR(J92 = "ERROR", J92 = ""), "UNKNOWN", J92)</f>
        <v>2</v>
      </c>
      <c r="X92" s="4">
        <f t="shared" si="99"/>
        <v>1.5</v>
      </c>
      <c r="Y92" s="4">
        <f t="shared" si="99"/>
        <v>3</v>
      </c>
      <c r="Z92" s="5">
        <f t="shared" si="9"/>
        <v>45154</v>
      </c>
    </row>
    <row r="93">
      <c r="A93" s="1" t="s">
        <v>130</v>
      </c>
      <c r="B93" s="1" t="s">
        <v>30</v>
      </c>
      <c r="C93" s="1">
        <v>5.0</v>
      </c>
      <c r="D93" s="1">
        <v>3.0</v>
      </c>
      <c r="E93" s="1">
        <v>15.0</v>
      </c>
      <c r="G93" s="1" t="s">
        <v>29</v>
      </c>
      <c r="H93" s="6">
        <v>45227.0</v>
      </c>
      <c r="J93" s="3">
        <f t="shared" si="2"/>
        <v>5</v>
      </c>
      <c r="K93" s="4">
        <f t="shared" si="3"/>
        <v>3</v>
      </c>
      <c r="L93" s="4">
        <f t="shared" si="4"/>
        <v>15</v>
      </c>
      <c r="S93" s="1" t="s">
        <v>130</v>
      </c>
      <c r="T93" s="4" t="str">
        <f t="shared" si="5"/>
        <v>UNKNOWN</v>
      </c>
      <c r="U93" s="4" t="str">
        <f t="shared" si="6"/>
        <v>In-store</v>
      </c>
      <c r="V93" s="4" t="str">
        <f t="shared" si="7"/>
        <v>UNKNOWN</v>
      </c>
      <c r="W93" s="4">
        <f t="shared" ref="W93:Y93" si="100">IF(OR(J93 = "ERROR", J93 = ""), "UNKNOWN", J93)</f>
        <v>5</v>
      </c>
      <c r="X93" s="4">
        <f t="shared" si="100"/>
        <v>3</v>
      </c>
      <c r="Y93" s="4">
        <f t="shared" si="100"/>
        <v>15</v>
      </c>
      <c r="Z93" s="7">
        <f t="shared" si="9"/>
        <v>45227</v>
      </c>
    </row>
    <row r="94">
      <c r="A94" s="1" t="s">
        <v>131</v>
      </c>
      <c r="B94" s="1" t="s">
        <v>55</v>
      </c>
      <c r="C94" s="1">
        <v>5.0</v>
      </c>
      <c r="D94" s="1">
        <v>3.0</v>
      </c>
      <c r="E94" s="1">
        <v>15.0</v>
      </c>
      <c r="F94" s="1" t="s">
        <v>23</v>
      </c>
      <c r="H94" s="2">
        <v>45179.0</v>
      </c>
      <c r="J94" s="3">
        <f t="shared" si="2"/>
        <v>5</v>
      </c>
      <c r="K94" s="4">
        <f t="shared" si="3"/>
        <v>3</v>
      </c>
      <c r="L94" s="4">
        <f t="shared" si="4"/>
        <v>15</v>
      </c>
      <c r="S94" s="1" t="s">
        <v>131</v>
      </c>
      <c r="T94" s="4" t="str">
        <f t="shared" si="5"/>
        <v>Juice</v>
      </c>
      <c r="U94" s="4" t="str">
        <f t="shared" si="6"/>
        <v>UNKNOWN</v>
      </c>
      <c r="V94" s="4" t="str">
        <f t="shared" si="7"/>
        <v>Credit Card</v>
      </c>
      <c r="W94" s="4">
        <f t="shared" ref="W94:Y94" si="101">IF(OR(J94 = "ERROR", J94 = ""), "UNKNOWN", J94)</f>
        <v>5</v>
      </c>
      <c r="X94" s="4">
        <f t="shared" si="101"/>
        <v>3</v>
      </c>
      <c r="Y94" s="4">
        <f t="shared" si="101"/>
        <v>15</v>
      </c>
      <c r="Z94" s="5">
        <f t="shared" si="9"/>
        <v>45179</v>
      </c>
    </row>
    <row r="95">
      <c r="A95" s="1" t="s">
        <v>132</v>
      </c>
      <c r="B95" s="1" t="s">
        <v>22</v>
      </c>
      <c r="C95" s="1">
        <v>3.0</v>
      </c>
      <c r="D95" s="1">
        <v>2.0</v>
      </c>
      <c r="E95" s="1">
        <v>6.0</v>
      </c>
      <c r="F95" s="1" t="s">
        <v>23</v>
      </c>
      <c r="H95" s="2">
        <v>44992.0</v>
      </c>
      <c r="J95" s="3">
        <f t="shared" si="2"/>
        <v>3</v>
      </c>
      <c r="K95" s="4">
        <f t="shared" si="3"/>
        <v>2</v>
      </c>
      <c r="L95" s="4">
        <f t="shared" si="4"/>
        <v>6</v>
      </c>
      <c r="S95" s="1" t="s">
        <v>132</v>
      </c>
      <c r="T95" s="4" t="str">
        <f t="shared" si="5"/>
        <v>Coffee</v>
      </c>
      <c r="U95" s="4" t="str">
        <f t="shared" si="6"/>
        <v>UNKNOWN</v>
      </c>
      <c r="V95" s="4" t="str">
        <f t="shared" si="7"/>
        <v>Credit Card</v>
      </c>
      <c r="W95" s="4">
        <f t="shared" ref="W95:Y95" si="102">IF(OR(J95 = "ERROR", J95 = ""), "UNKNOWN", J95)</f>
        <v>3</v>
      </c>
      <c r="X95" s="4">
        <f t="shared" si="102"/>
        <v>2</v>
      </c>
      <c r="Y95" s="4">
        <f t="shared" si="102"/>
        <v>6</v>
      </c>
      <c r="Z95" s="5">
        <f t="shared" si="9"/>
        <v>44992</v>
      </c>
    </row>
    <row r="96">
      <c r="A96" s="1" t="s">
        <v>133</v>
      </c>
      <c r="B96" s="1" t="s">
        <v>55</v>
      </c>
      <c r="C96" s="1">
        <v>3.0</v>
      </c>
      <c r="D96" s="1">
        <v>3.0</v>
      </c>
      <c r="E96" s="1" t="s">
        <v>30</v>
      </c>
      <c r="F96" s="1" t="s">
        <v>28</v>
      </c>
      <c r="G96" s="1" t="s">
        <v>24</v>
      </c>
      <c r="H96" s="2">
        <v>45145.0</v>
      </c>
      <c r="J96" s="3">
        <f t="shared" si="2"/>
        <v>3</v>
      </c>
      <c r="K96" s="4">
        <f t="shared" si="3"/>
        <v>3</v>
      </c>
      <c r="L96" s="4">
        <f t="shared" si="4"/>
        <v>9</v>
      </c>
      <c r="S96" s="1" t="s">
        <v>133</v>
      </c>
      <c r="T96" s="4" t="str">
        <f t="shared" si="5"/>
        <v>Juice</v>
      </c>
      <c r="U96" s="4" t="str">
        <f t="shared" si="6"/>
        <v>Takeaway</v>
      </c>
      <c r="V96" s="4" t="str">
        <f t="shared" si="7"/>
        <v>Cash</v>
      </c>
      <c r="W96" s="4">
        <f t="shared" ref="W96:Y96" si="103">IF(OR(J96 = "ERROR", J96 = ""), "UNKNOWN", J96)</f>
        <v>3</v>
      </c>
      <c r="X96" s="4">
        <f t="shared" si="103"/>
        <v>3</v>
      </c>
      <c r="Y96" s="4">
        <f t="shared" si="103"/>
        <v>9</v>
      </c>
      <c r="Z96" s="5">
        <f t="shared" si="9"/>
        <v>45145</v>
      </c>
    </row>
    <row r="97">
      <c r="A97" s="1" t="s">
        <v>134</v>
      </c>
      <c r="B97" s="1" t="s">
        <v>36</v>
      </c>
      <c r="C97" s="1">
        <v>3.0</v>
      </c>
      <c r="D97" s="1">
        <v>5.0</v>
      </c>
      <c r="E97" s="1">
        <v>15.0</v>
      </c>
      <c r="F97" s="1" t="s">
        <v>25</v>
      </c>
      <c r="G97" s="1" t="s">
        <v>24</v>
      </c>
      <c r="H97" s="2">
        <v>45158.0</v>
      </c>
      <c r="J97" s="3">
        <f t="shared" si="2"/>
        <v>3</v>
      </c>
      <c r="K97" s="4">
        <f t="shared" si="3"/>
        <v>5</v>
      </c>
      <c r="L97" s="4">
        <f t="shared" si="4"/>
        <v>15</v>
      </c>
      <c r="S97" s="1" t="s">
        <v>134</v>
      </c>
      <c r="T97" s="4" t="str">
        <f t="shared" si="5"/>
        <v>Salad</v>
      </c>
      <c r="U97" s="4" t="str">
        <f t="shared" si="6"/>
        <v>Takeaway</v>
      </c>
      <c r="V97" s="4" t="str">
        <f t="shared" si="7"/>
        <v>UNKNOWN</v>
      </c>
      <c r="W97" s="4">
        <f t="shared" ref="W97:Y97" si="104">IF(OR(J97 = "ERROR", J97 = ""), "UNKNOWN", J97)</f>
        <v>3</v>
      </c>
      <c r="X97" s="4">
        <f t="shared" si="104"/>
        <v>5</v>
      </c>
      <c r="Y97" s="4">
        <f t="shared" si="104"/>
        <v>15</v>
      </c>
      <c r="Z97" s="5">
        <f t="shared" si="9"/>
        <v>45158</v>
      </c>
    </row>
    <row r="98">
      <c r="A98" s="1" t="s">
        <v>135</v>
      </c>
      <c r="B98" s="1" t="s">
        <v>36</v>
      </c>
      <c r="C98" s="1">
        <v>5.0</v>
      </c>
      <c r="D98" s="1">
        <v>5.0</v>
      </c>
      <c r="E98" s="1">
        <v>25.0</v>
      </c>
      <c r="F98" s="1" t="s">
        <v>28</v>
      </c>
      <c r="G98" s="1" t="s">
        <v>29</v>
      </c>
      <c r="H98" s="2">
        <v>45087.0</v>
      </c>
      <c r="J98" s="3">
        <f t="shared" si="2"/>
        <v>5</v>
      </c>
      <c r="K98" s="4">
        <f t="shared" si="3"/>
        <v>5</v>
      </c>
      <c r="L98" s="4">
        <f t="shared" si="4"/>
        <v>25</v>
      </c>
      <c r="S98" s="1" t="s">
        <v>135</v>
      </c>
      <c r="T98" s="4" t="str">
        <f t="shared" si="5"/>
        <v>Salad</v>
      </c>
      <c r="U98" s="4" t="str">
        <f t="shared" si="6"/>
        <v>In-store</v>
      </c>
      <c r="V98" s="4" t="str">
        <f t="shared" si="7"/>
        <v>Cash</v>
      </c>
      <c r="W98" s="4">
        <f t="shared" ref="W98:Y98" si="105">IF(OR(J98 = "ERROR", J98 = ""), "UNKNOWN", J98)</f>
        <v>5</v>
      </c>
      <c r="X98" s="4">
        <f t="shared" si="105"/>
        <v>5</v>
      </c>
      <c r="Y98" s="4">
        <f t="shared" si="105"/>
        <v>25</v>
      </c>
      <c r="Z98" s="5">
        <f t="shared" si="9"/>
        <v>45087</v>
      </c>
    </row>
    <row r="99">
      <c r="A99" s="1" t="s">
        <v>136</v>
      </c>
      <c r="B99" s="1" t="s">
        <v>22</v>
      </c>
      <c r="C99" s="1">
        <v>4.0</v>
      </c>
      <c r="D99" s="1">
        <v>2.0</v>
      </c>
      <c r="E99" s="1">
        <v>8.0</v>
      </c>
      <c r="F99" s="1" t="s">
        <v>39</v>
      </c>
      <c r="G99" s="1" t="s">
        <v>29</v>
      </c>
      <c r="H99" s="2">
        <v>45031.0</v>
      </c>
      <c r="J99" s="3">
        <f t="shared" si="2"/>
        <v>4</v>
      </c>
      <c r="K99" s="4">
        <f t="shared" si="3"/>
        <v>2</v>
      </c>
      <c r="L99" s="4">
        <f t="shared" si="4"/>
        <v>8</v>
      </c>
      <c r="S99" s="1" t="s">
        <v>136</v>
      </c>
      <c r="T99" s="4" t="str">
        <f t="shared" si="5"/>
        <v>Coffee</v>
      </c>
      <c r="U99" s="4" t="str">
        <f t="shared" si="6"/>
        <v>In-store</v>
      </c>
      <c r="V99" s="4" t="str">
        <f t="shared" si="7"/>
        <v>Digital Wallet</v>
      </c>
      <c r="W99" s="4">
        <f t="shared" ref="W99:Y99" si="106">IF(OR(J99 = "ERROR", J99 = ""), "UNKNOWN", J99)</f>
        <v>4</v>
      </c>
      <c r="X99" s="4">
        <f t="shared" si="106"/>
        <v>2</v>
      </c>
      <c r="Y99" s="4">
        <f t="shared" si="106"/>
        <v>8</v>
      </c>
      <c r="Z99" s="5">
        <f t="shared" si="9"/>
        <v>45031</v>
      </c>
    </row>
    <row r="100">
      <c r="A100" s="1" t="s">
        <v>137</v>
      </c>
      <c r="B100" s="1" t="s">
        <v>55</v>
      </c>
      <c r="C100" s="1">
        <v>4.0</v>
      </c>
      <c r="D100" s="1">
        <v>3.0</v>
      </c>
      <c r="E100" s="1">
        <v>12.0</v>
      </c>
      <c r="F100" s="1" t="s">
        <v>28</v>
      </c>
      <c r="G100" s="1" t="s">
        <v>24</v>
      </c>
      <c r="H100" s="2">
        <v>45073.0</v>
      </c>
      <c r="J100" s="3">
        <f t="shared" si="2"/>
        <v>4</v>
      </c>
      <c r="K100" s="4">
        <f t="shared" si="3"/>
        <v>3</v>
      </c>
      <c r="L100" s="4">
        <f t="shared" si="4"/>
        <v>12</v>
      </c>
      <c r="S100" s="1" t="s">
        <v>137</v>
      </c>
      <c r="T100" s="4" t="str">
        <f t="shared" si="5"/>
        <v>Juice</v>
      </c>
      <c r="U100" s="4" t="str">
        <f t="shared" si="6"/>
        <v>Takeaway</v>
      </c>
      <c r="V100" s="4" t="str">
        <f t="shared" si="7"/>
        <v>Cash</v>
      </c>
      <c r="W100" s="4">
        <f t="shared" ref="W100:Y100" si="107">IF(OR(J100 = "ERROR", J100 = ""), "UNKNOWN", J100)</f>
        <v>4</v>
      </c>
      <c r="X100" s="4">
        <f t="shared" si="107"/>
        <v>3</v>
      </c>
      <c r="Y100" s="4">
        <f t="shared" si="107"/>
        <v>12</v>
      </c>
      <c r="Z100" s="5">
        <f t="shared" si="9"/>
        <v>45073</v>
      </c>
    </row>
    <row r="101">
      <c r="A101" s="1" t="s">
        <v>138</v>
      </c>
      <c r="B101" s="1" t="s">
        <v>22</v>
      </c>
      <c r="C101" s="1">
        <v>4.0</v>
      </c>
      <c r="D101" s="1">
        <v>2.0</v>
      </c>
      <c r="E101" s="1">
        <v>8.0</v>
      </c>
      <c r="F101" s="1" t="s">
        <v>28</v>
      </c>
      <c r="G101" s="1" t="s">
        <v>29</v>
      </c>
      <c r="H101" s="2">
        <v>45132.0</v>
      </c>
      <c r="J101" s="3">
        <f t="shared" si="2"/>
        <v>4</v>
      </c>
      <c r="K101" s="4">
        <f t="shared" si="3"/>
        <v>2</v>
      </c>
      <c r="L101" s="4">
        <f t="shared" si="4"/>
        <v>8</v>
      </c>
      <c r="S101" s="1" t="s">
        <v>138</v>
      </c>
      <c r="T101" s="4" t="str">
        <f t="shared" si="5"/>
        <v>Coffee</v>
      </c>
      <c r="U101" s="4" t="str">
        <f t="shared" si="6"/>
        <v>In-store</v>
      </c>
      <c r="V101" s="4" t="str">
        <f t="shared" si="7"/>
        <v>Cash</v>
      </c>
      <c r="W101" s="4">
        <f t="shared" ref="W101:Y101" si="108">IF(OR(J101 = "ERROR", J101 = ""), "UNKNOWN", J101)</f>
        <v>4</v>
      </c>
      <c r="X101" s="4">
        <f t="shared" si="108"/>
        <v>2</v>
      </c>
      <c r="Y101" s="4">
        <f t="shared" si="108"/>
        <v>8</v>
      </c>
      <c r="Z101" s="5">
        <f t="shared" si="9"/>
        <v>45132</v>
      </c>
    </row>
    <row r="102">
      <c r="A102" s="1" t="s">
        <v>139</v>
      </c>
      <c r="C102" s="1">
        <v>5.0</v>
      </c>
      <c r="D102" s="1">
        <v>5.0</v>
      </c>
      <c r="E102" s="1">
        <v>25.0</v>
      </c>
      <c r="F102" s="1" t="s">
        <v>28</v>
      </c>
      <c r="G102" s="1" t="s">
        <v>24</v>
      </c>
      <c r="H102" s="6">
        <v>45229.0</v>
      </c>
      <c r="J102" s="3">
        <f t="shared" si="2"/>
        <v>5</v>
      </c>
      <c r="K102" s="4">
        <f t="shared" si="3"/>
        <v>5</v>
      </c>
      <c r="L102" s="4">
        <f t="shared" si="4"/>
        <v>25</v>
      </c>
      <c r="S102" s="1" t="s">
        <v>139</v>
      </c>
      <c r="T102" s="4" t="str">
        <f t="shared" si="5"/>
        <v>UNKNOWN</v>
      </c>
      <c r="U102" s="4" t="str">
        <f t="shared" si="6"/>
        <v>Takeaway</v>
      </c>
      <c r="V102" s="4" t="str">
        <f t="shared" si="7"/>
        <v>Cash</v>
      </c>
      <c r="W102" s="4">
        <f t="shared" ref="W102:Y102" si="109">IF(OR(J102 = "ERROR", J102 = ""), "UNKNOWN", J102)</f>
        <v>5</v>
      </c>
      <c r="X102" s="4">
        <f t="shared" si="109"/>
        <v>5</v>
      </c>
      <c r="Y102" s="4">
        <f t="shared" si="109"/>
        <v>25</v>
      </c>
      <c r="Z102" s="7">
        <f t="shared" si="9"/>
        <v>45229</v>
      </c>
    </row>
    <row r="103">
      <c r="A103" s="1" t="s">
        <v>140</v>
      </c>
      <c r="B103" s="1" t="s">
        <v>36</v>
      </c>
      <c r="C103" s="1">
        <v>3.0</v>
      </c>
      <c r="D103" s="1">
        <v>5.0</v>
      </c>
      <c r="E103" s="1">
        <v>15.0</v>
      </c>
      <c r="G103" s="1" t="s">
        <v>24</v>
      </c>
      <c r="H103" s="6">
        <v>45227.0</v>
      </c>
      <c r="J103" s="3">
        <f t="shared" si="2"/>
        <v>3</v>
      </c>
      <c r="K103" s="4">
        <f t="shared" si="3"/>
        <v>5</v>
      </c>
      <c r="L103" s="4">
        <f t="shared" si="4"/>
        <v>15</v>
      </c>
      <c r="S103" s="1" t="s">
        <v>140</v>
      </c>
      <c r="T103" s="4" t="str">
        <f t="shared" si="5"/>
        <v>Salad</v>
      </c>
      <c r="U103" s="4" t="str">
        <f t="shared" si="6"/>
        <v>Takeaway</v>
      </c>
      <c r="V103" s="4" t="str">
        <f t="shared" si="7"/>
        <v>UNKNOWN</v>
      </c>
      <c r="W103" s="4">
        <f t="shared" ref="W103:Y103" si="110">IF(OR(J103 = "ERROR", J103 = ""), "UNKNOWN", J103)</f>
        <v>3</v>
      </c>
      <c r="X103" s="4">
        <f t="shared" si="110"/>
        <v>5</v>
      </c>
      <c r="Y103" s="4">
        <f t="shared" si="110"/>
        <v>15</v>
      </c>
      <c r="Z103" s="7">
        <f t="shared" si="9"/>
        <v>45227</v>
      </c>
    </row>
    <row r="104">
      <c r="A104" s="1" t="s">
        <v>141</v>
      </c>
      <c r="B104" s="1" t="s">
        <v>55</v>
      </c>
      <c r="C104" s="1">
        <v>2.0</v>
      </c>
      <c r="D104" s="1">
        <v>3.0</v>
      </c>
      <c r="E104" s="1">
        <v>6.0</v>
      </c>
      <c r="F104" s="1" t="s">
        <v>39</v>
      </c>
      <c r="G104" s="1" t="s">
        <v>24</v>
      </c>
      <c r="H104" s="6">
        <v>45275.0</v>
      </c>
      <c r="J104" s="3">
        <f t="shared" si="2"/>
        <v>2</v>
      </c>
      <c r="K104" s="4">
        <f t="shared" si="3"/>
        <v>3</v>
      </c>
      <c r="L104" s="4">
        <f t="shared" si="4"/>
        <v>6</v>
      </c>
      <c r="S104" s="1" t="s">
        <v>141</v>
      </c>
      <c r="T104" s="4" t="str">
        <f t="shared" si="5"/>
        <v>Juice</v>
      </c>
      <c r="U104" s="4" t="str">
        <f t="shared" si="6"/>
        <v>Takeaway</v>
      </c>
      <c r="V104" s="4" t="str">
        <f t="shared" si="7"/>
        <v>Digital Wallet</v>
      </c>
      <c r="W104" s="4">
        <f t="shared" ref="W104:Y104" si="111">IF(OR(J104 = "ERROR", J104 = ""), "UNKNOWN", J104)</f>
        <v>2</v>
      </c>
      <c r="X104" s="4">
        <f t="shared" si="111"/>
        <v>3</v>
      </c>
      <c r="Y104" s="4">
        <f t="shared" si="111"/>
        <v>6</v>
      </c>
      <c r="Z104" s="7">
        <f t="shared" si="9"/>
        <v>45275</v>
      </c>
    </row>
    <row r="105">
      <c r="A105" s="1" t="s">
        <v>142</v>
      </c>
      <c r="B105" s="1" t="s">
        <v>27</v>
      </c>
      <c r="C105" s="1">
        <v>4.0</v>
      </c>
      <c r="D105" s="1">
        <v>3.0</v>
      </c>
      <c r="E105" s="1">
        <v>12.0</v>
      </c>
      <c r="G105" s="1" t="s">
        <v>24</v>
      </c>
      <c r="H105" s="1" t="s">
        <v>25</v>
      </c>
      <c r="J105" s="3">
        <f t="shared" si="2"/>
        <v>4</v>
      </c>
      <c r="K105" s="4">
        <f t="shared" si="3"/>
        <v>3</v>
      </c>
      <c r="L105" s="4">
        <f t="shared" si="4"/>
        <v>12</v>
      </c>
      <c r="S105" s="1" t="s">
        <v>142</v>
      </c>
      <c r="T105" s="4" t="str">
        <f t="shared" si="5"/>
        <v>Cake</v>
      </c>
      <c r="U105" s="4" t="str">
        <f t="shared" si="6"/>
        <v>Takeaway</v>
      </c>
      <c r="V105" s="4" t="str">
        <f t="shared" si="7"/>
        <v>UNKNOWN</v>
      </c>
      <c r="W105" s="4">
        <f t="shared" ref="W105:Y105" si="112">IF(OR(J105 = "ERROR", J105 = ""), "UNKNOWN", J105)</f>
        <v>4</v>
      </c>
      <c r="X105" s="4">
        <f t="shared" si="112"/>
        <v>3</v>
      </c>
      <c r="Y105" s="4">
        <f t="shared" si="112"/>
        <v>12</v>
      </c>
      <c r="Z105" s="4" t="str">
        <f t="shared" si="9"/>
        <v>UNKNOWN</v>
      </c>
    </row>
    <row r="106">
      <c r="A106" s="1" t="s">
        <v>143</v>
      </c>
      <c r="B106" s="1" t="s">
        <v>55</v>
      </c>
      <c r="C106" s="1">
        <v>2.0</v>
      </c>
      <c r="E106" s="1">
        <v>6.0</v>
      </c>
      <c r="J106" s="3">
        <f t="shared" si="2"/>
        <v>2</v>
      </c>
      <c r="K106" s="4">
        <f t="shared" si="3"/>
        <v>3</v>
      </c>
      <c r="L106" s="4">
        <f t="shared" si="4"/>
        <v>6</v>
      </c>
      <c r="S106" s="1" t="s">
        <v>143</v>
      </c>
      <c r="T106" s="4" t="str">
        <f t="shared" si="5"/>
        <v>Juice</v>
      </c>
      <c r="U106" s="4" t="str">
        <f t="shared" si="6"/>
        <v>UNKNOWN</v>
      </c>
      <c r="V106" s="4" t="str">
        <f t="shared" si="7"/>
        <v>UNKNOWN</v>
      </c>
      <c r="W106" s="4">
        <f t="shared" ref="W106:Y106" si="113">IF(OR(J106 = "ERROR", J106 = ""), "UNKNOWN", J106)</f>
        <v>2</v>
      </c>
      <c r="X106" s="4">
        <f t="shared" si="113"/>
        <v>3</v>
      </c>
      <c r="Y106" s="4">
        <f t="shared" si="113"/>
        <v>6</v>
      </c>
      <c r="Z106" s="4" t="str">
        <f t="shared" si="9"/>
        <v>UNKNOWN</v>
      </c>
    </row>
    <row r="107">
      <c r="A107" s="1" t="s">
        <v>144</v>
      </c>
      <c r="B107" s="1" t="s">
        <v>36</v>
      </c>
      <c r="C107" s="1">
        <v>4.0</v>
      </c>
      <c r="D107" s="1">
        <v>5.0</v>
      </c>
      <c r="E107" s="1">
        <v>20.0</v>
      </c>
      <c r="F107" s="1" t="s">
        <v>25</v>
      </c>
      <c r="G107" s="1" t="s">
        <v>29</v>
      </c>
      <c r="H107" s="2">
        <v>44982.0</v>
      </c>
      <c r="J107" s="3">
        <f t="shared" si="2"/>
        <v>4</v>
      </c>
      <c r="K107" s="4">
        <f t="shared" si="3"/>
        <v>5</v>
      </c>
      <c r="L107" s="4">
        <f t="shared" si="4"/>
        <v>20</v>
      </c>
      <c r="S107" s="1" t="s">
        <v>144</v>
      </c>
      <c r="T107" s="4" t="str">
        <f t="shared" si="5"/>
        <v>Salad</v>
      </c>
      <c r="U107" s="4" t="str">
        <f t="shared" si="6"/>
        <v>In-store</v>
      </c>
      <c r="V107" s="4" t="str">
        <f t="shared" si="7"/>
        <v>UNKNOWN</v>
      </c>
      <c r="W107" s="4">
        <f t="shared" ref="W107:Y107" si="114">IF(OR(J107 = "ERROR", J107 = ""), "UNKNOWN", J107)</f>
        <v>4</v>
      </c>
      <c r="X107" s="4">
        <f t="shared" si="114"/>
        <v>5</v>
      </c>
      <c r="Y107" s="4">
        <f t="shared" si="114"/>
        <v>20</v>
      </c>
      <c r="Z107" s="5">
        <f t="shared" si="9"/>
        <v>44982</v>
      </c>
    </row>
    <row r="108">
      <c r="A108" s="1" t="s">
        <v>145</v>
      </c>
      <c r="B108" s="1" t="s">
        <v>32</v>
      </c>
      <c r="C108" s="1">
        <v>3.0</v>
      </c>
      <c r="D108" s="1">
        <v>1.0</v>
      </c>
      <c r="E108" s="1">
        <v>3.0</v>
      </c>
      <c r="F108" s="1" t="s">
        <v>23</v>
      </c>
      <c r="G108" s="1" t="s">
        <v>30</v>
      </c>
      <c r="H108" s="2">
        <v>45019.0</v>
      </c>
      <c r="J108" s="3">
        <f t="shared" si="2"/>
        <v>3</v>
      </c>
      <c r="K108" s="4">
        <f t="shared" si="3"/>
        <v>1</v>
      </c>
      <c r="L108" s="4">
        <f t="shared" si="4"/>
        <v>3</v>
      </c>
      <c r="S108" s="1" t="s">
        <v>145</v>
      </c>
      <c r="T108" s="4" t="str">
        <f t="shared" si="5"/>
        <v>Cookie</v>
      </c>
      <c r="U108" s="4" t="str">
        <f t="shared" si="6"/>
        <v>UNKNOWN</v>
      </c>
      <c r="V108" s="4" t="str">
        <f t="shared" si="7"/>
        <v>Credit Card</v>
      </c>
      <c r="W108" s="4">
        <f t="shared" ref="W108:Y108" si="115">IF(OR(J108 = "ERROR", J108 = ""), "UNKNOWN", J108)</f>
        <v>3</v>
      </c>
      <c r="X108" s="4">
        <f t="shared" si="115"/>
        <v>1</v>
      </c>
      <c r="Y108" s="4">
        <f t="shared" si="115"/>
        <v>3</v>
      </c>
      <c r="Z108" s="5">
        <f t="shared" si="9"/>
        <v>45019</v>
      </c>
    </row>
    <row r="109">
      <c r="A109" s="1" t="s">
        <v>146</v>
      </c>
      <c r="B109" s="1" t="s">
        <v>32</v>
      </c>
      <c r="C109" s="1">
        <v>3.0</v>
      </c>
      <c r="D109" s="1">
        <v>1.0</v>
      </c>
      <c r="E109" s="1">
        <v>3.0</v>
      </c>
      <c r="F109" s="1" t="s">
        <v>23</v>
      </c>
      <c r="H109" s="2">
        <v>45207.0</v>
      </c>
      <c r="J109" s="3">
        <f t="shared" si="2"/>
        <v>3</v>
      </c>
      <c r="K109" s="4">
        <f t="shared" si="3"/>
        <v>1</v>
      </c>
      <c r="L109" s="4">
        <f t="shared" si="4"/>
        <v>3</v>
      </c>
      <c r="S109" s="1" t="s">
        <v>146</v>
      </c>
      <c r="T109" s="4" t="str">
        <f t="shared" si="5"/>
        <v>Cookie</v>
      </c>
      <c r="U109" s="4" t="str">
        <f t="shared" si="6"/>
        <v>UNKNOWN</v>
      </c>
      <c r="V109" s="4" t="str">
        <f t="shared" si="7"/>
        <v>Credit Card</v>
      </c>
      <c r="W109" s="4">
        <f t="shared" ref="W109:Y109" si="116">IF(OR(J109 = "ERROR", J109 = ""), "UNKNOWN", J109)</f>
        <v>3</v>
      </c>
      <c r="X109" s="4">
        <f t="shared" si="116"/>
        <v>1</v>
      </c>
      <c r="Y109" s="4">
        <f t="shared" si="116"/>
        <v>3</v>
      </c>
      <c r="Z109" s="5">
        <f t="shared" si="9"/>
        <v>45207</v>
      </c>
    </row>
    <row r="110">
      <c r="A110" s="1" t="s">
        <v>147</v>
      </c>
      <c r="B110" s="1" t="s">
        <v>32</v>
      </c>
      <c r="C110" s="1">
        <v>5.0</v>
      </c>
      <c r="D110" s="1">
        <v>1.0</v>
      </c>
      <c r="E110" s="1">
        <v>5.0</v>
      </c>
      <c r="F110" s="1" t="s">
        <v>39</v>
      </c>
      <c r="G110" s="1" t="s">
        <v>24</v>
      </c>
      <c r="H110" s="6">
        <v>45288.0</v>
      </c>
      <c r="J110" s="3">
        <f t="shared" si="2"/>
        <v>5</v>
      </c>
      <c r="K110" s="4">
        <f t="shared" si="3"/>
        <v>1</v>
      </c>
      <c r="L110" s="4">
        <f t="shared" si="4"/>
        <v>5</v>
      </c>
      <c r="S110" s="1" t="s">
        <v>147</v>
      </c>
      <c r="T110" s="4" t="str">
        <f t="shared" si="5"/>
        <v>Cookie</v>
      </c>
      <c r="U110" s="4" t="str">
        <f t="shared" si="6"/>
        <v>Takeaway</v>
      </c>
      <c r="V110" s="4" t="str">
        <f t="shared" si="7"/>
        <v>Digital Wallet</v>
      </c>
      <c r="W110" s="4">
        <f t="shared" ref="W110:Y110" si="117">IF(OR(J110 = "ERROR", J110 = ""), "UNKNOWN", J110)</f>
        <v>5</v>
      </c>
      <c r="X110" s="4">
        <f t="shared" si="117"/>
        <v>1</v>
      </c>
      <c r="Y110" s="4">
        <f t="shared" si="117"/>
        <v>5</v>
      </c>
      <c r="Z110" s="7">
        <f t="shared" si="9"/>
        <v>45288</v>
      </c>
    </row>
    <row r="111">
      <c r="A111" s="1" t="s">
        <v>148</v>
      </c>
      <c r="B111" s="1" t="s">
        <v>81</v>
      </c>
      <c r="C111" s="1">
        <v>4.0</v>
      </c>
      <c r="D111" s="1">
        <v>1.5</v>
      </c>
      <c r="E111" s="1">
        <v>6.0</v>
      </c>
      <c r="F111" s="1" t="s">
        <v>39</v>
      </c>
      <c r="H111" s="2">
        <v>45168.0</v>
      </c>
      <c r="J111" s="3">
        <f t="shared" si="2"/>
        <v>4</v>
      </c>
      <c r="K111" s="4">
        <f t="shared" si="3"/>
        <v>1.5</v>
      </c>
      <c r="L111" s="4">
        <f t="shared" si="4"/>
        <v>6</v>
      </c>
      <c r="S111" s="1" t="s">
        <v>148</v>
      </c>
      <c r="T111" s="4" t="str">
        <f t="shared" si="5"/>
        <v>Tea</v>
      </c>
      <c r="U111" s="4" t="str">
        <f t="shared" si="6"/>
        <v>UNKNOWN</v>
      </c>
      <c r="V111" s="4" t="str">
        <f t="shared" si="7"/>
        <v>Digital Wallet</v>
      </c>
      <c r="W111" s="4">
        <f t="shared" ref="W111:Y111" si="118">IF(OR(J111 = "ERROR", J111 = ""), "UNKNOWN", J111)</f>
        <v>4</v>
      </c>
      <c r="X111" s="4">
        <f t="shared" si="118"/>
        <v>1.5</v>
      </c>
      <c r="Y111" s="4">
        <f t="shared" si="118"/>
        <v>6</v>
      </c>
      <c r="Z111" s="5">
        <f t="shared" si="9"/>
        <v>45168</v>
      </c>
    </row>
    <row r="112">
      <c r="A112" s="1" t="s">
        <v>149</v>
      </c>
      <c r="B112" s="1" t="s">
        <v>44</v>
      </c>
      <c r="C112" s="1">
        <v>1.0</v>
      </c>
      <c r="D112" s="1">
        <v>4.0</v>
      </c>
      <c r="E112" s="1">
        <v>4.0</v>
      </c>
      <c r="G112" s="1" t="s">
        <v>29</v>
      </c>
      <c r="H112" s="2">
        <v>44960.0</v>
      </c>
      <c r="J112" s="3">
        <f t="shared" si="2"/>
        <v>1</v>
      </c>
      <c r="K112" s="4">
        <f t="shared" si="3"/>
        <v>4</v>
      </c>
      <c r="L112" s="4">
        <f t="shared" si="4"/>
        <v>4</v>
      </c>
      <c r="S112" s="1" t="s">
        <v>149</v>
      </c>
      <c r="T112" s="4" t="str">
        <f t="shared" si="5"/>
        <v>Sandwich</v>
      </c>
      <c r="U112" s="4" t="str">
        <f t="shared" si="6"/>
        <v>In-store</v>
      </c>
      <c r="V112" s="4" t="str">
        <f t="shared" si="7"/>
        <v>UNKNOWN</v>
      </c>
      <c r="W112" s="4">
        <f t="shared" ref="W112:Y112" si="119">IF(OR(J112 = "ERROR", J112 = ""), "UNKNOWN", J112)</f>
        <v>1</v>
      </c>
      <c r="X112" s="4">
        <f t="shared" si="119"/>
        <v>4</v>
      </c>
      <c r="Y112" s="4">
        <f t="shared" si="119"/>
        <v>4</v>
      </c>
      <c r="Z112" s="5">
        <f t="shared" si="9"/>
        <v>44960</v>
      </c>
    </row>
    <row r="113">
      <c r="A113" s="1" t="s">
        <v>150</v>
      </c>
      <c r="B113" s="1" t="s">
        <v>41</v>
      </c>
      <c r="C113" s="1">
        <v>2.0</v>
      </c>
      <c r="D113" s="1">
        <v>4.0</v>
      </c>
      <c r="E113" s="1">
        <v>8.0</v>
      </c>
      <c r="F113" s="1" t="s">
        <v>23</v>
      </c>
      <c r="H113" s="2">
        <v>45181.0</v>
      </c>
      <c r="J113" s="3">
        <f t="shared" si="2"/>
        <v>2</v>
      </c>
      <c r="K113" s="4">
        <f t="shared" si="3"/>
        <v>4</v>
      </c>
      <c r="L113" s="4">
        <f t="shared" si="4"/>
        <v>8</v>
      </c>
      <c r="S113" s="1" t="s">
        <v>150</v>
      </c>
      <c r="T113" s="4" t="str">
        <f t="shared" si="5"/>
        <v>Smoothie</v>
      </c>
      <c r="U113" s="4" t="str">
        <f t="shared" si="6"/>
        <v>UNKNOWN</v>
      </c>
      <c r="V113" s="4" t="str">
        <f t="shared" si="7"/>
        <v>Credit Card</v>
      </c>
      <c r="W113" s="4">
        <f t="shared" ref="W113:Y113" si="120">IF(OR(J113 = "ERROR", J113 = ""), "UNKNOWN", J113)</f>
        <v>2</v>
      </c>
      <c r="X113" s="4">
        <f t="shared" si="120"/>
        <v>4</v>
      </c>
      <c r="Y113" s="4">
        <f t="shared" si="120"/>
        <v>8</v>
      </c>
      <c r="Z113" s="5">
        <f t="shared" si="9"/>
        <v>45181</v>
      </c>
    </row>
    <row r="114">
      <c r="A114" s="1" t="s">
        <v>151</v>
      </c>
      <c r="B114" s="1" t="s">
        <v>41</v>
      </c>
      <c r="C114" s="1">
        <v>5.0</v>
      </c>
      <c r="D114" s="1">
        <v>4.0</v>
      </c>
      <c r="E114" s="1">
        <v>20.0</v>
      </c>
      <c r="G114" s="1" t="s">
        <v>24</v>
      </c>
      <c r="H114" s="2">
        <v>45043.0</v>
      </c>
      <c r="J114" s="3">
        <f t="shared" si="2"/>
        <v>5</v>
      </c>
      <c r="K114" s="4">
        <f t="shared" si="3"/>
        <v>4</v>
      </c>
      <c r="L114" s="4">
        <f t="shared" si="4"/>
        <v>20</v>
      </c>
      <c r="S114" s="1" t="s">
        <v>151</v>
      </c>
      <c r="T114" s="4" t="str">
        <f t="shared" si="5"/>
        <v>Smoothie</v>
      </c>
      <c r="U114" s="4" t="str">
        <f t="shared" si="6"/>
        <v>Takeaway</v>
      </c>
      <c r="V114" s="4" t="str">
        <f t="shared" si="7"/>
        <v>UNKNOWN</v>
      </c>
      <c r="W114" s="4">
        <f t="shared" ref="W114:Y114" si="121">IF(OR(J114 = "ERROR", J114 = ""), "UNKNOWN", J114)</f>
        <v>5</v>
      </c>
      <c r="X114" s="4">
        <f t="shared" si="121"/>
        <v>4</v>
      </c>
      <c r="Y114" s="4">
        <f t="shared" si="121"/>
        <v>20</v>
      </c>
      <c r="Z114" s="5">
        <f t="shared" si="9"/>
        <v>45043</v>
      </c>
    </row>
    <row r="115">
      <c r="A115" s="1" t="s">
        <v>152</v>
      </c>
      <c r="B115" s="1" t="s">
        <v>55</v>
      </c>
      <c r="C115" s="1">
        <v>3.0</v>
      </c>
      <c r="D115" s="1">
        <v>3.0</v>
      </c>
      <c r="E115" s="1">
        <v>9.0</v>
      </c>
      <c r="F115" s="1" t="s">
        <v>39</v>
      </c>
      <c r="H115" s="2">
        <v>45050.0</v>
      </c>
      <c r="J115" s="3">
        <f t="shared" si="2"/>
        <v>3</v>
      </c>
      <c r="K115" s="4">
        <f t="shared" si="3"/>
        <v>3</v>
      </c>
      <c r="L115" s="4">
        <f t="shared" si="4"/>
        <v>9</v>
      </c>
      <c r="S115" s="1" t="s">
        <v>152</v>
      </c>
      <c r="T115" s="4" t="str">
        <f t="shared" si="5"/>
        <v>Juice</v>
      </c>
      <c r="U115" s="4" t="str">
        <f t="shared" si="6"/>
        <v>UNKNOWN</v>
      </c>
      <c r="V115" s="4" t="str">
        <f t="shared" si="7"/>
        <v>Digital Wallet</v>
      </c>
      <c r="W115" s="4">
        <f t="shared" ref="W115:Y115" si="122">IF(OR(J115 = "ERROR", J115 = ""), "UNKNOWN", J115)</f>
        <v>3</v>
      </c>
      <c r="X115" s="4">
        <f t="shared" si="122"/>
        <v>3</v>
      </c>
      <c r="Y115" s="4">
        <f t="shared" si="122"/>
        <v>9</v>
      </c>
      <c r="Z115" s="5">
        <f t="shared" si="9"/>
        <v>45050</v>
      </c>
    </row>
    <row r="116">
      <c r="A116" s="1" t="s">
        <v>153</v>
      </c>
      <c r="B116" s="1" t="s">
        <v>22</v>
      </c>
      <c r="C116" s="1">
        <v>5.0</v>
      </c>
      <c r="D116" s="1">
        <v>2.0</v>
      </c>
      <c r="E116" s="1">
        <v>10.0</v>
      </c>
      <c r="F116" s="1" t="s">
        <v>39</v>
      </c>
      <c r="H116" s="2">
        <v>44978.0</v>
      </c>
      <c r="J116" s="3">
        <f t="shared" si="2"/>
        <v>5</v>
      </c>
      <c r="K116" s="4">
        <f t="shared" si="3"/>
        <v>2</v>
      </c>
      <c r="L116" s="4">
        <f t="shared" si="4"/>
        <v>10</v>
      </c>
      <c r="S116" s="1" t="s">
        <v>153</v>
      </c>
      <c r="T116" s="4" t="str">
        <f t="shared" si="5"/>
        <v>Coffee</v>
      </c>
      <c r="U116" s="4" t="str">
        <f t="shared" si="6"/>
        <v>UNKNOWN</v>
      </c>
      <c r="V116" s="4" t="str">
        <f t="shared" si="7"/>
        <v>Digital Wallet</v>
      </c>
      <c r="W116" s="4">
        <f t="shared" ref="W116:Y116" si="123">IF(OR(J116 = "ERROR", J116 = ""), "UNKNOWN", J116)</f>
        <v>5</v>
      </c>
      <c r="X116" s="4">
        <f t="shared" si="123"/>
        <v>2</v>
      </c>
      <c r="Y116" s="4">
        <f t="shared" si="123"/>
        <v>10</v>
      </c>
      <c r="Z116" s="5">
        <f t="shared" si="9"/>
        <v>44978</v>
      </c>
    </row>
    <row r="117">
      <c r="A117" s="1" t="s">
        <v>154</v>
      </c>
      <c r="B117" s="1" t="s">
        <v>36</v>
      </c>
      <c r="C117" s="1">
        <v>2.0</v>
      </c>
      <c r="D117" s="1">
        <v>5.0</v>
      </c>
      <c r="E117" s="1">
        <v>10.0</v>
      </c>
      <c r="F117" s="1" t="s">
        <v>28</v>
      </c>
      <c r="G117" s="1" t="s">
        <v>24</v>
      </c>
      <c r="H117" s="1" t="s">
        <v>30</v>
      </c>
      <c r="J117" s="3">
        <f t="shared" si="2"/>
        <v>2</v>
      </c>
      <c r="K117" s="4">
        <f t="shared" si="3"/>
        <v>5</v>
      </c>
      <c r="L117" s="4">
        <f t="shared" si="4"/>
        <v>10</v>
      </c>
      <c r="S117" s="1" t="s">
        <v>154</v>
      </c>
      <c r="T117" s="4" t="str">
        <f t="shared" si="5"/>
        <v>Salad</v>
      </c>
      <c r="U117" s="4" t="str">
        <f t="shared" si="6"/>
        <v>Takeaway</v>
      </c>
      <c r="V117" s="4" t="str">
        <f t="shared" si="7"/>
        <v>Cash</v>
      </c>
      <c r="W117" s="4">
        <f t="shared" ref="W117:Y117" si="124">IF(OR(J117 = "ERROR", J117 = ""), "UNKNOWN", J117)</f>
        <v>2</v>
      </c>
      <c r="X117" s="4">
        <f t="shared" si="124"/>
        <v>5</v>
      </c>
      <c r="Y117" s="4">
        <f t="shared" si="124"/>
        <v>10</v>
      </c>
      <c r="Z117" s="4" t="str">
        <f t="shared" si="9"/>
        <v>UNKNOWN</v>
      </c>
    </row>
    <row r="118">
      <c r="A118" s="1" t="s">
        <v>155</v>
      </c>
      <c r="B118" s="1" t="s">
        <v>55</v>
      </c>
      <c r="C118" s="1">
        <v>3.0</v>
      </c>
      <c r="D118" s="1">
        <v>3.0</v>
      </c>
      <c r="E118" s="1">
        <v>9.0</v>
      </c>
      <c r="F118" s="1" t="s">
        <v>28</v>
      </c>
      <c r="H118" s="2">
        <v>45001.0</v>
      </c>
      <c r="J118" s="3">
        <f t="shared" si="2"/>
        <v>3</v>
      </c>
      <c r="K118" s="4">
        <f t="shared" si="3"/>
        <v>3</v>
      </c>
      <c r="L118" s="4">
        <f t="shared" si="4"/>
        <v>9</v>
      </c>
      <c r="S118" s="1" t="s">
        <v>155</v>
      </c>
      <c r="T118" s="4" t="str">
        <f t="shared" si="5"/>
        <v>Juice</v>
      </c>
      <c r="U118" s="4" t="str">
        <f t="shared" si="6"/>
        <v>UNKNOWN</v>
      </c>
      <c r="V118" s="4" t="str">
        <f t="shared" si="7"/>
        <v>Cash</v>
      </c>
      <c r="W118" s="4">
        <f t="shared" ref="W118:Y118" si="125">IF(OR(J118 = "ERROR", J118 = ""), "UNKNOWN", J118)</f>
        <v>3</v>
      </c>
      <c r="X118" s="4">
        <f t="shared" si="125"/>
        <v>3</v>
      </c>
      <c r="Y118" s="4">
        <f t="shared" si="125"/>
        <v>9</v>
      </c>
      <c r="Z118" s="5">
        <f t="shared" si="9"/>
        <v>45001</v>
      </c>
    </row>
    <row r="119">
      <c r="A119" s="1" t="s">
        <v>156</v>
      </c>
      <c r="B119" s="1" t="s">
        <v>55</v>
      </c>
      <c r="C119" s="1" t="s">
        <v>25</v>
      </c>
      <c r="D119" s="1">
        <v>3.0</v>
      </c>
      <c r="E119" s="1">
        <v>9.0</v>
      </c>
      <c r="F119" s="1" t="s">
        <v>39</v>
      </c>
      <c r="G119" s="1" t="s">
        <v>30</v>
      </c>
      <c r="H119" s="2">
        <v>44936.0</v>
      </c>
      <c r="J119" s="3">
        <f t="shared" si="2"/>
        <v>3</v>
      </c>
      <c r="K119" s="4">
        <f t="shared" si="3"/>
        <v>3</v>
      </c>
      <c r="L119" s="4">
        <f t="shared" si="4"/>
        <v>9</v>
      </c>
      <c r="S119" s="1" t="s">
        <v>156</v>
      </c>
      <c r="T119" s="4" t="str">
        <f t="shared" si="5"/>
        <v>Juice</v>
      </c>
      <c r="U119" s="4" t="str">
        <f t="shared" si="6"/>
        <v>UNKNOWN</v>
      </c>
      <c r="V119" s="4" t="str">
        <f t="shared" si="7"/>
        <v>Digital Wallet</v>
      </c>
      <c r="W119" s="4">
        <f t="shared" ref="W119:Y119" si="126">IF(OR(J119 = "ERROR", J119 = ""), "UNKNOWN", J119)</f>
        <v>3</v>
      </c>
      <c r="X119" s="4">
        <f t="shared" si="126"/>
        <v>3</v>
      </c>
      <c r="Y119" s="4">
        <f t="shared" si="126"/>
        <v>9</v>
      </c>
      <c r="Z119" s="5">
        <f t="shared" si="9"/>
        <v>44936</v>
      </c>
    </row>
    <row r="120">
      <c r="A120" s="1" t="s">
        <v>157</v>
      </c>
      <c r="B120" s="1" t="s">
        <v>25</v>
      </c>
      <c r="C120" s="1">
        <v>5.0</v>
      </c>
      <c r="E120" s="1">
        <v>15.0</v>
      </c>
      <c r="G120" s="1" t="s">
        <v>29</v>
      </c>
      <c r="H120" s="2">
        <v>44963.0</v>
      </c>
      <c r="J120" s="3">
        <f t="shared" si="2"/>
        <v>5</v>
      </c>
      <c r="K120" s="4">
        <f t="shared" si="3"/>
        <v>3</v>
      </c>
      <c r="L120" s="4">
        <f t="shared" si="4"/>
        <v>15</v>
      </c>
      <c r="S120" s="1" t="s">
        <v>157</v>
      </c>
      <c r="T120" s="4" t="str">
        <f t="shared" si="5"/>
        <v>UNKNOWN</v>
      </c>
      <c r="U120" s="4" t="str">
        <f t="shared" si="6"/>
        <v>In-store</v>
      </c>
      <c r="V120" s="4" t="str">
        <f t="shared" si="7"/>
        <v>UNKNOWN</v>
      </c>
      <c r="W120" s="4">
        <f t="shared" ref="W120:Y120" si="127">IF(OR(J120 = "ERROR", J120 = ""), "UNKNOWN", J120)</f>
        <v>5</v>
      </c>
      <c r="X120" s="4">
        <f t="shared" si="127"/>
        <v>3</v>
      </c>
      <c r="Y120" s="4">
        <f t="shared" si="127"/>
        <v>15</v>
      </c>
      <c r="Z120" s="5">
        <f t="shared" si="9"/>
        <v>44963</v>
      </c>
    </row>
    <row r="121">
      <c r="A121" s="1" t="s">
        <v>158</v>
      </c>
      <c r="B121" s="1" t="s">
        <v>36</v>
      </c>
      <c r="C121" s="1">
        <v>2.0</v>
      </c>
      <c r="D121" s="1">
        <v>5.0</v>
      </c>
      <c r="E121" s="1">
        <v>10.0</v>
      </c>
      <c r="F121" s="1" t="s">
        <v>23</v>
      </c>
      <c r="G121" s="1" t="s">
        <v>24</v>
      </c>
      <c r="H121" s="2">
        <v>44981.0</v>
      </c>
      <c r="J121" s="3">
        <f t="shared" si="2"/>
        <v>2</v>
      </c>
      <c r="K121" s="4">
        <f t="shared" si="3"/>
        <v>5</v>
      </c>
      <c r="L121" s="4">
        <f t="shared" si="4"/>
        <v>10</v>
      </c>
      <c r="S121" s="1" t="s">
        <v>158</v>
      </c>
      <c r="T121" s="4" t="str">
        <f t="shared" si="5"/>
        <v>Salad</v>
      </c>
      <c r="U121" s="4" t="str">
        <f t="shared" si="6"/>
        <v>Takeaway</v>
      </c>
      <c r="V121" s="4" t="str">
        <f t="shared" si="7"/>
        <v>Credit Card</v>
      </c>
      <c r="W121" s="4">
        <f t="shared" ref="W121:Y121" si="128">IF(OR(J121 = "ERROR", J121 = ""), "UNKNOWN", J121)</f>
        <v>2</v>
      </c>
      <c r="X121" s="4">
        <f t="shared" si="128"/>
        <v>5</v>
      </c>
      <c r="Y121" s="4">
        <f t="shared" si="128"/>
        <v>10</v>
      </c>
      <c r="Z121" s="5">
        <f t="shared" si="9"/>
        <v>44981</v>
      </c>
    </row>
    <row r="122">
      <c r="A122" s="1" t="s">
        <v>159</v>
      </c>
      <c r="B122" s="1" t="s">
        <v>27</v>
      </c>
      <c r="C122" s="1">
        <v>2.0</v>
      </c>
      <c r="D122" s="1">
        <v>3.0</v>
      </c>
      <c r="E122" s="1">
        <v>6.0</v>
      </c>
      <c r="F122" s="1" t="s">
        <v>30</v>
      </c>
      <c r="H122" s="2">
        <v>45079.0</v>
      </c>
      <c r="J122" s="3">
        <f t="shared" si="2"/>
        <v>2</v>
      </c>
      <c r="K122" s="4">
        <f t="shared" si="3"/>
        <v>3</v>
      </c>
      <c r="L122" s="4">
        <f t="shared" si="4"/>
        <v>6</v>
      </c>
      <c r="S122" s="1" t="s">
        <v>159</v>
      </c>
      <c r="T122" s="4" t="str">
        <f t="shared" si="5"/>
        <v>Cake</v>
      </c>
      <c r="U122" s="4" t="str">
        <f t="shared" si="6"/>
        <v>UNKNOWN</v>
      </c>
      <c r="V122" s="4" t="str">
        <f t="shared" si="7"/>
        <v>UNKNOWN</v>
      </c>
      <c r="W122" s="4">
        <f t="shared" ref="W122:Y122" si="129">IF(OR(J122 = "ERROR", J122 = ""), "UNKNOWN", J122)</f>
        <v>2</v>
      </c>
      <c r="X122" s="4">
        <f t="shared" si="129"/>
        <v>3</v>
      </c>
      <c r="Y122" s="4">
        <f t="shared" si="129"/>
        <v>6</v>
      </c>
      <c r="Z122" s="5">
        <f t="shared" si="9"/>
        <v>45079</v>
      </c>
    </row>
    <row r="123">
      <c r="A123" s="1" t="s">
        <v>160</v>
      </c>
      <c r="B123" s="1" t="s">
        <v>22</v>
      </c>
      <c r="C123" s="1">
        <v>3.0</v>
      </c>
      <c r="D123" s="1">
        <v>2.0</v>
      </c>
      <c r="E123" s="1">
        <v>6.0</v>
      </c>
      <c r="G123" s="1" t="s">
        <v>24</v>
      </c>
      <c r="H123" s="2">
        <v>45014.0</v>
      </c>
      <c r="J123" s="3">
        <f t="shared" si="2"/>
        <v>3</v>
      </c>
      <c r="K123" s="4">
        <f t="shared" si="3"/>
        <v>2</v>
      </c>
      <c r="L123" s="4">
        <f t="shared" si="4"/>
        <v>6</v>
      </c>
      <c r="S123" s="1" t="s">
        <v>160</v>
      </c>
      <c r="T123" s="4" t="str">
        <f t="shared" si="5"/>
        <v>Coffee</v>
      </c>
      <c r="U123" s="4" t="str">
        <f t="shared" si="6"/>
        <v>Takeaway</v>
      </c>
      <c r="V123" s="4" t="str">
        <f t="shared" si="7"/>
        <v>UNKNOWN</v>
      </c>
      <c r="W123" s="4">
        <f t="shared" ref="W123:Y123" si="130">IF(OR(J123 = "ERROR", J123 = ""), "UNKNOWN", J123)</f>
        <v>3</v>
      </c>
      <c r="X123" s="4">
        <f t="shared" si="130"/>
        <v>2</v>
      </c>
      <c r="Y123" s="4">
        <f t="shared" si="130"/>
        <v>6</v>
      </c>
      <c r="Z123" s="5">
        <f t="shared" si="9"/>
        <v>45014</v>
      </c>
    </row>
    <row r="124">
      <c r="A124" s="1" t="s">
        <v>161</v>
      </c>
      <c r="B124" s="1" t="s">
        <v>27</v>
      </c>
      <c r="C124" s="1">
        <v>2.0</v>
      </c>
      <c r="D124" s="1">
        <v>3.0</v>
      </c>
      <c r="E124" s="1">
        <v>6.0</v>
      </c>
      <c r="G124" s="1" t="s">
        <v>24</v>
      </c>
      <c r="H124" s="2">
        <v>45095.0</v>
      </c>
      <c r="J124" s="3">
        <f t="shared" si="2"/>
        <v>2</v>
      </c>
      <c r="K124" s="4">
        <f t="shared" si="3"/>
        <v>3</v>
      </c>
      <c r="L124" s="4">
        <f t="shared" si="4"/>
        <v>6</v>
      </c>
      <c r="S124" s="1" t="s">
        <v>161</v>
      </c>
      <c r="T124" s="4" t="str">
        <f t="shared" si="5"/>
        <v>Cake</v>
      </c>
      <c r="U124" s="4" t="str">
        <f t="shared" si="6"/>
        <v>Takeaway</v>
      </c>
      <c r="V124" s="4" t="str">
        <f t="shared" si="7"/>
        <v>UNKNOWN</v>
      </c>
      <c r="W124" s="4">
        <f t="shared" ref="W124:Y124" si="131">IF(OR(J124 = "ERROR", J124 = ""), "UNKNOWN", J124)</f>
        <v>2</v>
      </c>
      <c r="X124" s="4">
        <f t="shared" si="131"/>
        <v>3</v>
      </c>
      <c r="Y124" s="4">
        <f t="shared" si="131"/>
        <v>6</v>
      </c>
      <c r="Z124" s="5">
        <f t="shared" si="9"/>
        <v>45095</v>
      </c>
    </row>
    <row r="125">
      <c r="A125" s="1" t="s">
        <v>162</v>
      </c>
      <c r="B125" s="1" t="s">
        <v>22</v>
      </c>
      <c r="C125" s="1">
        <v>5.0</v>
      </c>
      <c r="D125" s="1">
        <v>2.0</v>
      </c>
      <c r="E125" s="1">
        <v>10.0</v>
      </c>
      <c r="F125" s="1" t="s">
        <v>39</v>
      </c>
      <c r="G125" s="1" t="s">
        <v>29</v>
      </c>
      <c r="H125" s="2">
        <v>45192.0</v>
      </c>
      <c r="J125" s="3">
        <f t="shared" si="2"/>
        <v>5</v>
      </c>
      <c r="K125" s="4">
        <f t="shared" si="3"/>
        <v>2</v>
      </c>
      <c r="L125" s="4">
        <f t="shared" si="4"/>
        <v>10</v>
      </c>
      <c r="S125" s="1" t="s">
        <v>162</v>
      </c>
      <c r="T125" s="4" t="str">
        <f t="shared" si="5"/>
        <v>Coffee</v>
      </c>
      <c r="U125" s="4" t="str">
        <f t="shared" si="6"/>
        <v>In-store</v>
      </c>
      <c r="V125" s="4" t="str">
        <f t="shared" si="7"/>
        <v>Digital Wallet</v>
      </c>
      <c r="W125" s="4">
        <f t="shared" ref="W125:Y125" si="132">IF(OR(J125 = "ERROR", J125 = ""), "UNKNOWN", J125)</f>
        <v>5</v>
      </c>
      <c r="X125" s="4">
        <f t="shared" si="132"/>
        <v>2</v>
      </c>
      <c r="Y125" s="4">
        <f t="shared" si="132"/>
        <v>10</v>
      </c>
      <c r="Z125" s="5">
        <f t="shared" si="9"/>
        <v>45192</v>
      </c>
    </row>
    <row r="126">
      <c r="A126" s="1" t="s">
        <v>163</v>
      </c>
      <c r="B126" s="1" t="s">
        <v>55</v>
      </c>
      <c r="C126" s="1">
        <v>3.0</v>
      </c>
      <c r="D126" s="1">
        <v>3.0</v>
      </c>
      <c r="E126" s="1">
        <v>9.0</v>
      </c>
      <c r="H126" s="2">
        <v>44940.0</v>
      </c>
      <c r="J126" s="3">
        <f t="shared" si="2"/>
        <v>3</v>
      </c>
      <c r="K126" s="4">
        <f t="shared" si="3"/>
        <v>3</v>
      </c>
      <c r="L126" s="4">
        <f t="shared" si="4"/>
        <v>9</v>
      </c>
      <c r="S126" s="1" t="s">
        <v>163</v>
      </c>
      <c r="T126" s="4" t="str">
        <f t="shared" si="5"/>
        <v>Juice</v>
      </c>
      <c r="U126" s="4" t="str">
        <f t="shared" si="6"/>
        <v>UNKNOWN</v>
      </c>
      <c r="V126" s="4" t="str">
        <f t="shared" si="7"/>
        <v>UNKNOWN</v>
      </c>
      <c r="W126" s="4">
        <f t="shared" ref="W126:Y126" si="133">IF(OR(J126 = "ERROR", J126 = ""), "UNKNOWN", J126)</f>
        <v>3</v>
      </c>
      <c r="X126" s="4">
        <f t="shared" si="133"/>
        <v>3</v>
      </c>
      <c r="Y126" s="4">
        <f t="shared" si="133"/>
        <v>9</v>
      </c>
      <c r="Z126" s="5">
        <f t="shared" si="9"/>
        <v>44940</v>
      </c>
    </row>
    <row r="127">
      <c r="A127" s="1" t="s">
        <v>164</v>
      </c>
      <c r="B127" s="1" t="s">
        <v>81</v>
      </c>
      <c r="C127" s="1">
        <v>4.0</v>
      </c>
      <c r="D127" s="1">
        <v>1.5</v>
      </c>
      <c r="E127" s="1">
        <v>6.0</v>
      </c>
      <c r="F127" s="1" t="s">
        <v>28</v>
      </c>
      <c r="G127" s="1" t="s">
        <v>29</v>
      </c>
      <c r="H127" s="2">
        <v>45183.0</v>
      </c>
      <c r="J127" s="3">
        <f t="shared" si="2"/>
        <v>4</v>
      </c>
      <c r="K127" s="4">
        <f t="shared" si="3"/>
        <v>1.5</v>
      </c>
      <c r="L127" s="4">
        <f t="shared" si="4"/>
        <v>6</v>
      </c>
      <c r="S127" s="1" t="s">
        <v>164</v>
      </c>
      <c r="T127" s="4" t="str">
        <f t="shared" si="5"/>
        <v>Tea</v>
      </c>
      <c r="U127" s="4" t="str">
        <f t="shared" si="6"/>
        <v>In-store</v>
      </c>
      <c r="V127" s="4" t="str">
        <f t="shared" si="7"/>
        <v>Cash</v>
      </c>
      <c r="W127" s="4">
        <f t="shared" ref="W127:Y127" si="134">IF(OR(J127 = "ERROR", J127 = ""), "UNKNOWN", J127)</f>
        <v>4</v>
      </c>
      <c r="X127" s="4">
        <f t="shared" si="134"/>
        <v>1.5</v>
      </c>
      <c r="Y127" s="4">
        <f t="shared" si="134"/>
        <v>6</v>
      </c>
      <c r="Z127" s="5">
        <f t="shared" si="9"/>
        <v>45183</v>
      </c>
    </row>
    <row r="128">
      <c r="A128" s="1" t="s">
        <v>165</v>
      </c>
      <c r="B128" s="1" t="s">
        <v>55</v>
      </c>
      <c r="C128" s="1">
        <v>5.0</v>
      </c>
      <c r="D128" s="1">
        <v>3.0</v>
      </c>
      <c r="E128" s="1">
        <v>15.0</v>
      </c>
      <c r="F128" s="1" t="s">
        <v>23</v>
      </c>
      <c r="H128" s="2">
        <v>45185.0</v>
      </c>
      <c r="J128" s="3">
        <f t="shared" si="2"/>
        <v>5</v>
      </c>
      <c r="K128" s="4">
        <f t="shared" si="3"/>
        <v>3</v>
      </c>
      <c r="L128" s="4">
        <f t="shared" si="4"/>
        <v>15</v>
      </c>
      <c r="S128" s="1" t="s">
        <v>165</v>
      </c>
      <c r="T128" s="4" t="str">
        <f t="shared" si="5"/>
        <v>Juice</v>
      </c>
      <c r="U128" s="4" t="str">
        <f t="shared" si="6"/>
        <v>UNKNOWN</v>
      </c>
      <c r="V128" s="4" t="str">
        <f t="shared" si="7"/>
        <v>Credit Card</v>
      </c>
      <c r="W128" s="4">
        <f t="shared" ref="W128:Y128" si="135">IF(OR(J128 = "ERROR", J128 = ""), "UNKNOWN", J128)</f>
        <v>5</v>
      </c>
      <c r="X128" s="4">
        <f t="shared" si="135"/>
        <v>3</v>
      </c>
      <c r="Y128" s="4">
        <f t="shared" si="135"/>
        <v>15</v>
      </c>
      <c r="Z128" s="5">
        <f t="shared" si="9"/>
        <v>45185</v>
      </c>
    </row>
    <row r="129">
      <c r="A129" s="1" t="s">
        <v>166</v>
      </c>
      <c r="B129" s="1" t="s">
        <v>41</v>
      </c>
      <c r="C129" s="1">
        <v>4.0</v>
      </c>
      <c r="D129" s="1">
        <v>4.0</v>
      </c>
      <c r="E129" s="1">
        <v>16.0</v>
      </c>
      <c r="F129" s="1" t="s">
        <v>23</v>
      </c>
      <c r="G129" s="1" t="s">
        <v>24</v>
      </c>
      <c r="H129" s="6">
        <v>45288.0</v>
      </c>
      <c r="J129" s="3">
        <f t="shared" si="2"/>
        <v>4</v>
      </c>
      <c r="K129" s="4">
        <f t="shared" si="3"/>
        <v>4</v>
      </c>
      <c r="L129" s="4">
        <f t="shared" si="4"/>
        <v>16</v>
      </c>
      <c r="S129" s="1" t="s">
        <v>166</v>
      </c>
      <c r="T129" s="4" t="str">
        <f t="shared" si="5"/>
        <v>Smoothie</v>
      </c>
      <c r="U129" s="4" t="str">
        <f t="shared" si="6"/>
        <v>Takeaway</v>
      </c>
      <c r="V129" s="4" t="str">
        <f t="shared" si="7"/>
        <v>Credit Card</v>
      </c>
      <c r="W129" s="4">
        <f t="shared" ref="W129:Y129" si="136">IF(OR(J129 = "ERROR", J129 = ""), "UNKNOWN", J129)</f>
        <v>4</v>
      </c>
      <c r="X129" s="4">
        <f t="shared" si="136"/>
        <v>4</v>
      </c>
      <c r="Y129" s="4">
        <f t="shared" si="136"/>
        <v>16</v>
      </c>
      <c r="Z129" s="7">
        <f t="shared" si="9"/>
        <v>45288</v>
      </c>
    </row>
    <row r="130">
      <c r="A130" s="1" t="s">
        <v>167</v>
      </c>
      <c r="B130" s="1" t="s">
        <v>55</v>
      </c>
      <c r="C130" s="1">
        <v>2.0</v>
      </c>
      <c r="D130" s="1">
        <v>3.0</v>
      </c>
      <c r="E130" s="1">
        <v>6.0</v>
      </c>
      <c r="F130" s="1" t="s">
        <v>39</v>
      </c>
      <c r="G130" s="1" t="s">
        <v>24</v>
      </c>
      <c r="H130" s="2">
        <v>44963.0</v>
      </c>
      <c r="J130" s="3">
        <f t="shared" si="2"/>
        <v>2</v>
      </c>
      <c r="K130" s="4">
        <f t="shared" si="3"/>
        <v>3</v>
      </c>
      <c r="L130" s="4">
        <f t="shared" si="4"/>
        <v>6</v>
      </c>
      <c r="S130" s="1" t="s">
        <v>167</v>
      </c>
      <c r="T130" s="4" t="str">
        <f t="shared" si="5"/>
        <v>Juice</v>
      </c>
      <c r="U130" s="4" t="str">
        <f t="shared" si="6"/>
        <v>Takeaway</v>
      </c>
      <c r="V130" s="4" t="str">
        <f t="shared" si="7"/>
        <v>Digital Wallet</v>
      </c>
      <c r="W130" s="4">
        <f t="shared" ref="W130:Y130" si="137">IF(OR(J130 = "ERROR", J130 = ""), "UNKNOWN", J130)</f>
        <v>2</v>
      </c>
      <c r="X130" s="4">
        <f t="shared" si="137"/>
        <v>3</v>
      </c>
      <c r="Y130" s="4">
        <f t="shared" si="137"/>
        <v>6</v>
      </c>
      <c r="Z130" s="5">
        <f t="shared" si="9"/>
        <v>44963</v>
      </c>
    </row>
    <row r="131">
      <c r="A131" s="1" t="s">
        <v>168</v>
      </c>
      <c r="B131" s="1" t="s">
        <v>44</v>
      </c>
      <c r="C131" s="1">
        <v>2.0</v>
      </c>
      <c r="D131" s="1">
        <v>4.0</v>
      </c>
      <c r="E131" s="1">
        <v>8.0</v>
      </c>
      <c r="F131" s="1" t="s">
        <v>28</v>
      </c>
      <c r="G131" s="1" t="s">
        <v>29</v>
      </c>
      <c r="H131" s="2">
        <v>44996.0</v>
      </c>
      <c r="J131" s="3">
        <f t="shared" si="2"/>
        <v>2</v>
      </c>
      <c r="K131" s="4">
        <f t="shared" si="3"/>
        <v>4</v>
      </c>
      <c r="L131" s="4">
        <f t="shared" si="4"/>
        <v>8</v>
      </c>
      <c r="S131" s="1" t="s">
        <v>168</v>
      </c>
      <c r="T131" s="4" t="str">
        <f t="shared" si="5"/>
        <v>Sandwich</v>
      </c>
      <c r="U131" s="4" t="str">
        <f t="shared" si="6"/>
        <v>In-store</v>
      </c>
      <c r="V131" s="4" t="str">
        <f t="shared" si="7"/>
        <v>Cash</v>
      </c>
      <c r="W131" s="4">
        <f t="shared" ref="W131:Y131" si="138">IF(OR(J131 = "ERROR", J131 = ""), "UNKNOWN", J131)</f>
        <v>2</v>
      </c>
      <c r="X131" s="4">
        <f t="shared" si="138"/>
        <v>4</v>
      </c>
      <c r="Y131" s="4">
        <f t="shared" si="138"/>
        <v>8</v>
      </c>
      <c r="Z131" s="5">
        <f t="shared" si="9"/>
        <v>44996</v>
      </c>
    </row>
    <row r="132">
      <c r="A132" s="1" t="s">
        <v>169</v>
      </c>
      <c r="B132" s="1" t="s">
        <v>81</v>
      </c>
      <c r="C132" s="1">
        <v>1.0</v>
      </c>
      <c r="D132" s="1">
        <v>1.5</v>
      </c>
      <c r="E132" s="1">
        <v>1.5</v>
      </c>
      <c r="F132" s="1" t="s">
        <v>28</v>
      </c>
      <c r="H132" s="2">
        <v>45024.0</v>
      </c>
      <c r="J132" s="3">
        <f t="shared" si="2"/>
        <v>1</v>
      </c>
      <c r="K132" s="4">
        <f t="shared" si="3"/>
        <v>1.5</v>
      </c>
      <c r="L132" s="4">
        <f t="shared" si="4"/>
        <v>1.5</v>
      </c>
      <c r="S132" s="1" t="s">
        <v>169</v>
      </c>
      <c r="T132" s="4" t="str">
        <f t="shared" si="5"/>
        <v>Tea</v>
      </c>
      <c r="U132" s="4" t="str">
        <f t="shared" si="6"/>
        <v>UNKNOWN</v>
      </c>
      <c r="V132" s="4" t="str">
        <f t="shared" si="7"/>
        <v>Cash</v>
      </c>
      <c r="W132" s="4">
        <f t="shared" ref="W132:Y132" si="139">IF(OR(J132 = "ERROR", J132 = ""), "UNKNOWN", J132)</f>
        <v>1</v>
      </c>
      <c r="X132" s="4">
        <f t="shared" si="139"/>
        <v>1.5</v>
      </c>
      <c r="Y132" s="4">
        <f t="shared" si="139"/>
        <v>1.5</v>
      </c>
      <c r="Z132" s="5">
        <f t="shared" si="9"/>
        <v>45024</v>
      </c>
    </row>
    <row r="133">
      <c r="A133" s="1" t="s">
        <v>170</v>
      </c>
      <c r="B133" s="1" t="s">
        <v>81</v>
      </c>
      <c r="C133" s="1">
        <v>1.0</v>
      </c>
      <c r="D133" s="1">
        <v>1.5</v>
      </c>
      <c r="E133" s="1">
        <v>1.5</v>
      </c>
      <c r="H133" s="6">
        <v>45279.0</v>
      </c>
      <c r="J133" s="3">
        <f t="shared" si="2"/>
        <v>1</v>
      </c>
      <c r="K133" s="4">
        <f t="shared" si="3"/>
        <v>1.5</v>
      </c>
      <c r="L133" s="4">
        <f t="shared" si="4"/>
        <v>1.5</v>
      </c>
      <c r="S133" s="1" t="s">
        <v>170</v>
      </c>
      <c r="T133" s="4" t="str">
        <f t="shared" si="5"/>
        <v>Tea</v>
      </c>
      <c r="U133" s="4" t="str">
        <f t="shared" si="6"/>
        <v>UNKNOWN</v>
      </c>
      <c r="V133" s="4" t="str">
        <f t="shared" si="7"/>
        <v>UNKNOWN</v>
      </c>
      <c r="W133" s="4">
        <f t="shared" ref="W133:Y133" si="140">IF(OR(J133 = "ERROR", J133 = ""), "UNKNOWN", J133)</f>
        <v>1</v>
      </c>
      <c r="X133" s="4">
        <f t="shared" si="140"/>
        <v>1.5</v>
      </c>
      <c r="Y133" s="4">
        <f t="shared" si="140"/>
        <v>1.5</v>
      </c>
      <c r="Z133" s="7">
        <f t="shared" si="9"/>
        <v>45279</v>
      </c>
    </row>
    <row r="134">
      <c r="A134" s="1" t="s">
        <v>171</v>
      </c>
      <c r="B134" s="1" t="s">
        <v>55</v>
      </c>
      <c r="C134" s="1">
        <v>4.0</v>
      </c>
      <c r="D134" s="1">
        <v>3.0</v>
      </c>
      <c r="E134" s="1">
        <v>12.0</v>
      </c>
      <c r="F134" s="1" t="s">
        <v>23</v>
      </c>
      <c r="G134" s="1" t="s">
        <v>24</v>
      </c>
      <c r="H134" s="2">
        <v>45121.0</v>
      </c>
      <c r="J134" s="3">
        <f t="shared" si="2"/>
        <v>4</v>
      </c>
      <c r="K134" s="4">
        <f t="shared" si="3"/>
        <v>3</v>
      </c>
      <c r="L134" s="4">
        <f t="shared" si="4"/>
        <v>12</v>
      </c>
      <c r="S134" s="1" t="s">
        <v>171</v>
      </c>
      <c r="T134" s="4" t="str">
        <f t="shared" si="5"/>
        <v>Juice</v>
      </c>
      <c r="U134" s="4" t="str">
        <f t="shared" si="6"/>
        <v>Takeaway</v>
      </c>
      <c r="V134" s="4" t="str">
        <f t="shared" si="7"/>
        <v>Credit Card</v>
      </c>
      <c r="W134" s="4">
        <f t="shared" ref="W134:Y134" si="141">IF(OR(J134 = "ERROR", J134 = ""), "UNKNOWN", J134)</f>
        <v>4</v>
      </c>
      <c r="X134" s="4">
        <f t="shared" si="141"/>
        <v>3</v>
      </c>
      <c r="Y134" s="4">
        <f t="shared" si="141"/>
        <v>12</v>
      </c>
      <c r="Z134" s="5">
        <f t="shared" si="9"/>
        <v>45121</v>
      </c>
    </row>
    <row r="135">
      <c r="A135" s="1" t="s">
        <v>172</v>
      </c>
      <c r="B135" s="1" t="s">
        <v>55</v>
      </c>
      <c r="C135" s="1">
        <v>5.0</v>
      </c>
      <c r="D135" s="1">
        <v>3.0</v>
      </c>
      <c r="E135" s="1">
        <v>15.0</v>
      </c>
      <c r="F135" s="1" t="s">
        <v>28</v>
      </c>
      <c r="G135" s="1" t="s">
        <v>29</v>
      </c>
      <c r="H135" s="2">
        <v>45034.0</v>
      </c>
      <c r="J135" s="3">
        <f t="shared" si="2"/>
        <v>5</v>
      </c>
      <c r="K135" s="4">
        <f t="shared" si="3"/>
        <v>3</v>
      </c>
      <c r="L135" s="4">
        <f t="shared" si="4"/>
        <v>15</v>
      </c>
      <c r="S135" s="1" t="s">
        <v>172</v>
      </c>
      <c r="T135" s="4" t="str">
        <f t="shared" si="5"/>
        <v>Juice</v>
      </c>
      <c r="U135" s="4" t="str">
        <f t="shared" si="6"/>
        <v>In-store</v>
      </c>
      <c r="V135" s="4" t="str">
        <f t="shared" si="7"/>
        <v>Cash</v>
      </c>
      <c r="W135" s="4">
        <f t="shared" ref="W135:Y135" si="142">IF(OR(J135 = "ERROR", J135 = ""), "UNKNOWN", J135)</f>
        <v>5</v>
      </c>
      <c r="X135" s="4">
        <f t="shared" si="142"/>
        <v>3</v>
      </c>
      <c r="Y135" s="4">
        <f t="shared" si="142"/>
        <v>15</v>
      </c>
      <c r="Z135" s="5">
        <f t="shared" si="9"/>
        <v>45034</v>
      </c>
    </row>
    <row r="136">
      <c r="A136" s="1" t="s">
        <v>173</v>
      </c>
      <c r="B136" s="1" t="s">
        <v>55</v>
      </c>
      <c r="C136" s="1">
        <v>2.0</v>
      </c>
      <c r="D136" s="1">
        <v>3.0</v>
      </c>
      <c r="E136" s="1">
        <v>6.0</v>
      </c>
      <c r="H136" s="2">
        <v>45085.0</v>
      </c>
      <c r="J136" s="3">
        <f t="shared" si="2"/>
        <v>2</v>
      </c>
      <c r="K136" s="4">
        <f t="shared" si="3"/>
        <v>3</v>
      </c>
      <c r="L136" s="4">
        <f t="shared" si="4"/>
        <v>6</v>
      </c>
      <c r="S136" s="1" t="s">
        <v>173</v>
      </c>
      <c r="T136" s="4" t="str">
        <f t="shared" si="5"/>
        <v>Juice</v>
      </c>
      <c r="U136" s="4" t="str">
        <f t="shared" si="6"/>
        <v>UNKNOWN</v>
      </c>
      <c r="V136" s="4" t="str">
        <f t="shared" si="7"/>
        <v>UNKNOWN</v>
      </c>
      <c r="W136" s="4">
        <f t="shared" ref="W136:Y136" si="143">IF(OR(J136 = "ERROR", J136 = ""), "UNKNOWN", J136)</f>
        <v>2</v>
      </c>
      <c r="X136" s="4">
        <f t="shared" si="143"/>
        <v>3</v>
      </c>
      <c r="Y136" s="4">
        <f t="shared" si="143"/>
        <v>6</v>
      </c>
      <c r="Z136" s="5">
        <f t="shared" si="9"/>
        <v>45085</v>
      </c>
    </row>
    <row r="137">
      <c r="A137" s="1" t="s">
        <v>174</v>
      </c>
      <c r="B137" s="1" t="s">
        <v>81</v>
      </c>
      <c r="C137" s="1">
        <v>5.0</v>
      </c>
      <c r="D137" s="1">
        <v>1.5</v>
      </c>
      <c r="E137" s="1">
        <v>7.5</v>
      </c>
      <c r="F137" s="1" t="s">
        <v>23</v>
      </c>
      <c r="G137" s="1" t="s">
        <v>24</v>
      </c>
      <c r="H137" s="6">
        <v>45272.0</v>
      </c>
      <c r="J137" s="3">
        <f t="shared" si="2"/>
        <v>5</v>
      </c>
      <c r="K137" s="4">
        <f t="shared" si="3"/>
        <v>1.5</v>
      </c>
      <c r="L137" s="4">
        <f t="shared" si="4"/>
        <v>7.5</v>
      </c>
      <c r="S137" s="1" t="s">
        <v>174</v>
      </c>
      <c r="T137" s="4" t="str">
        <f t="shared" si="5"/>
        <v>Tea</v>
      </c>
      <c r="U137" s="4" t="str">
        <f t="shared" si="6"/>
        <v>Takeaway</v>
      </c>
      <c r="V137" s="4" t="str">
        <f t="shared" si="7"/>
        <v>Credit Card</v>
      </c>
      <c r="W137" s="4">
        <f t="shared" ref="W137:Y137" si="144">IF(OR(J137 = "ERROR", J137 = ""), "UNKNOWN", J137)</f>
        <v>5</v>
      </c>
      <c r="X137" s="4">
        <f t="shared" si="144"/>
        <v>1.5</v>
      </c>
      <c r="Y137" s="4">
        <f t="shared" si="144"/>
        <v>7.5</v>
      </c>
      <c r="Z137" s="7">
        <f t="shared" si="9"/>
        <v>45272</v>
      </c>
    </row>
    <row r="138">
      <c r="A138" s="1" t="s">
        <v>175</v>
      </c>
      <c r="B138" s="1" t="s">
        <v>22</v>
      </c>
      <c r="C138" s="1">
        <v>5.0</v>
      </c>
      <c r="D138" s="1">
        <v>2.0</v>
      </c>
      <c r="E138" s="1">
        <v>10.0</v>
      </c>
      <c r="F138" s="1" t="s">
        <v>28</v>
      </c>
      <c r="G138" s="1" t="s">
        <v>29</v>
      </c>
      <c r="H138" s="2">
        <v>44931.0</v>
      </c>
      <c r="J138" s="3">
        <f t="shared" si="2"/>
        <v>5</v>
      </c>
      <c r="K138" s="4">
        <f t="shared" si="3"/>
        <v>2</v>
      </c>
      <c r="L138" s="4">
        <f t="shared" si="4"/>
        <v>10</v>
      </c>
      <c r="S138" s="1" t="s">
        <v>175</v>
      </c>
      <c r="T138" s="4" t="str">
        <f t="shared" si="5"/>
        <v>Coffee</v>
      </c>
      <c r="U138" s="4" t="str">
        <f t="shared" si="6"/>
        <v>In-store</v>
      </c>
      <c r="V138" s="4" t="str">
        <f t="shared" si="7"/>
        <v>Cash</v>
      </c>
      <c r="W138" s="4">
        <f t="shared" ref="W138:Y138" si="145">IF(OR(J138 = "ERROR", J138 = ""), "UNKNOWN", J138)</f>
        <v>5</v>
      </c>
      <c r="X138" s="4">
        <f t="shared" si="145"/>
        <v>2</v>
      </c>
      <c r="Y138" s="4">
        <f t="shared" si="145"/>
        <v>10</v>
      </c>
      <c r="Z138" s="5">
        <f t="shared" si="9"/>
        <v>44931</v>
      </c>
    </row>
    <row r="139">
      <c r="A139" s="1" t="s">
        <v>176</v>
      </c>
      <c r="B139" s="1" t="s">
        <v>36</v>
      </c>
      <c r="C139" s="1">
        <v>3.0</v>
      </c>
      <c r="D139" s="1">
        <v>5.0</v>
      </c>
      <c r="E139" s="1">
        <v>15.0</v>
      </c>
      <c r="F139" s="1" t="s">
        <v>23</v>
      </c>
      <c r="G139" s="1" t="s">
        <v>29</v>
      </c>
      <c r="H139" s="2">
        <v>45087.0</v>
      </c>
      <c r="J139" s="3">
        <f t="shared" si="2"/>
        <v>3</v>
      </c>
      <c r="K139" s="4">
        <f t="shared" si="3"/>
        <v>5</v>
      </c>
      <c r="L139" s="4">
        <f t="shared" si="4"/>
        <v>15</v>
      </c>
      <c r="S139" s="1" t="s">
        <v>176</v>
      </c>
      <c r="T139" s="4" t="str">
        <f t="shared" si="5"/>
        <v>Salad</v>
      </c>
      <c r="U139" s="4" t="str">
        <f t="shared" si="6"/>
        <v>In-store</v>
      </c>
      <c r="V139" s="4" t="str">
        <f t="shared" si="7"/>
        <v>Credit Card</v>
      </c>
      <c r="W139" s="4">
        <f t="shared" ref="W139:Y139" si="146">IF(OR(J139 = "ERROR", J139 = ""), "UNKNOWN", J139)</f>
        <v>3</v>
      </c>
      <c r="X139" s="4">
        <f t="shared" si="146"/>
        <v>5</v>
      </c>
      <c r="Y139" s="4">
        <f t="shared" si="146"/>
        <v>15</v>
      </c>
      <c r="Z139" s="5">
        <f t="shared" si="9"/>
        <v>45087</v>
      </c>
    </row>
    <row r="140">
      <c r="A140" s="1" t="s">
        <v>177</v>
      </c>
      <c r="B140" s="1" t="s">
        <v>44</v>
      </c>
      <c r="C140" s="1">
        <v>5.0</v>
      </c>
      <c r="D140" s="1">
        <v>4.0</v>
      </c>
      <c r="E140" s="1">
        <v>20.0</v>
      </c>
      <c r="G140" s="1" t="s">
        <v>29</v>
      </c>
      <c r="H140" s="2">
        <v>44949.0</v>
      </c>
      <c r="J140" s="3">
        <f t="shared" si="2"/>
        <v>5</v>
      </c>
      <c r="K140" s="4">
        <f t="shared" si="3"/>
        <v>4</v>
      </c>
      <c r="L140" s="4">
        <f t="shared" si="4"/>
        <v>20</v>
      </c>
      <c r="S140" s="1" t="s">
        <v>177</v>
      </c>
      <c r="T140" s="4" t="str">
        <f t="shared" si="5"/>
        <v>Sandwich</v>
      </c>
      <c r="U140" s="4" t="str">
        <f t="shared" si="6"/>
        <v>In-store</v>
      </c>
      <c r="V140" s="4" t="str">
        <f t="shared" si="7"/>
        <v>UNKNOWN</v>
      </c>
      <c r="W140" s="4">
        <f t="shared" ref="W140:Y140" si="147">IF(OR(J140 = "ERROR", J140 = ""), "UNKNOWN", J140)</f>
        <v>5</v>
      </c>
      <c r="X140" s="4">
        <f t="shared" si="147"/>
        <v>4</v>
      </c>
      <c r="Y140" s="4">
        <f t="shared" si="147"/>
        <v>20</v>
      </c>
      <c r="Z140" s="5">
        <f t="shared" si="9"/>
        <v>44949</v>
      </c>
    </row>
    <row r="141">
      <c r="A141" s="1" t="s">
        <v>178</v>
      </c>
      <c r="B141" s="1" t="s">
        <v>81</v>
      </c>
      <c r="C141" s="1">
        <v>1.0</v>
      </c>
      <c r="D141" s="1">
        <v>1.5</v>
      </c>
      <c r="E141" s="1">
        <v>1.5</v>
      </c>
      <c r="F141" s="1" t="s">
        <v>23</v>
      </c>
      <c r="H141" s="2">
        <v>44977.0</v>
      </c>
      <c r="J141" s="3">
        <f t="shared" si="2"/>
        <v>1</v>
      </c>
      <c r="K141" s="4">
        <f t="shared" si="3"/>
        <v>1.5</v>
      </c>
      <c r="L141" s="4">
        <f t="shared" si="4"/>
        <v>1.5</v>
      </c>
      <c r="S141" s="1" t="s">
        <v>178</v>
      </c>
      <c r="T141" s="4" t="str">
        <f t="shared" si="5"/>
        <v>Tea</v>
      </c>
      <c r="U141" s="4" t="str">
        <f t="shared" si="6"/>
        <v>UNKNOWN</v>
      </c>
      <c r="V141" s="4" t="str">
        <f t="shared" si="7"/>
        <v>Credit Card</v>
      </c>
      <c r="W141" s="4">
        <f t="shared" ref="W141:Y141" si="148">IF(OR(J141 = "ERROR", J141 = ""), "UNKNOWN", J141)</f>
        <v>1</v>
      </c>
      <c r="X141" s="4">
        <f t="shared" si="148"/>
        <v>1.5</v>
      </c>
      <c r="Y141" s="4">
        <f t="shared" si="148"/>
        <v>1.5</v>
      </c>
      <c r="Z141" s="5">
        <f t="shared" si="9"/>
        <v>44977</v>
      </c>
    </row>
    <row r="142">
      <c r="A142" s="1" t="s">
        <v>179</v>
      </c>
      <c r="B142" s="1" t="s">
        <v>27</v>
      </c>
      <c r="C142" s="1">
        <v>3.0</v>
      </c>
      <c r="D142" s="1" t="s">
        <v>30</v>
      </c>
      <c r="E142" s="1">
        <v>9.0</v>
      </c>
      <c r="F142" s="1" t="s">
        <v>39</v>
      </c>
      <c r="H142" s="2">
        <v>45126.0</v>
      </c>
      <c r="J142" s="3">
        <f t="shared" si="2"/>
        <v>3</v>
      </c>
      <c r="K142" s="4">
        <f t="shared" si="3"/>
        <v>3</v>
      </c>
      <c r="L142" s="4">
        <f t="shared" si="4"/>
        <v>9</v>
      </c>
      <c r="S142" s="1" t="s">
        <v>179</v>
      </c>
      <c r="T142" s="4" t="str">
        <f t="shared" si="5"/>
        <v>Cake</v>
      </c>
      <c r="U142" s="4" t="str">
        <f t="shared" si="6"/>
        <v>UNKNOWN</v>
      </c>
      <c r="V142" s="4" t="str">
        <f t="shared" si="7"/>
        <v>Digital Wallet</v>
      </c>
      <c r="W142" s="4">
        <f t="shared" ref="W142:Y142" si="149">IF(OR(J142 = "ERROR", J142 = ""), "UNKNOWN", J142)</f>
        <v>3</v>
      </c>
      <c r="X142" s="4">
        <f t="shared" si="149"/>
        <v>3</v>
      </c>
      <c r="Y142" s="4">
        <f t="shared" si="149"/>
        <v>9</v>
      </c>
      <c r="Z142" s="5">
        <f t="shared" si="9"/>
        <v>45126</v>
      </c>
    </row>
    <row r="143">
      <c r="A143" s="1" t="s">
        <v>180</v>
      </c>
      <c r="B143" s="1" t="s">
        <v>27</v>
      </c>
      <c r="C143" s="1">
        <v>5.0</v>
      </c>
      <c r="D143" s="1">
        <v>3.0</v>
      </c>
      <c r="E143" s="1">
        <v>15.0</v>
      </c>
      <c r="G143" s="1" t="s">
        <v>29</v>
      </c>
      <c r="H143" s="2">
        <v>45266.0</v>
      </c>
      <c r="J143" s="3">
        <f t="shared" si="2"/>
        <v>5</v>
      </c>
      <c r="K143" s="4">
        <f t="shared" si="3"/>
        <v>3</v>
      </c>
      <c r="L143" s="4">
        <f t="shared" si="4"/>
        <v>15</v>
      </c>
      <c r="S143" s="1" t="s">
        <v>180</v>
      </c>
      <c r="T143" s="4" t="str">
        <f t="shared" si="5"/>
        <v>Cake</v>
      </c>
      <c r="U143" s="4" t="str">
        <f t="shared" si="6"/>
        <v>In-store</v>
      </c>
      <c r="V143" s="4" t="str">
        <f t="shared" si="7"/>
        <v>UNKNOWN</v>
      </c>
      <c r="W143" s="4">
        <f t="shared" ref="W143:Y143" si="150">IF(OR(J143 = "ERROR", J143 = ""), "UNKNOWN", J143)</f>
        <v>5</v>
      </c>
      <c r="X143" s="4">
        <f t="shared" si="150"/>
        <v>3</v>
      </c>
      <c r="Y143" s="4">
        <f t="shared" si="150"/>
        <v>15</v>
      </c>
      <c r="Z143" s="5">
        <f t="shared" si="9"/>
        <v>45266</v>
      </c>
    </row>
    <row r="144">
      <c r="A144" s="1" t="s">
        <v>181</v>
      </c>
      <c r="B144" s="1" t="s">
        <v>22</v>
      </c>
      <c r="C144" s="1">
        <v>1.0</v>
      </c>
      <c r="D144" s="1">
        <v>2.0</v>
      </c>
      <c r="E144" s="1">
        <v>2.0</v>
      </c>
      <c r="F144" s="1" t="s">
        <v>23</v>
      </c>
      <c r="H144" s="1" t="s">
        <v>25</v>
      </c>
      <c r="J144" s="3">
        <f t="shared" si="2"/>
        <v>1</v>
      </c>
      <c r="K144" s="4">
        <f t="shared" si="3"/>
        <v>2</v>
      </c>
      <c r="L144" s="4">
        <f t="shared" si="4"/>
        <v>2</v>
      </c>
      <c r="S144" s="1" t="s">
        <v>181</v>
      </c>
      <c r="T144" s="4" t="str">
        <f t="shared" si="5"/>
        <v>Coffee</v>
      </c>
      <c r="U144" s="4" t="str">
        <f t="shared" si="6"/>
        <v>UNKNOWN</v>
      </c>
      <c r="V144" s="4" t="str">
        <f t="shared" si="7"/>
        <v>Credit Card</v>
      </c>
      <c r="W144" s="4">
        <f t="shared" ref="W144:Y144" si="151">IF(OR(J144 = "ERROR", J144 = ""), "UNKNOWN", J144)</f>
        <v>1</v>
      </c>
      <c r="X144" s="4">
        <f t="shared" si="151"/>
        <v>2</v>
      </c>
      <c r="Y144" s="4">
        <f t="shared" si="151"/>
        <v>2</v>
      </c>
      <c r="Z144" s="4" t="str">
        <f t="shared" si="9"/>
        <v>UNKNOWN</v>
      </c>
    </row>
    <row r="145">
      <c r="A145" s="1" t="s">
        <v>182</v>
      </c>
      <c r="B145" s="1" t="s">
        <v>55</v>
      </c>
      <c r="C145" s="1">
        <v>1.0</v>
      </c>
      <c r="D145" s="1">
        <v>3.0</v>
      </c>
      <c r="E145" s="1" t="s">
        <v>30</v>
      </c>
      <c r="F145" s="1" t="s">
        <v>28</v>
      </c>
      <c r="H145" s="2">
        <v>45077.0</v>
      </c>
      <c r="J145" s="3">
        <f t="shared" si="2"/>
        <v>1</v>
      </c>
      <c r="K145" s="4">
        <f t="shared" si="3"/>
        <v>3</v>
      </c>
      <c r="L145" s="4">
        <f t="shared" si="4"/>
        <v>3</v>
      </c>
      <c r="S145" s="1" t="s">
        <v>182</v>
      </c>
      <c r="T145" s="4" t="str">
        <f t="shared" si="5"/>
        <v>Juice</v>
      </c>
      <c r="U145" s="4" t="str">
        <f t="shared" si="6"/>
        <v>UNKNOWN</v>
      </c>
      <c r="V145" s="4" t="str">
        <f t="shared" si="7"/>
        <v>Cash</v>
      </c>
      <c r="W145" s="4">
        <f t="shared" ref="W145:Y145" si="152">IF(OR(J145 = "ERROR", J145 = ""), "UNKNOWN", J145)</f>
        <v>1</v>
      </c>
      <c r="X145" s="4">
        <f t="shared" si="152"/>
        <v>3</v>
      </c>
      <c r="Y145" s="4">
        <f t="shared" si="152"/>
        <v>3</v>
      </c>
      <c r="Z145" s="5">
        <f t="shared" si="9"/>
        <v>45077</v>
      </c>
    </row>
    <row r="146">
      <c r="A146" s="1" t="s">
        <v>183</v>
      </c>
      <c r="B146" s="1" t="s">
        <v>36</v>
      </c>
      <c r="C146" s="1">
        <v>2.0</v>
      </c>
      <c r="D146" s="1">
        <v>5.0</v>
      </c>
      <c r="E146" s="1">
        <v>10.0</v>
      </c>
      <c r="F146" s="1" t="s">
        <v>28</v>
      </c>
      <c r="H146" s="2">
        <v>45149.0</v>
      </c>
      <c r="J146" s="3">
        <f t="shared" si="2"/>
        <v>2</v>
      </c>
      <c r="K146" s="4">
        <f t="shared" si="3"/>
        <v>5</v>
      </c>
      <c r="L146" s="4">
        <f t="shared" si="4"/>
        <v>10</v>
      </c>
      <c r="S146" s="1" t="s">
        <v>183</v>
      </c>
      <c r="T146" s="4" t="str">
        <f t="shared" si="5"/>
        <v>Salad</v>
      </c>
      <c r="U146" s="4" t="str">
        <f t="shared" si="6"/>
        <v>UNKNOWN</v>
      </c>
      <c r="V146" s="4" t="str">
        <f t="shared" si="7"/>
        <v>Cash</v>
      </c>
      <c r="W146" s="4">
        <f t="shared" ref="W146:Y146" si="153">IF(OR(J146 = "ERROR", J146 = ""), "UNKNOWN", J146)</f>
        <v>2</v>
      </c>
      <c r="X146" s="4">
        <f t="shared" si="153"/>
        <v>5</v>
      </c>
      <c r="Y146" s="4">
        <f t="shared" si="153"/>
        <v>10</v>
      </c>
      <c r="Z146" s="5">
        <f t="shared" si="9"/>
        <v>45149</v>
      </c>
    </row>
    <row r="147">
      <c r="A147" s="1" t="s">
        <v>184</v>
      </c>
      <c r="B147" s="1" t="s">
        <v>81</v>
      </c>
      <c r="C147" s="1">
        <v>5.0</v>
      </c>
      <c r="D147" s="1">
        <v>1.5</v>
      </c>
      <c r="E147" s="1">
        <v>7.5</v>
      </c>
      <c r="F147" s="1" t="s">
        <v>30</v>
      </c>
      <c r="G147" s="1" t="s">
        <v>29</v>
      </c>
      <c r="H147" s="2">
        <v>45172.0</v>
      </c>
      <c r="J147" s="3">
        <f t="shared" si="2"/>
        <v>5</v>
      </c>
      <c r="K147" s="4">
        <f t="shared" si="3"/>
        <v>1.5</v>
      </c>
      <c r="L147" s="4">
        <f t="shared" si="4"/>
        <v>7.5</v>
      </c>
      <c r="S147" s="1" t="s">
        <v>184</v>
      </c>
      <c r="T147" s="4" t="str">
        <f t="shared" si="5"/>
        <v>Tea</v>
      </c>
      <c r="U147" s="4" t="str">
        <f t="shared" si="6"/>
        <v>In-store</v>
      </c>
      <c r="V147" s="4" t="str">
        <f t="shared" si="7"/>
        <v>UNKNOWN</v>
      </c>
      <c r="W147" s="4">
        <f t="shared" ref="W147:Y147" si="154">IF(OR(J147 = "ERROR", J147 = ""), "UNKNOWN", J147)</f>
        <v>5</v>
      </c>
      <c r="X147" s="4">
        <f t="shared" si="154"/>
        <v>1.5</v>
      </c>
      <c r="Y147" s="4">
        <f t="shared" si="154"/>
        <v>7.5</v>
      </c>
      <c r="Z147" s="5">
        <f t="shared" si="9"/>
        <v>45172</v>
      </c>
    </row>
    <row r="148">
      <c r="A148" s="1" t="s">
        <v>185</v>
      </c>
      <c r="B148" s="1" t="s">
        <v>27</v>
      </c>
      <c r="C148" s="1">
        <v>2.0</v>
      </c>
      <c r="D148" s="1">
        <v>3.0</v>
      </c>
      <c r="F148" s="1" t="s">
        <v>23</v>
      </c>
      <c r="G148" s="1" t="s">
        <v>29</v>
      </c>
      <c r="H148" s="2">
        <v>45118.0</v>
      </c>
      <c r="J148" s="3">
        <f t="shared" si="2"/>
        <v>2</v>
      </c>
      <c r="K148" s="4">
        <f t="shared" si="3"/>
        <v>3</v>
      </c>
      <c r="L148" s="4">
        <f t="shared" si="4"/>
        <v>6</v>
      </c>
      <c r="S148" s="1" t="s">
        <v>185</v>
      </c>
      <c r="T148" s="4" t="str">
        <f t="shared" si="5"/>
        <v>Cake</v>
      </c>
      <c r="U148" s="4" t="str">
        <f t="shared" si="6"/>
        <v>In-store</v>
      </c>
      <c r="V148" s="4" t="str">
        <f t="shared" si="7"/>
        <v>Credit Card</v>
      </c>
      <c r="W148" s="4">
        <f t="shared" ref="W148:Y148" si="155">IF(OR(J148 = "ERROR", J148 = ""), "UNKNOWN", J148)</f>
        <v>2</v>
      </c>
      <c r="X148" s="4">
        <f t="shared" si="155"/>
        <v>3</v>
      </c>
      <c r="Y148" s="4">
        <f t="shared" si="155"/>
        <v>6</v>
      </c>
      <c r="Z148" s="5">
        <f t="shared" si="9"/>
        <v>45118</v>
      </c>
    </row>
    <row r="149">
      <c r="A149" s="1" t="s">
        <v>186</v>
      </c>
      <c r="B149" s="1" t="s">
        <v>36</v>
      </c>
      <c r="C149" s="1">
        <v>4.0</v>
      </c>
      <c r="D149" s="1" t="s">
        <v>30</v>
      </c>
      <c r="E149" s="1">
        <v>20.0</v>
      </c>
      <c r="F149" s="1" t="s">
        <v>28</v>
      </c>
      <c r="G149" s="1" t="s">
        <v>29</v>
      </c>
      <c r="H149" s="2">
        <v>45083.0</v>
      </c>
      <c r="J149" s="3">
        <f t="shared" si="2"/>
        <v>4</v>
      </c>
      <c r="K149" s="4">
        <f t="shared" si="3"/>
        <v>5</v>
      </c>
      <c r="L149" s="4">
        <f t="shared" si="4"/>
        <v>20</v>
      </c>
      <c r="S149" s="1" t="s">
        <v>186</v>
      </c>
      <c r="T149" s="4" t="str">
        <f t="shared" si="5"/>
        <v>Salad</v>
      </c>
      <c r="U149" s="4" t="str">
        <f t="shared" si="6"/>
        <v>In-store</v>
      </c>
      <c r="V149" s="4" t="str">
        <f t="shared" si="7"/>
        <v>Cash</v>
      </c>
      <c r="W149" s="4">
        <f t="shared" ref="W149:Y149" si="156">IF(OR(J149 = "ERROR", J149 = ""), "UNKNOWN", J149)</f>
        <v>4</v>
      </c>
      <c r="X149" s="4">
        <f t="shared" si="156"/>
        <v>5</v>
      </c>
      <c r="Y149" s="4">
        <f t="shared" si="156"/>
        <v>20</v>
      </c>
      <c r="Z149" s="5">
        <f t="shared" si="9"/>
        <v>45083</v>
      </c>
    </row>
    <row r="150">
      <c r="A150" s="1" t="s">
        <v>187</v>
      </c>
      <c r="B150" s="1" t="s">
        <v>27</v>
      </c>
      <c r="C150" s="1">
        <v>4.0</v>
      </c>
      <c r="D150" s="1">
        <v>3.0</v>
      </c>
      <c r="E150" s="1">
        <v>12.0</v>
      </c>
      <c r="H150" s="2">
        <v>44944.0</v>
      </c>
      <c r="J150" s="3">
        <f t="shared" si="2"/>
        <v>4</v>
      </c>
      <c r="K150" s="4">
        <f t="shared" si="3"/>
        <v>3</v>
      </c>
      <c r="L150" s="4">
        <f t="shared" si="4"/>
        <v>12</v>
      </c>
      <c r="S150" s="1" t="s">
        <v>187</v>
      </c>
      <c r="T150" s="4" t="str">
        <f t="shared" si="5"/>
        <v>Cake</v>
      </c>
      <c r="U150" s="4" t="str">
        <f t="shared" si="6"/>
        <v>UNKNOWN</v>
      </c>
      <c r="V150" s="4" t="str">
        <f t="shared" si="7"/>
        <v>UNKNOWN</v>
      </c>
      <c r="W150" s="4">
        <f t="shared" ref="W150:Y150" si="157">IF(OR(J150 = "ERROR", J150 = ""), "UNKNOWN", J150)</f>
        <v>4</v>
      </c>
      <c r="X150" s="4">
        <f t="shared" si="157"/>
        <v>3</v>
      </c>
      <c r="Y150" s="4">
        <f t="shared" si="157"/>
        <v>12</v>
      </c>
      <c r="Z150" s="5">
        <f t="shared" si="9"/>
        <v>44944</v>
      </c>
    </row>
    <row r="151">
      <c r="A151" s="1" t="s">
        <v>188</v>
      </c>
      <c r="B151" s="1" t="s">
        <v>27</v>
      </c>
      <c r="C151" s="1">
        <v>2.0</v>
      </c>
      <c r="D151" s="1">
        <v>3.0</v>
      </c>
      <c r="E151" s="1">
        <v>6.0</v>
      </c>
      <c r="F151" s="1" t="s">
        <v>28</v>
      </c>
      <c r="G151" s="1" t="s">
        <v>24</v>
      </c>
      <c r="H151" s="2">
        <v>45008.0</v>
      </c>
      <c r="J151" s="3">
        <f t="shared" si="2"/>
        <v>2</v>
      </c>
      <c r="K151" s="4">
        <f t="shared" si="3"/>
        <v>3</v>
      </c>
      <c r="L151" s="4">
        <f t="shared" si="4"/>
        <v>6</v>
      </c>
      <c r="S151" s="1" t="s">
        <v>188</v>
      </c>
      <c r="T151" s="4" t="str">
        <f t="shared" si="5"/>
        <v>Cake</v>
      </c>
      <c r="U151" s="4" t="str">
        <f t="shared" si="6"/>
        <v>Takeaway</v>
      </c>
      <c r="V151" s="4" t="str">
        <f t="shared" si="7"/>
        <v>Cash</v>
      </c>
      <c r="W151" s="4">
        <f t="shared" ref="W151:Y151" si="158">IF(OR(J151 = "ERROR", J151 = ""), "UNKNOWN", J151)</f>
        <v>2</v>
      </c>
      <c r="X151" s="4">
        <f t="shared" si="158"/>
        <v>3</v>
      </c>
      <c r="Y151" s="4">
        <f t="shared" si="158"/>
        <v>6</v>
      </c>
      <c r="Z151" s="5">
        <f t="shared" si="9"/>
        <v>45008</v>
      </c>
    </row>
    <row r="152">
      <c r="A152" s="1" t="s">
        <v>189</v>
      </c>
      <c r="B152" s="1" t="s">
        <v>36</v>
      </c>
      <c r="C152" s="1">
        <v>5.0</v>
      </c>
      <c r="D152" s="1">
        <v>5.0</v>
      </c>
      <c r="E152" s="1">
        <v>25.0</v>
      </c>
      <c r="F152" s="1" t="s">
        <v>28</v>
      </c>
      <c r="H152" s="2">
        <v>45087.0</v>
      </c>
      <c r="J152" s="3">
        <f t="shared" si="2"/>
        <v>5</v>
      </c>
      <c r="K152" s="4">
        <f t="shared" si="3"/>
        <v>5</v>
      </c>
      <c r="L152" s="4">
        <f t="shared" si="4"/>
        <v>25</v>
      </c>
      <c r="S152" s="1" t="s">
        <v>189</v>
      </c>
      <c r="T152" s="4" t="str">
        <f t="shared" si="5"/>
        <v>Salad</v>
      </c>
      <c r="U152" s="4" t="str">
        <f t="shared" si="6"/>
        <v>UNKNOWN</v>
      </c>
      <c r="V152" s="4" t="str">
        <f t="shared" si="7"/>
        <v>Cash</v>
      </c>
      <c r="W152" s="4">
        <f t="shared" ref="W152:Y152" si="159">IF(OR(J152 = "ERROR", J152 = ""), "UNKNOWN", J152)</f>
        <v>5</v>
      </c>
      <c r="X152" s="4">
        <f t="shared" si="159"/>
        <v>5</v>
      </c>
      <c r="Y152" s="4">
        <f t="shared" si="159"/>
        <v>25</v>
      </c>
      <c r="Z152" s="5">
        <f t="shared" si="9"/>
        <v>45087</v>
      </c>
    </row>
    <row r="153">
      <c r="A153" s="1" t="s">
        <v>190</v>
      </c>
      <c r="C153" s="1">
        <v>4.0</v>
      </c>
      <c r="E153" s="1">
        <v>16.0</v>
      </c>
      <c r="F153" s="1" t="s">
        <v>23</v>
      </c>
      <c r="G153" s="1" t="s">
        <v>24</v>
      </c>
      <c r="H153" s="2">
        <v>44930.0</v>
      </c>
      <c r="J153" s="3">
        <f t="shared" si="2"/>
        <v>4</v>
      </c>
      <c r="K153" s="4">
        <f t="shared" si="3"/>
        <v>4</v>
      </c>
      <c r="L153" s="4">
        <f t="shared" si="4"/>
        <v>16</v>
      </c>
      <c r="S153" s="1" t="s">
        <v>190</v>
      </c>
      <c r="T153" s="4" t="str">
        <f t="shared" si="5"/>
        <v>UNKNOWN</v>
      </c>
      <c r="U153" s="4" t="str">
        <f t="shared" si="6"/>
        <v>Takeaway</v>
      </c>
      <c r="V153" s="4" t="str">
        <f t="shared" si="7"/>
        <v>Credit Card</v>
      </c>
      <c r="W153" s="4">
        <f t="shared" ref="W153:Y153" si="160">IF(OR(J153 = "ERROR", J153 = ""), "UNKNOWN", J153)</f>
        <v>4</v>
      </c>
      <c r="X153" s="4">
        <f t="shared" si="160"/>
        <v>4</v>
      </c>
      <c r="Y153" s="4">
        <f t="shared" si="160"/>
        <v>16</v>
      </c>
      <c r="Z153" s="5">
        <f t="shared" si="9"/>
        <v>44930</v>
      </c>
    </row>
    <row r="154">
      <c r="A154" s="1" t="s">
        <v>191</v>
      </c>
      <c r="B154" s="1" t="s">
        <v>22</v>
      </c>
      <c r="C154" s="1">
        <v>1.0</v>
      </c>
      <c r="D154" s="1">
        <v>2.0</v>
      </c>
      <c r="E154" s="1">
        <v>2.0</v>
      </c>
      <c r="F154" s="1" t="s">
        <v>25</v>
      </c>
      <c r="H154" s="2">
        <v>45100.0</v>
      </c>
      <c r="J154" s="3">
        <f t="shared" si="2"/>
        <v>1</v>
      </c>
      <c r="K154" s="4">
        <f t="shared" si="3"/>
        <v>2</v>
      </c>
      <c r="L154" s="4">
        <f t="shared" si="4"/>
        <v>2</v>
      </c>
      <c r="S154" s="1" t="s">
        <v>191</v>
      </c>
      <c r="T154" s="4" t="str">
        <f t="shared" si="5"/>
        <v>Coffee</v>
      </c>
      <c r="U154" s="4" t="str">
        <f t="shared" si="6"/>
        <v>UNKNOWN</v>
      </c>
      <c r="V154" s="4" t="str">
        <f t="shared" si="7"/>
        <v>UNKNOWN</v>
      </c>
      <c r="W154" s="4">
        <f t="shared" ref="W154:Y154" si="161">IF(OR(J154 = "ERROR", J154 = ""), "UNKNOWN", J154)</f>
        <v>1</v>
      </c>
      <c r="X154" s="4">
        <f t="shared" si="161"/>
        <v>2</v>
      </c>
      <c r="Y154" s="4">
        <f t="shared" si="161"/>
        <v>2</v>
      </c>
      <c r="Z154" s="5">
        <f t="shared" si="9"/>
        <v>45100</v>
      </c>
    </row>
    <row r="155">
      <c r="A155" s="1" t="s">
        <v>192</v>
      </c>
      <c r="B155" s="1" t="s">
        <v>30</v>
      </c>
      <c r="C155" s="1" t="s">
        <v>30</v>
      </c>
      <c r="D155" s="1">
        <v>3.0</v>
      </c>
      <c r="E155" s="1">
        <v>12.0</v>
      </c>
      <c r="F155" s="1" t="s">
        <v>28</v>
      </c>
      <c r="G155" s="1" t="s">
        <v>29</v>
      </c>
      <c r="H155" s="6">
        <v>45255.0</v>
      </c>
      <c r="J155" s="3">
        <f t="shared" si="2"/>
        <v>4</v>
      </c>
      <c r="K155" s="4">
        <f t="shared" si="3"/>
        <v>3</v>
      </c>
      <c r="L155" s="4">
        <f t="shared" si="4"/>
        <v>12</v>
      </c>
      <c r="S155" s="1" t="s">
        <v>192</v>
      </c>
      <c r="T155" s="4" t="str">
        <f t="shared" si="5"/>
        <v>UNKNOWN</v>
      </c>
      <c r="U155" s="4" t="str">
        <f t="shared" si="6"/>
        <v>In-store</v>
      </c>
      <c r="V155" s="4" t="str">
        <f t="shared" si="7"/>
        <v>Cash</v>
      </c>
      <c r="W155" s="4">
        <f t="shared" ref="W155:Y155" si="162">IF(OR(J155 = "ERROR", J155 = ""), "UNKNOWN", J155)</f>
        <v>4</v>
      </c>
      <c r="X155" s="4">
        <f t="shared" si="162"/>
        <v>3</v>
      </c>
      <c r="Y155" s="4">
        <f t="shared" si="162"/>
        <v>12</v>
      </c>
      <c r="Z155" s="7">
        <f t="shared" si="9"/>
        <v>45255</v>
      </c>
    </row>
    <row r="156">
      <c r="A156" s="1" t="s">
        <v>193</v>
      </c>
      <c r="B156" s="1" t="s">
        <v>22</v>
      </c>
      <c r="C156" s="1">
        <v>5.0</v>
      </c>
      <c r="D156" s="1">
        <v>2.0</v>
      </c>
      <c r="E156" s="1">
        <v>10.0</v>
      </c>
      <c r="F156" s="1" t="s">
        <v>28</v>
      </c>
      <c r="H156" s="2">
        <v>45141.0</v>
      </c>
      <c r="J156" s="3">
        <f t="shared" si="2"/>
        <v>5</v>
      </c>
      <c r="K156" s="4">
        <f t="shared" si="3"/>
        <v>2</v>
      </c>
      <c r="L156" s="4">
        <f t="shared" si="4"/>
        <v>10</v>
      </c>
      <c r="S156" s="1" t="s">
        <v>193</v>
      </c>
      <c r="T156" s="4" t="str">
        <f t="shared" si="5"/>
        <v>Coffee</v>
      </c>
      <c r="U156" s="4" t="str">
        <f t="shared" si="6"/>
        <v>UNKNOWN</v>
      </c>
      <c r="V156" s="4" t="str">
        <f t="shared" si="7"/>
        <v>Cash</v>
      </c>
      <c r="W156" s="4">
        <f t="shared" ref="W156:Y156" si="163">IF(OR(J156 = "ERROR", J156 = ""), "UNKNOWN", J156)</f>
        <v>5</v>
      </c>
      <c r="X156" s="4">
        <f t="shared" si="163"/>
        <v>2</v>
      </c>
      <c r="Y156" s="4">
        <f t="shared" si="163"/>
        <v>10</v>
      </c>
      <c r="Z156" s="5">
        <f t="shared" si="9"/>
        <v>45141</v>
      </c>
    </row>
    <row r="157">
      <c r="A157" s="1" t="s">
        <v>194</v>
      </c>
      <c r="B157" s="1" t="s">
        <v>41</v>
      </c>
      <c r="C157" s="1">
        <v>2.0</v>
      </c>
      <c r="D157" s="1">
        <v>4.0</v>
      </c>
      <c r="E157" s="1">
        <v>8.0</v>
      </c>
      <c r="G157" s="1" t="s">
        <v>24</v>
      </c>
      <c r="H157" s="2">
        <v>45119.0</v>
      </c>
      <c r="J157" s="3">
        <f t="shared" si="2"/>
        <v>2</v>
      </c>
      <c r="K157" s="4">
        <f t="shared" si="3"/>
        <v>4</v>
      </c>
      <c r="L157" s="4">
        <f t="shared" si="4"/>
        <v>8</v>
      </c>
      <c r="S157" s="1" t="s">
        <v>194</v>
      </c>
      <c r="T157" s="4" t="str">
        <f t="shared" si="5"/>
        <v>Smoothie</v>
      </c>
      <c r="U157" s="4" t="str">
        <f t="shared" si="6"/>
        <v>Takeaway</v>
      </c>
      <c r="V157" s="4" t="str">
        <f t="shared" si="7"/>
        <v>UNKNOWN</v>
      </c>
      <c r="W157" s="4">
        <f t="shared" ref="W157:Y157" si="164">IF(OR(J157 = "ERROR", J157 = ""), "UNKNOWN", J157)</f>
        <v>2</v>
      </c>
      <c r="X157" s="4">
        <f t="shared" si="164"/>
        <v>4</v>
      </c>
      <c r="Y157" s="4">
        <f t="shared" si="164"/>
        <v>8</v>
      </c>
      <c r="Z157" s="5">
        <f t="shared" si="9"/>
        <v>45119</v>
      </c>
    </row>
    <row r="158">
      <c r="A158" s="1" t="s">
        <v>195</v>
      </c>
      <c r="B158" s="1" t="s">
        <v>22</v>
      </c>
      <c r="C158" s="1">
        <v>3.0</v>
      </c>
      <c r="D158" s="1">
        <v>2.0</v>
      </c>
      <c r="E158" s="1">
        <v>6.0</v>
      </c>
      <c r="F158" s="1" t="s">
        <v>28</v>
      </c>
      <c r="G158" s="1" t="s">
        <v>29</v>
      </c>
      <c r="H158" s="2">
        <v>45046.0</v>
      </c>
      <c r="J158" s="3">
        <f t="shared" si="2"/>
        <v>3</v>
      </c>
      <c r="K158" s="4">
        <f t="shared" si="3"/>
        <v>2</v>
      </c>
      <c r="L158" s="4">
        <f t="shared" si="4"/>
        <v>6</v>
      </c>
      <c r="S158" s="1" t="s">
        <v>195</v>
      </c>
      <c r="T158" s="4" t="str">
        <f t="shared" si="5"/>
        <v>Coffee</v>
      </c>
      <c r="U158" s="4" t="str">
        <f t="shared" si="6"/>
        <v>In-store</v>
      </c>
      <c r="V158" s="4" t="str">
        <f t="shared" si="7"/>
        <v>Cash</v>
      </c>
      <c r="W158" s="4">
        <f t="shared" ref="W158:Y158" si="165">IF(OR(J158 = "ERROR", J158 = ""), "UNKNOWN", J158)</f>
        <v>3</v>
      </c>
      <c r="X158" s="4">
        <f t="shared" si="165"/>
        <v>2</v>
      </c>
      <c r="Y158" s="4">
        <f t="shared" si="165"/>
        <v>6</v>
      </c>
      <c r="Z158" s="5">
        <f t="shared" si="9"/>
        <v>45046</v>
      </c>
    </row>
    <row r="159">
      <c r="A159" s="1" t="s">
        <v>196</v>
      </c>
      <c r="B159" s="1" t="s">
        <v>36</v>
      </c>
      <c r="C159" s="1">
        <v>5.0</v>
      </c>
      <c r="D159" s="1">
        <v>5.0</v>
      </c>
      <c r="E159" s="1">
        <v>25.0</v>
      </c>
      <c r="F159" s="1" t="s">
        <v>39</v>
      </c>
      <c r="G159" s="1" t="s">
        <v>29</v>
      </c>
      <c r="H159" s="6">
        <v>45255.0</v>
      </c>
      <c r="J159" s="3">
        <f t="shared" si="2"/>
        <v>5</v>
      </c>
      <c r="K159" s="4">
        <f t="shared" si="3"/>
        <v>5</v>
      </c>
      <c r="L159" s="4">
        <f t="shared" si="4"/>
        <v>25</v>
      </c>
      <c r="S159" s="1" t="s">
        <v>196</v>
      </c>
      <c r="T159" s="4" t="str">
        <f t="shared" si="5"/>
        <v>Salad</v>
      </c>
      <c r="U159" s="4" t="str">
        <f t="shared" si="6"/>
        <v>In-store</v>
      </c>
      <c r="V159" s="4" t="str">
        <f t="shared" si="7"/>
        <v>Digital Wallet</v>
      </c>
      <c r="W159" s="4">
        <f t="shared" ref="W159:Y159" si="166">IF(OR(J159 = "ERROR", J159 = ""), "UNKNOWN", J159)</f>
        <v>5</v>
      </c>
      <c r="X159" s="4">
        <f t="shared" si="166"/>
        <v>5</v>
      </c>
      <c r="Y159" s="4">
        <f t="shared" si="166"/>
        <v>25</v>
      </c>
      <c r="Z159" s="7">
        <f t="shared" si="9"/>
        <v>45255</v>
      </c>
    </row>
    <row r="160">
      <c r="A160" s="1" t="s">
        <v>197</v>
      </c>
      <c r="B160" s="1" t="s">
        <v>22</v>
      </c>
      <c r="C160" s="1">
        <v>2.0</v>
      </c>
      <c r="D160" s="1">
        <v>2.0</v>
      </c>
      <c r="E160" s="1">
        <v>4.0</v>
      </c>
      <c r="F160" s="1" t="s">
        <v>23</v>
      </c>
      <c r="H160" s="2">
        <v>44992.0</v>
      </c>
      <c r="J160" s="3">
        <f t="shared" si="2"/>
        <v>2</v>
      </c>
      <c r="K160" s="4">
        <f t="shared" si="3"/>
        <v>2</v>
      </c>
      <c r="L160" s="4">
        <f t="shared" si="4"/>
        <v>4</v>
      </c>
      <c r="S160" s="1" t="s">
        <v>197</v>
      </c>
      <c r="T160" s="4" t="str">
        <f t="shared" si="5"/>
        <v>Coffee</v>
      </c>
      <c r="U160" s="4" t="str">
        <f t="shared" si="6"/>
        <v>UNKNOWN</v>
      </c>
      <c r="V160" s="4" t="str">
        <f t="shared" si="7"/>
        <v>Credit Card</v>
      </c>
      <c r="W160" s="4">
        <f t="shared" ref="W160:Y160" si="167">IF(OR(J160 = "ERROR", J160 = ""), "UNKNOWN", J160)</f>
        <v>2</v>
      </c>
      <c r="X160" s="4">
        <f t="shared" si="167"/>
        <v>2</v>
      </c>
      <c r="Y160" s="4">
        <f t="shared" si="167"/>
        <v>4</v>
      </c>
      <c r="Z160" s="5">
        <f t="shared" si="9"/>
        <v>44992</v>
      </c>
    </row>
    <row r="161">
      <c r="A161" s="1" t="s">
        <v>198</v>
      </c>
      <c r="B161" s="1" t="s">
        <v>55</v>
      </c>
      <c r="C161" s="1">
        <v>2.0</v>
      </c>
      <c r="D161" s="1">
        <v>3.0</v>
      </c>
      <c r="E161" s="1">
        <v>6.0</v>
      </c>
      <c r="G161" s="1" t="s">
        <v>25</v>
      </c>
      <c r="H161" s="2">
        <v>45104.0</v>
      </c>
      <c r="J161" s="3">
        <f t="shared" si="2"/>
        <v>2</v>
      </c>
      <c r="K161" s="4">
        <f t="shared" si="3"/>
        <v>3</v>
      </c>
      <c r="L161" s="4">
        <f t="shared" si="4"/>
        <v>6</v>
      </c>
      <c r="S161" s="1" t="s">
        <v>198</v>
      </c>
      <c r="T161" s="4" t="str">
        <f t="shared" si="5"/>
        <v>Juice</v>
      </c>
      <c r="U161" s="4" t="str">
        <f t="shared" si="6"/>
        <v>UNKNOWN</v>
      </c>
      <c r="V161" s="4" t="str">
        <f t="shared" si="7"/>
        <v>UNKNOWN</v>
      </c>
      <c r="W161" s="4">
        <f t="shared" ref="W161:Y161" si="168">IF(OR(J161 = "ERROR", J161 = ""), "UNKNOWN", J161)</f>
        <v>2</v>
      </c>
      <c r="X161" s="4">
        <f t="shared" si="168"/>
        <v>3</v>
      </c>
      <c r="Y161" s="4">
        <f t="shared" si="168"/>
        <v>6</v>
      </c>
      <c r="Z161" s="5">
        <f t="shared" si="9"/>
        <v>45104</v>
      </c>
    </row>
    <row r="162">
      <c r="A162" s="1" t="s">
        <v>199</v>
      </c>
      <c r="B162" s="1" t="s">
        <v>44</v>
      </c>
      <c r="C162" s="1">
        <v>3.0</v>
      </c>
      <c r="D162" s="1">
        <v>4.0</v>
      </c>
      <c r="E162" s="1">
        <v>12.0</v>
      </c>
      <c r="F162" s="1" t="s">
        <v>28</v>
      </c>
      <c r="G162" s="1" t="s">
        <v>24</v>
      </c>
      <c r="J162" s="3">
        <f t="shared" si="2"/>
        <v>3</v>
      </c>
      <c r="K162" s="4">
        <f t="shared" si="3"/>
        <v>4</v>
      </c>
      <c r="L162" s="4">
        <f t="shared" si="4"/>
        <v>12</v>
      </c>
      <c r="S162" s="1" t="s">
        <v>199</v>
      </c>
      <c r="T162" s="4" t="str">
        <f t="shared" si="5"/>
        <v>Sandwich</v>
      </c>
      <c r="U162" s="4" t="str">
        <f t="shared" si="6"/>
        <v>Takeaway</v>
      </c>
      <c r="V162" s="4" t="str">
        <f t="shared" si="7"/>
        <v>Cash</v>
      </c>
      <c r="W162" s="4">
        <f t="shared" ref="W162:Y162" si="169">IF(OR(J162 = "ERROR", J162 = ""), "UNKNOWN", J162)</f>
        <v>3</v>
      </c>
      <c r="X162" s="4">
        <f t="shared" si="169"/>
        <v>4</v>
      </c>
      <c r="Y162" s="4">
        <f t="shared" si="169"/>
        <v>12</v>
      </c>
      <c r="Z162" s="4" t="str">
        <f t="shared" si="9"/>
        <v>UNKNOWN</v>
      </c>
    </row>
    <row r="163">
      <c r="A163" s="1" t="s">
        <v>200</v>
      </c>
      <c r="B163" s="1" t="s">
        <v>55</v>
      </c>
      <c r="C163" s="1">
        <v>1.0</v>
      </c>
      <c r="D163" s="1" t="s">
        <v>30</v>
      </c>
      <c r="E163" s="1">
        <v>3.0</v>
      </c>
      <c r="F163" s="1" t="s">
        <v>23</v>
      </c>
      <c r="G163" s="1" t="s">
        <v>29</v>
      </c>
      <c r="H163" s="2">
        <v>45232.0</v>
      </c>
      <c r="J163" s="3">
        <f t="shared" si="2"/>
        <v>1</v>
      </c>
      <c r="K163" s="4">
        <f t="shared" si="3"/>
        <v>3</v>
      </c>
      <c r="L163" s="4">
        <f t="shared" si="4"/>
        <v>3</v>
      </c>
      <c r="S163" s="1" t="s">
        <v>200</v>
      </c>
      <c r="T163" s="4" t="str">
        <f t="shared" si="5"/>
        <v>Juice</v>
      </c>
      <c r="U163" s="4" t="str">
        <f t="shared" si="6"/>
        <v>In-store</v>
      </c>
      <c r="V163" s="4" t="str">
        <f t="shared" si="7"/>
        <v>Credit Card</v>
      </c>
      <c r="W163" s="4">
        <f t="shared" ref="W163:Y163" si="170">IF(OR(J163 = "ERROR", J163 = ""), "UNKNOWN", J163)</f>
        <v>1</v>
      </c>
      <c r="X163" s="4">
        <f t="shared" si="170"/>
        <v>3</v>
      </c>
      <c r="Y163" s="4">
        <f t="shared" si="170"/>
        <v>3</v>
      </c>
      <c r="Z163" s="5">
        <f t="shared" si="9"/>
        <v>45232</v>
      </c>
    </row>
    <row r="164">
      <c r="A164" s="1" t="s">
        <v>201</v>
      </c>
      <c r="B164" s="1" t="s">
        <v>32</v>
      </c>
      <c r="C164" s="1">
        <v>1.0</v>
      </c>
      <c r="D164" s="1" t="s">
        <v>30</v>
      </c>
      <c r="E164" s="1">
        <v>1.0</v>
      </c>
      <c r="F164" s="1" t="s">
        <v>25</v>
      </c>
      <c r="G164" s="1" t="s">
        <v>24</v>
      </c>
      <c r="H164" s="2">
        <v>45138.0</v>
      </c>
      <c r="J164" s="3">
        <f t="shared" si="2"/>
        <v>1</v>
      </c>
      <c r="K164" s="4">
        <f t="shared" si="3"/>
        <v>1</v>
      </c>
      <c r="L164" s="4">
        <f t="shared" si="4"/>
        <v>1</v>
      </c>
      <c r="S164" s="1" t="s">
        <v>201</v>
      </c>
      <c r="T164" s="4" t="str">
        <f t="shared" si="5"/>
        <v>Cookie</v>
      </c>
      <c r="U164" s="4" t="str">
        <f t="shared" si="6"/>
        <v>Takeaway</v>
      </c>
      <c r="V164" s="4" t="str">
        <f t="shared" si="7"/>
        <v>UNKNOWN</v>
      </c>
      <c r="W164" s="4">
        <f t="shared" ref="W164:Y164" si="171">IF(OR(J164 = "ERROR", J164 = ""), "UNKNOWN", J164)</f>
        <v>1</v>
      </c>
      <c r="X164" s="4">
        <f t="shared" si="171"/>
        <v>1</v>
      </c>
      <c r="Y164" s="4">
        <f t="shared" si="171"/>
        <v>1</v>
      </c>
      <c r="Z164" s="5">
        <f t="shared" si="9"/>
        <v>45138</v>
      </c>
    </row>
    <row r="165">
      <c r="A165" s="1" t="s">
        <v>202</v>
      </c>
      <c r="B165" s="1" t="s">
        <v>81</v>
      </c>
      <c r="C165" s="1">
        <v>2.0</v>
      </c>
      <c r="D165" s="1">
        <v>1.5</v>
      </c>
      <c r="E165" s="1">
        <v>3.0</v>
      </c>
      <c r="G165" s="1" t="s">
        <v>29</v>
      </c>
      <c r="H165" s="2">
        <v>45188.0</v>
      </c>
      <c r="J165" s="3">
        <f t="shared" si="2"/>
        <v>2</v>
      </c>
      <c r="K165" s="4">
        <f t="shared" si="3"/>
        <v>1.5</v>
      </c>
      <c r="L165" s="4">
        <f t="shared" si="4"/>
        <v>3</v>
      </c>
      <c r="S165" s="1" t="s">
        <v>202</v>
      </c>
      <c r="T165" s="4" t="str">
        <f t="shared" si="5"/>
        <v>Tea</v>
      </c>
      <c r="U165" s="4" t="str">
        <f t="shared" si="6"/>
        <v>In-store</v>
      </c>
      <c r="V165" s="4" t="str">
        <f t="shared" si="7"/>
        <v>UNKNOWN</v>
      </c>
      <c r="W165" s="4">
        <f t="shared" ref="W165:Y165" si="172">IF(OR(J165 = "ERROR", J165 = ""), "UNKNOWN", J165)</f>
        <v>2</v>
      </c>
      <c r="X165" s="4">
        <f t="shared" si="172"/>
        <v>1.5</v>
      </c>
      <c r="Y165" s="4">
        <f t="shared" si="172"/>
        <v>3</v>
      </c>
      <c r="Z165" s="5">
        <f t="shared" si="9"/>
        <v>45188</v>
      </c>
    </row>
    <row r="166">
      <c r="A166" s="1" t="s">
        <v>203</v>
      </c>
      <c r="B166" s="1" t="s">
        <v>27</v>
      </c>
      <c r="C166" s="1">
        <v>5.0</v>
      </c>
      <c r="E166" s="1">
        <v>15.0</v>
      </c>
      <c r="G166" s="1" t="s">
        <v>25</v>
      </c>
      <c r="H166" s="2">
        <v>44966.0</v>
      </c>
      <c r="J166" s="3">
        <f t="shared" si="2"/>
        <v>5</v>
      </c>
      <c r="K166" s="4">
        <f t="shared" si="3"/>
        <v>3</v>
      </c>
      <c r="L166" s="4">
        <f t="shared" si="4"/>
        <v>15</v>
      </c>
      <c r="S166" s="1" t="s">
        <v>203</v>
      </c>
      <c r="T166" s="4" t="str">
        <f t="shared" si="5"/>
        <v>Cake</v>
      </c>
      <c r="U166" s="4" t="str">
        <f t="shared" si="6"/>
        <v>UNKNOWN</v>
      </c>
      <c r="V166" s="4" t="str">
        <f t="shared" si="7"/>
        <v>UNKNOWN</v>
      </c>
      <c r="W166" s="4">
        <f t="shared" ref="W166:Y166" si="173">IF(OR(J166 = "ERROR", J166 = ""), "UNKNOWN", J166)</f>
        <v>5</v>
      </c>
      <c r="X166" s="4">
        <f t="shared" si="173"/>
        <v>3</v>
      </c>
      <c r="Y166" s="4">
        <f t="shared" si="173"/>
        <v>15</v>
      </c>
      <c r="Z166" s="5">
        <f t="shared" si="9"/>
        <v>44966</v>
      </c>
    </row>
    <row r="167">
      <c r="A167" s="1" t="s">
        <v>204</v>
      </c>
      <c r="B167" s="1" t="s">
        <v>30</v>
      </c>
      <c r="C167" s="1">
        <v>5.0</v>
      </c>
      <c r="D167" s="1">
        <v>4.0</v>
      </c>
      <c r="E167" s="1">
        <v>20.0</v>
      </c>
      <c r="F167" s="1" t="s">
        <v>28</v>
      </c>
      <c r="G167" s="1" t="s">
        <v>30</v>
      </c>
      <c r="H167" s="2">
        <v>45173.0</v>
      </c>
      <c r="J167" s="3">
        <f t="shared" si="2"/>
        <v>5</v>
      </c>
      <c r="K167" s="4">
        <f t="shared" si="3"/>
        <v>4</v>
      </c>
      <c r="L167" s="4">
        <f t="shared" si="4"/>
        <v>20</v>
      </c>
      <c r="S167" s="1" t="s">
        <v>204</v>
      </c>
      <c r="T167" s="4" t="str">
        <f t="shared" si="5"/>
        <v>UNKNOWN</v>
      </c>
      <c r="U167" s="4" t="str">
        <f t="shared" si="6"/>
        <v>UNKNOWN</v>
      </c>
      <c r="V167" s="4" t="str">
        <f t="shared" si="7"/>
        <v>Cash</v>
      </c>
      <c r="W167" s="4">
        <f t="shared" ref="W167:Y167" si="174">IF(OR(J167 = "ERROR", J167 = ""), "UNKNOWN", J167)</f>
        <v>5</v>
      </c>
      <c r="X167" s="4">
        <f t="shared" si="174"/>
        <v>4</v>
      </c>
      <c r="Y167" s="4">
        <f t="shared" si="174"/>
        <v>20</v>
      </c>
      <c r="Z167" s="5">
        <f t="shared" si="9"/>
        <v>45173</v>
      </c>
    </row>
    <row r="168">
      <c r="A168" s="1" t="s">
        <v>205</v>
      </c>
      <c r="B168" s="1" t="s">
        <v>44</v>
      </c>
      <c r="C168" s="1">
        <v>3.0</v>
      </c>
      <c r="D168" s="1">
        <v>4.0</v>
      </c>
      <c r="E168" s="1">
        <v>12.0</v>
      </c>
      <c r="F168" s="1" t="s">
        <v>28</v>
      </c>
      <c r="G168" s="1" t="s">
        <v>24</v>
      </c>
      <c r="H168" s="2">
        <v>45067.0</v>
      </c>
      <c r="J168" s="3">
        <f t="shared" si="2"/>
        <v>3</v>
      </c>
      <c r="K168" s="4">
        <f t="shared" si="3"/>
        <v>4</v>
      </c>
      <c r="L168" s="4">
        <f t="shared" si="4"/>
        <v>12</v>
      </c>
      <c r="S168" s="1" t="s">
        <v>205</v>
      </c>
      <c r="T168" s="4" t="str">
        <f t="shared" si="5"/>
        <v>Sandwich</v>
      </c>
      <c r="U168" s="4" t="str">
        <f t="shared" si="6"/>
        <v>Takeaway</v>
      </c>
      <c r="V168" s="4" t="str">
        <f t="shared" si="7"/>
        <v>Cash</v>
      </c>
      <c r="W168" s="4">
        <f t="shared" ref="W168:Y168" si="175">IF(OR(J168 = "ERROR", J168 = ""), "UNKNOWN", J168)</f>
        <v>3</v>
      </c>
      <c r="X168" s="4">
        <f t="shared" si="175"/>
        <v>4</v>
      </c>
      <c r="Y168" s="4">
        <f t="shared" si="175"/>
        <v>12</v>
      </c>
      <c r="Z168" s="5">
        <f t="shared" si="9"/>
        <v>45067</v>
      </c>
    </row>
    <row r="169">
      <c r="A169" s="1" t="s">
        <v>206</v>
      </c>
      <c r="B169" s="1" t="s">
        <v>27</v>
      </c>
      <c r="C169" s="1">
        <v>3.0</v>
      </c>
      <c r="D169" s="1">
        <v>3.0</v>
      </c>
      <c r="E169" s="1">
        <v>9.0</v>
      </c>
      <c r="F169" s="1" t="s">
        <v>28</v>
      </c>
      <c r="G169" s="1" t="s">
        <v>29</v>
      </c>
      <c r="H169" s="2">
        <v>45109.0</v>
      </c>
      <c r="J169" s="3">
        <f t="shared" si="2"/>
        <v>3</v>
      </c>
      <c r="K169" s="4">
        <f t="shared" si="3"/>
        <v>3</v>
      </c>
      <c r="L169" s="4">
        <f t="shared" si="4"/>
        <v>9</v>
      </c>
      <c r="S169" s="1" t="s">
        <v>206</v>
      </c>
      <c r="T169" s="4" t="str">
        <f t="shared" si="5"/>
        <v>Cake</v>
      </c>
      <c r="U169" s="4" t="str">
        <f t="shared" si="6"/>
        <v>In-store</v>
      </c>
      <c r="V169" s="4" t="str">
        <f t="shared" si="7"/>
        <v>Cash</v>
      </c>
      <c r="W169" s="4">
        <f t="shared" ref="W169:Y169" si="176">IF(OR(J169 = "ERROR", J169 = ""), "UNKNOWN", J169)</f>
        <v>3</v>
      </c>
      <c r="X169" s="4">
        <f t="shared" si="176"/>
        <v>3</v>
      </c>
      <c r="Y169" s="4">
        <f t="shared" si="176"/>
        <v>9</v>
      </c>
      <c r="Z169" s="5">
        <f t="shared" si="9"/>
        <v>45109</v>
      </c>
    </row>
    <row r="170">
      <c r="A170" s="1" t="s">
        <v>207</v>
      </c>
      <c r="C170" s="1">
        <v>2.0</v>
      </c>
      <c r="D170" s="1">
        <v>4.0</v>
      </c>
      <c r="E170" s="1">
        <v>8.0</v>
      </c>
      <c r="F170" s="1" t="s">
        <v>25</v>
      </c>
      <c r="H170" s="2">
        <v>45117.0</v>
      </c>
      <c r="J170" s="3">
        <f t="shared" si="2"/>
        <v>2</v>
      </c>
      <c r="K170" s="4">
        <f t="shared" si="3"/>
        <v>4</v>
      </c>
      <c r="L170" s="4">
        <f t="shared" si="4"/>
        <v>8</v>
      </c>
      <c r="S170" s="1" t="s">
        <v>207</v>
      </c>
      <c r="T170" s="4" t="str">
        <f t="shared" si="5"/>
        <v>UNKNOWN</v>
      </c>
      <c r="U170" s="4" t="str">
        <f t="shared" si="6"/>
        <v>UNKNOWN</v>
      </c>
      <c r="V170" s="4" t="str">
        <f t="shared" si="7"/>
        <v>UNKNOWN</v>
      </c>
      <c r="W170" s="4">
        <f t="shared" ref="W170:Y170" si="177">IF(OR(J170 = "ERROR", J170 = ""), "UNKNOWN", J170)</f>
        <v>2</v>
      </c>
      <c r="X170" s="4">
        <f t="shared" si="177"/>
        <v>4</v>
      </c>
      <c r="Y170" s="4">
        <f t="shared" si="177"/>
        <v>8</v>
      </c>
      <c r="Z170" s="5">
        <f t="shared" si="9"/>
        <v>45117</v>
      </c>
    </row>
    <row r="171">
      <c r="A171" s="1" t="s">
        <v>208</v>
      </c>
      <c r="B171" s="1" t="s">
        <v>32</v>
      </c>
      <c r="C171" s="1">
        <v>4.0</v>
      </c>
      <c r="D171" s="1">
        <v>1.0</v>
      </c>
      <c r="E171" s="1">
        <v>4.0</v>
      </c>
      <c r="F171" s="1" t="s">
        <v>23</v>
      </c>
      <c r="G171" s="1" t="s">
        <v>29</v>
      </c>
      <c r="H171" s="6">
        <v>45251.0</v>
      </c>
      <c r="J171" s="3">
        <f t="shared" si="2"/>
        <v>4</v>
      </c>
      <c r="K171" s="4">
        <f t="shared" si="3"/>
        <v>1</v>
      </c>
      <c r="L171" s="4">
        <f t="shared" si="4"/>
        <v>4</v>
      </c>
      <c r="S171" s="1" t="s">
        <v>208</v>
      </c>
      <c r="T171" s="4" t="str">
        <f t="shared" si="5"/>
        <v>Cookie</v>
      </c>
      <c r="U171" s="4" t="str">
        <f t="shared" si="6"/>
        <v>In-store</v>
      </c>
      <c r="V171" s="4" t="str">
        <f t="shared" si="7"/>
        <v>Credit Card</v>
      </c>
      <c r="W171" s="4">
        <f t="shared" ref="W171:Y171" si="178">IF(OR(J171 = "ERROR", J171 = ""), "UNKNOWN", J171)</f>
        <v>4</v>
      </c>
      <c r="X171" s="4">
        <f t="shared" si="178"/>
        <v>1</v>
      </c>
      <c r="Y171" s="4">
        <f t="shared" si="178"/>
        <v>4</v>
      </c>
      <c r="Z171" s="7">
        <f t="shared" si="9"/>
        <v>45251</v>
      </c>
    </row>
    <row r="172">
      <c r="A172" s="1" t="s">
        <v>209</v>
      </c>
      <c r="B172" s="1" t="s">
        <v>44</v>
      </c>
      <c r="C172" s="1">
        <v>4.0</v>
      </c>
      <c r="D172" s="1">
        <v>4.0</v>
      </c>
      <c r="E172" s="1">
        <v>16.0</v>
      </c>
      <c r="H172" s="2">
        <v>45262.0</v>
      </c>
      <c r="J172" s="3">
        <f t="shared" si="2"/>
        <v>4</v>
      </c>
      <c r="K172" s="4">
        <f t="shared" si="3"/>
        <v>4</v>
      </c>
      <c r="L172" s="4">
        <f t="shared" si="4"/>
        <v>16</v>
      </c>
      <c r="S172" s="1" t="s">
        <v>209</v>
      </c>
      <c r="T172" s="4" t="str">
        <f t="shared" si="5"/>
        <v>Sandwich</v>
      </c>
      <c r="U172" s="4" t="str">
        <f t="shared" si="6"/>
        <v>UNKNOWN</v>
      </c>
      <c r="V172" s="4" t="str">
        <f t="shared" si="7"/>
        <v>UNKNOWN</v>
      </c>
      <c r="W172" s="4">
        <f t="shared" ref="W172:Y172" si="179">IF(OR(J172 = "ERROR", J172 = ""), "UNKNOWN", J172)</f>
        <v>4</v>
      </c>
      <c r="X172" s="4">
        <f t="shared" si="179"/>
        <v>4</v>
      </c>
      <c r="Y172" s="4">
        <f t="shared" si="179"/>
        <v>16</v>
      </c>
      <c r="Z172" s="5">
        <f t="shared" si="9"/>
        <v>45262</v>
      </c>
    </row>
    <row r="173">
      <c r="A173" s="1" t="s">
        <v>210</v>
      </c>
      <c r="B173" s="1" t="s">
        <v>81</v>
      </c>
      <c r="C173" s="1">
        <v>2.0</v>
      </c>
      <c r="D173" s="1">
        <v>1.5</v>
      </c>
      <c r="H173" s="6">
        <v>45255.0</v>
      </c>
      <c r="J173" s="3">
        <f t="shared" si="2"/>
        <v>2</v>
      </c>
      <c r="K173" s="4">
        <f t="shared" si="3"/>
        <v>1.5</v>
      </c>
      <c r="L173" s="4">
        <f t="shared" si="4"/>
        <v>3</v>
      </c>
      <c r="S173" s="1" t="s">
        <v>210</v>
      </c>
      <c r="T173" s="4" t="str">
        <f t="shared" si="5"/>
        <v>Tea</v>
      </c>
      <c r="U173" s="4" t="str">
        <f t="shared" si="6"/>
        <v>UNKNOWN</v>
      </c>
      <c r="V173" s="4" t="str">
        <f t="shared" si="7"/>
        <v>UNKNOWN</v>
      </c>
      <c r="W173" s="4">
        <f t="shared" ref="W173:Y173" si="180">IF(OR(J173 = "ERROR", J173 = ""), "UNKNOWN", J173)</f>
        <v>2</v>
      </c>
      <c r="X173" s="4">
        <f t="shared" si="180"/>
        <v>1.5</v>
      </c>
      <c r="Y173" s="4">
        <f t="shared" si="180"/>
        <v>3</v>
      </c>
      <c r="Z173" s="7">
        <f t="shared" si="9"/>
        <v>45255</v>
      </c>
    </row>
    <row r="174">
      <c r="A174" s="1" t="s">
        <v>211</v>
      </c>
      <c r="B174" s="1" t="s">
        <v>22</v>
      </c>
      <c r="C174" s="1">
        <v>3.0</v>
      </c>
      <c r="D174" s="1">
        <v>2.0</v>
      </c>
      <c r="E174" s="1">
        <v>6.0</v>
      </c>
      <c r="G174" s="1" t="s">
        <v>29</v>
      </c>
      <c r="H174" s="2">
        <v>45033.0</v>
      </c>
      <c r="J174" s="3">
        <f t="shared" si="2"/>
        <v>3</v>
      </c>
      <c r="K174" s="4">
        <f t="shared" si="3"/>
        <v>2</v>
      </c>
      <c r="L174" s="4">
        <f t="shared" si="4"/>
        <v>6</v>
      </c>
      <c r="S174" s="1" t="s">
        <v>211</v>
      </c>
      <c r="T174" s="4" t="str">
        <f t="shared" si="5"/>
        <v>Coffee</v>
      </c>
      <c r="U174" s="4" t="str">
        <f t="shared" si="6"/>
        <v>In-store</v>
      </c>
      <c r="V174" s="4" t="str">
        <f t="shared" si="7"/>
        <v>UNKNOWN</v>
      </c>
      <c r="W174" s="4">
        <f t="shared" ref="W174:Y174" si="181">IF(OR(J174 = "ERROR", J174 = ""), "UNKNOWN", J174)</f>
        <v>3</v>
      </c>
      <c r="X174" s="4">
        <f t="shared" si="181"/>
        <v>2</v>
      </c>
      <c r="Y174" s="4">
        <f t="shared" si="181"/>
        <v>6</v>
      </c>
      <c r="Z174" s="5">
        <f t="shared" si="9"/>
        <v>45033</v>
      </c>
    </row>
    <row r="175">
      <c r="A175" s="1" t="s">
        <v>212</v>
      </c>
      <c r="B175" s="1" t="s">
        <v>32</v>
      </c>
      <c r="C175" s="1">
        <v>3.0</v>
      </c>
      <c r="D175" s="1">
        <v>1.0</v>
      </c>
      <c r="E175" s="1">
        <v>3.0</v>
      </c>
      <c r="F175" s="1" t="s">
        <v>39</v>
      </c>
      <c r="G175" s="1" t="s">
        <v>29</v>
      </c>
      <c r="H175" s="2">
        <v>44998.0</v>
      </c>
      <c r="J175" s="3">
        <f t="shared" si="2"/>
        <v>3</v>
      </c>
      <c r="K175" s="4">
        <f t="shared" si="3"/>
        <v>1</v>
      </c>
      <c r="L175" s="4">
        <f t="shared" si="4"/>
        <v>3</v>
      </c>
      <c r="S175" s="1" t="s">
        <v>212</v>
      </c>
      <c r="T175" s="4" t="str">
        <f t="shared" si="5"/>
        <v>Cookie</v>
      </c>
      <c r="U175" s="4" t="str">
        <f t="shared" si="6"/>
        <v>In-store</v>
      </c>
      <c r="V175" s="4" t="str">
        <f t="shared" si="7"/>
        <v>Digital Wallet</v>
      </c>
      <c r="W175" s="4">
        <f t="shared" ref="W175:Y175" si="182">IF(OR(J175 = "ERROR", J175 = ""), "UNKNOWN", J175)</f>
        <v>3</v>
      </c>
      <c r="X175" s="4">
        <f t="shared" si="182"/>
        <v>1</v>
      </c>
      <c r="Y175" s="4">
        <f t="shared" si="182"/>
        <v>3</v>
      </c>
      <c r="Z175" s="5">
        <f t="shared" si="9"/>
        <v>44998</v>
      </c>
    </row>
    <row r="176">
      <c r="A176" s="1" t="s">
        <v>213</v>
      </c>
      <c r="B176" s="1" t="s">
        <v>27</v>
      </c>
      <c r="C176" s="1">
        <v>3.0</v>
      </c>
      <c r="D176" s="1">
        <v>3.0</v>
      </c>
      <c r="E176" s="1">
        <v>9.0</v>
      </c>
      <c r="G176" s="1" t="s">
        <v>29</v>
      </c>
      <c r="H176" s="2">
        <v>45150.0</v>
      </c>
      <c r="J176" s="3">
        <f t="shared" si="2"/>
        <v>3</v>
      </c>
      <c r="K176" s="4">
        <f t="shared" si="3"/>
        <v>3</v>
      </c>
      <c r="L176" s="4">
        <f t="shared" si="4"/>
        <v>9</v>
      </c>
      <c r="S176" s="1" t="s">
        <v>213</v>
      </c>
      <c r="T176" s="4" t="str">
        <f t="shared" si="5"/>
        <v>Cake</v>
      </c>
      <c r="U176" s="4" t="str">
        <f t="shared" si="6"/>
        <v>In-store</v>
      </c>
      <c r="V176" s="4" t="str">
        <f t="shared" si="7"/>
        <v>UNKNOWN</v>
      </c>
      <c r="W176" s="4">
        <f t="shared" ref="W176:Y176" si="183">IF(OR(J176 = "ERROR", J176 = ""), "UNKNOWN", J176)</f>
        <v>3</v>
      </c>
      <c r="X176" s="4">
        <f t="shared" si="183"/>
        <v>3</v>
      </c>
      <c r="Y176" s="4">
        <f t="shared" si="183"/>
        <v>9</v>
      </c>
      <c r="Z176" s="5">
        <f t="shared" si="9"/>
        <v>45150</v>
      </c>
    </row>
    <row r="177">
      <c r="A177" s="1" t="s">
        <v>214</v>
      </c>
      <c r="B177" s="1" t="s">
        <v>32</v>
      </c>
      <c r="C177" s="1">
        <v>5.0</v>
      </c>
      <c r="D177" s="1">
        <v>1.0</v>
      </c>
      <c r="E177" s="1">
        <v>5.0</v>
      </c>
      <c r="F177" s="1" t="s">
        <v>23</v>
      </c>
      <c r="G177" s="1" t="s">
        <v>24</v>
      </c>
      <c r="J177" s="3">
        <f t="shared" si="2"/>
        <v>5</v>
      </c>
      <c r="K177" s="4">
        <f t="shared" si="3"/>
        <v>1</v>
      </c>
      <c r="L177" s="4">
        <f t="shared" si="4"/>
        <v>5</v>
      </c>
      <c r="S177" s="1" t="s">
        <v>214</v>
      </c>
      <c r="T177" s="4" t="str">
        <f t="shared" si="5"/>
        <v>Cookie</v>
      </c>
      <c r="U177" s="4" t="str">
        <f t="shared" si="6"/>
        <v>Takeaway</v>
      </c>
      <c r="V177" s="4" t="str">
        <f t="shared" si="7"/>
        <v>Credit Card</v>
      </c>
      <c r="W177" s="4">
        <f t="shared" ref="W177:Y177" si="184">IF(OR(J177 = "ERROR", J177 = ""), "UNKNOWN", J177)</f>
        <v>5</v>
      </c>
      <c r="X177" s="4">
        <f t="shared" si="184"/>
        <v>1</v>
      </c>
      <c r="Y177" s="4">
        <f t="shared" si="184"/>
        <v>5</v>
      </c>
      <c r="Z177" s="4" t="str">
        <f t="shared" si="9"/>
        <v>UNKNOWN</v>
      </c>
    </row>
    <row r="178">
      <c r="A178" s="1" t="s">
        <v>215</v>
      </c>
      <c r="B178" s="1" t="s">
        <v>32</v>
      </c>
      <c r="C178" s="1">
        <v>3.0</v>
      </c>
      <c r="D178" s="1">
        <v>1.0</v>
      </c>
      <c r="E178" s="1">
        <v>3.0</v>
      </c>
      <c r="F178" s="1" t="s">
        <v>39</v>
      </c>
      <c r="G178" s="1" t="s">
        <v>29</v>
      </c>
      <c r="H178" s="2">
        <v>44973.0</v>
      </c>
      <c r="J178" s="3">
        <f t="shared" si="2"/>
        <v>3</v>
      </c>
      <c r="K178" s="4">
        <f t="shared" si="3"/>
        <v>1</v>
      </c>
      <c r="L178" s="4">
        <f t="shared" si="4"/>
        <v>3</v>
      </c>
      <c r="S178" s="1" t="s">
        <v>215</v>
      </c>
      <c r="T178" s="4" t="str">
        <f t="shared" si="5"/>
        <v>Cookie</v>
      </c>
      <c r="U178" s="4" t="str">
        <f t="shared" si="6"/>
        <v>In-store</v>
      </c>
      <c r="V178" s="4" t="str">
        <f t="shared" si="7"/>
        <v>Digital Wallet</v>
      </c>
      <c r="W178" s="4">
        <f t="shared" ref="W178:Y178" si="185">IF(OR(J178 = "ERROR", J178 = ""), "UNKNOWN", J178)</f>
        <v>3</v>
      </c>
      <c r="X178" s="4">
        <f t="shared" si="185"/>
        <v>1</v>
      </c>
      <c r="Y178" s="4">
        <f t="shared" si="185"/>
        <v>3</v>
      </c>
      <c r="Z178" s="5">
        <f t="shared" si="9"/>
        <v>44973</v>
      </c>
    </row>
    <row r="179">
      <c r="A179" s="1" t="s">
        <v>216</v>
      </c>
      <c r="B179" s="1" t="s">
        <v>36</v>
      </c>
      <c r="C179" s="1" t="s">
        <v>25</v>
      </c>
      <c r="D179" s="1">
        <v>5.0</v>
      </c>
      <c r="E179" s="1">
        <v>25.0</v>
      </c>
      <c r="G179" s="1" t="s">
        <v>29</v>
      </c>
      <c r="H179" s="2">
        <v>45192.0</v>
      </c>
      <c r="J179" s="3">
        <f t="shared" si="2"/>
        <v>5</v>
      </c>
      <c r="K179" s="4">
        <f t="shared" si="3"/>
        <v>5</v>
      </c>
      <c r="L179" s="4">
        <f t="shared" si="4"/>
        <v>25</v>
      </c>
      <c r="S179" s="1" t="s">
        <v>216</v>
      </c>
      <c r="T179" s="4" t="str">
        <f t="shared" si="5"/>
        <v>Salad</v>
      </c>
      <c r="U179" s="4" t="str">
        <f t="shared" si="6"/>
        <v>In-store</v>
      </c>
      <c r="V179" s="4" t="str">
        <f t="shared" si="7"/>
        <v>UNKNOWN</v>
      </c>
      <c r="W179" s="4">
        <f t="shared" ref="W179:Y179" si="186">IF(OR(J179 = "ERROR", J179 = ""), "UNKNOWN", J179)</f>
        <v>5</v>
      </c>
      <c r="X179" s="4">
        <f t="shared" si="186"/>
        <v>5</v>
      </c>
      <c r="Y179" s="4">
        <f t="shared" si="186"/>
        <v>25</v>
      </c>
      <c r="Z179" s="5">
        <f t="shared" si="9"/>
        <v>45192</v>
      </c>
    </row>
    <row r="180">
      <c r="A180" s="1" t="s">
        <v>217</v>
      </c>
      <c r="B180" s="1" t="s">
        <v>41</v>
      </c>
      <c r="C180" s="1" t="s">
        <v>25</v>
      </c>
      <c r="D180" s="1">
        <v>4.0</v>
      </c>
      <c r="E180" s="1">
        <v>16.0</v>
      </c>
      <c r="F180" s="1" t="s">
        <v>39</v>
      </c>
      <c r="H180" s="2">
        <v>45027.0</v>
      </c>
      <c r="J180" s="3">
        <f t="shared" si="2"/>
        <v>4</v>
      </c>
      <c r="K180" s="4">
        <f t="shared" si="3"/>
        <v>4</v>
      </c>
      <c r="L180" s="4">
        <f t="shared" si="4"/>
        <v>16</v>
      </c>
      <c r="S180" s="1" t="s">
        <v>217</v>
      </c>
      <c r="T180" s="4" t="str">
        <f t="shared" si="5"/>
        <v>Smoothie</v>
      </c>
      <c r="U180" s="4" t="str">
        <f t="shared" si="6"/>
        <v>UNKNOWN</v>
      </c>
      <c r="V180" s="4" t="str">
        <f t="shared" si="7"/>
        <v>Digital Wallet</v>
      </c>
      <c r="W180" s="4">
        <f t="shared" ref="W180:Y180" si="187">IF(OR(J180 = "ERROR", J180 = ""), "UNKNOWN", J180)</f>
        <v>4</v>
      </c>
      <c r="X180" s="4">
        <f t="shared" si="187"/>
        <v>4</v>
      </c>
      <c r="Y180" s="4">
        <f t="shared" si="187"/>
        <v>16</v>
      </c>
      <c r="Z180" s="5">
        <f t="shared" si="9"/>
        <v>45027</v>
      </c>
    </row>
    <row r="181">
      <c r="A181" s="1" t="s">
        <v>218</v>
      </c>
      <c r="B181" s="1" t="s">
        <v>41</v>
      </c>
      <c r="C181" s="1">
        <v>5.0</v>
      </c>
      <c r="D181" s="1">
        <v>4.0</v>
      </c>
      <c r="E181" s="1">
        <v>20.0</v>
      </c>
      <c r="F181" s="1" t="s">
        <v>23</v>
      </c>
      <c r="G181" s="1" t="s">
        <v>29</v>
      </c>
      <c r="H181" s="2">
        <v>44998.0</v>
      </c>
      <c r="J181" s="3">
        <f t="shared" si="2"/>
        <v>5</v>
      </c>
      <c r="K181" s="4">
        <f t="shared" si="3"/>
        <v>4</v>
      </c>
      <c r="L181" s="4">
        <f t="shared" si="4"/>
        <v>20</v>
      </c>
      <c r="S181" s="1" t="s">
        <v>218</v>
      </c>
      <c r="T181" s="4" t="str">
        <f t="shared" si="5"/>
        <v>Smoothie</v>
      </c>
      <c r="U181" s="4" t="str">
        <f t="shared" si="6"/>
        <v>In-store</v>
      </c>
      <c r="V181" s="4" t="str">
        <f t="shared" si="7"/>
        <v>Credit Card</v>
      </c>
      <c r="W181" s="4">
        <f t="shared" ref="W181:Y181" si="188">IF(OR(J181 = "ERROR", J181 = ""), "UNKNOWN", J181)</f>
        <v>5</v>
      </c>
      <c r="X181" s="4">
        <f t="shared" si="188"/>
        <v>4</v>
      </c>
      <c r="Y181" s="4">
        <f t="shared" si="188"/>
        <v>20</v>
      </c>
      <c r="Z181" s="5">
        <f t="shared" si="9"/>
        <v>44998</v>
      </c>
    </row>
    <row r="182">
      <c r="A182" s="1" t="s">
        <v>219</v>
      </c>
      <c r="B182" s="1" t="s">
        <v>44</v>
      </c>
      <c r="C182" s="1">
        <v>1.0</v>
      </c>
      <c r="D182" s="1">
        <v>4.0</v>
      </c>
      <c r="E182" s="1">
        <v>4.0</v>
      </c>
      <c r="H182" s="2">
        <v>45237.0</v>
      </c>
      <c r="J182" s="3">
        <f t="shared" si="2"/>
        <v>1</v>
      </c>
      <c r="K182" s="4">
        <f t="shared" si="3"/>
        <v>4</v>
      </c>
      <c r="L182" s="4">
        <f t="shared" si="4"/>
        <v>4</v>
      </c>
      <c r="S182" s="1" t="s">
        <v>219</v>
      </c>
      <c r="T182" s="4" t="str">
        <f t="shared" si="5"/>
        <v>Sandwich</v>
      </c>
      <c r="U182" s="4" t="str">
        <f t="shared" si="6"/>
        <v>UNKNOWN</v>
      </c>
      <c r="V182" s="4" t="str">
        <f t="shared" si="7"/>
        <v>UNKNOWN</v>
      </c>
      <c r="W182" s="4">
        <f t="shared" ref="W182:Y182" si="189">IF(OR(J182 = "ERROR", J182 = ""), "UNKNOWN", J182)</f>
        <v>1</v>
      </c>
      <c r="X182" s="4">
        <f t="shared" si="189"/>
        <v>4</v>
      </c>
      <c r="Y182" s="4">
        <f t="shared" si="189"/>
        <v>4</v>
      </c>
      <c r="Z182" s="5">
        <f t="shared" si="9"/>
        <v>45237</v>
      </c>
    </row>
    <row r="183">
      <c r="A183" s="1" t="s">
        <v>220</v>
      </c>
      <c r="B183" s="1" t="s">
        <v>41</v>
      </c>
      <c r="C183" s="1">
        <v>3.0</v>
      </c>
      <c r="D183" s="1">
        <v>4.0</v>
      </c>
      <c r="E183" s="1">
        <v>12.0</v>
      </c>
      <c r="F183" s="1" t="s">
        <v>30</v>
      </c>
      <c r="G183" s="1" t="s">
        <v>24</v>
      </c>
      <c r="H183" s="2">
        <v>45011.0</v>
      </c>
      <c r="J183" s="3">
        <f t="shared" si="2"/>
        <v>3</v>
      </c>
      <c r="K183" s="4">
        <f t="shared" si="3"/>
        <v>4</v>
      </c>
      <c r="L183" s="4">
        <f t="shared" si="4"/>
        <v>12</v>
      </c>
      <c r="S183" s="1" t="s">
        <v>220</v>
      </c>
      <c r="T183" s="4" t="str">
        <f t="shared" si="5"/>
        <v>Smoothie</v>
      </c>
      <c r="U183" s="4" t="str">
        <f t="shared" si="6"/>
        <v>Takeaway</v>
      </c>
      <c r="V183" s="4" t="str">
        <f t="shared" si="7"/>
        <v>UNKNOWN</v>
      </c>
      <c r="W183" s="4">
        <f t="shared" ref="W183:Y183" si="190">IF(OR(J183 = "ERROR", J183 = ""), "UNKNOWN", J183)</f>
        <v>3</v>
      </c>
      <c r="X183" s="4">
        <f t="shared" si="190"/>
        <v>4</v>
      </c>
      <c r="Y183" s="4">
        <f t="shared" si="190"/>
        <v>12</v>
      </c>
      <c r="Z183" s="5">
        <f t="shared" si="9"/>
        <v>45011</v>
      </c>
    </row>
    <row r="184">
      <c r="A184" s="1" t="s">
        <v>221</v>
      </c>
      <c r="B184" s="1" t="s">
        <v>27</v>
      </c>
      <c r="C184" s="1">
        <v>2.0</v>
      </c>
      <c r="D184" s="1">
        <v>3.0</v>
      </c>
      <c r="E184" s="1">
        <v>6.0</v>
      </c>
      <c r="F184" s="1" t="s">
        <v>39</v>
      </c>
      <c r="G184" s="1" t="s">
        <v>24</v>
      </c>
      <c r="H184" s="2">
        <v>45231.0</v>
      </c>
      <c r="J184" s="3">
        <f t="shared" si="2"/>
        <v>2</v>
      </c>
      <c r="K184" s="4">
        <f t="shared" si="3"/>
        <v>3</v>
      </c>
      <c r="L184" s="4">
        <f t="shared" si="4"/>
        <v>6</v>
      </c>
      <c r="S184" s="1" t="s">
        <v>221</v>
      </c>
      <c r="T184" s="4" t="str">
        <f t="shared" si="5"/>
        <v>Cake</v>
      </c>
      <c r="U184" s="4" t="str">
        <f t="shared" si="6"/>
        <v>Takeaway</v>
      </c>
      <c r="V184" s="4" t="str">
        <f t="shared" si="7"/>
        <v>Digital Wallet</v>
      </c>
      <c r="W184" s="4">
        <f t="shared" ref="W184:Y184" si="191">IF(OR(J184 = "ERROR", J184 = ""), "UNKNOWN", J184)</f>
        <v>2</v>
      </c>
      <c r="X184" s="4">
        <f t="shared" si="191"/>
        <v>3</v>
      </c>
      <c r="Y184" s="4">
        <f t="shared" si="191"/>
        <v>6</v>
      </c>
      <c r="Z184" s="5">
        <f t="shared" si="9"/>
        <v>45231</v>
      </c>
    </row>
    <row r="185">
      <c r="A185" s="1" t="s">
        <v>222</v>
      </c>
      <c r="B185" s="1" t="s">
        <v>36</v>
      </c>
      <c r="C185" s="1">
        <v>1.0</v>
      </c>
      <c r="D185" s="1">
        <v>5.0</v>
      </c>
      <c r="E185" s="1">
        <v>5.0</v>
      </c>
      <c r="F185" s="1" t="s">
        <v>28</v>
      </c>
      <c r="H185" s="2">
        <v>45129.0</v>
      </c>
      <c r="J185" s="3">
        <f t="shared" si="2"/>
        <v>1</v>
      </c>
      <c r="K185" s="4">
        <f t="shared" si="3"/>
        <v>5</v>
      </c>
      <c r="L185" s="4">
        <f t="shared" si="4"/>
        <v>5</v>
      </c>
      <c r="S185" s="1" t="s">
        <v>222</v>
      </c>
      <c r="T185" s="4" t="str">
        <f t="shared" si="5"/>
        <v>Salad</v>
      </c>
      <c r="U185" s="4" t="str">
        <f t="shared" si="6"/>
        <v>UNKNOWN</v>
      </c>
      <c r="V185" s="4" t="str">
        <f t="shared" si="7"/>
        <v>Cash</v>
      </c>
      <c r="W185" s="4">
        <f t="shared" ref="W185:Y185" si="192">IF(OR(J185 = "ERROR", J185 = ""), "UNKNOWN", J185)</f>
        <v>1</v>
      </c>
      <c r="X185" s="4">
        <f t="shared" si="192"/>
        <v>5</v>
      </c>
      <c r="Y185" s="4">
        <f t="shared" si="192"/>
        <v>5</v>
      </c>
      <c r="Z185" s="5">
        <f t="shared" si="9"/>
        <v>45129</v>
      </c>
    </row>
    <row r="186">
      <c r="A186" s="1" t="s">
        <v>223</v>
      </c>
      <c r="B186" s="1" t="s">
        <v>30</v>
      </c>
      <c r="C186" s="1">
        <v>1.0</v>
      </c>
      <c r="D186" s="1">
        <v>4.0</v>
      </c>
      <c r="E186" s="1">
        <v>4.0</v>
      </c>
      <c r="F186" s="1" t="s">
        <v>39</v>
      </c>
      <c r="G186" s="1" t="s">
        <v>24</v>
      </c>
      <c r="H186" s="2">
        <v>45233.0</v>
      </c>
      <c r="J186" s="3">
        <f t="shared" si="2"/>
        <v>1</v>
      </c>
      <c r="K186" s="4">
        <f t="shared" si="3"/>
        <v>4</v>
      </c>
      <c r="L186" s="4">
        <f t="shared" si="4"/>
        <v>4</v>
      </c>
      <c r="S186" s="1" t="s">
        <v>223</v>
      </c>
      <c r="T186" s="4" t="str">
        <f t="shared" si="5"/>
        <v>UNKNOWN</v>
      </c>
      <c r="U186" s="4" t="str">
        <f t="shared" si="6"/>
        <v>Takeaway</v>
      </c>
      <c r="V186" s="4" t="str">
        <f t="shared" si="7"/>
        <v>Digital Wallet</v>
      </c>
      <c r="W186" s="4">
        <f t="shared" ref="W186:Y186" si="193">IF(OR(J186 = "ERROR", J186 = ""), "UNKNOWN", J186)</f>
        <v>1</v>
      </c>
      <c r="X186" s="4">
        <f t="shared" si="193"/>
        <v>4</v>
      </c>
      <c r="Y186" s="4">
        <f t="shared" si="193"/>
        <v>4</v>
      </c>
      <c r="Z186" s="5">
        <f t="shared" si="9"/>
        <v>45233</v>
      </c>
    </row>
    <row r="187">
      <c r="A187" s="1" t="s">
        <v>224</v>
      </c>
      <c r="B187" s="1" t="s">
        <v>27</v>
      </c>
      <c r="C187" s="1">
        <v>3.0</v>
      </c>
      <c r="D187" s="1">
        <v>3.0</v>
      </c>
      <c r="E187" s="1">
        <v>9.0</v>
      </c>
      <c r="F187" s="1" t="s">
        <v>28</v>
      </c>
      <c r="G187" s="1" t="s">
        <v>29</v>
      </c>
      <c r="H187" s="2">
        <v>45183.0</v>
      </c>
      <c r="J187" s="3">
        <f t="shared" si="2"/>
        <v>3</v>
      </c>
      <c r="K187" s="4">
        <f t="shared" si="3"/>
        <v>3</v>
      </c>
      <c r="L187" s="4">
        <f t="shared" si="4"/>
        <v>9</v>
      </c>
      <c r="S187" s="1" t="s">
        <v>224</v>
      </c>
      <c r="T187" s="4" t="str">
        <f t="shared" si="5"/>
        <v>Cake</v>
      </c>
      <c r="U187" s="4" t="str">
        <f t="shared" si="6"/>
        <v>In-store</v>
      </c>
      <c r="V187" s="4" t="str">
        <f t="shared" si="7"/>
        <v>Cash</v>
      </c>
      <c r="W187" s="4">
        <f t="shared" ref="W187:Y187" si="194">IF(OR(J187 = "ERROR", J187 = ""), "UNKNOWN", J187)</f>
        <v>3</v>
      </c>
      <c r="X187" s="4">
        <f t="shared" si="194"/>
        <v>3</v>
      </c>
      <c r="Y187" s="4">
        <f t="shared" si="194"/>
        <v>9</v>
      </c>
      <c r="Z187" s="5">
        <f t="shared" si="9"/>
        <v>45183</v>
      </c>
    </row>
    <row r="188">
      <c r="A188" s="1" t="s">
        <v>225</v>
      </c>
      <c r="B188" s="1" t="s">
        <v>41</v>
      </c>
      <c r="C188" s="1">
        <v>2.0</v>
      </c>
      <c r="E188" s="1">
        <v>8.0</v>
      </c>
      <c r="H188" s="2">
        <v>45133.0</v>
      </c>
      <c r="J188" s="3">
        <f t="shared" si="2"/>
        <v>2</v>
      </c>
      <c r="K188" s="4">
        <f t="shared" si="3"/>
        <v>4</v>
      </c>
      <c r="L188" s="4">
        <f t="shared" si="4"/>
        <v>8</v>
      </c>
      <c r="S188" s="1" t="s">
        <v>225</v>
      </c>
      <c r="T188" s="4" t="str">
        <f t="shared" si="5"/>
        <v>Smoothie</v>
      </c>
      <c r="U188" s="4" t="str">
        <f t="shared" si="6"/>
        <v>UNKNOWN</v>
      </c>
      <c r="V188" s="4" t="str">
        <f t="shared" si="7"/>
        <v>UNKNOWN</v>
      </c>
      <c r="W188" s="4">
        <f t="shared" ref="W188:Y188" si="195">IF(OR(J188 = "ERROR", J188 = ""), "UNKNOWN", J188)</f>
        <v>2</v>
      </c>
      <c r="X188" s="4">
        <f t="shared" si="195"/>
        <v>4</v>
      </c>
      <c r="Y188" s="4">
        <f t="shared" si="195"/>
        <v>8</v>
      </c>
      <c r="Z188" s="5">
        <f t="shared" si="9"/>
        <v>45133</v>
      </c>
    </row>
    <row r="189">
      <c r="A189" s="1" t="s">
        <v>226</v>
      </c>
      <c r="B189" s="1" t="s">
        <v>41</v>
      </c>
      <c r="C189" s="1">
        <v>5.0</v>
      </c>
      <c r="D189" s="1">
        <v>4.0</v>
      </c>
      <c r="E189" s="1">
        <v>20.0</v>
      </c>
      <c r="F189" s="1" t="s">
        <v>23</v>
      </c>
      <c r="G189" s="1" t="s">
        <v>29</v>
      </c>
      <c r="H189" s="2">
        <v>44985.0</v>
      </c>
      <c r="J189" s="3">
        <f t="shared" si="2"/>
        <v>5</v>
      </c>
      <c r="K189" s="4">
        <f t="shared" si="3"/>
        <v>4</v>
      </c>
      <c r="L189" s="4">
        <f t="shared" si="4"/>
        <v>20</v>
      </c>
      <c r="S189" s="1" t="s">
        <v>226</v>
      </c>
      <c r="T189" s="4" t="str">
        <f t="shared" si="5"/>
        <v>Smoothie</v>
      </c>
      <c r="U189" s="4" t="str">
        <f t="shared" si="6"/>
        <v>In-store</v>
      </c>
      <c r="V189" s="4" t="str">
        <f t="shared" si="7"/>
        <v>Credit Card</v>
      </c>
      <c r="W189" s="4">
        <f t="shared" ref="W189:Y189" si="196">IF(OR(J189 = "ERROR", J189 = ""), "UNKNOWN", J189)</f>
        <v>5</v>
      </c>
      <c r="X189" s="4">
        <f t="shared" si="196"/>
        <v>4</v>
      </c>
      <c r="Y189" s="4">
        <f t="shared" si="196"/>
        <v>20</v>
      </c>
      <c r="Z189" s="5">
        <f t="shared" si="9"/>
        <v>44985</v>
      </c>
    </row>
    <row r="190">
      <c r="A190" s="1" t="s">
        <v>227</v>
      </c>
      <c r="B190" s="1" t="s">
        <v>22</v>
      </c>
      <c r="C190" s="1">
        <v>4.0</v>
      </c>
      <c r="D190" s="1">
        <v>2.0</v>
      </c>
      <c r="E190" s="1">
        <v>8.0</v>
      </c>
      <c r="F190" s="1" t="s">
        <v>30</v>
      </c>
      <c r="G190" s="1" t="s">
        <v>29</v>
      </c>
      <c r="H190" s="2">
        <v>44953.0</v>
      </c>
      <c r="J190" s="3">
        <f t="shared" si="2"/>
        <v>4</v>
      </c>
      <c r="K190" s="4">
        <f t="shared" si="3"/>
        <v>2</v>
      </c>
      <c r="L190" s="4">
        <f t="shared" si="4"/>
        <v>8</v>
      </c>
      <c r="S190" s="1" t="s">
        <v>227</v>
      </c>
      <c r="T190" s="4" t="str">
        <f t="shared" si="5"/>
        <v>Coffee</v>
      </c>
      <c r="U190" s="4" t="str">
        <f t="shared" si="6"/>
        <v>In-store</v>
      </c>
      <c r="V190" s="4" t="str">
        <f t="shared" si="7"/>
        <v>UNKNOWN</v>
      </c>
      <c r="W190" s="4">
        <f t="shared" ref="W190:Y190" si="197">IF(OR(J190 = "ERROR", J190 = ""), "UNKNOWN", J190)</f>
        <v>4</v>
      </c>
      <c r="X190" s="4">
        <f t="shared" si="197"/>
        <v>2</v>
      </c>
      <c r="Y190" s="4">
        <f t="shared" si="197"/>
        <v>8</v>
      </c>
      <c r="Z190" s="5">
        <f t="shared" si="9"/>
        <v>44953</v>
      </c>
    </row>
    <row r="191">
      <c r="A191" s="1" t="s">
        <v>228</v>
      </c>
      <c r="B191" s="1" t="s">
        <v>32</v>
      </c>
      <c r="C191" s="1" t="s">
        <v>30</v>
      </c>
      <c r="D191" s="1">
        <v>1.0</v>
      </c>
      <c r="E191" s="1">
        <v>3.0</v>
      </c>
      <c r="F191" s="1" t="s">
        <v>25</v>
      </c>
      <c r="H191" s="2">
        <v>45266.0</v>
      </c>
      <c r="J191" s="3">
        <f t="shared" si="2"/>
        <v>3</v>
      </c>
      <c r="K191" s="4">
        <f t="shared" si="3"/>
        <v>1</v>
      </c>
      <c r="L191" s="4">
        <f t="shared" si="4"/>
        <v>3</v>
      </c>
      <c r="S191" s="1" t="s">
        <v>228</v>
      </c>
      <c r="T191" s="4" t="str">
        <f t="shared" si="5"/>
        <v>Cookie</v>
      </c>
      <c r="U191" s="4" t="str">
        <f t="shared" si="6"/>
        <v>UNKNOWN</v>
      </c>
      <c r="V191" s="4" t="str">
        <f t="shared" si="7"/>
        <v>UNKNOWN</v>
      </c>
      <c r="W191" s="4">
        <f t="shared" ref="W191:Y191" si="198">IF(OR(J191 = "ERROR", J191 = ""), "UNKNOWN", J191)</f>
        <v>3</v>
      </c>
      <c r="X191" s="4">
        <f t="shared" si="198"/>
        <v>1</v>
      </c>
      <c r="Y191" s="4">
        <f t="shared" si="198"/>
        <v>3</v>
      </c>
      <c r="Z191" s="5">
        <f t="shared" si="9"/>
        <v>45266</v>
      </c>
    </row>
    <row r="192">
      <c r="A192" s="1" t="s">
        <v>229</v>
      </c>
      <c r="B192" s="1" t="s">
        <v>27</v>
      </c>
      <c r="C192" s="1">
        <v>5.0</v>
      </c>
      <c r="D192" s="1">
        <v>3.0</v>
      </c>
      <c r="E192" s="1">
        <v>15.0</v>
      </c>
      <c r="F192" s="1" t="s">
        <v>28</v>
      </c>
      <c r="H192" s="2">
        <v>44945.0</v>
      </c>
      <c r="J192" s="3">
        <f t="shared" si="2"/>
        <v>5</v>
      </c>
      <c r="K192" s="4">
        <f t="shared" si="3"/>
        <v>3</v>
      </c>
      <c r="L192" s="4">
        <f t="shared" si="4"/>
        <v>15</v>
      </c>
      <c r="S192" s="1" t="s">
        <v>229</v>
      </c>
      <c r="T192" s="4" t="str">
        <f t="shared" si="5"/>
        <v>Cake</v>
      </c>
      <c r="U192" s="4" t="str">
        <f t="shared" si="6"/>
        <v>UNKNOWN</v>
      </c>
      <c r="V192" s="4" t="str">
        <f t="shared" si="7"/>
        <v>Cash</v>
      </c>
      <c r="W192" s="4">
        <f t="shared" ref="W192:Y192" si="199">IF(OR(J192 = "ERROR", J192 = ""), "UNKNOWN", J192)</f>
        <v>5</v>
      </c>
      <c r="X192" s="4">
        <f t="shared" si="199"/>
        <v>3</v>
      </c>
      <c r="Y192" s="4">
        <f t="shared" si="199"/>
        <v>15</v>
      </c>
      <c r="Z192" s="5">
        <f t="shared" si="9"/>
        <v>44945</v>
      </c>
    </row>
    <row r="193">
      <c r="A193" s="1" t="s">
        <v>230</v>
      </c>
      <c r="B193" s="1" t="s">
        <v>41</v>
      </c>
      <c r="C193" s="1">
        <v>1.0</v>
      </c>
      <c r="D193" s="1">
        <v>4.0</v>
      </c>
      <c r="E193" s="1">
        <v>4.0</v>
      </c>
      <c r="H193" s="2">
        <v>44977.0</v>
      </c>
      <c r="J193" s="3">
        <f t="shared" si="2"/>
        <v>1</v>
      </c>
      <c r="K193" s="4">
        <f t="shared" si="3"/>
        <v>4</v>
      </c>
      <c r="L193" s="4">
        <f t="shared" si="4"/>
        <v>4</v>
      </c>
      <c r="S193" s="1" t="s">
        <v>230</v>
      </c>
      <c r="T193" s="4" t="str">
        <f t="shared" si="5"/>
        <v>Smoothie</v>
      </c>
      <c r="U193" s="4" t="str">
        <f t="shared" si="6"/>
        <v>UNKNOWN</v>
      </c>
      <c r="V193" s="4" t="str">
        <f t="shared" si="7"/>
        <v>UNKNOWN</v>
      </c>
      <c r="W193" s="4">
        <f t="shared" ref="W193:Y193" si="200">IF(OR(J193 = "ERROR", J193 = ""), "UNKNOWN", J193)</f>
        <v>1</v>
      </c>
      <c r="X193" s="4">
        <f t="shared" si="200"/>
        <v>4</v>
      </c>
      <c r="Y193" s="4">
        <f t="shared" si="200"/>
        <v>4</v>
      </c>
      <c r="Z193" s="5">
        <f t="shared" si="9"/>
        <v>44977</v>
      </c>
    </row>
    <row r="194">
      <c r="A194" s="1" t="s">
        <v>231</v>
      </c>
      <c r="B194" s="1" t="s">
        <v>55</v>
      </c>
      <c r="C194" s="1">
        <v>4.0</v>
      </c>
      <c r="D194" s="1">
        <v>3.0</v>
      </c>
      <c r="E194" s="1">
        <v>12.0</v>
      </c>
      <c r="F194" s="1" t="s">
        <v>28</v>
      </c>
      <c r="G194" s="1" t="s">
        <v>29</v>
      </c>
      <c r="H194" s="2">
        <v>45023.0</v>
      </c>
      <c r="J194" s="3">
        <f t="shared" si="2"/>
        <v>4</v>
      </c>
      <c r="K194" s="4">
        <f t="shared" si="3"/>
        <v>3</v>
      </c>
      <c r="L194" s="4">
        <f t="shared" si="4"/>
        <v>12</v>
      </c>
      <c r="S194" s="1" t="s">
        <v>231</v>
      </c>
      <c r="T194" s="4" t="str">
        <f t="shared" si="5"/>
        <v>Juice</v>
      </c>
      <c r="U194" s="4" t="str">
        <f t="shared" si="6"/>
        <v>In-store</v>
      </c>
      <c r="V194" s="4" t="str">
        <f t="shared" si="7"/>
        <v>Cash</v>
      </c>
      <c r="W194" s="4">
        <f t="shared" ref="W194:Y194" si="201">IF(OR(J194 = "ERROR", J194 = ""), "UNKNOWN", J194)</f>
        <v>4</v>
      </c>
      <c r="X194" s="4">
        <f t="shared" si="201"/>
        <v>3</v>
      </c>
      <c r="Y194" s="4">
        <f t="shared" si="201"/>
        <v>12</v>
      </c>
      <c r="Z194" s="5">
        <f t="shared" si="9"/>
        <v>45023</v>
      </c>
    </row>
    <row r="195">
      <c r="A195" s="1" t="s">
        <v>232</v>
      </c>
      <c r="B195" s="1" t="s">
        <v>41</v>
      </c>
      <c r="C195" s="1">
        <v>2.0</v>
      </c>
      <c r="D195" s="1">
        <v>4.0</v>
      </c>
      <c r="E195" s="1">
        <v>8.0</v>
      </c>
      <c r="G195" s="1" t="s">
        <v>29</v>
      </c>
      <c r="H195" s="2">
        <v>45005.0</v>
      </c>
      <c r="J195" s="3">
        <f t="shared" si="2"/>
        <v>2</v>
      </c>
      <c r="K195" s="4">
        <f t="shared" si="3"/>
        <v>4</v>
      </c>
      <c r="L195" s="4">
        <f t="shared" si="4"/>
        <v>8</v>
      </c>
      <c r="S195" s="1" t="s">
        <v>232</v>
      </c>
      <c r="T195" s="4" t="str">
        <f t="shared" si="5"/>
        <v>Smoothie</v>
      </c>
      <c r="U195" s="4" t="str">
        <f t="shared" si="6"/>
        <v>In-store</v>
      </c>
      <c r="V195" s="4" t="str">
        <f t="shared" si="7"/>
        <v>UNKNOWN</v>
      </c>
      <c r="W195" s="4">
        <f t="shared" ref="W195:Y195" si="202">IF(OR(J195 = "ERROR", J195 = ""), "UNKNOWN", J195)</f>
        <v>2</v>
      </c>
      <c r="X195" s="4">
        <f t="shared" si="202"/>
        <v>4</v>
      </c>
      <c r="Y195" s="4">
        <f t="shared" si="202"/>
        <v>8</v>
      </c>
      <c r="Z195" s="5">
        <f t="shared" si="9"/>
        <v>45005</v>
      </c>
    </row>
    <row r="196">
      <c r="A196" s="1" t="s">
        <v>233</v>
      </c>
      <c r="B196" s="1" t="s">
        <v>32</v>
      </c>
      <c r="C196" s="1">
        <v>3.0</v>
      </c>
      <c r="D196" s="1">
        <v>1.0</v>
      </c>
      <c r="E196" s="1">
        <v>3.0</v>
      </c>
      <c r="F196" s="1" t="s">
        <v>28</v>
      </c>
      <c r="G196" s="1" t="s">
        <v>24</v>
      </c>
      <c r="H196" s="2">
        <v>44973.0</v>
      </c>
      <c r="J196" s="3">
        <f t="shared" si="2"/>
        <v>3</v>
      </c>
      <c r="K196" s="4">
        <f t="shared" si="3"/>
        <v>1</v>
      </c>
      <c r="L196" s="4">
        <f t="shared" si="4"/>
        <v>3</v>
      </c>
      <c r="S196" s="1" t="s">
        <v>233</v>
      </c>
      <c r="T196" s="4" t="str">
        <f t="shared" si="5"/>
        <v>Cookie</v>
      </c>
      <c r="U196" s="4" t="str">
        <f t="shared" si="6"/>
        <v>Takeaway</v>
      </c>
      <c r="V196" s="4" t="str">
        <f t="shared" si="7"/>
        <v>Cash</v>
      </c>
      <c r="W196" s="4">
        <f t="shared" ref="W196:Y196" si="203">IF(OR(J196 = "ERROR", J196 = ""), "UNKNOWN", J196)</f>
        <v>3</v>
      </c>
      <c r="X196" s="4">
        <f t="shared" si="203"/>
        <v>1</v>
      </c>
      <c r="Y196" s="4">
        <f t="shared" si="203"/>
        <v>3</v>
      </c>
      <c r="Z196" s="5">
        <f t="shared" si="9"/>
        <v>44973</v>
      </c>
    </row>
    <row r="197">
      <c r="A197" s="1" t="s">
        <v>234</v>
      </c>
      <c r="B197" s="1" t="s">
        <v>32</v>
      </c>
      <c r="C197" s="1">
        <v>4.0</v>
      </c>
      <c r="D197" s="1">
        <v>1.0</v>
      </c>
      <c r="E197" s="1">
        <v>4.0</v>
      </c>
      <c r="G197" s="1" t="s">
        <v>29</v>
      </c>
      <c r="H197" s="6">
        <v>45287.0</v>
      </c>
      <c r="J197" s="3">
        <f t="shared" si="2"/>
        <v>4</v>
      </c>
      <c r="K197" s="4">
        <f t="shared" si="3"/>
        <v>1</v>
      </c>
      <c r="L197" s="4">
        <f t="shared" si="4"/>
        <v>4</v>
      </c>
      <c r="S197" s="1" t="s">
        <v>234</v>
      </c>
      <c r="T197" s="4" t="str">
        <f t="shared" si="5"/>
        <v>Cookie</v>
      </c>
      <c r="U197" s="4" t="str">
        <f t="shared" si="6"/>
        <v>In-store</v>
      </c>
      <c r="V197" s="4" t="str">
        <f t="shared" si="7"/>
        <v>UNKNOWN</v>
      </c>
      <c r="W197" s="4">
        <f t="shared" ref="W197:Y197" si="204">IF(OR(J197 = "ERROR", J197 = ""), "UNKNOWN", J197)</f>
        <v>4</v>
      </c>
      <c r="X197" s="4">
        <f t="shared" si="204"/>
        <v>1</v>
      </c>
      <c r="Y197" s="4">
        <f t="shared" si="204"/>
        <v>4</v>
      </c>
      <c r="Z197" s="7">
        <f t="shared" si="9"/>
        <v>45287</v>
      </c>
    </row>
    <row r="198">
      <c r="A198" s="1" t="s">
        <v>235</v>
      </c>
      <c r="B198" s="1" t="s">
        <v>81</v>
      </c>
      <c r="C198" s="1">
        <v>2.0</v>
      </c>
      <c r="D198" s="1" t="s">
        <v>25</v>
      </c>
      <c r="E198" s="1">
        <v>3.0</v>
      </c>
      <c r="F198" s="1" t="s">
        <v>28</v>
      </c>
      <c r="G198" s="1" t="s">
        <v>29</v>
      </c>
      <c r="H198" s="6">
        <v>45225.0</v>
      </c>
      <c r="J198" s="3">
        <f t="shared" si="2"/>
        <v>2</v>
      </c>
      <c r="K198" s="4">
        <f t="shared" si="3"/>
        <v>1.5</v>
      </c>
      <c r="L198" s="4">
        <f t="shared" si="4"/>
        <v>3</v>
      </c>
      <c r="S198" s="1" t="s">
        <v>235</v>
      </c>
      <c r="T198" s="4" t="str">
        <f t="shared" si="5"/>
        <v>Tea</v>
      </c>
      <c r="U198" s="4" t="str">
        <f t="shared" si="6"/>
        <v>In-store</v>
      </c>
      <c r="V198" s="4" t="str">
        <f t="shared" si="7"/>
        <v>Cash</v>
      </c>
      <c r="W198" s="4">
        <f t="shared" ref="W198:Y198" si="205">IF(OR(J198 = "ERROR", J198 = ""), "UNKNOWN", J198)</f>
        <v>2</v>
      </c>
      <c r="X198" s="4">
        <f t="shared" si="205"/>
        <v>1.5</v>
      </c>
      <c r="Y198" s="4">
        <f t="shared" si="205"/>
        <v>3</v>
      </c>
      <c r="Z198" s="7">
        <f t="shared" si="9"/>
        <v>45225</v>
      </c>
    </row>
    <row r="199">
      <c r="A199" s="1" t="s">
        <v>236</v>
      </c>
      <c r="C199" s="1">
        <v>5.0</v>
      </c>
      <c r="D199" s="1">
        <v>3.0</v>
      </c>
      <c r="E199" s="1">
        <v>15.0</v>
      </c>
      <c r="F199" s="1" t="s">
        <v>23</v>
      </c>
      <c r="H199" s="2">
        <v>44975.0</v>
      </c>
      <c r="J199" s="3">
        <f t="shared" si="2"/>
        <v>5</v>
      </c>
      <c r="K199" s="4">
        <f t="shared" si="3"/>
        <v>3</v>
      </c>
      <c r="L199" s="4">
        <f t="shared" si="4"/>
        <v>15</v>
      </c>
      <c r="S199" s="1" t="s">
        <v>236</v>
      </c>
      <c r="T199" s="4" t="str">
        <f t="shared" si="5"/>
        <v>UNKNOWN</v>
      </c>
      <c r="U199" s="4" t="str">
        <f t="shared" si="6"/>
        <v>UNKNOWN</v>
      </c>
      <c r="V199" s="4" t="str">
        <f t="shared" si="7"/>
        <v>Credit Card</v>
      </c>
      <c r="W199" s="4">
        <f t="shared" ref="W199:Y199" si="206">IF(OR(J199 = "ERROR", J199 = ""), "UNKNOWN", J199)</f>
        <v>5</v>
      </c>
      <c r="X199" s="4">
        <f t="shared" si="206"/>
        <v>3</v>
      </c>
      <c r="Y199" s="4">
        <f t="shared" si="206"/>
        <v>15</v>
      </c>
      <c r="Z199" s="5">
        <f t="shared" si="9"/>
        <v>44975</v>
      </c>
    </row>
    <row r="200">
      <c r="A200" s="1" t="s">
        <v>237</v>
      </c>
      <c r="B200" s="1" t="s">
        <v>55</v>
      </c>
      <c r="C200" s="1" t="s">
        <v>25</v>
      </c>
      <c r="D200" s="1">
        <v>3.0</v>
      </c>
      <c r="E200" s="1">
        <v>12.0</v>
      </c>
      <c r="F200" s="1" t="s">
        <v>25</v>
      </c>
      <c r="H200" s="2">
        <v>45027.0</v>
      </c>
      <c r="J200" s="3">
        <f t="shared" si="2"/>
        <v>4</v>
      </c>
      <c r="K200" s="4">
        <f t="shared" si="3"/>
        <v>3</v>
      </c>
      <c r="L200" s="4">
        <f t="shared" si="4"/>
        <v>12</v>
      </c>
      <c r="S200" s="1" t="s">
        <v>237</v>
      </c>
      <c r="T200" s="4" t="str">
        <f t="shared" si="5"/>
        <v>Juice</v>
      </c>
      <c r="U200" s="4" t="str">
        <f t="shared" si="6"/>
        <v>UNKNOWN</v>
      </c>
      <c r="V200" s="4" t="str">
        <f t="shared" si="7"/>
        <v>UNKNOWN</v>
      </c>
      <c r="W200" s="4">
        <f t="shared" ref="W200:Y200" si="207">IF(OR(J200 = "ERROR", J200 = ""), "UNKNOWN", J200)</f>
        <v>4</v>
      </c>
      <c r="X200" s="4">
        <f t="shared" si="207"/>
        <v>3</v>
      </c>
      <c r="Y200" s="4">
        <f t="shared" si="207"/>
        <v>12</v>
      </c>
      <c r="Z200" s="5">
        <f t="shared" si="9"/>
        <v>45027</v>
      </c>
    </row>
    <row r="201">
      <c r="A201" s="1" t="s">
        <v>238</v>
      </c>
      <c r="B201" s="1" t="s">
        <v>55</v>
      </c>
      <c r="C201" s="1">
        <v>3.0</v>
      </c>
      <c r="D201" s="1">
        <v>3.0</v>
      </c>
      <c r="E201" s="1">
        <v>9.0</v>
      </c>
      <c r="F201" s="1" t="s">
        <v>23</v>
      </c>
      <c r="H201" s="2">
        <v>45061.0</v>
      </c>
      <c r="J201" s="3">
        <f t="shared" si="2"/>
        <v>3</v>
      </c>
      <c r="K201" s="4">
        <f t="shared" si="3"/>
        <v>3</v>
      </c>
      <c r="L201" s="4">
        <f t="shared" si="4"/>
        <v>9</v>
      </c>
      <c r="S201" s="1" t="s">
        <v>238</v>
      </c>
      <c r="T201" s="4" t="str">
        <f t="shared" si="5"/>
        <v>Juice</v>
      </c>
      <c r="U201" s="4" t="str">
        <f t="shared" si="6"/>
        <v>UNKNOWN</v>
      </c>
      <c r="V201" s="4" t="str">
        <f t="shared" si="7"/>
        <v>Credit Card</v>
      </c>
      <c r="W201" s="4">
        <f t="shared" ref="W201:Y201" si="208">IF(OR(J201 = "ERROR", J201 = ""), "UNKNOWN", J201)</f>
        <v>3</v>
      </c>
      <c r="X201" s="4">
        <f t="shared" si="208"/>
        <v>3</v>
      </c>
      <c r="Y201" s="4">
        <f t="shared" si="208"/>
        <v>9</v>
      </c>
      <c r="Z201" s="5">
        <f t="shared" si="9"/>
        <v>45061</v>
      </c>
    </row>
    <row r="202">
      <c r="A202" s="1" t="s">
        <v>239</v>
      </c>
      <c r="B202" s="1" t="s">
        <v>22</v>
      </c>
      <c r="C202" s="1">
        <v>2.0</v>
      </c>
      <c r="D202" s="1">
        <v>2.0</v>
      </c>
      <c r="E202" s="1">
        <v>4.0</v>
      </c>
      <c r="F202" s="1" t="s">
        <v>23</v>
      </c>
      <c r="G202" s="1" t="s">
        <v>24</v>
      </c>
      <c r="H202" s="6">
        <v>45270.0</v>
      </c>
      <c r="J202" s="3">
        <f t="shared" si="2"/>
        <v>2</v>
      </c>
      <c r="K202" s="4">
        <f t="shared" si="3"/>
        <v>2</v>
      </c>
      <c r="L202" s="4">
        <f t="shared" si="4"/>
        <v>4</v>
      </c>
      <c r="S202" s="1" t="s">
        <v>239</v>
      </c>
      <c r="T202" s="4" t="str">
        <f t="shared" si="5"/>
        <v>Coffee</v>
      </c>
      <c r="U202" s="4" t="str">
        <f t="shared" si="6"/>
        <v>Takeaway</v>
      </c>
      <c r="V202" s="4" t="str">
        <f t="shared" si="7"/>
        <v>Credit Card</v>
      </c>
      <c r="W202" s="4">
        <f t="shared" ref="W202:Y202" si="209">IF(OR(J202 = "ERROR", J202 = ""), "UNKNOWN", J202)</f>
        <v>2</v>
      </c>
      <c r="X202" s="4">
        <f t="shared" si="209"/>
        <v>2</v>
      </c>
      <c r="Y202" s="4">
        <f t="shared" si="209"/>
        <v>4</v>
      </c>
      <c r="Z202" s="7">
        <f t="shared" si="9"/>
        <v>45270</v>
      </c>
    </row>
    <row r="203">
      <c r="A203" s="1" t="s">
        <v>240</v>
      </c>
      <c r="B203" s="1" t="s">
        <v>27</v>
      </c>
      <c r="C203" s="1">
        <v>2.0</v>
      </c>
      <c r="D203" s="1">
        <v>3.0</v>
      </c>
      <c r="E203" s="1">
        <v>6.0</v>
      </c>
      <c r="F203" s="1" t="s">
        <v>23</v>
      </c>
      <c r="H203" s="2">
        <v>45153.0</v>
      </c>
      <c r="J203" s="3">
        <f t="shared" si="2"/>
        <v>2</v>
      </c>
      <c r="K203" s="4">
        <f t="shared" si="3"/>
        <v>3</v>
      </c>
      <c r="L203" s="4">
        <f t="shared" si="4"/>
        <v>6</v>
      </c>
      <c r="S203" s="1" t="s">
        <v>240</v>
      </c>
      <c r="T203" s="4" t="str">
        <f t="shared" si="5"/>
        <v>Cake</v>
      </c>
      <c r="U203" s="4" t="str">
        <f t="shared" si="6"/>
        <v>UNKNOWN</v>
      </c>
      <c r="V203" s="4" t="str">
        <f t="shared" si="7"/>
        <v>Credit Card</v>
      </c>
      <c r="W203" s="4">
        <f t="shared" ref="W203:Y203" si="210">IF(OR(J203 = "ERROR", J203 = ""), "UNKNOWN", J203)</f>
        <v>2</v>
      </c>
      <c r="X203" s="4">
        <f t="shared" si="210"/>
        <v>3</v>
      </c>
      <c r="Y203" s="4">
        <f t="shared" si="210"/>
        <v>6</v>
      </c>
      <c r="Z203" s="5">
        <f t="shared" si="9"/>
        <v>45153</v>
      </c>
    </row>
    <row r="204">
      <c r="A204" s="1" t="s">
        <v>241</v>
      </c>
      <c r="B204" s="1" t="s">
        <v>41</v>
      </c>
      <c r="C204" s="1">
        <v>1.0</v>
      </c>
      <c r="D204" s="1">
        <v>4.0</v>
      </c>
      <c r="E204" s="1">
        <v>4.0</v>
      </c>
      <c r="G204" s="1" t="s">
        <v>29</v>
      </c>
      <c r="H204" s="2">
        <v>45037.0</v>
      </c>
      <c r="J204" s="3">
        <f t="shared" si="2"/>
        <v>1</v>
      </c>
      <c r="K204" s="4">
        <f t="shared" si="3"/>
        <v>4</v>
      </c>
      <c r="L204" s="4">
        <f t="shared" si="4"/>
        <v>4</v>
      </c>
      <c r="S204" s="1" t="s">
        <v>241</v>
      </c>
      <c r="T204" s="4" t="str">
        <f t="shared" si="5"/>
        <v>Smoothie</v>
      </c>
      <c r="U204" s="4" t="str">
        <f t="shared" si="6"/>
        <v>In-store</v>
      </c>
      <c r="V204" s="4" t="str">
        <f t="shared" si="7"/>
        <v>UNKNOWN</v>
      </c>
      <c r="W204" s="4">
        <f t="shared" ref="W204:Y204" si="211">IF(OR(J204 = "ERROR", J204 = ""), "UNKNOWN", J204)</f>
        <v>1</v>
      </c>
      <c r="X204" s="4">
        <f t="shared" si="211"/>
        <v>4</v>
      </c>
      <c r="Y204" s="4">
        <f t="shared" si="211"/>
        <v>4</v>
      </c>
      <c r="Z204" s="5">
        <f t="shared" si="9"/>
        <v>45037</v>
      </c>
    </row>
    <row r="205">
      <c r="A205" s="1" t="s">
        <v>242</v>
      </c>
      <c r="C205" s="1">
        <v>3.0</v>
      </c>
      <c r="D205" s="1">
        <v>3.0</v>
      </c>
      <c r="E205" s="1">
        <v>9.0</v>
      </c>
      <c r="F205" s="1" t="s">
        <v>23</v>
      </c>
      <c r="G205" s="1" t="s">
        <v>24</v>
      </c>
      <c r="H205" s="6">
        <v>45227.0</v>
      </c>
      <c r="J205" s="3">
        <f t="shared" si="2"/>
        <v>3</v>
      </c>
      <c r="K205" s="4">
        <f t="shared" si="3"/>
        <v>3</v>
      </c>
      <c r="L205" s="4">
        <f t="shared" si="4"/>
        <v>9</v>
      </c>
      <c r="S205" s="1" t="s">
        <v>242</v>
      </c>
      <c r="T205" s="4" t="str">
        <f t="shared" si="5"/>
        <v>UNKNOWN</v>
      </c>
      <c r="U205" s="4" t="str">
        <f t="shared" si="6"/>
        <v>Takeaway</v>
      </c>
      <c r="V205" s="4" t="str">
        <f t="shared" si="7"/>
        <v>Credit Card</v>
      </c>
      <c r="W205" s="4">
        <f t="shared" ref="W205:Y205" si="212">IF(OR(J205 = "ERROR", J205 = ""), "UNKNOWN", J205)</f>
        <v>3</v>
      </c>
      <c r="X205" s="4">
        <f t="shared" si="212"/>
        <v>3</v>
      </c>
      <c r="Y205" s="4">
        <f t="shared" si="212"/>
        <v>9</v>
      </c>
      <c r="Z205" s="7">
        <f t="shared" si="9"/>
        <v>45227</v>
      </c>
    </row>
    <row r="206">
      <c r="A206" s="1" t="s">
        <v>243</v>
      </c>
      <c r="B206" s="1" t="s">
        <v>22</v>
      </c>
      <c r="C206" s="1">
        <v>3.0</v>
      </c>
      <c r="D206" s="1">
        <v>2.0</v>
      </c>
      <c r="E206" s="1">
        <v>6.0</v>
      </c>
      <c r="F206" s="1" t="s">
        <v>28</v>
      </c>
      <c r="G206" s="1" t="s">
        <v>24</v>
      </c>
      <c r="H206" s="2">
        <v>44961.0</v>
      </c>
      <c r="J206" s="3">
        <f t="shared" si="2"/>
        <v>3</v>
      </c>
      <c r="K206" s="4">
        <f t="shared" si="3"/>
        <v>2</v>
      </c>
      <c r="L206" s="4">
        <f t="shared" si="4"/>
        <v>6</v>
      </c>
      <c r="S206" s="1" t="s">
        <v>243</v>
      </c>
      <c r="T206" s="4" t="str">
        <f t="shared" si="5"/>
        <v>Coffee</v>
      </c>
      <c r="U206" s="4" t="str">
        <f t="shared" si="6"/>
        <v>Takeaway</v>
      </c>
      <c r="V206" s="4" t="str">
        <f t="shared" si="7"/>
        <v>Cash</v>
      </c>
      <c r="W206" s="4">
        <f t="shared" ref="W206:Y206" si="213">IF(OR(J206 = "ERROR", J206 = ""), "UNKNOWN", J206)</f>
        <v>3</v>
      </c>
      <c r="X206" s="4">
        <f t="shared" si="213"/>
        <v>2</v>
      </c>
      <c r="Y206" s="4">
        <f t="shared" si="213"/>
        <v>6</v>
      </c>
      <c r="Z206" s="5">
        <f t="shared" si="9"/>
        <v>44961</v>
      </c>
    </row>
    <row r="207">
      <c r="A207" s="1" t="s">
        <v>244</v>
      </c>
      <c r="B207" s="1" t="s">
        <v>32</v>
      </c>
      <c r="C207" s="1">
        <v>1.0</v>
      </c>
      <c r="D207" s="1">
        <v>1.0</v>
      </c>
      <c r="E207" s="1">
        <v>1.0</v>
      </c>
      <c r="F207" s="1" t="s">
        <v>39</v>
      </c>
      <c r="G207" s="1" t="s">
        <v>29</v>
      </c>
      <c r="H207" s="2">
        <v>45031.0</v>
      </c>
      <c r="J207" s="3">
        <f t="shared" si="2"/>
        <v>1</v>
      </c>
      <c r="K207" s="4">
        <f t="shared" si="3"/>
        <v>1</v>
      </c>
      <c r="L207" s="4">
        <f t="shared" si="4"/>
        <v>1</v>
      </c>
      <c r="S207" s="1" t="s">
        <v>244</v>
      </c>
      <c r="T207" s="4" t="str">
        <f t="shared" si="5"/>
        <v>Cookie</v>
      </c>
      <c r="U207" s="4" t="str">
        <f t="shared" si="6"/>
        <v>In-store</v>
      </c>
      <c r="V207" s="4" t="str">
        <f t="shared" si="7"/>
        <v>Digital Wallet</v>
      </c>
      <c r="W207" s="4">
        <f t="shared" ref="W207:Y207" si="214">IF(OR(J207 = "ERROR", J207 = ""), "UNKNOWN", J207)</f>
        <v>1</v>
      </c>
      <c r="X207" s="4">
        <f t="shared" si="214"/>
        <v>1</v>
      </c>
      <c r="Y207" s="4">
        <f t="shared" si="214"/>
        <v>1</v>
      </c>
      <c r="Z207" s="5">
        <f t="shared" si="9"/>
        <v>45031</v>
      </c>
    </row>
    <row r="208">
      <c r="A208" s="1" t="s">
        <v>245</v>
      </c>
      <c r="B208" s="1" t="s">
        <v>41</v>
      </c>
      <c r="C208" s="1">
        <v>1.0</v>
      </c>
      <c r="D208" s="1">
        <v>4.0</v>
      </c>
      <c r="E208" s="1">
        <v>4.0</v>
      </c>
      <c r="F208" s="1" t="s">
        <v>25</v>
      </c>
      <c r="G208" s="1" t="s">
        <v>29</v>
      </c>
      <c r="H208" s="6">
        <v>45242.0</v>
      </c>
      <c r="J208" s="3">
        <f t="shared" si="2"/>
        <v>1</v>
      </c>
      <c r="K208" s="4">
        <f t="shared" si="3"/>
        <v>4</v>
      </c>
      <c r="L208" s="4">
        <f t="shared" si="4"/>
        <v>4</v>
      </c>
      <c r="S208" s="1" t="s">
        <v>245</v>
      </c>
      <c r="T208" s="4" t="str">
        <f t="shared" si="5"/>
        <v>Smoothie</v>
      </c>
      <c r="U208" s="4" t="str">
        <f t="shared" si="6"/>
        <v>In-store</v>
      </c>
      <c r="V208" s="4" t="str">
        <f t="shared" si="7"/>
        <v>UNKNOWN</v>
      </c>
      <c r="W208" s="4">
        <f t="shared" ref="W208:Y208" si="215">IF(OR(J208 = "ERROR", J208 = ""), "UNKNOWN", J208)</f>
        <v>1</v>
      </c>
      <c r="X208" s="4">
        <f t="shared" si="215"/>
        <v>4</v>
      </c>
      <c r="Y208" s="4">
        <f t="shared" si="215"/>
        <v>4</v>
      </c>
      <c r="Z208" s="7">
        <f t="shared" si="9"/>
        <v>45242</v>
      </c>
    </row>
    <row r="209">
      <c r="A209" s="1" t="s">
        <v>246</v>
      </c>
      <c r="B209" s="1" t="s">
        <v>81</v>
      </c>
      <c r="C209" s="1">
        <v>5.0</v>
      </c>
      <c r="D209" s="1">
        <v>1.5</v>
      </c>
      <c r="E209" s="1">
        <v>7.5</v>
      </c>
      <c r="H209" s="2">
        <v>45143.0</v>
      </c>
      <c r="J209" s="3">
        <f t="shared" si="2"/>
        <v>5</v>
      </c>
      <c r="K209" s="4">
        <f t="shared" si="3"/>
        <v>1.5</v>
      </c>
      <c r="L209" s="4">
        <f t="shared" si="4"/>
        <v>7.5</v>
      </c>
      <c r="S209" s="1" t="s">
        <v>246</v>
      </c>
      <c r="T209" s="4" t="str">
        <f t="shared" si="5"/>
        <v>Tea</v>
      </c>
      <c r="U209" s="4" t="str">
        <f t="shared" si="6"/>
        <v>UNKNOWN</v>
      </c>
      <c r="V209" s="4" t="str">
        <f t="shared" si="7"/>
        <v>UNKNOWN</v>
      </c>
      <c r="W209" s="4">
        <f t="shared" ref="W209:Y209" si="216">IF(OR(J209 = "ERROR", J209 = ""), "UNKNOWN", J209)</f>
        <v>5</v>
      </c>
      <c r="X209" s="4">
        <f t="shared" si="216"/>
        <v>1.5</v>
      </c>
      <c r="Y209" s="4">
        <f t="shared" si="216"/>
        <v>7.5</v>
      </c>
      <c r="Z209" s="5">
        <f t="shared" si="9"/>
        <v>45143</v>
      </c>
    </row>
    <row r="210">
      <c r="A210" s="1" t="s">
        <v>247</v>
      </c>
      <c r="B210" s="1" t="s">
        <v>41</v>
      </c>
      <c r="C210" s="1">
        <v>3.0</v>
      </c>
      <c r="D210" s="1">
        <v>4.0</v>
      </c>
      <c r="E210" s="1">
        <v>12.0</v>
      </c>
      <c r="F210" s="1" t="s">
        <v>23</v>
      </c>
      <c r="G210" s="1" t="s">
        <v>29</v>
      </c>
      <c r="H210" s="2">
        <v>45056.0</v>
      </c>
      <c r="J210" s="3">
        <f t="shared" si="2"/>
        <v>3</v>
      </c>
      <c r="K210" s="4">
        <f t="shared" si="3"/>
        <v>4</v>
      </c>
      <c r="L210" s="4">
        <f t="shared" si="4"/>
        <v>12</v>
      </c>
      <c r="S210" s="1" t="s">
        <v>247</v>
      </c>
      <c r="T210" s="4" t="str">
        <f t="shared" si="5"/>
        <v>Smoothie</v>
      </c>
      <c r="U210" s="4" t="str">
        <f t="shared" si="6"/>
        <v>In-store</v>
      </c>
      <c r="V210" s="4" t="str">
        <f t="shared" si="7"/>
        <v>Credit Card</v>
      </c>
      <c r="W210" s="4">
        <f t="shared" ref="W210:Y210" si="217">IF(OR(J210 = "ERROR", J210 = ""), "UNKNOWN", J210)</f>
        <v>3</v>
      </c>
      <c r="X210" s="4">
        <f t="shared" si="217"/>
        <v>4</v>
      </c>
      <c r="Y210" s="4">
        <f t="shared" si="217"/>
        <v>12</v>
      </c>
      <c r="Z210" s="5">
        <f t="shared" si="9"/>
        <v>45056</v>
      </c>
    </row>
    <row r="211">
      <c r="A211" s="1" t="s">
        <v>248</v>
      </c>
      <c r="B211" s="1" t="s">
        <v>44</v>
      </c>
      <c r="C211" s="1">
        <v>2.0</v>
      </c>
      <c r="D211" s="1">
        <v>4.0</v>
      </c>
      <c r="E211" s="1">
        <v>8.0</v>
      </c>
      <c r="F211" s="1" t="s">
        <v>23</v>
      </c>
      <c r="H211" s="1" t="s">
        <v>25</v>
      </c>
      <c r="J211" s="3">
        <f t="shared" si="2"/>
        <v>2</v>
      </c>
      <c r="K211" s="4">
        <f t="shared" si="3"/>
        <v>4</v>
      </c>
      <c r="L211" s="4">
        <f t="shared" si="4"/>
        <v>8</v>
      </c>
      <c r="S211" s="1" t="s">
        <v>248</v>
      </c>
      <c r="T211" s="4" t="str">
        <f t="shared" si="5"/>
        <v>Sandwich</v>
      </c>
      <c r="U211" s="4" t="str">
        <f t="shared" si="6"/>
        <v>UNKNOWN</v>
      </c>
      <c r="V211" s="4" t="str">
        <f t="shared" si="7"/>
        <v>Credit Card</v>
      </c>
      <c r="W211" s="4">
        <f t="shared" ref="W211:Y211" si="218">IF(OR(J211 = "ERROR", J211 = ""), "UNKNOWN", J211)</f>
        <v>2</v>
      </c>
      <c r="X211" s="4">
        <f t="shared" si="218"/>
        <v>4</v>
      </c>
      <c r="Y211" s="4">
        <f t="shared" si="218"/>
        <v>8</v>
      </c>
      <c r="Z211" s="4" t="str">
        <f t="shared" si="9"/>
        <v>UNKNOWN</v>
      </c>
    </row>
    <row r="212">
      <c r="A212" s="1" t="s">
        <v>249</v>
      </c>
      <c r="B212" s="1" t="s">
        <v>41</v>
      </c>
      <c r="C212" s="1">
        <v>5.0</v>
      </c>
      <c r="D212" s="1">
        <v>4.0</v>
      </c>
      <c r="E212" s="1">
        <v>20.0</v>
      </c>
      <c r="G212" s="1" t="s">
        <v>29</v>
      </c>
      <c r="H212" s="2">
        <v>45122.0</v>
      </c>
      <c r="J212" s="3">
        <f t="shared" si="2"/>
        <v>5</v>
      </c>
      <c r="K212" s="4">
        <f t="shared" si="3"/>
        <v>4</v>
      </c>
      <c r="L212" s="4">
        <f t="shared" si="4"/>
        <v>20</v>
      </c>
      <c r="S212" s="1" t="s">
        <v>249</v>
      </c>
      <c r="T212" s="4" t="str">
        <f t="shared" si="5"/>
        <v>Smoothie</v>
      </c>
      <c r="U212" s="4" t="str">
        <f t="shared" si="6"/>
        <v>In-store</v>
      </c>
      <c r="V212" s="4" t="str">
        <f t="shared" si="7"/>
        <v>UNKNOWN</v>
      </c>
      <c r="W212" s="4">
        <f t="shared" ref="W212:Y212" si="219">IF(OR(J212 = "ERROR", J212 = ""), "UNKNOWN", J212)</f>
        <v>5</v>
      </c>
      <c r="X212" s="4">
        <f t="shared" si="219"/>
        <v>4</v>
      </c>
      <c r="Y212" s="4">
        <f t="shared" si="219"/>
        <v>20</v>
      </c>
      <c r="Z212" s="5">
        <f t="shared" si="9"/>
        <v>45122</v>
      </c>
    </row>
    <row r="213">
      <c r="A213" s="1" t="s">
        <v>250</v>
      </c>
      <c r="B213" s="1" t="s">
        <v>25</v>
      </c>
      <c r="C213" s="1">
        <v>3.0</v>
      </c>
      <c r="D213" s="1">
        <v>5.0</v>
      </c>
      <c r="E213" s="1">
        <v>15.0</v>
      </c>
      <c r="F213" s="1" t="s">
        <v>39</v>
      </c>
      <c r="H213" s="6">
        <v>45245.0</v>
      </c>
      <c r="J213" s="3">
        <f t="shared" si="2"/>
        <v>3</v>
      </c>
      <c r="K213" s="4">
        <f t="shared" si="3"/>
        <v>5</v>
      </c>
      <c r="L213" s="4">
        <f t="shared" si="4"/>
        <v>15</v>
      </c>
      <c r="S213" s="1" t="s">
        <v>250</v>
      </c>
      <c r="T213" s="4" t="str">
        <f t="shared" si="5"/>
        <v>UNKNOWN</v>
      </c>
      <c r="U213" s="4" t="str">
        <f t="shared" si="6"/>
        <v>UNKNOWN</v>
      </c>
      <c r="V213" s="4" t="str">
        <f t="shared" si="7"/>
        <v>Digital Wallet</v>
      </c>
      <c r="W213" s="4">
        <f t="shared" ref="W213:Y213" si="220">IF(OR(J213 = "ERROR", J213 = ""), "UNKNOWN", J213)</f>
        <v>3</v>
      </c>
      <c r="X213" s="4">
        <f t="shared" si="220"/>
        <v>5</v>
      </c>
      <c r="Y213" s="4">
        <f t="shared" si="220"/>
        <v>15</v>
      </c>
      <c r="Z213" s="7">
        <f t="shared" si="9"/>
        <v>45245</v>
      </c>
    </row>
    <row r="214">
      <c r="A214" s="1" t="s">
        <v>251</v>
      </c>
      <c r="B214" s="1" t="s">
        <v>36</v>
      </c>
      <c r="C214" s="1">
        <v>3.0</v>
      </c>
      <c r="D214" s="1" t="s">
        <v>25</v>
      </c>
      <c r="E214" s="1">
        <v>15.0</v>
      </c>
      <c r="F214" s="1" t="s">
        <v>23</v>
      </c>
      <c r="H214" s="2">
        <v>44937.0</v>
      </c>
      <c r="J214" s="3">
        <f t="shared" si="2"/>
        <v>3</v>
      </c>
      <c r="K214" s="4">
        <f t="shared" si="3"/>
        <v>5</v>
      </c>
      <c r="L214" s="4">
        <f t="shared" si="4"/>
        <v>15</v>
      </c>
      <c r="S214" s="1" t="s">
        <v>251</v>
      </c>
      <c r="T214" s="4" t="str">
        <f t="shared" si="5"/>
        <v>Salad</v>
      </c>
      <c r="U214" s="4" t="str">
        <f t="shared" si="6"/>
        <v>UNKNOWN</v>
      </c>
      <c r="V214" s="4" t="str">
        <f t="shared" si="7"/>
        <v>Credit Card</v>
      </c>
      <c r="W214" s="4">
        <f t="shared" ref="W214:Y214" si="221">IF(OR(J214 = "ERROR", J214 = ""), "UNKNOWN", J214)</f>
        <v>3</v>
      </c>
      <c r="X214" s="4">
        <f t="shared" si="221"/>
        <v>5</v>
      </c>
      <c r="Y214" s="4">
        <f t="shared" si="221"/>
        <v>15</v>
      </c>
      <c r="Z214" s="5">
        <f t="shared" si="9"/>
        <v>44937</v>
      </c>
    </row>
    <row r="215">
      <c r="A215" s="1" t="s">
        <v>252</v>
      </c>
      <c r="B215" s="1" t="s">
        <v>27</v>
      </c>
      <c r="C215" s="1">
        <v>1.0</v>
      </c>
      <c r="D215" s="1" t="s">
        <v>25</v>
      </c>
      <c r="E215" s="1">
        <v>3.0</v>
      </c>
      <c r="H215" s="2">
        <v>45200.0</v>
      </c>
      <c r="J215" s="3">
        <f t="shared" si="2"/>
        <v>1</v>
      </c>
      <c r="K215" s="4">
        <f t="shared" si="3"/>
        <v>3</v>
      </c>
      <c r="L215" s="4">
        <f t="shared" si="4"/>
        <v>3</v>
      </c>
      <c r="S215" s="1" t="s">
        <v>252</v>
      </c>
      <c r="T215" s="4" t="str">
        <f t="shared" si="5"/>
        <v>Cake</v>
      </c>
      <c r="U215" s="4" t="str">
        <f t="shared" si="6"/>
        <v>UNKNOWN</v>
      </c>
      <c r="V215" s="4" t="str">
        <f t="shared" si="7"/>
        <v>UNKNOWN</v>
      </c>
      <c r="W215" s="4">
        <f t="shared" ref="W215:Y215" si="222">IF(OR(J215 = "ERROR", J215 = ""), "UNKNOWN", J215)</f>
        <v>1</v>
      </c>
      <c r="X215" s="4">
        <f t="shared" si="222"/>
        <v>3</v>
      </c>
      <c r="Y215" s="4">
        <f t="shared" si="222"/>
        <v>3</v>
      </c>
      <c r="Z215" s="5">
        <f t="shared" si="9"/>
        <v>45200</v>
      </c>
    </row>
    <row r="216">
      <c r="A216" s="1" t="s">
        <v>253</v>
      </c>
      <c r="B216" s="1" t="s">
        <v>36</v>
      </c>
      <c r="C216" s="1" t="s">
        <v>25</v>
      </c>
      <c r="D216" s="1">
        <v>5.0</v>
      </c>
      <c r="E216" s="1">
        <v>25.0</v>
      </c>
      <c r="F216" s="1" t="s">
        <v>28</v>
      </c>
      <c r="G216" s="1" t="s">
        <v>29</v>
      </c>
      <c r="H216" s="2">
        <v>45050.0</v>
      </c>
      <c r="J216" s="3">
        <f t="shared" si="2"/>
        <v>5</v>
      </c>
      <c r="K216" s="4">
        <f t="shared" si="3"/>
        <v>5</v>
      </c>
      <c r="L216" s="4">
        <f t="shared" si="4"/>
        <v>25</v>
      </c>
      <c r="S216" s="1" t="s">
        <v>253</v>
      </c>
      <c r="T216" s="4" t="str">
        <f t="shared" si="5"/>
        <v>Salad</v>
      </c>
      <c r="U216" s="4" t="str">
        <f t="shared" si="6"/>
        <v>In-store</v>
      </c>
      <c r="V216" s="4" t="str">
        <f t="shared" si="7"/>
        <v>Cash</v>
      </c>
      <c r="W216" s="4">
        <f t="shared" ref="W216:Y216" si="223">IF(OR(J216 = "ERROR", J216 = ""), "UNKNOWN", J216)</f>
        <v>5</v>
      </c>
      <c r="X216" s="4">
        <f t="shared" si="223"/>
        <v>5</v>
      </c>
      <c r="Y216" s="4">
        <f t="shared" si="223"/>
        <v>25</v>
      </c>
      <c r="Z216" s="5">
        <f t="shared" si="9"/>
        <v>45050</v>
      </c>
    </row>
    <row r="217">
      <c r="A217" s="1" t="s">
        <v>254</v>
      </c>
      <c r="B217" s="1" t="s">
        <v>36</v>
      </c>
      <c r="C217" s="1">
        <v>4.0</v>
      </c>
      <c r="D217" s="1">
        <v>5.0</v>
      </c>
      <c r="E217" s="1">
        <v>20.0</v>
      </c>
      <c r="F217" s="1" t="s">
        <v>28</v>
      </c>
      <c r="G217" s="1" t="s">
        <v>29</v>
      </c>
      <c r="H217" s="2">
        <v>45042.0</v>
      </c>
      <c r="J217" s="3">
        <f t="shared" si="2"/>
        <v>4</v>
      </c>
      <c r="K217" s="4">
        <f t="shared" si="3"/>
        <v>5</v>
      </c>
      <c r="L217" s="4">
        <f t="shared" si="4"/>
        <v>20</v>
      </c>
      <c r="S217" s="1" t="s">
        <v>254</v>
      </c>
      <c r="T217" s="4" t="str">
        <f t="shared" si="5"/>
        <v>Salad</v>
      </c>
      <c r="U217" s="4" t="str">
        <f t="shared" si="6"/>
        <v>In-store</v>
      </c>
      <c r="V217" s="4" t="str">
        <f t="shared" si="7"/>
        <v>Cash</v>
      </c>
      <c r="W217" s="4">
        <f t="shared" ref="W217:Y217" si="224">IF(OR(J217 = "ERROR", J217 = ""), "UNKNOWN", J217)</f>
        <v>4</v>
      </c>
      <c r="X217" s="4">
        <f t="shared" si="224"/>
        <v>5</v>
      </c>
      <c r="Y217" s="4">
        <f t="shared" si="224"/>
        <v>20</v>
      </c>
      <c r="Z217" s="5">
        <f t="shared" si="9"/>
        <v>45042</v>
      </c>
    </row>
    <row r="218">
      <c r="A218" s="1" t="s">
        <v>255</v>
      </c>
      <c r="B218" s="1" t="s">
        <v>25</v>
      </c>
      <c r="C218" s="1">
        <v>4.0</v>
      </c>
      <c r="D218" s="1">
        <v>4.0</v>
      </c>
      <c r="E218" s="1">
        <v>16.0</v>
      </c>
      <c r="F218" s="1" t="s">
        <v>23</v>
      </c>
      <c r="H218" s="2">
        <v>45163.0</v>
      </c>
      <c r="J218" s="3">
        <f t="shared" si="2"/>
        <v>4</v>
      </c>
      <c r="K218" s="4">
        <f t="shared" si="3"/>
        <v>4</v>
      </c>
      <c r="L218" s="4">
        <f t="shared" si="4"/>
        <v>16</v>
      </c>
      <c r="S218" s="1" t="s">
        <v>255</v>
      </c>
      <c r="T218" s="4" t="str">
        <f t="shared" si="5"/>
        <v>UNKNOWN</v>
      </c>
      <c r="U218" s="4" t="str">
        <f t="shared" si="6"/>
        <v>UNKNOWN</v>
      </c>
      <c r="V218" s="4" t="str">
        <f t="shared" si="7"/>
        <v>Credit Card</v>
      </c>
      <c r="W218" s="4">
        <f t="shared" ref="W218:Y218" si="225">IF(OR(J218 = "ERROR", J218 = ""), "UNKNOWN", J218)</f>
        <v>4</v>
      </c>
      <c r="X218" s="4">
        <f t="shared" si="225"/>
        <v>4</v>
      </c>
      <c r="Y218" s="4">
        <f t="shared" si="225"/>
        <v>16</v>
      </c>
      <c r="Z218" s="5">
        <f t="shared" si="9"/>
        <v>45163</v>
      </c>
    </row>
    <row r="219">
      <c r="A219" s="1" t="s">
        <v>256</v>
      </c>
      <c r="B219" s="1" t="s">
        <v>36</v>
      </c>
      <c r="C219" s="1">
        <v>1.0</v>
      </c>
      <c r="D219" s="1">
        <v>5.0</v>
      </c>
      <c r="E219" s="1">
        <v>5.0</v>
      </c>
      <c r="F219" s="1" t="s">
        <v>28</v>
      </c>
      <c r="G219" s="1" t="s">
        <v>29</v>
      </c>
      <c r="H219" s="2">
        <v>45074.0</v>
      </c>
      <c r="J219" s="3">
        <f t="shared" si="2"/>
        <v>1</v>
      </c>
      <c r="K219" s="4">
        <f t="shared" si="3"/>
        <v>5</v>
      </c>
      <c r="L219" s="4">
        <f t="shared" si="4"/>
        <v>5</v>
      </c>
      <c r="S219" s="1" t="s">
        <v>256</v>
      </c>
      <c r="T219" s="4" t="str">
        <f t="shared" si="5"/>
        <v>Salad</v>
      </c>
      <c r="U219" s="4" t="str">
        <f t="shared" si="6"/>
        <v>In-store</v>
      </c>
      <c r="V219" s="4" t="str">
        <f t="shared" si="7"/>
        <v>Cash</v>
      </c>
      <c r="W219" s="4">
        <f t="shared" ref="W219:Y219" si="226">IF(OR(J219 = "ERROR", J219 = ""), "UNKNOWN", J219)</f>
        <v>1</v>
      </c>
      <c r="X219" s="4">
        <f t="shared" si="226"/>
        <v>5</v>
      </c>
      <c r="Y219" s="4">
        <f t="shared" si="226"/>
        <v>5</v>
      </c>
      <c r="Z219" s="5">
        <f t="shared" si="9"/>
        <v>45074</v>
      </c>
    </row>
    <row r="220">
      <c r="A220" s="1" t="s">
        <v>257</v>
      </c>
      <c r="B220" s="1" t="s">
        <v>55</v>
      </c>
      <c r="C220" s="1">
        <v>1.0</v>
      </c>
      <c r="D220" s="1">
        <v>3.0</v>
      </c>
      <c r="E220" s="1">
        <v>3.0</v>
      </c>
      <c r="G220" s="1" t="s">
        <v>24</v>
      </c>
      <c r="H220" s="2">
        <v>45046.0</v>
      </c>
      <c r="J220" s="3">
        <f t="shared" si="2"/>
        <v>1</v>
      </c>
      <c r="K220" s="4">
        <f t="shared" si="3"/>
        <v>3</v>
      </c>
      <c r="L220" s="4">
        <f t="shared" si="4"/>
        <v>3</v>
      </c>
      <c r="S220" s="1" t="s">
        <v>257</v>
      </c>
      <c r="T220" s="4" t="str">
        <f t="shared" si="5"/>
        <v>Juice</v>
      </c>
      <c r="U220" s="4" t="str">
        <f t="shared" si="6"/>
        <v>Takeaway</v>
      </c>
      <c r="V220" s="4" t="str">
        <f t="shared" si="7"/>
        <v>UNKNOWN</v>
      </c>
      <c r="W220" s="4">
        <f t="shared" ref="W220:Y220" si="227">IF(OR(J220 = "ERROR", J220 = ""), "UNKNOWN", J220)</f>
        <v>1</v>
      </c>
      <c r="X220" s="4">
        <f t="shared" si="227"/>
        <v>3</v>
      </c>
      <c r="Y220" s="4">
        <f t="shared" si="227"/>
        <v>3</v>
      </c>
      <c r="Z220" s="5">
        <f t="shared" si="9"/>
        <v>45046</v>
      </c>
    </row>
    <row r="221">
      <c r="A221" s="1" t="s">
        <v>258</v>
      </c>
      <c r="B221" s="1" t="s">
        <v>36</v>
      </c>
      <c r="C221" s="1">
        <v>1.0</v>
      </c>
      <c r="D221" s="1">
        <v>5.0</v>
      </c>
      <c r="E221" s="1">
        <v>5.0</v>
      </c>
      <c r="G221" s="1" t="s">
        <v>25</v>
      </c>
      <c r="H221" s="2">
        <v>44940.0</v>
      </c>
      <c r="J221" s="3">
        <f t="shared" si="2"/>
        <v>1</v>
      </c>
      <c r="K221" s="4">
        <f t="shared" si="3"/>
        <v>5</v>
      </c>
      <c r="L221" s="4">
        <f t="shared" si="4"/>
        <v>5</v>
      </c>
      <c r="S221" s="1" t="s">
        <v>258</v>
      </c>
      <c r="T221" s="4" t="str">
        <f t="shared" si="5"/>
        <v>Salad</v>
      </c>
      <c r="U221" s="4" t="str">
        <f t="shared" si="6"/>
        <v>UNKNOWN</v>
      </c>
      <c r="V221" s="4" t="str">
        <f t="shared" si="7"/>
        <v>UNKNOWN</v>
      </c>
      <c r="W221" s="4">
        <f t="shared" ref="W221:Y221" si="228">IF(OR(J221 = "ERROR", J221 = ""), "UNKNOWN", J221)</f>
        <v>1</v>
      </c>
      <c r="X221" s="4">
        <f t="shared" si="228"/>
        <v>5</v>
      </c>
      <c r="Y221" s="4">
        <f t="shared" si="228"/>
        <v>5</v>
      </c>
      <c r="Z221" s="5">
        <f t="shared" si="9"/>
        <v>44940</v>
      </c>
    </row>
    <row r="222">
      <c r="A222" s="1" t="s">
        <v>259</v>
      </c>
      <c r="B222" s="1" t="s">
        <v>22</v>
      </c>
      <c r="C222" s="1">
        <v>4.0</v>
      </c>
      <c r="D222" s="1">
        <v>2.0</v>
      </c>
      <c r="E222" s="1">
        <v>8.0</v>
      </c>
      <c r="F222" s="1" t="s">
        <v>39</v>
      </c>
      <c r="G222" s="1" t="s">
        <v>29</v>
      </c>
      <c r="H222" s="2">
        <v>44986.0</v>
      </c>
      <c r="J222" s="3">
        <f t="shared" si="2"/>
        <v>4</v>
      </c>
      <c r="K222" s="4">
        <f t="shared" si="3"/>
        <v>2</v>
      </c>
      <c r="L222" s="4">
        <f t="shared" si="4"/>
        <v>8</v>
      </c>
      <c r="S222" s="1" t="s">
        <v>259</v>
      </c>
      <c r="T222" s="4" t="str">
        <f t="shared" si="5"/>
        <v>Coffee</v>
      </c>
      <c r="U222" s="4" t="str">
        <f t="shared" si="6"/>
        <v>In-store</v>
      </c>
      <c r="V222" s="4" t="str">
        <f t="shared" si="7"/>
        <v>Digital Wallet</v>
      </c>
      <c r="W222" s="4">
        <f t="shared" ref="W222:Y222" si="229">IF(OR(J222 = "ERROR", J222 = ""), "UNKNOWN", J222)</f>
        <v>4</v>
      </c>
      <c r="X222" s="4">
        <f t="shared" si="229"/>
        <v>2</v>
      </c>
      <c r="Y222" s="4">
        <f t="shared" si="229"/>
        <v>8</v>
      </c>
      <c r="Z222" s="5">
        <f t="shared" si="9"/>
        <v>44986</v>
      </c>
    </row>
    <row r="223">
      <c r="A223" s="1" t="s">
        <v>260</v>
      </c>
      <c r="B223" s="1" t="s">
        <v>27</v>
      </c>
      <c r="C223" s="1">
        <v>3.0</v>
      </c>
      <c r="D223" s="1">
        <v>3.0</v>
      </c>
      <c r="E223" s="1">
        <v>9.0</v>
      </c>
      <c r="F223" s="1" t="s">
        <v>23</v>
      </c>
      <c r="G223" s="1" t="s">
        <v>29</v>
      </c>
      <c r="H223" s="6">
        <v>45243.0</v>
      </c>
      <c r="J223" s="3">
        <f t="shared" si="2"/>
        <v>3</v>
      </c>
      <c r="K223" s="4">
        <f t="shared" si="3"/>
        <v>3</v>
      </c>
      <c r="L223" s="4">
        <f t="shared" si="4"/>
        <v>9</v>
      </c>
      <c r="S223" s="1" t="s">
        <v>260</v>
      </c>
      <c r="T223" s="4" t="str">
        <f t="shared" si="5"/>
        <v>Cake</v>
      </c>
      <c r="U223" s="4" t="str">
        <f t="shared" si="6"/>
        <v>In-store</v>
      </c>
      <c r="V223" s="4" t="str">
        <f t="shared" si="7"/>
        <v>Credit Card</v>
      </c>
      <c r="W223" s="4">
        <f t="shared" ref="W223:Y223" si="230">IF(OR(J223 = "ERROR", J223 = ""), "UNKNOWN", J223)</f>
        <v>3</v>
      </c>
      <c r="X223" s="4">
        <f t="shared" si="230"/>
        <v>3</v>
      </c>
      <c r="Y223" s="4">
        <f t="shared" si="230"/>
        <v>9</v>
      </c>
      <c r="Z223" s="7">
        <f t="shared" si="9"/>
        <v>45243</v>
      </c>
    </row>
    <row r="224">
      <c r="A224" s="1" t="s">
        <v>261</v>
      </c>
      <c r="B224" s="1" t="s">
        <v>32</v>
      </c>
      <c r="C224" s="1">
        <v>2.0</v>
      </c>
      <c r="D224" s="1">
        <v>1.0</v>
      </c>
      <c r="E224" s="1">
        <v>2.0</v>
      </c>
      <c r="F224" s="1" t="s">
        <v>39</v>
      </c>
      <c r="H224" s="2">
        <v>45116.0</v>
      </c>
      <c r="J224" s="3">
        <f t="shared" si="2"/>
        <v>2</v>
      </c>
      <c r="K224" s="4">
        <f t="shared" si="3"/>
        <v>1</v>
      </c>
      <c r="L224" s="4">
        <f t="shared" si="4"/>
        <v>2</v>
      </c>
      <c r="S224" s="1" t="s">
        <v>261</v>
      </c>
      <c r="T224" s="4" t="str">
        <f t="shared" si="5"/>
        <v>Cookie</v>
      </c>
      <c r="U224" s="4" t="str">
        <f t="shared" si="6"/>
        <v>UNKNOWN</v>
      </c>
      <c r="V224" s="4" t="str">
        <f t="shared" si="7"/>
        <v>Digital Wallet</v>
      </c>
      <c r="W224" s="4">
        <f t="shared" ref="W224:Y224" si="231">IF(OR(J224 = "ERROR", J224 = ""), "UNKNOWN", J224)</f>
        <v>2</v>
      </c>
      <c r="X224" s="4">
        <f t="shared" si="231"/>
        <v>1</v>
      </c>
      <c r="Y224" s="4">
        <f t="shared" si="231"/>
        <v>2</v>
      </c>
      <c r="Z224" s="5">
        <f t="shared" si="9"/>
        <v>45116</v>
      </c>
    </row>
    <row r="225">
      <c r="A225" s="1" t="s">
        <v>262</v>
      </c>
      <c r="B225" s="1" t="s">
        <v>36</v>
      </c>
      <c r="C225" s="1">
        <v>2.0</v>
      </c>
      <c r="D225" s="1">
        <v>5.0</v>
      </c>
      <c r="E225" s="1">
        <v>10.0</v>
      </c>
      <c r="F225" s="1" t="s">
        <v>23</v>
      </c>
      <c r="H225" s="2">
        <v>45059.0</v>
      </c>
      <c r="J225" s="3">
        <f t="shared" si="2"/>
        <v>2</v>
      </c>
      <c r="K225" s="4">
        <f t="shared" si="3"/>
        <v>5</v>
      </c>
      <c r="L225" s="4">
        <f t="shared" si="4"/>
        <v>10</v>
      </c>
      <c r="S225" s="1" t="s">
        <v>262</v>
      </c>
      <c r="T225" s="4" t="str">
        <f t="shared" si="5"/>
        <v>Salad</v>
      </c>
      <c r="U225" s="4" t="str">
        <f t="shared" si="6"/>
        <v>UNKNOWN</v>
      </c>
      <c r="V225" s="4" t="str">
        <f t="shared" si="7"/>
        <v>Credit Card</v>
      </c>
      <c r="W225" s="4">
        <f t="shared" ref="W225:Y225" si="232">IF(OR(J225 = "ERROR", J225 = ""), "UNKNOWN", J225)</f>
        <v>2</v>
      </c>
      <c r="X225" s="4">
        <f t="shared" si="232"/>
        <v>5</v>
      </c>
      <c r="Y225" s="4">
        <f t="shared" si="232"/>
        <v>10</v>
      </c>
      <c r="Z225" s="5">
        <f t="shared" si="9"/>
        <v>45059</v>
      </c>
    </row>
    <row r="226">
      <c r="A226" s="1" t="s">
        <v>263</v>
      </c>
      <c r="B226" s="1" t="s">
        <v>32</v>
      </c>
      <c r="C226" s="1">
        <v>1.0</v>
      </c>
      <c r="D226" s="1">
        <v>1.0</v>
      </c>
      <c r="E226" s="1">
        <v>1.0</v>
      </c>
      <c r="F226" s="1" t="s">
        <v>28</v>
      </c>
      <c r="G226" s="1" t="s">
        <v>29</v>
      </c>
      <c r="H226" s="1" t="s">
        <v>30</v>
      </c>
      <c r="J226" s="3">
        <f t="shared" si="2"/>
        <v>1</v>
      </c>
      <c r="K226" s="4">
        <f t="shared" si="3"/>
        <v>1</v>
      </c>
      <c r="L226" s="4">
        <f t="shared" si="4"/>
        <v>1</v>
      </c>
      <c r="S226" s="1" t="s">
        <v>263</v>
      </c>
      <c r="T226" s="4" t="str">
        <f t="shared" si="5"/>
        <v>Cookie</v>
      </c>
      <c r="U226" s="4" t="str">
        <f t="shared" si="6"/>
        <v>In-store</v>
      </c>
      <c r="V226" s="4" t="str">
        <f t="shared" si="7"/>
        <v>Cash</v>
      </c>
      <c r="W226" s="4">
        <f t="shared" ref="W226:Y226" si="233">IF(OR(J226 = "ERROR", J226 = ""), "UNKNOWN", J226)</f>
        <v>1</v>
      </c>
      <c r="X226" s="4">
        <f t="shared" si="233"/>
        <v>1</v>
      </c>
      <c r="Y226" s="4">
        <f t="shared" si="233"/>
        <v>1</v>
      </c>
      <c r="Z226" s="4" t="str">
        <f t="shared" si="9"/>
        <v>UNKNOWN</v>
      </c>
    </row>
    <row r="227">
      <c r="A227" s="1" t="s">
        <v>264</v>
      </c>
      <c r="B227" s="1" t="s">
        <v>36</v>
      </c>
      <c r="C227" s="1">
        <v>1.0</v>
      </c>
      <c r="D227" s="1">
        <v>5.0</v>
      </c>
      <c r="E227" s="1">
        <v>5.0</v>
      </c>
      <c r="F227" s="1" t="s">
        <v>39</v>
      </c>
      <c r="G227" s="1" t="s">
        <v>24</v>
      </c>
      <c r="H227" s="6">
        <v>45287.0</v>
      </c>
      <c r="J227" s="3">
        <f t="shared" si="2"/>
        <v>1</v>
      </c>
      <c r="K227" s="4">
        <f t="shared" si="3"/>
        <v>5</v>
      </c>
      <c r="L227" s="4">
        <f t="shared" si="4"/>
        <v>5</v>
      </c>
      <c r="S227" s="1" t="s">
        <v>264</v>
      </c>
      <c r="T227" s="4" t="str">
        <f t="shared" si="5"/>
        <v>Salad</v>
      </c>
      <c r="U227" s="4" t="str">
        <f t="shared" si="6"/>
        <v>Takeaway</v>
      </c>
      <c r="V227" s="4" t="str">
        <f t="shared" si="7"/>
        <v>Digital Wallet</v>
      </c>
      <c r="W227" s="4">
        <f t="shared" ref="W227:Y227" si="234">IF(OR(J227 = "ERROR", J227 = ""), "UNKNOWN", J227)</f>
        <v>1</v>
      </c>
      <c r="X227" s="4">
        <f t="shared" si="234"/>
        <v>5</v>
      </c>
      <c r="Y227" s="4">
        <f t="shared" si="234"/>
        <v>5</v>
      </c>
      <c r="Z227" s="7">
        <f t="shared" si="9"/>
        <v>45287</v>
      </c>
    </row>
    <row r="228">
      <c r="A228" s="1" t="s">
        <v>265</v>
      </c>
      <c r="B228" s="1" t="s">
        <v>32</v>
      </c>
      <c r="C228" s="1">
        <v>5.0</v>
      </c>
      <c r="D228" s="1">
        <v>1.0</v>
      </c>
      <c r="E228" s="1">
        <v>5.0</v>
      </c>
      <c r="F228" s="1" t="s">
        <v>39</v>
      </c>
      <c r="G228" s="1" t="s">
        <v>24</v>
      </c>
      <c r="H228" s="2">
        <v>45064.0</v>
      </c>
      <c r="J228" s="3">
        <f t="shared" si="2"/>
        <v>5</v>
      </c>
      <c r="K228" s="4">
        <f t="shared" si="3"/>
        <v>1</v>
      </c>
      <c r="L228" s="4">
        <f t="shared" si="4"/>
        <v>5</v>
      </c>
      <c r="S228" s="1" t="s">
        <v>265</v>
      </c>
      <c r="T228" s="4" t="str">
        <f t="shared" si="5"/>
        <v>Cookie</v>
      </c>
      <c r="U228" s="4" t="str">
        <f t="shared" si="6"/>
        <v>Takeaway</v>
      </c>
      <c r="V228" s="4" t="str">
        <f t="shared" si="7"/>
        <v>Digital Wallet</v>
      </c>
      <c r="W228" s="4">
        <f t="shared" ref="W228:Y228" si="235">IF(OR(J228 = "ERROR", J228 = ""), "UNKNOWN", J228)</f>
        <v>5</v>
      </c>
      <c r="X228" s="4">
        <f t="shared" si="235"/>
        <v>1</v>
      </c>
      <c r="Y228" s="4">
        <f t="shared" si="235"/>
        <v>5</v>
      </c>
      <c r="Z228" s="5">
        <f t="shared" si="9"/>
        <v>45064</v>
      </c>
    </row>
    <row r="229">
      <c r="A229" s="1" t="s">
        <v>266</v>
      </c>
      <c r="B229" s="1" t="s">
        <v>30</v>
      </c>
      <c r="C229" s="1">
        <v>3.0</v>
      </c>
      <c r="D229" s="1">
        <v>4.0</v>
      </c>
      <c r="E229" s="1">
        <v>12.0</v>
      </c>
      <c r="H229" s="2">
        <v>45020.0</v>
      </c>
      <c r="J229" s="3">
        <f t="shared" si="2"/>
        <v>3</v>
      </c>
      <c r="K229" s="4">
        <f t="shared" si="3"/>
        <v>4</v>
      </c>
      <c r="L229" s="4">
        <f t="shared" si="4"/>
        <v>12</v>
      </c>
      <c r="S229" s="1" t="s">
        <v>266</v>
      </c>
      <c r="T229" s="4" t="str">
        <f t="shared" si="5"/>
        <v>UNKNOWN</v>
      </c>
      <c r="U229" s="4" t="str">
        <f t="shared" si="6"/>
        <v>UNKNOWN</v>
      </c>
      <c r="V229" s="4" t="str">
        <f t="shared" si="7"/>
        <v>UNKNOWN</v>
      </c>
      <c r="W229" s="4">
        <f t="shared" ref="W229:Y229" si="236">IF(OR(J229 = "ERROR", J229 = ""), "UNKNOWN", J229)</f>
        <v>3</v>
      </c>
      <c r="X229" s="4">
        <f t="shared" si="236"/>
        <v>4</v>
      </c>
      <c r="Y229" s="4">
        <f t="shared" si="236"/>
        <v>12</v>
      </c>
      <c r="Z229" s="5">
        <f t="shared" si="9"/>
        <v>45020</v>
      </c>
    </row>
    <row r="230">
      <c r="A230" s="1" t="s">
        <v>267</v>
      </c>
      <c r="B230" s="1" t="s">
        <v>27</v>
      </c>
      <c r="C230" s="1">
        <v>1.0</v>
      </c>
      <c r="D230" s="1" t="s">
        <v>30</v>
      </c>
      <c r="E230" s="1">
        <v>3.0</v>
      </c>
      <c r="F230" s="1" t="s">
        <v>28</v>
      </c>
      <c r="G230" s="1" t="s">
        <v>24</v>
      </c>
      <c r="H230" s="2">
        <v>44943.0</v>
      </c>
      <c r="J230" s="3">
        <f t="shared" si="2"/>
        <v>1</v>
      </c>
      <c r="K230" s="4">
        <f t="shared" si="3"/>
        <v>3</v>
      </c>
      <c r="L230" s="4">
        <f t="shared" si="4"/>
        <v>3</v>
      </c>
      <c r="S230" s="1" t="s">
        <v>267</v>
      </c>
      <c r="T230" s="4" t="str">
        <f t="shared" si="5"/>
        <v>Cake</v>
      </c>
      <c r="U230" s="4" t="str">
        <f t="shared" si="6"/>
        <v>Takeaway</v>
      </c>
      <c r="V230" s="4" t="str">
        <f t="shared" si="7"/>
        <v>Cash</v>
      </c>
      <c r="W230" s="4">
        <f t="shared" ref="W230:Y230" si="237">IF(OR(J230 = "ERROR", J230 = ""), "UNKNOWN", J230)</f>
        <v>1</v>
      </c>
      <c r="X230" s="4">
        <f t="shared" si="237"/>
        <v>3</v>
      </c>
      <c r="Y230" s="4">
        <f t="shared" si="237"/>
        <v>3</v>
      </c>
      <c r="Z230" s="5">
        <f t="shared" si="9"/>
        <v>44943</v>
      </c>
    </row>
    <row r="231">
      <c r="A231" s="1" t="s">
        <v>268</v>
      </c>
      <c r="B231" s="1" t="s">
        <v>27</v>
      </c>
      <c r="C231" s="1">
        <v>5.0</v>
      </c>
      <c r="D231" s="1">
        <v>3.0</v>
      </c>
      <c r="E231" s="1">
        <v>15.0</v>
      </c>
      <c r="G231" s="1" t="s">
        <v>29</v>
      </c>
      <c r="H231" s="2">
        <v>45121.0</v>
      </c>
      <c r="J231" s="3">
        <f t="shared" si="2"/>
        <v>5</v>
      </c>
      <c r="K231" s="4">
        <f t="shared" si="3"/>
        <v>3</v>
      </c>
      <c r="L231" s="4">
        <f t="shared" si="4"/>
        <v>15</v>
      </c>
      <c r="S231" s="1" t="s">
        <v>268</v>
      </c>
      <c r="T231" s="4" t="str">
        <f t="shared" si="5"/>
        <v>Cake</v>
      </c>
      <c r="U231" s="4" t="str">
        <f t="shared" si="6"/>
        <v>In-store</v>
      </c>
      <c r="V231" s="4" t="str">
        <f t="shared" si="7"/>
        <v>UNKNOWN</v>
      </c>
      <c r="W231" s="4">
        <f t="shared" ref="W231:Y231" si="238">IF(OR(J231 = "ERROR", J231 = ""), "UNKNOWN", J231)</f>
        <v>5</v>
      </c>
      <c r="X231" s="4">
        <f t="shared" si="238"/>
        <v>3</v>
      </c>
      <c r="Y231" s="4">
        <f t="shared" si="238"/>
        <v>15</v>
      </c>
      <c r="Z231" s="5">
        <f t="shared" si="9"/>
        <v>45121</v>
      </c>
    </row>
    <row r="232">
      <c r="A232" s="1" t="s">
        <v>269</v>
      </c>
      <c r="B232" s="1" t="s">
        <v>36</v>
      </c>
      <c r="C232" s="1">
        <v>1.0</v>
      </c>
      <c r="D232" s="1">
        <v>5.0</v>
      </c>
      <c r="E232" s="1">
        <v>5.0</v>
      </c>
      <c r="F232" s="1" t="s">
        <v>23</v>
      </c>
      <c r="G232" s="1" t="s">
        <v>25</v>
      </c>
      <c r="H232" s="2">
        <v>45014.0</v>
      </c>
      <c r="J232" s="3">
        <f t="shared" si="2"/>
        <v>1</v>
      </c>
      <c r="K232" s="4">
        <f t="shared" si="3"/>
        <v>5</v>
      </c>
      <c r="L232" s="4">
        <f t="shared" si="4"/>
        <v>5</v>
      </c>
      <c r="S232" s="1" t="s">
        <v>269</v>
      </c>
      <c r="T232" s="4" t="str">
        <f t="shared" si="5"/>
        <v>Salad</v>
      </c>
      <c r="U232" s="4" t="str">
        <f t="shared" si="6"/>
        <v>UNKNOWN</v>
      </c>
      <c r="V232" s="4" t="str">
        <f t="shared" si="7"/>
        <v>Credit Card</v>
      </c>
      <c r="W232" s="4">
        <f t="shared" ref="W232:Y232" si="239">IF(OR(J232 = "ERROR", J232 = ""), "UNKNOWN", J232)</f>
        <v>1</v>
      </c>
      <c r="X232" s="4">
        <f t="shared" si="239"/>
        <v>5</v>
      </c>
      <c r="Y232" s="4">
        <f t="shared" si="239"/>
        <v>5</v>
      </c>
      <c r="Z232" s="5">
        <f t="shared" si="9"/>
        <v>45014</v>
      </c>
    </row>
    <row r="233">
      <c r="A233" s="1" t="s">
        <v>270</v>
      </c>
      <c r="B233" s="1" t="s">
        <v>27</v>
      </c>
      <c r="C233" s="1">
        <v>4.0</v>
      </c>
      <c r="D233" s="1">
        <v>3.0</v>
      </c>
      <c r="E233" s="1">
        <v>12.0</v>
      </c>
      <c r="F233" s="1" t="s">
        <v>39</v>
      </c>
      <c r="G233" s="1" t="s">
        <v>24</v>
      </c>
      <c r="H233" s="2">
        <v>45191.0</v>
      </c>
      <c r="J233" s="3">
        <f t="shared" si="2"/>
        <v>4</v>
      </c>
      <c r="K233" s="4">
        <f t="shared" si="3"/>
        <v>3</v>
      </c>
      <c r="L233" s="4">
        <f t="shared" si="4"/>
        <v>12</v>
      </c>
      <c r="S233" s="1" t="s">
        <v>270</v>
      </c>
      <c r="T233" s="4" t="str">
        <f t="shared" si="5"/>
        <v>Cake</v>
      </c>
      <c r="U233" s="4" t="str">
        <f t="shared" si="6"/>
        <v>Takeaway</v>
      </c>
      <c r="V233" s="4" t="str">
        <f t="shared" si="7"/>
        <v>Digital Wallet</v>
      </c>
      <c r="W233" s="4">
        <f t="shared" ref="W233:Y233" si="240">IF(OR(J233 = "ERROR", J233 = ""), "UNKNOWN", J233)</f>
        <v>4</v>
      </c>
      <c r="X233" s="4">
        <f t="shared" si="240"/>
        <v>3</v>
      </c>
      <c r="Y233" s="4">
        <f t="shared" si="240"/>
        <v>12</v>
      </c>
      <c r="Z233" s="5">
        <f t="shared" si="9"/>
        <v>45191</v>
      </c>
    </row>
    <row r="234">
      <c r="A234" s="1" t="s">
        <v>271</v>
      </c>
      <c r="B234" s="1" t="s">
        <v>81</v>
      </c>
      <c r="C234" s="1">
        <v>3.0</v>
      </c>
      <c r="D234" s="1">
        <v>1.5</v>
      </c>
      <c r="E234" s="1">
        <v>4.5</v>
      </c>
      <c r="F234" s="1" t="s">
        <v>25</v>
      </c>
      <c r="H234" s="2">
        <v>45199.0</v>
      </c>
      <c r="J234" s="3">
        <f t="shared" si="2"/>
        <v>3</v>
      </c>
      <c r="K234" s="4">
        <f t="shared" si="3"/>
        <v>1.5</v>
      </c>
      <c r="L234" s="4">
        <f t="shared" si="4"/>
        <v>4.5</v>
      </c>
      <c r="S234" s="1" t="s">
        <v>271</v>
      </c>
      <c r="T234" s="4" t="str">
        <f t="shared" si="5"/>
        <v>Tea</v>
      </c>
      <c r="U234" s="4" t="str">
        <f t="shared" si="6"/>
        <v>UNKNOWN</v>
      </c>
      <c r="V234" s="4" t="str">
        <f t="shared" si="7"/>
        <v>UNKNOWN</v>
      </c>
      <c r="W234" s="4">
        <f t="shared" ref="W234:Y234" si="241">IF(OR(J234 = "ERROR", J234 = ""), "UNKNOWN", J234)</f>
        <v>3</v>
      </c>
      <c r="X234" s="4">
        <f t="shared" si="241"/>
        <v>1.5</v>
      </c>
      <c r="Y234" s="4">
        <f t="shared" si="241"/>
        <v>4.5</v>
      </c>
      <c r="Z234" s="5">
        <f t="shared" si="9"/>
        <v>45199</v>
      </c>
    </row>
    <row r="235">
      <c r="A235" s="1" t="s">
        <v>272</v>
      </c>
      <c r="B235" s="1" t="s">
        <v>27</v>
      </c>
      <c r="C235" s="1">
        <v>4.0</v>
      </c>
      <c r="D235" s="1">
        <v>3.0</v>
      </c>
      <c r="E235" s="1">
        <v>12.0</v>
      </c>
      <c r="F235" s="1" t="s">
        <v>39</v>
      </c>
      <c r="G235" s="1" t="s">
        <v>25</v>
      </c>
      <c r="H235" s="2">
        <v>45160.0</v>
      </c>
      <c r="J235" s="3">
        <f t="shared" si="2"/>
        <v>4</v>
      </c>
      <c r="K235" s="4">
        <f t="shared" si="3"/>
        <v>3</v>
      </c>
      <c r="L235" s="4">
        <f t="shared" si="4"/>
        <v>12</v>
      </c>
      <c r="S235" s="1" t="s">
        <v>272</v>
      </c>
      <c r="T235" s="4" t="str">
        <f t="shared" si="5"/>
        <v>Cake</v>
      </c>
      <c r="U235" s="4" t="str">
        <f t="shared" si="6"/>
        <v>UNKNOWN</v>
      </c>
      <c r="V235" s="4" t="str">
        <f t="shared" si="7"/>
        <v>Digital Wallet</v>
      </c>
      <c r="W235" s="4">
        <f t="shared" ref="W235:Y235" si="242">IF(OR(J235 = "ERROR", J235 = ""), "UNKNOWN", J235)</f>
        <v>4</v>
      </c>
      <c r="X235" s="4">
        <f t="shared" si="242"/>
        <v>3</v>
      </c>
      <c r="Y235" s="4">
        <f t="shared" si="242"/>
        <v>12</v>
      </c>
      <c r="Z235" s="5">
        <f t="shared" si="9"/>
        <v>45160</v>
      </c>
    </row>
    <row r="236">
      <c r="A236" s="1" t="s">
        <v>273</v>
      </c>
      <c r="B236" s="1" t="s">
        <v>41</v>
      </c>
      <c r="C236" s="1">
        <v>1.0</v>
      </c>
      <c r="D236" s="1">
        <v>4.0</v>
      </c>
      <c r="E236" s="1">
        <v>4.0</v>
      </c>
      <c r="F236" s="1" t="s">
        <v>23</v>
      </c>
      <c r="G236" s="1" t="s">
        <v>25</v>
      </c>
      <c r="H236" s="2">
        <v>45134.0</v>
      </c>
      <c r="J236" s="3">
        <f t="shared" si="2"/>
        <v>1</v>
      </c>
      <c r="K236" s="4">
        <f t="shared" si="3"/>
        <v>4</v>
      </c>
      <c r="L236" s="4">
        <f t="shared" si="4"/>
        <v>4</v>
      </c>
      <c r="S236" s="1" t="s">
        <v>273</v>
      </c>
      <c r="T236" s="4" t="str">
        <f t="shared" si="5"/>
        <v>Smoothie</v>
      </c>
      <c r="U236" s="4" t="str">
        <f t="shared" si="6"/>
        <v>UNKNOWN</v>
      </c>
      <c r="V236" s="4" t="str">
        <f t="shared" si="7"/>
        <v>Credit Card</v>
      </c>
      <c r="W236" s="4">
        <f t="shared" ref="W236:Y236" si="243">IF(OR(J236 = "ERROR", J236 = ""), "UNKNOWN", J236)</f>
        <v>1</v>
      </c>
      <c r="X236" s="4">
        <f t="shared" si="243"/>
        <v>4</v>
      </c>
      <c r="Y236" s="4">
        <f t="shared" si="243"/>
        <v>4</v>
      </c>
      <c r="Z236" s="5">
        <f t="shared" si="9"/>
        <v>45134</v>
      </c>
    </row>
    <row r="237">
      <c r="A237" s="1" t="s">
        <v>274</v>
      </c>
      <c r="B237" s="1" t="s">
        <v>25</v>
      </c>
      <c r="C237" s="1">
        <v>1.0</v>
      </c>
      <c r="D237" s="1">
        <v>4.0</v>
      </c>
      <c r="E237" s="1">
        <v>4.0</v>
      </c>
      <c r="F237" s="1" t="s">
        <v>39</v>
      </c>
      <c r="G237" s="1" t="s">
        <v>29</v>
      </c>
      <c r="H237" s="6">
        <v>45290.0</v>
      </c>
      <c r="J237" s="3">
        <f t="shared" si="2"/>
        <v>1</v>
      </c>
      <c r="K237" s="4">
        <f t="shared" si="3"/>
        <v>4</v>
      </c>
      <c r="L237" s="4">
        <f t="shared" si="4"/>
        <v>4</v>
      </c>
      <c r="S237" s="1" t="s">
        <v>274</v>
      </c>
      <c r="T237" s="4" t="str">
        <f t="shared" si="5"/>
        <v>UNKNOWN</v>
      </c>
      <c r="U237" s="4" t="str">
        <f t="shared" si="6"/>
        <v>In-store</v>
      </c>
      <c r="V237" s="4" t="str">
        <f t="shared" si="7"/>
        <v>Digital Wallet</v>
      </c>
      <c r="W237" s="4">
        <f t="shared" ref="W237:Y237" si="244">IF(OR(J237 = "ERROR", J237 = ""), "UNKNOWN", J237)</f>
        <v>1</v>
      </c>
      <c r="X237" s="4">
        <f t="shared" si="244"/>
        <v>4</v>
      </c>
      <c r="Y237" s="4">
        <f t="shared" si="244"/>
        <v>4</v>
      </c>
      <c r="Z237" s="7">
        <f t="shared" si="9"/>
        <v>45290</v>
      </c>
    </row>
    <row r="238">
      <c r="A238" s="1" t="s">
        <v>275</v>
      </c>
      <c r="B238" s="1" t="s">
        <v>36</v>
      </c>
      <c r="C238" s="1" t="s">
        <v>25</v>
      </c>
      <c r="D238" s="1">
        <v>5.0</v>
      </c>
      <c r="E238" s="1" t="s">
        <v>30</v>
      </c>
      <c r="G238" s="1" t="s">
        <v>29</v>
      </c>
      <c r="H238" s="2">
        <v>45064.0</v>
      </c>
      <c r="J238" s="3" t="str">
        <f t="shared" si="2"/>
        <v>ERROR</v>
      </c>
      <c r="K238" s="4">
        <f t="shared" si="3"/>
        <v>5</v>
      </c>
      <c r="L238" s="4" t="str">
        <f t="shared" si="4"/>
        <v>UNKNOWN</v>
      </c>
      <c r="S238" s="1" t="s">
        <v>275</v>
      </c>
      <c r="T238" s="4" t="str">
        <f t="shared" si="5"/>
        <v>Salad</v>
      </c>
      <c r="U238" s="4" t="str">
        <f t="shared" si="6"/>
        <v>In-store</v>
      </c>
      <c r="V238" s="4" t="str">
        <f t="shared" si="7"/>
        <v>UNKNOWN</v>
      </c>
      <c r="W238" s="4" t="str">
        <f t="shared" ref="W238:Y238" si="245">IF(OR(J238 = "ERROR", J238 = ""), "UNKNOWN", J238)</f>
        <v>UNKNOWN</v>
      </c>
      <c r="X238" s="4">
        <f t="shared" si="245"/>
        <v>5</v>
      </c>
      <c r="Y238" s="4" t="str">
        <f t="shared" si="245"/>
        <v>UNKNOWN</v>
      </c>
      <c r="Z238" s="5">
        <f t="shared" si="9"/>
        <v>45064</v>
      </c>
    </row>
    <row r="239">
      <c r="A239" s="1" t="s">
        <v>276</v>
      </c>
      <c r="B239" s="1" t="s">
        <v>22</v>
      </c>
      <c r="C239" s="1">
        <v>4.0</v>
      </c>
      <c r="D239" s="1">
        <v>2.0</v>
      </c>
      <c r="E239" s="1">
        <v>8.0</v>
      </c>
      <c r="G239" s="1" t="s">
        <v>29</v>
      </c>
      <c r="H239" s="6">
        <v>45281.0</v>
      </c>
      <c r="J239" s="3">
        <f t="shared" si="2"/>
        <v>4</v>
      </c>
      <c r="K239" s="4">
        <f t="shared" si="3"/>
        <v>2</v>
      </c>
      <c r="L239" s="4">
        <f t="shared" si="4"/>
        <v>8</v>
      </c>
      <c r="S239" s="1" t="s">
        <v>276</v>
      </c>
      <c r="T239" s="4" t="str">
        <f t="shared" si="5"/>
        <v>Coffee</v>
      </c>
      <c r="U239" s="4" t="str">
        <f t="shared" si="6"/>
        <v>In-store</v>
      </c>
      <c r="V239" s="4" t="str">
        <f t="shared" si="7"/>
        <v>UNKNOWN</v>
      </c>
      <c r="W239" s="4">
        <f t="shared" ref="W239:Y239" si="246">IF(OR(J239 = "ERROR", J239 = ""), "UNKNOWN", J239)</f>
        <v>4</v>
      </c>
      <c r="X239" s="4">
        <f t="shared" si="246"/>
        <v>2</v>
      </c>
      <c r="Y239" s="4">
        <f t="shared" si="246"/>
        <v>8</v>
      </c>
      <c r="Z239" s="7">
        <f t="shared" si="9"/>
        <v>45281</v>
      </c>
    </row>
    <row r="240">
      <c r="A240" s="1" t="s">
        <v>277</v>
      </c>
      <c r="B240" s="1" t="s">
        <v>44</v>
      </c>
      <c r="C240" s="1">
        <v>5.0</v>
      </c>
      <c r="D240" s="1">
        <v>4.0</v>
      </c>
      <c r="F240" s="1" t="s">
        <v>39</v>
      </c>
      <c r="G240" s="1" t="s">
        <v>29</v>
      </c>
      <c r="H240" s="2">
        <v>45197.0</v>
      </c>
      <c r="J240" s="3">
        <f t="shared" si="2"/>
        <v>5</v>
      </c>
      <c r="K240" s="4">
        <f t="shared" si="3"/>
        <v>4</v>
      </c>
      <c r="L240" s="4">
        <f t="shared" si="4"/>
        <v>20</v>
      </c>
      <c r="S240" s="1" t="s">
        <v>277</v>
      </c>
      <c r="T240" s="4" t="str">
        <f t="shared" si="5"/>
        <v>Sandwich</v>
      </c>
      <c r="U240" s="4" t="str">
        <f t="shared" si="6"/>
        <v>In-store</v>
      </c>
      <c r="V240" s="4" t="str">
        <f t="shared" si="7"/>
        <v>Digital Wallet</v>
      </c>
      <c r="W240" s="4">
        <f t="shared" ref="W240:Y240" si="247">IF(OR(J240 = "ERROR", J240 = ""), "UNKNOWN", J240)</f>
        <v>5</v>
      </c>
      <c r="X240" s="4">
        <f t="shared" si="247"/>
        <v>4</v>
      </c>
      <c r="Y240" s="4">
        <f t="shared" si="247"/>
        <v>20</v>
      </c>
      <c r="Z240" s="5">
        <f t="shared" si="9"/>
        <v>45197</v>
      </c>
    </row>
    <row r="241">
      <c r="A241" s="1" t="s">
        <v>278</v>
      </c>
      <c r="B241" s="1" t="s">
        <v>36</v>
      </c>
      <c r="C241" s="1">
        <v>3.0</v>
      </c>
      <c r="E241" s="1">
        <v>15.0</v>
      </c>
      <c r="G241" s="1" t="s">
        <v>29</v>
      </c>
      <c r="H241" s="6">
        <v>45246.0</v>
      </c>
      <c r="J241" s="3">
        <f t="shared" si="2"/>
        <v>3</v>
      </c>
      <c r="K241" s="4">
        <f t="shared" si="3"/>
        <v>5</v>
      </c>
      <c r="L241" s="4">
        <f t="shared" si="4"/>
        <v>15</v>
      </c>
      <c r="S241" s="1" t="s">
        <v>278</v>
      </c>
      <c r="T241" s="4" t="str">
        <f t="shared" si="5"/>
        <v>Salad</v>
      </c>
      <c r="U241" s="4" t="str">
        <f t="shared" si="6"/>
        <v>In-store</v>
      </c>
      <c r="V241" s="4" t="str">
        <f t="shared" si="7"/>
        <v>UNKNOWN</v>
      </c>
      <c r="W241" s="4">
        <f t="shared" ref="W241:Y241" si="248">IF(OR(J241 = "ERROR", J241 = ""), "UNKNOWN", J241)</f>
        <v>3</v>
      </c>
      <c r="X241" s="4">
        <f t="shared" si="248"/>
        <v>5</v>
      </c>
      <c r="Y241" s="4">
        <f t="shared" si="248"/>
        <v>15</v>
      </c>
      <c r="Z241" s="7">
        <f t="shared" si="9"/>
        <v>45246</v>
      </c>
    </row>
    <row r="242">
      <c r="A242" s="1" t="s">
        <v>279</v>
      </c>
      <c r="B242" s="1" t="s">
        <v>55</v>
      </c>
      <c r="C242" s="1">
        <v>4.0</v>
      </c>
      <c r="D242" s="1">
        <v>3.0</v>
      </c>
      <c r="E242" s="1">
        <v>12.0</v>
      </c>
      <c r="H242" s="2">
        <v>45030.0</v>
      </c>
      <c r="J242" s="3">
        <f t="shared" si="2"/>
        <v>4</v>
      </c>
      <c r="K242" s="4">
        <f t="shared" si="3"/>
        <v>3</v>
      </c>
      <c r="L242" s="4">
        <f t="shared" si="4"/>
        <v>12</v>
      </c>
      <c r="S242" s="1" t="s">
        <v>279</v>
      </c>
      <c r="T242" s="4" t="str">
        <f t="shared" si="5"/>
        <v>Juice</v>
      </c>
      <c r="U242" s="4" t="str">
        <f t="shared" si="6"/>
        <v>UNKNOWN</v>
      </c>
      <c r="V242" s="4" t="str">
        <f t="shared" si="7"/>
        <v>UNKNOWN</v>
      </c>
      <c r="W242" s="4">
        <f t="shared" ref="W242:Y242" si="249">IF(OR(J242 = "ERROR", J242 = ""), "UNKNOWN", J242)</f>
        <v>4</v>
      </c>
      <c r="X242" s="4">
        <f t="shared" si="249"/>
        <v>3</v>
      </c>
      <c r="Y242" s="4">
        <f t="shared" si="249"/>
        <v>12</v>
      </c>
      <c r="Z242" s="5">
        <f t="shared" si="9"/>
        <v>45030</v>
      </c>
    </row>
    <row r="243">
      <c r="A243" s="1" t="s">
        <v>280</v>
      </c>
      <c r="B243" s="1" t="s">
        <v>25</v>
      </c>
      <c r="C243" s="1">
        <v>2.0</v>
      </c>
      <c r="D243" s="1">
        <v>1.5</v>
      </c>
      <c r="E243" s="1">
        <v>3.0</v>
      </c>
      <c r="F243" s="1" t="s">
        <v>28</v>
      </c>
      <c r="G243" s="1" t="s">
        <v>29</v>
      </c>
      <c r="H243" s="2">
        <v>44929.0</v>
      </c>
      <c r="J243" s="3">
        <f t="shared" si="2"/>
        <v>2</v>
      </c>
      <c r="K243" s="4">
        <f t="shared" si="3"/>
        <v>1.5</v>
      </c>
      <c r="L243" s="4">
        <f t="shared" si="4"/>
        <v>3</v>
      </c>
      <c r="S243" s="1" t="s">
        <v>280</v>
      </c>
      <c r="T243" s="4" t="str">
        <f t="shared" si="5"/>
        <v>UNKNOWN</v>
      </c>
      <c r="U243" s="4" t="str">
        <f t="shared" si="6"/>
        <v>In-store</v>
      </c>
      <c r="V243" s="4" t="str">
        <f t="shared" si="7"/>
        <v>Cash</v>
      </c>
      <c r="W243" s="4">
        <f t="shared" ref="W243:Y243" si="250">IF(OR(J243 = "ERROR", J243 = ""), "UNKNOWN", J243)</f>
        <v>2</v>
      </c>
      <c r="X243" s="4">
        <f t="shared" si="250"/>
        <v>1.5</v>
      </c>
      <c r="Y243" s="4">
        <f t="shared" si="250"/>
        <v>3</v>
      </c>
      <c r="Z243" s="5">
        <f t="shared" si="9"/>
        <v>44929</v>
      </c>
    </row>
    <row r="244">
      <c r="A244" s="1" t="s">
        <v>281</v>
      </c>
      <c r="B244" s="1" t="s">
        <v>81</v>
      </c>
      <c r="C244" s="1">
        <v>3.0</v>
      </c>
      <c r="D244" s="1">
        <v>1.5</v>
      </c>
      <c r="E244" s="1">
        <v>4.5</v>
      </c>
      <c r="F244" s="1" t="s">
        <v>23</v>
      </c>
      <c r="G244" s="1" t="s">
        <v>29</v>
      </c>
      <c r="H244" s="6">
        <v>45219.0</v>
      </c>
      <c r="J244" s="3">
        <f t="shared" si="2"/>
        <v>3</v>
      </c>
      <c r="K244" s="4">
        <f t="shared" si="3"/>
        <v>1.5</v>
      </c>
      <c r="L244" s="4">
        <f t="shared" si="4"/>
        <v>4.5</v>
      </c>
      <c r="S244" s="1" t="s">
        <v>281</v>
      </c>
      <c r="T244" s="4" t="str">
        <f t="shared" si="5"/>
        <v>Tea</v>
      </c>
      <c r="U244" s="4" t="str">
        <f t="shared" si="6"/>
        <v>In-store</v>
      </c>
      <c r="V244" s="4" t="str">
        <f t="shared" si="7"/>
        <v>Credit Card</v>
      </c>
      <c r="W244" s="4">
        <f t="shared" ref="W244:Y244" si="251">IF(OR(J244 = "ERROR", J244 = ""), "UNKNOWN", J244)</f>
        <v>3</v>
      </c>
      <c r="X244" s="4">
        <f t="shared" si="251"/>
        <v>1.5</v>
      </c>
      <c r="Y244" s="4">
        <f t="shared" si="251"/>
        <v>4.5</v>
      </c>
      <c r="Z244" s="7">
        <f t="shared" si="9"/>
        <v>45219</v>
      </c>
    </row>
    <row r="245">
      <c r="A245" s="1" t="s">
        <v>282</v>
      </c>
      <c r="B245" s="1" t="s">
        <v>22</v>
      </c>
      <c r="C245" s="1">
        <v>4.0</v>
      </c>
      <c r="D245" s="1">
        <v>2.0</v>
      </c>
      <c r="E245" s="1">
        <v>8.0</v>
      </c>
      <c r="H245" s="2">
        <v>44938.0</v>
      </c>
      <c r="J245" s="3">
        <f t="shared" si="2"/>
        <v>4</v>
      </c>
      <c r="K245" s="4">
        <f t="shared" si="3"/>
        <v>2</v>
      </c>
      <c r="L245" s="4">
        <f t="shared" si="4"/>
        <v>8</v>
      </c>
      <c r="S245" s="1" t="s">
        <v>282</v>
      </c>
      <c r="T245" s="4" t="str">
        <f t="shared" si="5"/>
        <v>Coffee</v>
      </c>
      <c r="U245" s="4" t="str">
        <f t="shared" si="6"/>
        <v>UNKNOWN</v>
      </c>
      <c r="V245" s="4" t="str">
        <f t="shared" si="7"/>
        <v>UNKNOWN</v>
      </c>
      <c r="W245" s="4">
        <f t="shared" ref="W245:Y245" si="252">IF(OR(J245 = "ERROR", J245 = ""), "UNKNOWN", J245)</f>
        <v>4</v>
      </c>
      <c r="X245" s="4">
        <f t="shared" si="252"/>
        <v>2</v>
      </c>
      <c r="Y245" s="4">
        <f t="shared" si="252"/>
        <v>8</v>
      </c>
      <c r="Z245" s="5">
        <f t="shared" si="9"/>
        <v>44938</v>
      </c>
    </row>
    <row r="246">
      <c r="A246" s="1" t="s">
        <v>283</v>
      </c>
      <c r="B246" s="1" t="s">
        <v>44</v>
      </c>
      <c r="C246" s="1">
        <v>3.0</v>
      </c>
      <c r="D246" s="1">
        <v>4.0</v>
      </c>
      <c r="E246" s="1">
        <v>12.0</v>
      </c>
      <c r="F246" s="1" t="s">
        <v>23</v>
      </c>
      <c r="G246" s="1" t="s">
        <v>29</v>
      </c>
      <c r="H246" s="2">
        <v>45169.0</v>
      </c>
      <c r="J246" s="3">
        <f t="shared" si="2"/>
        <v>3</v>
      </c>
      <c r="K246" s="4">
        <f t="shared" si="3"/>
        <v>4</v>
      </c>
      <c r="L246" s="4">
        <f t="shared" si="4"/>
        <v>12</v>
      </c>
      <c r="S246" s="1" t="s">
        <v>283</v>
      </c>
      <c r="T246" s="4" t="str">
        <f t="shared" si="5"/>
        <v>Sandwich</v>
      </c>
      <c r="U246" s="4" t="str">
        <f t="shared" si="6"/>
        <v>In-store</v>
      </c>
      <c r="V246" s="4" t="str">
        <f t="shared" si="7"/>
        <v>Credit Card</v>
      </c>
      <c r="W246" s="4">
        <f t="shared" ref="W246:Y246" si="253">IF(OR(J246 = "ERROR", J246 = ""), "UNKNOWN", J246)</f>
        <v>3</v>
      </c>
      <c r="X246" s="4">
        <f t="shared" si="253"/>
        <v>4</v>
      </c>
      <c r="Y246" s="4">
        <f t="shared" si="253"/>
        <v>12</v>
      </c>
      <c r="Z246" s="5">
        <f t="shared" si="9"/>
        <v>45169</v>
      </c>
    </row>
    <row r="247">
      <c r="A247" s="1" t="s">
        <v>284</v>
      </c>
      <c r="B247" s="1" t="s">
        <v>55</v>
      </c>
      <c r="C247" s="1">
        <v>2.0</v>
      </c>
      <c r="D247" s="1">
        <v>3.0</v>
      </c>
      <c r="E247" s="1">
        <v>6.0</v>
      </c>
      <c r="F247" s="1" t="s">
        <v>28</v>
      </c>
      <c r="H247" s="2">
        <v>45114.0</v>
      </c>
      <c r="J247" s="3">
        <f t="shared" si="2"/>
        <v>2</v>
      </c>
      <c r="K247" s="4">
        <f t="shared" si="3"/>
        <v>3</v>
      </c>
      <c r="L247" s="4">
        <f t="shared" si="4"/>
        <v>6</v>
      </c>
      <c r="S247" s="1" t="s">
        <v>284</v>
      </c>
      <c r="T247" s="4" t="str">
        <f t="shared" si="5"/>
        <v>Juice</v>
      </c>
      <c r="U247" s="4" t="str">
        <f t="shared" si="6"/>
        <v>UNKNOWN</v>
      </c>
      <c r="V247" s="4" t="str">
        <f t="shared" si="7"/>
        <v>Cash</v>
      </c>
      <c r="W247" s="4">
        <f t="shared" ref="W247:Y247" si="254">IF(OR(J247 = "ERROR", J247 = ""), "UNKNOWN", J247)</f>
        <v>2</v>
      </c>
      <c r="X247" s="4">
        <f t="shared" si="254"/>
        <v>3</v>
      </c>
      <c r="Y247" s="4">
        <f t="shared" si="254"/>
        <v>6</v>
      </c>
      <c r="Z247" s="5">
        <f t="shared" si="9"/>
        <v>45114</v>
      </c>
    </row>
    <row r="248">
      <c r="A248" s="1" t="s">
        <v>285</v>
      </c>
      <c r="B248" s="1" t="s">
        <v>81</v>
      </c>
      <c r="C248" s="1">
        <v>2.0</v>
      </c>
      <c r="D248" s="1">
        <v>1.5</v>
      </c>
      <c r="E248" s="1">
        <v>3.0</v>
      </c>
      <c r="G248" s="1" t="s">
        <v>30</v>
      </c>
      <c r="J248" s="3">
        <f t="shared" si="2"/>
        <v>2</v>
      </c>
      <c r="K248" s="4">
        <f t="shared" si="3"/>
        <v>1.5</v>
      </c>
      <c r="L248" s="4">
        <f t="shared" si="4"/>
        <v>3</v>
      </c>
      <c r="S248" s="1" t="s">
        <v>285</v>
      </c>
      <c r="T248" s="4" t="str">
        <f t="shared" si="5"/>
        <v>Tea</v>
      </c>
      <c r="U248" s="4" t="str">
        <f t="shared" si="6"/>
        <v>UNKNOWN</v>
      </c>
      <c r="V248" s="4" t="str">
        <f t="shared" si="7"/>
        <v>UNKNOWN</v>
      </c>
      <c r="W248" s="4">
        <f t="shared" ref="W248:Y248" si="255">IF(OR(J248 = "ERROR", J248 = ""), "UNKNOWN", J248)</f>
        <v>2</v>
      </c>
      <c r="X248" s="4">
        <f t="shared" si="255"/>
        <v>1.5</v>
      </c>
      <c r="Y248" s="4">
        <f t="shared" si="255"/>
        <v>3</v>
      </c>
      <c r="Z248" s="4" t="str">
        <f t="shared" si="9"/>
        <v>UNKNOWN</v>
      </c>
    </row>
    <row r="249">
      <c r="A249" s="1" t="s">
        <v>286</v>
      </c>
      <c r="C249" s="1">
        <v>5.0</v>
      </c>
      <c r="D249" s="1">
        <v>1.5</v>
      </c>
      <c r="E249" s="1">
        <v>7.5</v>
      </c>
      <c r="F249" s="1" t="s">
        <v>39</v>
      </c>
      <c r="G249" s="1" t="s">
        <v>29</v>
      </c>
      <c r="H249" s="2">
        <v>45184.0</v>
      </c>
      <c r="J249" s="3">
        <f t="shared" si="2"/>
        <v>5</v>
      </c>
      <c r="K249" s="4">
        <f t="shared" si="3"/>
        <v>1.5</v>
      </c>
      <c r="L249" s="4">
        <f t="shared" si="4"/>
        <v>7.5</v>
      </c>
      <c r="S249" s="1" t="s">
        <v>286</v>
      </c>
      <c r="T249" s="4" t="str">
        <f t="shared" si="5"/>
        <v>UNKNOWN</v>
      </c>
      <c r="U249" s="4" t="str">
        <f t="shared" si="6"/>
        <v>In-store</v>
      </c>
      <c r="V249" s="4" t="str">
        <f t="shared" si="7"/>
        <v>Digital Wallet</v>
      </c>
      <c r="W249" s="4">
        <f t="shared" ref="W249:Y249" si="256">IF(OR(J249 = "ERROR", J249 = ""), "UNKNOWN", J249)</f>
        <v>5</v>
      </c>
      <c r="X249" s="4">
        <f t="shared" si="256"/>
        <v>1.5</v>
      </c>
      <c r="Y249" s="4">
        <f t="shared" si="256"/>
        <v>7.5</v>
      </c>
      <c r="Z249" s="5">
        <f t="shared" si="9"/>
        <v>45184</v>
      </c>
    </row>
    <row r="250">
      <c r="A250" s="1" t="s">
        <v>287</v>
      </c>
      <c r="B250" s="1" t="s">
        <v>27</v>
      </c>
      <c r="C250" s="1">
        <v>2.0</v>
      </c>
      <c r="D250" s="1">
        <v>3.0</v>
      </c>
      <c r="E250" s="1">
        <v>6.0</v>
      </c>
      <c r="F250" s="1" t="s">
        <v>39</v>
      </c>
      <c r="H250" s="6">
        <v>45220.0</v>
      </c>
      <c r="J250" s="3">
        <f t="shared" si="2"/>
        <v>2</v>
      </c>
      <c r="K250" s="4">
        <f t="shared" si="3"/>
        <v>3</v>
      </c>
      <c r="L250" s="4">
        <f t="shared" si="4"/>
        <v>6</v>
      </c>
      <c r="S250" s="1" t="s">
        <v>287</v>
      </c>
      <c r="T250" s="4" t="str">
        <f t="shared" si="5"/>
        <v>Cake</v>
      </c>
      <c r="U250" s="4" t="str">
        <f t="shared" si="6"/>
        <v>UNKNOWN</v>
      </c>
      <c r="V250" s="4" t="str">
        <f t="shared" si="7"/>
        <v>Digital Wallet</v>
      </c>
      <c r="W250" s="4">
        <f t="shared" ref="W250:Y250" si="257">IF(OR(J250 = "ERROR", J250 = ""), "UNKNOWN", J250)</f>
        <v>2</v>
      </c>
      <c r="X250" s="4">
        <f t="shared" si="257"/>
        <v>3</v>
      </c>
      <c r="Y250" s="4">
        <f t="shared" si="257"/>
        <v>6</v>
      </c>
      <c r="Z250" s="7">
        <f t="shared" si="9"/>
        <v>45220</v>
      </c>
    </row>
    <row r="251">
      <c r="A251" s="1" t="s">
        <v>288</v>
      </c>
      <c r="B251" s="1" t="s">
        <v>25</v>
      </c>
      <c r="C251" s="1">
        <v>2.0</v>
      </c>
      <c r="D251" s="1">
        <v>3.0</v>
      </c>
      <c r="E251" s="1">
        <v>6.0</v>
      </c>
      <c r="F251" s="1" t="s">
        <v>23</v>
      </c>
      <c r="G251" s="1" t="s">
        <v>24</v>
      </c>
      <c r="H251" s="2">
        <v>45015.0</v>
      </c>
      <c r="J251" s="3">
        <f t="shared" si="2"/>
        <v>2</v>
      </c>
      <c r="K251" s="4">
        <f t="shared" si="3"/>
        <v>3</v>
      </c>
      <c r="L251" s="4">
        <f t="shared" si="4"/>
        <v>6</v>
      </c>
      <c r="S251" s="1" t="s">
        <v>288</v>
      </c>
      <c r="T251" s="4" t="str">
        <f t="shared" si="5"/>
        <v>UNKNOWN</v>
      </c>
      <c r="U251" s="4" t="str">
        <f t="shared" si="6"/>
        <v>Takeaway</v>
      </c>
      <c r="V251" s="4" t="str">
        <f t="shared" si="7"/>
        <v>Credit Card</v>
      </c>
      <c r="W251" s="4">
        <f t="shared" ref="W251:Y251" si="258">IF(OR(J251 = "ERROR", J251 = ""), "UNKNOWN", J251)</f>
        <v>2</v>
      </c>
      <c r="X251" s="4">
        <f t="shared" si="258"/>
        <v>3</v>
      </c>
      <c r="Y251" s="4">
        <f t="shared" si="258"/>
        <v>6</v>
      </c>
      <c r="Z251" s="5">
        <f t="shared" si="9"/>
        <v>45015</v>
      </c>
    </row>
    <row r="252">
      <c r="A252" s="1" t="s">
        <v>289</v>
      </c>
      <c r="B252" s="1" t="s">
        <v>55</v>
      </c>
      <c r="C252" s="1">
        <v>2.0</v>
      </c>
      <c r="D252" s="1">
        <v>3.0</v>
      </c>
      <c r="E252" s="1">
        <v>6.0</v>
      </c>
      <c r="F252" s="1" t="s">
        <v>39</v>
      </c>
      <c r="G252" s="1" t="s">
        <v>24</v>
      </c>
      <c r="H252" s="2">
        <v>45171.0</v>
      </c>
      <c r="J252" s="3">
        <f t="shared" si="2"/>
        <v>2</v>
      </c>
      <c r="K252" s="4">
        <f t="shared" si="3"/>
        <v>3</v>
      </c>
      <c r="L252" s="4">
        <f t="shared" si="4"/>
        <v>6</v>
      </c>
      <c r="S252" s="1" t="s">
        <v>289</v>
      </c>
      <c r="T252" s="4" t="str">
        <f t="shared" si="5"/>
        <v>Juice</v>
      </c>
      <c r="U252" s="4" t="str">
        <f t="shared" si="6"/>
        <v>Takeaway</v>
      </c>
      <c r="V252" s="4" t="str">
        <f t="shared" si="7"/>
        <v>Digital Wallet</v>
      </c>
      <c r="W252" s="4">
        <f t="shared" ref="W252:Y252" si="259">IF(OR(J252 = "ERROR", J252 = ""), "UNKNOWN", J252)</f>
        <v>2</v>
      </c>
      <c r="X252" s="4">
        <f t="shared" si="259"/>
        <v>3</v>
      </c>
      <c r="Y252" s="4">
        <f t="shared" si="259"/>
        <v>6</v>
      </c>
      <c r="Z252" s="5">
        <f t="shared" si="9"/>
        <v>45171</v>
      </c>
    </row>
    <row r="253">
      <c r="A253" s="1" t="s">
        <v>290</v>
      </c>
      <c r="B253" s="1" t="s">
        <v>36</v>
      </c>
      <c r="C253" s="1">
        <v>3.0</v>
      </c>
      <c r="D253" s="1">
        <v>5.0</v>
      </c>
      <c r="E253" s="1">
        <v>15.0</v>
      </c>
      <c r="F253" s="1" t="s">
        <v>28</v>
      </c>
      <c r="G253" s="1" t="s">
        <v>29</v>
      </c>
      <c r="H253" s="6">
        <v>45273.0</v>
      </c>
      <c r="J253" s="3">
        <f t="shared" si="2"/>
        <v>3</v>
      </c>
      <c r="K253" s="4">
        <f t="shared" si="3"/>
        <v>5</v>
      </c>
      <c r="L253" s="4">
        <f t="shared" si="4"/>
        <v>15</v>
      </c>
      <c r="S253" s="1" t="s">
        <v>290</v>
      </c>
      <c r="T253" s="4" t="str">
        <f t="shared" si="5"/>
        <v>Salad</v>
      </c>
      <c r="U253" s="4" t="str">
        <f t="shared" si="6"/>
        <v>In-store</v>
      </c>
      <c r="V253" s="4" t="str">
        <f t="shared" si="7"/>
        <v>Cash</v>
      </c>
      <c r="W253" s="4">
        <f t="shared" ref="W253:Y253" si="260">IF(OR(J253 = "ERROR", J253 = ""), "UNKNOWN", J253)</f>
        <v>3</v>
      </c>
      <c r="X253" s="4">
        <f t="shared" si="260"/>
        <v>5</v>
      </c>
      <c r="Y253" s="4">
        <f t="shared" si="260"/>
        <v>15</v>
      </c>
      <c r="Z253" s="7">
        <f t="shared" si="9"/>
        <v>45273</v>
      </c>
    </row>
    <row r="254">
      <c r="A254" s="1" t="s">
        <v>291</v>
      </c>
      <c r="B254" s="1" t="s">
        <v>32</v>
      </c>
      <c r="C254" s="1">
        <v>5.0</v>
      </c>
      <c r="D254" s="1">
        <v>1.0</v>
      </c>
      <c r="E254" s="1">
        <v>5.0</v>
      </c>
      <c r="G254" s="1" t="s">
        <v>24</v>
      </c>
      <c r="J254" s="3">
        <f t="shared" si="2"/>
        <v>5</v>
      </c>
      <c r="K254" s="4">
        <f t="shared" si="3"/>
        <v>1</v>
      </c>
      <c r="L254" s="4">
        <f t="shared" si="4"/>
        <v>5</v>
      </c>
      <c r="S254" s="1" t="s">
        <v>291</v>
      </c>
      <c r="T254" s="4" t="str">
        <f t="shared" si="5"/>
        <v>Cookie</v>
      </c>
      <c r="U254" s="4" t="str">
        <f t="shared" si="6"/>
        <v>Takeaway</v>
      </c>
      <c r="V254" s="4" t="str">
        <f t="shared" si="7"/>
        <v>UNKNOWN</v>
      </c>
      <c r="W254" s="4">
        <f t="shared" ref="W254:Y254" si="261">IF(OR(J254 = "ERROR", J254 = ""), "UNKNOWN", J254)</f>
        <v>5</v>
      </c>
      <c r="X254" s="4">
        <f t="shared" si="261"/>
        <v>1</v>
      </c>
      <c r="Y254" s="4">
        <f t="shared" si="261"/>
        <v>5</v>
      </c>
      <c r="Z254" s="4" t="str">
        <f t="shared" si="9"/>
        <v>UNKNOWN</v>
      </c>
    </row>
    <row r="255">
      <c r="A255" s="1" t="s">
        <v>292</v>
      </c>
      <c r="B255" s="1" t="s">
        <v>81</v>
      </c>
      <c r="C255" s="1">
        <v>4.0</v>
      </c>
      <c r="D255" s="1">
        <v>1.5</v>
      </c>
      <c r="E255" s="1" t="s">
        <v>25</v>
      </c>
      <c r="F255" s="1" t="s">
        <v>30</v>
      </c>
      <c r="G255" s="1" t="s">
        <v>29</v>
      </c>
      <c r="H255" s="2">
        <v>45121.0</v>
      </c>
      <c r="J255" s="3">
        <f t="shared" si="2"/>
        <v>4</v>
      </c>
      <c r="K255" s="4">
        <f t="shared" si="3"/>
        <v>1.5</v>
      </c>
      <c r="L255" s="4">
        <f t="shared" si="4"/>
        <v>6</v>
      </c>
      <c r="S255" s="1" t="s">
        <v>292</v>
      </c>
      <c r="T255" s="4" t="str">
        <f t="shared" si="5"/>
        <v>Tea</v>
      </c>
      <c r="U255" s="4" t="str">
        <f t="shared" si="6"/>
        <v>In-store</v>
      </c>
      <c r="V255" s="4" t="str">
        <f t="shared" si="7"/>
        <v>UNKNOWN</v>
      </c>
      <c r="W255" s="4">
        <f t="shared" ref="W255:Y255" si="262">IF(OR(J255 = "ERROR", J255 = ""), "UNKNOWN", J255)</f>
        <v>4</v>
      </c>
      <c r="X255" s="4">
        <f t="shared" si="262"/>
        <v>1.5</v>
      </c>
      <c r="Y255" s="4">
        <f t="shared" si="262"/>
        <v>6</v>
      </c>
      <c r="Z255" s="5">
        <f t="shared" si="9"/>
        <v>45121</v>
      </c>
    </row>
    <row r="256">
      <c r="A256" s="1" t="s">
        <v>293</v>
      </c>
      <c r="B256" s="1" t="s">
        <v>36</v>
      </c>
      <c r="C256" s="1">
        <v>1.0</v>
      </c>
      <c r="D256" s="1">
        <v>5.0</v>
      </c>
      <c r="E256" s="1">
        <v>5.0</v>
      </c>
      <c r="F256" s="1" t="s">
        <v>28</v>
      </c>
      <c r="G256" s="1" t="s">
        <v>29</v>
      </c>
      <c r="H256" s="2">
        <v>45056.0</v>
      </c>
      <c r="J256" s="3">
        <f t="shared" si="2"/>
        <v>1</v>
      </c>
      <c r="K256" s="4">
        <f t="shared" si="3"/>
        <v>5</v>
      </c>
      <c r="L256" s="4">
        <f t="shared" si="4"/>
        <v>5</v>
      </c>
      <c r="S256" s="1" t="s">
        <v>293</v>
      </c>
      <c r="T256" s="4" t="str">
        <f t="shared" si="5"/>
        <v>Salad</v>
      </c>
      <c r="U256" s="4" t="str">
        <f t="shared" si="6"/>
        <v>In-store</v>
      </c>
      <c r="V256" s="4" t="str">
        <f t="shared" si="7"/>
        <v>Cash</v>
      </c>
      <c r="W256" s="4">
        <f t="shared" ref="W256:Y256" si="263">IF(OR(J256 = "ERROR", J256 = ""), "UNKNOWN", J256)</f>
        <v>1</v>
      </c>
      <c r="X256" s="4">
        <f t="shared" si="263"/>
        <v>5</v>
      </c>
      <c r="Y256" s="4">
        <f t="shared" si="263"/>
        <v>5</v>
      </c>
      <c r="Z256" s="5">
        <f t="shared" si="9"/>
        <v>45056</v>
      </c>
    </row>
    <row r="257">
      <c r="A257" s="1" t="s">
        <v>294</v>
      </c>
      <c r="B257" s="1" t="s">
        <v>32</v>
      </c>
      <c r="C257" s="1">
        <v>2.0</v>
      </c>
      <c r="D257" s="1">
        <v>1.0</v>
      </c>
      <c r="E257" s="1">
        <v>2.0</v>
      </c>
      <c r="F257" s="1" t="s">
        <v>39</v>
      </c>
      <c r="G257" s="1" t="s">
        <v>24</v>
      </c>
      <c r="H257" s="2">
        <v>45157.0</v>
      </c>
      <c r="J257" s="3">
        <f t="shared" si="2"/>
        <v>2</v>
      </c>
      <c r="K257" s="4">
        <f t="shared" si="3"/>
        <v>1</v>
      </c>
      <c r="L257" s="4">
        <f t="shared" si="4"/>
        <v>2</v>
      </c>
      <c r="S257" s="1" t="s">
        <v>294</v>
      </c>
      <c r="T257" s="4" t="str">
        <f t="shared" si="5"/>
        <v>Cookie</v>
      </c>
      <c r="U257" s="4" t="str">
        <f t="shared" si="6"/>
        <v>Takeaway</v>
      </c>
      <c r="V257" s="4" t="str">
        <f t="shared" si="7"/>
        <v>Digital Wallet</v>
      </c>
      <c r="W257" s="4">
        <f t="shared" ref="W257:Y257" si="264">IF(OR(J257 = "ERROR", J257 = ""), "UNKNOWN", J257)</f>
        <v>2</v>
      </c>
      <c r="X257" s="4">
        <f t="shared" si="264"/>
        <v>1</v>
      </c>
      <c r="Y257" s="4">
        <f t="shared" si="264"/>
        <v>2</v>
      </c>
      <c r="Z257" s="5">
        <f t="shared" si="9"/>
        <v>45157</v>
      </c>
    </row>
    <row r="258">
      <c r="A258" s="1" t="s">
        <v>295</v>
      </c>
      <c r="B258" s="1" t="s">
        <v>41</v>
      </c>
      <c r="C258" s="1">
        <v>5.0</v>
      </c>
      <c r="D258" s="1">
        <v>4.0</v>
      </c>
      <c r="E258" s="1">
        <v>20.0</v>
      </c>
      <c r="F258" s="1" t="s">
        <v>23</v>
      </c>
      <c r="G258" s="1" t="s">
        <v>24</v>
      </c>
      <c r="H258" s="2">
        <v>45016.0</v>
      </c>
      <c r="J258" s="3">
        <f t="shared" si="2"/>
        <v>5</v>
      </c>
      <c r="K258" s="4">
        <f t="shared" si="3"/>
        <v>4</v>
      </c>
      <c r="L258" s="4">
        <f t="shared" si="4"/>
        <v>20</v>
      </c>
      <c r="S258" s="1" t="s">
        <v>295</v>
      </c>
      <c r="T258" s="4" t="str">
        <f t="shared" si="5"/>
        <v>Smoothie</v>
      </c>
      <c r="U258" s="4" t="str">
        <f t="shared" si="6"/>
        <v>Takeaway</v>
      </c>
      <c r="V258" s="4" t="str">
        <f t="shared" si="7"/>
        <v>Credit Card</v>
      </c>
      <c r="W258" s="4">
        <f t="shared" ref="W258:Y258" si="265">IF(OR(J258 = "ERROR", J258 = ""), "UNKNOWN", J258)</f>
        <v>5</v>
      </c>
      <c r="X258" s="4">
        <f t="shared" si="265"/>
        <v>4</v>
      </c>
      <c r="Y258" s="4">
        <f t="shared" si="265"/>
        <v>20</v>
      </c>
      <c r="Z258" s="5">
        <f t="shared" si="9"/>
        <v>45016</v>
      </c>
    </row>
    <row r="259">
      <c r="A259" s="1" t="s">
        <v>296</v>
      </c>
      <c r="B259" s="1" t="s">
        <v>44</v>
      </c>
      <c r="C259" s="1">
        <v>2.0</v>
      </c>
      <c r="D259" s="1">
        <v>4.0</v>
      </c>
      <c r="E259" s="1">
        <v>8.0</v>
      </c>
      <c r="F259" s="1" t="s">
        <v>28</v>
      </c>
      <c r="G259" s="1" t="s">
        <v>24</v>
      </c>
      <c r="H259" s="2">
        <v>44932.0</v>
      </c>
      <c r="J259" s="3">
        <f t="shared" si="2"/>
        <v>2</v>
      </c>
      <c r="K259" s="4">
        <f t="shared" si="3"/>
        <v>4</v>
      </c>
      <c r="L259" s="4">
        <f t="shared" si="4"/>
        <v>8</v>
      </c>
      <c r="S259" s="1" t="s">
        <v>296</v>
      </c>
      <c r="T259" s="4" t="str">
        <f t="shared" si="5"/>
        <v>Sandwich</v>
      </c>
      <c r="U259" s="4" t="str">
        <f t="shared" si="6"/>
        <v>Takeaway</v>
      </c>
      <c r="V259" s="4" t="str">
        <f t="shared" si="7"/>
        <v>Cash</v>
      </c>
      <c r="W259" s="4">
        <f t="shared" ref="W259:Y259" si="266">IF(OR(J259 = "ERROR", J259 = ""), "UNKNOWN", J259)</f>
        <v>2</v>
      </c>
      <c r="X259" s="4">
        <f t="shared" si="266"/>
        <v>4</v>
      </c>
      <c r="Y259" s="4">
        <f t="shared" si="266"/>
        <v>8</v>
      </c>
      <c r="Z259" s="5">
        <f t="shared" si="9"/>
        <v>44932</v>
      </c>
    </row>
    <row r="260">
      <c r="A260" s="1" t="s">
        <v>297</v>
      </c>
      <c r="B260" s="1" t="s">
        <v>25</v>
      </c>
      <c r="C260" s="1">
        <v>3.0</v>
      </c>
      <c r="D260" s="1">
        <v>3.0</v>
      </c>
      <c r="E260" s="1">
        <v>9.0</v>
      </c>
      <c r="F260" s="1" t="s">
        <v>28</v>
      </c>
      <c r="H260" s="2">
        <v>45201.0</v>
      </c>
      <c r="J260" s="3">
        <f t="shared" si="2"/>
        <v>3</v>
      </c>
      <c r="K260" s="4">
        <f t="shared" si="3"/>
        <v>3</v>
      </c>
      <c r="L260" s="4">
        <f t="shared" si="4"/>
        <v>9</v>
      </c>
      <c r="S260" s="1" t="s">
        <v>297</v>
      </c>
      <c r="T260" s="4" t="str">
        <f t="shared" si="5"/>
        <v>UNKNOWN</v>
      </c>
      <c r="U260" s="4" t="str">
        <f t="shared" si="6"/>
        <v>UNKNOWN</v>
      </c>
      <c r="V260" s="4" t="str">
        <f t="shared" si="7"/>
        <v>Cash</v>
      </c>
      <c r="W260" s="4">
        <f t="shared" ref="W260:Y260" si="267">IF(OR(J260 = "ERROR", J260 = ""), "UNKNOWN", J260)</f>
        <v>3</v>
      </c>
      <c r="X260" s="4">
        <f t="shared" si="267"/>
        <v>3</v>
      </c>
      <c r="Y260" s="4">
        <f t="shared" si="267"/>
        <v>9</v>
      </c>
      <c r="Z260" s="5">
        <f t="shared" si="9"/>
        <v>45201</v>
      </c>
    </row>
    <row r="261">
      <c r="A261" s="1" t="s">
        <v>298</v>
      </c>
      <c r="B261" s="1" t="s">
        <v>32</v>
      </c>
      <c r="C261" s="1">
        <v>4.0</v>
      </c>
      <c r="D261" s="1">
        <v>1.0</v>
      </c>
      <c r="E261" s="1" t="s">
        <v>30</v>
      </c>
      <c r="F261" s="1" t="s">
        <v>39</v>
      </c>
      <c r="H261" s="1" t="s">
        <v>30</v>
      </c>
      <c r="J261" s="3">
        <f t="shared" si="2"/>
        <v>4</v>
      </c>
      <c r="K261" s="4">
        <f t="shared" si="3"/>
        <v>1</v>
      </c>
      <c r="L261" s="4">
        <f t="shared" si="4"/>
        <v>4</v>
      </c>
      <c r="S261" s="1" t="s">
        <v>298</v>
      </c>
      <c r="T261" s="4" t="str">
        <f t="shared" si="5"/>
        <v>Cookie</v>
      </c>
      <c r="U261" s="4" t="str">
        <f t="shared" si="6"/>
        <v>UNKNOWN</v>
      </c>
      <c r="V261" s="4" t="str">
        <f t="shared" si="7"/>
        <v>Digital Wallet</v>
      </c>
      <c r="W261" s="4">
        <f t="shared" ref="W261:Y261" si="268">IF(OR(J261 = "ERROR", J261 = ""), "UNKNOWN", J261)</f>
        <v>4</v>
      </c>
      <c r="X261" s="4">
        <f t="shared" si="268"/>
        <v>1</v>
      </c>
      <c r="Y261" s="4">
        <f t="shared" si="268"/>
        <v>4</v>
      </c>
      <c r="Z261" s="4" t="str">
        <f t="shared" si="9"/>
        <v>UNKNOWN</v>
      </c>
    </row>
    <row r="262">
      <c r="A262" s="1" t="s">
        <v>299</v>
      </c>
      <c r="B262" s="1" t="s">
        <v>44</v>
      </c>
      <c r="C262" s="1">
        <v>5.0</v>
      </c>
      <c r="D262" s="1">
        <v>4.0</v>
      </c>
      <c r="E262" s="1">
        <v>20.0</v>
      </c>
      <c r="F262" s="1" t="s">
        <v>39</v>
      </c>
      <c r="G262" s="1" t="s">
        <v>24</v>
      </c>
      <c r="H262" s="2">
        <v>45117.0</v>
      </c>
      <c r="J262" s="3">
        <f t="shared" si="2"/>
        <v>5</v>
      </c>
      <c r="K262" s="4">
        <f t="shared" si="3"/>
        <v>4</v>
      </c>
      <c r="L262" s="4">
        <f t="shared" si="4"/>
        <v>20</v>
      </c>
      <c r="S262" s="1" t="s">
        <v>299</v>
      </c>
      <c r="T262" s="4" t="str">
        <f t="shared" si="5"/>
        <v>Sandwich</v>
      </c>
      <c r="U262" s="4" t="str">
        <f t="shared" si="6"/>
        <v>Takeaway</v>
      </c>
      <c r="V262" s="4" t="str">
        <f t="shared" si="7"/>
        <v>Digital Wallet</v>
      </c>
      <c r="W262" s="4">
        <f t="shared" ref="W262:Y262" si="269">IF(OR(J262 = "ERROR", J262 = ""), "UNKNOWN", J262)</f>
        <v>5</v>
      </c>
      <c r="X262" s="4">
        <f t="shared" si="269"/>
        <v>4</v>
      </c>
      <c r="Y262" s="4">
        <f t="shared" si="269"/>
        <v>20</v>
      </c>
      <c r="Z262" s="5">
        <f t="shared" si="9"/>
        <v>45117</v>
      </c>
    </row>
    <row r="263">
      <c r="A263" s="1" t="s">
        <v>300</v>
      </c>
      <c r="B263" s="1" t="s">
        <v>36</v>
      </c>
      <c r="C263" s="1">
        <v>2.0</v>
      </c>
      <c r="D263" s="1">
        <v>5.0</v>
      </c>
      <c r="E263" s="1">
        <v>10.0</v>
      </c>
      <c r="F263" s="1" t="s">
        <v>28</v>
      </c>
      <c r="H263" s="6">
        <v>45212.0</v>
      </c>
      <c r="J263" s="3">
        <f t="shared" si="2"/>
        <v>2</v>
      </c>
      <c r="K263" s="4">
        <f t="shared" si="3"/>
        <v>5</v>
      </c>
      <c r="L263" s="4">
        <f t="shared" si="4"/>
        <v>10</v>
      </c>
      <c r="S263" s="1" t="s">
        <v>300</v>
      </c>
      <c r="T263" s="4" t="str">
        <f t="shared" si="5"/>
        <v>Salad</v>
      </c>
      <c r="U263" s="4" t="str">
        <f t="shared" si="6"/>
        <v>UNKNOWN</v>
      </c>
      <c r="V263" s="4" t="str">
        <f t="shared" si="7"/>
        <v>Cash</v>
      </c>
      <c r="W263" s="4">
        <f t="shared" ref="W263:Y263" si="270">IF(OR(J263 = "ERROR", J263 = ""), "UNKNOWN", J263)</f>
        <v>2</v>
      </c>
      <c r="X263" s="4">
        <f t="shared" si="270"/>
        <v>5</v>
      </c>
      <c r="Y263" s="4">
        <f t="shared" si="270"/>
        <v>10</v>
      </c>
      <c r="Z263" s="7">
        <f t="shared" si="9"/>
        <v>45212</v>
      </c>
    </row>
    <row r="264">
      <c r="A264" s="1" t="s">
        <v>301</v>
      </c>
      <c r="B264" s="1" t="s">
        <v>81</v>
      </c>
      <c r="C264" s="1">
        <v>1.0</v>
      </c>
      <c r="D264" s="1">
        <v>1.5</v>
      </c>
      <c r="E264" s="1">
        <v>1.5</v>
      </c>
      <c r="F264" s="1" t="s">
        <v>39</v>
      </c>
      <c r="G264" s="1" t="s">
        <v>29</v>
      </c>
      <c r="H264" s="2">
        <v>45075.0</v>
      </c>
      <c r="J264" s="3">
        <f t="shared" si="2"/>
        <v>1</v>
      </c>
      <c r="K264" s="4">
        <f t="shared" si="3"/>
        <v>1.5</v>
      </c>
      <c r="L264" s="4">
        <f t="shared" si="4"/>
        <v>1.5</v>
      </c>
      <c r="S264" s="1" t="s">
        <v>301</v>
      </c>
      <c r="T264" s="4" t="str">
        <f t="shared" si="5"/>
        <v>Tea</v>
      </c>
      <c r="U264" s="4" t="str">
        <f t="shared" si="6"/>
        <v>In-store</v>
      </c>
      <c r="V264" s="4" t="str">
        <f t="shared" si="7"/>
        <v>Digital Wallet</v>
      </c>
      <c r="W264" s="4">
        <f t="shared" ref="W264:Y264" si="271">IF(OR(J264 = "ERROR", J264 = ""), "UNKNOWN", J264)</f>
        <v>1</v>
      </c>
      <c r="X264" s="4">
        <f t="shared" si="271"/>
        <v>1.5</v>
      </c>
      <c r="Y264" s="4">
        <f t="shared" si="271"/>
        <v>1.5</v>
      </c>
      <c r="Z264" s="5">
        <f t="shared" si="9"/>
        <v>45075</v>
      </c>
    </row>
    <row r="265">
      <c r="A265" s="1" t="s">
        <v>302</v>
      </c>
      <c r="B265" s="1" t="s">
        <v>41</v>
      </c>
      <c r="C265" s="1">
        <v>5.0</v>
      </c>
      <c r="D265" s="1">
        <v>4.0</v>
      </c>
      <c r="E265" s="1">
        <v>20.0</v>
      </c>
      <c r="F265" s="1" t="s">
        <v>28</v>
      </c>
      <c r="G265" s="1" t="s">
        <v>29</v>
      </c>
      <c r="H265" s="2">
        <v>45114.0</v>
      </c>
      <c r="J265" s="3">
        <f t="shared" si="2"/>
        <v>5</v>
      </c>
      <c r="K265" s="4">
        <f t="shared" si="3"/>
        <v>4</v>
      </c>
      <c r="L265" s="4">
        <f t="shared" si="4"/>
        <v>20</v>
      </c>
      <c r="S265" s="1" t="s">
        <v>302</v>
      </c>
      <c r="T265" s="4" t="str">
        <f t="shared" si="5"/>
        <v>Smoothie</v>
      </c>
      <c r="U265" s="4" t="str">
        <f t="shared" si="6"/>
        <v>In-store</v>
      </c>
      <c r="V265" s="4" t="str">
        <f t="shared" si="7"/>
        <v>Cash</v>
      </c>
      <c r="W265" s="4">
        <f t="shared" ref="W265:Y265" si="272">IF(OR(J265 = "ERROR", J265 = ""), "UNKNOWN", J265)</f>
        <v>5</v>
      </c>
      <c r="X265" s="4">
        <f t="shared" si="272"/>
        <v>4</v>
      </c>
      <c r="Y265" s="4">
        <f t="shared" si="272"/>
        <v>20</v>
      </c>
      <c r="Z265" s="5">
        <f t="shared" si="9"/>
        <v>45114</v>
      </c>
    </row>
    <row r="266">
      <c r="A266" s="1" t="s">
        <v>303</v>
      </c>
      <c r="B266" s="1" t="s">
        <v>44</v>
      </c>
      <c r="C266" s="1">
        <v>1.0</v>
      </c>
      <c r="D266" s="1">
        <v>4.0</v>
      </c>
      <c r="E266" s="1">
        <v>4.0</v>
      </c>
      <c r="F266" s="1" t="s">
        <v>23</v>
      </c>
      <c r="G266" s="1" t="s">
        <v>30</v>
      </c>
      <c r="H266" s="2">
        <v>45075.0</v>
      </c>
      <c r="J266" s="3">
        <f t="shared" si="2"/>
        <v>1</v>
      </c>
      <c r="K266" s="4">
        <f t="shared" si="3"/>
        <v>4</v>
      </c>
      <c r="L266" s="4">
        <f t="shared" si="4"/>
        <v>4</v>
      </c>
      <c r="S266" s="1" t="s">
        <v>303</v>
      </c>
      <c r="T266" s="4" t="str">
        <f t="shared" si="5"/>
        <v>Sandwich</v>
      </c>
      <c r="U266" s="4" t="str">
        <f t="shared" si="6"/>
        <v>UNKNOWN</v>
      </c>
      <c r="V266" s="4" t="str">
        <f t="shared" si="7"/>
        <v>Credit Card</v>
      </c>
      <c r="W266" s="4">
        <f t="shared" ref="W266:Y266" si="273">IF(OR(J266 = "ERROR", J266 = ""), "UNKNOWN", J266)</f>
        <v>1</v>
      </c>
      <c r="X266" s="4">
        <f t="shared" si="273"/>
        <v>4</v>
      </c>
      <c r="Y266" s="4">
        <f t="shared" si="273"/>
        <v>4</v>
      </c>
      <c r="Z266" s="5">
        <f t="shared" si="9"/>
        <v>45075</v>
      </c>
    </row>
    <row r="267">
      <c r="A267" s="1" t="s">
        <v>304</v>
      </c>
      <c r="B267" s="1" t="s">
        <v>44</v>
      </c>
      <c r="C267" s="1">
        <v>4.0</v>
      </c>
      <c r="D267" s="1">
        <v>4.0</v>
      </c>
      <c r="E267" s="1">
        <v>16.0</v>
      </c>
      <c r="F267" s="1" t="s">
        <v>39</v>
      </c>
      <c r="G267" s="1" t="s">
        <v>29</v>
      </c>
      <c r="H267" s="6">
        <v>45246.0</v>
      </c>
      <c r="J267" s="3">
        <f t="shared" si="2"/>
        <v>4</v>
      </c>
      <c r="K267" s="4">
        <f t="shared" si="3"/>
        <v>4</v>
      </c>
      <c r="L267" s="4">
        <f t="shared" si="4"/>
        <v>16</v>
      </c>
      <c r="S267" s="1" t="s">
        <v>304</v>
      </c>
      <c r="T267" s="4" t="str">
        <f t="shared" si="5"/>
        <v>Sandwich</v>
      </c>
      <c r="U267" s="4" t="str">
        <f t="shared" si="6"/>
        <v>In-store</v>
      </c>
      <c r="V267" s="4" t="str">
        <f t="shared" si="7"/>
        <v>Digital Wallet</v>
      </c>
      <c r="W267" s="4">
        <f t="shared" ref="W267:Y267" si="274">IF(OR(J267 = "ERROR", J267 = ""), "UNKNOWN", J267)</f>
        <v>4</v>
      </c>
      <c r="X267" s="4">
        <f t="shared" si="274"/>
        <v>4</v>
      </c>
      <c r="Y267" s="4">
        <f t="shared" si="274"/>
        <v>16</v>
      </c>
      <c r="Z267" s="7">
        <f t="shared" si="9"/>
        <v>45246</v>
      </c>
    </row>
    <row r="268">
      <c r="A268" s="1" t="s">
        <v>305</v>
      </c>
      <c r="B268" s="1" t="s">
        <v>44</v>
      </c>
      <c r="C268" s="1">
        <v>4.0</v>
      </c>
      <c r="D268" s="1">
        <v>4.0</v>
      </c>
      <c r="E268" s="1">
        <v>16.0</v>
      </c>
      <c r="F268" s="1" t="s">
        <v>39</v>
      </c>
      <c r="G268" s="1" t="s">
        <v>29</v>
      </c>
      <c r="H268" s="2">
        <v>44998.0</v>
      </c>
      <c r="J268" s="3">
        <f t="shared" si="2"/>
        <v>4</v>
      </c>
      <c r="K268" s="4">
        <f t="shared" si="3"/>
        <v>4</v>
      </c>
      <c r="L268" s="4">
        <f t="shared" si="4"/>
        <v>16</v>
      </c>
      <c r="S268" s="1" t="s">
        <v>305</v>
      </c>
      <c r="T268" s="4" t="str">
        <f t="shared" si="5"/>
        <v>Sandwich</v>
      </c>
      <c r="U268" s="4" t="str">
        <f t="shared" si="6"/>
        <v>In-store</v>
      </c>
      <c r="V268" s="4" t="str">
        <f t="shared" si="7"/>
        <v>Digital Wallet</v>
      </c>
      <c r="W268" s="4">
        <f t="shared" ref="W268:Y268" si="275">IF(OR(J268 = "ERROR", J268 = ""), "UNKNOWN", J268)</f>
        <v>4</v>
      </c>
      <c r="X268" s="4">
        <f t="shared" si="275"/>
        <v>4</v>
      </c>
      <c r="Y268" s="4">
        <f t="shared" si="275"/>
        <v>16</v>
      </c>
      <c r="Z268" s="5">
        <f t="shared" si="9"/>
        <v>44998</v>
      </c>
    </row>
    <row r="269">
      <c r="A269" s="1" t="s">
        <v>306</v>
      </c>
      <c r="B269" s="1" t="s">
        <v>27</v>
      </c>
      <c r="C269" s="1">
        <v>4.0</v>
      </c>
      <c r="D269" s="1">
        <v>3.0</v>
      </c>
      <c r="E269" s="1">
        <v>12.0</v>
      </c>
      <c r="G269" s="1" t="s">
        <v>24</v>
      </c>
      <c r="H269" s="2">
        <v>45068.0</v>
      </c>
      <c r="J269" s="3">
        <f t="shared" si="2"/>
        <v>4</v>
      </c>
      <c r="K269" s="4">
        <f t="shared" si="3"/>
        <v>3</v>
      </c>
      <c r="L269" s="4">
        <f t="shared" si="4"/>
        <v>12</v>
      </c>
      <c r="S269" s="1" t="s">
        <v>306</v>
      </c>
      <c r="T269" s="4" t="str">
        <f t="shared" si="5"/>
        <v>Cake</v>
      </c>
      <c r="U269" s="4" t="str">
        <f t="shared" si="6"/>
        <v>Takeaway</v>
      </c>
      <c r="V269" s="4" t="str">
        <f t="shared" si="7"/>
        <v>UNKNOWN</v>
      </c>
      <c r="W269" s="4">
        <f t="shared" ref="W269:Y269" si="276">IF(OR(J269 = "ERROR", J269 = ""), "UNKNOWN", J269)</f>
        <v>4</v>
      </c>
      <c r="X269" s="4">
        <f t="shared" si="276"/>
        <v>3</v>
      </c>
      <c r="Y269" s="4">
        <f t="shared" si="276"/>
        <v>12</v>
      </c>
      <c r="Z269" s="5">
        <f t="shared" si="9"/>
        <v>45068</v>
      </c>
    </row>
    <row r="270">
      <c r="A270" s="1" t="s">
        <v>307</v>
      </c>
      <c r="B270" s="1" t="s">
        <v>27</v>
      </c>
      <c r="C270" s="1">
        <v>5.0</v>
      </c>
      <c r="D270" s="1">
        <v>3.0</v>
      </c>
      <c r="E270" s="1">
        <v>15.0</v>
      </c>
      <c r="F270" s="1" t="s">
        <v>39</v>
      </c>
      <c r="G270" s="1" t="s">
        <v>24</v>
      </c>
      <c r="H270" s="6">
        <v>45253.0</v>
      </c>
      <c r="J270" s="3">
        <f t="shared" si="2"/>
        <v>5</v>
      </c>
      <c r="K270" s="4">
        <f t="shared" si="3"/>
        <v>3</v>
      </c>
      <c r="L270" s="4">
        <f t="shared" si="4"/>
        <v>15</v>
      </c>
      <c r="S270" s="1" t="s">
        <v>307</v>
      </c>
      <c r="T270" s="4" t="str">
        <f t="shared" si="5"/>
        <v>Cake</v>
      </c>
      <c r="U270" s="4" t="str">
        <f t="shared" si="6"/>
        <v>Takeaway</v>
      </c>
      <c r="V270" s="4" t="str">
        <f t="shared" si="7"/>
        <v>Digital Wallet</v>
      </c>
      <c r="W270" s="4">
        <f t="shared" ref="W270:Y270" si="277">IF(OR(J270 = "ERROR", J270 = ""), "UNKNOWN", J270)</f>
        <v>5</v>
      </c>
      <c r="X270" s="4">
        <f t="shared" si="277"/>
        <v>3</v>
      </c>
      <c r="Y270" s="4">
        <f t="shared" si="277"/>
        <v>15</v>
      </c>
      <c r="Z270" s="7">
        <f t="shared" si="9"/>
        <v>45253</v>
      </c>
    </row>
    <row r="271">
      <c r="A271" s="1" t="s">
        <v>308</v>
      </c>
      <c r="C271" s="1">
        <v>4.0</v>
      </c>
      <c r="D271" s="1">
        <v>3.0</v>
      </c>
      <c r="E271" s="1">
        <v>12.0</v>
      </c>
      <c r="F271" s="1" t="s">
        <v>28</v>
      </c>
      <c r="G271" s="1" t="s">
        <v>24</v>
      </c>
      <c r="H271" s="6">
        <v>45214.0</v>
      </c>
      <c r="J271" s="3">
        <f t="shared" si="2"/>
        <v>4</v>
      </c>
      <c r="K271" s="4">
        <f t="shared" si="3"/>
        <v>3</v>
      </c>
      <c r="L271" s="4">
        <f t="shared" si="4"/>
        <v>12</v>
      </c>
      <c r="S271" s="1" t="s">
        <v>308</v>
      </c>
      <c r="T271" s="4" t="str">
        <f t="shared" si="5"/>
        <v>UNKNOWN</v>
      </c>
      <c r="U271" s="4" t="str">
        <f t="shared" si="6"/>
        <v>Takeaway</v>
      </c>
      <c r="V271" s="4" t="str">
        <f t="shared" si="7"/>
        <v>Cash</v>
      </c>
      <c r="W271" s="4">
        <f t="shared" ref="W271:Y271" si="278">IF(OR(J271 = "ERROR", J271 = ""), "UNKNOWN", J271)</f>
        <v>4</v>
      </c>
      <c r="X271" s="4">
        <f t="shared" si="278"/>
        <v>3</v>
      </c>
      <c r="Y271" s="4">
        <f t="shared" si="278"/>
        <v>12</v>
      </c>
      <c r="Z271" s="7">
        <f t="shared" si="9"/>
        <v>45214</v>
      </c>
    </row>
    <row r="272">
      <c r="A272" s="1" t="s">
        <v>309</v>
      </c>
      <c r="B272" s="1" t="s">
        <v>41</v>
      </c>
      <c r="C272" s="1">
        <v>5.0</v>
      </c>
      <c r="D272" s="1">
        <v>4.0</v>
      </c>
      <c r="E272" s="1">
        <v>20.0</v>
      </c>
      <c r="F272" s="1" t="s">
        <v>23</v>
      </c>
      <c r="G272" s="1" t="s">
        <v>24</v>
      </c>
      <c r="H272" s="2">
        <v>45233.0</v>
      </c>
      <c r="J272" s="3">
        <f t="shared" si="2"/>
        <v>5</v>
      </c>
      <c r="K272" s="4">
        <f t="shared" si="3"/>
        <v>4</v>
      </c>
      <c r="L272" s="4">
        <f t="shared" si="4"/>
        <v>20</v>
      </c>
      <c r="S272" s="1" t="s">
        <v>309</v>
      </c>
      <c r="T272" s="4" t="str">
        <f t="shared" si="5"/>
        <v>Smoothie</v>
      </c>
      <c r="U272" s="4" t="str">
        <f t="shared" si="6"/>
        <v>Takeaway</v>
      </c>
      <c r="V272" s="4" t="str">
        <f t="shared" si="7"/>
        <v>Credit Card</v>
      </c>
      <c r="W272" s="4">
        <f t="shared" ref="W272:Y272" si="279">IF(OR(J272 = "ERROR", J272 = ""), "UNKNOWN", J272)</f>
        <v>5</v>
      </c>
      <c r="X272" s="4">
        <f t="shared" si="279"/>
        <v>4</v>
      </c>
      <c r="Y272" s="4">
        <f t="shared" si="279"/>
        <v>20</v>
      </c>
      <c r="Z272" s="5">
        <f t="shared" si="9"/>
        <v>45233</v>
      </c>
    </row>
    <row r="273">
      <c r="A273" s="1" t="s">
        <v>310</v>
      </c>
      <c r="B273" s="1" t="s">
        <v>44</v>
      </c>
      <c r="C273" s="1">
        <v>3.0</v>
      </c>
      <c r="D273" s="1">
        <v>4.0</v>
      </c>
      <c r="E273" s="1">
        <v>12.0</v>
      </c>
      <c r="F273" s="1" t="s">
        <v>28</v>
      </c>
      <c r="H273" s="2">
        <v>45085.0</v>
      </c>
      <c r="J273" s="3">
        <f t="shared" si="2"/>
        <v>3</v>
      </c>
      <c r="K273" s="4">
        <f t="shared" si="3"/>
        <v>4</v>
      </c>
      <c r="L273" s="4">
        <f t="shared" si="4"/>
        <v>12</v>
      </c>
      <c r="S273" s="1" t="s">
        <v>310</v>
      </c>
      <c r="T273" s="4" t="str">
        <f t="shared" si="5"/>
        <v>Sandwich</v>
      </c>
      <c r="U273" s="4" t="str">
        <f t="shared" si="6"/>
        <v>UNKNOWN</v>
      </c>
      <c r="V273" s="4" t="str">
        <f t="shared" si="7"/>
        <v>Cash</v>
      </c>
      <c r="W273" s="4">
        <f t="shared" ref="W273:Y273" si="280">IF(OR(J273 = "ERROR", J273 = ""), "UNKNOWN", J273)</f>
        <v>3</v>
      </c>
      <c r="X273" s="4">
        <f t="shared" si="280"/>
        <v>4</v>
      </c>
      <c r="Y273" s="4">
        <f t="shared" si="280"/>
        <v>12</v>
      </c>
      <c r="Z273" s="5">
        <f t="shared" si="9"/>
        <v>45085</v>
      </c>
    </row>
    <row r="274">
      <c r="A274" s="1" t="s">
        <v>311</v>
      </c>
      <c r="B274" s="1" t="s">
        <v>36</v>
      </c>
      <c r="C274" s="1">
        <v>1.0</v>
      </c>
      <c r="D274" s="1">
        <v>5.0</v>
      </c>
      <c r="E274" s="1">
        <v>5.0</v>
      </c>
      <c r="F274" s="1" t="s">
        <v>28</v>
      </c>
      <c r="H274" s="6">
        <v>45244.0</v>
      </c>
      <c r="J274" s="3">
        <f t="shared" si="2"/>
        <v>1</v>
      </c>
      <c r="K274" s="4">
        <f t="shared" si="3"/>
        <v>5</v>
      </c>
      <c r="L274" s="4">
        <f t="shared" si="4"/>
        <v>5</v>
      </c>
      <c r="S274" s="1" t="s">
        <v>311</v>
      </c>
      <c r="T274" s="4" t="str">
        <f t="shared" si="5"/>
        <v>Salad</v>
      </c>
      <c r="U274" s="4" t="str">
        <f t="shared" si="6"/>
        <v>UNKNOWN</v>
      </c>
      <c r="V274" s="4" t="str">
        <f t="shared" si="7"/>
        <v>Cash</v>
      </c>
      <c r="W274" s="4">
        <f t="shared" ref="W274:Y274" si="281">IF(OR(J274 = "ERROR", J274 = ""), "UNKNOWN", J274)</f>
        <v>1</v>
      </c>
      <c r="X274" s="4">
        <f t="shared" si="281"/>
        <v>5</v>
      </c>
      <c r="Y274" s="4">
        <f t="shared" si="281"/>
        <v>5</v>
      </c>
      <c r="Z274" s="7">
        <f t="shared" si="9"/>
        <v>45244</v>
      </c>
    </row>
    <row r="275">
      <c r="A275" s="1" t="s">
        <v>312</v>
      </c>
      <c r="B275" s="1" t="s">
        <v>32</v>
      </c>
      <c r="C275" s="1">
        <v>1.0</v>
      </c>
      <c r="D275" s="1">
        <v>1.0</v>
      </c>
      <c r="E275" s="1">
        <v>1.0</v>
      </c>
      <c r="G275" s="1" t="s">
        <v>29</v>
      </c>
      <c r="H275" s="2">
        <v>45181.0</v>
      </c>
      <c r="J275" s="3">
        <f t="shared" si="2"/>
        <v>1</v>
      </c>
      <c r="K275" s="4">
        <f t="shared" si="3"/>
        <v>1</v>
      </c>
      <c r="L275" s="4">
        <f t="shared" si="4"/>
        <v>1</v>
      </c>
      <c r="S275" s="1" t="s">
        <v>312</v>
      </c>
      <c r="T275" s="4" t="str">
        <f t="shared" si="5"/>
        <v>Cookie</v>
      </c>
      <c r="U275" s="4" t="str">
        <f t="shared" si="6"/>
        <v>In-store</v>
      </c>
      <c r="V275" s="4" t="str">
        <f t="shared" si="7"/>
        <v>UNKNOWN</v>
      </c>
      <c r="W275" s="4">
        <f t="shared" ref="W275:Y275" si="282">IF(OR(J275 = "ERROR", J275 = ""), "UNKNOWN", J275)</f>
        <v>1</v>
      </c>
      <c r="X275" s="4">
        <f t="shared" si="282"/>
        <v>1</v>
      </c>
      <c r="Y275" s="4">
        <f t="shared" si="282"/>
        <v>1</v>
      </c>
      <c r="Z275" s="5">
        <f t="shared" si="9"/>
        <v>45181</v>
      </c>
    </row>
    <row r="276">
      <c r="A276" s="1" t="s">
        <v>313</v>
      </c>
      <c r="B276" s="1" t="s">
        <v>44</v>
      </c>
      <c r="C276" s="1" t="s">
        <v>30</v>
      </c>
      <c r="D276" s="1">
        <v>4.0</v>
      </c>
      <c r="E276" s="1">
        <v>16.0</v>
      </c>
      <c r="G276" s="1" t="s">
        <v>29</v>
      </c>
      <c r="H276" s="6">
        <v>45256.0</v>
      </c>
      <c r="J276" s="3">
        <f t="shared" si="2"/>
        <v>4</v>
      </c>
      <c r="K276" s="4">
        <f t="shared" si="3"/>
        <v>4</v>
      </c>
      <c r="L276" s="4">
        <f t="shared" si="4"/>
        <v>16</v>
      </c>
      <c r="S276" s="1" t="s">
        <v>313</v>
      </c>
      <c r="T276" s="4" t="str">
        <f t="shared" si="5"/>
        <v>Sandwich</v>
      </c>
      <c r="U276" s="4" t="str">
        <f t="shared" si="6"/>
        <v>In-store</v>
      </c>
      <c r="V276" s="4" t="str">
        <f t="shared" si="7"/>
        <v>UNKNOWN</v>
      </c>
      <c r="W276" s="4">
        <f t="shared" ref="W276:Y276" si="283">IF(OR(J276 = "ERROR", J276 = ""), "UNKNOWN", J276)</f>
        <v>4</v>
      </c>
      <c r="X276" s="4">
        <f t="shared" si="283"/>
        <v>4</v>
      </c>
      <c r="Y276" s="4">
        <f t="shared" si="283"/>
        <v>16</v>
      </c>
      <c r="Z276" s="7">
        <f t="shared" si="9"/>
        <v>45256</v>
      </c>
    </row>
    <row r="277">
      <c r="A277" s="1" t="s">
        <v>314</v>
      </c>
      <c r="B277" s="1" t="s">
        <v>41</v>
      </c>
      <c r="C277" s="1">
        <v>1.0</v>
      </c>
      <c r="D277" s="1">
        <v>4.0</v>
      </c>
      <c r="E277" s="1">
        <v>4.0</v>
      </c>
      <c r="H277" s="6">
        <v>45212.0</v>
      </c>
      <c r="J277" s="3">
        <f t="shared" si="2"/>
        <v>1</v>
      </c>
      <c r="K277" s="4">
        <f t="shared" si="3"/>
        <v>4</v>
      </c>
      <c r="L277" s="4">
        <f t="shared" si="4"/>
        <v>4</v>
      </c>
      <c r="S277" s="1" t="s">
        <v>314</v>
      </c>
      <c r="T277" s="4" t="str">
        <f t="shared" si="5"/>
        <v>Smoothie</v>
      </c>
      <c r="U277" s="4" t="str">
        <f t="shared" si="6"/>
        <v>UNKNOWN</v>
      </c>
      <c r="V277" s="4" t="str">
        <f t="shared" si="7"/>
        <v>UNKNOWN</v>
      </c>
      <c r="W277" s="4">
        <f t="shared" ref="W277:Y277" si="284">IF(OR(J277 = "ERROR", J277 = ""), "UNKNOWN", J277)</f>
        <v>1</v>
      </c>
      <c r="X277" s="4">
        <f t="shared" si="284"/>
        <v>4</v>
      </c>
      <c r="Y277" s="4">
        <f t="shared" si="284"/>
        <v>4</v>
      </c>
      <c r="Z277" s="7">
        <f t="shared" si="9"/>
        <v>45212</v>
      </c>
    </row>
    <row r="278">
      <c r="A278" s="1" t="s">
        <v>315</v>
      </c>
      <c r="B278" s="1" t="s">
        <v>32</v>
      </c>
      <c r="C278" s="1">
        <v>2.0</v>
      </c>
      <c r="D278" s="1">
        <v>1.0</v>
      </c>
      <c r="E278" s="1">
        <v>2.0</v>
      </c>
      <c r="G278" s="1" t="s">
        <v>24</v>
      </c>
      <c r="H278" s="2">
        <v>45233.0</v>
      </c>
      <c r="J278" s="3">
        <f t="shared" si="2"/>
        <v>2</v>
      </c>
      <c r="K278" s="4">
        <f t="shared" si="3"/>
        <v>1</v>
      </c>
      <c r="L278" s="4">
        <f t="shared" si="4"/>
        <v>2</v>
      </c>
      <c r="S278" s="1" t="s">
        <v>315</v>
      </c>
      <c r="T278" s="4" t="str">
        <f t="shared" si="5"/>
        <v>Cookie</v>
      </c>
      <c r="U278" s="4" t="str">
        <f t="shared" si="6"/>
        <v>Takeaway</v>
      </c>
      <c r="V278" s="4" t="str">
        <f t="shared" si="7"/>
        <v>UNKNOWN</v>
      </c>
      <c r="W278" s="4">
        <f t="shared" ref="W278:Y278" si="285">IF(OR(J278 = "ERROR", J278 = ""), "UNKNOWN", J278)</f>
        <v>2</v>
      </c>
      <c r="X278" s="4">
        <f t="shared" si="285"/>
        <v>1</v>
      </c>
      <c r="Y278" s="4">
        <f t="shared" si="285"/>
        <v>2</v>
      </c>
      <c r="Z278" s="5">
        <f t="shared" si="9"/>
        <v>45233</v>
      </c>
    </row>
    <row r="279">
      <c r="A279" s="1" t="s">
        <v>316</v>
      </c>
      <c r="B279" s="1" t="s">
        <v>41</v>
      </c>
      <c r="C279" s="1">
        <v>5.0</v>
      </c>
      <c r="D279" s="1">
        <v>4.0</v>
      </c>
      <c r="E279" s="1">
        <v>20.0</v>
      </c>
      <c r="F279" s="1" t="s">
        <v>23</v>
      </c>
      <c r="H279" s="6">
        <v>45243.0</v>
      </c>
      <c r="J279" s="3">
        <f t="shared" si="2"/>
        <v>5</v>
      </c>
      <c r="K279" s="4">
        <f t="shared" si="3"/>
        <v>4</v>
      </c>
      <c r="L279" s="4">
        <f t="shared" si="4"/>
        <v>20</v>
      </c>
      <c r="S279" s="1" t="s">
        <v>316</v>
      </c>
      <c r="T279" s="4" t="str">
        <f t="shared" si="5"/>
        <v>Smoothie</v>
      </c>
      <c r="U279" s="4" t="str">
        <f t="shared" si="6"/>
        <v>UNKNOWN</v>
      </c>
      <c r="V279" s="4" t="str">
        <f t="shared" si="7"/>
        <v>Credit Card</v>
      </c>
      <c r="W279" s="4">
        <f t="shared" ref="W279:Y279" si="286">IF(OR(J279 = "ERROR", J279 = ""), "UNKNOWN", J279)</f>
        <v>5</v>
      </c>
      <c r="X279" s="4">
        <f t="shared" si="286"/>
        <v>4</v>
      </c>
      <c r="Y279" s="4">
        <f t="shared" si="286"/>
        <v>20</v>
      </c>
      <c r="Z279" s="7">
        <f t="shared" si="9"/>
        <v>45243</v>
      </c>
    </row>
    <row r="280">
      <c r="A280" s="1" t="s">
        <v>317</v>
      </c>
      <c r="B280" s="1" t="s">
        <v>55</v>
      </c>
      <c r="C280" s="1" t="s">
        <v>30</v>
      </c>
      <c r="D280" s="1">
        <v>3.0</v>
      </c>
      <c r="E280" s="1" t="s">
        <v>30</v>
      </c>
      <c r="F280" s="1" t="s">
        <v>28</v>
      </c>
      <c r="G280" s="1" t="s">
        <v>24</v>
      </c>
      <c r="H280" s="2">
        <v>45031.0</v>
      </c>
      <c r="J280" s="3" t="str">
        <f t="shared" si="2"/>
        <v>UNKNOWN</v>
      </c>
      <c r="K280" s="4">
        <f t="shared" si="3"/>
        <v>3</v>
      </c>
      <c r="L280" s="4" t="str">
        <f t="shared" si="4"/>
        <v>UNKNOWN</v>
      </c>
      <c r="S280" s="1" t="s">
        <v>317</v>
      </c>
      <c r="T280" s="4" t="str">
        <f t="shared" si="5"/>
        <v>Juice</v>
      </c>
      <c r="U280" s="4" t="str">
        <f t="shared" si="6"/>
        <v>Takeaway</v>
      </c>
      <c r="V280" s="4" t="str">
        <f t="shared" si="7"/>
        <v>Cash</v>
      </c>
      <c r="W280" s="4" t="str">
        <f t="shared" ref="W280:Y280" si="287">IF(OR(J280 = "ERROR", J280 = ""), "UNKNOWN", J280)</f>
        <v>UNKNOWN</v>
      </c>
      <c r="X280" s="4">
        <f t="shared" si="287"/>
        <v>3</v>
      </c>
      <c r="Y280" s="4" t="str">
        <f t="shared" si="287"/>
        <v>UNKNOWN</v>
      </c>
      <c r="Z280" s="5">
        <f t="shared" si="9"/>
        <v>45031</v>
      </c>
    </row>
    <row r="281">
      <c r="A281" s="1" t="s">
        <v>318</v>
      </c>
      <c r="B281" s="1" t="s">
        <v>27</v>
      </c>
      <c r="C281" s="1">
        <v>1.0</v>
      </c>
      <c r="D281" s="1">
        <v>3.0</v>
      </c>
      <c r="E281" s="1">
        <v>3.0</v>
      </c>
      <c r="F281" s="1" t="s">
        <v>28</v>
      </c>
      <c r="H281" s="6">
        <v>45277.0</v>
      </c>
      <c r="J281" s="3">
        <f t="shared" si="2"/>
        <v>1</v>
      </c>
      <c r="K281" s="4">
        <f t="shared" si="3"/>
        <v>3</v>
      </c>
      <c r="L281" s="4">
        <f t="shared" si="4"/>
        <v>3</v>
      </c>
      <c r="S281" s="1" t="s">
        <v>318</v>
      </c>
      <c r="T281" s="4" t="str">
        <f t="shared" si="5"/>
        <v>Cake</v>
      </c>
      <c r="U281" s="4" t="str">
        <f t="shared" si="6"/>
        <v>UNKNOWN</v>
      </c>
      <c r="V281" s="4" t="str">
        <f t="shared" si="7"/>
        <v>Cash</v>
      </c>
      <c r="W281" s="4">
        <f t="shared" ref="W281:Y281" si="288">IF(OR(J281 = "ERROR", J281 = ""), "UNKNOWN", J281)</f>
        <v>1</v>
      </c>
      <c r="X281" s="4">
        <f t="shared" si="288"/>
        <v>3</v>
      </c>
      <c r="Y281" s="4">
        <f t="shared" si="288"/>
        <v>3</v>
      </c>
      <c r="Z281" s="7">
        <f t="shared" si="9"/>
        <v>45277</v>
      </c>
    </row>
    <row r="282">
      <c r="A282" s="1" t="s">
        <v>319</v>
      </c>
      <c r="B282" s="1" t="s">
        <v>81</v>
      </c>
      <c r="C282" s="1">
        <v>5.0</v>
      </c>
      <c r="D282" s="1">
        <v>1.5</v>
      </c>
      <c r="E282" s="1" t="s">
        <v>25</v>
      </c>
      <c r="F282" s="1" t="s">
        <v>30</v>
      </c>
      <c r="G282" s="1" t="s">
        <v>24</v>
      </c>
      <c r="H282" s="2">
        <v>44998.0</v>
      </c>
      <c r="J282" s="3">
        <f t="shared" si="2"/>
        <v>5</v>
      </c>
      <c r="K282" s="4">
        <f t="shared" si="3"/>
        <v>1.5</v>
      </c>
      <c r="L282" s="4">
        <f t="shared" si="4"/>
        <v>7.5</v>
      </c>
      <c r="S282" s="1" t="s">
        <v>319</v>
      </c>
      <c r="T282" s="4" t="str">
        <f t="shared" si="5"/>
        <v>Tea</v>
      </c>
      <c r="U282" s="4" t="str">
        <f t="shared" si="6"/>
        <v>Takeaway</v>
      </c>
      <c r="V282" s="4" t="str">
        <f t="shared" si="7"/>
        <v>UNKNOWN</v>
      </c>
      <c r="W282" s="4">
        <f t="shared" ref="W282:Y282" si="289">IF(OR(J282 = "ERROR", J282 = ""), "UNKNOWN", J282)</f>
        <v>5</v>
      </c>
      <c r="X282" s="4">
        <f t="shared" si="289"/>
        <v>1.5</v>
      </c>
      <c r="Y282" s="4">
        <f t="shared" si="289"/>
        <v>7.5</v>
      </c>
      <c r="Z282" s="5">
        <f t="shared" si="9"/>
        <v>44998</v>
      </c>
    </row>
    <row r="283">
      <c r="A283" s="1" t="s">
        <v>320</v>
      </c>
      <c r="B283" s="1" t="s">
        <v>25</v>
      </c>
      <c r="C283" s="1">
        <v>2.0</v>
      </c>
      <c r="D283" s="1">
        <v>2.0</v>
      </c>
      <c r="E283" s="1">
        <v>4.0</v>
      </c>
      <c r="F283" s="1" t="s">
        <v>23</v>
      </c>
      <c r="H283" s="2">
        <v>45055.0</v>
      </c>
      <c r="J283" s="3">
        <f t="shared" si="2"/>
        <v>2</v>
      </c>
      <c r="K283" s="4">
        <f t="shared" si="3"/>
        <v>2</v>
      </c>
      <c r="L283" s="4">
        <f t="shared" si="4"/>
        <v>4</v>
      </c>
      <c r="S283" s="1" t="s">
        <v>320</v>
      </c>
      <c r="T283" s="4" t="str">
        <f t="shared" si="5"/>
        <v>UNKNOWN</v>
      </c>
      <c r="U283" s="4" t="str">
        <f t="shared" si="6"/>
        <v>UNKNOWN</v>
      </c>
      <c r="V283" s="4" t="str">
        <f t="shared" si="7"/>
        <v>Credit Card</v>
      </c>
      <c r="W283" s="4">
        <f t="shared" ref="W283:Y283" si="290">IF(OR(J283 = "ERROR", J283 = ""), "UNKNOWN", J283)</f>
        <v>2</v>
      </c>
      <c r="X283" s="4">
        <f t="shared" si="290"/>
        <v>2</v>
      </c>
      <c r="Y283" s="4">
        <f t="shared" si="290"/>
        <v>4</v>
      </c>
      <c r="Z283" s="5">
        <f t="shared" si="9"/>
        <v>45055</v>
      </c>
    </row>
    <row r="284">
      <c r="A284" s="1" t="s">
        <v>321</v>
      </c>
      <c r="B284" s="1" t="s">
        <v>41</v>
      </c>
      <c r="C284" s="1">
        <v>1.0</v>
      </c>
      <c r="D284" s="1">
        <v>4.0</v>
      </c>
      <c r="E284" s="1">
        <v>4.0</v>
      </c>
      <c r="F284" s="1" t="s">
        <v>23</v>
      </c>
      <c r="G284" s="1" t="s">
        <v>25</v>
      </c>
      <c r="H284" s="6">
        <v>45221.0</v>
      </c>
      <c r="J284" s="3">
        <f t="shared" si="2"/>
        <v>1</v>
      </c>
      <c r="K284" s="4">
        <f t="shared" si="3"/>
        <v>4</v>
      </c>
      <c r="L284" s="4">
        <f t="shared" si="4"/>
        <v>4</v>
      </c>
      <c r="S284" s="1" t="s">
        <v>321</v>
      </c>
      <c r="T284" s="4" t="str">
        <f t="shared" si="5"/>
        <v>Smoothie</v>
      </c>
      <c r="U284" s="4" t="str">
        <f t="shared" si="6"/>
        <v>UNKNOWN</v>
      </c>
      <c r="V284" s="4" t="str">
        <f t="shared" si="7"/>
        <v>Credit Card</v>
      </c>
      <c r="W284" s="4">
        <f t="shared" ref="W284:Y284" si="291">IF(OR(J284 = "ERROR", J284 = ""), "UNKNOWN", J284)</f>
        <v>1</v>
      </c>
      <c r="X284" s="4">
        <f t="shared" si="291"/>
        <v>4</v>
      </c>
      <c r="Y284" s="4">
        <f t="shared" si="291"/>
        <v>4</v>
      </c>
      <c r="Z284" s="7">
        <f t="shared" si="9"/>
        <v>45221</v>
      </c>
    </row>
    <row r="285">
      <c r="A285" s="1" t="s">
        <v>322</v>
      </c>
      <c r="B285" s="1" t="s">
        <v>25</v>
      </c>
      <c r="C285" s="1">
        <v>4.0</v>
      </c>
      <c r="D285" s="1">
        <v>1.0</v>
      </c>
      <c r="E285" s="1">
        <v>4.0</v>
      </c>
      <c r="F285" s="1" t="s">
        <v>23</v>
      </c>
      <c r="G285" s="1" t="s">
        <v>24</v>
      </c>
      <c r="H285" s="2">
        <v>45100.0</v>
      </c>
      <c r="J285" s="3">
        <f t="shared" si="2"/>
        <v>4</v>
      </c>
      <c r="K285" s="4">
        <f t="shared" si="3"/>
        <v>1</v>
      </c>
      <c r="L285" s="4">
        <f t="shared" si="4"/>
        <v>4</v>
      </c>
      <c r="S285" s="1" t="s">
        <v>322</v>
      </c>
      <c r="T285" s="4" t="str">
        <f t="shared" si="5"/>
        <v>UNKNOWN</v>
      </c>
      <c r="U285" s="4" t="str">
        <f t="shared" si="6"/>
        <v>Takeaway</v>
      </c>
      <c r="V285" s="4" t="str">
        <f t="shared" si="7"/>
        <v>Credit Card</v>
      </c>
      <c r="W285" s="4">
        <f t="shared" ref="W285:Y285" si="292">IF(OR(J285 = "ERROR", J285 = ""), "UNKNOWN", J285)</f>
        <v>4</v>
      </c>
      <c r="X285" s="4">
        <f t="shared" si="292"/>
        <v>1</v>
      </c>
      <c r="Y285" s="4">
        <f t="shared" si="292"/>
        <v>4</v>
      </c>
      <c r="Z285" s="5">
        <f t="shared" si="9"/>
        <v>45100</v>
      </c>
    </row>
    <row r="286">
      <c r="A286" s="1" t="s">
        <v>323</v>
      </c>
      <c r="B286" s="1" t="s">
        <v>32</v>
      </c>
      <c r="C286" s="1">
        <v>1.0</v>
      </c>
      <c r="D286" s="1">
        <v>1.0</v>
      </c>
      <c r="E286" s="1">
        <v>1.0</v>
      </c>
      <c r="H286" s="2">
        <v>45107.0</v>
      </c>
      <c r="J286" s="3">
        <f t="shared" si="2"/>
        <v>1</v>
      </c>
      <c r="K286" s="4">
        <f t="shared" si="3"/>
        <v>1</v>
      </c>
      <c r="L286" s="4">
        <f t="shared" si="4"/>
        <v>1</v>
      </c>
      <c r="S286" s="1" t="s">
        <v>323</v>
      </c>
      <c r="T286" s="4" t="str">
        <f t="shared" si="5"/>
        <v>Cookie</v>
      </c>
      <c r="U286" s="4" t="str">
        <f t="shared" si="6"/>
        <v>UNKNOWN</v>
      </c>
      <c r="V286" s="4" t="str">
        <f t="shared" si="7"/>
        <v>UNKNOWN</v>
      </c>
      <c r="W286" s="4">
        <f t="shared" ref="W286:Y286" si="293">IF(OR(J286 = "ERROR", J286 = ""), "UNKNOWN", J286)</f>
        <v>1</v>
      </c>
      <c r="X286" s="4">
        <f t="shared" si="293"/>
        <v>1</v>
      </c>
      <c r="Y286" s="4">
        <f t="shared" si="293"/>
        <v>1</v>
      </c>
      <c r="Z286" s="5">
        <f t="shared" si="9"/>
        <v>45107</v>
      </c>
    </row>
    <row r="287">
      <c r="A287" s="1" t="s">
        <v>324</v>
      </c>
      <c r="B287" s="1" t="s">
        <v>44</v>
      </c>
      <c r="C287" s="1">
        <v>5.0</v>
      </c>
      <c r="D287" s="1">
        <v>4.0</v>
      </c>
      <c r="E287" s="1">
        <v>20.0</v>
      </c>
      <c r="G287" s="1" t="s">
        <v>29</v>
      </c>
      <c r="H287" s="2">
        <v>45059.0</v>
      </c>
      <c r="J287" s="3">
        <f t="shared" si="2"/>
        <v>5</v>
      </c>
      <c r="K287" s="4">
        <f t="shared" si="3"/>
        <v>4</v>
      </c>
      <c r="L287" s="4">
        <f t="shared" si="4"/>
        <v>20</v>
      </c>
      <c r="S287" s="1" t="s">
        <v>324</v>
      </c>
      <c r="T287" s="4" t="str">
        <f t="shared" si="5"/>
        <v>Sandwich</v>
      </c>
      <c r="U287" s="4" t="str">
        <f t="shared" si="6"/>
        <v>In-store</v>
      </c>
      <c r="V287" s="4" t="str">
        <f t="shared" si="7"/>
        <v>UNKNOWN</v>
      </c>
      <c r="W287" s="4">
        <f t="shared" ref="W287:Y287" si="294">IF(OR(J287 = "ERROR", J287 = ""), "UNKNOWN", J287)</f>
        <v>5</v>
      </c>
      <c r="X287" s="4">
        <f t="shared" si="294"/>
        <v>4</v>
      </c>
      <c r="Y287" s="4">
        <f t="shared" si="294"/>
        <v>20</v>
      </c>
      <c r="Z287" s="5">
        <f t="shared" si="9"/>
        <v>45059</v>
      </c>
    </row>
    <row r="288">
      <c r="A288" s="1" t="s">
        <v>325</v>
      </c>
      <c r="B288" s="1" t="s">
        <v>55</v>
      </c>
      <c r="C288" s="1">
        <v>5.0</v>
      </c>
      <c r="D288" s="1">
        <v>3.0</v>
      </c>
      <c r="E288" s="1">
        <v>15.0</v>
      </c>
      <c r="G288" s="1" t="s">
        <v>29</v>
      </c>
      <c r="H288" s="1" t="s">
        <v>25</v>
      </c>
      <c r="J288" s="3">
        <f t="shared" si="2"/>
        <v>5</v>
      </c>
      <c r="K288" s="4">
        <f t="shared" si="3"/>
        <v>3</v>
      </c>
      <c r="L288" s="4">
        <f t="shared" si="4"/>
        <v>15</v>
      </c>
      <c r="S288" s="1" t="s">
        <v>325</v>
      </c>
      <c r="T288" s="4" t="str">
        <f t="shared" si="5"/>
        <v>Juice</v>
      </c>
      <c r="U288" s="4" t="str">
        <f t="shared" si="6"/>
        <v>In-store</v>
      </c>
      <c r="V288" s="4" t="str">
        <f t="shared" si="7"/>
        <v>UNKNOWN</v>
      </c>
      <c r="W288" s="4">
        <f t="shared" ref="W288:Y288" si="295">IF(OR(J288 = "ERROR", J288 = ""), "UNKNOWN", J288)</f>
        <v>5</v>
      </c>
      <c r="X288" s="4">
        <f t="shared" si="295"/>
        <v>3</v>
      </c>
      <c r="Y288" s="4">
        <f t="shared" si="295"/>
        <v>15</v>
      </c>
      <c r="Z288" s="4" t="str">
        <f t="shared" si="9"/>
        <v>UNKNOWN</v>
      </c>
    </row>
    <row r="289">
      <c r="A289" s="1" t="s">
        <v>326</v>
      </c>
      <c r="B289" s="1" t="s">
        <v>22</v>
      </c>
      <c r="C289" s="1" t="s">
        <v>30</v>
      </c>
      <c r="D289" s="1">
        <v>2.0</v>
      </c>
      <c r="E289" s="1">
        <v>8.0</v>
      </c>
      <c r="F289" s="1" t="s">
        <v>28</v>
      </c>
      <c r="H289" s="2">
        <v>45041.0</v>
      </c>
      <c r="J289" s="3">
        <f t="shared" si="2"/>
        <v>4</v>
      </c>
      <c r="K289" s="4">
        <f t="shared" si="3"/>
        <v>2</v>
      </c>
      <c r="L289" s="4">
        <f t="shared" si="4"/>
        <v>8</v>
      </c>
      <c r="S289" s="1" t="s">
        <v>326</v>
      </c>
      <c r="T289" s="4" t="str">
        <f t="shared" si="5"/>
        <v>Coffee</v>
      </c>
      <c r="U289" s="4" t="str">
        <f t="shared" si="6"/>
        <v>UNKNOWN</v>
      </c>
      <c r="V289" s="4" t="str">
        <f t="shared" si="7"/>
        <v>Cash</v>
      </c>
      <c r="W289" s="4">
        <f t="shared" ref="W289:Y289" si="296">IF(OR(J289 = "ERROR", J289 = ""), "UNKNOWN", J289)</f>
        <v>4</v>
      </c>
      <c r="X289" s="4">
        <f t="shared" si="296"/>
        <v>2</v>
      </c>
      <c r="Y289" s="4">
        <f t="shared" si="296"/>
        <v>8</v>
      </c>
      <c r="Z289" s="5">
        <f t="shared" si="9"/>
        <v>45041</v>
      </c>
    </row>
    <row r="290">
      <c r="A290" s="1" t="s">
        <v>327</v>
      </c>
      <c r="B290" s="1" t="s">
        <v>30</v>
      </c>
      <c r="C290" s="1">
        <v>3.0</v>
      </c>
      <c r="D290" s="1">
        <v>4.0</v>
      </c>
      <c r="E290" s="1">
        <v>12.0</v>
      </c>
      <c r="G290" s="1" t="s">
        <v>24</v>
      </c>
      <c r="H290" s="2">
        <v>45073.0</v>
      </c>
      <c r="J290" s="3">
        <f t="shared" si="2"/>
        <v>3</v>
      </c>
      <c r="K290" s="4">
        <f t="shared" si="3"/>
        <v>4</v>
      </c>
      <c r="L290" s="4">
        <f t="shared" si="4"/>
        <v>12</v>
      </c>
      <c r="S290" s="1" t="s">
        <v>327</v>
      </c>
      <c r="T290" s="4" t="str">
        <f t="shared" si="5"/>
        <v>UNKNOWN</v>
      </c>
      <c r="U290" s="4" t="str">
        <f t="shared" si="6"/>
        <v>Takeaway</v>
      </c>
      <c r="V290" s="4" t="str">
        <f t="shared" si="7"/>
        <v>UNKNOWN</v>
      </c>
      <c r="W290" s="4">
        <f t="shared" ref="W290:Y290" si="297">IF(OR(J290 = "ERROR", J290 = ""), "UNKNOWN", J290)</f>
        <v>3</v>
      </c>
      <c r="X290" s="4">
        <f t="shared" si="297"/>
        <v>4</v>
      </c>
      <c r="Y290" s="4">
        <f t="shared" si="297"/>
        <v>12</v>
      </c>
      <c r="Z290" s="5">
        <f t="shared" si="9"/>
        <v>45073</v>
      </c>
    </row>
    <row r="291">
      <c r="A291" s="1" t="s">
        <v>328</v>
      </c>
      <c r="C291" s="1">
        <v>4.0</v>
      </c>
      <c r="D291" s="1" t="s">
        <v>25</v>
      </c>
      <c r="E291" s="1">
        <v>6.0</v>
      </c>
      <c r="F291" s="1" t="s">
        <v>23</v>
      </c>
      <c r="G291" s="1" t="s">
        <v>29</v>
      </c>
      <c r="H291" s="2">
        <v>44976.0</v>
      </c>
      <c r="J291" s="3">
        <f t="shared" si="2"/>
        <v>4</v>
      </c>
      <c r="K291" s="4">
        <f t="shared" si="3"/>
        <v>1.5</v>
      </c>
      <c r="L291" s="4">
        <f t="shared" si="4"/>
        <v>6</v>
      </c>
      <c r="S291" s="1" t="s">
        <v>328</v>
      </c>
      <c r="T291" s="4" t="str">
        <f t="shared" si="5"/>
        <v>UNKNOWN</v>
      </c>
      <c r="U291" s="4" t="str">
        <f t="shared" si="6"/>
        <v>In-store</v>
      </c>
      <c r="V291" s="4" t="str">
        <f t="shared" si="7"/>
        <v>Credit Card</v>
      </c>
      <c r="W291" s="4">
        <f t="shared" ref="W291:Y291" si="298">IF(OR(J291 = "ERROR", J291 = ""), "UNKNOWN", J291)</f>
        <v>4</v>
      </c>
      <c r="X291" s="4">
        <f t="shared" si="298"/>
        <v>1.5</v>
      </c>
      <c r="Y291" s="4">
        <f t="shared" si="298"/>
        <v>6</v>
      </c>
      <c r="Z291" s="5">
        <f t="shared" si="9"/>
        <v>44976</v>
      </c>
    </row>
    <row r="292">
      <c r="A292" s="1" t="s">
        <v>329</v>
      </c>
      <c r="B292" s="1" t="s">
        <v>81</v>
      </c>
      <c r="C292" s="1">
        <v>5.0</v>
      </c>
      <c r="D292" s="1">
        <v>1.5</v>
      </c>
      <c r="E292" s="1">
        <v>7.5</v>
      </c>
      <c r="F292" s="1" t="s">
        <v>23</v>
      </c>
      <c r="G292" s="1" t="s">
        <v>29</v>
      </c>
      <c r="H292" s="6">
        <v>45271.0</v>
      </c>
      <c r="J292" s="3">
        <f t="shared" si="2"/>
        <v>5</v>
      </c>
      <c r="K292" s="4">
        <f t="shared" si="3"/>
        <v>1.5</v>
      </c>
      <c r="L292" s="4">
        <f t="shared" si="4"/>
        <v>7.5</v>
      </c>
      <c r="S292" s="1" t="s">
        <v>329</v>
      </c>
      <c r="T292" s="4" t="str">
        <f t="shared" si="5"/>
        <v>Tea</v>
      </c>
      <c r="U292" s="4" t="str">
        <f t="shared" si="6"/>
        <v>In-store</v>
      </c>
      <c r="V292" s="4" t="str">
        <f t="shared" si="7"/>
        <v>Credit Card</v>
      </c>
      <c r="W292" s="4">
        <f t="shared" ref="W292:Y292" si="299">IF(OR(J292 = "ERROR", J292 = ""), "UNKNOWN", J292)</f>
        <v>5</v>
      </c>
      <c r="X292" s="4">
        <f t="shared" si="299"/>
        <v>1.5</v>
      </c>
      <c r="Y292" s="4">
        <f t="shared" si="299"/>
        <v>7.5</v>
      </c>
      <c r="Z292" s="7">
        <f t="shared" si="9"/>
        <v>45271</v>
      </c>
    </row>
    <row r="293">
      <c r="A293" s="1" t="s">
        <v>330</v>
      </c>
      <c r="B293" s="1" t="s">
        <v>41</v>
      </c>
      <c r="C293" s="1">
        <v>1.0</v>
      </c>
      <c r="D293" s="1">
        <v>4.0</v>
      </c>
      <c r="E293" s="1">
        <v>4.0</v>
      </c>
      <c r="F293" s="1" t="s">
        <v>39</v>
      </c>
      <c r="G293" s="1" t="s">
        <v>29</v>
      </c>
      <c r="H293" s="2">
        <v>45041.0</v>
      </c>
      <c r="J293" s="3">
        <f t="shared" si="2"/>
        <v>1</v>
      </c>
      <c r="K293" s="4">
        <f t="shared" si="3"/>
        <v>4</v>
      </c>
      <c r="L293" s="4">
        <f t="shared" si="4"/>
        <v>4</v>
      </c>
      <c r="S293" s="1" t="s">
        <v>330</v>
      </c>
      <c r="T293" s="4" t="str">
        <f t="shared" si="5"/>
        <v>Smoothie</v>
      </c>
      <c r="U293" s="4" t="str">
        <f t="shared" si="6"/>
        <v>In-store</v>
      </c>
      <c r="V293" s="4" t="str">
        <f t="shared" si="7"/>
        <v>Digital Wallet</v>
      </c>
      <c r="W293" s="4">
        <f t="shared" ref="W293:Y293" si="300">IF(OR(J293 = "ERROR", J293 = ""), "UNKNOWN", J293)</f>
        <v>1</v>
      </c>
      <c r="X293" s="4">
        <f t="shared" si="300"/>
        <v>4</v>
      </c>
      <c r="Y293" s="4">
        <f t="shared" si="300"/>
        <v>4</v>
      </c>
      <c r="Z293" s="5">
        <f t="shared" si="9"/>
        <v>45041</v>
      </c>
    </row>
    <row r="294">
      <c r="A294" s="1" t="s">
        <v>331</v>
      </c>
      <c r="B294" s="1" t="s">
        <v>81</v>
      </c>
      <c r="C294" s="1">
        <v>3.0</v>
      </c>
      <c r="D294" s="1">
        <v>1.5</v>
      </c>
      <c r="E294" s="1">
        <v>4.5</v>
      </c>
      <c r="F294" s="1" t="s">
        <v>39</v>
      </c>
      <c r="G294" s="1" t="s">
        <v>29</v>
      </c>
      <c r="H294" s="6">
        <v>45211.0</v>
      </c>
      <c r="J294" s="3">
        <f t="shared" si="2"/>
        <v>3</v>
      </c>
      <c r="K294" s="4">
        <f t="shared" si="3"/>
        <v>1.5</v>
      </c>
      <c r="L294" s="4">
        <f t="shared" si="4"/>
        <v>4.5</v>
      </c>
      <c r="S294" s="1" t="s">
        <v>331</v>
      </c>
      <c r="T294" s="4" t="str">
        <f t="shared" si="5"/>
        <v>Tea</v>
      </c>
      <c r="U294" s="4" t="str">
        <f t="shared" si="6"/>
        <v>In-store</v>
      </c>
      <c r="V294" s="4" t="str">
        <f t="shared" si="7"/>
        <v>Digital Wallet</v>
      </c>
      <c r="W294" s="4">
        <f t="shared" ref="W294:Y294" si="301">IF(OR(J294 = "ERROR", J294 = ""), "UNKNOWN", J294)</f>
        <v>3</v>
      </c>
      <c r="X294" s="4">
        <f t="shared" si="301"/>
        <v>1.5</v>
      </c>
      <c r="Y294" s="4">
        <f t="shared" si="301"/>
        <v>4.5</v>
      </c>
      <c r="Z294" s="7">
        <f t="shared" si="9"/>
        <v>45211</v>
      </c>
    </row>
    <row r="295">
      <c r="A295" s="1" t="s">
        <v>332</v>
      </c>
      <c r="B295" s="1" t="s">
        <v>22</v>
      </c>
      <c r="C295" s="1">
        <v>5.0</v>
      </c>
      <c r="D295" s="1">
        <v>2.0</v>
      </c>
      <c r="E295" s="1">
        <v>10.0</v>
      </c>
      <c r="G295" s="1" t="s">
        <v>24</v>
      </c>
      <c r="H295" s="2">
        <v>45168.0</v>
      </c>
      <c r="J295" s="3">
        <f t="shared" si="2"/>
        <v>5</v>
      </c>
      <c r="K295" s="4">
        <f t="shared" si="3"/>
        <v>2</v>
      </c>
      <c r="L295" s="4">
        <f t="shared" si="4"/>
        <v>10</v>
      </c>
      <c r="S295" s="1" t="s">
        <v>332</v>
      </c>
      <c r="T295" s="4" t="str">
        <f t="shared" si="5"/>
        <v>Coffee</v>
      </c>
      <c r="U295" s="4" t="str">
        <f t="shared" si="6"/>
        <v>Takeaway</v>
      </c>
      <c r="V295" s="4" t="str">
        <f t="shared" si="7"/>
        <v>UNKNOWN</v>
      </c>
      <c r="W295" s="4">
        <f t="shared" ref="W295:Y295" si="302">IF(OR(J295 = "ERROR", J295 = ""), "UNKNOWN", J295)</f>
        <v>5</v>
      </c>
      <c r="X295" s="4">
        <f t="shared" si="302"/>
        <v>2</v>
      </c>
      <c r="Y295" s="4">
        <f t="shared" si="302"/>
        <v>10</v>
      </c>
      <c r="Z295" s="5">
        <f t="shared" si="9"/>
        <v>45168</v>
      </c>
    </row>
    <row r="296">
      <c r="A296" s="1" t="s">
        <v>333</v>
      </c>
      <c r="B296" s="1" t="s">
        <v>27</v>
      </c>
      <c r="C296" s="1">
        <v>3.0</v>
      </c>
      <c r="D296" s="1">
        <v>3.0</v>
      </c>
      <c r="E296" s="1" t="s">
        <v>25</v>
      </c>
      <c r="F296" s="1" t="s">
        <v>39</v>
      </c>
      <c r="G296" s="1" t="s">
        <v>24</v>
      </c>
      <c r="H296" s="6">
        <v>45220.0</v>
      </c>
      <c r="J296" s="3">
        <f t="shared" si="2"/>
        <v>3</v>
      </c>
      <c r="K296" s="4">
        <f t="shared" si="3"/>
        <v>3</v>
      </c>
      <c r="L296" s="4">
        <f t="shared" si="4"/>
        <v>9</v>
      </c>
      <c r="S296" s="1" t="s">
        <v>333</v>
      </c>
      <c r="T296" s="4" t="str">
        <f t="shared" si="5"/>
        <v>Cake</v>
      </c>
      <c r="U296" s="4" t="str">
        <f t="shared" si="6"/>
        <v>Takeaway</v>
      </c>
      <c r="V296" s="4" t="str">
        <f t="shared" si="7"/>
        <v>Digital Wallet</v>
      </c>
      <c r="W296" s="4">
        <f t="shared" ref="W296:Y296" si="303">IF(OR(J296 = "ERROR", J296 = ""), "UNKNOWN", J296)</f>
        <v>3</v>
      </c>
      <c r="X296" s="4">
        <f t="shared" si="303"/>
        <v>3</v>
      </c>
      <c r="Y296" s="4">
        <f t="shared" si="303"/>
        <v>9</v>
      </c>
      <c r="Z296" s="7">
        <f t="shared" si="9"/>
        <v>45220</v>
      </c>
    </row>
    <row r="297">
      <c r="A297" s="1" t="s">
        <v>334</v>
      </c>
      <c r="B297" s="1" t="s">
        <v>22</v>
      </c>
      <c r="C297" s="1">
        <v>3.0</v>
      </c>
      <c r="D297" s="1">
        <v>2.0</v>
      </c>
      <c r="E297" s="1">
        <v>6.0</v>
      </c>
      <c r="F297" s="1" t="s">
        <v>23</v>
      </c>
      <c r="H297" s="2">
        <v>45232.0</v>
      </c>
      <c r="J297" s="3">
        <f t="shared" si="2"/>
        <v>3</v>
      </c>
      <c r="K297" s="4">
        <f t="shared" si="3"/>
        <v>2</v>
      </c>
      <c r="L297" s="4">
        <f t="shared" si="4"/>
        <v>6</v>
      </c>
      <c r="S297" s="1" t="s">
        <v>334</v>
      </c>
      <c r="T297" s="4" t="str">
        <f t="shared" si="5"/>
        <v>Coffee</v>
      </c>
      <c r="U297" s="4" t="str">
        <f t="shared" si="6"/>
        <v>UNKNOWN</v>
      </c>
      <c r="V297" s="4" t="str">
        <f t="shared" si="7"/>
        <v>Credit Card</v>
      </c>
      <c r="W297" s="4">
        <f t="shared" ref="W297:Y297" si="304">IF(OR(J297 = "ERROR", J297 = ""), "UNKNOWN", J297)</f>
        <v>3</v>
      </c>
      <c r="X297" s="4">
        <f t="shared" si="304"/>
        <v>2</v>
      </c>
      <c r="Y297" s="4">
        <f t="shared" si="304"/>
        <v>6</v>
      </c>
      <c r="Z297" s="5">
        <f t="shared" si="9"/>
        <v>45232</v>
      </c>
    </row>
    <row r="298">
      <c r="A298" s="1" t="s">
        <v>335</v>
      </c>
      <c r="B298" s="1" t="s">
        <v>55</v>
      </c>
      <c r="C298" s="1">
        <v>1.0</v>
      </c>
      <c r="D298" s="1">
        <v>3.0</v>
      </c>
      <c r="E298" s="1">
        <v>3.0</v>
      </c>
      <c r="F298" s="1" t="s">
        <v>28</v>
      </c>
      <c r="G298" s="1" t="s">
        <v>30</v>
      </c>
      <c r="H298" s="2">
        <v>45188.0</v>
      </c>
      <c r="J298" s="3">
        <f t="shared" si="2"/>
        <v>1</v>
      </c>
      <c r="K298" s="4">
        <f t="shared" si="3"/>
        <v>3</v>
      </c>
      <c r="L298" s="4">
        <f t="shared" si="4"/>
        <v>3</v>
      </c>
      <c r="S298" s="1" t="s">
        <v>335</v>
      </c>
      <c r="T298" s="4" t="str">
        <f t="shared" si="5"/>
        <v>Juice</v>
      </c>
      <c r="U298" s="4" t="str">
        <f t="shared" si="6"/>
        <v>UNKNOWN</v>
      </c>
      <c r="V298" s="4" t="str">
        <f t="shared" si="7"/>
        <v>Cash</v>
      </c>
      <c r="W298" s="4">
        <f t="shared" ref="W298:Y298" si="305">IF(OR(J298 = "ERROR", J298 = ""), "UNKNOWN", J298)</f>
        <v>1</v>
      </c>
      <c r="X298" s="4">
        <f t="shared" si="305"/>
        <v>3</v>
      </c>
      <c r="Y298" s="4">
        <f t="shared" si="305"/>
        <v>3</v>
      </c>
      <c r="Z298" s="5">
        <f t="shared" si="9"/>
        <v>45188</v>
      </c>
    </row>
    <row r="299">
      <c r="A299" s="1" t="s">
        <v>336</v>
      </c>
      <c r="B299" s="1" t="s">
        <v>27</v>
      </c>
      <c r="C299" s="1">
        <v>3.0</v>
      </c>
      <c r="D299" s="1">
        <v>3.0</v>
      </c>
      <c r="E299" s="1">
        <v>9.0</v>
      </c>
      <c r="F299" s="1" t="s">
        <v>28</v>
      </c>
      <c r="G299" s="1" t="s">
        <v>24</v>
      </c>
      <c r="H299" s="2">
        <v>45111.0</v>
      </c>
      <c r="J299" s="3">
        <f t="shared" si="2"/>
        <v>3</v>
      </c>
      <c r="K299" s="4">
        <f t="shared" si="3"/>
        <v>3</v>
      </c>
      <c r="L299" s="4">
        <f t="shared" si="4"/>
        <v>9</v>
      </c>
      <c r="S299" s="1" t="s">
        <v>336</v>
      </c>
      <c r="T299" s="4" t="str">
        <f t="shared" si="5"/>
        <v>Cake</v>
      </c>
      <c r="U299" s="4" t="str">
        <f t="shared" si="6"/>
        <v>Takeaway</v>
      </c>
      <c r="V299" s="4" t="str">
        <f t="shared" si="7"/>
        <v>Cash</v>
      </c>
      <c r="W299" s="4">
        <f t="shared" ref="W299:Y299" si="306">IF(OR(J299 = "ERROR", J299 = ""), "UNKNOWN", J299)</f>
        <v>3</v>
      </c>
      <c r="X299" s="4">
        <f t="shared" si="306"/>
        <v>3</v>
      </c>
      <c r="Y299" s="4">
        <f t="shared" si="306"/>
        <v>9</v>
      </c>
      <c r="Z299" s="5">
        <f t="shared" si="9"/>
        <v>45111</v>
      </c>
    </row>
    <row r="300">
      <c r="A300" s="1" t="s">
        <v>337</v>
      </c>
      <c r="B300" s="1" t="s">
        <v>41</v>
      </c>
      <c r="C300" s="1">
        <v>1.0</v>
      </c>
      <c r="D300" s="1">
        <v>4.0</v>
      </c>
      <c r="E300" s="1">
        <v>4.0</v>
      </c>
      <c r="F300" s="1" t="s">
        <v>39</v>
      </c>
      <c r="H300" s="2">
        <v>44954.0</v>
      </c>
      <c r="J300" s="3">
        <f t="shared" si="2"/>
        <v>1</v>
      </c>
      <c r="K300" s="4">
        <f t="shared" si="3"/>
        <v>4</v>
      </c>
      <c r="L300" s="4">
        <f t="shared" si="4"/>
        <v>4</v>
      </c>
      <c r="S300" s="1" t="s">
        <v>337</v>
      </c>
      <c r="T300" s="4" t="str">
        <f t="shared" si="5"/>
        <v>Smoothie</v>
      </c>
      <c r="U300" s="4" t="str">
        <f t="shared" si="6"/>
        <v>UNKNOWN</v>
      </c>
      <c r="V300" s="4" t="str">
        <f t="shared" si="7"/>
        <v>Digital Wallet</v>
      </c>
      <c r="W300" s="4">
        <f t="shared" ref="W300:Y300" si="307">IF(OR(J300 = "ERROR", J300 = ""), "UNKNOWN", J300)</f>
        <v>1</v>
      </c>
      <c r="X300" s="4">
        <f t="shared" si="307"/>
        <v>4</v>
      </c>
      <c r="Y300" s="4">
        <f t="shared" si="307"/>
        <v>4</v>
      </c>
      <c r="Z300" s="5">
        <f t="shared" si="9"/>
        <v>44954</v>
      </c>
    </row>
    <row r="301">
      <c r="A301" s="1" t="s">
        <v>338</v>
      </c>
      <c r="B301" s="1" t="s">
        <v>32</v>
      </c>
      <c r="C301" s="1">
        <v>2.0</v>
      </c>
      <c r="E301" s="1">
        <v>2.0</v>
      </c>
      <c r="F301" s="1" t="s">
        <v>28</v>
      </c>
      <c r="G301" s="1" t="s">
        <v>29</v>
      </c>
      <c r="H301" s="2">
        <v>45203.0</v>
      </c>
      <c r="J301" s="3">
        <f t="shared" si="2"/>
        <v>2</v>
      </c>
      <c r="K301" s="4">
        <f t="shared" si="3"/>
        <v>1</v>
      </c>
      <c r="L301" s="4">
        <f t="shared" si="4"/>
        <v>2</v>
      </c>
      <c r="S301" s="1" t="s">
        <v>338</v>
      </c>
      <c r="T301" s="4" t="str">
        <f t="shared" si="5"/>
        <v>Cookie</v>
      </c>
      <c r="U301" s="4" t="str">
        <f t="shared" si="6"/>
        <v>In-store</v>
      </c>
      <c r="V301" s="4" t="str">
        <f t="shared" si="7"/>
        <v>Cash</v>
      </c>
      <c r="W301" s="4">
        <f t="shared" ref="W301:Y301" si="308">IF(OR(J301 = "ERROR", J301 = ""), "UNKNOWN", J301)</f>
        <v>2</v>
      </c>
      <c r="X301" s="4">
        <f t="shared" si="308"/>
        <v>1</v>
      </c>
      <c r="Y301" s="4">
        <f t="shared" si="308"/>
        <v>2</v>
      </c>
      <c r="Z301" s="5">
        <f t="shared" si="9"/>
        <v>45203</v>
      </c>
    </row>
    <row r="302">
      <c r="A302" s="1" t="s">
        <v>339</v>
      </c>
      <c r="B302" s="1" t="s">
        <v>81</v>
      </c>
      <c r="C302" s="1">
        <v>2.0</v>
      </c>
      <c r="D302" s="1">
        <v>1.5</v>
      </c>
      <c r="E302" s="1">
        <v>3.0</v>
      </c>
      <c r="F302" s="1" t="s">
        <v>28</v>
      </c>
      <c r="G302" s="1" t="s">
        <v>24</v>
      </c>
      <c r="H302" s="1" t="s">
        <v>30</v>
      </c>
      <c r="J302" s="3">
        <f t="shared" si="2"/>
        <v>2</v>
      </c>
      <c r="K302" s="4">
        <f t="shared" si="3"/>
        <v>1.5</v>
      </c>
      <c r="L302" s="4">
        <f t="shared" si="4"/>
        <v>3</v>
      </c>
      <c r="S302" s="1" t="s">
        <v>339</v>
      </c>
      <c r="T302" s="4" t="str">
        <f t="shared" si="5"/>
        <v>Tea</v>
      </c>
      <c r="U302" s="4" t="str">
        <f t="shared" si="6"/>
        <v>Takeaway</v>
      </c>
      <c r="V302" s="4" t="str">
        <f t="shared" si="7"/>
        <v>Cash</v>
      </c>
      <c r="W302" s="4">
        <f t="shared" ref="W302:Y302" si="309">IF(OR(J302 = "ERROR", J302 = ""), "UNKNOWN", J302)</f>
        <v>2</v>
      </c>
      <c r="X302" s="4">
        <f t="shared" si="309"/>
        <v>1.5</v>
      </c>
      <c r="Y302" s="4">
        <f t="shared" si="309"/>
        <v>3</v>
      </c>
      <c r="Z302" s="4" t="str">
        <f t="shared" si="9"/>
        <v>UNKNOWN</v>
      </c>
    </row>
    <row r="303">
      <c r="A303" s="1" t="s">
        <v>340</v>
      </c>
      <c r="B303" s="1" t="s">
        <v>41</v>
      </c>
      <c r="C303" s="1">
        <v>3.0</v>
      </c>
      <c r="D303" s="1">
        <v>4.0</v>
      </c>
      <c r="E303" s="1">
        <v>12.0</v>
      </c>
      <c r="F303" s="1" t="s">
        <v>23</v>
      </c>
      <c r="G303" s="1" t="s">
        <v>29</v>
      </c>
      <c r="H303" s="2">
        <v>44983.0</v>
      </c>
      <c r="J303" s="3">
        <f t="shared" si="2"/>
        <v>3</v>
      </c>
      <c r="K303" s="4">
        <f t="shared" si="3"/>
        <v>4</v>
      </c>
      <c r="L303" s="4">
        <f t="shared" si="4"/>
        <v>12</v>
      </c>
      <c r="S303" s="1" t="s">
        <v>340</v>
      </c>
      <c r="T303" s="4" t="str">
        <f t="shared" si="5"/>
        <v>Smoothie</v>
      </c>
      <c r="U303" s="4" t="str">
        <f t="shared" si="6"/>
        <v>In-store</v>
      </c>
      <c r="V303" s="4" t="str">
        <f t="shared" si="7"/>
        <v>Credit Card</v>
      </c>
      <c r="W303" s="4">
        <f t="shared" ref="W303:Y303" si="310">IF(OR(J303 = "ERROR", J303 = ""), "UNKNOWN", J303)</f>
        <v>3</v>
      </c>
      <c r="X303" s="4">
        <f t="shared" si="310"/>
        <v>4</v>
      </c>
      <c r="Y303" s="4">
        <f t="shared" si="310"/>
        <v>12</v>
      </c>
      <c r="Z303" s="5">
        <f t="shared" si="9"/>
        <v>44983</v>
      </c>
    </row>
    <row r="304">
      <c r="A304" s="1" t="s">
        <v>341</v>
      </c>
      <c r="B304" s="1" t="s">
        <v>22</v>
      </c>
      <c r="C304" s="1">
        <v>2.0</v>
      </c>
      <c r="D304" s="1">
        <v>2.0</v>
      </c>
      <c r="E304" s="1">
        <v>4.0</v>
      </c>
      <c r="G304" s="1" t="s">
        <v>24</v>
      </c>
      <c r="H304" s="2">
        <v>44941.0</v>
      </c>
      <c r="J304" s="3">
        <f t="shared" si="2"/>
        <v>2</v>
      </c>
      <c r="K304" s="4">
        <f t="shared" si="3"/>
        <v>2</v>
      </c>
      <c r="L304" s="4">
        <f t="shared" si="4"/>
        <v>4</v>
      </c>
      <c r="S304" s="1" t="s">
        <v>341</v>
      </c>
      <c r="T304" s="4" t="str">
        <f t="shared" si="5"/>
        <v>Coffee</v>
      </c>
      <c r="U304" s="4" t="str">
        <f t="shared" si="6"/>
        <v>Takeaway</v>
      </c>
      <c r="V304" s="4" t="str">
        <f t="shared" si="7"/>
        <v>UNKNOWN</v>
      </c>
      <c r="W304" s="4">
        <f t="shared" ref="W304:Y304" si="311">IF(OR(J304 = "ERROR", J304 = ""), "UNKNOWN", J304)</f>
        <v>2</v>
      </c>
      <c r="X304" s="4">
        <f t="shared" si="311"/>
        <v>2</v>
      </c>
      <c r="Y304" s="4">
        <f t="shared" si="311"/>
        <v>4</v>
      </c>
      <c r="Z304" s="5">
        <f t="shared" si="9"/>
        <v>44941</v>
      </c>
    </row>
    <row r="305">
      <c r="A305" s="1" t="s">
        <v>342</v>
      </c>
      <c r="B305" s="1" t="s">
        <v>81</v>
      </c>
      <c r="C305" s="1">
        <v>3.0</v>
      </c>
      <c r="D305" s="1">
        <v>1.5</v>
      </c>
      <c r="E305" s="1">
        <v>4.5</v>
      </c>
      <c r="F305" s="1" t="s">
        <v>39</v>
      </c>
      <c r="G305" s="1" t="s">
        <v>29</v>
      </c>
      <c r="H305" s="2">
        <v>45064.0</v>
      </c>
      <c r="J305" s="3">
        <f t="shared" si="2"/>
        <v>3</v>
      </c>
      <c r="K305" s="4">
        <f t="shared" si="3"/>
        <v>1.5</v>
      </c>
      <c r="L305" s="4">
        <f t="shared" si="4"/>
        <v>4.5</v>
      </c>
      <c r="S305" s="1" t="s">
        <v>342</v>
      </c>
      <c r="T305" s="4" t="str">
        <f t="shared" si="5"/>
        <v>Tea</v>
      </c>
      <c r="U305" s="4" t="str">
        <f t="shared" si="6"/>
        <v>In-store</v>
      </c>
      <c r="V305" s="4" t="str">
        <f t="shared" si="7"/>
        <v>Digital Wallet</v>
      </c>
      <c r="W305" s="4">
        <f t="shared" ref="W305:Y305" si="312">IF(OR(J305 = "ERROR", J305 = ""), "UNKNOWN", J305)</f>
        <v>3</v>
      </c>
      <c r="X305" s="4">
        <f t="shared" si="312"/>
        <v>1.5</v>
      </c>
      <c r="Y305" s="4">
        <f t="shared" si="312"/>
        <v>4.5</v>
      </c>
      <c r="Z305" s="5">
        <f t="shared" si="9"/>
        <v>45064</v>
      </c>
    </row>
    <row r="306">
      <c r="A306" s="1" t="s">
        <v>343</v>
      </c>
      <c r="B306" s="1" t="s">
        <v>44</v>
      </c>
      <c r="C306" s="1">
        <v>3.0</v>
      </c>
      <c r="D306" s="1">
        <v>4.0</v>
      </c>
      <c r="E306" s="1">
        <v>12.0</v>
      </c>
      <c r="H306" s="2">
        <v>45049.0</v>
      </c>
      <c r="J306" s="3">
        <f t="shared" si="2"/>
        <v>3</v>
      </c>
      <c r="K306" s="4">
        <f t="shared" si="3"/>
        <v>4</v>
      </c>
      <c r="L306" s="4">
        <f t="shared" si="4"/>
        <v>12</v>
      </c>
      <c r="S306" s="1" t="s">
        <v>343</v>
      </c>
      <c r="T306" s="4" t="str">
        <f t="shared" si="5"/>
        <v>Sandwich</v>
      </c>
      <c r="U306" s="4" t="str">
        <f t="shared" si="6"/>
        <v>UNKNOWN</v>
      </c>
      <c r="V306" s="4" t="str">
        <f t="shared" si="7"/>
        <v>UNKNOWN</v>
      </c>
      <c r="W306" s="4">
        <f t="shared" ref="W306:Y306" si="313">IF(OR(J306 = "ERROR", J306 = ""), "UNKNOWN", J306)</f>
        <v>3</v>
      </c>
      <c r="X306" s="4">
        <f t="shared" si="313"/>
        <v>4</v>
      </c>
      <c r="Y306" s="4">
        <f t="shared" si="313"/>
        <v>12</v>
      </c>
      <c r="Z306" s="5">
        <f t="shared" si="9"/>
        <v>45049</v>
      </c>
    </row>
    <row r="307">
      <c r="A307" s="1" t="s">
        <v>344</v>
      </c>
      <c r="B307" s="1" t="s">
        <v>36</v>
      </c>
      <c r="C307" s="1">
        <v>3.0</v>
      </c>
      <c r="D307" s="1">
        <v>5.0</v>
      </c>
      <c r="E307" s="1">
        <v>15.0</v>
      </c>
      <c r="F307" s="1" t="s">
        <v>28</v>
      </c>
      <c r="H307" s="2">
        <v>45236.0</v>
      </c>
      <c r="J307" s="3">
        <f t="shared" si="2"/>
        <v>3</v>
      </c>
      <c r="K307" s="4">
        <f t="shared" si="3"/>
        <v>5</v>
      </c>
      <c r="L307" s="4">
        <f t="shared" si="4"/>
        <v>15</v>
      </c>
      <c r="S307" s="1" t="s">
        <v>344</v>
      </c>
      <c r="T307" s="4" t="str">
        <f t="shared" si="5"/>
        <v>Salad</v>
      </c>
      <c r="U307" s="4" t="str">
        <f t="shared" si="6"/>
        <v>UNKNOWN</v>
      </c>
      <c r="V307" s="4" t="str">
        <f t="shared" si="7"/>
        <v>Cash</v>
      </c>
      <c r="W307" s="4">
        <f t="shared" ref="W307:Y307" si="314">IF(OR(J307 = "ERROR", J307 = ""), "UNKNOWN", J307)</f>
        <v>3</v>
      </c>
      <c r="X307" s="4">
        <f t="shared" si="314"/>
        <v>5</v>
      </c>
      <c r="Y307" s="4">
        <f t="shared" si="314"/>
        <v>15</v>
      </c>
      <c r="Z307" s="5">
        <f t="shared" si="9"/>
        <v>45236</v>
      </c>
    </row>
    <row r="308">
      <c r="A308" s="1" t="s">
        <v>345</v>
      </c>
      <c r="B308" s="1" t="s">
        <v>32</v>
      </c>
      <c r="C308" s="1">
        <v>1.0</v>
      </c>
      <c r="D308" s="1">
        <v>1.0</v>
      </c>
      <c r="E308" s="1">
        <v>1.0</v>
      </c>
      <c r="G308" s="1" t="s">
        <v>29</v>
      </c>
      <c r="H308" s="6">
        <v>45210.0</v>
      </c>
      <c r="J308" s="3">
        <f t="shared" si="2"/>
        <v>1</v>
      </c>
      <c r="K308" s="4">
        <f t="shared" si="3"/>
        <v>1</v>
      </c>
      <c r="L308" s="4">
        <f t="shared" si="4"/>
        <v>1</v>
      </c>
      <c r="S308" s="1" t="s">
        <v>345</v>
      </c>
      <c r="T308" s="4" t="str">
        <f t="shared" si="5"/>
        <v>Cookie</v>
      </c>
      <c r="U308" s="4" t="str">
        <f t="shared" si="6"/>
        <v>In-store</v>
      </c>
      <c r="V308" s="4" t="str">
        <f t="shared" si="7"/>
        <v>UNKNOWN</v>
      </c>
      <c r="W308" s="4">
        <f t="shared" ref="W308:Y308" si="315">IF(OR(J308 = "ERROR", J308 = ""), "UNKNOWN", J308)</f>
        <v>1</v>
      </c>
      <c r="X308" s="4">
        <f t="shared" si="315"/>
        <v>1</v>
      </c>
      <c r="Y308" s="4">
        <f t="shared" si="315"/>
        <v>1</v>
      </c>
      <c r="Z308" s="7">
        <f t="shared" si="9"/>
        <v>45210</v>
      </c>
    </row>
    <row r="309">
      <c r="A309" s="1" t="s">
        <v>346</v>
      </c>
      <c r="B309" s="1" t="s">
        <v>41</v>
      </c>
      <c r="C309" s="1">
        <v>3.0</v>
      </c>
      <c r="D309" s="1">
        <v>4.0</v>
      </c>
      <c r="E309" s="1">
        <v>12.0</v>
      </c>
      <c r="F309" s="1" t="s">
        <v>23</v>
      </c>
      <c r="H309" s="2">
        <v>44982.0</v>
      </c>
      <c r="J309" s="3">
        <f t="shared" si="2"/>
        <v>3</v>
      </c>
      <c r="K309" s="4">
        <f t="shared" si="3"/>
        <v>4</v>
      </c>
      <c r="L309" s="4">
        <f t="shared" si="4"/>
        <v>12</v>
      </c>
      <c r="S309" s="1" t="s">
        <v>346</v>
      </c>
      <c r="T309" s="4" t="str">
        <f t="shared" si="5"/>
        <v>Smoothie</v>
      </c>
      <c r="U309" s="4" t="str">
        <f t="shared" si="6"/>
        <v>UNKNOWN</v>
      </c>
      <c r="V309" s="4" t="str">
        <f t="shared" si="7"/>
        <v>Credit Card</v>
      </c>
      <c r="W309" s="4">
        <f t="shared" ref="W309:Y309" si="316">IF(OR(J309 = "ERROR", J309 = ""), "UNKNOWN", J309)</f>
        <v>3</v>
      </c>
      <c r="X309" s="4">
        <f t="shared" si="316"/>
        <v>4</v>
      </c>
      <c r="Y309" s="4">
        <f t="shared" si="316"/>
        <v>12</v>
      </c>
      <c r="Z309" s="5">
        <f t="shared" si="9"/>
        <v>44982</v>
      </c>
    </row>
    <row r="310">
      <c r="A310" s="1" t="s">
        <v>347</v>
      </c>
      <c r="B310" s="1" t="s">
        <v>32</v>
      </c>
      <c r="C310" s="1">
        <v>4.0</v>
      </c>
      <c r="D310" s="1">
        <v>1.0</v>
      </c>
      <c r="E310" s="1">
        <v>4.0</v>
      </c>
      <c r="F310" s="1" t="s">
        <v>39</v>
      </c>
      <c r="G310" s="1" t="s">
        <v>29</v>
      </c>
      <c r="J310" s="3">
        <f t="shared" si="2"/>
        <v>4</v>
      </c>
      <c r="K310" s="4">
        <f t="shared" si="3"/>
        <v>1</v>
      </c>
      <c r="L310" s="4">
        <f t="shared" si="4"/>
        <v>4</v>
      </c>
      <c r="S310" s="1" t="s">
        <v>347</v>
      </c>
      <c r="T310" s="4" t="str">
        <f t="shared" si="5"/>
        <v>Cookie</v>
      </c>
      <c r="U310" s="4" t="str">
        <f t="shared" si="6"/>
        <v>In-store</v>
      </c>
      <c r="V310" s="4" t="str">
        <f t="shared" si="7"/>
        <v>Digital Wallet</v>
      </c>
      <c r="W310" s="4">
        <f t="shared" ref="W310:Y310" si="317">IF(OR(J310 = "ERROR", J310 = ""), "UNKNOWN", J310)</f>
        <v>4</v>
      </c>
      <c r="X310" s="4">
        <f t="shared" si="317"/>
        <v>1</v>
      </c>
      <c r="Y310" s="4">
        <f t="shared" si="317"/>
        <v>4</v>
      </c>
      <c r="Z310" s="4" t="str">
        <f t="shared" si="9"/>
        <v>UNKNOWN</v>
      </c>
    </row>
    <row r="311">
      <c r="A311" s="1" t="s">
        <v>348</v>
      </c>
      <c r="B311" s="1" t="s">
        <v>41</v>
      </c>
      <c r="C311" s="1">
        <v>2.0</v>
      </c>
      <c r="D311" s="1">
        <v>4.0</v>
      </c>
      <c r="E311" s="1">
        <v>8.0</v>
      </c>
      <c r="H311" s="2">
        <v>45179.0</v>
      </c>
      <c r="J311" s="3">
        <f t="shared" si="2"/>
        <v>2</v>
      </c>
      <c r="K311" s="4">
        <f t="shared" si="3"/>
        <v>4</v>
      </c>
      <c r="L311" s="4">
        <f t="shared" si="4"/>
        <v>8</v>
      </c>
      <c r="S311" s="1" t="s">
        <v>348</v>
      </c>
      <c r="T311" s="4" t="str">
        <f t="shared" si="5"/>
        <v>Smoothie</v>
      </c>
      <c r="U311" s="4" t="str">
        <f t="shared" si="6"/>
        <v>UNKNOWN</v>
      </c>
      <c r="V311" s="4" t="str">
        <f t="shared" si="7"/>
        <v>UNKNOWN</v>
      </c>
      <c r="W311" s="4">
        <f t="shared" ref="W311:Y311" si="318">IF(OR(J311 = "ERROR", J311 = ""), "UNKNOWN", J311)</f>
        <v>2</v>
      </c>
      <c r="X311" s="4">
        <f t="shared" si="318"/>
        <v>4</v>
      </c>
      <c r="Y311" s="4">
        <f t="shared" si="318"/>
        <v>8</v>
      </c>
      <c r="Z311" s="5">
        <f t="shared" si="9"/>
        <v>45179</v>
      </c>
    </row>
    <row r="312">
      <c r="A312" s="1" t="s">
        <v>349</v>
      </c>
      <c r="B312" s="1" t="s">
        <v>41</v>
      </c>
      <c r="C312" s="1">
        <v>2.0</v>
      </c>
      <c r="D312" s="1">
        <v>4.0</v>
      </c>
      <c r="E312" s="1">
        <v>8.0</v>
      </c>
      <c r="H312" s="2">
        <v>45149.0</v>
      </c>
      <c r="J312" s="3">
        <f t="shared" si="2"/>
        <v>2</v>
      </c>
      <c r="K312" s="4">
        <f t="shared" si="3"/>
        <v>4</v>
      </c>
      <c r="L312" s="4">
        <f t="shared" si="4"/>
        <v>8</v>
      </c>
      <c r="S312" s="1" t="s">
        <v>349</v>
      </c>
      <c r="T312" s="4" t="str">
        <f t="shared" si="5"/>
        <v>Smoothie</v>
      </c>
      <c r="U312" s="4" t="str">
        <f t="shared" si="6"/>
        <v>UNKNOWN</v>
      </c>
      <c r="V312" s="4" t="str">
        <f t="shared" si="7"/>
        <v>UNKNOWN</v>
      </c>
      <c r="W312" s="4">
        <f t="shared" ref="W312:Y312" si="319">IF(OR(J312 = "ERROR", J312 = ""), "UNKNOWN", J312)</f>
        <v>2</v>
      </c>
      <c r="X312" s="4">
        <f t="shared" si="319"/>
        <v>4</v>
      </c>
      <c r="Y312" s="4">
        <f t="shared" si="319"/>
        <v>8</v>
      </c>
      <c r="Z312" s="5">
        <f t="shared" si="9"/>
        <v>45149</v>
      </c>
    </row>
    <row r="313">
      <c r="A313" s="1" t="s">
        <v>350</v>
      </c>
      <c r="C313" s="1">
        <v>1.0</v>
      </c>
      <c r="D313" s="1">
        <v>1.0</v>
      </c>
      <c r="E313" s="1">
        <v>1.0</v>
      </c>
      <c r="F313" s="1" t="s">
        <v>28</v>
      </c>
      <c r="G313" s="1" t="s">
        <v>29</v>
      </c>
      <c r="H313" s="2">
        <v>45237.0</v>
      </c>
      <c r="J313" s="3">
        <f t="shared" si="2"/>
        <v>1</v>
      </c>
      <c r="K313" s="4">
        <f t="shared" si="3"/>
        <v>1</v>
      </c>
      <c r="L313" s="4">
        <f t="shared" si="4"/>
        <v>1</v>
      </c>
      <c r="S313" s="1" t="s">
        <v>350</v>
      </c>
      <c r="T313" s="4" t="str">
        <f t="shared" si="5"/>
        <v>UNKNOWN</v>
      </c>
      <c r="U313" s="4" t="str">
        <f t="shared" si="6"/>
        <v>In-store</v>
      </c>
      <c r="V313" s="4" t="str">
        <f t="shared" si="7"/>
        <v>Cash</v>
      </c>
      <c r="W313" s="4">
        <f t="shared" ref="W313:Y313" si="320">IF(OR(J313 = "ERROR", J313 = ""), "UNKNOWN", J313)</f>
        <v>1</v>
      </c>
      <c r="X313" s="4">
        <f t="shared" si="320"/>
        <v>1</v>
      </c>
      <c r="Y313" s="4">
        <f t="shared" si="320"/>
        <v>1</v>
      </c>
      <c r="Z313" s="5">
        <f t="shared" si="9"/>
        <v>45237</v>
      </c>
    </row>
    <row r="314">
      <c r="A314" s="1" t="s">
        <v>351</v>
      </c>
      <c r="B314" s="1" t="s">
        <v>81</v>
      </c>
      <c r="C314" s="1">
        <v>3.0</v>
      </c>
      <c r="D314" s="1">
        <v>1.5</v>
      </c>
      <c r="E314" s="1">
        <v>4.5</v>
      </c>
      <c r="H314" s="2">
        <v>44971.0</v>
      </c>
      <c r="J314" s="3">
        <f t="shared" si="2"/>
        <v>3</v>
      </c>
      <c r="K314" s="4">
        <f t="shared" si="3"/>
        <v>1.5</v>
      </c>
      <c r="L314" s="4">
        <f t="shared" si="4"/>
        <v>4.5</v>
      </c>
      <c r="S314" s="1" t="s">
        <v>351</v>
      </c>
      <c r="T314" s="4" t="str">
        <f t="shared" si="5"/>
        <v>Tea</v>
      </c>
      <c r="U314" s="4" t="str">
        <f t="shared" si="6"/>
        <v>UNKNOWN</v>
      </c>
      <c r="V314" s="4" t="str">
        <f t="shared" si="7"/>
        <v>UNKNOWN</v>
      </c>
      <c r="W314" s="4">
        <f t="shared" ref="W314:Y314" si="321">IF(OR(J314 = "ERROR", J314 = ""), "UNKNOWN", J314)</f>
        <v>3</v>
      </c>
      <c r="X314" s="4">
        <f t="shared" si="321"/>
        <v>1.5</v>
      </c>
      <c r="Y314" s="4">
        <f t="shared" si="321"/>
        <v>4.5</v>
      </c>
      <c r="Z314" s="5">
        <f t="shared" si="9"/>
        <v>44971</v>
      </c>
    </row>
    <row r="315">
      <c r="A315" s="1" t="s">
        <v>352</v>
      </c>
      <c r="B315" s="1" t="s">
        <v>32</v>
      </c>
      <c r="C315" s="1" t="s">
        <v>25</v>
      </c>
      <c r="D315" s="1">
        <v>1.0</v>
      </c>
      <c r="E315" s="1">
        <v>1.0</v>
      </c>
      <c r="H315" s="2">
        <v>45044.0</v>
      </c>
      <c r="J315" s="3">
        <f t="shared" si="2"/>
        <v>1</v>
      </c>
      <c r="K315" s="4">
        <f t="shared" si="3"/>
        <v>1</v>
      </c>
      <c r="L315" s="4">
        <f t="shared" si="4"/>
        <v>1</v>
      </c>
      <c r="S315" s="1" t="s">
        <v>352</v>
      </c>
      <c r="T315" s="4" t="str">
        <f t="shared" si="5"/>
        <v>Cookie</v>
      </c>
      <c r="U315" s="4" t="str">
        <f t="shared" si="6"/>
        <v>UNKNOWN</v>
      </c>
      <c r="V315" s="4" t="str">
        <f t="shared" si="7"/>
        <v>UNKNOWN</v>
      </c>
      <c r="W315" s="4">
        <f t="shared" ref="W315:Y315" si="322">IF(OR(J315 = "ERROR", J315 = ""), "UNKNOWN", J315)</f>
        <v>1</v>
      </c>
      <c r="X315" s="4">
        <f t="shared" si="322"/>
        <v>1</v>
      </c>
      <c r="Y315" s="4">
        <f t="shared" si="322"/>
        <v>1</v>
      </c>
      <c r="Z315" s="5">
        <f t="shared" si="9"/>
        <v>45044</v>
      </c>
    </row>
    <row r="316">
      <c r="A316" s="1" t="s">
        <v>353</v>
      </c>
      <c r="B316" s="1" t="s">
        <v>32</v>
      </c>
      <c r="C316" s="1">
        <v>1.0</v>
      </c>
      <c r="D316" s="1">
        <v>1.0</v>
      </c>
      <c r="E316" s="1">
        <v>1.0</v>
      </c>
      <c r="H316" s="2">
        <v>45175.0</v>
      </c>
      <c r="J316" s="3">
        <f t="shared" si="2"/>
        <v>1</v>
      </c>
      <c r="K316" s="4">
        <f t="shared" si="3"/>
        <v>1</v>
      </c>
      <c r="L316" s="4">
        <f t="shared" si="4"/>
        <v>1</v>
      </c>
      <c r="S316" s="1" t="s">
        <v>353</v>
      </c>
      <c r="T316" s="4" t="str">
        <f t="shared" si="5"/>
        <v>Cookie</v>
      </c>
      <c r="U316" s="4" t="str">
        <f t="shared" si="6"/>
        <v>UNKNOWN</v>
      </c>
      <c r="V316" s="4" t="str">
        <f t="shared" si="7"/>
        <v>UNKNOWN</v>
      </c>
      <c r="W316" s="4">
        <f t="shared" ref="W316:Y316" si="323">IF(OR(J316 = "ERROR", J316 = ""), "UNKNOWN", J316)</f>
        <v>1</v>
      </c>
      <c r="X316" s="4">
        <f t="shared" si="323"/>
        <v>1</v>
      </c>
      <c r="Y316" s="4">
        <f t="shared" si="323"/>
        <v>1</v>
      </c>
      <c r="Z316" s="5">
        <f t="shared" si="9"/>
        <v>45175</v>
      </c>
    </row>
    <row r="317">
      <c r="A317" s="1" t="s">
        <v>354</v>
      </c>
      <c r="B317" s="1" t="s">
        <v>22</v>
      </c>
      <c r="C317" s="1">
        <v>2.0</v>
      </c>
      <c r="E317" s="1">
        <v>4.0</v>
      </c>
      <c r="F317" s="1" t="s">
        <v>23</v>
      </c>
      <c r="G317" s="1" t="s">
        <v>24</v>
      </c>
      <c r="H317" s="2">
        <v>44936.0</v>
      </c>
      <c r="J317" s="3">
        <f t="shared" si="2"/>
        <v>2</v>
      </c>
      <c r="K317" s="4">
        <f t="shared" si="3"/>
        <v>2</v>
      </c>
      <c r="L317" s="4">
        <f t="shared" si="4"/>
        <v>4</v>
      </c>
      <c r="S317" s="1" t="s">
        <v>354</v>
      </c>
      <c r="T317" s="4" t="str">
        <f t="shared" si="5"/>
        <v>Coffee</v>
      </c>
      <c r="U317" s="4" t="str">
        <f t="shared" si="6"/>
        <v>Takeaway</v>
      </c>
      <c r="V317" s="4" t="str">
        <f t="shared" si="7"/>
        <v>Credit Card</v>
      </c>
      <c r="W317" s="4">
        <f t="shared" ref="W317:Y317" si="324">IF(OR(J317 = "ERROR", J317 = ""), "UNKNOWN", J317)</f>
        <v>2</v>
      </c>
      <c r="X317" s="4">
        <f t="shared" si="324"/>
        <v>2</v>
      </c>
      <c r="Y317" s="4">
        <f t="shared" si="324"/>
        <v>4</v>
      </c>
      <c r="Z317" s="5">
        <f t="shared" si="9"/>
        <v>44936</v>
      </c>
    </row>
    <row r="318">
      <c r="A318" s="1" t="s">
        <v>355</v>
      </c>
      <c r="B318" s="1" t="s">
        <v>44</v>
      </c>
      <c r="C318" s="1">
        <v>3.0</v>
      </c>
      <c r="D318" s="1">
        <v>4.0</v>
      </c>
      <c r="E318" s="1">
        <v>12.0</v>
      </c>
      <c r="F318" s="1" t="s">
        <v>25</v>
      </c>
      <c r="G318" s="1" t="s">
        <v>29</v>
      </c>
      <c r="H318" s="2">
        <v>45039.0</v>
      </c>
      <c r="J318" s="3">
        <f t="shared" si="2"/>
        <v>3</v>
      </c>
      <c r="K318" s="4">
        <f t="shared" si="3"/>
        <v>4</v>
      </c>
      <c r="L318" s="4">
        <f t="shared" si="4"/>
        <v>12</v>
      </c>
      <c r="S318" s="1" t="s">
        <v>355</v>
      </c>
      <c r="T318" s="4" t="str">
        <f t="shared" si="5"/>
        <v>Sandwich</v>
      </c>
      <c r="U318" s="4" t="str">
        <f t="shared" si="6"/>
        <v>In-store</v>
      </c>
      <c r="V318" s="4" t="str">
        <f t="shared" si="7"/>
        <v>UNKNOWN</v>
      </c>
      <c r="W318" s="4">
        <f t="shared" ref="W318:Y318" si="325">IF(OR(J318 = "ERROR", J318 = ""), "UNKNOWN", J318)</f>
        <v>3</v>
      </c>
      <c r="X318" s="4">
        <f t="shared" si="325"/>
        <v>4</v>
      </c>
      <c r="Y318" s="4">
        <f t="shared" si="325"/>
        <v>12</v>
      </c>
      <c r="Z318" s="5">
        <f t="shared" si="9"/>
        <v>45039</v>
      </c>
    </row>
    <row r="319">
      <c r="A319" s="1" t="s">
        <v>356</v>
      </c>
      <c r="B319" s="1" t="s">
        <v>41</v>
      </c>
      <c r="C319" s="1">
        <v>3.0</v>
      </c>
      <c r="D319" s="1">
        <v>4.0</v>
      </c>
      <c r="E319" s="1">
        <v>12.0</v>
      </c>
      <c r="F319" s="1" t="s">
        <v>28</v>
      </c>
      <c r="G319" s="1" t="s">
        <v>29</v>
      </c>
      <c r="J319" s="3">
        <f t="shared" si="2"/>
        <v>3</v>
      </c>
      <c r="K319" s="4">
        <f t="shared" si="3"/>
        <v>4</v>
      </c>
      <c r="L319" s="4">
        <f t="shared" si="4"/>
        <v>12</v>
      </c>
      <c r="S319" s="1" t="s">
        <v>356</v>
      </c>
      <c r="T319" s="4" t="str">
        <f t="shared" si="5"/>
        <v>Smoothie</v>
      </c>
      <c r="U319" s="4" t="str">
        <f t="shared" si="6"/>
        <v>In-store</v>
      </c>
      <c r="V319" s="4" t="str">
        <f t="shared" si="7"/>
        <v>Cash</v>
      </c>
      <c r="W319" s="4">
        <f t="shared" ref="W319:Y319" si="326">IF(OR(J319 = "ERROR", J319 = ""), "UNKNOWN", J319)</f>
        <v>3</v>
      </c>
      <c r="X319" s="4">
        <f t="shared" si="326"/>
        <v>4</v>
      </c>
      <c r="Y319" s="4">
        <f t="shared" si="326"/>
        <v>12</v>
      </c>
      <c r="Z319" s="4" t="str">
        <f t="shared" si="9"/>
        <v>UNKNOWN</v>
      </c>
    </row>
    <row r="320">
      <c r="A320" s="1" t="s">
        <v>357</v>
      </c>
      <c r="B320" s="1" t="s">
        <v>36</v>
      </c>
      <c r="C320" s="1">
        <v>4.0</v>
      </c>
      <c r="D320" s="1">
        <v>5.0</v>
      </c>
      <c r="E320" s="1">
        <v>20.0</v>
      </c>
      <c r="F320" s="1" t="s">
        <v>39</v>
      </c>
      <c r="G320" s="1" t="s">
        <v>24</v>
      </c>
      <c r="H320" s="2">
        <v>44983.0</v>
      </c>
      <c r="J320" s="3">
        <f t="shared" si="2"/>
        <v>4</v>
      </c>
      <c r="K320" s="4">
        <f t="shared" si="3"/>
        <v>5</v>
      </c>
      <c r="L320" s="4">
        <f t="shared" si="4"/>
        <v>20</v>
      </c>
      <c r="S320" s="1" t="s">
        <v>357</v>
      </c>
      <c r="T320" s="4" t="str">
        <f t="shared" si="5"/>
        <v>Salad</v>
      </c>
      <c r="U320" s="4" t="str">
        <f t="shared" si="6"/>
        <v>Takeaway</v>
      </c>
      <c r="V320" s="4" t="str">
        <f t="shared" si="7"/>
        <v>Digital Wallet</v>
      </c>
      <c r="W320" s="4">
        <f t="shared" ref="W320:Y320" si="327">IF(OR(J320 = "ERROR", J320 = ""), "UNKNOWN", J320)</f>
        <v>4</v>
      </c>
      <c r="X320" s="4">
        <f t="shared" si="327"/>
        <v>5</v>
      </c>
      <c r="Y320" s="4">
        <f t="shared" si="327"/>
        <v>20</v>
      </c>
      <c r="Z320" s="5">
        <f t="shared" si="9"/>
        <v>44983</v>
      </c>
    </row>
    <row r="321">
      <c r="A321" s="1" t="s">
        <v>358</v>
      </c>
      <c r="B321" s="1" t="s">
        <v>32</v>
      </c>
      <c r="C321" s="1">
        <v>3.0</v>
      </c>
      <c r="D321" s="1">
        <v>1.0</v>
      </c>
      <c r="E321" s="1">
        <v>3.0</v>
      </c>
      <c r="F321" s="1" t="s">
        <v>28</v>
      </c>
      <c r="G321" s="1" t="s">
        <v>29</v>
      </c>
      <c r="H321" s="2">
        <v>44948.0</v>
      </c>
      <c r="J321" s="3">
        <f t="shared" si="2"/>
        <v>3</v>
      </c>
      <c r="K321" s="4">
        <f t="shared" si="3"/>
        <v>1</v>
      </c>
      <c r="L321" s="4">
        <f t="shared" si="4"/>
        <v>3</v>
      </c>
      <c r="S321" s="1" t="s">
        <v>358</v>
      </c>
      <c r="T321" s="4" t="str">
        <f t="shared" si="5"/>
        <v>Cookie</v>
      </c>
      <c r="U321" s="4" t="str">
        <f t="shared" si="6"/>
        <v>In-store</v>
      </c>
      <c r="V321" s="4" t="str">
        <f t="shared" si="7"/>
        <v>Cash</v>
      </c>
      <c r="W321" s="4">
        <f t="shared" ref="W321:Y321" si="328">IF(OR(J321 = "ERROR", J321 = ""), "UNKNOWN", J321)</f>
        <v>3</v>
      </c>
      <c r="X321" s="4">
        <f t="shared" si="328"/>
        <v>1</v>
      </c>
      <c r="Y321" s="4">
        <f t="shared" si="328"/>
        <v>3</v>
      </c>
      <c r="Z321" s="5">
        <f t="shared" si="9"/>
        <v>44948</v>
      </c>
    </row>
    <row r="322">
      <c r="A322" s="1" t="s">
        <v>359</v>
      </c>
      <c r="B322" s="1" t="s">
        <v>32</v>
      </c>
      <c r="C322" s="1">
        <v>3.0</v>
      </c>
      <c r="D322" s="1">
        <v>1.0</v>
      </c>
      <c r="E322" s="1">
        <v>3.0</v>
      </c>
      <c r="G322" s="1" t="s">
        <v>29</v>
      </c>
      <c r="H322" s="2">
        <v>44995.0</v>
      </c>
      <c r="J322" s="3">
        <f t="shared" si="2"/>
        <v>3</v>
      </c>
      <c r="K322" s="4">
        <f t="shared" si="3"/>
        <v>1</v>
      </c>
      <c r="L322" s="4">
        <f t="shared" si="4"/>
        <v>3</v>
      </c>
      <c r="S322" s="1" t="s">
        <v>359</v>
      </c>
      <c r="T322" s="4" t="str">
        <f t="shared" si="5"/>
        <v>Cookie</v>
      </c>
      <c r="U322" s="4" t="str">
        <f t="shared" si="6"/>
        <v>In-store</v>
      </c>
      <c r="V322" s="4" t="str">
        <f t="shared" si="7"/>
        <v>UNKNOWN</v>
      </c>
      <c r="W322" s="4">
        <f t="shared" ref="W322:Y322" si="329">IF(OR(J322 = "ERROR", J322 = ""), "UNKNOWN", J322)</f>
        <v>3</v>
      </c>
      <c r="X322" s="4">
        <f t="shared" si="329"/>
        <v>1</v>
      </c>
      <c r="Y322" s="4">
        <f t="shared" si="329"/>
        <v>3</v>
      </c>
      <c r="Z322" s="5">
        <f t="shared" si="9"/>
        <v>44995</v>
      </c>
    </row>
    <row r="323">
      <c r="A323" s="1" t="s">
        <v>360</v>
      </c>
      <c r="B323" s="1" t="s">
        <v>32</v>
      </c>
      <c r="C323" s="1">
        <v>4.0</v>
      </c>
      <c r="D323" s="1">
        <v>1.0</v>
      </c>
      <c r="E323" s="1">
        <v>4.0</v>
      </c>
      <c r="F323" s="1" t="s">
        <v>39</v>
      </c>
      <c r="G323" s="1" t="s">
        <v>24</v>
      </c>
      <c r="H323" s="2">
        <v>44954.0</v>
      </c>
      <c r="J323" s="3">
        <f t="shared" si="2"/>
        <v>4</v>
      </c>
      <c r="K323" s="4">
        <f t="shared" si="3"/>
        <v>1</v>
      </c>
      <c r="L323" s="4">
        <f t="shared" si="4"/>
        <v>4</v>
      </c>
      <c r="S323" s="1" t="s">
        <v>360</v>
      </c>
      <c r="T323" s="4" t="str">
        <f t="shared" si="5"/>
        <v>Cookie</v>
      </c>
      <c r="U323" s="4" t="str">
        <f t="shared" si="6"/>
        <v>Takeaway</v>
      </c>
      <c r="V323" s="4" t="str">
        <f t="shared" si="7"/>
        <v>Digital Wallet</v>
      </c>
      <c r="W323" s="4">
        <f t="shared" ref="W323:Y323" si="330">IF(OR(J323 = "ERROR", J323 = ""), "UNKNOWN", J323)</f>
        <v>4</v>
      </c>
      <c r="X323" s="4">
        <f t="shared" si="330"/>
        <v>1</v>
      </c>
      <c r="Y323" s="4">
        <f t="shared" si="330"/>
        <v>4</v>
      </c>
      <c r="Z323" s="5">
        <f t="shared" si="9"/>
        <v>44954</v>
      </c>
    </row>
    <row r="324">
      <c r="A324" s="1" t="s">
        <v>361</v>
      </c>
      <c r="B324" s="1" t="s">
        <v>22</v>
      </c>
      <c r="C324" s="1">
        <v>5.0</v>
      </c>
      <c r="D324" s="1">
        <v>2.0</v>
      </c>
      <c r="E324" s="1">
        <v>10.0</v>
      </c>
      <c r="F324" s="1" t="s">
        <v>28</v>
      </c>
      <c r="G324" s="1" t="s">
        <v>24</v>
      </c>
      <c r="H324" s="2">
        <v>45149.0</v>
      </c>
      <c r="J324" s="3">
        <f t="shared" si="2"/>
        <v>5</v>
      </c>
      <c r="K324" s="4">
        <f t="shared" si="3"/>
        <v>2</v>
      </c>
      <c r="L324" s="4">
        <f t="shared" si="4"/>
        <v>10</v>
      </c>
      <c r="S324" s="1" t="s">
        <v>361</v>
      </c>
      <c r="T324" s="4" t="str">
        <f t="shared" si="5"/>
        <v>Coffee</v>
      </c>
      <c r="U324" s="4" t="str">
        <f t="shared" si="6"/>
        <v>Takeaway</v>
      </c>
      <c r="V324" s="4" t="str">
        <f t="shared" si="7"/>
        <v>Cash</v>
      </c>
      <c r="W324" s="4">
        <f t="shared" ref="W324:Y324" si="331">IF(OR(J324 = "ERROR", J324 = ""), "UNKNOWN", J324)</f>
        <v>5</v>
      </c>
      <c r="X324" s="4">
        <f t="shared" si="331"/>
        <v>2</v>
      </c>
      <c r="Y324" s="4">
        <f t="shared" si="331"/>
        <v>10</v>
      </c>
      <c r="Z324" s="5">
        <f t="shared" si="9"/>
        <v>45149</v>
      </c>
    </row>
    <row r="325">
      <c r="A325" s="1" t="s">
        <v>362</v>
      </c>
      <c r="B325" s="1" t="s">
        <v>25</v>
      </c>
      <c r="C325" s="1">
        <v>2.0</v>
      </c>
      <c r="D325" s="1">
        <v>4.0</v>
      </c>
      <c r="E325" s="1">
        <v>8.0</v>
      </c>
      <c r="F325" s="1" t="s">
        <v>23</v>
      </c>
      <c r="H325" s="6">
        <v>45248.0</v>
      </c>
      <c r="J325" s="3">
        <f t="shared" si="2"/>
        <v>2</v>
      </c>
      <c r="K325" s="4">
        <f t="shared" si="3"/>
        <v>4</v>
      </c>
      <c r="L325" s="4">
        <f t="shared" si="4"/>
        <v>8</v>
      </c>
      <c r="S325" s="1" t="s">
        <v>362</v>
      </c>
      <c r="T325" s="4" t="str">
        <f t="shared" si="5"/>
        <v>UNKNOWN</v>
      </c>
      <c r="U325" s="4" t="str">
        <f t="shared" si="6"/>
        <v>UNKNOWN</v>
      </c>
      <c r="V325" s="4" t="str">
        <f t="shared" si="7"/>
        <v>Credit Card</v>
      </c>
      <c r="W325" s="4">
        <f t="shared" ref="W325:Y325" si="332">IF(OR(J325 = "ERROR", J325 = ""), "UNKNOWN", J325)</f>
        <v>2</v>
      </c>
      <c r="X325" s="4">
        <f t="shared" si="332"/>
        <v>4</v>
      </c>
      <c r="Y325" s="4">
        <f t="shared" si="332"/>
        <v>8</v>
      </c>
      <c r="Z325" s="7">
        <f t="shared" si="9"/>
        <v>45248</v>
      </c>
    </row>
    <row r="326">
      <c r="A326" s="1" t="s">
        <v>363</v>
      </c>
      <c r="B326" s="1" t="s">
        <v>22</v>
      </c>
      <c r="C326" s="1">
        <v>5.0</v>
      </c>
      <c r="D326" s="1">
        <v>2.0</v>
      </c>
      <c r="E326" s="1">
        <v>10.0</v>
      </c>
      <c r="F326" s="1" t="s">
        <v>28</v>
      </c>
      <c r="H326" s="2">
        <v>44935.0</v>
      </c>
      <c r="J326" s="3">
        <f t="shared" si="2"/>
        <v>5</v>
      </c>
      <c r="K326" s="4">
        <f t="shared" si="3"/>
        <v>2</v>
      </c>
      <c r="L326" s="4">
        <f t="shared" si="4"/>
        <v>10</v>
      </c>
      <c r="S326" s="1" t="s">
        <v>363</v>
      </c>
      <c r="T326" s="4" t="str">
        <f t="shared" si="5"/>
        <v>Coffee</v>
      </c>
      <c r="U326" s="4" t="str">
        <f t="shared" si="6"/>
        <v>UNKNOWN</v>
      </c>
      <c r="V326" s="4" t="str">
        <f t="shared" si="7"/>
        <v>Cash</v>
      </c>
      <c r="W326" s="4">
        <f t="shared" ref="W326:Y326" si="333">IF(OR(J326 = "ERROR", J326 = ""), "UNKNOWN", J326)</f>
        <v>5</v>
      </c>
      <c r="X326" s="4">
        <f t="shared" si="333"/>
        <v>2</v>
      </c>
      <c r="Y326" s="4">
        <f t="shared" si="333"/>
        <v>10</v>
      </c>
      <c r="Z326" s="5">
        <f t="shared" si="9"/>
        <v>44935</v>
      </c>
    </row>
    <row r="327">
      <c r="A327" s="1" t="s">
        <v>364</v>
      </c>
      <c r="B327" s="1" t="s">
        <v>22</v>
      </c>
      <c r="C327" s="1">
        <v>5.0</v>
      </c>
      <c r="D327" s="1">
        <v>2.0</v>
      </c>
      <c r="E327" s="1">
        <v>10.0</v>
      </c>
      <c r="G327" s="1" t="s">
        <v>29</v>
      </c>
      <c r="H327" s="2">
        <v>45263.0</v>
      </c>
      <c r="J327" s="3">
        <f t="shared" si="2"/>
        <v>5</v>
      </c>
      <c r="K327" s="4">
        <f t="shared" si="3"/>
        <v>2</v>
      </c>
      <c r="L327" s="4">
        <f t="shared" si="4"/>
        <v>10</v>
      </c>
      <c r="S327" s="1" t="s">
        <v>364</v>
      </c>
      <c r="T327" s="4" t="str">
        <f t="shared" si="5"/>
        <v>Coffee</v>
      </c>
      <c r="U327" s="4" t="str">
        <f t="shared" si="6"/>
        <v>In-store</v>
      </c>
      <c r="V327" s="4" t="str">
        <f t="shared" si="7"/>
        <v>UNKNOWN</v>
      </c>
      <c r="W327" s="4">
        <f t="shared" ref="W327:Y327" si="334">IF(OR(J327 = "ERROR", J327 = ""), "UNKNOWN", J327)</f>
        <v>5</v>
      </c>
      <c r="X327" s="4">
        <f t="shared" si="334"/>
        <v>2</v>
      </c>
      <c r="Y327" s="4">
        <f t="shared" si="334"/>
        <v>10</v>
      </c>
      <c r="Z327" s="5">
        <f t="shared" si="9"/>
        <v>45263</v>
      </c>
    </row>
    <row r="328">
      <c r="A328" s="1" t="s">
        <v>365</v>
      </c>
      <c r="B328" s="1" t="s">
        <v>25</v>
      </c>
      <c r="C328" s="1">
        <v>4.0</v>
      </c>
      <c r="D328" s="1">
        <v>2.0</v>
      </c>
      <c r="E328" s="1">
        <v>8.0</v>
      </c>
      <c r="H328" s="6">
        <v>45225.0</v>
      </c>
      <c r="J328" s="3">
        <f t="shared" si="2"/>
        <v>4</v>
      </c>
      <c r="K328" s="4">
        <f t="shared" si="3"/>
        <v>2</v>
      </c>
      <c r="L328" s="4">
        <f t="shared" si="4"/>
        <v>8</v>
      </c>
      <c r="S328" s="1" t="s">
        <v>365</v>
      </c>
      <c r="T328" s="4" t="str">
        <f t="shared" si="5"/>
        <v>UNKNOWN</v>
      </c>
      <c r="U328" s="4" t="str">
        <f t="shared" si="6"/>
        <v>UNKNOWN</v>
      </c>
      <c r="V328" s="4" t="str">
        <f t="shared" si="7"/>
        <v>UNKNOWN</v>
      </c>
      <c r="W328" s="4">
        <f t="shared" ref="W328:Y328" si="335">IF(OR(J328 = "ERROR", J328 = ""), "UNKNOWN", J328)</f>
        <v>4</v>
      </c>
      <c r="X328" s="4">
        <f t="shared" si="335"/>
        <v>2</v>
      </c>
      <c r="Y328" s="4">
        <f t="shared" si="335"/>
        <v>8</v>
      </c>
      <c r="Z328" s="7">
        <f t="shared" si="9"/>
        <v>45225</v>
      </c>
    </row>
    <row r="329">
      <c r="A329" s="1" t="s">
        <v>366</v>
      </c>
      <c r="B329" s="1" t="s">
        <v>44</v>
      </c>
      <c r="C329" s="1" t="s">
        <v>30</v>
      </c>
      <c r="D329" s="1">
        <v>4.0</v>
      </c>
      <c r="E329" s="1">
        <v>12.0</v>
      </c>
      <c r="F329" s="1" t="s">
        <v>39</v>
      </c>
      <c r="G329" s="1" t="s">
        <v>29</v>
      </c>
      <c r="H329" s="2">
        <v>45207.0</v>
      </c>
      <c r="J329" s="3">
        <f t="shared" si="2"/>
        <v>3</v>
      </c>
      <c r="K329" s="4">
        <f t="shared" si="3"/>
        <v>4</v>
      </c>
      <c r="L329" s="4">
        <f t="shared" si="4"/>
        <v>12</v>
      </c>
      <c r="S329" s="1" t="s">
        <v>366</v>
      </c>
      <c r="T329" s="4" t="str">
        <f t="shared" si="5"/>
        <v>Sandwich</v>
      </c>
      <c r="U329" s="4" t="str">
        <f t="shared" si="6"/>
        <v>In-store</v>
      </c>
      <c r="V329" s="4" t="str">
        <f t="shared" si="7"/>
        <v>Digital Wallet</v>
      </c>
      <c r="W329" s="4">
        <f t="shared" ref="W329:Y329" si="336">IF(OR(J329 = "ERROR", J329 = ""), "UNKNOWN", J329)</f>
        <v>3</v>
      </c>
      <c r="X329" s="4">
        <f t="shared" si="336"/>
        <v>4</v>
      </c>
      <c r="Y329" s="4">
        <f t="shared" si="336"/>
        <v>12</v>
      </c>
      <c r="Z329" s="5">
        <f t="shared" si="9"/>
        <v>45207</v>
      </c>
    </row>
    <row r="330">
      <c r="A330" s="1" t="s">
        <v>367</v>
      </c>
      <c r="B330" s="1" t="s">
        <v>55</v>
      </c>
      <c r="C330" s="1">
        <v>1.0</v>
      </c>
      <c r="D330" s="1">
        <v>3.0</v>
      </c>
      <c r="E330" s="1">
        <v>3.0</v>
      </c>
      <c r="F330" s="1" t="s">
        <v>39</v>
      </c>
      <c r="H330" s="2">
        <v>45144.0</v>
      </c>
      <c r="J330" s="3">
        <f t="shared" si="2"/>
        <v>1</v>
      </c>
      <c r="K330" s="4">
        <f t="shared" si="3"/>
        <v>3</v>
      </c>
      <c r="L330" s="4">
        <f t="shared" si="4"/>
        <v>3</v>
      </c>
      <c r="S330" s="1" t="s">
        <v>367</v>
      </c>
      <c r="T330" s="4" t="str">
        <f t="shared" si="5"/>
        <v>Juice</v>
      </c>
      <c r="U330" s="4" t="str">
        <f t="shared" si="6"/>
        <v>UNKNOWN</v>
      </c>
      <c r="V330" s="4" t="str">
        <f t="shared" si="7"/>
        <v>Digital Wallet</v>
      </c>
      <c r="W330" s="4">
        <f t="shared" ref="W330:Y330" si="337">IF(OR(J330 = "ERROR", J330 = ""), "UNKNOWN", J330)</f>
        <v>1</v>
      </c>
      <c r="X330" s="4">
        <f t="shared" si="337"/>
        <v>3</v>
      </c>
      <c r="Y330" s="4">
        <f t="shared" si="337"/>
        <v>3</v>
      </c>
      <c r="Z330" s="5">
        <f t="shared" si="9"/>
        <v>45144</v>
      </c>
    </row>
    <row r="331">
      <c r="A331" s="1" t="s">
        <v>368</v>
      </c>
      <c r="B331" s="1" t="s">
        <v>44</v>
      </c>
      <c r="C331" s="1">
        <v>4.0</v>
      </c>
      <c r="D331" s="1">
        <v>4.0</v>
      </c>
      <c r="E331" s="1">
        <v>16.0</v>
      </c>
      <c r="F331" s="1" t="s">
        <v>23</v>
      </c>
      <c r="H331" s="1" t="s">
        <v>25</v>
      </c>
      <c r="J331" s="3">
        <f t="shared" si="2"/>
        <v>4</v>
      </c>
      <c r="K331" s="4">
        <f t="shared" si="3"/>
        <v>4</v>
      </c>
      <c r="L331" s="4">
        <f t="shared" si="4"/>
        <v>16</v>
      </c>
      <c r="S331" s="1" t="s">
        <v>368</v>
      </c>
      <c r="T331" s="4" t="str">
        <f t="shared" si="5"/>
        <v>Sandwich</v>
      </c>
      <c r="U331" s="4" t="str">
        <f t="shared" si="6"/>
        <v>UNKNOWN</v>
      </c>
      <c r="V331" s="4" t="str">
        <f t="shared" si="7"/>
        <v>Credit Card</v>
      </c>
      <c r="W331" s="4">
        <f t="shared" ref="W331:Y331" si="338">IF(OR(J331 = "ERROR", J331 = ""), "UNKNOWN", J331)</f>
        <v>4</v>
      </c>
      <c r="X331" s="4">
        <f t="shared" si="338"/>
        <v>4</v>
      </c>
      <c r="Y331" s="4">
        <f t="shared" si="338"/>
        <v>16</v>
      </c>
      <c r="Z331" s="4" t="str">
        <f t="shared" si="9"/>
        <v>UNKNOWN</v>
      </c>
    </row>
    <row r="332">
      <c r="A332" s="1" t="s">
        <v>369</v>
      </c>
      <c r="B332" s="1" t="s">
        <v>36</v>
      </c>
      <c r="C332" s="1">
        <v>5.0</v>
      </c>
      <c r="D332" s="1">
        <v>5.0</v>
      </c>
      <c r="E332" s="1">
        <v>25.0</v>
      </c>
      <c r="F332" s="1" t="s">
        <v>23</v>
      </c>
      <c r="G332" s="1" t="s">
        <v>24</v>
      </c>
      <c r="H332" s="2">
        <v>45109.0</v>
      </c>
      <c r="J332" s="3">
        <f t="shared" si="2"/>
        <v>5</v>
      </c>
      <c r="K332" s="4">
        <f t="shared" si="3"/>
        <v>5</v>
      </c>
      <c r="L332" s="4">
        <f t="shared" si="4"/>
        <v>25</v>
      </c>
      <c r="S332" s="1" t="s">
        <v>369</v>
      </c>
      <c r="T332" s="4" t="str">
        <f t="shared" si="5"/>
        <v>Salad</v>
      </c>
      <c r="U332" s="4" t="str">
        <f t="shared" si="6"/>
        <v>Takeaway</v>
      </c>
      <c r="V332" s="4" t="str">
        <f t="shared" si="7"/>
        <v>Credit Card</v>
      </c>
      <c r="W332" s="4">
        <f t="shared" ref="W332:Y332" si="339">IF(OR(J332 = "ERROR", J332 = ""), "UNKNOWN", J332)</f>
        <v>5</v>
      </c>
      <c r="X332" s="4">
        <f t="shared" si="339"/>
        <v>5</v>
      </c>
      <c r="Y332" s="4">
        <f t="shared" si="339"/>
        <v>25</v>
      </c>
      <c r="Z332" s="5">
        <f t="shared" si="9"/>
        <v>45109</v>
      </c>
    </row>
    <row r="333">
      <c r="A333" s="1" t="s">
        <v>370</v>
      </c>
      <c r="B333" s="1" t="s">
        <v>44</v>
      </c>
      <c r="C333" s="1">
        <v>3.0</v>
      </c>
      <c r="D333" s="1">
        <v>4.0</v>
      </c>
      <c r="E333" s="1">
        <v>12.0</v>
      </c>
      <c r="F333" s="1" t="s">
        <v>23</v>
      </c>
      <c r="G333" s="1" t="s">
        <v>29</v>
      </c>
      <c r="H333" s="2">
        <v>45092.0</v>
      </c>
      <c r="J333" s="3">
        <f t="shared" si="2"/>
        <v>3</v>
      </c>
      <c r="K333" s="4">
        <f t="shared" si="3"/>
        <v>4</v>
      </c>
      <c r="L333" s="4">
        <f t="shared" si="4"/>
        <v>12</v>
      </c>
      <c r="S333" s="1" t="s">
        <v>370</v>
      </c>
      <c r="T333" s="4" t="str">
        <f t="shared" si="5"/>
        <v>Sandwich</v>
      </c>
      <c r="U333" s="4" t="str">
        <f t="shared" si="6"/>
        <v>In-store</v>
      </c>
      <c r="V333" s="4" t="str">
        <f t="shared" si="7"/>
        <v>Credit Card</v>
      </c>
      <c r="W333" s="4">
        <f t="shared" ref="W333:Y333" si="340">IF(OR(J333 = "ERROR", J333 = ""), "UNKNOWN", J333)</f>
        <v>3</v>
      </c>
      <c r="X333" s="4">
        <f t="shared" si="340"/>
        <v>4</v>
      </c>
      <c r="Y333" s="4">
        <f t="shared" si="340"/>
        <v>12</v>
      </c>
      <c r="Z333" s="5">
        <f t="shared" si="9"/>
        <v>45092</v>
      </c>
    </row>
    <row r="334">
      <c r="A334" s="1" t="s">
        <v>371</v>
      </c>
      <c r="B334" s="1" t="s">
        <v>41</v>
      </c>
      <c r="C334" s="1">
        <v>5.0</v>
      </c>
      <c r="D334" s="1">
        <v>4.0</v>
      </c>
      <c r="E334" s="1">
        <v>20.0</v>
      </c>
      <c r="F334" s="1" t="s">
        <v>25</v>
      </c>
      <c r="H334" s="2">
        <v>44937.0</v>
      </c>
      <c r="J334" s="3">
        <f t="shared" si="2"/>
        <v>5</v>
      </c>
      <c r="K334" s="4">
        <f t="shared" si="3"/>
        <v>4</v>
      </c>
      <c r="L334" s="4">
        <f t="shared" si="4"/>
        <v>20</v>
      </c>
      <c r="S334" s="1" t="s">
        <v>371</v>
      </c>
      <c r="T334" s="4" t="str">
        <f t="shared" si="5"/>
        <v>Smoothie</v>
      </c>
      <c r="U334" s="4" t="str">
        <f t="shared" si="6"/>
        <v>UNKNOWN</v>
      </c>
      <c r="V334" s="4" t="str">
        <f t="shared" si="7"/>
        <v>UNKNOWN</v>
      </c>
      <c r="W334" s="4">
        <f t="shared" ref="W334:Y334" si="341">IF(OR(J334 = "ERROR", J334 = ""), "UNKNOWN", J334)</f>
        <v>5</v>
      </c>
      <c r="X334" s="4">
        <f t="shared" si="341"/>
        <v>4</v>
      </c>
      <c r="Y334" s="4">
        <f t="shared" si="341"/>
        <v>20</v>
      </c>
      <c r="Z334" s="5">
        <f t="shared" si="9"/>
        <v>44937</v>
      </c>
    </row>
    <row r="335">
      <c r="A335" s="1" t="s">
        <v>372</v>
      </c>
      <c r="B335" s="1" t="s">
        <v>81</v>
      </c>
      <c r="C335" s="1">
        <v>1.0</v>
      </c>
      <c r="D335" s="1" t="s">
        <v>30</v>
      </c>
      <c r="E335" s="1">
        <v>1.5</v>
      </c>
      <c r="F335" s="1" t="s">
        <v>23</v>
      </c>
      <c r="H335" s="2">
        <v>45201.0</v>
      </c>
      <c r="J335" s="3">
        <f t="shared" si="2"/>
        <v>1</v>
      </c>
      <c r="K335" s="4">
        <f t="shared" si="3"/>
        <v>1.5</v>
      </c>
      <c r="L335" s="4">
        <f t="shared" si="4"/>
        <v>1.5</v>
      </c>
      <c r="S335" s="1" t="s">
        <v>372</v>
      </c>
      <c r="T335" s="4" t="str">
        <f t="shared" si="5"/>
        <v>Tea</v>
      </c>
      <c r="U335" s="4" t="str">
        <f t="shared" si="6"/>
        <v>UNKNOWN</v>
      </c>
      <c r="V335" s="4" t="str">
        <f t="shared" si="7"/>
        <v>Credit Card</v>
      </c>
      <c r="W335" s="4">
        <f t="shared" ref="W335:Y335" si="342">IF(OR(J335 = "ERROR", J335 = ""), "UNKNOWN", J335)</f>
        <v>1</v>
      </c>
      <c r="X335" s="4">
        <f t="shared" si="342"/>
        <v>1.5</v>
      </c>
      <c r="Y335" s="4">
        <f t="shared" si="342"/>
        <v>1.5</v>
      </c>
      <c r="Z335" s="5">
        <f t="shared" si="9"/>
        <v>45201</v>
      </c>
    </row>
    <row r="336">
      <c r="A336" s="1" t="s">
        <v>373</v>
      </c>
      <c r="C336" s="1">
        <v>4.0</v>
      </c>
      <c r="E336" s="1">
        <v>6.0</v>
      </c>
      <c r="F336" s="1" t="s">
        <v>25</v>
      </c>
      <c r="G336" s="1" t="s">
        <v>29</v>
      </c>
      <c r="H336" s="2">
        <v>45010.0</v>
      </c>
      <c r="J336" s="3">
        <f t="shared" si="2"/>
        <v>4</v>
      </c>
      <c r="K336" s="4">
        <f t="shared" si="3"/>
        <v>1.5</v>
      </c>
      <c r="L336" s="4">
        <f t="shared" si="4"/>
        <v>6</v>
      </c>
      <c r="S336" s="1" t="s">
        <v>373</v>
      </c>
      <c r="T336" s="4" t="str">
        <f t="shared" si="5"/>
        <v>UNKNOWN</v>
      </c>
      <c r="U336" s="4" t="str">
        <f t="shared" si="6"/>
        <v>In-store</v>
      </c>
      <c r="V336" s="4" t="str">
        <f t="shared" si="7"/>
        <v>UNKNOWN</v>
      </c>
      <c r="W336" s="4">
        <f t="shared" ref="W336:Y336" si="343">IF(OR(J336 = "ERROR", J336 = ""), "UNKNOWN", J336)</f>
        <v>4</v>
      </c>
      <c r="X336" s="4">
        <f t="shared" si="343"/>
        <v>1.5</v>
      </c>
      <c r="Y336" s="4">
        <f t="shared" si="343"/>
        <v>6</v>
      </c>
      <c r="Z336" s="5">
        <f t="shared" si="9"/>
        <v>45010</v>
      </c>
    </row>
    <row r="337">
      <c r="A337" s="1" t="s">
        <v>374</v>
      </c>
      <c r="B337" s="1" t="s">
        <v>41</v>
      </c>
      <c r="C337" s="1">
        <v>2.0</v>
      </c>
      <c r="D337" s="1">
        <v>4.0</v>
      </c>
      <c r="E337" s="1">
        <v>8.0</v>
      </c>
      <c r="G337" s="1" t="s">
        <v>29</v>
      </c>
      <c r="H337" s="2">
        <v>45232.0</v>
      </c>
      <c r="J337" s="3">
        <f t="shared" si="2"/>
        <v>2</v>
      </c>
      <c r="K337" s="4">
        <f t="shared" si="3"/>
        <v>4</v>
      </c>
      <c r="L337" s="4">
        <f t="shared" si="4"/>
        <v>8</v>
      </c>
      <c r="S337" s="1" t="s">
        <v>374</v>
      </c>
      <c r="T337" s="4" t="str">
        <f t="shared" si="5"/>
        <v>Smoothie</v>
      </c>
      <c r="U337" s="4" t="str">
        <f t="shared" si="6"/>
        <v>In-store</v>
      </c>
      <c r="V337" s="4" t="str">
        <f t="shared" si="7"/>
        <v>UNKNOWN</v>
      </c>
      <c r="W337" s="4">
        <f t="shared" ref="W337:Y337" si="344">IF(OR(J337 = "ERROR", J337 = ""), "UNKNOWN", J337)</f>
        <v>2</v>
      </c>
      <c r="X337" s="4">
        <f t="shared" si="344"/>
        <v>4</v>
      </c>
      <c r="Y337" s="4">
        <f t="shared" si="344"/>
        <v>8</v>
      </c>
      <c r="Z337" s="5">
        <f t="shared" si="9"/>
        <v>45232</v>
      </c>
    </row>
    <row r="338">
      <c r="A338" s="1" t="s">
        <v>375</v>
      </c>
      <c r="B338" s="1" t="s">
        <v>32</v>
      </c>
      <c r="C338" s="1">
        <v>2.0</v>
      </c>
      <c r="D338" s="1" t="s">
        <v>30</v>
      </c>
      <c r="E338" s="1">
        <v>2.0</v>
      </c>
      <c r="G338" s="1" t="s">
        <v>25</v>
      </c>
      <c r="H338" s="2">
        <v>44953.0</v>
      </c>
      <c r="J338" s="3">
        <f t="shared" si="2"/>
        <v>2</v>
      </c>
      <c r="K338" s="4">
        <f t="shared" si="3"/>
        <v>1</v>
      </c>
      <c r="L338" s="4">
        <f t="shared" si="4"/>
        <v>2</v>
      </c>
      <c r="S338" s="1" t="s">
        <v>375</v>
      </c>
      <c r="T338" s="4" t="str">
        <f t="shared" si="5"/>
        <v>Cookie</v>
      </c>
      <c r="U338" s="4" t="str">
        <f t="shared" si="6"/>
        <v>UNKNOWN</v>
      </c>
      <c r="V338" s="4" t="str">
        <f t="shared" si="7"/>
        <v>UNKNOWN</v>
      </c>
      <c r="W338" s="4">
        <f t="shared" ref="W338:Y338" si="345">IF(OR(J338 = "ERROR", J338 = ""), "UNKNOWN", J338)</f>
        <v>2</v>
      </c>
      <c r="X338" s="4">
        <f t="shared" si="345"/>
        <v>1</v>
      </c>
      <c r="Y338" s="4">
        <f t="shared" si="345"/>
        <v>2</v>
      </c>
      <c r="Z338" s="5">
        <f t="shared" si="9"/>
        <v>44953</v>
      </c>
    </row>
    <row r="339">
      <c r="A339" s="1" t="s">
        <v>376</v>
      </c>
      <c r="B339" s="1" t="s">
        <v>41</v>
      </c>
      <c r="C339" s="1">
        <v>2.0</v>
      </c>
      <c r="D339" s="1">
        <v>4.0</v>
      </c>
      <c r="E339" s="1">
        <v>8.0</v>
      </c>
      <c r="F339" s="1" t="s">
        <v>39</v>
      </c>
      <c r="H339" s="6">
        <v>45289.0</v>
      </c>
      <c r="J339" s="3">
        <f t="shared" si="2"/>
        <v>2</v>
      </c>
      <c r="K339" s="4">
        <f t="shared" si="3"/>
        <v>4</v>
      </c>
      <c r="L339" s="4">
        <f t="shared" si="4"/>
        <v>8</v>
      </c>
      <c r="S339" s="1" t="s">
        <v>376</v>
      </c>
      <c r="T339" s="4" t="str">
        <f t="shared" si="5"/>
        <v>Smoothie</v>
      </c>
      <c r="U339" s="4" t="str">
        <f t="shared" si="6"/>
        <v>UNKNOWN</v>
      </c>
      <c r="V339" s="4" t="str">
        <f t="shared" si="7"/>
        <v>Digital Wallet</v>
      </c>
      <c r="W339" s="4">
        <f t="shared" ref="W339:Y339" si="346">IF(OR(J339 = "ERROR", J339 = ""), "UNKNOWN", J339)</f>
        <v>2</v>
      </c>
      <c r="X339" s="4">
        <f t="shared" si="346"/>
        <v>4</v>
      </c>
      <c r="Y339" s="4">
        <f t="shared" si="346"/>
        <v>8</v>
      </c>
      <c r="Z339" s="7">
        <f t="shared" si="9"/>
        <v>45289</v>
      </c>
    </row>
    <row r="340">
      <c r="A340" s="1" t="s">
        <v>377</v>
      </c>
      <c r="B340" s="1" t="s">
        <v>41</v>
      </c>
      <c r="C340" s="1">
        <v>2.0</v>
      </c>
      <c r="D340" s="1">
        <v>4.0</v>
      </c>
      <c r="E340" s="1">
        <v>8.0</v>
      </c>
      <c r="F340" s="1" t="s">
        <v>39</v>
      </c>
      <c r="G340" s="1" t="s">
        <v>29</v>
      </c>
      <c r="H340" s="6">
        <v>45219.0</v>
      </c>
      <c r="J340" s="3">
        <f t="shared" si="2"/>
        <v>2</v>
      </c>
      <c r="K340" s="4">
        <f t="shared" si="3"/>
        <v>4</v>
      </c>
      <c r="L340" s="4">
        <f t="shared" si="4"/>
        <v>8</v>
      </c>
      <c r="S340" s="1" t="s">
        <v>377</v>
      </c>
      <c r="T340" s="4" t="str">
        <f t="shared" si="5"/>
        <v>Smoothie</v>
      </c>
      <c r="U340" s="4" t="str">
        <f t="shared" si="6"/>
        <v>In-store</v>
      </c>
      <c r="V340" s="4" t="str">
        <f t="shared" si="7"/>
        <v>Digital Wallet</v>
      </c>
      <c r="W340" s="4">
        <f t="shared" ref="W340:Y340" si="347">IF(OR(J340 = "ERROR", J340 = ""), "UNKNOWN", J340)</f>
        <v>2</v>
      </c>
      <c r="X340" s="4">
        <f t="shared" si="347"/>
        <v>4</v>
      </c>
      <c r="Y340" s="4">
        <f t="shared" si="347"/>
        <v>8</v>
      </c>
      <c r="Z340" s="7">
        <f t="shared" si="9"/>
        <v>45219</v>
      </c>
    </row>
    <row r="341">
      <c r="A341" s="1" t="s">
        <v>378</v>
      </c>
      <c r="B341" s="1" t="s">
        <v>55</v>
      </c>
      <c r="C341" s="1">
        <v>4.0</v>
      </c>
      <c r="D341" s="1">
        <v>3.0</v>
      </c>
      <c r="E341" s="1">
        <v>12.0</v>
      </c>
      <c r="F341" s="1" t="s">
        <v>23</v>
      </c>
      <c r="H341" s="2">
        <v>45231.0</v>
      </c>
      <c r="J341" s="3">
        <f t="shared" si="2"/>
        <v>4</v>
      </c>
      <c r="K341" s="4">
        <f t="shared" si="3"/>
        <v>3</v>
      </c>
      <c r="L341" s="4">
        <f t="shared" si="4"/>
        <v>12</v>
      </c>
      <c r="S341" s="1" t="s">
        <v>378</v>
      </c>
      <c r="T341" s="4" t="str">
        <f t="shared" si="5"/>
        <v>Juice</v>
      </c>
      <c r="U341" s="4" t="str">
        <f t="shared" si="6"/>
        <v>UNKNOWN</v>
      </c>
      <c r="V341" s="4" t="str">
        <f t="shared" si="7"/>
        <v>Credit Card</v>
      </c>
      <c r="W341" s="4">
        <f t="shared" ref="W341:Y341" si="348">IF(OR(J341 = "ERROR", J341 = ""), "UNKNOWN", J341)</f>
        <v>4</v>
      </c>
      <c r="X341" s="4">
        <f t="shared" si="348"/>
        <v>3</v>
      </c>
      <c r="Y341" s="4">
        <f t="shared" si="348"/>
        <v>12</v>
      </c>
      <c r="Z341" s="5">
        <f t="shared" si="9"/>
        <v>45231</v>
      </c>
    </row>
    <row r="342">
      <c r="A342" s="1" t="s">
        <v>379</v>
      </c>
      <c r="B342" s="1" t="s">
        <v>32</v>
      </c>
      <c r="C342" s="1" t="s">
        <v>25</v>
      </c>
      <c r="D342" s="1">
        <v>1.0</v>
      </c>
      <c r="E342" s="1">
        <v>1.0</v>
      </c>
      <c r="F342" s="1" t="s">
        <v>23</v>
      </c>
      <c r="H342" s="2">
        <v>45121.0</v>
      </c>
      <c r="J342" s="3">
        <f t="shared" si="2"/>
        <v>1</v>
      </c>
      <c r="K342" s="4">
        <f t="shared" si="3"/>
        <v>1</v>
      </c>
      <c r="L342" s="4">
        <f t="shared" si="4"/>
        <v>1</v>
      </c>
      <c r="S342" s="1" t="s">
        <v>379</v>
      </c>
      <c r="T342" s="4" t="str">
        <f t="shared" si="5"/>
        <v>Cookie</v>
      </c>
      <c r="U342" s="4" t="str">
        <f t="shared" si="6"/>
        <v>UNKNOWN</v>
      </c>
      <c r="V342" s="4" t="str">
        <f t="shared" si="7"/>
        <v>Credit Card</v>
      </c>
      <c r="W342" s="4">
        <f t="shared" ref="W342:Y342" si="349">IF(OR(J342 = "ERROR", J342 = ""), "UNKNOWN", J342)</f>
        <v>1</v>
      </c>
      <c r="X342" s="4">
        <f t="shared" si="349"/>
        <v>1</v>
      </c>
      <c r="Y342" s="4">
        <f t="shared" si="349"/>
        <v>1</v>
      </c>
      <c r="Z342" s="5">
        <f t="shared" si="9"/>
        <v>45121</v>
      </c>
    </row>
    <row r="343">
      <c r="A343" s="1" t="s">
        <v>380</v>
      </c>
      <c r="B343" s="1" t="s">
        <v>32</v>
      </c>
      <c r="D343" s="1">
        <v>1.0</v>
      </c>
      <c r="E343" s="1">
        <v>3.0</v>
      </c>
      <c r="F343" s="1" t="s">
        <v>23</v>
      </c>
      <c r="G343" s="1" t="s">
        <v>29</v>
      </c>
      <c r="H343" s="6">
        <v>45289.0</v>
      </c>
      <c r="J343" s="3">
        <f t="shared" si="2"/>
        <v>3</v>
      </c>
      <c r="K343" s="4">
        <f t="shared" si="3"/>
        <v>1</v>
      </c>
      <c r="L343" s="4">
        <f t="shared" si="4"/>
        <v>3</v>
      </c>
      <c r="S343" s="1" t="s">
        <v>380</v>
      </c>
      <c r="T343" s="4" t="str">
        <f t="shared" si="5"/>
        <v>Cookie</v>
      </c>
      <c r="U343" s="4" t="str">
        <f t="shared" si="6"/>
        <v>In-store</v>
      </c>
      <c r="V343" s="4" t="str">
        <f t="shared" si="7"/>
        <v>Credit Card</v>
      </c>
      <c r="W343" s="4">
        <f t="shared" ref="W343:Y343" si="350">IF(OR(J343 = "ERROR", J343 = ""), "UNKNOWN", J343)</f>
        <v>3</v>
      </c>
      <c r="X343" s="4">
        <f t="shared" si="350"/>
        <v>1</v>
      </c>
      <c r="Y343" s="4">
        <f t="shared" si="350"/>
        <v>3</v>
      </c>
      <c r="Z343" s="7">
        <f t="shared" si="9"/>
        <v>45289</v>
      </c>
    </row>
    <row r="344">
      <c r="A344" s="1" t="s">
        <v>381</v>
      </c>
      <c r="B344" s="1" t="s">
        <v>36</v>
      </c>
      <c r="C344" s="1">
        <v>3.0</v>
      </c>
      <c r="D344" s="1">
        <v>5.0</v>
      </c>
      <c r="E344" s="1">
        <v>15.0</v>
      </c>
      <c r="F344" s="1" t="s">
        <v>28</v>
      </c>
      <c r="G344" s="1" t="s">
        <v>24</v>
      </c>
      <c r="H344" s="2">
        <v>45107.0</v>
      </c>
      <c r="J344" s="3">
        <f t="shared" si="2"/>
        <v>3</v>
      </c>
      <c r="K344" s="4">
        <f t="shared" si="3"/>
        <v>5</v>
      </c>
      <c r="L344" s="4">
        <f t="shared" si="4"/>
        <v>15</v>
      </c>
      <c r="S344" s="1" t="s">
        <v>381</v>
      </c>
      <c r="T344" s="4" t="str">
        <f t="shared" si="5"/>
        <v>Salad</v>
      </c>
      <c r="U344" s="4" t="str">
        <f t="shared" si="6"/>
        <v>Takeaway</v>
      </c>
      <c r="V344" s="4" t="str">
        <f t="shared" si="7"/>
        <v>Cash</v>
      </c>
      <c r="W344" s="4">
        <f t="shared" ref="W344:Y344" si="351">IF(OR(J344 = "ERROR", J344 = ""), "UNKNOWN", J344)</f>
        <v>3</v>
      </c>
      <c r="X344" s="4">
        <f t="shared" si="351"/>
        <v>5</v>
      </c>
      <c r="Y344" s="4">
        <f t="shared" si="351"/>
        <v>15</v>
      </c>
      <c r="Z344" s="5">
        <f t="shared" si="9"/>
        <v>45107</v>
      </c>
    </row>
    <row r="345">
      <c r="A345" s="1" t="s">
        <v>382</v>
      </c>
      <c r="B345" s="1" t="s">
        <v>36</v>
      </c>
      <c r="C345" s="1">
        <v>1.0</v>
      </c>
      <c r="E345" s="1">
        <v>5.0</v>
      </c>
      <c r="G345" s="1" t="s">
        <v>30</v>
      </c>
      <c r="H345" s="2">
        <v>44972.0</v>
      </c>
      <c r="J345" s="3">
        <f t="shared" si="2"/>
        <v>1</v>
      </c>
      <c r="K345" s="4">
        <f t="shared" si="3"/>
        <v>5</v>
      </c>
      <c r="L345" s="4">
        <f t="shared" si="4"/>
        <v>5</v>
      </c>
      <c r="S345" s="1" t="s">
        <v>382</v>
      </c>
      <c r="T345" s="4" t="str">
        <f t="shared" si="5"/>
        <v>Salad</v>
      </c>
      <c r="U345" s="4" t="str">
        <f t="shared" si="6"/>
        <v>UNKNOWN</v>
      </c>
      <c r="V345" s="4" t="str">
        <f t="shared" si="7"/>
        <v>UNKNOWN</v>
      </c>
      <c r="W345" s="4">
        <f t="shared" ref="W345:Y345" si="352">IF(OR(J345 = "ERROR", J345 = ""), "UNKNOWN", J345)</f>
        <v>1</v>
      </c>
      <c r="X345" s="4">
        <f t="shared" si="352"/>
        <v>5</v>
      </c>
      <c r="Y345" s="4">
        <f t="shared" si="352"/>
        <v>5</v>
      </c>
      <c r="Z345" s="5">
        <f t="shared" si="9"/>
        <v>44972</v>
      </c>
    </row>
    <row r="346">
      <c r="A346" s="1" t="s">
        <v>383</v>
      </c>
      <c r="B346" s="1" t="s">
        <v>27</v>
      </c>
      <c r="C346" s="1">
        <v>1.0</v>
      </c>
      <c r="D346" s="1">
        <v>3.0</v>
      </c>
      <c r="E346" s="1">
        <v>3.0</v>
      </c>
      <c r="F346" s="1" t="s">
        <v>30</v>
      </c>
      <c r="G346" s="1" t="s">
        <v>29</v>
      </c>
      <c r="H346" s="6">
        <v>45246.0</v>
      </c>
      <c r="J346" s="3">
        <f t="shared" si="2"/>
        <v>1</v>
      </c>
      <c r="K346" s="4">
        <f t="shared" si="3"/>
        <v>3</v>
      </c>
      <c r="L346" s="4">
        <f t="shared" si="4"/>
        <v>3</v>
      </c>
      <c r="S346" s="1" t="s">
        <v>383</v>
      </c>
      <c r="T346" s="4" t="str">
        <f t="shared" si="5"/>
        <v>Cake</v>
      </c>
      <c r="U346" s="4" t="str">
        <f t="shared" si="6"/>
        <v>In-store</v>
      </c>
      <c r="V346" s="4" t="str">
        <f t="shared" si="7"/>
        <v>UNKNOWN</v>
      </c>
      <c r="W346" s="4">
        <f t="shared" ref="W346:Y346" si="353">IF(OR(J346 = "ERROR", J346 = ""), "UNKNOWN", J346)</f>
        <v>1</v>
      </c>
      <c r="X346" s="4">
        <f t="shared" si="353"/>
        <v>3</v>
      </c>
      <c r="Y346" s="4">
        <f t="shared" si="353"/>
        <v>3</v>
      </c>
      <c r="Z346" s="7">
        <f t="shared" si="9"/>
        <v>45246</v>
      </c>
    </row>
    <row r="347">
      <c r="A347" s="1" t="s">
        <v>384</v>
      </c>
      <c r="B347" s="1" t="s">
        <v>81</v>
      </c>
      <c r="C347" s="1">
        <v>2.0</v>
      </c>
      <c r="D347" s="1">
        <v>1.5</v>
      </c>
      <c r="E347" s="1">
        <v>3.0</v>
      </c>
      <c r="H347" s="2">
        <v>45109.0</v>
      </c>
      <c r="J347" s="3">
        <f t="shared" si="2"/>
        <v>2</v>
      </c>
      <c r="K347" s="4">
        <f t="shared" si="3"/>
        <v>1.5</v>
      </c>
      <c r="L347" s="4">
        <f t="shared" si="4"/>
        <v>3</v>
      </c>
      <c r="S347" s="1" t="s">
        <v>384</v>
      </c>
      <c r="T347" s="4" t="str">
        <f t="shared" si="5"/>
        <v>Tea</v>
      </c>
      <c r="U347" s="4" t="str">
        <f t="shared" si="6"/>
        <v>UNKNOWN</v>
      </c>
      <c r="V347" s="4" t="str">
        <f t="shared" si="7"/>
        <v>UNKNOWN</v>
      </c>
      <c r="W347" s="4">
        <f t="shared" ref="W347:Y347" si="354">IF(OR(J347 = "ERROR", J347 = ""), "UNKNOWN", J347)</f>
        <v>2</v>
      </c>
      <c r="X347" s="4">
        <f t="shared" si="354"/>
        <v>1.5</v>
      </c>
      <c r="Y347" s="4">
        <f t="shared" si="354"/>
        <v>3</v>
      </c>
      <c r="Z347" s="5">
        <f t="shared" si="9"/>
        <v>45109</v>
      </c>
    </row>
    <row r="348">
      <c r="A348" s="1" t="s">
        <v>385</v>
      </c>
      <c r="B348" s="1" t="s">
        <v>55</v>
      </c>
      <c r="C348" s="1">
        <v>3.0</v>
      </c>
      <c r="D348" s="1">
        <v>3.0</v>
      </c>
      <c r="E348" s="1">
        <v>9.0</v>
      </c>
      <c r="F348" s="1" t="s">
        <v>28</v>
      </c>
      <c r="G348" s="1" t="s">
        <v>29</v>
      </c>
      <c r="H348" s="2">
        <v>45067.0</v>
      </c>
      <c r="J348" s="3">
        <f t="shared" si="2"/>
        <v>3</v>
      </c>
      <c r="K348" s="4">
        <f t="shared" si="3"/>
        <v>3</v>
      </c>
      <c r="L348" s="4">
        <f t="shared" si="4"/>
        <v>9</v>
      </c>
      <c r="S348" s="1" t="s">
        <v>385</v>
      </c>
      <c r="T348" s="4" t="str">
        <f t="shared" si="5"/>
        <v>Juice</v>
      </c>
      <c r="U348" s="4" t="str">
        <f t="shared" si="6"/>
        <v>In-store</v>
      </c>
      <c r="V348" s="4" t="str">
        <f t="shared" si="7"/>
        <v>Cash</v>
      </c>
      <c r="W348" s="4">
        <f t="shared" ref="W348:Y348" si="355">IF(OR(J348 = "ERROR", J348 = ""), "UNKNOWN", J348)</f>
        <v>3</v>
      </c>
      <c r="X348" s="4">
        <f t="shared" si="355"/>
        <v>3</v>
      </c>
      <c r="Y348" s="4">
        <f t="shared" si="355"/>
        <v>9</v>
      </c>
      <c r="Z348" s="5">
        <f t="shared" si="9"/>
        <v>45067</v>
      </c>
    </row>
    <row r="349">
      <c r="A349" s="1" t="s">
        <v>386</v>
      </c>
      <c r="B349" s="1" t="s">
        <v>27</v>
      </c>
      <c r="C349" s="1">
        <v>1.0</v>
      </c>
      <c r="D349" s="1">
        <v>3.0</v>
      </c>
      <c r="E349" s="1">
        <v>3.0</v>
      </c>
      <c r="F349" s="1" t="s">
        <v>23</v>
      </c>
      <c r="H349" s="2">
        <v>45071.0</v>
      </c>
      <c r="J349" s="3">
        <f t="shared" si="2"/>
        <v>1</v>
      </c>
      <c r="K349" s="4">
        <f t="shared" si="3"/>
        <v>3</v>
      </c>
      <c r="L349" s="4">
        <f t="shared" si="4"/>
        <v>3</v>
      </c>
      <c r="S349" s="1" t="s">
        <v>386</v>
      </c>
      <c r="T349" s="4" t="str">
        <f t="shared" si="5"/>
        <v>Cake</v>
      </c>
      <c r="U349" s="4" t="str">
        <f t="shared" si="6"/>
        <v>UNKNOWN</v>
      </c>
      <c r="V349" s="4" t="str">
        <f t="shared" si="7"/>
        <v>Credit Card</v>
      </c>
      <c r="W349" s="4">
        <f t="shared" ref="W349:Y349" si="356">IF(OR(J349 = "ERROR", J349 = ""), "UNKNOWN", J349)</f>
        <v>1</v>
      </c>
      <c r="X349" s="4">
        <f t="shared" si="356"/>
        <v>3</v>
      </c>
      <c r="Y349" s="4">
        <f t="shared" si="356"/>
        <v>3</v>
      </c>
      <c r="Z349" s="5">
        <f t="shared" si="9"/>
        <v>45071</v>
      </c>
    </row>
    <row r="350">
      <c r="A350" s="1" t="s">
        <v>387</v>
      </c>
      <c r="B350" s="1" t="s">
        <v>41</v>
      </c>
      <c r="C350" s="1">
        <v>1.0</v>
      </c>
      <c r="D350" s="1">
        <v>4.0</v>
      </c>
      <c r="E350" s="1">
        <v>4.0</v>
      </c>
      <c r="F350" s="1" t="s">
        <v>23</v>
      </c>
      <c r="H350" s="6">
        <v>45230.0</v>
      </c>
      <c r="J350" s="3">
        <f t="shared" si="2"/>
        <v>1</v>
      </c>
      <c r="K350" s="4">
        <f t="shared" si="3"/>
        <v>4</v>
      </c>
      <c r="L350" s="4">
        <f t="shared" si="4"/>
        <v>4</v>
      </c>
      <c r="S350" s="1" t="s">
        <v>387</v>
      </c>
      <c r="T350" s="4" t="str">
        <f t="shared" si="5"/>
        <v>Smoothie</v>
      </c>
      <c r="U350" s="4" t="str">
        <f t="shared" si="6"/>
        <v>UNKNOWN</v>
      </c>
      <c r="V350" s="4" t="str">
        <f t="shared" si="7"/>
        <v>Credit Card</v>
      </c>
      <c r="W350" s="4">
        <f t="shared" ref="W350:Y350" si="357">IF(OR(J350 = "ERROR", J350 = ""), "UNKNOWN", J350)</f>
        <v>1</v>
      </c>
      <c r="X350" s="4">
        <f t="shared" si="357"/>
        <v>4</v>
      </c>
      <c r="Y350" s="4">
        <f t="shared" si="357"/>
        <v>4</v>
      </c>
      <c r="Z350" s="7">
        <f t="shared" si="9"/>
        <v>45230</v>
      </c>
    </row>
    <row r="351">
      <c r="A351" s="1" t="s">
        <v>388</v>
      </c>
      <c r="B351" s="1" t="s">
        <v>44</v>
      </c>
      <c r="C351" s="1">
        <v>5.0</v>
      </c>
      <c r="D351" s="1">
        <v>4.0</v>
      </c>
      <c r="E351" s="1">
        <v>20.0</v>
      </c>
      <c r="F351" s="1" t="s">
        <v>39</v>
      </c>
      <c r="G351" s="1" t="s">
        <v>24</v>
      </c>
      <c r="H351" s="2">
        <v>44981.0</v>
      </c>
      <c r="J351" s="3">
        <f t="shared" si="2"/>
        <v>5</v>
      </c>
      <c r="K351" s="4">
        <f t="shared" si="3"/>
        <v>4</v>
      </c>
      <c r="L351" s="4">
        <f t="shared" si="4"/>
        <v>20</v>
      </c>
      <c r="S351" s="1" t="s">
        <v>388</v>
      </c>
      <c r="T351" s="4" t="str">
        <f t="shared" si="5"/>
        <v>Sandwich</v>
      </c>
      <c r="U351" s="4" t="str">
        <f t="shared" si="6"/>
        <v>Takeaway</v>
      </c>
      <c r="V351" s="4" t="str">
        <f t="shared" si="7"/>
        <v>Digital Wallet</v>
      </c>
      <c r="W351" s="4">
        <f t="shared" ref="W351:Y351" si="358">IF(OR(J351 = "ERROR", J351 = ""), "UNKNOWN", J351)</f>
        <v>5</v>
      </c>
      <c r="X351" s="4">
        <f t="shared" si="358"/>
        <v>4</v>
      </c>
      <c r="Y351" s="4">
        <f t="shared" si="358"/>
        <v>20</v>
      </c>
      <c r="Z351" s="5">
        <f t="shared" si="9"/>
        <v>44981</v>
      </c>
    </row>
    <row r="352">
      <c r="A352" s="1" t="s">
        <v>389</v>
      </c>
      <c r="B352" s="1" t="s">
        <v>81</v>
      </c>
      <c r="C352" s="1">
        <v>2.0</v>
      </c>
      <c r="D352" s="1">
        <v>1.5</v>
      </c>
      <c r="E352" s="1">
        <v>3.0</v>
      </c>
      <c r="F352" s="1" t="s">
        <v>28</v>
      </c>
      <c r="G352" s="1" t="s">
        <v>24</v>
      </c>
      <c r="H352" s="2">
        <v>44984.0</v>
      </c>
      <c r="J352" s="3">
        <f t="shared" si="2"/>
        <v>2</v>
      </c>
      <c r="K352" s="4">
        <f t="shared" si="3"/>
        <v>1.5</v>
      </c>
      <c r="L352" s="4">
        <f t="shared" si="4"/>
        <v>3</v>
      </c>
      <c r="S352" s="1" t="s">
        <v>389</v>
      </c>
      <c r="T352" s="4" t="str">
        <f t="shared" si="5"/>
        <v>Tea</v>
      </c>
      <c r="U352" s="4" t="str">
        <f t="shared" si="6"/>
        <v>Takeaway</v>
      </c>
      <c r="V352" s="4" t="str">
        <f t="shared" si="7"/>
        <v>Cash</v>
      </c>
      <c r="W352" s="4">
        <f t="shared" ref="W352:Y352" si="359">IF(OR(J352 = "ERROR", J352 = ""), "UNKNOWN", J352)</f>
        <v>2</v>
      </c>
      <c r="X352" s="4">
        <f t="shared" si="359"/>
        <v>1.5</v>
      </c>
      <c r="Y352" s="4">
        <f t="shared" si="359"/>
        <v>3</v>
      </c>
      <c r="Z352" s="5">
        <f t="shared" si="9"/>
        <v>44984</v>
      </c>
    </row>
    <row r="353">
      <c r="A353" s="1" t="s">
        <v>390</v>
      </c>
      <c r="B353" s="1" t="s">
        <v>44</v>
      </c>
      <c r="C353" s="1">
        <v>5.0</v>
      </c>
      <c r="D353" s="1">
        <v>4.0</v>
      </c>
      <c r="E353" s="1" t="s">
        <v>30</v>
      </c>
      <c r="F353" s="1" t="s">
        <v>30</v>
      </c>
      <c r="G353" s="1" t="s">
        <v>24</v>
      </c>
      <c r="H353" s="2">
        <v>45269.0</v>
      </c>
      <c r="J353" s="3">
        <f t="shared" si="2"/>
        <v>5</v>
      </c>
      <c r="K353" s="4">
        <f t="shared" si="3"/>
        <v>4</v>
      </c>
      <c r="L353" s="4">
        <f t="shared" si="4"/>
        <v>20</v>
      </c>
      <c r="S353" s="1" t="s">
        <v>390</v>
      </c>
      <c r="T353" s="4" t="str">
        <f t="shared" si="5"/>
        <v>Sandwich</v>
      </c>
      <c r="U353" s="4" t="str">
        <f t="shared" si="6"/>
        <v>Takeaway</v>
      </c>
      <c r="V353" s="4" t="str">
        <f t="shared" si="7"/>
        <v>UNKNOWN</v>
      </c>
      <c r="W353" s="4">
        <f t="shared" ref="W353:Y353" si="360">IF(OR(J353 = "ERROR", J353 = ""), "UNKNOWN", J353)</f>
        <v>5</v>
      </c>
      <c r="X353" s="4">
        <f t="shared" si="360"/>
        <v>4</v>
      </c>
      <c r="Y353" s="4">
        <f t="shared" si="360"/>
        <v>20</v>
      </c>
      <c r="Z353" s="5">
        <f t="shared" si="9"/>
        <v>45269</v>
      </c>
    </row>
    <row r="354">
      <c r="A354" s="1" t="s">
        <v>391</v>
      </c>
      <c r="B354" s="1" t="s">
        <v>41</v>
      </c>
      <c r="C354" s="1">
        <v>2.0</v>
      </c>
      <c r="D354" s="1">
        <v>4.0</v>
      </c>
      <c r="E354" s="1">
        <v>8.0</v>
      </c>
      <c r="F354" s="1" t="s">
        <v>28</v>
      </c>
      <c r="G354" s="1" t="s">
        <v>29</v>
      </c>
      <c r="H354" s="2">
        <v>45022.0</v>
      </c>
      <c r="J354" s="3">
        <f t="shared" si="2"/>
        <v>2</v>
      </c>
      <c r="K354" s="4">
        <f t="shared" si="3"/>
        <v>4</v>
      </c>
      <c r="L354" s="4">
        <f t="shared" si="4"/>
        <v>8</v>
      </c>
      <c r="S354" s="1" t="s">
        <v>391</v>
      </c>
      <c r="T354" s="4" t="str">
        <f t="shared" si="5"/>
        <v>Smoothie</v>
      </c>
      <c r="U354" s="4" t="str">
        <f t="shared" si="6"/>
        <v>In-store</v>
      </c>
      <c r="V354" s="4" t="str">
        <f t="shared" si="7"/>
        <v>Cash</v>
      </c>
      <c r="W354" s="4">
        <f t="shared" ref="W354:Y354" si="361">IF(OR(J354 = "ERROR", J354 = ""), "UNKNOWN", J354)</f>
        <v>2</v>
      </c>
      <c r="X354" s="4">
        <f t="shared" si="361"/>
        <v>4</v>
      </c>
      <c r="Y354" s="4">
        <f t="shared" si="361"/>
        <v>8</v>
      </c>
      <c r="Z354" s="5">
        <f t="shared" si="9"/>
        <v>45022</v>
      </c>
    </row>
    <row r="355">
      <c r="A355" s="1" t="s">
        <v>392</v>
      </c>
      <c r="B355" s="1" t="s">
        <v>44</v>
      </c>
      <c r="C355" s="1">
        <v>5.0</v>
      </c>
      <c r="D355" s="1">
        <v>4.0</v>
      </c>
      <c r="E355" s="1">
        <v>20.0</v>
      </c>
      <c r="F355" s="1" t="s">
        <v>39</v>
      </c>
      <c r="H355" s="2">
        <v>45232.0</v>
      </c>
      <c r="J355" s="3">
        <f t="shared" si="2"/>
        <v>5</v>
      </c>
      <c r="K355" s="4">
        <f t="shared" si="3"/>
        <v>4</v>
      </c>
      <c r="L355" s="4">
        <f t="shared" si="4"/>
        <v>20</v>
      </c>
      <c r="S355" s="1" t="s">
        <v>392</v>
      </c>
      <c r="T355" s="4" t="str">
        <f t="shared" si="5"/>
        <v>Sandwich</v>
      </c>
      <c r="U355" s="4" t="str">
        <f t="shared" si="6"/>
        <v>UNKNOWN</v>
      </c>
      <c r="V355" s="4" t="str">
        <f t="shared" si="7"/>
        <v>Digital Wallet</v>
      </c>
      <c r="W355" s="4">
        <f t="shared" ref="W355:Y355" si="362">IF(OR(J355 = "ERROR", J355 = ""), "UNKNOWN", J355)</f>
        <v>5</v>
      </c>
      <c r="X355" s="4">
        <f t="shared" si="362"/>
        <v>4</v>
      </c>
      <c r="Y355" s="4">
        <f t="shared" si="362"/>
        <v>20</v>
      </c>
      <c r="Z355" s="5">
        <f t="shared" si="9"/>
        <v>45232</v>
      </c>
    </row>
    <row r="356">
      <c r="A356" s="1" t="s">
        <v>393</v>
      </c>
      <c r="B356" s="1" t="s">
        <v>22</v>
      </c>
      <c r="C356" s="1">
        <v>3.0</v>
      </c>
      <c r="D356" s="1">
        <v>2.0</v>
      </c>
      <c r="E356" s="1">
        <v>6.0</v>
      </c>
      <c r="F356" s="1" t="s">
        <v>28</v>
      </c>
      <c r="G356" s="1" t="s">
        <v>24</v>
      </c>
      <c r="H356" s="2">
        <v>45134.0</v>
      </c>
      <c r="J356" s="3">
        <f t="shared" si="2"/>
        <v>3</v>
      </c>
      <c r="K356" s="4">
        <f t="shared" si="3"/>
        <v>2</v>
      </c>
      <c r="L356" s="4">
        <f t="shared" si="4"/>
        <v>6</v>
      </c>
      <c r="S356" s="1" t="s">
        <v>393</v>
      </c>
      <c r="T356" s="4" t="str">
        <f t="shared" si="5"/>
        <v>Coffee</v>
      </c>
      <c r="U356" s="4" t="str">
        <f t="shared" si="6"/>
        <v>Takeaway</v>
      </c>
      <c r="V356" s="4" t="str">
        <f t="shared" si="7"/>
        <v>Cash</v>
      </c>
      <c r="W356" s="4">
        <f t="shared" ref="W356:Y356" si="363">IF(OR(J356 = "ERROR", J356 = ""), "UNKNOWN", J356)</f>
        <v>3</v>
      </c>
      <c r="X356" s="4">
        <f t="shared" si="363"/>
        <v>2</v>
      </c>
      <c r="Y356" s="4">
        <f t="shared" si="363"/>
        <v>6</v>
      </c>
      <c r="Z356" s="5">
        <f t="shared" si="9"/>
        <v>45134</v>
      </c>
    </row>
    <row r="357">
      <c r="A357" s="1" t="s">
        <v>394</v>
      </c>
      <c r="B357" s="1" t="s">
        <v>55</v>
      </c>
      <c r="C357" s="1">
        <v>5.0</v>
      </c>
      <c r="D357" s="1">
        <v>3.0</v>
      </c>
      <c r="E357" s="1">
        <v>15.0</v>
      </c>
      <c r="F357" s="1" t="s">
        <v>25</v>
      </c>
      <c r="G357" s="1" t="s">
        <v>29</v>
      </c>
      <c r="H357" s="2">
        <v>44988.0</v>
      </c>
      <c r="J357" s="3">
        <f t="shared" si="2"/>
        <v>5</v>
      </c>
      <c r="K357" s="4">
        <f t="shared" si="3"/>
        <v>3</v>
      </c>
      <c r="L357" s="4">
        <f t="shared" si="4"/>
        <v>15</v>
      </c>
      <c r="S357" s="1" t="s">
        <v>394</v>
      </c>
      <c r="T357" s="4" t="str">
        <f t="shared" si="5"/>
        <v>Juice</v>
      </c>
      <c r="U357" s="4" t="str">
        <f t="shared" si="6"/>
        <v>In-store</v>
      </c>
      <c r="V357" s="4" t="str">
        <f t="shared" si="7"/>
        <v>UNKNOWN</v>
      </c>
      <c r="W357" s="4">
        <f t="shared" ref="W357:Y357" si="364">IF(OR(J357 = "ERROR", J357 = ""), "UNKNOWN", J357)</f>
        <v>5</v>
      </c>
      <c r="X357" s="4">
        <f t="shared" si="364"/>
        <v>3</v>
      </c>
      <c r="Y357" s="4">
        <f t="shared" si="364"/>
        <v>15</v>
      </c>
      <c r="Z357" s="5">
        <f t="shared" si="9"/>
        <v>44988</v>
      </c>
    </row>
    <row r="358">
      <c r="A358" s="1" t="s">
        <v>395</v>
      </c>
      <c r="C358" s="1">
        <v>3.0</v>
      </c>
      <c r="D358" s="1">
        <v>4.0</v>
      </c>
      <c r="E358" s="1">
        <v>12.0</v>
      </c>
      <c r="F358" s="1" t="s">
        <v>28</v>
      </c>
      <c r="G358" s="1" t="s">
        <v>24</v>
      </c>
      <c r="H358" s="2">
        <v>44963.0</v>
      </c>
      <c r="J358" s="3">
        <f t="shared" si="2"/>
        <v>3</v>
      </c>
      <c r="K358" s="4">
        <f t="shared" si="3"/>
        <v>4</v>
      </c>
      <c r="L358" s="4">
        <f t="shared" si="4"/>
        <v>12</v>
      </c>
      <c r="S358" s="1" t="s">
        <v>395</v>
      </c>
      <c r="T358" s="4" t="str">
        <f t="shared" si="5"/>
        <v>UNKNOWN</v>
      </c>
      <c r="U358" s="4" t="str">
        <f t="shared" si="6"/>
        <v>Takeaway</v>
      </c>
      <c r="V358" s="4" t="str">
        <f t="shared" si="7"/>
        <v>Cash</v>
      </c>
      <c r="W358" s="4">
        <f t="shared" ref="W358:Y358" si="365">IF(OR(J358 = "ERROR", J358 = ""), "UNKNOWN", J358)</f>
        <v>3</v>
      </c>
      <c r="X358" s="4">
        <f t="shared" si="365"/>
        <v>4</v>
      </c>
      <c r="Y358" s="4">
        <f t="shared" si="365"/>
        <v>12</v>
      </c>
      <c r="Z358" s="5">
        <f t="shared" si="9"/>
        <v>44963</v>
      </c>
    </row>
    <row r="359">
      <c r="A359" s="1" t="s">
        <v>396</v>
      </c>
      <c r="B359" s="1" t="s">
        <v>22</v>
      </c>
      <c r="C359" s="1">
        <v>3.0</v>
      </c>
      <c r="D359" s="1">
        <v>2.0</v>
      </c>
      <c r="E359" s="1">
        <v>6.0</v>
      </c>
      <c r="F359" s="1" t="s">
        <v>39</v>
      </c>
      <c r="G359" s="1" t="s">
        <v>24</v>
      </c>
      <c r="H359" s="2">
        <v>45188.0</v>
      </c>
      <c r="J359" s="3">
        <f t="shared" si="2"/>
        <v>3</v>
      </c>
      <c r="K359" s="4">
        <f t="shared" si="3"/>
        <v>2</v>
      </c>
      <c r="L359" s="4">
        <f t="shared" si="4"/>
        <v>6</v>
      </c>
      <c r="S359" s="1" t="s">
        <v>396</v>
      </c>
      <c r="T359" s="4" t="str">
        <f t="shared" si="5"/>
        <v>Coffee</v>
      </c>
      <c r="U359" s="4" t="str">
        <f t="shared" si="6"/>
        <v>Takeaway</v>
      </c>
      <c r="V359" s="4" t="str">
        <f t="shared" si="7"/>
        <v>Digital Wallet</v>
      </c>
      <c r="W359" s="4">
        <f t="shared" ref="W359:Y359" si="366">IF(OR(J359 = "ERROR", J359 = ""), "UNKNOWN", J359)</f>
        <v>3</v>
      </c>
      <c r="X359" s="4">
        <f t="shared" si="366"/>
        <v>2</v>
      </c>
      <c r="Y359" s="4">
        <f t="shared" si="366"/>
        <v>6</v>
      </c>
      <c r="Z359" s="5">
        <f t="shared" si="9"/>
        <v>45188</v>
      </c>
    </row>
    <row r="360">
      <c r="A360" s="1" t="s">
        <v>397</v>
      </c>
      <c r="B360" s="1" t="s">
        <v>41</v>
      </c>
      <c r="C360" s="1">
        <v>4.0</v>
      </c>
      <c r="D360" s="1">
        <v>4.0</v>
      </c>
      <c r="E360" s="1">
        <v>16.0</v>
      </c>
      <c r="F360" s="1" t="s">
        <v>30</v>
      </c>
      <c r="G360" s="1" t="s">
        <v>29</v>
      </c>
      <c r="H360" s="2">
        <v>44978.0</v>
      </c>
      <c r="J360" s="3">
        <f t="shared" si="2"/>
        <v>4</v>
      </c>
      <c r="K360" s="4">
        <f t="shared" si="3"/>
        <v>4</v>
      </c>
      <c r="L360" s="4">
        <f t="shared" si="4"/>
        <v>16</v>
      </c>
      <c r="S360" s="1" t="s">
        <v>397</v>
      </c>
      <c r="T360" s="4" t="str">
        <f t="shared" si="5"/>
        <v>Smoothie</v>
      </c>
      <c r="U360" s="4" t="str">
        <f t="shared" si="6"/>
        <v>In-store</v>
      </c>
      <c r="V360" s="4" t="str">
        <f t="shared" si="7"/>
        <v>UNKNOWN</v>
      </c>
      <c r="W360" s="4">
        <f t="shared" ref="W360:Y360" si="367">IF(OR(J360 = "ERROR", J360 = ""), "UNKNOWN", J360)</f>
        <v>4</v>
      </c>
      <c r="X360" s="4">
        <f t="shared" si="367"/>
        <v>4</v>
      </c>
      <c r="Y360" s="4">
        <f t="shared" si="367"/>
        <v>16</v>
      </c>
      <c r="Z360" s="5">
        <f t="shared" si="9"/>
        <v>44978</v>
      </c>
    </row>
    <row r="361">
      <c r="A361" s="1" t="s">
        <v>398</v>
      </c>
      <c r="B361" s="1" t="s">
        <v>27</v>
      </c>
      <c r="C361" s="1">
        <v>3.0</v>
      </c>
      <c r="D361" s="1">
        <v>3.0</v>
      </c>
      <c r="E361" s="1">
        <v>9.0</v>
      </c>
      <c r="F361" s="1" t="s">
        <v>23</v>
      </c>
      <c r="H361" s="2">
        <v>45150.0</v>
      </c>
      <c r="J361" s="3">
        <f t="shared" si="2"/>
        <v>3</v>
      </c>
      <c r="K361" s="4">
        <f t="shared" si="3"/>
        <v>3</v>
      </c>
      <c r="L361" s="4">
        <f t="shared" si="4"/>
        <v>9</v>
      </c>
      <c r="S361" s="1" t="s">
        <v>398</v>
      </c>
      <c r="T361" s="4" t="str">
        <f t="shared" si="5"/>
        <v>Cake</v>
      </c>
      <c r="U361" s="4" t="str">
        <f t="shared" si="6"/>
        <v>UNKNOWN</v>
      </c>
      <c r="V361" s="4" t="str">
        <f t="shared" si="7"/>
        <v>Credit Card</v>
      </c>
      <c r="W361" s="4">
        <f t="shared" ref="W361:Y361" si="368">IF(OR(J361 = "ERROR", J361 = ""), "UNKNOWN", J361)</f>
        <v>3</v>
      </c>
      <c r="X361" s="4">
        <f t="shared" si="368"/>
        <v>3</v>
      </c>
      <c r="Y361" s="4">
        <f t="shared" si="368"/>
        <v>9</v>
      </c>
      <c r="Z361" s="5">
        <f t="shared" si="9"/>
        <v>45150</v>
      </c>
    </row>
    <row r="362">
      <c r="A362" s="1" t="s">
        <v>399</v>
      </c>
      <c r="B362" s="1" t="s">
        <v>44</v>
      </c>
      <c r="C362" s="1">
        <v>3.0</v>
      </c>
      <c r="D362" s="1">
        <v>4.0</v>
      </c>
      <c r="E362" s="1">
        <v>12.0</v>
      </c>
      <c r="F362" s="1" t="s">
        <v>39</v>
      </c>
      <c r="G362" s="1" t="s">
        <v>29</v>
      </c>
      <c r="H362" s="2">
        <v>45196.0</v>
      </c>
      <c r="J362" s="3">
        <f t="shared" si="2"/>
        <v>3</v>
      </c>
      <c r="K362" s="4">
        <f t="shared" si="3"/>
        <v>4</v>
      </c>
      <c r="L362" s="4">
        <f t="shared" si="4"/>
        <v>12</v>
      </c>
      <c r="S362" s="1" t="s">
        <v>399</v>
      </c>
      <c r="T362" s="4" t="str">
        <f t="shared" si="5"/>
        <v>Sandwich</v>
      </c>
      <c r="U362" s="4" t="str">
        <f t="shared" si="6"/>
        <v>In-store</v>
      </c>
      <c r="V362" s="4" t="str">
        <f t="shared" si="7"/>
        <v>Digital Wallet</v>
      </c>
      <c r="W362" s="4">
        <f t="shared" ref="W362:Y362" si="369">IF(OR(J362 = "ERROR", J362 = ""), "UNKNOWN", J362)</f>
        <v>3</v>
      </c>
      <c r="X362" s="4">
        <f t="shared" si="369"/>
        <v>4</v>
      </c>
      <c r="Y362" s="4">
        <f t="shared" si="369"/>
        <v>12</v>
      </c>
      <c r="Z362" s="5">
        <f t="shared" si="9"/>
        <v>45196</v>
      </c>
    </row>
    <row r="363">
      <c r="A363" s="1" t="s">
        <v>400</v>
      </c>
      <c r="B363" s="1" t="s">
        <v>32</v>
      </c>
      <c r="C363" s="1">
        <v>4.0</v>
      </c>
      <c r="D363" s="1">
        <v>1.0</v>
      </c>
      <c r="E363" s="1">
        <v>4.0</v>
      </c>
      <c r="F363" s="1" t="s">
        <v>28</v>
      </c>
      <c r="G363" s="1" t="s">
        <v>29</v>
      </c>
      <c r="H363" s="2">
        <v>45156.0</v>
      </c>
      <c r="J363" s="3">
        <f t="shared" si="2"/>
        <v>4</v>
      </c>
      <c r="K363" s="4">
        <f t="shared" si="3"/>
        <v>1</v>
      </c>
      <c r="L363" s="4">
        <f t="shared" si="4"/>
        <v>4</v>
      </c>
      <c r="S363" s="1" t="s">
        <v>400</v>
      </c>
      <c r="T363" s="4" t="str">
        <f t="shared" si="5"/>
        <v>Cookie</v>
      </c>
      <c r="U363" s="4" t="str">
        <f t="shared" si="6"/>
        <v>In-store</v>
      </c>
      <c r="V363" s="4" t="str">
        <f t="shared" si="7"/>
        <v>Cash</v>
      </c>
      <c r="W363" s="4">
        <f t="shared" ref="W363:Y363" si="370">IF(OR(J363 = "ERROR", J363 = ""), "UNKNOWN", J363)</f>
        <v>4</v>
      </c>
      <c r="X363" s="4">
        <f t="shared" si="370"/>
        <v>1</v>
      </c>
      <c r="Y363" s="4">
        <f t="shared" si="370"/>
        <v>4</v>
      </c>
      <c r="Z363" s="5">
        <f t="shared" si="9"/>
        <v>45156</v>
      </c>
    </row>
    <row r="364">
      <c r="A364" s="1" t="s">
        <v>401</v>
      </c>
      <c r="C364" s="1">
        <v>4.0</v>
      </c>
      <c r="D364" s="1">
        <v>4.0</v>
      </c>
      <c r="E364" s="1">
        <v>16.0</v>
      </c>
      <c r="F364" s="1" t="s">
        <v>39</v>
      </c>
      <c r="G364" s="1" t="s">
        <v>24</v>
      </c>
      <c r="H364" s="6">
        <v>45276.0</v>
      </c>
      <c r="J364" s="3">
        <f t="shared" si="2"/>
        <v>4</v>
      </c>
      <c r="K364" s="4">
        <f t="shared" si="3"/>
        <v>4</v>
      </c>
      <c r="L364" s="4">
        <f t="shared" si="4"/>
        <v>16</v>
      </c>
      <c r="S364" s="1" t="s">
        <v>401</v>
      </c>
      <c r="T364" s="4" t="str">
        <f t="shared" si="5"/>
        <v>UNKNOWN</v>
      </c>
      <c r="U364" s="4" t="str">
        <f t="shared" si="6"/>
        <v>Takeaway</v>
      </c>
      <c r="V364" s="4" t="str">
        <f t="shared" si="7"/>
        <v>Digital Wallet</v>
      </c>
      <c r="W364" s="4">
        <f t="shared" ref="W364:Y364" si="371">IF(OR(J364 = "ERROR", J364 = ""), "UNKNOWN", J364)</f>
        <v>4</v>
      </c>
      <c r="X364" s="4">
        <f t="shared" si="371"/>
        <v>4</v>
      </c>
      <c r="Y364" s="4">
        <f t="shared" si="371"/>
        <v>16</v>
      </c>
      <c r="Z364" s="7">
        <f t="shared" si="9"/>
        <v>45276</v>
      </c>
    </row>
    <row r="365">
      <c r="A365" s="1" t="s">
        <v>402</v>
      </c>
      <c r="B365" s="1" t="s">
        <v>81</v>
      </c>
      <c r="C365" s="1">
        <v>4.0</v>
      </c>
      <c r="D365" s="1">
        <v>1.5</v>
      </c>
      <c r="E365" s="1">
        <v>6.0</v>
      </c>
      <c r="F365" s="1" t="s">
        <v>39</v>
      </c>
      <c r="G365" s="1" t="s">
        <v>29</v>
      </c>
      <c r="H365" s="2">
        <v>44996.0</v>
      </c>
      <c r="J365" s="3">
        <f t="shared" si="2"/>
        <v>4</v>
      </c>
      <c r="K365" s="4">
        <f t="shared" si="3"/>
        <v>1.5</v>
      </c>
      <c r="L365" s="4">
        <f t="shared" si="4"/>
        <v>6</v>
      </c>
      <c r="S365" s="1" t="s">
        <v>402</v>
      </c>
      <c r="T365" s="4" t="str">
        <f t="shared" si="5"/>
        <v>Tea</v>
      </c>
      <c r="U365" s="4" t="str">
        <f t="shared" si="6"/>
        <v>In-store</v>
      </c>
      <c r="V365" s="4" t="str">
        <f t="shared" si="7"/>
        <v>Digital Wallet</v>
      </c>
      <c r="W365" s="4">
        <f t="shared" ref="W365:Y365" si="372">IF(OR(J365 = "ERROR", J365 = ""), "UNKNOWN", J365)</f>
        <v>4</v>
      </c>
      <c r="X365" s="4">
        <f t="shared" si="372"/>
        <v>1.5</v>
      </c>
      <c r="Y365" s="4">
        <f t="shared" si="372"/>
        <v>6</v>
      </c>
      <c r="Z365" s="5">
        <f t="shared" si="9"/>
        <v>44996</v>
      </c>
    </row>
    <row r="366">
      <c r="A366" s="1" t="s">
        <v>403</v>
      </c>
      <c r="B366" s="1" t="s">
        <v>55</v>
      </c>
      <c r="C366" s="1">
        <v>1.0</v>
      </c>
      <c r="D366" s="1">
        <v>3.0</v>
      </c>
      <c r="E366" s="1">
        <v>3.0</v>
      </c>
      <c r="G366" s="1" t="s">
        <v>29</v>
      </c>
      <c r="H366" s="2">
        <v>45067.0</v>
      </c>
      <c r="J366" s="3">
        <f t="shared" si="2"/>
        <v>1</v>
      </c>
      <c r="K366" s="4">
        <f t="shared" si="3"/>
        <v>3</v>
      </c>
      <c r="L366" s="4">
        <f t="shared" si="4"/>
        <v>3</v>
      </c>
      <c r="S366" s="1" t="s">
        <v>403</v>
      </c>
      <c r="T366" s="4" t="str">
        <f t="shared" si="5"/>
        <v>Juice</v>
      </c>
      <c r="U366" s="4" t="str">
        <f t="shared" si="6"/>
        <v>In-store</v>
      </c>
      <c r="V366" s="4" t="str">
        <f t="shared" si="7"/>
        <v>UNKNOWN</v>
      </c>
      <c r="W366" s="4">
        <f t="shared" ref="W366:Y366" si="373">IF(OR(J366 = "ERROR", J366 = ""), "UNKNOWN", J366)</f>
        <v>1</v>
      </c>
      <c r="X366" s="4">
        <f t="shared" si="373"/>
        <v>3</v>
      </c>
      <c r="Y366" s="4">
        <f t="shared" si="373"/>
        <v>3</v>
      </c>
      <c r="Z366" s="5">
        <f t="shared" si="9"/>
        <v>45067</v>
      </c>
    </row>
    <row r="367">
      <c r="A367" s="1" t="s">
        <v>404</v>
      </c>
      <c r="B367" s="1" t="s">
        <v>81</v>
      </c>
      <c r="C367" s="1">
        <v>2.0</v>
      </c>
      <c r="D367" s="1">
        <v>1.5</v>
      </c>
      <c r="E367" s="1">
        <v>3.0</v>
      </c>
      <c r="G367" s="1" t="s">
        <v>24</v>
      </c>
      <c r="H367" s="2">
        <v>44980.0</v>
      </c>
      <c r="J367" s="3">
        <f t="shared" si="2"/>
        <v>2</v>
      </c>
      <c r="K367" s="4">
        <f t="shared" si="3"/>
        <v>1.5</v>
      </c>
      <c r="L367" s="4">
        <f t="shared" si="4"/>
        <v>3</v>
      </c>
      <c r="S367" s="1" t="s">
        <v>404</v>
      </c>
      <c r="T367" s="4" t="str">
        <f t="shared" si="5"/>
        <v>Tea</v>
      </c>
      <c r="U367" s="4" t="str">
        <f t="shared" si="6"/>
        <v>Takeaway</v>
      </c>
      <c r="V367" s="4" t="str">
        <f t="shared" si="7"/>
        <v>UNKNOWN</v>
      </c>
      <c r="W367" s="4">
        <f t="shared" ref="W367:Y367" si="374">IF(OR(J367 = "ERROR", J367 = ""), "UNKNOWN", J367)</f>
        <v>2</v>
      </c>
      <c r="X367" s="4">
        <f t="shared" si="374"/>
        <v>1.5</v>
      </c>
      <c r="Y367" s="4">
        <f t="shared" si="374"/>
        <v>3</v>
      </c>
      <c r="Z367" s="5">
        <f t="shared" si="9"/>
        <v>44980</v>
      </c>
    </row>
    <row r="368">
      <c r="A368" s="1" t="s">
        <v>405</v>
      </c>
      <c r="B368" s="1" t="s">
        <v>25</v>
      </c>
      <c r="C368" s="1">
        <v>2.0</v>
      </c>
      <c r="D368" s="1">
        <v>3.0</v>
      </c>
      <c r="E368" s="1">
        <v>6.0</v>
      </c>
      <c r="F368" s="1" t="s">
        <v>28</v>
      </c>
      <c r="G368" s="1" t="s">
        <v>24</v>
      </c>
      <c r="H368" s="2">
        <v>45084.0</v>
      </c>
      <c r="J368" s="3">
        <f t="shared" si="2"/>
        <v>2</v>
      </c>
      <c r="K368" s="4">
        <f t="shared" si="3"/>
        <v>3</v>
      </c>
      <c r="L368" s="4">
        <f t="shared" si="4"/>
        <v>6</v>
      </c>
      <c r="S368" s="1" t="s">
        <v>405</v>
      </c>
      <c r="T368" s="4" t="str">
        <f t="shared" si="5"/>
        <v>UNKNOWN</v>
      </c>
      <c r="U368" s="4" t="str">
        <f t="shared" si="6"/>
        <v>Takeaway</v>
      </c>
      <c r="V368" s="4" t="str">
        <f t="shared" si="7"/>
        <v>Cash</v>
      </c>
      <c r="W368" s="4">
        <f t="shared" ref="W368:Y368" si="375">IF(OR(J368 = "ERROR", J368 = ""), "UNKNOWN", J368)</f>
        <v>2</v>
      </c>
      <c r="X368" s="4">
        <f t="shared" si="375"/>
        <v>3</v>
      </c>
      <c r="Y368" s="4">
        <f t="shared" si="375"/>
        <v>6</v>
      </c>
      <c r="Z368" s="5">
        <f t="shared" si="9"/>
        <v>45084</v>
      </c>
    </row>
    <row r="369">
      <c r="A369" s="1" t="s">
        <v>406</v>
      </c>
      <c r="B369" s="1" t="s">
        <v>27</v>
      </c>
      <c r="C369" s="1">
        <v>5.0</v>
      </c>
      <c r="D369" s="1">
        <v>3.0</v>
      </c>
      <c r="E369" s="1">
        <v>15.0</v>
      </c>
      <c r="G369" s="1" t="s">
        <v>29</v>
      </c>
      <c r="H369" s="2">
        <v>45058.0</v>
      </c>
      <c r="J369" s="3">
        <f t="shared" si="2"/>
        <v>5</v>
      </c>
      <c r="K369" s="4">
        <f t="shared" si="3"/>
        <v>3</v>
      </c>
      <c r="L369" s="4">
        <f t="shared" si="4"/>
        <v>15</v>
      </c>
      <c r="S369" s="1" t="s">
        <v>406</v>
      </c>
      <c r="T369" s="4" t="str">
        <f t="shared" si="5"/>
        <v>Cake</v>
      </c>
      <c r="U369" s="4" t="str">
        <f t="shared" si="6"/>
        <v>In-store</v>
      </c>
      <c r="V369" s="4" t="str">
        <f t="shared" si="7"/>
        <v>UNKNOWN</v>
      </c>
      <c r="W369" s="4">
        <f t="shared" ref="W369:Y369" si="376">IF(OR(J369 = "ERROR", J369 = ""), "UNKNOWN", J369)</f>
        <v>5</v>
      </c>
      <c r="X369" s="4">
        <f t="shared" si="376"/>
        <v>3</v>
      </c>
      <c r="Y369" s="4">
        <f t="shared" si="376"/>
        <v>15</v>
      </c>
      <c r="Z369" s="5">
        <f t="shared" si="9"/>
        <v>45058</v>
      </c>
    </row>
    <row r="370">
      <c r="A370" s="1" t="s">
        <v>407</v>
      </c>
      <c r="B370" s="1" t="s">
        <v>41</v>
      </c>
      <c r="C370" s="1">
        <v>3.0</v>
      </c>
      <c r="D370" s="1">
        <v>4.0</v>
      </c>
      <c r="E370" s="1">
        <v>12.0</v>
      </c>
      <c r="F370" s="1" t="s">
        <v>23</v>
      </c>
      <c r="G370" s="1" t="s">
        <v>29</v>
      </c>
      <c r="H370" s="2">
        <v>45113.0</v>
      </c>
      <c r="J370" s="3">
        <f t="shared" si="2"/>
        <v>3</v>
      </c>
      <c r="K370" s="4">
        <f t="shared" si="3"/>
        <v>4</v>
      </c>
      <c r="L370" s="4">
        <f t="shared" si="4"/>
        <v>12</v>
      </c>
      <c r="S370" s="1" t="s">
        <v>407</v>
      </c>
      <c r="T370" s="4" t="str">
        <f t="shared" si="5"/>
        <v>Smoothie</v>
      </c>
      <c r="U370" s="4" t="str">
        <f t="shared" si="6"/>
        <v>In-store</v>
      </c>
      <c r="V370" s="4" t="str">
        <f t="shared" si="7"/>
        <v>Credit Card</v>
      </c>
      <c r="W370" s="4">
        <f t="shared" ref="W370:Y370" si="377">IF(OR(J370 = "ERROR", J370 = ""), "UNKNOWN", J370)</f>
        <v>3</v>
      </c>
      <c r="X370" s="4">
        <f t="shared" si="377"/>
        <v>4</v>
      </c>
      <c r="Y370" s="4">
        <f t="shared" si="377"/>
        <v>12</v>
      </c>
      <c r="Z370" s="5">
        <f t="shared" si="9"/>
        <v>45113</v>
      </c>
    </row>
    <row r="371">
      <c r="A371" s="1" t="s">
        <v>408</v>
      </c>
      <c r="C371" s="1">
        <v>2.0</v>
      </c>
      <c r="D371" s="1">
        <v>4.0</v>
      </c>
      <c r="E371" s="1">
        <v>8.0</v>
      </c>
      <c r="F371" s="1" t="s">
        <v>28</v>
      </c>
      <c r="H371" s="2">
        <v>45097.0</v>
      </c>
      <c r="J371" s="3">
        <f t="shared" si="2"/>
        <v>2</v>
      </c>
      <c r="K371" s="4">
        <f t="shared" si="3"/>
        <v>4</v>
      </c>
      <c r="L371" s="4">
        <f t="shared" si="4"/>
        <v>8</v>
      </c>
      <c r="S371" s="1" t="s">
        <v>408</v>
      </c>
      <c r="T371" s="4" t="str">
        <f t="shared" si="5"/>
        <v>UNKNOWN</v>
      </c>
      <c r="U371" s="4" t="str">
        <f t="shared" si="6"/>
        <v>UNKNOWN</v>
      </c>
      <c r="V371" s="4" t="str">
        <f t="shared" si="7"/>
        <v>Cash</v>
      </c>
      <c r="W371" s="4">
        <f t="shared" ref="W371:Y371" si="378">IF(OR(J371 = "ERROR", J371 = ""), "UNKNOWN", J371)</f>
        <v>2</v>
      </c>
      <c r="X371" s="4">
        <f t="shared" si="378"/>
        <v>4</v>
      </c>
      <c r="Y371" s="4">
        <f t="shared" si="378"/>
        <v>8</v>
      </c>
      <c r="Z371" s="5">
        <f t="shared" si="9"/>
        <v>45097</v>
      </c>
    </row>
    <row r="372">
      <c r="A372" s="1" t="s">
        <v>409</v>
      </c>
      <c r="B372" s="1" t="s">
        <v>30</v>
      </c>
      <c r="C372" s="1">
        <v>1.0</v>
      </c>
      <c r="D372" s="1">
        <v>5.0</v>
      </c>
      <c r="E372" s="1">
        <v>5.0</v>
      </c>
      <c r="F372" s="1" t="s">
        <v>28</v>
      </c>
      <c r="G372" s="1" t="s">
        <v>24</v>
      </c>
      <c r="H372" s="6">
        <v>45282.0</v>
      </c>
      <c r="J372" s="3">
        <f t="shared" si="2"/>
        <v>1</v>
      </c>
      <c r="K372" s="4">
        <f t="shared" si="3"/>
        <v>5</v>
      </c>
      <c r="L372" s="4">
        <f t="shared" si="4"/>
        <v>5</v>
      </c>
      <c r="S372" s="1" t="s">
        <v>409</v>
      </c>
      <c r="T372" s="4" t="str">
        <f t="shared" si="5"/>
        <v>UNKNOWN</v>
      </c>
      <c r="U372" s="4" t="str">
        <f t="shared" si="6"/>
        <v>Takeaway</v>
      </c>
      <c r="V372" s="4" t="str">
        <f t="shared" si="7"/>
        <v>Cash</v>
      </c>
      <c r="W372" s="4">
        <f t="shared" ref="W372:Y372" si="379">IF(OR(J372 = "ERROR", J372 = ""), "UNKNOWN", J372)</f>
        <v>1</v>
      </c>
      <c r="X372" s="4">
        <f t="shared" si="379"/>
        <v>5</v>
      </c>
      <c r="Y372" s="4">
        <f t="shared" si="379"/>
        <v>5</v>
      </c>
      <c r="Z372" s="7">
        <f t="shared" si="9"/>
        <v>45282</v>
      </c>
    </row>
    <row r="373">
      <c r="A373" s="1" t="s">
        <v>410</v>
      </c>
      <c r="B373" s="1" t="s">
        <v>32</v>
      </c>
      <c r="C373" s="1">
        <v>2.0</v>
      </c>
      <c r="E373" s="1">
        <v>2.0</v>
      </c>
      <c r="F373" s="1" t="s">
        <v>28</v>
      </c>
      <c r="G373" s="1" t="s">
        <v>24</v>
      </c>
      <c r="H373" s="2">
        <v>45171.0</v>
      </c>
      <c r="J373" s="3">
        <f t="shared" si="2"/>
        <v>2</v>
      </c>
      <c r="K373" s="4">
        <f t="shared" si="3"/>
        <v>1</v>
      </c>
      <c r="L373" s="4">
        <f t="shared" si="4"/>
        <v>2</v>
      </c>
      <c r="S373" s="1" t="s">
        <v>410</v>
      </c>
      <c r="T373" s="4" t="str">
        <f t="shared" si="5"/>
        <v>Cookie</v>
      </c>
      <c r="U373" s="4" t="str">
        <f t="shared" si="6"/>
        <v>Takeaway</v>
      </c>
      <c r="V373" s="4" t="str">
        <f t="shared" si="7"/>
        <v>Cash</v>
      </c>
      <c r="W373" s="4">
        <f t="shared" ref="W373:Y373" si="380">IF(OR(J373 = "ERROR", J373 = ""), "UNKNOWN", J373)</f>
        <v>2</v>
      </c>
      <c r="X373" s="4">
        <f t="shared" si="380"/>
        <v>1</v>
      </c>
      <c r="Y373" s="4">
        <f t="shared" si="380"/>
        <v>2</v>
      </c>
      <c r="Z373" s="5">
        <f t="shared" si="9"/>
        <v>45171</v>
      </c>
    </row>
    <row r="374">
      <c r="A374" s="1" t="s">
        <v>411</v>
      </c>
      <c r="B374" s="1" t="s">
        <v>25</v>
      </c>
      <c r="C374" s="1">
        <v>4.0</v>
      </c>
      <c r="D374" s="1">
        <v>4.0</v>
      </c>
      <c r="E374" s="1">
        <v>16.0</v>
      </c>
      <c r="F374" s="1" t="s">
        <v>28</v>
      </c>
      <c r="G374" s="1" t="s">
        <v>24</v>
      </c>
      <c r="H374" s="2">
        <v>44940.0</v>
      </c>
      <c r="J374" s="3">
        <f t="shared" si="2"/>
        <v>4</v>
      </c>
      <c r="K374" s="4">
        <f t="shared" si="3"/>
        <v>4</v>
      </c>
      <c r="L374" s="4">
        <f t="shared" si="4"/>
        <v>16</v>
      </c>
      <c r="S374" s="1" t="s">
        <v>411</v>
      </c>
      <c r="T374" s="4" t="str">
        <f t="shared" si="5"/>
        <v>UNKNOWN</v>
      </c>
      <c r="U374" s="4" t="str">
        <f t="shared" si="6"/>
        <v>Takeaway</v>
      </c>
      <c r="V374" s="4" t="str">
        <f t="shared" si="7"/>
        <v>Cash</v>
      </c>
      <c r="W374" s="4">
        <f t="shared" ref="W374:Y374" si="381">IF(OR(J374 = "ERROR", J374 = ""), "UNKNOWN", J374)</f>
        <v>4</v>
      </c>
      <c r="X374" s="4">
        <f t="shared" si="381"/>
        <v>4</v>
      </c>
      <c r="Y374" s="4">
        <f t="shared" si="381"/>
        <v>16</v>
      </c>
      <c r="Z374" s="5">
        <f t="shared" si="9"/>
        <v>44940</v>
      </c>
    </row>
    <row r="375">
      <c r="A375" s="1" t="s">
        <v>412</v>
      </c>
      <c r="B375" s="1" t="s">
        <v>36</v>
      </c>
      <c r="C375" s="1">
        <v>2.0</v>
      </c>
      <c r="D375" s="1">
        <v>5.0</v>
      </c>
      <c r="E375" s="1">
        <v>10.0</v>
      </c>
      <c r="F375" s="1" t="s">
        <v>39</v>
      </c>
      <c r="G375" s="1" t="s">
        <v>24</v>
      </c>
      <c r="H375" s="2">
        <v>45147.0</v>
      </c>
      <c r="J375" s="3">
        <f t="shared" si="2"/>
        <v>2</v>
      </c>
      <c r="K375" s="4">
        <f t="shared" si="3"/>
        <v>5</v>
      </c>
      <c r="L375" s="4">
        <f t="shared" si="4"/>
        <v>10</v>
      </c>
      <c r="S375" s="1" t="s">
        <v>412</v>
      </c>
      <c r="T375" s="4" t="str">
        <f t="shared" si="5"/>
        <v>Salad</v>
      </c>
      <c r="U375" s="4" t="str">
        <f t="shared" si="6"/>
        <v>Takeaway</v>
      </c>
      <c r="V375" s="4" t="str">
        <f t="shared" si="7"/>
        <v>Digital Wallet</v>
      </c>
      <c r="W375" s="4">
        <f t="shared" ref="W375:Y375" si="382">IF(OR(J375 = "ERROR", J375 = ""), "UNKNOWN", J375)</f>
        <v>2</v>
      </c>
      <c r="X375" s="4">
        <f t="shared" si="382"/>
        <v>5</v>
      </c>
      <c r="Y375" s="4">
        <f t="shared" si="382"/>
        <v>10</v>
      </c>
      <c r="Z375" s="5">
        <f t="shared" si="9"/>
        <v>45147</v>
      </c>
    </row>
    <row r="376">
      <c r="A376" s="1" t="s">
        <v>413</v>
      </c>
      <c r="B376" s="1" t="s">
        <v>27</v>
      </c>
      <c r="C376" s="1">
        <v>3.0</v>
      </c>
      <c r="D376" s="1">
        <v>3.0</v>
      </c>
      <c r="E376" s="1">
        <v>9.0</v>
      </c>
      <c r="F376" s="1" t="s">
        <v>39</v>
      </c>
      <c r="G376" s="1" t="s">
        <v>29</v>
      </c>
      <c r="H376" s="2">
        <v>44984.0</v>
      </c>
      <c r="J376" s="3">
        <f t="shared" si="2"/>
        <v>3</v>
      </c>
      <c r="K376" s="4">
        <f t="shared" si="3"/>
        <v>3</v>
      </c>
      <c r="L376" s="4">
        <f t="shared" si="4"/>
        <v>9</v>
      </c>
      <c r="S376" s="1" t="s">
        <v>413</v>
      </c>
      <c r="T376" s="4" t="str">
        <f t="shared" si="5"/>
        <v>Cake</v>
      </c>
      <c r="U376" s="4" t="str">
        <f t="shared" si="6"/>
        <v>In-store</v>
      </c>
      <c r="V376" s="4" t="str">
        <f t="shared" si="7"/>
        <v>Digital Wallet</v>
      </c>
      <c r="W376" s="4">
        <f t="shared" ref="W376:Y376" si="383">IF(OR(J376 = "ERROR", J376 = ""), "UNKNOWN", J376)</f>
        <v>3</v>
      </c>
      <c r="X376" s="4">
        <f t="shared" si="383"/>
        <v>3</v>
      </c>
      <c r="Y376" s="4">
        <f t="shared" si="383"/>
        <v>9</v>
      </c>
      <c r="Z376" s="5">
        <f t="shared" si="9"/>
        <v>44984</v>
      </c>
    </row>
    <row r="377">
      <c r="A377" s="1" t="s">
        <v>414</v>
      </c>
      <c r="B377" s="1" t="s">
        <v>22</v>
      </c>
      <c r="C377" s="1">
        <v>1.0</v>
      </c>
      <c r="D377" s="1">
        <v>2.0</v>
      </c>
      <c r="E377" s="1">
        <v>2.0</v>
      </c>
      <c r="F377" s="1" t="s">
        <v>28</v>
      </c>
      <c r="G377" s="1" t="s">
        <v>29</v>
      </c>
      <c r="H377" s="2">
        <v>45060.0</v>
      </c>
      <c r="J377" s="3">
        <f t="shared" si="2"/>
        <v>1</v>
      </c>
      <c r="K377" s="4">
        <f t="shared" si="3"/>
        <v>2</v>
      </c>
      <c r="L377" s="4">
        <f t="shared" si="4"/>
        <v>2</v>
      </c>
      <c r="S377" s="1" t="s">
        <v>414</v>
      </c>
      <c r="T377" s="4" t="str">
        <f t="shared" si="5"/>
        <v>Coffee</v>
      </c>
      <c r="U377" s="4" t="str">
        <f t="shared" si="6"/>
        <v>In-store</v>
      </c>
      <c r="V377" s="4" t="str">
        <f t="shared" si="7"/>
        <v>Cash</v>
      </c>
      <c r="W377" s="4">
        <f t="shared" ref="W377:Y377" si="384">IF(OR(J377 = "ERROR", J377 = ""), "UNKNOWN", J377)</f>
        <v>1</v>
      </c>
      <c r="X377" s="4">
        <f t="shared" si="384"/>
        <v>2</v>
      </c>
      <c r="Y377" s="4">
        <f t="shared" si="384"/>
        <v>2</v>
      </c>
      <c r="Z377" s="5">
        <f t="shared" si="9"/>
        <v>45060</v>
      </c>
    </row>
    <row r="378">
      <c r="A378" s="1" t="s">
        <v>415</v>
      </c>
      <c r="B378" s="1" t="s">
        <v>22</v>
      </c>
      <c r="D378" s="1">
        <v>2.0</v>
      </c>
      <c r="E378" s="1">
        <v>4.0</v>
      </c>
      <c r="F378" s="1" t="s">
        <v>23</v>
      </c>
      <c r="G378" s="1" t="s">
        <v>29</v>
      </c>
      <c r="H378" s="2">
        <v>45125.0</v>
      </c>
      <c r="J378" s="3">
        <f t="shared" si="2"/>
        <v>2</v>
      </c>
      <c r="K378" s="4">
        <f t="shared" si="3"/>
        <v>2</v>
      </c>
      <c r="L378" s="4">
        <f t="shared" si="4"/>
        <v>4</v>
      </c>
      <c r="S378" s="1" t="s">
        <v>415</v>
      </c>
      <c r="T378" s="4" t="str">
        <f t="shared" si="5"/>
        <v>Coffee</v>
      </c>
      <c r="U378" s="4" t="str">
        <f t="shared" si="6"/>
        <v>In-store</v>
      </c>
      <c r="V378" s="4" t="str">
        <f t="shared" si="7"/>
        <v>Credit Card</v>
      </c>
      <c r="W378" s="4">
        <f t="shared" ref="W378:Y378" si="385">IF(OR(J378 = "ERROR", J378 = ""), "UNKNOWN", J378)</f>
        <v>2</v>
      </c>
      <c r="X378" s="4">
        <f t="shared" si="385"/>
        <v>2</v>
      </c>
      <c r="Y378" s="4">
        <f t="shared" si="385"/>
        <v>4</v>
      </c>
      <c r="Z378" s="5">
        <f t="shared" si="9"/>
        <v>45125</v>
      </c>
    </row>
    <row r="379">
      <c r="A379" s="1" t="s">
        <v>416</v>
      </c>
      <c r="B379" s="1" t="s">
        <v>32</v>
      </c>
      <c r="C379" s="1">
        <v>2.0</v>
      </c>
      <c r="D379" s="1">
        <v>1.0</v>
      </c>
      <c r="E379" s="1">
        <v>2.0</v>
      </c>
      <c r="F379" s="1" t="s">
        <v>23</v>
      </c>
      <c r="G379" s="1" t="s">
        <v>24</v>
      </c>
      <c r="H379" s="2">
        <v>45207.0</v>
      </c>
      <c r="J379" s="3">
        <f t="shared" si="2"/>
        <v>2</v>
      </c>
      <c r="K379" s="4">
        <f t="shared" si="3"/>
        <v>1</v>
      </c>
      <c r="L379" s="4">
        <f t="shared" si="4"/>
        <v>2</v>
      </c>
      <c r="S379" s="1" t="s">
        <v>416</v>
      </c>
      <c r="T379" s="4" t="str">
        <f t="shared" si="5"/>
        <v>Cookie</v>
      </c>
      <c r="U379" s="4" t="str">
        <f t="shared" si="6"/>
        <v>Takeaway</v>
      </c>
      <c r="V379" s="4" t="str">
        <f t="shared" si="7"/>
        <v>Credit Card</v>
      </c>
      <c r="W379" s="4">
        <f t="shared" ref="W379:Y379" si="386">IF(OR(J379 = "ERROR", J379 = ""), "UNKNOWN", J379)</f>
        <v>2</v>
      </c>
      <c r="X379" s="4">
        <f t="shared" si="386"/>
        <v>1</v>
      </c>
      <c r="Y379" s="4">
        <f t="shared" si="386"/>
        <v>2</v>
      </c>
      <c r="Z379" s="5">
        <f t="shared" si="9"/>
        <v>45207</v>
      </c>
    </row>
    <row r="380">
      <c r="A380" s="1" t="s">
        <v>417</v>
      </c>
      <c r="B380" s="1" t="s">
        <v>27</v>
      </c>
      <c r="C380" s="1">
        <v>5.0</v>
      </c>
      <c r="D380" s="1">
        <v>3.0</v>
      </c>
      <c r="E380" s="1">
        <v>15.0</v>
      </c>
      <c r="F380" s="1" t="s">
        <v>39</v>
      </c>
      <c r="H380" s="2">
        <v>45006.0</v>
      </c>
      <c r="J380" s="3">
        <f t="shared" si="2"/>
        <v>5</v>
      </c>
      <c r="K380" s="4">
        <f t="shared" si="3"/>
        <v>3</v>
      </c>
      <c r="L380" s="4">
        <f t="shared" si="4"/>
        <v>15</v>
      </c>
      <c r="S380" s="1" t="s">
        <v>417</v>
      </c>
      <c r="T380" s="4" t="str">
        <f t="shared" si="5"/>
        <v>Cake</v>
      </c>
      <c r="U380" s="4" t="str">
        <f t="shared" si="6"/>
        <v>UNKNOWN</v>
      </c>
      <c r="V380" s="4" t="str">
        <f t="shared" si="7"/>
        <v>Digital Wallet</v>
      </c>
      <c r="W380" s="4">
        <f t="shared" ref="W380:Y380" si="387">IF(OR(J380 = "ERROR", J380 = ""), "UNKNOWN", J380)</f>
        <v>5</v>
      </c>
      <c r="X380" s="4">
        <f t="shared" si="387"/>
        <v>3</v>
      </c>
      <c r="Y380" s="4">
        <f t="shared" si="387"/>
        <v>15</v>
      </c>
      <c r="Z380" s="5">
        <f t="shared" si="9"/>
        <v>45006</v>
      </c>
    </row>
    <row r="381">
      <c r="A381" s="1" t="s">
        <v>418</v>
      </c>
      <c r="B381" s="1" t="s">
        <v>27</v>
      </c>
      <c r="C381" s="1">
        <v>5.0</v>
      </c>
      <c r="D381" s="1">
        <v>3.0</v>
      </c>
      <c r="E381" s="1">
        <v>15.0</v>
      </c>
      <c r="H381" s="2">
        <v>45154.0</v>
      </c>
      <c r="J381" s="3">
        <f t="shared" si="2"/>
        <v>5</v>
      </c>
      <c r="K381" s="4">
        <f t="shared" si="3"/>
        <v>3</v>
      </c>
      <c r="L381" s="4">
        <f t="shared" si="4"/>
        <v>15</v>
      </c>
      <c r="S381" s="1" t="s">
        <v>418</v>
      </c>
      <c r="T381" s="4" t="str">
        <f t="shared" si="5"/>
        <v>Cake</v>
      </c>
      <c r="U381" s="4" t="str">
        <f t="shared" si="6"/>
        <v>UNKNOWN</v>
      </c>
      <c r="V381" s="4" t="str">
        <f t="shared" si="7"/>
        <v>UNKNOWN</v>
      </c>
      <c r="W381" s="4">
        <f t="shared" ref="W381:Y381" si="388">IF(OR(J381 = "ERROR", J381 = ""), "UNKNOWN", J381)</f>
        <v>5</v>
      </c>
      <c r="X381" s="4">
        <f t="shared" si="388"/>
        <v>3</v>
      </c>
      <c r="Y381" s="4">
        <f t="shared" si="388"/>
        <v>15</v>
      </c>
      <c r="Z381" s="5">
        <f t="shared" si="9"/>
        <v>45154</v>
      </c>
    </row>
    <row r="382">
      <c r="A382" s="1" t="s">
        <v>419</v>
      </c>
      <c r="B382" s="1" t="s">
        <v>81</v>
      </c>
      <c r="C382" s="1">
        <v>3.0</v>
      </c>
      <c r="D382" s="1">
        <v>1.5</v>
      </c>
      <c r="E382" s="1">
        <v>4.5</v>
      </c>
      <c r="F382" s="1" t="s">
        <v>28</v>
      </c>
      <c r="G382" s="1" t="s">
        <v>24</v>
      </c>
      <c r="J382" s="3">
        <f t="shared" si="2"/>
        <v>3</v>
      </c>
      <c r="K382" s="4">
        <f t="shared" si="3"/>
        <v>1.5</v>
      </c>
      <c r="L382" s="4">
        <f t="shared" si="4"/>
        <v>4.5</v>
      </c>
      <c r="S382" s="1" t="s">
        <v>419</v>
      </c>
      <c r="T382" s="4" t="str">
        <f t="shared" si="5"/>
        <v>Tea</v>
      </c>
      <c r="U382" s="4" t="str">
        <f t="shared" si="6"/>
        <v>Takeaway</v>
      </c>
      <c r="V382" s="4" t="str">
        <f t="shared" si="7"/>
        <v>Cash</v>
      </c>
      <c r="W382" s="4">
        <f t="shared" ref="W382:Y382" si="389">IF(OR(J382 = "ERROR", J382 = ""), "UNKNOWN", J382)</f>
        <v>3</v>
      </c>
      <c r="X382" s="4">
        <f t="shared" si="389"/>
        <v>1.5</v>
      </c>
      <c r="Y382" s="4">
        <f t="shared" si="389"/>
        <v>4.5</v>
      </c>
      <c r="Z382" s="4" t="str">
        <f t="shared" si="9"/>
        <v>UNKNOWN</v>
      </c>
    </row>
    <row r="383">
      <c r="A383" s="1" t="s">
        <v>420</v>
      </c>
      <c r="B383" s="1" t="s">
        <v>81</v>
      </c>
      <c r="C383" s="1">
        <v>5.0</v>
      </c>
      <c r="D383" s="1">
        <v>1.5</v>
      </c>
      <c r="E383" s="1">
        <v>7.5</v>
      </c>
      <c r="G383" s="1" t="s">
        <v>24</v>
      </c>
      <c r="H383" s="2">
        <v>45036.0</v>
      </c>
      <c r="J383" s="3">
        <f t="shared" si="2"/>
        <v>5</v>
      </c>
      <c r="K383" s="4">
        <f t="shared" si="3"/>
        <v>1.5</v>
      </c>
      <c r="L383" s="4">
        <f t="shared" si="4"/>
        <v>7.5</v>
      </c>
      <c r="S383" s="1" t="s">
        <v>420</v>
      </c>
      <c r="T383" s="4" t="str">
        <f t="shared" si="5"/>
        <v>Tea</v>
      </c>
      <c r="U383" s="4" t="str">
        <f t="shared" si="6"/>
        <v>Takeaway</v>
      </c>
      <c r="V383" s="4" t="str">
        <f t="shared" si="7"/>
        <v>UNKNOWN</v>
      </c>
      <c r="W383" s="4">
        <f t="shared" ref="W383:Y383" si="390">IF(OR(J383 = "ERROR", J383 = ""), "UNKNOWN", J383)</f>
        <v>5</v>
      </c>
      <c r="X383" s="4">
        <f t="shared" si="390"/>
        <v>1.5</v>
      </c>
      <c r="Y383" s="4">
        <f t="shared" si="390"/>
        <v>7.5</v>
      </c>
      <c r="Z383" s="5">
        <f t="shared" si="9"/>
        <v>45036</v>
      </c>
    </row>
    <row r="384">
      <c r="A384" s="1" t="s">
        <v>421</v>
      </c>
      <c r="B384" s="1" t="s">
        <v>32</v>
      </c>
      <c r="C384" s="1">
        <v>1.0</v>
      </c>
      <c r="D384" s="1">
        <v>1.0</v>
      </c>
      <c r="E384" s="1">
        <v>1.0</v>
      </c>
      <c r="F384" s="1" t="s">
        <v>23</v>
      </c>
      <c r="G384" s="1" t="s">
        <v>29</v>
      </c>
      <c r="H384" s="6">
        <v>45256.0</v>
      </c>
      <c r="J384" s="3">
        <f t="shared" si="2"/>
        <v>1</v>
      </c>
      <c r="K384" s="4">
        <f t="shared" si="3"/>
        <v>1</v>
      </c>
      <c r="L384" s="4">
        <f t="shared" si="4"/>
        <v>1</v>
      </c>
      <c r="S384" s="1" t="s">
        <v>421</v>
      </c>
      <c r="T384" s="4" t="str">
        <f t="shared" si="5"/>
        <v>Cookie</v>
      </c>
      <c r="U384" s="4" t="str">
        <f t="shared" si="6"/>
        <v>In-store</v>
      </c>
      <c r="V384" s="4" t="str">
        <f t="shared" si="7"/>
        <v>Credit Card</v>
      </c>
      <c r="W384" s="4">
        <f t="shared" ref="W384:Y384" si="391">IF(OR(J384 = "ERROR", J384 = ""), "UNKNOWN", J384)</f>
        <v>1</v>
      </c>
      <c r="X384" s="4">
        <f t="shared" si="391"/>
        <v>1</v>
      </c>
      <c r="Y384" s="4">
        <f t="shared" si="391"/>
        <v>1</v>
      </c>
      <c r="Z384" s="7">
        <f t="shared" si="9"/>
        <v>45256</v>
      </c>
    </row>
    <row r="385">
      <c r="A385" s="1" t="s">
        <v>422</v>
      </c>
      <c r="B385" s="1" t="s">
        <v>36</v>
      </c>
      <c r="C385" s="1">
        <v>4.0</v>
      </c>
      <c r="D385" s="1">
        <v>5.0</v>
      </c>
      <c r="E385" s="1">
        <v>20.0</v>
      </c>
      <c r="F385" s="1" t="s">
        <v>23</v>
      </c>
      <c r="H385" s="6">
        <v>45209.0</v>
      </c>
      <c r="J385" s="3">
        <f t="shared" si="2"/>
        <v>4</v>
      </c>
      <c r="K385" s="4">
        <f t="shared" si="3"/>
        <v>5</v>
      </c>
      <c r="L385" s="4">
        <f t="shared" si="4"/>
        <v>20</v>
      </c>
      <c r="S385" s="1" t="s">
        <v>422</v>
      </c>
      <c r="T385" s="4" t="str">
        <f t="shared" si="5"/>
        <v>Salad</v>
      </c>
      <c r="U385" s="4" t="str">
        <f t="shared" si="6"/>
        <v>UNKNOWN</v>
      </c>
      <c r="V385" s="4" t="str">
        <f t="shared" si="7"/>
        <v>Credit Card</v>
      </c>
      <c r="W385" s="4">
        <f t="shared" ref="W385:Y385" si="392">IF(OR(J385 = "ERROR", J385 = ""), "UNKNOWN", J385)</f>
        <v>4</v>
      </c>
      <c r="X385" s="4">
        <f t="shared" si="392"/>
        <v>5</v>
      </c>
      <c r="Y385" s="4">
        <f t="shared" si="392"/>
        <v>20</v>
      </c>
      <c r="Z385" s="7">
        <f t="shared" si="9"/>
        <v>45209</v>
      </c>
    </row>
    <row r="386">
      <c r="A386" s="1" t="s">
        <v>423</v>
      </c>
      <c r="B386" s="1" t="s">
        <v>36</v>
      </c>
      <c r="C386" s="1">
        <v>1.0</v>
      </c>
      <c r="D386" s="1">
        <v>5.0</v>
      </c>
      <c r="E386" s="1">
        <v>5.0</v>
      </c>
      <c r="F386" s="1" t="s">
        <v>28</v>
      </c>
      <c r="G386" s="1" t="s">
        <v>24</v>
      </c>
      <c r="H386" s="2">
        <v>45056.0</v>
      </c>
      <c r="J386" s="3">
        <f t="shared" si="2"/>
        <v>1</v>
      </c>
      <c r="K386" s="4">
        <f t="shared" si="3"/>
        <v>5</v>
      </c>
      <c r="L386" s="4">
        <f t="shared" si="4"/>
        <v>5</v>
      </c>
      <c r="S386" s="1" t="s">
        <v>423</v>
      </c>
      <c r="T386" s="4" t="str">
        <f t="shared" si="5"/>
        <v>Salad</v>
      </c>
      <c r="U386" s="4" t="str">
        <f t="shared" si="6"/>
        <v>Takeaway</v>
      </c>
      <c r="V386" s="4" t="str">
        <f t="shared" si="7"/>
        <v>Cash</v>
      </c>
      <c r="W386" s="4">
        <f t="shared" ref="W386:Y386" si="393">IF(OR(J386 = "ERROR", J386 = ""), "UNKNOWN", J386)</f>
        <v>1</v>
      </c>
      <c r="X386" s="4">
        <f t="shared" si="393"/>
        <v>5</v>
      </c>
      <c r="Y386" s="4">
        <f t="shared" si="393"/>
        <v>5</v>
      </c>
      <c r="Z386" s="5">
        <f t="shared" si="9"/>
        <v>45056</v>
      </c>
    </row>
    <row r="387">
      <c r="A387" s="1" t="s">
        <v>424</v>
      </c>
      <c r="B387" s="1" t="s">
        <v>25</v>
      </c>
      <c r="C387" s="1">
        <v>5.0</v>
      </c>
      <c r="D387" s="1">
        <v>2.0</v>
      </c>
      <c r="E387" s="1">
        <v>10.0</v>
      </c>
      <c r="F387" s="1" t="s">
        <v>28</v>
      </c>
      <c r="G387" s="1" t="s">
        <v>24</v>
      </c>
      <c r="H387" s="2">
        <v>44985.0</v>
      </c>
      <c r="J387" s="3">
        <f t="shared" si="2"/>
        <v>5</v>
      </c>
      <c r="K387" s="4">
        <f t="shared" si="3"/>
        <v>2</v>
      </c>
      <c r="L387" s="4">
        <f t="shared" si="4"/>
        <v>10</v>
      </c>
      <c r="S387" s="1" t="s">
        <v>424</v>
      </c>
      <c r="T387" s="4" t="str">
        <f t="shared" si="5"/>
        <v>UNKNOWN</v>
      </c>
      <c r="U387" s="4" t="str">
        <f t="shared" si="6"/>
        <v>Takeaway</v>
      </c>
      <c r="V387" s="4" t="str">
        <f t="shared" si="7"/>
        <v>Cash</v>
      </c>
      <c r="W387" s="4">
        <f t="shared" ref="W387:Y387" si="394">IF(OR(J387 = "ERROR", J387 = ""), "UNKNOWN", J387)</f>
        <v>5</v>
      </c>
      <c r="X387" s="4">
        <f t="shared" si="394"/>
        <v>2</v>
      </c>
      <c r="Y387" s="4">
        <f t="shared" si="394"/>
        <v>10</v>
      </c>
      <c r="Z387" s="5">
        <f t="shared" si="9"/>
        <v>44985</v>
      </c>
    </row>
    <row r="388">
      <c r="A388" s="1" t="s">
        <v>425</v>
      </c>
      <c r="B388" s="1" t="s">
        <v>30</v>
      </c>
      <c r="C388" s="1">
        <v>2.0</v>
      </c>
      <c r="D388" s="1">
        <v>3.0</v>
      </c>
      <c r="E388" s="1">
        <v>6.0</v>
      </c>
      <c r="F388" s="1" t="s">
        <v>39</v>
      </c>
      <c r="G388" s="1" t="s">
        <v>29</v>
      </c>
      <c r="H388" s="2">
        <v>44959.0</v>
      </c>
      <c r="J388" s="3">
        <f t="shared" si="2"/>
        <v>2</v>
      </c>
      <c r="K388" s="4">
        <f t="shared" si="3"/>
        <v>3</v>
      </c>
      <c r="L388" s="4">
        <f t="shared" si="4"/>
        <v>6</v>
      </c>
      <c r="S388" s="1" t="s">
        <v>425</v>
      </c>
      <c r="T388" s="4" t="str">
        <f t="shared" si="5"/>
        <v>UNKNOWN</v>
      </c>
      <c r="U388" s="4" t="str">
        <f t="shared" si="6"/>
        <v>In-store</v>
      </c>
      <c r="V388" s="4" t="str">
        <f t="shared" si="7"/>
        <v>Digital Wallet</v>
      </c>
      <c r="W388" s="4">
        <f t="shared" ref="W388:Y388" si="395">IF(OR(J388 = "ERROR", J388 = ""), "UNKNOWN", J388)</f>
        <v>2</v>
      </c>
      <c r="X388" s="4">
        <f t="shared" si="395"/>
        <v>3</v>
      </c>
      <c r="Y388" s="4">
        <f t="shared" si="395"/>
        <v>6</v>
      </c>
      <c r="Z388" s="5">
        <f t="shared" si="9"/>
        <v>44959</v>
      </c>
    </row>
    <row r="389">
      <c r="A389" s="1" t="s">
        <v>426</v>
      </c>
      <c r="B389" s="1" t="s">
        <v>55</v>
      </c>
      <c r="C389" s="1">
        <v>5.0</v>
      </c>
      <c r="D389" s="1">
        <v>3.0</v>
      </c>
      <c r="E389" s="1" t="s">
        <v>30</v>
      </c>
      <c r="F389" s="1" t="s">
        <v>28</v>
      </c>
      <c r="H389" s="2">
        <v>44954.0</v>
      </c>
      <c r="J389" s="3">
        <f t="shared" si="2"/>
        <v>5</v>
      </c>
      <c r="K389" s="4">
        <f t="shared" si="3"/>
        <v>3</v>
      </c>
      <c r="L389" s="4">
        <f t="shared" si="4"/>
        <v>15</v>
      </c>
      <c r="S389" s="1" t="s">
        <v>426</v>
      </c>
      <c r="T389" s="4" t="str">
        <f t="shared" si="5"/>
        <v>Juice</v>
      </c>
      <c r="U389" s="4" t="str">
        <f t="shared" si="6"/>
        <v>UNKNOWN</v>
      </c>
      <c r="V389" s="4" t="str">
        <f t="shared" si="7"/>
        <v>Cash</v>
      </c>
      <c r="W389" s="4">
        <f t="shared" ref="W389:Y389" si="396">IF(OR(J389 = "ERROR", J389 = ""), "UNKNOWN", J389)</f>
        <v>5</v>
      </c>
      <c r="X389" s="4">
        <f t="shared" si="396"/>
        <v>3</v>
      </c>
      <c r="Y389" s="4">
        <f t="shared" si="396"/>
        <v>15</v>
      </c>
      <c r="Z389" s="5">
        <f t="shared" si="9"/>
        <v>44954</v>
      </c>
    </row>
    <row r="390">
      <c r="A390" s="1" t="s">
        <v>427</v>
      </c>
      <c r="C390" s="1">
        <v>1.0</v>
      </c>
      <c r="D390" s="1">
        <v>1.0</v>
      </c>
      <c r="E390" s="1">
        <v>1.0</v>
      </c>
      <c r="F390" s="1" t="s">
        <v>23</v>
      </c>
      <c r="H390" s="2">
        <v>45152.0</v>
      </c>
      <c r="J390" s="3">
        <f t="shared" si="2"/>
        <v>1</v>
      </c>
      <c r="K390" s="4">
        <f t="shared" si="3"/>
        <v>1</v>
      </c>
      <c r="L390" s="4">
        <f t="shared" si="4"/>
        <v>1</v>
      </c>
      <c r="S390" s="1" t="s">
        <v>427</v>
      </c>
      <c r="T390" s="4" t="str">
        <f t="shared" si="5"/>
        <v>UNKNOWN</v>
      </c>
      <c r="U390" s="4" t="str">
        <f t="shared" si="6"/>
        <v>UNKNOWN</v>
      </c>
      <c r="V390" s="4" t="str">
        <f t="shared" si="7"/>
        <v>Credit Card</v>
      </c>
      <c r="W390" s="4">
        <f t="shared" ref="W390:Y390" si="397">IF(OR(J390 = "ERROR", J390 = ""), "UNKNOWN", J390)</f>
        <v>1</v>
      </c>
      <c r="X390" s="4">
        <f t="shared" si="397"/>
        <v>1</v>
      </c>
      <c r="Y390" s="4">
        <f t="shared" si="397"/>
        <v>1</v>
      </c>
      <c r="Z390" s="5">
        <f t="shared" si="9"/>
        <v>45152</v>
      </c>
    </row>
    <row r="391">
      <c r="A391" s="1" t="s">
        <v>428</v>
      </c>
      <c r="B391" s="1" t="s">
        <v>22</v>
      </c>
      <c r="C391" s="1">
        <v>5.0</v>
      </c>
      <c r="D391" s="1">
        <v>2.0</v>
      </c>
      <c r="E391" s="1">
        <v>10.0</v>
      </c>
      <c r="F391" s="1" t="s">
        <v>28</v>
      </c>
      <c r="G391" s="1" t="s">
        <v>24</v>
      </c>
      <c r="H391" s="1" t="s">
        <v>30</v>
      </c>
      <c r="J391" s="3">
        <f t="shared" si="2"/>
        <v>5</v>
      </c>
      <c r="K391" s="4">
        <f t="shared" si="3"/>
        <v>2</v>
      </c>
      <c r="L391" s="4">
        <f t="shared" si="4"/>
        <v>10</v>
      </c>
      <c r="S391" s="1" t="s">
        <v>428</v>
      </c>
      <c r="T391" s="4" t="str">
        <f t="shared" si="5"/>
        <v>Coffee</v>
      </c>
      <c r="U391" s="4" t="str">
        <f t="shared" si="6"/>
        <v>Takeaway</v>
      </c>
      <c r="V391" s="4" t="str">
        <f t="shared" si="7"/>
        <v>Cash</v>
      </c>
      <c r="W391" s="4">
        <f t="shared" ref="W391:Y391" si="398">IF(OR(J391 = "ERROR", J391 = ""), "UNKNOWN", J391)</f>
        <v>5</v>
      </c>
      <c r="X391" s="4">
        <f t="shared" si="398"/>
        <v>2</v>
      </c>
      <c r="Y391" s="4">
        <f t="shared" si="398"/>
        <v>10</v>
      </c>
      <c r="Z391" s="4" t="str">
        <f t="shared" si="9"/>
        <v>UNKNOWN</v>
      </c>
    </row>
    <row r="392">
      <c r="A392" s="1" t="s">
        <v>429</v>
      </c>
      <c r="B392" s="1" t="s">
        <v>81</v>
      </c>
      <c r="C392" s="1">
        <v>5.0</v>
      </c>
      <c r="D392" s="1">
        <v>1.5</v>
      </c>
      <c r="E392" s="1">
        <v>7.5</v>
      </c>
      <c r="H392" s="2">
        <v>45195.0</v>
      </c>
      <c r="J392" s="3">
        <f t="shared" si="2"/>
        <v>5</v>
      </c>
      <c r="K392" s="4">
        <f t="shared" si="3"/>
        <v>1.5</v>
      </c>
      <c r="L392" s="4">
        <f t="shared" si="4"/>
        <v>7.5</v>
      </c>
      <c r="S392" s="1" t="s">
        <v>429</v>
      </c>
      <c r="T392" s="4" t="str">
        <f t="shared" si="5"/>
        <v>Tea</v>
      </c>
      <c r="U392" s="4" t="str">
        <f t="shared" si="6"/>
        <v>UNKNOWN</v>
      </c>
      <c r="V392" s="4" t="str">
        <f t="shared" si="7"/>
        <v>UNKNOWN</v>
      </c>
      <c r="W392" s="4">
        <f t="shared" ref="W392:Y392" si="399">IF(OR(J392 = "ERROR", J392 = ""), "UNKNOWN", J392)</f>
        <v>5</v>
      </c>
      <c r="X392" s="4">
        <f t="shared" si="399"/>
        <v>1.5</v>
      </c>
      <c r="Y392" s="4">
        <f t="shared" si="399"/>
        <v>7.5</v>
      </c>
      <c r="Z392" s="5">
        <f t="shared" si="9"/>
        <v>45195</v>
      </c>
    </row>
    <row r="393">
      <c r="A393" s="1" t="s">
        <v>430</v>
      </c>
      <c r="B393" s="1" t="s">
        <v>55</v>
      </c>
      <c r="C393" s="1">
        <v>3.0</v>
      </c>
      <c r="D393" s="1">
        <v>3.0</v>
      </c>
      <c r="E393" s="1">
        <v>9.0</v>
      </c>
      <c r="F393" s="1" t="s">
        <v>28</v>
      </c>
      <c r="G393" s="1" t="s">
        <v>29</v>
      </c>
      <c r="H393" s="2">
        <v>45000.0</v>
      </c>
      <c r="J393" s="3">
        <f t="shared" si="2"/>
        <v>3</v>
      </c>
      <c r="K393" s="4">
        <f t="shared" si="3"/>
        <v>3</v>
      </c>
      <c r="L393" s="4">
        <f t="shared" si="4"/>
        <v>9</v>
      </c>
      <c r="S393" s="1" t="s">
        <v>430</v>
      </c>
      <c r="T393" s="4" t="str">
        <f t="shared" si="5"/>
        <v>Juice</v>
      </c>
      <c r="U393" s="4" t="str">
        <f t="shared" si="6"/>
        <v>In-store</v>
      </c>
      <c r="V393" s="4" t="str">
        <f t="shared" si="7"/>
        <v>Cash</v>
      </c>
      <c r="W393" s="4">
        <f t="shared" ref="W393:Y393" si="400">IF(OR(J393 = "ERROR", J393 = ""), "UNKNOWN", J393)</f>
        <v>3</v>
      </c>
      <c r="X393" s="4">
        <f t="shared" si="400"/>
        <v>3</v>
      </c>
      <c r="Y393" s="4">
        <f t="shared" si="400"/>
        <v>9</v>
      </c>
      <c r="Z393" s="5">
        <f t="shared" si="9"/>
        <v>45000</v>
      </c>
    </row>
    <row r="394">
      <c r="A394" s="1" t="s">
        <v>431</v>
      </c>
      <c r="B394" s="1" t="s">
        <v>27</v>
      </c>
      <c r="C394" s="1">
        <v>2.0</v>
      </c>
      <c r="D394" s="1">
        <v>3.0</v>
      </c>
      <c r="E394" s="1">
        <v>6.0</v>
      </c>
      <c r="F394" s="1" t="s">
        <v>23</v>
      </c>
      <c r="H394" s="2">
        <v>44939.0</v>
      </c>
      <c r="J394" s="3">
        <f t="shared" si="2"/>
        <v>2</v>
      </c>
      <c r="K394" s="4">
        <f t="shared" si="3"/>
        <v>3</v>
      </c>
      <c r="L394" s="4">
        <f t="shared" si="4"/>
        <v>6</v>
      </c>
      <c r="S394" s="1" t="s">
        <v>431</v>
      </c>
      <c r="T394" s="4" t="str">
        <f t="shared" si="5"/>
        <v>Cake</v>
      </c>
      <c r="U394" s="4" t="str">
        <f t="shared" si="6"/>
        <v>UNKNOWN</v>
      </c>
      <c r="V394" s="4" t="str">
        <f t="shared" si="7"/>
        <v>Credit Card</v>
      </c>
      <c r="W394" s="4">
        <f t="shared" ref="W394:Y394" si="401">IF(OR(J394 = "ERROR", J394 = ""), "UNKNOWN", J394)</f>
        <v>2</v>
      </c>
      <c r="X394" s="4">
        <f t="shared" si="401"/>
        <v>3</v>
      </c>
      <c r="Y394" s="4">
        <f t="shared" si="401"/>
        <v>6</v>
      </c>
      <c r="Z394" s="5">
        <f t="shared" si="9"/>
        <v>44939</v>
      </c>
    </row>
    <row r="395">
      <c r="A395" s="1" t="s">
        <v>432</v>
      </c>
      <c r="B395" s="1" t="s">
        <v>81</v>
      </c>
      <c r="C395" s="1">
        <v>2.0</v>
      </c>
      <c r="D395" s="1">
        <v>1.5</v>
      </c>
      <c r="E395" s="1">
        <v>3.0</v>
      </c>
      <c r="G395" s="1" t="s">
        <v>24</v>
      </c>
      <c r="H395" s="2">
        <v>44963.0</v>
      </c>
      <c r="J395" s="3">
        <f t="shared" si="2"/>
        <v>2</v>
      </c>
      <c r="K395" s="4">
        <f t="shared" si="3"/>
        <v>1.5</v>
      </c>
      <c r="L395" s="4">
        <f t="shared" si="4"/>
        <v>3</v>
      </c>
      <c r="S395" s="1" t="s">
        <v>432</v>
      </c>
      <c r="T395" s="4" t="str">
        <f t="shared" si="5"/>
        <v>Tea</v>
      </c>
      <c r="U395" s="4" t="str">
        <f t="shared" si="6"/>
        <v>Takeaway</v>
      </c>
      <c r="V395" s="4" t="str">
        <f t="shared" si="7"/>
        <v>UNKNOWN</v>
      </c>
      <c r="W395" s="4">
        <f t="shared" ref="W395:Y395" si="402">IF(OR(J395 = "ERROR", J395 = ""), "UNKNOWN", J395)</f>
        <v>2</v>
      </c>
      <c r="X395" s="4">
        <f t="shared" si="402"/>
        <v>1.5</v>
      </c>
      <c r="Y395" s="4">
        <f t="shared" si="402"/>
        <v>3</v>
      </c>
      <c r="Z395" s="5">
        <f t="shared" si="9"/>
        <v>44963</v>
      </c>
    </row>
    <row r="396">
      <c r="A396" s="1" t="s">
        <v>433</v>
      </c>
      <c r="B396" s="1" t="s">
        <v>32</v>
      </c>
      <c r="C396" s="1">
        <v>5.0</v>
      </c>
      <c r="D396" s="1">
        <v>1.0</v>
      </c>
      <c r="E396" s="1">
        <v>5.0</v>
      </c>
      <c r="F396" s="1" t="s">
        <v>28</v>
      </c>
      <c r="G396" s="1" t="s">
        <v>29</v>
      </c>
      <c r="H396" s="6">
        <v>45215.0</v>
      </c>
      <c r="J396" s="3">
        <f t="shared" si="2"/>
        <v>5</v>
      </c>
      <c r="K396" s="4">
        <f t="shared" si="3"/>
        <v>1</v>
      </c>
      <c r="L396" s="4">
        <f t="shared" si="4"/>
        <v>5</v>
      </c>
      <c r="S396" s="1" t="s">
        <v>433</v>
      </c>
      <c r="T396" s="4" t="str">
        <f t="shared" si="5"/>
        <v>Cookie</v>
      </c>
      <c r="U396" s="4" t="str">
        <f t="shared" si="6"/>
        <v>In-store</v>
      </c>
      <c r="V396" s="4" t="str">
        <f t="shared" si="7"/>
        <v>Cash</v>
      </c>
      <c r="W396" s="4">
        <f t="shared" ref="W396:Y396" si="403">IF(OR(J396 = "ERROR", J396 = ""), "UNKNOWN", J396)</f>
        <v>5</v>
      </c>
      <c r="X396" s="4">
        <f t="shared" si="403"/>
        <v>1</v>
      </c>
      <c r="Y396" s="4">
        <f t="shared" si="403"/>
        <v>5</v>
      </c>
      <c r="Z396" s="7">
        <f t="shared" si="9"/>
        <v>45215</v>
      </c>
    </row>
    <row r="397">
      <c r="A397" s="1" t="s">
        <v>434</v>
      </c>
      <c r="B397" s="1" t="s">
        <v>27</v>
      </c>
      <c r="C397" s="1">
        <v>1.0</v>
      </c>
      <c r="D397" s="1">
        <v>3.0</v>
      </c>
      <c r="E397" s="1">
        <v>3.0</v>
      </c>
      <c r="F397" s="1" t="s">
        <v>28</v>
      </c>
      <c r="G397" s="1" t="s">
        <v>29</v>
      </c>
      <c r="H397" s="2">
        <v>45122.0</v>
      </c>
      <c r="J397" s="3">
        <f t="shared" si="2"/>
        <v>1</v>
      </c>
      <c r="K397" s="4">
        <f t="shared" si="3"/>
        <v>3</v>
      </c>
      <c r="L397" s="4">
        <f t="shared" si="4"/>
        <v>3</v>
      </c>
      <c r="S397" s="1" t="s">
        <v>434</v>
      </c>
      <c r="T397" s="4" t="str">
        <f t="shared" si="5"/>
        <v>Cake</v>
      </c>
      <c r="U397" s="4" t="str">
        <f t="shared" si="6"/>
        <v>In-store</v>
      </c>
      <c r="V397" s="4" t="str">
        <f t="shared" si="7"/>
        <v>Cash</v>
      </c>
      <c r="W397" s="4">
        <f t="shared" ref="W397:Y397" si="404">IF(OR(J397 = "ERROR", J397 = ""), "UNKNOWN", J397)</f>
        <v>1</v>
      </c>
      <c r="X397" s="4">
        <f t="shared" si="404"/>
        <v>3</v>
      </c>
      <c r="Y397" s="4">
        <f t="shared" si="404"/>
        <v>3</v>
      </c>
      <c r="Z397" s="5">
        <f t="shared" si="9"/>
        <v>45122</v>
      </c>
    </row>
    <row r="398">
      <c r="A398" s="1" t="s">
        <v>435</v>
      </c>
      <c r="B398" s="1" t="s">
        <v>44</v>
      </c>
      <c r="C398" s="1">
        <v>5.0</v>
      </c>
      <c r="D398" s="1">
        <v>4.0</v>
      </c>
      <c r="E398" s="1">
        <v>20.0</v>
      </c>
      <c r="F398" s="1" t="s">
        <v>39</v>
      </c>
      <c r="G398" s="1" t="s">
        <v>29</v>
      </c>
      <c r="H398" s="2">
        <v>45074.0</v>
      </c>
      <c r="J398" s="3">
        <f t="shared" si="2"/>
        <v>5</v>
      </c>
      <c r="K398" s="4">
        <f t="shared" si="3"/>
        <v>4</v>
      </c>
      <c r="L398" s="4">
        <f t="shared" si="4"/>
        <v>20</v>
      </c>
      <c r="S398" s="1" t="s">
        <v>435</v>
      </c>
      <c r="T398" s="4" t="str">
        <f t="shared" si="5"/>
        <v>Sandwich</v>
      </c>
      <c r="U398" s="4" t="str">
        <f t="shared" si="6"/>
        <v>In-store</v>
      </c>
      <c r="V398" s="4" t="str">
        <f t="shared" si="7"/>
        <v>Digital Wallet</v>
      </c>
      <c r="W398" s="4">
        <f t="shared" ref="W398:Y398" si="405">IF(OR(J398 = "ERROR", J398 = ""), "UNKNOWN", J398)</f>
        <v>5</v>
      </c>
      <c r="X398" s="4">
        <f t="shared" si="405"/>
        <v>4</v>
      </c>
      <c r="Y398" s="4">
        <f t="shared" si="405"/>
        <v>20</v>
      </c>
      <c r="Z398" s="5">
        <f t="shared" si="9"/>
        <v>45074</v>
      </c>
    </row>
    <row r="399">
      <c r="A399" s="1" t="s">
        <v>436</v>
      </c>
      <c r="B399" s="1" t="s">
        <v>81</v>
      </c>
      <c r="C399" s="1">
        <v>4.0</v>
      </c>
      <c r="D399" s="1">
        <v>1.5</v>
      </c>
      <c r="E399" s="1">
        <v>6.0</v>
      </c>
      <c r="F399" s="1" t="s">
        <v>39</v>
      </c>
      <c r="G399" s="1" t="s">
        <v>24</v>
      </c>
      <c r="H399" s="2">
        <v>45011.0</v>
      </c>
      <c r="J399" s="3">
        <f t="shared" si="2"/>
        <v>4</v>
      </c>
      <c r="K399" s="4">
        <f t="shared" si="3"/>
        <v>1.5</v>
      </c>
      <c r="L399" s="4">
        <f t="shared" si="4"/>
        <v>6</v>
      </c>
      <c r="S399" s="1" t="s">
        <v>436</v>
      </c>
      <c r="T399" s="4" t="str">
        <f t="shared" si="5"/>
        <v>Tea</v>
      </c>
      <c r="U399" s="4" t="str">
        <f t="shared" si="6"/>
        <v>Takeaway</v>
      </c>
      <c r="V399" s="4" t="str">
        <f t="shared" si="7"/>
        <v>Digital Wallet</v>
      </c>
      <c r="W399" s="4">
        <f t="shared" ref="W399:Y399" si="406">IF(OR(J399 = "ERROR", J399 = ""), "UNKNOWN", J399)</f>
        <v>4</v>
      </c>
      <c r="X399" s="4">
        <f t="shared" si="406"/>
        <v>1.5</v>
      </c>
      <c r="Y399" s="4">
        <f t="shared" si="406"/>
        <v>6</v>
      </c>
      <c r="Z399" s="5">
        <f t="shared" si="9"/>
        <v>45011</v>
      </c>
    </row>
    <row r="400">
      <c r="A400" s="1" t="s">
        <v>437</v>
      </c>
      <c r="B400" s="1" t="s">
        <v>32</v>
      </c>
      <c r="C400" s="1">
        <v>1.0</v>
      </c>
      <c r="D400" s="1">
        <v>1.0</v>
      </c>
      <c r="E400" s="1">
        <v>1.0</v>
      </c>
      <c r="F400" s="1" t="s">
        <v>23</v>
      </c>
      <c r="H400" s="2">
        <v>45039.0</v>
      </c>
      <c r="J400" s="3">
        <f t="shared" si="2"/>
        <v>1</v>
      </c>
      <c r="K400" s="4">
        <f t="shared" si="3"/>
        <v>1</v>
      </c>
      <c r="L400" s="4">
        <f t="shared" si="4"/>
        <v>1</v>
      </c>
      <c r="S400" s="1" t="s">
        <v>437</v>
      </c>
      <c r="T400" s="4" t="str">
        <f t="shared" si="5"/>
        <v>Cookie</v>
      </c>
      <c r="U400" s="4" t="str">
        <f t="shared" si="6"/>
        <v>UNKNOWN</v>
      </c>
      <c r="V400" s="4" t="str">
        <f t="shared" si="7"/>
        <v>Credit Card</v>
      </c>
      <c r="W400" s="4">
        <f t="shared" ref="W400:Y400" si="407">IF(OR(J400 = "ERROR", J400 = ""), "UNKNOWN", J400)</f>
        <v>1</v>
      </c>
      <c r="X400" s="4">
        <f t="shared" si="407"/>
        <v>1</v>
      </c>
      <c r="Y400" s="4">
        <f t="shared" si="407"/>
        <v>1</v>
      </c>
      <c r="Z400" s="5">
        <f t="shared" si="9"/>
        <v>45039</v>
      </c>
    </row>
    <row r="401">
      <c r="A401" s="1" t="s">
        <v>438</v>
      </c>
      <c r="B401" s="1" t="s">
        <v>27</v>
      </c>
      <c r="C401" s="1">
        <v>1.0</v>
      </c>
      <c r="D401" s="1">
        <v>3.0</v>
      </c>
      <c r="E401" s="1">
        <v>3.0</v>
      </c>
      <c r="F401" s="1" t="s">
        <v>30</v>
      </c>
      <c r="G401" s="1" t="s">
        <v>30</v>
      </c>
      <c r="H401" s="6">
        <v>45247.0</v>
      </c>
      <c r="J401" s="3">
        <f t="shared" si="2"/>
        <v>1</v>
      </c>
      <c r="K401" s="4">
        <f t="shared" si="3"/>
        <v>3</v>
      </c>
      <c r="L401" s="4">
        <f t="shared" si="4"/>
        <v>3</v>
      </c>
      <c r="S401" s="1" t="s">
        <v>438</v>
      </c>
      <c r="T401" s="4" t="str">
        <f t="shared" si="5"/>
        <v>Cake</v>
      </c>
      <c r="U401" s="4" t="str">
        <f t="shared" si="6"/>
        <v>UNKNOWN</v>
      </c>
      <c r="V401" s="4" t="str">
        <f t="shared" si="7"/>
        <v>UNKNOWN</v>
      </c>
      <c r="W401" s="4">
        <f t="shared" ref="W401:Y401" si="408">IF(OR(J401 = "ERROR", J401 = ""), "UNKNOWN", J401)</f>
        <v>1</v>
      </c>
      <c r="X401" s="4">
        <f t="shared" si="408"/>
        <v>3</v>
      </c>
      <c r="Y401" s="4">
        <f t="shared" si="408"/>
        <v>3</v>
      </c>
      <c r="Z401" s="7">
        <f t="shared" si="9"/>
        <v>45247</v>
      </c>
    </row>
    <row r="402">
      <c r="A402" s="1" t="s">
        <v>439</v>
      </c>
      <c r="B402" s="1" t="s">
        <v>36</v>
      </c>
      <c r="C402" s="1">
        <v>4.0</v>
      </c>
      <c r="D402" s="1">
        <v>5.0</v>
      </c>
      <c r="E402" s="1">
        <v>20.0</v>
      </c>
      <c r="F402" s="1" t="s">
        <v>23</v>
      </c>
      <c r="G402" s="1" t="s">
        <v>24</v>
      </c>
      <c r="H402" s="6">
        <v>45280.0</v>
      </c>
      <c r="J402" s="3">
        <f t="shared" si="2"/>
        <v>4</v>
      </c>
      <c r="K402" s="4">
        <f t="shared" si="3"/>
        <v>5</v>
      </c>
      <c r="L402" s="4">
        <f t="shared" si="4"/>
        <v>20</v>
      </c>
      <c r="S402" s="1" t="s">
        <v>439</v>
      </c>
      <c r="T402" s="4" t="str">
        <f t="shared" si="5"/>
        <v>Salad</v>
      </c>
      <c r="U402" s="4" t="str">
        <f t="shared" si="6"/>
        <v>Takeaway</v>
      </c>
      <c r="V402" s="4" t="str">
        <f t="shared" si="7"/>
        <v>Credit Card</v>
      </c>
      <c r="W402" s="4">
        <f t="shared" ref="W402:Y402" si="409">IF(OR(J402 = "ERROR", J402 = ""), "UNKNOWN", J402)</f>
        <v>4</v>
      </c>
      <c r="X402" s="4">
        <f t="shared" si="409"/>
        <v>5</v>
      </c>
      <c r="Y402" s="4">
        <f t="shared" si="409"/>
        <v>20</v>
      </c>
      <c r="Z402" s="7">
        <f t="shared" si="9"/>
        <v>45280</v>
      </c>
    </row>
    <row r="403">
      <c r="A403" s="1" t="s">
        <v>440</v>
      </c>
      <c r="B403" s="1" t="s">
        <v>22</v>
      </c>
      <c r="C403" s="1">
        <v>4.0</v>
      </c>
      <c r="D403" s="1">
        <v>2.0</v>
      </c>
      <c r="E403" s="1">
        <v>8.0</v>
      </c>
      <c r="F403" s="1" t="s">
        <v>23</v>
      </c>
      <c r="H403" s="2">
        <v>45087.0</v>
      </c>
      <c r="J403" s="3">
        <f t="shared" si="2"/>
        <v>4</v>
      </c>
      <c r="K403" s="4">
        <f t="shared" si="3"/>
        <v>2</v>
      </c>
      <c r="L403" s="4">
        <f t="shared" si="4"/>
        <v>8</v>
      </c>
      <c r="S403" s="1" t="s">
        <v>440</v>
      </c>
      <c r="T403" s="4" t="str">
        <f t="shared" si="5"/>
        <v>Coffee</v>
      </c>
      <c r="U403" s="4" t="str">
        <f t="shared" si="6"/>
        <v>UNKNOWN</v>
      </c>
      <c r="V403" s="4" t="str">
        <f t="shared" si="7"/>
        <v>Credit Card</v>
      </c>
      <c r="W403" s="4">
        <f t="shared" ref="W403:Y403" si="410">IF(OR(J403 = "ERROR", J403 = ""), "UNKNOWN", J403)</f>
        <v>4</v>
      </c>
      <c r="X403" s="4">
        <f t="shared" si="410"/>
        <v>2</v>
      </c>
      <c r="Y403" s="4">
        <f t="shared" si="410"/>
        <v>8</v>
      </c>
      <c r="Z403" s="5">
        <f t="shared" si="9"/>
        <v>45087</v>
      </c>
    </row>
    <row r="404">
      <c r="A404" s="1" t="s">
        <v>441</v>
      </c>
      <c r="B404" s="1" t="s">
        <v>25</v>
      </c>
      <c r="C404" s="1">
        <v>1.0</v>
      </c>
      <c r="D404" s="1">
        <v>3.0</v>
      </c>
      <c r="E404" s="1">
        <v>3.0</v>
      </c>
      <c r="F404" s="1" t="s">
        <v>28</v>
      </c>
      <c r="G404" s="1" t="s">
        <v>24</v>
      </c>
      <c r="H404" s="2">
        <v>45119.0</v>
      </c>
      <c r="J404" s="3">
        <f t="shared" si="2"/>
        <v>1</v>
      </c>
      <c r="K404" s="4">
        <f t="shared" si="3"/>
        <v>3</v>
      </c>
      <c r="L404" s="4">
        <f t="shared" si="4"/>
        <v>3</v>
      </c>
      <c r="S404" s="1" t="s">
        <v>441</v>
      </c>
      <c r="T404" s="4" t="str">
        <f t="shared" si="5"/>
        <v>UNKNOWN</v>
      </c>
      <c r="U404" s="4" t="str">
        <f t="shared" si="6"/>
        <v>Takeaway</v>
      </c>
      <c r="V404" s="4" t="str">
        <f t="shared" si="7"/>
        <v>Cash</v>
      </c>
      <c r="W404" s="4">
        <f t="shared" ref="W404:Y404" si="411">IF(OR(J404 = "ERROR", J404 = ""), "UNKNOWN", J404)</f>
        <v>1</v>
      </c>
      <c r="X404" s="4">
        <f t="shared" si="411"/>
        <v>3</v>
      </c>
      <c r="Y404" s="4">
        <f t="shared" si="411"/>
        <v>3</v>
      </c>
      <c r="Z404" s="5">
        <f t="shared" si="9"/>
        <v>45119</v>
      </c>
    </row>
    <row r="405">
      <c r="A405" s="1" t="s">
        <v>442</v>
      </c>
      <c r="B405" s="1" t="s">
        <v>32</v>
      </c>
      <c r="C405" s="1">
        <v>4.0</v>
      </c>
      <c r="E405" s="1">
        <v>4.0</v>
      </c>
      <c r="F405" s="1" t="s">
        <v>28</v>
      </c>
      <c r="H405" s="2">
        <v>45264.0</v>
      </c>
      <c r="J405" s="3">
        <f t="shared" si="2"/>
        <v>4</v>
      </c>
      <c r="K405" s="4">
        <f t="shared" si="3"/>
        <v>1</v>
      </c>
      <c r="L405" s="4">
        <f t="shared" si="4"/>
        <v>4</v>
      </c>
      <c r="S405" s="1" t="s">
        <v>442</v>
      </c>
      <c r="T405" s="4" t="str">
        <f t="shared" si="5"/>
        <v>Cookie</v>
      </c>
      <c r="U405" s="4" t="str">
        <f t="shared" si="6"/>
        <v>UNKNOWN</v>
      </c>
      <c r="V405" s="4" t="str">
        <f t="shared" si="7"/>
        <v>Cash</v>
      </c>
      <c r="W405" s="4">
        <f t="shared" ref="W405:Y405" si="412">IF(OR(J405 = "ERROR", J405 = ""), "UNKNOWN", J405)</f>
        <v>4</v>
      </c>
      <c r="X405" s="4">
        <f t="shared" si="412"/>
        <v>1</v>
      </c>
      <c r="Y405" s="4">
        <f t="shared" si="412"/>
        <v>4</v>
      </c>
      <c r="Z405" s="5">
        <f t="shared" si="9"/>
        <v>45264</v>
      </c>
    </row>
    <row r="406">
      <c r="A406" s="1" t="s">
        <v>443</v>
      </c>
      <c r="B406" s="1" t="s">
        <v>81</v>
      </c>
      <c r="C406" s="1">
        <v>5.0</v>
      </c>
      <c r="D406" s="1">
        <v>1.5</v>
      </c>
      <c r="E406" s="1">
        <v>7.5</v>
      </c>
      <c r="F406" s="1" t="s">
        <v>23</v>
      </c>
      <c r="G406" s="1" t="s">
        <v>29</v>
      </c>
      <c r="H406" s="2">
        <v>44965.0</v>
      </c>
      <c r="J406" s="3">
        <f t="shared" si="2"/>
        <v>5</v>
      </c>
      <c r="K406" s="4">
        <f t="shared" si="3"/>
        <v>1.5</v>
      </c>
      <c r="L406" s="4">
        <f t="shared" si="4"/>
        <v>7.5</v>
      </c>
      <c r="S406" s="1" t="s">
        <v>443</v>
      </c>
      <c r="T406" s="4" t="str">
        <f t="shared" si="5"/>
        <v>Tea</v>
      </c>
      <c r="U406" s="4" t="str">
        <f t="shared" si="6"/>
        <v>In-store</v>
      </c>
      <c r="V406" s="4" t="str">
        <f t="shared" si="7"/>
        <v>Credit Card</v>
      </c>
      <c r="W406" s="4">
        <f t="shared" ref="W406:Y406" si="413">IF(OR(J406 = "ERROR", J406 = ""), "UNKNOWN", J406)</f>
        <v>5</v>
      </c>
      <c r="X406" s="4">
        <f t="shared" si="413"/>
        <v>1.5</v>
      </c>
      <c r="Y406" s="4">
        <f t="shared" si="413"/>
        <v>7.5</v>
      </c>
      <c r="Z406" s="5">
        <f t="shared" si="9"/>
        <v>44965</v>
      </c>
    </row>
    <row r="407">
      <c r="A407" s="1" t="s">
        <v>444</v>
      </c>
      <c r="B407" s="1" t="s">
        <v>22</v>
      </c>
      <c r="C407" s="1">
        <v>3.0</v>
      </c>
      <c r="D407" s="1">
        <v>2.0</v>
      </c>
      <c r="E407" s="1" t="s">
        <v>30</v>
      </c>
      <c r="F407" s="1" t="s">
        <v>25</v>
      </c>
      <c r="G407" s="1" t="s">
        <v>24</v>
      </c>
      <c r="H407" s="6">
        <v>45220.0</v>
      </c>
      <c r="J407" s="3">
        <f t="shared" si="2"/>
        <v>3</v>
      </c>
      <c r="K407" s="4">
        <f t="shared" si="3"/>
        <v>2</v>
      </c>
      <c r="L407" s="4">
        <f t="shared" si="4"/>
        <v>6</v>
      </c>
      <c r="S407" s="1" t="s">
        <v>444</v>
      </c>
      <c r="T407" s="4" t="str">
        <f t="shared" si="5"/>
        <v>Coffee</v>
      </c>
      <c r="U407" s="4" t="str">
        <f t="shared" si="6"/>
        <v>Takeaway</v>
      </c>
      <c r="V407" s="4" t="str">
        <f t="shared" si="7"/>
        <v>UNKNOWN</v>
      </c>
      <c r="W407" s="4">
        <f t="shared" ref="W407:Y407" si="414">IF(OR(J407 = "ERROR", J407 = ""), "UNKNOWN", J407)</f>
        <v>3</v>
      </c>
      <c r="X407" s="4">
        <f t="shared" si="414"/>
        <v>2</v>
      </c>
      <c r="Y407" s="4">
        <f t="shared" si="414"/>
        <v>6</v>
      </c>
      <c r="Z407" s="7">
        <f t="shared" si="9"/>
        <v>45220</v>
      </c>
    </row>
    <row r="408">
      <c r="A408" s="1" t="s">
        <v>445</v>
      </c>
      <c r="B408" s="1" t="s">
        <v>25</v>
      </c>
      <c r="C408" s="1">
        <v>4.0</v>
      </c>
      <c r="D408" s="1">
        <v>1.0</v>
      </c>
      <c r="E408" s="1">
        <v>4.0</v>
      </c>
      <c r="F408" s="1" t="s">
        <v>39</v>
      </c>
      <c r="G408" s="1" t="s">
        <v>24</v>
      </c>
      <c r="H408" s="2">
        <v>45177.0</v>
      </c>
      <c r="J408" s="3">
        <f t="shared" si="2"/>
        <v>4</v>
      </c>
      <c r="K408" s="4">
        <f t="shared" si="3"/>
        <v>1</v>
      </c>
      <c r="L408" s="4">
        <f t="shared" si="4"/>
        <v>4</v>
      </c>
      <c r="S408" s="1" t="s">
        <v>445</v>
      </c>
      <c r="T408" s="4" t="str">
        <f t="shared" si="5"/>
        <v>UNKNOWN</v>
      </c>
      <c r="U408" s="4" t="str">
        <f t="shared" si="6"/>
        <v>Takeaway</v>
      </c>
      <c r="V408" s="4" t="str">
        <f t="shared" si="7"/>
        <v>Digital Wallet</v>
      </c>
      <c r="W408" s="4">
        <f t="shared" ref="W408:Y408" si="415">IF(OR(J408 = "ERROR", J408 = ""), "UNKNOWN", J408)</f>
        <v>4</v>
      </c>
      <c r="X408" s="4">
        <f t="shared" si="415"/>
        <v>1</v>
      </c>
      <c r="Y408" s="4">
        <f t="shared" si="415"/>
        <v>4</v>
      </c>
      <c r="Z408" s="5">
        <f t="shared" si="9"/>
        <v>45177</v>
      </c>
    </row>
    <row r="409">
      <c r="A409" s="1" t="s">
        <v>446</v>
      </c>
      <c r="B409" s="1" t="s">
        <v>25</v>
      </c>
      <c r="C409" s="1">
        <v>1.0</v>
      </c>
      <c r="D409" s="1">
        <v>1.0</v>
      </c>
      <c r="E409" s="1">
        <v>1.0</v>
      </c>
      <c r="F409" s="1" t="s">
        <v>28</v>
      </c>
      <c r="G409" s="1" t="s">
        <v>29</v>
      </c>
      <c r="H409" s="2">
        <v>45084.0</v>
      </c>
      <c r="J409" s="3">
        <f t="shared" si="2"/>
        <v>1</v>
      </c>
      <c r="K409" s="4">
        <f t="shared" si="3"/>
        <v>1</v>
      </c>
      <c r="L409" s="4">
        <f t="shared" si="4"/>
        <v>1</v>
      </c>
      <c r="S409" s="1" t="s">
        <v>446</v>
      </c>
      <c r="T409" s="4" t="str">
        <f t="shared" si="5"/>
        <v>UNKNOWN</v>
      </c>
      <c r="U409" s="4" t="str">
        <f t="shared" si="6"/>
        <v>In-store</v>
      </c>
      <c r="V409" s="4" t="str">
        <f t="shared" si="7"/>
        <v>Cash</v>
      </c>
      <c r="W409" s="4">
        <f t="shared" ref="W409:Y409" si="416">IF(OR(J409 = "ERROR", J409 = ""), "UNKNOWN", J409)</f>
        <v>1</v>
      </c>
      <c r="X409" s="4">
        <f t="shared" si="416"/>
        <v>1</v>
      </c>
      <c r="Y409" s="4">
        <f t="shared" si="416"/>
        <v>1</v>
      </c>
      <c r="Z409" s="5">
        <f t="shared" si="9"/>
        <v>45084</v>
      </c>
    </row>
    <row r="410">
      <c r="A410" s="1" t="s">
        <v>447</v>
      </c>
      <c r="B410" s="1" t="s">
        <v>81</v>
      </c>
      <c r="C410" s="1">
        <v>4.0</v>
      </c>
      <c r="D410" s="1">
        <v>1.5</v>
      </c>
      <c r="E410" s="1">
        <v>6.0</v>
      </c>
      <c r="F410" s="1" t="s">
        <v>28</v>
      </c>
      <c r="H410" s="2">
        <v>45096.0</v>
      </c>
      <c r="J410" s="3">
        <f t="shared" si="2"/>
        <v>4</v>
      </c>
      <c r="K410" s="4">
        <f t="shared" si="3"/>
        <v>1.5</v>
      </c>
      <c r="L410" s="4">
        <f t="shared" si="4"/>
        <v>6</v>
      </c>
      <c r="S410" s="1" t="s">
        <v>447</v>
      </c>
      <c r="T410" s="4" t="str">
        <f t="shared" si="5"/>
        <v>Tea</v>
      </c>
      <c r="U410" s="4" t="str">
        <f t="shared" si="6"/>
        <v>UNKNOWN</v>
      </c>
      <c r="V410" s="4" t="str">
        <f t="shared" si="7"/>
        <v>Cash</v>
      </c>
      <c r="W410" s="4">
        <f t="shared" ref="W410:Y410" si="417">IF(OR(J410 = "ERROR", J410 = ""), "UNKNOWN", J410)</f>
        <v>4</v>
      </c>
      <c r="X410" s="4">
        <f t="shared" si="417"/>
        <v>1.5</v>
      </c>
      <c r="Y410" s="4">
        <f t="shared" si="417"/>
        <v>6</v>
      </c>
      <c r="Z410" s="5">
        <f t="shared" si="9"/>
        <v>45096</v>
      </c>
    </row>
    <row r="411">
      <c r="A411" s="1" t="s">
        <v>448</v>
      </c>
      <c r="B411" s="1" t="s">
        <v>27</v>
      </c>
      <c r="C411" s="1">
        <v>5.0</v>
      </c>
      <c r="D411" s="1">
        <v>3.0</v>
      </c>
      <c r="E411" s="1" t="s">
        <v>25</v>
      </c>
      <c r="F411" s="1" t="s">
        <v>23</v>
      </c>
      <c r="H411" s="2">
        <v>45180.0</v>
      </c>
      <c r="J411" s="3">
        <f t="shared" si="2"/>
        <v>5</v>
      </c>
      <c r="K411" s="4">
        <f t="shared" si="3"/>
        <v>3</v>
      </c>
      <c r="L411" s="4">
        <f t="shared" si="4"/>
        <v>15</v>
      </c>
      <c r="S411" s="1" t="s">
        <v>448</v>
      </c>
      <c r="T411" s="4" t="str">
        <f t="shared" si="5"/>
        <v>Cake</v>
      </c>
      <c r="U411" s="4" t="str">
        <f t="shared" si="6"/>
        <v>UNKNOWN</v>
      </c>
      <c r="V411" s="4" t="str">
        <f t="shared" si="7"/>
        <v>Credit Card</v>
      </c>
      <c r="W411" s="4">
        <f t="shared" ref="W411:Y411" si="418">IF(OR(J411 = "ERROR", J411 = ""), "UNKNOWN", J411)</f>
        <v>5</v>
      </c>
      <c r="X411" s="4">
        <f t="shared" si="418"/>
        <v>3</v>
      </c>
      <c r="Y411" s="4">
        <f t="shared" si="418"/>
        <v>15</v>
      </c>
      <c r="Z411" s="5">
        <f t="shared" si="9"/>
        <v>45180</v>
      </c>
    </row>
    <row r="412">
      <c r="A412" s="1" t="s">
        <v>449</v>
      </c>
      <c r="B412" s="1" t="s">
        <v>27</v>
      </c>
      <c r="C412" s="1">
        <v>4.0</v>
      </c>
      <c r="D412" s="1">
        <v>3.0</v>
      </c>
      <c r="E412" s="1">
        <v>12.0</v>
      </c>
      <c r="F412" s="1" t="s">
        <v>23</v>
      </c>
      <c r="G412" s="1" t="s">
        <v>29</v>
      </c>
      <c r="H412" s="6">
        <v>45287.0</v>
      </c>
      <c r="J412" s="3">
        <f t="shared" si="2"/>
        <v>4</v>
      </c>
      <c r="K412" s="4">
        <f t="shared" si="3"/>
        <v>3</v>
      </c>
      <c r="L412" s="4">
        <f t="shared" si="4"/>
        <v>12</v>
      </c>
      <c r="S412" s="1" t="s">
        <v>449</v>
      </c>
      <c r="T412" s="4" t="str">
        <f t="shared" si="5"/>
        <v>Cake</v>
      </c>
      <c r="U412" s="4" t="str">
        <f t="shared" si="6"/>
        <v>In-store</v>
      </c>
      <c r="V412" s="4" t="str">
        <f t="shared" si="7"/>
        <v>Credit Card</v>
      </c>
      <c r="W412" s="4">
        <f t="shared" ref="W412:Y412" si="419">IF(OR(J412 = "ERROR", J412 = ""), "UNKNOWN", J412)</f>
        <v>4</v>
      </c>
      <c r="X412" s="4">
        <f t="shared" si="419"/>
        <v>3</v>
      </c>
      <c r="Y412" s="4">
        <f t="shared" si="419"/>
        <v>12</v>
      </c>
      <c r="Z412" s="7">
        <f t="shared" si="9"/>
        <v>45287</v>
      </c>
    </row>
    <row r="413">
      <c r="A413" s="1" t="s">
        <v>450</v>
      </c>
      <c r="B413" s="1" t="s">
        <v>32</v>
      </c>
      <c r="C413" s="1">
        <v>2.0</v>
      </c>
      <c r="D413" s="1">
        <v>1.0</v>
      </c>
      <c r="E413" s="1">
        <v>2.0</v>
      </c>
      <c r="F413" s="1" t="s">
        <v>39</v>
      </c>
      <c r="G413" s="1" t="s">
        <v>24</v>
      </c>
      <c r="H413" s="2">
        <v>44958.0</v>
      </c>
      <c r="J413" s="3">
        <f t="shared" si="2"/>
        <v>2</v>
      </c>
      <c r="K413" s="4">
        <f t="shared" si="3"/>
        <v>1</v>
      </c>
      <c r="L413" s="4">
        <f t="shared" si="4"/>
        <v>2</v>
      </c>
      <c r="S413" s="1" t="s">
        <v>450</v>
      </c>
      <c r="T413" s="4" t="str">
        <f t="shared" si="5"/>
        <v>Cookie</v>
      </c>
      <c r="U413" s="4" t="str">
        <f t="shared" si="6"/>
        <v>Takeaway</v>
      </c>
      <c r="V413" s="4" t="str">
        <f t="shared" si="7"/>
        <v>Digital Wallet</v>
      </c>
      <c r="W413" s="4">
        <f t="shared" ref="W413:Y413" si="420">IF(OR(J413 = "ERROR", J413 = ""), "UNKNOWN", J413)</f>
        <v>2</v>
      </c>
      <c r="X413" s="4">
        <f t="shared" si="420"/>
        <v>1</v>
      </c>
      <c r="Y413" s="4">
        <f t="shared" si="420"/>
        <v>2</v>
      </c>
      <c r="Z413" s="5">
        <f t="shared" si="9"/>
        <v>44958</v>
      </c>
    </row>
    <row r="414">
      <c r="A414" s="1" t="s">
        <v>451</v>
      </c>
      <c r="B414" s="1" t="s">
        <v>55</v>
      </c>
      <c r="D414" s="1">
        <v>3.0</v>
      </c>
      <c r="E414" s="1">
        <v>3.0</v>
      </c>
      <c r="F414" s="1" t="s">
        <v>23</v>
      </c>
      <c r="G414" s="1" t="s">
        <v>24</v>
      </c>
      <c r="H414" s="2">
        <v>45203.0</v>
      </c>
      <c r="J414" s="3">
        <f t="shared" si="2"/>
        <v>1</v>
      </c>
      <c r="K414" s="4">
        <f t="shared" si="3"/>
        <v>3</v>
      </c>
      <c r="L414" s="4">
        <f t="shared" si="4"/>
        <v>3</v>
      </c>
      <c r="S414" s="1" t="s">
        <v>451</v>
      </c>
      <c r="T414" s="4" t="str">
        <f t="shared" si="5"/>
        <v>Juice</v>
      </c>
      <c r="U414" s="4" t="str">
        <f t="shared" si="6"/>
        <v>Takeaway</v>
      </c>
      <c r="V414" s="4" t="str">
        <f t="shared" si="7"/>
        <v>Credit Card</v>
      </c>
      <c r="W414" s="4">
        <f t="shared" ref="W414:Y414" si="421">IF(OR(J414 = "ERROR", J414 = ""), "UNKNOWN", J414)</f>
        <v>1</v>
      </c>
      <c r="X414" s="4">
        <f t="shared" si="421"/>
        <v>3</v>
      </c>
      <c r="Y414" s="4">
        <f t="shared" si="421"/>
        <v>3</v>
      </c>
      <c r="Z414" s="5">
        <f t="shared" si="9"/>
        <v>45203</v>
      </c>
    </row>
    <row r="415">
      <c r="A415" s="1" t="s">
        <v>452</v>
      </c>
      <c r="B415" s="1" t="s">
        <v>44</v>
      </c>
      <c r="C415" s="1">
        <v>4.0</v>
      </c>
      <c r="D415" s="1" t="s">
        <v>25</v>
      </c>
      <c r="E415" s="1">
        <v>16.0</v>
      </c>
      <c r="F415" s="1" t="s">
        <v>28</v>
      </c>
      <c r="G415" s="1" t="s">
        <v>24</v>
      </c>
      <c r="H415" s="2">
        <v>44969.0</v>
      </c>
      <c r="J415" s="3">
        <f t="shared" si="2"/>
        <v>4</v>
      </c>
      <c r="K415" s="4">
        <f t="shared" si="3"/>
        <v>4</v>
      </c>
      <c r="L415" s="4">
        <f t="shared" si="4"/>
        <v>16</v>
      </c>
      <c r="S415" s="1" t="s">
        <v>452</v>
      </c>
      <c r="T415" s="4" t="str">
        <f t="shared" si="5"/>
        <v>Sandwich</v>
      </c>
      <c r="U415" s="4" t="str">
        <f t="shared" si="6"/>
        <v>Takeaway</v>
      </c>
      <c r="V415" s="4" t="str">
        <f t="shared" si="7"/>
        <v>Cash</v>
      </c>
      <c r="W415" s="4">
        <f t="shared" ref="W415:Y415" si="422">IF(OR(J415 = "ERROR", J415 = ""), "UNKNOWN", J415)</f>
        <v>4</v>
      </c>
      <c r="X415" s="4">
        <f t="shared" si="422"/>
        <v>4</v>
      </c>
      <c r="Y415" s="4">
        <f t="shared" si="422"/>
        <v>16</v>
      </c>
      <c r="Z415" s="5">
        <f t="shared" si="9"/>
        <v>44969</v>
      </c>
    </row>
    <row r="416">
      <c r="A416" s="1" t="s">
        <v>453</v>
      </c>
      <c r="B416" s="1" t="s">
        <v>36</v>
      </c>
      <c r="C416" s="1">
        <v>3.0</v>
      </c>
      <c r="D416" s="1">
        <v>5.0</v>
      </c>
      <c r="E416" s="1">
        <v>15.0</v>
      </c>
      <c r="F416" s="1" t="s">
        <v>39</v>
      </c>
      <c r="G416" s="1" t="s">
        <v>29</v>
      </c>
      <c r="H416" s="2">
        <v>44999.0</v>
      </c>
      <c r="J416" s="3">
        <f t="shared" si="2"/>
        <v>3</v>
      </c>
      <c r="K416" s="4">
        <f t="shared" si="3"/>
        <v>5</v>
      </c>
      <c r="L416" s="4">
        <f t="shared" si="4"/>
        <v>15</v>
      </c>
      <c r="S416" s="1" t="s">
        <v>453</v>
      </c>
      <c r="T416" s="4" t="str">
        <f t="shared" si="5"/>
        <v>Salad</v>
      </c>
      <c r="U416" s="4" t="str">
        <f t="shared" si="6"/>
        <v>In-store</v>
      </c>
      <c r="V416" s="4" t="str">
        <f t="shared" si="7"/>
        <v>Digital Wallet</v>
      </c>
      <c r="W416" s="4">
        <f t="shared" ref="W416:Y416" si="423">IF(OR(J416 = "ERROR", J416 = ""), "UNKNOWN", J416)</f>
        <v>3</v>
      </c>
      <c r="X416" s="4">
        <f t="shared" si="423"/>
        <v>5</v>
      </c>
      <c r="Y416" s="4">
        <f t="shared" si="423"/>
        <v>15</v>
      </c>
      <c r="Z416" s="5">
        <f t="shared" si="9"/>
        <v>44999</v>
      </c>
    </row>
    <row r="417">
      <c r="A417" s="1" t="s">
        <v>454</v>
      </c>
      <c r="B417" s="1" t="s">
        <v>27</v>
      </c>
      <c r="C417" s="1">
        <v>1.0</v>
      </c>
      <c r="D417" s="1">
        <v>3.0</v>
      </c>
      <c r="E417" s="1">
        <v>3.0</v>
      </c>
      <c r="F417" s="1" t="s">
        <v>28</v>
      </c>
      <c r="G417" s="1" t="s">
        <v>29</v>
      </c>
      <c r="H417" s="2">
        <v>44987.0</v>
      </c>
      <c r="J417" s="3">
        <f t="shared" si="2"/>
        <v>1</v>
      </c>
      <c r="K417" s="4">
        <f t="shared" si="3"/>
        <v>3</v>
      </c>
      <c r="L417" s="4">
        <f t="shared" si="4"/>
        <v>3</v>
      </c>
      <c r="S417" s="1" t="s">
        <v>454</v>
      </c>
      <c r="T417" s="4" t="str">
        <f t="shared" si="5"/>
        <v>Cake</v>
      </c>
      <c r="U417" s="4" t="str">
        <f t="shared" si="6"/>
        <v>In-store</v>
      </c>
      <c r="V417" s="4" t="str">
        <f t="shared" si="7"/>
        <v>Cash</v>
      </c>
      <c r="W417" s="4">
        <f t="shared" ref="W417:Y417" si="424">IF(OR(J417 = "ERROR", J417 = ""), "UNKNOWN", J417)</f>
        <v>1</v>
      </c>
      <c r="X417" s="4">
        <f t="shared" si="424"/>
        <v>3</v>
      </c>
      <c r="Y417" s="4">
        <f t="shared" si="424"/>
        <v>3</v>
      </c>
      <c r="Z417" s="5">
        <f t="shared" si="9"/>
        <v>44987</v>
      </c>
    </row>
    <row r="418">
      <c r="A418" s="1" t="s">
        <v>455</v>
      </c>
      <c r="B418" s="1" t="s">
        <v>22</v>
      </c>
      <c r="C418" s="1">
        <v>4.0</v>
      </c>
      <c r="D418" s="1">
        <v>2.0</v>
      </c>
      <c r="E418" s="1">
        <v>8.0</v>
      </c>
      <c r="F418" s="1" t="s">
        <v>28</v>
      </c>
      <c r="G418" s="1" t="s">
        <v>24</v>
      </c>
      <c r="H418" s="1" t="s">
        <v>30</v>
      </c>
      <c r="J418" s="3">
        <f t="shared" si="2"/>
        <v>4</v>
      </c>
      <c r="K418" s="4">
        <f t="shared" si="3"/>
        <v>2</v>
      </c>
      <c r="L418" s="4">
        <f t="shared" si="4"/>
        <v>8</v>
      </c>
      <c r="S418" s="1" t="s">
        <v>455</v>
      </c>
      <c r="T418" s="4" t="str">
        <f t="shared" si="5"/>
        <v>Coffee</v>
      </c>
      <c r="U418" s="4" t="str">
        <f t="shared" si="6"/>
        <v>Takeaway</v>
      </c>
      <c r="V418" s="4" t="str">
        <f t="shared" si="7"/>
        <v>Cash</v>
      </c>
      <c r="W418" s="4">
        <f t="shared" ref="W418:Y418" si="425">IF(OR(J418 = "ERROR", J418 = ""), "UNKNOWN", J418)</f>
        <v>4</v>
      </c>
      <c r="X418" s="4">
        <f t="shared" si="425"/>
        <v>2</v>
      </c>
      <c r="Y418" s="4">
        <f t="shared" si="425"/>
        <v>8</v>
      </c>
      <c r="Z418" s="4" t="str">
        <f t="shared" si="9"/>
        <v>UNKNOWN</v>
      </c>
    </row>
    <row r="419">
      <c r="A419" s="1" t="s">
        <v>456</v>
      </c>
      <c r="B419" s="1" t="s">
        <v>44</v>
      </c>
      <c r="C419" s="1">
        <v>2.0</v>
      </c>
      <c r="D419" s="1">
        <v>4.0</v>
      </c>
      <c r="E419" s="1">
        <v>8.0</v>
      </c>
      <c r="F419" s="1" t="s">
        <v>28</v>
      </c>
      <c r="H419" s="2">
        <v>45075.0</v>
      </c>
      <c r="J419" s="3">
        <f t="shared" si="2"/>
        <v>2</v>
      </c>
      <c r="K419" s="4">
        <f t="shared" si="3"/>
        <v>4</v>
      </c>
      <c r="L419" s="4">
        <f t="shared" si="4"/>
        <v>8</v>
      </c>
      <c r="S419" s="1" t="s">
        <v>456</v>
      </c>
      <c r="T419" s="4" t="str">
        <f t="shared" si="5"/>
        <v>Sandwich</v>
      </c>
      <c r="U419" s="4" t="str">
        <f t="shared" si="6"/>
        <v>UNKNOWN</v>
      </c>
      <c r="V419" s="4" t="str">
        <f t="shared" si="7"/>
        <v>Cash</v>
      </c>
      <c r="W419" s="4">
        <f t="shared" ref="W419:Y419" si="426">IF(OR(J419 = "ERROR", J419 = ""), "UNKNOWN", J419)</f>
        <v>2</v>
      </c>
      <c r="X419" s="4">
        <f t="shared" si="426"/>
        <v>4</v>
      </c>
      <c r="Y419" s="4">
        <f t="shared" si="426"/>
        <v>8</v>
      </c>
      <c r="Z419" s="5">
        <f t="shared" si="9"/>
        <v>45075</v>
      </c>
    </row>
    <row r="420">
      <c r="A420" s="1" t="s">
        <v>457</v>
      </c>
      <c r="B420" s="1" t="s">
        <v>32</v>
      </c>
      <c r="C420" s="1">
        <v>5.0</v>
      </c>
      <c r="D420" s="1">
        <v>1.0</v>
      </c>
      <c r="E420" s="1">
        <v>5.0</v>
      </c>
      <c r="F420" s="1" t="s">
        <v>39</v>
      </c>
      <c r="G420" s="1" t="s">
        <v>24</v>
      </c>
      <c r="H420" s="2">
        <v>45198.0</v>
      </c>
      <c r="J420" s="3">
        <f t="shared" si="2"/>
        <v>5</v>
      </c>
      <c r="K420" s="4">
        <f t="shared" si="3"/>
        <v>1</v>
      </c>
      <c r="L420" s="4">
        <f t="shared" si="4"/>
        <v>5</v>
      </c>
      <c r="S420" s="1" t="s">
        <v>457</v>
      </c>
      <c r="T420" s="4" t="str">
        <f t="shared" si="5"/>
        <v>Cookie</v>
      </c>
      <c r="U420" s="4" t="str">
        <f t="shared" si="6"/>
        <v>Takeaway</v>
      </c>
      <c r="V420" s="4" t="str">
        <f t="shared" si="7"/>
        <v>Digital Wallet</v>
      </c>
      <c r="W420" s="4">
        <f t="shared" ref="W420:Y420" si="427">IF(OR(J420 = "ERROR", J420 = ""), "UNKNOWN", J420)</f>
        <v>5</v>
      </c>
      <c r="X420" s="4">
        <f t="shared" si="427"/>
        <v>1</v>
      </c>
      <c r="Y420" s="4">
        <f t="shared" si="427"/>
        <v>5</v>
      </c>
      <c r="Z420" s="5">
        <f t="shared" si="9"/>
        <v>45198</v>
      </c>
    </row>
    <row r="421">
      <c r="A421" s="1" t="s">
        <v>458</v>
      </c>
      <c r="B421" s="1" t="s">
        <v>41</v>
      </c>
      <c r="C421" s="1">
        <v>5.0</v>
      </c>
      <c r="D421" s="1">
        <v>4.0</v>
      </c>
      <c r="E421" s="1">
        <v>20.0</v>
      </c>
      <c r="G421" s="1" t="s">
        <v>29</v>
      </c>
      <c r="H421" s="2">
        <v>45036.0</v>
      </c>
      <c r="J421" s="3">
        <f t="shared" si="2"/>
        <v>5</v>
      </c>
      <c r="K421" s="4">
        <f t="shared" si="3"/>
        <v>4</v>
      </c>
      <c r="L421" s="4">
        <f t="shared" si="4"/>
        <v>20</v>
      </c>
      <c r="S421" s="1" t="s">
        <v>458</v>
      </c>
      <c r="T421" s="4" t="str">
        <f t="shared" si="5"/>
        <v>Smoothie</v>
      </c>
      <c r="U421" s="4" t="str">
        <f t="shared" si="6"/>
        <v>In-store</v>
      </c>
      <c r="V421" s="4" t="str">
        <f t="shared" si="7"/>
        <v>UNKNOWN</v>
      </c>
      <c r="W421" s="4">
        <f t="shared" ref="W421:Y421" si="428">IF(OR(J421 = "ERROR", J421 = ""), "UNKNOWN", J421)</f>
        <v>5</v>
      </c>
      <c r="X421" s="4">
        <f t="shared" si="428"/>
        <v>4</v>
      </c>
      <c r="Y421" s="4">
        <f t="shared" si="428"/>
        <v>20</v>
      </c>
      <c r="Z421" s="5">
        <f t="shared" si="9"/>
        <v>45036</v>
      </c>
    </row>
    <row r="422">
      <c r="A422" s="1" t="s">
        <v>459</v>
      </c>
      <c r="B422" s="1" t="s">
        <v>44</v>
      </c>
      <c r="C422" s="1">
        <v>1.0</v>
      </c>
      <c r="D422" s="1">
        <v>4.0</v>
      </c>
      <c r="E422" s="1">
        <v>4.0</v>
      </c>
      <c r="F422" s="1" t="s">
        <v>39</v>
      </c>
      <c r="G422" s="1" t="s">
        <v>29</v>
      </c>
      <c r="H422" s="2">
        <v>45038.0</v>
      </c>
      <c r="J422" s="3">
        <f t="shared" si="2"/>
        <v>1</v>
      </c>
      <c r="K422" s="4">
        <f t="shared" si="3"/>
        <v>4</v>
      </c>
      <c r="L422" s="4">
        <f t="shared" si="4"/>
        <v>4</v>
      </c>
      <c r="S422" s="1" t="s">
        <v>459</v>
      </c>
      <c r="T422" s="4" t="str">
        <f t="shared" si="5"/>
        <v>Sandwich</v>
      </c>
      <c r="U422" s="4" t="str">
        <f t="shared" si="6"/>
        <v>In-store</v>
      </c>
      <c r="V422" s="4" t="str">
        <f t="shared" si="7"/>
        <v>Digital Wallet</v>
      </c>
      <c r="W422" s="4">
        <f t="shared" ref="W422:Y422" si="429">IF(OR(J422 = "ERROR", J422 = ""), "UNKNOWN", J422)</f>
        <v>1</v>
      </c>
      <c r="X422" s="4">
        <f t="shared" si="429"/>
        <v>4</v>
      </c>
      <c r="Y422" s="4">
        <f t="shared" si="429"/>
        <v>4</v>
      </c>
      <c r="Z422" s="5">
        <f t="shared" si="9"/>
        <v>45038</v>
      </c>
    </row>
    <row r="423">
      <c r="A423" s="1" t="s">
        <v>460</v>
      </c>
      <c r="B423" s="1" t="s">
        <v>27</v>
      </c>
      <c r="C423" s="1">
        <v>3.0</v>
      </c>
      <c r="D423" s="1">
        <v>3.0</v>
      </c>
      <c r="E423" s="1">
        <v>9.0</v>
      </c>
      <c r="F423" s="1" t="s">
        <v>23</v>
      </c>
      <c r="G423" s="1" t="s">
        <v>25</v>
      </c>
      <c r="H423" s="2">
        <v>45138.0</v>
      </c>
      <c r="J423" s="3">
        <f t="shared" si="2"/>
        <v>3</v>
      </c>
      <c r="K423" s="4">
        <f t="shared" si="3"/>
        <v>3</v>
      </c>
      <c r="L423" s="4">
        <f t="shared" si="4"/>
        <v>9</v>
      </c>
      <c r="S423" s="1" t="s">
        <v>460</v>
      </c>
      <c r="T423" s="4" t="str">
        <f t="shared" si="5"/>
        <v>Cake</v>
      </c>
      <c r="U423" s="4" t="str">
        <f t="shared" si="6"/>
        <v>UNKNOWN</v>
      </c>
      <c r="V423" s="4" t="str">
        <f t="shared" si="7"/>
        <v>Credit Card</v>
      </c>
      <c r="W423" s="4">
        <f t="shared" ref="W423:Y423" si="430">IF(OR(J423 = "ERROR", J423 = ""), "UNKNOWN", J423)</f>
        <v>3</v>
      </c>
      <c r="X423" s="4">
        <f t="shared" si="430"/>
        <v>3</v>
      </c>
      <c r="Y423" s="4">
        <f t="shared" si="430"/>
        <v>9</v>
      </c>
      <c r="Z423" s="5">
        <f t="shared" si="9"/>
        <v>45138</v>
      </c>
    </row>
    <row r="424">
      <c r="A424" s="1" t="s">
        <v>461</v>
      </c>
      <c r="B424" s="1" t="s">
        <v>27</v>
      </c>
      <c r="C424" s="1">
        <v>2.0</v>
      </c>
      <c r="D424" s="1">
        <v>3.0</v>
      </c>
      <c r="E424" s="1">
        <v>6.0</v>
      </c>
      <c r="F424" s="1" t="s">
        <v>28</v>
      </c>
      <c r="G424" s="1" t="s">
        <v>24</v>
      </c>
      <c r="H424" s="2">
        <v>44931.0</v>
      </c>
      <c r="J424" s="3">
        <f t="shared" si="2"/>
        <v>2</v>
      </c>
      <c r="K424" s="4">
        <f t="shared" si="3"/>
        <v>3</v>
      </c>
      <c r="L424" s="4">
        <f t="shared" si="4"/>
        <v>6</v>
      </c>
      <c r="S424" s="1" t="s">
        <v>461</v>
      </c>
      <c r="T424" s="4" t="str">
        <f t="shared" si="5"/>
        <v>Cake</v>
      </c>
      <c r="U424" s="4" t="str">
        <f t="shared" si="6"/>
        <v>Takeaway</v>
      </c>
      <c r="V424" s="4" t="str">
        <f t="shared" si="7"/>
        <v>Cash</v>
      </c>
      <c r="W424" s="4">
        <f t="shared" ref="W424:Y424" si="431">IF(OR(J424 = "ERROR", J424 = ""), "UNKNOWN", J424)</f>
        <v>2</v>
      </c>
      <c r="X424" s="4">
        <f t="shared" si="431"/>
        <v>3</v>
      </c>
      <c r="Y424" s="4">
        <f t="shared" si="431"/>
        <v>6</v>
      </c>
      <c r="Z424" s="5">
        <f t="shared" si="9"/>
        <v>44931</v>
      </c>
    </row>
    <row r="425">
      <c r="A425" s="1" t="s">
        <v>462</v>
      </c>
      <c r="B425" s="1" t="s">
        <v>22</v>
      </c>
      <c r="C425" s="1">
        <v>5.0</v>
      </c>
      <c r="D425" s="1">
        <v>2.0</v>
      </c>
      <c r="E425" s="1">
        <v>10.0</v>
      </c>
      <c r="F425" s="1" t="s">
        <v>39</v>
      </c>
      <c r="G425" s="1" t="s">
        <v>24</v>
      </c>
      <c r="H425" s="2">
        <v>45163.0</v>
      </c>
      <c r="J425" s="3">
        <f t="shared" si="2"/>
        <v>5</v>
      </c>
      <c r="K425" s="4">
        <f t="shared" si="3"/>
        <v>2</v>
      </c>
      <c r="L425" s="4">
        <f t="shared" si="4"/>
        <v>10</v>
      </c>
      <c r="S425" s="1" t="s">
        <v>462</v>
      </c>
      <c r="T425" s="4" t="str">
        <f t="shared" si="5"/>
        <v>Coffee</v>
      </c>
      <c r="U425" s="4" t="str">
        <f t="shared" si="6"/>
        <v>Takeaway</v>
      </c>
      <c r="V425" s="4" t="str">
        <f t="shared" si="7"/>
        <v>Digital Wallet</v>
      </c>
      <c r="W425" s="4">
        <f t="shared" ref="W425:Y425" si="432">IF(OR(J425 = "ERROR", J425 = ""), "UNKNOWN", J425)</f>
        <v>5</v>
      </c>
      <c r="X425" s="4">
        <f t="shared" si="432"/>
        <v>2</v>
      </c>
      <c r="Y425" s="4">
        <f t="shared" si="432"/>
        <v>10</v>
      </c>
      <c r="Z425" s="5">
        <f t="shared" si="9"/>
        <v>45163</v>
      </c>
    </row>
    <row r="426">
      <c r="A426" s="1" t="s">
        <v>463</v>
      </c>
      <c r="B426" s="1" t="s">
        <v>22</v>
      </c>
      <c r="C426" s="1">
        <v>5.0</v>
      </c>
      <c r="D426" s="1">
        <v>2.0</v>
      </c>
      <c r="E426" s="1">
        <v>10.0</v>
      </c>
      <c r="F426" s="1" t="s">
        <v>23</v>
      </c>
      <c r="G426" s="1" t="s">
        <v>24</v>
      </c>
      <c r="H426" s="2">
        <v>45135.0</v>
      </c>
      <c r="J426" s="3">
        <f t="shared" si="2"/>
        <v>5</v>
      </c>
      <c r="K426" s="4">
        <f t="shared" si="3"/>
        <v>2</v>
      </c>
      <c r="L426" s="4">
        <f t="shared" si="4"/>
        <v>10</v>
      </c>
      <c r="S426" s="1" t="s">
        <v>463</v>
      </c>
      <c r="T426" s="4" t="str">
        <f t="shared" si="5"/>
        <v>Coffee</v>
      </c>
      <c r="U426" s="4" t="str">
        <f t="shared" si="6"/>
        <v>Takeaway</v>
      </c>
      <c r="V426" s="4" t="str">
        <f t="shared" si="7"/>
        <v>Credit Card</v>
      </c>
      <c r="W426" s="4">
        <f t="shared" ref="W426:Y426" si="433">IF(OR(J426 = "ERROR", J426 = ""), "UNKNOWN", J426)</f>
        <v>5</v>
      </c>
      <c r="X426" s="4">
        <f t="shared" si="433"/>
        <v>2</v>
      </c>
      <c r="Y426" s="4">
        <f t="shared" si="433"/>
        <v>10</v>
      </c>
      <c r="Z426" s="5">
        <f t="shared" si="9"/>
        <v>45135</v>
      </c>
    </row>
    <row r="427">
      <c r="A427" s="1" t="s">
        <v>464</v>
      </c>
      <c r="B427" s="1" t="s">
        <v>44</v>
      </c>
      <c r="C427" s="1">
        <v>2.0</v>
      </c>
      <c r="D427" s="1">
        <v>4.0</v>
      </c>
      <c r="E427" s="1">
        <v>8.0</v>
      </c>
      <c r="F427" s="1" t="s">
        <v>39</v>
      </c>
      <c r="G427" s="1" t="s">
        <v>24</v>
      </c>
      <c r="H427" s="2">
        <v>45016.0</v>
      </c>
      <c r="J427" s="3">
        <f t="shared" si="2"/>
        <v>2</v>
      </c>
      <c r="K427" s="4">
        <f t="shared" si="3"/>
        <v>4</v>
      </c>
      <c r="L427" s="4">
        <f t="shared" si="4"/>
        <v>8</v>
      </c>
      <c r="S427" s="1" t="s">
        <v>464</v>
      </c>
      <c r="T427" s="4" t="str">
        <f t="shared" si="5"/>
        <v>Sandwich</v>
      </c>
      <c r="U427" s="4" t="str">
        <f t="shared" si="6"/>
        <v>Takeaway</v>
      </c>
      <c r="V427" s="4" t="str">
        <f t="shared" si="7"/>
        <v>Digital Wallet</v>
      </c>
      <c r="W427" s="4">
        <f t="shared" ref="W427:Y427" si="434">IF(OR(J427 = "ERROR", J427 = ""), "UNKNOWN", J427)</f>
        <v>2</v>
      </c>
      <c r="X427" s="4">
        <f t="shared" si="434"/>
        <v>4</v>
      </c>
      <c r="Y427" s="4">
        <f t="shared" si="434"/>
        <v>8</v>
      </c>
      <c r="Z427" s="5">
        <f t="shared" si="9"/>
        <v>45016</v>
      </c>
    </row>
    <row r="428">
      <c r="A428" s="1" t="s">
        <v>465</v>
      </c>
      <c r="B428" s="1" t="s">
        <v>44</v>
      </c>
      <c r="C428" s="1">
        <v>3.0</v>
      </c>
      <c r="D428" s="1">
        <v>4.0</v>
      </c>
      <c r="E428" s="1">
        <v>12.0</v>
      </c>
      <c r="F428" s="1" t="s">
        <v>23</v>
      </c>
      <c r="G428" s="1" t="s">
        <v>29</v>
      </c>
      <c r="J428" s="3">
        <f t="shared" si="2"/>
        <v>3</v>
      </c>
      <c r="K428" s="4">
        <f t="shared" si="3"/>
        <v>4</v>
      </c>
      <c r="L428" s="4">
        <f t="shared" si="4"/>
        <v>12</v>
      </c>
      <c r="S428" s="1" t="s">
        <v>465</v>
      </c>
      <c r="T428" s="4" t="str">
        <f t="shared" si="5"/>
        <v>Sandwich</v>
      </c>
      <c r="U428" s="4" t="str">
        <f t="shared" si="6"/>
        <v>In-store</v>
      </c>
      <c r="V428" s="4" t="str">
        <f t="shared" si="7"/>
        <v>Credit Card</v>
      </c>
      <c r="W428" s="4">
        <f t="shared" ref="W428:Y428" si="435">IF(OR(J428 = "ERROR", J428 = ""), "UNKNOWN", J428)</f>
        <v>3</v>
      </c>
      <c r="X428" s="4">
        <f t="shared" si="435"/>
        <v>4</v>
      </c>
      <c r="Y428" s="4">
        <f t="shared" si="435"/>
        <v>12</v>
      </c>
      <c r="Z428" s="4" t="str">
        <f t="shared" si="9"/>
        <v>UNKNOWN</v>
      </c>
    </row>
    <row r="429">
      <c r="A429" s="1" t="s">
        <v>466</v>
      </c>
      <c r="B429" s="1" t="s">
        <v>27</v>
      </c>
      <c r="C429" s="1">
        <v>4.0</v>
      </c>
      <c r="D429" s="1">
        <v>3.0</v>
      </c>
      <c r="E429" s="1">
        <v>12.0</v>
      </c>
      <c r="F429" s="1" t="s">
        <v>25</v>
      </c>
      <c r="H429" s="2">
        <v>45062.0</v>
      </c>
      <c r="J429" s="3">
        <f t="shared" si="2"/>
        <v>4</v>
      </c>
      <c r="K429" s="4">
        <f t="shared" si="3"/>
        <v>3</v>
      </c>
      <c r="L429" s="4">
        <f t="shared" si="4"/>
        <v>12</v>
      </c>
      <c r="S429" s="1" t="s">
        <v>466</v>
      </c>
      <c r="T429" s="4" t="str">
        <f t="shared" si="5"/>
        <v>Cake</v>
      </c>
      <c r="U429" s="4" t="str">
        <f t="shared" si="6"/>
        <v>UNKNOWN</v>
      </c>
      <c r="V429" s="4" t="str">
        <f t="shared" si="7"/>
        <v>UNKNOWN</v>
      </c>
      <c r="W429" s="4">
        <f t="shared" ref="W429:Y429" si="436">IF(OR(J429 = "ERROR", J429 = ""), "UNKNOWN", J429)</f>
        <v>4</v>
      </c>
      <c r="X429" s="4">
        <f t="shared" si="436"/>
        <v>3</v>
      </c>
      <c r="Y429" s="4">
        <f t="shared" si="436"/>
        <v>12</v>
      </c>
      <c r="Z429" s="5">
        <f t="shared" si="9"/>
        <v>45062</v>
      </c>
    </row>
    <row r="430">
      <c r="A430" s="1" t="s">
        <v>467</v>
      </c>
      <c r="B430" s="1" t="s">
        <v>44</v>
      </c>
      <c r="C430" s="1">
        <v>4.0</v>
      </c>
      <c r="D430" s="1">
        <v>4.0</v>
      </c>
      <c r="E430" s="1">
        <v>16.0</v>
      </c>
      <c r="F430" s="1" t="s">
        <v>28</v>
      </c>
      <c r="G430" s="1" t="s">
        <v>29</v>
      </c>
      <c r="H430" s="2">
        <v>44977.0</v>
      </c>
      <c r="J430" s="3">
        <f t="shared" si="2"/>
        <v>4</v>
      </c>
      <c r="K430" s="4">
        <f t="shared" si="3"/>
        <v>4</v>
      </c>
      <c r="L430" s="4">
        <f t="shared" si="4"/>
        <v>16</v>
      </c>
      <c r="S430" s="1" t="s">
        <v>467</v>
      </c>
      <c r="T430" s="4" t="str">
        <f t="shared" si="5"/>
        <v>Sandwich</v>
      </c>
      <c r="U430" s="4" t="str">
        <f t="shared" si="6"/>
        <v>In-store</v>
      </c>
      <c r="V430" s="4" t="str">
        <f t="shared" si="7"/>
        <v>Cash</v>
      </c>
      <c r="W430" s="4">
        <f t="shared" ref="W430:Y430" si="437">IF(OR(J430 = "ERROR", J430 = ""), "UNKNOWN", J430)</f>
        <v>4</v>
      </c>
      <c r="X430" s="4">
        <f t="shared" si="437"/>
        <v>4</v>
      </c>
      <c r="Y430" s="4">
        <f t="shared" si="437"/>
        <v>16</v>
      </c>
      <c r="Z430" s="5">
        <f t="shared" si="9"/>
        <v>44977</v>
      </c>
    </row>
    <row r="431">
      <c r="A431" s="1" t="s">
        <v>468</v>
      </c>
      <c r="B431" s="1" t="s">
        <v>81</v>
      </c>
      <c r="C431" s="1">
        <v>1.0</v>
      </c>
      <c r="D431" s="1">
        <v>1.5</v>
      </c>
      <c r="E431" s="1">
        <v>1.5</v>
      </c>
      <c r="G431" s="1" t="s">
        <v>29</v>
      </c>
      <c r="H431" s="2">
        <v>45268.0</v>
      </c>
      <c r="J431" s="3">
        <f t="shared" si="2"/>
        <v>1</v>
      </c>
      <c r="K431" s="4">
        <f t="shared" si="3"/>
        <v>1.5</v>
      </c>
      <c r="L431" s="4">
        <f t="shared" si="4"/>
        <v>1.5</v>
      </c>
      <c r="S431" s="1" t="s">
        <v>468</v>
      </c>
      <c r="T431" s="4" t="str">
        <f t="shared" si="5"/>
        <v>Tea</v>
      </c>
      <c r="U431" s="4" t="str">
        <f t="shared" si="6"/>
        <v>In-store</v>
      </c>
      <c r="V431" s="4" t="str">
        <f t="shared" si="7"/>
        <v>UNKNOWN</v>
      </c>
      <c r="W431" s="4">
        <f t="shared" ref="W431:Y431" si="438">IF(OR(J431 = "ERROR", J431 = ""), "UNKNOWN", J431)</f>
        <v>1</v>
      </c>
      <c r="X431" s="4">
        <f t="shared" si="438"/>
        <v>1.5</v>
      </c>
      <c r="Y431" s="4">
        <f t="shared" si="438"/>
        <v>1.5</v>
      </c>
      <c r="Z431" s="5">
        <f t="shared" si="9"/>
        <v>45268</v>
      </c>
    </row>
    <row r="432">
      <c r="A432" s="1" t="s">
        <v>469</v>
      </c>
      <c r="B432" s="1" t="s">
        <v>44</v>
      </c>
      <c r="C432" s="1">
        <v>1.0</v>
      </c>
      <c r="D432" s="1">
        <v>4.0</v>
      </c>
      <c r="E432" s="1">
        <v>4.0</v>
      </c>
      <c r="G432" s="1" t="s">
        <v>29</v>
      </c>
      <c r="H432" s="2">
        <v>45141.0</v>
      </c>
      <c r="J432" s="3">
        <f t="shared" si="2"/>
        <v>1</v>
      </c>
      <c r="K432" s="4">
        <f t="shared" si="3"/>
        <v>4</v>
      </c>
      <c r="L432" s="4">
        <f t="shared" si="4"/>
        <v>4</v>
      </c>
      <c r="S432" s="1" t="s">
        <v>469</v>
      </c>
      <c r="T432" s="4" t="str">
        <f t="shared" si="5"/>
        <v>Sandwich</v>
      </c>
      <c r="U432" s="4" t="str">
        <f t="shared" si="6"/>
        <v>In-store</v>
      </c>
      <c r="V432" s="4" t="str">
        <f t="shared" si="7"/>
        <v>UNKNOWN</v>
      </c>
      <c r="W432" s="4">
        <f t="shared" ref="W432:Y432" si="439">IF(OR(J432 = "ERROR", J432 = ""), "UNKNOWN", J432)</f>
        <v>1</v>
      </c>
      <c r="X432" s="4">
        <f t="shared" si="439"/>
        <v>4</v>
      </c>
      <c r="Y432" s="4">
        <f t="shared" si="439"/>
        <v>4</v>
      </c>
      <c r="Z432" s="5">
        <f t="shared" si="9"/>
        <v>45141</v>
      </c>
    </row>
    <row r="433">
      <c r="A433" s="1" t="s">
        <v>470</v>
      </c>
      <c r="B433" s="1" t="s">
        <v>81</v>
      </c>
      <c r="C433" s="1">
        <v>2.0</v>
      </c>
      <c r="D433" s="1">
        <v>1.5</v>
      </c>
      <c r="E433" s="1">
        <v>3.0</v>
      </c>
      <c r="G433" s="1" t="s">
        <v>24</v>
      </c>
      <c r="H433" s="2">
        <v>45141.0</v>
      </c>
      <c r="J433" s="3">
        <f t="shared" si="2"/>
        <v>2</v>
      </c>
      <c r="K433" s="4">
        <f t="shared" si="3"/>
        <v>1.5</v>
      </c>
      <c r="L433" s="4">
        <f t="shared" si="4"/>
        <v>3</v>
      </c>
      <c r="S433" s="1" t="s">
        <v>470</v>
      </c>
      <c r="T433" s="4" t="str">
        <f t="shared" si="5"/>
        <v>Tea</v>
      </c>
      <c r="U433" s="4" t="str">
        <f t="shared" si="6"/>
        <v>Takeaway</v>
      </c>
      <c r="V433" s="4" t="str">
        <f t="shared" si="7"/>
        <v>UNKNOWN</v>
      </c>
      <c r="W433" s="4">
        <f t="shared" ref="W433:Y433" si="440">IF(OR(J433 = "ERROR", J433 = ""), "UNKNOWN", J433)</f>
        <v>2</v>
      </c>
      <c r="X433" s="4">
        <f t="shared" si="440"/>
        <v>1.5</v>
      </c>
      <c r="Y433" s="4">
        <f t="shared" si="440"/>
        <v>3</v>
      </c>
      <c r="Z433" s="5">
        <f t="shared" si="9"/>
        <v>45141</v>
      </c>
    </row>
    <row r="434">
      <c r="A434" s="1" t="s">
        <v>471</v>
      </c>
      <c r="B434" s="1" t="s">
        <v>36</v>
      </c>
      <c r="C434" s="1">
        <v>2.0</v>
      </c>
      <c r="D434" s="1">
        <v>5.0</v>
      </c>
      <c r="E434" s="1">
        <v>10.0</v>
      </c>
      <c r="F434" s="1" t="s">
        <v>30</v>
      </c>
      <c r="G434" s="1" t="s">
        <v>29</v>
      </c>
      <c r="H434" s="2">
        <v>45083.0</v>
      </c>
      <c r="J434" s="3">
        <f t="shared" si="2"/>
        <v>2</v>
      </c>
      <c r="K434" s="4">
        <f t="shared" si="3"/>
        <v>5</v>
      </c>
      <c r="L434" s="4">
        <f t="shared" si="4"/>
        <v>10</v>
      </c>
      <c r="S434" s="1" t="s">
        <v>471</v>
      </c>
      <c r="T434" s="4" t="str">
        <f t="shared" si="5"/>
        <v>Salad</v>
      </c>
      <c r="U434" s="4" t="str">
        <f t="shared" si="6"/>
        <v>In-store</v>
      </c>
      <c r="V434" s="4" t="str">
        <f t="shared" si="7"/>
        <v>UNKNOWN</v>
      </c>
      <c r="W434" s="4">
        <f t="shared" ref="W434:Y434" si="441">IF(OR(J434 = "ERROR", J434 = ""), "UNKNOWN", J434)</f>
        <v>2</v>
      </c>
      <c r="X434" s="4">
        <f t="shared" si="441"/>
        <v>5</v>
      </c>
      <c r="Y434" s="4">
        <f t="shared" si="441"/>
        <v>10</v>
      </c>
      <c r="Z434" s="5">
        <f t="shared" si="9"/>
        <v>45083</v>
      </c>
    </row>
    <row r="435">
      <c r="A435" s="1" t="s">
        <v>472</v>
      </c>
      <c r="B435" s="1" t="s">
        <v>27</v>
      </c>
      <c r="C435" s="1">
        <v>5.0</v>
      </c>
      <c r="D435" s="1">
        <v>3.0</v>
      </c>
      <c r="E435" s="1">
        <v>15.0</v>
      </c>
      <c r="G435" s="1" t="s">
        <v>24</v>
      </c>
      <c r="H435" s="2">
        <v>44934.0</v>
      </c>
      <c r="J435" s="3">
        <f t="shared" si="2"/>
        <v>5</v>
      </c>
      <c r="K435" s="4">
        <f t="shared" si="3"/>
        <v>3</v>
      </c>
      <c r="L435" s="4">
        <f t="shared" si="4"/>
        <v>15</v>
      </c>
      <c r="S435" s="1" t="s">
        <v>472</v>
      </c>
      <c r="T435" s="4" t="str">
        <f t="shared" si="5"/>
        <v>Cake</v>
      </c>
      <c r="U435" s="4" t="str">
        <f t="shared" si="6"/>
        <v>Takeaway</v>
      </c>
      <c r="V435" s="4" t="str">
        <f t="shared" si="7"/>
        <v>UNKNOWN</v>
      </c>
      <c r="W435" s="4">
        <f t="shared" ref="W435:Y435" si="442">IF(OR(J435 = "ERROR", J435 = ""), "UNKNOWN", J435)</f>
        <v>5</v>
      </c>
      <c r="X435" s="4">
        <f t="shared" si="442"/>
        <v>3</v>
      </c>
      <c r="Y435" s="4">
        <f t="shared" si="442"/>
        <v>15</v>
      </c>
      <c r="Z435" s="5">
        <f t="shared" si="9"/>
        <v>44934</v>
      </c>
    </row>
    <row r="436">
      <c r="A436" s="1" t="s">
        <v>473</v>
      </c>
      <c r="B436" s="1" t="s">
        <v>25</v>
      </c>
      <c r="C436" s="1" t="s">
        <v>25</v>
      </c>
      <c r="D436" s="1">
        <v>4.0</v>
      </c>
      <c r="E436" s="1">
        <v>12.0</v>
      </c>
      <c r="G436" s="1" t="s">
        <v>24</v>
      </c>
      <c r="H436" s="1" t="s">
        <v>30</v>
      </c>
      <c r="J436" s="3">
        <f t="shared" si="2"/>
        <v>3</v>
      </c>
      <c r="K436" s="4">
        <f t="shared" si="3"/>
        <v>4</v>
      </c>
      <c r="L436" s="4">
        <f t="shared" si="4"/>
        <v>12</v>
      </c>
      <c r="S436" s="1" t="s">
        <v>473</v>
      </c>
      <c r="T436" s="4" t="str">
        <f t="shared" si="5"/>
        <v>UNKNOWN</v>
      </c>
      <c r="U436" s="4" t="str">
        <f t="shared" si="6"/>
        <v>Takeaway</v>
      </c>
      <c r="V436" s="4" t="str">
        <f t="shared" si="7"/>
        <v>UNKNOWN</v>
      </c>
      <c r="W436" s="4">
        <f t="shared" ref="W436:Y436" si="443">IF(OR(J436 = "ERROR", J436 = ""), "UNKNOWN", J436)</f>
        <v>3</v>
      </c>
      <c r="X436" s="4">
        <f t="shared" si="443"/>
        <v>4</v>
      </c>
      <c r="Y436" s="4">
        <f t="shared" si="443"/>
        <v>12</v>
      </c>
      <c r="Z436" s="4" t="str">
        <f t="shared" si="9"/>
        <v>UNKNOWN</v>
      </c>
    </row>
    <row r="437">
      <c r="A437" s="1" t="s">
        <v>474</v>
      </c>
      <c r="B437" s="1" t="s">
        <v>44</v>
      </c>
      <c r="C437" s="1">
        <v>3.0</v>
      </c>
      <c r="D437" s="1">
        <v>4.0</v>
      </c>
      <c r="E437" s="1">
        <v>12.0</v>
      </c>
      <c r="F437" s="1" t="s">
        <v>28</v>
      </c>
      <c r="G437" s="1" t="s">
        <v>25</v>
      </c>
      <c r="H437" s="2">
        <v>44975.0</v>
      </c>
      <c r="J437" s="3">
        <f t="shared" si="2"/>
        <v>3</v>
      </c>
      <c r="K437" s="4">
        <f t="shared" si="3"/>
        <v>4</v>
      </c>
      <c r="L437" s="4">
        <f t="shared" si="4"/>
        <v>12</v>
      </c>
      <c r="S437" s="1" t="s">
        <v>474</v>
      </c>
      <c r="T437" s="4" t="str">
        <f t="shared" si="5"/>
        <v>Sandwich</v>
      </c>
      <c r="U437" s="4" t="str">
        <f t="shared" si="6"/>
        <v>UNKNOWN</v>
      </c>
      <c r="V437" s="4" t="str">
        <f t="shared" si="7"/>
        <v>Cash</v>
      </c>
      <c r="W437" s="4">
        <f t="shared" ref="W437:Y437" si="444">IF(OR(J437 = "ERROR", J437 = ""), "UNKNOWN", J437)</f>
        <v>3</v>
      </c>
      <c r="X437" s="4">
        <f t="shared" si="444"/>
        <v>4</v>
      </c>
      <c r="Y437" s="4">
        <f t="shared" si="444"/>
        <v>12</v>
      </c>
      <c r="Z437" s="5">
        <f t="shared" si="9"/>
        <v>44975</v>
      </c>
    </row>
    <row r="438">
      <c r="A438" s="1" t="s">
        <v>475</v>
      </c>
      <c r="B438" s="1" t="s">
        <v>55</v>
      </c>
      <c r="C438" s="1">
        <v>5.0</v>
      </c>
      <c r="D438" s="1">
        <v>3.0</v>
      </c>
      <c r="E438" s="1">
        <v>15.0</v>
      </c>
      <c r="F438" s="1" t="s">
        <v>39</v>
      </c>
      <c r="G438" s="1" t="s">
        <v>29</v>
      </c>
      <c r="H438" s="2">
        <v>45090.0</v>
      </c>
      <c r="J438" s="3">
        <f t="shared" si="2"/>
        <v>5</v>
      </c>
      <c r="K438" s="4">
        <f t="shared" si="3"/>
        <v>3</v>
      </c>
      <c r="L438" s="4">
        <f t="shared" si="4"/>
        <v>15</v>
      </c>
      <c r="S438" s="1" t="s">
        <v>475</v>
      </c>
      <c r="T438" s="4" t="str">
        <f t="shared" si="5"/>
        <v>Juice</v>
      </c>
      <c r="U438" s="4" t="str">
        <f t="shared" si="6"/>
        <v>In-store</v>
      </c>
      <c r="V438" s="4" t="str">
        <f t="shared" si="7"/>
        <v>Digital Wallet</v>
      </c>
      <c r="W438" s="4">
        <f t="shared" ref="W438:Y438" si="445">IF(OR(J438 = "ERROR", J438 = ""), "UNKNOWN", J438)</f>
        <v>5</v>
      </c>
      <c r="X438" s="4">
        <f t="shared" si="445"/>
        <v>3</v>
      </c>
      <c r="Y438" s="4">
        <f t="shared" si="445"/>
        <v>15</v>
      </c>
      <c r="Z438" s="5">
        <f t="shared" si="9"/>
        <v>45090</v>
      </c>
    </row>
    <row r="439">
      <c r="A439" s="1" t="s">
        <v>476</v>
      </c>
      <c r="B439" s="1" t="s">
        <v>22</v>
      </c>
      <c r="C439" s="1">
        <v>5.0</v>
      </c>
      <c r="D439" s="1" t="s">
        <v>25</v>
      </c>
      <c r="E439" s="1">
        <v>10.0</v>
      </c>
      <c r="F439" s="1" t="s">
        <v>25</v>
      </c>
      <c r="H439" s="6">
        <v>45284.0</v>
      </c>
      <c r="J439" s="3">
        <f t="shared" si="2"/>
        <v>5</v>
      </c>
      <c r="K439" s="4">
        <f t="shared" si="3"/>
        <v>2</v>
      </c>
      <c r="L439" s="4">
        <f t="shared" si="4"/>
        <v>10</v>
      </c>
      <c r="S439" s="1" t="s">
        <v>476</v>
      </c>
      <c r="T439" s="4" t="str">
        <f t="shared" si="5"/>
        <v>Coffee</v>
      </c>
      <c r="U439" s="4" t="str">
        <f t="shared" si="6"/>
        <v>UNKNOWN</v>
      </c>
      <c r="V439" s="4" t="str">
        <f t="shared" si="7"/>
        <v>UNKNOWN</v>
      </c>
      <c r="W439" s="4">
        <f t="shared" ref="W439:Y439" si="446">IF(OR(J439 = "ERROR", J439 = ""), "UNKNOWN", J439)</f>
        <v>5</v>
      </c>
      <c r="X439" s="4">
        <f t="shared" si="446"/>
        <v>2</v>
      </c>
      <c r="Y439" s="4">
        <f t="shared" si="446"/>
        <v>10</v>
      </c>
      <c r="Z439" s="7">
        <f t="shared" si="9"/>
        <v>45284</v>
      </c>
    </row>
    <row r="440">
      <c r="A440" s="1" t="s">
        <v>477</v>
      </c>
      <c r="B440" s="1" t="s">
        <v>81</v>
      </c>
      <c r="C440" s="1" t="s">
        <v>30</v>
      </c>
      <c r="D440" s="1">
        <v>1.5</v>
      </c>
      <c r="E440" s="1">
        <v>4.5</v>
      </c>
      <c r="F440" s="1" t="s">
        <v>39</v>
      </c>
      <c r="G440" s="1" t="s">
        <v>24</v>
      </c>
      <c r="H440" s="6">
        <v>45275.0</v>
      </c>
      <c r="J440" s="3">
        <f t="shared" si="2"/>
        <v>3</v>
      </c>
      <c r="K440" s="4">
        <f t="shared" si="3"/>
        <v>1.5</v>
      </c>
      <c r="L440" s="4">
        <f t="shared" si="4"/>
        <v>4.5</v>
      </c>
      <c r="S440" s="1" t="s">
        <v>477</v>
      </c>
      <c r="T440" s="4" t="str">
        <f t="shared" si="5"/>
        <v>Tea</v>
      </c>
      <c r="U440" s="4" t="str">
        <f t="shared" si="6"/>
        <v>Takeaway</v>
      </c>
      <c r="V440" s="4" t="str">
        <f t="shared" si="7"/>
        <v>Digital Wallet</v>
      </c>
      <c r="W440" s="4">
        <f t="shared" ref="W440:Y440" si="447">IF(OR(J440 = "ERROR", J440 = ""), "UNKNOWN", J440)</f>
        <v>3</v>
      </c>
      <c r="X440" s="4">
        <f t="shared" si="447"/>
        <v>1.5</v>
      </c>
      <c r="Y440" s="4">
        <f t="shared" si="447"/>
        <v>4.5</v>
      </c>
      <c r="Z440" s="7">
        <f t="shared" si="9"/>
        <v>45275</v>
      </c>
    </row>
    <row r="441">
      <c r="A441" s="1" t="s">
        <v>478</v>
      </c>
      <c r="B441" s="1" t="s">
        <v>44</v>
      </c>
      <c r="C441" s="1">
        <v>2.0</v>
      </c>
      <c r="D441" s="1">
        <v>4.0</v>
      </c>
      <c r="E441" s="1">
        <v>8.0</v>
      </c>
      <c r="G441" s="1" t="s">
        <v>24</v>
      </c>
      <c r="H441" s="2">
        <v>45138.0</v>
      </c>
      <c r="J441" s="3">
        <f t="shared" si="2"/>
        <v>2</v>
      </c>
      <c r="K441" s="4">
        <f t="shared" si="3"/>
        <v>4</v>
      </c>
      <c r="L441" s="4">
        <f t="shared" si="4"/>
        <v>8</v>
      </c>
      <c r="S441" s="1" t="s">
        <v>478</v>
      </c>
      <c r="T441" s="4" t="str">
        <f t="shared" si="5"/>
        <v>Sandwich</v>
      </c>
      <c r="U441" s="4" t="str">
        <f t="shared" si="6"/>
        <v>Takeaway</v>
      </c>
      <c r="V441" s="4" t="str">
        <f t="shared" si="7"/>
        <v>UNKNOWN</v>
      </c>
      <c r="W441" s="4">
        <f t="shared" ref="W441:Y441" si="448">IF(OR(J441 = "ERROR", J441 = ""), "UNKNOWN", J441)</f>
        <v>2</v>
      </c>
      <c r="X441" s="4">
        <f t="shared" si="448"/>
        <v>4</v>
      </c>
      <c r="Y441" s="4">
        <f t="shared" si="448"/>
        <v>8</v>
      </c>
      <c r="Z441" s="5">
        <f t="shared" si="9"/>
        <v>45138</v>
      </c>
    </row>
    <row r="442">
      <c r="A442" s="1" t="s">
        <v>479</v>
      </c>
      <c r="B442" s="1" t="s">
        <v>27</v>
      </c>
      <c r="C442" s="1">
        <v>1.0</v>
      </c>
      <c r="D442" s="1">
        <v>3.0</v>
      </c>
      <c r="E442" s="1">
        <v>3.0</v>
      </c>
      <c r="F442" s="1" t="s">
        <v>39</v>
      </c>
      <c r="G442" s="1" t="s">
        <v>29</v>
      </c>
      <c r="H442" s="6">
        <v>45221.0</v>
      </c>
      <c r="J442" s="3">
        <f t="shared" si="2"/>
        <v>1</v>
      </c>
      <c r="K442" s="4">
        <f t="shared" si="3"/>
        <v>3</v>
      </c>
      <c r="L442" s="4">
        <f t="shared" si="4"/>
        <v>3</v>
      </c>
      <c r="S442" s="1" t="s">
        <v>479</v>
      </c>
      <c r="T442" s="4" t="str">
        <f t="shared" si="5"/>
        <v>Cake</v>
      </c>
      <c r="U442" s="4" t="str">
        <f t="shared" si="6"/>
        <v>In-store</v>
      </c>
      <c r="V442" s="4" t="str">
        <f t="shared" si="7"/>
        <v>Digital Wallet</v>
      </c>
      <c r="W442" s="4">
        <f t="shared" ref="W442:Y442" si="449">IF(OR(J442 = "ERROR", J442 = ""), "UNKNOWN", J442)</f>
        <v>1</v>
      </c>
      <c r="X442" s="4">
        <f t="shared" si="449"/>
        <v>3</v>
      </c>
      <c r="Y442" s="4">
        <f t="shared" si="449"/>
        <v>3</v>
      </c>
      <c r="Z442" s="7">
        <f t="shared" si="9"/>
        <v>45221</v>
      </c>
    </row>
    <row r="443">
      <c r="A443" s="1" t="s">
        <v>480</v>
      </c>
      <c r="B443" s="1" t="s">
        <v>81</v>
      </c>
      <c r="C443" s="1">
        <v>1.0</v>
      </c>
      <c r="D443" s="1" t="s">
        <v>25</v>
      </c>
      <c r="E443" s="1">
        <v>1.5</v>
      </c>
      <c r="F443" s="1" t="s">
        <v>30</v>
      </c>
      <c r="G443" s="1" t="s">
        <v>29</v>
      </c>
      <c r="H443" s="2">
        <v>45013.0</v>
      </c>
      <c r="J443" s="3">
        <f t="shared" si="2"/>
        <v>1</v>
      </c>
      <c r="K443" s="4">
        <f t="shared" si="3"/>
        <v>1.5</v>
      </c>
      <c r="L443" s="4">
        <f t="shared" si="4"/>
        <v>1.5</v>
      </c>
      <c r="S443" s="1" t="s">
        <v>480</v>
      </c>
      <c r="T443" s="4" t="str">
        <f t="shared" si="5"/>
        <v>Tea</v>
      </c>
      <c r="U443" s="4" t="str">
        <f t="shared" si="6"/>
        <v>In-store</v>
      </c>
      <c r="V443" s="4" t="str">
        <f t="shared" si="7"/>
        <v>UNKNOWN</v>
      </c>
      <c r="W443" s="4">
        <f t="shared" ref="W443:Y443" si="450">IF(OR(J443 = "ERROR", J443 = ""), "UNKNOWN", J443)</f>
        <v>1</v>
      </c>
      <c r="X443" s="4">
        <f t="shared" si="450"/>
        <v>1.5</v>
      </c>
      <c r="Y443" s="4">
        <f t="shared" si="450"/>
        <v>1.5</v>
      </c>
      <c r="Z443" s="5">
        <f t="shared" si="9"/>
        <v>45013</v>
      </c>
    </row>
    <row r="444">
      <c r="A444" s="1" t="s">
        <v>481</v>
      </c>
      <c r="C444" s="1">
        <v>4.0</v>
      </c>
      <c r="D444" s="1">
        <v>3.0</v>
      </c>
      <c r="E444" s="1">
        <v>12.0</v>
      </c>
      <c r="F444" s="1" t="s">
        <v>23</v>
      </c>
      <c r="H444" s="2">
        <v>44991.0</v>
      </c>
      <c r="J444" s="3">
        <f t="shared" si="2"/>
        <v>4</v>
      </c>
      <c r="K444" s="4">
        <f t="shared" si="3"/>
        <v>3</v>
      </c>
      <c r="L444" s="4">
        <f t="shared" si="4"/>
        <v>12</v>
      </c>
      <c r="S444" s="1" t="s">
        <v>481</v>
      </c>
      <c r="T444" s="4" t="str">
        <f t="shared" si="5"/>
        <v>UNKNOWN</v>
      </c>
      <c r="U444" s="4" t="str">
        <f t="shared" si="6"/>
        <v>UNKNOWN</v>
      </c>
      <c r="V444" s="4" t="str">
        <f t="shared" si="7"/>
        <v>Credit Card</v>
      </c>
      <c r="W444" s="4">
        <f t="shared" ref="W444:Y444" si="451">IF(OR(J444 = "ERROR", J444 = ""), "UNKNOWN", J444)</f>
        <v>4</v>
      </c>
      <c r="X444" s="4">
        <f t="shared" si="451"/>
        <v>3</v>
      </c>
      <c r="Y444" s="4">
        <f t="shared" si="451"/>
        <v>12</v>
      </c>
      <c r="Z444" s="5">
        <f t="shared" si="9"/>
        <v>44991</v>
      </c>
    </row>
    <row r="445">
      <c r="A445" s="1" t="s">
        <v>482</v>
      </c>
      <c r="B445" s="1" t="s">
        <v>41</v>
      </c>
      <c r="C445" s="1">
        <v>5.0</v>
      </c>
      <c r="D445" s="1">
        <v>4.0</v>
      </c>
      <c r="E445" s="1">
        <v>20.0</v>
      </c>
      <c r="F445" s="1" t="s">
        <v>28</v>
      </c>
      <c r="G445" s="1" t="s">
        <v>25</v>
      </c>
      <c r="H445" s="2">
        <v>45030.0</v>
      </c>
      <c r="J445" s="3">
        <f t="shared" si="2"/>
        <v>5</v>
      </c>
      <c r="K445" s="4">
        <f t="shared" si="3"/>
        <v>4</v>
      </c>
      <c r="L445" s="4">
        <f t="shared" si="4"/>
        <v>20</v>
      </c>
      <c r="S445" s="1" t="s">
        <v>482</v>
      </c>
      <c r="T445" s="4" t="str">
        <f t="shared" si="5"/>
        <v>Smoothie</v>
      </c>
      <c r="U445" s="4" t="str">
        <f t="shared" si="6"/>
        <v>UNKNOWN</v>
      </c>
      <c r="V445" s="4" t="str">
        <f t="shared" si="7"/>
        <v>Cash</v>
      </c>
      <c r="W445" s="4">
        <f t="shared" ref="W445:Y445" si="452">IF(OR(J445 = "ERROR", J445 = ""), "UNKNOWN", J445)</f>
        <v>5</v>
      </c>
      <c r="X445" s="4">
        <f t="shared" si="452"/>
        <v>4</v>
      </c>
      <c r="Y445" s="4">
        <f t="shared" si="452"/>
        <v>20</v>
      </c>
      <c r="Z445" s="5">
        <f t="shared" si="9"/>
        <v>45030</v>
      </c>
    </row>
    <row r="446">
      <c r="A446" s="1" t="s">
        <v>483</v>
      </c>
      <c r="B446" s="1" t="s">
        <v>27</v>
      </c>
      <c r="C446" s="1">
        <v>4.0</v>
      </c>
      <c r="D446" s="1" t="s">
        <v>30</v>
      </c>
      <c r="E446" s="1">
        <v>12.0</v>
      </c>
      <c r="F446" s="1" t="s">
        <v>23</v>
      </c>
      <c r="G446" s="1" t="s">
        <v>29</v>
      </c>
      <c r="H446" s="2">
        <v>44968.0</v>
      </c>
      <c r="J446" s="3">
        <f t="shared" si="2"/>
        <v>4</v>
      </c>
      <c r="K446" s="4">
        <f t="shared" si="3"/>
        <v>3</v>
      </c>
      <c r="L446" s="4">
        <f t="shared" si="4"/>
        <v>12</v>
      </c>
      <c r="S446" s="1" t="s">
        <v>483</v>
      </c>
      <c r="T446" s="4" t="str">
        <f t="shared" si="5"/>
        <v>Cake</v>
      </c>
      <c r="U446" s="4" t="str">
        <f t="shared" si="6"/>
        <v>In-store</v>
      </c>
      <c r="V446" s="4" t="str">
        <f t="shared" si="7"/>
        <v>Credit Card</v>
      </c>
      <c r="W446" s="4">
        <f t="shared" ref="W446:Y446" si="453">IF(OR(J446 = "ERROR", J446 = ""), "UNKNOWN", J446)</f>
        <v>4</v>
      </c>
      <c r="X446" s="4">
        <f t="shared" si="453"/>
        <v>3</v>
      </c>
      <c r="Y446" s="4">
        <f t="shared" si="453"/>
        <v>12</v>
      </c>
      <c r="Z446" s="5">
        <f t="shared" si="9"/>
        <v>44968</v>
      </c>
    </row>
    <row r="447">
      <c r="A447" s="1" t="s">
        <v>484</v>
      </c>
      <c r="B447" s="1" t="s">
        <v>32</v>
      </c>
      <c r="C447" s="1">
        <v>3.0</v>
      </c>
      <c r="D447" s="1">
        <v>1.0</v>
      </c>
      <c r="E447" s="1">
        <v>3.0</v>
      </c>
      <c r="F447" s="1" t="s">
        <v>23</v>
      </c>
      <c r="G447" s="1" t="s">
        <v>24</v>
      </c>
      <c r="H447" s="2">
        <v>44956.0</v>
      </c>
      <c r="J447" s="3">
        <f t="shared" si="2"/>
        <v>3</v>
      </c>
      <c r="K447" s="4">
        <f t="shared" si="3"/>
        <v>1</v>
      </c>
      <c r="L447" s="4">
        <f t="shared" si="4"/>
        <v>3</v>
      </c>
      <c r="S447" s="1" t="s">
        <v>484</v>
      </c>
      <c r="T447" s="4" t="str">
        <f t="shared" si="5"/>
        <v>Cookie</v>
      </c>
      <c r="U447" s="4" t="str">
        <f t="shared" si="6"/>
        <v>Takeaway</v>
      </c>
      <c r="V447" s="4" t="str">
        <f t="shared" si="7"/>
        <v>Credit Card</v>
      </c>
      <c r="W447" s="4">
        <f t="shared" ref="W447:Y447" si="454">IF(OR(J447 = "ERROR", J447 = ""), "UNKNOWN", J447)</f>
        <v>3</v>
      </c>
      <c r="X447" s="4">
        <f t="shared" si="454"/>
        <v>1</v>
      </c>
      <c r="Y447" s="4">
        <f t="shared" si="454"/>
        <v>3</v>
      </c>
      <c r="Z447" s="5">
        <f t="shared" si="9"/>
        <v>44956</v>
      </c>
    </row>
    <row r="448">
      <c r="A448" s="1" t="s">
        <v>485</v>
      </c>
      <c r="B448" s="1" t="s">
        <v>36</v>
      </c>
      <c r="C448" s="1">
        <v>2.0</v>
      </c>
      <c r="D448" s="1">
        <v>5.0</v>
      </c>
      <c r="E448" s="1">
        <v>10.0</v>
      </c>
      <c r="F448" s="1" t="s">
        <v>28</v>
      </c>
      <c r="H448" s="2">
        <v>45180.0</v>
      </c>
      <c r="J448" s="3">
        <f t="shared" si="2"/>
        <v>2</v>
      </c>
      <c r="K448" s="4">
        <f t="shared" si="3"/>
        <v>5</v>
      </c>
      <c r="L448" s="4">
        <f t="shared" si="4"/>
        <v>10</v>
      </c>
      <c r="S448" s="1" t="s">
        <v>485</v>
      </c>
      <c r="T448" s="4" t="str">
        <f t="shared" si="5"/>
        <v>Salad</v>
      </c>
      <c r="U448" s="4" t="str">
        <f t="shared" si="6"/>
        <v>UNKNOWN</v>
      </c>
      <c r="V448" s="4" t="str">
        <f t="shared" si="7"/>
        <v>Cash</v>
      </c>
      <c r="W448" s="4">
        <f t="shared" ref="W448:Y448" si="455">IF(OR(J448 = "ERROR", J448 = ""), "UNKNOWN", J448)</f>
        <v>2</v>
      </c>
      <c r="X448" s="4">
        <f t="shared" si="455"/>
        <v>5</v>
      </c>
      <c r="Y448" s="4">
        <f t="shared" si="455"/>
        <v>10</v>
      </c>
      <c r="Z448" s="5">
        <f t="shared" si="9"/>
        <v>45180</v>
      </c>
    </row>
    <row r="449">
      <c r="A449" s="1" t="s">
        <v>486</v>
      </c>
      <c r="B449" s="1" t="s">
        <v>27</v>
      </c>
      <c r="C449" s="1">
        <v>4.0</v>
      </c>
      <c r="D449" s="1">
        <v>3.0</v>
      </c>
      <c r="E449" s="1">
        <v>12.0</v>
      </c>
      <c r="F449" s="1" t="s">
        <v>23</v>
      </c>
      <c r="G449" s="1" t="s">
        <v>24</v>
      </c>
      <c r="H449" s="2">
        <v>45025.0</v>
      </c>
      <c r="J449" s="3">
        <f t="shared" si="2"/>
        <v>4</v>
      </c>
      <c r="K449" s="4">
        <f t="shared" si="3"/>
        <v>3</v>
      </c>
      <c r="L449" s="4">
        <f t="shared" si="4"/>
        <v>12</v>
      </c>
      <c r="S449" s="1" t="s">
        <v>486</v>
      </c>
      <c r="T449" s="4" t="str">
        <f t="shared" si="5"/>
        <v>Cake</v>
      </c>
      <c r="U449" s="4" t="str">
        <f t="shared" si="6"/>
        <v>Takeaway</v>
      </c>
      <c r="V449" s="4" t="str">
        <f t="shared" si="7"/>
        <v>Credit Card</v>
      </c>
      <c r="W449" s="4">
        <f t="shared" ref="W449:Y449" si="456">IF(OR(J449 = "ERROR", J449 = ""), "UNKNOWN", J449)</f>
        <v>4</v>
      </c>
      <c r="X449" s="4">
        <f t="shared" si="456"/>
        <v>3</v>
      </c>
      <c r="Y449" s="4">
        <f t="shared" si="456"/>
        <v>12</v>
      </c>
      <c r="Z449" s="5">
        <f t="shared" si="9"/>
        <v>45025</v>
      </c>
    </row>
    <row r="450">
      <c r="A450" s="1" t="s">
        <v>487</v>
      </c>
      <c r="B450" s="1" t="s">
        <v>81</v>
      </c>
      <c r="C450" s="1">
        <v>4.0</v>
      </c>
      <c r="D450" s="1">
        <v>1.5</v>
      </c>
      <c r="E450" s="1">
        <v>6.0</v>
      </c>
      <c r="F450" s="1" t="s">
        <v>28</v>
      </c>
      <c r="G450" s="1" t="s">
        <v>29</v>
      </c>
      <c r="H450" s="2">
        <v>45206.0</v>
      </c>
      <c r="J450" s="3">
        <f t="shared" si="2"/>
        <v>4</v>
      </c>
      <c r="K450" s="4">
        <f t="shared" si="3"/>
        <v>1.5</v>
      </c>
      <c r="L450" s="4">
        <f t="shared" si="4"/>
        <v>6</v>
      </c>
      <c r="S450" s="1" t="s">
        <v>487</v>
      </c>
      <c r="T450" s="4" t="str">
        <f t="shared" si="5"/>
        <v>Tea</v>
      </c>
      <c r="U450" s="4" t="str">
        <f t="shared" si="6"/>
        <v>In-store</v>
      </c>
      <c r="V450" s="4" t="str">
        <f t="shared" si="7"/>
        <v>Cash</v>
      </c>
      <c r="W450" s="4">
        <f t="shared" ref="W450:Y450" si="457">IF(OR(J450 = "ERROR", J450 = ""), "UNKNOWN", J450)</f>
        <v>4</v>
      </c>
      <c r="X450" s="4">
        <f t="shared" si="457"/>
        <v>1.5</v>
      </c>
      <c r="Y450" s="4">
        <f t="shared" si="457"/>
        <v>6</v>
      </c>
      <c r="Z450" s="5">
        <f t="shared" si="9"/>
        <v>45206</v>
      </c>
    </row>
    <row r="451">
      <c r="A451" s="1" t="s">
        <v>488</v>
      </c>
      <c r="B451" s="1" t="s">
        <v>22</v>
      </c>
      <c r="C451" s="1">
        <v>2.0</v>
      </c>
      <c r="D451" s="1">
        <v>2.0</v>
      </c>
      <c r="E451" s="1">
        <v>4.0</v>
      </c>
      <c r="F451" s="1" t="s">
        <v>28</v>
      </c>
      <c r="G451" s="1" t="s">
        <v>30</v>
      </c>
      <c r="H451" s="2">
        <v>45158.0</v>
      </c>
      <c r="J451" s="3">
        <f t="shared" si="2"/>
        <v>2</v>
      </c>
      <c r="K451" s="4">
        <f t="shared" si="3"/>
        <v>2</v>
      </c>
      <c r="L451" s="4">
        <f t="shared" si="4"/>
        <v>4</v>
      </c>
      <c r="S451" s="1" t="s">
        <v>488</v>
      </c>
      <c r="T451" s="4" t="str">
        <f t="shared" si="5"/>
        <v>Coffee</v>
      </c>
      <c r="U451" s="4" t="str">
        <f t="shared" si="6"/>
        <v>UNKNOWN</v>
      </c>
      <c r="V451" s="4" t="str">
        <f t="shared" si="7"/>
        <v>Cash</v>
      </c>
      <c r="W451" s="4">
        <f t="shared" ref="W451:Y451" si="458">IF(OR(J451 = "ERROR", J451 = ""), "UNKNOWN", J451)</f>
        <v>2</v>
      </c>
      <c r="X451" s="4">
        <f t="shared" si="458"/>
        <v>2</v>
      </c>
      <c r="Y451" s="4">
        <f t="shared" si="458"/>
        <v>4</v>
      </c>
      <c r="Z451" s="5">
        <f t="shared" si="9"/>
        <v>45158</v>
      </c>
    </row>
    <row r="452">
      <c r="A452" s="1" t="s">
        <v>489</v>
      </c>
      <c r="B452" s="1" t="s">
        <v>41</v>
      </c>
      <c r="C452" s="1">
        <v>1.0</v>
      </c>
      <c r="D452" s="1">
        <v>4.0</v>
      </c>
      <c r="G452" s="1" t="s">
        <v>24</v>
      </c>
      <c r="H452" s="2">
        <v>45032.0</v>
      </c>
      <c r="J452" s="3">
        <f t="shared" si="2"/>
        <v>1</v>
      </c>
      <c r="K452" s="4">
        <f t="shared" si="3"/>
        <v>4</v>
      </c>
      <c r="L452" s="4">
        <f t="shared" si="4"/>
        <v>4</v>
      </c>
      <c r="S452" s="1" t="s">
        <v>489</v>
      </c>
      <c r="T452" s="4" t="str">
        <f t="shared" si="5"/>
        <v>Smoothie</v>
      </c>
      <c r="U452" s="4" t="str">
        <f t="shared" si="6"/>
        <v>Takeaway</v>
      </c>
      <c r="V452" s="4" t="str">
        <f t="shared" si="7"/>
        <v>UNKNOWN</v>
      </c>
      <c r="W452" s="4">
        <f t="shared" ref="W452:Y452" si="459">IF(OR(J452 = "ERROR", J452 = ""), "UNKNOWN", J452)</f>
        <v>1</v>
      </c>
      <c r="X452" s="4">
        <f t="shared" si="459"/>
        <v>4</v>
      </c>
      <c r="Y452" s="4">
        <f t="shared" si="459"/>
        <v>4</v>
      </c>
      <c r="Z452" s="5">
        <f t="shared" si="9"/>
        <v>45032</v>
      </c>
    </row>
    <row r="453">
      <c r="A453" s="1" t="s">
        <v>490</v>
      </c>
      <c r="B453" s="1" t="s">
        <v>44</v>
      </c>
      <c r="C453" s="1">
        <v>5.0</v>
      </c>
      <c r="D453" s="1">
        <v>4.0</v>
      </c>
      <c r="E453" s="1">
        <v>20.0</v>
      </c>
      <c r="G453" s="1" t="s">
        <v>25</v>
      </c>
      <c r="H453" s="2">
        <v>44980.0</v>
      </c>
      <c r="J453" s="3">
        <f t="shared" si="2"/>
        <v>5</v>
      </c>
      <c r="K453" s="4">
        <f t="shared" si="3"/>
        <v>4</v>
      </c>
      <c r="L453" s="4">
        <f t="shared" si="4"/>
        <v>20</v>
      </c>
      <c r="S453" s="1" t="s">
        <v>490</v>
      </c>
      <c r="T453" s="4" t="str">
        <f t="shared" si="5"/>
        <v>Sandwich</v>
      </c>
      <c r="U453" s="4" t="str">
        <f t="shared" si="6"/>
        <v>UNKNOWN</v>
      </c>
      <c r="V453" s="4" t="str">
        <f t="shared" si="7"/>
        <v>UNKNOWN</v>
      </c>
      <c r="W453" s="4">
        <f t="shared" ref="W453:Y453" si="460">IF(OR(J453 = "ERROR", J453 = ""), "UNKNOWN", J453)</f>
        <v>5</v>
      </c>
      <c r="X453" s="4">
        <f t="shared" si="460"/>
        <v>4</v>
      </c>
      <c r="Y453" s="4">
        <f t="shared" si="460"/>
        <v>20</v>
      </c>
      <c r="Z453" s="5">
        <f t="shared" si="9"/>
        <v>44980</v>
      </c>
    </row>
    <row r="454">
      <c r="A454" s="1" t="s">
        <v>491</v>
      </c>
      <c r="B454" s="1" t="s">
        <v>41</v>
      </c>
      <c r="C454" s="1">
        <v>1.0</v>
      </c>
      <c r="D454" s="1">
        <v>4.0</v>
      </c>
      <c r="E454" s="1" t="s">
        <v>25</v>
      </c>
      <c r="G454" s="1" t="s">
        <v>25</v>
      </c>
      <c r="H454" s="6">
        <v>45283.0</v>
      </c>
      <c r="J454" s="3">
        <f t="shared" si="2"/>
        <v>1</v>
      </c>
      <c r="K454" s="4">
        <f t="shared" si="3"/>
        <v>4</v>
      </c>
      <c r="L454" s="4">
        <f t="shared" si="4"/>
        <v>4</v>
      </c>
      <c r="S454" s="1" t="s">
        <v>491</v>
      </c>
      <c r="T454" s="4" t="str">
        <f t="shared" si="5"/>
        <v>Smoothie</v>
      </c>
      <c r="U454" s="4" t="str">
        <f t="shared" si="6"/>
        <v>UNKNOWN</v>
      </c>
      <c r="V454" s="4" t="str">
        <f t="shared" si="7"/>
        <v>UNKNOWN</v>
      </c>
      <c r="W454" s="4">
        <f t="shared" ref="W454:Y454" si="461">IF(OR(J454 = "ERROR", J454 = ""), "UNKNOWN", J454)</f>
        <v>1</v>
      </c>
      <c r="X454" s="4">
        <f t="shared" si="461"/>
        <v>4</v>
      </c>
      <c r="Y454" s="4">
        <f t="shared" si="461"/>
        <v>4</v>
      </c>
      <c r="Z454" s="7">
        <f t="shared" si="9"/>
        <v>45283</v>
      </c>
    </row>
    <row r="455">
      <c r="A455" s="1" t="s">
        <v>492</v>
      </c>
      <c r="B455" s="1" t="s">
        <v>81</v>
      </c>
      <c r="C455" s="1">
        <v>4.0</v>
      </c>
      <c r="D455" s="1">
        <v>1.5</v>
      </c>
      <c r="E455" s="1">
        <v>6.0</v>
      </c>
      <c r="F455" s="1" t="s">
        <v>28</v>
      </c>
      <c r="G455" s="1" t="s">
        <v>30</v>
      </c>
      <c r="H455" s="2">
        <v>45157.0</v>
      </c>
      <c r="J455" s="3">
        <f t="shared" si="2"/>
        <v>4</v>
      </c>
      <c r="K455" s="4">
        <f t="shared" si="3"/>
        <v>1.5</v>
      </c>
      <c r="L455" s="4">
        <f t="shared" si="4"/>
        <v>6</v>
      </c>
      <c r="S455" s="1" t="s">
        <v>492</v>
      </c>
      <c r="T455" s="4" t="str">
        <f t="shared" si="5"/>
        <v>Tea</v>
      </c>
      <c r="U455" s="4" t="str">
        <f t="shared" si="6"/>
        <v>UNKNOWN</v>
      </c>
      <c r="V455" s="4" t="str">
        <f t="shared" si="7"/>
        <v>Cash</v>
      </c>
      <c r="W455" s="4">
        <f t="shared" ref="W455:Y455" si="462">IF(OR(J455 = "ERROR", J455 = ""), "UNKNOWN", J455)</f>
        <v>4</v>
      </c>
      <c r="X455" s="4">
        <f t="shared" si="462"/>
        <v>1.5</v>
      </c>
      <c r="Y455" s="4">
        <f t="shared" si="462"/>
        <v>6</v>
      </c>
      <c r="Z455" s="5">
        <f t="shared" si="9"/>
        <v>45157</v>
      </c>
    </row>
    <row r="456">
      <c r="A456" s="1" t="s">
        <v>493</v>
      </c>
      <c r="B456" s="1" t="s">
        <v>22</v>
      </c>
      <c r="C456" s="1">
        <v>1.0</v>
      </c>
      <c r="D456" s="1">
        <v>2.0</v>
      </c>
      <c r="E456" s="1">
        <v>2.0</v>
      </c>
      <c r="F456" s="1" t="s">
        <v>39</v>
      </c>
      <c r="G456" s="1" t="s">
        <v>29</v>
      </c>
      <c r="H456" s="6">
        <v>45282.0</v>
      </c>
      <c r="J456" s="3">
        <f t="shared" si="2"/>
        <v>1</v>
      </c>
      <c r="K456" s="4">
        <f t="shared" si="3"/>
        <v>2</v>
      </c>
      <c r="L456" s="4">
        <f t="shared" si="4"/>
        <v>2</v>
      </c>
      <c r="S456" s="1" t="s">
        <v>493</v>
      </c>
      <c r="T456" s="4" t="str">
        <f t="shared" si="5"/>
        <v>Coffee</v>
      </c>
      <c r="U456" s="4" t="str">
        <f t="shared" si="6"/>
        <v>In-store</v>
      </c>
      <c r="V456" s="4" t="str">
        <f t="shared" si="7"/>
        <v>Digital Wallet</v>
      </c>
      <c r="W456" s="4">
        <f t="shared" ref="W456:Y456" si="463">IF(OR(J456 = "ERROR", J456 = ""), "UNKNOWN", J456)</f>
        <v>1</v>
      </c>
      <c r="X456" s="4">
        <f t="shared" si="463"/>
        <v>2</v>
      </c>
      <c r="Y456" s="4">
        <f t="shared" si="463"/>
        <v>2</v>
      </c>
      <c r="Z456" s="7">
        <f t="shared" si="9"/>
        <v>45282</v>
      </c>
    </row>
    <row r="457">
      <c r="A457" s="1" t="s">
        <v>494</v>
      </c>
      <c r="B457" s="1" t="s">
        <v>55</v>
      </c>
      <c r="C457" s="1">
        <v>2.0</v>
      </c>
      <c r="D457" s="1">
        <v>3.0</v>
      </c>
      <c r="E457" s="1">
        <v>6.0</v>
      </c>
      <c r="G457" s="1" t="s">
        <v>24</v>
      </c>
      <c r="H457" s="2">
        <v>44990.0</v>
      </c>
      <c r="J457" s="3">
        <f t="shared" si="2"/>
        <v>2</v>
      </c>
      <c r="K457" s="4">
        <f t="shared" si="3"/>
        <v>3</v>
      </c>
      <c r="L457" s="4">
        <f t="shared" si="4"/>
        <v>6</v>
      </c>
      <c r="S457" s="1" t="s">
        <v>494</v>
      </c>
      <c r="T457" s="4" t="str">
        <f t="shared" si="5"/>
        <v>Juice</v>
      </c>
      <c r="U457" s="4" t="str">
        <f t="shared" si="6"/>
        <v>Takeaway</v>
      </c>
      <c r="V457" s="4" t="str">
        <f t="shared" si="7"/>
        <v>UNKNOWN</v>
      </c>
      <c r="W457" s="4">
        <f t="shared" ref="W457:Y457" si="464">IF(OR(J457 = "ERROR", J457 = ""), "UNKNOWN", J457)</f>
        <v>2</v>
      </c>
      <c r="X457" s="4">
        <f t="shared" si="464"/>
        <v>3</v>
      </c>
      <c r="Y457" s="4">
        <f t="shared" si="464"/>
        <v>6</v>
      </c>
      <c r="Z457" s="5">
        <f t="shared" si="9"/>
        <v>44990</v>
      </c>
    </row>
    <row r="458">
      <c r="A458" s="1" t="s">
        <v>495</v>
      </c>
      <c r="B458" s="1" t="s">
        <v>55</v>
      </c>
      <c r="C458" s="1">
        <v>2.0</v>
      </c>
      <c r="D458" s="1">
        <v>3.0</v>
      </c>
      <c r="E458" s="1">
        <v>6.0</v>
      </c>
      <c r="F458" s="1" t="s">
        <v>23</v>
      </c>
      <c r="G458" s="1" t="s">
        <v>24</v>
      </c>
      <c r="J458" s="3">
        <f t="shared" si="2"/>
        <v>2</v>
      </c>
      <c r="K458" s="4">
        <f t="shared" si="3"/>
        <v>3</v>
      </c>
      <c r="L458" s="4">
        <f t="shared" si="4"/>
        <v>6</v>
      </c>
      <c r="S458" s="1" t="s">
        <v>495</v>
      </c>
      <c r="T458" s="4" t="str">
        <f t="shared" si="5"/>
        <v>Juice</v>
      </c>
      <c r="U458" s="4" t="str">
        <f t="shared" si="6"/>
        <v>Takeaway</v>
      </c>
      <c r="V458" s="4" t="str">
        <f t="shared" si="7"/>
        <v>Credit Card</v>
      </c>
      <c r="W458" s="4">
        <f t="shared" ref="W458:Y458" si="465">IF(OR(J458 = "ERROR", J458 = ""), "UNKNOWN", J458)</f>
        <v>2</v>
      </c>
      <c r="X458" s="4">
        <f t="shared" si="465"/>
        <v>3</v>
      </c>
      <c r="Y458" s="4">
        <f t="shared" si="465"/>
        <v>6</v>
      </c>
      <c r="Z458" s="4" t="str">
        <f t="shared" si="9"/>
        <v>UNKNOWN</v>
      </c>
    </row>
    <row r="459">
      <c r="A459" s="1" t="s">
        <v>496</v>
      </c>
      <c r="B459" s="1" t="s">
        <v>81</v>
      </c>
      <c r="C459" s="1">
        <v>4.0</v>
      </c>
      <c r="D459" s="1">
        <v>1.5</v>
      </c>
      <c r="E459" s="1">
        <v>6.0</v>
      </c>
      <c r="F459" s="1" t="s">
        <v>28</v>
      </c>
      <c r="H459" s="6">
        <v>45255.0</v>
      </c>
      <c r="J459" s="3">
        <f t="shared" si="2"/>
        <v>4</v>
      </c>
      <c r="K459" s="4">
        <f t="shared" si="3"/>
        <v>1.5</v>
      </c>
      <c r="L459" s="4">
        <f t="shared" si="4"/>
        <v>6</v>
      </c>
      <c r="S459" s="1" t="s">
        <v>496</v>
      </c>
      <c r="T459" s="4" t="str">
        <f t="shared" si="5"/>
        <v>Tea</v>
      </c>
      <c r="U459" s="4" t="str">
        <f t="shared" si="6"/>
        <v>UNKNOWN</v>
      </c>
      <c r="V459" s="4" t="str">
        <f t="shared" si="7"/>
        <v>Cash</v>
      </c>
      <c r="W459" s="4">
        <f t="shared" ref="W459:Y459" si="466">IF(OR(J459 = "ERROR", J459 = ""), "UNKNOWN", J459)</f>
        <v>4</v>
      </c>
      <c r="X459" s="4">
        <f t="shared" si="466"/>
        <v>1.5</v>
      </c>
      <c r="Y459" s="4">
        <f t="shared" si="466"/>
        <v>6</v>
      </c>
      <c r="Z459" s="7">
        <f t="shared" si="9"/>
        <v>45255</v>
      </c>
    </row>
    <row r="460">
      <c r="A460" s="1" t="s">
        <v>497</v>
      </c>
      <c r="B460" s="1" t="s">
        <v>44</v>
      </c>
      <c r="C460" s="1">
        <v>5.0</v>
      </c>
      <c r="D460" s="1">
        <v>4.0</v>
      </c>
      <c r="E460" s="1">
        <v>20.0</v>
      </c>
      <c r="F460" s="1" t="s">
        <v>39</v>
      </c>
      <c r="H460" s="2">
        <v>45117.0</v>
      </c>
      <c r="J460" s="3">
        <f t="shared" si="2"/>
        <v>5</v>
      </c>
      <c r="K460" s="4">
        <f t="shared" si="3"/>
        <v>4</v>
      </c>
      <c r="L460" s="4">
        <f t="shared" si="4"/>
        <v>20</v>
      </c>
      <c r="S460" s="1" t="s">
        <v>497</v>
      </c>
      <c r="T460" s="4" t="str">
        <f t="shared" si="5"/>
        <v>Sandwich</v>
      </c>
      <c r="U460" s="4" t="str">
        <f t="shared" si="6"/>
        <v>UNKNOWN</v>
      </c>
      <c r="V460" s="4" t="str">
        <f t="shared" si="7"/>
        <v>Digital Wallet</v>
      </c>
      <c r="W460" s="4">
        <f t="shared" ref="W460:Y460" si="467">IF(OR(J460 = "ERROR", J460 = ""), "UNKNOWN", J460)</f>
        <v>5</v>
      </c>
      <c r="X460" s="4">
        <f t="shared" si="467"/>
        <v>4</v>
      </c>
      <c r="Y460" s="4">
        <f t="shared" si="467"/>
        <v>20</v>
      </c>
      <c r="Z460" s="5">
        <f t="shared" si="9"/>
        <v>45117</v>
      </c>
    </row>
    <row r="461">
      <c r="A461" s="1" t="s">
        <v>498</v>
      </c>
      <c r="B461" s="1" t="s">
        <v>22</v>
      </c>
      <c r="C461" s="1">
        <v>5.0</v>
      </c>
      <c r="D461" s="1">
        <v>2.0</v>
      </c>
      <c r="F461" s="1" t="s">
        <v>28</v>
      </c>
      <c r="H461" s="2">
        <v>45109.0</v>
      </c>
      <c r="J461" s="3">
        <f t="shared" si="2"/>
        <v>5</v>
      </c>
      <c r="K461" s="4">
        <f t="shared" si="3"/>
        <v>2</v>
      </c>
      <c r="L461" s="4">
        <f t="shared" si="4"/>
        <v>10</v>
      </c>
      <c r="S461" s="1" t="s">
        <v>498</v>
      </c>
      <c r="T461" s="4" t="str">
        <f t="shared" si="5"/>
        <v>Coffee</v>
      </c>
      <c r="U461" s="4" t="str">
        <f t="shared" si="6"/>
        <v>UNKNOWN</v>
      </c>
      <c r="V461" s="4" t="str">
        <f t="shared" si="7"/>
        <v>Cash</v>
      </c>
      <c r="W461" s="4">
        <f t="shared" ref="W461:Y461" si="468">IF(OR(J461 = "ERROR", J461 = ""), "UNKNOWN", J461)</f>
        <v>5</v>
      </c>
      <c r="X461" s="4">
        <f t="shared" si="468"/>
        <v>2</v>
      </c>
      <c r="Y461" s="4">
        <f t="shared" si="468"/>
        <v>10</v>
      </c>
      <c r="Z461" s="5">
        <f t="shared" si="9"/>
        <v>45109</v>
      </c>
    </row>
    <row r="462">
      <c r="A462" s="1" t="s">
        <v>499</v>
      </c>
      <c r="B462" s="1" t="s">
        <v>27</v>
      </c>
      <c r="C462" s="1">
        <v>3.0</v>
      </c>
      <c r="D462" s="1">
        <v>3.0</v>
      </c>
      <c r="E462" s="1">
        <v>9.0</v>
      </c>
      <c r="F462" s="1" t="s">
        <v>39</v>
      </c>
      <c r="H462" s="6">
        <v>45247.0</v>
      </c>
      <c r="J462" s="3">
        <f t="shared" si="2"/>
        <v>3</v>
      </c>
      <c r="K462" s="4">
        <f t="shared" si="3"/>
        <v>3</v>
      </c>
      <c r="L462" s="4">
        <f t="shared" si="4"/>
        <v>9</v>
      </c>
      <c r="S462" s="1" t="s">
        <v>499</v>
      </c>
      <c r="T462" s="4" t="str">
        <f t="shared" si="5"/>
        <v>Cake</v>
      </c>
      <c r="U462" s="4" t="str">
        <f t="shared" si="6"/>
        <v>UNKNOWN</v>
      </c>
      <c r="V462" s="4" t="str">
        <f t="shared" si="7"/>
        <v>Digital Wallet</v>
      </c>
      <c r="W462" s="4">
        <f t="shared" ref="W462:Y462" si="469">IF(OR(J462 = "ERROR", J462 = ""), "UNKNOWN", J462)</f>
        <v>3</v>
      </c>
      <c r="X462" s="4">
        <f t="shared" si="469"/>
        <v>3</v>
      </c>
      <c r="Y462" s="4">
        <f t="shared" si="469"/>
        <v>9</v>
      </c>
      <c r="Z462" s="7">
        <f t="shared" si="9"/>
        <v>45247</v>
      </c>
    </row>
    <row r="463">
      <c r="A463" s="1" t="s">
        <v>500</v>
      </c>
      <c r="B463" s="1" t="s">
        <v>55</v>
      </c>
      <c r="C463" s="1">
        <v>1.0</v>
      </c>
      <c r="D463" s="1">
        <v>3.0</v>
      </c>
      <c r="E463" s="1" t="s">
        <v>30</v>
      </c>
      <c r="G463" s="1" t="s">
        <v>24</v>
      </c>
      <c r="H463" s="2">
        <v>45080.0</v>
      </c>
      <c r="J463" s="3">
        <f t="shared" si="2"/>
        <v>1</v>
      </c>
      <c r="K463" s="4">
        <f t="shared" si="3"/>
        <v>3</v>
      </c>
      <c r="L463" s="4">
        <f t="shared" si="4"/>
        <v>3</v>
      </c>
      <c r="S463" s="1" t="s">
        <v>500</v>
      </c>
      <c r="T463" s="4" t="str">
        <f t="shared" si="5"/>
        <v>Juice</v>
      </c>
      <c r="U463" s="4" t="str">
        <f t="shared" si="6"/>
        <v>Takeaway</v>
      </c>
      <c r="V463" s="4" t="str">
        <f t="shared" si="7"/>
        <v>UNKNOWN</v>
      </c>
      <c r="W463" s="4">
        <f t="shared" ref="W463:Y463" si="470">IF(OR(J463 = "ERROR", J463 = ""), "UNKNOWN", J463)</f>
        <v>1</v>
      </c>
      <c r="X463" s="4">
        <f t="shared" si="470"/>
        <v>3</v>
      </c>
      <c r="Y463" s="4">
        <f t="shared" si="470"/>
        <v>3</v>
      </c>
      <c r="Z463" s="5">
        <f t="shared" si="9"/>
        <v>45080</v>
      </c>
    </row>
    <row r="464">
      <c r="A464" s="1" t="s">
        <v>501</v>
      </c>
      <c r="B464" s="1" t="s">
        <v>32</v>
      </c>
      <c r="C464" s="1">
        <v>4.0</v>
      </c>
      <c r="D464" s="1">
        <v>1.0</v>
      </c>
      <c r="E464" s="1">
        <v>4.0</v>
      </c>
      <c r="F464" s="1" t="s">
        <v>39</v>
      </c>
      <c r="H464" s="2">
        <v>45009.0</v>
      </c>
      <c r="J464" s="3">
        <f t="shared" si="2"/>
        <v>4</v>
      </c>
      <c r="K464" s="4">
        <f t="shared" si="3"/>
        <v>1</v>
      </c>
      <c r="L464" s="4">
        <f t="shared" si="4"/>
        <v>4</v>
      </c>
      <c r="S464" s="1" t="s">
        <v>501</v>
      </c>
      <c r="T464" s="4" t="str">
        <f t="shared" si="5"/>
        <v>Cookie</v>
      </c>
      <c r="U464" s="4" t="str">
        <f t="shared" si="6"/>
        <v>UNKNOWN</v>
      </c>
      <c r="V464" s="4" t="str">
        <f t="shared" si="7"/>
        <v>Digital Wallet</v>
      </c>
      <c r="W464" s="4">
        <f t="shared" ref="W464:Y464" si="471">IF(OR(J464 = "ERROR", J464 = ""), "UNKNOWN", J464)</f>
        <v>4</v>
      </c>
      <c r="X464" s="4">
        <f t="shared" si="471"/>
        <v>1</v>
      </c>
      <c r="Y464" s="4">
        <f t="shared" si="471"/>
        <v>4</v>
      </c>
      <c r="Z464" s="5">
        <f t="shared" si="9"/>
        <v>45009</v>
      </c>
    </row>
    <row r="465">
      <c r="A465" s="1" t="s">
        <v>502</v>
      </c>
      <c r="B465" s="1" t="s">
        <v>41</v>
      </c>
      <c r="C465" s="1">
        <v>1.0</v>
      </c>
      <c r="D465" s="1">
        <v>4.0</v>
      </c>
      <c r="E465" s="1">
        <v>4.0</v>
      </c>
      <c r="F465" s="1" t="s">
        <v>28</v>
      </c>
      <c r="H465" s="2">
        <v>45130.0</v>
      </c>
      <c r="J465" s="3">
        <f t="shared" si="2"/>
        <v>1</v>
      </c>
      <c r="K465" s="4">
        <f t="shared" si="3"/>
        <v>4</v>
      </c>
      <c r="L465" s="4">
        <f t="shared" si="4"/>
        <v>4</v>
      </c>
      <c r="S465" s="1" t="s">
        <v>502</v>
      </c>
      <c r="T465" s="4" t="str">
        <f t="shared" si="5"/>
        <v>Smoothie</v>
      </c>
      <c r="U465" s="4" t="str">
        <f t="shared" si="6"/>
        <v>UNKNOWN</v>
      </c>
      <c r="V465" s="4" t="str">
        <f t="shared" si="7"/>
        <v>Cash</v>
      </c>
      <c r="W465" s="4">
        <f t="shared" ref="W465:Y465" si="472">IF(OR(J465 = "ERROR", J465 = ""), "UNKNOWN", J465)</f>
        <v>1</v>
      </c>
      <c r="X465" s="4">
        <f t="shared" si="472"/>
        <v>4</v>
      </c>
      <c r="Y465" s="4">
        <f t="shared" si="472"/>
        <v>4</v>
      </c>
      <c r="Z465" s="5">
        <f t="shared" si="9"/>
        <v>45130</v>
      </c>
    </row>
    <row r="466">
      <c r="A466" s="1" t="s">
        <v>503</v>
      </c>
      <c r="B466" s="1" t="s">
        <v>22</v>
      </c>
      <c r="C466" s="1">
        <v>4.0</v>
      </c>
      <c r="D466" s="1">
        <v>2.0</v>
      </c>
      <c r="E466" s="1">
        <v>8.0</v>
      </c>
      <c r="F466" s="1" t="s">
        <v>28</v>
      </c>
      <c r="G466" s="1" t="s">
        <v>24</v>
      </c>
      <c r="H466" s="2">
        <v>45136.0</v>
      </c>
      <c r="J466" s="3">
        <f t="shared" si="2"/>
        <v>4</v>
      </c>
      <c r="K466" s="4">
        <f t="shared" si="3"/>
        <v>2</v>
      </c>
      <c r="L466" s="4">
        <f t="shared" si="4"/>
        <v>8</v>
      </c>
      <c r="S466" s="1" t="s">
        <v>503</v>
      </c>
      <c r="T466" s="4" t="str">
        <f t="shared" si="5"/>
        <v>Coffee</v>
      </c>
      <c r="U466" s="4" t="str">
        <f t="shared" si="6"/>
        <v>Takeaway</v>
      </c>
      <c r="V466" s="4" t="str">
        <f t="shared" si="7"/>
        <v>Cash</v>
      </c>
      <c r="W466" s="4">
        <f t="shared" ref="W466:Y466" si="473">IF(OR(J466 = "ERROR", J466 = ""), "UNKNOWN", J466)</f>
        <v>4</v>
      </c>
      <c r="X466" s="4">
        <f t="shared" si="473"/>
        <v>2</v>
      </c>
      <c r="Y466" s="4">
        <f t="shared" si="473"/>
        <v>8</v>
      </c>
      <c r="Z466" s="5">
        <f t="shared" si="9"/>
        <v>45136</v>
      </c>
    </row>
    <row r="467">
      <c r="A467" s="1" t="s">
        <v>504</v>
      </c>
      <c r="B467" s="1" t="s">
        <v>27</v>
      </c>
      <c r="C467" s="1">
        <v>4.0</v>
      </c>
      <c r="D467" s="1">
        <v>3.0</v>
      </c>
      <c r="E467" s="1">
        <v>12.0</v>
      </c>
      <c r="F467" s="1" t="s">
        <v>23</v>
      </c>
      <c r="G467" s="1" t="s">
        <v>24</v>
      </c>
      <c r="H467" s="2">
        <v>44929.0</v>
      </c>
      <c r="J467" s="3">
        <f t="shared" si="2"/>
        <v>4</v>
      </c>
      <c r="K467" s="4">
        <f t="shared" si="3"/>
        <v>3</v>
      </c>
      <c r="L467" s="4">
        <f t="shared" si="4"/>
        <v>12</v>
      </c>
      <c r="S467" s="1" t="s">
        <v>504</v>
      </c>
      <c r="T467" s="4" t="str">
        <f t="shared" si="5"/>
        <v>Cake</v>
      </c>
      <c r="U467" s="4" t="str">
        <f t="shared" si="6"/>
        <v>Takeaway</v>
      </c>
      <c r="V467" s="4" t="str">
        <f t="shared" si="7"/>
        <v>Credit Card</v>
      </c>
      <c r="W467" s="4">
        <f t="shared" ref="W467:Y467" si="474">IF(OR(J467 = "ERROR", J467 = ""), "UNKNOWN", J467)</f>
        <v>4</v>
      </c>
      <c r="X467" s="4">
        <f t="shared" si="474"/>
        <v>3</v>
      </c>
      <c r="Y467" s="4">
        <f t="shared" si="474"/>
        <v>12</v>
      </c>
      <c r="Z467" s="5">
        <f t="shared" si="9"/>
        <v>44929</v>
      </c>
    </row>
    <row r="468">
      <c r="A468" s="1" t="s">
        <v>505</v>
      </c>
      <c r="B468" s="1" t="s">
        <v>44</v>
      </c>
      <c r="C468" s="1">
        <v>4.0</v>
      </c>
      <c r="D468" s="1">
        <v>4.0</v>
      </c>
      <c r="E468" s="1">
        <v>16.0</v>
      </c>
      <c r="F468" s="1" t="s">
        <v>23</v>
      </c>
      <c r="G468" s="1" t="s">
        <v>24</v>
      </c>
      <c r="H468" s="2">
        <v>44931.0</v>
      </c>
      <c r="J468" s="3">
        <f t="shared" si="2"/>
        <v>4</v>
      </c>
      <c r="K468" s="4">
        <f t="shared" si="3"/>
        <v>4</v>
      </c>
      <c r="L468" s="4">
        <f t="shared" si="4"/>
        <v>16</v>
      </c>
      <c r="S468" s="1" t="s">
        <v>505</v>
      </c>
      <c r="T468" s="4" t="str">
        <f t="shared" si="5"/>
        <v>Sandwich</v>
      </c>
      <c r="U468" s="4" t="str">
        <f t="shared" si="6"/>
        <v>Takeaway</v>
      </c>
      <c r="V468" s="4" t="str">
        <f t="shared" si="7"/>
        <v>Credit Card</v>
      </c>
      <c r="W468" s="4">
        <f t="shared" ref="W468:Y468" si="475">IF(OR(J468 = "ERROR", J468 = ""), "UNKNOWN", J468)</f>
        <v>4</v>
      </c>
      <c r="X468" s="4">
        <f t="shared" si="475"/>
        <v>4</v>
      </c>
      <c r="Y468" s="4">
        <f t="shared" si="475"/>
        <v>16</v>
      </c>
      <c r="Z468" s="5">
        <f t="shared" si="9"/>
        <v>44931</v>
      </c>
    </row>
    <row r="469">
      <c r="A469" s="1" t="s">
        <v>506</v>
      </c>
      <c r="B469" s="1" t="s">
        <v>36</v>
      </c>
      <c r="C469" s="1">
        <v>1.0</v>
      </c>
      <c r="D469" s="1">
        <v>5.0</v>
      </c>
      <c r="E469" s="1">
        <v>5.0</v>
      </c>
      <c r="F469" s="1" t="s">
        <v>23</v>
      </c>
      <c r="G469" s="1" t="s">
        <v>24</v>
      </c>
      <c r="H469" s="2">
        <v>45000.0</v>
      </c>
      <c r="J469" s="3">
        <f t="shared" si="2"/>
        <v>1</v>
      </c>
      <c r="K469" s="4">
        <f t="shared" si="3"/>
        <v>5</v>
      </c>
      <c r="L469" s="4">
        <f t="shared" si="4"/>
        <v>5</v>
      </c>
      <c r="S469" s="1" t="s">
        <v>506</v>
      </c>
      <c r="T469" s="4" t="str">
        <f t="shared" si="5"/>
        <v>Salad</v>
      </c>
      <c r="U469" s="4" t="str">
        <f t="shared" si="6"/>
        <v>Takeaway</v>
      </c>
      <c r="V469" s="4" t="str">
        <f t="shared" si="7"/>
        <v>Credit Card</v>
      </c>
      <c r="W469" s="4">
        <f t="shared" ref="W469:Y469" si="476">IF(OR(J469 = "ERROR", J469 = ""), "UNKNOWN", J469)</f>
        <v>1</v>
      </c>
      <c r="X469" s="4">
        <f t="shared" si="476"/>
        <v>5</v>
      </c>
      <c r="Y469" s="4">
        <f t="shared" si="476"/>
        <v>5</v>
      </c>
      <c r="Z469" s="5">
        <f t="shared" si="9"/>
        <v>45000</v>
      </c>
    </row>
    <row r="470">
      <c r="A470" s="1" t="s">
        <v>507</v>
      </c>
      <c r="B470" s="1" t="s">
        <v>32</v>
      </c>
      <c r="C470" s="1">
        <v>1.0</v>
      </c>
      <c r="D470" s="1">
        <v>1.0</v>
      </c>
      <c r="E470" s="1">
        <v>1.0</v>
      </c>
      <c r="F470" s="1" t="s">
        <v>39</v>
      </c>
      <c r="G470" s="1" t="s">
        <v>24</v>
      </c>
      <c r="H470" s="1" t="s">
        <v>25</v>
      </c>
      <c r="J470" s="3">
        <f t="shared" si="2"/>
        <v>1</v>
      </c>
      <c r="K470" s="4">
        <f t="shared" si="3"/>
        <v>1</v>
      </c>
      <c r="L470" s="4">
        <f t="shared" si="4"/>
        <v>1</v>
      </c>
      <c r="S470" s="1" t="s">
        <v>507</v>
      </c>
      <c r="T470" s="4" t="str">
        <f t="shared" si="5"/>
        <v>Cookie</v>
      </c>
      <c r="U470" s="4" t="str">
        <f t="shared" si="6"/>
        <v>Takeaway</v>
      </c>
      <c r="V470" s="4" t="str">
        <f t="shared" si="7"/>
        <v>Digital Wallet</v>
      </c>
      <c r="W470" s="4">
        <f t="shared" ref="W470:Y470" si="477">IF(OR(J470 = "ERROR", J470 = ""), "UNKNOWN", J470)</f>
        <v>1</v>
      </c>
      <c r="X470" s="4">
        <f t="shared" si="477"/>
        <v>1</v>
      </c>
      <c r="Y470" s="4">
        <f t="shared" si="477"/>
        <v>1</v>
      </c>
      <c r="Z470" s="4" t="str">
        <f t="shared" si="9"/>
        <v>UNKNOWN</v>
      </c>
    </row>
    <row r="471">
      <c r="A471" s="1" t="s">
        <v>508</v>
      </c>
      <c r="B471" s="1" t="s">
        <v>44</v>
      </c>
      <c r="C471" s="1">
        <v>2.0</v>
      </c>
      <c r="D471" s="1">
        <v>4.0</v>
      </c>
      <c r="E471" s="1">
        <v>8.0</v>
      </c>
      <c r="H471" s="2">
        <v>44997.0</v>
      </c>
      <c r="J471" s="3">
        <f t="shared" si="2"/>
        <v>2</v>
      </c>
      <c r="K471" s="4">
        <f t="shared" si="3"/>
        <v>4</v>
      </c>
      <c r="L471" s="4">
        <f t="shared" si="4"/>
        <v>8</v>
      </c>
      <c r="S471" s="1" t="s">
        <v>508</v>
      </c>
      <c r="T471" s="4" t="str">
        <f t="shared" si="5"/>
        <v>Sandwich</v>
      </c>
      <c r="U471" s="4" t="str">
        <f t="shared" si="6"/>
        <v>UNKNOWN</v>
      </c>
      <c r="V471" s="4" t="str">
        <f t="shared" si="7"/>
        <v>UNKNOWN</v>
      </c>
      <c r="W471" s="4">
        <f t="shared" ref="W471:Y471" si="478">IF(OR(J471 = "ERROR", J471 = ""), "UNKNOWN", J471)</f>
        <v>2</v>
      </c>
      <c r="X471" s="4">
        <f t="shared" si="478"/>
        <v>4</v>
      </c>
      <c r="Y471" s="4">
        <f t="shared" si="478"/>
        <v>8</v>
      </c>
      <c r="Z471" s="5">
        <f t="shared" si="9"/>
        <v>44997</v>
      </c>
    </row>
    <row r="472">
      <c r="A472" s="1" t="s">
        <v>509</v>
      </c>
      <c r="B472" s="1" t="s">
        <v>44</v>
      </c>
      <c r="C472" s="1">
        <v>4.0</v>
      </c>
      <c r="D472" s="1">
        <v>4.0</v>
      </c>
      <c r="E472" s="1">
        <v>16.0</v>
      </c>
      <c r="F472" s="1" t="s">
        <v>23</v>
      </c>
      <c r="H472" s="2">
        <v>45154.0</v>
      </c>
      <c r="J472" s="3">
        <f t="shared" si="2"/>
        <v>4</v>
      </c>
      <c r="K472" s="4">
        <f t="shared" si="3"/>
        <v>4</v>
      </c>
      <c r="L472" s="4">
        <f t="shared" si="4"/>
        <v>16</v>
      </c>
      <c r="S472" s="1" t="s">
        <v>509</v>
      </c>
      <c r="T472" s="4" t="str">
        <f t="shared" si="5"/>
        <v>Sandwich</v>
      </c>
      <c r="U472" s="4" t="str">
        <f t="shared" si="6"/>
        <v>UNKNOWN</v>
      </c>
      <c r="V472" s="4" t="str">
        <f t="shared" si="7"/>
        <v>Credit Card</v>
      </c>
      <c r="W472" s="4">
        <f t="shared" ref="W472:Y472" si="479">IF(OR(J472 = "ERROR", J472 = ""), "UNKNOWN", J472)</f>
        <v>4</v>
      </c>
      <c r="X472" s="4">
        <f t="shared" si="479"/>
        <v>4</v>
      </c>
      <c r="Y472" s="4">
        <f t="shared" si="479"/>
        <v>16</v>
      </c>
      <c r="Z472" s="5">
        <f t="shared" si="9"/>
        <v>45154</v>
      </c>
    </row>
    <row r="473">
      <c r="A473" s="1" t="s">
        <v>510</v>
      </c>
      <c r="B473" s="1" t="s">
        <v>22</v>
      </c>
      <c r="C473" s="1">
        <v>4.0</v>
      </c>
      <c r="D473" s="1">
        <v>2.0</v>
      </c>
      <c r="E473" s="1">
        <v>8.0</v>
      </c>
      <c r="G473" s="1" t="s">
        <v>29</v>
      </c>
      <c r="H473" s="2">
        <v>45141.0</v>
      </c>
      <c r="J473" s="3">
        <f t="shared" si="2"/>
        <v>4</v>
      </c>
      <c r="K473" s="4">
        <f t="shared" si="3"/>
        <v>2</v>
      </c>
      <c r="L473" s="4">
        <f t="shared" si="4"/>
        <v>8</v>
      </c>
      <c r="S473" s="1" t="s">
        <v>510</v>
      </c>
      <c r="T473" s="4" t="str">
        <f t="shared" si="5"/>
        <v>Coffee</v>
      </c>
      <c r="U473" s="4" t="str">
        <f t="shared" si="6"/>
        <v>In-store</v>
      </c>
      <c r="V473" s="4" t="str">
        <f t="shared" si="7"/>
        <v>UNKNOWN</v>
      </c>
      <c r="W473" s="4">
        <f t="shared" ref="W473:Y473" si="480">IF(OR(J473 = "ERROR", J473 = ""), "UNKNOWN", J473)</f>
        <v>4</v>
      </c>
      <c r="X473" s="4">
        <f t="shared" si="480"/>
        <v>2</v>
      </c>
      <c r="Y473" s="4">
        <f t="shared" si="480"/>
        <v>8</v>
      </c>
      <c r="Z473" s="5">
        <f t="shared" si="9"/>
        <v>45141</v>
      </c>
    </row>
    <row r="474">
      <c r="A474" s="1" t="s">
        <v>511</v>
      </c>
      <c r="B474" s="1" t="s">
        <v>36</v>
      </c>
      <c r="C474" s="1">
        <v>4.0</v>
      </c>
      <c r="D474" s="1">
        <v>5.0</v>
      </c>
      <c r="E474" s="1">
        <v>20.0</v>
      </c>
      <c r="F474" s="1" t="s">
        <v>39</v>
      </c>
      <c r="G474" s="1" t="s">
        <v>29</v>
      </c>
      <c r="H474" s="2">
        <v>45082.0</v>
      </c>
      <c r="J474" s="3">
        <f t="shared" si="2"/>
        <v>4</v>
      </c>
      <c r="K474" s="4">
        <f t="shared" si="3"/>
        <v>5</v>
      </c>
      <c r="L474" s="4">
        <f t="shared" si="4"/>
        <v>20</v>
      </c>
      <c r="S474" s="1" t="s">
        <v>511</v>
      </c>
      <c r="T474" s="4" t="str">
        <f t="shared" si="5"/>
        <v>Salad</v>
      </c>
      <c r="U474" s="4" t="str">
        <f t="shared" si="6"/>
        <v>In-store</v>
      </c>
      <c r="V474" s="4" t="str">
        <f t="shared" si="7"/>
        <v>Digital Wallet</v>
      </c>
      <c r="W474" s="4">
        <f t="shared" ref="W474:Y474" si="481">IF(OR(J474 = "ERROR", J474 = ""), "UNKNOWN", J474)</f>
        <v>4</v>
      </c>
      <c r="X474" s="4">
        <f t="shared" si="481"/>
        <v>5</v>
      </c>
      <c r="Y474" s="4">
        <f t="shared" si="481"/>
        <v>20</v>
      </c>
      <c r="Z474" s="5">
        <f t="shared" si="9"/>
        <v>45082</v>
      </c>
    </row>
    <row r="475">
      <c r="A475" s="1" t="s">
        <v>512</v>
      </c>
      <c r="B475" s="1" t="s">
        <v>55</v>
      </c>
      <c r="C475" s="1">
        <v>5.0</v>
      </c>
      <c r="D475" s="1">
        <v>3.0</v>
      </c>
      <c r="E475" s="1">
        <v>15.0</v>
      </c>
      <c r="F475" s="1" t="s">
        <v>23</v>
      </c>
      <c r="G475" s="1" t="s">
        <v>29</v>
      </c>
      <c r="H475" s="2">
        <v>45006.0</v>
      </c>
      <c r="J475" s="3">
        <f t="shared" si="2"/>
        <v>5</v>
      </c>
      <c r="K475" s="4">
        <f t="shared" si="3"/>
        <v>3</v>
      </c>
      <c r="L475" s="4">
        <f t="shared" si="4"/>
        <v>15</v>
      </c>
      <c r="S475" s="1" t="s">
        <v>512</v>
      </c>
      <c r="T475" s="4" t="str">
        <f t="shared" si="5"/>
        <v>Juice</v>
      </c>
      <c r="U475" s="4" t="str">
        <f t="shared" si="6"/>
        <v>In-store</v>
      </c>
      <c r="V475" s="4" t="str">
        <f t="shared" si="7"/>
        <v>Credit Card</v>
      </c>
      <c r="W475" s="4">
        <f t="shared" ref="W475:Y475" si="482">IF(OR(J475 = "ERROR", J475 = ""), "UNKNOWN", J475)</f>
        <v>5</v>
      </c>
      <c r="X475" s="4">
        <f t="shared" si="482"/>
        <v>3</v>
      </c>
      <c r="Y475" s="4">
        <f t="shared" si="482"/>
        <v>15</v>
      </c>
      <c r="Z475" s="5">
        <f t="shared" si="9"/>
        <v>45006</v>
      </c>
    </row>
    <row r="476">
      <c r="A476" s="1" t="s">
        <v>513</v>
      </c>
      <c r="B476" s="1" t="s">
        <v>44</v>
      </c>
      <c r="C476" s="1">
        <v>5.0</v>
      </c>
      <c r="D476" s="1">
        <v>4.0</v>
      </c>
      <c r="E476" s="1">
        <v>20.0</v>
      </c>
      <c r="F476" s="1" t="s">
        <v>39</v>
      </c>
      <c r="G476" s="1" t="s">
        <v>24</v>
      </c>
      <c r="H476" s="6">
        <v>45218.0</v>
      </c>
      <c r="J476" s="3">
        <f t="shared" si="2"/>
        <v>5</v>
      </c>
      <c r="K476" s="4">
        <f t="shared" si="3"/>
        <v>4</v>
      </c>
      <c r="L476" s="4">
        <f t="shared" si="4"/>
        <v>20</v>
      </c>
      <c r="S476" s="1" t="s">
        <v>513</v>
      </c>
      <c r="T476" s="4" t="str">
        <f t="shared" si="5"/>
        <v>Sandwich</v>
      </c>
      <c r="U476" s="4" t="str">
        <f t="shared" si="6"/>
        <v>Takeaway</v>
      </c>
      <c r="V476" s="4" t="str">
        <f t="shared" si="7"/>
        <v>Digital Wallet</v>
      </c>
      <c r="W476" s="4">
        <f t="shared" ref="W476:Y476" si="483">IF(OR(J476 = "ERROR", J476 = ""), "UNKNOWN", J476)</f>
        <v>5</v>
      </c>
      <c r="X476" s="4">
        <f t="shared" si="483"/>
        <v>4</v>
      </c>
      <c r="Y476" s="4">
        <f t="shared" si="483"/>
        <v>20</v>
      </c>
      <c r="Z476" s="7">
        <f t="shared" si="9"/>
        <v>45218</v>
      </c>
    </row>
    <row r="477">
      <c r="A477" s="1" t="s">
        <v>514</v>
      </c>
      <c r="B477" s="1" t="s">
        <v>32</v>
      </c>
      <c r="C477" s="1">
        <v>5.0</v>
      </c>
      <c r="D477" s="1">
        <v>1.0</v>
      </c>
      <c r="E477" s="1">
        <v>5.0</v>
      </c>
      <c r="G477" s="1" t="s">
        <v>29</v>
      </c>
      <c r="H477" s="2">
        <v>44933.0</v>
      </c>
      <c r="J477" s="3">
        <f t="shared" si="2"/>
        <v>5</v>
      </c>
      <c r="K477" s="4">
        <f t="shared" si="3"/>
        <v>1</v>
      </c>
      <c r="L477" s="4">
        <f t="shared" si="4"/>
        <v>5</v>
      </c>
      <c r="S477" s="1" t="s">
        <v>514</v>
      </c>
      <c r="T477" s="4" t="str">
        <f t="shared" si="5"/>
        <v>Cookie</v>
      </c>
      <c r="U477" s="4" t="str">
        <f t="shared" si="6"/>
        <v>In-store</v>
      </c>
      <c r="V477" s="4" t="str">
        <f t="shared" si="7"/>
        <v>UNKNOWN</v>
      </c>
      <c r="W477" s="4">
        <f t="shared" ref="W477:Y477" si="484">IF(OR(J477 = "ERROR", J477 = ""), "UNKNOWN", J477)</f>
        <v>5</v>
      </c>
      <c r="X477" s="4">
        <f t="shared" si="484"/>
        <v>1</v>
      </c>
      <c r="Y477" s="4">
        <f t="shared" si="484"/>
        <v>5</v>
      </c>
      <c r="Z477" s="5">
        <f t="shared" si="9"/>
        <v>44933</v>
      </c>
    </row>
    <row r="478">
      <c r="A478" s="1" t="s">
        <v>515</v>
      </c>
      <c r="B478" s="1" t="s">
        <v>25</v>
      </c>
      <c r="C478" s="1">
        <v>1.0</v>
      </c>
      <c r="D478" s="1">
        <v>3.0</v>
      </c>
      <c r="E478" s="1">
        <v>3.0</v>
      </c>
      <c r="G478" s="1" t="s">
        <v>29</v>
      </c>
      <c r="H478" s="6">
        <v>45259.0</v>
      </c>
      <c r="J478" s="3">
        <f t="shared" si="2"/>
        <v>1</v>
      </c>
      <c r="K478" s="4">
        <f t="shared" si="3"/>
        <v>3</v>
      </c>
      <c r="L478" s="4">
        <f t="shared" si="4"/>
        <v>3</v>
      </c>
      <c r="S478" s="1" t="s">
        <v>515</v>
      </c>
      <c r="T478" s="4" t="str">
        <f t="shared" si="5"/>
        <v>UNKNOWN</v>
      </c>
      <c r="U478" s="4" t="str">
        <f t="shared" si="6"/>
        <v>In-store</v>
      </c>
      <c r="V478" s="4" t="str">
        <f t="shared" si="7"/>
        <v>UNKNOWN</v>
      </c>
      <c r="W478" s="4">
        <f t="shared" ref="W478:Y478" si="485">IF(OR(J478 = "ERROR", J478 = ""), "UNKNOWN", J478)</f>
        <v>1</v>
      </c>
      <c r="X478" s="4">
        <f t="shared" si="485"/>
        <v>3</v>
      </c>
      <c r="Y478" s="4">
        <f t="shared" si="485"/>
        <v>3</v>
      </c>
      <c r="Z478" s="7">
        <f t="shared" si="9"/>
        <v>45259</v>
      </c>
    </row>
    <row r="479">
      <c r="A479" s="1" t="s">
        <v>516</v>
      </c>
      <c r="B479" s="1" t="s">
        <v>32</v>
      </c>
      <c r="C479" s="1">
        <v>1.0</v>
      </c>
      <c r="D479" s="1">
        <v>1.0</v>
      </c>
      <c r="E479" s="1">
        <v>1.0</v>
      </c>
      <c r="F479" s="1" t="s">
        <v>28</v>
      </c>
      <c r="G479" s="1" t="s">
        <v>24</v>
      </c>
      <c r="H479" s="6">
        <v>45226.0</v>
      </c>
      <c r="J479" s="3">
        <f t="shared" si="2"/>
        <v>1</v>
      </c>
      <c r="K479" s="4">
        <f t="shared" si="3"/>
        <v>1</v>
      </c>
      <c r="L479" s="4">
        <f t="shared" si="4"/>
        <v>1</v>
      </c>
      <c r="S479" s="1" t="s">
        <v>516</v>
      </c>
      <c r="T479" s="4" t="str">
        <f t="shared" si="5"/>
        <v>Cookie</v>
      </c>
      <c r="U479" s="4" t="str">
        <f t="shared" si="6"/>
        <v>Takeaway</v>
      </c>
      <c r="V479" s="4" t="str">
        <f t="shared" si="7"/>
        <v>Cash</v>
      </c>
      <c r="W479" s="4">
        <f t="shared" ref="W479:Y479" si="486">IF(OR(J479 = "ERROR", J479 = ""), "UNKNOWN", J479)</f>
        <v>1</v>
      </c>
      <c r="X479" s="4">
        <f t="shared" si="486"/>
        <v>1</v>
      </c>
      <c r="Y479" s="4">
        <f t="shared" si="486"/>
        <v>1</v>
      </c>
      <c r="Z479" s="7">
        <f t="shared" si="9"/>
        <v>45226</v>
      </c>
    </row>
    <row r="480">
      <c r="A480" s="1" t="s">
        <v>517</v>
      </c>
      <c r="B480" s="1" t="s">
        <v>81</v>
      </c>
      <c r="C480" s="1">
        <v>4.0</v>
      </c>
      <c r="D480" s="1">
        <v>1.5</v>
      </c>
      <c r="E480" s="1">
        <v>6.0</v>
      </c>
      <c r="F480" s="1" t="s">
        <v>23</v>
      </c>
      <c r="G480" s="1" t="s">
        <v>29</v>
      </c>
      <c r="H480" s="2">
        <v>45121.0</v>
      </c>
      <c r="J480" s="3">
        <f t="shared" si="2"/>
        <v>4</v>
      </c>
      <c r="K480" s="4">
        <f t="shared" si="3"/>
        <v>1.5</v>
      </c>
      <c r="L480" s="4">
        <f t="shared" si="4"/>
        <v>6</v>
      </c>
      <c r="S480" s="1" t="s">
        <v>517</v>
      </c>
      <c r="T480" s="4" t="str">
        <f t="shared" si="5"/>
        <v>Tea</v>
      </c>
      <c r="U480" s="4" t="str">
        <f t="shared" si="6"/>
        <v>In-store</v>
      </c>
      <c r="V480" s="4" t="str">
        <f t="shared" si="7"/>
        <v>Credit Card</v>
      </c>
      <c r="W480" s="4">
        <f t="shared" ref="W480:Y480" si="487">IF(OR(J480 = "ERROR", J480 = ""), "UNKNOWN", J480)</f>
        <v>4</v>
      </c>
      <c r="X480" s="4">
        <f t="shared" si="487"/>
        <v>1.5</v>
      </c>
      <c r="Y480" s="4">
        <f t="shared" si="487"/>
        <v>6</v>
      </c>
      <c r="Z480" s="5">
        <f t="shared" si="9"/>
        <v>45121</v>
      </c>
    </row>
    <row r="481">
      <c r="A481" s="1" t="s">
        <v>518</v>
      </c>
      <c r="B481" s="1" t="s">
        <v>25</v>
      </c>
      <c r="C481" s="1">
        <v>3.0</v>
      </c>
      <c r="D481" s="1">
        <v>3.0</v>
      </c>
      <c r="E481" s="1">
        <v>9.0</v>
      </c>
      <c r="F481" s="1" t="s">
        <v>23</v>
      </c>
      <c r="G481" s="1" t="s">
        <v>29</v>
      </c>
      <c r="H481" s="2">
        <v>45067.0</v>
      </c>
      <c r="J481" s="3">
        <f t="shared" si="2"/>
        <v>3</v>
      </c>
      <c r="K481" s="4">
        <f t="shared" si="3"/>
        <v>3</v>
      </c>
      <c r="L481" s="4">
        <f t="shared" si="4"/>
        <v>9</v>
      </c>
      <c r="S481" s="1" t="s">
        <v>518</v>
      </c>
      <c r="T481" s="4" t="str">
        <f t="shared" si="5"/>
        <v>UNKNOWN</v>
      </c>
      <c r="U481" s="4" t="str">
        <f t="shared" si="6"/>
        <v>In-store</v>
      </c>
      <c r="V481" s="4" t="str">
        <f t="shared" si="7"/>
        <v>Credit Card</v>
      </c>
      <c r="W481" s="4">
        <f t="shared" ref="W481:Y481" si="488">IF(OR(J481 = "ERROR", J481 = ""), "UNKNOWN", J481)</f>
        <v>3</v>
      </c>
      <c r="X481" s="4">
        <f t="shared" si="488"/>
        <v>3</v>
      </c>
      <c r="Y481" s="4">
        <f t="shared" si="488"/>
        <v>9</v>
      </c>
      <c r="Z481" s="5">
        <f t="shared" si="9"/>
        <v>45067</v>
      </c>
    </row>
    <row r="482">
      <c r="A482" s="1" t="s">
        <v>519</v>
      </c>
      <c r="B482" s="1" t="s">
        <v>27</v>
      </c>
      <c r="C482" s="1">
        <v>1.0</v>
      </c>
      <c r="D482" s="1">
        <v>3.0</v>
      </c>
      <c r="E482" s="1">
        <v>3.0</v>
      </c>
      <c r="G482" s="1" t="s">
        <v>29</v>
      </c>
      <c r="H482" s="6">
        <v>45218.0</v>
      </c>
      <c r="J482" s="3">
        <f t="shared" si="2"/>
        <v>1</v>
      </c>
      <c r="K482" s="4">
        <f t="shared" si="3"/>
        <v>3</v>
      </c>
      <c r="L482" s="4">
        <f t="shared" si="4"/>
        <v>3</v>
      </c>
      <c r="S482" s="1" t="s">
        <v>519</v>
      </c>
      <c r="T482" s="4" t="str">
        <f t="shared" si="5"/>
        <v>Cake</v>
      </c>
      <c r="U482" s="4" t="str">
        <f t="shared" si="6"/>
        <v>In-store</v>
      </c>
      <c r="V482" s="4" t="str">
        <f t="shared" si="7"/>
        <v>UNKNOWN</v>
      </c>
      <c r="W482" s="4">
        <f t="shared" ref="W482:Y482" si="489">IF(OR(J482 = "ERROR", J482 = ""), "UNKNOWN", J482)</f>
        <v>1</v>
      </c>
      <c r="X482" s="4">
        <f t="shared" si="489"/>
        <v>3</v>
      </c>
      <c r="Y482" s="4">
        <f t="shared" si="489"/>
        <v>3</v>
      </c>
      <c r="Z482" s="7">
        <f t="shared" si="9"/>
        <v>45218</v>
      </c>
    </row>
    <row r="483">
      <c r="A483" s="1" t="s">
        <v>520</v>
      </c>
      <c r="B483" s="1" t="s">
        <v>41</v>
      </c>
      <c r="C483" s="1">
        <v>5.0</v>
      </c>
      <c r="D483" s="1">
        <v>4.0</v>
      </c>
      <c r="E483" s="1">
        <v>20.0</v>
      </c>
      <c r="F483" s="1" t="s">
        <v>23</v>
      </c>
      <c r="H483" s="2">
        <v>45144.0</v>
      </c>
      <c r="J483" s="3">
        <f t="shared" si="2"/>
        <v>5</v>
      </c>
      <c r="K483" s="4">
        <f t="shared" si="3"/>
        <v>4</v>
      </c>
      <c r="L483" s="4">
        <f t="shared" si="4"/>
        <v>20</v>
      </c>
      <c r="S483" s="1" t="s">
        <v>520</v>
      </c>
      <c r="T483" s="4" t="str">
        <f t="shared" si="5"/>
        <v>Smoothie</v>
      </c>
      <c r="U483" s="4" t="str">
        <f t="shared" si="6"/>
        <v>UNKNOWN</v>
      </c>
      <c r="V483" s="4" t="str">
        <f t="shared" si="7"/>
        <v>Credit Card</v>
      </c>
      <c r="W483" s="4">
        <f t="shared" ref="W483:Y483" si="490">IF(OR(J483 = "ERROR", J483 = ""), "UNKNOWN", J483)</f>
        <v>5</v>
      </c>
      <c r="X483" s="4">
        <f t="shared" si="490"/>
        <v>4</v>
      </c>
      <c r="Y483" s="4">
        <f t="shared" si="490"/>
        <v>20</v>
      </c>
      <c r="Z483" s="5">
        <f t="shared" si="9"/>
        <v>45144</v>
      </c>
    </row>
    <row r="484">
      <c r="A484" s="1" t="s">
        <v>521</v>
      </c>
      <c r="C484" s="1">
        <v>2.0</v>
      </c>
      <c r="D484" s="1">
        <v>3.0</v>
      </c>
      <c r="E484" s="1">
        <v>6.0</v>
      </c>
      <c r="F484" s="1" t="s">
        <v>28</v>
      </c>
      <c r="G484" s="1" t="s">
        <v>29</v>
      </c>
      <c r="H484" s="2">
        <v>45112.0</v>
      </c>
      <c r="J484" s="3">
        <f t="shared" si="2"/>
        <v>2</v>
      </c>
      <c r="K484" s="4">
        <f t="shared" si="3"/>
        <v>3</v>
      </c>
      <c r="L484" s="4">
        <f t="shared" si="4"/>
        <v>6</v>
      </c>
      <c r="S484" s="1" t="s">
        <v>521</v>
      </c>
      <c r="T484" s="4" t="str">
        <f t="shared" si="5"/>
        <v>UNKNOWN</v>
      </c>
      <c r="U484" s="4" t="str">
        <f t="shared" si="6"/>
        <v>In-store</v>
      </c>
      <c r="V484" s="4" t="str">
        <f t="shared" si="7"/>
        <v>Cash</v>
      </c>
      <c r="W484" s="4">
        <f t="shared" ref="W484:Y484" si="491">IF(OR(J484 = "ERROR", J484 = ""), "UNKNOWN", J484)</f>
        <v>2</v>
      </c>
      <c r="X484" s="4">
        <f t="shared" si="491"/>
        <v>3</v>
      </c>
      <c r="Y484" s="4">
        <f t="shared" si="491"/>
        <v>6</v>
      </c>
      <c r="Z484" s="5">
        <f t="shared" si="9"/>
        <v>45112</v>
      </c>
    </row>
    <row r="485">
      <c r="A485" s="1" t="s">
        <v>522</v>
      </c>
      <c r="B485" s="1" t="s">
        <v>22</v>
      </c>
      <c r="C485" s="1">
        <v>3.0</v>
      </c>
      <c r="D485" s="1" t="s">
        <v>25</v>
      </c>
      <c r="E485" s="1">
        <v>6.0</v>
      </c>
      <c r="F485" s="1" t="s">
        <v>23</v>
      </c>
      <c r="H485" s="2">
        <v>44943.0</v>
      </c>
      <c r="J485" s="3">
        <f t="shared" si="2"/>
        <v>3</v>
      </c>
      <c r="K485" s="4">
        <f t="shared" si="3"/>
        <v>2</v>
      </c>
      <c r="L485" s="4">
        <f t="shared" si="4"/>
        <v>6</v>
      </c>
      <c r="S485" s="1" t="s">
        <v>522</v>
      </c>
      <c r="T485" s="4" t="str">
        <f t="shared" si="5"/>
        <v>Coffee</v>
      </c>
      <c r="U485" s="4" t="str">
        <f t="shared" si="6"/>
        <v>UNKNOWN</v>
      </c>
      <c r="V485" s="4" t="str">
        <f t="shared" si="7"/>
        <v>Credit Card</v>
      </c>
      <c r="W485" s="4">
        <f t="shared" ref="W485:Y485" si="492">IF(OR(J485 = "ERROR", J485 = ""), "UNKNOWN", J485)</f>
        <v>3</v>
      </c>
      <c r="X485" s="4">
        <f t="shared" si="492"/>
        <v>2</v>
      </c>
      <c r="Y485" s="4">
        <f t="shared" si="492"/>
        <v>6</v>
      </c>
      <c r="Z485" s="5">
        <f t="shared" si="9"/>
        <v>44943</v>
      </c>
    </row>
    <row r="486">
      <c r="A486" s="1" t="s">
        <v>523</v>
      </c>
      <c r="B486" s="1" t="s">
        <v>81</v>
      </c>
      <c r="C486" s="1">
        <v>4.0</v>
      </c>
      <c r="D486" s="1">
        <v>1.5</v>
      </c>
      <c r="E486" s="1">
        <v>6.0</v>
      </c>
      <c r="F486" s="1" t="s">
        <v>23</v>
      </c>
      <c r="G486" s="1" t="s">
        <v>29</v>
      </c>
      <c r="H486" s="6">
        <v>45282.0</v>
      </c>
      <c r="J486" s="3">
        <f t="shared" si="2"/>
        <v>4</v>
      </c>
      <c r="K486" s="4">
        <f t="shared" si="3"/>
        <v>1.5</v>
      </c>
      <c r="L486" s="4">
        <f t="shared" si="4"/>
        <v>6</v>
      </c>
      <c r="S486" s="1" t="s">
        <v>523</v>
      </c>
      <c r="T486" s="4" t="str">
        <f t="shared" si="5"/>
        <v>Tea</v>
      </c>
      <c r="U486" s="4" t="str">
        <f t="shared" si="6"/>
        <v>In-store</v>
      </c>
      <c r="V486" s="4" t="str">
        <f t="shared" si="7"/>
        <v>Credit Card</v>
      </c>
      <c r="W486" s="4">
        <f t="shared" ref="W486:Y486" si="493">IF(OR(J486 = "ERROR", J486 = ""), "UNKNOWN", J486)</f>
        <v>4</v>
      </c>
      <c r="X486" s="4">
        <f t="shared" si="493"/>
        <v>1.5</v>
      </c>
      <c r="Y486" s="4">
        <f t="shared" si="493"/>
        <v>6</v>
      </c>
      <c r="Z486" s="7">
        <f t="shared" si="9"/>
        <v>45282</v>
      </c>
    </row>
    <row r="487">
      <c r="A487" s="1" t="s">
        <v>524</v>
      </c>
      <c r="B487" s="1" t="s">
        <v>55</v>
      </c>
      <c r="C487" s="1">
        <v>4.0</v>
      </c>
      <c r="E487" s="1">
        <v>12.0</v>
      </c>
      <c r="F487" s="1" t="s">
        <v>39</v>
      </c>
      <c r="H487" s="2">
        <v>45127.0</v>
      </c>
      <c r="J487" s="3">
        <f t="shared" si="2"/>
        <v>4</v>
      </c>
      <c r="K487" s="4">
        <f t="shared" si="3"/>
        <v>3</v>
      </c>
      <c r="L487" s="4">
        <f t="shared" si="4"/>
        <v>12</v>
      </c>
      <c r="S487" s="1" t="s">
        <v>524</v>
      </c>
      <c r="T487" s="4" t="str">
        <f t="shared" si="5"/>
        <v>Juice</v>
      </c>
      <c r="U487" s="4" t="str">
        <f t="shared" si="6"/>
        <v>UNKNOWN</v>
      </c>
      <c r="V487" s="4" t="str">
        <f t="shared" si="7"/>
        <v>Digital Wallet</v>
      </c>
      <c r="W487" s="4">
        <f t="shared" ref="W487:Y487" si="494">IF(OR(J487 = "ERROR", J487 = ""), "UNKNOWN", J487)</f>
        <v>4</v>
      </c>
      <c r="X487" s="4">
        <f t="shared" si="494"/>
        <v>3</v>
      </c>
      <c r="Y487" s="4">
        <f t="shared" si="494"/>
        <v>12</v>
      </c>
      <c r="Z487" s="5">
        <f t="shared" si="9"/>
        <v>45127</v>
      </c>
    </row>
    <row r="488">
      <c r="A488" s="1" t="s">
        <v>525</v>
      </c>
      <c r="B488" s="1" t="s">
        <v>55</v>
      </c>
      <c r="C488" s="1">
        <v>2.0</v>
      </c>
      <c r="D488" s="1">
        <v>3.0</v>
      </c>
      <c r="E488" s="1">
        <v>6.0</v>
      </c>
      <c r="F488" s="1" t="s">
        <v>28</v>
      </c>
      <c r="H488" s="2">
        <v>45010.0</v>
      </c>
      <c r="J488" s="3">
        <f t="shared" si="2"/>
        <v>2</v>
      </c>
      <c r="K488" s="4">
        <f t="shared" si="3"/>
        <v>3</v>
      </c>
      <c r="L488" s="4">
        <f t="shared" si="4"/>
        <v>6</v>
      </c>
      <c r="S488" s="1" t="s">
        <v>525</v>
      </c>
      <c r="T488" s="4" t="str">
        <f t="shared" si="5"/>
        <v>Juice</v>
      </c>
      <c r="U488" s="4" t="str">
        <f t="shared" si="6"/>
        <v>UNKNOWN</v>
      </c>
      <c r="V488" s="4" t="str">
        <f t="shared" si="7"/>
        <v>Cash</v>
      </c>
      <c r="W488" s="4">
        <f t="shared" ref="W488:Y488" si="495">IF(OR(J488 = "ERROR", J488 = ""), "UNKNOWN", J488)</f>
        <v>2</v>
      </c>
      <c r="X488" s="4">
        <f t="shared" si="495"/>
        <v>3</v>
      </c>
      <c r="Y488" s="4">
        <f t="shared" si="495"/>
        <v>6</v>
      </c>
      <c r="Z488" s="5">
        <f t="shared" si="9"/>
        <v>45010</v>
      </c>
    </row>
    <row r="489">
      <c r="A489" s="1" t="s">
        <v>526</v>
      </c>
      <c r="B489" s="1" t="s">
        <v>32</v>
      </c>
      <c r="C489" s="1">
        <v>1.0</v>
      </c>
      <c r="D489" s="1">
        <v>1.0</v>
      </c>
      <c r="E489" s="1">
        <v>1.0</v>
      </c>
      <c r="F489" s="1" t="s">
        <v>28</v>
      </c>
      <c r="G489" s="1" t="s">
        <v>29</v>
      </c>
      <c r="H489" s="2">
        <v>45005.0</v>
      </c>
      <c r="J489" s="3">
        <f t="shared" si="2"/>
        <v>1</v>
      </c>
      <c r="K489" s="4">
        <f t="shared" si="3"/>
        <v>1</v>
      </c>
      <c r="L489" s="4">
        <f t="shared" si="4"/>
        <v>1</v>
      </c>
      <c r="S489" s="1" t="s">
        <v>526</v>
      </c>
      <c r="T489" s="4" t="str">
        <f t="shared" si="5"/>
        <v>Cookie</v>
      </c>
      <c r="U489" s="4" t="str">
        <f t="shared" si="6"/>
        <v>In-store</v>
      </c>
      <c r="V489" s="4" t="str">
        <f t="shared" si="7"/>
        <v>Cash</v>
      </c>
      <c r="W489" s="4">
        <f t="shared" ref="W489:Y489" si="496">IF(OR(J489 = "ERROR", J489 = ""), "UNKNOWN", J489)</f>
        <v>1</v>
      </c>
      <c r="X489" s="4">
        <f t="shared" si="496"/>
        <v>1</v>
      </c>
      <c r="Y489" s="4">
        <f t="shared" si="496"/>
        <v>1</v>
      </c>
      <c r="Z489" s="5">
        <f t="shared" si="9"/>
        <v>45005</v>
      </c>
    </row>
    <row r="490">
      <c r="A490" s="1" t="s">
        <v>527</v>
      </c>
      <c r="B490" s="1" t="s">
        <v>81</v>
      </c>
      <c r="C490" s="1">
        <v>5.0</v>
      </c>
      <c r="D490" s="1">
        <v>1.5</v>
      </c>
      <c r="E490" s="1">
        <v>7.5</v>
      </c>
      <c r="F490" s="1" t="s">
        <v>39</v>
      </c>
      <c r="H490" s="6">
        <v>45284.0</v>
      </c>
      <c r="J490" s="3">
        <f t="shared" si="2"/>
        <v>5</v>
      </c>
      <c r="K490" s="4">
        <f t="shared" si="3"/>
        <v>1.5</v>
      </c>
      <c r="L490" s="4">
        <f t="shared" si="4"/>
        <v>7.5</v>
      </c>
      <c r="S490" s="1" t="s">
        <v>527</v>
      </c>
      <c r="T490" s="4" t="str">
        <f t="shared" si="5"/>
        <v>Tea</v>
      </c>
      <c r="U490" s="4" t="str">
        <f t="shared" si="6"/>
        <v>UNKNOWN</v>
      </c>
      <c r="V490" s="4" t="str">
        <f t="shared" si="7"/>
        <v>Digital Wallet</v>
      </c>
      <c r="W490" s="4">
        <f t="shared" ref="W490:Y490" si="497">IF(OR(J490 = "ERROR", J490 = ""), "UNKNOWN", J490)</f>
        <v>5</v>
      </c>
      <c r="X490" s="4">
        <f t="shared" si="497"/>
        <v>1.5</v>
      </c>
      <c r="Y490" s="4">
        <f t="shared" si="497"/>
        <v>7.5</v>
      </c>
      <c r="Z490" s="7">
        <f t="shared" si="9"/>
        <v>45284</v>
      </c>
    </row>
    <row r="491">
      <c r="A491" s="1" t="s">
        <v>528</v>
      </c>
      <c r="B491" s="1" t="s">
        <v>44</v>
      </c>
      <c r="C491" s="1">
        <v>1.0</v>
      </c>
      <c r="D491" s="1">
        <v>4.0</v>
      </c>
      <c r="E491" s="1">
        <v>4.0</v>
      </c>
      <c r="G491" s="1" t="s">
        <v>24</v>
      </c>
      <c r="H491" s="2">
        <v>45060.0</v>
      </c>
      <c r="J491" s="3">
        <f t="shared" si="2"/>
        <v>1</v>
      </c>
      <c r="K491" s="4">
        <f t="shared" si="3"/>
        <v>4</v>
      </c>
      <c r="L491" s="4">
        <f t="shared" si="4"/>
        <v>4</v>
      </c>
      <c r="S491" s="1" t="s">
        <v>528</v>
      </c>
      <c r="T491" s="4" t="str">
        <f t="shared" si="5"/>
        <v>Sandwich</v>
      </c>
      <c r="U491" s="4" t="str">
        <f t="shared" si="6"/>
        <v>Takeaway</v>
      </c>
      <c r="V491" s="4" t="str">
        <f t="shared" si="7"/>
        <v>UNKNOWN</v>
      </c>
      <c r="W491" s="4">
        <f t="shared" ref="W491:Y491" si="498">IF(OR(J491 = "ERROR", J491 = ""), "UNKNOWN", J491)</f>
        <v>1</v>
      </c>
      <c r="X491" s="4">
        <f t="shared" si="498"/>
        <v>4</v>
      </c>
      <c r="Y491" s="4">
        <f t="shared" si="498"/>
        <v>4</v>
      </c>
      <c r="Z491" s="5">
        <f t="shared" si="9"/>
        <v>45060</v>
      </c>
    </row>
    <row r="492">
      <c r="A492" s="1" t="s">
        <v>529</v>
      </c>
      <c r="B492" s="1" t="s">
        <v>27</v>
      </c>
      <c r="C492" s="1">
        <v>5.0</v>
      </c>
      <c r="D492" s="1">
        <v>3.0</v>
      </c>
      <c r="E492" s="1">
        <v>15.0</v>
      </c>
      <c r="F492" s="1" t="s">
        <v>28</v>
      </c>
      <c r="H492" s="2">
        <v>45236.0</v>
      </c>
      <c r="J492" s="3">
        <f t="shared" si="2"/>
        <v>5</v>
      </c>
      <c r="K492" s="4">
        <f t="shared" si="3"/>
        <v>3</v>
      </c>
      <c r="L492" s="4">
        <f t="shared" si="4"/>
        <v>15</v>
      </c>
      <c r="S492" s="1" t="s">
        <v>529</v>
      </c>
      <c r="T492" s="4" t="str">
        <f t="shared" si="5"/>
        <v>Cake</v>
      </c>
      <c r="U492" s="4" t="str">
        <f t="shared" si="6"/>
        <v>UNKNOWN</v>
      </c>
      <c r="V492" s="4" t="str">
        <f t="shared" si="7"/>
        <v>Cash</v>
      </c>
      <c r="W492" s="4">
        <f t="shared" ref="W492:Y492" si="499">IF(OR(J492 = "ERROR", J492 = ""), "UNKNOWN", J492)</f>
        <v>5</v>
      </c>
      <c r="X492" s="4">
        <f t="shared" si="499"/>
        <v>3</v>
      </c>
      <c r="Y492" s="4">
        <f t="shared" si="499"/>
        <v>15</v>
      </c>
      <c r="Z492" s="5">
        <f t="shared" si="9"/>
        <v>45236</v>
      </c>
    </row>
    <row r="493">
      <c r="A493" s="1" t="s">
        <v>530</v>
      </c>
      <c r="B493" s="1" t="s">
        <v>44</v>
      </c>
      <c r="C493" s="1">
        <v>4.0</v>
      </c>
      <c r="D493" s="1">
        <v>4.0</v>
      </c>
      <c r="E493" s="1">
        <v>16.0</v>
      </c>
      <c r="F493" s="1" t="s">
        <v>28</v>
      </c>
      <c r="G493" s="1" t="s">
        <v>24</v>
      </c>
      <c r="H493" s="2">
        <v>45185.0</v>
      </c>
      <c r="J493" s="3">
        <f t="shared" si="2"/>
        <v>4</v>
      </c>
      <c r="K493" s="4">
        <f t="shared" si="3"/>
        <v>4</v>
      </c>
      <c r="L493" s="4">
        <f t="shared" si="4"/>
        <v>16</v>
      </c>
      <c r="S493" s="1" t="s">
        <v>530</v>
      </c>
      <c r="T493" s="4" t="str">
        <f t="shared" si="5"/>
        <v>Sandwich</v>
      </c>
      <c r="U493" s="4" t="str">
        <f t="shared" si="6"/>
        <v>Takeaway</v>
      </c>
      <c r="V493" s="4" t="str">
        <f t="shared" si="7"/>
        <v>Cash</v>
      </c>
      <c r="W493" s="4">
        <f t="shared" ref="W493:Y493" si="500">IF(OR(J493 = "ERROR", J493 = ""), "UNKNOWN", J493)</f>
        <v>4</v>
      </c>
      <c r="X493" s="4">
        <f t="shared" si="500"/>
        <v>4</v>
      </c>
      <c r="Y493" s="4">
        <f t="shared" si="500"/>
        <v>16</v>
      </c>
      <c r="Z493" s="5">
        <f t="shared" si="9"/>
        <v>45185</v>
      </c>
    </row>
    <row r="494">
      <c r="A494" s="1" t="s">
        <v>531</v>
      </c>
      <c r="B494" s="1" t="s">
        <v>27</v>
      </c>
      <c r="C494" s="1">
        <v>2.0</v>
      </c>
      <c r="D494" s="1">
        <v>3.0</v>
      </c>
      <c r="E494" s="1">
        <v>6.0</v>
      </c>
      <c r="F494" s="1" t="s">
        <v>23</v>
      </c>
      <c r="H494" s="2">
        <v>45136.0</v>
      </c>
      <c r="J494" s="3">
        <f t="shared" si="2"/>
        <v>2</v>
      </c>
      <c r="K494" s="4">
        <f t="shared" si="3"/>
        <v>3</v>
      </c>
      <c r="L494" s="4">
        <f t="shared" si="4"/>
        <v>6</v>
      </c>
      <c r="S494" s="1" t="s">
        <v>531</v>
      </c>
      <c r="T494" s="4" t="str">
        <f t="shared" si="5"/>
        <v>Cake</v>
      </c>
      <c r="U494" s="4" t="str">
        <f t="shared" si="6"/>
        <v>UNKNOWN</v>
      </c>
      <c r="V494" s="4" t="str">
        <f t="shared" si="7"/>
        <v>Credit Card</v>
      </c>
      <c r="W494" s="4">
        <f t="shared" ref="W494:Y494" si="501">IF(OR(J494 = "ERROR", J494 = ""), "UNKNOWN", J494)</f>
        <v>2</v>
      </c>
      <c r="X494" s="4">
        <f t="shared" si="501"/>
        <v>3</v>
      </c>
      <c r="Y494" s="4">
        <f t="shared" si="501"/>
        <v>6</v>
      </c>
      <c r="Z494" s="5">
        <f t="shared" si="9"/>
        <v>45136</v>
      </c>
    </row>
    <row r="495">
      <c r="A495" s="1" t="s">
        <v>532</v>
      </c>
      <c r="B495" s="1" t="s">
        <v>25</v>
      </c>
      <c r="C495" s="1">
        <v>4.0</v>
      </c>
      <c r="D495" s="1">
        <v>1.0</v>
      </c>
      <c r="E495" s="1">
        <v>4.0</v>
      </c>
      <c r="G495" s="1" t="s">
        <v>24</v>
      </c>
      <c r="H495" s="2">
        <v>45138.0</v>
      </c>
      <c r="J495" s="3">
        <f t="shared" si="2"/>
        <v>4</v>
      </c>
      <c r="K495" s="4">
        <f t="shared" si="3"/>
        <v>1</v>
      </c>
      <c r="L495" s="4">
        <f t="shared" si="4"/>
        <v>4</v>
      </c>
      <c r="S495" s="1" t="s">
        <v>532</v>
      </c>
      <c r="T495" s="4" t="str">
        <f t="shared" si="5"/>
        <v>UNKNOWN</v>
      </c>
      <c r="U495" s="4" t="str">
        <f t="shared" si="6"/>
        <v>Takeaway</v>
      </c>
      <c r="V495" s="4" t="str">
        <f t="shared" si="7"/>
        <v>UNKNOWN</v>
      </c>
      <c r="W495" s="4">
        <f t="shared" ref="W495:Y495" si="502">IF(OR(J495 = "ERROR", J495 = ""), "UNKNOWN", J495)</f>
        <v>4</v>
      </c>
      <c r="X495" s="4">
        <f t="shared" si="502"/>
        <v>1</v>
      </c>
      <c r="Y495" s="4">
        <f t="shared" si="502"/>
        <v>4</v>
      </c>
      <c r="Z495" s="5">
        <f t="shared" si="9"/>
        <v>45138</v>
      </c>
    </row>
    <row r="496">
      <c r="A496" s="1" t="s">
        <v>533</v>
      </c>
      <c r="B496" s="1" t="s">
        <v>44</v>
      </c>
      <c r="C496" s="1">
        <v>3.0</v>
      </c>
      <c r="D496" s="1">
        <v>4.0</v>
      </c>
      <c r="E496" s="1">
        <v>12.0</v>
      </c>
      <c r="F496" s="1" t="s">
        <v>39</v>
      </c>
      <c r="G496" s="1" t="s">
        <v>29</v>
      </c>
      <c r="H496" s="2">
        <v>45157.0</v>
      </c>
      <c r="J496" s="3">
        <f t="shared" si="2"/>
        <v>3</v>
      </c>
      <c r="K496" s="4">
        <f t="shared" si="3"/>
        <v>4</v>
      </c>
      <c r="L496" s="4">
        <f t="shared" si="4"/>
        <v>12</v>
      </c>
      <c r="S496" s="1" t="s">
        <v>533</v>
      </c>
      <c r="T496" s="4" t="str">
        <f t="shared" si="5"/>
        <v>Sandwich</v>
      </c>
      <c r="U496" s="4" t="str">
        <f t="shared" si="6"/>
        <v>In-store</v>
      </c>
      <c r="V496" s="4" t="str">
        <f t="shared" si="7"/>
        <v>Digital Wallet</v>
      </c>
      <c r="W496" s="4">
        <f t="shared" ref="W496:Y496" si="503">IF(OR(J496 = "ERROR", J496 = ""), "UNKNOWN", J496)</f>
        <v>3</v>
      </c>
      <c r="X496" s="4">
        <f t="shared" si="503"/>
        <v>4</v>
      </c>
      <c r="Y496" s="4">
        <f t="shared" si="503"/>
        <v>12</v>
      </c>
      <c r="Z496" s="5">
        <f t="shared" si="9"/>
        <v>45157</v>
      </c>
    </row>
    <row r="497">
      <c r="A497" s="1" t="s">
        <v>534</v>
      </c>
      <c r="B497" s="1" t="s">
        <v>36</v>
      </c>
      <c r="C497" s="1">
        <v>3.0</v>
      </c>
      <c r="D497" s="1">
        <v>5.0</v>
      </c>
      <c r="E497" s="1">
        <v>15.0</v>
      </c>
      <c r="G497" s="1" t="s">
        <v>24</v>
      </c>
      <c r="H497" s="2">
        <v>45053.0</v>
      </c>
      <c r="J497" s="3">
        <f t="shared" si="2"/>
        <v>3</v>
      </c>
      <c r="K497" s="4">
        <f t="shared" si="3"/>
        <v>5</v>
      </c>
      <c r="L497" s="4">
        <f t="shared" si="4"/>
        <v>15</v>
      </c>
      <c r="S497" s="1" t="s">
        <v>534</v>
      </c>
      <c r="T497" s="4" t="str">
        <f t="shared" si="5"/>
        <v>Salad</v>
      </c>
      <c r="U497" s="4" t="str">
        <f t="shared" si="6"/>
        <v>Takeaway</v>
      </c>
      <c r="V497" s="4" t="str">
        <f t="shared" si="7"/>
        <v>UNKNOWN</v>
      </c>
      <c r="W497" s="4">
        <f t="shared" ref="W497:Y497" si="504">IF(OR(J497 = "ERROR", J497 = ""), "UNKNOWN", J497)</f>
        <v>3</v>
      </c>
      <c r="X497" s="4">
        <f t="shared" si="504"/>
        <v>5</v>
      </c>
      <c r="Y497" s="4">
        <f t="shared" si="504"/>
        <v>15</v>
      </c>
      <c r="Z497" s="5">
        <f t="shared" si="9"/>
        <v>45053</v>
      </c>
    </row>
    <row r="498">
      <c r="A498" s="1" t="s">
        <v>535</v>
      </c>
      <c r="B498" s="1" t="s">
        <v>36</v>
      </c>
      <c r="C498" s="1">
        <v>2.0</v>
      </c>
      <c r="D498" s="1">
        <v>5.0</v>
      </c>
      <c r="E498" s="1">
        <v>10.0</v>
      </c>
      <c r="F498" s="1" t="s">
        <v>39</v>
      </c>
      <c r="G498" s="1" t="s">
        <v>24</v>
      </c>
      <c r="H498" s="2">
        <v>44948.0</v>
      </c>
      <c r="J498" s="3">
        <f t="shared" si="2"/>
        <v>2</v>
      </c>
      <c r="K498" s="4">
        <f t="shared" si="3"/>
        <v>5</v>
      </c>
      <c r="L498" s="4">
        <f t="shared" si="4"/>
        <v>10</v>
      </c>
      <c r="S498" s="1" t="s">
        <v>535</v>
      </c>
      <c r="T498" s="4" t="str">
        <f t="shared" si="5"/>
        <v>Salad</v>
      </c>
      <c r="U498" s="4" t="str">
        <f t="shared" si="6"/>
        <v>Takeaway</v>
      </c>
      <c r="V498" s="4" t="str">
        <f t="shared" si="7"/>
        <v>Digital Wallet</v>
      </c>
      <c r="W498" s="4">
        <f t="shared" ref="W498:Y498" si="505">IF(OR(J498 = "ERROR", J498 = ""), "UNKNOWN", J498)</f>
        <v>2</v>
      </c>
      <c r="X498" s="4">
        <f t="shared" si="505"/>
        <v>5</v>
      </c>
      <c r="Y498" s="4">
        <f t="shared" si="505"/>
        <v>10</v>
      </c>
      <c r="Z498" s="5">
        <f t="shared" si="9"/>
        <v>44948</v>
      </c>
    </row>
    <row r="499">
      <c r="A499" s="1" t="s">
        <v>536</v>
      </c>
      <c r="B499" s="1" t="s">
        <v>44</v>
      </c>
      <c r="C499" s="1">
        <v>2.0</v>
      </c>
      <c r="D499" s="1">
        <v>4.0</v>
      </c>
      <c r="E499" s="1">
        <v>8.0</v>
      </c>
      <c r="G499" s="1" t="s">
        <v>29</v>
      </c>
      <c r="H499" s="2">
        <v>45148.0</v>
      </c>
      <c r="J499" s="3">
        <f t="shared" si="2"/>
        <v>2</v>
      </c>
      <c r="K499" s="4">
        <f t="shared" si="3"/>
        <v>4</v>
      </c>
      <c r="L499" s="4">
        <f t="shared" si="4"/>
        <v>8</v>
      </c>
      <c r="S499" s="1" t="s">
        <v>536</v>
      </c>
      <c r="T499" s="4" t="str">
        <f t="shared" si="5"/>
        <v>Sandwich</v>
      </c>
      <c r="U499" s="4" t="str">
        <f t="shared" si="6"/>
        <v>In-store</v>
      </c>
      <c r="V499" s="4" t="str">
        <f t="shared" si="7"/>
        <v>UNKNOWN</v>
      </c>
      <c r="W499" s="4">
        <f t="shared" ref="W499:Y499" si="506">IF(OR(J499 = "ERROR", J499 = ""), "UNKNOWN", J499)</f>
        <v>2</v>
      </c>
      <c r="X499" s="4">
        <f t="shared" si="506"/>
        <v>4</v>
      </c>
      <c r="Y499" s="4">
        <f t="shared" si="506"/>
        <v>8</v>
      </c>
      <c r="Z499" s="5">
        <f t="shared" si="9"/>
        <v>45148</v>
      </c>
    </row>
    <row r="500">
      <c r="A500" s="1" t="s">
        <v>537</v>
      </c>
      <c r="B500" s="1" t="s">
        <v>55</v>
      </c>
      <c r="C500" s="1">
        <v>2.0</v>
      </c>
      <c r="D500" s="1">
        <v>3.0</v>
      </c>
      <c r="E500" s="1">
        <v>6.0</v>
      </c>
      <c r="F500" s="1" t="s">
        <v>39</v>
      </c>
      <c r="G500" s="1" t="s">
        <v>24</v>
      </c>
      <c r="H500" s="6">
        <v>45223.0</v>
      </c>
      <c r="J500" s="3">
        <f t="shared" si="2"/>
        <v>2</v>
      </c>
      <c r="K500" s="4">
        <f t="shared" si="3"/>
        <v>3</v>
      </c>
      <c r="L500" s="4">
        <f t="shared" si="4"/>
        <v>6</v>
      </c>
      <c r="S500" s="1" t="s">
        <v>537</v>
      </c>
      <c r="T500" s="4" t="str">
        <f t="shared" si="5"/>
        <v>Juice</v>
      </c>
      <c r="U500" s="4" t="str">
        <f t="shared" si="6"/>
        <v>Takeaway</v>
      </c>
      <c r="V500" s="4" t="str">
        <f t="shared" si="7"/>
        <v>Digital Wallet</v>
      </c>
      <c r="W500" s="4">
        <f t="shared" ref="W500:Y500" si="507">IF(OR(J500 = "ERROR", J500 = ""), "UNKNOWN", J500)</f>
        <v>2</v>
      </c>
      <c r="X500" s="4">
        <f t="shared" si="507"/>
        <v>3</v>
      </c>
      <c r="Y500" s="4">
        <f t="shared" si="507"/>
        <v>6</v>
      </c>
      <c r="Z500" s="7">
        <f t="shared" si="9"/>
        <v>45223</v>
      </c>
    </row>
    <row r="501">
      <c r="A501" s="1" t="s">
        <v>538</v>
      </c>
      <c r="B501" s="1" t="s">
        <v>81</v>
      </c>
      <c r="C501" s="1">
        <v>1.0</v>
      </c>
      <c r="D501" s="1">
        <v>1.5</v>
      </c>
      <c r="E501" s="1">
        <v>1.5</v>
      </c>
      <c r="F501" s="1" t="s">
        <v>39</v>
      </c>
      <c r="G501" s="1" t="s">
        <v>29</v>
      </c>
      <c r="H501" s="2">
        <v>45062.0</v>
      </c>
      <c r="J501" s="3">
        <f t="shared" si="2"/>
        <v>1</v>
      </c>
      <c r="K501" s="4">
        <f t="shared" si="3"/>
        <v>1.5</v>
      </c>
      <c r="L501" s="4">
        <f t="shared" si="4"/>
        <v>1.5</v>
      </c>
      <c r="S501" s="1" t="s">
        <v>538</v>
      </c>
      <c r="T501" s="4" t="str">
        <f t="shared" si="5"/>
        <v>Tea</v>
      </c>
      <c r="U501" s="4" t="str">
        <f t="shared" si="6"/>
        <v>In-store</v>
      </c>
      <c r="V501" s="4" t="str">
        <f t="shared" si="7"/>
        <v>Digital Wallet</v>
      </c>
      <c r="W501" s="4">
        <f t="shared" ref="W501:Y501" si="508">IF(OR(J501 = "ERROR", J501 = ""), "UNKNOWN", J501)</f>
        <v>1</v>
      </c>
      <c r="X501" s="4">
        <f t="shared" si="508"/>
        <v>1.5</v>
      </c>
      <c r="Y501" s="4">
        <f t="shared" si="508"/>
        <v>1.5</v>
      </c>
      <c r="Z501" s="5">
        <f t="shared" si="9"/>
        <v>45062</v>
      </c>
    </row>
    <row r="502">
      <c r="A502" s="1" t="s">
        <v>539</v>
      </c>
      <c r="B502" s="1" t="s">
        <v>27</v>
      </c>
      <c r="C502" s="1">
        <v>3.0</v>
      </c>
      <c r="D502" s="1">
        <v>3.0</v>
      </c>
      <c r="E502" s="1">
        <v>9.0</v>
      </c>
      <c r="H502" s="2">
        <v>44983.0</v>
      </c>
      <c r="J502" s="3">
        <f t="shared" si="2"/>
        <v>3</v>
      </c>
      <c r="K502" s="4">
        <f t="shared" si="3"/>
        <v>3</v>
      </c>
      <c r="L502" s="4">
        <f t="shared" si="4"/>
        <v>9</v>
      </c>
      <c r="S502" s="1" t="s">
        <v>539</v>
      </c>
      <c r="T502" s="4" t="str">
        <f t="shared" si="5"/>
        <v>Cake</v>
      </c>
      <c r="U502" s="4" t="str">
        <f t="shared" si="6"/>
        <v>UNKNOWN</v>
      </c>
      <c r="V502" s="4" t="str">
        <f t="shared" si="7"/>
        <v>UNKNOWN</v>
      </c>
      <c r="W502" s="4">
        <f t="shared" ref="W502:Y502" si="509">IF(OR(J502 = "ERROR", J502 = ""), "UNKNOWN", J502)</f>
        <v>3</v>
      </c>
      <c r="X502" s="4">
        <f t="shared" si="509"/>
        <v>3</v>
      </c>
      <c r="Y502" s="4">
        <f t="shared" si="509"/>
        <v>9</v>
      </c>
      <c r="Z502" s="5">
        <f t="shared" si="9"/>
        <v>44983</v>
      </c>
    </row>
    <row r="503">
      <c r="A503" s="1" t="s">
        <v>540</v>
      </c>
      <c r="B503" s="1" t="s">
        <v>44</v>
      </c>
      <c r="C503" s="1">
        <v>3.0</v>
      </c>
      <c r="D503" s="1">
        <v>4.0</v>
      </c>
      <c r="E503" s="1">
        <v>12.0</v>
      </c>
      <c r="F503" s="1" t="s">
        <v>28</v>
      </c>
      <c r="H503" s="2">
        <v>45171.0</v>
      </c>
      <c r="J503" s="3">
        <f t="shared" si="2"/>
        <v>3</v>
      </c>
      <c r="K503" s="4">
        <f t="shared" si="3"/>
        <v>4</v>
      </c>
      <c r="L503" s="4">
        <f t="shared" si="4"/>
        <v>12</v>
      </c>
      <c r="S503" s="1" t="s">
        <v>540</v>
      </c>
      <c r="T503" s="4" t="str">
        <f t="shared" si="5"/>
        <v>Sandwich</v>
      </c>
      <c r="U503" s="4" t="str">
        <f t="shared" si="6"/>
        <v>UNKNOWN</v>
      </c>
      <c r="V503" s="4" t="str">
        <f t="shared" si="7"/>
        <v>Cash</v>
      </c>
      <c r="W503" s="4">
        <f t="shared" ref="W503:Y503" si="510">IF(OR(J503 = "ERROR", J503 = ""), "UNKNOWN", J503)</f>
        <v>3</v>
      </c>
      <c r="X503" s="4">
        <f t="shared" si="510"/>
        <v>4</v>
      </c>
      <c r="Y503" s="4">
        <f t="shared" si="510"/>
        <v>12</v>
      </c>
      <c r="Z503" s="5">
        <f t="shared" si="9"/>
        <v>45171</v>
      </c>
    </row>
    <row r="504">
      <c r="A504" s="1" t="s">
        <v>541</v>
      </c>
      <c r="B504" s="1" t="s">
        <v>27</v>
      </c>
      <c r="C504" s="1">
        <v>5.0</v>
      </c>
      <c r="D504" s="1">
        <v>3.0</v>
      </c>
      <c r="E504" s="1">
        <v>15.0</v>
      </c>
      <c r="G504" s="1" t="s">
        <v>24</v>
      </c>
      <c r="H504" s="2">
        <v>44945.0</v>
      </c>
      <c r="J504" s="3">
        <f t="shared" si="2"/>
        <v>5</v>
      </c>
      <c r="K504" s="4">
        <f t="shared" si="3"/>
        <v>3</v>
      </c>
      <c r="L504" s="4">
        <f t="shared" si="4"/>
        <v>15</v>
      </c>
      <c r="S504" s="1" t="s">
        <v>541</v>
      </c>
      <c r="T504" s="4" t="str">
        <f t="shared" si="5"/>
        <v>Cake</v>
      </c>
      <c r="U504" s="4" t="str">
        <f t="shared" si="6"/>
        <v>Takeaway</v>
      </c>
      <c r="V504" s="4" t="str">
        <f t="shared" si="7"/>
        <v>UNKNOWN</v>
      </c>
      <c r="W504" s="4">
        <f t="shared" ref="W504:Y504" si="511">IF(OR(J504 = "ERROR", J504 = ""), "UNKNOWN", J504)</f>
        <v>5</v>
      </c>
      <c r="X504" s="4">
        <f t="shared" si="511"/>
        <v>3</v>
      </c>
      <c r="Y504" s="4">
        <f t="shared" si="511"/>
        <v>15</v>
      </c>
      <c r="Z504" s="5">
        <f t="shared" si="9"/>
        <v>44945</v>
      </c>
    </row>
    <row r="505">
      <c r="A505" s="1" t="s">
        <v>542</v>
      </c>
      <c r="B505" s="1" t="s">
        <v>32</v>
      </c>
      <c r="C505" s="1">
        <v>5.0</v>
      </c>
      <c r="D505" s="1">
        <v>1.0</v>
      </c>
      <c r="E505" s="1">
        <v>5.0</v>
      </c>
      <c r="G505" s="1" t="s">
        <v>24</v>
      </c>
      <c r="H505" s="2">
        <v>45151.0</v>
      </c>
      <c r="J505" s="3">
        <f t="shared" si="2"/>
        <v>5</v>
      </c>
      <c r="K505" s="4">
        <f t="shared" si="3"/>
        <v>1</v>
      </c>
      <c r="L505" s="4">
        <f t="shared" si="4"/>
        <v>5</v>
      </c>
      <c r="S505" s="1" t="s">
        <v>542</v>
      </c>
      <c r="T505" s="4" t="str">
        <f t="shared" si="5"/>
        <v>Cookie</v>
      </c>
      <c r="U505" s="4" t="str">
        <f t="shared" si="6"/>
        <v>Takeaway</v>
      </c>
      <c r="V505" s="4" t="str">
        <f t="shared" si="7"/>
        <v>UNKNOWN</v>
      </c>
      <c r="W505" s="4">
        <f t="shared" ref="W505:Y505" si="512">IF(OR(J505 = "ERROR", J505 = ""), "UNKNOWN", J505)</f>
        <v>5</v>
      </c>
      <c r="X505" s="4">
        <f t="shared" si="512"/>
        <v>1</v>
      </c>
      <c r="Y505" s="4">
        <f t="shared" si="512"/>
        <v>5</v>
      </c>
      <c r="Z505" s="5">
        <f t="shared" si="9"/>
        <v>45151</v>
      </c>
    </row>
    <row r="506">
      <c r="A506" s="1" t="s">
        <v>543</v>
      </c>
      <c r="B506" s="1" t="s">
        <v>55</v>
      </c>
      <c r="C506" s="1">
        <v>2.0</v>
      </c>
      <c r="D506" s="1">
        <v>3.0</v>
      </c>
      <c r="E506" s="1">
        <v>6.0</v>
      </c>
      <c r="H506" s="6">
        <v>45219.0</v>
      </c>
      <c r="J506" s="3">
        <f t="shared" si="2"/>
        <v>2</v>
      </c>
      <c r="K506" s="4">
        <f t="shared" si="3"/>
        <v>3</v>
      </c>
      <c r="L506" s="4">
        <f t="shared" si="4"/>
        <v>6</v>
      </c>
      <c r="S506" s="1" t="s">
        <v>543</v>
      </c>
      <c r="T506" s="4" t="str">
        <f t="shared" si="5"/>
        <v>Juice</v>
      </c>
      <c r="U506" s="4" t="str">
        <f t="shared" si="6"/>
        <v>UNKNOWN</v>
      </c>
      <c r="V506" s="4" t="str">
        <f t="shared" si="7"/>
        <v>UNKNOWN</v>
      </c>
      <c r="W506" s="4">
        <f t="shared" ref="W506:Y506" si="513">IF(OR(J506 = "ERROR", J506 = ""), "UNKNOWN", J506)</f>
        <v>2</v>
      </c>
      <c r="X506" s="4">
        <f t="shared" si="513"/>
        <v>3</v>
      </c>
      <c r="Y506" s="4">
        <f t="shared" si="513"/>
        <v>6</v>
      </c>
      <c r="Z506" s="7">
        <f t="shared" si="9"/>
        <v>45219</v>
      </c>
    </row>
    <row r="507">
      <c r="A507" s="1" t="s">
        <v>544</v>
      </c>
      <c r="B507" s="1" t="s">
        <v>36</v>
      </c>
      <c r="C507" s="1">
        <v>3.0</v>
      </c>
      <c r="D507" s="1">
        <v>5.0</v>
      </c>
      <c r="E507" s="1">
        <v>15.0</v>
      </c>
      <c r="F507" s="1" t="s">
        <v>28</v>
      </c>
      <c r="G507" s="1" t="s">
        <v>29</v>
      </c>
      <c r="H507" s="2">
        <v>45166.0</v>
      </c>
      <c r="J507" s="3">
        <f t="shared" si="2"/>
        <v>3</v>
      </c>
      <c r="K507" s="4">
        <f t="shared" si="3"/>
        <v>5</v>
      </c>
      <c r="L507" s="4">
        <f t="shared" si="4"/>
        <v>15</v>
      </c>
      <c r="S507" s="1" t="s">
        <v>544</v>
      </c>
      <c r="T507" s="4" t="str">
        <f t="shared" si="5"/>
        <v>Salad</v>
      </c>
      <c r="U507" s="4" t="str">
        <f t="shared" si="6"/>
        <v>In-store</v>
      </c>
      <c r="V507" s="4" t="str">
        <f t="shared" si="7"/>
        <v>Cash</v>
      </c>
      <c r="W507" s="4">
        <f t="shared" ref="W507:Y507" si="514">IF(OR(J507 = "ERROR", J507 = ""), "UNKNOWN", J507)</f>
        <v>3</v>
      </c>
      <c r="X507" s="4">
        <f t="shared" si="514"/>
        <v>5</v>
      </c>
      <c r="Y507" s="4">
        <f t="shared" si="514"/>
        <v>15</v>
      </c>
      <c r="Z507" s="5">
        <f t="shared" si="9"/>
        <v>45166</v>
      </c>
    </row>
    <row r="508">
      <c r="A508" s="1" t="s">
        <v>545</v>
      </c>
      <c r="B508" s="1" t="s">
        <v>41</v>
      </c>
      <c r="C508" s="1">
        <v>2.0</v>
      </c>
      <c r="D508" s="1">
        <v>4.0</v>
      </c>
      <c r="E508" s="1">
        <v>8.0</v>
      </c>
      <c r="F508" s="1" t="s">
        <v>28</v>
      </c>
      <c r="G508" s="1" t="s">
        <v>29</v>
      </c>
      <c r="H508" s="2">
        <v>45098.0</v>
      </c>
      <c r="J508" s="3">
        <f t="shared" si="2"/>
        <v>2</v>
      </c>
      <c r="K508" s="4">
        <f t="shared" si="3"/>
        <v>4</v>
      </c>
      <c r="L508" s="4">
        <f t="shared" si="4"/>
        <v>8</v>
      </c>
      <c r="S508" s="1" t="s">
        <v>545</v>
      </c>
      <c r="T508" s="4" t="str">
        <f t="shared" si="5"/>
        <v>Smoothie</v>
      </c>
      <c r="U508" s="4" t="str">
        <f t="shared" si="6"/>
        <v>In-store</v>
      </c>
      <c r="V508" s="4" t="str">
        <f t="shared" si="7"/>
        <v>Cash</v>
      </c>
      <c r="W508" s="4">
        <f t="shared" ref="W508:Y508" si="515">IF(OR(J508 = "ERROR", J508 = ""), "UNKNOWN", J508)</f>
        <v>2</v>
      </c>
      <c r="X508" s="4">
        <f t="shared" si="515"/>
        <v>4</v>
      </c>
      <c r="Y508" s="4">
        <f t="shared" si="515"/>
        <v>8</v>
      </c>
      <c r="Z508" s="5">
        <f t="shared" si="9"/>
        <v>45098</v>
      </c>
    </row>
    <row r="509">
      <c r="A509" s="1" t="s">
        <v>546</v>
      </c>
      <c r="B509" s="1" t="s">
        <v>27</v>
      </c>
      <c r="C509" s="1" t="s">
        <v>30</v>
      </c>
      <c r="D509" s="1">
        <v>3.0</v>
      </c>
      <c r="E509" s="1">
        <v>9.0</v>
      </c>
      <c r="F509" s="1" t="s">
        <v>28</v>
      </c>
      <c r="G509" s="1" t="s">
        <v>24</v>
      </c>
      <c r="H509" s="2">
        <v>45184.0</v>
      </c>
      <c r="J509" s="3">
        <f t="shared" si="2"/>
        <v>3</v>
      </c>
      <c r="K509" s="4">
        <f t="shared" si="3"/>
        <v>3</v>
      </c>
      <c r="L509" s="4">
        <f t="shared" si="4"/>
        <v>9</v>
      </c>
      <c r="S509" s="1" t="s">
        <v>546</v>
      </c>
      <c r="T509" s="4" t="str">
        <f t="shared" si="5"/>
        <v>Cake</v>
      </c>
      <c r="U509" s="4" t="str">
        <f t="shared" si="6"/>
        <v>Takeaway</v>
      </c>
      <c r="V509" s="4" t="str">
        <f t="shared" si="7"/>
        <v>Cash</v>
      </c>
      <c r="W509" s="4">
        <f t="shared" ref="W509:Y509" si="516">IF(OR(J509 = "ERROR", J509 = ""), "UNKNOWN", J509)</f>
        <v>3</v>
      </c>
      <c r="X509" s="4">
        <f t="shared" si="516"/>
        <v>3</v>
      </c>
      <c r="Y509" s="4">
        <f t="shared" si="516"/>
        <v>9</v>
      </c>
      <c r="Z509" s="5">
        <f t="shared" si="9"/>
        <v>45184</v>
      </c>
    </row>
    <row r="510">
      <c r="A510" s="1" t="s">
        <v>547</v>
      </c>
      <c r="B510" s="1" t="s">
        <v>44</v>
      </c>
      <c r="C510" s="1">
        <v>3.0</v>
      </c>
      <c r="D510" s="1">
        <v>4.0</v>
      </c>
      <c r="E510" s="1">
        <v>12.0</v>
      </c>
      <c r="F510" s="1" t="s">
        <v>30</v>
      </c>
      <c r="G510" s="1" t="s">
        <v>24</v>
      </c>
      <c r="H510" s="2">
        <v>45010.0</v>
      </c>
      <c r="J510" s="3">
        <f t="shared" si="2"/>
        <v>3</v>
      </c>
      <c r="K510" s="4">
        <f t="shared" si="3"/>
        <v>4</v>
      </c>
      <c r="L510" s="4">
        <f t="shared" si="4"/>
        <v>12</v>
      </c>
      <c r="S510" s="1" t="s">
        <v>547</v>
      </c>
      <c r="T510" s="4" t="str">
        <f t="shared" si="5"/>
        <v>Sandwich</v>
      </c>
      <c r="U510" s="4" t="str">
        <f t="shared" si="6"/>
        <v>Takeaway</v>
      </c>
      <c r="V510" s="4" t="str">
        <f t="shared" si="7"/>
        <v>UNKNOWN</v>
      </c>
      <c r="W510" s="4">
        <f t="shared" ref="W510:Y510" si="517">IF(OR(J510 = "ERROR", J510 = ""), "UNKNOWN", J510)</f>
        <v>3</v>
      </c>
      <c r="X510" s="4">
        <f t="shared" si="517"/>
        <v>4</v>
      </c>
      <c r="Y510" s="4">
        <f t="shared" si="517"/>
        <v>12</v>
      </c>
      <c r="Z510" s="5">
        <f t="shared" si="9"/>
        <v>45010</v>
      </c>
    </row>
    <row r="511">
      <c r="A511" s="1" t="s">
        <v>548</v>
      </c>
      <c r="B511" s="1" t="s">
        <v>32</v>
      </c>
      <c r="C511" s="1">
        <v>3.0</v>
      </c>
      <c r="D511" s="1">
        <v>1.0</v>
      </c>
      <c r="E511" s="1">
        <v>3.0</v>
      </c>
      <c r="F511" s="1" t="s">
        <v>28</v>
      </c>
      <c r="G511" s="1" t="s">
        <v>29</v>
      </c>
      <c r="H511" s="1" t="s">
        <v>25</v>
      </c>
      <c r="J511" s="3">
        <f t="shared" si="2"/>
        <v>3</v>
      </c>
      <c r="K511" s="4">
        <f t="shared" si="3"/>
        <v>1</v>
      </c>
      <c r="L511" s="4">
        <f t="shared" si="4"/>
        <v>3</v>
      </c>
      <c r="S511" s="1" t="s">
        <v>548</v>
      </c>
      <c r="T511" s="4" t="str">
        <f t="shared" si="5"/>
        <v>Cookie</v>
      </c>
      <c r="U511" s="4" t="str">
        <f t="shared" si="6"/>
        <v>In-store</v>
      </c>
      <c r="V511" s="4" t="str">
        <f t="shared" si="7"/>
        <v>Cash</v>
      </c>
      <c r="W511" s="4">
        <f t="shared" ref="W511:Y511" si="518">IF(OR(J511 = "ERROR", J511 = ""), "UNKNOWN", J511)</f>
        <v>3</v>
      </c>
      <c r="X511" s="4">
        <f t="shared" si="518"/>
        <v>1</v>
      </c>
      <c r="Y511" s="4">
        <f t="shared" si="518"/>
        <v>3</v>
      </c>
      <c r="Z511" s="4" t="str">
        <f t="shared" si="9"/>
        <v>UNKNOWN</v>
      </c>
    </row>
    <row r="512">
      <c r="A512" s="1" t="s">
        <v>549</v>
      </c>
      <c r="B512" s="1" t="s">
        <v>81</v>
      </c>
      <c r="C512" s="1">
        <v>3.0</v>
      </c>
      <c r="D512" s="1">
        <v>1.5</v>
      </c>
      <c r="E512" s="1">
        <v>4.5</v>
      </c>
      <c r="F512" s="1" t="s">
        <v>28</v>
      </c>
      <c r="G512" s="1" t="s">
        <v>24</v>
      </c>
      <c r="H512" s="2">
        <v>44987.0</v>
      </c>
      <c r="J512" s="3">
        <f t="shared" si="2"/>
        <v>3</v>
      </c>
      <c r="K512" s="4">
        <f t="shared" si="3"/>
        <v>1.5</v>
      </c>
      <c r="L512" s="4">
        <f t="shared" si="4"/>
        <v>4.5</v>
      </c>
      <c r="S512" s="1" t="s">
        <v>549</v>
      </c>
      <c r="T512" s="4" t="str">
        <f t="shared" si="5"/>
        <v>Tea</v>
      </c>
      <c r="U512" s="4" t="str">
        <f t="shared" si="6"/>
        <v>Takeaway</v>
      </c>
      <c r="V512" s="4" t="str">
        <f t="shared" si="7"/>
        <v>Cash</v>
      </c>
      <c r="W512" s="4">
        <f t="shared" ref="W512:Y512" si="519">IF(OR(J512 = "ERROR", J512 = ""), "UNKNOWN", J512)</f>
        <v>3</v>
      </c>
      <c r="X512" s="4">
        <f t="shared" si="519"/>
        <v>1.5</v>
      </c>
      <c r="Y512" s="4">
        <f t="shared" si="519"/>
        <v>4.5</v>
      </c>
      <c r="Z512" s="5">
        <f t="shared" si="9"/>
        <v>44987</v>
      </c>
    </row>
    <row r="513">
      <c r="A513" s="1" t="s">
        <v>550</v>
      </c>
      <c r="B513" s="1" t="s">
        <v>25</v>
      </c>
      <c r="C513" s="1">
        <v>3.0</v>
      </c>
      <c r="D513" s="1">
        <v>4.0</v>
      </c>
      <c r="E513" s="1">
        <v>12.0</v>
      </c>
      <c r="F513" s="1" t="s">
        <v>23</v>
      </c>
      <c r="G513" s="1" t="s">
        <v>30</v>
      </c>
      <c r="H513" s="2">
        <v>45269.0</v>
      </c>
      <c r="J513" s="3">
        <f t="shared" si="2"/>
        <v>3</v>
      </c>
      <c r="K513" s="4">
        <f t="shared" si="3"/>
        <v>4</v>
      </c>
      <c r="L513" s="4">
        <f t="shared" si="4"/>
        <v>12</v>
      </c>
      <c r="S513" s="1" t="s">
        <v>550</v>
      </c>
      <c r="T513" s="4" t="str">
        <f t="shared" si="5"/>
        <v>UNKNOWN</v>
      </c>
      <c r="U513" s="4" t="str">
        <f t="shared" si="6"/>
        <v>UNKNOWN</v>
      </c>
      <c r="V513" s="4" t="str">
        <f t="shared" si="7"/>
        <v>Credit Card</v>
      </c>
      <c r="W513" s="4">
        <f t="shared" ref="W513:Y513" si="520">IF(OR(J513 = "ERROR", J513 = ""), "UNKNOWN", J513)</f>
        <v>3</v>
      </c>
      <c r="X513" s="4">
        <f t="shared" si="520"/>
        <v>4</v>
      </c>
      <c r="Y513" s="4">
        <f t="shared" si="520"/>
        <v>12</v>
      </c>
      <c r="Z513" s="5">
        <f t="shared" si="9"/>
        <v>45269</v>
      </c>
    </row>
    <row r="514">
      <c r="A514" s="1" t="s">
        <v>551</v>
      </c>
      <c r="B514" s="1" t="s">
        <v>27</v>
      </c>
      <c r="C514" s="1">
        <v>2.0</v>
      </c>
      <c r="D514" s="1">
        <v>3.0</v>
      </c>
      <c r="E514" s="1">
        <v>6.0</v>
      </c>
      <c r="F514" s="1" t="s">
        <v>28</v>
      </c>
      <c r="G514" s="1" t="s">
        <v>29</v>
      </c>
      <c r="H514" s="1" t="s">
        <v>25</v>
      </c>
      <c r="J514" s="3">
        <f t="shared" si="2"/>
        <v>2</v>
      </c>
      <c r="K514" s="4">
        <f t="shared" si="3"/>
        <v>3</v>
      </c>
      <c r="L514" s="4">
        <f t="shared" si="4"/>
        <v>6</v>
      </c>
      <c r="S514" s="1" t="s">
        <v>551</v>
      </c>
      <c r="T514" s="4" t="str">
        <f t="shared" si="5"/>
        <v>Cake</v>
      </c>
      <c r="U514" s="4" t="str">
        <f t="shared" si="6"/>
        <v>In-store</v>
      </c>
      <c r="V514" s="4" t="str">
        <f t="shared" si="7"/>
        <v>Cash</v>
      </c>
      <c r="W514" s="4">
        <f t="shared" ref="W514:Y514" si="521">IF(OR(J514 = "ERROR", J514 = ""), "UNKNOWN", J514)</f>
        <v>2</v>
      </c>
      <c r="X514" s="4">
        <f t="shared" si="521"/>
        <v>3</v>
      </c>
      <c r="Y514" s="4">
        <f t="shared" si="521"/>
        <v>6</v>
      </c>
      <c r="Z514" s="4" t="str">
        <f t="shared" si="9"/>
        <v>UNKNOWN</v>
      </c>
    </row>
    <row r="515">
      <c r="A515" s="1" t="s">
        <v>552</v>
      </c>
      <c r="B515" s="1" t="s">
        <v>41</v>
      </c>
      <c r="C515" s="1">
        <v>5.0</v>
      </c>
      <c r="D515" s="1">
        <v>4.0</v>
      </c>
      <c r="E515" s="1">
        <v>20.0</v>
      </c>
      <c r="G515" s="1" t="s">
        <v>24</v>
      </c>
      <c r="H515" s="1" t="s">
        <v>30</v>
      </c>
      <c r="J515" s="3">
        <f t="shared" si="2"/>
        <v>5</v>
      </c>
      <c r="K515" s="4">
        <f t="shared" si="3"/>
        <v>4</v>
      </c>
      <c r="L515" s="4">
        <f t="shared" si="4"/>
        <v>20</v>
      </c>
      <c r="S515" s="1" t="s">
        <v>552</v>
      </c>
      <c r="T515" s="4" t="str">
        <f t="shared" si="5"/>
        <v>Smoothie</v>
      </c>
      <c r="U515" s="4" t="str">
        <f t="shared" si="6"/>
        <v>Takeaway</v>
      </c>
      <c r="V515" s="4" t="str">
        <f t="shared" si="7"/>
        <v>UNKNOWN</v>
      </c>
      <c r="W515" s="4">
        <f t="shared" ref="W515:Y515" si="522">IF(OR(J515 = "ERROR", J515 = ""), "UNKNOWN", J515)</f>
        <v>5</v>
      </c>
      <c r="X515" s="4">
        <f t="shared" si="522"/>
        <v>4</v>
      </c>
      <c r="Y515" s="4">
        <f t="shared" si="522"/>
        <v>20</v>
      </c>
      <c r="Z515" s="4" t="str">
        <f t="shared" si="9"/>
        <v>UNKNOWN</v>
      </c>
    </row>
    <row r="516">
      <c r="A516" s="1" t="s">
        <v>553</v>
      </c>
      <c r="B516" s="1" t="s">
        <v>81</v>
      </c>
      <c r="C516" s="1" t="s">
        <v>30</v>
      </c>
      <c r="D516" s="1">
        <v>1.5</v>
      </c>
      <c r="E516" s="1">
        <v>3.0</v>
      </c>
      <c r="G516" s="1" t="s">
        <v>29</v>
      </c>
      <c r="H516" s="6">
        <v>45273.0</v>
      </c>
      <c r="J516" s="3">
        <f t="shared" si="2"/>
        <v>2</v>
      </c>
      <c r="K516" s="4">
        <f t="shared" si="3"/>
        <v>1.5</v>
      </c>
      <c r="L516" s="4">
        <f t="shared" si="4"/>
        <v>3</v>
      </c>
      <c r="S516" s="1" t="s">
        <v>553</v>
      </c>
      <c r="T516" s="4" t="str">
        <f t="shared" si="5"/>
        <v>Tea</v>
      </c>
      <c r="U516" s="4" t="str">
        <f t="shared" si="6"/>
        <v>In-store</v>
      </c>
      <c r="V516" s="4" t="str">
        <f t="shared" si="7"/>
        <v>UNKNOWN</v>
      </c>
      <c r="W516" s="4">
        <f t="shared" ref="W516:Y516" si="523">IF(OR(J516 = "ERROR", J516 = ""), "UNKNOWN", J516)</f>
        <v>2</v>
      </c>
      <c r="X516" s="4">
        <f t="shared" si="523"/>
        <v>1.5</v>
      </c>
      <c r="Y516" s="4">
        <f t="shared" si="523"/>
        <v>3</v>
      </c>
      <c r="Z516" s="7">
        <f t="shared" si="9"/>
        <v>45273</v>
      </c>
    </row>
    <row r="517">
      <c r="A517" s="1" t="s">
        <v>554</v>
      </c>
      <c r="B517" s="1" t="s">
        <v>44</v>
      </c>
      <c r="C517" s="1">
        <v>4.0</v>
      </c>
      <c r="D517" s="1">
        <v>4.0</v>
      </c>
      <c r="E517" s="1">
        <v>16.0</v>
      </c>
      <c r="F517" s="1" t="s">
        <v>23</v>
      </c>
      <c r="G517" s="1" t="s">
        <v>25</v>
      </c>
      <c r="H517" s="2">
        <v>45013.0</v>
      </c>
      <c r="J517" s="3">
        <f t="shared" si="2"/>
        <v>4</v>
      </c>
      <c r="K517" s="4">
        <f t="shared" si="3"/>
        <v>4</v>
      </c>
      <c r="L517" s="4">
        <f t="shared" si="4"/>
        <v>16</v>
      </c>
      <c r="S517" s="1" t="s">
        <v>554</v>
      </c>
      <c r="T517" s="4" t="str">
        <f t="shared" si="5"/>
        <v>Sandwich</v>
      </c>
      <c r="U517" s="4" t="str">
        <f t="shared" si="6"/>
        <v>UNKNOWN</v>
      </c>
      <c r="V517" s="4" t="str">
        <f t="shared" si="7"/>
        <v>Credit Card</v>
      </c>
      <c r="W517" s="4">
        <f t="shared" ref="W517:Y517" si="524">IF(OR(J517 = "ERROR", J517 = ""), "UNKNOWN", J517)</f>
        <v>4</v>
      </c>
      <c r="X517" s="4">
        <f t="shared" si="524"/>
        <v>4</v>
      </c>
      <c r="Y517" s="4">
        <f t="shared" si="524"/>
        <v>16</v>
      </c>
      <c r="Z517" s="5">
        <f t="shared" si="9"/>
        <v>45013</v>
      </c>
    </row>
    <row r="518">
      <c r="A518" s="1" t="s">
        <v>555</v>
      </c>
      <c r="B518" s="1" t="s">
        <v>25</v>
      </c>
      <c r="C518" s="1">
        <v>4.0</v>
      </c>
      <c r="D518" s="1">
        <v>1.5</v>
      </c>
      <c r="E518" s="1">
        <v>6.0</v>
      </c>
      <c r="G518" s="1" t="s">
        <v>29</v>
      </c>
      <c r="H518" s="6">
        <v>45223.0</v>
      </c>
      <c r="J518" s="3">
        <f t="shared" si="2"/>
        <v>4</v>
      </c>
      <c r="K518" s="4">
        <f t="shared" si="3"/>
        <v>1.5</v>
      </c>
      <c r="L518" s="4">
        <f t="shared" si="4"/>
        <v>6</v>
      </c>
      <c r="S518" s="1" t="s">
        <v>555</v>
      </c>
      <c r="T518" s="4" t="str">
        <f t="shared" si="5"/>
        <v>UNKNOWN</v>
      </c>
      <c r="U518" s="4" t="str">
        <f t="shared" si="6"/>
        <v>In-store</v>
      </c>
      <c r="V518" s="4" t="str">
        <f t="shared" si="7"/>
        <v>UNKNOWN</v>
      </c>
      <c r="W518" s="4">
        <f t="shared" ref="W518:Y518" si="525">IF(OR(J518 = "ERROR", J518 = ""), "UNKNOWN", J518)</f>
        <v>4</v>
      </c>
      <c r="X518" s="4">
        <f t="shared" si="525"/>
        <v>1.5</v>
      </c>
      <c r="Y518" s="4">
        <f t="shared" si="525"/>
        <v>6</v>
      </c>
      <c r="Z518" s="7">
        <f t="shared" si="9"/>
        <v>45223</v>
      </c>
    </row>
    <row r="519">
      <c r="A519" s="1" t="s">
        <v>556</v>
      </c>
      <c r="B519" s="1" t="s">
        <v>32</v>
      </c>
      <c r="C519" s="1">
        <v>1.0</v>
      </c>
      <c r="D519" s="1">
        <v>1.0</v>
      </c>
      <c r="E519" s="1">
        <v>1.0</v>
      </c>
      <c r="F519" s="1" t="s">
        <v>28</v>
      </c>
      <c r="G519" s="1" t="s">
        <v>29</v>
      </c>
      <c r="H519" s="2">
        <v>45073.0</v>
      </c>
      <c r="J519" s="3">
        <f t="shared" si="2"/>
        <v>1</v>
      </c>
      <c r="K519" s="4">
        <f t="shared" si="3"/>
        <v>1</v>
      </c>
      <c r="L519" s="4">
        <f t="shared" si="4"/>
        <v>1</v>
      </c>
      <c r="S519" s="1" t="s">
        <v>556</v>
      </c>
      <c r="T519" s="4" t="str">
        <f t="shared" si="5"/>
        <v>Cookie</v>
      </c>
      <c r="U519" s="4" t="str">
        <f t="shared" si="6"/>
        <v>In-store</v>
      </c>
      <c r="V519" s="4" t="str">
        <f t="shared" si="7"/>
        <v>Cash</v>
      </c>
      <c r="W519" s="4">
        <f t="shared" ref="W519:Y519" si="526">IF(OR(J519 = "ERROR", J519 = ""), "UNKNOWN", J519)</f>
        <v>1</v>
      </c>
      <c r="X519" s="4">
        <f t="shared" si="526"/>
        <v>1</v>
      </c>
      <c r="Y519" s="4">
        <f t="shared" si="526"/>
        <v>1</v>
      </c>
      <c r="Z519" s="5">
        <f t="shared" si="9"/>
        <v>45073</v>
      </c>
    </row>
    <row r="520">
      <c r="A520" s="1" t="s">
        <v>557</v>
      </c>
      <c r="B520" s="1" t="s">
        <v>41</v>
      </c>
      <c r="C520" s="1">
        <v>5.0</v>
      </c>
      <c r="D520" s="1">
        <v>4.0</v>
      </c>
      <c r="E520" s="1">
        <v>20.0</v>
      </c>
      <c r="F520" s="1" t="s">
        <v>28</v>
      </c>
      <c r="G520" s="1" t="s">
        <v>29</v>
      </c>
      <c r="H520" s="2">
        <v>44940.0</v>
      </c>
      <c r="J520" s="3">
        <f t="shared" si="2"/>
        <v>5</v>
      </c>
      <c r="K520" s="4">
        <f t="shared" si="3"/>
        <v>4</v>
      </c>
      <c r="L520" s="4">
        <f t="shared" si="4"/>
        <v>20</v>
      </c>
      <c r="S520" s="1" t="s">
        <v>557</v>
      </c>
      <c r="T520" s="4" t="str">
        <f t="shared" si="5"/>
        <v>Smoothie</v>
      </c>
      <c r="U520" s="4" t="str">
        <f t="shared" si="6"/>
        <v>In-store</v>
      </c>
      <c r="V520" s="4" t="str">
        <f t="shared" si="7"/>
        <v>Cash</v>
      </c>
      <c r="W520" s="4">
        <f t="shared" ref="W520:Y520" si="527">IF(OR(J520 = "ERROR", J520 = ""), "UNKNOWN", J520)</f>
        <v>5</v>
      </c>
      <c r="X520" s="4">
        <f t="shared" si="527"/>
        <v>4</v>
      </c>
      <c r="Y520" s="4">
        <f t="shared" si="527"/>
        <v>20</v>
      </c>
      <c r="Z520" s="5">
        <f t="shared" si="9"/>
        <v>44940</v>
      </c>
    </row>
    <row r="521">
      <c r="A521" s="1" t="s">
        <v>558</v>
      </c>
      <c r="B521" s="1" t="s">
        <v>55</v>
      </c>
      <c r="C521" s="1">
        <v>2.0</v>
      </c>
      <c r="D521" s="1">
        <v>3.0</v>
      </c>
      <c r="E521" s="1">
        <v>6.0</v>
      </c>
      <c r="G521" s="1" t="s">
        <v>24</v>
      </c>
      <c r="H521" s="2">
        <v>45097.0</v>
      </c>
      <c r="J521" s="3">
        <f t="shared" si="2"/>
        <v>2</v>
      </c>
      <c r="K521" s="4">
        <f t="shared" si="3"/>
        <v>3</v>
      </c>
      <c r="L521" s="4">
        <f t="shared" si="4"/>
        <v>6</v>
      </c>
      <c r="S521" s="1" t="s">
        <v>558</v>
      </c>
      <c r="T521" s="4" t="str">
        <f t="shared" si="5"/>
        <v>Juice</v>
      </c>
      <c r="U521" s="4" t="str">
        <f t="shared" si="6"/>
        <v>Takeaway</v>
      </c>
      <c r="V521" s="4" t="str">
        <f t="shared" si="7"/>
        <v>UNKNOWN</v>
      </c>
      <c r="W521" s="4">
        <f t="shared" ref="W521:Y521" si="528">IF(OR(J521 = "ERROR", J521 = ""), "UNKNOWN", J521)</f>
        <v>2</v>
      </c>
      <c r="X521" s="4">
        <f t="shared" si="528"/>
        <v>3</v>
      </c>
      <c r="Y521" s="4">
        <f t="shared" si="528"/>
        <v>6</v>
      </c>
      <c r="Z521" s="5">
        <f t="shared" si="9"/>
        <v>45097</v>
      </c>
    </row>
    <row r="522">
      <c r="A522" s="1" t="s">
        <v>559</v>
      </c>
      <c r="B522" s="1" t="s">
        <v>22</v>
      </c>
      <c r="C522" s="1">
        <v>3.0</v>
      </c>
      <c r="D522" s="1">
        <v>2.0</v>
      </c>
      <c r="E522" s="1">
        <v>6.0</v>
      </c>
      <c r="H522" s="2">
        <v>45106.0</v>
      </c>
      <c r="J522" s="3">
        <f t="shared" si="2"/>
        <v>3</v>
      </c>
      <c r="K522" s="4">
        <f t="shared" si="3"/>
        <v>2</v>
      </c>
      <c r="L522" s="4">
        <f t="shared" si="4"/>
        <v>6</v>
      </c>
      <c r="S522" s="1" t="s">
        <v>559</v>
      </c>
      <c r="T522" s="4" t="str">
        <f t="shared" si="5"/>
        <v>Coffee</v>
      </c>
      <c r="U522" s="4" t="str">
        <f t="shared" si="6"/>
        <v>UNKNOWN</v>
      </c>
      <c r="V522" s="4" t="str">
        <f t="shared" si="7"/>
        <v>UNKNOWN</v>
      </c>
      <c r="W522" s="4">
        <f t="shared" ref="W522:Y522" si="529">IF(OR(J522 = "ERROR", J522 = ""), "UNKNOWN", J522)</f>
        <v>3</v>
      </c>
      <c r="X522" s="4">
        <f t="shared" si="529"/>
        <v>2</v>
      </c>
      <c r="Y522" s="4">
        <f t="shared" si="529"/>
        <v>6</v>
      </c>
      <c r="Z522" s="5">
        <f t="shared" si="9"/>
        <v>45106</v>
      </c>
    </row>
    <row r="523">
      <c r="A523" s="1" t="s">
        <v>560</v>
      </c>
      <c r="B523" s="1" t="s">
        <v>81</v>
      </c>
      <c r="C523" s="1">
        <v>2.0</v>
      </c>
      <c r="D523" s="1">
        <v>1.5</v>
      </c>
      <c r="E523" s="1">
        <v>3.0</v>
      </c>
      <c r="G523" s="1" t="s">
        <v>30</v>
      </c>
      <c r="H523" s="6">
        <v>45221.0</v>
      </c>
      <c r="J523" s="3">
        <f t="shared" si="2"/>
        <v>2</v>
      </c>
      <c r="K523" s="4">
        <f t="shared" si="3"/>
        <v>1.5</v>
      </c>
      <c r="L523" s="4">
        <f t="shared" si="4"/>
        <v>3</v>
      </c>
      <c r="S523" s="1" t="s">
        <v>560</v>
      </c>
      <c r="T523" s="4" t="str">
        <f t="shared" si="5"/>
        <v>Tea</v>
      </c>
      <c r="U523" s="4" t="str">
        <f t="shared" si="6"/>
        <v>UNKNOWN</v>
      </c>
      <c r="V523" s="4" t="str">
        <f t="shared" si="7"/>
        <v>UNKNOWN</v>
      </c>
      <c r="W523" s="4">
        <f t="shared" ref="W523:Y523" si="530">IF(OR(J523 = "ERROR", J523 = ""), "UNKNOWN", J523)</f>
        <v>2</v>
      </c>
      <c r="X523" s="4">
        <f t="shared" si="530"/>
        <v>1.5</v>
      </c>
      <c r="Y523" s="4">
        <f t="shared" si="530"/>
        <v>3</v>
      </c>
      <c r="Z523" s="7">
        <f t="shared" si="9"/>
        <v>45221</v>
      </c>
    </row>
    <row r="524">
      <c r="A524" s="1" t="s">
        <v>561</v>
      </c>
      <c r="B524" s="1" t="s">
        <v>27</v>
      </c>
      <c r="C524" s="1">
        <v>4.0</v>
      </c>
      <c r="D524" s="1">
        <v>3.0</v>
      </c>
      <c r="E524" s="1">
        <v>12.0</v>
      </c>
      <c r="F524" s="1" t="s">
        <v>39</v>
      </c>
      <c r="G524" s="1" t="s">
        <v>29</v>
      </c>
      <c r="H524" s="6">
        <v>45226.0</v>
      </c>
      <c r="J524" s="3">
        <f t="shared" si="2"/>
        <v>4</v>
      </c>
      <c r="K524" s="4">
        <f t="shared" si="3"/>
        <v>3</v>
      </c>
      <c r="L524" s="4">
        <f t="shared" si="4"/>
        <v>12</v>
      </c>
      <c r="S524" s="1" t="s">
        <v>561</v>
      </c>
      <c r="T524" s="4" t="str">
        <f t="shared" si="5"/>
        <v>Cake</v>
      </c>
      <c r="U524" s="4" t="str">
        <f t="shared" si="6"/>
        <v>In-store</v>
      </c>
      <c r="V524" s="4" t="str">
        <f t="shared" si="7"/>
        <v>Digital Wallet</v>
      </c>
      <c r="W524" s="4">
        <f t="shared" ref="W524:Y524" si="531">IF(OR(J524 = "ERROR", J524 = ""), "UNKNOWN", J524)</f>
        <v>4</v>
      </c>
      <c r="X524" s="4">
        <f t="shared" si="531"/>
        <v>3</v>
      </c>
      <c r="Y524" s="4">
        <f t="shared" si="531"/>
        <v>12</v>
      </c>
      <c r="Z524" s="7">
        <f t="shared" si="9"/>
        <v>45226</v>
      </c>
    </row>
    <row r="525">
      <c r="A525" s="1" t="s">
        <v>562</v>
      </c>
      <c r="C525" s="1">
        <v>2.0</v>
      </c>
      <c r="D525" s="1">
        <v>1.5</v>
      </c>
      <c r="E525" s="1">
        <v>3.0</v>
      </c>
      <c r="F525" s="1" t="s">
        <v>28</v>
      </c>
      <c r="G525" s="1" t="s">
        <v>30</v>
      </c>
      <c r="H525" s="2">
        <v>44935.0</v>
      </c>
      <c r="J525" s="3">
        <f t="shared" si="2"/>
        <v>2</v>
      </c>
      <c r="K525" s="4">
        <f t="shared" si="3"/>
        <v>1.5</v>
      </c>
      <c r="L525" s="4">
        <f t="shared" si="4"/>
        <v>3</v>
      </c>
      <c r="S525" s="1" t="s">
        <v>562</v>
      </c>
      <c r="T525" s="4" t="str">
        <f t="shared" si="5"/>
        <v>UNKNOWN</v>
      </c>
      <c r="U525" s="4" t="str">
        <f t="shared" si="6"/>
        <v>UNKNOWN</v>
      </c>
      <c r="V525" s="4" t="str">
        <f t="shared" si="7"/>
        <v>Cash</v>
      </c>
      <c r="W525" s="4">
        <f t="shared" ref="W525:Y525" si="532">IF(OR(J525 = "ERROR", J525 = ""), "UNKNOWN", J525)</f>
        <v>2</v>
      </c>
      <c r="X525" s="4">
        <f t="shared" si="532"/>
        <v>1.5</v>
      </c>
      <c r="Y525" s="4">
        <f t="shared" si="532"/>
        <v>3</v>
      </c>
      <c r="Z525" s="5">
        <f t="shared" si="9"/>
        <v>44935</v>
      </c>
    </row>
    <row r="526">
      <c r="A526" s="1" t="s">
        <v>563</v>
      </c>
      <c r="B526" s="1" t="s">
        <v>44</v>
      </c>
      <c r="C526" s="1">
        <v>2.0</v>
      </c>
      <c r="D526" s="1">
        <v>4.0</v>
      </c>
      <c r="E526" s="1">
        <v>8.0</v>
      </c>
      <c r="F526" s="1" t="s">
        <v>23</v>
      </c>
      <c r="H526" s="2">
        <v>45143.0</v>
      </c>
      <c r="J526" s="3">
        <f t="shared" si="2"/>
        <v>2</v>
      </c>
      <c r="K526" s="4">
        <f t="shared" si="3"/>
        <v>4</v>
      </c>
      <c r="L526" s="4">
        <f t="shared" si="4"/>
        <v>8</v>
      </c>
      <c r="S526" s="1" t="s">
        <v>563</v>
      </c>
      <c r="T526" s="4" t="str">
        <f t="shared" si="5"/>
        <v>Sandwich</v>
      </c>
      <c r="U526" s="4" t="str">
        <f t="shared" si="6"/>
        <v>UNKNOWN</v>
      </c>
      <c r="V526" s="4" t="str">
        <f t="shared" si="7"/>
        <v>Credit Card</v>
      </c>
      <c r="W526" s="4">
        <f t="shared" ref="W526:Y526" si="533">IF(OR(J526 = "ERROR", J526 = ""), "UNKNOWN", J526)</f>
        <v>2</v>
      </c>
      <c r="X526" s="4">
        <f t="shared" si="533"/>
        <v>4</v>
      </c>
      <c r="Y526" s="4">
        <f t="shared" si="533"/>
        <v>8</v>
      </c>
      <c r="Z526" s="5">
        <f t="shared" si="9"/>
        <v>45143</v>
      </c>
    </row>
    <row r="527">
      <c r="A527" s="1" t="s">
        <v>564</v>
      </c>
      <c r="B527" s="1" t="s">
        <v>32</v>
      </c>
      <c r="C527" s="1">
        <v>3.0</v>
      </c>
      <c r="D527" s="1">
        <v>1.0</v>
      </c>
      <c r="E527" s="1">
        <v>3.0</v>
      </c>
      <c r="F527" s="1" t="s">
        <v>39</v>
      </c>
      <c r="G527" s="1" t="s">
        <v>30</v>
      </c>
      <c r="H527" s="6">
        <v>45240.0</v>
      </c>
      <c r="J527" s="3">
        <f t="shared" si="2"/>
        <v>3</v>
      </c>
      <c r="K527" s="4">
        <f t="shared" si="3"/>
        <v>1</v>
      </c>
      <c r="L527" s="4">
        <f t="shared" si="4"/>
        <v>3</v>
      </c>
      <c r="S527" s="1" t="s">
        <v>564</v>
      </c>
      <c r="T527" s="4" t="str">
        <f t="shared" si="5"/>
        <v>Cookie</v>
      </c>
      <c r="U527" s="4" t="str">
        <f t="shared" si="6"/>
        <v>UNKNOWN</v>
      </c>
      <c r="V527" s="4" t="str">
        <f t="shared" si="7"/>
        <v>Digital Wallet</v>
      </c>
      <c r="W527" s="4">
        <f t="shared" ref="W527:Y527" si="534">IF(OR(J527 = "ERROR", J527 = ""), "UNKNOWN", J527)</f>
        <v>3</v>
      </c>
      <c r="X527" s="4">
        <f t="shared" si="534"/>
        <v>1</v>
      </c>
      <c r="Y527" s="4">
        <f t="shared" si="534"/>
        <v>3</v>
      </c>
      <c r="Z527" s="7">
        <f t="shared" si="9"/>
        <v>45240</v>
      </c>
    </row>
    <row r="528">
      <c r="A528" s="1" t="s">
        <v>565</v>
      </c>
      <c r="B528" s="1" t="s">
        <v>55</v>
      </c>
      <c r="C528" s="1">
        <v>4.0</v>
      </c>
      <c r="D528" s="1">
        <v>3.0</v>
      </c>
      <c r="E528" s="1" t="s">
        <v>25</v>
      </c>
      <c r="G528" s="1" t="s">
        <v>24</v>
      </c>
      <c r="H528" s="1" t="s">
        <v>30</v>
      </c>
      <c r="J528" s="3">
        <f t="shared" si="2"/>
        <v>4</v>
      </c>
      <c r="K528" s="4">
        <f t="shared" si="3"/>
        <v>3</v>
      </c>
      <c r="L528" s="4">
        <f t="shared" si="4"/>
        <v>12</v>
      </c>
      <c r="S528" s="1" t="s">
        <v>565</v>
      </c>
      <c r="T528" s="4" t="str">
        <f t="shared" si="5"/>
        <v>Juice</v>
      </c>
      <c r="U528" s="4" t="str">
        <f t="shared" si="6"/>
        <v>Takeaway</v>
      </c>
      <c r="V528" s="4" t="str">
        <f t="shared" si="7"/>
        <v>UNKNOWN</v>
      </c>
      <c r="W528" s="4">
        <f t="shared" ref="W528:Y528" si="535">IF(OR(J528 = "ERROR", J528 = ""), "UNKNOWN", J528)</f>
        <v>4</v>
      </c>
      <c r="X528" s="4">
        <f t="shared" si="535"/>
        <v>3</v>
      </c>
      <c r="Y528" s="4">
        <f t="shared" si="535"/>
        <v>12</v>
      </c>
      <c r="Z528" s="4" t="str">
        <f t="shared" si="9"/>
        <v>UNKNOWN</v>
      </c>
    </row>
    <row r="529">
      <c r="A529" s="1" t="s">
        <v>566</v>
      </c>
      <c r="B529" s="1" t="s">
        <v>36</v>
      </c>
      <c r="C529" s="1">
        <v>4.0</v>
      </c>
      <c r="D529" s="1">
        <v>5.0</v>
      </c>
      <c r="E529" s="1">
        <v>20.0</v>
      </c>
      <c r="F529" s="1" t="s">
        <v>39</v>
      </c>
      <c r="H529" s="6">
        <v>45217.0</v>
      </c>
      <c r="J529" s="3">
        <f t="shared" si="2"/>
        <v>4</v>
      </c>
      <c r="K529" s="4">
        <f t="shared" si="3"/>
        <v>5</v>
      </c>
      <c r="L529" s="4">
        <f t="shared" si="4"/>
        <v>20</v>
      </c>
      <c r="S529" s="1" t="s">
        <v>566</v>
      </c>
      <c r="T529" s="4" t="str">
        <f t="shared" si="5"/>
        <v>Salad</v>
      </c>
      <c r="U529" s="4" t="str">
        <f t="shared" si="6"/>
        <v>UNKNOWN</v>
      </c>
      <c r="V529" s="4" t="str">
        <f t="shared" si="7"/>
        <v>Digital Wallet</v>
      </c>
      <c r="W529" s="4">
        <f t="shared" ref="W529:Y529" si="536">IF(OR(J529 = "ERROR", J529 = ""), "UNKNOWN", J529)</f>
        <v>4</v>
      </c>
      <c r="X529" s="4">
        <f t="shared" si="536"/>
        <v>5</v>
      </c>
      <c r="Y529" s="4">
        <f t="shared" si="536"/>
        <v>20</v>
      </c>
      <c r="Z529" s="7">
        <f t="shared" si="9"/>
        <v>45217</v>
      </c>
    </row>
    <row r="530">
      <c r="A530" s="1" t="s">
        <v>567</v>
      </c>
      <c r="B530" s="1" t="s">
        <v>41</v>
      </c>
      <c r="C530" s="1">
        <v>1.0</v>
      </c>
      <c r="D530" s="1">
        <v>4.0</v>
      </c>
      <c r="E530" s="1">
        <v>4.0</v>
      </c>
      <c r="F530" s="1" t="s">
        <v>39</v>
      </c>
      <c r="H530" s="6">
        <v>45218.0</v>
      </c>
      <c r="J530" s="3">
        <f t="shared" si="2"/>
        <v>1</v>
      </c>
      <c r="K530" s="4">
        <f t="shared" si="3"/>
        <v>4</v>
      </c>
      <c r="L530" s="4">
        <f t="shared" si="4"/>
        <v>4</v>
      </c>
      <c r="S530" s="1" t="s">
        <v>567</v>
      </c>
      <c r="T530" s="4" t="str">
        <f t="shared" si="5"/>
        <v>Smoothie</v>
      </c>
      <c r="U530" s="4" t="str">
        <f t="shared" si="6"/>
        <v>UNKNOWN</v>
      </c>
      <c r="V530" s="4" t="str">
        <f t="shared" si="7"/>
        <v>Digital Wallet</v>
      </c>
      <c r="W530" s="4">
        <f t="shared" ref="W530:Y530" si="537">IF(OR(J530 = "ERROR", J530 = ""), "UNKNOWN", J530)</f>
        <v>1</v>
      </c>
      <c r="X530" s="4">
        <f t="shared" si="537"/>
        <v>4</v>
      </c>
      <c r="Y530" s="4">
        <f t="shared" si="537"/>
        <v>4</v>
      </c>
      <c r="Z530" s="7">
        <f t="shared" si="9"/>
        <v>45218</v>
      </c>
    </row>
    <row r="531">
      <c r="A531" s="1" t="s">
        <v>568</v>
      </c>
      <c r="B531" s="1" t="s">
        <v>44</v>
      </c>
      <c r="C531" s="1">
        <v>1.0</v>
      </c>
      <c r="D531" s="1">
        <v>4.0</v>
      </c>
      <c r="E531" s="1">
        <v>4.0</v>
      </c>
      <c r="F531" s="1" t="s">
        <v>28</v>
      </c>
      <c r="G531" s="1" t="s">
        <v>24</v>
      </c>
      <c r="H531" s="2">
        <v>45065.0</v>
      </c>
      <c r="J531" s="3">
        <f t="shared" si="2"/>
        <v>1</v>
      </c>
      <c r="K531" s="4">
        <f t="shared" si="3"/>
        <v>4</v>
      </c>
      <c r="L531" s="4">
        <f t="shared" si="4"/>
        <v>4</v>
      </c>
      <c r="S531" s="1" t="s">
        <v>568</v>
      </c>
      <c r="T531" s="4" t="str">
        <f t="shared" si="5"/>
        <v>Sandwich</v>
      </c>
      <c r="U531" s="4" t="str">
        <f t="shared" si="6"/>
        <v>Takeaway</v>
      </c>
      <c r="V531" s="4" t="str">
        <f t="shared" si="7"/>
        <v>Cash</v>
      </c>
      <c r="W531" s="4">
        <f t="shared" ref="W531:Y531" si="538">IF(OR(J531 = "ERROR", J531 = ""), "UNKNOWN", J531)</f>
        <v>1</v>
      </c>
      <c r="X531" s="4">
        <f t="shared" si="538"/>
        <v>4</v>
      </c>
      <c r="Y531" s="4">
        <f t="shared" si="538"/>
        <v>4</v>
      </c>
      <c r="Z531" s="5">
        <f t="shared" si="9"/>
        <v>45065</v>
      </c>
    </row>
    <row r="532">
      <c r="A532" s="1" t="s">
        <v>569</v>
      </c>
      <c r="B532" s="1" t="s">
        <v>55</v>
      </c>
      <c r="C532" s="1">
        <v>3.0</v>
      </c>
      <c r="D532" s="1">
        <v>3.0</v>
      </c>
      <c r="E532" s="1">
        <v>9.0</v>
      </c>
      <c r="F532" s="1" t="s">
        <v>28</v>
      </c>
      <c r="G532" s="1" t="s">
        <v>24</v>
      </c>
      <c r="H532" s="2">
        <v>45037.0</v>
      </c>
      <c r="J532" s="3">
        <f t="shared" si="2"/>
        <v>3</v>
      </c>
      <c r="K532" s="4">
        <f t="shared" si="3"/>
        <v>3</v>
      </c>
      <c r="L532" s="4">
        <f t="shared" si="4"/>
        <v>9</v>
      </c>
      <c r="S532" s="1" t="s">
        <v>569</v>
      </c>
      <c r="T532" s="4" t="str">
        <f t="shared" si="5"/>
        <v>Juice</v>
      </c>
      <c r="U532" s="4" t="str">
        <f t="shared" si="6"/>
        <v>Takeaway</v>
      </c>
      <c r="V532" s="4" t="str">
        <f t="shared" si="7"/>
        <v>Cash</v>
      </c>
      <c r="W532" s="4">
        <f t="shared" ref="W532:Y532" si="539">IF(OR(J532 = "ERROR", J532 = ""), "UNKNOWN", J532)</f>
        <v>3</v>
      </c>
      <c r="X532" s="4">
        <f t="shared" si="539"/>
        <v>3</v>
      </c>
      <c r="Y532" s="4">
        <f t="shared" si="539"/>
        <v>9</v>
      </c>
      <c r="Z532" s="5">
        <f t="shared" si="9"/>
        <v>45037</v>
      </c>
    </row>
    <row r="533">
      <c r="A533" s="1" t="s">
        <v>570</v>
      </c>
      <c r="B533" s="1" t="s">
        <v>27</v>
      </c>
      <c r="C533" s="1">
        <v>2.0</v>
      </c>
      <c r="D533" s="1">
        <v>3.0</v>
      </c>
      <c r="E533" s="1">
        <v>6.0</v>
      </c>
      <c r="F533" s="1" t="s">
        <v>39</v>
      </c>
      <c r="H533" s="6">
        <v>45240.0</v>
      </c>
      <c r="J533" s="3">
        <f t="shared" si="2"/>
        <v>2</v>
      </c>
      <c r="K533" s="4">
        <f t="shared" si="3"/>
        <v>3</v>
      </c>
      <c r="L533" s="4">
        <f t="shared" si="4"/>
        <v>6</v>
      </c>
      <c r="S533" s="1" t="s">
        <v>570</v>
      </c>
      <c r="T533" s="4" t="str">
        <f t="shared" si="5"/>
        <v>Cake</v>
      </c>
      <c r="U533" s="4" t="str">
        <f t="shared" si="6"/>
        <v>UNKNOWN</v>
      </c>
      <c r="V533" s="4" t="str">
        <f t="shared" si="7"/>
        <v>Digital Wallet</v>
      </c>
      <c r="W533" s="4">
        <f t="shared" ref="W533:Y533" si="540">IF(OR(J533 = "ERROR", J533 = ""), "UNKNOWN", J533)</f>
        <v>2</v>
      </c>
      <c r="X533" s="4">
        <f t="shared" si="540"/>
        <v>3</v>
      </c>
      <c r="Y533" s="4">
        <f t="shared" si="540"/>
        <v>6</v>
      </c>
      <c r="Z533" s="7">
        <f t="shared" si="9"/>
        <v>45240</v>
      </c>
    </row>
    <row r="534">
      <c r="A534" s="1" t="s">
        <v>571</v>
      </c>
      <c r="B534" s="1" t="s">
        <v>32</v>
      </c>
      <c r="D534" s="1">
        <v>1.0</v>
      </c>
      <c r="E534" s="1">
        <v>1.0</v>
      </c>
      <c r="F534" s="1" t="s">
        <v>39</v>
      </c>
      <c r="G534" s="1" t="s">
        <v>29</v>
      </c>
      <c r="H534" s="2">
        <v>45239.0</v>
      </c>
      <c r="J534" s="3">
        <f t="shared" si="2"/>
        <v>1</v>
      </c>
      <c r="K534" s="4">
        <f t="shared" si="3"/>
        <v>1</v>
      </c>
      <c r="L534" s="4">
        <f t="shared" si="4"/>
        <v>1</v>
      </c>
      <c r="S534" s="1" t="s">
        <v>571</v>
      </c>
      <c r="T534" s="4" t="str">
        <f t="shared" si="5"/>
        <v>Cookie</v>
      </c>
      <c r="U534" s="4" t="str">
        <f t="shared" si="6"/>
        <v>In-store</v>
      </c>
      <c r="V534" s="4" t="str">
        <f t="shared" si="7"/>
        <v>Digital Wallet</v>
      </c>
      <c r="W534" s="4">
        <f t="shared" ref="W534:Y534" si="541">IF(OR(J534 = "ERROR", J534 = ""), "UNKNOWN", J534)</f>
        <v>1</v>
      </c>
      <c r="X534" s="4">
        <f t="shared" si="541"/>
        <v>1</v>
      </c>
      <c r="Y534" s="4">
        <f t="shared" si="541"/>
        <v>1</v>
      </c>
      <c r="Z534" s="5">
        <f t="shared" si="9"/>
        <v>45239</v>
      </c>
    </row>
    <row r="535">
      <c r="A535" s="1" t="s">
        <v>572</v>
      </c>
      <c r="B535" s="1" t="s">
        <v>81</v>
      </c>
      <c r="C535" s="1">
        <v>5.0</v>
      </c>
      <c r="D535" s="1">
        <v>1.5</v>
      </c>
      <c r="E535" s="1">
        <v>7.5</v>
      </c>
      <c r="F535" s="1" t="s">
        <v>28</v>
      </c>
      <c r="G535" s="1" t="s">
        <v>29</v>
      </c>
      <c r="H535" s="2">
        <v>45148.0</v>
      </c>
      <c r="J535" s="3">
        <f t="shared" si="2"/>
        <v>5</v>
      </c>
      <c r="K535" s="4">
        <f t="shared" si="3"/>
        <v>1.5</v>
      </c>
      <c r="L535" s="4">
        <f t="shared" si="4"/>
        <v>7.5</v>
      </c>
      <c r="S535" s="1" t="s">
        <v>572</v>
      </c>
      <c r="T535" s="4" t="str">
        <f t="shared" si="5"/>
        <v>Tea</v>
      </c>
      <c r="U535" s="4" t="str">
        <f t="shared" si="6"/>
        <v>In-store</v>
      </c>
      <c r="V535" s="4" t="str">
        <f t="shared" si="7"/>
        <v>Cash</v>
      </c>
      <c r="W535" s="4">
        <f t="shared" ref="W535:Y535" si="542">IF(OR(J535 = "ERROR", J535 = ""), "UNKNOWN", J535)</f>
        <v>5</v>
      </c>
      <c r="X535" s="4">
        <f t="shared" si="542"/>
        <v>1.5</v>
      </c>
      <c r="Y535" s="4">
        <f t="shared" si="542"/>
        <v>7.5</v>
      </c>
      <c r="Z535" s="5">
        <f t="shared" si="9"/>
        <v>45148</v>
      </c>
    </row>
    <row r="536">
      <c r="A536" s="1" t="s">
        <v>573</v>
      </c>
      <c r="B536" s="1" t="s">
        <v>22</v>
      </c>
      <c r="C536" s="1">
        <v>1.0</v>
      </c>
      <c r="D536" s="1">
        <v>2.0</v>
      </c>
      <c r="E536" s="1">
        <v>2.0</v>
      </c>
      <c r="G536" s="1" t="s">
        <v>24</v>
      </c>
      <c r="H536" s="2">
        <v>45059.0</v>
      </c>
      <c r="J536" s="3">
        <f t="shared" si="2"/>
        <v>1</v>
      </c>
      <c r="K536" s="4">
        <f t="shared" si="3"/>
        <v>2</v>
      </c>
      <c r="L536" s="4">
        <f t="shared" si="4"/>
        <v>2</v>
      </c>
      <c r="S536" s="1" t="s">
        <v>573</v>
      </c>
      <c r="T536" s="4" t="str">
        <f t="shared" si="5"/>
        <v>Coffee</v>
      </c>
      <c r="U536" s="4" t="str">
        <f t="shared" si="6"/>
        <v>Takeaway</v>
      </c>
      <c r="V536" s="4" t="str">
        <f t="shared" si="7"/>
        <v>UNKNOWN</v>
      </c>
      <c r="W536" s="4">
        <f t="shared" ref="W536:Y536" si="543">IF(OR(J536 = "ERROR", J536 = ""), "UNKNOWN", J536)</f>
        <v>1</v>
      </c>
      <c r="X536" s="4">
        <f t="shared" si="543"/>
        <v>2</v>
      </c>
      <c r="Y536" s="4">
        <f t="shared" si="543"/>
        <v>2</v>
      </c>
      <c r="Z536" s="5">
        <f t="shared" si="9"/>
        <v>45059</v>
      </c>
    </row>
    <row r="537">
      <c r="A537" s="1" t="s">
        <v>574</v>
      </c>
      <c r="C537" s="1">
        <v>4.0</v>
      </c>
      <c r="D537" s="1">
        <v>3.0</v>
      </c>
      <c r="E537" s="1">
        <v>12.0</v>
      </c>
      <c r="F537" s="1" t="s">
        <v>39</v>
      </c>
      <c r="H537" s="1" t="s">
        <v>25</v>
      </c>
      <c r="J537" s="3">
        <f t="shared" si="2"/>
        <v>4</v>
      </c>
      <c r="K537" s="4">
        <f t="shared" si="3"/>
        <v>3</v>
      </c>
      <c r="L537" s="4">
        <f t="shared" si="4"/>
        <v>12</v>
      </c>
      <c r="S537" s="1" t="s">
        <v>574</v>
      </c>
      <c r="T537" s="4" t="str">
        <f t="shared" si="5"/>
        <v>UNKNOWN</v>
      </c>
      <c r="U537" s="4" t="str">
        <f t="shared" si="6"/>
        <v>UNKNOWN</v>
      </c>
      <c r="V537" s="4" t="str">
        <f t="shared" si="7"/>
        <v>Digital Wallet</v>
      </c>
      <c r="W537" s="4">
        <f t="shared" ref="W537:Y537" si="544">IF(OR(J537 = "ERROR", J537 = ""), "UNKNOWN", J537)</f>
        <v>4</v>
      </c>
      <c r="X537" s="4">
        <f t="shared" si="544"/>
        <v>3</v>
      </c>
      <c r="Y537" s="4">
        <f t="shared" si="544"/>
        <v>12</v>
      </c>
      <c r="Z537" s="4" t="str">
        <f t="shared" si="9"/>
        <v>UNKNOWN</v>
      </c>
    </row>
    <row r="538">
      <c r="A538" s="1" t="s">
        <v>575</v>
      </c>
      <c r="B538" s="1" t="s">
        <v>36</v>
      </c>
      <c r="C538" s="1">
        <v>5.0</v>
      </c>
      <c r="D538" s="1">
        <v>5.0</v>
      </c>
      <c r="E538" s="1">
        <v>25.0</v>
      </c>
      <c r="F538" s="1" t="s">
        <v>39</v>
      </c>
      <c r="G538" s="1" t="s">
        <v>24</v>
      </c>
      <c r="H538" s="2">
        <v>45183.0</v>
      </c>
      <c r="J538" s="3">
        <f t="shared" si="2"/>
        <v>5</v>
      </c>
      <c r="K538" s="4">
        <f t="shared" si="3"/>
        <v>5</v>
      </c>
      <c r="L538" s="4">
        <f t="shared" si="4"/>
        <v>25</v>
      </c>
      <c r="S538" s="1" t="s">
        <v>575</v>
      </c>
      <c r="T538" s="4" t="str">
        <f t="shared" si="5"/>
        <v>Salad</v>
      </c>
      <c r="U538" s="4" t="str">
        <f t="shared" si="6"/>
        <v>Takeaway</v>
      </c>
      <c r="V538" s="4" t="str">
        <f t="shared" si="7"/>
        <v>Digital Wallet</v>
      </c>
      <c r="W538" s="4">
        <f t="shared" ref="W538:Y538" si="545">IF(OR(J538 = "ERROR", J538 = ""), "UNKNOWN", J538)</f>
        <v>5</v>
      </c>
      <c r="X538" s="4">
        <f t="shared" si="545"/>
        <v>5</v>
      </c>
      <c r="Y538" s="4">
        <f t="shared" si="545"/>
        <v>25</v>
      </c>
      <c r="Z538" s="5">
        <f t="shared" si="9"/>
        <v>45183</v>
      </c>
    </row>
    <row r="539">
      <c r="A539" s="1" t="s">
        <v>576</v>
      </c>
      <c r="B539" s="1" t="s">
        <v>25</v>
      </c>
      <c r="C539" s="1">
        <v>1.0</v>
      </c>
      <c r="D539" s="1">
        <v>5.0</v>
      </c>
      <c r="E539" s="1">
        <v>5.0</v>
      </c>
      <c r="F539" s="1" t="s">
        <v>23</v>
      </c>
      <c r="H539" s="2">
        <v>44977.0</v>
      </c>
      <c r="J539" s="3">
        <f t="shared" si="2"/>
        <v>1</v>
      </c>
      <c r="K539" s="4">
        <f t="shared" si="3"/>
        <v>5</v>
      </c>
      <c r="L539" s="4">
        <f t="shared" si="4"/>
        <v>5</v>
      </c>
      <c r="S539" s="1" t="s">
        <v>576</v>
      </c>
      <c r="T539" s="4" t="str">
        <f t="shared" si="5"/>
        <v>UNKNOWN</v>
      </c>
      <c r="U539" s="4" t="str">
        <f t="shared" si="6"/>
        <v>UNKNOWN</v>
      </c>
      <c r="V539" s="4" t="str">
        <f t="shared" si="7"/>
        <v>Credit Card</v>
      </c>
      <c r="W539" s="4">
        <f t="shared" ref="W539:Y539" si="546">IF(OR(J539 = "ERROR", J539 = ""), "UNKNOWN", J539)</f>
        <v>1</v>
      </c>
      <c r="X539" s="4">
        <f t="shared" si="546"/>
        <v>5</v>
      </c>
      <c r="Y539" s="4">
        <f t="shared" si="546"/>
        <v>5</v>
      </c>
      <c r="Z539" s="5">
        <f t="shared" si="9"/>
        <v>44977</v>
      </c>
    </row>
    <row r="540">
      <c r="A540" s="1" t="s">
        <v>577</v>
      </c>
      <c r="B540" s="1" t="s">
        <v>32</v>
      </c>
      <c r="C540" s="1">
        <v>4.0</v>
      </c>
      <c r="D540" s="1">
        <v>1.0</v>
      </c>
      <c r="E540" s="1">
        <v>4.0</v>
      </c>
      <c r="F540" s="1" t="s">
        <v>28</v>
      </c>
      <c r="G540" s="1" t="s">
        <v>29</v>
      </c>
      <c r="H540" s="6">
        <v>45218.0</v>
      </c>
      <c r="J540" s="3">
        <f t="shared" si="2"/>
        <v>4</v>
      </c>
      <c r="K540" s="4">
        <f t="shared" si="3"/>
        <v>1</v>
      </c>
      <c r="L540" s="4">
        <f t="shared" si="4"/>
        <v>4</v>
      </c>
      <c r="S540" s="1" t="s">
        <v>577</v>
      </c>
      <c r="T540" s="4" t="str">
        <f t="shared" si="5"/>
        <v>Cookie</v>
      </c>
      <c r="U540" s="4" t="str">
        <f t="shared" si="6"/>
        <v>In-store</v>
      </c>
      <c r="V540" s="4" t="str">
        <f t="shared" si="7"/>
        <v>Cash</v>
      </c>
      <c r="W540" s="4">
        <f t="shared" ref="W540:Y540" si="547">IF(OR(J540 = "ERROR", J540 = ""), "UNKNOWN", J540)</f>
        <v>4</v>
      </c>
      <c r="X540" s="4">
        <f t="shared" si="547"/>
        <v>1</v>
      </c>
      <c r="Y540" s="4">
        <f t="shared" si="547"/>
        <v>4</v>
      </c>
      <c r="Z540" s="7">
        <f t="shared" si="9"/>
        <v>45218</v>
      </c>
    </row>
    <row r="541">
      <c r="A541" s="1" t="s">
        <v>578</v>
      </c>
      <c r="B541" s="1" t="s">
        <v>81</v>
      </c>
      <c r="C541" s="1">
        <v>2.0</v>
      </c>
      <c r="D541" s="1">
        <v>1.5</v>
      </c>
      <c r="E541" s="1">
        <v>3.0</v>
      </c>
      <c r="G541" s="1" t="s">
        <v>24</v>
      </c>
      <c r="H541" s="2">
        <v>45114.0</v>
      </c>
      <c r="J541" s="3">
        <f t="shared" si="2"/>
        <v>2</v>
      </c>
      <c r="K541" s="4">
        <f t="shared" si="3"/>
        <v>1.5</v>
      </c>
      <c r="L541" s="4">
        <f t="shared" si="4"/>
        <v>3</v>
      </c>
      <c r="S541" s="1" t="s">
        <v>578</v>
      </c>
      <c r="T541" s="4" t="str">
        <f t="shared" si="5"/>
        <v>Tea</v>
      </c>
      <c r="U541" s="4" t="str">
        <f t="shared" si="6"/>
        <v>Takeaway</v>
      </c>
      <c r="V541" s="4" t="str">
        <f t="shared" si="7"/>
        <v>UNKNOWN</v>
      </c>
      <c r="W541" s="4">
        <f t="shared" ref="W541:Y541" si="548">IF(OR(J541 = "ERROR", J541 = ""), "UNKNOWN", J541)</f>
        <v>2</v>
      </c>
      <c r="X541" s="4">
        <f t="shared" si="548"/>
        <v>1.5</v>
      </c>
      <c r="Y541" s="4">
        <f t="shared" si="548"/>
        <v>3</v>
      </c>
      <c r="Z541" s="5">
        <f t="shared" si="9"/>
        <v>45114</v>
      </c>
    </row>
    <row r="542">
      <c r="A542" s="1" t="s">
        <v>579</v>
      </c>
      <c r="B542" s="1" t="s">
        <v>55</v>
      </c>
      <c r="C542" s="1">
        <v>5.0</v>
      </c>
      <c r="D542" s="1">
        <v>3.0</v>
      </c>
      <c r="E542" s="1">
        <v>15.0</v>
      </c>
      <c r="F542" s="1" t="s">
        <v>23</v>
      </c>
      <c r="G542" s="1" t="s">
        <v>24</v>
      </c>
      <c r="H542" s="6">
        <v>45247.0</v>
      </c>
      <c r="J542" s="3">
        <f t="shared" si="2"/>
        <v>5</v>
      </c>
      <c r="K542" s="4">
        <f t="shared" si="3"/>
        <v>3</v>
      </c>
      <c r="L542" s="4">
        <f t="shared" si="4"/>
        <v>15</v>
      </c>
      <c r="S542" s="1" t="s">
        <v>579</v>
      </c>
      <c r="T542" s="4" t="str">
        <f t="shared" si="5"/>
        <v>Juice</v>
      </c>
      <c r="U542" s="4" t="str">
        <f t="shared" si="6"/>
        <v>Takeaway</v>
      </c>
      <c r="V542" s="4" t="str">
        <f t="shared" si="7"/>
        <v>Credit Card</v>
      </c>
      <c r="W542" s="4">
        <f t="shared" ref="W542:Y542" si="549">IF(OR(J542 = "ERROR", J542 = ""), "UNKNOWN", J542)</f>
        <v>5</v>
      </c>
      <c r="X542" s="4">
        <f t="shared" si="549"/>
        <v>3</v>
      </c>
      <c r="Y542" s="4">
        <f t="shared" si="549"/>
        <v>15</v>
      </c>
      <c r="Z542" s="7">
        <f t="shared" si="9"/>
        <v>45247</v>
      </c>
    </row>
    <row r="543">
      <c r="A543" s="1" t="s">
        <v>580</v>
      </c>
      <c r="B543" s="1" t="s">
        <v>44</v>
      </c>
      <c r="C543" s="1">
        <v>4.0</v>
      </c>
      <c r="D543" s="1">
        <v>4.0</v>
      </c>
      <c r="E543" s="1">
        <v>16.0</v>
      </c>
      <c r="H543" s="2">
        <v>45154.0</v>
      </c>
      <c r="J543" s="3">
        <f t="shared" si="2"/>
        <v>4</v>
      </c>
      <c r="K543" s="4">
        <f t="shared" si="3"/>
        <v>4</v>
      </c>
      <c r="L543" s="4">
        <f t="shared" si="4"/>
        <v>16</v>
      </c>
      <c r="S543" s="1" t="s">
        <v>580</v>
      </c>
      <c r="T543" s="4" t="str">
        <f t="shared" si="5"/>
        <v>Sandwich</v>
      </c>
      <c r="U543" s="4" t="str">
        <f t="shared" si="6"/>
        <v>UNKNOWN</v>
      </c>
      <c r="V543" s="4" t="str">
        <f t="shared" si="7"/>
        <v>UNKNOWN</v>
      </c>
      <c r="W543" s="4">
        <f t="shared" ref="W543:Y543" si="550">IF(OR(J543 = "ERROR", J543 = ""), "UNKNOWN", J543)</f>
        <v>4</v>
      </c>
      <c r="X543" s="4">
        <f t="shared" si="550"/>
        <v>4</v>
      </c>
      <c r="Y543" s="4">
        <f t="shared" si="550"/>
        <v>16</v>
      </c>
      <c r="Z543" s="5">
        <f t="shared" si="9"/>
        <v>45154</v>
      </c>
    </row>
    <row r="544">
      <c r="A544" s="1" t="s">
        <v>581</v>
      </c>
      <c r="B544" s="1" t="s">
        <v>44</v>
      </c>
      <c r="C544" s="1">
        <v>4.0</v>
      </c>
      <c r="D544" s="1">
        <v>4.0</v>
      </c>
      <c r="E544" s="1">
        <v>16.0</v>
      </c>
      <c r="F544" s="1" t="s">
        <v>39</v>
      </c>
      <c r="G544" s="1" t="s">
        <v>24</v>
      </c>
      <c r="H544" s="2">
        <v>45261.0</v>
      </c>
      <c r="J544" s="3">
        <f t="shared" si="2"/>
        <v>4</v>
      </c>
      <c r="K544" s="4">
        <f t="shared" si="3"/>
        <v>4</v>
      </c>
      <c r="L544" s="4">
        <f t="shared" si="4"/>
        <v>16</v>
      </c>
      <c r="S544" s="1" t="s">
        <v>581</v>
      </c>
      <c r="T544" s="4" t="str">
        <f t="shared" si="5"/>
        <v>Sandwich</v>
      </c>
      <c r="U544" s="4" t="str">
        <f t="shared" si="6"/>
        <v>Takeaway</v>
      </c>
      <c r="V544" s="4" t="str">
        <f t="shared" si="7"/>
        <v>Digital Wallet</v>
      </c>
      <c r="W544" s="4">
        <f t="shared" ref="W544:Y544" si="551">IF(OR(J544 = "ERROR", J544 = ""), "UNKNOWN", J544)</f>
        <v>4</v>
      </c>
      <c r="X544" s="4">
        <f t="shared" si="551"/>
        <v>4</v>
      </c>
      <c r="Y544" s="4">
        <f t="shared" si="551"/>
        <v>16</v>
      </c>
      <c r="Z544" s="5">
        <f t="shared" si="9"/>
        <v>45261</v>
      </c>
    </row>
    <row r="545">
      <c r="A545" s="1" t="s">
        <v>582</v>
      </c>
      <c r="B545" s="1" t="s">
        <v>41</v>
      </c>
      <c r="C545" s="1">
        <v>3.0</v>
      </c>
      <c r="D545" s="1">
        <v>4.0</v>
      </c>
      <c r="E545" s="1" t="s">
        <v>25</v>
      </c>
      <c r="F545" s="1" t="s">
        <v>28</v>
      </c>
      <c r="G545" s="1" t="s">
        <v>24</v>
      </c>
      <c r="H545" s="2">
        <v>45067.0</v>
      </c>
      <c r="J545" s="3">
        <f t="shared" si="2"/>
        <v>3</v>
      </c>
      <c r="K545" s="4">
        <f t="shared" si="3"/>
        <v>4</v>
      </c>
      <c r="L545" s="4">
        <f t="shared" si="4"/>
        <v>12</v>
      </c>
      <c r="S545" s="1" t="s">
        <v>582</v>
      </c>
      <c r="T545" s="4" t="str">
        <f t="shared" si="5"/>
        <v>Smoothie</v>
      </c>
      <c r="U545" s="4" t="str">
        <f t="shared" si="6"/>
        <v>Takeaway</v>
      </c>
      <c r="V545" s="4" t="str">
        <f t="shared" si="7"/>
        <v>Cash</v>
      </c>
      <c r="W545" s="4">
        <f t="shared" ref="W545:Y545" si="552">IF(OR(J545 = "ERROR", J545 = ""), "UNKNOWN", J545)</f>
        <v>3</v>
      </c>
      <c r="X545" s="4">
        <f t="shared" si="552"/>
        <v>4</v>
      </c>
      <c r="Y545" s="4">
        <f t="shared" si="552"/>
        <v>12</v>
      </c>
      <c r="Z545" s="5">
        <f t="shared" si="9"/>
        <v>45067</v>
      </c>
    </row>
    <row r="546">
      <c r="A546" s="1" t="s">
        <v>583</v>
      </c>
      <c r="B546" s="1" t="s">
        <v>81</v>
      </c>
      <c r="C546" s="1">
        <v>3.0</v>
      </c>
      <c r="D546" s="1">
        <v>1.5</v>
      </c>
      <c r="E546" s="1">
        <v>4.5</v>
      </c>
      <c r="F546" s="1" t="s">
        <v>23</v>
      </c>
      <c r="G546" s="1" t="s">
        <v>24</v>
      </c>
      <c r="H546" s="2">
        <v>45160.0</v>
      </c>
      <c r="J546" s="3">
        <f t="shared" si="2"/>
        <v>3</v>
      </c>
      <c r="K546" s="4">
        <f t="shared" si="3"/>
        <v>1.5</v>
      </c>
      <c r="L546" s="4">
        <f t="shared" si="4"/>
        <v>4.5</v>
      </c>
      <c r="S546" s="1" t="s">
        <v>583</v>
      </c>
      <c r="T546" s="4" t="str">
        <f t="shared" si="5"/>
        <v>Tea</v>
      </c>
      <c r="U546" s="4" t="str">
        <f t="shared" si="6"/>
        <v>Takeaway</v>
      </c>
      <c r="V546" s="4" t="str">
        <f t="shared" si="7"/>
        <v>Credit Card</v>
      </c>
      <c r="W546" s="4">
        <f t="shared" ref="W546:Y546" si="553">IF(OR(J546 = "ERROR", J546 = ""), "UNKNOWN", J546)</f>
        <v>3</v>
      </c>
      <c r="X546" s="4">
        <f t="shared" si="553"/>
        <v>1.5</v>
      </c>
      <c r="Y546" s="4">
        <f t="shared" si="553"/>
        <v>4.5</v>
      </c>
      <c r="Z546" s="5">
        <f t="shared" si="9"/>
        <v>45160</v>
      </c>
    </row>
    <row r="547">
      <c r="A547" s="1" t="s">
        <v>584</v>
      </c>
      <c r="B547" s="1" t="s">
        <v>41</v>
      </c>
      <c r="C547" s="1">
        <v>5.0</v>
      </c>
      <c r="E547" s="1">
        <v>20.0</v>
      </c>
      <c r="H547" s="2">
        <v>44943.0</v>
      </c>
      <c r="J547" s="3">
        <f t="shared" si="2"/>
        <v>5</v>
      </c>
      <c r="K547" s="4">
        <f t="shared" si="3"/>
        <v>4</v>
      </c>
      <c r="L547" s="4">
        <f t="shared" si="4"/>
        <v>20</v>
      </c>
      <c r="S547" s="1" t="s">
        <v>584</v>
      </c>
      <c r="T547" s="4" t="str">
        <f t="shared" si="5"/>
        <v>Smoothie</v>
      </c>
      <c r="U547" s="4" t="str">
        <f t="shared" si="6"/>
        <v>UNKNOWN</v>
      </c>
      <c r="V547" s="4" t="str">
        <f t="shared" si="7"/>
        <v>UNKNOWN</v>
      </c>
      <c r="W547" s="4">
        <f t="shared" ref="W547:Y547" si="554">IF(OR(J547 = "ERROR", J547 = ""), "UNKNOWN", J547)</f>
        <v>5</v>
      </c>
      <c r="X547" s="4">
        <f t="shared" si="554"/>
        <v>4</v>
      </c>
      <c r="Y547" s="4">
        <f t="shared" si="554"/>
        <v>20</v>
      </c>
      <c r="Z547" s="5">
        <f t="shared" si="9"/>
        <v>44943</v>
      </c>
    </row>
    <row r="548">
      <c r="A548" s="1" t="s">
        <v>585</v>
      </c>
      <c r="B548" s="1" t="s">
        <v>36</v>
      </c>
      <c r="C548" s="1">
        <v>5.0</v>
      </c>
      <c r="D548" s="1">
        <v>5.0</v>
      </c>
      <c r="E548" s="1">
        <v>25.0</v>
      </c>
      <c r="G548" s="1" t="s">
        <v>24</v>
      </c>
      <c r="H548" s="2">
        <v>44929.0</v>
      </c>
      <c r="J548" s="3">
        <f t="shared" si="2"/>
        <v>5</v>
      </c>
      <c r="K548" s="4">
        <f t="shared" si="3"/>
        <v>5</v>
      </c>
      <c r="L548" s="4">
        <f t="shared" si="4"/>
        <v>25</v>
      </c>
      <c r="S548" s="1" t="s">
        <v>585</v>
      </c>
      <c r="T548" s="4" t="str">
        <f t="shared" si="5"/>
        <v>Salad</v>
      </c>
      <c r="U548" s="4" t="str">
        <f t="shared" si="6"/>
        <v>Takeaway</v>
      </c>
      <c r="V548" s="4" t="str">
        <f t="shared" si="7"/>
        <v>UNKNOWN</v>
      </c>
      <c r="W548" s="4">
        <f t="shared" ref="W548:Y548" si="555">IF(OR(J548 = "ERROR", J548 = ""), "UNKNOWN", J548)</f>
        <v>5</v>
      </c>
      <c r="X548" s="4">
        <f t="shared" si="555"/>
        <v>5</v>
      </c>
      <c r="Y548" s="4">
        <f t="shared" si="555"/>
        <v>25</v>
      </c>
      <c r="Z548" s="5">
        <f t="shared" si="9"/>
        <v>44929</v>
      </c>
    </row>
    <row r="549">
      <c r="A549" s="1" t="s">
        <v>586</v>
      </c>
      <c r="B549" s="1" t="s">
        <v>44</v>
      </c>
      <c r="C549" s="1">
        <v>5.0</v>
      </c>
      <c r="D549" s="1">
        <v>4.0</v>
      </c>
      <c r="E549" s="1">
        <v>20.0</v>
      </c>
      <c r="G549" s="1" t="s">
        <v>24</v>
      </c>
      <c r="H549" s="2">
        <v>45124.0</v>
      </c>
      <c r="J549" s="3">
        <f t="shared" si="2"/>
        <v>5</v>
      </c>
      <c r="K549" s="4">
        <f t="shared" si="3"/>
        <v>4</v>
      </c>
      <c r="L549" s="4">
        <f t="shared" si="4"/>
        <v>20</v>
      </c>
      <c r="S549" s="1" t="s">
        <v>586</v>
      </c>
      <c r="T549" s="4" t="str">
        <f t="shared" si="5"/>
        <v>Sandwich</v>
      </c>
      <c r="U549" s="4" t="str">
        <f t="shared" si="6"/>
        <v>Takeaway</v>
      </c>
      <c r="V549" s="4" t="str">
        <f t="shared" si="7"/>
        <v>UNKNOWN</v>
      </c>
      <c r="W549" s="4">
        <f t="shared" ref="W549:Y549" si="556">IF(OR(J549 = "ERROR", J549 = ""), "UNKNOWN", J549)</f>
        <v>5</v>
      </c>
      <c r="X549" s="4">
        <f t="shared" si="556"/>
        <v>4</v>
      </c>
      <c r="Y549" s="4">
        <f t="shared" si="556"/>
        <v>20</v>
      </c>
      <c r="Z549" s="5">
        <f t="shared" si="9"/>
        <v>45124</v>
      </c>
    </row>
    <row r="550">
      <c r="A550" s="1" t="s">
        <v>587</v>
      </c>
      <c r="B550" s="1" t="s">
        <v>55</v>
      </c>
      <c r="C550" s="1">
        <v>5.0</v>
      </c>
      <c r="D550" s="1">
        <v>3.0</v>
      </c>
      <c r="E550" s="1">
        <v>15.0</v>
      </c>
      <c r="F550" s="1" t="s">
        <v>23</v>
      </c>
      <c r="H550" s="6">
        <v>45283.0</v>
      </c>
      <c r="J550" s="3">
        <f t="shared" si="2"/>
        <v>5</v>
      </c>
      <c r="K550" s="4">
        <f t="shared" si="3"/>
        <v>3</v>
      </c>
      <c r="L550" s="4">
        <f t="shared" si="4"/>
        <v>15</v>
      </c>
      <c r="S550" s="1" t="s">
        <v>587</v>
      </c>
      <c r="T550" s="4" t="str">
        <f t="shared" si="5"/>
        <v>Juice</v>
      </c>
      <c r="U550" s="4" t="str">
        <f t="shared" si="6"/>
        <v>UNKNOWN</v>
      </c>
      <c r="V550" s="4" t="str">
        <f t="shared" si="7"/>
        <v>Credit Card</v>
      </c>
      <c r="W550" s="4">
        <f t="shared" ref="W550:Y550" si="557">IF(OR(J550 = "ERROR", J550 = ""), "UNKNOWN", J550)</f>
        <v>5</v>
      </c>
      <c r="X550" s="4">
        <f t="shared" si="557"/>
        <v>3</v>
      </c>
      <c r="Y550" s="4">
        <f t="shared" si="557"/>
        <v>15</v>
      </c>
      <c r="Z550" s="7">
        <f t="shared" si="9"/>
        <v>45283</v>
      </c>
    </row>
    <row r="551">
      <c r="A551" s="1" t="s">
        <v>588</v>
      </c>
      <c r="B551" s="1" t="s">
        <v>36</v>
      </c>
      <c r="C551" s="1">
        <v>1.0</v>
      </c>
      <c r="D551" s="1">
        <v>5.0</v>
      </c>
      <c r="E551" s="1">
        <v>5.0</v>
      </c>
      <c r="G551" s="1" t="s">
        <v>25</v>
      </c>
      <c r="H551" s="2">
        <v>45101.0</v>
      </c>
      <c r="J551" s="3">
        <f t="shared" si="2"/>
        <v>1</v>
      </c>
      <c r="K551" s="4">
        <f t="shared" si="3"/>
        <v>5</v>
      </c>
      <c r="L551" s="4">
        <f t="shared" si="4"/>
        <v>5</v>
      </c>
      <c r="S551" s="1" t="s">
        <v>588</v>
      </c>
      <c r="T551" s="4" t="str">
        <f t="shared" si="5"/>
        <v>Salad</v>
      </c>
      <c r="U551" s="4" t="str">
        <f t="shared" si="6"/>
        <v>UNKNOWN</v>
      </c>
      <c r="V551" s="4" t="str">
        <f t="shared" si="7"/>
        <v>UNKNOWN</v>
      </c>
      <c r="W551" s="4">
        <f t="shared" ref="W551:Y551" si="558">IF(OR(J551 = "ERROR", J551 = ""), "UNKNOWN", J551)</f>
        <v>1</v>
      </c>
      <c r="X551" s="4">
        <f t="shared" si="558"/>
        <v>5</v>
      </c>
      <c r="Y551" s="4">
        <f t="shared" si="558"/>
        <v>5</v>
      </c>
      <c r="Z551" s="5">
        <f t="shared" si="9"/>
        <v>45101</v>
      </c>
    </row>
    <row r="552">
      <c r="A552" s="1" t="s">
        <v>589</v>
      </c>
      <c r="B552" s="1" t="s">
        <v>25</v>
      </c>
      <c r="C552" s="1">
        <v>4.0</v>
      </c>
      <c r="E552" s="1">
        <v>6.0</v>
      </c>
      <c r="F552" s="1" t="s">
        <v>39</v>
      </c>
      <c r="H552" s="2">
        <v>45070.0</v>
      </c>
      <c r="J552" s="3">
        <f t="shared" si="2"/>
        <v>4</v>
      </c>
      <c r="K552" s="4">
        <f t="shared" si="3"/>
        <v>1.5</v>
      </c>
      <c r="L552" s="4">
        <f t="shared" si="4"/>
        <v>6</v>
      </c>
      <c r="S552" s="1" t="s">
        <v>589</v>
      </c>
      <c r="T552" s="4" t="str">
        <f t="shared" si="5"/>
        <v>UNKNOWN</v>
      </c>
      <c r="U552" s="4" t="str">
        <f t="shared" si="6"/>
        <v>UNKNOWN</v>
      </c>
      <c r="V552" s="4" t="str">
        <f t="shared" si="7"/>
        <v>Digital Wallet</v>
      </c>
      <c r="W552" s="4">
        <f t="shared" ref="W552:Y552" si="559">IF(OR(J552 = "ERROR", J552 = ""), "UNKNOWN", J552)</f>
        <v>4</v>
      </c>
      <c r="X552" s="4">
        <f t="shared" si="559"/>
        <v>1.5</v>
      </c>
      <c r="Y552" s="4">
        <f t="shared" si="559"/>
        <v>6</v>
      </c>
      <c r="Z552" s="5">
        <f t="shared" si="9"/>
        <v>45070</v>
      </c>
    </row>
    <row r="553">
      <c r="A553" s="1" t="s">
        <v>590</v>
      </c>
      <c r="B553" s="1" t="s">
        <v>25</v>
      </c>
      <c r="D553" s="1">
        <v>3.0</v>
      </c>
      <c r="E553" s="1">
        <v>6.0</v>
      </c>
      <c r="F553" s="1" t="s">
        <v>28</v>
      </c>
      <c r="H553" s="1" t="s">
        <v>30</v>
      </c>
      <c r="J553" s="3">
        <f t="shared" si="2"/>
        <v>2</v>
      </c>
      <c r="K553" s="4">
        <f t="shared" si="3"/>
        <v>3</v>
      </c>
      <c r="L553" s="4">
        <f t="shared" si="4"/>
        <v>6</v>
      </c>
      <c r="S553" s="1" t="s">
        <v>590</v>
      </c>
      <c r="T553" s="4" t="str">
        <f t="shared" si="5"/>
        <v>UNKNOWN</v>
      </c>
      <c r="U553" s="4" t="str">
        <f t="shared" si="6"/>
        <v>UNKNOWN</v>
      </c>
      <c r="V553" s="4" t="str">
        <f t="shared" si="7"/>
        <v>Cash</v>
      </c>
      <c r="W553" s="4">
        <f t="shared" ref="W553:Y553" si="560">IF(OR(J553 = "ERROR", J553 = ""), "UNKNOWN", J553)</f>
        <v>2</v>
      </c>
      <c r="X553" s="4">
        <f t="shared" si="560"/>
        <v>3</v>
      </c>
      <c r="Y553" s="4">
        <f t="shared" si="560"/>
        <v>6</v>
      </c>
      <c r="Z553" s="4" t="str">
        <f t="shared" si="9"/>
        <v>UNKNOWN</v>
      </c>
    </row>
    <row r="554">
      <c r="A554" s="1" t="s">
        <v>591</v>
      </c>
      <c r="B554" s="1" t="s">
        <v>25</v>
      </c>
      <c r="C554" s="1">
        <v>3.0</v>
      </c>
      <c r="D554" s="1">
        <v>4.0</v>
      </c>
      <c r="E554" s="1">
        <v>12.0</v>
      </c>
      <c r="H554" s="2">
        <v>45037.0</v>
      </c>
      <c r="J554" s="3">
        <f t="shared" si="2"/>
        <v>3</v>
      </c>
      <c r="K554" s="4">
        <f t="shared" si="3"/>
        <v>4</v>
      </c>
      <c r="L554" s="4">
        <f t="shared" si="4"/>
        <v>12</v>
      </c>
      <c r="S554" s="1" t="s">
        <v>591</v>
      </c>
      <c r="T554" s="4" t="str">
        <f t="shared" si="5"/>
        <v>UNKNOWN</v>
      </c>
      <c r="U554" s="4" t="str">
        <f t="shared" si="6"/>
        <v>UNKNOWN</v>
      </c>
      <c r="V554" s="4" t="str">
        <f t="shared" si="7"/>
        <v>UNKNOWN</v>
      </c>
      <c r="W554" s="4">
        <f t="shared" ref="W554:Y554" si="561">IF(OR(J554 = "ERROR", J554 = ""), "UNKNOWN", J554)</f>
        <v>3</v>
      </c>
      <c r="X554" s="4">
        <f t="shared" si="561"/>
        <v>4</v>
      </c>
      <c r="Y554" s="4">
        <f t="shared" si="561"/>
        <v>12</v>
      </c>
      <c r="Z554" s="5">
        <f t="shared" si="9"/>
        <v>45037</v>
      </c>
    </row>
    <row r="555">
      <c r="A555" s="1" t="s">
        <v>592</v>
      </c>
      <c r="B555" s="1" t="s">
        <v>27</v>
      </c>
      <c r="C555" s="1">
        <v>5.0</v>
      </c>
      <c r="D555" s="1">
        <v>3.0</v>
      </c>
      <c r="E555" s="1">
        <v>15.0</v>
      </c>
      <c r="F555" s="1" t="s">
        <v>28</v>
      </c>
      <c r="G555" s="1" t="s">
        <v>24</v>
      </c>
      <c r="H555" s="6">
        <v>45225.0</v>
      </c>
      <c r="J555" s="3">
        <f t="shared" si="2"/>
        <v>5</v>
      </c>
      <c r="K555" s="4">
        <f t="shared" si="3"/>
        <v>3</v>
      </c>
      <c r="L555" s="4">
        <f t="shared" si="4"/>
        <v>15</v>
      </c>
      <c r="S555" s="1" t="s">
        <v>592</v>
      </c>
      <c r="T555" s="4" t="str">
        <f t="shared" si="5"/>
        <v>Cake</v>
      </c>
      <c r="U555" s="4" t="str">
        <f t="shared" si="6"/>
        <v>Takeaway</v>
      </c>
      <c r="V555" s="4" t="str">
        <f t="shared" si="7"/>
        <v>Cash</v>
      </c>
      <c r="W555" s="4">
        <f t="shared" ref="W555:Y555" si="562">IF(OR(J555 = "ERROR", J555 = ""), "UNKNOWN", J555)</f>
        <v>5</v>
      </c>
      <c r="X555" s="4">
        <f t="shared" si="562"/>
        <v>3</v>
      </c>
      <c r="Y555" s="4">
        <f t="shared" si="562"/>
        <v>15</v>
      </c>
      <c r="Z555" s="7">
        <f t="shared" si="9"/>
        <v>45225</v>
      </c>
    </row>
    <row r="556">
      <c r="A556" s="1" t="s">
        <v>593</v>
      </c>
      <c r="B556" s="1" t="s">
        <v>27</v>
      </c>
      <c r="C556" s="1">
        <v>4.0</v>
      </c>
      <c r="D556" s="1">
        <v>3.0</v>
      </c>
      <c r="E556" s="1">
        <v>12.0</v>
      </c>
      <c r="G556" s="1" t="s">
        <v>29</v>
      </c>
      <c r="H556" s="2">
        <v>45057.0</v>
      </c>
      <c r="J556" s="3">
        <f t="shared" si="2"/>
        <v>4</v>
      </c>
      <c r="K556" s="4">
        <f t="shared" si="3"/>
        <v>3</v>
      </c>
      <c r="L556" s="4">
        <f t="shared" si="4"/>
        <v>12</v>
      </c>
      <c r="S556" s="1" t="s">
        <v>593</v>
      </c>
      <c r="T556" s="4" t="str">
        <f t="shared" si="5"/>
        <v>Cake</v>
      </c>
      <c r="U556" s="4" t="str">
        <f t="shared" si="6"/>
        <v>In-store</v>
      </c>
      <c r="V556" s="4" t="str">
        <f t="shared" si="7"/>
        <v>UNKNOWN</v>
      </c>
      <c r="W556" s="4">
        <f t="shared" ref="W556:Y556" si="563">IF(OR(J556 = "ERROR", J556 = ""), "UNKNOWN", J556)</f>
        <v>4</v>
      </c>
      <c r="X556" s="4">
        <f t="shared" si="563"/>
        <v>3</v>
      </c>
      <c r="Y556" s="4">
        <f t="shared" si="563"/>
        <v>12</v>
      </c>
      <c r="Z556" s="5">
        <f t="shared" si="9"/>
        <v>45057</v>
      </c>
    </row>
    <row r="557">
      <c r="A557" s="1" t="s">
        <v>594</v>
      </c>
      <c r="B557" s="1" t="s">
        <v>25</v>
      </c>
      <c r="C557" s="1">
        <v>4.0</v>
      </c>
      <c r="D557" s="1">
        <v>5.0</v>
      </c>
      <c r="E557" s="1">
        <v>20.0</v>
      </c>
      <c r="F557" s="1" t="s">
        <v>28</v>
      </c>
      <c r="H557" s="2">
        <v>45267.0</v>
      </c>
      <c r="J557" s="3">
        <f t="shared" si="2"/>
        <v>4</v>
      </c>
      <c r="K557" s="4">
        <f t="shared" si="3"/>
        <v>5</v>
      </c>
      <c r="L557" s="4">
        <f t="shared" si="4"/>
        <v>20</v>
      </c>
      <c r="S557" s="1" t="s">
        <v>594</v>
      </c>
      <c r="T557" s="4" t="str">
        <f t="shared" si="5"/>
        <v>UNKNOWN</v>
      </c>
      <c r="U557" s="4" t="str">
        <f t="shared" si="6"/>
        <v>UNKNOWN</v>
      </c>
      <c r="V557" s="4" t="str">
        <f t="shared" si="7"/>
        <v>Cash</v>
      </c>
      <c r="W557" s="4">
        <f t="shared" ref="W557:Y557" si="564">IF(OR(J557 = "ERROR", J557 = ""), "UNKNOWN", J557)</f>
        <v>4</v>
      </c>
      <c r="X557" s="4">
        <f t="shared" si="564"/>
        <v>5</v>
      </c>
      <c r="Y557" s="4">
        <f t="shared" si="564"/>
        <v>20</v>
      </c>
      <c r="Z557" s="5">
        <f t="shared" si="9"/>
        <v>45267</v>
      </c>
    </row>
    <row r="558">
      <c r="A558" s="1" t="s">
        <v>595</v>
      </c>
      <c r="B558" s="1" t="s">
        <v>44</v>
      </c>
      <c r="C558" s="1">
        <v>1.0</v>
      </c>
      <c r="D558" s="1">
        <v>4.0</v>
      </c>
      <c r="E558" s="1">
        <v>4.0</v>
      </c>
      <c r="F558" s="1" t="s">
        <v>30</v>
      </c>
      <c r="H558" s="2">
        <v>45170.0</v>
      </c>
      <c r="J558" s="3">
        <f t="shared" si="2"/>
        <v>1</v>
      </c>
      <c r="K558" s="4">
        <f t="shared" si="3"/>
        <v>4</v>
      </c>
      <c r="L558" s="4">
        <f t="shared" si="4"/>
        <v>4</v>
      </c>
      <c r="S558" s="1" t="s">
        <v>595</v>
      </c>
      <c r="T558" s="4" t="str">
        <f t="shared" si="5"/>
        <v>Sandwich</v>
      </c>
      <c r="U558" s="4" t="str">
        <f t="shared" si="6"/>
        <v>UNKNOWN</v>
      </c>
      <c r="V558" s="4" t="str">
        <f t="shared" si="7"/>
        <v>UNKNOWN</v>
      </c>
      <c r="W558" s="4">
        <f t="shared" ref="W558:Y558" si="565">IF(OR(J558 = "ERROR", J558 = ""), "UNKNOWN", J558)</f>
        <v>1</v>
      </c>
      <c r="X558" s="4">
        <f t="shared" si="565"/>
        <v>4</v>
      </c>
      <c r="Y558" s="4">
        <f t="shared" si="565"/>
        <v>4</v>
      </c>
      <c r="Z558" s="5">
        <f t="shared" si="9"/>
        <v>45170</v>
      </c>
    </row>
    <row r="559">
      <c r="A559" s="1" t="s">
        <v>596</v>
      </c>
      <c r="B559" s="1" t="s">
        <v>36</v>
      </c>
      <c r="C559" s="1">
        <v>5.0</v>
      </c>
      <c r="D559" s="1">
        <v>5.0</v>
      </c>
      <c r="E559" s="1">
        <v>25.0</v>
      </c>
      <c r="F559" s="1" t="s">
        <v>39</v>
      </c>
      <c r="G559" s="1" t="s">
        <v>24</v>
      </c>
      <c r="H559" s="2">
        <v>45013.0</v>
      </c>
      <c r="J559" s="3">
        <f t="shared" si="2"/>
        <v>5</v>
      </c>
      <c r="K559" s="4">
        <f t="shared" si="3"/>
        <v>5</v>
      </c>
      <c r="L559" s="4">
        <f t="shared" si="4"/>
        <v>25</v>
      </c>
      <c r="S559" s="1" t="s">
        <v>596</v>
      </c>
      <c r="T559" s="4" t="str">
        <f t="shared" si="5"/>
        <v>Salad</v>
      </c>
      <c r="U559" s="4" t="str">
        <f t="shared" si="6"/>
        <v>Takeaway</v>
      </c>
      <c r="V559" s="4" t="str">
        <f t="shared" si="7"/>
        <v>Digital Wallet</v>
      </c>
      <c r="W559" s="4">
        <f t="shared" ref="W559:Y559" si="566">IF(OR(J559 = "ERROR", J559 = ""), "UNKNOWN", J559)</f>
        <v>5</v>
      </c>
      <c r="X559" s="4">
        <f t="shared" si="566"/>
        <v>5</v>
      </c>
      <c r="Y559" s="4">
        <f t="shared" si="566"/>
        <v>25</v>
      </c>
      <c r="Z559" s="5">
        <f t="shared" si="9"/>
        <v>45013</v>
      </c>
    </row>
    <row r="560">
      <c r="A560" s="1" t="s">
        <v>597</v>
      </c>
      <c r="B560" s="1" t="s">
        <v>81</v>
      </c>
      <c r="C560" s="1">
        <v>1.0</v>
      </c>
      <c r="D560" s="1">
        <v>1.5</v>
      </c>
      <c r="E560" s="1">
        <v>1.5</v>
      </c>
      <c r="F560" s="1" t="s">
        <v>25</v>
      </c>
      <c r="G560" s="1" t="s">
        <v>29</v>
      </c>
      <c r="H560" s="2">
        <v>44983.0</v>
      </c>
      <c r="J560" s="3">
        <f t="shared" si="2"/>
        <v>1</v>
      </c>
      <c r="K560" s="4">
        <f t="shared" si="3"/>
        <v>1.5</v>
      </c>
      <c r="L560" s="4">
        <f t="shared" si="4"/>
        <v>1.5</v>
      </c>
      <c r="S560" s="1" t="s">
        <v>597</v>
      </c>
      <c r="T560" s="4" t="str">
        <f t="shared" si="5"/>
        <v>Tea</v>
      </c>
      <c r="U560" s="4" t="str">
        <f t="shared" si="6"/>
        <v>In-store</v>
      </c>
      <c r="V560" s="4" t="str">
        <f t="shared" si="7"/>
        <v>UNKNOWN</v>
      </c>
      <c r="W560" s="4">
        <f t="shared" ref="W560:Y560" si="567">IF(OR(J560 = "ERROR", J560 = ""), "UNKNOWN", J560)</f>
        <v>1</v>
      </c>
      <c r="X560" s="4">
        <f t="shared" si="567"/>
        <v>1.5</v>
      </c>
      <c r="Y560" s="4">
        <f t="shared" si="567"/>
        <v>1.5</v>
      </c>
      <c r="Z560" s="5">
        <f t="shared" si="9"/>
        <v>44983</v>
      </c>
    </row>
    <row r="561">
      <c r="A561" s="1" t="s">
        <v>598</v>
      </c>
      <c r="B561" s="1" t="s">
        <v>22</v>
      </c>
      <c r="C561" s="1">
        <v>4.0</v>
      </c>
      <c r="D561" s="1">
        <v>2.0</v>
      </c>
      <c r="E561" s="1">
        <v>8.0</v>
      </c>
      <c r="G561" s="1" t="s">
        <v>29</v>
      </c>
      <c r="H561" s="2">
        <v>44930.0</v>
      </c>
      <c r="J561" s="3">
        <f t="shared" si="2"/>
        <v>4</v>
      </c>
      <c r="K561" s="4">
        <f t="shared" si="3"/>
        <v>2</v>
      </c>
      <c r="L561" s="4">
        <f t="shared" si="4"/>
        <v>8</v>
      </c>
      <c r="S561" s="1" t="s">
        <v>598</v>
      </c>
      <c r="T561" s="4" t="str">
        <f t="shared" si="5"/>
        <v>Coffee</v>
      </c>
      <c r="U561" s="4" t="str">
        <f t="shared" si="6"/>
        <v>In-store</v>
      </c>
      <c r="V561" s="4" t="str">
        <f t="shared" si="7"/>
        <v>UNKNOWN</v>
      </c>
      <c r="W561" s="4">
        <f t="shared" ref="W561:Y561" si="568">IF(OR(J561 = "ERROR", J561 = ""), "UNKNOWN", J561)</f>
        <v>4</v>
      </c>
      <c r="X561" s="4">
        <f t="shared" si="568"/>
        <v>2</v>
      </c>
      <c r="Y561" s="4">
        <f t="shared" si="568"/>
        <v>8</v>
      </c>
      <c r="Z561" s="5">
        <f t="shared" si="9"/>
        <v>44930</v>
      </c>
    </row>
    <row r="562">
      <c r="A562" s="1" t="s">
        <v>599</v>
      </c>
      <c r="B562" s="1" t="s">
        <v>32</v>
      </c>
      <c r="C562" s="1">
        <v>5.0</v>
      </c>
      <c r="D562" s="1">
        <v>1.0</v>
      </c>
      <c r="E562" s="1">
        <v>5.0</v>
      </c>
      <c r="F562" s="1" t="s">
        <v>39</v>
      </c>
      <c r="G562" s="1" t="s">
        <v>30</v>
      </c>
      <c r="H562" s="2">
        <v>45206.0</v>
      </c>
      <c r="J562" s="3">
        <f t="shared" si="2"/>
        <v>5</v>
      </c>
      <c r="K562" s="4">
        <f t="shared" si="3"/>
        <v>1</v>
      </c>
      <c r="L562" s="4">
        <f t="shared" si="4"/>
        <v>5</v>
      </c>
      <c r="S562" s="1" t="s">
        <v>599</v>
      </c>
      <c r="T562" s="4" t="str">
        <f t="shared" si="5"/>
        <v>Cookie</v>
      </c>
      <c r="U562" s="4" t="str">
        <f t="shared" si="6"/>
        <v>UNKNOWN</v>
      </c>
      <c r="V562" s="4" t="str">
        <f t="shared" si="7"/>
        <v>Digital Wallet</v>
      </c>
      <c r="W562" s="4">
        <f t="shared" ref="W562:Y562" si="569">IF(OR(J562 = "ERROR", J562 = ""), "UNKNOWN", J562)</f>
        <v>5</v>
      </c>
      <c r="X562" s="4">
        <f t="shared" si="569"/>
        <v>1</v>
      </c>
      <c r="Y562" s="4">
        <f t="shared" si="569"/>
        <v>5</v>
      </c>
      <c r="Z562" s="5">
        <f t="shared" si="9"/>
        <v>45206</v>
      </c>
    </row>
    <row r="563">
      <c r="A563" s="1" t="s">
        <v>600</v>
      </c>
      <c r="B563" s="1" t="s">
        <v>41</v>
      </c>
      <c r="C563" s="1">
        <v>4.0</v>
      </c>
      <c r="D563" s="1">
        <v>4.0</v>
      </c>
      <c r="E563" s="1">
        <v>16.0</v>
      </c>
      <c r="G563" s="1" t="s">
        <v>29</v>
      </c>
      <c r="H563" s="2">
        <v>45067.0</v>
      </c>
      <c r="J563" s="3">
        <f t="shared" si="2"/>
        <v>4</v>
      </c>
      <c r="K563" s="4">
        <f t="shared" si="3"/>
        <v>4</v>
      </c>
      <c r="L563" s="4">
        <f t="shared" si="4"/>
        <v>16</v>
      </c>
      <c r="S563" s="1" t="s">
        <v>600</v>
      </c>
      <c r="T563" s="4" t="str">
        <f t="shared" si="5"/>
        <v>Smoothie</v>
      </c>
      <c r="U563" s="4" t="str">
        <f t="shared" si="6"/>
        <v>In-store</v>
      </c>
      <c r="V563" s="4" t="str">
        <f t="shared" si="7"/>
        <v>UNKNOWN</v>
      </c>
      <c r="W563" s="4">
        <f t="shared" ref="W563:Y563" si="570">IF(OR(J563 = "ERROR", J563 = ""), "UNKNOWN", J563)</f>
        <v>4</v>
      </c>
      <c r="X563" s="4">
        <f t="shared" si="570"/>
        <v>4</v>
      </c>
      <c r="Y563" s="4">
        <f t="shared" si="570"/>
        <v>16</v>
      </c>
      <c r="Z563" s="5">
        <f t="shared" si="9"/>
        <v>45067</v>
      </c>
    </row>
    <row r="564">
      <c r="A564" s="1" t="s">
        <v>601</v>
      </c>
      <c r="B564" s="1" t="s">
        <v>55</v>
      </c>
      <c r="C564" s="1">
        <v>3.0</v>
      </c>
      <c r="D564" s="1" t="s">
        <v>25</v>
      </c>
      <c r="E564" s="1">
        <v>9.0</v>
      </c>
      <c r="F564" s="1" t="s">
        <v>39</v>
      </c>
      <c r="G564" s="1" t="s">
        <v>24</v>
      </c>
      <c r="H564" s="6">
        <v>45276.0</v>
      </c>
      <c r="J564" s="3">
        <f t="shared" si="2"/>
        <v>3</v>
      </c>
      <c r="K564" s="4">
        <f t="shared" si="3"/>
        <v>3</v>
      </c>
      <c r="L564" s="4">
        <f t="shared" si="4"/>
        <v>9</v>
      </c>
      <c r="S564" s="1" t="s">
        <v>601</v>
      </c>
      <c r="T564" s="4" t="str">
        <f t="shared" si="5"/>
        <v>Juice</v>
      </c>
      <c r="U564" s="4" t="str">
        <f t="shared" si="6"/>
        <v>Takeaway</v>
      </c>
      <c r="V564" s="4" t="str">
        <f t="shared" si="7"/>
        <v>Digital Wallet</v>
      </c>
      <c r="W564" s="4">
        <f t="shared" ref="W564:Y564" si="571">IF(OR(J564 = "ERROR", J564 = ""), "UNKNOWN", J564)</f>
        <v>3</v>
      </c>
      <c r="X564" s="4">
        <f t="shared" si="571"/>
        <v>3</v>
      </c>
      <c r="Y564" s="4">
        <f t="shared" si="571"/>
        <v>9</v>
      </c>
      <c r="Z564" s="7">
        <f t="shared" si="9"/>
        <v>45276</v>
      </c>
    </row>
    <row r="565">
      <c r="A565" s="1" t="s">
        <v>602</v>
      </c>
      <c r="B565" s="1" t="s">
        <v>44</v>
      </c>
      <c r="C565" s="1">
        <v>5.0</v>
      </c>
      <c r="D565" s="1">
        <v>4.0</v>
      </c>
      <c r="E565" s="1">
        <v>20.0</v>
      </c>
      <c r="F565" s="1" t="s">
        <v>39</v>
      </c>
      <c r="G565" s="1" t="s">
        <v>24</v>
      </c>
      <c r="H565" s="2">
        <v>44956.0</v>
      </c>
      <c r="J565" s="3">
        <f t="shared" si="2"/>
        <v>5</v>
      </c>
      <c r="K565" s="4">
        <f t="shared" si="3"/>
        <v>4</v>
      </c>
      <c r="L565" s="4">
        <f t="shared" si="4"/>
        <v>20</v>
      </c>
      <c r="S565" s="1" t="s">
        <v>602</v>
      </c>
      <c r="T565" s="4" t="str">
        <f t="shared" si="5"/>
        <v>Sandwich</v>
      </c>
      <c r="U565" s="4" t="str">
        <f t="shared" si="6"/>
        <v>Takeaway</v>
      </c>
      <c r="V565" s="4" t="str">
        <f t="shared" si="7"/>
        <v>Digital Wallet</v>
      </c>
      <c r="W565" s="4">
        <f t="shared" ref="W565:Y565" si="572">IF(OR(J565 = "ERROR", J565 = ""), "UNKNOWN", J565)</f>
        <v>5</v>
      </c>
      <c r="X565" s="4">
        <f t="shared" si="572"/>
        <v>4</v>
      </c>
      <c r="Y565" s="4">
        <f t="shared" si="572"/>
        <v>20</v>
      </c>
      <c r="Z565" s="5">
        <f t="shared" si="9"/>
        <v>44956</v>
      </c>
    </row>
    <row r="566">
      <c r="A566" s="1" t="s">
        <v>603</v>
      </c>
      <c r="B566" s="1" t="s">
        <v>22</v>
      </c>
      <c r="C566" s="1">
        <v>2.0</v>
      </c>
      <c r="D566" s="1">
        <v>2.0</v>
      </c>
      <c r="E566" s="1">
        <v>4.0</v>
      </c>
      <c r="F566" s="1" t="s">
        <v>28</v>
      </c>
      <c r="G566" s="1" t="s">
        <v>24</v>
      </c>
      <c r="H566" s="2">
        <v>45194.0</v>
      </c>
      <c r="J566" s="3">
        <f t="shared" si="2"/>
        <v>2</v>
      </c>
      <c r="K566" s="4">
        <f t="shared" si="3"/>
        <v>2</v>
      </c>
      <c r="L566" s="4">
        <f t="shared" si="4"/>
        <v>4</v>
      </c>
      <c r="S566" s="1" t="s">
        <v>603</v>
      </c>
      <c r="T566" s="4" t="str">
        <f t="shared" si="5"/>
        <v>Coffee</v>
      </c>
      <c r="U566" s="4" t="str">
        <f t="shared" si="6"/>
        <v>Takeaway</v>
      </c>
      <c r="V566" s="4" t="str">
        <f t="shared" si="7"/>
        <v>Cash</v>
      </c>
      <c r="W566" s="4">
        <f t="shared" ref="W566:Y566" si="573">IF(OR(J566 = "ERROR", J566 = ""), "UNKNOWN", J566)</f>
        <v>2</v>
      </c>
      <c r="X566" s="4">
        <f t="shared" si="573"/>
        <v>2</v>
      </c>
      <c r="Y566" s="4">
        <f t="shared" si="573"/>
        <v>4</v>
      </c>
      <c r="Z566" s="5">
        <f t="shared" si="9"/>
        <v>45194</v>
      </c>
    </row>
    <row r="567">
      <c r="A567" s="1" t="s">
        <v>604</v>
      </c>
      <c r="B567" s="1" t="s">
        <v>55</v>
      </c>
      <c r="C567" s="1">
        <v>1.0</v>
      </c>
      <c r="D567" s="1">
        <v>3.0</v>
      </c>
      <c r="E567" s="1">
        <v>3.0</v>
      </c>
      <c r="F567" s="1" t="s">
        <v>23</v>
      </c>
      <c r="H567" s="2">
        <v>44991.0</v>
      </c>
      <c r="J567" s="3">
        <f t="shared" si="2"/>
        <v>1</v>
      </c>
      <c r="K567" s="4">
        <f t="shared" si="3"/>
        <v>3</v>
      </c>
      <c r="L567" s="4">
        <f t="shared" si="4"/>
        <v>3</v>
      </c>
      <c r="S567" s="1" t="s">
        <v>604</v>
      </c>
      <c r="T567" s="4" t="str">
        <f t="shared" si="5"/>
        <v>Juice</v>
      </c>
      <c r="U567" s="4" t="str">
        <f t="shared" si="6"/>
        <v>UNKNOWN</v>
      </c>
      <c r="V567" s="4" t="str">
        <f t="shared" si="7"/>
        <v>Credit Card</v>
      </c>
      <c r="W567" s="4">
        <f t="shared" ref="W567:Y567" si="574">IF(OR(J567 = "ERROR", J567 = ""), "UNKNOWN", J567)</f>
        <v>1</v>
      </c>
      <c r="X567" s="4">
        <f t="shared" si="574"/>
        <v>3</v>
      </c>
      <c r="Y567" s="4">
        <f t="shared" si="574"/>
        <v>3</v>
      </c>
      <c r="Z567" s="5">
        <f t="shared" si="9"/>
        <v>44991</v>
      </c>
    </row>
    <row r="568">
      <c r="A568" s="1" t="s">
        <v>605</v>
      </c>
      <c r="B568" s="1" t="s">
        <v>32</v>
      </c>
      <c r="C568" s="1">
        <v>4.0</v>
      </c>
      <c r="D568" s="1">
        <v>1.0</v>
      </c>
      <c r="E568" s="1">
        <v>4.0</v>
      </c>
      <c r="F568" s="1" t="s">
        <v>23</v>
      </c>
      <c r="H568" s="2">
        <v>44982.0</v>
      </c>
      <c r="J568" s="3">
        <f t="shared" si="2"/>
        <v>4</v>
      </c>
      <c r="K568" s="4">
        <f t="shared" si="3"/>
        <v>1</v>
      </c>
      <c r="L568" s="4">
        <f t="shared" si="4"/>
        <v>4</v>
      </c>
      <c r="S568" s="1" t="s">
        <v>605</v>
      </c>
      <c r="T568" s="4" t="str">
        <f t="shared" si="5"/>
        <v>Cookie</v>
      </c>
      <c r="U568" s="4" t="str">
        <f t="shared" si="6"/>
        <v>UNKNOWN</v>
      </c>
      <c r="V568" s="4" t="str">
        <f t="shared" si="7"/>
        <v>Credit Card</v>
      </c>
      <c r="W568" s="4">
        <f t="shared" ref="W568:Y568" si="575">IF(OR(J568 = "ERROR", J568 = ""), "UNKNOWN", J568)</f>
        <v>4</v>
      </c>
      <c r="X568" s="4">
        <f t="shared" si="575"/>
        <v>1</v>
      </c>
      <c r="Y568" s="4">
        <f t="shared" si="575"/>
        <v>4</v>
      </c>
      <c r="Z568" s="5">
        <f t="shared" si="9"/>
        <v>44982</v>
      </c>
    </row>
    <row r="569">
      <c r="A569" s="1" t="s">
        <v>606</v>
      </c>
      <c r="B569" s="1" t="s">
        <v>44</v>
      </c>
      <c r="C569" s="1">
        <v>5.0</v>
      </c>
      <c r="D569" s="1">
        <v>4.0</v>
      </c>
      <c r="E569" s="1">
        <v>20.0</v>
      </c>
      <c r="F569" s="1" t="s">
        <v>39</v>
      </c>
      <c r="G569" s="1" t="s">
        <v>24</v>
      </c>
      <c r="H569" s="2">
        <v>45055.0</v>
      </c>
      <c r="J569" s="3">
        <f t="shared" si="2"/>
        <v>5</v>
      </c>
      <c r="K569" s="4">
        <f t="shared" si="3"/>
        <v>4</v>
      </c>
      <c r="L569" s="4">
        <f t="shared" si="4"/>
        <v>20</v>
      </c>
      <c r="S569" s="1" t="s">
        <v>606</v>
      </c>
      <c r="T569" s="4" t="str">
        <f t="shared" si="5"/>
        <v>Sandwich</v>
      </c>
      <c r="U569" s="4" t="str">
        <f t="shared" si="6"/>
        <v>Takeaway</v>
      </c>
      <c r="V569" s="4" t="str">
        <f t="shared" si="7"/>
        <v>Digital Wallet</v>
      </c>
      <c r="W569" s="4">
        <f t="shared" ref="W569:Y569" si="576">IF(OR(J569 = "ERROR", J569 = ""), "UNKNOWN", J569)</f>
        <v>5</v>
      </c>
      <c r="X569" s="4">
        <f t="shared" si="576"/>
        <v>4</v>
      </c>
      <c r="Y569" s="4">
        <f t="shared" si="576"/>
        <v>20</v>
      </c>
      <c r="Z569" s="5">
        <f t="shared" si="9"/>
        <v>45055</v>
      </c>
    </row>
    <row r="570">
      <c r="A570" s="1" t="s">
        <v>607</v>
      </c>
      <c r="B570" s="1" t="s">
        <v>22</v>
      </c>
      <c r="C570" s="1">
        <v>2.0</v>
      </c>
      <c r="D570" s="1">
        <v>2.0</v>
      </c>
      <c r="F570" s="1" t="s">
        <v>28</v>
      </c>
      <c r="H570" s="2">
        <v>45141.0</v>
      </c>
      <c r="J570" s="3">
        <f t="shared" si="2"/>
        <v>2</v>
      </c>
      <c r="K570" s="4">
        <f t="shared" si="3"/>
        <v>2</v>
      </c>
      <c r="L570" s="4">
        <f t="shared" si="4"/>
        <v>4</v>
      </c>
      <c r="S570" s="1" t="s">
        <v>607</v>
      </c>
      <c r="T570" s="4" t="str">
        <f t="shared" si="5"/>
        <v>Coffee</v>
      </c>
      <c r="U570" s="4" t="str">
        <f t="shared" si="6"/>
        <v>UNKNOWN</v>
      </c>
      <c r="V570" s="4" t="str">
        <f t="shared" si="7"/>
        <v>Cash</v>
      </c>
      <c r="W570" s="4">
        <f t="shared" ref="W570:Y570" si="577">IF(OR(J570 = "ERROR", J570 = ""), "UNKNOWN", J570)</f>
        <v>2</v>
      </c>
      <c r="X570" s="4">
        <f t="shared" si="577"/>
        <v>2</v>
      </c>
      <c r="Y570" s="4">
        <f t="shared" si="577"/>
        <v>4</v>
      </c>
      <c r="Z570" s="5">
        <f t="shared" si="9"/>
        <v>45141</v>
      </c>
    </row>
    <row r="571">
      <c r="A571" s="1" t="s">
        <v>608</v>
      </c>
      <c r="B571" s="1" t="s">
        <v>36</v>
      </c>
      <c r="C571" s="1">
        <v>4.0</v>
      </c>
      <c r="D571" s="1">
        <v>5.0</v>
      </c>
      <c r="E571" s="1">
        <v>20.0</v>
      </c>
      <c r="G571" s="1" t="s">
        <v>29</v>
      </c>
      <c r="H571" s="2">
        <v>45059.0</v>
      </c>
      <c r="J571" s="3">
        <f t="shared" si="2"/>
        <v>4</v>
      </c>
      <c r="K571" s="4">
        <f t="shared" si="3"/>
        <v>5</v>
      </c>
      <c r="L571" s="4">
        <f t="shared" si="4"/>
        <v>20</v>
      </c>
      <c r="S571" s="1" t="s">
        <v>608</v>
      </c>
      <c r="T571" s="4" t="str">
        <f t="shared" si="5"/>
        <v>Salad</v>
      </c>
      <c r="U571" s="4" t="str">
        <f t="shared" si="6"/>
        <v>In-store</v>
      </c>
      <c r="V571" s="4" t="str">
        <f t="shared" si="7"/>
        <v>UNKNOWN</v>
      </c>
      <c r="W571" s="4">
        <f t="shared" ref="W571:Y571" si="578">IF(OR(J571 = "ERROR", J571 = ""), "UNKNOWN", J571)</f>
        <v>4</v>
      </c>
      <c r="X571" s="4">
        <f t="shared" si="578"/>
        <v>5</v>
      </c>
      <c r="Y571" s="4">
        <f t="shared" si="578"/>
        <v>20</v>
      </c>
      <c r="Z571" s="5">
        <f t="shared" si="9"/>
        <v>45059</v>
      </c>
    </row>
    <row r="572">
      <c r="A572" s="1" t="s">
        <v>609</v>
      </c>
      <c r="B572" s="1" t="s">
        <v>36</v>
      </c>
      <c r="C572" s="1">
        <v>5.0</v>
      </c>
      <c r="D572" s="1">
        <v>5.0</v>
      </c>
      <c r="E572" s="1">
        <v>25.0</v>
      </c>
      <c r="G572" s="1" t="s">
        <v>24</v>
      </c>
      <c r="H572" s="2">
        <v>44965.0</v>
      </c>
      <c r="J572" s="3">
        <f t="shared" si="2"/>
        <v>5</v>
      </c>
      <c r="K572" s="4">
        <f t="shared" si="3"/>
        <v>5</v>
      </c>
      <c r="L572" s="4">
        <f t="shared" si="4"/>
        <v>25</v>
      </c>
      <c r="S572" s="1" t="s">
        <v>609</v>
      </c>
      <c r="T572" s="4" t="str">
        <f t="shared" si="5"/>
        <v>Salad</v>
      </c>
      <c r="U572" s="4" t="str">
        <f t="shared" si="6"/>
        <v>Takeaway</v>
      </c>
      <c r="V572" s="4" t="str">
        <f t="shared" si="7"/>
        <v>UNKNOWN</v>
      </c>
      <c r="W572" s="4">
        <f t="shared" ref="W572:Y572" si="579">IF(OR(J572 = "ERROR", J572 = ""), "UNKNOWN", J572)</f>
        <v>5</v>
      </c>
      <c r="X572" s="4">
        <f t="shared" si="579"/>
        <v>5</v>
      </c>
      <c r="Y572" s="4">
        <f t="shared" si="579"/>
        <v>25</v>
      </c>
      <c r="Z572" s="5">
        <f t="shared" si="9"/>
        <v>44965</v>
      </c>
    </row>
    <row r="573">
      <c r="A573" s="1" t="s">
        <v>610</v>
      </c>
      <c r="B573" s="1" t="s">
        <v>55</v>
      </c>
      <c r="C573" s="1">
        <v>4.0</v>
      </c>
      <c r="D573" s="1">
        <v>3.0</v>
      </c>
      <c r="E573" s="1">
        <v>12.0</v>
      </c>
      <c r="G573" s="1" t="s">
        <v>25</v>
      </c>
      <c r="H573" s="1" t="s">
        <v>25</v>
      </c>
      <c r="J573" s="3">
        <f t="shared" si="2"/>
        <v>4</v>
      </c>
      <c r="K573" s="4">
        <f t="shared" si="3"/>
        <v>3</v>
      </c>
      <c r="L573" s="4">
        <f t="shared" si="4"/>
        <v>12</v>
      </c>
      <c r="S573" s="1" t="s">
        <v>610</v>
      </c>
      <c r="T573" s="4" t="str">
        <f t="shared" si="5"/>
        <v>Juice</v>
      </c>
      <c r="U573" s="4" t="str">
        <f t="shared" si="6"/>
        <v>UNKNOWN</v>
      </c>
      <c r="V573" s="4" t="str">
        <f t="shared" si="7"/>
        <v>UNKNOWN</v>
      </c>
      <c r="W573" s="4">
        <f t="shared" ref="W573:Y573" si="580">IF(OR(J573 = "ERROR", J573 = ""), "UNKNOWN", J573)</f>
        <v>4</v>
      </c>
      <c r="X573" s="4">
        <f t="shared" si="580"/>
        <v>3</v>
      </c>
      <c r="Y573" s="4">
        <f t="shared" si="580"/>
        <v>12</v>
      </c>
      <c r="Z573" s="4" t="str">
        <f t="shared" si="9"/>
        <v>UNKNOWN</v>
      </c>
    </row>
    <row r="574">
      <c r="A574" s="1" t="s">
        <v>611</v>
      </c>
      <c r="B574" s="1" t="s">
        <v>32</v>
      </c>
      <c r="C574" s="1">
        <v>1.0</v>
      </c>
      <c r="D574" s="1">
        <v>1.0</v>
      </c>
      <c r="E574" s="1">
        <v>1.0</v>
      </c>
      <c r="F574" s="1" t="s">
        <v>39</v>
      </c>
      <c r="G574" s="1" t="s">
        <v>29</v>
      </c>
      <c r="H574" s="6">
        <v>45281.0</v>
      </c>
      <c r="J574" s="3">
        <f t="shared" si="2"/>
        <v>1</v>
      </c>
      <c r="K574" s="4">
        <f t="shared" si="3"/>
        <v>1</v>
      </c>
      <c r="L574" s="4">
        <f t="shared" si="4"/>
        <v>1</v>
      </c>
      <c r="S574" s="1" t="s">
        <v>611</v>
      </c>
      <c r="T574" s="4" t="str">
        <f t="shared" si="5"/>
        <v>Cookie</v>
      </c>
      <c r="U574" s="4" t="str">
        <f t="shared" si="6"/>
        <v>In-store</v>
      </c>
      <c r="V574" s="4" t="str">
        <f t="shared" si="7"/>
        <v>Digital Wallet</v>
      </c>
      <c r="W574" s="4">
        <f t="shared" ref="W574:Y574" si="581">IF(OR(J574 = "ERROR", J574 = ""), "UNKNOWN", J574)</f>
        <v>1</v>
      </c>
      <c r="X574" s="4">
        <f t="shared" si="581"/>
        <v>1</v>
      </c>
      <c r="Y574" s="4">
        <f t="shared" si="581"/>
        <v>1</v>
      </c>
      <c r="Z574" s="7">
        <f t="shared" si="9"/>
        <v>45281</v>
      </c>
    </row>
    <row r="575">
      <c r="A575" s="1" t="s">
        <v>612</v>
      </c>
      <c r="B575" s="1" t="s">
        <v>27</v>
      </c>
      <c r="C575" s="1">
        <v>3.0</v>
      </c>
      <c r="D575" s="1">
        <v>3.0</v>
      </c>
      <c r="E575" s="1">
        <v>9.0</v>
      </c>
      <c r="G575" s="1" t="s">
        <v>24</v>
      </c>
      <c r="H575" s="2">
        <v>45046.0</v>
      </c>
      <c r="J575" s="3">
        <f t="shared" si="2"/>
        <v>3</v>
      </c>
      <c r="K575" s="4">
        <f t="shared" si="3"/>
        <v>3</v>
      </c>
      <c r="L575" s="4">
        <f t="shared" si="4"/>
        <v>9</v>
      </c>
      <c r="S575" s="1" t="s">
        <v>612</v>
      </c>
      <c r="T575" s="4" t="str">
        <f t="shared" si="5"/>
        <v>Cake</v>
      </c>
      <c r="U575" s="4" t="str">
        <f t="shared" si="6"/>
        <v>Takeaway</v>
      </c>
      <c r="V575" s="4" t="str">
        <f t="shared" si="7"/>
        <v>UNKNOWN</v>
      </c>
      <c r="W575" s="4">
        <f t="shared" ref="W575:Y575" si="582">IF(OR(J575 = "ERROR", J575 = ""), "UNKNOWN", J575)</f>
        <v>3</v>
      </c>
      <c r="X575" s="4">
        <f t="shared" si="582"/>
        <v>3</v>
      </c>
      <c r="Y575" s="4">
        <f t="shared" si="582"/>
        <v>9</v>
      </c>
      <c r="Z575" s="5">
        <f t="shared" si="9"/>
        <v>45046</v>
      </c>
    </row>
    <row r="576">
      <c r="A576" s="1" t="s">
        <v>613</v>
      </c>
      <c r="B576" s="1" t="s">
        <v>41</v>
      </c>
      <c r="C576" s="1">
        <v>4.0</v>
      </c>
      <c r="D576" s="1" t="s">
        <v>30</v>
      </c>
      <c r="E576" s="1">
        <v>16.0</v>
      </c>
      <c r="F576" s="1" t="s">
        <v>30</v>
      </c>
      <c r="H576" s="2">
        <v>45099.0</v>
      </c>
      <c r="J576" s="3">
        <f t="shared" si="2"/>
        <v>4</v>
      </c>
      <c r="K576" s="4">
        <f t="shared" si="3"/>
        <v>4</v>
      </c>
      <c r="L576" s="4">
        <f t="shared" si="4"/>
        <v>16</v>
      </c>
      <c r="S576" s="1" t="s">
        <v>613</v>
      </c>
      <c r="T576" s="4" t="str">
        <f t="shared" si="5"/>
        <v>Smoothie</v>
      </c>
      <c r="U576" s="4" t="str">
        <f t="shared" si="6"/>
        <v>UNKNOWN</v>
      </c>
      <c r="V576" s="4" t="str">
        <f t="shared" si="7"/>
        <v>UNKNOWN</v>
      </c>
      <c r="W576" s="4">
        <f t="shared" ref="W576:Y576" si="583">IF(OR(J576 = "ERROR", J576 = ""), "UNKNOWN", J576)</f>
        <v>4</v>
      </c>
      <c r="X576" s="4">
        <f t="shared" si="583"/>
        <v>4</v>
      </c>
      <c r="Y576" s="4">
        <f t="shared" si="583"/>
        <v>16</v>
      </c>
      <c r="Z576" s="5">
        <f t="shared" si="9"/>
        <v>45099</v>
      </c>
    </row>
    <row r="577">
      <c r="A577" s="1" t="s">
        <v>614</v>
      </c>
      <c r="B577" s="1" t="s">
        <v>27</v>
      </c>
      <c r="C577" s="1">
        <v>1.0</v>
      </c>
      <c r="D577" s="1" t="s">
        <v>25</v>
      </c>
      <c r="E577" s="1">
        <v>3.0</v>
      </c>
      <c r="F577" s="1" t="s">
        <v>30</v>
      </c>
      <c r="G577" s="1" t="s">
        <v>29</v>
      </c>
      <c r="H577" s="2">
        <v>45122.0</v>
      </c>
      <c r="J577" s="3">
        <f t="shared" si="2"/>
        <v>1</v>
      </c>
      <c r="K577" s="4">
        <f t="shared" si="3"/>
        <v>3</v>
      </c>
      <c r="L577" s="4">
        <f t="shared" si="4"/>
        <v>3</v>
      </c>
      <c r="S577" s="1" t="s">
        <v>614</v>
      </c>
      <c r="T577" s="4" t="str">
        <f t="shared" si="5"/>
        <v>Cake</v>
      </c>
      <c r="U577" s="4" t="str">
        <f t="shared" si="6"/>
        <v>In-store</v>
      </c>
      <c r="V577" s="4" t="str">
        <f t="shared" si="7"/>
        <v>UNKNOWN</v>
      </c>
      <c r="W577" s="4">
        <f t="shared" ref="W577:Y577" si="584">IF(OR(J577 = "ERROR", J577 = ""), "UNKNOWN", J577)</f>
        <v>1</v>
      </c>
      <c r="X577" s="4">
        <f t="shared" si="584"/>
        <v>3</v>
      </c>
      <c r="Y577" s="4">
        <f t="shared" si="584"/>
        <v>3</v>
      </c>
      <c r="Z577" s="5">
        <f t="shared" si="9"/>
        <v>45122</v>
      </c>
    </row>
    <row r="578">
      <c r="A578" s="1" t="s">
        <v>615</v>
      </c>
      <c r="B578" s="1" t="s">
        <v>81</v>
      </c>
      <c r="C578" s="1">
        <v>3.0</v>
      </c>
      <c r="D578" s="1">
        <v>1.5</v>
      </c>
      <c r="E578" s="1">
        <v>4.5</v>
      </c>
      <c r="G578" s="1" t="s">
        <v>24</v>
      </c>
      <c r="H578" s="2">
        <v>45025.0</v>
      </c>
      <c r="J578" s="3">
        <f t="shared" si="2"/>
        <v>3</v>
      </c>
      <c r="K578" s="4">
        <f t="shared" si="3"/>
        <v>1.5</v>
      </c>
      <c r="L578" s="4">
        <f t="shared" si="4"/>
        <v>4.5</v>
      </c>
      <c r="S578" s="1" t="s">
        <v>615</v>
      </c>
      <c r="T578" s="4" t="str">
        <f t="shared" si="5"/>
        <v>Tea</v>
      </c>
      <c r="U578" s="4" t="str">
        <f t="shared" si="6"/>
        <v>Takeaway</v>
      </c>
      <c r="V578" s="4" t="str">
        <f t="shared" si="7"/>
        <v>UNKNOWN</v>
      </c>
      <c r="W578" s="4">
        <f t="shared" ref="W578:Y578" si="585">IF(OR(J578 = "ERROR", J578 = ""), "UNKNOWN", J578)</f>
        <v>3</v>
      </c>
      <c r="X578" s="4">
        <f t="shared" si="585"/>
        <v>1.5</v>
      </c>
      <c r="Y578" s="4">
        <f t="shared" si="585"/>
        <v>4.5</v>
      </c>
      <c r="Z578" s="5">
        <f t="shared" si="9"/>
        <v>45025</v>
      </c>
    </row>
    <row r="579">
      <c r="A579" s="1" t="s">
        <v>616</v>
      </c>
      <c r="B579" s="1" t="s">
        <v>41</v>
      </c>
      <c r="C579" s="1">
        <v>1.0</v>
      </c>
      <c r="D579" s="1">
        <v>4.0</v>
      </c>
      <c r="E579" s="1">
        <v>4.0</v>
      </c>
      <c r="F579" s="1" t="s">
        <v>25</v>
      </c>
      <c r="G579" s="1" t="s">
        <v>25</v>
      </c>
      <c r="H579" s="2">
        <v>45011.0</v>
      </c>
      <c r="J579" s="3">
        <f t="shared" si="2"/>
        <v>1</v>
      </c>
      <c r="K579" s="4">
        <f t="shared" si="3"/>
        <v>4</v>
      </c>
      <c r="L579" s="4">
        <f t="shared" si="4"/>
        <v>4</v>
      </c>
      <c r="S579" s="1" t="s">
        <v>616</v>
      </c>
      <c r="T579" s="4" t="str">
        <f t="shared" si="5"/>
        <v>Smoothie</v>
      </c>
      <c r="U579" s="4" t="str">
        <f t="shared" si="6"/>
        <v>UNKNOWN</v>
      </c>
      <c r="V579" s="4" t="str">
        <f t="shared" si="7"/>
        <v>UNKNOWN</v>
      </c>
      <c r="W579" s="4">
        <f t="shared" ref="W579:Y579" si="586">IF(OR(J579 = "ERROR", J579 = ""), "UNKNOWN", J579)</f>
        <v>1</v>
      </c>
      <c r="X579" s="4">
        <f t="shared" si="586"/>
        <v>4</v>
      </c>
      <c r="Y579" s="4">
        <f t="shared" si="586"/>
        <v>4</v>
      </c>
      <c r="Z579" s="5">
        <f t="shared" si="9"/>
        <v>45011</v>
      </c>
    </row>
    <row r="580">
      <c r="A580" s="1" t="s">
        <v>617</v>
      </c>
      <c r="B580" s="1" t="s">
        <v>41</v>
      </c>
      <c r="C580" s="1">
        <v>3.0</v>
      </c>
      <c r="D580" s="1">
        <v>4.0</v>
      </c>
      <c r="E580" s="1">
        <v>12.0</v>
      </c>
      <c r="F580" s="1" t="s">
        <v>23</v>
      </c>
      <c r="H580" s="2">
        <v>45097.0</v>
      </c>
      <c r="J580" s="3">
        <f t="shared" si="2"/>
        <v>3</v>
      </c>
      <c r="K580" s="4">
        <f t="shared" si="3"/>
        <v>4</v>
      </c>
      <c r="L580" s="4">
        <f t="shared" si="4"/>
        <v>12</v>
      </c>
      <c r="S580" s="1" t="s">
        <v>617</v>
      </c>
      <c r="T580" s="4" t="str">
        <f t="shared" si="5"/>
        <v>Smoothie</v>
      </c>
      <c r="U580" s="4" t="str">
        <f t="shared" si="6"/>
        <v>UNKNOWN</v>
      </c>
      <c r="V580" s="4" t="str">
        <f t="shared" si="7"/>
        <v>Credit Card</v>
      </c>
      <c r="W580" s="4">
        <f t="shared" ref="W580:Y580" si="587">IF(OR(J580 = "ERROR", J580 = ""), "UNKNOWN", J580)</f>
        <v>3</v>
      </c>
      <c r="X580" s="4">
        <f t="shared" si="587"/>
        <v>4</v>
      </c>
      <c r="Y580" s="4">
        <f t="shared" si="587"/>
        <v>12</v>
      </c>
      <c r="Z580" s="5">
        <f t="shared" si="9"/>
        <v>45097</v>
      </c>
    </row>
    <row r="581">
      <c r="A581" s="1" t="s">
        <v>618</v>
      </c>
      <c r="B581" s="1" t="s">
        <v>36</v>
      </c>
      <c r="C581" s="1">
        <v>2.0</v>
      </c>
      <c r="D581" s="1">
        <v>5.0</v>
      </c>
      <c r="E581" s="1">
        <v>10.0</v>
      </c>
      <c r="F581" s="1" t="s">
        <v>39</v>
      </c>
      <c r="H581" s="1" t="s">
        <v>30</v>
      </c>
      <c r="J581" s="3">
        <f t="shared" si="2"/>
        <v>2</v>
      </c>
      <c r="K581" s="4">
        <f t="shared" si="3"/>
        <v>5</v>
      </c>
      <c r="L581" s="4">
        <f t="shared" si="4"/>
        <v>10</v>
      </c>
      <c r="S581" s="1" t="s">
        <v>618</v>
      </c>
      <c r="T581" s="4" t="str">
        <f t="shared" si="5"/>
        <v>Salad</v>
      </c>
      <c r="U581" s="4" t="str">
        <f t="shared" si="6"/>
        <v>UNKNOWN</v>
      </c>
      <c r="V581" s="4" t="str">
        <f t="shared" si="7"/>
        <v>Digital Wallet</v>
      </c>
      <c r="W581" s="4">
        <f t="shared" ref="W581:Y581" si="588">IF(OR(J581 = "ERROR", J581 = ""), "UNKNOWN", J581)</f>
        <v>2</v>
      </c>
      <c r="X581" s="4">
        <f t="shared" si="588"/>
        <v>5</v>
      </c>
      <c r="Y581" s="4">
        <f t="shared" si="588"/>
        <v>10</v>
      </c>
      <c r="Z581" s="4" t="str">
        <f t="shared" si="9"/>
        <v>UNKNOWN</v>
      </c>
    </row>
    <row r="582">
      <c r="A582" s="1" t="s">
        <v>619</v>
      </c>
      <c r="B582" s="1" t="s">
        <v>81</v>
      </c>
      <c r="C582" s="1">
        <v>2.0</v>
      </c>
      <c r="D582" s="1">
        <v>1.5</v>
      </c>
      <c r="E582" s="1">
        <v>3.0</v>
      </c>
      <c r="G582" s="1" t="s">
        <v>24</v>
      </c>
      <c r="H582" s="2">
        <v>45150.0</v>
      </c>
      <c r="J582" s="3">
        <f t="shared" si="2"/>
        <v>2</v>
      </c>
      <c r="K582" s="4">
        <f t="shared" si="3"/>
        <v>1.5</v>
      </c>
      <c r="L582" s="4">
        <f t="shared" si="4"/>
        <v>3</v>
      </c>
      <c r="S582" s="1" t="s">
        <v>619</v>
      </c>
      <c r="T582" s="4" t="str">
        <f t="shared" si="5"/>
        <v>Tea</v>
      </c>
      <c r="U582" s="4" t="str">
        <f t="shared" si="6"/>
        <v>Takeaway</v>
      </c>
      <c r="V582" s="4" t="str">
        <f t="shared" si="7"/>
        <v>UNKNOWN</v>
      </c>
      <c r="W582" s="4">
        <f t="shared" ref="W582:Y582" si="589">IF(OR(J582 = "ERROR", J582 = ""), "UNKNOWN", J582)</f>
        <v>2</v>
      </c>
      <c r="X582" s="4">
        <f t="shared" si="589"/>
        <v>1.5</v>
      </c>
      <c r="Y582" s="4">
        <f t="shared" si="589"/>
        <v>3</v>
      </c>
      <c r="Z582" s="5">
        <f t="shared" si="9"/>
        <v>45150</v>
      </c>
    </row>
    <row r="583">
      <c r="A583" s="1" t="s">
        <v>620</v>
      </c>
      <c r="B583" s="1" t="s">
        <v>22</v>
      </c>
      <c r="C583" s="1">
        <v>1.0</v>
      </c>
      <c r="D583" s="1">
        <v>2.0</v>
      </c>
      <c r="E583" s="1">
        <v>2.0</v>
      </c>
      <c r="F583" s="1" t="s">
        <v>28</v>
      </c>
      <c r="G583" s="1" t="s">
        <v>29</v>
      </c>
      <c r="H583" s="2">
        <v>45076.0</v>
      </c>
      <c r="J583" s="3">
        <f t="shared" si="2"/>
        <v>1</v>
      </c>
      <c r="K583" s="4">
        <f t="shared" si="3"/>
        <v>2</v>
      </c>
      <c r="L583" s="4">
        <f t="shared" si="4"/>
        <v>2</v>
      </c>
      <c r="S583" s="1" t="s">
        <v>620</v>
      </c>
      <c r="T583" s="4" t="str">
        <f t="shared" si="5"/>
        <v>Coffee</v>
      </c>
      <c r="U583" s="4" t="str">
        <f t="shared" si="6"/>
        <v>In-store</v>
      </c>
      <c r="V583" s="4" t="str">
        <f t="shared" si="7"/>
        <v>Cash</v>
      </c>
      <c r="W583" s="4">
        <f t="shared" ref="W583:Y583" si="590">IF(OR(J583 = "ERROR", J583 = ""), "UNKNOWN", J583)</f>
        <v>1</v>
      </c>
      <c r="X583" s="4">
        <f t="shared" si="590"/>
        <v>2</v>
      </c>
      <c r="Y583" s="4">
        <f t="shared" si="590"/>
        <v>2</v>
      </c>
      <c r="Z583" s="5">
        <f t="shared" si="9"/>
        <v>45076</v>
      </c>
    </row>
    <row r="584">
      <c r="A584" s="1" t="s">
        <v>621</v>
      </c>
      <c r="B584" s="1" t="s">
        <v>36</v>
      </c>
      <c r="C584" s="1">
        <v>1.0</v>
      </c>
      <c r="D584" s="1">
        <v>5.0</v>
      </c>
      <c r="E584" s="1">
        <v>5.0</v>
      </c>
      <c r="F584" s="1" t="s">
        <v>28</v>
      </c>
      <c r="G584" s="1" t="s">
        <v>24</v>
      </c>
      <c r="H584" s="6">
        <v>45219.0</v>
      </c>
      <c r="J584" s="3">
        <f t="shared" si="2"/>
        <v>1</v>
      </c>
      <c r="K584" s="4">
        <f t="shared" si="3"/>
        <v>5</v>
      </c>
      <c r="L584" s="4">
        <f t="shared" si="4"/>
        <v>5</v>
      </c>
      <c r="S584" s="1" t="s">
        <v>621</v>
      </c>
      <c r="T584" s="4" t="str">
        <f t="shared" si="5"/>
        <v>Salad</v>
      </c>
      <c r="U584" s="4" t="str">
        <f t="shared" si="6"/>
        <v>Takeaway</v>
      </c>
      <c r="V584" s="4" t="str">
        <f t="shared" si="7"/>
        <v>Cash</v>
      </c>
      <c r="W584" s="4">
        <f t="shared" ref="W584:Y584" si="591">IF(OR(J584 = "ERROR", J584 = ""), "UNKNOWN", J584)</f>
        <v>1</v>
      </c>
      <c r="X584" s="4">
        <f t="shared" si="591"/>
        <v>5</v>
      </c>
      <c r="Y584" s="4">
        <f t="shared" si="591"/>
        <v>5</v>
      </c>
      <c r="Z584" s="7">
        <f t="shared" si="9"/>
        <v>45219</v>
      </c>
    </row>
    <row r="585">
      <c r="A585" s="1" t="s">
        <v>622</v>
      </c>
      <c r="B585" s="1" t="s">
        <v>81</v>
      </c>
      <c r="C585" s="1">
        <v>3.0</v>
      </c>
      <c r="D585" s="1">
        <v>1.5</v>
      </c>
      <c r="E585" s="1">
        <v>4.5</v>
      </c>
      <c r="F585" s="1" t="s">
        <v>23</v>
      </c>
      <c r="H585" s="2">
        <v>44965.0</v>
      </c>
      <c r="J585" s="3">
        <f t="shared" si="2"/>
        <v>3</v>
      </c>
      <c r="K585" s="4">
        <f t="shared" si="3"/>
        <v>1.5</v>
      </c>
      <c r="L585" s="4">
        <f t="shared" si="4"/>
        <v>4.5</v>
      </c>
      <c r="S585" s="1" t="s">
        <v>622</v>
      </c>
      <c r="T585" s="4" t="str">
        <f t="shared" si="5"/>
        <v>Tea</v>
      </c>
      <c r="U585" s="4" t="str">
        <f t="shared" si="6"/>
        <v>UNKNOWN</v>
      </c>
      <c r="V585" s="4" t="str">
        <f t="shared" si="7"/>
        <v>Credit Card</v>
      </c>
      <c r="W585" s="4">
        <f t="shared" ref="W585:Y585" si="592">IF(OR(J585 = "ERROR", J585 = ""), "UNKNOWN", J585)</f>
        <v>3</v>
      </c>
      <c r="X585" s="4">
        <f t="shared" si="592"/>
        <v>1.5</v>
      </c>
      <c r="Y585" s="4">
        <f t="shared" si="592"/>
        <v>4.5</v>
      </c>
      <c r="Z585" s="5">
        <f t="shared" si="9"/>
        <v>44965</v>
      </c>
    </row>
    <row r="586">
      <c r="A586" s="1" t="s">
        <v>623</v>
      </c>
      <c r="B586" s="1" t="s">
        <v>44</v>
      </c>
      <c r="C586" s="1">
        <v>4.0</v>
      </c>
      <c r="D586" s="1">
        <v>4.0</v>
      </c>
      <c r="E586" s="1">
        <v>16.0</v>
      </c>
      <c r="F586" s="1" t="s">
        <v>39</v>
      </c>
      <c r="G586" s="1" t="s">
        <v>24</v>
      </c>
      <c r="H586" s="2">
        <v>45040.0</v>
      </c>
      <c r="J586" s="3">
        <f t="shared" si="2"/>
        <v>4</v>
      </c>
      <c r="K586" s="4">
        <f t="shared" si="3"/>
        <v>4</v>
      </c>
      <c r="L586" s="4">
        <f t="shared" si="4"/>
        <v>16</v>
      </c>
      <c r="S586" s="1" t="s">
        <v>623</v>
      </c>
      <c r="T586" s="4" t="str">
        <f t="shared" si="5"/>
        <v>Sandwich</v>
      </c>
      <c r="U586" s="4" t="str">
        <f t="shared" si="6"/>
        <v>Takeaway</v>
      </c>
      <c r="V586" s="4" t="str">
        <f t="shared" si="7"/>
        <v>Digital Wallet</v>
      </c>
      <c r="W586" s="4">
        <f t="shared" ref="W586:Y586" si="593">IF(OR(J586 = "ERROR", J586 = ""), "UNKNOWN", J586)</f>
        <v>4</v>
      </c>
      <c r="X586" s="4">
        <f t="shared" si="593"/>
        <v>4</v>
      </c>
      <c r="Y586" s="4">
        <f t="shared" si="593"/>
        <v>16</v>
      </c>
      <c r="Z586" s="5">
        <f t="shared" si="9"/>
        <v>45040</v>
      </c>
    </row>
    <row r="587">
      <c r="A587" s="1" t="s">
        <v>624</v>
      </c>
      <c r="B587" s="1" t="s">
        <v>41</v>
      </c>
      <c r="C587" s="1">
        <v>4.0</v>
      </c>
      <c r="D587" s="1">
        <v>4.0</v>
      </c>
      <c r="E587" s="1">
        <v>16.0</v>
      </c>
      <c r="F587" s="1" t="s">
        <v>28</v>
      </c>
      <c r="H587" s="2">
        <v>45189.0</v>
      </c>
      <c r="J587" s="3">
        <f t="shared" si="2"/>
        <v>4</v>
      </c>
      <c r="K587" s="4">
        <f t="shared" si="3"/>
        <v>4</v>
      </c>
      <c r="L587" s="4">
        <f t="shared" si="4"/>
        <v>16</v>
      </c>
      <c r="S587" s="1" t="s">
        <v>624</v>
      </c>
      <c r="T587" s="4" t="str">
        <f t="shared" si="5"/>
        <v>Smoothie</v>
      </c>
      <c r="U587" s="4" t="str">
        <f t="shared" si="6"/>
        <v>UNKNOWN</v>
      </c>
      <c r="V587" s="4" t="str">
        <f t="shared" si="7"/>
        <v>Cash</v>
      </c>
      <c r="W587" s="4">
        <f t="shared" ref="W587:Y587" si="594">IF(OR(J587 = "ERROR", J587 = ""), "UNKNOWN", J587)</f>
        <v>4</v>
      </c>
      <c r="X587" s="4">
        <f t="shared" si="594"/>
        <v>4</v>
      </c>
      <c r="Y587" s="4">
        <f t="shared" si="594"/>
        <v>16</v>
      </c>
      <c r="Z587" s="5">
        <f t="shared" si="9"/>
        <v>45189</v>
      </c>
    </row>
    <row r="588">
      <c r="A588" s="1" t="s">
        <v>625</v>
      </c>
      <c r="B588" s="1" t="s">
        <v>55</v>
      </c>
      <c r="C588" s="1">
        <v>3.0</v>
      </c>
      <c r="D588" s="1">
        <v>3.0</v>
      </c>
      <c r="E588" s="1">
        <v>9.0</v>
      </c>
      <c r="G588" s="1" t="s">
        <v>29</v>
      </c>
      <c r="H588" s="2">
        <v>45055.0</v>
      </c>
      <c r="J588" s="3">
        <f t="shared" si="2"/>
        <v>3</v>
      </c>
      <c r="K588" s="4">
        <f t="shared" si="3"/>
        <v>3</v>
      </c>
      <c r="L588" s="4">
        <f t="shared" si="4"/>
        <v>9</v>
      </c>
      <c r="S588" s="1" t="s">
        <v>625</v>
      </c>
      <c r="T588" s="4" t="str">
        <f t="shared" si="5"/>
        <v>Juice</v>
      </c>
      <c r="U588" s="4" t="str">
        <f t="shared" si="6"/>
        <v>In-store</v>
      </c>
      <c r="V588" s="4" t="str">
        <f t="shared" si="7"/>
        <v>UNKNOWN</v>
      </c>
      <c r="W588" s="4">
        <f t="shared" ref="W588:Y588" si="595">IF(OR(J588 = "ERROR", J588 = ""), "UNKNOWN", J588)</f>
        <v>3</v>
      </c>
      <c r="X588" s="4">
        <f t="shared" si="595"/>
        <v>3</v>
      </c>
      <c r="Y588" s="4">
        <f t="shared" si="595"/>
        <v>9</v>
      </c>
      <c r="Z588" s="5">
        <f t="shared" si="9"/>
        <v>45055</v>
      </c>
    </row>
    <row r="589">
      <c r="A589" s="1" t="s">
        <v>626</v>
      </c>
      <c r="B589" s="1" t="s">
        <v>44</v>
      </c>
      <c r="D589" s="1">
        <v>4.0</v>
      </c>
      <c r="E589" s="1">
        <v>4.0</v>
      </c>
      <c r="F589" s="1" t="s">
        <v>39</v>
      </c>
      <c r="G589" s="1" t="s">
        <v>29</v>
      </c>
      <c r="H589" s="2">
        <v>45038.0</v>
      </c>
      <c r="J589" s="3">
        <f t="shared" si="2"/>
        <v>1</v>
      </c>
      <c r="K589" s="4">
        <f t="shared" si="3"/>
        <v>4</v>
      </c>
      <c r="L589" s="4">
        <f t="shared" si="4"/>
        <v>4</v>
      </c>
      <c r="S589" s="1" t="s">
        <v>626</v>
      </c>
      <c r="T589" s="4" t="str">
        <f t="shared" si="5"/>
        <v>Sandwich</v>
      </c>
      <c r="U589" s="4" t="str">
        <f t="shared" si="6"/>
        <v>In-store</v>
      </c>
      <c r="V589" s="4" t="str">
        <f t="shared" si="7"/>
        <v>Digital Wallet</v>
      </c>
      <c r="W589" s="4">
        <f t="shared" ref="W589:Y589" si="596">IF(OR(J589 = "ERROR", J589 = ""), "UNKNOWN", J589)</f>
        <v>1</v>
      </c>
      <c r="X589" s="4">
        <f t="shared" si="596"/>
        <v>4</v>
      </c>
      <c r="Y589" s="4">
        <f t="shared" si="596"/>
        <v>4</v>
      </c>
      <c r="Z589" s="5">
        <f t="shared" si="9"/>
        <v>45038</v>
      </c>
    </row>
    <row r="590">
      <c r="A590" s="1" t="s">
        <v>627</v>
      </c>
      <c r="B590" s="1" t="s">
        <v>32</v>
      </c>
      <c r="C590" s="1">
        <v>2.0</v>
      </c>
      <c r="D590" s="1">
        <v>1.0</v>
      </c>
      <c r="E590" s="1">
        <v>2.0</v>
      </c>
      <c r="F590" s="1" t="s">
        <v>23</v>
      </c>
      <c r="G590" s="1" t="s">
        <v>29</v>
      </c>
      <c r="H590" s="2">
        <v>45119.0</v>
      </c>
      <c r="J590" s="3">
        <f t="shared" si="2"/>
        <v>2</v>
      </c>
      <c r="K590" s="4">
        <f t="shared" si="3"/>
        <v>1</v>
      </c>
      <c r="L590" s="4">
        <f t="shared" si="4"/>
        <v>2</v>
      </c>
      <c r="S590" s="1" t="s">
        <v>627</v>
      </c>
      <c r="T590" s="4" t="str">
        <f t="shared" si="5"/>
        <v>Cookie</v>
      </c>
      <c r="U590" s="4" t="str">
        <f t="shared" si="6"/>
        <v>In-store</v>
      </c>
      <c r="V590" s="4" t="str">
        <f t="shared" si="7"/>
        <v>Credit Card</v>
      </c>
      <c r="W590" s="4">
        <f t="shared" ref="W590:Y590" si="597">IF(OR(J590 = "ERROR", J590 = ""), "UNKNOWN", J590)</f>
        <v>2</v>
      </c>
      <c r="X590" s="4">
        <f t="shared" si="597"/>
        <v>1</v>
      </c>
      <c r="Y590" s="4">
        <f t="shared" si="597"/>
        <v>2</v>
      </c>
      <c r="Z590" s="5">
        <f t="shared" si="9"/>
        <v>45119</v>
      </c>
    </row>
    <row r="591">
      <c r="A591" s="1" t="s">
        <v>628</v>
      </c>
      <c r="B591" s="1" t="s">
        <v>30</v>
      </c>
      <c r="C591" s="1">
        <v>3.0</v>
      </c>
      <c r="D591" s="1">
        <v>1.0</v>
      </c>
      <c r="E591" s="1">
        <v>3.0</v>
      </c>
      <c r="F591" s="1" t="s">
        <v>23</v>
      </c>
      <c r="G591" s="1" t="s">
        <v>25</v>
      </c>
      <c r="H591" s="2">
        <v>44937.0</v>
      </c>
      <c r="J591" s="3">
        <f t="shared" si="2"/>
        <v>3</v>
      </c>
      <c r="K591" s="4">
        <f t="shared" si="3"/>
        <v>1</v>
      </c>
      <c r="L591" s="4">
        <f t="shared" si="4"/>
        <v>3</v>
      </c>
      <c r="S591" s="1" t="s">
        <v>628</v>
      </c>
      <c r="T591" s="4" t="str">
        <f t="shared" si="5"/>
        <v>UNKNOWN</v>
      </c>
      <c r="U591" s="4" t="str">
        <f t="shared" si="6"/>
        <v>UNKNOWN</v>
      </c>
      <c r="V591" s="4" t="str">
        <f t="shared" si="7"/>
        <v>Credit Card</v>
      </c>
      <c r="W591" s="4">
        <f t="shared" ref="W591:Y591" si="598">IF(OR(J591 = "ERROR", J591 = ""), "UNKNOWN", J591)</f>
        <v>3</v>
      </c>
      <c r="X591" s="4">
        <f t="shared" si="598"/>
        <v>1</v>
      </c>
      <c r="Y591" s="4">
        <f t="shared" si="598"/>
        <v>3</v>
      </c>
      <c r="Z591" s="5">
        <f t="shared" si="9"/>
        <v>44937</v>
      </c>
    </row>
    <row r="592">
      <c r="A592" s="1" t="s">
        <v>629</v>
      </c>
      <c r="B592" s="1" t="s">
        <v>81</v>
      </c>
      <c r="C592" s="1">
        <v>2.0</v>
      </c>
      <c r="D592" s="1">
        <v>1.5</v>
      </c>
      <c r="E592" s="1">
        <v>3.0</v>
      </c>
      <c r="F592" s="1" t="s">
        <v>39</v>
      </c>
      <c r="G592" s="1" t="s">
        <v>29</v>
      </c>
      <c r="J592" s="3">
        <f t="shared" si="2"/>
        <v>2</v>
      </c>
      <c r="K592" s="4">
        <f t="shared" si="3"/>
        <v>1.5</v>
      </c>
      <c r="L592" s="4">
        <f t="shared" si="4"/>
        <v>3</v>
      </c>
      <c r="S592" s="1" t="s">
        <v>629</v>
      </c>
      <c r="T592" s="4" t="str">
        <f t="shared" si="5"/>
        <v>Tea</v>
      </c>
      <c r="U592" s="4" t="str">
        <f t="shared" si="6"/>
        <v>In-store</v>
      </c>
      <c r="V592" s="4" t="str">
        <f t="shared" si="7"/>
        <v>Digital Wallet</v>
      </c>
      <c r="W592" s="4">
        <f t="shared" ref="W592:Y592" si="599">IF(OR(J592 = "ERROR", J592 = ""), "UNKNOWN", J592)</f>
        <v>2</v>
      </c>
      <c r="X592" s="4">
        <f t="shared" si="599"/>
        <v>1.5</v>
      </c>
      <c r="Y592" s="4">
        <f t="shared" si="599"/>
        <v>3</v>
      </c>
      <c r="Z592" s="4" t="str">
        <f t="shared" si="9"/>
        <v>UNKNOWN</v>
      </c>
    </row>
    <row r="593">
      <c r="A593" s="1" t="s">
        <v>630</v>
      </c>
      <c r="B593" s="1" t="s">
        <v>81</v>
      </c>
      <c r="C593" s="1">
        <v>4.0</v>
      </c>
      <c r="D593" s="1">
        <v>1.5</v>
      </c>
      <c r="E593" s="1">
        <v>6.0</v>
      </c>
      <c r="G593" s="1" t="s">
        <v>24</v>
      </c>
      <c r="H593" s="1" t="s">
        <v>30</v>
      </c>
      <c r="J593" s="3">
        <f t="shared" si="2"/>
        <v>4</v>
      </c>
      <c r="K593" s="4">
        <f t="shared" si="3"/>
        <v>1.5</v>
      </c>
      <c r="L593" s="4">
        <f t="shared" si="4"/>
        <v>6</v>
      </c>
      <c r="S593" s="1" t="s">
        <v>630</v>
      </c>
      <c r="T593" s="4" t="str">
        <f t="shared" si="5"/>
        <v>Tea</v>
      </c>
      <c r="U593" s="4" t="str">
        <f t="shared" si="6"/>
        <v>Takeaway</v>
      </c>
      <c r="V593" s="4" t="str">
        <f t="shared" si="7"/>
        <v>UNKNOWN</v>
      </c>
      <c r="W593" s="4">
        <f t="shared" ref="W593:Y593" si="600">IF(OR(J593 = "ERROR", J593 = ""), "UNKNOWN", J593)</f>
        <v>4</v>
      </c>
      <c r="X593" s="4">
        <f t="shared" si="600"/>
        <v>1.5</v>
      </c>
      <c r="Y593" s="4">
        <f t="shared" si="600"/>
        <v>6</v>
      </c>
      <c r="Z593" s="4" t="str">
        <f t="shared" si="9"/>
        <v>UNKNOWN</v>
      </c>
    </row>
    <row r="594">
      <c r="A594" s="1" t="s">
        <v>631</v>
      </c>
      <c r="B594" s="1" t="s">
        <v>22</v>
      </c>
      <c r="C594" s="1">
        <v>3.0</v>
      </c>
      <c r="D594" s="1">
        <v>2.0</v>
      </c>
      <c r="E594" s="1">
        <v>6.0</v>
      </c>
      <c r="F594" s="1" t="s">
        <v>28</v>
      </c>
      <c r="G594" s="1" t="s">
        <v>24</v>
      </c>
      <c r="H594" s="6">
        <v>45251.0</v>
      </c>
      <c r="J594" s="3">
        <f t="shared" si="2"/>
        <v>3</v>
      </c>
      <c r="K594" s="4">
        <f t="shared" si="3"/>
        <v>2</v>
      </c>
      <c r="L594" s="4">
        <f t="shared" si="4"/>
        <v>6</v>
      </c>
      <c r="S594" s="1" t="s">
        <v>631</v>
      </c>
      <c r="T594" s="4" t="str">
        <f t="shared" si="5"/>
        <v>Coffee</v>
      </c>
      <c r="U594" s="4" t="str">
        <f t="shared" si="6"/>
        <v>Takeaway</v>
      </c>
      <c r="V594" s="4" t="str">
        <f t="shared" si="7"/>
        <v>Cash</v>
      </c>
      <c r="W594" s="4">
        <f t="shared" ref="W594:Y594" si="601">IF(OR(J594 = "ERROR", J594 = ""), "UNKNOWN", J594)</f>
        <v>3</v>
      </c>
      <c r="X594" s="4">
        <f t="shared" si="601"/>
        <v>2</v>
      </c>
      <c r="Y594" s="4">
        <f t="shared" si="601"/>
        <v>6</v>
      </c>
      <c r="Z594" s="7">
        <f t="shared" si="9"/>
        <v>45251</v>
      </c>
    </row>
    <row r="595">
      <c r="A595" s="1" t="s">
        <v>632</v>
      </c>
      <c r="B595" s="1" t="s">
        <v>30</v>
      </c>
      <c r="C595" s="1">
        <v>5.0</v>
      </c>
      <c r="D595" s="1">
        <v>1.0</v>
      </c>
      <c r="E595" s="1">
        <v>5.0</v>
      </c>
      <c r="F595" s="1" t="s">
        <v>28</v>
      </c>
      <c r="H595" s="2">
        <v>44985.0</v>
      </c>
      <c r="J595" s="3">
        <f t="shared" si="2"/>
        <v>5</v>
      </c>
      <c r="K595" s="4">
        <f t="shared" si="3"/>
        <v>1</v>
      </c>
      <c r="L595" s="4">
        <f t="shared" si="4"/>
        <v>5</v>
      </c>
      <c r="S595" s="1" t="s">
        <v>632</v>
      </c>
      <c r="T595" s="4" t="str">
        <f t="shared" si="5"/>
        <v>UNKNOWN</v>
      </c>
      <c r="U595" s="4" t="str">
        <f t="shared" si="6"/>
        <v>UNKNOWN</v>
      </c>
      <c r="V595" s="4" t="str">
        <f t="shared" si="7"/>
        <v>Cash</v>
      </c>
      <c r="W595" s="4">
        <f t="shared" ref="W595:Y595" si="602">IF(OR(J595 = "ERROR", J595 = ""), "UNKNOWN", J595)</f>
        <v>5</v>
      </c>
      <c r="X595" s="4">
        <f t="shared" si="602"/>
        <v>1</v>
      </c>
      <c r="Y595" s="4">
        <f t="shared" si="602"/>
        <v>5</v>
      </c>
      <c r="Z595" s="5">
        <f t="shared" si="9"/>
        <v>44985</v>
      </c>
    </row>
    <row r="596">
      <c r="A596" s="1" t="s">
        <v>633</v>
      </c>
      <c r="B596" s="1" t="s">
        <v>41</v>
      </c>
      <c r="C596" s="1">
        <v>2.0</v>
      </c>
      <c r="D596" s="1">
        <v>4.0</v>
      </c>
      <c r="E596" s="1">
        <v>8.0</v>
      </c>
      <c r="H596" s="2">
        <v>44961.0</v>
      </c>
      <c r="J596" s="3">
        <f t="shared" si="2"/>
        <v>2</v>
      </c>
      <c r="K596" s="4">
        <f t="shared" si="3"/>
        <v>4</v>
      </c>
      <c r="L596" s="4">
        <f t="shared" si="4"/>
        <v>8</v>
      </c>
      <c r="S596" s="1" t="s">
        <v>633</v>
      </c>
      <c r="T596" s="4" t="str">
        <f t="shared" si="5"/>
        <v>Smoothie</v>
      </c>
      <c r="U596" s="4" t="str">
        <f t="shared" si="6"/>
        <v>UNKNOWN</v>
      </c>
      <c r="V596" s="4" t="str">
        <f t="shared" si="7"/>
        <v>UNKNOWN</v>
      </c>
      <c r="W596" s="4">
        <f t="shared" ref="W596:Y596" si="603">IF(OR(J596 = "ERROR", J596 = ""), "UNKNOWN", J596)</f>
        <v>2</v>
      </c>
      <c r="X596" s="4">
        <f t="shared" si="603"/>
        <v>4</v>
      </c>
      <c r="Y596" s="4">
        <f t="shared" si="603"/>
        <v>8</v>
      </c>
      <c r="Z596" s="5">
        <f t="shared" si="9"/>
        <v>44961</v>
      </c>
    </row>
    <row r="597">
      <c r="A597" s="1" t="s">
        <v>634</v>
      </c>
      <c r="B597" s="1" t="s">
        <v>36</v>
      </c>
      <c r="C597" s="1">
        <v>4.0</v>
      </c>
      <c r="D597" s="1">
        <v>5.0</v>
      </c>
      <c r="E597" s="1" t="s">
        <v>25</v>
      </c>
      <c r="G597" s="1" t="s">
        <v>24</v>
      </c>
      <c r="H597" s="2">
        <v>45233.0</v>
      </c>
      <c r="J597" s="3">
        <f t="shared" si="2"/>
        <v>4</v>
      </c>
      <c r="K597" s="4">
        <f t="shared" si="3"/>
        <v>5</v>
      </c>
      <c r="L597" s="4">
        <f t="shared" si="4"/>
        <v>20</v>
      </c>
      <c r="S597" s="1" t="s">
        <v>634</v>
      </c>
      <c r="T597" s="4" t="str">
        <f t="shared" si="5"/>
        <v>Salad</v>
      </c>
      <c r="U597" s="4" t="str">
        <f t="shared" si="6"/>
        <v>Takeaway</v>
      </c>
      <c r="V597" s="4" t="str">
        <f t="shared" si="7"/>
        <v>UNKNOWN</v>
      </c>
      <c r="W597" s="4">
        <f t="shared" ref="W597:Y597" si="604">IF(OR(J597 = "ERROR", J597 = ""), "UNKNOWN", J597)</f>
        <v>4</v>
      </c>
      <c r="X597" s="4">
        <f t="shared" si="604"/>
        <v>5</v>
      </c>
      <c r="Y597" s="4">
        <f t="shared" si="604"/>
        <v>20</v>
      </c>
      <c r="Z597" s="5">
        <f t="shared" si="9"/>
        <v>45233</v>
      </c>
    </row>
    <row r="598">
      <c r="A598" s="1" t="s">
        <v>635</v>
      </c>
      <c r="B598" s="1" t="s">
        <v>41</v>
      </c>
      <c r="C598" s="1">
        <v>3.0</v>
      </c>
      <c r="D598" s="1">
        <v>4.0</v>
      </c>
      <c r="E598" s="1">
        <v>12.0</v>
      </c>
      <c r="F598" s="1" t="s">
        <v>23</v>
      </c>
      <c r="G598" s="1" t="s">
        <v>29</v>
      </c>
      <c r="H598" s="2">
        <v>45187.0</v>
      </c>
      <c r="J598" s="3">
        <f t="shared" si="2"/>
        <v>3</v>
      </c>
      <c r="K598" s="4">
        <f t="shared" si="3"/>
        <v>4</v>
      </c>
      <c r="L598" s="4">
        <f t="shared" si="4"/>
        <v>12</v>
      </c>
      <c r="S598" s="1" t="s">
        <v>635</v>
      </c>
      <c r="T598" s="4" t="str">
        <f t="shared" si="5"/>
        <v>Smoothie</v>
      </c>
      <c r="U598" s="4" t="str">
        <f t="shared" si="6"/>
        <v>In-store</v>
      </c>
      <c r="V598" s="4" t="str">
        <f t="shared" si="7"/>
        <v>Credit Card</v>
      </c>
      <c r="W598" s="4">
        <f t="shared" ref="W598:Y598" si="605">IF(OR(J598 = "ERROR", J598 = ""), "UNKNOWN", J598)</f>
        <v>3</v>
      </c>
      <c r="X598" s="4">
        <f t="shared" si="605"/>
        <v>4</v>
      </c>
      <c r="Y598" s="4">
        <f t="shared" si="605"/>
        <v>12</v>
      </c>
      <c r="Z598" s="5">
        <f t="shared" si="9"/>
        <v>45187</v>
      </c>
    </row>
    <row r="599">
      <c r="A599" s="1" t="s">
        <v>636</v>
      </c>
      <c r="B599" s="1" t="s">
        <v>22</v>
      </c>
      <c r="C599" s="1">
        <v>5.0</v>
      </c>
      <c r="D599" s="1">
        <v>2.0</v>
      </c>
      <c r="E599" s="1">
        <v>10.0</v>
      </c>
      <c r="F599" s="1" t="s">
        <v>39</v>
      </c>
      <c r="G599" s="1" t="s">
        <v>29</v>
      </c>
      <c r="H599" s="2">
        <v>44966.0</v>
      </c>
      <c r="J599" s="3">
        <f t="shared" si="2"/>
        <v>5</v>
      </c>
      <c r="K599" s="4">
        <f t="shared" si="3"/>
        <v>2</v>
      </c>
      <c r="L599" s="4">
        <f t="shared" si="4"/>
        <v>10</v>
      </c>
      <c r="S599" s="1" t="s">
        <v>636</v>
      </c>
      <c r="T599" s="4" t="str">
        <f t="shared" si="5"/>
        <v>Coffee</v>
      </c>
      <c r="U599" s="4" t="str">
        <f t="shared" si="6"/>
        <v>In-store</v>
      </c>
      <c r="V599" s="4" t="str">
        <f t="shared" si="7"/>
        <v>Digital Wallet</v>
      </c>
      <c r="W599" s="4">
        <f t="shared" ref="W599:Y599" si="606">IF(OR(J599 = "ERROR", J599 = ""), "UNKNOWN", J599)</f>
        <v>5</v>
      </c>
      <c r="X599" s="4">
        <f t="shared" si="606"/>
        <v>2</v>
      </c>
      <c r="Y599" s="4">
        <f t="shared" si="606"/>
        <v>10</v>
      </c>
      <c r="Z599" s="5">
        <f t="shared" si="9"/>
        <v>44966</v>
      </c>
    </row>
    <row r="600">
      <c r="A600" s="1" t="s">
        <v>637</v>
      </c>
      <c r="B600" s="1" t="s">
        <v>32</v>
      </c>
      <c r="C600" s="1">
        <v>1.0</v>
      </c>
      <c r="D600" s="1">
        <v>1.0</v>
      </c>
      <c r="E600" s="1">
        <v>1.0</v>
      </c>
      <c r="G600" s="1" t="s">
        <v>29</v>
      </c>
      <c r="H600" s="2">
        <v>45087.0</v>
      </c>
      <c r="J600" s="3">
        <f t="shared" si="2"/>
        <v>1</v>
      </c>
      <c r="K600" s="4">
        <f t="shared" si="3"/>
        <v>1</v>
      </c>
      <c r="L600" s="4">
        <f t="shared" si="4"/>
        <v>1</v>
      </c>
      <c r="S600" s="1" t="s">
        <v>637</v>
      </c>
      <c r="T600" s="4" t="str">
        <f t="shared" si="5"/>
        <v>Cookie</v>
      </c>
      <c r="U600" s="4" t="str">
        <f t="shared" si="6"/>
        <v>In-store</v>
      </c>
      <c r="V600" s="4" t="str">
        <f t="shared" si="7"/>
        <v>UNKNOWN</v>
      </c>
      <c r="W600" s="4">
        <f t="shared" ref="W600:Y600" si="607">IF(OR(J600 = "ERROR", J600 = ""), "UNKNOWN", J600)</f>
        <v>1</v>
      </c>
      <c r="X600" s="4">
        <f t="shared" si="607"/>
        <v>1</v>
      </c>
      <c r="Y600" s="4">
        <f t="shared" si="607"/>
        <v>1</v>
      </c>
      <c r="Z600" s="5">
        <f t="shared" si="9"/>
        <v>45087</v>
      </c>
    </row>
    <row r="601">
      <c r="A601" s="1" t="s">
        <v>638</v>
      </c>
      <c r="B601" s="1" t="s">
        <v>27</v>
      </c>
      <c r="C601" s="1">
        <v>5.0</v>
      </c>
      <c r="D601" s="1">
        <v>3.0</v>
      </c>
      <c r="E601" s="1">
        <v>15.0</v>
      </c>
      <c r="F601" s="1" t="s">
        <v>39</v>
      </c>
      <c r="G601" s="1" t="s">
        <v>25</v>
      </c>
      <c r="H601" s="2">
        <v>45022.0</v>
      </c>
      <c r="J601" s="3">
        <f t="shared" si="2"/>
        <v>5</v>
      </c>
      <c r="K601" s="4">
        <f t="shared" si="3"/>
        <v>3</v>
      </c>
      <c r="L601" s="4">
        <f t="shared" si="4"/>
        <v>15</v>
      </c>
      <c r="S601" s="1" t="s">
        <v>638</v>
      </c>
      <c r="T601" s="4" t="str">
        <f t="shared" si="5"/>
        <v>Cake</v>
      </c>
      <c r="U601" s="4" t="str">
        <f t="shared" si="6"/>
        <v>UNKNOWN</v>
      </c>
      <c r="V601" s="4" t="str">
        <f t="shared" si="7"/>
        <v>Digital Wallet</v>
      </c>
      <c r="W601" s="4">
        <f t="shared" ref="W601:Y601" si="608">IF(OR(J601 = "ERROR", J601 = ""), "UNKNOWN", J601)</f>
        <v>5</v>
      </c>
      <c r="X601" s="4">
        <f t="shared" si="608"/>
        <v>3</v>
      </c>
      <c r="Y601" s="4">
        <f t="shared" si="608"/>
        <v>15</v>
      </c>
      <c r="Z601" s="5">
        <f t="shared" si="9"/>
        <v>45022</v>
      </c>
    </row>
    <row r="602">
      <c r="A602" s="1" t="s">
        <v>639</v>
      </c>
      <c r="B602" s="1" t="s">
        <v>36</v>
      </c>
      <c r="C602" s="1">
        <v>4.0</v>
      </c>
      <c r="D602" s="1">
        <v>5.0</v>
      </c>
      <c r="E602" s="1">
        <v>20.0</v>
      </c>
      <c r="F602" s="1" t="s">
        <v>23</v>
      </c>
      <c r="H602" s="2">
        <v>45171.0</v>
      </c>
      <c r="J602" s="3">
        <f t="shared" si="2"/>
        <v>4</v>
      </c>
      <c r="K602" s="4">
        <f t="shared" si="3"/>
        <v>5</v>
      </c>
      <c r="L602" s="4">
        <f t="shared" si="4"/>
        <v>20</v>
      </c>
      <c r="S602" s="1" t="s">
        <v>639</v>
      </c>
      <c r="T602" s="4" t="str">
        <f t="shared" si="5"/>
        <v>Salad</v>
      </c>
      <c r="U602" s="4" t="str">
        <f t="shared" si="6"/>
        <v>UNKNOWN</v>
      </c>
      <c r="V602" s="4" t="str">
        <f t="shared" si="7"/>
        <v>Credit Card</v>
      </c>
      <c r="W602" s="4">
        <f t="shared" ref="W602:Y602" si="609">IF(OR(J602 = "ERROR", J602 = ""), "UNKNOWN", J602)</f>
        <v>4</v>
      </c>
      <c r="X602" s="4">
        <f t="shared" si="609"/>
        <v>5</v>
      </c>
      <c r="Y602" s="4">
        <f t="shared" si="609"/>
        <v>20</v>
      </c>
      <c r="Z602" s="5">
        <f t="shared" si="9"/>
        <v>45171</v>
      </c>
    </row>
    <row r="603">
      <c r="A603" s="1" t="s">
        <v>640</v>
      </c>
      <c r="B603" s="1" t="s">
        <v>41</v>
      </c>
      <c r="C603" s="1">
        <v>3.0</v>
      </c>
      <c r="D603" s="1">
        <v>4.0</v>
      </c>
      <c r="E603" s="1">
        <v>12.0</v>
      </c>
      <c r="F603" s="1" t="s">
        <v>28</v>
      </c>
      <c r="J603" s="3">
        <f t="shared" si="2"/>
        <v>3</v>
      </c>
      <c r="K603" s="4">
        <f t="shared" si="3"/>
        <v>4</v>
      </c>
      <c r="L603" s="4">
        <f t="shared" si="4"/>
        <v>12</v>
      </c>
      <c r="S603" s="1" t="s">
        <v>640</v>
      </c>
      <c r="T603" s="4" t="str">
        <f t="shared" si="5"/>
        <v>Smoothie</v>
      </c>
      <c r="U603" s="4" t="str">
        <f t="shared" si="6"/>
        <v>UNKNOWN</v>
      </c>
      <c r="V603" s="4" t="str">
        <f t="shared" si="7"/>
        <v>Cash</v>
      </c>
      <c r="W603" s="4">
        <f t="shared" ref="W603:Y603" si="610">IF(OR(J603 = "ERROR", J603 = ""), "UNKNOWN", J603)</f>
        <v>3</v>
      </c>
      <c r="X603" s="4">
        <f t="shared" si="610"/>
        <v>4</v>
      </c>
      <c r="Y603" s="4">
        <f t="shared" si="610"/>
        <v>12</v>
      </c>
      <c r="Z603" s="4" t="str">
        <f t="shared" si="9"/>
        <v>UNKNOWN</v>
      </c>
    </row>
    <row r="604">
      <c r="A604" s="1" t="s">
        <v>641</v>
      </c>
      <c r="B604" s="1" t="s">
        <v>30</v>
      </c>
      <c r="C604" s="1">
        <v>4.0</v>
      </c>
      <c r="D604" s="1">
        <v>3.0</v>
      </c>
      <c r="E604" s="1">
        <v>12.0</v>
      </c>
      <c r="F604" s="1" t="s">
        <v>28</v>
      </c>
      <c r="G604" s="1" t="s">
        <v>29</v>
      </c>
      <c r="H604" s="2">
        <v>44959.0</v>
      </c>
      <c r="J604" s="3">
        <f t="shared" si="2"/>
        <v>4</v>
      </c>
      <c r="K604" s="4">
        <f t="shared" si="3"/>
        <v>3</v>
      </c>
      <c r="L604" s="4">
        <f t="shared" si="4"/>
        <v>12</v>
      </c>
      <c r="S604" s="1" t="s">
        <v>641</v>
      </c>
      <c r="T604" s="4" t="str">
        <f t="shared" si="5"/>
        <v>UNKNOWN</v>
      </c>
      <c r="U604" s="4" t="str">
        <f t="shared" si="6"/>
        <v>In-store</v>
      </c>
      <c r="V604" s="4" t="str">
        <f t="shared" si="7"/>
        <v>Cash</v>
      </c>
      <c r="W604" s="4">
        <f t="shared" ref="W604:Y604" si="611">IF(OR(J604 = "ERROR", J604 = ""), "UNKNOWN", J604)</f>
        <v>4</v>
      </c>
      <c r="X604" s="4">
        <f t="shared" si="611"/>
        <v>3</v>
      </c>
      <c r="Y604" s="4">
        <f t="shared" si="611"/>
        <v>12</v>
      </c>
      <c r="Z604" s="5">
        <f t="shared" si="9"/>
        <v>44959</v>
      </c>
    </row>
    <row r="605">
      <c r="A605" s="1" t="s">
        <v>642</v>
      </c>
      <c r="B605" s="1" t="s">
        <v>36</v>
      </c>
      <c r="C605" s="1">
        <v>4.0</v>
      </c>
      <c r="D605" s="1">
        <v>5.0</v>
      </c>
      <c r="E605" s="1">
        <v>20.0</v>
      </c>
      <c r="F605" s="1" t="s">
        <v>39</v>
      </c>
      <c r="G605" s="1" t="s">
        <v>29</v>
      </c>
      <c r="H605" s="6">
        <v>45218.0</v>
      </c>
      <c r="J605" s="3">
        <f t="shared" si="2"/>
        <v>4</v>
      </c>
      <c r="K605" s="4">
        <f t="shared" si="3"/>
        <v>5</v>
      </c>
      <c r="L605" s="4">
        <f t="shared" si="4"/>
        <v>20</v>
      </c>
      <c r="S605" s="1" t="s">
        <v>642</v>
      </c>
      <c r="T605" s="4" t="str">
        <f t="shared" si="5"/>
        <v>Salad</v>
      </c>
      <c r="U605" s="4" t="str">
        <f t="shared" si="6"/>
        <v>In-store</v>
      </c>
      <c r="V605" s="4" t="str">
        <f t="shared" si="7"/>
        <v>Digital Wallet</v>
      </c>
      <c r="W605" s="4">
        <f t="shared" ref="W605:Y605" si="612">IF(OR(J605 = "ERROR", J605 = ""), "UNKNOWN", J605)</f>
        <v>4</v>
      </c>
      <c r="X605" s="4">
        <f t="shared" si="612"/>
        <v>5</v>
      </c>
      <c r="Y605" s="4">
        <f t="shared" si="612"/>
        <v>20</v>
      </c>
      <c r="Z605" s="7">
        <f t="shared" si="9"/>
        <v>45218</v>
      </c>
    </row>
    <row r="606">
      <c r="A606" s="1" t="s">
        <v>643</v>
      </c>
      <c r="B606" s="1" t="s">
        <v>32</v>
      </c>
      <c r="C606" s="1">
        <v>2.0</v>
      </c>
      <c r="D606" s="1">
        <v>1.0</v>
      </c>
      <c r="E606" s="1">
        <v>2.0</v>
      </c>
      <c r="G606" s="1" t="s">
        <v>24</v>
      </c>
      <c r="H606" s="2">
        <v>44964.0</v>
      </c>
      <c r="J606" s="3">
        <f t="shared" si="2"/>
        <v>2</v>
      </c>
      <c r="K606" s="4">
        <f t="shared" si="3"/>
        <v>1</v>
      </c>
      <c r="L606" s="4">
        <f t="shared" si="4"/>
        <v>2</v>
      </c>
      <c r="S606" s="1" t="s">
        <v>643</v>
      </c>
      <c r="T606" s="4" t="str">
        <f t="shared" si="5"/>
        <v>Cookie</v>
      </c>
      <c r="U606" s="4" t="str">
        <f t="shared" si="6"/>
        <v>Takeaway</v>
      </c>
      <c r="V606" s="4" t="str">
        <f t="shared" si="7"/>
        <v>UNKNOWN</v>
      </c>
      <c r="W606" s="4">
        <f t="shared" ref="W606:Y606" si="613">IF(OR(J606 = "ERROR", J606 = ""), "UNKNOWN", J606)</f>
        <v>2</v>
      </c>
      <c r="X606" s="4">
        <f t="shared" si="613"/>
        <v>1</v>
      </c>
      <c r="Y606" s="4">
        <f t="shared" si="613"/>
        <v>2</v>
      </c>
      <c r="Z606" s="5">
        <f t="shared" si="9"/>
        <v>44964</v>
      </c>
    </row>
    <row r="607">
      <c r="A607" s="1" t="s">
        <v>644</v>
      </c>
      <c r="C607" s="1">
        <v>4.0</v>
      </c>
      <c r="D607" s="1">
        <v>4.0</v>
      </c>
      <c r="E607" s="1">
        <v>16.0</v>
      </c>
      <c r="G607" s="1" t="s">
        <v>29</v>
      </c>
      <c r="H607" s="1" t="s">
        <v>30</v>
      </c>
      <c r="J607" s="3">
        <f t="shared" si="2"/>
        <v>4</v>
      </c>
      <c r="K607" s="4">
        <f t="shared" si="3"/>
        <v>4</v>
      </c>
      <c r="L607" s="4">
        <f t="shared" si="4"/>
        <v>16</v>
      </c>
      <c r="S607" s="1" t="s">
        <v>644</v>
      </c>
      <c r="T607" s="4" t="str">
        <f t="shared" si="5"/>
        <v>UNKNOWN</v>
      </c>
      <c r="U607" s="4" t="str">
        <f t="shared" si="6"/>
        <v>In-store</v>
      </c>
      <c r="V607" s="4" t="str">
        <f t="shared" si="7"/>
        <v>UNKNOWN</v>
      </c>
      <c r="W607" s="4">
        <f t="shared" ref="W607:Y607" si="614">IF(OR(J607 = "ERROR", J607 = ""), "UNKNOWN", J607)</f>
        <v>4</v>
      </c>
      <c r="X607" s="4">
        <f t="shared" si="614"/>
        <v>4</v>
      </c>
      <c r="Y607" s="4">
        <f t="shared" si="614"/>
        <v>16</v>
      </c>
      <c r="Z607" s="4" t="str">
        <f t="shared" si="9"/>
        <v>UNKNOWN</v>
      </c>
    </row>
    <row r="608">
      <c r="A608" s="1" t="s">
        <v>645</v>
      </c>
      <c r="B608" s="1" t="s">
        <v>55</v>
      </c>
      <c r="C608" s="1">
        <v>2.0</v>
      </c>
      <c r="D608" s="1">
        <v>3.0</v>
      </c>
      <c r="E608" s="1">
        <v>6.0</v>
      </c>
      <c r="F608" s="1" t="s">
        <v>28</v>
      </c>
      <c r="G608" s="1" t="s">
        <v>24</v>
      </c>
      <c r="H608" s="2">
        <v>45015.0</v>
      </c>
      <c r="J608" s="3">
        <f t="shared" si="2"/>
        <v>2</v>
      </c>
      <c r="K608" s="4">
        <f t="shared" si="3"/>
        <v>3</v>
      </c>
      <c r="L608" s="4">
        <f t="shared" si="4"/>
        <v>6</v>
      </c>
      <c r="S608" s="1" t="s">
        <v>645</v>
      </c>
      <c r="T608" s="4" t="str">
        <f t="shared" si="5"/>
        <v>Juice</v>
      </c>
      <c r="U608" s="4" t="str">
        <f t="shared" si="6"/>
        <v>Takeaway</v>
      </c>
      <c r="V608" s="4" t="str">
        <f t="shared" si="7"/>
        <v>Cash</v>
      </c>
      <c r="W608" s="4">
        <f t="shared" ref="W608:Y608" si="615">IF(OR(J608 = "ERROR", J608 = ""), "UNKNOWN", J608)</f>
        <v>2</v>
      </c>
      <c r="X608" s="4">
        <f t="shared" si="615"/>
        <v>3</v>
      </c>
      <c r="Y608" s="4">
        <f t="shared" si="615"/>
        <v>6</v>
      </c>
      <c r="Z608" s="5">
        <f t="shared" si="9"/>
        <v>45015</v>
      </c>
    </row>
    <row r="609">
      <c r="A609" s="1" t="s">
        <v>646</v>
      </c>
      <c r="B609" s="1" t="s">
        <v>44</v>
      </c>
      <c r="C609" s="1">
        <v>5.0</v>
      </c>
      <c r="D609" s="1">
        <v>4.0</v>
      </c>
      <c r="E609" s="1">
        <v>20.0</v>
      </c>
      <c r="F609" s="1" t="s">
        <v>39</v>
      </c>
      <c r="G609" s="1" t="s">
        <v>30</v>
      </c>
      <c r="H609" s="2">
        <v>45174.0</v>
      </c>
      <c r="J609" s="3">
        <f t="shared" si="2"/>
        <v>5</v>
      </c>
      <c r="K609" s="4">
        <f t="shared" si="3"/>
        <v>4</v>
      </c>
      <c r="L609" s="4">
        <f t="shared" si="4"/>
        <v>20</v>
      </c>
      <c r="S609" s="1" t="s">
        <v>646</v>
      </c>
      <c r="T609" s="4" t="str">
        <f t="shared" si="5"/>
        <v>Sandwich</v>
      </c>
      <c r="U609" s="4" t="str">
        <f t="shared" si="6"/>
        <v>UNKNOWN</v>
      </c>
      <c r="V609" s="4" t="str">
        <f t="shared" si="7"/>
        <v>Digital Wallet</v>
      </c>
      <c r="W609" s="4">
        <f t="shared" ref="W609:Y609" si="616">IF(OR(J609 = "ERROR", J609 = ""), "UNKNOWN", J609)</f>
        <v>5</v>
      </c>
      <c r="X609" s="4">
        <f t="shared" si="616"/>
        <v>4</v>
      </c>
      <c r="Y609" s="4">
        <f t="shared" si="616"/>
        <v>20</v>
      </c>
      <c r="Z609" s="5">
        <f t="shared" si="9"/>
        <v>45174</v>
      </c>
    </row>
    <row r="610">
      <c r="A610" s="1" t="s">
        <v>647</v>
      </c>
      <c r="B610" s="1" t="s">
        <v>22</v>
      </c>
      <c r="C610" s="1">
        <v>1.0</v>
      </c>
      <c r="D610" s="1">
        <v>2.0</v>
      </c>
      <c r="E610" s="1">
        <v>2.0</v>
      </c>
      <c r="G610" s="1" t="s">
        <v>24</v>
      </c>
      <c r="H610" s="2">
        <v>44939.0</v>
      </c>
      <c r="J610" s="3">
        <f t="shared" si="2"/>
        <v>1</v>
      </c>
      <c r="K610" s="4">
        <f t="shared" si="3"/>
        <v>2</v>
      </c>
      <c r="L610" s="4">
        <f t="shared" si="4"/>
        <v>2</v>
      </c>
      <c r="S610" s="1" t="s">
        <v>647</v>
      </c>
      <c r="T610" s="4" t="str">
        <f t="shared" si="5"/>
        <v>Coffee</v>
      </c>
      <c r="U610" s="4" t="str">
        <f t="shared" si="6"/>
        <v>Takeaway</v>
      </c>
      <c r="V610" s="4" t="str">
        <f t="shared" si="7"/>
        <v>UNKNOWN</v>
      </c>
      <c r="W610" s="4">
        <f t="shared" ref="W610:Y610" si="617">IF(OR(J610 = "ERROR", J610 = ""), "UNKNOWN", J610)</f>
        <v>1</v>
      </c>
      <c r="X610" s="4">
        <f t="shared" si="617"/>
        <v>2</v>
      </c>
      <c r="Y610" s="4">
        <f t="shared" si="617"/>
        <v>2</v>
      </c>
      <c r="Z610" s="5">
        <f t="shared" si="9"/>
        <v>44939</v>
      </c>
    </row>
    <row r="611">
      <c r="A611" s="1" t="s">
        <v>648</v>
      </c>
      <c r="B611" s="1" t="s">
        <v>27</v>
      </c>
      <c r="C611" s="1">
        <v>4.0</v>
      </c>
      <c r="D611" s="1">
        <v>3.0</v>
      </c>
      <c r="E611" s="1">
        <v>12.0</v>
      </c>
      <c r="G611" s="1" t="s">
        <v>29</v>
      </c>
      <c r="H611" s="2">
        <v>45168.0</v>
      </c>
      <c r="J611" s="3">
        <f t="shared" si="2"/>
        <v>4</v>
      </c>
      <c r="K611" s="4">
        <f t="shared" si="3"/>
        <v>3</v>
      </c>
      <c r="L611" s="4">
        <f t="shared" si="4"/>
        <v>12</v>
      </c>
      <c r="S611" s="1" t="s">
        <v>648</v>
      </c>
      <c r="T611" s="4" t="str">
        <f t="shared" si="5"/>
        <v>Cake</v>
      </c>
      <c r="U611" s="4" t="str">
        <f t="shared" si="6"/>
        <v>In-store</v>
      </c>
      <c r="V611" s="4" t="str">
        <f t="shared" si="7"/>
        <v>UNKNOWN</v>
      </c>
      <c r="W611" s="4">
        <f t="shared" ref="W611:Y611" si="618">IF(OR(J611 = "ERROR", J611 = ""), "UNKNOWN", J611)</f>
        <v>4</v>
      </c>
      <c r="X611" s="4">
        <f t="shared" si="618"/>
        <v>3</v>
      </c>
      <c r="Y611" s="4">
        <f t="shared" si="618"/>
        <v>12</v>
      </c>
      <c r="Z611" s="5">
        <f t="shared" si="9"/>
        <v>45168</v>
      </c>
    </row>
    <row r="612">
      <c r="A612" s="1" t="s">
        <v>649</v>
      </c>
      <c r="B612" s="1" t="s">
        <v>81</v>
      </c>
      <c r="C612" s="1">
        <v>2.0</v>
      </c>
      <c r="D612" s="1">
        <v>1.5</v>
      </c>
      <c r="E612" s="1">
        <v>3.0</v>
      </c>
      <c r="F612" s="1" t="s">
        <v>28</v>
      </c>
      <c r="G612" s="1" t="s">
        <v>29</v>
      </c>
      <c r="H612" s="6">
        <v>45240.0</v>
      </c>
      <c r="J612" s="3">
        <f t="shared" si="2"/>
        <v>2</v>
      </c>
      <c r="K612" s="4">
        <f t="shared" si="3"/>
        <v>1.5</v>
      </c>
      <c r="L612" s="4">
        <f t="shared" si="4"/>
        <v>3</v>
      </c>
      <c r="S612" s="1" t="s">
        <v>649</v>
      </c>
      <c r="T612" s="4" t="str">
        <f t="shared" si="5"/>
        <v>Tea</v>
      </c>
      <c r="U612" s="4" t="str">
        <f t="shared" si="6"/>
        <v>In-store</v>
      </c>
      <c r="V612" s="4" t="str">
        <f t="shared" si="7"/>
        <v>Cash</v>
      </c>
      <c r="W612" s="4">
        <f t="shared" ref="W612:Y612" si="619">IF(OR(J612 = "ERROR", J612 = ""), "UNKNOWN", J612)</f>
        <v>2</v>
      </c>
      <c r="X612" s="4">
        <f t="shared" si="619"/>
        <v>1.5</v>
      </c>
      <c r="Y612" s="4">
        <f t="shared" si="619"/>
        <v>3</v>
      </c>
      <c r="Z612" s="7">
        <f t="shared" si="9"/>
        <v>45240</v>
      </c>
    </row>
    <row r="613">
      <c r="A613" s="1" t="s">
        <v>650</v>
      </c>
      <c r="B613" s="1" t="s">
        <v>32</v>
      </c>
      <c r="C613" s="1">
        <v>5.0</v>
      </c>
      <c r="D613" s="1">
        <v>1.0</v>
      </c>
      <c r="E613" s="1">
        <v>5.0</v>
      </c>
      <c r="F613" s="1" t="s">
        <v>23</v>
      </c>
      <c r="G613" s="1" t="s">
        <v>24</v>
      </c>
      <c r="H613" s="6">
        <v>45217.0</v>
      </c>
      <c r="J613" s="3">
        <f t="shared" si="2"/>
        <v>5</v>
      </c>
      <c r="K613" s="4">
        <f t="shared" si="3"/>
        <v>1</v>
      </c>
      <c r="L613" s="4">
        <f t="shared" si="4"/>
        <v>5</v>
      </c>
      <c r="S613" s="1" t="s">
        <v>650</v>
      </c>
      <c r="T613" s="4" t="str">
        <f t="shared" si="5"/>
        <v>Cookie</v>
      </c>
      <c r="U613" s="4" t="str">
        <f t="shared" si="6"/>
        <v>Takeaway</v>
      </c>
      <c r="V613" s="4" t="str">
        <f t="shared" si="7"/>
        <v>Credit Card</v>
      </c>
      <c r="W613" s="4">
        <f t="shared" ref="W613:Y613" si="620">IF(OR(J613 = "ERROR", J613 = ""), "UNKNOWN", J613)</f>
        <v>5</v>
      </c>
      <c r="X613" s="4">
        <f t="shared" si="620"/>
        <v>1</v>
      </c>
      <c r="Y613" s="4">
        <f t="shared" si="620"/>
        <v>5</v>
      </c>
      <c r="Z613" s="7">
        <f t="shared" si="9"/>
        <v>45217</v>
      </c>
    </row>
    <row r="614">
      <c r="A614" s="1" t="s">
        <v>651</v>
      </c>
      <c r="B614" s="1" t="s">
        <v>36</v>
      </c>
      <c r="C614" s="1">
        <v>5.0</v>
      </c>
      <c r="D614" s="1">
        <v>5.0</v>
      </c>
      <c r="E614" s="1" t="s">
        <v>30</v>
      </c>
      <c r="F614" s="1" t="s">
        <v>28</v>
      </c>
      <c r="G614" s="1" t="s">
        <v>30</v>
      </c>
      <c r="H614" s="2">
        <v>45051.0</v>
      </c>
      <c r="J614" s="3">
        <f t="shared" si="2"/>
        <v>5</v>
      </c>
      <c r="K614" s="4">
        <f t="shared" si="3"/>
        <v>5</v>
      </c>
      <c r="L614" s="4">
        <f t="shared" si="4"/>
        <v>25</v>
      </c>
      <c r="S614" s="1" t="s">
        <v>651</v>
      </c>
      <c r="T614" s="4" t="str">
        <f t="shared" si="5"/>
        <v>Salad</v>
      </c>
      <c r="U614" s="4" t="str">
        <f t="shared" si="6"/>
        <v>UNKNOWN</v>
      </c>
      <c r="V614" s="4" t="str">
        <f t="shared" si="7"/>
        <v>Cash</v>
      </c>
      <c r="W614" s="4">
        <f t="shared" ref="W614:Y614" si="621">IF(OR(J614 = "ERROR", J614 = ""), "UNKNOWN", J614)</f>
        <v>5</v>
      </c>
      <c r="X614" s="4">
        <f t="shared" si="621"/>
        <v>5</v>
      </c>
      <c r="Y614" s="4">
        <f t="shared" si="621"/>
        <v>25</v>
      </c>
      <c r="Z614" s="5">
        <f t="shared" si="9"/>
        <v>45051</v>
      </c>
    </row>
    <row r="615">
      <c r="A615" s="1" t="s">
        <v>652</v>
      </c>
      <c r="B615" s="1" t="s">
        <v>27</v>
      </c>
      <c r="C615" s="1">
        <v>4.0</v>
      </c>
      <c r="D615" s="1">
        <v>3.0</v>
      </c>
      <c r="E615" s="1">
        <v>12.0</v>
      </c>
      <c r="F615" s="1" t="s">
        <v>23</v>
      </c>
      <c r="H615" s="2">
        <v>45008.0</v>
      </c>
      <c r="J615" s="3">
        <f t="shared" si="2"/>
        <v>4</v>
      </c>
      <c r="K615" s="4">
        <f t="shared" si="3"/>
        <v>3</v>
      </c>
      <c r="L615" s="4">
        <f t="shared" si="4"/>
        <v>12</v>
      </c>
      <c r="S615" s="1" t="s">
        <v>652</v>
      </c>
      <c r="T615" s="4" t="str">
        <f t="shared" si="5"/>
        <v>Cake</v>
      </c>
      <c r="U615" s="4" t="str">
        <f t="shared" si="6"/>
        <v>UNKNOWN</v>
      </c>
      <c r="V615" s="4" t="str">
        <f t="shared" si="7"/>
        <v>Credit Card</v>
      </c>
      <c r="W615" s="4">
        <f t="shared" ref="W615:Y615" si="622">IF(OR(J615 = "ERROR", J615 = ""), "UNKNOWN", J615)</f>
        <v>4</v>
      </c>
      <c r="X615" s="4">
        <f t="shared" si="622"/>
        <v>3</v>
      </c>
      <c r="Y615" s="4">
        <f t="shared" si="622"/>
        <v>12</v>
      </c>
      <c r="Z615" s="5">
        <f t="shared" si="9"/>
        <v>45008</v>
      </c>
    </row>
    <row r="616">
      <c r="A616" s="1" t="s">
        <v>653</v>
      </c>
      <c r="B616" s="1" t="s">
        <v>27</v>
      </c>
      <c r="C616" s="1">
        <v>5.0</v>
      </c>
      <c r="D616" s="1">
        <v>3.0</v>
      </c>
      <c r="E616" s="1">
        <v>15.0</v>
      </c>
      <c r="F616" s="1" t="s">
        <v>23</v>
      </c>
      <c r="J616" s="3">
        <f t="shared" si="2"/>
        <v>5</v>
      </c>
      <c r="K616" s="4">
        <f t="shared" si="3"/>
        <v>3</v>
      </c>
      <c r="L616" s="4">
        <f t="shared" si="4"/>
        <v>15</v>
      </c>
      <c r="S616" s="1" t="s">
        <v>653</v>
      </c>
      <c r="T616" s="4" t="str">
        <f t="shared" si="5"/>
        <v>Cake</v>
      </c>
      <c r="U616" s="4" t="str">
        <f t="shared" si="6"/>
        <v>UNKNOWN</v>
      </c>
      <c r="V616" s="4" t="str">
        <f t="shared" si="7"/>
        <v>Credit Card</v>
      </c>
      <c r="W616" s="4">
        <f t="shared" ref="W616:Y616" si="623">IF(OR(J616 = "ERROR", J616 = ""), "UNKNOWN", J616)</f>
        <v>5</v>
      </c>
      <c r="X616" s="4">
        <f t="shared" si="623"/>
        <v>3</v>
      </c>
      <c r="Y616" s="4">
        <f t="shared" si="623"/>
        <v>15</v>
      </c>
      <c r="Z616" s="4" t="str">
        <f t="shared" si="9"/>
        <v>UNKNOWN</v>
      </c>
    </row>
    <row r="617">
      <c r="A617" s="1" t="s">
        <v>654</v>
      </c>
      <c r="B617" s="1" t="s">
        <v>36</v>
      </c>
      <c r="C617" s="1">
        <v>1.0</v>
      </c>
      <c r="D617" s="1">
        <v>5.0</v>
      </c>
      <c r="E617" s="1">
        <v>5.0</v>
      </c>
      <c r="F617" s="1" t="s">
        <v>28</v>
      </c>
      <c r="G617" s="1" t="s">
        <v>29</v>
      </c>
      <c r="H617" s="2">
        <v>44967.0</v>
      </c>
      <c r="J617" s="3">
        <f t="shared" si="2"/>
        <v>1</v>
      </c>
      <c r="K617" s="4">
        <f t="shared" si="3"/>
        <v>5</v>
      </c>
      <c r="L617" s="4">
        <f t="shared" si="4"/>
        <v>5</v>
      </c>
      <c r="S617" s="1" t="s">
        <v>654</v>
      </c>
      <c r="T617" s="4" t="str">
        <f t="shared" si="5"/>
        <v>Salad</v>
      </c>
      <c r="U617" s="4" t="str">
        <f t="shared" si="6"/>
        <v>In-store</v>
      </c>
      <c r="V617" s="4" t="str">
        <f t="shared" si="7"/>
        <v>Cash</v>
      </c>
      <c r="W617" s="4">
        <f t="shared" ref="W617:Y617" si="624">IF(OR(J617 = "ERROR", J617 = ""), "UNKNOWN", J617)</f>
        <v>1</v>
      </c>
      <c r="X617" s="4">
        <f t="shared" si="624"/>
        <v>5</v>
      </c>
      <c r="Y617" s="4">
        <f t="shared" si="624"/>
        <v>5</v>
      </c>
      <c r="Z617" s="5">
        <f t="shared" si="9"/>
        <v>44967</v>
      </c>
    </row>
    <row r="618">
      <c r="A618" s="1" t="s">
        <v>655</v>
      </c>
      <c r="B618" s="1" t="s">
        <v>36</v>
      </c>
      <c r="C618" s="1">
        <v>2.0</v>
      </c>
      <c r="D618" s="1">
        <v>5.0</v>
      </c>
      <c r="E618" s="1">
        <v>10.0</v>
      </c>
      <c r="F618" s="1" t="s">
        <v>39</v>
      </c>
      <c r="G618" s="1" t="s">
        <v>24</v>
      </c>
      <c r="H618" s="2">
        <v>45207.0</v>
      </c>
      <c r="J618" s="3">
        <f t="shared" si="2"/>
        <v>2</v>
      </c>
      <c r="K618" s="4">
        <f t="shared" si="3"/>
        <v>5</v>
      </c>
      <c r="L618" s="4">
        <f t="shared" si="4"/>
        <v>10</v>
      </c>
      <c r="S618" s="1" t="s">
        <v>655</v>
      </c>
      <c r="T618" s="4" t="str">
        <f t="shared" si="5"/>
        <v>Salad</v>
      </c>
      <c r="U618" s="4" t="str">
        <f t="shared" si="6"/>
        <v>Takeaway</v>
      </c>
      <c r="V618" s="4" t="str">
        <f t="shared" si="7"/>
        <v>Digital Wallet</v>
      </c>
      <c r="W618" s="4">
        <f t="shared" ref="W618:Y618" si="625">IF(OR(J618 = "ERROR", J618 = ""), "UNKNOWN", J618)</f>
        <v>2</v>
      </c>
      <c r="X618" s="4">
        <f t="shared" si="625"/>
        <v>5</v>
      </c>
      <c r="Y618" s="4">
        <f t="shared" si="625"/>
        <v>10</v>
      </c>
      <c r="Z618" s="5">
        <f t="shared" si="9"/>
        <v>45207</v>
      </c>
    </row>
    <row r="619">
      <c r="A619" s="1" t="s">
        <v>656</v>
      </c>
      <c r="B619" s="1" t="s">
        <v>44</v>
      </c>
      <c r="D619" s="1">
        <v>4.0</v>
      </c>
      <c r="E619" s="1">
        <v>8.0</v>
      </c>
      <c r="F619" s="1" t="s">
        <v>25</v>
      </c>
      <c r="G619" s="1" t="s">
        <v>25</v>
      </c>
      <c r="H619" s="6">
        <v>45254.0</v>
      </c>
      <c r="J619" s="3">
        <f t="shared" si="2"/>
        <v>2</v>
      </c>
      <c r="K619" s="4">
        <f t="shared" si="3"/>
        <v>4</v>
      </c>
      <c r="L619" s="4">
        <f t="shared" si="4"/>
        <v>8</v>
      </c>
      <c r="S619" s="1" t="s">
        <v>656</v>
      </c>
      <c r="T619" s="4" t="str">
        <f t="shared" si="5"/>
        <v>Sandwich</v>
      </c>
      <c r="U619" s="4" t="str">
        <f t="shared" si="6"/>
        <v>UNKNOWN</v>
      </c>
      <c r="V619" s="4" t="str">
        <f t="shared" si="7"/>
        <v>UNKNOWN</v>
      </c>
      <c r="W619" s="4">
        <f t="shared" ref="W619:Y619" si="626">IF(OR(J619 = "ERROR", J619 = ""), "UNKNOWN", J619)</f>
        <v>2</v>
      </c>
      <c r="X619" s="4">
        <f t="shared" si="626"/>
        <v>4</v>
      </c>
      <c r="Y619" s="4">
        <f t="shared" si="626"/>
        <v>8</v>
      </c>
      <c r="Z619" s="7">
        <f t="shared" si="9"/>
        <v>45254</v>
      </c>
    </row>
    <row r="620">
      <c r="A620" s="1" t="s">
        <v>657</v>
      </c>
      <c r="B620" s="1" t="s">
        <v>32</v>
      </c>
      <c r="D620" s="1">
        <v>1.0</v>
      </c>
      <c r="E620" s="1">
        <v>5.0</v>
      </c>
      <c r="F620" s="1" t="s">
        <v>39</v>
      </c>
      <c r="G620" s="1" t="s">
        <v>24</v>
      </c>
      <c r="H620" s="2">
        <v>45045.0</v>
      </c>
      <c r="J620" s="3">
        <f t="shared" si="2"/>
        <v>5</v>
      </c>
      <c r="K620" s="4">
        <f t="shared" si="3"/>
        <v>1</v>
      </c>
      <c r="L620" s="4">
        <f t="shared" si="4"/>
        <v>5</v>
      </c>
      <c r="S620" s="1" t="s">
        <v>657</v>
      </c>
      <c r="T620" s="4" t="str">
        <f t="shared" si="5"/>
        <v>Cookie</v>
      </c>
      <c r="U620" s="4" t="str">
        <f t="shared" si="6"/>
        <v>Takeaway</v>
      </c>
      <c r="V620" s="4" t="str">
        <f t="shared" si="7"/>
        <v>Digital Wallet</v>
      </c>
      <c r="W620" s="4">
        <f t="shared" ref="W620:Y620" si="627">IF(OR(J620 = "ERROR", J620 = ""), "UNKNOWN", J620)</f>
        <v>5</v>
      </c>
      <c r="X620" s="4">
        <f t="shared" si="627"/>
        <v>1</v>
      </c>
      <c r="Y620" s="4">
        <f t="shared" si="627"/>
        <v>5</v>
      </c>
      <c r="Z620" s="5">
        <f t="shared" si="9"/>
        <v>45045</v>
      </c>
    </row>
    <row r="621">
      <c r="A621" s="1" t="s">
        <v>658</v>
      </c>
      <c r="B621" s="1" t="s">
        <v>55</v>
      </c>
      <c r="C621" s="1">
        <v>5.0</v>
      </c>
      <c r="D621" s="1">
        <v>3.0</v>
      </c>
      <c r="E621" s="1">
        <v>15.0</v>
      </c>
      <c r="F621" s="1" t="s">
        <v>39</v>
      </c>
      <c r="H621" s="1" t="s">
        <v>30</v>
      </c>
      <c r="J621" s="3">
        <f t="shared" si="2"/>
        <v>5</v>
      </c>
      <c r="K621" s="4">
        <f t="shared" si="3"/>
        <v>3</v>
      </c>
      <c r="L621" s="4">
        <f t="shared" si="4"/>
        <v>15</v>
      </c>
      <c r="S621" s="1" t="s">
        <v>658</v>
      </c>
      <c r="T621" s="4" t="str">
        <f t="shared" si="5"/>
        <v>Juice</v>
      </c>
      <c r="U621" s="4" t="str">
        <f t="shared" si="6"/>
        <v>UNKNOWN</v>
      </c>
      <c r="V621" s="4" t="str">
        <f t="shared" si="7"/>
        <v>Digital Wallet</v>
      </c>
      <c r="W621" s="4">
        <f t="shared" ref="W621:Y621" si="628">IF(OR(J621 = "ERROR", J621 = ""), "UNKNOWN", J621)</f>
        <v>5</v>
      </c>
      <c r="X621" s="4">
        <f t="shared" si="628"/>
        <v>3</v>
      </c>
      <c r="Y621" s="4">
        <f t="shared" si="628"/>
        <v>15</v>
      </c>
      <c r="Z621" s="4" t="str">
        <f t="shared" si="9"/>
        <v>UNKNOWN</v>
      </c>
    </row>
    <row r="622">
      <c r="A622" s="1" t="s">
        <v>659</v>
      </c>
      <c r="B622" s="1" t="s">
        <v>36</v>
      </c>
      <c r="C622" s="1">
        <v>4.0</v>
      </c>
      <c r="D622" s="1">
        <v>5.0</v>
      </c>
      <c r="E622" s="1">
        <v>20.0</v>
      </c>
      <c r="F622" s="1" t="s">
        <v>39</v>
      </c>
      <c r="G622" s="1" t="s">
        <v>24</v>
      </c>
      <c r="H622" s="2">
        <v>44940.0</v>
      </c>
      <c r="J622" s="3">
        <f t="shared" si="2"/>
        <v>4</v>
      </c>
      <c r="K622" s="4">
        <f t="shared" si="3"/>
        <v>5</v>
      </c>
      <c r="L622" s="4">
        <f t="shared" si="4"/>
        <v>20</v>
      </c>
      <c r="S622" s="1" t="s">
        <v>659</v>
      </c>
      <c r="T622" s="4" t="str">
        <f t="shared" si="5"/>
        <v>Salad</v>
      </c>
      <c r="U622" s="4" t="str">
        <f t="shared" si="6"/>
        <v>Takeaway</v>
      </c>
      <c r="V622" s="4" t="str">
        <f t="shared" si="7"/>
        <v>Digital Wallet</v>
      </c>
      <c r="W622" s="4">
        <f t="shared" ref="W622:Y622" si="629">IF(OR(J622 = "ERROR", J622 = ""), "UNKNOWN", J622)</f>
        <v>4</v>
      </c>
      <c r="X622" s="4">
        <f t="shared" si="629"/>
        <v>5</v>
      </c>
      <c r="Y622" s="4">
        <f t="shared" si="629"/>
        <v>20</v>
      </c>
      <c r="Z622" s="5">
        <f t="shared" si="9"/>
        <v>44940</v>
      </c>
    </row>
    <row r="623">
      <c r="A623" s="1" t="s">
        <v>660</v>
      </c>
      <c r="B623" s="1" t="s">
        <v>81</v>
      </c>
      <c r="C623" s="1">
        <v>4.0</v>
      </c>
      <c r="D623" s="1">
        <v>1.5</v>
      </c>
      <c r="E623" s="1">
        <v>6.0</v>
      </c>
      <c r="G623" s="1" t="s">
        <v>30</v>
      </c>
      <c r="H623" s="2">
        <v>45262.0</v>
      </c>
      <c r="J623" s="3">
        <f t="shared" si="2"/>
        <v>4</v>
      </c>
      <c r="K623" s="4">
        <f t="shared" si="3"/>
        <v>1.5</v>
      </c>
      <c r="L623" s="4">
        <f t="shared" si="4"/>
        <v>6</v>
      </c>
      <c r="S623" s="1" t="s">
        <v>660</v>
      </c>
      <c r="T623" s="4" t="str">
        <f t="shared" si="5"/>
        <v>Tea</v>
      </c>
      <c r="U623" s="4" t="str">
        <f t="shared" si="6"/>
        <v>UNKNOWN</v>
      </c>
      <c r="V623" s="4" t="str">
        <f t="shared" si="7"/>
        <v>UNKNOWN</v>
      </c>
      <c r="W623" s="4">
        <f t="shared" ref="W623:Y623" si="630">IF(OR(J623 = "ERROR", J623 = ""), "UNKNOWN", J623)</f>
        <v>4</v>
      </c>
      <c r="X623" s="4">
        <f t="shared" si="630"/>
        <v>1.5</v>
      </c>
      <c r="Y623" s="4">
        <f t="shared" si="630"/>
        <v>6</v>
      </c>
      <c r="Z623" s="5">
        <f t="shared" si="9"/>
        <v>45262</v>
      </c>
    </row>
    <row r="624">
      <c r="A624" s="1" t="s">
        <v>661</v>
      </c>
      <c r="B624" s="1" t="s">
        <v>36</v>
      </c>
      <c r="C624" s="1">
        <v>2.0</v>
      </c>
      <c r="D624" s="1">
        <v>5.0</v>
      </c>
      <c r="E624" s="1">
        <v>10.0</v>
      </c>
      <c r="F624" s="1" t="s">
        <v>23</v>
      </c>
      <c r="H624" s="2">
        <v>45032.0</v>
      </c>
      <c r="J624" s="3">
        <f t="shared" si="2"/>
        <v>2</v>
      </c>
      <c r="K624" s="4">
        <f t="shared" si="3"/>
        <v>5</v>
      </c>
      <c r="L624" s="4">
        <f t="shared" si="4"/>
        <v>10</v>
      </c>
      <c r="S624" s="1" t="s">
        <v>661</v>
      </c>
      <c r="T624" s="4" t="str">
        <f t="shared" si="5"/>
        <v>Salad</v>
      </c>
      <c r="U624" s="4" t="str">
        <f t="shared" si="6"/>
        <v>UNKNOWN</v>
      </c>
      <c r="V624" s="4" t="str">
        <f t="shared" si="7"/>
        <v>Credit Card</v>
      </c>
      <c r="W624" s="4">
        <f t="shared" ref="W624:Y624" si="631">IF(OR(J624 = "ERROR", J624 = ""), "UNKNOWN", J624)</f>
        <v>2</v>
      </c>
      <c r="X624" s="4">
        <f t="shared" si="631"/>
        <v>5</v>
      </c>
      <c r="Y624" s="4">
        <f t="shared" si="631"/>
        <v>10</v>
      </c>
      <c r="Z624" s="5">
        <f t="shared" si="9"/>
        <v>45032</v>
      </c>
    </row>
    <row r="625">
      <c r="A625" s="1" t="s">
        <v>662</v>
      </c>
      <c r="B625" s="1" t="s">
        <v>32</v>
      </c>
      <c r="C625" s="1">
        <v>1.0</v>
      </c>
      <c r="D625" s="1">
        <v>1.0</v>
      </c>
      <c r="E625" s="1">
        <v>1.0</v>
      </c>
      <c r="F625" s="1" t="s">
        <v>39</v>
      </c>
      <c r="G625" s="1" t="s">
        <v>24</v>
      </c>
      <c r="H625" s="2">
        <v>45118.0</v>
      </c>
      <c r="J625" s="3">
        <f t="shared" si="2"/>
        <v>1</v>
      </c>
      <c r="K625" s="4">
        <f t="shared" si="3"/>
        <v>1</v>
      </c>
      <c r="L625" s="4">
        <f t="shared" si="4"/>
        <v>1</v>
      </c>
      <c r="S625" s="1" t="s">
        <v>662</v>
      </c>
      <c r="T625" s="4" t="str">
        <f t="shared" si="5"/>
        <v>Cookie</v>
      </c>
      <c r="U625" s="4" t="str">
        <f t="shared" si="6"/>
        <v>Takeaway</v>
      </c>
      <c r="V625" s="4" t="str">
        <f t="shared" si="7"/>
        <v>Digital Wallet</v>
      </c>
      <c r="W625" s="4">
        <f t="shared" ref="W625:Y625" si="632">IF(OR(J625 = "ERROR", J625 = ""), "UNKNOWN", J625)</f>
        <v>1</v>
      </c>
      <c r="X625" s="4">
        <f t="shared" si="632"/>
        <v>1</v>
      </c>
      <c r="Y625" s="4">
        <f t="shared" si="632"/>
        <v>1</v>
      </c>
      <c r="Z625" s="5">
        <f t="shared" si="9"/>
        <v>45118</v>
      </c>
    </row>
    <row r="626">
      <c r="A626" s="1" t="s">
        <v>663</v>
      </c>
      <c r="B626" s="1" t="s">
        <v>36</v>
      </c>
      <c r="C626" s="1">
        <v>4.0</v>
      </c>
      <c r="D626" s="1">
        <v>5.0</v>
      </c>
      <c r="E626" s="1">
        <v>20.0</v>
      </c>
      <c r="F626" s="1" t="s">
        <v>23</v>
      </c>
      <c r="G626" s="1" t="s">
        <v>29</v>
      </c>
      <c r="H626" s="6">
        <v>45284.0</v>
      </c>
      <c r="J626" s="3">
        <f t="shared" si="2"/>
        <v>4</v>
      </c>
      <c r="K626" s="4">
        <f t="shared" si="3"/>
        <v>5</v>
      </c>
      <c r="L626" s="4">
        <f t="shared" si="4"/>
        <v>20</v>
      </c>
      <c r="S626" s="1" t="s">
        <v>663</v>
      </c>
      <c r="T626" s="4" t="str">
        <f t="shared" si="5"/>
        <v>Salad</v>
      </c>
      <c r="U626" s="4" t="str">
        <f t="shared" si="6"/>
        <v>In-store</v>
      </c>
      <c r="V626" s="4" t="str">
        <f t="shared" si="7"/>
        <v>Credit Card</v>
      </c>
      <c r="W626" s="4">
        <f t="shared" ref="W626:Y626" si="633">IF(OR(J626 = "ERROR", J626 = ""), "UNKNOWN", J626)</f>
        <v>4</v>
      </c>
      <c r="X626" s="4">
        <f t="shared" si="633"/>
        <v>5</v>
      </c>
      <c r="Y626" s="4">
        <f t="shared" si="633"/>
        <v>20</v>
      </c>
      <c r="Z626" s="7">
        <f t="shared" si="9"/>
        <v>45284</v>
      </c>
    </row>
    <row r="627">
      <c r="A627" s="1" t="s">
        <v>664</v>
      </c>
      <c r="B627" s="1" t="s">
        <v>36</v>
      </c>
      <c r="C627" s="1" t="s">
        <v>25</v>
      </c>
      <c r="D627" s="1">
        <v>5.0</v>
      </c>
      <c r="E627" s="1">
        <v>10.0</v>
      </c>
      <c r="F627" s="1" t="s">
        <v>23</v>
      </c>
      <c r="G627" s="1" t="s">
        <v>25</v>
      </c>
      <c r="H627" s="2">
        <v>45206.0</v>
      </c>
      <c r="J627" s="3">
        <f t="shared" si="2"/>
        <v>2</v>
      </c>
      <c r="K627" s="4">
        <f t="shared" si="3"/>
        <v>5</v>
      </c>
      <c r="L627" s="4">
        <f t="shared" si="4"/>
        <v>10</v>
      </c>
      <c r="S627" s="1" t="s">
        <v>664</v>
      </c>
      <c r="T627" s="4" t="str">
        <f t="shared" si="5"/>
        <v>Salad</v>
      </c>
      <c r="U627" s="4" t="str">
        <f t="shared" si="6"/>
        <v>UNKNOWN</v>
      </c>
      <c r="V627" s="4" t="str">
        <f t="shared" si="7"/>
        <v>Credit Card</v>
      </c>
      <c r="W627" s="4">
        <f t="shared" ref="W627:Y627" si="634">IF(OR(J627 = "ERROR", J627 = ""), "UNKNOWN", J627)</f>
        <v>2</v>
      </c>
      <c r="X627" s="4">
        <f t="shared" si="634"/>
        <v>5</v>
      </c>
      <c r="Y627" s="4">
        <f t="shared" si="634"/>
        <v>10</v>
      </c>
      <c r="Z627" s="5">
        <f t="shared" si="9"/>
        <v>45206</v>
      </c>
    </row>
    <row r="628">
      <c r="A628" s="1" t="s">
        <v>665</v>
      </c>
      <c r="B628" s="1" t="s">
        <v>32</v>
      </c>
      <c r="C628" s="1">
        <v>1.0</v>
      </c>
      <c r="D628" s="1">
        <v>1.0</v>
      </c>
      <c r="E628" s="1">
        <v>1.0</v>
      </c>
      <c r="F628" s="1" t="s">
        <v>39</v>
      </c>
      <c r="G628" s="1" t="s">
        <v>29</v>
      </c>
      <c r="H628" s="6">
        <v>45224.0</v>
      </c>
      <c r="J628" s="3">
        <f t="shared" si="2"/>
        <v>1</v>
      </c>
      <c r="K628" s="4">
        <f t="shared" si="3"/>
        <v>1</v>
      </c>
      <c r="L628" s="4">
        <f t="shared" si="4"/>
        <v>1</v>
      </c>
      <c r="S628" s="1" t="s">
        <v>665</v>
      </c>
      <c r="T628" s="4" t="str">
        <f t="shared" si="5"/>
        <v>Cookie</v>
      </c>
      <c r="U628" s="4" t="str">
        <f t="shared" si="6"/>
        <v>In-store</v>
      </c>
      <c r="V628" s="4" t="str">
        <f t="shared" si="7"/>
        <v>Digital Wallet</v>
      </c>
      <c r="W628" s="4">
        <f t="shared" ref="W628:Y628" si="635">IF(OR(J628 = "ERROR", J628 = ""), "UNKNOWN", J628)</f>
        <v>1</v>
      </c>
      <c r="X628" s="4">
        <f t="shared" si="635"/>
        <v>1</v>
      </c>
      <c r="Y628" s="4">
        <f t="shared" si="635"/>
        <v>1</v>
      </c>
      <c r="Z628" s="7">
        <f t="shared" si="9"/>
        <v>45224</v>
      </c>
    </row>
    <row r="629">
      <c r="A629" s="1" t="s">
        <v>666</v>
      </c>
      <c r="B629" s="1" t="s">
        <v>30</v>
      </c>
      <c r="C629" s="1">
        <v>3.0</v>
      </c>
      <c r="D629" s="1">
        <v>1.0</v>
      </c>
      <c r="E629" s="1">
        <v>3.0</v>
      </c>
      <c r="F629" s="1" t="s">
        <v>39</v>
      </c>
      <c r="G629" s="1" t="s">
        <v>29</v>
      </c>
      <c r="H629" s="2">
        <v>45204.0</v>
      </c>
      <c r="J629" s="3">
        <f t="shared" si="2"/>
        <v>3</v>
      </c>
      <c r="K629" s="4">
        <f t="shared" si="3"/>
        <v>1</v>
      </c>
      <c r="L629" s="4">
        <f t="shared" si="4"/>
        <v>3</v>
      </c>
      <c r="S629" s="1" t="s">
        <v>666</v>
      </c>
      <c r="T629" s="4" t="str">
        <f t="shared" si="5"/>
        <v>UNKNOWN</v>
      </c>
      <c r="U629" s="4" t="str">
        <f t="shared" si="6"/>
        <v>In-store</v>
      </c>
      <c r="V629" s="4" t="str">
        <f t="shared" si="7"/>
        <v>Digital Wallet</v>
      </c>
      <c r="W629" s="4">
        <f t="shared" ref="W629:Y629" si="636">IF(OR(J629 = "ERROR", J629 = ""), "UNKNOWN", J629)</f>
        <v>3</v>
      </c>
      <c r="X629" s="4">
        <f t="shared" si="636"/>
        <v>1</v>
      </c>
      <c r="Y629" s="4">
        <f t="shared" si="636"/>
        <v>3</v>
      </c>
      <c r="Z629" s="5">
        <f t="shared" si="9"/>
        <v>45204</v>
      </c>
    </row>
    <row r="630">
      <c r="A630" s="1" t="s">
        <v>667</v>
      </c>
      <c r="B630" s="1" t="s">
        <v>81</v>
      </c>
      <c r="C630" s="1">
        <v>2.0</v>
      </c>
      <c r="D630" s="1">
        <v>1.5</v>
      </c>
      <c r="E630" s="1">
        <v>3.0</v>
      </c>
      <c r="F630" s="1" t="s">
        <v>39</v>
      </c>
      <c r="H630" s="2">
        <v>45073.0</v>
      </c>
      <c r="J630" s="3">
        <f t="shared" si="2"/>
        <v>2</v>
      </c>
      <c r="K630" s="4">
        <f t="shared" si="3"/>
        <v>1.5</v>
      </c>
      <c r="L630" s="4">
        <f t="shared" si="4"/>
        <v>3</v>
      </c>
      <c r="S630" s="1" t="s">
        <v>667</v>
      </c>
      <c r="T630" s="4" t="str">
        <f t="shared" si="5"/>
        <v>Tea</v>
      </c>
      <c r="U630" s="4" t="str">
        <f t="shared" si="6"/>
        <v>UNKNOWN</v>
      </c>
      <c r="V630" s="4" t="str">
        <f t="shared" si="7"/>
        <v>Digital Wallet</v>
      </c>
      <c r="W630" s="4">
        <f t="shared" ref="W630:Y630" si="637">IF(OR(J630 = "ERROR", J630 = ""), "UNKNOWN", J630)</f>
        <v>2</v>
      </c>
      <c r="X630" s="4">
        <f t="shared" si="637"/>
        <v>1.5</v>
      </c>
      <c r="Y630" s="4">
        <f t="shared" si="637"/>
        <v>3</v>
      </c>
      <c r="Z630" s="5">
        <f t="shared" si="9"/>
        <v>45073</v>
      </c>
    </row>
    <row r="631">
      <c r="A631" s="1" t="s">
        <v>668</v>
      </c>
      <c r="B631" s="1" t="s">
        <v>27</v>
      </c>
      <c r="C631" s="1" t="s">
        <v>25</v>
      </c>
      <c r="E631" s="1">
        <v>12.0</v>
      </c>
      <c r="F631" s="1" t="s">
        <v>39</v>
      </c>
      <c r="G631" s="1" t="s">
        <v>29</v>
      </c>
      <c r="H631" s="6">
        <v>45290.0</v>
      </c>
      <c r="J631" s="3" t="str">
        <f t="shared" si="2"/>
        <v>ERROR</v>
      </c>
      <c r="K631" s="4" t="str">
        <f t="shared" si="3"/>
        <v/>
      </c>
      <c r="L631" s="4">
        <f t="shared" si="4"/>
        <v>12</v>
      </c>
      <c r="S631" s="1" t="s">
        <v>668</v>
      </c>
      <c r="T631" s="4" t="str">
        <f t="shared" si="5"/>
        <v>Cake</v>
      </c>
      <c r="U631" s="4" t="str">
        <f t="shared" si="6"/>
        <v>In-store</v>
      </c>
      <c r="V631" s="4" t="str">
        <f t="shared" si="7"/>
        <v>Digital Wallet</v>
      </c>
      <c r="W631" s="4" t="str">
        <f t="shared" ref="W631:Y631" si="638">IF(OR(J631 = "ERROR", J631 = ""), "UNKNOWN", J631)</f>
        <v>UNKNOWN</v>
      </c>
      <c r="X631" s="4" t="str">
        <f t="shared" si="638"/>
        <v>UNKNOWN</v>
      </c>
      <c r="Y631" s="4">
        <f t="shared" si="638"/>
        <v>12</v>
      </c>
      <c r="Z631" s="7">
        <f t="shared" si="9"/>
        <v>45290</v>
      </c>
    </row>
    <row r="632">
      <c r="A632" s="1" t="s">
        <v>669</v>
      </c>
      <c r="B632" s="1" t="s">
        <v>27</v>
      </c>
      <c r="C632" s="1">
        <v>1.0</v>
      </c>
      <c r="D632" s="1">
        <v>3.0</v>
      </c>
      <c r="E632" s="1">
        <v>3.0</v>
      </c>
      <c r="F632" s="1" t="s">
        <v>39</v>
      </c>
      <c r="H632" s="2">
        <v>45128.0</v>
      </c>
      <c r="J632" s="3">
        <f t="shared" si="2"/>
        <v>1</v>
      </c>
      <c r="K632" s="4">
        <f t="shared" si="3"/>
        <v>3</v>
      </c>
      <c r="L632" s="4">
        <f t="shared" si="4"/>
        <v>3</v>
      </c>
      <c r="S632" s="1" t="s">
        <v>669</v>
      </c>
      <c r="T632" s="4" t="str">
        <f t="shared" si="5"/>
        <v>Cake</v>
      </c>
      <c r="U632" s="4" t="str">
        <f t="shared" si="6"/>
        <v>UNKNOWN</v>
      </c>
      <c r="V632" s="4" t="str">
        <f t="shared" si="7"/>
        <v>Digital Wallet</v>
      </c>
      <c r="W632" s="4">
        <f t="shared" ref="W632:Y632" si="639">IF(OR(J632 = "ERROR", J632 = ""), "UNKNOWN", J632)</f>
        <v>1</v>
      </c>
      <c r="X632" s="4">
        <f t="shared" si="639"/>
        <v>3</v>
      </c>
      <c r="Y632" s="4">
        <f t="shared" si="639"/>
        <v>3</v>
      </c>
      <c r="Z632" s="5">
        <f t="shared" si="9"/>
        <v>45128</v>
      </c>
    </row>
    <row r="633">
      <c r="A633" s="1" t="s">
        <v>670</v>
      </c>
      <c r="B633" s="1" t="s">
        <v>27</v>
      </c>
      <c r="C633" s="1">
        <v>2.0</v>
      </c>
      <c r="D633" s="1">
        <v>3.0</v>
      </c>
      <c r="E633" s="1">
        <v>6.0</v>
      </c>
      <c r="F633" s="1" t="s">
        <v>28</v>
      </c>
      <c r="H633" s="2">
        <v>45231.0</v>
      </c>
      <c r="J633" s="3">
        <f t="shared" si="2"/>
        <v>2</v>
      </c>
      <c r="K633" s="4">
        <f t="shared" si="3"/>
        <v>3</v>
      </c>
      <c r="L633" s="4">
        <f t="shared" si="4"/>
        <v>6</v>
      </c>
      <c r="S633" s="1" t="s">
        <v>670</v>
      </c>
      <c r="T633" s="4" t="str">
        <f t="shared" si="5"/>
        <v>Cake</v>
      </c>
      <c r="U633" s="4" t="str">
        <f t="shared" si="6"/>
        <v>UNKNOWN</v>
      </c>
      <c r="V633" s="4" t="str">
        <f t="shared" si="7"/>
        <v>Cash</v>
      </c>
      <c r="W633" s="4">
        <f t="shared" ref="W633:Y633" si="640">IF(OR(J633 = "ERROR", J633 = ""), "UNKNOWN", J633)</f>
        <v>2</v>
      </c>
      <c r="X633" s="4">
        <f t="shared" si="640"/>
        <v>3</v>
      </c>
      <c r="Y633" s="4">
        <f t="shared" si="640"/>
        <v>6</v>
      </c>
      <c r="Z633" s="5">
        <f t="shared" si="9"/>
        <v>45231</v>
      </c>
    </row>
    <row r="634">
      <c r="A634" s="1" t="s">
        <v>671</v>
      </c>
      <c r="B634" s="1" t="s">
        <v>27</v>
      </c>
      <c r="C634" s="1">
        <v>5.0</v>
      </c>
      <c r="D634" s="1">
        <v>3.0</v>
      </c>
      <c r="E634" s="1">
        <v>15.0</v>
      </c>
      <c r="F634" s="1" t="s">
        <v>23</v>
      </c>
      <c r="G634" s="1" t="s">
        <v>24</v>
      </c>
      <c r="H634" s="6">
        <v>45224.0</v>
      </c>
      <c r="J634" s="3">
        <f t="shared" si="2"/>
        <v>5</v>
      </c>
      <c r="K634" s="4">
        <f t="shared" si="3"/>
        <v>3</v>
      </c>
      <c r="L634" s="4">
        <f t="shared" si="4"/>
        <v>15</v>
      </c>
      <c r="S634" s="1" t="s">
        <v>671</v>
      </c>
      <c r="T634" s="4" t="str">
        <f t="shared" si="5"/>
        <v>Cake</v>
      </c>
      <c r="U634" s="4" t="str">
        <f t="shared" si="6"/>
        <v>Takeaway</v>
      </c>
      <c r="V634" s="4" t="str">
        <f t="shared" si="7"/>
        <v>Credit Card</v>
      </c>
      <c r="W634" s="4">
        <f t="shared" ref="W634:Y634" si="641">IF(OR(J634 = "ERROR", J634 = ""), "UNKNOWN", J634)</f>
        <v>5</v>
      </c>
      <c r="X634" s="4">
        <f t="shared" si="641"/>
        <v>3</v>
      </c>
      <c r="Y634" s="4">
        <f t="shared" si="641"/>
        <v>15</v>
      </c>
      <c r="Z634" s="7">
        <f t="shared" si="9"/>
        <v>45224</v>
      </c>
    </row>
    <row r="635">
      <c r="A635" s="1" t="s">
        <v>672</v>
      </c>
      <c r="B635" s="1" t="s">
        <v>36</v>
      </c>
      <c r="C635" s="1">
        <v>1.0</v>
      </c>
      <c r="D635" s="1" t="s">
        <v>25</v>
      </c>
      <c r="E635" s="1">
        <v>5.0</v>
      </c>
      <c r="G635" s="1" t="s">
        <v>29</v>
      </c>
      <c r="H635" s="2">
        <v>45037.0</v>
      </c>
      <c r="J635" s="3">
        <f t="shared" si="2"/>
        <v>1</v>
      </c>
      <c r="K635" s="4">
        <f t="shared" si="3"/>
        <v>5</v>
      </c>
      <c r="L635" s="4">
        <f t="shared" si="4"/>
        <v>5</v>
      </c>
      <c r="S635" s="1" t="s">
        <v>672</v>
      </c>
      <c r="T635" s="4" t="str">
        <f t="shared" si="5"/>
        <v>Salad</v>
      </c>
      <c r="U635" s="4" t="str">
        <f t="shared" si="6"/>
        <v>In-store</v>
      </c>
      <c r="V635" s="4" t="str">
        <f t="shared" si="7"/>
        <v>UNKNOWN</v>
      </c>
      <c r="W635" s="4">
        <f t="shared" ref="W635:Y635" si="642">IF(OR(J635 = "ERROR", J635 = ""), "UNKNOWN", J635)</f>
        <v>1</v>
      </c>
      <c r="X635" s="4">
        <f t="shared" si="642"/>
        <v>5</v>
      </c>
      <c r="Y635" s="4">
        <f t="shared" si="642"/>
        <v>5</v>
      </c>
      <c r="Z635" s="5">
        <f t="shared" si="9"/>
        <v>45037</v>
      </c>
    </row>
    <row r="636">
      <c r="A636" s="1" t="s">
        <v>673</v>
      </c>
      <c r="B636" s="1" t="s">
        <v>22</v>
      </c>
      <c r="C636" s="1">
        <v>4.0</v>
      </c>
      <c r="D636" s="1">
        <v>2.0</v>
      </c>
      <c r="E636" s="1">
        <v>8.0</v>
      </c>
      <c r="F636" s="1" t="s">
        <v>23</v>
      </c>
      <c r="H636" s="2">
        <v>44976.0</v>
      </c>
      <c r="J636" s="3">
        <f t="shared" si="2"/>
        <v>4</v>
      </c>
      <c r="K636" s="4">
        <f t="shared" si="3"/>
        <v>2</v>
      </c>
      <c r="L636" s="4">
        <f t="shared" si="4"/>
        <v>8</v>
      </c>
      <c r="S636" s="1" t="s">
        <v>673</v>
      </c>
      <c r="T636" s="4" t="str">
        <f t="shared" si="5"/>
        <v>Coffee</v>
      </c>
      <c r="U636" s="4" t="str">
        <f t="shared" si="6"/>
        <v>UNKNOWN</v>
      </c>
      <c r="V636" s="4" t="str">
        <f t="shared" si="7"/>
        <v>Credit Card</v>
      </c>
      <c r="W636" s="4">
        <f t="shared" ref="W636:Y636" si="643">IF(OR(J636 = "ERROR", J636 = ""), "UNKNOWN", J636)</f>
        <v>4</v>
      </c>
      <c r="X636" s="4">
        <f t="shared" si="643"/>
        <v>2</v>
      </c>
      <c r="Y636" s="4">
        <f t="shared" si="643"/>
        <v>8</v>
      </c>
      <c r="Z636" s="5">
        <f t="shared" si="9"/>
        <v>44976</v>
      </c>
    </row>
    <row r="637">
      <c r="A637" s="1" t="s">
        <v>674</v>
      </c>
      <c r="B637" s="1" t="s">
        <v>32</v>
      </c>
      <c r="C637" s="1">
        <v>3.0</v>
      </c>
      <c r="D637" s="1">
        <v>1.0</v>
      </c>
      <c r="E637" s="1">
        <v>3.0</v>
      </c>
      <c r="F637" s="1" t="s">
        <v>28</v>
      </c>
      <c r="G637" s="1" t="s">
        <v>24</v>
      </c>
      <c r="H637" s="6">
        <v>45218.0</v>
      </c>
      <c r="J637" s="3">
        <f t="shared" si="2"/>
        <v>3</v>
      </c>
      <c r="K637" s="4">
        <f t="shared" si="3"/>
        <v>1</v>
      </c>
      <c r="L637" s="4">
        <f t="shared" si="4"/>
        <v>3</v>
      </c>
      <c r="S637" s="1" t="s">
        <v>674</v>
      </c>
      <c r="T637" s="4" t="str">
        <f t="shared" si="5"/>
        <v>Cookie</v>
      </c>
      <c r="U637" s="4" t="str">
        <f t="shared" si="6"/>
        <v>Takeaway</v>
      </c>
      <c r="V637" s="4" t="str">
        <f t="shared" si="7"/>
        <v>Cash</v>
      </c>
      <c r="W637" s="4">
        <f t="shared" ref="W637:Y637" si="644">IF(OR(J637 = "ERROR", J637 = ""), "UNKNOWN", J637)</f>
        <v>3</v>
      </c>
      <c r="X637" s="4">
        <f t="shared" si="644"/>
        <v>1</v>
      </c>
      <c r="Y637" s="4">
        <f t="shared" si="644"/>
        <v>3</v>
      </c>
      <c r="Z637" s="7">
        <f t="shared" si="9"/>
        <v>45218</v>
      </c>
    </row>
    <row r="638">
      <c r="A638" s="1" t="s">
        <v>675</v>
      </c>
      <c r="B638" s="1" t="s">
        <v>36</v>
      </c>
      <c r="C638" s="1">
        <v>2.0</v>
      </c>
      <c r="D638" s="1">
        <v>5.0</v>
      </c>
      <c r="E638" s="1">
        <v>10.0</v>
      </c>
      <c r="F638" s="1" t="s">
        <v>28</v>
      </c>
      <c r="H638" s="2">
        <v>45152.0</v>
      </c>
      <c r="J638" s="3">
        <f t="shared" si="2"/>
        <v>2</v>
      </c>
      <c r="K638" s="4">
        <f t="shared" si="3"/>
        <v>5</v>
      </c>
      <c r="L638" s="4">
        <f t="shared" si="4"/>
        <v>10</v>
      </c>
      <c r="S638" s="1" t="s">
        <v>675</v>
      </c>
      <c r="T638" s="4" t="str">
        <f t="shared" si="5"/>
        <v>Salad</v>
      </c>
      <c r="U638" s="4" t="str">
        <f t="shared" si="6"/>
        <v>UNKNOWN</v>
      </c>
      <c r="V638" s="4" t="str">
        <f t="shared" si="7"/>
        <v>Cash</v>
      </c>
      <c r="W638" s="4">
        <f t="shared" ref="W638:Y638" si="645">IF(OR(J638 = "ERROR", J638 = ""), "UNKNOWN", J638)</f>
        <v>2</v>
      </c>
      <c r="X638" s="4">
        <f t="shared" si="645"/>
        <v>5</v>
      </c>
      <c r="Y638" s="4">
        <f t="shared" si="645"/>
        <v>10</v>
      </c>
      <c r="Z638" s="5">
        <f t="shared" si="9"/>
        <v>45152</v>
      </c>
    </row>
    <row r="639">
      <c r="A639" s="1" t="s">
        <v>676</v>
      </c>
      <c r="B639" s="1" t="s">
        <v>55</v>
      </c>
      <c r="C639" s="1">
        <v>5.0</v>
      </c>
      <c r="D639" s="1">
        <v>3.0</v>
      </c>
      <c r="E639" s="1">
        <v>15.0</v>
      </c>
      <c r="F639" s="1" t="s">
        <v>39</v>
      </c>
      <c r="G639" s="1" t="s">
        <v>29</v>
      </c>
      <c r="H639" s="2">
        <v>45115.0</v>
      </c>
      <c r="J639" s="3">
        <f t="shared" si="2"/>
        <v>5</v>
      </c>
      <c r="K639" s="4">
        <f t="shared" si="3"/>
        <v>3</v>
      </c>
      <c r="L639" s="4">
        <f t="shared" si="4"/>
        <v>15</v>
      </c>
      <c r="S639" s="1" t="s">
        <v>676</v>
      </c>
      <c r="T639" s="4" t="str">
        <f t="shared" si="5"/>
        <v>Juice</v>
      </c>
      <c r="U639" s="4" t="str">
        <f t="shared" si="6"/>
        <v>In-store</v>
      </c>
      <c r="V639" s="4" t="str">
        <f t="shared" si="7"/>
        <v>Digital Wallet</v>
      </c>
      <c r="W639" s="4">
        <f t="shared" ref="W639:Y639" si="646">IF(OR(J639 = "ERROR", J639 = ""), "UNKNOWN", J639)</f>
        <v>5</v>
      </c>
      <c r="X639" s="4">
        <f t="shared" si="646"/>
        <v>3</v>
      </c>
      <c r="Y639" s="4">
        <f t="shared" si="646"/>
        <v>15</v>
      </c>
      <c r="Z639" s="5">
        <f t="shared" si="9"/>
        <v>45115</v>
      </c>
    </row>
    <row r="640">
      <c r="A640" s="1" t="s">
        <v>677</v>
      </c>
      <c r="B640" s="1" t="s">
        <v>44</v>
      </c>
      <c r="C640" s="1">
        <v>2.0</v>
      </c>
      <c r="D640" s="1">
        <v>4.0</v>
      </c>
      <c r="E640" s="1">
        <v>8.0</v>
      </c>
      <c r="F640" s="1" t="s">
        <v>39</v>
      </c>
      <c r="G640" s="1" t="s">
        <v>29</v>
      </c>
      <c r="H640" s="2">
        <v>45188.0</v>
      </c>
      <c r="J640" s="3">
        <f t="shared" si="2"/>
        <v>2</v>
      </c>
      <c r="K640" s="4">
        <f t="shared" si="3"/>
        <v>4</v>
      </c>
      <c r="L640" s="4">
        <f t="shared" si="4"/>
        <v>8</v>
      </c>
      <c r="S640" s="1" t="s">
        <v>677</v>
      </c>
      <c r="T640" s="4" t="str">
        <f t="shared" si="5"/>
        <v>Sandwich</v>
      </c>
      <c r="U640" s="4" t="str">
        <f t="shared" si="6"/>
        <v>In-store</v>
      </c>
      <c r="V640" s="4" t="str">
        <f t="shared" si="7"/>
        <v>Digital Wallet</v>
      </c>
      <c r="W640" s="4">
        <f t="shared" ref="W640:Y640" si="647">IF(OR(J640 = "ERROR", J640 = ""), "UNKNOWN", J640)</f>
        <v>2</v>
      </c>
      <c r="X640" s="4">
        <f t="shared" si="647"/>
        <v>4</v>
      </c>
      <c r="Y640" s="4">
        <f t="shared" si="647"/>
        <v>8</v>
      </c>
      <c r="Z640" s="5">
        <f t="shared" si="9"/>
        <v>45188</v>
      </c>
    </row>
    <row r="641">
      <c r="A641" s="1" t="s">
        <v>678</v>
      </c>
      <c r="B641" s="1" t="s">
        <v>41</v>
      </c>
      <c r="C641" s="1">
        <v>1.0</v>
      </c>
      <c r="D641" s="1">
        <v>4.0</v>
      </c>
      <c r="E641" s="1">
        <v>4.0</v>
      </c>
      <c r="F641" s="1" t="s">
        <v>23</v>
      </c>
      <c r="G641" s="1" t="s">
        <v>29</v>
      </c>
      <c r="H641" s="2">
        <v>45083.0</v>
      </c>
      <c r="J641" s="3">
        <f t="shared" si="2"/>
        <v>1</v>
      </c>
      <c r="K641" s="4">
        <f t="shared" si="3"/>
        <v>4</v>
      </c>
      <c r="L641" s="4">
        <f t="shared" si="4"/>
        <v>4</v>
      </c>
      <c r="S641" s="1" t="s">
        <v>678</v>
      </c>
      <c r="T641" s="4" t="str">
        <f t="shared" si="5"/>
        <v>Smoothie</v>
      </c>
      <c r="U641" s="4" t="str">
        <f t="shared" si="6"/>
        <v>In-store</v>
      </c>
      <c r="V641" s="4" t="str">
        <f t="shared" si="7"/>
        <v>Credit Card</v>
      </c>
      <c r="W641" s="4">
        <f t="shared" ref="W641:Y641" si="648">IF(OR(J641 = "ERROR", J641 = ""), "UNKNOWN", J641)</f>
        <v>1</v>
      </c>
      <c r="X641" s="4">
        <f t="shared" si="648"/>
        <v>4</v>
      </c>
      <c r="Y641" s="4">
        <f t="shared" si="648"/>
        <v>4</v>
      </c>
      <c r="Z641" s="5">
        <f t="shared" si="9"/>
        <v>45083</v>
      </c>
    </row>
    <row r="642">
      <c r="A642" s="1" t="s">
        <v>679</v>
      </c>
      <c r="B642" s="1" t="s">
        <v>81</v>
      </c>
      <c r="C642" s="1">
        <v>5.0</v>
      </c>
      <c r="D642" s="1">
        <v>1.5</v>
      </c>
      <c r="E642" s="1">
        <v>7.5</v>
      </c>
      <c r="F642" s="1" t="s">
        <v>39</v>
      </c>
      <c r="H642" s="6">
        <v>45276.0</v>
      </c>
      <c r="J642" s="3">
        <f t="shared" si="2"/>
        <v>5</v>
      </c>
      <c r="K642" s="4">
        <f t="shared" si="3"/>
        <v>1.5</v>
      </c>
      <c r="L642" s="4">
        <f t="shared" si="4"/>
        <v>7.5</v>
      </c>
      <c r="S642" s="1" t="s">
        <v>679</v>
      </c>
      <c r="T642" s="4" t="str">
        <f t="shared" si="5"/>
        <v>Tea</v>
      </c>
      <c r="U642" s="4" t="str">
        <f t="shared" si="6"/>
        <v>UNKNOWN</v>
      </c>
      <c r="V642" s="4" t="str">
        <f t="shared" si="7"/>
        <v>Digital Wallet</v>
      </c>
      <c r="W642" s="4">
        <f t="shared" ref="W642:Y642" si="649">IF(OR(J642 = "ERROR", J642 = ""), "UNKNOWN", J642)</f>
        <v>5</v>
      </c>
      <c r="X642" s="4">
        <f t="shared" si="649"/>
        <v>1.5</v>
      </c>
      <c r="Y642" s="4">
        <f t="shared" si="649"/>
        <v>7.5</v>
      </c>
      <c r="Z642" s="7">
        <f t="shared" si="9"/>
        <v>45276</v>
      </c>
    </row>
    <row r="643">
      <c r="A643" s="1" t="s">
        <v>680</v>
      </c>
      <c r="B643" s="1" t="s">
        <v>55</v>
      </c>
      <c r="C643" s="1" t="s">
        <v>30</v>
      </c>
      <c r="D643" s="1">
        <v>3.0</v>
      </c>
      <c r="E643" s="1" t="s">
        <v>25</v>
      </c>
      <c r="H643" s="2">
        <v>45002.0</v>
      </c>
      <c r="J643" s="3" t="str">
        <f t="shared" si="2"/>
        <v>UNKNOWN</v>
      </c>
      <c r="K643" s="4">
        <f t="shared" si="3"/>
        <v>3</v>
      </c>
      <c r="L643" s="4" t="str">
        <f t="shared" si="4"/>
        <v>ERROR</v>
      </c>
      <c r="S643" s="1" t="s">
        <v>680</v>
      </c>
      <c r="T643" s="4" t="str">
        <f t="shared" si="5"/>
        <v>Juice</v>
      </c>
      <c r="U643" s="4" t="str">
        <f t="shared" si="6"/>
        <v>UNKNOWN</v>
      </c>
      <c r="V643" s="4" t="str">
        <f t="shared" si="7"/>
        <v>UNKNOWN</v>
      </c>
      <c r="W643" s="4" t="str">
        <f t="shared" ref="W643:Y643" si="650">IF(OR(J643 = "ERROR", J643 = ""), "UNKNOWN", J643)</f>
        <v>UNKNOWN</v>
      </c>
      <c r="X643" s="4">
        <f t="shared" si="650"/>
        <v>3</v>
      </c>
      <c r="Y643" s="4" t="str">
        <f t="shared" si="650"/>
        <v>UNKNOWN</v>
      </c>
      <c r="Z643" s="5">
        <f t="shared" si="9"/>
        <v>45002</v>
      </c>
    </row>
    <row r="644">
      <c r="A644" s="1" t="s">
        <v>681</v>
      </c>
      <c r="B644" s="1" t="s">
        <v>55</v>
      </c>
      <c r="C644" s="1">
        <v>1.0</v>
      </c>
      <c r="D644" s="1">
        <v>3.0</v>
      </c>
      <c r="E644" s="1">
        <v>3.0</v>
      </c>
      <c r="G644" s="1" t="s">
        <v>29</v>
      </c>
      <c r="H644" s="2">
        <v>45265.0</v>
      </c>
      <c r="J644" s="3">
        <f t="shared" si="2"/>
        <v>1</v>
      </c>
      <c r="K644" s="4">
        <f t="shared" si="3"/>
        <v>3</v>
      </c>
      <c r="L644" s="4">
        <f t="shared" si="4"/>
        <v>3</v>
      </c>
      <c r="S644" s="1" t="s">
        <v>681</v>
      </c>
      <c r="T644" s="4" t="str">
        <f t="shared" si="5"/>
        <v>Juice</v>
      </c>
      <c r="U644" s="4" t="str">
        <f t="shared" si="6"/>
        <v>In-store</v>
      </c>
      <c r="V644" s="4" t="str">
        <f t="shared" si="7"/>
        <v>UNKNOWN</v>
      </c>
      <c r="W644" s="4">
        <f t="shared" ref="W644:Y644" si="651">IF(OR(J644 = "ERROR", J644 = ""), "UNKNOWN", J644)</f>
        <v>1</v>
      </c>
      <c r="X644" s="4">
        <f t="shared" si="651"/>
        <v>3</v>
      </c>
      <c r="Y644" s="4">
        <f t="shared" si="651"/>
        <v>3</v>
      </c>
      <c r="Z644" s="5">
        <f t="shared" si="9"/>
        <v>45265</v>
      </c>
    </row>
    <row r="645">
      <c r="A645" s="1" t="s">
        <v>682</v>
      </c>
      <c r="B645" s="1" t="s">
        <v>55</v>
      </c>
      <c r="C645" s="1">
        <v>4.0</v>
      </c>
      <c r="E645" s="1">
        <v>12.0</v>
      </c>
      <c r="F645" s="1" t="s">
        <v>23</v>
      </c>
      <c r="G645" s="1" t="s">
        <v>24</v>
      </c>
      <c r="H645" s="2">
        <v>44938.0</v>
      </c>
      <c r="J645" s="3">
        <f t="shared" si="2"/>
        <v>4</v>
      </c>
      <c r="K645" s="4">
        <f t="shared" si="3"/>
        <v>3</v>
      </c>
      <c r="L645" s="4">
        <f t="shared" si="4"/>
        <v>12</v>
      </c>
      <c r="S645" s="1" t="s">
        <v>682</v>
      </c>
      <c r="T645" s="4" t="str">
        <f t="shared" si="5"/>
        <v>Juice</v>
      </c>
      <c r="U645" s="4" t="str">
        <f t="shared" si="6"/>
        <v>Takeaway</v>
      </c>
      <c r="V645" s="4" t="str">
        <f t="shared" si="7"/>
        <v>Credit Card</v>
      </c>
      <c r="W645" s="4">
        <f t="shared" ref="W645:Y645" si="652">IF(OR(J645 = "ERROR", J645 = ""), "UNKNOWN", J645)</f>
        <v>4</v>
      </c>
      <c r="X645" s="4">
        <f t="shared" si="652"/>
        <v>3</v>
      </c>
      <c r="Y645" s="4">
        <f t="shared" si="652"/>
        <v>12</v>
      </c>
      <c r="Z645" s="5">
        <f t="shared" si="9"/>
        <v>44938</v>
      </c>
    </row>
    <row r="646">
      <c r="A646" s="1" t="s">
        <v>683</v>
      </c>
      <c r="B646" s="1" t="s">
        <v>44</v>
      </c>
      <c r="C646" s="1">
        <v>3.0</v>
      </c>
      <c r="D646" s="1">
        <v>4.0</v>
      </c>
      <c r="E646" s="1">
        <v>12.0</v>
      </c>
      <c r="F646" s="1" t="s">
        <v>39</v>
      </c>
      <c r="G646" s="1" t="s">
        <v>29</v>
      </c>
      <c r="H646" s="2">
        <v>45173.0</v>
      </c>
      <c r="J646" s="3">
        <f t="shared" si="2"/>
        <v>3</v>
      </c>
      <c r="K646" s="4">
        <f t="shared" si="3"/>
        <v>4</v>
      </c>
      <c r="L646" s="4">
        <f t="shared" si="4"/>
        <v>12</v>
      </c>
      <c r="S646" s="1" t="s">
        <v>683</v>
      </c>
      <c r="T646" s="4" t="str">
        <f t="shared" si="5"/>
        <v>Sandwich</v>
      </c>
      <c r="U646" s="4" t="str">
        <f t="shared" si="6"/>
        <v>In-store</v>
      </c>
      <c r="V646" s="4" t="str">
        <f t="shared" si="7"/>
        <v>Digital Wallet</v>
      </c>
      <c r="W646" s="4">
        <f t="shared" ref="W646:Y646" si="653">IF(OR(J646 = "ERROR", J646 = ""), "UNKNOWN", J646)</f>
        <v>3</v>
      </c>
      <c r="X646" s="4">
        <f t="shared" si="653"/>
        <v>4</v>
      </c>
      <c r="Y646" s="4">
        <f t="shared" si="653"/>
        <v>12</v>
      </c>
      <c r="Z646" s="5">
        <f t="shared" si="9"/>
        <v>45173</v>
      </c>
    </row>
    <row r="647">
      <c r="A647" s="1" t="s">
        <v>684</v>
      </c>
      <c r="B647" s="1" t="s">
        <v>55</v>
      </c>
      <c r="D647" s="1">
        <v>3.0</v>
      </c>
      <c r="E647" s="1">
        <v>6.0</v>
      </c>
      <c r="G647" s="1" t="s">
        <v>29</v>
      </c>
      <c r="H647" s="6">
        <v>45246.0</v>
      </c>
      <c r="J647" s="3">
        <f t="shared" si="2"/>
        <v>2</v>
      </c>
      <c r="K647" s="4">
        <f t="shared" si="3"/>
        <v>3</v>
      </c>
      <c r="L647" s="4">
        <f t="shared" si="4"/>
        <v>6</v>
      </c>
      <c r="S647" s="1" t="s">
        <v>684</v>
      </c>
      <c r="T647" s="4" t="str">
        <f t="shared" si="5"/>
        <v>Juice</v>
      </c>
      <c r="U647" s="4" t="str">
        <f t="shared" si="6"/>
        <v>In-store</v>
      </c>
      <c r="V647" s="4" t="str">
        <f t="shared" si="7"/>
        <v>UNKNOWN</v>
      </c>
      <c r="W647" s="4">
        <f t="shared" ref="W647:Y647" si="654">IF(OR(J647 = "ERROR", J647 = ""), "UNKNOWN", J647)</f>
        <v>2</v>
      </c>
      <c r="X647" s="4">
        <f t="shared" si="654"/>
        <v>3</v>
      </c>
      <c r="Y647" s="4">
        <f t="shared" si="654"/>
        <v>6</v>
      </c>
      <c r="Z647" s="7">
        <f t="shared" si="9"/>
        <v>45246</v>
      </c>
    </row>
    <row r="648">
      <c r="A648" s="1" t="s">
        <v>685</v>
      </c>
      <c r="B648" s="1" t="s">
        <v>41</v>
      </c>
      <c r="C648" s="1">
        <v>1.0</v>
      </c>
      <c r="D648" s="1">
        <v>4.0</v>
      </c>
      <c r="E648" s="1">
        <v>4.0</v>
      </c>
      <c r="F648" s="1" t="s">
        <v>25</v>
      </c>
      <c r="G648" s="1" t="s">
        <v>24</v>
      </c>
      <c r="H648" s="2">
        <v>45030.0</v>
      </c>
      <c r="J648" s="3">
        <f t="shared" si="2"/>
        <v>1</v>
      </c>
      <c r="K648" s="4">
        <f t="shared" si="3"/>
        <v>4</v>
      </c>
      <c r="L648" s="4">
        <f t="shared" si="4"/>
        <v>4</v>
      </c>
      <c r="S648" s="1" t="s">
        <v>685</v>
      </c>
      <c r="T648" s="4" t="str">
        <f t="shared" si="5"/>
        <v>Smoothie</v>
      </c>
      <c r="U648" s="4" t="str">
        <f t="shared" si="6"/>
        <v>Takeaway</v>
      </c>
      <c r="V648" s="4" t="str">
        <f t="shared" si="7"/>
        <v>UNKNOWN</v>
      </c>
      <c r="W648" s="4">
        <f t="shared" ref="W648:Y648" si="655">IF(OR(J648 = "ERROR", J648 = ""), "UNKNOWN", J648)</f>
        <v>1</v>
      </c>
      <c r="X648" s="4">
        <f t="shared" si="655"/>
        <v>4</v>
      </c>
      <c r="Y648" s="4">
        <f t="shared" si="655"/>
        <v>4</v>
      </c>
      <c r="Z648" s="5">
        <f t="shared" si="9"/>
        <v>45030</v>
      </c>
    </row>
    <row r="649">
      <c r="A649" s="1" t="s">
        <v>686</v>
      </c>
      <c r="C649" s="1">
        <v>4.0</v>
      </c>
      <c r="D649" s="1">
        <v>3.0</v>
      </c>
      <c r="E649" s="1">
        <v>12.0</v>
      </c>
      <c r="G649" s="1" t="s">
        <v>24</v>
      </c>
      <c r="H649" s="2">
        <v>45231.0</v>
      </c>
      <c r="J649" s="3">
        <f t="shared" si="2"/>
        <v>4</v>
      </c>
      <c r="K649" s="4">
        <f t="shared" si="3"/>
        <v>3</v>
      </c>
      <c r="L649" s="4">
        <f t="shared" si="4"/>
        <v>12</v>
      </c>
      <c r="S649" s="1" t="s">
        <v>686</v>
      </c>
      <c r="T649" s="4" t="str">
        <f t="shared" si="5"/>
        <v>UNKNOWN</v>
      </c>
      <c r="U649" s="4" t="str">
        <f t="shared" si="6"/>
        <v>Takeaway</v>
      </c>
      <c r="V649" s="4" t="str">
        <f t="shared" si="7"/>
        <v>UNKNOWN</v>
      </c>
      <c r="W649" s="4">
        <f t="shared" ref="W649:Y649" si="656">IF(OR(J649 = "ERROR", J649 = ""), "UNKNOWN", J649)</f>
        <v>4</v>
      </c>
      <c r="X649" s="4">
        <f t="shared" si="656"/>
        <v>3</v>
      </c>
      <c r="Y649" s="4">
        <f t="shared" si="656"/>
        <v>12</v>
      </c>
      <c r="Z649" s="5">
        <f t="shared" si="9"/>
        <v>45231</v>
      </c>
    </row>
    <row r="650">
      <c r="A650" s="1" t="s">
        <v>687</v>
      </c>
      <c r="B650" s="1" t="s">
        <v>36</v>
      </c>
      <c r="C650" s="1">
        <v>4.0</v>
      </c>
      <c r="E650" s="1">
        <v>20.0</v>
      </c>
      <c r="F650" s="1" t="s">
        <v>39</v>
      </c>
      <c r="H650" s="6">
        <v>45213.0</v>
      </c>
      <c r="J650" s="3">
        <f t="shared" si="2"/>
        <v>4</v>
      </c>
      <c r="K650" s="4">
        <f t="shared" si="3"/>
        <v>5</v>
      </c>
      <c r="L650" s="4">
        <f t="shared" si="4"/>
        <v>20</v>
      </c>
      <c r="S650" s="1" t="s">
        <v>687</v>
      </c>
      <c r="T650" s="4" t="str">
        <f t="shared" si="5"/>
        <v>Salad</v>
      </c>
      <c r="U650" s="4" t="str">
        <f t="shared" si="6"/>
        <v>UNKNOWN</v>
      </c>
      <c r="V650" s="4" t="str">
        <f t="shared" si="7"/>
        <v>Digital Wallet</v>
      </c>
      <c r="W650" s="4">
        <f t="shared" ref="W650:Y650" si="657">IF(OR(J650 = "ERROR", J650 = ""), "UNKNOWN", J650)</f>
        <v>4</v>
      </c>
      <c r="X650" s="4">
        <f t="shared" si="657"/>
        <v>5</v>
      </c>
      <c r="Y650" s="4">
        <f t="shared" si="657"/>
        <v>20</v>
      </c>
      <c r="Z650" s="7">
        <f t="shared" si="9"/>
        <v>45213</v>
      </c>
    </row>
    <row r="651">
      <c r="A651" s="1" t="s">
        <v>688</v>
      </c>
      <c r="B651" s="1" t="s">
        <v>81</v>
      </c>
      <c r="C651" s="1">
        <v>4.0</v>
      </c>
      <c r="D651" s="1">
        <v>1.5</v>
      </c>
      <c r="E651" s="1">
        <v>6.0</v>
      </c>
      <c r="G651" s="1" t="s">
        <v>29</v>
      </c>
      <c r="H651" s="2">
        <v>44991.0</v>
      </c>
      <c r="J651" s="3">
        <f t="shared" si="2"/>
        <v>4</v>
      </c>
      <c r="K651" s="4">
        <f t="shared" si="3"/>
        <v>1.5</v>
      </c>
      <c r="L651" s="4">
        <f t="shared" si="4"/>
        <v>6</v>
      </c>
      <c r="S651" s="1" t="s">
        <v>688</v>
      </c>
      <c r="T651" s="4" t="str">
        <f t="shared" si="5"/>
        <v>Tea</v>
      </c>
      <c r="U651" s="4" t="str">
        <f t="shared" si="6"/>
        <v>In-store</v>
      </c>
      <c r="V651" s="4" t="str">
        <f t="shared" si="7"/>
        <v>UNKNOWN</v>
      </c>
      <c r="W651" s="4">
        <f t="shared" ref="W651:Y651" si="658">IF(OR(J651 = "ERROR", J651 = ""), "UNKNOWN", J651)</f>
        <v>4</v>
      </c>
      <c r="X651" s="4">
        <f t="shared" si="658"/>
        <v>1.5</v>
      </c>
      <c r="Y651" s="4">
        <f t="shared" si="658"/>
        <v>6</v>
      </c>
      <c r="Z651" s="5">
        <f t="shared" si="9"/>
        <v>44991</v>
      </c>
    </row>
    <row r="652">
      <c r="A652" s="1" t="s">
        <v>689</v>
      </c>
      <c r="B652" s="1" t="s">
        <v>44</v>
      </c>
      <c r="C652" s="1">
        <v>3.0</v>
      </c>
      <c r="D652" s="1">
        <v>4.0</v>
      </c>
      <c r="E652" s="1">
        <v>12.0</v>
      </c>
      <c r="F652" s="1" t="s">
        <v>39</v>
      </c>
      <c r="G652" s="1" t="s">
        <v>24</v>
      </c>
      <c r="H652" s="2">
        <v>45105.0</v>
      </c>
      <c r="J652" s="3">
        <f t="shared" si="2"/>
        <v>3</v>
      </c>
      <c r="K652" s="4">
        <f t="shared" si="3"/>
        <v>4</v>
      </c>
      <c r="L652" s="4">
        <f t="shared" si="4"/>
        <v>12</v>
      </c>
      <c r="S652" s="1" t="s">
        <v>689</v>
      </c>
      <c r="T652" s="4" t="str">
        <f t="shared" si="5"/>
        <v>Sandwich</v>
      </c>
      <c r="U652" s="4" t="str">
        <f t="shared" si="6"/>
        <v>Takeaway</v>
      </c>
      <c r="V652" s="4" t="str">
        <f t="shared" si="7"/>
        <v>Digital Wallet</v>
      </c>
      <c r="W652" s="4">
        <f t="shared" ref="W652:Y652" si="659">IF(OR(J652 = "ERROR", J652 = ""), "UNKNOWN", J652)</f>
        <v>3</v>
      </c>
      <c r="X652" s="4">
        <f t="shared" si="659"/>
        <v>4</v>
      </c>
      <c r="Y652" s="4">
        <f t="shared" si="659"/>
        <v>12</v>
      </c>
      <c r="Z652" s="5">
        <f t="shared" si="9"/>
        <v>45105</v>
      </c>
    </row>
    <row r="653">
      <c r="A653" s="1" t="s">
        <v>690</v>
      </c>
      <c r="B653" s="1" t="s">
        <v>44</v>
      </c>
      <c r="C653" s="1">
        <v>5.0</v>
      </c>
      <c r="D653" s="1">
        <v>4.0</v>
      </c>
      <c r="E653" s="1">
        <v>20.0</v>
      </c>
      <c r="F653" s="1" t="s">
        <v>39</v>
      </c>
      <c r="G653" s="1" t="s">
        <v>29</v>
      </c>
      <c r="H653" s="2">
        <v>45178.0</v>
      </c>
      <c r="J653" s="3">
        <f t="shared" si="2"/>
        <v>5</v>
      </c>
      <c r="K653" s="4">
        <f t="shared" si="3"/>
        <v>4</v>
      </c>
      <c r="L653" s="4">
        <f t="shared" si="4"/>
        <v>20</v>
      </c>
      <c r="S653" s="1" t="s">
        <v>690</v>
      </c>
      <c r="T653" s="4" t="str">
        <f t="shared" si="5"/>
        <v>Sandwich</v>
      </c>
      <c r="U653" s="4" t="str">
        <f t="shared" si="6"/>
        <v>In-store</v>
      </c>
      <c r="V653" s="4" t="str">
        <f t="shared" si="7"/>
        <v>Digital Wallet</v>
      </c>
      <c r="W653" s="4">
        <f t="shared" ref="W653:Y653" si="660">IF(OR(J653 = "ERROR", J653 = ""), "UNKNOWN", J653)</f>
        <v>5</v>
      </c>
      <c r="X653" s="4">
        <f t="shared" si="660"/>
        <v>4</v>
      </c>
      <c r="Y653" s="4">
        <f t="shared" si="660"/>
        <v>20</v>
      </c>
      <c r="Z653" s="5">
        <f t="shared" si="9"/>
        <v>45178</v>
      </c>
    </row>
    <row r="654">
      <c r="A654" s="1" t="s">
        <v>691</v>
      </c>
      <c r="B654" s="1" t="s">
        <v>36</v>
      </c>
      <c r="C654" s="1">
        <v>1.0</v>
      </c>
      <c r="D654" s="1">
        <v>5.0</v>
      </c>
      <c r="E654" s="1">
        <v>5.0</v>
      </c>
      <c r="F654" s="1" t="s">
        <v>28</v>
      </c>
      <c r="G654" s="1" t="s">
        <v>30</v>
      </c>
      <c r="H654" s="2">
        <v>44935.0</v>
      </c>
      <c r="J654" s="3">
        <f t="shared" si="2"/>
        <v>1</v>
      </c>
      <c r="K654" s="4">
        <f t="shared" si="3"/>
        <v>5</v>
      </c>
      <c r="L654" s="4">
        <f t="shared" si="4"/>
        <v>5</v>
      </c>
      <c r="S654" s="1" t="s">
        <v>691</v>
      </c>
      <c r="T654" s="4" t="str">
        <f t="shared" si="5"/>
        <v>Salad</v>
      </c>
      <c r="U654" s="4" t="str">
        <f t="shared" si="6"/>
        <v>UNKNOWN</v>
      </c>
      <c r="V654" s="4" t="str">
        <f t="shared" si="7"/>
        <v>Cash</v>
      </c>
      <c r="W654" s="4">
        <f t="shared" ref="W654:Y654" si="661">IF(OR(J654 = "ERROR", J654 = ""), "UNKNOWN", J654)</f>
        <v>1</v>
      </c>
      <c r="X654" s="4">
        <f t="shared" si="661"/>
        <v>5</v>
      </c>
      <c r="Y654" s="4">
        <f t="shared" si="661"/>
        <v>5</v>
      </c>
      <c r="Z654" s="5">
        <f t="shared" si="9"/>
        <v>44935</v>
      </c>
    </row>
    <row r="655">
      <c r="A655" s="1" t="s">
        <v>692</v>
      </c>
      <c r="B655" s="1" t="s">
        <v>36</v>
      </c>
      <c r="C655" s="1">
        <v>3.0</v>
      </c>
      <c r="D655" s="1">
        <v>5.0</v>
      </c>
      <c r="E655" s="1">
        <v>15.0</v>
      </c>
      <c r="F655" s="1" t="s">
        <v>28</v>
      </c>
      <c r="H655" s="6">
        <v>45245.0</v>
      </c>
      <c r="J655" s="3">
        <f t="shared" si="2"/>
        <v>3</v>
      </c>
      <c r="K655" s="4">
        <f t="shared" si="3"/>
        <v>5</v>
      </c>
      <c r="L655" s="4">
        <f t="shared" si="4"/>
        <v>15</v>
      </c>
      <c r="S655" s="1" t="s">
        <v>692</v>
      </c>
      <c r="T655" s="4" t="str">
        <f t="shared" si="5"/>
        <v>Salad</v>
      </c>
      <c r="U655" s="4" t="str">
        <f t="shared" si="6"/>
        <v>UNKNOWN</v>
      </c>
      <c r="V655" s="4" t="str">
        <f t="shared" si="7"/>
        <v>Cash</v>
      </c>
      <c r="W655" s="4">
        <f t="shared" ref="W655:Y655" si="662">IF(OR(J655 = "ERROR", J655 = ""), "UNKNOWN", J655)</f>
        <v>3</v>
      </c>
      <c r="X655" s="4">
        <f t="shared" si="662"/>
        <v>5</v>
      </c>
      <c r="Y655" s="4">
        <f t="shared" si="662"/>
        <v>15</v>
      </c>
      <c r="Z655" s="7">
        <f t="shared" si="9"/>
        <v>45245</v>
      </c>
    </row>
    <row r="656">
      <c r="A656" s="1" t="s">
        <v>693</v>
      </c>
      <c r="B656" s="1" t="s">
        <v>27</v>
      </c>
      <c r="C656" s="1">
        <v>3.0</v>
      </c>
      <c r="D656" s="1">
        <v>3.0</v>
      </c>
      <c r="E656" s="1">
        <v>9.0</v>
      </c>
      <c r="G656" s="1" t="s">
        <v>29</v>
      </c>
      <c r="H656" s="2">
        <v>45200.0</v>
      </c>
      <c r="J656" s="3">
        <f t="shared" si="2"/>
        <v>3</v>
      </c>
      <c r="K656" s="4">
        <f t="shared" si="3"/>
        <v>3</v>
      </c>
      <c r="L656" s="4">
        <f t="shared" si="4"/>
        <v>9</v>
      </c>
      <c r="S656" s="1" t="s">
        <v>693</v>
      </c>
      <c r="T656" s="4" t="str">
        <f t="shared" si="5"/>
        <v>Cake</v>
      </c>
      <c r="U656" s="4" t="str">
        <f t="shared" si="6"/>
        <v>In-store</v>
      </c>
      <c r="V656" s="4" t="str">
        <f t="shared" si="7"/>
        <v>UNKNOWN</v>
      </c>
      <c r="W656" s="4">
        <f t="shared" ref="W656:Y656" si="663">IF(OR(J656 = "ERROR", J656 = ""), "UNKNOWN", J656)</f>
        <v>3</v>
      </c>
      <c r="X656" s="4">
        <f t="shared" si="663"/>
        <v>3</v>
      </c>
      <c r="Y656" s="4">
        <f t="shared" si="663"/>
        <v>9</v>
      </c>
      <c r="Z656" s="5">
        <f t="shared" si="9"/>
        <v>45200</v>
      </c>
    </row>
    <row r="657">
      <c r="A657" s="1" t="s">
        <v>694</v>
      </c>
      <c r="B657" s="1" t="s">
        <v>41</v>
      </c>
      <c r="C657" s="1">
        <v>2.0</v>
      </c>
      <c r="D657" s="1">
        <v>4.0</v>
      </c>
      <c r="E657" s="1">
        <v>8.0</v>
      </c>
      <c r="F657" s="1" t="s">
        <v>39</v>
      </c>
      <c r="G657" s="1" t="s">
        <v>29</v>
      </c>
      <c r="H657" s="2">
        <v>45129.0</v>
      </c>
      <c r="J657" s="3">
        <f t="shared" si="2"/>
        <v>2</v>
      </c>
      <c r="K657" s="4">
        <f t="shared" si="3"/>
        <v>4</v>
      </c>
      <c r="L657" s="4">
        <f t="shared" si="4"/>
        <v>8</v>
      </c>
      <c r="S657" s="1" t="s">
        <v>694</v>
      </c>
      <c r="T657" s="4" t="str">
        <f t="shared" si="5"/>
        <v>Smoothie</v>
      </c>
      <c r="U657" s="4" t="str">
        <f t="shared" si="6"/>
        <v>In-store</v>
      </c>
      <c r="V657" s="4" t="str">
        <f t="shared" si="7"/>
        <v>Digital Wallet</v>
      </c>
      <c r="W657" s="4">
        <f t="shared" ref="W657:Y657" si="664">IF(OR(J657 = "ERROR", J657 = ""), "UNKNOWN", J657)</f>
        <v>2</v>
      </c>
      <c r="X657" s="4">
        <f t="shared" si="664"/>
        <v>4</v>
      </c>
      <c r="Y657" s="4">
        <f t="shared" si="664"/>
        <v>8</v>
      </c>
      <c r="Z657" s="5">
        <f t="shared" si="9"/>
        <v>45129</v>
      </c>
    </row>
    <row r="658">
      <c r="A658" s="1" t="s">
        <v>695</v>
      </c>
      <c r="B658" s="1" t="s">
        <v>44</v>
      </c>
      <c r="C658" s="1">
        <v>5.0</v>
      </c>
      <c r="D658" s="1">
        <v>4.0</v>
      </c>
      <c r="E658" s="1">
        <v>20.0</v>
      </c>
      <c r="F658" s="1" t="s">
        <v>28</v>
      </c>
      <c r="G658" s="1" t="s">
        <v>29</v>
      </c>
      <c r="H658" s="2">
        <v>45031.0</v>
      </c>
      <c r="J658" s="3">
        <f t="shared" si="2"/>
        <v>5</v>
      </c>
      <c r="K658" s="4">
        <f t="shared" si="3"/>
        <v>4</v>
      </c>
      <c r="L658" s="4">
        <f t="shared" si="4"/>
        <v>20</v>
      </c>
      <c r="S658" s="1" t="s">
        <v>695</v>
      </c>
      <c r="T658" s="4" t="str">
        <f t="shared" si="5"/>
        <v>Sandwich</v>
      </c>
      <c r="U658" s="4" t="str">
        <f t="shared" si="6"/>
        <v>In-store</v>
      </c>
      <c r="V658" s="4" t="str">
        <f t="shared" si="7"/>
        <v>Cash</v>
      </c>
      <c r="W658" s="4">
        <f t="shared" ref="W658:Y658" si="665">IF(OR(J658 = "ERROR", J658 = ""), "UNKNOWN", J658)</f>
        <v>5</v>
      </c>
      <c r="X658" s="4">
        <f t="shared" si="665"/>
        <v>4</v>
      </c>
      <c r="Y658" s="4">
        <f t="shared" si="665"/>
        <v>20</v>
      </c>
      <c r="Z658" s="5">
        <f t="shared" si="9"/>
        <v>45031</v>
      </c>
    </row>
    <row r="659">
      <c r="A659" s="1" t="s">
        <v>696</v>
      </c>
      <c r="B659" s="1" t="s">
        <v>36</v>
      </c>
      <c r="C659" s="1">
        <v>1.0</v>
      </c>
      <c r="D659" s="1">
        <v>5.0</v>
      </c>
      <c r="E659" s="1">
        <v>5.0</v>
      </c>
      <c r="F659" s="1" t="s">
        <v>23</v>
      </c>
      <c r="H659" s="2">
        <v>44958.0</v>
      </c>
      <c r="J659" s="3">
        <f t="shared" si="2"/>
        <v>1</v>
      </c>
      <c r="K659" s="4">
        <f t="shared" si="3"/>
        <v>5</v>
      </c>
      <c r="L659" s="4">
        <f t="shared" si="4"/>
        <v>5</v>
      </c>
      <c r="S659" s="1" t="s">
        <v>696</v>
      </c>
      <c r="T659" s="4" t="str">
        <f t="shared" si="5"/>
        <v>Salad</v>
      </c>
      <c r="U659" s="4" t="str">
        <f t="shared" si="6"/>
        <v>UNKNOWN</v>
      </c>
      <c r="V659" s="4" t="str">
        <f t="shared" si="7"/>
        <v>Credit Card</v>
      </c>
      <c r="W659" s="4">
        <f t="shared" ref="W659:Y659" si="666">IF(OR(J659 = "ERROR", J659 = ""), "UNKNOWN", J659)</f>
        <v>1</v>
      </c>
      <c r="X659" s="4">
        <f t="shared" si="666"/>
        <v>5</v>
      </c>
      <c r="Y659" s="4">
        <f t="shared" si="666"/>
        <v>5</v>
      </c>
      <c r="Z659" s="5">
        <f t="shared" si="9"/>
        <v>44958</v>
      </c>
    </row>
    <row r="660">
      <c r="A660" s="1" t="s">
        <v>697</v>
      </c>
      <c r="B660" s="1" t="s">
        <v>27</v>
      </c>
      <c r="C660" s="1">
        <v>3.0</v>
      </c>
      <c r="D660" s="1">
        <v>3.0</v>
      </c>
      <c r="E660" s="1">
        <v>9.0</v>
      </c>
      <c r="F660" s="1" t="s">
        <v>28</v>
      </c>
      <c r="G660" s="1" t="s">
        <v>24</v>
      </c>
      <c r="H660" s="2">
        <v>45115.0</v>
      </c>
      <c r="J660" s="3">
        <f t="shared" si="2"/>
        <v>3</v>
      </c>
      <c r="K660" s="4">
        <f t="shared" si="3"/>
        <v>3</v>
      </c>
      <c r="L660" s="4">
        <f t="shared" si="4"/>
        <v>9</v>
      </c>
      <c r="S660" s="1" t="s">
        <v>697</v>
      </c>
      <c r="T660" s="4" t="str">
        <f t="shared" si="5"/>
        <v>Cake</v>
      </c>
      <c r="U660" s="4" t="str">
        <f t="shared" si="6"/>
        <v>Takeaway</v>
      </c>
      <c r="V660" s="4" t="str">
        <f t="shared" si="7"/>
        <v>Cash</v>
      </c>
      <c r="W660" s="4">
        <f t="shared" ref="W660:Y660" si="667">IF(OR(J660 = "ERROR", J660 = ""), "UNKNOWN", J660)</f>
        <v>3</v>
      </c>
      <c r="X660" s="4">
        <f t="shared" si="667"/>
        <v>3</v>
      </c>
      <c r="Y660" s="4">
        <f t="shared" si="667"/>
        <v>9</v>
      </c>
      <c r="Z660" s="5">
        <f t="shared" si="9"/>
        <v>45115</v>
      </c>
    </row>
    <row r="661">
      <c r="A661" s="1" t="s">
        <v>698</v>
      </c>
      <c r="B661" s="1" t="s">
        <v>36</v>
      </c>
      <c r="C661" s="1">
        <v>5.0</v>
      </c>
      <c r="D661" s="1">
        <v>5.0</v>
      </c>
      <c r="E661" s="1">
        <v>25.0</v>
      </c>
      <c r="F661" s="1" t="s">
        <v>23</v>
      </c>
      <c r="G661" s="1" t="s">
        <v>29</v>
      </c>
      <c r="H661" s="2">
        <v>44977.0</v>
      </c>
      <c r="J661" s="3">
        <f t="shared" si="2"/>
        <v>5</v>
      </c>
      <c r="K661" s="4">
        <f t="shared" si="3"/>
        <v>5</v>
      </c>
      <c r="L661" s="4">
        <f t="shared" si="4"/>
        <v>25</v>
      </c>
      <c r="S661" s="1" t="s">
        <v>698</v>
      </c>
      <c r="T661" s="4" t="str">
        <f t="shared" si="5"/>
        <v>Salad</v>
      </c>
      <c r="U661" s="4" t="str">
        <f t="shared" si="6"/>
        <v>In-store</v>
      </c>
      <c r="V661" s="4" t="str">
        <f t="shared" si="7"/>
        <v>Credit Card</v>
      </c>
      <c r="W661" s="4">
        <f t="shared" ref="W661:Y661" si="668">IF(OR(J661 = "ERROR", J661 = ""), "UNKNOWN", J661)</f>
        <v>5</v>
      </c>
      <c r="X661" s="4">
        <f t="shared" si="668"/>
        <v>5</v>
      </c>
      <c r="Y661" s="4">
        <f t="shared" si="668"/>
        <v>25</v>
      </c>
      <c r="Z661" s="5">
        <f t="shared" si="9"/>
        <v>44977</v>
      </c>
    </row>
    <row r="662">
      <c r="A662" s="1" t="s">
        <v>699</v>
      </c>
      <c r="B662" s="1" t="s">
        <v>32</v>
      </c>
      <c r="C662" s="1">
        <v>4.0</v>
      </c>
      <c r="D662" s="1">
        <v>1.0</v>
      </c>
      <c r="E662" s="1">
        <v>4.0</v>
      </c>
      <c r="G662" s="1" t="s">
        <v>24</v>
      </c>
      <c r="H662" s="2">
        <v>45159.0</v>
      </c>
      <c r="J662" s="3">
        <f t="shared" si="2"/>
        <v>4</v>
      </c>
      <c r="K662" s="4">
        <f t="shared" si="3"/>
        <v>1</v>
      </c>
      <c r="L662" s="4">
        <f t="shared" si="4"/>
        <v>4</v>
      </c>
      <c r="S662" s="1" t="s">
        <v>699</v>
      </c>
      <c r="T662" s="4" t="str">
        <f t="shared" si="5"/>
        <v>Cookie</v>
      </c>
      <c r="U662" s="4" t="str">
        <f t="shared" si="6"/>
        <v>Takeaway</v>
      </c>
      <c r="V662" s="4" t="str">
        <f t="shared" si="7"/>
        <v>UNKNOWN</v>
      </c>
      <c r="W662" s="4">
        <f t="shared" ref="W662:Y662" si="669">IF(OR(J662 = "ERROR", J662 = ""), "UNKNOWN", J662)</f>
        <v>4</v>
      </c>
      <c r="X662" s="4">
        <f t="shared" si="669"/>
        <v>1</v>
      </c>
      <c r="Y662" s="4">
        <f t="shared" si="669"/>
        <v>4</v>
      </c>
      <c r="Z662" s="5">
        <f t="shared" si="9"/>
        <v>45159</v>
      </c>
    </row>
    <row r="663">
      <c r="A663" s="1" t="s">
        <v>700</v>
      </c>
      <c r="B663" s="1" t="s">
        <v>36</v>
      </c>
      <c r="D663" s="1">
        <v>5.0</v>
      </c>
      <c r="E663" s="1">
        <v>15.0</v>
      </c>
      <c r="F663" s="1" t="s">
        <v>23</v>
      </c>
      <c r="H663" s="2">
        <v>45083.0</v>
      </c>
      <c r="J663" s="3">
        <f t="shared" si="2"/>
        <v>3</v>
      </c>
      <c r="K663" s="4">
        <f t="shared" si="3"/>
        <v>5</v>
      </c>
      <c r="L663" s="4">
        <f t="shared" si="4"/>
        <v>15</v>
      </c>
      <c r="S663" s="1" t="s">
        <v>700</v>
      </c>
      <c r="T663" s="4" t="str">
        <f t="shared" si="5"/>
        <v>Salad</v>
      </c>
      <c r="U663" s="4" t="str">
        <f t="shared" si="6"/>
        <v>UNKNOWN</v>
      </c>
      <c r="V663" s="4" t="str">
        <f t="shared" si="7"/>
        <v>Credit Card</v>
      </c>
      <c r="W663" s="4">
        <f t="shared" ref="W663:Y663" si="670">IF(OR(J663 = "ERROR", J663 = ""), "UNKNOWN", J663)</f>
        <v>3</v>
      </c>
      <c r="X663" s="4">
        <f t="shared" si="670"/>
        <v>5</v>
      </c>
      <c r="Y663" s="4">
        <f t="shared" si="670"/>
        <v>15</v>
      </c>
      <c r="Z663" s="5">
        <f t="shared" si="9"/>
        <v>45083</v>
      </c>
    </row>
    <row r="664">
      <c r="A664" s="1" t="s">
        <v>701</v>
      </c>
      <c r="B664" s="1" t="s">
        <v>81</v>
      </c>
      <c r="C664" s="1">
        <v>2.0</v>
      </c>
      <c r="D664" s="1">
        <v>1.5</v>
      </c>
      <c r="E664" s="1">
        <v>3.0</v>
      </c>
      <c r="F664" s="1" t="s">
        <v>39</v>
      </c>
      <c r="G664" s="1" t="s">
        <v>24</v>
      </c>
      <c r="H664" s="6">
        <v>45274.0</v>
      </c>
      <c r="J664" s="3">
        <f t="shared" si="2"/>
        <v>2</v>
      </c>
      <c r="K664" s="4">
        <f t="shared" si="3"/>
        <v>1.5</v>
      </c>
      <c r="L664" s="4">
        <f t="shared" si="4"/>
        <v>3</v>
      </c>
      <c r="S664" s="1" t="s">
        <v>701</v>
      </c>
      <c r="T664" s="4" t="str">
        <f t="shared" si="5"/>
        <v>Tea</v>
      </c>
      <c r="U664" s="4" t="str">
        <f t="shared" si="6"/>
        <v>Takeaway</v>
      </c>
      <c r="V664" s="4" t="str">
        <f t="shared" si="7"/>
        <v>Digital Wallet</v>
      </c>
      <c r="W664" s="4">
        <f t="shared" ref="W664:Y664" si="671">IF(OR(J664 = "ERROR", J664 = ""), "UNKNOWN", J664)</f>
        <v>2</v>
      </c>
      <c r="X664" s="4">
        <f t="shared" si="671"/>
        <v>1.5</v>
      </c>
      <c r="Y664" s="4">
        <f t="shared" si="671"/>
        <v>3</v>
      </c>
      <c r="Z664" s="7">
        <f t="shared" si="9"/>
        <v>45274</v>
      </c>
    </row>
    <row r="665">
      <c r="A665" s="1" t="s">
        <v>702</v>
      </c>
      <c r="C665" s="1">
        <v>3.0</v>
      </c>
      <c r="D665" s="1">
        <v>2.0</v>
      </c>
      <c r="E665" s="1">
        <v>6.0</v>
      </c>
      <c r="H665" s="2">
        <v>45004.0</v>
      </c>
      <c r="J665" s="3">
        <f t="shared" si="2"/>
        <v>3</v>
      </c>
      <c r="K665" s="4">
        <f t="shared" si="3"/>
        <v>2</v>
      </c>
      <c r="L665" s="4">
        <f t="shared" si="4"/>
        <v>6</v>
      </c>
      <c r="S665" s="1" t="s">
        <v>702</v>
      </c>
      <c r="T665" s="4" t="str">
        <f t="shared" si="5"/>
        <v>UNKNOWN</v>
      </c>
      <c r="U665" s="4" t="str">
        <f t="shared" si="6"/>
        <v>UNKNOWN</v>
      </c>
      <c r="V665" s="4" t="str">
        <f t="shared" si="7"/>
        <v>UNKNOWN</v>
      </c>
      <c r="W665" s="4">
        <f t="shared" ref="W665:Y665" si="672">IF(OR(J665 = "ERROR", J665 = ""), "UNKNOWN", J665)</f>
        <v>3</v>
      </c>
      <c r="X665" s="4">
        <f t="shared" si="672"/>
        <v>2</v>
      </c>
      <c r="Y665" s="4">
        <f t="shared" si="672"/>
        <v>6</v>
      </c>
      <c r="Z665" s="5">
        <f t="shared" si="9"/>
        <v>45004</v>
      </c>
    </row>
    <row r="666">
      <c r="A666" s="1" t="s">
        <v>703</v>
      </c>
      <c r="B666" s="1" t="s">
        <v>32</v>
      </c>
      <c r="C666" s="1">
        <v>3.0</v>
      </c>
      <c r="D666" s="1">
        <v>1.0</v>
      </c>
      <c r="E666" s="1">
        <v>3.0</v>
      </c>
      <c r="G666" s="1" t="s">
        <v>24</v>
      </c>
      <c r="H666" s="2">
        <v>45108.0</v>
      </c>
      <c r="J666" s="3">
        <f t="shared" si="2"/>
        <v>3</v>
      </c>
      <c r="K666" s="4">
        <f t="shared" si="3"/>
        <v>1</v>
      </c>
      <c r="L666" s="4">
        <f t="shared" si="4"/>
        <v>3</v>
      </c>
      <c r="S666" s="1" t="s">
        <v>703</v>
      </c>
      <c r="T666" s="4" t="str">
        <f t="shared" si="5"/>
        <v>Cookie</v>
      </c>
      <c r="U666" s="4" t="str">
        <f t="shared" si="6"/>
        <v>Takeaway</v>
      </c>
      <c r="V666" s="4" t="str">
        <f t="shared" si="7"/>
        <v>UNKNOWN</v>
      </c>
      <c r="W666" s="4">
        <f t="shared" ref="W666:Y666" si="673">IF(OR(J666 = "ERROR", J666 = ""), "UNKNOWN", J666)</f>
        <v>3</v>
      </c>
      <c r="X666" s="4">
        <f t="shared" si="673"/>
        <v>1</v>
      </c>
      <c r="Y666" s="4">
        <f t="shared" si="673"/>
        <v>3</v>
      </c>
      <c r="Z666" s="5">
        <f t="shared" si="9"/>
        <v>45108</v>
      </c>
    </row>
    <row r="667">
      <c r="A667" s="1" t="s">
        <v>704</v>
      </c>
      <c r="B667" s="1" t="s">
        <v>27</v>
      </c>
      <c r="C667" s="1">
        <v>3.0</v>
      </c>
      <c r="D667" s="1">
        <v>3.0</v>
      </c>
      <c r="E667" s="1">
        <v>9.0</v>
      </c>
      <c r="G667" s="1" t="s">
        <v>24</v>
      </c>
      <c r="H667" s="2">
        <v>45050.0</v>
      </c>
      <c r="J667" s="3">
        <f t="shared" si="2"/>
        <v>3</v>
      </c>
      <c r="K667" s="4">
        <f t="shared" si="3"/>
        <v>3</v>
      </c>
      <c r="L667" s="4">
        <f t="shared" si="4"/>
        <v>9</v>
      </c>
      <c r="S667" s="1" t="s">
        <v>704</v>
      </c>
      <c r="T667" s="4" t="str">
        <f t="shared" si="5"/>
        <v>Cake</v>
      </c>
      <c r="U667" s="4" t="str">
        <f t="shared" si="6"/>
        <v>Takeaway</v>
      </c>
      <c r="V667" s="4" t="str">
        <f t="shared" si="7"/>
        <v>UNKNOWN</v>
      </c>
      <c r="W667" s="4">
        <f t="shared" ref="W667:Y667" si="674">IF(OR(J667 = "ERROR", J667 = ""), "UNKNOWN", J667)</f>
        <v>3</v>
      </c>
      <c r="X667" s="4">
        <f t="shared" si="674"/>
        <v>3</v>
      </c>
      <c r="Y667" s="4">
        <f t="shared" si="674"/>
        <v>9</v>
      </c>
      <c r="Z667" s="5">
        <f t="shared" si="9"/>
        <v>45050</v>
      </c>
    </row>
    <row r="668">
      <c r="A668" s="1" t="s">
        <v>705</v>
      </c>
      <c r="B668" s="1" t="s">
        <v>27</v>
      </c>
      <c r="C668" s="1">
        <v>4.0</v>
      </c>
      <c r="D668" s="1">
        <v>3.0</v>
      </c>
      <c r="E668" s="1">
        <v>12.0</v>
      </c>
      <c r="F668" s="1" t="s">
        <v>28</v>
      </c>
      <c r="G668" s="1" t="s">
        <v>24</v>
      </c>
      <c r="H668" s="6">
        <v>45276.0</v>
      </c>
      <c r="J668" s="3">
        <f t="shared" si="2"/>
        <v>4</v>
      </c>
      <c r="K668" s="4">
        <f t="shared" si="3"/>
        <v>3</v>
      </c>
      <c r="L668" s="4">
        <f t="shared" si="4"/>
        <v>12</v>
      </c>
      <c r="S668" s="1" t="s">
        <v>705</v>
      </c>
      <c r="T668" s="4" t="str">
        <f t="shared" si="5"/>
        <v>Cake</v>
      </c>
      <c r="U668" s="4" t="str">
        <f t="shared" si="6"/>
        <v>Takeaway</v>
      </c>
      <c r="V668" s="4" t="str">
        <f t="shared" si="7"/>
        <v>Cash</v>
      </c>
      <c r="W668" s="4">
        <f t="shared" ref="W668:Y668" si="675">IF(OR(J668 = "ERROR", J668 = ""), "UNKNOWN", J668)</f>
        <v>4</v>
      </c>
      <c r="X668" s="4">
        <f t="shared" si="675"/>
        <v>3</v>
      </c>
      <c r="Y668" s="4">
        <f t="shared" si="675"/>
        <v>12</v>
      </c>
      <c r="Z668" s="7">
        <f t="shared" si="9"/>
        <v>45276</v>
      </c>
    </row>
    <row r="669">
      <c r="A669" s="1" t="s">
        <v>706</v>
      </c>
      <c r="B669" s="1" t="s">
        <v>55</v>
      </c>
      <c r="C669" s="1">
        <v>4.0</v>
      </c>
      <c r="D669" s="1">
        <v>3.0</v>
      </c>
      <c r="E669" s="1">
        <v>12.0</v>
      </c>
      <c r="F669" s="1" t="s">
        <v>28</v>
      </c>
      <c r="H669" s="2">
        <v>45207.0</v>
      </c>
      <c r="J669" s="3">
        <f t="shared" si="2"/>
        <v>4</v>
      </c>
      <c r="K669" s="4">
        <f t="shared" si="3"/>
        <v>3</v>
      </c>
      <c r="L669" s="4">
        <f t="shared" si="4"/>
        <v>12</v>
      </c>
      <c r="S669" s="1" t="s">
        <v>706</v>
      </c>
      <c r="T669" s="4" t="str">
        <f t="shared" si="5"/>
        <v>Juice</v>
      </c>
      <c r="U669" s="4" t="str">
        <f t="shared" si="6"/>
        <v>UNKNOWN</v>
      </c>
      <c r="V669" s="4" t="str">
        <f t="shared" si="7"/>
        <v>Cash</v>
      </c>
      <c r="W669" s="4">
        <f t="shared" ref="W669:Y669" si="676">IF(OR(J669 = "ERROR", J669 = ""), "UNKNOWN", J669)</f>
        <v>4</v>
      </c>
      <c r="X669" s="4">
        <f t="shared" si="676"/>
        <v>3</v>
      </c>
      <c r="Y669" s="4">
        <f t="shared" si="676"/>
        <v>12</v>
      </c>
      <c r="Z669" s="5">
        <f t="shared" si="9"/>
        <v>45207</v>
      </c>
    </row>
    <row r="670">
      <c r="A670" s="1" t="s">
        <v>707</v>
      </c>
      <c r="B670" s="1" t="s">
        <v>27</v>
      </c>
      <c r="C670" s="1">
        <v>1.0</v>
      </c>
      <c r="D670" s="1">
        <v>3.0</v>
      </c>
      <c r="E670" s="1">
        <v>3.0</v>
      </c>
      <c r="F670" s="1" t="s">
        <v>23</v>
      </c>
      <c r="G670" s="1" t="s">
        <v>24</v>
      </c>
      <c r="H670" s="2">
        <v>45118.0</v>
      </c>
      <c r="J670" s="3">
        <f t="shared" si="2"/>
        <v>1</v>
      </c>
      <c r="K670" s="4">
        <f t="shared" si="3"/>
        <v>3</v>
      </c>
      <c r="L670" s="4">
        <f t="shared" si="4"/>
        <v>3</v>
      </c>
      <c r="S670" s="1" t="s">
        <v>707</v>
      </c>
      <c r="T670" s="4" t="str">
        <f t="shared" si="5"/>
        <v>Cake</v>
      </c>
      <c r="U670" s="4" t="str">
        <f t="shared" si="6"/>
        <v>Takeaway</v>
      </c>
      <c r="V670" s="4" t="str">
        <f t="shared" si="7"/>
        <v>Credit Card</v>
      </c>
      <c r="W670" s="4">
        <f t="shared" ref="W670:Y670" si="677">IF(OR(J670 = "ERROR", J670 = ""), "UNKNOWN", J670)</f>
        <v>1</v>
      </c>
      <c r="X670" s="4">
        <f t="shared" si="677"/>
        <v>3</v>
      </c>
      <c r="Y670" s="4">
        <f t="shared" si="677"/>
        <v>3</v>
      </c>
      <c r="Z670" s="5">
        <f t="shared" si="9"/>
        <v>45118</v>
      </c>
    </row>
    <row r="671">
      <c r="A671" s="1" t="s">
        <v>708</v>
      </c>
      <c r="B671" s="1" t="s">
        <v>81</v>
      </c>
      <c r="C671" s="1">
        <v>1.0</v>
      </c>
      <c r="D671" s="1">
        <v>1.5</v>
      </c>
      <c r="E671" s="1">
        <v>1.5</v>
      </c>
      <c r="F671" s="1" t="s">
        <v>28</v>
      </c>
      <c r="H671" s="2">
        <v>45091.0</v>
      </c>
      <c r="J671" s="3">
        <f t="shared" si="2"/>
        <v>1</v>
      </c>
      <c r="K671" s="4">
        <f t="shared" si="3"/>
        <v>1.5</v>
      </c>
      <c r="L671" s="4">
        <f t="shared" si="4"/>
        <v>1.5</v>
      </c>
      <c r="S671" s="1" t="s">
        <v>708</v>
      </c>
      <c r="T671" s="4" t="str">
        <f t="shared" si="5"/>
        <v>Tea</v>
      </c>
      <c r="U671" s="4" t="str">
        <f t="shared" si="6"/>
        <v>UNKNOWN</v>
      </c>
      <c r="V671" s="4" t="str">
        <f t="shared" si="7"/>
        <v>Cash</v>
      </c>
      <c r="W671" s="4">
        <f t="shared" ref="W671:Y671" si="678">IF(OR(J671 = "ERROR", J671 = ""), "UNKNOWN", J671)</f>
        <v>1</v>
      </c>
      <c r="X671" s="4">
        <f t="shared" si="678"/>
        <v>1.5</v>
      </c>
      <c r="Y671" s="4">
        <f t="shared" si="678"/>
        <v>1.5</v>
      </c>
      <c r="Z671" s="5">
        <f t="shared" si="9"/>
        <v>45091</v>
      </c>
    </row>
    <row r="672">
      <c r="A672" s="1" t="s">
        <v>709</v>
      </c>
      <c r="B672" s="1" t="s">
        <v>32</v>
      </c>
      <c r="C672" s="1">
        <v>1.0</v>
      </c>
      <c r="D672" s="1">
        <v>1.0</v>
      </c>
      <c r="E672" s="1">
        <v>1.0</v>
      </c>
      <c r="F672" s="1" t="s">
        <v>39</v>
      </c>
      <c r="G672" s="1" t="s">
        <v>29</v>
      </c>
      <c r="H672" s="2">
        <v>45108.0</v>
      </c>
      <c r="J672" s="3">
        <f t="shared" si="2"/>
        <v>1</v>
      </c>
      <c r="K672" s="4">
        <f t="shared" si="3"/>
        <v>1</v>
      </c>
      <c r="L672" s="4">
        <f t="shared" si="4"/>
        <v>1</v>
      </c>
      <c r="S672" s="1" t="s">
        <v>709</v>
      </c>
      <c r="T672" s="4" t="str">
        <f t="shared" si="5"/>
        <v>Cookie</v>
      </c>
      <c r="U672" s="4" t="str">
        <f t="shared" si="6"/>
        <v>In-store</v>
      </c>
      <c r="V672" s="4" t="str">
        <f t="shared" si="7"/>
        <v>Digital Wallet</v>
      </c>
      <c r="W672" s="4">
        <f t="shared" ref="W672:Y672" si="679">IF(OR(J672 = "ERROR", J672 = ""), "UNKNOWN", J672)</f>
        <v>1</v>
      </c>
      <c r="X672" s="4">
        <f t="shared" si="679"/>
        <v>1</v>
      </c>
      <c r="Y672" s="4">
        <f t="shared" si="679"/>
        <v>1</v>
      </c>
      <c r="Z672" s="5">
        <f t="shared" si="9"/>
        <v>45108</v>
      </c>
    </row>
    <row r="673">
      <c r="A673" s="1" t="s">
        <v>710</v>
      </c>
      <c r="B673" s="1" t="s">
        <v>41</v>
      </c>
      <c r="C673" s="1">
        <v>3.0</v>
      </c>
      <c r="D673" s="1">
        <v>4.0</v>
      </c>
      <c r="E673" s="1">
        <v>12.0</v>
      </c>
      <c r="F673" s="1" t="s">
        <v>23</v>
      </c>
      <c r="G673" s="1" t="s">
        <v>24</v>
      </c>
      <c r="H673" s="2">
        <v>45135.0</v>
      </c>
      <c r="J673" s="3">
        <f t="shared" si="2"/>
        <v>3</v>
      </c>
      <c r="K673" s="4">
        <f t="shared" si="3"/>
        <v>4</v>
      </c>
      <c r="L673" s="4">
        <f t="shared" si="4"/>
        <v>12</v>
      </c>
      <c r="S673" s="1" t="s">
        <v>710</v>
      </c>
      <c r="T673" s="4" t="str">
        <f t="shared" si="5"/>
        <v>Smoothie</v>
      </c>
      <c r="U673" s="4" t="str">
        <f t="shared" si="6"/>
        <v>Takeaway</v>
      </c>
      <c r="V673" s="4" t="str">
        <f t="shared" si="7"/>
        <v>Credit Card</v>
      </c>
      <c r="W673" s="4">
        <f t="shared" ref="W673:Y673" si="680">IF(OR(J673 = "ERROR", J673 = ""), "UNKNOWN", J673)</f>
        <v>3</v>
      </c>
      <c r="X673" s="4">
        <f t="shared" si="680"/>
        <v>4</v>
      </c>
      <c r="Y673" s="4">
        <f t="shared" si="680"/>
        <v>12</v>
      </c>
      <c r="Z673" s="5">
        <f t="shared" si="9"/>
        <v>45135</v>
      </c>
    </row>
    <row r="674">
      <c r="A674" s="1" t="s">
        <v>711</v>
      </c>
      <c r="B674" s="1" t="s">
        <v>55</v>
      </c>
      <c r="C674" s="1">
        <v>4.0</v>
      </c>
      <c r="D674" s="1">
        <v>3.0</v>
      </c>
      <c r="E674" s="1">
        <v>12.0</v>
      </c>
      <c r="F674" s="1" t="s">
        <v>23</v>
      </c>
      <c r="G674" s="1" t="s">
        <v>29</v>
      </c>
      <c r="H674" s="2">
        <v>45032.0</v>
      </c>
      <c r="J674" s="3">
        <f t="shared" si="2"/>
        <v>4</v>
      </c>
      <c r="K674" s="4">
        <f t="shared" si="3"/>
        <v>3</v>
      </c>
      <c r="L674" s="4">
        <f t="shared" si="4"/>
        <v>12</v>
      </c>
      <c r="S674" s="1" t="s">
        <v>711</v>
      </c>
      <c r="T674" s="4" t="str">
        <f t="shared" si="5"/>
        <v>Juice</v>
      </c>
      <c r="U674" s="4" t="str">
        <f t="shared" si="6"/>
        <v>In-store</v>
      </c>
      <c r="V674" s="4" t="str">
        <f t="shared" si="7"/>
        <v>Credit Card</v>
      </c>
      <c r="W674" s="4">
        <f t="shared" ref="W674:Y674" si="681">IF(OR(J674 = "ERROR", J674 = ""), "UNKNOWN", J674)</f>
        <v>4</v>
      </c>
      <c r="X674" s="4">
        <f t="shared" si="681"/>
        <v>3</v>
      </c>
      <c r="Y674" s="4">
        <f t="shared" si="681"/>
        <v>12</v>
      </c>
      <c r="Z674" s="5">
        <f t="shared" si="9"/>
        <v>45032</v>
      </c>
    </row>
    <row r="675">
      <c r="A675" s="1" t="s">
        <v>712</v>
      </c>
      <c r="B675" s="1" t="s">
        <v>27</v>
      </c>
      <c r="C675" s="1">
        <v>3.0</v>
      </c>
      <c r="D675" s="1" t="s">
        <v>25</v>
      </c>
      <c r="E675" s="1">
        <v>9.0</v>
      </c>
      <c r="F675" s="1" t="s">
        <v>39</v>
      </c>
      <c r="G675" s="1" t="s">
        <v>29</v>
      </c>
      <c r="H675" s="2">
        <v>44956.0</v>
      </c>
      <c r="J675" s="3">
        <f t="shared" si="2"/>
        <v>3</v>
      </c>
      <c r="K675" s="4">
        <f t="shared" si="3"/>
        <v>3</v>
      </c>
      <c r="L675" s="4">
        <f t="shared" si="4"/>
        <v>9</v>
      </c>
      <c r="S675" s="1" t="s">
        <v>712</v>
      </c>
      <c r="T675" s="4" t="str">
        <f t="shared" si="5"/>
        <v>Cake</v>
      </c>
      <c r="U675" s="4" t="str">
        <f t="shared" si="6"/>
        <v>In-store</v>
      </c>
      <c r="V675" s="4" t="str">
        <f t="shared" si="7"/>
        <v>Digital Wallet</v>
      </c>
      <c r="W675" s="4">
        <f t="shared" ref="W675:Y675" si="682">IF(OR(J675 = "ERROR", J675 = ""), "UNKNOWN", J675)</f>
        <v>3</v>
      </c>
      <c r="X675" s="4">
        <f t="shared" si="682"/>
        <v>3</v>
      </c>
      <c r="Y675" s="4">
        <f t="shared" si="682"/>
        <v>9</v>
      </c>
      <c r="Z675" s="5">
        <f t="shared" si="9"/>
        <v>44956</v>
      </c>
    </row>
    <row r="676">
      <c r="A676" s="1" t="s">
        <v>713</v>
      </c>
      <c r="B676" s="1" t="s">
        <v>27</v>
      </c>
      <c r="C676" s="1">
        <v>1.0</v>
      </c>
      <c r="D676" s="1">
        <v>3.0</v>
      </c>
      <c r="E676" s="1">
        <v>3.0</v>
      </c>
      <c r="F676" s="1" t="s">
        <v>39</v>
      </c>
      <c r="G676" s="1" t="s">
        <v>29</v>
      </c>
      <c r="H676" s="2">
        <v>44994.0</v>
      </c>
      <c r="J676" s="3">
        <f t="shared" si="2"/>
        <v>1</v>
      </c>
      <c r="K676" s="4">
        <f t="shared" si="3"/>
        <v>3</v>
      </c>
      <c r="L676" s="4">
        <f t="shared" si="4"/>
        <v>3</v>
      </c>
      <c r="S676" s="1" t="s">
        <v>713</v>
      </c>
      <c r="T676" s="4" t="str">
        <f t="shared" si="5"/>
        <v>Cake</v>
      </c>
      <c r="U676" s="4" t="str">
        <f t="shared" si="6"/>
        <v>In-store</v>
      </c>
      <c r="V676" s="4" t="str">
        <f t="shared" si="7"/>
        <v>Digital Wallet</v>
      </c>
      <c r="W676" s="4">
        <f t="shared" ref="W676:Y676" si="683">IF(OR(J676 = "ERROR", J676 = ""), "UNKNOWN", J676)</f>
        <v>1</v>
      </c>
      <c r="X676" s="4">
        <f t="shared" si="683"/>
        <v>3</v>
      </c>
      <c r="Y676" s="4">
        <f t="shared" si="683"/>
        <v>3</v>
      </c>
      <c r="Z676" s="5">
        <f t="shared" si="9"/>
        <v>44994</v>
      </c>
    </row>
    <row r="677">
      <c r="A677" s="1" t="s">
        <v>714</v>
      </c>
      <c r="B677" s="1" t="s">
        <v>36</v>
      </c>
      <c r="C677" s="1">
        <v>4.0</v>
      </c>
      <c r="D677" s="1">
        <v>5.0</v>
      </c>
      <c r="E677" s="1">
        <v>20.0</v>
      </c>
      <c r="F677" s="1" t="s">
        <v>39</v>
      </c>
      <c r="G677" s="1" t="s">
        <v>24</v>
      </c>
      <c r="H677" s="2">
        <v>44940.0</v>
      </c>
      <c r="J677" s="3">
        <f t="shared" si="2"/>
        <v>4</v>
      </c>
      <c r="K677" s="4">
        <f t="shared" si="3"/>
        <v>5</v>
      </c>
      <c r="L677" s="4">
        <f t="shared" si="4"/>
        <v>20</v>
      </c>
      <c r="S677" s="1" t="s">
        <v>714</v>
      </c>
      <c r="T677" s="4" t="str">
        <f t="shared" si="5"/>
        <v>Salad</v>
      </c>
      <c r="U677" s="4" t="str">
        <f t="shared" si="6"/>
        <v>Takeaway</v>
      </c>
      <c r="V677" s="4" t="str">
        <f t="shared" si="7"/>
        <v>Digital Wallet</v>
      </c>
      <c r="W677" s="4">
        <f t="shared" ref="W677:Y677" si="684">IF(OR(J677 = "ERROR", J677 = ""), "UNKNOWN", J677)</f>
        <v>4</v>
      </c>
      <c r="X677" s="4">
        <f t="shared" si="684"/>
        <v>5</v>
      </c>
      <c r="Y677" s="4">
        <f t="shared" si="684"/>
        <v>20</v>
      </c>
      <c r="Z677" s="5">
        <f t="shared" si="9"/>
        <v>44940</v>
      </c>
    </row>
    <row r="678">
      <c r="A678" s="1" t="s">
        <v>715</v>
      </c>
      <c r="B678" s="1" t="s">
        <v>27</v>
      </c>
      <c r="C678" s="1">
        <v>5.0</v>
      </c>
      <c r="D678" s="1">
        <v>3.0</v>
      </c>
      <c r="E678" s="1">
        <v>15.0</v>
      </c>
      <c r="F678" s="1" t="s">
        <v>28</v>
      </c>
      <c r="G678" s="1" t="s">
        <v>29</v>
      </c>
      <c r="H678" s="6">
        <v>45240.0</v>
      </c>
      <c r="J678" s="3">
        <f t="shared" si="2"/>
        <v>5</v>
      </c>
      <c r="K678" s="4">
        <f t="shared" si="3"/>
        <v>3</v>
      </c>
      <c r="L678" s="4">
        <f t="shared" si="4"/>
        <v>15</v>
      </c>
      <c r="S678" s="1" t="s">
        <v>715</v>
      </c>
      <c r="T678" s="4" t="str">
        <f t="shared" si="5"/>
        <v>Cake</v>
      </c>
      <c r="U678" s="4" t="str">
        <f t="shared" si="6"/>
        <v>In-store</v>
      </c>
      <c r="V678" s="4" t="str">
        <f t="shared" si="7"/>
        <v>Cash</v>
      </c>
      <c r="W678" s="4">
        <f t="shared" ref="W678:Y678" si="685">IF(OR(J678 = "ERROR", J678 = ""), "UNKNOWN", J678)</f>
        <v>5</v>
      </c>
      <c r="X678" s="4">
        <f t="shared" si="685"/>
        <v>3</v>
      </c>
      <c r="Y678" s="4">
        <f t="shared" si="685"/>
        <v>15</v>
      </c>
      <c r="Z678" s="7">
        <f t="shared" si="9"/>
        <v>45240</v>
      </c>
    </row>
    <row r="679">
      <c r="A679" s="1" t="s">
        <v>716</v>
      </c>
      <c r="B679" s="1" t="s">
        <v>22</v>
      </c>
      <c r="C679" s="1">
        <v>3.0</v>
      </c>
      <c r="D679" s="1">
        <v>2.0</v>
      </c>
      <c r="E679" s="1">
        <v>6.0</v>
      </c>
      <c r="F679" s="1" t="s">
        <v>39</v>
      </c>
      <c r="G679" s="1" t="s">
        <v>24</v>
      </c>
      <c r="H679" s="2">
        <v>45238.0</v>
      </c>
      <c r="J679" s="3">
        <f t="shared" si="2"/>
        <v>3</v>
      </c>
      <c r="K679" s="4">
        <f t="shared" si="3"/>
        <v>2</v>
      </c>
      <c r="L679" s="4">
        <f t="shared" si="4"/>
        <v>6</v>
      </c>
      <c r="S679" s="1" t="s">
        <v>716</v>
      </c>
      <c r="T679" s="4" t="str">
        <f t="shared" si="5"/>
        <v>Coffee</v>
      </c>
      <c r="U679" s="4" t="str">
        <f t="shared" si="6"/>
        <v>Takeaway</v>
      </c>
      <c r="V679" s="4" t="str">
        <f t="shared" si="7"/>
        <v>Digital Wallet</v>
      </c>
      <c r="W679" s="4">
        <f t="shared" ref="W679:Y679" si="686">IF(OR(J679 = "ERROR", J679 = ""), "UNKNOWN", J679)</f>
        <v>3</v>
      </c>
      <c r="X679" s="4">
        <f t="shared" si="686"/>
        <v>2</v>
      </c>
      <c r="Y679" s="4">
        <f t="shared" si="686"/>
        <v>6</v>
      </c>
      <c r="Z679" s="5">
        <f t="shared" si="9"/>
        <v>45238</v>
      </c>
    </row>
    <row r="680">
      <c r="A680" s="1" t="s">
        <v>717</v>
      </c>
      <c r="B680" s="1" t="s">
        <v>41</v>
      </c>
      <c r="C680" s="1">
        <v>5.0</v>
      </c>
      <c r="D680" s="1">
        <v>4.0</v>
      </c>
      <c r="E680" s="1">
        <v>20.0</v>
      </c>
      <c r="F680" s="1" t="s">
        <v>28</v>
      </c>
      <c r="G680" s="1" t="s">
        <v>24</v>
      </c>
      <c r="H680" s="2">
        <v>44984.0</v>
      </c>
      <c r="J680" s="3">
        <f t="shared" si="2"/>
        <v>5</v>
      </c>
      <c r="K680" s="4">
        <f t="shared" si="3"/>
        <v>4</v>
      </c>
      <c r="L680" s="4">
        <f t="shared" si="4"/>
        <v>20</v>
      </c>
      <c r="S680" s="1" t="s">
        <v>717</v>
      </c>
      <c r="T680" s="4" t="str">
        <f t="shared" si="5"/>
        <v>Smoothie</v>
      </c>
      <c r="U680" s="4" t="str">
        <f t="shared" si="6"/>
        <v>Takeaway</v>
      </c>
      <c r="V680" s="4" t="str">
        <f t="shared" si="7"/>
        <v>Cash</v>
      </c>
      <c r="W680" s="4">
        <f t="shared" ref="W680:Y680" si="687">IF(OR(J680 = "ERROR", J680 = ""), "UNKNOWN", J680)</f>
        <v>5</v>
      </c>
      <c r="X680" s="4">
        <f t="shared" si="687"/>
        <v>4</v>
      </c>
      <c r="Y680" s="4">
        <f t="shared" si="687"/>
        <v>20</v>
      </c>
      <c r="Z680" s="5">
        <f t="shared" si="9"/>
        <v>44984</v>
      </c>
    </row>
    <row r="681">
      <c r="A681" s="1" t="s">
        <v>718</v>
      </c>
      <c r="B681" s="1" t="s">
        <v>30</v>
      </c>
      <c r="C681" s="1">
        <v>4.0</v>
      </c>
      <c r="D681" s="1">
        <v>4.0</v>
      </c>
      <c r="E681" s="1">
        <v>16.0</v>
      </c>
      <c r="F681" s="1" t="s">
        <v>39</v>
      </c>
      <c r="G681" s="1" t="s">
        <v>29</v>
      </c>
      <c r="H681" s="6">
        <v>45286.0</v>
      </c>
      <c r="J681" s="3">
        <f t="shared" si="2"/>
        <v>4</v>
      </c>
      <c r="K681" s="4">
        <f t="shared" si="3"/>
        <v>4</v>
      </c>
      <c r="L681" s="4">
        <f t="shared" si="4"/>
        <v>16</v>
      </c>
      <c r="S681" s="1" t="s">
        <v>718</v>
      </c>
      <c r="T681" s="4" t="str">
        <f t="shared" si="5"/>
        <v>UNKNOWN</v>
      </c>
      <c r="U681" s="4" t="str">
        <f t="shared" si="6"/>
        <v>In-store</v>
      </c>
      <c r="V681" s="4" t="str">
        <f t="shared" si="7"/>
        <v>Digital Wallet</v>
      </c>
      <c r="W681" s="4">
        <f t="shared" ref="W681:Y681" si="688">IF(OR(J681 = "ERROR", J681 = ""), "UNKNOWN", J681)</f>
        <v>4</v>
      </c>
      <c r="X681" s="4">
        <f t="shared" si="688"/>
        <v>4</v>
      </c>
      <c r="Y681" s="4">
        <f t="shared" si="688"/>
        <v>16</v>
      </c>
      <c r="Z681" s="7">
        <f t="shared" si="9"/>
        <v>45286</v>
      </c>
    </row>
    <row r="682">
      <c r="A682" s="1" t="s">
        <v>719</v>
      </c>
      <c r="B682" s="1" t="s">
        <v>32</v>
      </c>
      <c r="C682" s="1">
        <v>5.0</v>
      </c>
      <c r="D682" s="1">
        <v>1.0</v>
      </c>
      <c r="E682" s="1">
        <v>5.0</v>
      </c>
      <c r="F682" s="1" t="s">
        <v>28</v>
      </c>
      <c r="G682" s="1" t="s">
        <v>29</v>
      </c>
      <c r="H682" s="2">
        <v>45182.0</v>
      </c>
      <c r="J682" s="3">
        <f t="shared" si="2"/>
        <v>5</v>
      </c>
      <c r="K682" s="4">
        <f t="shared" si="3"/>
        <v>1</v>
      </c>
      <c r="L682" s="4">
        <f t="shared" si="4"/>
        <v>5</v>
      </c>
      <c r="S682" s="1" t="s">
        <v>719</v>
      </c>
      <c r="T682" s="4" t="str">
        <f t="shared" si="5"/>
        <v>Cookie</v>
      </c>
      <c r="U682" s="4" t="str">
        <f t="shared" si="6"/>
        <v>In-store</v>
      </c>
      <c r="V682" s="4" t="str">
        <f t="shared" si="7"/>
        <v>Cash</v>
      </c>
      <c r="W682" s="4">
        <f t="shared" ref="W682:Y682" si="689">IF(OR(J682 = "ERROR", J682 = ""), "UNKNOWN", J682)</f>
        <v>5</v>
      </c>
      <c r="X682" s="4">
        <f t="shared" si="689"/>
        <v>1</v>
      </c>
      <c r="Y682" s="4">
        <f t="shared" si="689"/>
        <v>5</v>
      </c>
      <c r="Z682" s="5">
        <f t="shared" si="9"/>
        <v>45182</v>
      </c>
    </row>
    <row r="683">
      <c r="A683" s="1" t="s">
        <v>720</v>
      </c>
      <c r="B683" s="1" t="s">
        <v>41</v>
      </c>
      <c r="C683" s="1">
        <v>1.0</v>
      </c>
      <c r="E683" s="1">
        <v>4.0</v>
      </c>
      <c r="G683" s="1" t="s">
        <v>24</v>
      </c>
      <c r="H683" s="2">
        <v>44965.0</v>
      </c>
      <c r="J683" s="3">
        <f t="shared" si="2"/>
        <v>1</v>
      </c>
      <c r="K683" s="4">
        <f t="shared" si="3"/>
        <v>4</v>
      </c>
      <c r="L683" s="4">
        <f t="shared" si="4"/>
        <v>4</v>
      </c>
      <c r="S683" s="1" t="s">
        <v>720</v>
      </c>
      <c r="T683" s="4" t="str">
        <f t="shared" si="5"/>
        <v>Smoothie</v>
      </c>
      <c r="U683" s="4" t="str">
        <f t="shared" si="6"/>
        <v>Takeaway</v>
      </c>
      <c r="V683" s="4" t="str">
        <f t="shared" si="7"/>
        <v>UNKNOWN</v>
      </c>
      <c r="W683" s="4">
        <f t="shared" ref="W683:Y683" si="690">IF(OR(J683 = "ERROR", J683 = ""), "UNKNOWN", J683)</f>
        <v>1</v>
      </c>
      <c r="X683" s="4">
        <f t="shared" si="690"/>
        <v>4</v>
      </c>
      <c r="Y683" s="4">
        <f t="shared" si="690"/>
        <v>4</v>
      </c>
      <c r="Z683" s="5">
        <f t="shared" si="9"/>
        <v>44965</v>
      </c>
    </row>
    <row r="684">
      <c r="A684" s="1" t="s">
        <v>721</v>
      </c>
      <c r="B684" s="1" t="s">
        <v>27</v>
      </c>
      <c r="C684" s="1">
        <v>1.0</v>
      </c>
      <c r="D684" s="1">
        <v>3.0</v>
      </c>
      <c r="E684" s="1">
        <v>3.0</v>
      </c>
      <c r="F684" s="1" t="s">
        <v>28</v>
      </c>
      <c r="G684" s="1" t="s">
        <v>24</v>
      </c>
      <c r="H684" s="2">
        <v>45069.0</v>
      </c>
      <c r="J684" s="3">
        <f t="shared" si="2"/>
        <v>1</v>
      </c>
      <c r="K684" s="4">
        <f t="shared" si="3"/>
        <v>3</v>
      </c>
      <c r="L684" s="4">
        <f t="shared" si="4"/>
        <v>3</v>
      </c>
      <c r="S684" s="1" t="s">
        <v>721</v>
      </c>
      <c r="T684" s="4" t="str">
        <f t="shared" si="5"/>
        <v>Cake</v>
      </c>
      <c r="U684" s="4" t="str">
        <f t="shared" si="6"/>
        <v>Takeaway</v>
      </c>
      <c r="V684" s="4" t="str">
        <f t="shared" si="7"/>
        <v>Cash</v>
      </c>
      <c r="W684" s="4">
        <f t="shared" ref="W684:Y684" si="691">IF(OR(J684 = "ERROR", J684 = ""), "UNKNOWN", J684)</f>
        <v>1</v>
      </c>
      <c r="X684" s="4">
        <f t="shared" si="691"/>
        <v>3</v>
      </c>
      <c r="Y684" s="4">
        <f t="shared" si="691"/>
        <v>3</v>
      </c>
      <c r="Z684" s="5">
        <f t="shared" si="9"/>
        <v>45069</v>
      </c>
    </row>
    <row r="685">
      <c r="A685" s="1" t="s">
        <v>722</v>
      </c>
      <c r="B685" s="1" t="s">
        <v>55</v>
      </c>
      <c r="C685" s="1">
        <v>1.0</v>
      </c>
      <c r="D685" s="1">
        <v>3.0</v>
      </c>
      <c r="E685" s="1">
        <v>3.0</v>
      </c>
      <c r="F685" s="1" t="s">
        <v>28</v>
      </c>
      <c r="G685" s="1" t="s">
        <v>24</v>
      </c>
      <c r="H685" s="2">
        <v>45180.0</v>
      </c>
      <c r="J685" s="3">
        <f t="shared" si="2"/>
        <v>1</v>
      </c>
      <c r="K685" s="4">
        <f t="shared" si="3"/>
        <v>3</v>
      </c>
      <c r="L685" s="4">
        <f t="shared" si="4"/>
        <v>3</v>
      </c>
      <c r="S685" s="1" t="s">
        <v>722</v>
      </c>
      <c r="T685" s="4" t="str">
        <f t="shared" si="5"/>
        <v>Juice</v>
      </c>
      <c r="U685" s="4" t="str">
        <f t="shared" si="6"/>
        <v>Takeaway</v>
      </c>
      <c r="V685" s="4" t="str">
        <f t="shared" si="7"/>
        <v>Cash</v>
      </c>
      <c r="W685" s="4">
        <f t="shared" ref="W685:Y685" si="692">IF(OR(J685 = "ERROR", J685 = ""), "UNKNOWN", J685)</f>
        <v>1</v>
      </c>
      <c r="X685" s="4">
        <f t="shared" si="692"/>
        <v>3</v>
      </c>
      <c r="Y685" s="4">
        <f t="shared" si="692"/>
        <v>3</v>
      </c>
      <c r="Z685" s="5">
        <f t="shared" si="9"/>
        <v>45180</v>
      </c>
    </row>
    <row r="686">
      <c r="A686" s="1" t="s">
        <v>723</v>
      </c>
      <c r="B686" s="1" t="s">
        <v>36</v>
      </c>
      <c r="C686" s="1">
        <v>2.0</v>
      </c>
      <c r="D686" s="1">
        <v>5.0</v>
      </c>
      <c r="E686" s="1">
        <v>10.0</v>
      </c>
      <c r="F686" s="1" t="s">
        <v>39</v>
      </c>
      <c r="G686" s="1" t="s">
        <v>24</v>
      </c>
      <c r="H686" s="2">
        <v>44953.0</v>
      </c>
      <c r="J686" s="3">
        <f t="shared" si="2"/>
        <v>2</v>
      </c>
      <c r="K686" s="4">
        <f t="shared" si="3"/>
        <v>5</v>
      </c>
      <c r="L686" s="4">
        <f t="shared" si="4"/>
        <v>10</v>
      </c>
      <c r="S686" s="1" t="s">
        <v>723</v>
      </c>
      <c r="T686" s="4" t="str">
        <f t="shared" si="5"/>
        <v>Salad</v>
      </c>
      <c r="U686" s="4" t="str">
        <f t="shared" si="6"/>
        <v>Takeaway</v>
      </c>
      <c r="V686" s="4" t="str">
        <f t="shared" si="7"/>
        <v>Digital Wallet</v>
      </c>
      <c r="W686" s="4">
        <f t="shared" ref="W686:Y686" si="693">IF(OR(J686 = "ERROR", J686 = ""), "UNKNOWN", J686)</f>
        <v>2</v>
      </c>
      <c r="X686" s="4">
        <f t="shared" si="693"/>
        <v>5</v>
      </c>
      <c r="Y686" s="4">
        <f t="shared" si="693"/>
        <v>10</v>
      </c>
      <c r="Z686" s="5">
        <f t="shared" si="9"/>
        <v>44953</v>
      </c>
    </row>
    <row r="687">
      <c r="A687" s="1" t="s">
        <v>724</v>
      </c>
      <c r="B687" s="1" t="s">
        <v>22</v>
      </c>
      <c r="C687" s="1">
        <v>5.0</v>
      </c>
      <c r="D687" s="1">
        <v>2.0</v>
      </c>
      <c r="E687" s="1">
        <v>10.0</v>
      </c>
      <c r="F687" s="1" t="s">
        <v>28</v>
      </c>
      <c r="H687" s="2">
        <v>44975.0</v>
      </c>
      <c r="J687" s="3">
        <f t="shared" si="2"/>
        <v>5</v>
      </c>
      <c r="K687" s="4">
        <f t="shared" si="3"/>
        <v>2</v>
      </c>
      <c r="L687" s="4">
        <f t="shared" si="4"/>
        <v>10</v>
      </c>
      <c r="S687" s="1" t="s">
        <v>724</v>
      </c>
      <c r="T687" s="4" t="str">
        <f t="shared" si="5"/>
        <v>Coffee</v>
      </c>
      <c r="U687" s="4" t="str">
        <f t="shared" si="6"/>
        <v>UNKNOWN</v>
      </c>
      <c r="V687" s="4" t="str">
        <f t="shared" si="7"/>
        <v>Cash</v>
      </c>
      <c r="W687" s="4">
        <f t="shared" ref="W687:Y687" si="694">IF(OR(J687 = "ERROR", J687 = ""), "UNKNOWN", J687)</f>
        <v>5</v>
      </c>
      <c r="X687" s="4">
        <f t="shared" si="694"/>
        <v>2</v>
      </c>
      <c r="Y687" s="4">
        <f t="shared" si="694"/>
        <v>10</v>
      </c>
      <c r="Z687" s="5">
        <f t="shared" si="9"/>
        <v>44975</v>
      </c>
    </row>
    <row r="688">
      <c r="A688" s="1" t="s">
        <v>725</v>
      </c>
      <c r="B688" s="1" t="s">
        <v>25</v>
      </c>
      <c r="D688" s="1">
        <v>2.0</v>
      </c>
      <c r="E688" s="1">
        <v>2.0</v>
      </c>
      <c r="G688" s="1" t="s">
        <v>29</v>
      </c>
      <c r="H688" s="2">
        <v>45010.0</v>
      </c>
      <c r="J688" s="3">
        <f t="shared" si="2"/>
        <v>1</v>
      </c>
      <c r="K688" s="4">
        <f t="shared" si="3"/>
        <v>2</v>
      </c>
      <c r="L688" s="4">
        <f t="shared" si="4"/>
        <v>2</v>
      </c>
      <c r="S688" s="1" t="s">
        <v>725</v>
      </c>
      <c r="T688" s="4" t="str">
        <f t="shared" si="5"/>
        <v>UNKNOWN</v>
      </c>
      <c r="U688" s="4" t="str">
        <f t="shared" si="6"/>
        <v>In-store</v>
      </c>
      <c r="V688" s="4" t="str">
        <f t="shared" si="7"/>
        <v>UNKNOWN</v>
      </c>
      <c r="W688" s="4">
        <f t="shared" ref="W688:Y688" si="695">IF(OR(J688 = "ERROR", J688 = ""), "UNKNOWN", J688)</f>
        <v>1</v>
      </c>
      <c r="X688" s="4">
        <f t="shared" si="695"/>
        <v>2</v>
      </c>
      <c r="Y688" s="4">
        <f t="shared" si="695"/>
        <v>2</v>
      </c>
      <c r="Z688" s="5">
        <f t="shared" si="9"/>
        <v>45010</v>
      </c>
    </row>
    <row r="689">
      <c r="A689" s="1" t="s">
        <v>726</v>
      </c>
      <c r="B689" s="1" t="s">
        <v>55</v>
      </c>
      <c r="C689" s="1">
        <v>2.0</v>
      </c>
      <c r="D689" s="1">
        <v>3.0</v>
      </c>
      <c r="E689" s="1">
        <v>6.0</v>
      </c>
      <c r="F689" s="1" t="s">
        <v>30</v>
      </c>
      <c r="G689" s="1" t="s">
        <v>24</v>
      </c>
      <c r="H689" s="2">
        <v>45166.0</v>
      </c>
      <c r="J689" s="3">
        <f t="shared" si="2"/>
        <v>2</v>
      </c>
      <c r="K689" s="4">
        <f t="shared" si="3"/>
        <v>3</v>
      </c>
      <c r="L689" s="4">
        <f t="shared" si="4"/>
        <v>6</v>
      </c>
      <c r="S689" s="1" t="s">
        <v>726</v>
      </c>
      <c r="T689" s="4" t="str">
        <f t="shared" si="5"/>
        <v>Juice</v>
      </c>
      <c r="U689" s="4" t="str">
        <f t="shared" si="6"/>
        <v>Takeaway</v>
      </c>
      <c r="V689" s="4" t="str">
        <f t="shared" si="7"/>
        <v>UNKNOWN</v>
      </c>
      <c r="W689" s="4">
        <f t="shared" ref="W689:Y689" si="696">IF(OR(J689 = "ERROR", J689 = ""), "UNKNOWN", J689)</f>
        <v>2</v>
      </c>
      <c r="X689" s="4">
        <f t="shared" si="696"/>
        <v>3</v>
      </c>
      <c r="Y689" s="4">
        <f t="shared" si="696"/>
        <v>6</v>
      </c>
      <c r="Z689" s="5">
        <f t="shared" si="9"/>
        <v>45166</v>
      </c>
    </row>
    <row r="690">
      <c r="A690" s="1" t="s">
        <v>727</v>
      </c>
      <c r="B690" s="1" t="s">
        <v>30</v>
      </c>
      <c r="C690" s="1">
        <v>2.0</v>
      </c>
      <c r="D690" s="1">
        <v>3.0</v>
      </c>
      <c r="E690" s="1">
        <v>6.0</v>
      </c>
      <c r="F690" s="1" t="s">
        <v>39</v>
      </c>
      <c r="G690" s="1" t="s">
        <v>24</v>
      </c>
      <c r="H690" s="2">
        <v>45162.0</v>
      </c>
      <c r="J690" s="3">
        <f t="shared" si="2"/>
        <v>2</v>
      </c>
      <c r="K690" s="4">
        <f t="shared" si="3"/>
        <v>3</v>
      </c>
      <c r="L690" s="4">
        <f t="shared" si="4"/>
        <v>6</v>
      </c>
      <c r="S690" s="1" t="s">
        <v>727</v>
      </c>
      <c r="T690" s="4" t="str">
        <f t="shared" si="5"/>
        <v>UNKNOWN</v>
      </c>
      <c r="U690" s="4" t="str">
        <f t="shared" si="6"/>
        <v>Takeaway</v>
      </c>
      <c r="V690" s="4" t="str">
        <f t="shared" si="7"/>
        <v>Digital Wallet</v>
      </c>
      <c r="W690" s="4">
        <f t="shared" ref="W690:Y690" si="697">IF(OR(J690 = "ERROR", J690 = ""), "UNKNOWN", J690)</f>
        <v>2</v>
      </c>
      <c r="X690" s="4">
        <f t="shared" si="697"/>
        <v>3</v>
      </c>
      <c r="Y690" s="4">
        <f t="shared" si="697"/>
        <v>6</v>
      </c>
      <c r="Z690" s="5">
        <f t="shared" si="9"/>
        <v>45162</v>
      </c>
    </row>
    <row r="691">
      <c r="A691" s="1" t="s">
        <v>728</v>
      </c>
      <c r="B691" s="1" t="s">
        <v>36</v>
      </c>
      <c r="C691" s="1">
        <v>2.0</v>
      </c>
      <c r="D691" s="1">
        <v>5.0</v>
      </c>
      <c r="E691" s="1">
        <v>10.0</v>
      </c>
      <c r="F691" s="1" t="s">
        <v>28</v>
      </c>
      <c r="H691" s="6">
        <v>45259.0</v>
      </c>
      <c r="J691" s="3">
        <f t="shared" si="2"/>
        <v>2</v>
      </c>
      <c r="K691" s="4">
        <f t="shared" si="3"/>
        <v>5</v>
      </c>
      <c r="L691" s="4">
        <f t="shared" si="4"/>
        <v>10</v>
      </c>
      <c r="S691" s="1" t="s">
        <v>728</v>
      </c>
      <c r="T691" s="4" t="str">
        <f t="shared" si="5"/>
        <v>Salad</v>
      </c>
      <c r="U691" s="4" t="str">
        <f t="shared" si="6"/>
        <v>UNKNOWN</v>
      </c>
      <c r="V691" s="4" t="str">
        <f t="shared" si="7"/>
        <v>Cash</v>
      </c>
      <c r="W691" s="4">
        <f t="shared" ref="W691:Y691" si="698">IF(OR(J691 = "ERROR", J691 = ""), "UNKNOWN", J691)</f>
        <v>2</v>
      </c>
      <c r="X691" s="4">
        <f t="shared" si="698"/>
        <v>5</v>
      </c>
      <c r="Y691" s="4">
        <f t="shared" si="698"/>
        <v>10</v>
      </c>
      <c r="Z691" s="7">
        <f t="shared" si="9"/>
        <v>45259</v>
      </c>
    </row>
    <row r="692">
      <c r="A692" s="1" t="s">
        <v>729</v>
      </c>
      <c r="B692" s="1" t="s">
        <v>32</v>
      </c>
      <c r="C692" s="1">
        <v>5.0</v>
      </c>
      <c r="D692" s="1">
        <v>1.0</v>
      </c>
      <c r="E692" s="1">
        <v>5.0</v>
      </c>
      <c r="F692" s="1" t="s">
        <v>23</v>
      </c>
      <c r="H692" s="2">
        <v>45106.0</v>
      </c>
      <c r="J692" s="3">
        <f t="shared" si="2"/>
        <v>5</v>
      </c>
      <c r="K692" s="4">
        <f t="shared" si="3"/>
        <v>1</v>
      </c>
      <c r="L692" s="4">
        <f t="shared" si="4"/>
        <v>5</v>
      </c>
      <c r="S692" s="1" t="s">
        <v>729</v>
      </c>
      <c r="T692" s="4" t="str">
        <f t="shared" si="5"/>
        <v>Cookie</v>
      </c>
      <c r="U692" s="4" t="str">
        <f t="shared" si="6"/>
        <v>UNKNOWN</v>
      </c>
      <c r="V692" s="4" t="str">
        <f t="shared" si="7"/>
        <v>Credit Card</v>
      </c>
      <c r="W692" s="4">
        <f t="shared" ref="W692:Y692" si="699">IF(OR(J692 = "ERROR", J692 = ""), "UNKNOWN", J692)</f>
        <v>5</v>
      </c>
      <c r="X692" s="4">
        <f t="shared" si="699"/>
        <v>1</v>
      </c>
      <c r="Y692" s="4">
        <f t="shared" si="699"/>
        <v>5</v>
      </c>
      <c r="Z692" s="5">
        <f t="shared" si="9"/>
        <v>45106</v>
      </c>
    </row>
    <row r="693">
      <c r="A693" s="1" t="s">
        <v>730</v>
      </c>
      <c r="B693" s="1" t="s">
        <v>36</v>
      </c>
      <c r="C693" s="1">
        <v>3.0</v>
      </c>
      <c r="D693" s="1">
        <v>5.0</v>
      </c>
      <c r="E693" s="1">
        <v>15.0</v>
      </c>
      <c r="F693" s="1" t="s">
        <v>23</v>
      </c>
      <c r="G693" s="1" t="s">
        <v>29</v>
      </c>
      <c r="H693" s="2">
        <v>45095.0</v>
      </c>
      <c r="J693" s="3">
        <f t="shared" si="2"/>
        <v>3</v>
      </c>
      <c r="K693" s="4">
        <f t="shared" si="3"/>
        <v>5</v>
      </c>
      <c r="L693" s="4">
        <f t="shared" si="4"/>
        <v>15</v>
      </c>
      <c r="S693" s="1" t="s">
        <v>730</v>
      </c>
      <c r="T693" s="4" t="str">
        <f t="shared" si="5"/>
        <v>Salad</v>
      </c>
      <c r="U693" s="4" t="str">
        <f t="shared" si="6"/>
        <v>In-store</v>
      </c>
      <c r="V693" s="4" t="str">
        <f t="shared" si="7"/>
        <v>Credit Card</v>
      </c>
      <c r="W693" s="4">
        <f t="shared" ref="W693:Y693" si="700">IF(OR(J693 = "ERROR", J693 = ""), "UNKNOWN", J693)</f>
        <v>3</v>
      </c>
      <c r="X693" s="4">
        <f t="shared" si="700"/>
        <v>5</v>
      </c>
      <c r="Y693" s="4">
        <f t="shared" si="700"/>
        <v>15</v>
      </c>
      <c r="Z693" s="5">
        <f t="shared" si="9"/>
        <v>45095</v>
      </c>
    </row>
    <row r="694">
      <c r="A694" s="1" t="s">
        <v>731</v>
      </c>
      <c r="B694" s="1" t="s">
        <v>27</v>
      </c>
      <c r="D694" s="1">
        <v>3.0</v>
      </c>
      <c r="E694" s="1">
        <v>12.0</v>
      </c>
      <c r="F694" s="1" t="s">
        <v>28</v>
      </c>
      <c r="G694" s="1" t="s">
        <v>29</v>
      </c>
      <c r="H694" s="2">
        <v>45100.0</v>
      </c>
      <c r="J694" s="3">
        <f t="shared" si="2"/>
        <v>4</v>
      </c>
      <c r="K694" s="4">
        <f t="shared" si="3"/>
        <v>3</v>
      </c>
      <c r="L694" s="4">
        <f t="shared" si="4"/>
        <v>12</v>
      </c>
      <c r="S694" s="1" t="s">
        <v>731</v>
      </c>
      <c r="T694" s="4" t="str">
        <f t="shared" si="5"/>
        <v>Cake</v>
      </c>
      <c r="U694" s="4" t="str">
        <f t="shared" si="6"/>
        <v>In-store</v>
      </c>
      <c r="V694" s="4" t="str">
        <f t="shared" si="7"/>
        <v>Cash</v>
      </c>
      <c r="W694" s="4">
        <f t="shared" ref="W694:Y694" si="701">IF(OR(J694 = "ERROR", J694 = ""), "UNKNOWN", J694)</f>
        <v>4</v>
      </c>
      <c r="X694" s="4">
        <f t="shared" si="701"/>
        <v>3</v>
      </c>
      <c r="Y694" s="4">
        <f t="shared" si="701"/>
        <v>12</v>
      </c>
      <c r="Z694" s="5">
        <f t="shared" si="9"/>
        <v>45100</v>
      </c>
    </row>
    <row r="695">
      <c r="A695" s="1" t="s">
        <v>732</v>
      </c>
      <c r="B695" s="1" t="s">
        <v>36</v>
      </c>
      <c r="C695" s="1">
        <v>5.0</v>
      </c>
      <c r="D695" s="1">
        <v>5.0</v>
      </c>
      <c r="E695" s="1">
        <v>25.0</v>
      </c>
      <c r="F695" s="1" t="s">
        <v>23</v>
      </c>
      <c r="G695" s="1" t="s">
        <v>24</v>
      </c>
      <c r="H695" s="2">
        <v>45087.0</v>
      </c>
      <c r="J695" s="3">
        <f t="shared" si="2"/>
        <v>5</v>
      </c>
      <c r="K695" s="4">
        <f t="shared" si="3"/>
        <v>5</v>
      </c>
      <c r="L695" s="4">
        <f t="shared" si="4"/>
        <v>25</v>
      </c>
      <c r="S695" s="1" t="s">
        <v>732</v>
      </c>
      <c r="T695" s="4" t="str">
        <f t="shared" si="5"/>
        <v>Salad</v>
      </c>
      <c r="U695" s="4" t="str">
        <f t="shared" si="6"/>
        <v>Takeaway</v>
      </c>
      <c r="V695" s="4" t="str">
        <f t="shared" si="7"/>
        <v>Credit Card</v>
      </c>
      <c r="W695" s="4">
        <f t="shared" ref="W695:Y695" si="702">IF(OR(J695 = "ERROR", J695 = ""), "UNKNOWN", J695)</f>
        <v>5</v>
      </c>
      <c r="X695" s="4">
        <f t="shared" si="702"/>
        <v>5</v>
      </c>
      <c r="Y695" s="4">
        <f t="shared" si="702"/>
        <v>25</v>
      </c>
      <c r="Z695" s="5">
        <f t="shared" si="9"/>
        <v>45087</v>
      </c>
    </row>
    <row r="696">
      <c r="A696" s="1" t="s">
        <v>733</v>
      </c>
      <c r="B696" s="1" t="s">
        <v>81</v>
      </c>
      <c r="C696" s="1">
        <v>2.0</v>
      </c>
      <c r="D696" s="1">
        <v>1.5</v>
      </c>
      <c r="E696" s="1">
        <v>3.0</v>
      </c>
      <c r="H696" s="6">
        <v>45225.0</v>
      </c>
      <c r="J696" s="3">
        <f t="shared" si="2"/>
        <v>2</v>
      </c>
      <c r="K696" s="4">
        <f t="shared" si="3"/>
        <v>1.5</v>
      </c>
      <c r="L696" s="4">
        <f t="shared" si="4"/>
        <v>3</v>
      </c>
      <c r="S696" s="1" t="s">
        <v>733</v>
      </c>
      <c r="T696" s="4" t="str">
        <f t="shared" si="5"/>
        <v>Tea</v>
      </c>
      <c r="U696" s="4" t="str">
        <f t="shared" si="6"/>
        <v>UNKNOWN</v>
      </c>
      <c r="V696" s="4" t="str">
        <f t="shared" si="7"/>
        <v>UNKNOWN</v>
      </c>
      <c r="W696" s="4">
        <f t="shared" ref="W696:Y696" si="703">IF(OR(J696 = "ERROR", J696 = ""), "UNKNOWN", J696)</f>
        <v>2</v>
      </c>
      <c r="X696" s="4">
        <f t="shared" si="703"/>
        <v>1.5</v>
      </c>
      <c r="Y696" s="4">
        <f t="shared" si="703"/>
        <v>3</v>
      </c>
      <c r="Z696" s="7">
        <f t="shared" si="9"/>
        <v>45225</v>
      </c>
    </row>
    <row r="697">
      <c r="A697" s="1" t="s">
        <v>734</v>
      </c>
      <c r="B697" s="1" t="s">
        <v>44</v>
      </c>
      <c r="C697" s="1">
        <v>4.0</v>
      </c>
      <c r="D697" s="1">
        <v>4.0</v>
      </c>
      <c r="E697" s="1">
        <v>16.0</v>
      </c>
      <c r="F697" s="1" t="s">
        <v>23</v>
      </c>
      <c r="G697" s="1" t="s">
        <v>29</v>
      </c>
      <c r="H697" s="6">
        <v>45271.0</v>
      </c>
      <c r="J697" s="3">
        <f t="shared" si="2"/>
        <v>4</v>
      </c>
      <c r="K697" s="4">
        <f t="shared" si="3"/>
        <v>4</v>
      </c>
      <c r="L697" s="4">
        <f t="shared" si="4"/>
        <v>16</v>
      </c>
      <c r="S697" s="1" t="s">
        <v>734</v>
      </c>
      <c r="T697" s="4" t="str">
        <f t="shared" si="5"/>
        <v>Sandwich</v>
      </c>
      <c r="U697" s="4" t="str">
        <f t="shared" si="6"/>
        <v>In-store</v>
      </c>
      <c r="V697" s="4" t="str">
        <f t="shared" si="7"/>
        <v>Credit Card</v>
      </c>
      <c r="W697" s="4">
        <f t="shared" ref="W697:Y697" si="704">IF(OR(J697 = "ERROR", J697 = ""), "UNKNOWN", J697)</f>
        <v>4</v>
      </c>
      <c r="X697" s="4">
        <f t="shared" si="704"/>
        <v>4</v>
      </c>
      <c r="Y697" s="4">
        <f t="shared" si="704"/>
        <v>16</v>
      </c>
      <c r="Z697" s="7">
        <f t="shared" si="9"/>
        <v>45271</v>
      </c>
    </row>
    <row r="698">
      <c r="A698" s="1" t="s">
        <v>735</v>
      </c>
      <c r="B698" s="1" t="s">
        <v>22</v>
      </c>
      <c r="C698" s="1">
        <v>4.0</v>
      </c>
      <c r="D698" s="1">
        <v>2.0</v>
      </c>
      <c r="E698" s="1">
        <v>8.0</v>
      </c>
      <c r="F698" s="1" t="s">
        <v>23</v>
      </c>
      <c r="G698" s="1" t="s">
        <v>24</v>
      </c>
      <c r="H698" s="2">
        <v>45017.0</v>
      </c>
      <c r="J698" s="3">
        <f t="shared" si="2"/>
        <v>4</v>
      </c>
      <c r="K698" s="4">
        <f t="shared" si="3"/>
        <v>2</v>
      </c>
      <c r="L698" s="4">
        <f t="shared" si="4"/>
        <v>8</v>
      </c>
      <c r="S698" s="1" t="s">
        <v>735</v>
      </c>
      <c r="T698" s="4" t="str">
        <f t="shared" si="5"/>
        <v>Coffee</v>
      </c>
      <c r="U698" s="4" t="str">
        <f t="shared" si="6"/>
        <v>Takeaway</v>
      </c>
      <c r="V698" s="4" t="str">
        <f t="shared" si="7"/>
        <v>Credit Card</v>
      </c>
      <c r="W698" s="4">
        <f t="shared" ref="W698:Y698" si="705">IF(OR(J698 = "ERROR", J698 = ""), "UNKNOWN", J698)</f>
        <v>4</v>
      </c>
      <c r="X698" s="4">
        <f t="shared" si="705"/>
        <v>2</v>
      </c>
      <c r="Y698" s="4">
        <f t="shared" si="705"/>
        <v>8</v>
      </c>
      <c r="Z698" s="5">
        <f t="shared" si="9"/>
        <v>45017</v>
      </c>
    </row>
    <row r="699">
      <c r="A699" s="1" t="s">
        <v>736</v>
      </c>
      <c r="B699" s="1" t="s">
        <v>27</v>
      </c>
      <c r="C699" s="1">
        <v>4.0</v>
      </c>
      <c r="D699" s="1">
        <v>3.0</v>
      </c>
      <c r="E699" s="1" t="s">
        <v>25</v>
      </c>
      <c r="F699" s="1" t="s">
        <v>30</v>
      </c>
      <c r="H699" s="2">
        <v>45086.0</v>
      </c>
      <c r="J699" s="3">
        <f t="shared" si="2"/>
        <v>4</v>
      </c>
      <c r="K699" s="4">
        <f t="shared" si="3"/>
        <v>3</v>
      </c>
      <c r="L699" s="4">
        <f t="shared" si="4"/>
        <v>12</v>
      </c>
      <c r="S699" s="1" t="s">
        <v>736</v>
      </c>
      <c r="T699" s="4" t="str">
        <f t="shared" si="5"/>
        <v>Cake</v>
      </c>
      <c r="U699" s="4" t="str">
        <f t="shared" si="6"/>
        <v>UNKNOWN</v>
      </c>
      <c r="V699" s="4" t="str">
        <f t="shared" si="7"/>
        <v>UNKNOWN</v>
      </c>
      <c r="W699" s="4">
        <f t="shared" ref="W699:Y699" si="706">IF(OR(J699 = "ERROR", J699 = ""), "UNKNOWN", J699)</f>
        <v>4</v>
      </c>
      <c r="X699" s="4">
        <f t="shared" si="706"/>
        <v>3</v>
      </c>
      <c r="Y699" s="4">
        <f t="shared" si="706"/>
        <v>12</v>
      </c>
      <c r="Z699" s="5">
        <f t="shared" si="9"/>
        <v>45086</v>
      </c>
    </row>
    <row r="700">
      <c r="A700" s="1" t="s">
        <v>737</v>
      </c>
      <c r="B700" s="1" t="s">
        <v>22</v>
      </c>
      <c r="C700" s="1">
        <v>2.0</v>
      </c>
      <c r="D700" s="1">
        <v>2.0</v>
      </c>
      <c r="E700" s="1">
        <v>4.0</v>
      </c>
      <c r="F700" s="1" t="s">
        <v>23</v>
      </c>
      <c r="H700" s="2">
        <v>44953.0</v>
      </c>
      <c r="J700" s="3">
        <f t="shared" si="2"/>
        <v>2</v>
      </c>
      <c r="K700" s="4">
        <f t="shared" si="3"/>
        <v>2</v>
      </c>
      <c r="L700" s="4">
        <f t="shared" si="4"/>
        <v>4</v>
      </c>
      <c r="S700" s="1" t="s">
        <v>737</v>
      </c>
      <c r="T700" s="4" t="str">
        <f t="shared" si="5"/>
        <v>Coffee</v>
      </c>
      <c r="U700" s="4" t="str">
        <f t="shared" si="6"/>
        <v>UNKNOWN</v>
      </c>
      <c r="V700" s="4" t="str">
        <f t="shared" si="7"/>
        <v>Credit Card</v>
      </c>
      <c r="W700" s="4">
        <f t="shared" ref="W700:Y700" si="707">IF(OR(J700 = "ERROR", J700 = ""), "UNKNOWN", J700)</f>
        <v>2</v>
      </c>
      <c r="X700" s="4">
        <f t="shared" si="707"/>
        <v>2</v>
      </c>
      <c r="Y700" s="4">
        <f t="shared" si="707"/>
        <v>4</v>
      </c>
      <c r="Z700" s="5">
        <f t="shared" si="9"/>
        <v>44953</v>
      </c>
    </row>
    <row r="701">
      <c r="A701" s="1" t="s">
        <v>738</v>
      </c>
      <c r="C701" s="1">
        <v>1.0</v>
      </c>
      <c r="D701" s="1">
        <v>2.0</v>
      </c>
      <c r="F701" s="1" t="s">
        <v>39</v>
      </c>
      <c r="G701" s="1" t="s">
        <v>24</v>
      </c>
      <c r="H701" s="2">
        <v>44995.0</v>
      </c>
      <c r="J701" s="3">
        <f t="shared" si="2"/>
        <v>1</v>
      </c>
      <c r="K701" s="4">
        <f t="shared" si="3"/>
        <v>2</v>
      </c>
      <c r="L701" s="4">
        <f t="shared" si="4"/>
        <v>2</v>
      </c>
      <c r="S701" s="1" t="s">
        <v>738</v>
      </c>
      <c r="T701" s="4" t="str">
        <f t="shared" si="5"/>
        <v>UNKNOWN</v>
      </c>
      <c r="U701" s="4" t="str">
        <f t="shared" si="6"/>
        <v>Takeaway</v>
      </c>
      <c r="V701" s="4" t="str">
        <f t="shared" si="7"/>
        <v>Digital Wallet</v>
      </c>
      <c r="W701" s="4">
        <f t="shared" ref="W701:Y701" si="708">IF(OR(J701 = "ERROR", J701 = ""), "UNKNOWN", J701)</f>
        <v>1</v>
      </c>
      <c r="X701" s="4">
        <f t="shared" si="708"/>
        <v>2</v>
      </c>
      <c r="Y701" s="4">
        <f t="shared" si="708"/>
        <v>2</v>
      </c>
      <c r="Z701" s="5">
        <f t="shared" si="9"/>
        <v>44995</v>
      </c>
    </row>
    <row r="702">
      <c r="A702" s="1" t="s">
        <v>739</v>
      </c>
      <c r="B702" s="1" t="s">
        <v>27</v>
      </c>
      <c r="C702" s="1">
        <v>4.0</v>
      </c>
      <c r="D702" s="1">
        <v>3.0</v>
      </c>
      <c r="E702" s="1">
        <v>12.0</v>
      </c>
      <c r="F702" s="1" t="s">
        <v>23</v>
      </c>
      <c r="G702" s="1" t="s">
        <v>24</v>
      </c>
      <c r="H702" s="6">
        <v>45280.0</v>
      </c>
      <c r="J702" s="3">
        <f t="shared" si="2"/>
        <v>4</v>
      </c>
      <c r="K702" s="4">
        <f t="shared" si="3"/>
        <v>3</v>
      </c>
      <c r="L702" s="4">
        <f t="shared" si="4"/>
        <v>12</v>
      </c>
      <c r="S702" s="1" t="s">
        <v>739</v>
      </c>
      <c r="T702" s="4" t="str">
        <f t="shared" si="5"/>
        <v>Cake</v>
      </c>
      <c r="U702" s="4" t="str">
        <f t="shared" si="6"/>
        <v>Takeaway</v>
      </c>
      <c r="V702" s="4" t="str">
        <f t="shared" si="7"/>
        <v>Credit Card</v>
      </c>
      <c r="W702" s="4">
        <f t="shared" ref="W702:Y702" si="709">IF(OR(J702 = "ERROR", J702 = ""), "UNKNOWN", J702)</f>
        <v>4</v>
      </c>
      <c r="X702" s="4">
        <f t="shared" si="709"/>
        <v>3</v>
      </c>
      <c r="Y702" s="4">
        <f t="shared" si="709"/>
        <v>12</v>
      </c>
      <c r="Z702" s="7">
        <f t="shared" si="9"/>
        <v>45280</v>
      </c>
    </row>
    <row r="703">
      <c r="A703" s="1" t="s">
        <v>740</v>
      </c>
      <c r="B703" s="1" t="s">
        <v>41</v>
      </c>
      <c r="C703" s="1">
        <v>3.0</v>
      </c>
      <c r="D703" s="1">
        <v>4.0</v>
      </c>
      <c r="E703" s="1">
        <v>12.0</v>
      </c>
      <c r="F703" s="1" t="s">
        <v>39</v>
      </c>
      <c r="G703" s="1" t="s">
        <v>29</v>
      </c>
      <c r="H703" s="2">
        <v>44953.0</v>
      </c>
      <c r="J703" s="3">
        <f t="shared" si="2"/>
        <v>3</v>
      </c>
      <c r="K703" s="4">
        <f t="shared" si="3"/>
        <v>4</v>
      </c>
      <c r="L703" s="4">
        <f t="shared" si="4"/>
        <v>12</v>
      </c>
      <c r="S703" s="1" t="s">
        <v>740</v>
      </c>
      <c r="T703" s="4" t="str">
        <f t="shared" si="5"/>
        <v>Smoothie</v>
      </c>
      <c r="U703" s="4" t="str">
        <f t="shared" si="6"/>
        <v>In-store</v>
      </c>
      <c r="V703" s="4" t="str">
        <f t="shared" si="7"/>
        <v>Digital Wallet</v>
      </c>
      <c r="W703" s="4">
        <f t="shared" ref="W703:Y703" si="710">IF(OR(J703 = "ERROR", J703 = ""), "UNKNOWN", J703)</f>
        <v>3</v>
      </c>
      <c r="X703" s="4">
        <f t="shared" si="710"/>
        <v>4</v>
      </c>
      <c r="Y703" s="4">
        <f t="shared" si="710"/>
        <v>12</v>
      </c>
      <c r="Z703" s="5">
        <f t="shared" si="9"/>
        <v>44953</v>
      </c>
    </row>
    <row r="704">
      <c r="A704" s="1" t="s">
        <v>741</v>
      </c>
      <c r="B704" s="1" t="s">
        <v>36</v>
      </c>
      <c r="C704" s="1">
        <v>1.0</v>
      </c>
      <c r="D704" s="1">
        <v>5.0</v>
      </c>
      <c r="E704" s="1">
        <v>5.0</v>
      </c>
      <c r="F704" s="1" t="s">
        <v>39</v>
      </c>
      <c r="H704" s="2">
        <v>44987.0</v>
      </c>
      <c r="J704" s="3">
        <f t="shared" si="2"/>
        <v>1</v>
      </c>
      <c r="K704" s="4">
        <f t="shared" si="3"/>
        <v>5</v>
      </c>
      <c r="L704" s="4">
        <f t="shared" si="4"/>
        <v>5</v>
      </c>
      <c r="S704" s="1" t="s">
        <v>741</v>
      </c>
      <c r="T704" s="4" t="str">
        <f t="shared" si="5"/>
        <v>Salad</v>
      </c>
      <c r="U704" s="4" t="str">
        <f t="shared" si="6"/>
        <v>UNKNOWN</v>
      </c>
      <c r="V704" s="4" t="str">
        <f t="shared" si="7"/>
        <v>Digital Wallet</v>
      </c>
      <c r="W704" s="4">
        <f t="shared" ref="W704:Y704" si="711">IF(OR(J704 = "ERROR", J704 = ""), "UNKNOWN", J704)</f>
        <v>1</v>
      </c>
      <c r="X704" s="4">
        <f t="shared" si="711"/>
        <v>5</v>
      </c>
      <c r="Y704" s="4">
        <f t="shared" si="711"/>
        <v>5</v>
      </c>
      <c r="Z704" s="5">
        <f t="shared" si="9"/>
        <v>44987</v>
      </c>
    </row>
    <row r="705">
      <c r="A705" s="1" t="s">
        <v>742</v>
      </c>
      <c r="B705" s="1" t="s">
        <v>55</v>
      </c>
      <c r="C705" s="1">
        <v>1.0</v>
      </c>
      <c r="D705" s="1">
        <v>3.0</v>
      </c>
      <c r="E705" s="1">
        <v>3.0</v>
      </c>
      <c r="F705" s="1" t="s">
        <v>28</v>
      </c>
      <c r="G705" s="1" t="s">
        <v>29</v>
      </c>
      <c r="H705" s="6">
        <v>45225.0</v>
      </c>
      <c r="J705" s="3">
        <f t="shared" si="2"/>
        <v>1</v>
      </c>
      <c r="K705" s="4">
        <f t="shared" si="3"/>
        <v>3</v>
      </c>
      <c r="L705" s="4">
        <f t="shared" si="4"/>
        <v>3</v>
      </c>
      <c r="S705" s="1" t="s">
        <v>742</v>
      </c>
      <c r="T705" s="4" t="str">
        <f t="shared" si="5"/>
        <v>Juice</v>
      </c>
      <c r="U705" s="4" t="str">
        <f t="shared" si="6"/>
        <v>In-store</v>
      </c>
      <c r="V705" s="4" t="str">
        <f t="shared" si="7"/>
        <v>Cash</v>
      </c>
      <c r="W705" s="4">
        <f t="shared" ref="W705:Y705" si="712">IF(OR(J705 = "ERROR", J705 = ""), "UNKNOWN", J705)</f>
        <v>1</v>
      </c>
      <c r="X705" s="4">
        <f t="shared" si="712"/>
        <v>3</v>
      </c>
      <c r="Y705" s="4">
        <f t="shared" si="712"/>
        <v>3</v>
      </c>
      <c r="Z705" s="7">
        <f t="shared" si="9"/>
        <v>45225</v>
      </c>
    </row>
    <row r="706">
      <c r="A706" s="1" t="s">
        <v>743</v>
      </c>
      <c r="B706" s="1" t="s">
        <v>22</v>
      </c>
      <c r="C706" s="1">
        <v>3.0</v>
      </c>
      <c r="D706" s="1">
        <v>2.0</v>
      </c>
      <c r="E706" s="1">
        <v>6.0</v>
      </c>
      <c r="F706" s="1" t="s">
        <v>23</v>
      </c>
      <c r="G706" s="1" t="s">
        <v>29</v>
      </c>
      <c r="H706" s="2">
        <v>45161.0</v>
      </c>
      <c r="J706" s="3">
        <f t="shared" si="2"/>
        <v>3</v>
      </c>
      <c r="K706" s="4">
        <f t="shared" si="3"/>
        <v>2</v>
      </c>
      <c r="L706" s="4">
        <f t="shared" si="4"/>
        <v>6</v>
      </c>
      <c r="S706" s="1" t="s">
        <v>743</v>
      </c>
      <c r="T706" s="4" t="str">
        <f t="shared" si="5"/>
        <v>Coffee</v>
      </c>
      <c r="U706" s="4" t="str">
        <f t="shared" si="6"/>
        <v>In-store</v>
      </c>
      <c r="V706" s="4" t="str">
        <f t="shared" si="7"/>
        <v>Credit Card</v>
      </c>
      <c r="W706" s="4">
        <f t="shared" ref="W706:Y706" si="713">IF(OR(J706 = "ERROR", J706 = ""), "UNKNOWN", J706)</f>
        <v>3</v>
      </c>
      <c r="X706" s="4">
        <f t="shared" si="713"/>
        <v>2</v>
      </c>
      <c r="Y706" s="4">
        <f t="shared" si="713"/>
        <v>6</v>
      </c>
      <c r="Z706" s="5">
        <f t="shared" si="9"/>
        <v>45161</v>
      </c>
    </row>
    <row r="707">
      <c r="A707" s="1" t="s">
        <v>744</v>
      </c>
      <c r="B707" s="1" t="s">
        <v>41</v>
      </c>
      <c r="C707" s="1">
        <v>2.0</v>
      </c>
      <c r="D707" s="1">
        <v>4.0</v>
      </c>
      <c r="E707" s="1">
        <v>8.0</v>
      </c>
      <c r="F707" s="1" t="s">
        <v>39</v>
      </c>
      <c r="G707" s="1" t="s">
        <v>24</v>
      </c>
      <c r="H707" s="2">
        <v>45266.0</v>
      </c>
      <c r="J707" s="3">
        <f t="shared" si="2"/>
        <v>2</v>
      </c>
      <c r="K707" s="4">
        <f t="shared" si="3"/>
        <v>4</v>
      </c>
      <c r="L707" s="4">
        <f t="shared" si="4"/>
        <v>8</v>
      </c>
      <c r="S707" s="1" t="s">
        <v>744</v>
      </c>
      <c r="T707" s="4" t="str">
        <f t="shared" si="5"/>
        <v>Smoothie</v>
      </c>
      <c r="U707" s="4" t="str">
        <f t="shared" si="6"/>
        <v>Takeaway</v>
      </c>
      <c r="V707" s="4" t="str">
        <f t="shared" si="7"/>
        <v>Digital Wallet</v>
      </c>
      <c r="W707" s="4">
        <f t="shared" ref="W707:Y707" si="714">IF(OR(J707 = "ERROR", J707 = ""), "UNKNOWN", J707)</f>
        <v>2</v>
      </c>
      <c r="X707" s="4">
        <f t="shared" si="714"/>
        <v>4</v>
      </c>
      <c r="Y707" s="4">
        <f t="shared" si="714"/>
        <v>8</v>
      </c>
      <c r="Z707" s="5">
        <f t="shared" si="9"/>
        <v>45266</v>
      </c>
    </row>
    <row r="708">
      <c r="A708" s="1" t="s">
        <v>745</v>
      </c>
      <c r="B708" s="1" t="s">
        <v>36</v>
      </c>
      <c r="C708" s="1">
        <v>3.0</v>
      </c>
      <c r="D708" s="1">
        <v>5.0</v>
      </c>
      <c r="E708" s="1">
        <v>15.0</v>
      </c>
      <c r="F708" s="1" t="s">
        <v>23</v>
      </c>
      <c r="G708" s="1" t="s">
        <v>30</v>
      </c>
      <c r="H708" s="2">
        <v>45088.0</v>
      </c>
      <c r="J708" s="3">
        <f t="shared" si="2"/>
        <v>3</v>
      </c>
      <c r="K708" s="4">
        <f t="shared" si="3"/>
        <v>5</v>
      </c>
      <c r="L708" s="4">
        <f t="shared" si="4"/>
        <v>15</v>
      </c>
      <c r="S708" s="1" t="s">
        <v>745</v>
      </c>
      <c r="T708" s="4" t="str">
        <f t="shared" si="5"/>
        <v>Salad</v>
      </c>
      <c r="U708" s="4" t="str">
        <f t="shared" si="6"/>
        <v>UNKNOWN</v>
      </c>
      <c r="V708" s="4" t="str">
        <f t="shared" si="7"/>
        <v>Credit Card</v>
      </c>
      <c r="W708" s="4">
        <f t="shared" ref="W708:Y708" si="715">IF(OR(J708 = "ERROR", J708 = ""), "UNKNOWN", J708)</f>
        <v>3</v>
      </c>
      <c r="X708" s="4">
        <f t="shared" si="715"/>
        <v>5</v>
      </c>
      <c r="Y708" s="4">
        <f t="shared" si="715"/>
        <v>15</v>
      </c>
      <c r="Z708" s="5">
        <f t="shared" si="9"/>
        <v>45088</v>
      </c>
    </row>
    <row r="709">
      <c r="A709" s="1" t="s">
        <v>746</v>
      </c>
      <c r="B709" s="1" t="s">
        <v>44</v>
      </c>
      <c r="C709" s="1">
        <v>3.0</v>
      </c>
      <c r="D709" s="1">
        <v>4.0</v>
      </c>
      <c r="E709" s="1">
        <v>12.0</v>
      </c>
      <c r="F709" s="1" t="s">
        <v>39</v>
      </c>
      <c r="G709" s="1" t="s">
        <v>24</v>
      </c>
      <c r="H709" s="2">
        <v>45151.0</v>
      </c>
      <c r="J709" s="3">
        <f t="shared" si="2"/>
        <v>3</v>
      </c>
      <c r="K709" s="4">
        <f t="shared" si="3"/>
        <v>4</v>
      </c>
      <c r="L709" s="4">
        <f t="shared" si="4"/>
        <v>12</v>
      </c>
      <c r="S709" s="1" t="s">
        <v>746</v>
      </c>
      <c r="T709" s="4" t="str">
        <f t="shared" si="5"/>
        <v>Sandwich</v>
      </c>
      <c r="U709" s="4" t="str">
        <f t="shared" si="6"/>
        <v>Takeaway</v>
      </c>
      <c r="V709" s="4" t="str">
        <f t="shared" si="7"/>
        <v>Digital Wallet</v>
      </c>
      <c r="W709" s="4">
        <f t="shared" ref="W709:Y709" si="716">IF(OR(J709 = "ERROR", J709 = ""), "UNKNOWN", J709)</f>
        <v>3</v>
      </c>
      <c r="X709" s="4">
        <f t="shared" si="716"/>
        <v>4</v>
      </c>
      <c r="Y709" s="4">
        <f t="shared" si="716"/>
        <v>12</v>
      </c>
      <c r="Z709" s="5">
        <f t="shared" si="9"/>
        <v>45151</v>
      </c>
    </row>
    <row r="710">
      <c r="A710" s="1" t="s">
        <v>747</v>
      </c>
      <c r="B710" s="1" t="s">
        <v>81</v>
      </c>
      <c r="C710" s="1">
        <v>5.0</v>
      </c>
      <c r="D710" s="1">
        <v>1.5</v>
      </c>
      <c r="E710" s="1">
        <v>7.5</v>
      </c>
      <c r="H710" s="2">
        <v>45069.0</v>
      </c>
      <c r="J710" s="3">
        <f t="shared" si="2"/>
        <v>5</v>
      </c>
      <c r="K710" s="4">
        <f t="shared" si="3"/>
        <v>1.5</v>
      </c>
      <c r="L710" s="4">
        <f t="shared" si="4"/>
        <v>7.5</v>
      </c>
      <c r="S710" s="1" t="s">
        <v>747</v>
      </c>
      <c r="T710" s="4" t="str">
        <f t="shared" si="5"/>
        <v>Tea</v>
      </c>
      <c r="U710" s="4" t="str">
        <f t="shared" si="6"/>
        <v>UNKNOWN</v>
      </c>
      <c r="V710" s="4" t="str">
        <f t="shared" si="7"/>
        <v>UNKNOWN</v>
      </c>
      <c r="W710" s="4">
        <f t="shared" ref="W710:Y710" si="717">IF(OR(J710 = "ERROR", J710 = ""), "UNKNOWN", J710)</f>
        <v>5</v>
      </c>
      <c r="X710" s="4">
        <f t="shared" si="717"/>
        <v>1.5</v>
      </c>
      <c r="Y710" s="4">
        <f t="shared" si="717"/>
        <v>7.5</v>
      </c>
      <c r="Z710" s="5">
        <f t="shared" si="9"/>
        <v>45069</v>
      </c>
    </row>
    <row r="711">
      <c r="A711" s="1" t="s">
        <v>748</v>
      </c>
      <c r="B711" s="1" t="s">
        <v>36</v>
      </c>
      <c r="C711" s="1">
        <v>1.0</v>
      </c>
      <c r="D711" s="1">
        <v>5.0</v>
      </c>
      <c r="E711" s="1">
        <v>5.0</v>
      </c>
      <c r="G711" s="1" t="s">
        <v>24</v>
      </c>
      <c r="H711" s="2">
        <v>45143.0</v>
      </c>
      <c r="J711" s="3">
        <f t="shared" si="2"/>
        <v>1</v>
      </c>
      <c r="K711" s="4">
        <f t="shared" si="3"/>
        <v>5</v>
      </c>
      <c r="L711" s="4">
        <f t="shared" si="4"/>
        <v>5</v>
      </c>
      <c r="S711" s="1" t="s">
        <v>748</v>
      </c>
      <c r="T711" s="4" t="str">
        <f t="shared" si="5"/>
        <v>Salad</v>
      </c>
      <c r="U711" s="4" t="str">
        <f t="shared" si="6"/>
        <v>Takeaway</v>
      </c>
      <c r="V711" s="4" t="str">
        <f t="shared" si="7"/>
        <v>UNKNOWN</v>
      </c>
      <c r="W711" s="4">
        <f t="shared" ref="W711:Y711" si="718">IF(OR(J711 = "ERROR", J711 = ""), "UNKNOWN", J711)</f>
        <v>1</v>
      </c>
      <c r="X711" s="4">
        <f t="shared" si="718"/>
        <v>5</v>
      </c>
      <c r="Y711" s="4">
        <f t="shared" si="718"/>
        <v>5</v>
      </c>
      <c r="Z711" s="5">
        <f t="shared" si="9"/>
        <v>45143</v>
      </c>
    </row>
    <row r="712">
      <c r="A712" s="1" t="s">
        <v>749</v>
      </c>
      <c r="B712" s="1" t="s">
        <v>81</v>
      </c>
      <c r="C712" s="1">
        <v>5.0</v>
      </c>
      <c r="D712" s="1">
        <v>1.5</v>
      </c>
      <c r="E712" s="1">
        <v>7.5</v>
      </c>
      <c r="G712" s="1" t="s">
        <v>24</v>
      </c>
      <c r="H712" s="6">
        <v>45217.0</v>
      </c>
      <c r="J712" s="3">
        <f t="shared" si="2"/>
        <v>5</v>
      </c>
      <c r="K712" s="4">
        <f t="shared" si="3"/>
        <v>1.5</v>
      </c>
      <c r="L712" s="4">
        <f t="shared" si="4"/>
        <v>7.5</v>
      </c>
      <c r="S712" s="1" t="s">
        <v>749</v>
      </c>
      <c r="T712" s="4" t="str">
        <f t="shared" si="5"/>
        <v>Tea</v>
      </c>
      <c r="U712" s="4" t="str">
        <f t="shared" si="6"/>
        <v>Takeaway</v>
      </c>
      <c r="V712" s="4" t="str">
        <f t="shared" si="7"/>
        <v>UNKNOWN</v>
      </c>
      <c r="W712" s="4">
        <f t="shared" ref="W712:Y712" si="719">IF(OR(J712 = "ERROR", J712 = ""), "UNKNOWN", J712)</f>
        <v>5</v>
      </c>
      <c r="X712" s="4">
        <f t="shared" si="719"/>
        <v>1.5</v>
      </c>
      <c r="Y712" s="4">
        <f t="shared" si="719"/>
        <v>7.5</v>
      </c>
      <c r="Z712" s="7">
        <f t="shared" si="9"/>
        <v>45217</v>
      </c>
    </row>
    <row r="713">
      <c r="A713" s="1" t="s">
        <v>750</v>
      </c>
      <c r="B713" s="1" t="s">
        <v>27</v>
      </c>
      <c r="C713" s="1">
        <v>1.0</v>
      </c>
      <c r="D713" s="1">
        <v>3.0</v>
      </c>
      <c r="E713" s="1">
        <v>3.0</v>
      </c>
      <c r="H713" s="2">
        <v>44944.0</v>
      </c>
      <c r="J713" s="3">
        <f t="shared" si="2"/>
        <v>1</v>
      </c>
      <c r="K713" s="4">
        <f t="shared" si="3"/>
        <v>3</v>
      </c>
      <c r="L713" s="4">
        <f t="shared" si="4"/>
        <v>3</v>
      </c>
      <c r="S713" s="1" t="s">
        <v>750</v>
      </c>
      <c r="T713" s="4" t="str">
        <f t="shared" si="5"/>
        <v>Cake</v>
      </c>
      <c r="U713" s="4" t="str">
        <f t="shared" si="6"/>
        <v>UNKNOWN</v>
      </c>
      <c r="V713" s="4" t="str">
        <f t="shared" si="7"/>
        <v>UNKNOWN</v>
      </c>
      <c r="W713" s="4">
        <f t="shared" ref="W713:Y713" si="720">IF(OR(J713 = "ERROR", J713 = ""), "UNKNOWN", J713)</f>
        <v>1</v>
      </c>
      <c r="X713" s="4">
        <f t="shared" si="720"/>
        <v>3</v>
      </c>
      <c r="Y713" s="4">
        <f t="shared" si="720"/>
        <v>3</v>
      </c>
      <c r="Z713" s="5">
        <f t="shared" si="9"/>
        <v>44944</v>
      </c>
    </row>
    <row r="714">
      <c r="A714" s="1" t="s">
        <v>751</v>
      </c>
      <c r="B714" s="1" t="s">
        <v>22</v>
      </c>
      <c r="C714" s="1" t="s">
        <v>30</v>
      </c>
      <c r="D714" s="1">
        <v>2.0</v>
      </c>
      <c r="E714" s="1">
        <v>6.0</v>
      </c>
      <c r="G714" s="1" t="s">
        <v>29</v>
      </c>
      <c r="H714" s="2">
        <v>45204.0</v>
      </c>
      <c r="J714" s="3">
        <f t="shared" si="2"/>
        <v>3</v>
      </c>
      <c r="K714" s="4">
        <f t="shared" si="3"/>
        <v>2</v>
      </c>
      <c r="L714" s="4">
        <f t="shared" si="4"/>
        <v>6</v>
      </c>
      <c r="S714" s="1" t="s">
        <v>751</v>
      </c>
      <c r="T714" s="4" t="str">
        <f t="shared" si="5"/>
        <v>Coffee</v>
      </c>
      <c r="U714" s="4" t="str">
        <f t="shared" si="6"/>
        <v>In-store</v>
      </c>
      <c r="V714" s="4" t="str">
        <f t="shared" si="7"/>
        <v>UNKNOWN</v>
      </c>
      <c r="W714" s="4">
        <f t="shared" ref="W714:Y714" si="721">IF(OR(J714 = "ERROR", J714 = ""), "UNKNOWN", J714)</f>
        <v>3</v>
      </c>
      <c r="X714" s="4">
        <f t="shared" si="721"/>
        <v>2</v>
      </c>
      <c r="Y714" s="4">
        <f t="shared" si="721"/>
        <v>6</v>
      </c>
      <c r="Z714" s="5">
        <f t="shared" si="9"/>
        <v>45204</v>
      </c>
    </row>
    <row r="715">
      <c r="A715" s="1" t="s">
        <v>752</v>
      </c>
      <c r="B715" s="1" t="s">
        <v>44</v>
      </c>
      <c r="C715" s="1">
        <v>4.0</v>
      </c>
      <c r="D715" s="1">
        <v>4.0</v>
      </c>
      <c r="E715" s="1">
        <v>16.0</v>
      </c>
      <c r="F715" s="1" t="s">
        <v>23</v>
      </c>
      <c r="G715" s="1" t="s">
        <v>29</v>
      </c>
      <c r="H715" s="6">
        <v>45229.0</v>
      </c>
      <c r="J715" s="3">
        <f t="shared" si="2"/>
        <v>4</v>
      </c>
      <c r="K715" s="4">
        <f t="shared" si="3"/>
        <v>4</v>
      </c>
      <c r="L715" s="4">
        <f t="shared" si="4"/>
        <v>16</v>
      </c>
      <c r="S715" s="1" t="s">
        <v>752</v>
      </c>
      <c r="T715" s="4" t="str">
        <f t="shared" si="5"/>
        <v>Sandwich</v>
      </c>
      <c r="U715" s="4" t="str">
        <f t="shared" si="6"/>
        <v>In-store</v>
      </c>
      <c r="V715" s="4" t="str">
        <f t="shared" si="7"/>
        <v>Credit Card</v>
      </c>
      <c r="W715" s="4">
        <f t="shared" ref="W715:Y715" si="722">IF(OR(J715 = "ERROR", J715 = ""), "UNKNOWN", J715)</f>
        <v>4</v>
      </c>
      <c r="X715" s="4">
        <f t="shared" si="722"/>
        <v>4</v>
      </c>
      <c r="Y715" s="4">
        <f t="shared" si="722"/>
        <v>16</v>
      </c>
      <c r="Z715" s="7">
        <f t="shared" si="9"/>
        <v>45229</v>
      </c>
    </row>
    <row r="716">
      <c r="A716" s="1" t="s">
        <v>753</v>
      </c>
      <c r="B716" s="1" t="s">
        <v>81</v>
      </c>
      <c r="C716" s="1">
        <v>1.0</v>
      </c>
      <c r="D716" s="1">
        <v>1.5</v>
      </c>
      <c r="E716" s="1">
        <v>1.5</v>
      </c>
      <c r="F716" s="1" t="s">
        <v>39</v>
      </c>
      <c r="G716" s="1" t="s">
        <v>29</v>
      </c>
      <c r="H716" s="2">
        <v>45007.0</v>
      </c>
      <c r="J716" s="3">
        <f t="shared" si="2"/>
        <v>1</v>
      </c>
      <c r="K716" s="4">
        <f t="shared" si="3"/>
        <v>1.5</v>
      </c>
      <c r="L716" s="4">
        <f t="shared" si="4"/>
        <v>1.5</v>
      </c>
      <c r="S716" s="1" t="s">
        <v>753</v>
      </c>
      <c r="T716" s="4" t="str">
        <f t="shared" si="5"/>
        <v>Tea</v>
      </c>
      <c r="U716" s="4" t="str">
        <f t="shared" si="6"/>
        <v>In-store</v>
      </c>
      <c r="V716" s="4" t="str">
        <f t="shared" si="7"/>
        <v>Digital Wallet</v>
      </c>
      <c r="W716" s="4">
        <f t="shared" ref="W716:Y716" si="723">IF(OR(J716 = "ERROR", J716 = ""), "UNKNOWN", J716)</f>
        <v>1</v>
      </c>
      <c r="X716" s="4">
        <f t="shared" si="723"/>
        <v>1.5</v>
      </c>
      <c r="Y716" s="4">
        <f t="shared" si="723"/>
        <v>1.5</v>
      </c>
      <c r="Z716" s="5">
        <f t="shared" si="9"/>
        <v>45007</v>
      </c>
    </row>
    <row r="717">
      <c r="A717" s="1" t="s">
        <v>754</v>
      </c>
      <c r="B717" s="1" t="s">
        <v>36</v>
      </c>
      <c r="C717" s="1">
        <v>3.0</v>
      </c>
      <c r="D717" s="1">
        <v>5.0</v>
      </c>
      <c r="E717" s="1">
        <v>15.0</v>
      </c>
      <c r="G717" s="1" t="s">
        <v>24</v>
      </c>
      <c r="H717" s="6">
        <v>45210.0</v>
      </c>
      <c r="J717" s="3">
        <f t="shared" si="2"/>
        <v>3</v>
      </c>
      <c r="K717" s="4">
        <f t="shared" si="3"/>
        <v>5</v>
      </c>
      <c r="L717" s="4">
        <f t="shared" si="4"/>
        <v>15</v>
      </c>
      <c r="S717" s="1" t="s">
        <v>754</v>
      </c>
      <c r="T717" s="4" t="str">
        <f t="shared" si="5"/>
        <v>Salad</v>
      </c>
      <c r="U717" s="4" t="str">
        <f t="shared" si="6"/>
        <v>Takeaway</v>
      </c>
      <c r="V717" s="4" t="str">
        <f t="shared" si="7"/>
        <v>UNKNOWN</v>
      </c>
      <c r="W717" s="4">
        <f t="shared" ref="W717:Y717" si="724">IF(OR(J717 = "ERROR", J717 = ""), "UNKNOWN", J717)</f>
        <v>3</v>
      </c>
      <c r="X717" s="4">
        <f t="shared" si="724"/>
        <v>5</v>
      </c>
      <c r="Y717" s="4">
        <f t="shared" si="724"/>
        <v>15</v>
      </c>
      <c r="Z717" s="7">
        <f t="shared" si="9"/>
        <v>45210</v>
      </c>
    </row>
    <row r="718">
      <c r="A718" s="1" t="s">
        <v>755</v>
      </c>
      <c r="B718" s="1" t="s">
        <v>44</v>
      </c>
      <c r="C718" s="1">
        <v>1.0</v>
      </c>
      <c r="D718" s="1">
        <v>4.0</v>
      </c>
      <c r="E718" s="1">
        <v>4.0</v>
      </c>
      <c r="G718" s="1" t="s">
        <v>24</v>
      </c>
      <c r="H718" s="2">
        <v>45146.0</v>
      </c>
      <c r="J718" s="3">
        <f t="shared" si="2"/>
        <v>1</v>
      </c>
      <c r="K718" s="4">
        <f t="shared" si="3"/>
        <v>4</v>
      </c>
      <c r="L718" s="4">
        <f t="shared" si="4"/>
        <v>4</v>
      </c>
      <c r="S718" s="1" t="s">
        <v>755</v>
      </c>
      <c r="T718" s="4" t="str">
        <f t="shared" si="5"/>
        <v>Sandwich</v>
      </c>
      <c r="U718" s="4" t="str">
        <f t="shared" si="6"/>
        <v>Takeaway</v>
      </c>
      <c r="V718" s="4" t="str">
        <f t="shared" si="7"/>
        <v>UNKNOWN</v>
      </c>
      <c r="W718" s="4">
        <f t="shared" ref="W718:Y718" si="725">IF(OR(J718 = "ERROR", J718 = ""), "UNKNOWN", J718)</f>
        <v>1</v>
      </c>
      <c r="X718" s="4">
        <f t="shared" si="725"/>
        <v>4</v>
      </c>
      <c r="Y718" s="4">
        <f t="shared" si="725"/>
        <v>4</v>
      </c>
      <c r="Z718" s="5">
        <f t="shared" si="9"/>
        <v>45146</v>
      </c>
    </row>
    <row r="719">
      <c r="A719" s="1" t="s">
        <v>756</v>
      </c>
      <c r="B719" s="1" t="s">
        <v>30</v>
      </c>
      <c r="C719" s="1">
        <v>5.0</v>
      </c>
      <c r="D719" s="1">
        <v>1.5</v>
      </c>
      <c r="E719" s="1">
        <v>7.5</v>
      </c>
      <c r="G719" s="1" t="s">
        <v>25</v>
      </c>
      <c r="H719" s="6">
        <v>45286.0</v>
      </c>
      <c r="J719" s="3">
        <f t="shared" si="2"/>
        <v>5</v>
      </c>
      <c r="K719" s="4">
        <f t="shared" si="3"/>
        <v>1.5</v>
      </c>
      <c r="L719" s="4">
        <f t="shared" si="4"/>
        <v>7.5</v>
      </c>
      <c r="S719" s="1" t="s">
        <v>756</v>
      </c>
      <c r="T719" s="4" t="str">
        <f t="shared" si="5"/>
        <v>UNKNOWN</v>
      </c>
      <c r="U719" s="4" t="str">
        <f t="shared" si="6"/>
        <v>UNKNOWN</v>
      </c>
      <c r="V719" s="4" t="str">
        <f t="shared" si="7"/>
        <v>UNKNOWN</v>
      </c>
      <c r="W719" s="4">
        <f t="shared" ref="W719:Y719" si="726">IF(OR(J719 = "ERROR", J719 = ""), "UNKNOWN", J719)</f>
        <v>5</v>
      </c>
      <c r="X719" s="4">
        <f t="shared" si="726"/>
        <v>1.5</v>
      </c>
      <c r="Y719" s="4">
        <f t="shared" si="726"/>
        <v>7.5</v>
      </c>
      <c r="Z719" s="7">
        <f t="shared" si="9"/>
        <v>45286</v>
      </c>
    </row>
    <row r="720">
      <c r="A720" s="1" t="s">
        <v>757</v>
      </c>
      <c r="B720" s="1" t="s">
        <v>32</v>
      </c>
      <c r="C720" s="1">
        <v>3.0</v>
      </c>
      <c r="E720" s="1">
        <v>3.0</v>
      </c>
      <c r="F720" s="1" t="s">
        <v>39</v>
      </c>
      <c r="H720" s="1" t="s">
        <v>30</v>
      </c>
      <c r="J720" s="3">
        <f t="shared" si="2"/>
        <v>3</v>
      </c>
      <c r="K720" s="4">
        <f t="shared" si="3"/>
        <v>1</v>
      </c>
      <c r="L720" s="4">
        <f t="shared" si="4"/>
        <v>3</v>
      </c>
      <c r="S720" s="1" t="s">
        <v>757</v>
      </c>
      <c r="T720" s="4" t="str">
        <f t="shared" si="5"/>
        <v>Cookie</v>
      </c>
      <c r="U720" s="4" t="str">
        <f t="shared" si="6"/>
        <v>UNKNOWN</v>
      </c>
      <c r="V720" s="4" t="str">
        <f t="shared" si="7"/>
        <v>Digital Wallet</v>
      </c>
      <c r="W720" s="4">
        <f t="shared" ref="W720:Y720" si="727">IF(OR(J720 = "ERROR", J720 = ""), "UNKNOWN", J720)</f>
        <v>3</v>
      </c>
      <c r="X720" s="4">
        <f t="shared" si="727"/>
        <v>1</v>
      </c>
      <c r="Y720" s="4">
        <f t="shared" si="727"/>
        <v>3</v>
      </c>
      <c r="Z720" s="4" t="str">
        <f t="shared" si="9"/>
        <v>UNKNOWN</v>
      </c>
    </row>
    <row r="721">
      <c r="A721" s="1" t="s">
        <v>758</v>
      </c>
      <c r="B721" s="1" t="s">
        <v>44</v>
      </c>
      <c r="C721" s="1">
        <v>1.0</v>
      </c>
      <c r="D721" s="1">
        <v>4.0</v>
      </c>
      <c r="E721" s="1">
        <v>4.0</v>
      </c>
      <c r="F721" s="1" t="s">
        <v>39</v>
      </c>
      <c r="G721" s="1" t="s">
        <v>24</v>
      </c>
      <c r="H721" s="2">
        <v>45165.0</v>
      </c>
      <c r="J721" s="3">
        <f t="shared" si="2"/>
        <v>1</v>
      </c>
      <c r="K721" s="4">
        <f t="shared" si="3"/>
        <v>4</v>
      </c>
      <c r="L721" s="4">
        <f t="shared" si="4"/>
        <v>4</v>
      </c>
      <c r="S721" s="1" t="s">
        <v>758</v>
      </c>
      <c r="T721" s="4" t="str">
        <f t="shared" si="5"/>
        <v>Sandwich</v>
      </c>
      <c r="U721" s="4" t="str">
        <f t="shared" si="6"/>
        <v>Takeaway</v>
      </c>
      <c r="V721" s="4" t="str">
        <f t="shared" si="7"/>
        <v>Digital Wallet</v>
      </c>
      <c r="W721" s="4">
        <f t="shared" ref="W721:Y721" si="728">IF(OR(J721 = "ERROR", J721 = ""), "UNKNOWN", J721)</f>
        <v>1</v>
      </c>
      <c r="X721" s="4">
        <f t="shared" si="728"/>
        <v>4</v>
      </c>
      <c r="Y721" s="4">
        <f t="shared" si="728"/>
        <v>4</v>
      </c>
      <c r="Z721" s="5">
        <f t="shared" si="9"/>
        <v>45165</v>
      </c>
    </row>
    <row r="722">
      <c r="A722" s="1" t="s">
        <v>759</v>
      </c>
      <c r="B722" s="1" t="s">
        <v>41</v>
      </c>
      <c r="C722" s="1">
        <v>5.0</v>
      </c>
      <c r="D722" s="1" t="s">
        <v>30</v>
      </c>
      <c r="E722" s="1">
        <v>20.0</v>
      </c>
      <c r="F722" s="1" t="s">
        <v>23</v>
      </c>
      <c r="G722" s="1" t="s">
        <v>24</v>
      </c>
      <c r="H722" s="2">
        <v>45072.0</v>
      </c>
      <c r="J722" s="3">
        <f t="shared" si="2"/>
        <v>5</v>
      </c>
      <c r="K722" s="4">
        <f t="shared" si="3"/>
        <v>4</v>
      </c>
      <c r="L722" s="4">
        <f t="shared" si="4"/>
        <v>20</v>
      </c>
      <c r="S722" s="1" t="s">
        <v>759</v>
      </c>
      <c r="T722" s="4" t="str">
        <f t="shared" si="5"/>
        <v>Smoothie</v>
      </c>
      <c r="U722" s="4" t="str">
        <f t="shared" si="6"/>
        <v>Takeaway</v>
      </c>
      <c r="V722" s="4" t="str">
        <f t="shared" si="7"/>
        <v>Credit Card</v>
      </c>
      <c r="W722" s="4">
        <f t="shared" ref="W722:Y722" si="729">IF(OR(J722 = "ERROR", J722 = ""), "UNKNOWN", J722)</f>
        <v>5</v>
      </c>
      <c r="X722" s="4">
        <f t="shared" si="729"/>
        <v>4</v>
      </c>
      <c r="Y722" s="4">
        <f t="shared" si="729"/>
        <v>20</v>
      </c>
      <c r="Z722" s="5">
        <f t="shared" si="9"/>
        <v>45072</v>
      </c>
    </row>
    <row r="723">
      <c r="A723" s="1" t="s">
        <v>760</v>
      </c>
      <c r="B723" s="1" t="s">
        <v>81</v>
      </c>
      <c r="C723" s="1">
        <v>2.0</v>
      </c>
      <c r="D723" s="1">
        <v>1.5</v>
      </c>
      <c r="E723" s="1">
        <v>3.0</v>
      </c>
      <c r="F723" s="1" t="s">
        <v>23</v>
      </c>
      <c r="H723" s="2">
        <v>45093.0</v>
      </c>
      <c r="J723" s="3">
        <f t="shared" si="2"/>
        <v>2</v>
      </c>
      <c r="K723" s="4">
        <f t="shared" si="3"/>
        <v>1.5</v>
      </c>
      <c r="L723" s="4">
        <f t="shared" si="4"/>
        <v>3</v>
      </c>
      <c r="S723" s="1" t="s">
        <v>760</v>
      </c>
      <c r="T723" s="4" t="str">
        <f t="shared" si="5"/>
        <v>Tea</v>
      </c>
      <c r="U723" s="4" t="str">
        <f t="shared" si="6"/>
        <v>UNKNOWN</v>
      </c>
      <c r="V723" s="4" t="str">
        <f t="shared" si="7"/>
        <v>Credit Card</v>
      </c>
      <c r="W723" s="4">
        <f t="shared" ref="W723:Y723" si="730">IF(OR(J723 = "ERROR", J723 = ""), "UNKNOWN", J723)</f>
        <v>2</v>
      </c>
      <c r="X723" s="4">
        <f t="shared" si="730"/>
        <v>1.5</v>
      </c>
      <c r="Y723" s="4">
        <f t="shared" si="730"/>
        <v>3</v>
      </c>
      <c r="Z723" s="5">
        <f t="shared" si="9"/>
        <v>45093</v>
      </c>
    </row>
    <row r="724">
      <c r="A724" s="1" t="s">
        <v>761</v>
      </c>
      <c r="B724" s="1" t="s">
        <v>32</v>
      </c>
      <c r="C724" s="1">
        <v>1.0</v>
      </c>
      <c r="D724" s="1">
        <v>1.0</v>
      </c>
      <c r="E724" s="1">
        <v>1.0</v>
      </c>
      <c r="F724" s="1" t="s">
        <v>25</v>
      </c>
      <c r="G724" s="1" t="s">
        <v>24</v>
      </c>
      <c r="H724" s="1" t="s">
        <v>30</v>
      </c>
      <c r="J724" s="3">
        <f t="shared" si="2"/>
        <v>1</v>
      </c>
      <c r="K724" s="4">
        <f t="shared" si="3"/>
        <v>1</v>
      </c>
      <c r="L724" s="4">
        <f t="shared" si="4"/>
        <v>1</v>
      </c>
      <c r="S724" s="1" t="s">
        <v>761</v>
      </c>
      <c r="T724" s="4" t="str">
        <f t="shared" si="5"/>
        <v>Cookie</v>
      </c>
      <c r="U724" s="4" t="str">
        <f t="shared" si="6"/>
        <v>Takeaway</v>
      </c>
      <c r="V724" s="4" t="str">
        <f t="shared" si="7"/>
        <v>UNKNOWN</v>
      </c>
      <c r="W724" s="4">
        <f t="shared" ref="W724:Y724" si="731">IF(OR(J724 = "ERROR", J724 = ""), "UNKNOWN", J724)</f>
        <v>1</v>
      </c>
      <c r="X724" s="4">
        <f t="shared" si="731"/>
        <v>1</v>
      </c>
      <c r="Y724" s="4">
        <f t="shared" si="731"/>
        <v>1</v>
      </c>
      <c r="Z724" s="4" t="str">
        <f t="shared" si="9"/>
        <v>UNKNOWN</v>
      </c>
    </row>
    <row r="725">
      <c r="A725" s="1" t="s">
        <v>762</v>
      </c>
      <c r="B725" s="1" t="s">
        <v>81</v>
      </c>
      <c r="C725" s="1">
        <v>4.0</v>
      </c>
      <c r="D725" s="1">
        <v>1.5</v>
      </c>
      <c r="E725" s="1">
        <v>6.0</v>
      </c>
      <c r="F725" s="1" t="s">
        <v>28</v>
      </c>
      <c r="G725" s="1" t="s">
        <v>24</v>
      </c>
      <c r="H725" s="6">
        <v>45285.0</v>
      </c>
      <c r="J725" s="3">
        <f t="shared" si="2"/>
        <v>4</v>
      </c>
      <c r="K725" s="4">
        <f t="shared" si="3"/>
        <v>1.5</v>
      </c>
      <c r="L725" s="4">
        <f t="shared" si="4"/>
        <v>6</v>
      </c>
      <c r="S725" s="1" t="s">
        <v>762</v>
      </c>
      <c r="T725" s="4" t="str">
        <f t="shared" si="5"/>
        <v>Tea</v>
      </c>
      <c r="U725" s="4" t="str">
        <f t="shared" si="6"/>
        <v>Takeaway</v>
      </c>
      <c r="V725" s="4" t="str">
        <f t="shared" si="7"/>
        <v>Cash</v>
      </c>
      <c r="W725" s="4">
        <f t="shared" ref="W725:Y725" si="732">IF(OR(J725 = "ERROR", J725 = ""), "UNKNOWN", J725)</f>
        <v>4</v>
      </c>
      <c r="X725" s="4">
        <f t="shared" si="732"/>
        <v>1.5</v>
      </c>
      <c r="Y725" s="4">
        <f t="shared" si="732"/>
        <v>6</v>
      </c>
      <c r="Z725" s="7">
        <f t="shared" si="9"/>
        <v>45285</v>
      </c>
    </row>
    <row r="726">
      <c r="A726" s="1" t="s">
        <v>763</v>
      </c>
      <c r="B726" s="1" t="s">
        <v>30</v>
      </c>
      <c r="C726" s="1" t="s">
        <v>25</v>
      </c>
      <c r="D726" s="1">
        <v>2.0</v>
      </c>
      <c r="E726" s="1">
        <v>6.0</v>
      </c>
      <c r="F726" s="1" t="s">
        <v>23</v>
      </c>
      <c r="G726" s="1" t="s">
        <v>29</v>
      </c>
      <c r="H726" s="2">
        <v>45159.0</v>
      </c>
      <c r="J726" s="3">
        <f t="shared" si="2"/>
        <v>3</v>
      </c>
      <c r="K726" s="4">
        <f t="shared" si="3"/>
        <v>2</v>
      </c>
      <c r="L726" s="4">
        <f t="shared" si="4"/>
        <v>6</v>
      </c>
      <c r="S726" s="1" t="s">
        <v>763</v>
      </c>
      <c r="T726" s="4" t="str">
        <f t="shared" si="5"/>
        <v>UNKNOWN</v>
      </c>
      <c r="U726" s="4" t="str">
        <f t="shared" si="6"/>
        <v>In-store</v>
      </c>
      <c r="V726" s="4" t="str">
        <f t="shared" si="7"/>
        <v>Credit Card</v>
      </c>
      <c r="W726" s="4">
        <f t="shared" ref="W726:Y726" si="733">IF(OR(J726 = "ERROR", J726 = ""), "UNKNOWN", J726)</f>
        <v>3</v>
      </c>
      <c r="X726" s="4">
        <f t="shared" si="733"/>
        <v>2</v>
      </c>
      <c r="Y726" s="4">
        <f t="shared" si="733"/>
        <v>6</v>
      </c>
      <c r="Z726" s="5">
        <f t="shared" si="9"/>
        <v>45159</v>
      </c>
    </row>
    <row r="727">
      <c r="A727" s="1" t="s">
        <v>764</v>
      </c>
      <c r="B727" s="1" t="s">
        <v>44</v>
      </c>
      <c r="C727" s="1">
        <v>4.0</v>
      </c>
      <c r="D727" s="1">
        <v>4.0</v>
      </c>
      <c r="E727" s="1">
        <v>16.0</v>
      </c>
      <c r="H727" s="2">
        <v>44951.0</v>
      </c>
      <c r="J727" s="3">
        <f t="shared" si="2"/>
        <v>4</v>
      </c>
      <c r="K727" s="4">
        <f t="shared" si="3"/>
        <v>4</v>
      </c>
      <c r="L727" s="4">
        <f t="shared" si="4"/>
        <v>16</v>
      </c>
      <c r="S727" s="1" t="s">
        <v>764</v>
      </c>
      <c r="T727" s="4" t="str">
        <f t="shared" si="5"/>
        <v>Sandwich</v>
      </c>
      <c r="U727" s="4" t="str">
        <f t="shared" si="6"/>
        <v>UNKNOWN</v>
      </c>
      <c r="V727" s="4" t="str">
        <f t="shared" si="7"/>
        <v>UNKNOWN</v>
      </c>
      <c r="W727" s="4">
        <f t="shared" ref="W727:Y727" si="734">IF(OR(J727 = "ERROR", J727 = ""), "UNKNOWN", J727)</f>
        <v>4</v>
      </c>
      <c r="X727" s="4">
        <f t="shared" si="734"/>
        <v>4</v>
      </c>
      <c r="Y727" s="4">
        <f t="shared" si="734"/>
        <v>16</v>
      </c>
      <c r="Z727" s="5">
        <f t="shared" si="9"/>
        <v>44951</v>
      </c>
    </row>
    <row r="728">
      <c r="A728" s="1" t="s">
        <v>765</v>
      </c>
      <c r="B728" s="1" t="s">
        <v>22</v>
      </c>
      <c r="C728" s="1">
        <v>1.0</v>
      </c>
      <c r="D728" s="1">
        <v>2.0</v>
      </c>
      <c r="E728" s="1">
        <v>2.0</v>
      </c>
      <c r="G728" s="1" t="s">
        <v>25</v>
      </c>
      <c r="H728" s="2">
        <v>45170.0</v>
      </c>
      <c r="J728" s="3">
        <f t="shared" si="2"/>
        <v>1</v>
      </c>
      <c r="K728" s="4">
        <f t="shared" si="3"/>
        <v>2</v>
      </c>
      <c r="L728" s="4">
        <f t="shared" si="4"/>
        <v>2</v>
      </c>
      <c r="S728" s="1" t="s">
        <v>765</v>
      </c>
      <c r="T728" s="4" t="str">
        <f t="shared" si="5"/>
        <v>Coffee</v>
      </c>
      <c r="U728" s="4" t="str">
        <f t="shared" si="6"/>
        <v>UNKNOWN</v>
      </c>
      <c r="V728" s="4" t="str">
        <f t="shared" si="7"/>
        <v>UNKNOWN</v>
      </c>
      <c r="W728" s="4">
        <f t="shared" ref="W728:Y728" si="735">IF(OR(J728 = "ERROR", J728 = ""), "UNKNOWN", J728)</f>
        <v>1</v>
      </c>
      <c r="X728" s="4">
        <f t="shared" si="735"/>
        <v>2</v>
      </c>
      <c r="Y728" s="4">
        <f t="shared" si="735"/>
        <v>2</v>
      </c>
      <c r="Z728" s="5">
        <f t="shared" si="9"/>
        <v>45170</v>
      </c>
    </row>
    <row r="729">
      <c r="A729" s="1" t="s">
        <v>766</v>
      </c>
      <c r="B729" s="1" t="s">
        <v>30</v>
      </c>
      <c r="C729" s="1">
        <v>2.0</v>
      </c>
      <c r="D729" s="1">
        <v>4.0</v>
      </c>
      <c r="E729" s="1" t="s">
        <v>30</v>
      </c>
      <c r="F729" s="1" t="s">
        <v>25</v>
      </c>
      <c r="H729" s="2">
        <v>45185.0</v>
      </c>
      <c r="J729" s="3">
        <f t="shared" si="2"/>
        <v>2</v>
      </c>
      <c r="K729" s="4">
        <f t="shared" si="3"/>
        <v>4</v>
      </c>
      <c r="L729" s="4">
        <f t="shared" si="4"/>
        <v>8</v>
      </c>
      <c r="S729" s="1" t="s">
        <v>766</v>
      </c>
      <c r="T729" s="4" t="str">
        <f t="shared" si="5"/>
        <v>UNKNOWN</v>
      </c>
      <c r="U729" s="4" t="str">
        <f t="shared" si="6"/>
        <v>UNKNOWN</v>
      </c>
      <c r="V729" s="4" t="str">
        <f t="shared" si="7"/>
        <v>UNKNOWN</v>
      </c>
      <c r="W729" s="4">
        <f t="shared" ref="W729:Y729" si="736">IF(OR(J729 = "ERROR", J729 = ""), "UNKNOWN", J729)</f>
        <v>2</v>
      </c>
      <c r="X729" s="4">
        <f t="shared" si="736"/>
        <v>4</v>
      </c>
      <c r="Y729" s="4">
        <f t="shared" si="736"/>
        <v>8</v>
      </c>
      <c r="Z729" s="5">
        <f t="shared" si="9"/>
        <v>45185</v>
      </c>
    </row>
    <row r="730">
      <c r="A730" s="1" t="s">
        <v>767</v>
      </c>
      <c r="B730" s="1" t="s">
        <v>22</v>
      </c>
      <c r="C730" s="1">
        <v>5.0</v>
      </c>
      <c r="D730" s="1">
        <v>2.0</v>
      </c>
      <c r="E730" s="1">
        <v>10.0</v>
      </c>
      <c r="F730" s="1" t="s">
        <v>39</v>
      </c>
      <c r="G730" s="1" t="s">
        <v>24</v>
      </c>
      <c r="H730" s="6">
        <v>45222.0</v>
      </c>
      <c r="J730" s="3">
        <f t="shared" si="2"/>
        <v>5</v>
      </c>
      <c r="K730" s="4">
        <f t="shared" si="3"/>
        <v>2</v>
      </c>
      <c r="L730" s="4">
        <f t="shared" si="4"/>
        <v>10</v>
      </c>
      <c r="S730" s="1" t="s">
        <v>767</v>
      </c>
      <c r="T730" s="4" t="str">
        <f t="shared" si="5"/>
        <v>Coffee</v>
      </c>
      <c r="U730" s="4" t="str">
        <f t="shared" si="6"/>
        <v>Takeaway</v>
      </c>
      <c r="V730" s="4" t="str">
        <f t="shared" si="7"/>
        <v>Digital Wallet</v>
      </c>
      <c r="W730" s="4">
        <f t="shared" ref="W730:Y730" si="737">IF(OR(J730 = "ERROR", J730 = ""), "UNKNOWN", J730)</f>
        <v>5</v>
      </c>
      <c r="X730" s="4">
        <f t="shared" si="737"/>
        <v>2</v>
      </c>
      <c r="Y730" s="4">
        <f t="shared" si="737"/>
        <v>10</v>
      </c>
      <c r="Z730" s="7">
        <f t="shared" si="9"/>
        <v>45222</v>
      </c>
    </row>
    <row r="731">
      <c r="A731" s="1" t="s">
        <v>768</v>
      </c>
      <c r="B731" s="1" t="s">
        <v>32</v>
      </c>
      <c r="C731" s="1">
        <v>5.0</v>
      </c>
      <c r="D731" s="1">
        <v>1.0</v>
      </c>
      <c r="E731" s="1">
        <v>5.0</v>
      </c>
      <c r="F731" s="1" t="s">
        <v>30</v>
      </c>
      <c r="G731" s="1" t="s">
        <v>29</v>
      </c>
      <c r="H731" s="2">
        <v>44976.0</v>
      </c>
      <c r="J731" s="3">
        <f t="shared" si="2"/>
        <v>5</v>
      </c>
      <c r="K731" s="4">
        <f t="shared" si="3"/>
        <v>1</v>
      </c>
      <c r="L731" s="4">
        <f t="shared" si="4"/>
        <v>5</v>
      </c>
      <c r="S731" s="1" t="s">
        <v>768</v>
      </c>
      <c r="T731" s="4" t="str">
        <f t="shared" si="5"/>
        <v>Cookie</v>
      </c>
      <c r="U731" s="4" t="str">
        <f t="shared" si="6"/>
        <v>In-store</v>
      </c>
      <c r="V731" s="4" t="str">
        <f t="shared" si="7"/>
        <v>UNKNOWN</v>
      </c>
      <c r="W731" s="4">
        <f t="shared" ref="W731:Y731" si="738">IF(OR(J731 = "ERROR", J731 = ""), "UNKNOWN", J731)</f>
        <v>5</v>
      </c>
      <c r="X731" s="4">
        <f t="shared" si="738"/>
        <v>1</v>
      </c>
      <c r="Y731" s="4">
        <f t="shared" si="738"/>
        <v>5</v>
      </c>
      <c r="Z731" s="5">
        <f t="shared" si="9"/>
        <v>44976</v>
      </c>
    </row>
    <row r="732">
      <c r="A732" s="1" t="s">
        <v>769</v>
      </c>
      <c r="B732" s="1" t="s">
        <v>36</v>
      </c>
      <c r="C732" s="1">
        <v>3.0</v>
      </c>
      <c r="D732" s="1">
        <v>5.0</v>
      </c>
      <c r="E732" s="1">
        <v>15.0</v>
      </c>
      <c r="F732" s="1" t="s">
        <v>39</v>
      </c>
      <c r="G732" s="1" t="s">
        <v>29</v>
      </c>
      <c r="H732" s="6">
        <v>45240.0</v>
      </c>
      <c r="J732" s="3">
        <f t="shared" si="2"/>
        <v>3</v>
      </c>
      <c r="K732" s="4">
        <f t="shared" si="3"/>
        <v>5</v>
      </c>
      <c r="L732" s="4">
        <f t="shared" si="4"/>
        <v>15</v>
      </c>
      <c r="S732" s="1" t="s">
        <v>769</v>
      </c>
      <c r="T732" s="4" t="str">
        <f t="shared" si="5"/>
        <v>Salad</v>
      </c>
      <c r="U732" s="4" t="str">
        <f t="shared" si="6"/>
        <v>In-store</v>
      </c>
      <c r="V732" s="4" t="str">
        <f t="shared" si="7"/>
        <v>Digital Wallet</v>
      </c>
      <c r="W732" s="4">
        <f t="shared" ref="W732:Y732" si="739">IF(OR(J732 = "ERROR", J732 = ""), "UNKNOWN", J732)</f>
        <v>3</v>
      </c>
      <c r="X732" s="4">
        <f t="shared" si="739"/>
        <v>5</v>
      </c>
      <c r="Y732" s="4">
        <f t="shared" si="739"/>
        <v>15</v>
      </c>
      <c r="Z732" s="7">
        <f t="shared" si="9"/>
        <v>45240</v>
      </c>
    </row>
    <row r="733">
      <c r="A733" s="1" t="s">
        <v>770</v>
      </c>
      <c r="B733" s="1" t="s">
        <v>22</v>
      </c>
      <c r="C733" s="1">
        <v>4.0</v>
      </c>
      <c r="D733" s="1">
        <v>2.0</v>
      </c>
      <c r="E733" s="1">
        <v>8.0</v>
      </c>
      <c r="F733" s="1" t="s">
        <v>23</v>
      </c>
      <c r="H733" s="2">
        <v>45088.0</v>
      </c>
      <c r="J733" s="3">
        <f t="shared" si="2"/>
        <v>4</v>
      </c>
      <c r="K733" s="4">
        <f t="shared" si="3"/>
        <v>2</v>
      </c>
      <c r="L733" s="4">
        <f t="shared" si="4"/>
        <v>8</v>
      </c>
      <c r="S733" s="1" t="s">
        <v>770</v>
      </c>
      <c r="T733" s="4" t="str">
        <f t="shared" si="5"/>
        <v>Coffee</v>
      </c>
      <c r="U733" s="4" t="str">
        <f t="shared" si="6"/>
        <v>UNKNOWN</v>
      </c>
      <c r="V733" s="4" t="str">
        <f t="shared" si="7"/>
        <v>Credit Card</v>
      </c>
      <c r="W733" s="4">
        <f t="shared" ref="W733:Y733" si="740">IF(OR(J733 = "ERROR", J733 = ""), "UNKNOWN", J733)</f>
        <v>4</v>
      </c>
      <c r="X733" s="4">
        <f t="shared" si="740"/>
        <v>2</v>
      </c>
      <c r="Y733" s="4">
        <f t="shared" si="740"/>
        <v>8</v>
      </c>
      <c r="Z733" s="5">
        <f t="shared" si="9"/>
        <v>45088</v>
      </c>
    </row>
    <row r="734">
      <c r="A734" s="1" t="s">
        <v>771</v>
      </c>
      <c r="B734" s="1" t="s">
        <v>81</v>
      </c>
      <c r="C734" s="1">
        <v>5.0</v>
      </c>
      <c r="D734" s="1">
        <v>1.5</v>
      </c>
      <c r="E734" s="1">
        <v>7.5</v>
      </c>
      <c r="G734" s="1" t="s">
        <v>30</v>
      </c>
      <c r="H734" s="2">
        <v>45192.0</v>
      </c>
      <c r="J734" s="3">
        <f t="shared" si="2"/>
        <v>5</v>
      </c>
      <c r="K734" s="4">
        <f t="shared" si="3"/>
        <v>1.5</v>
      </c>
      <c r="L734" s="4">
        <f t="shared" si="4"/>
        <v>7.5</v>
      </c>
      <c r="S734" s="1" t="s">
        <v>771</v>
      </c>
      <c r="T734" s="4" t="str">
        <f t="shared" si="5"/>
        <v>Tea</v>
      </c>
      <c r="U734" s="4" t="str">
        <f t="shared" si="6"/>
        <v>UNKNOWN</v>
      </c>
      <c r="V734" s="4" t="str">
        <f t="shared" si="7"/>
        <v>UNKNOWN</v>
      </c>
      <c r="W734" s="4">
        <f t="shared" ref="W734:Y734" si="741">IF(OR(J734 = "ERROR", J734 = ""), "UNKNOWN", J734)</f>
        <v>5</v>
      </c>
      <c r="X734" s="4">
        <f t="shared" si="741"/>
        <v>1.5</v>
      </c>
      <c r="Y734" s="4">
        <f t="shared" si="741"/>
        <v>7.5</v>
      </c>
      <c r="Z734" s="5">
        <f t="shared" si="9"/>
        <v>45192</v>
      </c>
    </row>
    <row r="735">
      <c r="A735" s="1" t="s">
        <v>772</v>
      </c>
      <c r="B735" s="1" t="s">
        <v>44</v>
      </c>
      <c r="C735" s="1">
        <v>1.0</v>
      </c>
      <c r="D735" s="1">
        <v>4.0</v>
      </c>
      <c r="E735" s="1">
        <v>4.0</v>
      </c>
      <c r="F735" s="1" t="s">
        <v>28</v>
      </c>
      <c r="H735" s="2">
        <v>45101.0</v>
      </c>
      <c r="J735" s="3">
        <f t="shared" si="2"/>
        <v>1</v>
      </c>
      <c r="K735" s="4">
        <f t="shared" si="3"/>
        <v>4</v>
      </c>
      <c r="L735" s="4">
        <f t="shared" si="4"/>
        <v>4</v>
      </c>
      <c r="S735" s="1" t="s">
        <v>772</v>
      </c>
      <c r="T735" s="4" t="str">
        <f t="shared" si="5"/>
        <v>Sandwich</v>
      </c>
      <c r="U735" s="4" t="str">
        <f t="shared" si="6"/>
        <v>UNKNOWN</v>
      </c>
      <c r="V735" s="4" t="str">
        <f t="shared" si="7"/>
        <v>Cash</v>
      </c>
      <c r="W735" s="4">
        <f t="shared" ref="W735:Y735" si="742">IF(OR(J735 = "ERROR", J735 = ""), "UNKNOWN", J735)</f>
        <v>1</v>
      </c>
      <c r="X735" s="4">
        <f t="shared" si="742"/>
        <v>4</v>
      </c>
      <c r="Y735" s="4">
        <f t="shared" si="742"/>
        <v>4</v>
      </c>
      <c r="Z735" s="5">
        <f t="shared" si="9"/>
        <v>45101</v>
      </c>
    </row>
    <row r="736">
      <c r="A736" s="1" t="s">
        <v>773</v>
      </c>
      <c r="B736" s="1" t="s">
        <v>44</v>
      </c>
      <c r="C736" s="1">
        <v>3.0</v>
      </c>
      <c r="D736" s="1">
        <v>4.0</v>
      </c>
      <c r="E736" s="1" t="s">
        <v>25</v>
      </c>
      <c r="F736" s="1" t="s">
        <v>28</v>
      </c>
      <c r="G736" s="1" t="s">
        <v>25</v>
      </c>
      <c r="H736" s="2">
        <v>45011.0</v>
      </c>
      <c r="J736" s="3">
        <f t="shared" si="2"/>
        <v>3</v>
      </c>
      <c r="K736" s="4">
        <f t="shared" si="3"/>
        <v>4</v>
      </c>
      <c r="L736" s="4">
        <f t="shared" si="4"/>
        <v>12</v>
      </c>
      <c r="S736" s="1" t="s">
        <v>773</v>
      </c>
      <c r="T736" s="4" t="str">
        <f t="shared" si="5"/>
        <v>Sandwich</v>
      </c>
      <c r="U736" s="4" t="str">
        <f t="shared" si="6"/>
        <v>UNKNOWN</v>
      </c>
      <c r="V736" s="4" t="str">
        <f t="shared" si="7"/>
        <v>Cash</v>
      </c>
      <c r="W736" s="4">
        <f t="shared" ref="W736:Y736" si="743">IF(OR(J736 = "ERROR", J736 = ""), "UNKNOWN", J736)</f>
        <v>3</v>
      </c>
      <c r="X736" s="4">
        <f t="shared" si="743"/>
        <v>4</v>
      </c>
      <c r="Y736" s="4">
        <f t="shared" si="743"/>
        <v>12</v>
      </c>
      <c r="Z736" s="5">
        <f t="shared" si="9"/>
        <v>45011</v>
      </c>
    </row>
    <row r="737">
      <c r="A737" s="1" t="s">
        <v>774</v>
      </c>
      <c r="B737" s="1" t="s">
        <v>22</v>
      </c>
      <c r="C737" s="1">
        <v>2.0</v>
      </c>
      <c r="D737" s="1">
        <v>2.0</v>
      </c>
      <c r="E737" s="1">
        <v>4.0</v>
      </c>
      <c r="F737" s="1" t="s">
        <v>39</v>
      </c>
      <c r="G737" s="1" t="s">
        <v>24</v>
      </c>
      <c r="H737" s="2">
        <v>45036.0</v>
      </c>
      <c r="J737" s="3">
        <f t="shared" si="2"/>
        <v>2</v>
      </c>
      <c r="K737" s="4">
        <f t="shared" si="3"/>
        <v>2</v>
      </c>
      <c r="L737" s="4">
        <f t="shared" si="4"/>
        <v>4</v>
      </c>
      <c r="S737" s="1" t="s">
        <v>774</v>
      </c>
      <c r="T737" s="4" t="str">
        <f t="shared" si="5"/>
        <v>Coffee</v>
      </c>
      <c r="U737" s="4" t="str">
        <f t="shared" si="6"/>
        <v>Takeaway</v>
      </c>
      <c r="V737" s="4" t="str">
        <f t="shared" si="7"/>
        <v>Digital Wallet</v>
      </c>
      <c r="W737" s="4">
        <f t="shared" ref="W737:Y737" si="744">IF(OR(J737 = "ERROR", J737 = ""), "UNKNOWN", J737)</f>
        <v>2</v>
      </c>
      <c r="X737" s="4">
        <f t="shared" si="744"/>
        <v>2</v>
      </c>
      <c r="Y737" s="4">
        <f t="shared" si="744"/>
        <v>4</v>
      </c>
      <c r="Z737" s="5">
        <f t="shared" si="9"/>
        <v>45036</v>
      </c>
    </row>
    <row r="738">
      <c r="A738" s="1" t="s">
        <v>775</v>
      </c>
      <c r="B738" s="1" t="s">
        <v>22</v>
      </c>
      <c r="C738" s="1">
        <v>3.0</v>
      </c>
      <c r="D738" s="1" t="s">
        <v>30</v>
      </c>
      <c r="E738" s="1">
        <v>6.0</v>
      </c>
      <c r="F738" s="1" t="s">
        <v>39</v>
      </c>
      <c r="G738" s="1" t="s">
        <v>24</v>
      </c>
      <c r="H738" s="2">
        <v>45184.0</v>
      </c>
      <c r="J738" s="3">
        <f t="shared" si="2"/>
        <v>3</v>
      </c>
      <c r="K738" s="4">
        <f t="shared" si="3"/>
        <v>2</v>
      </c>
      <c r="L738" s="4">
        <f t="shared" si="4"/>
        <v>6</v>
      </c>
      <c r="S738" s="1" t="s">
        <v>775</v>
      </c>
      <c r="T738" s="4" t="str">
        <f t="shared" si="5"/>
        <v>Coffee</v>
      </c>
      <c r="U738" s="4" t="str">
        <f t="shared" si="6"/>
        <v>Takeaway</v>
      </c>
      <c r="V738" s="4" t="str">
        <f t="shared" si="7"/>
        <v>Digital Wallet</v>
      </c>
      <c r="W738" s="4">
        <f t="shared" ref="W738:Y738" si="745">IF(OR(J738 = "ERROR", J738 = ""), "UNKNOWN", J738)</f>
        <v>3</v>
      </c>
      <c r="X738" s="4">
        <f t="shared" si="745"/>
        <v>2</v>
      </c>
      <c r="Y738" s="4">
        <f t="shared" si="745"/>
        <v>6</v>
      </c>
      <c r="Z738" s="5">
        <f t="shared" si="9"/>
        <v>45184</v>
      </c>
    </row>
    <row r="739">
      <c r="A739" s="1" t="s">
        <v>776</v>
      </c>
      <c r="B739" s="1" t="s">
        <v>36</v>
      </c>
      <c r="C739" s="1">
        <v>5.0</v>
      </c>
      <c r="D739" s="1">
        <v>5.0</v>
      </c>
      <c r="E739" s="1">
        <v>25.0</v>
      </c>
      <c r="G739" s="1" t="s">
        <v>29</v>
      </c>
      <c r="H739" s="1" t="s">
        <v>30</v>
      </c>
      <c r="J739" s="3">
        <f t="shared" si="2"/>
        <v>5</v>
      </c>
      <c r="K739" s="4">
        <f t="shared" si="3"/>
        <v>5</v>
      </c>
      <c r="L739" s="4">
        <f t="shared" si="4"/>
        <v>25</v>
      </c>
      <c r="S739" s="1" t="s">
        <v>776</v>
      </c>
      <c r="T739" s="4" t="str">
        <f t="shared" si="5"/>
        <v>Salad</v>
      </c>
      <c r="U739" s="4" t="str">
        <f t="shared" si="6"/>
        <v>In-store</v>
      </c>
      <c r="V739" s="4" t="str">
        <f t="shared" si="7"/>
        <v>UNKNOWN</v>
      </c>
      <c r="W739" s="4">
        <f t="shared" ref="W739:Y739" si="746">IF(OR(J739 = "ERROR", J739 = ""), "UNKNOWN", J739)</f>
        <v>5</v>
      </c>
      <c r="X739" s="4">
        <f t="shared" si="746"/>
        <v>5</v>
      </c>
      <c r="Y739" s="4">
        <f t="shared" si="746"/>
        <v>25</v>
      </c>
      <c r="Z739" s="4" t="str">
        <f t="shared" si="9"/>
        <v>UNKNOWN</v>
      </c>
    </row>
    <row r="740">
      <c r="A740" s="1" t="s">
        <v>777</v>
      </c>
      <c r="B740" s="1" t="s">
        <v>44</v>
      </c>
      <c r="C740" s="1" t="s">
        <v>30</v>
      </c>
      <c r="D740" s="1">
        <v>4.0</v>
      </c>
      <c r="G740" s="1" t="s">
        <v>24</v>
      </c>
      <c r="H740" s="2">
        <v>45060.0</v>
      </c>
      <c r="J740" s="3" t="str">
        <f t="shared" si="2"/>
        <v>UNKNOWN</v>
      </c>
      <c r="K740" s="4">
        <f t="shared" si="3"/>
        <v>4</v>
      </c>
      <c r="L740" s="4" t="str">
        <f t="shared" si="4"/>
        <v/>
      </c>
      <c r="S740" s="1" t="s">
        <v>777</v>
      </c>
      <c r="T740" s="4" t="str">
        <f t="shared" si="5"/>
        <v>Sandwich</v>
      </c>
      <c r="U740" s="4" t="str">
        <f t="shared" si="6"/>
        <v>Takeaway</v>
      </c>
      <c r="V740" s="4" t="str">
        <f t="shared" si="7"/>
        <v>UNKNOWN</v>
      </c>
      <c r="W740" s="4" t="str">
        <f t="shared" ref="W740:Y740" si="747">IF(OR(J740 = "ERROR", J740 = ""), "UNKNOWN", J740)</f>
        <v>UNKNOWN</v>
      </c>
      <c r="X740" s="4">
        <f t="shared" si="747"/>
        <v>4</v>
      </c>
      <c r="Y740" s="4" t="str">
        <f t="shared" si="747"/>
        <v>UNKNOWN</v>
      </c>
      <c r="Z740" s="5">
        <f t="shared" si="9"/>
        <v>45060</v>
      </c>
    </row>
    <row r="741">
      <c r="A741" s="1" t="s">
        <v>778</v>
      </c>
      <c r="B741" s="1" t="s">
        <v>55</v>
      </c>
      <c r="C741" s="1">
        <v>1.0</v>
      </c>
      <c r="D741" s="1">
        <v>3.0</v>
      </c>
      <c r="E741" s="1">
        <v>3.0</v>
      </c>
      <c r="G741" s="1" t="s">
        <v>30</v>
      </c>
      <c r="H741" s="2">
        <v>44984.0</v>
      </c>
      <c r="J741" s="3">
        <f t="shared" si="2"/>
        <v>1</v>
      </c>
      <c r="K741" s="4">
        <f t="shared" si="3"/>
        <v>3</v>
      </c>
      <c r="L741" s="4">
        <f t="shared" si="4"/>
        <v>3</v>
      </c>
      <c r="S741" s="1" t="s">
        <v>778</v>
      </c>
      <c r="T741" s="4" t="str">
        <f t="shared" si="5"/>
        <v>Juice</v>
      </c>
      <c r="U741" s="4" t="str">
        <f t="shared" si="6"/>
        <v>UNKNOWN</v>
      </c>
      <c r="V741" s="4" t="str">
        <f t="shared" si="7"/>
        <v>UNKNOWN</v>
      </c>
      <c r="W741" s="4">
        <f t="shared" ref="W741:Y741" si="748">IF(OR(J741 = "ERROR", J741 = ""), "UNKNOWN", J741)</f>
        <v>1</v>
      </c>
      <c r="X741" s="4">
        <f t="shared" si="748"/>
        <v>3</v>
      </c>
      <c r="Y741" s="4">
        <f t="shared" si="748"/>
        <v>3</v>
      </c>
      <c r="Z741" s="5">
        <f t="shared" si="9"/>
        <v>44984</v>
      </c>
    </row>
    <row r="742">
      <c r="A742" s="1" t="s">
        <v>779</v>
      </c>
      <c r="B742" s="1" t="s">
        <v>55</v>
      </c>
      <c r="C742" s="1">
        <v>5.0</v>
      </c>
      <c r="D742" s="1">
        <v>3.0</v>
      </c>
      <c r="E742" s="1">
        <v>15.0</v>
      </c>
      <c r="F742" s="1" t="s">
        <v>28</v>
      </c>
      <c r="G742" s="1" t="s">
        <v>24</v>
      </c>
      <c r="H742" s="2">
        <v>45052.0</v>
      </c>
      <c r="J742" s="3">
        <f t="shared" si="2"/>
        <v>5</v>
      </c>
      <c r="K742" s="4">
        <f t="shared" si="3"/>
        <v>3</v>
      </c>
      <c r="L742" s="4">
        <f t="shared" si="4"/>
        <v>15</v>
      </c>
      <c r="S742" s="1" t="s">
        <v>779</v>
      </c>
      <c r="T742" s="4" t="str">
        <f t="shared" si="5"/>
        <v>Juice</v>
      </c>
      <c r="U742" s="4" t="str">
        <f t="shared" si="6"/>
        <v>Takeaway</v>
      </c>
      <c r="V742" s="4" t="str">
        <f t="shared" si="7"/>
        <v>Cash</v>
      </c>
      <c r="W742" s="4">
        <f t="shared" ref="W742:Y742" si="749">IF(OR(J742 = "ERROR", J742 = ""), "UNKNOWN", J742)</f>
        <v>5</v>
      </c>
      <c r="X742" s="4">
        <f t="shared" si="749"/>
        <v>3</v>
      </c>
      <c r="Y742" s="4">
        <f t="shared" si="749"/>
        <v>15</v>
      </c>
      <c r="Z742" s="5">
        <f t="shared" si="9"/>
        <v>45052</v>
      </c>
    </row>
    <row r="743">
      <c r="A743" s="1" t="s">
        <v>780</v>
      </c>
      <c r="B743" s="1" t="s">
        <v>55</v>
      </c>
      <c r="C743" s="1">
        <v>1.0</v>
      </c>
      <c r="D743" s="1">
        <v>3.0</v>
      </c>
      <c r="E743" s="1">
        <v>3.0</v>
      </c>
      <c r="F743" s="1" t="s">
        <v>28</v>
      </c>
      <c r="G743" s="1" t="s">
        <v>29</v>
      </c>
      <c r="H743" s="2">
        <v>44977.0</v>
      </c>
      <c r="J743" s="3">
        <f t="shared" si="2"/>
        <v>1</v>
      </c>
      <c r="K743" s="4">
        <f t="shared" si="3"/>
        <v>3</v>
      </c>
      <c r="L743" s="4">
        <f t="shared" si="4"/>
        <v>3</v>
      </c>
      <c r="S743" s="1" t="s">
        <v>780</v>
      </c>
      <c r="T743" s="4" t="str">
        <f t="shared" si="5"/>
        <v>Juice</v>
      </c>
      <c r="U743" s="4" t="str">
        <f t="shared" si="6"/>
        <v>In-store</v>
      </c>
      <c r="V743" s="4" t="str">
        <f t="shared" si="7"/>
        <v>Cash</v>
      </c>
      <c r="W743" s="4">
        <f t="shared" ref="W743:Y743" si="750">IF(OR(J743 = "ERROR", J743 = ""), "UNKNOWN", J743)</f>
        <v>1</v>
      </c>
      <c r="X743" s="4">
        <f t="shared" si="750"/>
        <v>3</v>
      </c>
      <c r="Y743" s="4">
        <f t="shared" si="750"/>
        <v>3</v>
      </c>
      <c r="Z743" s="5">
        <f t="shared" si="9"/>
        <v>44977</v>
      </c>
    </row>
    <row r="744">
      <c r="A744" s="1" t="s">
        <v>781</v>
      </c>
      <c r="B744" s="1" t="s">
        <v>41</v>
      </c>
      <c r="C744" s="1">
        <v>5.0</v>
      </c>
      <c r="D744" s="1">
        <v>4.0</v>
      </c>
      <c r="E744" s="1">
        <v>20.0</v>
      </c>
      <c r="F744" s="1" t="s">
        <v>30</v>
      </c>
      <c r="G744" s="1" t="s">
        <v>24</v>
      </c>
      <c r="H744" s="2">
        <v>45082.0</v>
      </c>
      <c r="J744" s="3">
        <f t="shared" si="2"/>
        <v>5</v>
      </c>
      <c r="K744" s="4">
        <f t="shared" si="3"/>
        <v>4</v>
      </c>
      <c r="L744" s="4">
        <f t="shared" si="4"/>
        <v>20</v>
      </c>
      <c r="S744" s="1" t="s">
        <v>781</v>
      </c>
      <c r="T744" s="4" t="str">
        <f t="shared" si="5"/>
        <v>Smoothie</v>
      </c>
      <c r="U744" s="4" t="str">
        <f t="shared" si="6"/>
        <v>Takeaway</v>
      </c>
      <c r="V744" s="4" t="str">
        <f t="shared" si="7"/>
        <v>UNKNOWN</v>
      </c>
      <c r="W744" s="4">
        <f t="shared" ref="W744:Y744" si="751">IF(OR(J744 = "ERROR", J744 = ""), "UNKNOWN", J744)</f>
        <v>5</v>
      </c>
      <c r="X744" s="4">
        <f t="shared" si="751"/>
        <v>4</v>
      </c>
      <c r="Y744" s="4">
        <f t="shared" si="751"/>
        <v>20</v>
      </c>
      <c r="Z744" s="5">
        <f t="shared" si="9"/>
        <v>45082</v>
      </c>
    </row>
    <row r="745">
      <c r="A745" s="1" t="s">
        <v>782</v>
      </c>
      <c r="B745" s="1" t="s">
        <v>32</v>
      </c>
      <c r="C745" s="1" t="s">
        <v>30</v>
      </c>
      <c r="D745" s="1">
        <v>1.0</v>
      </c>
      <c r="E745" s="1">
        <v>3.0</v>
      </c>
      <c r="F745" s="1" t="s">
        <v>23</v>
      </c>
      <c r="G745" s="1" t="s">
        <v>29</v>
      </c>
      <c r="H745" s="2">
        <v>44933.0</v>
      </c>
      <c r="J745" s="3">
        <f t="shared" si="2"/>
        <v>3</v>
      </c>
      <c r="K745" s="4">
        <f t="shared" si="3"/>
        <v>1</v>
      </c>
      <c r="L745" s="4">
        <f t="shared" si="4"/>
        <v>3</v>
      </c>
      <c r="S745" s="1" t="s">
        <v>782</v>
      </c>
      <c r="T745" s="4" t="str">
        <f t="shared" si="5"/>
        <v>Cookie</v>
      </c>
      <c r="U745" s="4" t="str">
        <f t="shared" si="6"/>
        <v>In-store</v>
      </c>
      <c r="V745" s="4" t="str">
        <f t="shared" si="7"/>
        <v>Credit Card</v>
      </c>
      <c r="W745" s="4">
        <f t="shared" ref="W745:Y745" si="752">IF(OR(J745 = "ERROR", J745 = ""), "UNKNOWN", J745)</f>
        <v>3</v>
      </c>
      <c r="X745" s="4">
        <f t="shared" si="752"/>
        <v>1</v>
      </c>
      <c r="Y745" s="4">
        <f t="shared" si="752"/>
        <v>3</v>
      </c>
      <c r="Z745" s="5">
        <f t="shared" si="9"/>
        <v>44933</v>
      </c>
    </row>
    <row r="746">
      <c r="A746" s="1" t="s">
        <v>783</v>
      </c>
      <c r="B746" s="1" t="s">
        <v>36</v>
      </c>
      <c r="C746" s="1">
        <v>5.0</v>
      </c>
      <c r="D746" s="1">
        <v>5.0</v>
      </c>
      <c r="E746" s="1">
        <v>25.0</v>
      </c>
      <c r="F746" s="1" t="s">
        <v>23</v>
      </c>
      <c r="J746" s="3">
        <f t="shared" si="2"/>
        <v>5</v>
      </c>
      <c r="K746" s="4">
        <f t="shared" si="3"/>
        <v>5</v>
      </c>
      <c r="L746" s="4">
        <f t="shared" si="4"/>
        <v>25</v>
      </c>
      <c r="S746" s="1" t="s">
        <v>783</v>
      </c>
      <c r="T746" s="4" t="str">
        <f t="shared" si="5"/>
        <v>Salad</v>
      </c>
      <c r="U746" s="4" t="str">
        <f t="shared" si="6"/>
        <v>UNKNOWN</v>
      </c>
      <c r="V746" s="4" t="str">
        <f t="shared" si="7"/>
        <v>Credit Card</v>
      </c>
      <c r="W746" s="4">
        <f t="shared" ref="W746:Y746" si="753">IF(OR(J746 = "ERROR", J746 = ""), "UNKNOWN", J746)</f>
        <v>5</v>
      </c>
      <c r="X746" s="4">
        <f t="shared" si="753"/>
        <v>5</v>
      </c>
      <c r="Y746" s="4">
        <f t="shared" si="753"/>
        <v>25</v>
      </c>
      <c r="Z746" s="4" t="str">
        <f t="shared" si="9"/>
        <v>UNKNOWN</v>
      </c>
    </row>
    <row r="747">
      <c r="A747" s="1" t="s">
        <v>784</v>
      </c>
      <c r="B747" s="1" t="s">
        <v>81</v>
      </c>
      <c r="C747" s="1">
        <v>1.0</v>
      </c>
      <c r="D747" s="1">
        <v>1.5</v>
      </c>
      <c r="E747" s="1">
        <v>1.5</v>
      </c>
      <c r="F747" s="1" t="s">
        <v>39</v>
      </c>
      <c r="G747" s="1" t="s">
        <v>24</v>
      </c>
      <c r="H747" s="2">
        <v>45070.0</v>
      </c>
      <c r="J747" s="3">
        <f t="shared" si="2"/>
        <v>1</v>
      </c>
      <c r="K747" s="4">
        <f t="shared" si="3"/>
        <v>1.5</v>
      </c>
      <c r="L747" s="4">
        <f t="shared" si="4"/>
        <v>1.5</v>
      </c>
      <c r="S747" s="1" t="s">
        <v>784</v>
      </c>
      <c r="T747" s="4" t="str">
        <f t="shared" si="5"/>
        <v>Tea</v>
      </c>
      <c r="U747" s="4" t="str">
        <f t="shared" si="6"/>
        <v>Takeaway</v>
      </c>
      <c r="V747" s="4" t="str">
        <f t="shared" si="7"/>
        <v>Digital Wallet</v>
      </c>
      <c r="W747" s="4">
        <f t="shared" ref="W747:Y747" si="754">IF(OR(J747 = "ERROR", J747 = ""), "UNKNOWN", J747)</f>
        <v>1</v>
      </c>
      <c r="X747" s="4">
        <f t="shared" si="754"/>
        <v>1.5</v>
      </c>
      <c r="Y747" s="4">
        <f t="shared" si="754"/>
        <v>1.5</v>
      </c>
      <c r="Z747" s="5">
        <f t="shared" si="9"/>
        <v>45070</v>
      </c>
    </row>
    <row r="748">
      <c r="A748" s="1" t="s">
        <v>785</v>
      </c>
      <c r="B748" s="1" t="s">
        <v>30</v>
      </c>
      <c r="C748" s="1">
        <v>2.0</v>
      </c>
      <c r="D748" s="1">
        <v>4.0</v>
      </c>
      <c r="E748" s="1">
        <v>8.0</v>
      </c>
      <c r="F748" s="1" t="s">
        <v>23</v>
      </c>
      <c r="G748" s="1" t="s">
        <v>29</v>
      </c>
      <c r="H748" s="2">
        <v>44965.0</v>
      </c>
      <c r="J748" s="3">
        <f t="shared" si="2"/>
        <v>2</v>
      </c>
      <c r="K748" s="4">
        <f t="shared" si="3"/>
        <v>4</v>
      </c>
      <c r="L748" s="4">
        <f t="shared" si="4"/>
        <v>8</v>
      </c>
      <c r="S748" s="1" t="s">
        <v>785</v>
      </c>
      <c r="T748" s="4" t="str">
        <f t="shared" si="5"/>
        <v>UNKNOWN</v>
      </c>
      <c r="U748" s="4" t="str">
        <f t="shared" si="6"/>
        <v>In-store</v>
      </c>
      <c r="V748" s="4" t="str">
        <f t="shared" si="7"/>
        <v>Credit Card</v>
      </c>
      <c r="W748" s="4">
        <f t="shared" ref="W748:Y748" si="755">IF(OR(J748 = "ERROR", J748 = ""), "UNKNOWN", J748)</f>
        <v>2</v>
      </c>
      <c r="X748" s="4">
        <f t="shared" si="755"/>
        <v>4</v>
      </c>
      <c r="Y748" s="4">
        <f t="shared" si="755"/>
        <v>8</v>
      </c>
      <c r="Z748" s="5">
        <f t="shared" si="9"/>
        <v>44965</v>
      </c>
    </row>
    <row r="749">
      <c r="A749" s="1" t="s">
        <v>786</v>
      </c>
      <c r="B749" s="1" t="s">
        <v>81</v>
      </c>
      <c r="C749" s="1">
        <v>4.0</v>
      </c>
      <c r="D749" s="1">
        <v>1.5</v>
      </c>
      <c r="E749" s="1">
        <v>6.0</v>
      </c>
      <c r="F749" s="1" t="s">
        <v>39</v>
      </c>
      <c r="G749" s="1" t="s">
        <v>24</v>
      </c>
      <c r="H749" s="2">
        <v>45052.0</v>
      </c>
      <c r="J749" s="3">
        <f t="shared" si="2"/>
        <v>4</v>
      </c>
      <c r="K749" s="4">
        <f t="shared" si="3"/>
        <v>1.5</v>
      </c>
      <c r="L749" s="4">
        <f t="shared" si="4"/>
        <v>6</v>
      </c>
      <c r="S749" s="1" t="s">
        <v>786</v>
      </c>
      <c r="T749" s="4" t="str">
        <f t="shared" si="5"/>
        <v>Tea</v>
      </c>
      <c r="U749" s="4" t="str">
        <f t="shared" si="6"/>
        <v>Takeaway</v>
      </c>
      <c r="V749" s="4" t="str">
        <f t="shared" si="7"/>
        <v>Digital Wallet</v>
      </c>
      <c r="W749" s="4">
        <f t="shared" ref="W749:Y749" si="756">IF(OR(J749 = "ERROR", J749 = ""), "UNKNOWN", J749)</f>
        <v>4</v>
      </c>
      <c r="X749" s="4">
        <f t="shared" si="756"/>
        <v>1.5</v>
      </c>
      <c r="Y749" s="4">
        <f t="shared" si="756"/>
        <v>6</v>
      </c>
      <c r="Z749" s="5">
        <f t="shared" si="9"/>
        <v>45052</v>
      </c>
    </row>
    <row r="750">
      <c r="A750" s="1" t="s">
        <v>787</v>
      </c>
      <c r="B750" s="1" t="s">
        <v>22</v>
      </c>
      <c r="C750" s="1">
        <v>3.0</v>
      </c>
      <c r="D750" s="1">
        <v>2.0</v>
      </c>
      <c r="E750" s="1">
        <v>6.0</v>
      </c>
      <c r="F750" s="1" t="s">
        <v>39</v>
      </c>
      <c r="H750" s="6">
        <v>45225.0</v>
      </c>
      <c r="J750" s="3">
        <f t="shared" si="2"/>
        <v>3</v>
      </c>
      <c r="K750" s="4">
        <f t="shared" si="3"/>
        <v>2</v>
      </c>
      <c r="L750" s="4">
        <f t="shared" si="4"/>
        <v>6</v>
      </c>
      <c r="S750" s="1" t="s">
        <v>787</v>
      </c>
      <c r="T750" s="4" t="str">
        <f t="shared" si="5"/>
        <v>Coffee</v>
      </c>
      <c r="U750" s="4" t="str">
        <f t="shared" si="6"/>
        <v>UNKNOWN</v>
      </c>
      <c r="V750" s="4" t="str">
        <f t="shared" si="7"/>
        <v>Digital Wallet</v>
      </c>
      <c r="W750" s="4">
        <f t="shared" ref="W750:Y750" si="757">IF(OR(J750 = "ERROR", J750 = ""), "UNKNOWN", J750)</f>
        <v>3</v>
      </c>
      <c r="X750" s="4">
        <f t="shared" si="757"/>
        <v>2</v>
      </c>
      <c r="Y750" s="4">
        <f t="shared" si="757"/>
        <v>6</v>
      </c>
      <c r="Z750" s="7">
        <f t="shared" si="9"/>
        <v>45225</v>
      </c>
    </row>
    <row r="751">
      <c r="A751" s="1" t="s">
        <v>788</v>
      </c>
      <c r="B751" s="1" t="s">
        <v>22</v>
      </c>
      <c r="C751" s="1">
        <v>2.0</v>
      </c>
      <c r="D751" s="1">
        <v>2.0</v>
      </c>
      <c r="F751" s="1" t="s">
        <v>39</v>
      </c>
      <c r="G751" s="1" t="s">
        <v>29</v>
      </c>
      <c r="H751" s="1" t="s">
        <v>25</v>
      </c>
      <c r="J751" s="3">
        <f t="shared" si="2"/>
        <v>2</v>
      </c>
      <c r="K751" s="4">
        <f t="shared" si="3"/>
        <v>2</v>
      </c>
      <c r="L751" s="4">
        <f t="shared" si="4"/>
        <v>4</v>
      </c>
      <c r="S751" s="1" t="s">
        <v>788</v>
      </c>
      <c r="T751" s="4" t="str">
        <f t="shared" si="5"/>
        <v>Coffee</v>
      </c>
      <c r="U751" s="4" t="str">
        <f t="shared" si="6"/>
        <v>In-store</v>
      </c>
      <c r="V751" s="4" t="str">
        <f t="shared" si="7"/>
        <v>Digital Wallet</v>
      </c>
      <c r="W751" s="4">
        <f t="shared" ref="W751:Y751" si="758">IF(OR(J751 = "ERROR", J751 = ""), "UNKNOWN", J751)</f>
        <v>2</v>
      </c>
      <c r="X751" s="4">
        <f t="shared" si="758"/>
        <v>2</v>
      </c>
      <c r="Y751" s="4">
        <f t="shared" si="758"/>
        <v>4</v>
      </c>
      <c r="Z751" s="4" t="str">
        <f t="shared" si="9"/>
        <v>UNKNOWN</v>
      </c>
    </row>
    <row r="752">
      <c r="A752" s="1" t="s">
        <v>789</v>
      </c>
      <c r="B752" s="1" t="s">
        <v>25</v>
      </c>
      <c r="C752" s="1">
        <v>3.0</v>
      </c>
      <c r="D752" s="1" t="s">
        <v>30</v>
      </c>
      <c r="E752" s="1">
        <v>9.0</v>
      </c>
      <c r="F752" s="1" t="s">
        <v>23</v>
      </c>
      <c r="G752" s="1" t="s">
        <v>24</v>
      </c>
      <c r="H752" s="2">
        <v>45130.0</v>
      </c>
      <c r="J752" s="3">
        <f t="shared" si="2"/>
        <v>3</v>
      </c>
      <c r="K752" s="4">
        <f t="shared" si="3"/>
        <v>3</v>
      </c>
      <c r="L752" s="4">
        <f t="shared" si="4"/>
        <v>9</v>
      </c>
      <c r="S752" s="1" t="s">
        <v>789</v>
      </c>
      <c r="T752" s="4" t="str">
        <f t="shared" si="5"/>
        <v>UNKNOWN</v>
      </c>
      <c r="U752" s="4" t="str">
        <f t="shared" si="6"/>
        <v>Takeaway</v>
      </c>
      <c r="V752" s="4" t="str">
        <f t="shared" si="7"/>
        <v>Credit Card</v>
      </c>
      <c r="W752" s="4">
        <f t="shared" ref="W752:Y752" si="759">IF(OR(J752 = "ERROR", J752 = ""), "UNKNOWN", J752)</f>
        <v>3</v>
      </c>
      <c r="X752" s="4">
        <f t="shared" si="759"/>
        <v>3</v>
      </c>
      <c r="Y752" s="4">
        <f t="shared" si="759"/>
        <v>9</v>
      </c>
      <c r="Z752" s="5">
        <f t="shared" si="9"/>
        <v>45130</v>
      </c>
    </row>
    <row r="753">
      <c r="A753" s="1" t="s">
        <v>790</v>
      </c>
      <c r="B753" s="1" t="s">
        <v>44</v>
      </c>
      <c r="C753" s="1">
        <v>3.0</v>
      </c>
      <c r="D753" s="1">
        <v>4.0</v>
      </c>
      <c r="E753" s="1">
        <v>12.0</v>
      </c>
      <c r="F753" s="1" t="s">
        <v>23</v>
      </c>
      <c r="H753" s="2">
        <v>45180.0</v>
      </c>
      <c r="J753" s="3">
        <f t="shared" si="2"/>
        <v>3</v>
      </c>
      <c r="K753" s="4">
        <f t="shared" si="3"/>
        <v>4</v>
      </c>
      <c r="L753" s="4">
        <f t="shared" si="4"/>
        <v>12</v>
      </c>
      <c r="S753" s="1" t="s">
        <v>790</v>
      </c>
      <c r="T753" s="4" t="str">
        <f t="shared" si="5"/>
        <v>Sandwich</v>
      </c>
      <c r="U753" s="4" t="str">
        <f t="shared" si="6"/>
        <v>UNKNOWN</v>
      </c>
      <c r="V753" s="4" t="str">
        <f t="shared" si="7"/>
        <v>Credit Card</v>
      </c>
      <c r="W753" s="4">
        <f t="shared" ref="W753:Y753" si="760">IF(OR(J753 = "ERROR", J753 = ""), "UNKNOWN", J753)</f>
        <v>3</v>
      </c>
      <c r="X753" s="4">
        <f t="shared" si="760"/>
        <v>4</v>
      </c>
      <c r="Y753" s="4">
        <f t="shared" si="760"/>
        <v>12</v>
      </c>
      <c r="Z753" s="5">
        <f t="shared" si="9"/>
        <v>45180</v>
      </c>
    </row>
    <row r="754">
      <c r="A754" s="1" t="s">
        <v>791</v>
      </c>
      <c r="B754" s="1" t="s">
        <v>22</v>
      </c>
      <c r="C754" s="1">
        <v>2.0</v>
      </c>
      <c r="D754" s="1">
        <v>2.0</v>
      </c>
      <c r="E754" s="1">
        <v>4.0</v>
      </c>
      <c r="F754" s="1" t="s">
        <v>39</v>
      </c>
      <c r="H754" s="2">
        <v>45018.0</v>
      </c>
      <c r="J754" s="3">
        <f t="shared" si="2"/>
        <v>2</v>
      </c>
      <c r="K754" s="4">
        <f t="shared" si="3"/>
        <v>2</v>
      </c>
      <c r="L754" s="4">
        <f t="shared" si="4"/>
        <v>4</v>
      </c>
      <c r="S754" s="1" t="s">
        <v>791</v>
      </c>
      <c r="T754" s="4" t="str">
        <f t="shared" si="5"/>
        <v>Coffee</v>
      </c>
      <c r="U754" s="4" t="str">
        <f t="shared" si="6"/>
        <v>UNKNOWN</v>
      </c>
      <c r="V754" s="4" t="str">
        <f t="shared" si="7"/>
        <v>Digital Wallet</v>
      </c>
      <c r="W754" s="4">
        <f t="shared" ref="W754:Y754" si="761">IF(OR(J754 = "ERROR", J754 = ""), "UNKNOWN", J754)</f>
        <v>2</v>
      </c>
      <c r="X754" s="4">
        <f t="shared" si="761"/>
        <v>2</v>
      </c>
      <c r="Y754" s="4">
        <f t="shared" si="761"/>
        <v>4</v>
      </c>
      <c r="Z754" s="5">
        <f t="shared" si="9"/>
        <v>45018</v>
      </c>
    </row>
    <row r="755">
      <c r="A755" s="1" t="s">
        <v>792</v>
      </c>
      <c r="B755" s="1" t="s">
        <v>55</v>
      </c>
      <c r="C755" s="1">
        <v>2.0</v>
      </c>
      <c r="D755" s="1">
        <v>3.0</v>
      </c>
      <c r="E755" s="1">
        <v>6.0</v>
      </c>
      <c r="F755" s="1" t="s">
        <v>23</v>
      </c>
      <c r="G755" s="1" t="s">
        <v>24</v>
      </c>
      <c r="H755" s="2">
        <v>45177.0</v>
      </c>
      <c r="J755" s="3">
        <f t="shared" si="2"/>
        <v>2</v>
      </c>
      <c r="K755" s="4">
        <f t="shared" si="3"/>
        <v>3</v>
      </c>
      <c r="L755" s="4">
        <f t="shared" si="4"/>
        <v>6</v>
      </c>
      <c r="S755" s="1" t="s">
        <v>792</v>
      </c>
      <c r="T755" s="4" t="str">
        <f t="shared" si="5"/>
        <v>Juice</v>
      </c>
      <c r="U755" s="4" t="str">
        <f t="shared" si="6"/>
        <v>Takeaway</v>
      </c>
      <c r="V755" s="4" t="str">
        <f t="shared" si="7"/>
        <v>Credit Card</v>
      </c>
      <c r="W755" s="4">
        <f t="shared" ref="W755:Y755" si="762">IF(OR(J755 = "ERROR", J755 = ""), "UNKNOWN", J755)</f>
        <v>2</v>
      </c>
      <c r="X755" s="4">
        <f t="shared" si="762"/>
        <v>3</v>
      </c>
      <c r="Y755" s="4">
        <f t="shared" si="762"/>
        <v>6</v>
      </c>
      <c r="Z755" s="5">
        <f t="shared" si="9"/>
        <v>45177</v>
      </c>
    </row>
    <row r="756">
      <c r="A756" s="1" t="s">
        <v>793</v>
      </c>
      <c r="B756" s="1" t="s">
        <v>41</v>
      </c>
      <c r="C756" s="1">
        <v>5.0</v>
      </c>
      <c r="D756" s="1">
        <v>4.0</v>
      </c>
      <c r="E756" s="1">
        <v>20.0</v>
      </c>
      <c r="F756" s="1" t="s">
        <v>39</v>
      </c>
      <c r="H756" s="2">
        <v>45122.0</v>
      </c>
      <c r="J756" s="3">
        <f t="shared" si="2"/>
        <v>5</v>
      </c>
      <c r="K756" s="4">
        <f t="shared" si="3"/>
        <v>4</v>
      </c>
      <c r="L756" s="4">
        <f t="shared" si="4"/>
        <v>20</v>
      </c>
      <c r="S756" s="1" t="s">
        <v>793</v>
      </c>
      <c r="T756" s="4" t="str">
        <f t="shared" si="5"/>
        <v>Smoothie</v>
      </c>
      <c r="U756" s="4" t="str">
        <f t="shared" si="6"/>
        <v>UNKNOWN</v>
      </c>
      <c r="V756" s="4" t="str">
        <f t="shared" si="7"/>
        <v>Digital Wallet</v>
      </c>
      <c r="W756" s="4">
        <f t="shared" ref="W756:Y756" si="763">IF(OR(J756 = "ERROR", J756 = ""), "UNKNOWN", J756)</f>
        <v>5</v>
      </c>
      <c r="X756" s="4">
        <f t="shared" si="763"/>
        <v>4</v>
      </c>
      <c r="Y756" s="4">
        <f t="shared" si="763"/>
        <v>20</v>
      </c>
      <c r="Z756" s="5">
        <f t="shared" si="9"/>
        <v>45122</v>
      </c>
    </row>
    <row r="757">
      <c r="A757" s="1" t="s">
        <v>794</v>
      </c>
      <c r="B757" s="1" t="s">
        <v>36</v>
      </c>
      <c r="C757" s="1">
        <v>3.0</v>
      </c>
      <c r="D757" s="1" t="s">
        <v>30</v>
      </c>
      <c r="E757" s="1">
        <v>15.0</v>
      </c>
      <c r="F757" s="1" t="s">
        <v>23</v>
      </c>
      <c r="G757" s="1" t="s">
        <v>30</v>
      </c>
      <c r="H757" s="2">
        <v>45025.0</v>
      </c>
      <c r="J757" s="3">
        <f t="shared" si="2"/>
        <v>3</v>
      </c>
      <c r="K757" s="4">
        <f t="shared" si="3"/>
        <v>5</v>
      </c>
      <c r="L757" s="4">
        <f t="shared" si="4"/>
        <v>15</v>
      </c>
      <c r="S757" s="1" t="s">
        <v>794</v>
      </c>
      <c r="T757" s="4" t="str">
        <f t="shared" si="5"/>
        <v>Salad</v>
      </c>
      <c r="U757" s="4" t="str">
        <f t="shared" si="6"/>
        <v>UNKNOWN</v>
      </c>
      <c r="V757" s="4" t="str">
        <f t="shared" si="7"/>
        <v>Credit Card</v>
      </c>
      <c r="W757" s="4">
        <f t="shared" ref="W757:Y757" si="764">IF(OR(J757 = "ERROR", J757 = ""), "UNKNOWN", J757)</f>
        <v>3</v>
      </c>
      <c r="X757" s="4">
        <f t="shared" si="764"/>
        <v>5</v>
      </c>
      <c r="Y757" s="4">
        <f t="shared" si="764"/>
        <v>15</v>
      </c>
      <c r="Z757" s="5">
        <f t="shared" si="9"/>
        <v>45025</v>
      </c>
    </row>
    <row r="758">
      <c r="A758" s="1" t="s">
        <v>795</v>
      </c>
      <c r="B758" s="1" t="s">
        <v>81</v>
      </c>
      <c r="C758" s="1">
        <v>2.0</v>
      </c>
      <c r="D758" s="1">
        <v>1.5</v>
      </c>
      <c r="E758" s="1">
        <v>3.0</v>
      </c>
      <c r="G758" s="1" t="s">
        <v>29</v>
      </c>
      <c r="H758" s="2">
        <v>44991.0</v>
      </c>
      <c r="J758" s="3">
        <f t="shared" si="2"/>
        <v>2</v>
      </c>
      <c r="K758" s="4">
        <f t="shared" si="3"/>
        <v>1.5</v>
      </c>
      <c r="L758" s="4">
        <f t="shared" si="4"/>
        <v>3</v>
      </c>
      <c r="S758" s="1" t="s">
        <v>795</v>
      </c>
      <c r="T758" s="4" t="str">
        <f t="shared" si="5"/>
        <v>Tea</v>
      </c>
      <c r="U758" s="4" t="str">
        <f t="shared" si="6"/>
        <v>In-store</v>
      </c>
      <c r="V758" s="4" t="str">
        <f t="shared" si="7"/>
        <v>UNKNOWN</v>
      </c>
      <c r="W758" s="4">
        <f t="shared" ref="W758:Y758" si="765">IF(OR(J758 = "ERROR", J758 = ""), "UNKNOWN", J758)</f>
        <v>2</v>
      </c>
      <c r="X758" s="4">
        <f t="shared" si="765"/>
        <v>1.5</v>
      </c>
      <c r="Y758" s="4">
        <f t="shared" si="765"/>
        <v>3</v>
      </c>
      <c r="Z758" s="5">
        <f t="shared" si="9"/>
        <v>44991</v>
      </c>
    </row>
    <row r="759">
      <c r="A759" s="1" t="s">
        <v>796</v>
      </c>
      <c r="B759" s="1" t="s">
        <v>81</v>
      </c>
      <c r="C759" s="1">
        <v>4.0</v>
      </c>
      <c r="D759" s="1" t="s">
        <v>25</v>
      </c>
      <c r="E759" s="1">
        <v>6.0</v>
      </c>
      <c r="F759" s="1" t="s">
        <v>28</v>
      </c>
      <c r="H759" s="6">
        <v>45280.0</v>
      </c>
      <c r="J759" s="3">
        <f t="shared" si="2"/>
        <v>4</v>
      </c>
      <c r="K759" s="4">
        <f t="shared" si="3"/>
        <v>1.5</v>
      </c>
      <c r="L759" s="4">
        <f t="shared" si="4"/>
        <v>6</v>
      </c>
      <c r="S759" s="1" t="s">
        <v>796</v>
      </c>
      <c r="T759" s="4" t="str">
        <f t="shared" si="5"/>
        <v>Tea</v>
      </c>
      <c r="U759" s="4" t="str">
        <f t="shared" si="6"/>
        <v>UNKNOWN</v>
      </c>
      <c r="V759" s="4" t="str">
        <f t="shared" si="7"/>
        <v>Cash</v>
      </c>
      <c r="W759" s="4">
        <f t="shared" ref="W759:Y759" si="766">IF(OR(J759 = "ERROR", J759 = ""), "UNKNOWN", J759)</f>
        <v>4</v>
      </c>
      <c r="X759" s="4">
        <f t="shared" si="766"/>
        <v>1.5</v>
      </c>
      <c r="Y759" s="4">
        <f t="shared" si="766"/>
        <v>6</v>
      </c>
      <c r="Z759" s="7">
        <f t="shared" si="9"/>
        <v>45280</v>
      </c>
    </row>
    <row r="760">
      <c r="A760" s="1" t="s">
        <v>797</v>
      </c>
      <c r="B760" s="1" t="s">
        <v>41</v>
      </c>
      <c r="C760" s="1">
        <v>4.0</v>
      </c>
      <c r="D760" s="1">
        <v>4.0</v>
      </c>
      <c r="E760" s="1">
        <v>16.0</v>
      </c>
      <c r="F760" s="1" t="s">
        <v>23</v>
      </c>
      <c r="G760" s="1" t="s">
        <v>24</v>
      </c>
      <c r="H760" s="2">
        <v>45024.0</v>
      </c>
      <c r="J760" s="3">
        <f t="shared" si="2"/>
        <v>4</v>
      </c>
      <c r="K760" s="4">
        <f t="shared" si="3"/>
        <v>4</v>
      </c>
      <c r="L760" s="4">
        <f t="shared" si="4"/>
        <v>16</v>
      </c>
      <c r="S760" s="1" t="s">
        <v>797</v>
      </c>
      <c r="T760" s="4" t="str">
        <f t="shared" si="5"/>
        <v>Smoothie</v>
      </c>
      <c r="U760" s="4" t="str">
        <f t="shared" si="6"/>
        <v>Takeaway</v>
      </c>
      <c r="V760" s="4" t="str">
        <f t="shared" si="7"/>
        <v>Credit Card</v>
      </c>
      <c r="W760" s="4">
        <f t="shared" ref="W760:Y760" si="767">IF(OR(J760 = "ERROR", J760 = ""), "UNKNOWN", J760)</f>
        <v>4</v>
      </c>
      <c r="X760" s="4">
        <f t="shared" si="767"/>
        <v>4</v>
      </c>
      <c r="Y760" s="4">
        <f t="shared" si="767"/>
        <v>16</v>
      </c>
      <c r="Z760" s="5">
        <f t="shared" si="9"/>
        <v>45024</v>
      </c>
    </row>
    <row r="761">
      <c r="A761" s="1" t="s">
        <v>798</v>
      </c>
      <c r="C761" s="1">
        <v>4.0</v>
      </c>
      <c r="D761" s="1">
        <v>3.0</v>
      </c>
      <c r="E761" s="1">
        <v>12.0</v>
      </c>
      <c r="G761" s="1" t="s">
        <v>24</v>
      </c>
      <c r="H761" s="6">
        <v>45244.0</v>
      </c>
      <c r="J761" s="3">
        <f t="shared" si="2"/>
        <v>4</v>
      </c>
      <c r="K761" s="4">
        <f t="shared" si="3"/>
        <v>3</v>
      </c>
      <c r="L761" s="4">
        <f t="shared" si="4"/>
        <v>12</v>
      </c>
      <c r="S761" s="1" t="s">
        <v>798</v>
      </c>
      <c r="T761" s="4" t="str">
        <f t="shared" si="5"/>
        <v>UNKNOWN</v>
      </c>
      <c r="U761" s="4" t="str">
        <f t="shared" si="6"/>
        <v>Takeaway</v>
      </c>
      <c r="V761" s="4" t="str">
        <f t="shared" si="7"/>
        <v>UNKNOWN</v>
      </c>
      <c r="W761" s="4">
        <f t="shared" ref="W761:Y761" si="768">IF(OR(J761 = "ERROR", J761 = ""), "UNKNOWN", J761)</f>
        <v>4</v>
      </c>
      <c r="X761" s="4">
        <f t="shared" si="768"/>
        <v>3</v>
      </c>
      <c r="Y761" s="4">
        <f t="shared" si="768"/>
        <v>12</v>
      </c>
      <c r="Z761" s="7">
        <f t="shared" si="9"/>
        <v>45244</v>
      </c>
    </row>
    <row r="762">
      <c r="A762" s="1" t="s">
        <v>799</v>
      </c>
      <c r="B762" s="1" t="s">
        <v>81</v>
      </c>
      <c r="C762" s="1">
        <v>5.0</v>
      </c>
      <c r="D762" s="1">
        <v>1.5</v>
      </c>
      <c r="E762" s="1">
        <v>7.5</v>
      </c>
      <c r="H762" s="2">
        <v>45052.0</v>
      </c>
      <c r="J762" s="3">
        <f t="shared" si="2"/>
        <v>5</v>
      </c>
      <c r="K762" s="4">
        <f t="shared" si="3"/>
        <v>1.5</v>
      </c>
      <c r="L762" s="4">
        <f t="shared" si="4"/>
        <v>7.5</v>
      </c>
      <c r="S762" s="1" t="s">
        <v>799</v>
      </c>
      <c r="T762" s="4" t="str">
        <f t="shared" si="5"/>
        <v>Tea</v>
      </c>
      <c r="U762" s="4" t="str">
        <f t="shared" si="6"/>
        <v>UNKNOWN</v>
      </c>
      <c r="V762" s="4" t="str">
        <f t="shared" si="7"/>
        <v>UNKNOWN</v>
      </c>
      <c r="W762" s="4">
        <f t="shared" ref="W762:Y762" si="769">IF(OR(J762 = "ERROR", J762 = ""), "UNKNOWN", J762)</f>
        <v>5</v>
      </c>
      <c r="X762" s="4">
        <f t="shared" si="769"/>
        <v>1.5</v>
      </c>
      <c r="Y762" s="4">
        <f t="shared" si="769"/>
        <v>7.5</v>
      </c>
      <c r="Z762" s="5">
        <f t="shared" si="9"/>
        <v>45052</v>
      </c>
    </row>
    <row r="763">
      <c r="A763" s="1" t="s">
        <v>800</v>
      </c>
      <c r="B763" s="1" t="s">
        <v>81</v>
      </c>
      <c r="C763" s="1">
        <v>2.0</v>
      </c>
      <c r="D763" s="1">
        <v>1.5</v>
      </c>
      <c r="E763" s="1">
        <v>3.0</v>
      </c>
      <c r="G763" s="1" t="s">
        <v>24</v>
      </c>
      <c r="H763" s="2">
        <v>45090.0</v>
      </c>
      <c r="J763" s="3">
        <f t="shared" si="2"/>
        <v>2</v>
      </c>
      <c r="K763" s="4">
        <f t="shared" si="3"/>
        <v>1.5</v>
      </c>
      <c r="L763" s="4">
        <f t="shared" si="4"/>
        <v>3</v>
      </c>
      <c r="S763" s="1" t="s">
        <v>800</v>
      </c>
      <c r="T763" s="4" t="str">
        <f t="shared" si="5"/>
        <v>Tea</v>
      </c>
      <c r="U763" s="4" t="str">
        <f t="shared" si="6"/>
        <v>Takeaway</v>
      </c>
      <c r="V763" s="4" t="str">
        <f t="shared" si="7"/>
        <v>UNKNOWN</v>
      </c>
      <c r="W763" s="4">
        <f t="shared" ref="W763:Y763" si="770">IF(OR(J763 = "ERROR", J763 = ""), "UNKNOWN", J763)</f>
        <v>2</v>
      </c>
      <c r="X763" s="4">
        <f t="shared" si="770"/>
        <v>1.5</v>
      </c>
      <c r="Y763" s="4">
        <f t="shared" si="770"/>
        <v>3</v>
      </c>
      <c r="Z763" s="5">
        <f t="shared" si="9"/>
        <v>45090</v>
      </c>
    </row>
    <row r="764">
      <c r="A764" s="1" t="s">
        <v>801</v>
      </c>
      <c r="B764" s="1" t="s">
        <v>36</v>
      </c>
      <c r="C764" s="1">
        <v>2.0</v>
      </c>
      <c r="D764" s="1" t="s">
        <v>25</v>
      </c>
      <c r="E764" s="1">
        <v>10.0</v>
      </c>
      <c r="G764" s="1" t="s">
        <v>24</v>
      </c>
      <c r="H764" s="2">
        <v>44994.0</v>
      </c>
      <c r="J764" s="3">
        <f t="shared" si="2"/>
        <v>2</v>
      </c>
      <c r="K764" s="4">
        <f t="shared" si="3"/>
        <v>5</v>
      </c>
      <c r="L764" s="4">
        <f t="shared" si="4"/>
        <v>10</v>
      </c>
      <c r="S764" s="1" t="s">
        <v>801</v>
      </c>
      <c r="T764" s="4" t="str">
        <f t="shared" si="5"/>
        <v>Salad</v>
      </c>
      <c r="U764" s="4" t="str">
        <f t="shared" si="6"/>
        <v>Takeaway</v>
      </c>
      <c r="V764" s="4" t="str">
        <f t="shared" si="7"/>
        <v>UNKNOWN</v>
      </c>
      <c r="W764" s="4">
        <f t="shared" ref="W764:Y764" si="771">IF(OR(J764 = "ERROR", J764 = ""), "UNKNOWN", J764)</f>
        <v>2</v>
      </c>
      <c r="X764" s="4">
        <f t="shared" si="771"/>
        <v>5</v>
      </c>
      <c r="Y764" s="4">
        <f t="shared" si="771"/>
        <v>10</v>
      </c>
      <c r="Z764" s="5">
        <f t="shared" si="9"/>
        <v>44994</v>
      </c>
    </row>
    <row r="765">
      <c r="A765" s="1" t="s">
        <v>802</v>
      </c>
      <c r="B765" s="1" t="s">
        <v>32</v>
      </c>
      <c r="C765" s="1">
        <v>5.0</v>
      </c>
      <c r="D765" s="1">
        <v>1.0</v>
      </c>
      <c r="E765" s="1">
        <v>5.0</v>
      </c>
      <c r="F765" s="1" t="s">
        <v>28</v>
      </c>
      <c r="G765" s="1" t="s">
        <v>25</v>
      </c>
      <c r="H765" s="2">
        <v>45152.0</v>
      </c>
      <c r="J765" s="3">
        <f t="shared" si="2"/>
        <v>5</v>
      </c>
      <c r="K765" s="4">
        <f t="shared" si="3"/>
        <v>1</v>
      </c>
      <c r="L765" s="4">
        <f t="shared" si="4"/>
        <v>5</v>
      </c>
      <c r="S765" s="1" t="s">
        <v>802</v>
      </c>
      <c r="T765" s="4" t="str">
        <f t="shared" si="5"/>
        <v>Cookie</v>
      </c>
      <c r="U765" s="4" t="str">
        <f t="shared" si="6"/>
        <v>UNKNOWN</v>
      </c>
      <c r="V765" s="4" t="str">
        <f t="shared" si="7"/>
        <v>Cash</v>
      </c>
      <c r="W765" s="4">
        <f t="shared" ref="W765:Y765" si="772">IF(OR(J765 = "ERROR", J765 = ""), "UNKNOWN", J765)</f>
        <v>5</v>
      </c>
      <c r="X765" s="4">
        <f t="shared" si="772"/>
        <v>1</v>
      </c>
      <c r="Y765" s="4">
        <f t="shared" si="772"/>
        <v>5</v>
      </c>
      <c r="Z765" s="5">
        <f t="shared" si="9"/>
        <v>45152</v>
      </c>
    </row>
    <row r="766">
      <c r="A766" s="1" t="s">
        <v>803</v>
      </c>
      <c r="B766" s="1" t="s">
        <v>81</v>
      </c>
      <c r="C766" s="1">
        <v>4.0</v>
      </c>
      <c r="D766" s="1">
        <v>1.5</v>
      </c>
      <c r="E766" s="1">
        <v>6.0</v>
      </c>
      <c r="G766" s="1" t="s">
        <v>24</v>
      </c>
      <c r="H766" s="2">
        <v>44955.0</v>
      </c>
      <c r="J766" s="3">
        <f t="shared" si="2"/>
        <v>4</v>
      </c>
      <c r="K766" s="4">
        <f t="shared" si="3"/>
        <v>1.5</v>
      </c>
      <c r="L766" s="4">
        <f t="shared" si="4"/>
        <v>6</v>
      </c>
      <c r="S766" s="1" t="s">
        <v>803</v>
      </c>
      <c r="T766" s="4" t="str">
        <f t="shared" si="5"/>
        <v>Tea</v>
      </c>
      <c r="U766" s="4" t="str">
        <f t="shared" si="6"/>
        <v>Takeaway</v>
      </c>
      <c r="V766" s="4" t="str">
        <f t="shared" si="7"/>
        <v>UNKNOWN</v>
      </c>
      <c r="W766" s="4">
        <f t="shared" ref="W766:Y766" si="773">IF(OR(J766 = "ERROR", J766 = ""), "UNKNOWN", J766)</f>
        <v>4</v>
      </c>
      <c r="X766" s="4">
        <f t="shared" si="773"/>
        <v>1.5</v>
      </c>
      <c r="Y766" s="4">
        <f t="shared" si="773"/>
        <v>6</v>
      </c>
      <c r="Z766" s="5">
        <f t="shared" si="9"/>
        <v>44955</v>
      </c>
    </row>
    <row r="767">
      <c r="A767" s="1" t="s">
        <v>804</v>
      </c>
      <c r="B767" s="1" t="s">
        <v>36</v>
      </c>
      <c r="C767" s="1">
        <v>5.0</v>
      </c>
      <c r="D767" s="1">
        <v>5.0</v>
      </c>
      <c r="E767" s="1">
        <v>25.0</v>
      </c>
      <c r="G767" s="1" t="s">
        <v>29</v>
      </c>
      <c r="H767" s="2">
        <v>45167.0</v>
      </c>
      <c r="J767" s="3">
        <f t="shared" si="2"/>
        <v>5</v>
      </c>
      <c r="K767" s="4">
        <f t="shared" si="3"/>
        <v>5</v>
      </c>
      <c r="L767" s="4">
        <f t="shared" si="4"/>
        <v>25</v>
      </c>
      <c r="S767" s="1" t="s">
        <v>804</v>
      </c>
      <c r="T767" s="4" t="str">
        <f t="shared" si="5"/>
        <v>Salad</v>
      </c>
      <c r="U767" s="4" t="str">
        <f t="shared" si="6"/>
        <v>In-store</v>
      </c>
      <c r="V767" s="4" t="str">
        <f t="shared" si="7"/>
        <v>UNKNOWN</v>
      </c>
      <c r="W767" s="4">
        <f t="shared" ref="W767:Y767" si="774">IF(OR(J767 = "ERROR", J767 = ""), "UNKNOWN", J767)</f>
        <v>5</v>
      </c>
      <c r="X767" s="4">
        <f t="shared" si="774"/>
        <v>5</v>
      </c>
      <c r="Y767" s="4">
        <f t="shared" si="774"/>
        <v>25</v>
      </c>
      <c r="Z767" s="5">
        <f t="shared" si="9"/>
        <v>45167</v>
      </c>
    </row>
    <row r="768">
      <c r="A768" s="1" t="s">
        <v>805</v>
      </c>
      <c r="B768" s="1" t="s">
        <v>81</v>
      </c>
      <c r="C768" s="1">
        <v>4.0</v>
      </c>
      <c r="D768" s="1">
        <v>1.5</v>
      </c>
      <c r="E768" s="1">
        <v>6.0</v>
      </c>
      <c r="F768" s="1" t="s">
        <v>28</v>
      </c>
      <c r="G768" s="1" t="s">
        <v>29</v>
      </c>
      <c r="J768" s="3">
        <f t="shared" si="2"/>
        <v>4</v>
      </c>
      <c r="K768" s="4">
        <f t="shared" si="3"/>
        <v>1.5</v>
      </c>
      <c r="L768" s="4">
        <f t="shared" si="4"/>
        <v>6</v>
      </c>
      <c r="S768" s="1" t="s">
        <v>805</v>
      </c>
      <c r="T768" s="4" t="str">
        <f t="shared" si="5"/>
        <v>Tea</v>
      </c>
      <c r="U768" s="4" t="str">
        <f t="shared" si="6"/>
        <v>In-store</v>
      </c>
      <c r="V768" s="4" t="str">
        <f t="shared" si="7"/>
        <v>Cash</v>
      </c>
      <c r="W768" s="4">
        <f t="shared" ref="W768:Y768" si="775">IF(OR(J768 = "ERROR", J768 = ""), "UNKNOWN", J768)</f>
        <v>4</v>
      </c>
      <c r="X768" s="4">
        <f t="shared" si="775"/>
        <v>1.5</v>
      </c>
      <c r="Y768" s="4">
        <f t="shared" si="775"/>
        <v>6</v>
      </c>
      <c r="Z768" s="4" t="str">
        <f t="shared" si="9"/>
        <v>UNKNOWN</v>
      </c>
    </row>
    <row r="769">
      <c r="A769" s="1" t="s">
        <v>806</v>
      </c>
      <c r="B769" s="1" t="s">
        <v>30</v>
      </c>
      <c r="C769" s="1">
        <v>2.0</v>
      </c>
      <c r="D769" s="1">
        <v>2.0</v>
      </c>
      <c r="E769" s="1">
        <v>4.0</v>
      </c>
      <c r="G769" s="1" t="s">
        <v>29</v>
      </c>
      <c r="H769" s="6">
        <v>45255.0</v>
      </c>
      <c r="J769" s="3">
        <f t="shared" si="2"/>
        <v>2</v>
      </c>
      <c r="K769" s="4">
        <f t="shared" si="3"/>
        <v>2</v>
      </c>
      <c r="L769" s="4">
        <f t="shared" si="4"/>
        <v>4</v>
      </c>
      <c r="S769" s="1" t="s">
        <v>806</v>
      </c>
      <c r="T769" s="4" t="str">
        <f t="shared" si="5"/>
        <v>UNKNOWN</v>
      </c>
      <c r="U769" s="4" t="str">
        <f t="shared" si="6"/>
        <v>In-store</v>
      </c>
      <c r="V769" s="4" t="str">
        <f t="shared" si="7"/>
        <v>UNKNOWN</v>
      </c>
      <c r="W769" s="4">
        <f t="shared" ref="W769:Y769" si="776">IF(OR(J769 = "ERROR", J769 = ""), "UNKNOWN", J769)</f>
        <v>2</v>
      </c>
      <c r="X769" s="4">
        <f t="shared" si="776"/>
        <v>2</v>
      </c>
      <c r="Y769" s="4">
        <f t="shared" si="776"/>
        <v>4</v>
      </c>
      <c r="Z769" s="7">
        <f t="shared" si="9"/>
        <v>45255</v>
      </c>
    </row>
    <row r="770">
      <c r="A770" s="1" t="s">
        <v>807</v>
      </c>
      <c r="B770" s="1" t="s">
        <v>36</v>
      </c>
      <c r="C770" s="1" t="s">
        <v>25</v>
      </c>
      <c r="D770" s="1">
        <v>5.0</v>
      </c>
      <c r="E770" s="1">
        <v>10.0</v>
      </c>
      <c r="H770" s="2">
        <v>44927.0</v>
      </c>
      <c r="J770" s="3">
        <f t="shared" si="2"/>
        <v>2</v>
      </c>
      <c r="K770" s="4">
        <f t="shared" si="3"/>
        <v>5</v>
      </c>
      <c r="L770" s="4">
        <f t="shared" si="4"/>
        <v>10</v>
      </c>
      <c r="S770" s="1" t="s">
        <v>807</v>
      </c>
      <c r="T770" s="4" t="str">
        <f t="shared" si="5"/>
        <v>Salad</v>
      </c>
      <c r="U770" s="4" t="str">
        <f t="shared" si="6"/>
        <v>UNKNOWN</v>
      </c>
      <c r="V770" s="4" t="str">
        <f t="shared" si="7"/>
        <v>UNKNOWN</v>
      </c>
      <c r="W770" s="4">
        <f t="shared" ref="W770:Y770" si="777">IF(OR(J770 = "ERROR", J770 = ""), "UNKNOWN", J770)</f>
        <v>2</v>
      </c>
      <c r="X770" s="4">
        <f t="shared" si="777"/>
        <v>5</v>
      </c>
      <c r="Y770" s="4">
        <f t="shared" si="777"/>
        <v>10</v>
      </c>
      <c r="Z770" s="5">
        <f t="shared" si="9"/>
        <v>44927</v>
      </c>
    </row>
    <row r="771">
      <c r="A771" s="1" t="s">
        <v>808</v>
      </c>
      <c r="C771" s="1">
        <v>3.0</v>
      </c>
      <c r="D771" s="1">
        <v>3.0</v>
      </c>
      <c r="E771" s="1">
        <v>9.0</v>
      </c>
      <c r="F771" s="1" t="s">
        <v>39</v>
      </c>
      <c r="G771" s="1" t="s">
        <v>29</v>
      </c>
      <c r="H771" s="2">
        <v>45237.0</v>
      </c>
      <c r="J771" s="3">
        <f t="shared" si="2"/>
        <v>3</v>
      </c>
      <c r="K771" s="4">
        <f t="shared" si="3"/>
        <v>3</v>
      </c>
      <c r="L771" s="4">
        <f t="shared" si="4"/>
        <v>9</v>
      </c>
      <c r="S771" s="1" t="s">
        <v>808</v>
      </c>
      <c r="T771" s="4" t="str">
        <f t="shared" si="5"/>
        <v>UNKNOWN</v>
      </c>
      <c r="U771" s="4" t="str">
        <f t="shared" si="6"/>
        <v>In-store</v>
      </c>
      <c r="V771" s="4" t="str">
        <f t="shared" si="7"/>
        <v>Digital Wallet</v>
      </c>
      <c r="W771" s="4">
        <f t="shared" ref="W771:Y771" si="778">IF(OR(J771 = "ERROR", J771 = ""), "UNKNOWN", J771)</f>
        <v>3</v>
      </c>
      <c r="X771" s="4">
        <f t="shared" si="778"/>
        <v>3</v>
      </c>
      <c r="Y771" s="4">
        <f t="shared" si="778"/>
        <v>9</v>
      </c>
      <c r="Z771" s="5">
        <f t="shared" si="9"/>
        <v>45237</v>
      </c>
    </row>
    <row r="772">
      <c r="A772" s="1" t="s">
        <v>809</v>
      </c>
      <c r="B772" s="1" t="s">
        <v>41</v>
      </c>
      <c r="C772" s="1">
        <v>1.0</v>
      </c>
      <c r="D772" s="1">
        <v>4.0</v>
      </c>
      <c r="E772" s="1">
        <v>4.0</v>
      </c>
      <c r="F772" s="1" t="s">
        <v>28</v>
      </c>
      <c r="G772" s="1" t="s">
        <v>29</v>
      </c>
      <c r="H772" s="2">
        <v>45045.0</v>
      </c>
      <c r="J772" s="3">
        <f t="shared" si="2"/>
        <v>1</v>
      </c>
      <c r="K772" s="4">
        <f t="shared" si="3"/>
        <v>4</v>
      </c>
      <c r="L772" s="4">
        <f t="shared" si="4"/>
        <v>4</v>
      </c>
      <c r="S772" s="1" t="s">
        <v>809</v>
      </c>
      <c r="T772" s="4" t="str">
        <f t="shared" si="5"/>
        <v>Smoothie</v>
      </c>
      <c r="U772" s="4" t="str">
        <f t="shared" si="6"/>
        <v>In-store</v>
      </c>
      <c r="V772" s="4" t="str">
        <f t="shared" si="7"/>
        <v>Cash</v>
      </c>
      <c r="W772" s="4">
        <f t="shared" ref="W772:Y772" si="779">IF(OR(J772 = "ERROR", J772 = ""), "UNKNOWN", J772)</f>
        <v>1</v>
      </c>
      <c r="X772" s="4">
        <f t="shared" si="779"/>
        <v>4</v>
      </c>
      <c r="Y772" s="4">
        <f t="shared" si="779"/>
        <v>4</v>
      </c>
      <c r="Z772" s="5">
        <f t="shared" si="9"/>
        <v>45045</v>
      </c>
    </row>
    <row r="773">
      <c r="A773" s="1" t="s">
        <v>810</v>
      </c>
      <c r="C773" s="1">
        <v>5.0</v>
      </c>
      <c r="D773" s="1">
        <v>1.5</v>
      </c>
      <c r="E773" s="1">
        <v>7.5</v>
      </c>
      <c r="H773" s="2">
        <v>44932.0</v>
      </c>
      <c r="J773" s="3">
        <f t="shared" si="2"/>
        <v>5</v>
      </c>
      <c r="K773" s="4">
        <f t="shared" si="3"/>
        <v>1.5</v>
      </c>
      <c r="L773" s="4">
        <f t="shared" si="4"/>
        <v>7.5</v>
      </c>
      <c r="S773" s="1" t="s">
        <v>810</v>
      </c>
      <c r="T773" s="4" t="str">
        <f t="shared" si="5"/>
        <v>UNKNOWN</v>
      </c>
      <c r="U773" s="4" t="str">
        <f t="shared" si="6"/>
        <v>UNKNOWN</v>
      </c>
      <c r="V773" s="4" t="str">
        <f t="shared" si="7"/>
        <v>UNKNOWN</v>
      </c>
      <c r="W773" s="4">
        <f t="shared" ref="W773:Y773" si="780">IF(OR(J773 = "ERROR", J773 = ""), "UNKNOWN", J773)</f>
        <v>5</v>
      </c>
      <c r="X773" s="4">
        <f t="shared" si="780"/>
        <v>1.5</v>
      </c>
      <c r="Y773" s="4">
        <f t="shared" si="780"/>
        <v>7.5</v>
      </c>
      <c r="Z773" s="5">
        <f t="shared" si="9"/>
        <v>44932</v>
      </c>
    </row>
    <row r="774">
      <c r="A774" s="1" t="s">
        <v>811</v>
      </c>
      <c r="B774" s="1" t="s">
        <v>22</v>
      </c>
      <c r="C774" s="1">
        <v>3.0</v>
      </c>
      <c r="D774" s="1">
        <v>2.0</v>
      </c>
      <c r="E774" s="1">
        <v>6.0</v>
      </c>
      <c r="F774" s="1" t="s">
        <v>39</v>
      </c>
      <c r="G774" s="1" t="s">
        <v>29</v>
      </c>
      <c r="H774" s="6">
        <v>45225.0</v>
      </c>
      <c r="J774" s="3">
        <f t="shared" si="2"/>
        <v>3</v>
      </c>
      <c r="K774" s="4">
        <f t="shared" si="3"/>
        <v>2</v>
      </c>
      <c r="L774" s="4">
        <f t="shared" si="4"/>
        <v>6</v>
      </c>
      <c r="S774" s="1" t="s">
        <v>811</v>
      </c>
      <c r="T774" s="4" t="str">
        <f t="shared" si="5"/>
        <v>Coffee</v>
      </c>
      <c r="U774" s="4" t="str">
        <f t="shared" si="6"/>
        <v>In-store</v>
      </c>
      <c r="V774" s="4" t="str">
        <f t="shared" si="7"/>
        <v>Digital Wallet</v>
      </c>
      <c r="W774" s="4">
        <f t="shared" ref="W774:Y774" si="781">IF(OR(J774 = "ERROR", J774 = ""), "UNKNOWN", J774)</f>
        <v>3</v>
      </c>
      <c r="X774" s="4">
        <f t="shared" si="781"/>
        <v>2</v>
      </c>
      <c r="Y774" s="4">
        <f t="shared" si="781"/>
        <v>6</v>
      </c>
      <c r="Z774" s="7">
        <f t="shared" si="9"/>
        <v>45225</v>
      </c>
    </row>
    <row r="775">
      <c r="A775" s="1" t="s">
        <v>812</v>
      </c>
      <c r="B775" s="1" t="s">
        <v>32</v>
      </c>
      <c r="C775" s="1">
        <v>3.0</v>
      </c>
      <c r="D775" s="1">
        <v>1.0</v>
      </c>
      <c r="E775" s="1">
        <v>3.0</v>
      </c>
      <c r="F775" s="1" t="s">
        <v>23</v>
      </c>
      <c r="G775" s="1" t="s">
        <v>29</v>
      </c>
      <c r="H775" s="2">
        <v>45183.0</v>
      </c>
      <c r="J775" s="3">
        <f t="shared" si="2"/>
        <v>3</v>
      </c>
      <c r="K775" s="4">
        <f t="shared" si="3"/>
        <v>1</v>
      </c>
      <c r="L775" s="4">
        <f t="shared" si="4"/>
        <v>3</v>
      </c>
      <c r="S775" s="1" t="s">
        <v>812</v>
      </c>
      <c r="T775" s="4" t="str">
        <f t="shared" si="5"/>
        <v>Cookie</v>
      </c>
      <c r="U775" s="4" t="str">
        <f t="shared" si="6"/>
        <v>In-store</v>
      </c>
      <c r="V775" s="4" t="str">
        <f t="shared" si="7"/>
        <v>Credit Card</v>
      </c>
      <c r="W775" s="4">
        <f t="shared" ref="W775:Y775" si="782">IF(OR(J775 = "ERROR", J775 = ""), "UNKNOWN", J775)</f>
        <v>3</v>
      </c>
      <c r="X775" s="4">
        <f t="shared" si="782"/>
        <v>1</v>
      </c>
      <c r="Y775" s="4">
        <f t="shared" si="782"/>
        <v>3</v>
      </c>
      <c r="Z775" s="5">
        <f t="shared" si="9"/>
        <v>45183</v>
      </c>
    </row>
    <row r="776">
      <c r="A776" s="1" t="s">
        <v>813</v>
      </c>
      <c r="B776" s="1" t="s">
        <v>55</v>
      </c>
      <c r="C776" s="1">
        <v>4.0</v>
      </c>
      <c r="D776" s="1">
        <v>3.0</v>
      </c>
      <c r="E776" s="1">
        <v>12.0</v>
      </c>
      <c r="F776" s="1" t="s">
        <v>39</v>
      </c>
      <c r="H776" s="2">
        <v>45207.0</v>
      </c>
      <c r="J776" s="3">
        <f t="shared" si="2"/>
        <v>4</v>
      </c>
      <c r="K776" s="4">
        <f t="shared" si="3"/>
        <v>3</v>
      </c>
      <c r="L776" s="4">
        <f t="shared" si="4"/>
        <v>12</v>
      </c>
      <c r="S776" s="1" t="s">
        <v>813</v>
      </c>
      <c r="T776" s="4" t="str">
        <f t="shared" si="5"/>
        <v>Juice</v>
      </c>
      <c r="U776" s="4" t="str">
        <f t="shared" si="6"/>
        <v>UNKNOWN</v>
      </c>
      <c r="V776" s="4" t="str">
        <f t="shared" si="7"/>
        <v>Digital Wallet</v>
      </c>
      <c r="W776" s="4">
        <f t="shared" ref="W776:Y776" si="783">IF(OR(J776 = "ERROR", J776 = ""), "UNKNOWN", J776)</f>
        <v>4</v>
      </c>
      <c r="X776" s="4">
        <f t="shared" si="783"/>
        <v>3</v>
      </c>
      <c r="Y776" s="4">
        <f t="shared" si="783"/>
        <v>12</v>
      </c>
      <c r="Z776" s="5">
        <f t="shared" si="9"/>
        <v>45207</v>
      </c>
    </row>
    <row r="777">
      <c r="A777" s="1" t="s">
        <v>814</v>
      </c>
      <c r="B777" s="1" t="s">
        <v>36</v>
      </c>
      <c r="C777" s="1">
        <v>5.0</v>
      </c>
      <c r="D777" s="1">
        <v>5.0</v>
      </c>
      <c r="E777" s="1">
        <v>25.0</v>
      </c>
      <c r="F777" s="1" t="s">
        <v>28</v>
      </c>
      <c r="G777" s="1" t="s">
        <v>29</v>
      </c>
      <c r="H777" s="2">
        <v>45007.0</v>
      </c>
      <c r="J777" s="3">
        <f t="shared" si="2"/>
        <v>5</v>
      </c>
      <c r="K777" s="4">
        <f t="shared" si="3"/>
        <v>5</v>
      </c>
      <c r="L777" s="4">
        <f t="shared" si="4"/>
        <v>25</v>
      </c>
      <c r="S777" s="1" t="s">
        <v>814</v>
      </c>
      <c r="T777" s="4" t="str">
        <f t="shared" si="5"/>
        <v>Salad</v>
      </c>
      <c r="U777" s="4" t="str">
        <f t="shared" si="6"/>
        <v>In-store</v>
      </c>
      <c r="V777" s="4" t="str">
        <f t="shared" si="7"/>
        <v>Cash</v>
      </c>
      <c r="W777" s="4">
        <f t="shared" ref="W777:Y777" si="784">IF(OR(J777 = "ERROR", J777 = ""), "UNKNOWN", J777)</f>
        <v>5</v>
      </c>
      <c r="X777" s="4">
        <f t="shared" si="784"/>
        <v>5</v>
      </c>
      <c r="Y777" s="4">
        <f t="shared" si="784"/>
        <v>25</v>
      </c>
      <c r="Z777" s="5">
        <f t="shared" si="9"/>
        <v>45007</v>
      </c>
    </row>
    <row r="778">
      <c r="A778" s="1" t="s">
        <v>815</v>
      </c>
      <c r="B778" s="1" t="s">
        <v>55</v>
      </c>
      <c r="C778" s="1">
        <v>3.0</v>
      </c>
      <c r="D778" s="1">
        <v>3.0</v>
      </c>
      <c r="E778" s="1">
        <v>9.0</v>
      </c>
      <c r="F778" s="1" t="s">
        <v>39</v>
      </c>
      <c r="G778" s="1" t="s">
        <v>24</v>
      </c>
      <c r="H778" s="2">
        <v>44959.0</v>
      </c>
      <c r="J778" s="3">
        <f t="shared" si="2"/>
        <v>3</v>
      </c>
      <c r="K778" s="4">
        <f t="shared" si="3"/>
        <v>3</v>
      </c>
      <c r="L778" s="4">
        <f t="shared" si="4"/>
        <v>9</v>
      </c>
      <c r="S778" s="1" t="s">
        <v>815</v>
      </c>
      <c r="T778" s="4" t="str">
        <f t="shared" si="5"/>
        <v>Juice</v>
      </c>
      <c r="U778" s="4" t="str">
        <f t="shared" si="6"/>
        <v>Takeaway</v>
      </c>
      <c r="V778" s="4" t="str">
        <f t="shared" si="7"/>
        <v>Digital Wallet</v>
      </c>
      <c r="W778" s="4">
        <f t="shared" ref="W778:Y778" si="785">IF(OR(J778 = "ERROR", J778 = ""), "UNKNOWN", J778)</f>
        <v>3</v>
      </c>
      <c r="X778" s="4">
        <f t="shared" si="785"/>
        <v>3</v>
      </c>
      <c r="Y778" s="4">
        <f t="shared" si="785"/>
        <v>9</v>
      </c>
      <c r="Z778" s="5">
        <f t="shared" si="9"/>
        <v>44959</v>
      </c>
    </row>
    <row r="779">
      <c r="A779" s="1" t="s">
        <v>816</v>
      </c>
      <c r="B779" s="1" t="s">
        <v>36</v>
      </c>
      <c r="D779" s="1">
        <v>5.0</v>
      </c>
      <c r="E779" s="1">
        <v>25.0</v>
      </c>
      <c r="F779" s="1" t="s">
        <v>39</v>
      </c>
      <c r="H779" s="2">
        <v>45048.0</v>
      </c>
      <c r="J779" s="3">
        <f t="shared" si="2"/>
        <v>5</v>
      </c>
      <c r="K779" s="4">
        <f t="shared" si="3"/>
        <v>5</v>
      </c>
      <c r="L779" s="4">
        <f t="shared" si="4"/>
        <v>25</v>
      </c>
      <c r="S779" s="1" t="s">
        <v>816</v>
      </c>
      <c r="T779" s="4" t="str">
        <f t="shared" si="5"/>
        <v>Salad</v>
      </c>
      <c r="U779" s="4" t="str">
        <f t="shared" si="6"/>
        <v>UNKNOWN</v>
      </c>
      <c r="V779" s="4" t="str">
        <f t="shared" si="7"/>
        <v>Digital Wallet</v>
      </c>
      <c r="W779" s="4">
        <f t="shared" ref="W779:Y779" si="786">IF(OR(J779 = "ERROR", J779 = ""), "UNKNOWN", J779)</f>
        <v>5</v>
      </c>
      <c r="X779" s="4">
        <f t="shared" si="786"/>
        <v>5</v>
      </c>
      <c r="Y779" s="4">
        <f t="shared" si="786"/>
        <v>25</v>
      </c>
      <c r="Z779" s="5">
        <f t="shared" si="9"/>
        <v>45048</v>
      </c>
    </row>
    <row r="780">
      <c r="A780" s="1" t="s">
        <v>817</v>
      </c>
      <c r="B780" s="1" t="s">
        <v>41</v>
      </c>
      <c r="C780" s="1">
        <v>4.0</v>
      </c>
      <c r="D780" s="1">
        <v>4.0</v>
      </c>
      <c r="E780" s="1">
        <v>16.0</v>
      </c>
      <c r="F780" s="1" t="s">
        <v>25</v>
      </c>
      <c r="H780" s="2">
        <v>45131.0</v>
      </c>
      <c r="J780" s="3">
        <f t="shared" si="2"/>
        <v>4</v>
      </c>
      <c r="K780" s="4">
        <f t="shared" si="3"/>
        <v>4</v>
      </c>
      <c r="L780" s="4">
        <f t="shared" si="4"/>
        <v>16</v>
      </c>
      <c r="S780" s="1" t="s">
        <v>817</v>
      </c>
      <c r="T780" s="4" t="str">
        <f t="shared" si="5"/>
        <v>Smoothie</v>
      </c>
      <c r="U780" s="4" t="str">
        <f t="shared" si="6"/>
        <v>UNKNOWN</v>
      </c>
      <c r="V780" s="4" t="str">
        <f t="shared" si="7"/>
        <v>UNKNOWN</v>
      </c>
      <c r="W780" s="4">
        <f t="shared" ref="W780:Y780" si="787">IF(OR(J780 = "ERROR", J780 = ""), "UNKNOWN", J780)</f>
        <v>4</v>
      </c>
      <c r="X780" s="4">
        <f t="shared" si="787"/>
        <v>4</v>
      </c>
      <c r="Y780" s="4">
        <f t="shared" si="787"/>
        <v>16</v>
      </c>
      <c r="Z780" s="5">
        <f t="shared" si="9"/>
        <v>45131</v>
      </c>
    </row>
    <row r="781">
      <c r="A781" s="1" t="s">
        <v>818</v>
      </c>
      <c r="B781" s="1" t="s">
        <v>55</v>
      </c>
      <c r="C781" s="1">
        <v>4.0</v>
      </c>
      <c r="D781" s="1" t="s">
        <v>30</v>
      </c>
      <c r="E781" s="1">
        <v>12.0</v>
      </c>
      <c r="F781" s="1" t="s">
        <v>28</v>
      </c>
      <c r="G781" s="1" t="s">
        <v>30</v>
      </c>
      <c r="H781" s="2">
        <v>45064.0</v>
      </c>
      <c r="J781" s="3">
        <f t="shared" si="2"/>
        <v>4</v>
      </c>
      <c r="K781" s="4">
        <f t="shared" si="3"/>
        <v>3</v>
      </c>
      <c r="L781" s="4">
        <f t="shared" si="4"/>
        <v>12</v>
      </c>
      <c r="S781" s="1" t="s">
        <v>818</v>
      </c>
      <c r="T781" s="4" t="str">
        <f t="shared" si="5"/>
        <v>Juice</v>
      </c>
      <c r="U781" s="4" t="str">
        <f t="shared" si="6"/>
        <v>UNKNOWN</v>
      </c>
      <c r="V781" s="4" t="str">
        <f t="shared" si="7"/>
        <v>Cash</v>
      </c>
      <c r="W781" s="4">
        <f t="shared" ref="W781:Y781" si="788">IF(OR(J781 = "ERROR", J781 = ""), "UNKNOWN", J781)</f>
        <v>4</v>
      </c>
      <c r="X781" s="4">
        <f t="shared" si="788"/>
        <v>3</v>
      </c>
      <c r="Y781" s="4">
        <f t="shared" si="788"/>
        <v>12</v>
      </c>
      <c r="Z781" s="5">
        <f t="shared" si="9"/>
        <v>45064</v>
      </c>
    </row>
    <row r="782">
      <c r="A782" s="1" t="s">
        <v>819</v>
      </c>
      <c r="B782" s="1" t="s">
        <v>32</v>
      </c>
      <c r="C782" s="1" t="s">
        <v>25</v>
      </c>
      <c r="D782" s="1">
        <v>1.0</v>
      </c>
      <c r="E782" s="1">
        <v>2.0</v>
      </c>
      <c r="F782" s="1" t="s">
        <v>28</v>
      </c>
      <c r="H782" s="6">
        <v>45229.0</v>
      </c>
      <c r="J782" s="3">
        <f t="shared" si="2"/>
        <v>2</v>
      </c>
      <c r="K782" s="4">
        <f t="shared" si="3"/>
        <v>1</v>
      </c>
      <c r="L782" s="4">
        <f t="shared" si="4"/>
        <v>2</v>
      </c>
      <c r="S782" s="1" t="s">
        <v>819</v>
      </c>
      <c r="T782" s="4" t="str">
        <f t="shared" si="5"/>
        <v>Cookie</v>
      </c>
      <c r="U782" s="4" t="str">
        <f t="shared" si="6"/>
        <v>UNKNOWN</v>
      </c>
      <c r="V782" s="4" t="str">
        <f t="shared" si="7"/>
        <v>Cash</v>
      </c>
      <c r="W782" s="4">
        <f t="shared" ref="W782:Y782" si="789">IF(OR(J782 = "ERROR", J782 = ""), "UNKNOWN", J782)</f>
        <v>2</v>
      </c>
      <c r="X782" s="4">
        <f t="shared" si="789"/>
        <v>1</v>
      </c>
      <c r="Y782" s="4">
        <f t="shared" si="789"/>
        <v>2</v>
      </c>
      <c r="Z782" s="7">
        <f t="shared" si="9"/>
        <v>45229</v>
      </c>
    </row>
    <row r="783">
      <c r="A783" s="1" t="s">
        <v>820</v>
      </c>
      <c r="B783" s="1" t="s">
        <v>55</v>
      </c>
      <c r="C783" s="1">
        <v>4.0</v>
      </c>
      <c r="D783" s="1">
        <v>3.0</v>
      </c>
      <c r="E783" s="1">
        <v>12.0</v>
      </c>
      <c r="F783" s="1" t="s">
        <v>39</v>
      </c>
      <c r="G783" s="1" t="s">
        <v>24</v>
      </c>
      <c r="H783" s="6">
        <v>45288.0</v>
      </c>
      <c r="J783" s="3">
        <f t="shared" si="2"/>
        <v>4</v>
      </c>
      <c r="K783" s="4">
        <f t="shared" si="3"/>
        <v>3</v>
      </c>
      <c r="L783" s="4">
        <f t="shared" si="4"/>
        <v>12</v>
      </c>
      <c r="S783" s="1" t="s">
        <v>820</v>
      </c>
      <c r="T783" s="4" t="str">
        <f t="shared" si="5"/>
        <v>Juice</v>
      </c>
      <c r="U783" s="4" t="str">
        <f t="shared" si="6"/>
        <v>Takeaway</v>
      </c>
      <c r="V783" s="4" t="str">
        <f t="shared" si="7"/>
        <v>Digital Wallet</v>
      </c>
      <c r="W783" s="4">
        <f t="shared" ref="W783:Y783" si="790">IF(OR(J783 = "ERROR", J783 = ""), "UNKNOWN", J783)</f>
        <v>4</v>
      </c>
      <c r="X783" s="4">
        <f t="shared" si="790"/>
        <v>3</v>
      </c>
      <c r="Y783" s="4">
        <f t="shared" si="790"/>
        <v>12</v>
      </c>
      <c r="Z783" s="7">
        <f t="shared" si="9"/>
        <v>45288</v>
      </c>
    </row>
    <row r="784">
      <c r="A784" s="1" t="s">
        <v>821</v>
      </c>
      <c r="B784" s="1" t="s">
        <v>41</v>
      </c>
      <c r="C784" s="1" t="s">
        <v>25</v>
      </c>
      <c r="D784" s="1">
        <v>4.0</v>
      </c>
      <c r="E784" s="1">
        <v>20.0</v>
      </c>
      <c r="H784" s="6">
        <v>45215.0</v>
      </c>
      <c r="J784" s="3">
        <f t="shared" si="2"/>
        <v>5</v>
      </c>
      <c r="K784" s="4">
        <f t="shared" si="3"/>
        <v>4</v>
      </c>
      <c r="L784" s="4">
        <f t="shared" si="4"/>
        <v>20</v>
      </c>
      <c r="S784" s="1" t="s">
        <v>821</v>
      </c>
      <c r="T784" s="4" t="str">
        <f t="shared" si="5"/>
        <v>Smoothie</v>
      </c>
      <c r="U784" s="4" t="str">
        <f t="shared" si="6"/>
        <v>UNKNOWN</v>
      </c>
      <c r="V784" s="4" t="str">
        <f t="shared" si="7"/>
        <v>UNKNOWN</v>
      </c>
      <c r="W784" s="4">
        <f t="shared" ref="W784:Y784" si="791">IF(OR(J784 = "ERROR", J784 = ""), "UNKNOWN", J784)</f>
        <v>5</v>
      </c>
      <c r="X784" s="4">
        <f t="shared" si="791"/>
        <v>4</v>
      </c>
      <c r="Y784" s="4">
        <f t="shared" si="791"/>
        <v>20</v>
      </c>
      <c r="Z784" s="7">
        <f t="shared" si="9"/>
        <v>45215</v>
      </c>
    </row>
    <row r="785">
      <c r="A785" s="1" t="s">
        <v>822</v>
      </c>
      <c r="B785" s="1" t="s">
        <v>55</v>
      </c>
      <c r="C785" s="1">
        <v>3.0</v>
      </c>
      <c r="D785" s="1">
        <v>3.0</v>
      </c>
      <c r="E785" s="1">
        <v>9.0</v>
      </c>
      <c r="G785" s="1" t="s">
        <v>24</v>
      </c>
      <c r="H785" s="2">
        <v>45028.0</v>
      </c>
      <c r="J785" s="3">
        <f t="shared" si="2"/>
        <v>3</v>
      </c>
      <c r="K785" s="4">
        <f t="shared" si="3"/>
        <v>3</v>
      </c>
      <c r="L785" s="4">
        <f t="shared" si="4"/>
        <v>9</v>
      </c>
      <c r="S785" s="1" t="s">
        <v>822</v>
      </c>
      <c r="T785" s="4" t="str">
        <f t="shared" si="5"/>
        <v>Juice</v>
      </c>
      <c r="U785" s="4" t="str">
        <f t="shared" si="6"/>
        <v>Takeaway</v>
      </c>
      <c r="V785" s="4" t="str">
        <f t="shared" si="7"/>
        <v>UNKNOWN</v>
      </c>
      <c r="W785" s="4">
        <f t="shared" ref="W785:Y785" si="792">IF(OR(J785 = "ERROR", J785 = ""), "UNKNOWN", J785)</f>
        <v>3</v>
      </c>
      <c r="X785" s="4">
        <f t="shared" si="792"/>
        <v>3</v>
      </c>
      <c r="Y785" s="4">
        <f t="shared" si="792"/>
        <v>9</v>
      </c>
      <c r="Z785" s="5">
        <f t="shared" si="9"/>
        <v>45028</v>
      </c>
    </row>
    <row r="786">
      <c r="A786" s="1" t="s">
        <v>823</v>
      </c>
      <c r="B786" s="1" t="s">
        <v>32</v>
      </c>
      <c r="C786" s="1">
        <v>1.0</v>
      </c>
      <c r="D786" s="1">
        <v>1.0</v>
      </c>
      <c r="E786" s="1">
        <v>1.0</v>
      </c>
      <c r="H786" s="2">
        <v>45104.0</v>
      </c>
      <c r="J786" s="3">
        <f t="shared" si="2"/>
        <v>1</v>
      </c>
      <c r="K786" s="4">
        <f t="shared" si="3"/>
        <v>1</v>
      </c>
      <c r="L786" s="4">
        <f t="shared" si="4"/>
        <v>1</v>
      </c>
      <c r="S786" s="1" t="s">
        <v>823</v>
      </c>
      <c r="T786" s="4" t="str">
        <f t="shared" si="5"/>
        <v>Cookie</v>
      </c>
      <c r="U786" s="4" t="str">
        <f t="shared" si="6"/>
        <v>UNKNOWN</v>
      </c>
      <c r="V786" s="4" t="str">
        <f t="shared" si="7"/>
        <v>UNKNOWN</v>
      </c>
      <c r="W786" s="4">
        <f t="shared" ref="W786:Y786" si="793">IF(OR(J786 = "ERROR", J786 = ""), "UNKNOWN", J786)</f>
        <v>1</v>
      </c>
      <c r="X786" s="4">
        <f t="shared" si="793"/>
        <v>1</v>
      </c>
      <c r="Y786" s="4">
        <f t="shared" si="793"/>
        <v>1</v>
      </c>
      <c r="Z786" s="5">
        <f t="shared" si="9"/>
        <v>45104</v>
      </c>
    </row>
    <row r="787">
      <c r="A787" s="1" t="s">
        <v>824</v>
      </c>
      <c r="B787" s="1" t="s">
        <v>36</v>
      </c>
      <c r="C787" s="1">
        <v>3.0</v>
      </c>
      <c r="D787" s="1">
        <v>5.0</v>
      </c>
      <c r="E787" s="1">
        <v>15.0</v>
      </c>
      <c r="F787" s="1" t="s">
        <v>23</v>
      </c>
      <c r="G787" s="1" t="s">
        <v>29</v>
      </c>
      <c r="J787" s="3">
        <f t="shared" si="2"/>
        <v>3</v>
      </c>
      <c r="K787" s="4">
        <f t="shared" si="3"/>
        <v>5</v>
      </c>
      <c r="L787" s="4">
        <f t="shared" si="4"/>
        <v>15</v>
      </c>
      <c r="S787" s="1" t="s">
        <v>824</v>
      </c>
      <c r="T787" s="4" t="str">
        <f t="shared" si="5"/>
        <v>Salad</v>
      </c>
      <c r="U787" s="4" t="str">
        <f t="shared" si="6"/>
        <v>In-store</v>
      </c>
      <c r="V787" s="4" t="str">
        <f t="shared" si="7"/>
        <v>Credit Card</v>
      </c>
      <c r="W787" s="4">
        <f t="shared" ref="W787:Y787" si="794">IF(OR(J787 = "ERROR", J787 = ""), "UNKNOWN", J787)</f>
        <v>3</v>
      </c>
      <c r="X787" s="4">
        <f t="shared" si="794"/>
        <v>5</v>
      </c>
      <c r="Y787" s="4">
        <f t="shared" si="794"/>
        <v>15</v>
      </c>
      <c r="Z787" s="4" t="str">
        <f t="shared" si="9"/>
        <v>UNKNOWN</v>
      </c>
    </row>
    <row r="788">
      <c r="A788" s="1" t="s">
        <v>825</v>
      </c>
      <c r="B788" s="1" t="s">
        <v>41</v>
      </c>
      <c r="C788" s="1">
        <v>1.0</v>
      </c>
      <c r="D788" s="1" t="s">
        <v>25</v>
      </c>
      <c r="E788" s="1">
        <v>4.0</v>
      </c>
      <c r="F788" s="1" t="s">
        <v>23</v>
      </c>
      <c r="H788" s="6">
        <v>45255.0</v>
      </c>
      <c r="J788" s="3">
        <f t="shared" si="2"/>
        <v>1</v>
      </c>
      <c r="K788" s="4">
        <f t="shared" si="3"/>
        <v>4</v>
      </c>
      <c r="L788" s="4">
        <f t="shared" si="4"/>
        <v>4</v>
      </c>
      <c r="S788" s="1" t="s">
        <v>825</v>
      </c>
      <c r="T788" s="4" t="str">
        <f t="shared" si="5"/>
        <v>Smoothie</v>
      </c>
      <c r="U788" s="4" t="str">
        <f t="shared" si="6"/>
        <v>UNKNOWN</v>
      </c>
      <c r="V788" s="4" t="str">
        <f t="shared" si="7"/>
        <v>Credit Card</v>
      </c>
      <c r="W788" s="4">
        <f t="shared" ref="W788:Y788" si="795">IF(OR(J788 = "ERROR", J788 = ""), "UNKNOWN", J788)</f>
        <v>1</v>
      </c>
      <c r="X788" s="4">
        <f t="shared" si="795"/>
        <v>4</v>
      </c>
      <c r="Y788" s="4">
        <f t="shared" si="795"/>
        <v>4</v>
      </c>
      <c r="Z788" s="7">
        <f t="shared" si="9"/>
        <v>45255</v>
      </c>
    </row>
    <row r="789">
      <c r="A789" s="1" t="s">
        <v>826</v>
      </c>
      <c r="B789" s="1" t="s">
        <v>81</v>
      </c>
      <c r="C789" s="1">
        <v>2.0</v>
      </c>
      <c r="D789" s="1">
        <v>1.5</v>
      </c>
      <c r="E789" s="1">
        <v>3.0</v>
      </c>
      <c r="H789" s="2">
        <v>44931.0</v>
      </c>
      <c r="J789" s="3">
        <f t="shared" si="2"/>
        <v>2</v>
      </c>
      <c r="K789" s="4">
        <f t="shared" si="3"/>
        <v>1.5</v>
      </c>
      <c r="L789" s="4">
        <f t="shared" si="4"/>
        <v>3</v>
      </c>
      <c r="S789" s="1" t="s">
        <v>826</v>
      </c>
      <c r="T789" s="4" t="str">
        <f t="shared" si="5"/>
        <v>Tea</v>
      </c>
      <c r="U789" s="4" t="str">
        <f t="shared" si="6"/>
        <v>UNKNOWN</v>
      </c>
      <c r="V789" s="4" t="str">
        <f t="shared" si="7"/>
        <v>UNKNOWN</v>
      </c>
      <c r="W789" s="4">
        <f t="shared" ref="W789:Y789" si="796">IF(OR(J789 = "ERROR", J789 = ""), "UNKNOWN", J789)</f>
        <v>2</v>
      </c>
      <c r="X789" s="4">
        <f t="shared" si="796"/>
        <v>1.5</v>
      </c>
      <c r="Y789" s="4">
        <f t="shared" si="796"/>
        <v>3</v>
      </c>
      <c r="Z789" s="5">
        <f t="shared" si="9"/>
        <v>44931</v>
      </c>
    </row>
    <row r="790">
      <c r="A790" s="1" t="s">
        <v>827</v>
      </c>
      <c r="B790" s="1" t="s">
        <v>55</v>
      </c>
      <c r="C790" s="1">
        <v>1.0</v>
      </c>
      <c r="D790" s="1">
        <v>3.0</v>
      </c>
      <c r="E790" s="1">
        <v>3.0</v>
      </c>
      <c r="H790" s="2">
        <v>44943.0</v>
      </c>
      <c r="J790" s="3">
        <f t="shared" si="2"/>
        <v>1</v>
      </c>
      <c r="K790" s="4">
        <f t="shared" si="3"/>
        <v>3</v>
      </c>
      <c r="L790" s="4">
        <f t="shared" si="4"/>
        <v>3</v>
      </c>
      <c r="S790" s="1" t="s">
        <v>827</v>
      </c>
      <c r="T790" s="4" t="str">
        <f t="shared" si="5"/>
        <v>Juice</v>
      </c>
      <c r="U790" s="4" t="str">
        <f t="shared" si="6"/>
        <v>UNKNOWN</v>
      </c>
      <c r="V790" s="4" t="str">
        <f t="shared" si="7"/>
        <v>UNKNOWN</v>
      </c>
      <c r="W790" s="4">
        <f t="shared" ref="W790:Y790" si="797">IF(OR(J790 = "ERROR", J790 = ""), "UNKNOWN", J790)</f>
        <v>1</v>
      </c>
      <c r="X790" s="4">
        <f t="shared" si="797"/>
        <v>3</v>
      </c>
      <c r="Y790" s="4">
        <f t="shared" si="797"/>
        <v>3</v>
      </c>
      <c r="Z790" s="5">
        <f t="shared" si="9"/>
        <v>44943</v>
      </c>
    </row>
    <row r="791">
      <c r="A791" s="1" t="s">
        <v>828</v>
      </c>
      <c r="B791" s="1" t="s">
        <v>32</v>
      </c>
      <c r="C791" s="1">
        <v>2.0</v>
      </c>
      <c r="D791" s="1">
        <v>1.0</v>
      </c>
      <c r="E791" s="1">
        <v>2.0</v>
      </c>
      <c r="F791" s="1" t="s">
        <v>28</v>
      </c>
      <c r="H791" s="2">
        <v>45162.0</v>
      </c>
      <c r="J791" s="3">
        <f t="shared" si="2"/>
        <v>2</v>
      </c>
      <c r="K791" s="4">
        <f t="shared" si="3"/>
        <v>1</v>
      </c>
      <c r="L791" s="4">
        <f t="shared" si="4"/>
        <v>2</v>
      </c>
      <c r="S791" s="1" t="s">
        <v>828</v>
      </c>
      <c r="T791" s="4" t="str">
        <f t="shared" si="5"/>
        <v>Cookie</v>
      </c>
      <c r="U791" s="4" t="str">
        <f t="shared" si="6"/>
        <v>UNKNOWN</v>
      </c>
      <c r="V791" s="4" t="str">
        <f t="shared" si="7"/>
        <v>Cash</v>
      </c>
      <c r="W791" s="4">
        <f t="shared" ref="W791:Y791" si="798">IF(OR(J791 = "ERROR", J791 = ""), "UNKNOWN", J791)</f>
        <v>2</v>
      </c>
      <c r="X791" s="4">
        <f t="shared" si="798"/>
        <v>1</v>
      </c>
      <c r="Y791" s="4">
        <f t="shared" si="798"/>
        <v>2</v>
      </c>
      <c r="Z791" s="5">
        <f t="shared" si="9"/>
        <v>45162</v>
      </c>
    </row>
    <row r="792">
      <c r="A792" s="1" t="s">
        <v>829</v>
      </c>
      <c r="B792" s="1" t="s">
        <v>41</v>
      </c>
      <c r="C792" s="1">
        <v>2.0</v>
      </c>
      <c r="D792" s="1">
        <v>4.0</v>
      </c>
      <c r="E792" s="1">
        <v>8.0</v>
      </c>
      <c r="F792" s="1" t="s">
        <v>23</v>
      </c>
      <c r="H792" s="2">
        <v>45042.0</v>
      </c>
      <c r="J792" s="3">
        <f t="shared" si="2"/>
        <v>2</v>
      </c>
      <c r="K792" s="4">
        <f t="shared" si="3"/>
        <v>4</v>
      </c>
      <c r="L792" s="4">
        <f t="shared" si="4"/>
        <v>8</v>
      </c>
      <c r="S792" s="1" t="s">
        <v>829</v>
      </c>
      <c r="T792" s="4" t="str">
        <f t="shared" si="5"/>
        <v>Smoothie</v>
      </c>
      <c r="U792" s="4" t="str">
        <f t="shared" si="6"/>
        <v>UNKNOWN</v>
      </c>
      <c r="V792" s="4" t="str">
        <f t="shared" si="7"/>
        <v>Credit Card</v>
      </c>
      <c r="W792" s="4">
        <f t="shared" ref="W792:Y792" si="799">IF(OR(J792 = "ERROR", J792 = ""), "UNKNOWN", J792)</f>
        <v>2</v>
      </c>
      <c r="X792" s="4">
        <f t="shared" si="799"/>
        <v>4</v>
      </c>
      <c r="Y792" s="4">
        <f t="shared" si="799"/>
        <v>8</v>
      </c>
      <c r="Z792" s="5">
        <f t="shared" si="9"/>
        <v>45042</v>
      </c>
    </row>
    <row r="793">
      <c r="A793" s="1" t="s">
        <v>830</v>
      </c>
      <c r="B793" s="1" t="s">
        <v>32</v>
      </c>
      <c r="C793" s="1">
        <v>4.0</v>
      </c>
      <c r="D793" s="1">
        <v>1.0</v>
      </c>
      <c r="E793" s="1" t="s">
        <v>25</v>
      </c>
      <c r="F793" s="1" t="s">
        <v>25</v>
      </c>
      <c r="G793" s="1" t="s">
        <v>29</v>
      </c>
      <c r="H793" s="2">
        <v>44995.0</v>
      </c>
      <c r="J793" s="3">
        <f t="shared" si="2"/>
        <v>4</v>
      </c>
      <c r="K793" s="4">
        <f t="shared" si="3"/>
        <v>1</v>
      </c>
      <c r="L793" s="4">
        <f t="shared" si="4"/>
        <v>4</v>
      </c>
      <c r="S793" s="1" t="s">
        <v>830</v>
      </c>
      <c r="T793" s="4" t="str">
        <f t="shared" si="5"/>
        <v>Cookie</v>
      </c>
      <c r="U793" s="4" t="str">
        <f t="shared" si="6"/>
        <v>In-store</v>
      </c>
      <c r="V793" s="4" t="str">
        <f t="shared" si="7"/>
        <v>UNKNOWN</v>
      </c>
      <c r="W793" s="4">
        <f t="shared" ref="W793:Y793" si="800">IF(OR(J793 = "ERROR", J793 = ""), "UNKNOWN", J793)</f>
        <v>4</v>
      </c>
      <c r="X793" s="4">
        <f t="shared" si="800"/>
        <v>1</v>
      </c>
      <c r="Y793" s="4">
        <f t="shared" si="800"/>
        <v>4</v>
      </c>
      <c r="Z793" s="5">
        <f t="shared" si="9"/>
        <v>44995</v>
      </c>
    </row>
    <row r="794">
      <c r="A794" s="1" t="s">
        <v>831</v>
      </c>
      <c r="B794" s="1" t="s">
        <v>41</v>
      </c>
      <c r="C794" s="1">
        <v>5.0</v>
      </c>
      <c r="D794" s="1">
        <v>4.0</v>
      </c>
      <c r="E794" s="1">
        <v>20.0</v>
      </c>
      <c r="F794" s="1" t="s">
        <v>39</v>
      </c>
      <c r="G794" s="1" t="s">
        <v>29</v>
      </c>
      <c r="H794" s="6">
        <v>45230.0</v>
      </c>
      <c r="J794" s="3">
        <f t="shared" si="2"/>
        <v>5</v>
      </c>
      <c r="K794" s="4">
        <f t="shared" si="3"/>
        <v>4</v>
      </c>
      <c r="L794" s="4">
        <f t="shared" si="4"/>
        <v>20</v>
      </c>
      <c r="S794" s="1" t="s">
        <v>831</v>
      </c>
      <c r="T794" s="4" t="str">
        <f t="shared" si="5"/>
        <v>Smoothie</v>
      </c>
      <c r="U794" s="4" t="str">
        <f t="shared" si="6"/>
        <v>In-store</v>
      </c>
      <c r="V794" s="4" t="str">
        <f t="shared" si="7"/>
        <v>Digital Wallet</v>
      </c>
      <c r="W794" s="4">
        <f t="shared" ref="W794:Y794" si="801">IF(OR(J794 = "ERROR", J794 = ""), "UNKNOWN", J794)</f>
        <v>5</v>
      </c>
      <c r="X794" s="4">
        <f t="shared" si="801"/>
        <v>4</v>
      </c>
      <c r="Y794" s="4">
        <f t="shared" si="801"/>
        <v>20</v>
      </c>
      <c r="Z794" s="7">
        <f t="shared" si="9"/>
        <v>45230</v>
      </c>
    </row>
    <row r="795">
      <c r="A795" s="1" t="s">
        <v>832</v>
      </c>
      <c r="B795" s="1" t="s">
        <v>32</v>
      </c>
      <c r="C795" s="1">
        <v>4.0</v>
      </c>
      <c r="D795" s="1">
        <v>1.0</v>
      </c>
      <c r="E795" s="1">
        <v>4.0</v>
      </c>
      <c r="F795" s="1" t="s">
        <v>39</v>
      </c>
      <c r="G795" s="1" t="s">
        <v>29</v>
      </c>
      <c r="H795" s="2">
        <v>45150.0</v>
      </c>
      <c r="J795" s="3">
        <f t="shared" si="2"/>
        <v>4</v>
      </c>
      <c r="K795" s="4">
        <f t="shared" si="3"/>
        <v>1</v>
      </c>
      <c r="L795" s="4">
        <f t="shared" si="4"/>
        <v>4</v>
      </c>
      <c r="S795" s="1" t="s">
        <v>832</v>
      </c>
      <c r="T795" s="4" t="str">
        <f t="shared" si="5"/>
        <v>Cookie</v>
      </c>
      <c r="U795" s="4" t="str">
        <f t="shared" si="6"/>
        <v>In-store</v>
      </c>
      <c r="V795" s="4" t="str">
        <f t="shared" si="7"/>
        <v>Digital Wallet</v>
      </c>
      <c r="W795" s="4">
        <f t="shared" ref="W795:Y795" si="802">IF(OR(J795 = "ERROR", J795 = ""), "UNKNOWN", J795)</f>
        <v>4</v>
      </c>
      <c r="X795" s="4">
        <f t="shared" si="802"/>
        <v>1</v>
      </c>
      <c r="Y795" s="4">
        <f t="shared" si="802"/>
        <v>4</v>
      </c>
      <c r="Z795" s="5">
        <f t="shared" si="9"/>
        <v>45150</v>
      </c>
    </row>
    <row r="796">
      <c r="A796" s="1" t="s">
        <v>833</v>
      </c>
      <c r="B796" s="1" t="s">
        <v>55</v>
      </c>
      <c r="C796" s="1">
        <v>4.0</v>
      </c>
      <c r="D796" s="1">
        <v>3.0</v>
      </c>
      <c r="E796" s="1">
        <v>12.0</v>
      </c>
      <c r="F796" s="1" t="s">
        <v>23</v>
      </c>
      <c r="H796" s="2">
        <v>45059.0</v>
      </c>
      <c r="J796" s="3">
        <f t="shared" si="2"/>
        <v>4</v>
      </c>
      <c r="K796" s="4">
        <f t="shared" si="3"/>
        <v>3</v>
      </c>
      <c r="L796" s="4">
        <f t="shared" si="4"/>
        <v>12</v>
      </c>
      <c r="S796" s="1" t="s">
        <v>833</v>
      </c>
      <c r="T796" s="4" t="str">
        <f t="shared" si="5"/>
        <v>Juice</v>
      </c>
      <c r="U796" s="4" t="str">
        <f t="shared" si="6"/>
        <v>UNKNOWN</v>
      </c>
      <c r="V796" s="4" t="str">
        <f t="shared" si="7"/>
        <v>Credit Card</v>
      </c>
      <c r="W796" s="4">
        <f t="shared" ref="W796:Y796" si="803">IF(OR(J796 = "ERROR", J796 = ""), "UNKNOWN", J796)</f>
        <v>4</v>
      </c>
      <c r="X796" s="4">
        <f t="shared" si="803"/>
        <v>3</v>
      </c>
      <c r="Y796" s="4">
        <f t="shared" si="803"/>
        <v>12</v>
      </c>
      <c r="Z796" s="5">
        <f t="shared" si="9"/>
        <v>45059</v>
      </c>
    </row>
    <row r="797">
      <c r="A797" s="1" t="s">
        <v>834</v>
      </c>
      <c r="B797" s="1" t="s">
        <v>44</v>
      </c>
      <c r="D797" s="1">
        <v>4.0</v>
      </c>
      <c r="E797" s="1">
        <v>4.0</v>
      </c>
      <c r="F797" s="1" t="s">
        <v>39</v>
      </c>
      <c r="G797" s="1" t="s">
        <v>29</v>
      </c>
      <c r="H797" s="6">
        <v>45221.0</v>
      </c>
      <c r="J797" s="3">
        <f t="shared" si="2"/>
        <v>1</v>
      </c>
      <c r="K797" s="4">
        <f t="shared" si="3"/>
        <v>4</v>
      </c>
      <c r="L797" s="4">
        <f t="shared" si="4"/>
        <v>4</v>
      </c>
      <c r="S797" s="1" t="s">
        <v>834</v>
      </c>
      <c r="T797" s="4" t="str">
        <f t="shared" si="5"/>
        <v>Sandwich</v>
      </c>
      <c r="U797" s="4" t="str">
        <f t="shared" si="6"/>
        <v>In-store</v>
      </c>
      <c r="V797" s="4" t="str">
        <f t="shared" si="7"/>
        <v>Digital Wallet</v>
      </c>
      <c r="W797" s="4">
        <f t="shared" ref="W797:Y797" si="804">IF(OR(J797 = "ERROR", J797 = ""), "UNKNOWN", J797)</f>
        <v>1</v>
      </c>
      <c r="X797" s="4">
        <f t="shared" si="804"/>
        <v>4</v>
      </c>
      <c r="Y797" s="4">
        <f t="shared" si="804"/>
        <v>4</v>
      </c>
      <c r="Z797" s="7">
        <f t="shared" si="9"/>
        <v>45221</v>
      </c>
    </row>
    <row r="798">
      <c r="A798" s="1" t="s">
        <v>835</v>
      </c>
      <c r="B798" s="1" t="s">
        <v>25</v>
      </c>
      <c r="C798" s="1">
        <v>3.0</v>
      </c>
      <c r="D798" s="1">
        <v>2.0</v>
      </c>
      <c r="F798" s="1" t="s">
        <v>23</v>
      </c>
      <c r="G798" s="1" t="s">
        <v>25</v>
      </c>
      <c r="H798" s="6">
        <v>45289.0</v>
      </c>
      <c r="J798" s="3">
        <f t="shared" si="2"/>
        <v>3</v>
      </c>
      <c r="K798" s="4">
        <f t="shared" si="3"/>
        <v>2</v>
      </c>
      <c r="L798" s="4">
        <f t="shared" si="4"/>
        <v>6</v>
      </c>
      <c r="S798" s="1" t="s">
        <v>835</v>
      </c>
      <c r="T798" s="4" t="str">
        <f t="shared" si="5"/>
        <v>UNKNOWN</v>
      </c>
      <c r="U798" s="4" t="str">
        <f t="shared" si="6"/>
        <v>UNKNOWN</v>
      </c>
      <c r="V798" s="4" t="str">
        <f t="shared" si="7"/>
        <v>Credit Card</v>
      </c>
      <c r="W798" s="4">
        <f t="shared" ref="W798:Y798" si="805">IF(OR(J798 = "ERROR", J798 = ""), "UNKNOWN", J798)</f>
        <v>3</v>
      </c>
      <c r="X798" s="4">
        <f t="shared" si="805"/>
        <v>2</v>
      </c>
      <c r="Y798" s="4">
        <f t="shared" si="805"/>
        <v>6</v>
      </c>
      <c r="Z798" s="7">
        <f t="shared" si="9"/>
        <v>45289</v>
      </c>
    </row>
    <row r="799">
      <c r="A799" s="1" t="s">
        <v>836</v>
      </c>
      <c r="B799" s="1" t="s">
        <v>25</v>
      </c>
      <c r="C799" s="1">
        <v>2.0</v>
      </c>
      <c r="D799" s="1">
        <v>4.0</v>
      </c>
      <c r="E799" s="1">
        <v>8.0</v>
      </c>
      <c r="F799" s="1" t="s">
        <v>23</v>
      </c>
      <c r="G799" s="1" t="s">
        <v>29</v>
      </c>
      <c r="H799" s="6">
        <v>45278.0</v>
      </c>
      <c r="J799" s="3">
        <f t="shared" si="2"/>
        <v>2</v>
      </c>
      <c r="K799" s="4">
        <f t="shared" si="3"/>
        <v>4</v>
      </c>
      <c r="L799" s="4">
        <f t="shared" si="4"/>
        <v>8</v>
      </c>
      <c r="S799" s="1" t="s">
        <v>836</v>
      </c>
      <c r="T799" s="4" t="str">
        <f t="shared" si="5"/>
        <v>UNKNOWN</v>
      </c>
      <c r="U799" s="4" t="str">
        <f t="shared" si="6"/>
        <v>In-store</v>
      </c>
      <c r="V799" s="4" t="str">
        <f t="shared" si="7"/>
        <v>Credit Card</v>
      </c>
      <c r="W799" s="4">
        <f t="shared" ref="W799:Y799" si="806">IF(OR(J799 = "ERROR", J799 = ""), "UNKNOWN", J799)</f>
        <v>2</v>
      </c>
      <c r="X799" s="4">
        <f t="shared" si="806"/>
        <v>4</v>
      </c>
      <c r="Y799" s="4">
        <f t="shared" si="806"/>
        <v>8</v>
      </c>
      <c r="Z799" s="7">
        <f t="shared" si="9"/>
        <v>45278</v>
      </c>
    </row>
    <row r="800">
      <c r="A800" s="1" t="s">
        <v>837</v>
      </c>
      <c r="B800" s="1" t="s">
        <v>44</v>
      </c>
      <c r="C800" s="1">
        <v>1.0</v>
      </c>
      <c r="D800" s="1">
        <v>4.0</v>
      </c>
      <c r="E800" s="1">
        <v>4.0</v>
      </c>
      <c r="G800" s="1" t="s">
        <v>29</v>
      </c>
      <c r="H800" s="2">
        <v>45190.0</v>
      </c>
      <c r="J800" s="3">
        <f t="shared" si="2"/>
        <v>1</v>
      </c>
      <c r="K800" s="4">
        <f t="shared" si="3"/>
        <v>4</v>
      </c>
      <c r="L800" s="4">
        <f t="shared" si="4"/>
        <v>4</v>
      </c>
      <c r="S800" s="1" t="s">
        <v>837</v>
      </c>
      <c r="T800" s="4" t="str">
        <f t="shared" si="5"/>
        <v>Sandwich</v>
      </c>
      <c r="U800" s="4" t="str">
        <f t="shared" si="6"/>
        <v>In-store</v>
      </c>
      <c r="V800" s="4" t="str">
        <f t="shared" si="7"/>
        <v>UNKNOWN</v>
      </c>
      <c r="W800" s="4">
        <f t="shared" ref="W800:Y800" si="807">IF(OR(J800 = "ERROR", J800 = ""), "UNKNOWN", J800)</f>
        <v>1</v>
      </c>
      <c r="X800" s="4">
        <f t="shared" si="807"/>
        <v>4</v>
      </c>
      <c r="Y800" s="4">
        <f t="shared" si="807"/>
        <v>4</v>
      </c>
      <c r="Z800" s="5">
        <f t="shared" si="9"/>
        <v>45190</v>
      </c>
    </row>
    <row r="801">
      <c r="A801" s="1" t="s">
        <v>838</v>
      </c>
      <c r="B801" s="1" t="s">
        <v>30</v>
      </c>
      <c r="C801" s="1">
        <v>4.0</v>
      </c>
      <c r="D801" s="1">
        <v>5.0</v>
      </c>
      <c r="E801" s="1">
        <v>20.0</v>
      </c>
      <c r="F801" s="1" t="s">
        <v>39</v>
      </c>
      <c r="G801" s="1" t="s">
        <v>24</v>
      </c>
      <c r="H801" s="2">
        <v>45131.0</v>
      </c>
      <c r="J801" s="3">
        <f t="shared" si="2"/>
        <v>4</v>
      </c>
      <c r="K801" s="4">
        <f t="shared" si="3"/>
        <v>5</v>
      </c>
      <c r="L801" s="4">
        <f t="shared" si="4"/>
        <v>20</v>
      </c>
      <c r="S801" s="1" t="s">
        <v>838</v>
      </c>
      <c r="T801" s="4" t="str">
        <f t="shared" si="5"/>
        <v>UNKNOWN</v>
      </c>
      <c r="U801" s="4" t="str">
        <f t="shared" si="6"/>
        <v>Takeaway</v>
      </c>
      <c r="V801" s="4" t="str">
        <f t="shared" si="7"/>
        <v>Digital Wallet</v>
      </c>
      <c r="W801" s="4">
        <f t="shared" ref="W801:Y801" si="808">IF(OR(J801 = "ERROR", J801 = ""), "UNKNOWN", J801)</f>
        <v>4</v>
      </c>
      <c r="X801" s="4">
        <f t="shared" si="808"/>
        <v>5</v>
      </c>
      <c r="Y801" s="4">
        <f t="shared" si="808"/>
        <v>20</v>
      </c>
      <c r="Z801" s="5">
        <f t="shared" si="9"/>
        <v>45131</v>
      </c>
    </row>
    <row r="802">
      <c r="A802" s="1" t="s">
        <v>839</v>
      </c>
      <c r="B802" s="1" t="s">
        <v>55</v>
      </c>
      <c r="C802" s="1">
        <v>3.0</v>
      </c>
      <c r="D802" s="1">
        <v>3.0</v>
      </c>
      <c r="E802" s="1">
        <v>9.0</v>
      </c>
      <c r="G802" s="1" t="s">
        <v>30</v>
      </c>
      <c r="H802" s="2">
        <v>45005.0</v>
      </c>
      <c r="J802" s="3">
        <f t="shared" si="2"/>
        <v>3</v>
      </c>
      <c r="K802" s="4">
        <f t="shared" si="3"/>
        <v>3</v>
      </c>
      <c r="L802" s="4">
        <f t="shared" si="4"/>
        <v>9</v>
      </c>
      <c r="S802" s="1" t="s">
        <v>839</v>
      </c>
      <c r="T802" s="4" t="str">
        <f t="shared" si="5"/>
        <v>Juice</v>
      </c>
      <c r="U802" s="4" t="str">
        <f t="shared" si="6"/>
        <v>UNKNOWN</v>
      </c>
      <c r="V802" s="4" t="str">
        <f t="shared" si="7"/>
        <v>UNKNOWN</v>
      </c>
      <c r="W802" s="4">
        <f t="shared" ref="W802:Y802" si="809">IF(OR(J802 = "ERROR", J802 = ""), "UNKNOWN", J802)</f>
        <v>3</v>
      </c>
      <c r="X802" s="4">
        <f t="shared" si="809"/>
        <v>3</v>
      </c>
      <c r="Y802" s="4">
        <f t="shared" si="809"/>
        <v>9</v>
      </c>
      <c r="Z802" s="5">
        <f t="shared" si="9"/>
        <v>45005</v>
      </c>
    </row>
    <row r="803">
      <c r="A803" s="1" t="s">
        <v>840</v>
      </c>
      <c r="B803" s="1" t="s">
        <v>55</v>
      </c>
      <c r="C803" s="1">
        <v>1.0</v>
      </c>
      <c r="D803" s="1" t="s">
        <v>25</v>
      </c>
      <c r="E803" s="1">
        <v>3.0</v>
      </c>
      <c r="F803" s="1" t="s">
        <v>23</v>
      </c>
      <c r="G803" s="1" t="s">
        <v>29</v>
      </c>
      <c r="H803" s="6">
        <v>45275.0</v>
      </c>
      <c r="J803" s="3">
        <f t="shared" si="2"/>
        <v>1</v>
      </c>
      <c r="K803" s="4">
        <f t="shared" si="3"/>
        <v>3</v>
      </c>
      <c r="L803" s="4">
        <f t="shared" si="4"/>
        <v>3</v>
      </c>
      <c r="S803" s="1" t="s">
        <v>840</v>
      </c>
      <c r="T803" s="4" t="str">
        <f t="shared" si="5"/>
        <v>Juice</v>
      </c>
      <c r="U803" s="4" t="str">
        <f t="shared" si="6"/>
        <v>In-store</v>
      </c>
      <c r="V803" s="4" t="str">
        <f t="shared" si="7"/>
        <v>Credit Card</v>
      </c>
      <c r="W803" s="4">
        <f t="shared" ref="W803:Y803" si="810">IF(OR(J803 = "ERROR", J803 = ""), "UNKNOWN", J803)</f>
        <v>1</v>
      </c>
      <c r="X803" s="4">
        <f t="shared" si="810"/>
        <v>3</v>
      </c>
      <c r="Y803" s="4">
        <f t="shared" si="810"/>
        <v>3</v>
      </c>
      <c r="Z803" s="7">
        <f t="shared" si="9"/>
        <v>45275</v>
      </c>
    </row>
    <row r="804">
      <c r="A804" s="1" t="s">
        <v>841</v>
      </c>
      <c r="B804" s="1" t="s">
        <v>22</v>
      </c>
      <c r="C804" s="1">
        <v>1.0</v>
      </c>
      <c r="D804" s="1">
        <v>2.0</v>
      </c>
      <c r="E804" s="1" t="s">
        <v>25</v>
      </c>
      <c r="F804" s="1" t="s">
        <v>28</v>
      </c>
      <c r="G804" s="1" t="s">
        <v>29</v>
      </c>
      <c r="H804" s="6">
        <v>45291.0</v>
      </c>
      <c r="J804" s="3">
        <f t="shared" si="2"/>
        <v>1</v>
      </c>
      <c r="K804" s="4">
        <f t="shared" si="3"/>
        <v>2</v>
      </c>
      <c r="L804" s="4">
        <f t="shared" si="4"/>
        <v>2</v>
      </c>
      <c r="S804" s="1" t="s">
        <v>841</v>
      </c>
      <c r="T804" s="4" t="str">
        <f t="shared" si="5"/>
        <v>Coffee</v>
      </c>
      <c r="U804" s="4" t="str">
        <f t="shared" si="6"/>
        <v>In-store</v>
      </c>
      <c r="V804" s="4" t="str">
        <f t="shared" si="7"/>
        <v>Cash</v>
      </c>
      <c r="W804" s="4">
        <f t="shared" ref="W804:Y804" si="811">IF(OR(J804 = "ERROR", J804 = ""), "UNKNOWN", J804)</f>
        <v>1</v>
      </c>
      <c r="X804" s="4">
        <f t="shared" si="811"/>
        <v>2</v>
      </c>
      <c r="Y804" s="4">
        <f t="shared" si="811"/>
        <v>2</v>
      </c>
      <c r="Z804" s="7">
        <f t="shared" si="9"/>
        <v>45291</v>
      </c>
    </row>
    <row r="805">
      <c r="A805" s="1" t="s">
        <v>842</v>
      </c>
      <c r="B805" s="1" t="s">
        <v>44</v>
      </c>
      <c r="C805" s="1">
        <v>3.0</v>
      </c>
      <c r="D805" s="1">
        <v>4.0</v>
      </c>
      <c r="E805" s="1">
        <v>12.0</v>
      </c>
      <c r="F805" s="1" t="s">
        <v>23</v>
      </c>
      <c r="G805" s="1" t="s">
        <v>24</v>
      </c>
      <c r="H805" s="2">
        <v>45092.0</v>
      </c>
      <c r="J805" s="3">
        <f t="shared" si="2"/>
        <v>3</v>
      </c>
      <c r="K805" s="4">
        <f t="shared" si="3"/>
        <v>4</v>
      </c>
      <c r="L805" s="4">
        <f t="shared" si="4"/>
        <v>12</v>
      </c>
      <c r="S805" s="1" t="s">
        <v>842</v>
      </c>
      <c r="T805" s="4" t="str">
        <f t="shared" si="5"/>
        <v>Sandwich</v>
      </c>
      <c r="U805" s="4" t="str">
        <f t="shared" si="6"/>
        <v>Takeaway</v>
      </c>
      <c r="V805" s="4" t="str">
        <f t="shared" si="7"/>
        <v>Credit Card</v>
      </c>
      <c r="W805" s="4">
        <f t="shared" ref="W805:Y805" si="812">IF(OR(J805 = "ERROR", J805 = ""), "UNKNOWN", J805)</f>
        <v>3</v>
      </c>
      <c r="X805" s="4">
        <f t="shared" si="812"/>
        <v>4</v>
      </c>
      <c r="Y805" s="4">
        <f t="shared" si="812"/>
        <v>12</v>
      </c>
      <c r="Z805" s="5">
        <f t="shared" si="9"/>
        <v>45092</v>
      </c>
    </row>
    <row r="806">
      <c r="A806" s="1" t="s">
        <v>843</v>
      </c>
      <c r="B806" s="1" t="s">
        <v>32</v>
      </c>
      <c r="C806" s="1">
        <v>3.0</v>
      </c>
      <c r="D806" s="1">
        <v>1.0</v>
      </c>
      <c r="E806" s="1">
        <v>3.0</v>
      </c>
      <c r="F806" s="1" t="s">
        <v>23</v>
      </c>
      <c r="G806" s="1" t="s">
        <v>24</v>
      </c>
      <c r="H806" s="6">
        <v>45214.0</v>
      </c>
      <c r="J806" s="3">
        <f t="shared" si="2"/>
        <v>3</v>
      </c>
      <c r="K806" s="4">
        <f t="shared" si="3"/>
        <v>1</v>
      </c>
      <c r="L806" s="4">
        <f t="shared" si="4"/>
        <v>3</v>
      </c>
      <c r="S806" s="1" t="s">
        <v>843</v>
      </c>
      <c r="T806" s="4" t="str">
        <f t="shared" si="5"/>
        <v>Cookie</v>
      </c>
      <c r="U806" s="4" t="str">
        <f t="shared" si="6"/>
        <v>Takeaway</v>
      </c>
      <c r="V806" s="4" t="str">
        <f t="shared" si="7"/>
        <v>Credit Card</v>
      </c>
      <c r="W806" s="4">
        <f t="shared" ref="W806:Y806" si="813">IF(OR(J806 = "ERROR", J806 = ""), "UNKNOWN", J806)</f>
        <v>3</v>
      </c>
      <c r="X806" s="4">
        <f t="shared" si="813"/>
        <v>1</v>
      </c>
      <c r="Y806" s="4">
        <f t="shared" si="813"/>
        <v>3</v>
      </c>
      <c r="Z806" s="7">
        <f t="shared" si="9"/>
        <v>45214</v>
      </c>
    </row>
    <row r="807">
      <c r="A807" s="1" t="s">
        <v>844</v>
      </c>
      <c r="B807" s="1" t="s">
        <v>25</v>
      </c>
      <c r="C807" s="1">
        <v>3.0</v>
      </c>
      <c r="D807" s="1">
        <v>3.0</v>
      </c>
      <c r="E807" s="1">
        <v>9.0</v>
      </c>
      <c r="F807" s="1" t="s">
        <v>39</v>
      </c>
      <c r="G807" s="1" t="s">
        <v>29</v>
      </c>
      <c r="H807" s="2">
        <v>45075.0</v>
      </c>
      <c r="J807" s="3">
        <f t="shared" si="2"/>
        <v>3</v>
      </c>
      <c r="K807" s="4">
        <f t="shared" si="3"/>
        <v>3</v>
      </c>
      <c r="L807" s="4">
        <f t="shared" si="4"/>
        <v>9</v>
      </c>
      <c r="S807" s="1" t="s">
        <v>844</v>
      </c>
      <c r="T807" s="4" t="str">
        <f t="shared" si="5"/>
        <v>UNKNOWN</v>
      </c>
      <c r="U807" s="4" t="str">
        <f t="shared" si="6"/>
        <v>In-store</v>
      </c>
      <c r="V807" s="4" t="str">
        <f t="shared" si="7"/>
        <v>Digital Wallet</v>
      </c>
      <c r="W807" s="4">
        <f t="shared" ref="W807:Y807" si="814">IF(OR(J807 = "ERROR", J807 = ""), "UNKNOWN", J807)</f>
        <v>3</v>
      </c>
      <c r="X807" s="4">
        <f t="shared" si="814"/>
        <v>3</v>
      </c>
      <c r="Y807" s="4">
        <f t="shared" si="814"/>
        <v>9</v>
      </c>
      <c r="Z807" s="5">
        <f t="shared" si="9"/>
        <v>45075</v>
      </c>
    </row>
    <row r="808">
      <c r="A808" s="1" t="s">
        <v>845</v>
      </c>
      <c r="C808" s="1">
        <v>1.0</v>
      </c>
      <c r="D808" s="1">
        <v>4.0</v>
      </c>
      <c r="E808" s="1">
        <v>4.0</v>
      </c>
      <c r="F808" s="1" t="s">
        <v>39</v>
      </c>
      <c r="G808" s="1" t="s">
        <v>24</v>
      </c>
      <c r="H808" s="2">
        <v>44965.0</v>
      </c>
      <c r="J808" s="3">
        <f t="shared" si="2"/>
        <v>1</v>
      </c>
      <c r="K808" s="4">
        <f t="shared" si="3"/>
        <v>4</v>
      </c>
      <c r="L808" s="4">
        <f t="shared" si="4"/>
        <v>4</v>
      </c>
      <c r="S808" s="1" t="s">
        <v>845</v>
      </c>
      <c r="T808" s="4" t="str">
        <f t="shared" si="5"/>
        <v>UNKNOWN</v>
      </c>
      <c r="U808" s="4" t="str">
        <f t="shared" si="6"/>
        <v>Takeaway</v>
      </c>
      <c r="V808" s="4" t="str">
        <f t="shared" si="7"/>
        <v>Digital Wallet</v>
      </c>
      <c r="W808" s="4">
        <f t="shared" ref="W808:Y808" si="815">IF(OR(J808 = "ERROR", J808 = ""), "UNKNOWN", J808)</f>
        <v>1</v>
      </c>
      <c r="X808" s="4">
        <f t="shared" si="815"/>
        <v>4</v>
      </c>
      <c r="Y808" s="4">
        <f t="shared" si="815"/>
        <v>4</v>
      </c>
      <c r="Z808" s="5">
        <f t="shared" si="9"/>
        <v>44965</v>
      </c>
    </row>
    <row r="809">
      <c r="A809" s="1" t="s">
        <v>846</v>
      </c>
      <c r="B809" s="1" t="s">
        <v>32</v>
      </c>
      <c r="C809" s="1" t="s">
        <v>25</v>
      </c>
      <c r="D809" s="1">
        <v>1.0</v>
      </c>
      <c r="E809" s="1">
        <v>3.0</v>
      </c>
      <c r="F809" s="1" t="s">
        <v>39</v>
      </c>
      <c r="G809" s="1" t="s">
        <v>24</v>
      </c>
      <c r="H809" s="6">
        <v>45224.0</v>
      </c>
      <c r="J809" s="3">
        <f t="shared" si="2"/>
        <v>3</v>
      </c>
      <c r="K809" s="4">
        <f t="shared" si="3"/>
        <v>1</v>
      </c>
      <c r="L809" s="4">
        <f t="shared" si="4"/>
        <v>3</v>
      </c>
      <c r="S809" s="1" t="s">
        <v>846</v>
      </c>
      <c r="T809" s="4" t="str">
        <f t="shared" si="5"/>
        <v>Cookie</v>
      </c>
      <c r="U809" s="4" t="str">
        <f t="shared" si="6"/>
        <v>Takeaway</v>
      </c>
      <c r="V809" s="4" t="str">
        <f t="shared" si="7"/>
        <v>Digital Wallet</v>
      </c>
      <c r="W809" s="4">
        <f t="shared" ref="W809:Y809" si="816">IF(OR(J809 = "ERROR", J809 = ""), "UNKNOWN", J809)</f>
        <v>3</v>
      </c>
      <c r="X809" s="4">
        <f t="shared" si="816"/>
        <v>1</v>
      </c>
      <c r="Y809" s="4">
        <f t="shared" si="816"/>
        <v>3</v>
      </c>
      <c r="Z809" s="7">
        <f t="shared" si="9"/>
        <v>45224</v>
      </c>
    </row>
    <row r="810">
      <c r="A810" s="1" t="s">
        <v>847</v>
      </c>
      <c r="B810" s="1" t="s">
        <v>22</v>
      </c>
      <c r="C810" s="1">
        <v>3.0</v>
      </c>
      <c r="D810" s="1">
        <v>2.0</v>
      </c>
      <c r="E810" s="1">
        <v>6.0</v>
      </c>
      <c r="F810" s="1" t="s">
        <v>28</v>
      </c>
      <c r="G810" s="1" t="s">
        <v>29</v>
      </c>
      <c r="H810" s="2">
        <v>44967.0</v>
      </c>
      <c r="J810" s="3">
        <f t="shared" si="2"/>
        <v>3</v>
      </c>
      <c r="K810" s="4">
        <f t="shared" si="3"/>
        <v>2</v>
      </c>
      <c r="L810" s="4">
        <f t="shared" si="4"/>
        <v>6</v>
      </c>
      <c r="S810" s="1" t="s">
        <v>847</v>
      </c>
      <c r="T810" s="4" t="str">
        <f t="shared" si="5"/>
        <v>Coffee</v>
      </c>
      <c r="U810" s="4" t="str">
        <f t="shared" si="6"/>
        <v>In-store</v>
      </c>
      <c r="V810" s="4" t="str">
        <f t="shared" si="7"/>
        <v>Cash</v>
      </c>
      <c r="W810" s="4">
        <f t="shared" ref="W810:Y810" si="817">IF(OR(J810 = "ERROR", J810 = ""), "UNKNOWN", J810)</f>
        <v>3</v>
      </c>
      <c r="X810" s="4">
        <f t="shared" si="817"/>
        <v>2</v>
      </c>
      <c r="Y810" s="4">
        <f t="shared" si="817"/>
        <v>6</v>
      </c>
      <c r="Z810" s="5">
        <f t="shared" si="9"/>
        <v>44967</v>
      </c>
    </row>
    <row r="811">
      <c r="A811" s="1" t="s">
        <v>848</v>
      </c>
      <c r="B811" s="1" t="s">
        <v>41</v>
      </c>
      <c r="C811" s="1">
        <v>3.0</v>
      </c>
      <c r="D811" s="1">
        <v>4.0</v>
      </c>
      <c r="E811" s="1">
        <v>12.0</v>
      </c>
      <c r="F811" s="1" t="s">
        <v>23</v>
      </c>
      <c r="H811" s="2">
        <v>45047.0</v>
      </c>
      <c r="J811" s="3">
        <f t="shared" si="2"/>
        <v>3</v>
      </c>
      <c r="K811" s="4">
        <f t="shared" si="3"/>
        <v>4</v>
      </c>
      <c r="L811" s="4">
        <f t="shared" si="4"/>
        <v>12</v>
      </c>
      <c r="S811" s="1" t="s">
        <v>848</v>
      </c>
      <c r="T811" s="4" t="str">
        <f t="shared" si="5"/>
        <v>Smoothie</v>
      </c>
      <c r="U811" s="4" t="str">
        <f t="shared" si="6"/>
        <v>UNKNOWN</v>
      </c>
      <c r="V811" s="4" t="str">
        <f t="shared" si="7"/>
        <v>Credit Card</v>
      </c>
      <c r="W811" s="4">
        <f t="shared" ref="W811:Y811" si="818">IF(OR(J811 = "ERROR", J811 = ""), "UNKNOWN", J811)</f>
        <v>3</v>
      </c>
      <c r="X811" s="4">
        <f t="shared" si="818"/>
        <v>4</v>
      </c>
      <c r="Y811" s="4">
        <f t="shared" si="818"/>
        <v>12</v>
      </c>
      <c r="Z811" s="5">
        <f t="shared" si="9"/>
        <v>45047</v>
      </c>
    </row>
    <row r="812">
      <c r="A812" s="1" t="s">
        <v>849</v>
      </c>
      <c r="B812" s="1" t="s">
        <v>25</v>
      </c>
      <c r="C812" s="1">
        <v>1.0</v>
      </c>
      <c r="D812" s="1">
        <v>1.5</v>
      </c>
      <c r="E812" s="1">
        <v>1.5</v>
      </c>
      <c r="G812" s="1" t="s">
        <v>29</v>
      </c>
      <c r="H812" s="2">
        <v>45105.0</v>
      </c>
      <c r="J812" s="3">
        <f t="shared" si="2"/>
        <v>1</v>
      </c>
      <c r="K812" s="4">
        <f t="shared" si="3"/>
        <v>1.5</v>
      </c>
      <c r="L812" s="4">
        <f t="shared" si="4"/>
        <v>1.5</v>
      </c>
      <c r="S812" s="1" t="s">
        <v>849</v>
      </c>
      <c r="T812" s="4" t="str">
        <f t="shared" si="5"/>
        <v>UNKNOWN</v>
      </c>
      <c r="U812" s="4" t="str">
        <f t="shared" si="6"/>
        <v>In-store</v>
      </c>
      <c r="V812" s="4" t="str">
        <f t="shared" si="7"/>
        <v>UNKNOWN</v>
      </c>
      <c r="W812" s="4">
        <f t="shared" ref="W812:Y812" si="819">IF(OR(J812 = "ERROR", J812 = ""), "UNKNOWN", J812)</f>
        <v>1</v>
      </c>
      <c r="X812" s="4">
        <f t="shared" si="819"/>
        <v>1.5</v>
      </c>
      <c r="Y812" s="4">
        <f t="shared" si="819"/>
        <v>1.5</v>
      </c>
      <c r="Z812" s="5">
        <f t="shared" si="9"/>
        <v>45105</v>
      </c>
    </row>
    <row r="813">
      <c r="A813" s="1" t="s">
        <v>850</v>
      </c>
      <c r="B813" s="1" t="s">
        <v>81</v>
      </c>
      <c r="C813" s="1">
        <v>4.0</v>
      </c>
      <c r="D813" s="1">
        <v>1.5</v>
      </c>
      <c r="E813" s="1">
        <v>6.0</v>
      </c>
      <c r="F813" s="1" t="s">
        <v>23</v>
      </c>
      <c r="G813" s="1" t="s">
        <v>25</v>
      </c>
      <c r="H813" s="2">
        <v>45053.0</v>
      </c>
      <c r="J813" s="3">
        <f t="shared" si="2"/>
        <v>4</v>
      </c>
      <c r="K813" s="4">
        <f t="shared" si="3"/>
        <v>1.5</v>
      </c>
      <c r="L813" s="4">
        <f t="shared" si="4"/>
        <v>6</v>
      </c>
      <c r="S813" s="1" t="s">
        <v>850</v>
      </c>
      <c r="T813" s="4" t="str">
        <f t="shared" si="5"/>
        <v>Tea</v>
      </c>
      <c r="U813" s="4" t="str">
        <f t="shared" si="6"/>
        <v>UNKNOWN</v>
      </c>
      <c r="V813" s="4" t="str">
        <f t="shared" si="7"/>
        <v>Credit Card</v>
      </c>
      <c r="W813" s="4">
        <f t="shared" ref="W813:Y813" si="820">IF(OR(J813 = "ERROR", J813 = ""), "UNKNOWN", J813)</f>
        <v>4</v>
      </c>
      <c r="X813" s="4">
        <f t="shared" si="820"/>
        <v>1.5</v>
      </c>
      <c r="Y813" s="4">
        <f t="shared" si="820"/>
        <v>6</v>
      </c>
      <c r="Z813" s="5">
        <f t="shared" si="9"/>
        <v>45053</v>
      </c>
    </row>
    <row r="814">
      <c r="A814" s="1" t="s">
        <v>851</v>
      </c>
      <c r="B814" s="1" t="s">
        <v>36</v>
      </c>
      <c r="C814" s="1">
        <v>2.0</v>
      </c>
      <c r="D814" s="1">
        <v>5.0</v>
      </c>
      <c r="E814" s="1">
        <v>10.0</v>
      </c>
      <c r="F814" s="1" t="s">
        <v>28</v>
      </c>
      <c r="G814" s="1" t="s">
        <v>24</v>
      </c>
      <c r="H814" s="2">
        <v>44962.0</v>
      </c>
      <c r="J814" s="3">
        <f t="shared" si="2"/>
        <v>2</v>
      </c>
      <c r="K814" s="4">
        <f t="shared" si="3"/>
        <v>5</v>
      </c>
      <c r="L814" s="4">
        <f t="shared" si="4"/>
        <v>10</v>
      </c>
      <c r="S814" s="1" t="s">
        <v>851</v>
      </c>
      <c r="T814" s="4" t="str">
        <f t="shared" si="5"/>
        <v>Salad</v>
      </c>
      <c r="U814" s="4" t="str">
        <f t="shared" si="6"/>
        <v>Takeaway</v>
      </c>
      <c r="V814" s="4" t="str">
        <f t="shared" si="7"/>
        <v>Cash</v>
      </c>
      <c r="W814" s="4">
        <f t="shared" ref="W814:Y814" si="821">IF(OR(J814 = "ERROR", J814 = ""), "UNKNOWN", J814)</f>
        <v>2</v>
      </c>
      <c r="X814" s="4">
        <f t="shared" si="821"/>
        <v>5</v>
      </c>
      <c r="Y814" s="4">
        <f t="shared" si="821"/>
        <v>10</v>
      </c>
      <c r="Z814" s="5">
        <f t="shared" si="9"/>
        <v>44962</v>
      </c>
    </row>
    <row r="815">
      <c r="A815" s="1" t="s">
        <v>852</v>
      </c>
      <c r="B815" s="1" t="s">
        <v>22</v>
      </c>
      <c r="C815" s="1">
        <v>3.0</v>
      </c>
      <c r="D815" s="1">
        <v>2.0</v>
      </c>
      <c r="E815" s="1">
        <v>6.0</v>
      </c>
      <c r="F815" s="1" t="s">
        <v>25</v>
      </c>
      <c r="G815" s="1" t="s">
        <v>24</v>
      </c>
      <c r="H815" s="2">
        <v>45161.0</v>
      </c>
      <c r="J815" s="3">
        <f t="shared" si="2"/>
        <v>3</v>
      </c>
      <c r="K815" s="4">
        <f t="shared" si="3"/>
        <v>2</v>
      </c>
      <c r="L815" s="4">
        <f t="shared" si="4"/>
        <v>6</v>
      </c>
      <c r="S815" s="1" t="s">
        <v>852</v>
      </c>
      <c r="T815" s="4" t="str">
        <f t="shared" si="5"/>
        <v>Coffee</v>
      </c>
      <c r="U815" s="4" t="str">
        <f t="shared" si="6"/>
        <v>Takeaway</v>
      </c>
      <c r="V815" s="4" t="str">
        <f t="shared" si="7"/>
        <v>UNKNOWN</v>
      </c>
      <c r="W815" s="4">
        <f t="shared" ref="W815:Y815" si="822">IF(OR(J815 = "ERROR", J815 = ""), "UNKNOWN", J815)</f>
        <v>3</v>
      </c>
      <c r="X815" s="4">
        <f t="shared" si="822"/>
        <v>2</v>
      </c>
      <c r="Y815" s="4">
        <f t="shared" si="822"/>
        <v>6</v>
      </c>
      <c r="Z815" s="5">
        <f t="shared" si="9"/>
        <v>45161</v>
      </c>
    </row>
    <row r="816">
      <c r="A816" s="1" t="s">
        <v>853</v>
      </c>
      <c r="B816" s="1" t="s">
        <v>81</v>
      </c>
      <c r="C816" s="1">
        <v>4.0</v>
      </c>
      <c r="D816" s="1">
        <v>1.5</v>
      </c>
      <c r="E816" s="1">
        <v>6.0</v>
      </c>
      <c r="F816" s="1" t="s">
        <v>23</v>
      </c>
      <c r="G816" s="1" t="s">
        <v>29</v>
      </c>
      <c r="H816" s="2">
        <v>45087.0</v>
      </c>
      <c r="J816" s="3">
        <f t="shared" si="2"/>
        <v>4</v>
      </c>
      <c r="K816" s="4">
        <f t="shared" si="3"/>
        <v>1.5</v>
      </c>
      <c r="L816" s="4">
        <f t="shared" si="4"/>
        <v>6</v>
      </c>
      <c r="S816" s="1" t="s">
        <v>853</v>
      </c>
      <c r="T816" s="4" t="str">
        <f t="shared" si="5"/>
        <v>Tea</v>
      </c>
      <c r="U816" s="4" t="str">
        <f t="shared" si="6"/>
        <v>In-store</v>
      </c>
      <c r="V816" s="4" t="str">
        <f t="shared" si="7"/>
        <v>Credit Card</v>
      </c>
      <c r="W816" s="4">
        <f t="shared" ref="W816:Y816" si="823">IF(OR(J816 = "ERROR", J816 = ""), "UNKNOWN", J816)</f>
        <v>4</v>
      </c>
      <c r="X816" s="4">
        <f t="shared" si="823"/>
        <v>1.5</v>
      </c>
      <c r="Y816" s="4">
        <f t="shared" si="823"/>
        <v>6</v>
      </c>
      <c r="Z816" s="5">
        <f t="shared" si="9"/>
        <v>45087</v>
      </c>
    </row>
    <row r="817">
      <c r="A817" s="1" t="s">
        <v>854</v>
      </c>
      <c r="C817" s="1">
        <v>5.0</v>
      </c>
      <c r="D817" s="1">
        <v>4.0</v>
      </c>
      <c r="E817" s="1">
        <v>20.0</v>
      </c>
      <c r="H817" s="2">
        <v>44985.0</v>
      </c>
      <c r="J817" s="3">
        <f t="shared" si="2"/>
        <v>5</v>
      </c>
      <c r="K817" s="4">
        <f t="shared" si="3"/>
        <v>4</v>
      </c>
      <c r="L817" s="4">
        <f t="shared" si="4"/>
        <v>20</v>
      </c>
      <c r="S817" s="1" t="s">
        <v>854</v>
      </c>
      <c r="T817" s="4" t="str">
        <f t="shared" si="5"/>
        <v>UNKNOWN</v>
      </c>
      <c r="U817" s="4" t="str">
        <f t="shared" si="6"/>
        <v>UNKNOWN</v>
      </c>
      <c r="V817" s="4" t="str">
        <f t="shared" si="7"/>
        <v>UNKNOWN</v>
      </c>
      <c r="W817" s="4">
        <f t="shared" ref="W817:Y817" si="824">IF(OR(J817 = "ERROR", J817 = ""), "UNKNOWN", J817)</f>
        <v>5</v>
      </c>
      <c r="X817" s="4">
        <f t="shared" si="824"/>
        <v>4</v>
      </c>
      <c r="Y817" s="4">
        <f t="shared" si="824"/>
        <v>20</v>
      </c>
      <c r="Z817" s="5">
        <f t="shared" si="9"/>
        <v>44985</v>
      </c>
    </row>
    <row r="818">
      <c r="A818" s="1" t="s">
        <v>855</v>
      </c>
      <c r="B818" s="1" t="s">
        <v>55</v>
      </c>
      <c r="C818" s="1">
        <v>5.0</v>
      </c>
      <c r="D818" s="1">
        <v>3.0</v>
      </c>
      <c r="E818" s="1">
        <v>15.0</v>
      </c>
      <c r="F818" s="1" t="s">
        <v>28</v>
      </c>
      <c r="H818" s="2">
        <v>45015.0</v>
      </c>
      <c r="J818" s="3">
        <f t="shared" si="2"/>
        <v>5</v>
      </c>
      <c r="K818" s="4">
        <f t="shared" si="3"/>
        <v>3</v>
      </c>
      <c r="L818" s="4">
        <f t="shared" si="4"/>
        <v>15</v>
      </c>
      <c r="S818" s="1" t="s">
        <v>855</v>
      </c>
      <c r="T818" s="4" t="str">
        <f t="shared" si="5"/>
        <v>Juice</v>
      </c>
      <c r="U818" s="4" t="str">
        <f t="shared" si="6"/>
        <v>UNKNOWN</v>
      </c>
      <c r="V818" s="4" t="str">
        <f t="shared" si="7"/>
        <v>Cash</v>
      </c>
      <c r="W818" s="4">
        <f t="shared" ref="W818:Y818" si="825">IF(OR(J818 = "ERROR", J818 = ""), "UNKNOWN", J818)</f>
        <v>5</v>
      </c>
      <c r="X818" s="4">
        <f t="shared" si="825"/>
        <v>3</v>
      </c>
      <c r="Y818" s="4">
        <f t="shared" si="825"/>
        <v>15</v>
      </c>
      <c r="Z818" s="5">
        <f t="shared" si="9"/>
        <v>45015</v>
      </c>
    </row>
    <row r="819">
      <c r="A819" s="1" t="s">
        <v>856</v>
      </c>
      <c r="B819" s="1" t="s">
        <v>81</v>
      </c>
      <c r="C819" s="1">
        <v>3.0</v>
      </c>
      <c r="D819" s="1">
        <v>1.5</v>
      </c>
      <c r="E819" s="1">
        <v>4.5</v>
      </c>
      <c r="F819" s="1" t="s">
        <v>25</v>
      </c>
      <c r="H819" s="2">
        <v>44988.0</v>
      </c>
      <c r="J819" s="3">
        <f t="shared" si="2"/>
        <v>3</v>
      </c>
      <c r="K819" s="4">
        <f t="shared" si="3"/>
        <v>1.5</v>
      </c>
      <c r="L819" s="4">
        <f t="shared" si="4"/>
        <v>4.5</v>
      </c>
      <c r="S819" s="1" t="s">
        <v>856</v>
      </c>
      <c r="T819" s="4" t="str">
        <f t="shared" si="5"/>
        <v>Tea</v>
      </c>
      <c r="U819" s="4" t="str">
        <f t="shared" si="6"/>
        <v>UNKNOWN</v>
      </c>
      <c r="V819" s="4" t="str">
        <f t="shared" si="7"/>
        <v>UNKNOWN</v>
      </c>
      <c r="W819" s="4">
        <f t="shared" ref="W819:Y819" si="826">IF(OR(J819 = "ERROR", J819 = ""), "UNKNOWN", J819)</f>
        <v>3</v>
      </c>
      <c r="X819" s="4">
        <f t="shared" si="826"/>
        <v>1.5</v>
      </c>
      <c r="Y819" s="4">
        <f t="shared" si="826"/>
        <v>4.5</v>
      </c>
      <c r="Z819" s="5">
        <f t="shared" si="9"/>
        <v>44988</v>
      </c>
    </row>
    <row r="820">
      <c r="A820" s="1" t="s">
        <v>857</v>
      </c>
      <c r="C820" s="1">
        <v>1.0</v>
      </c>
      <c r="E820" s="1">
        <v>4.0</v>
      </c>
      <c r="F820" s="1" t="s">
        <v>39</v>
      </c>
      <c r="H820" s="2">
        <v>45130.0</v>
      </c>
      <c r="J820" s="3">
        <f t="shared" si="2"/>
        <v>1</v>
      </c>
      <c r="K820" s="4">
        <f t="shared" si="3"/>
        <v>4</v>
      </c>
      <c r="L820" s="4">
        <f t="shared" si="4"/>
        <v>4</v>
      </c>
      <c r="S820" s="1" t="s">
        <v>857</v>
      </c>
      <c r="T820" s="4" t="str">
        <f t="shared" si="5"/>
        <v>UNKNOWN</v>
      </c>
      <c r="U820" s="4" t="str">
        <f t="shared" si="6"/>
        <v>UNKNOWN</v>
      </c>
      <c r="V820" s="4" t="str">
        <f t="shared" si="7"/>
        <v>Digital Wallet</v>
      </c>
      <c r="W820" s="4">
        <f t="shared" ref="W820:Y820" si="827">IF(OR(J820 = "ERROR", J820 = ""), "UNKNOWN", J820)</f>
        <v>1</v>
      </c>
      <c r="X820" s="4">
        <f t="shared" si="827"/>
        <v>4</v>
      </c>
      <c r="Y820" s="4">
        <f t="shared" si="827"/>
        <v>4</v>
      </c>
      <c r="Z820" s="5">
        <f t="shared" si="9"/>
        <v>45130</v>
      </c>
    </row>
    <row r="821">
      <c r="A821" s="1" t="s">
        <v>858</v>
      </c>
      <c r="B821" s="1" t="s">
        <v>32</v>
      </c>
      <c r="C821" s="1">
        <v>1.0</v>
      </c>
      <c r="D821" s="1">
        <v>1.0</v>
      </c>
      <c r="E821" s="1">
        <v>1.0</v>
      </c>
      <c r="F821" s="1" t="s">
        <v>30</v>
      </c>
      <c r="G821" s="1" t="s">
        <v>29</v>
      </c>
      <c r="H821" s="2">
        <v>45048.0</v>
      </c>
      <c r="J821" s="3">
        <f t="shared" si="2"/>
        <v>1</v>
      </c>
      <c r="K821" s="4">
        <f t="shared" si="3"/>
        <v>1</v>
      </c>
      <c r="L821" s="4">
        <f t="shared" si="4"/>
        <v>1</v>
      </c>
      <c r="S821" s="1" t="s">
        <v>858</v>
      </c>
      <c r="T821" s="4" t="str">
        <f t="shared" si="5"/>
        <v>Cookie</v>
      </c>
      <c r="U821" s="4" t="str">
        <f t="shared" si="6"/>
        <v>In-store</v>
      </c>
      <c r="V821" s="4" t="str">
        <f t="shared" si="7"/>
        <v>UNKNOWN</v>
      </c>
      <c r="W821" s="4">
        <f t="shared" ref="W821:Y821" si="828">IF(OR(J821 = "ERROR", J821 = ""), "UNKNOWN", J821)</f>
        <v>1</v>
      </c>
      <c r="X821" s="4">
        <f t="shared" si="828"/>
        <v>1</v>
      </c>
      <c r="Y821" s="4">
        <f t="shared" si="828"/>
        <v>1</v>
      </c>
      <c r="Z821" s="5">
        <f t="shared" si="9"/>
        <v>45048</v>
      </c>
    </row>
    <row r="822">
      <c r="A822" s="1" t="s">
        <v>859</v>
      </c>
      <c r="B822" s="1" t="s">
        <v>32</v>
      </c>
      <c r="C822" s="1">
        <v>3.0</v>
      </c>
      <c r="D822" s="1">
        <v>1.0</v>
      </c>
      <c r="E822" s="1">
        <v>3.0</v>
      </c>
      <c r="F822" s="1" t="s">
        <v>23</v>
      </c>
      <c r="G822" s="1" t="s">
        <v>29</v>
      </c>
      <c r="H822" s="2">
        <v>44968.0</v>
      </c>
      <c r="J822" s="3">
        <f t="shared" si="2"/>
        <v>3</v>
      </c>
      <c r="K822" s="4">
        <f t="shared" si="3"/>
        <v>1</v>
      </c>
      <c r="L822" s="4">
        <f t="shared" si="4"/>
        <v>3</v>
      </c>
      <c r="S822" s="1" t="s">
        <v>859</v>
      </c>
      <c r="T822" s="4" t="str">
        <f t="shared" si="5"/>
        <v>Cookie</v>
      </c>
      <c r="U822" s="4" t="str">
        <f t="shared" si="6"/>
        <v>In-store</v>
      </c>
      <c r="V822" s="4" t="str">
        <f t="shared" si="7"/>
        <v>Credit Card</v>
      </c>
      <c r="W822" s="4">
        <f t="shared" ref="W822:Y822" si="829">IF(OR(J822 = "ERROR", J822 = ""), "UNKNOWN", J822)</f>
        <v>3</v>
      </c>
      <c r="X822" s="4">
        <f t="shared" si="829"/>
        <v>1</v>
      </c>
      <c r="Y822" s="4">
        <f t="shared" si="829"/>
        <v>3</v>
      </c>
      <c r="Z822" s="5">
        <f t="shared" si="9"/>
        <v>44968</v>
      </c>
    </row>
    <row r="823">
      <c r="A823" s="1" t="s">
        <v>860</v>
      </c>
      <c r="B823" s="1" t="s">
        <v>30</v>
      </c>
      <c r="C823" s="1">
        <v>3.0</v>
      </c>
      <c r="D823" s="1">
        <v>2.0</v>
      </c>
      <c r="E823" s="1">
        <v>6.0</v>
      </c>
      <c r="F823" s="1" t="s">
        <v>23</v>
      </c>
      <c r="H823" s="6">
        <v>45223.0</v>
      </c>
      <c r="J823" s="3">
        <f t="shared" si="2"/>
        <v>3</v>
      </c>
      <c r="K823" s="4">
        <f t="shared" si="3"/>
        <v>2</v>
      </c>
      <c r="L823" s="4">
        <f t="shared" si="4"/>
        <v>6</v>
      </c>
      <c r="S823" s="1" t="s">
        <v>860</v>
      </c>
      <c r="T823" s="4" t="str">
        <f t="shared" si="5"/>
        <v>UNKNOWN</v>
      </c>
      <c r="U823" s="4" t="str">
        <f t="shared" si="6"/>
        <v>UNKNOWN</v>
      </c>
      <c r="V823" s="4" t="str">
        <f t="shared" si="7"/>
        <v>Credit Card</v>
      </c>
      <c r="W823" s="4">
        <f t="shared" ref="W823:Y823" si="830">IF(OR(J823 = "ERROR", J823 = ""), "UNKNOWN", J823)</f>
        <v>3</v>
      </c>
      <c r="X823" s="4">
        <f t="shared" si="830"/>
        <v>2</v>
      </c>
      <c r="Y823" s="4">
        <f t="shared" si="830"/>
        <v>6</v>
      </c>
      <c r="Z823" s="7">
        <f t="shared" si="9"/>
        <v>45223</v>
      </c>
    </row>
    <row r="824">
      <c r="A824" s="1" t="s">
        <v>861</v>
      </c>
      <c r="B824" s="1" t="s">
        <v>55</v>
      </c>
      <c r="C824" s="1">
        <v>5.0</v>
      </c>
      <c r="D824" s="1">
        <v>3.0</v>
      </c>
      <c r="E824" s="1">
        <v>15.0</v>
      </c>
      <c r="F824" s="1" t="s">
        <v>23</v>
      </c>
      <c r="H824" s="1" t="s">
        <v>25</v>
      </c>
      <c r="J824" s="3">
        <f t="shared" si="2"/>
        <v>5</v>
      </c>
      <c r="K824" s="4">
        <f t="shared" si="3"/>
        <v>3</v>
      </c>
      <c r="L824" s="4">
        <f t="shared" si="4"/>
        <v>15</v>
      </c>
      <c r="S824" s="1" t="s">
        <v>861</v>
      </c>
      <c r="T824" s="4" t="str">
        <f t="shared" si="5"/>
        <v>Juice</v>
      </c>
      <c r="U824" s="4" t="str">
        <f t="shared" si="6"/>
        <v>UNKNOWN</v>
      </c>
      <c r="V824" s="4" t="str">
        <f t="shared" si="7"/>
        <v>Credit Card</v>
      </c>
      <c r="W824" s="4">
        <f t="shared" ref="W824:Y824" si="831">IF(OR(J824 = "ERROR", J824 = ""), "UNKNOWN", J824)</f>
        <v>5</v>
      </c>
      <c r="X824" s="4">
        <f t="shared" si="831"/>
        <v>3</v>
      </c>
      <c r="Y824" s="4">
        <f t="shared" si="831"/>
        <v>15</v>
      </c>
      <c r="Z824" s="4" t="str">
        <f t="shared" si="9"/>
        <v>UNKNOWN</v>
      </c>
    </row>
    <row r="825">
      <c r="A825" s="1" t="s">
        <v>862</v>
      </c>
      <c r="B825" s="1" t="s">
        <v>27</v>
      </c>
      <c r="C825" s="1">
        <v>3.0</v>
      </c>
      <c r="D825" s="1">
        <v>3.0</v>
      </c>
      <c r="E825" s="1">
        <v>9.0</v>
      </c>
      <c r="F825" s="1" t="s">
        <v>23</v>
      </c>
      <c r="G825" s="1" t="s">
        <v>24</v>
      </c>
      <c r="H825" s="2">
        <v>45038.0</v>
      </c>
      <c r="J825" s="3">
        <f t="shared" si="2"/>
        <v>3</v>
      </c>
      <c r="K825" s="4">
        <f t="shared" si="3"/>
        <v>3</v>
      </c>
      <c r="L825" s="4">
        <f t="shared" si="4"/>
        <v>9</v>
      </c>
      <c r="S825" s="1" t="s">
        <v>862</v>
      </c>
      <c r="T825" s="4" t="str">
        <f t="shared" si="5"/>
        <v>Cake</v>
      </c>
      <c r="U825" s="4" t="str">
        <f t="shared" si="6"/>
        <v>Takeaway</v>
      </c>
      <c r="V825" s="4" t="str">
        <f t="shared" si="7"/>
        <v>Credit Card</v>
      </c>
      <c r="W825" s="4">
        <f t="shared" ref="W825:Y825" si="832">IF(OR(J825 = "ERROR", J825 = ""), "UNKNOWN", J825)</f>
        <v>3</v>
      </c>
      <c r="X825" s="4">
        <f t="shared" si="832"/>
        <v>3</v>
      </c>
      <c r="Y825" s="4">
        <f t="shared" si="832"/>
        <v>9</v>
      </c>
      <c r="Z825" s="5">
        <f t="shared" si="9"/>
        <v>45038</v>
      </c>
    </row>
    <row r="826">
      <c r="A826" s="1" t="s">
        <v>863</v>
      </c>
      <c r="B826" s="1" t="s">
        <v>22</v>
      </c>
      <c r="C826" s="1">
        <v>1.0</v>
      </c>
      <c r="D826" s="1">
        <v>2.0</v>
      </c>
      <c r="E826" s="1">
        <v>2.0</v>
      </c>
      <c r="H826" s="2">
        <v>45207.0</v>
      </c>
      <c r="J826" s="3">
        <f t="shared" si="2"/>
        <v>1</v>
      </c>
      <c r="K826" s="4">
        <f t="shared" si="3"/>
        <v>2</v>
      </c>
      <c r="L826" s="4">
        <f t="shared" si="4"/>
        <v>2</v>
      </c>
      <c r="S826" s="1" t="s">
        <v>863</v>
      </c>
      <c r="T826" s="4" t="str">
        <f t="shared" si="5"/>
        <v>Coffee</v>
      </c>
      <c r="U826" s="4" t="str">
        <f t="shared" si="6"/>
        <v>UNKNOWN</v>
      </c>
      <c r="V826" s="4" t="str">
        <f t="shared" si="7"/>
        <v>UNKNOWN</v>
      </c>
      <c r="W826" s="4">
        <f t="shared" ref="W826:Y826" si="833">IF(OR(J826 = "ERROR", J826 = ""), "UNKNOWN", J826)</f>
        <v>1</v>
      </c>
      <c r="X826" s="4">
        <f t="shared" si="833"/>
        <v>2</v>
      </c>
      <c r="Y826" s="4">
        <f t="shared" si="833"/>
        <v>2</v>
      </c>
      <c r="Z826" s="5">
        <f t="shared" si="9"/>
        <v>45207</v>
      </c>
    </row>
    <row r="827">
      <c r="A827" s="1" t="s">
        <v>864</v>
      </c>
      <c r="B827" s="1" t="s">
        <v>36</v>
      </c>
      <c r="C827" s="1">
        <v>2.0</v>
      </c>
      <c r="D827" s="1">
        <v>5.0</v>
      </c>
      <c r="E827" s="1">
        <v>10.0</v>
      </c>
      <c r="G827" s="1" t="s">
        <v>24</v>
      </c>
      <c r="H827" s="2">
        <v>45097.0</v>
      </c>
      <c r="J827" s="3">
        <f t="shared" si="2"/>
        <v>2</v>
      </c>
      <c r="K827" s="4">
        <f t="shared" si="3"/>
        <v>5</v>
      </c>
      <c r="L827" s="4">
        <f t="shared" si="4"/>
        <v>10</v>
      </c>
      <c r="S827" s="1" t="s">
        <v>864</v>
      </c>
      <c r="T827" s="4" t="str">
        <f t="shared" si="5"/>
        <v>Salad</v>
      </c>
      <c r="U827" s="4" t="str">
        <f t="shared" si="6"/>
        <v>Takeaway</v>
      </c>
      <c r="V827" s="4" t="str">
        <f t="shared" si="7"/>
        <v>UNKNOWN</v>
      </c>
      <c r="W827" s="4">
        <f t="shared" ref="W827:Y827" si="834">IF(OR(J827 = "ERROR", J827 = ""), "UNKNOWN", J827)</f>
        <v>2</v>
      </c>
      <c r="X827" s="4">
        <f t="shared" si="834"/>
        <v>5</v>
      </c>
      <c r="Y827" s="4">
        <f t="shared" si="834"/>
        <v>10</v>
      </c>
      <c r="Z827" s="5">
        <f t="shared" si="9"/>
        <v>45097</v>
      </c>
    </row>
    <row r="828">
      <c r="A828" s="1" t="s">
        <v>865</v>
      </c>
      <c r="B828" s="1" t="s">
        <v>41</v>
      </c>
      <c r="C828" s="1">
        <v>2.0</v>
      </c>
      <c r="D828" s="1">
        <v>4.0</v>
      </c>
      <c r="E828" s="1">
        <v>8.0</v>
      </c>
      <c r="F828" s="1" t="s">
        <v>23</v>
      </c>
      <c r="H828" s="2">
        <v>45262.0</v>
      </c>
      <c r="J828" s="3">
        <f t="shared" si="2"/>
        <v>2</v>
      </c>
      <c r="K828" s="4">
        <f t="shared" si="3"/>
        <v>4</v>
      </c>
      <c r="L828" s="4">
        <f t="shared" si="4"/>
        <v>8</v>
      </c>
      <c r="S828" s="1" t="s">
        <v>865</v>
      </c>
      <c r="T828" s="4" t="str">
        <f t="shared" si="5"/>
        <v>Smoothie</v>
      </c>
      <c r="U828" s="4" t="str">
        <f t="shared" si="6"/>
        <v>UNKNOWN</v>
      </c>
      <c r="V828" s="4" t="str">
        <f t="shared" si="7"/>
        <v>Credit Card</v>
      </c>
      <c r="W828" s="4">
        <f t="shared" ref="W828:Y828" si="835">IF(OR(J828 = "ERROR", J828 = ""), "UNKNOWN", J828)</f>
        <v>2</v>
      </c>
      <c r="X828" s="4">
        <f t="shared" si="835"/>
        <v>4</v>
      </c>
      <c r="Y828" s="4">
        <f t="shared" si="835"/>
        <v>8</v>
      </c>
      <c r="Z828" s="5">
        <f t="shared" si="9"/>
        <v>45262</v>
      </c>
    </row>
    <row r="829">
      <c r="A829" s="1" t="s">
        <v>866</v>
      </c>
      <c r="B829" s="1" t="s">
        <v>44</v>
      </c>
      <c r="C829" s="1">
        <v>2.0</v>
      </c>
      <c r="D829" s="1">
        <v>4.0</v>
      </c>
      <c r="E829" s="1" t="s">
        <v>30</v>
      </c>
      <c r="G829" s="1" t="s">
        <v>24</v>
      </c>
      <c r="H829" s="2">
        <v>44950.0</v>
      </c>
      <c r="J829" s="3">
        <f t="shared" si="2"/>
        <v>2</v>
      </c>
      <c r="K829" s="4">
        <f t="shared" si="3"/>
        <v>4</v>
      </c>
      <c r="L829" s="4">
        <f t="shared" si="4"/>
        <v>8</v>
      </c>
      <c r="S829" s="1" t="s">
        <v>866</v>
      </c>
      <c r="T829" s="4" t="str">
        <f t="shared" si="5"/>
        <v>Sandwich</v>
      </c>
      <c r="U829" s="4" t="str">
        <f t="shared" si="6"/>
        <v>Takeaway</v>
      </c>
      <c r="V829" s="4" t="str">
        <f t="shared" si="7"/>
        <v>UNKNOWN</v>
      </c>
      <c r="W829" s="4">
        <f t="shared" ref="W829:Y829" si="836">IF(OR(J829 = "ERROR", J829 = ""), "UNKNOWN", J829)</f>
        <v>2</v>
      </c>
      <c r="X829" s="4">
        <f t="shared" si="836"/>
        <v>4</v>
      </c>
      <c r="Y829" s="4">
        <f t="shared" si="836"/>
        <v>8</v>
      </c>
      <c r="Z829" s="5">
        <f t="shared" si="9"/>
        <v>44950</v>
      </c>
    </row>
    <row r="830">
      <c r="A830" s="1" t="s">
        <v>867</v>
      </c>
      <c r="B830" s="1" t="s">
        <v>44</v>
      </c>
      <c r="C830" s="1">
        <v>5.0</v>
      </c>
      <c r="D830" s="1">
        <v>4.0</v>
      </c>
      <c r="E830" s="1">
        <v>20.0</v>
      </c>
      <c r="F830" s="1" t="s">
        <v>23</v>
      </c>
      <c r="G830" s="1" t="s">
        <v>29</v>
      </c>
      <c r="H830" s="2">
        <v>44928.0</v>
      </c>
      <c r="J830" s="3">
        <f t="shared" si="2"/>
        <v>5</v>
      </c>
      <c r="K830" s="4">
        <f t="shared" si="3"/>
        <v>4</v>
      </c>
      <c r="L830" s="4">
        <f t="shared" si="4"/>
        <v>20</v>
      </c>
      <c r="S830" s="1" t="s">
        <v>867</v>
      </c>
      <c r="T830" s="4" t="str">
        <f t="shared" si="5"/>
        <v>Sandwich</v>
      </c>
      <c r="U830" s="4" t="str">
        <f t="shared" si="6"/>
        <v>In-store</v>
      </c>
      <c r="V830" s="4" t="str">
        <f t="shared" si="7"/>
        <v>Credit Card</v>
      </c>
      <c r="W830" s="4">
        <f t="shared" ref="W830:Y830" si="837">IF(OR(J830 = "ERROR", J830 = ""), "UNKNOWN", J830)</f>
        <v>5</v>
      </c>
      <c r="X830" s="4">
        <f t="shared" si="837"/>
        <v>4</v>
      </c>
      <c r="Y830" s="4">
        <f t="shared" si="837"/>
        <v>20</v>
      </c>
      <c r="Z830" s="5">
        <f t="shared" si="9"/>
        <v>44928</v>
      </c>
    </row>
    <row r="831">
      <c r="A831" s="1" t="s">
        <v>868</v>
      </c>
      <c r="B831" s="1" t="s">
        <v>32</v>
      </c>
      <c r="C831" s="1">
        <v>2.0</v>
      </c>
      <c r="E831" s="1">
        <v>2.0</v>
      </c>
      <c r="F831" s="1" t="s">
        <v>39</v>
      </c>
      <c r="G831" s="1" t="s">
        <v>24</v>
      </c>
      <c r="H831" s="2">
        <v>45051.0</v>
      </c>
      <c r="J831" s="3">
        <f t="shared" si="2"/>
        <v>2</v>
      </c>
      <c r="K831" s="4">
        <f t="shared" si="3"/>
        <v>1</v>
      </c>
      <c r="L831" s="4">
        <f t="shared" si="4"/>
        <v>2</v>
      </c>
      <c r="S831" s="1" t="s">
        <v>868</v>
      </c>
      <c r="T831" s="4" t="str">
        <f t="shared" si="5"/>
        <v>Cookie</v>
      </c>
      <c r="U831" s="4" t="str">
        <f t="shared" si="6"/>
        <v>Takeaway</v>
      </c>
      <c r="V831" s="4" t="str">
        <f t="shared" si="7"/>
        <v>Digital Wallet</v>
      </c>
      <c r="W831" s="4">
        <f t="shared" ref="W831:Y831" si="838">IF(OR(J831 = "ERROR", J831 = ""), "UNKNOWN", J831)</f>
        <v>2</v>
      </c>
      <c r="X831" s="4">
        <f t="shared" si="838"/>
        <v>1</v>
      </c>
      <c r="Y831" s="4">
        <f t="shared" si="838"/>
        <v>2</v>
      </c>
      <c r="Z831" s="5">
        <f t="shared" si="9"/>
        <v>45051</v>
      </c>
    </row>
    <row r="832">
      <c r="A832" s="1" t="s">
        <v>869</v>
      </c>
      <c r="B832" s="1" t="s">
        <v>44</v>
      </c>
      <c r="C832" s="1">
        <v>2.0</v>
      </c>
      <c r="D832" s="1">
        <v>4.0</v>
      </c>
      <c r="E832" s="1">
        <v>8.0</v>
      </c>
      <c r="G832" s="1" t="s">
        <v>25</v>
      </c>
      <c r="H832" s="6">
        <v>45243.0</v>
      </c>
      <c r="J832" s="3">
        <f t="shared" si="2"/>
        <v>2</v>
      </c>
      <c r="K832" s="4">
        <f t="shared" si="3"/>
        <v>4</v>
      </c>
      <c r="L832" s="4">
        <f t="shared" si="4"/>
        <v>8</v>
      </c>
      <c r="S832" s="1" t="s">
        <v>869</v>
      </c>
      <c r="T832" s="4" t="str">
        <f t="shared" si="5"/>
        <v>Sandwich</v>
      </c>
      <c r="U832" s="4" t="str">
        <f t="shared" si="6"/>
        <v>UNKNOWN</v>
      </c>
      <c r="V832" s="4" t="str">
        <f t="shared" si="7"/>
        <v>UNKNOWN</v>
      </c>
      <c r="W832" s="4">
        <f t="shared" ref="W832:Y832" si="839">IF(OR(J832 = "ERROR", J832 = ""), "UNKNOWN", J832)</f>
        <v>2</v>
      </c>
      <c r="X832" s="4">
        <f t="shared" si="839"/>
        <v>4</v>
      </c>
      <c r="Y832" s="4">
        <f t="shared" si="839"/>
        <v>8</v>
      </c>
      <c r="Z832" s="7">
        <f t="shared" si="9"/>
        <v>45243</v>
      </c>
    </row>
    <row r="833">
      <c r="A833" s="1" t="s">
        <v>870</v>
      </c>
      <c r="B833" s="1" t="s">
        <v>81</v>
      </c>
      <c r="C833" s="1">
        <v>3.0</v>
      </c>
      <c r="D833" s="1">
        <v>1.5</v>
      </c>
      <c r="E833" s="1">
        <v>4.5</v>
      </c>
      <c r="F833" s="1" t="s">
        <v>28</v>
      </c>
      <c r="G833" s="1" t="s">
        <v>24</v>
      </c>
      <c r="H833" s="6">
        <v>45243.0</v>
      </c>
      <c r="J833" s="3">
        <f t="shared" si="2"/>
        <v>3</v>
      </c>
      <c r="K833" s="4">
        <f t="shared" si="3"/>
        <v>1.5</v>
      </c>
      <c r="L833" s="4">
        <f t="shared" si="4"/>
        <v>4.5</v>
      </c>
      <c r="S833" s="1" t="s">
        <v>870</v>
      </c>
      <c r="T833" s="4" t="str">
        <f t="shared" si="5"/>
        <v>Tea</v>
      </c>
      <c r="U833" s="4" t="str">
        <f t="shared" si="6"/>
        <v>Takeaway</v>
      </c>
      <c r="V833" s="4" t="str">
        <f t="shared" si="7"/>
        <v>Cash</v>
      </c>
      <c r="W833" s="4">
        <f t="shared" ref="W833:Y833" si="840">IF(OR(J833 = "ERROR", J833 = ""), "UNKNOWN", J833)</f>
        <v>3</v>
      </c>
      <c r="X833" s="4">
        <f t="shared" si="840"/>
        <v>1.5</v>
      </c>
      <c r="Y833" s="4">
        <f t="shared" si="840"/>
        <v>4.5</v>
      </c>
      <c r="Z833" s="7">
        <f t="shared" si="9"/>
        <v>45243</v>
      </c>
    </row>
    <row r="834">
      <c r="A834" s="1" t="s">
        <v>871</v>
      </c>
      <c r="B834" s="1" t="s">
        <v>27</v>
      </c>
      <c r="C834" s="1" t="s">
        <v>25</v>
      </c>
      <c r="D834" s="1">
        <v>3.0</v>
      </c>
      <c r="E834" s="1">
        <v>12.0</v>
      </c>
      <c r="F834" s="1" t="s">
        <v>28</v>
      </c>
      <c r="G834" s="1" t="s">
        <v>24</v>
      </c>
      <c r="H834" s="1" t="s">
        <v>30</v>
      </c>
      <c r="J834" s="3">
        <f t="shared" si="2"/>
        <v>4</v>
      </c>
      <c r="K834" s="4">
        <f t="shared" si="3"/>
        <v>3</v>
      </c>
      <c r="L834" s="4">
        <f t="shared" si="4"/>
        <v>12</v>
      </c>
      <c r="S834" s="1" t="s">
        <v>871</v>
      </c>
      <c r="T834" s="4" t="str">
        <f t="shared" si="5"/>
        <v>Cake</v>
      </c>
      <c r="U834" s="4" t="str">
        <f t="shared" si="6"/>
        <v>Takeaway</v>
      </c>
      <c r="V834" s="4" t="str">
        <f t="shared" si="7"/>
        <v>Cash</v>
      </c>
      <c r="W834" s="4">
        <f t="shared" ref="W834:Y834" si="841">IF(OR(J834 = "ERROR", J834 = ""), "UNKNOWN", J834)</f>
        <v>4</v>
      </c>
      <c r="X834" s="4">
        <f t="shared" si="841"/>
        <v>3</v>
      </c>
      <c r="Y834" s="4">
        <f t="shared" si="841"/>
        <v>12</v>
      </c>
      <c r="Z834" s="4" t="str">
        <f t="shared" si="9"/>
        <v>UNKNOWN</v>
      </c>
    </row>
    <row r="835">
      <c r="A835" s="1" t="s">
        <v>872</v>
      </c>
      <c r="B835" s="1" t="s">
        <v>81</v>
      </c>
      <c r="C835" s="1" t="s">
        <v>30</v>
      </c>
      <c r="D835" s="1">
        <v>1.5</v>
      </c>
      <c r="E835" s="1">
        <v>3.0</v>
      </c>
      <c r="F835" s="1" t="s">
        <v>28</v>
      </c>
      <c r="H835" s="2">
        <v>44965.0</v>
      </c>
      <c r="J835" s="3">
        <f t="shared" si="2"/>
        <v>2</v>
      </c>
      <c r="K835" s="4">
        <f t="shared" si="3"/>
        <v>1.5</v>
      </c>
      <c r="L835" s="4">
        <f t="shared" si="4"/>
        <v>3</v>
      </c>
      <c r="S835" s="1" t="s">
        <v>872</v>
      </c>
      <c r="T835" s="4" t="str">
        <f t="shared" si="5"/>
        <v>Tea</v>
      </c>
      <c r="U835" s="4" t="str">
        <f t="shared" si="6"/>
        <v>UNKNOWN</v>
      </c>
      <c r="V835" s="4" t="str">
        <f t="shared" si="7"/>
        <v>Cash</v>
      </c>
      <c r="W835" s="4">
        <f t="shared" ref="W835:Y835" si="842">IF(OR(J835 = "ERROR", J835 = ""), "UNKNOWN", J835)</f>
        <v>2</v>
      </c>
      <c r="X835" s="4">
        <f t="shared" si="842"/>
        <v>1.5</v>
      </c>
      <c r="Y835" s="4">
        <f t="shared" si="842"/>
        <v>3</v>
      </c>
      <c r="Z835" s="5">
        <f t="shared" si="9"/>
        <v>44965</v>
      </c>
    </row>
    <row r="836">
      <c r="A836" s="1" t="s">
        <v>873</v>
      </c>
      <c r="B836" s="1" t="s">
        <v>55</v>
      </c>
      <c r="C836" s="1">
        <v>4.0</v>
      </c>
      <c r="D836" s="1" t="s">
        <v>30</v>
      </c>
      <c r="E836" s="1">
        <v>12.0</v>
      </c>
      <c r="F836" s="1" t="s">
        <v>39</v>
      </c>
      <c r="G836" s="1" t="s">
        <v>24</v>
      </c>
      <c r="H836" s="2">
        <v>44981.0</v>
      </c>
      <c r="J836" s="3">
        <f t="shared" si="2"/>
        <v>4</v>
      </c>
      <c r="K836" s="4">
        <f t="shared" si="3"/>
        <v>3</v>
      </c>
      <c r="L836" s="4">
        <f t="shared" si="4"/>
        <v>12</v>
      </c>
      <c r="S836" s="1" t="s">
        <v>873</v>
      </c>
      <c r="T836" s="4" t="str">
        <f t="shared" si="5"/>
        <v>Juice</v>
      </c>
      <c r="U836" s="4" t="str">
        <f t="shared" si="6"/>
        <v>Takeaway</v>
      </c>
      <c r="V836" s="4" t="str">
        <f t="shared" si="7"/>
        <v>Digital Wallet</v>
      </c>
      <c r="W836" s="4">
        <f t="shared" ref="W836:Y836" si="843">IF(OR(J836 = "ERROR", J836 = ""), "UNKNOWN", J836)</f>
        <v>4</v>
      </c>
      <c r="X836" s="4">
        <f t="shared" si="843"/>
        <v>3</v>
      </c>
      <c r="Y836" s="4">
        <f t="shared" si="843"/>
        <v>12</v>
      </c>
      <c r="Z836" s="5">
        <f t="shared" si="9"/>
        <v>44981</v>
      </c>
    </row>
    <row r="837">
      <c r="A837" s="1" t="s">
        <v>874</v>
      </c>
      <c r="B837" s="1" t="s">
        <v>44</v>
      </c>
      <c r="C837" s="1">
        <v>5.0</v>
      </c>
      <c r="D837" s="1">
        <v>4.0</v>
      </c>
      <c r="E837" s="1">
        <v>20.0</v>
      </c>
      <c r="G837" s="1" t="s">
        <v>24</v>
      </c>
      <c r="H837" s="2">
        <v>44982.0</v>
      </c>
      <c r="J837" s="3">
        <f t="shared" si="2"/>
        <v>5</v>
      </c>
      <c r="K837" s="4">
        <f t="shared" si="3"/>
        <v>4</v>
      </c>
      <c r="L837" s="4">
        <f t="shared" si="4"/>
        <v>20</v>
      </c>
      <c r="S837" s="1" t="s">
        <v>874</v>
      </c>
      <c r="T837" s="4" t="str">
        <f t="shared" si="5"/>
        <v>Sandwich</v>
      </c>
      <c r="U837" s="4" t="str">
        <f t="shared" si="6"/>
        <v>Takeaway</v>
      </c>
      <c r="V837" s="4" t="str">
        <f t="shared" si="7"/>
        <v>UNKNOWN</v>
      </c>
      <c r="W837" s="4">
        <f t="shared" ref="W837:Y837" si="844">IF(OR(J837 = "ERROR", J837 = ""), "UNKNOWN", J837)</f>
        <v>5</v>
      </c>
      <c r="X837" s="4">
        <f t="shared" si="844"/>
        <v>4</v>
      </c>
      <c r="Y837" s="4">
        <f t="shared" si="844"/>
        <v>20</v>
      </c>
      <c r="Z837" s="5">
        <f t="shared" si="9"/>
        <v>44982</v>
      </c>
    </row>
    <row r="838">
      <c r="A838" s="1" t="s">
        <v>875</v>
      </c>
      <c r="B838" s="1" t="s">
        <v>27</v>
      </c>
      <c r="C838" s="1">
        <v>4.0</v>
      </c>
      <c r="D838" s="1">
        <v>3.0</v>
      </c>
      <c r="E838" s="1">
        <v>12.0</v>
      </c>
      <c r="F838" s="1" t="s">
        <v>25</v>
      </c>
      <c r="G838" s="1" t="s">
        <v>24</v>
      </c>
      <c r="H838" s="2">
        <v>45089.0</v>
      </c>
      <c r="J838" s="3">
        <f t="shared" si="2"/>
        <v>4</v>
      </c>
      <c r="K838" s="4">
        <f t="shared" si="3"/>
        <v>3</v>
      </c>
      <c r="L838" s="4">
        <f t="shared" si="4"/>
        <v>12</v>
      </c>
      <c r="S838" s="1" t="s">
        <v>875</v>
      </c>
      <c r="T838" s="4" t="str">
        <f t="shared" si="5"/>
        <v>Cake</v>
      </c>
      <c r="U838" s="4" t="str">
        <f t="shared" si="6"/>
        <v>Takeaway</v>
      </c>
      <c r="V838" s="4" t="str">
        <f t="shared" si="7"/>
        <v>UNKNOWN</v>
      </c>
      <c r="W838" s="4">
        <f t="shared" ref="W838:Y838" si="845">IF(OR(J838 = "ERROR", J838 = ""), "UNKNOWN", J838)</f>
        <v>4</v>
      </c>
      <c r="X838" s="4">
        <f t="shared" si="845"/>
        <v>3</v>
      </c>
      <c r="Y838" s="4">
        <f t="shared" si="845"/>
        <v>12</v>
      </c>
      <c r="Z838" s="5">
        <f t="shared" si="9"/>
        <v>45089</v>
      </c>
    </row>
    <row r="839">
      <c r="A839" s="1" t="s">
        <v>876</v>
      </c>
      <c r="B839" s="1" t="s">
        <v>32</v>
      </c>
      <c r="C839" s="1">
        <v>1.0</v>
      </c>
      <c r="D839" s="1">
        <v>1.0</v>
      </c>
      <c r="E839" s="1">
        <v>1.0</v>
      </c>
      <c r="F839" s="1" t="s">
        <v>23</v>
      </c>
      <c r="H839" s="2">
        <v>44953.0</v>
      </c>
      <c r="J839" s="3">
        <f t="shared" si="2"/>
        <v>1</v>
      </c>
      <c r="K839" s="4">
        <f t="shared" si="3"/>
        <v>1</v>
      </c>
      <c r="L839" s="4">
        <f t="shared" si="4"/>
        <v>1</v>
      </c>
      <c r="S839" s="1" t="s">
        <v>876</v>
      </c>
      <c r="T839" s="4" t="str">
        <f t="shared" si="5"/>
        <v>Cookie</v>
      </c>
      <c r="U839" s="4" t="str">
        <f t="shared" si="6"/>
        <v>UNKNOWN</v>
      </c>
      <c r="V839" s="4" t="str">
        <f t="shared" si="7"/>
        <v>Credit Card</v>
      </c>
      <c r="W839" s="4">
        <f t="shared" ref="W839:Y839" si="846">IF(OR(J839 = "ERROR", J839 = ""), "UNKNOWN", J839)</f>
        <v>1</v>
      </c>
      <c r="X839" s="4">
        <f t="shared" si="846"/>
        <v>1</v>
      </c>
      <c r="Y839" s="4">
        <f t="shared" si="846"/>
        <v>1</v>
      </c>
      <c r="Z839" s="5">
        <f t="shared" si="9"/>
        <v>44953</v>
      </c>
    </row>
    <row r="840">
      <c r="A840" s="1" t="s">
        <v>877</v>
      </c>
      <c r="B840" s="1" t="s">
        <v>22</v>
      </c>
      <c r="C840" s="1">
        <v>4.0</v>
      </c>
      <c r="D840" s="1">
        <v>2.0</v>
      </c>
      <c r="E840" s="1">
        <v>8.0</v>
      </c>
      <c r="F840" s="1" t="s">
        <v>23</v>
      </c>
      <c r="G840" s="1" t="s">
        <v>30</v>
      </c>
      <c r="H840" s="6">
        <v>45222.0</v>
      </c>
      <c r="J840" s="3">
        <f t="shared" si="2"/>
        <v>4</v>
      </c>
      <c r="K840" s="4">
        <f t="shared" si="3"/>
        <v>2</v>
      </c>
      <c r="L840" s="4">
        <f t="shared" si="4"/>
        <v>8</v>
      </c>
      <c r="S840" s="1" t="s">
        <v>877</v>
      </c>
      <c r="T840" s="4" t="str">
        <f t="shared" si="5"/>
        <v>Coffee</v>
      </c>
      <c r="U840" s="4" t="str">
        <f t="shared" si="6"/>
        <v>UNKNOWN</v>
      </c>
      <c r="V840" s="4" t="str">
        <f t="shared" si="7"/>
        <v>Credit Card</v>
      </c>
      <c r="W840" s="4">
        <f t="shared" ref="W840:Y840" si="847">IF(OR(J840 = "ERROR", J840 = ""), "UNKNOWN", J840)</f>
        <v>4</v>
      </c>
      <c r="X840" s="4">
        <f t="shared" si="847"/>
        <v>2</v>
      </c>
      <c r="Y840" s="4">
        <f t="shared" si="847"/>
        <v>8</v>
      </c>
      <c r="Z840" s="7">
        <f t="shared" si="9"/>
        <v>45222</v>
      </c>
    </row>
    <row r="841">
      <c r="A841" s="1" t="s">
        <v>878</v>
      </c>
      <c r="B841" s="1" t="s">
        <v>27</v>
      </c>
      <c r="C841" s="1">
        <v>3.0</v>
      </c>
      <c r="D841" s="1">
        <v>3.0</v>
      </c>
      <c r="E841" s="1">
        <v>9.0</v>
      </c>
      <c r="F841" s="1" t="s">
        <v>23</v>
      </c>
      <c r="G841" s="1" t="s">
        <v>24</v>
      </c>
      <c r="H841" s="2">
        <v>45001.0</v>
      </c>
      <c r="J841" s="3">
        <f t="shared" si="2"/>
        <v>3</v>
      </c>
      <c r="K841" s="4">
        <f t="shared" si="3"/>
        <v>3</v>
      </c>
      <c r="L841" s="4">
        <f t="shared" si="4"/>
        <v>9</v>
      </c>
      <c r="S841" s="1" t="s">
        <v>878</v>
      </c>
      <c r="T841" s="4" t="str">
        <f t="shared" si="5"/>
        <v>Cake</v>
      </c>
      <c r="U841" s="4" t="str">
        <f t="shared" si="6"/>
        <v>Takeaway</v>
      </c>
      <c r="V841" s="4" t="str">
        <f t="shared" si="7"/>
        <v>Credit Card</v>
      </c>
      <c r="W841" s="4">
        <f t="shared" ref="W841:Y841" si="848">IF(OR(J841 = "ERROR", J841 = ""), "UNKNOWN", J841)</f>
        <v>3</v>
      </c>
      <c r="X841" s="4">
        <f t="shared" si="848"/>
        <v>3</v>
      </c>
      <c r="Y841" s="4">
        <f t="shared" si="848"/>
        <v>9</v>
      </c>
      <c r="Z841" s="5">
        <f t="shared" si="9"/>
        <v>45001</v>
      </c>
    </row>
    <row r="842">
      <c r="A842" s="1" t="s">
        <v>879</v>
      </c>
      <c r="B842" s="1" t="s">
        <v>27</v>
      </c>
      <c r="C842" s="1" t="s">
        <v>25</v>
      </c>
      <c r="D842" s="1">
        <v>3.0</v>
      </c>
      <c r="E842" s="1">
        <v>9.0</v>
      </c>
      <c r="F842" s="1" t="s">
        <v>25</v>
      </c>
      <c r="G842" s="1" t="s">
        <v>29</v>
      </c>
      <c r="H842" s="2">
        <v>44927.0</v>
      </c>
      <c r="J842" s="3">
        <f t="shared" si="2"/>
        <v>3</v>
      </c>
      <c r="K842" s="4">
        <f t="shared" si="3"/>
        <v>3</v>
      </c>
      <c r="L842" s="4">
        <f t="shared" si="4"/>
        <v>9</v>
      </c>
      <c r="S842" s="1" t="s">
        <v>879</v>
      </c>
      <c r="T842" s="4" t="str">
        <f t="shared" si="5"/>
        <v>Cake</v>
      </c>
      <c r="U842" s="4" t="str">
        <f t="shared" si="6"/>
        <v>In-store</v>
      </c>
      <c r="V842" s="4" t="str">
        <f t="shared" si="7"/>
        <v>UNKNOWN</v>
      </c>
      <c r="W842" s="4">
        <f t="shared" ref="W842:Y842" si="849">IF(OR(J842 = "ERROR", J842 = ""), "UNKNOWN", J842)</f>
        <v>3</v>
      </c>
      <c r="X842" s="4">
        <f t="shared" si="849"/>
        <v>3</v>
      </c>
      <c r="Y842" s="4">
        <f t="shared" si="849"/>
        <v>9</v>
      </c>
      <c r="Z842" s="5">
        <f t="shared" si="9"/>
        <v>44927</v>
      </c>
    </row>
    <row r="843">
      <c r="A843" s="1" t="s">
        <v>880</v>
      </c>
      <c r="B843" s="1" t="s">
        <v>44</v>
      </c>
      <c r="C843" s="1">
        <v>1.0</v>
      </c>
      <c r="D843" s="1">
        <v>4.0</v>
      </c>
      <c r="E843" s="1">
        <v>4.0</v>
      </c>
      <c r="F843" s="1" t="s">
        <v>39</v>
      </c>
      <c r="G843" s="1" t="s">
        <v>24</v>
      </c>
      <c r="H843" s="2">
        <v>45117.0</v>
      </c>
      <c r="J843" s="3">
        <f t="shared" si="2"/>
        <v>1</v>
      </c>
      <c r="K843" s="4">
        <f t="shared" si="3"/>
        <v>4</v>
      </c>
      <c r="L843" s="4">
        <f t="shared" si="4"/>
        <v>4</v>
      </c>
      <c r="S843" s="1" t="s">
        <v>880</v>
      </c>
      <c r="T843" s="4" t="str">
        <f t="shared" si="5"/>
        <v>Sandwich</v>
      </c>
      <c r="U843" s="4" t="str">
        <f t="shared" si="6"/>
        <v>Takeaway</v>
      </c>
      <c r="V843" s="4" t="str">
        <f t="shared" si="7"/>
        <v>Digital Wallet</v>
      </c>
      <c r="W843" s="4">
        <f t="shared" ref="W843:Y843" si="850">IF(OR(J843 = "ERROR", J843 = ""), "UNKNOWN", J843)</f>
        <v>1</v>
      </c>
      <c r="X843" s="4">
        <f t="shared" si="850"/>
        <v>4</v>
      </c>
      <c r="Y843" s="4">
        <f t="shared" si="850"/>
        <v>4</v>
      </c>
      <c r="Z843" s="5">
        <f t="shared" si="9"/>
        <v>45117</v>
      </c>
    </row>
    <row r="844">
      <c r="A844" s="1" t="s">
        <v>881</v>
      </c>
      <c r="B844" s="1" t="s">
        <v>41</v>
      </c>
      <c r="C844" s="1">
        <v>3.0</v>
      </c>
      <c r="D844" s="1">
        <v>4.0</v>
      </c>
      <c r="E844" s="1" t="s">
        <v>25</v>
      </c>
      <c r="F844" s="1" t="s">
        <v>25</v>
      </c>
      <c r="G844" s="1" t="s">
        <v>24</v>
      </c>
      <c r="H844" s="2">
        <v>45031.0</v>
      </c>
      <c r="J844" s="3">
        <f t="shared" si="2"/>
        <v>3</v>
      </c>
      <c r="K844" s="4">
        <f t="shared" si="3"/>
        <v>4</v>
      </c>
      <c r="L844" s="4">
        <f t="shared" si="4"/>
        <v>12</v>
      </c>
      <c r="S844" s="1" t="s">
        <v>881</v>
      </c>
      <c r="T844" s="4" t="str">
        <f t="shared" si="5"/>
        <v>Smoothie</v>
      </c>
      <c r="U844" s="4" t="str">
        <f t="shared" si="6"/>
        <v>Takeaway</v>
      </c>
      <c r="V844" s="4" t="str">
        <f t="shared" si="7"/>
        <v>UNKNOWN</v>
      </c>
      <c r="W844" s="4">
        <f t="shared" ref="W844:Y844" si="851">IF(OR(J844 = "ERROR", J844 = ""), "UNKNOWN", J844)</f>
        <v>3</v>
      </c>
      <c r="X844" s="4">
        <f t="shared" si="851"/>
        <v>4</v>
      </c>
      <c r="Y844" s="4">
        <f t="shared" si="851"/>
        <v>12</v>
      </c>
      <c r="Z844" s="5">
        <f t="shared" si="9"/>
        <v>45031</v>
      </c>
    </row>
    <row r="845">
      <c r="A845" s="1" t="s">
        <v>882</v>
      </c>
      <c r="B845" s="1" t="s">
        <v>27</v>
      </c>
      <c r="C845" s="1">
        <v>2.0</v>
      </c>
      <c r="D845" s="1">
        <v>3.0</v>
      </c>
      <c r="E845" s="1">
        <v>6.0</v>
      </c>
      <c r="F845" s="1" t="s">
        <v>28</v>
      </c>
      <c r="G845" s="1" t="s">
        <v>29</v>
      </c>
      <c r="H845" s="2">
        <v>45163.0</v>
      </c>
      <c r="J845" s="3">
        <f t="shared" si="2"/>
        <v>2</v>
      </c>
      <c r="K845" s="4">
        <f t="shared" si="3"/>
        <v>3</v>
      </c>
      <c r="L845" s="4">
        <f t="shared" si="4"/>
        <v>6</v>
      </c>
      <c r="S845" s="1" t="s">
        <v>882</v>
      </c>
      <c r="T845" s="4" t="str">
        <f t="shared" si="5"/>
        <v>Cake</v>
      </c>
      <c r="U845" s="4" t="str">
        <f t="shared" si="6"/>
        <v>In-store</v>
      </c>
      <c r="V845" s="4" t="str">
        <f t="shared" si="7"/>
        <v>Cash</v>
      </c>
      <c r="W845" s="4">
        <f t="shared" ref="W845:Y845" si="852">IF(OR(J845 = "ERROR", J845 = ""), "UNKNOWN", J845)</f>
        <v>2</v>
      </c>
      <c r="X845" s="4">
        <f t="shared" si="852"/>
        <v>3</v>
      </c>
      <c r="Y845" s="4">
        <f t="shared" si="852"/>
        <v>6</v>
      </c>
      <c r="Z845" s="5">
        <f t="shared" si="9"/>
        <v>45163</v>
      </c>
    </row>
    <row r="846">
      <c r="A846" s="1" t="s">
        <v>883</v>
      </c>
      <c r="B846" s="1" t="s">
        <v>36</v>
      </c>
      <c r="C846" s="1">
        <v>1.0</v>
      </c>
      <c r="D846" s="1" t="s">
        <v>25</v>
      </c>
      <c r="E846" s="1">
        <v>5.0</v>
      </c>
      <c r="F846" s="1" t="s">
        <v>28</v>
      </c>
      <c r="G846" s="1" t="s">
        <v>29</v>
      </c>
      <c r="H846" s="2">
        <v>44942.0</v>
      </c>
      <c r="J846" s="3">
        <f t="shared" si="2"/>
        <v>1</v>
      </c>
      <c r="K846" s="4">
        <f t="shared" si="3"/>
        <v>5</v>
      </c>
      <c r="L846" s="4">
        <f t="shared" si="4"/>
        <v>5</v>
      </c>
      <c r="S846" s="1" t="s">
        <v>883</v>
      </c>
      <c r="T846" s="4" t="str">
        <f t="shared" si="5"/>
        <v>Salad</v>
      </c>
      <c r="U846" s="4" t="str">
        <f t="shared" si="6"/>
        <v>In-store</v>
      </c>
      <c r="V846" s="4" t="str">
        <f t="shared" si="7"/>
        <v>Cash</v>
      </c>
      <c r="W846" s="4">
        <f t="shared" ref="W846:Y846" si="853">IF(OR(J846 = "ERROR", J846 = ""), "UNKNOWN", J846)</f>
        <v>1</v>
      </c>
      <c r="X846" s="4">
        <f t="shared" si="853"/>
        <v>5</v>
      </c>
      <c r="Y846" s="4">
        <f t="shared" si="853"/>
        <v>5</v>
      </c>
      <c r="Z846" s="5">
        <f t="shared" si="9"/>
        <v>44942</v>
      </c>
    </row>
    <row r="847">
      <c r="A847" s="1" t="s">
        <v>884</v>
      </c>
      <c r="B847" s="1" t="s">
        <v>55</v>
      </c>
      <c r="C847" s="1">
        <v>4.0</v>
      </c>
      <c r="D847" s="1">
        <v>3.0</v>
      </c>
      <c r="E847" s="1">
        <v>12.0</v>
      </c>
      <c r="F847" s="1" t="s">
        <v>23</v>
      </c>
      <c r="G847" s="1" t="s">
        <v>29</v>
      </c>
      <c r="H847" s="2">
        <v>45042.0</v>
      </c>
      <c r="J847" s="3">
        <f t="shared" si="2"/>
        <v>4</v>
      </c>
      <c r="K847" s="4">
        <f t="shared" si="3"/>
        <v>3</v>
      </c>
      <c r="L847" s="4">
        <f t="shared" si="4"/>
        <v>12</v>
      </c>
      <c r="S847" s="1" t="s">
        <v>884</v>
      </c>
      <c r="T847" s="4" t="str">
        <f t="shared" si="5"/>
        <v>Juice</v>
      </c>
      <c r="U847" s="4" t="str">
        <f t="shared" si="6"/>
        <v>In-store</v>
      </c>
      <c r="V847" s="4" t="str">
        <f t="shared" si="7"/>
        <v>Credit Card</v>
      </c>
      <c r="W847" s="4">
        <f t="shared" ref="W847:Y847" si="854">IF(OR(J847 = "ERROR", J847 = ""), "UNKNOWN", J847)</f>
        <v>4</v>
      </c>
      <c r="X847" s="4">
        <f t="shared" si="854"/>
        <v>3</v>
      </c>
      <c r="Y847" s="4">
        <f t="shared" si="854"/>
        <v>12</v>
      </c>
      <c r="Z847" s="5">
        <f t="shared" si="9"/>
        <v>45042</v>
      </c>
    </row>
    <row r="848">
      <c r="A848" s="1" t="s">
        <v>885</v>
      </c>
      <c r="B848" s="1" t="s">
        <v>36</v>
      </c>
      <c r="C848" s="1">
        <v>1.0</v>
      </c>
      <c r="D848" s="1">
        <v>5.0</v>
      </c>
      <c r="E848" s="1">
        <v>5.0</v>
      </c>
      <c r="H848" s="2">
        <v>45020.0</v>
      </c>
      <c r="J848" s="3">
        <f t="shared" si="2"/>
        <v>1</v>
      </c>
      <c r="K848" s="4">
        <f t="shared" si="3"/>
        <v>5</v>
      </c>
      <c r="L848" s="4">
        <f t="shared" si="4"/>
        <v>5</v>
      </c>
      <c r="S848" s="1" t="s">
        <v>885</v>
      </c>
      <c r="T848" s="4" t="str">
        <f t="shared" si="5"/>
        <v>Salad</v>
      </c>
      <c r="U848" s="4" t="str">
        <f t="shared" si="6"/>
        <v>UNKNOWN</v>
      </c>
      <c r="V848" s="4" t="str">
        <f t="shared" si="7"/>
        <v>UNKNOWN</v>
      </c>
      <c r="W848" s="4">
        <f t="shared" ref="W848:Y848" si="855">IF(OR(J848 = "ERROR", J848 = ""), "UNKNOWN", J848)</f>
        <v>1</v>
      </c>
      <c r="X848" s="4">
        <f t="shared" si="855"/>
        <v>5</v>
      </c>
      <c r="Y848" s="4">
        <f t="shared" si="855"/>
        <v>5</v>
      </c>
      <c r="Z848" s="5">
        <f t="shared" si="9"/>
        <v>45020</v>
      </c>
    </row>
    <row r="849">
      <c r="A849" s="1" t="s">
        <v>886</v>
      </c>
      <c r="B849" s="1" t="s">
        <v>32</v>
      </c>
      <c r="C849" s="1">
        <v>4.0</v>
      </c>
      <c r="D849" s="1">
        <v>1.0</v>
      </c>
      <c r="E849" s="1">
        <v>4.0</v>
      </c>
      <c r="F849" s="1" t="s">
        <v>39</v>
      </c>
      <c r="G849" s="1" t="s">
        <v>29</v>
      </c>
      <c r="H849" s="2">
        <v>44928.0</v>
      </c>
      <c r="J849" s="3">
        <f t="shared" si="2"/>
        <v>4</v>
      </c>
      <c r="K849" s="4">
        <f t="shared" si="3"/>
        <v>1</v>
      </c>
      <c r="L849" s="4">
        <f t="shared" si="4"/>
        <v>4</v>
      </c>
      <c r="S849" s="1" t="s">
        <v>886</v>
      </c>
      <c r="T849" s="4" t="str">
        <f t="shared" si="5"/>
        <v>Cookie</v>
      </c>
      <c r="U849" s="4" t="str">
        <f t="shared" si="6"/>
        <v>In-store</v>
      </c>
      <c r="V849" s="4" t="str">
        <f t="shared" si="7"/>
        <v>Digital Wallet</v>
      </c>
      <c r="W849" s="4">
        <f t="shared" ref="W849:Y849" si="856">IF(OR(J849 = "ERROR", J849 = ""), "UNKNOWN", J849)</f>
        <v>4</v>
      </c>
      <c r="X849" s="4">
        <f t="shared" si="856"/>
        <v>1</v>
      </c>
      <c r="Y849" s="4">
        <f t="shared" si="856"/>
        <v>4</v>
      </c>
      <c r="Z849" s="5">
        <f t="shared" si="9"/>
        <v>44928</v>
      </c>
    </row>
    <row r="850">
      <c r="A850" s="1" t="s">
        <v>887</v>
      </c>
      <c r="B850" s="1" t="s">
        <v>36</v>
      </c>
      <c r="C850" s="1" t="s">
        <v>30</v>
      </c>
      <c r="D850" s="1">
        <v>5.0</v>
      </c>
      <c r="E850" s="1">
        <v>20.0</v>
      </c>
      <c r="F850" s="1" t="s">
        <v>39</v>
      </c>
      <c r="G850" s="1" t="s">
        <v>29</v>
      </c>
      <c r="H850" s="2">
        <v>45265.0</v>
      </c>
      <c r="J850" s="3">
        <f t="shared" si="2"/>
        <v>4</v>
      </c>
      <c r="K850" s="4">
        <f t="shared" si="3"/>
        <v>5</v>
      </c>
      <c r="L850" s="4">
        <f t="shared" si="4"/>
        <v>20</v>
      </c>
      <c r="S850" s="1" t="s">
        <v>887</v>
      </c>
      <c r="T850" s="4" t="str">
        <f t="shared" si="5"/>
        <v>Salad</v>
      </c>
      <c r="U850" s="4" t="str">
        <f t="shared" si="6"/>
        <v>In-store</v>
      </c>
      <c r="V850" s="4" t="str">
        <f t="shared" si="7"/>
        <v>Digital Wallet</v>
      </c>
      <c r="W850" s="4">
        <f t="shared" ref="W850:Y850" si="857">IF(OR(J850 = "ERROR", J850 = ""), "UNKNOWN", J850)</f>
        <v>4</v>
      </c>
      <c r="X850" s="4">
        <f t="shared" si="857"/>
        <v>5</v>
      </c>
      <c r="Y850" s="4">
        <f t="shared" si="857"/>
        <v>20</v>
      </c>
      <c r="Z850" s="5">
        <f t="shared" si="9"/>
        <v>45265</v>
      </c>
    </row>
    <row r="851">
      <c r="A851" s="1" t="s">
        <v>888</v>
      </c>
      <c r="B851" s="1" t="s">
        <v>36</v>
      </c>
      <c r="C851" s="1">
        <v>3.0</v>
      </c>
      <c r="D851" s="1">
        <v>5.0</v>
      </c>
      <c r="E851" s="1">
        <v>15.0</v>
      </c>
      <c r="F851" s="1" t="s">
        <v>28</v>
      </c>
      <c r="H851" s="2">
        <v>45058.0</v>
      </c>
      <c r="J851" s="3">
        <f t="shared" si="2"/>
        <v>3</v>
      </c>
      <c r="K851" s="4">
        <f t="shared" si="3"/>
        <v>5</v>
      </c>
      <c r="L851" s="4">
        <f t="shared" si="4"/>
        <v>15</v>
      </c>
      <c r="S851" s="1" t="s">
        <v>888</v>
      </c>
      <c r="T851" s="4" t="str">
        <f t="shared" si="5"/>
        <v>Salad</v>
      </c>
      <c r="U851" s="4" t="str">
        <f t="shared" si="6"/>
        <v>UNKNOWN</v>
      </c>
      <c r="V851" s="4" t="str">
        <f t="shared" si="7"/>
        <v>Cash</v>
      </c>
      <c r="W851" s="4">
        <f t="shared" ref="W851:Y851" si="858">IF(OR(J851 = "ERROR", J851 = ""), "UNKNOWN", J851)</f>
        <v>3</v>
      </c>
      <c r="X851" s="4">
        <f t="shared" si="858"/>
        <v>5</v>
      </c>
      <c r="Y851" s="4">
        <f t="shared" si="858"/>
        <v>15</v>
      </c>
      <c r="Z851" s="5">
        <f t="shared" si="9"/>
        <v>45058</v>
      </c>
    </row>
    <row r="852">
      <c r="A852" s="1" t="s">
        <v>889</v>
      </c>
      <c r="B852" s="1" t="s">
        <v>81</v>
      </c>
      <c r="C852" s="1">
        <v>5.0</v>
      </c>
      <c r="D852" s="1">
        <v>1.5</v>
      </c>
      <c r="E852" s="1">
        <v>7.5</v>
      </c>
      <c r="F852" s="1" t="s">
        <v>39</v>
      </c>
      <c r="H852" s="6">
        <v>45216.0</v>
      </c>
      <c r="J852" s="3">
        <f t="shared" si="2"/>
        <v>5</v>
      </c>
      <c r="K852" s="4">
        <f t="shared" si="3"/>
        <v>1.5</v>
      </c>
      <c r="L852" s="4">
        <f t="shared" si="4"/>
        <v>7.5</v>
      </c>
      <c r="S852" s="1" t="s">
        <v>889</v>
      </c>
      <c r="T852" s="4" t="str">
        <f t="shared" si="5"/>
        <v>Tea</v>
      </c>
      <c r="U852" s="4" t="str">
        <f t="shared" si="6"/>
        <v>UNKNOWN</v>
      </c>
      <c r="V852" s="4" t="str">
        <f t="shared" si="7"/>
        <v>Digital Wallet</v>
      </c>
      <c r="W852" s="4">
        <f t="shared" ref="W852:Y852" si="859">IF(OR(J852 = "ERROR", J852 = ""), "UNKNOWN", J852)</f>
        <v>5</v>
      </c>
      <c r="X852" s="4">
        <f t="shared" si="859"/>
        <v>1.5</v>
      </c>
      <c r="Y852" s="4">
        <f t="shared" si="859"/>
        <v>7.5</v>
      </c>
      <c r="Z852" s="7">
        <f t="shared" si="9"/>
        <v>45216</v>
      </c>
    </row>
    <row r="853">
      <c r="A853" s="1" t="s">
        <v>890</v>
      </c>
      <c r="B853" s="1" t="s">
        <v>55</v>
      </c>
      <c r="C853" s="1">
        <v>4.0</v>
      </c>
      <c r="D853" s="1">
        <v>3.0</v>
      </c>
      <c r="E853" s="1">
        <v>12.0</v>
      </c>
      <c r="F853" s="1" t="s">
        <v>23</v>
      </c>
      <c r="H853" s="2">
        <v>44982.0</v>
      </c>
      <c r="J853" s="3">
        <f t="shared" si="2"/>
        <v>4</v>
      </c>
      <c r="K853" s="4">
        <f t="shared" si="3"/>
        <v>3</v>
      </c>
      <c r="L853" s="4">
        <f t="shared" si="4"/>
        <v>12</v>
      </c>
      <c r="S853" s="1" t="s">
        <v>890</v>
      </c>
      <c r="T853" s="4" t="str">
        <f t="shared" si="5"/>
        <v>Juice</v>
      </c>
      <c r="U853" s="4" t="str">
        <f t="shared" si="6"/>
        <v>UNKNOWN</v>
      </c>
      <c r="V853" s="4" t="str">
        <f t="shared" si="7"/>
        <v>Credit Card</v>
      </c>
      <c r="W853" s="4">
        <f t="shared" ref="W853:Y853" si="860">IF(OR(J853 = "ERROR", J853 = ""), "UNKNOWN", J853)</f>
        <v>4</v>
      </c>
      <c r="X853" s="4">
        <f t="shared" si="860"/>
        <v>3</v>
      </c>
      <c r="Y853" s="4">
        <f t="shared" si="860"/>
        <v>12</v>
      </c>
      <c r="Z853" s="5">
        <f t="shared" si="9"/>
        <v>44982</v>
      </c>
    </row>
    <row r="854">
      <c r="A854" s="1" t="s">
        <v>891</v>
      </c>
      <c r="B854" s="1" t="s">
        <v>36</v>
      </c>
      <c r="C854" s="1">
        <v>2.0</v>
      </c>
      <c r="D854" s="1" t="s">
        <v>30</v>
      </c>
      <c r="E854" s="1">
        <v>10.0</v>
      </c>
      <c r="G854" s="1" t="s">
        <v>30</v>
      </c>
      <c r="H854" s="2">
        <v>45192.0</v>
      </c>
      <c r="J854" s="3">
        <f t="shared" si="2"/>
        <v>2</v>
      </c>
      <c r="K854" s="4">
        <f t="shared" si="3"/>
        <v>5</v>
      </c>
      <c r="L854" s="4">
        <f t="shared" si="4"/>
        <v>10</v>
      </c>
      <c r="S854" s="1" t="s">
        <v>891</v>
      </c>
      <c r="T854" s="4" t="str">
        <f t="shared" si="5"/>
        <v>Salad</v>
      </c>
      <c r="U854" s="4" t="str">
        <f t="shared" si="6"/>
        <v>UNKNOWN</v>
      </c>
      <c r="V854" s="4" t="str">
        <f t="shared" si="7"/>
        <v>UNKNOWN</v>
      </c>
      <c r="W854" s="4">
        <f t="shared" ref="W854:Y854" si="861">IF(OR(J854 = "ERROR", J854 = ""), "UNKNOWN", J854)</f>
        <v>2</v>
      </c>
      <c r="X854" s="4">
        <f t="shared" si="861"/>
        <v>5</v>
      </c>
      <c r="Y854" s="4">
        <f t="shared" si="861"/>
        <v>10</v>
      </c>
      <c r="Z854" s="5">
        <f t="shared" si="9"/>
        <v>45192</v>
      </c>
    </row>
    <row r="855">
      <c r="A855" s="1" t="s">
        <v>892</v>
      </c>
      <c r="B855" s="1" t="s">
        <v>36</v>
      </c>
      <c r="C855" s="1">
        <v>5.0</v>
      </c>
      <c r="D855" s="1">
        <v>5.0</v>
      </c>
      <c r="E855" s="1">
        <v>25.0</v>
      </c>
      <c r="G855" s="1" t="s">
        <v>29</v>
      </c>
      <c r="H855" s="2">
        <v>44989.0</v>
      </c>
      <c r="J855" s="3">
        <f t="shared" si="2"/>
        <v>5</v>
      </c>
      <c r="K855" s="4">
        <f t="shared" si="3"/>
        <v>5</v>
      </c>
      <c r="L855" s="4">
        <f t="shared" si="4"/>
        <v>25</v>
      </c>
      <c r="S855" s="1" t="s">
        <v>892</v>
      </c>
      <c r="T855" s="4" t="str">
        <f t="shared" si="5"/>
        <v>Salad</v>
      </c>
      <c r="U855" s="4" t="str">
        <f t="shared" si="6"/>
        <v>In-store</v>
      </c>
      <c r="V855" s="4" t="str">
        <f t="shared" si="7"/>
        <v>UNKNOWN</v>
      </c>
      <c r="W855" s="4">
        <f t="shared" ref="W855:Y855" si="862">IF(OR(J855 = "ERROR", J855 = ""), "UNKNOWN", J855)</f>
        <v>5</v>
      </c>
      <c r="X855" s="4">
        <f t="shared" si="862"/>
        <v>5</v>
      </c>
      <c r="Y855" s="4">
        <f t="shared" si="862"/>
        <v>25</v>
      </c>
      <c r="Z855" s="5">
        <f t="shared" si="9"/>
        <v>44989</v>
      </c>
    </row>
    <row r="856">
      <c r="A856" s="1" t="s">
        <v>893</v>
      </c>
      <c r="B856" s="1" t="s">
        <v>55</v>
      </c>
      <c r="C856" s="1">
        <v>3.0</v>
      </c>
      <c r="D856" s="1">
        <v>3.0</v>
      </c>
      <c r="E856" s="1">
        <v>9.0</v>
      </c>
      <c r="F856" s="1" t="s">
        <v>39</v>
      </c>
      <c r="H856" s="2">
        <v>45056.0</v>
      </c>
      <c r="J856" s="3">
        <f t="shared" si="2"/>
        <v>3</v>
      </c>
      <c r="K856" s="4">
        <f t="shared" si="3"/>
        <v>3</v>
      </c>
      <c r="L856" s="4">
        <f t="shared" si="4"/>
        <v>9</v>
      </c>
      <c r="S856" s="1" t="s">
        <v>893</v>
      </c>
      <c r="T856" s="4" t="str">
        <f t="shared" si="5"/>
        <v>Juice</v>
      </c>
      <c r="U856" s="4" t="str">
        <f t="shared" si="6"/>
        <v>UNKNOWN</v>
      </c>
      <c r="V856" s="4" t="str">
        <f t="shared" si="7"/>
        <v>Digital Wallet</v>
      </c>
      <c r="W856" s="4">
        <f t="shared" ref="W856:Y856" si="863">IF(OR(J856 = "ERROR", J856 = ""), "UNKNOWN", J856)</f>
        <v>3</v>
      </c>
      <c r="X856" s="4">
        <f t="shared" si="863"/>
        <v>3</v>
      </c>
      <c r="Y856" s="4">
        <f t="shared" si="863"/>
        <v>9</v>
      </c>
      <c r="Z856" s="5">
        <f t="shared" si="9"/>
        <v>45056</v>
      </c>
    </row>
    <row r="857">
      <c r="A857" s="1" t="s">
        <v>894</v>
      </c>
      <c r="B857" s="1" t="s">
        <v>55</v>
      </c>
      <c r="C857" s="1">
        <v>4.0</v>
      </c>
      <c r="D857" s="1">
        <v>3.0</v>
      </c>
      <c r="E857" s="1">
        <v>12.0</v>
      </c>
      <c r="F857" s="1" t="s">
        <v>28</v>
      </c>
      <c r="G857" s="1" t="s">
        <v>24</v>
      </c>
      <c r="H857" s="2">
        <v>44981.0</v>
      </c>
      <c r="J857" s="3">
        <f t="shared" si="2"/>
        <v>4</v>
      </c>
      <c r="K857" s="4">
        <f t="shared" si="3"/>
        <v>3</v>
      </c>
      <c r="L857" s="4">
        <f t="shared" si="4"/>
        <v>12</v>
      </c>
      <c r="S857" s="1" t="s">
        <v>894</v>
      </c>
      <c r="T857" s="4" t="str">
        <f t="shared" si="5"/>
        <v>Juice</v>
      </c>
      <c r="U857" s="4" t="str">
        <f t="shared" si="6"/>
        <v>Takeaway</v>
      </c>
      <c r="V857" s="4" t="str">
        <f t="shared" si="7"/>
        <v>Cash</v>
      </c>
      <c r="W857" s="4">
        <f t="shared" ref="W857:Y857" si="864">IF(OR(J857 = "ERROR", J857 = ""), "UNKNOWN", J857)</f>
        <v>4</v>
      </c>
      <c r="X857" s="4">
        <f t="shared" si="864"/>
        <v>3</v>
      </c>
      <c r="Y857" s="4">
        <f t="shared" si="864"/>
        <v>12</v>
      </c>
      <c r="Z857" s="5">
        <f t="shared" si="9"/>
        <v>44981</v>
      </c>
    </row>
    <row r="858">
      <c r="A858" s="1" t="s">
        <v>895</v>
      </c>
      <c r="B858" s="1" t="s">
        <v>27</v>
      </c>
      <c r="C858" s="1">
        <v>1.0</v>
      </c>
      <c r="D858" s="1">
        <v>3.0</v>
      </c>
      <c r="E858" s="1">
        <v>3.0</v>
      </c>
      <c r="F858" s="1" t="s">
        <v>39</v>
      </c>
      <c r="H858" s="2">
        <v>45167.0</v>
      </c>
      <c r="J858" s="3">
        <f t="shared" si="2"/>
        <v>1</v>
      </c>
      <c r="K858" s="4">
        <f t="shared" si="3"/>
        <v>3</v>
      </c>
      <c r="L858" s="4">
        <f t="shared" si="4"/>
        <v>3</v>
      </c>
      <c r="S858" s="1" t="s">
        <v>895</v>
      </c>
      <c r="T858" s="4" t="str">
        <f t="shared" si="5"/>
        <v>Cake</v>
      </c>
      <c r="U858" s="4" t="str">
        <f t="shared" si="6"/>
        <v>UNKNOWN</v>
      </c>
      <c r="V858" s="4" t="str">
        <f t="shared" si="7"/>
        <v>Digital Wallet</v>
      </c>
      <c r="W858" s="4">
        <f t="shared" ref="W858:Y858" si="865">IF(OR(J858 = "ERROR", J858 = ""), "UNKNOWN", J858)</f>
        <v>1</v>
      </c>
      <c r="X858" s="4">
        <f t="shared" si="865"/>
        <v>3</v>
      </c>
      <c r="Y858" s="4">
        <f t="shared" si="865"/>
        <v>3</v>
      </c>
      <c r="Z858" s="5">
        <f t="shared" si="9"/>
        <v>45167</v>
      </c>
    </row>
    <row r="859">
      <c r="A859" s="1" t="s">
        <v>896</v>
      </c>
      <c r="B859" s="1" t="s">
        <v>81</v>
      </c>
      <c r="C859" s="1">
        <v>4.0</v>
      </c>
      <c r="D859" s="1">
        <v>1.5</v>
      </c>
      <c r="E859" s="1">
        <v>6.0</v>
      </c>
      <c r="F859" s="1" t="s">
        <v>23</v>
      </c>
      <c r="G859" s="1" t="s">
        <v>24</v>
      </c>
      <c r="H859" s="2">
        <v>45047.0</v>
      </c>
      <c r="J859" s="3">
        <f t="shared" si="2"/>
        <v>4</v>
      </c>
      <c r="K859" s="4">
        <f t="shared" si="3"/>
        <v>1.5</v>
      </c>
      <c r="L859" s="4">
        <f t="shared" si="4"/>
        <v>6</v>
      </c>
      <c r="S859" s="1" t="s">
        <v>896</v>
      </c>
      <c r="T859" s="4" t="str">
        <f t="shared" si="5"/>
        <v>Tea</v>
      </c>
      <c r="U859" s="4" t="str">
        <f t="shared" si="6"/>
        <v>Takeaway</v>
      </c>
      <c r="V859" s="4" t="str">
        <f t="shared" si="7"/>
        <v>Credit Card</v>
      </c>
      <c r="W859" s="4">
        <f t="shared" ref="W859:Y859" si="866">IF(OR(J859 = "ERROR", J859 = ""), "UNKNOWN", J859)</f>
        <v>4</v>
      </c>
      <c r="X859" s="4">
        <f t="shared" si="866"/>
        <v>1.5</v>
      </c>
      <c r="Y859" s="4">
        <f t="shared" si="866"/>
        <v>6</v>
      </c>
      <c r="Z859" s="5">
        <f t="shared" si="9"/>
        <v>45047</v>
      </c>
    </row>
    <row r="860">
      <c r="A860" s="1" t="s">
        <v>897</v>
      </c>
      <c r="B860" s="1" t="s">
        <v>22</v>
      </c>
      <c r="C860" s="1">
        <v>3.0</v>
      </c>
      <c r="D860" s="1">
        <v>2.0</v>
      </c>
      <c r="E860" s="1">
        <v>6.0</v>
      </c>
      <c r="F860" s="1" t="s">
        <v>39</v>
      </c>
      <c r="G860" s="1" t="s">
        <v>29</v>
      </c>
      <c r="H860" s="2">
        <v>45028.0</v>
      </c>
      <c r="J860" s="3">
        <f t="shared" si="2"/>
        <v>3</v>
      </c>
      <c r="K860" s="4">
        <f t="shared" si="3"/>
        <v>2</v>
      </c>
      <c r="L860" s="4">
        <f t="shared" si="4"/>
        <v>6</v>
      </c>
      <c r="S860" s="1" t="s">
        <v>897</v>
      </c>
      <c r="T860" s="4" t="str">
        <f t="shared" si="5"/>
        <v>Coffee</v>
      </c>
      <c r="U860" s="4" t="str">
        <f t="shared" si="6"/>
        <v>In-store</v>
      </c>
      <c r="V860" s="4" t="str">
        <f t="shared" si="7"/>
        <v>Digital Wallet</v>
      </c>
      <c r="W860" s="4">
        <f t="shared" ref="W860:Y860" si="867">IF(OR(J860 = "ERROR", J860 = ""), "UNKNOWN", J860)</f>
        <v>3</v>
      </c>
      <c r="X860" s="4">
        <f t="shared" si="867"/>
        <v>2</v>
      </c>
      <c r="Y860" s="4">
        <f t="shared" si="867"/>
        <v>6</v>
      </c>
      <c r="Z860" s="5">
        <f t="shared" si="9"/>
        <v>45028</v>
      </c>
    </row>
    <row r="861">
      <c r="A861" s="1" t="s">
        <v>898</v>
      </c>
      <c r="B861" s="1" t="s">
        <v>55</v>
      </c>
      <c r="C861" s="1">
        <v>5.0</v>
      </c>
      <c r="D861" s="1">
        <v>3.0</v>
      </c>
      <c r="E861" s="1">
        <v>15.0</v>
      </c>
      <c r="F861" s="1" t="s">
        <v>25</v>
      </c>
      <c r="H861" s="2">
        <v>45094.0</v>
      </c>
      <c r="J861" s="3">
        <f t="shared" si="2"/>
        <v>5</v>
      </c>
      <c r="K861" s="4">
        <f t="shared" si="3"/>
        <v>3</v>
      </c>
      <c r="L861" s="4">
        <f t="shared" si="4"/>
        <v>15</v>
      </c>
      <c r="S861" s="1" t="s">
        <v>898</v>
      </c>
      <c r="T861" s="4" t="str">
        <f t="shared" si="5"/>
        <v>Juice</v>
      </c>
      <c r="U861" s="4" t="str">
        <f t="shared" si="6"/>
        <v>UNKNOWN</v>
      </c>
      <c r="V861" s="4" t="str">
        <f t="shared" si="7"/>
        <v>UNKNOWN</v>
      </c>
      <c r="W861" s="4">
        <f t="shared" ref="W861:Y861" si="868">IF(OR(J861 = "ERROR", J861 = ""), "UNKNOWN", J861)</f>
        <v>5</v>
      </c>
      <c r="X861" s="4">
        <f t="shared" si="868"/>
        <v>3</v>
      </c>
      <c r="Y861" s="4">
        <f t="shared" si="868"/>
        <v>15</v>
      </c>
      <c r="Z861" s="5">
        <f t="shared" si="9"/>
        <v>45094</v>
      </c>
    </row>
    <row r="862">
      <c r="A862" s="1" t="s">
        <v>899</v>
      </c>
      <c r="B862" s="1" t="s">
        <v>41</v>
      </c>
      <c r="C862" s="1">
        <v>2.0</v>
      </c>
      <c r="D862" s="1">
        <v>4.0</v>
      </c>
      <c r="E862" s="1">
        <v>8.0</v>
      </c>
      <c r="H862" s="2">
        <v>44995.0</v>
      </c>
      <c r="J862" s="3">
        <f t="shared" si="2"/>
        <v>2</v>
      </c>
      <c r="K862" s="4">
        <f t="shared" si="3"/>
        <v>4</v>
      </c>
      <c r="L862" s="4">
        <f t="shared" si="4"/>
        <v>8</v>
      </c>
      <c r="S862" s="1" t="s">
        <v>899</v>
      </c>
      <c r="T862" s="4" t="str">
        <f t="shared" si="5"/>
        <v>Smoothie</v>
      </c>
      <c r="U862" s="4" t="str">
        <f t="shared" si="6"/>
        <v>UNKNOWN</v>
      </c>
      <c r="V862" s="4" t="str">
        <f t="shared" si="7"/>
        <v>UNKNOWN</v>
      </c>
      <c r="W862" s="4">
        <f t="shared" ref="W862:Y862" si="869">IF(OR(J862 = "ERROR", J862 = ""), "UNKNOWN", J862)</f>
        <v>2</v>
      </c>
      <c r="X862" s="4">
        <f t="shared" si="869"/>
        <v>4</v>
      </c>
      <c r="Y862" s="4">
        <f t="shared" si="869"/>
        <v>8</v>
      </c>
      <c r="Z862" s="5">
        <f t="shared" si="9"/>
        <v>44995</v>
      </c>
    </row>
    <row r="863">
      <c r="A863" s="1" t="s">
        <v>900</v>
      </c>
      <c r="B863" s="1" t="s">
        <v>22</v>
      </c>
      <c r="C863" s="1">
        <v>4.0</v>
      </c>
      <c r="D863" s="1">
        <v>2.0</v>
      </c>
      <c r="E863" s="1">
        <v>8.0</v>
      </c>
      <c r="F863" s="1" t="s">
        <v>28</v>
      </c>
      <c r="H863" s="2">
        <v>45001.0</v>
      </c>
      <c r="J863" s="3">
        <f t="shared" si="2"/>
        <v>4</v>
      </c>
      <c r="K863" s="4">
        <f t="shared" si="3"/>
        <v>2</v>
      </c>
      <c r="L863" s="4">
        <f t="shared" si="4"/>
        <v>8</v>
      </c>
      <c r="S863" s="1" t="s">
        <v>900</v>
      </c>
      <c r="T863" s="4" t="str">
        <f t="shared" si="5"/>
        <v>Coffee</v>
      </c>
      <c r="U863" s="4" t="str">
        <f t="shared" si="6"/>
        <v>UNKNOWN</v>
      </c>
      <c r="V863" s="4" t="str">
        <f t="shared" si="7"/>
        <v>Cash</v>
      </c>
      <c r="W863" s="4">
        <f t="shared" ref="W863:Y863" si="870">IF(OR(J863 = "ERROR", J863 = ""), "UNKNOWN", J863)</f>
        <v>4</v>
      </c>
      <c r="X863" s="4">
        <f t="shared" si="870"/>
        <v>2</v>
      </c>
      <c r="Y863" s="4">
        <f t="shared" si="870"/>
        <v>8</v>
      </c>
      <c r="Z863" s="5">
        <f t="shared" si="9"/>
        <v>45001</v>
      </c>
    </row>
    <row r="864">
      <c r="A864" s="1" t="s">
        <v>901</v>
      </c>
      <c r="B864" s="1" t="s">
        <v>81</v>
      </c>
      <c r="C864" s="1">
        <v>5.0</v>
      </c>
      <c r="D864" s="1">
        <v>1.5</v>
      </c>
      <c r="E864" s="1">
        <v>7.5</v>
      </c>
      <c r="F864" s="1" t="s">
        <v>23</v>
      </c>
      <c r="H864" s="2">
        <v>45008.0</v>
      </c>
      <c r="J864" s="3">
        <f t="shared" si="2"/>
        <v>5</v>
      </c>
      <c r="K864" s="4">
        <f t="shared" si="3"/>
        <v>1.5</v>
      </c>
      <c r="L864" s="4">
        <f t="shared" si="4"/>
        <v>7.5</v>
      </c>
      <c r="S864" s="1" t="s">
        <v>901</v>
      </c>
      <c r="T864" s="4" t="str">
        <f t="shared" si="5"/>
        <v>Tea</v>
      </c>
      <c r="U864" s="4" t="str">
        <f t="shared" si="6"/>
        <v>UNKNOWN</v>
      </c>
      <c r="V864" s="4" t="str">
        <f t="shared" si="7"/>
        <v>Credit Card</v>
      </c>
      <c r="W864" s="4">
        <f t="shared" ref="W864:Y864" si="871">IF(OR(J864 = "ERROR", J864 = ""), "UNKNOWN", J864)</f>
        <v>5</v>
      </c>
      <c r="X864" s="4">
        <f t="shared" si="871"/>
        <v>1.5</v>
      </c>
      <c r="Y864" s="4">
        <f t="shared" si="871"/>
        <v>7.5</v>
      </c>
      <c r="Z864" s="5">
        <f t="shared" si="9"/>
        <v>45008</v>
      </c>
    </row>
    <row r="865">
      <c r="A865" s="1" t="s">
        <v>902</v>
      </c>
      <c r="B865" s="1" t="s">
        <v>30</v>
      </c>
      <c r="C865" s="1">
        <v>2.0</v>
      </c>
      <c r="D865" s="1">
        <v>2.0</v>
      </c>
      <c r="E865" s="1">
        <v>4.0</v>
      </c>
      <c r="F865" s="1" t="s">
        <v>30</v>
      </c>
      <c r="G865" s="1" t="s">
        <v>30</v>
      </c>
      <c r="H865" s="2">
        <v>45075.0</v>
      </c>
      <c r="J865" s="3">
        <f t="shared" si="2"/>
        <v>2</v>
      </c>
      <c r="K865" s="4">
        <f t="shared" si="3"/>
        <v>2</v>
      </c>
      <c r="L865" s="4">
        <f t="shared" si="4"/>
        <v>4</v>
      </c>
      <c r="S865" s="1" t="s">
        <v>902</v>
      </c>
      <c r="T865" s="4" t="str">
        <f t="shared" si="5"/>
        <v>UNKNOWN</v>
      </c>
      <c r="U865" s="4" t="str">
        <f t="shared" si="6"/>
        <v>UNKNOWN</v>
      </c>
      <c r="V865" s="4" t="str">
        <f t="shared" si="7"/>
        <v>UNKNOWN</v>
      </c>
      <c r="W865" s="4">
        <f t="shared" ref="W865:Y865" si="872">IF(OR(J865 = "ERROR", J865 = ""), "UNKNOWN", J865)</f>
        <v>2</v>
      </c>
      <c r="X865" s="4">
        <f t="shared" si="872"/>
        <v>2</v>
      </c>
      <c r="Y865" s="4">
        <f t="shared" si="872"/>
        <v>4</v>
      </c>
      <c r="Z865" s="5">
        <f t="shared" si="9"/>
        <v>45075</v>
      </c>
    </row>
    <row r="866">
      <c r="A866" s="1" t="s">
        <v>903</v>
      </c>
      <c r="B866" s="1" t="s">
        <v>27</v>
      </c>
      <c r="C866" s="1">
        <v>1.0</v>
      </c>
      <c r="D866" s="1">
        <v>3.0</v>
      </c>
      <c r="E866" s="1">
        <v>3.0</v>
      </c>
      <c r="G866" s="1" t="s">
        <v>24</v>
      </c>
      <c r="H866" s="2">
        <v>44951.0</v>
      </c>
      <c r="J866" s="3">
        <f t="shared" si="2"/>
        <v>1</v>
      </c>
      <c r="K866" s="4">
        <f t="shared" si="3"/>
        <v>3</v>
      </c>
      <c r="L866" s="4">
        <f t="shared" si="4"/>
        <v>3</v>
      </c>
      <c r="S866" s="1" t="s">
        <v>903</v>
      </c>
      <c r="T866" s="4" t="str">
        <f t="shared" si="5"/>
        <v>Cake</v>
      </c>
      <c r="U866" s="4" t="str">
        <f t="shared" si="6"/>
        <v>Takeaway</v>
      </c>
      <c r="V866" s="4" t="str">
        <f t="shared" si="7"/>
        <v>UNKNOWN</v>
      </c>
      <c r="W866" s="4">
        <f t="shared" ref="W866:Y866" si="873">IF(OR(J866 = "ERROR", J866 = ""), "UNKNOWN", J866)</f>
        <v>1</v>
      </c>
      <c r="X866" s="4">
        <f t="shared" si="873"/>
        <v>3</v>
      </c>
      <c r="Y866" s="4">
        <f t="shared" si="873"/>
        <v>3</v>
      </c>
      <c r="Z866" s="5">
        <f t="shared" si="9"/>
        <v>44951</v>
      </c>
    </row>
    <row r="867">
      <c r="A867" s="1" t="s">
        <v>904</v>
      </c>
      <c r="B867" s="1" t="s">
        <v>55</v>
      </c>
      <c r="C867" s="1">
        <v>3.0</v>
      </c>
      <c r="D867" s="1">
        <v>3.0</v>
      </c>
      <c r="E867" s="1">
        <v>9.0</v>
      </c>
      <c r="F867" s="1" t="s">
        <v>23</v>
      </c>
      <c r="G867" s="1" t="s">
        <v>29</v>
      </c>
      <c r="H867" s="2">
        <v>44938.0</v>
      </c>
      <c r="J867" s="3">
        <f t="shared" si="2"/>
        <v>3</v>
      </c>
      <c r="K867" s="4">
        <f t="shared" si="3"/>
        <v>3</v>
      </c>
      <c r="L867" s="4">
        <f t="shared" si="4"/>
        <v>9</v>
      </c>
      <c r="S867" s="1" t="s">
        <v>904</v>
      </c>
      <c r="T867" s="4" t="str">
        <f t="shared" si="5"/>
        <v>Juice</v>
      </c>
      <c r="U867" s="4" t="str">
        <f t="shared" si="6"/>
        <v>In-store</v>
      </c>
      <c r="V867" s="4" t="str">
        <f t="shared" si="7"/>
        <v>Credit Card</v>
      </c>
      <c r="W867" s="4">
        <f t="shared" ref="W867:Y867" si="874">IF(OR(J867 = "ERROR", J867 = ""), "UNKNOWN", J867)</f>
        <v>3</v>
      </c>
      <c r="X867" s="4">
        <f t="shared" si="874"/>
        <v>3</v>
      </c>
      <c r="Y867" s="4">
        <f t="shared" si="874"/>
        <v>9</v>
      </c>
      <c r="Z867" s="5">
        <f t="shared" si="9"/>
        <v>44938</v>
      </c>
    </row>
    <row r="868">
      <c r="A868" s="1" t="s">
        <v>905</v>
      </c>
      <c r="B868" s="1" t="s">
        <v>27</v>
      </c>
      <c r="C868" s="1">
        <v>1.0</v>
      </c>
      <c r="D868" s="1">
        <v>3.0</v>
      </c>
      <c r="E868" s="1">
        <v>3.0</v>
      </c>
      <c r="G868" s="1" t="s">
        <v>24</v>
      </c>
      <c r="H868" s="2">
        <v>45238.0</v>
      </c>
      <c r="J868" s="3">
        <f t="shared" si="2"/>
        <v>1</v>
      </c>
      <c r="K868" s="4">
        <f t="shared" si="3"/>
        <v>3</v>
      </c>
      <c r="L868" s="4">
        <f t="shared" si="4"/>
        <v>3</v>
      </c>
      <c r="S868" s="1" t="s">
        <v>905</v>
      </c>
      <c r="T868" s="4" t="str">
        <f t="shared" si="5"/>
        <v>Cake</v>
      </c>
      <c r="U868" s="4" t="str">
        <f t="shared" si="6"/>
        <v>Takeaway</v>
      </c>
      <c r="V868" s="4" t="str">
        <f t="shared" si="7"/>
        <v>UNKNOWN</v>
      </c>
      <c r="W868" s="4">
        <f t="shared" ref="W868:Y868" si="875">IF(OR(J868 = "ERROR", J868 = ""), "UNKNOWN", J868)</f>
        <v>1</v>
      </c>
      <c r="X868" s="4">
        <f t="shared" si="875"/>
        <v>3</v>
      </c>
      <c r="Y868" s="4">
        <f t="shared" si="875"/>
        <v>3</v>
      </c>
      <c r="Z868" s="5">
        <f t="shared" si="9"/>
        <v>45238</v>
      </c>
    </row>
    <row r="869">
      <c r="A869" s="1" t="s">
        <v>906</v>
      </c>
      <c r="B869" s="1" t="s">
        <v>44</v>
      </c>
      <c r="C869" s="1">
        <v>1.0</v>
      </c>
      <c r="D869" s="1">
        <v>4.0</v>
      </c>
      <c r="E869" s="1">
        <v>4.0</v>
      </c>
      <c r="F869" s="1" t="s">
        <v>28</v>
      </c>
      <c r="G869" s="1" t="s">
        <v>29</v>
      </c>
      <c r="H869" s="2">
        <v>45129.0</v>
      </c>
      <c r="J869" s="3">
        <f t="shared" si="2"/>
        <v>1</v>
      </c>
      <c r="K869" s="4">
        <f t="shared" si="3"/>
        <v>4</v>
      </c>
      <c r="L869" s="4">
        <f t="shared" si="4"/>
        <v>4</v>
      </c>
      <c r="S869" s="1" t="s">
        <v>906</v>
      </c>
      <c r="T869" s="4" t="str">
        <f t="shared" si="5"/>
        <v>Sandwich</v>
      </c>
      <c r="U869" s="4" t="str">
        <f t="shared" si="6"/>
        <v>In-store</v>
      </c>
      <c r="V869" s="4" t="str">
        <f t="shared" si="7"/>
        <v>Cash</v>
      </c>
      <c r="W869" s="4">
        <f t="shared" ref="W869:Y869" si="876">IF(OR(J869 = "ERROR", J869 = ""), "UNKNOWN", J869)</f>
        <v>1</v>
      </c>
      <c r="X869" s="4">
        <f t="shared" si="876"/>
        <v>4</v>
      </c>
      <c r="Y869" s="4">
        <f t="shared" si="876"/>
        <v>4</v>
      </c>
      <c r="Z869" s="5">
        <f t="shared" si="9"/>
        <v>45129</v>
      </c>
    </row>
    <row r="870">
      <c r="A870" s="1" t="s">
        <v>907</v>
      </c>
      <c r="B870" s="1" t="s">
        <v>32</v>
      </c>
      <c r="C870" s="1">
        <v>4.0</v>
      </c>
      <c r="D870" s="1">
        <v>1.0</v>
      </c>
      <c r="E870" s="1">
        <v>4.0</v>
      </c>
      <c r="F870" s="1" t="s">
        <v>28</v>
      </c>
      <c r="G870" s="1" t="s">
        <v>24</v>
      </c>
      <c r="H870" s="6">
        <v>45281.0</v>
      </c>
      <c r="J870" s="3">
        <f t="shared" si="2"/>
        <v>4</v>
      </c>
      <c r="K870" s="4">
        <f t="shared" si="3"/>
        <v>1</v>
      </c>
      <c r="L870" s="4">
        <f t="shared" si="4"/>
        <v>4</v>
      </c>
      <c r="S870" s="1" t="s">
        <v>907</v>
      </c>
      <c r="T870" s="4" t="str">
        <f t="shared" si="5"/>
        <v>Cookie</v>
      </c>
      <c r="U870" s="4" t="str">
        <f t="shared" si="6"/>
        <v>Takeaway</v>
      </c>
      <c r="V870" s="4" t="str">
        <f t="shared" si="7"/>
        <v>Cash</v>
      </c>
      <c r="W870" s="4">
        <f t="shared" ref="W870:Y870" si="877">IF(OR(J870 = "ERROR", J870 = ""), "UNKNOWN", J870)</f>
        <v>4</v>
      </c>
      <c r="X870" s="4">
        <f t="shared" si="877"/>
        <v>1</v>
      </c>
      <c r="Y870" s="4">
        <f t="shared" si="877"/>
        <v>4</v>
      </c>
      <c r="Z870" s="7">
        <f t="shared" si="9"/>
        <v>45281</v>
      </c>
    </row>
    <row r="871">
      <c r="A871" s="1" t="s">
        <v>908</v>
      </c>
      <c r="B871" s="1" t="s">
        <v>55</v>
      </c>
      <c r="C871" s="1">
        <v>3.0</v>
      </c>
      <c r="D871" s="1">
        <v>3.0</v>
      </c>
      <c r="E871" s="1" t="s">
        <v>25</v>
      </c>
      <c r="F871" s="1" t="s">
        <v>23</v>
      </c>
      <c r="G871" s="1" t="s">
        <v>30</v>
      </c>
      <c r="H871" s="2">
        <v>45119.0</v>
      </c>
      <c r="J871" s="3">
        <f t="shared" si="2"/>
        <v>3</v>
      </c>
      <c r="K871" s="4">
        <f t="shared" si="3"/>
        <v>3</v>
      </c>
      <c r="L871" s="4">
        <f t="shared" si="4"/>
        <v>9</v>
      </c>
      <c r="S871" s="1" t="s">
        <v>908</v>
      </c>
      <c r="T871" s="4" t="str">
        <f t="shared" si="5"/>
        <v>Juice</v>
      </c>
      <c r="U871" s="4" t="str">
        <f t="shared" si="6"/>
        <v>UNKNOWN</v>
      </c>
      <c r="V871" s="4" t="str">
        <f t="shared" si="7"/>
        <v>Credit Card</v>
      </c>
      <c r="W871" s="4">
        <f t="shared" ref="W871:Y871" si="878">IF(OR(J871 = "ERROR", J871 = ""), "UNKNOWN", J871)</f>
        <v>3</v>
      </c>
      <c r="X871" s="4">
        <f t="shared" si="878"/>
        <v>3</v>
      </c>
      <c r="Y871" s="4">
        <f t="shared" si="878"/>
        <v>9</v>
      </c>
      <c r="Z871" s="5">
        <f t="shared" si="9"/>
        <v>45119</v>
      </c>
    </row>
    <row r="872">
      <c r="A872" s="1" t="s">
        <v>909</v>
      </c>
      <c r="B872" s="1" t="s">
        <v>32</v>
      </c>
      <c r="C872" s="1">
        <v>2.0</v>
      </c>
      <c r="D872" s="1">
        <v>1.0</v>
      </c>
      <c r="E872" s="1">
        <v>2.0</v>
      </c>
      <c r="F872" s="1" t="s">
        <v>39</v>
      </c>
      <c r="G872" s="1" t="s">
        <v>24</v>
      </c>
      <c r="H872" s="2">
        <v>44972.0</v>
      </c>
      <c r="J872" s="3">
        <f t="shared" si="2"/>
        <v>2</v>
      </c>
      <c r="K872" s="4">
        <f t="shared" si="3"/>
        <v>1</v>
      </c>
      <c r="L872" s="4">
        <f t="shared" si="4"/>
        <v>2</v>
      </c>
      <c r="S872" s="1" t="s">
        <v>909</v>
      </c>
      <c r="T872" s="4" t="str">
        <f t="shared" si="5"/>
        <v>Cookie</v>
      </c>
      <c r="U872" s="4" t="str">
        <f t="shared" si="6"/>
        <v>Takeaway</v>
      </c>
      <c r="V872" s="4" t="str">
        <f t="shared" si="7"/>
        <v>Digital Wallet</v>
      </c>
      <c r="W872" s="4">
        <f t="shared" ref="W872:Y872" si="879">IF(OR(J872 = "ERROR", J872 = ""), "UNKNOWN", J872)</f>
        <v>2</v>
      </c>
      <c r="X872" s="4">
        <f t="shared" si="879"/>
        <v>1</v>
      </c>
      <c r="Y872" s="4">
        <f t="shared" si="879"/>
        <v>2</v>
      </c>
      <c r="Z872" s="5">
        <f t="shared" si="9"/>
        <v>44972</v>
      </c>
    </row>
    <row r="873">
      <c r="A873" s="1" t="s">
        <v>910</v>
      </c>
      <c r="B873" s="1" t="s">
        <v>81</v>
      </c>
      <c r="C873" s="1">
        <v>5.0</v>
      </c>
      <c r="D873" s="1">
        <v>1.5</v>
      </c>
      <c r="E873" s="1">
        <v>7.5</v>
      </c>
      <c r="F873" s="1" t="s">
        <v>39</v>
      </c>
      <c r="H873" s="2">
        <v>45145.0</v>
      </c>
      <c r="J873" s="3">
        <f t="shared" si="2"/>
        <v>5</v>
      </c>
      <c r="K873" s="4">
        <f t="shared" si="3"/>
        <v>1.5</v>
      </c>
      <c r="L873" s="4">
        <f t="shared" si="4"/>
        <v>7.5</v>
      </c>
      <c r="S873" s="1" t="s">
        <v>910</v>
      </c>
      <c r="T873" s="4" t="str">
        <f t="shared" si="5"/>
        <v>Tea</v>
      </c>
      <c r="U873" s="4" t="str">
        <f t="shared" si="6"/>
        <v>UNKNOWN</v>
      </c>
      <c r="V873" s="4" t="str">
        <f t="shared" si="7"/>
        <v>Digital Wallet</v>
      </c>
      <c r="W873" s="4">
        <f t="shared" ref="W873:Y873" si="880">IF(OR(J873 = "ERROR", J873 = ""), "UNKNOWN", J873)</f>
        <v>5</v>
      </c>
      <c r="X873" s="4">
        <f t="shared" si="880"/>
        <v>1.5</v>
      </c>
      <c r="Y873" s="4">
        <f t="shared" si="880"/>
        <v>7.5</v>
      </c>
      <c r="Z873" s="5">
        <f t="shared" si="9"/>
        <v>45145</v>
      </c>
    </row>
    <row r="874">
      <c r="A874" s="1" t="s">
        <v>911</v>
      </c>
      <c r="B874" s="1" t="s">
        <v>27</v>
      </c>
      <c r="C874" s="1">
        <v>2.0</v>
      </c>
      <c r="D874" s="1">
        <v>3.0</v>
      </c>
      <c r="E874" s="1">
        <v>6.0</v>
      </c>
      <c r="F874" s="1" t="s">
        <v>39</v>
      </c>
      <c r="H874" s="2">
        <v>45202.0</v>
      </c>
      <c r="J874" s="3">
        <f t="shared" si="2"/>
        <v>2</v>
      </c>
      <c r="K874" s="4">
        <f t="shared" si="3"/>
        <v>3</v>
      </c>
      <c r="L874" s="4">
        <f t="shared" si="4"/>
        <v>6</v>
      </c>
      <c r="S874" s="1" t="s">
        <v>911</v>
      </c>
      <c r="T874" s="4" t="str">
        <f t="shared" si="5"/>
        <v>Cake</v>
      </c>
      <c r="U874" s="4" t="str">
        <f t="shared" si="6"/>
        <v>UNKNOWN</v>
      </c>
      <c r="V874" s="4" t="str">
        <f t="shared" si="7"/>
        <v>Digital Wallet</v>
      </c>
      <c r="W874" s="4">
        <f t="shared" ref="W874:Y874" si="881">IF(OR(J874 = "ERROR", J874 = ""), "UNKNOWN", J874)</f>
        <v>2</v>
      </c>
      <c r="X874" s="4">
        <f t="shared" si="881"/>
        <v>3</v>
      </c>
      <c r="Y874" s="4">
        <f t="shared" si="881"/>
        <v>6</v>
      </c>
      <c r="Z874" s="5">
        <f t="shared" si="9"/>
        <v>45202</v>
      </c>
    </row>
    <row r="875">
      <c r="A875" s="1" t="s">
        <v>912</v>
      </c>
      <c r="B875" s="1" t="s">
        <v>81</v>
      </c>
      <c r="C875" s="1">
        <v>1.0</v>
      </c>
      <c r="D875" s="1">
        <v>1.5</v>
      </c>
      <c r="E875" s="1">
        <v>1.5</v>
      </c>
      <c r="F875" s="1" t="s">
        <v>28</v>
      </c>
      <c r="G875" s="1" t="s">
        <v>24</v>
      </c>
      <c r="H875" s="2">
        <v>45092.0</v>
      </c>
      <c r="J875" s="3">
        <f t="shared" si="2"/>
        <v>1</v>
      </c>
      <c r="K875" s="4">
        <f t="shared" si="3"/>
        <v>1.5</v>
      </c>
      <c r="L875" s="4">
        <f t="shared" si="4"/>
        <v>1.5</v>
      </c>
      <c r="S875" s="1" t="s">
        <v>912</v>
      </c>
      <c r="T875" s="4" t="str">
        <f t="shared" si="5"/>
        <v>Tea</v>
      </c>
      <c r="U875" s="4" t="str">
        <f t="shared" si="6"/>
        <v>Takeaway</v>
      </c>
      <c r="V875" s="4" t="str">
        <f t="shared" si="7"/>
        <v>Cash</v>
      </c>
      <c r="W875" s="4">
        <f t="shared" ref="W875:Y875" si="882">IF(OR(J875 = "ERROR", J875 = ""), "UNKNOWN", J875)</f>
        <v>1</v>
      </c>
      <c r="X875" s="4">
        <f t="shared" si="882"/>
        <v>1.5</v>
      </c>
      <c r="Y875" s="4">
        <f t="shared" si="882"/>
        <v>1.5</v>
      </c>
      <c r="Z875" s="5">
        <f t="shared" si="9"/>
        <v>45092</v>
      </c>
    </row>
    <row r="876">
      <c r="A876" s="1" t="s">
        <v>913</v>
      </c>
      <c r="B876" s="1" t="s">
        <v>36</v>
      </c>
      <c r="C876" s="1">
        <v>5.0</v>
      </c>
      <c r="D876" s="1" t="s">
        <v>25</v>
      </c>
      <c r="E876" s="1">
        <v>25.0</v>
      </c>
      <c r="F876" s="1" t="s">
        <v>23</v>
      </c>
      <c r="G876" s="1" t="s">
        <v>29</v>
      </c>
      <c r="H876" s="2">
        <v>44939.0</v>
      </c>
      <c r="J876" s="3">
        <f t="shared" si="2"/>
        <v>5</v>
      </c>
      <c r="K876" s="4">
        <f t="shared" si="3"/>
        <v>5</v>
      </c>
      <c r="L876" s="4">
        <f t="shared" si="4"/>
        <v>25</v>
      </c>
      <c r="S876" s="1" t="s">
        <v>913</v>
      </c>
      <c r="T876" s="4" t="str">
        <f t="shared" si="5"/>
        <v>Salad</v>
      </c>
      <c r="U876" s="4" t="str">
        <f t="shared" si="6"/>
        <v>In-store</v>
      </c>
      <c r="V876" s="4" t="str">
        <f t="shared" si="7"/>
        <v>Credit Card</v>
      </c>
      <c r="W876" s="4">
        <f t="shared" ref="W876:Y876" si="883">IF(OR(J876 = "ERROR", J876 = ""), "UNKNOWN", J876)</f>
        <v>5</v>
      </c>
      <c r="X876" s="4">
        <f t="shared" si="883"/>
        <v>5</v>
      </c>
      <c r="Y876" s="4">
        <f t="shared" si="883"/>
        <v>25</v>
      </c>
      <c r="Z876" s="5">
        <f t="shared" si="9"/>
        <v>44939</v>
      </c>
    </row>
    <row r="877">
      <c r="A877" s="1" t="s">
        <v>914</v>
      </c>
      <c r="B877" s="1" t="s">
        <v>32</v>
      </c>
      <c r="C877" s="1">
        <v>3.0</v>
      </c>
      <c r="D877" s="1">
        <v>1.0</v>
      </c>
      <c r="E877" s="1">
        <v>3.0</v>
      </c>
      <c r="G877" s="1" t="s">
        <v>24</v>
      </c>
      <c r="H877" s="2">
        <v>45173.0</v>
      </c>
      <c r="J877" s="3">
        <f t="shared" si="2"/>
        <v>3</v>
      </c>
      <c r="K877" s="4">
        <f t="shared" si="3"/>
        <v>1</v>
      </c>
      <c r="L877" s="4">
        <f t="shared" si="4"/>
        <v>3</v>
      </c>
      <c r="S877" s="1" t="s">
        <v>914</v>
      </c>
      <c r="T877" s="4" t="str">
        <f t="shared" si="5"/>
        <v>Cookie</v>
      </c>
      <c r="U877" s="4" t="str">
        <f t="shared" si="6"/>
        <v>Takeaway</v>
      </c>
      <c r="V877" s="4" t="str">
        <f t="shared" si="7"/>
        <v>UNKNOWN</v>
      </c>
      <c r="W877" s="4">
        <f t="shared" ref="W877:Y877" si="884">IF(OR(J877 = "ERROR", J877 = ""), "UNKNOWN", J877)</f>
        <v>3</v>
      </c>
      <c r="X877" s="4">
        <f t="shared" si="884"/>
        <v>1</v>
      </c>
      <c r="Y877" s="4">
        <f t="shared" si="884"/>
        <v>3</v>
      </c>
      <c r="Z877" s="5">
        <f t="shared" si="9"/>
        <v>45173</v>
      </c>
    </row>
    <row r="878">
      <c r="A878" s="1" t="s">
        <v>915</v>
      </c>
      <c r="B878" s="1" t="s">
        <v>22</v>
      </c>
      <c r="C878" s="1">
        <v>5.0</v>
      </c>
      <c r="D878" s="1">
        <v>2.0</v>
      </c>
      <c r="E878" s="1">
        <v>10.0</v>
      </c>
      <c r="F878" s="1" t="s">
        <v>28</v>
      </c>
      <c r="H878" s="2">
        <v>45090.0</v>
      </c>
      <c r="J878" s="3">
        <f t="shared" si="2"/>
        <v>5</v>
      </c>
      <c r="K878" s="4">
        <f t="shared" si="3"/>
        <v>2</v>
      </c>
      <c r="L878" s="4">
        <f t="shared" si="4"/>
        <v>10</v>
      </c>
      <c r="S878" s="1" t="s">
        <v>915</v>
      </c>
      <c r="T878" s="4" t="str">
        <f t="shared" si="5"/>
        <v>Coffee</v>
      </c>
      <c r="U878" s="4" t="str">
        <f t="shared" si="6"/>
        <v>UNKNOWN</v>
      </c>
      <c r="V878" s="4" t="str">
        <f t="shared" si="7"/>
        <v>Cash</v>
      </c>
      <c r="W878" s="4">
        <f t="shared" ref="W878:Y878" si="885">IF(OR(J878 = "ERROR", J878 = ""), "UNKNOWN", J878)</f>
        <v>5</v>
      </c>
      <c r="X878" s="4">
        <f t="shared" si="885"/>
        <v>2</v>
      </c>
      <c r="Y878" s="4">
        <f t="shared" si="885"/>
        <v>10</v>
      </c>
      <c r="Z878" s="5">
        <f t="shared" si="9"/>
        <v>45090</v>
      </c>
    </row>
    <row r="879">
      <c r="A879" s="1" t="s">
        <v>916</v>
      </c>
      <c r="C879" s="1">
        <v>4.0</v>
      </c>
      <c r="D879" s="1">
        <v>1.5</v>
      </c>
      <c r="E879" s="1">
        <v>6.0</v>
      </c>
      <c r="F879" s="1" t="s">
        <v>23</v>
      </c>
      <c r="G879" s="1" t="s">
        <v>29</v>
      </c>
      <c r="H879" s="2">
        <v>45084.0</v>
      </c>
      <c r="J879" s="3">
        <f t="shared" si="2"/>
        <v>4</v>
      </c>
      <c r="K879" s="4">
        <f t="shared" si="3"/>
        <v>1.5</v>
      </c>
      <c r="L879" s="4">
        <f t="shared" si="4"/>
        <v>6</v>
      </c>
      <c r="S879" s="1" t="s">
        <v>916</v>
      </c>
      <c r="T879" s="4" t="str">
        <f t="shared" si="5"/>
        <v>UNKNOWN</v>
      </c>
      <c r="U879" s="4" t="str">
        <f t="shared" si="6"/>
        <v>In-store</v>
      </c>
      <c r="V879" s="4" t="str">
        <f t="shared" si="7"/>
        <v>Credit Card</v>
      </c>
      <c r="W879" s="4">
        <f t="shared" ref="W879:Y879" si="886">IF(OR(J879 = "ERROR", J879 = ""), "UNKNOWN", J879)</f>
        <v>4</v>
      </c>
      <c r="X879" s="4">
        <f t="shared" si="886"/>
        <v>1.5</v>
      </c>
      <c r="Y879" s="4">
        <f t="shared" si="886"/>
        <v>6</v>
      </c>
      <c r="Z879" s="5">
        <f t="shared" si="9"/>
        <v>45084</v>
      </c>
    </row>
    <row r="880">
      <c r="A880" s="1" t="s">
        <v>917</v>
      </c>
      <c r="B880" s="1" t="s">
        <v>41</v>
      </c>
      <c r="C880" s="1">
        <v>2.0</v>
      </c>
      <c r="D880" s="1">
        <v>4.0</v>
      </c>
      <c r="E880" s="1">
        <v>8.0</v>
      </c>
      <c r="F880" s="1" t="s">
        <v>39</v>
      </c>
      <c r="G880" s="1" t="s">
        <v>30</v>
      </c>
      <c r="H880" s="2">
        <v>44972.0</v>
      </c>
      <c r="J880" s="3">
        <f t="shared" si="2"/>
        <v>2</v>
      </c>
      <c r="K880" s="4">
        <f t="shared" si="3"/>
        <v>4</v>
      </c>
      <c r="L880" s="4">
        <f t="shared" si="4"/>
        <v>8</v>
      </c>
      <c r="S880" s="1" t="s">
        <v>917</v>
      </c>
      <c r="T880" s="4" t="str">
        <f t="shared" si="5"/>
        <v>Smoothie</v>
      </c>
      <c r="U880" s="4" t="str">
        <f t="shared" si="6"/>
        <v>UNKNOWN</v>
      </c>
      <c r="V880" s="4" t="str">
        <f t="shared" si="7"/>
        <v>Digital Wallet</v>
      </c>
      <c r="W880" s="4">
        <f t="shared" ref="W880:Y880" si="887">IF(OR(J880 = "ERROR", J880 = ""), "UNKNOWN", J880)</f>
        <v>2</v>
      </c>
      <c r="X880" s="4">
        <f t="shared" si="887"/>
        <v>4</v>
      </c>
      <c r="Y880" s="4">
        <f t="shared" si="887"/>
        <v>8</v>
      </c>
      <c r="Z880" s="5">
        <f t="shared" si="9"/>
        <v>44972</v>
      </c>
    </row>
    <row r="881">
      <c r="A881" s="1" t="s">
        <v>918</v>
      </c>
      <c r="B881" s="1" t="s">
        <v>41</v>
      </c>
      <c r="C881" s="1">
        <v>5.0</v>
      </c>
      <c r="D881" s="1">
        <v>4.0</v>
      </c>
      <c r="E881" s="1">
        <v>20.0</v>
      </c>
      <c r="G881" s="1" t="s">
        <v>29</v>
      </c>
      <c r="H881" s="2">
        <v>45147.0</v>
      </c>
      <c r="J881" s="3">
        <f t="shared" si="2"/>
        <v>5</v>
      </c>
      <c r="K881" s="4">
        <f t="shared" si="3"/>
        <v>4</v>
      </c>
      <c r="L881" s="4">
        <f t="shared" si="4"/>
        <v>20</v>
      </c>
      <c r="S881" s="1" t="s">
        <v>918</v>
      </c>
      <c r="T881" s="4" t="str">
        <f t="shared" si="5"/>
        <v>Smoothie</v>
      </c>
      <c r="U881" s="4" t="str">
        <f t="shared" si="6"/>
        <v>In-store</v>
      </c>
      <c r="V881" s="4" t="str">
        <f t="shared" si="7"/>
        <v>UNKNOWN</v>
      </c>
      <c r="W881" s="4">
        <f t="shared" ref="W881:Y881" si="888">IF(OR(J881 = "ERROR", J881 = ""), "UNKNOWN", J881)</f>
        <v>5</v>
      </c>
      <c r="X881" s="4">
        <f t="shared" si="888"/>
        <v>4</v>
      </c>
      <c r="Y881" s="4">
        <f t="shared" si="888"/>
        <v>20</v>
      </c>
      <c r="Z881" s="5">
        <f t="shared" si="9"/>
        <v>45147</v>
      </c>
    </row>
    <row r="882">
      <c r="A882" s="1" t="s">
        <v>919</v>
      </c>
      <c r="C882" s="1">
        <v>1.0</v>
      </c>
      <c r="D882" s="1">
        <v>3.0</v>
      </c>
      <c r="E882" s="1">
        <v>3.0</v>
      </c>
      <c r="F882" s="1" t="s">
        <v>28</v>
      </c>
      <c r="G882" s="1" t="s">
        <v>29</v>
      </c>
      <c r="H882" s="6">
        <v>45222.0</v>
      </c>
      <c r="J882" s="3">
        <f t="shared" si="2"/>
        <v>1</v>
      </c>
      <c r="K882" s="4">
        <f t="shared" si="3"/>
        <v>3</v>
      </c>
      <c r="L882" s="4">
        <f t="shared" si="4"/>
        <v>3</v>
      </c>
      <c r="S882" s="1" t="s">
        <v>919</v>
      </c>
      <c r="T882" s="4" t="str">
        <f t="shared" si="5"/>
        <v>UNKNOWN</v>
      </c>
      <c r="U882" s="4" t="str">
        <f t="shared" si="6"/>
        <v>In-store</v>
      </c>
      <c r="V882" s="4" t="str">
        <f t="shared" si="7"/>
        <v>Cash</v>
      </c>
      <c r="W882" s="4">
        <f t="shared" ref="W882:Y882" si="889">IF(OR(J882 = "ERROR", J882 = ""), "UNKNOWN", J882)</f>
        <v>1</v>
      </c>
      <c r="X882" s="4">
        <f t="shared" si="889"/>
        <v>3</v>
      </c>
      <c r="Y882" s="4">
        <f t="shared" si="889"/>
        <v>3</v>
      </c>
      <c r="Z882" s="7">
        <f t="shared" si="9"/>
        <v>45222</v>
      </c>
    </row>
    <row r="883">
      <c r="A883" s="1" t="s">
        <v>920</v>
      </c>
      <c r="B883" s="1" t="s">
        <v>30</v>
      </c>
      <c r="C883" s="1">
        <v>4.0</v>
      </c>
      <c r="D883" s="1">
        <v>3.0</v>
      </c>
      <c r="E883" s="1">
        <v>12.0</v>
      </c>
      <c r="G883" s="1" t="s">
        <v>24</v>
      </c>
      <c r="H883" s="2">
        <v>44956.0</v>
      </c>
      <c r="J883" s="3">
        <f t="shared" si="2"/>
        <v>4</v>
      </c>
      <c r="K883" s="4">
        <f t="shared" si="3"/>
        <v>3</v>
      </c>
      <c r="L883" s="4">
        <f t="shared" si="4"/>
        <v>12</v>
      </c>
      <c r="S883" s="1" t="s">
        <v>920</v>
      </c>
      <c r="T883" s="4" t="str">
        <f t="shared" si="5"/>
        <v>UNKNOWN</v>
      </c>
      <c r="U883" s="4" t="str">
        <f t="shared" si="6"/>
        <v>Takeaway</v>
      </c>
      <c r="V883" s="4" t="str">
        <f t="shared" si="7"/>
        <v>UNKNOWN</v>
      </c>
      <c r="W883" s="4">
        <f t="shared" ref="W883:Y883" si="890">IF(OR(J883 = "ERROR", J883 = ""), "UNKNOWN", J883)</f>
        <v>4</v>
      </c>
      <c r="X883" s="4">
        <f t="shared" si="890"/>
        <v>3</v>
      </c>
      <c r="Y883" s="4">
        <f t="shared" si="890"/>
        <v>12</v>
      </c>
      <c r="Z883" s="5">
        <f t="shared" si="9"/>
        <v>44956</v>
      </c>
    </row>
    <row r="884">
      <c r="A884" s="1" t="s">
        <v>921</v>
      </c>
      <c r="B884" s="1" t="s">
        <v>55</v>
      </c>
      <c r="C884" s="1">
        <v>5.0</v>
      </c>
      <c r="D884" s="1">
        <v>3.0</v>
      </c>
      <c r="E884" s="1">
        <v>15.0</v>
      </c>
      <c r="F884" s="1" t="s">
        <v>25</v>
      </c>
      <c r="H884" s="2">
        <v>45004.0</v>
      </c>
      <c r="J884" s="3">
        <f t="shared" si="2"/>
        <v>5</v>
      </c>
      <c r="K884" s="4">
        <f t="shared" si="3"/>
        <v>3</v>
      </c>
      <c r="L884" s="4">
        <f t="shared" si="4"/>
        <v>15</v>
      </c>
      <c r="S884" s="1" t="s">
        <v>921</v>
      </c>
      <c r="T884" s="4" t="str">
        <f t="shared" si="5"/>
        <v>Juice</v>
      </c>
      <c r="U884" s="4" t="str">
        <f t="shared" si="6"/>
        <v>UNKNOWN</v>
      </c>
      <c r="V884" s="4" t="str">
        <f t="shared" si="7"/>
        <v>UNKNOWN</v>
      </c>
      <c r="W884" s="4">
        <f t="shared" ref="W884:Y884" si="891">IF(OR(J884 = "ERROR", J884 = ""), "UNKNOWN", J884)</f>
        <v>5</v>
      </c>
      <c r="X884" s="4">
        <f t="shared" si="891"/>
        <v>3</v>
      </c>
      <c r="Y884" s="4">
        <f t="shared" si="891"/>
        <v>15</v>
      </c>
      <c r="Z884" s="5">
        <f t="shared" si="9"/>
        <v>45004</v>
      </c>
    </row>
    <row r="885">
      <c r="A885" s="1" t="s">
        <v>922</v>
      </c>
      <c r="B885" s="1" t="s">
        <v>41</v>
      </c>
      <c r="C885" s="1">
        <v>2.0</v>
      </c>
      <c r="D885" s="1">
        <v>4.0</v>
      </c>
      <c r="E885" s="1">
        <v>8.0</v>
      </c>
      <c r="F885" s="1" t="s">
        <v>39</v>
      </c>
      <c r="H885" s="2">
        <v>45027.0</v>
      </c>
      <c r="J885" s="3">
        <f t="shared" si="2"/>
        <v>2</v>
      </c>
      <c r="K885" s="4">
        <f t="shared" si="3"/>
        <v>4</v>
      </c>
      <c r="L885" s="4">
        <f t="shared" si="4"/>
        <v>8</v>
      </c>
      <c r="S885" s="1" t="s">
        <v>922</v>
      </c>
      <c r="T885" s="4" t="str">
        <f t="shared" si="5"/>
        <v>Smoothie</v>
      </c>
      <c r="U885" s="4" t="str">
        <f t="shared" si="6"/>
        <v>UNKNOWN</v>
      </c>
      <c r="V885" s="4" t="str">
        <f t="shared" si="7"/>
        <v>Digital Wallet</v>
      </c>
      <c r="W885" s="4">
        <f t="shared" ref="W885:Y885" si="892">IF(OR(J885 = "ERROR", J885 = ""), "UNKNOWN", J885)</f>
        <v>2</v>
      </c>
      <c r="X885" s="4">
        <f t="shared" si="892"/>
        <v>4</v>
      </c>
      <c r="Y885" s="4">
        <f t="shared" si="892"/>
        <v>8</v>
      </c>
      <c r="Z885" s="5">
        <f t="shared" si="9"/>
        <v>45027</v>
      </c>
    </row>
    <row r="886">
      <c r="A886" s="1" t="s">
        <v>923</v>
      </c>
      <c r="B886" s="1" t="s">
        <v>36</v>
      </c>
      <c r="C886" s="1">
        <v>3.0</v>
      </c>
      <c r="D886" s="1" t="s">
        <v>30</v>
      </c>
      <c r="E886" s="1">
        <v>15.0</v>
      </c>
      <c r="F886" s="1" t="s">
        <v>39</v>
      </c>
      <c r="G886" s="1" t="s">
        <v>25</v>
      </c>
      <c r="H886" s="1" t="s">
        <v>25</v>
      </c>
      <c r="J886" s="3">
        <f t="shared" si="2"/>
        <v>3</v>
      </c>
      <c r="K886" s="4">
        <f t="shared" si="3"/>
        <v>5</v>
      </c>
      <c r="L886" s="4">
        <f t="shared" si="4"/>
        <v>15</v>
      </c>
      <c r="S886" s="1" t="s">
        <v>923</v>
      </c>
      <c r="T886" s="4" t="str">
        <f t="shared" si="5"/>
        <v>Salad</v>
      </c>
      <c r="U886" s="4" t="str">
        <f t="shared" si="6"/>
        <v>UNKNOWN</v>
      </c>
      <c r="V886" s="4" t="str">
        <f t="shared" si="7"/>
        <v>Digital Wallet</v>
      </c>
      <c r="W886" s="4">
        <f t="shared" ref="W886:Y886" si="893">IF(OR(J886 = "ERROR", J886 = ""), "UNKNOWN", J886)</f>
        <v>3</v>
      </c>
      <c r="X886" s="4">
        <f t="shared" si="893"/>
        <v>5</v>
      </c>
      <c r="Y886" s="4">
        <f t="shared" si="893"/>
        <v>15</v>
      </c>
      <c r="Z886" s="4" t="str">
        <f t="shared" si="9"/>
        <v>UNKNOWN</v>
      </c>
    </row>
    <row r="887">
      <c r="A887" s="1" t="s">
        <v>924</v>
      </c>
      <c r="B887" s="1" t="s">
        <v>36</v>
      </c>
      <c r="C887" s="1">
        <v>5.0</v>
      </c>
      <c r="D887" s="1">
        <v>5.0</v>
      </c>
      <c r="E887" s="1">
        <v>25.0</v>
      </c>
      <c r="H887" s="1" t="s">
        <v>30</v>
      </c>
      <c r="J887" s="3">
        <f t="shared" si="2"/>
        <v>5</v>
      </c>
      <c r="K887" s="4">
        <f t="shared" si="3"/>
        <v>5</v>
      </c>
      <c r="L887" s="4">
        <f t="shared" si="4"/>
        <v>25</v>
      </c>
      <c r="S887" s="1" t="s">
        <v>924</v>
      </c>
      <c r="T887" s="4" t="str">
        <f t="shared" si="5"/>
        <v>Salad</v>
      </c>
      <c r="U887" s="4" t="str">
        <f t="shared" si="6"/>
        <v>UNKNOWN</v>
      </c>
      <c r="V887" s="4" t="str">
        <f t="shared" si="7"/>
        <v>UNKNOWN</v>
      </c>
      <c r="W887" s="4">
        <f t="shared" ref="W887:Y887" si="894">IF(OR(J887 = "ERROR", J887 = ""), "UNKNOWN", J887)</f>
        <v>5</v>
      </c>
      <c r="X887" s="4">
        <f t="shared" si="894"/>
        <v>5</v>
      </c>
      <c r="Y887" s="4">
        <f t="shared" si="894"/>
        <v>25</v>
      </c>
      <c r="Z887" s="4" t="str">
        <f t="shared" si="9"/>
        <v>UNKNOWN</v>
      </c>
    </row>
    <row r="888">
      <c r="A888" s="1" t="s">
        <v>925</v>
      </c>
      <c r="B888" s="1" t="s">
        <v>27</v>
      </c>
      <c r="C888" s="1">
        <v>2.0</v>
      </c>
      <c r="D888" s="1">
        <v>3.0</v>
      </c>
      <c r="E888" s="1">
        <v>6.0</v>
      </c>
      <c r="F888" s="1" t="s">
        <v>28</v>
      </c>
      <c r="H888" s="2">
        <v>45123.0</v>
      </c>
      <c r="J888" s="3">
        <f t="shared" si="2"/>
        <v>2</v>
      </c>
      <c r="K888" s="4">
        <f t="shared" si="3"/>
        <v>3</v>
      </c>
      <c r="L888" s="4">
        <f t="shared" si="4"/>
        <v>6</v>
      </c>
      <c r="S888" s="1" t="s">
        <v>925</v>
      </c>
      <c r="T888" s="4" t="str">
        <f t="shared" si="5"/>
        <v>Cake</v>
      </c>
      <c r="U888" s="4" t="str">
        <f t="shared" si="6"/>
        <v>UNKNOWN</v>
      </c>
      <c r="V888" s="4" t="str">
        <f t="shared" si="7"/>
        <v>Cash</v>
      </c>
      <c r="W888" s="4">
        <f t="shared" ref="W888:Y888" si="895">IF(OR(J888 = "ERROR", J888 = ""), "UNKNOWN", J888)</f>
        <v>2</v>
      </c>
      <c r="X888" s="4">
        <f t="shared" si="895"/>
        <v>3</v>
      </c>
      <c r="Y888" s="4">
        <f t="shared" si="895"/>
        <v>6</v>
      </c>
      <c r="Z888" s="5">
        <f t="shared" si="9"/>
        <v>45123</v>
      </c>
    </row>
    <row r="889">
      <c r="A889" s="1" t="s">
        <v>926</v>
      </c>
      <c r="B889" s="1" t="s">
        <v>41</v>
      </c>
      <c r="C889" s="1">
        <v>3.0</v>
      </c>
      <c r="D889" s="1">
        <v>4.0</v>
      </c>
      <c r="E889" s="1" t="s">
        <v>25</v>
      </c>
      <c r="F889" s="1" t="s">
        <v>28</v>
      </c>
      <c r="H889" s="6">
        <v>45284.0</v>
      </c>
      <c r="J889" s="3">
        <f t="shared" si="2"/>
        <v>3</v>
      </c>
      <c r="K889" s="4">
        <f t="shared" si="3"/>
        <v>4</v>
      </c>
      <c r="L889" s="4">
        <f t="shared" si="4"/>
        <v>12</v>
      </c>
      <c r="S889" s="1" t="s">
        <v>926</v>
      </c>
      <c r="T889" s="4" t="str">
        <f t="shared" si="5"/>
        <v>Smoothie</v>
      </c>
      <c r="U889" s="4" t="str">
        <f t="shared" si="6"/>
        <v>UNKNOWN</v>
      </c>
      <c r="V889" s="4" t="str">
        <f t="shared" si="7"/>
        <v>Cash</v>
      </c>
      <c r="W889" s="4">
        <f t="shared" ref="W889:Y889" si="896">IF(OR(J889 = "ERROR", J889 = ""), "UNKNOWN", J889)</f>
        <v>3</v>
      </c>
      <c r="X889" s="4">
        <f t="shared" si="896"/>
        <v>4</v>
      </c>
      <c r="Y889" s="4">
        <f t="shared" si="896"/>
        <v>12</v>
      </c>
      <c r="Z889" s="7">
        <f t="shared" si="9"/>
        <v>45284</v>
      </c>
    </row>
    <row r="890">
      <c r="A890" s="1" t="s">
        <v>927</v>
      </c>
      <c r="B890" s="1" t="s">
        <v>41</v>
      </c>
      <c r="C890" s="1">
        <v>5.0</v>
      </c>
      <c r="D890" s="1">
        <v>4.0</v>
      </c>
      <c r="E890" s="1">
        <v>20.0</v>
      </c>
      <c r="F890" s="1" t="s">
        <v>39</v>
      </c>
      <c r="G890" s="1" t="s">
        <v>29</v>
      </c>
      <c r="H890" s="6">
        <v>45218.0</v>
      </c>
      <c r="J890" s="3">
        <f t="shared" si="2"/>
        <v>5</v>
      </c>
      <c r="K890" s="4">
        <f t="shared" si="3"/>
        <v>4</v>
      </c>
      <c r="L890" s="4">
        <f t="shared" si="4"/>
        <v>20</v>
      </c>
      <c r="S890" s="1" t="s">
        <v>927</v>
      </c>
      <c r="T890" s="4" t="str">
        <f t="shared" si="5"/>
        <v>Smoothie</v>
      </c>
      <c r="U890" s="4" t="str">
        <f t="shared" si="6"/>
        <v>In-store</v>
      </c>
      <c r="V890" s="4" t="str">
        <f t="shared" si="7"/>
        <v>Digital Wallet</v>
      </c>
      <c r="W890" s="4">
        <f t="shared" ref="W890:Y890" si="897">IF(OR(J890 = "ERROR", J890 = ""), "UNKNOWN", J890)</f>
        <v>5</v>
      </c>
      <c r="X890" s="4">
        <f t="shared" si="897"/>
        <v>4</v>
      </c>
      <c r="Y890" s="4">
        <f t="shared" si="897"/>
        <v>20</v>
      </c>
      <c r="Z890" s="7">
        <f t="shared" si="9"/>
        <v>45218</v>
      </c>
    </row>
    <row r="891">
      <c r="A891" s="1" t="s">
        <v>928</v>
      </c>
      <c r="B891" s="1" t="s">
        <v>22</v>
      </c>
      <c r="C891" s="1">
        <v>2.0</v>
      </c>
      <c r="D891" s="1">
        <v>2.0</v>
      </c>
      <c r="E891" s="1">
        <v>4.0</v>
      </c>
      <c r="F891" s="1" t="s">
        <v>23</v>
      </c>
      <c r="H891" s="2">
        <v>45001.0</v>
      </c>
      <c r="J891" s="3">
        <f t="shared" si="2"/>
        <v>2</v>
      </c>
      <c r="K891" s="4">
        <f t="shared" si="3"/>
        <v>2</v>
      </c>
      <c r="L891" s="4">
        <f t="shared" si="4"/>
        <v>4</v>
      </c>
      <c r="S891" s="1" t="s">
        <v>928</v>
      </c>
      <c r="T891" s="4" t="str">
        <f t="shared" si="5"/>
        <v>Coffee</v>
      </c>
      <c r="U891" s="4" t="str">
        <f t="shared" si="6"/>
        <v>UNKNOWN</v>
      </c>
      <c r="V891" s="4" t="str">
        <f t="shared" si="7"/>
        <v>Credit Card</v>
      </c>
      <c r="W891" s="4">
        <f t="shared" ref="W891:Y891" si="898">IF(OR(J891 = "ERROR", J891 = ""), "UNKNOWN", J891)</f>
        <v>2</v>
      </c>
      <c r="X891" s="4">
        <f t="shared" si="898"/>
        <v>2</v>
      </c>
      <c r="Y891" s="4">
        <f t="shared" si="898"/>
        <v>4</v>
      </c>
      <c r="Z891" s="5">
        <f t="shared" si="9"/>
        <v>45001</v>
      </c>
    </row>
    <row r="892">
      <c r="A892" s="1" t="s">
        <v>929</v>
      </c>
      <c r="B892" s="1" t="s">
        <v>36</v>
      </c>
      <c r="C892" s="1">
        <v>5.0</v>
      </c>
      <c r="D892" s="1">
        <v>5.0</v>
      </c>
      <c r="E892" s="1">
        <v>25.0</v>
      </c>
      <c r="F892" s="1" t="s">
        <v>23</v>
      </c>
      <c r="G892" s="1" t="s">
        <v>24</v>
      </c>
      <c r="H892" s="2">
        <v>45011.0</v>
      </c>
      <c r="J892" s="3">
        <f t="shared" si="2"/>
        <v>5</v>
      </c>
      <c r="K892" s="4">
        <f t="shared" si="3"/>
        <v>5</v>
      </c>
      <c r="L892" s="4">
        <f t="shared" si="4"/>
        <v>25</v>
      </c>
      <c r="S892" s="1" t="s">
        <v>929</v>
      </c>
      <c r="T892" s="4" t="str">
        <f t="shared" si="5"/>
        <v>Salad</v>
      </c>
      <c r="U892" s="4" t="str">
        <f t="shared" si="6"/>
        <v>Takeaway</v>
      </c>
      <c r="V892" s="4" t="str">
        <f t="shared" si="7"/>
        <v>Credit Card</v>
      </c>
      <c r="W892" s="4">
        <f t="shared" ref="W892:Y892" si="899">IF(OR(J892 = "ERROR", J892 = ""), "UNKNOWN", J892)</f>
        <v>5</v>
      </c>
      <c r="X892" s="4">
        <f t="shared" si="899"/>
        <v>5</v>
      </c>
      <c r="Y892" s="4">
        <f t="shared" si="899"/>
        <v>25</v>
      </c>
      <c r="Z892" s="5">
        <f t="shared" si="9"/>
        <v>45011</v>
      </c>
    </row>
    <row r="893">
      <c r="A893" s="1" t="s">
        <v>930</v>
      </c>
      <c r="B893" s="1" t="s">
        <v>44</v>
      </c>
      <c r="C893" s="1">
        <v>4.0</v>
      </c>
      <c r="D893" s="1">
        <v>4.0</v>
      </c>
      <c r="E893" s="1">
        <v>16.0</v>
      </c>
      <c r="F893" s="1" t="s">
        <v>39</v>
      </c>
      <c r="H893" s="2">
        <v>45174.0</v>
      </c>
      <c r="J893" s="3">
        <f t="shared" si="2"/>
        <v>4</v>
      </c>
      <c r="K893" s="4">
        <f t="shared" si="3"/>
        <v>4</v>
      </c>
      <c r="L893" s="4">
        <f t="shared" si="4"/>
        <v>16</v>
      </c>
      <c r="S893" s="1" t="s">
        <v>930</v>
      </c>
      <c r="T893" s="4" t="str">
        <f t="shared" si="5"/>
        <v>Sandwich</v>
      </c>
      <c r="U893" s="4" t="str">
        <f t="shared" si="6"/>
        <v>UNKNOWN</v>
      </c>
      <c r="V893" s="4" t="str">
        <f t="shared" si="7"/>
        <v>Digital Wallet</v>
      </c>
      <c r="W893" s="4">
        <f t="shared" ref="W893:Y893" si="900">IF(OR(J893 = "ERROR", J893 = ""), "UNKNOWN", J893)</f>
        <v>4</v>
      </c>
      <c r="X893" s="4">
        <f t="shared" si="900"/>
        <v>4</v>
      </c>
      <c r="Y893" s="4">
        <f t="shared" si="900"/>
        <v>16</v>
      </c>
      <c r="Z893" s="5">
        <f t="shared" si="9"/>
        <v>45174</v>
      </c>
    </row>
    <row r="894">
      <c r="A894" s="1" t="s">
        <v>931</v>
      </c>
      <c r="B894" s="1" t="s">
        <v>81</v>
      </c>
      <c r="C894" s="1">
        <v>5.0</v>
      </c>
      <c r="D894" s="1">
        <v>1.5</v>
      </c>
      <c r="E894" s="1">
        <v>7.5</v>
      </c>
      <c r="G894" s="1" t="s">
        <v>25</v>
      </c>
      <c r="H894" s="1" t="s">
        <v>30</v>
      </c>
      <c r="J894" s="3">
        <f t="shared" si="2"/>
        <v>5</v>
      </c>
      <c r="K894" s="4">
        <f t="shared" si="3"/>
        <v>1.5</v>
      </c>
      <c r="L894" s="4">
        <f t="shared" si="4"/>
        <v>7.5</v>
      </c>
      <c r="S894" s="1" t="s">
        <v>931</v>
      </c>
      <c r="T894" s="4" t="str">
        <f t="shared" si="5"/>
        <v>Tea</v>
      </c>
      <c r="U894" s="4" t="str">
        <f t="shared" si="6"/>
        <v>UNKNOWN</v>
      </c>
      <c r="V894" s="4" t="str">
        <f t="shared" si="7"/>
        <v>UNKNOWN</v>
      </c>
      <c r="W894" s="4">
        <f t="shared" ref="W894:Y894" si="901">IF(OR(J894 = "ERROR", J894 = ""), "UNKNOWN", J894)</f>
        <v>5</v>
      </c>
      <c r="X894" s="4">
        <f t="shared" si="901"/>
        <v>1.5</v>
      </c>
      <c r="Y894" s="4">
        <f t="shared" si="901"/>
        <v>7.5</v>
      </c>
      <c r="Z894" s="4" t="str">
        <f t="shared" si="9"/>
        <v>UNKNOWN</v>
      </c>
    </row>
    <row r="895">
      <c r="A895" s="1" t="s">
        <v>932</v>
      </c>
      <c r="B895" s="1" t="s">
        <v>81</v>
      </c>
      <c r="C895" s="1" t="s">
        <v>30</v>
      </c>
      <c r="D895" s="1">
        <v>1.5</v>
      </c>
      <c r="E895" s="1">
        <v>7.5</v>
      </c>
      <c r="F895" s="1" t="s">
        <v>39</v>
      </c>
      <c r="G895" s="1" t="s">
        <v>24</v>
      </c>
      <c r="H895" s="2">
        <v>45101.0</v>
      </c>
      <c r="J895" s="3">
        <f t="shared" si="2"/>
        <v>5</v>
      </c>
      <c r="K895" s="4">
        <f t="shared" si="3"/>
        <v>1.5</v>
      </c>
      <c r="L895" s="4">
        <f t="shared" si="4"/>
        <v>7.5</v>
      </c>
      <c r="S895" s="1" t="s">
        <v>932</v>
      </c>
      <c r="T895" s="4" t="str">
        <f t="shared" si="5"/>
        <v>Tea</v>
      </c>
      <c r="U895" s="4" t="str">
        <f t="shared" si="6"/>
        <v>Takeaway</v>
      </c>
      <c r="V895" s="4" t="str">
        <f t="shared" si="7"/>
        <v>Digital Wallet</v>
      </c>
      <c r="W895" s="4">
        <f t="shared" ref="W895:Y895" si="902">IF(OR(J895 = "ERROR", J895 = ""), "UNKNOWN", J895)</f>
        <v>5</v>
      </c>
      <c r="X895" s="4">
        <f t="shared" si="902"/>
        <v>1.5</v>
      </c>
      <c r="Y895" s="4">
        <f t="shared" si="902"/>
        <v>7.5</v>
      </c>
      <c r="Z895" s="5">
        <f t="shared" si="9"/>
        <v>45101</v>
      </c>
    </row>
    <row r="896">
      <c r="A896" s="1" t="s">
        <v>933</v>
      </c>
      <c r="B896" s="1" t="s">
        <v>44</v>
      </c>
      <c r="C896" s="1">
        <v>5.0</v>
      </c>
      <c r="D896" s="1">
        <v>4.0</v>
      </c>
      <c r="E896" s="1">
        <v>20.0</v>
      </c>
      <c r="F896" s="1" t="s">
        <v>23</v>
      </c>
      <c r="H896" s="2">
        <v>45265.0</v>
      </c>
      <c r="J896" s="3">
        <f t="shared" si="2"/>
        <v>5</v>
      </c>
      <c r="K896" s="4">
        <f t="shared" si="3"/>
        <v>4</v>
      </c>
      <c r="L896" s="4">
        <f t="shared" si="4"/>
        <v>20</v>
      </c>
      <c r="S896" s="1" t="s">
        <v>933</v>
      </c>
      <c r="T896" s="4" t="str">
        <f t="shared" si="5"/>
        <v>Sandwich</v>
      </c>
      <c r="U896" s="4" t="str">
        <f t="shared" si="6"/>
        <v>UNKNOWN</v>
      </c>
      <c r="V896" s="4" t="str">
        <f t="shared" si="7"/>
        <v>Credit Card</v>
      </c>
      <c r="W896" s="4">
        <f t="shared" ref="W896:Y896" si="903">IF(OR(J896 = "ERROR", J896 = ""), "UNKNOWN", J896)</f>
        <v>5</v>
      </c>
      <c r="X896" s="4">
        <f t="shared" si="903"/>
        <v>4</v>
      </c>
      <c r="Y896" s="4">
        <f t="shared" si="903"/>
        <v>20</v>
      </c>
      <c r="Z896" s="5">
        <f t="shared" si="9"/>
        <v>45265</v>
      </c>
    </row>
    <row r="897">
      <c r="A897" s="1" t="s">
        <v>934</v>
      </c>
      <c r="B897" s="1" t="s">
        <v>27</v>
      </c>
      <c r="C897" s="1">
        <v>2.0</v>
      </c>
      <c r="D897" s="1">
        <v>3.0</v>
      </c>
      <c r="E897" s="1">
        <v>6.0</v>
      </c>
      <c r="G897" s="1" t="s">
        <v>24</v>
      </c>
      <c r="H897" s="2">
        <v>45003.0</v>
      </c>
      <c r="J897" s="3">
        <f t="shared" si="2"/>
        <v>2</v>
      </c>
      <c r="K897" s="4">
        <f t="shared" si="3"/>
        <v>3</v>
      </c>
      <c r="L897" s="4">
        <f t="shared" si="4"/>
        <v>6</v>
      </c>
      <c r="S897" s="1" t="s">
        <v>934</v>
      </c>
      <c r="T897" s="4" t="str">
        <f t="shared" si="5"/>
        <v>Cake</v>
      </c>
      <c r="U897" s="4" t="str">
        <f t="shared" si="6"/>
        <v>Takeaway</v>
      </c>
      <c r="V897" s="4" t="str">
        <f t="shared" si="7"/>
        <v>UNKNOWN</v>
      </c>
      <c r="W897" s="4">
        <f t="shared" ref="W897:Y897" si="904">IF(OR(J897 = "ERROR", J897 = ""), "UNKNOWN", J897)</f>
        <v>2</v>
      </c>
      <c r="X897" s="4">
        <f t="shared" si="904"/>
        <v>3</v>
      </c>
      <c r="Y897" s="4">
        <f t="shared" si="904"/>
        <v>6</v>
      </c>
      <c r="Z897" s="5">
        <f t="shared" si="9"/>
        <v>45003</v>
      </c>
    </row>
    <row r="898">
      <c r="A898" s="1" t="s">
        <v>935</v>
      </c>
      <c r="B898" s="1" t="s">
        <v>55</v>
      </c>
      <c r="D898" s="1">
        <v>3.0</v>
      </c>
      <c r="E898" s="1">
        <v>12.0</v>
      </c>
      <c r="G898" s="1" t="s">
        <v>30</v>
      </c>
      <c r="H898" s="2">
        <v>45195.0</v>
      </c>
      <c r="J898" s="3">
        <f t="shared" si="2"/>
        <v>4</v>
      </c>
      <c r="K898" s="4">
        <f t="shared" si="3"/>
        <v>3</v>
      </c>
      <c r="L898" s="4">
        <f t="shared" si="4"/>
        <v>12</v>
      </c>
      <c r="S898" s="1" t="s">
        <v>935</v>
      </c>
      <c r="T898" s="4" t="str">
        <f t="shared" si="5"/>
        <v>Juice</v>
      </c>
      <c r="U898" s="4" t="str">
        <f t="shared" si="6"/>
        <v>UNKNOWN</v>
      </c>
      <c r="V898" s="4" t="str">
        <f t="shared" si="7"/>
        <v>UNKNOWN</v>
      </c>
      <c r="W898" s="4">
        <f t="shared" ref="W898:Y898" si="905">IF(OR(J898 = "ERROR", J898 = ""), "UNKNOWN", J898)</f>
        <v>4</v>
      </c>
      <c r="X898" s="4">
        <f t="shared" si="905"/>
        <v>3</v>
      </c>
      <c r="Y898" s="4">
        <f t="shared" si="905"/>
        <v>12</v>
      </c>
      <c r="Z898" s="5">
        <f t="shared" si="9"/>
        <v>45195</v>
      </c>
    </row>
    <row r="899">
      <c r="A899" s="1" t="s">
        <v>936</v>
      </c>
      <c r="B899" s="1" t="s">
        <v>36</v>
      </c>
      <c r="C899" s="1">
        <v>3.0</v>
      </c>
      <c r="D899" s="1">
        <v>5.0</v>
      </c>
      <c r="E899" s="1">
        <v>15.0</v>
      </c>
      <c r="F899" s="1" t="s">
        <v>39</v>
      </c>
      <c r="H899" s="1" t="s">
        <v>30</v>
      </c>
      <c r="J899" s="3">
        <f t="shared" si="2"/>
        <v>3</v>
      </c>
      <c r="K899" s="4">
        <f t="shared" si="3"/>
        <v>5</v>
      </c>
      <c r="L899" s="4">
        <f t="shared" si="4"/>
        <v>15</v>
      </c>
      <c r="S899" s="1" t="s">
        <v>936</v>
      </c>
      <c r="T899" s="4" t="str">
        <f t="shared" si="5"/>
        <v>Salad</v>
      </c>
      <c r="U899" s="4" t="str">
        <f t="shared" si="6"/>
        <v>UNKNOWN</v>
      </c>
      <c r="V899" s="4" t="str">
        <f t="shared" si="7"/>
        <v>Digital Wallet</v>
      </c>
      <c r="W899" s="4">
        <f t="shared" ref="W899:Y899" si="906">IF(OR(J899 = "ERROR", J899 = ""), "UNKNOWN", J899)</f>
        <v>3</v>
      </c>
      <c r="X899" s="4">
        <f t="shared" si="906"/>
        <v>5</v>
      </c>
      <c r="Y899" s="4">
        <f t="shared" si="906"/>
        <v>15</v>
      </c>
      <c r="Z899" s="4" t="str">
        <f t="shared" si="9"/>
        <v>UNKNOWN</v>
      </c>
    </row>
    <row r="900">
      <c r="A900" s="1" t="s">
        <v>937</v>
      </c>
      <c r="B900" s="1" t="s">
        <v>55</v>
      </c>
      <c r="C900" s="1">
        <v>2.0</v>
      </c>
      <c r="D900" s="1">
        <v>3.0</v>
      </c>
      <c r="E900" s="1">
        <v>6.0</v>
      </c>
      <c r="G900" s="1" t="s">
        <v>24</v>
      </c>
      <c r="H900" s="2">
        <v>45157.0</v>
      </c>
      <c r="J900" s="3">
        <f t="shared" si="2"/>
        <v>2</v>
      </c>
      <c r="K900" s="4">
        <f t="shared" si="3"/>
        <v>3</v>
      </c>
      <c r="L900" s="4">
        <f t="shared" si="4"/>
        <v>6</v>
      </c>
      <c r="S900" s="1" t="s">
        <v>937</v>
      </c>
      <c r="T900" s="4" t="str">
        <f t="shared" si="5"/>
        <v>Juice</v>
      </c>
      <c r="U900" s="4" t="str">
        <f t="shared" si="6"/>
        <v>Takeaway</v>
      </c>
      <c r="V900" s="4" t="str">
        <f t="shared" si="7"/>
        <v>UNKNOWN</v>
      </c>
      <c r="W900" s="4">
        <f t="shared" ref="W900:Y900" si="907">IF(OR(J900 = "ERROR", J900 = ""), "UNKNOWN", J900)</f>
        <v>2</v>
      </c>
      <c r="X900" s="4">
        <f t="shared" si="907"/>
        <v>3</v>
      </c>
      <c r="Y900" s="4">
        <f t="shared" si="907"/>
        <v>6</v>
      </c>
      <c r="Z900" s="5">
        <f t="shared" si="9"/>
        <v>45157</v>
      </c>
    </row>
    <row r="901">
      <c r="A901" s="1" t="s">
        <v>938</v>
      </c>
      <c r="B901" s="1" t="s">
        <v>55</v>
      </c>
      <c r="C901" s="1">
        <v>5.0</v>
      </c>
      <c r="D901" s="1">
        <v>3.0</v>
      </c>
      <c r="E901" s="1">
        <v>15.0</v>
      </c>
      <c r="H901" s="6">
        <v>45242.0</v>
      </c>
      <c r="J901" s="3">
        <f t="shared" si="2"/>
        <v>5</v>
      </c>
      <c r="K901" s="4">
        <f t="shared" si="3"/>
        <v>3</v>
      </c>
      <c r="L901" s="4">
        <f t="shared" si="4"/>
        <v>15</v>
      </c>
      <c r="S901" s="1" t="s">
        <v>938</v>
      </c>
      <c r="T901" s="4" t="str">
        <f t="shared" si="5"/>
        <v>Juice</v>
      </c>
      <c r="U901" s="4" t="str">
        <f t="shared" si="6"/>
        <v>UNKNOWN</v>
      </c>
      <c r="V901" s="4" t="str">
        <f t="shared" si="7"/>
        <v>UNKNOWN</v>
      </c>
      <c r="W901" s="4">
        <f t="shared" ref="W901:Y901" si="908">IF(OR(J901 = "ERROR", J901 = ""), "UNKNOWN", J901)</f>
        <v>5</v>
      </c>
      <c r="X901" s="4">
        <f t="shared" si="908"/>
        <v>3</v>
      </c>
      <c r="Y901" s="4">
        <f t="shared" si="908"/>
        <v>15</v>
      </c>
      <c r="Z901" s="7">
        <f t="shared" si="9"/>
        <v>45242</v>
      </c>
    </row>
    <row r="902">
      <c r="A902" s="1" t="s">
        <v>939</v>
      </c>
      <c r="B902" s="1" t="s">
        <v>27</v>
      </c>
      <c r="C902" s="1">
        <v>4.0</v>
      </c>
      <c r="D902" s="1">
        <v>3.0</v>
      </c>
      <c r="E902" s="1">
        <v>12.0</v>
      </c>
      <c r="H902" s="6">
        <v>45221.0</v>
      </c>
      <c r="J902" s="3">
        <f t="shared" si="2"/>
        <v>4</v>
      </c>
      <c r="K902" s="4">
        <f t="shared" si="3"/>
        <v>3</v>
      </c>
      <c r="L902" s="4">
        <f t="shared" si="4"/>
        <v>12</v>
      </c>
      <c r="S902" s="1" t="s">
        <v>939</v>
      </c>
      <c r="T902" s="4" t="str">
        <f t="shared" si="5"/>
        <v>Cake</v>
      </c>
      <c r="U902" s="4" t="str">
        <f t="shared" si="6"/>
        <v>UNKNOWN</v>
      </c>
      <c r="V902" s="4" t="str">
        <f t="shared" si="7"/>
        <v>UNKNOWN</v>
      </c>
      <c r="W902" s="4">
        <f t="shared" ref="W902:Y902" si="909">IF(OR(J902 = "ERROR", J902 = ""), "UNKNOWN", J902)</f>
        <v>4</v>
      </c>
      <c r="X902" s="4">
        <f t="shared" si="909"/>
        <v>3</v>
      </c>
      <c r="Y902" s="4">
        <f t="shared" si="909"/>
        <v>12</v>
      </c>
      <c r="Z902" s="7">
        <f t="shared" si="9"/>
        <v>45221</v>
      </c>
    </row>
    <row r="903">
      <c r="A903" s="1" t="s">
        <v>940</v>
      </c>
      <c r="C903" s="1">
        <v>3.0</v>
      </c>
      <c r="D903" s="1">
        <v>4.0</v>
      </c>
      <c r="E903" s="1">
        <v>12.0</v>
      </c>
      <c r="F903" s="1" t="s">
        <v>39</v>
      </c>
      <c r="G903" s="1" t="s">
        <v>25</v>
      </c>
      <c r="H903" s="6">
        <v>45228.0</v>
      </c>
      <c r="J903" s="3">
        <f t="shared" si="2"/>
        <v>3</v>
      </c>
      <c r="K903" s="4">
        <f t="shared" si="3"/>
        <v>4</v>
      </c>
      <c r="L903" s="4">
        <f t="shared" si="4"/>
        <v>12</v>
      </c>
      <c r="S903" s="1" t="s">
        <v>940</v>
      </c>
      <c r="T903" s="4" t="str">
        <f t="shared" si="5"/>
        <v>UNKNOWN</v>
      </c>
      <c r="U903" s="4" t="str">
        <f t="shared" si="6"/>
        <v>UNKNOWN</v>
      </c>
      <c r="V903" s="4" t="str">
        <f t="shared" si="7"/>
        <v>Digital Wallet</v>
      </c>
      <c r="W903" s="4">
        <f t="shared" ref="W903:Y903" si="910">IF(OR(J903 = "ERROR", J903 = ""), "UNKNOWN", J903)</f>
        <v>3</v>
      </c>
      <c r="X903" s="4">
        <f t="shared" si="910"/>
        <v>4</v>
      </c>
      <c r="Y903" s="4">
        <f t="shared" si="910"/>
        <v>12</v>
      </c>
      <c r="Z903" s="7">
        <f t="shared" si="9"/>
        <v>45228</v>
      </c>
    </row>
    <row r="904">
      <c r="A904" s="1" t="s">
        <v>941</v>
      </c>
      <c r="B904" s="1" t="s">
        <v>22</v>
      </c>
      <c r="C904" s="1">
        <v>5.0</v>
      </c>
      <c r="D904" s="1">
        <v>2.0</v>
      </c>
      <c r="E904" s="1">
        <v>10.0</v>
      </c>
      <c r="G904" s="1" t="s">
        <v>25</v>
      </c>
      <c r="H904" s="6">
        <v>45276.0</v>
      </c>
      <c r="J904" s="3">
        <f t="shared" si="2"/>
        <v>5</v>
      </c>
      <c r="K904" s="4">
        <f t="shared" si="3"/>
        <v>2</v>
      </c>
      <c r="L904" s="4">
        <f t="shared" si="4"/>
        <v>10</v>
      </c>
      <c r="S904" s="1" t="s">
        <v>941</v>
      </c>
      <c r="T904" s="4" t="str">
        <f t="shared" si="5"/>
        <v>Coffee</v>
      </c>
      <c r="U904" s="4" t="str">
        <f t="shared" si="6"/>
        <v>UNKNOWN</v>
      </c>
      <c r="V904" s="4" t="str">
        <f t="shared" si="7"/>
        <v>UNKNOWN</v>
      </c>
      <c r="W904" s="4">
        <f t="shared" ref="W904:Y904" si="911">IF(OR(J904 = "ERROR", J904 = ""), "UNKNOWN", J904)</f>
        <v>5</v>
      </c>
      <c r="X904" s="4">
        <f t="shared" si="911"/>
        <v>2</v>
      </c>
      <c r="Y904" s="4">
        <f t="shared" si="911"/>
        <v>10</v>
      </c>
      <c r="Z904" s="7">
        <f t="shared" si="9"/>
        <v>45276</v>
      </c>
    </row>
    <row r="905">
      <c r="A905" s="1" t="s">
        <v>942</v>
      </c>
      <c r="B905" s="1" t="s">
        <v>25</v>
      </c>
      <c r="C905" s="1">
        <v>1.0</v>
      </c>
      <c r="D905" s="1">
        <v>4.0</v>
      </c>
      <c r="E905" s="1">
        <v>4.0</v>
      </c>
      <c r="F905" s="1" t="s">
        <v>28</v>
      </c>
      <c r="H905" s="2">
        <v>45206.0</v>
      </c>
      <c r="J905" s="3">
        <f t="shared" si="2"/>
        <v>1</v>
      </c>
      <c r="K905" s="4">
        <f t="shared" si="3"/>
        <v>4</v>
      </c>
      <c r="L905" s="4">
        <f t="shared" si="4"/>
        <v>4</v>
      </c>
      <c r="S905" s="1" t="s">
        <v>942</v>
      </c>
      <c r="T905" s="4" t="str">
        <f t="shared" si="5"/>
        <v>UNKNOWN</v>
      </c>
      <c r="U905" s="4" t="str">
        <f t="shared" si="6"/>
        <v>UNKNOWN</v>
      </c>
      <c r="V905" s="4" t="str">
        <f t="shared" si="7"/>
        <v>Cash</v>
      </c>
      <c r="W905" s="4">
        <f t="shared" ref="W905:Y905" si="912">IF(OR(J905 = "ERROR", J905 = ""), "UNKNOWN", J905)</f>
        <v>1</v>
      </c>
      <c r="X905" s="4">
        <f t="shared" si="912"/>
        <v>4</v>
      </c>
      <c r="Y905" s="4">
        <f t="shared" si="912"/>
        <v>4</v>
      </c>
      <c r="Z905" s="5">
        <f t="shared" si="9"/>
        <v>45206</v>
      </c>
    </row>
    <row r="906">
      <c r="A906" s="1" t="s">
        <v>943</v>
      </c>
      <c r="B906" s="1" t="s">
        <v>36</v>
      </c>
      <c r="C906" s="1">
        <v>3.0</v>
      </c>
      <c r="D906" s="1" t="s">
        <v>30</v>
      </c>
      <c r="E906" s="1">
        <v>15.0</v>
      </c>
      <c r="F906" s="1" t="s">
        <v>28</v>
      </c>
      <c r="G906" s="1" t="s">
        <v>24</v>
      </c>
      <c r="H906" s="2">
        <v>45051.0</v>
      </c>
      <c r="J906" s="3">
        <f t="shared" si="2"/>
        <v>3</v>
      </c>
      <c r="K906" s="4">
        <f t="shared" si="3"/>
        <v>5</v>
      </c>
      <c r="L906" s="4">
        <f t="shared" si="4"/>
        <v>15</v>
      </c>
      <c r="S906" s="1" t="s">
        <v>943</v>
      </c>
      <c r="T906" s="4" t="str">
        <f t="shared" si="5"/>
        <v>Salad</v>
      </c>
      <c r="U906" s="4" t="str">
        <f t="shared" si="6"/>
        <v>Takeaway</v>
      </c>
      <c r="V906" s="4" t="str">
        <f t="shared" si="7"/>
        <v>Cash</v>
      </c>
      <c r="W906" s="4">
        <f t="shared" ref="W906:Y906" si="913">IF(OR(J906 = "ERROR", J906 = ""), "UNKNOWN", J906)</f>
        <v>3</v>
      </c>
      <c r="X906" s="4">
        <f t="shared" si="913"/>
        <v>5</v>
      </c>
      <c r="Y906" s="4">
        <f t="shared" si="913"/>
        <v>15</v>
      </c>
      <c r="Z906" s="5">
        <f t="shared" si="9"/>
        <v>45051</v>
      </c>
    </row>
    <row r="907">
      <c r="A907" s="1" t="s">
        <v>944</v>
      </c>
      <c r="B907" s="1" t="s">
        <v>27</v>
      </c>
      <c r="C907" s="1">
        <v>1.0</v>
      </c>
      <c r="D907" s="1">
        <v>3.0</v>
      </c>
      <c r="E907" s="1">
        <v>3.0</v>
      </c>
      <c r="G907" s="1" t="s">
        <v>24</v>
      </c>
      <c r="H907" s="2">
        <v>45236.0</v>
      </c>
      <c r="J907" s="3">
        <f t="shared" si="2"/>
        <v>1</v>
      </c>
      <c r="K907" s="4">
        <f t="shared" si="3"/>
        <v>3</v>
      </c>
      <c r="L907" s="4">
        <f t="shared" si="4"/>
        <v>3</v>
      </c>
      <c r="S907" s="1" t="s">
        <v>944</v>
      </c>
      <c r="T907" s="4" t="str">
        <f t="shared" si="5"/>
        <v>Cake</v>
      </c>
      <c r="U907" s="4" t="str">
        <f t="shared" si="6"/>
        <v>Takeaway</v>
      </c>
      <c r="V907" s="4" t="str">
        <f t="shared" si="7"/>
        <v>UNKNOWN</v>
      </c>
      <c r="W907" s="4">
        <f t="shared" ref="W907:Y907" si="914">IF(OR(J907 = "ERROR", J907 = ""), "UNKNOWN", J907)</f>
        <v>1</v>
      </c>
      <c r="X907" s="4">
        <f t="shared" si="914"/>
        <v>3</v>
      </c>
      <c r="Y907" s="4">
        <f t="shared" si="914"/>
        <v>3</v>
      </c>
      <c r="Z907" s="5">
        <f t="shared" si="9"/>
        <v>45236</v>
      </c>
    </row>
    <row r="908">
      <c r="A908" s="1" t="s">
        <v>945</v>
      </c>
      <c r="B908" s="1" t="s">
        <v>41</v>
      </c>
      <c r="C908" s="1">
        <v>5.0</v>
      </c>
      <c r="D908" s="1">
        <v>4.0</v>
      </c>
      <c r="E908" s="1">
        <v>20.0</v>
      </c>
      <c r="F908" s="1" t="s">
        <v>39</v>
      </c>
      <c r="G908" s="1" t="s">
        <v>24</v>
      </c>
      <c r="H908" s="2">
        <v>45164.0</v>
      </c>
      <c r="J908" s="3">
        <f t="shared" si="2"/>
        <v>5</v>
      </c>
      <c r="K908" s="4">
        <f t="shared" si="3"/>
        <v>4</v>
      </c>
      <c r="L908" s="4">
        <f t="shared" si="4"/>
        <v>20</v>
      </c>
      <c r="S908" s="1" t="s">
        <v>945</v>
      </c>
      <c r="T908" s="4" t="str">
        <f t="shared" si="5"/>
        <v>Smoothie</v>
      </c>
      <c r="U908" s="4" t="str">
        <f t="shared" si="6"/>
        <v>Takeaway</v>
      </c>
      <c r="V908" s="4" t="str">
        <f t="shared" si="7"/>
        <v>Digital Wallet</v>
      </c>
      <c r="W908" s="4">
        <f t="shared" ref="W908:Y908" si="915">IF(OR(J908 = "ERROR", J908 = ""), "UNKNOWN", J908)</f>
        <v>5</v>
      </c>
      <c r="X908" s="4">
        <f t="shared" si="915"/>
        <v>4</v>
      </c>
      <c r="Y908" s="4">
        <f t="shared" si="915"/>
        <v>20</v>
      </c>
      <c r="Z908" s="5">
        <f t="shared" si="9"/>
        <v>45164</v>
      </c>
    </row>
    <row r="909">
      <c r="A909" s="1" t="s">
        <v>946</v>
      </c>
      <c r="B909" s="1" t="s">
        <v>41</v>
      </c>
      <c r="C909" s="1">
        <v>3.0</v>
      </c>
      <c r="D909" s="1">
        <v>4.0</v>
      </c>
      <c r="E909" s="1">
        <v>12.0</v>
      </c>
      <c r="G909" s="1" t="s">
        <v>29</v>
      </c>
      <c r="H909" s="2">
        <v>45064.0</v>
      </c>
      <c r="J909" s="3">
        <f t="shared" si="2"/>
        <v>3</v>
      </c>
      <c r="K909" s="4">
        <f t="shared" si="3"/>
        <v>4</v>
      </c>
      <c r="L909" s="4">
        <f t="shared" si="4"/>
        <v>12</v>
      </c>
      <c r="S909" s="1" t="s">
        <v>946</v>
      </c>
      <c r="T909" s="4" t="str">
        <f t="shared" si="5"/>
        <v>Smoothie</v>
      </c>
      <c r="U909" s="4" t="str">
        <f t="shared" si="6"/>
        <v>In-store</v>
      </c>
      <c r="V909" s="4" t="str">
        <f t="shared" si="7"/>
        <v>UNKNOWN</v>
      </c>
      <c r="W909" s="4">
        <f t="shared" ref="W909:Y909" si="916">IF(OR(J909 = "ERROR", J909 = ""), "UNKNOWN", J909)</f>
        <v>3</v>
      </c>
      <c r="X909" s="4">
        <f t="shared" si="916"/>
        <v>4</v>
      </c>
      <c r="Y909" s="4">
        <f t="shared" si="916"/>
        <v>12</v>
      </c>
      <c r="Z909" s="5">
        <f t="shared" si="9"/>
        <v>45064</v>
      </c>
    </row>
    <row r="910">
      <c r="A910" s="1" t="s">
        <v>947</v>
      </c>
      <c r="B910" s="1" t="s">
        <v>41</v>
      </c>
      <c r="C910" s="1">
        <v>5.0</v>
      </c>
      <c r="D910" s="1">
        <v>4.0</v>
      </c>
      <c r="E910" s="1">
        <v>20.0</v>
      </c>
      <c r="G910" s="1" t="s">
        <v>24</v>
      </c>
      <c r="H910" s="2">
        <v>45004.0</v>
      </c>
      <c r="J910" s="3">
        <f t="shared" si="2"/>
        <v>5</v>
      </c>
      <c r="K910" s="4">
        <f t="shared" si="3"/>
        <v>4</v>
      </c>
      <c r="L910" s="4">
        <f t="shared" si="4"/>
        <v>20</v>
      </c>
      <c r="S910" s="1" t="s">
        <v>947</v>
      </c>
      <c r="T910" s="4" t="str">
        <f t="shared" si="5"/>
        <v>Smoothie</v>
      </c>
      <c r="U910" s="4" t="str">
        <f t="shared" si="6"/>
        <v>Takeaway</v>
      </c>
      <c r="V910" s="4" t="str">
        <f t="shared" si="7"/>
        <v>UNKNOWN</v>
      </c>
      <c r="W910" s="4">
        <f t="shared" ref="W910:Y910" si="917">IF(OR(J910 = "ERROR", J910 = ""), "UNKNOWN", J910)</f>
        <v>5</v>
      </c>
      <c r="X910" s="4">
        <f t="shared" si="917"/>
        <v>4</v>
      </c>
      <c r="Y910" s="4">
        <f t="shared" si="917"/>
        <v>20</v>
      </c>
      <c r="Z910" s="5">
        <f t="shared" si="9"/>
        <v>45004</v>
      </c>
    </row>
    <row r="911">
      <c r="A911" s="1" t="s">
        <v>948</v>
      </c>
      <c r="B911" s="1" t="s">
        <v>36</v>
      </c>
      <c r="C911" s="1">
        <v>1.0</v>
      </c>
      <c r="D911" s="1">
        <v>5.0</v>
      </c>
      <c r="E911" s="1">
        <v>5.0</v>
      </c>
      <c r="H911" s="6">
        <v>45230.0</v>
      </c>
      <c r="J911" s="3">
        <f t="shared" si="2"/>
        <v>1</v>
      </c>
      <c r="K911" s="4">
        <f t="shared" si="3"/>
        <v>5</v>
      </c>
      <c r="L911" s="4">
        <f t="shared" si="4"/>
        <v>5</v>
      </c>
      <c r="S911" s="1" t="s">
        <v>948</v>
      </c>
      <c r="T911" s="4" t="str">
        <f t="shared" si="5"/>
        <v>Salad</v>
      </c>
      <c r="U911" s="4" t="str">
        <f t="shared" si="6"/>
        <v>UNKNOWN</v>
      </c>
      <c r="V911" s="4" t="str">
        <f t="shared" si="7"/>
        <v>UNKNOWN</v>
      </c>
      <c r="W911" s="4">
        <f t="shared" ref="W911:Y911" si="918">IF(OR(J911 = "ERROR", J911 = ""), "UNKNOWN", J911)</f>
        <v>1</v>
      </c>
      <c r="X911" s="4">
        <f t="shared" si="918"/>
        <v>5</v>
      </c>
      <c r="Y911" s="4">
        <f t="shared" si="918"/>
        <v>5</v>
      </c>
      <c r="Z911" s="7">
        <f t="shared" si="9"/>
        <v>45230</v>
      </c>
    </row>
    <row r="912">
      <c r="A912" s="1" t="s">
        <v>949</v>
      </c>
      <c r="B912" s="1" t="s">
        <v>22</v>
      </c>
      <c r="C912" s="1">
        <v>5.0</v>
      </c>
      <c r="D912" s="1">
        <v>2.0</v>
      </c>
      <c r="E912" s="1">
        <v>10.0</v>
      </c>
      <c r="F912" s="1" t="s">
        <v>28</v>
      </c>
      <c r="G912" s="1" t="s">
        <v>29</v>
      </c>
      <c r="H912" s="6">
        <v>45221.0</v>
      </c>
      <c r="J912" s="3">
        <f t="shared" si="2"/>
        <v>5</v>
      </c>
      <c r="K912" s="4">
        <f t="shared" si="3"/>
        <v>2</v>
      </c>
      <c r="L912" s="4">
        <f t="shared" si="4"/>
        <v>10</v>
      </c>
      <c r="S912" s="1" t="s">
        <v>949</v>
      </c>
      <c r="T912" s="4" t="str">
        <f t="shared" si="5"/>
        <v>Coffee</v>
      </c>
      <c r="U912" s="4" t="str">
        <f t="shared" si="6"/>
        <v>In-store</v>
      </c>
      <c r="V912" s="4" t="str">
        <f t="shared" si="7"/>
        <v>Cash</v>
      </c>
      <c r="W912" s="4">
        <f t="shared" ref="W912:Y912" si="919">IF(OR(J912 = "ERROR", J912 = ""), "UNKNOWN", J912)</f>
        <v>5</v>
      </c>
      <c r="X912" s="4">
        <f t="shared" si="919"/>
        <v>2</v>
      </c>
      <c r="Y912" s="4">
        <f t="shared" si="919"/>
        <v>10</v>
      </c>
      <c r="Z912" s="7">
        <f t="shared" si="9"/>
        <v>45221</v>
      </c>
    </row>
    <row r="913">
      <c r="A913" s="1" t="s">
        <v>950</v>
      </c>
      <c r="B913" s="1" t="s">
        <v>41</v>
      </c>
      <c r="C913" s="1" t="s">
        <v>25</v>
      </c>
      <c r="D913" s="1">
        <v>4.0</v>
      </c>
      <c r="E913" s="1">
        <v>20.0</v>
      </c>
      <c r="F913" s="1" t="s">
        <v>28</v>
      </c>
      <c r="H913" s="2">
        <v>44951.0</v>
      </c>
      <c r="J913" s="3">
        <f t="shared" si="2"/>
        <v>5</v>
      </c>
      <c r="K913" s="4">
        <f t="shared" si="3"/>
        <v>4</v>
      </c>
      <c r="L913" s="4">
        <f t="shared" si="4"/>
        <v>20</v>
      </c>
      <c r="S913" s="1" t="s">
        <v>950</v>
      </c>
      <c r="T913" s="4" t="str">
        <f t="shared" si="5"/>
        <v>Smoothie</v>
      </c>
      <c r="U913" s="4" t="str">
        <f t="shared" si="6"/>
        <v>UNKNOWN</v>
      </c>
      <c r="V913" s="4" t="str">
        <f t="shared" si="7"/>
        <v>Cash</v>
      </c>
      <c r="W913" s="4">
        <f t="shared" ref="W913:Y913" si="920">IF(OR(J913 = "ERROR", J913 = ""), "UNKNOWN", J913)</f>
        <v>5</v>
      </c>
      <c r="X913" s="4">
        <f t="shared" si="920"/>
        <v>4</v>
      </c>
      <c r="Y913" s="4">
        <f t="shared" si="920"/>
        <v>20</v>
      </c>
      <c r="Z913" s="5">
        <f t="shared" si="9"/>
        <v>44951</v>
      </c>
    </row>
    <row r="914">
      <c r="A914" s="1" t="s">
        <v>951</v>
      </c>
      <c r="B914" s="1" t="s">
        <v>44</v>
      </c>
      <c r="E914" s="1">
        <v>20.0</v>
      </c>
      <c r="F914" s="1" t="s">
        <v>25</v>
      </c>
      <c r="G914" s="1" t="s">
        <v>24</v>
      </c>
      <c r="H914" s="2">
        <v>44931.0</v>
      </c>
      <c r="J914" s="3" t="str">
        <f t="shared" si="2"/>
        <v/>
      </c>
      <c r="K914" s="4" t="str">
        <f t="shared" si="3"/>
        <v/>
      </c>
      <c r="L914" s="4">
        <f t="shared" si="4"/>
        <v>20</v>
      </c>
      <c r="S914" s="1" t="s">
        <v>951</v>
      </c>
      <c r="T914" s="4" t="str">
        <f t="shared" si="5"/>
        <v>Sandwich</v>
      </c>
      <c r="U914" s="4" t="str">
        <f t="shared" si="6"/>
        <v>Takeaway</v>
      </c>
      <c r="V914" s="4" t="str">
        <f t="shared" si="7"/>
        <v>UNKNOWN</v>
      </c>
      <c r="W914" s="4" t="str">
        <f t="shared" ref="W914:Y914" si="921">IF(OR(J914 = "ERROR", J914 = ""), "UNKNOWN", J914)</f>
        <v>UNKNOWN</v>
      </c>
      <c r="X914" s="4" t="str">
        <f t="shared" si="921"/>
        <v>UNKNOWN</v>
      </c>
      <c r="Y914" s="4">
        <f t="shared" si="921"/>
        <v>20</v>
      </c>
      <c r="Z914" s="5">
        <f t="shared" si="9"/>
        <v>44931</v>
      </c>
    </row>
    <row r="915">
      <c r="A915" s="1" t="s">
        <v>952</v>
      </c>
      <c r="B915" s="1" t="s">
        <v>36</v>
      </c>
      <c r="C915" s="1">
        <v>2.0</v>
      </c>
      <c r="D915" s="1">
        <v>5.0</v>
      </c>
      <c r="E915" s="1">
        <v>10.0</v>
      </c>
      <c r="F915" s="1" t="s">
        <v>23</v>
      </c>
      <c r="G915" s="1" t="s">
        <v>24</v>
      </c>
      <c r="H915" s="2">
        <v>45096.0</v>
      </c>
      <c r="J915" s="3">
        <f t="shared" si="2"/>
        <v>2</v>
      </c>
      <c r="K915" s="4">
        <f t="shared" si="3"/>
        <v>5</v>
      </c>
      <c r="L915" s="4">
        <f t="shared" si="4"/>
        <v>10</v>
      </c>
      <c r="S915" s="1" t="s">
        <v>952</v>
      </c>
      <c r="T915" s="4" t="str">
        <f t="shared" si="5"/>
        <v>Salad</v>
      </c>
      <c r="U915" s="4" t="str">
        <f t="shared" si="6"/>
        <v>Takeaway</v>
      </c>
      <c r="V915" s="4" t="str">
        <f t="shared" si="7"/>
        <v>Credit Card</v>
      </c>
      <c r="W915" s="4">
        <f t="shared" ref="W915:Y915" si="922">IF(OR(J915 = "ERROR", J915 = ""), "UNKNOWN", J915)</f>
        <v>2</v>
      </c>
      <c r="X915" s="4">
        <f t="shared" si="922"/>
        <v>5</v>
      </c>
      <c r="Y915" s="4">
        <f t="shared" si="922"/>
        <v>10</v>
      </c>
      <c r="Z915" s="5">
        <f t="shared" si="9"/>
        <v>45096</v>
      </c>
    </row>
    <row r="916">
      <c r="A916" s="1" t="s">
        <v>953</v>
      </c>
      <c r="B916" s="1" t="s">
        <v>36</v>
      </c>
      <c r="C916" s="1">
        <v>5.0</v>
      </c>
      <c r="D916" s="1">
        <v>5.0</v>
      </c>
      <c r="E916" s="1">
        <v>25.0</v>
      </c>
      <c r="F916" s="1" t="s">
        <v>23</v>
      </c>
      <c r="G916" s="1" t="s">
        <v>29</v>
      </c>
      <c r="H916" s="2">
        <v>45075.0</v>
      </c>
      <c r="J916" s="3">
        <f t="shared" si="2"/>
        <v>5</v>
      </c>
      <c r="K916" s="4">
        <f t="shared" si="3"/>
        <v>5</v>
      </c>
      <c r="L916" s="4">
        <f t="shared" si="4"/>
        <v>25</v>
      </c>
      <c r="S916" s="1" t="s">
        <v>953</v>
      </c>
      <c r="T916" s="4" t="str">
        <f t="shared" si="5"/>
        <v>Salad</v>
      </c>
      <c r="U916" s="4" t="str">
        <f t="shared" si="6"/>
        <v>In-store</v>
      </c>
      <c r="V916" s="4" t="str">
        <f t="shared" si="7"/>
        <v>Credit Card</v>
      </c>
      <c r="W916" s="4">
        <f t="shared" ref="W916:Y916" si="923">IF(OR(J916 = "ERROR", J916 = ""), "UNKNOWN", J916)</f>
        <v>5</v>
      </c>
      <c r="X916" s="4">
        <f t="shared" si="923"/>
        <v>5</v>
      </c>
      <c r="Y916" s="4">
        <f t="shared" si="923"/>
        <v>25</v>
      </c>
      <c r="Z916" s="5">
        <f t="shared" si="9"/>
        <v>45075</v>
      </c>
    </row>
    <row r="917">
      <c r="A917" s="1" t="s">
        <v>954</v>
      </c>
      <c r="B917" s="1" t="s">
        <v>32</v>
      </c>
      <c r="C917" s="1">
        <v>1.0</v>
      </c>
      <c r="D917" s="1">
        <v>1.0</v>
      </c>
      <c r="E917" s="1">
        <v>1.0</v>
      </c>
      <c r="F917" s="1" t="s">
        <v>39</v>
      </c>
      <c r="H917" s="2">
        <v>44973.0</v>
      </c>
      <c r="J917" s="3">
        <f t="shared" si="2"/>
        <v>1</v>
      </c>
      <c r="K917" s="4">
        <f t="shared" si="3"/>
        <v>1</v>
      </c>
      <c r="L917" s="4">
        <f t="shared" si="4"/>
        <v>1</v>
      </c>
      <c r="S917" s="1" t="s">
        <v>954</v>
      </c>
      <c r="T917" s="4" t="str">
        <f t="shared" si="5"/>
        <v>Cookie</v>
      </c>
      <c r="U917" s="4" t="str">
        <f t="shared" si="6"/>
        <v>UNKNOWN</v>
      </c>
      <c r="V917" s="4" t="str">
        <f t="shared" si="7"/>
        <v>Digital Wallet</v>
      </c>
      <c r="W917" s="4">
        <f t="shared" ref="W917:Y917" si="924">IF(OR(J917 = "ERROR", J917 = ""), "UNKNOWN", J917)</f>
        <v>1</v>
      </c>
      <c r="X917" s="4">
        <f t="shared" si="924"/>
        <v>1</v>
      </c>
      <c r="Y917" s="4">
        <f t="shared" si="924"/>
        <v>1</v>
      </c>
      <c r="Z917" s="5">
        <f t="shared" si="9"/>
        <v>44973</v>
      </c>
    </row>
    <row r="918">
      <c r="A918" s="1" t="s">
        <v>955</v>
      </c>
      <c r="B918" s="1" t="s">
        <v>44</v>
      </c>
      <c r="C918" s="1">
        <v>3.0</v>
      </c>
      <c r="D918" s="1">
        <v>4.0</v>
      </c>
      <c r="E918" s="1">
        <v>12.0</v>
      </c>
      <c r="G918" s="1" t="s">
        <v>29</v>
      </c>
      <c r="H918" s="2">
        <v>45266.0</v>
      </c>
      <c r="J918" s="3">
        <f t="shared" si="2"/>
        <v>3</v>
      </c>
      <c r="K918" s="4">
        <f t="shared" si="3"/>
        <v>4</v>
      </c>
      <c r="L918" s="4">
        <f t="shared" si="4"/>
        <v>12</v>
      </c>
      <c r="S918" s="1" t="s">
        <v>955</v>
      </c>
      <c r="T918" s="4" t="str">
        <f t="shared" si="5"/>
        <v>Sandwich</v>
      </c>
      <c r="U918" s="4" t="str">
        <f t="shared" si="6"/>
        <v>In-store</v>
      </c>
      <c r="V918" s="4" t="str">
        <f t="shared" si="7"/>
        <v>UNKNOWN</v>
      </c>
      <c r="W918" s="4">
        <f t="shared" ref="W918:Y918" si="925">IF(OR(J918 = "ERROR", J918 = ""), "UNKNOWN", J918)</f>
        <v>3</v>
      </c>
      <c r="X918" s="4">
        <f t="shared" si="925"/>
        <v>4</v>
      </c>
      <c r="Y918" s="4">
        <f t="shared" si="925"/>
        <v>12</v>
      </c>
      <c r="Z918" s="5">
        <f t="shared" si="9"/>
        <v>45266</v>
      </c>
    </row>
    <row r="919">
      <c r="A919" s="1" t="s">
        <v>956</v>
      </c>
      <c r="B919" s="1" t="s">
        <v>36</v>
      </c>
      <c r="C919" s="1">
        <v>2.0</v>
      </c>
      <c r="D919" s="1">
        <v>5.0</v>
      </c>
      <c r="E919" s="1">
        <v>10.0</v>
      </c>
      <c r="F919" s="1" t="s">
        <v>39</v>
      </c>
      <c r="G919" s="1" t="s">
        <v>24</v>
      </c>
      <c r="H919" s="2">
        <v>45099.0</v>
      </c>
      <c r="J919" s="3">
        <f t="shared" si="2"/>
        <v>2</v>
      </c>
      <c r="K919" s="4">
        <f t="shared" si="3"/>
        <v>5</v>
      </c>
      <c r="L919" s="4">
        <f t="shared" si="4"/>
        <v>10</v>
      </c>
      <c r="S919" s="1" t="s">
        <v>956</v>
      </c>
      <c r="T919" s="4" t="str">
        <f t="shared" si="5"/>
        <v>Salad</v>
      </c>
      <c r="U919" s="4" t="str">
        <f t="shared" si="6"/>
        <v>Takeaway</v>
      </c>
      <c r="V919" s="4" t="str">
        <f t="shared" si="7"/>
        <v>Digital Wallet</v>
      </c>
      <c r="W919" s="4">
        <f t="shared" ref="W919:Y919" si="926">IF(OR(J919 = "ERROR", J919 = ""), "UNKNOWN", J919)</f>
        <v>2</v>
      </c>
      <c r="X919" s="4">
        <f t="shared" si="926"/>
        <v>5</v>
      </c>
      <c r="Y919" s="4">
        <f t="shared" si="926"/>
        <v>10</v>
      </c>
      <c r="Z919" s="5">
        <f t="shared" si="9"/>
        <v>45099</v>
      </c>
    </row>
    <row r="920">
      <c r="A920" s="1" t="s">
        <v>957</v>
      </c>
      <c r="B920" s="1" t="s">
        <v>25</v>
      </c>
      <c r="C920" s="1">
        <v>3.0</v>
      </c>
      <c r="D920" s="1">
        <v>1.0</v>
      </c>
      <c r="E920" s="1">
        <v>3.0</v>
      </c>
      <c r="F920" s="1" t="s">
        <v>23</v>
      </c>
      <c r="H920" s="6">
        <v>45275.0</v>
      </c>
      <c r="J920" s="3">
        <f t="shared" si="2"/>
        <v>3</v>
      </c>
      <c r="K920" s="4">
        <f t="shared" si="3"/>
        <v>1</v>
      </c>
      <c r="L920" s="4">
        <f t="shared" si="4"/>
        <v>3</v>
      </c>
      <c r="S920" s="1" t="s">
        <v>957</v>
      </c>
      <c r="T920" s="4" t="str">
        <f t="shared" si="5"/>
        <v>UNKNOWN</v>
      </c>
      <c r="U920" s="4" t="str">
        <f t="shared" si="6"/>
        <v>UNKNOWN</v>
      </c>
      <c r="V920" s="4" t="str">
        <f t="shared" si="7"/>
        <v>Credit Card</v>
      </c>
      <c r="W920" s="4">
        <f t="shared" ref="W920:Y920" si="927">IF(OR(J920 = "ERROR", J920 = ""), "UNKNOWN", J920)</f>
        <v>3</v>
      </c>
      <c r="X920" s="4">
        <f t="shared" si="927"/>
        <v>1</v>
      </c>
      <c r="Y920" s="4">
        <f t="shared" si="927"/>
        <v>3</v>
      </c>
      <c r="Z920" s="7">
        <f t="shared" si="9"/>
        <v>45275</v>
      </c>
    </row>
    <row r="921">
      <c r="A921" s="1" t="s">
        <v>958</v>
      </c>
      <c r="B921" s="1" t="s">
        <v>25</v>
      </c>
      <c r="C921" s="1">
        <v>3.0</v>
      </c>
      <c r="D921" s="1">
        <v>3.0</v>
      </c>
      <c r="E921" s="1">
        <v>9.0</v>
      </c>
      <c r="F921" s="1" t="s">
        <v>39</v>
      </c>
      <c r="G921" s="1" t="s">
        <v>29</v>
      </c>
      <c r="H921" s="2">
        <v>45087.0</v>
      </c>
      <c r="J921" s="3">
        <f t="shared" si="2"/>
        <v>3</v>
      </c>
      <c r="K921" s="4">
        <f t="shared" si="3"/>
        <v>3</v>
      </c>
      <c r="L921" s="4">
        <f t="shared" si="4"/>
        <v>9</v>
      </c>
      <c r="S921" s="1" t="s">
        <v>958</v>
      </c>
      <c r="T921" s="4" t="str">
        <f t="shared" si="5"/>
        <v>UNKNOWN</v>
      </c>
      <c r="U921" s="4" t="str">
        <f t="shared" si="6"/>
        <v>In-store</v>
      </c>
      <c r="V921" s="4" t="str">
        <f t="shared" si="7"/>
        <v>Digital Wallet</v>
      </c>
      <c r="W921" s="4">
        <f t="shared" ref="W921:Y921" si="928">IF(OR(J921 = "ERROR", J921 = ""), "UNKNOWN", J921)</f>
        <v>3</v>
      </c>
      <c r="X921" s="4">
        <f t="shared" si="928"/>
        <v>3</v>
      </c>
      <c r="Y921" s="4">
        <f t="shared" si="928"/>
        <v>9</v>
      </c>
      <c r="Z921" s="5">
        <f t="shared" si="9"/>
        <v>45087</v>
      </c>
    </row>
    <row r="922">
      <c r="A922" s="1" t="s">
        <v>959</v>
      </c>
      <c r="B922" s="1" t="s">
        <v>27</v>
      </c>
      <c r="C922" s="1">
        <v>3.0</v>
      </c>
      <c r="D922" s="1">
        <v>3.0</v>
      </c>
      <c r="E922" s="1">
        <v>9.0</v>
      </c>
      <c r="F922" s="1" t="s">
        <v>39</v>
      </c>
      <c r="G922" s="1" t="s">
        <v>29</v>
      </c>
      <c r="H922" s="6">
        <v>45223.0</v>
      </c>
      <c r="J922" s="3">
        <f t="shared" si="2"/>
        <v>3</v>
      </c>
      <c r="K922" s="4">
        <f t="shared" si="3"/>
        <v>3</v>
      </c>
      <c r="L922" s="4">
        <f t="shared" si="4"/>
        <v>9</v>
      </c>
      <c r="S922" s="1" t="s">
        <v>959</v>
      </c>
      <c r="T922" s="4" t="str">
        <f t="shared" si="5"/>
        <v>Cake</v>
      </c>
      <c r="U922" s="4" t="str">
        <f t="shared" si="6"/>
        <v>In-store</v>
      </c>
      <c r="V922" s="4" t="str">
        <f t="shared" si="7"/>
        <v>Digital Wallet</v>
      </c>
      <c r="W922" s="4">
        <f t="shared" ref="W922:Y922" si="929">IF(OR(J922 = "ERROR", J922 = ""), "UNKNOWN", J922)</f>
        <v>3</v>
      </c>
      <c r="X922" s="4">
        <f t="shared" si="929"/>
        <v>3</v>
      </c>
      <c r="Y922" s="4">
        <f t="shared" si="929"/>
        <v>9</v>
      </c>
      <c r="Z922" s="7">
        <f t="shared" si="9"/>
        <v>45223</v>
      </c>
    </row>
    <row r="923">
      <c r="A923" s="1" t="s">
        <v>960</v>
      </c>
      <c r="B923" s="1" t="s">
        <v>81</v>
      </c>
      <c r="C923" s="1">
        <v>1.0</v>
      </c>
      <c r="D923" s="1">
        <v>1.5</v>
      </c>
      <c r="E923" s="1">
        <v>1.5</v>
      </c>
      <c r="F923" s="1" t="s">
        <v>23</v>
      </c>
      <c r="G923" s="1" t="s">
        <v>29</v>
      </c>
      <c r="H923" s="2">
        <v>45129.0</v>
      </c>
      <c r="J923" s="3">
        <f t="shared" si="2"/>
        <v>1</v>
      </c>
      <c r="K923" s="4">
        <f t="shared" si="3"/>
        <v>1.5</v>
      </c>
      <c r="L923" s="4">
        <f t="shared" si="4"/>
        <v>1.5</v>
      </c>
      <c r="S923" s="1" t="s">
        <v>960</v>
      </c>
      <c r="T923" s="4" t="str">
        <f t="shared" si="5"/>
        <v>Tea</v>
      </c>
      <c r="U923" s="4" t="str">
        <f t="shared" si="6"/>
        <v>In-store</v>
      </c>
      <c r="V923" s="4" t="str">
        <f t="shared" si="7"/>
        <v>Credit Card</v>
      </c>
      <c r="W923" s="4">
        <f t="shared" ref="W923:Y923" si="930">IF(OR(J923 = "ERROR", J923 = ""), "UNKNOWN", J923)</f>
        <v>1</v>
      </c>
      <c r="X923" s="4">
        <f t="shared" si="930"/>
        <v>1.5</v>
      </c>
      <c r="Y923" s="4">
        <f t="shared" si="930"/>
        <v>1.5</v>
      </c>
      <c r="Z923" s="5">
        <f t="shared" si="9"/>
        <v>45129</v>
      </c>
    </row>
    <row r="924">
      <c r="A924" s="1" t="s">
        <v>961</v>
      </c>
      <c r="B924" s="1" t="s">
        <v>81</v>
      </c>
      <c r="C924" s="1">
        <v>1.0</v>
      </c>
      <c r="D924" s="1">
        <v>1.5</v>
      </c>
      <c r="E924" s="1">
        <v>1.5</v>
      </c>
      <c r="F924" s="1" t="s">
        <v>39</v>
      </c>
      <c r="G924" s="1" t="s">
        <v>30</v>
      </c>
      <c r="H924" s="2">
        <v>44988.0</v>
      </c>
      <c r="J924" s="3">
        <f t="shared" si="2"/>
        <v>1</v>
      </c>
      <c r="K924" s="4">
        <f t="shared" si="3"/>
        <v>1.5</v>
      </c>
      <c r="L924" s="4">
        <f t="shared" si="4"/>
        <v>1.5</v>
      </c>
      <c r="S924" s="1" t="s">
        <v>961</v>
      </c>
      <c r="T924" s="4" t="str">
        <f t="shared" si="5"/>
        <v>Tea</v>
      </c>
      <c r="U924" s="4" t="str">
        <f t="shared" si="6"/>
        <v>UNKNOWN</v>
      </c>
      <c r="V924" s="4" t="str">
        <f t="shared" si="7"/>
        <v>Digital Wallet</v>
      </c>
      <c r="W924" s="4">
        <f t="shared" ref="W924:Y924" si="931">IF(OR(J924 = "ERROR", J924 = ""), "UNKNOWN", J924)</f>
        <v>1</v>
      </c>
      <c r="X924" s="4">
        <f t="shared" si="931"/>
        <v>1.5</v>
      </c>
      <c r="Y924" s="4">
        <f t="shared" si="931"/>
        <v>1.5</v>
      </c>
      <c r="Z924" s="5">
        <f t="shared" si="9"/>
        <v>44988</v>
      </c>
    </row>
    <row r="925">
      <c r="A925" s="1" t="s">
        <v>962</v>
      </c>
      <c r="B925" s="1" t="s">
        <v>32</v>
      </c>
      <c r="C925" s="1">
        <v>2.0</v>
      </c>
      <c r="D925" s="1" t="s">
        <v>30</v>
      </c>
      <c r="E925" s="1">
        <v>2.0</v>
      </c>
      <c r="F925" s="1" t="s">
        <v>39</v>
      </c>
      <c r="G925" s="1" t="s">
        <v>24</v>
      </c>
      <c r="H925" s="6">
        <v>45223.0</v>
      </c>
      <c r="J925" s="3">
        <f t="shared" si="2"/>
        <v>2</v>
      </c>
      <c r="K925" s="4">
        <f t="shared" si="3"/>
        <v>1</v>
      </c>
      <c r="L925" s="4">
        <f t="shared" si="4"/>
        <v>2</v>
      </c>
      <c r="S925" s="1" t="s">
        <v>962</v>
      </c>
      <c r="T925" s="4" t="str">
        <f t="shared" si="5"/>
        <v>Cookie</v>
      </c>
      <c r="U925" s="4" t="str">
        <f t="shared" si="6"/>
        <v>Takeaway</v>
      </c>
      <c r="V925" s="4" t="str">
        <f t="shared" si="7"/>
        <v>Digital Wallet</v>
      </c>
      <c r="W925" s="4">
        <f t="shared" ref="W925:Y925" si="932">IF(OR(J925 = "ERROR", J925 = ""), "UNKNOWN", J925)</f>
        <v>2</v>
      </c>
      <c r="X925" s="4">
        <f t="shared" si="932"/>
        <v>1</v>
      </c>
      <c r="Y925" s="4">
        <f t="shared" si="932"/>
        <v>2</v>
      </c>
      <c r="Z925" s="7">
        <f t="shared" si="9"/>
        <v>45223</v>
      </c>
    </row>
    <row r="926">
      <c r="A926" s="1" t="s">
        <v>963</v>
      </c>
      <c r="B926" s="1" t="s">
        <v>27</v>
      </c>
      <c r="C926" s="1">
        <v>5.0</v>
      </c>
      <c r="D926" s="1">
        <v>3.0</v>
      </c>
      <c r="E926" s="1">
        <v>15.0</v>
      </c>
      <c r="F926" s="1" t="s">
        <v>23</v>
      </c>
      <c r="G926" s="1" t="s">
        <v>29</v>
      </c>
      <c r="H926" s="2">
        <v>45112.0</v>
      </c>
      <c r="J926" s="3">
        <f t="shared" si="2"/>
        <v>5</v>
      </c>
      <c r="K926" s="4">
        <f t="shared" si="3"/>
        <v>3</v>
      </c>
      <c r="L926" s="4">
        <f t="shared" si="4"/>
        <v>15</v>
      </c>
      <c r="S926" s="1" t="s">
        <v>963</v>
      </c>
      <c r="T926" s="4" t="str">
        <f t="shared" si="5"/>
        <v>Cake</v>
      </c>
      <c r="U926" s="4" t="str">
        <f t="shared" si="6"/>
        <v>In-store</v>
      </c>
      <c r="V926" s="4" t="str">
        <f t="shared" si="7"/>
        <v>Credit Card</v>
      </c>
      <c r="W926" s="4">
        <f t="shared" ref="W926:Y926" si="933">IF(OR(J926 = "ERROR", J926 = ""), "UNKNOWN", J926)</f>
        <v>5</v>
      </c>
      <c r="X926" s="4">
        <f t="shared" si="933"/>
        <v>3</v>
      </c>
      <c r="Y926" s="4">
        <f t="shared" si="933"/>
        <v>15</v>
      </c>
      <c r="Z926" s="5">
        <f t="shared" si="9"/>
        <v>45112</v>
      </c>
    </row>
    <row r="927">
      <c r="A927" s="1" t="s">
        <v>964</v>
      </c>
      <c r="B927" s="1" t="s">
        <v>81</v>
      </c>
      <c r="C927" s="1">
        <v>1.0</v>
      </c>
      <c r="D927" s="1">
        <v>1.5</v>
      </c>
      <c r="E927" s="1">
        <v>1.5</v>
      </c>
      <c r="F927" s="1" t="s">
        <v>39</v>
      </c>
      <c r="H927" s="2">
        <v>45149.0</v>
      </c>
      <c r="J927" s="3">
        <f t="shared" si="2"/>
        <v>1</v>
      </c>
      <c r="K927" s="4">
        <f t="shared" si="3"/>
        <v>1.5</v>
      </c>
      <c r="L927" s="4">
        <f t="shared" si="4"/>
        <v>1.5</v>
      </c>
      <c r="S927" s="1" t="s">
        <v>964</v>
      </c>
      <c r="T927" s="4" t="str">
        <f t="shared" si="5"/>
        <v>Tea</v>
      </c>
      <c r="U927" s="4" t="str">
        <f t="shared" si="6"/>
        <v>UNKNOWN</v>
      </c>
      <c r="V927" s="4" t="str">
        <f t="shared" si="7"/>
        <v>Digital Wallet</v>
      </c>
      <c r="W927" s="4">
        <f t="shared" ref="W927:Y927" si="934">IF(OR(J927 = "ERROR", J927 = ""), "UNKNOWN", J927)</f>
        <v>1</v>
      </c>
      <c r="X927" s="4">
        <f t="shared" si="934"/>
        <v>1.5</v>
      </c>
      <c r="Y927" s="4">
        <f t="shared" si="934"/>
        <v>1.5</v>
      </c>
      <c r="Z927" s="5">
        <f t="shared" si="9"/>
        <v>45149</v>
      </c>
    </row>
    <row r="928">
      <c r="A928" s="1" t="s">
        <v>965</v>
      </c>
      <c r="B928" s="1" t="s">
        <v>41</v>
      </c>
      <c r="C928" s="1">
        <v>2.0</v>
      </c>
      <c r="D928" s="1">
        <v>4.0</v>
      </c>
      <c r="E928" s="1">
        <v>8.0</v>
      </c>
      <c r="F928" s="1" t="s">
        <v>28</v>
      </c>
      <c r="H928" s="6">
        <v>45215.0</v>
      </c>
      <c r="J928" s="3">
        <f t="shared" si="2"/>
        <v>2</v>
      </c>
      <c r="K928" s="4">
        <f t="shared" si="3"/>
        <v>4</v>
      </c>
      <c r="L928" s="4">
        <f t="shared" si="4"/>
        <v>8</v>
      </c>
      <c r="S928" s="1" t="s">
        <v>965</v>
      </c>
      <c r="T928" s="4" t="str">
        <f t="shared" si="5"/>
        <v>Smoothie</v>
      </c>
      <c r="U928" s="4" t="str">
        <f t="shared" si="6"/>
        <v>UNKNOWN</v>
      </c>
      <c r="V928" s="4" t="str">
        <f t="shared" si="7"/>
        <v>Cash</v>
      </c>
      <c r="W928" s="4">
        <f t="shared" ref="W928:Y928" si="935">IF(OR(J928 = "ERROR", J928 = ""), "UNKNOWN", J928)</f>
        <v>2</v>
      </c>
      <c r="X928" s="4">
        <f t="shared" si="935"/>
        <v>4</v>
      </c>
      <c r="Y928" s="4">
        <f t="shared" si="935"/>
        <v>8</v>
      </c>
      <c r="Z928" s="7">
        <f t="shared" si="9"/>
        <v>45215</v>
      </c>
    </row>
    <row r="929">
      <c r="A929" s="1" t="s">
        <v>966</v>
      </c>
      <c r="B929" s="1" t="s">
        <v>32</v>
      </c>
      <c r="C929" s="1">
        <v>2.0</v>
      </c>
      <c r="D929" s="1">
        <v>1.0</v>
      </c>
      <c r="E929" s="1">
        <v>2.0</v>
      </c>
      <c r="F929" s="1" t="s">
        <v>39</v>
      </c>
      <c r="H929" s="2">
        <v>45106.0</v>
      </c>
      <c r="J929" s="3">
        <f t="shared" si="2"/>
        <v>2</v>
      </c>
      <c r="K929" s="4">
        <f t="shared" si="3"/>
        <v>1</v>
      </c>
      <c r="L929" s="4">
        <f t="shared" si="4"/>
        <v>2</v>
      </c>
      <c r="S929" s="1" t="s">
        <v>966</v>
      </c>
      <c r="T929" s="4" t="str">
        <f t="shared" si="5"/>
        <v>Cookie</v>
      </c>
      <c r="U929" s="4" t="str">
        <f t="shared" si="6"/>
        <v>UNKNOWN</v>
      </c>
      <c r="V929" s="4" t="str">
        <f t="shared" si="7"/>
        <v>Digital Wallet</v>
      </c>
      <c r="W929" s="4">
        <f t="shared" ref="W929:Y929" si="936">IF(OR(J929 = "ERROR", J929 = ""), "UNKNOWN", J929)</f>
        <v>2</v>
      </c>
      <c r="X929" s="4">
        <f t="shared" si="936"/>
        <v>1</v>
      </c>
      <c r="Y929" s="4">
        <f t="shared" si="936"/>
        <v>2</v>
      </c>
      <c r="Z929" s="5">
        <f t="shared" si="9"/>
        <v>45106</v>
      </c>
    </row>
    <row r="930">
      <c r="A930" s="1" t="s">
        <v>967</v>
      </c>
      <c r="B930" s="1" t="s">
        <v>22</v>
      </c>
      <c r="C930" s="1">
        <v>1.0</v>
      </c>
      <c r="D930" s="1">
        <v>2.0</v>
      </c>
      <c r="E930" s="1">
        <v>2.0</v>
      </c>
      <c r="F930" s="1" t="s">
        <v>28</v>
      </c>
      <c r="G930" s="1" t="s">
        <v>25</v>
      </c>
      <c r="H930" s="2">
        <v>45063.0</v>
      </c>
      <c r="J930" s="3">
        <f t="shared" si="2"/>
        <v>1</v>
      </c>
      <c r="K930" s="4">
        <f t="shared" si="3"/>
        <v>2</v>
      </c>
      <c r="L930" s="4">
        <f t="shared" si="4"/>
        <v>2</v>
      </c>
      <c r="S930" s="1" t="s">
        <v>967</v>
      </c>
      <c r="T930" s="4" t="str">
        <f t="shared" si="5"/>
        <v>Coffee</v>
      </c>
      <c r="U930" s="4" t="str">
        <f t="shared" si="6"/>
        <v>UNKNOWN</v>
      </c>
      <c r="V930" s="4" t="str">
        <f t="shared" si="7"/>
        <v>Cash</v>
      </c>
      <c r="W930" s="4">
        <f t="shared" ref="W930:Y930" si="937">IF(OR(J930 = "ERROR", J930 = ""), "UNKNOWN", J930)</f>
        <v>1</v>
      </c>
      <c r="X930" s="4">
        <f t="shared" si="937"/>
        <v>2</v>
      </c>
      <c r="Y930" s="4">
        <f t="shared" si="937"/>
        <v>2</v>
      </c>
      <c r="Z930" s="5">
        <f t="shared" si="9"/>
        <v>45063</v>
      </c>
    </row>
    <row r="931">
      <c r="A931" s="1" t="s">
        <v>968</v>
      </c>
      <c r="B931" s="1" t="s">
        <v>25</v>
      </c>
      <c r="C931" s="1">
        <v>5.0</v>
      </c>
      <c r="D931" s="1">
        <v>3.0</v>
      </c>
      <c r="E931" s="1">
        <v>15.0</v>
      </c>
      <c r="F931" s="1" t="s">
        <v>39</v>
      </c>
      <c r="G931" s="1" t="s">
        <v>24</v>
      </c>
      <c r="H931" s="6">
        <v>45251.0</v>
      </c>
      <c r="J931" s="3">
        <f t="shared" si="2"/>
        <v>5</v>
      </c>
      <c r="K931" s="4">
        <f t="shared" si="3"/>
        <v>3</v>
      </c>
      <c r="L931" s="4">
        <f t="shared" si="4"/>
        <v>15</v>
      </c>
      <c r="S931" s="1" t="s">
        <v>968</v>
      </c>
      <c r="T931" s="4" t="str">
        <f t="shared" si="5"/>
        <v>UNKNOWN</v>
      </c>
      <c r="U931" s="4" t="str">
        <f t="shared" si="6"/>
        <v>Takeaway</v>
      </c>
      <c r="V931" s="4" t="str">
        <f t="shared" si="7"/>
        <v>Digital Wallet</v>
      </c>
      <c r="W931" s="4">
        <f t="shared" ref="W931:Y931" si="938">IF(OR(J931 = "ERROR", J931 = ""), "UNKNOWN", J931)</f>
        <v>5</v>
      </c>
      <c r="X931" s="4">
        <f t="shared" si="938"/>
        <v>3</v>
      </c>
      <c r="Y931" s="4">
        <f t="shared" si="938"/>
        <v>15</v>
      </c>
      <c r="Z931" s="7">
        <f t="shared" si="9"/>
        <v>45251</v>
      </c>
    </row>
    <row r="932">
      <c r="A932" s="1" t="s">
        <v>969</v>
      </c>
      <c r="B932" s="1" t="s">
        <v>22</v>
      </c>
      <c r="C932" s="1">
        <v>2.0</v>
      </c>
      <c r="D932" s="1">
        <v>2.0</v>
      </c>
      <c r="E932" s="1">
        <v>4.0</v>
      </c>
      <c r="G932" s="1" t="s">
        <v>24</v>
      </c>
      <c r="J932" s="3">
        <f t="shared" si="2"/>
        <v>2</v>
      </c>
      <c r="K932" s="4">
        <f t="shared" si="3"/>
        <v>2</v>
      </c>
      <c r="L932" s="4">
        <f t="shared" si="4"/>
        <v>4</v>
      </c>
      <c r="S932" s="1" t="s">
        <v>969</v>
      </c>
      <c r="T932" s="4" t="str">
        <f t="shared" si="5"/>
        <v>Coffee</v>
      </c>
      <c r="U932" s="4" t="str">
        <f t="shared" si="6"/>
        <v>Takeaway</v>
      </c>
      <c r="V932" s="4" t="str">
        <f t="shared" si="7"/>
        <v>UNKNOWN</v>
      </c>
      <c r="W932" s="4">
        <f t="shared" ref="W932:Y932" si="939">IF(OR(J932 = "ERROR", J932 = ""), "UNKNOWN", J932)</f>
        <v>2</v>
      </c>
      <c r="X932" s="4">
        <f t="shared" si="939"/>
        <v>2</v>
      </c>
      <c r="Y932" s="4">
        <f t="shared" si="939"/>
        <v>4</v>
      </c>
      <c r="Z932" s="4" t="str">
        <f t="shared" si="9"/>
        <v>UNKNOWN</v>
      </c>
    </row>
    <row r="933">
      <c r="A933" s="1" t="s">
        <v>970</v>
      </c>
      <c r="B933" s="1" t="s">
        <v>55</v>
      </c>
      <c r="C933" s="1">
        <v>2.0</v>
      </c>
      <c r="D933" s="1">
        <v>3.0</v>
      </c>
      <c r="E933" s="1">
        <v>6.0</v>
      </c>
      <c r="F933" s="1" t="s">
        <v>28</v>
      </c>
      <c r="G933" s="1" t="s">
        <v>29</v>
      </c>
      <c r="H933" s="2">
        <v>45115.0</v>
      </c>
      <c r="J933" s="3">
        <f t="shared" si="2"/>
        <v>2</v>
      </c>
      <c r="K933" s="4">
        <f t="shared" si="3"/>
        <v>3</v>
      </c>
      <c r="L933" s="4">
        <f t="shared" si="4"/>
        <v>6</v>
      </c>
      <c r="S933" s="1" t="s">
        <v>970</v>
      </c>
      <c r="T933" s="4" t="str">
        <f t="shared" si="5"/>
        <v>Juice</v>
      </c>
      <c r="U933" s="4" t="str">
        <f t="shared" si="6"/>
        <v>In-store</v>
      </c>
      <c r="V933" s="4" t="str">
        <f t="shared" si="7"/>
        <v>Cash</v>
      </c>
      <c r="W933" s="4">
        <f t="shared" ref="W933:Y933" si="940">IF(OR(J933 = "ERROR", J933 = ""), "UNKNOWN", J933)</f>
        <v>2</v>
      </c>
      <c r="X933" s="4">
        <f t="shared" si="940"/>
        <v>3</v>
      </c>
      <c r="Y933" s="4">
        <f t="shared" si="940"/>
        <v>6</v>
      </c>
      <c r="Z933" s="5">
        <f t="shared" si="9"/>
        <v>45115</v>
      </c>
    </row>
    <row r="934">
      <c r="A934" s="1" t="s">
        <v>971</v>
      </c>
      <c r="B934" s="1" t="s">
        <v>44</v>
      </c>
      <c r="C934" s="1">
        <v>4.0</v>
      </c>
      <c r="D934" s="1">
        <v>4.0</v>
      </c>
      <c r="E934" s="1">
        <v>16.0</v>
      </c>
      <c r="F934" s="1" t="s">
        <v>23</v>
      </c>
      <c r="G934" s="1" t="s">
        <v>24</v>
      </c>
      <c r="J934" s="3">
        <f t="shared" si="2"/>
        <v>4</v>
      </c>
      <c r="K934" s="4">
        <f t="shared" si="3"/>
        <v>4</v>
      </c>
      <c r="L934" s="4">
        <f t="shared" si="4"/>
        <v>16</v>
      </c>
      <c r="S934" s="1" t="s">
        <v>971</v>
      </c>
      <c r="T934" s="4" t="str">
        <f t="shared" si="5"/>
        <v>Sandwich</v>
      </c>
      <c r="U934" s="4" t="str">
        <f t="shared" si="6"/>
        <v>Takeaway</v>
      </c>
      <c r="V934" s="4" t="str">
        <f t="shared" si="7"/>
        <v>Credit Card</v>
      </c>
      <c r="W934" s="4">
        <f t="shared" ref="W934:Y934" si="941">IF(OR(J934 = "ERROR", J934 = ""), "UNKNOWN", J934)</f>
        <v>4</v>
      </c>
      <c r="X934" s="4">
        <f t="shared" si="941"/>
        <v>4</v>
      </c>
      <c r="Y934" s="4">
        <f t="shared" si="941"/>
        <v>16</v>
      </c>
      <c r="Z934" s="4" t="str">
        <f t="shared" si="9"/>
        <v>UNKNOWN</v>
      </c>
    </row>
    <row r="935">
      <c r="A935" s="1" t="s">
        <v>972</v>
      </c>
      <c r="B935" s="1" t="s">
        <v>32</v>
      </c>
      <c r="C935" s="1">
        <v>1.0</v>
      </c>
      <c r="D935" s="1">
        <v>1.0</v>
      </c>
      <c r="E935" s="1">
        <v>1.0</v>
      </c>
      <c r="H935" s="2">
        <v>45119.0</v>
      </c>
      <c r="J935" s="3">
        <f t="shared" si="2"/>
        <v>1</v>
      </c>
      <c r="K935" s="4">
        <f t="shared" si="3"/>
        <v>1</v>
      </c>
      <c r="L935" s="4">
        <f t="shared" si="4"/>
        <v>1</v>
      </c>
      <c r="S935" s="1" t="s">
        <v>972</v>
      </c>
      <c r="T935" s="4" t="str">
        <f t="shared" si="5"/>
        <v>Cookie</v>
      </c>
      <c r="U935" s="4" t="str">
        <f t="shared" si="6"/>
        <v>UNKNOWN</v>
      </c>
      <c r="V935" s="4" t="str">
        <f t="shared" si="7"/>
        <v>UNKNOWN</v>
      </c>
      <c r="W935" s="4">
        <f t="shared" ref="W935:Y935" si="942">IF(OR(J935 = "ERROR", J935 = ""), "UNKNOWN", J935)</f>
        <v>1</v>
      </c>
      <c r="X935" s="4">
        <f t="shared" si="942"/>
        <v>1</v>
      </c>
      <c r="Y935" s="4">
        <f t="shared" si="942"/>
        <v>1</v>
      </c>
      <c r="Z935" s="5">
        <f t="shared" si="9"/>
        <v>45119</v>
      </c>
    </row>
    <row r="936">
      <c r="A936" s="1" t="s">
        <v>973</v>
      </c>
      <c r="B936" s="1" t="s">
        <v>22</v>
      </c>
      <c r="C936" s="1">
        <v>1.0</v>
      </c>
      <c r="D936" s="1">
        <v>2.0</v>
      </c>
      <c r="E936" s="1">
        <v>2.0</v>
      </c>
      <c r="F936" s="1" t="s">
        <v>39</v>
      </c>
      <c r="G936" s="1" t="s">
        <v>29</v>
      </c>
      <c r="H936" s="2">
        <v>45073.0</v>
      </c>
      <c r="J936" s="3">
        <f t="shared" si="2"/>
        <v>1</v>
      </c>
      <c r="K936" s="4">
        <f t="shared" si="3"/>
        <v>2</v>
      </c>
      <c r="L936" s="4">
        <f t="shared" si="4"/>
        <v>2</v>
      </c>
      <c r="S936" s="1" t="s">
        <v>973</v>
      </c>
      <c r="T936" s="4" t="str">
        <f t="shared" si="5"/>
        <v>Coffee</v>
      </c>
      <c r="U936" s="4" t="str">
        <f t="shared" si="6"/>
        <v>In-store</v>
      </c>
      <c r="V936" s="4" t="str">
        <f t="shared" si="7"/>
        <v>Digital Wallet</v>
      </c>
      <c r="W936" s="4">
        <f t="shared" ref="W936:Y936" si="943">IF(OR(J936 = "ERROR", J936 = ""), "UNKNOWN", J936)</f>
        <v>1</v>
      </c>
      <c r="X936" s="4">
        <f t="shared" si="943"/>
        <v>2</v>
      </c>
      <c r="Y936" s="4">
        <f t="shared" si="943"/>
        <v>2</v>
      </c>
      <c r="Z936" s="5">
        <f t="shared" si="9"/>
        <v>45073</v>
      </c>
    </row>
    <row r="937">
      <c r="A937" s="1" t="s">
        <v>974</v>
      </c>
      <c r="B937" s="1" t="s">
        <v>41</v>
      </c>
      <c r="C937" s="1">
        <v>4.0</v>
      </c>
      <c r="D937" s="1">
        <v>4.0</v>
      </c>
      <c r="E937" s="1">
        <v>16.0</v>
      </c>
      <c r="F937" s="1" t="s">
        <v>25</v>
      </c>
      <c r="H937" s="6">
        <v>45252.0</v>
      </c>
      <c r="J937" s="3">
        <f t="shared" si="2"/>
        <v>4</v>
      </c>
      <c r="K937" s="4">
        <f t="shared" si="3"/>
        <v>4</v>
      </c>
      <c r="L937" s="4">
        <f t="shared" si="4"/>
        <v>16</v>
      </c>
      <c r="S937" s="1" t="s">
        <v>974</v>
      </c>
      <c r="T937" s="4" t="str">
        <f t="shared" si="5"/>
        <v>Smoothie</v>
      </c>
      <c r="U937" s="4" t="str">
        <f t="shared" si="6"/>
        <v>UNKNOWN</v>
      </c>
      <c r="V937" s="4" t="str">
        <f t="shared" si="7"/>
        <v>UNKNOWN</v>
      </c>
      <c r="W937" s="4">
        <f t="shared" ref="W937:Y937" si="944">IF(OR(J937 = "ERROR", J937 = ""), "UNKNOWN", J937)</f>
        <v>4</v>
      </c>
      <c r="X937" s="4">
        <f t="shared" si="944"/>
        <v>4</v>
      </c>
      <c r="Y937" s="4">
        <f t="shared" si="944"/>
        <v>16</v>
      </c>
      <c r="Z937" s="7">
        <f t="shared" si="9"/>
        <v>45252</v>
      </c>
    </row>
    <row r="938">
      <c r="A938" s="1" t="s">
        <v>975</v>
      </c>
      <c r="B938" s="1" t="s">
        <v>22</v>
      </c>
      <c r="C938" s="1">
        <v>5.0</v>
      </c>
      <c r="D938" s="1">
        <v>2.0</v>
      </c>
      <c r="E938" s="1">
        <v>10.0</v>
      </c>
      <c r="F938" s="1" t="s">
        <v>39</v>
      </c>
      <c r="H938" s="2">
        <v>45050.0</v>
      </c>
      <c r="J938" s="3">
        <f t="shared" si="2"/>
        <v>5</v>
      </c>
      <c r="K938" s="4">
        <f t="shared" si="3"/>
        <v>2</v>
      </c>
      <c r="L938" s="4">
        <f t="shared" si="4"/>
        <v>10</v>
      </c>
      <c r="S938" s="1" t="s">
        <v>975</v>
      </c>
      <c r="T938" s="4" t="str">
        <f t="shared" si="5"/>
        <v>Coffee</v>
      </c>
      <c r="U938" s="4" t="str">
        <f t="shared" si="6"/>
        <v>UNKNOWN</v>
      </c>
      <c r="V938" s="4" t="str">
        <f t="shared" si="7"/>
        <v>Digital Wallet</v>
      </c>
      <c r="W938" s="4">
        <f t="shared" ref="W938:Y938" si="945">IF(OR(J938 = "ERROR", J938 = ""), "UNKNOWN", J938)</f>
        <v>5</v>
      </c>
      <c r="X938" s="4">
        <f t="shared" si="945"/>
        <v>2</v>
      </c>
      <c r="Y938" s="4">
        <f t="shared" si="945"/>
        <v>10</v>
      </c>
      <c r="Z938" s="5">
        <f t="shared" si="9"/>
        <v>45050</v>
      </c>
    </row>
    <row r="939">
      <c r="A939" s="1" t="s">
        <v>976</v>
      </c>
      <c r="B939" s="1" t="s">
        <v>41</v>
      </c>
      <c r="C939" s="1">
        <v>1.0</v>
      </c>
      <c r="D939" s="1">
        <v>4.0</v>
      </c>
      <c r="E939" s="1">
        <v>4.0</v>
      </c>
      <c r="F939" s="1" t="s">
        <v>23</v>
      </c>
      <c r="G939" s="1" t="s">
        <v>24</v>
      </c>
      <c r="H939" s="2">
        <v>44986.0</v>
      </c>
      <c r="J939" s="3">
        <f t="shared" si="2"/>
        <v>1</v>
      </c>
      <c r="K939" s="4">
        <f t="shared" si="3"/>
        <v>4</v>
      </c>
      <c r="L939" s="4">
        <f t="shared" si="4"/>
        <v>4</v>
      </c>
      <c r="S939" s="1" t="s">
        <v>976</v>
      </c>
      <c r="T939" s="4" t="str">
        <f t="shared" si="5"/>
        <v>Smoothie</v>
      </c>
      <c r="U939" s="4" t="str">
        <f t="shared" si="6"/>
        <v>Takeaway</v>
      </c>
      <c r="V939" s="4" t="str">
        <f t="shared" si="7"/>
        <v>Credit Card</v>
      </c>
      <c r="W939" s="4">
        <f t="shared" ref="W939:Y939" si="946">IF(OR(J939 = "ERROR", J939 = ""), "UNKNOWN", J939)</f>
        <v>1</v>
      </c>
      <c r="X939" s="4">
        <f t="shared" si="946"/>
        <v>4</v>
      </c>
      <c r="Y939" s="4">
        <f t="shared" si="946"/>
        <v>4</v>
      </c>
      <c r="Z939" s="5">
        <f t="shared" si="9"/>
        <v>44986</v>
      </c>
    </row>
    <row r="940">
      <c r="A940" s="1" t="s">
        <v>977</v>
      </c>
      <c r="B940" s="1" t="s">
        <v>22</v>
      </c>
      <c r="C940" s="1">
        <v>5.0</v>
      </c>
      <c r="D940" s="1">
        <v>2.0</v>
      </c>
      <c r="E940" s="1">
        <v>10.0</v>
      </c>
      <c r="G940" s="1" t="s">
        <v>24</v>
      </c>
      <c r="H940" s="2">
        <v>45155.0</v>
      </c>
      <c r="J940" s="3">
        <f t="shared" si="2"/>
        <v>5</v>
      </c>
      <c r="K940" s="4">
        <f t="shared" si="3"/>
        <v>2</v>
      </c>
      <c r="L940" s="4">
        <f t="shared" si="4"/>
        <v>10</v>
      </c>
      <c r="S940" s="1" t="s">
        <v>977</v>
      </c>
      <c r="T940" s="4" t="str">
        <f t="shared" si="5"/>
        <v>Coffee</v>
      </c>
      <c r="U940" s="4" t="str">
        <f t="shared" si="6"/>
        <v>Takeaway</v>
      </c>
      <c r="V940" s="4" t="str">
        <f t="shared" si="7"/>
        <v>UNKNOWN</v>
      </c>
      <c r="W940" s="4">
        <f t="shared" ref="W940:Y940" si="947">IF(OR(J940 = "ERROR", J940 = ""), "UNKNOWN", J940)</f>
        <v>5</v>
      </c>
      <c r="X940" s="4">
        <f t="shared" si="947"/>
        <v>2</v>
      </c>
      <c r="Y940" s="4">
        <f t="shared" si="947"/>
        <v>10</v>
      </c>
      <c r="Z940" s="5">
        <f t="shared" si="9"/>
        <v>45155</v>
      </c>
    </row>
    <row r="941">
      <c r="A941" s="1" t="s">
        <v>978</v>
      </c>
      <c r="B941" s="1" t="s">
        <v>55</v>
      </c>
      <c r="C941" s="1">
        <v>3.0</v>
      </c>
      <c r="D941" s="1">
        <v>3.0</v>
      </c>
      <c r="E941" s="1">
        <v>9.0</v>
      </c>
      <c r="F941" s="1" t="s">
        <v>28</v>
      </c>
      <c r="G941" s="1" t="s">
        <v>29</v>
      </c>
      <c r="H941" s="2">
        <v>45148.0</v>
      </c>
      <c r="J941" s="3">
        <f t="shared" si="2"/>
        <v>3</v>
      </c>
      <c r="K941" s="4">
        <f t="shared" si="3"/>
        <v>3</v>
      </c>
      <c r="L941" s="4">
        <f t="shared" si="4"/>
        <v>9</v>
      </c>
      <c r="S941" s="1" t="s">
        <v>978</v>
      </c>
      <c r="T941" s="4" t="str">
        <f t="shared" si="5"/>
        <v>Juice</v>
      </c>
      <c r="U941" s="4" t="str">
        <f t="shared" si="6"/>
        <v>In-store</v>
      </c>
      <c r="V941" s="4" t="str">
        <f t="shared" si="7"/>
        <v>Cash</v>
      </c>
      <c r="W941" s="4">
        <f t="shared" ref="W941:Y941" si="948">IF(OR(J941 = "ERROR", J941 = ""), "UNKNOWN", J941)</f>
        <v>3</v>
      </c>
      <c r="X941" s="4">
        <f t="shared" si="948"/>
        <v>3</v>
      </c>
      <c r="Y941" s="4">
        <f t="shared" si="948"/>
        <v>9</v>
      </c>
      <c r="Z941" s="5">
        <f t="shared" si="9"/>
        <v>45148</v>
      </c>
    </row>
    <row r="942">
      <c r="A942" s="1" t="s">
        <v>979</v>
      </c>
      <c r="B942" s="1" t="s">
        <v>44</v>
      </c>
      <c r="C942" s="1">
        <v>4.0</v>
      </c>
      <c r="D942" s="1">
        <v>4.0</v>
      </c>
      <c r="E942" s="1">
        <v>16.0</v>
      </c>
      <c r="F942" s="1" t="s">
        <v>28</v>
      </c>
      <c r="H942" s="2">
        <v>45096.0</v>
      </c>
      <c r="J942" s="3">
        <f t="shared" si="2"/>
        <v>4</v>
      </c>
      <c r="K942" s="4">
        <f t="shared" si="3"/>
        <v>4</v>
      </c>
      <c r="L942" s="4">
        <f t="shared" si="4"/>
        <v>16</v>
      </c>
      <c r="S942" s="1" t="s">
        <v>979</v>
      </c>
      <c r="T942" s="4" t="str">
        <f t="shared" si="5"/>
        <v>Sandwich</v>
      </c>
      <c r="U942" s="4" t="str">
        <f t="shared" si="6"/>
        <v>UNKNOWN</v>
      </c>
      <c r="V942" s="4" t="str">
        <f t="shared" si="7"/>
        <v>Cash</v>
      </c>
      <c r="W942" s="4">
        <f t="shared" ref="W942:Y942" si="949">IF(OR(J942 = "ERROR", J942 = ""), "UNKNOWN", J942)</f>
        <v>4</v>
      </c>
      <c r="X942" s="4">
        <f t="shared" si="949"/>
        <v>4</v>
      </c>
      <c r="Y942" s="4">
        <f t="shared" si="949"/>
        <v>16</v>
      </c>
      <c r="Z942" s="5">
        <f t="shared" si="9"/>
        <v>45096</v>
      </c>
    </row>
    <row r="943">
      <c r="A943" s="1" t="s">
        <v>980</v>
      </c>
      <c r="B943" s="1" t="s">
        <v>55</v>
      </c>
      <c r="C943" s="1">
        <v>1.0</v>
      </c>
      <c r="D943" s="1">
        <v>3.0</v>
      </c>
      <c r="E943" s="1">
        <v>3.0</v>
      </c>
      <c r="F943" s="1" t="s">
        <v>28</v>
      </c>
      <c r="H943" s="6">
        <v>45288.0</v>
      </c>
      <c r="J943" s="3">
        <f t="shared" si="2"/>
        <v>1</v>
      </c>
      <c r="K943" s="4">
        <f t="shared" si="3"/>
        <v>3</v>
      </c>
      <c r="L943" s="4">
        <f t="shared" si="4"/>
        <v>3</v>
      </c>
      <c r="S943" s="1" t="s">
        <v>980</v>
      </c>
      <c r="T943" s="4" t="str">
        <f t="shared" si="5"/>
        <v>Juice</v>
      </c>
      <c r="U943" s="4" t="str">
        <f t="shared" si="6"/>
        <v>UNKNOWN</v>
      </c>
      <c r="V943" s="4" t="str">
        <f t="shared" si="7"/>
        <v>Cash</v>
      </c>
      <c r="W943" s="4">
        <f t="shared" ref="W943:Y943" si="950">IF(OR(J943 = "ERROR", J943 = ""), "UNKNOWN", J943)</f>
        <v>1</v>
      </c>
      <c r="X943" s="4">
        <f t="shared" si="950"/>
        <v>3</v>
      </c>
      <c r="Y943" s="4">
        <f t="shared" si="950"/>
        <v>3</v>
      </c>
      <c r="Z943" s="7">
        <f t="shared" si="9"/>
        <v>45288</v>
      </c>
    </row>
    <row r="944">
      <c r="A944" s="1" t="s">
        <v>981</v>
      </c>
      <c r="B944" s="1" t="s">
        <v>44</v>
      </c>
      <c r="C944" s="1">
        <v>4.0</v>
      </c>
      <c r="D944" s="1">
        <v>4.0</v>
      </c>
      <c r="E944" s="1">
        <v>16.0</v>
      </c>
      <c r="G944" s="1" t="s">
        <v>24</v>
      </c>
      <c r="H944" s="2">
        <v>44982.0</v>
      </c>
      <c r="J944" s="3">
        <f t="shared" si="2"/>
        <v>4</v>
      </c>
      <c r="K944" s="4">
        <f t="shared" si="3"/>
        <v>4</v>
      </c>
      <c r="L944" s="4">
        <f t="shared" si="4"/>
        <v>16</v>
      </c>
      <c r="S944" s="1" t="s">
        <v>981</v>
      </c>
      <c r="T944" s="4" t="str">
        <f t="shared" si="5"/>
        <v>Sandwich</v>
      </c>
      <c r="U944" s="4" t="str">
        <f t="shared" si="6"/>
        <v>Takeaway</v>
      </c>
      <c r="V944" s="4" t="str">
        <f t="shared" si="7"/>
        <v>UNKNOWN</v>
      </c>
      <c r="W944" s="4">
        <f t="shared" ref="W944:Y944" si="951">IF(OR(J944 = "ERROR", J944 = ""), "UNKNOWN", J944)</f>
        <v>4</v>
      </c>
      <c r="X944" s="4">
        <f t="shared" si="951"/>
        <v>4</v>
      </c>
      <c r="Y944" s="4">
        <f t="shared" si="951"/>
        <v>16</v>
      </c>
      <c r="Z944" s="5">
        <f t="shared" si="9"/>
        <v>44982</v>
      </c>
    </row>
    <row r="945">
      <c r="A945" s="1" t="s">
        <v>982</v>
      </c>
      <c r="B945" s="1" t="s">
        <v>44</v>
      </c>
      <c r="C945" s="1">
        <v>1.0</v>
      </c>
      <c r="D945" s="1">
        <v>4.0</v>
      </c>
      <c r="E945" s="1">
        <v>4.0</v>
      </c>
      <c r="H945" s="2">
        <v>44987.0</v>
      </c>
      <c r="J945" s="3">
        <f t="shared" si="2"/>
        <v>1</v>
      </c>
      <c r="K945" s="4">
        <f t="shared" si="3"/>
        <v>4</v>
      </c>
      <c r="L945" s="4">
        <f t="shared" si="4"/>
        <v>4</v>
      </c>
      <c r="S945" s="1" t="s">
        <v>982</v>
      </c>
      <c r="T945" s="4" t="str">
        <f t="shared" si="5"/>
        <v>Sandwich</v>
      </c>
      <c r="U945" s="4" t="str">
        <f t="shared" si="6"/>
        <v>UNKNOWN</v>
      </c>
      <c r="V945" s="4" t="str">
        <f t="shared" si="7"/>
        <v>UNKNOWN</v>
      </c>
      <c r="W945" s="4">
        <f t="shared" ref="W945:Y945" si="952">IF(OR(J945 = "ERROR", J945 = ""), "UNKNOWN", J945)</f>
        <v>1</v>
      </c>
      <c r="X945" s="4">
        <f t="shared" si="952"/>
        <v>4</v>
      </c>
      <c r="Y945" s="4">
        <f t="shared" si="952"/>
        <v>4</v>
      </c>
      <c r="Z945" s="5">
        <f t="shared" si="9"/>
        <v>44987</v>
      </c>
    </row>
    <row r="946">
      <c r="A946" s="1" t="s">
        <v>983</v>
      </c>
      <c r="B946" s="1" t="s">
        <v>30</v>
      </c>
      <c r="C946" s="1">
        <v>4.0</v>
      </c>
      <c r="D946" s="1">
        <v>1.0</v>
      </c>
      <c r="E946" s="1">
        <v>4.0</v>
      </c>
      <c r="F946" s="1" t="s">
        <v>23</v>
      </c>
      <c r="G946" s="1" t="s">
        <v>24</v>
      </c>
      <c r="H946" s="2">
        <v>45136.0</v>
      </c>
      <c r="J946" s="3">
        <f t="shared" si="2"/>
        <v>4</v>
      </c>
      <c r="K946" s="4">
        <f t="shared" si="3"/>
        <v>1</v>
      </c>
      <c r="L946" s="4">
        <f t="shared" si="4"/>
        <v>4</v>
      </c>
      <c r="S946" s="1" t="s">
        <v>983</v>
      </c>
      <c r="T946" s="4" t="str">
        <f t="shared" si="5"/>
        <v>UNKNOWN</v>
      </c>
      <c r="U946" s="4" t="str">
        <f t="shared" si="6"/>
        <v>Takeaway</v>
      </c>
      <c r="V946" s="4" t="str">
        <f t="shared" si="7"/>
        <v>Credit Card</v>
      </c>
      <c r="W946" s="4">
        <f t="shared" ref="W946:Y946" si="953">IF(OR(J946 = "ERROR", J946 = ""), "UNKNOWN", J946)</f>
        <v>4</v>
      </c>
      <c r="X946" s="4">
        <f t="shared" si="953"/>
        <v>1</v>
      </c>
      <c r="Y946" s="4">
        <f t="shared" si="953"/>
        <v>4</v>
      </c>
      <c r="Z946" s="5">
        <f t="shared" si="9"/>
        <v>45136</v>
      </c>
    </row>
    <row r="947">
      <c r="A947" s="1" t="s">
        <v>984</v>
      </c>
      <c r="B947" s="1" t="s">
        <v>81</v>
      </c>
      <c r="C947" s="1">
        <v>4.0</v>
      </c>
      <c r="D947" s="1">
        <v>1.5</v>
      </c>
      <c r="E947" s="1">
        <v>6.0</v>
      </c>
      <c r="F947" s="1" t="s">
        <v>39</v>
      </c>
      <c r="G947" s="1" t="s">
        <v>24</v>
      </c>
      <c r="H947" s="2">
        <v>45191.0</v>
      </c>
      <c r="J947" s="3">
        <f t="shared" si="2"/>
        <v>4</v>
      </c>
      <c r="K947" s="4">
        <f t="shared" si="3"/>
        <v>1.5</v>
      </c>
      <c r="L947" s="4">
        <f t="shared" si="4"/>
        <v>6</v>
      </c>
      <c r="S947" s="1" t="s">
        <v>984</v>
      </c>
      <c r="T947" s="4" t="str">
        <f t="shared" si="5"/>
        <v>Tea</v>
      </c>
      <c r="U947" s="4" t="str">
        <f t="shared" si="6"/>
        <v>Takeaway</v>
      </c>
      <c r="V947" s="4" t="str">
        <f t="shared" si="7"/>
        <v>Digital Wallet</v>
      </c>
      <c r="W947" s="4">
        <f t="shared" ref="W947:Y947" si="954">IF(OR(J947 = "ERROR", J947 = ""), "UNKNOWN", J947)</f>
        <v>4</v>
      </c>
      <c r="X947" s="4">
        <f t="shared" si="954"/>
        <v>1.5</v>
      </c>
      <c r="Y947" s="4">
        <f t="shared" si="954"/>
        <v>6</v>
      </c>
      <c r="Z947" s="5">
        <f t="shared" si="9"/>
        <v>45191</v>
      </c>
    </row>
    <row r="948">
      <c r="A948" s="1" t="s">
        <v>985</v>
      </c>
      <c r="B948" s="1" t="s">
        <v>55</v>
      </c>
      <c r="C948" s="1">
        <v>1.0</v>
      </c>
      <c r="D948" s="1">
        <v>3.0</v>
      </c>
      <c r="E948" s="1">
        <v>3.0</v>
      </c>
      <c r="F948" s="1" t="s">
        <v>39</v>
      </c>
      <c r="G948" s="1" t="s">
        <v>24</v>
      </c>
      <c r="H948" s="2">
        <v>45117.0</v>
      </c>
      <c r="J948" s="3">
        <f t="shared" si="2"/>
        <v>1</v>
      </c>
      <c r="K948" s="4">
        <f t="shared" si="3"/>
        <v>3</v>
      </c>
      <c r="L948" s="4">
        <f t="shared" si="4"/>
        <v>3</v>
      </c>
      <c r="S948" s="1" t="s">
        <v>985</v>
      </c>
      <c r="T948" s="4" t="str">
        <f t="shared" si="5"/>
        <v>Juice</v>
      </c>
      <c r="U948" s="4" t="str">
        <f t="shared" si="6"/>
        <v>Takeaway</v>
      </c>
      <c r="V948" s="4" t="str">
        <f t="shared" si="7"/>
        <v>Digital Wallet</v>
      </c>
      <c r="W948" s="4">
        <f t="shared" ref="W948:Y948" si="955">IF(OR(J948 = "ERROR", J948 = ""), "UNKNOWN", J948)</f>
        <v>1</v>
      </c>
      <c r="X948" s="4">
        <f t="shared" si="955"/>
        <v>3</v>
      </c>
      <c r="Y948" s="4">
        <f t="shared" si="955"/>
        <v>3</v>
      </c>
      <c r="Z948" s="5">
        <f t="shared" si="9"/>
        <v>45117</v>
      </c>
    </row>
    <row r="949">
      <c r="A949" s="1" t="s">
        <v>986</v>
      </c>
      <c r="C949" s="1">
        <v>2.0</v>
      </c>
      <c r="D949" s="1">
        <v>1.5</v>
      </c>
      <c r="E949" s="1">
        <v>3.0</v>
      </c>
      <c r="G949" s="1" t="s">
        <v>29</v>
      </c>
      <c r="H949" s="2">
        <v>44988.0</v>
      </c>
      <c r="J949" s="3">
        <f t="shared" si="2"/>
        <v>2</v>
      </c>
      <c r="K949" s="4">
        <f t="shared" si="3"/>
        <v>1.5</v>
      </c>
      <c r="L949" s="4">
        <f t="shared" si="4"/>
        <v>3</v>
      </c>
      <c r="S949" s="1" t="s">
        <v>986</v>
      </c>
      <c r="T949" s="4" t="str">
        <f t="shared" si="5"/>
        <v>UNKNOWN</v>
      </c>
      <c r="U949" s="4" t="str">
        <f t="shared" si="6"/>
        <v>In-store</v>
      </c>
      <c r="V949" s="4" t="str">
        <f t="shared" si="7"/>
        <v>UNKNOWN</v>
      </c>
      <c r="W949" s="4">
        <f t="shared" ref="W949:Y949" si="956">IF(OR(J949 = "ERROR", J949 = ""), "UNKNOWN", J949)</f>
        <v>2</v>
      </c>
      <c r="X949" s="4">
        <f t="shared" si="956"/>
        <v>1.5</v>
      </c>
      <c r="Y949" s="4">
        <f t="shared" si="956"/>
        <v>3</v>
      </c>
      <c r="Z949" s="5">
        <f t="shared" si="9"/>
        <v>44988</v>
      </c>
    </row>
    <row r="950">
      <c r="A950" s="1" t="s">
        <v>987</v>
      </c>
      <c r="B950" s="1" t="s">
        <v>81</v>
      </c>
      <c r="C950" s="1">
        <v>2.0</v>
      </c>
      <c r="D950" s="1">
        <v>1.5</v>
      </c>
      <c r="E950" s="1">
        <v>3.0</v>
      </c>
      <c r="F950" s="1" t="s">
        <v>23</v>
      </c>
      <c r="G950" s="1" t="s">
        <v>29</v>
      </c>
      <c r="H950" s="1" t="s">
        <v>30</v>
      </c>
      <c r="J950" s="3">
        <f t="shared" si="2"/>
        <v>2</v>
      </c>
      <c r="K950" s="4">
        <f t="shared" si="3"/>
        <v>1.5</v>
      </c>
      <c r="L950" s="4">
        <f t="shared" si="4"/>
        <v>3</v>
      </c>
      <c r="S950" s="1" t="s">
        <v>987</v>
      </c>
      <c r="T950" s="4" t="str">
        <f t="shared" si="5"/>
        <v>Tea</v>
      </c>
      <c r="U950" s="4" t="str">
        <f t="shared" si="6"/>
        <v>In-store</v>
      </c>
      <c r="V950" s="4" t="str">
        <f t="shared" si="7"/>
        <v>Credit Card</v>
      </c>
      <c r="W950" s="4">
        <f t="shared" ref="W950:Y950" si="957">IF(OR(J950 = "ERROR", J950 = ""), "UNKNOWN", J950)</f>
        <v>2</v>
      </c>
      <c r="X950" s="4">
        <f t="shared" si="957"/>
        <v>1.5</v>
      </c>
      <c r="Y950" s="4">
        <f t="shared" si="957"/>
        <v>3</v>
      </c>
      <c r="Z950" s="4" t="str">
        <f t="shared" si="9"/>
        <v>UNKNOWN</v>
      </c>
    </row>
    <row r="951">
      <c r="A951" s="1" t="s">
        <v>988</v>
      </c>
      <c r="B951" s="1" t="s">
        <v>22</v>
      </c>
      <c r="C951" s="1">
        <v>2.0</v>
      </c>
      <c r="D951" s="1">
        <v>2.0</v>
      </c>
      <c r="E951" s="1">
        <v>4.0</v>
      </c>
      <c r="F951" s="1" t="s">
        <v>39</v>
      </c>
      <c r="H951" s="2">
        <v>44981.0</v>
      </c>
      <c r="J951" s="3">
        <f t="shared" si="2"/>
        <v>2</v>
      </c>
      <c r="K951" s="4">
        <f t="shared" si="3"/>
        <v>2</v>
      </c>
      <c r="L951" s="4">
        <f t="shared" si="4"/>
        <v>4</v>
      </c>
      <c r="S951" s="1" t="s">
        <v>988</v>
      </c>
      <c r="T951" s="4" t="str">
        <f t="shared" si="5"/>
        <v>Coffee</v>
      </c>
      <c r="U951" s="4" t="str">
        <f t="shared" si="6"/>
        <v>UNKNOWN</v>
      </c>
      <c r="V951" s="4" t="str">
        <f t="shared" si="7"/>
        <v>Digital Wallet</v>
      </c>
      <c r="W951" s="4">
        <f t="shared" ref="W951:Y951" si="958">IF(OR(J951 = "ERROR", J951 = ""), "UNKNOWN", J951)</f>
        <v>2</v>
      </c>
      <c r="X951" s="4">
        <f t="shared" si="958"/>
        <v>2</v>
      </c>
      <c r="Y951" s="4">
        <f t="shared" si="958"/>
        <v>4</v>
      </c>
      <c r="Z951" s="5">
        <f t="shared" si="9"/>
        <v>44981</v>
      </c>
    </row>
    <row r="952">
      <c r="A952" s="1" t="s">
        <v>989</v>
      </c>
      <c r="B952" s="1" t="s">
        <v>41</v>
      </c>
      <c r="C952" s="1">
        <v>1.0</v>
      </c>
      <c r="D952" s="1">
        <v>4.0</v>
      </c>
      <c r="E952" s="1">
        <v>4.0</v>
      </c>
      <c r="G952" s="1" t="s">
        <v>29</v>
      </c>
      <c r="H952" s="6">
        <v>45249.0</v>
      </c>
      <c r="J952" s="3">
        <f t="shared" si="2"/>
        <v>1</v>
      </c>
      <c r="K952" s="4">
        <f t="shared" si="3"/>
        <v>4</v>
      </c>
      <c r="L952" s="4">
        <f t="shared" si="4"/>
        <v>4</v>
      </c>
      <c r="S952" s="1" t="s">
        <v>989</v>
      </c>
      <c r="T952" s="4" t="str">
        <f t="shared" si="5"/>
        <v>Smoothie</v>
      </c>
      <c r="U952" s="4" t="str">
        <f t="shared" si="6"/>
        <v>In-store</v>
      </c>
      <c r="V952" s="4" t="str">
        <f t="shared" si="7"/>
        <v>UNKNOWN</v>
      </c>
      <c r="W952" s="4">
        <f t="shared" ref="W952:Y952" si="959">IF(OR(J952 = "ERROR", J952 = ""), "UNKNOWN", J952)</f>
        <v>1</v>
      </c>
      <c r="X952" s="4">
        <f t="shared" si="959"/>
        <v>4</v>
      </c>
      <c r="Y952" s="4">
        <f t="shared" si="959"/>
        <v>4</v>
      </c>
      <c r="Z952" s="7">
        <f t="shared" si="9"/>
        <v>45249</v>
      </c>
    </row>
    <row r="953">
      <c r="A953" s="1" t="s">
        <v>990</v>
      </c>
      <c r="B953" s="1" t="s">
        <v>36</v>
      </c>
      <c r="C953" s="1">
        <v>2.0</v>
      </c>
      <c r="D953" s="1">
        <v>5.0</v>
      </c>
      <c r="E953" s="1">
        <v>10.0</v>
      </c>
      <c r="F953" s="1" t="s">
        <v>23</v>
      </c>
      <c r="G953" s="1" t="s">
        <v>29</v>
      </c>
      <c r="H953" s="6">
        <v>45257.0</v>
      </c>
      <c r="J953" s="3">
        <f t="shared" si="2"/>
        <v>2</v>
      </c>
      <c r="K953" s="4">
        <f t="shared" si="3"/>
        <v>5</v>
      </c>
      <c r="L953" s="4">
        <f t="shared" si="4"/>
        <v>10</v>
      </c>
      <c r="S953" s="1" t="s">
        <v>990</v>
      </c>
      <c r="T953" s="4" t="str">
        <f t="shared" si="5"/>
        <v>Salad</v>
      </c>
      <c r="U953" s="4" t="str">
        <f t="shared" si="6"/>
        <v>In-store</v>
      </c>
      <c r="V953" s="4" t="str">
        <f t="shared" si="7"/>
        <v>Credit Card</v>
      </c>
      <c r="W953" s="4">
        <f t="shared" ref="W953:Y953" si="960">IF(OR(J953 = "ERROR", J953 = ""), "UNKNOWN", J953)</f>
        <v>2</v>
      </c>
      <c r="X953" s="4">
        <f t="shared" si="960"/>
        <v>5</v>
      </c>
      <c r="Y953" s="4">
        <f t="shared" si="960"/>
        <v>10</v>
      </c>
      <c r="Z953" s="7">
        <f t="shared" si="9"/>
        <v>45257</v>
      </c>
    </row>
    <row r="954">
      <c r="A954" s="1" t="s">
        <v>991</v>
      </c>
      <c r="B954" s="1" t="s">
        <v>36</v>
      </c>
      <c r="C954" s="1">
        <v>2.0</v>
      </c>
      <c r="D954" s="1">
        <v>5.0</v>
      </c>
      <c r="E954" s="1">
        <v>10.0</v>
      </c>
      <c r="F954" s="1" t="s">
        <v>39</v>
      </c>
      <c r="G954" s="1" t="s">
        <v>29</v>
      </c>
      <c r="H954" s="2">
        <v>45197.0</v>
      </c>
      <c r="J954" s="3">
        <f t="shared" si="2"/>
        <v>2</v>
      </c>
      <c r="K954" s="4">
        <f t="shared" si="3"/>
        <v>5</v>
      </c>
      <c r="L954" s="4">
        <f t="shared" si="4"/>
        <v>10</v>
      </c>
      <c r="S954" s="1" t="s">
        <v>991</v>
      </c>
      <c r="T954" s="4" t="str">
        <f t="shared" si="5"/>
        <v>Salad</v>
      </c>
      <c r="U954" s="4" t="str">
        <f t="shared" si="6"/>
        <v>In-store</v>
      </c>
      <c r="V954" s="4" t="str">
        <f t="shared" si="7"/>
        <v>Digital Wallet</v>
      </c>
      <c r="W954" s="4">
        <f t="shared" ref="W954:Y954" si="961">IF(OR(J954 = "ERROR", J954 = ""), "UNKNOWN", J954)</f>
        <v>2</v>
      </c>
      <c r="X954" s="4">
        <f t="shared" si="961"/>
        <v>5</v>
      </c>
      <c r="Y954" s="4">
        <f t="shared" si="961"/>
        <v>10</v>
      </c>
      <c r="Z954" s="5">
        <f t="shared" si="9"/>
        <v>45197</v>
      </c>
    </row>
    <row r="955">
      <c r="A955" s="1" t="s">
        <v>992</v>
      </c>
      <c r="B955" s="1" t="s">
        <v>36</v>
      </c>
      <c r="C955" s="1">
        <v>5.0</v>
      </c>
      <c r="D955" s="1">
        <v>5.0</v>
      </c>
      <c r="E955" s="1">
        <v>25.0</v>
      </c>
      <c r="F955" s="1" t="s">
        <v>28</v>
      </c>
      <c r="G955" s="1" t="s">
        <v>24</v>
      </c>
      <c r="H955" s="2">
        <v>45262.0</v>
      </c>
      <c r="J955" s="3">
        <f t="shared" si="2"/>
        <v>5</v>
      </c>
      <c r="K955" s="4">
        <f t="shared" si="3"/>
        <v>5</v>
      </c>
      <c r="L955" s="4">
        <f t="shared" si="4"/>
        <v>25</v>
      </c>
      <c r="S955" s="1" t="s">
        <v>992</v>
      </c>
      <c r="T955" s="4" t="str">
        <f t="shared" si="5"/>
        <v>Salad</v>
      </c>
      <c r="U955" s="4" t="str">
        <f t="shared" si="6"/>
        <v>Takeaway</v>
      </c>
      <c r="V955" s="4" t="str">
        <f t="shared" si="7"/>
        <v>Cash</v>
      </c>
      <c r="W955" s="4">
        <f t="shared" ref="W955:Y955" si="962">IF(OR(J955 = "ERROR", J955 = ""), "UNKNOWN", J955)</f>
        <v>5</v>
      </c>
      <c r="X955" s="4">
        <f t="shared" si="962"/>
        <v>5</v>
      </c>
      <c r="Y955" s="4">
        <f t="shared" si="962"/>
        <v>25</v>
      </c>
      <c r="Z955" s="5">
        <f t="shared" si="9"/>
        <v>45262</v>
      </c>
    </row>
    <row r="956">
      <c r="A956" s="1" t="s">
        <v>993</v>
      </c>
      <c r="B956" s="1" t="s">
        <v>55</v>
      </c>
      <c r="C956" s="1">
        <v>5.0</v>
      </c>
      <c r="D956" s="1">
        <v>3.0</v>
      </c>
      <c r="E956" s="1" t="s">
        <v>30</v>
      </c>
      <c r="F956" s="1" t="s">
        <v>39</v>
      </c>
      <c r="G956" s="1" t="s">
        <v>29</v>
      </c>
      <c r="H956" s="2">
        <v>45236.0</v>
      </c>
      <c r="J956" s="3">
        <f t="shared" si="2"/>
        <v>5</v>
      </c>
      <c r="K956" s="4">
        <f t="shared" si="3"/>
        <v>3</v>
      </c>
      <c r="L956" s="4">
        <f t="shared" si="4"/>
        <v>15</v>
      </c>
      <c r="S956" s="1" t="s">
        <v>993</v>
      </c>
      <c r="T956" s="4" t="str">
        <f t="shared" si="5"/>
        <v>Juice</v>
      </c>
      <c r="U956" s="4" t="str">
        <f t="shared" si="6"/>
        <v>In-store</v>
      </c>
      <c r="V956" s="4" t="str">
        <f t="shared" si="7"/>
        <v>Digital Wallet</v>
      </c>
      <c r="W956" s="4">
        <f t="shared" ref="W956:Y956" si="963">IF(OR(J956 = "ERROR", J956 = ""), "UNKNOWN", J956)</f>
        <v>5</v>
      </c>
      <c r="X956" s="4">
        <f t="shared" si="963"/>
        <v>3</v>
      </c>
      <c r="Y956" s="4">
        <f t="shared" si="963"/>
        <v>15</v>
      </c>
      <c r="Z956" s="5">
        <f t="shared" si="9"/>
        <v>45236</v>
      </c>
    </row>
    <row r="957">
      <c r="A957" s="1" t="s">
        <v>994</v>
      </c>
      <c r="B957" s="1" t="s">
        <v>81</v>
      </c>
      <c r="C957" s="1">
        <v>5.0</v>
      </c>
      <c r="D957" s="1">
        <v>1.5</v>
      </c>
      <c r="E957" s="1">
        <v>7.5</v>
      </c>
      <c r="F957" s="1" t="s">
        <v>23</v>
      </c>
      <c r="G957" s="1" t="s">
        <v>24</v>
      </c>
      <c r="H957" s="2">
        <v>44964.0</v>
      </c>
      <c r="J957" s="3">
        <f t="shared" si="2"/>
        <v>5</v>
      </c>
      <c r="K957" s="4">
        <f t="shared" si="3"/>
        <v>1.5</v>
      </c>
      <c r="L957" s="4">
        <f t="shared" si="4"/>
        <v>7.5</v>
      </c>
      <c r="S957" s="1" t="s">
        <v>994</v>
      </c>
      <c r="T957" s="4" t="str">
        <f t="shared" si="5"/>
        <v>Tea</v>
      </c>
      <c r="U957" s="4" t="str">
        <f t="shared" si="6"/>
        <v>Takeaway</v>
      </c>
      <c r="V957" s="4" t="str">
        <f t="shared" si="7"/>
        <v>Credit Card</v>
      </c>
      <c r="W957" s="4">
        <f t="shared" ref="W957:Y957" si="964">IF(OR(J957 = "ERROR", J957 = ""), "UNKNOWN", J957)</f>
        <v>5</v>
      </c>
      <c r="X957" s="4">
        <f t="shared" si="964"/>
        <v>1.5</v>
      </c>
      <c r="Y957" s="4">
        <f t="shared" si="964"/>
        <v>7.5</v>
      </c>
      <c r="Z957" s="5">
        <f t="shared" si="9"/>
        <v>44964</v>
      </c>
    </row>
    <row r="958">
      <c r="A958" s="1" t="s">
        <v>995</v>
      </c>
      <c r="B958" s="1" t="s">
        <v>81</v>
      </c>
      <c r="C958" s="1">
        <v>5.0</v>
      </c>
      <c r="D958" s="1">
        <v>1.5</v>
      </c>
      <c r="E958" s="1">
        <v>7.5</v>
      </c>
      <c r="F958" s="1" t="s">
        <v>23</v>
      </c>
      <c r="G958" s="1" t="s">
        <v>25</v>
      </c>
      <c r="H958" s="2">
        <v>44930.0</v>
      </c>
      <c r="J958" s="3">
        <f t="shared" si="2"/>
        <v>5</v>
      </c>
      <c r="K958" s="4">
        <f t="shared" si="3"/>
        <v>1.5</v>
      </c>
      <c r="L958" s="4">
        <f t="shared" si="4"/>
        <v>7.5</v>
      </c>
      <c r="S958" s="1" t="s">
        <v>995</v>
      </c>
      <c r="T958" s="4" t="str">
        <f t="shared" si="5"/>
        <v>Tea</v>
      </c>
      <c r="U958" s="4" t="str">
        <f t="shared" si="6"/>
        <v>UNKNOWN</v>
      </c>
      <c r="V958" s="4" t="str">
        <f t="shared" si="7"/>
        <v>Credit Card</v>
      </c>
      <c r="W958" s="4">
        <f t="shared" ref="W958:Y958" si="965">IF(OR(J958 = "ERROR", J958 = ""), "UNKNOWN", J958)</f>
        <v>5</v>
      </c>
      <c r="X958" s="4">
        <f t="shared" si="965"/>
        <v>1.5</v>
      </c>
      <c r="Y958" s="4">
        <f t="shared" si="965"/>
        <v>7.5</v>
      </c>
      <c r="Z958" s="5">
        <f t="shared" si="9"/>
        <v>44930</v>
      </c>
    </row>
    <row r="959">
      <c r="A959" s="1" t="s">
        <v>996</v>
      </c>
      <c r="B959" s="1" t="s">
        <v>32</v>
      </c>
      <c r="C959" s="1">
        <v>2.0</v>
      </c>
      <c r="D959" s="1">
        <v>1.0</v>
      </c>
      <c r="E959" s="1">
        <v>2.0</v>
      </c>
      <c r="G959" s="1" t="s">
        <v>29</v>
      </c>
      <c r="H959" s="2">
        <v>45081.0</v>
      </c>
      <c r="J959" s="3">
        <f t="shared" si="2"/>
        <v>2</v>
      </c>
      <c r="K959" s="4">
        <f t="shared" si="3"/>
        <v>1</v>
      </c>
      <c r="L959" s="4">
        <f t="shared" si="4"/>
        <v>2</v>
      </c>
      <c r="S959" s="1" t="s">
        <v>996</v>
      </c>
      <c r="T959" s="4" t="str">
        <f t="shared" si="5"/>
        <v>Cookie</v>
      </c>
      <c r="U959" s="4" t="str">
        <f t="shared" si="6"/>
        <v>In-store</v>
      </c>
      <c r="V959" s="4" t="str">
        <f t="shared" si="7"/>
        <v>UNKNOWN</v>
      </c>
      <c r="W959" s="4">
        <f t="shared" ref="W959:Y959" si="966">IF(OR(J959 = "ERROR", J959 = ""), "UNKNOWN", J959)</f>
        <v>2</v>
      </c>
      <c r="X959" s="4">
        <f t="shared" si="966"/>
        <v>1</v>
      </c>
      <c r="Y959" s="4">
        <f t="shared" si="966"/>
        <v>2</v>
      </c>
      <c r="Z959" s="5">
        <f t="shared" si="9"/>
        <v>45081</v>
      </c>
    </row>
    <row r="960">
      <c r="A960" s="1" t="s">
        <v>997</v>
      </c>
      <c r="B960" s="1" t="s">
        <v>41</v>
      </c>
      <c r="C960" s="1">
        <v>1.0</v>
      </c>
      <c r="D960" s="1">
        <v>4.0</v>
      </c>
      <c r="E960" s="1" t="s">
        <v>25</v>
      </c>
      <c r="F960" s="1" t="s">
        <v>39</v>
      </c>
      <c r="G960" s="1" t="s">
        <v>29</v>
      </c>
      <c r="H960" s="6">
        <v>45248.0</v>
      </c>
      <c r="J960" s="3">
        <f t="shared" si="2"/>
        <v>1</v>
      </c>
      <c r="K960" s="4">
        <f t="shared" si="3"/>
        <v>4</v>
      </c>
      <c r="L960" s="4">
        <f t="shared" si="4"/>
        <v>4</v>
      </c>
      <c r="S960" s="1" t="s">
        <v>997</v>
      </c>
      <c r="T960" s="4" t="str">
        <f t="shared" si="5"/>
        <v>Smoothie</v>
      </c>
      <c r="U960" s="4" t="str">
        <f t="shared" si="6"/>
        <v>In-store</v>
      </c>
      <c r="V960" s="4" t="str">
        <f t="shared" si="7"/>
        <v>Digital Wallet</v>
      </c>
      <c r="W960" s="4">
        <f t="shared" ref="W960:Y960" si="967">IF(OR(J960 = "ERROR", J960 = ""), "UNKNOWN", J960)</f>
        <v>1</v>
      </c>
      <c r="X960" s="4">
        <f t="shared" si="967"/>
        <v>4</v>
      </c>
      <c r="Y960" s="4">
        <f t="shared" si="967"/>
        <v>4</v>
      </c>
      <c r="Z960" s="7">
        <f t="shared" si="9"/>
        <v>45248</v>
      </c>
    </row>
    <row r="961">
      <c r="A961" s="1" t="s">
        <v>998</v>
      </c>
      <c r="B961" s="1" t="s">
        <v>41</v>
      </c>
      <c r="C961" s="1">
        <v>5.0</v>
      </c>
      <c r="D961" s="1">
        <v>4.0</v>
      </c>
      <c r="E961" s="1">
        <v>20.0</v>
      </c>
      <c r="F961" s="1" t="s">
        <v>28</v>
      </c>
      <c r="H961" s="2">
        <v>45191.0</v>
      </c>
      <c r="J961" s="3">
        <f t="shared" si="2"/>
        <v>5</v>
      </c>
      <c r="K961" s="4">
        <f t="shared" si="3"/>
        <v>4</v>
      </c>
      <c r="L961" s="4">
        <f t="shared" si="4"/>
        <v>20</v>
      </c>
      <c r="S961" s="1" t="s">
        <v>998</v>
      </c>
      <c r="T961" s="4" t="str">
        <f t="shared" si="5"/>
        <v>Smoothie</v>
      </c>
      <c r="U961" s="4" t="str">
        <f t="shared" si="6"/>
        <v>UNKNOWN</v>
      </c>
      <c r="V961" s="4" t="str">
        <f t="shared" si="7"/>
        <v>Cash</v>
      </c>
      <c r="W961" s="4">
        <f t="shared" ref="W961:Y961" si="968">IF(OR(J961 = "ERROR", J961 = ""), "UNKNOWN", J961)</f>
        <v>5</v>
      </c>
      <c r="X961" s="4">
        <f t="shared" si="968"/>
        <v>4</v>
      </c>
      <c r="Y961" s="4">
        <f t="shared" si="968"/>
        <v>20</v>
      </c>
      <c r="Z961" s="5">
        <f t="shared" si="9"/>
        <v>45191</v>
      </c>
    </row>
    <row r="962">
      <c r="A962" s="1" t="s">
        <v>999</v>
      </c>
      <c r="B962" s="1" t="s">
        <v>55</v>
      </c>
      <c r="C962" s="1">
        <v>4.0</v>
      </c>
      <c r="D962" s="1">
        <v>3.0</v>
      </c>
      <c r="E962" s="1">
        <v>12.0</v>
      </c>
      <c r="G962" s="1" t="s">
        <v>29</v>
      </c>
      <c r="H962" s="2">
        <v>45020.0</v>
      </c>
      <c r="J962" s="3">
        <f t="shared" si="2"/>
        <v>4</v>
      </c>
      <c r="K962" s="4">
        <f t="shared" si="3"/>
        <v>3</v>
      </c>
      <c r="L962" s="4">
        <f t="shared" si="4"/>
        <v>12</v>
      </c>
      <c r="S962" s="1" t="s">
        <v>999</v>
      </c>
      <c r="T962" s="4" t="str">
        <f t="shared" si="5"/>
        <v>Juice</v>
      </c>
      <c r="U962" s="4" t="str">
        <f t="shared" si="6"/>
        <v>In-store</v>
      </c>
      <c r="V962" s="4" t="str">
        <f t="shared" si="7"/>
        <v>UNKNOWN</v>
      </c>
      <c r="W962" s="4">
        <f t="shared" ref="W962:Y962" si="969">IF(OR(J962 = "ERROR", J962 = ""), "UNKNOWN", J962)</f>
        <v>4</v>
      </c>
      <c r="X962" s="4">
        <f t="shared" si="969"/>
        <v>3</v>
      </c>
      <c r="Y962" s="4">
        <f t="shared" si="969"/>
        <v>12</v>
      </c>
      <c r="Z962" s="5">
        <f t="shared" si="9"/>
        <v>45020</v>
      </c>
    </row>
    <row r="963">
      <c r="A963" s="1" t="s">
        <v>1000</v>
      </c>
      <c r="B963" s="1" t="s">
        <v>44</v>
      </c>
      <c r="C963" s="1">
        <v>2.0</v>
      </c>
      <c r="D963" s="1">
        <v>4.0</v>
      </c>
      <c r="E963" s="1">
        <v>8.0</v>
      </c>
      <c r="F963" s="1" t="s">
        <v>39</v>
      </c>
      <c r="G963" s="1" t="s">
        <v>29</v>
      </c>
      <c r="H963" s="6">
        <v>45227.0</v>
      </c>
      <c r="J963" s="3">
        <f t="shared" si="2"/>
        <v>2</v>
      </c>
      <c r="K963" s="4">
        <f t="shared" si="3"/>
        <v>4</v>
      </c>
      <c r="L963" s="4">
        <f t="shared" si="4"/>
        <v>8</v>
      </c>
      <c r="S963" s="1" t="s">
        <v>1000</v>
      </c>
      <c r="T963" s="4" t="str">
        <f t="shared" si="5"/>
        <v>Sandwich</v>
      </c>
      <c r="U963" s="4" t="str">
        <f t="shared" si="6"/>
        <v>In-store</v>
      </c>
      <c r="V963" s="4" t="str">
        <f t="shared" si="7"/>
        <v>Digital Wallet</v>
      </c>
      <c r="W963" s="4">
        <f t="shared" ref="W963:Y963" si="970">IF(OR(J963 = "ERROR", J963 = ""), "UNKNOWN", J963)</f>
        <v>2</v>
      </c>
      <c r="X963" s="4">
        <f t="shared" si="970"/>
        <v>4</v>
      </c>
      <c r="Y963" s="4">
        <f t="shared" si="970"/>
        <v>8</v>
      </c>
      <c r="Z963" s="7">
        <f t="shared" si="9"/>
        <v>45227</v>
      </c>
    </row>
    <row r="964">
      <c r="A964" s="1" t="s">
        <v>1001</v>
      </c>
      <c r="B964" s="1" t="s">
        <v>41</v>
      </c>
      <c r="C964" s="1">
        <v>1.0</v>
      </c>
      <c r="D964" s="1">
        <v>4.0</v>
      </c>
      <c r="F964" s="1" t="s">
        <v>28</v>
      </c>
      <c r="H964" s="2">
        <v>44964.0</v>
      </c>
      <c r="J964" s="3">
        <f t="shared" si="2"/>
        <v>1</v>
      </c>
      <c r="K964" s="4">
        <f t="shared" si="3"/>
        <v>4</v>
      </c>
      <c r="L964" s="4">
        <f t="shared" si="4"/>
        <v>4</v>
      </c>
      <c r="S964" s="1" t="s">
        <v>1001</v>
      </c>
      <c r="T964" s="4" t="str">
        <f t="shared" si="5"/>
        <v>Smoothie</v>
      </c>
      <c r="U964" s="4" t="str">
        <f t="shared" si="6"/>
        <v>UNKNOWN</v>
      </c>
      <c r="V964" s="4" t="str">
        <f t="shared" si="7"/>
        <v>Cash</v>
      </c>
      <c r="W964" s="4">
        <f t="shared" ref="W964:Y964" si="971">IF(OR(J964 = "ERROR", J964 = ""), "UNKNOWN", J964)</f>
        <v>1</v>
      </c>
      <c r="X964" s="4">
        <f t="shared" si="971"/>
        <v>4</v>
      </c>
      <c r="Y964" s="4">
        <f t="shared" si="971"/>
        <v>4</v>
      </c>
      <c r="Z964" s="5">
        <f t="shared" si="9"/>
        <v>44964</v>
      </c>
    </row>
    <row r="965">
      <c r="A965" s="1" t="s">
        <v>1002</v>
      </c>
      <c r="B965" s="1" t="s">
        <v>55</v>
      </c>
      <c r="C965" s="1">
        <v>5.0</v>
      </c>
      <c r="D965" s="1">
        <v>3.0</v>
      </c>
      <c r="E965" s="1">
        <v>15.0</v>
      </c>
      <c r="H965" s="2">
        <v>45031.0</v>
      </c>
      <c r="J965" s="3">
        <f t="shared" si="2"/>
        <v>5</v>
      </c>
      <c r="K965" s="4">
        <f t="shared" si="3"/>
        <v>3</v>
      </c>
      <c r="L965" s="4">
        <f t="shared" si="4"/>
        <v>15</v>
      </c>
      <c r="S965" s="1" t="s">
        <v>1002</v>
      </c>
      <c r="T965" s="4" t="str">
        <f t="shared" si="5"/>
        <v>Juice</v>
      </c>
      <c r="U965" s="4" t="str">
        <f t="shared" si="6"/>
        <v>UNKNOWN</v>
      </c>
      <c r="V965" s="4" t="str">
        <f t="shared" si="7"/>
        <v>UNKNOWN</v>
      </c>
      <c r="W965" s="4">
        <f t="shared" ref="W965:Y965" si="972">IF(OR(J965 = "ERROR", J965 = ""), "UNKNOWN", J965)</f>
        <v>5</v>
      </c>
      <c r="X965" s="4">
        <f t="shared" si="972"/>
        <v>3</v>
      </c>
      <c r="Y965" s="4">
        <f t="shared" si="972"/>
        <v>15</v>
      </c>
      <c r="Z965" s="5">
        <f t="shared" si="9"/>
        <v>45031</v>
      </c>
    </row>
    <row r="966">
      <c r="A966" s="1" t="s">
        <v>1003</v>
      </c>
      <c r="B966" s="1" t="s">
        <v>81</v>
      </c>
      <c r="C966" s="1">
        <v>5.0</v>
      </c>
      <c r="D966" s="1">
        <v>1.5</v>
      </c>
      <c r="E966" s="1">
        <v>7.5</v>
      </c>
      <c r="F966" s="1" t="s">
        <v>23</v>
      </c>
      <c r="G966" s="1" t="s">
        <v>24</v>
      </c>
      <c r="H966" s="2">
        <v>45089.0</v>
      </c>
      <c r="J966" s="3">
        <f t="shared" si="2"/>
        <v>5</v>
      </c>
      <c r="K966" s="4">
        <f t="shared" si="3"/>
        <v>1.5</v>
      </c>
      <c r="L966" s="4">
        <f t="shared" si="4"/>
        <v>7.5</v>
      </c>
      <c r="S966" s="1" t="s">
        <v>1003</v>
      </c>
      <c r="T966" s="4" t="str">
        <f t="shared" si="5"/>
        <v>Tea</v>
      </c>
      <c r="U966" s="4" t="str">
        <f t="shared" si="6"/>
        <v>Takeaway</v>
      </c>
      <c r="V966" s="4" t="str">
        <f t="shared" si="7"/>
        <v>Credit Card</v>
      </c>
      <c r="W966" s="4">
        <f t="shared" ref="W966:Y966" si="973">IF(OR(J966 = "ERROR", J966 = ""), "UNKNOWN", J966)</f>
        <v>5</v>
      </c>
      <c r="X966" s="4">
        <f t="shared" si="973"/>
        <v>1.5</v>
      </c>
      <c r="Y966" s="4">
        <f t="shared" si="973"/>
        <v>7.5</v>
      </c>
      <c r="Z966" s="5">
        <f t="shared" si="9"/>
        <v>45089</v>
      </c>
    </row>
    <row r="967">
      <c r="A967" s="1" t="s">
        <v>1004</v>
      </c>
      <c r="B967" s="1" t="s">
        <v>36</v>
      </c>
      <c r="C967" s="1">
        <v>1.0</v>
      </c>
      <c r="D967" s="1">
        <v>5.0</v>
      </c>
      <c r="E967" s="1">
        <v>5.0</v>
      </c>
      <c r="F967" s="1" t="s">
        <v>25</v>
      </c>
      <c r="G967" s="1" t="s">
        <v>29</v>
      </c>
      <c r="H967" s="2">
        <v>45200.0</v>
      </c>
      <c r="J967" s="3">
        <f t="shared" si="2"/>
        <v>1</v>
      </c>
      <c r="K967" s="4">
        <f t="shared" si="3"/>
        <v>5</v>
      </c>
      <c r="L967" s="4">
        <f t="shared" si="4"/>
        <v>5</v>
      </c>
      <c r="S967" s="1" t="s">
        <v>1004</v>
      </c>
      <c r="T967" s="4" t="str">
        <f t="shared" si="5"/>
        <v>Salad</v>
      </c>
      <c r="U967" s="4" t="str">
        <f t="shared" si="6"/>
        <v>In-store</v>
      </c>
      <c r="V967" s="4" t="str">
        <f t="shared" si="7"/>
        <v>UNKNOWN</v>
      </c>
      <c r="W967" s="4">
        <f t="shared" ref="W967:Y967" si="974">IF(OR(J967 = "ERROR", J967 = ""), "UNKNOWN", J967)</f>
        <v>1</v>
      </c>
      <c r="X967" s="4">
        <f t="shared" si="974"/>
        <v>5</v>
      </c>
      <c r="Y967" s="4">
        <f t="shared" si="974"/>
        <v>5</v>
      </c>
      <c r="Z967" s="5">
        <f t="shared" si="9"/>
        <v>45200</v>
      </c>
    </row>
    <row r="968">
      <c r="A968" s="1" t="s">
        <v>1005</v>
      </c>
      <c r="B968" s="1" t="s">
        <v>27</v>
      </c>
      <c r="C968" s="1">
        <v>1.0</v>
      </c>
      <c r="D968" s="1">
        <v>3.0</v>
      </c>
      <c r="E968" s="1">
        <v>3.0</v>
      </c>
      <c r="F968" s="1" t="s">
        <v>39</v>
      </c>
      <c r="G968" s="1" t="s">
        <v>24</v>
      </c>
      <c r="H968" s="2">
        <v>45000.0</v>
      </c>
      <c r="J968" s="3">
        <f t="shared" si="2"/>
        <v>1</v>
      </c>
      <c r="K968" s="4">
        <f t="shared" si="3"/>
        <v>3</v>
      </c>
      <c r="L968" s="4">
        <f t="shared" si="4"/>
        <v>3</v>
      </c>
      <c r="S968" s="1" t="s">
        <v>1005</v>
      </c>
      <c r="T968" s="4" t="str">
        <f t="shared" si="5"/>
        <v>Cake</v>
      </c>
      <c r="U968" s="4" t="str">
        <f t="shared" si="6"/>
        <v>Takeaway</v>
      </c>
      <c r="V968" s="4" t="str">
        <f t="shared" si="7"/>
        <v>Digital Wallet</v>
      </c>
      <c r="W968" s="4">
        <f t="shared" ref="W968:Y968" si="975">IF(OR(J968 = "ERROR", J968 = ""), "UNKNOWN", J968)</f>
        <v>1</v>
      </c>
      <c r="X968" s="4">
        <f t="shared" si="975"/>
        <v>3</v>
      </c>
      <c r="Y968" s="4">
        <f t="shared" si="975"/>
        <v>3</v>
      </c>
      <c r="Z968" s="5">
        <f t="shared" si="9"/>
        <v>45000</v>
      </c>
    </row>
    <row r="969">
      <c r="A969" s="1" t="s">
        <v>1006</v>
      </c>
      <c r="B969" s="1" t="s">
        <v>25</v>
      </c>
      <c r="C969" s="1">
        <v>1.0</v>
      </c>
      <c r="D969" s="1">
        <v>1.0</v>
      </c>
      <c r="E969" s="1">
        <v>1.0</v>
      </c>
      <c r="G969" s="1" t="s">
        <v>25</v>
      </c>
      <c r="H969" s="2">
        <v>45191.0</v>
      </c>
      <c r="J969" s="3">
        <f t="shared" si="2"/>
        <v>1</v>
      </c>
      <c r="K969" s="4">
        <f t="shared" si="3"/>
        <v>1</v>
      </c>
      <c r="L969" s="4">
        <f t="shared" si="4"/>
        <v>1</v>
      </c>
      <c r="S969" s="1" t="s">
        <v>1006</v>
      </c>
      <c r="T969" s="4" t="str">
        <f t="shared" si="5"/>
        <v>UNKNOWN</v>
      </c>
      <c r="U969" s="4" t="str">
        <f t="shared" si="6"/>
        <v>UNKNOWN</v>
      </c>
      <c r="V969" s="4" t="str">
        <f t="shared" si="7"/>
        <v>UNKNOWN</v>
      </c>
      <c r="W969" s="4">
        <f t="shared" ref="W969:Y969" si="976">IF(OR(J969 = "ERROR", J969 = ""), "UNKNOWN", J969)</f>
        <v>1</v>
      </c>
      <c r="X969" s="4">
        <f t="shared" si="976"/>
        <v>1</v>
      </c>
      <c r="Y969" s="4">
        <f t="shared" si="976"/>
        <v>1</v>
      </c>
      <c r="Z969" s="5">
        <f t="shared" si="9"/>
        <v>45191</v>
      </c>
    </row>
    <row r="970">
      <c r="A970" s="1" t="s">
        <v>1007</v>
      </c>
      <c r="B970" s="1" t="s">
        <v>44</v>
      </c>
      <c r="C970" s="1">
        <v>1.0</v>
      </c>
      <c r="D970" s="1">
        <v>4.0</v>
      </c>
      <c r="E970" s="1">
        <v>4.0</v>
      </c>
      <c r="F970" s="1" t="s">
        <v>23</v>
      </c>
      <c r="G970" s="1" t="s">
        <v>29</v>
      </c>
      <c r="H970" s="2">
        <v>44967.0</v>
      </c>
      <c r="J970" s="3">
        <f t="shared" si="2"/>
        <v>1</v>
      </c>
      <c r="K970" s="4">
        <f t="shared" si="3"/>
        <v>4</v>
      </c>
      <c r="L970" s="4">
        <f t="shared" si="4"/>
        <v>4</v>
      </c>
      <c r="S970" s="1" t="s">
        <v>1007</v>
      </c>
      <c r="T970" s="4" t="str">
        <f t="shared" si="5"/>
        <v>Sandwich</v>
      </c>
      <c r="U970" s="4" t="str">
        <f t="shared" si="6"/>
        <v>In-store</v>
      </c>
      <c r="V970" s="4" t="str">
        <f t="shared" si="7"/>
        <v>Credit Card</v>
      </c>
      <c r="W970" s="4">
        <f t="shared" ref="W970:Y970" si="977">IF(OR(J970 = "ERROR", J970 = ""), "UNKNOWN", J970)</f>
        <v>1</v>
      </c>
      <c r="X970" s="4">
        <f t="shared" si="977"/>
        <v>4</v>
      </c>
      <c r="Y970" s="4">
        <f t="shared" si="977"/>
        <v>4</v>
      </c>
      <c r="Z970" s="5">
        <f t="shared" si="9"/>
        <v>44967</v>
      </c>
    </row>
    <row r="971">
      <c r="A971" s="1" t="s">
        <v>1008</v>
      </c>
      <c r="B971" s="1" t="s">
        <v>55</v>
      </c>
      <c r="C971" s="1">
        <v>4.0</v>
      </c>
      <c r="D971" s="1">
        <v>3.0</v>
      </c>
      <c r="E971" s="1" t="s">
        <v>25</v>
      </c>
      <c r="F971" s="1" t="s">
        <v>25</v>
      </c>
      <c r="G971" s="1" t="s">
        <v>29</v>
      </c>
      <c r="H971" s="2">
        <v>45010.0</v>
      </c>
      <c r="J971" s="3">
        <f t="shared" si="2"/>
        <v>4</v>
      </c>
      <c r="K971" s="4">
        <f t="shared" si="3"/>
        <v>3</v>
      </c>
      <c r="L971" s="4">
        <f t="shared" si="4"/>
        <v>12</v>
      </c>
      <c r="S971" s="1" t="s">
        <v>1008</v>
      </c>
      <c r="T971" s="4" t="str">
        <f t="shared" si="5"/>
        <v>Juice</v>
      </c>
      <c r="U971" s="4" t="str">
        <f t="shared" si="6"/>
        <v>In-store</v>
      </c>
      <c r="V971" s="4" t="str">
        <f t="shared" si="7"/>
        <v>UNKNOWN</v>
      </c>
      <c r="W971" s="4">
        <f t="shared" ref="W971:Y971" si="978">IF(OR(J971 = "ERROR", J971 = ""), "UNKNOWN", J971)</f>
        <v>4</v>
      </c>
      <c r="X971" s="4">
        <f t="shared" si="978"/>
        <v>3</v>
      </c>
      <c r="Y971" s="4">
        <f t="shared" si="978"/>
        <v>12</v>
      </c>
      <c r="Z971" s="5">
        <f t="shared" si="9"/>
        <v>45010</v>
      </c>
    </row>
    <row r="972">
      <c r="A972" s="1" t="s">
        <v>1009</v>
      </c>
      <c r="B972" s="1" t="s">
        <v>44</v>
      </c>
      <c r="C972" s="1">
        <v>5.0</v>
      </c>
      <c r="D972" s="1">
        <v>4.0</v>
      </c>
      <c r="E972" s="1">
        <v>20.0</v>
      </c>
      <c r="F972" s="1" t="s">
        <v>28</v>
      </c>
      <c r="G972" s="1" t="s">
        <v>29</v>
      </c>
      <c r="H972" s="2">
        <v>45171.0</v>
      </c>
      <c r="J972" s="3">
        <f t="shared" si="2"/>
        <v>5</v>
      </c>
      <c r="K972" s="4">
        <f t="shared" si="3"/>
        <v>4</v>
      </c>
      <c r="L972" s="4">
        <f t="shared" si="4"/>
        <v>20</v>
      </c>
      <c r="S972" s="1" t="s">
        <v>1009</v>
      </c>
      <c r="T972" s="4" t="str">
        <f t="shared" si="5"/>
        <v>Sandwich</v>
      </c>
      <c r="U972" s="4" t="str">
        <f t="shared" si="6"/>
        <v>In-store</v>
      </c>
      <c r="V972" s="4" t="str">
        <f t="shared" si="7"/>
        <v>Cash</v>
      </c>
      <c r="W972" s="4">
        <f t="shared" ref="W972:Y972" si="979">IF(OR(J972 = "ERROR", J972 = ""), "UNKNOWN", J972)</f>
        <v>5</v>
      </c>
      <c r="X972" s="4">
        <f t="shared" si="979"/>
        <v>4</v>
      </c>
      <c r="Y972" s="4">
        <f t="shared" si="979"/>
        <v>20</v>
      </c>
      <c r="Z972" s="5">
        <f t="shared" si="9"/>
        <v>45171</v>
      </c>
    </row>
    <row r="973">
      <c r="A973" s="1" t="s">
        <v>1010</v>
      </c>
      <c r="B973" s="1" t="s">
        <v>81</v>
      </c>
      <c r="C973" s="1">
        <v>2.0</v>
      </c>
      <c r="D973" s="1">
        <v>1.5</v>
      </c>
      <c r="E973" s="1">
        <v>3.0</v>
      </c>
      <c r="H973" s="2">
        <v>45186.0</v>
      </c>
      <c r="J973" s="3">
        <f t="shared" si="2"/>
        <v>2</v>
      </c>
      <c r="K973" s="4">
        <f t="shared" si="3"/>
        <v>1.5</v>
      </c>
      <c r="L973" s="4">
        <f t="shared" si="4"/>
        <v>3</v>
      </c>
      <c r="S973" s="1" t="s">
        <v>1010</v>
      </c>
      <c r="T973" s="4" t="str">
        <f t="shared" si="5"/>
        <v>Tea</v>
      </c>
      <c r="U973" s="4" t="str">
        <f t="shared" si="6"/>
        <v>UNKNOWN</v>
      </c>
      <c r="V973" s="4" t="str">
        <f t="shared" si="7"/>
        <v>UNKNOWN</v>
      </c>
      <c r="W973" s="4">
        <f t="shared" ref="W973:Y973" si="980">IF(OR(J973 = "ERROR", J973 = ""), "UNKNOWN", J973)</f>
        <v>2</v>
      </c>
      <c r="X973" s="4">
        <f t="shared" si="980"/>
        <v>1.5</v>
      </c>
      <c r="Y973" s="4">
        <f t="shared" si="980"/>
        <v>3</v>
      </c>
      <c r="Z973" s="5">
        <f t="shared" si="9"/>
        <v>45186</v>
      </c>
    </row>
    <row r="974">
      <c r="A974" s="1" t="s">
        <v>1011</v>
      </c>
      <c r="C974" s="1">
        <v>2.0</v>
      </c>
      <c r="D974" s="1">
        <v>5.0</v>
      </c>
      <c r="E974" s="1">
        <v>10.0</v>
      </c>
      <c r="H974" s="2">
        <v>45232.0</v>
      </c>
      <c r="J974" s="3">
        <f t="shared" si="2"/>
        <v>2</v>
      </c>
      <c r="K974" s="4">
        <f t="shared" si="3"/>
        <v>5</v>
      </c>
      <c r="L974" s="4">
        <f t="shared" si="4"/>
        <v>10</v>
      </c>
      <c r="S974" s="1" t="s">
        <v>1011</v>
      </c>
      <c r="T974" s="4" t="str">
        <f t="shared" si="5"/>
        <v>UNKNOWN</v>
      </c>
      <c r="U974" s="4" t="str">
        <f t="shared" si="6"/>
        <v>UNKNOWN</v>
      </c>
      <c r="V974" s="4" t="str">
        <f t="shared" si="7"/>
        <v>UNKNOWN</v>
      </c>
      <c r="W974" s="4">
        <f t="shared" ref="W974:Y974" si="981">IF(OR(J974 = "ERROR", J974 = ""), "UNKNOWN", J974)</f>
        <v>2</v>
      </c>
      <c r="X974" s="4">
        <f t="shared" si="981"/>
        <v>5</v>
      </c>
      <c r="Y974" s="4">
        <f t="shared" si="981"/>
        <v>10</v>
      </c>
      <c r="Z974" s="5">
        <f t="shared" si="9"/>
        <v>45232</v>
      </c>
    </row>
    <row r="975">
      <c r="A975" s="1" t="s">
        <v>1012</v>
      </c>
      <c r="B975" s="1" t="s">
        <v>22</v>
      </c>
      <c r="C975" s="1" t="s">
        <v>30</v>
      </c>
      <c r="D975" s="1">
        <v>2.0</v>
      </c>
      <c r="E975" s="1">
        <v>4.0</v>
      </c>
      <c r="G975" s="1" t="s">
        <v>24</v>
      </c>
      <c r="H975" s="2">
        <v>45263.0</v>
      </c>
      <c r="J975" s="3">
        <f t="shared" si="2"/>
        <v>2</v>
      </c>
      <c r="K975" s="4">
        <f t="shared" si="3"/>
        <v>2</v>
      </c>
      <c r="L975" s="4">
        <f t="shared" si="4"/>
        <v>4</v>
      </c>
      <c r="S975" s="1" t="s">
        <v>1012</v>
      </c>
      <c r="T975" s="4" t="str">
        <f t="shared" si="5"/>
        <v>Coffee</v>
      </c>
      <c r="U975" s="4" t="str">
        <f t="shared" si="6"/>
        <v>Takeaway</v>
      </c>
      <c r="V975" s="4" t="str">
        <f t="shared" si="7"/>
        <v>UNKNOWN</v>
      </c>
      <c r="W975" s="4">
        <f t="shared" ref="W975:Y975" si="982">IF(OR(J975 = "ERROR", J975 = ""), "UNKNOWN", J975)</f>
        <v>2</v>
      </c>
      <c r="X975" s="4">
        <f t="shared" si="982"/>
        <v>2</v>
      </c>
      <c r="Y975" s="4">
        <f t="shared" si="982"/>
        <v>4</v>
      </c>
      <c r="Z975" s="5">
        <f t="shared" si="9"/>
        <v>45263</v>
      </c>
    </row>
    <row r="976">
      <c r="A976" s="1" t="s">
        <v>1013</v>
      </c>
      <c r="B976" s="1" t="s">
        <v>41</v>
      </c>
      <c r="C976" s="1" t="s">
        <v>30</v>
      </c>
      <c r="D976" s="1">
        <v>4.0</v>
      </c>
      <c r="E976" s="1">
        <v>4.0</v>
      </c>
      <c r="F976" s="1" t="s">
        <v>23</v>
      </c>
      <c r="G976" s="1" t="s">
        <v>29</v>
      </c>
      <c r="H976" s="1" t="s">
        <v>30</v>
      </c>
      <c r="J976" s="3">
        <f t="shared" si="2"/>
        <v>1</v>
      </c>
      <c r="K976" s="4">
        <f t="shared" si="3"/>
        <v>4</v>
      </c>
      <c r="L976" s="4">
        <f t="shared" si="4"/>
        <v>4</v>
      </c>
      <c r="S976" s="1" t="s">
        <v>1013</v>
      </c>
      <c r="T976" s="4" t="str">
        <f t="shared" si="5"/>
        <v>Smoothie</v>
      </c>
      <c r="U976" s="4" t="str">
        <f t="shared" si="6"/>
        <v>In-store</v>
      </c>
      <c r="V976" s="4" t="str">
        <f t="shared" si="7"/>
        <v>Credit Card</v>
      </c>
      <c r="W976" s="4">
        <f t="shared" ref="W976:Y976" si="983">IF(OR(J976 = "ERROR", J976 = ""), "UNKNOWN", J976)</f>
        <v>1</v>
      </c>
      <c r="X976" s="4">
        <f t="shared" si="983"/>
        <v>4</v>
      </c>
      <c r="Y976" s="4">
        <f t="shared" si="983"/>
        <v>4</v>
      </c>
      <c r="Z976" s="4" t="str">
        <f t="shared" si="9"/>
        <v>UNKNOWN</v>
      </c>
    </row>
    <row r="977">
      <c r="A977" s="1" t="s">
        <v>1014</v>
      </c>
      <c r="C977" s="1">
        <v>2.0</v>
      </c>
      <c r="D977" s="1">
        <v>3.0</v>
      </c>
      <c r="E977" s="1">
        <v>6.0</v>
      </c>
      <c r="F977" s="1" t="s">
        <v>39</v>
      </c>
      <c r="G977" s="1" t="s">
        <v>24</v>
      </c>
      <c r="H977" s="2">
        <v>45126.0</v>
      </c>
      <c r="J977" s="3">
        <f t="shared" si="2"/>
        <v>2</v>
      </c>
      <c r="K977" s="4">
        <f t="shared" si="3"/>
        <v>3</v>
      </c>
      <c r="L977" s="4">
        <f t="shared" si="4"/>
        <v>6</v>
      </c>
      <c r="S977" s="1" t="s">
        <v>1014</v>
      </c>
      <c r="T977" s="4" t="str">
        <f t="shared" si="5"/>
        <v>UNKNOWN</v>
      </c>
      <c r="U977" s="4" t="str">
        <f t="shared" si="6"/>
        <v>Takeaway</v>
      </c>
      <c r="V977" s="4" t="str">
        <f t="shared" si="7"/>
        <v>Digital Wallet</v>
      </c>
      <c r="W977" s="4">
        <f t="shared" ref="W977:Y977" si="984">IF(OR(J977 = "ERROR", J977 = ""), "UNKNOWN", J977)</f>
        <v>2</v>
      </c>
      <c r="X977" s="4">
        <f t="shared" si="984"/>
        <v>3</v>
      </c>
      <c r="Y977" s="4">
        <f t="shared" si="984"/>
        <v>6</v>
      </c>
      <c r="Z977" s="5">
        <f t="shared" si="9"/>
        <v>45126</v>
      </c>
    </row>
    <row r="978">
      <c r="A978" s="1" t="s">
        <v>1015</v>
      </c>
      <c r="B978" s="1" t="s">
        <v>22</v>
      </c>
      <c r="C978" s="1">
        <v>5.0</v>
      </c>
      <c r="D978" s="1">
        <v>2.0</v>
      </c>
      <c r="E978" s="1">
        <v>10.0</v>
      </c>
      <c r="F978" s="1" t="s">
        <v>39</v>
      </c>
      <c r="G978" s="1" t="s">
        <v>24</v>
      </c>
      <c r="H978" s="2">
        <v>45182.0</v>
      </c>
      <c r="J978" s="3">
        <f t="shared" si="2"/>
        <v>5</v>
      </c>
      <c r="K978" s="4">
        <f t="shared" si="3"/>
        <v>2</v>
      </c>
      <c r="L978" s="4">
        <f t="shared" si="4"/>
        <v>10</v>
      </c>
      <c r="S978" s="1" t="s">
        <v>1015</v>
      </c>
      <c r="T978" s="4" t="str">
        <f t="shared" si="5"/>
        <v>Coffee</v>
      </c>
      <c r="U978" s="4" t="str">
        <f t="shared" si="6"/>
        <v>Takeaway</v>
      </c>
      <c r="V978" s="4" t="str">
        <f t="shared" si="7"/>
        <v>Digital Wallet</v>
      </c>
      <c r="W978" s="4">
        <f t="shared" ref="W978:Y978" si="985">IF(OR(J978 = "ERROR", J978 = ""), "UNKNOWN", J978)</f>
        <v>5</v>
      </c>
      <c r="X978" s="4">
        <f t="shared" si="985"/>
        <v>2</v>
      </c>
      <c r="Y978" s="4">
        <f t="shared" si="985"/>
        <v>10</v>
      </c>
      <c r="Z978" s="5">
        <f t="shared" si="9"/>
        <v>45182</v>
      </c>
    </row>
    <row r="979">
      <c r="A979" s="1" t="s">
        <v>1016</v>
      </c>
      <c r="B979" s="1" t="s">
        <v>36</v>
      </c>
      <c r="C979" s="1">
        <v>2.0</v>
      </c>
      <c r="D979" s="1">
        <v>5.0</v>
      </c>
      <c r="E979" s="1">
        <v>10.0</v>
      </c>
      <c r="F979" s="1" t="s">
        <v>28</v>
      </c>
      <c r="G979" s="1" t="s">
        <v>29</v>
      </c>
      <c r="H979" s="6">
        <v>45252.0</v>
      </c>
      <c r="J979" s="3">
        <f t="shared" si="2"/>
        <v>2</v>
      </c>
      <c r="K979" s="4">
        <f t="shared" si="3"/>
        <v>5</v>
      </c>
      <c r="L979" s="4">
        <f t="shared" si="4"/>
        <v>10</v>
      </c>
      <c r="S979" s="1" t="s">
        <v>1016</v>
      </c>
      <c r="T979" s="4" t="str">
        <f t="shared" si="5"/>
        <v>Salad</v>
      </c>
      <c r="U979" s="4" t="str">
        <f t="shared" si="6"/>
        <v>In-store</v>
      </c>
      <c r="V979" s="4" t="str">
        <f t="shared" si="7"/>
        <v>Cash</v>
      </c>
      <c r="W979" s="4">
        <f t="shared" ref="W979:Y979" si="986">IF(OR(J979 = "ERROR", J979 = ""), "UNKNOWN", J979)</f>
        <v>2</v>
      </c>
      <c r="X979" s="4">
        <f t="shared" si="986"/>
        <v>5</v>
      </c>
      <c r="Y979" s="4">
        <f t="shared" si="986"/>
        <v>10</v>
      </c>
      <c r="Z979" s="7">
        <f t="shared" si="9"/>
        <v>45252</v>
      </c>
    </row>
    <row r="980">
      <c r="A980" s="1" t="s">
        <v>1017</v>
      </c>
      <c r="B980" s="1" t="s">
        <v>32</v>
      </c>
      <c r="C980" s="1" t="s">
        <v>30</v>
      </c>
      <c r="D980" s="1">
        <v>1.0</v>
      </c>
      <c r="E980" s="1">
        <v>1.0</v>
      </c>
      <c r="F980" s="1" t="s">
        <v>39</v>
      </c>
      <c r="G980" s="1" t="s">
        <v>30</v>
      </c>
      <c r="H980" s="2">
        <v>45030.0</v>
      </c>
      <c r="J980" s="3">
        <f t="shared" si="2"/>
        <v>1</v>
      </c>
      <c r="K980" s="4">
        <f t="shared" si="3"/>
        <v>1</v>
      </c>
      <c r="L980" s="4">
        <f t="shared" si="4"/>
        <v>1</v>
      </c>
      <c r="S980" s="1" t="s">
        <v>1017</v>
      </c>
      <c r="T980" s="4" t="str">
        <f t="shared" si="5"/>
        <v>Cookie</v>
      </c>
      <c r="U980" s="4" t="str">
        <f t="shared" si="6"/>
        <v>UNKNOWN</v>
      </c>
      <c r="V980" s="4" t="str">
        <f t="shared" si="7"/>
        <v>Digital Wallet</v>
      </c>
      <c r="W980" s="4">
        <f t="shared" ref="W980:Y980" si="987">IF(OR(J980 = "ERROR", J980 = ""), "UNKNOWN", J980)</f>
        <v>1</v>
      </c>
      <c r="X980" s="4">
        <f t="shared" si="987"/>
        <v>1</v>
      </c>
      <c r="Y980" s="4">
        <f t="shared" si="987"/>
        <v>1</v>
      </c>
      <c r="Z980" s="5">
        <f t="shared" si="9"/>
        <v>45030</v>
      </c>
    </row>
    <row r="981">
      <c r="A981" s="1" t="s">
        <v>1018</v>
      </c>
      <c r="B981" s="1" t="s">
        <v>41</v>
      </c>
      <c r="C981" s="1">
        <v>4.0</v>
      </c>
      <c r="D981" s="1">
        <v>4.0</v>
      </c>
      <c r="E981" s="1">
        <v>16.0</v>
      </c>
      <c r="F981" s="1" t="s">
        <v>39</v>
      </c>
      <c r="G981" s="1" t="s">
        <v>29</v>
      </c>
      <c r="H981" s="2">
        <v>45145.0</v>
      </c>
      <c r="J981" s="3">
        <f t="shared" si="2"/>
        <v>4</v>
      </c>
      <c r="K981" s="4">
        <f t="shared" si="3"/>
        <v>4</v>
      </c>
      <c r="L981" s="4">
        <f t="shared" si="4"/>
        <v>16</v>
      </c>
      <c r="S981" s="1" t="s">
        <v>1018</v>
      </c>
      <c r="T981" s="4" t="str">
        <f t="shared" si="5"/>
        <v>Smoothie</v>
      </c>
      <c r="U981" s="4" t="str">
        <f t="shared" si="6"/>
        <v>In-store</v>
      </c>
      <c r="V981" s="4" t="str">
        <f t="shared" si="7"/>
        <v>Digital Wallet</v>
      </c>
      <c r="W981" s="4">
        <f t="shared" ref="W981:Y981" si="988">IF(OR(J981 = "ERROR", J981 = ""), "UNKNOWN", J981)</f>
        <v>4</v>
      </c>
      <c r="X981" s="4">
        <f t="shared" si="988"/>
        <v>4</v>
      </c>
      <c r="Y981" s="4">
        <f t="shared" si="988"/>
        <v>16</v>
      </c>
      <c r="Z981" s="5">
        <f t="shared" si="9"/>
        <v>45145</v>
      </c>
    </row>
    <row r="982">
      <c r="A982" s="1" t="s">
        <v>1019</v>
      </c>
      <c r="B982" s="1" t="s">
        <v>22</v>
      </c>
      <c r="C982" s="1">
        <v>1.0</v>
      </c>
      <c r="D982" s="1">
        <v>2.0</v>
      </c>
      <c r="E982" s="1">
        <v>2.0</v>
      </c>
      <c r="F982" s="1" t="s">
        <v>39</v>
      </c>
      <c r="G982" s="1" t="s">
        <v>29</v>
      </c>
      <c r="H982" s="2">
        <v>45207.0</v>
      </c>
      <c r="J982" s="3">
        <f t="shared" si="2"/>
        <v>1</v>
      </c>
      <c r="K982" s="4">
        <f t="shared" si="3"/>
        <v>2</v>
      </c>
      <c r="L982" s="4">
        <f t="shared" si="4"/>
        <v>2</v>
      </c>
      <c r="S982" s="1" t="s">
        <v>1019</v>
      </c>
      <c r="T982" s="4" t="str">
        <f t="shared" si="5"/>
        <v>Coffee</v>
      </c>
      <c r="U982" s="4" t="str">
        <f t="shared" si="6"/>
        <v>In-store</v>
      </c>
      <c r="V982" s="4" t="str">
        <f t="shared" si="7"/>
        <v>Digital Wallet</v>
      </c>
      <c r="W982" s="4">
        <f t="shared" ref="W982:Y982" si="989">IF(OR(J982 = "ERROR", J982 = ""), "UNKNOWN", J982)</f>
        <v>1</v>
      </c>
      <c r="X982" s="4">
        <f t="shared" si="989"/>
        <v>2</v>
      </c>
      <c r="Y982" s="4">
        <f t="shared" si="989"/>
        <v>2</v>
      </c>
      <c r="Z982" s="5">
        <f t="shared" si="9"/>
        <v>45207</v>
      </c>
    </row>
    <row r="983">
      <c r="A983" s="1" t="s">
        <v>1020</v>
      </c>
      <c r="B983" s="1" t="s">
        <v>41</v>
      </c>
      <c r="C983" s="1">
        <v>4.0</v>
      </c>
      <c r="D983" s="1">
        <v>4.0</v>
      </c>
      <c r="E983" s="1">
        <v>16.0</v>
      </c>
      <c r="F983" s="1" t="s">
        <v>23</v>
      </c>
      <c r="H983" s="2">
        <v>45263.0</v>
      </c>
      <c r="J983" s="3">
        <f t="shared" si="2"/>
        <v>4</v>
      </c>
      <c r="K983" s="4">
        <f t="shared" si="3"/>
        <v>4</v>
      </c>
      <c r="L983" s="4">
        <f t="shared" si="4"/>
        <v>16</v>
      </c>
      <c r="S983" s="1" t="s">
        <v>1020</v>
      </c>
      <c r="T983" s="4" t="str">
        <f t="shared" si="5"/>
        <v>Smoothie</v>
      </c>
      <c r="U983" s="4" t="str">
        <f t="shared" si="6"/>
        <v>UNKNOWN</v>
      </c>
      <c r="V983" s="4" t="str">
        <f t="shared" si="7"/>
        <v>Credit Card</v>
      </c>
      <c r="W983" s="4">
        <f t="shared" ref="W983:Y983" si="990">IF(OR(J983 = "ERROR", J983 = ""), "UNKNOWN", J983)</f>
        <v>4</v>
      </c>
      <c r="X983" s="4">
        <f t="shared" si="990"/>
        <v>4</v>
      </c>
      <c r="Y983" s="4">
        <f t="shared" si="990"/>
        <v>16</v>
      </c>
      <c r="Z983" s="5">
        <f t="shared" si="9"/>
        <v>45263</v>
      </c>
    </row>
    <row r="984">
      <c r="A984" s="1" t="s">
        <v>1021</v>
      </c>
      <c r="B984" s="1" t="s">
        <v>81</v>
      </c>
      <c r="C984" s="1">
        <v>2.0</v>
      </c>
      <c r="D984" s="1">
        <v>1.5</v>
      </c>
      <c r="E984" s="1">
        <v>3.0</v>
      </c>
      <c r="G984" s="1" t="s">
        <v>24</v>
      </c>
      <c r="H984" s="2">
        <v>45190.0</v>
      </c>
      <c r="J984" s="3">
        <f t="shared" si="2"/>
        <v>2</v>
      </c>
      <c r="K984" s="4">
        <f t="shared" si="3"/>
        <v>1.5</v>
      </c>
      <c r="L984" s="4">
        <f t="shared" si="4"/>
        <v>3</v>
      </c>
      <c r="S984" s="1" t="s">
        <v>1021</v>
      </c>
      <c r="T984" s="4" t="str">
        <f t="shared" si="5"/>
        <v>Tea</v>
      </c>
      <c r="U984" s="4" t="str">
        <f t="shared" si="6"/>
        <v>Takeaway</v>
      </c>
      <c r="V984" s="4" t="str">
        <f t="shared" si="7"/>
        <v>UNKNOWN</v>
      </c>
      <c r="W984" s="4">
        <f t="shared" ref="W984:Y984" si="991">IF(OR(J984 = "ERROR", J984 = ""), "UNKNOWN", J984)</f>
        <v>2</v>
      </c>
      <c r="X984" s="4">
        <f t="shared" si="991"/>
        <v>1.5</v>
      </c>
      <c r="Y984" s="4">
        <f t="shared" si="991"/>
        <v>3</v>
      </c>
      <c r="Z984" s="5">
        <f t="shared" si="9"/>
        <v>45190</v>
      </c>
    </row>
    <row r="985">
      <c r="A985" s="1" t="s">
        <v>1022</v>
      </c>
      <c r="B985" s="1" t="s">
        <v>27</v>
      </c>
      <c r="C985" s="1">
        <v>1.0</v>
      </c>
      <c r="D985" s="1" t="s">
        <v>25</v>
      </c>
      <c r="E985" s="1">
        <v>3.0</v>
      </c>
      <c r="G985" s="1" t="s">
        <v>29</v>
      </c>
      <c r="H985" s="2">
        <v>45050.0</v>
      </c>
      <c r="J985" s="3">
        <f t="shared" si="2"/>
        <v>1</v>
      </c>
      <c r="K985" s="4">
        <f t="shared" si="3"/>
        <v>3</v>
      </c>
      <c r="L985" s="4">
        <f t="shared" si="4"/>
        <v>3</v>
      </c>
      <c r="S985" s="1" t="s">
        <v>1022</v>
      </c>
      <c r="T985" s="4" t="str">
        <f t="shared" si="5"/>
        <v>Cake</v>
      </c>
      <c r="U985" s="4" t="str">
        <f t="shared" si="6"/>
        <v>In-store</v>
      </c>
      <c r="V985" s="4" t="str">
        <f t="shared" si="7"/>
        <v>UNKNOWN</v>
      </c>
      <c r="W985" s="4">
        <f t="shared" ref="W985:Y985" si="992">IF(OR(J985 = "ERROR", J985 = ""), "UNKNOWN", J985)</f>
        <v>1</v>
      </c>
      <c r="X985" s="4">
        <f t="shared" si="992"/>
        <v>3</v>
      </c>
      <c r="Y985" s="4">
        <f t="shared" si="992"/>
        <v>3</v>
      </c>
      <c r="Z985" s="5">
        <f t="shared" si="9"/>
        <v>45050</v>
      </c>
    </row>
    <row r="986">
      <c r="A986" s="1" t="s">
        <v>1023</v>
      </c>
      <c r="B986" s="1" t="s">
        <v>25</v>
      </c>
      <c r="C986" s="1">
        <v>4.0</v>
      </c>
      <c r="D986" s="1">
        <v>5.0</v>
      </c>
      <c r="E986" s="1">
        <v>20.0</v>
      </c>
      <c r="F986" s="1" t="s">
        <v>23</v>
      </c>
      <c r="H986" s="6">
        <v>45210.0</v>
      </c>
      <c r="J986" s="3">
        <f t="shared" si="2"/>
        <v>4</v>
      </c>
      <c r="K986" s="4">
        <f t="shared" si="3"/>
        <v>5</v>
      </c>
      <c r="L986" s="4">
        <f t="shared" si="4"/>
        <v>20</v>
      </c>
      <c r="S986" s="1" t="s">
        <v>1023</v>
      </c>
      <c r="T986" s="4" t="str">
        <f t="shared" si="5"/>
        <v>UNKNOWN</v>
      </c>
      <c r="U986" s="4" t="str">
        <f t="shared" si="6"/>
        <v>UNKNOWN</v>
      </c>
      <c r="V986" s="4" t="str">
        <f t="shared" si="7"/>
        <v>Credit Card</v>
      </c>
      <c r="W986" s="4">
        <f t="shared" ref="W986:Y986" si="993">IF(OR(J986 = "ERROR", J986 = ""), "UNKNOWN", J986)</f>
        <v>4</v>
      </c>
      <c r="X986" s="4">
        <f t="shared" si="993"/>
        <v>5</v>
      </c>
      <c r="Y986" s="4">
        <f t="shared" si="993"/>
        <v>20</v>
      </c>
      <c r="Z986" s="7">
        <f t="shared" si="9"/>
        <v>45210</v>
      </c>
    </row>
    <row r="987">
      <c r="A987" s="1" t="s">
        <v>1024</v>
      </c>
      <c r="B987" s="1" t="s">
        <v>55</v>
      </c>
      <c r="C987" s="1" t="s">
        <v>25</v>
      </c>
      <c r="D987" s="1">
        <v>3.0</v>
      </c>
      <c r="E987" s="1">
        <v>6.0</v>
      </c>
      <c r="F987" s="1" t="s">
        <v>28</v>
      </c>
      <c r="G987" s="1" t="s">
        <v>24</v>
      </c>
      <c r="H987" s="2">
        <v>45231.0</v>
      </c>
      <c r="J987" s="3">
        <f t="shared" si="2"/>
        <v>2</v>
      </c>
      <c r="K987" s="4">
        <f t="shared" si="3"/>
        <v>3</v>
      </c>
      <c r="L987" s="4">
        <f t="shared" si="4"/>
        <v>6</v>
      </c>
      <c r="S987" s="1" t="s">
        <v>1024</v>
      </c>
      <c r="T987" s="4" t="str">
        <f t="shared" si="5"/>
        <v>Juice</v>
      </c>
      <c r="U987" s="4" t="str">
        <f t="shared" si="6"/>
        <v>Takeaway</v>
      </c>
      <c r="V987" s="4" t="str">
        <f t="shared" si="7"/>
        <v>Cash</v>
      </c>
      <c r="W987" s="4">
        <f t="shared" ref="W987:Y987" si="994">IF(OR(J987 = "ERROR", J987 = ""), "UNKNOWN", J987)</f>
        <v>2</v>
      </c>
      <c r="X987" s="4">
        <f t="shared" si="994"/>
        <v>3</v>
      </c>
      <c r="Y987" s="4">
        <f t="shared" si="994"/>
        <v>6</v>
      </c>
      <c r="Z987" s="5">
        <f t="shared" si="9"/>
        <v>45231</v>
      </c>
    </row>
    <row r="988">
      <c r="A988" s="1" t="s">
        <v>1025</v>
      </c>
      <c r="B988" s="1" t="s">
        <v>81</v>
      </c>
      <c r="C988" s="1">
        <v>4.0</v>
      </c>
      <c r="D988" s="1">
        <v>1.5</v>
      </c>
      <c r="E988" s="1">
        <v>6.0</v>
      </c>
      <c r="F988" s="1" t="s">
        <v>28</v>
      </c>
      <c r="G988" s="1" t="s">
        <v>29</v>
      </c>
      <c r="H988" s="2">
        <v>45053.0</v>
      </c>
      <c r="J988" s="3">
        <f t="shared" si="2"/>
        <v>4</v>
      </c>
      <c r="K988" s="4">
        <f t="shared" si="3"/>
        <v>1.5</v>
      </c>
      <c r="L988" s="4">
        <f t="shared" si="4"/>
        <v>6</v>
      </c>
      <c r="S988" s="1" t="s">
        <v>1025</v>
      </c>
      <c r="T988" s="4" t="str">
        <f t="shared" si="5"/>
        <v>Tea</v>
      </c>
      <c r="U988" s="4" t="str">
        <f t="shared" si="6"/>
        <v>In-store</v>
      </c>
      <c r="V988" s="4" t="str">
        <f t="shared" si="7"/>
        <v>Cash</v>
      </c>
      <c r="W988" s="4">
        <f t="shared" ref="W988:Y988" si="995">IF(OR(J988 = "ERROR", J988 = ""), "UNKNOWN", J988)</f>
        <v>4</v>
      </c>
      <c r="X988" s="4">
        <f t="shared" si="995"/>
        <v>1.5</v>
      </c>
      <c r="Y988" s="4">
        <f t="shared" si="995"/>
        <v>6</v>
      </c>
      <c r="Z988" s="5">
        <f t="shared" si="9"/>
        <v>45053</v>
      </c>
    </row>
    <row r="989">
      <c r="A989" s="1" t="s">
        <v>1026</v>
      </c>
      <c r="B989" s="1" t="s">
        <v>30</v>
      </c>
      <c r="C989" s="1">
        <v>4.0</v>
      </c>
      <c r="D989" s="1">
        <v>4.0</v>
      </c>
      <c r="E989" s="1">
        <v>16.0</v>
      </c>
      <c r="F989" s="1" t="s">
        <v>39</v>
      </c>
      <c r="G989" s="1" t="s">
        <v>24</v>
      </c>
      <c r="H989" s="2">
        <v>45112.0</v>
      </c>
      <c r="J989" s="3">
        <f t="shared" si="2"/>
        <v>4</v>
      </c>
      <c r="K989" s="4">
        <f t="shared" si="3"/>
        <v>4</v>
      </c>
      <c r="L989" s="4">
        <f t="shared" si="4"/>
        <v>16</v>
      </c>
      <c r="S989" s="1" t="s">
        <v>1026</v>
      </c>
      <c r="T989" s="4" t="str">
        <f t="shared" si="5"/>
        <v>UNKNOWN</v>
      </c>
      <c r="U989" s="4" t="str">
        <f t="shared" si="6"/>
        <v>Takeaway</v>
      </c>
      <c r="V989" s="4" t="str">
        <f t="shared" si="7"/>
        <v>Digital Wallet</v>
      </c>
      <c r="W989" s="4">
        <f t="shared" ref="W989:Y989" si="996">IF(OR(J989 = "ERROR", J989 = ""), "UNKNOWN", J989)</f>
        <v>4</v>
      </c>
      <c r="X989" s="4">
        <f t="shared" si="996"/>
        <v>4</v>
      </c>
      <c r="Y989" s="4">
        <f t="shared" si="996"/>
        <v>16</v>
      </c>
      <c r="Z989" s="5">
        <f t="shared" si="9"/>
        <v>45112</v>
      </c>
    </row>
    <row r="990">
      <c r="A990" s="1" t="s">
        <v>1027</v>
      </c>
      <c r="B990" s="1" t="s">
        <v>44</v>
      </c>
      <c r="C990" s="1">
        <v>3.0</v>
      </c>
      <c r="D990" s="1">
        <v>4.0</v>
      </c>
      <c r="E990" s="1">
        <v>12.0</v>
      </c>
      <c r="J990" s="3">
        <f t="shared" si="2"/>
        <v>3</v>
      </c>
      <c r="K990" s="4">
        <f t="shared" si="3"/>
        <v>4</v>
      </c>
      <c r="L990" s="4">
        <f t="shared" si="4"/>
        <v>12</v>
      </c>
      <c r="S990" s="1" t="s">
        <v>1027</v>
      </c>
      <c r="T990" s="4" t="str">
        <f t="shared" si="5"/>
        <v>Sandwich</v>
      </c>
      <c r="U990" s="4" t="str">
        <f t="shared" si="6"/>
        <v>UNKNOWN</v>
      </c>
      <c r="V990" s="4" t="str">
        <f t="shared" si="7"/>
        <v>UNKNOWN</v>
      </c>
      <c r="W990" s="4">
        <f t="shared" ref="W990:Y990" si="997">IF(OR(J990 = "ERROR", J990 = ""), "UNKNOWN", J990)</f>
        <v>3</v>
      </c>
      <c r="X990" s="4">
        <f t="shared" si="997"/>
        <v>4</v>
      </c>
      <c r="Y990" s="4">
        <f t="shared" si="997"/>
        <v>12</v>
      </c>
      <c r="Z990" s="4" t="str">
        <f t="shared" si="9"/>
        <v>UNKNOWN</v>
      </c>
    </row>
    <row r="991">
      <c r="A991" s="1" t="s">
        <v>1028</v>
      </c>
      <c r="B991" s="1" t="s">
        <v>36</v>
      </c>
      <c r="C991" s="1">
        <v>2.0</v>
      </c>
      <c r="D991" s="1">
        <v>5.0</v>
      </c>
      <c r="E991" s="1">
        <v>10.0</v>
      </c>
      <c r="F991" s="1" t="s">
        <v>23</v>
      </c>
      <c r="G991" s="1" t="s">
        <v>24</v>
      </c>
      <c r="H991" s="2">
        <v>45269.0</v>
      </c>
      <c r="J991" s="3">
        <f t="shared" si="2"/>
        <v>2</v>
      </c>
      <c r="K991" s="4">
        <f t="shared" si="3"/>
        <v>5</v>
      </c>
      <c r="L991" s="4">
        <f t="shared" si="4"/>
        <v>10</v>
      </c>
      <c r="S991" s="1" t="s">
        <v>1028</v>
      </c>
      <c r="T991" s="4" t="str">
        <f t="shared" si="5"/>
        <v>Salad</v>
      </c>
      <c r="U991" s="4" t="str">
        <f t="shared" si="6"/>
        <v>Takeaway</v>
      </c>
      <c r="V991" s="4" t="str">
        <f t="shared" si="7"/>
        <v>Credit Card</v>
      </c>
      <c r="W991" s="4">
        <f t="shared" ref="W991:Y991" si="998">IF(OR(J991 = "ERROR", J991 = ""), "UNKNOWN", J991)</f>
        <v>2</v>
      </c>
      <c r="X991" s="4">
        <f t="shared" si="998"/>
        <v>5</v>
      </c>
      <c r="Y991" s="4">
        <f t="shared" si="998"/>
        <v>10</v>
      </c>
      <c r="Z991" s="5">
        <f t="shared" si="9"/>
        <v>45269</v>
      </c>
    </row>
    <row r="992">
      <c r="A992" s="1" t="s">
        <v>1029</v>
      </c>
      <c r="C992" s="1">
        <v>3.0</v>
      </c>
      <c r="D992" s="1">
        <v>3.0</v>
      </c>
      <c r="E992" s="1">
        <v>9.0</v>
      </c>
      <c r="G992" s="1" t="s">
        <v>29</v>
      </c>
      <c r="H992" s="2">
        <v>44979.0</v>
      </c>
      <c r="J992" s="3">
        <f t="shared" si="2"/>
        <v>3</v>
      </c>
      <c r="K992" s="4">
        <f t="shared" si="3"/>
        <v>3</v>
      </c>
      <c r="L992" s="4">
        <f t="shared" si="4"/>
        <v>9</v>
      </c>
      <c r="S992" s="1" t="s">
        <v>1029</v>
      </c>
      <c r="T992" s="4" t="str">
        <f t="shared" si="5"/>
        <v>UNKNOWN</v>
      </c>
      <c r="U992" s="4" t="str">
        <f t="shared" si="6"/>
        <v>In-store</v>
      </c>
      <c r="V992" s="4" t="str">
        <f t="shared" si="7"/>
        <v>UNKNOWN</v>
      </c>
      <c r="W992" s="4">
        <f t="shared" ref="W992:Y992" si="999">IF(OR(J992 = "ERROR", J992 = ""), "UNKNOWN", J992)</f>
        <v>3</v>
      </c>
      <c r="X992" s="4">
        <f t="shared" si="999"/>
        <v>3</v>
      </c>
      <c r="Y992" s="4">
        <f t="shared" si="999"/>
        <v>9</v>
      </c>
      <c r="Z992" s="5">
        <f t="shared" si="9"/>
        <v>44979</v>
      </c>
    </row>
    <row r="993">
      <c r="A993" s="1" t="s">
        <v>1030</v>
      </c>
      <c r="C993" s="1">
        <v>3.0</v>
      </c>
      <c r="D993" s="1">
        <v>5.0</v>
      </c>
      <c r="F993" s="1" t="s">
        <v>28</v>
      </c>
      <c r="G993" s="1" t="s">
        <v>24</v>
      </c>
      <c r="H993" s="2">
        <v>45234.0</v>
      </c>
      <c r="J993" s="3">
        <f t="shared" si="2"/>
        <v>3</v>
      </c>
      <c r="K993" s="4">
        <f t="shared" si="3"/>
        <v>5</v>
      </c>
      <c r="L993" s="4">
        <f t="shared" si="4"/>
        <v>15</v>
      </c>
      <c r="S993" s="1" t="s">
        <v>1030</v>
      </c>
      <c r="T993" s="4" t="str">
        <f t="shared" si="5"/>
        <v>UNKNOWN</v>
      </c>
      <c r="U993" s="4" t="str">
        <f t="shared" si="6"/>
        <v>Takeaway</v>
      </c>
      <c r="V993" s="4" t="str">
        <f t="shared" si="7"/>
        <v>Cash</v>
      </c>
      <c r="W993" s="4">
        <f t="shared" ref="W993:Y993" si="1000">IF(OR(J993 = "ERROR", J993 = ""), "UNKNOWN", J993)</f>
        <v>3</v>
      </c>
      <c r="X993" s="4">
        <f t="shared" si="1000"/>
        <v>5</v>
      </c>
      <c r="Y993" s="4">
        <f t="shared" si="1000"/>
        <v>15</v>
      </c>
      <c r="Z993" s="5">
        <f t="shared" si="9"/>
        <v>45234</v>
      </c>
    </row>
    <row r="994">
      <c r="A994" s="1" t="s">
        <v>1031</v>
      </c>
      <c r="B994" s="1" t="s">
        <v>55</v>
      </c>
      <c r="C994" s="1">
        <v>3.0</v>
      </c>
      <c r="D994" s="1">
        <v>3.0</v>
      </c>
      <c r="E994" s="1">
        <v>9.0</v>
      </c>
      <c r="F994" s="1" t="s">
        <v>23</v>
      </c>
      <c r="G994" s="1" t="s">
        <v>24</v>
      </c>
      <c r="H994" s="2">
        <v>45131.0</v>
      </c>
      <c r="J994" s="3">
        <f t="shared" si="2"/>
        <v>3</v>
      </c>
      <c r="K994" s="4">
        <f t="shared" si="3"/>
        <v>3</v>
      </c>
      <c r="L994" s="4">
        <f t="shared" si="4"/>
        <v>9</v>
      </c>
      <c r="S994" s="1" t="s">
        <v>1031</v>
      </c>
      <c r="T994" s="4" t="str">
        <f t="shared" si="5"/>
        <v>Juice</v>
      </c>
      <c r="U994" s="4" t="str">
        <f t="shared" si="6"/>
        <v>Takeaway</v>
      </c>
      <c r="V994" s="4" t="str">
        <f t="shared" si="7"/>
        <v>Credit Card</v>
      </c>
      <c r="W994" s="4">
        <f t="shared" ref="W994:Y994" si="1001">IF(OR(J994 = "ERROR", J994 = ""), "UNKNOWN", J994)</f>
        <v>3</v>
      </c>
      <c r="X994" s="4">
        <f t="shared" si="1001"/>
        <v>3</v>
      </c>
      <c r="Y994" s="4">
        <f t="shared" si="1001"/>
        <v>9</v>
      </c>
      <c r="Z994" s="5">
        <f t="shared" si="9"/>
        <v>45131</v>
      </c>
    </row>
    <row r="995">
      <c r="A995" s="1" t="s">
        <v>1032</v>
      </c>
      <c r="B995" s="1" t="s">
        <v>22</v>
      </c>
      <c r="C995" s="1">
        <v>5.0</v>
      </c>
      <c r="D995" s="1">
        <v>2.0</v>
      </c>
      <c r="E995" s="1">
        <v>10.0</v>
      </c>
      <c r="F995" s="1" t="s">
        <v>28</v>
      </c>
      <c r="H995" s="2">
        <v>45032.0</v>
      </c>
      <c r="J995" s="3">
        <f t="shared" si="2"/>
        <v>5</v>
      </c>
      <c r="K995" s="4">
        <f t="shared" si="3"/>
        <v>2</v>
      </c>
      <c r="L995" s="4">
        <f t="shared" si="4"/>
        <v>10</v>
      </c>
      <c r="S995" s="1" t="s">
        <v>1032</v>
      </c>
      <c r="T995" s="4" t="str">
        <f t="shared" si="5"/>
        <v>Coffee</v>
      </c>
      <c r="U995" s="4" t="str">
        <f t="shared" si="6"/>
        <v>UNKNOWN</v>
      </c>
      <c r="V995" s="4" t="str">
        <f t="shared" si="7"/>
        <v>Cash</v>
      </c>
      <c r="W995" s="4">
        <f t="shared" ref="W995:Y995" si="1002">IF(OR(J995 = "ERROR", J995 = ""), "UNKNOWN", J995)</f>
        <v>5</v>
      </c>
      <c r="X995" s="4">
        <f t="shared" si="1002"/>
        <v>2</v>
      </c>
      <c r="Y995" s="4">
        <f t="shared" si="1002"/>
        <v>10</v>
      </c>
      <c r="Z995" s="5">
        <f t="shared" si="9"/>
        <v>45032</v>
      </c>
    </row>
    <row r="996">
      <c r="A996" s="1" t="s">
        <v>1033</v>
      </c>
      <c r="B996" s="1" t="s">
        <v>32</v>
      </c>
      <c r="C996" s="1">
        <v>2.0</v>
      </c>
      <c r="D996" s="1">
        <v>1.0</v>
      </c>
      <c r="E996" s="1">
        <v>2.0</v>
      </c>
      <c r="F996" s="1" t="s">
        <v>23</v>
      </c>
      <c r="G996" s="1" t="s">
        <v>29</v>
      </c>
      <c r="H996" s="6">
        <v>45258.0</v>
      </c>
      <c r="J996" s="3">
        <f t="shared" si="2"/>
        <v>2</v>
      </c>
      <c r="K996" s="4">
        <f t="shared" si="3"/>
        <v>1</v>
      </c>
      <c r="L996" s="4">
        <f t="shared" si="4"/>
        <v>2</v>
      </c>
      <c r="S996" s="1" t="s">
        <v>1033</v>
      </c>
      <c r="T996" s="4" t="str">
        <f t="shared" si="5"/>
        <v>Cookie</v>
      </c>
      <c r="U996" s="4" t="str">
        <f t="shared" si="6"/>
        <v>In-store</v>
      </c>
      <c r="V996" s="4" t="str">
        <f t="shared" si="7"/>
        <v>Credit Card</v>
      </c>
      <c r="W996" s="4">
        <f t="shared" ref="W996:Y996" si="1003">IF(OR(J996 = "ERROR", J996 = ""), "UNKNOWN", J996)</f>
        <v>2</v>
      </c>
      <c r="X996" s="4">
        <f t="shared" si="1003"/>
        <v>1</v>
      </c>
      <c r="Y996" s="4">
        <f t="shared" si="1003"/>
        <v>2</v>
      </c>
      <c r="Z996" s="7">
        <f t="shared" si="9"/>
        <v>45258</v>
      </c>
    </row>
    <row r="997">
      <c r="A997" s="1" t="s">
        <v>1034</v>
      </c>
      <c r="B997" s="1" t="s">
        <v>55</v>
      </c>
      <c r="C997" s="1">
        <v>5.0</v>
      </c>
      <c r="D997" s="1">
        <v>3.0</v>
      </c>
      <c r="E997" s="1">
        <v>15.0</v>
      </c>
      <c r="F997" s="1" t="s">
        <v>23</v>
      </c>
      <c r="H997" s="2">
        <v>45200.0</v>
      </c>
      <c r="J997" s="3">
        <f t="shared" si="2"/>
        <v>5</v>
      </c>
      <c r="K997" s="4">
        <f t="shared" si="3"/>
        <v>3</v>
      </c>
      <c r="L997" s="4">
        <f t="shared" si="4"/>
        <v>15</v>
      </c>
      <c r="S997" s="1" t="s">
        <v>1034</v>
      </c>
      <c r="T997" s="4" t="str">
        <f t="shared" si="5"/>
        <v>Juice</v>
      </c>
      <c r="U997" s="4" t="str">
        <f t="shared" si="6"/>
        <v>UNKNOWN</v>
      </c>
      <c r="V997" s="4" t="str">
        <f t="shared" si="7"/>
        <v>Credit Card</v>
      </c>
      <c r="W997" s="4">
        <f t="shared" ref="W997:Y997" si="1004">IF(OR(J997 = "ERROR", J997 = ""), "UNKNOWN", J997)</f>
        <v>5</v>
      </c>
      <c r="X997" s="4">
        <f t="shared" si="1004"/>
        <v>3</v>
      </c>
      <c r="Y997" s="4">
        <f t="shared" si="1004"/>
        <v>15</v>
      </c>
      <c r="Z997" s="5">
        <f t="shared" si="9"/>
        <v>45200</v>
      </c>
    </row>
    <row r="998">
      <c r="A998" s="1" t="s">
        <v>1035</v>
      </c>
      <c r="B998" s="1" t="s">
        <v>22</v>
      </c>
      <c r="C998" s="1">
        <v>2.0</v>
      </c>
      <c r="D998" s="1">
        <v>2.0</v>
      </c>
      <c r="E998" s="1">
        <v>4.0</v>
      </c>
      <c r="F998" s="1" t="s">
        <v>39</v>
      </c>
      <c r="H998" s="2">
        <v>45079.0</v>
      </c>
      <c r="J998" s="3">
        <f t="shared" si="2"/>
        <v>2</v>
      </c>
      <c r="K998" s="4">
        <f t="shared" si="3"/>
        <v>2</v>
      </c>
      <c r="L998" s="4">
        <f t="shared" si="4"/>
        <v>4</v>
      </c>
      <c r="S998" s="1" t="s">
        <v>1035</v>
      </c>
      <c r="T998" s="4" t="str">
        <f t="shared" si="5"/>
        <v>Coffee</v>
      </c>
      <c r="U998" s="4" t="str">
        <f t="shared" si="6"/>
        <v>UNKNOWN</v>
      </c>
      <c r="V998" s="4" t="str">
        <f t="shared" si="7"/>
        <v>Digital Wallet</v>
      </c>
      <c r="W998" s="4">
        <f t="shared" ref="W998:Y998" si="1005">IF(OR(J998 = "ERROR", J998 = ""), "UNKNOWN", J998)</f>
        <v>2</v>
      </c>
      <c r="X998" s="4">
        <f t="shared" si="1005"/>
        <v>2</v>
      </c>
      <c r="Y998" s="4">
        <f t="shared" si="1005"/>
        <v>4</v>
      </c>
      <c r="Z998" s="5">
        <f t="shared" si="9"/>
        <v>45079</v>
      </c>
    </row>
    <row r="999">
      <c r="A999" s="1" t="s">
        <v>1036</v>
      </c>
      <c r="B999" s="1" t="s">
        <v>55</v>
      </c>
      <c r="C999" s="1">
        <v>3.0</v>
      </c>
      <c r="D999" s="1">
        <v>3.0</v>
      </c>
      <c r="E999" s="1">
        <v>9.0</v>
      </c>
      <c r="F999" s="1" t="s">
        <v>28</v>
      </c>
      <c r="H999" s="2">
        <v>45035.0</v>
      </c>
      <c r="J999" s="3">
        <f t="shared" si="2"/>
        <v>3</v>
      </c>
      <c r="K999" s="4">
        <f t="shared" si="3"/>
        <v>3</v>
      </c>
      <c r="L999" s="4">
        <f t="shared" si="4"/>
        <v>9</v>
      </c>
      <c r="S999" s="1" t="s">
        <v>1036</v>
      </c>
      <c r="T999" s="4" t="str">
        <f t="shared" si="5"/>
        <v>Juice</v>
      </c>
      <c r="U999" s="4" t="str">
        <f t="shared" si="6"/>
        <v>UNKNOWN</v>
      </c>
      <c r="V999" s="4" t="str">
        <f t="shared" si="7"/>
        <v>Cash</v>
      </c>
      <c r="W999" s="4">
        <f t="shared" ref="W999:Y999" si="1006">IF(OR(J999 = "ERROR", J999 = ""), "UNKNOWN", J999)</f>
        <v>3</v>
      </c>
      <c r="X999" s="4">
        <f t="shared" si="1006"/>
        <v>3</v>
      </c>
      <c r="Y999" s="4">
        <f t="shared" si="1006"/>
        <v>9</v>
      </c>
      <c r="Z999" s="5">
        <f t="shared" si="9"/>
        <v>45035</v>
      </c>
    </row>
    <row r="1000">
      <c r="A1000" s="1" t="s">
        <v>1037</v>
      </c>
      <c r="B1000" s="1" t="s">
        <v>27</v>
      </c>
      <c r="C1000" s="1">
        <v>1.0</v>
      </c>
      <c r="E1000" s="1">
        <v>3.0</v>
      </c>
      <c r="G1000" s="1" t="s">
        <v>24</v>
      </c>
      <c r="H1000" s="2">
        <v>45026.0</v>
      </c>
      <c r="J1000" s="3">
        <f t="shared" si="2"/>
        <v>1</v>
      </c>
      <c r="K1000" s="4">
        <f t="shared" si="3"/>
        <v>3</v>
      </c>
      <c r="L1000" s="4">
        <f t="shared" si="4"/>
        <v>3</v>
      </c>
      <c r="S1000" s="1" t="s">
        <v>1037</v>
      </c>
      <c r="T1000" s="4" t="str">
        <f t="shared" si="5"/>
        <v>Cake</v>
      </c>
      <c r="U1000" s="4" t="str">
        <f t="shared" si="6"/>
        <v>Takeaway</v>
      </c>
      <c r="V1000" s="4" t="str">
        <f t="shared" si="7"/>
        <v>UNKNOWN</v>
      </c>
      <c r="W1000" s="4">
        <f t="shared" ref="W1000:Y1000" si="1007">IF(OR(J1000 = "ERROR", J1000 = ""), "UNKNOWN", J1000)</f>
        <v>1</v>
      </c>
      <c r="X1000" s="4">
        <f t="shared" si="1007"/>
        <v>3</v>
      </c>
      <c r="Y1000" s="4">
        <f t="shared" si="1007"/>
        <v>3</v>
      </c>
      <c r="Z1000" s="5">
        <f t="shared" si="9"/>
        <v>45026</v>
      </c>
    </row>
    <row r="1001">
      <c r="A1001" s="1" t="s">
        <v>1038</v>
      </c>
      <c r="B1001" s="1" t="s">
        <v>22</v>
      </c>
      <c r="D1001" s="1">
        <v>2.0</v>
      </c>
      <c r="E1001" s="1">
        <v>2.0</v>
      </c>
      <c r="F1001" s="1" t="s">
        <v>28</v>
      </c>
      <c r="H1001" s="2">
        <v>45206.0</v>
      </c>
      <c r="J1001" s="3">
        <f t="shared" si="2"/>
        <v>1</v>
      </c>
      <c r="K1001" s="4">
        <f t="shared" si="3"/>
        <v>2</v>
      </c>
      <c r="L1001" s="4">
        <f t="shared" si="4"/>
        <v>2</v>
      </c>
      <c r="S1001" s="1" t="s">
        <v>1038</v>
      </c>
      <c r="T1001" s="4" t="str">
        <f t="shared" si="5"/>
        <v>Coffee</v>
      </c>
      <c r="U1001" s="4" t="str">
        <f t="shared" si="6"/>
        <v>UNKNOWN</v>
      </c>
      <c r="V1001" s="4" t="str">
        <f t="shared" si="7"/>
        <v>Cash</v>
      </c>
      <c r="W1001" s="4">
        <f t="shared" ref="W1001:Y1001" si="1008">IF(OR(J1001 = "ERROR", J1001 = ""), "UNKNOWN", J1001)</f>
        <v>1</v>
      </c>
      <c r="X1001" s="4">
        <f t="shared" si="1008"/>
        <v>2</v>
      </c>
      <c r="Y1001" s="4">
        <f t="shared" si="1008"/>
        <v>2</v>
      </c>
      <c r="Z1001" s="5">
        <f t="shared" si="9"/>
        <v>45206</v>
      </c>
    </row>
    <row r="1002">
      <c r="A1002" s="1" t="s">
        <v>1039</v>
      </c>
      <c r="B1002" s="1" t="s">
        <v>36</v>
      </c>
      <c r="C1002" s="1">
        <v>5.0</v>
      </c>
      <c r="D1002" s="1">
        <v>5.0</v>
      </c>
      <c r="E1002" s="1">
        <v>25.0</v>
      </c>
      <c r="F1002" s="1" t="s">
        <v>39</v>
      </c>
      <c r="G1002" s="1" t="s">
        <v>29</v>
      </c>
      <c r="H1002" s="6">
        <v>45245.0</v>
      </c>
      <c r="J1002" s="3">
        <f t="shared" si="2"/>
        <v>5</v>
      </c>
      <c r="K1002" s="4">
        <f t="shared" si="3"/>
        <v>5</v>
      </c>
      <c r="L1002" s="4">
        <f t="shared" si="4"/>
        <v>25</v>
      </c>
      <c r="S1002" s="1" t="s">
        <v>1039</v>
      </c>
      <c r="T1002" s="4" t="str">
        <f t="shared" si="5"/>
        <v>Salad</v>
      </c>
      <c r="U1002" s="4" t="str">
        <f t="shared" si="6"/>
        <v>In-store</v>
      </c>
      <c r="V1002" s="4" t="str">
        <f t="shared" si="7"/>
        <v>Digital Wallet</v>
      </c>
      <c r="W1002" s="4">
        <f t="shared" ref="W1002:Y1002" si="1009">IF(OR(J1002 = "ERROR", J1002 = ""), "UNKNOWN", J1002)</f>
        <v>5</v>
      </c>
      <c r="X1002" s="4">
        <f t="shared" si="1009"/>
        <v>5</v>
      </c>
      <c r="Y1002" s="4">
        <f t="shared" si="1009"/>
        <v>25</v>
      </c>
      <c r="Z1002" s="7">
        <f t="shared" si="9"/>
        <v>45245</v>
      </c>
    </row>
    <row r="1003">
      <c r="A1003" s="1" t="s">
        <v>1040</v>
      </c>
      <c r="B1003" s="1" t="s">
        <v>81</v>
      </c>
      <c r="C1003" s="1">
        <v>2.0</v>
      </c>
      <c r="D1003" s="1">
        <v>1.5</v>
      </c>
      <c r="E1003" s="1">
        <v>3.0</v>
      </c>
      <c r="H1003" s="2">
        <v>45036.0</v>
      </c>
      <c r="J1003" s="3">
        <f t="shared" si="2"/>
        <v>2</v>
      </c>
      <c r="K1003" s="4">
        <f t="shared" si="3"/>
        <v>1.5</v>
      </c>
      <c r="L1003" s="4">
        <f t="shared" si="4"/>
        <v>3</v>
      </c>
      <c r="S1003" s="1" t="s">
        <v>1040</v>
      </c>
      <c r="T1003" s="4" t="str">
        <f t="shared" si="5"/>
        <v>Tea</v>
      </c>
      <c r="U1003" s="4" t="str">
        <f t="shared" si="6"/>
        <v>UNKNOWN</v>
      </c>
      <c r="V1003" s="4" t="str">
        <f t="shared" si="7"/>
        <v>UNKNOWN</v>
      </c>
      <c r="W1003" s="4">
        <f t="shared" ref="W1003:Y1003" si="1010">IF(OR(J1003 = "ERROR", J1003 = ""), "UNKNOWN", J1003)</f>
        <v>2</v>
      </c>
      <c r="X1003" s="4">
        <f t="shared" si="1010"/>
        <v>1.5</v>
      </c>
      <c r="Y1003" s="4">
        <f t="shared" si="1010"/>
        <v>3</v>
      </c>
      <c r="Z1003" s="5">
        <f t="shared" si="9"/>
        <v>45036</v>
      </c>
    </row>
    <row r="1004">
      <c r="A1004" s="1" t="s">
        <v>1041</v>
      </c>
      <c r="B1004" s="1" t="s">
        <v>81</v>
      </c>
      <c r="C1004" s="1">
        <v>4.0</v>
      </c>
      <c r="D1004" s="1">
        <v>1.5</v>
      </c>
      <c r="E1004" s="1">
        <v>6.0</v>
      </c>
      <c r="F1004" s="1" t="s">
        <v>23</v>
      </c>
      <c r="G1004" s="1" t="s">
        <v>29</v>
      </c>
      <c r="H1004" s="2">
        <v>45145.0</v>
      </c>
      <c r="J1004" s="3">
        <f t="shared" si="2"/>
        <v>4</v>
      </c>
      <c r="K1004" s="4">
        <f t="shared" si="3"/>
        <v>1.5</v>
      </c>
      <c r="L1004" s="4">
        <f t="shared" si="4"/>
        <v>6</v>
      </c>
      <c r="S1004" s="1" t="s">
        <v>1041</v>
      </c>
      <c r="T1004" s="4" t="str">
        <f t="shared" si="5"/>
        <v>Tea</v>
      </c>
      <c r="U1004" s="4" t="str">
        <f t="shared" si="6"/>
        <v>In-store</v>
      </c>
      <c r="V1004" s="4" t="str">
        <f t="shared" si="7"/>
        <v>Credit Card</v>
      </c>
      <c r="W1004" s="4">
        <f t="shared" ref="W1004:Y1004" si="1011">IF(OR(J1004 = "ERROR", J1004 = ""), "UNKNOWN", J1004)</f>
        <v>4</v>
      </c>
      <c r="X1004" s="4">
        <f t="shared" si="1011"/>
        <v>1.5</v>
      </c>
      <c r="Y1004" s="4">
        <f t="shared" si="1011"/>
        <v>6</v>
      </c>
      <c r="Z1004" s="5">
        <f t="shared" si="9"/>
        <v>45145</v>
      </c>
    </row>
    <row r="1005">
      <c r="A1005" s="1" t="s">
        <v>1042</v>
      </c>
      <c r="B1005" s="1" t="s">
        <v>32</v>
      </c>
      <c r="C1005" s="1">
        <v>1.0</v>
      </c>
      <c r="D1005" s="1">
        <v>1.0</v>
      </c>
      <c r="E1005" s="1">
        <v>1.0</v>
      </c>
      <c r="F1005" s="1" t="s">
        <v>23</v>
      </c>
      <c r="G1005" s="1" t="s">
        <v>29</v>
      </c>
      <c r="H1005" s="6">
        <v>45245.0</v>
      </c>
      <c r="J1005" s="3">
        <f t="shared" si="2"/>
        <v>1</v>
      </c>
      <c r="K1005" s="4">
        <f t="shared" si="3"/>
        <v>1</v>
      </c>
      <c r="L1005" s="4">
        <f t="shared" si="4"/>
        <v>1</v>
      </c>
      <c r="S1005" s="1" t="s">
        <v>1042</v>
      </c>
      <c r="T1005" s="4" t="str">
        <f t="shared" si="5"/>
        <v>Cookie</v>
      </c>
      <c r="U1005" s="4" t="str">
        <f t="shared" si="6"/>
        <v>In-store</v>
      </c>
      <c r="V1005" s="4" t="str">
        <f t="shared" si="7"/>
        <v>Credit Card</v>
      </c>
      <c r="W1005" s="4">
        <f t="shared" ref="W1005:Y1005" si="1012">IF(OR(J1005 = "ERROR", J1005 = ""), "UNKNOWN", J1005)</f>
        <v>1</v>
      </c>
      <c r="X1005" s="4">
        <f t="shared" si="1012"/>
        <v>1</v>
      </c>
      <c r="Y1005" s="4">
        <f t="shared" si="1012"/>
        <v>1</v>
      </c>
      <c r="Z1005" s="7">
        <f t="shared" si="9"/>
        <v>45245</v>
      </c>
    </row>
    <row r="1006">
      <c r="A1006" s="1" t="s">
        <v>1043</v>
      </c>
      <c r="B1006" s="1" t="s">
        <v>22</v>
      </c>
      <c r="C1006" s="1">
        <v>1.0</v>
      </c>
      <c r="D1006" s="1">
        <v>2.0</v>
      </c>
      <c r="E1006" s="1">
        <v>2.0</v>
      </c>
      <c r="G1006" s="1" t="s">
        <v>30</v>
      </c>
      <c r="H1006" s="2">
        <v>45171.0</v>
      </c>
      <c r="J1006" s="3">
        <f t="shared" si="2"/>
        <v>1</v>
      </c>
      <c r="K1006" s="4">
        <f t="shared" si="3"/>
        <v>2</v>
      </c>
      <c r="L1006" s="4">
        <f t="shared" si="4"/>
        <v>2</v>
      </c>
      <c r="S1006" s="1" t="s">
        <v>1043</v>
      </c>
      <c r="T1006" s="4" t="str">
        <f t="shared" si="5"/>
        <v>Coffee</v>
      </c>
      <c r="U1006" s="4" t="str">
        <f t="shared" si="6"/>
        <v>UNKNOWN</v>
      </c>
      <c r="V1006" s="4" t="str">
        <f t="shared" si="7"/>
        <v>UNKNOWN</v>
      </c>
      <c r="W1006" s="4">
        <f t="shared" ref="W1006:Y1006" si="1013">IF(OR(J1006 = "ERROR", J1006 = ""), "UNKNOWN", J1006)</f>
        <v>1</v>
      </c>
      <c r="X1006" s="4">
        <f t="shared" si="1013"/>
        <v>2</v>
      </c>
      <c r="Y1006" s="4">
        <f t="shared" si="1013"/>
        <v>2</v>
      </c>
      <c r="Z1006" s="5">
        <f t="shared" si="9"/>
        <v>45171</v>
      </c>
    </row>
    <row r="1007">
      <c r="A1007" s="1" t="s">
        <v>1044</v>
      </c>
      <c r="B1007" s="1" t="s">
        <v>41</v>
      </c>
      <c r="C1007" s="1">
        <v>1.0</v>
      </c>
      <c r="D1007" s="1">
        <v>4.0</v>
      </c>
      <c r="E1007" s="1">
        <v>4.0</v>
      </c>
      <c r="F1007" s="1" t="s">
        <v>25</v>
      </c>
      <c r="G1007" s="1" t="s">
        <v>29</v>
      </c>
      <c r="H1007" s="2">
        <v>45087.0</v>
      </c>
      <c r="J1007" s="3">
        <f t="shared" si="2"/>
        <v>1</v>
      </c>
      <c r="K1007" s="4">
        <f t="shared" si="3"/>
        <v>4</v>
      </c>
      <c r="L1007" s="4">
        <f t="shared" si="4"/>
        <v>4</v>
      </c>
      <c r="S1007" s="1" t="s">
        <v>1044</v>
      </c>
      <c r="T1007" s="4" t="str">
        <f t="shared" si="5"/>
        <v>Smoothie</v>
      </c>
      <c r="U1007" s="4" t="str">
        <f t="shared" si="6"/>
        <v>In-store</v>
      </c>
      <c r="V1007" s="4" t="str">
        <f t="shared" si="7"/>
        <v>UNKNOWN</v>
      </c>
      <c r="W1007" s="4">
        <f t="shared" ref="W1007:Y1007" si="1014">IF(OR(J1007 = "ERROR", J1007 = ""), "UNKNOWN", J1007)</f>
        <v>1</v>
      </c>
      <c r="X1007" s="4">
        <f t="shared" si="1014"/>
        <v>4</v>
      </c>
      <c r="Y1007" s="4">
        <f t="shared" si="1014"/>
        <v>4</v>
      </c>
      <c r="Z1007" s="5">
        <f t="shared" si="9"/>
        <v>45087</v>
      </c>
    </row>
    <row r="1008">
      <c r="A1008" s="1" t="s">
        <v>1045</v>
      </c>
      <c r="B1008" s="1" t="s">
        <v>81</v>
      </c>
      <c r="C1008" s="1">
        <v>3.0</v>
      </c>
      <c r="D1008" s="1">
        <v>1.5</v>
      </c>
      <c r="E1008" s="1">
        <v>4.5</v>
      </c>
      <c r="F1008" s="1" t="s">
        <v>23</v>
      </c>
      <c r="G1008" s="1" t="s">
        <v>29</v>
      </c>
      <c r="H1008" s="2">
        <v>45053.0</v>
      </c>
      <c r="J1008" s="3">
        <f t="shared" si="2"/>
        <v>3</v>
      </c>
      <c r="K1008" s="4">
        <f t="shared" si="3"/>
        <v>1.5</v>
      </c>
      <c r="L1008" s="4">
        <f t="shared" si="4"/>
        <v>4.5</v>
      </c>
      <c r="S1008" s="1" t="s">
        <v>1045</v>
      </c>
      <c r="T1008" s="4" t="str">
        <f t="shared" si="5"/>
        <v>Tea</v>
      </c>
      <c r="U1008" s="4" t="str">
        <f t="shared" si="6"/>
        <v>In-store</v>
      </c>
      <c r="V1008" s="4" t="str">
        <f t="shared" si="7"/>
        <v>Credit Card</v>
      </c>
      <c r="W1008" s="4">
        <f t="shared" ref="W1008:Y1008" si="1015">IF(OR(J1008 = "ERROR", J1008 = ""), "UNKNOWN", J1008)</f>
        <v>3</v>
      </c>
      <c r="X1008" s="4">
        <f t="shared" si="1015"/>
        <v>1.5</v>
      </c>
      <c r="Y1008" s="4">
        <f t="shared" si="1015"/>
        <v>4.5</v>
      </c>
      <c r="Z1008" s="5">
        <f t="shared" si="9"/>
        <v>45053</v>
      </c>
    </row>
    <row r="1009">
      <c r="A1009" s="1" t="s">
        <v>1046</v>
      </c>
      <c r="B1009" s="1" t="s">
        <v>44</v>
      </c>
      <c r="C1009" s="1">
        <v>4.0</v>
      </c>
      <c r="D1009" s="1">
        <v>4.0</v>
      </c>
      <c r="E1009" s="1">
        <v>16.0</v>
      </c>
      <c r="F1009" s="1" t="s">
        <v>28</v>
      </c>
      <c r="G1009" s="1" t="s">
        <v>29</v>
      </c>
      <c r="H1009" s="2">
        <v>45065.0</v>
      </c>
      <c r="J1009" s="3">
        <f t="shared" si="2"/>
        <v>4</v>
      </c>
      <c r="K1009" s="4">
        <f t="shared" si="3"/>
        <v>4</v>
      </c>
      <c r="L1009" s="4">
        <f t="shared" si="4"/>
        <v>16</v>
      </c>
      <c r="S1009" s="1" t="s">
        <v>1046</v>
      </c>
      <c r="T1009" s="4" t="str">
        <f t="shared" si="5"/>
        <v>Sandwich</v>
      </c>
      <c r="U1009" s="4" t="str">
        <f t="shared" si="6"/>
        <v>In-store</v>
      </c>
      <c r="V1009" s="4" t="str">
        <f t="shared" si="7"/>
        <v>Cash</v>
      </c>
      <c r="W1009" s="4">
        <f t="shared" ref="W1009:Y1009" si="1016">IF(OR(J1009 = "ERROR", J1009 = ""), "UNKNOWN", J1009)</f>
        <v>4</v>
      </c>
      <c r="X1009" s="4">
        <f t="shared" si="1016"/>
        <v>4</v>
      </c>
      <c r="Y1009" s="4">
        <f t="shared" si="1016"/>
        <v>16</v>
      </c>
      <c r="Z1009" s="5">
        <f t="shared" si="9"/>
        <v>45065</v>
      </c>
    </row>
    <row r="1010">
      <c r="A1010" s="1" t="s">
        <v>1047</v>
      </c>
      <c r="B1010" s="1" t="s">
        <v>81</v>
      </c>
      <c r="C1010" s="1" t="s">
        <v>25</v>
      </c>
      <c r="E1010" s="1">
        <v>3.0</v>
      </c>
      <c r="F1010" s="1" t="s">
        <v>23</v>
      </c>
      <c r="G1010" s="1" t="s">
        <v>24</v>
      </c>
      <c r="H1010" s="2">
        <v>44992.0</v>
      </c>
      <c r="J1010" s="3" t="str">
        <f t="shared" si="2"/>
        <v>ERROR</v>
      </c>
      <c r="K1010" s="4" t="str">
        <f t="shared" si="3"/>
        <v/>
      </c>
      <c r="L1010" s="4">
        <f t="shared" si="4"/>
        <v>3</v>
      </c>
      <c r="S1010" s="1" t="s">
        <v>1047</v>
      </c>
      <c r="T1010" s="4" t="str">
        <f t="shared" si="5"/>
        <v>Tea</v>
      </c>
      <c r="U1010" s="4" t="str">
        <f t="shared" si="6"/>
        <v>Takeaway</v>
      </c>
      <c r="V1010" s="4" t="str">
        <f t="shared" si="7"/>
        <v>Credit Card</v>
      </c>
      <c r="W1010" s="4" t="str">
        <f t="shared" ref="W1010:Y1010" si="1017">IF(OR(J1010 = "ERROR", J1010 = ""), "UNKNOWN", J1010)</f>
        <v>UNKNOWN</v>
      </c>
      <c r="X1010" s="4" t="str">
        <f t="shared" si="1017"/>
        <v>UNKNOWN</v>
      </c>
      <c r="Y1010" s="4">
        <f t="shared" si="1017"/>
        <v>3</v>
      </c>
      <c r="Z1010" s="5">
        <f t="shared" si="9"/>
        <v>44992</v>
      </c>
    </row>
    <row r="1011">
      <c r="A1011" s="1" t="s">
        <v>1048</v>
      </c>
      <c r="B1011" s="1" t="s">
        <v>36</v>
      </c>
      <c r="C1011" s="1">
        <v>4.0</v>
      </c>
      <c r="D1011" s="1">
        <v>5.0</v>
      </c>
      <c r="E1011" s="1">
        <v>20.0</v>
      </c>
      <c r="F1011" s="1" t="s">
        <v>23</v>
      </c>
      <c r="H1011" s="2">
        <v>45069.0</v>
      </c>
      <c r="J1011" s="3">
        <f t="shared" si="2"/>
        <v>4</v>
      </c>
      <c r="K1011" s="4">
        <f t="shared" si="3"/>
        <v>5</v>
      </c>
      <c r="L1011" s="4">
        <f t="shared" si="4"/>
        <v>20</v>
      </c>
      <c r="S1011" s="1" t="s">
        <v>1048</v>
      </c>
      <c r="T1011" s="4" t="str">
        <f t="shared" si="5"/>
        <v>Salad</v>
      </c>
      <c r="U1011" s="4" t="str">
        <f t="shared" si="6"/>
        <v>UNKNOWN</v>
      </c>
      <c r="V1011" s="4" t="str">
        <f t="shared" si="7"/>
        <v>Credit Card</v>
      </c>
      <c r="W1011" s="4">
        <f t="shared" ref="W1011:Y1011" si="1018">IF(OR(J1011 = "ERROR", J1011 = ""), "UNKNOWN", J1011)</f>
        <v>4</v>
      </c>
      <c r="X1011" s="4">
        <f t="shared" si="1018"/>
        <v>5</v>
      </c>
      <c r="Y1011" s="4">
        <f t="shared" si="1018"/>
        <v>20</v>
      </c>
      <c r="Z1011" s="5">
        <f t="shared" si="9"/>
        <v>45069</v>
      </c>
    </row>
    <row r="1012">
      <c r="A1012" s="1" t="s">
        <v>1049</v>
      </c>
      <c r="B1012" s="1" t="s">
        <v>41</v>
      </c>
      <c r="C1012" s="1">
        <v>1.0</v>
      </c>
      <c r="D1012" s="1">
        <v>4.0</v>
      </c>
      <c r="E1012" s="1">
        <v>4.0</v>
      </c>
      <c r="F1012" s="1" t="s">
        <v>23</v>
      </c>
      <c r="G1012" s="1" t="s">
        <v>24</v>
      </c>
      <c r="H1012" s="2">
        <v>45006.0</v>
      </c>
      <c r="J1012" s="3">
        <f t="shared" si="2"/>
        <v>1</v>
      </c>
      <c r="K1012" s="4">
        <f t="shared" si="3"/>
        <v>4</v>
      </c>
      <c r="L1012" s="4">
        <f t="shared" si="4"/>
        <v>4</v>
      </c>
      <c r="S1012" s="1" t="s">
        <v>1049</v>
      </c>
      <c r="T1012" s="4" t="str">
        <f t="shared" si="5"/>
        <v>Smoothie</v>
      </c>
      <c r="U1012" s="4" t="str">
        <f t="shared" si="6"/>
        <v>Takeaway</v>
      </c>
      <c r="V1012" s="4" t="str">
        <f t="shared" si="7"/>
        <v>Credit Card</v>
      </c>
      <c r="W1012" s="4">
        <f t="shared" ref="W1012:Y1012" si="1019">IF(OR(J1012 = "ERROR", J1012 = ""), "UNKNOWN", J1012)</f>
        <v>1</v>
      </c>
      <c r="X1012" s="4">
        <f t="shared" si="1019"/>
        <v>4</v>
      </c>
      <c r="Y1012" s="4">
        <f t="shared" si="1019"/>
        <v>4</v>
      </c>
      <c r="Z1012" s="5">
        <f t="shared" si="9"/>
        <v>45006</v>
      </c>
    </row>
    <row r="1013">
      <c r="A1013" s="1" t="s">
        <v>1050</v>
      </c>
      <c r="B1013" s="1" t="s">
        <v>22</v>
      </c>
      <c r="C1013" s="1">
        <v>1.0</v>
      </c>
      <c r="D1013" s="1">
        <v>2.0</v>
      </c>
      <c r="E1013" s="1">
        <v>2.0</v>
      </c>
      <c r="F1013" s="1" t="s">
        <v>23</v>
      </c>
      <c r="G1013" s="1" t="s">
        <v>29</v>
      </c>
      <c r="H1013" s="2">
        <v>45201.0</v>
      </c>
      <c r="J1013" s="3">
        <f t="shared" si="2"/>
        <v>1</v>
      </c>
      <c r="K1013" s="4">
        <f t="shared" si="3"/>
        <v>2</v>
      </c>
      <c r="L1013" s="4">
        <f t="shared" si="4"/>
        <v>2</v>
      </c>
      <c r="S1013" s="1" t="s">
        <v>1050</v>
      </c>
      <c r="T1013" s="4" t="str">
        <f t="shared" si="5"/>
        <v>Coffee</v>
      </c>
      <c r="U1013" s="4" t="str">
        <f t="shared" si="6"/>
        <v>In-store</v>
      </c>
      <c r="V1013" s="4" t="str">
        <f t="shared" si="7"/>
        <v>Credit Card</v>
      </c>
      <c r="W1013" s="4">
        <f t="shared" ref="W1013:Y1013" si="1020">IF(OR(J1013 = "ERROR", J1013 = ""), "UNKNOWN", J1013)</f>
        <v>1</v>
      </c>
      <c r="X1013" s="4">
        <f t="shared" si="1020"/>
        <v>2</v>
      </c>
      <c r="Y1013" s="4">
        <f t="shared" si="1020"/>
        <v>2</v>
      </c>
      <c r="Z1013" s="5">
        <f t="shared" si="9"/>
        <v>45201</v>
      </c>
    </row>
    <row r="1014">
      <c r="A1014" s="1" t="s">
        <v>1051</v>
      </c>
      <c r="B1014" s="1" t="s">
        <v>36</v>
      </c>
      <c r="D1014" s="1">
        <v>5.0</v>
      </c>
      <c r="E1014" s="1">
        <v>5.0</v>
      </c>
      <c r="F1014" s="1" t="s">
        <v>39</v>
      </c>
      <c r="G1014" s="1" t="s">
        <v>25</v>
      </c>
      <c r="H1014" s="2">
        <v>45018.0</v>
      </c>
      <c r="J1014" s="3">
        <f t="shared" si="2"/>
        <v>1</v>
      </c>
      <c r="K1014" s="4">
        <f t="shared" si="3"/>
        <v>5</v>
      </c>
      <c r="L1014" s="4">
        <f t="shared" si="4"/>
        <v>5</v>
      </c>
      <c r="S1014" s="1" t="s">
        <v>1051</v>
      </c>
      <c r="T1014" s="4" t="str">
        <f t="shared" si="5"/>
        <v>Salad</v>
      </c>
      <c r="U1014" s="4" t="str">
        <f t="shared" si="6"/>
        <v>UNKNOWN</v>
      </c>
      <c r="V1014" s="4" t="str">
        <f t="shared" si="7"/>
        <v>Digital Wallet</v>
      </c>
      <c r="W1014" s="4">
        <f t="shared" ref="W1014:Y1014" si="1021">IF(OR(J1014 = "ERROR", J1014 = ""), "UNKNOWN", J1014)</f>
        <v>1</v>
      </c>
      <c r="X1014" s="4">
        <f t="shared" si="1021"/>
        <v>5</v>
      </c>
      <c r="Y1014" s="4">
        <f t="shared" si="1021"/>
        <v>5</v>
      </c>
      <c r="Z1014" s="5">
        <f t="shared" si="9"/>
        <v>45018</v>
      </c>
    </row>
    <row r="1015">
      <c r="A1015" s="1" t="s">
        <v>1052</v>
      </c>
      <c r="B1015" s="1" t="s">
        <v>44</v>
      </c>
      <c r="C1015" s="1">
        <v>2.0</v>
      </c>
      <c r="D1015" s="1">
        <v>4.0</v>
      </c>
      <c r="E1015" s="1">
        <v>8.0</v>
      </c>
      <c r="G1015" s="1" t="s">
        <v>25</v>
      </c>
      <c r="H1015" s="2">
        <v>45103.0</v>
      </c>
      <c r="J1015" s="3">
        <f t="shared" si="2"/>
        <v>2</v>
      </c>
      <c r="K1015" s="4">
        <f t="shared" si="3"/>
        <v>4</v>
      </c>
      <c r="L1015" s="4">
        <f t="shared" si="4"/>
        <v>8</v>
      </c>
      <c r="S1015" s="1" t="s">
        <v>1052</v>
      </c>
      <c r="T1015" s="4" t="str">
        <f t="shared" si="5"/>
        <v>Sandwich</v>
      </c>
      <c r="U1015" s="4" t="str">
        <f t="shared" si="6"/>
        <v>UNKNOWN</v>
      </c>
      <c r="V1015" s="4" t="str">
        <f t="shared" si="7"/>
        <v>UNKNOWN</v>
      </c>
      <c r="W1015" s="4">
        <f t="shared" ref="W1015:Y1015" si="1022">IF(OR(J1015 = "ERROR", J1015 = ""), "UNKNOWN", J1015)</f>
        <v>2</v>
      </c>
      <c r="X1015" s="4">
        <f t="shared" si="1022"/>
        <v>4</v>
      </c>
      <c r="Y1015" s="4">
        <f t="shared" si="1022"/>
        <v>8</v>
      </c>
      <c r="Z1015" s="5">
        <f t="shared" si="9"/>
        <v>45103</v>
      </c>
    </row>
    <row r="1016">
      <c r="A1016" s="1" t="s">
        <v>1053</v>
      </c>
      <c r="B1016" s="1" t="s">
        <v>44</v>
      </c>
      <c r="C1016" s="1">
        <v>4.0</v>
      </c>
      <c r="D1016" s="1">
        <v>4.0</v>
      </c>
      <c r="E1016" s="1">
        <v>16.0</v>
      </c>
      <c r="F1016" s="1" t="s">
        <v>39</v>
      </c>
      <c r="G1016" s="1" t="s">
        <v>29</v>
      </c>
      <c r="H1016" s="2">
        <v>45239.0</v>
      </c>
      <c r="J1016" s="3">
        <f t="shared" si="2"/>
        <v>4</v>
      </c>
      <c r="K1016" s="4">
        <f t="shared" si="3"/>
        <v>4</v>
      </c>
      <c r="L1016" s="4">
        <f t="shared" si="4"/>
        <v>16</v>
      </c>
      <c r="S1016" s="1" t="s">
        <v>1053</v>
      </c>
      <c r="T1016" s="4" t="str">
        <f t="shared" si="5"/>
        <v>Sandwich</v>
      </c>
      <c r="U1016" s="4" t="str">
        <f t="shared" si="6"/>
        <v>In-store</v>
      </c>
      <c r="V1016" s="4" t="str">
        <f t="shared" si="7"/>
        <v>Digital Wallet</v>
      </c>
      <c r="W1016" s="4">
        <f t="shared" ref="W1016:Y1016" si="1023">IF(OR(J1016 = "ERROR", J1016 = ""), "UNKNOWN", J1016)</f>
        <v>4</v>
      </c>
      <c r="X1016" s="4">
        <f t="shared" si="1023"/>
        <v>4</v>
      </c>
      <c r="Y1016" s="4">
        <f t="shared" si="1023"/>
        <v>16</v>
      </c>
      <c r="Z1016" s="5">
        <f t="shared" si="9"/>
        <v>45239</v>
      </c>
    </row>
    <row r="1017">
      <c r="A1017" s="1" t="s">
        <v>1054</v>
      </c>
      <c r="B1017" s="1" t="s">
        <v>44</v>
      </c>
      <c r="C1017" s="1">
        <v>2.0</v>
      </c>
      <c r="D1017" s="1">
        <v>4.0</v>
      </c>
      <c r="E1017" s="1">
        <v>8.0</v>
      </c>
      <c r="F1017" s="1" t="s">
        <v>39</v>
      </c>
      <c r="G1017" s="1" t="s">
        <v>29</v>
      </c>
      <c r="H1017" s="2">
        <v>45189.0</v>
      </c>
      <c r="J1017" s="3">
        <f t="shared" si="2"/>
        <v>2</v>
      </c>
      <c r="K1017" s="4">
        <f t="shared" si="3"/>
        <v>4</v>
      </c>
      <c r="L1017" s="4">
        <f t="shared" si="4"/>
        <v>8</v>
      </c>
      <c r="S1017" s="1" t="s">
        <v>1054</v>
      </c>
      <c r="T1017" s="4" t="str">
        <f t="shared" si="5"/>
        <v>Sandwich</v>
      </c>
      <c r="U1017" s="4" t="str">
        <f t="shared" si="6"/>
        <v>In-store</v>
      </c>
      <c r="V1017" s="4" t="str">
        <f t="shared" si="7"/>
        <v>Digital Wallet</v>
      </c>
      <c r="W1017" s="4">
        <f t="shared" ref="W1017:Y1017" si="1024">IF(OR(J1017 = "ERROR", J1017 = ""), "UNKNOWN", J1017)</f>
        <v>2</v>
      </c>
      <c r="X1017" s="4">
        <f t="shared" si="1024"/>
        <v>4</v>
      </c>
      <c r="Y1017" s="4">
        <f t="shared" si="1024"/>
        <v>8</v>
      </c>
      <c r="Z1017" s="5">
        <f t="shared" si="9"/>
        <v>45189</v>
      </c>
    </row>
    <row r="1018">
      <c r="A1018" s="1" t="s">
        <v>1055</v>
      </c>
      <c r="B1018" s="1" t="s">
        <v>55</v>
      </c>
      <c r="C1018" s="1">
        <v>1.0</v>
      </c>
      <c r="D1018" s="1">
        <v>3.0</v>
      </c>
      <c r="E1018" s="1">
        <v>3.0</v>
      </c>
      <c r="H1018" s="2">
        <v>44998.0</v>
      </c>
      <c r="J1018" s="3">
        <f t="shared" si="2"/>
        <v>1</v>
      </c>
      <c r="K1018" s="4">
        <f t="shared" si="3"/>
        <v>3</v>
      </c>
      <c r="L1018" s="4">
        <f t="shared" si="4"/>
        <v>3</v>
      </c>
      <c r="S1018" s="1" t="s">
        <v>1055</v>
      </c>
      <c r="T1018" s="4" t="str">
        <f t="shared" si="5"/>
        <v>Juice</v>
      </c>
      <c r="U1018" s="4" t="str">
        <f t="shared" si="6"/>
        <v>UNKNOWN</v>
      </c>
      <c r="V1018" s="4" t="str">
        <f t="shared" si="7"/>
        <v>UNKNOWN</v>
      </c>
      <c r="W1018" s="4">
        <f t="shared" ref="W1018:Y1018" si="1025">IF(OR(J1018 = "ERROR", J1018 = ""), "UNKNOWN", J1018)</f>
        <v>1</v>
      </c>
      <c r="X1018" s="4">
        <f t="shared" si="1025"/>
        <v>3</v>
      </c>
      <c r="Y1018" s="4">
        <f t="shared" si="1025"/>
        <v>3</v>
      </c>
      <c r="Z1018" s="5">
        <f t="shared" si="9"/>
        <v>44998</v>
      </c>
    </row>
    <row r="1019">
      <c r="A1019" s="1" t="s">
        <v>1056</v>
      </c>
      <c r="B1019" s="1" t="s">
        <v>55</v>
      </c>
      <c r="C1019" s="1">
        <v>2.0</v>
      </c>
      <c r="D1019" s="1" t="s">
        <v>25</v>
      </c>
      <c r="E1019" s="1">
        <v>6.0</v>
      </c>
      <c r="F1019" s="1" t="s">
        <v>39</v>
      </c>
      <c r="G1019" s="1" t="s">
        <v>24</v>
      </c>
      <c r="H1019" s="6">
        <v>45259.0</v>
      </c>
      <c r="J1019" s="3">
        <f t="shared" si="2"/>
        <v>2</v>
      </c>
      <c r="K1019" s="4">
        <f t="shared" si="3"/>
        <v>3</v>
      </c>
      <c r="L1019" s="4">
        <f t="shared" si="4"/>
        <v>6</v>
      </c>
      <c r="S1019" s="1" t="s">
        <v>1056</v>
      </c>
      <c r="T1019" s="4" t="str">
        <f t="shared" si="5"/>
        <v>Juice</v>
      </c>
      <c r="U1019" s="4" t="str">
        <f t="shared" si="6"/>
        <v>Takeaway</v>
      </c>
      <c r="V1019" s="4" t="str">
        <f t="shared" si="7"/>
        <v>Digital Wallet</v>
      </c>
      <c r="W1019" s="4">
        <f t="shared" ref="W1019:Y1019" si="1026">IF(OR(J1019 = "ERROR", J1019 = ""), "UNKNOWN", J1019)</f>
        <v>2</v>
      </c>
      <c r="X1019" s="4">
        <f t="shared" si="1026"/>
        <v>3</v>
      </c>
      <c r="Y1019" s="4">
        <f t="shared" si="1026"/>
        <v>6</v>
      </c>
      <c r="Z1019" s="7">
        <f t="shared" si="9"/>
        <v>45259</v>
      </c>
    </row>
    <row r="1020">
      <c r="A1020" s="1" t="s">
        <v>1057</v>
      </c>
      <c r="B1020" s="1" t="s">
        <v>22</v>
      </c>
      <c r="C1020" s="1">
        <v>3.0</v>
      </c>
      <c r="D1020" s="1">
        <v>2.0</v>
      </c>
      <c r="E1020" s="1">
        <v>6.0</v>
      </c>
      <c r="F1020" s="1" t="s">
        <v>23</v>
      </c>
      <c r="G1020" s="1" t="s">
        <v>24</v>
      </c>
      <c r="H1020" s="6">
        <v>45275.0</v>
      </c>
      <c r="J1020" s="3">
        <f t="shared" si="2"/>
        <v>3</v>
      </c>
      <c r="K1020" s="4">
        <f t="shared" si="3"/>
        <v>2</v>
      </c>
      <c r="L1020" s="4">
        <f t="shared" si="4"/>
        <v>6</v>
      </c>
      <c r="S1020" s="1" t="s">
        <v>1057</v>
      </c>
      <c r="T1020" s="4" t="str">
        <f t="shared" si="5"/>
        <v>Coffee</v>
      </c>
      <c r="U1020" s="4" t="str">
        <f t="shared" si="6"/>
        <v>Takeaway</v>
      </c>
      <c r="V1020" s="4" t="str">
        <f t="shared" si="7"/>
        <v>Credit Card</v>
      </c>
      <c r="W1020" s="4">
        <f t="shared" ref="W1020:Y1020" si="1027">IF(OR(J1020 = "ERROR", J1020 = ""), "UNKNOWN", J1020)</f>
        <v>3</v>
      </c>
      <c r="X1020" s="4">
        <f t="shared" si="1027"/>
        <v>2</v>
      </c>
      <c r="Y1020" s="4">
        <f t="shared" si="1027"/>
        <v>6</v>
      </c>
      <c r="Z1020" s="7">
        <f t="shared" si="9"/>
        <v>45275</v>
      </c>
    </row>
    <row r="1021">
      <c r="A1021" s="1" t="s">
        <v>1058</v>
      </c>
      <c r="C1021" s="1">
        <v>4.0</v>
      </c>
      <c r="D1021" s="1">
        <v>4.0</v>
      </c>
      <c r="E1021" s="1">
        <v>16.0</v>
      </c>
      <c r="F1021" s="1" t="s">
        <v>23</v>
      </c>
      <c r="G1021" s="1" t="s">
        <v>29</v>
      </c>
      <c r="H1021" s="2">
        <v>45085.0</v>
      </c>
      <c r="J1021" s="3">
        <f t="shared" si="2"/>
        <v>4</v>
      </c>
      <c r="K1021" s="4">
        <f t="shared" si="3"/>
        <v>4</v>
      </c>
      <c r="L1021" s="4">
        <f t="shared" si="4"/>
        <v>16</v>
      </c>
      <c r="S1021" s="1" t="s">
        <v>1058</v>
      </c>
      <c r="T1021" s="4" t="str">
        <f t="shared" si="5"/>
        <v>UNKNOWN</v>
      </c>
      <c r="U1021" s="4" t="str">
        <f t="shared" si="6"/>
        <v>In-store</v>
      </c>
      <c r="V1021" s="4" t="str">
        <f t="shared" si="7"/>
        <v>Credit Card</v>
      </c>
      <c r="W1021" s="4">
        <f t="shared" ref="W1021:Y1021" si="1028">IF(OR(J1021 = "ERROR", J1021 = ""), "UNKNOWN", J1021)</f>
        <v>4</v>
      </c>
      <c r="X1021" s="4">
        <f t="shared" si="1028"/>
        <v>4</v>
      </c>
      <c r="Y1021" s="4">
        <f t="shared" si="1028"/>
        <v>16</v>
      </c>
      <c r="Z1021" s="5">
        <f t="shared" si="9"/>
        <v>45085</v>
      </c>
    </row>
    <row r="1022">
      <c r="A1022" s="1" t="s">
        <v>1059</v>
      </c>
      <c r="B1022" s="1" t="s">
        <v>41</v>
      </c>
      <c r="C1022" s="1">
        <v>3.0</v>
      </c>
      <c r="D1022" s="1">
        <v>4.0</v>
      </c>
      <c r="E1022" s="1" t="s">
        <v>30</v>
      </c>
      <c r="G1022" s="1" t="s">
        <v>30</v>
      </c>
      <c r="H1022" s="2">
        <v>45102.0</v>
      </c>
      <c r="J1022" s="3">
        <f t="shared" si="2"/>
        <v>3</v>
      </c>
      <c r="K1022" s="4">
        <f t="shared" si="3"/>
        <v>4</v>
      </c>
      <c r="L1022" s="4">
        <f t="shared" si="4"/>
        <v>12</v>
      </c>
      <c r="S1022" s="1" t="s">
        <v>1059</v>
      </c>
      <c r="T1022" s="4" t="str">
        <f t="shared" si="5"/>
        <v>Smoothie</v>
      </c>
      <c r="U1022" s="4" t="str">
        <f t="shared" si="6"/>
        <v>UNKNOWN</v>
      </c>
      <c r="V1022" s="4" t="str">
        <f t="shared" si="7"/>
        <v>UNKNOWN</v>
      </c>
      <c r="W1022" s="4">
        <f t="shared" ref="W1022:Y1022" si="1029">IF(OR(J1022 = "ERROR", J1022 = ""), "UNKNOWN", J1022)</f>
        <v>3</v>
      </c>
      <c r="X1022" s="4">
        <f t="shared" si="1029"/>
        <v>4</v>
      </c>
      <c r="Y1022" s="4">
        <f t="shared" si="1029"/>
        <v>12</v>
      </c>
      <c r="Z1022" s="5">
        <f t="shared" si="9"/>
        <v>45102</v>
      </c>
    </row>
    <row r="1023">
      <c r="A1023" s="1" t="s">
        <v>1060</v>
      </c>
      <c r="B1023" s="1" t="s">
        <v>22</v>
      </c>
      <c r="C1023" s="1">
        <v>1.0</v>
      </c>
      <c r="D1023" s="1">
        <v>2.0</v>
      </c>
      <c r="E1023" s="1">
        <v>2.0</v>
      </c>
      <c r="G1023" s="1" t="s">
        <v>30</v>
      </c>
      <c r="H1023" s="2">
        <v>45174.0</v>
      </c>
      <c r="J1023" s="3">
        <f t="shared" si="2"/>
        <v>1</v>
      </c>
      <c r="K1023" s="4">
        <f t="shared" si="3"/>
        <v>2</v>
      </c>
      <c r="L1023" s="4">
        <f t="shared" si="4"/>
        <v>2</v>
      </c>
      <c r="S1023" s="1" t="s">
        <v>1060</v>
      </c>
      <c r="T1023" s="4" t="str">
        <f t="shared" si="5"/>
        <v>Coffee</v>
      </c>
      <c r="U1023" s="4" t="str">
        <f t="shared" si="6"/>
        <v>UNKNOWN</v>
      </c>
      <c r="V1023" s="4" t="str">
        <f t="shared" si="7"/>
        <v>UNKNOWN</v>
      </c>
      <c r="W1023" s="4">
        <f t="shared" ref="W1023:Y1023" si="1030">IF(OR(J1023 = "ERROR", J1023 = ""), "UNKNOWN", J1023)</f>
        <v>1</v>
      </c>
      <c r="X1023" s="4">
        <f t="shared" si="1030"/>
        <v>2</v>
      </c>
      <c r="Y1023" s="4">
        <f t="shared" si="1030"/>
        <v>2</v>
      </c>
      <c r="Z1023" s="5">
        <f t="shared" si="9"/>
        <v>45174</v>
      </c>
    </row>
    <row r="1024">
      <c r="A1024" s="1" t="s">
        <v>1061</v>
      </c>
      <c r="B1024" s="1" t="s">
        <v>81</v>
      </c>
      <c r="C1024" s="1">
        <v>4.0</v>
      </c>
      <c r="D1024" s="1">
        <v>1.5</v>
      </c>
      <c r="E1024" s="1">
        <v>6.0</v>
      </c>
      <c r="F1024" s="1" t="s">
        <v>23</v>
      </c>
      <c r="H1024" s="2">
        <v>44957.0</v>
      </c>
      <c r="J1024" s="3">
        <f t="shared" si="2"/>
        <v>4</v>
      </c>
      <c r="K1024" s="4">
        <f t="shared" si="3"/>
        <v>1.5</v>
      </c>
      <c r="L1024" s="4">
        <f t="shared" si="4"/>
        <v>6</v>
      </c>
      <c r="S1024" s="1" t="s">
        <v>1061</v>
      </c>
      <c r="T1024" s="4" t="str">
        <f t="shared" si="5"/>
        <v>Tea</v>
      </c>
      <c r="U1024" s="4" t="str">
        <f t="shared" si="6"/>
        <v>UNKNOWN</v>
      </c>
      <c r="V1024" s="4" t="str">
        <f t="shared" si="7"/>
        <v>Credit Card</v>
      </c>
      <c r="W1024" s="4">
        <f t="shared" ref="W1024:Y1024" si="1031">IF(OR(J1024 = "ERROR", J1024 = ""), "UNKNOWN", J1024)</f>
        <v>4</v>
      </c>
      <c r="X1024" s="4">
        <f t="shared" si="1031"/>
        <v>1.5</v>
      </c>
      <c r="Y1024" s="4">
        <f t="shared" si="1031"/>
        <v>6</v>
      </c>
      <c r="Z1024" s="5">
        <f t="shared" si="9"/>
        <v>44957</v>
      </c>
    </row>
    <row r="1025">
      <c r="A1025" s="1" t="s">
        <v>1062</v>
      </c>
      <c r="B1025" s="1" t="s">
        <v>44</v>
      </c>
      <c r="C1025" s="1">
        <v>5.0</v>
      </c>
      <c r="D1025" s="1">
        <v>4.0</v>
      </c>
      <c r="E1025" s="1">
        <v>20.0</v>
      </c>
      <c r="F1025" s="1" t="s">
        <v>39</v>
      </c>
      <c r="H1025" s="2">
        <v>44942.0</v>
      </c>
      <c r="J1025" s="3">
        <f t="shared" si="2"/>
        <v>5</v>
      </c>
      <c r="K1025" s="4">
        <f t="shared" si="3"/>
        <v>4</v>
      </c>
      <c r="L1025" s="4">
        <f t="shared" si="4"/>
        <v>20</v>
      </c>
      <c r="S1025" s="1" t="s">
        <v>1062</v>
      </c>
      <c r="T1025" s="4" t="str">
        <f t="shared" si="5"/>
        <v>Sandwich</v>
      </c>
      <c r="U1025" s="4" t="str">
        <f t="shared" si="6"/>
        <v>UNKNOWN</v>
      </c>
      <c r="V1025" s="4" t="str">
        <f t="shared" si="7"/>
        <v>Digital Wallet</v>
      </c>
      <c r="W1025" s="4">
        <f t="shared" ref="W1025:Y1025" si="1032">IF(OR(J1025 = "ERROR", J1025 = ""), "UNKNOWN", J1025)</f>
        <v>5</v>
      </c>
      <c r="X1025" s="4">
        <f t="shared" si="1032"/>
        <v>4</v>
      </c>
      <c r="Y1025" s="4">
        <f t="shared" si="1032"/>
        <v>20</v>
      </c>
      <c r="Z1025" s="5">
        <f t="shared" si="9"/>
        <v>44942</v>
      </c>
    </row>
    <row r="1026">
      <c r="A1026" s="1" t="s">
        <v>1063</v>
      </c>
      <c r="B1026" s="1" t="s">
        <v>25</v>
      </c>
      <c r="C1026" s="1">
        <v>2.0</v>
      </c>
      <c r="D1026" s="1">
        <v>3.0</v>
      </c>
      <c r="E1026" s="1">
        <v>6.0</v>
      </c>
      <c r="F1026" s="1" t="s">
        <v>28</v>
      </c>
      <c r="G1026" s="1" t="s">
        <v>29</v>
      </c>
      <c r="H1026" s="2">
        <v>45093.0</v>
      </c>
      <c r="J1026" s="3">
        <f t="shared" si="2"/>
        <v>2</v>
      </c>
      <c r="K1026" s="4">
        <f t="shared" si="3"/>
        <v>3</v>
      </c>
      <c r="L1026" s="4">
        <f t="shared" si="4"/>
        <v>6</v>
      </c>
      <c r="S1026" s="1" t="s">
        <v>1063</v>
      </c>
      <c r="T1026" s="4" t="str">
        <f t="shared" si="5"/>
        <v>UNKNOWN</v>
      </c>
      <c r="U1026" s="4" t="str">
        <f t="shared" si="6"/>
        <v>In-store</v>
      </c>
      <c r="V1026" s="4" t="str">
        <f t="shared" si="7"/>
        <v>Cash</v>
      </c>
      <c r="W1026" s="4">
        <f t="shared" ref="W1026:Y1026" si="1033">IF(OR(J1026 = "ERROR", J1026 = ""), "UNKNOWN", J1026)</f>
        <v>2</v>
      </c>
      <c r="X1026" s="4">
        <f t="shared" si="1033"/>
        <v>3</v>
      </c>
      <c r="Y1026" s="4">
        <f t="shared" si="1033"/>
        <v>6</v>
      </c>
      <c r="Z1026" s="5">
        <f t="shared" si="9"/>
        <v>45093</v>
      </c>
    </row>
    <row r="1027">
      <c r="A1027" s="1" t="s">
        <v>1064</v>
      </c>
      <c r="B1027" s="1" t="s">
        <v>36</v>
      </c>
      <c r="C1027" s="1">
        <v>4.0</v>
      </c>
      <c r="D1027" s="1">
        <v>5.0</v>
      </c>
      <c r="E1027" s="1">
        <v>20.0</v>
      </c>
      <c r="F1027" s="1" t="s">
        <v>28</v>
      </c>
      <c r="G1027" s="1" t="s">
        <v>29</v>
      </c>
      <c r="H1027" s="2">
        <v>44986.0</v>
      </c>
      <c r="J1027" s="3">
        <f t="shared" si="2"/>
        <v>4</v>
      </c>
      <c r="K1027" s="4">
        <f t="shared" si="3"/>
        <v>5</v>
      </c>
      <c r="L1027" s="4">
        <f t="shared" si="4"/>
        <v>20</v>
      </c>
      <c r="S1027" s="1" t="s">
        <v>1064</v>
      </c>
      <c r="T1027" s="4" t="str">
        <f t="shared" si="5"/>
        <v>Salad</v>
      </c>
      <c r="U1027" s="4" t="str">
        <f t="shared" si="6"/>
        <v>In-store</v>
      </c>
      <c r="V1027" s="4" t="str">
        <f t="shared" si="7"/>
        <v>Cash</v>
      </c>
      <c r="W1027" s="4">
        <f t="shared" ref="W1027:Y1027" si="1034">IF(OR(J1027 = "ERROR", J1027 = ""), "UNKNOWN", J1027)</f>
        <v>4</v>
      </c>
      <c r="X1027" s="4">
        <f t="shared" si="1034"/>
        <v>5</v>
      </c>
      <c r="Y1027" s="4">
        <f t="shared" si="1034"/>
        <v>20</v>
      </c>
      <c r="Z1027" s="5">
        <f t="shared" si="9"/>
        <v>44986</v>
      </c>
    </row>
    <row r="1028">
      <c r="A1028" s="1" t="s">
        <v>1065</v>
      </c>
      <c r="B1028" s="1" t="s">
        <v>27</v>
      </c>
      <c r="C1028" s="1">
        <v>3.0</v>
      </c>
      <c r="D1028" s="1">
        <v>3.0</v>
      </c>
      <c r="E1028" s="1">
        <v>9.0</v>
      </c>
      <c r="F1028" s="1" t="s">
        <v>23</v>
      </c>
      <c r="G1028" s="1" t="s">
        <v>30</v>
      </c>
      <c r="H1028" s="2">
        <v>45195.0</v>
      </c>
      <c r="J1028" s="3">
        <f t="shared" si="2"/>
        <v>3</v>
      </c>
      <c r="K1028" s="4">
        <f t="shared" si="3"/>
        <v>3</v>
      </c>
      <c r="L1028" s="4">
        <f t="shared" si="4"/>
        <v>9</v>
      </c>
      <c r="S1028" s="1" t="s">
        <v>1065</v>
      </c>
      <c r="T1028" s="4" t="str">
        <f t="shared" si="5"/>
        <v>Cake</v>
      </c>
      <c r="U1028" s="4" t="str">
        <f t="shared" si="6"/>
        <v>UNKNOWN</v>
      </c>
      <c r="V1028" s="4" t="str">
        <f t="shared" si="7"/>
        <v>Credit Card</v>
      </c>
      <c r="W1028" s="4">
        <f t="shared" ref="W1028:Y1028" si="1035">IF(OR(J1028 = "ERROR", J1028 = ""), "UNKNOWN", J1028)</f>
        <v>3</v>
      </c>
      <c r="X1028" s="4">
        <f t="shared" si="1035"/>
        <v>3</v>
      </c>
      <c r="Y1028" s="4">
        <f t="shared" si="1035"/>
        <v>9</v>
      </c>
      <c r="Z1028" s="5">
        <f t="shared" si="9"/>
        <v>45195</v>
      </c>
    </row>
    <row r="1029">
      <c r="A1029" s="1" t="s">
        <v>1066</v>
      </c>
      <c r="B1029" s="1" t="s">
        <v>27</v>
      </c>
      <c r="C1029" s="1">
        <v>3.0</v>
      </c>
      <c r="D1029" s="1">
        <v>3.0</v>
      </c>
      <c r="E1029" s="1">
        <v>9.0</v>
      </c>
      <c r="F1029" s="1" t="s">
        <v>28</v>
      </c>
      <c r="H1029" s="2">
        <v>45162.0</v>
      </c>
      <c r="J1029" s="3">
        <f t="shared" si="2"/>
        <v>3</v>
      </c>
      <c r="K1029" s="4">
        <f t="shared" si="3"/>
        <v>3</v>
      </c>
      <c r="L1029" s="4">
        <f t="shared" si="4"/>
        <v>9</v>
      </c>
      <c r="S1029" s="1" t="s">
        <v>1066</v>
      </c>
      <c r="T1029" s="4" t="str">
        <f t="shared" si="5"/>
        <v>Cake</v>
      </c>
      <c r="U1029" s="4" t="str">
        <f t="shared" si="6"/>
        <v>UNKNOWN</v>
      </c>
      <c r="V1029" s="4" t="str">
        <f t="shared" si="7"/>
        <v>Cash</v>
      </c>
      <c r="W1029" s="4">
        <f t="shared" ref="W1029:Y1029" si="1036">IF(OR(J1029 = "ERROR", J1029 = ""), "UNKNOWN", J1029)</f>
        <v>3</v>
      </c>
      <c r="X1029" s="4">
        <f t="shared" si="1036"/>
        <v>3</v>
      </c>
      <c r="Y1029" s="4">
        <f t="shared" si="1036"/>
        <v>9</v>
      </c>
      <c r="Z1029" s="5">
        <f t="shared" si="9"/>
        <v>45162</v>
      </c>
    </row>
    <row r="1030">
      <c r="A1030" s="1" t="s">
        <v>1067</v>
      </c>
      <c r="C1030" s="1">
        <v>3.0</v>
      </c>
      <c r="D1030" s="1">
        <v>5.0</v>
      </c>
      <c r="E1030" s="1">
        <v>15.0</v>
      </c>
      <c r="F1030" s="1" t="s">
        <v>23</v>
      </c>
      <c r="G1030" s="1" t="s">
        <v>29</v>
      </c>
      <c r="H1030" s="2">
        <v>45173.0</v>
      </c>
      <c r="J1030" s="3">
        <f t="shared" si="2"/>
        <v>3</v>
      </c>
      <c r="K1030" s="4">
        <f t="shared" si="3"/>
        <v>5</v>
      </c>
      <c r="L1030" s="4">
        <f t="shared" si="4"/>
        <v>15</v>
      </c>
      <c r="S1030" s="1" t="s">
        <v>1067</v>
      </c>
      <c r="T1030" s="4" t="str">
        <f t="shared" si="5"/>
        <v>UNKNOWN</v>
      </c>
      <c r="U1030" s="4" t="str">
        <f t="shared" si="6"/>
        <v>In-store</v>
      </c>
      <c r="V1030" s="4" t="str">
        <f t="shared" si="7"/>
        <v>Credit Card</v>
      </c>
      <c r="W1030" s="4">
        <f t="shared" ref="W1030:Y1030" si="1037">IF(OR(J1030 = "ERROR", J1030 = ""), "UNKNOWN", J1030)</f>
        <v>3</v>
      </c>
      <c r="X1030" s="4">
        <f t="shared" si="1037"/>
        <v>5</v>
      </c>
      <c r="Y1030" s="4">
        <f t="shared" si="1037"/>
        <v>15</v>
      </c>
      <c r="Z1030" s="5">
        <f t="shared" si="9"/>
        <v>45173</v>
      </c>
    </row>
    <row r="1031">
      <c r="A1031" s="1" t="s">
        <v>1068</v>
      </c>
      <c r="B1031" s="1" t="s">
        <v>81</v>
      </c>
      <c r="C1031" s="1">
        <v>4.0</v>
      </c>
      <c r="D1031" s="1">
        <v>1.5</v>
      </c>
      <c r="E1031" s="1">
        <v>6.0</v>
      </c>
      <c r="F1031" s="1" t="s">
        <v>23</v>
      </c>
      <c r="H1031" s="2">
        <v>45068.0</v>
      </c>
      <c r="J1031" s="3">
        <f t="shared" si="2"/>
        <v>4</v>
      </c>
      <c r="K1031" s="4">
        <f t="shared" si="3"/>
        <v>1.5</v>
      </c>
      <c r="L1031" s="4">
        <f t="shared" si="4"/>
        <v>6</v>
      </c>
      <c r="S1031" s="1" t="s">
        <v>1068</v>
      </c>
      <c r="T1031" s="4" t="str">
        <f t="shared" si="5"/>
        <v>Tea</v>
      </c>
      <c r="U1031" s="4" t="str">
        <f t="shared" si="6"/>
        <v>UNKNOWN</v>
      </c>
      <c r="V1031" s="4" t="str">
        <f t="shared" si="7"/>
        <v>Credit Card</v>
      </c>
      <c r="W1031" s="4">
        <f t="shared" ref="W1031:Y1031" si="1038">IF(OR(J1031 = "ERROR", J1031 = ""), "UNKNOWN", J1031)</f>
        <v>4</v>
      </c>
      <c r="X1031" s="4">
        <f t="shared" si="1038"/>
        <v>1.5</v>
      </c>
      <c r="Y1031" s="4">
        <f t="shared" si="1038"/>
        <v>6</v>
      </c>
      <c r="Z1031" s="5">
        <f t="shared" si="9"/>
        <v>45068</v>
      </c>
    </row>
    <row r="1032">
      <c r="A1032" s="1" t="s">
        <v>1069</v>
      </c>
      <c r="B1032" s="1" t="s">
        <v>44</v>
      </c>
      <c r="C1032" s="1">
        <v>2.0</v>
      </c>
      <c r="D1032" s="1">
        <v>4.0</v>
      </c>
      <c r="E1032" s="1">
        <v>8.0</v>
      </c>
      <c r="F1032" s="1" t="s">
        <v>28</v>
      </c>
      <c r="G1032" s="1" t="s">
        <v>29</v>
      </c>
      <c r="H1032" s="2">
        <v>44961.0</v>
      </c>
      <c r="J1032" s="3">
        <f t="shared" si="2"/>
        <v>2</v>
      </c>
      <c r="K1032" s="4">
        <f t="shared" si="3"/>
        <v>4</v>
      </c>
      <c r="L1032" s="4">
        <f t="shared" si="4"/>
        <v>8</v>
      </c>
      <c r="S1032" s="1" t="s">
        <v>1069</v>
      </c>
      <c r="T1032" s="4" t="str">
        <f t="shared" si="5"/>
        <v>Sandwich</v>
      </c>
      <c r="U1032" s="4" t="str">
        <f t="shared" si="6"/>
        <v>In-store</v>
      </c>
      <c r="V1032" s="4" t="str">
        <f t="shared" si="7"/>
        <v>Cash</v>
      </c>
      <c r="W1032" s="4">
        <f t="shared" ref="W1032:Y1032" si="1039">IF(OR(J1032 = "ERROR", J1032 = ""), "UNKNOWN", J1032)</f>
        <v>2</v>
      </c>
      <c r="X1032" s="4">
        <f t="shared" si="1039"/>
        <v>4</v>
      </c>
      <c r="Y1032" s="4">
        <f t="shared" si="1039"/>
        <v>8</v>
      </c>
      <c r="Z1032" s="5">
        <f t="shared" si="9"/>
        <v>44961</v>
      </c>
    </row>
    <row r="1033">
      <c r="A1033" s="1" t="s">
        <v>1070</v>
      </c>
      <c r="B1033" s="1" t="s">
        <v>81</v>
      </c>
      <c r="C1033" s="1">
        <v>2.0</v>
      </c>
      <c r="D1033" s="1">
        <v>1.5</v>
      </c>
      <c r="E1033" s="1">
        <v>3.0</v>
      </c>
      <c r="H1033" s="2">
        <v>45149.0</v>
      </c>
      <c r="J1033" s="3">
        <f t="shared" si="2"/>
        <v>2</v>
      </c>
      <c r="K1033" s="4">
        <f t="shared" si="3"/>
        <v>1.5</v>
      </c>
      <c r="L1033" s="4">
        <f t="shared" si="4"/>
        <v>3</v>
      </c>
      <c r="S1033" s="1" t="s">
        <v>1070</v>
      </c>
      <c r="T1033" s="4" t="str">
        <f t="shared" si="5"/>
        <v>Tea</v>
      </c>
      <c r="U1033" s="4" t="str">
        <f t="shared" si="6"/>
        <v>UNKNOWN</v>
      </c>
      <c r="V1033" s="4" t="str">
        <f t="shared" si="7"/>
        <v>UNKNOWN</v>
      </c>
      <c r="W1033" s="4">
        <f t="shared" ref="W1033:Y1033" si="1040">IF(OR(J1033 = "ERROR", J1033 = ""), "UNKNOWN", J1033)</f>
        <v>2</v>
      </c>
      <c r="X1033" s="4">
        <f t="shared" si="1040"/>
        <v>1.5</v>
      </c>
      <c r="Y1033" s="4">
        <f t="shared" si="1040"/>
        <v>3</v>
      </c>
      <c r="Z1033" s="5">
        <f t="shared" si="9"/>
        <v>45149</v>
      </c>
    </row>
    <row r="1034">
      <c r="A1034" s="1" t="s">
        <v>1071</v>
      </c>
      <c r="B1034" s="1" t="s">
        <v>32</v>
      </c>
      <c r="C1034" s="1">
        <v>4.0</v>
      </c>
      <c r="D1034" s="1">
        <v>1.0</v>
      </c>
      <c r="E1034" s="1">
        <v>4.0</v>
      </c>
      <c r="F1034" s="1" t="s">
        <v>28</v>
      </c>
      <c r="H1034" s="2">
        <v>45145.0</v>
      </c>
      <c r="J1034" s="3">
        <f t="shared" si="2"/>
        <v>4</v>
      </c>
      <c r="K1034" s="4">
        <f t="shared" si="3"/>
        <v>1</v>
      </c>
      <c r="L1034" s="4">
        <f t="shared" si="4"/>
        <v>4</v>
      </c>
      <c r="S1034" s="1" t="s">
        <v>1071</v>
      </c>
      <c r="T1034" s="4" t="str">
        <f t="shared" si="5"/>
        <v>Cookie</v>
      </c>
      <c r="U1034" s="4" t="str">
        <f t="shared" si="6"/>
        <v>UNKNOWN</v>
      </c>
      <c r="V1034" s="4" t="str">
        <f t="shared" si="7"/>
        <v>Cash</v>
      </c>
      <c r="W1034" s="4">
        <f t="shared" ref="W1034:Y1034" si="1041">IF(OR(J1034 = "ERROR", J1034 = ""), "UNKNOWN", J1034)</f>
        <v>4</v>
      </c>
      <c r="X1034" s="4">
        <f t="shared" si="1041"/>
        <v>1</v>
      </c>
      <c r="Y1034" s="4">
        <f t="shared" si="1041"/>
        <v>4</v>
      </c>
      <c r="Z1034" s="5">
        <f t="shared" si="9"/>
        <v>45145</v>
      </c>
    </row>
    <row r="1035">
      <c r="A1035" s="1" t="s">
        <v>1072</v>
      </c>
      <c r="B1035" s="1" t="s">
        <v>27</v>
      </c>
      <c r="C1035" s="1">
        <v>2.0</v>
      </c>
      <c r="D1035" s="1">
        <v>3.0</v>
      </c>
      <c r="E1035" s="1">
        <v>6.0</v>
      </c>
      <c r="F1035" s="1" t="s">
        <v>39</v>
      </c>
      <c r="G1035" s="1" t="s">
        <v>29</v>
      </c>
      <c r="H1035" s="1" t="s">
        <v>25</v>
      </c>
      <c r="J1035" s="3">
        <f t="shared" si="2"/>
        <v>2</v>
      </c>
      <c r="K1035" s="4">
        <f t="shared" si="3"/>
        <v>3</v>
      </c>
      <c r="L1035" s="4">
        <f t="shared" si="4"/>
        <v>6</v>
      </c>
      <c r="S1035" s="1" t="s">
        <v>1072</v>
      </c>
      <c r="T1035" s="4" t="str">
        <f t="shared" si="5"/>
        <v>Cake</v>
      </c>
      <c r="U1035" s="4" t="str">
        <f t="shared" si="6"/>
        <v>In-store</v>
      </c>
      <c r="V1035" s="4" t="str">
        <f t="shared" si="7"/>
        <v>Digital Wallet</v>
      </c>
      <c r="W1035" s="4">
        <f t="shared" ref="W1035:Y1035" si="1042">IF(OR(J1035 = "ERROR", J1035 = ""), "UNKNOWN", J1035)</f>
        <v>2</v>
      </c>
      <c r="X1035" s="4">
        <f t="shared" si="1042"/>
        <v>3</v>
      </c>
      <c r="Y1035" s="4">
        <f t="shared" si="1042"/>
        <v>6</v>
      </c>
      <c r="Z1035" s="4" t="str">
        <f t="shared" si="9"/>
        <v>UNKNOWN</v>
      </c>
    </row>
    <row r="1036">
      <c r="A1036" s="1" t="s">
        <v>1073</v>
      </c>
      <c r="B1036" s="1" t="s">
        <v>32</v>
      </c>
      <c r="C1036" s="1">
        <v>1.0</v>
      </c>
      <c r="D1036" s="1">
        <v>1.0</v>
      </c>
      <c r="E1036" s="1">
        <v>1.0</v>
      </c>
      <c r="F1036" s="1" t="s">
        <v>23</v>
      </c>
      <c r="G1036" s="1" t="s">
        <v>30</v>
      </c>
      <c r="H1036" s="2">
        <v>45180.0</v>
      </c>
      <c r="J1036" s="3">
        <f t="shared" si="2"/>
        <v>1</v>
      </c>
      <c r="K1036" s="4">
        <f t="shared" si="3"/>
        <v>1</v>
      </c>
      <c r="L1036" s="4">
        <f t="shared" si="4"/>
        <v>1</v>
      </c>
      <c r="S1036" s="1" t="s">
        <v>1073</v>
      </c>
      <c r="T1036" s="4" t="str">
        <f t="shared" si="5"/>
        <v>Cookie</v>
      </c>
      <c r="U1036" s="4" t="str">
        <f t="shared" si="6"/>
        <v>UNKNOWN</v>
      </c>
      <c r="V1036" s="4" t="str">
        <f t="shared" si="7"/>
        <v>Credit Card</v>
      </c>
      <c r="W1036" s="4">
        <f t="shared" ref="W1036:Y1036" si="1043">IF(OR(J1036 = "ERROR", J1036 = ""), "UNKNOWN", J1036)</f>
        <v>1</v>
      </c>
      <c r="X1036" s="4">
        <f t="shared" si="1043"/>
        <v>1</v>
      </c>
      <c r="Y1036" s="4">
        <f t="shared" si="1043"/>
        <v>1</v>
      </c>
      <c r="Z1036" s="5">
        <f t="shared" si="9"/>
        <v>45180</v>
      </c>
    </row>
    <row r="1037">
      <c r="A1037" s="1" t="s">
        <v>1074</v>
      </c>
      <c r="B1037" s="1" t="s">
        <v>27</v>
      </c>
      <c r="C1037" s="1">
        <v>3.0</v>
      </c>
      <c r="D1037" s="1">
        <v>3.0</v>
      </c>
      <c r="E1037" s="1">
        <v>9.0</v>
      </c>
      <c r="F1037" s="1" t="s">
        <v>23</v>
      </c>
      <c r="G1037" s="1" t="s">
        <v>24</v>
      </c>
      <c r="H1037" s="6">
        <v>45272.0</v>
      </c>
      <c r="J1037" s="3">
        <f t="shared" si="2"/>
        <v>3</v>
      </c>
      <c r="K1037" s="4">
        <f t="shared" si="3"/>
        <v>3</v>
      </c>
      <c r="L1037" s="4">
        <f t="shared" si="4"/>
        <v>9</v>
      </c>
      <c r="S1037" s="1" t="s">
        <v>1074</v>
      </c>
      <c r="T1037" s="4" t="str">
        <f t="shared" si="5"/>
        <v>Cake</v>
      </c>
      <c r="U1037" s="4" t="str">
        <f t="shared" si="6"/>
        <v>Takeaway</v>
      </c>
      <c r="V1037" s="4" t="str">
        <f t="shared" si="7"/>
        <v>Credit Card</v>
      </c>
      <c r="W1037" s="4">
        <f t="shared" ref="W1037:Y1037" si="1044">IF(OR(J1037 = "ERROR", J1037 = ""), "UNKNOWN", J1037)</f>
        <v>3</v>
      </c>
      <c r="X1037" s="4">
        <f t="shared" si="1044"/>
        <v>3</v>
      </c>
      <c r="Y1037" s="4">
        <f t="shared" si="1044"/>
        <v>9</v>
      </c>
      <c r="Z1037" s="7">
        <f t="shared" si="9"/>
        <v>45272</v>
      </c>
    </row>
    <row r="1038">
      <c r="A1038" s="1" t="s">
        <v>1075</v>
      </c>
      <c r="B1038" s="1" t="s">
        <v>27</v>
      </c>
      <c r="C1038" s="1">
        <v>1.0</v>
      </c>
      <c r="D1038" s="1">
        <v>3.0</v>
      </c>
      <c r="E1038" s="1">
        <v>3.0</v>
      </c>
      <c r="G1038" s="1" t="s">
        <v>24</v>
      </c>
      <c r="H1038" s="2">
        <v>45161.0</v>
      </c>
      <c r="J1038" s="3">
        <f t="shared" si="2"/>
        <v>1</v>
      </c>
      <c r="K1038" s="4">
        <f t="shared" si="3"/>
        <v>3</v>
      </c>
      <c r="L1038" s="4">
        <f t="shared" si="4"/>
        <v>3</v>
      </c>
      <c r="S1038" s="1" t="s">
        <v>1075</v>
      </c>
      <c r="T1038" s="4" t="str">
        <f t="shared" si="5"/>
        <v>Cake</v>
      </c>
      <c r="U1038" s="4" t="str">
        <f t="shared" si="6"/>
        <v>Takeaway</v>
      </c>
      <c r="V1038" s="4" t="str">
        <f t="shared" si="7"/>
        <v>UNKNOWN</v>
      </c>
      <c r="W1038" s="4">
        <f t="shared" ref="W1038:Y1038" si="1045">IF(OR(J1038 = "ERROR", J1038 = ""), "UNKNOWN", J1038)</f>
        <v>1</v>
      </c>
      <c r="X1038" s="4">
        <f t="shared" si="1045"/>
        <v>3</v>
      </c>
      <c r="Y1038" s="4">
        <f t="shared" si="1045"/>
        <v>3</v>
      </c>
      <c r="Z1038" s="5">
        <f t="shared" si="9"/>
        <v>45161</v>
      </c>
    </row>
    <row r="1039">
      <c r="A1039" s="1" t="s">
        <v>1076</v>
      </c>
      <c r="B1039" s="1" t="s">
        <v>55</v>
      </c>
      <c r="C1039" s="1">
        <v>1.0</v>
      </c>
      <c r="D1039" s="1">
        <v>3.0</v>
      </c>
      <c r="E1039" s="1">
        <v>3.0</v>
      </c>
      <c r="F1039" s="1" t="s">
        <v>28</v>
      </c>
      <c r="G1039" s="1" t="s">
        <v>25</v>
      </c>
      <c r="H1039" s="6">
        <v>45272.0</v>
      </c>
      <c r="J1039" s="3">
        <f t="shared" si="2"/>
        <v>1</v>
      </c>
      <c r="K1039" s="4">
        <f t="shared" si="3"/>
        <v>3</v>
      </c>
      <c r="L1039" s="4">
        <f t="shared" si="4"/>
        <v>3</v>
      </c>
      <c r="S1039" s="1" t="s">
        <v>1076</v>
      </c>
      <c r="T1039" s="4" t="str">
        <f t="shared" si="5"/>
        <v>Juice</v>
      </c>
      <c r="U1039" s="4" t="str">
        <f t="shared" si="6"/>
        <v>UNKNOWN</v>
      </c>
      <c r="V1039" s="4" t="str">
        <f t="shared" si="7"/>
        <v>Cash</v>
      </c>
      <c r="W1039" s="4">
        <f t="shared" ref="W1039:Y1039" si="1046">IF(OR(J1039 = "ERROR", J1039 = ""), "UNKNOWN", J1039)</f>
        <v>1</v>
      </c>
      <c r="X1039" s="4">
        <f t="shared" si="1046"/>
        <v>3</v>
      </c>
      <c r="Y1039" s="4">
        <f t="shared" si="1046"/>
        <v>3</v>
      </c>
      <c r="Z1039" s="7">
        <f t="shared" si="9"/>
        <v>45272</v>
      </c>
    </row>
    <row r="1040">
      <c r="A1040" s="1" t="s">
        <v>1077</v>
      </c>
      <c r="B1040" s="1" t="s">
        <v>27</v>
      </c>
      <c r="C1040" s="1">
        <v>3.0</v>
      </c>
      <c r="D1040" s="1">
        <v>3.0</v>
      </c>
      <c r="E1040" s="1">
        <v>9.0</v>
      </c>
      <c r="F1040" s="1" t="s">
        <v>39</v>
      </c>
      <c r="G1040" s="1" t="s">
        <v>29</v>
      </c>
      <c r="H1040" s="2">
        <v>44957.0</v>
      </c>
      <c r="J1040" s="3">
        <f t="shared" si="2"/>
        <v>3</v>
      </c>
      <c r="K1040" s="4">
        <f t="shared" si="3"/>
        <v>3</v>
      </c>
      <c r="L1040" s="4">
        <f t="shared" si="4"/>
        <v>9</v>
      </c>
      <c r="S1040" s="1" t="s">
        <v>1077</v>
      </c>
      <c r="T1040" s="4" t="str">
        <f t="shared" si="5"/>
        <v>Cake</v>
      </c>
      <c r="U1040" s="4" t="str">
        <f t="shared" si="6"/>
        <v>In-store</v>
      </c>
      <c r="V1040" s="4" t="str">
        <f t="shared" si="7"/>
        <v>Digital Wallet</v>
      </c>
      <c r="W1040" s="4">
        <f t="shared" ref="W1040:Y1040" si="1047">IF(OR(J1040 = "ERROR", J1040 = ""), "UNKNOWN", J1040)</f>
        <v>3</v>
      </c>
      <c r="X1040" s="4">
        <f t="shared" si="1047"/>
        <v>3</v>
      </c>
      <c r="Y1040" s="4">
        <f t="shared" si="1047"/>
        <v>9</v>
      </c>
      <c r="Z1040" s="5">
        <f t="shared" si="9"/>
        <v>44957</v>
      </c>
    </row>
    <row r="1041">
      <c r="A1041" s="1" t="s">
        <v>1078</v>
      </c>
      <c r="B1041" s="1" t="s">
        <v>41</v>
      </c>
      <c r="C1041" s="1">
        <v>1.0</v>
      </c>
      <c r="D1041" s="1">
        <v>4.0</v>
      </c>
      <c r="E1041" s="1">
        <v>4.0</v>
      </c>
      <c r="G1041" s="1" t="s">
        <v>24</v>
      </c>
      <c r="H1041" s="2">
        <v>45077.0</v>
      </c>
      <c r="J1041" s="3">
        <f t="shared" si="2"/>
        <v>1</v>
      </c>
      <c r="K1041" s="4">
        <f t="shared" si="3"/>
        <v>4</v>
      </c>
      <c r="L1041" s="4">
        <f t="shared" si="4"/>
        <v>4</v>
      </c>
      <c r="S1041" s="1" t="s">
        <v>1078</v>
      </c>
      <c r="T1041" s="4" t="str">
        <f t="shared" si="5"/>
        <v>Smoothie</v>
      </c>
      <c r="U1041" s="4" t="str">
        <f t="shared" si="6"/>
        <v>Takeaway</v>
      </c>
      <c r="V1041" s="4" t="str">
        <f t="shared" si="7"/>
        <v>UNKNOWN</v>
      </c>
      <c r="W1041" s="4">
        <f t="shared" ref="W1041:Y1041" si="1048">IF(OR(J1041 = "ERROR", J1041 = ""), "UNKNOWN", J1041)</f>
        <v>1</v>
      </c>
      <c r="X1041" s="4">
        <f t="shared" si="1048"/>
        <v>4</v>
      </c>
      <c r="Y1041" s="4">
        <f t="shared" si="1048"/>
        <v>4</v>
      </c>
      <c r="Z1041" s="5">
        <f t="shared" si="9"/>
        <v>45077</v>
      </c>
    </row>
    <row r="1042">
      <c r="A1042" s="1" t="s">
        <v>1079</v>
      </c>
      <c r="B1042" s="1" t="s">
        <v>27</v>
      </c>
      <c r="C1042" s="1">
        <v>2.0</v>
      </c>
      <c r="D1042" s="1">
        <v>3.0</v>
      </c>
      <c r="E1042" s="1">
        <v>6.0</v>
      </c>
      <c r="F1042" s="1" t="s">
        <v>23</v>
      </c>
      <c r="G1042" s="1" t="s">
        <v>29</v>
      </c>
      <c r="H1042" s="2">
        <v>45202.0</v>
      </c>
      <c r="J1042" s="3">
        <f t="shared" si="2"/>
        <v>2</v>
      </c>
      <c r="K1042" s="4">
        <f t="shared" si="3"/>
        <v>3</v>
      </c>
      <c r="L1042" s="4">
        <f t="shared" si="4"/>
        <v>6</v>
      </c>
      <c r="S1042" s="1" t="s">
        <v>1079</v>
      </c>
      <c r="T1042" s="4" t="str">
        <f t="shared" si="5"/>
        <v>Cake</v>
      </c>
      <c r="U1042" s="4" t="str">
        <f t="shared" si="6"/>
        <v>In-store</v>
      </c>
      <c r="V1042" s="4" t="str">
        <f t="shared" si="7"/>
        <v>Credit Card</v>
      </c>
      <c r="W1042" s="4">
        <f t="shared" ref="W1042:Y1042" si="1049">IF(OR(J1042 = "ERROR", J1042 = ""), "UNKNOWN", J1042)</f>
        <v>2</v>
      </c>
      <c r="X1042" s="4">
        <f t="shared" si="1049"/>
        <v>3</v>
      </c>
      <c r="Y1042" s="4">
        <f t="shared" si="1049"/>
        <v>6</v>
      </c>
      <c r="Z1042" s="5">
        <f t="shared" si="9"/>
        <v>45202</v>
      </c>
    </row>
    <row r="1043">
      <c r="A1043" s="1" t="s">
        <v>1080</v>
      </c>
      <c r="B1043" s="1" t="s">
        <v>36</v>
      </c>
      <c r="C1043" s="1">
        <v>3.0</v>
      </c>
      <c r="D1043" s="1">
        <v>5.0</v>
      </c>
      <c r="E1043" s="1">
        <v>15.0</v>
      </c>
      <c r="F1043" s="1" t="s">
        <v>28</v>
      </c>
      <c r="G1043" s="1" t="s">
        <v>24</v>
      </c>
      <c r="H1043" s="2">
        <v>45125.0</v>
      </c>
      <c r="J1043" s="3">
        <f t="shared" si="2"/>
        <v>3</v>
      </c>
      <c r="K1043" s="4">
        <f t="shared" si="3"/>
        <v>5</v>
      </c>
      <c r="L1043" s="4">
        <f t="shared" si="4"/>
        <v>15</v>
      </c>
      <c r="S1043" s="1" t="s">
        <v>1080</v>
      </c>
      <c r="T1043" s="4" t="str">
        <f t="shared" si="5"/>
        <v>Salad</v>
      </c>
      <c r="U1043" s="4" t="str">
        <f t="shared" si="6"/>
        <v>Takeaway</v>
      </c>
      <c r="V1043" s="4" t="str">
        <f t="shared" si="7"/>
        <v>Cash</v>
      </c>
      <c r="W1043" s="4">
        <f t="shared" ref="W1043:Y1043" si="1050">IF(OR(J1043 = "ERROR", J1043 = ""), "UNKNOWN", J1043)</f>
        <v>3</v>
      </c>
      <c r="X1043" s="4">
        <f t="shared" si="1050"/>
        <v>5</v>
      </c>
      <c r="Y1043" s="4">
        <f t="shared" si="1050"/>
        <v>15</v>
      </c>
      <c r="Z1043" s="5">
        <f t="shared" si="9"/>
        <v>45125</v>
      </c>
    </row>
    <row r="1044">
      <c r="A1044" s="1" t="s">
        <v>1081</v>
      </c>
      <c r="B1044" s="1" t="s">
        <v>44</v>
      </c>
      <c r="C1044" s="1">
        <v>1.0</v>
      </c>
      <c r="D1044" s="1">
        <v>4.0</v>
      </c>
      <c r="E1044" s="1">
        <v>4.0</v>
      </c>
      <c r="F1044" s="1" t="s">
        <v>23</v>
      </c>
      <c r="G1044" s="1" t="s">
        <v>24</v>
      </c>
      <c r="H1044" s="2">
        <v>45129.0</v>
      </c>
      <c r="J1044" s="3">
        <f t="shared" si="2"/>
        <v>1</v>
      </c>
      <c r="K1044" s="4">
        <f t="shared" si="3"/>
        <v>4</v>
      </c>
      <c r="L1044" s="4">
        <f t="shared" si="4"/>
        <v>4</v>
      </c>
      <c r="S1044" s="1" t="s">
        <v>1081</v>
      </c>
      <c r="T1044" s="4" t="str">
        <f t="shared" si="5"/>
        <v>Sandwich</v>
      </c>
      <c r="U1044" s="4" t="str">
        <f t="shared" si="6"/>
        <v>Takeaway</v>
      </c>
      <c r="V1044" s="4" t="str">
        <f t="shared" si="7"/>
        <v>Credit Card</v>
      </c>
      <c r="W1044" s="4">
        <f t="shared" ref="W1044:Y1044" si="1051">IF(OR(J1044 = "ERROR", J1044 = ""), "UNKNOWN", J1044)</f>
        <v>1</v>
      </c>
      <c r="X1044" s="4">
        <f t="shared" si="1051"/>
        <v>4</v>
      </c>
      <c r="Y1044" s="4">
        <f t="shared" si="1051"/>
        <v>4</v>
      </c>
      <c r="Z1044" s="5">
        <f t="shared" si="9"/>
        <v>45129</v>
      </c>
    </row>
    <row r="1045">
      <c r="A1045" s="1" t="s">
        <v>1082</v>
      </c>
      <c r="B1045" s="1" t="s">
        <v>27</v>
      </c>
      <c r="C1045" s="1">
        <v>5.0</v>
      </c>
      <c r="D1045" s="1">
        <v>3.0</v>
      </c>
      <c r="E1045" s="1">
        <v>15.0</v>
      </c>
      <c r="F1045" s="1" t="s">
        <v>30</v>
      </c>
      <c r="G1045" s="1" t="s">
        <v>29</v>
      </c>
      <c r="H1045" s="2">
        <v>45079.0</v>
      </c>
      <c r="J1045" s="3">
        <f t="shared" si="2"/>
        <v>5</v>
      </c>
      <c r="K1045" s="4">
        <f t="shared" si="3"/>
        <v>3</v>
      </c>
      <c r="L1045" s="4">
        <f t="shared" si="4"/>
        <v>15</v>
      </c>
      <c r="S1045" s="1" t="s">
        <v>1082</v>
      </c>
      <c r="T1045" s="4" t="str">
        <f t="shared" si="5"/>
        <v>Cake</v>
      </c>
      <c r="U1045" s="4" t="str">
        <f t="shared" si="6"/>
        <v>In-store</v>
      </c>
      <c r="V1045" s="4" t="str">
        <f t="shared" si="7"/>
        <v>UNKNOWN</v>
      </c>
      <c r="W1045" s="4">
        <f t="shared" ref="W1045:Y1045" si="1052">IF(OR(J1045 = "ERROR", J1045 = ""), "UNKNOWN", J1045)</f>
        <v>5</v>
      </c>
      <c r="X1045" s="4">
        <f t="shared" si="1052"/>
        <v>3</v>
      </c>
      <c r="Y1045" s="4">
        <f t="shared" si="1052"/>
        <v>15</v>
      </c>
      <c r="Z1045" s="5">
        <f t="shared" si="9"/>
        <v>45079</v>
      </c>
    </row>
    <row r="1046">
      <c r="A1046" s="1" t="s">
        <v>1083</v>
      </c>
      <c r="B1046" s="1" t="s">
        <v>36</v>
      </c>
      <c r="C1046" s="1">
        <v>4.0</v>
      </c>
      <c r="D1046" s="1">
        <v>5.0</v>
      </c>
      <c r="E1046" s="1">
        <v>20.0</v>
      </c>
      <c r="G1046" s="1" t="s">
        <v>25</v>
      </c>
      <c r="H1046" s="2">
        <v>44954.0</v>
      </c>
      <c r="J1046" s="3">
        <f t="shared" si="2"/>
        <v>4</v>
      </c>
      <c r="K1046" s="4">
        <f t="shared" si="3"/>
        <v>5</v>
      </c>
      <c r="L1046" s="4">
        <f t="shared" si="4"/>
        <v>20</v>
      </c>
      <c r="S1046" s="1" t="s">
        <v>1083</v>
      </c>
      <c r="T1046" s="4" t="str">
        <f t="shared" si="5"/>
        <v>Salad</v>
      </c>
      <c r="U1046" s="4" t="str">
        <f t="shared" si="6"/>
        <v>UNKNOWN</v>
      </c>
      <c r="V1046" s="4" t="str">
        <f t="shared" si="7"/>
        <v>UNKNOWN</v>
      </c>
      <c r="W1046" s="4">
        <f t="shared" ref="W1046:Y1046" si="1053">IF(OR(J1046 = "ERROR", J1046 = ""), "UNKNOWN", J1046)</f>
        <v>4</v>
      </c>
      <c r="X1046" s="4">
        <f t="shared" si="1053"/>
        <v>5</v>
      </c>
      <c r="Y1046" s="4">
        <f t="shared" si="1053"/>
        <v>20</v>
      </c>
      <c r="Z1046" s="5">
        <f t="shared" si="9"/>
        <v>44954</v>
      </c>
    </row>
    <row r="1047">
      <c r="A1047" s="1" t="s">
        <v>1084</v>
      </c>
      <c r="B1047" s="1" t="s">
        <v>30</v>
      </c>
      <c r="C1047" s="1">
        <v>5.0</v>
      </c>
      <c r="D1047" s="1">
        <v>4.0</v>
      </c>
      <c r="E1047" s="1">
        <v>20.0</v>
      </c>
      <c r="F1047" s="1" t="s">
        <v>23</v>
      </c>
      <c r="G1047" s="1" t="s">
        <v>30</v>
      </c>
      <c r="H1047" s="2">
        <v>44928.0</v>
      </c>
      <c r="J1047" s="3">
        <f t="shared" si="2"/>
        <v>5</v>
      </c>
      <c r="K1047" s="4">
        <f t="shared" si="3"/>
        <v>4</v>
      </c>
      <c r="L1047" s="4">
        <f t="shared" si="4"/>
        <v>20</v>
      </c>
      <c r="S1047" s="1" t="s">
        <v>1084</v>
      </c>
      <c r="T1047" s="4" t="str">
        <f t="shared" si="5"/>
        <v>UNKNOWN</v>
      </c>
      <c r="U1047" s="4" t="str">
        <f t="shared" si="6"/>
        <v>UNKNOWN</v>
      </c>
      <c r="V1047" s="4" t="str">
        <f t="shared" si="7"/>
        <v>Credit Card</v>
      </c>
      <c r="W1047" s="4">
        <f t="shared" ref="W1047:Y1047" si="1054">IF(OR(J1047 = "ERROR", J1047 = ""), "UNKNOWN", J1047)</f>
        <v>5</v>
      </c>
      <c r="X1047" s="4">
        <f t="shared" si="1054"/>
        <v>4</v>
      </c>
      <c r="Y1047" s="4">
        <f t="shared" si="1054"/>
        <v>20</v>
      </c>
      <c r="Z1047" s="5">
        <f t="shared" si="9"/>
        <v>44928</v>
      </c>
    </row>
    <row r="1048">
      <c r="A1048" s="1" t="s">
        <v>1085</v>
      </c>
      <c r="B1048" s="1" t="s">
        <v>36</v>
      </c>
      <c r="C1048" s="1">
        <v>4.0</v>
      </c>
      <c r="D1048" s="1">
        <v>5.0</v>
      </c>
      <c r="E1048" s="1">
        <v>20.0</v>
      </c>
      <c r="F1048" s="1" t="s">
        <v>23</v>
      </c>
      <c r="G1048" s="1" t="s">
        <v>29</v>
      </c>
      <c r="H1048" s="6">
        <v>45278.0</v>
      </c>
      <c r="J1048" s="3">
        <f t="shared" si="2"/>
        <v>4</v>
      </c>
      <c r="K1048" s="4">
        <f t="shared" si="3"/>
        <v>5</v>
      </c>
      <c r="L1048" s="4">
        <f t="shared" si="4"/>
        <v>20</v>
      </c>
      <c r="S1048" s="1" t="s">
        <v>1085</v>
      </c>
      <c r="T1048" s="4" t="str">
        <f t="shared" si="5"/>
        <v>Salad</v>
      </c>
      <c r="U1048" s="4" t="str">
        <f t="shared" si="6"/>
        <v>In-store</v>
      </c>
      <c r="V1048" s="4" t="str">
        <f t="shared" si="7"/>
        <v>Credit Card</v>
      </c>
      <c r="W1048" s="4">
        <f t="shared" ref="W1048:Y1048" si="1055">IF(OR(J1048 = "ERROR", J1048 = ""), "UNKNOWN", J1048)</f>
        <v>4</v>
      </c>
      <c r="X1048" s="4">
        <f t="shared" si="1055"/>
        <v>5</v>
      </c>
      <c r="Y1048" s="4">
        <f t="shared" si="1055"/>
        <v>20</v>
      </c>
      <c r="Z1048" s="7">
        <f t="shared" si="9"/>
        <v>45278</v>
      </c>
    </row>
    <row r="1049">
      <c r="A1049" s="1" t="s">
        <v>1086</v>
      </c>
      <c r="B1049" s="1" t="s">
        <v>44</v>
      </c>
      <c r="C1049" s="1">
        <v>5.0</v>
      </c>
      <c r="D1049" s="1">
        <v>4.0</v>
      </c>
      <c r="E1049" s="1">
        <v>20.0</v>
      </c>
      <c r="F1049" s="1" t="s">
        <v>39</v>
      </c>
      <c r="G1049" s="1" t="s">
        <v>24</v>
      </c>
      <c r="H1049" s="1" t="s">
        <v>25</v>
      </c>
      <c r="J1049" s="3">
        <f t="shared" si="2"/>
        <v>5</v>
      </c>
      <c r="K1049" s="4">
        <f t="shared" si="3"/>
        <v>4</v>
      </c>
      <c r="L1049" s="4">
        <f t="shared" si="4"/>
        <v>20</v>
      </c>
      <c r="S1049" s="1" t="s">
        <v>1086</v>
      </c>
      <c r="T1049" s="4" t="str">
        <f t="shared" si="5"/>
        <v>Sandwich</v>
      </c>
      <c r="U1049" s="4" t="str">
        <f t="shared" si="6"/>
        <v>Takeaway</v>
      </c>
      <c r="V1049" s="4" t="str">
        <f t="shared" si="7"/>
        <v>Digital Wallet</v>
      </c>
      <c r="W1049" s="4">
        <f t="shared" ref="W1049:Y1049" si="1056">IF(OR(J1049 = "ERROR", J1049 = ""), "UNKNOWN", J1049)</f>
        <v>5</v>
      </c>
      <c r="X1049" s="4">
        <f t="shared" si="1056"/>
        <v>4</v>
      </c>
      <c r="Y1049" s="4">
        <f t="shared" si="1056"/>
        <v>20</v>
      </c>
      <c r="Z1049" s="4" t="str">
        <f t="shared" si="9"/>
        <v>UNKNOWN</v>
      </c>
    </row>
    <row r="1050">
      <c r="A1050" s="1" t="s">
        <v>1087</v>
      </c>
      <c r="B1050" s="1" t="s">
        <v>36</v>
      </c>
      <c r="C1050" s="1">
        <v>4.0</v>
      </c>
      <c r="D1050" s="1">
        <v>5.0</v>
      </c>
      <c r="E1050" s="1">
        <v>20.0</v>
      </c>
      <c r="G1050" s="1" t="s">
        <v>29</v>
      </c>
      <c r="H1050" s="2">
        <v>45044.0</v>
      </c>
      <c r="J1050" s="3">
        <f t="shared" si="2"/>
        <v>4</v>
      </c>
      <c r="K1050" s="4">
        <f t="shared" si="3"/>
        <v>5</v>
      </c>
      <c r="L1050" s="4">
        <f t="shared" si="4"/>
        <v>20</v>
      </c>
      <c r="S1050" s="1" t="s">
        <v>1087</v>
      </c>
      <c r="T1050" s="4" t="str">
        <f t="shared" si="5"/>
        <v>Salad</v>
      </c>
      <c r="U1050" s="4" t="str">
        <f t="shared" si="6"/>
        <v>In-store</v>
      </c>
      <c r="V1050" s="4" t="str">
        <f t="shared" si="7"/>
        <v>UNKNOWN</v>
      </c>
      <c r="W1050" s="4">
        <f t="shared" ref="W1050:Y1050" si="1057">IF(OR(J1050 = "ERROR", J1050 = ""), "UNKNOWN", J1050)</f>
        <v>4</v>
      </c>
      <c r="X1050" s="4">
        <f t="shared" si="1057"/>
        <v>5</v>
      </c>
      <c r="Y1050" s="4">
        <f t="shared" si="1057"/>
        <v>20</v>
      </c>
      <c r="Z1050" s="5">
        <f t="shared" si="9"/>
        <v>45044</v>
      </c>
    </row>
    <row r="1051">
      <c r="A1051" s="1" t="s">
        <v>1088</v>
      </c>
      <c r="B1051" s="1" t="s">
        <v>36</v>
      </c>
      <c r="C1051" s="1">
        <v>1.0</v>
      </c>
      <c r="D1051" s="1">
        <v>5.0</v>
      </c>
      <c r="E1051" s="1">
        <v>5.0</v>
      </c>
      <c r="F1051" s="1" t="s">
        <v>28</v>
      </c>
      <c r="G1051" s="1" t="s">
        <v>24</v>
      </c>
      <c r="H1051" s="2">
        <v>45005.0</v>
      </c>
      <c r="J1051" s="3">
        <f t="shared" si="2"/>
        <v>1</v>
      </c>
      <c r="K1051" s="4">
        <f t="shared" si="3"/>
        <v>5</v>
      </c>
      <c r="L1051" s="4">
        <f t="shared" si="4"/>
        <v>5</v>
      </c>
      <c r="S1051" s="1" t="s">
        <v>1088</v>
      </c>
      <c r="T1051" s="4" t="str">
        <f t="shared" si="5"/>
        <v>Salad</v>
      </c>
      <c r="U1051" s="4" t="str">
        <f t="shared" si="6"/>
        <v>Takeaway</v>
      </c>
      <c r="V1051" s="4" t="str">
        <f t="shared" si="7"/>
        <v>Cash</v>
      </c>
      <c r="W1051" s="4">
        <f t="shared" ref="W1051:Y1051" si="1058">IF(OR(J1051 = "ERROR", J1051 = ""), "UNKNOWN", J1051)</f>
        <v>1</v>
      </c>
      <c r="X1051" s="4">
        <f t="shared" si="1058"/>
        <v>5</v>
      </c>
      <c r="Y1051" s="4">
        <f t="shared" si="1058"/>
        <v>5</v>
      </c>
      <c r="Z1051" s="5">
        <f t="shared" si="9"/>
        <v>45005</v>
      </c>
    </row>
    <row r="1052">
      <c r="A1052" s="1" t="s">
        <v>1089</v>
      </c>
      <c r="B1052" s="1" t="s">
        <v>41</v>
      </c>
      <c r="C1052" s="1" t="s">
        <v>25</v>
      </c>
      <c r="D1052" s="1">
        <v>4.0</v>
      </c>
      <c r="E1052" s="1">
        <v>4.0</v>
      </c>
      <c r="F1052" s="1" t="s">
        <v>39</v>
      </c>
      <c r="H1052" s="2">
        <v>44990.0</v>
      </c>
      <c r="J1052" s="3">
        <f t="shared" si="2"/>
        <v>1</v>
      </c>
      <c r="K1052" s="4">
        <f t="shared" si="3"/>
        <v>4</v>
      </c>
      <c r="L1052" s="4">
        <f t="shared" si="4"/>
        <v>4</v>
      </c>
      <c r="S1052" s="1" t="s">
        <v>1089</v>
      </c>
      <c r="T1052" s="4" t="str">
        <f t="shared" si="5"/>
        <v>Smoothie</v>
      </c>
      <c r="U1052" s="4" t="str">
        <f t="shared" si="6"/>
        <v>UNKNOWN</v>
      </c>
      <c r="V1052" s="4" t="str">
        <f t="shared" si="7"/>
        <v>Digital Wallet</v>
      </c>
      <c r="W1052" s="4">
        <f t="shared" ref="W1052:Y1052" si="1059">IF(OR(J1052 = "ERROR", J1052 = ""), "UNKNOWN", J1052)</f>
        <v>1</v>
      </c>
      <c r="X1052" s="4">
        <f t="shared" si="1059"/>
        <v>4</v>
      </c>
      <c r="Y1052" s="4">
        <f t="shared" si="1059"/>
        <v>4</v>
      </c>
      <c r="Z1052" s="5">
        <f t="shared" si="9"/>
        <v>44990</v>
      </c>
    </row>
    <row r="1053">
      <c r="A1053" s="1" t="s">
        <v>1090</v>
      </c>
      <c r="B1053" s="1" t="s">
        <v>41</v>
      </c>
      <c r="C1053" s="1">
        <v>5.0</v>
      </c>
      <c r="D1053" s="1">
        <v>4.0</v>
      </c>
      <c r="E1053" s="1" t="s">
        <v>30</v>
      </c>
      <c r="F1053" s="1" t="s">
        <v>39</v>
      </c>
      <c r="G1053" s="1" t="s">
        <v>29</v>
      </c>
      <c r="H1053" s="2">
        <v>45262.0</v>
      </c>
      <c r="J1053" s="3">
        <f t="shared" si="2"/>
        <v>5</v>
      </c>
      <c r="K1053" s="4">
        <f t="shared" si="3"/>
        <v>4</v>
      </c>
      <c r="L1053" s="4">
        <f t="shared" si="4"/>
        <v>20</v>
      </c>
      <c r="S1053" s="1" t="s">
        <v>1090</v>
      </c>
      <c r="T1053" s="4" t="str">
        <f t="shared" si="5"/>
        <v>Smoothie</v>
      </c>
      <c r="U1053" s="4" t="str">
        <f t="shared" si="6"/>
        <v>In-store</v>
      </c>
      <c r="V1053" s="4" t="str">
        <f t="shared" si="7"/>
        <v>Digital Wallet</v>
      </c>
      <c r="W1053" s="4">
        <f t="shared" ref="W1053:Y1053" si="1060">IF(OR(J1053 = "ERROR", J1053 = ""), "UNKNOWN", J1053)</f>
        <v>5</v>
      </c>
      <c r="X1053" s="4">
        <f t="shared" si="1060"/>
        <v>4</v>
      </c>
      <c r="Y1053" s="4">
        <f t="shared" si="1060"/>
        <v>20</v>
      </c>
      <c r="Z1053" s="5">
        <f t="shared" si="9"/>
        <v>45262</v>
      </c>
    </row>
    <row r="1054">
      <c r="A1054" s="1" t="s">
        <v>1091</v>
      </c>
      <c r="B1054" s="1" t="s">
        <v>27</v>
      </c>
      <c r="C1054" s="1">
        <v>3.0</v>
      </c>
      <c r="D1054" s="1">
        <v>3.0</v>
      </c>
      <c r="E1054" s="1">
        <v>9.0</v>
      </c>
      <c r="F1054" s="1" t="s">
        <v>28</v>
      </c>
      <c r="G1054" s="1" t="s">
        <v>29</v>
      </c>
      <c r="H1054" s="2">
        <v>44986.0</v>
      </c>
      <c r="J1054" s="3">
        <f t="shared" si="2"/>
        <v>3</v>
      </c>
      <c r="K1054" s="4">
        <f t="shared" si="3"/>
        <v>3</v>
      </c>
      <c r="L1054" s="4">
        <f t="shared" si="4"/>
        <v>9</v>
      </c>
      <c r="S1054" s="1" t="s">
        <v>1091</v>
      </c>
      <c r="T1054" s="4" t="str">
        <f t="shared" si="5"/>
        <v>Cake</v>
      </c>
      <c r="U1054" s="4" t="str">
        <f t="shared" si="6"/>
        <v>In-store</v>
      </c>
      <c r="V1054" s="4" t="str">
        <f t="shared" si="7"/>
        <v>Cash</v>
      </c>
      <c r="W1054" s="4">
        <f t="shared" ref="W1054:Y1054" si="1061">IF(OR(J1054 = "ERROR", J1054 = ""), "UNKNOWN", J1054)</f>
        <v>3</v>
      </c>
      <c r="X1054" s="4">
        <f t="shared" si="1061"/>
        <v>3</v>
      </c>
      <c r="Y1054" s="4">
        <f t="shared" si="1061"/>
        <v>9</v>
      </c>
      <c r="Z1054" s="5">
        <f t="shared" si="9"/>
        <v>44986</v>
      </c>
    </row>
    <row r="1055">
      <c r="A1055" s="1" t="s">
        <v>1092</v>
      </c>
      <c r="B1055" s="1" t="s">
        <v>25</v>
      </c>
      <c r="C1055" s="1">
        <v>2.0</v>
      </c>
      <c r="D1055" s="1">
        <v>1.0</v>
      </c>
      <c r="E1055" s="1">
        <v>2.0</v>
      </c>
      <c r="F1055" s="1" t="s">
        <v>23</v>
      </c>
      <c r="G1055" s="1" t="s">
        <v>29</v>
      </c>
      <c r="H1055" s="2">
        <v>45208.0</v>
      </c>
      <c r="J1055" s="3">
        <f t="shared" si="2"/>
        <v>2</v>
      </c>
      <c r="K1055" s="4">
        <f t="shared" si="3"/>
        <v>1</v>
      </c>
      <c r="L1055" s="4">
        <f t="shared" si="4"/>
        <v>2</v>
      </c>
      <c r="S1055" s="1" t="s">
        <v>1092</v>
      </c>
      <c r="T1055" s="4" t="str">
        <f t="shared" si="5"/>
        <v>UNKNOWN</v>
      </c>
      <c r="U1055" s="4" t="str">
        <f t="shared" si="6"/>
        <v>In-store</v>
      </c>
      <c r="V1055" s="4" t="str">
        <f t="shared" si="7"/>
        <v>Credit Card</v>
      </c>
      <c r="W1055" s="4">
        <f t="shared" ref="W1055:Y1055" si="1062">IF(OR(J1055 = "ERROR", J1055 = ""), "UNKNOWN", J1055)</f>
        <v>2</v>
      </c>
      <c r="X1055" s="4">
        <f t="shared" si="1062"/>
        <v>1</v>
      </c>
      <c r="Y1055" s="4">
        <f t="shared" si="1062"/>
        <v>2</v>
      </c>
      <c r="Z1055" s="5">
        <f t="shared" si="9"/>
        <v>45208</v>
      </c>
    </row>
    <row r="1056">
      <c r="A1056" s="1" t="s">
        <v>1093</v>
      </c>
      <c r="B1056" s="1" t="s">
        <v>81</v>
      </c>
      <c r="C1056" s="1">
        <v>2.0</v>
      </c>
      <c r="D1056" s="1">
        <v>1.5</v>
      </c>
      <c r="E1056" s="1">
        <v>3.0</v>
      </c>
      <c r="F1056" s="1" t="s">
        <v>25</v>
      </c>
      <c r="G1056" s="1" t="s">
        <v>29</v>
      </c>
      <c r="H1056" s="6">
        <v>45223.0</v>
      </c>
      <c r="J1056" s="3">
        <f t="shared" si="2"/>
        <v>2</v>
      </c>
      <c r="K1056" s="4">
        <f t="shared" si="3"/>
        <v>1.5</v>
      </c>
      <c r="L1056" s="4">
        <f t="shared" si="4"/>
        <v>3</v>
      </c>
      <c r="S1056" s="1" t="s">
        <v>1093</v>
      </c>
      <c r="T1056" s="4" t="str">
        <f t="shared" si="5"/>
        <v>Tea</v>
      </c>
      <c r="U1056" s="4" t="str">
        <f t="shared" si="6"/>
        <v>In-store</v>
      </c>
      <c r="V1056" s="4" t="str">
        <f t="shared" si="7"/>
        <v>UNKNOWN</v>
      </c>
      <c r="W1056" s="4">
        <f t="shared" ref="W1056:Y1056" si="1063">IF(OR(J1056 = "ERROR", J1056 = ""), "UNKNOWN", J1056)</f>
        <v>2</v>
      </c>
      <c r="X1056" s="4">
        <f t="shared" si="1063"/>
        <v>1.5</v>
      </c>
      <c r="Y1056" s="4">
        <f t="shared" si="1063"/>
        <v>3</v>
      </c>
      <c r="Z1056" s="7">
        <f t="shared" si="9"/>
        <v>45223</v>
      </c>
    </row>
    <row r="1057">
      <c r="A1057" s="1" t="s">
        <v>1094</v>
      </c>
      <c r="B1057" s="1" t="s">
        <v>30</v>
      </c>
      <c r="C1057" s="1">
        <v>5.0</v>
      </c>
      <c r="D1057" s="1">
        <v>5.0</v>
      </c>
      <c r="E1057" s="1">
        <v>25.0</v>
      </c>
      <c r="G1057" s="1" t="s">
        <v>24</v>
      </c>
      <c r="H1057" s="2">
        <v>45002.0</v>
      </c>
      <c r="J1057" s="3">
        <f t="shared" si="2"/>
        <v>5</v>
      </c>
      <c r="K1057" s="4">
        <f t="shared" si="3"/>
        <v>5</v>
      </c>
      <c r="L1057" s="4">
        <f t="shared" si="4"/>
        <v>25</v>
      </c>
      <c r="S1057" s="1" t="s">
        <v>1094</v>
      </c>
      <c r="T1057" s="4" t="str">
        <f t="shared" si="5"/>
        <v>UNKNOWN</v>
      </c>
      <c r="U1057" s="4" t="str">
        <f t="shared" si="6"/>
        <v>Takeaway</v>
      </c>
      <c r="V1057" s="4" t="str">
        <f t="shared" si="7"/>
        <v>UNKNOWN</v>
      </c>
      <c r="W1057" s="4">
        <f t="shared" ref="W1057:Y1057" si="1064">IF(OR(J1057 = "ERROR", J1057 = ""), "UNKNOWN", J1057)</f>
        <v>5</v>
      </c>
      <c r="X1057" s="4">
        <f t="shared" si="1064"/>
        <v>5</v>
      </c>
      <c r="Y1057" s="4">
        <f t="shared" si="1064"/>
        <v>25</v>
      </c>
      <c r="Z1057" s="5">
        <f t="shared" si="9"/>
        <v>45002</v>
      </c>
    </row>
    <row r="1058">
      <c r="A1058" s="1" t="s">
        <v>1095</v>
      </c>
      <c r="B1058" s="1" t="s">
        <v>44</v>
      </c>
      <c r="C1058" s="1" t="s">
        <v>30</v>
      </c>
      <c r="D1058" s="1">
        <v>4.0</v>
      </c>
      <c r="E1058" s="1">
        <v>8.0</v>
      </c>
      <c r="F1058" s="1" t="s">
        <v>39</v>
      </c>
      <c r="G1058" s="1" t="s">
        <v>29</v>
      </c>
      <c r="H1058" s="2">
        <v>45149.0</v>
      </c>
      <c r="J1058" s="3">
        <f t="shared" si="2"/>
        <v>2</v>
      </c>
      <c r="K1058" s="4">
        <f t="shared" si="3"/>
        <v>4</v>
      </c>
      <c r="L1058" s="4">
        <f t="shared" si="4"/>
        <v>8</v>
      </c>
      <c r="S1058" s="1" t="s">
        <v>1095</v>
      </c>
      <c r="T1058" s="4" t="str">
        <f t="shared" si="5"/>
        <v>Sandwich</v>
      </c>
      <c r="U1058" s="4" t="str">
        <f t="shared" si="6"/>
        <v>In-store</v>
      </c>
      <c r="V1058" s="4" t="str">
        <f t="shared" si="7"/>
        <v>Digital Wallet</v>
      </c>
      <c r="W1058" s="4">
        <f t="shared" ref="W1058:Y1058" si="1065">IF(OR(J1058 = "ERROR", J1058 = ""), "UNKNOWN", J1058)</f>
        <v>2</v>
      </c>
      <c r="X1058" s="4">
        <f t="shared" si="1065"/>
        <v>4</v>
      </c>
      <c r="Y1058" s="4">
        <f t="shared" si="1065"/>
        <v>8</v>
      </c>
      <c r="Z1058" s="5">
        <f t="shared" si="9"/>
        <v>45149</v>
      </c>
    </row>
    <row r="1059">
      <c r="A1059" s="1" t="s">
        <v>1096</v>
      </c>
      <c r="B1059" s="1" t="s">
        <v>27</v>
      </c>
      <c r="C1059" s="1">
        <v>1.0</v>
      </c>
      <c r="D1059" s="1">
        <v>3.0</v>
      </c>
      <c r="E1059" s="1">
        <v>3.0</v>
      </c>
      <c r="H1059" s="2">
        <v>45194.0</v>
      </c>
      <c r="J1059" s="3">
        <f t="shared" si="2"/>
        <v>1</v>
      </c>
      <c r="K1059" s="4">
        <f t="shared" si="3"/>
        <v>3</v>
      </c>
      <c r="L1059" s="4">
        <f t="shared" si="4"/>
        <v>3</v>
      </c>
      <c r="S1059" s="1" t="s">
        <v>1096</v>
      </c>
      <c r="T1059" s="4" t="str">
        <f t="shared" si="5"/>
        <v>Cake</v>
      </c>
      <c r="U1059" s="4" t="str">
        <f t="shared" si="6"/>
        <v>UNKNOWN</v>
      </c>
      <c r="V1059" s="4" t="str">
        <f t="shared" si="7"/>
        <v>UNKNOWN</v>
      </c>
      <c r="W1059" s="4">
        <f t="shared" ref="W1059:Y1059" si="1066">IF(OR(J1059 = "ERROR", J1059 = ""), "UNKNOWN", J1059)</f>
        <v>1</v>
      </c>
      <c r="X1059" s="4">
        <f t="shared" si="1066"/>
        <v>3</v>
      </c>
      <c r="Y1059" s="4">
        <f t="shared" si="1066"/>
        <v>3</v>
      </c>
      <c r="Z1059" s="5">
        <f t="shared" si="9"/>
        <v>45194</v>
      </c>
    </row>
    <row r="1060">
      <c r="A1060" s="1" t="s">
        <v>1097</v>
      </c>
      <c r="B1060" s="1" t="s">
        <v>27</v>
      </c>
      <c r="C1060" s="1">
        <v>1.0</v>
      </c>
      <c r="D1060" s="1">
        <v>3.0</v>
      </c>
      <c r="E1060" s="1">
        <v>3.0</v>
      </c>
      <c r="F1060" s="1" t="s">
        <v>23</v>
      </c>
      <c r="G1060" s="1" t="s">
        <v>24</v>
      </c>
      <c r="H1060" s="2">
        <v>45029.0</v>
      </c>
      <c r="J1060" s="3">
        <f t="shared" si="2"/>
        <v>1</v>
      </c>
      <c r="K1060" s="4">
        <f t="shared" si="3"/>
        <v>3</v>
      </c>
      <c r="L1060" s="4">
        <f t="shared" si="4"/>
        <v>3</v>
      </c>
      <c r="S1060" s="1" t="s">
        <v>1097</v>
      </c>
      <c r="T1060" s="4" t="str">
        <f t="shared" si="5"/>
        <v>Cake</v>
      </c>
      <c r="U1060" s="4" t="str">
        <f t="shared" si="6"/>
        <v>Takeaway</v>
      </c>
      <c r="V1060" s="4" t="str">
        <f t="shared" si="7"/>
        <v>Credit Card</v>
      </c>
      <c r="W1060" s="4">
        <f t="shared" ref="W1060:Y1060" si="1067">IF(OR(J1060 = "ERROR", J1060 = ""), "UNKNOWN", J1060)</f>
        <v>1</v>
      </c>
      <c r="X1060" s="4">
        <f t="shared" si="1067"/>
        <v>3</v>
      </c>
      <c r="Y1060" s="4">
        <f t="shared" si="1067"/>
        <v>3</v>
      </c>
      <c r="Z1060" s="5">
        <f t="shared" si="9"/>
        <v>45029</v>
      </c>
    </row>
    <row r="1061">
      <c r="A1061" s="1" t="s">
        <v>1098</v>
      </c>
      <c r="B1061" s="1" t="s">
        <v>44</v>
      </c>
      <c r="C1061" s="1">
        <v>2.0</v>
      </c>
      <c r="D1061" s="1">
        <v>4.0</v>
      </c>
      <c r="E1061" s="1">
        <v>8.0</v>
      </c>
      <c r="F1061" s="1" t="s">
        <v>30</v>
      </c>
      <c r="G1061" s="1" t="s">
        <v>24</v>
      </c>
      <c r="H1061" s="2">
        <v>45081.0</v>
      </c>
      <c r="J1061" s="3">
        <f t="shared" si="2"/>
        <v>2</v>
      </c>
      <c r="K1061" s="4">
        <f t="shared" si="3"/>
        <v>4</v>
      </c>
      <c r="L1061" s="4">
        <f t="shared" si="4"/>
        <v>8</v>
      </c>
      <c r="S1061" s="1" t="s">
        <v>1098</v>
      </c>
      <c r="T1061" s="4" t="str">
        <f t="shared" si="5"/>
        <v>Sandwich</v>
      </c>
      <c r="U1061" s="4" t="str">
        <f t="shared" si="6"/>
        <v>Takeaway</v>
      </c>
      <c r="V1061" s="4" t="str">
        <f t="shared" si="7"/>
        <v>UNKNOWN</v>
      </c>
      <c r="W1061" s="4">
        <f t="shared" ref="W1061:Y1061" si="1068">IF(OR(J1061 = "ERROR", J1061 = ""), "UNKNOWN", J1061)</f>
        <v>2</v>
      </c>
      <c r="X1061" s="4">
        <f t="shared" si="1068"/>
        <v>4</v>
      </c>
      <c r="Y1061" s="4">
        <f t="shared" si="1068"/>
        <v>8</v>
      </c>
      <c r="Z1061" s="5">
        <f t="shared" si="9"/>
        <v>45081</v>
      </c>
    </row>
    <row r="1062">
      <c r="A1062" s="1" t="s">
        <v>1099</v>
      </c>
      <c r="B1062" s="1" t="s">
        <v>36</v>
      </c>
      <c r="C1062" s="1">
        <v>2.0</v>
      </c>
      <c r="D1062" s="1">
        <v>5.0</v>
      </c>
      <c r="E1062" s="1">
        <v>10.0</v>
      </c>
      <c r="F1062" s="1" t="s">
        <v>23</v>
      </c>
      <c r="H1062" s="2">
        <v>45045.0</v>
      </c>
      <c r="J1062" s="3">
        <f t="shared" si="2"/>
        <v>2</v>
      </c>
      <c r="K1062" s="4">
        <f t="shared" si="3"/>
        <v>5</v>
      </c>
      <c r="L1062" s="4">
        <f t="shared" si="4"/>
        <v>10</v>
      </c>
      <c r="S1062" s="1" t="s">
        <v>1099</v>
      </c>
      <c r="T1062" s="4" t="str">
        <f t="shared" si="5"/>
        <v>Salad</v>
      </c>
      <c r="U1062" s="4" t="str">
        <f t="shared" si="6"/>
        <v>UNKNOWN</v>
      </c>
      <c r="V1062" s="4" t="str">
        <f t="shared" si="7"/>
        <v>Credit Card</v>
      </c>
      <c r="W1062" s="4">
        <f t="shared" ref="W1062:Y1062" si="1069">IF(OR(J1062 = "ERROR", J1062 = ""), "UNKNOWN", J1062)</f>
        <v>2</v>
      </c>
      <c r="X1062" s="4">
        <f t="shared" si="1069"/>
        <v>5</v>
      </c>
      <c r="Y1062" s="4">
        <f t="shared" si="1069"/>
        <v>10</v>
      </c>
      <c r="Z1062" s="5">
        <f t="shared" si="9"/>
        <v>45045</v>
      </c>
    </row>
    <row r="1063">
      <c r="A1063" s="1" t="s">
        <v>1100</v>
      </c>
      <c r="B1063" s="1" t="s">
        <v>55</v>
      </c>
      <c r="C1063" s="1">
        <v>2.0</v>
      </c>
      <c r="D1063" s="1">
        <v>3.0</v>
      </c>
      <c r="E1063" s="1">
        <v>6.0</v>
      </c>
      <c r="F1063" s="1" t="s">
        <v>25</v>
      </c>
      <c r="G1063" s="1" t="s">
        <v>24</v>
      </c>
      <c r="H1063" s="6">
        <v>45270.0</v>
      </c>
      <c r="J1063" s="3">
        <f t="shared" si="2"/>
        <v>2</v>
      </c>
      <c r="K1063" s="4">
        <f t="shared" si="3"/>
        <v>3</v>
      </c>
      <c r="L1063" s="4">
        <f t="shared" si="4"/>
        <v>6</v>
      </c>
      <c r="S1063" s="1" t="s">
        <v>1100</v>
      </c>
      <c r="T1063" s="4" t="str">
        <f t="shared" si="5"/>
        <v>Juice</v>
      </c>
      <c r="U1063" s="4" t="str">
        <f t="shared" si="6"/>
        <v>Takeaway</v>
      </c>
      <c r="V1063" s="4" t="str">
        <f t="shared" si="7"/>
        <v>UNKNOWN</v>
      </c>
      <c r="W1063" s="4">
        <f t="shared" ref="W1063:Y1063" si="1070">IF(OR(J1063 = "ERROR", J1063 = ""), "UNKNOWN", J1063)</f>
        <v>2</v>
      </c>
      <c r="X1063" s="4">
        <f t="shared" si="1070"/>
        <v>3</v>
      </c>
      <c r="Y1063" s="4">
        <f t="shared" si="1070"/>
        <v>6</v>
      </c>
      <c r="Z1063" s="7">
        <f t="shared" si="9"/>
        <v>45270</v>
      </c>
    </row>
    <row r="1064">
      <c r="A1064" s="1" t="s">
        <v>1101</v>
      </c>
      <c r="B1064" s="1" t="s">
        <v>25</v>
      </c>
      <c r="C1064" s="1">
        <v>2.0</v>
      </c>
      <c r="D1064" s="1">
        <v>1.0</v>
      </c>
      <c r="E1064" s="1">
        <v>2.0</v>
      </c>
      <c r="F1064" s="1" t="s">
        <v>39</v>
      </c>
      <c r="G1064" s="1" t="s">
        <v>24</v>
      </c>
      <c r="H1064" s="2">
        <v>44963.0</v>
      </c>
      <c r="J1064" s="3">
        <f t="shared" si="2"/>
        <v>2</v>
      </c>
      <c r="K1064" s="4">
        <f t="shared" si="3"/>
        <v>1</v>
      </c>
      <c r="L1064" s="4">
        <f t="shared" si="4"/>
        <v>2</v>
      </c>
      <c r="S1064" s="1" t="s">
        <v>1101</v>
      </c>
      <c r="T1064" s="4" t="str">
        <f t="shared" si="5"/>
        <v>UNKNOWN</v>
      </c>
      <c r="U1064" s="4" t="str">
        <f t="shared" si="6"/>
        <v>Takeaway</v>
      </c>
      <c r="V1064" s="4" t="str">
        <f t="shared" si="7"/>
        <v>Digital Wallet</v>
      </c>
      <c r="W1064" s="4">
        <f t="shared" ref="W1064:Y1064" si="1071">IF(OR(J1064 = "ERROR", J1064 = ""), "UNKNOWN", J1064)</f>
        <v>2</v>
      </c>
      <c r="X1064" s="4">
        <f t="shared" si="1071"/>
        <v>1</v>
      </c>
      <c r="Y1064" s="4">
        <f t="shared" si="1071"/>
        <v>2</v>
      </c>
      <c r="Z1064" s="5">
        <f t="shared" si="9"/>
        <v>44963</v>
      </c>
    </row>
    <row r="1065">
      <c r="A1065" s="1" t="s">
        <v>1102</v>
      </c>
      <c r="B1065" s="1" t="s">
        <v>25</v>
      </c>
      <c r="C1065" s="1">
        <v>1.0</v>
      </c>
      <c r="D1065" s="1">
        <v>3.0</v>
      </c>
      <c r="E1065" s="1">
        <v>3.0</v>
      </c>
      <c r="F1065" s="1" t="s">
        <v>39</v>
      </c>
      <c r="G1065" s="1" t="s">
        <v>24</v>
      </c>
      <c r="H1065" s="2">
        <v>44994.0</v>
      </c>
      <c r="J1065" s="3">
        <f t="shared" si="2"/>
        <v>1</v>
      </c>
      <c r="K1065" s="4">
        <f t="shared" si="3"/>
        <v>3</v>
      </c>
      <c r="L1065" s="4">
        <f t="shared" si="4"/>
        <v>3</v>
      </c>
      <c r="S1065" s="1" t="s">
        <v>1102</v>
      </c>
      <c r="T1065" s="4" t="str">
        <f t="shared" si="5"/>
        <v>UNKNOWN</v>
      </c>
      <c r="U1065" s="4" t="str">
        <f t="shared" si="6"/>
        <v>Takeaway</v>
      </c>
      <c r="V1065" s="4" t="str">
        <f t="shared" si="7"/>
        <v>Digital Wallet</v>
      </c>
      <c r="W1065" s="4">
        <f t="shared" ref="W1065:Y1065" si="1072">IF(OR(J1065 = "ERROR", J1065 = ""), "UNKNOWN", J1065)</f>
        <v>1</v>
      </c>
      <c r="X1065" s="4">
        <f t="shared" si="1072"/>
        <v>3</v>
      </c>
      <c r="Y1065" s="4">
        <f t="shared" si="1072"/>
        <v>3</v>
      </c>
      <c r="Z1065" s="5">
        <f t="shared" si="9"/>
        <v>44994</v>
      </c>
    </row>
    <row r="1066">
      <c r="A1066" s="1" t="s">
        <v>1103</v>
      </c>
      <c r="B1066" s="1" t="s">
        <v>81</v>
      </c>
      <c r="C1066" s="1">
        <v>2.0</v>
      </c>
      <c r="D1066" s="1">
        <v>1.5</v>
      </c>
      <c r="E1066" s="1">
        <v>3.0</v>
      </c>
      <c r="F1066" s="1" t="s">
        <v>28</v>
      </c>
      <c r="H1066" s="6">
        <v>45223.0</v>
      </c>
      <c r="J1066" s="3">
        <f t="shared" si="2"/>
        <v>2</v>
      </c>
      <c r="K1066" s="4">
        <f t="shared" si="3"/>
        <v>1.5</v>
      </c>
      <c r="L1066" s="4">
        <f t="shared" si="4"/>
        <v>3</v>
      </c>
      <c r="S1066" s="1" t="s">
        <v>1103</v>
      </c>
      <c r="T1066" s="4" t="str">
        <f t="shared" si="5"/>
        <v>Tea</v>
      </c>
      <c r="U1066" s="4" t="str">
        <f t="shared" si="6"/>
        <v>UNKNOWN</v>
      </c>
      <c r="V1066" s="4" t="str">
        <f t="shared" si="7"/>
        <v>Cash</v>
      </c>
      <c r="W1066" s="4">
        <f t="shared" ref="W1066:Y1066" si="1073">IF(OR(J1066 = "ERROR", J1066 = ""), "UNKNOWN", J1066)</f>
        <v>2</v>
      </c>
      <c r="X1066" s="4">
        <f t="shared" si="1073"/>
        <v>1.5</v>
      </c>
      <c r="Y1066" s="4">
        <f t="shared" si="1073"/>
        <v>3</v>
      </c>
      <c r="Z1066" s="7">
        <f t="shared" si="9"/>
        <v>45223</v>
      </c>
    </row>
    <row r="1067">
      <c r="A1067" s="1" t="s">
        <v>1104</v>
      </c>
      <c r="B1067" s="1" t="s">
        <v>44</v>
      </c>
      <c r="C1067" s="1">
        <v>5.0</v>
      </c>
      <c r="D1067" s="1">
        <v>4.0</v>
      </c>
      <c r="E1067" s="1" t="s">
        <v>30</v>
      </c>
      <c r="F1067" s="1" t="s">
        <v>23</v>
      </c>
      <c r="G1067" s="1" t="s">
        <v>24</v>
      </c>
      <c r="H1067" s="2">
        <v>44937.0</v>
      </c>
      <c r="J1067" s="3">
        <f t="shared" si="2"/>
        <v>5</v>
      </c>
      <c r="K1067" s="4">
        <f t="shared" si="3"/>
        <v>4</v>
      </c>
      <c r="L1067" s="4">
        <f t="shared" si="4"/>
        <v>20</v>
      </c>
      <c r="S1067" s="1" t="s">
        <v>1104</v>
      </c>
      <c r="T1067" s="4" t="str">
        <f t="shared" si="5"/>
        <v>Sandwich</v>
      </c>
      <c r="U1067" s="4" t="str">
        <f t="shared" si="6"/>
        <v>Takeaway</v>
      </c>
      <c r="V1067" s="4" t="str">
        <f t="shared" si="7"/>
        <v>Credit Card</v>
      </c>
      <c r="W1067" s="4">
        <f t="shared" ref="W1067:Y1067" si="1074">IF(OR(J1067 = "ERROR", J1067 = ""), "UNKNOWN", J1067)</f>
        <v>5</v>
      </c>
      <c r="X1067" s="4">
        <f t="shared" si="1074"/>
        <v>4</v>
      </c>
      <c r="Y1067" s="4">
        <f t="shared" si="1074"/>
        <v>20</v>
      </c>
      <c r="Z1067" s="5">
        <f t="shared" si="9"/>
        <v>44937</v>
      </c>
    </row>
    <row r="1068">
      <c r="A1068" s="1" t="s">
        <v>1105</v>
      </c>
      <c r="B1068" s="1" t="s">
        <v>81</v>
      </c>
      <c r="C1068" s="1">
        <v>4.0</v>
      </c>
      <c r="D1068" s="1">
        <v>1.5</v>
      </c>
      <c r="E1068" s="1">
        <v>6.0</v>
      </c>
      <c r="G1068" s="1" t="s">
        <v>29</v>
      </c>
      <c r="H1068" s="2">
        <v>45005.0</v>
      </c>
      <c r="J1068" s="3">
        <f t="shared" si="2"/>
        <v>4</v>
      </c>
      <c r="K1068" s="4">
        <f t="shared" si="3"/>
        <v>1.5</v>
      </c>
      <c r="L1068" s="4">
        <f t="shared" si="4"/>
        <v>6</v>
      </c>
      <c r="S1068" s="1" t="s">
        <v>1105</v>
      </c>
      <c r="T1068" s="4" t="str">
        <f t="shared" si="5"/>
        <v>Tea</v>
      </c>
      <c r="U1068" s="4" t="str">
        <f t="shared" si="6"/>
        <v>In-store</v>
      </c>
      <c r="V1068" s="4" t="str">
        <f t="shared" si="7"/>
        <v>UNKNOWN</v>
      </c>
      <c r="W1068" s="4">
        <f t="shared" ref="W1068:Y1068" si="1075">IF(OR(J1068 = "ERROR", J1068 = ""), "UNKNOWN", J1068)</f>
        <v>4</v>
      </c>
      <c r="X1068" s="4">
        <f t="shared" si="1075"/>
        <v>1.5</v>
      </c>
      <c r="Y1068" s="4">
        <f t="shared" si="1075"/>
        <v>6</v>
      </c>
      <c r="Z1068" s="5">
        <f t="shared" si="9"/>
        <v>45005</v>
      </c>
    </row>
    <row r="1069">
      <c r="A1069" s="1" t="s">
        <v>1106</v>
      </c>
      <c r="B1069" s="1" t="s">
        <v>22</v>
      </c>
      <c r="C1069" s="1">
        <v>3.0</v>
      </c>
      <c r="D1069" s="1">
        <v>2.0</v>
      </c>
      <c r="E1069" s="1">
        <v>6.0</v>
      </c>
      <c r="G1069" s="1" t="s">
        <v>24</v>
      </c>
      <c r="H1069" s="2">
        <v>44952.0</v>
      </c>
      <c r="J1069" s="3">
        <f t="shared" si="2"/>
        <v>3</v>
      </c>
      <c r="K1069" s="4">
        <f t="shared" si="3"/>
        <v>2</v>
      </c>
      <c r="L1069" s="4">
        <f t="shared" si="4"/>
        <v>6</v>
      </c>
      <c r="S1069" s="1" t="s">
        <v>1106</v>
      </c>
      <c r="T1069" s="4" t="str">
        <f t="shared" si="5"/>
        <v>Coffee</v>
      </c>
      <c r="U1069" s="4" t="str">
        <f t="shared" si="6"/>
        <v>Takeaway</v>
      </c>
      <c r="V1069" s="4" t="str">
        <f t="shared" si="7"/>
        <v>UNKNOWN</v>
      </c>
      <c r="W1069" s="4">
        <f t="shared" ref="W1069:Y1069" si="1076">IF(OR(J1069 = "ERROR", J1069 = ""), "UNKNOWN", J1069)</f>
        <v>3</v>
      </c>
      <c r="X1069" s="4">
        <f t="shared" si="1076"/>
        <v>2</v>
      </c>
      <c r="Y1069" s="4">
        <f t="shared" si="1076"/>
        <v>6</v>
      </c>
      <c r="Z1069" s="5">
        <f t="shared" si="9"/>
        <v>44952</v>
      </c>
    </row>
    <row r="1070">
      <c r="A1070" s="1" t="s">
        <v>1107</v>
      </c>
      <c r="B1070" s="1" t="s">
        <v>55</v>
      </c>
      <c r="C1070" s="1">
        <v>3.0</v>
      </c>
      <c r="D1070" s="1">
        <v>3.0</v>
      </c>
      <c r="E1070" s="1">
        <v>9.0</v>
      </c>
      <c r="F1070" s="1" t="s">
        <v>39</v>
      </c>
      <c r="G1070" s="1" t="s">
        <v>29</v>
      </c>
      <c r="H1070" s="2">
        <v>45161.0</v>
      </c>
      <c r="J1070" s="3">
        <f t="shared" si="2"/>
        <v>3</v>
      </c>
      <c r="K1070" s="4">
        <f t="shared" si="3"/>
        <v>3</v>
      </c>
      <c r="L1070" s="4">
        <f t="shared" si="4"/>
        <v>9</v>
      </c>
      <c r="S1070" s="1" t="s">
        <v>1107</v>
      </c>
      <c r="T1070" s="4" t="str">
        <f t="shared" si="5"/>
        <v>Juice</v>
      </c>
      <c r="U1070" s="4" t="str">
        <f t="shared" si="6"/>
        <v>In-store</v>
      </c>
      <c r="V1070" s="4" t="str">
        <f t="shared" si="7"/>
        <v>Digital Wallet</v>
      </c>
      <c r="W1070" s="4">
        <f t="shared" ref="W1070:Y1070" si="1077">IF(OR(J1070 = "ERROR", J1070 = ""), "UNKNOWN", J1070)</f>
        <v>3</v>
      </c>
      <c r="X1070" s="4">
        <f t="shared" si="1077"/>
        <v>3</v>
      </c>
      <c r="Y1070" s="4">
        <f t="shared" si="1077"/>
        <v>9</v>
      </c>
      <c r="Z1070" s="5">
        <f t="shared" si="9"/>
        <v>45161</v>
      </c>
    </row>
    <row r="1071">
      <c r="A1071" s="1" t="s">
        <v>1108</v>
      </c>
      <c r="B1071" s="1" t="s">
        <v>22</v>
      </c>
      <c r="C1071" s="1">
        <v>2.0</v>
      </c>
      <c r="D1071" s="1">
        <v>2.0</v>
      </c>
      <c r="E1071" s="1">
        <v>4.0</v>
      </c>
      <c r="F1071" s="1" t="s">
        <v>23</v>
      </c>
      <c r="H1071" s="2">
        <v>44930.0</v>
      </c>
      <c r="J1071" s="3">
        <f t="shared" si="2"/>
        <v>2</v>
      </c>
      <c r="K1071" s="4">
        <f t="shared" si="3"/>
        <v>2</v>
      </c>
      <c r="L1071" s="4">
        <f t="shared" si="4"/>
        <v>4</v>
      </c>
      <c r="S1071" s="1" t="s">
        <v>1108</v>
      </c>
      <c r="T1071" s="4" t="str">
        <f t="shared" si="5"/>
        <v>Coffee</v>
      </c>
      <c r="U1071" s="4" t="str">
        <f t="shared" si="6"/>
        <v>UNKNOWN</v>
      </c>
      <c r="V1071" s="4" t="str">
        <f t="shared" si="7"/>
        <v>Credit Card</v>
      </c>
      <c r="W1071" s="4">
        <f t="shared" ref="W1071:Y1071" si="1078">IF(OR(J1071 = "ERROR", J1071 = ""), "UNKNOWN", J1071)</f>
        <v>2</v>
      </c>
      <c r="X1071" s="4">
        <f t="shared" si="1078"/>
        <v>2</v>
      </c>
      <c r="Y1071" s="4">
        <f t="shared" si="1078"/>
        <v>4</v>
      </c>
      <c r="Z1071" s="5">
        <f t="shared" si="9"/>
        <v>44930</v>
      </c>
    </row>
    <row r="1072">
      <c r="A1072" s="1" t="s">
        <v>1109</v>
      </c>
      <c r="B1072" s="1" t="s">
        <v>27</v>
      </c>
      <c r="C1072" s="1">
        <v>2.0</v>
      </c>
      <c r="D1072" s="1">
        <v>3.0</v>
      </c>
      <c r="E1072" s="1">
        <v>6.0</v>
      </c>
      <c r="F1072" s="1" t="s">
        <v>23</v>
      </c>
      <c r="H1072" s="2">
        <v>45238.0</v>
      </c>
      <c r="J1072" s="3">
        <f t="shared" si="2"/>
        <v>2</v>
      </c>
      <c r="K1072" s="4">
        <f t="shared" si="3"/>
        <v>3</v>
      </c>
      <c r="L1072" s="4">
        <f t="shared" si="4"/>
        <v>6</v>
      </c>
      <c r="S1072" s="1" t="s">
        <v>1109</v>
      </c>
      <c r="T1072" s="4" t="str">
        <f t="shared" si="5"/>
        <v>Cake</v>
      </c>
      <c r="U1072" s="4" t="str">
        <f t="shared" si="6"/>
        <v>UNKNOWN</v>
      </c>
      <c r="V1072" s="4" t="str">
        <f t="shared" si="7"/>
        <v>Credit Card</v>
      </c>
      <c r="W1072" s="4">
        <f t="shared" ref="W1072:Y1072" si="1079">IF(OR(J1072 = "ERROR", J1072 = ""), "UNKNOWN", J1072)</f>
        <v>2</v>
      </c>
      <c r="X1072" s="4">
        <f t="shared" si="1079"/>
        <v>3</v>
      </c>
      <c r="Y1072" s="4">
        <f t="shared" si="1079"/>
        <v>6</v>
      </c>
      <c r="Z1072" s="5">
        <f t="shared" si="9"/>
        <v>45238</v>
      </c>
    </row>
    <row r="1073">
      <c r="A1073" s="1" t="s">
        <v>1110</v>
      </c>
      <c r="B1073" s="1" t="s">
        <v>36</v>
      </c>
      <c r="C1073" s="1">
        <v>5.0</v>
      </c>
      <c r="D1073" s="1">
        <v>5.0</v>
      </c>
      <c r="E1073" s="1">
        <v>25.0</v>
      </c>
      <c r="F1073" s="1" t="s">
        <v>23</v>
      </c>
      <c r="G1073" s="1" t="s">
        <v>24</v>
      </c>
      <c r="H1073" s="2">
        <v>45003.0</v>
      </c>
      <c r="J1073" s="3">
        <f t="shared" si="2"/>
        <v>5</v>
      </c>
      <c r="K1073" s="4">
        <f t="shared" si="3"/>
        <v>5</v>
      </c>
      <c r="L1073" s="4">
        <f t="shared" si="4"/>
        <v>25</v>
      </c>
      <c r="S1073" s="1" t="s">
        <v>1110</v>
      </c>
      <c r="T1073" s="4" t="str">
        <f t="shared" si="5"/>
        <v>Salad</v>
      </c>
      <c r="U1073" s="4" t="str">
        <f t="shared" si="6"/>
        <v>Takeaway</v>
      </c>
      <c r="V1073" s="4" t="str">
        <f t="shared" si="7"/>
        <v>Credit Card</v>
      </c>
      <c r="W1073" s="4">
        <f t="shared" ref="W1073:Y1073" si="1080">IF(OR(J1073 = "ERROR", J1073 = ""), "UNKNOWN", J1073)</f>
        <v>5</v>
      </c>
      <c r="X1073" s="4">
        <f t="shared" si="1080"/>
        <v>5</v>
      </c>
      <c r="Y1073" s="4">
        <f t="shared" si="1080"/>
        <v>25</v>
      </c>
      <c r="Z1073" s="5">
        <f t="shared" si="9"/>
        <v>45003</v>
      </c>
    </row>
    <row r="1074">
      <c r="A1074" s="1" t="s">
        <v>1111</v>
      </c>
      <c r="B1074" s="1" t="s">
        <v>81</v>
      </c>
      <c r="C1074" s="1">
        <v>3.0</v>
      </c>
      <c r="D1074" s="1">
        <v>1.5</v>
      </c>
      <c r="E1074" s="1">
        <v>4.5</v>
      </c>
      <c r="F1074" s="1" t="s">
        <v>23</v>
      </c>
      <c r="H1074" s="2">
        <v>45090.0</v>
      </c>
      <c r="J1074" s="3">
        <f t="shared" si="2"/>
        <v>3</v>
      </c>
      <c r="K1074" s="4">
        <f t="shared" si="3"/>
        <v>1.5</v>
      </c>
      <c r="L1074" s="4">
        <f t="shared" si="4"/>
        <v>4.5</v>
      </c>
      <c r="S1074" s="1" t="s">
        <v>1111</v>
      </c>
      <c r="T1074" s="4" t="str">
        <f t="shared" si="5"/>
        <v>Tea</v>
      </c>
      <c r="U1074" s="4" t="str">
        <f t="shared" si="6"/>
        <v>UNKNOWN</v>
      </c>
      <c r="V1074" s="4" t="str">
        <f t="shared" si="7"/>
        <v>Credit Card</v>
      </c>
      <c r="W1074" s="4">
        <f t="shared" ref="W1074:Y1074" si="1081">IF(OR(J1074 = "ERROR", J1074 = ""), "UNKNOWN", J1074)</f>
        <v>3</v>
      </c>
      <c r="X1074" s="4">
        <f t="shared" si="1081"/>
        <v>1.5</v>
      </c>
      <c r="Y1074" s="4">
        <f t="shared" si="1081"/>
        <v>4.5</v>
      </c>
      <c r="Z1074" s="5">
        <f t="shared" si="9"/>
        <v>45090</v>
      </c>
    </row>
    <row r="1075">
      <c r="A1075" s="1" t="s">
        <v>1112</v>
      </c>
      <c r="B1075" s="1" t="s">
        <v>32</v>
      </c>
      <c r="C1075" s="1">
        <v>1.0</v>
      </c>
      <c r="D1075" s="1">
        <v>1.0</v>
      </c>
      <c r="E1075" s="1">
        <v>1.0</v>
      </c>
      <c r="F1075" s="1" t="s">
        <v>39</v>
      </c>
      <c r="G1075" s="1" t="s">
        <v>24</v>
      </c>
      <c r="H1075" s="2">
        <v>45081.0</v>
      </c>
      <c r="J1075" s="3">
        <f t="shared" si="2"/>
        <v>1</v>
      </c>
      <c r="K1075" s="4">
        <f t="shared" si="3"/>
        <v>1</v>
      </c>
      <c r="L1075" s="4">
        <f t="shared" si="4"/>
        <v>1</v>
      </c>
      <c r="S1075" s="1" t="s">
        <v>1112</v>
      </c>
      <c r="T1075" s="4" t="str">
        <f t="shared" si="5"/>
        <v>Cookie</v>
      </c>
      <c r="U1075" s="4" t="str">
        <f t="shared" si="6"/>
        <v>Takeaway</v>
      </c>
      <c r="V1075" s="4" t="str">
        <f t="shared" si="7"/>
        <v>Digital Wallet</v>
      </c>
      <c r="W1075" s="4">
        <f t="shared" ref="W1075:Y1075" si="1082">IF(OR(J1075 = "ERROR", J1075 = ""), "UNKNOWN", J1075)</f>
        <v>1</v>
      </c>
      <c r="X1075" s="4">
        <f t="shared" si="1082"/>
        <v>1</v>
      </c>
      <c r="Y1075" s="4">
        <f t="shared" si="1082"/>
        <v>1</v>
      </c>
      <c r="Z1075" s="5">
        <f t="shared" si="9"/>
        <v>45081</v>
      </c>
    </row>
    <row r="1076">
      <c r="A1076" s="1" t="s">
        <v>1113</v>
      </c>
      <c r="B1076" s="1" t="s">
        <v>30</v>
      </c>
      <c r="C1076" s="1">
        <v>1.0</v>
      </c>
      <c r="D1076" s="1">
        <v>1.5</v>
      </c>
      <c r="E1076" s="1">
        <v>1.5</v>
      </c>
      <c r="F1076" s="1" t="s">
        <v>39</v>
      </c>
      <c r="H1076" s="2">
        <v>44965.0</v>
      </c>
      <c r="J1076" s="3">
        <f t="shared" si="2"/>
        <v>1</v>
      </c>
      <c r="K1076" s="4">
        <f t="shared" si="3"/>
        <v>1.5</v>
      </c>
      <c r="L1076" s="4">
        <f t="shared" si="4"/>
        <v>1.5</v>
      </c>
      <c r="S1076" s="1" t="s">
        <v>1113</v>
      </c>
      <c r="T1076" s="4" t="str">
        <f t="shared" si="5"/>
        <v>UNKNOWN</v>
      </c>
      <c r="U1076" s="4" t="str">
        <f t="shared" si="6"/>
        <v>UNKNOWN</v>
      </c>
      <c r="V1076" s="4" t="str">
        <f t="shared" si="7"/>
        <v>Digital Wallet</v>
      </c>
      <c r="W1076" s="4">
        <f t="shared" ref="W1076:Y1076" si="1083">IF(OR(J1076 = "ERROR", J1076 = ""), "UNKNOWN", J1076)</f>
        <v>1</v>
      </c>
      <c r="X1076" s="4">
        <f t="shared" si="1083"/>
        <v>1.5</v>
      </c>
      <c r="Y1076" s="4">
        <f t="shared" si="1083"/>
        <v>1.5</v>
      </c>
      <c r="Z1076" s="5">
        <f t="shared" si="9"/>
        <v>44965</v>
      </c>
    </row>
    <row r="1077">
      <c r="A1077" s="1" t="s">
        <v>1114</v>
      </c>
      <c r="B1077" s="1" t="s">
        <v>81</v>
      </c>
      <c r="D1077" s="1">
        <v>1.5</v>
      </c>
      <c r="E1077" s="1">
        <v>1.5</v>
      </c>
      <c r="F1077" s="1" t="s">
        <v>28</v>
      </c>
      <c r="H1077" s="2">
        <v>45070.0</v>
      </c>
      <c r="J1077" s="3">
        <f t="shared" si="2"/>
        <v>1</v>
      </c>
      <c r="K1077" s="4">
        <f t="shared" si="3"/>
        <v>1.5</v>
      </c>
      <c r="L1077" s="4">
        <f t="shared" si="4"/>
        <v>1.5</v>
      </c>
      <c r="S1077" s="1" t="s">
        <v>1114</v>
      </c>
      <c r="T1077" s="4" t="str">
        <f t="shared" si="5"/>
        <v>Tea</v>
      </c>
      <c r="U1077" s="4" t="str">
        <f t="shared" si="6"/>
        <v>UNKNOWN</v>
      </c>
      <c r="V1077" s="4" t="str">
        <f t="shared" si="7"/>
        <v>Cash</v>
      </c>
      <c r="W1077" s="4">
        <f t="shared" ref="W1077:Y1077" si="1084">IF(OR(J1077 = "ERROR", J1077 = ""), "UNKNOWN", J1077)</f>
        <v>1</v>
      </c>
      <c r="X1077" s="4">
        <f t="shared" si="1084"/>
        <v>1.5</v>
      </c>
      <c r="Y1077" s="4">
        <f t="shared" si="1084"/>
        <v>1.5</v>
      </c>
      <c r="Z1077" s="5">
        <f t="shared" si="9"/>
        <v>45070</v>
      </c>
    </row>
    <row r="1078">
      <c r="A1078" s="1" t="s">
        <v>1115</v>
      </c>
      <c r="B1078" s="1" t="s">
        <v>36</v>
      </c>
      <c r="C1078" s="1">
        <v>1.0</v>
      </c>
      <c r="D1078" s="1">
        <v>5.0</v>
      </c>
      <c r="E1078" s="1">
        <v>5.0</v>
      </c>
      <c r="F1078" s="1" t="s">
        <v>28</v>
      </c>
      <c r="G1078" s="1" t="s">
        <v>24</v>
      </c>
      <c r="H1078" s="2">
        <v>45149.0</v>
      </c>
      <c r="J1078" s="3">
        <f t="shared" si="2"/>
        <v>1</v>
      </c>
      <c r="K1078" s="4">
        <f t="shared" si="3"/>
        <v>5</v>
      </c>
      <c r="L1078" s="4">
        <f t="shared" si="4"/>
        <v>5</v>
      </c>
      <c r="S1078" s="1" t="s">
        <v>1115</v>
      </c>
      <c r="T1078" s="4" t="str">
        <f t="shared" si="5"/>
        <v>Salad</v>
      </c>
      <c r="U1078" s="4" t="str">
        <f t="shared" si="6"/>
        <v>Takeaway</v>
      </c>
      <c r="V1078" s="4" t="str">
        <f t="shared" si="7"/>
        <v>Cash</v>
      </c>
      <c r="W1078" s="4">
        <f t="shared" ref="W1078:Y1078" si="1085">IF(OR(J1078 = "ERROR", J1078 = ""), "UNKNOWN", J1078)</f>
        <v>1</v>
      </c>
      <c r="X1078" s="4">
        <f t="shared" si="1085"/>
        <v>5</v>
      </c>
      <c r="Y1078" s="4">
        <f t="shared" si="1085"/>
        <v>5</v>
      </c>
      <c r="Z1078" s="5">
        <f t="shared" si="9"/>
        <v>45149</v>
      </c>
    </row>
    <row r="1079">
      <c r="A1079" s="1" t="s">
        <v>1116</v>
      </c>
      <c r="B1079" s="1" t="s">
        <v>25</v>
      </c>
      <c r="C1079" s="1">
        <v>5.0</v>
      </c>
      <c r="D1079" s="1">
        <v>4.0</v>
      </c>
      <c r="E1079" s="1">
        <v>20.0</v>
      </c>
      <c r="H1079" s="2">
        <v>45014.0</v>
      </c>
      <c r="J1079" s="3">
        <f t="shared" si="2"/>
        <v>5</v>
      </c>
      <c r="K1079" s="4">
        <f t="shared" si="3"/>
        <v>4</v>
      </c>
      <c r="L1079" s="4">
        <f t="shared" si="4"/>
        <v>20</v>
      </c>
      <c r="S1079" s="1" t="s">
        <v>1116</v>
      </c>
      <c r="T1079" s="4" t="str">
        <f t="shared" si="5"/>
        <v>UNKNOWN</v>
      </c>
      <c r="U1079" s="4" t="str">
        <f t="shared" si="6"/>
        <v>UNKNOWN</v>
      </c>
      <c r="V1079" s="4" t="str">
        <f t="shared" si="7"/>
        <v>UNKNOWN</v>
      </c>
      <c r="W1079" s="4">
        <f t="shared" ref="W1079:Y1079" si="1086">IF(OR(J1079 = "ERROR", J1079 = ""), "UNKNOWN", J1079)</f>
        <v>5</v>
      </c>
      <c r="X1079" s="4">
        <f t="shared" si="1086"/>
        <v>4</v>
      </c>
      <c r="Y1079" s="4">
        <f t="shared" si="1086"/>
        <v>20</v>
      </c>
      <c r="Z1079" s="5">
        <f t="shared" si="9"/>
        <v>45014</v>
      </c>
    </row>
    <row r="1080">
      <c r="A1080" s="1" t="s">
        <v>1117</v>
      </c>
      <c r="B1080" s="1" t="s">
        <v>44</v>
      </c>
      <c r="C1080" s="1" t="s">
        <v>25</v>
      </c>
      <c r="D1080" s="1">
        <v>4.0</v>
      </c>
      <c r="E1080" s="1">
        <v>8.0</v>
      </c>
      <c r="F1080" s="1" t="s">
        <v>28</v>
      </c>
      <c r="H1080" s="2">
        <v>45063.0</v>
      </c>
      <c r="J1080" s="3">
        <f t="shared" si="2"/>
        <v>2</v>
      </c>
      <c r="K1080" s="4">
        <f t="shared" si="3"/>
        <v>4</v>
      </c>
      <c r="L1080" s="4">
        <f t="shared" si="4"/>
        <v>8</v>
      </c>
      <c r="S1080" s="1" t="s">
        <v>1117</v>
      </c>
      <c r="T1080" s="4" t="str">
        <f t="shared" si="5"/>
        <v>Sandwich</v>
      </c>
      <c r="U1080" s="4" t="str">
        <f t="shared" si="6"/>
        <v>UNKNOWN</v>
      </c>
      <c r="V1080" s="4" t="str">
        <f t="shared" si="7"/>
        <v>Cash</v>
      </c>
      <c r="W1080" s="4">
        <f t="shared" ref="W1080:Y1080" si="1087">IF(OR(J1080 = "ERROR", J1080 = ""), "UNKNOWN", J1080)</f>
        <v>2</v>
      </c>
      <c r="X1080" s="4">
        <f t="shared" si="1087"/>
        <v>4</v>
      </c>
      <c r="Y1080" s="4">
        <f t="shared" si="1087"/>
        <v>8</v>
      </c>
      <c r="Z1080" s="5">
        <f t="shared" si="9"/>
        <v>45063</v>
      </c>
    </row>
    <row r="1081">
      <c r="A1081" s="1" t="s">
        <v>1118</v>
      </c>
      <c r="B1081" s="1" t="s">
        <v>41</v>
      </c>
      <c r="C1081" s="1">
        <v>2.0</v>
      </c>
      <c r="D1081" s="1">
        <v>4.0</v>
      </c>
      <c r="E1081" s="1">
        <v>8.0</v>
      </c>
      <c r="G1081" s="1" t="s">
        <v>29</v>
      </c>
      <c r="H1081" s="2">
        <v>44939.0</v>
      </c>
      <c r="J1081" s="3">
        <f t="shared" si="2"/>
        <v>2</v>
      </c>
      <c r="K1081" s="4">
        <f t="shared" si="3"/>
        <v>4</v>
      </c>
      <c r="L1081" s="4">
        <f t="shared" si="4"/>
        <v>8</v>
      </c>
      <c r="S1081" s="1" t="s">
        <v>1118</v>
      </c>
      <c r="T1081" s="4" t="str">
        <f t="shared" si="5"/>
        <v>Smoothie</v>
      </c>
      <c r="U1081" s="4" t="str">
        <f t="shared" si="6"/>
        <v>In-store</v>
      </c>
      <c r="V1081" s="4" t="str">
        <f t="shared" si="7"/>
        <v>UNKNOWN</v>
      </c>
      <c r="W1081" s="4">
        <f t="shared" ref="W1081:Y1081" si="1088">IF(OR(J1081 = "ERROR", J1081 = ""), "UNKNOWN", J1081)</f>
        <v>2</v>
      </c>
      <c r="X1081" s="4">
        <f t="shared" si="1088"/>
        <v>4</v>
      </c>
      <c r="Y1081" s="4">
        <f t="shared" si="1088"/>
        <v>8</v>
      </c>
      <c r="Z1081" s="5">
        <f t="shared" si="9"/>
        <v>44939</v>
      </c>
    </row>
    <row r="1082">
      <c r="A1082" s="1" t="s">
        <v>1119</v>
      </c>
      <c r="B1082" s="1" t="s">
        <v>44</v>
      </c>
      <c r="C1082" s="1">
        <v>3.0</v>
      </c>
      <c r="D1082" s="1">
        <v>4.0</v>
      </c>
      <c r="E1082" s="1">
        <v>12.0</v>
      </c>
      <c r="F1082" s="1" t="s">
        <v>39</v>
      </c>
      <c r="H1082" s="2">
        <v>45166.0</v>
      </c>
      <c r="J1082" s="3">
        <f t="shared" si="2"/>
        <v>3</v>
      </c>
      <c r="K1082" s="4">
        <f t="shared" si="3"/>
        <v>4</v>
      </c>
      <c r="L1082" s="4">
        <f t="shared" si="4"/>
        <v>12</v>
      </c>
      <c r="S1082" s="1" t="s">
        <v>1119</v>
      </c>
      <c r="T1082" s="4" t="str">
        <f t="shared" si="5"/>
        <v>Sandwich</v>
      </c>
      <c r="U1082" s="4" t="str">
        <f t="shared" si="6"/>
        <v>UNKNOWN</v>
      </c>
      <c r="V1082" s="4" t="str">
        <f t="shared" si="7"/>
        <v>Digital Wallet</v>
      </c>
      <c r="W1082" s="4">
        <f t="shared" ref="W1082:Y1082" si="1089">IF(OR(J1082 = "ERROR", J1082 = ""), "UNKNOWN", J1082)</f>
        <v>3</v>
      </c>
      <c r="X1082" s="4">
        <f t="shared" si="1089"/>
        <v>4</v>
      </c>
      <c r="Y1082" s="4">
        <f t="shared" si="1089"/>
        <v>12</v>
      </c>
      <c r="Z1082" s="5">
        <f t="shared" si="9"/>
        <v>45166</v>
      </c>
    </row>
    <row r="1083">
      <c r="A1083" s="1" t="s">
        <v>1120</v>
      </c>
      <c r="B1083" s="1" t="s">
        <v>32</v>
      </c>
      <c r="C1083" s="1">
        <v>2.0</v>
      </c>
      <c r="D1083" s="1">
        <v>1.0</v>
      </c>
      <c r="E1083" s="1">
        <v>2.0</v>
      </c>
      <c r="F1083" s="1" t="s">
        <v>28</v>
      </c>
      <c r="G1083" s="1" t="s">
        <v>24</v>
      </c>
      <c r="H1083" s="6">
        <v>45230.0</v>
      </c>
      <c r="J1083" s="3">
        <f t="shared" si="2"/>
        <v>2</v>
      </c>
      <c r="K1083" s="4">
        <f t="shared" si="3"/>
        <v>1</v>
      </c>
      <c r="L1083" s="4">
        <f t="shared" si="4"/>
        <v>2</v>
      </c>
      <c r="S1083" s="1" t="s">
        <v>1120</v>
      </c>
      <c r="T1083" s="4" t="str">
        <f t="shared" si="5"/>
        <v>Cookie</v>
      </c>
      <c r="U1083" s="4" t="str">
        <f t="shared" si="6"/>
        <v>Takeaway</v>
      </c>
      <c r="V1083" s="4" t="str">
        <f t="shared" si="7"/>
        <v>Cash</v>
      </c>
      <c r="W1083" s="4">
        <f t="shared" ref="W1083:Y1083" si="1090">IF(OR(J1083 = "ERROR", J1083 = ""), "UNKNOWN", J1083)</f>
        <v>2</v>
      </c>
      <c r="X1083" s="4">
        <f t="shared" si="1090"/>
        <v>1</v>
      </c>
      <c r="Y1083" s="4">
        <f t="shared" si="1090"/>
        <v>2</v>
      </c>
      <c r="Z1083" s="7">
        <f t="shared" si="9"/>
        <v>45230</v>
      </c>
    </row>
    <row r="1084">
      <c r="A1084" s="1" t="s">
        <v>1121</v>
      </c>
      <c r="B1084" s="1" t="s">
        <v>36</v>
      </c>
      <c r="C1084" s="1">
        <v>4.0</v>
      </c>
      <c r="D1084" s="1">
        <v>5.0</v>
      </c>
      <c r="E1084" s="1">
        <v>20.0</v>
      </c>
      <c r="F1084" s="1" t="s">
        <v>23</v>
      </c>
      <c r="G1084" s="1" t="s">
        <v>24</v>
      </c>
      <c r="H1084" s="2">
        <v>45090.0</v>
      </c>
      <c r="J1084" s="3">
        <f t="shared" si="2"/>
        <v>4</v>
      </c>
      <c r="K1084" s="4">
        <f t="shared" si="3"/>
        <v>5</v>
      </c>
      <c r="L1084" s="4">
        <f t="shared" si="4"/>
        <v>20</v>
      </c>
      <c r="S1084" s="1" t="s">
        <v>1121</v>
      </c>
      <c r="T1084" s="4" t="str">
        <f t="shared" si="5"/>
        <v>Salad</v>
      </c>
      <c r="U1084" s="4" t="str">
        <f t="shared" si="6"/>
        <v>Takeaway</v>
      </c>
      <c r="V1084" s="4" t="str">
        <f t="shared" si="7"/>
        <v>Credit Card</v>
      </c>
      <c r="W1084" s="4">
        <f t="shared" ref="W1084:Y1084" si="1091">IF(OR(J1084 = "ERROR", J1084 = ""), "UNKNOWN", J1084)</f>
        <v>4</v>
      </c>
      <c r="X1084" s="4">
        <f t="shared" si="1091"/>
        <v>5</v>
      </c>
      <c r="Y1084" s="4">
        <f t="shared" si="1091"/>
        <v>20</v>
      </c>
      <c r="Z1084" s="5">
        <f t="shared" si="9"/>
        <v>45090</v>
      </c>
    </row>
    <row r="1085">
      <c r="A1085" s="1" t="s">
        <v>1122</v>
      </c>
      <c r="B1085" s="1" t="s">
        <v>81</v>
      </c>
      <c r="C1085" s="1">
        <v>5.0</v>
      </c>
      <c r="D1085" s="1">
        <v>1.5</v>
      </c>
      <c r="E1085" s="1" t="s">
        <v>25</v>
      </c>
      <c r="H1085" s="2">
        <v>45175.0</v>
      </c>
      <c r="J1085" s="3">
        <f t="shared" si="2"/>
        <v>5</v>
      </c>
      <c r="K1085" s="4">
        <f t="shared" si="3"/>
        <v>1.5</v>
      </c>
      <c r="L1085" s="4">
        <f t="shared" si="4"/>
        <v>7.5</v>
      </c>
      <c r="S1085" s="1" t="s">
        <v>1122</v>
      </c>
      <c r="T1085" s="4" t="str">
        <f t="shared" si="5"/>
        <v>Tea</v>
      </c>
      <c r="U1085" s="4" t="str">
        <f t="shared" si="6"/>
        <v>UNKNOWN</v>
      </c>
      <c r="V1085" s="4" t="str">
        <f t="shared" si="7"/>
        <v>UNKNOWN</v>
      </c>
      <c r="W1085" s="4">
        <f t="shared" ref="W1085:Y1085" si="1092">IF(OR(J1085 = "ERROR", J1085 = ""), "UNKNOWN", J1085)</f>
        <v>5</v>
      </c>
      <c r="X1085" s="4">
        <f t="shared" si="1092"/>
        <v>1.5</v>
      </c>
      <c r="Y1085" s="4">
        <f t="shared" si="1092"/>
        <v>7.5</v>
      </c>
      <c r="Z1085" s="5">
        <f t="shared" si="9"/>
        <v>45175</v>
      </c>
    </row>
    <row r="1086">
      <c r="A1086" s="1" t="s">
        <v>1123</v>
      </c>
      <c r="B1086" s="1" t="s">
        <v>32</v>
      </c>
      <c r="C1086" s="1">
        <v>5.0</v>
      </c>
      <c r="D1086" s="1">
        <v>1.0</v>
      </c>
      <c r="E1086" s="1">
        <v>5.0</v>
      </c>
      <c r="F1086" s="1" t="s">
        <v>30</v>
      </c>
      <c r="G1086" s="1" t="s">
        <v>29</v>
      </c>
      <c r="H1086" s="2">
        <v>45142.0</v>
      </c>
      <c r="J1086" s="3">
        <f t="shared" si="2"/>
        <v>5</v>
      </c>
      <c r="K1086" s="4">
        <f t="shared" si="3"/>
        <v>1</v>
      </c>
      <c r="L1086" s="4">
        <f t="shared" si="4"/>
        <v>5</v>
      </c>
      <c r="S1086" s="1" t="s">
        <v>1123</v>
      </c>
      <c r="T1086" s="4" t="str">
        <f t="shared" si="5"/>
        <v>Cookie</v>
      </c>
      <c r="U1086" s="4" t="str">
        <f t="shared" si="6"/>
        <v>In-store</v>
      </c>
      <c r="V1086" s="4" t="str">
        <f t="shared" si="7"/>
        <v>UNKNOWN</v>
      </c>
      <c r="W1086" s="4">
        <f t="shared" ref="W1086:Y1086" si="1093">IF(OR(J1086 = "ERROR", J1086 = ""), "UNKNOWN", J1086)</f>
        <v>5</v>
      </c>
      <c r="X1086" s="4">
        <f t="shared" si="1093"/>
        <v>1</v>
      </c>
      <c r="Y1086" s="4">
        <f t="shared" si="1093"/>
        <v>5</v>
      </c>
      <c r="Z1086" s="5">
        <f t="shared" si="9"/>
        <v>45142</v>
      </c>
    </row>
    <row r="1087">
      <c r="A1087" s="1" t="s">
        <v>1124</v>
      </c>
      <c r="B1087" s="1" t="s">
        <v>27</v>
      </c>
      <c r="C1087" s="1">
        <v>5.0</v>
      </c>
      <c r="D1087" s="1">
        <v>3.0</v>
      </c>
      <c r="E1087" s="1">
        <v>15.0</v>
      </c>
      <c r="F1087" s="1" t="s">
        <v>23</v>
      </c>
      <c r="H1087" s="2">
        <v>45167.0</v>
      </c>
      <c r="J1087" s="3">
        <f t="shared" si="2"/>
        <v>5</v>
      </c>
      <c r="K1087" s="4">
        <f t="shared" si="3"/>
        <v>3</v>
      </c>
      <c r="L1087" s="4">
        <f t="shared" si="4"/>
        <v>15</v>
      </c>
      <c r="S1087" s="1" t="s">
        <v>1124</v>
      </c>
      <c r="T1087" s="4" t="str">
        <f t="shared" si="5"/>
        <v>Cake</v>
      </c>
      <c r="U1087" s="4" t="str">
        <f t="shared" si="6"/>
        <v>UNKNOWN</v>
      </c>
      <c r="V1087" s="4" t="str">
        <f t="shared" si="7"/>
        <v>Credit Card</v>
      </c>
      <c r="W1087" s="4">
        <f t="shared" ref="W1087:Y1087" si="1094">IF(OR(J1087 = "ERROR", J1087 = ""), "UNKNOWN", J1087)</f>
        <v>5</v>
      </c>
      <c r="X1087" s="4">
        <f t="shared" si="1094"/>
        <v>3</v>
      </c>
      <c r="Y1087" s="4">
        <f t="shared" si="1094"/>
        <v>15</v>
      </c>
      <c r="Z1087" s="5">
        <f t="shared" si="9"/>
        <v>45167</v>
      </c>
    </row>
    <row r="1088">
      <c r="A1088" s="1" t="s">
        <v>1125</v>
      </c>
      <c r="B1088" s="1" t="s">
        <v>36</v>
      </c>
      <c r="C1088" s="1">
        <v>1.0</v>
      </c>
      <c r="D1088" s="1">
        <v>5.0</v>
      </c>
      <c r="E1088" s="1">
        <v>5.0</v>
      </c>
      <c r="F1088" s="1" t="s">
        <v>25</v>
      </c>
      <c r="H1088" s="6">
        <v>45219.0</v>
      </c>
      <c r="J1088" s="3">
        <f t="shared" si="2"/>
        <v>1</v>
      </c>
      <c r="K1088" s="4">
        <f t="shared" si="3"/>
        <v>5</v>
      </c>
      <c r="L1088" s="4">
        <f t="shared" si="4"/>
        <v>5</v>
      </c>
      <c r="S1088" s="1" t="s">
        <v>1125</v>
      </c>
      <c r="T1088" s="4" t="str">
        <f t="shared" si="5"/>
        <v>Salad</v>
      </c>
      <c r="U1088" s="4" t="str">
        <f t="shared" si="6"/>
        <v>UNKNOWN</v>
      </c>
      <c r="V1088" s="4" t="str">
        <f t="shared" si="7"/>
        <v>UNKNOWN</v>
      </c>
      <c r="W1088" s="4">
        <f t="shared" ref="W1088:Y1088" si="1095">IF(OR(J1088 = "ERROR", J1088 = ""), "UNKNOWN", J1088)</f>
        <v>1</v>
      </c>
      <c r="X1088" s="4">
        <f t="shared" si="1095"/>
        <v>5</v>
      </c>
      <c r="Y1088" s="4">
        <f t="shared" si="1095"/>
        <v>5</v>
      </c>
      <c r="Z1088" s="7">
        <f t="shared" si="9"/>
        <v>45219</v>
      </c>
    </row>
    <row r="1089">
      <c r="A1089" s="1" t="s">
        <v>1126</v>
      </c>
      <c r="B1089" s="1" t="s">
        <v>30</v>
      </c>
      <c r="C1089" s="1">
        <v>2.0</v>
      </c>
      <c r="D1089" s="1">
        <v>5.0</v>
      </c>
      <c r="E1089" s="1">
        <v>10.0</v>
      </c>
      <c r="F1089" s="1" t="s">
        <v>28</v>
      </c>
      <c r="G1089" s="1" t="s">
        <v>24</v>
      </c>
      <c r="H1089" s="2">
        <v>45028.0</v>
      </c>
      <c r="J1089" s="3">
        <f t="shared" si="2"/>
        <v>2</v>
      </c>
      <c r="K1089" s="4">
        <f t="shared" si="3"/>
        <v>5</v>
      </c>
      <c r="L1089" s="4">
        <f t="shared" si="4"/>
        <v>10</v>
      </c>
      <c r="S1089" s="1" t="s">
        <v>1126</v>
      </c>
      <c r="T1089" s="4" t="str">
        <f t="shared" si="5"/>
        <v>UNKNOWN</v>
      </c>
      <c r="U1089" s="4" t="str">
        <f t="shared" si="6"/>
        <v>Takeaway</v>
      </c>
      <c r="V1089" s="4" t="str">
        <f t="shared" si="7"/>
        <v>Cash</v>
      </c>
      <c r="W1089" s="4">
        <f t="shared" ref="W1089:Y1089" si="1096">IF(OR(J1089 = "ERROR", J1089 = ""), "UNKNOWN", J1089)</f>
        <v>2</v>
      </c>
      <c r="X1089" s="4">
        <f t="shared" si="1096"/>
        <v>5</v>
      </c>
      <c r="Y1089" s="4">
        <f t="shared" si="1096"/>
        <v>10</v>
      </c>
      <c r="Z1089" s="5">
        <f t="shared" si="9"/>
        <v>45028</v>
      </c>
    </row>
    <row r="1090">
      <c r="A1090" s="1" t="s">
        <v>1127</v>
      </c>
      <c r="B1090" s="1" t="s">
        <v>44</v>
      </c>
      <c r="C1090" s="1">
        <v>4.0</v>
      </c>
      <c r="D1090" s="1">
        <v>4.0</v>
      </c>
      <c r="E1090" s="1">
        <v>16.0</v>
      </c>
      <c r="F1090" s="1" t="s">
        <v>23</v>
      </c>
      <c r="G1090" s="1" t="s">
        <v>29</v>
      </c>
      <c r="H1090" s="2">
        <v>44929.0</v>
      </c>
      <c r="J1090" s="3">
        <f t="shared" si="2"/>
        <v>4</v>
      </c>
      <c r="K1090" s="4">
        <f t="shared" si="3"/>
        <v>4</v>
      </c>
      <c r="L1090" s="4">
        <f t="shared" si="4"/>
        <v>16</v>
      </c>
      <c r="S1090" s="1" t="s">
        <v>1127</v>
      </c>
      <c r="T1090" s="4" t="str">
        <f t="shared" si="5"/>
        <v>Sandwich</v>
      </c>
      <c r="U1090" s="4" t="str">
        <f t="shared" si="6"/>
        <v>In-store</v>
      </c>
      <c r="V1090" s="4" t="str">
        <f t="shared" si="7"/>
        <v>Credit Card</v>
      </c>
      <c r="W1090" s="4">
        <f t="shared" ref="W1090:Y1090" si="1097">IF(OR(J1090 = "ERROR", J1090 = ""), "UNKNOWN", J1090)</f>
        <v>4</v>
      </c>
      <c r="X1090" s="4">
        <f t="shared" si="1097"/>
        <v>4</v>
      </c>
      <c r="Y1090" s="4">
        <f t="shared" si="1097"/>
        <v>16</v>
      </c>
      <c r="Z1090" s="5">
        <f t="shared" si="9"/>
        <v>44929</v>
      </c>
    </row>
    <row r="1091">
      <c r="A1091" s="1" t="s">
        <v>1128</v>
      </c>
      <c r="B1091" s="1" t="s">
        <v>27</v>
      </c>
      <c r="C1091" s="1">
        <v>4.0</v>
      </c>
      <c r="D1091" s="1">
        <v>3.0</v>
      </c>
      <c r="E1091" s="1">
        <v>12.0</v>
      </c>
      <c r="H1091" s="2">
        <v>45152.0</v>
      </c>
      <c r="J1091" s="3">
        <f t="shared" si="2"/>
        <v>4</v>
      </c>
      <c r="K1091" s="4">
        <f t="shared" si="3"/>
        <v>3</v>
      </c>
      <c r="L1091" s="4">
        <f t="shared" si="4"/>
        <v>12</v>
      </c>
      <c r="S1091" s="1" t="s">
        <v>1128</v>
      </c>
      <c r="T1091" s="4" t="str">
        <f t="shared" si="5"/>
        <v>Cake</v>
      </c>
      <c r="U1091" s="4" t="str">
        <f t="shared" si="6"/>
        <v>UNKNOWN</v>
      </c>
      <c r="V1091" s="4" t="str">
        <f t="shared" si="7"/>
        <v>UNKNOWN</v>
      </c>
      <c r="W1091" s="4">
        <f t="shared" ref="W1091:Y1091" si="1098">IF(OR(J1091 = "ERROR", J1091 = ""), "UNKNOWN", J1091)</f>
        <v>4</v>
      </c>
      <c r="X1091" s="4">
        <f t="shared" si="1098"/>
        <v>3</v>
      </c>
      <c r="Y1091" s="4">
        <f t="shared" si="1098"/>
        <v>12</v>
      </c>
      <c r="Z1091" s="5">
        <f t="shared" si="9"/>
        <v>45152</v>
      </c>
    </row>
    <row r="1092">
      <c r="A1092" s="1" t="s">
        <v>1129</v>
      </c>
      <c r="B1092" s="1" t="s">
        <v>32</v>
      </c>
      <c r="C1092" s="1">
        <v>3.0</v>
      </c>
      <c r="D1092" s="1">
        <v>1.0</v>
      </c>
      <c r="E1092" s="1">
        <v>3.0</v>
      </c>
      <c r="G1092" s="1" t="s">
        <v>30</v>
      </c>
      <c r="H1092" s="2">
        <v>45266.0</v>
      </c>
      <c r="J1092" s="3">
        <f t="shared" si="2"/>
        <v>3</v>
      </c>
      <c r="K1092" s="4">
        <f t="shared" si="3"/>
        <v>1</v>
      </c>
      <c r="L1092" s="4">
        <f t="shared" si="4"/>
        <v>3</v>
      </c>
      <c r="S1092" s="1" t="s">
        <v>1129</v>
      </c>
      <c r="T1092" s="4" t="str">
        <f t="shared" si="5"/>
        <v>Cookie</v>
      </c>
      <c r="U1092" s="4" t="str">
        <f t="shared" si="6"/>
        <v>UNKNOWN</v>
      </c>
      <c r="V1092" s="4" t="str">
        <f t="shared" si="7"/>
        <v>UNKNOWN</v>
      </c>
      <c r="W1092" s="4">
        <f t="shared" ref="W1092:Y1092" si="1099">IF(OR(J1092 = "ERROR", J1092 = ""), "UNKNOWN", J1092)</f>
        <v>3</v>
      </c>
      <c r="X1092" s="4">
        <f t="shared" si="1099"/>
        <v>1</v>
      </c>
      <c r="Y1092" s="4">
        <f t="shared" si="1099"/>
        <v>3</v>
      </c>
      <c r="Z1092" s="5">
        <f t="shared" si="9"/>
        <v>45266</v>
      </c>
    </row>
    <row r="1093">
      <c r="A1093" s="1" t="s">
        <v>1130</v>
      </c>
      <c r="B1093" s="1" t="s">
        <v>81</v>
      </c>
      <c r="C1093" s="1">
        <v>5.0</v>
      </c>
      <c r="D1093" s="1">
        <v>1.5</v>
      </c>
      <c r="E1093" s="1">
        <v>7.5</v>
      </c>
      <c r="F1093" s="1" t="s">
        <v>28</v>
      </c>
      <c r="G1093" s="1" t="s">
        <v>29</v>
      </c>
      <c r="H1093" s="6">
        <v>45227.0</v>
      </c>
      <c r="J1093" s="3">
        <f t="shared" si="2"/>
        <v>5</v>
      </c>
      <c r="K1093" s="4">
        <f t="shared" si="3"/>
        <v>1.5</v>
      </c>
      <c r="L1093" s="4">
        <f t="shared" si="4"/>
        <v>7.5</v>
      </c>
      <c r="S1093" s="1" t="s">
        <v>1130</v>
      </c>
      <c r="T1093" s="4" t="str">
        <f t="shared" si="5"/>
        <v>Tea</v>
      </c>
      <c r="U1093" s="4" t="str">
        <f t="shared" si="6"/>
        <v>In-store</v>
      </c>
      <c r="V1093" s="4" t="str">
        <f t="shared" si="7"/>
        <v>Cash</v>
      </c>
      <c r="W1093" s="4">
        <f t="shared" ref="W1093:Y1093" si="1100">IF(OR(J1093 = "ERROR", J1093 = ""), "UNKNOWN", J1093)</f>
        <v>5</v>
      </c>
      <c r="X1093" s="4">
        <f t="shared" si="1100"/>
        <v>1.5</v>
      </c>
      <c r="Y1093" s="4">
        <f t="shared" si="1100"/>
        <v>7.5</v>
      </c>
      <c r="Z1093" s="7">
        <f t="shared" si="9"/>
        <v>45227</v>
      </c>
    </row>
    <row r="1094">
      <c r="A1094" s="1" t="s">
        <v>1131</v>
      </c>
      <c r="B1094" s="1" t="s">
        <v>55</v>
      </c>
      <c r="C1094" s="1">
        <v>5.0</v>
      </c>
      <c r="D1094" s="1">
        <v>3.0</v>
      </c>
      <c r="E1094" s="1">
        <v>15.0</v>
      </c>
      <c r="F1094" s="1" t="s">
        <v>39</v>
      </c>
      <c r="H1094" s="2">
        <v>45075.0</v>
      </c>
      <c r="J1094" s="3">
        <f t="shared" si="2"/>
        <v>5</v>
      </c>
      <c r="K1094" s="4">
        <f t="shared" si="3"/>
        <v>3</v>
      </c>
      <c r="L1094" s="4">
        <f t="shared" si="4"/>
        <v>15</v>
      </c>
      <c r="S1094" s="1" t="s">
        <v>1131</v>
      </c>
      <c r="T1094" s="4" t="str">
        <f t="shared" si="5"/>
        <v>Juice</v>
      </c>
      <c r="U1094" s="4" t="str">
        <f t="shared" si="6"/>
        <v>UNKNOWN</v>
      </c>
      <c r="V1094" s="4" t="str">
        <f t="shared" si="7"/>
        <v>Digital Wallet</v>
      </c>
      <c r="W1094" s="4">
        <f t="shared" ref="W1094:Y1094" si="1101">IF(OR(J1094 = "ERROR", J1094 = ""), "UNKNOWN", J1094)</f>
        <v>5</v>
      </c>
      <c r="X1094" s="4">
        <f t="shared" si="1101"/>
        <v>3</v>
      </c>
      <c r="Y1094" s="4">
        <f t="shared" si="1101"/>
        <v>15</v>
      </c>
      <c r="Z1094" s="5">
        <f t="shared" si="9"/>
        <v>45075</v>
      </c>
    </row>
    <row r="1095">
      <c r="A1095" s="1" t="s">
        <v>1132</v>
      </c>
      <c r="B1095" s="1" t="s">
        <v>32</v>
      </c>
      <c r="C1095" s="1">
        <v>2.0</v>
      </c>
      <c r="D1095" s="1">
        <v>1.0</v>
      </c>
      <c r="E1095" s="1">
        <v>2.0</v>
      </c>
      <c r="F1095" s="1" t="s">
        <v>28</v>
      </c>
      <c r="G1095" s="1" t="s">
        <v>24</v>
      </c>
      <c r="H1095" s="2">
        <v>45202.0</v>
      </c>
      <c r="J1095" s="3">
        <f t="shared" si="2"/>
        <v>2</v>
      </c>
      <c r="K1095" s="4">
        <f t="shared" si="3"/>
        <v>1</v>
      </c>
      <c r="L1095" s="4">
        <f t="shared" si="4"/>
        <v>2</v>
      </c>
      <c r="S1095" s="1" t="s">
        <v>1132</v>
      </c>
      <c r="T1095" s="4" t="str">
        <f t="shared" si="5"/>
        <v>Cookie</v>
      </c>
      <c r="U1095" s="4" t="str">
        <f t="shared" si="6"/>
        <v>Takeaway</v>
      </c>
      <c r="V1095" s="4" t="str">
        <f t="shared" si="7"/>
        <v>Cash</v>
      </c>
      <c r="W1095" s="4">
        <f t="shared" ref="W1095:Y1095" si="1102">IF(OR(J1095 = "ERROR", J1095 = ""), "UNKNOWN", J1095)</f>
        <v>2</v>
      </c>
      <c r="X1095" s="4">
        <f t="shared" si="1102"/>
        <v>1</v>
      </c>
      <c r="Y1095" s="4">
        <f t="shared" si="1102"/>
        <v>2</v>
      </c>
      <c r="Z1095" s="5">
        <f t="shared" si="9"/>
        <v>45202</v>
      </c>
    </row>
    <row r="1096">
      <c r="A1096" s="1" t="s">
        <v>1133</v>
      </c>
      <c r="B1096" s="1" t="s">
        <v>36</v>
      </c>
      <c r="C1096" s="1">
        <v>3.0</v>
      </c>
      <c r="D1096" s="1">
        <v>5.0</v>
      </c>
      <c r="E1096" s="1">
        <v>15.0</v>
      </c>
      <c r="F1096" s="1" t="s">
        <v>39</v>
      </c>
      <c r="G1096" s="1" t="s">
        <v>24</v>
      </c>
      <c r="H1096" s="2">
        <v>44973.0</v>
      </c>
      <c r="J1096" s="3">
        <f t="shared" si="2"/>
        <v>3</v>
      </c>
      <c r="K1096" s="4">
        <f t="shared" si="3"/>
        <v>5</v>
      </c>
      <c r="L1096" s="4">
        <f t="shared" si="4"/>
        <v>15</v>
      </c>
      <c r="S1096" s="1" t="s">
        <v>1133</v>
      </c>
      <c r="T1096" s="4" t="str">
        <f t="shared" si="5"/>
        <v>Salad</v>
      </c>
      <c r="U1096" s="4" t="str">
        <f t="shared" si="6"/>
        <v>Takeaway</v>
      </c>
      <c r="V1096" s="4" t="str">
        <f t="shared" si="7"/>
        <v>Digital Wallet</v>
      </c>
      <c r="W1096" s="4">
        <f t="shared" ref="W1096:Y1096" si="1103">IF(OR(J1096 = "ERROR", J1096 = ""), "UNKNOWN", J1096)</f>
        <v>3</v>
      </c>
      <c r="X1096" s="4">
        <f t="shared" si="1103"/>
        <v>5</v>
      </c>
      <c r="Y1096" s="4">
        <f t="shared" si="1103"/>
        <v>15</v>
      </c>
      <c r="Z1096" s="5">
        <f t="shared" si="9"/>
        <v>44973</v>
      </c>
    </row>
    <row r="1097">
      <c r="A1097" s="1" t="s">
        <v>1134</v>
      </c>
      <c r="B1097" s="1" t="s">
        <v>41</v>
      </c>
      <c r="C1097" s="1">
        <v>3.0</v>
      </c>
      <c r="D1097" s="1">
        <v>4.0</v>
      </c>
      <c r="E1097" s="1">
        <v>12.0</v>
      </c>
      <c r="F1097" s="1" t="s">
        <v>25</v>
      </c>
      <c r="H1097" s="2">
        <v>45266.0</v>
      </c>
      <c r="J1097" s="3">
        <f t="shared" si="2"/>
        <v>3</v>
      </c>
      <c r="K1097" s="4">
        <f t="shared" si="3"/>
        <v>4</v>
      </c>
      <c r="L1097" s="4">
        <f t="shared" si="4"/>
        <v>12</v>
      </c>
      <c r="S1097" s="1" t="s">
        <v>1134</v>
      </c>
      <c r="T1097" s="4" t="str">
        <f t="shared" si="5"/>
        <v>Smoothie</v>
      </c>
      <c r="U1097" s="4" t="str">
        <f t="shared" si="6"/>
        <v>UNKNOWN</v>
      </c>
      <c r="V1097" s="4" t="str">
        <f t="shared" si="7"/>
        <v>UNKNOWN</v>
      </c>
      <c r="W1097" s="4">
        <f t="shared" ref="W1097:Y1097" si="1104">IF(OR(J1097 = "ERROR", J1097 = ""), "UNKNOWN", J1097)</f>
        <v>3</v>
      </c>
      <c r="X1097" s="4">
        <f t="shared" si="1104"/>
        <v>4</v>
      </c>
      <c r="Y1097" s="4">
        <f t="shared" si="1104"/>
        <v>12</v>
      </c>
      <c r="Z1097" s="5">
        <f t="shared" si="9"/>
        <v>45266</v>
      </c>
    </row>
    <row r="1098">
      <c r="A1098" s="1" t="s">
        <v>1135</v>
      </c>
      <c r="B1098" s="1" t="s">
        <v>27</v>
      </c>
      <c r="C1098" s="1">
        <v>2.0</v>
      </c>
      <c r="D1098" s="1">
        <v>3.0</v>
      </c>
      <c r="E1098" s="1">
        <v>6.0</v>
      </c>
      <c r="F1098" s="1" t="s">
        <v>39</v>
      </c>
      <c r="G1098" s="1" t="s">
        <v>29</v>
      </c>
      <c r="H1098" s="2">
        <v>45192.0</v>
      </c>
      <c r="J1098" s="3">
        <f t="shared" si="2"/>
        <v>2</v>
      </c>
      <c r="K1098" s="4">
        <f t="shared" si="3"/>
        <v>3</v>
      </c>
      <c r="L1098" s="4">
        <f t="shared" si="4"/>
        <v>6</v>
      </c>
      <c r="S1098" s="1" t="s">
        <v>1135</v>
      </c>
      <c r="T1098" s="4" t="str">
        <f t="shared" si="5"/>
        <v>Cake</v>
      </c>
      <c r="U1098" s="4" t="str">
        <f t="shared" si="6"/>
        <v>In-store</v>
      </c>
      <c r="V1098" s="4" t="str">
        <f t="shared" si="7"/>
        <v>Digital Wallet</v>
      </c>
      <c r="W1098" s="4">
        <f t="shared" ref="W1098:Y1098" si="1105">IF(OR(J1098 = "ERROR", J1098 = ""), "UNKNOWN", J1098)</f>
        <v>2</v>
      </c>
      <c r="X1098" s="4">
        <f t="shared" si="1105"/>
        <v>3</v>
      </c>
      <c r="Y1098" s="4">
        <f t="shared" si="1105"/>
        <v>6</v>
      </c>
      <c r="Z1098" s="5">
        <f t="shared" si="9"/>
        <v>45192</v>
      </c>
    </row>
    <row r="1099">
      <c r="A1099" s="1" t="s">
        <v>1136</v>
      </c>
      <c r="B1099" s="1" t="s">
        <v>27</v>
      </c>
      <c r="C1099" s="1">
        <v>2.0</v>
      </c>
      <c r="D1099" s="1">
        <v>3.0</v>
      </c>
      <c r="E1099" s="1">
        <v>6.0</v>
      </c>
      <c r="F1099" s="1" t="s">
        <v>28</v>
      </c>
      <c r="G1099" s="1" t="s">
        <v>29</v>
      </c>
      <c r="H1099" s="2">
        <v>45072.0</v>
      </c>
      <c r="J1099" s="3">
        <f t="shared" si="2"/>
        <v>2</v>
      </c>
      <c r="K1099" s="4">
        <f t="shared" si="3"/>
        <v>3</v>
      </c>
      <c r="L1099" s="4">
        <f t="shared" si="4"/>
        <v>6</v>
      </c>
      <c r="S1099" s="1" t="s">
        <v>1136</v>
      </c>
      <c r="T1099" s="4" t="str">
        <f t="shared" si="5"/>
        <v>Cake</v>
      </c>
      <c r="U1099" s="4" t="str">
        <f t="shared" si="6"/>
        <v>In-store</v>
      </c>
      <c r="V1099" s="4" t="str">
        <f t="shared" si="7"/>
        <v>Cash</v>
      </c>
      <c r="W1099" s="4">
        <f t="shared" ref="W1099:Y1099" si="1106">IF(OR(J1099 = "ERROR", J1099 = ""), "UNKNOWN", J1099)</f>
        <v>2</v>
      </c>
      <c r="X1099" s="4">
        <f t="shared" si="1106"/>
        <v>3</v>
      </c>
      <c r="Y1099" s="4">
        <f t="shared" si="1106"/>
        <v>6</v>
      </c>
      <c r="Z1099" s="5">
        <f t="shared" si="9"/>
        <v>45072</v>
      </c>
    </row>
    <row r="1100">
      <c r="A1100" s="1" t="s">
        <v>1137</v>
      </c>
      <c r="B1100" s="1" t="s">
        <v>41</v>
      </c>
      <c r="C1100" s="1">
        <v>1.0</v>
      </c>
      <c r="D1100" s="1">
        <v>4.0</v>
      </c>
      <c r="E1100" s="1">
        <v>4.0</v>
      </c>
      <c r="G1100" s="1" t="s">
        <v>24</v>
      </c>
      <c r="H1100" s="2">
        <v>45054.0</v>
      </c>
      <c r="J1100" s="3">
        <f t="shared" si="2"/>
        <v>1</v>
      </c>
      <c r="K1100" s="4">
        <f t="shared" si="3"/>
        <v>4</v>
      </c>
      <c r="L1100" s="4">
        <f t="shared" si="4"/>
        <v>4</v>
      </c>
      <c r="S1100" s="1" t="s">
        <v>1137</v>
      </c>
      <c r="T1100" s="4" t="str">
        <f t="shared" si="5"/>
        <v>Smoothie</v>
      </c>
      <c r="U1100" s="4" t="str">
        <f t="shared" si="6"/>
        <v>Takeaway</v>
      </c>
      <c r="V1100" s="4" t="str">
        <f t="shared" si="7"/>
        <v>UNKNOWN</v>
      </c>
      <c r="W1100" s="4">
        <f t="shared" ref="W1100:Y1100" si="1107">IF(OR(J1100 = "ERROR", J1100 = ""), "UNKNOWN", J1100)</f>
        <v>1</v>
      </c>
      <c r="X1100" s="4">
        <f t="shared" si="1107"/>
        <v>4</v>
      </c>
      <c r="Y1100" s="4">
        <f t="shared" si="1107"/>
        <v>4</v>
      </c>
      <c r="Z1100" s="5">
        <f t="shared" si="9"/>
        <v>45054</v>
      </c>
    </row>
    <row r="1101">
      <c r="A1101" s="1" t="s">
        <v>1138</v>
      </c>
      <c r="C1101" s="1">
        <v>5.0</v>
      </c>
      <c r="D1101" s="1">
        <v>4.0</v>
      </c>
      <c r="E1101" s="1">
        <v>20.0</v>
      </c>
      <c r="F1101" s="1" t="s">
        <v>23</v>
      </c>
      <c r="H1101" s="2">
        <v>45134.0</v>
      </c>
      <c r="J1101" s="3">
        <f t="shared" si="2"/>
        <v>5</v>
      </c>
      <c r="K1101" s="4">
        <f t="shared" si="3"/>
        <v>4</v>
      </c>
      <c r="L1101" s="4">
        <f t="shared" si="4"/>
        <v>20</v>
      </c>
      <c r="S1101" s="1" t="s">
        <v>1138</v>
      </c>
      <c r="T1101" s="4" t="str">
        <f t="shared" si="5"/>
        <v>UNKNOWN</v>
      </c>
      <c r="U1101" s="4" t="str">
        <f t="shared" si="6"/>
        <v>UNKNOWN</v>
      </c>
      <c r="V1101" s="4" t="str">
        <f t="shared" si="7"/>
        <v>Credit Card</v>
      </c>
      <c r="W1101" s="4">
        <f t="shared" ref="W1101:Y1101" si="1108">IF(OR(J1101 = "ERROR", J1101 = ""), "UNKNOWN", J1101)</f>
        <v>5</v>
      </c>
      <c r="X1101" s="4">
        <f t="shared" si="1108"/>
        <v>4</v>
      </c>
      <c r="Y1101" s="4">
        <f t="shared" si="1108"/>
        <v>20</v>
      </c>
      <c r="Z1101" s="5">
        <f t="shared" si="9"/>
        <v>45134</v>
      </c>
    </row>
    <row r="1102">
      <c r="A1102" s="1" t="s">
        <v>1139</v>
      </c>
      <c r="B1102" s="1" t="s">
        <v>44</v>
      </c>
      <c r="C1102" s="1">
        <v>5.0</v>
      </c>
      <c r="D1102" s="1">
        <v>4.0</v>
      </c>
      <c r="E1102" s="1">
        <v>20.0</v>
      </c>
      <c r="F1102" s="1" t="s">
        <v>28</v>
      </c>
      <c r="G1102" s="1" t="s">
        <v>30</v>
      </c>
      <c r="H1102" s="6">
        <v>45223.0</v>
      </c>
      <c r="J1102" s="3">
        <f t="shared" si="2"/>
        <v>5</v>
      </c>
      <c r="K1102" s="4">
        <f t="shared" si="3"/>
        <v>4</v>
      </c>
      <c r="L1102" s="4">
        <f t="shared" si="4"/>
        <v>20</v>
      </c>
      <c r="S1102" s="1" t="s">
        <v>1139</v>
      </c>
      <c r="T1102" s="4" t="str">
        <f t="shared" si="5"/>
        <v>Sandwich</v>
      </c>
      <c r="U1102" s="4" t="str">
        <f t="shared" si="6"/>
        <v>UNKNOWN</v>
      </c>
      <c r="V1102" s="4" t="str">
        <f t="shared" si="7"/>
        <v>Cash</v>
      </c>
      <c r="W1102" s="4">
        <f t="shared" ref="W1102:Y1102" si="1109">IF(OR(J1102 = "ERROR", J1102 = ""), "UNKNOWN", J1102)</f>
        <v>5</v>
      </c>
      <c r="X1102" s="4">
        <f t="shared" si="1109"/>
        <v>4</v>
      </c>
      <c r="Y1102" s="4">
        <f t="shared" si="1109"/>
        <v>20</v>
      </c>
      <c r="Z1102" s="7">
        <f t="shared" si="9"/>
        <v>45223</v>
      </c>
    </row>
    <row r="1103">
      <c r="A1103" s="1" t="s">
        <v>1140</v>
      </c>
      <c r="B1103" s="1" t="s">
        <v>81</v>
      </c>
      <c r="C1103" s="1">
        <v>1.0</v>
      </c>
      <c r="D1103" s="1">
        <v>1.5</v>
      </c>
      <c r="E1103" s="1">
        <v>1.5</v>
      </c>
      <c r="G1103" s="1" t="s">
        <v>24</v>
      </c>
      <c r="H1103" s="2">
        <v>45133.0</v>
      </c>
      <c r="J1103" s="3">
        <f t="shared" si="2"/>
        <v>1</v>
      </c>
      <c r="K1103" s="4">
        <f t="shared" si="3"/>
        <v>1.5</v>
      </c>
      <c r="L1103" s="4">
        <f t="shared" si="4"/>
        <v>1.5</v>
      </c>
      <c r="S1103" s="1" t="s">
        <v>1140</v>
      </c>
      <c r="T1103" s="4" t="str">
        <f t="shared" si="5"/>
        <v>Tea</v>
      </c>
      <c r="U1103" s="4" t="str">
        <f t="shared" si="6"/>
        <v>Takeaway</v>
      </c>
      <c r="V1103" s="4" t="str">
        <f t="shared" si="7"/>
        <v>UNKNOWN</v>
      </c>
      <c r="W1103" s="4">
        <f t="shared" ref="W1103:Y1103" si="1110">IF(OR(J1103 = "ERROR", J1103 = ""), "UNKNOWN", J1103)</f>
        <v>1</v>
      </c>
      <c r="X1103" s="4">
        <f t="shared" si="1110"/>
        <v>1.5</v>
      </c>
      <c r="Y1103" s="4">
        <f t="shared" si="1110"/>
        <v>1.5</v>
      </c>
      <c r="Z1103" s="5">
        <f t="shared" si="9"/>
        <v>45133</v>
      </c>
    </row>
    <row r="1104">
      <c r="A1104" s="1" t="s">
        <v>1141</v>
      </c>
      <c r="B1104" s="1" t="s">
        <v>55</v>
      </c>
      <c r="C1104" s="1">
        <v>2.0</v>
      </c>
      <c r="D1104" s="1">
        <v>3.0</v>
      </c>
      <c r="E1104" s="1">
        <v>6.0</v>
      </c>
      <c r="H1104" s="2">
        <v>45093.0</v>
      </c>
      <c r="J1104" s="3">
        <f t="shared" si="2"/>
        <v>2</v>
      </c>
      <c r="K1104" s="4">
        <f t="shared" si="3"/>
        <v>3</v>
      </c>
      <c r="L1104" s="4">
        <f t="shared" si="4"/>
        <v>6</v>
      </c>
      <c r="S1104" s="1" t="s">
        <v>1141</v>
      </c>
      <c r="T1104" s="4" t="str">
        <f t="shared" si="5"/>
        <v>Juice</v>
      </c>
      <c r="U1104" s="4" t="str">
        <f t="shared" si="6"/>
        <v>UNKNOWN</v>
      </c>
      <c r="V1104" s="4" t="str">
        <f t="shared" si="7"/>
        <v>UNKNOWN</v>
      </c>
      <c r="W1104" s="4">
        <f t="shared" ref="W1104:Y1104" si="1111">IF(OR(J1104 = "ERROR", J1104 = ""), "UNKNOWN", J1104)</f>
        <v>2</v>
      </c>
      <c r="X1104" s="4">
        <f t="shared" si="1111"/>
        <v>3</v>
      </c>
      <c r="Y1104" s="4">
        <f t="shared" si="1111"/>
        <v>6</v>
      </c>
      <c r="Z1104" s="5">
        <f t="shared" si="9"/>
        <v>45093</v>
      </c>
    </row>
    <row r="1105">
      <c r="A1105" s="1" t="s">
        <v>1142</v>
      </c>
      <c r="B1105" s="1" t="s">
        <v>55</v>
      </c>
      <c r="C1105" s="1">
        <v>4.0</v>
      </c>
      <c r="D1105" s="1">
        <v>3.0</v>
      </c>
      <c r="E1105" s="1">
        <v>12.0</v>
      </c>
      <c r="F1105" s="1" t="s">
        <v>39</v>
      </c>
      <c r="G1105" s="1" t="s">
        <v>29</v>
      </c>
      <c r="H1105" s="2">
        <v>45109.0</v>
      </c>
      <c r="J1105" s="3">
        <f t="shared" si="2"/>
        <v>4</v>
      </c>
      <c r="K1105" s="4">
        <f t="shared" si="3"/>
        <v>3</v>
      </c>
      <c r="L1105" s="4">
        <f t="shared" si="4"/>
        <v>12</v>
      </c>
      <c r="S1105" s="1" t="s">
        <v>1142</v>
      </c>
      <c r="T1105" s="4" t="str">
        <f t="shared" si="5"/>
        <v>Juice</v>
      </c>
      <c r="U1105" s="4" t="str">
        <f t="shared" si="6"/>
        <v>In-store</v>
      </c>
      <c r="V1105" s="4" t="str">
        <f t="shared" si="7"/>
        <v>Digital Wallet</v>
      </c>
      <c r="W1105" s="4">
        <f t="shared" ref="W1105:Y1105" si="1112">IF(OR(J1105 = "ERROR", J1105 = ""), "UNKNOWN", J1105)</f>
        <v>4</v>
      </c>
      <c r="X1105" s="4">
        <f t="shared" si="1112"/>
        <v>3</v>
      </c>
      <c r="Y1105" s="4">
        <f t="shared" si="1112"/>
        <v>12</v>
      </c>
      <c r="Z1105" s="5">
        <f t="shared" si="9"/>
        <v>45109</v>
      </c>
    </row>
    <row r="1106">
      <c r="A1106" s="1" t="s">
        <v>1143</v>
      </c>
      <c r="B1106" s="1" t="s">
        <v>81</v>
      </c>
      <c r="C1106" s="1">
        <v>5.0</v>
      </c>
      <c r="D1106" s="1">
        <v>1.5</v>
      </c>
      <c r="E1106" s="1">
        <v>7.5</v>
      </c>
      <c r="G1106" s="1" t="s">
        <v>24</v>
      </c>
      <c r="H1106" s="2">
        <v>45132.0</v>
      </c>
      <c r="J1106" s="3">
        <f t="shared" si="2"/>
        <v>5</v>
      </c>
      <c r="K1106" s="4">
        <f t="shared" si="3"/>
        <v>1.5</v>
      </c>
      <c r="L1106" s="4">
        <f t="shared" si="4"/>
        <v>7.5</v>
      </c>
      <c r="S1106" s="1" t="s">
        <v>1143</v>
      </c>
      <c r="T1106" s="4" t="str">
        <f t="shared" si="5"/>
        <v>Tea</v>
      </c>
      <c r="U1106" s="4" t="str">
        <f t="shared" si="6"/>
        <v>Takeaway</v>
      </c>
      <c r="V1106" s="4" t="str">
        <f t="shared" si="7"/>
        <v>UNKNOWN</v>
      </c>
      <c r="W1106" s="4">
        <f t="shared" ref="W1106:Y1106" si="1113">IF(OR(J1106 = "ERROR", J1106 = ""), "UNKNOWN", J1106)</f>
        <v>5</v>
      </c>
      <c r="X1106" s="4">
        <f t="shared" si="1113"/>
        <v>1.5</v>
      </c>
      <c r="Y1106" s="4">
        <f t="shared" si="1113"/>
        <v>7.5</v>
      </c>
      <c r="Z1106" s="5">
        <f t="shared" si="9"/>
        <v>45132</v>
      </c>
    </row>
    <row r="1107">
      <c r="A1107" s="1" t="s">
        <v>1144</v>
      </c>
      <c r="B1107" s="1" t="s">
        <v>36</v>
      </c>
      <c r="C1107" s="1">
        <v>2.0</v>
      </c>
      <c r="D1107" s="1">
        <v>5.0</v>
      </c>
      <c r="E1107" s="1">
        <v>10.0</v>
      </c>
      <c r="F1107" s="1" t="s">
        <v>28</v>
      </c>
      <c r="G1107" s="1" t="s">
        <v>29</v>
      </c>
      <c r="H1107" s="6">
        <v>45251.0</v>
      </c>
      <c r="J1107" s="3">
        <f t="shared" si="2"/>
        <v>2</v>
      </c>
      <c r="K1107" s="4">
        <f t="shared" si="3"/>
        <v>5</v>
      </c>
      <c r="L1107" s="4">
        <f t="shared" si="4"/>
        <v>10</v>
      </c>
      <c r="S1107" s="1" t="s">
        <v>1144</v>
      </c>
      <c r="T1107" s="4" t="str">
        <f t="shared" si="5"/>
        <v>Salad</v>
      </c>
      <c r="U1107" s="4" t="str">
        <f t="shared" si="6"/>
        <v>In-store</v>
      </c>
      <c r="V1107" s="4" t="str">
        <f t="shared" si="7"/>
        <v>Cash</v>
      </c>
      <c r="W1107" s="4">
        <f t="shared" ref="W1107:Y1107" si="1114">IF(OR(J1107 = "ERROR", J1107 = ""), "UNKNOWN", J1107)</f>
        <v>2</v>
      </c>
      <c r="X1107" s="4">
        <f t="shared" si="1114"/>
        <v>5</v>
      </c>
      <c r="Y1107" s="4">
        <f t="shared" si="1114"/>
        <v>10</v>
      </c>
      <c r="Z1107" s="7">
        <f t="shared" si="9"/>
        <v>45251</v>
      </c>
    </row>
    <row r="1108">
      <c r="A1108" s="1" t="s">
        <v>1145</v>
      </c>
      <c r="B1108" s="1" t="s">
        <v>22</v>
      </c>
      <c r="C1108" s="1">
        <v>3.0</v>
      </c>
      <c r="D1108" s="1">
        <v>2.0</v>
      </c>
      <c r="E1108" s="1">
        <v>6.0</v>
      </c>
      <c r="F1108" s="1" t="s">
        <v>23</v>
      </c>
      <c r="G1108" s="1" t="s">
        <v>30</v>
      </c>
      <c r="H1108" s="6">
        <v>45254.0</v>
      </c>
      <c r="J1108" s="3">
        <f t="shared" si="2"/>
        <v>3</v>
      </c>
      <c r="K1108" s="4">
        <f t="shared" si="3"/>
        <v>2</v>
      </c>
      <c r="L1108" s="4">
        <f t="shared" si="4"/>
        <v>6</v>
      </c>
      <c r="S1108" s="1" t="s">
        <v>1145</v>
      </c>
      <c r="T1108" s="4" t="str">
        <f t="shared" si="5"/>
        <v>Coffee</v>
      </c>
      <c r="U1108" s="4" t="str">
        <f t="shared" si="6"/>
        <v>UNKNOWN</v>
      </c>
      <c r="V1108" s="4" t="str">
        <f t="shared" si="7"/>
        <v>Credit Card</v>
      </c>
      <c r="W1108" s="4">
        <f t="shared" ref="W1108:Y1108" si="1115">IF(OR(J1108 = "ERROR", J1108 = ""), "UNKNOWN", J1108)</f>
        <v>3</v>
      </c>
      <c r="X1108" s="4">
        <f t="shared" si="1115"/>
        <v>2</v>
      </c>
      <c r="Y1108" s="4">
        <f t="shared" si="1115"/>
        <v>6</v>
      </c>
      <c r="Z1108" s="7">
        <f t="shared" si="9"/>
        <v>45254</v>
      </c>
    </row>
    <row r="1109">
      <c r="A1109" s="1" t="s">
        <v>1146</v>
      </c>
      <c r="B1109" s="1" t="s">
        <v>44</v>
      </c>
      <c r="D1109" s="1">
        <v>4.0</v>
      </c>
      <c r="E1109" s="1">
        <v>20.0</v>
      </c>
      <c r="F1109" s="1" t="s">
        <v>28</v>
      </c>
      <c r="H1109" s="2">
        <v>45086.0</v>
      </c>
      <c r="J1109" s="3">
        <f t="shared" si="2"/>
        <v>5</v>
      </c>
      <c r="K1109" s="4">
        <f t="shared" si="3"/>
        <v>4</v>
      </c>
      <c r="L1109" s="4">
        <f t="shared" si="4"/>
        <v>20</v>
      </c>
      <c r="S1109" s="1" t="s">
        <v>1146</v>
      </c>
      <c r="T1109" s="4" t="str">
        <f t="shared" si="5"/>
        <v>Sandwich</v>
      </c>
      <c r="U1109" s="4" t="str">
        <f t="shared" si="6"/>
        <v>UNKNOWN</v>
      </c>
      <c r="V1109" s="4" t="str">
        <f t="shared" si="7"/>
        <v>Cash</v>
      </c>
      <c r="W1109" s="4">
        <f t="shared" ref="W1109:Y1109" si="1116">IF(OR(J1109 = "ERROR", J1109 = ""), "UNKNOWN", J1109)</f>
        <v>5</v>
      </c>
      <c r="X1109" s="4">
        <f t="shared" si="1116"/>
        <v>4</v>
      </c>
      <c r="Y1109" s="4">
        <f t="shared" si="1116"/>
        <v>20</v>
      </c>
      <c r="Z1109" s="5">
        <f t="shared" si="9"/>
        <v>45086</v>
      </c>
    </row>
    <row r="1110">
      <c r="A1110" s="1" t="s">
        <v>1147</v>
      </c>
      <c r="B1110" s="1" t="s">
        <v>36</v>
      </c>
      <c r="C1110" s="1">
        <v>3.0</v>
      </c>
      <c r="D1110" s="1">
        <v>5.0</v>
      </c>
      <c r="E1110" s="1">
        <v>15.0</v>
      </c>
      <c r="F1110" s="1" t="s">
        <v>39</v>
      </c>
      <c r="H1110" s="2">
        <v>45037.0</v>
      </c>
      <c r="J1110" s="3">
        <f t="shared" si="2"/>
        <v>3</v>
      </c>
      <c r="K1110" s="4">
        <f t="shared" si="3"/>
        <v>5</v>
      </c>
      <c r="L1110" s="4">
        <f t="shared" si="4"/>
        <v>15</v>
      </c>
      <c r="S1110" s="1" t="s">
        <v>1147</v>
      </c>
      <c r="T1110" s="4" t="str">
        <f t="shared" si="5"/>
        <v>Salad</v>
      </c>
      <c r="U1110" s="4" t="str">
        <f t="shared" si="6"/>
        <v>UNKNOWN</v>
      </c>
      <c r="V1110" s="4" t="str">
        <f t="shared" si="7"/>
        <v>Digital Wallet</v>
      </c>
      <c r="W1110" s="4">
        <f t="shared" ref="W1110:Y1110" si="1117">IF(OR(J1110 = "ERROR", J1110 = ""), "UNKNOWN", J1110)</f>
        <v>3</v>
      </c>
      <c r="X1110" s="4">
        <f t="shared" si="1117"/>
        <v>5</v>
      </c>
      <c r="Y1110" s="4">
        <f t="shared" si="1117"/>
        <v>15</v>
      </c>
      <c r="Z1110" s="5">
        <f t="shared" si="9"/>
        <v>45037</v>
      </c>
    </row>
    <row r="1111">
      <c r="A1111" s="1" t="s">
        <v>1148</v>
      </c>
      <c r="B1111" s="1" t="s">
        <v>81</v>
      </c>
      <c r="C1111" s="1">
        <v>3.0</v>
      </c>
      <c r="D1111" s="1">
        <v>1.5</v>
      </c>
      <c r="E1111" s="1">
        <v>4.5</v>
      </c>
      <c r="F1111" s="1" t="s">
        <v>30</v>
      </c>
      <c r="G1111" s="1" t="s">
        <v>24</v>
      </c>
      <c r="H1111" s="2">
        <v>45014.0</v>
      </c>
      <c r="J1111" s="3">
        <f t="shared" si="2"/>
        <v>3</v>
      </c>
      <c r="K1111" s="4">
        <f t="shared" si="3"/>
        <v>1.5</v>
      </c>
      <c r="L1111" s="4">
        <f t="shared" si="4"/>
        <v>4.5</v>
      </c>
      <c r="S1111" s="1" t="s">
        <v>1148</v>
      </c>
      <c r="T1111" s="4" t="str">
        <f t="shared" si="5"/>
        <v>Tea</v>
      </c>
      <c r="U1111" s="4" t="str">
        <f t="shared" si="6"/>
        <v>Takeaway</v>
      </c>
      <c r="V1111" s="4" t="str">
        <f t="shared" si="7"/>
        <v>UNKNOWN</v>
      </c>
      <c r="W1111" s="4">
        <f t="shared" ref="W1111:Y1111" si="1118">IF(OR(J1111 = "ERROR", J1111 = ""), "UNKNOWN", J1111)</f>
        <v>3</v>
      </c>
      <c r="X1111" s="4">
        <f t="shared" si="1118"/>
        <v>1.5</v>
      </c>
      <c r="Y1111" s="4">
        <f t="shared" si="1118"/>
        <v>4.5</v>
      </c>
      <c r="Z1111" s="5">
        <f t="shared" si="9"/>
        <v>45014</v>
      </c>
    </row>
    <row r="1112">
      <c r="A1112" s="1" t="s">
        <v>1149</v>
      </c>
      <c r="B1112" s="1" t="s">
        <v>41</v>
      </c>
      <c r="C1112" s="1">
        <v>3.0</v>
      </c>
      <c r="D1112" s="1">
        <v>4.0</v>
      </c>
      <c r="E1112" s="1">
        <v>12.0</v>
      </c>
      <c r="F1112" s="1" t="s">
        <v>39</v>
      </c>
      <c r="G1112" s="1" t="s">
        <v>24</v>
      </c>
      <c r="H1112" s="2">
        <v>44938.0</v>
      </c>
      <c r="J1112" s="3">
        <f t="shared" si="2"/>
        <v>3</v>
      </c>
      <c r="K1112" s="4">
        <f t="shared" si="3"/>
        <v>4</v>
      </c>
      <c r="L1112" s="4">
        <f t="shared" si="4"/>
        <v>12</v>
      </c>
      <c r="S1112" s="1" t="s">
        <v>1149</v>
      </c>
      <c r="T1112" s="4" t="str">
        <f t="shared" si="5"/>
        <v>Smoothie</v>
      </c>
      <c r="U1112" s="4" t="str">
        <f t="shared" si="6"/>
        <v>Takeaway</v>
      </c>
      <c r="V1112" s="4" t="str">
        <f t="shared" si="7"/>
        <v>Digital Wallet</v>
      </c>
      <c r="W1112" s="4">
        <f t="shared" ref="W1112:Y1112" si="1119">IF(OR(J1112 = "ERROR", J1112 = ""), "UNKNOWN", J1112)</f>
        <v>3</v>
      </c>
      <c r="X1112" s="4">
        <f t="shared" si="1119"/>
        <v>4</v>
      </c>
      <c r="Y1112" s="4">
        <f t="shared" si="1119"/>
        <v>12</v>
      </c>
      <c r="Z1112" s="5">
        <f t="shared" si="9"/>
        <v>44938</v>
      </c>
    </row>
    <row r="1113">
      <c r="A1113" s="1" t="s">
        <v>1150</v>
      </c>
      <c r="B1113" s="1" t="s">
        <v>55</v>
      </c>
      <c r="C1113" s="1">
        <v>5.0</v>
      </c>
      <c r="D1113" s="1">
        <v>3.0</v>
      </c>
      <c r="E1113" s="1">
        <v>15.0</v>
      </c>
      <c r="G1113" s="1" t="s">
        <v>24</v>
      </c>
      <c r="H1113" s="2">
        <v>44981.0</v>
      </c>
      <c r="J1113" s="3">
        <f t="shared" si="2"/>
        <v>5</v>
      </c>
      <c r="K1113" s="4">
        <f t="shared" si="3"/>
        <v>3</v>
      </c>
      <c r="L1113" s="4">
        <f t="shared" si="4"/>
        <v>15</v>
      </c>
      <c r="S1113" s="1" t="s">
        <v>1150</v>
      </c>
      <c r="T1113" s="4" t="str">
        <f t="shared" si="5"/>
        <v>Juice</v>
      </c>
      <c r="U1113" s="4" t="str">
        <f t="shared" si="6"/>
        <v>Takeaway</v>
      </c>
      <c r="V1113" s="4" t="str">
        <f t="shared" si="7"/>
        <v>UNKNOWN</v>
      </c>
      <c r="W1113" s="4">
        <f t="shared" ref="W1113:Y1113" si="1120">IF(OR(J1113 = "ERROR", J1113 = ""), "UNKNOWN", J1113)</f>
        <v>5</v>
      </c>
      <c r="X1113" s="4">
        <f t="shared" si="1120"/>
        <v>3</v>
      </c>
      <c r="Y1113" s="4">
        <f t="shared" si="1120"/>
        <v>15</v>
      </c>
      <c r="Z1113" s="5">
        <f t="shared" si="9"/>
        <v>44981</v>
      </c>
    </row>
    <row r="1114">
      <c r="A1114" s="1" t="s">
        <v>1151</v>
      </c>
      <c r="B1114" s="1" t="s">
        <v>22</v>
      </c>
      <c r="C1114" s="1" t="s">
        <v>30</v>
      </c>
      <c r="D1114" s="1">
        <v>2.0</v>
      </c>
      <c r="E1114" s="1">
        <v>6.0</v>
      </c>
      <c r="G1114" s="1" t="s">
        <v>24</v>
      </c>
      <c r="H1114" s="2">
        <v>44967.0</v>
      </c>
      <c r="J1114" s="3">
        <f t="shared" si="2"/>
        <v>3</v>
      </c>
      <c r="K1114" s="4">
        <f t="shared" si="3"/>
        <v>2</v>
      </c>
      <c r="L1114" s="4">
        <f t="shared" si="4"/>
        <v>6</v>
      </c>
      <c r="S1114" s="1" t="s">
        <v>1151</v>
      </c>
      <c r="T1114" s="4" t="str">
        <f t="shared" si="5"/>
        <v>Coffee</v>
      </c>
      <c r="U1114" s="4" t="str">
        <f t="shared" si="6"/>
        <v>Takeaway</v>
      </c>
      <c r="V1114" s="4" t="str">
        <f t="shared" si="7"/>
        <v>UNKNOWN</v>
      </c>
      <c r="W1114" s="4">
        <f t="shared" ref="W1114:Y1114" si="1121">IF(OR(J1114 = "ERROR", J1114 = ""), "UNKNOWN", J1114)</f>
        <v>3</v>
      </c>
      <c r="X1114" s="4">
        <f t="shared" si="1121"/>
        <v>2</v>
      </c>
      <c r="Y1114" s="4">
        <f t="shared" si="1121"/>
        <v>6</v>
      </c>
      <c r="Z1114" s="5">
        <f t="shared" si="9"/>
        <v>44967</v>
      </c>
    </row>
    <row r="1115">
      <c r="A1115" s="1" t="s">
        <v>1152</v>
      </c>
      <c r="B1115" s="1" t="s">
        <v>36</v>
      </c>
      <c r="C1115" s="1">
        <v>5.0</v>
      </c>
      <c r="D1115" s="1">
        <v>5.0</v>
      </c>
      <c r="E1115" s="1">
        <v>25.0</v>
      </c>
      <c r="F1115" s="1" t="s">
        <v>23</v>
      </c>
      <c r="G1115" s="1" t="s">
        <v>29</v>
      </c>
      <c r="H1115" s="6">
        <v>45274.0</v>
      </c>
      <c r="J1115" s="3">
        <f t="shared" si="2"/>
        <v>5</v>
      </c>
      <c r="K1115" s="4">
        <f t="shared" si="3"/>
        <v>5</v>
      </c>
      <c r="L1115" s="4">
        <f t="shared" si="4"/>
        <v>25</v>
      </c>
      <c r="S1115" s="1" t="s">
        <v>1152</v>
      </c>
      <c r="T1115" s="4" t="str">
        <f t="shared" si="5"/>
        <v>Salad</v>
      </c>
      <c r="U1115" s="4" t="str">
        <f t="shared" si="6"/>
        <v>In-store</v>
      </c>
      <c r="V1115" s="4" t="str">
        <f t="shared" si="7"/>
        <v>Credit Card</v>
      </c>
      <c r="W1115" s="4">
        <f t="shared" ref="W1115:Y1115" si="1122">IF(OR(J1115 = "ERROR", J1115 = ""), "UNKNOWN", J1115)</f>
        <v>5</v>
      </c>
      <c r="X1115" s="4">
        <f t="shared" si="1122"/>
        <v>5</v>
      </c>
      <c r="Y1115" s="4">
        <f t="shared" si="1122"/>
        <v>25</v>
      </c>
      <c r="Z1115" s="7">
        <f t="shared" si="9"/>
        <v>45274</v>
      </c>
    </row>
    <row r="1116">
      <c r="A1116" s="1" t="s">
        <v>1153</v>
      </c>
      <c r="B1116" s="1" t="s">
        <v>41</v>
      </c>
      <c r="C1116" s="1">
        <v>3.0</v>
      </c>
      <c r="D1116" s="1">
        <v>4.0</v>
      </c>
      <c r="E1116" s="1">
        <v>12.0</v>
      </c>
      <c r="G1116" s="1" t="s">
        <v>25</v>
      </c>
      <c r="H1116" s="6">
        <v>45209.0</v>
      </c>
      <c r="J1116" s="3">
        <f t="shared" si="2"/>
        <v>3</v>
      </c>
      <c r="K1116" s="4">
        <f t="shared" si="3"/>
        <v>4</v>
      </c>
      <c r="L1116" s="4">
        <f t="shared" si="4"/>
        <v>12</v>
      </c>
      <c r="S1116" s="1" t="s">
        <v>1153</v>
      </c>
      <c r="T1116" s="4" t="str">
        <f t="shared" si="5"/>
        <v>Smoothie</v>
      </c>
      <c r="U1116" s="4" t="str">
        <f t="shared" si="6"/>
        <v>UNKNOWN</v>
      </c>
      <c r="V1116" s="4" t="str">
        <f t="shared" si="7"/>
        <v>UNKNOWN</v>
      </c>
      <c r="W1116" s="4">
        <f t="shared" ref="W1116:Y1116" si="1123">IF(OR(J1116 = "ERROR", J1116 = ""), "UNKNOWN", J1116)</f>
        <v>3</v>
      </c>
      <c r="X1116" s="4">
        <f t="shared" si="1123"/>
        <v>4</v>
      </c>
      <c r="Y1116" s="4">
        <f t="shared" si="1123"/>
        <v>12</v>
      </c>
      <c r="Z1116" s="7">
        <f t="shared" si="9"/>
        <v>45209</v>
      </c>
    </row>
    <row r="1117">
      <c r="A1117" s="1" t="s">
        <v>1154</v>
      </c>
      <c r="B1117" s="1" t="s">
        <v>27</v>
      </c>
      <c r="C1117" s="1">
        <v>3.0</v>
      </c>
      <c r="D1117" s="1">
        <v>3.0</v>
      </c>
      <c r="E1117" s="1">
        <v>9.0</v>
      </c>
      <c r="F1117" s="1" t="s">
        <v>39</v>
      </c>
      <c r="G1117" s="1" t="s">
        <v>24</v>
      </c>
      <c r="H1117" s="2">
        <v>44958.0</v>
      </c>
      <c r="J1117" s="3">
        <f t="shared" si="2"/>
        <v>3</v>
      </c>
      <c r="K1117" s="4">
        <f t="shared" si="3"/>
        <v>3</v>
      </c>
      <c r="L1117" s="4">
        <f t="shared" si="4"/>
        <v>9</v>
      </c>
      <c r="S1117" s="1" t="s">
        <v>1154</v>
      </c>
      <c r="T1117" s="4" t="str">
        <f t="shared" si="5"/>
        <v>Cake</v>
      </c>
      <c r="U1117" s="4" t="str">
        <f t="shared" si="6"/>
        <v>Takeaway</v>
      </c>
      <c r="V1117" s="4" t="str">
        <f t="shared" si="7"/>
        <v>Digital Wallet</v>
      </c>
      <c r="W1117" s="4">
        <f t="shared" ref="W1117:Y1117" si="1124">IF(OR(J1117 = "ERROR", J1117 = ""), "UNKNOWN", J1117)</f>
        <v>3</v>
      </c>
      <c r="X1117" s="4">
        <f t="shared" si="1124"/>
        <v>3</v>
      </c>
      <c r="Y1117" s="4">
        <f t="shared" si="1124"/>
        <v>9</v>
      </c>
      <c r="Z1117" s="5">
        <f t="shared" si="9"/>
        <v>44958</v>
      </c>
    </row>
    <row r="1118">
      <c r="A1118" s="1" t="s">
        <v>1155</v>
      </c>
      <c r="B1118" s="1" t="s">
        <v>41</v>
      </c>
      <c r="C1118" s="1" t="s">
        <v>25</v>
      </c>
      <c r="D1118" s="1">
        <v>4.0</v>
      </c>
      <c r="E1118" s="1">
        <v>16.0</v>
      </c>
      <c r="F1118" s="1" t="s">
        <v>23</v>
      </c>
      <c r="H1118" s="2">
        <v>45029.0</v>
      </c>
      <c r="J1118" s="3">
        <f t="shared" si="2"/>
        <v>4</v>
      </c>
      <c r="K1118" s="4">
        <f t="shared" si="3"/>
        <v>4</v>
      </c>
      <c r="L1118" s="4">
        <f t="shared" si="4"/>
        <v>16</v>
      </c>
      <c r="S1118" s="1" t="s">
        <v>1155</v>
      </c>
      <c r="T1118" s="4" t="str">
        <f t="shared" si="5"/>
        <v>Smoothie</v>
      </c>
      <c r="U1118" s="4" t="str">
        <f t="shared" si="6"/>
        <v>UNKNOWN</v>
      </c>
      <c r="V1118" s="4" t="str">
        <f t="shared" si="7"/>
        <v>Credit Card</v>
      </c>
      <c r="W1118" s="4">
        <f t="shared" ref="W1118:Y1118" si="1125">IF(OR(J1118 = "ERROR", J1118 = ""), "UNKNOWN", J1118)</f>
        <v>4</v>
      </c>
      <c r="X1118" s="4">
        <f t="shared" si="1125"/>
        <v>4</v>
      </c>
      <c r="Y1118" s="4">
        <f t="shared" si="1125"/>
        <v>16</v>
      </c>
      <c r="Z1118" s="5">
        <f t="shared" si="9"/>
        <v>45029</v>
      </c>
    </row>
    <row r="1119">
      <c r="A1119" s="1" t="s">
        <v>1156</v>
      </c>
      <c r="B1119" s="1" t="s">
        <v>55</v>
      </c>
      <c r="C1119" s="1">
        <v>5.0</v>
      </c>
      <c r="D1119" s="1">
        <v>3.0</v>
      </c>
      <c r="E1119" s="1">
        <v>15.0</v>
      </c>
      <c r="F1119" s="1" t="s">
        <v>30</v>
      </c>
      <c r="H1119" s="2">
        <v>45103.0</v>
      </c>
      <c r="J1119" s="3">
        <f t="shared" si="2"/>
        <v>5</v>
      </c>
      <c r="K1119" s="4">
        <f t="shared" si="3"/>
        <v>3</v>
      </c>
      <c r="L1119" s="4">
        <f t="shared" si="4"/>
        <v>15</v>
      </c>
      <c r="S1119" s="1" t="s">
        <v>1156</v>
      </c>
      <c r="T1119" s="4" t="str">
        <f t="shared" si="5"/>
        <v>Juice</v>
      </c>
      <c r="U1119" s="4" t="str">
        <f t="shared" si="6"/>
        <v>UNKNOWN</v>
      </c>
      <c r="V1119" s="4" t="str">
        <f t="shared" si="7"/>
        <v>UNKNOWN</v>
      </c>
      <c r="W1119" s="4">
        <f t="shared" ref="W1119:Y1119" si="1126">IF(OR(J1119 = "ERROR", J1119 = ""), "UNKNOWN", J1119)</f>
        <v>5</v>
      </c>
      <c r="X1119" s="4">
        <f t="shared" si="1126"/>
        <v>3</v>
      </c>
      <c r="Y1119" s="4">
        <f t="shared" si="1126"/>
        <v>15</v>
      </c>
      <c r="Z1119" s="5">
        <f t="shared" si="9"/>
        <v>45103</v>
      </c>
    </row>
    <row r="1120">
      <c r="A1120" s="1" t="s">
        <v>1157</v>
      </c>
      <c r="B1120" s="1" t="s">
        <v>41</v>
      </c>
      <c r="C1120" s="1">
        <v>3.0</v>
      </c>
      <c r="D1120" s="1">
        <v>4.0</v>
      </c>
      <c r="E1120" s="1">
        <v>12.0</v>
      </c>
      <c r="F1120" s="1" t="s">
        <v>23</v>
      </c>
      <c r="G1120" s="1" t="s">
        <v>29</v>
      </c>
      <c r="H1120" s="2">
        <v>45144.0</v>
      </c>
      <c r="J1120" s="3">
        <f t="shared" si="2"/>
        <v>3</v>
      </c>
      <c r="K1120" s="4">
        <f t="shared" si="3"/>
        <v>4</v>
      </c>
      <c r="L1120" s="4">
        <f t="shared" si="4"/>
        <v>12</v>
      </c>
      <c r="S1120" s="1" t="s">
        <v>1157</v>
      </c>
      <c r="T1120" s="4" t="str">
        <f t="shared" si="5"/>
        <v>Smoothie</v>
      </c>
      <c r="U1120" s="4" t="str">
        <f t="shared" si="6"/>
        <v>In-store</v>
      </c>
      <c r="V1120" s="4" t="str">
        <f t="shared" si="7"/>
        <v>Credit Card</v>
      </c>
      <c r="W1120" s="4">
        <f t="shared" ref="W1120:Y1120" si="1127">IF(OR(J1120 = "ERROR", J1120 = ""), "UNKNOWN", J1120)</f>
        <v>3</v>
      </c>
      <c r="X1120" s="4">
        <f t="shared" si="1127"/>
        <v>4</v>
      </c>
      <c r="Y1120" s="4">
        <f t="shared" si="1127"/>
        <v>12</v>
      </c>
      <c r="Z1120" s="5">
        <f t="shared" si="9"/>
        <v>45144</v>
      </c>
    </row>
    <row r="1121">
      <c r="A1121" s="1" t="s">
        <v>1158</v>
      </c>
      <c r="B1121" s="1" t="s">
        <v>44</v>
      </c>
      <c r="C1121" s="1">
        <v>5.0</v>
      </c>
      <c r="D1121" s="1">
        <v>4.0</v>
      </c>
      <c r="E1121" s="1">
        <v>20.0</v>
      </c>
      <c r="F1121" s="1" t="s">
        <v>39</v>
      </c>
      <c r="G1121" s="1" t="s">
        <v>30</v>
      </c>
      <c r="H1121" s="2">
        <v>45128.0</v>
      </c>
      <c r="J1121" s="3">
        <f t="shared" si="2"/>
        <v>5</v>
      </c>
      <c r="K1121" s="4">
        <f t="shared" si="3"/>
        <v>4</v>
      </c>
      <c r="L1121" s="4">
        <f t="shared" si="4"/>
        <v>20</v>
      </c>
      <c r="S1121" s="1" t="s">
        <v>1158</v>
      </c>
      <c r="T1121" s="4" t="str">
        <f t="shared" si="5"/>
        <v>Sandwich</v>
      </c>
      <c r="U1121" s="4" t="str">
        <f t="shared" si="6"/>
        <v>UNKNOWN</v>
      </c>
      <c r="V1121" s="4" t="str">
        <f t="shared" si="7"/>
        <v>Digital Wallet</v>
      </c>
      <c r="W1121" s="4">
        <f t="shared" ref="W1121:Y1121" si="1128">IF(OR(J1121 = "ERROR", J1121 = ""), "UNKNOWN", J1121)</f>
        <v>5</v>
      </c>
      <c r="X1121" s="4">
        <f t="shared" si="1128"/>
        <v>4</v>
      </c>
      <c r="Y1121" s="4">
        <f t="shared" si="1128"/>
        <v>20</v>
      </c>
      <c r="Z1121" s="5">
        <f t="shared" si="9"/>
        <v>45128</v>
      </c>
    </row>
    <row r="1122">
      <c r="A1122" s="1" t="s">
        <v>1159</v>
      </c>
      <c r="B1122" s="1" t="s">
        <v>27</v>
      </c>
      <c r="C1122" s="1">
        <v>2.0</v>
      </c>
      <c r="D1122" s="1">
        <v>3.0</v>
      </c>
      <c r="E1122" s="1">
        <v>6.0</v>
      </c>
      <c r="F1122" s="1" t="s">
        <v>30</v>
      </c>
      <c r="G1122" s="1" t="s">
        <v>30</v>
      </c>
      <c r="H1122" s="1" t="s">
        <v>25</v>
      </c>
      <c r="J1122" s="3">
        <f t="shared" si="2"/>
        <v>2</v>
      </c>
      <c r="K1122" s="4">
        <f t="shared" si="3"/>
        <v>3</v>
      </c>
      <c r="L1122" s="4">
        <f t="shared" si="4"/>
        <v>6</v>
      </c>
      <c r="S1122" s="1" t="s">
        <v>1159</v>
      </c>
      <c r="T1122" s="4" t="str">
        <f t="shared" si="5"/>
        <v>Cake</v>
      </c>
      <c r="U1122" s="4" t="str">
        <f t="shared" si="6"/>
        <v>UNKNOWN</v>
      </c>
      <c r="V1122" s="4" t="str">
        <f t="shared" si="7"/>
        <v>UNKNOWN</v>
      </c>
      <c r="W1122" s="4">
        <f t="shared" ref="W1122:Y1122" si="1129">IF(OR(J1122 = "ERROR", J1122 = ""), "UNKNOWN", J1122)</f>
        <v>2</v>
      </c>
      <c r="X1122" s="4">
        <f t="shared" si="1129"/>
        <v>3</v>
      </c>
      <c r="Y1122" s="4">
        <f t="shared" si="1129"/>
        <v>6</v>
      </c>
      <c r="Z1122" s="4" t="str">
        <f t="shared" si="9"/>
        <v>UNKNOWN</v>
      </c>
    </row>
    <row r="1123">
      <c r="A1123" s="1" t="s">
        <v>1160</v>
      </c>
      <c r="B1123" s="1" t="s">
        <v>36</v>
      </c>
      <c r="C1123" s="1">
        <v>1.0</v>
      </c>
      <c r="D1123" s="1">
        <v>5.0</v>
      </c>
      <c r="E1123" s="1">
        <v>5.0</v>
      </c>
      <c r="F1123" s="1" t="s">
        <v>28</v>
      </c>
      <c r="G1123" s="1" t="s">
        <v>29</v>
      </c>
      <c r="H1123" s="2">
        <v>45129.0</v>
      </c>
      <c r="J1123" s="3">
        <f t="shared" si="2"/>
        <v>1</v>
      </c>
      <c r="K1123" s="4">
        <f t="shared" si="3"/>
        <v>5</v>
      </c>
      <c r="L1123" s="4">
        <f t="shared" si="4"/>
        <v>5</v>
      </c>
      <c r="S1123" s="1" t="s">
        <v>1160</v>
      </c>
      <c r="T1123" s="4" t="str">
        <f t="shared" si="5"/>
        <v>Salad</v>
      </c>
      <c r="U1123" s="4" t="str">
        <f t="shared" si="6"/>
        <v>In-store</v>
      </c>
      <c r="V1123" s="4" t="str">
        <f t="shared" si="7"/>
        <v>Cash</v>
      </c>
      <c r="W1123" s="4">
        <f t="shared" ref="W1123:Y1123" si="1130">IF(OR(J1123 = "ERROR", J1123 = ""), "UNKNOWN", J1123)</f>
        <v>1</v>
      </c>
      <c r="X1123" s="4">
        <f t="shared" si="1130"/>
        <v>5</v>
      </c>
      <c r="Y1123" s="4">
        <f t="shared" si="1130"/>
        <v>5</v>
      </c>
      <c r="Z1123" s="5">
        <f t="shared" si="9"/>
        <v>45129</v>
      </c>
    </row>
    <row r="1124">
      <c r="A1124" s="1" t="s">
        <v>1161</v>
      </c>
      <c r="B1124" s="1" t="s">
        <v>81</v>
      </c>
      <c r="C1124" s="1">
        <v>5.0</v>
      </c>
      <c r="D1124" s="1">
        <v>1.5</v>
      </c>
      <c r="E1124" s="1">
        <v>7.5</v>
      </c>
      <c r="F1124" s="1" t="s">
        <v>23</v>
      </c>
      <c r="J1124" s="3">
        <f t="shared" si="2"/>
        <v>5</v>
      </c>
      <c r="K1124" s="4">
        <f t="shared" si="3"/>
        <v>1.5</v>
      </c>
      <c r="L1124" s="4">
        <f t="shared" si="4"/>
        <v>7.5</v>
      </c>
      <c r="S1124" s="1" t="s">
        <v>1161</v>
      </c>
      <c r="T1124" s="4" t="str">
        <f t="shared" si="5"/>
        <v>Tea</v>
      </c>
      <c r="U1124" s="4" t="str">
        <f t="shared" si="6"/>
        <v>UNKNOWN</v>
      </c>
      <c r="V1124" s="4" t="str">
        <f t="shared" si="7"/>
        <v>Credit Card</v>
      </c>
      <c r="W1124" s="4">
        <f t="shared" ref="W1124:Y1124" si="1131">IF(OR(J1124 = "ERROR", J1124 = ""), "UNKNOWN", J1124)</f>
        <v>5</v>
      </c>
      <c r="X1124" s="4">
        <f t="shared" si="1131"/>
        <v>1.5</v>
      </c>
      <c r="Y1124" s="4">
        <f t="shared" si="1131"/>
        <v>7.5</v>
      </c>
      <c r="Z1124" s="4" t="str">
        <f t="shared" si="9"/>
        <v>UNKNOWN</v>
      </c>
    </row>
    <row r="1125">
      <c r="A1125" s="1" t="s">
        <v>1162</v>
      </c>
      <c r="B1125" s="1" t="s">
        <v>22</v>
      </c>
      <c r="C1125" s="1">
        <v>3.0</v>
      </c>
      <c r="D1125" s="1">
        <v>2.0</v>
      </c>
      <c r="E1125" s="1">
        <v>6.0</v>
      </c>
      <c r="H1125" s="2">
        <v>45132.0</v>
      </c>
      <c r="J1125" s="3">
        <f t="shared" si="2"/>
        <v>3</v>
      </c>
      <c r="K1125" s="4">
        <f t="shared" si="3"/>
        <v>2</v>
      </c>
      <c r="L1125" s="4">
        <f t="shared" si="4"/>
        <v>6</v>
      </c>
      <c r="S1125" s="1" t="s">
        <v>1162</v>
      </c>
      <c r="T1125" s="4" t="str">
        <f t="shared" si="5"/>
        <v>Coffee</v>
      </c>
      <c r="U1125" s="4" t="str">
        <f t="shared" si="6"/>
        <v>UNKNOWN</v>
      </c>
      <c r="V1125" s="4" t="str">
        <f t="shared" si="7"/>
        <v>UNKNOWN</v>
      </c>
      <c r="W1125" s="4">
        <f t="shared" ref="W1125:Y1125" si="1132">IF(OR(J1125 = "ERROR", J1125 = ""), "UNKNOWN", J1125)</f>
        <v>3</v>
      </c>
      <c r="X1125" s="4">
        <f t="shared" si="1132"/>
        <v>2</v>
      </c>
      <c r="Y1125" s="4">
        <f t="shared" si="1132"/>
        <v>6</v>
      </c>
      <c r="Z1125" s="5">
        <f t="shared" si="9"/>
        <v>45132</v>
      </c>
    </row>
    <row r="1126">
      <c r="A1126" s="1" t="s">
        <v>1163</v>
      </c>
      <c r="B1126" s="1" t="s">
        <v>55</v>
      </c>
      <c r="C1126" s="1">
        <v>2.0</v>
      </c>
      <c r="D1126" s="1" t="s">
        <v>30</v>
      </c>
      <c r="E1126" s="1">
        <v>6.0</v>
      </c>
      <c r="F1126" s="1" t="s">
        <v>39</v>
      </c>
      <c r="H1126" s="2">
        <v>44954.0</v>
      </c>
      <c r="J1126" s="3">
        <f t="shared" si="2"/>
        <v>2</v>
      </c>
      <c r="K1126" s="4">
        <f t="shared" si="3"/>
        <v>3</v>
      </c>
      <c r="L1126" s="4">
        <f t="shared" si="4"/>
        <v>6</v>
      </c>
      <c r="S1126" s="1" t="s">
        <v>1163</v>
      </c>
      <c r="T1126" s="4" t="str">
        <f t="shared" si="5"/>
        <v>Juice</v>
      </c>
      <c r="U1126" s="4" t="str">
        <f t="shared" si="6"/>
        <v>UNKNOWN</v>
      </c>
      <c r="V1126" s="4" t="str">
        <f t="shared" si="7"/>
        <v>Digital Wallet</v>
      </c>
      <c r="W1126" s="4">
        <f t="shared" ref="W1126:Y1126" si="1133">IF(OR(J1126 = "ERROR", J1126 = ""), "UNKNOWN", J1126)</f>
        <v>2</v>
      </c>
      <c r="X1126" s="4">
        <f t="shared" si="1133"/>
        <v>3</v>
      </c>
      <c r="Y1126" s="4">
        <f t="shared" si="1133"/>
        <v>6</v>
      </c>
      <c r="Z1126" s="5">
        <f t="shared" si="9"/>
        <v>44954</v>
      </c>
    </row>
    <row r="1127">
      <c r="A1127" s="1" t="s">
        <v>1164</v>
      </c>
      <c r="B1127" s="1" t="s">
        <v>41</v>
      </c>
      <c r="C1127" s="1">
        <v>5.0</v>
      </c>
      <c r="D1127" s="1">
        <v>4.0</v>
      </c>
      <c r="E1127" s="1">
        <v>20.0</v>
      </c>
      <c r="F1127" s="1" t="s">
        <v>25</v>
      </c>
      <c r="G1127" s="1" t="s">
        <v>30</v>
      </c>
      <c r="H1127" s="2">
        <v>45157.0</v>
      </c>
      <c r="J1127" s="3">
        <f t="shared" si="2"/>
        <v>5</v>
      </c>
      <c r="K1127" s="4">
        <f t="shared" si="3"/>
        <v>4</v>
      </c>
      <c r="L1127" s="4">
        <f t="shared" si="4"/>
        <v>20</v>
      </c>
      <c r="S1127" s="1" t="s">
        <v>1164</v>
      </c>
      <c r="T1127" s="4" t="str">
        <f t="shared" si="5"/>
        <v>Smoothie</v>
      </c>
      <c r="U1127" s="4" t="str">
        <f t="shared" si="6"/>
        <v>UNKNOWN</v>
      </c>
      <c r="V1127" s="4" t="str">
        <f t="shared" si="7"/>
        <v>UNKNOWN</v>
      </c>
      <c r="W1127" s="4">
        <f t="shared" ref="W1127:Y1127" si="1134">IF(OR(J1127 = "ERROR", J1127 = ""), "UNKNOWN", J1127)</f>
        <v>5</v>
      </c>
      <c r="X1127" s="4">
        <f t="shared" si="1134"/>
        <v>4</v>
      </c>
      <c r="Y1127" s="4">
        <f t="shared" si="1134"/>
        <v>20</v>
      </c>
      <c r="Z1127" s="5">
        <f t="shared" si="9"/>
        <v>45157</v>
      </c>
    </row>
    <row r="1128">
      <c r="A1128" s="1" t="s">
        <v>1165</v>
      </c>
      <c r="B1128" s="1" t="s">
        <v>41</v>
      </c>
      <c r="C1128" s="1">
        <v>2.0</v>
      </c>
      <c r="D1128" s="1">
        <v>4.0</v>
      </c>
      <c r="E1128" s="1">
        <v>8.0</v>
      </c>
      <c r="F1128" s="1" t="s">
        <v>23</v>
      </c>
      <c r="G1128" s="1" t="s">
        <v>29</v>
      </c>
      <c r="H1128" s="2">
        <v>45000.0</v>
      </c>
      <c r="J1128" s="3">
        <f t="shared" si="2"/>
        <v>2</v>
      </c>
      <c r="K1128" s="4">
        <f t="shared" si="3"/>
        <v>4</v>
      </c>
      <c r="L1128" s="4">
        <f t="shared" si="4"/>
        <v>8</v>
      </c>
      <c r="S1128" s="1" t="s">
        <v>1165</v>
      </c>
      <c r="T1128" s="4" t="str">
        <f t="shared" si="5"/>
        <v>Smoothie</v>
      </c>
      <c r="U1128" s="4" t="str">
        <f t="shared" si="6"/>
        <v>In-store</v>
      </c>
      <c r="V1128" s="4" t="str">
        <f t="shared" si="7"/>
        <v>Credit Card</v>
      </c>
      <c r="W1128" s="4">
        <f t="shared" ref="W1128:Y1128" si="1135">IF(OR(J1128 = "ERROR", J1128 = ""), "UNKNOWN", J1128)</f>
        <v>2</v>
      </c>
      <c r="X1128" s="4">
        <f t="shared" si="1135"/>
        <v>4</v>
      </c>
      <c r="Y1128" s="4">
        <f t="shared" si="1135"/>
        <v>8</v>
      </c>
      <c r="Z1128" s="5">
        <f t="shared" si="9"/>
        <v>45000</v>
      </c>
    </row>
    <row r="1129">
      <c r="A1129" s="1" t="s">
        <v>1166</v>
      </c>
      <c r="B1129" s="1" t="s">
        <v>25</v>
      </c>
      <c r="C1129" s="1">
        <v>5.0</v>
      </c>
      <c r="D1129" s="1">
        <v>3.0</v>
      </c>
      <c r="E1129" s="1">
        <v>15.0</v>
      </c>
      <c r="H1129" s="2">
        <v>45006.0</v>
      </c>
      <c r="J1129" s="3">
        <f t="shared" si="2"/>
        <v>5</v>
      </c>
      <c r="K1129" s="4">
        <f t="shared" si="3"/>
        <v>3</v>
      </c>
      <c r="L1129" s="4">
        <f t="shared" si="4"/>
        <v>15</v>
      </c>
      <c r="S1129" s="1" t="s">
        <v>1166</v>
      </c>
      <c r="T1129" s="4" t="str">
        <f t="shared" si="5"/>
        <v>UNKNOWN</v>
      </c>
      <c r="U1129" s="4" t="str">
        <f t="shared" si="6"/>
        <v>UNKNOWN</v>
      </c>
      <c r="V1129" s="4" t="str">
        <f t="shared" si="7"/>
        <v>UNKNOWN</v>
      </c>
      <c r="W1129" s="4">
        <f t="shared" ref="W1129:Y1129" si="1136">IF(OR(J1129 = "ERROR", J1129 = ""), "UNKNOWN", J1129)</f>
        <v>5</v>
      </c>
      <c r="X1129" s="4">
        <f t="shared" si="1136"/>
        <v>3</v>
      </c>
      <c r="Y1129" s="4">
        <f t="shared" si="1136"/>
        <v>15</v>
      </c>
      <c r="Z1129" s="5">
        <f t="shared" si="9"/>
        <v>45006</v>
      </c>
    </row>
    <row r="1130">
      <c r="A1130" s="1" t="s">
        <v>1167</v>
      </c>
      <c r="B1130" s="1" t="s">
        <v>27</v>
      </c>
      <c r="C1130" s="1">
        <v>1.0</v>
      </c>
      <c r="D1130" s="1">
        <v>3.0</v>
      </c>
      <c r="E1130" s="1">
        <v>3.0</v>
      </c>
      <c r="F1130" s="1" t="s">
        <v>23</v>
      </c>
      <c r="G1130" s="1" t="s">
        <v>24</v>
      </c>
      <c r="H1130" s="2">
        <v>45236.0</v>
      </c>
      <c r="J1130" s="3">
        <f t="shared" si="2"/>
        <v>1</v>
      </c>
      <c r="K1130" s="4">
        <f t="shared" si="3"/>
        <v>3</v>
      </c>
      <c r="L1130" s="4">
        <f t="shared" si="4"/>
        <v>3</v>
      </c>
      <c r="S1130" s="1" t="s">
        <v>1167</v>
      </c>
      <c r="T1130" s="4" t="str">
        <f t="shared" si="5"/>
        <v>Cake</v>
      </c>
      <c r="U1130" s="4" t="str">
        <f t="shared" si="6"/>
        <v>Takeaway</v>
      </c>
      <c r="V1130" s="4" t="str">
        <f t="shared" si="7"/>
        <v>Credit Card</v>
      </c>
      <c r="W1130" s="4">
        <f t="shared" ref="W1130:Y1130" si="1137">IF(OR(J1130 = "ERROR", J1130 = ""), "UNKNOWN", J1130)</f>
        <v>1</v>
      </c>
      <c r="X1130" s="4">
        <f t="shared" si="1137"/>
        <v>3</v>
      </c>
      <c r="Y1130" s="4">
        <f t="shared" si="1137"/>
        <v>3</v>
      </c>
      <c r="Z1130" s="5">
        <f t="shared" si="9"/>
        <v>45236</v>
      </c>
    </row>
    <row r="1131">
      <c r="A1131" s="1" t="s">
        <v>1168</v>
      </c>
      <c r="B1131" s="1" t="s">
        <v>22</v>
      </c>
      <c r="C1131" s="1">
        <v>2.0</v>
      </c>
      <c r="D1131" s="1" t="s">
        <v>30</v>
      </c>
      <c r="E1131" s="1">
        <v>4.0</v>
      </c>
      <c r="F1131" s="1" t="s">
        <v>28</v>
      </c>
      <c r="J1131" s="3">
        <f t="shared" si="2"/>
        <v>2</v>
      </c>
      <c r="K1131" s="4">
        <f t="shared" si="3"/>
        <v>2</v>
      </c>
      <c r="L1131" s="4">
        <f t="shared" si="4"/>
        <v>4</v>
      </c>
      <c r="S1131" s="1" t="s">
        <v>1168</v>
      </c>
      <c r="T1131" s="4" t="str">
        <f t="shared" si="5"/>
        <v>Coffee</v>
      </c>
      <c r="U1131" s="4" t="str">
        <f t="shared" si="6"/>
        <v>UNKNOWN</v>
      </c>
      <c r="V1131" s="4" t="str">
        <f t="shared" si="7"/>
        <v>Cash</v>
      </c>
      <c r="W1131" s="4">
        <f t="shared" ref="W1131:Y1131" si="1138">IF(OR(J1131 = "ERROR", J1131 = ""), "UNKNOWN", J1131)</f>
        <v>2</v>
      </c>
      <c r="X1131" s="4">
        <f t="shared" si="1138"/>
        <v>2</v>
      </c>
      <c r="Y1131" s="4">
        <f t="shared" si="1138"/>
        <v>4</v>
      </c>
      <c r="Z1131" s="4" t="str">
        <f t="shared" si="9"/>
        <v>UNKNOWN</v>
      </c>
    </row>
    <row r="1132">
      <c r="A1132" s="1" t="s">
        <v>1169</v>
      </c>
      <c r="B1132" s="1" t="s">
        <v>27</v>
      </c>
      <c r="C1132" s="1">
        <v>2.0</v>
      </c>
      <c r="D1132" s="1">
        <v>3.0</v>
      </c>
      <c r="E1132" s="1">
        <v>6.0</v>
      </c>
      <c r="F1132" s="1" t="s">
        <v>28</v>
      </c>
      <c r="G1132" s="1" t="s">
        <v>29</v>
      </c>
      <c r="H1132" s="2">
        <v>45019.0</v>
      </c>
      <c r="J1132" s="3">
        <f t="shared" si="2"/>
        <v>2</v>
      </c>
      <c r="K1132" s="4">
        <f t="shared" si="3"/>
        <v>3</v>
      </c>
      <c r="L1132" s="4">
        <f t="shared" si="4"/>
        <v>6</v>
      </c>
      <c r="S1132" s="1" t="s">
        <v>1169</v>
      </c>
      <c r="T1132" s="4" t="str">
        <f t="shared" si="5"/>
        <v>Cake</v>
      </c>
      <c r="U1132" s="4" t="str">
        <f t="shared" si="6"/>
        <v>In-store</v>
      </c>
      <c r="V1132" s="4" t="str">
        <f t="shared" si="7"/>
        <v>Cash</v>
      </c>
      <c r="W1132" s="4">
        <f t="shared" ref="W1132:Y1132" si="1139">IF(OR(J1132 = "ERROR", J1132 = ""), "UNKNOWN", J1132)</f>
        <v>2</v>
      </c>
      <c r="X1132" s="4">
        <f t="shared" si="1139"/>
        <v>3</v>
      </c>
      <c r="Y1132" s="4">
        <f t="shared" si="1139"/>
        <v>6</v>
      </c>
      <c r="Z1132" s="5">
        <f t="shared" si="9"/>
        <v>45019</v>
      </c>
    </row>
    <row r="1133">
      <c r="A1133" s="1" t="s">
        <v>1170</v>
      </c>
      <c r="B1133" s="1" t="s">
        <v>44</v>
      </c>
      <c r="C1133" s="1">
        <v>1.0</v>
      </c>
      <c r="D1133" s="1">
        <v>4.0</v>
      </c>
      <c r="E1133" s="1">
        <v>4.0</v>
      </c>
      <c r="F1133" s="1" t="s">
        <v>23</v>
      </c>
      <c r="G1133" s="1" t="s">
        <v>29</v>
      </c>
      <c r="H1133" s="2">
        <v>45124.0</v>
      </c>
      <c r="J1133" s="3">
        <f t="shared" si="2"/>
        <v>1</v>
      </c>
      <c r="K1133" s="4">
        <f t="shared" si="3"/>
        <v>4</v>
      </c>
      <c r="L1133" s="4">
        <f t="shared" si="4"/>
        <v>4</v>
      </c>
      <c r="S1133" s="1" t="s">
        <v>1170</v>
      </c>
      <c r="T1133" s="4" t="str">
        <f t="shared" si="5"/>
        <v>Sandwich</v>
      </c>
      <c r="U1133" s="4" t="str">
        <f t="shared" si="6"/>
        <v>In-store</v>
      </c>
      <c r="V1133" s="4" t="str">
        <f t="shared" si="7"/>
        <v>Credit Card</v>
      </c>
      <c r="W1133" s="4">
        <f t="shared" ref="W1133:Y1133" si="1140">IF(OR(J1133 = "ERROR", J1133 = ""), "UNKNOWN", J1133)</f>
        <v>1</v>
      </c>
      <c r="X1133" s="4">
        <f t="shared" si="1140"/>
        <v>4</v>
      </c>
      <c r="Y1133" s="4">
        <f t="shared" si="1140"/>
        <v>4</v>
      </c>
      <c r="Z1133" s="5">
        <f t="shared" si="9"/>
        <v>45124</v>
      </c>
    </row>
    <row r="1134">
      <c r="A1134" s="1" t="s">
        <v>1171</v>
      </c>
      <c r="B1134" s="1" t="s">
        <v>41</v>
      </c>
      <c r="C1134" s="1">
        <v>2.0</v>
      </c>
      <c r="D1134" s="1">
        <v>4.0</v>
      </c>
      <c r="E1134" s="1">
        <v>8.0</v>
      </c>
      <c r="F1134" s="1" t="s">
        <v>28</v>
      </c>
      <c r="G1134" s="1" t="s">
        <v>29</v>
      </c>
      <c r="H1134" s="2">
        <v>45147.0</v>
      </c>
      <c r="J1134" s="3">
        <f t="shared" si="2"/>
        <v>2</v>
      </c>
      <c r="K1134" s="4">
        <f t="shared" si="3"/>
        <v>4</v>
      </c>
      <c r="L1134" s="4">
        <f t="shared" si="4"/>
        <v>8</v>
      </c>
      <c r="S1134" s="1" t="s">
        <v>1171</v>
      </c>
      <c r="T1134" s="4" t="str">
        <f t="shared" si="5"/>
        <v>Smoothie</v>
      </c>
      <c r="U1134" s="4" t="str">
        <f t="shared" si="6"/>
        <v>In-store</v>
      </c>
      <c r="V1134" s="4" t="str">
        <f t="shared" si="7"/>
        <v>Cash</v>
      </c>
      <c r="W1134" s="4">
        <f t="shared" ref="W1134:Y1134" si="1141">IF(OR(J1134 = "ERROR", J1134 = ""), "UNKNOWN", J1134)</f>
        <v>2</v>
      </c>
      <c r="X1134" s="4">
        <f t="shared" si="1141"/>
        <v>4</v>
      </c>
      <c r="Y1134" s="4">
        <f t="shared" si="1141"/>
        <v>8</v>
      </c>
      <c r="Z1134" s="5">
        <f t="shared" si="9"/>
        <v>45147</v>
      </c>
    </row>
    <row r="1135">
      <c r="A1135" s="1" t="s">
        <v>1172</v>
      </c>
      <c r="B1135" s="1" t="s">
        <v>41</v>
      </c>
      <c r="C1135" s="1">
        <v>4.0</v>
      </c>
      <c r="D1135" s="1">
        <v>4.0</v>
      </c>
      <c r="E1135" s="1">
        <v>16.0</v>
      </c>
      <c r="F1135" s="1" t="s">
        <v>23</v>
      </c>
      <c r="G1135" s="1" t="s">
        <v>24</v>
      </c>
      <c r="H1135" s="6">
        <v>45284.0</v>
      </c>
      <c r="J1135" s="3">
        <f t="shared" si="2"/>
        <v>4</v>
      </c>
      <c r="K1135" s="4">
        <f t="shared" si="3"/>
        <v>4</v>
      </c>
      <c r="L1135" s="4">
        <f t="shared" si="4"/>
        <v>16</v>
      </c>
      <c r="S1135" s="1" t="s">
        <v>1172</v>
      </c>
      <c r="T1135" s="4" t="str">
        <f t="shared" si="5"/>
        <v>Smoothie</v>
      </c>
      <c r="U1135" s="4" t="str">
        <f t="shared" si="6"/>
        <v>Takeaway</v>
      </c>
      <c r="V1135" s="4" t="str">
        <f t="shared" si="7"/>
        <v>Credit Card</v>
      </c>
      <c r="W1135" s="4">
        <f t="shared" ref="W1135:Y1135" si="1142">IF(OR(J1135 = "ERROR", J1135 = ""), "UNKNOWN", J1135)</f>
        <v>4</v>
      </c>
      <c r="X1135" s="4">
        <f t="shared" si="1142"/>
        <v>4</v>
      </c>
      <c r="Y1135" s="4">
        <f t="shared" si="1142"/>
        <v>16</v>
      </c>
      <c r="Z1135" s="7">
        <f t="shared" si="9"/>
        <v>45284</v>
      </c>
    </row>
    <row r="1136">
      <c r="A1136" s="1" t="s">
        <v>1173</v>
      </c>
      <c r="B1136" s="1" t="s">
        <v>22</v>
      </c>
      <c r="C1136" s="1">
        <v>5.0</v>
      </c>
      <c r="D1136" s="1">
        <v>2.0</v>
      </c>
      <c r="E1136" s="1">
        <v>10.0</v>
      </c>
      <c r="F1136" s="1" t="s">
        <v>30</v>
      </c>
      <c r="G1136" s="1" t="s">
        <v>24</v>
      </c>
      <c r="H1136" s="2">
        <v>45174.0</v>
      </c>
      <c r="J1136" s="3">
        <f t="shared" si="2"/>
        <v>5</v>
      </c>
      <c r="K1136" s="4">
        <f t="shared" si="3"/>
        <v>2</v>
      </c>
      <c r="L1136" s="4">
        <f t="shared" si="4"/>
        <v>10</v>
      </c>
      <c r="S1136" s="1" t="s">
        <v>1173</v>
      </c>
      <c r="T1136" s="4" t="str">
        <f t="shared" si="5"/>
        <v>Coffee</v>
      </c>
      <c r="U1136" s="4" t="str">
        <f t="shared" si="6"/>
        <v>Takeaway</v>
      </c>
      <c r="V1136" s="4" t="str">
        <f t="shared" si="7"/>
        <v>UNKNOWN</v>
      </c>
      <c r="W1136" s="4">
        <f t="shared" ref="W1136:Y1136" si="1143">IF(OR(J1136 = "ERROR", J1136 = ""), "UNKNOWN", J1136)</f>
        <v>5</v>
      </c>
      <c r="X1136" s="4">
        <f t="shared" si="1143"/>
        <v>2</v>
      </c>
      <c r="Y1136" s="4">
        <f t="shared" si="1143"/>
        <v>10</v>
      </c>
      <c r="Z1136" s="5">
        <f t="shared" si="9"/>
        <v>45174</v>
      </c>
    </row>
    <row r="1137">
      <c r="A1137" s="1" t="s">
        <v>1174</v>
      </c>
      <c r="B1137" s="1" t="s">
        <v>44</v>
      </c>
      <c r="C1137" s="1">
        <v>1.0</v>
      </c>
      <c r="D1137" s="1">
        <v>4.0</v>
      </c>
      <c r="E1137" s="1">
        <v>4.0</v>
      </c>
      <c r="F1137" s="1" t="s">
        <v>28</v>
      </c>
      <c r="G1137" s="1" t="s">
        <v>29</v>
      </c>
      <c r="H1137" s="2">
        <v>44938.0</v>
      </c>
      <c r="J1137" s="3">
        <f t="shared" si="2"/>
        <v>1</v>
      </c>
      <c r="K1137" s="4">
        <f t="shared" si="3"/>
        <v>4</v>
      </c>
      <c r="L1137" s="4">
        <f t="shared" si="4"/>
        <v>4</v>
      </c>
      <c r="S1137" s="1" t="s">
        <v>1174</v>
      </c>
      <c r="T1137" s="4" t="str">
        <f t="shared" si="5"/>
        <v>Sandwich</v>
      </c>
      <c r="U1137" s="4" t="str">
        <f t="shared" si="6"/>
        <v>In-store</v>
      </c>
      <c r="V1137" s="4" t="str">
        <f t="shared" si="7"/>
        <v>Cash</v>
      </c>
      <c r="W1137" s="4">
        <f t="shared" ref="W1137:Y1137" si="1144">IF(OR(J1137 = "ERROR", J1137 = ""), "UNKNOWN", J1137)</f>
        <v>1</v>
      </c>
      <c r="X1137" s="4">
        <f t="shared" si="1144"/>
        <v>4</v>
      </c>
      <c r="Y1137" s="4">
        <f t="shared" si="1144"/>
        <v>4</v>
      </c>
      <c r="Z1137" s="5">
        <f t="shared" si="9"/>
        <v>44938</v>
      </c>
    </row>
    <row r="1138">
      <c r="A1138" s="1" t="s">
        <v>1175</v>
      </c>
      <c r="B1138" s="1" t="s">
        <v>27</v>
      </c>
      <c r="C1138" s="1">
        <v>2.0</v>
      </c>
      <c r="D1138" s="1">
        <v>3.0</v>
      </c>
      <c r="E1138" s="1">
        <v>6.0</v>
      </c>
      <c r="F1138" s="1" t="s">
        <v>28</v>
      </c>
      <c r="G1138" s="1" t="s">
        <v>29</v>
      </c>
      <c r="H1138" s="1" t="s">
        <v>30</v>
      </c>
      <c r="J1138" s="3">
        <f t="shared" si="2"/>
        <v>2</v>
      </c>
      <c r="K1138" s="4">
        <f t="shared" si="3"/>
        <v>3</v>
      </c>
      <c r="L1138" s="4">
        <f t="shared" si="4"/>
        <v>6</v>
      </c>
      <c r="S1138" s="1" t="s">
        <v>1175</v>
      </c>
      <c r="T1138" s="4" t="str">
        <f t="shared" si="5"/>
        <v>Cake</v>
      </c>
      <c r="U1138" s="4" t="str">
        <f t="shared" si="6"/>
        <v>In-store</v>
      </c>
      <c r="V1138" s="4" t="str">
        <f t="shared" si="7"/>
        <v>Cash</v>
      </c>
      <c r="W1138" s="4">
        <f t="shared" ref="W1138:Y1138" si="1145">IF(OR(J1138 = "ERROR", J1138 = ""), "UNKNOWN", J1138)</f>
        <v>2</v>
      </c>
      <c r="X1138" s="4">
        <f t="shared" si="1145"/>
        <v>3</v>
      </c>
      <c r="Y1138" s="4">
        <f t="shared" si="1145"/>
        <v>6</v>
      </c>
      <c r="Z1138" s="4" t="str">
        <f t="shared" si="9"/>
        <v>UNKNOWN</v>
      </c>
    </row>
    <row r="1139">
      <c r="A1139" s="1" t="s">
        <v>1176</v>
      </c>
      <c r="B1139" s="1" t="s">
        <v>27</v>
      </c>
      <c r="C1139" s="1">
        <v>5.0</v>
      </c>
      <c r="D1139" s="1">
        <v>3.0</v>
      </c>
      <c r="E1139" s="1">
        <v>15.0</v>
      </c>
      <c r="G1139" s="1" t="s">
        <v>29</v>
      </c>
      <c r="H1139" s="1" t="s">
        <v>30</v>
      </c>
      <c r="J1139" s="3">
        <f t="shared" si="2"/>
        <v>5</v>
      </c>
      <c r="K1139" s="4">
        <f t="shared" si="3"/>
        <v>3</v>
      </c>
      <c r="L1139" s="4">
        <f t="shared" si="4"/>
        <v>15</v>
      </c>
      <c r="S1139" s="1" t="s">
        <v>1176</v>
      </c>
      <c r="T1139" s="4" t="str">
        <f t="shared" si="5"/>
        <v>Cake</v>
      </c>
      <c r="U1139" s="4" t="str">
        <f t="shared" si="6"/>
        <v>In-store</v>
      </c>
      <c r="V1139" s="4" t="str">
        <f t="shared" si="7"/>
        <v>UNKNOWN</v>
      </c>
      <c r="W1139" s="4">
        <f t="shared" ref="W1139:Y1139" si="1146">IF(OR(J1139 = "ERROR", J1139 = ""), "UNKNOWN", J1139)</f>
        <v>5</v>
      </c>
      <c r="X1139" s="4">
        <f t="shared" si="1146"/>
        <v>3</v>
      </c>
      <c r="Y1139" s="4">
        <f t="shared" si="1146"/>
        <v>15</v>
      </c>
      <c r="Z1139" s="4" t="str">
        <f t="shared" si="9"/>
        <v>UNKNOWN</v>
      </c>
    </row>
    <row r="1140">
      <c r="A1140" s="1" t="s">
        <v>1177</v>
      </c>
      <c r="B1140" s="1" t="s">
        <v>36</v>
      </c>
      <c r="C1140" s="1">
        <v>4.0</v>
      </c>
      <c r="E1140" s="1">
        <v>20.0</v>
      </c>
      <c r="F1140" s="1" t="s">
        <v>39</v>
      </c>
      <c r="H1140" s="2">
        <v>44934.0</v>
      </c>
      <c r="J1140" s="3">
        <f t="shared" si="2"/>
        <v>4</v>
      </c>
      <c r="K1140" s="4">
        <f t="shared" si="3"/>
        <v>5</v>
      </c>
      <c r="L1140" s="4">
        <f t="shared" si="4"/>
        <v>20</v>
      </c>
      <c r="S1140" s="1" t="s">
        <v>1177</v>
      </c>
      <c r="T1140" s="4" t="str">
        <f t="shared" si="5"/>
        <v>Salad</v>
      </c>
      <c r="U1140" s="4" t="str">
        <f t="shared" si="6"/>
        <v>UNKNOWN</v>
      </c>
      <c r="V1140" s="4" t="str">
        <f t="shared" si="7"/>
        <v>Digital Wallet</v>
      </c>
      <c r="W1140" s="4">
        <f t="shared" ref="W1140:Y1140" si="1147">IF(OR(J1140 = "ERROR", J1140 = ""), "UNKNOWN", J1140)</f>
        <v>4</v>
      </c>
      <c r="X1140" s="4">
        <f t="shared" si="1147"/>
        <v>5</v>
      </c>
      <c r="Y1140" s="4">
        <f t="shared" si="1147"/>
        <v>20</v>
      </c>
      <c r="Z1140" s="5">
        <f t="shared" si="9"/>
        <v>44934</v>
      </c>
    </row>
    <row r="1141">
      <c r="A1141" s="1" t="s">
        <v>1178</v>
      </c>
      <c r="B1141" s="1" t="s">
        <v>41</v>
      </c>
      <c r="C1141" s="1">
        <v>1.0</v>
      </c>
      <c r="D1141" s="1">
        <v>4.0</v>
      </c>
      <c r="E1141" s="1">
        <v>4.0</v>
      </c>
      <c r="G1141" s="1" t="s">
        <v>24</v>
      </c>
      <c r="H1141" s="2">
        <v>44928.0</v>
      </c>
      <c r="J1141" s="3">
        <f t="shared" si="2"/>
        <v>1</v>
      </c>
      <c r="K1141" s="4">
        <f t="shared" si="3"/>
        <v>4</v>
      </c>
      <c r="L1141" s="4">
        <f t="shared" si="4"/>
        <v>4</v>
      </c>
      <c r="S1141" s="1" t="s">
        <v>1178</v>
      </c>
      <c r="T1141" s="4" t="str">
        <f t="shared" si="5"/>
        <v>Smoothie</v>
      </c>
      <c r="U1141" s="4" t="str">
        <f t="shared" si="6"/>
        <v>Takeaway</v>
      </c>
      <c r="V1141" s="4" t="str">
        <f t="shared" si="7"/>
        <v>UNKNOWN</v>
      </c>
      <c r="W1141" s="4">
        <f t="shared" ref="W1141:Y1141" si="1148">IF(OR(J1141 = "ERROR", J1141 = ""), "UNKNOWN", J1141)</f>
        <v>1</v>
      </c>
      <c r="X1141" s="4">
        <f t="shared" si="1148"/>
        <v>4</v>
      </c>
      <c r="Y1141" s="4">
        <f t="shared" si="1148"/>
        <v>4</v>
      </c>
      <c r="Z1141" s="5">
        <f t="shared" si="9"/>
        <v>44928</v>
      </c>
    </row>
    <row r="1142">
      <c r="A1142" s="1" t="s">
        <v>1179</v>
      </c>
      <c r="B1142" s="1" t="s">
        <v>81</v>
      </c>
      <c r="C1142" s="1">
        <v>3.0</v>
      </c>
      <c r="D1142" s="1">
        <v>1.5</v>
      </c>
      <c r="E1142" s="1">
        <v>4.5</v>
      </c>
      <c r="G1142" s="1" t="s">
        <v>24</v>
      </c>
      <c r="H1142" s="6">
        <v>45211.0</v>
      </c>
      <c r="J1142" s="3">
        <f t="shared" si="2"/>
        <v>3</v>
      </c>
      <c r="K1142" s="4">
        <f t="shared" si="3"/>
        <v>1.5</v>
      </c>
      <c r="L1142" s="4">
        <f t="shared" si="4"/>
        <v>4.5</v>
      </c>
      <c r="S1142" s="1" t="s">
        <v>1179</v>
      </c>
      <c r="T1142" s="4" t="str">
        <f t="shared" si="5"/>
        <v>Tea</v>
      </c>
      <c r="U1142" s="4" t="str">
        <f t="shared" si="6"/>
        <v>Takeaway</v>
      </c>
      <c r="V1142" s="4" t="str">
        <f t="shared" si="7"/>
        <v>UNKNOWN</v>
      </c>
      <c r="W1142" s="4">
        <f t="shared" ref="W1142:Y1142" si="1149">IF(OR(J1142 = "ERROR", J1142 = ""), "UNKNOWN", J1142)</f>
        <v>3</v>
      </c>
      <c r="X1142" s="4">
        <f t="shared" si="1149"/>
        <v>1.5</v>
      </c>
      <c r="Y1142" s="4">
        <f t="shared" si="1149"/>
        <v>4.5</v>
      </c>
      <c r="Z1142" s="7">
        <f t="shared" si="9"/>
        <v>45211</v>
      </c>
    </row>
    <row r="1143">
      <c r="A1143" s="1" t="s">
        <v>1180</v>
      </c>
      <c r="B1143" s="1" t="s">
        <v>32</v>
      </c>
      <c r="C1143" s="1">
        <v>1.0</v>
      </c>
      <c r="D1143" s="1">
        <v>1.0</v>
      </c>
      <c r="E1143" s="1">
        <v>1.0</v>
      </c>
      <c r="F1143" s="1" t="s">
        <v>28</v>
      </c>
      <c r="G1143" s="1" t="s">
        <v>29</v>
      </c>
      <c r="H1143" s="2">
        <v>45142.0</v>
      </c>
      <c r="J1143" s="3">
        <f t="shared" si="2"/>
        <v>1</v>
      </c>
      <c r="K1143" s="4">
        <f t="shared" si="3"/>
        <v>1</v>
      </c>
      <c r="L1143" s="4">
        <f t="shared" si="4"/>
        <v>1</v>
      </c>
      <c r="S1143" s="1" t="s">
        <v>1180</v>
      </c>
      <c r="T1143" s="4" t="str">
        <f t="shared" si="5"/>
        <v>Cookie</v>
      </c>
      <c r="U1143" s="4" t="str">
        <f t="shared" si="6"/>
        <v>In-store</v>
      </c>
      <c r="V1143" s="4" t="str">
        <f t="shared" si="7"/>
        <v>Cash</v>
      </c>
      <c r="W1143" s="4">
        <f t="shared" ref="W1143:Y1143" si="1150">IF(OR(J1143 = "ERROR", J1143 = ""), "UNKNOWN", J1143)</f>
        <v>1</v>
      </c>
      <c r="X1143" s="4">
        <f t="shared" si="1150"/>
        <v>1</v>
      </c>
      <c r="Y1143" s="4">
        <f t="shared" si="1150"/>
        <v>1</v>
      </c>
      <c r="Z1143" s="5">
        <f t="shared" si="9"/>
        <v>45142</v>
      </c>
    </row>
    <row r="1144">
      <c r="A1144" s="1" t="s">
        <v>1181</v>
      </c>
      <c r="B1144" s="1" t="s">
        <v>30</v>
      </c>
      <c r="D1144" s="1">
        <v>1.5</v>
      </c>
      <c r="E1144" s="1">
        <v>3.0</v>
      </c>
      <c r="F1144" s="1" t="s">
        <v>39</v>
      </c>
      <c r="H1144" s="2">
        <v>45026.0</v>
      </c>
      <c r="J1144" s="3">
        <f t="shared" si="2"/>
        <v>2</v>
      </c>
      <c r="K1144" s="4">
        <f t="shared" si="3"/>
        <v>1.5</v>
      </c>
      <c r="L1144" s="4">
        <f t="shared" si="4"/>
        <v>3</v>
      </c>
      <c r="S1144" s="1" t="s">
        <v>1181</v>
      </c>
      <c r="T1144" s="4" t="str">
        <f t="shared" si="5"/>
        <v>UNKNOWN</v>
      </c>
      <c r="U1144" s="4" t="str">
        <f t="shared" si="6"/>
        <v>UNKNOWN</v>
      </c>
      <c r="V1144" s="4" t="str">
        <f t="shared" si="7"/>
        <v>Digital Wallet</v>
      </c>
      <c r="W1144" s="4">
        <f t="shared" ref="W1144:Y1144" si="1151">IF(OR(J1144 = "ERROR", J1144 = ""), "UNKNOWN", J1144)</f>
        <v>2</v>
      </c>
      <c r="X1144" s="4">
        <f t="shared" si="1151"/>
        <v>1.5</v>
      </c>
      <c r="Y1144" s="4">
        <f t="shared" si="1151"/>
        <v>3</v>
      </c>
      <c r="Z1144" s="5">
        <f t="shared" si="9"/>
        <v>45026</v>
      </c>
    </row>
    <row r="1145">
      <c r="A1145" s="1" t="s">
        <v>1182</v>
      </c>
      <c r="B1145" s="1" t="s">
        <v>36</v>
      </c>
      <c r="C1145" s="1">
        <v>4.0</v>
      </c>
      <c r="D1145" s="1">
        <v>5.0</v>
      </c>
      <c r="E1145" s="1">
        <v>20.0</v>
      </c>
      <c r="H1145" s="2">
        <v>45100.0</v>
      </c>
      <c r="J1145" s="3">
        <f t="shared" si="2"/>
        <v>4</v>
      </c>
      <c r="K1145" s="4">
        <f t="shared" si="3"/>
        <v>5</v>
      </c>
      <c r="L1145" s="4">
        <f t="shared" si="4"/>
        <v>20</v>
      </c>
      <c r="S1145" s="1" t="s">
        <v>1182</v>
      </c>
      <c r="T1145" s="4" t="str">
        <f t="shared" si="5"/>
        <v>Salad</v>
      </c>
      <c r="U1145" s="4" t="str">
        <f t="shared" si="6"/>
        <v>UNKNOWN</v>
      </c>
      <c r="V1145" s="4" t="str">
        <f t="shared" si="7"/>
        <v>UNKNOWN</v>
      </c>
      <c r="W1145" s="4">
        <f t="shared" ref="W1145:Y1145" si="1152">IF(OR(J1145 = "ERROR", J1145 = ""), "UNKNOWN", J1145)</f>
        <v>4</v>
      </c>
      <c r="X1145" s="4">
        <f t="shared" si="1152"/>
        <v>5</v>
      </c>
      <c r="Y1145" s="4">
        <f t="shared" si="1152"/>
        <v>20</v>
      </c>
      <c r="Z1145" s="5">
        <f t="shared" si="9"/>
        <v>45100</v>
      </c>
    </row>
    <row r="1146">
      <c r="A1146" s="1" t="s">
        <v>1183</v>
      </c>
      <c r="B1146" s="1" t="s">
        <v>44</v>
      </c>
      <c r="C1146" s="1">
        <v>1.0</v>
      </c>
      <c r="D1146" s="1">
        <v>4.0</v>
      </c>
      <c r="E1146" s="1">
        <v>4.0</v>
      </c>
      <c r="F1146" s="1" t="s">
        <v>28</v>
      </c>
      <c r="G1146" s="1" t="s">
        <v>24</v>
      </c>
      <c r="H1146" s="2">
        <v>45155.0</v>
      </c>
      <c r="J1146" s="3">
        <f t="shared" si="2"/>
        <v>1</v>
      </c>
      <c r="K1146" s="4">
        <f t="shared" si="3"/>
        <v>4</v>
      </c>
      <c r="L1146" s="4">
        <f t="shared" si="4"/>
        <v>4</v>
      </c>
      <c r="S1146" s="1" t="s">
        <v>1183</v>
      </c>
      <c r="T1146" s="4" t="str">
        <f t="shared" si="5"/>
        <v>Sandwich</v>
      </c>
      <c r="U1146" s="4" t="str">
        <f t="shared" si="6"/>
        <v>Takeaway</v>
      </c>
      <c r="V1146" s="4" t="str">
        <f t="shared" si="7"/>
        <v>Cash</v>
      </c>
      <c r="W1146" s="4">
        <f t="shared" ref="W1146:Y1146" si="1153">IF(OR(J1146 = "ERROR", J1146 = ""), "UNKNOWN", J1146)</f>
        <v>1</v>
      </c>
      <c r="X1146" s="4">
        <f t="shared" si="1153"/>
        <v>4</v>
      </c>
      <c r="Y1146" s="4">
        <f t="shared" si="1153"/>
        <v>4</v>
      </c>
      <c r="Z1146" s="5">
        <f t="shared" si="9"/>
        <v>45155</v>
      </c>
    </row>
    <row r="1147">
      <c r="A1147" s="1" t="s">
        <v>1184</v>
      </c>
      <c r="B1147" s="1" t="s">
        <v>22</v>
      </c>
      <c r="C1147" s="1">
        <v>2.0</v>
      </c>
      <c r="D1147" s="1">
        <v>2.0</v>
      </c>
      <c r="E1147" s="1">
        <v>4.0</v>
      </c>
      <c r="F1147" s="1" t="s">
        <v>28</v>
      </c>
      <c r="G1147" s="1" t="s">
        <v>29</v>
      </c>
      <c r="H1147" s="6">
        <v>45274.0</v>
      </c>
      <c r="J1147" s="3">
        <f t="shared" si="2"/>
        <v>2</v>
      </c>
      <c r="K1147" s="4">
        <f t="shared" si="3"/>
        <v>2</v>
      </c>
      <c r="L1147" s="4">
        <f t="shared" si="4"/>
        <v>4</v>
      </c>
      <c r="S1147" s="1" t="s">
        <v>1184</v>
      </c>
      <c r="T1147" s="4" t="str">
        <f t="shared" si="5"/>
        <v>Coffee</v>
      </c>
      <c r="U1147" s="4" t="str">
        <f t="shared" si="6"/>
        <v>In-store</v>
      </c>
      <c r="V1147" s="4" t="str">
        <f t="shared" si="7"/>
        <v>Cash</v>
      </c>
      <c r="W1147" s="4">
        <f t="shared" ref="W1147:Y1147" si="1154">IF(OR(J1147 = "ERROR", J1147 = ""), "UNKNOWN", J1147)</f>
        <v>2</v>
      </c>
      <c r="X1147" s="4">
        <f t="shared" si="1154"/>
        <v>2</v>
      </c>
      <c r="Y1147" s="4">
        <f t="shared" si="1154"/>
        <v>4</v>
      </c>
      <c r="Z1147" s="7">
        <f t="shared" si="9"/>
        <v>45274</v>
      </c>
    </row>
    <row r="1148">
      <c r="A1148" s="1" t="s">
        <v>1185</v>
      </c>
      <c r="B1148" s="1" t="s">
        <v>55</v>
      </c>
      <c r="C1148" s="1">
        <v>5.0</v>
      </c>
      <c r="D1148" s="1">
        <v>3.0</v>
      </c>
      <c r="E1148" s="1">
        <v>15.0</v>
      </c>
      <c r="F1148" s="1" t="s">
        <v>39</v>
      </c>
      <c r="G1148" s="1" t="s">
        <v>29</v>
      </c>
      <c r="H1148" s="2">
        <v>44944.0</v>
      </c>
      <c r="J1148" s="3">
        <f t="shared" si="2"/>
        <v>5</v>
      </c>
      <c r="K1148" s="4">
        <f t="shared" si="3"/>
        <v>3</v>
      </c>
      <c r="L1148" s="4">
        <f t="shared" si="4"/>
        <v>15</v>
      </c>
      <c r="S1148" s="1" t="s">
        <v>1185</v>
      </c>
      <c r="T1148" s="4" t="str">
        <f t="shared" si="5"/>
        <v>Juice</v>
      </c>
      <c r="U1148" s="4" t="str">
        <f t="shared" si="6"/>
        <v>In-store</v>
      </c>
      <c r="V1148" s="4" t="str">
        <f t="shared" si="7"/>
        <v>Digital Wallet</v>
      </c>
      <c r="W1148" s="4">
        <f t="shared" ref="W1148:Y1148" si="1155">IF(OR(J1148 = "ERROR", J1148 = ""), "UNKNOWN", J1148)</f>
        <v>5</v>
      </c>
      <c r="X1148" s="4">
        <f t="shared" si="1155"/>
        <v>3</v>
      </c>
      <c r="Y1148" s="4">
        <f t="shared" si="1155"/>
        <v>15</v>
      </c>
      <c r="Z1148" s="5">
        <f t="shared" si="9"/>
        <v>44944</v>
      </c>
    </row>
    <row r="1149">
      <c r="A1149" s="1" t="s">
        <v>1186</v>
      </c>
      <c r="B1149" s="1" t="s">
        <v>44</v>
      </c>
      <c r="C1149" s="1">
        <v>2.0</v>
      </c>
      <c r="D1149" s="1">
        <v>4.0</v>
      </c>
      <c r="E1149" s="1">
        <v>8.0</v>
      </c>
      <c r="F1149" s="1" t="s">
        <v>39</v>
      </c>
      <c r="G1149" s="1" t="s">
        <v>30</v>
      </c>
      <c r="H1149" s="2">
        <v>45128.0</v>
      </c>
      <c r="J1149" s="3">
        <f t="shared" si="2"/>
        <v>2</v>
      </c>
      <c r="K1149" s="4">
        <f t="shared" si="3"/>
        <v>4</v>
      </c>
      <c r="L1149" s="4">
        <f t="shared" si="4"/>
        <v>8</v>
      </c>
      <c r="S1149" s="1" t="s">
        <v>1186</v>
      </c>
      <c r="T1149" s="4" t="str">
        <f t="shared" si="5"/>
        <v>Sandwich</v>
      </c>
      <c r="U1149" s="4" t="str">
        <f t="shared" si="6"/>
        <v>UNKNOWN</v>
      </c>
      <c r="V1149" s="4" t="str">
        <f t="shared" si="7"/>
        <v>Digital Wallet</v>
      </c>
      <c r="W1149" s="4">
        <f t="shared" ref="W1149:Y1149" si="1156">IF(OR(J1149 = "ERROR", J1149 = ""), "UNKNOWN", J1149)</f>
        <v>2</v>
      </c>
      <c r="X1149" s="4">
        <f t="shared" si="1156"/>
        <v>4</v>
      </c>
      <c r="Y1149" s="4">
        <f t="shared" si="1156"/>
        <v>8</v>
      </c>
      <c r="Z1149" s="5">
        <f t="shared" si="9"/>
        <v>45128</v>
      </c>
    </row>
    <row r="1150">
      <c r="A1150" s="1" t="s">
        <v>1187</v>
      </c>
      <c r="B1150" s="1" t="s">
        <v>36</v>
      </c>
      <c r="C1150" s="1">
        <v>3.0</v>
      </c>
      <c r="D1150" s="1" t="s">
        <v>25</v>
      </c>
      <c r="E1150" s="1">
        <v>15.0</v>
      </c>
      <c r="F1150" s="1" t="s">
        <v>39</v>
      </c>
      <c r="H1150" s="2">
        <v>45074.0</v>
      </c>
      <c r="J1150" s="3">
        <f t="shared" si="2"/>
        <v>3</v>
      </c>
      <c r="K1150" s="4">
        <f t="shared" si="3"/>
        <v>5</v>
      </c>
      <c r="L1150" s="4">
        <f t="shared" si="4"/>
        <v>15</v>
      </c>
      <c r="S1150" s="1" t="s">
        <v>1187</v>
      </c>
      <c r="T1150" s="4" t="str">
        <f t="shared" si="5"/>
        <v>Salad</v>
      </c>
      <c r="U1150" s="4" t="str">
        <f t="shared" si="6"/>
        <v>UNKNOWN</v>
      </c>
      <c r="V1150" s="4" t="str">
        <f t="shared" si="7"/>
        <v>Digital Wallet</v>
      </c>
      <c r="W1150" s="4">
        <f t="shared" ref="W1150:Y1150" si="1157">IF(OR(J1150 = "ERROR", J1150 = ""), "UNKNOWN", J1150)</f>
        <v>3</v>
      </c>
      <c r="X1150" s="4">
        <f t="shared" si="1157"/>
        <v>5</v>
      </c>
      <c r="Y1150" s="4">
        <f t="shared" si="1157"/>
        <v>15</v>
      </c>
      <c r="Z1150" s="5">
        <f t="shared" si="9"/>
        <v>45074</v>
      </c>
    </row>
    <row r="1151">
      <c r="A1151" s="1" t="s">
        <v>1188</v>
      </c>
      <c r="C1151" s="1" t="s">
        <v>30</v>
      </c>
      <c r="D1151" s="1">
        <v>1.5</v>
      </c>
      <c r="E1151" s="1">
        <v>7.5</v>
      </c>
      <c r="F1151" s="1" t="s">
        <v>39</v>
      </c>
      <c r="G1151" s="1" t="s">
        <v>29</v>
      </c>
      <c r="H1151" s="2">
        <v>45142.0</v>
      </c>
      <c r="J1151" s="3">
        <f t="shared" si="2"/>
        <v>5</v>
      </c>
      <c r="K1151" s="4">
        <f t="shared" si="3"/>
        <v>1.5</v>
      </c>
      <c r="L1151" s="4">
        <f t="shared" si="4"/>
        <v>7.5</v>
      </c>
      <c r="S1151" s="1" t="s">
        <v>1188</v>
      </c>
      <c r="T1151" s="4" t="str">
        <f t="shared" si="5"/>
        <v>UNKNOWN</v>
      </c>
      <c r="U1151" s="4" t="str">
        <f t="shared" si="6"/>
        <v>In-store</v>
      </c>
      <c r="V1151" s="4" t="str">
        <f t="shared" si="7"/>
        <v>Digital Wallet</v>
      </c>
      <c r="W1151" s="4">
        <f t="shared" ref="W1151:Y1151" si="1158">IF(OR(J1151 = "ERROR", J1151 = ""), "UNKNOWN", J1151)</f>
        <v>5</v>
      </c>
      <c r="X1151" s="4">
        <f t="shared" si="1158"/>
        <v>1.5</v>
      </c>
      <c r="Y1151" s="4">
        <f t="shared" si="1158"/>
        <v>7.5</v>
      </c>
      <c r="Z1151" s="5">
        <f t="shared" si="9"/>
        <v>45142</v>
      </c>
    </row>
    <row r="1152">
      <c r="A1152" s="1" t="s">
        <v>1189</v>
      </c>
      <c r="B1152" s="1" t="s">
        <v>27</v>
      </c>
      <c r="C1152" s="1">
        <v>1.0</v>
      </c>
      <c r="D1152" s="1">
        <v>3.0</v>
      </c>
      <c r="F1152" s="1" t="s">
        <v>39</v>
      </c>
      <c r="G1152" s="1" t="s">
        <v>29</v>
      </c>
      <c r="H1152" s="2">
        <v>45007.0</v>
      </c>
      <c r="J1152" s="3">
        <f t="shared" si="2"/>
        <v>1</v>
      </c>
      <c r="K1152" s="4">
        <f t="shared" si="3"/>
        <v>3</v>
      </c>
      <c r="L1152" s="4">
        <f t="shared" si="4"/>
        <v>3</v>
      </c>
      <c r="S1152" s="1" t="s">
        <v>1189</v>
      </c>
      <c r="T1152" s="4" t="str">
        <f t="shared" si="5"/>
        <v>Cake</v>
      </c>
      <c r="U1152" s="4" t="str">
        <f t="shared" si="6"/>
        <v>In-store</v>
      </c>
      <c r="V1152" s="4" t="str">
        <f t="shared" si="7"/>
        <v>Digital Wallet</v>
      </c>
      <c r="W1152" s="4">
        <f t="shared" ref="W1152:Y1152" si="1159">IF(OR(J1152 = "ERROR", J1152 = ""), "UNKNOWN", J1152)</f>
        <v>1</v>
      </c>
      <c r="X1152" s="4">
        <f t="shared" si="1159"/>
        <v>3</v>
      </c>
      <c r="Y1152" s="4">
        <f t="shared" si="1159"/>
        <v>3</v>
      </c>
      <c r="Z1152" s="5">
        <f t="shared" si="9"/>
        <v>45007</v>
      </c>
    </row>
    <row r="1153">
      <c r="A1153" s="1" t="s">
        <v>1190</v>
      </c>
      <c r="B1153" s="1" t="s">
        <v>41</v>
      </c>
      <c r="C1153" s="1">
        <v>5.0</v>
      </c>
      <c r="D1153" s="1">
        <v>4.0</v>
      </c>
      <c r="E1153" s="1">
        <v>20.0</v>
      </c>
      <c r="G1153" s="1" t="s">
        <v>24</v>
      </c>
      <c r="H1153" s="2">
        <v>45059.0</v>
      </c>
      <c r="J1153" s="3">
        <f t="shared" si="2"/>
        <v>5</v>
      </c>
      <c r="K1153" s="4">
        <f t="shared" si="3"/>
        <v>4</v>
      </c>
      <c r="L1153" s="4">
        <f t="shared" si="4"/>
        <v>20</v>
      </c>
      <c r="S1153" s="1" t="s">
        <v>1190</v>
      </c>
      <c r="T1153" s="4" t="str">
        <f t="shared" si="5"/>
        <v>Smoothie</v>
      </c>
      <c r="U1153" s="4" t="str">
        <f t="shared" si="6"/>
        <v>Takeaway</v>
      </c>
      <c r="V1153" s="4" t="str">
        <f t="shared" si="7"/>
        <v>UNKNOWN</v>
      </c>
      <c r="W1153" s="4">
        <f t="shared" ref="W1153:Y1153" si="1160">IF(OR(J1153 = "ERROR", J1153 = ""), "UNKNOWN", J1153)</f>
        <v>5</v>
      </c>
      <c r="X1153" s="4">
        <f t="shared" si="1160"/>
        <v>4</v>
      </c>
      <c r="Y1153" s="4">
        <f t="shared" si="1160"/>
        <v>20</v>
      </c>
      <c r="Z1153" s="5">
        <f t="shared" si="9"/>
        <v>45059</v>
      </c>
    </row>
    <row r="1154">
      <c r="A1154" s="1" t="s">
        <v>1191</v>
      </c>
      <c r="B1154" s="1" t="s">
        <v>22</v>
      </c>
      <c r="C1154" s="1">
        <v>4.0</v>
      </c>
      <c r="D1154" s="1">
        <v>2.0</v>
      </c>
      <c r="E1154" s="1">
        <v>8.0</v>
      </c>
      <c r="F1154" s="1" t="s">
        <v>28</v>
      </c>
      <c r="G1154" s="1" t="s">
        <v>29</v>
      </c>
      <c r="H1154" s="2">
        <v>45268.0</v>
      </c>
      <c r="J1154" s="3">
        <f t="shared" si="2"/>
        <v>4</v>
      </c>
      <c r="K1154" s="4">
        <f t="shared" si="3"/>
        <v>2</v>
      </c>
      <c r="L1154" s="4">
        <f t="shared" si="4"/>
        <v>8</v>
      </c>
      <c r="S1154" s="1" t="s">
        <v>1191</v>
      </c>
      <c r="T1154" s="4" t="str">
        <f t="shared" si="5"/>
        <v>Coffee</v>
      </c>
      <c r="U1154" s="4" t="str">
        <f t="shared" si="6"/>
        <v>In-store</v>
      </c>
      <c r="V1154" s="4" t="str">
        <f t="shared" si="7"/>
        <v>Cash</v>
      </c>
      <c r="W1154" s="4">
        <f t="shared" ref="W1154:Y1154" si="1161">IF(OR(J1154 = "ERROR", J1154 = ""), "UNKNOWN", J1154)</f>
        <v>4</v>
      </c>
      <c r="X1154" s="4">
        <f t="shared" si="1161"/>
        <v>2</v>
      </c>
      <c r="Y1154" s="4">
        <f t="shared" si="1161"/>
        <v>8</v>
      </c>
      <c r="Z1154" s="5">
        <f t="shared" si="9"/>
        <v>45268</v>
      </c>
    </row>
    <row r="1155">
      <c r="A1155" s="1" t="s">
        <v>1192</v>
      </c>
      <c r="B1155" s="1" t="s">
        <v>41</v>
      </c>
      <c r="C1155" s="1">
        <v>3.0</v>
      </c>
      <c r="D1155" s="1">
        <v>4.0</v>
      </c>
      <c r="E1155" s="1">
        <v>12.0</v>
      </c>
      <c r="F1155" s="1" t="s">
        <v>25</v>
      </c>
      <c r="H1155" s="2">
        <v>45057.0</v>
      </c>
      <c r="J1155" s="3">
        <f t="shared" si="2"/>
        <v>3</v>
      </c>
      <c r="K1155" s="4">
        <f t="shared" si="3"/>
        <v>4</v>
      </c>
      <c r="L1155" s="4">
        <f t="shared" si="4"/>
        <v>12</v>
      </c>
      <c r="S1155" s="1" t="s">
        <v>1192</v>
      </c>
      <c r="T1155" s="4" t="str">
        <f t="shared" si="5"/>
        <v>Smoothie</v>
      </c>
      <c r="U1155" s="4" t="str">
        <f t="shared" si="6"/>
        <v>UNKNOWN</v>
      </c>
      <c r="V1155" s="4" t="str">
        <f t="shared" si="7"/>
        <v>UNKNOWN</v>
      </c>
      <c r="W1155" s="4">
        <f t="shared" ref="W1155:Y1155" si="1162">IF(OR(J1155 = "ERROR", J1155 = ""), "UNKNOWN", J1155)</f>
        <v>3</v>
      </c>
      <c r="X1155" s="4">
        <f t="shared" si="1162"/>
        <v>4</v>
      </c>
      <c r="Y1155" s="4">
        <f t="shared" si="1162"/>
        <v>12</v>
      </c>
      <c r="Z1155" s="5">
        <f t="shared" si="9"/>
        <v>45057</v>
      </c>
    </row>
    <row r="1156">
      <c r="A1156" s="1" t="s">
        <v>1193</v>
      </c>
      <c r="B1156" s="1" t="s">
        <v>30</v>
      </c>
      <c r="C1156" s="1">
        <v>2.0</v>
      </c>
      <c r="E1156" s="1">
        <v>3.0</v>
      </c>
      <c r="F1156" s="1" t="s">
        <v>23</v>
      </c>
      <c r="G1156" s="1" t="s">
        <v>29</v>
      </c>
      <c r="H1156" s="2">
        <v>44988.0</v>
      </c>
      <c r="J1156" s="3">
        <f t="shared" si="2"/>
        <v>2</v>
      </c>
      <c r="K1156" s="4">
        <f t="shared" si="3"/>
        <v>1.5</v>
      </c>
      <c r="L1156" s="4">
        <f t="shared" si="4"/>
        <v>3</v>
      </c>
      <c r="S1156" s="1" t="s">
        <v>1193</v>
      </c>
      <c r="T1156" s="4" t="str">
        <f t="shared" si="5"/>
        <v>UNKNOWN</v>
      </c>
      <c r="U1156" s="4" t="str">
        <f t="shared" si="6"/>
        <v>In-store</v>
      </c>
      <c r="V1156" s="4" t="str">
        <f t="shared" si="7"/>
        <v>Credit Card</v>
      </c>
      <c r="W1156" s="4">
        <f t="shared" ref="W1156:Y1156" si="1163">IF(OR(J1156 = "ERROR", J1156 = ""), "UNKNOWN", J1156)</f>
        <v>2</v>
      </c>
      <c r="X1156" s="4">
        <f t="shared" si="1163"/>
        <v>1.5</v>
      </c>
      <c r="Y1156" s="4">
        <f t="shared" si="1163"/>
        <v>3</v>
      </c>
      <c r="Z1156" s="5">
        <f t="shared" si="9"/>
        <v>44988</v>
      </c>
    </row>
    <row r="1157">
      <c r="A1157" s="1" t="s">
        <v>1194</v>
      </c>
      <c r="B1157" s="1" t="s">
        <v>44</v>
      </c>
      <c r="C1157" s="1">
        <v>5.0</v>
      </c>
      <c r="D1157" s="1" t="s">
        <v>25</v>
      </c>
      <c r="E1157" s="1">
        <v>20.0</v>
      </c>
      <c r="F1157" s="1" t="s">
        <v>25</v>
      </c>
      <c r="G1157" s="1" t="s">
        <v>24</v>
      </c>
      <c r="H1157" s="2">
        <v>45011.0</v>
      </c>
      <c r="J1157" s="3">
        <f t="shared" si="2"/>
        <v>5</v>
      </c>
      <c r="K1157" s="4">
        <f t="shared" si="3"/>
        <v>4</v>
      </c>
      <c r="L1157" s="4">
        <f t="shared" si="4"/>
        <v>20</v>
      </c>
      <c r="S1157" s="1" t="s">
        <v>1194</v>
      </c>
      <c r="T1157" s="4" t="str">
        <f t="shared" si="5"/>
        <v>Sandwich</v>
      </c>
      <c r="U1157" s="4" t="str">
        <f t="shared" si="6"/>
        <v>Takeaway</v>
      </c>
      <c r="V1157" s="4" t="str">
        <f t="shared" si="7"/>
        <v>UNKNOWN</v>
      </c>
      <c r="W1157" s="4">
        <f t="shared" ref="W1157:Y1157" si="1164">IF(OR(J1157 = "ERROR", J1157 = ""), "UNKNOWN", J1157)</f>
        <v>5</v>
      </c>
      <c r="X1157" s="4">
        <f t="shared" si="1164"/>
        <v>4</v>
      </c>
      <c r="Y1157" s="4">
        <f t="shared" si="1164"/>
        <v>20</v>
      </c>
      <c r="Z1157" s="5">
        <f t="shared" si="9"/>
        <v>45011</v>
      </c>
    </row>
    <row r="1158">
      <c r="A1158" s="1" t="s">
        <v>1195</v>
      </c>
      <c r="B1158" s="1" t="s">
        <v>25</v>
      </c>
      <c r="C1158" s="1">
        <v>2.0</v>
      </c>
      <c r="D1158" s="1">
        <v>2.0</v>
      </c>
      <c r="E1158" s="1">
        <v>4.0</v>
      </c>
      <c r="F1158" s="1" t="s">
        <v>23</v>
      </c>
      <c r="G1158" s="1" t="s">
        <v>24</v>
      </c>
      <c r="H1158" s="2">
        <v>45033.0</v>
      </c>
      <c r="J1158" s="3">
        <f t="shared" si="2"/>
        <v>2</v>
      </c>
      <c r="K1158" s="4">
        <f t="shared" si="3"/>
        <v>2</v>
      </c>
      <c r="L1158" s="4">
        <f t="shared" si="4"/>
        <v>4</v>
      </c>
      <c r="S1158" s="1" t="s">
        <v>1195</v>
      </c>
      <c r="T1158" s="4" t="str">
        <f t="shared" si="5"/>
        <v>UNKNOWN</v>
      </c>
      <c r="U1158" s="4" t="str">
        <f t="shared" si="6"/>
        <v>Takeaway</v>
      </c>
      <c r="V1158" s="4" t="str">
        <f t="shared" si="7"/>
        <v>Credit Card</v>
      </c>
      <c r="W1158" s="4">
        <f t="shared" ref="W1158:Y1158" si="1165">IF(OR(J1158 = "ERROR", J1158 = ""), "UNKNOWN", J1158)</f>
        <v>2</v>
      </c>
      <c r="X1158" s="4">
        <f t="shared" si="1165"/>
        <v>2</v>
      </c>
      <c r="Y1158" s="4">
        <f t="shared" si="1165"/>
        <v>4</v>
      </c>
      <c r="Z1158" s="5">
        <f t="shared" si="9"/>
        <v>45033</v>
      </c>
    </row>
    <row r="1159">
      <c r="A1159" s="1" t="s">
        <v>1196</v>
      </c>
      <c r="B1159" s="1" t="s">
        <v>44</v>
      </c>
      <c r="C1159" s="1">
        <v>5.0</v>
      </c>
      <c r="D1159" s="1">
        <v>4.0</v>
      </c>
      <c r="E1159" s="1">
        <v>20.0</v>
      </c>
      <c r="F1159" s="1" t="s">
        <v>28</v>
      </c>
      <c r="H1159" s="2">
        <v>44968.0</v>
      </c>
      <c r="J1159" s="3">
        <f t="shared" si="2"/>
        <v>5</v>
      </c>
      <c r="K1159" s="4">
        <f t="shared" si="3"/>
        <v>4</v>
      </c>
      <c r="L1159" s="4">
        <f t="shared" si="4"/>
        <v>20</v>
      </c>
      <c r="S1159" s="1" t="s">
        <v>1196</v>
      </c>
      <c r="T1159" s="4" t="str">
        <f t="shared" si="5"/>
        <v>Sandwich</v>
      </c>
      <c r="U1159" s="4" t="str">
        <f t="shared" si="6"/>
        <v>UNKNOWN</v>
      </c>
      <c r="V1159" s="4" t="str">
        <f t="shared" si="7"/>
        <v>Cash</v>
      </c>
      <c r="W1159" s="4">
        <f t="shared" ref="W1159:Y1159" si="1166">IF(OR(J1159 = "ERROR", J1159 = ""), "UNKNOWN", J1159)</f>
        <v>5</v>
      </c>
      <c r="X1159" s="4">
        <f t="shared" si="1166"/>
        <v>4</v>
      </c>
      <c r="Y1159" s="4">
        <f t="shared" si="1166"/>
        <v>20</v>
      </c>
      <c r="Z1159" s="5">
        <f t="shared" si="9"/>
        <v>44968</v>
      </c>
    </row>
    <row r="1160">
      <c r="A1160" s="1" t="s">
        <v>1197</v>
      </c>
      <c r="B1160" s="1" t="s">
        <v>44</v>
      </c>
      <c r="C1160" s="1">
        <v>2.0</v>
      </c>
      <c r="D1160" s="1">
        <v>4.0</v>
      </c>
      <c r="E1160" s="1">
        <v>8.0</v>
      </c>
      <c r="F1160" s="1" t="s">
        <v>39</v>
      </c>
      <c r="G1160" s="1" t="s">
        <v>24</v>
      </c>
      <c r="H1160" s="6">
        <v>45270.0</v>
      </c>
      <c r="J1160" s="3">
        <f t="shared" si="2"/>
        <v>2</v>
      </c>
      <c r="K1160" s="4">
        <f t="shared" si="3"/>
        <v>4</v>
      </c>
      <c r="L1160" s="4">
        <f t="shared" si="4"/>
        <v>8</v>
      </c>
      <c r="S1160" s="1" t="s">
        <v>1197</v>
      </c>
      <c r="T1160" s="4" t="str">
        <f t="shared" si="5"/>
        <v>Sandwich</v>
      </c>
      <c r="U1160" s="4" t="str">
        <f t="shared" si="6"/>
        <v>Takeaway</v>
      </c>
      <c r="V1160" s="4" t="str">
        <f t="shared" si="7"/>
        <v>Digital Wallet</v>
      </c>
      <c r="W1160" s="4">
        <f t="shared" ref="W1160:Y1160" si="1167">IF(OR(J1160 = "ERROR", J1160 = ""), "UNKNOWN", J1160)</f>
        <v>2</v>
      </c>
      <c r="X1160" s="4">
        <f t="shared" si="1167"/>
        <v>4</v>
      </c>
      <c r="Y1160" s="4">
        <f t="shared" si="1167"/>
        <v>8</v>
      </c>
      <c r="Z1160" s="7">
        <f t="shared" si="9"/>
        <v>45270</v>
      </c>
    </row>
    <row r="1161">
      <c r="A1161" s="1" t="s">
        <v>1198</v>
      </c>
      <c r="B1161" s="1" t="s">
        <v>30</v>
      </c>
      <c r="C1161" s="1">
        <v>4.0</v>
      </c>
      <c r="D1161" s="1">
        <v>1.5</v>
      </c>
      <c r="E1161" s="1">
        <v>6.0</v>
      </c>
      <c r="F1161" s="1" t="s">
        <v>39</v>
      </c>
      <c r="H1161" s="2">
        <v>45164.0</v>
      </c>
      <c r="J1161" s="3">
        <f t="shared" si="2"/>
        <v>4</v>
      </c>
      <c r="K1161" s="4">
        <f t="shared" si="3"/>
        <v>1.5</v>
      </c>
      <c r="L1161" s="4">
        <f t="shared" si="4"/>
        <v>6</v>
      </c>
      <c r="S1161" s="1" t="s">
        <v>1198</v>
      </c>
      <c r="T1161" s="4" t="str">
        <f t="shared" si="5"/>
        <v>UNKNOWN</v>
      </c>
      <c r="U1161" s="4" t="str">
        <f t="shared" si="6"/>
        <v>UNKNOWN</v>
      </c>
      <c r="V1161" s="4" t="str">
        <f t="shared" si="7"/>
        <v>Digital Wallet</v>
      </c>
      <c r="W1161" s="4">
        <f t="shared" ref="W1161:Y1161" si="1168">IF(OR(J1161 = "ERROR", J1161 = ""), "UNKNOWN", J1161)</f>
        <v>4</v>
      </c>
      <c r="X1161" s="4">
        <f t="shared" si="1168"/>
        <v>1.5</v>
      </c>
      <c r="Y1161" s="4">
        <f t="shared" si="1168"/>
        <v>6</v>
      </c>
      <c r="Z1161" s="5">
        <f t="shared" si="9"/>
        <v>45164</v>
      </c>
    </row>
    <row r="1162">
      <c r="A1162" s="1" t="s">
        <v>1199</v>
      </c>
      <c r="B1162" s="1" t="s">
        <v>81</v>
      </c>
      <c r="C1162" s="1">
        <v>4.0</v>
      </c>
      <c r="D1162" s="1">
        <v>1.5</v>
      </c>
      <c r="E1162" s="1">
        <v>6.0</v>
      </c>
      <c r="G1162" s="1" t="s">
        <v>29</v>
      </c>
      <c r="H1162" s="6">
        <v>45290.0</v>
      </c>
      <c r="J1162" s="3">
        <f t="shared" si="2"/>
        <v>4</v>
      </c>
      <c r="K1162" s="4">
        <f t="shared" si="3"/>
        <v>1.5</v>
      </c>
      <c r="L1162" s="4">
        <f t="shared" si="4"/>
        <v>6</v>
      </c>
      <c r="S1162" s="1" t="s">
        <v>1199</v>
      </c>
      <c r="T1162" s="4" t="str">
        <f t="shared" si="5"/>
        <v>Tea</v>
      </c>
      <c r="U1162" s="4" t="str">
        <f t="shared" si="6"/>
        <v>In-store</v>
      </c>
      <c r="V1162" s="4" t="str">
        <f t="shared" si="7"/>
        <v>UNKNOWN</v>
      </c>
      <c r="W1162" s="4">
        <f t="shared" ref="W1162:Y1162" si="1169">IF(OR(J1162 = "ERROR", J1162 = ""), "UNKNOWN", J1162)</f>
        <v>4</v>
      </c>
      <c r="X1162" s="4">
        <f t="shared" si="1169"/>
        <v>1.5</v>
      </c>
      <c r="Y1162" s="4">
        <f t="shared" si="1169"/>
        <v>6</v>
      </c>
      <c r="Z1162" s="7">
        <f t="shared" si="9"/>
        <v>45290</v>
      </c>
    </row>
    <row r="1163">
      <c r="A1163" s="1" t="s">
        <v>1200</v>
      </c>
      <c r="B1163" s="1" t="s">
        <v>22</v>
      </c>
      <c r="C1163" s="1">
        <v>5.0</v>
      </c>
      <c r="D1163" s="1">
        <v>2.0</v>
      </c>
      <c r="E1163" s="1">
        <v>10.0</v>
      </c>
      <c r="F1163" s="1" t="s">
        <v>23</v>
      </c>
      <c r="G1163" s="1" t="s">
        <v>24</v>
      </c>
      <c r="H1163" s="6">
        <v>45224.0</v>
      </c>
      <c r="J1163" s="3">
        <f t="shared" si="2"/>
        <v>5</v>
      </c>
      <c r="K1163" s="4">
        <f t="shared" si="3"/>
        <v>2</v>
      </c>
      <c r="L1163" s="4">
        <f t="shared" si="4"/>
        <v>10</v>
      </c>
      <c r="S1163" s="1" t="s">
        <v>1200</v>
      </c>
      <c r="T1163" s="4" t="str">
        <f t="shared" si="5"/>
        <v>Coffee</v>
      </c>
      <c r="U1163" s="4" t="str">
        <f t="shared" si="6"/>
        <v>Takeaway</v>
      </c>
      <c r="V1163" s="4" t="str">
        <f t="shared" si="7"/>
        <v>Credit Card</v>
      </c>
      <c r="W1163" s="4">
        <f t="shared" ref="W1163:Y1163" si="1170">IF(OR(J1163 = "ERROR", J1163 = ""), "UNKNOWN", J1163)</f>
        <v>5</v>
      </c>
      <c r="X1163" s="4">
        <f t="shared" si="1170"/>
        <v>2</v>
      </c>
      <c r="Y1163" s="4">
        <f t="shared" si="1170"/>
        <v>10</v>
      </c>
      <c r="Z1163" s="7">
        <f t="shared" si="9"/>
        <v>45224</v>
      </c>
    </row>
    <row r="1164">
      <c r="A1164" s="1" t="s">
        <v>1201</v>
      </c>
      <c r="B1164" s="1" t="s">
        <v>44</v>
      </c>
      <c r="C1164" s="1">
        <v>4.0</v>
      </c>
      <c r="D1164" s="1">
        <v>4.0</v>
      </c>
      <c r="E1164" s="1">
        <v>16.0</v>
      </c>
      <c r="G1164" s="1" t="s">
        <v>29</v>
      </c>
      <c r="H1164" s="2">
        <v>45130.0</v>
      </c>
      <c r="J1164" s="3">
        <f t="shared" si="2"/>
        <v>4</v>
      </c>
      <c r="K1164" s="4">
        <f t="shared" si="3"/>
        <v>4</v>
      </c>
      <c r="L1164" s="4">
        <f t="shared" si="4"/>
        <v>16</v>
      </c>
      <c r="S1164" s="1" t="s">
        <v>1201</v>
      </c>
      <c r="T1164" s="4" t="str">
        <f t="shared" si="5"/>
        <v>Sandwich</v>
      </c>
      <c r="U1164" s="4" t="str">
        <f t="shared" si="6"/>
        <v>In-store</v>
      </c>
      <c r="V1164" s="4" t="str">
        <f t="shared" si="7"/>
        <v>UNKNOWN</v>
      </c>
      <c r="W1164" s="4">
        <f t="shared" ref="W1164:Y1164" si="1171">IF(OR(J1164 = "ERROR", J1164 = ""), "UNKNOWN", J1164)</f>
        <v>4</v>
      </c>
      <c r="X1164" s="4">
        <f t="shared" si="1171"/>
        <v>4</v>
      </c>
      <c r="Y1164" s="4">
        <f t="shared" si="1171"/>
        <v>16</v>
      </c>
      <c r="Z1164" s="5">
        <f t="shared" si="9"/>
        <v>45130</v>
      </c>
    </row>
    <row r="1165">
      <c r="A1165" s="1" t="s">
        <v>1202</v>
      </c>
      <c r="B1165" s="1" t="s">
        <v>22</v>
      </c>
      <c r="C1165" s="1">
        <v>4.0</v>
      </c>
      <c r="D1165" s="1">
        <v>2.0</v>
      </c>
      <c r="E1165" s="1">
        <v>8.0</v>
      </c>
      <c r="F1165" s="1" t="s">
        <v>23</v>
      </c>
      <c r="J1165" s="3">
        <f t="shared" si="2"/>
        <v>4</v>
      </c>
      <c r="K1165" s="4">
        <f t="shared" si="3"/>
        <v>2</v>
      </c>
      <c r="L1165" s="4">
        <f t="shared" si="4"/>
        <v>8</v>
      </c>
      <c r="S1165" s="1" t="s">
        <v>1202</v>
      </c>
      <c r="T1165" s="4" t="str">
        <f t="shared" si="5"/>
        <v>Coffee</v>
      </c>
      <c r="U1165" s="4" t="str">
        <f t="shared" si="6"/>
        <v>UNKNOWN</v>
      </c>
      <c r="V1165" s="4" t="str">
        <f t="shared" si="7"/>
        <v>Credit Card</v>
      </c>
      <c r="W1165" s="4">
        <f t="shared" ref="W1165:Y1165" si="1172">IF(OR(J1165 = "ERROR", J1165 = ""), "UNKNOWN", J1165)</f>
        <v>4</v>
      </c>
      <c r="X1165" s="4">
        <f t="shared" si="1172"/>
        <v>2</v>
      </c>
      <c r="Y1165" s="4">
        <f t="shared" si="1172"/>
        <v>8</v>
      </c>
      <c r="Z1165" s="4" t="str">
        <f t="shared" si="9"/>
        <v>UNKNOWN</v>
      </c>
    </row>
    <row r="1166">
      <c r="A1166" s="1" t="s">
        <v>1203</v>
      </c>
      <c r="B1166" s="1" t="s">
        <v>32</v>
      </c>
      <c r="C1166" s="1">
        <v>4.0</v>
      </c>
      <c r="D1166" s="1">
        <v>1.0</v>
      </c>
      <c r="E1166" s="1">
        <v>4.0</v>
      </c>
      <c r="H1166" s="6">
        <v>45214.0</v>
      </c>
      <c r="J1166" s="3">
        <f t="shared" si="2"/>
        <v>4</v>
      </c>
      <c r="K1166" s="4">
        <f t="shared" si="3"/>
        <v>1</v>
      </c>
      <c r="L1166" s="4">
        <f t="shared" si="4"/>
        <v>4</v>
      </c>
      <c r="S1166" s="1" t="s">
        <v>1203</v>
      </c>
      <c r="T1166" s="4" t="str">
        <f t="shared" si="5"/>
        <v>Cookie</v>
      </c>
      <c r="U1166" s="4" t="str">
        <f t="shared" si="6"/>
        <v>UNKNOWN</v>
      </c>
      <c r="V1166" s="4" t="str">
        <f t="shared" si="7"/>
        <v>UNKNOWN</v>
      </c>
      <c r="W1166" s="4">
        <f t="shared" ref="W1166:Y1166" si="1173">IF(OR(J1166 = "ERROR", J1166 = ""), "UNKNOWN", J1166)</f>
        <v>4</v>
      </c>
      <c r="X1166" s="4">
        <f t="shared" si="1173"/>
        <v>1</v>
      </c>
      <c r="Y1166" s="4">
        <f t="shared" si="1173"/>
        <v>4</v>
      </c>
      <c r="Z1166" s="7">
        <f t="shared" si="9"/>
        <v>45214</v>
      </c>
    </row>
    <row r="1167">
      <c r="A1167" s="1" t="s">
        <v>1204</v>
      </c>
      <c r="B1167" s="1" t="s">
        <v>36</v>
      </c>
      <c r="C1167" s="1">
        <v>5.0</v>
      </c>
      <c r="D1167" s="1">
        <v>5.0</v>
      </c>
      <c r="E1167" s="1" t="s">
        <v>30</v>
      </c>
      <c r="G1167" s="1" t="s">
        <v>24</v>
      </c>
      <c r="H1167" s="2">
        <v>45125.0</v>
      </c>
      <c r="J1167" s="3">
        <f t="shared" si="2"/>
        <v>5</v>
      </c>
      <c r="K1167" s="4">
        <f t="shared" si="3"/>
        <v>5</v>
      </c>
      <c r="L1167" s="4">
        <f t="shared" si="4"/>
        <v>25</v>
      </c>
      <c r="S1167" s="1" t="s">
        <v>1204</v>
      </c>
      <c r="T1167" s="4" t="str">
        <f t="shared" si="5"/>
        <v>Salad</v>
      </c>
      <c r="U1167" s="4" t="str">
        <f t="shared" si="6"/>
        <v>Takeaway</v>
      </c>
      <c r="V1167" s="4" t="str">
        <f t="shared" si="7"/>
        <v>UNKNOWN</v>
      </c>
      <c r="W1167" s="4">
        <f t="shared" ref="W1167:Y1167" si="1174">IF(OR(J1167 = "ERROR", J1167 = ""), "UNKNOWN", J1167)</f>
        <v>5</v>
      </c>
      <c r="X1167" s="4">
        <f t="shared" si="1174"/>
        <v>5</v>
      </c>
      <c r="Y1167" s="4">
        <f t="shared" si="1174"/>
        <v>25</v>
      </c>
      <c r="Z1167" s="5">
        <f t="shared" si="9"/>
        <v>45125</v>
      </c>
    </row>
    <row r="1168">
      <c r="A1168" s="1" t="s">
        <v>1205</v>
      </c>
      <c r="B1168" s="1" t="s">
        <v>27</v>
      </c>
      <c r="C1168" s="1">
        <v>5.0</v>
      </c>
      <c r="D1168" s="1">
        <v>3.0</v>
      </c>
      <c r="E1168" s="1">
        <v>15.0</v>
      </c>
      <c r="F1168" s="1" t="s">
        <v>28</v>
      </c>
      <c r="G1168" s="1" t="s">
        <v>29</v>
      </c>
      <c r="H1168" s="6">
        <v>45286.0</v>
      </c>
      <c r="J1168" s="3">
        <f t="shared" si="2"/>
        <v>5</v>
      </c>
      <c r="K1168" s="4">
        <f t="shared" si="3"/>
        <v>3</v>
      </c>
      <c r="L1168" s="4">
        <f t="shared" si="4"/>
        <v>15</v>
      </c>
      <c r="S1168" s="1" t="s">
        <v>1205</v>
      </c>
      <c r="T1168" s="4" t="str">
        <f t="shared" si="5"/>
        <v>Cake</v>
      </c>
      <c r="U1168" s="4" t="str">
        <f t="shared" si="6"/>
        <v>In-store</v>
      </c>
      <c r="V1168" s="4" t="str">
        <f t="shared" si="7"/>
        <v>Cash</v>
      </c>
      <c r="W1168" s="4">
        <f t="shared" ref="W1168:Y1168" si="1175">IF(OR(J1168 = "ERROR", J1168 = ""), "UNKNOWN", J1168)</f>
        <v>5</v>
      </c>
      <c r="X1168" s="4">
        <f t="shared" si="1175"/>
        <v>3</v>
      </c>
      <c r="Y1168" s="4">
        <f t="shared" si="1175"/>
        <v>15</v>
      </c>
      <c r="Z1168" s="7">
        <f t="shared" si="9"/>
        <v>45286</v>
      </c>
    </row>
    <row r="1169">
      <c r="A1169" s="1" t="s">
        <v>1206</v>
      </c>
      <c r="B1169" s="1" t="s">
        <v>30</v>
      </c>
      <c r="C1169" s="1">
        <v>3.0</v>
      </c>
      <c r="D1169" s="1">
        <v>1.5</v>
      </c>
      <c r="E1169" s="1">
        <v>4.5</v>
      </c>
      <c r="F1169" s="1" t="s">
        <v>28</v>
      </c>
      <c r="G1169" s="1" t="s">
        <v>29</v>
      </c>
      <c r="H1169" s="2">
        <v>45194.0</v>
      </c>
      <c r="J1169" s="3">
        <f t="shared" si="2"/>
        <v>3</v>
      </c>
      <c r="K1169" s="4">
        <f t="shared" si="3"/>
        <v>1.5</v>
      </c>
      <c r="L1169" s="4">
        <f t="shared" si="4"/>
        <v>4.5</v>
      </c>
      <c r="S1169" s="1" t="s">
        <v>1206</v>
      </c>
      <c r="T1169" s="4" t="str">
        <f t="shared" si="5"/>
        <v>UNKNOWN</v>
      </c>
      <c r="U1169" s="4" t="str">
        <f t="shared" si="6"/>
        <v>In-store</v>
      </c>
      <c r="V1169" s="4" t="str">
        <f t="shared" si="7"/>
        <v>Cash</v>
      </c>
      <c r="W1169" s="4">
        <f t="shared" ref="W1169:Y1169" si="1176">IF(OR(J1169 = "ERROR", J1169 = ""), "UNKNOWN", J1169)</f>
        <v>3</v>
      </c>
      <c r="X1169" s="4">
        <f t="shared" si="1176"/>
        <v>1.5</v>
      </c>
      <c r="Y1169" s="4">
        <f t="shared" si="1176"/>
        <v>4.5</v>
      </c>
      <c r="Z1169" s="5">
        <f t="shared" si="9"/>
        <v>45194</v>
      </c>
    </row>
    <row r="1170">
      <c r="A1170" s="1" t="s">
        <v>1207</v>
      </c>
      <c r="B1170" s="1" t="s">
        <v>44</v>
      </c>
      <c r="C1170" s="1">
        <v>5.0</v>
      </c>
      <c r="D1170" s="1">
        <v>4.0</v>
      </c>
      <c r="E1170" s="1">
        <v>20.0</v>
      </c>
      <c r="H1170" s="2">
        <v>45187.0</v>
      </c>
      <c r="J1170" s="3">
        <f t="shared" si="2"/>
        <v>5</v>
      </c>
      <c r="K1170" s="4">
        <f t="shared" si="3"/>
        <v>4</v>
      </c>
      <c r="L1170" s="4">
        <f t="shared" si="4"/>
        <v>20</v>
      </c>
      <c r="S1170" s="1" t="s">
        <v>1207</v>
      </c>
      <c r="T1170" s="4" t="str">
        <f t="shared" si="5"/>
        <v>Sandwich</v>
      </c>
      <c r="U1170" s="4" t="str">
        <f t="shared" si="6"/>
        <v>UNKNOWN</v>
      </c>
      <c r="V1170" s="4" t="str">
        <f t="shared" si="7"/>
        <v>UNKNOWN</v>
      </c>
      <c r="W1170" s="4">
        <f t="shared" ref="W1170:Y1170" si="1177">IF(OR(J1170 = "ERROR", J1170 = ""), "UNKNOWN", J1170)</f>
        <v>5</v>
      </c>
      <c r="X1170" s="4">
        <f t="shared" si="1177"/>
        <v>4</v>
      </c>
      <c r="Y1170" s="4">
        <f t="shared" si="1177"/>
        <v>20</v>
      </c>
      <c r="Z1170" s="5">
        <f t="shared" si="9"/>
        <v>45187</v>
      </c>
    </row>
    <row r="1171">
      <c r="A1171" s="1" t="s">
        <v>1208</v>
      </c>
      <c r="B1171" s="1" t="s">
        <v>22</v>
      </c>
      <c r="C1171" s="1">
        <v>3.0</v>
      </c>
      <c r="D1171" s="1">
        <v>2.0</v>
      </c>
      <c r="E1171" s="1">
        <v>6.0</v>
      </c>
      <c r="F1171" s="1" t="s">
        <v>23</v>
      </c>
      <c r="H1171" s="6">
        <v>45280.0</v>
      </c>
      <c r="J1171" s="3">
        <f t="shared" si="2"/>
        <v>3</v>
      </c>
      <c r="K1171" s="4">
        <f t="shared" si="3"/>
        <v>2</v>
      </c>
      <c r="L1171" s="4">
        <f t="shared" si="4"/>
        <v>6</v>
      </c>
      <c r="S1171" s="1" t="s">
        <v>1208</v>
      </c>
      <c r="T1171" s="4" t="str">
        <f t="shared" si="5"/>
        <v>Coffee</v>
      </c>
      <c r="U1171" s="4" t="str">
        <f t="shared" si="6"/>
        <v>UNKNOWN</v>
      </c>
      <c r="V1171" s="4" t="str">
        <f t="shared" si="7"/>
        <v>Credit Card</v>
      </c>
      <c r="W1171" s="4">
        <f t="shared" ref="W1171:Y1171" si="1178">IF(OR(J1171 = "ERROR", J1171 = ""), "UNKNOWN", J1171)</f>
        <v>3</v>
      </c>
      <c r="X1171" s="4">
        <f t="shared" si="1178"/>
        <v>2</v>
      </c>
      <c r="Y1171" s="4">
        <f t="shared" si="1178"/>
        <v>6</v>
      </c>
      <c r="Z1171" s="7">
        <f t="shared" si="9"/>
        <v>45280</v>
      </c>
    </row>
    <row r="1172">
      <c r="A1172" s="1" t="s">
        <v>1209</v>
      </c>
      <c r="B1172" s="1" t="s">
        <v>22</v>
      </c>
      <c r="C1172" s="1" t="s">
        <v>30</v>
      </c>
      <c r="D1172" s="1">
        <v>2.0</v>
      </c>
      <c r="E1172" s="1">
        <v>10.0</v>
      </c>
      <c r="H1172" s="1" t="s">
        <v>25</v>
      </c>
      <c r="J1172" s="3">
        <f t="shared" si="2"/>
        <v>5</v>
      </c>
      <c r="K1172" s="4">
        <f t="shared" si="3"/>
        <v>2</v>
      </c>
      <c r="L1172" s="4">
        <f t="shared" si="4"/>
        <v>10</v>
      </c>
      <c r="S1172" s="1" t="s">
        <v>1209</v>
      </c>
      <c r="T1172" s="4" t="str">
        <f t="shared" si="5"/>
        <v>Coffee</v>
      </c>
      <c r="U1172" s="4" t="str">
        <f t="shared" si="6"/>
        <v>UNKNOWN</v>
      </c>
      <c r="V1172" s="4" t="str">
        <f t="shared" si="7"/>
        <v>UNKNOWN</v>
      </c>
      <c r="W1172" s="4">
        <f t="shared" ref="W1172:Y1172" si="1179">IF(OR(J1172 = "ERROR", J1172 = ""), "UNKNOWN", J1172)</f>
        <v>5</v>
      </c>
      <c r="X1172" s="4">
        <f t="shared" si="1179"/>
        <v>2</v>
      </c>
      <c r="Y1172" s="4">
        <f t="shared" si="1179"/>
        <v>10</v>
      </c>
      <c r="Z1172" s="4" t="str">
        <f t="shared" si="9"/>
        <v>UNKNOWN</v>
      </c>
    </row>
    <row r="1173">
      <c r="A1173" s="1" t="s">
        <v>1210</v>
      </c>
      <c r="B1173" s="1" t="s">
        <v>22</v>
      </c>
      <c r="C1173" s="1">
        <v>4.0</v>
      </c>
      <c r="D1173" s="1">
        <v>2.0</v>
      </c>
      <c r="E1173" s="1">
        <v>8.0</v>
      </c>
      <c r="F1173" s="1" t="s">
        <v>39</v>
      </c>
      <c r="G1173" s="1" t="s">
        <v>24</v>
      </c>
      <c r="H1173" s="2">
        <v>44991.0</v>
      </c>
      <c r="J1173" s="3">
        <f t="shared" si="2"/>
        <v>4</v>
      </c>
      <c r="K1173" s="4">
        <f t="shared" si="3"/>
        <v>2</v>
      </c>
      <c r="L1173" s="4">
        <f t="shared" si="4"/>
        <v>8</v>
      </c>
      <c r="S1173" s="1" t="s">
        <v>1210</v>
      </c>
      <c r="T1173" s="4" t="str">
        <f t="shared" si="5"/>
        <v>Coffee</v>
      </c>
      <c r="U1173" s="4" t="str">
        <f t="shared" si="6"/>
        <v>Takeaway</v>
      </c>
      <c r="V1173" s="4" t="str">
        <f t="shared" si="7"/>
        <v>Digital Wallet</v>
      </c>
      <c r="W1173" s="4">
        <f t="shared" ref="W1173:Y1173" si="1180">IF(OR(J1173 = "ERROR", J1173 = ""), "UNKNOWN", J1173)</f>
        <v>4</v>
      </c>
      <c r="X1173" s="4">
        <f t="shared" si="1180"/>
        <v>2</v>
      </c>
      <c r="Y1173" s="4">
        <f t="shared" si="1180"/>
        <v>8</v>
      </c>
      <c r="Z1173" s="5">
        <f t="shared" si="9"/>
        <v>44991</v>
      </c>
    </row>
    <row r="1174">
      <c r="A1174" s="1" t="s">
        <v>1211</v>
      </c>
      <c r="B1174" s="1" t="s">
        <v>32</v>
      </c>
      <c r="C1174" s="1">
        <v>1.0</v>
      </c>
      <c r="D1174" s="1">
        <v>1.0</v>
      </c>
      <c r="E1174" s="1">
        <v>1.0</v>
      </c>
      <c r="F1174" s="1" t="s">
        <v>39</v>
      </c>
      <c r="H1174" s="2">
        <v>45115.0</v>
      </c>
      <c r="J1174" s="3">
        <f t="shared" si="2"/>
        <v>1</v>
      </c>
      <c r="K1174" s="4">
        <f t="shared" si="3"/>
        <v>1</v>
      </c>
      <c r="L1174" s="4">
        <f t="shared" si="4"/>
        <v>1</v>
      </c>
      <c r="S1174" s="1" t="s">
        <v>1211</v>
      </c>
      <c r="T1174" s="4" t="str">
        <f t="shared" si="5"/>
        <v>Cookie</v>
      </c>
      <c r="U1174" s="4" t="str">
        <f t="shared" si="6"/>
        <v>UNKNOWN</v>
      </c>
      <c r="V1174" s="4" t="str">
        <f t="shared" si="7"/>
        <v>Digital Wallet</v>
      </c>
      <c r="W1174" s="4">
        <f t="shared" ref="W1174:Y1174" si="1181">IF(OR(J1174 = "ERROR", J1174 = ""), "UNKNOWN", J1174)</f>
        <v>1</v>
      </c>
      <c r="X1174" s="4">
        <f t="shared" si="1181"/>
        <v>1</v>
      </c>
      <c r="Y1174" s="4">
        <f t="shared" si="1181"/>
        <v>1</v>
      </c>
      <c r="Z1174" s="5">
        <f t="shared" si="9"/>
        <v>45115</v>
      </c>
    </row>
    <row r="1175">
      <c r="A1175" s="1" t="s">
        <v>1212</v>
      </c>
      <c r="B1175" s="1" t="s">
        <v>55</v>
      </c>
      <c r="C1175" s="1">
        <v>4.0</v>
      </c>
      <c r="D1175" s="1">
        <v>3.0</v>
      </c>
      <c r="E1175" s="1">
        <v>12.0</v>
      </c>
      <c r="H1175" s="2">
        <v>45013.0</v>
      </c>
      <c r="J1175" s="3">
        <f t="shared" si="2"/>
        <v>4</v>
      </c>
      <c r="K1175" s="4">
        <f t="shared" si="3"/>
        <v>3</v>
      </c>
      <c r="L1175" s="4">
        <f t="shared" si="4"/>
        <v>12</v>
      </c>
      <c r="S1175" s="1" t="s">
        <v>1212</v>
      </c>
      <c r="T1175" s="4" t="str">
        <f t="shared" si="5"/>
        <v>Juice</v>
      </c>
      <c r="U1175" s="4" t="str">
        <f t="shared" si="6"/>
        <v>UNKNOWN</v>
      </c>
      <c r="V1175" s="4" t="str">
        <f t="shared" si="7"/>
        <v>UNKNOWN</v>
      </c>
      <c r="W1175" s="4">
        <f t="shared" ref="W1175:Y1175" si="1182">IF(OR(J1175 = "ERROR", J1175 = ""), "UNKNOWN", J1175)</f>
        <v>4</v>
      </c>
      <c r="X1175" s="4">
        <f t="shared" si="1182"/>
        <v>3</v>
      </c>
      <c r="Y1175" s="4">
        <f t="shared" si="1182"/>
        <v>12</v>
      </c>
      <c r="Z1175" s="5">
        <f t="shared" si="9"/>
        <v>45013</v>
      </c>
    </row>
    <row r="1176">
      <c r="A1176" s="1" t="s">
        <v>1213</v>
      </c>
      <c r="B1176" s="1" t="s">
        <v>22</v>
      </c>
      <c r="C1176" s="1">
        <v>4.0</v>
      </c>
      <c r="D1176" s="1">
        <v>2.0</v>
      </c>
      <c r="E1176" s="1">
        <v>8.0</v>
      </c>
      <c r="F1176" s="1" t="s">
        <v>39</v>
      </c>
      <c r="G1176" s="1" t="s">
        <v>29</v>
      </c>
      <c r="H1176" s="2">
        <v>45108.0</v>
      </c>
      <c r="J1176" s="3">
        <f t="shared" si="2"/>
        <v>4</v>
      </c>
      <c r="K1176" s="4">
        <f t="shared" si="3"/>
        <v>2</v>
      </c>
      <c r="L1176" s="4">
        <f t="shared" si="4"/>
        <v>8</v>
      </c>
      <c r="S1176" s="1" t="s">
        <v>1213</v>
      </c>
      <c r="T1176" s="4" t="str">
        <f t="shared" si="5"/>
        <v>Coffee</v>
      </c>
      <c r="U1176" s="4" t="str">
        <f t="shared" si="6"/>
        <v>In-store</v>
      </c>
      <c r="V1176" s="4" t="str">
        <f t="shared" si="7"/>
        <v>Digital Wallet</v>
      </c>
      <c r="W1176" s="4">
        <f t="shared" ref="W1176:Y1176" si="1183">IF(OR(J1176 = "ERROR", J1176 = ""), "UNKNOWN", J1176)</f>
        <v>4</v>
      </c>
      <c r="X1176" s="4">
        <f t="shared" si="1183"/>
        <v>2</v>
      </c>
      <c r="Y1176" s="4">
        <f t="shared" si="1183"/>
        <v>8</v>
      </c>
      <c r="Z1176" s="5">
        <f t="shared" si="9"/>
        <v>45108</v>
      </c>
    </row>
    <row r="1177">
      <c r="A1177" s="1" t="s">
        <v>1214</v>
      </c>
      <c r="B1177" s="1" t="s">
        <v>41</v>
      </c>
      <c r="C1177" s="1">
        <v>4.0</v>
      </c>
      <c r="D1177" s="1">
        <v>4.0</v>
      </c>
      <c r="E1177" s="1">
        <v>16.0</v>
      </c>
      <c r="F1177" s="1" t="s">
        <v>39</v>
      </c>
      <c r="G1177" s="1" t="s">
        <v>29</v>
      </c>
      <c r="H1177" s="1" t="s">
        <v>25</v>
      </c>
      <c r="J1177" s="3">
        <f t="shared" si="2"/>
        <v>4</v>
      </c>
      <c r="K1177" s="4">
        <f t="shared" si="3"/>
        <v>4</v>
      </c>
      <c r="L1177" s="4">
        <f t="shared" si="4"/>
        <v>16</v>
      </c>
      <c r="S1177" s="1" t="s">
        <v>1214</v>
      </c>
      <c r="T1177" s="4" t="str">
        <f t="shared" si="5"/>
        <v>Smoothie</v>
      </c>
      <c r="U1177" s="4" t="str">
        <f t="shared" si="6"/>
        <v>In-store</v>
      </c>
      <c r="V1177" s="4" t="str">
        <f t="shared" si="7"/>
        <v>Digital Wallet</v>
      </c>
      <c r="W1177" s="4">
        <f t="shared" ref="W1177:Y1177" si="1184">IF(OR(J1177 = "ERROR", J1177 = ""), "UNKNOWN", J1177)</f>
        <v>4</v>
      </c>
      <c r="X1177" s="4">
        <f t="shared" si="1184"/>
        <v>4</v>
      </c>
      <c r="Y1177" s="4">
        <f t="shared" si="1184"/>
        <v>16</v>
      </c>
      <c r="Z1177" s="4" t="str">
        <f t="shared" si="9"/>
        <v>UNKNOWN</v>
      </c>
    </row>
    <row r="1178">
      <c r="A1178" s="1" t="s">
        <v>1215</v>
      </c>
      <c r="B1178" s="1" t="s">
        <v>27</v>
      </c>
      <c r="C1178" s="1">
        <v>3.0</v>
      </c>
      <c r="D1178" s="1">
        <v>3.0</v>
      </c>
      <c r="E1178" s="1">
        <v>9.0</v>
      </c>
      <c r="G1178" s="1" t="s">
        <v>30</v>
      </c>
      <c r="H1178" s="2">
        <v>45263.0</v>
      </c>
      <c r="J1178" s="3">
        <f t="shared" si="2"/>
        <v>3</v>
      </c>
      <c r="K1178" s="4">
        <f t="shared" si="3"/>
        <v>3</v>
      </c>
      <c r="L1178" s="4">
        <f t="shared" si="4"/>
        <v>9</v>
      </c>
      <c r="S1178" s="1" t="s">
        <v>1215</v>
      </c>
      <c r="T1178" s="4" t="str">
        <f t="shared" si="5"/>
        <v>Cake</v>
      </c>
      <c r="U1178" s="4" t="str">
        <f t="shared" si="6"/>
        <v>UNKNOWN</v>
      </c>
      <c r="V1178" s="4" t="str">
        <f t="shared" si="7"/>
        <v>UNKNOWN</v>
      </c>
      <c r="W1178" s="4">
        <f t="shared" ref="W1178:Y1178" si="1185">IF(OR(J1178 = "ERROR", J1178 = ""), "UNKNOWN", J1178)</f>
        <v>3</v>
      </c>
      <c r="X1178" s="4">
        <f t="shared" si="1185"/>
        <v>3</v>
      </c>
      <c r="Y1178" s="4">
        <f t="shared" si="1185"/>
        <v>9</v>
      </c>
      <c r="Z1178" s="5">
        <f t="shared" si="9"/>
        <v>45263</v>
      </c>
    </row>
    <row r="1179">
      <c r="A1179" s="1" t="s">
        <v>1216</v>
      </c>
      <c r="B1179" s="1" t="s">
        <v>27</v>
      </c>
      <c r="C1179" s="1">
        <v>5.0</v>
      </c>
      <c r="D1179" s="1">
        <v>3.0</v>
      </c>
      <c r="E1179" s="1">
        <v>15.0</v>
      </c>
      <c r="F1179" s="1" t="s">
        <v>39</v>
      </c>
      <c r="H1179" s="2">
        <v>45010.0</v>
      </c>
      <c r="J1179" s="3">
        <f t="shared" si="2"/>
        <v>5</v>
      </c>
      <c r="K1179" s="4">
        <f t="shared" si="3"/>
        <v>3</v>
      </c>
      <c r="L1179" s="4">
        <f t="shared" si="4"/>
        <v>15</v>
      </c>
      <c r="S1179" s="1" t="s">
        <v>1216</v>
      </c>
      <c r="T1179" s="4" t="str">
        <f t="shared" si="5"/>
        <v>Cake</v>
      </c>
      <c r="U1179" s="4" t="str">
        <f t="shared" si="6"/>
        <v>UNKNOWN</v>
      </c>
      <c r="V1179" s="4" t="str">
        <f t="shared" si="7"/>
        <v>Digital Wallet</v>
      </c>
      <c r="W1179" s="4">
        <f t="shared" ref="W1179:Y1179" si="1186">IF(OR(J1179 = "ERROR", J1179 = ""), "UNKNOWN", J1179)</f>
        <v>5</v>
      </c>
      <c r="X1179" s="4">
        <f t="shared" si="1186"/>
        <v>3</v>
      </c>
      <c r="Y1179" s="4">
        <f t="shared" si="1186"/>
        <v>15</v>
      </c>
      <c r="Z1179" s="5">
        <f t="shared" si="9"/>
        <v>45010</v>
      </c>
    </row>
    <row r="1180">
      <c r="A1180" s="1" t="s">
        <v>1217</v>
      </c>
      <c r="B1180" s="1" t="s">
        <v>36</v>
      </c>
      <c r="C1180" s="1">
        <v>5.0</v>
      </c>
      <c r="D1180" s="1">
        <v>5.0</v>
      </c>
      <c r="E1180" s="1">
        <v>25.0</v>
      </c>
      <c r="F1180" s="1" t="s">
        <v>28</v>
      </c>
      <c r="G1180" s="1" t="s">
        <v>29</v>
      </c>
      <c r="H1180" s="2">
        <v>45141.0</v>
      </c>
      <c r="J1180" s="3">
        <f t="shared" si="2"/>
        <v>5</v>
      </c>
      <c r="K1180" s="4">
        <f t="shared" si="3"/>
        <v>5</v>
      </c>
      <c r="L1180" s="4">
        <f t="shared" si="4"/>
        <v>25</v>
      </c>
      <c r="S1180" s="1" t="s">
        <v>1217</v>
      </c>
      <c r="T1180" s="4" t="str">
        <f t="shared" si="5"/>
        <v>Salad</v>
      </c>
      <c r="U1180" s="4" t="str">
        <f t="shared" si="6"/>
        <v>In-store</v>
      </c>
      <c r="V1180" s="4" t="str">
        <f t="shared" si="7"/>
        <v>Cash</v>
      </c>
      <c r="W1180" s="4">
        <f t="shared" ref="W1180:Y1180" si="1187">IF(OR(J1180 = "ERROR", J1180 = ""), "UNKNOWN", J1180)</f>
        <v>5</v>
      </c>
      <c r="X1180" s="4">
        <f t="shared" si="1187"/>
        <v>5</v>
      </c>
      <c r="Y1180" s="4">
        <f t="shared" si="1187"/>
        <v>25</v>
      </c>
      <c r="Z1180" s="5">
        <f t="shared" si="9"/>
        <v>45141</v>
      </c>
    </row>
    <row r="1181">
      <c r="A1181" s="1" t="s">
        <v>1218</v>
      </c>
      <c r="B1181" s="1" t="s">
        <v>32</v>
      </c>
      <c r="C1181" s="1">
        <v>1.0</v>
      </c>
      <c r="D1181" s="1">
        <v>1.0</v>
      </c>
      <c r="E1181" s="1">
        <v>1.0</v>
      </c>
      <c r="F1181" s="1" t="s">
        <v>23</v>
      </c>
      <c r="H1181" s="2">
        <v>45046.0</v>
      </c>
      <c r="J1181" s="3">
        <f t="shared" si="2"/>
        <v>1</v>
      </c>
      <c r="K1181" s="4">
        <f t="shared" si="3"/>
        <v>1</v>
      </c>
      <c r="L1181" s="4">
        <f t="shared" si="4"/>
        <v>1</v>
      </c>
      <c r="S1181" s="1" t="s">
        <v>1218</v>
      </c>
      <c r="T1181" s="4" t="str">
        <f t="shared" si="5"/>
        <v>Cookie</v>
      </c>
      <c r="U1181" s="4" t="str">
        <f t="shared" si="6"/>
        <v>UNKNOWN</v>
      </c>
      <c r="V1181" s="4" t="str">
        <f t="shared" si="7"/>
        <v>Credit Card</v>
      </c>
      <c r="W1181" s="4">
        <f t="shared" ref="W1181:Y1181" si="1188">IF(OR(J1181 = "ERROR", J1181 = ""), "UNKNOWN", J1181)</f>
        <v>1</v>
      </c>
      <c r="X1181" s="4">
        <f t="shared" si="1188"/>
        <v>1</v>
      </c>
      <c r="Y1181" s="4">
        <f t="shared" si="1188"/>
        <v>1</v>
      </c>
      <c r="Z1181" s="5">
        <f t="shared" si="9"/>
        <v>45046</v>
      </c>
    </row>
    <row r="1182">
      <c r="A1182" s="1" t="s">
        <v>1219</v>
      </c>
      <c r="B1182" s="1" t="s">
        <v>32</v>
      </c>
      <c r="C1182" s="1">
        <v>3.0</v>
      </c>
      <c r="D1182" s="1">
        <v>1.0</v>
      </c>
      <c r="E1182" s="1">
        <v>3.0</v>
      </c>
      <c r="F1182" s="1" t="s">
        <v>28</v>
      </c>
      <c r="H1182" s="2">
        <v>45013.0</v>
      </c>
      <c r="J1182" s="3">
        <f t="shared" si="2"/>
        <v>3</v>
      </c>
      <c r="K1182" s="4">
        <f t="shared" si="3"/>
        <v>1</v>
      </c>
      <c r="L1182" s="4">
        <f t="shared" si="4"/>
        <v>3</v>
      </c>
      <c r="S1182" s="1" t="s">
        <v>1219</v>
      </c>
      <c r="T1182" s="4" t="str">
        <f t="shared" si="5"/>
        <v>Cookie</v>
      </c>
      <c r="U1182" s="4" t="str">
        <f t="shared" si="6"/>
        <v>UNKNOWN</v>
      </c>
      <c r="V1182" s="4" t="str">
        <f t="shared" si="7"/>
        <v>Cash</v>
      </c>
      <c r="W1182" s="4">
        <f t="shared" ref="W1182:Y1182" si="1189">IF(OR(J1182 = "ERROR", J1182 = ""), "UNKNOWN", J1182)</f>
        <v>3</v>
      </c>
      <c r="X1182" s="4">
        <f t="shared" si="1189"/>
        <v>1</v>
      </c>
      <c r="Y1182" s="4">
        <f t="shared" si="1189"/>
        <v>3</v>
      </c>
      <c r="Z1182" s="5">
        <f t="shared" si="9"/>
        <v>45013</v>
      </c>
    </row>
    <row r="1183">
      <c r="A1183" s="1" t="s">
        <v>1220</v>
      </c>
      <c r="B1183" s="1" t="s">
        <v>55</v>
      </c>
      <c r="C1183" s="1">
        <v>3.0</v>
      </c>
      <c r="D1183" s="1">
        <v>3.0</v>
      </c>
      <c r="E1183" s="1">
        <v>9.0</v>
      </c>
      <c r="F1183" s="1" t="s">
        <v>23</v>
      </c>
      <c r="H1183" s="6">
        <v>45272.0</v>
      </c>
      <c r="J1183" s="3">
        <f t="shared" si="2"/>
        <v>3</v>
      </c>
      <c r="K1183" s="4">
        <f t="shared" si="3"/>
        <v>3</v>
      </c>
      <c r="L1183" s="4">
        <f t="shared" si="4"/>
        <v>9</v>
      </c>
      <c r="S1183" s="1" t="s">
        <v>1220</v>
      </c>
      <c r="T1183" s="4" t="str">
        <f t="shared" si="5"/>
        <v>Juice</v>
      </c>
      <c r="U1183" s="4" t="str">
        <f t="shared" si="6"/>
        <v>UNKNOWN</v>
      </c>
      <c r="V1183" s="4" t="str">
        <f t="shared" si="7"/>
        <v>Credit Card</v>
      </c>
      <c r="W1183" s="4">
        <f t="shared" ref="W1183:Y1183" si="1190">IF(OR(J1183 = "ERROR", J1183 = ""), "UNKNOWN", J1183)</f>
        <v>3</v>
      </c>
      <c r="X1183" s="4">
        <f t="shared" si="1190"/>
        <v>3</v>
      </c>
      <c r="Y1183" s="4">
        <f t="shared" si="1190"/>
        <v>9</v>
      </c>
      <c r="Z1183" s="7">
        <f t="shared" si="9"/>
        <v>45272</v>
      </c>
    </row>
    <row r="1184">
      <c r="A1184" s="1" t="s">
        <v>1221</v>
      </c>
      <c r="B1184" s="1" t="s">
        <v>36</v>
      </c>
      <c r="C1184" s="1">
        <v>4.0</v>
      </c>
      <c r="D1184" s="1">
        <v>5.0</v>
      </c>
      <c r="E1184" s="1">
        <v>20.0</v>
      </c>
      <c r="G1184" s="1" t="s">
        <v>24</v>
      </c>
      <c r="H1184" s="2">
        <v>45097.0</v>
      </c>
      <c r="J1184" s="3">
        <f t="shared" si="2"/>
        <v>4</v>
      </c>
      <c r="K1184" s="4">
        <f t="shared" si="3"/>
        <v>5</v>
      </c>
      <c r="L1184" s="4">
        <f t="shared" si="4"/>
        <v>20</v>
      </c>
      <c r="S1184" s="1" t="s">
        <v>1221</v>
      </c>
      <c r="T1184" s="4" t="str">
        <f t="shared" si="5"/>
        <v>Salad</v>
      </c>
      <c r="U1184" s="4" t="str">
        <f t="shared" si="6"/>
        <v>Takeaway</v>
      </c>
      <c r="V1184" s="4" t="str">
        <f t="shared" si="7"/>
        <v>UNKNOWN</v>
      </c>
      <c r="W1184" s="4">
        <f t="shared" ref="W1184:Y1184" si="1191">IF(OR(J1184 = "ERROR", J1184 = ""), "UNKNOWN", J1184)</f>
        <v>4</v>
      </c>
      <c r="X1184" s="4">
        <f t="shared" si="1191"/>
        <v>5</v>
      </c>
      <c r="Y1184" s="4">
        <f t="shared" si="1191"/>
        <v>20</v>
      </c>
      <c r="Z1184" s="5">
        <f t="shared" si="9"/>
        <v>45097</v>
      </c>
    </row>
    <row r="1185">
      <c r="A1185" s="1" t="s">
        <v>1222</v>
      </c>
      <c r="B1185" s="1" t="s">
        <v>55</v>
      </c>
      <c r="C1185" s="1">
        <v>3.0</v>
      </c>
      <c r="D1185" s="1">
        <v>3.0</v>
      </c>
      <c r="E1185" s="1">
        <v>9.0</v>
      </c>
      <c r="F1185" s="1" t="s">
        <v>23</v>
      </c>
      <c r="H1185" s="2">
        <v>44961.0</v>
      </c>
      <c r="J1185" s="3">
        <f t="shared" si="2"/>
        <v>3</v>
      </c>
      <c r="K1185" s="4">
        <f t="shared" si="3"/>
        <v>3</v>
      </c>
      <c r="L1185" s="4">
        <f t="shared" si="4"/>
        <v>9</v>
      </c>
      <c r="S1185" s="1" t="s">
        <v>1222</v>
      </c>
      <c r="T1185" s="4" t="str">
        <f t="shared" si="5"/>
        <v>Juice</v>
      </c>
      <c r="U1185" s="4" t="str">
        <f t="shared" si="6"/>
        <v>UNKNOWN</v>
      </c>
      <c r="V1185" s="4" t="str">
        <f t="shared" si="7"/>
        <v>Credit Card</v>
      </c>
      <c r="W1185" s="4">
        <f t="shared" ref="W1185:Y1185" si="1192">IF(OR(J1185 = "ERROR", J1185 = ""), "UNKNOWN", J1185)</f>
        <v>3</v>
      </c>
      <c r="X1185" s="4">
        <f t="shared" si="1192"/>
        <v>3</v>
      </c>
      <c r="Y1185" s="4">
        <f t="shared" si="1192"/>
        <v>9</v>
      </c>
      <c r="Z1185" s="5">
        <f t="shared" si="9"/>
        <v>44961</v>
      </c>
    </row>
    <row r="1186">
      <c r="A1186" s="1" t="s">
        <v>1223</v>
      </c>
      <c r="B1186" s="1" t="s">
        <v>22</v>
      </c>
      <c r="C1186" s="1">
        <v>4.0</v>
      </c>
      <c r="D1186" s="1">
        <v>2.0</v>
      </c>
      <c r="E1186" s="1">
        <v>8.0</v>
      </c>
      <c r="F1186" s="1" t="s">
        <v>39</v>
      </c>
      <c r="H1186" s="6">
        <v>45250.0</v>
      </c>
      <c r="J1186" s="3">
        <f t="shared" si="2"/>
        <v>4</v>
      </c>
      <c r="K1186" s="4">
        <f t="shared" si="3"/>
        <v>2</v>
      </c>
      <c r="L1186" s="4">
        <f t="shared" si="4"/>
        <v>8</v>
      </c>
      <c r="S1186" s="1" t="s">
        <v>1223</v>
      </c>
      <c r="T1186" s="4" t="str">
        <f t="shared" si="5"/>
        <v>Coffee</v>
      </c>
      <c r="U1186" s="4" t="str">
        <f t="shared" si="6"/>
        <v>UNKNOWN</v>
      </c>
      <c r="V1186" s="4" t="str">
        <f t="shared" si="7"/>
        <v>Digital Wallet</v>
      </c>
      <c r="W1186" s="4">
        <f t="shared" ref="W1186:Y1186" si="1193">IF(OR(J1186 = "ERROR", J1186 = ""), "UNKNOWN", J1186)</f>
        <v>4</v>
      </c>
      <c r="X1186" s="4">
        <f t="shared" si="1193"/>
        <v>2</v>
      </c>
      <c r="Y1186" s="4">
        <f t="shared" si="1193"/>
        <v>8</v>
      </c>
      <c r="Z1186" s="7">
        <f t="shared" si="9"/>
        <v>45250</v>
      </c>
    </row>
    <row r="1187">
      <c r="A1187" s="1" t="s">
        <v>1224</v>
      </c>
      <c r="B1187" s="1" t="s">
        <v>36</v>
      </c>
      <c r="C1187" s="1">
        <v>3.0</v>
      </c>
      <c r="D1187" s="1">
        <v>5.0</v>
      </c>
      <c r="E1187" s="1">
        <v>15.0</v>
      </c>
      <c r="F1187" s="1" t="s">
        <v>30</v>
      </c>
      <c r="H1187" s="2">
        <v>45048.0</v>
      </c>
      <c r="J1187" s="3">
        <f t="shared" si="2"/>
        <v>3</v>
      </c>
      <c r="K1187" s="4">
        <f t="shared" si="3"/>
        <v>5</v>
      </c>
      <c r="L1187" s="4">
        <f t="shared" si="4"/>
        <v>15</v>
      </c>
      <c r="S1187" s="1" t="s">
        <v>1224</v>
      </c>
      <c r="T1187" s="4" t="str">
        <f t="shared" si="5"/>
        <v>Salad</v>
      </c>
      <c r="U1187" s="4" t="str">
        <f t="shared" si="6"/>
        <v>UNKNOWN</v>
      </c>
      <c r="V1187" s="4" t="str">
        <f t="shared" si="7"/>
        <v>UNKNOWN</v>
      </c>
      <c r="W1187" s="4">
        <f t="shared" ref="W1187:Y1187" si="1194">IF(OR(J1187 = "ERROR", J1187 = ""), "UNKNOWN", J1187)</f>
        <v>3</v>
      </c>
      <c r="X1187" s="4">
        <f t="shared" si="1194"/>
        <v>5</v>
      </c>
      <c r="Y1187" s="4">
        <f t="shared" si="1194"/>
        <v>15</v>
      </c>
      <c r="Z1187" s="5">
        <f t="shared" si="9"/>
        <v>45048</v>
      </c>
    </row>
    <row r="1188">
      <c r="A1188" s="1" t="s">
        <v>1225</v>
      </c>
      <c r="C1188" s="1">
        <v>2.0</v>
      </c>
      <c r="D1188" s="1">
        <v>1.0</v>
      </c>
      <c r="E1188" s="1" t="s">
        <v>25</v>
      </c>
      <c r="F1188" s="1" t="s">
        <v>39</v>
      </c>
      <c r="G1188" s="1" t="s">
        <v>24</v>
      </c>
      <c r="H1188" s="2">
        <v>44986.0</v>
      </c>
      <c r="J1188" s="3">
        <f t="shared" si="2"/>
        <v>2</v>
      </c>
      <c r="K1188" s="4">
        <f t="shared" si="3"/>
        <v>1</v>
      </c>
      <c r="L1188" s="4">
        <f t="shared" si="4"/>
        <v>2</v>
      </c>
      <c r="S1188" s="1" t="s">
        <v>1225</v>
      </c>
      <c r="T1188" s="4" t="str">
        <f t="shared" si="5"/>
        <v>UNKNOWN</v>
      </c>
      <c r="U1188" s="4" t="str">
        <f t="shared" si="6"/>
        <v>Takeaway</v>
      </c>
      <c r="V1188" s="4" t="str">
        <f t="shared" si="7"/>
        <v>Digital Wallet</v>
      </c>
      <c r="W1188" s="4">
        <f t="shared" ref="W1188:Y1188" si="1195">IF(OR(J1188 = "ERROR", J1188 = ""), "UNKNOWN", J1188)</f>
        <v>2</v>
      </c>
      <c r="X1188" s="4">
        <f t="shared" si="1195"/>
        <v>1</v>
      </c>
      <c r="Y1188" s="4">
        <f t="shared" si="1195"/>
        <v>2</v>
      </c>
      <c r="Z1188" s="5">
        <f t="shared" si="9"/>
        <v>44986</v>
      </c>
    </row>
    <row r="1189">
      <c r="A1189" s="1" t="s">
        <v>1226</v>
      </c>
      <c r="B1189" s="1" t="s">
        <v>36</v>
      </c>
      <c r="C1189" s="1">
        <v>4.0</v>
      </c>
      <c r="D1189" s="1">
        <v>5.0</v>
      </c>
      <c r="E1189" s="1">
        <v>20.0</v>
      </c>
      <c r="F1189" s="1" t="s">
        <v>39</v>
      </c>
      <c r="G1189" s="1" t="s">
        <v>29</v>
      </c>
      <c r="H1189" s="2">
        <v>45267.0</v>
      </c>
      <c r="J1189" s="3">
        <f t="shared" si="2"/>
        <v>4</v>
      </c>
      <c r="K1189" s="4">
        <f t="shared" si="3"/>
        <v>5</v>
      </c>
      <c r="L1189" s="4">
        <f t="shared" si="4"/>
        <v>20</v>
      </c>
      <c r="S1189" s="1" t="s">
        <v>1226</v>
      </c>
      <c r="T1189" s="4" t="str">
        <f t="shared" si="5"/>
        <v>Salad</v>
      </c>
      <c r="U1189" s="4" t="str">
        <f t="shared" si="6"/>
        <v>In-store</v>
      </c>
      <c r="V1189" s="4" t="str">
        <f t="shared" si="7"/>
        <v>Digital Wallet</v>
      </c>
      <c r="W1189" s="4">
        <f t="shared" ref="W1189:Y1189" si="1196">IF(OR(J1189 = "ERROR", J1189 = ""), "UNKNOWN", J1189)</f>
        <v>4</v>
      </c>
      <c r="X1189" s="4">
        <f t="shared" si="1196"/>
        <v>5</v>
      </c>
      <c r="Y1189" s="4">
        <f t="shared" si="1196"/>
        <v>20</v>
      </c>
      <c r="Z1189" s="5">
        <f t="shared" si="9"/>
        <v>45267</v>
      </c>
    </row>
    <row r="1190">
      <c r="A1190" s="1" t="s">
        <v>1227</v>
      </c>
      <c r="B1190" s="1" t="s">
        <v>36</v>
      </c>
      <c r="C1190" s="1">
        <v>4.0</v>
      </c>
      <c r="D1190" s="1">
        <v>5.0</v>
      </c>
      <c r="E1190" s="1">
        <v>20.0</v>
      </c>
      <c r="F1190" s="1" t="s">
        <v>28</v>
      </c>
      <c r="G1190" s="1" t="s">
        <v>29</v>
      </c>
      <c r="H1190" s="6">
        <v>45255.0</v>
      </c>
      <c r="J1190" s="3">
        <f t="shared" si="2"/>
        <v>4</v>
      </c>
      <c r="K1190" s="4">
        <f t="shared" si="3"/>
        <v>5</v>
      </c>
      <c r="L1190" s="4">
        <f t="shared" si="4"/>
        <v>20</v>
      </c>
      <c r="S1190" s="1" t="s">
        <v>1227</v>
      </c>
      <c r="T1190" s="4" t="str">
        <f t="shared" si="5"/>
        <v>Salad</v>
      </c>
      <c r="U1190" s="4" t="str">
        <f t="shared" si="6"/>
        <v>In-store</v>
      </c>
      <c r="V1190" s="4" t="str">
        <f t="shared" si="7"/>
        <v>Cash</v>
      </c>
      <c r="W1190" s="4">
        <f t="shared" ref="W1190:Y1190" si="1197">IF(OR(J1190 = "ERROR", J1190 = ""), "UNKNOWN", J1190)</f>
        <v>4</v>
      </c>
      <c r="X1190" s="4">
        <f t="shared" si="1197"/>
        <v>5</v>
      </c>
      <c r="Y1190" s="4">
        <f t="shared" si="1197"/>
        <v>20</v>
      </c>
      <c r="Z1190" s="7">
        <f t="shared" si="9"/>
        <v>45255</v>
      </c>
    </row>
    <row r="1191">
      <c r="A1191" s="1" t="s">
        <v>1228</v>
      </c>
      <c r="B1191" s="1" t="s">
        <v>55</v>
      </c>
      <c r="C1191" s="1">
        <v>4.0</v>
      </c>
      <c r="D1191" s="1">
        <v>3.0</v>
      </c>
      <c r="E1191" s="1">
        <v>12.0</v>
      </c>
      <c r="H1191" s="6">
        <v>45218.0</v>
      </c>
      <c r="J1191" s="3">
        <f t="shared" si="2"/>
        <v>4</v>
      </c>
      <c r="K1191" s="4">
        <f t="shared" si="3"/>
        <v>3</v>
      </c>
      <c r="L1191" s="4">
        <f t="shared" si="4"/>
        <v>12</v>
      </c>
      <c r="S1191" s="1" t="s">
        <v>1228</v>
      </c>
      <c r="T1191" s="4" t="str">
        <f t="shared" si="5"/>
        <v>Juice</v>
      </c>
      <c r="U1191" s="4" t="str">
        <f t="shared" si="6"/>
        <v>UNKNOWN</v>
      </c>
      <c r="V1191" s="4" t="str">
        <f t="shared" si="7"/>
        <v>UNKNOWN</v>
      </c>
      <c r="W1191" s="4">
        <f t="shared" ref="W1191:Y1191" si="1198">IF(OR(J1191 = "ERROR", J1191 = ""), "UNKNOWN", J1191)</f>
        <v>4</v>
      </c>
      <c r="X1191" s="4">
        <f t="shared" si="1198"/>
        <v>3</v>
      </c>
      <c r="Y1191" s="4">
        <f t="shared" si="1198"/>
        <v>12</v>
      </c>
      <c r="Z1191" s="7">
        <f t="shared" si="9"/>
        <v>45218</v>
      </c>
    </row>
    <row r="1192">
      <c r="A1192" s="1" t="s">
        <v>1229</v>
      </c>
      <c r="B1192" s="1" t="s">
        <v>41</v>
      </c>
      <c r="C1192" s="1" t="s">
        <v>30</v>
      </c>
      <c r="D1192" s="1">
        <v>4.0</v>
      </c>
      <c r="E1192" s="1">
        <v>12.0</v>
      </c>
      <c r="F1192" s="1" t="s">
        <v>39</v>
      </c>
      <c r="G1192" s="1" t="s">
        <v>29</v>
      </c>
      <c r="H1192" s="2">
        <v>45120.0</v>
      </c>
      <c r="J1192" s="3">
        <f t="shared" si="2"/>
        <v>3</v>
      </c>
      <c r="K1192" s="4">
        <f t="shared" si="3"/>
        <v>4</v>
      </c>
      <c r="L1192" s="4">
        <f t="shared" si="4"/>
        <v>12</v>
      </c>
      <c r="S1192" s="1" t="s">
        <v>1229</v>
      </c>
      <c r="T1192" s="4" t="str">
        <f t="shared" si="5"/>
        <v>Smoothie</v>
      </c>
      <c r="U1192" s="4" t="str">
        <f t="shared" si="6"/>
        <v>In-store</v>
      </c>
      <c r="V1192" s="4" t="str">
        <f t="shared" si="7"/>
        <v>Digital Wallet</v>
      </c>
      <c r="W1192" s="4">
        <f t="shared" ref="W1192:Y1192" si="1199">IF(OR(J1192 = "ERROR", J1192 = ""), "UNKNOWN", J1192)</f>
        <v>3</v>
      </c>
      <c r="X1192" s="4">
        <f t="shared" si="1199"/>
        <v>4</v>
      </c>
      <c r="Y1192" s="4">
        <f t="shared" si="1199"/>
        <v>12</v>
      </c>
      <c r="Z1192" s="5">
        <f t="shared" si="9"/>
        <v>45120</v>
      </c>
    </row>
    <row r="1193">
      <c r="A1193" s="1" t="s">
        <v>1230</v>
      </c>
      <c r="B1193" s="1" t="s">
        <v>32</v>
      </c>
      <c r="C1193" s="1">
        <v>2.0</v>
      </c>
      <c r="D1193" s="1">
        <v>1.0</v>
      </c>
      <c r="E1193" s="1">
        <v>2.0</v>
      </c>
      <c r="F1193" s="1" t="s">
        <v>23</v>
      </c>
      <c r="G1193" s="1" t="s">
        <v>24</v>
      </c>
      <c r="H1193" s="2">
        <v>45160.0</v>
      </c>
      <c r="J1193" s="3">
        <f t="shared" si="2"/>
        <v>2</v>
      </c>
      <c r="K1193" s="4">
        <f t="shared" si="3"/>
        <v>1</v>
      </c>
      <c r="L1193" s="4">
        <f t="shared" si="4"/>
        <v>2</v>
      </c>
      <c r="S1193" s="1" t="s">
        <v>1230</v>
      </c>
      <c r="T1193" s="4" t="str">
        <f t="shared" si="5"/>
        <v>Cookie</v>
      </c>
      <c r="U1193" s="4" t="str">
        <f t="shared" si="6"/>
        <v>Takeaway</v>
      </c>
      <c r="V1193" s="4" t="str">
        <f t="shared" si="7"/>
        <v>Credit Card</v>
      </c>
      <c r="W1193" s="4">
        <f t="shared" ref="W1193:Y1193" si="1200">IF(OR(J1193 = "ERROR", J1193 = ""), "UNKNOWN", J1193)</f>
        <v>2</v>
      </c>
      <c r="X1193" s="4">
        <f t="shared" si="1200"/>
        <v>1</v>
      </c>
      <c r="Y1193" s="4">
        <f t="shared" si="1200"/>
        <v>2</v>
      </c>
      <c r="Z1193" s="5">
        <f t="shared" si="9"/>
        <v>45160</v>
      </c>
    </row>
    <row r="1194">
      <c r="A1194" s="1" t="s">
        <v>1231</v>
      </c>
      <c r="B1194" s="1" t="s">
        <v>27</v>
      </c>
      <c r="C1194" s="1">
        <v>3.0</v>
      </c>
      <c r="D1194" s="1">
        <v>3.0</v>
      </c>
      <c r="E1194" s="1">
        <v>9.0</v>
      </c>
      <c r="F1194" s="1" t="s">
        <v>39</v>
      </c>
      <c r="G1194" s="1" t="s">
        <v>29</v>
      </c>
      <c r="H1194" s="6">
        <v>45210.0</v>
      </c>
      <c r="J1194" s="3">
        <f t="shared" si="2"/>
        <v>3</v>
      </c>
      <c r="K1194" s="4">
        <f t="shared" si="3"/>
        <v>3</v>
      </c>
      <c r="L1194" s="4">
        <f t="shared" si="4"/>
        <v>9</v>
      </c>
      <c r="S1194" s="1" t="s">
        <v>1231</v>
      </c>
      <c r="T1194" s="4" t="str">
        <f t="shared" si="5"/>
        <v>Cake</v>
      </c>
      <c r="U1194" s="4" t="str">
        <f t="shared" si="6"/>
        <v>In-store</v>
      </c>
      <c r="V1194" s="4" t="str">
        <f t="shared" si="7"/>
        <v>Digital Wallet</v>
      </c>
      <c r="W1194" s="4">
        <f t="shared" ref="W1194:Y1194" si="1201">IF(OR(J1194 = "ERROR", J1194 = ""), "UNKNOWN", J1194)</f>
        <v>3</v>
      </c>
      <c r="X1194" s="4">
        <f t="shared" si="1201"/>
        <v>3</v>
      </c>
      <c r="Y1194" s="4">
        <f t="shared" si="1201"/>
        <v>9</v>
      </c>
      <c r="Z1194" s="7">
        <f t="shared" si="9"/>
        <v>45210</v>
      </c>
    </row>
    <row r="1195">
      <c r="A1195" s="1" t="s">
        <v>1232</v>
      </c>
      <c r="B1195" s="1" t="s">
        <v>22</v>
      </c>
      <c r="C1195" s="1">
        <v>4.0</v>
      </c>
      <c r="D1195" s="1">
        <v>2.0</v>
      </c>
      <c r="E1195" s="1">
        <v>8.0</v>
      </c>
      <c r="F1195" s="1" t="s">
        <v>28</v>
      </c>
      <c r="H1195" s="2">
        <v>45037.0</v>
      </c>
      <c r="J1195" s="3">
        <f t="shared" si="2"/>
        <v>4</v>
      </c>
      <c r="K1195" s="4">
        <f t="shared" si="3"/>
        <v>2</v>
      </c>
      <c r="L1195" s="4">
        <f t="shared" si="4"/>
        <v>8</v>
      </c>
      <c r="S1195" s="1" t="s">
        <v>1232</v>
      </c>
      <c r="T1195" s="4" t="str">
        <f t="shared" si="5"/>
        <v>Coffee</v>
      </c>
      <c r="U1195" s="4" t="str">
        <f t="shared" si="6"/>
        <v>UNKNOWN</v>
      </c>
      <c r="V1195" s="4" t="str">
        <f t="shared" si="7"/>
        <v>Cash</v>
      </c>
      <c r="W1195" s="4">
        <f t="shared" ref="W1195:Y1195" si="1202">IF(OR(J1195 = "ERROR", J1195 = ""), "UNKNOWN", J1195)</f>
        <v>4</v>
      </c>
      <c r="X1195" s="4">
        <f t="shared" si="1202"/>
        <v>2</v>
      </c>
      <c r="Y1195" s="4">
        <f t="shared" si="1202"/>
        <v>8</v>
      </c>
      <c r="Z1195" s="5">
        <f t="shared" si="9"/>
        <v>45037</v>
      </c>
    </row>
    <row r="1196">
      <c r="A1196" s="1" t="s">
        <v>1233</v>
      </c>
      <c r="B1196" s="1" t="s">
        <v>32</v>
      </c>
      <c r="C1196" s="1">
        <v>2.0</v>
      </c>
      <c r="D1196" s="1">
        <v>1.0</v>
      </c>
      <c r="E1196" s="1">
        <v>2.0</v>
      </c>
      <c r="F1196" s="1" t="s">
        <v>23</v>
      </c>
      <c r="G1196" s="1" t="s">
        <v>24</v>
      </c>
      <c r="H1196" s="6">
        <v>45259.0</v>
      </c>
      <c r="J1196" s="3">
        <f t="shared" si="2"/>
        <v>2</v>
      </c>
      <c r="K1196" s="4">
        <f t="shared" si="3"/>
        <v>1</v>
      </c>
      <c r="L1196" s="4">
        <f t="shared" si="4"/>
        <v>2</v>
      </c>
      <c r="S1196" s="1" t="s">
        <v>1233</v>
      </c>
      <c r="T1196" s="4" t="str">
        <f t="shared" si="5"/>
        <v>Cookie</v>
      </c>
      <c r="U1196" s="4" t="str">
        <f t="shared" si="6"/>
        <v>Takeaway</v>
      </c>
      <c r="V1196" s="4" t="str">
        <f t="shared" si="7"/>
        <v>Credit Card</v>
      </c>
      <c r="W1196" s="4">
        <f t="shared" ref="W1196:Y1196" si="1203">IF(OR(J1196 = "ERROR", J1196 = ""), "UNKNOWN", J1196)</f>
        <v>2</v>
      </c>
      <c r="X1196" s="4">
        <f t="shared" si="1203"/>
        <v>1</v>
      </c>
      <c r="Y1196" s="4">
        <f t="shared" si="1203"/>
        <v>2</v>
      </c>
      <c r="Z1196" s="7">
        <f t="shared" si="9"/>
        <v>45259</v>
      </c>
    </row>
    <row r="1197">
      <c r="A1197" s="1" t="s">
        <v>1234</v>
      </c>
      <c r="B1197" s="1" t="s">
        <v>81</v>
      </c>
      <c r="C1197" s="1">
        <v>1.0</v>
      </c>
      <c r="D1197" s="1">
        <v>1.5</v>
      </c>
      <c r="E1197" s="1">
        <v>1.5</v>
      </c>
      <c r="F1197" s="1" t="s">
        <v>28</v>
      </c>
      <c r="G1197" s="1" t="s">
        <v>29</v>
      </c>
      <c r="H1197" s="2">
        <v>45064.0</v>
      </c>
      <c r="J1197" s="3">
        <f t="shared" si="2"/>
        <v>1</v>
      </c>
      <c r="K1197" s="4">
        <f t="shared" si="3"/>
        <v>1.5</v>
      </c>
      <c r="L1197" s="4">
        <f t="shared" si="4"/>
        <v>1.5</v>
      </c>
      <c r="S1197" s="1" t="s">
        <v>1234</v>
      </c>
      <c r="T1197" s="4" t="str">
        <f t="shared" si="5"/>
        <v>Tea</v>
      </c>
      <c r="U1197" s="4" t="str">
        <f t="shared" si="6"/>
        <v>In-store</v>
      </c>
      <c r="V1197" s="4" t="str">
        <f t="shared" si="7"/>
        <v>Cash</v>
      </c>
      <c r="W1197" s="4">
        <f t="shared" ref="W1197:Y1197" si="1204">IF(OR(J1197 = "ERROR", J1197 = ""), "UNKNOWN", J1197)</f>
        <v>1</v>
      </c>
      <c r="X1197" s="4">
        <f t="shared" si="1204"/>
        <v>1.5</v>
      </c>
      <c r="Y1197" s="4">
        <f t="shared" si="1204"/>
        <v>1.5</v>
      </c>
      <c r="Z1197" s="5">
        <f t="shared" si="9"/>
        <v>45064</v>
      </c>
    </row>
    <row r="1198">
      <c r="A1198" s="1" t="s">
        <v>1235</v>
      </c>
      <c r="B1198" s="1" t="s">
        <v>27</v>
      </c>
      <c r="C1198" s="1">
        <v>1.0</v>
      </c>
      <c r="D1198" s="1">
        <v>3.0</v>
      </c>
      <c r="E1198" s="1">
        <v>3.0</v>
      </c>
      <c r="F1198" s="1" t="s">
        <v>25</v>
      </c>
      <c r="H1198" s="2">
        <v>44986.0</v>
      </c>
      <c r="J1198" s="3">
        <f t="shared" si="2"/>
        <v>1</v>
      </c>
      <c r="K1198" s="4">
        <f t="shared" si="3"/>
        <v>3</v>
      </c>
      <c r="L1198" s="4">
        <f t="shared" si="4"/>
        <v>3</v>
      </c>
      <c r="S1198" s="1" t="s">
        <v>1235</v>
      </c>
      <c r="T1198" s="4" t="str">
        <f t="shared" si="5"/>
        <v>Cake</v>
      </c>
      <c r="U1198" s="4" t="str">
        <f t="shared" si="6"/>
        <v>UNKNOWN</v>
      </c>
      <c r="V1198" s="4" t="str">
        <f t="shared" si="7"/>
        <v>UNKNOWN</v>
      </c>
      <c r="W1198" s="4">
        <f t="shared" ref="W1198:Y1198" si="1205">IF(OR(J1198 = "ERROR", J1198 = ""), "UNKNOWN", J1198)</f>
        <v>1</v>
      </c>
      <c r="X1198" s="4">
        <f t="shared" si="1205"/>
        <v>3</v>
      </c>
      <c r="Y1198" s="4">
        <f t="shared" si="1205"/>
        <v>3</v>
      </c>
      <c r="Z1198" s="5">
        <f t="shared" si="9"/>
        <v>44986</v>
      </c>
    </row>
    <row r="1199">
      <c r="A1199" s="1" t="s">
        <v>1236</v>
      </c>
      <c r="B1199" s="1" t="s">
        <v>55</v>
      </c>
      <c r="C1199" s="1">
        <v>3.0</v>
      </c>
      <c r="D1199" s="1">
        <v>3.0</v>
      </c>
      <c r="E1199" s="1" t="s">
        <v>25</v>
      </c>
      <c r="H1199" s="2">
        <v>45264.0</v>
      </c>
      <c r="J1199" s="3">
        <f t="shared" si="2"/>
        <v>3</v>
      </c>
      <c r="K1199" s="4">
        <f t="shared" si="3"/>
        <v>3</v>
      </c>
      <c r="L1199" s="4">
        <f t="shared" si="4"/>
        <v>9</v>
      </c>
      <c r="S1199" s="1" t="s">
        <v>1236</v>
      </c>
      <c r="T1199" s="4" t="str">
        <f t="shared" si="5"/>
        <v>Juice</v>
      </c>
      <c r="U1199" s="4" t="str">
        <f t="shared" si="6"/>
        <v>UNKNOWN</v>
      </c>
      <c r="V1199" s="4" t="str">
        <f t="shared" si="7"/>
        <v>UNKNOWN</v>
      </c>
      <c r="W1199" s="4">
        <f t="shared" ref="W1199:Y1199" si="1206">IF(OR(J1199 = "ERROR", J1199 = ""), "UNKNOWN", J1199)</f>
        <v>3</v>
      </c>
      <c r="X1199" s="4">
        <f t="shared" si="1206"/>
        <v>3</v>
      </c>
      <c r="Y1199" s="4">
        <f t="shared" si="1206"/>
        <v>9</v>
      </c>
      <c r="Z1199" s="5">
        <f t="shared" si="9"/>
        <v>45264</v>
      </c>
    </row>
    <row r="1200">
      <c r="A1200" s="1" t="s">
        <v>1237</v>
      </c>
      <c r="C1200" s="1">
        <v>5.0</v>
      </c>
      <c r="D1200" s="1">
        <v>1.0</v>
      </c>
      <c r="E1200" s="1">
        <v>5.0</v>
      </c>
      <c r="G1200" s="1" t="s">
        <v>29</v>
      </c>
      <c r="H1200" s="2">
        <v>44948.0</v>
      </c>
      <c r="J1200" s="3">
        <f t="shared" si="2"/>
        <v>5</v>
      </c>
      <c r="K1200" s="4">
        <f t="shared" si="3"/>
        <v>1</v>
      </c>
      <c r="L1200" s="4">
        <f t="shared" si="4"/>
        <v>5</v>
      </c>
      <c r="S1200" s="1" t="s">
        <v>1237</v>
      </c>
      <c r="T1200" s="4" t="str">
        <f t="shared" si="5"/>
        <v>UNKNOWN</v>
      </c>
      <c r="U1200" s="4" t="str">
        <f t="shared" si="6"/>
        <v>In-store</v>
      </c>
      <c r="V1200" s="4" t="str">
        <f t="shared" si="7"/>
        <v>UNKNOWN</v>
      </c>
      <c r="W1200" s="4">
        <f t="shared" ref="W1200:Y1200" si="1207">IF(OR(J1200 = "ERROR", J1200 = ""), "UNKNOWN", J1200)</f>
        <v>5</v>
      </c>
      <c r="X1200" s="4">
        <f t="shared" si="1207"/>
        <v>1</v>
      </c>
      <c r="Y1200" s="4">
        <f t="shared" si="1207"/>
        <v>5</v>
      </c>
      <c r="Z1200" s="5">
        <f t="shared" si="9"/>
        <v>44948</v>
      </c>
    </row>
    <row r="1201">
      <c r="A1201" s="1" t="s">
        <v>1238</v>
      </c>
      <c r="B1201" s="1" t="s">
        <v>36</v>
      </c>
      <c r="C1201" s="1">
        <v>5.0</v>
      </c>
      <c r="D1201" s="1">
        <v>5.0</v>
      </c>
      <c r="E1201" s="1" t="s">
        <v>30</v>
      </c>
      <c r="F1201" s="1" t="s">
        <v>28</v>
      </c>
      <c r="G1201" s="1" t="s">
        <v>24</v>
      </c>
      <c r="H1201" s="6">
        <v>45258.0</v>
      </c>
      <c r="J1201" s="3">
        <f t="shared" si="2"/>
        <v>5</v>
      </c>
      <c r="K1201" s="4">
        <f t="shared" si="3"/>
        <v>5</v>
      </c>
      <c r="L1201" s="4">
        <f t="shared" si="4"/>
        <v>25</v>
      </c>
      <c r="S1201" s="1" t="s">
        <v>1238</v>
      </c>
      <c r="T1201" s="4" t="str">
        <f t="shared" si="5"/>
        <v>Salad</v>
      </c>
      <c r="U1201" s="4" t="str">
        <f t="shared" si="6"/>
        <v>Takeaway</v>
      </c>
      <c r="V1201" s="4" t="str">
        <f t="shared" si="7"/>
        <v>Cash</v>
      </c>
      <c r="W1201" s="4">
        <f t="shared" ref="W1201:Y1201" si="1208">IF(OR(J1201 = "ERROR", J1201 = ""), "UNKNOWN", J1201)</f>
        <v>5</v>
      </c>
      <c r="X1201" s="4">
        <f t="shared" si="1208"/>
        <v>5</v>
      </c>
      <c r="Y1201" s="4">
        <f t="shared" si="1208"/>
        <v>25</v>
      </c>
      <c r="Z1201" s="7">
        <f t="shared" si="9"/>
        <v>45258</v>
      </c>
    </row>
    <row r="1202">
      <c r="A1202" s="1" t="s">
        <v>1239</v>
      </c>
      <c r="B1202" s="1" t="s">
        <v>32</v>
      </c>
      <c r="C1202" s="1">
        <v>5.0</v>
      </c>
      <c r="D1202" s="1">
        <v>1.0</v>
      </c>
      <c r="E1202" s="1">
        <v>5.0</v>
      </c>
      <c r="F1202" s="1" t="s">
        <v>30</v>
      </c>
      <c r="G1202" s="1" t="s">
        <v>29</v>
      </c>
      <c r="H1202" s="6">
        <v>45248.0</v>
      </c>
      <c r="J1202" s="3">
        <f t="shared" si="2"/>
        <v>5</v>
      </c>
      <c r="K1202" s="4">
        <f t="shared" si="3"/>
        <v>1</v>
      </c>
      <c r="L1202" s="4">
        <f t="shared" si="4"/>
        <v>5</v>
      </c>
      <c r="S1202" s="1" t="s">
        <v>1239</v>
      </c>
      <c r="T1202" s="4" t="str">
        <f t="shared" si="5"/>
        <v>Cookie</v>
      </c>
      <c r="U1202" s="4" t="str">
        <f t="shared" si="6"/>
        <v>In-store</v>
      </c>
      <c r="V1202" s="4" t="str">
        <f t="shared" si="7"/>
        <v>UNKNOWN</v>
      </c>
      <c r="W1202" s="4">
        <f t="shared" ref="W1202:Y1202" si="1209">IF(OR(J1202 = "ERROR", J1202 = ""), "UNKNOWN", J1202)</f>
        <v>5</v>
      </c>
      <c r="X1202" s="4">
        <f t="shared" si="1209"/>
        <v>1</v>
      </c>
      <c r="Y1202" s="4">
        <f t="shared" si="1209"/>
        <v>5</v>
      </c>
      <c r="Z1202" s="7">
        <f t="shared" si="9"/>
        <v>45248</v>
      </c>
    </row>
    <row r="1203">
      <c r="A1203" s="1" t="s">
        <v>1240</v>
      </c>
      <c r="B1203" s="1" t="s">
        <v>41</v>
      </c>
      <c r="C1203" s="1">
        <v>2.0</v>
      </c>
      <c r="D1203" s="1">
        <v>4.0</v>
      </c>
      <c r="E1203" s="1">
        <v>8.0</v>
      </c>
      <c r="F1203" s="1" t="s">
        <v>23</v>
      </c>
      <c r="H1203" s="2">
        <v>45151.0</v>
      </c>
      <c r="J1203" s="3">
        <f t="shared" si="2"/>
        <v>2</v>
      </c>
      <c r="K1203" s="4">
        <f t="shared" si="3"/>
        <v>4</v>
      </c>
      <c r="L1203" s="4">
        <f t="shared" si="4"/>
        <v>8</v>
      </c>
      <c r="S1203" s="1" t="s">
        <v>1240</v>
      </c>
      <c r="T1203" s="4" t="str">
        <f t="shared" si="5"/>
        <v>Smoothie</v>
      </c>
      <c r="U1203" s="4" t="str">
        <f t="shared" si="6"/>
        <v>UNKNOWN</v>
      </c>
      <c r="V1203" s="4" t="str">
        <f t="shared" si="7"/>
        <v>Credit Card</v>
      </c>
      <c r="W1203" s="4">
        <f t="shared" ref="W1203:Y1203" si="1210">IF(OR(J1203 = "ERROR", J1203 = ""), "UNKNOWN", J1203)</f>
        <v>2</v>
      </c>
      <c r="X1203" s="4">
        <f t="shared" si="1210"/>
        <v>4</v>
      </c>
      <c r="Y1203" s="4">
        <f t="shared" si="1210"/>
        <v>8</v>
      </c>
      <c r="Z1203" s="5">
        <f t="shared" si="9"/>
        <v>45151</v>
      </c>
    </row>
    <row r="1204">
      <c r="A1204" s="1" t="s">
        <v>1241</v>
      </c>
      <c r="B1204" s="1" t="s">
        <v>81</v>
      </c>
      <c r="C1204" s="1">
        <v>1.0</v>
      </c>
      <c r="D1204" s="1">
        <v>1.5</v>
      </c>
      <c r="E1204" s="1">
        <v>1.5</v>
      </c>
      <c r="F1204" s="1" t="s">
        <v>28</v>
      </c>
      <c r="H1204" s="2">
        <v>45067.0</v>
      </c>
      <c r="J1204" s="3">
        <f t="shared" si="2"/>
        <v>1</v>
      </c>
      <c r="K1204" s="4">
        <f t="shared" si="3"/>
        <v>1.5</v>
      </c>
      <c r="L1204" s="4">
        <f t="shared" si="4"/>
        <v>1.5</v>
      </c>
      <c r="S1204" s="1" t="s">
        <v>1241</v>
      </c>
      <c r="T1204" s="4" t="str">
        <f t="shared" si="5"/>
        <v>Tea</v>
      </c>
      <c r="U1204" s="4" t="str">
        <f t="shared" si="6"/>
        <v>UNKNOWN</v>
      </c>
      <c r="V1204" s="4" t="str">
        <f t="shared" si="7"/>
        <v>Cash</v>
      </c>
      <c r="W1204" s="4">
        <f t="shared" ref="W1204:Y1204" si="1211">IF(OR(J1204 = "ERROR", J1204 = ""), "UNKNOWN", J1204)</f>
        <v>1</v>
      </c>
      <c r="X1204" s="4">
        <f t="shared" si="1211"/>
        <v>1.5</v>
      </c>
      <c r="Y1204" s="4">
        <f t="shared" si="1211"/>
        <v>1.5</v>
      </c>
      <c r="Z1204" s="5">
        <f t="shared" si="9"/>
        <v>45067</v>
      </c>
    </row>
    <row r="1205">
      <c r="A1205" s="1" t="s">
        <v>1242</v>
      </c>
      <c r="B1205" s="1" t="s">
        <v>27</v>
      </c>
      <c r="C1205" s="1" t="s">
        <v>25</v>
      </c>
      <c r="D1205" s="1">
        <v>3.0</v>
      </c>
      <c r="E1205" s="1">
        <v>9.0</v>
      </c>
      <c r="H1205" s="2">
        <v>45057.0</v>
      </c>
      <c r="J1205" s="3">
        <f t="shared" si="2"/>
        <v>3</v>
      </c>
      <c r="K1205" s="4">
        <f t="shared" si="3"/>
        <v>3</v>
      </c>
      <c r="L1205" s="4">
        <f t="shared" si="4"/>
        <v>9</v>
      </c>
      <c r="S1205" s="1" t="s">
        <v>1242</v>
      </c>
      <c r="T1205" s="4" t="str">
        <f t="shared" si="5"/>
        <v>Cake</v>
      </c>
      <c r="U1205" s="4" t="str">
        <f t="shared" si="6"/>
        <v>UNKNOWN</v>
      </c>
      <c r="V1205" s="4" t="str">
        <f t="shared" si="7"/>
        <v>UNKNOWN</v>
      </c>
      <c r="W1205" s="4">
        <f t="shared" ref="W1205:Y1205" si="1212">IF(OR(J1205 = "ERROR", J1205 = ""), "UNKNOWN", J1205)</f>
        <v>3</v>
      </c>
      <c r="X1205" s="4">
        <f t="shared" si="1212"/>
        <v>3</v>
      </c>
      <c r="Y1205" s="4">
        <f t="shared" si="1212"/>
        <v>9</v>
      </c>
      <c r="Z1205" s="5">
        <f t="shared" si="9"/>
        <v>45057</v>
      </c>
    </row>
    <row r="1206">
      <c r="A1206" s="1" t="s">
        <v>1243</v>
      </c>
      <c r="B1206" s="1" t="s">
        <v>22</v>
      </c>
      <c r="C1206" s="1">
        <v>4.0</v>
      </c>
      <c r="D1206" s="1">
        <v>2.0</v>
      </c>
      <c r="E1206" s="1">
        <v>8.0</v>
      </c>
      <c r="G1206" s="1" t="s">
        <v>29</v>
      </c>
      <c r="H1206" s="2">
        <v>44965.0</v>
      </c>
      <c r="J1206" s="3">
        <f t="shared" si="2"/>
        <v>4</v>
      </c>
      <c r="K1206" s="4">
        <f t="shared" si="3"/>
        <v>2</v>
      </c>
      <c r="L1206" s="4">
        <f t="shared" si="4"/>
        <v>8</v>
      </c>
      <c r="S1206" s="1" t="s">
        <v>1243</v>
      </c>
      <c r="T1206" s="4" t="str">
        <f t="shared" si="5"/>
        <v>Coffee</v>
      </c>
      <c r="U1206" s="4" t="str">
        <f t="shared" si="6"/>
        <v>In-store</v>
      </c>
      <c r="V1206" s="4" t="str">
        <f t="shared" si="7"/>
        <v>UNKNOWN</v>
      </c>
      <c r="W1206" s="4">
        <f t="shared" ref="W1206:Y1206" si="1213">IF(OR(J1206 = "ERROR", J1206 = ""), "UNKNOWN", J1206)</f>
        <v>4</v>
      </c>
      <c r="X1206" s="4">
        <f t="shared" si="1213"/>
        <v>2</v>
      </c>
      <c r="Y1206" s="4">
        <f t="shared" si="1213"/>
        <v>8</v>
      </c>
      <c r="Z1206" s="5">
        <f t="shared" si="9"/>
        <v>44965</v>
      </c>
    </row>
    <row r="1207">
      <c r="A1207" s="1" t="s">
        <v>1244</v>
      </c>
      <c r="B1207" s="1" t="s">
        <v>41</v>
      </c>
      <c r="C1207" s="1">
        <v>4.0</v>
      </c>
      <c r="D1207" s="1">
        <v>4.0</v>
      </c>
      <c r="E1207" s="1">
        <v>16.0</v>
      </c>
      <c r="F1207" s="1" t="s">
        <v>39</v>
      </c>
      <c r="G1207" s="1" t="s">
        <v>24</v>
      </c>
      <c r="H1207" s="2">
        <v>45179.0</v>
      </c>
      <c r="J1207" s="3">
        <f t="shared" si="2"/>
        <v>4</v>
      </c>
      <c r="K1207" s="4">
        <f t="shared" si="3"/>
        <v>4</v>
      </c>
      <c r="L1207" s="4">
        <f t="shared" si="4"/>
        <v>16</v>
      </c>
      <c r="S1207" s="1" t="s">
        <v>1244</v>
      </c>
      <c r="T1207" s="4" t="str">
        <f t="shared" si="5"/>
        <v>Smoothie</v>
      </c>
      <c r="U1207" s="4" t="str">
        <f t="shared" si="6"/>
        <v>Takeaway</v>
      </c>
      <c r="V1207" s="4" t="str">
        <f t="shared" si="7"/>
        <v>Digital Wallet</v>
      </c>
      <c r="W1207" s="4">
        <f t="shared" ref="W1207:Y1207" si="1214">IF(OR(J1207 = "ERROR", J1207 = ""), "UNKNOWN", J1207)</f>
        <v>4</v>
      </c>
      <c r="X1207" s="4">
        <f t="shared" si="1214"/>
        <v>4</v>
      </c>
      <c r="Y1207" s="4">
        <f t="shared" si="1214"/>
        <v>16</v>
      </c>
      <c r="Z1207" s="5">
        <f t="shared" si="9"/>
        <v>45179</v>
      </c>
    </row>
    <row r="1208">
      <c r="A1208" s="1" t="s">
        <v>1245</v>
      </c>
      <c r="B1208" s="1" t="s">
        <v>44</v>
      </c>
      <c r="C1208" s="1">
        <v>2.0</v>
      </c>
      <c r="D1208" s="1">
        <v>4.0</v>
      </c>
      <c r="E1208" s="1">
        <v>8.0</v>
      </c>
      <c r="G1208" s="1" t="s">
        <v>25</v>
      </c>
      <c r="H1208" s="2">
        <v>45074.0</v>
      </c>
      <c r="J1208" s="3">
        <f t="shared" si="2"/>
        <v>2</v>
      </c>
      <c r="K1208" s="4">
        <f t="shared" si="3"/>
        <v>4</v>
      </c>
      <c r="L1208" s="4">
        <f t="shared" si="4"/>
        <v>8</v>
      </c>
      <c r="S1208" s="1" t="s">
        <v>1245</v>
      </c>
      <c r="T1208" s="4" t="str">
        <f t="shared" si="5"/>
        <v>Sandwich</v>
      </c>
      <c r="U1208" s="4" t="str">
        <f t="shared" si="6"/>
        <v>UNKNOWN</v>
      </c>
      <c r="V1208" s="4" t="str">
        <f t="shared" si="7"/>
        <v>UNKNOWN</v>
      </c>
      <c r="W1208" s="4">
        <f t="shared" ref="W1208:Y1208" si="1215">IF(OR(J1208 = "ERROR", J1208 = ""), "UNKNOWN", J1208)</f>
        <v>2</v>
      </c>
      <c r="X1208" s="4">
        <f t="shared" si="1215"/>
        <v>4</v>
      </c>
      <c r="Y1208" s="4">
        <f t="shared" si="1215"/>
        <v>8</v>
      </c>
      <c r="Z1208" s="5">
        <f t="shared" si="9"/>
        <v>45074</v>
      </c>
    </row>
    <row r="1209">
      <c r="A1209" s="1" t="s">
        <v>1246</v>
      </c>
      <c r="B1209" s="1" t="s">
        <v>25</v>
      </c>
      <c r="C1209" s="1">
        <v>2.0</v>
      </c>
      <c r="D1209" s="1">
        <v>1.0</v>
      </c>
      <c r="E1209" s="1">
        <v>2.0</v>
      </c>
      <c r="H1209" s="2">
        <v>45036.0</v>
      </c>
      <c r="J1209" s="3">
        <f t="shared" si="2"/>
        <v>2</v>
      </c>
      <c r="K1209" s="4">
        <f t="shared" si="3"/>
        <v>1</v>
      </c>
      <c r="L1209" s="4">
        <f t="shared" si="4"/>
        <v>2</v>
      </c>
      <c r="S1209" s="1" t="s">
        <v>1246</v>
      </c>
      <c r="T1209" s="4" t="str">
        <f t="shared" si="5"/>
        <v>UNKNOWN</v>
      </c>
      <c r="U1209" s="4" t="str">
        <f t="shared" si="6"/>
        <v>UNKNOWN</v>
      </c>
      <c r="V1209" s="4" t="str">
        <f t="shared" si="7"/>
        <v>UNKNOWN</v>
      </c>
      <c r="W1209" s="4">
        <f t="shared" ref="W1209:Y1209" si="1216">IF(OR(J1209 = "ERROR", J1209 = ""), "UNKNOWN", J1209)</f>
        <v>2</v>
      </c>
      <c r="X1209" s="4">
        <f t="shared" si="1216"/>
        <v>1</v>
      </c>
      <c r="Y1209" s="4">
        <f t="shared" si="1216"/>
        <v>2</v>
      </c>
      <c r="Z1209" s="5">
        <f t="shared" si="9"/>
        <v>45036</v>
      </c>
    </row>
    <row r="1210">
      <c r="A1210" s="1" t="s">
        <v>1247</v>
      </c>
      <c r="B1210" s="1" t="s">
        <v>81</v>
      </c>
      <c r="C1210" s="1">
        <v>2.0</v>
      </c>
      <c r="D1210" s="1">
        <v>1.5</v>
      </c>
      <c r="E1210" s="1">
        <v>3.0</v>
      </c>
      <c r="F1210" s="1" t="s">
        <v>23</v>
      </c>
      <c r="G1210" s="1" t="s">
        <v>29</v>
      </c>
      <c r="H1210" s="2">
        <v>45016.0</v>
      </c>
      <c r="J1210" s="3">
        <f t="shared" si="2"/>
        <v>2</v>
      </c>
      <c r="K1210" s="4">
        <f t="shared" si="3"/>
        <v>1.5</v>
      </c>
      <c r="L1210" s="4">
        <f t="shared" si="4"/>
        <v>3</v>
      </c>
      <c r="S1210" s="1" t="s">
        <v>1247</v>
      </c>
      <c r="T1210" s="4" t="str">
        <f t="shared" si="5"/>
        <v>Tea</v>
      </c>
      <c r="U1210" s="4" t="str">
        <f t="shared" si="6"/>
        <v>In-store</v>
      </c>
      <c r="V1210" s="4" t="str">
        <f t="shared" si="7"/>
        <v>Credit Card</v>
      </c>
      <c r="W1210" s="4">
        <f t="shared" ref="W1210:Y1210" si="1217">IF(OR(J1210 = "ERROR", J1210 = ""), "UNKNOWN", J1210)</f>
        <v>2</v>
      </c>
      <c r="X1210" s="4">
        <f t="shared" si="1217"/>
        <v>1.5</v>
      </c>
      <c r="Y1210" s="4">
        <f t="shared" si="1217"/>
        <v>3</v>
      </c>
      <c r="Z1210" s="5">
        <f t="shared" si="9"/>
        <v>45016</v>
      </c>
    </row>
    <row r="1211">
      <c r="A1211" s="1" t="s">
        <v>1248</v>
      </c>
      <c r="B1211" s="1" t="s">
        <v>27</v>
      </c>
      <c r="C1211" s="1">
        <v>2.0</v>
      </c>
      <c r="D1211" s="1">
        <v>3.0</v>
      </c>
      <c r="E1211" s="1">
        <v>6.0</v>
      </c>
      <c r="F1211" s="1" t="s">
        <v>23</v>
      </c>
      <c r="H1211" s="2">
        <v>45039.0</v>
      </c>
      <c r="J1211" s="3">
        <f t="shared" si="2"/>
        <v>2</v>
      </c>
      <c r="K1211" s="4">
        <f t="shared" si="3"/>
        <v>3</v>
      </c>
      <c r="L1211" s="4">
        <f t="shared" si="4"/>
        <v>6</v>
      </c>
      <c r="S1211" s="1" t="s">
        <v>1248</v>
      </c>
      <c r="T1211" s="4" t="str">
        <f t="shared" si="5"/>
        <v>Cake</v>
      </c>
      <c r="U1211" s="4" t="str">
        <f t="shared" si="6"/>
        <v>UNKNOWN</v>
      </c>
      <c r="V1211" s="4" t="str">
        <f t="shared" si="7"/>
        <v>Credit Card</v>
      </c>
      <c r="W1211" s="4">
        <f t="shared" ref="W1211:Y1211" si="1218">IF(OR(J1211 = "ERROR", J1211 = ""), "UNKNOWN", J1211)</f>
        <v>2</v>
      </c>
      <c r="X1211" s="4">
        <f t="shared" si="1218"/>
        <v>3</v>
      </c>
      <c r="Y1211" s="4">
        <f t="shared" si="1218"/>
        <v>6</v>
      </c>
      <c r="Z1211" s="5">
        <f t="shared" si="9"/>
        <v>45039</v>
      </c>
    </row>
    <row r="1212">
      <c r="A1212" s="1" t="s">
        <v>1249</v>
      </c>
      <c r="B1212" s="1" t="s">
        <v>44</v>
      </c>
      <c r="C1212" s="1">
        <v>2.0</v>
      </c>
      <c r="D1212" s="1">
        <v>4.0</v>
      </c>
      <c r="E1212" s="1">
        <v>8.0</v>
      </c>
      <c r="F1212" s="1" t="s">
        <v>39</v>
      </c>
      <c r="G1212" s="1" t="s">
        <v>24</v>
      </c>
      <c r="H1212" s="2">
        <v>45189.0</v>
      </c>
      <c r="J1212" s="3">
        <f t="shared" si="2"/>
        <v>2</v>
      </c>
      <c r="K1212" s="4">
        <f t="shared" si="3"/>
        <v>4</v>
      </c>
      <c r="L1212" s="4">
        <f t="shared" si="4"/>
        <v>8</v>
      </c>
      <c r="S1212" s="1" t="s">
        <v>1249</v>
      </c>
      <c r="T1212" s="4" t="str">
        <f t="shared" si="5"/>
        <v>Sandwich</v>
      </c>
      <c r="U1212" s="4" t="str">
        <f t="shared" si="6"/>
        <v>Takeaway</v>
      </c>
      <c r="V1212" s="4" t="str">
        <f t="shared" si="7"/>
        <v>Digital Wallet</v>
      </c>
      <c r="W1212" s="4">
        <f t="shared" ref="W1212:Y1212" si="1219">IF(OR(J1212 = "ERROR", J1212 = ""), "UNKNOWN", J1212)</f>
        <v>2</v>
      </c>
      <c r="X1212" s="4">
        <f t="shared" si="1219"/>
        <v>4</v>
      </c>
      <c r="Y1212" s="4">
        <f t="shared" si="1219"/>
        <v>8</v>
      </c>
      <c r="Z1212" s="5">
        <f t="shared" si="9"/>
        <v>45189</v>
      </c>
    </row>
    <row r="1213">
      <c r="A1213" s="1" t="s">
        <v>1250</v>
      </c>
      <c r="B1213" s="1" t="s">
        <v>44</v>
      </c>
      <c r="C1213" s="1">
        <v>4.0</v>
      </c>
      <c r="D1213" s="1">
        <v>4.0</v>
      </c>
      <c r="E1213" s="1">
        <v>16.0</v>
      </c>
      <c r="F1213" s="1" t="s">
        <v>39</v>
      </c>
      <c r="G1213" s="1" t="s">
        <v>24</v>
      </c>
      <c r="H1213" s="2">
        <v>44979.0</v>
      </c>
      <c r="J1213" s="3">
        <f t="shared" si="2"/>
        <v>4</v>
      </c>
      <c r="K1213" s="4">
        <f t="shared" si="3"/>
        <v>4</v>
      </c>
      <c r="L1213" s="4">
        <f t="shared" si="4"/>
        <v>16</v>
      </c>
      <c r="S1213" s="1" t="s">
        <v>1250</v>
      </c>
      <c r="T1213" s="4" t="str">
        <f t="shared" si="5"/>
        <v>Sandwich</v>
      </c>
      <c r="U1213" s="4" t="str">
        <f t="shared" si="6"/>
        <v>Takeaway</v>
      </c>
      <c r="V1213" s="4" t="str">
        <f t="shared" si="7"/>
        <v>Digital Wallet</v>
      </c>
      <c r="W1213" s="4">
        <f t="shared" ref="W1213:Y1213" si="1220">IF(OR(J1213 = "ERROR", J1213 = ""), "UNKNOWN", J1213)</f>
        <v>4</v>
      </c>
      <c r="X1213" s="4">
        <f t="shared" si="1220"/>
        <v>4</v>
      </c>
      <c r="Y1213" s="4">
        <f t="shared" si="1220"/>
        <v>16</v>
      </c>
      <c r="Z1213" s="5">
        <f t="shared" si="9"/>
        <v>44979</v>
      </c>
    </row>
    <row r="1214">
      <c r="A1214" s="1" t="s">
        <v>1251</v>
      </c>
      <c r="B1214" s="1" t="s">
        <v>32</v>
      </c>
      <c r="C1214" s="1">
        <v>1.0</v>
      </c>
      <c r="E1214" s="1">
        <v>1.0</v>
      </c>
      <c r="F1214" s="1" t="s">
        <v>30</v>
      </c>
      <c r="G1214" s="1" t="s">
        <v>29</v>
      </c>
      <c r="J1214" s="3">
        <f t="shared" si="2"/>
        <v>1</v>
      </c>
      <c r="K1214" s="4">
        <f t="shared" si="3"/>
        <v>1</v>
      </c>
      <c r="L1214" s="4">
        <f t="shared" si="4"/>
        <v>1</v>
      </c>
      <c r="S1214" s="1" t="s">
        <v>1251</v>
      </c>
      <c r="T1214" s="4" t="str">
        <f t="shared" si="5"/>
        <v>Cookie</v>
      </c>
      <c r="U1214" s="4" t="str">
        <f t="shared" si="6"/>
        <v>In-store</v>
      </c>
      <c r="V1214" s="4" t="str">
        <f t="shared" si="7"/>
        <v>UNKNOWN</v>
      </c>
      <c r="W1214" s="4">
        <f t="shared" ref="W1214:Y1214" si="1221">IF(OR(J1214 = "ERROR", J1214 = ""), "UNKNOWN", J1214)</f>
        <v>1</v>
      </c>
      <c r="X1214" s="4">
        <f t="shared" si="1221"/>
        <v>1</v>
      </c>
      <c r="Y1214" s="4">
        <f t="shared" si="1221"/>
        <v>1</v>
      </c>
      <c r="Z1214" s="4" t="str">
        <f t="shared" si="9"/>
        <v>UNKNOWN</v>
      </c>
    </row>
    <row r="1215">
      <c r="A1215" s="1" t="s">
        <v>1252</v>
      </c>
      <c r="C1215" s="1">
        <v>1.0</v>
      </c>
      <c r="D1215" s="1">
        <v>2.0</v>
      </c>
      <c r="E1215" s="1">
        <v>2.0</v>
      </c>
      <c r="F1215" s="1" t="s">
        <v>28</v>
      </c>
      <c r="G1215" s="1" t="s">
        <v>24</v>
      </c>
      <c r="H1215" s="2">
        <v>44983.0</v>
      </c>
      <c r="J1215" s="3">
        <f t="shared" si="2"/>
        <v>1</v>
      </c>
      <c r="K1215" s="4">
        <f t="shared" si="3"/>
        <v>2</v>
      </c>
      <c r="L1215" s="4">
        <f t="shared" si="4"/>
        <v>2</v>
      </c>
      <c r="S1215" s="1" t="s">
        <v>1252</v>
      </c>
      <c r="T1215" s="4" t="str">
        <f t="shared" si="5"/>
        <v>UNKNOWN</v>
      </c>
      <c r="U1215" s="4" t="str">
        <f t="shared" si="6"/>
        <v>Takeaway</v>
      </c>
      <c r="V1215" s="4" t="str">
        <f t="shared" si="7"/>
        <v>Cash</v>
      </c>
      <c r="W1215" s="4">
        <f t="shared" ref="W1215:Y1215" si="1222">IF(OR(J1215 = "ERROR", J1215 = ""), "UNKNOWN", J1215)</f>
        <v>1</v>
      </c>
      <c r="X1215" s="4">
        <f t="shared" si="1222"/>
        <v>2</v>
      </c>
      <c r="Y1215" s="4">
        <f t="shared" si="1222"/>
        <v>2</v>
      </c>
      <c r="Z1215" s="5">
        <f t="shared" si="9"/>
        <v>44983</v>
      </c>
    </row>
    <row r="1216">
      <c r="A1216" s="1" t="s">
        <v>1253</v>
      </c>
      <c r="B1216" s="1" t="s">
        <v>32</v>
      </c>
      <c r="C1216" s="1">
        <v>5.0</v>
      </c>
      <c r="D1216" s="1">
        <v>1.0</v>
      </c>
      <c r="E1216" s="1">
        <v>5.0</v>
      </c>
      <c r="F1216" s="1" t="s">
        <v>25</v>
      </c>
      <c r="H1216" s="2">
        <v>45114.0</v>
      </c>
      <c r="J1216" s="3">
        <f t="shared" si="2"/>
        <v>5</v>
      </c>
      <c r="K1216" s="4">
        <f t="shared" si="3"/>
        <v>1</v>
      </c>
      <c r="L1216" s="4">
        <f t="shared" si="4"/>
        <v>5</v>
      </c>
      <c r="S1216" s="1" t="s">
        <v>1253</v>
      </c>
      <c r="T1216" s="4" t="str">
        <f t="shared" si="5"/>
        <v>Cookie</v>
      </c>
      <c r="U1216" s="4" t="str">
        <f t="shared" si="6"/>
        <v>UNKNOWN</v>
      </c>
      <c r="V1216" s="4" t="str">
        <f t="shared" si="7"/>
        <v>UNKNOWN</v>
      </c>
      <c r="W1216" s="4">
        <f t="shared" ref="W1216:Y1216" si="1223">IF(OR(J1216 = "ERROR", J1216 = ""), "UNKNOWN", J1216)</f>
        <v>5</v>
      </c>
      <c r="X1216" s="4">
        <f t="shared" si="1223"/>
        <v>1</v>
      </c>
      <c r="Y1216" s="4">
        <f t="shared" si="1223"/>
        <v>5</v>
      </c>
      <c r="Z1216" s="5">
        <f t="shared" si="9"/>
        <v>45114</v>
      </c>
    </row>
    <row r="1217">
      <c r="A1217" s="1" t="s">
        <v>1254</v>
      </c>
      <c r="B1217" s="1" t="s">
        <v>55</v>
      </c>
      <c r="C1217" s="1">
        <v>3.0</v>
      </c>
      <c r="D1217" s="1">
        <v>3.0</v>
      </c>
      <c r="E1217" s="1">
        <v>9.0</v>
      </c>
      <c r="F1217" s="1" t="s">
        <v>28</v>
      </c>
      <c r="H1217" s="2">
        <v>45127.0</v>
      </c>
      <c r="J1217" s="3">
        <f t="shared" si="2"/>
        <v>3</v>
      </c>
      <c r="K1217" s="4">
        <f t="shared" si="3"/>
        <v>3</v>
      </c>
      <c r="L1217" s="4">
        <f t="shared" si="4"/>
        <v>9</v>
      </c>
      <c r="S1217" s="1" t="s">
        <v>1254</v>
      </c>
      <c r="T1217" s="4" t="str">
        <f t="shared" si="5"/>
        <v>Juice</v>
      </c>
      <c r="U1217" s="4" t="str">
        <f t="shared" si="6"/>
        <v>UNKNOWN</v>
      </c>
      <c r="V1217" s="4" t="str">
        <f t="shared" si="7"/>
        <v>Cash</v>
      </c>
      <c r="W1217" s="4">
        <f t="shared" ref="W1217:Y1217" si="1224">IF(OR(J1217 = "ERROR", J1217 = ""), "UNKNOWN", J1217)</f>
        <v>3</v>
      </c>
      <c r="X1217" s="4">
        <f t="shared" si="1224"/>
        <v>3</v>
      </c>
      <c r="Y1217" s="4">
        <f t="shared" si="1224"/>
        <v>9</v>
      </c>
      <c r="Z1217" s="5">
        <f t="shared" si="9"/>
        <v>45127</v>
      </c>
    </row>
    <row r="1218">
      <c r="A1218" s="1" t="s">
        <v>1255</v>
      </c>
      <c r="B1218" s="1" t="s">
        <v>44</v>
      </c>
      <c r="C1218" s="1">
        <v>1.0</v>
      </c>
      <c r="D1218" s="1">
        <v>4.0</v>
      </c>
      <c r="E1218" s="1">
        <v>4.0</v>
      </c>
      <c r="F1218" s="1" t="s">
        <v>39</v>
      </c>
      <c r="G1218" s="1" t="s">
        <v>29</v>
      </c>
      <c r="H1218" s="2">
        <v>45157.0</v>
      </c>
      <c r="J1218" s="3">
        <f t="shared" si="2"/>
        <v>1</v>
      </c>
      <c r="K1218" s="4">
        <f t="shared" si="3"/>
        <v>4</v>
      </c>
      <c r="L1218" s="4">
        <f t="shared" si="4"/>
        <v>4</v>
      </c>
      <c r="S1218" s="1" t="s">
        <v>1255</v>
      </c>
      <c r="T1218" s="4" t="str">
        <f t="shared" si="5"/>
        <v>Sandwich</v>
      </c>
      <c r="U1218" s="4" t="str">
        <f t="shared" si="6"/>
        <v>In-store</v>
      </c>
      <c r="V1218" s="4" t="str">
        <f t="shared" si="7"/>
        <v>Digital Wallet</v>
      </c>
      <c r="W1218" s="4">
        <f t="shared" ref="W1218:Y1218" si="1225">IF(OR(J1218 = "ERROR", J1218 = ""), "UNKNOWN", J1218)</f>
        <v>1</v>
      </c>
      <c r="X1218" s="4">
        <f t="shared" si="1225"/>
        <v>4</v>
      </c>
      <c r="Y1218" s="4">
        <f t="shared" si="1225"/>
        <v>4</v>
      </c>
      <c r="Z1218" s="5">
        <f t="shared" si="9"/>
        <v>45157</v>
      </c>
    </row>
    <row r="1219">
      <c r="A1219" s="1" t="s">
        <v>1256</v>
      </c>
      <c r="B1219" s="1" t="s">
        <v>27</v>
      </c>
      <c r="C1219" s="1">
        <v>4.0</v>
      </c>
      <c r="D1219" s="1">
        <v>3.0</v>
      </c>
      <c r="E1219" s="1">
        <v>12.0</v>
      </c>
      <c r="F1219" s="1" t="s">
        <v>28</v>
      </c>
      <c r="G1219" s="1" t="s">
        <v>24</v>
      </c>
      <c r="H1219" s="6">
        <v>45224.0</v>
      </c>
      <c r="J1219" s="3">
        <f t="shared" si="2"/>
        <v>4</v>
      </c>
      <c r="K1219" s="4">
        <f t="shared" si="3"/>
        <v>3</v>
      </c>
      <c r="L1219" s="4">
        <f t="shared" si="4"/>
        <v>12</v>
      </c>
      <c r="S1219" s="1" t="s">
        <v>1256</v>
      </c>
      <c r="T1219" s="4" t="str">
        <f t="shared" si="5"/>
        <v>Cake</v>
      </c>
      <c r="U1219" s="4" t="str">
        <f t="shared" si="6"/>
        <v>Takeaway</v>
      </c>
      <c r="V1219" s="4" t="str">
        <f t="shared" si="7"/>
        <v>Cash</v>
      </c>
      <c r="W1219" s="4">
        <f t="shared" ref="W1219:Y1219" si="1226">IF(OR(J1219 = "ERROR", J1219 = ""), "UNKNOWN", J1219)</f>
        <v>4</v>
      </c>
      <c r="X1219" s="4">
        <f t="shared" si="1226"/>
        <v>3</v>
      </c>
      <c r="Y1219" s="4">
        <f t="shared" si="1226"/>
        <v>12</v>
      </c>
      <c r="Z1219" s="7">
        <f t="shared" si="9"/>
        <v>45224</v>
      </c>
    </row>
    <row r="1220">
      <c r="A1220" s="1" t="s">
        <v>1257</v>
      </c>
      <c r="B1220" s="1" t="s">
        <v>27</v>
      </c>
      <c r="C1220" s="1">
        <v>2.0</v>
      </c>
      <c r="D1220" s="1">
        <v>3.0</v>
      </c>
      <c r="E1220" s="1">
        <v>6.0</v>
      </c>
      <c r="G1220" s="1" t="s">
        <v>25</v>
      </c>
      <c r="H1220" s="2">
        <v>45046.0</v>
      </c>
      <c r="J1220" s="3">
        <f t="shared" si="2"/>
        <v>2</v>
      </c>
      <c r="K1220" s="4">
        <f t="shared" si="3"/>
        <v>3</v>
      </c>
      <c r="L1220" s="4">
        <f t="shared" si="4"/>
        <v>6</v>
      </c>
      <c r="S1220" s="1" t="s">
        <v>1257</v>
      </c>
      <c r="T1220" s="4" t="str">
        <f t="shared" si="5"/>
        <v>Cake</v>
      </c>
      <c r="U1220" s="4" t="str">
        <f t="shared" si="6"/>
        <v>UNKNOWN</v>
      </c>
      <c r="V1220" s="4" t="str">
        <f t="shared" si="7"/>
        <v>UNKNOWN</v>
      </c>
      <c r="W1220" s="4">
        <f t="shared" ref="W1220:Y1220" si="1227">IF(OR(J1220 = "ERROR", J1220 = ""), "UNKNOWN", J1220)</f>
        <v>2</v>
      </c>
      <c r="X1220" s="4">
        <f t="shared" si="1227"/>
        <v>3</v>
      </c>
      <c r="Y1220" s="4">
        <f t="shared" si="1227"/>
        <v>6</v>
      </c>
      <c r="Z1220" s="5">
        <f t="shared" si="9"/>
        <v>45046</v>
      </c>
    </row>
    <row r="1221">
      <c r="A1221" s="1" t="s">
        <v>1258</v>
      </c>
      <c r="B1221" s="1" t="s">
        <v>41</v>
      </c>
      <c r="C1221" s="1">
        <v>5.0</v>
      </c>
      <c r="D1221" s="1">
        <v>4.0</v>
      </c>
      <c r="E1221" s="1">
        <v>20.0</v>
      </c>
      <c r="F1221" s="1" t="s">
        <v>39</v>
      </c>
      <c r="G1221" s="1" t="s">
        <v>29</v>
      </c>
      <c r="H1221" s="2">
        <v>45109.0</v>
      </c>
      <c r="J1221" s="3">
        <f t="shared" si="2"/>
        <v>5</v>
      </c>
      <c r="K1221" s="4">
        <f t="shared" si="3"/>
        <v>4</v>
      </c>
      <c r="L1221" s="4">
        <f t="shared" si="4"/>
        <v>20</v>
      </c>
      <c r="S1221" s="1" t="s">
        <v>1258</v>
      </c>
      <c r="T1221" s="4" t="str">
        <f t="shared" si="5"/>
        <v>Smoothie</v>
      </c>
      <c r="U1221" s="4" t="str">
        <f t="shared" si="6"/>
        <v>In-store</v>
      </c>
      <c r="V1221" s="4" t="str">
        <f t="shared" si="7"/>
        <v>Digital Wallet</v>
      </c>
      <c r="W1221" s="4">
        <f t="shared" ref="W1221:Y1221" si="1228">IF(OR(J1221 = "ERROR", J1221 = ""), "UNKNOWN", J1221)</f>
        <v>5</v>
      </c>
      <c r="X1221" s="4">
        <f t="shared" si="1228"/>
        <v>4</v>
      </c>
      <c r="Y1221" s="4">
        <f t="shared" si="1228"/>
        <v>20</v>
      </c>
      <c r="Z1221" s="5">
        <f t="shared" si="9"/>
        <v>45109</v>
      </c>
    </row>
    <row r="1222">
      <c r="A1222" s="1" t="s">
        <v>1259</v>
      </c>
      <c r="B1222" s="1" t="s">
        <v>44</v>
      </c>
      <c r="C1222" s="1">
        <v>1.0</v>
      </c>
      <c r="D1222" s="1">
        <v>4.0</v>
      </c>
      <c r="E1222" s="1">
        <v>4.0</v>
      </c>
      <c r="G1222" s="1" t="s">
        <v>29</v>
      </c>
      <c r="H1222" s="2">
        <v>45156.0</v>
      </c>
      <c r="J1222" s="3">
        <f t="shared" si="2"/>
        <v>1</v>
      </c>
      <c r="K1222" s="4">
        <f t="shared" si="3"/>
        <v>4</v>
      </c>
      <c r="L1222" s="4">
        <f t="shared" si="4"/>
        <v>4</v>
      </c>
      <c r="S1222" s="1" t="s">
        <v>1259</v>
      </c>
      <c r="T1222" s="4" t="str">
        <f t="shared" si="5"/>
        <v>Sandwich</v>
      </c>
      <c r="U1222" s="4" t="str">
        <f t="shared" si="6"/>
        <v>In-store</v>
      </c>
      <c r="V1222" s="4" t="str">
        <f t="shared" si="7"/>
        <v>UNKNOWN</v>
      </c>
      <c r="W1222" s="4">
        <f t="shared" ref="W1222:Y1222" si="1229">IF(OR(J1222 = "ERROR", J1222 = ""), "UNKNOWN", J1222)</f>
        <v>1</v>
      </c>
      <c r="X1222" s="4">
        <f t="shared" si="1229"/>
        <v>4</v>
      </c>
      <c r="Y1222" s="4">
        <f t="shared" si="1229"/>
        <v>4</v>
      </c>
      <c r="Z1222" s="5">
        <f t="shared" si="9"/>
        <v>45156</v>
      </c>
    </row>
    <row r="1223">
      <c r="A1223" s="1" t="s">
        <v>1260</v>
      </c>
      <c r="B1223" s="1" t="s">
        <v>41</v>
      </c>
      <c r="C1223" s="1">
        <v>1.0</v>
      </c>
      <c r="D1223" s="1">
        <v>4.0</v>
      </c>
      <c r="E1223" s="1">
        <v>4.0</v>
      </c>
      <c r="H1223" s="2">
        <v>45016.0</v>
      </c>
      <c r="J1223" s="3">
        <f t="shared" si="2"/>
        <v>1</v>
      </c>
      <c r="K1223" s="4">
        <f t="shared" si="3"/>
        <v>4</v>
      </c>
      <c r="L1223" s="4">
        <f t="shared" si="4"/>
        <v>4</v>
      </c>
      <c r="S1223" s="1" t="s">
        <v>1260</v>
      </c>
      <c r="T1223" s="4" t="str">
        <f t="shared" si="5"/>
        <v>Smoothie</v>
      </c>
      <c r="U1223" s="4" t="str">
        <f t="shared" si="6"/>
        <v>UNKNOWN</v>
      </c>
      <c r="V1223" s="4" t="str">
        <f t="shared" si="7"/>
        <v>UNKNOWN</v>
      </c>
      <c r="W1223" s="4">
        <f t="shared" ref="W1223:Y1223" si="1230">IF(OR(J1223 = "ERROR", J1223 = ""), "UNKNOWN", J1223)</f>
        <v>1</v>
      </c>
      <c r="X1223" s="4">
        <f t="shared" si="1230"/>
        <v>4</v>
      </c>
      <c r="Y1223" s="4">
        <f t="shared" si="1230"/>
        <v>4</v>
      </c>
      <c r="Z1223" s="5">
        <f t="shared" si="9"/>
        <v>45016</v>
      </c>
    </row>
    <row r="1224">
      <c r="A1224" s="1" t="s">
        <v>1261</v>
      </c>
      <c r="B1224" s="1" t="s">
        <v>36</v>
      </c>
      <c r="C1224" s="1">
        <v>5.0</v>
      </c>
      <c r="D1224" s="1">
        <v>5.0</v>
      </c>
      <c r="E1224" s="1">
        <v>25.0</v>
      </c>
      <c r="G1224" s="1" t="s">
        <v>24</v>
      </c>
      <c r="H1224" s="2">
        <v>45237.0</v>
      </c>
      <c r="J1224" s="3">
        <f t="shared" si="2"/>
        <v>5</v>
      </c>
      <c r="K1224" s="4">
        <f t="shared" si="3"/>
        <v>5</v>
      </c>
      <c r="L1224" s="4">
        <f t="shared" si="4"/>
        <v>25</v>
      </c>
      <c r="S1224" s="1" t="s">
        <v>1261</v>
      </c>
      <c r="T1224" s="4" t="str">
        <f t="shared" si="5"/>
        <v>Salad</v>
      </c>
      <c r="U1224" s="4" t="str">
        <f t="shared" si="6"/>
        <v>Takeaway</v>
      </c>
      <c r="V1224" s="4" t="str">
        <f t="shared" si="7"/>
        <v>UNKNOWN</v>
      </c>
      <c r="W1224" s="4">
        <f t="shared" ref="W1224:Y1224" si="1231">IF(OR(J1224 = "ERROR", J1224 = ""), "UNKNOWN", J1224)</f>
        <v>5</v>
      </c>
      <c r="X1224" s="4">
        <f t="shared" si="1231"/>
        <v>5</v>
      </c>
      <c r="Y1224" s="4">
        <f t="shared" si="1231"/>
        <v>25</v>
      </c>
      <c r="Z1224" s="5">
        <f t="shared" si="9"/>
        <v>45237</v>
      </c>
    </row>
    <row r="1225">
      <c r="A1225" s="1" t="s">
        <v>1262</v>
      </c>
      <c r="B1225" s="1" t="s">
        <v>32</v>
      </c>
      <c r="C1225" s="1">
        <v>2.0</v>
      </c>
      <c r="D1225" s="1">
        <v>1.0</v>
      </c>
      <c r="E1225" s="1">
        <v>2.0</v>
      </c>
      <c r="F1225" s="1" t="s">
        <v>39</v>
      </c>
      <c r="G1225" s="1" t="s">
        <v>29</v>
      </c>
      <c r="H1225" s="6">
        <v>45242.0</v>
      </c>
      <c r="J1225" s="3">
        <f t="shared" si="2"/>
        <v>2</v>
      </c>
      <c r="K1225" s="4">
        <f t="shared" si="3"/>
        <v>1</v>
      </c>
      <c r="L1225" s="4">
        <f t="shared" si="4"/>
        <v>2</v>
      </c>
      <c r="S1225" s="1" t="s">
        <v>1262</v>
      </c>
      <c r="T1225" s="4" t="str">
        <f t="shared" si="5"/>
        <v>Cookie</v>
      </c>
      <c r="U1225" s="4" t="str">
        <f t="shared" si="6"/>
        <v>In-store</v>
      </c>
      <c r="V1225" s="4" t="str">
        <f t="shared" si="7"/>
        <v>Digital Wallet</v>
      </c>
      <c r="W1225" s="4">
        <f t="shared" ref="W1225:Y1225" si="1232">IF(OR(J1225 = "ERROR", J1225 = ""), "UNKNOWN", J1225)</f>
        <v>2</v>
      </c>
      <c r="X1225" s="4">
        <f t="shared" si="1232"/>
        <v>1</v>
      </c>
      <c r="Y1225" s="4">
        <f t="shared" si="1232"/>
        <v>2</v>
      </c>
      <c r="Z1225" s="7">
        <f t="shared" si="9"/>
        <v>45242</v>
      </c>
    </row>
    <row r="1226">
      <c r="A1226" s="1" t="s">
        <v>1263</v>
      </c>
      <c r="B1226" s="1" t="s">
        <v>44</v>
      </c>
      <c r="C1226" s="1">
        <v>2.0</v>
      </c>
      <c r="D1226" s="1">
        <v>4.0</v>
      </c>
      <c r="E1226" s="1" t="s">
        <v>30</v>
      </c>
      <c r="G1226" s="1" t="s">
        <v>24</v>
      </c>
      <c r="H1226" s="2">
        <v>45004.0</v>
      </c>
      <c r="J1226" s="3">
        <f t="shared" si="2"/>
        <v>2</v>
      </c>
      <c r="K1226" s="4">
        <f t="shared" si="3"/>
        <v>4</v>
      </c>
      <c r="L1226" s="4">
        <f t="shared" si="4"/>
        <v>8</v>
      </c>
      <c r="S1226" s="1" t="s">
        <v>1263</v>
      </c>
      <c r="T1226" s="4" t="str">
        <f t="shared" si="5"/>
        <v>Sandwich</v>
      </c>
      <c r="U1226" s="4" t="str">
        <f t="shared" si="6"/>
        <v>Takeaway</v>
      </c>
      <c r="V1226" s="4" t="str">
        <f t="shared" si="7"/>
        <v>UNKNOWN</v>
      </c>
      <c r="W1226" s="4">
        <f t="shared" ref="W1226:Y1226" si="1233">IF(OR(J1226 = "ERROR", J1226 = ""), "UNKNOWN", J1226)</f>
        <v>2</v>
      </c>
      <c r="X1226" s="4">
        <f t="shared" si="1233"/>
        <v>4</v>
      </c>
      <c r="Y1226" s="4">
        <f t="shared" si="1233"/>
        <v>8</v>
      </c>
      <c r="Z1226" s="5">
        <f t="shared" si="9"/>
        <v>45004</v>
      </c>
    </row>
    <row r="1227">
      <c r="A1227" s="1" t="s">
        <v>1264</v>
      </c>
      <c r="B1227" s="1" t="s">
        <v>22</v>
      </c>
      <c r="C1227" s="1">
        <v>2.0</v>
      </c>
      <c r="D1227" s="1">
        <v>2.0</v>
      </c>
      <c r="E1227" s="1">
        <v>4.0</v>
      </c>
      <c r="G1227" s="1" t="s">
        <v>29</v>
      </c>
      <c r="H1227" s="2">
        <v>45193.0</v>
      </c>
      <c r="J1227" s="3">
        <f t="shared" si="2"/>
        <v>2</v>
      </c>
      <c r="K1227" s="4">
        <f t="shared" si="3"/>
        <v>2</v>
      </c>
      <c r="L1227" s="4">
        <f t="shared" si="4"/>
        <v>4</v>
      </c>
      <c r="S1227" s="1" t="s">
        <v>1264</v>
      </c>
      <c r="T1227" s="4" t="str">
        <f t="shared" si="5"/>
        <v>Coffee</v>
      </c>
      <c r="U1227" s="4" t="str">
        <f t="shared" si="6"/>
        <v>In-store</v>
      </c>
      <c r="V1227" s="4" t="str">
        <f t="shared" si="7"/>
        <v>UNKNOWN</v>
      </c>
      <c r="W1227" s="4">
        <f t="shared" ref="W1227:Y1227" si="1234">IF(OR(J1227 = "ERROR", J1227 = ""), "UNKNOWN", J1227)</f>
        <v>2</v>
      </c>
      <c r="X1227" s="4">
        <f t="shared" si="1234"/>
        <v>2</v>
      </c>
      <c r="Y1227" s="4">
        <f t="shared" si="1234"/>
        <v>4</v>
      </c>
      <c r="Z1227" s="5">
        <f t="shared" si="9"/>
        <v>45193</v>
      </c>
    </row>
    <row r="1228">
      <c r="A1228" s="1" t="s">
        <v>1265</v>
      </c>
      <c r="B1228" s="1" t="s">
        <v>32</v>
      </c>
      <c r="C1228" s="1">
        <v>2.0</v>
      </c>
      <c r="D1228" s="1">
        <v>1.0</v>
      </c>
      <c r="E1228" s="1">
        <v>2.0</v>
      </c>
      <c r="F1228" s="1" t="s">
        <v>23</v>
      </c>
      <c r="G1228" s="1" t="s">
        <v>24</v>
      </c>
      <c r="H1228" s="2">
        <v>44987.0</v>
      </c>
      <c r="J1228" s="3">
        <f t="shared" si="2"/>
        <v>2</v>
      </c>
      <c r="K1228" s="4">
        <f t="shared" si="3"/>
        <v>1</v>
      </c>
      <c r="L1228" s="4">
        <f t="shared" si="4"/>
        <v>2</v>
      </c>
      <c r="S1228" s="1" t="s">
        <v>1265</v>
      </c>
      <c r="T1228" s="4" t="str">
        <f t="shared" si="5"/>
        <v>Cookie</v>
      </c>
      <c r="U1228" s="4" t="str">
        <f t="shared" si="6"/>
        <v>Takeaway</v>
      </c>
      <c r="V1228" s="4" t="str">
        <f t="shared" si="7"/>
        <v>Credit Card</v>
      </c>
      <c r="W1228" s="4">
        <f t="shared" ref="W1228:Y1228" si="1235">IF(OR(J1228 = "ERROR", J1228 = ""), "UNKNOWN", J1228)</f>
        <v>2</v>
      </c>
      <c r="X1228" s="4">
        <f t="shared" si="1235"/>
        <v>1</v>
      </c>
      <c r="Y1228" s="4">
        <f t="shared" si="1235"/>
        <v>2</v>
      </c>
      <c r="Z1228" s="5">
        <f t="shared" si="9"/>
        <v>44987</v>
      </c>
    </row>
    <row r="1229">
      <c r="A1229" s="1" t="s">
        <v>1266</v>
      </c>
      <c r="B1229" s="1" t="s">
        <v>44</v>
      </c>
      <c r="C1229" s="1">
        <v>2.0</v>
      </c>
      <c r="D1229" s="1">
        <v>4.0</v>
      </c>
      <c r="E1229" s="1">
        <v>8.0</v>
      </c>
      <c r="F1229" s="1" t="s">
        <v>23</v>
      </c>
      <c r="G1229" s="1" t="s">
        <v>25</v>
      </c>
      <c r="H1229" s="2">
        <v>45143.0</v>
      </c>
      <c r="J1229" s="3">
        <f t="shared" si="2"/>
        <v>2</v>
      </c>
      <c r="K1229" s="4">
        <f t="shared" si="3"/>
        <v>4</v>
      </c>
      <c r="L1229" s="4">
        <f t="shared" si="4"/>
        <v>8</v>
      </c>
      <c r="S1229" s="1" t="s">
        <v>1266</v>
      </c>
      <c r="T1229" s="4" t="str">
        <f t="shared" si="5"/>
        <v>Sandwich</v>
      </c>
      <c r="U1229" s="4" t="str">
        <f t="shared" si="6"/>
        <v>UNKNOWN</v>
      </c>
      <c r="V1229" s="4" t="str">
        <f t="shared" si="7"/>
        <v>Credit Card</v>
      </c>
      <c r="W1229" s="4">
        <f t="shared" ref="W1229:Y1229" si="1236">IF(OR(J1229 = "ERROR", J1229 = ""), "UNKNOWN", J1229)</f>
        <v>2</v>
      </c>
      <c r="X1229" s="4">
        <f t="shared" si="1236"/>
        <v>4</v>
      </c>
      <c r="Y1229" s="4">
        <f t="shared" si="1236"/>
        <v>8</v>
      </c>
      <c r="Z1229" s="5">
        <f t="shared" si="9"/>
        <v>45143</v>
      </c>
    </row>
    <row r="1230">
      <c r="A1230" s="1" t="s">
        <v>1267</v>
      </c>
      <c r="B1230" s="1" t="s">
        <v>30</v>
      </c>
      <c r="C1230" s="1">
        <v>3.0</v>
      </c>
      <c r="D1230" s="1">
        <v>1.0</v>
      </c>
      <c r="E1230" s="1">
        <v>3.0</v>
      </c>
      <c r="F1230" s="1" t="s">
        <v>28</v>
      </c>
      <c r="H1230" s="6">
        <v>45251.0</v>
      </c>
      <c r="J1230" s="3">
        <f t="shared" si="2"/>
        <v>3</v>
      </c>
      <c r="K1230" s="4">
        <f t="shared" si="3"/>
        <v>1</v>
      </c>
      <c r="L1230" s="4">
        <f t="shared" si="4"/>
        <v>3</v>
      </c>
      <c r="S1230" s="1" t="s">
        <v>1267</v>
      </c>
      <c r="T1230" s="4" t="str">
        <f t="shared" si="5"/>
        <v>UNKNOWN</v>
      </c>
      <c r="U1230" s="4" t="str">
        <f t="shared" si="6"/>
        <v>UNKNOWN</v>
      </c>
      <c r="V1230" s="4" t="str">
        <f t="shared" si="7"/>
        <v>Cash</v>
      </c>
      <c r="W1230" s="4">
        <f t="shared" ref="W1230:Y1230" si="1237">IF(OR(J1230 = "ERROR", J1230 = ""), "UNKNOWN", J1230)</f>
        <v>3</v>
      </c>
      <c r="X1230" s="4">
        <f t="shared" si="1237"/>
        <v>1</v>
      </c>
      <c r="Y1230" s="4">
        <f t="shared" si="1237"/>
        <v>3</v>
      </c>
      <c r="Z1230" s="7">
        <f t="shared" si="9"/>
        <v>45251</v>
      </c>
    </row>
    <row r="1231">
      <c r="A1231" s="1" t="s">
        <v>1268</v>
      </c>
      <c r="C1231" s="1">
        <v>1.0</v>
      </c>
      <c r="D1231" s="1">
        <v>1.0</v>
      </c>
      <c r="E1231" s="1">
        <v>1.0</v>
      </c>
      <c r="F1231" s="1" t="s">
        <v>39</v>
      </c>
      <c r="G1231" s="1" t="s">
        <v>29</v>
      </c>
      <c r="H1231" s="2">
        <v>45264.0</v>
      </c>
      <c r="J1231" s="3">
        <f t="shared" si="2"/>
        <v>1</v>
      </c>
      <c r="K1231" s="4">
        <f t="shared" si="3"/>
        <v>1</v>
      </c>
      <c r="L1231" s="4">
        <f t="shared" si="4"/>
        <v>1</v>
      </c>
      <c r="S1231" s="1" t="s">
        <v>1268</v>
      </c>
      <c r="T1231" s="4" t="str">
        <f t="shared" si="5"/>
        <v>UNKNOWN</v>
      </c>
      <c r="U1231" s="4" t="str">
        <f t="shared" si="6"/>
        <v>In-store</v>
      </c>
      <c r="V1231" s="4" t="str">
        <f t="shared" si="7"/>
        <v>Digital Wallet</v>
      </c>
      <c r="W1231" s="4">
        <f t="shared" ref="W1231:Y1231" si="1238">IF(OR(J1231 = "ERROR", J1231 = ""), "UNKNOWN", J1231)</f>
        <v>1</v>
      </c>
      <c r="X1231" s="4">
        <f t="shared" si="1238"/>
        <v>1</v>
      </c>
      <c r="Y1231" s="4">
        <f t="shared" si="1238"/>
        <v>1</v>
      </c>
      <c r="Z1231" s="5">
        <f t="shared" si="9"/>
        <v>45264</v>
      </c>
    </row>
    <row r="1232">
      <c r="A1232" s="1" t="s">
        <v>1269</v>
      </c>
      <c r="B1232" s="1" t="s">
        <v>22</v>
      </c>
      <c r="C1232" s="1">
        <v>2.0</v>
      </c>
      <c r="D1232" s="1">
        <v>2.0</v>
      </c>
      <c r="E1232" s="1">
        <v>4.0</v>
      </c>
      <c r="F1232" s="1" t="s">
        <v>23</v>
      </c>
      <c r="H1232" s="2">
        <v>45097.0</v>
      </c>
      <c r="J1232" s="3">
        <f t="shared" si="2"/>
        <v>2</v>
      </c>
      <c r="K1232" s="4">
        <f t="shared" si="3"/>
        <v>2</v>
      </c>
      <c r="L1232" s="4">
        <f t="shared" si="4"/>
        <v>4</v>
      </c>
      <c r="S1232" s="1" t="s">
        <v>1269</v>
      </c>
      <c r="T1232" s="4" t="str">
        <f t="shared" si="5"/>
        <v>Coffee</v>
      </c>
      <c r="U1232" s="4" t="str">
        <f t="shared" si="6"/>
        <v>UNKNOWN</v>
      </c>
      <c r="V1232" s="4" t="str">
        <f t="shared" si="7"/>
        <v>Credit Card</v>
      </c>
      <c r="W1232" s="4">
        <f t="shared" ref="W1232:Y1232" si="1239">IF(OR(J1232 = "ERROR", J1232 = ""), "UNKNOWN", J1232)</f>
        <v>2</v>
      </c>
      <c r="X1232" s="4">
        <f t="shared" si="1239"/>
        <v>2</v>
      </c>
      <c r="Y1232" s="4">
        <f t="shared" si="1239"/>
        <v>4</v>
      </c>
      <c r="Z1232" s="5">
        <f t="shared" si="9"/>
        <v>45097</v>
      </c>
    </row>
    <row r="1233">
      <c r="A1233" s="1" t="s">
        <v>1270</v>
      </c>
      <c r="B1233" s="1" t="s">
        <v>22</v>
      </c>
      <c r="C1233" s="1">
        <v>4.0</v>
      </c>
      <c r="D1233" s="1">
        <v>2.0</v>
      </c>
      <c r="E1233" s="1">
        <v>8.0</v>
      </c>
      <c r="F1233" s="1" t="s">
        <v>39</v>
      </c>
      <c r="G1233" s="1" t="s">
        <v>24</v>
      </c>
      <c r="H1233" s="2">
        <v>45116.0</v>
      </c>
      <c r="J1233" s="3">
        <f t="shared" si="2"/>
        <v>4</v>
      </c>
      <c r="K1233" s="4">
        <f t="shared" si="3"/>
        <v>2</v>
      </c>
      <c r="L1233" s="4">
        <f t="shared" si="4"/>
        <v>8</v>
      </c>
      <c r="S1233" s="1" t="s">
        <v>1270</v>
      </c>
      <c r="T1233" s="4" t="str">
        <f t="shared" si="5"/>
        <v>Coffee</v>
      </c>
      <c r="U1233" s="4" t="str">
        <f t="shared" si="6"/>
        <v>Takeaway</v>
      </c>
      <c r="V1233" s="4" t="str">
        <f t="shared" si="7"/>
        <v>Digital Wallet</v>
      </c>
      <c r="W1233" s="4">
        <f t="shared" ref="W1233:Y1233" si="1240">IF(OR(J1233 = "ERROR", J1233 = ""), "UNKNOWN", J1233)</f>
        <v>4</v>
      </c>
      <c r="X1233" s="4">
        <f t="shared" si="1240"/>
        <v>2</v>
      </c>
      <c r="Y1233" s="4">
        <f t="shared" si="1240"/>
        <v>8</v>
      </c>
      <c r="Z1233" s="5">
        <f t="shared" si="9"/>
        <v>45116</v>
      </c>
    </row>
    <row r="1234">
      <c r="A1234" s="1" t="s">
        <v>1271</v>
      </c>
      <c r="B1234" s="1" t="s">
        <v>44</v>
      </c>
      <c r="C1234" s="1">
        <v>2.0</v>
      </c>
      <c r="D1234" s="1">
        <v>4.0</v>
      </c>
      <c r="E1234" s="1">
        <v>8.0</v>
      </c>
      <c r="F1234" s="1" t="s">
        <v>28</v>
      </c>
      <c r="H1234" s="6">
        <v>45284.0</v>
      </c>
      <c r="J1234" s="3">
        <f t="shared" si="2"/>
        <v>2</v>
      </c>
      <c r="K1234" s="4">
        <f t="shared" si="3"/>
        <v>4</v>
      </c>
      <c r="L1234" s="4">
        <f t="shared" si="4"/>
        <v>8</v>
      </c>
      <c r="S1234" s="1" t="s">
        <v>1271</v>
      </c>
      <c r="T1234" s="4" t="str">
        <f t="shared" si="5"/>
        <v>Sandwich</v>
      </c>
      <c r="U1234" s="4" t="str">
        <f t="shared" si="6"/>
        <v>UNKNOWN</v>
      </c>
      <c r="V1234" s="4" t="str">
        <f t="shared" si="7"/>
        <v>Cash</v>
      </c>
      <c r="W1234" s="4">
        <f t="shared" ref="W1234:Y1234" si="1241">IF(OR(J1234 = "ERROR", J1234 = ""), "UNKNOWN", J1234)</f>
        <v>2</v>
      </c>
      <c r="X1234" s="4">
        <f t="shared" si="1241"/>
        <v>4</v>
      </c>
      <c r="Y1234" s="4">
        <f t="shared" si="1241"/>
        <v>8</v>
      </c>
      <c r="Z1234" s="7">
        <f t="shared" si="9"/>
        <v>45284</v>
      </c>
    </row>
    <row r="1235">
      <c r="A1235" s="1" t="s">
        <v>1272</v>
      </c>
      <c r="B1235" s="1" t="s">
        <v>44</v>
      </c>
      <c r="C1235" s="1">
        <v>4.0</v>
      </c>
      <c r="D1235" s="1">
        <v>4.0</v>
      </c>
      <c r="E1235" s="1">
        <v>16.0</v>
      </c>
      <c r="H1235" s="2">
        <v>45102.0</v>
      </c>
      <c r="J1235" s="3">
        <f t="shared" si="2"/>
        <v>4</v>
      </c>
      <c r="K1235" s="4">
        <f t="shared" si="3"/>
        <v>4</v>
      </c>
      <c r="L1235" s="4">
        <f t="shared" si="4"/>
        <v>16</v>
      </c>
      <c r="S1235" s="1" t="s">
        <v>1272</v>
      </c>
      <c r="T1235" s="4" t="str">
        <f t="shared" si="5"/>
        <v>Sandwich</v>
      </c>
      <c r="U1235" s="4" t="str">
        <f t="shared" si="6"/>
        <v>UNKNOWN</v>
      </c>
      <c r="V1235" s="4" t="str">
        <f t="shared" si="7"/>
        <v>UNKNOWN</v>
      </c>
      <c r="W1235" s="4">
        <f t="shared" ref="W1235:Y1235" si="1242">IF(OR(J1235 = "ERROR", J1235 = ""), "UNKNOWN", J1235)</f>
        <v>4</v>
      </c>
      <c r="X1235" s="4">
        <f t="shared" si="1242"/>
        <v>4</v>
      </c>
      <c r="Y1235" s="4">
        <f t="shared" si="1242"/>
        <v>16</v>
      </c>
      <c r="Z1235" s="5">
        <f t="shared" si="9"/>
        <v>45102</v>
      </c>
    </row>
    <row r="1236">
      <c r="A1236" s="1" t="s">
        <v>1273</v>
      </c>
      <c r="B1236" s="1" t="s">
        <v>41</v>
      </c>
      <c r="C1236" s="1">
        <v>2.0</v>
      </c>
      <c r="D1236" s="1">
        <v>4.0</v>
      </c>
      <c r="E1236" s="1">
        <v>8.0</v>
      </c>
      <c r="G1236" s="1" t="s">
        <v>29</v>
      </c>
      <c r="H1236" s="2">
        <v>45174.0</v>
      </c>
      <c r="J1236" s="3">
        <f t="shared" si="2"/>
        <v>2</v>
      </c>
      <c r="K1236" s="4">
        <f t="shared" si="3"/>
        <v>4</v>
      </c>
      <c r="L1236" s="4">
        <f t="shared" si="4"/>
        <v>8</v>
      </c>
      <c r="S1236" s="1" t="s">
        <v>1273</v>
      </c>
      <c r="T1236" s="4" t="str">
        <f t="shared" si="5"/>
        <v>Smoothie</v>
      </c>
      <c r="U1236" s="4" t="str">
        <f t="shared" si="6"/>
        <v>In-store</v>
      </c>
      <c r="V1236" s="4" t="str">
        <f t="shared" si="7"/>
        <v>UNKNOWN</v>
      </c>
      <c r="W1236" s="4">
        <f t="shared" ref="W1236:Y1236" si="1243">IF(OR(J1236 = "ERROR", J1236 = ""), "UNKNOWN", J1236)</f>
        <v>2</v>
      </c>
      <c r="X1236" s="4">
        <f t="shared" si="1243"/>
        <v>4</v>
      </c>
      <c r="Y1236" s="4">
        <f t="shared" si="1243"/>
        <v>8</v>
      </c>
      <c r="Z1236" s="5">
        <f t="shared" si="9"/>
        <v>45174</v>
      </c>
    </row>
    <row r="1237">
      <c r="A1237" s="1" t="s">
        <v>1274</v>
      </c>
      <c r="B1237" s="1" t="s">
        <v>41</v>
      </c>
      <c r="C1237" s="1">
        <v>3.0</v>
      </c>
      <c r="D1237" s="1">
        <v>4.0</v>
      </c>
      <c r="E1237" s="1">
        <v>12.0</v>
      </c>
      <c r="F1237" s="1" t="s">
        <v>28</v>
      </c>
      <c r="G1237" s="1" t="s">
        <v>29</v>
      </c>
      <c r="H1237" s="2">
        <v>44998.0</v>
      </c>
      <c r="J1237" s="3">
        <f t="shared" si="2"/>
        <v>3</v>
      </c>
      <c r="K1237" s="4">
        <f t="shared" si="3"/>
        <v>4</v>
      </c>
      <c r="L1237" s="4">
        <f t="shared" si="4"/>
        <v>12</v>
      </c>
      <c r="S1237" s="1" t="s">
        <v>1274</v>
      </c>
      <c r="T1237" s="4" t="str">
        <f t="shared" si="5"/>
        <v>Smoothie</v>
      </c>
      <c r="U1237" s="4" t="str">
        <f t="shared" si="6"/>
        <v>In-store</v>
      </c>
      <c r="V1237" s="4" t="str">
        <f t="shared" si="7"/>
        <v>Cash</v>
      </c>
      <c r="W1237" s="4">
        <f t="shared" ref="W1237:Y1237" si="1244">IF(OR(J1237 = "ERROR", J1237 = ""), "UNKNOWN", J1237)</f>
        <v>3</v>
      </c>
      <c r="X1237" s="4">
        <f t="shared" si="1244"/>
        <v>4</v>
      </c>
      <c r="Y1237" s="4">
        <f t="shared" si="1244"/>
        <v>12</v>
      </c>
      <c r="Z1237" s="5">
        <f t="shared" si="9"/>
        <v>44998</v>
      </c>
    </row>
    <row r="1238">
      <c r="A1238" s="1" t="s">
        <v>1275</v>
      </c>
      <c r="B1238" s="1" t="s">
        <v>27</v>
      </c>
      <c r="C1238" s="1">
        <v>1.0</v>
      </c>
      <c r="D1238" s="1">
        <v>3.0</v>
      </c>
      <c r="E1238" s="1">
        <v>3.0</v>
      </c>
      <c r="F1238" s="1" t="s">
        <v>28</v>
      </c>
      <c r="G1238" s="1" t="s">
        <v>24</v>
      </c>
      <c r="H1238" s="6">
        <v>45214.0</v>
      </c>
      <c r="J1238" s="3">
        <f t="shared" si="2"/>
        <v>1</v>
      </c>
      <c r="K1238" s="4">
        <f t="shared" si="3"/>
        <v>3</v>
      </c>
      <c r="L1238" s="4">
        <f t="shared" si="4"/>
        <v>3</v>
      </c>
      <c r="S1238" s="1" t="s">
        <v>1275</v>
      </c>
      <c r="T1238" s="4" t="str">
        <f t="shared" si="5"/>
        <v>Cake</v>
      </c>
      <c r="U1238" s="4" t="str">
        <f t="shared" si="6"/>
        <v>Takeaway</v>
      </c>
      <c r="V1238" s="4" t="str">
        <f t="shared" si="7"/>
        <v>Cash</v>
      </c>
      <c r="W1238" s="4">
        <f t="shared" ref="W1238:Y1238" si="1245">IF(OR(J1238 = "ERROR", J1238 = ""), "UNKNOWN", J1238)</f>
        <v>1</v>
      </c>
      <c r="X1238" s="4">
        <f t="shared" si="1245"/>
        <v>3</v>
      </c>
      <c r="Y1238" s="4">
        <f t="shared" si="1245"/>
        <v>3</v>
      </c>
      <c r="Z1238" s="7">
        <f t="shared" si="9"/>
        <v>45214</v>
      </c>
    </row>
    <row r="1239">
      <c r="A1239" s="1" t="s">
        <v>1276</v>
      </c>
      <c r="B1239" s="1" t="s">
        <v>32</v>
      </c>
      <c r="C1239" s="1">
        <v>2.0</v>
      </c>
      <c r="D1239" s="1" t="s">
        <v>25</v>
      </c>
      <c r="E1239" s="1">
        <v>2.0</v>
      </c>
      <c r="F1239" s="1" t="s">
        <v>39</v>
      </c>
      <c r="G1239" s="1" t="s">
        <v>29</v>
      </c>
      <c r="H1239" s="6">
        <v>45249.0</v>
      </c>
      <c r="J1239" s="3">
        <f t="shared" si="2"/>
        <v>2</v>
      </c>
      <c r="K1239" s="4">
        <f t="shared" si="3"/>
        <v>1</v>
      </c>
      <c r="L1239" s="4">
        <f t="shared" si="4"/>
        <v>2</v>
      </c>
      <c r="S1239" s="1" t="s">
        <v>1276</v>
      </c>
      <c r="T1239" s="4" t="str">
        <f t="shared" si="5"/>
        <v>Cookie</v>
      </c>
      <c r="U1239" s="4" t="str">
        <f t="shared" si="6"/>
        <v>In-store</v>
      </c>
      <c r="V1239" s="4" t="str">
        <f t="shared" si="7"/>
        <v>Digital Wallet</v>
      </c>
      <c r="W1239" s="4">
        <f t="shared" ref="W1239:Y1239" si="1246">IF(OR(J1239 = "ERROR", J1239 = ""), "UNKNOWN", J1239)</f>
        <v>2</v>
      </c>
      <c r="X1239" s="4">
        <f t="shared" si="1246"/>
        <v>1</v>
      </c>
      <c r="Y1239" s="4">
        <f t="shared" si="1246"/>
        <v>2</v>
      </c>
      <c r="Z1239" s="7">
        <f t="shared" si="9"/>
        <v>45249</v>
      </c>
    </row>
    <row r="1240">
      <c r="A1240" s="1" t="s">
        <v>1277</v>
      </c>
      <c r="C1240" s="1">
        <v>3.0</v>
      </c>
      <c r="D1240" s="1">
        <v>2.0</v>
      </c>
      <c r="E1240" s="1">
        <v>6.0</v>
      </c>
      <c r="F1240" s="1" t="s">
        <v>39</v>
      </c>
      <c r="G1240" s="1" t="s">
        <v>29</v>
      </c>
      <c r="H1240" s="6">
        <v>45289.0</v>
      </c>
      <c r="J1240" s="3">
        <f t="shared" si="2"/>
        <v>3</v>
      </c>
      <c r="K1240" s="4">
        <f t="shared" si="3"/>
        <v>2</v>
      </c>
      <c r="L1240" s="4">
        <f t="shared" si="4"/>
        <v>6</v>
      </c>
      <c r="S1240" s="1" t="s">
        <v>1277</v>
      </c>
      <c r="T1240" s="4" t="str">
        <f t="shared" si="5"/>
        <v>UNKNOWN</v>
      </c>
      <c r="U1240" s="4" t="str">
        <f t="shared" si="6"/>
        <v>In-store</v>
      </c>
      <c r="V1240" s="4" t="str">
        <f t="shared" si="7"/>
        <v>Digital Wallet</v>
      </c>
      <c r="W1240" s="4">
        <f t="shared" ref="W1240:Y1240" si="1247">IF(OR(J1240 = "ERROR", J1240 = ""), "UNKNOWN", J1240)</f>
        <v>3</v>
      </c>
      <c r="X1240" s="4">
        <f t="shared" si="1247"/>
        <v>2</v>
      </c>
      <c r="Y1240" s="4">
        <f t="shared" si="1247"/>
        <v>6</v>
      </c>
      <c r="Z1240" s="7">
        <f t="shared" si="9"/>
        <v>45289</v>
      </c>
    </row>
    <row r="1241">
      <c r="A1241" s="1" t="s">
        <v>1278</v>
      </c>
      <c r="B1241" s="1" t="s">
        <v>41</v>
      </c>
      <c r="C1241" s="1">
        <v>5.0</v>
      </c>
      <c r="D1241" s="1">
        <v>4.0</v>
      </c>
      <c r="E1241" s="1">
        <v>20.0</v>
      </c>
      <c r="F1241" s="1" t="s">
        <v>28</v>
      </c>
      <c r="G1241" s="1" t="s">
        <v>24</v>
      </c>
      <c r="H1241" s="2">
        <v>45267.0</v>
      </c>
      <c r="J1241" s="3">
        <f t="shared" si="2"/>
        <v>5</v>
      </c>
      <c r="K1241" s="4">
        <f t="shared" si="3"/>
        <v>4</v>
      </c>
      <c r="L1241" s="4">
        <f t="shared" si="4"/>
        <v>20</v>
      </c>
      <c r="S1241" s="1" t="s">
        <v>1278</v>
      </c>
      <c r="T1241" s="4" t="str">
        <f t="shared" si="5"/>
        <v>Smoothie</v>
      </c>
      <c r="U1241" s="4" t="str">
        <f t="shared" si="6"/>
        <v>Takeaway</v>
      </c>
      <c r="V1241" s="4" t="str">
        <f t="shared" si="7"/>
        <v>Cash</v>
      </c>
      <c r="W1241" s="4">
        <f t="shared" ref="W1241:Y1241" si="1248">IF(OR(J1241 = "ERROR", J1241 = ""), "UNKNOWN", J1241)</f>
        <v>5</v>
      </c>
      <c r="X1241" s="4">
        <f t="shared" si="1248"/>
        <v>4</v>
      </c>
      <c r="Y1241" s="4">
        <f t="shared" si="1248"/>
        <v>20</v>
      </c>
      <c r="Z1241" s="5">
        <f t="shared" si="9"/>
        <v>45267</v>
      </c>
    </row>
    <row r="1242">
      <c r="A1242" s="1" t="s">
        <v>1279</v>
      </c>
      <c r="B1242" s="1" t="s">
        <v>27</v>
      </c>
      <c r="C1242" s="1">
        <v>2.0</v>
      </c>
      <c r="D1242" s="1">
        <v>3.0</v>
      </c>
      <c r="E1242" s="1">
        <v>6.0</v>
      </c>
      <c r="F1242" s="1" t="s">
        <v>28</v>
      </c>
      <c r="H1242" s="2">
        <v>45185.0</v>
      </c>
      <c r="J1242" s="3">
        <f t="shared" si="2"/>
        <v>2</v>
      </c>
      <c r="K1242" s="4">
        <f t="shared" si="3"/>
        <v>3</v>
      </c>
      <c r="L1242" s="4">
        <f t="shared" si="4"/>
        <v>6</v>
      </c>
      <c r="S1242" s="1" t="s">
        <v>1279</v>
      </c>
      <c r="T1242" s="4" t="str">
        <f t="shared" si="5"/>
        <v>Cake</v>
      </c>
      <c r="U1242" s="4" t="str">
        <f t="shared" si="6"/>
        <v>UNKNOWN</v>
      </c>
      <c r="V1242" s="4" t="str">
        <f t="shared" si="7"/>
        <v>Cash</v>
      </c>
      <c r="W1242" s="4">
        <f t="shared" ref="W1242:Y1242" si="1249">IF(OR(J1242 = "ERROR", J1242 = ""), "UNKNOWN", J1242)</f>
        <v>2</v>
      </c>
      <c r="X1242" s="4">
        <f t="shared" si="1249"/>
        <v>3</v>
      </c>
      <c r="Y1242" s="4">
        <f t="shared" si="1249"/>
        <v>6</v>
      </c>
      <c r="Z1242" s="5">
        <f t="shared" si="9"/>
        <v>45185</v>
      </c>
    </row>
    <row r="1243">
      <c r="A1243" s="1" t="s">
        <v>1280</v>
      </c>
      <c r="B1243" s="1" t="s">
        <v>30</v>
      </c>
      <c r="C1243" s="1">
        <v>4.0</v>
      </c>
      <c r="D1243" s="1">
        <v>2.0</v>
      </c>
      <c r="E1243" s="1">
        <v>8.0</v>
      </c>
      <c r="F1243" s="1" t="s">
        <v>28</v>
      </c>
      <c r="G1243" s="1" t="s">
        <v>24</v>
      </c>
      <c r="H1243" s="2">
        <v>45013.0</v>
      </c>
      <c r="J1243" s="3">
        <f t="shared" si="2"/>
        <v>4</v>
      </c>
      <c r="K1243" s="4">
        <f t="shared" si="3"/>
        <v>2</v>
      </c>
      <c r="L1243" s="4">
        <f t="shared" si="4"/>
        <v>8</v>
      </c>
      <c r="S1243" s="1" t="s">
        <v>1280</v>
      </c>
      <c r="T1243" s="4" t="str">
        <f t="shared" si="5"/>
        <v>UNKNOWN</v>
      </c>
      <c r="U1243" s="4" t="str">
        <f t="shared" si="6"/>
        <v>Takeaway</v>
      </c>
      <c r="V1243" s="4" t="str">
        <f t="shared" si="7"/>
        <v>Cash</v>
      </c>
      <c r="W1243" s="4">
        <f t="shared" ref="W1243:Y1243" si="1250">IF(OR(J1243 = "ERROR", J1243 = ""), "UNKNOWN", J1243)</f>
        <v>4</v>
      </c>
      <c r="X1243" s="4">
        <f t="shared" si="1250"/>
        <v>2</v>
      </c>
      <c r="Y1243" s="4">
        <f t="shared" si="1250"/>
        <v>8</v>
      </c>
      <c r="Z1243" s="5">
        <f t="shared" si="9"/>
        <v>45013</v>
      </c>
    </row>
    <row r="1244">
      <c r="A1244" s="1" t="s">
        <v>1281</v>
      </c>
      <c r="B1244" s="1" t="s">
        <v>22</v>
      </c>
      <c r="C1244" s="1">
        <v>4.0</v>
      </c>
      <c r="D1244" s="1">
        <v>2.0</v>
      </c>
      <c r="E1244" s="1">
        <v>8.0</v>
      </c>
      <c r="F1244" s="1" t="s">
        <v>23</v>
      </c>
      <c r="G1244" s="1" t="s">
        <v>29</v>
      </c>
      <c r="H1244" s="1" t="s">
        <v>25</v>
      </c>
      <c r="J1244" s="3">
        <f t="shared" si="2"/>
        <v>4</v>
      </c>
      <c r="K1244" s="4">
        <f t="shared" si="3"/>
        <v>2</v>
      </c>
      <c r="L1244" s="4">
        <f t="shared" si="4"/>
        <v>8</v>
      </c>
      <c r="S1244" s="1" t="s">
        <v>1281</v>
      </c>
      <c r="T1244" s="4" t="str">
        <f t="shared" si="5"/>
        <v>Coffee</v>
      </c>
      <c r="U1244" s="4" t="str">
        <f t="shared" si="6"/>
        <v>In-store</v>
      </c>
      <c r="V1244" s="4" t="str">
        <f t="shared" si="7"/>
        <v>Credit Card</v>
      </c>
      <c r="W1244" s="4">
        <f t="shared" ref="W1244:Y1244" si="1251">IF(OR(J1244 = "ERROR", J1244 = ""), "UNKNOWN", J1244)</f>
        <v>4</v>
      </c>
      <c r="X1244" s="4">
        <f t="shared" si="1251"/>
        <v>2</v>
      </c>
      <c r="Y1244" s="4">
        <f t="shared" si="1251"/>
        <v>8</v>
      </c>
      <c r="Z1244" s="4" t="str">
        <f t="shared" si="9"/>
        <v>UNKNOWN</v>
      </c>
    </row>
    <row r="1245">
      <c r="A1245" s="1" t="s">
        <v>1282</v>
      </c>
      <c r="B1245" s="1" t="s">
        <v>32</v>
      </c>
      <c r="C1245" s="1">
        <v>4.0</v>
      </c>
      <c r="D1245" s="1">
        <v>1.0</v>
      </c>
      <c r="E1245" s="1">
        <v>4.0</v>
      </c>
      <c r="G1245" s="1" t="s">
        <v>25</v>
      </c>
      <c r="H1245" s="2">
        <v>44963.0</v>
      </c>
      <c r="J1245" s="3">
        <f t="shared" si="2"/>
        <v>4</v>
      </c>
      <c r="K1245" s="4">
        <f t="shared" si="3"/>
        <v>1</v>
      </c>
      <c r="L1245" s="4">
        <f t="shared" si="4"/>
        <v>4</v>
      </c>
      <c r="S1245" s="1" t="s">
        <v>1282</v>
      </c>
      <c r="T1245" s="4" t="str">
        <f t="shared" si="5"/>
        <v>Cookie</v>
      </c>
      <c r="U1245" s="4" t="str">
        <f t="shared" si="6"/>
        <v>UNKNOWN</v>
      </c>
      <c r="V1245" s="4" t="str">
        <f t="shared" si="7"/>
        <v>UNKNOWN</v>
      </c>
      <c r="W1245" s="4">
        <f t="shared" ref="W1245:Y1245" si="1252">IF(OR(J1245 = "ERROR", J1245 = ""), "UNKNOWN", J1245)</f>
        <v>4</v>
      </c>
      <c r="X1245" s="4">
        <f t="shared" si="1252"/>
        <v>1</v>
      </c>
      <c r="Y1245" s="4">
        <f t="shared" si="1252"/>
        <v>4</v>
      </c>
      <c r="Z1245" s="5">
        <f t="shared" si="9"/>
        <v>44963</v>
      </c>
    </row>
    <row r="1246">
      <c r="A1246" s="1" t="s">
        <v>1283</v>
      </c>
      <c r="B1246" s="1" t="s">
        <v>27</v>
      </c>
      <c r="C1246" s="1">
        <v>5.0</v>
      </c>
      <c r="D1246" s="1">
        <v>3.0</v>
      </c>
      <c r="E1246" s="1">
        <v>15.0</v>
      </c>
      <c r="F1246" s="1" t="s">
        <v>23</v>
      </c>
      <c r="G1246" s="1" t="s">
        <v>24</v>
      </c>
      <c r="H1246" s="2">
        <v>44960.0</v>
      </c>
      <c r="J1246" s="3">
        <f t="shared" si="2"/>
        <v>5</v>
      </c>
      <c r="K1246" s="4">
        <f t="shared" si="3"/>
        <v>3</v>
      </c>
      <c r="L1246" s="4">
        <f t="shared" si="4"/>
        <v>15</v>
      </c>
      <c r="S1246" s="1" t="s">
        <v>1283</v>
      </c>
      <c r="T1246" s="4" t="str">
        <f t="shared" si="5"/>
        <v>Cake</v>
      </c>
      <c r="U1246" s="4" t="str">
        <f t="shared" si="6"/>
        <v>Takeaway</v>
      </c>
      <c r="V1246" s="4" t="str">
        <f t="shared" si="7"/>
        <v>Credit Card</v>
      </c>
      <c r="W1246" s="4">
        <f t="shared" ref="W1246:Y1246" si="1253">IF(OR(J1246 = "ERROR", J1246 = ""), "UNKNOWN", J1246)</f>
        <v>5</v>
      </c>
      <c r="X1246" s="4">
        <f t="shared" si="1253"/>
        <v>3</v>
      </c>
      <c r="Y1246" s="4">
        <f t="shared" si="1253"/>
        <v>15</v>
      </c>
      <c r="Z1246" s="5">
        <f t="shared" si="9"/>
        <v>44960</v>
      </c>
    </row>
    <row r="1247">
      <c r="A1247" s="1" t="s">
        <v>1284</v>
      </c>
      <c r="B1247" s="1" t="s">
        <v>81</v>
      </c>
      <c r="C1247" s="1">
        <v>1.0</v>
      </c>
      <c r="D1247" s="1">
        <v>1.5</v>
      </c>
      <c r="E1247" s="1">
        <v>1.5</v>
      </c>
      <c r="F1247" s="1" t="s">
        <v>28</v>
      </c>
      <c r="G1247" s="1" t="s">
        <v>24</v>
      </c>
      <c r="H1247" s="2">
        <v>45181.0</v>
      </c>
      <c r="J1247" s="3">
        <f t="shared" si="2"/>
        <v>1</v>
      </c>
      <c r="K1247" s="4">
        <f t="shared" si="3"/>
        <v>1.5</v>
      </c>
      <c r="L1247" s="4">
        <f t="shared" si="4"/>
        <v>1.5</v>
      </c>
      <c r="S1247" s="1" t="s">
        <v>1284</v>
      </c>
      <c r="T1247" s="4" t="str">
        <f t="shared" si="5"/>
        <v>Tea</v>
      </c>
      <c r="U1247" s="4" t="str">
        <f t="shared" si="6"/>
        <v>Takeaway</v>
      </c>
      <c r="V1247" s="4" t="str">
        <f t="shared" si="7"/>
        <v>Cash</v>
      </c>
      <c r="W1247" s="4">
        <f t="shared" ref="W1247:Y1247" si="1254">IF(OR(J1247 = "ERROR", J1247 = ""), "UNKNOWN", J1247)</f>
        <v>1</v>
      </c>
      <c r="X1247" s="4">
        <f t="shared" si="1254"/>
        <v>1.5</v>
      </c>
      <c r="Y1247" s="4">
        <f t="shared" si="1254"/>
        <v>1.5</v>
      </c>
      <c r="Z1247" s="5">
        <f t="shared" si="9"/>
        <v>45181</v>
      </c>
    </row>
    <row r="1248">
      <c r="A1248" s="1" t="s">
        <v>1285</v>
      </c>
      <c r="B1248" s="1" t="s">
        <v>44</v>
      </c>
      <c r="C1248" s="1">
        <v>4.0</v>
      </c>
      <c r="D1248" s="1">
        <v>4.0</v>
      </c>
      <c r="E1248" s="1">
        <v>16.0</v>
      </c>
      <c r="F1248" s="1" t="s">
        <v>28</v>
      </c>
      <c r="G1248" s="1" t="s">
        <v>24</v>
      </c>
      <c r="H1248" s="2">
        <v>45190.0</v>
      </c>
      <c r="J1248" s="3">
        <f t="shared" si="2"/>
        <v>4</v>
      </c>
      <c r="K1248" s="4">
        <f t="shared" si="3"/>
        <v>4</v>
      </c>
      <c r="L1248" s="4">
        <f t="shared" si="4"/>
        <v>16</v>
      </c>
      <c r="S1248" s="1" t="s">
        <v>1285</v>
      </c>
      <c r="T1248" s="4" t="str">
        <f t="shared" si="5"/>
        <v>Sandwich</v>
      </c>
      <c r="U1248" s="4" t="str">
        <f t="shared" si="6"/>
        <v>Takeaway</v>
      </c>
      <c r="V1248" s="4" t="str">
        <f t="shared" si="7"/>
        <v>Cash</v>
      </c>
      <c r="W1248" s="4">
        <f t="shared" ref="W1248:Y1248" si="1255">IF(OR(J1248 = "ERROR", J1248 = ""), "UNKNOWN", J1248)</f>
        <v>4</v>
      </c>
      <c r="X1248" s="4">
        <f t="shared" si="1255"/>
        <v>4</v>
      </c>
      <c r="Y1248" s="4">
        <f t="shared" si="1255"/>
        <v>16</v>
      </c>
      <c r="Z1248" s="5">
        <f t="shared" si="9"/>
        <v>45190</v>
      </c>
    </row>
    <row r="1249">
      <c r="A1249" s="1" t="s">
        <v>1286</v>
      </c>
      <c r="B1249" s="1" t="s">
        <v>44</v>
      </c>
      <c r="C1249" s="1">
        <v>4.0</v>
      </c>
      <c r="D1249" s="1">
        <v>4.0</v>
      </c>
      <c r="E1249" s="1">
        <v>16.0</v>
      </c>
      <c r="F1249" s="1" t="s">
        <v>28</v>
      </c>
      <c r="H1249" s="2">
        <v>45173.0</v>
      </c>
      <c r="J1249" s="3">
        <f t="shared" si="2"/>
        <v>4</v>
      </c>
      <c r="K1249" s="4">
        <f t="shared" si="3"/>
        <v>4</v>
      </c>
      <c r="L1249" s="4">
        <f t="shared" si="4"/>
        <v>16</v>
      </c>
      <c r="S1249" s="1" t="s">
        <v>1286</v>
      </c>
      <c r="T1249" s="4" t="str">
        <f t="shared" si="5"/>
        <v>Sandwich</v>
      </c>
      <c r="U1249" s="4" t="str">
        <f t="shared" si="6"/>
        <v>UNKNOWN</v>
      </c>
      <c r="V1249" s="4" t="str">
        <f t="shared" si="7"/>
        <v>Cash</v>
      </c>
      <c r="W1249" s="4">
        <f t="shared" ref="W1249:Y1249" si="1256">IF(OR(J1249 = "ERROR", J1249 = ""), "UNKNOWN", J1249)</f>
        <v>4</v>
      </c>
      <c r="X1249" s="4">
        <f t="shared" si="1256"/>
        <v>4</v>
      </c>
      <c r="Y1249" s="4">
        <f t="shared" si="1256"/>
        <v>16</v>
      </c>
      <c r="Z1249" s="5">
        <f t="shared" si="9"/>
        <v>45173</v>
      </c>
    </row>
    <row r="1250">
      <c r="A1250" s="1" t="s">
        <v>1287</v>
      </c>
      <c r="B1250" s="1" t="s">
        <v>44</v>
      </c>
      <c r="C1250" s="1">
        <v>1.0</v>
      </c>
      <c r="D1250" s="1">
        <v>4.0</v>
      </c>
      <c r="E1250" s="1">
        <v>4.0</v>
      </c>
      <c r="F1250" s="1" t="s">
        <v>28</v>
      </c>
      <c r="G1250" s="1" t="s">
        <v>24</v>
      </c>
      <c r="H1250" s="2">
        <v>45105.0</v>
      </c>
      <c r="J1250" s="3">
        <f t="shared" si="2"/>
        <v>1</v>
      </c>
      <c r="K1250" s="4">
        <f t="shared" si="3"/>
        <v>4</v>
      </c>
      <c r="L1250" s="4">
        <f t="shared" si="4"/>
        <v>4</v>
      </c>
      <c r="S1250" s="1" t="s">
        <v>1287</v>
      </c>
      <c r="T1250" s="4" t="str">
        <f t="shared" si="5"/>
        <v>Sandwich</v>
      </c>
      <c r="U1250" s="4" t="str">
        <f t="shared" si="6"/>
        <v>Takeaway</v>
      </c>
      <c r="V1250" s="4" t="str">
        <f t="shared" si="7"/>
        <v>Cash</v>
      </c>
      <c r="W1250" s="4">
        <f t="shared" ref="W1250:Y1250" si="1257">IF(OR(J1250 = "ERROR", J1250 = ""), "UNKNOWN", J1250)</f>
        <v>1</v>
      </c>
      <c r="X1250" s="4">
        <f t="shared" si="1257"/>
        <v>4</v>
      </c>
      <c r="Y1250" s="4">
        <f t="shared" si="1257"/>
        <v>4</v>
      </c>
      <c r="Z1250" s="5">
        <f t="shared" si="9"/>
        <v>45105</v>
      </c>
    </row>
    <row r="1251">
      <c r="A1251" s="1" t="s">
        <v>1288</v>
      </c>
      <c r="B1251" s="1" t="s">
        <v>22</v>
      </c>
      <c r="C1251" s="1">
        <v>5.0</v>
      </c>
      <c r="D1251" s="1">
        <v>2.0</v>
      </c>
      <c r="E1251" s="1">
        <v>10.0</v>
      </c>
      <c r="F1251" s="1" t="s">
        <v>23</v>
      </c>
      <c r="G1251" s="1" t="s">
        <v>24</v>
      </c>
      <c r="H1251" s="2">
        <v>44990.0</v>
      </c>
      <c r="J1251" s="3">
        <f t="shared" si="2"/>
        <v>5</v>
      </c>
      <c r="K1251" s="4">
        <f t="shared" si="3"/>
        <v>2</v>
      </c>
      <c r="L1251" s="4">
        <f t="shared" si="4"/>
        <v>10</v>
      </c>
      <c r="S1251" s="1" t="s">
        <v>1288</v>
      </c>
      <c r="T1251" s="4" t="str">
        <f t="shared" si="5"/>
        <v>Coffee</v>
      </c>
      <c r="U1251" s="4" t="str">
        <f t="shared" si="6"/>
        <v>Takeaway</v>
      </c>
      <c r="V1251" s="4" t="str">
        <f t="shared" si="7"/>
        <v>Credit Card</v>
      </c>
      <c r="W1251" s="4">
        <f t="shared" ref="W1251:Y1251" si="1258">IF(OR(J1251 = "ERROR", J1251 = ""), "UNKNOWN", J1251)</f>
        <v>5</v>
      </c>
      <c r="X1251" s="4">
        <f t="shared" si="1258"/>
        <v>2</v>
      </c>
      <c r="Y1251" s="4">
        <f t="shared" si="1258"/>
        <v>10</v>
      </c>
      <c r="Z1251" s="5">
        <f t="shared" si="9"/>
        <v>44990</v>
      </c>
    </row>
    <row r="1252">
      <c r="A1252" s="1" t="s">
        <v>1289</v>
      </c>
      <c r="B1252" s="1" t="s">
        <v>22</v>
      </c>
      <c r="C1252" s="1">
        <v>1.0</v>
      </c>
      <c r="D1252" s="1">
        <v>2.0</v>
      </c>
      <c r="E1252" s="1">
        <v>2.0</v>
      </c>
      <c r="F1252" s="1" t="s">
        <v>23</v>
      </c>
      <c r="G1252" s="1" t="s">
        <v>24</v>
      </c>
      <c r="H1252" s="6">
        <v>45277.0</v>
      </c>
      <c r="J1252" s="3">
        <f t="shared" si="2"/>
        <v>1</v>
      </c>
      <c r="K1252" s="4">
        <f t="shared" si="3"/>
        <v>2</v>
      </c>
      <c r="L1252" s="4">
        <f t="shared" si="4"/>
        <v>2</v>
      </c>
      <c r="S1252" s="1" t="s">
        <v>1289</v>
      </c>
      <c r="T1252" s="4" t="str">
        <f t="shared" si="5"/>
        <v>Coffee</v>
      </c>
      <c r="U1252" s="4" t="str">
        <f t="shared" si="6"/>
        <v>Takeaway</v>
      </c>
      <c r="V1252" s="4" t="str">
        <f t="shared" si="7"/>
        <v>Credit Card</v>
      </c>
      <c r="W1252" s="4">
        <f t="shared" ref="W1252:Y1252" si="1259">IF(OR(J1252 = "ERROR", J1252 = ""), "UNKNOWN", J1252)</f>
        <v>1</v>
      </c>
      <c r="X1252" s="4">
        <f t="shared" si="1259"/>
        <v>2</v>
      </c>
      <c r="Y1252" s="4">
        <f t="shared" si="1259"/>
        <v>2</v>
      </c>
      <c r="Z1252" s="7">
        <f t="shared" si="9"/>
        <v>45277</v>
      </c>
    </row>
    <row r="1253">
      <c r="A1253" s="1" t="s">
        <v>1290</v>
      </c>
      <c r="B1253" s="1" t="s">
        <v>27</v>
      </c>
      <c r="C1253" s="1">
        <v>3.0</v>
      </c>
      <c r="D1253" s="1">
        <v>3.0</v>
      </c>
      <c r="E1253" s="1">
        <v>9.0</v>
      </c>
      <c r="F1253" s="1" t="s">
        <v>28</v>
      </c>
      <c r="G1253" s="1" t="s">
        <v>24</v>
      </c>
      <c r="H1253" s="2">
        <v>45136.0</v>
      </c>
      <c r="J1253" s="3">
        <f t="shared" si="2"/>
        <v>3</v>
      </c>
      <c r="K1253" s="4">
        <f t="shared" si="3"/>
        <v>3</v>
      </c>
      <c r="L1253" s="4">
        <f t="shared" si="4"/>
        <v>9</v>
      </c>
      <c r="S1253" s="1" t="s">
        <v>1290</v>
      </c>
      <c r="T1253" s="4" t="str">
        <f t="shared" si="5"/>
        <v>Cake</v>
      </c>
      <c r="U1253" s="4" t="str">
        <f t="shared" si="6"/>
        <v>Takeaway</v>
      </c>
      <c r="V1253" s="4" t="str">
        <f t="shared" si="7"/>
        <v>Cash</v>
      </c>
      <c r="W1253" s="4">
        <f t="shared" ref="W1253:Y1253" si="1260">IF(OR(J1253 = "ERROR", J1253 = ""), "UNKNOWN", J1253)</f>
        <v>3</v>
      </c>
      <c r="X1253" s="4">
        <f t="shared" si="1260"/>
        <v>3</v>
      </c>
      <c r="Y1253" s="4">
        <f t="shared" si="1260"/>
        <v>9</v>
      </c>
      <c r="Z1253" s="5">
        <f t="shared" si="9"/>
        <v>45136</v>
      </c>
    </row>
    <row r="1254">
      <c r="A1254" s="1" t="s">
        <v>1291</v>
      </c>
      <c r="B1254" s="1" t="s">
        <v>41</v>
      </c>
      <c r="C1254" s="1">
        <v>5.0</v>
      </c>
      <c r="D1254" s="1">
        <v>4.0</v>
      </c>
      <c r="E1254" s="1" t="s">
        <v>25</v>
      </c>
      <c r="F1254" s="1" t="s">
        <v>23</v>
      </c>
      <c r="H1254" s="2">
        <v>45208.0</v>
      </c>
      <c r="J1254" s="3">
        <f t="shared" si="2"/>
        <v>5</v>
      </c>
      <c r="K1254" s="4">
        <f t="shared" si="3"/>
        <v>4</v>
      </c>
      <c r="L1254" s="4">
        <f t="shared" si="4"/>
        <v>20</v>
      </c>
      <c r="S1254" s="1" t="s">
        <v>1291</v>
      </c>
      <c r="T1254" s="4" t="str">
        <f t="shared" si="5"/>
        <v>Smoothie</v>
      </c>
      <c r="U1254" s="4" t="str">
        <f t="shared" si="6"/>
        <v>UNKNOWN</v>
      </c>
      <c r="V1254" s="4" t="str">
        <f t="shared" si="7"/>
        <v>Credit Card</v>
      </c>
      <c r="W1254" s="4">
        <f t="shared" ref="W1254:Y1254" si="1261">IF(OR(J1254 = "ERROR", J1254 = ""), "UNKNOWN", J1254)</f>
        <v>5</v>
      </c>
      <c r="X1254" s="4">
        <f t="shared" si="1261"/>
        <v>4</v>
      </c>
      <c r="Y1254" s="4">
        <f t="shared" si="1261"/>
        <v>20</v>
      </c>
      <c r="Z1254" s="5">
        <f t="shared" si="9"/>
        <v>45208</v>
      </c>
    </row>
    <row r="1255">
      <c r="A1255" s="1" t="s">
        <v>1292</v>
      </c>
      <c r="B1255" s="1" t="s">
        <v>44</v>
      </c>
      <c r="C1255" s="1">
        <v>2.0</v>
      </c>
      <c r="D1255" s="1">
        <v>4.0</v>
      </c>
      <c r="H1255" s="2">
        <v>45065.0</v>
      </c>
      <c r="J1255" s="3">
        <f t="shared" si="2"/>
        <v>2</v>
      </c>
      <c r="K1255" s="4">
        <f t="shared" si="3"/>
        <v>4</v>
      </c>
      <c r="L1255" s="4">
        <f t="shared" si="4"/>
        <v>8</v>
      </c>
      <c r="S1255" s="1" t="s">
        <v>1292</v>
      </c>
      <c r="T1255" s="4" t="str">
        <f t="shared" si="5"/>
        <v>Sandwich</v>
      </c>
      <c r="U1255" s="4" t="str">
        <f t="shared" si="6"/>
        <v>UNKNOWN</v>
      </c>
      <c r="V1255" s="4" t="str">
        <f t="shared" si="7"/>
        <v>UNKNOWN</v>
      </c>
      <c r="W1255" s="4">
        <f t="shared" ref="W1255:Y1255" si="1262">IF(OR(J1255 = "ERROR", J1255 = ""), "UNKNOWN", J1255)</f>
        <v>2</v>
      </c>
      <c r="X1255" s="4">
        <f t="shared" si="1262"/>
        <v>4</v>
      </c>
      <c r="Y1255" s="4">
        <f t="shared" si="1262"/>
        <v>8</v>
      </c>
      <c r="Z1255" s="5">
        <f t="shared" si="9"/>
        <v>45065</v>
      </c>
    </row>
    <row r="1256">
      <c r="A1256" s="1" t="s">
        <v>1293</v>
      </c>
      <c r="B1256" s="1" t="s">
        <v>30</v>
      </c>
      <c r="C1256" s="1">
        <v>1.0</v>
      </c>
      <c r="D1256" s="1">
        <v>2.0</v>
      </c>
      <c r="F1256" s="1" t="s">
        <v>39</v>
      </c>
      <c r="H1256" s="2">
        <v>45125.0</v>
      </c>
      <c r="J1256" s="3">
        <f t="shared" si="2"/>
        <v>1</v>
      </c>
      <c r="K1256" s="4">
        <f t="shared" si="3"/>
        <v>2</v>
      </c>
      <c r="L1256" s="4">
        <f t="shared" si="4"/>
        <v>2</v>
      </c>
      <c r="S1256" s="1" t="s">
        <v>1293</v>
      </c>
      <c r="T1256" s="4" t="str">
        <f t="shared" si="5"/>
        <v>UNKNOWN</v>
      </c>
      <c r="U1256" s="4" t="str">
        <f t="shared" si="6"/>
        <v>UNKNOWN</v>
      </c>
      <c r="V1256" s="4" t="str">
        <f t="shared" si="7"/>
        <v>Digital Wallet</v>
      </c>
      <c r="W1256" s="4">
        <f t="shared" ref="W1256:Y1256" si="1263">IF(OR(J1256 = "ERROR", J1256 = ""), "UNKNOWN", J1256)</f>
        <v>1</v>
      </c>
      <c r="X1256" s="4">
        <f t="shared" si="1263"/>
        <v>2</v>
      </c>
      <c r="Y1256" s="4">
        <f t="shared" si="1263"/>
        <v>2</v>
      </c>
      <c r="Z1256" s="5">
        <f t="shared" si="9"/>
        <v>45125</v>
      </c>
    </row>
    <row r="1257">
      <c r="A1257" s="1" t="s">
        <v>1294</v>
      </c>
      <c r="B1257" s="1" t="s">
        <v>27</v>
      </c>
      <c r="C1257" s="1">
        <v>5.0</v>
      </c>
      <c r="D1257" s="1">
        <v>3.0</v>
      </c>
      <c r="E1257" s="1">
        <v>15.0</v>
      </c>
      <c r="J1257" s="3">
        <f t="shared" si="2"/>
        <v>5</v>
      </c>
      <c r="K1257" s="4">
        <f t="shared" si="3"/>
        <v>3</v>
      </c>
      <c r="L1257" s="4">
        <f t="shared" si="4"/>
        <v>15</v>
      </c>
      <c r="S1257" s="1" t="s">
        <v>1294</v>
      </c>
      <c r="T1257" s="4" t="str">
        <f t="shared" si="5"/>
        <v>Cake</v>
      </c>
      <c r="U1257" s="4" t="str">
        <f t="shared" si="6"/>
        <v>UNKNOWN</v>
      </c>
      <c r="V1257" s="4" t="str">
        <f t="shared" si="7"/>
        <v>UNKNOWN</v>
      </c>
      <c r="W1257" s="4">
        <f t="shared" ref="W1257:Y1257" si="1264">IF(OR(J1257 = "ERROR", J1257 = ""), "UNKNOWN", J1257)</f>
        <v>5</v>
      </c>
      <c r="X1257" s="4">
        <f t="shared" si="1264"/>
        <v>3</v>
      </c>
      <c r="Y1257" s="4">
        <f t="shared" si="1264"/>
        <v>15</v>
      </c>
      <c r="Z1257" s="4" t="str">
        <f t="shared" si="9"/>
        <v>UNKNOWN</v>
      </c>
    </row>
    <row r="1258">
      <c r="A1258" s="1" t="s">
        <v>1295</v>
      </c>
      <c r="B1258" s="1" t="s">
        <v>55</v>
      </c>
      <c r="C1258" s="1">
        <v>1.0</v>
      </c>
      <c r="D1258" s="1" t="s">
        <v>25</v>
      </c>
      <c r="E1258" s="1">
        <v>3.0</v>
      </c>
      <c r="F1258" s="1" t="s">
        <v>23</v>
      </c>
      <c r="G1258" s="1" t="s">
        <v>24</v>
      </c>
      <c r="H1258" s="2">
        <v>45101.0</v>
      </c>
      <c r="J1258" s="3">
        <f t="shared" si="2"/>
        <v>1</v>
      </c>
      <c r="K1258" s="4">
        <f t="shared" si="3"/>
        <v>3</v>
      </c>
      <c r="L1258" s="4">
        <f t="shared" si="4"/>
        <v>3</v>
      </c>
      <c r="S1258" s="1" t="s">
        <v>1295</v>
      </c>
      <c r="T1258" s="4" t="str">
        <f t="shared" si="5"/>
        <v>Juice</v>
      </c>
      <c r="U1258" s="4" t="str">
        <f t="shared" si="6"/>
        <v>Takeaway</v>
      </c>
      <c r="V1258" s="4" t="str">
        <f t="shared" si="7"/>
        <v>Credit Card</v>
      </c>
      <c r="W1258" s="4">
        <f t="shared" ref="W1258:Y1258" si="1265">IF(OR(J1258 = "ERROR", J1258 = ""), "UNKNOWN", J1258)</f>
        <v>1</v>
      </c>
      <c r="X1258" s="4">
        <f t="shared" si="1265"/>
        <v>3</v>
      </c>
      <c r="Y1258" s="4">
        <f t="shared" si="1265"/>
        <v>3</v>
      </c>
      <c r="Z1258" s="5">
        <f t="shared" si="9"/>
        <v>45101</v>
      </c>
    </row>
    <row r="1259">
      <c r="A1259" s="1" t="s">
        <v>1296</v>
      </c>
      <c r="B1259" s="1" t="s">
        <v>41</v>
      </c>
      <c r="C1259" s="1">
        <v>2.0</v>
      </c>
      <c r="D1259" s="1">
        <v>4.0</v>
      </c>
      <c r="E1259" s="1">
        <v>8.0</v>
      </c>
      <c r="F1259" s="1" t="s">
        <v>25</v>
      </c>
      <c r="G1259" s="1" t="s">
        <v>24</v>
      </c>
      <c r="H1259" s="6">
        <v>45218.0</v>
      </c>
      <c r="J1259" s="3">
        <f t="shared" si="2"/>
        <v>2</v>
      </c>
      <c r="K1259" s="4">
        <f t="shared" si="3"/>
        <v>4</v>
      </c>
      <c r="L1259" s="4">
        <f t="shared" si="4"/>
        <v>8</v>
      </c>
      <c r="S1259" s="1" t="s">
        <v>1296</v>
      </c>
      <c r="T1259" s="4" t="str">
        <f t="shared" si="5"/>
        <v>Smoothie</v>
      </c>
      <c r="U1259" s="4" t="str">
        <f t="shared" si="6"/>
        <v>Takeaway</v>
      </c>
      <c r="V1259" s="4" t="str">
        <f t="shared" si="7"/>
        <v>UNKNOWN</v>
      </c>
      <c r="W1259" s="4">
        <f t="shared" ref="W1259:Y1259" si="1266">IF(OR(J1259 = "ERROR", J1259 = ""), "UNKNOWN", J1259)</f>
        <v>2</v>
      </c>
      <c r="X1259" s="4">
        <f t="shared" si="1266"/>
        <v>4</v>
      </c>
      <c r="Y1259" s="4">
        <f t="shared" si="1266"/>
        <v>8</v>
      </c>
      <c r="Z1259" s="7">
        <f t="shared" si="9"/>
        <v>45218</v>
      </c>
    </row>
    <row r="1260">
      <c r="A1260" s="1" t="s">
        <v>1297</v>
      </c>
      <c r="B1260" s="1" t="s">
        <v>41</v>
      </c>
      <c r="C1260" s="1">
        <v>1.0</v>
      </c>
      <c r="D1260" s="1">
        <v>4.0</v>
      </c>
      <c r="E1260" s="1">
        <v>4.0</v>
      </c>
      <c r="F1260" s="1" t="s">
        <v>39</v>
      </c>
      <c r="G1260" s="1" t="s">
        <v>24</v>
      </c>
      <c r="H1260" s="2">
        <v>45044.0</v>
      </c>
      <c r="J1260" s="3">
        <f t="shared" si="2"/>
        <v>1</v>
      </c>
      <c r="K1260" s="4">
        <f t="shared" si="3"/>
        <v>4</v>
      </c>
      <c r="L1260" s="4">
        <f t="shared" si="4"/>
        <v>4</v>
      </c>
      <c r="S1260" s="1" t="s">
        <v>1297</v>
      </c>
      <c r="T1260" s="4" t="str">
        <f t="shared" si="5"/>
        <v>Smoothie</v>
      </c>
      <c r="U1260" s="4" t="str">
        <f t="shared" si="6"/>
        <v>Takeaway</v>
      </c>
      <c r="V1260" s="4" t="str">
        <f t="shared" si="7"/>
        <v>Digital Wallet</v>
      </c>
      <c r="W1260" s="4">
        <f t="shared" ref="W1260:Y1260" si="1267">IF(OR(J1260 = "ERROR", J1260 = ""), "UNKNOWN", J1260)</f>
        <v>1</v>
      </c>
      <c r="X1260" s="4">
        <f t="shared" si="1267"/>
        <v>4</v>
      </c>
      <c r="Y1260" s="4">
        <f t="shared" si="1267"/>
        <v>4</v>
      </c>
      <c r="Z1260" s="5">
        <f t="shared" si="9"/>
        <v>45044</v>
      </c>
    </row>
    <row r="1261">
      <c r="A1261" s="1" t="s">
        <v>1298</v>
      </c>
      <c r="B1261" s="1" t="s">
        <v>81</v>
      </c>
      <c r="C1261" s="1">
        <v>2.0</v>
      </c>
      <c r="D1261" s="1">
        <v>1.5</v>
      </c>
      <c r="E1261" s="1">
        <v>3.0</v>
      </c>
      <c r="F1261" s="1" t="s">
        <v>23</v>
      </c>
      <c r="H1261" s="6">
        <v>45245.0</v>
      </c>
      <c r="J1261" s="3">
        <f t="shared" si="2"/>
        <v>2</v>
      </c>
      <c r="K1261" s="4">
        <f t="shared" si="3"/>
        <v>1.5</v>
      </c>
      <c r="L1261" s="4">
        <f t="shared" si="4"/>
        <v>3</v>
      </c>
      <c r="S1261" s="1" t="s">
        <v>1298</v>
      </c>
      <c r="T1261" s="4" t="str">
        <f t="shared" si="5"/>
        <v>Tea</v>
      </c>
      <c r="U1261" s="4" t="str">
        <f t="shared" si="6"/>
        <v>UNKNOWN</v>
      </c>
      <c r="V1261" s="4" t="str">
        <f t="shared" si="7"/>
        <v>Credit Card</v>
      </c>
      <c r="W1261" s="4">
        <f t="shared" ref="W1261:Y1261" si="1268">IF(OR(J1261 = "ERROR", J1261 = ""), "UNKNOWN", J1261)</f>
        <v>2</v>
      </c>
      <c r="X1261" s="4">
        <f t="shared" si="1268"/>
        <v>1.5</v>
      </c>
      <c r="Y1261" s="4">
        <f t="shared" si="1268"/>
        <v>3</v>
      </c>
      <c r="Z1261" s="7">
        <f t="shared" si="9"/>
        <v>45245</v>
      </c>
    </row>
    <row r="1262">
      <c r="A1262" s="1" t="s">
        <v>1299</v>
      </c>
      <c r="B1262" s="1" t="s">
        <v>32</v>
      </c>
      <c r="C1262" s="1">
        <v>1.0</v>
      </c>
      <c r="D1262" s="1">
        <v>1.0</v>
      </c>
      <c r="E1262" s="1">
        <v>1.0</v>
      </c>
      <c r="F1262" s="1" t="s">
        <v>39</v>
      </c>
      <c r="G1262" s="1" t="s">
        <v>24</v>
      </c>
      <c r="H1262" s="2">
        <v>45128.0</v>
      </c>
      <c r="J1262" s="3">
        <f t="shared" si="2"/>
        <v>1</v>
      </c>
      <c r="K1262" s="4">
        <f t="shared" si="3"/>
        <v>1</v>
      </c>
      <c r="L1262" s="4">
        <f t="shared" si="4"/>
        <v>1</v>
      </c>
      <c r="S1262" s="1" t="s">
        <v>1299</v>
      </c>
      <c r="T1262" s="4" t="str">
        <f t="shared" si="5"/>
        <v>Cookie</v>
      </c>
      <c r="U1262" s="4" t="str">
        <f t="shared" si="6"/>
        <v>Takeaway</v>
      </c>
      <c r="V1262" s="4" t="str">
        <f t="shared" si="7"/>
        <v>Digital Wallet</v>
      </c>
      <c r="W1262" s="4">
        <f t="shared" ref="W1262:Y1262" si="1269">IF(OR(J1262 = "ERROR", J1262 = ""), "UNKNOWN", J1262)</f>
        <v>1</v>
      </c>
      <c r="X1262" s="4">
        <f t="shared" si="1269"/>
        <v>1</v>
      </c>
      <c r="Y1262" s="4">
        <f t="shared" si="1269"/>
        <v>1</v>
      </c>
      <c r="Z1262" s="5">
        <f t="shared" si="9"/>
        <v>45128</v>
      </c>
    </row>
    <row r="1263">
      <c r="A1263" s="1" t="s">
        <v>1300</v>
      </c>
      <c r="B1263" s="1" t="s">
        <v>55</v>
      </c>
      <c r="C1263" s="1">
        <v>2.0</v>
      </c>
      <c r="D1263" s="1">
        <v>3.0</v>
      </c>
      <c r="E1263" s="1">
        <v>6.0</v>
      </c>
      <c r="G1263" s="1" t="s">
        <v>24</v>
      </c>
      <c r="H1263" s="2">
        <v>45236.0</v>
      </c>
      <c r="J1263" s="3">
        <f t="shared" si="2"/>
        <v>2</v>
      </c>
      <c r="K1263" s="4">
        <f t="shared" si="3"/>
        <v>3</v>
      </c>
      <c r="L1263" s="4">
        <f t="shared" si="4"/>
        <v>6</v>
      </c>
      <c r="S1263" s="1" t="s">
        <v>1300</v>
      </c>
      <c r="T1263" s="4" t="str">
        <f t="shared" si="5"/>
        <v>Juice</v>
      </c>
      <c r="U1263" s="4" t="str">
        <f t="shared" si="6"/>
        <v>Takeaway</v>
      </c>
      <c r="V1263" s="4" t="str">
        <f t="shared" si="7"/>
        <v>UNKNOWN</v>
      </c>
      <c r="W1263" s="4">
        <f t="shared" ref="W1263:Y1263" si="1270">IF(OR(J1263 = "ERROR", J1263 = ""), "UNKNOWN", J1263)</f>
        <v>2</v>
      </c>
      <c r="X1263" s="4">
        <f t="shared" si="1270"/>
        <v>3</v>
      </c>
      <c r="Y1263" s="4">
        <f t="shared" si="1270"/>
        <v>6</v>
      </c>
      <c r="Z1263" s="5">
        <f t="shared" si="9"/>
        <v>45236</v>
      </c>
    </row>
    <row r="1264">
      <c r="A1264" s="1" t="s">
        <v>1301</v>
      </c>
      <c r="B1264" s="1" t="s">
        <v>32</v>
      </c>
      <c r="C1264" s="1">
        <v>2.0</v>
      </c>
      <c r="D1264" s="1">
        <v>1.0</v>
      </c>
      <c r="E1264" s="1">
        <v>2.0</v>
      </c>
      <c r="F1264" s="1" t="s">
        <v>39</v>
      </c>
      <c r="G1264" s="1" t="s">
        <v>24</v>
      </c>
      <c r="H1264" s="2">
        <v>44965.0</v>
      </c>
      <c r="J1264" s="3">
        <f t="shared" si="2"/>
        <v>2</v>
      </c>
      <c r="K1264" s="4">
        <f t="shared" si="3"/>
        <v>1</v>
      </c>
      <c r="L1264" s="4">
        <f t="shared" si="4"/>
        <v>2</v>
      </c>
      <c r="S1264" s="1" t="s">
        <v>1301</v>
      </c>
      <c r="T1264" s="4" t="str">
        <f t="shared" si="5"/>
        <v>Cookie</v>
      </c>
      <c r="U1264" s="4" t="str">
        <f t="shared" si="6"/>
        <v>Takeaway</v>
      </c>
      <c r="V1264" s="4" t="str">
        <f t="shared" si="7"/>
        <v>Digital Wallet</v>
      </c>
      <c r="W1264" s="4">
        <f t="shared" ref="W1264:Y1264" si="1271">IF(OR(J1264 = "ERROR", J1264 = ""), "UNKNOWN", J1264)</f>
        <v>2</v>
      </c>
      <c r="X1264" s="4">
        <f t="shared" si="1271"/>
        <v>1</v>
      </c>
      <c r="Y1264" s="4">
        <f t="shared" si="1271"/>
        <v>2</v>
      </c>
      <c r="Z1264" s="5">
        <f t="shared" si="9"/>
        <v>44965</v>
      </c>
    </row>
    <row r="1265">
      <c r="A1265" s="1" t="s">
        <v>1302</v>
      </c>
      <c r="B1265" s="1" t="s">
        <v>36</v>
      </c>
      <c r="C1265" s="1">
        <v>4.0</v>
      </c>
      <c r="E1265" s="1">
        <v>20.0</v>
      </c>
      <c r="F1265" s="1" t="s">
        <v>28</v>
      </c>
      <c r="J1265" s="3">
        <f t="shared" si="2"/>
        <v>4</v>
      </c>
      <c r="K1265" s="4">
        <f t="shared" si="3"/>
        <v>5</v>
      </c>
      <c r="L1265" s="4">
        <f t="shared" si="4"/>
        <v>20</v>
      </c>
      <c r="S1265" s="1" t="s">
        <v>1302</v>
      </c>
      <c r="T1265" s="4" t="str">
        <f t="shared" si="5"/>
        <v>Salad</v>
      </c>
      <c r="U1265" s="4" t="str">
        <f t="shared" si="6"/>
        <v>UNKNOWN</v>
      </c>
      <c r="V1265" s="4" t="str">
        <f t="shared" si="7"/>
        <v>Cash</v>
      </c>
      <c r="W1265" s="4">
        <f t="shared" ref="W1265:Y1265" si="1272">IF(OR(J1265 = "ERROR", J1265 = ""), "UNKNOWN", J1265)</f>
        <v>4</v>
      </c>
      <c r="X1265" s="4">
        <f t="shared" si="1272"/>
        <v>5</v>
      </c>
      <c r="Y1265" s="4">
        <f t="shared" si="1272"/>
        <v>20</v>
      </c>
      <c r="Z1265" s="4" t="str">
        <f t="shared" si="9"/>
        <v>UNKNOWN</v>
      </c>
    </row>
    <row r="1266">
      <c r="A1266" s="1" t="s">
        <v>1303</v>
      </c>
      <c r="B1266" s="1" t="s">
        <v>27</v>
      </c>
      <c r="C1266" s="1">
        <v>2.0</v>
      </c>
      <c r="D1266" s="1">
        <v>3.0</v>
      </c>
      <c r="E1266" s="1">
        <v>6.0</v>
      </c>
      <c r="F1266" s="1" t="s">
        <v>23</v>
      </c>
      <c r="G1266" s="1" t="s">
        <v>24</v>
      </c>
      <c r="H1266" s="2">
        <v>44988.0</v>
      </c>
      <c r="J1266" s="3">
        <f t="shared" si="2"/>
        <v>2</v>
      </c>
      <c r="K1266" s="4">
        <f t="shared" si="3"/>
        <v>3</v>
      </c>
      <c r="L1266" s="4">
        <f t="shared" si="4"/>
        <v>6</v>
      </c>
      <c r="S1266" s="1" t="s">
        <v>1303</v>
      </c>
      <c r="T1266" s="4" t="str">
        <f t="shared" si="5"/>
        <v>Cake</v>
      </c>
      <c r="U1266" s="4" t="str">
        <f t="shared" si="6"/>
        <v>Takeaway</v>
      </c>
      <c r="V1266" s="4" t="str">
        <f t="shared" si="7"/>
        <v>Credit Card</v>
      </c>
      <c r="W1266" s="4">
        <f t="shared" ref="W1266:Y1266" si="1273">IF(OR(J1266 = "ERROR", J1266 = ""), "UNKNOWN", J1266)</f>
        <v>2</v>
      </c>
      <c r="X1266" s="4">
        <f t="shared" si="1273"/>
        <v>3</v>
      </c>
      <c r="Y1266" s="4">
        <f t="shared" si="1273"/>
        <v>6</v>
      </c>
      <c r="Z1266" s="5">
        <f t="shared" si="9"/>
        <v>44988</v>
      </c>
    </row>
    <row r="1267">
      <c r="A1267" s="1" t="s">
        <v>1304</v>
      </c>
      <c r="B1267" s="1" t="s">
        <v>44</v>
      </c>
      <c r="C1267" s="1">
        <v>3.0</v>
      </c>
      <c r="D1267" s="1">
        <v>4.0</v>
      </c>
      <c r="E1267" s="1">
        <v>12.0</v>
      </c>
      <c r="G1267" s="1" t="s">
        <v>29</v>
      </c>
      <c r="H1267" s="2">
        <v>45067.0</v>
      </c>
      <c r="J1267" s="3">
        <f t="shared" si="2"/>
        <v>3</v>
      </c>
      <c r="K1267" s="4">
        <f t="shared" si="3"/>
        <v>4</v>
      </c>
      <c r="L1267" s="4">
        <f t="shared" si="4"/>
        <v>12</v>
      </c>
      <c r="S1267" s="1" t="s">
        <v>1304</v>
      </c>
      <c r="T1267" s="4" t="str">
        <f t="shared" si="5"/>
        <v>Sandwich</v>
      </c>
      <c r="U1267" s="4" t="str">
        <f t="shared" si="6"/>
        <v>In-store</v>
      </c>
      <c r="V1267" s="4" t="str">
        <f t="shared" si="7"/>
        <v>UNKNOWN</v>
      </c>
      <c r="W1267" s="4">
        <f t="shared" ref="W1267:Y1267" si="1274">IF(OR(J1267 = "ERROR", J1267 = ""), "UNKNOWN", J1267)</f>
        <v>3</v>
      </c>
      <c r="X1267" s="4">
        <f t="shared" si="1274"/>
        <v>4</v>
      </c>
      <c r="Y1267" s="4">
        <f t="shared" si="1274"/>
        <v>12</v>
      </c>
      <c r="Z1267" s="5">
        <f t="shared" si="9"/>
        <v>45067</v>
      </c>
    </row>
    <row r="1268">
      <c r="A1268" s="1" t="s">
        <v>1305</v>
      </c>
      <c r="B1268" s="1" t="s">
        <v>81</v>
      </c>
      <c r="C1268" s="1">
        <v>5.0</v>
      </c>
      <c r="D1268" s="1">
        <v>1.5</v>
      </c>
      <c r="E1268" s="1">
        <v>7.5</v>
      </c>
      <c r="F1268" s="1" t="s">
        <v>28</v>
      </c>
      <c r="H1268" s="6">
        <v>45280.0</v>
      </c>
      <c r="J1268" s="3">
        <f t="shared" si="2"/>
        <v>5</v>
      </c>
      <c r="K1268" s="4">
        <f t="shared" si="3"/>
        <v>1.5</v>
      </c>
      <c r="L1268" s="4">
        <f t="shared" si="4"/>
        <v>7.5</v>
      </c>
      <c r="S1268" s="1" t="s">
        <v>1305</v>
      </c>
      <c r="T1268" s="4" t="str">
        <f t="shared" si="5"/>
        <v>Tea</v>
      </c>
      <c r="U1268" s="4" t="str">
        <f t="shared" si="6"/>
        <v>UNKNOWN</v>
      </c>
      <c r="V1268" s="4" t="str">
        <f t="shared" si="7"/>
        <v>Cash</v>
      </c>
      <c r="W1268" s="4">
        <f t="shared" ref="W1268:Y1268" si="1275">IF(OR(J1268 = "ERROR", J1268 = ""), "UNKNOWN", J1268)</f>
        <v>5</v>
      </c>
      <c r="X1268" s="4">
        <f t="shared" si="1275"/>
        <v>1.5</v>
      </c>
      <c r="Y1268" s="4">
        <f t="shared" si="1275"/>
        <v>7.5</v>
      </c>
      <c r="Z1268" s="7">
        <f t="shared" si="9"/>
        <v>45280</v>
      </c>
    </row>
    <row r="1269">
      <c r="A1269" s="1" t="s">
        <v>1306</v>
      </c>
      <c r="B1269" s="1" t="s">
        <v>36</v>
      </c>
      <c r="C1269" s="1">
        <v>1.0</v>
      </c>
      <c r="D1269" s="1" t="s">
        <v>25</v>
      </c>
      <c r="E1269" s="1">
        <v>5.0</v>
      </c>
      <c r="H1269" s="6">
        <v>45222.0</v>
      </c>
      <c r="J1269" s="3">
        <f t="shared" si="2"/>
        <v>1</v>
      </c>
      <c r="K1269" s="4">
        <f t="shared" si="3"/>
        <v>5</v>
      </c>
      <c r="L1269" s="4">
        <f t="shared" si="4"/>
        <v>5</v>
      </c>
      <c r="S1269" s="1" t="s">
        <v>1306</v>
      </c>
      <c r="T1269" s="4" t="str">
        <f t="shared" si="5"/>
        <v>Salad</v>
      </c>
      <c r="U1269" s="4" t="str">
        <f t="shared" si="6"/>
        <v>UNKNOWN</v>
      </c>
      <c r="V1269" s="4" t="str">
        <f t="shared" si="7"/>
        <v>UNKNOWN</v>
      </c>
      <c r="W1269" s="4">
        <f t="shared" ref="W1269:Y1269" si="1276">IF(OR(J1269 = "ERROR", J1269 = ""), "UNKNOWN", J1269)</f>
        <v>1</v>
      </c>
      <c r="X1269" s="4">
        <f t="shared" si="1276"/>
        <v>5</v>
      </c>
      <c r="Y1269" s="4">
        <f t="shared" si="1276"/>
        <v>5</v>
      </c>
      <c r="Z1269" s="7">
        <f t="shared" si="9"/>
        <v>45222</v>
      </c>
    </row>
    <row r="1270">
      <c r="A1270" s="1" t="s">
        <v>1307</v>
      </c>
      <c r="B1270" s="1" t="s">
        <v>36</v>
      </c>
      <c r="C1270" s="1">
        <v>4.0</v>
      </c>
      <c r="D1270" s="1">
        <v>5.0</v>
      </c>
      <c r="E1270" s="1">
        <v>20.0</v>
      </c>
      <c r="F1270" s="1" t="s">
        <v>23</v>
      </c>
      <c r="G1270" s="1" t="s">
        <v>29</v>
      </c>
      <c r="H1270" s="2">
        <v>44947.0</v>
      </c>
      <c r="J1270" s="3">
        <f t="shared" si="2"/>
        <v>4</v>
      </c>
      <c r="K1270" s="4">
        <f t="shared" si="3"/>
        <v>5</v>
      </c>
      <c r="L1270" s="4">
        <f t="shared" si="4"/>
        <v>20</v>
      </c>
      <c r="S1270" s="1" t="s">
        <v>1307</v>
      </c>
      <c r="T1270" s="4" t="str">
        <f t="shared" si="5"/>
        <v>Salad</v>
      </c>
      <c r="U1270" s="4" t="str">
        <f t="shared" si="6"/>
        <v>In-store</v>
      </c>
      <c r="V1270" s="4" t="str">
        <f t="shared" si="7"/>
        <v>Credit Card</v>
      </c>
      <c r="W1270" s="4">
        <f t="shared" ref="W1270:Y1270" si="1277">IF(OR(J1270 = "ERROR", J1270 = ""), "UNKNOWN", J1270)</f>
        <v>4</v>
      </c>
      <c r="X1270" s="4">
        <f t="shared" si="1277"/>
        <v>5</v>
      </c>
      <c r="Y1270" s="4">
        <f t="shared" si="1277"/>
        <v>20</v>
      </c>
      <c r="Z1270" s="5">
        <f t="shared" si="9"/>
        <v>44947</v>
      </c>
    </row>
    <row r="1271">
      <c r="A1271" s="1" t="s">
        <v>1308</v>
      </c>
      <c r="B1271" s="1" t="s">
        <v>22</v>
      </c>
      <c r="C1271" s="1">
        <v>5.0</v>
      </c>
      <c r="D1271" s="1">
        <v>2.0</v>
      </c>
      <c r="E1271" s="1">
        <v>10.0</v>
      </c>
      <c r="F1271" s="1" t="s">
        <v>28</v>
      </c>
      <c r="G1271" s="1" t="s">
        <v>24</v>
      </c>
      <c r="H1271" s="2">
        <v>45111.0</v>
      </c>
      <c r="J1271" s="3">
        <f t="shared" si="2"/>
        <v>5</v>
      </c>
      <c r="K1271" s="4">
        <f t="shared" si="3"/>
        <v>2</v>
      </c>
      <c r="L1271" s="4">
        <f t="shared" si="4"/>
        <v>10</v>
      </c>
      <c r="S1271" s="1" t="s">
        <v>1308</v>
      </c>
      <c r="T1271" s="4" t="str">
        <f t="shared" si="5"/>
        <v>Coffee</v>
      </c>
      <c r="U1271" s="4" t="str">
        <f t="shared" si="6"/>
        <v>Takeaway</v>
      </c>
      <c r="V1271" s="4" t="str">
        <f t="shared" si="7"/>
        <v>Cash</v>
      </c>
      <c r="W1271" s="4">
        <f t="shared" ref="W1271:Y1271" si="1278">IF(OR(J1271 = "ERROR", J1271 = ""), "UNKNOWN", J1271)</f>
        <v>5</v>
      </c>
      <c r="X1271" s="4">
        <f t="shared" si="1278"/>
        <v>2</v>
      </c>
      <c r="Y1271" s="4">
        <f t="shared" si="1278"/>
        <v>10</v>
      </c>
      <c r="Z1271" s="5">
        <f t="shared" si="9"/>
        <v>45111</v>
      </c>
    </row>
    <row r="1272">
      <c r="A1272" s="1" t="s">
        <v>1309</v>
      </c>
      <c r="B1272" s="1" t="s">
        <v>27</v>
      </c>
      <c r="C1272" s="1">
        <v>2.0</v>
      </c>
      <c r="D1272" s="1">
        <v>3.0</v>
      </c>
      <c r="E1272" s="1">
        <v>6.0</v>
      </c>
      <c r="G1272" s="1" t="s">
        <v>29</v>
      </c>
      <c r="H1272" s="2">
        <v>45026.0</v>
      </c>
      <c r="J1272" s="3">
        <f t="shared" si="2"/>
        <v>2</v>
      </c>
      <c r="K1272" s="4">
        <f t="shared" si="3"/>
        <v>3</v>
      </c>
      <c r="L1272" s="4">
        <f t="shared" si="4"/>
        <v>6</v>
      </c>
      <c r="S1272" s="1" t="s">
        <v>1309</v>
      </c>
      <c r="T1272" s="4" t="str">
        <f t="shared" si="5"/>
        <v>Cake</v>
      </c>
      <c r="U1272" s="4" t="str">
        <f t="shared" si="6"/>
        <v>In-store</v>
      </c>
      <c r="V1272" s="4" t="str">
        <f t="shared" si="7"/>
        <v>UNKNOWN</v>
      </c>
      <c r="W1272" s="4">
        <f t="shared" ref="W1272:Y1272" si="1279">IF(OR(J1272 = "ERROR", J1272 = ""), "UNKNOWN", J1272)</f>
        <v>2</v>
      </c>
      <c r="X1272" s="4">
        <f t="shared" si="1279"/>
        <v>3</v>
      </c>
      <c r="Y1272" s="4">
        <f t="shared" si="1279"/>
        <v>6</v>
      </c>
      <c r="Z1272" s="5">
        <f t="shared" si="9"/>
        <v>45026</v>
      </c>
    </row>
    <row r="1273">
      <c r="A1273" s="1" t="s">
        <v>1310</v>
      </c>
      <c r="B1273" s="1" t="s">
        <v>55</v>
      </c>
      <c r="C1273" s="1">
        <v>3.0</v>
      </c>
      <c r="D1273" s="1">
        <v>3.0</v>
      </c>
      <c r="E1273" s="1">
        <v>9.0</v>
      </c>
      <c r="G1273" s="1" t="s">
        <v>24</v>
      </c>
      <c r="H1273" s="2">
        <v>44966.0</v>
      </c>
      <c r="J1273" s="3">
        <f t="shared" si="2"/>
        <v>3</v>
      </c>
      <c r="K1273" s="4">
        <f t="shared" si="3"/>
        <v>3</v>
      </c>
      <c r="L1273" s="4">
        <f t="shared" si="4"/>
        <v>9</v>
      </c>
      <c r="S1273" s="1" t="s">
        <v>1310</v>
      </c>
      <c r="T1273" s="4" t="str">
        <f t="shared" si="5"/>
        <v>Juice</v>
      </c>
      <c r="U1273" s="4" t="str">
        <f t="shared" si="6"/>
        <v>Takeaway</v>
      </c>
      <c r="V1273" s="4" t="str">
        <f t="shared" si="7"/>
        <v>UNKNOWN</v>
      </c>
      <c r="W1273" s="4">
        <f t="shared" ref="W1273:Y1273" si="1280">IF(OR(J1273 = "ERROR", J1273 = ""), "UNKNOWN", J1273)</f>
        <v>3</v>
      </c>
      <c r="X1273" s="4">
        <f t="shared" si="1280"/>
        <v>3</v>
      </c>
      <c r="Y1273" s="4">
        <f t="shared" si="1280"/>
        <v>9</v>
      </c>
      <c r="Z1273" s="5">
        <f t="shared" si="9"/>
        <v>44966</v>
      </c>
    </row>
    <row r="1274">
      <c r="A1274" s="1" t="s">
        <v>1311</v>
      </c>
      <c r="B1274" s="1" t="s">
        <v>32</v>
      </c>
      <c r="C1274" s="1">
        <v>5.0</v>
      </c>
      <c r="D1274" s="1">
        <v>1.0</v>
      </c>
      <c r="E1274" s="1">
        <v>5.0</v>
      </c>
      <c r="F1274" s="1" t="s">
        <v>25</v>
      </c>
      <c r="H1274" s="6">
        <v>45209.0</v>
      </c>
      <c r="J1274" s="3">
        <f t="shared" si="2"/>
        <v>5</v>
      </c>
      <c r="K1274" s="4">
        <f t="shared" si="3"/>
        <v>1</v>
      </c>
      <c r="L1274" s="4">
        <f t="shared" si="4"/>
        <v>5</v>
      </c>
      <c r="S1274" s="1" t="s">
        <v>1311</v>
      </c>
      <c r="T1274" s="4" t="str">
        <f t="shared" si="5"/>
        <v>Cookie</v>
      </c>
      <c r="U1274" s="4" t="str">
        <f t="shared" si="6"/>
        <v>UNKNOWN</v>
      </c>
      <c r="V1274" s="4" t="str">
        <f t="shared" si="7"/>
        <v>UNKNOWN</v>
      </c>
      <c r="W1274" s="4">
        <f t="shared" ref="W1274:Y1274" si="1281">IF(OR(J1274 = "ERROR", J1274 = ""), "UNKNOWN", J1274)</f>
        <v>5</v>
      </c>
      <c r="X1274" s="4">
        <f t="shared" si="1281"/>
        <v>1</v>
      </c>
      <c r="Y1274" s="4">
        <f t="shared" si="1281"/>
        <v>5</v>
      </c>
      <c r="Z1274" s="7">
        <f t="shared" si="9"/>
        <v>45209</v>
      </c>
    </row>
    <row r="1275">
      <c r="A1275" s="1" t="s">
        <v>1312</v>
      </c>
      <c r="B1275" s="1" t="s">
        <v>27</v>
      </c>
      <c r="C1275" s="1">
        <v>1.0</v>
      </c>
      <c r="D1275" s="1">
        <v>3.0</v>
      </c>
      <c r="E1275" s="1">
        <v>3.0</v>
      </c>
      <c r="G1275" s="1" t="s">
        <v>29</v>
      </c>
      <c r="H1275" s="2">
        <v>45089.0</v>
      </c>
      <c r="J1275" s="3">
        <f t="shared" si="2"/>
        <v>1</v>
      </c>
      <c r="K1275" s="4">
        <f t="shared" si="3"/>
        <v>3</v>
      </c>
      <c r="L1275" s="4">
        <f t="shared" si="4"/>
        <v>3</v>
      </c>
      <c r="S1275" s="1" t="s">
        <v>1312</v>
      </c>
      <c r="T1275" s="4" t="str">
        <f t="shared" si="5"/>
        <v>Cake</v>
      </c>
      <c r="U1275" s="4" t="str">
        <f t="shared" si="6"/>
        <v>In-store</v>
      </c>
      <c r="V1275" s="4" t="str">
        <f t="shared" si="7"/>
        <v>UNKNOWN</v>
      </c>
      <c r="W1275" s="4">
        <f t="shared" ref="W1275:Y1275" si="1282">IF(OR(J1275 = "ERROR", J1275 = ""), "UNKNOWN", J1275)</f>
        <v>1</v>
      </c>
      <c r="X1275" s="4">
        <f t="shared" si="1282"/>
        <v>3</v>
      </c>
      <c r="Y1275" s="4">
        <f t="shared" si="1282"/>
        <v>3</v>
      </c>
      <c r="Z1275" s="5">
        <f t="shared" si="9"/>
        <v>45089</v>
      </c>
    </row>
    <row r="1276">
      <c r="A1276" s="1" t="s">
        <v>1313</v>
      </c>
      <c r="B1276" s="1" t="s">
        <v>27</v>
      </c>
      <c r="D1276" s="1">
        <v>3.0</v>
      </c>
      <c r="E1276" s="1">
        <v>12.0</v>
      </c>
      <c r="F1276" s="1" t="s">
        <v>30</v>
      </c>
      <c r="H1276" s="6">
        <v>45210.0</v>
      </c>
      <c r="J1276" s="3">
        <f t="shared" si="2"/>
        <v>4</v>
      </c>
      <c r="K1276" s="4">
        <f t="shared" si="3"/>
        <v>3</v>
      </c>
      <c r="L1276" s="4">
        <f t="shared" si="4"/>
        <v>12</v>
      </c>
      <c r="S1276" s="1" t="s">
        <v>1313</v>
      </c>
      <c r="T1276" s="4" t="str">
        <f t="shared" si="5"/>
        <v>Cake</v>
      </c>
      <c r="U1276" s="4" t="str">
        <f t="shared" si="6"/>
        <v>UNKNOWN</v>
      </c>
      <c r="V1276" s="4" t="str">
        <f t="shared" si="7"/>
        <v>UNKNOWN</v>
      </c>
      <c r="W1276" s="4">
        <f t="shared" ref="W1276:Y1276" si="1283">IF(OR(J1276 = "ERROR", J1276 = ""), "UNKNOWN", J1276)</f>
        <v>4</v>
      </c>
      <c r="X1276" s="4">
        <f t="shared" si="1283"/>
        <v>3</v>
      </c>
      <c r="Y1276" s="4">
        <f t="shared" si="1283"/>
        <v>12</v>
      </c>
      <c r="Z1276" s="7">
        <f t="shared" si="9"/>
        <v>45210</v>
      </c>
    </row>
    <row r="1277">
      <c r="A1277" s="1" t="s">
        <v>1314</v>
      </c>
      <c r="B1277" s="1" t="s">
        <v>22</v>
      </c>
      <c r="C1277" s="1">
        <v>1.0</v>
      </c>
      <c r="D1277" s="1">
        <v>2.0</v>
      </c>
      <c r="E1277" s="1">
        <v>2.0</v>
      </c>
      <c r="G1277" s="1" t="s">
        <v>24</v>
      </c>
      <c r="H1277" s="6">
        <v>45243.0</v>
      </c>
      <c r="J1277" s="3">
        <f t="shared" si="2"/>
        <v>1</v>
      </c>
      <c r="K1277" s="4">
        <f t="shared" si="3"/>
        <v>2</v>
      </c>
      <c r="L1277" s="4">
        <f t="shared" si="4"/>
        <v>2</v>
      </c>
      <c r="S1277" s="1" t="s">
        <v>1314</v>
      </c>
      <c r="T1277" s="4" t="str">
        <f t="shared" si="5"/>
        <v>Coffee</v>
      </c>
      <c r="U1277" s="4" t="str">
        <f t="shared" si="6"/>
        <v>Takeaway</v>
      </c>
      <c r="V1277" s="4" t="str">
        <f t="shared" si="7"/>
        <v>UNKNOWN</v>
      </c>
      <c r="W1277" s="4">
        <f t="shared" ref="W1277:Y1277" si="1284">IF(OR(J1277 = "ERROR", J1277 = ""), "UNKNOWN", J1277)</f>
        <v>1</v>
      </c>
      <c r="X1277" s="4">
        <f t="shared" si="1284"/>
        <v>2</v>
      </c>
      <c r="Y1277" s="4">
        <f t="shared" si="1284"/>
        <v>2</v>
      </c>
      <c r="Z1277" s="7">
        <f t="shared" si="9"/>
        <v>45243</v>
      </c>
    </row>
    <row r="1278">
      <c r="A1278" s="1" t="s">
        <v>1315</v>
      </c>
      <c r="B1278" s="1" t="s">
        <v>27</v>
      </c>
      <c r="C1278" s="1">
        <v>1.0</v>
      </c>
      <c r="D1278" s="1">
        <v>3.0</v>
      </c>
      <c r="E1278" s="1">
        <v>3.0</v>
      </c>
      <c r="F1278" s="1" t="s">
        <v>39</v>
      </c>
      <c r="H1278" s="2">
        <v>45004.0</v>
      </c>
      <c r="J1278" s="3">
        <f t="shared" si="2"/>
        <v>1</v>
      </c>
      <c r="K1278" s="4">
        <f t="shared" si="3"/>
        <v>3</v>
      </c>
      <c r="L1278" s="4">
        <f t="shared" si="4"/>
        <v>3</v>
      </c>
      <c r="S1278" s="1" t="s">
        <v>1315</v>
      </c>
      <c r="T1278" s="4" t="str">
        <f t="shared" si="5"/>
        <v>Cake</v>
      </c>
      <c r="U1278" s="4" t="str">
        <f t="shared" si="6"/>
        <v>UNKNOWN</v>
      </c>
      <c r="V1278" s="4" t="str">
        <f t="shared" si="7"/>
        <v>Digital Wallet</v>
      </c>
      <c r="W1278" s="4">
        <f t="shared" ref="W1278:Y1278" si="1285">IF(OR(J1278 = "ERROR", J1278 = ""), "UNKNOWN", J1278)</f>
        <v>1</v>
      </c>
      <c r="X1278" s="4">
        <f t="shared" si="1285"/>
        <v>3</v>
      </c>
      <c r="Y1278" s="4">
        <f t="shared" si="1285"/>
        <v>3</v>
      </c>
      <c r="Z1278" s="5">
        <f t="shared" si="9"/>
        <v>45004</v>
      </c>
    </row>
    <row r="1279">
      <c r="A1279" s="1" t="s">
        <v>1316</v>
      </c>
      <c r="B1279" s="1" t="s">
        <v>81</v>
      </c>
      <c r="C1279" s="1">
        <v>5.0</v>
      </c>
      <c r="D1279" s="1">
        <v>1.5</v>
      </c>
      <c r="E1279" s="1">
        <v>7.5</v>
      </c>
      <c r="H1279" s="2">
        <v>45077.0</v>
      </c>
      <c r="J1279" s="3">
        <f t="shared" si="2"/>
        <v>5</v>
      </c>
      <c r="K1279" s="4">
        <f t="shared" si="3"/>
        <v>1.5</v>
      </c>
      <c r="L1279" s="4">
        <f t="shared" si="4"/>
        <v>7.5</v>
      </c>
      <c r="S1279" s="1" t="s">
        <v>1316</v>
      </c>
      <c r="T1279" s="4" t="str">
        <f t="shared" si="5"/>
        <v>Tea</v>
      </c>
      <c r="U1279" s="4" t="str">
        <f t="shared" si="6"/>
        <v>UNKNOWN</v>
      </c>
      <c r="V1279" s="4" t="str">
        <f t="shared" si="7"/>
        <v>UNKNOWN</v>
      </c>
      <c r="W1279" s="4">
        <f t="shared" ref="W1279:Y1279" si="1286">IF(OR(J1279 = "ERROR", J1279 = ""), "UNKNOWN", J1279)</f>
        <v>5</v>
      </c>
      <c r="X1279" s="4">
        <f t="shared" si="1286"/>
        <v>1.5</v>
      </c>
      <c r="Y1279" s="4">
        <f t="shared" si="1286"/>
        <v>7.5</v>
      </c>
      <c r="Z1279" s="5">
        <f t="shared" si="9"/>
        <v>45077</v>
      </c>
    </row>
    <row r="1280">
      <c r="A1280" s="1" t="s">
        <v>1317</v>
      </c>
      <c r="B1280" s="1" t="s">
        <v>22</v>
      </c>
      <c r="C1280" s="1">
        <v>4.0</v>
      </c>
      <c r="D1280" s="1">
        <v>2.0</v>
      </c>
      <c r="E1280" s="1">
        <v>8.0</v>
      </c>
      <c r="F1280" s="1" t="s">
        <v>30</v>
      </c>
      <c r="G1280" s="1" t="s">
        <v>29</v>
      </c>
      <c r="H1280" s="2">
        <v>45269.0</v>
      </c>
      <c r="J1280" s="3">
        <f t="shared" si="2"/>
        <v>4</v>
      </c>
      <c r="K1280" s="4">
        <f t="shared" si="3"/>
        <v>2</v>
      </c>
      <c r="L1280" s="4">
        <f t="shared" si="4"/>
        <v>8</v>
      </c>
      <c r="S1280" s="1" t="s">
        <v>1317</v>
      </c>
      <c r="T1280" s="4" t="str">
        <f t="shared" si="5"/>
        <v>Coffee</v>
      </c>
      <c r="U1280" s="4" t="str">
        <f t="shared" si="6"/>
        <v>In-store</v>
      </c>
      <c r="V1280" s="4" t="str">
        <f t="shared" si="7"/>
        <v>UNKNOWN</v>
      </c>
      <c r="W1280" s="4">
        <f t="shared" ref="W1280:Y1280" si="1287">IF(OR(J1280 = "ERROR", J1280 = ""), "UNKNOWN", J1280)</f>
        <v>4</v>
      </c>
      <c r="X1280" s="4">
        <f t="shared" si="1287"/>
        <v>2</v>
      </c>
      <c r="Y1280" s="4">
        <f t="shared" si="1287"/>
        <v>8</v>
      </c>
      <c r="Z1280" s="5">
        <f t="shared" si="9"/>
        <v>45269</v>
      </c>
    </row>
    <row r="1281">
      <c r="A1281" s="1" t="s">
        <v>1318</v>
      </c>
      <c r="B1281" s="1" t="s">
        <v>22</v>
      </c>
      <c r="C1281" s="1">
        <v>4.0</v>
      </c>
      <c r="D1281" s="1">
        <v>2.0</v>
      </c>
      <c r="E1281" s="1">
        <v>8.0</v>
      </c>
      <c r="H1281" s="2">
        <v>45159.0</v>
      </c>
      <c r="J1281" s="3">
        <f t="shared" si="2"/>
        <v>4</v>
      </c>
      <c r="K1281" s="4">
        <f t="shared" si="3"/>
        <v>2</v>
      </c>
      <c r="L1281" s="4">
        <f t="shared" si="4"/>
        <v>8</v>
      </c>
      <c r="S1281" s="1" t="s">
        <v>1318</v>
      </c>
      <c r="T1281" s="4" t="str">
        <f t="shared" si="5"/>
        <v>Coffee</v>
      </c>
      <c r="U1281" s="4" t="str">
        <f t="shared" si="6"/>
        <v>UNKNOWN</v>
      </c>
      <c r="V1281" s="4" t="str">
        <f t="shared" si="7"/>
        <v>UNKNOWN</v>
      </c>
      <c r="W1281" s="4">
        <f t="shared" ref="W1281:Y1281" si="1288">IF(OR(J1281 = "ERROR", J1281 = ""), "UNKNOWN", J1281)</f>
        <v>4</v>
      </c>
      <c r="X1281" s="4">
        <f t="shared" si="1288"/>
        <v>2</v>
      </c>
      <c r="Y1281" s="4">
        <f t="shared" si="1288"/>
        <v>8</v>
      </c>
      <c r="Z1281" s="5">
        <f t="shared" si="9"/>
        <v>45159</v>
      </c>
    </row>
    <row r="1282">
      <c r="A1282" s="1" t="s">
        <v>1319</v>
      </c>
      <c r="B1282" s="1" t="s">
        <v>27</v>
      </c>
      <c r="C1282" s="1">
        <v>1.0</v>
      </c>
      <c r="D1282" s="1">
        <v>3.0</v>
      </c>
      <c r="E1282" s="1">
        <v>3.0</v>
      </c>
      <c r="F1282" s="1" t="s">
        <v>39</v>
      </c>
      <c r="G1282" s="1" t="s">
        <v>24</v>
      </c>
      <c r="H1282" s="6">
        <v>45276.0</v>
      </c>
      <c r="J1282" s="3">
        <f t="shared" si="2"/>
        <v>1</v>
      </c>
      <c r="K1282" s="4">
        <f t="shared" si="3"/>
        <v>3</v>
      </c>
      <c r="L1282" s="4">
        <f t="shared" si="4"/>
        <v>3</v>
      </c>
      <c r="S1282" s="1" t="s">
        <v>1319</v>
      </c>
      <c r="T1282" s="4" t="str">
        <f t="shared" si="5"/>
        <v>Cake</v>
      </c>
      <c r="U1282" s="4" t="str">
        <f t="shared" si="6"/>
        <v>Takeaway</v>
      </c>
      <c r="V1282" s="4" t="str">
        <f t="shared" si="7"/>
        <v>Digital Wallet</v>
      </c>
      <c r="W1282" s="4">
        <f t="shared" ref="W1282:Y1282" si="1289">IF(OR(J1282 = "ERROR", J1282 = ""), "UNKNOWN", J1282)</f>
        <v>1</v>
      </c>
      <c r="X1282" s="4">
        <f t="shared" si="1289"/>
        <v>3</v>
      </c>
      <c r="Y1282" s="4">
        <f t="shared" si="1289"/>
        <v>3</v>
      </c>
      <c r="Z1282" s="7">
        <f t="shared" si="9"/>
        <v>45276</v>
      </c>
    </row>
    <row r="1283">
      <c r="A1283" s="1" t="s">
        <v>1320</v>
      </c>
      <c r="B1283" s="1" t="s">
        <v>41</v>
      </c>
      <c r="C1283" s="1">
        <v>5.0</v>
      </c>
      <c r="D1283" s="1">
        <v>4.0</v>
      </c>
      <c r="E1283" s="1" t="s">
        <v>30</v>
      </c>
      <c r="G1283" s="1" t="s">
        <v>29</v>
      </c>
      <c r="H1283" s="2">
        <v>44968.0</v>
      </c>
      <c r="J1283" s="3">
        <f t="shared" si="2"/>
        <v>5</v>
      </c>
      <c r="K1283" s="4">
        <f t="shared" si="3"/>
        <v>4</v>
      </c>
      <c r="L1283" s="4">
        <f t="shared" si="4"/>
        <v>20</v>
      </c>
      <c r="S1283" s="1" t="s">
        <v>1320</v>
      </c>
      <c r="T1283" s="4" t="str">
        <f t="shared" si="5"/>
        <v>Smoothie</v>
      </c>
      <c r="U1283" s="4" t="str">
        <f t="shared" si="6"/>
        <v>In-store</v>
      </c>
      <c r="V1283" s="4" t="str">
        <f t="shared" si="7"/>
        <v>UNKNOWN</v>
      </c>
      <c r="W1283" s="4">
        <f t="shared" ref="W1283:Y1283" si="1290">IF(OR(J1283 = "ERROR", J1283 = ""), "UNKNOWN", J1283)</f>
        <v>5</v>
      </c>
      <c r="X1283" s="4">
        <f t="shared" si="1290"/>
        <v>4</v>
      </c>
      <c r="Y1283" s="4">
        <f t="shared" si="1290"/>
        <v>20</v>
      </c>
      <c r="Z1283" s="5">
        <f t="shared" si="9"/>
        <v>44968</v>
      </c>
    </row>
    <row r="1284">
      <c r="A1284" s="1" t="s">
        <v>1321</v>
      </c>
      <c r="C1284" s="1">
        <v>4.0</v>
      </c>
      <c r="D1284" s="1">
        <v>3.0</v>
      </c>
      <c r="E1284" s="1">
        <v>12.0</v>
      </c>
      <c r="F1284" s="1" t="s">
        <v>28</v>
      </c>
      <c r="G1284" s="1" t="s">
        <v>24</v>
      </c>
      <c r="H1284" s="2">
        <v>45050.0</v>
      </c>
      <c r="J1284" s="3">
        <f t="shared" si="2"/>
        <v>4</v>
      </c>
      <c r="K1284" s="4">
        <f t="shared" si="3"/>
        <v>3</v>
      </c>
      <c r="L1284" s="4">
        <f t="shared" si="4"/>
        <v>12</v>
      </c>
      <c r="S1284" s="1" t="s">
        <v>1321</v>
      </c>
      <c r="T1284" s="4" t="str">
        <f t="shared" si="5"/>
        <v>UNKNOWN</v>
      </c>
      <c r="U1284" s="4" t="str">
        <f t="shared" si="6"/>
        <v>Takeaway</v>
      </c>
      <c r="V1284" s="4" t="str">
        <f t="shared" si="7"/>
        <v>Cash</v>
      </c>
      <c r="W1284" s="4">
        <f t="shared" ref="W1284:Y1284" si="1291">IF(OR(J1284 = "ERROR", J1284 = ""), "UNKNOWN", J1284)</f>
        <v>4</v>
      </c>
      <c r="X1284" s="4">
        <f t="shared" si="1291"/>
        <v>3</v>
      </c>
      <c r="Y1284" s="4">
        <f t="shared" si="1291"/>
        <v>12</v>
      </c>
      <c r="Z1284" s="5">
        <f t="shared" si="9"/>
        <v>45050</v>
      </c>
    </row>
    <row r="1285">
      <c r="A1285" s="1" t="s">
        <v>1322</v>
      </c>
      <c r="B1285" s="1" t="s">
        <v>55</v>
      </c>
      <c r="C1285" s="1">
        <v>4.0</v>
      </c>
      <c r="D1285" s="1">
        <v>3.0</v>
      </c>
      <c r="E1285" s="1">
        <v>12.0</v>
      </c>
      <c r="F1285" s="1" t="s">
        <v>23</v>
      </c>
      <c r="H1285" s="2">
        <v>45033.0</v>
      </c>
      <c r="J1285" s="3">
        <f t="shared" si="2"/>
        <v>4</v>
      </c>
      <c r="K1285" s="4">
        <f t="shared" si="3"/>
        <v>3</v>
      </c>
      <c r="L1285" s="4">
        <f t="shared" si="4"/>
        <v>12</v>
      </c>
      <c r="S1285" s="1" t="s">
        <v>1322</v>
      </c>
      <c r="T1285" s="4" t="str">
        <f t="shared" si="5"/>
        <v>Juice</v>
      </c>
      <c r="U1285" s="4" t="str">
        <f t="shared" si="6"/>
        <v>UNKNOWN</v>
      </c>
      <c r="V1285" s="4" t="str">
        <f t="shared" si="7"/>
        <v>Credit Card</v>
      </c>
      <c r="W1285" s="4">
        <f t="shared" ref="W1285:Y1285" si="1292">IF(OR(J1285 = "ERROR", J1285 = ""), "UNKNOWN", J1285)</f>
        <v>4</v>
      </c>
      <c r="X1285" s="4">
        <f t="shared" si="1292"/>
        <v>3</v>
      </c>
      <c r="Y1285" s="4">
        <f t="shared" si="1292"/>
        <v>12</v>
      </c>
      <c r="Z1285" s="5">
        <f t="shared" si="9"/>
        <v>45033</v>
      </c>
    </row>
    <row r="1286">
      <c r="A1286" s="1" t="s">
        <v>1323</v>
      </c>
      <c r="B1286" s="1" t="s">
        <v>81</v>
      </c>
      <c r="C1286" s="1">
        <v>3.0</v>
      </c>
      <c r="D1286" s="1">
        <v>1.5</v>
      </c>
      <c r="E1286" s="1">
        <v>4.5</v>
      </c>
      <c r="F1286" s="1" t="s">
        <v>28</v>
      </c>
      <c r="G1286" s="1" t="s">
        <v>30</v>
      </c>
      <c r="H1286" s="2">
        <v>45144.0</v>
      </c>
      <c r="J1286" s="3">
        <f t="shared" si="2"/>
        <v>3</v>
      </c>
      <c r="K1286" s="4">
        <f t="shared" si="3"/>
        <v>1.5</v>
      </c>
      <c r="L1286" s="4">
        <f t="shared" si="4"/>
        <v>4.5</v>
      </c>
      <c r="S1286" s="1" t="s">
        <v>1323</v>
      </c>
      <c r="T1286" s="4" t="str">
        <f t="shared" si="5"/>
        <v>Tea</v>
      </c>
      <c r="U1286" s="4" t="str">
        <f t="shared" si="6"/>
        <v>UNKNOWN</v>
      </c>
      <c r="V1286" s="4" t="str">
        <f t="shared" si="7"/>
        <v>Cash</v>
      </c>
      <c r="W1286" s="4">
        <f t="shared" ref="W1286:Y1286" si="1293">IF(OR(J1286 = "ERROR", J1286 = ""), "UNKNOWN", J1286)</f>
        <v>3</v>
      </c>
      <c r="X1286" s="4">
        <f t="shared" si="1293"/>
        <v>1.5</v>
      </c>
      <c r="Y1286" s="4">
        <f t="shared" si="1293"/>
        <v>4.5</v>
      </c>
      <c r="Z1286" s="5">
        <f t="shared" si="9"/>
        <v>45144</v>
      </c>
    </row>
    <row r="1287">
      <c r="A1287" s="1" t="s">
        <v>1324</v>
      </c>
      <c r="B1287" s="1" t="s">
        <v>41</v>
      </c>
      <c r="C1287" s="1">
        <v>4.0</v>
      </c>
      <c r="D1287" s="1">
        <v>4.0</v>
      </c>
      <c r="E1287" s="1">
        <v>16.0</v>
      </c>
      <c r="F1287" s="1" t="s">
        <v>28</v>
      </c>
      <c r="G1287" s="1" t="s">
        <v>24</v>
      </c>
      <c r="H1287" s="2">
        <v>45120.0</v>
      </c>
      <c r="J1287" s="3">
        <f t="shared" si="2"/>
        <v>4</v>
      </c>
      <c r="K1287" s="4">
        <f t="shared" si="3"/>
        <v>4</v>
      </c>
      <c r="L1287" s="4">
        <f t="shared" si="4"/>
        <v>16</v>
      </c>
      <c r="S1287" s="1" t="s">
        <v>1324</v>
      </c>
      <c r="T1287" s="4" t="str">
        <f t="shared" si="5"/>
        <v>Smoothie</v>
      </c>
      <c r="U1287" s="4" t="str">
        <f t="shared" si="6"/>
        <v>Takeaway</v>
      </c>
      <c r="V1287" s="4" t="str">
        <f t="shared" si="7"/>
        <v>Cash</v>
      </c>
      <c r="W1287" s="4">
        <f t="shared" ref="W1287:Y1287" si="1294">IF(OR(J1287 = "ERROR", J1287 = ""), "UNKNOWN", J1287)</f>
        <v>4</v>
      </c>
      <c r="X1287" s="4">
        <f t="shared" si="1294"/>
        <v>4</v>
      </c>
      <c r="Y1287" s="4">
        <f t="shared" si="1294"/>
        <v>16</v>
      </c>
      <c r="Z1287" s="5">
        <f t="shared" si="9"/>
        <v>45120</v>
      </c>
    </row>
    <row r="1288">
      <c r="A1288" s="1" t="s">
        <v>1325</v>
      </c>
      <c r="B1288" s="1" t="s">
        <v>36</v>
      </c>
      <c r="C1288" s="1">
        <v>1.0</v>
      </c>
      <c r="D1288" s="1">
        <v>5.0</v>
      </c>
      <c r="E1288" s="1">
        <v>5.0</v>
      </c>
      <c r="F1288" s="1" t="s">
        <v>28</v>
      </c>
      <c r="G1288" s="1" t="s">
        <v>24</v>
      </c>
      <c r="H1288" s="6">
        <v>45291.0</v>
      </c>
      <c r="J1288" s="3">
        <f t="shared" si="2"/>
        <v>1</v>
      </c>
      <c r="K1288" s="4">
        <f t="shared" si="3"/>
        <v>5</v>
      </c>
      <c r="L1288" s="4">
        <f t="shared" si="4"/>
        <v>5</v>
      </c>
      <c r="S1288" s="1" t="s">
        <v>1325</v>
      </c>
      <c r="T1288" s="4" t="str">
        <f t="shared" si="5"/>
        <v>Salad</v>
      </c>
      <c r="U1288" s="4" t="str">
        <f t="shared" si="6"/>
        <v>Takeaway</v>
      </c>
      <c r="V1288" s="4" t="str">
        <f t="shared" si="7"/>
        <v>Cash</v>
      </c>
      <c r="W1288" s="4">
        <f t="shared" ref="W1288:Y1288" si="1295">IF(OR(J1288 = "ERROR", J1288 = ""), "UNKNOWN", J1288)</f>
        <v>1</v>
      </c>
      <c r="X1288" s="4">
        <f t="shared" si="1295"/>
        <v>5</v>
      </c>
      <c r="Y1288" s="4">
        <f t="shared" si="1295"/>
        <v>5</v>
      </c>
      <c r="Z1288" s="7">
        <f t="shared" si="9"/>
        <v>45291</v>
      </c>
    </row>
    <row r="1289">
      <c r="A1289" s="1" t="s">
        <v>1326</v>
      </c>
      <c r="B1289" s="1" t="s">
        <v>22</v>
      </c>
      <c r="C1289" s="1">
        <v>2.0</v>
      </c>
      <c r="D1289" s="1">
        <v>2.0</v>
      </c>
      <c r="E1289" s="1">
        <v>4.0</v>
      </c>
      <c r="F1289" s="1" t="s">
        <v>23</v>
      </c>
      <c r="H1289" s="2">
        <v>45159.0</v>
      </c>
      <c r="J1289" s="3">
        <f t="shared" si="2"/>
        <v>2</v>
      </c>
      <c r="K1289" s="4">
        <f t="shared" si="3"/>
        <v>2</v>
      </c>
      <c r="L1289" s="4">
        <f t="shared" si="4"/>
        <v>4</v>
      </c>
      <c r="S1289" s="1" t="s">
        <v>1326</v>
      </c>
      <c r="T1289" s="4" t="str">
        <f t="shared" si="5"/>
        <v>Coffee</v>
      </c>
      <c r="U1289" s="4" t="str">
        <f t="shared" si="6"/>
        <v>UNKNOWN</v>
      </c>
      <c r="V1289" s="4" t="str">
        <f t="shared" si="7"/>
        <v>Credit Card</v>
      </c>
      <c r="W1289" s="4">
        <f t="shared" ref="W1289:Y1289" si="1296">IF(OR(J1289 = "ERROR", J1289 = ""), "UNKNOWN", J1289)</f>
        <v>2</v>
      </c>
      <c r="X1289" s="4">
        <f t="shared" si="1296"/>
        <v>2</v>
      </c>
      <c r="Y1289" s="4">
        <f t="shared" si="1296"/>
        <v>4</v>
      </c>
      <c r="Z1289" s="5">
        <f t="shared" si="9"/>
        <v>45159</v>
      </c>
    </row>
    <row r="1290">
      <c r="A1290" s="1" t="s">
        <v>1327</v>
      </c>
      <c r="B1290" s="1" t="s">
        <v>27</v>
      </c>
      <c r="C1290" s="1">
        <v>4.0</v>
      </c>
      <c r="D1290" s="1">
        <v>3.0</v>
      </c>
      <c r="E1290" s="1">
        <v>12.0</v>
      </c>
      <c r="G1290" s="1" t="s">
        <v>24</v>
      </c>
      <c r="H1290" s="2">
        <v>45062.0</v>
      </c>
      <c r="J1290" s="3">
        <f t="shared" si="2"/>
        <v>4</v>
      </c>
      <c r="K1290" s="4">
        <f t="shared" si="3"/>
        <v>3</v>
      </c>
      <c r="L1290" s="4">
        <f t="shared" si="4"/>
        <v>12</v>
      </c>
      <c r="S1290" s="1" t="s">
        <v>1327</v>
      </c>
      <c r="T1290" s="4" t="str">
        <f t="shared" si="5"/>
        <v>Cake</v>
      </c>
      <c r="U1290" s="4" t="str">
        <f t="shared" si="6"/>
        <v>Takeaway</v>
      </c>
      <c r="V1290" s="4" t="str">
        <f t="shared" si="7"/>
        <v>UNKNOWN</v>
      </c>
      <c r="W1290" s="4">
        <f t="shared" ref="W1290:Y1290" si="1297">IF(OR(J1290 = "ERROR", J1290 = ""), "UNKNOWN", J1290)</f>
        <v>4</v>
      </c>
      <c r="X1290" s="4">
        <f t="shared" si="1297"/>
        <v>3</v>
      </c>
      <c r="Y1290" s="4">
        <f t="shared" si="1297"/>
        <v>12</v>
      </c>
      <c r="Z1290" s="5">
        <f t="shared" si="9"/>
        <v>45062</v>
      </c>
    </row>
    <row r="1291">
      <c r="A1291" s="1" t="s">
        <v>1328</v>
      </c>
      <c r="B1291" s="1" t="s">
        <v>36</v>
      </c>
      <c r="C1291" s="1">
        <v>2.0</v>
      </c>
      <c r="D1291" s="1">
        <v>5.0</v>
      </c>
      <c r="E1291" s="1">
        <v>10.0</v>
      </c>
      <c r="F1291" s="1" t="s">
        <v>39</v>
      </c>
      <c r="G1291" s="1" t="s">
        <v>30</v>
      </c>
      <c r="H1291" s="6">
        <v>45283.0</v>
      </c>
      <c r="J1291" s="3">
        <f t="shared" si="2"/>
        <v>2</v>
      </c>
      <c r="K1291" s="4">
        <f t="shared" si="3"/>
        <v>5</v>
      </c>
      <c r="L1291" s="4">
        <f t="shared" si="4"/>
        <v>10</v>
      </c>
      <c r="S1291" s="1" t="s">
        <v>1328</v>
      </c>
      <c r="T1291" s="4" t="str">
        <f t="shared" si="5"/>
        <v>Salad</v>
      </c>
      <c r="U1291" s="4" t="str">
        <f t="shared" si="6"/>
        <v>UNKNOWN</v>
      </c>
      <c r="V1291" s="4" t="str">
        <f t="shared" si="7"/>
        <v>Digital Wallet</v>
      </c>
      <c r="W1291" s="4">
        <f t="shared" ref="W1291:Y1291" si="1298">IF(OR(J1291 = "ERROR", J1291 = ""), "UNKNOWN", J1291)</f>
        <v>2</v>
      </c>
      <c r="X1291" s="4">
        <f t="shared" si="1298"/>
        <v>5</v>
      </c>
      <c r="Y1291" s="4">
        <f t="shared" si="1298"/>
        <v>10</v>
      </c>
      <c r="Z1291" s="7">
        <f t="shared" si="9"/>
        <v>45283</v>
      </c>
    </row>
    <row r="1292">
      <c r="A1292" s="1" t="s">
        <v>1329</v>
      </c>
      <c r="B1292" s="1" t="s">
        <v>27</v>
      </c>
      <c r="C1292" s="1">
        <v>5.0</v>
      </c>
      <c r="D1292" s="1">
        <v>3.0</v>
      </c>
      <c r="E1292" s="1">
        <v>15.0</v>
      </c>
      <c r="F1292" s="1" t="s">
        <v>28</v>
      </c>
      <c r="G1292" s="1" t="s">
        <v>24</v>
      </c>
      <c r="H1292" s="2">
        <v>45232.0</v>
      </c>
      <c r="J1292" s="3">
        <f t="shared" si="2"/>
        <v>5</v>
      </c>
      <c r="K1292" s="4">
        <f t="shared" si="3"/>
        <v>3</v>
      </c>
      <c r="L1292" s="4">
        <f t="shared" si="4"/>
        <v>15</v>
      </c>
      <c r="S1292" s="1" t="s">
        <v>1329</v>
      </c>
      <c r="T1292" s="4" t="str">
        <f t="shared" si="5"/>
        <v>Cake</v>
      </c>
      <c r="U1292" s="4" t="str">
        <f t="shared" si="6"/>
        <v>Takeaway</v>
      </c>
      <c r="V1292" s="4" t="str">
        <f t="shared" si="7"/>
        <v>Cash</v>
      </c>
      <c r="W1292" s="4">
        <f t="shared" ref="W1292:Y1292" si="1299">IF(OR(J1292 = "ERROR", J1292 = ""), "UNKNOWN", J1292)</f>
        <v>5</v>
      </c>
      <c r="X1292" s="4">
        <f t="shared" si="1299"/>
        <v>3</v>
      </c>
      <c r="Y1292" s="4">
        <f t="shared" si="1299"/>
        <v>15</v>
      </c>
      <c r="Z1292" s="5">
        <f t="shared" si="9"/>
        <v>45232</v>
      </c>
    </row>
    <row r="1293">
      <c r="A1293" s="1" t="s">
        <v>1330</v>
      </c>
      <c r="B1293" s="1" t="s">
        <v>44</v>
      </c>
      <c r="C1293" s="1" t="s">
        <v>25</v>
      </c>
      <c r="D1293" s="1">
        <v>4.0</v>
      </c>
      <c r="E1293" s="1">
        <v>12.0</v>
      </c>
      <c r="G1293" s="1" t="s">
        <v>24</v>
      </c>
      <c r="H1293" s="2">
        <v>44963.0</v>
      </c>
      <c r="J1293" s="3">
        <f t="shared" si="2"/>
        <v>3</v>
      </c>
      <c r="K1293" s="4">
        <f t="shared" si="3"/>
        <v>4</v>
      </c>
      <c r="L1293" s="4">
        <f t="shared" si="4"/>
        <v>12</v>
      </c>
      <c r="S1293" s="1" t="s">
        <v>1330</v>
      </c>
      <c r="T1293" s="4" t="str">
        <f t="shared" si="5"/>
        <v>Sandwich</v>
      </c>
      <c r="U1293" s="4" t="str">
        <f t="shared" si="6"/>
        <v>Takeaway</v>
      </c>
      <c r="V1293" s="4" t="str">
        <f t="shared" si="7"/>
        <v>UNKNOWN</v>
      </c>
      <c r="W1293" s="4">
        <f t="shared" ref="W1293:Y1293" si="1300">IF(OR(J1293 = "ERROR", J1293 = ""), "UNKNOWN", J1293)</f>
        <v>3</v>
      </c>
      <c r="X1293" s="4">
        <f t="shared" si="1300"/>
        <v>4</v>
      </c>
      <c r="Y1293" s="4">
        <f t="shared" si="1300"/>
        <v>12</v>
      </c>
      <c r="Z1293" s="5">
        <f t="shared" si="9"/>
        <v>44963</v>
      </c>
    </row>
    <row r="1294">
      <c r="A1294" s="1" t="s">
        <v>1331</v>
      </c>
      <c r="B1294" s="1" t="s">
        <v>27</v>
      </c>
      <c r="C1294" s="1">
        <v>3.0</v>
      </c>
      <c r="D1294" s="1">
        <v>3.0</v>
      </c>
      <c r="E1294" s="1">
        <v>9.0</v>
      </c>
      <c r="F1294" s="1" t="s">
        <v>28</v>
      </c>
      <c r="G1294" s="1" t="s">
        <v>24</v>
      </c>
      <c r="H1294" s="2">
        <v>44993.0</v>
      </c>
      <c r="J1294" s="3">
        <f t="shared" si="2"/>
        <v>3</v>
      </c>
      <c r="K1294" s="4">
        <f t="shared" si="3"/>
        <v>3</v>
      </c>
      <c r="L1294" s="4">
        <f t="shared" si="4"/>
        <v>9</v>
      </c>
      <c r="S1294" s="1" t="s">
        <v>1331</v>
      </c>
      <c r="T1294" s="4" t="str">
        <f t="shared" si="5"/>
        <v>Cake</v>
      </c>
      <c r="U1294" s="4" t="str">
        <f t="shared" si="6"/>
        <v>Takeaway</v>
      </c>
      <c r="V1294" s="4" t="str">
        <f t="shared" si="7"/>
        <v>Cash</v>
      </c>
      <c r="W1294" s="4">
        <f t="shared" ref="W1294:Y1294" si="1301">IF(OR(J1294 = "ERROR", J1294 = ""), "UNKNOWN", J1294)</f>
        <v>3</v>
      </c>
      <c r="X1294" s="4">
        <f t="shared" si="1301"/>
        <v>3</v>
      </c>
      <c r="Y1294" s="4">
        <f t="shared" si="1301"/>
        <v>9</v>
      </c>
      <c r="Z1294" s="5">
        <f t="shared" si="9"/>
        <v>44993</v>
      </c>
    </row>
    <row r="1295">
      <c r="A1295" s="1" t="s">
        <v>1332</v>
      </c>
      <c r="B1295" s="1" t="s">
        <v>27</v>
      </c>
      <c r="C1295" s="1">
        <v>5.0</v>
      </c>
      <c r="D1295" s="1">
        <v>3.0</v>
      </c>
      <c r="E1295" s="1">
        <v>15.0</v>
      </c>
      <c r="G1295" s="1" t="s">
        <v>29</v>
      </c>
      <c r="H1295" s="2">
        <v>45027.0</v>
      </c>
      <c r="J1295" s="3">
        <f t="shared" si="2"/>
        <v>5</v>
      </c>
      <c r="K1295" s="4">
        <f t="shared" si="3"/>
        <v>3</v>
      </c>
      <c r="L1295" s="4">
        <f t="shared" si="4"/>
        <v>15</v>
      </c>
      <c r="S1295" s="1" t="s">
        <v>1332</v>
      </c>
      <c r="T1295" s="4" t="str">
        <f t="shared" si="5"/>
        <v>Cake</v>
      </c>
      <c r="U1295" s="4" t="str">
        <f t="shared" si="6"/>
        <v>In-store</v>
      </c>
      <c r="V1295" s="4" t="str">
        <f t="shared" si="7"/>
        <v>UNKNOWN</v>
      </c>
      <c r="W1295" s="4">
        <f t="shared" ref="W1295:Y1295" si="1302">IF(OR(J1295 = "ERROR", J1295 = ""), "UNKNOWN", J1295)</f>
        <v>5</v>
      </c>
      <c r="X1295" s="4">
        <f t="shared" si="1302"/>
        <v>3</v>
      </c>
      <c r="Y1295" s="4">
        <f t="shared" si="1302"/>
        <v>15</v>
      </c>
      <c r="Z1295" s="5">
        <f t="shared" si="9"/>
        <v>45027</v>
      </c>
    </row>
    <row r="1296">
      <c r="A1296" s="1" t="s">
        <v>1333</v>
      </c>
      <c r="B1296" s="1" t="s">
        <v>41</v>
      </c>
      <c r="C1296" s="1">
        <v>3.0</v>
      </c>
      <c r="D1296" s="1">
        <v>4.0</v>
      </c>
      <c r="E1296" s="1">
        <v>12.0</v>
      </c>
      <c r="G1296" s="1" t="s">
        <v>24</v>
      </c>
      <c r="H1296" s="2">
        <v>45145.0</v>
      </c>
      <c r="J1296" s="3">
        <f t="shared" si="2"/>
        <v>3</v>
      </c>
      <c r="K1296" s="4">
        <f t="shared" si="3"/>
        <v>4</v>
      </c>
      <c r="L1296" s="4">
        <f t="shared" si="4"/>
        <v>12</v>
      </c>
      <c r="S1296" s="1" t="s">
        <v>1333</v>
      </c>
      <c r="T1296" s="4" t="str">
        <f t="shared" si="5"/>
        <v>Smoothie</v>
      </c>
      <c r="U1296" s="4" t="str">
        <f t="shared" si="6"/>
        <v>Takeaway</v>
      </c>
      <c r="V1296" s="4" t="str">
        <f t="shared" si="7"/>
        <v>UNKNOWN</v>
      </c>
      <c r="W1296" s="4">
        <f t="shared" ref="W1296:Y1296" si="1303">IF(OR(J1296 = "ERROR", J1296 = ""), "UNKNOWN", J1296)</f>
        <v>3</v>
      </c>
      <c r="X1296" s="4">
        <f t="shared" si="1303"/>
        <v>4</v>
      </c>
      <c r="Y1296" s="4">
        <f t="shared" si="1303"/>
        <v>12</v>
      </c>
      <c r="Z1296" s="5">
        <f t="shared" si="9"/>
        <v>45145</v>
      </c>
    </row>
    <row r="1297">
      <c r="A1297" s="1" t="s">
        <v>1334</v>
      </c>
      <c r="B1297" s="1" t="s">
        <v>22</v>
      </c>
      <c r="C1297" s="1">
        <v>4.0</v>
      </c>
      <c r="D1297" s="1">
        <v>2.0</v>
      </c>
      <c r="E1297" s="1">
        <v>8.0</v>
      </c>
      <c r="F1297" s="1" t="s">
        <v>39</v>
      </c>
      <c r="H1297" s="2">
        <v>45016.0</v>
      </c>
      <c r="J1297" s="3">
        <f t="shared" si="2"/>
        <v>4</v>
      </c>
      <c r="K1297" s="4">
        <f t="shared" si="3"/>
        <v>2</v>
      </c>
      <c r="L1297" s="4">
        <f t="shared" si="4"/>
        <v>8</v>
      </c>
      <c r="S1297" s="1" t="s">
        <v>1334</v>
      </c>
      <c r="T1297" s="4" t="str">
        <f t="shared" si="5"/>
        <v>Coffee</v>
      </c>
      <c r="U1297" s="4" t="str">
        <f t="shared" si="6"/>
        <v>UNKNOWN</v>
      </c>
      <c r="V1297" s="4" t="str">
        <f t="shared" si="7"/>
        <v>Digital Wallet</v>
      </c>
      <c r="W1297" s="4">
        <f t="shared" ref="W1297:Y1297" si="1304">IF(OR(J1297 = "ERROR", J1297 = ""), "UNKNOWN", J1297)</f>
        <v>4</v>
      </c>
      <c r="X1297" s="4">
        <f t="shared" si="1304"/>
        <v>2</v>
      </c>
      <c r="Y1297" s="4">
        <f t="shared" si="1304"/>
        <v>8</v>
      </c>
      <c r="Z1297" s="5">
        <f t="shared" si="9"/>
        <v>45016</v>
      </c>
    </row>
    <row r="1298">
      <c r="A1298" s="1" t="s">
        <v>1335</v>
      </c>
      <c r="C1298" s="1">
        <v>5.0</v>
      </c>
      <c r="D1298" s="1">
        <v>4.0</v>
      </c>
      <c r="E1298" s="1">
        <v>20.0</v>
      </c>
      <c r="H1298" s="2">
        <v>44939.0</v>
      </c>
      <c r="J1298" s="3">
        <f t="shared" si="2"/>
        <v>5</v>
      </c>
      <c r="K1298" s="4">
        <f t="shared" si="3"/>
        <v>4</v>
      </c>
      <c r="L1298" s="4">
        <f t="shared" si="4"/>
        <v>20</v>
      </c>
      <c r="S1298" s="1" t="s">
        <v>1335</v>
      </c>
      <c r="T1298" s="4" t="str">
        <f t="shared" si="5"/>
        <v>UNKNOWN</v>
      </c>
      <c r="U1298" s="4" t="str">
        <f t="shared" si="6"/>
        <v>UNKNOWN</v>
      </c>
      <c r="V1298" s="4" t="str">
        <f t="shared" si="7"/>
        <v>UNKNOWN</v>
      </c>
      <c r="W1298" s="4">
        <f t="shared" ref="W1298:Y1298" si="1305">IF(OR(J1298 = "ERROR", J1298 = ""), "UNKNOWN", J1298)</f>
        <v>5</v>
      </c>
      <c r="X1298" s="4">
        <f t="shared" si="1305"/>
        <v>4</v>
      </c>
      <c r="Y1298" s="4">
        <f t="shared" si="1305"/>
        <v>20</v>
      </c>
      <c r="Z1298" s="5">
        <f t="shared" si="9"/>
        <v>44939</v>
      </c>
    </row>
    <row r="1299">
      <c r="A1299" s="1" t="s">
        <v>1336</v>
      </c>
      <c r="B1299" s="1" t="s">
        <v>27</v>
      </c>
      <c r="C1299" s="1">
        <v>2.0</v>
      </c>
      <c r="D1299" s="1">
        <v>3.0</v>
      </c>
      <c r="E1299" s="1">
        <v>6.0</v>
      </c>
      <c r="F1299" s="1" t="s">
        <v>25</v>
      </c>
      <c r="G1299" s="1" t="s">
        <v>29</v>
      </c>
      <c r="H1299" s="2">
        <v>45031.0</v>
      </c>
      <c r="J1299" s="3">
        <f t="shared" si="2"/>
        <v>2</v>
      </c>
      <c r="K1299" s="4">
        <f t="shared" si="3"/>
        <v>3</v>
      </c>
      <c r="L1299" s="4">
        <f t="shared" si="4"/>
        <v>6</v>
      </c>
      <c r="S1299" s="1" t="s">
        <v>1336</v>
      </c>
      <c r="T1299" s="4" t="str">
        <f t="shared" si="5"/>
        <v>Cake</v>
      </c>
      <c r="U1299" s="4" t="str">
        <f t="shared" si="6"/>
        <v>In-store</v>
      </c>
      <c r="V1299" s="4" t="str">
        <f t="shared" si="7"/>
        <v>UNKNOWN</v>
      </c>
      <c r="W1299" s="4">
        <f t="shared" ref="W1299:Y1299" si="1306">IF(OR(J1299 = "ERROR", J1299 = ""), "UNKNOWN", J1299)</f>
        <v>2</v>
      </c>
      <c r="X1299" s="4">
        <f t="shared" si="1306"/>
        <v>3</v>
      </c>
      <c r="Y1299" s="4">
        <f t="shared" si="1306"/>
        <v>6</v>
      </c>
      <c r="Z1299" s="5">
        <f t="shared" si="9"/>
        <v>45031</v>
      </c>
    </row>
    <row r="1300">
      <c r="A1300" s="1" t="s">
        <v>1337</v>
      </c>
      <c r="B1300" s="1" t="s">
        <v>27</v>
      </c>
      <c r="C1300" s="1">
        <v>4.0</v>
      </c>
      <c r="D1300" s="1">
        <v>3.0</v>
      </c>
      <c r="E1300" s="1">
        <v>12.0</v>
      </c>
      <c r="F1300" s="1" t="s">
        <v>23</v>
      </c>
      <c r="G1300" s="1" t="s">
        <v>29</v>
      </c>
      <c r="H1300" s="2">
        <v>44982.0</v>
      </c>
      <c r="J1300" s="3">
        <f t="shared" si="2"/>
        <v>4</v>
      </c>
      <c r="K1300" s="4">
        <f t="shared" si="3"/>
        <v>3</v>
      </c>
      <c r="L1300" s="4">
        <f t="shared" si="4"/>
        <v>12</v>
      </c>
      <c r="S1300" s="1" t="s">
        <v>1337</v>
      </c>
      <c r="T1300" s="4" t="str">
        <f t="shared" si="5"/>
        <v>Cake</v>
      </c>
      <c r="U1300" s="4" t="str">
        <f t="shared" si="6"/>
        <v>In-store</v>
      </c>
      <c r="V1300" s="4" t="str">
        <f t="shared" si="7"/>
        <v>Credit Card</v>
      </c>
      <c r="W1300" s="4">
        <f t="shared" ref="W1300:Y1300" si="1307">IF(OR(J1300 = "ERROR", J1300 = ""), "UNKNOWN", J1300)</f>
        <v>4</v>
      </c>
      <c r="X1300" s="4">
        <f t="shared" si="1307"/>
        <v>3</v>
      </c>
      <c r="Y1300" s="4">
        <f t="shared" si="1307"/>
        <v>12</v>
      </c>
      <c r="Z1300" s="5">
        <f t="shared" si="9"/>
        <v>44982</v>
      </c>
    </row>
    <row r="1301">
      <c r="A1301" s="1" t="s">
        <v>1338</v>
      </c>
      <c r="B1301" s="1" t="s">
        <v>44</v>
      </c>
      <c r="C1301" s="1">
        <v>1.0</v>
      </c>
      <c r="D1301" s="1">
        <v>4.0</v>
      </c>
      <c r="E1301" s="1">
        <v>4.0</v>
      </c>
      <c r="F1301" s="1" t="s">
        <v>39</v>
      </c>
      <c r="H1301" s="2">
        <v>45149.0</v>
      </c>
      <c r="J1301" s="3">
        <f t="shared" si="2"/>
        <v>1</v>
      </c>
      <c r="K1301" s="4">
        <f t="shared" si="3"/>
        <v>4</v>
      </c>
      <c r="L1301" s="4">
        <f t="shared" si="4"/>
        <v>4</v>
      </c>
      <c r="S1301" s="1" t="s">
        <v>1338</v>
      </c>
      <c r="T1301" s="4" t="str">
        <f t="shared" si="5"/>
        <v>Sandwich</v>
      </c>
      <c r="U1301" s="4" t="str">
        <f t="shared" si="6"/>
        <v>UNKNOWN</v>
      </c>
      <c r="V1301" s="4" t="str">
        <f t="shared" si="7"/>
        <v>Digital Wallet</v>
      </c>
      <c r="W1301" s="4">
        <f t="shared" ref="W1301:Y1301" si="1308">IF(OR(J1301 = "ERROR", J1301 = ""), "UNKNOWN", J1301)</f>
        <v>1</v>
      </c>
      <c r="X1301" s="4">
        <f t="shared" si="1308"/>
        <v>4</v>
      </c>
      <c r="Y1301" s="4">
        <f t="shared" si="1308"/>
        <v>4</v>
      </c>
      <c r="Z1301" s="5">
        <f t="shared" si="9"/>
        <v>45149</v>
      </c>
    </row>
    <row r="1302">
      <c r="A1302" s="1" t="s">
        <v>1339</v>
      </c>
      <c r="B1302" s="1" t="s">
        <v>27</v>
      </c>
      <c r="C1302" s="1">
        <v>4.0</v>
      </c>
      <c r="D1302" s="1">
        <v>3.0</v>
      </c>
      <c r="E1302" s="1">
        <v>12.0</v>
      </c>
      <c r="F1302" s="1" t="s">
        <v>23</v>
      </c>
      <c r="H1302" s="2">
        <v>45234.0</v>
      </c>
      <c r="J1302" s="3">
        <f t="shared" si="2"/>
        <v>4</v>
      </c>
      <c r="K1302" s="4">
        <f t="shared" si="3"/>
        <v>3</v>
      </c>
      <c r="L1302" s="4">
        <f t="shared" si="4"/>
        <v>12</v>
      </c>
      <c r="S1302" s="1" t="s">
        <v>1339</v>
      </c>
      <c r="T1302" s="4" t="str">
        <f t="shared" si="5"/>
        <v>Cake</v>
      </c>
      <c r="U1302" s="4" t="str">
        <f t="shared" si="6"/>
        <v>UNKNOWN</v>
      </c>
      <c r="V1302" s="4" t="str">
        <f t="shared" si="7"/>
        <v>Credit Card</v>
      </c>
      <c r="W1302" s="4">
        <f t="shared" ref="W1302:Y1302" si="1309">IF(OR(J1302 = "ERROR", J1302 = ""), "UNKNOWN", J1302)</f>
        <v>4</v>
      </c>
      <c r="X1302" s="4">
        <f t="shared" si="1309"/>
        <v>3</v>
      </c>
      <c r="Y1302" s="4">
        <f t="shared" si="1309"/>
        <v>12</v>
      </c>
      <c r="Z1302" s="5">
        <f t="shared" si="9"/>
        <v>45234</v>
      </c>
    </row>
    <row r="1303">
      <c r="A1303" s="1" t="s">
        <v>1340</v>
      </c>
      <c r="B1303" s="1" t="s">
        <v>55</v>
      </c>
      <c r="C1303" s="1">
        <v>3.0</v>
      </c>
      <c r="D1303" s="1">
        <v>3.0</v>
      </c>
      <c r="E1303" s="1">
        <v>9.0</v>
      </c>
      <c r="H1303" s="2">
        <v>44951.0</v>
      </c>
      <c r="J1303" s="3">
        <f t="shared" si="2"/>
        <v>3</v>
      </c>
      <c r="K1303" s="4">
        <f t="shared" si="3"/>
        <v>3</v>
      </c>
      <c r="L1303" s="4">
        <f t="shared" si="4"/>
        <v>9</v>
      </c>
      <c r="S1303" s="1" t="s">
        <v>1340</v>
      </c>
      <c r="T1303" s="4" t="str">
        <f t="shared" si="5"/>
        <v>Juice</v>
      </c>
      <c r="U1303" s="4" t="str">
        <f t="shared" si="6"/>
        <v>UNKNOWN</v>
      </c>
      <c r="V1303" s="4" t="str">
        <f t="shared" si="7"/>
        <v>UNKNOWN</v>
      </c>
      <c r="W1303" s="4">
        <f t="shared" ref="W1303:Y1303" si="1310">IF(OR(J1303 = "ERROR", J1303 = ""), "UNKNOWN", J1303)</f>
        <v>3</v>
      </c>
      <c r="X1303" s="4">
        <f t="shared" si="1310"/>
        <v>3</v>
      </c>
      <c r="Y1303" s="4">
        <f t="shared" si="1310"/>
        <v>9</v>
      </c>
      <c r="Z1303" s="5">
        <f t="shared" si="9"/>
        <v>44951</v>
      </c>
    </row>
    <row r="1304">
      <c r="A1304" s="1" t="s">
        <v>1341</v>
      </c>
      <c r="B1304" s="1" t="s">
        <v>22</v>
      </c>
      <c r="C1304" s="1">
        <v>3.0</v>
      </c>
      <c r="D1304" s="1">
        <v>2.0</v>
      </c>
      <c r="E1304" s="1">
        <v>6.0</v>
      </c>
      <c r="F1304" s="1" t="s">
        <v>23</v>
      </c>
      <c r="G1304" s="1" t="s">
        <v>29</v>
      </c>
      <c r="H1304" s="6">
        <v>45271.0</v>
      </c>
      <c r="J1304" s="3">
        <f t="shared" si="2"/>
        <v>3</v>
      </c>
      <c r="K1304" s="4">
        <f t="shared" si="3"/>
        <v>2</v>
      </c>
      <c r="L1304" s="4">
        <f t="shared" si="4"/>
        <v>6</v>
      </c>
      <c r="S1304" s="1" t="s">
        <v>1341</v>
      </c>
      <c r="T1304" s="4" t="str">
        <f t="shared" si="5"/>
        <v>Coffee</v>
      </c>
      <c r="U1304" s="4" t="str">
        <f t="shared" si="6"/>
        <v>In-store</v>
      </c>
      <c r="V1304" s="4" t="str">
        <f t="shared" si="7"/>
        <v>Credit Card</v>
      </c>
      <c r="W1304" s="4">
        <f t="shared" ref="W1304:Y1304" si="1311">IF(OR(J1304 = "ERROR", J1304 = ""), "UNKNOWN", J1304)</f>
        <v>3</v>
      </c>
      <c r="X1304" s="4">
        <f t="shared" si="1311"/>
        <v>2</v>
      </c>
      <c r="Y1304" s="4">
        <f t="shared" si="1311"/>
        <v>6</v>
      </c>
      <c r="Z1304" s="7">
        <f t="shared" si="9"/>
        <v>45271</v>
      </c>
    </row>
    <row r="1305">
      <c r="A1305" s="1" t="s">
        <v>1342</v>
      </c>
      <c r="B1305" s="1" t="s">
        <v>27</v>
      </c>
      <c r="C1305" s="1">
        <v>2.0</v>
      </c>
      <c r="D1305" s="1">
        <v>3.0</v>
      </c>
      <c r="E1305" s="1">
        <v>6.0</v>
      </c>
      <c r="H1305" s="2">
        <v>44992.0</v>
      </c>
      <c r="J1305" s="3">
        <f t="shared" si="2"/>
        <v>2</v>
      </c>
      <c r="K1305" s="4">
        <f t="shared" si="3"/>
        <v>3</v>
      </c>
      <c r="L1305" s="4">
        <f t="shared" si="4"/>
        <v>6</v>
      </c>
      <c r="S1305" s="1" t="s">
        <v>1342</v>
      </c>
      <c r="T1305" s="4" t="str">
        <f t="shared" si="5"/>
        <v>Cake</v>
      </c>
      <c r="U1305" s="4" t="str">
        <f t="shared" si="6"/>
        <v>UNKNOWN</v>
      </c>
      <c r="V1305" s="4" t="str">
        <f t="shared" si="7"/>
        <v>UNKNOWN</v>
      </c>
      <c r="W1305" s="4">
        <f t="shared" ref="W1305:Y1305" si="1312">IF(OR(J1305 = "ERROR", J1305 = ""), "UNKNOWN", J1305)</f>
        <v>2</v>
      </c>
      <c r="X1305" s="4">
        <f t="shared" si="1312"/>
        <v>3</v>
      </c>
      <c r="Y1305" s="4">
        <f t="shared" si="1312"/>
        <v>6</v>
      </c>
      <c r="Z1305" s="5">
        <f t="shared" si="9"/>
        <v>44992</v>
      </c>
    </row>
    <row r="1306">
      <c r="A1306" s="1" t="s">
        <v>1343</v>
      </c>
      <c r="B1306" s="1" t="s">
        <v>44</v>
      </c>
      <c r="C1306" s="1">
        <v>5.0</v>
      </c>
      <c r="D1306" s="1">
        <v>4.0</v>
      </c>
      <c r="E1306" s="1">
        <v>20.0</v>
      </c>
      <c r="F1306" s="1" t="s">
        <v>28</v>
      </c>
      <c r="G1306" s="1" t="s">
        <v>29</v>
      </c>
      <c r="H1306" s="2">
        <v>45127.0</v>
      </c>
      <c r="J1306" s="3">
        <f t="shared" si="2"/>
        <v>5</v>
      </c>
      <c r="K1306" s="4">
        <f t="shared" si="3"/>
        <v>4</v>
      </c>
      <c r="L1306" s="4">
        <f t="shared" si="4"/>
        <v>20</v>
      </c>
      <c r="S1306" s="1" t="s">
        <v>1343</v>
      </c>
      <c r="T1306" s="4" t="str">
        <f t="shared" si="5"/>
        <v>Sandwich</v>
      </c>
      <c r="U1306" s="4" t="str">
        <f t="shared" si="6"/>
        <v>In-store</v>
      </c>
      <c r="V1306" s="4" t="str">
        <f t="shared" si="7"/>
        <v>Cash</v>
      </c>
      <c r="W1306" s="4">
        <f t="shared" ref="W1306:Y1306" si="1313">IF(OR(J1306 = "ERROR", J1306 = ""), "UNKNOWN", J1306)</f>
        <v>5</v>
      </c>
      <c r="X1306" s="4">
        <f t="shared" si="1313"/>
        <v>4</v>
      </c>
      <c r="Y1306" s="4">
        <f t="shared" si="1313"/>
        <v>20</v>
      </c>
      <c r="Z1306" s="5">
        <f t="shared" si="9"/>
        <v>45127</v>
      </c>
    </row>
    <row r="1307">
      <c r="A1307" s="1" t="s">
        <v>1344</v>
      </c>
      <c r="B1307" s="1" t="s">
        <v>32</v>
      </c>
      <c r="C1307" s="1">
        <v>4.0</v>
      </c>
      <c r="D1307" s="1">
        <v>1.0</v>
      </c>
      <c r="E1307" s="1">
        <v>4.0</v>
      </c>
      <c r="G1307" s="1" t="s">
        <v>24</v>
      </c>
      <c r="H1307" s="2">
        <v>44995.0</v>
      </c>
      <c r="J1307" s="3">
        <f t="shared" si="2"/>
        <v>4</v>
      </c>
      <c r="K1307" s="4">
        <f t="shared" si="3"/>
        <v>1</v>
      </c>
      <c r="L1307" s="4">
        <f t="shared" si="4"/>
        <v>4</v>
      </c>
      <c r="S1307" s="1" t="s">
        <v>1344</v>
      </c>
      <c r="T1307" s="4" t="str">
        <f t="shared" si="5"/>
        <v>Cookie</v>
      </c>
      <c r="U1307" s="4" t="str">
        <f t="shared" si="6"/>
        <v>Takeaway</v>
      </c>
      <c r="V1307" s="4" t="str">
        <f t="shared" si="7"/>
        <v>UNKNOWN</v>
      </c>
      <c r="W1307" s="4">
        <f t="shared" ref="W1307:Y1307" si="1314">IF(OR(J1307 = "ERROR", J1307 = ""), "UNKNOWN", J1307)</f>
        <v>4</v>
      </c>
      <c r="X1307" s="4">
        <f t="shared" si="1314"/>
        <v>1</v>
      </c>
      <c r="Y1307" s="4">
        <f t="shared" si="1314"/>
        <v>4</v>
      </c>
      <c r="Z1307" s="5">
        <f t="shared" si="9"/>
        <v>44995</v>
      </c>
    </row>
    <row r="1308">
      <c r="A1308" s="1" t="s">
        <v>1345</v>
      </c>
      <c r="B1308" s="1" t="s">
        <v>36</v>
      </c>
      <c r="C1308" s="1">
        <v>1.0</v>
      </c>
      <c r="D1308" s="1">
        <v>5.0</v>
      </c>
      <c r="E1308" s="1">
        <v>5.0</v>
      </c>
      <c r="F1308" s="1" t="s">
        <v>28</v>
      </c>
      <c r="H1308" s="6">
        <v>45225.0</v>
      </c>
      <c r="J1308" s="3">
        <f t="shared" si="2"/>
        <v>1</v>
      </c>
      <c r="K1308" s="4">
        <f t="shared" si="3"/>
        <v>5</v>
      </c>
      <c r="L1308" s="4">
        <f t="shared" si="4"/>
        <v>5</v>
      </c>
      <c r="S1308" s="1" t="s">
        <v>1345</v>
      </c>
      <c r="T1308" s="4" t="str">
        <f t="shared" si="5"/>
        <v>Salad</v>
      </c>
      <c r="U1308" s="4" t="str">
        <f t="shared" si="6"/>
        <v>UNKNOWN</v>
      </c>
      <c r="V1308" s="4" t="str">
        <f t="shared" si="7"/>
        <v>Cash</v>
      </c>
      <c r="W1308" s="4">
        <f t="shared" ref="W1308:Y1308" si="1315">IF(OR(J1308 = "ERROR", J1308 = ""), "UNKNOWN", J1308)</f>
        <v>1</v>
      </c>
      <c r="X1308" s="4">
        <f t="shared" si="1315"/>
        <v>5</v>
      </c>
      <c r="Y1308" s="4">
        <f t="shared" si="1315"/>
        <v>5</v>
      </c>
      <c r="Z1308" s="7">
        <f t="shared" si="9"/>
        <v>45225</v>
      </c>
    </row>
    <row r="1309">
      <c r="A1309" s="1" t="s">
        <v>1346</v>
      </c>
      <c r="B1309" s="1" t="s">
        <v>27</v>
      </c>
      <c r="C1309" s="1">
        <v>3.0</v>
      </c>
      <c r="D1309" s="1">
        <v>3.0</v>
      </c>
      <c r="E1309" s="1">
        <v>9.0</v>
      </c>
      <c r="G1309" s="1" t="s">
        <v>30</v>
      </c>
      <c r="H1309" s="2">
        <v>45058.0</v>
      </c>
      <c r="J1309" s="3">
        <f t="shared" si="2"/>
        <v>3</v>
      </c>
      <c r="K1309" s="4">
        <f t="shared" si="3"/>
        <v>3</v>
      </c>
      <c r="L1309" s="4">
        <f t="shared" si="4"/>
        <v>9</v>
      </c>
      <c r="S1309" s="1" t="s">
        <v>1346</v>
      </c>
      <c r="T1309" s="4" t="str">
        <f t="shared" si="5"/>
        <v>Cake</v>
      </c>
      <c r="U1309" s="4" t="str">
        <f t="shared" si="6"/>
        <v>UNKNOWN</v>
      </c>
      <c r="V1309" s="4" t="str">
        <f t="shared" si="7"/>
        <v>UNKNOWN</v>
      </c>
      <c r="W1309" s="4">
        <f t="shared" ref="W1309:Y1309" si="1316">IF(OR(J1309 = "ERROR", J1309 = ""), "UNKNOWN", J1309)</f>
        <v>3</v>
      </c>
      <c r="X1309" s="4">
        <f t="shared" si="1316"/>
        <v>3</v>
      </c>
      <c r="Y1309" s="4">
        <f t="shared" si="1316"/>
        <v>9</v>
      </c>
      <c r="Z1309" s="5">
        <f t="shared" si="9"/>
        <v>45058</v>
      </c>
    </row>
    <row r="1310">
      <c r="A1310" s="1" t="s">
        <v>1347</v>
      </c>
      <c r="B1310" s="1" t="s">
        <v>32</v>
      </c>
      <c r="C1310" s="1">
        <v>5.0</v>
      </c>
      <c r="D1310" s="1">
        <v>1.0</v>
      </c>
      <c r="E1310" s="1">
        <v>5.0</v>
      </c>
      <c r="F1310" s="1" t="s">
        <v>23</v>
      </c>
      <c r="G1310" s="1" t="s">
        <v>29</v>
      </c>
      <c r="H1310" s="2">
        <v>45082.0</v>
      </c>
      <c r="J1310" s="3">
        <f t="shared" si="2"/>
        <v>5</v>
      </c>
      <c r="K1310" s="4">
        <f t="shared" si="3"/>
        <v>1</v>
      </c>
      <c r="L1310" s="4">
        <f t="shared" si="4"/>
        <v>5</v>
      </c>
      <c r="S1310" s="1" t="s">
        <v>1347</v>
      </c>
      <c r="T1310" s="4" t="str">
        <f t="shared" si="5"/>
        <v>Cookie</v>
      </c>
      <c r="U1310" s="4" t="str">
        <f t="shared" si="6"/>
        <v>In-store</v>
      </c>
      <c r="V1310" s="4" t="str">
        <f t="shared" si="7"/>
        <v>Credit Card</v>
      </c>
      <c r="W1310" s="4">
        <f t="shared" ref="W1310:Y1310" si="1317">IF(OR(J1310 = "ERROR", J1310 = ""), "UNKNOWN", J1310)</f>
        <v>5</v>
      </c>
      <c r="X1310" s="4">
        <f t="shared" si="1317"/>
        <v>1</v>
      </c>
      <c r="Y1310" s="4">
        <f t="shared" si="1317"/>
        <v>5</v>
      </c>
      <c r="Z1310" s="5">
        <f t="shared" si="9"/>
        <v>45082</v>
      </c>
    </row>
    <row r="1311">
      <c r="A1311" s="1" t="s">
        <v>1348</v>
      </c>
      <c r="B1311" s="1" t="s">
        <v>81</v>
      </c>
      <c r="C1311" s="1">
        <v>2.0</v>
      </c>
      <c r="D1311" s="1">
        <v>1.5</v>
      </c>
      <c r="E1311" s="1">
        <v>3.0</v>
      </c>
      <c r="G1311" s="1" t="s">
        <v>29</v>
      </c>
      <c r="H1311" s="2">
        <v>45175.0</v>
      </c>
      <c r="J1311" s="3">
        <f t="shared" si="2"/>
        <v>2</v>
      </c>
      <c r="K1311" s="4">
        <f t="shared" si="3"/>
        <v>1.5</v>
      </c>
      <c r="L1311" s="4">
        <f t="shared" si="4"/>
        <v>3</v>
      </c>
      <c r="S1311" s="1" t="s">
        <v>1348</v>
      </c>
      <c r="T1311" s="4" t="str">
        <f t="shared" si="5"/>
        <v>Tea</v>
      </c>
      <c r="U1311" s="4" t="str">
        <f t="shared" si="6"/>
        <v>In-store</v>
      </c>
      <c r="V1311" s="4" t="str">
        <f t="shared" si="7"/>
        <v>UNKNOWN</v>
      </c>
      <c r="W1311" s="4">
        <f t="shared" ref="W1311:Y1311" si="1318">IF(OR(J1311 = "ERROR", J1311 = ""), "UNKNOWN", J1311)</f>
        <v>2</v>
      </c>
      <c r="X1311" s="4">
        <f t="shared" si="1318"/>
        <v>1.5</v>
      </c>
      <c r="Y1311" s="4">
        <f t="shared" si="1318"/>
        <v>3</v>
      </c>
      <c r="Z1311" s="5">
        <f t="shared" si="9"/>
        <v>45175</v>
      </c>
    </row>
    <row r="1312">
      <c r="A1312" s="1" t="s">
        <v>1349</v>
      </c>
      <c r="B1312" s="1" t="s">
        <v>22</v>
      </c>
      <c r="C1312" s="1">
        <v>2.0</v>
      </c>
      <c r="D1312" s="1">
        <v>2.0</v>
      </c>
      <c r="E1312" s="1">
        <v>4.0</v>
      </c>
      <c r="G1312" s="1" t="s">
        <v>29</v>
      </c>
      <c r="H1312" s="2">
        <v>45091.0</v>
      </c>
      <c r="J1312" s="3">
        <f t="shared" si="2"/>
        <v>2</v>
      </c>
      <c r="K1312" s="4">
        <f t="shared" si="3"/>
        <v>2</v>
      </c>
      <c r="L1312" s="4">
        <f t="shared" si="4"/>
        <v>4</v>
      </c>
      <c r="S1312" s="1" t="s">
        <v>1349</v>
      </c>
      <c r="T1312" s="4" t="str">
        <f t="shared" si="5"/>
        <v>Coffee</v>
      </c>
      <c r="U1312" s="4" t="str">
        <f t="shared" si="6"/>
        <v>In-store</v>
      </c>
      <c r="V1312" s="4" t="str">
        <f t="shared" si="7"/>
        <v>UNKNOWN</v>
      </c>
      <c r="W1312" s="4">
        <f t="shared" ref="W1312:Y1312" si="1319">IF(OR(J1312 = "ERROR", J1312 = ""), "UNKNOWN", J1312)</f>
        <v>2</v>
      </c>
      <c r="X1312" s="4">
        <f t="shared" si="1319"/>
        <v>2</v>
      </c>
      <c r="Y1312" s="4">
        <f t="shared" si="1319"/>
        <v>4</v>
      </c>
      <c r="Z1312" s="5">
        <f t="shared" si="9"/>
        <v>45091</v>
      </c>
    </row>
    <row r="1313">
      <c r="A1313" s="1" t="s">
        <v>1350</v>
      </c>
      <c r="B1313" s="1" t="s">
        <v>30</v>
      </c>
      <c r="C1313" s="1">
        <v>1.0</v>
      </c>
      <c r="D1313" s="1">
        <v>1.0</v>
      </c>
      <c r="E1313" s="1">
        <v>1.0</v>
      </c>
      <c r="G1313" s="1" t="s">
        <v>24</v>
      </c>
      <c r="H1313" s="2">
        <v>45169.0</v>
      </c>
      <c r="J1313" s="3">
        <f t="shared" si="2"/>
        <v>1</v>
      </c>
      <c r="K1313" s="4">
        <f t="shared" si="3"/>
        <v>1</v>
      </c>
      <c r="L1313" s="4">
        <f t="shared" si="4"/>
        <v>1</v>
      </c>
      <c r="S1313" s="1" t="s">
        <v>1350</v>
      </c>
      <c r="T1313" s="4" t="str">
        <f t="shared" si="5"/>
        <v>UNKNOWN</v>
      </c>
      <c r="U1313" s="4" t="str">
        <f t="shared" si="6"/>
        <v>Takeaway</v>
      </c>
      <c r="V1313" s="4" t="str">
        <f t="shared" si="7"/>
        <v>UNKNOWN</v>
      </c>
      <c r="W1313" s="4">
        <f t="shared" ref="W1313:Y1313" si="1320">IF(OR(J1313 = "ERROR", J1313 = ""), "UNKNOWN", J1313)</f>
        <v>1</v>
      </c>
      <c r="X1313" s="4">
        <f t="shared" si="1320"/>
        <v>1</v>
      </c>
      <c r="Y1313" s="4">
        <f t="shared" si="1320"/>
        <v>1</v>
      </c>
      <c r="Z1313" s="5">
        <f t="shared" si="9"/>
        <v>45169</v>
      </c>
    </row>
    <row r="1314">
      <c r="A1314" s="1" t="s">
        <v>1351</v>
      </c>
      <c r="B1314" s="1" t="s">
        <v>22</v>
      </c>
      <c r="C1314" s="1">
        <v>5.0</v>
      </c>
      <c r="D1314" s="1">
        <v>2.0</v>
      </c>
      <c r="E1314" s="1">
        <v>10.0</v>
      </c>
      <c r="F1314" s="1" t="s">
        <v>23</v>
      </c>
      <c r="H1314" s="2">
        <v>44978.0</v>
      </c>
      <c r="J1314" s="3">
        <f t="shared" si="2"/>
        <v>5</v>
      </c>
      <c r="K1314" s="4">
        <f t="shared" si="3"/>
        <v>2</v>
      </c>
      <c r="L1314" s="4">
        <f t="shared" si="4"/>
        <v>10</v>
      </c>
      <c r="S1314" s="1" t="s">
        <v>1351</v>
      </c>
      <c r="T1314" s="4" t="str">
        <f t="shared" si="5"/>
        <v>Coffee</v>
      </c>
      <c r="U1314" s="4" t="str">
        <f t="shared" si="6"/>
        <v>UNKNOWN</v>
      </c>
      <c r="V1314" s="4" t="str">
        <f t="shared" si="7"/>
        <v>Credit Card</v>
      </c>
      <c r="W1314" s="4">
        <f t="shared" ref="W1314:Y1314" si="1321">IF(OR(J1314 = "ERROR", J1314 = ""), "UNKNOWN", J1314)</f>
        <v>5</v>
      </c>
      <c r="X1314" s="4">
        <f t="shared" si="1321"/>
        <v>2</v>
      </c>
      <c r="Y1314" s="4">
        <f t="shared" si="1321"/>
        <v>10</v>
      </c>
      <c r="Z1314" s="5">
        <f t="shared" si="9"/>
        <v>44978</v>
      </c>
    </row>
    <row r="1315">
      <c r="A1315" s="1" t="s">
        <v>1352</v>
      </c>
      <c r="B1315" s="1" t="s">
        <v>22</v>
      </c>
      <c r="C1315" s="1">
        <v>4.0</v>
      </c>
      <c r="D1315" s="1">
        <v>2.0</v>
      </c>
      <c r="E1315" s="1">
        <v>8.0</v>
      </c>
      <c r="F1315" s="1" t="s">
        <v>23</v>
      </c>
      <c r="H1315" s="2">
        <v>45156.0</v>
      </c>
      <c r="J1315" s="3">
        <f t="shared" si="2"/>
        <v>4</v>
      </c>
      <c r="K1315" s="4">
        <f t="shared" si="3"/>
        <v>2</v>
      </c>
      <c r="L1315" s="4">
        <f t="shared" si="4"/>
        <v>8</v>
      </c>
      <c r="S1315" s="1" t="s">
        <v>1352</v>
      </c>
      <c r="T1315" s="4" t="str">
        <f t="shared" si="5"/>
        <v>Coffee</v>
      </c>
      <c r="U1315" s="4" t="str">
        <f t="shared" si="6"/>
        <v>UNKNOWN</v>
      </c>
      <c r="V1315" s="4" t="str">
        <f t="shared" si="7"/>
        <v>Credit Card</v>
      </c>
      <c r="W1315" s="4">
        <f t="shared" ref="W1315:Y1315" si="1322">IF(OR(J1315 = "ERROR", J1315 = ""), "UNKNOWN", J1315)</f>
        <v>4</v>
      </c>
      <c r="X1315" s="4">
        <f t="shared" si="1322"/>
        <v>2</v>
      </c>
      <c r="Y1315" s="4">
        <f t="shared" si="1322"/>
        <v>8</v>
      </c>
      <c r="Z1315" s="5">
        <f t="shared" si="9"/>
        <v>45156</v>
      </c>
    </row>
    <row r="1316">
      <c r="A1316" s="1" t="s">
        <v>1353</v>
      </c>
      <c r="B1316" s="1" t="s">
        <v>55</v>
      </c>
      <c r="C1316" s="1">
        <v>5.0</v>
      </c>
      <c r="D1316" s="1">
        <v>3.0</v>
      </c>
      <c r="E1316" s="1">
        <v>15.0</v>
      </c>
      <c r="G1316" s="1" t="s">
        <v>29</v>
      </c>
      <c r="H1316" s="6">
        <v>45274.0</v>
      </c>
      <c r="J1316" s="3">
        <f t="shared" si="2"/>
        <v>5</v>
      </c>
      <c r="K1316" s="4">
        <f t="shared" si="3"/>
        <v>3</v>
      </c>
      <c r="L1316" s="4">
        <f t="shared" si="4"/>
        <v>15</v>
      </c>
      <c r="S1316" s="1" t="s">
        <v>1353</v>
      </c>
      <c r="T1316" s="4" t="str">
        <f t="shared" si="5"/>
        <v>Juice</v>
      </c>
      <c r="U1316" s="4" t="str">
        <f t="shared" si="6"/>
        <v>In-store</v>
      </c>
      <c r="V1316" s="4" t="str">
        <f t="shared" si="7"/>
        <v>UNKNOWN</v>
      </c>
      <c r="W1316" s="4">
        <f t="shared" ref="W1316:Y1316" si="1323">IF(OR(J1316 = "ERROR", J1316 = ""), "UNKNOWN", J1316)</f>
        <v>5</v>
      </c>
      <c r="X1316" s="4">
        <f t="shared" si="1323"/>
        <v>3</v>
      </c>
      <c r="Y1316" s="4">
        <f t="shared" si="1323"/>
        <v>15</v>
      </c>
      <c r="Z1316" s="7">
        <f t="shared" si="9"/>
        <v>45274</v>
      </c>
    </row>
    <row r="1317">
      <c r="A1317" s="1" t="s">
        <v>1354</v>
      </c>
      <c r="B1317" s="1" t="s">
        <v>32</v>
      </c>
      <c r="C1317" s="1">
        <v>1.0</v>
      </c>
      <c r="D1317" s="1">
        <v>1.0</v>
      </c>
      <c r="E1317" s="1" t="s">
        <v>25</v>
      </c>
      <c r="F1317" s="1" t="s">
        <v>39</v>
      </c>
      <c r="G1317" s="1" t="s">
        <v>29</v>
      </c>
      <c r="H1317" s="2">
        <v>44932.0</v>
      </c>
      <c r="J1317" s="3">
        <f t="shared" si="2"/>
        <v>1</v>
      </c>
      <c r="K1317" s="4">
        <f t="shared" si="3"/>
        <v>1</v>
      </c>
      <c r="L1317" s="4">
        <f t="shared" si="4"/>
        <v>1</v>
      </c>
      <c r="S1317" s="1" t="s">
        <v>1354</v>
      </c>
      <c r="T1317" s="4" t="str">
        <f t="shared" si="5"/>
        <v>Cookie</v>
      </c>
      <c r="U1317" s="4" t="str">
        <f t="shared" si="6"/>
        <v>In-store</v>
      </c>
      <c r="V1317" s="4" t="str">
        <f t="shared" si="7"/>
        <v>Digital Wallet</v>
      </c>
      <c r="W1317" s="4">
        <f t="shared" ref="W1317:Y1317" si="1324">IF(OR(J1317 = "ERROR", J1317 = ""), "UNKNOWN", J1317)</f>
        <v>1</v>
      </c>
      <c r="X1317" s="4">
        <f t="shared" si="1324"/>
        <v>1</v>
      </c>
      <c r="Y1317" s="4">
        <f t="shared" si="1324"/>
        <v>1</v>
      </c>
      <c r="Z1317" s="5">
        <f t="shared" si="9"/>
        <v>44932</v>
      </c>
    </row>
    <row r="1318">
      <c r="A1318" s="1" t="s">
        <v>1355</v>
      </c>
      <c r="C1318" s="1">
        <v>5.0</v>
      </c>
      <c r="D1318" s="1">
        <v>1.0</v>
      </c>
      <c r="E1318" s="1">
        <v>5.0</v>
      </c>
      <c r="F1318" s="1" t="s">
        <v>28</v>
      </c>
      <c r="G1318" s="1" t="s">
        <v>29</v>
      </c>
      <c r="H1318" s="2">
        <v>45185.0</v>
      </c>
      <c r="J1318" s="3">
        <f t="shared" si="2"/>
        <v>5</v>
      </c>
      <c r="K1318" s="4">
        <f t="shared" si="3"/>
        <v>1</v>
      </c>
      <c r="L1318" s="4">
        <f t="shared" si="4"/>
        <v>5</v>
      </c>
      <c r="S1318" s="1" t="s">
        <v>1355</v>
      </c>
      <c r="T1318" s="4" t="str">
        <f t="shared" si="5"/>
        <v>UNKNOWN</v>
      </c>
      <c r="U1318" s="4" t="str">
        <f t="shared" si="6"/>
        <v>In-store</v>
      </c>
      <c r="V1318" s="4" t="str">
        <f t="shared" si="7"/>
        <v>Cash</v>
      </c>
      <c r="W1318" s="4">
        <f t="shared" ref="W1318:Y1318" si="1325">IF(OR(J1318 = "ERROR", J1318 = ""), "UNKNOWN", J1318)</f>
        <v>5</v>
      </c>
      <c r="X1318" s="4">
        <f t="shared" si="1325"/>
        <v>1</v>
      </c>
      <c r="Y1318" s="4">
        <f t="shared" si="1325"/>
        <v>5</v>
      </c>
      <c r="Z1318" s="5">
        <f t="shared" si="9"/>
        <v>45185</v>
      </c>
    </row>
    <row r="1319">
      <c r="A1319" s="1" t="s">
        <v>1356</v>
      </c>
      <c r="B1319" s="1" t="s">
        <v>22</v>
      </c>
      <c r="C1319" s="1" t="s">
        <v>30</v>
      </c>
      <c r="D1319" s="1">
        <v>2.0</v>
      </c>
      <c r="E1319" s="1">
        <v>6.0</v>
      </c>
      <c r="G1319" s="1" t="s">
        <v>29</v>
      </c>
      <c r="H1319" s="6">
        <v>45226.0</v>
      </c>
      <c r="J1319" s="3">
        <f t="shared" si="2"/>
        <v>3</v>
      </c>
      <c r="K1319" s="4">
        <f t="shared" si="3"/>
        <v>2</v>
      </c>
      <c r="L1319" s="4">
        <f t="shared" si="4"/>
        <v>6</v>
      </c>
      <c r="S1319" s="1" t="s">
        <v>1356</v>
      </c>
      <c r="T1319" s="4" t="str">
        <f t="shared" si="5"/>
        <v>Coffee</v>
      </c>
      <c r="U1319" s="4" t="str">
        <f t="shared" si="6"/>
        <v>In-store</v>
      </c>
      <c r="V1319" s="4" t="str">
        <f t="shared" si="7"/>
        <v>UNKNOWN</v>
      </c>
      <c r="W1319" s="4">
        <f t="shared" ref="W1319:Y1319" si="1326">IF(OR(J1319 = "ERROR", J1319 = ""), "UNKNOWN", J1319)</f>
        <v>3</v>
      </c>
      <c r="X1319" s="4">
        <f t="shared" si="1326"/>
        <v>2</v>
      </c>
      <c r="Y1319" s="4">
        <f t="shared" si="1326"/>
        <v>6</v>
      </c>
      <c r="Z1319" s="7">
        <f t="shared" si="9"/>
        <v>45226</v>
      </c>
    </row>
    <row r="1320">
      <c r="A1320" s="1" t="s">
        <v>1357</v>
      </c>
      <c r="B1320" s="1" t="s">
        <v>32</v>
      </c>
      <c r="C1320" s="1">
        <v>4.0</v>
      </c>
      <c r="D1320" s="1" t="s">
        <v>25</v>
      </c>
      <c r="E1320" s="1">
        <v>4.0</v>
      </c>
      <c r="F1320" s="1" t="s">
        <v>28</v>
      </c>
      <c r="H1320" s="2">
        <v>45068.0</v>
      </c>
      <c r="J1320" s="3">
        <f t="shared" si="2"/>
        <v>4</v>
      </c>
      <c r="K1320" s="4">
        <f t="shared" si="3"/>
        <v>1</v>
      </c>
      <c r="L1320" s="4">
        <f t="shared" si="4"/>
        <v>4</v>
      </c>
      <c r="S1320" s="1" t="s">
        <v>1357</v>
      </c>
      <c r="T1320" s="4" t="str">
        <f t="shared" si="5"/>
        <v>Cookie</v>
      </c>
      <c r="U1320" s="4" t="str">
        <f t="shared" si="6"/>
        <v>UNKNOWN</v>
      </c>
      <c r="V1320" s="4" t="str">
        <f t="shared" si="7"/>
        <v>Cash</v>
      </c>
      <c r="W1320" s="4">
        <f t="shared" ref="W1320:Y1320" si="1327">IF(OR(J1320 = "ERROR", J1320 = ""), "UNKNOWN", J1320)</f>
        <v>4</v>
      </c>
      <c r="X1320" s="4">
        <f t="shared" si="1327"/>
        <v>1</v>
      </c>
      <c r="Y1320" s="4">
        <f t="shared" si="1327"/>
        <v>4</v>
      </c>
      <c r="Z1320" s="5">
        <f t="shared" si="9"/>
        <v>45068</v>
      </c>
    </row>
    <row r="1321">
      <c r="A1321" s="1" t="s">
        <v>1358</v>
      </c>
      <c r="B1321" s="1" t="s">
        <v>55</v>
      </c>
      <c r="C1321" s="1">
        <v>3.0</v>
      </c>
      <c r="D1321" s="1">
        <v>3.0</v>
      </c>
      <c r="E1321" s="1">
        <v>9.0</v>
      </c>
      <c r="F1321" s="1" t="s">
        <v>39</v>
      </c>
      <c r="H1321" s="2">
        <v>45193.0</v>
      </c>
      <c r="J1321" s="3">
        <f t="shared" si="2"/>
        <v>3</v>
      </c>
      <c r="K1321" s="4">
        <f t="shared" si="3"/>
        <v>3</v>
      </c>
      <c r="L1321" s="4">
        <f t="shared" si="4"/>
        <v>9</v>
      </c>
      <c r="S1321" s="1" t="s">
        <v>1358</v>
      </c>
      <c r="T1321" s="4" t="str">
        <f t="shared" si="5"/>
        <v>Juice</v>
      </c>
      <c r="U1321" s="4" t="str">
        <f t="shared" si="6"/>
        <v>UNKNOWN</v>
      </c>
      <c r="V1321" s="4" t="str">
        <f t="shared" si="7"/>
        <v>Digital Wallet</v>
      </c>
      <c r="W1321" s="4">
        <f t="shared" ref="W1321:Y1321" si="1328">IF(OR(J1321 = "ERROR", J1321 = ""), "UNKNOWN", J1321)</f>
        <v>3</v>
      </c>
      <c r="X1321" s="4">
        <f t="shared" si="1328"/>
        <v>3</v>
      </c>
      <c r="Y1321" s="4">
        <f t="shared" si="1328"/>
        <v>9</v>
      </c>
      <c r="Z1321" s="5">
        <f t="shared" si="9"/>
        <v>45193</v>
      </c>
    </row>
    <row r="1322">
      <c r="A1322" s="1" t="s">
        <v>1359</v>
      </c>
      <c r="B1322" s="1" t="s">
        <v>36</v>
      </c>
      <c r="C1322" s="1">
        <v>3.0</v>
      </c>
      <c r="D1322" s="1">
        <v>5.0</v>
      </c>
      <c r="E1322" s="1">
        <v>15.0</v>
      </c>
      <c r="F1322" s="1" t="s">
        <v>39</v>
      </c>
      <c r="G1322" s="1" t="s">
        <v>24</v>
      </c>
      <c r="H1322" s="6">
        <v>45253.0</v>
      </c>
      <c r="J1322" s="3">
        <f t="shared" si="2"/>
        <v>3</v>
      </c>
      <c r="K1322" s="4">
        <f t="shared" si="3"/>
        <v>5</v>
      </c>
      <c r="L1322" s="4">
        <f t="shared" si="4"/>
        <v>15</v>
      </c>
      <c r="S1322" s="1" t="s">
        <v>1359</v>
      </c>
      <c r="T1322" s="4" t="str">
        <f t="shared" si="5"/>
        <v>Salad</v>
      </c>
      <c r="U1322" s="4" t="str">
        <f t="shared" si="6"/>
        <v>Takeaway</v>
      </c>
      <c r="V1322" s="4" t="str">
        <f t="shared" si="7"/>
        <v>Digital Wallet</v>
      </c>
      <c r="W1322" s="4">
        <f t="shared" ref="W1322:Y1322" si="1329">IF(OR(J1322 = "ERROR", J1322 = ""), "UNKNOWN", J1322)</f>
        <v>3</v>
      </c>
      <c r="X1322" s="4">
        <f t="shared" si="1329"/>
        <v>5</v>
      </c>
      <c r="Y1322" s="4">
        <f t="shared" si="1329"/>
        <v>15</v>
      </c>
      <c r="Z1322" s="7">
        <f t="shared" si="9"/>
        <v>45253</v>
      </c>
    </row>
    <row r="1323">
      <c r="A1323" s="1" t="s">
        <v>1360</v>
      </c>
      <c r="B1323" s="1" t="s">
        <v>22</v>
      </c>
      <c r="C1323" s="1">
        <v>2.0</v>
      </c>
      <c r="D1323" s="1">
        <v>2.0</v>
      </c>
      <c r="E1323" s="1">
        <v>4.0</v>
      </c>
      <c r="G1323" s="1" t="s">
        <v>29</v>
      </c>
      <c r="H1323" s="6">
        <v>45220.0</v>
      </c>
      <c r="J1323" s="3">
        <f t="shared" si="2"/>
        <v>2</v>
      </c>
      <c r="K1323" s="4">
        <f t="shared" si="3"/>
        <v>2</v>
      </c>
      <c r="L1323" s="4">
        <f t="shared" si="4"/>
        <v>4</v>
      </c>
      <c r="S1323" s="1" t="s">
        <v>1360</v>
      </c>
      <c r="T1323" s="4" t="str">
        <f t="shared" si="5"/>
        <v>Coffee</v>
      </c>
      <c r="U1323" s="4" t="str">
        <f t="shared" si="6"/>
        <v>In-store</v>
      </c>
      <c r="V1323" s="4" t="str">
        <f t="shared" si="7"/>
        <v>UNKNOWN</v>
      </c>
      <c r="W1323" s="4">
        <f t="shared" ref="W1323:Y1323" si="1330">IF(OR(J1323 = "ERROR", J1323 = ""), "UNKNOWN", J1323)</f>
        <v>2</v>
      </c>
      <c r="X1323" s="4">
        <f t="shared" si="1330"/>
        <v>2</v>
      </c>
      <c r="Y1323" s="4">
        <f t="shared" si="1330"/>
        <v>4</v>
      </c>
      <c r="Z1323" s="7">
        <f t="shared" si="9"/>
        <v>45220</v>
      </c>
    </row>
    <row r="1324">
      <c r="A1324" s="1" t="s">
        <v>1361</v>
      </c>
      <c r="B1324" s="1" t="s">
        <v>81</v>
      </c>
      <c r="C1324" s="1">
        <v>4.0</v>
      </c>
      <c r="D1324" s="1">
        <v>1.5</v>
      </c>
      <c r="E1324" s="1">
        <v>6.0</v>
      </c>
      <c r="F1324" s="1" t="s">
        <v>23</v>
      </c>
      <c r="G1324" s="1" t="s">
        <v>30</v>
      </c>
      <c r="H1324" s="2">
        <v>45113.0</v>
      </c>
      <c r="J1324" s="3">
        <f t="shared" si="2"/>
        <v>4</v>
      </c>
      <c r="K1324" s="4">
        <f t="shared" si="3"/>
        <v>1.5</v>
      </c>
      <c r="L1324" s="4">
        <f t="shared" si="4"/>
        <v>6</v>
      </c>
      <c r="S1324" s="1" t="s">
        <v>1361</v>
      </c>
      <c r="T1324" s="4" t="str">
        <f t="shared" si="5"/>
        <v>Tea</v>
      </c>
      <c r="U1324" s="4" t="str">
        <f t="shared" si="6"/>
        <v>UNKNOWN</v>
      </c>
      <c r="V1324" s="4" t="str">
        <f t="shared" si="7"/>
        <v>Credit Card</v>
      </c>
      <c r="W1324" s="4">
        <f t="shared" ref="W1324:Y1324" si="1331">IF(OR(J1324 = "ERROR", J1324 = ""), "UNKNOWN", J1324)</f>
        <v>4</v>
      </c>
      <c r="X1324" s="4">
        <f t="shared" si="1331"/>
        <v>1.5</v>
      </c>
      <c r="Y1324" s="4">
        <f t="shared" si="1331"/>
        <v>6</v>
      </c>
      <c r="Z1324" s="5">
        <f t="shared" si="9"/>
        <v>45113</v>
      </c>
    </row>
    <row r="1325">
      <c r="A1325" s="1" t="s">
        <v>1362</v>
      </c>
      <c r="B1325" s="1" t="s">
        <v>22</v>
      </c>
      <c r="C1325" s="1">
        <v>2.0</v>
      </c>
      <c r="D1325" s="1" t="s">
        <v>30</v>
      </c>
      <c r="E1325" s="1">
        <v>4.0</v>
      </c>
      <c r="F1325" s="1" t="s">
        <v>23</v>
      </c>
      <c r="G1325" s="1" t="s">
        <v>29</v>
      </c>
      <c r="H1325" s="2">
        <v>45234.0</v>
      </c>
      <c r="J1325" s="3">
        <f t="shared" si="2"/>
        <v>2</v>
      </c>
      <c r="K1325" s="4">
        <f t="shared" si="3"/>
        <v>2</v>
      </c>
      <c r="L1325" s="4">
        <f t="shared" si="4"/>
        <v>4</v>
      </c>
      <c r="S1325" s="1" t="s">
        <v>1362</v>
      </c>
      <c r="T1325" s="4" t="str">
        <f t="shared" si="5"/>
        <v>Coffee</v>
      </c>
      <c r="U1325" s="4" t="str">
        <f t="shared" si="6"/>
        <v>In-store</v>
      </c>
      <c r="V1325" s="4" t="str">
        <f t="shared" si="7"/>
        <v>Credit Card</v>
      </c>
      <c r="W1325" s="4">
        <f t="shared" ref="W1325:Y1325" si="1332">IF(OR(J1325 = "ERROR", J1325 = ""), "UNKNOWN", J1325)</f>
        <v>2</v>
      </c>
      <c r="X1325" s="4">
        <f t="shared" si="1332"/>
        <v>2</v>
      </c>
      <c r="Y1325" s="4">
        <f t="shared" si="1332"/>
        <v>4</v>
      </c>
      <c r="Z1325" s="5">
        <f t="shared" si="9"/>
        <v>45234</v>
      </c>
    </row>
    <row r="1326">
      <c r="A1326" s="1" t="s">
        <v>1363</v>
      </c>
      <c r="B1326" s="1" t="s">
        <v>55</v>
      </c>
      <c r="C1326" s="1">
        <v>3.0</v>
      </c>
      <c r="D1326" s="1">
        <v>3.0</v>
      </c>
      <c r="E1326" s="1">
        <v>9.0</v>
      </c>
      <c r="F1326" s="1" t="s">
        <v>23</v>
      </c>
      <c r="H1326" s="2">
        <v>45153.0</v>
      </c>
      <c r="J1326" s="3">
        <f t="shared" si="2"/>
        <v>3</v>
      </c>
      <c r="K1326" s="4">
        <f t="shared" si="3"/>
        <v>3</v>
      </c>
      <c r="L1326" s="4">
        <f t="shared" si="4"/>
        <v>9</v>
      </c>
      <c r="S1326" s="1" t="s">
        <v>1363</v>
      </c>
      <c r="T1326" s="4" t="str">
        <f t="shared" si="5"/>
        <v>Juice</v>
      </c>
      <c r="U1326" s="4" t="str">
        <f t="shared" si="6"/>
        <v>UNKNOWN</v>
      </c>
      <c r="V1326" s="4" t="str">
        <f t="shared" si="7"/>
        <v>Credit Card</v>
      </c>
      <c r="W1326" s="4">
        <f t="shared" ref="W1326:Y1326" si="1333">IF(OR(J1326 = "ERROR", J1326 = ""), "UNKNOWN", J1326)</f>
        <v>3</v>
      </c>
      <c r="X1326" s="4">
        <f t="shared" si="1333"/>
        <v>3</v>
      </c>
      <c r="Y1326" s="4">
        <f t="shared" si="1333"/>
        <v>9</v>
      </c>
      <c r="Z1326" s="5">
        <f t="shared" si="9"/>
        <v>45153</v>
      </c>
    </row>
    <row r="1327">
      <c r="A1327" s="1" t="s">
        <v>1364</v>
      </c>
      <c r="B1327" s="1" t="s">
        <v>41</v>
      </c>
      <c r="C1327" s="1">
        <v>4.0</v>
      </c>
      <c r="D1327" s="1">
        <v>4.0</v>
      </c>
      <c r="E1327" s="1" t="s">
        <v>30</v>
      </c>
      <c r="G1327" s="1" t="s">
        <v>29</v>
      </c>
      <c r="H1327" s="6">
        <v>45291.0</v>
      </c>
      <c r="J1327" s="3">
        <f t="shared" si="2"/>
        <v>4</v>
      </c>
      <c r="K1327" s="4">
        <f t="shared" si="3"/>
        <v>4</v>
      </c>
      <c r="L1327" s="4">
        <f t="shared" si="4"/>
        <v>16</v>
      </c>
      <c r="S1327" s="1" t="s">
        <v>1364</v>
      </c>
      <c r="T1327" s="4" t="str">
        <f t="shared" si="5"/>
        <v>Smoothie</v>
      </c>
      <c r="U1327" s="4" t="str">
        <f t="shared" si="6"/>
        <v>In-store</v>
      </c>
      <c r="V1327" s="4" t="str">
        <f t="shared" si="7"/>
        <v>UNKNOWN</v>
      </c>
      <c r="W1327" s="4">
        <f t="shared" ref="W1327:Y1327" si="1334">IF(OR(J1327 = "ERROR", J1327 = ""), "UNKNOWN", J1327)</f>
        <v>4</v>
      </c>
      <c r="X1327" s="4">
        <f t="shared" si="1334"/>
        <v>4</v>
      </c>
      <c r="Y1327" s="4">
        <f t="shared" si="1334"/>
        <v>16</v>
      </c>
      <c r="Z1327" s="7">
        <f t="shared" si="9"/>
        <v>45291</v>
      </c>
    </row>
    <row r="1328">
      <c r="A1328" s="1" t="s">
        <v>1365</v>
      </c>
      <c r="B1328" s="1" t="s">
        <v>27</v>
      </c>
      <c r="C1328" s="1">
        <v>2.0</v>
      </c>
      <c r="D1328" s="1">
        <v>3.0</v>
      </c>
      <c r="E1328" s="1" t="s">
        <v>25</v>
      </c>
      <c r="G1328" s="1" t="s">
        <v>29</v>
      </c>
      <c r="H1328" s="2">
        <v>45176.0</v>
      </c>
      <c r="J1328" s="3">
        <f t="shared" si="2"/>
        <v>2</v>
      </c>
      <c r="K1328" s="4">
        <f t="shared" si="3"/>
        <v>3</v>
      </c>
      <c r="L1328" s="4">
        <f t="shared" si="4"/>
        <v>6</v>
      </c>
      <c r="S1328" s="1" t="s">
        <v>1365</v>
      </c>
      <c r="T1328" s="4" t="str">
        <f t="shared" si="5"/>
        <v>Cake</v>
      </c>
      <c r="U1328" s="4" t="str">
        <f t="shared" si="6"/>
        <v>In-store</v>
      </c>
      <c r="V1328" s="4" t="str">
        <f t="shared" si="7"/>
        <v>UNKNOWN</v>
      </c>
      <c r="W1328" s="4">
        <f t="shared" ref="W1328:Y1328" si="1335">IF(OR(J1328 = "ERROR", J1328 = ""), "UNKNOWN", J1328)</f>
        <v>2</v>
      </c>
      <c r="X1328" s="4">
        <f t="shared" si="1335"/>
        <v>3</v>
      </c>
      <c r="Y1328" s="4">
        <f t="shared" si="1335"/>
        <v>6</v>
      </c>
      <c r="Z1328" s="5">
        <f t="shared" si="9"/>
        <v>45176</v>
      </c>
    </row>
    <row r="1329">
      <c r="A1329" s="1" t="s">
        <v>1366</v>
      </c>
      <c r="B1329" s="1" t="s">
        <v>36</v>
      </c>
      <c r="C1329" s="1">
        <v>3.0</v>
      </c>
      <c r="D1329" s="1">
        <v>5.0</v>
      </c>
      <c r="E1329" s="1">
        <v>15.0</v>
      </c>
      <c r="F1329" s="1" t="s">
        <v>23</v>
      </c>
      <c r="H1329" s="2">
        <v>45145.0</v>
      </c>
      <c r="J1329" s="3">
        <f t="shared" si="2"/>
        <v>3</v>
      </c>
      <c r="K1329" s="4">
        <f t="shared" si="3"/>
        <v>5</v>
      </c>
      <c r="L1329" s="4">
        <f t="shared" si="4"/>
        <v>15</v>
      </c>
      <c r="S1329" s="1" t="s">
        <v>1366</v>
      </c>
      <c r="T1329" s="4" t="str">
        <f t="shared" si="5"/>
        <v>Salad</v>
      </c>
      <c r="U1329" s="4" t="str">
        <f t="shared" si="6"/>
        <v>UNKNOWN</v>
      </c>
      <c r="V1329" s="4" t="str">
        <f t="shared" si="7"/>
        <v>Credit Card</v>
      </c>
      <c r="W1329" s="4">
        <f t="shared" ref="W1329:Y1329" si="1336">IF(OR(J1329 = "ERROR", J1329 = ""), "UNKNOWN", J1329)</f>
        <v>3</v>
      </c>
      <c r="X1329" s="4">
        <f t="shared" si="1336"/>
        <v>5</v>
      </c>
      <c r="Y1329" s="4">
        <f t="shared" si="1336"/>
        <v>15</v>
      </c>
      <c r="Z1329" s="5">
        <f t="shared" si="9"/>
        <v>45145</v>
      </c>
    </row>
    <row r="1330">
      <c r="A1330" s="1" t="s">
        <v>1367</v>
      </c>
      <c r="B1330" s="1" t="s">
        <v>22</v>
      </c>
      <c r="C1330" s="1">
        <v>2.0</v>
      </c>
      <c r="D1330" s="1">
        <v>2.0</v>
      </c>
      <c r="E1330" s="1">
        <v>4.0</v>
      </c>
      <c r="F1330" s="1" t="s">
        <v>25</v>
      </c>
      <c r="H1330" s="2">
        <v>44961.0</v>
      </c>
      <c r="J1330" s="3">
        <f t="shared" si="2"/>
        <v>2</v>
      </c>
      <c r="K1330" s="4">
        <f t="shared" si="3"/>
        <v>2</v>
      </c>
      <c r="L1330" s="4">
        <f t="shared" si="4"/>
        <v>4</v>
      </c>
      <c r="S1330" s="1" t="s">
        <v>1367</v>
      </c>
      <c r="T1330" s="4" t="str">
        <f t="shared" si="5"/>
        <v>Coffee</v>
      </c>
      <c r="U1330" s="4" t="str">
        <f t="shared" si="6"/>
        <v>UNKNOWN</v>
      </c>
      <c r="V1330" s="4" t="str">
        <f t="shared" si="7"/>
        <v>UNKNOWN</v>
      </c>
      <c r="W1330" s="4">
        <f t="shared" ref="W1330:Y1330" si="1337">IF(OR(J1330 = "ERROR", J1330 = ""), "UNKNOWN", J1330)</f>
        <v>2</v>
      </c>
      <c r="X1330" s="4">
        <f t="shared" si="1337"/>
        <v>2</v>
      </c>
      <c r="Y1330" s="4">
        <f t="shared" si="1337"/>
        <v>4</v>
      </c>
      <c r="Z1330" s="5">
        <f t="shared" si="9"/>
        <v>44961</v>
      </c>
    </row>
    <row r="1331">
      <c r="A1331" s="1" t="s">
        <v>1368</v>
      </c>
      <c r="B1331" s="1" t="s">
        <v>30</v>
      </c>
      <c r="C1331" s="1">
        <v>2.0</v>
      </c>
      <c r="D1331" s="1">
        <v>4.0</v>
      </c>
      <c r="E1331" s="1">
        <v>8.0</v>
      </c>
      <c r="H1331" s="6">
        <v>45246.0</v>
      </c>
      <c r="J1331" s="3">
        <f t="shared" si="2"/>
        <v>2</v>
      </c>
      <c r="K1331" s="4">
        <f t="shared" si="3"/>
        <v>4</v>
      </c>
      <c r="L1331" s="4">
        <f t="shared" si="4"/>
        <v>8</v>
      </c>
      <c r="S1331" s="1" t="s">
        <v>1368</v>
      </c>
      <c r="T1331" s="4" t="str">
        <f t="shared" si="5"/>
        <v>UNKNOWN</v>
      </c>
      <c r="U1331" s="4" t="str">
        <f t="shared" si="6"/>
        <v>UNKNOWN</v>
      </c>
      <c r="V1331" s="4" t="str">
        <f t="shared" si="7"/>
        <v>UNKNOWN</v>
      </c>
      <c r="W1331" s="4">
        <f t="shared" ref="W1331:Y1331" si="1338">IF(OR(J1331 = "ERROR", J1331 = ""), "UNKNOWN", J1331)</f>
        <v>2</v>
      </c>
      <c r="X1331" s="4">
        <f t="shared" si="1338"/>
        <v>4</v>
      </c>
      <c r="Y1331" s="4">
        <f t="shared" si="1338"/>
        <v>8</v>
      </c>
      <c r="Z1331" s="7">
        <f t="shared" si="9"/>
        <v>45246</v>
      </c>
    </row>
    <row r="1332">
      <c r="A1332" s="1" t="s">
        <v>1369</v>
      </c>
      <c r="B1332" s="1" t="s">
        <v>36</v>
      </c>
      <c r="C1332" s="1">
        <v>5.0</v>
      </c>
      <c r="D1332" s="1" t="s">
        <v>30</v>
      </c>
      <c r="E1332" s="1">
        <v>25.0</v>
      </c>
      <c r="G1332" s="1" t="s">
        <v>24</v>
      </c>
      <c r="H1332" s="2">
        <v>45198.0</v>
      </c>
      <c r="J1332" s="3">
        <f t="shared" si="2"/>
        <v>5</v>
      </c>
      <c r="K1332" s="4">
        <f t="shared" si="3"/>
        <v>5</v>
      </c>
      <c r="L1332" s="4">
        <f t="shared" si="4"/>
        <v>25</v>
      </c>
      <c r="S1332" s="1" t="s">
        <v>1369</v>
      </c>
      <c r="T1332" s="4" t="str">
        <f t="shared" si="5"/>
        <v>Salad</v>
      </c>
      <c r="U1332" s="4" t="str">
        <f t="shared" si="6"/>
        <v>Takeaway</v>
      </c>
      <c r="V1332" s="4" t="str">
        <f t="shared" si="7"/>
        <v>UNKNOWN</v>
      </c>
      <c r="W1332" s="4">
        <f t="shared" ref="W1332:Y1332" si="1339">IF(OR(J1332 = "ERROR", J1332 = ""), "UNKNOWN", J1332)</f>
        <v>5</v>
      </c>
      <c r="X1332" s="4">
        <f t="shared" si="1339"/>
        <v>5</v>
      </c>
      <c r="Y1332" s="4">
        <f t="shared" si="1339"/>
        <v>25</v>
      </c>
      <c r="Z1332" s="5">
        <f t="shared" si="9"/>
        <v>45198</v>
      </c>
    </row>
    <row r="1333">
      <c r="A1333" s="1" t="s">
        <v>1370</v>
      </c>
      <c r="B1333" s="1" t="s">
        <v>32</v>
      </c>
      <c r="C1333" s="1">
        <v>1.0</v>
      </c>
      <c r="D1333" s="1">
        <v>1.0</v>
      </c>
      <c r="E1333" s="1">
        <v>1.0</v>
      </c>
      <c r="F1333" s="1" t="s">
        <v>28</v>
      </c>
      <c r="G1333" s="1" t="s">
        <v>24</v>
      </c>
      <c r="H1333" s="2">
        <v>45024.0</v>
      </c>
      <c r="J1333" s="3">
        <f t="shared" si="2"/>
        <v>1</v>
      </c>
      <c r="K1333" s="4">
        <f t="shared" si="3"/>
        <v>1</v>
      </c>
      <c r="L1333" s="4">
        <f t="shared" si="4"/>
        <v>1</v>
      </c>
      <c r="S1333" s="1" t="s">
        <v>1370</v>
      </c>
      <c r="T1333" s="4" t="str">
        <f t="shared" si="5"/>
        <v>Cookie</v>
      </c>
      <c r="U1333" s="4" t="str">
        <f t="shared" si="6"/>
        <v>Takeaway</v>
      </c>
      <c r="V1333" s="4" t="str">
        <f t="shared" si="7"/>
        <v>Cash</v>
      </c>
      <c r="W1333" s="4">
        <f t="shared" ref="W1333:Y1333" si="1340">IF(OR(J1333 = "ERROR", J1333 = ""), "UNKNOWN", J1333)</f>
        <v>1</v>
      </c>
      <c r="X1333" s="4">
        <f t="shared" si="1340"/>
        <v>1</v>
      </c>
      <c r="Y1333" s="4">
        <f t="shared" si="1340"/>
        <v>1</v>
      </c>
      <c r="Z1333" s="5">
        <f t="shared" si="9"/>
        <v>45024</v>
      </c>
    </row>
    <row r="1334">
      <c r="A1334" s="1" t="s">
        <v>1371</v>
      </c>
      <c r="B1334" s="1" t="s">
        <v>55</v>
      </c>
      <c r="C1334" s="1">
        <v>5.0</v>
      </c>
      <c r="D1334" s="1">
        <v>3.0</v>
      </c>
      <c r="E1334" s="1">
        <v>15.0</v>
      </c>
      <c r="F1334" s="1" t="s">
        <v>39</v>
      </c>
      <c r="H1334" s="2">
        <v>44964.0</v>
      </c>
      <c r="J1334" s="3">
        <f t="shared" si="2"/>
        <v>5</v>
      </c>
      <c r="K1334" s="4">
        <f t="shared" si="3"/>
        <v>3</v>
      </c>
      <c r="L1334" s="4">
        <f t="shared" si="4"/>
        <v>15</v>
      </c>
      <c r="S1334" s="1" t="s">
        <v>1371</v>
      </c>
      <c r="T1334" s="4" t="str">
        <f t="shared" si="5"/>
        <v>Juice</v>
      </c>
      <c r="U1334" s="4" t="str">
        <f t="shared" si="6"/>
        <v>UNKNOWN</v>
      </c>
      <c r="V1334" s="4" t="str">
        <f t="shared" si="7"/>
        <v>Digital Wallet</v>
      </c>
      <c r="W1334" s="4">
        <f t="shared" ref="W1334:Y1334" si="1341">IF(OR(J1334 = "ERROR", J1334 = ""), "UNKNOWN", J1334)</f>
        <v>5</v>
      </c>
      <c r="X1334" s="4">
        <f t="shared" si="1341"/>
        <v>3</v>
      </c>
      <c r="Y1334" s="4">
        <f t="shared" si="1341"/>
        <v>15</v>
      </c>
      <c r="Z1334" s="5">
        <f t="shared" si="9"/>
        <v>44964</v>
      </c>
    </row>
    <row r="1335">
      <c r="A1335" s="1" t="s">
        <v>1372</v>
      </c>
      <c r="B1335" s="1" t="s">
        <v>81</v>
      </c>
      <c r="C1335" s="1">
        <v>2.0</v>
      </c>
      <c r="D1335" s="1">
        <v>1.5</v>
      </c>
      <c r="E1335" s="1" t="s">
        <v>25</v>
      </c>
      <c r="F1335" s="1" t="s">
        <v>39</v>
      </c>
      <c r="G1335" s="1" t="s">
        <v>29</v>
      </c>
      <c r="H1335" s="2">
        <v>45013.0</v>
      </c>
      <c r="J1335" s="3">
        <f t="shared" si="2"/>
        <v>2</v>
      </c>
      <c r="K1335" s="4">
        <f t="shared" si="3"/>
        <v>1.5</v>
      </c>
      <c r="L1335" s="4">
        <f t="shared" si="4"/>
        <v>3</v>
      </c>
      <c r="S1335" s="1" t="s">
        <v>1372</v>
      </c>
      <c r="T1335" s="4" t="str">
        <f t="shared" si="5"/>
        <v>Tea</v>
      </c>
      <c r="U1335" s="4" t="str">
        <f t="shared" si="6"/>
        <v>In-store</v>
      </c>
      <c r="V1335" s="4" t="str">
        <f t="shared" si="7"/>
        <v>Digital Wallet</v>
      </c>
      <c r="W1335" s="4">
        <f t="shared" ref="W1335:Y1335" si="1342">IF(OR(J1335 = "ERROR", J1335 = ""), "UNKNOWN", J1335)</f>
        <v>2</v>
      </c>
      <c r="X1335" s="4">
        <f t="shared" si="1342"/>
        <v>1.5</v>
      </c>
      <c r="Y1335" s="4">
        <f t="shared" si="1342"/>
        <v>3</v>
      </c>
      <c r="Z1335" s="5">
        <f t="shared" si="9"/>
        <v>45013</v>
      </c>
    </row>
    <row r="1336">
      <c r="A1336" s="1" t="s">
        <v>1373</v>
      </c>
      <c r="B1336" s="1" t="s">
        <v>36</v>
      </c>
      <c r="C1336" s="1">
        <v>2.0</v>
      </c>
      <c r="D1336" s="1">
        <v>5.0</v>
      </c>
      <c r="E1336" s="1">
        <v>10.0</v>
      </c>
      <c r="F1336" s="1" t="s">
        <v>39</v>
      </c>
      <c r="G1336" s="1" t="s">
        <v>24</v>
      </c>
      <c r="H1336" s="6">
        <v>45287.0</v>
      </c>
      <c r="J1336" s="3">
        <f t="shared" si="2"/>
        <v>2</v>
      </c>
      <c r="K1336" s="4">
        <f t="shared" si="3"/>
        <v>5</v>
      </c>
      <c r="L1336" s="4">
        <f t="shared" si="4"/>
        <v>10</v>
      </c>
      <c r="S1336" s="1" t="s">
        <v>1373</v>
      </c>
      <c r="T1336" s="4" t="str">
        <f t="shared" si="5"/>
        <v>Salad</v>
      </c>
      <c r="U1336" s="4" t="str">
        <f t="shared" si="6"/>
        <v>Takeaway</v>
      </c>
      <c r="V1336" s="4" t="str">
        <f t="shared" si="7"/>
        <v>Digital Wallet</v>
      </c>
      <c r="W1336" s="4">
        <f t="shared" ref="W1336:Y1336" si="1343">IF(OR(J1336 = "ERROR", J1336 = ""), "UNKNOWN", J1336)</f>
        <v>2</v>
      </c>
      <c r="X1336" s="4">
        <f t="shared" si="1343"/>
        <v>5</v>
      </c>
      <c r="Y1336" s="4">
        <f t="shared" si="1343"/>
        <v>10</v>
      </c>
      <c r="Z1336" s="7">
        <f t="shared" si="9"/>
        <v>45287</v>
      </c>
    </row>
    <row r="1337">
      <c r="A1337" s="1" t="s">
        <v>1374</v>
      </c>
      <c r="B1337" s="1" t="s">
        <v>44</v>
      </c>
      <c r="C1337" s="1">
        <v>4.0</v>
      </c>
      <c r="D1337" s="1">
        <v>4.0</v>
      </c>
      <c r="E1337" s="1">
        <v>16.0</v>
      </c>
      <c r="G1337" s="1" t="s">
        <v>24</v>
      </c>
      <c r="H1337" s="2">
        <v>45050.0</v>
      </c>
      <c r="J1337" s="3">
        <f t="shared" si="2"/>
        <v>4</v>
      </c>
      <c r="K1337" s="4">
        <f t="shared" si="3"/>
        <v>4</v>
      </c>
      <c r="L1337" s="4">
        <f t="shared" si="4"/>
        <v>16</v>
      </c>
      <c r="S1337" s="1" t="s">
        <v>1374</v>
      </c>
      <c r="T1337" s="4" t="str">
        <f t="shared" si="5"/>
        <v>Sandwich</v>
      </c>
      <c r="U1337" s="4" t="str">
        <f t="shared" si="6"/>
        <v>Takeaway</v>
      </c>
      <c r="V1337" s="4" t="str">
        <f t="shared" si="7"/>
        <v>UNKNOWN</v>
      </c>
      <c r="W1337" s="4">
        <f t="shared" ref="W1337:Y1337" si="1344">IF(OR(J1337 = "ERROR", J1337 = ""), "UNKNOWN", J1337)</f>
        <v>4</v>
      </c>
      <c r="X1337" s="4">
        <f t="shared" si="1344"/>
        <v>4</v>
      </c>
      <c r="Y1337" s="4">
        <f t="shared" si="1344"/>
        <v>16</v>
      </c>
      <c r="Z1337" s="5">
        <f t="shared" si="9"/>
        <v>45050</v>
      </c>
    </row>
    <row r="1338">
      <c r="A1338" s="1" t="s">
        <v>1375</v>
      </c>
      <c r="B1338" s="1" t="s">
        <v>27</v>
      </c>
      <c r="C1338" s="1">
        <v>3.0</v>
      </c>
      <c r="D1338" s="1">
        <v>3.0</v>
      </c>
      <c r="E1338" s="1">
        <v>9.0</v>
      </c>
      <c r="F1338" s="1" t="s">
        <v>23</v>
      </c>
      <c r="G1338" s="1" t="s">
        <v>24</v>
      </c>
      <c r="H1338" s="2">
        <v>44953.0</v>
      </c>
      <c r="J1338" s="3">
        <f t="shared" si="2"/>
        <v>3</v>
      </c>
      <c r="K1338" s="4">
        <f t="shared" si="3"/>
        <v>3</v>
      </c>
      <c r="L1338" s="4">
        <f t="shared" si="4"/>
        <v>9</v>
      </c>
      <c r="S1338" s="1" t="s">
        <v>1375</v>
      </c>
      <c r="T1338" s="4" t="str">
        <f t="shared" si="5"/>
        <v>Cake</v>
      </c>
      <c r="U1338" s="4" t="str">
        <f t="shared" si="6"/>
        <v>Takeaway</v>
      </c>
      <c r="V1338" s="4" t="str">
        <f t="shared" si="7"/>
        <v>Credit Card</v>
      </c>
      <c r="W1338" s="4">
        <f t="shared" ref="W1338:Y1338" si="1345">IF(OR(J1338 = "ERROR", J1338 = ""), "UNKNOWN", J1338)</f>
        <v>3</v>
      </c>
      <c r="X1338" s="4">
        <f t="shared" si="1345"/>
        <v>3</v>
      </c>
      <c r="Y1338" s="4">
        <f t="shared" si="1345"/>
        <v>9</v>
      </c>
      <c r="Z1338" s="5">
        <f t="shared" si="9"/>
        <v>44953</v>
      </c>
    </row>
    <row r="1339">
      <c r="A1339" s="1" t="s">
        <v>1376</v>
      </c>
      <c r="B1339" s="1" t="s">
        <v>25</v>
      </c>
      <c r="C1339" s="1">
        <v>5.0</v>
      </c>
      <c r="D1339" s="1" t="s">
        <v>30</v>
      </c>
      <c r="E1339" s="1">
        <v>5.0</v>
      </c>
      <c r="G1339" s="1" t="s">
        <v>24</v>
      </c>
      <c r="H1339" s="2">
        <v>45136.0</v>
      </c>
      <c r="J1339" s="3">
        <f t="shared" si="2"/>
        <v>5</v>
      </c>
      <c r="K1339" s="4">
        <f t="shared" si="3"/>
        <v>1</v>
      </c>
      <c r="L1339" s="4">
        <f t="shared" si="4"/>
        <v>5</v>
      </c>
      <c r="S1339" s="1" t="s">
        <v>1376</v>
      </c>
      <c r="T1339" s="4" t="str">
        <f t="shared" si="5"/>
        <v>UNKNOWN</v>
      </c>
      <c r="U1339" s="4" t="str">
        <f t="shared" si="6"/>
        <v>Takeaway</v>
      </c>
      <c r="V1339" s="4" t="str">
        <f t="shared" si="7"/>
        <v>UNKNOWN</v>
      </c>
      <c r="W1339" s="4">
        <f t="shared" ref="W1339:Y1339" si="1346">IF(OR(J1339 = "ERROR", J1339 = ""), "UNKNOWN", J1339)</f>
        <v>5</v>
      </c>
      <c r="X1339" s="4">
        <f t="shared" si="1346"/>
        <v>1</v>
      </c>
      <c r="Y1339" s="4">
        <f t="shared" si="1346"/>
        <v>5</v>
      </c>
      <c r="Z1339" s="5">
        <f t="shared" si="9"/>
        <v>45136</v>
      </c>
    </row>
    <row r="1340">
      <c r="A1340" s="1" t="s">
        <v>1377</v>
      </c>
      <c r="B1340" s="1" t="s">
        <v>41</v>
      </c>
      <c r="C1340" s="1">
        <v>5.0</v>
      </c>
      <c r="D1340" s="1">
        <v>4.0</v>
      </c>
      <c r="E1340" s="1">
        <v>20.0</v>
      </c>
      <c r="G1340" s="1" t="s">
        <v>29</v>
      </c>
      <c r="H1340" s="2">
        <v>44980.0</v>
      </c>
      <c r="J1340" s="3">
        <f t="shared" si="2"/>
        <v>5</v>
      </c>
      <c r="K1340" s="4">
        <f t="shared" si="3"/>
        <v>4</v>
      </c>
      <c r="L1340" s="4">
        <f t="shared" si="4"/>
        <v>20</v>
      </c>
      <c r="S1340" s="1" t="s">
        <v>1377</v>
      </c>
      <c r="T1340" s="4" t="str">
        <f t="shared" si="5"/>
        <v>Smoothie</v>
      </c>
      <c r="U1340" s="4" t="str">
        <f t="shared" si="6"/>
        <v>In-store</v>
      </c>
      <c r="V1340" s="4" t="str">
        <f t="shared" si="7"/>
        <v>UNKNOWN</v>
      </c>
      <c r="W1340" s="4">
        <f t="shared" ref="W1340:Y1340" si="1347">IF(OR(J1340 = "ERROR", J1340 = ""), "UNKNOWN", J1340)</f>
        <v>5</v>
      </c>
      <c r="X1340" s="4">
        <f t="shared" si="1347"/>
        <v>4</v>
      </c>
      <c r="Y1340" s="4">
        <f t="shared" si="1347"/>
        <v>20</v>
      </c>
      <c r="Z1340" s="5">
        <f t="shared" si="9"/>
        <v>44980</v>
      </c>
    </row>
    <row r="1341">
      <c r="A1341" s="1" t="s">
        <v>1378</v>
      </c>
      <c r="B1341" s="1" t="s">
        <v>25</v>
      </c>
      <c r="C1341" s="1">
        <v>5.0</v>
      </c>
      <c r="D1341" s="1">
        <v>4.0</v>
      </c>
      <c r="E1341" s="1">
        <v>20.0</v>
      </c>
      <c r="F1341" s="1" t="s">
        <v>28</v>
      </c>
      <c r="G1341" s="1" t="s">
        <v>29</v>
      </c>
      <c r="H1341" s="2">
        <v>44955.0</v>
      </c>
      <c r="J1341" s="3">
        <f t="shared" si="2"/>
        <v>5</v>
      </c>
      <c r="K1341" s="4">
        <f t="shared" si="3"/>
        <v>4</v>
      </c>
      <c r="L1341" s="4">
        <f t="shared" si="4"/>
        <v>20</v>
      </c>
      <c r="S1341" s="1" t="s">
        <v>1378</v>
      </c>
      <c r="T1341" s="4" t="str">
        <f t="shared" si="5"/>
        <v>UNKNOWN</v>
      </c>
      <c r="U1341" s="4" t="str">
        <f t="shared" si="6"/>
        <v>In-store</v>
      </c>
      <c r="V1341" s="4" t="str">
        <f t="shared" si="7"/>
        <v>Cash</v>
      </c>
      <c r="W1341" s="4">
        <f t="shared" ref="W1341:Y1341" si="1348">IF(OR(J1341 = "ERROR", J1341 = ""), "UNKNOWN", J1341)</f>
        <v>5</v>
      </c>
      <c r="X1341" s="4">
        <f t="shared" si="1348"/>
        <v>4</v>
      </c>
      <c r="Y1341" s="4">
        <f t="shared" si="1348"/>
        <v>20</v>
      </c>
      <c r="Z1341" s="5">
        <f t="shared" si="9"/>
        <v>44955</v>
      </c>
    </row>
    <row r="1342">
      <c r="A1342" s="1" t="s">
        <v>1379</v>
      </c>
      <c r="B1342" s="1" t="s">
        <v>55</v>
      </c>
      <c r="C1342" s="1">
        <v>3.0</v>
      </c>
      <c r="D1342" s="1">
        <v>3.0</v>
      </c>
      <c r="E1342" s="1">
        <v>9.0</v>
      </c>
      <c r="G1342" s="1" t="s">
        <v>24</v>
      </c>
      <c r="H1342" s="6">
        <v>45260.0</v>
      </c>
      <c r="J1342" s="3">
        <f t="shared" si="2"/>
        <v>3</v>
      </c>
      <c r="K1342" s="4">
        <f t="shared" si="3"/>
        <v>3</v>
      </c>
      <c r="L1342" s="4">
        <f t="shared" si="4"/>
        <v>9</v>
      </c>
      <c r="S1342" s="1" t="s">
        <v>1379</v>
      </c>
      <c r="T1342" s="4" t="str">
        <f t="shared" si="5"/>
        <v>Juice</v>
      </c>
      <c r="U1342" s="4" t="str">
        <f t="shared" si="6"/>
        <v>Takeaway</v>
      </c>
      <c r="V1342" s="4" t="str">
        <f t="shared" si="7"/>
        <v>UNKNOWN</v>
      </c>
      <c r="W1342" s="4">
        <f t="shared" ref="W1342:Y1342" si="1349">IF(OR(J1342 = "ERROR", J1342 = ""), "UNKNOWN", J1342)</f>
        <v>3</v>
      </c>
      <c r="X1342" s="4">
        <f t="shared" si="1349"/>
        <v>3</v>
      </c>
      <c r="Y1342" s="4">
        <f t="shared" si="1349"/>
        <v>9</v>
      </c>
      <c r="Z1342" s="7">
        <f t="shared" si="9"/>
        <v>45260</v>
      </c>
    </row>
    <row r="1343">
      <c r="A1343" s="1" t="s">
        <v>1380</v>
      </c>
      <c r="B1343" s="1" t="s">
        <v>41</v>
      </c>
      <c r="C1343" s="1">
        <v>4.0</v>
      </c>
      <c r="D1343" s="1">
        <v>4.0</v>
      </c>
      <c r="E1343" s="1">
        <v>16.0</v>
      </c>
      <c r="F1343" s="1" t="s">
        <v>23</v>
      </c>
      <c r="G1343" s="1" t="s">
        <v>24</v>
      </c>
      <c r="H1343" s="2">
        <v>45034.0</v>
      </c>
      <c r="J1343" s="3">
        <f t="shared" si="2"/>
        <v>4</v>
      </c>
      <c r="K1343" s="4">
        <f t="shared" si="3"/>
        <v>4</v>
      </c>
      <c r="L1343" s="4">
        <f t="shared" si="4"/>
        <v>16</v>
      </c>
      <c r="S1343" s="1" t="s">
        <v>1380</v>
      </c>
      <c r="T1343" s="4" t="str">
        <f t="shared" si="5"/>
        <v>Smoothie</v>
      </c>
      <c r="U1343" s="4" t="str">
        <f t="shared" si="6"/>
        <v>Takeaway</v>
      </c>
      <c r="V1343" s="4" t="str">
        <f t="shared" si="7"/>
        <v>Credit Card</v>
      </c>
      <c r="W1343" s="4">
        <f t="shared" ref="W1343:Y1343" si="1350">IF(OR(J1343 = "ERROR", J1343 = ""), "UNKNOWN", J1343)</f>
        <v>4</v>
      </c>
      <c r="X1343" s="4">
        <f t="shared" si="1350"/>
        <v>4</v>
      </c>
      <c r="Y1343" s="4">
        <f t="shared" si="1350"/>
        <v>16</v>
      </c>
      <c r="Z1343" s="5">
        <f t="shared" si="9"/>
        <v>45034</v>
      </c>
    </row>
    <row r="1344">
      <c r="A1344" s="1" t="s">
        <v>1381</v>
      </c>
      <c r="B1344" s="1" t="s">
        <v>36</v>
      </c>
      <c r="C1344" s="1">
        <v>5.0</v>
      </c>
      <c r="D1344" s="1">
        <v>5.0</v>
      </c>
      <c r="E1344" s="1">
        <v>25.0</v>
      </c>
      <c r="F1344" s="1" t="s">
        <v>39</v>
      </c>
      <c r="G1344" s="1" t="s">
        <v>24</v>
      </c>
      <c r="H1344" s="2">
        <v>44939.0</v>
      </c>
      <c r="J1344" s="3">
        <f t="shared" si="2"/>
        <v>5</v>
      </c>
      <c r="K1344" s="4">
        <f t="shared" si="3"/>
        <v>5</v>
      </c>
      <c r="L1344" s="4">
        <f t="shared" si="4"/>
        <v>25</v>
      </c>
      <c r="S1344" s="1" t="s">
        <v>1381</v>
      </c>
      <c r="T1344" s="4" t="str">
        <f t="shared" si="5"/>
        <v>Salad</v>
      </c>
      <c r="U1344" s="4" t="str">
        <f t="shared" si="6"/>
        <v>Takeaway</v>
      </c>
      <c r="V1344" s="4" t="str">
        <f t="shared" si="7"/>
        <v>Digital Wallet</v>
      </c>
      <c r="W1344" s="4">
        <f t="shared" ref="W1344:Y1344" si="1351">IF(OR(J1344 = "ERROR", J1344 = ""), "UNKNOWN", J1344)</f>
        <v>5</v>
      </c>
      <c r="X1344" s="4">
        <f t="shared" si="1351"/>
        <v>5</v>
      </c>
      <c r="Y1344" s="4">
        <f t="shared" si="1351"/>
        <v>25</v>
      </c>
      <c r="Z1344" s="5">
        <f t="shared" si="9"/>
        <v>44939</v>
      </c>
    </row>
    <row r="1345">
      <c r="A1345" s="1" t="s">
        <v>1382</v>
      </c>
      <c r="B1345" s="1" t="s">
        <v>32</v>
      </c>
      <c r="C1345" s="1">
        <v>5.0</v>
      </c>
      <c r="D1345" s="1">
        <v>1.0</v>
      </c>
      <c r="E1345" s="1">
        <v>5.0</v>
      </c>
      <c r="F1345" s="1" t="s">
        <v>39</v>
      </c>
      <c r="G1345" s="1" t="s">
        <v>24</v>
      </c>
      <c r="H1345" s="2">
        <v>45063.0</v>
      </c>
      <c r="J1345" s="3">
        <f t="shared" si="2"/>
        <v>5</v>
      </c>
      <c r="K1345" s="4">
        <f t="shared" si="3"/>
        <v>1</v>
      </c>
      <c r="L1345" s="4">
        <f t="shared" si="4"/>
        <v>5</v>
      </c>
      <c r="S1345" s="1" t="s">
        <v>1382</v>
      </c>
      <c r="T1345" s="4" t="str">
        <f t="shared" si="5"/>
        <v>Cookie</v>
      </c>
      <c r="U1345" s="4" t="str">
        <f t="shared" si="6"/>
        <v>Takeaway</v>
      </c>
      <c r="V1345" s="4" t="str">
        <f t="shared" si="7"/>
        <v>Digital Wallet</v>
      </c>
      <c r="W1345" s="4">
        <f t="shared" ref="W1345:Y1345" si="1352">IF(OR(J1345 = "ERROR", J1345 = ""), "UNKNOWN", J1345)</f>
        <v>5</v>
      </c>
      <c r="X1345" s="4">
        <f t="shared" si="1352"/>
        <v>1</v>
      </c>
      <c r="Y1345" s="4">
        <f t="shared" si="1352"/>
        <v>5</v>
      </c>
      <c r="Z1345" s="5">
        <f t="shared" si="9"/>
        <v>45063</v>
      </c>
    </row>
    <row r="1346">
      <c r="A1346" s="1" t="s">
        <v>1383</v>
      </c>
      <c r="B1346" s="1" t="s">
        <v>22</v>
      </c>
      <c r="C1346" s="1">
        <v>5.0</v>
      </c>
      <c r="D1346" s="1">
        <v>2.0</v>
      </c>
      <c r="E1346" s="1">
        <v>10.0</v>
      </c>
      <c r="F1346" s="1" t="s">
        <v>23</v>
      </c>
      <c r="G1346" s="1" t="s">
        <v>24</v>
      </c>
      <c r="H1346" s="2">
        <v>45069.0</v>
      </c>
      <c r="J1346" s="3">
        <f t="shared" si="2"/>
        <v>5</v>
      </c>
      <c r="K1346" s="4">
        <f t="shared" si="3"/>
        <v>2</v>
      </c>
      <c r="L1346" s="4">
        <f t="shared" si="4"/>
        <v>10</v>
      </c>
      <c r="S1346" s="1" t="s">
        <v>1383</v>
      </c>
      <c r="T1346" s="4" t="str">
        <f t="shared" si="5"/>
        <v>Coffee</v>
      </c>
      <c r="U1346" s="4" t="str">
        <f t="shared" si="6"/>
        <v>Takeaway</v>
      </c>
      <c r="V1346" s="4" t="str">
        <f t="shared" si="7"/>
        <v>Credit Card</v>
      </c>
      <c r="W1346" s="4">
        <f t="shared" ref="W1346:Y1346" si="1353">IF(OR(J1346 = "ERROR", J1346 = ""), "UNKNOWN", J1346)</f>
        <v>5</v>
      </c>
      <c r="X1346" s="4">
        <f t="shared" si="1353"/>
        <v>2</v>
      </c>
      <c r="Y1346" s="4">
        <f t="shared" si="1353"/>
        <v>10</v>
      </c>
      <c r="Z1346" s="5">
        <f t="shared" si="9"/>
        <v>45069</v>
      </c>
    </row>
    <row r="1347">
      <c r="A1347" s="1" t="s">
        <v>1384</v>
      </c>
      <c r="B1347" s="1" t="s">
        <v>30</v>
      </c>
      <c r="D1347" s="1">
        <v>1.5</v>
      </c>
      <c r="E1347" s="1">
        <v>6.0</v>
      </c>
      <c r="G1347" s="1" t="s">
        <v>24</v>
      </c>
      <c r="H1347" s="2">
        <v>44938.0</v>
      </c>
      <c r="J1347" s="3">
        <f t="shared" si="2"/>
        <v>4</v>
      </c>
      <c r="K1347" s="4">
        <f t="shared" si="3"/>
        <v>1.5</v>
      </c>
      <c r="L1347" s="4">
        <f t="shared" si="4"/>
        <v>6</v>
      </c>
      <c r="S1347" s="1" t="s">
        <v>1384</v>
      </c>
      <c r="T1347" s="4" t="str">
        <f t="shared" si="5"/>
        <v>UNKNOWN</v>
      </c>
      <c r="U1347" s="4" t="str">
        <f t="shared" si="6"/>
        <v>Takeaway</v>
      </c>
      <c r="V1347" s="4" t="str">
        <f t="shared" si="7"/>
        <v>UNKNOWN</v>
      </c>
      <c r="W1347" s="4">
        <f t="shared" ref="W1347:Y1347" si="1354">IF(OR(J1347 = "ERROR", J1347 = ""), "UNKNOWN", J1347)</f>
        <v>4</v>
      </c>
      <c r="X1347" s="4">
        <f t="shared" si="1354"/>
        <v>1.5</v>
      </c>
      <c r="Y1347" s="4">
        <f t="shared" si="1354"/>
        <v>6</v>
      </c>
      <c r="Z1347" s="5">
        <f t="shared" si="9"/>
        <v>44938</v>
      </c>
    </row>
    <row r="1348">
      <c r="A1348" s="1" t="s">
        <v>1385</v>
      </c>
      <c r="B1348" s="1" t="s">
        <v>41</v>
      </c>
      <c r="C1348" s="1">
        <v>5.0</v>
      </c>
      <c r="D1348" s="1">
        <v>4.0</v>
      </c>
      <c r="E1348" s="1">
        <v>20.0</v>
      </c>
      <c r="H1348" s="6">
        <v>45253.0</v>
      </c>
      <c r="J1348" s="3">
        <f t="shared" si="2"/>
        <v>5</v>
      </c>
      <c r="K1348" s="4">
        <f t="shared" si="3"/>
        <v>4</v>
      </c>
      <c r="L1348" s="4">
        <f t="shared" si="4"/>
        <v>20</v>
      </c>
      <c r="S1348" s="1" t="s">
        <v>1385</v>
      </c>
      <c r="T1348" s="4" t="str">
        <f t="shared" si="5"/>
        <v>Smoothie</v>
      </c>
      <c r="U1348" s="4" t="str">
        <f t="shared" si="6"/>
        <v>UNKNOWN</v>
      </c>
      <c r="V1348" s="4" t="str">
        <f t="shared" si="7"/>
        <v>UNKNOWN</v>
      </c>
      <c r="W1348" s="4">
        <f t="shared" ref="W1348:Y1348" si="1355">IF(OR(J1348 = "ERROR", J1348 = ""), "UNKNOWN", J1348)</f>
        <v>5</v>
      </c>
      <c r="X1348" s="4">
        <f t="shared" si="1355"/>
        <v>4</v>
      </c>
      <c r="Y1348" s="4">
        <f t="shared" si="1355"/>
        <v>20</v>
      </c>
      <c r="Z1348" s="7">
        <f t="shared" si="9"/>
        <v>45253</v>
      </c>
    </row>
    <row r="1349">
      <c r="A1349" s="1" t="s">
        <v>1386</v>
      </c>
      <c r="B1349" s="1" t="s">
        <v>32</v>
      </c>
      <c r="C1349" s="1">
        <v>3.0</v>
      </c>
      <c r="D1349" s="1">
        <v>1.0</v>
      </c>
      <c r="E1349" s="1">
        <v>3.0</v>
      </c>
      <c r="F1349" s="1" t="s">
        <v>28</v>
      </c>
      <c r="G1349" s="1" t="s">
        <v>25</v>
      </c>
      <c r="H1349" s="6">
        <v>45217.0</v>
      </c>
      <c r="J1349" s="3">
        <f t="shared" si="2"/>
        <v>3</v>
      </c>
      <c r="K1349" s="4">
        <f t="shared" si="3"/>
        <v>1</v>
      </c>
      <c r="L1349" s="4">
        <f t="shared" si="4"/>
        <v>3</v>
      </c>
      <c r="S1349" s="1" t="s">
        <v>1386</v>
      </c>
      <c r="T1349" s="4" t="str">
        <f t="shared" si="5"/>
        <v>Cookie</v>
      </c>
      <c r="U1349" s="4" t="str">
        <f t="shared" si="6"/>
        <v>UNKNOWN</v>
      </c>
      <c r="V1349" s="4" t="str">
        <f t="shared" si="7"/>
        <v>Cash</v>
      </c>
      <c r="W1349" s="4">
        <f t="shared" ref="W1349:Y1349" si="1356">IF(OR(J1349 = "ERROR", J1349 = ""), "UNKNOWN", J1349)</f>
        <v>3</v>
      </c>
      <c r="X1349" s="4">
        <f t="shared" si="1356"/>
        <v>1</v>
      </c>
      <c r="Y1349" s="4">
        <f t="shared" si="1356"/>
        <v>3</v>
      </c>
      <c r="Z1349" s="7">
        <f t="shared" si="9"/>
        <v>45217</v>
      </c>
    </row>
    <row r="1350">
      <c r="A1350" s="1" t="s">
        <v>1387</v>
      </c>
      <c r="B1350" s="1" t="s">
        <v>44</v>
      </c>
      <c r="C1350" s="1">
        <v>3.0</v>
      </c>
      <c r="D1350" s="1">
        <v>4.0</v>
      </c>
      <c r="E1350" s="1">
        <v>12.0</v>
      </c>
      <c r="F1350" s="1" t="s">
        <v>23</v>
      </c>
      <c r="G1350" s="1" t="s">
        <v>30</v>
      </c>
      <c r="H1350" s="6">
        <v>45279.0</v>
      </c>
      <c r="J1350" s="3">
        <f t="shared" si="2"/>
        <v>3</v>
      </c>
      <c r="K1350" s="4">
        <f t="shared" si="3"/>
        <v>4</v>
      </c>
      <c r="L1350" s="4">
        <f t="shared" si="4"/>
        <v>12</v>
      </c>
      <c r="S1350" s="1" t="s">
        <v>1387</v>
      </c>
      <c r="T1350" s="4" t="str">
        <f t="shared" si="5"/>
        <v>Sandwich</v>
      </c>
      <c r="U1350" s="4" t="str">
        <f t="shared" si="6"/>
        <v>UNKNOWN</v>
      </c>
      <c r="V1350" s="4" t="str">
        <f t="shared" si="7"/>
        <v>Credit Card</v>
      </c>
      <c r="W1350" s="4">
        <f t="shared" ref="W1350:Y1350" si="1357">IF(OR(J1350 = "ERROR", J1350 = ""), "UNKNOWN", J1350)</f>
        <v>3</v>
      </c>
      <c r="X1350" s="4">
        <f t="shared" si="1357"/>
        <v>4</v>
      </c>
      <c r="Y1350" s="4">
        <f t="shared" si="1357"/>
        <v>12</v>
      </c>
      <c r="Z1350" s="7">
        <f t="shared" si="9"/>
        <v>45279</v>
      </c>
    </row>
    <row r="1351">
      <c r="A1351" s="1" t="s">
        <v>1388</v>
      </c>
      <c r="B1351" s="1" t="s">
        <v>55</v>
      </c>
      <c r="C1351" s="1">
        <v>3.0</v>
      </c>
      <c r="D1351" s="1">
        <v>3.0</v>
      </c>
      <c r="E1351" s="1">
        <v>9.0</v>
      </c>
      <c r="F1351" s="1" t="s">
        <v>28</v>
      </c>
      <c r="G1351" s="1" t="s">
        <v>24</v>
      </c>
      <c r="H1351" s="2">
        <v>44966.0</v>
      </c>
      <c r="J1351" s="3">
        <f t="shared" si="2"/>
        <v>3</v>
      </c>
      <c r="K1351" s="4">
        <f t="shared" si="3"/>
        <v>3</v>
      </c>
      <c r="L1351" s="4">
        <f t="shared" si="4"/>
        <v>9</v>
      </c>
      <c r="S1351" s="1" t="s">
        <v>1388</v>
      </c>
      <c r="T1351" s="4" t="str">
        <f t="shared" si="5"/>
        <v>Juice</v>
      </c>
      <c r="U1351" s="4" t="str">
        <f t="shared" si="6"/>
        <v>Takeaway</v>
      </c>
      <c r="V1351" s="4" t="str">
        <f t="shared" si="7"/>
        <v>Cash</v>
      </c>
      <c r="W1351" s="4">
        <f t="shared" ref="W1351:Y1351" si="1358">IF(OR(J1351 = "ERROR", J1351 = ""), "UNKNOWN", J1351)</f>
        <v>3</v>
      </c>
      <c r="X1351" s="4">
        <f t="shared" si="1358"/>
        <v>3</v>
      </c>
      <c r="Y1351" s="4">
        <f t="shared" si="1358"/>
        <v>9</v>
      </c>
      <c r="Z1351" s="5">
        <f t="shared" si="9"/>
        <v>44966</v>
      </c>
    </row>
    <row r="1352">
      <c r="A1352" s="1" t="s">
        <v>1389</v>
      </c>
      <c r="B1352" s="1" t="s">
        <v>22</v>
      </c>
      <c r="C1352" s="1">
        <v>3.0</v>
      </c>
      <c r="D1352" s="1">
        <v>2.0</v>
      </c>
      <c r="E1352" s="1">
        <v>6.0</v>
      </c>
      <c r="F1352" s="1" t="s">
        <v>39</v>
      </c>
      <c r="G1352" s="1" t="s">
        <v>24</v>
      </c>
      <c r="H1352" s="6">
        <v>45249.0</v>
      </c>
      <c r="J1352" s="3">
        <f t="shared" si="2"/>
        <v>3</v>
      </c>
      <c r="K1352" s="4">
        <f t="shared" si="3"/>
        <v>2</v>
      </c>
      <c r="L1352" s="4">
        <f t="shared" si="4"/>
        <v>6</v>
      </c>
      <c r="S1352" s="1" t="s">
        <v>1389</v>
      </c>
      <c r="T1352" s="4" t="str">
        <f t="shared" si="5"/>
        <v>Coffee</v>
      </c>
      <c r="U1352" s="4" t="str">
        <f t="shared" si="6"/>
        <v>Takeaway</v>
      </c>
      <c r="V1352" s="4" t="str">
        <f t="shared" si="7"/>
        <v>Digital Wallet</v>
      </c>
      <c r="W1352" s="4">
        <f t="shared" ref="W1352:Y1352" si="1359">IF(OR(J1352 = "ERROR", J1352 = ""), "UNKNOWN", J1352)</f>
        <v>3</v>
      </c>
      <c r="X1352" s="4">
        <f t="shared" si="1359"/>
        <v>2</v>
      </c>
      <c r="Y1352" s="4">
        <f t="shared" si="1359"/>
        <v>6</v>
      </c>
      <c r="Z1352" s="7">
        <f t="shared" si="9"/>
        <v>45249</v>
      </c>
    </row>
    <row r="1353">
      <c r="A1353" s="1" t="s">
        <v>1390</v>
      </c>
      <c r="B1353" s="1" t="s">
        <v>25</v>
      </c>
      <c r="C1353" s="1">
        <v>5.0</v>
      </c>
      <c r="D1353" s="1">
        <v>3.0</v>
      </c>
      <c r="E1353" s="1">
        <v>15.0</v>
      </c>
      <c r="G1353" s="1" t="s">
        <v>25</v>
      </c>
      <c r="H1353" s="2">
        <v>45114.0</v>
      </c>
      <c r="J1353" s="3">
        <f t="shared" si="2"/>
        <v>5</v>
      </c>
      <c r="K1353" s="4">
        <f t="shared" si="3"/>
        <v>3</v>
      </c>
      <c r="L1353" s="4">
        <f t="shared" si="4"/>
        <v>15</v>
      </c>
      <c r="S1353" s="1" t="s">
        <v>1390</v>
      </c>
      <c r="T1353" s="4" t="str">
        <f t="shared" si="5"/>
        <v>UNKNOWN</v>
      </c>
      <c r="U1353" s="4" t="str">
        <f t="shared" si="6"/>
        <v>UNKNOWN</v>
      </c>
      <c r="V1353" s="4" t="str">
        <f t="shared" si="7"/>
        <v>UNKNOWN</v>
      </c>
      <c r="W1353" s="4">
        <f t="shared" ref="W1353:Y1353" si="1360">IF(OR(J1353 = "ERROR", J1353 = ""), "UNKNOWN", J1353)</f>
        <v>5</v>
      </c>
      <c r="X1353" s="4">
        <f t="shared" si="1360"/>
        <v>3</v>
      </c>
      <c r="Y1353" s="4">
        <f t="shared" si="1360"/>
        <v>15</v>
      </c>
      <c r="Z1353" s="5">
        <f t="shared" si="9"/>
        <v>45114</v>
      </c>
    </row>
    <row r="1354">
      <c r="A1354" s="1" t="s">
        <v>1391</v>
      </c>
      <c r="B1354" s="1" t="s">
        <v>22</v>
      </c>
      <c r="C1354" s="1">
        <v>1.0</v>
      </c>
      <c r="D1354" s="1">
        <v>2.0</v>
      </c>
      <c r="E1354" s="1">
        <v>2.0</v>
      </c>
      <c r="F1354" s="1" t="s">
        <v>28</v>
      </c>
      <c r="G1354" s="1" t="s">
        <v>24</v>
      </c>
      <c r="H1354" s="2">
        <v>45179.0</v>
      </c>
      <c r="J1354" s="3">
        <f t="shared" si="2"/>
        <v>1</v>
      </c>
      <c r="K1354" s="4">
        <f t="shared" si="3"/>
        <v>2</v>
      </c>
      <c r="L1354" s="4">
        <f t="shared" si="4"/>
        <v>2</v>
      </c>
      <c r="S1354" s="1" t="s">
        <v>1391</v>
      </c>
      <c r="T1354" s="4" t="str">
        <f t="shared" si="5"/>
        <v>Coffee</v>
      </c>
      <c r="U1354" s="4" t="str">
        <f t="shared" si="6"/>
        <v>Takeaway</v>
      </c>
      <c r="V1354" s="4" t="str">
        <f t="shared" si="7"/>
        <v>Cash</v>
      </c>
      <c r="W1354" s="4">
        <f t="shared" ref="W1354:Y1354" si="1361">IF(OR(J1354 = "ERROR", J1354 = ""), "UNKNOWN", J1354)</f>
        <v>1</v>
      </c>
      <c r="X1354" s="4">
        <f t="shared" si="1361"/>
        <v>2</v>
      </c>
      <c r="Y1354" s="4">
        <f t="shared" si="1361"/>
        <v>2</v>
      </c>
      <c r="Z1354" s="5">
        <f t="shared" si="9"/>
        <v>45179</v>
      </c>
    </row>
    <row r="1355">
      <c r="A1355" s="1" t="s">
        <v>1392</v>
      </c>
      <c r="B1355" s="1" t="s">
        <v>44</v>
      </c>
      <c r="C1355" s="1">
        <v>4.0</v>
      </c>
      <c r="D1355" s="1">
        <v>4.0</v>
      </c>
      <c r="E1355" s="1">
        <v>16.0</v>
      </c>
      <c r="F1355" s="1" t="s">
        <v>28</v>
      </c>
      <c r="G1355" s="1" t="s">
        <v>29</v>
      </c>
      <c r="H1355" s="2">
        <v>44931.0</v>
      </c>
      <c r="J1355" s="3">
        <f t="shared" si="2"/>
        <v>4</v>
      </c>
      <c r="K1355" s="4">
        <f t="shared" si="3"/>
        <v>4</v>
      </c>
      <c r="L1355" s="4">
        <f t="shared" si="4"/>
        <v>16</v>
      </c>
      <c r="S1355" s="1" t="s">
        <v>1392</v>
      </c>
      <c r="T1355" s="4" t="str">
        <f t="shared" si="5"/>
        <v>Sandwich</v>
      </c>
      <c r="U1355" s="4" t="str">
        <f t="shared" si="6"/>
        <v>In-store</v>
      </c>
      <c r="V1355" s="4" t="str">
        <f t="shared" si="7"/>
        <v>Cash</v>
      </c>
      <c r="W1355" s="4">
        <f t="shared" ref="W1355:Y1355" si="1362">IF(OR(J1355 = "ERROR", J1355 = ""), "UNKNOWN", J1355)</f>
        <v>4</v>
      </c>
      <c r="X1355" s="4">
        <f t="shared" si="1362"/>
        <v>4</v>
      </c>
      <c r="Y1355" s="4">
        <f t="shared" si="1362"/>
        <v>16</v>
      </c>
      <c r="Z1355" s="5">
        <f t="shared" si="9"/>
        <v>44931</v>
      </c>
    </row>
    <row r="1356">
      <c r="A1356" s="1" t="s">
        <v>1393</v>
      </c>
      <c r="B1356" s="1" t="s">
        <v>22</v>
      </c>
      <c r="C1356" s="1">
        <v>4.0</v>
      </c>
      <c r="D1356" s="1">
        <v>2.0</v>
      </c>
      <c r="E1356" s="1">
        <v>8.0</v>
      </c>
      <c r="G1356" s="1" t="s">
        <v>29</v>
      </c>
      <c r="H1356" s="2">
        <v>44979.0</v>
      </c>
      <c r="J1356" s="3">
        <f t="shared" si="2"/>
        <v>4</v>
      </c>
      <c r="K1356" s="4">
        <f t="shared" si="3"/>
        <v>2</v>
      </c>
      <c r="L1356" s="4">
        <f t="shared" si="4"/>
        <v>8</v>
      </c>
      <c r="S1356" s="1" t="s">
        <v>1393</v>
      </c>
      <c r="T1356" s="4" t="str">
        <f t="shared" si="5"/>
        <v>Coffee</v>
      </c>
      <c r="U1356" s="4" t="str">
        <f t="shared" si="6"/>
        <v>In-store</v>
      </c>
      <c r="V1356" s="4" t="str">
        <f t="shared" si="7"/>
        <v>UNKNOWN</v>
      </c>
      <c r="W1356" s="4">
        <f t="shared" ref="W1356:Y1356" si="1363">IF(OR(J1356 = "ERROR", J1356 = ""), "UNKNOWN", J1356)</f>
        <v>4</v>
      </c>
      <c r="X1356" s="4">
        <f t="shared" si="1363"/>
        <v>2</v>
      </c>
      <c r="Y1356" s="4">
        <f t="shared" si="1363"/>
        <v>8</v>
      </c>
      <c r="Z1356" s="5">
        <f t="shared" si="9"/>
        <v>44979</v>
      </c>
    </row>
    <row r="1357">
      <c r="A1357" s="1" t="s">
        <v>1394</v>
      </c>
      <c r="B1357" s="1" t="s">
        <v>27</v>
      </c>
      <c r="C1357" s="1">
        <v>4.0</v>
      </c>
      <c r="D1357" s="1">
        <v>3.0</v>
      </c>
      <c r="E1357" s="1">
        <v>12.0</v>
      </c>
      <c r="F1357" s="1" t="s">
        <v>39</v>
      </c>
      <c r="G1357" s="1" t="s">
        <v>24</v>
      </c>
      <c r="H1357" s="2">
        <v>45008.0</v>
      </c>
      <c r="J1357" s="3">
        <f t="shared" si="2"/>
        <v>4</v>
      </c>
      <c r="K1357" s="4">
        <f t="shared" si="3"/>
        <v>3</v>
      </c>
      <c r="L1357" s="4">
        <f t="shared" si="4"/>
        <v>12</v>
      </c>
      <c r="S1357" s="1" t="s">
        <v>1394</v>
      </c>
      <c r="T1357" s="4" t="str">
        <f t="shared" si="5"/>
        <v>Cake</v>
      </c>
      <c r="U1357" s="4" t="str">
        <f t="shared" si="6"/>
        <v>Takeaway</v>
      </c>
      <c r="V1357" s="4" t="str">
        <f t="shared" si="7"/>
        <v>Digital Wallet</v>
      </c>
      <c r="W1357" s="4">
        <f t="shared" ref="W1357:Y1357" si="1364">IF(OR(J1357 = "ERROR", J1357 = ""), "UNKNOWN", J1357)</f>
        <v>4</v>
      </c>
      <c r="X1357" s="4">
        <f t="shared" si="1364"/>
        <v>3</v>
      </c>
      <c r="Y1357" s="4">
        <f t="shared" si="1364"/>
        <v>12</v>
      </c>
      <c r="Z1357" s="5">
        <f t="shared" si="9"/>
        <v>45008</v>
      </c>
    </row>
    <row r="1358">
      <c r="A1358" s="1" t="s">
        <v>1395</v>
      </c>
      <c r="B1358" s="1" t="s">
        <v>44</v>
      </c>
      <c r="C1358" s="1">
        <v>3.0</v>
      </c>
      <c r="D1358" s="1">
        <v>4.0</v>
      </c>
      <c r="E1358" s="1">
        <v>12.0</v>
      </c>
      <c r="F1358" s="1" t="s">
        <v>23</v>
      </c>
      <c r="H1358" s="2">
        <v>45050.0</v>
      </c>
      <c r="J1358" s="3">
        <f t="shared" si="2"/>
        <v>3</v>
      </c>
      <c r="K1358" s="4">
        <f t="shared" si="3"/>
        <v>4</v>
      </c>
      <c r="L1358" s="4">
        <f t="shared" si="4"/>
        <v>12</v>
      </c>
      <c r="S1358" s="1" t="s">
        <v>1395</v>
      </c>
      <c r="T1358" s="4" t="str">
        <f t="shared" si="5"/>
        <v>Sandwich</v>
      </c>
      <c r="U1358" s="4" t="str">
        <f t="shared" si="6"/>
        <v>UNKNOWN</v>
      </c>
      <c r="V1358" s="4" t="str">
        <f t="shared" si="7"/>
        <v>Credit Card</v>
      </c>
      <c r="W1358" s="4">
        <f t="shared" ref="W1358:Y1358" si="1365">IF(OR(J1358 = "ERROR", J1358 = ""), "UNKNOWN", J1358)</f>
        <v>3</v>
      </c>
      <c r="X1358" s="4">
        <f t="shared" si="1365"/>
        <v>4</v>
      </c>
      <c r="Y1358" s="4">
        <f t="shared" si="1365"/>
        <v>12</v>
      </c>
      <c r="Z1358" s="5">
        <f t="shared" si="9"/>
        <v>45050</v>
      </c>
    </row>
    <row r="1359">
      <c r="A1359" s="1" t="s">
        <v>1396</v>
      </c>
      <c r="B1359" s="1" t="s">
        <v>44</v>
      </c>
      <c r="C1359" s="1">
        <v>1.0</v>
      </c>
      <c r="D1359" s="1">
        <v>4.0</v>
      </c>
      <c r="E1359" s="1">
        <v>4.0</v>
      </c>
      <c r="F1359" s="1" t="s">
        <v>39</v>
      </c>
      <c r="G1359" s="1" t="s">
        <v>29</v>
      </c>
      <c r="H1359" s="2">
        <v>45070.0</v>
      </c>
      <c r="J1359" s="3">
        <f t="shared" si="2"/>
        <v>1</v>
      </c>
      <c r="K1359" s="4">
        <f t="shared" si="3"/>
        <v>4</v>
      </c>
      <c r="L1359" s="4">
        <f t="shared" si="4"/>
        <v>4</v>
      </c>
      <c r="S1359" s="1" t="s">
        <v>1396</v>
      </c>
      <c r="T1359" s="4" t="str">
        <f t="shared" si="5"/>
        <v>Sandwich</v>
      </c>
      <c r="U1359" s="4" t="str">
        <f t="shared" si="6"/>
        <v>In-store</v>
      </c>
      <c r="V1359" s="4" t="str">
        <f t="shared" si="7"/>
        <v>Digital Wallet</v>
      </c>
      <c r="W1359" s="4">
        <f t="shared" ref="W1359:Y1359" si="1366">IF(OR(J1359 = "ERROR", J1359 = ""), "UNKNOWN", J1359)</f>
        <v>1</v>
      </c>
      <c r="X1359" s="4">
        <f t="shared" si="1366"/>
        <v>4</v>
      </c>
      <c r="Y1359" s="4">
        <f t="shared" si="1366"/>
        <v>4</v>
      </c>
      <c r="Z1359" s="5">
        <f t="shared" si="9"/>
        <v>45070</v>
      </c>
    </row>
    <row r="1360">
      <c r="A1360" s="1" t="s">
        <v>1397</v>
      </c>
      <c r="B1360" s="1" t="s">
        <v>27</v>
      </c>
      <c r="C1360" s="1">
        <v>3.0</v>
      </c>
      <c r="D1360" s="1" t="s">
        <v>30</v>
      </c>
      <c r="E1360" s="1">
        <v>9.0</v>
      </c>
      <c r="F1360" s="1" t="s">
        <v>39</v>
      </c>
      <c r="G1360" s="1" t="s">
        <v>29</v>
      </c>
      <c r="H1360" s="2">
        <v>45267.0</v>
      </c>
      <c r="J1360" s="3">
        <f t="shared" si="2"/>
        <v>3</v>
      </c>
      <c r="K1360" s="4">
        <f t="shared" si="3"/>
        <v>3</v>
      </c>
      <c r="L1360" s="4">
        <f t="shared" si="4"/>
        <v>9</v>
      </c>
      <c r="S1360" s="1" t="s">
        <v>1397</v>
      </c>
      <c r="T1360" s="4" t="str">
        <f t="shared" si="5"/>
        <v>Cake</v>
      </c>
      <c r="U1360" s="4" t="str">
        <f t="shared" si="6"/>
        <v>In-store</v>
      </c>
      <c r="V1360" s="4" t="str">
        <f t="shared" si="7"/>
        <v>Digital Wallet</v>
      </c>
      <c r="W1360" s="4">
        <f t="shared" ref="W1360:Y1360" si="1367">IF(OR(J1360 = "ERROR", J1360 = ""), "UNKNOWN", J1360)</f>
        <v>3</v>
      </c>
      <c r="X1360" s="4">
        <f t="shared" si="1367"/>
        <v>3</v>
      </c>
      <c r="Y1360" s="4">
        <f t="shared" si="1367"/>
        <v>9</v>
      </c>
      <c r="Z1360" s="5">
        <f t="shared" si="9"/>
        <v>45267</v>
      </c>
    </row>
    <row r="1361">
      <c r="A1361" s="1" t="s">
        <v>1398</v>
      </c>
      <c r="B1361" s="1" t="s">
        <v>27</v>
      </c>
      <c r="C1361" s="1">
        <v>3.0</v>
      </c>
      <c r="D1361" s="1">
        <v>3.0</v>
      </c>
      <c r="E1361" s="1">
        <v>9.0</v>
      </c>
      <c r="F1361" s="1" t="s">
        <v>39</v>
      </c>
      <c r="G1361" s="1" t="s">
        <v>24</v>
      </c>
      <c r="H1361" s="2">
        <v>45169.0</v>
      </c>
      <c r="J1361" s="3">
        <f t="shared" si="2"/>
        <v>3</v>
      </c>
      <c r="K1361" s="4">
        <f t="shared" si="3"/>
        <v>3</v>
      </c>
      <c r="L1361" s="4">
        <f t="shared" si="4"/>
        <v>9</v>
      </c>
      <c r="S1361" s="1" t="s">
        <v>1398</v>
      </c>
      <c r="T1361" s="4" t="str">
        <f t="shared" si="5"/>
        <v>Cake</v>
      </c>
      <c r="U1361" s="4" t="str">
        <f t="shared" si="6"/>
        <v>Takeaway</v>
      </c>
      <c r="V1361" s="4" t="str">
        <f t="shared" si="7"/>
        <v>Digital Wallet</v>
      </c>
      <c r="W1361" s="4">
        <f t="shared" ref="W1361:Y1361" si="1368">IF(OR(J1361 = "ERROR", J1361 = ""), "UNKNOWN", J1361)</f>
        <v>3</v>
      </c>
      <c r="X1361" s="4">
        <f t="shared" si="1368"/>
        <v>3</v>
      </c>
      <c r="Y1361" s="4">
        <f t="shared" si="1368"/>
        <v>9</v>
      </c>
      <c r="Z1361" s="5">
        <f t="shared" si="9"/>
        <v>45169</v>
      </c>
    </row>
    <row r="1362">
      <c r="A1362" s="1" t="s">
        <v>1399</v>
      </c>
      <c r="B1362" s="1" t="s">
        <v>27</v>
      </c>
      <c r="C1362" s="1">
        <v>3.0</v>
      </c>
      <c r="D1362" s="1">
        <v>3.0</v>
      </c>
      <c r="E1362" s="1">
        <v>9.0</v>
      </c>
      <c r="F1362" s="1" t="s">
        <v>28</v>
      </c>
      <c r="G1362" s="1" t="s">
        <v>29</v>
      </c>
      <c r="H1362" s="2">
        <v>45140.0</v>
      </c>
      <c r="J1362" s="3">
        <f t="shared" si="2"/>
        <v>3</v>
      </c>
      <c r="K1362" s="4">
        <f t="shared" si="3"/>
        <v>3</v>
      </c>
      <c r="L1362" s="4">
        <f t="shared" si="4"/>
        <v>9</v>
      </c>
      <c r="S1362" s="1" t="s">
        <v>1399</v>
      </c>
      <c r="T1362" s="4" t="str">
        <f t="shared" si="5"/>
        <v>Cake</v>
      </c>
      <c r="U1362" s="4" t="str">
        <f t="shared" si="6"/>
        <v>In-store</v>
      </c>
      <c r="V1362" s="4" t="str">
        <f t="shared" si="7"/>
        <v>Cash</v>
      </c>
      <c r="W1362" s="4">
        <f t="shared" ref="W1362:Y1362" si="1369">IF(OR(J1362 = "ERROR", J1362 = ""), "UNKNOWN", J1362)</f>
        <v>3</v>
      </c>
      <c r="X1362" s="4">
        <f t="shared" si="1369"/>
        <v>3</v>
      </c>
      <c r="Y1362" s="4">
        <f t="shared" si="1369"/>
        <v>9</v>
      </c>
      <c r="Z1362" s="5">
        <f t="shared" si="9"/>
        <v>45140</v>
      </c>
    </row>
    <row r="1363">
      <c r="A1363" s="1" t="s">
        <v>1400</v>
      </c>
      <c r="B1363" s="1" t="s">
        <v>32</v>
      </c>
      <c r="C1363" s="1">
        <v>2.0</v>
      </c>
      <c r="D1363" s="1">
        <v>1.0</v>
      </c>
      <c r="E1363" s="1">
        <v>2.0</v>
      </c>
      <c r="F1363" s="1" t="s">
        <v>39</v>
      </c>
      <c r="G1363" s="1" t="s">
        <v>24</v>
      </c>
      <c r="H1363" s="6">
        <v>45220.0</v>
      </c>
      <c r="J1363" s="3">
        <f t="shared" si="2"/>
        <v>2</v>
      </c>
      <c r="K1363" s="4">
        <f t="shared" si="3"/>
        <v>1</v>
      </c>
      <c r="L1363" s="4">
        <f t="shared" si="4"/>
        <v>2</v>
      </c>
      <c r="S1363" s="1" t="s">
        <v>1400</v>
      </c>
      <c r="T1363" s="4" t="str">
        <f t="shared" si="5"/>
        <v>Cookie</v>
      </c>
      <c r="U1363" s="4" t="str">
        <f t="shared" si="6"/>
        <v>Takeaway</v>
      </c>
      <c r="V1363" s="4" t="str">
        <f t="shared" si="7"/>
        <v>Digital Wallet</v>
      </c>
      <c r="W1363" s="4">
        <f t="shared" ref="W1363:Y1363" si="1370">IF(OR(J1363 = "ERROR", J1363 = ""), "UNKNOWN", J1363)</f>
        <v>2</v>
      </c>
      <c r="X1363" s="4">
        <f t="shared" si="1370"/>
        <v>1</v>
      </c>
      <c r="Y1363" s="4">
        <f t="shared" si="1370"/>
        <v>2</v>
      </c>
      <c r="Z1363" s="7">
        <f t="shared" si="9"/>
        <v>45220</v>
      </c>
    </row>
    <row r="1364">
      <c r="A1364" s="1" t="s">
        <v>1401</v>
      </c>
      <c r="B1364" s="1" t="s">
        <v>27</v>
      </c>
      <c r="C1364" s="1">
        <v>5.0</v>
      </c>
      <c r="D1364" s="1">
        <v>3.0</v>
      </c>
      <c r="E1364" s="1">
        <v>15.0</v>
      </c>
      <c r="F1364" s="1" t="s">
        <v>28</v>
      </c>
      <c r="G1364" s="1" t="s">
        <v>30</v>
      </c>
      <c r="H1364" s="6">
        <v>45282.0</v>
      </c>
      <c r="J1364" s="3">
        <f t="shared" si="2"/>
        <v>5</v>
      </c>
      <c r="K1364" s="4">
        <f t="shared" si="3"/>
        <v>3</v>
      </c>
      <c r="L1364" s="4">
        <f t="shared" si="4"/>
        <v>15</v>
      </c>
      <c r="S1364" s="1" t="s">
        <v>1401</v>
      </c>
      <c r="T1364" s="4" t="str">
        <f t="shared" si="5"/>
        <v>Cake</v>
      </c>
      <c r="U1364" s="4" t="str">
        <f t="shared" si="6"/>
        <v>UNKNOWN</v>
      </c>
      <c r="V1364" s="4" t="str">
        <f t="shared" si="7"/>
        <v>Cash</v>
      </c>
      <c r="W1364" s="4">
        <f t="shared" ref="W1364:Y1364" si="1371">IF(OR(J1364 = "ERROR", J1364 = ""), "UNKNOWN", J1364)</f>
        <v>5</v>
      </c>
      <c r="X1364" s="4">
        <f t="shared" si="1371"/>
        <v>3</v>
      </c>
      <c r="Y1364" s="4">
        <f t="shared" si="1371"/>
        <v>15</v>
      </c>
      <c r="Z1364" s="7">
        <f t="shared" si="9"/>
        <v>45282</v>
      </c>
    </row>
    <row r="1365">
      <c r="A1365" s="1" t="s">
        <v>1402</v>
      </c>
      <c r="B1365" s="1" t="s">
        <v>32</v>
      </c>
      <c r="C1365" s="1">
        <v>3.0</v>
      </c>
      <c r="D1365" s="1">
        <v>1.0</v>
      </c>
      <c r="E1365" s="1">
        <v>3.0</v>
      </c>
      <c r="F1365" s="1" t="s">
        <v>39</v>
      </c>
      <c r="H1365" s="6">
        <v>45280.0</v>
      </c>
      <c r="J1365" s="3">
        <f t="shared" si="2"/>
        <v>3</v>
      </c>
      <c r="K1365" s="4">
        <f t="shared" si="3"/>
        <v>1</v>
      </c>
      <c r="L1365" s="4">
        <f t="shared" si="4"/>
        <v>3</v>
      </c>
      <c r="S1365" s="1" t="s">
        <v>1402</v>
      </c>
      <c r="T1365" s="4" t="str">
        <f t="shared" si="5"/>
        <v>Cookie</v>
      </c>
      <c r="U1365" s="4" t="str">
        <f t="shared" si="6"/>
        <v>UNKNOWN</v>
      </c>
      <c r="V1365" s="4" t="str">
        <f t="shared" si="7"/>
        <v>Digital Wallet</v>
      </c>
      <c r="W1365" s="4">
        <f t="shared" ref="W1365:Y1365" si="1372">IF(OR(J1365 = "ERROR", J1365 = ""), "UNKNOWN", J1365)</f>
        <v>3</v>
      </c>
      <c r="X1365" s="4">
        <f t="shared" si="1372"/>
        <v>1</v>
      </c>
      <c r="Y1365" s="4">
        <f t="shared" si="1372"/>
        <v>3</v>
      </c>
      <c r="Z1365" s="7">
        <f t="shared" si="9"/>
        <v>45280</v>
      </c>
    </row>
    <row r="1366">
      <c r="A1366" s="1" t="s">
        <v>1403</v>
      </c>
      <c r="C1366" s="1">
        <v>4.0</v>
      </c>
      <c r="D1366" s="1">
        <v>4.0</v>
      </c>
      <c r="E1366" s="1">
        <v>16.0</v>
      </c>
      <c r="F1366" s="1" t="s">
        <v>39</v>
      </c>
      <c r="G1366" s="1" t="s">
        <v>24</v>
      </c>
      <c r="H1366" s="2">
        <v>45161.0</v>
      </c>
      <c r="J1366" s="3">
        <f t="shared" si="2"/>
        <v>4</v>
      </c>
      <c r="K1366" s="4">
        <f t="shared" si="3"/>
        <v>4</v>
      </c>
      <c r="L1366" s="4">
        <f t="shared" si="4"/>
        <v>16</v>
      </c>
      <c r="S1366" s="1" t="s">
        <v>1403</v>
      </c>
      <c r="T1366" s="4" t="str">
        <f t="shared" si="5"/>
        <v>UNKNOWN</v>
      </c>
      <c r="U1366" s="4" t="str">
        <f t="shared" si="6"/>
        <v>Takeaway</v>
      </c>
      <c r="V1366" s="4" t="str">
        <f t="shared" si="7"/>
        <v>Digital Wallet</v>
      </c>
      <c r="W1366" s="4">
        <f t="shared" ref="W1366:Y1366" si="1373">IF(OR(J1366 = "ERROR", J1366 = ""), "UNKNOWN", J1366)</f>
        <v>4</v>
      </c>
      <c r="X1366" s="4">
        <f t="shared" si="1373"/>
        <v>4</v>
      </c>
      <c r="Y1366" s="4">
        <f t="shared" si="1373"/>
        <v>16</v>
      </c>
      <c r="Z1366" s="5">
        <f t="shared" si="9"/>
        <v>45161</v>
      </c>
    </row>
    <row r="1367">
      <c r="A1367" s="1" t="s">
        <v>1404</v>
      </c>
      <c r="B1367" s="1" t="s">
        <v>44</v>
      </c>
      <c r="C1367" s="1">
        <v>5.0</v>
      </c>
      <c r="D1367" s="1">
        <v>4.0</v>
      </c>
      <c r="E1367" s="1">
        <v>20.0</v>
      </c>
      <c r="G1367" s="1" t="s">
        <v>29</v>
      </c>
      <c r="H1367" s="2">
        <v>45022.0</v>
      </c>
      <c r="J1367" s="3">
        <f t="shared" si="2"/>
        <v>5</v>
      </c>
      <c r="K1367" s="4">
        <f t="shared" si="3"/>
        <v>4</v>
      </c>
      <c r="L1367" s="4">
        <f t="shared" si="4"/>
        <v>20</v>
      </c>
      <c r="S1367" s="1" t="s">
        <v>1404</v>
      </c>
      <c r="T1367" s="4" t="str">
        <f t="shared" si="5"/>
        <v>Sandwich</v>
      </c>
      <c r="U1367" s="4" t="str">
        <f t="shared" si="6"/>
        <v>In-store</v>
      </c>
      <c r="V1367" s="4" t="str">
        <f t="shared" si="7"/>
        <v>UNKNOWN</v>
      </c>
      <c r="W1367" s="4">
        <f t="shared" ref="W1367:Y1367" si="1374">IF(OR(J1367 = "ERROR", J1367 = ""), "UNKNOWN", J1367)</f>
        <v>5</v>
      </c>
      <c r="X1367" s="4">
        <f t="shared" si="1374"/>
        <v>4</v>
      </c>
      <c r="Y1367" s="4">
        <f t="shared" si="1374"/>
        <v>20</v>
      </c>
      <c r="Z1367" s="5">
        <f t="shared" si="9"/>
        <v>45022</v>
      </c>
    </row>
    <row r="1368">
      <c r="A1368" s="1" t="s">
        <v>1405</v>
      </c>
      <c r="B1368" s="1" t="s">
        <v>55</v>
      </c>
      <c r="C1368" s="1">
        <v>1.0</v>
      </c>
      <c r="D1368" s="1">
        <v>3.0</v>
      </c>
      <c r="E1368" s="1">
        <v>3.0</v>
      </c>
      <c r="F1368" s="1" t="s">
        <v>39</v>
      </c>
      <c r="G1368" s="1" t="s">
        <v>24</v>
      </c>
      <c r="H1368" s="6">
        <v>45281.0</v>
      </c>
      <c r="J1368" s="3">
        <f t="shared" si="2"/>
        <v>1</v>
      </c>
      <c r="K1368" s="4">
        <f t="shared" si="3"/>
        <v>3</v>
      </c>
      <c r="L1368" s="4">
        <f t="shared" si="4"/>
        <v>3</v>
      </c>
      <c r="S1368" s="1" t="s">
        <v>1405</v>
      </c>
      <c r="T1368" s="4" t="str">
        <f t="shared" si="5"/>
        <v>Juice</v>
      </c>
      <c r="U1368" s="4" t="str">
        <f t="shared" si="6"/>
        <v>Takeaway</v>
      </c>
      <c r="V1368" s="4" t="str">
        <f t="shared" si="7"/>
        <v>Digital Wallet</v>
      </c>
      <c r="W1368" s="4">
        <f t="shared" ref="W1368:Y1368" si="1375">IF(OR(J1368 = "ERROR", J1368 = ""), "UNKNOWN", J1368)</f>
        <v>1</v>
      </c>
      <c r="X1368" s="4">
        <f t="shared" si="1375"/>
        <v>3</v>
      </c>
      <c r="Y1368" s="4">
        <f t="shared" si="1375"/>
        <v>3</v>
      </c>
      <c r="Z1368" s="7">
        <f t="shared" si="9"/>
        <v>45281</v>
      </c>
    </row>
    <row r="1369">
      <c r="A1369" s="1" t="s">
        <v>1406</v>
      </c>
      <c r="B1369" s="1" t="s">
        <v>55</v>
      </c>
      <c r="C1369" s="1">
        <v>5.0</v>
      </c>
      <c r="D1369" s="1">
        <v>3.0</v>
      </c>
      <c r="E1369" s="1">
        <v>15.0</v>
      </c>
      <c r="F1369" s="1" t="s">
        <v>23</v>
      </c>
      <c r="H1369" s="2">
        <v>45185.0</v>
      </c>
      <c r="J1369" s="3">
        <f t="shared" si="2"/>
        <v>5</v>
      </c>
      <c r="K1369" s="4">
        <f t="shared" si="3"/>
        <v>3</v>
      </c>
      <c r="L1369" s="4">
        <f t="shared" si="4"/>
        <v>15</v>
      </c>
      <c r="S1369" s="1" t="s">
        <v>1406</v>
      </c>
      <c r="T1369" s="4" t="str">
        <f t="shared" si="5"/>
        <v>Juice</v>
      </c>
      <c r="U1369" s="4" t="str">
        <f t="shared" si="6"/>
        <v>UNKNOWN</v>
      </c>
      <c r="V1369" s="4" t="str">
        <f t="shared" si="7"/>
        <v>Credit Card</v>
      </c>
      <c r="W1369" s="4">
        <f t="shared" ref="W1369:Y1369" si="1376">IF(OR(J1369 = "ERROR", J1369 = ""), "UNKNOWN", J1369)</f>
        <v>5</v>
      </c>
      <c r="X1369" s="4">
        <f t="shared" si="1376"/>
        <v>3</v>
      </c>
      <c r="Y1369" s="4">
        <f t="shared" si="1376"/>
        <v>15</v>
      </c>
      <c r="Z1369" s="5">
        <f t="shared" si="9"/>
        <v>45185</v>
      </c>
    </row>
    <row r="1370">
      <c r="A1370" s="1" t="s">
        <v>1407</v>
      </c>
      <c r="B1370" s="1" t="s">
        <v>55</v>
      </c>
      <c r="C1370" s="1">
        <v>2.0</v>
      </c>
      <c r="D1370" s="1">
        <v>3.0</v>
      </c>
      <c r="E1370" s="1">
        <v>6.0</v>
      </c>
      <c r="F1370" s="1" t="s">
        <v>39</v>
      </c>
      <c r="G1370" s="1" t="s">
        <v>24</v>
      </c>
      <c r="H1370" s="2">
        <v>45153.0</v>
      </c>
      <c r="J1370" s="3">
        <f t="shared" si="2"/>
        <v>2</v>
      </c>
      <c r="K1370" s="4">
        <f t="shared" si="3"/>
        <v>3</v>
      </c>
      <c r="L1370" s="4">
        <f t="shared" si="4"/>
        <v>6</v>
      </c>
      <c r="S1370" s="1" t="s">
        <v>1407</v>
      </c>
      <c r="T1370" s="4" t="str">
        <f t="shared" si="5"/>
        <v>Juice</v>
      </c>
      <c r="U1370" s="4" t="str">
        <f t="shared" si="6"/>
        <v>Takeaway</v>
      </c>
      <c r="V1370" s="4" t="str">
        <f t="shared" si="7"/>
        <v>Digital Wallet</v>
      </c>
      <c r="W1370" s="4">
        <f t="shared" ref="W1370:Y1370" si="1377">IF(OR(J1370 = "ERROR", J1370 = ""), "UNKNOWN", J1370)</f>
        <v>2</v>
      </c>
      <c r="X1370" s="4">
        <f t="shared" si="1377"/>
        <v>3</v>
      </c>
      <c r="Y1370" s="4">
        <f t="shared" si="1377"/>
        <v>6</v>
      </c>
      <c r="Z1370" s="5">
        <f t="shared" si="9"/>
        <v>45153</v>
      </c>
    </row>
    <row r="1371">
      <c r="A1371" s="1" t="s">
        <v>1408</v>
      </c>
      <c r="B1371" s="1" t="s">
        <v>32</v>
      </c>
      <c r="C1371" s="1">
        <v>5.0</v>
      </c>
      <c r="D1371" s="1">
        <v>1.0</v>
      </c>
      <c r="E1371" s="1">
        <v>5.0</v>
      </c>
      <c r="F1371" s="1" t="s">
        <v>39</v>
      </c>
      <c r="H1371" s="6">
        <v>45212.0</v>
      </c>
      <c r="J1371" s="3">
        <f t="shared" si="2"/>
        <v>5</v>
      </c>
      <c r="K1371" s="4">
        <f t="shared" si="3"/>
        <v>1</v>
      </c>
      <c r="L1371" s="4">
        <f t="shared" si="4"/>
        <v>5</v>
      </c>
      <c r="S1371" s="1" t="s">
        <v>1408</v>
      </c>
      <c r="T1371" s="4" t="str">
        <f t="shared" si="5"/>
        <v>Cookie</v>
      </c>
      <c r="U1371" s="4" t="str">
        <f t="shared" si="6"/>
        <v>UNKNOWN</v>
      </c>
      <c r="V1371" s="4" t="str">
        <f t="shared" si="7"/>
        <v>Digital Wallet</v>
      </c>
      <c r="W1371" s="4">
        <f t="shared" ref="W1371:Y1371" si="1378">IF(OR(J1371 = "ERROR", J1371 = ""), "UNKNOWN", J1371)</f>
        <v>5</v>
      </c>
      <c r="X1371" s="4">
        <f t="shared" si="1378"/>
        <v>1</v>
      </c>
      <c r="Y1371" s="4">
        <f t="shared" si="1378"/>
        <v>5</v>
      </c>
      <c r="Z1371" s="7">
        <f t="shared" si="9"/>
        <v>45212</v>
      </c>
    </row>
    <row r="1372">
      <c r="A1372" s="1" t="s">
        <v>1409</v>
      </c>
      <c r="B1372" s="1" t="s">
        <v>27</v>
      </c>
      <c r="C1372" s="1">
        <v>3.0</v>
      </c>
      <c r="D1372" s="1">
        <v>3.0</v>
      </c>
      <c r="E1372" s="1">
        <v>9.0</v>
      </c>
      <c r="F1372" s="1" t="s">
        <v>39</v>
      </c>
      <c r="H1372" s="2">
        <v>45054.0</v>
      </c>
      <c r="J1372" s="3">
        <f t="shared" si="2"/>
        <v>3</v>
      </c>
      <c r="K1372" s="4">
        <f t="shared" si="3"/>
        <v>3</v>
      </c>
      <c r="L1372" s="4">
        <f t="shared" si="4"/>
        <v>9</v>
      </c>
      <c r="S1372" s="1" t="s">
        <v>1409</v>
      </c>
      <c r="T1372" s="4" t="str">
        <f t="shared" si="5"/>
        <v>Cake</v>
      </c>
      <c r="U1372" s="4" t="str">
        <f t="shared" si="6"/>
        <v>UNKNOWN</v>
      </c>
      <c r="V1372" s="4" t="str">
        <f t="shared" si="7"/>
        <v>Digital Wallet</v>
      </c>
      <c r="W1372" s="4">
        <f t="shared" ref="W1372:Y1372" si="1379">IF(OR(J1372 = "ERROR", J1372 = ""), "UNKNOWN", J1372)</f>
        <v>3</v>
      </c>
      <c r="X1372" s="4">
        <f t="shared" si="1379"/>
        <v>3</v>
      </c>
      <c r="Y1372" s="4">
        <f t="shared" si="1379"/>
        <v>9</v>
      </c>
      <c r="Z1372" s="5">
        <f t="shared" si="9"/>
        <v>45054</v>
      </c>
    </row>
    <row r="1373">
      <c r="A1373" s="1" t="s">
        <v>1410</v>
      </c>
      <c r="B1373" s="1" t="s">
        <v>44</v>
      </c>
      <c r="C1373" s="1">
        <v>2.0</v>
      </c>
      <c r="D1373" s="1">
        <v>4.0</v>
      </c>
      <c r="E1373" s="1">
        <v>8.0</v>
      </c>
      <c r="F1373" s="1" t="s">
        <v>39</v>
      </c>
      <c r="H1373" s="2">
        <v>45177.0</v>
      </c>
      <c r="J1373" s="3">
        <f t="shared" si="2"/>
        <v>2</v>
      </c>
      <c r="K1373" s="4">
        <f t="shared" si="3"/>
        <v>4</v>
      </c>
      <c r="L1373" s="4">
        <f t="shared" si="4"/>
        <v>8</v>
      </c>
      <c r="S1373" s="1" t="s">
        <v>1410</v>
      </c>
      <c r="T1373" s="4" t="str">
        <f t="shared" si="5"/>
        <v>Sandwich</v>
      </c>
      <c r="U1373" s="4" t="str">
        <f t="shared" si="6"/>
        <v>UNKNOWN</v>
      </c>
      <c r="V1373" s="4" t="str">
        <f t="shared" si="7"/>
        <v>Digital Wallet</v>
      </c>
      <c r="W1373" s="4">
        <f t="shared" ref="W1373:Y1373" si="1380">IF(OR(J1373 = "ERROR", J1373 = ""), "UNKNOWN", J1373)</f>
        <v>2</v>
      </c>
      <c r="X1373" s="4">
        <f t="shared" si="1380"/>
        <v>4</v>
      </c>
      <c r="Y1373" s="4">
        <f t="shared" si="1380"/>
        <v>8</v>
      </c>
      <c r="Z1373" s="5">
        <f t="shared" si="9"/>
        <v>45177</v>
      </c>
    </row>
    <row r="1374">
      <c r="A1374" s="1" t="s">
        <v>1411</v>
      </c>
      <c r="B1374" s="1" t="s">
        <v>44</v>
      </c>
      <c r="C1374" s="1">
        <v>5.0</v>
      </c>
      <c r="D1374" s="1">
        <v>4.0</v>
      </c>
      <c r="E1374" s="1">
        <v>20.0</v>
      </c>
      <c r="F1374" s="1" t="s">
        <v>39</v>
      </c>
      <c r="G1374" s="1" t="s">
        <v>24</v>
      </c>
      <c r="H1374" s="6">
        <v>45243.0</v>
      </c>
      <c r="J1374" s="3">
        <f t="shared" si="2"/>
        <v>5</v>
      </c>
      <c r="K1374" s="4">
        <f t="shared" si="3"/>
        <v>4</v>
      </c>
      <c r="L1374" s="4">
        <f t="shared" si="4"/>
        <v>20</v>
      </c>
      <c r="S1374" s="1" t="s">
        <v>1411</v>
      </c>
      <c r="T1374" s="4" t="str">
        <f t="shared" si="5"/>
        <v>Sandwich</v>
      </c>
      <c r="U1374" s="4" t="str">
        <f t="shared" si="6"/>
        <v>Takeaway</v>
      </c>
      <c r="V1374" s="4" t="str">
        <f t="shared" si="7"/>
        <v>Digital Wallet</v>
      </c>
      <c r="W1374" s="4">
        <f t="shared" ref="W1374:Y1374" si="1381">IF(OR(J1374 = "ERROR", J1374 = ""), "UNKNOWN", J1374)</f>
        <v>5</v>
      </c>
      <c r="X1374" s="4">
        <f t="shared" si="1381"/>
        <v>4</v>
      </c>
      <c r="Y1374" s="4">
        <f t="shared" si="1381"/>
        <v>20</v>
      </c>
      <c r="Z1374" s="7">
        <f t="shared" si="9"/>
        <v>45243</v>
      </c>
    </row>
    <row r="1375">
      <c r="A1375" s="1" t="s">
        <v>1412</v>
      </c>
      <c r="B1375" s="1" t="s">
        <v>41</v>
      </c>
      <c r="C1375" s="1">
        <v>3.0</v>
      </c>
      <c r="E1375" s="1">
        <v>12.0</v>
      </c>
      <c r="G1375" s="1" t="s">
        <v>29</v>
      </c>
      <c r="H1375" s="1" t="s">
        <v>25</v>
      </c>
      <c r="J1375" s="3">
        <f t="shared" si="2"/>
        <v>3</v>
      </c>
      <c r="K1375" s="4">
        <f t="shared" si="3"/>
        <v>4</v>
      </c>
      <c r="L1375" s="4">
        <f t="shared" si="4"/>
        <v>12</v>
      </c>
      <c r="S1375" s="1" t="s">
        <v>1412</v>
      </c>
      <c r="T1375" s="4" t="str">
        <f t="shared" si="5"/>
        <v>Smoothie</v>
      </c>
      <c r="U1375" s="4" t="str">
        <f t="shared" si="6"/>
        <v>In-store</v>
      </c>
      <c r="V1375" s="4" t="str">
        <f t="shared" si="7"/>
        <v>UNKNOWN</v>
      </c>
      <c r="W1375" s="4">
        <f t="shared" ref="W1375:Y1375" si="1382">IF(OR(J1375 = "ERROR", J1375 = ""), "UNKNOWN", J1375)</f>
        <v>3</v>
      </c>
      <c r="X1375" s="4">
        <f t="shared" si="1382"/>
        <v>4</v>
      </c>
      <c r="Y1375" s="4">
        <f t="shared" si="1382"/>
        <v>12</v>
      </c>
      <c r="Z1375" s="4" t="str">
        <f t="shared" si="9"/>
        <v>UNKNOWN</v>
      </c>
    </row>
    <row r="1376">
      <c r="A1376" s="1" t="s">
        <v>1413</v>
      </c>
      <c r="B1376" s="1" t="s">
        <v>22</v>
      </c>
      <c r="C1376" s="1">
        <v>5.0</v>
      </c>
      <c r="D1376" s="1">
        <v>2.0</v>
      </c>
      <c r="E1376" s="1">
        <v>10.0</v>
      </c>
      <c r="F1376" s="1" t="s">
        <v>25</v>
      </c>
      <c r="H1376" s="2">
        <v>45152.0</v>
      </c>
      <c r="J1376" s="3">
        <f t="shared" si="2"/>
        <v>5</v>
      </c>
      <c r="K1376" s="4">
        <f t="shared" si="3"/>
        <v>2</v>
      </c>
      <c r="L1376" s="4">
        <f t="shared" si="4"/>
        <v>10</v>
      </c>
      <c r="S1376" s="1" t="s">
        <v>1413</v>
      </c>
      <c r="T1376" s="4" t="str">
        <f t="shared" si="5"/>
        <v>Coffee</v>
      </c>
      <c r="U1376" s="4" t="str">
        <f t="shared" si="6"/>
        <v>UNKNOWN</v>
      </c>
      <c r="V1376" s="4" t="str">
        <f t="shared" si="7"/>
        <v>UNKNOWN</v>
      </c>
      <c r="W1376" s="4">
        <f t="shared" ref="W1376:Y1376" si="1383">IF(OR(J1376 = "ERROR", J1376 = ""), "UNKNOWN", J1376)</f>
        <v>5</v>
      </c>
      <c r="X1376" s="4">
        <f t="shared" si="1383"/>
        <v>2</v>
      </c>
      <c r="Y1376" s="4">
        <f t="shared" si="1383"/>
        <v>10</v>
      </c>
      <c r="Z1376" s="5">
        <f t="shared" si="9"/>
        <v>45152</v>
      </c>
    </row>
    <row r="1377">
      <c r="A1377" s="1" t="s">
        <v>1414</v>
      </c>
      <c r="B1377" s="1" t="s">
        <v>30</v>
      </c>
      <c r="C1377" s="1">
        <v>4.0</v>
      </c>
      <c r="D1377" s="1">
        <v>4.0</v>
      </c>
      <c r="E1377" s="1">
        <v>16.0</v>
      </c>
      <c r="G1377" s="1" t="s">
        <v>24</v>
      </c>
      <c r="H1377" s="2">
        <v>45035.0</v>
      </c>
      <c r="J1377" s="3">
        <f t="shared" si="2"/>
        <v>4</v>
      </c>
      <c r="K1377" s="4">
        <f t="shared" si="3"/>
        <v>4</v>
      </c>
      <c r="L1377" s="4">
        <f t="shared" si="4"/>
        <v>16</v>
      </c>
      <c r="S1377" s="1" t="s">
        <v>1414</v>
      </c>
      <c r="T1377" s="4" t="str">
        <f t="shared" si="5"/>
        <v>UNKNOWN</v>
      </c>
      <c r="U1377" s="4" t="str">
        <f t="shared" si="6"/>
        <v>Takeaway</v>
      </c>
      <c r="V1377" s="4" t="str">
        <f t="shared" si="7"/>
        <v>UNKNOWN</v>
      </c>
      <c r="W1377" s="4">
        <f t="shared" ref="W1377:Y1377" si="1384">IF(OR(J1377 = "ERROR", J1377 = ""), "UNKNOWN", J1377)</f>
        <v>4</v>
      </c>
      <c r="X1377" s="4">
        <f t="shared" si="1384"/>
        <v>4</v>
      </c>
      <c r="Y1377" s="4">
        <f t="shared" si="1384"/>
        <v>16</v>
      </c>
      <c r="Z1377" s="5">
        <f t="shared" si="9"/>
        <v>45035</v>
      </c>
    </row>
    <row r="1378">
      <c r="A1378" s="1" t="s">
        <v>1415</v>
      </c>
      <c r="B1378" s="1" t="s">
        <v>25</v>
      </c>
      <c r="C1378" s="1">
        <v>2.0</v>
      </c>
      <c r="D1378" s="1">
        <v>2.0</v>
      </c>
      <c r="E1378" s="1">
        <v>4.0</v>
      </c>
      <c r="F1378" s="1" t="s">
        <v>23</v>
      </c>
      <c r="G1378" s="1" t="s">
        <v>24</v>
      </c>
      <c r="H1378" s="2">
        <v>44973.0</v>
      </c>
      <c r="J1378" s="3">
        <f t="shared" si="2"/>
        <v>2</v>
      </c>
      <c r="K1378" s="4">
        <f t="shared" si="3"/>
        <v>2</v>
      </c>
      <c r="L1378" s="4">
        <f t="shared" si="4"/>
        <v>4</v>
      </c>
      <c r="S1378" s="1" t="s">
        <v>1415</v>
      </c>
      <c r="T1378" s="4" t="str">
        <f t="shared" si="5"/>
        <v>UNKNOWN</v>
      </c>
      <c r="U1378" s="4" t="str">
        <f t="shared" si="6"/>
        <v>Takeaway</v>
      </c>
      <c r="V1378" s="4" t="str">
        <f t="shared" si="7"/>
        <v>Credit Card</v>
      </c>
      <c r="W1378" s="4">
        <f t="shared" ref="W1378:Y1378" si="1385">IF(OR(J1378 = "ERROR", J1378 = ""), "UNKNOWN", J1378)</f>
        <v>2</v>
      </c>
      <c r="X1378" s="4">
        <f t="shared" si="1385"/>
        <v>2</v>
      </c>
      <c r="Y1378" s="4">
        <f t="shared" si="1385"/>
        <v>4</v>
      </c>
      <c r="Z1378" s="5">
        <f t="shared" si="9"/>
        <v>44973</v>
      </c>
    </row>
    <row r="1379">
      <c r="A1379" s="1" t="s">
        <v>1416</v>
      </c>
      <c r="B1379" s="1" t="s">
        <v>25</v>
      </c>
      <c r="C1379" s="1">
        <v>2.0</v>
      </c>
      <c r="E1379" s="1">
        <v>2.0</v>
      </c>
      <c r="H1379" s="2">
        <v>45181.0</v>
      </c>
      <c r="J1379" s="3">
        <f t="shared" si="2"/>
        <v>2</v>
      </c>
      <c r="K1379" s="4">
        <f t="shared" si="3"/>
        <v>1</v>
      </c>
      <c r="L1379" s="4">
        <f t="shared" si="4"/>
        <v>2</v>
      </c>
      <c r="S1379" s="1" t="s">
        <v>1416</v>
      </c>
      <c r="T1379" s="4" t="str">
        <f t="shared" si="5"/>
        <v>UNKNOWN</v>
      </c>
      <c r="U1379" s="4" t="str">
        <f t="shared" si="6"/>
        <v>UNKNOWN</v>
      </c>
      <c r="V1379" s="4" t="str">
        <f t="shared" si="7"/>
        <v>UNKNOWN</v>
      </c>
      <c r="W1379" s="4">
        <f t="shared" ref="W1379:Y1379" si="1386">IF(OR(J1379 = "ERROR", J1379 = ""), "UNKNOWN", J1379)</f>
        <v>2</v>
      </c>
      <c r="X1379" s="4">
        <f t="shared" si="1386"/>
        <v>1</v>
      </c>
      <c r="Y1379" s="4">
        <f t="shared" si="1386"/>
        <v>2</v>
      </c>
      <c r="Z1379" s="5">
        <f t="shared" si="9"/>
        <v>45181</v>
      </c>
    </row>
    <row r="1380">
      <c r="A1380" s="1" t="s">
        <v>1417</v>
      </c>
      <c r="B1380" s="1" t="s">
        <v>22</v>
      </c>
      <c r="C1380" s="1">
        <v>5.0</v>
      </c>
      <c r="D1380" s="1">
        <v>2.0</v>
      </c>
      <c r="E1380" s="1">
        <v>10.0</v>
      </c>
      <c r="G1380" s="1" t="s">
        <v>24</v>
      </c>
      <c r="H1380" s="2">
        <v>45021.0</v>
      </c>
      <c r="J1380" s="3">
        <f t="shared" si="2"/>
        <v>5</v>
      </c>
      <c r="K1380" s="4">
        <f t="shared" si="3"/>
        <v>2</v>
      </c>
      <c r="L1380" s="4">
        <f t="shared" si="4"/>
        <v>10</v>
      </c>
      <c r="S1380" s="1" t="s">
        <v>1417</v>
      </c>
      <c r="T1380" s="4" t="str">
        <f t="shared" si="5"/>
        <v>Coffee</v>
      </c>
      <c r="U1380" s="4" t="str">
        <f t="shared" si="6"/>
        <v>Takeaway</v>
      </c>
      <c r="V1380" s="4" t="str">
        <f t="shared" si="7"/>
        <v>UNKNOWN</v>
      </c>
      <c r="W1380" s="4">
        <f t="shared" ref="W1380:Y1380" si="1387">IF(OR(J1380 = "ERROR", J1380 = ""), "UNKNOWN", J1380)</f>
        <v>5</v>
      </c>
      <c r="X1380" s="4">
        <f t="shared" si="1387"/>
        <v>2</v>
      </c>
      <c r="Y1380" s="4">
        <f t="shared" si="1387"/>
        <v>10</v>
      </c>
      <c r="Z1380" s="5">
        <f t="shared" si="9"/>
        <v>45021</v>
      </c>
    </row>
    <row r="1381">
      <c r="A1381" s="1" t="s">
        <v>1418</v>
      </c>
      <c r="B1381" s="1" t="s">
        <v>81</v>
      </c>
      <c r="C1381" s="1">
        <v>3.0</v>
      </c>
      <c r="E1381" s="1">
        <v>4.5</v>
      </c>
      <c r="J1381" s="3">
        <f t="shared" si="2"/>
        <v>3</v>
      </c>
      <c r="K1381" s="4">
        <f t="shared" si="3"/>
        <v>1.5</v>
      </c>
      <c r="L1381" s="4">
        <f t="shared" si="4"/>
        <v>4.5</v>
      </c>
      <c r="S1381" s="1" t="s">
        <v>1418</v>
      </c>
      <c r="T1381" s="4" t="str">
        <f t="shared" si="5"/>
        <v>Tea</v>
      </c>
      <c r="U1381" s="4" t="str">
        <f t="shared" si="6"/>
        <v>UNKNOWN</v>
      </c>
      <c r="V1381" s="4" t="str">
        <f t="shared" si="7"/>
        <v>UNKNOWN</v>
      </c>
      <c r="W1381" s="4">
        <f t="shared" ref="W1381:Y1381" si="1388">IF(OR(J1381 = "ERROR", J1381 = ""), "UNKNOWN", J1381)</f>
        <v>3</v>
      </c>
      <c r="X1381" s="4">
        <f t="shared" si="1388"/>
        <v>1.5</v>
      </c>
      <c r="Y1381" s="4">
        <f t="shared" si="1388"/>
        <v>4.5</v>
      </c>
      <c r="Z1381" s="4" t="str">
        <f t="shared" si="9"/>
        <v>UNKNOWN</v>
      </c>
    </row>
    <row r="1382">
      <c r="A1382" s="1" t="s">
        <v>1419</v>
      </c>
      <c r="B1382" s="1" t="s">
        <v>44</v>
      </c>
      <c r="C1382" s="1">
        <v>5.0</v>
      </c>
      <c r="D1382" s="1">
        <v>4.0</v>
      </c>
      <c r="E1382" s="1">
        <v>20.0</v>
      </c>
      <c r="F1382" s="1" t="s">
        <v>23</v>
      </c>
      <c r="G1382" s="1" t="s">
        <v>29</v>
      </c>
      <c r="H1382" s="2">
        <v>45083.0</v>
      </c>
      <c r="J1382" s="3">
        <f t="shared" si="2"/>
        <v>5</v>
      </c>
      <c r="K1382" s="4">
        <f t="shared" si="3"/>
        <v>4</v>
      </c>
      <c r="L1382" s="4">
        <f t="shared" si="4"/>
        <v>20</v>
      </c>
      <c r="S1382" s="1" t="s">
        <v>1419</v>
      </c>
      <c r="T1382" s="4" t="str">
        <f t="shared" si="5"/>
        <v>Sandwich</v>
      </c>
      <c r="U1382" s="4" t="str">
        <f t="shared" si="6"/>
        <v>In-store</v>
      </c>
      <c r="V1382" s="4" t="str">
        <f t="shared" si="7"/>
        <v>Credit Card</v>
      </c>
      <c r="W1382" s="4">
        <f t="shared" ref="W1382:Y1382" si="1389">IF(OR(J1382 = "ERROR", J1382 = ""), "UNKNOWN", J1382)</f>
        <v>5</v>
      </c>
      <c r="X1382" s="4">
        <f t="shared" si="1389"/>
        <v>4</v>
      </c>
      <c r="Y1382" s="4">
        <f t="shared" si="1389"/>
        <v>20</v>
      </c>
      <c r="Z1382" s="5">
        <f t="shared" si="9"/>
        <v>45083</v>
      </c>
    </row>
    <row r="1383">
      <c r="A1383" s="1" t="s">
        <v>1420</v>
      </c>
      <c r="B1383" s="1" t="s">
        <v>41</v>
      </c>
      <c r="C1383" s="1">
        <v>1.0</v>
      </c>
      <c r="D1383" s="1">
        <v>4.0</v>
      </c>
      <c r="E1383" s="1">
        <v>4.0</v>
      </c>
      <c r="F1383" s="1" t="s">
        <v>28</v>
      </c>
      <c r="G1383" s="1" t="s">
        <v>25</v>
      </c>
      <c r="H1383" s="2">
        <v>45139.0</v>
      </c>
      <c r="J1383" s="3">
        <f t="shared" si="2"/>
        <v>1</v>
      </c>
      <c r="K1383" s="4">
        <f t="shared" si="3"/>
        <v>4</v>
      </c>
      <c r="L1383" s="4">
        <f t="shared" si="4"/>
        <v>4</v>
      </c>
      <c r="S1383" s="1" t="s">
        <v>1420</v>
      </c>
      <c r="T1383" s="4" t="str">
        <f t="shared" si="5"/>
        <v>Smoothie</v>
      </c>
      <c r="U1383" s="4" t="str">
        <f t="shared" si="6"/>
        <v>UNKNOWN</v>
      </c>
      <c r="V1383" s="4" t="str">
        <f t="shared" si="7"/>
        <v>Cash</v>
      </c>
      <c r="W1383" s="4">
        <f t="shared" ref="W1383:Y1383" si="1390">IF(OR(J1383 = "ERROR", J1383 = ""), "UNKNOWN", J1383)</f>
        <v>1</v>
      </c>
      <c r="X1383" s="4">
        <f t="shared" si="1390"/>
        <v>4</v>
      </c>
      <c r="Y1383" s="4">
        <f t="shared" si="1390"/>
        <v>4</v>
      </c>
      <c r="Z1383" s="5">
        <f t="shared" si="9"/>
        <v>45139</v>
      </c>
    </row>
    <row r="1384">
      <c r="A1384" s="1" t="s">
        <v>1421</v>
      </c>
      <c r="B1384" s="1" t="s">
        <v>81</v>
      </c>
      <c r="C1384" s="1">
        <v>5.0</v>
      </c>
      <c r="D1384" s="1">
        <v>1.5</v>
      </c>
      <c r="E1384" s="1">
        <v>7.5</v>
      </c>
      <c r="H1384" s="6">
        <v>45259.0</v>
      </c>
      <c r="J1384" s="3">
        <f t="shared" si="2"/>
        <v>5</v>
      </c>
      <c r="K1384" s="4">
        <f t="shared" si="3"/>
        <v>1.5</v>
      </c>
      <c r="L1384" s="4">
        <f t="shared" si="4"/>
        <v>7.5</v>
      </c>
      <c r="S1384" s="1" t="s">
        <v>1421</v>
      </c>
      <c r="T1384" s="4" t="str">
        <f t="shared" si="5"/>
        <v>Tea</v>
      </c>
      <c r="U1384" s="4" t="str">
        <f t="shared" si="6"/>
        <v>UNKNOWN</v>
      </c>
      <c r="V1384" s="4" t="str">
        <f t="shared" si="7"/>
        <v>UNKNOWN</v>
      </c>
      <c r="W1384" s="4">
        <f t="shared" ref="W1384:Y1384" si="1391">IF(OR(J1384 = "ERROR", J1384 = ""), "UNKNOWN", J1384)</f>
        <v>5</v>
      </c>
      <c r="X1384" s="4">
        <f t="shared" si="1391"/>
        <v>1.5</v>
      </c>
      <c r="Y1384" s="4">
        <f t="shared" si="1391"/>
        <v>7.5</v>
      </c>
      <c r="Z1384" s="7">
        <f t="shared" si="9"/>
        <v>45259</v>
      </c>
    </row>
    <row r="1385">
      <c r="A1385" s="1" t="s">
        <v>1422</v>
      </c>
      <c r="B1385" s="1" t="s">
        <v>41</v>
      </c>
      <c r="C1385" s="1">
        <v>2.0</v>
      </c>
      <c r="D1385" s="1">
        <v>4.0</v>
      </c>
      <c r="E1385" s="1">
        <v>8.0</v>
      </c>
      <c r="H1385" s="2">
        <v>45124.0</v>
      </c>
      <c r="J1385" s="3">
        <f t="shared" si="2"/>
        <v>2</v>
      </c>
      <c r="K1385" s="4">
        <f t="shared" si="3"/>
        <v>4</v>
      </c>
      <c r="L1385" s="4">
        <f t="shared" si="4"/>
        <v>8</v>
      </c>
      <c r="S1385" s="1" t="s">
        <v>1422</v>
      </c>
      <c r="T1385" s="4" t="str">
        <f t="shared" si="5"/>
        <v>Smoothie</v>
      </c>
      <c r="U1385" s="4" t="str">
        <f t="shared" si="6"/>
        <v>UNKNOWN</v>
      </c>
      <c r="V1385" s="4" t="str">
        <f t="shared" si="7"/>
        <v>UNKNOWN</v>
      </c>
      <c r="W1385" s="4">
        <f t="shared" ref="W1385:Y1385" si="1392">IF(OR(J1385 = "ERROR", J1385 = ""), "UNKNOWN", J1385)</f>
        <v>2</v>
      </c>
      <c r="X1385" s="4">
        <f t="shared" si="1392"/>
        <v>4</v>
      </c>
      <c r="Y1385" s="4">
        <f t="shared" si="1392"/>
        <v>8</v>
      </c>
      <c r="Z1385" s="5">
        <f t="shared" si="9"/>
        <v>45124</v>
      </c>
    </row>
    <row r="1386">
      <c r="A1386" s="1" t="s">
        <v>1423</v>
      </c>
      <c r="C1386" s="1">
        <v>5.0</v>
      </c>
      <c r="D1386" s="1">
        <v>5.0</v>
      </c>
      <c r="E1386" s="1">
        <v>25.0</v>
      </c>
      <c r="F1386" s="1" t="s">
        <v>39</v>
      </c>
      <c r="G1386" s="1" t="s">
        <v>24</v>
      </c>
      <c r="H1386" s="2">
        <v>45130.0</v>
      </c>
      <c r="J1386" s="3">
        <f t="shared" si="2"/>
        <v>5</v>
      </c>
      <c r="K1386" s="4">
        <f t="shared" si="3"/>
        <v>5</v>
      </c>
      <c r="L1386" s="4">
        <f t="shared" si="4"/>
        <v>25</v>
      </c>
      <c r="S1386" s="1" t="s">
        <v>1423</v>
      </c>
      <c r="T1386" s="4" t="str">
        <f t="shared" si="5"/>
        <v>UNKNOWN</v>
      </c>
      <c r="U1386" s="4" t="str">
        <f t="shared" si="6"/>
        <v>Takeaway</v>
      </c>
      <c r="V1386" s="4" t="str">
        <f t="shared" si="7"/>
        <v>Digital Wallet</v>
      </c>
      <c r="W1386" s="4">
        <f t="shared" ref="W1386:Y1386" si="1393">IF(OR(J1386 = "ERROR", J1386 = ""), "UNKNOWN", J1386)</f>
        <v>5</v>
      </c>
      <c r="X1386" s="4">
        <f t="shared" si="1393"/>
        <v>5</v>
      </c>
      <c r="Y1386" s="4">
        <f t="shared" si="1393"/>
        <v>25</v>
      </c>
      <c r="Z1386" s="5">
        <f t="shared" si="9"/>
        <v>45130</v>
      </c>
    </row>
    <row r="1387">
      <c r="A1387" s="1" t="s">
        <v>1424</v>
      </c>
      <c r="B1387" s="1" t="s">
        <v>30</v>
      </c>
      <c r="C1387" s="1">
        <v>2.0</v>
      </c>
      <c r="D1387" s="1">
        <v>1.5</v>
      </c>
      <c r="E1387" s="1">
        <v>3.0</v>
      </c>
      <c r="H1387" s="2">
        <v>45064.0</v>
      </c>
      <c r="J1387" s="3">
        <f t="shared" si="2"/>
        <v>2</v>
      </c>
      <c r="K1387" s="4">
        <f t="shared" si="3"/>
        <v>1.5</v>
      </c>
      <c r="L1387" s="4">
        <f t="shared" si="4"/>
        <v>3</v>
      </c>
      <c r="S1387" s="1" t="s">
        <v>1424</v>
      </c>
      <c r="T1387" s="4" t="str">
        <f t="shared" si="5"/>
        <v>UNKNOWN</v>
      </c>
      <c r="U1387" s="4" t="str">
        <f t="shared" si="6"/>
        <v>UNKNOWN</v>
      </c>
      <c r="V1387" s="4" t="str">
        <f t="shared" si="7"/>
        <v>UNKNOWN</v>
      </c>
      <c r="W1387" s="4">
        <f t="shared" ref="W1387:Y1387" si="1394">IF(OR(J1387 = "ERROR", J1387 = ""), "UNKNOWN", J1387)</f>
        <v>2</v>
      </c>
      <c r="X1387" s="4">
        <f t="shared" si="1394"/>
        <v>1.5</v>
      </c>
      <c r="Y1387" s="4">
        <f t="shared" si="1394"/>
        <v>3</v>
      </c>
      <c r="Z1387" s="5">
        <f t="shared" si="9"/>
        <v>45064</v>
      </c>
    </row>
    <row r="1388">
      <c r="A1388" s="1" t="s">
        <v>1425</v>
      </c>
      <c r="C1388" s="1">
        <v>4.0</v>
      </c>
      <c r="D1388" s="1">
        <v>3.0</v>
      </c>
      <c r="E1388" s="1">
        <v>12.0</v>
      </c>
      <c r="F1388" s="1" t="s">
        <v>28</v>
      </c>
      <c r="G1388" s="1" t="s">
        <v>24</v>
      </c>
      <c r="H1388" s="2">
        <v>45093.0</v>
      </c>
      <c r="J1388" s="3">
        <f t="shared" si="2"/>
        <v>4</v>
      </c>
      <c r="K1388" s="4">
        <f t="shared" si="3"/>
        <v>3</v>
      </c>
      <c r="L1388" s="4">
        <f t="shared" si="4"/>
        <v>12</v>
      </c>
      <c r="S1388" s="1" t="s">
        <v>1425</v>
      </c>
      <c r="T1388" s="4" t="str">
        <f t="shared" si="5"/>
        <v>UNKNOWN</v>
      </c>
      <c r="U1388" s="4" t="str">
        <f t="shared" si="6"/>
        <v>Takeaway</v>
      </c>
      <c r="V1388" s="4" t="str">
        <f t="shared" si="7"/>
        <v>Cash</v>
      </c>
      <c r="W1388" s="4">
        <f t="shared" ref="W1388:Y1388" si="1395">IF(OR(J1388 = "ERROR", J1388 = ""), "UNKNOWN", J1388)</f>
        <v>4</v>
      </c>
      <c r="X1388" s="4">
        <f t="shared" si="1395"/>
        <v>3</v>
      </c>
      <c r="Y1388" s="4">
        <f t="shared" si="1395"/>
        <v>12</v>
      </c>
      <c r="Z1388" s="5">
        <f t="shared" si="9"/>
        <v>45093</v>
      </c>
    </row>
    <row r="1389">
      <c r="A1389" s="1" t="s">
        <v>1426</v>
      </c>
      <c r="B1389" s="1" t="s">
        <v>27</v>
      </c>
      <c r="C1389" s="1">
        <v>2.0</v>
      </c>
      <c r="D1389" s="1">
        <v>3.0</v>
      </c>
      <c r="E1389" s="1">
        <v>6.0</v>
      </c>
      <c r="H1389" s="2">
        <v>45172.0</v>
      </c>
      <c r="J1389" s="3">
        <f t="shared" si="2"/>
        <v>2</v>
      </c>
      <c r="K1389" s="4">
        <f t="shared" si="3"/>
        <v>3</v>
      </c>
      <c r="L1389" s="4">
        <f t="shared" si="4"/>
        <v>6</v>
      </c>
      <c r="S1389" s="1" t="s">
        <v>1426</v>
      </c>
      <c r="T1389" s="4" t="str">
        <f t="shared" si="5"/>
        <v>Cake</v>
      </c>
      <c r="U1389" s="4" t="str">
        <f t="shared" si="6"/>
        <v>UNKNOWN</v>
      </c>
      <c r="V1389" s="4" t="str">
        <f t="shared" si="7"/>
        <v>UNKNOWN</v>
      </c>
      <c r="W1389" s="4">
        <f t="shared" ref="W1389:Y1389" si="1396">IF(OR(J1389 = "ERROR", J1389 = ""), "UNKNOWN", J1389)</f>
        <v>2</v>
      </c>
      <c r="X1389" s="4">
        <f t="shared" si="1396"/>
        <v>3</v>
      </c>
      <c r="Y1389" s="4">
        <f t="shared" si="1396"/>
        <v>6</v>
      </c>
      <c r="Z1389" s="5">
        <f t="shared" si="9"/>
        <v>45172</v>
      </c>
    </row>
    <row r="1390">
      <c r="A1390" s="1" t="s">
        <v>1427</v>
      </c>
      <c r="B1390" s="1" t="s">
        <v>44</v>
      </c>
      <c r="C1390" s="1">
        <v>5.0</v>
      </c>
      <c r="D1390" s="1">
        <v>4.0</v>
      </c>
      <c r="E1390" s="1">
        <v>20.0</v>
      </c>
      <c r="G1390" s="1" t="s">
        <v>24</v>
      </c>
      <c r="H1390" s="2">
        <v>45048.0</v>
      </c>
      <c r="J1390" s="3">
        <f t="shared" si="2"/>
        <v>5</v>
      </c>
      <c r="K1390" s="4">
        <f t="shared" si="3"/>
        <v>4</v>
      </c>
      <c r="L1390" s="4">
        <f t="shared" si="4"/>
        <v>20</v>
      </c>
      <c r="S1390" s="1" t="s">
        <v>1427</v>
      </c>
      <c r="T1390" s="4" t="str">
        <f t="shared" si="5"/>
        <v>Sandwich</v>
      </c>
      <c r="U1390" s="4" t="str">
        <f t="shared" si="6"/>
        <v>Takeaway</v>
      </c>
      <c r="V1390" s="4" t="str">
        <f t="shared" si="7"/>
        <v>UNKNOWN</v>
      </c>
      <c r="W1390" s="4">
        <f t="shared" ref="W1390:Y1390" si="1397">IF(OR(J1390 = "ERROR", J1390 = ""), "UNKNOWN", J1390)</f>
        <v>5</v>
      </c>
      <c r="X1390" s="4">
        <f t="shared" si="1397"/>
        <v>4</v>
      </c>
      <c r="Y1390" s="4">
        <f t="shared" si="1397"/>
        <v>20</v>
      </c>
      <c r="Z1390" s="5">
        <f t="shared" si="9"/>
        <v>45048</v>
      </c>
    </row>
    <row r="1391">
      <c r="A1391" s="1" t="s">
        <v>1428</v>
      </c>
      <c r="B1391" s="1" t="s">
        <v>44</v>
      </c>
      <c r="C1391" s="1">
        <v>1.0</v>
      </c>
      <c r="D1391" s="1" t="s">
        <v>25</v>
      </c>
      <c r="E1391" s="1">
        <v>4.0</v>
      </c>
      <c r="F1391" s="1" t="s">
        <v>28</v>
      </c>
      <c r="G1391" s="1" t="s">
        <v>29</v>
      </c>
      <c r="H1391" s="6">
        <v>45213.0</v>
      </c>
      <c r="J1391" s="3">
        <f t="shared" si="2"/>
        <v>1</v>
      </c>
      <c r="K1391" s="4">
        <f t="shared" si="3"/>
        <v>4</v>
      </c>
      <c r="L1391" s="4">
        <f t="shared" si="4"/>
        <v>4</v>
      </c>
      <c r="S1391" s="1" t="s">
        <v>1428</v>
      </c>
      <c r="T1391" s="4" t="str">
        <f t="shared" si="5"/>
        <v>Sandwich</v>
      </c>
      <c r="U1391" s="4" t="str">
        <f t="shared" si="6"/>
        <v>In-store</v>
      </c>
      <c r="V1391" s="4" t="str">
        <f t="shared" si="7"/>
        <v>Cash</v>
      </c>
      <c r="W1391" s="4">
        <f t="shared" ref="W1391:Y1391" si="1398">IF(OR(J1391 = "ERROR", J1391 = ""), "UNKNOWN", J1391)</f>
        <v>1</v>
      </c>
      <c r="X1391" s="4">
        <f t="shared" si="1398"/>
        <v>4</v>
      </c>
      <c r="Y1391" s="4">
        <f t="shared" si="1398"/>
        <v>4</v>
      </c>
      <c r="Z1391" s="7">
        <f t="shared" si="9"/>
        <v>45213</v>
      </c>
    </row>
    <row r="1392">
      <c r="A1392" s="1" t="s">
        <v>1429</v>
      </c>
      <c r="B1392" s="1" t="s">
        <v>32</v>
      </c>
      <c r="C1392" s="1">
        <v>1.0</v>
      </c>
      <c r="D1392" s="1">
        <v>1.0</v>
      </c>
      <c r="E1392" s="1">
        <v>1.0</v>
      </c>
      <c r="G1392" s="1" t="s">
        <v>29</v>
      </c>
      <c r="H1392" s="2">
        <v>45233.0</v>
      </c>
      <c r="J1392" s="3">
        <f t="shared" si="2"/>
        <v>1</v>
      </c>
      <c r="K1392" s="4">
        <f t="shared" si="3"/>
        <v>1</v>
      </c>
      <c r="L1392" s="4">
        <f t="shared" si="4"/>
        <v>1</v>
      </c>
      <c r="S1392" s="1" t="s">
        <v>1429</v>
      </c>
      <c r="T1392" s="4" t="str">
        <f t="shared" si="5"/>
        <v>Cookie</v>
      </c>
      <c r="U1392" s="4" t="str">
        <f t="shared" si="6"/>
        <v>In-store</v>
      </c>
      <c r="V1392" s="4" t="str">
        <f t="shared" si="7"/>
        <v>UNKNOWN</v>
      </c>
      <c r="W1392" s="4">
        <f t="shared" ref="W1392:Y1392" si="1399">IF(OR(J1392 = "ERROR", J1392 = ""), "UNKNOWN", J1392)</f>
        <v>1</v>
      </c>
      <c r="X1392" s="4">
        <f t="shared" si="1399"/>
        <v>1</v>
      </c>
      <c r="Y1392" s="4">
        <f t="shared" si="1399"/>
        <v>1</v>
      </c>
      <c r="Z1392" s="5">
        <f t="shared" si="9"/>
        <v>45233</v>
      </c>
    </row>
    <row r="1393">
      <c r="A1393" s="1" t="s">
        <v>1430</v>
      </c>
      <c r="B1393" s="1" t="s">
        <v>32</v>
      </c>
      <c r="C1393" s="1">
        <v>1.0</v>
      </c>
      <c r="D1393" s="1">
        <v>1.0</v>
      </c>
      <c r="E1393" s="1">
        <v>1.0</v>
      </c>
      <c r="F1393" s="1" t="s">
        <v>23</v>
      </c>
      <c r="H1393" s="1" t="s">
        <v>25</v>
      </c>
      <c r="J1393" s="3">
        <f t="shared" si="2"/>
        <v>1</v>
      </c>
      <c r="K1393" s="4">
        <f t="shared" si="3"/>
        <v>1</v>
      </c>
      <c r="L1393" s="4">
        <f t="shared" si="4"/>
        <v>1</v>
      </c>
      <c r="S1393" s="1" t="s">
        <v>1430</v>
      </c>
      <c r="T1393" s="4" t="str">
        <f t="shared" si="5"/>
        <v>Cookie</v>
      </c>
      <c r="U1393" s="4" t="str">
        <f t="shared" si="6"/>
        <v>UNKNOWN</v>
      </c>
      <c r="V1393" s="4" t="str">
        <f t="shared" si="7"/>
        <v>Credit Card</v>
      </c>
      <c r="W1393" s="4">
        <f t="shared" ref="W1393:Y1393" si="1400">IF(OR(J1393 = "ERROR", J1393 = ""), "UNKNOWN", J1393)</f>
        <v>1</v>
      </c>
      <c r="X1393" s="4">
        <f t="shared" si="1400"/>
        <v>1</v>
      </c>
      <c r="Y1393" s="4">
        <f t="shared" si="1400"/>
        <v>1</v>
      </c>
      <c r="Z1393" s="4" t="str">
        <f t="shared" si="9"/>
        <v>UNKNOWN</v>
      </c>
    </row>
    <row r="1394">
      <c r="A1394" s="1" t="s">
        <v>1431</v>
      </c>
      <c r="B1394" s="1" t="s">
        <v>55</v>
      </c>
      <c r="C1394" s="1">
        <v>2.0</v>
      </c>
      <c r="D1394" s="1">
        <v>3.0</v>
      </c>
      <c r="E1394" s="1">
        <v>6.0</v>
      </c>
      <c r="F1394" s="1" t="s">
        <v>28</v>
      </c>
      <c r="G1394" s="1" t="s">
        <v>24</v>
      </c>
      <c r="H1394" s="2">
        <v>44964.0</v>
      </c>
      <c r="J1394" s="3">
        <f t="shared" si="2"/>
        <v>2</v>
      </c>
      <c r="K1394" s="4">
        <f t="shared" si="3"/>
        <v>3</v>
      </c>
      <c r="L1394" s="4">
        <f t="shared" si="4"/>
        <v>6</v>
      </c>
      <c r="S1394" s="1" t="s">
        <v>1431</v>
      </c>
      <c r="T1394" s="4" t="str">
        <f t="shared" si="5"/>
        <v>Juice</v>
      </c>
      <c r="U1394" s="4" t="str">
        <f t="shared" si="6"/>
        <v>Takeaway</v>
      </c>
      <c r="V1394" s="4" t="str">
        <f t="shared" si="7"/>
        <v>Cash</v>
      </c>
      <c r="W1394" s="4">
        <f t="shared" ref="W1394:Y1394" si="1401">IF(OR(J1394 = "ERROR", J1394 = ""), "UNKNOWN", J1394)</f>
        <v>2</v>
      </c>
      <c r="X1394" s="4">
        <f t="shared" si="1401"/>
        <v>3</v>
      </c>
      <c r="Y1394" s="4">
        <f t="shared" si="1401"/>
        <v>6</v>
      </c>
      <c r="Z1394" s="5">
        <f t="shared" si="9"/>
        <v>44964</v>
      </c>
    </row>
    <row r="1395">
      <c r="A1395" s="1" t="s">
        <v>1432</v>
      </c>
      <c r="B1395" s="1" t="s">
        <v>44</v>
      </c>
      <c r="C1395" s="1">
        <v>5.0</v>
      </c>
      <c r="D1395" s="1" t="s">
        <v>25</v>
      </c>
      <c r="E1395" s="1">
        <v>20.0</v>
      </c>
      <c r="F1395" s="1" t="s">
        <v>23</v>
      </c>
      <c r="G1395" s="1" t="s">
        <v>24</v>
      </c>
      <c r="H1395" s="2">
        <v>44994.0</v>
      </c>
      <c r="J1395" s="3">
        <f t="shared" si="2"/>
        <v>5</v>
      </c>
      <c r="K1395" s="4">
        <f t="shared" si="3"/>
        <v>4</v>
      </c>
      <c r="L1395" s="4">
        <f t="shared" si="4"/>
        <v>20</v>
      </c>
      <c r="S1395" s="1" t="s">
        <v>1432</v>
      </c>
      <c r="T1395" s="4" t="str">
        <f t="shared" si="5"/>
        <v>Sandwich</v>
      </c>
      <c r="U1395" s="4" t="str">
        <f t="shared" si="6"/>
        <v>Takeaway</v>
      </c>
      <c r="V1395" s="4" t="str">
        <f t="shared" si="7"/>
        <v>Credit Card</v>
      </c>
      <c r="W1395" s="4">
        <f t="shared" ref="W1395:Y1395" si="1402">IF(OR(J1395 = "ERROR", J1395 = ""), "UNKNOWN", J1395)</f>
        <v>5</v>
      </c>
      <c r="X1395" s="4">
        <f t="shared" si="1402"/>
        <v>4</v>
      </c>
      <c r="Y1395" s="4">
        <f t="shared" si="1402"/>
        <v>20</v>
      </c>
      <c r="Z1395" s="5">
        <f t="shared" si="9"/>
        <v>44994</v>
      </c>
    </row>
    <row r="1396">
      <c r="A1396" s="1" t="s">
        <v>1433</v>
      </c>
      <c r="B1396" s="1" t="s">
        <v>44</v>
      </c>
      <c r="C1396" s="1">
        <v>4.0</v>
      </c>
      <c r="D1396" s="1">
        <v>4.0</v>
      </c>
      <c r="E1396" s="1">
        <v>16.0</v>
      </c>
      <c r="F1396" s="1" t="s">
        <v>39</v>
      </c>
      <c r="G1396" s="1" t="s">
        <v>30</v>
      </c>
      <c r="H1396" s="2">
        <v>44941.0</v>
      </c>
      <c r="J1396" s="3">
        <f t="shared" si="2"/>
        <v>4</v>
      </c>
      <c r="K1396" s="4">
        <f t="shared" si="3"/>
        <v>4</v>
      </c>
      <c r="L1396" s="4">
        <f t="shared" si="4"/>
        <v>16</v>
      </c>
      <c r="S1396" s="1" t="s">
        <v>1433</v>
      </c>
      <c r="T1396" s="4" t="str">
        <f t="shared" si="5"/>
        <v>Sandwich</v>
      </c>
      <c r="U1396" s="4" t="str">
        <f t="shared" si="6"/>
        <v>UNKNOWN</v>
      </c>
      <c r="V1396" s="4" t="str">
        <f t="shared" si="7"/>
        <v>Digital Wallet</v>
      </c>
      <c r="W1396" s="4">
        <f t="shared" ref="W1396:Y1396" si="1403">IF(OR(J1396 = "ERROR", J1396 = ""), "UNKNOWN", J1396)</f>
        <v>4</v>
      </c>
      <c r="X1396" s="4">
        <f t="shared" si="1403"/>
        <v>4</v>
      </c>
      <c r="Y1396" s="4">
        <f t="shared" si="1403"/>
        <v>16</v>
      </c>
      <c r="Z1396" s="5">
        <f t="shared" si="9"/>
        <v>44941</v>
      </c>
    </row>
    <row r="1397">
      <c r="A1397" s="1" t="s">
        <v>1434</v>
      </c>
      <c r="B1397" s="1" t="s">
        <v>55</v>
      </c>
      <c r="C1397" s="1">
        <v>1.0</v>
      </c>
      <c r="D1397" s="1">
        <v>3.0</v>
      </c>
      <c r="E1397" s="1">
        <v>3.0</v>
      </c>
      <c r="F1397" s="1" t="s">
        <v>28</v>
      </c>
      <c r="G1397" s="1" t="s">
        <v>29</v>
      </c>
      <c r="H1397" s="2">
        <v>45126.0</v>
      </c>
      <c r="J1397" s="3">
        <f t="shared" si="2"/>
        <v>1</v>
      </c>
      <c r="K1397" s="4">
        <f t="shared" si="3"/>
        <v>3</v>
      </c>
      <c r="L1397" s="4">
        <f t="shared" si="4"/>
        <v>3</v>
      </c>
      <c r="S1397" s="1" t="s">
        <v>1434</v>
      </c>
      <c r="T1397" s="4" t="str">
        <f t="shared" si="5"/>
        <v>Juice</v>
      </c>
      <c r="U1397" s="4" t="str">
        <f t="shared" si="6"/>
        <v>In-store</v>
      </c>
      <c r="V1397" s="4" t="str">
        <f t="shared" si="7"/>
        <v>Cash</v>
      </c>
      <c r="W1397" s="4">
        <f t="shared" ref="W1397:Y1397" si="1404">IF(OR(J1397 = "ERROR", J1397 = ""), "UNKNOWN", J1397)</f>
        <v>1</v>
      </c>
      <c r="X1397" s="4">
        <f t="shared" si="1404"/>
        <v>3</v>
      </c>
      <c r="Y1397" s="4">
        <f t="shared" si="1404"/>
        <v>3</v>
      </c>
      <c r="Z1397" s="5">
        <f t="shared" si="9"/>
        <v>45126</v>
      </c>
    </row>
    <row r="1398">
      <c r="A1398" s="1" t="s">
        <v>1435</v>
      </c>
      <c r="B1398" s="1" t="s">
        <v>27</v>
      </c>
      <c r="C1398" s="1">
        <v>4.0</v>
      </c>
      <c r="D1398" s="1" t="s">
        <v>25</v>
      </c>
      <c r="E1398" s="1">
        <v>12.0</v>
      </c>
      <c r="F1398" s="1" t="s">
        <v>28</v>
      </c>
      <c r="G1398" s="1" t="s">
        <v>29</v>
      </c>
      <c r="H1398" s="2">
        <v>45116.0</v>
      </c>
      <c r="J1398" s="3">
        <f t="shared" si="2"/>
        <v>4</v>
      </c>
      <c r="K1398" s="4">
        <f t="shared" si="3"/>
        <v>3</v>
      </c>
      <c r="L1398" s="4">
        <f t="shared" si="4"/>
        <v>12</v>
      </c>
      <c r="S1398" s="1" t="s">
        <v>1435</v>
      </c>
      <c r="T1398" s="4" t="str">
        <f t="shared" si="5"/>
        <v>Cake</v>
      </c>
      <c r="U1398" s="4" t="str">
        <f t="shared" si="6"/>
        <v>In-store</v>
      </c>
      <c r="V1398" s="4" t="str">
        <f t="shared" si="7"/>
        <v>Cash</v>
      </c>
      <c r="W1398" s="4">
        <f t="shared" ref="W1398:Y1398" si="1405">IF(OR(J1398 = "ERROR", J1398 = ""), "UNKNOWN", J1398)</f>
        <v>4</v>
      </c>
      <c r="X1398" s="4">
        <f t="shared" si="1405"/>
        <v>3</v>
      </c>
      <c r="Y1398" s="4">
        <f t="shared" si="1405"/>
        <v>12</v>
      </c>
      <c r="Z1398" s="5">
        <f t="shared" si="9"/>
        <v>45116</v>
      </c>
    </row>
    <row r="1399">
      <c r="A1399" s="1" t="s">
        <v>1436</v>
      </c>
      <c r="B1399" s="1" t="s">
        <v>41</v>
      </c>
      <c r="C1399" s="1">
        <v>2.0</v>
      </c>
      <c r="D1399" s="1" t="s">
        <v>30</v>
      </c>
      <c r="E1399" s="1">
        <v>8.0</v>
      </c>
      <c r="F1399" s="1" t="s">
        <v>23</v>
      </c>
      <c r="H1399" s="2">
        <v>44948.0</v>
      </c>
      <c r="J1399" s="3">
        <f t="shared" si="2"/>
        <v>2</v>
      </c>
      <c r="K1399" s="4">
        <f t="shared" si="3"/>
        <v>4</v>
      </c>
      <c r="L1399" s="4">
        <f t="shared" si="4"/>
        <v>8</v>
      </c>
      <c r="S1399" s="1" t="s">
        <v>1436</v>
      </c>
      <c r="T1399" s="4" t="str">
        <f t="shared" si="5"/>
        <v>Smoothie</v>
      </c>
      <c r="U1399" s="4" t="str">
        <f t="shared" si="6"/>
        <v>UNKNOWN</v>
      </c>
      <c r="V1399" s="4" t="str">
        <f t="shared" si="7"/>
        <v>Credit Card</v>
      </c>
      <c r="W1399" s="4">
        <f t="shared" ref="W1399:Y1399" si="1406">IF(OR(J1399 = "ERROR", J1399 = ""), "UNKNOWN", J1399)</f>
        <v>2</v>
      </c>
      <c r="X1399" s="4">
        <f t="shared" si="1406"/>
        <v>4</v>
      </c>
      <c r="Y1399" s="4">
        <f t="shared" si="1406"/>
        <v>8</v>
      </c>
      <c r="Z1399" s="5">
        <f t="shared" si="9"/>
        <v>44948</v>
      </c>
    </row>
    <row r="1400">
      <c r="A1400" s="1" t="s">
        <v>1437</v>
      </c>
      <c r="B1400" s="1" t="s">
        <v>81</v>
      </c>
      <c r="C1400" s="1">
        <v>5.0</v>
      </c>
      <c r="D1400" s="1">
        <v>1.5</v>
      </c>
      <c r="E1400" s="1">
        <v>7.5</v>
      </c>
      <c r="F1400" s="1" t="s">
        <v>39</v>
      </c>
      <c r="H1400" s="2">
        <v>44946.0</v>
      </c>
      <c r="J1400" s="3">
        <f t="shared" si="2"/>
        <v>5</v>
      </c>
      <c r="K1400" s="4">
        <f t="shared" si="3"/>
        <v>1.5</v>
      </c>
      <c r="L1400" s="4">
        <f t="shared" si="4"/>
        <v>7.5</v>
      </c>
      <c r="S1400" s="1" t="s">
        <v>1437</v>
      </c>
      <c r="T1400" s="4" t="str">
        <f t="shared" si="5"/>
        <v>Tea</v>
      </c>
      <c r="U1400" s="4" t="str">
        <f t="shared" si="6"/>
        <v>UNKNOWN</v>
      </c>
      <c r="V1400" s="4" t="str">
        <f t="shared" si="7"/>
        <v>Digital Wallet</v>
      </c>
      <c r="W1400" s="4">
        <f t="shared" ref="W1400:Y1400" si="1407">IF(OR(J1400 = "ERROR", J1400 = ""), "UNKNOWN", J1400)</f>
        <v>5</v>
      </c>
      <c r="X1400" s="4">
        <f t="shared" si="1407"/>
        <v>1.5</v>
      </c>
      <c r="Y1400" s="4">
        <f t="shared" si="1407"/>
        <v>7.5</v>
      </c>
      <c r="Z1400" s="5">
        <f t="shared" si="9"/>
        <v>44946</v>
      </c>
    </row>
    <row r="1401">
      <c r="A1401" s="1" t="s">
        <v>1438</v>
      </c>
      <c r="B1401" s="1" t="s">
        <v>81</v>
      </c>
      <c r="C1401" s="1">
        <v>2.0</v>
      </c>
      <c r="D1401" s="1">
        <v>1.5</v>
      </c>
      <c r="E1401" s="1">
        <v>3.0</v>
      </c>
      <c r="F1401" s="1" t="s">
        <v>23</v>
      </c>
      <c r="G1401" s="1" t="s">
        <v>24</v>
      </c>
      <c r="H1401" s="2">
        <v>45125.0</v>
      </c>
      <c r="J1401" s="3">
        <f t="shared" si="2"/>
        <v>2</v>
      </c>
      <c r="K1401" s="4">
        <f t="shared" si="3"/>
        <v>1.5</v>
      </c>
      <c r="L1401" s="4">
        <f t="shared" si="4"/>
        <v>3</v>
      </c>
      <c r="S1401" s="1" t="s">
        <v>1438</v>
      </c>
      <c r="T1401" s="4" t="str">
        <f t="shared" si="5"/>
        <v>Tea</v>
      </c>
      <c r="U1401" s="4" t="str">
        <f t="shared" si="6"/>
        <v>Takeaway</v>
      </c>
      <c r="V1401" s="4" t="str">
        <f t="shared" si="7"/>
        <v>Credit Card</v>
      </c>
      <c r="W1401" s="4">
        <f t="shared" ref="W1401:Y1401" si="1408">IF(OR(J1401 = "ERROR", J1401 = ""), "UNKNOWN", J1401)</f>
        <v>2</v>
      </c>
      <c r="X1401" s="4">
        <f t="shared" si="1408"/>
        <v>1.5</v>
      </c>
      <c r="Y1401" s="4">
        <f t="shared" si="1408"/>
        <v>3</v>
      </c>
      <c r="Z1401" s="5">
        <f t="shared" si="9"/>
        <v>45125</v>
      </c>
    </row>
    <row r="1402">
      <c r="A1402" s="1" t="s">
        <v>1439</v>
      </c>
      <c r="B1402" s="1" t="s">
        <v>44</v>
      </c>
      <c r="C1402" s="1">
        <v>5.0</v>
      </c>
      <c r="D1402" s="1">
        <v>4.0</v>
      </c>
      <c r="E1402" s="1">
        <v>20.0</v>
      </c>
      <c r="F1402" s="1" t="s">
        <v>23</v>
      </c>
      <c r="H1402" s="2">
        <v>45017.0</v>
      </c>
      <c r="J1402" s="3">
        <f t="shared" si="2"/>
        <v>5</v>
      </c>
      <c r="K1402" s="4">
        <f t="shared" si="3"/>
        <v>4</v>
      </c>
      <c r="L1402" s="4">
        <f t="shared" si="4"/>
        <v>20</v>
      </c>
      <c r="S1402" s="1" t="s">
        <v>1439</v>
      </c>
      <c r="T1402" s="4" t="str">
        <f t="shared" si="5"/>
        <v>Sandwich</v>
      </c>
      <c r="U1402" s="4" t="str">
        <f t="shared" si="6"/>
        <v>UNKNOWN</v>
      </c>
      <c r="V1402" s="4" t="str">
        <f t="shared" si="7"/>
        <v>Credit Card</v>
      </c>
      <c r="W1402" s="4">
        <f t="shared" ref="W1402:Y1402" si="1409">IF(OR(J1402 = "ERROR", J1402 = ""), "UNKNOWN", J1402)</f>
        <v>5</v>
      </c>
      <c r="X1402" s="4">
        <f t="shared" si="1409"/>
        <v>4</v>
      </c>
      <c r="Y1402" s="4">
        <f t="shared" si="1409"/>
        <v>20</v>
      </c>
      <c r="Z1402" s="5">
        <f t="shared" si="9"/>
        <v>45017</v>
      </c>
    </row>
    <row r="1403">
      <c r="A1403" s="1" t="s">
        <v>1440</v>
      </c>
      <c r="C1403" s="1">
        <v>1.0</v>
      </c>
      <c r="D1403" s="1">
        <v>5.0</v>
      </c>
      <c r="E1403" s="1">
        <v>5.0</v>
      </c>
      <c r="H1403" s="2">
        <v>45108.0</v>
      </c>
      <c r="J1403" s="3">
        <f t="shared" si="2"/>
        <v>1</v>
      </c>
      <c r="K1403" s="4">
        <f t="shared" si="3"/>
        <v>5</v>
      </c>
      <c r="L1403" s="4">
        <f t="shared" si="4"/>
        <v>5</v>
      </c>
      <c r="S1403" s="1" t="s">
        <v>1440</v>
      </c>
      <c r="T1403" s="4" t="str">
        <f t="shared" si="5"/>
        <v>UNKNOWN</v>
      </c>
      <c r="U1403" s="4" t="str">
        <f t="shared" si="6"/>
        <v>UNKNOWN</v>
      </c>
      <c r="V1403" s="4" t="str">
        <f t="shared" si="7"/>
        <v>UNKNOWN</v>
      </c>
      <c r="W1403" s="4">
        <f t="shared" ref="W1403:Y1403" si="1410">IF(OR(J1403 = "ERROR", J1403 = ""), "UNKNOWN", J1403)</f>
        <v>1</v>
      </c>
      <c r="X1403" s="4">
        <f t="shared" si="1410"/>
        <v>5</v>
      </c>
      <c r="Y1403" s="4">
        <f t="shared" si="1410"/>
        <v>5</v>
      </c>
      <c r="Z1403" s="5">
        <f t="shared" si="9"/>
        <v>45108</v>
      </c>
    </row>
    <row r="1404">
      <c r="A1404" s="1" t="s">
        <v>1441</v>
      </c>
      <c r="B1404" s="1" t="s">
        <v>81</v>
      </c>
      <c r="C1404" s="1">
        <v>4.0</v>
      </c>
      <c r="D1404" s="1">
        <v>1.5</v>
      </c>
      <c r="E1404" s="1">
        <v>6.0</v>
      </c>
      <c r="F1404" s="1" t="s">
        <v>39</v>
      </c>
      <c r="G1404" s="1" t="s">
        <v>24</v>
      </c>
      <c r="H1404" s="2">
        <v>44953.0</v>
      </c>
      <c r="J1404" s="3">
        <f t="shared" si="2"/>
        <v>4</v>
      </c>
      <c r="K1404" s="4">
        <f t="shared" si="3"/>
        <v>1.5</v>
      </c>
      <c r="L1404" s="4">
        <f t="shared" si="4"/>
        <v>6</v>
      </c>
      <c r="S1404" s="1" t="s">
        <v>1441</v>
      </c>
      <c r="T1404" s="4" t="str">
        <f t="shared" si="5"/>
        <v>Tea</v>
      </c>
      <c r="U1404" s="4" t="str">
        <f t="shared" si="6"/>
        <v>Takeaway</v>
      </c>
      <c r="V1404" s="4" t="str">
        <f t="shared" si="7"/>
        <v>Digital Wallet</v>
      </c>
      <c r="W1404" s="4">
        <f t="shared" ref="W1404:Y1404" si="1411">IF(OR(J1404 = "ERROR", J1404 = ""), "UNKNOWN", J1404)</f>
        <v>4</v>
      </c>
      <c r="X1404" s="4">
        <f t="shared" si="1411"/>
        <v>1.5</v>
      </c>
      <c r="Y1404" s="4">
        <f t="shared" si="1411"/>
        <v>6</v>
      </c>
      <c r="Z1404" s="5">
        <f t="shared" si="9"/>
        <v>44953</v>
      </c>
    </row>
    <row r="1405">
      <c r="A1405" s="1" t="s">
        <v>1442</v>
      </c>
      <c r="B1405" s="1" t="s">
        <v>32</v>
      </c>
      <c r="C1405" s="1">
        <v>3.0</v>
      </c>
      <c r="D1405" s="1">
        <v>1.0</v>
      </c>
      <c r="E1405" s="1">
        <v>3.0</v>
      </c>
      <c r="F1405" s="1" t="s">
        <v>28</v>
      </c>
      <c r="H1405" s="2">
        <v>44945.0</v>
      </c>
      <c r="J1405" s="3">
        <f t="shared" si="2"/>
        <v>3</v>
      </c>
      <c r="K1405" s="4">
        <f t="shared" si="3"/>
        <v>1</v>
      </c>
      <c r="L1405" s="4">
        <f t="shared" si="4"/>
        <v>3</v>
      </c>
      <c r="S1405" s="1" t="s">
        <v>1442</v>
      </c>
      <c r="T1405" s="4" t="str">
        <f t="shared" si="5"/>
        <v>Cookie</v>
      </c>
      <c r="U1405" s="4" t="str">
        <f t="shared" si="6"/>
        <v>UNKNOWN</v>
      </c>
      <c r="V1405" s="4" t="str">
        <f t="shared" si="7"/>
        <v>Cash</v>
      </c>
      <c r="W1405" s="4">
        <f t="shared" ref="W1405:Y1405" si="1412">IF(OR(J1405 = "ERROR", J1405 = ""), "UNKNOWN", J1405)</f>
        <v>3</v>
      </c>
      <c r="X1405" s="4">
        <f t="shared" si="1412"/>
        <v>1</v>
      </c>
      <c r="Y1405" s="4">
        <f t="shared" si="1412"/>
        <v>3</v>
      </c>
      <c r="Z1405" s="5">
        <f t="shared" si="9"/>
        <v>44945</v>
      </c>
    </row>
    <row r="1406">
      <c r="A1406" s="1" t="s">
        <v>1443</v>
      </c>
      <c r="B1406" s="1" t="s">
        <v>55</v>
      </c>
      <c r="C1406" s="1">
        <v>1.0</v>
      </c>
      <c r="D1406" s="1">
        <v>3.0</v>
      </c>
      <c r="E1406" s="1">
        <v>3.0</v>
      </c>
      <c r="G1406" s="1" t="s">
        <v>24</v>
      </c>
      <c r="H1406" s="2">
        <v>45194.0</v>
      </c>
      <c r="J1406" s="3">
        <f t="shared" si="2"/>
        <v>1</v>
      </c>
      <c r="K1406" s="4">
        <f t="shared" si="3"/>
        <v>3</v>
      </c>
      <c r="L1406" s="4">
        <f t="shared" si="4"/>
        <v>3</v>
      </c>
      <c r="S1406" s="1" t="s">
        <v>1443</v>
      </c>
      <c r="T1406" s="4" t="str">
        <f t="shared" si="5"/>
        <v>Juice</v>
      </c>
      <c r="U1406" s="4" t="str">
        <f t="shared" si="6"/>
        <v>Takeaway</v>
      </c>
      <c r="V1406" s="4" t="str">
        <f t="shared" si="7"/>
        <v>UNKNOWN</v>
      </c>
      <c r="W1406" s="4">
        <f t="shared" ref="W1406:Y1406" si="1413">IF(OR(J1406 = "ERROR", J1406 = ""), "UNKNOWN", J1406)</f>
        <v>1</v>
      </c>
      <c r="X1406" s="4">
        <f t="shared" si="1413"/>
        <v>3</v>
      </c>
      <c r="Y1406" s="4">
        <f t="shared" si="1413"/>
        <v>3</v>
      </c>
      <c r="Z1406" s="5">
        <f t="shared" si="9"/>
        <v>45194</v>
      </c>
    </row>
    <row r="1407">
      <c r="A1407" s="1" t="s">
        <v>1444</v>
      </c>
      <c r="B1407" s="1" t="s">
        <v>36</v>
      </c>
      <c r="C1407" s="1">
        <v>1.0</v>
      </c>
      <c r="D1407" s="1">
        <v>5.0</v>
      </c>
      <c r="E1407" s="1">
        <v>5.0</v>
      </c>
      <c r="F1407" s="1" t="s">
        <v>39</v>
      </c>
      <c r="H1407" s="6">
        <v>45222.0</v>
      </c>
      <c r="J1407" s="3">
        <f t="shared" si="2"/>
        <v>1</v>
      </c>
      <c r="K1407" s="4">
        <f t="shared" si="3"/>
        <v>5</v>
      </c>
      <c r="L1407" s="4">
        <f t="shared" si="4"/>
        <v>5</v>
      </c>
      <c r="S1407" s="1" t="s">
        <v>1444</v>
      </c>
      <c r="T1407" s="4" t="str">
        <f t="shared" si="5"/>
        <v>Salad</v>
      </c>
      <c r="U1407" s="4" t="str">
        <f t="shared" si="6"/>
        <v>UNKNOWN</v>
      </c>
      <c r="V1407" s="4" t="str">
        <f t="shared" si="7"/>
        <v>Digital Wallet</v>
      </c>
      <c r="W1407" s="4">
        <f t="shared" ref="W1407:Y1407" si="1414">IF(OR(J1407 = "ERROR", J1407 = ""), "UNKNOWN", J1407)</f>
        <v>1</v>
      </c>
      <c r="X1407" s="4">
        <f t="shared" si="1414"/>
        <v>5</v>
      </c>
      <c r="Y1407" s="4">
        <f t="shared" si="1414"/>
        <v>5</v>
      </c>
      <c r="Z1407" s="7">
        <f t="shared" si="9"/>
        <v>45222</v>
      </c>
    </row>
    <row r="1408">
      <c r="A1408" s="1" t="s">
        <v>1445</v>
      </c>
      <c r="B1408" s="1" t="s">
        <v>27</v>
      </c>
      <c r="C1408" s="1">
        <v>1.0</v>
      </c>
      <c r="D1408" s="1">
        <v>3.0</v>
      </c>
      <c r="E1408" s="1">
        <v>3.0</v>
      </c>
      <c r="F1408" s="1" t="s">
        <v>23</v>
      </c>
      <c r="G1408" s="1" t="s">
        <v>24</v>
      </c>
      <c r="H1408" s="2">
        <v>44989.0</v>
      </c>
      <c r="J1408" s="3">
        <f t="shared" si="2"/>
        <v>1</v>
      </c>
      <c r="K1408" s="4">
        <f t="shared" si="3"/>
        <v>3</v>
      </c>
      <c r="L1408" s="4">
        <f t="shared" si="4"/>
        <v>3</v>
      </c>
      <c r="S1408" s="1" t="s">
        <v>1445</v>
      </c>
      <c r="T1408" s="4" t="str">
        <f t="shared" si="5"/>
        <v>Cake</v>
      </c>
      <c r="U1408" s="4" t="str">
        <f t="shared" si="6"/>
        <v>Takeaway</v>
      </c>
      <c r="V1408" s="4" t="str">
        <f t="shared" si="7"/>
        <v>Credit Card</v>
      </c>
      <c r="W1408" s="4">
        <f t="shared" ref="W1408:Y1408" si="1415">IF(OR(J1408 = "ERROR", J1408 = ""), "UNKNOWN", J1408)</f>
        <v>1</v>
      </c>
      <c r="X1408" s="4">
        <f t="shared" si="1415"/>
        <v>3</v>
      </c>
      <c r="Y1408" s="4">
        <f t="shared" si="1415"/>
        <v>3</v>
      </c>
      <c r="Z1408" s="5">
        <f t="shared" si="9"/>
        <v>44989</v>
      </c>
    </row>
    <row r="1409">
      <c r="A1409" s="1" t="s">
        <v>1446</v>
      </c>
      <c r="B1409" s="1" t="s">
        <v>44</v>
      </c>
      <c r="C1409" s="1">
        <v>2.0</v>
      </c>
      <c r="D1409" s="1">
        <v>4.0</v>
      </c>
      <c r="E1409" s="1">
        <v>8.0</v>
      </c>
      <c r="F1409" s="1" t="s">
        <v>25</v>
      </c>
      <c r="G1409" s="1" t="s">
        <v>24</v>
      </c>
      <c r="H1409" s="2">
        <v>45006.0</v>
      </c>
      <c r="J1409" s="3">
        <f t="shared" si="2"/>
        <v>2</v>
      </c>
      <c r="K1409" s="4">
        <f t="shared" si="3"/>
        <v>4</v>
      </c>
      <c r="L1409" s="4">
        <f t="shared" si="4"/>
        <v>8</v>
      </c>
      <c r="S1409" s="1" t="s">
        <v>1446</v>
      </c>
      <c r="T1409" s="4" t="str">
        <f t="shared" si="5"/>
        <v>Sandwich</v>
      </c>
      <c r="U1409" s="4" t="str">
        <f t="shared" si="6"/>
        <v>Takeaway</v>
      </c>
      <c r="V1409" s="4" t="str">
        <f t="shared" si="7"/>
        <v>UNKNOWN</v>
      </c>
      <c r="W1409" s="4">
        <f t="shared" ref="W1409:Y1409" si="1416">IF(OR(J1409 = "ERROR", J1409 = ""), "UNKNOWN", J1409)</f>
        <v>2</v>
      </c>
      <c r="X1409" s="4">
        <f t="shared" si="1416"/>
        <v>4</v>
      </c>
      <c r="Y1409" s="4">
        <f t="shared" si="1416"/>
        <v>8</v>
      </c>
      <c r="Z1409" s="5">
        <f t="shared" si="9"/>
        <v>45006</v>
      </c>
    </row>
    <row r="1410">
      <c r="A1410" s="1" t="s">
        <v>1447</v>
      </c>
      <c r="B1410" s="1" t="s">
        <v>25</v>
      </c>
      <c r="C1410" s="1">
        <v>5.0</v>
      </c>
      <c r="D1410" s="1">
        <v>1.5</v>
      </c>
      <c r="E1410" s="1">
        <v>7.5</v>
      </c>
      <c r="F1410" s="1" t="s">
        <v>23</v>
      </c>
      <c r="G1410" s="1" t="s">
        <v>24</v>
      </c>
      <c r="H1410" s="2">
        <v>45095.0</v>
      </c>
      <c r="J1410" s="3">
        <f t="shared" si="2"/>
        <v>5</v>
      </c>
      <c r="K1410" s="4">
        <f t="shared" si="3"/>
        <v>1.5</v>
      </c>
      <c r="L1410" s="4">
        <f t="shared" si="4"/>
        <v>7.5</v>
      </c>
      <c r="S1410" s="1" t="s">
        <v>1447</v>
      </c>
      <c r="T1410" s="4" t="str">
        <f t="shared" si="5"/>
        <v>UNKNOWN</v>
      </c>
      <c r="U1410" s="4" t="str">
        <f t="shared" si="6"/>
        <v>Takeaway</v>
      </c>
      <c r="V1410" s="4" t="str">
        <f t="shared" si="7"/>
        <v>Credit Card</v>
      </c>
      <c r="W1410" s="4">
        <f t="shared" ref="W1410:Y1410" si="1417">IF(OR(J1410 = "ERROR", J1410 = ""), "UNKNOWN", J1410)</f>
        <v>5</v>
      </c>
      <c r="X1410" s="4">
        <f t="shared" si="1417"/>
        <v>1.5</v>
      </c>
      <c r="Y1410" s="4">
        <f t="shared" si="1417"/>
        <v>7.5</v>
      </c>
      <c r="Z1410" s="5">
        <f t="shared" si="9"/>
        <v>45095</v>
      </c>
    </row>
    <row r="1411">
      <c r="A1411" s="1" t="s">
        <v>1448</v>
      </c>
      <c r="B1411" s="1" t="s">
        <v>32</v>
      </c>
      <c r="C1411" s="1">
        <v>4.0</v>
      </c>
      <c r="D1411" s="1">
        <v>1.0</v>
      </c>
      <c r="E1411" s="1">
        <v>4.0</v>
      </c>
      <c r="F1411" s="1" t="s">
        <v>23</v>
      </c>
      <c r="G1411" s="1" t="s">
        <v>24</v>
      </c>
      <c r="H1411" s="2">
        <v>44958.0</v>
      </c>
      <c r="J1411" s="3">
        <f t="shared" si="2"/>
        <v>4</v>
      </c>
      <c r="K1411" s="4">
        <f t="shared" si="3"/>
        <v>1</v>
      </c>
      <c r="L1411" s="4">
        <f t="shared" si="4"/>
        <v>4</v>
      </c>
      <c r="S1411" s="1" t="s">
        <v>1448</v>
      </c>
      <c r="T1411" s="4" t="str">
        <f t="shared" si="5"/>
        <v>Cookie</v>
      </c>
      <c r="U1411" s="4" t="str">
        <f t="shared" si="6"/>
        <v>Takeaway</v>
      </c>
      <c r="V1411" s="4" t="str">
        <f t="shared" si="7"/>
        <v>Credit Card</v>
      </c>
      <c r="W1411" s="4">
        <f t="shared" ref="W1411:Y1411" si="1418">IF(OR(J1411 = "ERROR", J1411 = ""), "UNKNOWN", J1411)</f>
        <v>4</v>
      </c>
      <c r="X1411" s="4">
        <f t="shared" si="1418"/>
        <v>1</v>
      </c>
      <c r="Y1411" s="4">
        <f t="shared" si="1418"/>
        <v>4</v>
      </c>
      <c r="Z1411" s="5">
        <f t="shared" si="9"/>
        <v>44958</v>
      </c>
    </row>
    <row r="1412">
      <c r="A1412" s="1" t="s">
        <v>1449</v>
      </c>
      <c r="B1412" s="1" t="s">
        <v>22</v>
      </c>
      <c r="C1412" s="1">
        <v>2.0</v>
      </c>
      <c r="D1412" s="1">
        <v>2.0</v>
      </c>
      <c r="E1412" s="1">
        <v>4.0</v>
      </c>
      <c r="G1412" s="1" t="s">
        <v>24</v>
      </c>
      <c r="H1412" s="2">
        <v>44981.0</v>
      </c>
      <c r="J1412" s="3">
        <f t="shared" si="2"/>
        <v>2</v>
      </c>
      <c r="K1412" s="4">
        <f t="shared" si="3"/>
        <v>2</v>
      </c>
      <c r="L1412" s="4">
        <f t="shared" si="4"/>
        <v>4</v>
      </c>
      <c r="S1412" s="1" t="s">
        <v>1449</v>
      </c>
      <c r="T1412" s="4" t="str">
        <f t="shared" si="5"/>
        <v>Coffee</v>
      </c>
      <c r="U1412" s="4" t="str">
        <f t="shared" si="6"/>
        <v>Takeaway</v>
      </c>
      <c r="V1412" s="4" t="str">
        <f t="shared" si="7"/>
        <v>UNKNOWN</v>
      </c>
      <c r="W1412" s="4">
        <f t="shared" ref="W1412:Y1412" si="1419">IF(OR(J1412 = "ERROR", J1412 = ""), "UNKNOWN", J1412)</f>
        <v>2</v>
      </c>
      <c r="X1412" s="4">
        <f t="shared" si="1419"/>
        <v>2</v>
      </c>
      <c r="Y1412" s="4">
        <f t="shared" si="1419"/>
        <v>4</v>
      </c>
      <c r="Z1412" s="5">
        <f t="shared" si="9"/>
        <v>44981</v>
      </c>
    </row>
    <row r="1413">
      <c r="A1413" s="1" t="s">
        <v>1450</v>
      </c>
      <c r="B1413" s="1" t="s">
        <v>41</v>
      </c>
      <c r="C1413" s="1">
        <v>4.0</v>
      </c>
      <c r="D1413" s="1">
        <v>4.0</v>
      </c>
      <c r="E1413" s="1">
        <v>16.0</v>
      </c>
      <c r="F1413" s="1" t="s">
        <v>28</v>
      </c>
      <c r="G1413" s="1" t="s">
        <v>24</v>
      </c>
      <c r="H1413" s="6">
        <v>45275.0</v>
      </c>
      <c r="J1413" s="3">
        <f t="shared" si="2"/>
        <v>4</v>
      </c>
      <c r="K1413" s="4">
        <f t="shared" si="3"/>
        <v>4</v>
      </c>
      <c r="L1413" s="4">
        <f t="shared" si="4"/>
        <v>16</v>
      </c>
      <c r="S1413" s="1" t="s">
        <v>1450</v>
      </c>
      <c r="T1413" s="4" t="str">
        <f t="shared" si="5"/>
        <v>Smoothie</v>
      </c>
      <c r="U1413" s="4" t="str">
        <f t="shared" si="6"/>
        <v>Takeaway</v>
      </c>
      <c r="V1413" s="4" t="str">
        <f t="shared" si="7"/>
        <v>Cash</v>
      </c>
      <c r="W1413" s="4">
        <f t="shared" ref="W1413:Y1413" si="1420">IF(OR(J1413 = "ERROR", J1413 = ""), "UNKNOWN", J1413)</f>
        <v>4</v>
      </c>
      <c r="X1413" s="4">
        <f t="shared" si="1420"/>
        <v>4</v>
      </c>
      <c r="Y1413" s="4">
        <f t="shared" si="1420"/>
        <v>16</v>
      </c>
      <c r="Z1413" s="7">
        <f t="shared" si="9"/>
        <v>45275</v>
      </c>
    </row>
    <row r="1414">
      <c r="A1414" s="1" t="s">
        <v>1451</v>
      </c>
      <c r="B1414" s="1" t="s">
        <v>27</v>
      </c>
      <c r="C1414" s="1">
        <v>1.0</v>
      </c>
      <c r="D1414" s="1">
        <v>3.0</v>
      </c>
      <c r="E1414" s="1">
        <v>3.0</v>
      </c>
      <c r="F1414" s="1" t="s">
        <v>23</v>
      </c>
      <c r="G1414" s="1" t="s">
        <v>24</v>
      </c>
      <c r="H1414" s="2">
        <v>45208.0</v>
      </c>
      <c r="J1414" s="3">
        <f t="shared" si="2"/>
        <v>1</v>
      </c>
      <c r="K1414" s="4">
        <f t="shared" si="3"/>
        <v>3</v>
      </c>
      <c r="L1414" s="4">
        <f t="shared" si="4"/>
        <v>3</v>
      </c>
      <c r="S1414" s="1" t="s">
        <v>1451</v>
      </c>
      <c r="T1414" s="4" t="str">
        <f t="shared" si="5"/>
        <v>Cake</v>
      </c>
      <c r="U1414" s="4" t="str">
        <f t="shared" si="6"/>
        <v>Takeaway</v>
      </c>
      <c r="V1414" s="4" t="str">
        <f t="shared" si="7"/>
        <v>Credit Card</v>
      </c>
      <c r="W1414" s="4">
        <f t="shared" ref="W1414:Y1414" si="1421">IF(OR(J1414 = "ERROR", J1414 = ""), "UNKNOWN", J1414)</f>
        <v>1</v>
      </c>
      <c r="X1414" s="4">
        <f t="shared" si="1421"/>
        <v>3</v>
      </c>
      <c r="Y1414" s="4">
        <f t="shared" si="1421"/>
        <v>3</v>
      </c>
      <c r="Z1414" s="5">
        <f t="shared" si="9"/>
        <v>45208</v>
      </c>
    </row>
    <row r="1415">
      <c r="A1415" s="1" t="s">
        <v>1452</v>
      </c>
      <c r="B1415" s="1" t="s">
        <v>81</v>
      </c>
      <c r="C1415" s="1">
        <v>5.0</v>
      </c>
      <c r="D1415" s="1">
        <v>1.5</v>
      </c>
      <c r="E1415" s="1">
        <v>7.5</v>
      </c>
      <c r="F1415" s="1" t="s">
        <v>30</v>
      </c>
      <c r="H1415" s="6">
        <v>45285.0</v>
      </c>
      <c r="J1415" s="3">
        <f t="shared" si="2"/>
        <v>5</v>
      </c>
      <c r="K1415" s="4">
        <f t="shared" si="3"/>
        <v>1.5</v>
      </c>
      <c r="L1415" s="4">
        <f t="shared" si="4"/>
        <v>7.5</v>
      </c>
      <c r="S1415" s="1" t="s">
        <v>1452</v>
      </c>
      <c r="T1415" s="4" t="str">
        <f t="shared" si="5"/>
        <v>Tea</v>
      </c>
      <c r="U1415" s="4" t="str">
        <f t="shared" si="6"/>
        <v>UNKNOWN</v>
      </c>
      <c r="V1415" s="4" t="str">
        <f t="shared" si="7"/>
        <v>UNKNOWN</v>
      </c>
      <c r="W1415" s="4">
        <f t="shared" ref="W1415:Y1415" si="1422">IF(OR(J1415 = "ERROR", J1415 = ""), "UNKNOWN", J1415)</f>
        <v>5</v>
      </c>
      <c r="X1415" s="4">
        <f t="shared" si="1422"/>
        <v>1.5</v>
      </c>
      <c r="Y1415" s="4">
        <f t="shared" si="1422"/>
        <v>7.5</v>
      </c>
      <c r="Z1415" s="7">
        <f t="shared" si="9"/>
        <v>45285</v>
      </c>
    </row>
    <row r="1416">
      <c r="A1416" s="1" t="s">
        <v>1453</v>
      </c>
      <c r="B1416" s="1" t="s">
        <v>41</v>
      </c>
      <c r="C1416" s="1">
        <v>3.0</v>
      </c>
      <c r="D1416" s="1">
        <v>4.0</v>
      </c>
      <c r="E1416" s="1">
        <v>12.0</v>
      </c>
      <c r="F1416" s="1" t="s">
        <v>28</v>
      </c>
      <c r="G1416" s="1" t="s">
        <v>29</v>
      </c>
      <c r="H1416" s="1" t="s">
        <v>25</v>
      </c>
      <c r="J1416" s="3">
        <f t="shared" si="2"/>
        <v>3</v>
      </c>
      <c r="K1416" s="4">
        <f t="shared" si="3"/>
        <v>4</v>
      </c>
      <c r="L1416" s="4">
        <f t="shared" si="4"/>
        <v>12</v>
      </c>
      <c r="S1416" s="1" t="s">
        <v>1453</v>
      </c>
      <c r="T1416" s="4" t="str">
        <f t="shared" si="5"/>
        <v>Smoothie</v>
      </c>
      <c r="U1416" s="4" t="str">
        <f t="shared" si="6"/>
        <v>In-store</v>
      </c>
      <c r="V1416" s="4" t="str">
        <f t="shared" si="7"/>
        <v>Cash</v>
      </c>
      <c r="W1416" s="4">
        <f t="shared" ref="W1416:Y1416" si="1423">IF(OR(J1416 = "ERROR", J1416 = ""), "UNKNOWN", J1416)</f>
        <v>3</v>
      </c>
      <c r="X1416" s="4">
        <f t="shared" si="1423"/>
        <v>4</v>
      </c>
      <c r="Y1416" s="4">
        <f t="shared" si="1423"/>
        <v>12</v>
      </c>
      <c r="Z1416" s="4" t="str">
        <f t="shared" si="9"/>
        <v>UNKNOWN</v>
      </c>
    </row>
    <row r="1417">
      <c r="A1417" s="1" t="s">
        <v>1454</v>
      </c>
      <c r="B1417" s="1" t="s">
        <v>81</v>
      </c>
      <c r="C1417" s="1">
        <v>5.0</v>
      </c>
      <c r="D1417" s="1">
        <v>1.5</v>
      </c>
      <c r="E1417" s="1">
        <v>7.5</v>
      </c>
      <c r="F1417" s="1" t="s">
        <v>39</v>
      </c>
      <c r="G1417" s="1" t="s">
        <v>24</v>
      </c>
      <c r="H1417" s="2">
        <v>45029.0</v>
      </c>
      <c r="J1417" s="3">
        <f t="shared" si="2"/>
        <v>5</v>
      </c>
      <c r="K1417" s="4">
        <f t="shared" si="3"/>
        <v>1.5</v>
      </c>
      <c r="L1417" s="4">
        <f t="shared" si="4"/>
        <v>7.5</v>
      </c>
      <c r="S1417" s="1" t="s">
        <v>1454</v>
      </c>
      <c r="T1417" s="4" t="str">
        <f t="shared" si="5"/>
        <v>Tea</v>
      </c>
      <c r="U1417" s="4" t="str">
        <f t="shared" si="6"/>
        <v>Takeaway</v>
      </c>
      <c r="V1417" s="4" t="str">
        <f t="shared" si="7"/>
        <v>Digital Wallet</v>
      </c>
      <c r="W1417" s="4">
        <f t="shared" ref="W1417:Y1417" si="1424">IF(OR(J1417 = "ERROR", J1417 = ""), "UNKNOWN", J1417)</f>
        <v>5</v>
      </c>
      <c r="X1417" s="4">
        <f t="shared" si="1424"/>
        <v>1.5</v>
      </c>
      <c r="Y1417" s="4">
        <f t="shared" si="1424"/>
        <v>7.5</v>
      </c>
      <c r="Z1417" s="5">
        <f t="shared" si="9"/>
        <v>45029</v>
      </c>
    </row>
    <row r="1418">
      <c r="A1418" s="1" t="s">
        <v>1455</v>
      </c>
      <c r="B1418" s="1" t="s">
        <v>36</v>
      </c>
      <c r="C1418" s="1">
        <v>2.0</v>
      </c>
      <c r="D1418" s="1">
        <v>5.0</v>
      </c>
      <c r="E1418" s="1">
        <v>10.0</v>
      </c>
      <c r="F1418" s="1" t="s">
        <v>39</v>
      </c>
      <c r="H1418" s="2">
        <v>44984.0</v>
      </c>
      <c r="J1418" s="3">
        <f t="shared" si="2"/>
        <v>2</v>
      </c>
      <c r="K1418" s="4">
        <f t="shared" si="3"/>
        <v>5</v>
      </c>
      <c r="L1418" s="4">
        <f t="shared" si="4"/>
        <v>10</v>
      </c>
      <c r="S1418" s="1" t="s">
        <v>1455</v>
      </c>
      <c r="T1418" s="4" t="str">
        <f t="shared" si="5"/>
        <v>Salad</v>
      </c>
      <c r="U1418" s="4" t="str">
        <f t="shared" si="6"/>
        <v>UNKNOWN</v>
      </c>
      <c r="V1418" s="4" t="str">
        <f t="shared" si="7"/>
        <v>Digital Wallet</v>
      </c>
      <c r="W1418" s="4">
        <f t="shared" ref="W1418:Y1418" si="1425">IF(OR(J1418 = "ERROR", J1418 = ""), "UNKNOWN", J1418)</f>
        <v>2</v>
      </c>
      <c r="X1418" s="4">
        <f t="shared" si="1425"/>
        <v>5</v>
      </c>
      <c r="Y1418" s="4">
        <f t="shared" si="1425"/>
        <v>10</v>
      </c>
      <c r="Z1418" s="5">
        <f t="shared" si="9"/>
        <v>44984</v>
      </c>
    </row>
    <row r="1419">
      <c r="A1419" s="1" t="s">
        <v>1456</v>
      </c>
      <c r="B1419" s="1" t="s">
        <v>36</v>
      </c>
      <c r="C1419" s="1">
        <v>2.0</v>
      </c>
      <c r="D1419" s="1">
        <v>5.0</v>
      </c>
      <c r="E1419" s="1">
        <v>10.0</v>
      </c>
      <c r="F1419" s="1" t="s">
        <v>23</v>
      </c>
      <c r="G1419" s="1" t="s">
        <v>24</v>
      </c>
      <c r="H1419" s="6">
        <v>45278.0</v>
      </c>
      <c r="J1419" s="3">
        <f t="shared" si="2"/>
        <v>2</v>
      </c>
      <c r="K1419" s="4">
        <f t="shared" si="3"/>
        <v>5</v>
      </c>
      <c r="L1419" s="4">
        <f t="shared" si="4"/>
        <v>10</v>
      </c>
      <c r="S1419" s="1" t="s">
        <v>1456</v>
      </c>
      <c r="T1419" s="4" t="str">
        <f t="shared" si="5"/>
        <v>Salad</v>
      </c>
      <c r="U1419" s="4" t="str">
        <f t="shared" si="6"/>
        <v>Takeaway</v>
      </c>
      <c r="V1419" s="4" t="str">
        <f t="shared" si="7"/>
        <v>Credit Card</v>
      </c>
      <c r="W1419" s="4">
        <f t="shared" ref="W1419:Y1419" si="1426">IF(OR(J1419 = "ERROR", J1419 = ""), "UNKNOWN", J1419)</f>
        <v>2</v>
      </c>
      <c r="X1419" s="4">
        <f t="shared" si="1426"/>
        <v>5</v>
      </c>
      <c r="Y1419" s="4">
        <f t="shared" si="1426"/>
        <v>10</v>
      </c>
      <c r="Z1419" s="7">
        <f t="shared" si="9"/>
        <v>45278</v>
      </c>
    </row>
    <row r="1420">
      <c r="A1420" s="1" t="s">
        <v>1457</v>
      </c>
      <c r="B1420" s="1" t="s">
        <v>27</v>
      </c>
      <c r="C1420" s="1">
        <v>3.0</v>
      </c>
      <c r="D1420" s="1">
        <v>3.0</v>
      </c>
      <c r="E1420" s="1">
        <v>9.0</v>
      </c>
      <c r="H1420" s="2">
        <v>45120.0</v>
      </c>
      <c r="J1420" s="3">
        <f t="shared" si="2"/>
        <v>3</v>
      </c>
      <c r="K1420" s="4">
        <f t="shared" si="3"/>
        <v>3</v>
      </c>
      <c r="L1420" s="4">
        <f t="shared" si="4"/>
        <v>9</v>
      </c>
      <c r="S1420" s="1" t="s">
        <v>1457</v>
      </c>
      <c r="T1420" s="4" t="str">
        <f t="shared" si="5"/>
        <v>Cake</v>
      </c>
      <c r="U1420" s="4" t="str">
        <f t="shared" si="6"/>
        <v>UNKNOWN</v>
      </c>
      <c r="V1420" s="4" t="str">
        <f t="shared" si="7"/>
        <v>UNKNOWN</v>
      </c>
      <c r="W1420" s="4">
        <f t="shared" ref="W1420:Y1420" si="1427">IF(OR(J1420 = "ERROR", J1420 = ""), "UNKNOWN", J1420)</f>
        <v>3</v>
      </c>
      <c r="X1420" s="4">
        <f t="shared" si="1427"/>
        <v>3</v>
      </c>
      <c r="Y1420" s="4">
        <f t="shared" si="1427"/>
        <v>9</v>
      </c>
      <c r="Z1420" s="5">
        <f t="shared" si="9"/>
        <v>45120</v>
      </c>
    </row>
    <row r="1421">
      <c r="A1421" s="1" t="s">
        <v>1458</v>
      </c>
      <c r="B1421" s="1" t="s">
        <v>27</v>
      </c>
      <c r="C1421" s="1">
        <v>2.0</v>
      </c>
      <c r="D1421" s="1">
        <v>3.0</v>
      </c>
      <c r="E1421" s="1">
        <v>6.0</v>
      </c>
      <c r="F1421" s="1" t="s">
        <v>23</v>
      </c>
      <c r="G1421" s="1" t="s">
        <v>29</v>
      </c>
      <c r="H1421" s="2">
        <v>45144.0</v>
      </c>
      <c r="J1421" s="3">
        <f t="shared" si="2"/>
        <v>2</v>
      </c>
      <c r="K1421" s="4">
        <f t="shared" si="3"/>
        <v>3</v>
      </c>
      <c r="L1421" s="4">
        <f t="shared" si="4"/>
        <v>6</v>
      </c>
      <c r="S1421" s="1" t="s">
        <v>1458</v>
      </c>
      <c r="T1421" s="4" t="str">
        <f t="shared" si="5"/>
        <v>Cake</v>
      </c>
      <c r="U1421" s="4" t="str">
        <f t="shared" si="6"/>
        <v>In-store</v>
      </c>
      <c r="V1421" s="4" t="str">
        <f t="shared" si="7"/>
        <v>Credit Card</v>
      </c>
      <c r="W1421" s="4">
        <f t="shared" ref="W1421:Y1421" si="1428">IF(OR(J1421 = "ERROR", J1421 = ""), "UNKNOWN", J1421)</f>
        <v>2</v>
      </c>
      <c r="X1421" s="4">
        <f t="shared" si="1428"/>
        <v>3</v>
      </c>
      <c r="Y1421" s="4">
        <f t="shared" si="1428"/>
        <v>6</v>
      </c>
      <c r="Z1421" s="5">
        <f t="shared" si="9"/>
        <v>45144</v>
      </c>
    </row>
    <row r="1422">
      <c r="A1422" s="1" t="s">
        <v>1459</v>
      </c>
      <c r="B1422" s="1" t="s">
        <v>25</v>
      </c>
      <c r="C1422" s="1">
        <v>4.0</v>
      </c>
      <c r="D1422" s="1">
        <v>3.0</v>
      </c>
      <c r="E1422" s="1">
        <v>12.0</v>
      </c>
      <c r="F1422" s="1" t="s">
        <v>39</v>
      </c>
      <c r="G1422" s="1" t="s">
        <v>24</v>
      </c>
      <c r="H1422" s="2">
        <v>45192.0</v>
      </c>
      <c r="J1422" s="3">
        <f t="shared" si="2"/>
        <v>4</v>
      </c>
      <c r="K1422" s="4">
        <f t="shared" si="3"/>
        <v>3</v>
      </c>
      <c r="L1422" s="4">
        <f t="shared" si="4"/>
        <v>12</v>
      </c>
      <c r="S1422" s="1" t="s">
        <v>1459</v>
      </c>
      <c r="T1422" s="4" t="str">
        <f t="shared" si="5"/>
        <v>UNKNOWN</v>
      </c>
      <c r="U1422" s="4" t="str">
        <f t="shared" si="6"/>
        <v>Takeaway</v>
      </c>
      <c r="V1422" s="4" t="str">
        <f t="shared" si="7"/>
        <v>Digital Wallet</v>
      </c>
      <c r="W1422" s="4">
        <f t="shared" ref="W1422:Y1422" si="1429">IF(OR(J1422 = "ERROR", J1422 = ""), "UNKNOWN", J1422)</f>
        <v>4</v>
      </c>
      <c r="X1422" s="4">
        <f t="shared" si="1429"/>
        <v>3</v>
      </c>
      <c r="Y1422" s="4">
        <f t="shared" si="1429"/>
        <v>12</v>
      </c>
      <c r="Z1422" s="5">
        <f t="shared" si="9"/>
        <v>45192</v>
      </c>
    </row>
    <row r="1423">
      <c r="A1423" s="1" t="s">
        <v>1460</v>
      </c>
      <c r="B1423" s="1" t="s">
        <v>44</v>
      </c>
      <c r="C1423" s="1">
        <v>5.0</v>
      </c>
      <c r="D1423" s="1">
        <v>4.0</v>
      </c>
      <c r="E1423" s="1">
        <v>20.0</v>
      </c>
      <c r="H1423" s="2">
        <v>44989.0</v>
      </c>
      <c r="J1423" s="3">
        <f t="shared" si="2"/>
        <v>5</v>
      </c>
      <c r="K1423" s="4">
        <f t="shared" si="3"/>
        <v>4</v>
      </c>
      <c r="L1423" s="4">
        <f t="shared" si="4"/>
        <v>20</v>
      </c>
      <c r="S1423" s="1" t="s">
        <v>1460</v>
      </c>
      <c r="T1423" s="4" t="str">
        <f t="shared" si="5"/>
        <v>Sandwich</v>
      </c>
      <c r="U1423" s="4" t="str">
        <f t="shared" si="6"/>
        <v>UNKNOWN</v>
      </c>
      <c r="V1423" s="4" t="str">
        <f t="shared" si="7"/>
        <v>UNKNOWN</v>
      </c>
      <c r="W1423" s="4">
        <f t="shared" ref="W1423:Y1423" si="1430">IF(OR(J1423 = "ERROR", J1423 = ""), "UNKNOWN", J1423)</f>
        <v>5</v>
      </c>
      <c r="X1423" s="4">
        <f t="shared" si="1430"/>
        <v>4</v>
      </c>
      <c r="Y1423" s="4">
        <f t="shared" si="1430"/>
        <v>20</v>
      </c>
      <c r="Z1423" s="5">
        <f t="shared" si="9"/>
        <v>44989</v>
      </c>
    </row>
    <row r="1424">
      <c r="A1424" s="1" t="s">
        <v>1461</v>
      </c>
      <c r="B1424" s="1" t="s">
        <v>32</v>
      </c>
      <c r="C1424" s="1">
        <v>4.0</v>
      </c>
      <c r="D1424" s="1">
        <v>1.0</v>
      </c>
      <c r="E1424" s="1">
        <v>4.0</v>
      </c>
      <c r="G1424" s="1" t="s">
        <v>25</v>
      </c>
      <c r="H1424" s="6">
        <v>45248.0</v>
      </c>
      <c r="J1424" s="3">
        <f t="shared" si="2"/>
        <v>4</v>
      </c>
      <c r="K1424" s="4">
        <f t="shared" si="3"/>
        <v>1</v>
      </c>
      <c r="L1424" s="4">
        <f t="shared" si="4"/>
        <v>4</v>
      </c>
      <c r="S1424" s="1" t="s">
        <v>1461</v>
      </c>
      <c r="T1424" s="4" t="str">
        <f t="shared" si="5"/>
        <v>Cookie</v>
      </c>
      <c r="U1424" s="4" t="str">
        <f t="shared" si="6"/>
        <v>UNKNOWN</v>
      </c>
      <c r="V1424" s="4" t="str">
        <f t="shared" si="7"/>
        <v>UNKNOWN</v>
      </c>
      <c r="W1424" s="4">
        <f t="shared" ref="W1424:Y1424" si="1431">IF(OR(J1424 = "ERROR", J1424 = ""), "UNKNOWN", J1424)</f>
        <v>4</v>
      </c>
      <c r="X1424" s="4">
        <f t="shared" si="1431"/>
        <v>1</v>
      </c>
      <c r="Y1424" s="4">
        <f t="shared" si="1431"/>
        <v>4</v>
      </c>
      <c r="Z1424" s="7">
        <f t="shared" si="9"/>
        <v>45248</v>
      </c>
    </row>
    <row r="1425">
      <c r="A1425" s="1" t="s">
        <v>1462</v>
      </c>
      <c r="B1425" s="1" t="s">
        <v>55</v>
      </c>
      <c r="C1425" s="1">
        <v>5.0</v>
      </c>
      <c r="D1425" s="1">
        <v>3.0</v>
      </c>
      <c r="E1425" s="1">
        <v>15.0</v>
      </c>
      <c r="F1425" s="1" t="s">
        <v>23</v>
      </c>
      <c r="G1425" s="1" t="s">
        <v>25</v>
      </c>
      <c r="H1425" s="2">
        <v>45152.0</v>
      </c>
      <c r="J1425" s="3">
        <f t="shared" si="2"/>
        <v>5</v>
      </c>
      <c r="K1425" s="4">
        <f t="shared" si="3"/>
        <v>3</v>
      </c>
      <c r="L1425" s="4">
        <f t="shared" si="4"/>
        <v>15</v>
      </c>
      <c r="S1425" s="1" t="s">
        <v>1462</v>
      </c>
      <c r="T1425" s="4" t="str">
        <f t="shared" si="5"/>
        <v>Juice</v>
      </c>
      <c r="U1425" s="4" t="str">
        <f t="shared" si="6"/>
        <v>UNKNOWN</v>
      </c>
      <c r="V1425" s="4" t="str">
        <f t="shared" si="7"/>
        <v>Credit Card</v>
      </c>
      <c r="W1425" s="4">
        <f t="shared" ref="W1425:Y1425" si="1432">IF(OR(J1425 = "ERROR", J1425 = ""), "UNKNOWN", J1425)</f>
        <v>5</v>
      </c>
      <c r="X1425" s="4">
        <f t="shared" si="1432"/>
        <v>3</v>
      </c>
      <c r="Y1425" s="4">
        <f t="shared" si="1432"/>
        <v>15</v>
      </c>
      <c r="Z1425" s="5">
        <f t="shared" si="9"/>
        <v>45152</v>
      </c>
    </row>
    <row r="1426">
      <c r="A1426" s="1" t="s">
        <v>1463</v>
      </c>
      <c r="B1426" s="1" t="s">
        <v>32</v>
      </c>
      <c r="C1426" s="1">
        <v>4.0</v>
      </c>
      <c r="D1426" s="1">
        <v>1.0</v>
      </c>
      <c r="E1426" s="1">
        <v>4.0</v>
      </c>
      <c r="G1426" s="1" t="s">
        <v>29</v>
      </c>
      <c r="H1426" s="2">
        <v>45136.0</v>
      </c>
      <c r="J1426" s="3">
        <f t="shared" si="2"/>
        <v>4</v>
      </c>
      <c r="K1426" s="4">
        <f t="shared" si="3"/>
        <v>1</v>
      </c>
      <c r="L1426" s="4">
        <f t="shared" si="4"/>
        <v>4</v>
      </c>
      <c r="S1426" s="1" t="s">
        <v>1463</v>
      </c>
      <c r="T1426" s="4" t="str">
        <f t="shared" si="5"/>
        <v>Cookie</v>
      </c>
      <c r="U1426" s="4" t="str">
        <f t="shared" si="6"/>
        <v>In-store</v>
      </c>
      <c r="V1426" s="4" t="str">
        <f t="shared" si="7"/>
        <v>UNKNOWN</v>
      </c>
      <c r="W1426" s="4">
        <f t="shared" ref="W1426:Y1426" si="1433">IF(OR(J1426 = "ERROR", J1426 = ""), "UNKNOWN", J1426)</f>
        <v>4</v>
      </c>
      <c r="X1426" s="4">
        <f t="shared" si="1433"/>
        <v>1</v>
      </c>
      <c r="Y1426" s="4">
        <f t="shared" si="1433"/>
        <v>4</v>
      </c>
      <c r="Z1426" s="5">
        <f t="shared" si="9"/>
        <v>45136</v>
      </c>
    </row>
    <row r="1427">
      <c r="A1427" s="1" t="s">
        <v>1464</v>
      </c>
      <c r="B1427" s="1" t="s">
        <v>44</v>
      </c>
      <c r="C1427" s="1">
        <v>5.0</v>
      </c>
      <c r="E1427" s="1">
        <v>20.0</v>
      </c>
      <c r="F1427" s="1" t="s">
        <v>39</v>
      </c>
      <c r="G1427" s="1" t="s">
        <v>29</v>
      </c>
      <c r="H1427" s="2">
        <v>44927.0</v>
      </c>
      <c r="J1427" s="3">
        <f t="shared" si="2"/>
        <v>5</v>
      </c>
      <c r="K1427" s="4">
        <f t="shared" si="3"/>
        <v>4</v>
      </c>
      <c r="L1427" s="4">
        <f t="shared" si="4"/>
        <v>20</v>
      </c>
      <c r="S1427" s="1" t="s">
        <v>1464</v>
      </c>
      <c r="T1427" s="4" t="str">
        <f t="shared" si="5"/>
        <v>Sandwich</v>
      </c>
      <c r="U1427" s="4" t="str">
        <f t="shared" si="6"/>
        <v>In-store</v>
      </c>
      <c r="V1427" s="4" t="str">
        <f t="shared" si="7"/>
        <v>Digital Wallet</v>
      </c>
      <c r="W1427" s="4">
        <f t="shared" ref="W1427:Y1427" si="1434">IF(OR(J1427 = "ERROR", J1427 = ""), "UNKNOWN", J1427)</f>
        <v>5</v>
      </c>
      <c r="X1427" s="4">
        <f t="shared" si="1434"/>
        <v>4</v>
      </c>
      <c r="Y1427" s="4">
        <f t="shared" si="1434"/>
        <v>20</v>
      </c>
      <c r="Z1427" s="5">
        <f t="shared" si="9"/>
        <v>44927</v>
      </c>
    </row>
    <row r="1428">
      <c r="A1428" s="1" t="s">
        <v>1465</v>
      </c>
      <c r="B1428" s="1" t="s">
        <v>44</v>
      </c>
      <c r="C1428" s="1">
        <v>3.0</v>
      </c>
      <c r="D1428" s="1">
        <v>4.0</v>
      </c>
      <c r="E1428" s="1">
        <v>12.0</v>
      </c>
      <c r="F1428" s="1" t="s">
        <v>30</v>
      </c>
      <c r="G1428" s="1" t="s">
        <v>29</v>
      </c>
      <c r="H1428" s="6">
        <v>45277.0</v>
      </c>
      <c r="J1428" s="3">
        <f t="shared" si="2"/>
        <v>3</v>
      </c>
      <c r="K1428" s="4">
        <f t="shared" si="3"/>
        <v>4</v>
      </c>
      <c r="L1428" s="4">
        <f t="shared" si="4"/>
        <v>12</v>
      </c>
      <c r="S1428" s="1" t="s">
        <v>1465</v>
      </c>
      <c r="T1428" s="4" t="str">
        <f t="shared" si="5"/>
        <v>Sandwich</v>
      </c>
      <c r="U1428" s="4" t="str">
        <f t="shared" si="6"/>
        <v>In-store</v>
      </c>
      <c r="V1428" s="4" t="str">
        <f t="shared" si="7"/>
        <v>UNKNOWN</v>
      </c>
      <c r="W1428" s="4">
        <f t="shared" ref="W1428:Y1428" si="1435">IF(OR(J1428 = "ERROR", J1428 = ""), "UNKNOWN", J1428)</f>
        <v>3</v>
      </c>
      <c r="X1428" s="4">
        <f t="shared" si="1435"/>
        <v>4</v>
      </c>
      <c r="Y1428" s="4">
        <f t="shared" si="1435"/>
        <v>12</v>
      </c>
      <c r="Z1428" s="7">
        <f t="shared" si="9"/>
        <v>45277</v>
      </c>
    </row>
    <row r="1429">
      <c r="A1429" s="1" t="s">
        <v>1466</v>
      </c>
      <c r="B1429" s="1" t="s">
        <v>44</v>
      </c>
      <c r="C1429" s="1">
        <v>5.0</v>
      </c>
      <c r="D1429" s="1">
        <v>4.0</v>
      </c>
      <c r="E1429" s="1">
        <v>20.0</v>
      </c>
      <c r="H1429" s="6">
        <v>45258.0</v>
      </c>
      <c r="J1429" s="3">
        <f t="shared" si="2"/>
        <v>5</v>
      </c>
      <c r="K1429" s="4">
        <f t="shared" si="3"/>
        <v>4</v>
      </c>
      <c r="L1429" s="4">
        <f t="shared" si="4"/>
        <v>20</v>
      </c>
      <c r="S1429" s="1" t="s">
        <v>1466</v>
      </c>
      <c r="T1429" s="4" t="str">
        <f t="shared" si="5"/>
        <v>Sandwich</v>
      </c>
      <c r="U1429" s="4" t="str">
        <f t="shared" si="6"/>
        <v>UNKNOWN</v>
      </c>
      <c r="V1429" s="4" t="str">
        <f t="shared" si="7"/>
        <v>UNKNOWN</v>
      </c>
      <c r="W1429" s="4">
        <f t="shared" ref="W1429:Y1429" si="1436">IF(OR(J1429 = "ERROR", J1429 = ""), "UNKNOWN", J1429)</f>
        <v>5</v>
      </c>
      <c r="X1429" s="4">
        <f t="shared" si="1436"/>
        <v>4</v>
      </c>
      <c r="Y1429" s="4">
        <f t="shared" si="1436"/>
        <v>20</v>
      </c>
      <c r="Z1429" s="7">
        <f t="shared" si="9"/>
        <v>45258</v>
      </c>
    </row>
    <row r="1430">
      <c r="A1430" s="1" t="s">
        <v>1467</v>
      </c>
      <c r="B1430" s="1" t="s">
        <v>55</v>
      </c>
      <c r="C1430" s="1">
        <v>3.0</v>
      </c>
      <c r="D1430" s="1">
        <v>3.0</v>
      </c>
      <c r="E1430" s="1">
        <v>9.0</v>
      </c>
      <c r="F1430" s="1" t="s">
        <v>39</v>
      </c>
      <c r="G1430" s="1" t="s">
        <v>24</v>
      </c>
      <c r="H1430" s="2">
        <v>45021.0</v>
      </c>
      <c r="J1430" s="3">
        <f t="shared" si="2"/>
        <v>3</v>
      </c>
      <c r="K1430" s="4">
        <f t="shared" si="3"/>
        <v>3</v>
      </c>
      <c r="L1430" s="4">
        <f t="shared" si="4"/>
        <v>9</v>
      </c>
      <c r="S1430" s="1" t="s">
        <v>1467</v>
      </c>
      <c r="T1430" s="4" t="str">
        <f t="shared" si="5"/>
        <v>Juice</v>
      </c>
      <c r="U1430" s="4" t="str">
        <f t="shared" si="6"/>
        <v>Takeaway</v>
      </c>
      <c r="V1430" s="4" t="str">
        <f t="shared" si="7"/>
        <v>Digital Wallet</v>
      </c>
      <c r="W1430" s="4">
        <f t="shared" ref="W1430:Y1430" si="1437">IF(OR(J1430 = "ERROR", J1430 = ""), "UNKNOWN", J1430)</f>
        <v>3</v>
      </c>
      <c r="X1430" s="4">
        <f t="shared" si="1437"/>
        <v>3</v>
      </c>
      <c r="Y1430" s="4">
        <f t="shared" si="1437"/>
        <v>9</v>
      </c>
      <c r="Z1430" s="5">
        <f t="shared" si="9"/>
        <v>45021</v>
      </c>
    </row>
    <row r="1431">
      <c r="A1431" s="1" t="s">
        <v>1468</v>
      </c>
      <c r="B1431" s="1" t="s">
        <v>22</v>
      </c>
      <c r="D1431" s="1">
        <v>2.0</v>
      </c>
      <c r="E1431" s="1">
        <v>6.0</v>
      </c>
      <c r="G1431" s="1" t="s">
        <v>24</v>
      </c>
      <c r="H1431" s="6">
        <v>45279.0</v>
      </c>
      <c r="J1431" s="3">
        <f t="shared" si="2"/>
        <v>3</v>
      </c>
      <c r="K1431" s="4">
        <f t="shared" si="3"/>
        <v>2</v>
      </c>
      <c r="L1431" s="4">
        <f t="shared" si="4"/>
        <v>6</v>
      </c>
      <c r="S1431" s="1" t="s">
        <v>1468</v>
      </c>
      <c r="T1431" s="4" t="str">
        <f t="shared" si="5"/>
        <v>Coffee</v>
      </c>
      <c r="U1431" s="4" t="str">
        <f t="shared" si="6"/>
        <v>Takeaway</v>
      </c>
      <c r="V1431" s="4" t="str">
        <f t="shared" si="7"/>
        <v>UNKNOWN</v>
      </c>
      <c r="W1431" s="4">
        <f t="shared" ref="W1431:Y1431" si="1438">IF(OR(J1431 = "ERROR", J1431 = ""), "UNKNOWN", J1431)</f>
        <v>3</v>
      </c>
      <c r="X1431" s="4">
        <f t="shared" si="1438"/>
        <v>2</v>
      </c>
      <c r="Y1431" s="4">
        <f t="shared" si="1438"/>
        <v>6</v>
      </c>
      <c r="Z1431" s="7">
        <f t="shared" si="9"/>
        <v>45279</v>
      </c>
    </row>
    <row r="1432">
      <c r="A1432" s="1" t="s">
        <v>1469</v>
      </c>
      <c r="B1432" s="1" t="s">
        <v>25</v>
      </c>
      <c r="C1432" s="1">
        <v>5.0</v>
      </c>
      <c r="D1432" s="1">
        <v>3.0</v>
      </c>
      <c r="E1432" s="1">
        <v>15.0</v>
      </c>
      <c r="H1432" s="6">
        <v>45273.0</v>
      </c>
      <c r="J1432" s="3">
        <f t="shared" si="2"/>
        <v>5</v>
      </c>
      <c r="K1432" s="4">
        <f t="shared" si="3"/>
        <v>3</v>
      </c>
      <c r="L1432" s="4">
        <f t="shared" si="4"/>
        <v>15</v>
      </c>
      <c r="S1432" s="1" t="s">
        <v>1469</v>
      </c>
      <c r="T1432" s="4" t="str">
        <f t="shared" si="5"/>
        <v>UNKNOWN</v>
      </c>
      <c r="U1432" s="4" t="str">
        <f t="shared" si="6"/>
        <v>UNKNOWN</v>
      </c>
      <c r="V1432" s="4" t="str">
        <f t="shared" si="7"/>
        <v>UNKNOWN</v>
      </c>
      <c r="W1432" s="4">
        <f t="shared" ref="W1432:Y1432" si="1439">IF(OR(J1432 = "ERROR", J1432 = ""), "UNKNOWN", J1432)</f>
        <v>5</v>
      </c>
      <c r="X1432" s="4">
        <f t="shared" si="1439"/>
        <v>3</v>
      </c>
      <c r="Y1432" s="4">
        <f t="shared" si="1439"/>
        <v>15</v>
      </c>
      <c r="Z1432" s="7">
        <f t="shared" si="9"/>
        <v>45273</v>
      </c>
    </row>
    <row r="1433">
      <c r="A1433" s="1" t="s">
        <v>1470</v>
      </c>
      <c r="B1433" s="1" t="s">
        <v>36</v>
      </c>
      <c r="C1433" s="1">
        <v>5.0</v>
      </c>
      <c r="D1433" s="1">
        <v>5.0</v>
      </c>
      <c r="E1433" s="1">
        <v>25.0</v>
      </c>
      <c r="F1433" s="1" t="s">
        <v>28</v>
      </c>
      <c r="H1433" s="6">
        <v>45244.0</v>
      </c>
      <c r="J1433" s="3">
        <f t="shared" si="2"/>
        <v>5</v>
      </c>
      <c r="K1433" s="4">
        <f t="shared" si="3"/>
        <v>5</v>
      </c>
      <c r="L1433" s="4">
        <f t="shared" si="4"/>
        <v>25</v>
      </c>
      <c r="S1433" s="1" t="s">
        <v>1470</v>
      </c>
      <c r="T1433" s="4" t="str">
        <f t="shared" si="5"/>
        <v>Salad</v>
      </c>
      <c r="U1433" s="4" t="str">
        <f t="shared" si="6"/>
        <v>UNKNOWN</v>
      </c>
      <c r="V1433" s="4" t="str">
        <f t="shared" si="7"/>
        <v>Cash</v>
      </c>
      <c r="W1433" s="4">
        <f t="shared" ref="W1433:Y1433" si="1440">IF(OR(J1433 = "ERROR", J1433 = ""), "UNKNOWN", J1433)</f>
        <v>5</v>
      </c>
      <c r="X1433" s="4">
        <f t="shared" si="1440"/>
        <v>5</v>
      </c>
      <c r="Y1433" s="4">
        <f t="shared" si="1440"/>
        <v>25</v>
      </c>
      <c r="Z1433" s="7">
        <f t="shared" si="9"/>
        <v>45244</v>
      </c>
    </row>
    <row r="1434">
      <c r="A1434" s="1" t="s">
        <v>1471</v>
      </c>
      <c r="B1434" s="1" t="s">
        <v>30</v>
      </c>
      <c r="C1434" s="1">
        <v>4.0</v>
      </c>
      <c r="D1434" s="1">
        <v>1.0</v>
      </c>
      <c r="E1434" s="1">
        <v>4.0</v>
      </c>
      <c r="F1434" s="1" t="s">
        <v>23</v>
      </c>
      <c r="H1434" s="6">
        <v>45275.0</v>
      </c>
      <c r="J1434" s="3">
        <f t="shared" si="2"/>
        <v>4</v>
      </c>
      <c r="K1434" s="4">
        <f t="shared" si="3"/>
        <v>1</v>
      </c>
      <c r="L1434" s="4">
        <f t="shared" si="4"/>
        <v>4</v>
      </c>
      <c r="S1434" s="1" t="s">
        <v>1471</v>
      </c>
      <c r="T1434" s="4" t="str">
        <f t="shared" si="5"/>
        <v>UNKNOWN</v>
      </c>
      <c r="U1434" s="4" t="str">
        <f t="shared" si="6"/>
        <v>UNKNOWN</v>
      </c>
      <c r="V1434" s="4" t="str">
        <f t="shared" si="7"/>
        <v>Credit Card</v>
      </c>
      <c r="W1434" s="4">
        <f t="shared" ref="W1434:Y1434" si="1441">IF(OR(J1434 = "ERROR", J1434 = ""), "UNKNOWN", J1434)</f>
        <v>4</v>
      </c>
      <c r="X1434" s="4">
        <f t="shared" si="1441"/>
        <v>1</v>
      </c>
      <c r="Y1434" s="4">
        <f t="shared" si="1441"/>
        <v>4</v>
      </c>
      <c r="Z1434" s="7">
        <f t="shared" si="9"/>
        <v>45275</v>
      </c>
    </row>
    <row r="1435">
      <c r="A1435" s="1" t="s">
        <v>1472</v>
      </c>
      <c r="B1435" s="1" t="s">
        <v>27</v>
      </c>
      <c r="C1435" s="1">
        <v>5.0</v>
      </c>
      <c r="D1435" s="1">
        <v>3.0</v>
      </c>
      <c r="E1435" s="1" t="s">
        <v>30</v>
      </c>
      <c r="F1435" s="1" t="s">
        <v>39</v>
      </c>
      <c r="G1435" s="1" t="s">
        <v>25</v>
      </c>
      <c r="H1435" s="2">
        <v>45026.0</v>
      </c>
      <c r="J1435" s="3">
        <f t="shared" si="2"/>
        <v>5</v>
      </c>
      <c r="K1435" s="4">
        <f t="shared" si="3"/>
        <v>3</v>
      </c>
      <c r="L1435" s="4">
        <f t="shared" si="4"/>
        <v>15</v>
      </c>
      <c r="S1435" s="1" t="s">
        <v>1472</v>
      </c>
      <c r="T1435" s="4" t="str">
        <f t="shared" si="5"/>
        <v>Cake</v>
      </c>
      <c r="U1435" s="4" t="str">
        <f t="shared" si="6"/>
        <v>UNKNOWN</v>
      </c>
      <c r="V1435" s="4" t="str">
        <f t="shared" si="7"/>
        <v>Digital Wallet</v>
      </c>
      <c r="W1435" s="4">
        <f t="shared" ref="W1435:Y1435" si="1442">IF(OR(J1435 = "ERROR", J1435 = ""), "UNKNOWN", J1435)</f>
        <v>5</v>
      </c>
      <c r="X1435" s="4">
        <f t="shared" si="1442"/>
        <v>3</v>
      </c>
      <c r="Y1435" s="4">
        <f t="shared" si="1442"/>
        <v>15</v>
      </c>
      <c r="Z1435" s="5">
        <f t="shared" si="9"/>
        <v>45026</v>
      </c>
    </row>
    <row r="1436">
      <c r="A1436" s="1" t="s">
        <v>1473</v>
      </c>
      <c r="C1436" s="1">
        <v>4.0</v>
      </c>
      <c r="D1436" s="1">
        <v>1.0</v>
      </c>
      <c r="E1436" s="1">
        <v>4.0</v>
      </c>
      <c r="F1436" s="1" t="s">
        <v>23</v>
      </c>
      <c r="G1436" s="1" t="s">
        <v>24</v>
      </c>
      <c r="H1436" s="2">
        <v>44961.0</v>
      </c>
      <c r="J1436" s="3">
        <f t="shared" si="2"/>
        <v>4</v>
      </c>
      <c r="K1436" s="4">
        <f t="shared" si="3"/>
        <v>1</v>
      </c>
      <c r="L1436" s="4">
        <f t="shared" si="4"/>
        <v>4</v>
      </c>
      <c r="S1436" s="1" t="s">
        <v>1473</v>
      </c>
      <c r="T1436" s="4" t="str">
        <f t="shared" si="5"/>
        <v>UNKNOWN</v>
      </c>
      <c r="U1436" s="4" t="str">
        <f t="shared" si="6"/>
        <v>Takeaway</v>
      </c>
      <c r="V1436" s="4" t="str">
        <f t="shared" si="7"/>
        <v>Credit Card</v>
      </c>
      <c r="W1436" s="4">
        <f t="shared" ref="W1436:Y1436" si="1443">IF(OR(J1436 = "ERROR", J1436 = ""), "UNKNOWN", J1436)</f>
        <v>4</v>
      </c>
      <c r="X1436" s="4">
        <f t="shared" si="1443"/>
        <v>1</v>
      </c>
      <c r="Y1436" s="4">
        <f t="shared" si="1443"/>
        <v>4</v>
      </c>
      <c r="Z1436" s="5">
        <f t="shared" si="9"/>
        <v>44961</v>
      </c>
    </row>
    <row r="1437">
      <c r="A1437" s="1" t="s">
        <v>1474</v>
      </c>
      <c r="B1437" s="1" t="s">
        <v>32</v>
      </c>
      <c r="C1437" s="1">
        <v>5.0</v>
      </c>
      <c r="D1437" s="1">
        <v>1.0</v>
      </c>
      <c r="E1437" s="1">
        <v>5.0</v>
      </c>
      <c r="F1437" s="1" t="s">
        <v>25</v>
      </c>
      <c r="H1437" s="2">
        <v>45039.0</v>
      </c>
      <c r="J1437" s="3">
        <f t="shared" si="2"/>
        <v>5</v>
      </c>
      <c r="K1437" s="4">
        <f t="shared" si="3"/>
        <v>1</v>
      </c>
      <c r="L1437" s="4">
        <f t="shared" si="4"/>
        <v>5</v>
      </c>
      <c r="S1437" s="1" t="s">
        <v>1474</v>
      </c>
      <c r="T1437" s="4" t="str">
        <f t="shared" si="5"/>
        <v>Cookie</v>
      </c>
      <c r="U1437" s="4" t="str">
        <f t="shared" si="6"/>
        <v>UNKNOWN</v>
      </c>
      <c r="V1437" s="4" t="str">
        <f t="shared" si="7"/>
        <v>UNKNOWN</v>
      </c>
      <c r="W1437" s="4">
        <f t="shared" ref="W1437:Y1437" si="1444">IF(OR(J1437 = "ERROR", J1437 = ""), "UNKNOWN", J1437)</f>
        <v>5</v>
      </c>
      <c r="X1437" s="4">
        <f t="shared" si="1444"/>
        <v>1</v>
      </c>
      <c r="Y1437" s="4">
        <f t="shared" si="1444"/>
        <v>5</v>
      </c>
      <c r="Z1437" s="5">
        <f t="shared" si="9"/>
        <v>45039</v>
      </c>
    </row>
    <row r="1438">
      <c r="A1438" s="1" t="s">
        <v>1475</v>
      </c>
      <c r="B1438" s="1" t="s">
        <v>81</v>
      </c>
      <c r="C1438" s="1" t="s">
        <v>30</v>
      </c>
      <c r="D1438" s="1" t="s">
        <v>30</v>
      </c>
      <c r="E1438" s="1">
        <v>6.0</v>
      </c>
      <c r="F1438" s="1" t="s">
        <v>28</v>
      </c>
      <c r="G1438" s="1" t="s">
        <v>24</v>
      </c>
      <c r="H1438" s="1" t="s">
        <v>25</v>
      </c>
      <c r="J1438" s="3" t="str">
        <f t="shared" si="2"/>
        <v>UNKNOWN</v>
      </c>
      <c r="K1438" s="4" t="str">
        <f t="shared" si="3"/>
        <v>UNKNOWN</v>
      </c>
      <c r="L1438" s="4">
        <f t="shared" si="4"/>
        <v>6</v>
      </c>
      <c r="S1438" s="1" t="s">
        <v>1475</v>
      </c>
      <c r="T1438" s="4" t="str">
        <f t="shared" si="5"/>
        <v>Tea</v>
      </c>
      <c r="U1438" s="4" t="str">
        <f t="shared" si="6"/>
        <v>Takeaway</v>
      </c>
      <c r="V1438" s="4" t="str">
        <f t="shared" si="7"/>
        <v>Cash</v>
      </c>
      <c r="W1438" s="4" t="str">
        <f t="shared" ref="W1438:Y1438" si="1445">IF(OR(J1438 = "ERROR", J1438 = ""), "UNKNOWN", J1438)</f>
        <v>UNKNOWN</v>
      </c>
      <c r="X1438" s="4" t="str">
        <f t="shared" si="1445"/>
        <v>UNKNOWN</v>
      </c>
      <c r="Y1438" s="4">
        <f t="shared" si="1445"/>
        <v>6</v>
      </c>
      <c r="Z1438" s="4" t="str">
        <f t="shared" si="9"/>
        <v>UNKNOWN</v>
      </c>
    </row>
    <row r="1439">
      <c r="A1439" s="1" t="s">
        <v>1476</v>
      </c>
      <c r="B1439" s="1" t="s">
        <v>55</v>
      </c>
      <c r="C1439" s="1">
        <v>1.0</v>
      </c>
      <c r="D1439" s="1">
        <v>3.0</v>
      </c>
      <c r="E1439" s="1">
        <v>3.0</v>
      </c>
      <c r="F1439" s="1" t="s">
        <v>39</v>
      </c>
      <c r="G1439" s="1" t="s">
        <v>24</v>
      </c>
      <c r="H1439" s="2">
        <v>45107.0</v>
      </c>
      <c r="J1439" s="3">
        <f t="shared" si="2"/>
        <v>1</v>
      </c>
      <c r="K1439" s="4">
        <f t="shared" si="3"/>
        <v>3</v>
      </c>
      <c r="L1439" s="4">
        <f t="shared" si="4"/>
        <v>3</v>
      </c>
      <c r="S1439" s="1" t="s">
        <v>1476</v>
      </c>
      <c r="T1439" s="4" t="str">
        <f t="shared" si="5"/>
        <v>Juice</v>
      </c>
      <c r="U1439" s="4" t="str">
        <f t="shared" si="6"/>
        <v>Takeaway</v>
      </c>
      <c r="V1439" s="4" t="str">
        <f t="shared" si="7"/>
        <v>Digital Wallet</v>
      </c>
      <c r="W1439" s="4">
        <f t="shared" ref="W1439:Y1439" si="1446">IF(OR(J1439 = "ERROR", J1439 = ""), "UNKNOWN", J1439)</f>
        <v>1</v>
      </c>
      <c r="X1439" s="4">
        <f t="shared" si="1446"/>
        <v>3</v>
      </c>
      <c r="Y1439" s="4">
        <f t="shared" si="1446"/>
        <v>3</v>
      </c>
      <c r="Z1439" s="5">
        <f t="shared" si="9"/>
        <v>45107</v>
      </c>
    </row>
    <row r="1440">
      <c r="A1440" s="1" t="s">
        <v>1477</v>
      </c>
      <c r="B1440" s="1" t="s">
        <v>81</v>
      </c>
      <c r="C1440" s="1">
        <v>4.0</v>
      </c>
      <c r="D1440" s="1">
        <v>1.5</v>
      </c>
      <c r="E1440" s="1">
        <v>6.0</v>
      </c>
      <c r="F1440" s="1" t="s">
        <v>39</v>
      </c>
      <c r="G1440" s="1" t="s">
        <v>25</v>
      </c>
      <c r="H1440" s="2">
        <v>45205.0</v>
      </c>
      <c r="J1440" s="3">
        <f t="shared" si="2"/>
        <v>4</v>
      </c>
      <c r="K1440" s="4">
        <f t="shared" si="3"/>
        <v>1.5</v>
      </c>
      <c r="L1440" s="4">
        <f t="shared" si="4"/>
        <v>6</v>
      </c>
      <c r="S1440" s="1" t="s">
        <v>1477</v>
      </c>
      <c r="T1440" s="4" t="str">
        <f t="shared" si="5"/>
        <v>Tea</v>
      </c>
      <c r="U1440" s="4" t="str">
        <f t="shared" si="6"/>
        <v>UNKNOWN</v>
      </c>
      <c r="V1440" s="4" t="str">
        <f t="shared" si="7"/>
        <v>Digital Wallet</v>
      </c>
      <c r="W1440" s="4">
        <f t="shared" ref="W1440:Y1440" si="1447">IF(OR(J1440 = "ERROR", J1440 = ""), "UNKNOWN", J1440)</f>
        <v>4</v>
      </c>
      <c r="X1440" s="4">
        <f t="shared" si="1447"/>
        <v>1.5</v>
      </c>
      <c r="Y1440" s="4">
        <f t="shared" si="1447"/>
        <v>6</v>
      </c>
      <c r="Z1440" s="5">
        <f t="shared" si="9"/>
        <v>45205</v>
      </c>
    </row>
    <row r="1441">
      <c r="A1441" s="1" t="s">
        <v>1478</v>
      </c>
      <c r="B1441" s="1" t="s">
        <v>22</v>
      </c>
      <c r="C1441" s="1">
        <v>4.0</v>
      </c>
      <c r="D1441" s="1">
        <v>2.0</v>
      </c>
      <c r="E1441" s="1">
        <v>8.0</v>
      </c>
      <c r="G1441" s="1" t="s">
        <v>29</v>
      </c>
      <c r="H1441" s="2">
        <v>45180.0</v>
      </c>
      <c r="J1441" s="3">
        <f t="shared" si="2"/>
        <v>4</v>
      </c>
      <c r="K1441" s="4">
        <f t="shared" si="3"/>
        <v>2</v>
      </c>
      <c r="L1441" s="4">
        <f t="shared" si="4"/>
        <v>8</v>
      </c>
      <c r="S1441" s="1" t="s">
        <v>1478</v>
      </c>
      <c r="T1441" s="4" t="str">
        <f t="shared" si="5"/>
        <v>Coffee</v>
      </c>
      <c r="U1441" s="4" t="str">
        <f t="shared" si="6"/>
        <v>In-store</v>
      </c>
      <c r="V1441" s="4" t="str">
        <f t="shared" si="7"/>
        <v>UNKNOWN</v>
      </c>
      <c r="W1441" s="4">
        <f t="shared" ref="W1441:Y1441" si="1448">IF(OR(J1441 = "ERROR", J1441 = ""), "UNKNOWN", J1441)</f>
        <v>4</v>
      </c>
      <c r="X1441" s="4">
        <f t="shared" si="1448"/>
        <v>2</v>
      </c>
      <c r="Y1441" s="4">
        <f t="shared" si="1448"/>
        <v>8</v>
      </c>
      <c r="Z1441" s="5">
        <f t="shared" si="9"/>
        <v>45180</v>
      </c>
    </row>
    <row r="1442">
      <c r="A1442" s="1" t="s">
        <v>1479</v>
      </c>
      <c r="B1442" s="1" t="s">
        <v>22</v>
      </c>
      <c r="C1442" s="1">
        <v>4.0</v>
      </c>
      <c r="D1442" s="1">
        <v>2.0</v>
      </c>
      <c r="F1442" s="1" t="s">
        <v>30</v>
      </c>
      <c r="G1442" s="1" t="s">
        <v>24</v>
      </c>
      <c r="H1442" s="6">
        <v>45283.0</v>
      </c>
      <c r="J1442" s="3">
        <f t="shared" si="2"/>
        <v>4</v>
      </c>
      <c r="K1442" s="4">
        <f t="shared" si="3"/>
        <v>2</v>
      </c>
      <c r="L1442" s="4">
        <f t="shared" si="4"/>
        <v>8</v>
      </c>
      <c r="S1442" s="1" t="s">
        <v>1479</v>
      </c>
      <c r="T1442" s="4" t="str">
        <f t="shared" si="5"/>
        <v>Coffee</v>
      </c>
      <c r="U1442" s="4" t="str">
        <f t="shared" si="6"/>
        <v>Takeaway</v>
      </c>
      <c r="V1442" s="4" t="str">
        <f t="shared" si="7"/>
        <v>UNKNOWN</v>
      </c>
      <c r="W1442" s="4">
        <f t="shared" ref="W1442:Y1442" si="1449">IF(OR(J1442 = "ERROR", J1442 = ""), "UNKNOWN", J1442)</f>
        <v>4</v>
      </c>
      <c r="X1442" s="4">
        <f t="shared" si="1449"/>
        <v>2</v>
      </c>
      <c r="Y1442" s="4">
        <f t="shared" si="1449"/>
        <v>8</v>
      </c>
      <c r="Z1442" s="7">
        <f t="shared" si="9"/>
        <v>45283</v>
      </c>
    </row>
    <row r="1443">
      <c r="A1443" s="1" t="s">
        <v>1480</v>
      </c>
      <c r="B1443" s="1" t="s">
        <v>55</v>
      </c>
      <c r="C1443" s="1">
        <v>5.0</v>
      </c>
      <c r="D1443" s="1">
        <v>3.0</v>
      </c>
      <c r="E1443" s="1">
        <v>15.0</v>
      </c>
      <c r="F1443" s="1" t="s">
        <v>39</v>
      </c>
      <c r="G1443" s="1" t="s">
        <v>25</v>
      </c>
      <c r="H1443" s="2">
        <v>44956.0</v>
      </c>
      <c r="J1443" s="3">
        <f t="shared" si="2"/>
        <v>5</v>
      </c>
      <c r="K1443" s="4">
        <f t="shared" si="3"/>
        <v>3</v>
      </c>
      <c r="L1443" s="4">
        <f t="shared" si="4"/>
        <v>15</v>
      </c>
      <c r="S1443" s="1" t="s">
        <v>1480</v>
      </c>
      <c r="T1443" s="4" t="str">
        <f t="shared" si="5"/>
        <v>Juice</v>
      </c>
      <c r="U1443" s="4" t="str">
        <f t="shared" si="6"/>
        <v>UNKNOWN</v>
      </c>
      <c r="V1443" s="4" t="str">
        <f t="shared" si="7"/>
        <v>Digital Wallet</v>
      </c>
      <c r="W1443" s="4">
        <f t="shared" ref="W1443:Y1443" si="1450">IF(OR(J1443 = "ERROR", J1443 = ""), "UNKNOWN", J1443)</f>
        <v>5</v>
      </c>
      <c r="X1443" s="4">
        <f t="shared" si="1450"/>
        <v>3</v>
      </c>
      <c r="Y1443" s="4">
        <f t="shared" si="1450"/>
        <v>15</v>
      </c>
      <c r="Z1443" s="5">
        <f t="shared" si="9"/>
        <v>44956</v>
      </c>
    </row>
    <row r="1444">
      <c r="A1444" s="1" t="s">
        <v>1481</v>
      </c>
      <c r="B1444" s="1" t="s">
        <v>41</v>
      </c>
      <c r="C1444" s="1">
        <v>2.0</v>
      </c>
      <c r="D1444" s="1">
        <v>4.0</v>
      </c>
      <c r="E1444" s="1">
        <v>8.0</v>
      </c>
      <c r="F1444" s="1" t="s">
        <v>39</v>
      </c>
      <c r="G1444" s="1" t="s">
        <v>25</v>
      </c>
      <c r="H1444" s="2">
        <v>45104.0</v>
      </c>
      <c r="J1444" s="3">
        <f t="shared" si="2"/>
        <v>2</v>
      </c>
      <c r="K1444" s="4">
        <f t="shared" si="3"/>
        <v>4</v>
      </c>
      <c r="L1444" s="4">
        <f t="shared" si="4"/>
        <v>8</v>
      </c>
      <c r="S1444" s="1" t="s">
        <v>1481</v>
      </c>
      <c r="T1444" s="4" t="str">
        <f t="shared" si="5"/>
        <v>Smoothie</v>
      </c>
      <c r="U1444" s="4" t="str">
        <f t="shared" si="6"/>
        <v>UNKNOWN</v>
      </c>
      <c r="V1444" s="4" t="str">
        <f t="shared" si="7"/>
        <v>Digital Wallet</v>
      </c>
      <c r="W1444" s="4">
        <f t="shared" ref="W1444:Y1444" si="1451">IF(OR(J1444 = "ERROR", J1444 = ""), "UNKNOWN", J1444)</f>
        <v>2</v>
      </c>
      <c r="X1444" s="4">
        <f t="shared" si="1451"/>
        <v>4</v>
      </c>
      <c r="Y1444" s="4">
        <f t="shared" si="1451"/>
        <v>8</v>
      </c>
      <c r="Z1444" s="5">
        <f t="shared" si="9"/>
        <v>45104</v>
      </c>
    </row>
    <row r="1445">
      <c r="A1445" s="1" t="s">
        <v>1482</v>
      </c>
      <c r="B1445" s="1" t="s">
        <v>44</v>
      </c>
      <c r="C1445" s="1">
        <v>2.0</v>
      </c>
      <c r="D1445" s="1">
        <v>4.0</v>
      </c>
      <c r="E1445" s="1">
        <v>8.0</v>
      </c>
      <c r="G1445" s="1" t="s">
        <v>24</v>
      </c>
      <c r="H1445" s="6">
        <v>45274.0</v>
      </c>
      <c r="J1445" s="3">
        <f t="shared" si="2"/>
        <v>2</v>
      </c>
      <c r="K1445" s="4">
        <f t="shared" si="3"/>
        <v>4</v>
      </c>
      <c r="L1445" s="4">
        <f t="shared" si="4"/>
        <v>8</v>
      </c>
      <c r="S1445" s="1" t="s">
        <v>1482</v>
      </c>
      <c r="T1445" s="4" t="str">
        <f t="shared" si="5"/>
        <v>Sandwich</v>
      </c>
      <c r="U1445" s="4" t="str">
        <f t="shared" si="6"/>
        <v>Takeaway</v>
      </c>
      <c r="V1445" s="4" t="str">
        <f t="shared" si="7"/>
        <v>UNKNOWN</v>
      </c>
      <c r="W1445" s="4">
        <f t="shared" ref="W1445:Y1445" si="1452">IF(OR(J1445 = "ERROR", J1445 = ""), "UNKNOWN", J1445)</f>
        <v>2</v>
      </c>
      <c r="X1445" s="4">
        <f t="shared" si="1452"/>
        <v>4</v>
      </c>
      <c r="Y1445" s="4">
        <f t="shared" si="1452"/>
        <v>8</v>
      </c>
      <c r="Z1445" s="7">
        <f t="shared" si="9"/>
        <v>45274</v>
      </c>
    </row>
    <row r="1446">
      <c r="A1446" s="1" t="s">
        <v>1483</v>
      </c>
      <c r="B1446" s="1" t="s">
        <v>27</v>
      </c>
      <c r="C1446" s="1">
        <v>1.0</v>
      </c>
      <c r="D1446" s="1">
        <v>3.0</v>
      </c>
      <c r="E1446" s="1">
        <v>3.0</v>
      </c>
      <c r="F1446" s="1" t="s">
        <v>39</v>
      </c>
      <c r="H1446" s="2">
        <v>45076.0</v>
      </c>
      <c r="J1446" s="3">
        <f t="shared" si="2"/>
        <v>1</v>
      </c>
      <c r="K1446" s="4">
        <f t="shared" si="3"/>
        <v>3</v>
      </c>
      <c r="L1446" s="4">
        <f t="shared" si="4"/>
        <v>3</v>
      </c>
      <c r="S1446" s="1" t="s">
        <v>1483</v>
      </c>
      <c r="T1446" s="4" t="str">
        <f t="shared" si="5"/>
        <v>Cake</v>
      </c>
      <c r="U1446" s="4" t="str">
        <f t="shared" si="6"/>
        <v>UNKNOWN</v>
      </c>
      <c r="V1446" s="4" t="str">
        <f t="shared" si="7"/>
        <v>Digital Wallet</v>
      </c>
      <c r="W1446" s="4">
        <f t="shared" ref="W1446:Y1446" si="1453">IF(OR(J1446 = "ERROR", J1446 = ""), "UNKNOWN", J1446)</f>
        <v>1</v>
      </c>
      <c r="X1446" s="4">
        <f t="shared" si="1453"/>
        <v>3</v>
      </c>
      <c r="Y1446" s="4">
        <f t="shared" si="1453"/>
        <v>3</v>
      </c>
      <c r="Z1446" s="5">
        <f t="shared" si="9"/>
        <v>45076</v>
      </c>
    </row>
    <row r="1447">
      <c r="A1447" s="1" t="s">
        <v>1484</v>
      </c>
      <c r="B1447" s="1" t="s">
        <v>32</v>
      </c>
      <c r="C1447" s="1">
        <v>3.0</v>
      </c>
      <c r="D1447" s="1">
        <v>1.0</v>
      </c>
      <c r="E1447" s="1">
        <v>3.0</v>
      </c>
      <c r="F1447" s="1" t="s">
        <v>28</v>
      </c>
      <c r="H1447" s="2">
        <v>44936.0</v>
      </c>
      <c r="J1447" s="3">
        <f t="shared" si="2"/>
        <v>3</v>
      </c>
      <c r="K1447" s="4">
        <f t="shared" si="3"/>
        <v>1</v>
      </c>
      <c r="L1447" s="4">
        <f t="shared" si="4"/>
        <v>3</v>
      </c>
      <c r="S1447" s="1" t="s">
        <v>1484</v>
      </c>
      <c r="T1447" s="4" t="str">
        <f t="shared" si="5"/>
        <v>Cookie</v>
      </c>
      <c r="U1447" s="4" t="str">
        <f t="shared" si="6"/>
        <v>UNKNOWN</v>
      </c>
      <c r="V1447" s="4" t="str">
        <f t="shared" si="7"/>
        <v>Cash</v>
      </c>
      <c r="W1447" s="4">
        <f t="shared" ref="W1447:Y1447" si="1454">IF(OR(J1447 = "ERROR", J1447 = ""), "UNKNOWN", J1447)</f>
        <v>3</v>
      </c>
      <c r="X1447" s="4">
        <f t="shared" si="1454"/>
        <v>1</v>
      </c>
      <c r="Y1447" s="4">
        <f t="shared" si="1454"/>
        <v>3</v>
      </c>
      <c r="Z1447" s="5">
        <f t="shared" si="9"/>
        <v>44936</v>
      </c>
    </row>
    <row r="1448">
      <c r="A1448" s="1" t="s">
        <v>1485</v>
      </c>
      <c r="B1448" s="1" t="s">
        <v>27</v>
      </c>
      <c r="C1448" s="1">
        <v>2.0</v>
      </c>
      <c r="D1448" s="1">
        <v>3.0</v>
      </c>
      <c r="E1448" s="1" t="s">
        <v>30</v>
      </c>
      <c r="F1448" s="1" t="s">
        <v>28</v>
      </c>
      <c r="G1448" s="1" t="s">
        <v>30</v>
      </c>
      <c r="H1448" s="2">
        <v>44976.0</v>
      </c>
      <c r="J1448" s="3">
        <f t="shared" si="2"/>
        <v>2</v>
      </c>
      <c r="K1448" s="4">
        <f t="shared" si="3"/>
        <v>3</v>
      </c>
      <c r="L1448" s="4">
        <f t="shared" si="4"/>
        <v>6</v>
      </c>
      <c r="S1448" s="1" t="s">
        <v>1485</v>
      </c>
      <c r="T1448" s="4" t="str">
        <f t="shared" si="5"/>
        <v>Cake</v>
      </c>
      <c r="U1448" s="4" t="str">
        <f t="shared" si="6"/>
        <v>UNKNOWN</v>
      </c>
      <c r="V1448" s="4" t="str">
        <f t="shared" si="7"/>
        <v>Cash</v>
      </c>
      <c r="W1448" s="4">
        <f t="shared" ref="W1448:Y1448" si="1455">IF(OR(J1448 = "ERROR", J1448 = ""), "UNKNOWN", J1448)</f>
        <v>2</v>
      </c>
      <c r="X1448" s="4">
        <f t="shared" si="1455"/>
        <v>3</v>
      </c>
      <c r="Y1448" s="4">
        <f t="shared" si="1455"/>
        <v>6</v>
      </c>
      <c r="Z1448" s="5">
        <f t="shared" si="9"/>
        <v>44976</v>
      </c>
    </row>
    <row r="1449">
      <c r="A1449" s="1" t="s">
        <v>1486</v>
      </c>
      <c r="B1449" s="1" t="s">
        <v>32</v>
      </c>
      <c r="C1449" s="1" t="s">
        <v>30</v>
      </c>
      <c r="D1449" s="1">
        <v>1.0</v>
      </c>
      <c r="E1449" s="1">
        <v>1.0</v>
      </c>
      <c r="G1449" s="1" t="s">
        <v>24</v>
      </c>
      <c r="J1449" s="3">
        <f t="shared" si="2"/>
        <v>1</v>
      </c>
      <c r="K1449" s="4">
        <f t="shared" si="3"/>
        <v>1</v>
      </c>
      <c r="L1449" s="4">
        <f t="shared" si="4"/>
        <v>1</v>
      </c>
      <c r="S1449" s="1" t="s">
        <v>1486</v>
      </c>
      <c r="T1449" s="4" t="str">
        <f t="shared" si="5"/>
        <v>Cookie</v>
      </c>
      <c r="U1449" s="4" t="str">
        <f t="shared" si="6"/>
        <v>Takeaway</v>
      </c>
      <c r="V1449" s="4" t="str">
        <f t="shared" si="7"/>
        <v>UNKNOWN</v>
      </c>
      <c r="W1449" s="4">
        <f t="shared" ref="W1449:Y1449" si="1456">IF(OR(J1449 = "ERROR", J1449 = ""), "UNKNOWN", J1449)</f>
        <v>1</v>
      </c>
      <c r="X1449" s="4">
        <f t="shared" si="1456"/>
        <v>1</v>
      </c>
      <c r="Y1449" s="4">
        <f t="shared" si="1456"/>
        <v>1</v>
      </c>
      <c r="Z1449" s="4" t="str">
        <f t="shared" si="9"/>
        <v>UNKNOWN</v>
      </c>
    </row>
    <row r="1450">
      <c r="A1450" s="1" t="s">
        <v>1487</v>
      </c>
      <c r="B1450" s="1" t="s">
        <v>55</v>
      </c>
      <c r="C1450" s="1">
        <v>5.0</v>
      </c>
      <c r="D1450" s="1">
        <v>3.0</v>
      </c>
      <c r="E1450" s="1" t="s">
        <v>30</v>
      </c>
      <c r="G1450" s="1" t="s">
        <v>29</v>
      </c>
      <c r="H1450" s="6">
        <v>45257.0</v>
      </c>
      <c r="J1450" s="3">
        <f t="shared" si="2"/>
        <v>5</v>
      </c>
      <c r="K1450" s="4">
        <f t="shared" si="3"/>
        <v>3</v>
      </c>
      <c r="L1450" s="4">
        <f t="shared" si="4"/>
        <v>15</v>
      </c>
      <c r="S1450" s="1" t="s">
        <v>1487</v>
      </c>
      <c r="T1450" s="4" t="str">
        <f t="shared" si="5"/>
        <v>Juice</v>
      </c>
      <c r="U1450" s="4" t="str">
        <f t="shared" si="6"/>
        <v>In-store</v>
      </c>
      <c r="V1450" s="4" t="str">
        <f t="shared" si="7"/>
        <v>UNKNOWN</v>
      </c>
      <c r="W1450" s="4">
        <f t="shared" ref="W1450:Y1450" si="1457">IF(OR(J1450 = "ERROR", J1450 = ""), "UNKNOWN", J1450)</f>
        <v>5</v>
      </c>
      <c r="X1450" s="4">
        <f t="shared" si="1457"/>
        <v>3</v>
      </c>
      <c r="Y1450" s="4">
        <f t="shared" si="1457"/>
        <v>15</v>
      </c>
      <c r="Z1450" s="7">
        <f t="shared" si="9"/>
        <v>45257</v>
      </c>
    </row>
    <row r="1451">
      <c r="A1451" s="1" t="s">
        <v>1488</v>
      </c>
      <c r="B1451" s="1" t="s">
        <v>41</v>
      </c>
      <c r="C1451" s="1">
        <v>4.0</v>
      </c>
      <c r="D1451" s="1">
        <v>4.0</v>
      </c>
      <c r="E1451" s="1">
        <v>16.0</v>
      </c>
      <c r="F1451" s="1" t="s">
        <v>39</v>
      </c>
      <c r="G1451" s="1" t="s">
        <v>25</v>
      </c>
      <c r="H1451" s="2">
        <v>45053.0</v>
      </c>
      <c r="J1451" s="3">
        <f t="shared" si="2"/>
        <v>4</v>
      </c>
      <c r="K1451" s="4">
        <f t="shared" si="3"/>
        <v>4</v>
      </c>
      <c r="L1451" s="4">
        <f t="shared" si="4"/>
        <v>16</v>
      </c>
      <c r="S1451" s="1" t="s">
        <v>1488</v>
      </c>
      <c r="T1451" s="4" t="str">
        <f t="shared" si="5"/>
        <v>Smoothie</v>
      </c>
      <c r="U1451" s="4" t="str">
        <f t="shared" si="6"/>
        <v>UNKNOWN</v>
      </c>
      <c r="V1451" s="4" t="str">
        <f t="shared" si="7"/>
        <v>Digital Wallet</v>
      </c>
      <c r="W1451" s="4">
        <f t="shared" ref="W1451:Y1451" si="1458">IF(OR(J1451 = "ERROR", J1451 = ""), "UNKNOWN", J1451)</f>
        <v>4</v>
      </c>
      <c r="X1451" s="4">
        <f t="shared" si="1458"/>
        <v>4</v>
      </c>
      <c r="Y1451" s="4">
        <f t="shared" si="1458"/>
        <v>16</v>
      </c>
      <c r="Z1451" s="5">
        <f t="shared" si="9"/>
        <v>45053</v>
      </c>
    </row>
    <row r="1452">
      <c r="A1452" s="1" t="s">
        <v>1489</v>
      </c>
      <c r="B1452" s="1" t="s">
        <v>81</v>
      </c>
      <c r="C1452" s="1">
        <v>4.0</v>
      </c>
      <c r="D1452" s="1">
        <v>1.5</v>
      </c>
      <c r="E1452" s="1">
        <v>6.0</v>
      </c>
      <c r="F1452" s="1" t="s">
        <v>23</v>
      </c>
      <c r="G1452" s="1" t="s">
        <v>24</v>
      </c>
      <c r="H1452" s="6">
        <v>45260.0</v>
      </c>
      <c r="J1452" s="3">
        <f t="shared" si="2"/>
        <v>4</v>
      </c>
      <c r="K1452" s="4">
        <f t="shared" si="3"/>
        <v>1.5</v>
      </c>
      <c r="L1452" s="4">
        <f t="shared" si="4"/>
        <v>6</v>
      </c>
      <c r="S1452" s="1" t="s">
        <v>1489</v>
      </c>
      <c r="T1452" s="4" t="str">
        <f t="shared" si="5"/>
        <v>Tea</v>
      </c>
      <c r="U1452" s="4" t="str">
        <f t="shared" si="6"/>
        <v>Takeaway</v>
      </c>
      <c r="V1452" s="4" t="str">
        <f t="shared" si="7"/>
        <v>Credit Card</v>
      </c>
      <c r="W1452" s="4">
        <f t="shared" ref="W1452:Y1452" si="1459">IF(OR(J1452 = "ERROR", J1452 = ""), "UNKNOWN", J1452)</f>
        <v>4</v>
      </c>
      <c r="X1452" s="4">
        <f t="shared" si="1459"/>
        <v>1.5</v>
      </c>
      <c r="Y1452" s="4">
        <f t="shared" si="1459"/>
        <v>6</v>
      </c>
      <c r="Z1452" s="7">
        <f t="shared" si="9"/>
        <v>45260</v>
      </c>
    </row>
    <row r="1453">
      <c r="A1453" s="1" t="s">
        <v>1490</v>
      </c>
      <c r="D1453" s="1">
        <v>5.0</v>
      </c>
      <c r="E1453" s="1">
        <v>5.0</v>
      </c>
      <c r="F1453" s="1" t="s">
        <v>28</v>
      </c>
      <c r="H1453" s="2">
        <v>45208.0</v>
      </c>
      <c r="J1453" s="3">
        <f t="shared" si="2"/>
        <v>1</v>
      </c>
      <c r="K1453" s="4">
        <f t="shared" si="3"/>
        <v>5</v>
      </c>
      <c r="L1453" s="4">
        <f t="shared" si="4"/>
        <v>5</v>
      </c>
      <c r="S1453" s="1" t="s">
        <v>1490</v>
      </c>
      <c r="T1453" s="4" t="str">
        <f t="shared" si="5"/>
        <v>UNKNOWN</v>
      </c>
      <c r="U1453" s="4" t="str">
        <f t="shared" si="6"/>
        <v>UNKNOWN</v>
      </c>
      <c r="V1453" s="4" t="str">
        <f t="shared" si="7"/>
        <v>Cash</v>
      </c>
      <c r="W1453" s="4">
        <f t="shared" ref="W1453:Y1453" si="1460">IF(OR(J1453 = "ERROR", J1453 = ""), "UNKNOWN", J1453)</f>
        <v>1</v>
      </c>
      <c r="X1453" s="4">
        <f t="shared" si="1460"/>
        <v>5</v>
      </c>
      <c r="Y1453" s="4">
        <f t="shared" si="1460"/>
        <v>5</v>
      </c>
      <c r="Z1453" s="5">
        <f t="shared" si="9"/>
        <v>45208</v>
      </c>
    </row>
    <row r="1454">
      <c r="A1454" s="1" t="s">
        <v>1491</v>
      </c>
      <c r="B1454" s="1" t="s">
        <v>32</v>
      </c>
      <c r="C1454" s="1">
        <v>2.0</v>
      </c>
      <c r="D1454" s="1">
        <v>1.0</v>
      </c>
      <c r="E1454" s="1">
        <v>2.0</v>
      </c>
      <c r="F1454" s="1" t="s">
        <v>39</v>
      </c>
      <c r="H1454" s="2">
        <v>45015.0</v>
      </c>
      <c r="J1454" s="3">
        <f t="shared" si="2"/>
        <v>2</v>
      </c>
      <c r="K1454" s="4">
        <f t="shared" si="3"/>
        <v>1</v>
      </c>
      <c r="L1454" s="4">
        <f t="shared" si="4"/>
        <v>2</v>
      </c>
      <c r="S1454" s="1" t="s">
        <v>1491</v>
      </c>
      <c r="T1454" s="4" t="str">
        <f t="shared" si="5"/>
        <v>Cookie</v>
      </c>
      <c r="U1454" s="4" t="str">
        <f t="shared" si="6"/>
        <v>UNKNOWN</v>
      </c>
      <c r="V1454" s="4" t="str">
        <f t="shared" si="7"/>
        <v>Digital Wallet</v>
      </c>
      <c r="W1454" s="4">
        <f t="shared" ref="W1454:Y1454" si="1461">IF(OR(J1454 = "ERROR", J1454 = ""), "UNKNOWN", J1454)</f>
        <v>2</v>
      </c>
      <c r="X1454" s="4">
        <f t="shared" si="1461"/>
        <v>1</v>
      </c>
      <c r="Y1454" s="4">
        <f t="shared" si="1461"/>
        <v>2</v>
      </c>
      <c r="Z1454" s="5">
        <f t="shared" si="9"/>
        <v>45015</v>
      </c>
    </row>
    <row r="1455">
      <c r="A1455" s="1" t="s">
        <v>1492</v>
      </c>
      <c r="B1455" s="1" t="s">
        <v>55</v>
      </c>
      <c r="C1455" s="1">
        <v>4.0</v>
      </c>
      <c r="D1455" s="1">
        <v>3.0</v>
      </c>
      <c r="E1455" s="1" t="s">
        <v>25</v>
      </c>
      <c r="F1455" s="1" t="s">
        <v>39</v>
      </c>
      <c r="G1455" s="1" t="s">
        <v>24</v>
      </c>
      <c r="H1455" s="2">
        <v>44929.0</v>
      </c>
      <c r="J1455" s="3">
        <f t="shared" si="2"/>
        <v>4</v>
      </c>
      <c r="K1455" s="4">
        <f t="shared" si="3"/>
        <v>3</v>
      </c>
      <c r="L1455" s="4">
        <f t="shared" si="4"/>
        <v>12</v>
      </c>
      <c r="S1455" s="1" t="s">
        <v>1492</v>
      </c>
      <c r="T1455" s="4" t="str">
        <f t="shared" si="5"/>
        <v>Juice</v>
      </c>
      <c r="U1455" s="4" t="str">
        <f t="shared" si="6"/>
        <v>Takeaway</v>
      </c>
      <c r="V1455" s="4" t="str">
        <f t="shared" si="7"/>
        <v>Digital Wallet</v>
      </c>
      <c r="W1455" s="4">
        <f t="shared" ref="W1455:Y1455" si="1462">IF(OR(J1455 = "ERROR", J1455 = ""), "UNKNOWN", J1455)</f>
        <v>4</v>
      </c>
      <c r="X1455" s="4">
        <f t="shared" si="1462"/>
        <v>3</v>
      </c>
      <c r="Y1455" s="4">
        <f t="shared" si="1462"/>
        <v>12</v>
      </c>
      <c r="Z1455" s="5">
        <f t="shared" si="9"/>
        <v>44929</v>
      </c>
    </row>
    <row r="1456">
      <c r="A1456" s="1" t="s">
        <v>1493</v>
      </c>
      <c r="B1456" s="1" t="s">
        <v>55</v>
      </c>
      <c r="C1456" s="1">
        <v>3.0</v>
      </c>
      <c r="D1456" s="1">
        <v>3.0</v>
      </c>
      <c r="E1456" s="1">
        <v>9.0</v>
      </c>
      <c r="G1456" s="1" t="s">
        <v>29</v>
      </c>
      <c r="H1456" s="6">
        <v>45241.0</v>
      </c>
      <c r="J1456" s="3">
        <f t="shared" si="2"/>
        <v>3</v>
      </c>
      <c r="K1456" s="4">
        <f t="shared" si="3"/>
        <v>3</v>
      </c>
      <c r="L1456" s="4">
        <f t="shared" si="4"/>
        <v>9</v>
      </c>
      <c r="S1456" s="1" t="s">
        <v>1493</v>
      </c>
      <c r="T1456" s="4" t="str">
        <f t="shared" si="5"/>
        <v>Juice</v>
      </c>
      <c r="U1456" s="4" t="str">
        <f t="shared" si="6"/>
        <v>In-store</v>
      </c>
      <c r="V1456" s="4" t="str">
        <f t="shared" si="7"/>
        <v>UNKNOWN</v>
      </c>
      <c r="W1456" s="4">
        <f t="shared" ref="W1456:Y1456" si="1463">IF(OR(J1456 = "ERROR", J1456 = ""), "UNKNOWN", J1456)</f>
        <v>3</v>
      </c>
      <c r="X1456" s="4">
        <f t="shared" si="1463"/>
        <v>3</v>
      </c>
      <c r="Y1456" s="4">
        <f t="shared" si="1463"/>
        <v>9</v>
      </c>
      <c r="Z1456" s="7">
        <f t="shared" si="9"/>
        <v>45241</v>
      </c>
    </row>
    <row r="1457">
      <c r="A1457" s="1" t="s">
        <v>1494</v>
      </c>
      <c r="B1457" s="1" t="s">
        <v>81</v>
      </c>
      <c r="C1457" s="1">
        <v>5.0</v>
      </c>
      <c r="D1457" s="1">
        <v>1.5</v>
      </c>
      <c r="E1457" s="1">
        <v>7.5</v>
      </c>
      <c r="F1457" s="1" t="s">
        <v>23</v>
      </c>
      <c r="H1457" s="6">
        <v>45287.0</v>
      </c>
      <c r="J1457" s="3">
        <f t="shared" si="2"/>
        <v>5</v>
      </c>
      <c r="K1457" s="4">
        <f t="shared" si="3"/>
        <v>1.5</v>
      </c>
      <c r="L1457" s="4">
        <f t="shared" si="4"/>
        <v>7.5</v>
      </c>
      <c r="S1457" s="1" t="s">
        <v>1494</v>
      </c>
      <c r="T1457" s="4" t="str">
        <f t="shared" si="5"/>
        <v>Tea</v>
      </c>
      <c r="U1457" s="4" t="str">
        <f t="shared" si="6"/>
        <v>UNKNOWN</v>
      </c>
      <c r="V1457" s="4" t="str">
        <f t="shared" si="7"/>
        <v>Credit Card</v>
      </c>
      <c r="W1457" s="4">
        <f t="shared" ref="W1457:Y1457" si="1464">IF(OR(J1457 = "ERROR", J1457 = ""), "UNKNOWN", J1457)</f>
        <v>5</v>
      </c>
      <c r="X1457" s="4">
        <f t="shared" si="1464"/>
        <v>1.5</v>
      </c>
      <c r="Y1457" s="4">
        <f t="shared" si="1464"/>
        <v>7.5</v>
      </c>
      <c r="Z1457" s="7">
        <f t="shared" si="9"/>
        <v>45287</v>
      </c>
    </row>
    <row r="1458">
      <c r="A1458" s="1" t="s">
        <v>1495</v>
      </c>
      <c r="B1458" s="1" t="s">
        <v>36</v>
      </c>
      <c r="C1458" s="1">
        <v>3.0</v>
      </c>
      <c r="D1458" s="1">
        <v>5.0</v>
      </c>
      <c r="E1458" s="1">
        <v>15.0</v>
      </c>
      <c r="H1458" s="6">
        <v>45246.0</v>
      </c>
      <c r="J1458" s="3">
        <f t="shared" si="2"/>
        <v>3</v>
      </c>
      <c r="K1458" s="4">
        <f t="shared" si="3"/>
        <v>5</v>
      </c>
      <c r="L1458" s="4">
        <f t="shared" si="4"/>
        <v>15</v>
      </c>
      <c r="S1458" s="1" t="s">
        <v>1495</v>
      </c>
      <c r="T1458" s="4" t="str">
        <f t="shared" si="5"/>
        <v>Salad</v>
      </c>
      <c r="U1458" s="4" t="str">
        <f t="shared" si="6"/>
        <v>UNKNOWN</v>
      </c>
      <c r="V1458" s="4" t="str">
        <f t="shared" si="7"/>
        <v>UNKNOWN</v>
      </c>
      <c r="W1458" s="4">
        <f t="shared" ref="W1458:Y1458" si="1465">IF(OR(J1458 = "ERROR", J1458 = ""), "UNKNOWN", J1458)</f>
        <v>3</v>
      </c>
      <c r="X1458" s="4">
        <f t="shared" si="1465"/>
        <v>5</v>
      </c>
      <c r="Y1458" s="4">
        <f t="shared" si="1465"/>
        <v>15</v>
      </c>
      <c r="Z1458" s="7">
        <f t="shared" si="9"/>
        <v>45246</v>
      </c>
    </row>
    <row r="1459">
      <c r="A1459" s="1" t="s">
        <v>1496</v>
      </c>
      <c r="B1459" s="1" t="s">
        <v>22</v>
      </c>
      <c r="C1459" s="1">
        <v>1.0</v>
      </c>
      <c r="D1459" s="1">
        <v>2.0</v>
      </c>
      <c r="E1459" s="1">
        <v>2.0</v>
      </c>
      <c r="F1459" s="1" t="s">
        <v>25</v>
      </c>
      <c r="H1459" s="2">
        <v>45064.0</v>
      </c>
      <c r="J1459" s="3">
        <f t="shared" si="2"/>
        <v>1</v>
      </c>
      <c r="K1459" s="4">
        <f t="shared" si="3"/>
        <v>2</v>
      </c>
      <c r="L1459" s="4">
        <f t="shared" si="4"/>
        <v>2</v>
      </c>
      <c r="S1459" s="1" t="s">
        <v>1496</v>
      </c>
      <c r="T1459" s="4" t="str">
        <f t="shared" si="5"/>
        <v>Coffee</v>
      </c>
      <c r="U1459" s="4" t="str">
        <f t="shared" si="6"/>
        <v>UNKNOWN</v>
      </c>
      <c r="V1459" s="4" t="str">
        <f t="shared" si="7"/>
        <v>UNKNOWN</v>
      </c>
      <c r="W1459" s="4">
        <f t="shared" ref="W1459:Y1459" si="1466">IF(OR(J1459 = "ERROR", J1459 = ""), "UNKNOWN", J1459)</f>
        <v>1</v>
      </c>
      <c r="X1459" s="4">
        <f t="shared" si="1466"/>
        <v>2</v>
      </c>
      <c r="Y1459" s="4">
        <f t="shared" si="1466"/>
        <v>2</v>
      </c>
      <c r="Z1459" s="5">
        <f t="shared" si="9"/>
        <v>45064</v>
      </c>
    </row>
    <row r="1460">
      <c r="A1460" s="1" t="s">
        <v>1497</v>
      </c>
      <c r="B1460" s="1" t="s">
        <v>36</v>
      </c>
      <c r="C1460" s="1" t="s">
        <v>25</v>
      </c>
      <c r="D1460" s="1">
        <v>5.0</v>
      </c>
      <c r="E1460" s="1">
        <v>15.0</v>
      </c>
      <c r="F1460" s="1" t="s">
        <v>28</v>
      </c>
      <c r="G1460" s="1" t="s">
        <v>24</v>
      </c>
      <c r="H1460" s="2">
        <v>45085.0</v>
      </c>
      <c r="J1460" s="3">
        <f t="shared" si="2"/>
        <v>3</v>
      </c>
      <c r="K1460" s="4">
        <f t="shared" si="3"/>
        <v>5</v>
      </c>
      <c r="L1460" s="4">
        <f t="shared" si="4"/>
        <v>15</v>
      </c>
      <c r="S1460" s="1" t="s">
        <v>1497</v>
      </c>
      <c r="T1460" s="4" t="str">
        <f t="shared" si="5"/>
        <v>Salad</v>
      </c>
      <c r="U1460" s="4" t="str">
        <f t="shared" si="6"/>
        <v>Takeaway</v>
      </c>
      <c r="V1460" s="4" t="str">
        <f t="shared" si="7"/>
        <v>Cash</v>
      </c>
      <c r="W1460" s="4">
        <f t="shared" ref="W1460:Y1460" si="1467">IF(OR(J1460 = "ERROR", J1460 = ""), "UNKNOWN", J1460)</f>
        <v>3</v>
      </c>
      <c r="X1460" s="4">
        <f t="shared" si="1467"/>
        <v>5</v>
      </c>
      <c r="Y1460" s="4">
        <f t="shared" si="1467"/>
        <v>15</v>
      </c>
      <c r="Z1460" s="5">
        <f t="shared" si="9"/>
        <v>45085</v>
      </c>
    </row>
    <row r="1461">
      <c r="A1461" s="1" t="s">
        <v>1498</v>
      </c>
      <c r="B1461" s="1" t="s">
        <v>55</v>
      </c>
      <c r="C1461" s="1">
        <v>3.0</v>
      </c>
      <c r="D1461" s="1">
        <v>3.0</v>
      </c>
      <c r="E1461" s="1">
        <v>9.0</v>
      </c>
      <c r="H1461" s="2">
        <v>45109.0</v>
      </c>
      <c r="J1461" s="3">
        <f t="shared" si="2"/>
        <v>3</v>
      </c>
      <c r="K1461" s="4">
        <f t="shared" si="3"/>
        <v>3</v>
      </c>
      <c r="L1461" s="4">
        <f t="shared" si="4"/>
        <v>9</v>
      </c>
      <c r="S1461" s="1" t="s">
        <v>1498</v>
      </c>
      <c r="T1461" s="4" t="str">
        <f t="shared" si="5"/>
        <v>Juice</v>
      </c>
      <c r="U1461" s="4" t="str">
        <f t="shared" si="6"/>
        <v>UNKNOWN</v>
      </c>
      <c r="V1461" s="4" t="str">
        <f t="shared" si="7"/>
        <v>UNKNOWN</v>
      </c>
      <c r="W1461" s="4">
        <f t="shared" ref="W1461:Y1461" si="1468">IF(OR(J1461 = "ERROR", J1461 = ""), "UNKNOWN", J1461)</f>
        <v>3</v>
      </c>
      <c r="X1461" s="4">
        <f t="shared" si="1468"/>
        <v>3</v>
      </c>
      <c r="Y1461" s="4">
        <f t="shared" si="1468"/>
        <v>9</v>
      </c>
      <c r="Z1461" s="5">
        <f t="shared" si="9"/>
        <v>45109</v>
      </c>
    </row>
    <row r="1462">
      <c r="A1462" s="1" t="s">
        <v>1499</v>
      </c>
      <c r="B1462" s="1" t="s">
        <v>27</v>
      </c>
      <c r="D1462" s="1">
        <v>3.0</v>
      </c>
      <c r="E1462" s="1">
        <v>9.0</v>
      </c>
      <c r="F1462" s="1" t="s">
        <v>23</v>
      </c>
      <c r="G1462" s="1" t="s">
        <v>24</v>
      </c>
      <c r="H1462" s="2">
        <v>45046.0</v>
      </c>
      <c r="J1462" s="3">
        <f t="shared" si="2"/>
        <v>3</v>
      </c>
      <c r="K1462" s="4">
        <f t="shared" si="3"/>
        <v>3</v>
      </c>
      <c r="L1462" s="4">
        <f t="shared" si="4"/>
        <v>9</v>
      </c>
      <c r="S1462" s="1" t="s">
        <v>1499</v>
      </c>
      <c r="T1462" s="4" t="str">
        <f t="shared" si="5"/>
        <v>Cake</v>
      </c>
      <c r="U1462" s="4" t="str">
        <f t="shared" si="6"/>
        <v>Takeaway</v>
      </c>
      <c r="V1462" s="4" t="str">
        <f t="shared" si="7"/>
        <v>Credit Card</v>
      </c>
      <c r="W1462" s="4">
        <f t="shared" ref="W1462:Y1462" si="1469">IF(OR(J1462 = "ERROR", J1462 = ""), "UNKNOWN", J1462)</f>
        <v>3</v>
      </c>
      <c r="X1462" s="4">
        <f t="shared" si="1469"/>
        <v>3</v>
      </c>
      <c r="Y1462" s="4">
        <f t="shared" si="1469"/>
        <v>9</v>
      </c>
      <c r="Z1462" s="5">
        <f t="shared" si="9"/>
        <v>45046</v>
      </c>
    </row>
    <row r="1463">
      <c r="A1463" s="1" t="s">
        <v>1500</v>
      </c>
      <c r="B1463" s="1" t="s">
        <v>27</v>
      </c>
      <c r="C1463" s="1">
        <v>4.0</v>
      </c>
      <c r="D1463" s="1" t="s">
        <v>25</v>
      </c>
      <c r="E1463" s="1">
        <v>12.0</v>
      </c>
      <c r="F1463" s="1" t="s">
        <v>39</v>
      </c>
      <c r="H1463" s="2">
        <v>45151.0</v>
      </c>
      <c r="J1463" s="3">
        <f t="shared" si="2"/>
        <v>4</v>
      </c>
      <c r="K1463" s="4">
        <f t="shared" si="3"/>
        <v>3</v>
      </c>
      <c r="L1463" s="4">
        <f t="shared" si="4"/>
        <v>12</v>
      </c>
      <c r="S1463" s="1" t="s">
        <v>1500</v>
      </c>
      <c r="T1463" s="4" t="str">
        <f t="shared" si="5"/>
        <v>Cake</v>
      </c>
      <c r="U1463" s="4" t="str">
        <f t="shared" si="6"/>
        <v>UNKNOWN</v>
      </c>
      <c r="V1463" s="4" t="str">
        <f t="shared" si="7"/>
        <v>Digital Wallet</v>
      </c>
      <c r="W1463" s="4">
        <f t="shared" ref="W1463:Y1463" si="1470">IF(OR(J1463 = "ERROR", J1463 = ""), "UNKNOWN", J1463)</f>
        <v>4</v>
      </c>
      <c r="X1463" s="4">
        <f t="shared" si="1470"/>
        <v>3</v>
      </c>
      <c r="Y1463" s="4">
        <f t="shared" si="1470"/>
        <v>12</v>
      </c>
      <c r="Z1463" s="5">
        <f t="shared" si="9"/>
        <v>45151</v>
      </c>
    </row>
    <row r="1464">
      <c r="A1464" s="1" t="s">
        <v>1501</v>
      </c>
      <c r="B1464" s="1" t="s">
        <v>32</v>
      </c>
      <c r="C1464" s="1">
        <v>5.0</v>
      </c>
      <c r="D1464" s="1">
        <v>1.0</v>
      </c>
      <c r="E1464" s="1">
        <v>5.0</v>
      </c>
      <c r="F1464" s="1" t="s">
        <v>39</v>
      </c>
      <c r="G1464" s="1" t="s">
        <v>24</v>
      </c>
      <c r="H1464" s="2">
        <v>45058.0</v>
      </c>
      <c r="J1464" s="3">
        <f t="shared" si="2"/>
        <v>5</v>
      </c>
      <c r="K1464" s="4">
        <f t="shared" si="3"/>
        <v>1</v>
      </c>
      <c r="L1464" s="4">
        <f t="shared" si="4"/>
        <v>5</v>
      </c>
      <c r="S1464" s="1" t="s">
        <v>1501</v>
      </c>
      <c r="T1464" s="4" t="str">
        <f t="shared" si="5"/>
        <v>Cookie</v>
      </c>
      <c r="U1464" s="4" t="str">
        <f t="shared" si="6"/>
        <v>Takeaway</v>
      </c>
      <c r="V1464" s="4" t="str">
        <f t="shared" si="7"/>
        <v>Digital Wallet</v>
      </c>
      <c r="W1464" s="4">
        <f t="shared" ref="W1464:Y1464" si="1471">IF(OR(J1464 = "ERROR", J1464 = ""), "UNKNOWN", J1464)</f>
        <v>5</v>
      </c>
      <c r="X1464" s="4">
        <f t="shared" si="1471"/>
        <v>1</v>
      </c>
      <c r="Y1464" s="4">
        <f t="shared" si="1471"/>
        <v>5</v>
      </c>
      <c r="Z1464" s="5">
        <f t="shared" si="9"/>
        <v>45058</v>
      </c>
    </row>
    <row r="1465">
      <c r="A1465" s="1" t="s">
        <v>1502</v>
      </c>
      <c r="B1465" s="1" t="s">
        <v>55</v>
      </c>
      <c r="C1465" s="1">
        <v>1.0</v>
      </c>
      <c r="D1465" s="1">
        <v>3.0</v>
      </c>
      <c r="E1465" s="1">
        <v>3.0</v>
      </c>
      <c r="F1465" s="1" t="s">
        <v>23</v>
      </c>
      <c r="G1465" s="1" t="s">
        <v>24</v>
      </c>
      <c r="H1465" s="6">
        <v>45248.0</v>
      </c>
      <c r="J1465" s="3">
        <f t="shared" si="2"/>
        <v>1</v>
      </c>
      <c r="K1465" s="4">
        <f t="shared" si="3"/>
        <v>3</v>
      </c>
      <c r="L1465" s="4">
        <f t="shared" si="4"/>
        <v>3</v>
      </c>
      <c r="S1465" s="1" t="s">
        <v>1502</v>
      </c>
      <c r="T1465" s="4" t="str">
        <f t="shared" si="5"/>
        <v>Juice</v>
      </c>
      <c r="U1465" s="4" t="str">
        <f t="shared" si="6"/>
        <v>Takeaway</v>
      </c>
      <c r="V1465" s="4" t="str">
        <f t="shared" si="7"/>
        <v>Credit Card</v>
      </c>
      <c r="W1465" s="4">
        <f t="shared" ref="W1465:Y1465" si="1472">IF(OR(J1465 = "ERROR", J1465 = ""), "UNKNOWN", J1465)</f>
        <v>1</v>
      </c>
      <c r="X1465" s="4">
        <f t="shared" si="1472"/>
        <v>3</v>
      </c>
      <c r="Y1465" s="4">
        <f t="shared" si="1472"/>
        <v>3</v>
      </c>
      <c r="Z1465" s="7">
        <f t="shared" si="9"/>
        <v>45248</v>
      </c>
    </row>
    <row r="1466">
      <c r="A1466" s="1" t="s">
        <v>1503</v>
      </c>
      <c r="B1466" s="1" t="s">
        <v>81</v>
      </c>
      <c r="C1466" s="1">
        <v>1.0</v>
      </c>
      <c r="D1466" s="1">
        <v>1.5</v>
      </c>
      <c r="E1466" s="1">
        <v>1.5</v>
      </c>
      <c r="G1466" s="1" t="s">
        <v>29</v>
      </c>
      <c r="H1466" s="2">
        <v>45096.0</v>
      </c>
      <c r="J1466" s="3">
        <f t="shared" si="2"/>
        <v>1</v>
      </c>
      <c r="K1466" s="4">
        <f t="shared" si="3"/>
        <v>1.5</v>
      </c>
      <c r="L1466" s="4">
        <f t="shared" si="4"/>
        <v>1.5</v>
      </c>
      <c r="S1466" s="1" t="s">
        <v>1503</v>
      </c>
      <c r="T1466" s="4" t="str">
        <f t="shared" si="5"/>
        <v>Tea</v>
      </c>
      <c r="U1466" s="4" t="str">
        <f t="shared" si="6"/>
        <v>In-store</v>
      </c>
      <c r="V1466" s="4" t="str">
        <f t="shared" si="7"/>
        <v>UNKNOWN</v>
      </c>
      <c r="W1466" s="4">
        <f t="shared" ref="W1466:Y1466" si="1473">IF(OR(J1466 = "ERROR", J1466 = ""), "UNKNOWN", J1466)</f>
        <v>1</v>
      </c>
      <c r="X1466" s="4">
        <f t="shared" si="1473"/>
        <v>1.5</v>
      </c>
      <c r="Y1466" s="4">
        <f t="shared" si="1473"/>
        <v>1.5</v>
      </c>
      <c r="Z1466" s="5">
        <f t="shared" si="9"/>
        <v>45096</v>
      </c>
    </row>
    <row r="1467">
      <c r="A1467" s="1" t="s">
        <v>1504</v>
      </c>
      <c r="B1467" s="1" t="s">
        <v>36</v>
      </c>
      <c r="C1467" s="1">
        <v>5.0</v>
      </c>
      <c r="D1467" s="1">
        <v>5.0</v>
      </c>
      <c r="E1467" s="1">
        <v>25.0</v>
      </c>
      <c r="G1467" s="1" t="s">
        <v>25</v>
      </c>
      <c r="H1467" s="2">
        <v>45042.0</v>
      </c>
      <c r="J1467" s="3">
        <f t="shared" si="2"/>
        <v>5</v>
      </c>
      <c r="K1467" s="4">
        <f t="shared" si="3"/>
        <v>5</v>
      </c>
      <c r="L1467" s="4">
        <f t="shared" si="4"/>
        <v>25</v>
      </c>
      <c r="S1467" s="1" t="s">
        <v>1504</v>
      </c>
      <c r="T1467" s="4" t="str">
        <f t="shared" si="5"/>
        <v>Salad</v>
      </c>
      <c r="U1467" s="4" t="str">
        <f t="shared" si="6"/>
        <v>UNKNOWN</v>
      </c>
      <c r="V1467" s="4" t="str">
        <f t="shared" si="7"/>
        <v>UNKNOWN</v>
      </c>
      <c r="W1467" s="4">
        <f t="shared" ref="W1467:Y1467" si="1474">IF(OR(J1467 = "ERROR", J1467 = ""), "UNKNOWN", J1467)</f>
        <v>5</v>
      </c>
      <c r="X1467" s="4">
        <f t="shared" si="1474"/>
        <v>5</v>
      </c>
      <c r="Y1467" s="4">
        <f t="shared" si="1474"/>
        <v>25</v>
      </c>
      <c r="Z1467" s="5">
        <f t="shared" si="9"/>
        <v>45042</v>
      </c>
    </row>
    <row r="1468">
      <c r="A1468" s="1" t="s">
        <v>1505</v>
      </c>
      <c r="B1468" s="1" t="s">
        <v>41</v>
      </c>
      <c r="C1468" s="1">
        <v>4.0</v>
      </c>
      <c r="D1468" s="1">
        <v>4.0</v>
      </c>
      <c r="E1468" s="1">
        <v>16.0</v>
      </c>
      <c r="F1468" s="1" t="s">
        <v>39</v>
      </c>
      <c r="G1468" s="1" t="s">
        <v>24</v>
      </c>
      <c r="H1468" s="2">
        <v>45085.0</v>
      </c>
      <c r="J1468" s="3">
        <f t="shared" si="2"/>
        <v>4</v>
      </c>
      <c r="K1468" s="4">
        <f t="shared" si="3"/>
        <v>4</v>
      </c>
      <c r="L1468" s="4">
        <f t="shared" si="4"/>
        <v>16</v>
      </c>
      <c r="S1468" s="1" t="s">
        <v>1505</v>
      </c>
      <c r="T1468" s="4" t="str">
        <f t="shared" si="5"/>
        <v>Smoothie</v>
      </c>
      <c r="U1468" s="4" t="str">
        <f t="shared" si="6"/>
        <v>Takeaway</v>
      </c>
      <c r="V1468" s="4" t="str">
        <f t="shared" si="7"/>
        <v>Digital Wallet</v>
      </c>
      <c r="W1468" s="4">
        <f t="shared" ref="W1468:Y1468" si="1475">IF(OR(J1468 = "ERROR", J1468 = ""), "UNKNOWN", J1468)</f>
        <v>4</v>
      </c>
      <c r="X1468" s="4">
        <f t="shared" si="1475"/>
        <v>4</v>
      </c>
      <c r="Y1468" s="4">
        <f t="shared" si="1475"/>
        <v>16</v>
      </c>
      <c r="Z1468" s="5">
        <f t="shared" si="9"/>
        <v>45085</v>
      </c>
    </row>
    <row r="1469">
      <c r="A1469" s="1" t="s">
        <v>1506</v>
      </c>
      <c r="B1469" s="1" t="s">
        <v>27</v>
      </c>
      <c r="C1469" s="1">
        <v>3.0</v>
      </c>
      <c r="D1469" s="1">
        <v>3.0</v>
      </c>
      <c r="E1469" s="1">
        <v>9.0</v>
      </c>
      <c r="H1469" s="1" t="s">
        <v>25</v>
      </c>
      <c r="J1469" s="3">
        <f t="shared" si="2"/>
        <v>3</v>
      </c>
      <c r="K1469" s="4">
        <f t="shared" si="3"/>
        <v>3</v>
      </c>
      <c r="L1469" s="4">
        <f t="shared" si="4"/>
        <v>9</v>
      </c>
      <c r="S1469" s="1" t="s">
        <v>1506</v>
      </c>
      <c r="T1469" s="4" t="str">
        <f t="shared" si="5"/>
        <v>Cake</v>
      </c>
      <c r="U1469" s="4" t="str">
        <f t="shared" si="6"/>
        <v>UNKNOWN</v>
      </c>
      <c r="V1469" s="4" t="str">
        <f t="shared" si="7"/>
        <v>UNKNOWN</v>
      </c>
      <c r="W1469" s="4">
        <f t="shared" ref="W1469:Y1469" si="1476">IF(OR(J1469 = "ERROR", J1469 = ""), "UNKNOWN", J1469)</f>
        <v>3</v>
      </c>
      <c r="X1469" s="4">
        <f t="shared" si="1476"/>
        <v>3</v>
      </c>
      <c r="Y1469" s="4">
        <f t="shared" si="1476"/>
        <v>9</v>
      </c>
      <c r="Z1469" s="4" t="str">
        <f t="shared" si="9"/>
        <v>UNKNOWN</v>
      </c>
    </row>
    <row r="1470">
      <c r="A1470" s="1" t="s">
        <v>1507</v>
      </c>
      <c r="B1470" s="1" t="s">
        <v>44</v>
      </c>
      <c r="C1470" s="1">
        <v>4.0</v>
      </c>
      <c r="D1470" s="1">
        <v>4.0</v>
      </c>
      <c r="E1470" s="1">
        <v>16.0</v>
      </c>
      <c r="F1470" s="1" t="s">
        <v>39</v>
      </c>
      <c r="G1470" s="1" t="s">
        <v>29</v>
      </c>
      <c r="H1470" s="2">
        <v>45097.0</v>
      </c>
      <c r="J1470" s="3">
        <f t="shared" si="2"/>
        <v>4</v>
      </c>
      <c r="K1470" s="4">
        <f t="shared" si="3"/>
        <v>4</v>
      </c>
      <c r="L1470" s="4">
        <f t="shared" si="4"/>
        <v>16</v>
      </c>
      <c r="S1470" s="1" t="s">
        <v>1507</v>
      </c>
      <c r="T1470" s="4" t="str">
        <f t="shared" si="5"/>
        <v>Sandwich</v>
      </c>
      <c r="U1470" s="4" t="str">
        <f t="shared" si="6"/>
        <v>In-store</v>
      </c>
      <c r="V1470" s="4" t="str">
        <f t="shared" si="7"/>
        <v>Digital Wallet</v>
      </c>
      <c r="W1470" s="4">
        <f t="shared" ref="W1470:Y1470" si="1477">IF(OR(J1470 = "ERROR", J1470 = ""), "UNKNOWN", J1470)</f>
        <v>4</v>
      </c>
      <c r="X1470" s="4">
        <f t="shared" si="1477"/>
        <v>4</v>
      </c>
      <c r="Y1470" s="4">
        <f t="shared" si="1477"/>
        <v>16</v>
      </c>
      <c r="Z1470" s="5">
        <f t="shared" si="9"/>
        <v>45097</v>
      </c>
    </row>
    <row r="1471">
      <c r="A1471" s="1" t="s">
        <v>1508</v>
      </c>
      <c r="B1471" s="1" t="s">
        <v>22</v>
      </c>
      <c r="C1471" s="1">
        <v>5.0</v>
      </c>
      <c r="D1471" s="1">
        <v>2.0</v>
      </c>
      <c r="E1471" s="1" t="s">
        <v>25</v>
      </c>
      <c r="F1471" s="1" t="s">
        <v>39</v>
      </c>
      <c r="G1471" s="1" t="s">
        <v>24</v>
      </c>
      <c r="H1471" s="6">
        <v>45258.0</v>
      </c>
      <c r="J1471" s="3">
        <f t="shared" si="2"/>
        <v>5</v>
      </c>
      <c r="K1471" s="4">
        <f t="shared" si="3"/>
        <v>2</v>
      </c>
      <c r="L1471" s="4">
        <f t="shared" si="4"/>
        <v>10</v>
      </c>
      <c r="S1471" s="1" t="s">
        <v>1508</v>
      </c>
      <c r="T1471" s="4" t="str">
        <f t="shared" si="5"/>
        <v>Coffee</v>
      </c>
      <c r="U1471" s="4" t="str">
        <f t="shared" si="6"/>
        <v>Takeaway</v>
      </c>
      <c r="V1471" s="4" t="str">
        <f t="shared" si="7"/>
        <v>Digital Wallet</v>
      </c>
      <c r="W1471" s="4">
        <f t="shared" ref="W1471:Y1471" si="1478">IF(OR(J1471 = "ERROR", J1471 = ""), "UNKNOWN", J1471)</f>
        <v>5</v>
      </c>
      <c r="X1471" s="4">
        <f t="shared" si="1478"/>
        <v>2</v>
      </c>
      <c r="Y1471" s="4">
        <f t="shared" si="1478"/>
        <v>10</v>
      </c>
      <c r="Z1471" s="7">
        <f t="shared" si="9"/>
        <v>45258</v>
      </c>
    </row>
    <row r="1472">
      <c r="A1472" s="1" t="s">
        <v>1509</v>
      </c>
      <c r="B1472" s="1" t="s">
        <v>81</v>
      </c>
      <c r="C1472" s="1">
        <v>5.0</v>
      </c>
      <c r="D1472" s="1">
        <v>1.5</v>
      </c>
      <c r="E1472" s="1" t="s">
        <v>30</v>
      </c>
      <c r="F1472" s="1" t="s">
        <v>28</v>
      </c>
      <c r="G1472" s="1" t="s">
        <v>30</v>
      </c>
      <c r="H1472" s="2">
        <v>45136.0</v>
      </c>
      <c r="J1472" s="3">
        <f t="shared" si="2"/>
        <v>5</v>
      </c>
      <c r="K1472" s="4">
        <f t="shared" si="3"/>
        <v>1.5</v>
      </c>
      <c r="L1472" s="4">
        <f t="shared" si="4"/>
        <v>7.5</v>
      </c>
      <c r="S1472" s="1" t="s">
        <v>1509</v>
      </c>
      <c r="T1472" s="4" t="str">
        <f t="shared" si="5"/>
        <v>Tea</v>
      </c>
      <c r="U1472" s="4" t="str">
        <f t="shared" si="6"/>
        <v>UNKNOWN</v>
      </c>
      <c r="V1472" s="4" t="str">
        <f t="shared" si="7"/>
        <v>Cash</v>
      </c>
      <c r="W1472" s="4">
        <f t="shared" ref="W1472:Y1472" si="1479">IF(OR(J1472 = "ERROR", J1472 = ""), "UNKNOWN", J1472)</f>
        <v>5</v>
      </c>
      <c r="X1472" s="4">
        <f t="shared" si="1479"/>
        <v>1.5</v>
      </c>
      <c r="Y1472" s="4">
        <f t="shared" si="1479"/>
        <v>7.5</v>
      </c>
      <c r="Z1472" s="5">
        <f t="shared" si="9"/>
        <v>45136</v>
      </c>
    </row>
    <row r="1473">
      <c r="A1473" s="1" t="s">
        <v>1510</v>
      </c>
      <c r="B1473" s="1" t="s">
        <v>27</v>
      </c>
      <c r="C1473" s="1">
        <v>2.0</v>
      </c>
      <c r="D1473" s="1">
        <v>3.0</v>
      </c>
      <c r="E1473" s="1">
        <v>6.0</v>
      </c>
      <c r="F1473" s="1" t="s">
        <v>23</v>
      </c>
      <c r="G1473" s="1" t="s">
        <v>29</v>
      </c>
      <c r="H1473" s="6">
        <v>45289.0</v>
      </c>
      <c r="J1473" s="3">
        <f t="shared" si="2"/>
        <v>2</v>
      </c>
      <c r="K1473" s="4">
        <f t="shared" si="3"/>
        <v>3</v>
      </c>
      <c r="L1473" s="4">
        <f t="shared" si="4"/>
        <v>6</v>
      </c>
      <c r="S1473" s="1" t="s">
        <v>1510</v>
      </c>
      <c r="T1473" s="4" t="str">
        <f t="shared" si="5"/>
        <v>Cake</v>
      </c>
      <c r="U1473" s="4" t="str">
        <f t="shared" si="6"/>
        <v>In-store</v>
      </c>
      <c r="V1473" s="4" t="str">
        <f t="shared" si="7"/>
        <v>Credit Card</v>
      </c>
      <c r="W1473" s="4">
        <f t="shared" ref="W1473:Y1473" si="1480">IF(OR(J1473 = "ERROR", J1473 = ""), "UNKNOWN", J1473)</f>
        <v>2</v>
      </c>
      <c r="X1473" s="4">
        <f t="shared" si="1480"/>
        <v>3</v>
      </c>
      <c r="Y1473" s="4">
        <f t="shared" si="1480"/>
        <v>6</v>
      </c>
      <c r="Z1473" s="7">
        <f t="shared" si="9"/>
        <v>45289</v>
      </c>
    </row>
    <row r="1474">
      <c r="A1474" s="1" t="s">
        <v>1511</v>
      </c>
      <c r="B1474" s="1" t="s">
        <v>36</v>
      </c>
      <c r="C1474" s="1">
        <v>2.0</v>
      </c>
      <c r="D1474" s="1">
        <v>5.0</v>
      </c>
      <c r="E1474" s="1">
        <v>10.0</v>
      </c>
      <c r="F1474" s="1" t="s">
        <v>39</v>
      </c>
      <c r="G1474" s="1" t="s">
        <v>25</v>
      </c>
      <c r="H1474" s="2">
        <v>45010.0</v>
      </c>
      <c r="J1474" s="3">
        <f t="shared" si="2"/>
        <v>2</v>
      </c>
      <c r="K1474" s="4">
        <f t="shared" si="3"/>
        <v>5</v>
      </c>
      <c r="L1474" s="4">
        <f t="shared" si="4"/>
        <v>10</v>
      </c>
      <c r="S1474" s="1" t="s">
        <v>1511</v>
      </c>
      <c r="T1474" s="4" t="str">
        <f t="shared" si="5"/>
        <v>Salad</v>
      </c>
      <c r="U1474" s="4" t="str">
        <f t="shared" si="6"/>
        <v>UNKNOWN</v>
      </c>
      <c r="V1474" s="4" t="str">
        <f t="shared" si="7"/>
        <v>Digital Wallet</v>
      </c>
      <c r="W1474" s="4">
        <f t="shared" ref="W1474:Y1474" si="1481">IF(OR(J1474 = "ERROR", J1474 = ""), "UNKNOWN", J1474)</f>
        <v>2</v>
      </c>
      <c r="X1474" s="4">
        <f t="shared" si="1481"/>
        <v>5</v>
      </c>
      <c r="Y1474" s="4">
        <f t="shared" si="1481"/>
        <v>10</v>
      </c>
      <c r="Z1474" s="5">
        <f t="shared" si="9"/>
        <v>45010</v>
      </c>
    </row>
    <row r="1475">
      <c r="A1475" s="1" t="s">
        <v>1512</v>
      </c>
      <c r="B1475" s="1" t="s">
        <v>81</v>
      </c>
      <c r="C1475" s="1">
        <v>1.0</v>
      </c>
      <c r="D1475" s="1">
        <v>1.5</v>
      </c>
      <c r="E1475" s="1">
        <v>1.5</v>
      </c>
      <c r="G1475" s="1" t="s">
        <v>29</v>
      </c>
      <c r="H1475" s="1" t="s">
        <v>30</v>
      </c>
      <c r="J1475" s="3">
        <f t="shared" si="2"/>
        <v>1</v>
      </c>
      <c r="K1475" s="4">
        <f t="shared" si="3"/>
        <v>1.5</v>
      </c>
      <c r="L1475" s="4">
        <f t="shared" si="4"/>
        <v>1.5</v>
      </c>
      <c r="S1475" s="1" t="s">
        <v>1512</v>
      </c>
      <c r="T1475" s="4" t="str">
        <f t="shared" si="5"/>
        <v>Tea</v>
      </c>
      <c r="U1475" s="4" t="str">
        <f t="shared" si="6"/>
        <v>In-store</v>
      </c>
      <c r="V1475" s="4" t="str">
        <f t="shared" si="7"/>
        <v>UNKNOWN</v>
      </c>
      <c r="W1475" s="4">
        <f t="shared" ref="W1475:Y1475" si="1482">IF(OR(J1475 = "ERROR", J1475 = ""), "UNKNOWN", J1475)</f>
        <v>1</v>
      </c>
      <c r="X1475" s="4">
        <f t="shared" si="1482"/>
        <v>1.5</v>
      </c>
      <c r="Y1475" s="4">
        <f t="shared" si="1482"/>
        <v>1.5</v>
      </c>
      <c r="Z1475" s="4" t="str">
        <f t="shared" si="9"/>
        <v>UNKNOWN</v>
      </c>
    </row>
    <row r="1476">
      <c r="A1476" s="1" t="s">
        <v>1513</v>
      </c>
      <c r="B1476" s="1" t="s">
        <v>27</v>
      </c>
      <c r="C1476" s="1">
        <v>3.0</v>
      </c>
      <c r="D1476" s="1">
        <v>3.0</v>
      </c>
      <c r="E1476" s="1">
        <v>9.0</v>
      </c>
      <c r="F1476" s="1" t="s">
        <v>30</v>
      </c>
      <c r="H1476" s="2">
        <v>45008.0</v>
      </c>
      <c r="J1476" s="3">
        <f t="shared" si="2"/>
        <v>3</v>
      </c>
      <c r="K1476" s="4">
        <f t="shared" si="3"/>
        <v>3</v>
      </c>
      <c r="L1476" s="4">
        <f t="shared" si="4"/>
        <v>9</v>
      </c>
      <c r="S1476" s="1" t="s">
        <v>1513</v>
      </c>
      <c r="T1476" s="4" t="str">
        <f t="shared" si="5"/>
        <v>Cake</v>
      </c>
      <c r="U1476" s="4" t="str">
        <f t="shared" si="6"/>
        <v>UNKNOWN</v>
      </c>
      <c r="V1476" s="4" t="str">
        <f t="shared" si="7"/>
        <v>UNKNOWN</v>
      </c>
      <c r="W1476" s="4">
        <f t="shared" ref="W1476:Y1476" si="1483">IF(OR(J1476 = "ERROR", J1476 = ""), "UNKNOWN", J1476)</f>
        <v>3</v>
      </c>
      <c r="X1476" s="4">
        <f t="shared" si="1483"/>
        <v>3</v>
      </c>
      <c r="Y1476" s="4">
        <f t="shared" si="1483"/>
        <v>9</v>
      </c>
      <c r="Z1476" s="5">
        <f t="shared" si="9"/>
        <v>45008</v>
      </c>
    </row>
    <row r="1477">
      <c r="A1477" s="1" t="s">
        <v>1514</v>
      </c>
      <c r="B1477" s="1" t="s">
        <v>55</v>
      </c>
      <c r="C1477" s="1">
        <v>2.0</v>
      </c>
      <c r="D1477" s="1">
        <v>3.0</v>
      </c>
      <c r="E1477" s="1">
        <v>6.0</v>
      </c>
      <c r="F1477" s="1" t="s">
        <v>28</v>
      </c>
      <c r="H1477" s="6">
        <v>45289.0</v>
      </c>
      <c r="J1477" s="3">
        <f t="shared" si="2"/>
        <v>2</v>
      </c>
      <c r="K1477" s="4">
        <f t="shared" si="3"/>
        <v>3</v>
      </c>
      <c r="L1477" s="4">
        <f t="shared" si="4"/>
        <v>6</v>
      </c>
      <c r="S1477" s="1" t="s">
        <v>1514</v>
      </c>
      <c r="T1477" s="4" t="str">
        <f t="shared" si="5"/>
        <v>Juice</v>
      </c>
      <c r="U1477" s="4" t="str">
        <f t="shared" si="6"/>
        <v>UNKNOWN</v>
      </c>
      <c r="V1477" s="4" t="str">
        <f t="shared" si="7"/>
        <v>Cash</v>
      </c>
      <c r="W1477" s="4">
        <f t="shared" ref="W1477:Y1477" si="1484">IF(OR(J1477 = "ERROR", J1477 = ""), "UNKNOWN", J1477)</f>
        <v>2</v>
      </c>
      <c r="X1477" s="4">
        <f t="shared" si="1484"/>
        <v>3</v>
      </c>
      <c r="Y1477" s="4">
        <f t="shared" si="1484"/>
        <v>6</v>
      </c>
      <c r="Z1477" s="7">
        <f t="shared" si="9"/>
        <v>45289</v>
      </c>
    </row>
    <row r="1478">
      <c r="A1478" s="1" t="s">
        <v>1515</v>
      </c>
      <c r="B1478" s="1" t="s">
        <v>44</v>
      </c>
      <c r="C1478" s="1">
        <v>2.0</v>
      </c>
      <c r="D1478" s="1">
        <v>4.0</v>
      </c>
      <c r="E1478" s="1">
        <v>8.0</v>
      </c>
      <c r="F1478" s="1" t="s">
        <v>23</v>
      </c>
      <c r="H1478" s="6">
        <v>45286.0</v>
      </c>
      <c r="J1478" s="3">
        <f t="shared" si="2"/>
        <v>2</v>
      </c>
      <c r="K1478" s="4">
        <f t="shared" si="3"/>
        <v>4</v>
      </c>
      <c r="L1478" s="4">
        <f t="shared" si="4"/>
        <v>8</v>
      </c>
      <c r="S1478" s="1" t="s">
        <v>1515</v>
      </c>
      <c r="T1478" s="4" t="str">
        <f t="shared" si="5"/>
        <v>Sandwich</v>
      </c>
      <c r="U1478" s="4" t="str">
        <f t="shared" si="6"/>
        <v>UNKNOWN</v>
      </c>
      <c r="V1478" s="4" t="str">
        <f t="shared" si="7"/>
        <v>Credit Card</v>
      </c>
      <c r="W1478" s="4">
        <f t="shared" ref="W1478:Y1478" si="1485">IF(OR(J1478 = "ERROR", J1478 = ""), "UNKNOWN", J1478)</f>
        <v>2</v>
      </c>
      <c r="X1478" s="4">
        <f t="shared" si="1485"/>
        <v>4</v>
      </c>
      <c r="Y1478" s="4">
        <f t="shared" si="1485"/>
        <v>8</v>
      </c>
      <c r="Z1478" s="7">
        <f t="shared" si="9"/>
        <v>45286</v>
      </c>
    </row>
    <row r="1479">
      <c r="A1479" s="1" t="s">
        <v>1516</v>
      </c>
      <c r="B1479" s="1" t="s">
        <v>27</v>
      </c>
      <c r="C1479" s="1">
        <v>2.0</v>
      </c>
      <c r="D1479" s="1">
        <v>3.0</v>
      </c>
      <c r="E1479" s="1">
        <v>6.0</v>
      </c>
      <c r="F1479" s="1" t="s">
        <v>28</v>
      </c>
      <c r="G1479" s="1" t="s">
        <v>29</v>
      </c>
      <c r="H1479" s="2">
        <v>45266.0</v>
      </c>
      <c r="J1479" s="3">
        <f t="shared" si="2"/>
        <v>2</v>
      </c>
      <c r="K1479" s="4">
        <f t="shared" si="3"/>
        <v>3</v>
      </c>
      <c r="L1479" s="4">
        <f t="shared" si="4"/>
        <v>6</v>
      </c>
      <c r="S1479" s="1" t="s">
        <v>1516</v>
      </c>
      <c r="T1479" s="4" t="str">
        <f t="shared" si="5"/>
        <v>Cake</v>
      </c>
      <c r="U1479" s="4" t="str">
        <f t="shared" si="6"/>
        <v>In-store</v>
      </c>
      <c r="V1479" s="4" t="str">
        <f t="shared" si="7"/>
        <v>Cash</v>
      </c>
      <c r="W1479" s="4">
        <f t="shared" ref="W1479:Y1479" si="1486">IF(OR(J1479 = "ERROR", J1479 = ""), "UNKNOWN", J1479)</f>
        <v>2</v>
      </c>
      <c r="X1479" s="4">
        <f t="shared" si="1486"/>
        <v>3</v>
      </c>
      <c r="Y1479" s="4">
        <f t="shared" si="1486"/>
        <v>6</v>
      </c>
      <c r="Z1479" s="5">
        <f t="shared" si="9"/>
        <v>45266</v>
      </c>
    </row>
    <row r="1480">
      <c r="A1480" s="1" t="s">
        <v>1517</v>
      </c>
      <c r="B1480" s="1" t="s">
        <v>27</v>
      </c>
      <c r="C1480" s="1">
        <v>1.0</v>
      </c>
      <c r="D1480" s="1">
        <v>3.0</v>
      </c>
      <c r="E1480" s="1">
        <v>3.0</v>
      </c>
      <c r="F1480" s="1" t="s">
        <v>23</v>
      </c>
      <c r="G1480" s="1" t="s">
        <v>30</v>
      </c>
      <c r="H1480" s="6">
        <v>45282.0</v>
      </c>
      <c r="J1480" s="3">
        <f t="shared" si="2"/>
        <v>1</v>
      </c>
      <c r="K1480" s="4">
        <f t="shared" si="3"/>
        <v>3</v>
      </c>
      <c r="L1480" s="4">
        <f t="shared" si="4"/>
        <v>3</v>
      </c>
      <c r="S1480" s="1" t="s">
        <v>1517</v>
      </c>
      <c r="T1480" s="4" t="str">
        <f t="shared" si="5"/>
        <v>Cake</v>
      </c>
      <c r="U1480" s="4" t="str">
        <f t="shared" si="6"/>
        <v>UNKNOWN</v>
      </c>
      <c r="V1480" s="4" t="str">
        <f t="shared" si="7"/>
        <v>Credit Card</v>
      </c>
      <c r="W1480" s="4">
        <f t="shared" ref="W1480:Y1480" si="1487">IF(OR(J1480 = "ERROR", J1480 = ""), "UNKNOWN", J1480)</f>
        <v>1</v>
      </c>
      <c r="X1480" s="4">
        <f t="shared" si="1487"/>
        <v>3</v>
      </c>
      <c r="Y1480" s="4">
        <f t="shared" si="1487"/>
        <v>3</v>
      </c>
      <c r="Z1480" s="7">
        <f t="shared" si="9"/>
        <v>45282</v>
      </c>
    </row>
    <row r="1481">
      <c r="A1481" s="1" t="s">
        <v>1518</v>
      </c>
      <c r="B1481" s="1" t="s">
        <v>36</v>
      </c>
      <c r="C1481" s="1" t="s">
        <v>25</v>
      </c>
      <c r="D1481" s="1">
        <v>5.0</v>
      </c>
      <c r="E1481" s="1">
        <v>25.0</v>
      </c>
      <c r="F1481" s="1" t="s">
        <v>28</v>
      </c>
      <c r="G1481" s="1" t="s">
        <v>25</v>
      </c>
      <c r="H1481" s="2">
        <v>45031.0</v>
      </c>
      <c r="J1481" s="3">
        <f t="shared" si="2"/>
        <v>5</v>
      </c>
      <c r="K1481" s="4">
        <f t="shared" si="3"/>
        <v>5</v>
      </c>
      <c r="L1481" s="4">
        <f t="shared" si="4"/>
        <v>25</v>
      </c>
      <c r="S1481" s="1" t="s">
        <v>1518</v>
      </c>
      <c r="T1481" s="4" t="str">
        <f t="shared" si="5"/>
        <v>Salad</v>
      </c>
      <c r="U1481" s="4" t="str">
        <f t="shared" si="6"/>
        <v>UNKNOWN</v>
      </c>
      <c r="V1481" s="4" t="str">
        <f t="shared" si="7"/>
        <v>Cash</v>
      </c>
      <c r="W1481" s="4">
        <f t="shared" ref="W1481:Y1481" si="1488">IF(OR(J1481 = "ERROR", J1481 = ""), "UNKNOWN", J1481)</f>
        <v>5</v>
      </c>
      <c r="X1481" s="4">
        <f t="shared" si="1488"/>
        <v>5</v>
      </c>
      <c r="Y1481" s="4">
        <f t="shared" si="1488"/>
        <v>25</v>
      </c>
      <c r="Z1481" s="5">
        <f t="shared" si="9"/>
        <v>45031</v>
      </c>
    </row>
    <row r="1482">
      <c r="A1482" s="1" t="s">
        <v>1519</v>
      </c>
      <c r="B1482" s="1" t="s">
        <v>27</v>
      </c>
      <c r="C1482" s="1">
        <v>1.0</v>
      </c>
      <c r="D1482" s="1">
        <v>3.0</v>
      </c>
      <c r="E1482" s="1">
        <v>3.0</v>
      </c>
      <c r="F1482" s="1" t="s">
        <v>30</v>
      </c>
      <c r="G1482" s="1" t="s">
        <v>29</v>
      </c>
      <c r="H1482" s="2">
        <v>45125.0</v>
      </c>
      <c r="J1482" s="3">
        <f t="shared" si="2"/>
        <v>1</v>
      </c>
      <c r="K1482" s="4">
        <f t="shared" si="3"/>
        <v>3</v>
      </c>
      <c r="L1482" s="4">
        <f t="shared" si="4"/>
        <v>3</v>
      </c>
      <c r="S1482" s="1" t="s">
        <v>1519</v>
      </c>
      <c r="T1482" s="4" t="str">
        <f t="shared" si="5"/>
        <v>Cake</v>
      </c>
      <c r="U1482" s="4" t="str">
        <f t="shared" si="6"/>
        <v>In-store</v>
      </c>
      <c r="V1482" s="4" t="str">
        <f t="shared" si="7"/>
        <v>UNKNOWN</v>
      </c>
      <c r="W1482" s="4">
        <f t="shared" ref="W1482:Y1482" si="1489">IF(OR(J1482 = "ERROR", J1482 = ""), "UNKNOWN", J1482)</f>
        <v>1</v>
      </c>
      <c r="X1482" s="4">
        <f t="shared" si="1489"/>
        <v>3</v>
      </c>
      <c r="Y1482" s="4">
        <f t="shared" si="1489"/>
        <v>3</v>
      </c>
      <c r="Z1482" s="5">
        <f t="shared" si="9"/>
        <v>45125</v>
      </c>
    </row>
    <row r="1483">
      <c r="A1483" s="1" t="s">
        <v>1520</v>
      </c>
      <c r="B1483" s="1" t="s">
        <v>30</v>
      </c>
      <c r="C1483" s="1">
        <v>5.0</v>
      </c>
      <c r="D1483" s="1">
        <v>1.0</v>
      </c>
      <c r="E1483" s="1">
        <v>5.0</v>
      </c>
      <c r="F1483" s="1" t="s">
        <v>25</v>
      </c>
      <c r="H1483" s="2">
        <v>45194.0</v>
      </c>
      <c r="J1483" s="3">
        <f t="shared" si="2"/>
        <v>5</v>
      </c>
      <c r="K1483" s="4">
        <f t="shared" si="3"/>
        <v>1</v>
      </c>
      <c r="L1483" s="4">
        <f t="shared" si="4"/>
        <v>5</v>
      </c>
      <c r="S1483" s="1" t="s">
        <v>1520</v>
      </c>
      <c r="T1483" s="4" t="str">
        <f t="shared" si="5"/>
        <v>UNKNOWN</v>
      </c>
      <c r="U1483" s="4" t="str">
        <f t="shared" si="6"/>
        <v>UNKNOWN</v>
      </c>
      <c r="V1483" s="4" t="str">
        <f t="shared" si="7"/>
        <v>UNKNOWN</v>
      </c>
      <c r="W1483" s="4">
        <f t="shared" ref="W1483:Y1483" si="1490">IF(OR(J1483 = "ERROR", J1483 = ""), "UNKNOWN", J1483)</f>
        <v>5</v>
      </c>
      <c r="X1483" s="4">
        <f t="shared" si="1490"/>
        <v>1</v>
      </c>
      <c r="Y1483" s="4">
        <f t="shared" si="1490"/>
        <v>5</v>
      </c>
      <c r="Z1483" s="5">
        <f t="shared" si="9"/>
        <v>45194</v>
      </c>
    </row>
    <row r="1484">
      <c r="A1484" s="1" t="s">
        <v>1521</v>
      </c>
      <c r="B1484" s="1" t="s">
        <v>41</v>
      </c>
      <c r="C1484" s="1" t="s">
        <v>30</v>
      </c>
      <c r="E1484" s="1">
        <v>16.0</v>
      </c>
      <c r="F1484" s="1" t="s">
        <v>28</v>
      </c>
      <c r="H1484" s="2">
        <v>44990.0</v>
      </c>
      <c r="J1484" s="3" t="str">
        <f t="shared" si="2"/>
        <v>UNKNOWN</v>
      </c>
      <c r="K1484" s="4" t="str">
        <f t="shared" si="3"/>
        <v/>
      </c>
      <c r="L1484" s="4">
        <f t="shared" si="4"/>
        <v>16</v>
      </c>
      <c r="S1484" s="1" t="s">
        <v>1521</v>
      </c>
      <c r="T1484" s="4" t="str">
        <f t="shared" si="5"/>
        <v>Smoothie</v>
      </c>
      <c r="U1484" s="4" t="str">
        <f t="shared" si="6"/>
        <v>UNKNOWN</v>
      </c>
      <c r="V1484" s="4" t="str">
        <f t="shared" si="7"/>
        <v>Cash</v>
      </c>
      <c r="W1484" s="4" t="str">
        <f t="shared" ref="W1484:Y1484" si="1491">IF(OR(J1484 = "ERROR", J1484 = ""), "UNKNOWN", J1484)</f>
        <v>UNKNOWN</v>
      </c>
      <c r="X1484" s="4" t="str">
        <f t="shared" si="1491"/>
        <v>UNKNOWN</v>
      </c>
      <c r="Y1484" s="4">
        <f t="shared" si="1491"/>
        <v>16</v>
      </c>
      <c r="Z1484" s="5">
        <f t="shared" si="9"/>
        <v>44990</v>
      </c>
    </row>
    <row r="1485">
      <c r="A1485" s="1" t="s">
        <v>1522</v>
      </c>
      <c r="B1485" s="1" t="s">
        <v>27</v>
      </c>
      <c r="C1485" s="1">
        <v>2.0</v>
      </c>
      <c r="D1485" s="1">
        <v>3.0</v>
      </c>
      <c r="E1485" s="1">
        <v>6.0</v>
      </c>
      <c r="F1485" s="1" t="s">
        <v>28</v>
      </c>
      <c r="H1485" s="2">
        <v>45100.0</v>
      </c>
      <c r="J1485" s="3">
        <f t="shared" si="2"/>
        <v>2</v>
      </c>
      <c r="K1485" s="4">
        <f t="shared" si="3"/>
        <v>3</v>
      </c>
      <c r="L1485" s="4">
        <f t="shared" si="4"/>
        <v>6</v>
      </c>
      <c r="S1485" s="1" t="s">
        <v>1522</v>
      </c>
      <c r="T1485" s="4" t="str">
        <f t="shared" si="5"/>
        <v>Cake</v>
      </c>
      <c r="U1485" s="4" t="str">
        <f t="shared" si="6"/>
        <v>UNKNOWN</v>
      </c>
      <c r="V1485" s="4" t="str">
        <f t="shared" si="7"/>
        <v>Cash</v>
      </c>
      <c r="W1485" s="4">
        <f t="shared" ref="W1485:Y1485" si="1492">IF(OR(J1485 = "ERROR", J1485 = ""), "UNKNOWN", J1485)</f>
        <v>2</v>
      </c>
      <c r="X1485" s="4">
        <f t="shared" si="1492"/>
        <v>3</v>
      </c>
      <c r="Y1485" s="4">
        <f t="shared" si="1492"/>
        <v>6</v>
      </c>
      <c r="Z1485" s="5">
        <f t="shared" si="9"/>
        <v>45100</v>
      </c>
    </row>
    <row r="1486">
      <c r="A1486" s="1" t="s">
        <v>1523</v>
      </c>
      <c r="B1486" s="1" t="s">
        <v>36</v>
      </c>
      <c r="C1486" s="1">
        <v>1.0</v>
      </c>
      <c r="D1486" s="1">
        <v>5.0</v>
      </c>
      <c r="E1486" s="1">
        <v>5.0</v>
      </c>
      <c r="F1486" s="1" t="s">
        <v>39</v>
      </c>
      <c r="G1486" s="1" t="s">
        <v>29</v>
      </c>
      <c r="H1486" s="6">
        <v>45279.0</v>
      </c>
      <c r="J1486" s="3">
        <f t="shared" si="2"/>
        <v>1</v>
      </c>
      <c r="K1486" s="4">
        <f t="shared" si="3"/>
        <v>5</v>
      </c>
      <c r="L1486" s="4">
        <f t="shared" si="4"/>
        <v>5</v>
      </c>
      <c r="S1486" s="1" t="s">
        <v>1523</v>
      </c>
      <c r="T1486" s="4" t="str">
        <f t="shared" si="5"/>
        <v>Salad</v>
      </c>
      <c r="U1486" s="4" t="str">
        <f t="shared" si="6"/>
        <v>In-store</v>
      </c>
      <c r="V1486" s="4" t="str">
        <f t="shared" si="7"/>
        <v>Digital Wallet</v>
      </c>
      <c r="W1486" s="4">
        <f t="shared" ref="W1486:Y1486" si="1493">IF(OR(J1486 = "ERROR", J1486 = ""), "UNKNOWN", J1486)</f>
        <v>1</v>
      </c>
      <c r="X1486" s="4">
        <f t="shared" si="1493"/>
        <v>5</v>
      </c>
      <c r="Y1486" s="4">
        <f t="shared" si="1493"/>
        <v>5</v>
      </c>
      <c r="Z1486" s="7">
        <f t="shared" si="9"/>
        <v>45279</v>
      </c>
    </row>
    <row r="1487">
      <c r="A1487" s="1" t="s">
        <v>1524</v>
      </c>
      <c r="B1487" s="1" t="s">
        <v>55</v>
      </c>
      <c r="C1487" s="1">
        <v>2.0</v>
      </c>
      <c r="D1487" s="1">
        <v>3.0</v>
      </c>
      <c r="E1487" s="1">
        <v>6.0</v>
      </c>
      <c r="F1487" s="1" t="s">
        <v>28</v>
      </c>
      <c r="H1487" s="6">
        <v>45257.0</v>
      </c>
      <c r="J1487" s="3">
        <f t="shared" si="2"/>
        <v>2</v>
      </c>
      <c r="K1487" s="4">
        <f t="shared" si="3"/>
        <v>3</v>
      </c>
      <c r="L1487" s="4">
        <f t="shared" si="4"/>
        <v>6</v>
      </c>
      <c r="S1487" s="1" t="s">
        <v>1524</v>
      </c>
      <c r="T1487" s="4" t="str">
        <f t="shared" si="5"/>
        <v>Juice</v>
      </c>
      <c r="U1487" s="4" t="str">
        <f t="shared" si="6"/>
        <v>UNKNOWN</v>
      </c>
      <c r="V1487" s="4" t="str">
        <f t="shared" si="7"/>
        <v>Cash</v>
      </c>
      <c r="W1487" s="4">
        <f t="shared" ref="W1487:Y1487" si="1494">IF(OR(J1487 = "ERROR", J1487 = ""), "UNKNOWN", J1487)</f>
        <v>2</v>
      </c>
      <c r="X1487" s="4">
        <f t="shared" si="1494"/>
        <v>3</v>
      </c>
      <c r="Y1487" s="4">
        <f t="shared" si="1494"/>
        <v>6</v>
      </c>
      <c r="Z1487" s="7">
        <f t="shared" si="9"/>
        <v>45257</v>
      </c>
    </row>
    <row r="1488">
      <c r="A1488" s="1" t="s">
        <v>1525</v>
      </c>
      <c r="B1488" s="1" t="s">
        <v>25</v>
      </c>
      <c r="C1488" s="1">
        <v>2.0</v>
      </c>
      <c r="D1488" s="1">
        <v>3.0</v>
      </c>
      <c r="E1488" s="1">
        <v>6.0</v>
      </c>
      <c r="F1488" s="1" t="s">
        <v>28</v>
      </c>
      <c r="G1488" s="1" t="s">
        <v>29</v>
      </c>
      <c r="H1488" s="2">
        <v>45095.0</v>
      </c>
      <c r="J1488" s="3">
        <f t="shared" si="2"/>
        <v>2</v>
      </c>
      <c r="K1488" s="4">
        <f t="shared" si="3"/>
        <v>3</v>
      </c>
      <c r="L1488" s="4">
        <f t="shared" si="4"/>
        <v>6</v>
      </c>
      <c r="S1488" s="1" t="s">
        <v>1525</v>
      </c>
      <c r="T1488" s="4" t="str">
        <f t="shared" si="5"/>
        <v>UNKNOWN</v>
      </c>
      <c r="U1488" s="4" t="str">
        <f t="shared" si="6"/>
        <v>In-store</v>
      </c>
      <c r="V1488" s="4" t="str">
        <f t="shared" si="7"/>
        <v>Cash</v>
      </c>
      <c r="W1488" s="4">
        <f t="shared" ref="W1488:Y1488" si="1495">IF(OR(J1488 = "ERROR", J1488 = ""), "UNKNOWN", J1488)</f>
        <v>2</v>
      </c>
      <c r="X1488" s="4">
        <f t="shared" si="1495"/>
        <v>3</v>
      </c>
      <c r="Y1488" s="4">
        <f t="shared" si="1495"/>
        <v>6</v>
      </c>
      <c r="Z1488" s="5">
        <f t="shared" si="9"/>
        <v>45095</v>
      </c>
    </row>
    <row r="1489">
      <c r="A1489" s="1" t="s">
        <v>1526</v>
      </c>
      <c r="B1489" s="1" t="s">
        <v>36</v>
      </c>
      <c r="C1489" s="1">
        <v>5.0</v>
      </c>
      <c r="D1489" s="1">
        <v>5.0</v>
      </c>
      <c r="E1489" s="1">
        <v>25.0</v>
      </c>
      <c r="F1489" s="1" t="s">
        <v>39</v>
      </c>
      <c r="G1489" s="1" t="s">
        <v>25</v>
      </c>
      <c r="H1489" s="1" t="s">
        <v>25</v>
      </c>
      <c r="J1489" s="3">
        <f t="shared" si="2"/>
        <v>5</v>
      </c>
      <c r="K1489" s="4">
        <f t="shared" si="3"/>
        <v>5</v>
      </c>
      <c r="L1489" s="4">
        <f t="shared" si="4"/>
        <v>25</v>
      </c>
      <c r="S1489" s="1" t="s">
        <v>1526</v>
      </c>
      <c r="T1489" s="4" t="str">
        <f t="shared" si="5"/>
        <v>Salad</v>
      </c>
      <c r="U1489" s="4" t="str">
        <f t="shared" si="6"/>
        <v>UNKNOWN</v>
      </c>
      <c r="V1489" s="4" t="str">
        <f t="shared" si="7"/>
        <v>Digital Wallet</v>
      </c>
      <c r="W1489" s="4">
        <f t="shared" ref="W1489:Y1489" si="1496">IF(OR(J1489 = "ERROR", J1489 = ""), "UNKNOWN", J1489)</f>
        <v>5</v>
      </c>
      <c r="X1489" s="4">
        <f t="shared" si="1496"/>
        <v>5</v>
      </c>
      <c r="Y1489" s="4">
        <f t="shared" si="1496"/>
        <v>25</v>
      </c>
      <c r="Z1489" s="4" t="str">
        <f t="shared" si="9"/>
        <v>UNKNOWN</v>
      </c>
    </row>
    <row r="1490">
      <c r="A1490" s="1" t="s">
        <v>1527</v>
      </c>
      <c r="B1490" s="1" t="s">
        <v>27</v>
      </c>
      <c r="C1490" s="1">
        <v>5.0</v>
      </c>
      <c r="D1490" s="1">
        <v>3.0</v>
      </c>
      <c r="E1490" s="1">
        <v>15.0</v>
      </c>
      <c r="F1490" s="1" t="s">
        <v>23</v>
      </c>
      <c r="H1490" s="2">
        <v>45118.0</v>
      </c>
      <c r="J1490" s="3">
        <f t="shared" si="2"/>
        <v>5</v>
      </c>
      <c r="K1490" s="4">
        <f t="shared" si="3"/>
        <v>3</v>
      </c>
      <c r="L1490" s="4">
        <f t="shared" si="4"/>
        <v>15</v>
      </c>
      <c r="S1490" s="1" t="s">
        <v>1527</v>
      </c>
      <c r="T1490" s="4" t="str">
        <f t="shared" si="5"/>
        <v>Cake</v>
      </c>
      <c r="U1490" s="4" t="str">
        <f t="shared" si="6"/>
        <v>UNKNOWN</v>
      </c>
      <c r="V1490" s="4" t="str">
        <f t="shared" si="7"/>
        <v>Credit Card</v>
      </c>
      <c r="W1490" s="4">
        <f t="shared" ref="W1490:Y1490" si="1497">IF(OR(J1490 = "ERROR", J1490 = ""), "UNKNOWN", J1490)</f>
        <v>5</v>
      </c>
      <c r="X1490" s="4">
        <f t="shared" si="1497"/>
        <v>3</v>
      </c>
      <c r="Y1490" s="4">
        <f t="shared" si="1497"/>
        <v>15</v>
      </c>
      <c r="Z1490" s="5">
        <f t="shared" si="9"/>
        <v>45118</v>
      </c>
    </row>
    <row r="1491">
      <c r="A1491" s="1" t="s">
        <v>1528</v>
      </c>
      <c r="B1491" s="1" t="s">
        <v>41</v>
      </c>
      <c r="C1491" s="1">
        <v>5.0</v>
      </c>
      <c r="D1491" s="1">
        <v>4.0</v>
      </c>
      <c r="E1491" s="1">
        <v>20.0</v>
      </c>
      <c r="F1491" s="1" t="s">
        <v>28</v>
      </c>
      <c r="G1491" s="1" t="s">
        <v>30</v>
      </c>
      <c r="H1491" s="2">
        <v>45179.0</v>
      </c>
      <c r="J1491" s="3">
        <f t="shared" si="2"/>
        <v>5</v>
      </c>
      <c r="K1491" s="4">
        <f t="shared" si="3"/>
        <v>4</v>
      </c>
      <c r="L1491" s="4">
        <f t="shared" si="4"/>
        <v>20</v>
      </c>
      <c r="S1491" s="1" t="s">
        <v>1528</v>
      </c>
      <c r="T1491" s="4" t="str">
        <f t="shared" si="5"/>
        <v>Smoothie</v>
      </c>
      <c r="U1491" s="4" t="str">
        <f t="shared" si="6"/>
        <v>UNKNOWN</v>
      </c>
      <c r="V1491" s="4" t="str">
        <f t="shared" si="7"/>
        <v>Cash</v>
      </c>
      <c r="W1491" s="4">
        <f t="shared" ref="W1491:Y1491" si="1498">IF(OR(J1491 = "ERROR", J1491 = ""), "UNKNOWN", J1491)</f>
        <v>5</v>
      </c>
      <c r="X1491" s="4">
        <f t="shared" si="1498"/>
        <v>4</v>
      </c>
      <c r="Y1491" s="4">
        <f t="shared" si="1498"/>
        <v>20</v>
      </c>
      <c r="Z1491" s="5">
        <f t="shared" si="9"/>
        <v>45179</v>
      </c>
    </row>
    <row r="1492">
      <c r="A1492" s="1" t="s">
        <v>1529</v>
      </c>
      <c r="B1492" s="1" t="s">
        <v>55</v>
      </c>
      <c r="C1492" s="1">
        <v>3.0</v>
      </c>
      <c r="D1492" s="1">
        <v>3.0</v>
      </c>
      <c r="E1492" s="1">
        <v>9.0</v>
      </c>
      <c r="F1492" s="1" t="s">
        <v>28</v>
      </c>
      <c r="H1492" s="2">
        <v>44989.0</v>
      </c>
      <c r="J1492" s="3">
        <f t="shared" si="2"/>
        <v>3</v>
      </c>
      <c r="K1492" s="4">
        <f t="shared" si="3"/>
        <v>3</v>
      </c>
      <c r="L1492" s="4">
        <f t="shared" si="4"/>
        <v>9</v>
      </c>
      <c r="S1492" s="1" t="s">
        <v>1529</v>
      </c>
      <c r="T1492" s="4" t="str">
        <f t="shared" si="5"/>
        <v>Juice</v>
      </c>
      <c r="U1492" s="4" t="str">
        <f t="shared" si="6"/>
        <v>UNKNOWN</v>
      </c>
      <c r="V1492" s="4" t="str">
        <f t="shared" si="7"/>
        <v>Cash</v>
      </c>
      <c r="W1492" s="4">
        <f t="shared" ref="W1492:Y1492" si="1499">IF(OR(J1492 = "ERROR", J1492 = ""), "UNKNOWN", J1492)</f>
        <v>3</v>
      </c>
      <c r="X1492" s="4">
        <f t="shared" si="1499"/>
        <v>3</v>
      </c>
      <c r="Y1492" s="4">
        <f t="shared" si="1499"/>
        <v>9</v>
      </c>
      <c r="Z1492" s="5">
        <f t="shared" si="9"/>
        <v>44989</v>
      </c>
    </row>
    <row r="1493">
      <c r="A1493" s="1" t="s">
        <v>1530</v>
      </c>
      <c r="B1493" s="1" t="s">
        <v>44</v>
      </c>
      <c r="C1493" s="1">
        <v>2.0</v>
      </c>
      <c r="D1493" s="1">
        <v>4.0</v>
      </c>
      <c r="E1493" s="1">
        <v>8.0</v>
      </c>
      <c r="F1493" s="1" t="s">
        <v>39</v>
      </c>
      <c r="H1493" s="2">
        <v>45084.0</v>
      </c>
      <c r="J1493" s="3">
        <f t="shared" si="2"/>
        <v>2</v>
      </c>
      <c r="K1493" s="4">
        <f t="shared" si="3"/>
        <v>4</v>
      </c>
      <c r="L1493" s="4">
        <f t="shared" si="4"/>
        <v>8</v>
      </c>
      <c r="S1493" s="1" t="s">
        <v>1530</v>
      </c>
      <c r="T1493" s="4" t="str">
        <f t="shared" si="5"/>
        <v>Sandwich</v>
      </c>
      <c r="U1493" s="4" t="str">
        <f t="shared" si="6"/>
        <v>UNKNOWN</v>
      </c>
      <c r="V1493" s="4" t="str">
        <f t="shared" si="7"/>
        <v>Digital Wallet</v>
      </c>
      <c r="W1493" s="4">
        <f t="shared" ref="W1493:Y1493" si="1500">IF(OR(J1493 = "ERROR", J1493 = ""), "UNKNOWN", J1493)</f>
        <v>2</v>
      </c>
      <c r="X1493" s="4">
        <f t="shared" si="1500"/>
        <v>4</v>
      </c>
      <c r="Y1493" s="4">
        <f t="shared" si="1500"/>
        <v>8</v>
      </c>
      <c r="Z1493" s="5">
        <f t="shared" si="9"/>
        <v>45084</v>
      </c>
    </row>
    <row r="1494">
      <c r="A1494" s="1" t="s">
        <v>1531</v>
      </c>
      <c r="B1494" s="1" t="s">
        <v>36</v>
      </c>
      <c r="C1494" s="1">
        <v>5.0</v>
      </c>
      <c r="D1494" s="1">
        <v>5.0</v>
      </c>
      <c r="E1494" s="1">
        <v>25.0</v>
      </c>
      <c r="F1494" s="1" t="s">
        <v>23</v>
      </c>
      <c r="G1494" s="1" t="s">
        <v>24</v>
      </c>
      <c r="H1494" s="2">
        <v>45004.0</v>
      </c>
      <c r="J1494" s="3">
        <f t="shared" si="2"/>
        <v>5</v>
      </c>
      <c r="K1494" s="4">
        <f t="shared" si="3"/>
        <v>5</v>
      </c>
      <c r="L1494" s="4">
        <f t="shared" si="4"/>
        <v>25</v>
      </c>
      <c r="S1494" s="1" t="s">
        <v>1531</v>
      </c>
      <c r="T1494" s="4" t="str">
        <f t="shared" si="5"/>
        <v>Salad</v>
      </c>
      <c r="U1494" s="4" t="str">
        <f t="shared" si="6"/>
        <v>Takeaway</v>
      </c>
      <c r="V1494" s="4" t="str">
        <f t="shared" si="7"/>
        <v>Credit Card</v>
      </c>
      <c r="W1494" s="4">
        <f t="shared" ref="W1494:Y1494" si="1501">IF(OR(J1494 = "ERROR", J1494 = ""), "UNKNOWN", J1494)</f>
        <v>5</v>
      </c>
      <c r="X1494" s="4">
        <f t="shared" si="1501"/>
        <v>5</v>
      </c>
      <c r="Y1494" s="4">
        <f t="shared" si="1501"/>
        <v>25</v>
      </c>
      <c r="Z1494" s="5">
        <f t="shared" si="9"/>
        <v>45004</v>
      </c>
    </row>
    <row r="1495">
      <c r="A1495" s="1" t="s">
        <v>1532</v>
      </c>
      <c r="B1495" s="1" t="s">
        <v>22</v>
      </c>
      <c r="C1495" s="1">
        <v>5.0</v>
      </c>
      <c r="D1495" s="1">
        <v>2.0</v>
      </c>
      <c r="E1495" s="1">
        <v>10.0</v>
      </c>
      <c r="F1495" s="1" t="s">
        <v>23</v>
      </c>
      <c r="G1495" s="1" t="s">
        <v>24</v>
      </c>
      <c r="H1495" s="2">
        <v>45190.0</v>
      </c>
      <c r="J1495" s="3">
        <f t="shared" si="2"/>
        <v>5</v>
      </c>
      <c r="K1495" s="4">
        <f t="shared" si="3"/>
        <v>2</v>
      </c>
      <c r="L1495" s="4">
        <f t="shared" si="4"/>
        <v>10</v>
      </c>
      <c r="S1495" s="1" t="s">
        <v>1532</v>
      </c>
      <c r="T1495" s="4" t="str">
        <f t="shared" si="5"/>
        <v>Coffee</v>
      </c>
      <c r="U1495" s="4" t="str">
        <f t="shared" si="6"/>
        <v>Takeaway</v>
      </c>
      <c r="V1495" s="4" t="str">
        <f t="shared" si="7"/>
        <v>Credit Card</v>
      </c>
      <c r="W1495" s="4">
        <f t="shared" ref="W1495:Y1495" si="1502">IF(OR(J1495 = "ERROR", J1495 = ""), "UNKNOWN", J1495)</f>
        <v>5</v>
      </c>
      <c r="X1495" s="4">
        <f t="shared" si="1502"/>
        <v>2</v>
      </c>
      <c r="Y1495" s="4">
        <f t="shared" si="1502"/>
        <v>10</v>
      </c>
      <c r="Z1495" s="5">
        <f t="shared" si="9"/>
        <v>45190</v>
      </c>
    </row>
    <row r="1496">
      <c r="A1496" s="1" t="s">
        <v>1533</v>
      </c>
      <c r="B1496" s="1" t="s">
        <v>22</v>
      </c>
      <c r="C1496" s="1">
        <v>4.0</v>
      </c>
      <c r="D1496" s="1">
        <v>2.0</v>
      </c>
      <c r="E1496" s="1">
        <v>8.0</v>
      </c>
      <c r="G1496" s="1" t="s">
        <v>25</v>
      </c>
      <c r="H1496" s="6">
        <v>45281.0</v>
      </c>
      <c r="J1496" s="3">
        <f t="shared" si="2"/>
        <v>4</v>
      </c>
      <c r="K1496" s="4">
        <f t="shared" si="3"/>
        <v>2</v>
      </c>
      <c r="L1496" s="4">
        <f t="shared" si="4"/>
        <v>8</v>
      </c>
      <c r="S1496" s="1" t="s">
        <v>1533</v>
      </c>
      <c r="T1496" s="4" t="str">
        <f t="shared" si="5"/>
        <v>Coffee</v>
      </c>
      <c r="U1496" s="4" t="str">
        <f t="shared" si="6"/>
        <v>UNKNOWN</v>
      </c>
      <c r="V1496" s="4" t="str">
        <f t="shared" si="7"/>
        <v>UNKNOWN</v>
      </c>
      <c r="W1496" s="4">
        <f t="shared" ref="W1496:Y1496" si="1503">IF(OR(J1496 = "ERROR", J1496 = ""), "UNKNOWN", J1496)</f>
        <v>4</v>
      </c>
      <c r="X1496" s="4">
        <f t="shared" si="1503"/>
        <v>2</v>
      </c>
      <c r="Y1496" s="4">
        <f t="shared" si="1503"/>
        <v>8</v>
      </c>
      <c r="Z1496" s="7">
        <f t="shared" si="9"/>
        <v>45281</v>
      </c>
    </row>
    <row r="1497">
      <c r="A1497" s="1" t="s">
        <v>1534</v>
      </c>
      <c r="B1497" s="1" t="s">
        <v>36</v>
      </c>
      <c r="C1497" s="1">
        <v>4.0</v>
      </c>
      <c r="D1497" s="1">
        <v>5.0</v>
      </c>
      <c r="E1497" s="1">
        <v>20.0</v>
      </c>
      <c r="F1497" s="1" t="s">
        <v>23</v>
      </c>
      <c r="H1497" s="2">
        <v>45173.0</v>
      </c>
      <c r="J1497" s="3">
        <f t="shared" si="2"/>
        <v>4</v>
      </c>
      <c r="K1497" s="4">
        <f t="shared" si="3"/>
        <v>5</v>
      </c>
      <c r="L1497" s="4">
        <f t="shared" si="4"/>
        <v>20</v>
      </c>
      <c r="S1497" s="1" t="s">
        <v>1534</v>
      </c>
      <c r="T1497" s="4" t="str">
        <f t="shared" si="5"/>
        <v>Salad</v>
      </c>
      <c r="U1497" s="4" t="str">
        <f t="shared" si="6"/>
        <v>UNKNOWN</v>
      </c>
      <c r="V1497" s="4" t="str">
        <f t="shared" si="7"/>
        <v>Credit Card</v>
      </c>
      <c r="W1497" s="4">
        <f t="shared" ref="W1497:Y1497" si="1504">IF(OR(J1497 = "ERROR", J1497 = ""), "UNKNOWN", J1497)</f>
        <v>4</v>
      </c>
      <c r="X1497" s="4">
        <f t="shared" si="1504"/>
        <v>5</v>
      </c>
      <c r="Y1497" s="4">
        <f t="shared" si="1504"/>
        <v>20</v>
      </c>
      <c r="Z1497" s="5">
        <f t="shared" si="9"/>
        <v>45173</v>
      </c>
    </row>
    <row r="1498">
      <c r="A1498" s="1" t="s">
        <v>1535</v>
      </c>
      <c r="B1498" s="1" t="s">
        <v>55</v>
      </c>
      <c r="C1498" s="1">
        <v>2.0</v>
      </c>
      <c r="D1498" s="1">
        <v>3.0</v>
      </c>
      <c r="E1498" s="1">
        <v>6.0</v>
      </c>
      <c r="F1498" s="1" t="s">
        <v>39</v>
      </c>
      <c r="H1498" s="2">
        <v>45232.0</v>
      </c>
      <c r="J1498" s="3">
        <f t="shared" si="2"/>
        <v>2</v>
      </c>
      <c r="K1498" s="4">
        <f t="shared" si="3"/>
        <v>3</v>
      </c>
      <c r="L1498" s="4">
        <f t="shared" si="4"/>
        <v>6</v>
      </c>
      <c r="S1498" s="1" t="s">
        <v>1535</v>
      </c>
      <c r="T1498" s="4" t="str">
        <f t="shared" si="5"/>
        <v>Juice</v>
      </c>
      <c r="U1498" s="4" t="str">
        <f t="shared" si="6"/>
        <v>UNKNOWN</v>
      </c>
      <c r="V1498" s="4" t="str">
        <f t="shared" si="7"/>
        <v>Digital Wallet</v>
      </c>
      <c r="W1498" s="4">
        <f t="shared" ref="W1498:Y1498" si="1505">IF(OR(J1498 = "ERROR", J1498 = ""), "UNKNOWN", J1498)</f>
        <v>2</v>
      </c>
      <c r="X1498" s="4">
        <f t="shared" si="1505"/>
        <v>3</v>
      </c>
      <c r="Y1498" s="4">
        <f t="shared" si="1505"/>
        <v>6</v>
      </c>
      <c r="Z1498" s="5">
        <f t="shared" si="9"/>
        <v>45232</v>
      </c>
    </row>
    <row r="1499">
      <c r="A1499" s="1" t="s">
        <v>1536</v>
      </c>
      <c r="B1499" s="1" t="s">
        <v>81</v>
      </c>
      <c r="C1499" s="1">
        <v>4.0</v>
      </c>
      <c r="D1499" s="1">
        <v>1.5</v>
      </c>
      <c r="E1499" s="1">
        <v>6.0</v>
      </c>
      <c r="F1499" s="1" t="s">
        <v>39</v>
      </c>
      <c r="G1499" s="1" t="s">
        <v>24</v>
      </c>
      <c r="H1499" s="2">
        <v>44970.0</v>
      </c>
      <c r="J1499" s="3">
        <f t="shared" si="2"/>
        <v>4</v>
      </c>
      <c r="K1499" s="4">
        <f t="shared" si="3"/>
        <v>1.5</v>
      </c>
      <c r="L1499" s="4">
        <f t="shared" si="4"/>
        <v>6</v>
      </c>
      <c r="S1499" s="1" t="s">
        <v>1536</v>
      </c>
      <c r="T1499" s="4" t="str">
        <f t="shared" si="5"/>
        <v>Tea</v>
      </c>
      <c r="U1499" s="4" t="str">
        <f t="shared" si="6"/>
        <v>Takeaway</v>
      </c>
      <c r="V1499" s="4" t="str">
        <f t="shared" si="7"/>
        <v>Digital Wallet</v>
      </c>
      <c r="W1499" s="4">
        <f t="shared" ref="W1499:Y1499" si="1506">IF(OR(J1499 = "ERROR", J1499 = ""), "UNKNOWN", J1499)</f>
        <v>4</v>
      </c>
      <c r="X1499" s="4">
        <f t="shared" si="1506"/>
        <v>1.5</v>
      </c>
      <c r="Y1499" s="4">
        <f t="shared" si="1506"/>
        <v>6</v>
      </c>
      <c r="Z1499" s="5">
        <f t="shared" si="9"/>
        <v>44970</v>
      </c>
    </row>
    <row r="1500">
      <c r="A1500" s="1" t="s">
        <v>1537</v>
      </c>
      <c r="B1500" s="1" t="s">
        <v>36</v>
      </c>
      <c r="C1500" s="1">
        <v>4.0</v>
      </c>
      <c r="D1500" s="1">
        <v>5.0</v>
      </c>
      <c r="E1500" s="1">
        <v>20.0</v>
      </c>
      <c r="F1500" s="1" t="s">
        <v>39</v>
      </c>
      <c r="G1500" s="1" t="s">
        <v>29</v>
      </c>
      <c r="H1500" s="2">
        <v>45166.0</v>
      </c>
      <c r="J1500" s="3">
        <f t="shared" si="2"/>
        <v>4</v>
      </c>
      <c r="K1500" s="4">
        <f t="shared" si="3"/>
        <v>5</v>
      </c>
      <c r="L1500" s="4">
        <f t="shared" si="4"/>
        <v>20</v>
      </c>
      <c r="S1500" s="1" t="s">
        <v>1537</v>
      </c>
      <c r="T1500" s="4" t="str">
        <f t="shared" si="5"/>
        <v>Salad</v>
      </c>
      <c r="U1500" s="4" t="str">
        <f t="shared" si="6"/>
        <v>In-store</v>
      </c>
      <c r="V1500" s="4" t="str">
        <f t="shared" si="7"/>
        <v>Digital Wallet</v>
      </c>
      <c r="W1500" s="4">
        <f t="shared" ref="W1500:Y1500" si="1507">IF(OR(J1500 = "ERROR", J1500 = ""), "UNKNOWN", J1500)</f>
        <v>4</v>
      </c>
      <c r="X1500" s="4">
        <f t="shared" si="1507"/>
        <v>5</v>
      </c>
      <c r="Y1500" s="4">
        <f t="shared" si="1507"/>
        <v>20</v>
      </c>
      <c r="Z1500" s="5">
        <f t="shared" si="9"/>
        <v>45166</v>
      </c>
    </row>
    <row r="1501">
      <c r="A1501" s="1" t="s">
        <v>1538</v>
      </c>
      <c r="B1501" s="1" t="s">
        <v>55</v>
      </c>
      <c r="C1501" s="1">
        <v>1.0</v>
      </c>
      <c r="D1501" s="1">
        <v>3.0</v>
      </c>
      <c r="E1501" s="1">
        <v>3.0</v>
      </c>
      <c r="H1501" s="6">
        <v>45291.0</v>
      </c>
      <c r="J1501" s="3">
        <f t="shared" si="2"/>
        <v>1</v>
      </c>
      <c r="K1501" s="4">
        <f t="shared" si="3"/>
        <v>3</v>
      </c>
      <c r="L1501" s="4">
        <f t="shared" si="4"/>
        <v>3</v>
      </c>
      <c r="S1501" s="1" t="s">
        <v>1538</v>
      </c>
      <c r="T1501" s="4" t="str">
        <f t="shared" si="5"/>
        <v>Juice</v>
      </c>
      <c r="U1501" s="4" t="str">
        <f t="shared" si="6"/>
        <v>UNKNOWN</v>
      </c>
      <c r="V1501" s="4" t="str">
        <f t="shared" si="7"/>
        <v>UNKNOWN</v>
      </c>
      <c r="W1501" s="4">
        <f t="shared" ref="W1501:Y1501" si="1508">IF(OR(J1501 = "ERROR", J1501 = ""), "UNKNOWN", J1501)</f>
        <v>1</v>
      </c>
      <c r="X1501" s="4">
        <f t="shared" si="1508"/>
        <v>3</v>
      </c>
      <c r="Y1501" s="4">
        <f t="shared" si="1508"/>
        <v>3</v>
      </c>
      <c r="Z1501" s="7">
        <f t="shared" si="9"/>
        <v>45291</v>
      </c>
    </row>
    <row r="1502">
      <c r="A1502" s="1" t="s">
        <v>1539</v>
      </c>
      <c r="B1502" s="1" t="s">
        <v>55</v>
      </c>
      <c r="C1502" s="1" t="s">
        <v>25</v>
      </c>
      <c r="D1502" s="1">
        <v>3.0</v>
      </c>
      <c r="E1502" s="1">
        <v>9.0</v>
      </c>
      <c r="F1502" s="1" t="s">
        <v>28</v>
      </c>
      <c r="H1502" s="2">
        <v>45176.0</v>
      </c>
      <c r="J1502" s="3">
        <f t="shared" si="2"/>
        <v>3</v>
      </c>
      <c r="K1502" s="4">
        <f t="shared" si="3"/>
        <v>3</v>
      </c>
      <c r="L1502" s="4">
        <f t="shared" si="4"/>
        <v>9</v>
      </c>
      <c r="S1502" s="1" t="s">
        <v>1539</v>
      </c>
      <c r="T1502" s="4" t="str">
        <f t="shared" si="5"/>
        <v>Juice</v>
      </c>
      <c r="U1502" s="4" t="str">
        <f t="shared" si="6"/>
        <v>UNKNOWN</v>
      </c>
      <c r="V1502" s="4" t="str">
        <f t="shared" si="7"/>
        <v>Cash</v>
      </c>
      <c r="W1502" s="4">
        <f t="shared" ref="W1502:Y1502" si="1509">IF(OR(J1502 = "ERROR", J1502 = ""), "UNKNOWN", J1502)</f>
        <v>3</v>
      </c>
      <c r="X1502" s="4">
        <f t="shared" si="1509"/>
        <v>3</v>
      </c>
      <c r="Y1502" s="4">
        <f t="shared" si="1509"/>
        <v>9</v>
      </c>
      <c r="Z1502" s="5">
        <f t="shared" si="9"/>
        <v>45176</v>
      </c>
    </row>
    <row r="1503">
      <c r="A1503" s="1" t="s">
        <v>1540</v>
      </c>
      <c r="B1503" s="1" t="s">
        <v>81</v>
      </c>
      <c r="C1503" s="1">
        <v>2.0</v>
      </c>
      <c r="D1503" s="1">
        <v>1.5</v>
      </c>
      <c r="E1503" s="1">
        <v>3.0</v>
      </c>
      <c r="F1503" s="1" t="s">
        <v>28</v>
      </c>
      <c r="H1503" s="2">
        <v>45047.0</v>
      </c>
      <c r="J1503" s="3">
        <f t="shared" si="2"/>
        <v>2</v>
      </c>
      <c r="K1503" s="4">
        <f t="shared" si="3"/>
        <v>1.5</v>
      </c>
      <c r="L1503" s="4">
        <f t="shared" si="4"/>
        <v>3</v>
      </c>
      <c r="S1503" s="1" t="s">
        <v>1540</v>
      </c>
      <c r="T1503" s="4" t="str">
        <f t="shared" si="5"/>
        <v>Tea</v>
      </c>
      <c r="U1503" s="4" t="str">
        <f t="shared" si="6"/>
        <v>UNKNOWN</v>
      </c>
      <c r="V1503" s="4" t="str">
        <f t="shared" si="7"/>
        <v>Cash</v>
      </c>
      <c r="W1503" s="4">
        <f t="shared" ref="W1503:Y1503" si="1510">IF(OR(J1503 = "ERROR", J1503 = ""), "UNKNOWN", J1503)</f>
        <v>2</v>
      </c>
      <c r="X1503" s="4">
        <f t="shared" si="1510"/>
        <v>1.5</v>
      </c>
      <c r="Y1503" s="4">
        <f t="shared" si="1510"/>
        <v>3</v>
      </c>
      <c r="Z1503" s="5">
        <f t="shared" si="9"/>
        <v>45047</v>
      </c>
    </row>
    <row r="1504">
      <c r="A1504" s="1" t="s">
        <v>1541</v>
      </c>
      <c r="B1504" s="1" t="s">
        <v>32</v>
      </c>
      <c r="C1504" s="1">
        <v>1.0</v>
      </c>
      <c r="D1504" s="1">
        <v>1.0</v>
      </c>
      <c r="E1504" s="1">
        <v>1.0</v>
      </c>
      <c r="F1504" s="1" t="s">
        <v>39</v>
      </c>
      <c r="G1504" s="1" t="s">
        <v>24</v>
      </c>
      <c r="H1504" s="2">
        <v>45264.0</v>
      </c>
      <c r="J1504" s="3">
        <f t="shared" si="2"/>
        <v>1</v>
      </c>
      <c r="K1504" s="4">
        <f t="shared" si="3"/>
        <v>1</v>
      </c>
      <c r="L1504" s="4">
        <f t="shared" si="4"/>
        <v>1</v>
      </c>
      <c r="S1504" s="1" t="s">
        <v>1541</v>
      </c>
      <c r="T1504" s="4" t="str">
        <f t="shared" si="5"/>
        <v>Cookie</v>
      </c>
      <c r="U1504" s="4" t="str">
        <f t="shared" si="6"/>
        <v>Takeaway</v>
      </c>
      <c r="V1504" s="4" t="str">
        <f t="shared" si="7"/>
        <v>Digital Wallet</v>
      </c>
      <c r="W1504" s="4">
        <f t="shared" ref="W1504:Y1504" si="1511">IF(OR(J1504 = "ERROR", J1504 = ""), "UNKNOWN", J1504)</f>
        <v>1</v>
      </c>
      <c r="X1504" s="4">
        <f t="shared" si="1511"/>
        <v>1</v>
      </c>
      <c r="Y1504" s="4">
        <f t="shared" si="1511"/>
        <v>1</v>
      </c>
      <c r="Z1504" s="5">
        <f t="shared" si="9"/>
        <v>45264</v>
      </c>
    </row>
    <row r="1505">
      <c r="A1505" s="1" t="s">
        <v>1542</v>
      </c>
      <c r="B1505" s="1" t="s">
        <v>36</v>
      </c>
      <c r="C1505" s="1">
        <v>1.0</v>
      </c>
      <c r="D1505" s="1">
        <v>5.0</v>
      </c>
      <c r="E1505" s="1">
        <v>5.0</v>
      </c>
      <c r="F1505" s="1" t="s">
        <v>28</v>
      </c>
      <c r="G1505" s="1" t="s">
        <v>24</v>
      </c>
      <c r="H1505" s="2">
        <v>45008.0</v>
      </c>
      <c r="J1505" s="3">
        <f t="shared" si="2"/>
        <v>1</v>
      </c>
      <c r="K1505" s="4">
        <f t="shared" si="3"/>
        <v>5</v>
      </c>
      <c r="L1505" s="4">
        <f t="shared" si="4"/>
        <v>5</v>
      </c>
      <c r="S1505" s="1" t="s">
        <v>1542</v>
      </c>
      <c r="T1505" s="4" t="str">
        <f t="shared" si="5"/>
        <v>Salad</v>
      </c>
      <c r="U1505" s="4" t="str">
        <f t="shared" si="6"/>
        <v>Takeaway</v>
      </c>
      <c r="V1505" s="4" t="str">
        <f t="shared" si="7"/>
        <v>Cash</v>
      </c>
      <c r="W1505" s="4">
        <f t="shared" ref="W1505:Y1505" si="1512">IF(OR(J1505 = "ERROR", J1505 = ""), "UNKNOWN", J1505)</f>
        <v>1</v>
      </c>
      <c r="X1505" s="4">
        <f t="shared" si="1512"/>
        <v>5</v>
      </c>
      <c r="Y1505" s="4">
        <f t="shared" si="1512"/>
        <v>5</v>
      </c>
      <c r="Z1505" s="5">
        <f t="shared" si="9"/>
        <v>45008</v>
      </c>
    </row>
    <row r="1506">
      <c r="A1506" s="1" t="s">
        <v>1543</v>
      </c>
      <c r="B1506" s="1" t="s">
        <v>55</v>
      </c>
      <c r="C1506" s="1">
        <v>4.0</v>
      </c>
      <c r="D1506" s="1">
        <v>3.0</v>
      </c>
      <c r="E1506" s="1">
        <v>12.0</v>
      </c>
      <c r="F1506" s="1" t="s">
        <v>23</v>
      </c>
      <c r="G1506" s="1" t="s">
        <v>29</v>
      </c>
      <c r="H1506" s="2">
        <v>45064.0</v>
      </c>
      <c r="J1506" s="3">
        <f t="shared" si="2"/>
        <v>4</v>
      </c>
      <c r="K1506" s="4">
        <f t="shared" si="3"/>
        <v>3</v>
      </c>
      <c r="L1506" s="4">
        <f t="shared" si="4"/>
        <v>12</v>
      </c>
      <c r="S1506" s="1" t="s">
        <v>1543</v>
      </c>
      <c r="T1506" s="4" t="str">
        <f t="shared" si="5"/>
        <v>Juice</v>
      </c>
      <c r="U1506" s="4" t="str">
        <f t="shared" si="6"/>
        <v>In-store</v>
      </c>
      <c r="V1506" s="4" t="str">
        <f t="shared" si="7"/>
        <v>Credit Card</v>
      </c>
      <c r="W1506" s="4">
        <f t="shared" ref="W1506:Y1506" si="1513">IF(OR(J1506 = "ERROR", J1506 = ""), "UNKNOWN", J1506)</f>
        <v>4</v>
      </c>
      <c r="X1506" s="4">
        <f t="shared" si="1513"/>
        <v>3</v>
      </c>
      <c r="Y1506" s="4">
        <f t="shared" si="1513"/>
        <v>12</v>
      </c>
      <c r="Z1506" s="5">
        <f t="shared" si="9"/>
        <v>45064</v>
      </c>
    </row>
    <row r="1507">
      <c r="A1507" s="1" t="s">
        <v>1544</v>
      </c>
      <c r="B1507" s="1" t="s">
        <v>41</v>
      </c>
      <c r="C1507" s="1">
        <v>5.0</v>
      </c>
      <c r="D1507" s="1">
        <v>4.0</v>
      </c>
      <c r="E1507" s="1">
        <v>20.0</v>
      </c>
      <c r="F1507" s="1" t="s">
        <v>28</v>
      </c>
      <c r="G1507" s="1" t="s">
        <v>30</v>
      </c>
      <c r="H1507" s="2">
        <v>45018.0</v>
      </c>
      <c r="J1507" s="3">
        <f t="shared" si="2"/>
        <v>5</v>
      </c>
      <c r="K1507" s="4">
        <f t="shared" si="3"/>
        <v>4</v>
      </c>
      <c r="L1507" s="4">
        <f t="shared" si="4"/>
        <v>20</v>
      </c>
      <c r="S1507" s="1" t="s">
        <v>1544</v>
      </c>
      <c r="T1507" s="4" t="str">
        <f t="shared" si="5"/>
        <v>Smoothie</v>
      </c>
      <c r="U1507" s="4" t="str">
        <f t="shared" si="6"/>
        <v>UNKNOWN</v>
      </c>
      <c r="V1507" s="4" t="str">
        <f t="shared" si="7"/>
        <v>Cash</v>
      </c>
      <c r="W1507" s="4">
        <f t="shared" ref="W1507:Y1507" si="1514">IF(OR(J1507 = "ERROR", J1507 = ""), "UNKNOWN", J1507)</f>
        <v>5</v>
      </c>
      <c r="X1507" s="4">
        <f t="shared" si="1514"/>
        <v>4</v>
      </c>
      <c r="Y1507" s="4">
        <f t="shared" si="1514"/>
        <v>20</v>
      </c>
      <c r="Z1507" s="5">
        <f t="shared" si="9"/>
        <v>45018</v>
      </c>
    </row>
    <row r="1508">
      <c r="A1508" s="1" t="s">
        <v>1545</v>
      </c>
      <c r="B1508" s="1" t="s">
        <v>22</v>
      </c>
      <c r="C1508" s="1">
        <v>1.0</v>
      </c>
      <c r="D1508" s="1">
        <v>2.0</v>
      </c>
      <c r="E1508" s="1">
        <v>2.0</v>
      </c>
      <c r="F1508" s="1" t="s">
        <v>23</v>
      </c>
      <c r="G1508" s="1" t="s">
        <v>29</v>
      </c>
      <c r="H1508" s="6">
        <v>45275.0</v>
      </c>
      <c r="J1508" s="3">
        <f t="shared" si="2"/>
        <v>1</v>
      </c>
      <c r="K1508" s="4">
        <f t="shared" si="3"/>
        <v>2</v>
      </c>
      <c r="L1508" s="4">
        <f t="shared" si="4"/>
        <v>2</v>
      </c>
      <c r="S1508" s="1" t="s">
        <v>1545</v>
      </c>
      <c r="T1508" s="4" t="str">
        <f t="shared" si="5"/>
        <v>Coffee</v>
      </c>
      <c r="U1508" s="4" t="str">
        <f t="shared" si="6"/>
        <v>In-store</v>
      </c>
      <c r="V1508" s="4" t="str">
        <f t="shared" si="7"/>
        <v>Credit Card</v>
      </c>
      <c r="W1508" s="4">
        <f t="shared" ref="W1508:Y1508" si="1515">IF(OR(J1508 = "ERROR", J1508 = ""), "UNKNOWN", J1508)</f>
        <v>1</v>
      </c>
      <c r="X1508" s="4">
        <f t="shared" si="1515"/>
        <v>2</v>
      </c>
      <c r="Y1508" s="4">
        <f t="shared" si="1515"/>
        <v>2</v>
      </c>
      <c r="Z1508" s="7">
        <f t="shared" si="9"/>
        <v>45275</v>
      </c>
    </row>
    <row r="1509">
      <c r="A1509" s="1" t="s">
        <v>1546</v>
      </c>
      <c r="B1509" s="1" t="s">
        <v>22</v>
      </c>
      <c r="C1509" s="1">
        <v>3.0</v>
      </c>
      <c r="D1509" s="1">
        <v>2.0</v>
      </c>
      <c r="E1509" s="1">
        <v>6.0</v>
      </c>
      <c r="F1509" s="1" t="s">
        <v>25</v>
      </c>
      <c r="H1509" s="2">
        <v>45143.0</v>
      </c>
      <c r="J1509" s="3">
        <f t="shared" si="2"/>
        <v>3</v>
      </c>
      <c r="K1509" s="4">
        <f t="shared" si="3"/>
        <v>2</v>
      </c>
      <c r="L1509" s="4">
        <f t="shared" si="4"/>
        <v>6</v>
      </c>
      <c r="S1509" s="1" t="s">
        <v>1546</v>
      </c>
      <c r="T1509" s="4" t="str">
        <f t="shared" si="5"/>
        <v>Coffee</v>
      </c>
      <c r="U1509" s="4" t="str">
        <f t="shared" si="6"/>
        <v>UNKNOWN</v>
      </c>
      <c r="V1509" s="4" t="str">
        <f t="shared" si="7"/>
        <v>UNKNOWN</v>
      </c>
      <c r="W1509" s="4">
        <f t="shared" ref="W1509:Y1509" si="1516">IF(OR(J1509 = "ERROR", J1509 = ""), "UNKNOWN", J1509)</f>
        <v>3</v>
      </c>
      <c r="X1509" s="4">
        <f t="shared" si="1516"/>
        <v>2</v>
      </c>
      <c r="Y1509" s="4">
        <f t="shared" si="1516"/>
        <v>6</v>
      </c>
      <c r="Z1509" s="5">
        <f t="shared" si="9"/>
        <v>45143</v>
      </c>
    </row>
    <row r="1510">
      <c r="A1510" s="1" t="s">
        <v>1547</v>
      </c>
      <c r="B1510" s="1" t="s">
        <v>25</v>
      </c>
      <c r="C1510" s="1">
        <v>1.0</v>
      </c>
      <c r="D1510" s="1">
        <v>1.0</v>
      </c>
      <c r="E1510" s="1">
        <v>1.0</v>
      </c>
      <c r="F1510" s="1" t="s">
        <v>28</v>
      </c>
      <c r="G1510" s="1" t="s">
        <v>30</v>
      </c>
      <c r="H1510" s="2">
        <v>44989.0</v>
      </c>
      <c r="J1510" s="3">
        <f t="shared" si="2"/>
        <v>1</v>
      </c>
      <c r="K1510" s="4">
        <f t="shared" si="3"/>
        <v>1</v>
      </c>
      <c r="L1510" s="4">
        <f t="shared" si="4"/>
        <v>1</v>
      </c>
      <c r="S1510" s="1" t="s">
        <v>1547</v>
      </c>
      <c r="T1510" s="4" t="str">
        <f t="shared" si="5"/>
        <v>UNKNOWN</v>
      </c>
      <c r="U1510" s="4" t="str">
        <f t="shared" si="6"/>
        <v>UNKNOWN</v>
      </c>
      <c r="V1510" s="4" t="str">
        <f t="shared" si="7"/>
        <v>Cash</v>
      </c>
      <c r="W1510" s="4">
        <f t="shared" ref="W1510:Y1510" si="1517">IF(OR(J1510 = "ERROR", J1510 = ""), "UNKNOWN", J1510)</f>
        <v>1</v>
      </c>
      <c r="X1510" s="4">
        <f t="shared" si="1517"/>
        <v>1</v>
      </c>
      <c r="Y1510" s="4">
        <f t="shared" si="1517"/>
        <v>1</v>
      </c>
      <c r="Z1510" s="5">
        <f t="shared" si="9"/>
        <v>44989</v>
      </c>
    </row>
    <row r="1511">
      <c r="A1511" s="1" t="s">
        <v>1548</v>
      </c>
      <c r="B1511" s="1" t="s">
        <v>22</v>
      </c>
      <c r="C1511" s="1">
        <v>3.0</v>
      </c>
      <c r="D1511" s="1">
        <v>2.0</v>
      </c>
      <c r="E1511" s="1">
        <v>6.0</v>
      </c>
      <c r="F1511" s="1" t="s">
        <v>39</v>
      </c>
      <c r="G1511" s="1" t="s">
        <v>29</v>
      </c>
      <c r="H1511" s="2">
        <v>45119.0</v>
      </c>
      <c r="J1511" s="3">
        <f t="shared" si="2"/>
        <v>3</v>
      </c>
      <c r="K1511" s="4">
        <f t="shared" si="3"/>
        <v>2</v>
      </c>
      <c r="L1511" s="4">
        <f t="shared" si="4"/>
        <v>6</v>
      </c>
      <c r="S1511" s="1" t="s">
        <v>1548</v>
      </c>
      <c r="T1511" s="4" t="str">
        <f t="shared" si="5"/>
        <v>Coffee</v>
      </c>
      <c r="U1511" s="4" t="str">
        <f t="shared" si="6"/>
        <v>In-store</v>
      </c>
      <c r="V1511" s="4" t="str">
        <f t="shared" si="7"/>
        <v>Digital Wallet</v>
      </c>
      <c r="W1511" s="4">
        <f t="shared" ref="W1511:Y1511" si="1518">IF(OR(J1511 = "ERROR", J1511 = ""), "UNKNOWN", J1511)</f>
        <v>3</v>
      </c>
      <c r="X1511" s="4">
        <f t="shared" si="1518"/>
        <v>2</v>
      </c>
      <c r="Y1511" s="4">
        <f t="shared" si="1518"/>
        <v>6</v>
      </c>
      <c r="Z1511" s="5">
        <f t="shared" si="9"/>
        <v>45119</v>
      </c>
    </row>
    <row r="1512">
      <c r="A1512" s="1" t="s">
        <v>1549</v>
      </c>
      <c r="B1512" s="1" t="s">
        <v>27</v>
      </c>
      <c r="C1512" s="1">
        <v>5.0</v>
      </c>
      <c r="D1512" s="1">
        <v>3.0</v>
      </c>
      <c r="E1512" s="1">
        <v>15.0</v>
      </c>
      <c r="G1512" s="1" t="s">
        <v>29</v>
      </c>
      <c r="H1512" s="2">
        <v>44997.0</v>
      </c>
      <c r="J1512" s="3">
        <f t="shared" si="2"/>
        <v>5</v>
      </c>
      <c r="K1512" s="4">
        <f t="shared" si="3"/>
        <v>3</v>
      </c>
      <c r="L1512" s="4">
        <f t="shared" si="4"/>
        <v>15</v>
      </c>
      <c r="S1512" s="1" t="s">
        <v>1549</v>
      </c>
      <c r="T1512" s="4" t="str">
        <f t="shared" si="5"/>
        <v>Cake</v>
      </c>
      <c r="U1512" s="4" t="str">
        <f t="shared" si="6"/>
        <v>In-store</v>
      </c>
      <c r="V1512" s="4" t="str">
        <f t="shared" si="7"/>
        <v>UNKNOWN</v>
      </c>
      <c r="W1512" s="4">
        <f t="shared" ref="W1512:Y1512" si="1519">IF(OR(J1512 = "ERROR", J1512 = ""), "UNKNOWN", J1512)</f>
        <v>5</v>
      </c>
      <c r="X1512" s="4">
        <f t="shared" si="1519"/>
        <v>3</v>
      </c>
      <c r="Y1512" s="4">
        <f t="shared" si="1519"/>
        <v>15</v>
      </c>
      <c r="Z1512" s="5">
        <f t="shared" si="9"/>
        <v>44997</v>
      </c>
    </row>
    <row r="1513">
      <c r="A1513" s="1" t="s">
        <v>1550</v>
      </c>
      <c r="B1513" s="1" t="s">
        <v>32</v>
      </c>
      <c r="C1513" s="1">
        <v>2.0</v>
      </c>
      <c r="D1513" s="1">
        <v>1.0</v>
      </c>
      <c r="E1513" s="1">
        <v>2.0</v>
      </c>
      <c r="F1513" s="1" t="s">
        <v>28</v>
      </c>
      <c r="G1513" s="1" t="s">
        <v>24</v>
      </c>
      <c r="H1513" s="2">
        <v>45137.0</v>
      </c>
      <c r="J1513" s="3">
        <f t="shared" si="2"/>
        <v>2</v>
      </c>
      <c r="K1513" s="4">
        <f t="shared" si="3"/>
        <v>1</v>
      </c>
      <c r="L1513" s="4">
        <f t="shared" si="4"/>
        <v>2</v>
      </c>
      <c r="S1513" s="1" t="s">
        <v>1550</v>
      </c>
      <c r="T1513" s="4" t="str">
        <f t="shared" si="5"/>
        <v>Cookie</v>
      </c>
      <c r="U1513" s="4" t="str">
        <f t="shared" si="6"/>
        <v>Takeaway</v>
      </c>
      <c r="V1513" s="4" t="str">
        <f t="shared" si="7"/>
        <v>Cash</v>
      </c>
      <c r="W1513" s="4">
        <f t="shared" ref="W1513:Y1513" si="1520">IF(OR(J1513 = "ERROR", J1513 = ""), "UNKNOWN", J1513)</f>
        <v>2</v>
      </c>
      <c r="X1513" s="4">
        <f t="shared" si="1520"/>
        <v>1</v>
      </c>
      <c r="Y1513" s="4">
        <f t="shared" si="1520"/>
        <v>2</v>
      </c>
      <c r="Z1513" s="5">
        <f t="shared" si="9"/>
        <v>45137</v>
      </c>
    </row>
    <row r="1514">
      <c r="A1514" s="1" t="s">
        <v>1551</v>
      </c>
      <c r="B1514" s="1" t="s">
        <v>55</v>
      </c>
      <c r="C1514" s="1">
        <v>5.0</v>
      </c>
      <c r="D1514" s="1">
        <v>3.0</v>
      </c>
      <c r="E1514" s="1">
        <v>15.0</v>
      </c>
      <c r="F1514" s="1" t="s">
        <v>23</v>
      </c>
      <c r="H1514" s="2">
        <v>44952.0</v>
      </c>
      <c r="J1514" s="3">
        <f t="shared" si="2"/>
        <v>5</v>
      </c>
      <c r="K1514" s="4">
        <f t="shared" si="3"/>
        <v>3</v>
      </c>
      <c r="L1514" s="4">
        <f t="shared" si="4"/>
        <v>15</v>
      </c>
      <c r="S1514" s="1" t="s">
        <v>1551</v>
      </c>
      <c r="T1514" s="4" t="str">
        <f t="shared" si="5"/>
        <v>Juice</v>
      </c>
      <c r="U1514" s="4" t="str">
        <f t="shared" si="6"/>
        <v>UNKNOWN</v>
      </c>
      <c r="V1514" s="4" t="str">
        <f t="shared" si="7"/>
        <v>Credit Card</v>
      </c>
      <c r="W1514" s="4">
        <f t="shared" ref="W1514:Y1514" si="1521">IF(OR(J1514 = "ERROR", J1514 = ""), "UNKNOWN", J1514)</f>
        <v>5</v>
      </c>
      <c r="X1514" s="4">
        <f t="shared" si="1521"/>
        <v>3</v>
      </c>
      <c r="Y1514" s="4">
        <f t="shared" si="1521"/>
        <v>15</v>
      </c>
      <c r="Z1514" s="5">
        <f t="shared" si="9"/>
        <v>44952</v>
      </c>
    </row>
    <row r="1515">
      <c r="A1515" s="1" t="s">
        <v>1552</v>
      </c>
      <c r="B1515" s="1" t="s">
        <v>25</v>
      </c>
      <c r="C1515" s="1" t="s">
        <v>25</v>
      </c>
      <c r="D1515" s="1">
        <v>1.0</v>
      </c>
      <c r="E1515" s="1">
        <v>5.0</v>
      </c>
      <c r="F1515" s="1" t="s">
        <v>28</v>
      </c>
      <c r="G1515" s="1" t="s">
        <v>24</v>
      </c>
      <c r="H1515" s="2">
        <v>45198.0</v>
      </c>
      <c r="J1515" s="3">
        <f t="shared" si="2"/>
        <v>5</v>
      </c>
      <c r="K1515" s="4">
        <f t="shared" si="3"/>
        <v>1</v>
      </c>
      <c r="L1515" s="4">
        <f t="shared" si="4"/>
        <v>5</v>
      </c>
      <c r="S1515" s="1" t="s">
        <v>1552</v>
      </c>
      <c r="T1515" s="4" t="str">
        <f t="shared" si="5"/>
        <v>UNKNOWN</v>
      </c>
      <c r="U1515" s="4" t="str">
        <f t="shared" si="6"/>
        <v>Takeaway</v>
      </c>
      <c r="V1515" s="4" t="str">
        <f t="shared" si="7"/>
        <v>Cash</v>
      </c>
      <c r="W1515" s="4">
        <f t="shared" ref="W1515:Y1515" si="1522">IF(OR(J1515 = "ERROR", J1515 = ""), "UNKNOWN", J1515)</f>
        <v>5</v>
      </c>
      <c r="X1515" s="4">
        <f t="shared" si="1522"/>
        <v>1</v>
      </c>
      <c r="Y1515" s="4">
        <f t="shared" si="1522"/>
        <v>5</v>
      </c>
      <c r="Z1515" s="5">
        <f t="shared" si="9"/>
        <v>45198</v>
      </c>
    </row>
    <row r="1516">
      <c r="A1516" s="1" t="s">
        <v>1553</v>
      </c>
      <c r="B1516" s="1" t="s">
        <v>55</v>
      </c>
      <c r="C1516" s="1">
        <v>1.0</v>
      </c>
      <c r="D1516" s="1">
        <v>3.0</v>
      </c>
      <c r="E1516" s="1">
        <v>3.0</v>
      </c>
      <c r="F1516" s="1" t="s">
        <v>23</v>
      </c>
      <c r="G1516" s="1" t="s">
        <v>25</v>
      </c>
      <c r="H1516" s="2">
        <v>44978.0</v>
      </c>
      <c r="J1516" s="3">
        <f t="shared" si="2"/>
        <v>1</v>
      </c>
      <c r="K1516" s="4">
        <f t="shared" si="3"/>
        <v>3</v>
      </c>
      <c r="L1516" s="4">
        <f t="shared" si="4"/>
        <v>3</v>
      </c>
      <c r="S1516" s="1" t="s">
        <v>1553</v>
      </c>
      <c r="T1516" s="4" t="str">
        <f t="shared" si="5"/>
        <v>Juice</v>
      </c>
      <c r="U1516" s="4" t="str">
        <f t="shared" si="6"/>
        <v>UNKNOWN</v>
      </c>
      <c r="V1516" s="4" t="str">
        <f t="shared" si="7"/>
        <v>Credit Card</v>
      </c>
      <c r="W1516" s="4">
        <f t="shared" ref="W1516:Y1516" si="1523">IF(OR(J1516 = "ERROR", J1516 = ""), "UNKNOWN", J1516)</f>
        <v>1</v>
      </c>
      <c r="X1516" s="4">
        <f t="shared" si="1523"/>
        <v>3</v>
      </c>
      <c r="Y1516" s="4">
        <f t="shared" si="1523"/>
        <v>3</v>
      </c>
      <c r="Z1516" s="5">
        <f t="shared" si="9"/>
        <v>44978</v>
      </c>
    </row>
    <row r="1517">
      <c r="A1517" s="1" t="s">
        <v>1554</v>
      </c>
      <c r="B1517" s="1" t="s">
        <v>81</v>
      </c>
      <c r="C1517" s="1">
        <v>4.0</v>
      </c>
      <c r="D1517" s="1">
        <v>1.5</v>
      </c>
      <c r="E1517" s="1">
        <v>6.0</v>
      </c>
      <c r="F1517" s="1" t="s">
        <v>23</v>
      </c>
      <c r="G1517" s="1" t="s">
        <v>24</v>
      </c>
      <c r="H1517" s="2">
        <v>45097.0</v>
      </c>
      <c r="J1517" s="3">
        <f t="shared" si="2"/>
        <v>4</v>
      </c>
      <c r="K1517" s="4">
        <f t="shared" si="3"/>
        <v>1.5</v>
      </c>
      <c r="L1517" s="4">
        <f t="shared" si="4"/>
        <v>6</v>
      </c>
      <c r="S1517" s="1" t="s">
        <v>1554</v>
      </c>
      <c r="T1517" s="4" t="str">
        <f t="shared" si="5"/>
        <v>Tea</v>
      </c>
      <c r="U1517" s="4" t="str">
        <f t="shared" si="6"/>
        <v>Takeaway</v>
      </c>
      <c r="V1517" s="4" t="str">
        <f t="shared" si="7"/>
        <v>Credit Card</v>
      </c>
      <c r="W1517" s="4">
        <f t="shared" ref="W1517:Y1517" si="1524">IF(OR(J1517 = "ERROR", J1517 = ""), "UNKNOWN", J1517)</f>
        <v>4</v>
      </c>
      <c r="X1517" s="4">
        <f t="shared" si="1524"/>
        <v>1.5</v>
      </c>
      <c r="Y1517" s="4">
        <f t="shared" si="1524"/>
        <v>6</v>
      </c>
      <c r="Z1517" s="5">
        <f t="shared" si="9"/>
        <v>45097</v>
      </c>
    </row>
    <row r="1518">
      <c r="A1518" s="1" t="s">
        <v>1555</v>
      </c>
      <c r="B1518" s="1" t="s">
        <v>41</v>
      </c>
      <c r="C1518" s="1">
        <v>4.0</v>
      </c>
      <c r="D1518" s="1">
        <v>4.0</v>
      </c>
      <c r="E1518" s="1">
        <v>16.0</v>
      </c>
      <c r="G1518" s="1" t="s">
        <v>24</v>
      </c>
      <c r="H1518" s="2">
        <v>45086.0</v>
      </c>
      <c r="J1518" s="3">
        <f t="shared" si="2"/>
        <v>4</v>
      </c>
      <c r="K1518" s="4">
        <f t="shared" si="3"/>
        <v>4</v>
      </c>
      <c r="L1518" s="4">
        <f t="shared" si="4"/>
        <v>16</v>
      </c>
      <c r="S1518" s="1" t="s">
        <v>1555</v>
      </c>
      <c r="T1518" s="4" t="str">
        <f t="shared" si="5"/>
        <v>Smoothie</v>
      </c>
      <c r="U1518" s="4" t="str">
        <f t="shared" si="6"/>
        <v>Takeaway</v>
      </c>
      <c r="V1518" s="4" t="str">
        <f t="shared" si="7"/>
        <v>UNKNOWN</v>
      </c>
      <c r="W1518" s="4">
        <f t="shared" ref="W1518:Y1518" si="1525">IF(OR(J1518 = "ERROR", J1518 = ""), "UNKNOWN", J1518)</f>
        <v>4</v>
      </c>
      <c r="X1518" s="4">
        <f t="shared" si="1525"/>
        <v>4</v>
      </c>
      <c r="Y1518" s="4">
        <f t="shared" si="1525"/>
        <v>16</v>
      </c>
      <c r="Z1518" s="5">
        <f t="shared" si="9"/>
        <v>45086</v>
      </c>
    </row>
    <row r="1519">
      <c r="A1519" s="1" t="s">
        <v>1556</v>
      </c>
      <c r="B1519" s="1" t="s">
        <v>32</v>
      </c>
      <c r="C1519" s="1">
        <v>5.0</v>
      </c>
      <c r="D1519" s="1">
        <v>1.0</v>
      </c>
      <c r="E1519" s="1">
        <v>5.0</v>
      </c>
      <c r="F1519" s="1" t="s">
        <v>28</v>
      </c>
      <c r="H1519" s="2">
        <v>45263.0</v>
      </c>
      <c r="J1519" s="3">
        <f t="shared" si="2"/>
        <v>5</v>
      </c>
      <c r="K1519" s="4">
        <f t="shared" si="3"/>
        <v>1</v>
      </c>
      <c r="L1519" s="4">
        <f t="shared" si="4"/>
        <v>5</v>
      </c>
      <c r="S1519" s="1" t="s">
        <v>1556</v>
      </c>
      <c r="T1519" s="4" t="str">
        <f t="shared" si="5"/>
        <v>Cookie</v>
      </c>
      <c r="U1519" s="4" t="str">
        <f t="shared" si="6"/>
        <v>UNKNOWN</v>
      </c>
      <c r="V1519" s="4" t="str">
        <f t="shared" si="7"/>
        <v>Cash</v>
      </c>
      <c r="W1519" s="4">
        <f t="shared" ref="W1519:Y1519" si="1526">IF(OR(J1519 = "ERROR", J1519 = ""), "UNKNOWN", J1519)</f>
        <v>5</v>
      </c>
      <c r="X1519" s="4">
        <f t="shared" si="1526"/>
        <v>1</v>
      </c>
      <c r="Y1519" s="4">
        <f t="shared" si="1526"/>
        <v>5</v>
      </c>
      <c r="Z1519" s="5">
        <f t="shared" si="9"/>
        <v>45263</v>
      </c>
    </row>
    <row r="1520">
      <c r="A1520" s="1" t="s">
        <v>1557</v>
      </c>
      <c r="B1520" s="1" t="s">
        <v>22</v>
      </c>
      <c r="C1520" s="1">
        <v>4.0</v>
      </c>
      <c r="D1520" s="1">
        <v>2.0</v>
      </c>
      <c r="E1520" s="1">
        <v>8.0</v>
      </c>
      <c r="H1520" s="2">
        <v>45080.0</v>
      </c>
      <c r="J1520" s="3">
        <f t="shared" si="2"/>
        <v>4</v>
      </c>
      <c r="K1520" s="4">
        <f t="shared" si="3"/>
        <v>2</v>
      </c>
      <c r="L1520" s="4">
        <f t="shared" si="4"/>
        <v>8</v>
      </c>
      <c r="S1520" s="1" t="s">
        <v>1557</v>
      </c>
      <c r="T1520" s="4" t="str">
        <f t="shared" si="5"/>
        <v>Coffee</v>
      </c>
      <c r="U1520" s="4" t="str">
        <f t="shared" si="6"/>
        <v>UNKNOWN</v>
      </c>
      <c r="V1520" s="4" t="str">
        <f t="shared" si="7"/>
        <v>UNKNOWN</v>
      </c>
      <c r="W1520" s="4">
        <f t="shared" ref="W1520:Y1520" si="1527">IF(OR(J1520 = "ERROR", J1520 = ""), "UNKNOWN", J1520)</f>
        <v>4</v>
      </c>
      <c r="X1520" s="4">
        <f t="shared" si="1527"/>
        <v>2</v>
      </c>
      <c r="Y1520" s="4">
        <f t="shared" si="1527"/>
        <v>8</v>
      </c>
      <c r="Z1520" s="5">
        <f t="shared" si="9"/>
        <v>45080</v>
      </c>
    </row>
    <row r="1521">
      <c r="A1521" s="1" t="s">
        <v>1558</v>
      </c>
      <c r="B1521" s="1" t="s">
        <v>27</v>
      </c>
      <c r="C1521" s="1">
        <v>5.0</v>
      </c>
      <c r="D1521" s="1">
        <v>3.0</v>
      </c>
      <c r="E1521" s="1">
        <v>15.0</v>
      </c>
      <c r="F1521" s="1" t="s">
        <v>25</v>
      </c>
      <c r="G1521" s="1" t="s">
        <v>29</v>
      </c>
      <c r="H1521" s="2">
        <v>45200.0</v>
      </c>
      <c r="J1521" s="3">
        <f t="shared" si="2"/>
        <v>5</v>
      </c>
      <c r="K1521" s="4">
        <f t="shared" si="3"/>
        <v>3</v>
      </c>
      <c r="L1521" s="4">
        <f t="shared" si="4"/>
        <v>15</v>
      </c>
      <c r="S1521" s="1" t="s">
        <v>1558</v>
      </c>
      <c r="T1521" s="4" t="str">
        <f t="shared" si="5"/>
        <v>Cake</v>
      </c>
      <c r="U1521" s="4" t="str">
        <f t="shared" si="6"/>
        <v>In-store</v>
      </c>
      <c r="V1521" s="4" t="str">
        <f t="shared" si="7"/>
        <v>UNKNOWN</v>
      </c>
      <c r="W1521" s="4">
        <f t="shared" ref="W1521:Y1521" si="1528">IF(OR(J1521 = "ERROR", J1521 = ""), "UNKNOWN", J1521)</f>
        <v>5</v>
      </c>
      <c r="X1521" s="4">
        <f t="shared" si="1528"/>
        <v>3</v>
      </c>
      <c r="Y1521" s="4">
        <f t="shared" si="1528"/>
        <v>15</v>
      </c>
      <c r="Z1521" s="5">
        <f t="shared" si="9"/>
        <v>45200</v>
      </c>
    </row>
    <row r="1522">
      <c r="A1522" s="1" t="s">
        <v>1559</v>
      </c>
      <c r="B1522" s="1" t="s">
        <v>81</v>
      </c>
      <c r="C1522" s="1">
        <v>2.0</v>
      </c>
      <c r="D1522" s="1">
        <v>1.5</v>
      </c>
      <c r="E1522" s="1">
        <v>3.0</v>
      </c>
      <c r="F1522" s="1" t="s">
        <v>23</v>
      </c>
      <c r="G1522" s="1" t="s">
        <v>29</v>
      </c>
      <c r="H1522" s="2">
        <v>45174.0</v>
      </c>
      <c r="J1522" s="3">
        <f t="shared" si="2"/>
        <v>2</v>
      </c>
      <c r="K1522" s="4">
        <f t="shared" si="3"/>
        <v>1.5</v>
      </c>
      <c r="L1522" s="4">
        <f t="shared" si="4"/>
        <v>3</v>
      </c>
      <c r="S1522" s="1" t="s">
        <v>1559</v>
      </c>
      <c r="T1522" s="4" t="str">
        <f t="shared" si="5"/>
        <v>Tea</v>
      </c>
      <c r="U1522" s="4" t="str">
        <f t="shared" si="6"/>
        <v>In-store</v>
      </c>
      <c r="V1522" s="4" t="str">
        <f t="shared" si="7"/>
        <v>Credit Card</v>
      </c>
      <c r="W1522" s="4">
        <f t="shared" ref="W1522:Y1522" si="1529">IF(OR(J1522 = "ERROR", J1522 = ""), "UNKNOWN", J1522)</f>
        <v>2</v>
      </c>
      <c r="X1522" s="4">
        <f t="shared" si="1529"/>
        <v>1.5</v>
      </c>
      <c r="Y1522" s="4">
        <f t="shared" si="1529"/>
        <v>3</v>
      </c>
      <c r="Z1522" s="5">
        <f t="shared" si="9"/>
        <v>45174</v>
      </c>
    </row>
    <row r="1523">
      <c r="A1523" s="1" t="s">
        <v>1560</v>
      </c>
      <c r="B1523" s="1" t="s">
        <v>81</v>
      </c>
      <c r="C1523" s="1">
        <v>1.0</v>
      </c>
      <c r="D1523" s="1">
        <v>1.5</v>
      </c>
      <c r="E1523" s="1">
        <v>1.5</v>
      </c>
      <c r="F1523" s="1" t="s">
        <v>28</v>
      </c>
      <c r="G1523" s="1" t="s">
        <v>24</v>
      </c>
      <c r="H1523" s="2">
        <v>45181.0</v>
      </c>
      <c r="J1523" s="3">
        <f t="shared" si="2"/>
        <v>1</v>
      </c>
      <c r="K1523" s="4">
        <f t="shared" si="3"/>
        <v>1.5</v>
      </c>
      <c r="L1523" s="4">
        <f t="shared" si="4"/>
        <v>1.5</v>
      </c>
      <c r="S1523" s="1" t="s">
        <v>1560</v>
      </c>
      <c r="T1523" s="4" t="str">
        <f t="shared" si="5"/>
        <v>Tea</v>
      </c>
      <c r="U1523" s="4" t="str">
        <f t="shared" si="6"/>
        <v>Takeaway</v>
      </c>
      <c r="V1523" s="4" t="str">
        <f t="shared" si="7"/>
        <v>Cash</v>
      </c>
      <c r="W1523" s="4">
        <f t="shared" ref="W1523:Y1523" si="1530">IF(OR(J1523 = "ERROR", J1523 = ""), "UNKNOWN", J1523)</f>
        <v>1</v>
      </c>
      <c r="X1523" s="4">
        <f t="shared" si="1530"/>
        <v>1.5</v>
      </c>
      <c r="Y1523" s="4">
        <f t="shared" si="1530"/>
        <v>1.5</v>
      </c>
      <c r="Z1523" s="5">
        <f t="shared" si="9"/>
        <v>45181</v>
      </c>
    </row>
    <row r="1524">
      <c r="A1524" s="1" t="s">
        <v>1561</v>
      </c>
      <c r="C1524" s="1">
        <v>1.0</v>
      </c>
      <c r="D1524" s="1">
        <v>4.0</v>
      </c>
      <c r="E1524" s="1">
        <v>4.0</v>
      </c>
      <c r="F1524" s="1" t="s">
        <v>39</v>
      </c>
      <c r="G1524" s="1" t="s">
        <v>29</v>
      </c>
      <c r="H1524" s="2">
        <v>45202.0</v>
      </c>
      <c r="J1524" s="3">
        <f t="shared" si="2"/>
        <v>1</v>
      </c>
      <c r="K1524" s="4">
        <f t="shared" si="3"/>
        <v>4</v>
      </c>
      <c r="L1524" s="4">
        <f t="shared" si="4"/>
        <v>4</v>
      </c>
      <c r="S1524" s="1" t="s">
        <v>1561</v>
      </c>
      <c r="T1524" s="4" t="str">
        <f t="shared" si="5"/>
        <v>UNKNOWN</v>
      </c>
      <c r="U1524" s="4" t="str">
        <f t="shared" si="6"/>
        <v>In-store</v>
      </c>
      <c r="V1524" s="4" t="str">
        <f t="shared" si="7"/>
        <v>Digital Wallet</v>
      </c>
      <c r="W1524" s="4">
        <f t="shared" ref="W1524:Y1524" si="1531">IF(OR(J1524 = "ERROR", J1524 = ""), "UNKNOWN", J1524)</f>
        <v>1</v>
      </c>
      <c r="X1524" s="4">
        <f t="shared" si="1531"/>
        <v>4</v>
      </c>
      <c r="Y1524" s="4">
        <f t="shared" si="1531"/>
        <v>4</v>
      </c>
      <c r="Z1524" s="5">
        <f t="shared" si="9"/>
        <v>45202</v>
      </c>
    </row>
    <row r="1525">
      <c r="A1525" s="1" t="s">
        <v>1562</v>
      </c>
      <c r="B1525" s="1" t="s">
        <v>81</v>
      </c>
      <c r="C1525" s="1">
        <v>3.0</v>
      </c>
      <c r="D1525" s="1">
        <v>1.5</v>
      </c>
      <c r="E1525" s="1">
        <v>4.5</v>
      </c>
      <c r="H1525" s="2">
        <v>45065.0</v>
      </c>
      <c r="J1525" s="3">
        <f t="shared" si="2"/>
        <v>3</v>
      </c>
      <c r="K1525" s="4">
        <f t="shared" si="3"/>
        <v>1.5</v>
      </c>
      <c r="L1525" s="4">
        <f t="shared" si="4"/>
        <v>4.5</v>
      </c>
      <c r="S1525" s="1" t="s">
        <v>1562</v>
      </c>
      <c r="T1525" s="4" t="str">
        <f t="shared" si="5"/>
        <v>Tea</v>
      </c>
      <c r="U1525" s="4" t="str">
        <f t="shared" si="6"/>
        <v>UNKNOWN</v>
      </c>
      <c r="V1525" s="4" t="str">
        <f t="shared" si="7"/>
        <v>UNKNOWN</v>
      </c>
      <c r="W1525" s="4">
        <f t="shared" ref="W1525:Y1525" si="1532">IF(OR(J1525 = "ERROR", J1525 = ""), "UNKNOWN", J1525)</f>
        <v>3</v>
      </c>
      <c r="X1525" s="4">
        <f t="shared" si="1532"/>
        <v>1.5</v>
      </c>
      <c r="Y1525" s="4">
        <f t="shared" si="1532"/>
        <v>4.5</v>
      </c>
      <c r="Z1525" s="5">
        <f t="shared" si="9"/>
        <v>45065</v>
      </c>
    </row>
    <row r="1526">
      <c r="A1526" s="1" t="s">
        <v>1563</v>
      </c>
      <c r="B1526" s="1" t="s">
        <v>41</v>
      </c>
      <c r="C1526" s="1">
        <v>4.0</v>
      </c>
      <c r="D1526" s="1">
        <v>4.0</v>
      </c>
      <c r="E1526" s="1">
        <v>16.0</v>
      </c>
      <c r="F1526" s="1" t="s">
        <v>28</v>
      </c>
      <c r="G1526" s="1" t="s">
        <v>24</v>
      </c>
      <c r="H1526" s="2">
        <v>45148.0</v>
      </c>
      <c r="J1526" s="3">
        <f t="shared" si="2"/>
        <v>4</v>
      </c>
      <c r="K1526" s="4">
        <f t="shared" si="3"/>
        <v>4</v>
      </c>
      <c r="L1526" s="4">
        <f t="shared" si="4"/>
        <v>16</v>
      </c>
      <c r="S1526" s="1" t="s">
        <v>1563</v>
      </c>
      <c r="T1526" s="4" t="str">
        <f t="shared" si="5"/>
        <v>Smoothie</v>
      </c>
      <c r="U1526" s="4" t="str">
        <f t="shared" si="6"/>
        <v>Takeaway</v>
      </c>
      <c r="V1526" s="4" t="str">
        <f t="shared" si="7"/>
        <v>Cash</v>
      </c>
      <c r="W1526" s="4">
        <f t="shared" ref="W1526:Y1526" si="1533">IF(OR(J1526 = "ERROR", J1526 = ""), "UNKNOWN", J1526)</f>
        <v>4</v>
      </c>
      <c r="X1526" s="4">
        <f t="shared" si="1533"/>
        <v>4</v>
      </c>
      <c r="Y1526" s="4">
        <f t="shared" si="1533"/>
        <v>16</v>
      </c>
      <c r="Z1526" s="5">
        <f t="shared" si="9"/>
        <v>45148</v>
      </c>
    </row>
    <row r="1527">
      <c r="A1527" s="1" t="s">
        <v>1564</v>
      </c>
      <c r="B1527" s="1" t="s">
        <v>32</v>
      </c>
      <c r="C1527" s="1">
        <v>4.0</v>
      </c>
      <c r="D1527" s="1">
        <v>1.0</v>
      </c>
      <c r="E1527" s="1">
        <v>4.0</v>
      </c>
      <c r="F1527" s="1" t="s">
        <v>28</v>
      </c>
      <c r="G1527" s="1" t="s">
        <v>29</v>
      </c>
      <c r="H1527" s="2">
        <v>45158.0</v>
      </c>
      <c r="J1527" s="3">
        <f t="shared" si="2"/>
        <v>4</v>
      </c>
      <c r="K1527" s="4">
        <f t="shared" si="3"/>
        <v>1</v>
      </c>
      <c r="L1527" s="4">
        <f t="shared" si="4"/>
        <v>4</v>
      </c>
      <c r="S1527" s="1" t="s">
        <v>1564</v>
      </c>
      <c r="T1527" s="4" t="str">
        <f t="shared" si="5"/>
        <v>Cookie</v>
      </c>
      <c r="U1527" s="4" t="str">
        <f t="shared" si="6"/>
        <v>In-store</v>
      </c>
      <c r="V1527" s="4" t="str">
        <f t="shared" si="7"/>
        <v>Cash</v>
      </c>
      <c r="W1527" s="4">
        <f t="shared" ref="W1527:Y1527" si="1534">IF(OR(J1527 = "ERROR", J1527 = ""), "UNKNOWN", J1527)</f>
        <v>4</v>
      </c>
      <c r="X1527" s="4">
        <f t="shared" si="1534"/>
        <v>1</v>
      </c>
      <c r="Y1527" s="4">
        <f t="shared" si="1534"/>
        <v>4</v>
      </c>
      <c r="Z1527" s="5">
        <f t="shared" si="9"/>
        <v>45158</v>
      </c>
    </row>
    <row r="1528">
      <c r="A1528" s="1" t="s">
        <v>1565</v>
      </c>
      <c r="B1528" s="1" t="s">
        <v>36</v>
      </c>
      <c r="C1528" s="1">
        <v>3.0</v>
      </c>
      <c r="D1528" s="1">
        <v>5.0</v>
      </c>
      <c r="E1528" s="1">
        <v>15.0</v>
      </c>
      <c r="F1528" s="1" t="s">
        <v>28</v>
      </c>
      <c r="G1528" s="1" t="s">
        <v>24</v>
      </c>
      <c r="H1528" s="2">
        <v>45135.0</v>
      </c>
      <c r="J1528" s="3">
        <f t="shared" si="2"/>
        <v>3</v>
      </c>
      <c r="K1528" s="4">
        <f t="shared" si="3"/>
        <v>5</v>
      </c>
      <c r="L1528" s="4">
        <f t="shared" si="4"/>
        <v>15</v>
      </c>
      <c r="S1528" s="1" t="s">
        <v>1565</v>
      </c>
      <c r="T1528" s="4" t="str">
        <f t="shared" si="5"/>
        <v>Salad</v>
      </c>
      <c r="U1528" s="4" t="str">
        <f t="shared" si="6"/>
        <v>Takeaway</v>
      </c>
      <c r="V1528" s="4" t="str">
        <f t="shared" si="7"/>
        <v>Cash</v>
      </c>
      <c r="W1528" s="4">
        <f t="shared" ref="W1528:Y1528" si="1535">IF(OR(J1528 = "ERROR", J1528 = ""), "UNKNOWN", J1528)</f>
        <v>3</v>
      </c>
      <c r="X1528" s="4">
        <f t="shared" si="1535"/>
        <v>5</v>
      </c>
      <c r="Y1528" s="4">
        <f t="shared" si="1535"/>
        <v>15</v>
      </c>
      <c r="Z1528" s="5">
        <f t="shared" si="9"/>
        <v>45135</v>
      </c>
    </row>
    <row r="1529">
      <c r="A1529" s="1" t="s">
        <v>1566</v>
      </c>
      <c r="B1529" s="1" t="s">
        <v>36</v>
      </c>
      <c r="C1529" s="1">
        <v>5.0</v>
      </c>
      <c r="D1529" s="1">
        <v>5.0</v>
      </c>
      <c r="E1529" s="1">
        <v>25.0</v>
      </c>
      <c r="F1529" s="1" t="s">
        <v>23</v>
      </c>
      <c r="G1529" s="1" t="s">
        <v>29</v>
      </c>
      <c r="H1529" s="2">
        <v>45144.0</v>
      </c>
      <c r="J1529" s="3">
        <f t="shared" si="2"/>
        <v>5</v>
      </c>
      <c r="K1529" s="4">
        <f t="shared" si="3"/>
        <v>5</v>
      </c>
      <c r="L1529" s="4">
        <f t="shared" si="4"/>
        <v>25</v>
      </c>
      <c r="S1529" s="1" t="s">
        <v>1566</v>
      </c>
      <c r="T1529" s="4" t="str">
        <f t="shared" si="5"/>
        <v>Salad</v>
      </c>
      <c r="U1529" s="4" t="str">
        <f t="shared" si="6"/>
        <v>In-store</v>
      </c>
      <c r="V1529" s="4" t="str">
        <f t="shared" si="7"/>
        <v>Credit Card</v>
      </c>
      <c r="W1529" s="4">
        <f t="shared" ref="W1529:Y1529" si="1536">IF(OR(J1529 = "ERROR", J1529 = ""), "UNKNOWN", J1529)</f>
        <v>5</v>
      </c>
      <c r="X1529" s="4">
        <f t="shared" si="1536"/>
        <v>5</v>
      </c>
      <c r="Y1529" s="4">
        <f t="shared" si="1536"/>
        <v>25</v>
      </c>
      <c r="Z1529" s="5">
        <f t="shared" si="9"/>
        <v>45144</v>
      </c>
    </row>
    <row r="1530">
      <c r="A1530" s="1" t="s">
        <v>1567</v>
      </c>
      <c r="B1530" s="1" t="s">
        <v>55</v>
      </c>
      <c r="C1530" s="1">
        <v>4.0</v>
      </c>
      <c r="D1530" s="1">
        <v>3.0</v>
      </c>
      <c r="E1530" s="1">
        <v>12.0</v>
      </c>
      <c r="F1530" s="1" t="s">
        <v>39</v>
      </c>
      <c r="G1530" s="1" t="s">
        <v>29</v>
      </c>
      <c r="H1530" s="6">
        <v>45228.0</v>
      </c>
      <c r="J1530" s="3">
        <f t="shared" si="2"/>
        <v>4</v>
      </c>
      <c r="K1530" s="4">
        <f t="shared" si="3"/>
        <v>3</v>
      </c>
      <c r="L1530" s="4">
        <f t="shared" si="4"/>
        <v>12</v>
      </c>
      <c r="S1530" s="1" t="s">
        <v>1567</v>
      </c>
      <c r="T1530" s="4" t="str">
        <f t="shared" si="5"/>
        <v>Juice</v>
      </c>
      <c r="U1530" s="4" t="str">
        <f t="shared" si="6"/>
        <v>In-store</v>
      </c>
      <c r="V1530" s="4" t="str">
        <f t="shared" si="7"/>
        <v>Digital Wallet</v>
      </c>
      <c r="W1530" s="4">
        <f t="shared" ref="W1530:Y1530" si="1537">IF(OR(J1530 = "ERROR", J1530 = ""), "UNKNOWN", J1530)</f>
        <v>4</v>
      </c>
      <c r="X1530" s="4">
        <f t="shared" si="1537"/>
        <v>3</v>
      </c>
      <c r="Y1530" s="4">
        <f t="shared" si="1537"/>
        <v>12</v>
      </c>
      <c r="Z1530" s="7">
        <f t="shared" si="9"/>
        <v>45228</v>
      </c>
    </row>
    <row r="1531">
      <c r="A1531" s="1" t="s">
        <v>1568</v>
      </c>
      <c r="B1531" s="1" t="s">
        <v>30</v>
      </c>
      <c r="C1531" s="1">
        <v>5.0</v>
      </c>
      <c r="D1531" s="1">
        <v>1.0</v>
      </c>
      <c r="E1531" s="1">
        <v>5.0</v>
      </c>
      <c r="F1531" s="1" t="s">
        <v>23</v>
      </c>
      <c r="G1531" s="1" t="s">
        <v>29</v>
      </c>
      <c r="H1531" s="2">
        <v>45186.0</v>
      </c>
      <c r="J1531" s="3">
        <f t="shared" si="2"/>
        <v>5</v>
      </c>
      <c r="K1531" s="4">
        <f t="shared" si="3"/>
        <v>1</v>
      </c>
      <c r="L1531" s="4">
        <f t="shared" si="4"/>
        <v>5</v>
      </c>
      <c r="S1531" s="1" t="s">
        <v>1568</v>
      </c>
      <c r="T1531" s="4" t="str">
        <f t="shared" si="5"/>
        <v>UNKNOWN</v>
      </c>
      <c r="U1531" s="4" t="str">
        <f t="shared" si="6"/>
        <v>In-store</v>
      </c>
      <c r="V1531" s="4" t="str">
        <f t="shared" si="7"/>
        <v>Credit Card</v>
      </c>
      <c r="W1531" s="4">
        <f t="shared" ref="W1531:Y1531" si="1538">IF(OR(J1531 = "ERROR", J1531 = ""), "UNKNOWN", J1531)</f>
        <v>5</v>
      </c>
      <c r="X1531" s="4">
        <f t="shared" si="1538"/>
        <v>1</v>
      </c>
      <c r="Y1531" s="4">
        <f t="shared" si="1538"/>
        <v>5</v>
      </c>
      <c r="Z1531" s="5">
        <f t="shared" si="9"/>
        <v>45186</v>
      </c>
    </row>
    <row r="1532">
      <c r="A1532" s="1" t="s">
        <v>1569</v>
      </c>
      <c r="B1532" s="1" t="s">
        <v>36</v>
      </c>
      <c r="C1532" s="1">
        <v>1.0</v>
      </c>
      <c r="D1532" s="1">
        <v>5.0</v>
      </c>
      <c r="E1532" s="1">
        <v>5.0</v>
      </c>
      <c r="F1532" s="1" t="s">
        <v>30</v>
      </c>
      <c r="G1532" s="1" t="s">
        <v>24</v>
      </c>
      <c r="H1532" s="2">
        <v>45043.0</v>
      </c>
      <c r="J1532" s="3">
        <f t="shared" si="2"/>
        <v>1</v>
      </c>
      <c r="K1532" s="4">
        <f t="shared" si="3"/>
        <v>5</v>
      </c>
      <c r="L1532" s="4">
        <f t="shared" si="4"/>
        <v>5</v>
      </c>
      <c r="S1532" s="1" t="s">
        <v>1569</v>
      </c>
      <c r="T1532" s="4" t="str">
        <f t="shared" si="5"/>
        <v>Salad</v>
      </c>
      <c r="U1532" s="4" t="str">
        <f t="shared" si="6"/>
        <v>Takeaway</v>
      </c>
      <c r="V1532" s="4" t="str">
        <f t="shared" si="7"/>
        <v>UNKNOWN</v>
      </c>
      <c r="W1532" s="4">
        <f t="shared" ref="W1532:Y1532" si="1539">IF(OR(J1532 = "ERROR", J1532 = ""), "UNKNOWN", J1532)</f>
        <v>1</v>
      </c>
      <c r="X1532" s="4">
        <f t="shared" si="1539"/>
        <v>5</v>
      </c>
      <c r="Y1532" s="4">
        <f t="shared" si="1539"/>
        <v>5</v>
      </c>
      <c r="Z1532" s="5">
        <f t="shared" si="9"/>
        <v>45043</v>
      </c>
    </row>
    <row r="1533">
      <c r="A1533" s="1" t="s">
        <v>1570</v>
      </c>
      <c r="B1533" s="1" t="s">
        <v>36</v>
      </c>
      <c r="C1533" s="1">
        <v>2.0</v>
      </c>
      <c r="D1533" s="1">
        <v>5.0</v>
      </c>
      <c r="E1533" s="1">
        <v>10.0</v>
      </c>
      <c r="H1533" s="2">
        <v>44928.0</v>
      </c>
      <c r="J1533" s="3">
        <f t="shared" si="2"/>
        <v>2</v>
      </c>
      <c r="K1533" s="4">
        <f t="shared" si="3"/>
        <v>5</v>
      </c>
      <c r="L1533" s="4">
        <f t="shared" si="4"/>
        <v>10</v>
      </c>
      <c r="S1533" s="1" t="s">
        <v>1570</v>
      </c>
      <c r="T1533" s="4" t="str">
        <f t="shared" si="5"/>
        <v>Salad</v>
      </c>
      <c r="U1533" s="4" t="str">
        <f t="shared" si="6"/>
        <v>UNKNOWN</v>
      </c>
      <c r="V1533" s="4" t="str">
        <f t="shared" si="7"/>
        <v>UNKNOWN</v>
      </c>
      <c r="W1533" s="4">
        <f t="shared" ref="W1533:Y1533" si="1540">IF(OR(J1533 = "ERROR", J1533 = ""), "UNKNOWN", J1533)</f>
        <v>2</v>
      </c>
      <c r="X1533" s="4">
        <f t="shared" si="1540"/>
        <v>5</v>
      </c>
      <c r="Y1533" s="4">
        <f t="shared" si="1540"/>
        <v>10</v>
      </c>
      <c r="Z1533" s="5">
        <f t="shared" si="9"/>
        <v>44928</v>
      </c>
    </row>
    <row r="1534">
      <c r="A1534" s="1" t="s">
        <v>1571</v>
      </c>
      <c r="B1534" s="1" t="s">
        <v>27</v>
      </c>
      <c r="C1534" s="1">
        <v>2.0</v>
      </c>
      <c r="D1534" s="1">
        <v>3.0</v>
      </c>
      <c r="E1534" s="1">
        <v>6.0</v>
      </c>
      <c r="G1534" s="1" t="s">
        <v>24</v>
      </c>
      <c r="H1534" s="2">
        <v>45046.0</v>
      </c>
      <c r="J1534" s="3">
        <f t="shared" si="2"/>
        <v>2</v>
      </c>
      <c r="K1534" s="4">
        <f t="shared" si="3"/>
        <v>3</v>
      </c>
      <c r="L1534" s="4">
        <f t="shared" si="4"/>
        <v>6</v>
      </c>
      <c r="S1534" s="1" t="s">
        <v>1571</v>
      </c>
      <c r="T1534" s="4" t="str">
        <f t="shared" si="5"/>
        <v>Cake</v>
      </c>
      <c r="U1534" s="4" t="str">
        <f t="shared" si="6"/>
        <v>Takeaway</v>
      </c>
      <c r="V1534" s="4" t="str">
        <f t="shared" si="7"/>
        <v>UNKNOWN</v>
      </c>
      <c r="W1534" s="4">
        <f t="shared" ref="W1534:Y1534" si="1541">IF(OR(J1534 = "ERROR", J1534 = ""), "UNKNOWN", J1534)</f>
        <v>2</v>
      </c>
      <c r="X1534" s="4">
        <f t="shared" si="1541"/>
        <v>3</v>
      </c>
      <c r="Y1534" s="4">
        <f t="shared" si="1541"/>
        <v>6</v>
      </c>
      <c r="Z1534" s="5">
        <f t="shared" si="9"/>
        <v>45046</v>
      </c>
    </row>
    <row r="1535">
      <c r="A1535" s="1" t="s">
        <v>1572</v>
      </c>
      <c r="B1535" s="1" t="s">
        <v>36</v>
      </c>
      <c r="C1535" s="1">
        <v>5.0</v>
      </c>
      <c r="D1535" s="1">
        <v>5.0</v>
      </c>
      <c r="E1535" s="1">
        <v>25.0</v>
      </c>
      <c r="F1535" s="1" t="s">
        <v>39</v>
      </c>
      <c r="H1535" s="2">
        <v>44968.0</v>
      </c>
      <c r="J1535" s="3">
        <f t="shared" si="2"/>
        <v>5</v>
      </c>
      <c r="K1535" s="4">
        <f t="shared" si="3"/>
        <v>5</v>
      </c>
      <c r="L1535" s="4">
        <f t="shared" si="4"/>
        <v>25</v>
      </c>
      <c r="S1535" s="1" t="s">
        <v>1572</v>
      </c>
      <c r="T1535" s="4" t="str">
        <f t="shared" si="5"/>
        <v>Salad</v>
      </c>
      <c r="U1535" s="4" t="str">
        <f t="shared" si="6"/>
        <v>UNKNOWN</v>
      </c>
      <c r="V1535" s="4" t="str">
        <f t="shared" si="7"/>
        <v>Digital Wallet</v>
      </c>
      <c r="W1535" s="4">
        <f t="shared" ref="W1535:Y1535" si="1542">IF(OR(J1535 = "ERROR", J1535 = ""), "UNKNOWN", J1535)</f>
        <v>5</v>
      </c>
      <c r="X1535" s="4">
        <f t="shared" si="1542"/>
        <v>5</v>
      </c>
      <c r="Y1535" s="4">
        <f t="shared" si="1542"/>
        <v>25</v>
      </c>
      <c r="Z1535" s="5">
        <f t="shared" si="9"/>
        <v>44968</v>
      </c>
    </row>
    <row r="1536">
      <c r="A1536" s="1" t="s">
        <v>1573</v>
      </c>
      <c r="B1536" s="1" t="s">
        <v>36</v>
      </c>
      <c r="C1536" s="1">
        <v>2.0</v>
      </c>
      <c r="D1536" s="1">
        <v>5.0</v>
      </c>
      <c r="E1536" s="1">
        <v>10.0</v>
      </c>
      <c r="F1536" s="1" t="s">
        <v>39</v>
      </c>
      <c r="J1536" s="3">
        <f t="shared" si="2"/>
        <v>2</v>
      </c>
      <c r="K1536" s="4">
        <f t="shared" si="3"/>
        <v>5</v>
      </c>
      <c r="L1536" s="4">
        <f t="shared" si="4"/>
        <v>10</v>
      </c>
      <c r="S1536" s="1" t="s">
        <v>1573</v>
      </c>
      <c r="T1536" s="4" t="str">
        <f t="shared" si="5"/>
        <v>Salad</v>
      </c>
      <c r="U1536" s="4" t="str">
        <f t="shared" si="6"/>
        <v>UNKNOWN</v>
      </c>
      <c r="V1536" s="4" t="str">
        <f t="shared" si="7"/>
        <v>Digital Wallet</v>
      </c>
      <c r="W1536" s="4">
        <f t="shared" ref="W1536:Y1536" si="1543">IF(OR(J1536 = "ERROR", J1536 = ""), "UNKNOWN", J1536)</f>
        <v>2</v>
      </c>
      <c r="X1536" s="4">
        <f t="shared" si="1543"/>
        <v>5</v>
      </c>
      <c r="Y1536" s="4">
        <f t="shared" si="1543"/>
        <v>10</v>
      </c>
      <c r="Z1536" s="4" t="str">
        <f t="shared" si="9"/>
        <v>UNKNOWN</v>
      </c>
    </row>
    <row r="1537">
      <c r="A1537" s="1" t="s">
        <v>1574</v>
      </c>
      <c r="B1537" s="1" t="s">
        <v>44</v>
      </c>
      <c r="C1537" s="1">
        <v>2.0</v>
      </c>
      <c r="D1537" s="1">
        <v>4.0</v>
      </c>
      <c r="E1537" s="1">
        <v>8.0</v>
      </c>
      <c r="F1537" s="1" t="s">
        <v>28</v>
      </c>
      <c r="G1537" s="1" t="s">
        <v>29</v>
      </c>
      <c r="H1537" s="2">
        <v>44974.0</v>
      </c>
      <c r="J1537" s="3">
        <f t="shared" si="2"/>
        <v>2</v>
      </c>
      <c r="K1537" s="4">
        <f t="shared" si="3"/>
        <v>4</v>
      </c>
      <c r="L1537" s="4">
        <f t="shared" si="4"/>
        <v>8</v>
      </c>
      <c r="S1537" s="1" t="s">
        <v>1574</v>
      </c>
      <c r="T1537" s="4" t="str">
        <f t="shared" si="5"/>
        <v>Sandwich</v>
      </c>
      <c r="U1537" s="4" t="str">
        <f t="shared" si="6"/>
        <v>In-store</v>
      </c>
      <c r="V1537" s="4" t="str">
        <f t="shared" si="7"/>
        <v>Cash</v>
      </c>
      <c r="W1537" s="4">
        <f t="shared" ref="W1537:Y1537" si="1544">IF(OR(J1537 = "ERROR", J1537 = ""), "UNKNOWN", J1537)</f>
        <v>2</v>
      </c>
      <c r="X1537" s="4">
        <f t="shared" si="1544"/>
        <v>4</v>
      </c>
      <c r="Y1537" s="4">
        <f t="shared" si="1544"/>
        <v>8</v>
      </c>
      <c r="Z1537" s="5">
        <f t="shared" si="9"/>
        <v>44974</v>
      </c>
    </row>
    <row r="1538">
      <c r="A1538" s="1" t="s">
        <v>1575</v>
      </c>
      <c r="B1538" s="1" t="s">
        <v>22</v>
      </c>
      <c r="C1538" s="1">
        <v>4.0</v>
      </c>
      <c r="D1538" s="1">
        <v>2.0</v>
      </c>
      <c r="E1538" s="1">
        <v>8.0</v>
      </c>
      <c r="F1538" s="1" t="s">
        <v>28</v>
      </c>
      <c r="G1538" s="1" t="s">
        <v>29</v>
      </c>
      <c r="H1538" s="2">
        <v>45194.0</v>
      </c>
      <c r="J1538" s="3">
        <f t="shared" si="2"/>
        <v>4</v>
      </c>
      <c r="K1538" s="4">
        <f t="shared" si="3"/>
        <v>2</v>
      </c>
      <c r="L1538" s="4">
        <f t="shared" si="4"/>
        <v>8</v>
      </c>
      <c r="S1538" s="1" t="s">
        <v>1575</v>
      </c>
      <c r="T1538" s="4" t="str">
        <f t="shared" si="5"/>
        <v>Coffee</v>
      </c>
      <c r="U1538" s="4" t="str">
        <f t="shared" si="6"/>
        <v>In-store</v>
      </c>
      <c r="V1538" s="4" t="str">
        <f t="shared" si="7"/>
        <v>Cash</v>
      </c>
      <c r="W1538" s="4">
        <f t="shared" ref="W1538:Y1538" si="1545">IF(OR(J1538 = "ERROR", J1538 = ""), "UNKNOWN", J1538)</f>
        <v>4</v>
      </c>
      <c r="X1538" s="4">
        <f t="shared" si="1545"/>
        <v>2</v>
      </c>
      <c r="Y1538" s="4">
        <f t="shared" si="1545"/>
        <v>8</v>
      </c>
      <c r="Z1538" s="5">
        <f t="shared" si="9"/>
        <v>45194</v>
      </c>
    </row>
    <row r="1539">
      <c r="A1539" s="1" t="s">
        <v>1576</v>
      </c>
      <c r="B1539" s="1" t="s">
        <v>22</v>
      </c>
      <c r="C1539" s="1">
        <v>2.0</v>
      </c>
      <c r="D1539" s="1">
        <v>2.0</v>
      </c>
      <c r="E1539" s="1">
        <v>4.0</v>
      </c>
      <c r="F1539" s="1" t="s">
        <v>39</v>
      </c>
      <c r="G1539" s="1" t="s">
        <v>24</v>
      </c>
      <c r="H1539" s="2">
        <v>45125.0</v>
      </c>
      <c r="J1539" s="3">
        <f t="shared" si="2"/>
        <v>2</v>
      </c>
      <c r="K1539" s="4">
        <f t="shared" si="3"/>
        <v>2</v>
      </c>
      <c r="L1539" s="4">
        <f t="shared" si="4"/>
        <v>4</v>
      </c>
      <c r="S1539" s="1" t="s">
        <v>1576</v>
      </c>
      <c r="T1539" s="4" t="str">
        <f t="shared" si="5"/>
        <v>Coffee</v>
      </c>
      <c r="U1539" s="4" t="str">
        <f t="shared" si="6"/>
        <v>Takeaway</v>
      </c>
      <c r="V1539" s="4" t="str">
        <f t="shared" si="7"/>
        <v>Digital Wallet</v>
      </c>
      <c r="W1539" s="4">
        <f t="shared" ref="W1539:Y1539" si="1546">IF(OR(J1539 = "ERROR", J1539 = ""), "UNKNOWN", J1539)</f>
        <v>2</v>
      </c>
      <c r="X1539" s="4">
        <f t="shared" si="1546"/>
        <v>2</v>
      </c>
      <c r="Y1539" s="4">
        <f t="shared" si="1546"/>
        <v>4</v>
      </c>
      <c r="Z1539" s="5">
        <f t="shared" si="9"/>
        <v>45125</v>
      </c>
    </row>
    <row r="1540">
      <c r="A1540" s="1" t="s">
        <v>1577</v>
      </c>
      <c r="B1540" s="1" t="s">
        <v>55</v>
      </c>
      <c r="C1540" s="1">
        <v>4.0</v>
      </c>
      <c r="D1540" s="1">
        <v>3.0</v>
      </c>
      <c r="F1540" s="1" t="s">
        <v>23</v>
      </c>
      <c r="G1540" s="1" t="s">
        <v>29</v>
      </c>
      <c r="H1540" s="2">
        <v>45098.0</v>
      </c>
      <c r="J1540" s="3">
        <f t="shared" si="2"/>
        <v>4</v>
      </c>
      <c r="K1540" s="4">
        <f t="shared" si="3"/>
        <v>3</v>
      </c>
      <c r="L1540" s="4">
        <f t="shared" si="4"/>
        <v>12</v>
      </c>
      <c r="S1540" s="1" t="s">
        <v>1577</v>
      </c>
      <c r="T1540" s="4" t="str">
        <f t="shared" si="5"/>
        <v>Juice</v>
      </c>
      <c r="U1540" s="4" t="str">
        <f t="shared" si="6"/>
        <v>In-store</v>
      </c>
      <c r="V1540" s="4" t="str">
        <f t="shared" si="7"/>
        <v>Credit Card</v>
      </c>
      <c r="W1540" s="4">
        <f t="shared" ref="W1540:Y1540" si="1547">IF(OR(J1540 = "ERROR", J1540 = ""), "UNKNOWN", J1540)</f>
        <v>4</v>
      </c>
      <c r="X1540" s="4">
        <f t="shared" si="1547"/>
        <v>3</v>
      </c>
      <c r="Y1540" s="4">
        <f t="shared" si="1547"/>
        <v>12</v>
      </c>
      <c r="Z1540" s="5">
        <f t="shared" si="9"/>
        <v>45098</v>
      </c>
    </row>
    <row r="1541">
      <c r="A1541" s="1" t="s">
        <v>1578</v>
      </c>
      <c r="B1541" s="1" t="s">
        <v>22</v>
      </c>
      <c r="C1541" s="1">
        <v>5.0</v>
      </c>
      <c r="D1541" s="1">
        <v>2.0</v>
      </c>
      <c r="E1541" s="1">
        <v>10.0</v>
      </c>
      <c r="F1541" s="1" t="s">
        <v>28</v>
      </c>
      <c r="H1541" s="6">
        <v>45259.0</v>
      </c>
      <c r="J1541" s="3">
        <f t="shared" si="2"/>
        <v>5</v>
      </c>
      <c r="K1541" s="4">
        <f t="shared" si="3"/>
        <v>2</v>
      </c>
      <c r="L1541" s="4">
        <f t="shared" si="4"/>
        <v>10</v>
      </c>
      <c r="S1541" s="1" t="s">
        <v>1578</v>
      </c>
      <c r="T1541" s="4" t="str">
        <f t="shared" si="5"/>
        <v>Coffee</v>
      </c>
      <c r="U1541" s="4" t="str">
        <f t="shared" si="6"/>
        <v>UNKNOWN</v>
      </c>
      <c r="V1541" s="4" t="str">
        <f t="shared" si="7"/>
        <v>Cash</v>
      </c>
      <c r="W1541" s="4">
        <f t="shared" ref="W1541:Y1541" si="1548">IF(OR(J1541 = "ERROR", J1541 = ""), "UNKNOWN", J1541)</f>
        <v>5</v>
      </c>
      <c r="X1541" s="4">
        <f t="shared" si="1548"/>
        <v>2</v>
      </c>
      <c r="Y1541" s="4">
        <f t="shared" si="1548"/>
        <v>10</v>
      </c>
      <c r="Z1541" s="7">
        <f t="shared" si="9"/>
        <v>45259</v>
      </c>
    </row>
    <row r="1542">
      <c r="A1542" s="1" t="s">
        <v>1579</v>
      </c>
      <c r="B1542" s="1" t="s">
        <v>22</v>
      </c>
      <c r="C1542" s="1">
        <v>5.0</v>
      </c>
      <c r="D1542" s="1">
        <v>2.0</v>
      </c>
      <c r="E1542" s="1">
        <v>10.0</v>
      </c>
      <c r="H1542" s="2">
        <v>45068.0</v>
      </c>
      <c r="J1542" s="3">
        <f t="shared" si="2"/>
        <v>5</v>
      </c>
      <c r="K1542" s="4">
        <f t="shared" si="3"/>
        <v>2</v>
      </c>
      <c r="L1542" s="4">
        <f t="shared" si="4"/>
        <v>10</v>
      </c>
      <c r="S1542" s="1" t="s">
        <v>1579</v>
      </c>
      <c r="T1542" s="4" t="str">
        <f t="shared" si="5"/>
        <v>Coffee</v>
      </c>
      <c r="U1542" s="4" t="str">
        <f t="shared" si="6"/>
        <v>UNKNOWN</v>
      </c>
      <c r="V1542" s="4" t="str">
        <f t="shared" si="7"/>
        <v>UNKNOWN</v>
      </c>
      <c r="W1542" s="4">
        <f t="shared" ref="W1542:Y1542" si="1549">IF(OR(J1542 = "ERROR", J1542 = ""), "UNKNOWN", J1542)</f>
        <v>5</v>
      </c>
      <c r="X1542" s="4">
        <f t="shared" si="1549"/>
        <v>2</v>
      </c>
      <c r="Y1542" s="4">
        <f t="shared" si="1549"/>
        <v>10</v>
      </c>
      <c r="Z1542" s="5">
        <f t="shared" si="9"/>
        <v>45068</v>
      </c>
    </row>
    <row r="1543">
      <c r="A1543" s="1" t="s">
        <v>1580</v>
      </c>
      <c r="B1543" s="1" t="s">
        <v>44</v>
      </c>
      <c r="C1543" s="1">
        <v>2.0</v>
      </c>
      <c r="D1543" s="1">
        <v>4.0</v>
      </c>
      <c r="E1543" s="1">
        <v>8.0</v>
      </c>
      <c r="F1543" s="1" t="s">
        <v>39</v>
      </c>
      <c r="G1543" s="1" t="s">
        <v>24</v>
      </c>
      <c r="H1543" s="6">
        <v>45251.0</v>
      </c>
      <c r="J1543" s="3">
        <f t="shared" si="2"/>
        <v>2</v>
      </c>
      <c r="K1543" s="4">
        <f t="shared" si="3"/>
        <v>4</v>
      </c>
      <c r="L1543" s="4">
        <f t="shared" si="4"/>
        <v>8</v>
      </c>
      <c r="S1543" s="1" t="s">
        <v>1580</v>
      </c>
      <c r="T1543" s="4" t="str">
        <f t="shared" si="5"/>
        <v>Sandwich</v>
      </c>
      <c r="U1543" s="4" t="str">
        <f t="shared" si="6"/>
        <v>Takeaway</v>
      </c>
      <c r="V1543" s="4" t="str">
        <f t="shared" si="7"/>
        <v>Digital Wallet</v>
      </c>
      <c r="W1543" s="4">
        <f t="shared" ref="W1543:Y1543" si="1550">IF(OR(J1543 = "ERROR", J1543 = ""), "UNKNOWN", J1543)</f>
        <v>2</v>
      </c>
      <c r="X1543" s="4">
        <f t="shared" si="1550"/>
        <v>4</v>
      </c>
      <c r="Y1543" s="4">
        <f t="shared" si="1550"/>
        <v>8</v>
      </c>
      <c r="Z1543" s="7">
        <f t="shared" si="9"/>
        <v>45251</v>
      </c>
    </row>
    <row r="1544">
      <c r="A1544" s="1" t="s">
        <v>1581</v>
      </c>
      <c r="B1544" s="1" t="s">
        <v>36</v>
      </c>
      <c r="C1544" s="1">
        <v>5.0</v>
      </c>
      <c r="D1544" s="1">
        <v>5.0</v>
      </c>
      <c r="E1544" s="1" t="s">
        <v>30</v>
      </c>
      <c r="H1544" s="2">
        <v>45023.0</v>
      </c>
      <c r="J1544" s="3">
        <f t="shared" si="2"/>
        <v>5</v>
      </c>
      <c r="K1544" s="4">
        <f t="shared" si="3"/>
        <v>5</v>
      </c>
      <c r="L1544" s="4">
        <f t="shared" si="4"/>
        <v>25</v>
      </c>
      <c r="S1544" s="1" t="s">
        <v>1581</v>
      </c>
      <c r="T1544" s="4" t="str">
        <f t="shared" si="5"/>
        <v>Salad</v>
      </c>
      <c r="U1544" s="4" t="str">
        <f t="shared" si="6"/>
        <v>UNKNOWN</v>
      </c>
      <c r="V1544" s="4" t="str">
        <f t="shared" si="7"/>
        <v>UNKNOWN</v>
      </c>
      <c r="W1544" s="4">
        <f t="shared" ref="W1544:Y1544" si="1551">IF(OR(J1544 = "ERROR", J1544 = ""), "UNKNOWN", J1544)</f>
        <v>5</v>
      </c>
      <c r="X1544" s="4">
        <f t="shared" si="1551"/>
        <v>5</v>
      </c>
      <c r="Y1544" s="4">
        <f t="shared" si="1551"/>
        <v>25</v>
      </c>
      <c r="Z1544" s="5">
        <f t="shared" si="9"/>
        <v>45023</v>
      </c>
    </row>
    <row r="1545">
      <c r="A1545" s="1" t="s">
        <v>1582</v>
      </c>
      <c r="B1545" s="1" t="s">
        <v>36</v>
      </c>
      <c r="C1545" s="1">
        <v>1.0</v>
      </c>
      <c r="D1545" s="1">
        <v>5.0</v>
      </c>
      <c r="E1545" s="1">
        <v>5.0</v>
      </c>
      <c r="G1545" s="1" t="s">
        <v>29</v>
      </c>
      <c r="H1545" s="2">
        <v>45062.0</v>
      </c>
      <c r="J1545" s="3">
        <f t="shared" si="2"/>
        <v>1</v>
      </c>
      <c r="K1545" s="4">
        <f t="shared" si="3"/>
        <v>5</v>
      </c>
      <c r="L1545" s="4">
        <f t="shared" si="4"/>
        <v>5</v>
      </c>
      <c r="S1545" s="1" t="s">
        <v>1582</v>
      </c>
      <c r="T1545" s="4" t="str">
        <f t="shared" si="5"/>
        <v>Salad</v>
      </c>
      <c r="U1545" s="4" t="str">
        <f t="shared" si="6"/>
        <v>In-store</v>
      </c>
      <c r="V1545" s="4" t="str">
        <f t="shared" si="7"/>
        <v>UNKNOWN</v>
      </c>
      <c r="W1545" s="4">
        <f t="shared" ref="W1545:Y1545" si="1552">IF(OR(J1545 = "ERROR", J1545 = ""), "UNKNOWN", J1545)</f>
        <v>1</v>
      </c>
      <c r="X1545" s="4">
        <f t="shared" si="1552"/>
        <v>5</v>
      </c>
      <c r="Y1545" s="4">
        <f t="shared" si="1552"/>
        <v>5</v>
      </c>
      <c r="Z1545" s="5">
        <f t="shared" si="9"/>
        <v>45062</v>
      </c>
    </row>
    <row r="1546">
      <c r="A1546" s="1" t="s">
        <v>1583</v>
      </c>
      <c r="B1546" s="1" t="s">
        <v>81</v>
      </c>
      <c r="C1546" s="1">
        <v>1.0</v>
      </c>
      <c r="D1546" s="1">
        <v>1.5</v>
      </c>
      <c r="E1546" s="1">
        <v>1.5</v>
      </c>
      <c r="F1546" s="1" t="s">
        <v>39</v>
      </c>
      <c r="G1546" s="1" t="s">
        <v>29</v>
      </c>
      <c r="H1546" s="6">
        <v>45212.0</v>
      </c>
      <c r="J1546" s="3">
        <f t="shared" si="2"/>
        <v>1</v>
      </c>
      <c r="K1546" s="4">
        <f t="shared" si="3"/>
        <v>1.5</v>
      </c>
      <c r="L1546" s="4">
        <f t="shared" si="4"/>
        <v>1.5</v>
      </c>
      <c r="S1546" s="1" t="s">
        <v>1583</v>
      </c>
      <c r="T1546" s="4" t="str">
        <f t="shared" si="5"/>
        <v>Tea</v>
      </c>
      <c r="U1546" s="4" t="str">
        <f t="shared" si="6"/>
        <v>In-store</v>
      </c>
      <c r="V1546" s="4" t="str">
        <f t="shared" si="7"/>
        <v>Digital Wallet</v>
      </c>
      <c r="W1546" s="4">
        <f t="shared" ref="W1546:Y1546" si="1553">IF(OR(J1546 = "ERROR", J1546 = ""), "UNKNOWN", J1546)</f>
        <v>1</v>
      </c>
      <c r="X1546" s="4">
        <f t="shared" si="1553"/>
        <v>1.5</v>
      </c>
      <c r="Y1546" s="4">
        <f t="shared" si="1553"/>
        <v>1.5</v>
      </c>
      <c r="Z1546" s="7">
        <f t="shared" si="9"/>
        <v>45212</v>
      </c>
    </row>
    <row r="1547">
      <c r="A1547" s="1" t="s">
        <v>1584</v>
      </c>
      <c r="B1547" s="1" t="s">
        <v>36</v>
      </c>
      <c r="C1547" s="1">
        <v>3.0</v>
      </c>
      <c r="D1547" s="1">
        <v>5.0</v>
      </c>
      <c r="E1547" s="1">
        <v>15.0</v>
      </c>
      <c r="F1547" s="1" t="s">
        <v>28</v>
      </c>
      <c r="G1547" s="1" t="s">
        <v>29</v>
      </c>
      <c r="H1547" s="2">
        <v>44972.0</v>
      </c>
      <c r="J1547" s="3">
        <f t="shared" si="2"/>
        <v>3</v>
      </c>
      <c r="K1547" s="4">
        <f t="shared" si="3"/>
        <v>5</v>
      </c>
      <c r="L1547" s="4">
        <f t="shared" si="4"/>
        <v>15</v>
      </c>
      <c r="S1547" s="1" t="s">
        <v>1584</v>
      </c>
      <c r="T1547" s="4" t="str">
        <f t="shared" si="5"/>
        <v>Salad</v>
      </c>
      <c r="U1547" s="4" t="str">
        <f t="shared" si="6"/>
        <v>In-store</v>
      </c>
      <c r="V1547" s="4" t="str">
        <f t="shared" si="7"/>
        <v>Cash</v>
      </c>
      <c r="W1547" s="4">
        <f t="shared" ref="W1547:Y1547" si="1554">IF(OR(J1547 = "ERROR", J1547 = ""), "UNKNOWN", J1547)</f>
        <v>3</v>
      </c>
      <c r="X1547" s="4">
        <f t="shared" si="1554"/>
        <v>5</v>
      </c>
      <c r="Y1547" s="4">
        <f t="shared" si="1554"/>
        <v>15</v>
      </c>
      <c r="Z1547" s="5">
        <f t="shared" si="9"/>
        <v>44972</v>
      </c>
    </row>
    <row r="1548">
      <c r="A1548" s="1" t="s">
        <v>1585</v>
      </c>
      <c r="B1548" s="1" t="s">
        <v>81</v>
      </c>
      <c r="C1548" s="1">
        <v>2.0</v>
      </c>
      <c r="D1548" s="1">
        <v>1.5</v>
      </c>
      <c r="E1548" s="1">
        <v>3.0</v>
      </c>
      <c r="F1548" s="1" t="s">
        <v>30</v>
      </c>
      <c r="G1548" s="1" t="s">
        <v>29</v>
      </c>
      <c r="H1548" s="2">
        <v>45234.0</v>
      </c>
      <c r="J1548" s="3">
        <f t="shared" si="2"/>
        <v>2</v>
      </c>
      <c r="K1548" s="4">
        <f t="shared" si="3"/>
        <v>1.5</v>
      </c>
      <c r="L1548" s="4">
        <f t="shared" si="4"/>
        <v>3</v>
      </c>
      <c r="S1548" s="1" t="s">
        <v>1585</v>
      </c>
      <c r="T1548" s="4" t="str">
        <f t="shared" si="5"/>
        <v>Tea</v>
      </c>
      <c r="U1548" s="4" t="str">
        <f t="shared" si="6"/>
        <v>In-store</v>
      </c>
      <c r="V1548" s="4" t="str">
        <f t="shared" si="7"/>
        <v>UNKNOWN</v>
      </c>
      <c r="W1548" s="4">
        <f t="shared" ref="W1548:Y1548" si="1555">IF(OR(J1548 = "ERROR", J1548 = ""), "UNKNOWN", J1548)</f>
        <v>2</v>
      </c>
      <c r="X1548" s="4">
        <f t="shared" si="1555"/>
        <v>1.5</v>
      </c>
      <c r="Y1548" s="4">
        <f t="shared" si="1555"/>
        <v>3</v>
      </c>
      <c r="Z1548" s="5">
        <f t="shared" si="9"/>
        <v>45234</v>
      </c>
    </row>
    <row r="1549">
      <c r="A1549" s="1" t="s">
        <v>1586</v>
      </c>
      <c r="B1549" s="1" t="s">
        <v>32</v>
      </c>
      <c r="C1549" s="1">
        <v>3.0</v>
      </c>
      <c r="D1549" s="1">
        <v>1.0</v>
      </c>
      <c r="F1549" s="1" t="s">
        <v>23</v>
      </c>
      <c r="G1549" s="1" t="s">
        <v>24</v>
      </c>
      <c r="H1549" s="2">
        <v>44946.0</v>
      </c>
      <c r="J1549" s="3">
        <f t="shared" si="2"/>
        <v>3</v>
      </c>
      <c r="K1549" s="4">
        <f t="shared" si="3"/>
        <v>1</v>
      </c>
      <c r="L1549" s="4">
        <f t="shared" si="4"/>
        <v>3</v>
      </c>
      <c r="S1549" s="1" t="s">
        <v>1586</v>
      </c>
      <c r="T1549" s="4" t="str">
        <f t="shared" si="5"/>
        <v>Cookie</v>
      </c>
      <c r="U1549" s="4" t="str">
        <f t="shared" si="6"/>
        <v>Takeaway</v>
      </c>
      <c r="V1549" s="4" t="str">
        <f t="shared" si="7"/>
        <v>Credit Card</v>
      </c>
      <c r="W1549" s="4">
        <f t="shared" ref="W1549:Y1549" si="1556">IF(OR(J1549 = "ERROR", J1549 = ""), "UNKNOWN", J1549)</f>
        <v>3</v>
      </c>
      <c r="X1549" s="4">
        <f t="shared" si="1556"/>
        <v>1</v>
      </c>
      <c r="Y1549" s="4">
        <f t="shared" si="1556"/>
        <v>3</v>
      </c>
      <c r="Z1549" s="5">
        <f t="shared" si="9"/>
        <v>44946</v>
      </c>
    </row>
    <row r="1550">
      <c r="A1550" s="1" t="s">
        <v>1587</v>
      </c>
      <c r="B1550" s="1" t="s">
        <v>55</v>
      </c>
      <c r="C1550" s="1">
        <v>1.0</v>
      </c>
      <c r="D1550" s="1">
        <v>3.0</v>
      </c>
      <c r="E1550" s="1">
        <v>3.0</v>
      </c>
      <c r="F1550" s="1" t="s">
        <v>28</v>
      </c>
      <c r="G1550" s="1" t="s">
        <v>24</v>
      </c>
      <c r="H1550" s="2">
        <v>45011.0</v>
      </c>
      <c r="J1550" s="3">
        <f t="shared" si="2"/>
        <v>1</v>
      </c>
      <c r="K1550" s="4">
        <f t="shared" si="3"/>
        <v>3</v>
      </c>
      <c r="L1550" s="4">
        <f t="shared" si="4"/>
        <v>3</v>
      </c>
      <c r="S1550" s="1" t="s">
        <v>1587</v>
      </c>
      <c r="T1550" s="4" t="str">
        <f t="shared" si="5"/>
        <v>Juice</v>
      </c>
      <c r="U1550" s="4" t="str">
        <f t="shared" si="6"/>
        <v>Takeaway</v>
      </c>
      <c r="V1550" s="4" t="str">
        <f t="shared" si="7"/>
        <v>Cash</v>
      </c>
      <c r="W1550" s="4">
        <f t="shared" ref="W1550:Y1550" si="1557">IF(OR(J1550 = "ERROR", J1550 = ""), "UNKNOWN", J1550)</f>
        <v>1</v>
      </c>
      <c r="X1550" s="4">
        <f t="shared" si="1557"/>
        <v>3</v>
      </c>
      <c r="Y1550" s="4">
        <f t="shared" si="1557"/>
        <v>3</v>
      </c>
      <c r="Z1550" s="5">
        <f t="shared" si="9"/>
        <v>45011</v>
      </c>
    </row>
    <row r="1551">
      <c r="A1551" s="1" t="s">
        <v>1588</v>
      </c>
      <c r="B1551" s="1" t="s">
        <v>27</v>
      </c>
      <c r="C1551" s="1">
        <v>3.0</v>
      </c>
      <c r="D1551" s="1">
        <v>3.0</v>
      </c>
      <c r="E1551" s="1">
        <v>9.0</v>
      </c>
      <c r="F1551" s="1" t="s">
        <v>28</v>
      </c>
      <c r="G1551" s="1" t="s">
        <v>29</v>
      </c>
      <c r="H1551" s="2">
        <v>45152.0</v>
      </c>
      <c r="J1551" s="3">
        <f t="shared" si="2"/>
        <v>3</v>
      </c>
      <c r="K1551" s="4">
        <f t="shared" si="3"/>
        <v>3</v>
      </c>
      <c r="L1551" s="4">
        <f t="shared" si="4"/>
        <v>9</v>
      </c>
      <c r="S1551" s="1" t="s">
        <v>1588</v>
      </c>
      <c r="T1551" s="4" t="str">
        <f t="shared" si="5"/>
        <v>Cake</v>
      </c>
      <c r="U1551" s="4" t="str">
        <f t="shared" si="6"/>
        <v>In-store</v>
      </c>
      <c r="V1551" s="4" t="str">
        <f t="shared" si="7"/>
        <v>Cash</v>
      </c>
      <c r="W1551" s="4">
        <f t="shared" ref="W1551:Y1551" si="1558">IF(OR(J1551 = "ERROR", J1551 = ""), "UNKNOWN", J1551)</f>
        <v>3</v>
      </c>
      <c r="X1551" s="4">
        <f t="shared" si="1558"/>
        <v>3</v>
      </c>
      <c r="Y1551" s="4">
        <f t="shared" si="1558"/>
        <v>9</v>
      </c>
      <c r="Z1551" s="5">
        <f t="shared" si="9"/>
        <v>45152</v>
      </c>
    </row>
    <row r="1552">
      <c r="A1552" s="1" t="s">
        <v>1589</v>
      </c>
      <c r="B1552" s="1" t="s">
        <v>81</v>
      </c>
      <c r="C1552" s="1">
        <v>1.0</v>
      </c>
      <c r="D1552" s="1">
        <v>1.5</v>
      </c>
      <c r="F1552" s="1" t="s">
        <v>28</v>
      </c>
      <c r="H1552" s="2">
        <v>44970.0</v>
      </c>
      <c r="J1552" s="3">
        <f t="shared" si="2"/>
        <v>1</v>
      </c>
      <c r="K1552" s="4">
        <f t="shared" si="3"/>
        <v>1.5</v>
      </c>
      <c r="L1552" s="4">
        <f t="shared" si="4"/>
        <v>1.5</v>
      </c>
      <c r="S1552" s="1" t="s">
        <v>1589</v>
      </c>
      <c r="T1552" s="4" t="str">
        <f t="shared" si="5"/>
        <v>Tea</v>
      </c>
      <c r="U1552" s="4" t="str">
        <f t="shared" si="6"/>
        <v>UNKNOWN</v>
      </c>
      <c r="V1552" s="4" t="str">
        <f t="shared" si="7"/>
        <v>Cash</v>
      </c>
      <c r="W1552" s="4">
        <f t="shared" ref="W1552:Y1552" si="1559">IF(OR(J1552 = "ERROR", J1552 = ""), "UNKNOWN", J1552)</f>
        <v>1</v>
      </c>
      <c r="X1552" s="4">
        <f t="shared" si="1559"/>
        <v>1.5</v>
      </c>
      <c r="Y1552" s="4">
        <f t="shared" si="1559"/>
        <v>1.5</v>
      </c>
      <c r="Z1552" s="5">
        <f t="shared" si="9"/>
        <v>44970</v>
      </c>
    </row>
    <row r="1553">
      <c r="A1553" s="1" t="s">
        <v>1590</v>
      </c>
      <c r="B1553" s="1" t="s">
        <v>30</v>
      </c>
      <c r="C1553" s="1">
        <v>1.0</v>
      </c>
      <c r="D1553" s="1">
        <v>2.0</v>
      </c>
      <c r="E1553" s="1">
        <v>2.0</v>
      </c>
      <c r="F1553" s="1" t="s">
        <v>39</v>
      </c>
      <c r="H1553" s="1" t="s">
        <v>25</v>
      </c>
      <c r="J1553" s="3">
        <f t="shared" si="2"/>
        <v>1</v>
      </c>
      <c r="K1553" s="4">
        <f t="shared" si="3"/>
        <v>2</v>
      </c>
      <c r="L1553" s="4">
        <f t="shared" si="4"/>
        <v>2</v>
      </c>
      <c r="S1553" s="1" t="s">
        <v>1590</v>
      </c>
      <c r="T1553" s="4" t="str">
        <f t="shared" si="5"/>
        <v>UNKNOWN</v>
      </c>
      <c r="U1553" s="4" t="str">
        <f t="shared" si="6"/>
        <v>UNKNOWN</v>
      </c>
      <c r="V1553" s="4" t="str">
        <f t="shared" si="7"/>
        <v>Digital Wallet</v>
      </c>
      <c r="W1553" s="4">
        <f t="shared" ref="W1553:Y1553" si="1560">IF(OR(J1553 = "ERROR", J1553 = ""), "UNKNOWN", J1553)</f>
        <v>1</v>
      </c>
      <c r="X1553" s="4">
        <f t="shared" si="1560"/>
        <v>2</v>
      </c>
      <c r="Y1553" s="4">
        <f t="shared" si="1560"/>
        <v>2</v>
      </c>
      <c r="Z1553" s="4" t="str">
        <f t="shared" si="9"/>
        <v>UNKNOWN</v>
      </c>
    </row>
    <row r="1554">
      <c r="A1554" s="1" t="s">
        <v>1591</v>
      </c>
      <c r="B1554" s="1" t="s">
        <v>41</v>
      </c>
      <c r="C1554" s="1">
        <v>3.0</v>
      </c>
      <c r="D1554" s="1">
        <v>4.0</v>
      </c>
      <c r="E1554" s="1">
        <v>12.0</v>
      </c>
      <c r="G1554" s="1" t="s">
        <v>29</v>
      </c>
      <c r="H1554" s="2">
        <v>45022.0</v>
      </c>
      <c r="J1554" s="3">
        <f t="shared" si="2"/>
        <v>3</v>
      </c>
      <c r="K1554" s="4">
        <f t="shared" si="3"/>
        <v>4</v>
      </c>
      <c r="L1554" s="4">
        <f t="shared" si="4"/>
        <v>12</v>
      </c>
      <c r="S1554" s="1" t="s">
        <v>1591</v>
      </c>
      <c r="T1554" s="4" t="str">
        <f t="shared" si="5"/>
        <v>Smoothie</v>
      </c>
      <c r="U1554" s="4" t="str">
        <f t="shared" si="6"/>
        <v>In-store</v>
      </c>
      <c r="V1554" s="4" t="str">
        <f t="shared" si="7"/>
        <v>UNKNOWN</v>
      </c>
      <c r="W1554" s="4">
        <f t="shared" ref="W1554:Y1554" si="1561">IF(OR(J1554 = "ERROR", J1554 = ""), "UNKNOWN", J1554)</f>
        <v>3</v>
      </c>
      <c r="X1554" s="4">
        <f t="shared" si="1561"/>
        <v>4</v>
      </c>
      <c r="Y1554" s="4">
        <f t="shared" si="1561"/>
        <v>12</v>
      </c>
      <c r="Z1554" s="5">
        <f t="shared" si="9"/>
        <v>45022</v>
      </c>
    </row>
    <row r="1555">
      <c r="A1555" s="1" t="s">
        <v>1592</v>
      </c>
      <c r="B1555" s="1" t="s">
        <v>27</v>
      </c>
      <c r="C1555" s="1">
        <v>3.0</v>
      </c>
      <c r="D1555" s="1">
        <v>3.0</v>
      </c>
      <c r="E1555" s="1">
        <v>9.0</v>
      </c>
      <c r="F1555" s="1" t="s">
        <v>23</v>
      </c>
      <c r="G1555" s="1" t="s">
        <v>24</v>
      </c>
      <c r="H1555" s="2">
        <v>45004.0</v>
      </c>
      <c r="J1555" s="3">
        <f t="shared" si="2"/>
        <v>3</v>
      </c>
      <c r="K1555" s="4">
        <f t="shared" si="3"/>
        <v>3</v>
      </c>
      <c r="L1555" s="4">
        <f t="shared" si="4"/>
        <v>9</v>
      </c>
      <c r="S1555" s="1" t="s">
        <v>1592</v>
      </c>
      <c r="T1555" s="4" t="str">
        <f t="shared" si="5"/>
        <v>Cake</v>
      </c>
      <c r="U1555" s="4" t="str">
        <f t="shared" si="6"/>
        <v>Takeaway</v>
      </c>
      <c r="V1555" s="4" t="str">
        <f t="shared" si="7"/>
        <v>Credit Card</v>
      </c>
      <c r="W1555" s="4">
        <f t="shared" ref="W1555:Y1555" si="1562">IF(OR(J1555 = "ERROR", J1555 = ""), "UNKNOWN", J1555)</f>
        <v>3</v>
      </c>
      <c r="X1555" s="4">
        <f t="shared" si="1562"/>
        <v>3</v>
      </c>
      <c r="Y1555" s="4">
        <f t="shared" si="1562"/>
        <v>9</v>
      </c>
      <c r="Z1555" s="5">
        <f t="shared" si="9"/>
        <v>45004</v>
      </c>
    </row>
    <row r="1556">
      <c r="A1556" s="1" t="s">
        <v>1593</v>
      </c>
      <c r="B1556" s="1" t="s">
        <v>22</v>
      </c>
      <c r="C1556" s="1">
        <v>1.0</v>
      </c>
      <c r="D1556" s="1">
        <v>2.0</v>
      </c>
      <c r="E1556" s="1">
        <v>2.0</v>
      </c>
      <c r="G1556" s="1" t="s">
        <v>24</v>
      </c>
      <c r="H1556" s="2">
        <v>44955.0</v>
      </c>
      <c r="J1556" s="3">
        <f t="shared" si="2"/>
        <v>1</v>
      </c>
      <c r="K1556" s="4">
        <f t="shared" si="3"/>
        <v>2</v>
      </c>
      <c r="L1556" s="4">
        <f t="shared" si="4"/>
        <v>2</v>
      </c>
      <c r="S1556" s="1" t="s">
        <v>1593</v>
      </c>
      <c r="T1556" s="4" t="str">
        <f t="shared" si="5"/>
        <v>Coffee</v>
      </c>
      <c r="U1556" s="4" t="str">
        <f t="shared" si="6"/>
        <v>Takeaway</v>
      </c>
      <c r="V1556" s="4" t="str">
        <f t="shared" si="7"/>
        <v>UNKNOWN</v>
      </c>
      <c r="W1556" s="4">
        <f t="shared" ref="W1556:Y1556" si="1563">IF(OR(J1556 = "ERROR", J1556 = ""), "UNKNOWN", J1556)</f>
        <v>1</v>
      </c>
      <c r="X1556" s="4">
        <f t="shared" si="1563"/>
        <v>2</v>
      </c>
      <c r="Y1556" s="4">
        <f t="shared" si="1563"/>
        <v>2</v>
      </c>
      <c r="Z1556" s="5">
        <f t="shared" si="9"/>
        <v>44955</v>
      </c>
    </row>
    <row r="1557">
      <c r="A1557" s="1" t="s">
        <v>1594</v>
      </c>
      <c r="B1557" s="1" t="s">
        <v>55</v>
      </c>
      <c r="C1557" s="1">
        <v>1.0</v>
      </c>
      <c r="D1557" s="1">
        <v>3.0</v>
      </c>
      <c r="E1557" s="1">
        <v>3.0</v>
      </c>
      <c r="F1557" s="1" t="s">
        <v>39</v>
      </c>
      <c r="G1557" s="1" t="s">
        <v>30</v>
      </c>
      <c r="H1557" s="2">
        <v>45236.0</v>
      </c>
      <c r="J1557" s="3">
        <f t="shared" si="2"/>
        <v>1</v>
      </c>
      <c r="K1557" s="4">
        <f t="shared" si="3"/>
        <v>3</v>
      </c>
      <c r="L1557" s="4">
        <f t="shared" si="4"/>
        <v>3</v>
      </c>
      <c r="S1557" s="1" t="s">
        <v>1594</v>
      </c>
      <c r="T1557" s="4" t="str">
        <f t="shared" si="5"/>
        <v>Juice</v>
      </c>
      <c r="U1557" s="4" t="str">
        <f t="shared" si="6"/>
        <v>UNKNOWN</v>
      </c>
      <c r="V1557" s="4" t="str">
        <f t="shared" si="7"/>
        <v>Digital Wallet</v>
      </c>
      <c r="W1557" s="4">
        <f t="shared" ref="W1557:Y1557" si="1564">IF(OR(J1557 = "ERROR", J1557 = ""), "UNKNOWN", J1557)</f>
        <v>1</v>
      </c>
      <c r="X1557" s="4">
        <f t="shared" si="1564"/>
        <v>3</v>
      </c>
      <c r="Y1557" s="4">
        <f t="shared" si="1564"/>
        <v>3</v>
      </c>
      <c r="Z1557" s="5">
        <f t="shared" si="9"/>
        <v>45236</v>
      </c>
    </row>
    <row r="1558">
      <c r="A1558" s="1" t="s">
        <v>1595</v>
      </c>
      <c r="B1558" s="1" t="s">
        <v>41</v>
      </c>
      <c r="C1558" s="1">
        <v>3.0</v>
      </c>
      <c r="D1558" s="1">
        <v>4.0</v>
      </c>
      <c r="E1558" s="1">
        <v>12.0</v>
      </c>
      <c r="F1558" s="1" t="s">
        <v>39</v>
      </c>
      <c r="G1558" s="1" t="s">
        <v>29</v>
      </c>
      <c r="H1558" s="6">
        <v>45250.0</v>
      </c>
      <c r="J1558" s="3">
        <f t="shared" si="2"/>
        <v>3</v>
      </c>
      <c r="K1558" s="4">
        <f t="shared" si="3"/>
        <v>4</v>
      </c>
      <c r="L1558" s="4">
        <f t="shared" si="4"/>
        <v>12</v>
      </c>
      <c r="S1558" s="1" t="s">
        <v>1595</v>
      </c>
      <c r="T1558" s="4" t="str">
        <f t="shared" si="5"/>
        <v>Smoothie</v>
      </c>
      <c r="U1558" s="4" t="str">
        <f t="shared" si="6"/>
        <v>In-store</v>
      </c>
      <c r="V1558" s="4" t="str">
        <f t="shared" si="7"/>
        <v>Digital Wallet</v>
      </c>
      <c r="W1558" s="4">
        <f t="shared" ref="W1558:Y1558" si="1565">IF(OR(J1558 = "ERROR", J1558 = ""), "UNKNOWN", J1558)</f>
        <v>3</v>
      </c>
      <c r="X1558" s="4">
        <f t="shared" si="1565"/>
        <v>4</v>
      </c>
      <c r="Y1558" s="4">
        <f t="shared" si="1565"/>
        <v>12</v>
      </c>
      <c r="Z1558" s="7">
        <f t="shared" si="9"/>
        <v>45250</v>
      </c>
    </row>
    <row r="1559">
      <c r="A1559" s="1" t="s">
        <v>1596</v>
      </c>
      <c r="B1559" s="1" t="s">
        <v>55</v>
      </c>
      <c r="C1559" s="1">
        <v>1.0</v>
      </c>
      <c r="D1559" s="1">
        <v>3.0</v>
      </c>
      <c r="E1559" s="1">
        <v>3.0</v>
      </c>
      <c r="G1559" s="1" t="s">
        <v>24</v>
      </c>
      <c r="H1559" s="6">
        <v>45271.0</v>
      </c>
      <c r="J1559" s="3">
        <f t="shared" si="2"/>
        <v>1</v>
      </c>
      <c r="K1559" s="4">
        <f t="shared" si="3"/>
        <v>3</v>
      </c>
      <c r="L1559" s="4">
        <f t="shared" si="4"/>
        <v>3</v>
      </c>
      <c r="S1559" s="1" t="s">
        <v>1596</v>
      </c>
      <c r="T1559" s="4" t="str">
        <f t="shared" si="5"/>
        <v>Juice</v>
      </c>
      <c r="U1559" s="4" t="str">
        <f t="shared" si="6"/>
        <v>Takeaway</v>
      </c>
      <c r="V1559" s="4" t="str">
        <f t="shared" si="7"/>
        <v>UNKNOWN</v>
      </c>
      <c r="W1559" s="4">
        <f t="shared" ref="W1559:Y1559" si="1566">IF(OR(J1559 = "ERROR", J1559 = ""), "UNKNOWN", J1559)</f>
        <v>1</v>
      </c>
      <c r="X1559" s="4">
        <f t="shared" si="1566"/>
        <v>3</v>
      </c>
      <c r="Y1559" s="4">
        <f t="shared" si="1566"/>
        <v>3</v>
      </c>
      <c r="Z1559" s="7">
        <f t="shared" si="9"/>
        <v>45271</v>
      </c>
    </row>
    <row r="1560">
      <c r="A1560" s="1" t="s">
        <v>1597</v>
      </c>
      <c r="B1560" s="1" t="s">
        <v>81</v>
      </c>
      <c r="C1560" s="1">
        <v>5.0</v>
      </c>
      <c r="D1560" s="1">
        <v>1.5</v>
      </c>
      <c r="E1560" s="1">
        <v>7.5</v>
      </c>
      <c r="F1560" s="1" t="s">
        <v>28</v>
      </c>
      <c r="G1560" s="1" t="s">
        <v>25</v>
      </c>
      <c r="H1560" s="6">
        <v>45229.0</v>
      </c>
      <c r="J1560" s="3">
        <f t="shared" si="2"/>
        <v>5</v>
      </c>
      <c r="K1560" s="4">
        <f t="shared" si="3"/>
        <v>1.5</v>
      </c>
      <c r="L1560" s="4">
        <f t="shared" si="4"/>
        <v>7.5</v>
      </c>
      <c r="S1560" s="1" t="s">
        <v>1597</v>
      </c>
      <c r="T1560" s="4" t="str">
        <f t="shared" si="5"/>
        <v>Tea</v>
      </c>
      <c r="U1560" s="4" t="str">
        <f t="shared" si="6"/>
        <v>UNKNOWN</v>
      </c>
      <c r="V1560" s="4" t="str">
        <f t="shared" si="7"/>
        <v>Cash</v>
      </c>
      <c r="W1560" s="4">
        <f t="shared" ref="W1560:Y1560" si="1567">IF(OR(J1560 = "ERROR", J1560 = ""), "UNKNOWN", J1560)</f>
        <v>5</v>
      </c>
      <c r="X1560" s="4">
        <f t="shared" si="1567"/>
        <v>1.5</v>
      </c>
      <c r="Y1560" s="4">
        <f t="shared" si="1567"/>
        <v>7.5</v>
      </c>
      <c r="Z1560" s="7">
        <f t="shared" si="9"/>
        <v>45229</v>
      </c>
    </row>
    <row r="1561">
      <c r="A1561" s="1" t="s">
        <v>1598</v>
      </c>
      <c r="B1561" s="1" t="s">
        <v>30</v>
      </c>
      <c r="C1561" s="1">
        <v>4.0</v>
      </c>
      <c r="D1561" s="1">
        <v>1.5</v>
      </c>
      <c r="E1561" s="1">
        <v>6.0</v>
      </c>
      <c r="G1561" s="1" t="s">
        <v>24</v>
      </c>
      <c r="J1561" s="3">
        <f t="shared" si="2"/>
        <v>4</v>
      </c>
      <c r="K1561" s="4">
        <f t="shared" si="3"/>
        <v>1.5</v>
      </c>
      <c r="L1561" s="4">
        <f t="shared" si="4"/>
        <v>6</v>
      </c>
      <c r="S1561" s="1" t="s">
        <v>1598</v>
      </c>
      <c r="T1561" s="4" t="str">
        <f t="shared" si="5"/>
        <v>UNKNOWN</v>
      </c>
      <c r="U1561" s="4" t="str">
        <f t="shared" si="6"/>
        <v>Takeaway</v>
      </c>
      <c r="V1561" s="4" t="str">
        <f t="shared" si="7"/>
        <v>UNKNOWN</v>
      </c>
      <c r="W1561" s="4">
        <f t="shared" ref="W1561:Y1561" si="1568">IF(OR(J1561 = "ERROR", J1561 = ""), "UNKNOWN", J1561)</f>
        <v>4</v>
      </c>
      <c r="X1561" s="4">
        <f t="shared" si="1568"/>
        <v>1.5</v>
      </c>
      <c r="Y1561" s="4">
        <f t="shared" si="1568"/>
        <v>6</v>
      </c>
      <c r="Z1561" s="4" t="str">
        <f t="shared" si="9"/>
        <v>UNKNOWN</v>
      </c>
    </row>
    <row r="1562">
      <c r="A1562" s="1" t="s">
        <v>1599</v>
      </c>
      <c r="B1562" s="1" t="s">
        <v>36</v>
      </c>
      <c r="C1562" s="1">
        <v>2.0</v>
      </c>
      <c r="D1562" s="1">
        <v>5.0</v>
      </c>
      <c r="E1562" s="1">
        <v>10.0</v>
      </c>
      <c r="G1562" s="1" t="s">
        <v>24</v>
      </c>
      <c r="H1562" s="6">
        <v>45210.0</v>
      </c>
      <c r="J1562" s="3">
        <f t="shared" si="2"/>
        <v>2</v>
      </c>
      <c r="K1562" s="4">
        <f t="shared" si="3"/>
        <v>5</v>
      </c>
      <c r="L1562" s="4">
        <f t="shared" si="4"/>
        <v>10</v>
      </c>
      <c r="S1562" s="1" t="s">
        <v>1599</v>
      </c>
      <c r="T1562" s="4" t="str">
        <f t="shared" si="5"/>
        <v>Salad</v>
      </c>
      <c r="U1562" s="4" t="str">
        <f t="shared" si="6"/>
        <v>Takeaway</v>
      </c>
      <c r="V1562" s="4" t="str">
        <f t="shared" si="7"/>
        <v>UNKNOWN</v>
      </c>
      <c r="W1562" s="4">
        <f t="shared" ref="W1562:Y1562" si="1569">IF(OR(J1562 = "ERROR", J1562 = ""), "UNKNOWN", J1562)</f>
        <v>2</v>
      </c>
      <c r="X1562" s="4">
        <f t="shared" si="1569"/>
        <v>5</v>
      </c>
      <c r="Y1562" s="4">
        <f t="shared" si="1569"/>
        <v>10</v>
      </c>
      <c r="Z1562" s="7">
        <f t="shared" si="9"/>
        <v>45210</v>
      </c>
    </row>
    <row r="1563">
      <c r="A1563" s="1" t="s">
        <v>1600</v>
      </c>
      <c r="B1563" s="1" t="s">
        <v>55</v>
      </c>
      <c r="C1563" s="1">
        <v>2.0</v>
      </c>
      <c r="D1563" s="1">
        <v>3.0</v>
      </c>
      <c r="E1563" s="1">
        <v>6.0</v>
      </c>
      <c r="F1563" s="1" t="s">
        <v>23</v>
      </c>
      <c r="G1563" s="1" t="s">
        <v>25</v>
      </c>
      <c r="H1563" s="2">
        <v>44972.0</v>
      </c>
      <c r="J1563" s="3">
        <f t="shared" si="2"/>
        <v>2</v>
      </c>
      <c r="K1563" s="4">
        <f t="shared" si="3"/>
        <v>3</v>
      </c>
      <c r="L1563" s="4">
        <f t="shared" si="4"/>
        <v>6</v>
      </c>
      <c r="S1563" s="1" t="s">
        <v>1600</v>
      </c>
      <c r="T1563" s="4" t="str">
        <f t="shared" si="5"/>
        <v>Juice</v>
      </c>
      <c r="U1563" s="4" t="str">
        <f t="shared" si="6"/>
        <v>UNKNOWN</v>
      </c>
      <c r="V1563" s="4" t="str">
        <f t="shared" si="7"/>
        <v>Credit Card</v>
      </c>
      <c r="W1563" s="4">
        <f t="shared" ref="W1563:Y1563" si="1570">IF(OR(J1563 = "ERROR", J1563 = ""), "UNKNOWN", J1563)</f>
        <v>2</v>
      </c>
      <c r="X1563" s="4">
        <f t="shared" si="1570"/>
        <v>3</v>
      </c>
      <c r="Y1563" s="4">
        <f t="shared" si="1570"/>
        <v>6</v>
      </c>
      <c r="Z1563" s="5">
        <f t="shared" si="9"/>
        <v>44972</v>
      </c>
    </row>
    <row r="1564">
      <c r="A1564" s="1" t="s">
        <v>1601</v>
      </c>
      <c r="B1564" s="1" t="s">
        <v>36</v>
      </c>
      <c r="C1564" s="1">
        <v>5.0</v>
      </c>
      <c r="D1564" s="1">
        <v>5.0</v>
      </c>
      <c r="F1564" s="1" t="s">
        <v>23</v>
      </c>
      <c r="G1564" s="1" t="s">
        <v>29</v>
      </c>
      <c r="H1564" s="2">
        <v>45093.0</v>
      </c>
      <c r="J1564" s="3">
        <f t="shared" si="2"/>
        <v>5</v>
      </c>
      <c r="K1564" s="4">
        <f t="shared" si="3"/>
        <v>5</v>
      </c>
      <c r="L1564" s="4">
        <f t="shared" si="4"/>
        <v>25</v>
      </c>
      <c r="S1564" s="1" t="s">
        <v>1601</v>
      </c>
      <c r="T1564" s="4" t="str">
        <f t="shared" si="5"/>
        <v>Salad</v>
      </c>
      <c r="U1564" s="4" t="str">
        <f t="shared" si="6"/>
        <v>In-store</v>
      </c>
      <c r="V1564" s="4" t="str">
        <f t="shared" si="7"/>
        <v>Credit Card</v>
      </c>
      <c r="W1564" s="4">
        <f t="shared" ref="W1564:Y1564" si="1571">IF(OR(J1564 = "ERROR", J1564 = ""), "UNKNOWN", J1564)</f>
        <v>5</v>
      </c>
      <c r="X1564" s="4">
        <f t="shared" si="1571"/>
        <v>5</v>
      </c>
      <c r="Y1564" s="4">
        <f t="shared" si="1571"/>
        <v>25</v>
      </c>
      <c r="Z1564" s="5">
        <f t="shared" si="9"/>
        <v>45093</v>
      </c>
    </row>
    <row r="1565">
      <c r="A1565" s="1" t="s">
        <v>1602</v>
      </c>
      <c r="B1565" s="1" t="s">
        <v>36</v>
      </c>
      <c r="C1565" s="1">
        <v>5.0</v>
      </c>
      <c r="D1565" s="1">
        <v>5.0</v>
      </c>
      <c r="E1565" s="1">
        <v>25.0</v>
      </c>
      <c r="G1565" s="1" t="s">
        <v>29</v>
      </c>
      <c r="H1565" s="2">
        <v>45121.0</v>
      </c>
      <c r="J1565" s="3">
        <f t="shared" si="2"/>
        <v>5</v>
      </c>
      <c r="K1565" s="4">
        <f t="shared" si="3"/>
        <v>5</v>
      </c>
      <c r="L1565" s="4">
        <f t="shared" si="4"/>
        <v>25</v>
      </c>
      <c r="S1565" s="1" t="s">
        <v>1602</v>
      </c>
      <c r="T1565" s="4" t="str">
        <f t="shared" si="5"/>
        <v>Salad</v>
      </c>
      <c r="U1565" s="4" t="str">
        <f t="shared" si="6"/>
        <v>In-store</v>
      </c>
      <c r="V1565" s="4" t="str">
        <f t="shared" si="7"/>
        <v>UNKNOWN</v>
      </c>
      <c r="W1565" s="4">
        <f t="shared" ref="W1565:Y1565" si="1572">IF(OR(J1565 = "ERROR", J1565 = ""), "UNKNOWN", J1565)</f>
        <v>5</v>
      </c>
      <c r="X1565" s="4">
        <f t="shared" si="1572"/>
        <v>5</v>
      </c>
      <c r="Y1565" s="4">
        <f t="shared" si="1572"/>
        <v>25</v>
      </c>
      <c r="Z1565" s="5">
        <f t="shared" si="9"/>
        <v>45121</v>
      </c>
    </row>
    <row r="1566">
      <c r="A1566" s="1" t="s">
        <v>1603</v>
      </c>
      <c r="B1566" s="1" t="s">
        <v>25</v>
      </c>
      <c r="C1566" s="1">
        <v>2.0</v>
      </c>
      <c r="D1566" s="1">
        <v>5.0</v>
      </c>
      <c r="E1566" s="1">
        <v>10.0</v>
      </c>
      <c r="F1566" s="1" t="s">
        <v>23</v>
      </c>
      <c r="G1566" s="1" t="s">
        <v>24</v>
      </c>
      <c r="H1566" s="2">
        <v>44975.0</v>
      </c>
      <c r="J1566" s="3">
        <f t="shared" si="2"/>
        <v>2</v>
      </c>
      <c r="K1566" s="4">
        <f t="shared" si="3"/>
        <v>5</v>
      </c>
      <c r="L1566" s="4">
        <f t="shared" si="4"/>
        <v>10</v>
      </c>
      <c r="S1566" s="1" t="s">
        <v>1603</v>
      </c>
      <c r="T1566" s="4" t="str">
        <f t="shared" si="5"/>
        <v>UNKNOWN</v>
      </c>
      <c r="U1566" s="4" t="str">
        <f t="shared" si="6"/>
        <v>Takeaway</v>
      </c>
      <c r="V1566" s="4" t="str">
        <f t="shared" si="7"/>
        <v>Credit Card</v>
      </c>
      <c r="W1566" s="4">
        <f t="shared" ref="W1566:Y1566" si="1573">IF(OR(J1566 = "ERROR", J1566 = ""), "UNKNOWN", J1566)</f>
        <v>2</v>
      </c>
      <c r="X1566" s="4">
        <f t="shared" si="1573"/>
        <v>5</v>
      </c>
      <c r="Y1566" s="4">
        <f t="shared" si="1573"/>
        <v>10</v>
      </c>
      <c r="Z1566" s="5">
        <f t="shared" si="9"/>
        <v>44975</v>
      </c>
    </row>
    <row r="1567">
      <c r="A1567" s="1" t="s">
        <v>1604</v>
      </c>
      <c r="B1567" s="1" t="s">
        <v>41</v>
      </c>
      <c r="C1567" s="1">
        <v>1.0</v>
      </c>
      <c r="D1567" s="1">
        <v>4.0</v>
      </c>
      <c r="E1567" s="1">
        <v>4.0</v>
      </c>
      <c r="F1567" s="1" t="s">
        <v>39</v>
      </c>
      <c r="G1567" s="1" t="s">
        <v>30</v>
      </c>
      <c r="H1567" s="2">
        <v>45099.0</v>
      </c>
      <c r="J1567" s="3">
        <f t="shared" si="2"/>
        <v>1</v>
      </c>
      <c r="K1567" s="4">
        <f t="shared" si="3"/>
        <v>4</v>
      </c>
      <c r="L1567" s="4">
        <f t="shared" si="4"/>
        <v>4</v>
      </c>
      <c r="S1567" s="1" t="s">
        <v>1604</v>
      </c>
      <c r="T1567" s="4" t="str">
        <f t="shared" si="5"/>
        <v>Smoothie</v>
      </c>
      <c r="U1567" s="4" t="str">
        <f t="shared" si="6"/>
        <v>UNKNOWN</v>
      </c>
      <c r="V1567" s="4" t="str">
        <f t="shared" si="7"/>
        <v>Digital Wallet</v>
      </c>
      <c r="W1567" s="4">
        <f t="shared" ref="W1567:Y1567" si="1574">IF(OR(J1567 = "ERROR", J1567 = ""), "UNKNOWN", J1567)</f>
        <v>1</v>
      </c>
      <c r="X1567" s="4">
        <f t="shared" si="1574"/>
        <v>4</v>
      </c>
      <c r="Y1567" s="4">
        <f t="shared" si="1574"/>
        <v>4</v>
      </c>
      <c r="Z1567" s="5">
        <f t="shared" si="9"/>
        <v>45099</v>
      </c>
    </row>
    <row r="1568">
      <c r="A1568" s="1" t="s">
        <v>1605</v>
      </c>
      <c r="B1568" s="1" t="s">
        <v>55</v>
      </c>
      <c r="C1568" s="1">
        <v>4.0</v>
      </c>
      <c r="D1568" s="1">
        <v>3.0</v>
      </c>
      <c r="E1568" s="1">
        <v>12.0</v>
      </c>
      <c r="F1568" s="1" t="s">
        <v>39</v>
      </c>
      <c r="G1568" s="1" t="s">
        <v>24</v>
      </c>
      <c r="H1568" s="2">
        <v>45177.0</v>
      </c>
      <c r="J1568" s="3">
        <f t="shared" si="2"/>
        <v>4</v>
      </c>
      <c r="K1568" s="4">
        <f t="shared" si="3"/>
        <v>3</v>
      </c>
      <c r="L1568" s="4">
        <f t="shared" si="4"/>
        <v>12</v>
      </c>
      <c r="S1568" s="1" t="s">
        <v>1605</v>
      </c>
      <c r="T1568" s="4" t="str">
        <f t="shared" si="5"/>
        <v>Juice</v>
      </c>
      <c r="U1568" s="4" t="str">
        <f t="shared" si="6"/>
        <v>Takeaway</v>
      </c>
      <c r="V1568" s="4" t="str">
        <f t="shared" si="7"/>
        <v>Digital Wallet</v>
      </c>
      <c r="W1568" s="4">
        <f t="shared" ref="W1568:Y1568" si="1575">IF(OR(J1568 = "ERROR", J1568 = ""), "UNKNOWN", J1568)</f>
        <v>4</v>
      </c>
      <c r="X1568" s="4">
        <f t="shared" si="1575"/>
        <v>3</v>
      </c>
      <c r="Y1568" s="4">
        <f t="shared" si="1575"/>
        <v>12</v>
      </c>
      <c r="Z1568" s="5">
        <f t="shared" si="9"/>
        <v>45177</v>
      </c>
    </row>
    <row r="1569">
      <c r="A1569" s="1" t="s">
        <v>1606</v>
      </c>
      <c r="B1569" s="1" t="s">
        <v>44</v>
      </c>
      <c r="C1569" s="1">
        <v>1.0</v>
      </c>
      <c r="D1569" s="1">
        <v>4.0</v>
      </c>
      <c r="E1569" s="1">
        <v>4.0</v>
      </c>
      <c r="G1569" s="1" t="s">
        <v>29</v>
      </c>
      <c r="H1569" s="6">
        <v>45223.0</v>
      </c>
      <c r="J1569" s="3">
        <f t="shared" si="2"/>
        <v>1</v>
      </c>
      <c r="K1569" s="4">
        <f t="shared" si="3"/>
        <v>4</v>
      </c>
      <c r="L1569" s="4">
        <f t="shared" si="4"/>
        <v>4</v>
      </c>
      <c r="S1569" s="1" t="s">
        <v>1606</v>
      </c>
      <c r="T1569" s="4" t="str">
        <f t="shared" si="5"/>
        <v>Sandwich</v>
      </c>
      <c r="U1569" s="4" t="str">
        <f t="shared" si="6"/>
        <v>In-store</v>
      </c>
      <c r="V1569" s="4" t="str">
        <f t="shared" si="7"/>
        <v>UNKNOWN</v>
      </c>
      <c r="W1569" s="4">
        <f t="shared" ref="W1569:Y1569" si="1576">IF(OR(J1569 = "ERROR", J1569 = ""), "UNKNOWN", J1569)</f>
        <v>1</v>
      </c>
      <c r="X1569" s="4">
        <f t="shared" si="1576"/>
        <v>4</v>
      </c>
      <c r="Y1569" s="4">
        <f t="shared" si="1576"/>
        <v>4</v>
      </c>
      <c r="Z1569" s="7">
        <f t="shared" si="9"/>
        <v>45223</v>
      </c>
    </row>
    <row r="1570">
      <c r="A1570" s="1" t="s">
        <v>1607</v>
      </c>
      <c r="B1570" s="1" t="s">
        <v>44</v>
      </c>
      <c r="C1570" s="1">
        <v>4.0</v>
      </c>
      <c r="D1570" s="1">
        <v>4.0</v>
      </c>
      <c r="E1570" s="1">
        <v>16.0</v>
      </c>
      <c r="G1570" s="1" t="s">
        <v>29</v>
      </c>
      <c r="H1570" s="6">
        <v>45221.0</v>
      </c>
      <c r="J1570" s="3">
        <f t="shared" si="2"/>
        <v>4</v>
      </c>
      <c r="K1570" s="4">
        <f t="shared" si="3"/>
        <v>4</v>
      </c>
      <c r="L1570" s="4">
        <f t="shared" si="4"/>
        <v>16</v>
      </c>
      <c r="S1570" s="1" t="s">
        <v>1607</v>
      </c>
      <c r="T1570" s="4" t="str">
        <f t="shared" si="5"/>
        <v>Sandwich</v>
      </c>
      <c r="U1570" s="4" t="str">
        <f t="shared" si="6"/>
        <v>In-store</v>
      </c>
      <c r="V1570" s="4" t="str">
        <f t="shared" si="7"/>
        <v>UNKNOWN</v>
      </c>
      <c r="W1570" s="4">
        <f t="shared" ref="W1570:Y1570" si="1577">IF(OR(J1570 = "ERROR", J1570 = ""), "UNKNOWN", J1570)</f>
        <v>4</v>
      </c>
      <c r="X1570" s="4">
        <f t="shared" si="1577"/>
        <v>4</v>
      </c>
      <c r="Y1570" s="4">
        <f t="shared" si="1577"/>
        <v>16</v>
      </c>
      <c r="Z1570" s="7">
        <f t="shared" si="9"/>
        <v>45221</v>
      </c>
    </row>
    <row r="1571">
      <c r="A1571" s="1" t="s">
        <v>1608</v>
      </c>
      <c r="B1571" s="1" t="s">
        <v>44</v>
      </c>
      <c r="C1571" s="1">
        <v>1.0</v>
      </c>
      <c r="D1571" s="1">
        <v>4.0</v>
      </c>
      <c r="E1571" s="1">
        <v>4.0</v>
      </c>
      <c r="G1571" s="1" t="s">
        <v>29</v>
      </c>
      <c r="H1571" s="2">
        <v>45077.0</v>
      </c>
      <c r="J1571" s="3">
        <f t="shared" si="2"/>
        <v>1</v>
      </c>
      <c r="K1571" s="4">
        <f t="shared" si="3"/>
        <v>4</v>
      </c>
      <c r="L1571" s="4">
        <f t="shared" si="4"/>
        <v>4</v>
      </c>
      <c r="S1571" s="1" t="s">
        <v>1608</v>
      </c>
      <c r="T1571" s="4" t="str">
        <f t="shared" si="5"/>
        <v>Sandwich</v>
      </c>
      <c r="U1571" s="4" t="str">
        <f t="shared" si="6"/>
        <v>In-store</v>
      </c>
      <c r="V1571" s="4" t="str">
        <f t="shared" si="7"/>
        <v>UNKNOWN</v>
      </c>
      <c r="W1571" s="4">
        <f t="shared" ref="W1571:Y1571" si="1578">IF(OR(J1571 = "ERROR", J1571 = ""), "UNKNOWN", J1571)</f>
        <v>1</v>
      </c>
      <c r="X1571" s="4">
        <f t="shared" si="1578"/>
        <v>4</v>
      </c>
      <c r="Y1571" s="4">
        <f t="shared" si="1578"/>
        <v>4</v>
      </c>
      <c r="Z1571" s="5">
        <f t="shared" si="9"/>
        <v>45077</v>
      </c>
    </row>
    <row r="1572">
      <c r="A1572" s="1" t="s">
        <v>1609</v>
      </c>
      <c r="B1572" s="1" t="s">
        <v>44</v>
      </c>
      <c r="C1572" s="1">
        <v>3.0</v>
      </c>
      <c r="D1572" s="1">
        <v>4.0</v>
      </c>
      <c r="E1572" s="1">
        <v>12.0</v>
      </c>
      <c r="F1572" s="1" t="s">
        <v>39</v>
      </c>
      <c r="H1572" s="6">
        <v>45225.0</v>
      </c>
      <c r="J1572" s="3">
        <f t="shared" si="2"/>
        <v>3</v>
      </c>
      <c r="K1572" s="4">
        <f t="shared" si="3"/>
        <v>4</v>
      </c>
      <c r="L1572" s="4">
        <f t="shared" si="4"/>
        <v>12</v>
      </c>
      <c r="S1572" s="1" t="s">
        <v>1609</v>
      </c>
      <c r="T1572" s="4" t="str">
        <f t="shared" si="5"/>
        <v>Sandwich</v>
      </c>
      <c r="U1572" s="4" t="str">
        <f t="shared" si="6"/>
        <v>UNKNOWN</v>
      </c>
      <c r="V1572" s="4" t="str">
        <f t="shared" si="7"/>
        <v>Digital Wallet</v>
      </c>
      <c r="W1572" s="4">
        <f t="shared" ref="W1572:Y1572" si="1579">IF(OR(J1572 = "ERROR", J1572 = ""), "UNKNOWN", J1572)</f>
        <v>3</v>
      </c>
      <c r="X1572" s="4">
        <f t="shared" si="1579"/>
        <v>4</v>
      </c>
      <c r="Y1572" s="4">
        <f t="shared" si="1579"/>
        <v>12</v>
      </c>
      <c r="Z1572" s="7">
        <f t="shared" si="9"/>
        <v>45225</v>
      </c>
    </row>
    <row r="1573">
      <c r="A1573" s="1" t="s">
        <v>1610</v>
      </c>
      <c r="C1573" s="1">
        <v>2.0</v>
      </c>
      <c r="D1573" s="1">
        <v>1.5</v>
      </c>
      <c r="E1573" s="1">
        <v>3.0</v>
      </c>
      <c r="F1573" s="1" t="s">
        <v>30</v>
      </c>
      <c r="H1573" s="2">
        <v>45103.0</v>
      </c>
      <c r="J1573" s="3">
        <f t="shared" si="2"/>
        <v>2</v>
      </c>
      <c r="K1573" s="4">
        <f t="shared" si="3"/>
        <v>1.5</v>
      </c>
      <c r="L1573" s="4">
        <f t="shared" si="4"/>
        <v>3</v>
      </c>
      <c r="S1573" s="1" t="s">
        <v>1610</v>
      </c>
      <c r="T1573" s="4" t="str">
        <f t="shared" si="5"/>
        <v>UNKNOWN</v>
      </c>
      <c r="U1573" s="4" t="str">
        <f t="shared" si="6"/>
        <v>UNKNOWN</v>
      </c>
      <c r="V1573" s="4" t="str">
        <f t="shared" si="7"/>
        <v>UNKNOWN</v>
      </c>
      <c r="W1573" s="4">
        <f t="shared" ref="W1573:Y1573" si="1580">IF(OR(J1573 = "ERROR", J1573 = ""), "UNKNOWN", J1573)</f>
        <v>2</v>
      </c>
      <c r="X1573" s="4">
        <f t="shared" si="1580"/>
        <v>1.5</v>
      </c>
      <c r="Y1573" s="4">
        <f t="shared" si="1580"/>
        <v>3</v>
      </c>
      <c r="Z1573" s="5">
        <f t="shared" si="9"/>
        <v>45103</v>
      </c>
    </row>
    <row r="1574">
      <c r="A1574" s="1" t="s">
        <v>1611</v>
      </c>
      <c r="B1574" s="1" t="s">
        <v>36</v>
      </c>
      <c r="C1574" s="1">
        <v>3.0</v>
      </c>
      <c r="D1574" s="1">
        <v>5.0</v>
      </c>
      <c r="E1574" s="1">
        <v>15.0</v>
      </c>
      <c r="F1574" s="1" t="s">
        <v>23</v>
      </c>
      <c r="G1574" s="1" t="s">
        <v>24</v>
      </c>
      <c r="H1574" s="6">
        <v>45259.0</v>
      </c>
      <c r="J1574" s="3">
        <f t="shared" si="2"/>
        <v>3</v>
      </c>
      <c r="K1574" s="4">
        <f t="shared" si="3"/>
        <v>5</v>
      </c>
      <c r="L1574" s="4">
        <f t="shared" si="4"/>
        <v>15</v>
      </c>
      <c r="S1574" s="1" t="s">
        <v>1611</v>
      </c>
      <c r="T1574" s="4" t="str">
        <f t="shared" si="5"/>
        <v>Salad</v>
      </c>
      <c r="U1574" s="4" t="str">
        <f t="shared" si="6"/>
        <v>Takeaway</v>
      </c>
      <c r="V1574" s="4" t="str">
        <f t="shared" si="7"/>
        <v>Credit Card</v>
      </c>
      <c r="W1574" s="4">
        <f t="shared" ref="W1574:Y1574" si="1581">IF(OR(J1574 = "ERROR", J1574 = ""), "UNKNOWN", J1574)</f>
        <v>3</v>
      </c>
      <c r="X1574" s="4">
        <f t="shared" si="1581"/>
        <v>5</v>
      </c>
      <c r="Y1574" s="4">
        <f t="shared" si="1581"/>
        <v>15</v>
      </c>
      <c r="Z1574" s="7">
        <f t="shared" si="9"/>
        <v>45259</v>
      </c>
    </row>
    <row r="1575">
      <c r="A1575" s="1" t="s">
        <v>1612</v>
      </c>
      <c r="B1575" s="1" t="s">
        <v>41</v>
      </c>
      <c r="C1575" s="1">
        <v>1.0</v>
      </c>
      <c r="D1575" s="1">
        <v>4.0</v>
      </c>
      <c r="E1575" s="1">
        <v>4.0</v>
      </c>
      <c r="G1575" s="1" t="s">
        <v>24</v>
      </c>
      <c r="H1575" s="6">
        <v>45217.0</v>
      </c>
      <c r="J1575" s="3">
        <f t="shared" si="2"/>
        <v>1</v>
      </c>
      <c r="K1575" s="4">
        <f t="shared" si="3"/>
        <v>4</v>
      </c>
      <c r="L1575" s="4">
        <f t="shared" si="4"/>
        <v>4</v>
      </c>
      <c r="S1575" s="1" t="s">
        <v>1612</v>
      </c>
      <c r="T1575" s="4" t="str">
        <f t="shared" si="5"/>
        <v>Smoothie</v>
      </c>
      <c r="U1575" s="4" t="str">
        <f t="shared" si="6"/>
        <v>Takeaway</v>
      </c>
      <c r="V1575" s="4" t="str">
        <f t="shared" si="7"/>
        <v>UNKNOWN</v>
      </c>
      <c r="W1575" s="4">
        <f t="shared" ref="W1575:Y1575" si="1582">IF(OR(J1575 = "ERROR", J1575 = ""), "UNKNOWN", J1575)</f>
        <v>1</v>
      </c>
      <c r="X1575" s="4">
        <f t="shared" si="1582"/>
        <v>4</v>
      </c>
      <c r="Y1575" s="4">
        <f t="shared" si="1582"/>
        <v>4</v>
      </c>
      <c r="Z1575" s="7">
        <f t="shared" si="9"/>
        <v>45217</v>
      </c>
    </row>
    <row r="1576">
      <c r="A1576" s="1" t="s">
        <v>1613</v>
      </c>
      <c r="C1576" s="1">
        <v>3.0</v>
      </c>
      <c r="D1576" s="1">
        <v>1.5</v>
      </c>
      <c r="E1576" s="1">
        <v>4.5</v>
      </c>
      <c r="G1576" s="1" t="s">
        <v>24</v>
      </c>
      <c r="H1576" s="2">
        <v>45261.0</v>
      </c>
      <c r="J1576" s="3">
        <f t="shared" si="2"/>
        <v>3</v>
      </c>
      <c r="K1576" s="4">
        <f t="shared" si="3"/>
        <v>1.5</v>
      </c>
      <c r="L1576" s="4">
        <f t="shared" si="4"/>
        <v>4.5</v>
      </c>
      <c r="S1576" s="1" t="s">
        <v>1613</v>
      </c>
      <c r="T1576" s="4" t="str">
        <f t="shared" si="5"/>
        <v>UNKNOWN</v>
      </c>
      <c r="U1576" s="4" t="str">
        <f t="shared" si="6"/>
        <v>Takeaway</v>
      </c>
      <c r="V1576" s="4" t="str">
        <f t="shared" si="7"/>
        <v>UNKNOWN</v>
      </c>
      <c r="W1576" s="4">
        <f t="shared" ref="W1576:Y1576" si="1583">IF(OR(J1576 = "ERROR", J1576 = ""), "UNKNOWN", J1576)</f>
        <v>3</v>
      </c>
      <c r="X1576" s="4">
        <f t="shared" si="1583"/>
        <v>1.5</v>
      </c>
      <c r="Y1576" s="4">
        <f t="shared" si="1583"/>
        <v>4.5</v>
      </c>
      <c r="Z1576" s="5">
        <f t="shared" si="9"/>
        <v>45261</v>
      </c>
    </row>
    <row r="1577">
      <c r="A1577" s="1" t="s">
        <v>1614</v>
      </c>
      <c r="B1577" s="1" t="s">
        <v>36</v>
      </c>
      <c r="C1577" s="1">
        <v>3.0</v>
      </c>
      <c r="D1577" s="1">
        <v>5.0</v>
      </c>
      <c r="E1577" s="1">
        <v>15.0</v>
      </c>
      <c r="F1577" s="1" t="s">
        <v>23</v>
      </c>
      <c r="H1577" s="2">
        <v>45085.0</v>
      </c>
      <c r="J1577" s="3">
        <f t="shared" si="2"/>
        <v>3</v>
      </c>
      <c r="K1577" s="4">
        <f t="shared" si="3"/>
        <v>5</v>
      </c>
      <c r="L1577" s="4">
        <f t="shared" si="4"/>
        <v>15</v>
      </c>
      <c r="S1577" s="1" t="s">
        <v>1614</v>
      </c>
      <c r="T1577" s="4" t="str">
        <f t="shared" si="5"/>
        <v>Salad</v>
      </c>
      <c r="U1577" s="4" t="str">
        <f t="shared" si="6"/>
        <v>UNKNOWN</v>
      </c>
      <c r="V1577" s="4" t="str">
        <f t="shared" si="7"/>
        <v>Credit Card</v>
      </c>
      <c r="W1577" s="4">
        <f t="shared" ref="W1577:Y1577" si="1584">IF(OR(J1577 = "ERROR", J1577 = ""), "UNKNOWN", J1577)</f>
        <v>3</v>
      </c>
      <c r="X1577" s="4">
        <f t="shared" si="1584"/>
        <v>5</v>
      </c>
      <c r="Y1577" s="4">
        <f t="shared" si="1584"/>
        <v>15</v>
      </c>
      <c r="Z1577" s="5">
        <f t="shared" si="9"/>
        <v>45085</v>
      </c>
    </row>
    <row r="1578">
      <c r="A1578" s="1" t="s">
        <v>1615</v>
      </c>
      <c r="B1578" s="1" t="s">
        <v>22</v>
      </c>
      <c r="C1578" s="1">
        <v>2.0</v>
      </c>
      <c r="D1578" s="1">
        <v>2.0</v>
      </c>
      <c r="E1578" s="1">
        <v>4.0</v>
      </c>
      <c r="G1578" s="1" t="s">
        <v>29</v>
      </c>
      <c r="H1578" s="2">
        <v>45182.0</v>
      </c>
      <c r="J1578" s="3">
        <f t="shared" si="2"/>
        <v>2</v>
      </c>
      <c r="K1578" s="4">
        <f t="shared" si="3"/>
        <v>2</v>
      </c>
      <c r="L1578" s="4">
        <f t="shared" si="4"/>
        <v>4</v>
      </c>
      <c r="S1578" s="1" t="s">
        <v>1615</v>
      </c>
      <c r="T1578" s="4" t="str">
        <f t="shared" si="5"/>
        <v>Coffee</v>
      </c>
      <c r="U1578" s="4" t="str">
        <f t="shared" si="6"/>
        <v>In-store</v>
      </c>
      <c r="V1578" s="4" t="str">
        <f t="shared" si="7"/>
        <v>UNKNOWN</v>
      </c>
      <c r="W1578" s="4">
        <f t="shared" ref="W1578:Y1578" si="1585">IF(OR(J1578 = "ERROR", J1578 = ""), "UNKNOWN", J1578)</f>
        <v>2</v>
      </c>
      <c r="X1578" s="4">
        <f t="shared" si="1585"/>
        <v>2</v>
      </c>
      <c r="Y1578" s="4">
        <f t="shared" si="1585"/>
        <v>4</v>
      </c>
      <c r="Z1578" s="5">
        <f t="shared" si="9"/>
        <v>45182</v>
      </c>
    </row>
    <row r="1579">
      <c r="A1579" s="1" t="s">
        <v>1616</v>
      </c>
      <c r="B1579" s="1" t="s">
        <v>22</v>
      </c>
      <c r="C1579" s="1">
        <v>1.0</v>
      </c>
      <c r="D1579" s="1">
        <v>2.0</v>
      </c>
      <c r="E1579" s="1">
        <v>2.0</v>
      </c>
      <c r="F1579" s="1" t="s">
        <v>25</v>
      </c>
      <c r="G1579" s="1" t="s">
        <v>29</v>
      </c>
      <c r="H1579" s="2">
        <v>45159.0</v>
      </c>
      <c r="J1579" s="3">
        <f t="shared" si="2"/>
        <v>1</v>
      </c>
      <c r="K1579" s="4">
        <f t="shared" si="3"/>
        <v>2</v>
      </c>
      <c r="L1579" s="4">
        <f t="shared" si="4"/>
        <v>2</v>
      </c>
      <c r="S1579" s="1" t="s">
        <v>1616</v>
      </c>
      <c r="T1579" s="4" t="str">
        <f t="shared" si="5"/>
        <v>Coffee</v>
      </c>
      <c r="U1579" s="4" t="str">
        <f t="shared" si="6"/>
        <v>In-store</v>
      </c>
      <c r="V1579" s="4" t="str">
        <f t="shared" si="7"/>
        <v>UNKNOWN</v>
      </c>
      <c r="W1579" s="4">
        <f t="shared" ref="W1579:Y1579" si="1586">IF(OR(J1579 = "ERROR", J1579 = ""), "UNKNOWN", J1579)</f>
        <v>1</v>
      </c>
      <c r="X1579" s="4">
        <f t="shared" si="1586"/>
        <v>2</v>
      </c>
      <c r="Y1579" s="4">
        <f t="shared" si="1586"/>
        <v>2</v>
      </c>
      <c r="Z1579" s="5">
        <f t="shared" si="9"/>
        <v>45159</v>
      </c>
    </row>
    <row r="1580">
      <c r="A1580" s="1" t="s">
        <v>1617</v>
      </c>
      <c r="B1580" s="1" t="s">
        <v>81</v>
      </c>
      <c r="C1580" s="1">
        <v>3.0</v>
      </c>
      <c r="D1580" s="1">
        <v>1.5</v>
      </c>
      <c r="E1580" s="1">
        <v>4.5</v>
      </c>
      <c r="H1580" s="6">
        <v>45213.0</v>
      </c>
      <c r="J1580" s="3">
        <f t="shared" si="2"/>
        <v>3</v>
      </c>
      <c r="K1580" s="4">
        <f t="shared" si="3"/>
        <v>1.5</v>
      </c>
      <c r="L1580" s="4">
        <f t="shared" si="4"/>
        <v>4.5</v>
      </c>
      <c r="S1580" s="1" t="s">
        <v>1617</v>
      </c>
      <c r="T1580" s="4" t="str">
        <f t="shared" si="5"/>
        <v>Tea</v>
      </c>
      <c r="U1580" s="4" t="str">
        <f t="shared" si="6"/>
        <v>UNKNOWN</v>
      </c>
      <c r="V1580" s="4" t="str">
        <f t="shared" si="7"/>
        <v>UNKNOWN</v>
      </c>
      <c r="W1580" s="4">
        <f t="shared" ref="W1580:Y1580" si="1587">IF(OR(J1580 = "ERROR", J1580 = ""), "UNKNOWN", J1580)</f>
        <v>3</v>
      </c>
      <c r="X1580" s="4">
        <f t="shared" si="1587"/>
        <v>1.5</v>
      </c>
      <c r="Y1580" s="4">
        <f t="shared" si="1587"/>
        <v>4.5</v>
      </c>
      <c r="Z1580" s="7">
        <f t="shared" si="9"/>
        <v>45213</v>
      </c>
    </row>
    <row r="1581">
      <c r="A1581" s="1" t="s">
        <v>1618</v>
      </c>
      <c r="B1581" s="1" t="s">
        <v>22</v>
      </c>
      <c r="C1581" s="1">
        <v>3.0</v>
      </c>
      <c r="D1581" s="1">
        <v>2.0</v>
      </c>
      <c r="E1581" s="1">
        <v>6.0</v>
      </c>
      <c r="F1581" s="1" t="s">
        <v>28</v>
      </c>
      <c r="G1581" s="1" t="s">
        <v>24</v>
      </c>
      <c r="H1581" s="2">
        <v>45201.0</v>
      </c>
      <c r="J1581" s="3">
        <f t="shared" si="2"/>
        <v>3</v>
      </c>
      <c r="K1581" s="4">
        <f t="shared" si="3"/>
        <v>2</v>
      </c>
      <c r="L1581" s="4">
        <f t="shared" si="4"/>
        <v>6</v>
      </c>
      <c r="S1581" s="1" t="s">
        <v>1618</v>
      </c>
      <c r="T1581" s="4" t="str">
        <f t="shared" si="5"/>
        <v>Coffee</v>
      </c>
      <c r="U1581" s="4" t="str">
        <f t="shared" si="6"/>
        <v>Takeaway</v>
      </c>
      <c r="V1581" s="4" t="str">
        <f t="shared" si="7"/>
        <v>Cash</v>
      </c>
      <c r="W1581" s="4">
        <f t="shared" ref="W1581:Y1581" si="1588">IF(OR(J1581 = "ERROR", J1581 = ""), "UNKNOWN", J1581)</f>
        <v>3</v>
      </c>
      <c r="X1581" s="4">
        <f t="shared" si="1588"/>
        <v>2</v>
      </c>
      <c r="Y1581" s="4">
        <f t="shared" si="1588"/>
        <v>6</v>
      </c>
      <c r="Z1581" s="5">
        <f t="shared" si="9"/>
        <v>45201</v>
      </c>
    </row>
    <row r="1582">
      <c r="A1582" s="1" t="s">
        <v>1619</v>
      </c>
      <c r="B1582" s="1" t="s">
        <v>22</v>
      </c>
      <c r="C1582" s="1">
        <v>4.0</v>
      </c>
      <c r="D1582" s="1">
        <v>2.0</v>
      </c>
      <c r="E1582" s="1">
        <v>8.0</v>
      </c>
      <c r="G1582" s="1" t="s">
        <v>25</v>
      </c>
      <c r="H1582" s="2">
        <v>44931.0</v>
      </c>
      <c r="J1582" s="3">
        <f t="shared" si="2"/>
        <v>4</v>
      </c>
      <c r="K1582" s="4">
        <f t="shared" si="3"/>
        <v>2</v>
      </c>
      <c r="L1582" s="4">
        <f t="shared" si="4"/>
        <v>8</v>
      </c>
      <c r="S1582" s="1" t="s">
        <v>1619</v>
      </c>
      <c r="T1582" s="4" t="str">
        <f t="shared" si="5"/>
        <v>Coffee</v>
      </c>
      <c r="U1582" s="4" t="str">
        <f t="shared" si="6"/>
        <v>UNKNOWN</v>
      </c>
      <c r="V1582" s="4" t="str">
        <f t="shared" si="7"/>
        <v>UNKNOWN</v>
      </c>
      <c r="W1582" s="4">
        <f t="shared" ref="W1582:Y1582" si="1589">IF(OR(J1582 = "ERROR", J1582 = ""), "UNKNOWN", J1582)</f>
        <v>4</v>
      </c>
      <c r="X1582" s="4">
        <f t="shared" si="1589"/>
        <v>2</v>
      </c>
      <c r="Y1582" s="4">
        <f t="shared" si="1589"/>
        <v>8</v>
      </c>
      <c r="Z1582" s="5">
        <f t="shared" si="9"/>
        <v>44931</v>
      </c>
    </row>
    <row r="1583">
      <c r="A1583" s="1" t="s">
        <v>1620</v>
      </c>
      <c r="B1583" s="1" t="s">
        <v>55</v>
      </c>
      <c r="C1583" s="1">
        <v>5.0</v>
      </c>
      <c r="D1583" s="1">
        <v>3.0</v>
      </c>
      <c r="E1583" s="1">
        <v>15.0</v>
      </c>
      <c r="F1583" s="1" t="s">
        <v>28</v>
      </c>
      <c r="G1583" s="1" t="s">
        <v>29</v>
      </c>
      <c r="H1583" s="6">
        <v>45227.0</v>
      </c>
      <c r="J1583" s="3">
        <f t="shared" si="2"/>
        <v>5</v>
      </c>
      <c r="K1583" s="4">
        <f t="shared" si="3"/>
        <v>3</v>
      </c>
      <c r="L1583" s="4">
        <f t="shared" si="4"/>
        <v>15</v>
      </c>
      <c r="S1583" s="1" t="s">
        <v>1620</v>
      </c>
      <c r="T1583" s="4" t="str">
        <f t="shared" si="5"/>
        <v>Juice</v>
      </c>
      <c r="U1583" s="4" t="str">
        <f t="shared" si="6"/>
        <v>In-store</v>
      </c>
      <c r="V1583" s="4" t="str">
        <f t="shared" si="7"/>
        <v>Cash</v>
      </c>
      <c r="W1583" s="4">
        <f t="shared" ref="W1583:Y1583" si="1590">IF(OR(J1583 = "ERROR", J1583 = ""), "UNKNOWN", J1583)</f>
        <v>5</v>
      </c>
      <c r="X1583" s="4">
        <f t="shared" si="1590"/>
        <v>3</v>
      </c>
      <c r="Y1583" s="4">
        <f t="shared" si="1590"/>
        <v>15</v>
      </c>
      <c r="Z1583" s="7">
        <f t="shared" si="9"/>
        <v>45227</v>
      </c>
    </row>
    <row r="1584">
      <c r="A1584" s="1" t="s">
        <v>1621</v>
      </c>
      <c r="B1584" s="1" t="s">
        <v>44</v>
      </c>
      <c r="C1584" s="1">
        <v>4.0</v>
      </c>
      <c r="D1584" s="1">
        <v>4.0</v>
      </c>
      <c r="E1584" s="1">
        <v>16.0</v>
      </c>
      <c r="G1584" s="1" t="s">
        <v>24</v>
      </c>
      <c r="H1584" s="2">
        <v>44995.0</v>
      </c>
      <c r="J1584" s="3">
        <f t="shared" si="2"/>
        <v>4</v>
      </c>
      <c r="K1584" s="4">
        <f t="shared" si="3"/>
        <v>4</v>
      </c>
      <c r="L1584" s="4">
        <f t="shared" si="4"/>
        <v>16</v>
      </c>
      <c r="S1584" s="1" t="s">
        <v>1621</v>
      </c>
      <c r="T1584" s="4" t="str">
        <f t="shared" si="5"/>
        <v>Sandwich</v>
      </c>
      <c r="U1584" s="4" t="str">
        <f t="shared" si="6"/>
        <v>Takeaway</v>
      </c>
      <c r="V1584" s="4" t="str">
        <f t="shared" si="7"/>
        <v>UNKNOWN</v>
      </c>
      <c r="W1584" s="4">
        <f t="shared" ref="W1584:Y1584" si="1591">IF(OR(J1584 = "ERROR", J1584 = ""), "UNKNOWN", J1584)</f>
        <v>4</v>
      </c>
      <c r="X1584" s="4">
        <f t="shared" si="1591"/>
        <v>4</v>
      </c>
      <c r="Y1584" s="4">
        <f t="shared" si="1591"/>
        <v>16</v>
      </c>
      <c r="Z1584" s="5">
        <f t="shared" si="9"/>
        <v>44995</v>
      </c>
    </row>
    <row r="1585">
      <c r="A1585" s="1" t="s">
        <v>1622</v>
      </c>
      <c r="B1585" s="1" t="s">
        <v>27</v>
      </c>
      <c r="C1585" s="1">
        <v>2.0</v>
      </c>
      <c r="D1585" s="1">
        <v>3.0</v>
      </c>
      <c r="E1585" s="1">
        <v>6.0</v>
      </c>
      <c r="H1585" s="1" t="s">
        <v>30</v>
      </c>
      <c r="J1585" s="3">
        <f t="shared" si="2"/>
        <v>2</v>
      </c>
      <c r="K1585" s="4">
        <f t="shared" si="3"/>
        <v>3</v>
      </c>
      <c r="L1585" s="4">
        <f t="shared" si="4"/>
        <v>6</v>
      </c>
      <c r="S1585" s="1" t="s">
        <v>1622</v>
      </c>
      <c r="T1585" s="4" t="str">
        <f t="shared" si="5"/>
        <v>Cake</v>
      </c>
      <c r="U1585" s="4" t="str">
        <f t="shared" si="6"/>
        <v>UNKNOWN</v>
      </c>
      <c r="V1585" s="4" t="str">
        <f t="shared" si="7"/>
        <v>UNKNOWN</v>
      </c>
      <c r="W1585" s="4">
        <f t="shared" ref="W1585:Y1585" si="1592">IF(OR(J1585 = "ERROR", J1585 = ""), "UNKNOWN", J1585)</f>
        <v>2</v>
      </c>
      <c r="X1585" s="4">
        <f t="shared" si="1592"/>
        <v>3</v>
      </c>
      <c r="Y1585" s="4">
        <f t="shared" si="1592"/>
        <v>6</v>
      </c>
      <c r="Z1585" s="4" t="str">
        <f t="shared" si="9"/>
        <v>UNKNOWN</v>
      </c>
    </row>
    <row r="1586">
      <c r="A1586" s="1" t="s">
        <v>1623</v>
      </c>
      <c r="B1586" s="1" t="s">
        <v>32</v>
      </c>
      <c r="C1586" s="1">
        <v>3.0</v>
      </c>
      <c r="D1586" s="1">
        <v>1.0</v>
      </c>
      <c r="E1586" s="1">
        <v>3.0</v>
      </c>
      <c r="F1586" s="1" t="s">
        <v>28</v>
      </c>
      <c r="H1586" s="2">
        <v>45011.0</v>
      </c>
      <c r="J1586" s="3">
        <f t="shared" si="2"/>
        <v>3</v>
      </c>
      <c r="K1586" s="4">
        <f t="shared" si="3"/>
        <v>1</v>
      </c>
      <c r="L1586" s="4">
        <f t="shared" si="4"/>
        <v>3</v>
      </c>
      <c r="S1586" s="1" t="s">
        <v>1623</v>
      </c>
      <c r="T1586" s="4" t="str">
        <f t="shared" si="5"/>
        <v>Cookie</v>
      </c>
      <c r="U1586" s="4" t="str">
        <f t="shared" si="6"/>
        <v>UNKNOWN</v>
      </c>
      <c r="V1586" s="4" t="str">
        <f t="shared" si="7"/>
        <v>Cash</v>
      </c>
      <c r="W1586" s="4">
        <f t="shared" ref="W1586:Y1586" si="1593">IF(OR(J1586 = "ERROR", J1586 = ""), "UNKNOWN", J1586)</f>
        <v>3</v>
      </c>
      <c r="X1586" s="4">
        <f t="shared" si="1593"/>
        <v>1</v>
      </c>
      <c r="Y1586" s="4">
        <f t="shared" si="1593"/>
        <v>3</v>
      </c>
      <c r="Z1586" s="5">
        <f t="shared" si="9"/>
        <v>45011</v>
      </c>
    </row>
    <row r="1587">
      <c r="A1587" s="1" t="s">
        <v>1624</v>
      </c>
      <c r="B1587" s="1" t="s">
        <v>22</v>
      </c>
      <c r="D1587" s="1">
        <v>2.0</v>
      </c>
      <c r="E1587" s="1">
        <v>10.0</v>
      </c>
      <c r="F1587" s="1" t="s">
        <v>23</v>
      </c>
      <c r="G1587" s="1" t="s">
        <v>24</v>
      </c>
      <c r="H1587" s="2">
        <v>45238.0</v>
      </c>
      <c r="J1587" s="3">
        <f t="shared" si="2"/>
        <v>5</v>
      </c>
      <c r="K1587" s="4">
        <f t="shared" si="3"/>
        <v>2</v>
      </c>
      <c r="L1587" s="4">
        <f t="shared" si="4"/>
        <v>10</v>
      </c>
      <c r="S1587" s="1" t="s">
        <v>1624</v>
      </c>
      <c r="T1587" s="4" t="str">
        <f t="shared" si="5"/>
        <v>Coffee</v>
      </c>
      <c r="U1587" s="4" t="str">
        <f t="shared" si="6"/>
        <v>Takeaway</v>
      </c>
      <c r="V1587" s="4" t="str">
        <f t="shared" si="7"/>
        <v>Credit Card</v>
      </c>
      <c r="W1587" s="4">
        <f t="shared" ref="W1587:Y1587" si="1594">IF(OR(J1587 = "ERROR", J1587 = ""), "UNKNOWN", J1587)</f>
        <v>5</v>
      </c>
      <c r="X1587" s="4">
        <f t="shared" si="1594"/>
        <v>2</v>
      </c>
      <c r="Y1587" s="4">
        <f t="shared" si="1594"/>
        <v>10</v>
      </c>
      <c r="Z1587" s="5">
        <f t="shared" si="9"/>
        <v>45238</v>
      </c>
    </row>
    <row r="1588">
      <c r="A1588" s="1" t="s">
        <v>1625</v>
      </c>
      <c r="B1588" s="1" t="s">
        <v>22</v>
      </c>
      <c r="C1588" s="1">
        <v>5.0</v>
      </c>
      <c r="D1588" s="1">
        <v>2.0</v>
      </c>
      <c r="E1588" s="1">
        <v>10.0</v>
      </c>
      <c r="F1588" s="1" t="s">
        <v>28</v>
      </c>
      <c r="H1588" s="2">
        <v>45035.0</v>
      </c>
      <c r="J1588" s="3">
        <f t="shared" si="2"/>
        <v>5</v>
      </c>
      <c r="K1588" s="4">
        <f t="shared" si="3"/>
        <v>2</v>
      </c>
      <c r="L1588" s="4">
        <f t="shared" si="4"/>
        <v>10</v>
      </c>
      <c r="S1588" s="1" t="s">
        <v>1625</v>
      </c>
      <c r="T1588" s="4" t="str">
        <f t="shared" si="5"/>
        <v>Coffee</v>
      </c>
      <c r="U1588" s="4" t="str">
        <f t="shared" si="6"/>
        <v>UNKNOWN</v>
      </c>
      <c r="V1588" s="4" t="str">
        <f t="shared" si="7"/>
        <v>Cash</v>
      </c>
      <c r="W1588" s="4">
        <f t="shared" ref="W1588:Y1588" si="1595">IF(OR(J1588 = "ERROR", J1588 = ""), "UNKNOWN", J1588)</f>
        <v>5</v>
      </c>
      <c r="X1588" s="4">
        <f t="shared" si="1595"/>
        <v>2</v>
      </c>
      <c r="Y1588" s="4">
        <f t="shared" si="1595"/>
        <v>10</v>
      </c>
      <c r="Z1588" s="5">
        <f t="shared" si="9"/>
        <v>45035</v>
      </c>
    </row>
    <row r="1589">
      <c r="A1589" s="1" t="s">
        <v>1626</v>
      </c>
      <c r="B1589" s="1" t="s">
        <v>44</v>
      </c>
      <c r="C1589" s="1">
        <v>4.0</v>
      </c>
      <c r="D1589" s="1" t="s">
        <v>30</v>
      </c>
      <c r="E1589" s="1">
        <v>16.0</v>
      </c>
      <c r="F1589" s="1" t="s">
        <v>23</v>
      </c>
      <c r="G1589" s="1" t="s">
        <v>24</v>
      </c>
      <c r="H1589" s="2">
        <v>45165.0</v>
      </c>
      <c r="J1589" s="3">
        <f t="shared" si="2"/>
        <v>4</v>
      </c>
      <c r="K1589" s="4">
        <f t="shared" si="3"/>
        <v>4</v>
      </c>
      <c r="L1589" s="4">
        <f t="shared" si="4"/>
        <v>16</v>
      </c>
      <c r="S1589" s="1" t="s">
        <v>1626</v>
      </c>
      <c r="T1589" s="4" t="str">
        <f t="shared" si="5"/>
        <v>Sandwich</v>
      </c>
      <c r="U1589" s="4" t="str">
        <f t="shared" si="6"/>
        <v>Takeaway</v>
      </c>
      <c r="V1589" s="4" t="str">
        <f t="shared" si="7"/>
        <v>Credit Card</v>
      </c>
      <c r="W1589" s="4">
        <f t="shared" ref="W1589:Y1589" si="1596">IF(OR(J1589 = "ERROR", J1589 = ""), "UNKNOWN", J1589)</f>
        <v>4</v>
      </c>
      <c r="X1589" s="4">
        <f t="shared" si="1596"/>
        <v>4</v>
      </c>
      <c r="Y1589" s="4">
        <f t="shared" si="1596"/>
        <v>16</v>
      </c>
      <c r="Z1589" s="5">
        <f t="shared" si="9"/>
        <v>45165</v>
      </c>
    </row>
    <row r="1590">
      <c r="A1590" s="1" t="s">
        <v>1627</v>
      </c>
      <c r="B1590" s="1" t="s">
        <v>44</v>
      </c>
      <c r="C1590" s="1">
        <v>3.0</v>
      </c>
      <c r="D1590" s="1">
        <v>4.0</v>
      </c>
      <c r="E1590" s="1">
        <v>12.0</v>
      </c>
      <c r="F1590" s="1" t="s">
        <v>23</v>
      </c>
      <c r="G1590" s="1" t="s">
        <v>24</v>
      </c>
      <c r="H1590" s="2">
        <v>45182.0</v>
      </c>
      <c r="J1590" s="3">
        <f t="shared" si="2"/>
        <v>3</v>
      </c>
      <c r="K1590" s="4">
        <f t="shared" si="3"/>
        <v>4</v>
      </c>
      <c r="L1590" s="4">
        <f t="shared" si="4"/>
        <v>12</v>
      </c>
      <c r="S1590" s="1" t="s">
        <v>1627</v>
      </c>
      <c r="T1590" s="4" t="str">
        <f t="shared" si="5"/>
        <v>Sandwich</v>
      </c>
      <c r="U1590" s="4" t="str">
        <f t="shared" si="6"/>
        <v>Takeaway</v>
      </c>
      <c r="V1590" s="4" t="str">
        <f t="shared" si="7"/>
        <v>Credit Card</v>
      </c>
      <c r="W1590" s="4">
        <f t="shared" ref="W1590:Y1590" si="1597">IF(OR(J1590 = "ERROR", J1590 = ""), "UNKNOWN", J1590)</f>
        <v>3</v>
      </c>
      <c r="X1590" s="4">
        <f t="shared" si="1597"/>
        <v>4</v>
      </c>
      <c r="Y1590" s="4">
        <f t="shared" si="1597"/>
        <v>12</v>
      </c>
      <c r="Z1590" s="5">
        <f t="shared" si="9"/>
        <v>45182</v>
      </c>
    </row>
    <row r="1591">
      <c r="A1591" s="1" t="s">
        <v>1628</v>
      </c>
      <c r="C1591" s="1">
        <v>5.0</v>
      </c>
      <c r="D1591" s="1" t="s">
        <v>30</v>
      </c>
      <c r="E1591" s="1">
        <v>10.0</v>
      </c>
      <c r="H1591" s="6">
        <v>45285.0</v>
      </c>
      <c r="J1591" s="3">
        <f t="shared" si="2"/>
        <v>5</v>
      </c>
      <c r="K1591" s="4">
        <f t="shared" si="3"/>
        <v>2</v>
      </c>
      <c r="L1591" s="4">
        <f t="shared" si="4"/>
        <v>10</v>
      </c>
      <c r="S1591" s="1" t="s">
        <v>1628</v>
      </c>
      <c r="T1591" s="4" t="str">
        <f t="shared" si="5"/>
        <v>UNKNOWN</v>
      </c>
      <c r="U1591" s="4" t="str">
        <f t="shared" si="6"/>
        <v>UNKNOWN</v>
      </c>
      <c r="V1591" s="4" t="str">
        <f t="shared" si="7"/>
        <v>UNKNOWN</v>
      </c>
      <c r="W1591" s="4">
        <f t="shared" ref="W1591:Y1591" si="1598">IF(OR(J1591 = "ERROR", J1591 = ""), "UNKNOWN", J1591)</f>
        <v>5</v>
      </c>
      <c r="X1591" s="4">
        <f t="shared" si="1598"/>
        <v>2</v>
      </c>
      <c r="Y1591" s="4">
        <f t="shared" si="1598"/>
        <v>10</v>
      </c>
      <c r="Z1591" s="7">
        <f t="shared" si="9"/>
        <v>45285</v>
      </c>
    </row>
    <row r="1592">
      <c r="A1592" s="1" t="s">
        <v>1629</v>
      </c>
      <c r="B1592" s="1" t="s">
        <v>81</v>
      </c>
      <c r="C1592" s="1">
        <v>1.0</v>
      </c>
      <c r="D1592" s="1">
        <v>1.5</v>
      </c>
      <c r="E1592" s="1">
        <v>1.5</v>
      </c>
      <c r="F1592" s="1" t="s">
        <v>23</v>
      </c>
      <c r="H1592" s="2">
        <v>44951.0</v>
      </c>
      <c r="J1592" s="3">
        <f t="shared" si="2"/>
        <v>1</v>
      </c>
      <c r="K1592" s="4">
        <f t="shared" si="3"/>
        <v>1.5</v>
      </c>
      <c r="L1592" s="4">
        <f t="shared" si="4"/>
        <v>1.5</v>
      </c>
      <c r="S1592" s="1" t="s">
        <v>1629</v>
      </c>
      <c r="T1592" s="4" t="str">
        <f t="shared" si="5"/>
        <v>Tea</v>
      </c>
      <c r="U1592" s="4" t="str">
        <f t="shared" si="6"/>
        <v>UNKNOWN</v>
      </c>
      <c r="V1592" s="4" t="str">
        <f t="shared" si="7"/>
        <v>Credit Card</v>
      </c>
      <c r="W1592" s="4">
        <f t="shared" ref="W1592:Y1592" si="1599">IF(OR(J1592 = "ERROR", J1592 = ""), "UNKNOWN", J1592)</f>
        <v>1</v>
      </c>
      <c r="X1592" s="4">
        <f t="shared" si="1599"/>
        <v>1.5</v>
      </c>
      <c r="Y1592" s="4">
        <f t="shared" si="1599"/>
        <v>1.5</v>
      </c>
      <c r="Z1592" s="5">
        <f t="shared" si="9"/>
        <v>44951</v>
      </c>
    </row>
    <row r="1593">
      <c r="A1593" s="1" t="s">
        <v>1630</v>
      </c>
      <c r="B1593" s="1" t="s">
        <v>41</v>
      </c>
      <c r="C1593" s="1">
        <v>5.0</v>
      </c>
      <c r="D1593" s="1">
        <v>4.0</v>
      </c>
      <c r="E1593" s="1">
        <v>20.0</v>
      </c>
      <c r="G1593" s="1" t="s">
        <v>25</v>
      </c>
      <c r="H1593" s="2">
        <v>45068.0</v>
      </c>
      <c r="J1593" s="3">
        <f t="shared" si="2"/>
        <v>5</v>
      </c>
      <c r="K1593" s="4">
        <f t="shared" si="3"/>
        <v>4</v>
      </c>
      <c r="L1593" s="4">
        <f t="shared" si="4"/>
        <v>20</v>
      </c>
      <c r="S1593" s="1" t="s">
        <v>1630</v>
      </c>
      <c r="T1593" s="4" t="str">
        <f t="shared" si="5"/>
        <v>Smoothie</v>
      </c>
      <c r="U1593" s="4" t="str">
        <f t="shared" si="6"/>
        <v>UNKNOWN</v>
      </c>
      <c r="V1593" s="4" t="str">
        <f t="shared" si="7"/>
        <v>UNKNOWN</v>
      </c>
      <c r="W1593" s="4">
        <f t="shared" ref="W1593:Y1593" si="1600">IF(OR(J1593 = "ERROR", J1593 = ""), "UNKNOWN", J1593)</f>
        <v>5</v>
      </c>
      <c r="X1593" s="4">
        <f t="shared" si="1600"/>
        <v>4</v>
      </c>
      <c r="Y1593" s="4">
        <f t="shared" si="1600"/>
        <v>20</v>
      </c>
      <c r="Z1593" s="5">
        <f t="shared" si="9"/>
        <v>45068</v>
      </c>
    </row>
    <row r="1594">
      <c r="A1594" s="1" t="s">
        <v>1631</v>
      </c>
      <c r="B1594" s="1" t="s">
        <v>27</v>
      </c>
      <c r="C1594" s="1">
        <v>5.0</v>
      </c>
      <c r="D1594" s="1">
        <v>3.0</v>
      </c>
      <c r="E1594" s="1">
        <v>15.0</v>
      </c>
      <c r="G1594" s="1" t="s">
        <v>29</v>
      </c>
      <c r="H1594" s="2">
        <v>45185.0</v>
      </c>
      <c r="J1594" s="3">
        <f t="shared" si="2"/>
        <v>5</v>
      </c>
      <c r="K1594" s="4">
        <f t="shared" si="3"/>
        <v>3</v>
      </c>
      <c r="L1594" s="4">
        <f t="shared" si="4"/>
        <v>15</v>
      </c>
      <c r="S1594" s="1" t="s">
        <v>1631</v>
      </c>
      <c r="T1594" s="4" t="str">
        <f t="shared" si="5"/>
        <v>Cake</v>
      </c>
      <c r="U1594" s="4" t="str">
        <f t="shared" si="6"/>
        <v>In-store</v>
      </c>
      <c r="V1594" s="4" t="str">
        <f t="shared" si="7"/>
        <v>UNKNOWN</v>
      </c>
      <c r="W1594" s="4">
        <f t="shared" ref="W1594:Y1594" si="1601">IF(OR(J1594 = "ERROR", J1594 = ""), "UNKNOWN", J1594)</f>
        <v>5</v>
      </c>
      <c r="X1594" s="4">
        <f t="shared" si="1601"/>
        <v>3</v>
      </c>
      <c r="Y1594" s="4">
        <f t="shared" si="1601"/>
        <v>15</v>
      </c>
      <c r="Z1594" s="5">
        <f t="shared" si="9"/>
        <v>45185</v>
      </c>
    </row>
    <row r="1595">
      <c r="A1595" s="1" t="s">
        <v>1632</v>
      </c>
      <c r="B1595" s="1" t="s">
        <v>27</v>
      </c>
      <c r="C1595" s="1">
        <v>2.0</v>
      </c>
      <c r="D1595" s="1">
        <v>3.0</v>
      </c>
      <c r="E1595" s="1">
        <v>6.0</v>
      </c>
      <c r="F1595" s="1" t="s">
        <v>23</v>
      </c>
      <c r="G1595" s="1" t="s">
        <v>24</v>
      </c>
      <c r="H1595" s="2">
        <v>45145.0</v>
      </c>
      <c r="J1595" s="3">
        <f t="shared" si="2"/>
        <v>2</v>
      </c>
      <c r="K1595" s="4">
        <f t="shared" si="3"/>
        <v>3</v>
      </c>
      <c r="L1595" s="4">
        <f t="shared" si="4"/>
        <v>6</v>
      </c>
      <c r="S1595" s="1" t="s">
        <v>1632</v>
      </c>
      <c r="T1595" s="4" t="str">
        <f t="shared" si="5"/>
        <v>Cake</v>
      </c>
      <c r="U1595" s="4" t="str">
        <f t="shared" si="6"/>
        <v>Takeaway</v>
      </c>
      <c r="V1595" s="4" t="str">
        <f t="shared" si="7"/>
        <v>Credit Card</v>
      </c>
      <c r="W1595" s="4">
        <f t="shared" ref="W1595:Y1595" si="1602">IF(OR(J1595 = "ERROR", J1595 = ""), "UNKNOWN", J1595)</f>
        <v>2</v>
      </c>
      <c r="X1595" s="4">
        <f t="shared" si="1602"/>
        <v>3</v>
      </c>
      <c r="Y1595" s="4">
        <f t="shared" si="1602"/>
        <v>6</v>
      </c>
      <c r="Z1595" s="5">
        <f t="shared" si="9"/>
        <v>45145</v>
      </c>
    </row>
    <row r="1596">
      <c r="A1596" s="1" t="s">
        <v>1633</v>
      </c>
      <c r="B1596" s="1" t="s">
        <v>32</v>
      </c>
      <c r="C1596" s="1">
        <v>2.0</v>
      </c>
      <c r="D1596" s="1">
        <v>1.0</v>
      </c>
      <c r="E1596" s="1">
        <v>2.0</v>
      </c>
      <c r="F1596" s="1" t="s">
        <v>28</v>
      </c>
      <c r="G1596" s="1" t="s">
        <v>24</v>
      </c>
      <c r="H1596" s="2">
        <v>44931.0</v>
      </c>
      <c r="J1596" s="3">
        <f t="shared" si="2"/>
        <v>2</v>
      </c>
      <c r="K1596" s="4">
        <f t="shared" si="3"/>
        <v>1</v>
      </c>
      <c r="L1596" s="4">
        <f t="shared" si="4"/>
        <v>2</v>
      </c>
      <c r="S1596" s="1" t="s">
        <v>1633</v>
      </c>
      <c r="T1596" s="4" t="str">
        <f t="shared" si="5"/>
        <v>Cookie</v>
      </c>
      <c r="U1596" s="4" t="str">
        <f t="shared" si="6"/>
        <v>Takeaway</v>
      </c>
      <c r="V1596" s="4" t="str">
        <f t="shared" si="7"/>
        <v>Cash</v>
      </c>
      <c r="W1596" s="4">
        <f t="shared" ref="W1596:Y1596" si="1603">IF(OR(J1596 = "ERROR", J1596 = ""), "UNKNOWN", J1596)</f>
        <v>2</v>
      </c>
      <c r="X1596" s="4">
        <f t="shared" si="1603"/>
        <v>1</v>
      </c>
      <c r="Y1596" s="4">
        <f t="shared" si="1603"/>
        <v>2</v>
      </c>
      <c r="Z1596" s="5">
        <f t="shared" si="9"/>
        <v>44931</v>
      </c>
    </row>
    <row r="1597">
      <c r="A1597" s="1" t="s">
        <v>1634</v>
      </c>
      <c r="B1597" s="1" t="s">
        <v>27</v>
      </c>
      <c r="C1597" s="1">
        <v>2.0</v>
      </c>
      <c r="D1597" s="1">
        <v>3.0</v>
      </c>
      <c r="E1597" s="1">
        <v>6.0</v>
      </c>
      <c r="F1597" s="1" t="s">
        <v>39</v>
      </c>
      <c r="G1597" s="1" t="s">
        <v>24</v>
      </c>
      <c r="H1597" s="6">
        <v>45275.0</v>
      </c>
      <c r="J1597" s="3">
        <f t="shared" si="2"/>
        <v>2</v>
      </c>
      <c r="K1597" s="4">
        <f t="shared" si="3"/>
        <v>3</v>
      </c>
      <c r="L1597" s="4">
        <f t="shared" si="4"/>
        <v>6</v>
      </c>
      <c r="S1597" s="1" t="s">
        <v>1634</v>
      </c>
      <c r="T1597" s="4" t="str">
        <f t="shared" si="5"/>
        <v>Cake</v>
      </c>
      <c r="U1597" s="4" t="str">
        <f t="shared" si="6"/>
        <v>Takeaway</v>
      </c>
      <c r="V1597" s="4" t="str">
        <f t="shared" si="7"/>
        <v>Digital Wallet</v>
      </c>
      <c r="W1597" s="4">
        <f t="shared" ref="W1597:Y1597" si="1604">IF(OR(J1597 = "ERROR", J1597 = ""), "UNKNOWN", J1597)</f>
        <v>2</v>
      </c>
      <c r="X1597" s="4">
        <f t="shared" si="1604"/>
        <v>3</v>
      </c>
      <c r="Y1597" s="4">
        <f t="shared" si="1604"/>
        <v>6</v>
      </c>
      <c r="Z1597" s="7">
        <f t="shared" si="9"/>
        <v>45275</v>
      </c>
    </row>
    <row r="1598">
      <c r="A1598" s="1" t="s">
        <v>1635</v>
      </c>
      <c r="B1598" s="1" t="s">
        <v>32</v>
      </c>
      <c r="C1598" s="1">
        <v>5.0</v>
      </c>
      <c r="D1598" s="1">
        <v>1.0</v>
      </c>
      <c r="E1598" s="1">
        <v>5.0</v>
      </c>
      <c r="F1598" s="1" t="s">
        <v>39</v>
      </c>
      <c r="G1598" s="1" t="s">
        <v>24</v>
      </c>
      <c r="H1598" s="2">
        <v>45083.0</v>
      </c>
      <c r="J1598" s="3">
        <f t="shared" si="2"/>
        <v>5</v>
      </c>
      <c r="K1598" s="4">
        <f t="shared" si="3"/>
        <v>1</v>
      </c>
      <c r="L1598" s="4">
        <f t="shared" si="4"/>
        <v>5</v>
      </c>
      <c r="S1598" s="1" t="s">
        <v>1635</v>
      </c>
      <c r="T1598" s="4" t="str">
        <f t="shared" si="5"/>
        <v>Cookie</v>
      </c>
      <c r="U1598" s="4" t="str">
        <f t="shared" si="6"/>
        <v>Takeaway</v>
      </c>
      <c r="V1598" s="4" t="str">
        <f t="shared" si="7"/>
        <v>Digital Wallet</v>
      </c>
      <c r="W1598" s="4">
        <f t="shared" ref="W1598:Y1598" si="1605">IF(OR(J1598 = "ERROR", J1598 = ""), "UNKNOWN", J1598)</f>
        <v>5</v>
      </c>
      <c r="X1598" s="4">
        <f t="shared" si="1605"/>
        <v>1</v>
      </c>
      <c r="Y1598" s="4">
        <f t="shared" si="1605"/>
        <v>5</v>
      </c>
      <c r="Z1598" s="5">
        <f t="shared" si="9"/>
        <v>45083</v>
      </c>
    </row>
    <row r="1599">
      <c r="A1599" s="1" t="s">
        <v>1636</v>
      </c>
      <c r="B1599" s="1" t="s">
        <v>44</v>
      </c>
      <c r="C1599" s="1">
        <v>4.0</v>
      </c>
      <c r="D1599" s="1">
        <v>4.0</v>
      </c>
      <c r="E1599" s="1">
        <v>16.0</v>
      </c>
      <c r="F1599" s="1" t="s">
        <v>39</v>
      </c>
      <c r="G1599" s="1" t="s">
        <v>24</v>
      </c>
      <c r="H1599" s="2">
        <v>45117.0</v>
      </c>
      <c r="J1599" s="3">
        <f t="shared" si="2"/>
        <v>4</v>
      </c>
      <c r="K1599" s="4">
        <f t="shared" si="3"/>
        <v>4</v>
      </c>
      <c r="L1599" s="4">
        <f t="shared" si="4"/>
        <v>16</v>
      </c>
      <c r="S1599" s="1" t="s">
        <v>1636</v>
      </c>
      <c r="T1599" s="4" t="str">
        <f t="shared" si="5"/>
        <v>Sandwich</v>
      </c>
      <c r="U1599" s="4" t="str">
        <f t="shared" si="6"/>
        <v>Takeaway</v>
      </c>
      <c r="V1599" s="4" t="str">
        <f t="shared" si="7"/>
        <v>Digital Wallet</v>
      </c>
      <c r="W1599" s="4">
        <f t="shared" ref="W1599:Y1599" si="1606">IF(OR(J1599 = "ERROR", J1599 = ""), "UNKNOWN", J1599)</f>
        <v>4</v>
      </c>
      <c r="X1599" s="4">
        <f t="shared" si="1606"/>
        <v>4</v>
      </c>
      <c r="Y1599" s="4">
        <f t="shared" si="1606"/>
        <v>16</v>
      </c>
      <c r="Z1599" s="5">
        <f t="shared" si="9"/>
        <v>45117</v>
      </c>
    </row>
    <row r="1600">
      <c r="A1600" s="1" t="s">
        <v>1637</v>
      </c>
      <c r="B1600" s="1" t="s">
        <v>36</v>
      </c>
      <c r="C1600" s="1">
        <v>4.0</v>
      </c>
      <c r="D1600" s="1">
        <v>5.0</v>
      </c>
      <c r="E1600" s="1">
        <v>20.0</v>
      </c>
      <c r="F1600" s="1" t="s">
        <v>28</v>
      </c>
      <c r="G1600" s="1" t="s">
        <v>29</v>
      </c>
      <c r="H1600" s="6">
        <v>45226.0</v>
      </c>
      <c r="J1600" s="3">
        <f t="shared" si="2"/>
        <v>4</v>
      </c>
      <c r="K1600" s="4">
        <f t="shared" si="3"/>
        <v>5</v>
      </c>
      <c r="L1600" s="4">
        <f t="shared" si="4"/>
        <v>20</v>
      </c>
      <c r="S1600" s="1" t="s">
        <v>1637</v>
      </c>
      <c r="T1600" s="4" t="str">
        <f t="shared" si="5"/>
        <v>Salad</v>
      </c>
      <c r="U1600" s="4" t="str">
        <f t="shared" si="6"/>
        <v>In-store</v>
      </c>
      <c r="V1600" s="4" t="str">
        <f t="shared" si="7"/>
        <v>Cash</v>
      </c>
      <c r="W1600" s="4">
        <f t="shared" ref="W1600:Y1600" si="1607">IF(OR(J1600 = "ERROR", J1600 = ""), "UNKNOWN", J1600)</f>
        <v>4</v>
      </c>
      <c r="X1600" s="4">
        <f t="shared" si="1607"/>
        <v>5</v>
      </c>
      <c r="Y1600" s="4">
        <f t="shared" si="1607"/>
        <v>20</v>
      </c>
      <c r="Z1600" s="7">
        <f t="shared" si="9"/>
        <v>45226</v>
      </c>
    </row>
    <row r="1601">
      <c r="A1601" s="1" t="s">
        <v>1638</v>
      </c>
      <c r="B1601" s="1" t="s">
        <v>32</v>
      </c>
      <c r="C1601" s="1">
        <v>3.0</v>
      </c>
      <c r="D1601" s="1">
        <v>1.0</v>
      </c>
      <c r="E1601" s="1">
        <v>3.0</v>
      </c>
      <c r="F1601" s="1" t="s">
        <v>28</v>
      </c>
      <c r="G1601" s="1" t="s">
        <v>24</v>
      </c>
      <c r="H1601" s="2">
        <v>45082.0</v>
      </c>
      <c r="J1601" s="3">
        <f t="shared" si="2"/>
        <v>3</v>
      </c>
      <c r="K1601" s="4">
        <f t="shared" si="3"/>
        <v>1</v>
      </c>
      <c r="L1601" s="4">
        <f t="shared" si="4"/>
        <v>3</v>
      </c>
      <c r="S1601" s="1" t="s">
        <v>1638</v>
      </c>
      <c r="T1601" s="4" t="str">
        <f t="shared" si="5"/>
        <v>Cookie</v>
      </c>
      <c r="U1601" s="4" t="str">
        <f t="shared" si="6"/>
        <v>Takeaway</v>
      </c>
      <c r="V1601" s="4" t="str">
        <f t="shared" si="7"/>
        <v>Cash</v>
      </c>
      <c r="W1601" s="4">
        <f t="shared" ref="W1601:Y1601" si="1608">IF(OR(J1601 = "ERROR", J1601 = ""), "UNKNOWN", J1601)</f>
        <v>3</v>
      </c>
      <c r="X1601" s="4">
        <f t="shared" si="1608"/>
        <v>1</v>
      </c>
      <c r="Y1601" s="4">
        <f t="shared" si="1608"/>
        <v>3</v>
      </c>
      <c r="Z1601" s="5">
        <f t="shared" si="9"/>
        <v>45082</v>
      </c>
    </row>
    <row r="1602">
      <c r="A1602" s="1" t="s">
        <v>1639</v>
      </c>
      <c r="B1602" s="1" t="s">
        <v>55</v>
      </c>
      <c r="C1602" s="1">
        <v>5.0</v>
      </c>
      <c r="D1602" s="1">
        <v>3.0</v>
      </c>
      <c r="E1602" s="1">
        <v>15.0</v>
      </c>
      <c r="H1602" s="2">
        <v>45177.0</v>
      </c>
      <c r="J1602" s="3">
        <f t="shared" si="2"/>
        <v>5</v>
      </c>
      <c r="K1602" s="4">
        <f t="shared" si="3"/>
        <v>3</v>
      </c>
      <c r="L1602" s="4">
        <f t="shared" si="4"/>
        <v>15</v>
      </c>
      <c r="S1602" s="1" t="s">
        <v>1639</v>
      </c>
      <c r="T1602" s="4" t="str">
        <f t="shared" si="5"/>
        <v>Juice</v>
      </c>
      <c r="U1602" s="4" t="str">
        <f t="shared" si="6"/>
        <v>UNKNOWN</v>
      </c>
      <c r="V1602" s="4" t="str">
        <f t="shared" si="7"/>
        <v>UNKNOWN</v>
      </c>
      <c r="W1602" s="4">
        <f t="shared" ref="W1602:Y1602" si="1609">IF(OR(J1602 = "ERROR", J1602 = ""), "UNKNOWN", J1602)</f>
        <v>5</v>
      </c>
      <c r="X1602" s="4">
        <f t="shared" si="1609"/>
        <v>3</v>
      </c>
      <c r="Y1602" s="4">
        <f t="shared" si="1609"/>
        <v>15</v>
      </c>
      <c r="Z1602" s="5">
        <f t="shared" si="9"/>
        <v>45177</v>
      </c>
    </row>
    <row r="1603">
      <c r="A1603" s="1" t="s">
        <v>1640</v>
      </c>
      <c r="B1603" s="1" t="s">
        <v>32</v>
      </c>
      <c r="C1603" s="1">
        <v>4.0</v>
      </c>
      <c r="D1603" s="1">
        <v>1.0</v>
      </c>
      <c r="E1603" s="1">
        <v>4.0</v>
      </c>
      <c r="H1603" s="2">
        <v>44961.0</v>
      </c>
      <c r="J1603" s="3">
        <f t="shared" si="2"/>
        <v>4</v>
      </c>
      <c r="K1603" s="4">
        <f t="shared" si="3"/>
        <v>1</v>
      </c>
      <c r="L1603" s="4">
        <f t="shared" si="4"/>
        <v>4</v>
      </c>
      <c r="S1603" s="1" t="s">
        <v>1640</v>
      </c>
      <c r="T1603" s="4" t="str">
        <f t="shared" si="5"/>
        <v>Cookie</v>
      </c>
      <c r="U1603" s="4" t="str">
        <f t="shared" si="6"/>
        <v>UNKNOWN</v>
      </c>
      <c r="V1603" s="4" t="str">
        <f t="shared" si="7"/>
        <v>UNKNOWN</v>
      </c>
      <c r="W1603" s="4">
        <f t="shared" ref="W1603:Y1603" si="1610">IF(OR(J1603 = "ERROR", J1603 = ""), "UNKNOWN", J1603)</f>
        <v>4</v>
      </c>
      <c r="X1603" s="4">
        <f t="shared" si="1610"/>
        <v>1</v>
      </c>
      <c r="Y1603" s="4">
        <f t="shared" si="1610"/>
        <v>4</v>
      </c>
      <c r="Z1603" s="5">
        <f t="shared" si="9"/>
        <v>44961</v>
      </c>
    </row>
    <row r="1604">
      <c r="A1604" s="1" t="s">
        <v>1641</v>
      </c>
      <c r="B1604" s="1" t="s">
        <v>55</v>
      </c>
      <c r="C1604" s="1" t="s">
        <v>30</v>
      </c>
      <c r="D1604" s="1">
        <v>3.0</v>
      </c>
      <c r="E1604" s="1">
        <v>6.0</v>
      </c>
      <c r="F1604" s="1" t="s">
        <v>23</v>
      </c>
      <c r="H1604" s="2">
        <v>45105.0</v>
      </c>
      <c r="J1604" s="3">
        <f t="shared" si="2"/>
        <v>2</v>
      </c>
      <c r="K1604" s="4">
        <f t="shared" si="3"/>
        <v>3</v>
      </c>
      <c r="L1604" s="4">
        <f t="shared" si="4"/>
        <v>6</v>
      </c>
      <c r="S1604" s="1" t="s">
        <v>1641</v>
      </c>
      <c r="T1604" s="4" t="str">
        <f t="shared" si="5"/>
        <v>Juice</v>
      </c>
      <c r="U1604" s="4" t="str">
        <f t="shared" si="6"/>
        <v>UNKNOWN</v>
      </c>
      <c r="V1604" s="4" t="str">
        <f t="shared" si="7"/>
        <v>Credit Card</v>
      </c>
      <c r="W1604" s="4">
        <f t="shared" ref="W1604:Y1604" si="1611">IF(OR(J1604 = "ERROR", J1604 = ""), "UNKNOWN", J1604)</f>
        <v>2</v>
      </c>
      <c r="X1604" s="4">
        <f t="shared" si="1611"/>
        <v>3</v>
      </c>
      <c r="Y1604" s="4">
        <f t="shared" si="1611"/>
        <v>6</v>
      </c>
      <c r="Z1604" s="5">
        <f t="shared" si="9"/>
        <v>45105</v>
      </c>
    </row>
    <row r="1605">
      <c r="A1605" s="1" t="s">
        <v>1642</v>
      </c>
      <c r="B1605" s="1" t="s">
        <v>36</v>
      </c>
      <c r="C1605" s="1">
        <v>5.0</v>
      </c>
      <c r="D1605" s="1">
        <v>5.0</v>
      </c>
      <c r="E1605" s="1">
        <v>25.0</v>
      </c>
      <c r="F1605" s="1" t="s">
        <v>23</v>
      </c>
      <c r="G1605" s="1" t="s">
        <v>24</v>
      </c>
      <c r="H1605" s="2">
        <v>45264.0</v>
      </c>
      <c r="J1605" s="3">
        <f t="shared" si="2"/>
        <v>5</v>
      </c>
      <c r="K1605" s="4">
        <f t="shared" si="3"/>
        <v>5</v>
      </c>
      <c r="L1605" s="4">
        <f t="shared" si="4"/>
        <v>25</v>
      </c>
      <c r="S1605" s="1" t="s">
        <v>1642</v>
      </c>
      <c r="T1605" s="4" t="str">
        <f t="shared" si="5"/>
        <v>Salad</v>
      </c>
      <c r="U1605" s="4" t="str">
        <f t="shared" si="6"/>
        <v>Takeaway</v>
      </c>
      <c r="V1605" s="4" t="str">
        <f t="shared" si="7"/>
        <v>Credit Card</v>
      </c>
      <c r="W1605" s="4">
        <f t="shared" ref="W1605:Y1605" si="1612">IF(OR(J1605 = "ERROR", J1605 = ""), "UNKNOWN", J1605)</f>
        <v>5</v>
      </c>
      <c r="X1605" s="4">
        <f t="shared" si="1612"/>
        <v>5</v>
      </c>
      <c r="Y1605" s="4">
        <f t="shared" si="1612"/>
        <v>25</v>
      </c>
      <c r="Z1605" s="5">
        <f t="shared" si="9"/>
        <v>45264</v>
      </c>
    </row>
    <row r="1606">
      <c r="A1606" s="1" t="s">
        <v>1643</v>
      </c>
      <c r="B1606" s="1" t="s">
        <v>27</v>
      </c>
      <c r="C1606" s="1">
        <v>4.0</v>
      </c>
      <c r="D1606" s="1">
        <v>3.0</v>
      </c>
      <c r="E1606" s="1">
        <v>12.0</v>
      </c>
      <c r="F1606" s="1" t="s">
        <v>28</v>
      </c>
      <c r="G1606" s="1" t="s">
        <v>29</v>
      </c>
      <c r="H1606" s="2">
        <v>45086.0</v>
      </c>
      <c r="J1606" s="3">
        <f t="shared" si="2"/>
        <v>4</v>
      </c>
      <c r="K1606" s="4">
        <f t="shared" si="3"/>
        <v>3</v>
      </c>
      <c r="L1606" s="4">
        <f t="shared" si="4"/>
        <v>12</v>
      </c>
      <c r="S1606" s="1" t="s">
        <v>1643</v>
      </c>
      <c r="T1606" s="4" t="str">
        <f t="shared" si="5"/>
        <v>Cake</v>
      </c>
      <c r="U1606" s="4" t="str">
        <f t="shared" si="6"/>
        <v>In-store</v>
      </c>
      <c r="V1606" s="4" t="str">
        <f t="shared" si="7"/>
        <v>Cash</v>
      </c>
      <c r="W1606" s="4">
        <f t="shared" ref="W1606:Y1606" si="1613">IF(OR(J1606 = "ERROR", J1606 = ""), "UNKNOWN", J1606)</f>
        <v>4</v>
      </c>
      <c r="X1606" s="4">
        <f t="shared" si="1613"/>
        <v>3</v>
      </c>
      <c r="Y1606" s="4">
        <f t="shared" si="1613"/>
        <v>12</v>
      </c>
      <c r="Z1606" s="5">
        <f t="shared" si="9"/>
        <v>45086</v>
      </c>
    </row>
    <row r="1607">
      <c r="A1607" s="1" t="s">
        <v>1644</v>
      </c>
      <c r="B1607" s="1" t="s">
        <v>27</v>
      </c>
      <c r="C1607" s="1">
        <v>1.0</v>
      </c>
      <c r="D1607" s="1">
        <v>3.0</v>
      </c>
      <c r="E1607" s="1">
        <v>3.0</v>
      </c>
      <c r="G1607" s="1" t="s">
        <v>29</v>
      </c>
      <c r="H1607" s="2">
        <v>45119.0</v>
      </c>
      <c r="J1607" s="3">
        <f t="shared" si="2"/>
        <v>1</v>
      </c>
      <c r="K1607" s="4">
        <f t="shared" si="3"/>
        <v>3</v>
      </c>
      <c r="L1607" s="4">
        <f t="shared" si="4"/>
        <v>3</v>
      </c>
      <c r="S1607" s="1" t="s">
        <v>1644</v>
      </c>
      <c r="T1607" s="4" t="str">
        <f t="shared" si="5"/>
        <v>Cake</v>
      </c>
      <c r="U1607" s="4" t="str">
        <f t="shared" si="6"/>
        <v>In-store</v>
      </c>
      <c r="V1607" s="4" t="str">
        <f t="shared" si="7"/>
        <v>UNKNOWN</v>
      </c>
      <c r="W1607" s="4">
        <f t="shared" ref="W1607:Y1607" si="1614">IF(OR(J1607 = "ERROR", J1607 = ""), "UNKNOWN", J1607)</f>
        <v>1</v>
      </c>
      <c r="X1607" s="4">
        <f t="shared" si="1614"/>
        <v>3</v>
      </c>
      <c r="Y1607" s="4">
        <f t="shared" si="1614"/>
        <v>3</v>
      </c>
      <c r="Z1607" s="5">
        <f t="shared" si="9"/>
        <v>45119</v>
      </c>
    </row>
    <row r="1608">
      <c r="A1608" s="1" t="s">
        <v>1645</v>
      </c>
      <c r="B1608" s="1" t="s">
        <v>41</v>
      </c>
      <c r="C1608" s="1">
        <v>3.0</v>
      </c>
      <c r="D1608" s="1">
        <v>4.0</v>
      </c>
      <c r="F1608" s="1" t="s">
        <v>28</v>
      </c>
      <c r="G1608" s="1" t="s">
        <v>24</v>
      </c>
      <c r="H1608" s="6">
        <v>45218.0</v>
      </c>
      <c r="J1608" s="3">
        <f t="shared" si="2"/>
        <v>3</v>
      </c>
      <c r="K1608" s="4">
        <f t="shared" si="3"/>
        <v>4</v>
      </c>
      <c r="L1608" s="4">
        <f t="shared" si="4"/>
        <v>12</v>
      </c>
      <c r="S1608" s="1" t="s">
        <v>1645</v>
      </c>
      <c r="T1608" s="4" t="str">
        <f t="shared" si="5"/>
        <v>Smoothie</v>
      </c>
      <c r="U1608" s="4" t="str">
        <f t="shared" si="6"/>
        <v>Takeaway</v>
      </c>
      <c r="V1608" s="4" t="str">
        <f t="shared" si="7"/>
        <v>Cash</v>
      </c>
      <c r="W1608" s="4">
        <f t="shared" ref="W1608:Y1608" si="1615">IF(OR(J1608 = "ERROR", J1608 = ""), "UNKNOWN", J1608)</f>
        <v>3</v>
      </c>
      <c r="X1608" s="4">
        <f t="shared" si="1615"/>
        <v>4</v>
      </c>
      <c r="Y1608" s="4">
        <f t="shared" si="1615"/>
        <v>12</v>
      </c>
      <c r="Z1608" s="7">
        <f t="shared" si="9"/>
        <v>45218</v>
      </c>
    </row>
    <row r="1609">
      <c r="A1609" s="1" t="s">
        <v>1646</v>
      </c>
      <c r="B1609" s="1" t="s">
        <v>22</v>
      </c>
      <c r="C1609" s="1">
        <v>2.0</v>
      </c>
      <c r="D1609" s="1">
        <v>2.0</v>
      </c>
      <c r="E1609" s="1">
        <v>4.0</v>
      </c>
      <c r="F1609" s="1" t="s">
        <v>23</v>
      </c>
      <c r="G1609" s="1" t="s">
        <v>24</v>
      </c>
      <c r="H1609" s="2">
        <v>45151.0</v>
      </c>
      <c r="J1609" s="3">
        <f t="shared" si="2"/>
        <v>2</v>
      </c>
      <c r="K1609" s="4">
        <f t="shared" si="3"/>
        <v>2</v>
      </c>
      <c r="L1609" s="4">
        <f t="shared" si="4"/>
        <v>4</v>
      </c>
      <c r="S1609" s="1" t="s">
        <v>1646</v>
      </c>
      <c r="T1609" s="4" t="str">
        <f t="shared" si="5"/>
        <v>Coffee</v>
      </c>
      <c r="U1609" s="4" t="str">
        <f t="shared" si="6"/>
        <v>Takeaway</v>
      </c>
      <c r="V1609" s="4" t="str">
        <f t="shared" si="7"/>
        <v>Credit Card</v>
      </c>
      <c r="W1609" s="4">
        <f t="shared" ref="W1609:Y1609" si="1616">IF(OR(J1609 = "ERROR", J1609 = ""), "UNKNOWN", J1609)</f>
        <v>2</v>
      </c>
      <c r="X1609" s="4">
        <f t="shared" si="1616"/>
        <v>2</v>
      </c>
      <c r="Y1609" s="4">
        <f t="shared" si="1616"/>
        <v>4</v>
      </c>
      <c r="Z1609" s="5">
        <f t="shared" si="9"/>
        <v>45151</v>
      </c>
    </row>
    <row r="1610">
      <c r="A1610" s="1" t="s">
        <v>1647</v>
      </c>
      <c r="B1610" s="1" t="s">
        <v>36</v>
      </c>
      <c r="C1610" s="1">
        <v>2.0</v>
      </c>
      <c r="D1610" s="1">
        <v>5.0</v>
      </c>
      <c r="E1610" s="1">
        <v>10.0</v>
      </c>
      <c r="F1610" s="1" t="s">
        <v>28</v>
      </c>
      <c r="G1610" s="1" t="s">
        <v>29</v>
      </c>
      <c r="H1610" s="6">
        <v>45260.0</v>
      </c>
      <c r="J1610" s="3">
        <f t="shared" si="2"/>
        <v>2</v>
      </c>
      <c r="K1610" s="4">
        <f t="shared" si="3"/>
        <v>5</v>
      </c>
      <c r="L1610" s="4">
        <f t="shared" si="4"/>
        <v>10</v>
      </c>
      <c r="S1610" s="1" t="s">
        <v>1647</v>
      </c>
      <c r="T1610" s="4" t="str">
        <f t="shared" si="5"/>
        <v>Salad</v>
      </c>
      <c r="U1610" s="4" t="str">
        <f t="shared" si="6"/>
        <v>In-store</v>
      </c>
      <c r="V1610" s="4" t="str">
        <f t="shared" si="7"/>
        <v>Cash</v>
      </c>
      <c r="W1610" s="4">
        <f t="shared" ref="W1610:Y1610" si="1617">IF(OR(J1610 = "ERROR", J1610 = ""), "UNKNOWN", J1610)</f>
        <v>2</v>
      </c>
      <c r="X1610" s="4">
        <f t="shared" si="1617"/>
        <v>5</v>
      </c>
      <c r="Y1610" s="4">
        <f t="shared" si="1617"/>
        <v>10</v>
      </c>
      <c r="Z1610" s="7">
        <f t="shared" si="9"/>
        <v>45260</v>
      </c>
    </row>
    <row r="1611">
      <c r="A1611" s="1" t="s">
        <v>1648</v>
      </c>
      <c r="B1611" s="1" t="s">
        <v>81</v>
      </c>
      <c r="C1611" s="1">
        <v>4.0</v>
      </c>
      <c r="D1611" s="1">
        <v>1.5</v>
      </c>
      <c r="E1611" s="1">
        <v>6.0</v>
      </c>
      <c r="F1611" s="1" t="s">
        <v>28</v>
      </c>
      <c r="G1611" s="1" t="s">
        <v>29</v>
      </c>
      <c r="H1611" s="2">
        <v>45052.0</v>
      </c>
      <c r="J1611" s="3">
        <f t="shared" si="2"/>
        <v>4</v>
      </c>
      <c r="K1611" s="4">
        <f t="shared" si="3"/>
        <v>1.5</v>
      </c>
      <c r="L1611" s="4">
        <f t="shared" si="4"/>
        <v>6</v>
      </c>
      <c r="S1611" s="1" t="s">
        <v>1648</v>
      </c>
      <c r="T1611" s="4" t="str">
        <f t="shared" si="5"/>
        <v>Tea</v>
      </c>
      <c r="U1611" s="4" t="str">
        <f t="shared" si="6"/>
        <v>In-store</v>
      </c>
      <c r="V1611" s="4" t="str">
        <f t="shared" si="7"/>
        <v>Cash</v>
      </c>
      <c r="W1611" s="4">
        <f t="shared" ref="W1611:Y1611" si="1618">IF(OR(J1611 = "ERROR", J1611 = ""), "UNKNOWN", J1611)</f>
        <v>4</v>
      </c>
      <c r="X1611" s="4">
        <f t="shared" si="1618"/>
        <v>1.5</v>
      </c>
      <c r="Y1611" s="4">
        <f t="shared" si="1618"/>
        <v>6</v>
      </c>
      <c r="Z1611" s="5">
        <f t="shared" si="9"/>
        <v>45052</v>
      </c>
    </row>
    <row r="1612">
      <c r="A1612" s="1" t="s">
        <v>1649</v>
      </c>
      <c r="B1612" s="1" t="s">
        <v>27</v>
      </c>
      <c r="C1612" s="1">
        <v>2.0</v>
      </c>
      <c r="D1612" s="1">
        <v>3.0</v>
      </c>
      <c r="E1612" s="1">
        <v>6.0</v>
      </c>
      <c r="F1612" s="1" t="s">
        <v>28</v>
      </c>
      <c r="G1612" s="1" t="s">
        <v>24</v>
      </c>
      <c r="H1612" s="2">
        <v>44941.0</v>
      </c>
      <c r="J1612" s="3">
        <f t="shared" si="2"/>
        <v>2</v>
      </c>
      <c r="K1612" s="4">
        <f t="shared" si="3"/>
        <v>3</v>
      </c>
      <c r="L1612" s="4">
        <f t="shared" si="4"/>
        <v>6</v>
      </c>
      <c r="S1612" s="1" t="s">
        <v>1649</v>
      </c>
      <c r="T1612" s="4" t="str">
        <f t="shared" si="5"/>
        <v>Cake</v>
      </c>
      <c r="U1612" s="4" t="str">
        <f t="shared" si="6"/>
        <v>Takeaway</v>
      </c>
      <c r="V1612" s="4" t="str">
        <f t="shared" si="7"/>
        <v>Cash</v>
      </c>
      <c r="W1612" s="4">
        <f t="shared" ref="W1612:Y1612" si="1619">IF(OR(J1612 = "ERROR", J1612 = ""), "UNKNOWN", J1612)</f>
        <v>2</v>
      </c>
      <c r="X1612" s="4">
        <f t="shared" si="1619"/>
        <v>3</v>
      </c>
      <c r="Y1612" s="4">
        <f t="shared" si="1619"/>
        <v>6</v>
      </c>
      <c r="Z1612" s="5">
        <f t="shared" si="9"/>
        <v>44941</v>
      </c>
    </row>
    <row r="1613">
      <c r="A1613" s="1" t="s">
        <v>1650</v>
      </c>
      <c r="B1613" s="1" t="s">
        <v>27</v>
      </c>
      <c r="C1613" s="1">
        <v>1.0</v>
      </c>
      <c r="D1613" s="1">
        <v>3.0</v>
      </c>
      <c r="E1613" s="1">
        <v>3.0</v>
      </c>
      <c r="F1613" s="1" t="s">
        <v>23</v>
      </c>
      <c r="G1613" s="1" t="s">
        <v>30</v>
      </c>
      <c r="H1613" s="1" t="s">
        <v>30</v>
      </c>
      <c r="J1613" s="3">
        <f t="shared" si="2"/>
        <v>1</v>
      </c>
      <c r="K1613" s="4">
        <f t="shared" si="3"/>
        <v>3</v>
      </c>
      <c r="L1613" s="4">
        <f t="shared" si="4"/>
        <v>3</v>
      </c>
      <c r="S1613" s="1" t="s">
        <v>1650</v>
      </c>
      <c r="T1613" s="4" t="str">
        <f t="shared" si="5"/>
        <v>Cake</v>
      </c>
      <c r="U1613" s="4" t="str">
        <f t="shared" si="6"/>
        <v>UNKNOWN</v>
      </c>
      <c r="V1613" s="4" t="str">
        <f t="shared" si="7"/>
        <v>Credit Card</v>
      </c>
      <c r="W1613" s="4">
        <f t="shared" ref="W1613:Y1613" si="1620">IF(OR(J1613 = "ERROR", J1613 = ""), "UNKNOWN", J1613)</f>
        <v>1</v>
      </c>
      <c r="X1613" s="4">
        <f t="shared" si="1620"/>
        <v>3</v>
      </c>
      <c r="Y1613" s="4">
        <f t="shared" si="1620"/>
        <v>3</v>
      </c>
      <c r="Z1613" s="4" t="str">
        <f t="shared" si="9"/>
        <v>UNKNOWN</v>
      </c>
    </row>
    <row r="1614">
      <c r="A1614" s="1" t="s">
        <v>1651</v>
      </c>
      <c r="B1614" s="1" t="s">
        <v>55</v>
      </c>
      <c r="C1614" s="1">
        <v>5.0</v>
      </c>
      <c r="D1614" s="1">
        <v>3.0</v>
      </c>
      <c r="E1614" s="1">
        <v>15.0</v>
      </c>
      <c r="F1614" s="1" t="s">
        <v>23</v>
      </c>
      <c r="H1614" s="2">
        <v>45187.0</v>
      </c>
      <c r="J1614" s="3">
        <f t="shared" si="2"/>
        <v>5</v>
      </c>
      <c r="K1614" s="4">
        <f t="shared" si="3"/>
        <v>3</v>
      </c>
      <c r="L1614" s="4">
        <f t="shared" si="4"/>
        <v>15</v>
      </c>
      <c r="S1614" s="1" t="s">
        <v>1651</v>
      </c>
      <c r="T1614" s="4" t="str">
        <f t="shared" si="5"/>
        <v>Juice</v>
      </c>
      <c r="U1614" s="4" t="str">
        <f t="shared" si="6"/>
        <v>UNKNOWN</v>
      </c>
      <c r="V1614" s="4" t="str">
        <f t="shared" si="7"/>
        <v>Credit Card</v>
      </c>
      <c r="W1614" s="4">
        <f t="shared" ref="W1614:Y1614" si="1621">IF(OR(J1614 = "ERROR", J1614 = ""), "UNKNOWN", J1614)</f>
        <v>5</v>
      </c>
      <c r="X1614" s="4">
        <f t="shared" si="1621"/>
        <v>3</v>
      </c>
      <c r="Y1614" s="4">
        <f t="shared" si="1621"/>
        <v>15</v>
      </c>
      <c r="Z1614" s="5">
        <f t="shared" si="9"/>
        <v>45187</v>
      </c>
    </row>
    <row r="1615">
      <c r="A1615" s="1" t="s">
        <v>1652</v>
      </c>
      <c r="B1615" s="1" t="s">
        <v>22</v>
      </c>
      <c r="C1615" s="1">
        <v>2.0</v>
      </c>
      <c r="D1615" s="1" t="s">
        <v>25</v>
      </c>
      <c r="E1615" s="1">
        <v>4.0</v>
      </c>
      <c r="G1615" s="1" t="s">
        <v>29</v>
      </c>
      <c r="H1615" s="6">
        <v>45211.0</v>
      </c>
      <c r="J1615" s="3">
        <f t="shared" si="2"/>
        <v>2</v>
      </c>
      <c r="K1615" s="4">
        <f t="shared" si="3"/>
        <v>2</v>
      </c>
      <c r="L1615" s="4">
        <f t="shared" si="4"/>
        <v>4</v>
      </c>
      <c r="S1615" s="1" t="s">
        <v>1652</v>
      </c>
      <c r="T1615" s="4" t="str">
        <f t="shared" si="5"/>
        <v>Coffee</v>
      </c>
      <c r="U1615" s="4" t="str">
        <f t="shared" si="6"/>
        <v>In-store</v>
      </c>
      <c r="V1615" s="4" t="str">
        <f t="shared" si="7"/>
        <v>UNKNOWN</v>
      </c>
      <c r="W1615" s="4">
        <f t="shared" ref="W1615:Y1615" si="1622">IF(OR(J1615 = "ERROR", J1615 = ""), "UNKNOWN", J1615)</f>
        <v>2</v>
      </c>
      <c r="X1615" s="4">
        <f t="shared" si="1622"/>
        <v>2</v>
      </c>
      <c r="Y1615" s="4">
        <f t="shared" si="1622"/>
        <v>4</v>
      </c>
      <c r="Z1615" s="7">
        <f t="shared" si="9"/>
        <v>45211</v>
      </c>
    </row>
    <row r="1616">
      <c r="A1616" s="1" t="s">
        <v>1653</v>
      </c>
      <c r="C1616" s="1">
        <v>5.0</v>
      </c>
      <c r="D1616" s="1">
        <v>4.0</v>
      </c>
      <c r="E1616" s="1">
        <v>20.0</v>
      </c>
      <c r="G1616" s="1" t="s">
        <v>29</v>
      </c>
      <c r="H1616" s="2">
        <v>44967.0</v>
      </c>
      <c r="J1616" s="3">
        <f t="shared" si="2"/>
        <v>5</v>
      </c>
      <c r="K1616" s="4">
        <f t="shared" si="3"/>
        <v>4</v>
      </c>
      <c r="L1616" s="4">
        <f t="shared" si="4"/>
        <v>20</v>
      </c>
      <c r="S1616" s="1" t="s">
        <v>1653</v>
      </c>
      <c r="T1616" s="4" t="str">
        <f t="shared" si="5"/>
        <v>UNKNOWN</v>
      </c>
      <c r="U1616" s="4" t="str">
        <f t="shared" si="6"/>
        <v>In-store</v>
      </c>
      <c r="V1616" s="4" t="str">
        <f t="shared" si="7"/>
        <v>UNKNOWN</v>
      </c>
      <c r="W1616" s="4">
        <f t="shared" ref="W1616:Y1616" si="1623">IF(OR(J1616 = "ERROR", J1616 = ""), "UNKNOWN", J1616)</f>
        <v>5</v>
      </c>
      <c r="X1616" s="4">
        <f t="shared" si="1623"/>
        <v>4</v>
      </c>
      <c r="Y1616" s="4">
        <f t="shared" si="1623"/>
        <v>20</v>
      </c>
      <c r="Z1616" s="5">
        <f t="shared" si="9"/>
        <v>44967</v>
      </c>
    </row>
    <row r="1617">
      <c r="A1617" s="1" t="s">
        <v>1654</v>
      </c>
      <c r="C1617" s="1">
        <v>2.0</v>
      </c>
      <c r="D1617" s="1">
        <v>4.0</v>
      </c>
      <c r="E1617" s="1">
        <v>8.0</v>
      </c>
      <c r="F1617" s="1" t="s">
        <v>28</v>
      </c>
      <c r="G1617" s="1" t="s">
        <v>24</v>
      </c>
      <c r="H1617" s="2">
        <v>45053.0</v>
      </c>
      <c r="J1617" s="3">
        <f t="shared" si="2"/>
        <v>2</v>
      </c>
      <c r="K1617" s="4">
        <f t="shared" si="3"/>
        <v>4</v>
      </c>
      <c r="L1617" s="4">
        <f t="shared" si="4"/>
        <v>8</v>
      </c>
      <c r="S1617" s="1" t="s">
        <v>1654</v>
      </c>
      <c r="T1617" s="4" t="str">
        <f t="shared" si="5"/>
        <v>UNKNOWN</v>
      </c>
      <c r="U1617" s="4" t="str">
        <f t="shared" si="6"/>
        <v>Takeaway</v>
      </c>
      <c r="V1617" s="4" t="str">
        <f t="shared" si="7"/>
        <v>Cash</v>
      </c>
      <c r="W1617" s="4">
        <f t="shared" ref="W1617:Y1617" si="1624">IF(OR(J1617 = "ERROR", J1617 = ""), "UNKNOWN", J1617)</f>
        <v>2</v>
      </c>
      <c r="X1617" s="4">
        <f t="shared" si="1624"/>
        <v>4</v>
      </c>
      <c r="Y1617" s="4">
        <f t="shared" si="1624"/>
        <v>8</v>
      </c>
      <c r="Z1617" s="5">
        <f t="shared" si="9"/>
        <v>45053</v>
      </c>
    </row>
    <row r="1618">
      <c r="A1618" s="1" t="s">
        <v>1655</v>
      </c>
      <c r="B1618" s="1" t="s">
        <v>55</v>
      </c>
      <c r="C1618" s="1">
        <v>2.0</v>
      </c>
      <c r="D1618" s="1">
        <v>3.0</v>
      </c>
      <c r="E1618" s="1">
        <v>6.0</v>
      </c>
      <c r="F1618" s="1" t="s">
        <v>23</v>
      </c>
      <c r="G1618" s="1" t="s">
        <v>24</v>
      </c>
      <c r="H1618" s="2">
        <v>45102.0</v>
      </c>
      <c r="J1618" s="3">
        <f t="shared" si="2"/>
        <v>2</v>
      </c>
      <c r="K1618" s="4">
        <f t="shared" si="3"/>
        <v>3</v>
      </c>
      <c r="L1618" s="4">
        <f t="shared" si="4"/>
        <v>6</v>
      </c>
      <c r="S1618" s="1" t="s">
        <v>1655</v>
      </c>
      <c r="T1618" s="4" t="str">
        <f t="shared" si="5"/>
        <v>Juice</v>
      </c>
      <c r="U1618" s="4" t="str">
        <f t="shared" si="6"/>
        <v>Takeaway</v>
      </c>
      <c r="V1618" s="4" t="str">
        <f t="shared" si="7"/>
        <v>Credit Card</v>
      </c>
      <c r="W1618" s="4">
        <f t="shared" ref="W1618:Y1618" si="1625">IF(OR(J1618 = "ERROR", J1618 = ""), "UNKNOWN", J1618)</f>
        <v>2</v>
      </c>
      <c r="X1618" s="4">
        <f t="shared" si="1625"/>
        <v>3</v>
      </c>
      <c r="Y1618" s="4">
        <f t="shared" si="1625"/>
        <v>6</v>
      </c>
      <c r="Z1618" s="5">
        <f t="shared" si="9"/>
        <v>45102</v>
      </c>
    </row>
    <row r="1619">
      <c r="A1619" s="1" t="s">
        <v>1656</v>
      </c>
      <c r="B1619" s="1" t="s">
        <v>41</v>
      </c>
      <c r="C1619" s="1">
        <v>4.0</v>
      </c>
      <c r="D1619" s="1">
        <v>4.0</v>
      </c>
      <c r="E1619" s="1">
        <v>16.0</v>
      </c>
      <c r="F1619" s="1" t="s">
        <v>39</v>
      </c>
      <c r="J1619" s="3">
        <f t="shared" si="2"/>
        <v>4</v>
      </c>
      <c r="K1619" s="4">
        <f t="shared" si="3"/>
        <v>4</v>
      </c>
      <c r="L1619" s="4">
        <f t="shared" si="4"/>
        <v>16</v>
      </c>
      <c r="S1619" s="1" t="s">
        <v>1656</v>
      </c>
      <c r="T1619" s="4" t="str">
        <f t="shared" si="5"/>
        <v>Smoothie</v>
      </c>
      <c r="U1619" s="4" t="str">
        <f t="shared" si="6"/>
        <v>UNKNOWN</v>
      </c>
      <c r="V1619" s="4" t="str">
        <f t="shared" si="7"/>
        <v>Digital Wallet</v>
      </c>
      <c r="W1619" s="4">
        <f t="shared" ref="W1619:Y1619" si="1626">IF(OR(J1619 = "ERROR", J1619 = ""), "UNKNOWN", J1619)</f>
        <v>4</v>
      </c>
      <c r="X1619" s="4">
        <f t="shared" si="1626"/>
        <v>4</v>
      </c>
      <c r="Y1619" s="4">
        <f t="shared" si="1626"/>
        <v>16</v>
      </c>
      <c r="Z1619" s="4" t="str">
        <f t="shared" si="9"/>
        <v>UNKNOWN</v>
      </c>
    </row>
    <row r="1620">
      <c r="A1620" s="1" t="s">
        <v>1657</v>
      </c>
      <c r="B1620" s="1" t="s">
        <v>22</v>
      </c>
      <c r="C1620" s="1">
        <v>2.0</v>
      </c>
      <c r="D1620" s="1">
        <v>2.0</v>
      </c>
      <c r="E1620" s="1">
        <v>4.0</v>
      </c>
      <c r="G1620" s="1" t="s">
        <v>29</v>
      </c>
      <c r="H1620" s="2">
        <v>45004.0</v>
      </c>
      <c r="J1620" s="3">
        <f t="shared" si="2"/>
        <v>2</v>
      </c>
      <c r="K1620" s="4">
        <f t="shared" si="3"/>
        <v>2</v>
      </c>
      <c r="L1620" s="4">
        <f t="shared" si="4"/>
        <v>4</v>
      </c>
      <c r="S1620" s="1" t="s">
        <v>1657</v>
      </c>
      <c r="T1620" s="4" t="str">
        <f t="shared" si="5"/>
        <v>Coffee</v>
      </c>
      <c r="U1620" s="4" t="str">
        <f t="shared" si="6"/>
        <v>In-store</v>
      </c>
      <c r="V1620" s="4" t="str">
        <f t="shared" si="7"/>
        <v>UNKNOWN</v>
      </c>
      <c r="W1620" s="4">
        <f t="shared" ref="W1620:Y1620" si="1627">IF(OR(J1620 = "ERROR", J1620 = ""), "UNKNOWN", J1620)</f>
        <v>2</v>
      </c>
      <c r="X1620" s="4">
        <f t="shared" si="1627"/>
        <v>2</v>
      </c>
      <c r="Y1620" s="4">
        <f t="shared" si="1627"/>
        <v>4</v>
      </c>
      <c r="Z1620" s="5">
        <f t="shared" si="9"/>
        <v>45004</v>
      </c>
    </row>
    <row r="1621">
      <c r="A1621" s="1" t="s">
        <v>1658</v>
      </c>
      <c r="B1621" s="1" t="s">
        <v>41</v>
      </c>
      <c r="C1621" s="1">
        <v>5.0</v>
      </c>
      <c r="D1621" s="1">
        <v>4.0</v>
      </c>
      <c r="E1621" s="1" t="s">
        <v>30</v>
      </c>
      <c r="F1621" s="1" t="s">
        <v>23</v>
      </c>
      <c r="G1621" s="1" t="s">
        <v>24</v>
      </c>
      <c r="H1621" s="1" t="s">
        <v>25</v>
      </c>
      <c r="J1621" s="3">
        <f t="shared" si="2"/>
        <v>5</v>
      </c>
      <c r="K1621" s="4">
        <f t="shared" si="3"/>
        <v>4</v>
      </c>
      <c r="L1621" s="4">
        <f t="shared" si="4"/>
        <v>20</v>
      </c>
      <c r="S1621" s="1" t="s">
        <v>1658</v>
      </c>
      <c r="T1621" s="4" t="str">
        <f t="shared" si="5"/>
        <v>Smoothie</v>
      </c>
      <c r="U1621" s="4" t="str">
        <f t="shared" si="6"/>
        <v>Takeaway</v>
      </c>
      <c r="V1621" s="4" t="str">
        <f t="shared" si="7"/>
        <v>Credit Card</v>
      </c>
      <c r="W1621" s="4">
        <f t="shared" ref="W1621:Y1621" si="1628">IF(OR(J1621 = "ERROR", J1621 = ""), "UNKNOWN", J1621)</f>
        <v>5</v>
      </c>
      <c r="X1621" s="4">
        <f t="shared" si="1628"/>
        <v>4</v>
      </c>
      <c r="Y1621" s="4">
        <f t="shared" si="1628"/>
        <v>20</v>
      </c>
      <c r="Z1621" s="4" t="str">
        <f t="shared" si="9"/>
        <v>UNKNOWN</v>
      </c>
    </row>
    <row r="1622">
      <c r="A1622" s="1" t="s">
        <v>1659</v>
      </c>
      <c r="B1622" s="1" t="s">
        <v>32</v>
      </c>
      <c r="C1622" s="1">
        <v>1.0</v>
      </c>
      <c r="D1622" s="1">
        <v>1.0</v>
      </c>
      <c r="E1622" s="1">
        <v>1.0</v>
      </c>
      <c r="G1622" s="1" t="s">
        <v>24</v>
      </c>
      <c r="H1622" s="2">
        <v>45236.0</v>
      </c>
      <c r="J1622" s="3">
        <f t="shared" si="2"/>
        <v>1</v>
      </c>
      <c r="K1622" s="4">
        <f t="shared" si="3"/>
        <v>1</v>
      </c>
      <c r="L1622" s="4">
        <f t="shared" si="4"/>
        <v>1</v>
      </c>
      <c r="S1622" s="1" t="s">
        <v>1659</v>
      </c>
      <c r="T1622" s="4" t="str">
        <f t="shared" si="5"/>
        <v>Cookie</v>
      </c>
      <c r="U1622" s="4" t="str">
        <f t="shared" si="6"/>
        <v>Takeaway</v>
      </c>
      <c r="V1622" s="4" t="str">
        <f t="shared" si="7"/>
        <v>UNKNOWN</v>
      </c>
      <c r="W1622" s="4">
        <f t="shared" ref="W1622:Y1622" si="1629">IF(OR(J1622 = "ERROR", J1622 = ""), "UNKNOWN", J1622)</f>
        <v>1</v>
      </c>
      <c r="X1622" s="4">
        <f t="shared" si="1629"/>
        <v>1</v>
      </c>
      <c r="Y1622" s="4">
        <f t="shared" si="1629"/>
        <v>1</v>
      </c>
      <c r="Z1622" s="5">
        <f t="shared" si="9"/>
        <v>45236</v>
      </c>
    </row>
    <row r="1623">
      <c r="A1623" s="1" t="s">
        <v>1660</v>
      </c>
      <c r="B1623" s="1" t="s">
        <v>36</v>
      </c>
      <c r="C1623" s="1">
        <v>5.0</v>
      </c>
      <c r="D1623" s="1">
        <v>5.0</v>
      </c>
      <c r="E1623" s="1">
        <v>25.0</v>
      </c>
      <c r="F1623" s="1" t="s">
        <v>23</v>
      </c>
      <c r="G1623" s="1" t="s">
        <v>24</v>
      </c>
      <c r="H1623" s="2">
        <v>45065.0</v>
      </c>
      <c r="J1623" s="3">
        <f t="shared" si="2"/>
        <v>5</v>
      </c>
      <c r="K1623" s="4">
        <f t="shared" si="3"/>
        <v>5</v>
      </c>
      <c r="L1623" s="4">
        <f t="shared" si="4"/>
        <v>25</v>
      </c>
      <c r="S1623" s="1" t="s">
        <v>1660</v>
      </c>
      <c r="T1623" s="4" t="str">
        <f t="shared" si="5"/>
        <v>Salad</v>
      </c>
      <c r="U1623" s="4" t="str">
        <f t="shared" si="6"/>
        <v>Takeaway</v>
      </c>
      <c r="V1623" s="4" t="str">
        <f t="shared" si="7"/>
        <v>Credit Card</v>
      </c>
      <c r="W1623" s="4">
        <f t="shared" ref="W1623:Y1623" si="1630">IF(OR(J1623 = "ERROR", J1623 = ""), "UNKNOWN", J1623)</f>
        <v>5</v>
      </c>
      <c r="X1623" s="4">
        <f t="shared" si="1630"/>
        <v>5</v>
      </c>
      <c r="Y1623" s="4">
        <f t="shared" si="1630"/>
        <v>25</v>
      </c>
      <c r="Z1623" s="5">
        <f t="shared" si="9"/>
        <v>45065</v>
      </c>
    </row>
    <row r="1624">
      <c r="A1624" s="1" t="s">
        <v>1661</v>
      </c>
      <c r="B1624" s="1" t="s">
        <v>36</v>
      </c>
      <c r="C1624" s="1">
        <v>5.0</v>
      </c>
      <c r="D1624" s="1">
        <v>5.0</v>
      </c>
      <c r="E1624" s="1">
        <v>25.0</v>
      </c>
      <c r="G1624" s="1" t="s">
        <v>29</v>
      </c>
      <c r="H1624" s="2">
        <v>45261.0</v>
      </c>
      <c r="J1624" s="3">
        <f t="shared" si="2"/>
        <v>5</v>
      </c>
      <c r="K1624" s="4">
        <f t="shared" si="3"/>
        <v>5</v>
      </c>
      <c r="L1624" s="4">
        <f t="shared" si="4"/>
        <v>25</v>
      </c>
      <c r="S1624" s="1" t="s">
        <v>1661</v>
      </c>
      <c r="T1624" s="4" t="str">
        <f t="shared" si="5"/>
        <v>Salad</v>
      </c>
      <c r="U1624" s="4" t="str">
        <f t="shared" si="6"/>
        <v>In-store</v>
      </c>
      <c r="V1624" s="4" t="str">
        <f t="shared" si="7"/>
        <v>UNKNOWN</v>
      </c>
      <c r="W1624" s="4">
        <f t="shared" ref="W1624:Y1624" si="1631">IF(OR(J1624 = "ERROR", J1624 = ""), "UNKNOWN", J1624)</f>
        <v>5</v>
      </c>
      <c r="X1624" s="4">
        <f t="shared" si="1631"/>
        <v>5</v>
      </c>
      <c r="Y1624" s="4">
        <f t="shared" si="1631"/>
        <v>25</v>
      </c>
      <c r="Z1624" s="5">
        <f t="shared" si="9"/>
        <v>45261</v>
      </c>
    </row>
    <row r="1625">
      <c r="A1625" s="1" t="s">
        <v>1662</v>
      </c>
      <c r="B1625" s="1" t="s">
        <v>81</v>
      </c>
      <c r="C1625" s="1">
        <v>5.0</v>
      </c>
      <c r="D1625" s="1">
        <v>1.5</v>
      </c>
      <c r="E1625" s="1">
        <v>7.5</v>
      </c>
      <c r="F1625" s="1" t="s">
        <v>28</v>
      </c>
      <c r="G1625" s="1" t="s">
        <v>29</v>
      </c>
      <c r="H1625" s="2">
        <v>45089.0</v>
      </c>
      <c r="J1625" s="3">
        <f t="shared" si="2"/>
        <v>5</v>
      </c>
      <c r="K1625" s="4">
        <f t="shared" si="3"/>
        <v>1.5</v>
      </c>
      <c r="L1625" s="4">
        <f t="shared" si="4"/>
        <v>7.5</v>
      </c>
      <c r="S1625" s="1" t="s">
        <v>1662</v>
      </c>
      <c r="T1625" s="4" t="str">
        <f t="shared" si="5"/>
        <v>Tea</v>
      </c>
      <c r="U1625" s="4" t="str">
        <f t="shared" si="6"/>
        <v>In-store</v>
      </c>
      <c r="V1625" s="4" t="str">
        <f t="shared" si="7"/>
        <v>Cash</v>
      </c>
      <c r="W1625" s="4">
        <f t="shared" ref="W1625:Y1625" si="1632">IF(OR(J1625 = "ERROR", J1625 = ""), "UNKNOWN", J1625)</f>
        <v>5</v>
      </c>
      <c r="X1625" s="4">
        <f t="shared" si="1632"/>
        <v>1.5</v>
      </c>
      <c r="Y1625" s="4">
        <f t="shared" si="1632"/>
        <v>7.5</v>
      </c>
      <c r="Z1625" s="5">
        <f t="shared" si="9"/>
        <v>45089</v>
      </c>
    </row>
    <row r="1626">
      <c r="A1626" s="1" t="s">
        <v>1663</v>
      </c>
      <c r="B1626" s="1" t="s">
        <v>81</v>
      </c>
      <c r="C1626" s="1">
        <v>5.0</v>
      </c>
      <c r="D1626" s="1">
        <v>1.5</v>
      </c>
      <c r="E1626" s="1">
        <v>7.5</v>
      </c>
      <c r="F1626" s="1" t="s">
        <v>23</v>
      </c>
      <c r="H1626" s="6">
        <v>45256.0</v>
      </c>
      <c r="J1626" s="3">
        <f t="shared" si="2"/>
        <v>5</v>
      </c>
      <c r="K1626" s="4">
        <f t="shared" si="3"/>
        <v>1.5</v>
      </c>
      <c r="L1626" s="4">
        <f t="shared" si="4"/>
        <v>7.5</v>
      </c>
      <c r="S1626" s="1" t="s">
        <v>1663</v>
      </c>
      <c r="T1626" s="4" t="str">
        <f t="shared" si="5"/>
        <v>Tea</v>
      </c>
      <c r="U1626" s="4" t="str">
        <f t="shared" si="6"/>
        <v>UNKNOWN</v>
      </c>
      <c r="V1626" s="4" t="str">
        <f t="shared" si="7"/>
        <v>Credit Card</v>
      </c>
      <c r="W1626" s="4">
        <f t="shared" ref="W1626:Y1626" si="1633">IF(OR(J1626 = "ERROR", J1626 = ""), "UNKNOWN", J1626)</f>
        <v>5</v>
      </c>
      <c r="X1626" s="4">
        <f t="shared" si="1633"/>
        <v>1.5</v>
      </c>
      <c r="Y1626" s="4">
        <f t="shared" si="1633"/>
        <v>7.5</v>
      </c>
      <c r="Z1626" s="7">
        <f t="shared" si="9"/>
        <v>45256</v>
      </c>
    </row>
    <row r="1627">
      <c r="A1627" s="1" t="s">
        <v>1664</v>
      </c>
      <c r="B1627" s="1" t="s">
        <v>81</v>
      </c>
      <c r="C1627" s="1">
        <v>2.0</v>
      </c>
      <c r="D1627" s="1">
        <v>1.5</v>
      </c>
      <c r="E1627" s="1">
        <v>3.0</v>
      </c>
      <c r="G1627" s="1" t="s">
        <v>29</v>
      </c>
      <c r="H1627" s="2">
        <v>45238.0</v>
      </c>
      <c r="J1627" s="3">
        <f t="shared" si="2"/>
        <v>2</v>
      </c>
      <c r="K1627" s="4">
        <f t="shared" si="3"/>
        <v>1.5</v>
      </c>
      <c r="L1627" s="4">
        <f t="shared" si="4"/>
        <v>3</v>
      </c>
      <c r="S1627" s="1" t="s">
        <v>1664</v>
      </c>
      <c r="T1627" s="4" t="str">
        <f t="shared" si="5"/>
        <v>Tea</v>
      </c>
      <c r="U1627" s="4" t="str">
        <f t="shared" si="6"/>
        <v>In-store</v>
      </c>
      <c r="V1627" s="4" t="str">
        <f t="shared" si="7"/>
        <v>UNKNOWN</v>
      </c>
      <c r="W1627" s="4">
        <f t="shared" ref="W1627:Y1627" si="1634">IF(OR(J1627 = "ERROR", J1627 = ""), "UNKNOWN", J1627)</f>
        <v>2</v>
      </c>
      <c r="X1627" s="4">
        <f t="shared" si="1634"/>
        <v>1.5</v>
      </c>
      <c r="Y1627" s="4">
        <f t="shared" si="1634"/>
        <v>3</v>
      </c>
      <c r="Z1627" s="5">
        <f t="shared" si="9"/>
        <v>45238</v>
      </c>
    </row>
    <row r="1628">
      <c r="A1628" s="1" t="s">
        <v>1665</v>
      </c>
      <c r="B1628" s="1" t="s">
        <v>41</v>
      </c>
      <c r="C1628" s="1">
        <v>2.0</v>
      </c>
      <c r="D1628" s="1">
        <v>4.0</v>
      </c>
      <c r="E1628" s="1">
        <v>8.0</v>
      </c>
      <c r="F1628" s="1" t="s">
        <v>39</v>
      </c>
      <c r="G1628" s="1" t="s">
        <v>29</v>
      </c>
      <c r="H1628" s="2">
        <v>45191.0</v>
      </c>
      <c r="J1628" s="3">
        <f t="shared" si="2"/>
        <v>2</v>
      </c>
      <c r="K1628" s="4">
        <f t="shared" si="3"/>
        <v>4</v>
      </c>
      <c r="L1628" s="4">
        <f t="shared" si="4"/>
        <v>8</v>
      </c>
      <c r="S1628" s="1" t="s">
        <v>1665</v>
      </c>
      <c r="T1628" s="4" t="str">
        <f t="shared" si="5"/>
        <v>Smoothie</v>
      </c>
      <c r="U1628" s="4" t="str">
        <f t="shared" si="6"/>
        <v>In-store</v>
      </c>
      <c r="V1628" s="4" t="str">
        <f t="shared" si="7"/>
        <v>Digital Wallet</v>
      </c>
      <c r="W1628" s="4">
        <f t="shared" ref="W1628:Y1628" si="1635">IF(OR(J1628 = "ERROR", J1628 = ""), "UNKNOWN", J1628)</f>
        <v>2</v>
      </c>
      <c r="X1628" s="4">
        <f t="shared" si="1635"/>
        <v>4</v>
      </c>
      <c r="Y1628" s="4">
        <f t="shared" si="1635"/>
        <v>8</v>
      </c>
      <c r="Z1628" s="5">
        <f t="shared" si="9"/>
        <v>45191</v>
      </c>
    </row>
    <row r="1629">
      <c r="A1629" s="1" t="s">
        <v>1666</v>
      </c>
      <c r="B1629" s="1" t="s">
        <v>55</v>
      </c>
      <c r="C1629" s="1">
        <v>3.0</v>
      </c>
      <c r="D1629" s="1">
        <v>3.0</v>
      </c>
      <c r="E1629" s="1">
        <v>9.0</v>
      </c>
      <c r="F1629" s="1" t="s">
        <v>39</v>
      </c>
      <c r="H1629" s="2">
        <v>45269.0</v>
      </c>
      <c r="J1629" s="3">
        <f t="shared" si="2"/>
        <v>3</v>
      </c>
      <c r="K1629" s="4">
        <f t="shared" si="3"/>
        <v>3</v>
      </c>
      <c r="L1629" s="4">
        <f t="shared" si="4"/>
        <v>9</v>
      </c>
      <c r="S1629" s="1" t="s">
        <v>1666</v>
      </c>
      <c r="T1629" s="4" t="str">
        <f t="shared" si="5"/>
        <v>Juice</v>
      </c>
      <c r="U1629" s="4" t="str">
        <f t="shared" si="6"/>
        <v>UNKNOWN</v>
      </c>
      <c r="V1629" s="4" t="str">
        <f t="shared" si="7"/>
        <v>Digital Wallet</v>
      </c>
      <c r="W1629" s="4">
        <f t="shared" ref="W1629:Y1629" si="1636">IF(OR(J1629 = "ERROR", J1629 = ""), "UNKNOWN", J1629)</f>
        <v>3</v>
      </c>
      <c r="X1629" s="4">
        <f t="shared" si="1636"/>
        <v>3</v>
      </c>
      <c r="Y1629" s="4">
        <f t="shared" si="1636"/>
        <v>9</v>
      </c>
      <c r="Z1629" s="5">
        <f t="shared" si="9"/>
        <v>45269</v>
      </c>
    </row>
    <row r="1630">
      <c r="A1630" s="1" t="s">
        <v>1667</v>
      </c>
      <c r="B1630" s="1" t="s">
        <v>44</v>
      </c>
      <c r="C1630" s="1">
        <v>3.0</v>
      </c>
      <c r="D1630" s="1">
        <v>4.0</v>
      </c>
      <c r="E1630" s="1">
        <v>12.0</v>
      </c>
      <c r="F1630" s="1" t="s">
        <v>23</v>
      </c>
      <c r="H1630" s="2">
        <v>45153.0</v>
      </c>
      <c r="J1630" s="3">
        <f t="shared" si="2"/>
        <v>3</v>
      </c>
      <c r="K1630" s="4">
        <f t="shared" si="3"/>
        <v>4</v>
      </c>
      <c r="L1630" s="4">
        <f t="shared" si="4"/>
        <v>12</v>
      </c>
      <c r="S1630" s="1" t="s">
        <v>1667</v>
      </c>
      <c r="T1630" s="4" t="str">
        <f t="shared" si="5"/>
        <v>Sandwich</v>
      </c>
      <c r="U1630" s="4" t="str">
        <f t="shared" si="6"/>
        <v>UNKNOWN</v>
      </c>
      <c r="V1630" s="4" t="str">
        <f t="shared" si="7"/>
        <v>Credit Card</v>
      </c>
      <c r="W1630" s="4">
        <f t="shared" ref="W1630:Y1630" si="1637">IF(OR(J1630 = "ERROR", J1630 = ""), "UNKNOWN", J1630)</f>
        <v>3</v>
      </c>
      <c r="X1630" s="4">
        <f t="shared" si="1637"/>
        <v>4</v>
      </c>
      <c r="Y1630" s="4">
        <f t="shared" si="1637"/>
        <v>12</v>
      </c>
      <c r="Z1630" s="5">
        <f t="shared" si="9"/>
        <v>45153</v>
      </c>
    </row>
    <row r="1631">
      <c r="A1631" s="1" t="s">
        <v>1668</v>
      </c>
      <c r="B1631" s="1" t="s">
        <v>25</v>
      </c>
      <c r="C1631" s="1">
        <v>4.0</v>
      </c>
      <c r="D1631" s="1">
        <v>4.0</v>
      </c>
      <c r="E1631" s="1">
        <v>16.0</v>
      </c>
      <c r="F1631" s="1" t="s">
        <v>23</v>
      </c>
      <c r="H1631" s="2">
        <v>45161.0</v>
      </c>
      <c r="J1631" s="3">
        <f t="shared" si="2"/>
        <v>4</v>
      </c>
      <c r="K1631" s="4">
        <f t="shared" si="3"/>
        <v>4</v>
      </c>
      <c r="L1631" s="4">
        <f t="shared" si="4"/>
        <v>16</v>
      </c>
      <c r="S1631" s="1" t="s">
        <v>1668</v>
      </c>
      <c r="T1631" s="4" t="str">
        <f t="shared" si="5"/>
        <v>UNKNOWN</v>
      </c>
      <c r="U1631" s="4" t="str">
        <f t="shared" si="6"/>
        <v>UNKNOWN</v>
      </c>
      <c r="V1631" s="4" t="str">
        <f t="shared" si="7"/>
        <v>Credit Card</v>
      </c>
      <c r="W1631" s="4">
        <f t="shared" ref="W1631:Y1631" si="1638">IF(OR(J1631 = "ERROR", J1631 = ""), "UNKNOWN", J1631)</f>
        <v>4</v>
      </c>
      <c r="X1631" s="4">
        <f t="shared" si="1638"/>
        <v>4</v>
      </c>
      <c r="Y1631" s="4">
        <f t="shared" si="1638"/>
        <v>16</v>
      </c>
      <c r="Z1631" s="5">
        <f t="shared" si="9"/>
        <v>45161</v>
      </c>
    </row>
    <row r="1632">
      <c r="A1632" s="1" t="s">
        <v>1669</v>
      </c>
      <c r="B1632" s="1" t="s">
        <v>81</v>
      </c>
      <c r="C1632" s="1">
        <v>2.0</v>
      </c>
      <c r="D1632" s="1">
        <v>1.5</v>
      </c>
      <c r="E1632" s="1">
        <v>3.0</v>
      </c>
      <c r="F1632" s="1" t="s">
        <v>39</v>
      </c>
      <c r="G1632" s="1" t="s">
        <v>25</v>
      </c>
      <c r="H1632" s="2">
        <v>45022.0</v>
      </c>
      <c r="J1632" s="3">
        <f t="shared" si="2"/>
        <v>2</v>
      </c>
      <c r="K1632" s="4">
        <f t="shared" si="3"/>
        <v>1.5</v>
      </c>
      <c r="L1632" s="4">
        <f t="shared" si="4"/>
        <v>3</v>
      </c>
      <c r="S1632" s="1" t="s">
        <v>1669</v>
      </c>
      <c r="T1632" s="4" t="str">
        <f t="shared" si="5"/>
        <v>Tea</v>
      </c>
      <c r="U1632" s="4" t="str">
        <f t="shared" si="6"/>
        <v>UNKNOWN</v>
      </c>
      <c r="V1632" s="4" t="str">
        <f t="shared" si="7"/>
        <v>Digital Wallet</v>
      </c>
      <c r="W1632" s="4">
        <f t="shared" ref="W1632:Y1632" si="1639">IF(OR(J1632 = "ERROR", J1632 = ""), "UNKNOWN", J1632)</f>
        <v>2</v>
      </c>
      <c r="X1632" s="4">
        <f t="shared" si="1639"/>
        <v>1.5</v>
      </c>
      <c r="Y1632" s="4">
        <f t="shared" si="1639"/>
        <v>3</v>
      </c>
      <c r="Z1632" s="5">
        <f t="shared" si="9"/>
        <v>45022</v>
      </c>
    </row>
    <row r="1633">
      <c r="A1633" s="1" t="s">
        <v>1670</v>
      </c>
      <c r="B1633" s="1" t="s">
        <v>41</v>
      </c>
      <c r="C1633" s="1">
        <v>5.0</v>
      </c>
      <c r="D1633" s="1">
        <v>4.0</v>
      </c>
      <c r="E1633" s="1" t="s">
        <v>25</v>
      </c>
      <c r="F1633" s="1" t="s">
        <v>23</v>
      </c>
      <c r="G1633" s="1" t="s">
        <v>24</v>
      </c>
      <c r="H1633" s="2">
        <v>45023.0</v>
      </c>
      <c r="J1633" s="3">
        <f t="shared" si="2"/>
        <v>5</v>
      </c>
      <c r="K1633" s="4">
        <f t="shared" si="3"/>
        <v>4</v>
      </c>
      <c r="L1633" s="4">
        <f t="shared" si="4"/>
        <v>20</v>
      </c>
      <c r="S1633" s="1" t="s">
        <v>1670</v>
      </c>
      <c r="T1633" s="4" t="str">
        <f t="shared" si="5"/>
        <v>Smoothie</v>
      </c>
      <c r="U1633" s="4" t="str">
        <f t="shared" si="6"/>
        <v>Takeaway</v>
      </c>
      <c r="V1633" s="4" t="str">
        <f t="shared" si="7"/>
        <v>Credit Card</v>
      </c>
      <c r="W1633" s="4">
        <f t="shared" ref="W1633:Y1633" si="1640">IF(OR(J1633 = "ERROR", J1633 = ""), "UNKNOWN", J1633)</f>
        <v>5</v>
      </c>
      <c r="X1633" s="4">
        <f t="shared" si="1640"/>
        <v>4</v>
      </c>
      <c r="Y1633" s="4">
        <f t="shared" si="1640"/>
        <v>20</v>
      </c>
      <c r="Z1633" s="5">
        <f t="shared" si="9"/>
        <v>45023</v>
      </c>
    </row>
    <row r="1634">
      <c r="A1634" s="1" t="s">
        <v>1671</v>
      </c>
      <c r="B1634" s="1" t="s">
        <v>32</v>
      </c>
      <c r="C1634" s="1">
        <v>4.0</v>
      </c>
      <c r="D1634" s="1">
        <v>1.0</v>
      </c>
      <c r="E1634" s="1">
        <v>4.0</v>
      </c>
      <c r="F1634" s="1" t="s">
        <v>28</v>
      </c>
      <c r="G1634" s="1" t="s">
        <v>24</v>
      </c>
      <c r="H1634" s="2">
        <v>45187.0</v>
      </c>
      <c r="J1634" s="3">
        <f t="shared" si="2"/>
        <v>4</v>
      </c>
      <c r="K1634" s="4">
        <f t="shared" si="3"/>
        <v>1</v>
      </c>
      <c r="L1634" s="4">
        <f t="shared" si="4"/>
        <v>4</v>
      </c>
      <c r="S1634" s="1" t="s">
        <v>1671</v>
      </c>
      <c r="T1634" s="4" t="str">
        <f t="shared" si="5"/>
        <v>Cookie</v>
      </c>
      <c r="U1634" s="4" t="str">
        <f t="shared" si="6"/>
        <v>Takeaway</v>
      </c>
      <c r="V1634" s="4" t="str">
        <f t="shared" si="7"/>
        <v>Cash</v>
      </c>
      <c r="W1634" s="4">
        <f t="shared" ref="W1634:Y1634" si="1641">IF(OR(J1634 = "ERROR", J1634 = ""), "UNKNOWN", J1634)</f>
        <v>4</v>
      </c>
      <c r="X1634" s="4">
        <f t="shared" si="1641"/>
        <v>1</v>
      </c>
      <c r="Y1634" s="4">
        <f t="shared" si="1641"/>
        <v>4</v>
      </c>
      <c r="Z1634" s="5">
        <f t="shared" si="9"/>
        <v>45187</v>
      </c>
    </row>
    <row r="1635">
      <c r="A1635" s="1" t="s">
        <v>1672</v>
      </c>
      <c r="B1635" s="1" t="s">
        <v>36</v>
      </c>
      <c r="C1635" s="1">
        <v>5.0</v>
      </c>
      <c r="D1635" s="1">
        <v>5.0</v>
      </c>
      <c r="E1635" s="1">
        <v>25.0</v>
      </c>
      <c r="F1635" s="1" t="s">
        <v>25</v>
      </c>
      <c r="H1635" s="2">
        <v>44946.0</v>
      </c>
      <c r="J1635" s="3">
        <f t="shared" si="2"/>
        <v>5</v>
      </c>
      <c r="K1635" s="4">
        <f t="shared" si="3"/>
        <v>5</v>
      </c>
      <c r="L1635" s="4">
        <f t="shared" si="4"/>
        <v>25</v>
      </c>
      <c r="S1635" s="1" t="s">
        <v>1672</v>
      </c>
      <c r="T1635" s="4" t="str">
        <f t="shared" si="5"/>
        <v>Salad</v>
      </c>
      <c r="U1635" s="4" t="str">
        <f t="shared" si="6"/>
        <v>UNKNOWN</v>
      </c>
      <c r="V1635" s="4" t="str">
        <f t="shared" si="7"/>
        <v>UNKNOWN</v>
      </c>
      <c r="W1635" s="4">
        <f t="shared" ref="W1635:Y1635" si="1642">IF(OR(J1635 = "ERROR", J1635 = ""), "UNKNOWN", J1635)</f>
        <v>5</v>
      </c>
      <c r="X1635" s="4">
        <f t="shared" si="1642"/>
        <v>5</v>
      </c>
      <c r="Y1635" s="4">
        <f t="shared" si="1642"/>
        <v>25</v>
      </c>
      <c r="Z1635" s="5">
        <f t="shared" si="9"/>
        <v>44946</v>
      </c>
    </row>
    <row r="1636">
      <c r="A1636" s="1" t="s">
        <v>1673</v>
      </c>
      <c r="B1636" s="1" t="s">
        <v>36</v>
      </c>
      <c r="C1636" s="1">
        <v>4.0</v>
      </c>
      <c r="D1636" s="1">
        <v>5.0</v>
      </c>
      <c r="E1636" s="1">
        <v>20.0</v>
      </c>
      <c r="G1636" s="1" t="s">
        <v>29</v>
      </c>
      <c r="H1636" s="2">
        <v>45238.0</v>
      </c>
      <c r="J1636" s="3">
        <f t="shared" si="2"/>
        <v>4</v>
      </c>
      <c r="K1636" s="4">
        <f t="shared" si="3"/>
        <v>5</v>
      </c>
      <c r="L1636" s="4">
        <f t="shared" si="4"/>
        <v>20</v>
      </c>
      <c r="S1636" s="1" t="s">
        <v>1673</v>
      </c>
      <c r="T1636" s="4" t="str">
        <f t="shared" si="5"/>
        <v>Salad</v>
      </c>
      <c r="U1636" s="4" t="str">
        <f t="shared" si="6"/>
        <v>In-store</v>
      </c>
      <c r="V1636" s="4" t="str">
        <f t="shared" si="7"/>
        <v>UNKNOWN</v>
      </c>
      <c r="W1636" s="4">
        <f t="shared" ref="W1636:Y1636" si="1643">IF(OR(J1636 = "ERROR", J1636 = ""), "UNKNOWN", J1636)</f>
        <v>4</v>
      </c>
      <c r="X1636" s="4">
        <f t="shared" si="1643"/>
        <v>5</v>
      </c>
      <c r="Y1636" s="4">
        <f t="shared" si="1643"/>
        <v>20</v>
      </c>
      <c r="Z1636" s="5">
        <f t="shared" si="9"/>
        <v>45238</v>
      </c>
    </row>
    <row r="1637">
      <c r="A1637" s="1" t="s">
        <v>1674</v>
      </c>
      <c r="B1637" s="1" t="s">
        <v>81</v>
      </c>
      <c r="C1637" s="1">
        <v>2.0</v>
      </c>
      <c r="D1637" s="1">
        <v>1.5</v>
      </c>
      <c r="E1637" s="1">
        <v>3.0</v>
      </c>
      <c r="F1637" s="1" t="s">
        <v>23</v>
      </c>
      <c r="H1637" s="2">
        <v>44935.0</v>
      </c>
      <c r="J1637" s="3">
        <f t="shared" si="2"/>
        <v>2</v>
      </c>
      <c r="K1637" s="4">
        <f t="shared" si="3"/>
        <v>1.5</v>
      </c>
      <c r="L1637" s="4">
        <f t="shared" si="4"/>
        <v>3</v>
      </c>
      <c r="S1637" s="1" t="s">
        <v>1674</v>
      </c>
      <c r="T1637" s="4" t="str">
        <f t="shared" si="5"/>
        <v>Tea</v>
      </c>
      <c r="U1637" s="4" t="str">
        <f t="shared" si="6"/>
        <v>UNKNOWN</v>
      </c>
      <c r="V1637" s="4" t="str">
        <f t="shared" si="7"/>
        <v>Credit Card</v>
      </c>
      <c r="W1637" s="4">
        <f t="shared" ref="W1637:Y1637" si="1644">IF(OR(J1637 = "ERROR", J1637 = ""), "UNKNOWN", J1637)</f>
        <v>2</v>
      </c>
      <c r="X1637" s="4">
        <f t="shared" si="1644"/>
        <v>1.5</v>
      </c>
      <c r="Y1637" s="4">
        <f t="shared" si="1644"/>
        <v>3</v>
      </c>
      <c r="Z1637" s="5">
        <f t="shared" si="9"/>
        <v>44935</v>
      </c>
    </row>
    <row r="1638">
      <c r="A1638" s="1" t="s">
        <v>1675</v>
      </c>
      <c r="B1638" s="1" t="s">
        <v>44</v>
      </c>
      <c r="C1638" s="1">
        <v>5.0</v>
      </c>
      <c r="D1638" s="1">
        <v>4.0</v>
      </c>
      <c r="E1638" s="1">
        <v>20.0</v>
      </c>
      <c r="F1638" s="1" t="s">
        <v>28</v>
      </c>
      <c r="G1638" s="1" t="s">
        <v>29</v>
      </c>
      <c r="H1638" s="6">
        <v>45230.0</v>
      </c>
      <c r="J1638" s="3">
        <f t="shared" si="2"/>
        <v>5</v>
      </c>
      <c r="K1638" s="4">
        <f t="shared" si="3"/>
        <v>4</v>
      </c>
      <c r="L1638" s="4">
        <f t="shared" si="4"/>
        <v>20</v>
      </c>
      <c r="S1638" s="1" t="s">
        <v>1675</v>
      </c>
      <c r="T1638" s="4" t="str">
        <f t="shared" si="5"/>
        <v>Sandwich</v>
      </c>
      <c r="U1638" s="4" t="str">
        <f t="shared" si="6"/>
        <v>In-store</v>
      </c>
      <c r="V1638" s="4" t="str">
        <f t="shared" si="7"/>
        <v>Cash</v>
      </c>
      <c r="W1638" s="4">
        <f t="shared" ref="W1638:Y1638" si="1645">IF(OR(J1638 = "ERROR", J1638 = ""), "UNKNOWN", J1638)</f>
        <v>5</v>
      </c>
      <c r="X1638" s="4">
        <f t="shared" si="1645"/>
        <v>4</v>
      </c>
      <c r="Y1638" s="4">
        <f t="shared" si="1645"/>
        <v>20</v>
      </c>
      <c r="Z1638" s="7">
        <f t="shared" si="9"/>
        <v>45230</v>
      </c>
    </row>
    <row r="1639">
      <c r="A1639" s="1" t="s">
        <v>1676</v>
      </c>
      <c r="B1639" s="1" t="s">
        <v>81</v>
      </c>
      <c r="C1639" s="1">
        <v>5.0</v>
      </c>
      <c r="D1639" s="1">
        <v>1.5</v>
      </c>
      <c r="E1639" s="1">
        <v>7.5</v>
      </c>
      <c r="F1639" s="1" t="s">
        <v>28</v>
      </c>
      <c r="G1639" s="1" t="s">
        <v>24</v>
      </c>
      <c r="H1639" s="2">
        <v>45050.0</v>
      </c>
      <c r="J1639" s="3">
        <f t="shared" si="2"/>
        <v>5</v>
      </c>
      <c r="K1639" s="4">
        <f t="shared" si="3"/>
        <v>1.5</v>
      </c>
      <c r="L1639" s="4">
        <f t="shared" si="4"/>
        <v>7.5</v>
      </c>
      <c r="S1639" s="1" t="s">
        <v>1676</v>
      </c>
      <c r="T1639" s="4" t="str">
        <f t="shared" si="5"/>
        <v>Tea</v>
      </c>
      <c r="U1639" s="4" t="str">
        <f t="shared" si="6"/>
        <v>Takeaway</v>
      </c>
      <c r="V1639" s="4" t="str">
        <f t="shared" si="7"/>
        <v>Cash</v>
      </c>
      <c r="W1639" s="4">
        <f t="shared" ref="W1639:Y1639" si="1646">IF(OR(J1639 = "ERROR", J1639 = ""), "UNKNOWN", J1639)</f>
        <v>5</v>
      </c>
      <c r="X1639" s="4">
        <f t="shared" si="1646"/>
        <v>1.5</v>
      </c>
      <c r="Y1639" s="4">
        <f t="shared" si="1646"/>
        <v>7.5</v>
      </c>
      <c r="Z1639" s="5">
        <f t="shared" si="9"/>
        <v>45050</v>
      </c>
    </row>
    <row r="1640">
      <c r="A1640" s="1" t="s">
        <v>1677</v>
      </c>
      <c r="B1640" s="1" t="s">
        <v>30</v>
      </c>
      <c r="C1640" s="1">
        <v>2.0</v>
      </c>
      <c r="D1640" s="1">
        <v>5.0</v>
      </c>
      <c r="E1640" s="1">
        <v>10.0</v>
      </c>
      <c r="F1640" s="1" t="s">
        <v>39</v>
      </c>
      <c r="G1640" s="1" t="s">
        <v>24</v>
      </c>
      <c r="H1640" s="2">
        <v>45159.0</v>
      </c>
      <c r="J1640" s="3">
        <f t="shared" si="2"/>
        <v>2</v>
      </c>
      <c r="K1640" s="4">
        <f t="shared" si="3"/>
        <v>5</v>
      </c>
      <c r="L1640" s="4">
        <f t="shared" si="4"/>
        <v>10</v>
      </c>
      <c r="S1640" s="1" t="s">
        <v>1677</v>
      </c>
      <c r="T1640" s="4" t="str">
        <f t="shared" si="5"/>
        <v>UNKNOWN</v>
      </c>
      <c r="U1640" s="4" t="str">
        <f t="shared" si="6"/>
        <v>Takeaway</v>
      </c>
      <c r="V1640" s="4" t="str">
        <f t="shared" si="7"/>
        <v>Digital Wallet</v>
      </c>
      <c r="W1640" s="4">
        <f t="shared" ref="W1640:Y1640" si="1647">IF(OR(J1640 = "ERROR", J1640 = ""), "UNKNOWN", J1640)</f>
        <v>2</v>
      </c>
      <c r="X1640" s="4">
        <f t="shared" si="1647"/>
        <v>5</v>
      </c>
      <c r="Y1640" s="4">
        <f t="shared" si="1647"/>
        <v>10</v>
      </c>
      <c r="Z1640" s="5">
        <f t="shared" si="9"/>
        <v>45159</v>
      </c>
    </row>
    <row r="1641">
      <c r="A1641" s="1" t="s">
        <v>1678</v>
      </c>
      <c r="B1641" s="1" t="s">
        <v>41</v>
      </c>
      <c r="C1641" s="1">
        <v>1.0</v>
      </c>
      <c r="D1641" s="1">
        <v>4.0</v>
      </c>
      <c r="E1641" s="1">
        <v>4.0</v>
      </c>
      <c r="F1641" s="1" t="s">
        <v>39</v>
      </c>
      <c r="G1641" s="1" t="s">
        <v>29</v>
      </c>
      <c r="H1641" s="2">
        <v>45136.0</v>
      </c>
      <c r="J1641" s="3">
        <f t="shared" si="2"/>
        <v>1</v>
      </c>
      <c r="K1641" s="4">
        <f t="shared" si="3"/>
        <v>4</v>
      </c>
      <c r="L1641" s="4">
        <f t="shared" si="4"/>
        <v>4</v>
      </c>
      <c r="S1641" s="1" t="s">
        <v>1678</v>
      </c>
      <c r="T1641" s="4" t="str">
        <f t="shared" si="5"/>
        <v>Smoothie</v>
      </c>
      <c r="U1641" s="4" t="str">
        <f t="shared" si="6"/>
        <v>In-store</v>
      </c>
      <c r="V1641" s="4" t="str">
        <f t="shared" si="7"/>
        <v>Digital Wallet</v>
      </c>
      <c r="W1641" s="4">
        <f t="shared" ref="W1641:Y1641" si="1648">IF(OR(J1641 = "ERROR", J1641 = ""), "UNKNOWN", J1641)</f>
        <v>1</v>
      </c>
      <c r="X1641" s="4">
        <f t="shared" si="1648"/>
        <v>4</v>
      </c>
      <c r="Y1641" s="4">
        <f t="shared" si="1648"/>
        <v>4</v>
      </c>
      <c r="Z1641" s="5">
        <f t="shared" si="9"/>
        <v>45136</v>
      </c>
    </row>
    <row r="1642">
      <c r="A1642" s="1" t="s">
        <v>1679</v>
      </c>
      <c r="B1642" s="1" t="s">
        <v>22</v>
      </c>
      <c r="C1642" s="1">
        <v>5.0</v>
      </c>
      <c r="D1642" s="1">
        <v>2.0</v>
      </c>
      <c r="E1642" s="1">
        <v>10.0</v>
      </c>
      <c r="F1642" s="1" t="s">
        <v>23</v>
      </c>
      <c r="H1642" s="2">
        <v>45073.0</v>
      </c>
      <c r="J1642" s="3">
        <f t="shared" si="2"/>
        <v>5</v>
      </c>
      <c r="K1642" s="4">
        <f t="shared" si="3"/>
        <v>2</v>
      </c>
      <c r="L1642" s="4">
        <f t="shared" si="4"/>
        <v>10</v>
      </c>
      <c r="S1642" s="1" t="s">
        <v>1679</v>
      </c>
      <c r="T1642" s="4" t="str">
        <f t="shared" si="5"/>
        <v>Coffee</v>
      </c>
      <c r="U1642" s="4" t="str">
        <f t="shared" si="6"/>
        <v>UNKNOWN</v>
      </c>
      <c r="V1642" s="4" t="str">
        <f t="shared" si="7"/>
        <v>Credit Card</v>
      </c>
      <c r="W1642" s="4">
        <f t="shared" ref="W1642:Y1642" si="1649">IF(OR(J1642 = "ERROR", J1642 = ""), "UNKNOWN", J1642)</f>
        <v>5</v>
      </c>
      <c r="X1642" s="4">
        <f t="shared" si="1649"/>
        <v>2</v>
      </c>
      <c r="Y1642" s="4">
        <f t="shared" si="1649"/>
        <v>10</v>
      </c>
      <c r="Z1642" s="5">
        <f t="shared" si="9"/>
        <v>45073</v>
      </c>
    </row>
    <row r="1643">
      <c r="A1643" s="1" t="s">
        <v>1680</v>
      </c>
      <c r="C1643" s="1">
        <v>2.0</v>
      </c>
      <c r="D1643" s="1">
        <v>3.0</v>
      </c>
      <c r="E1643" s="1">
        <v>6.0</v>
      </c>
      <c r="F1643" s="1" t="s">
        <v>23</v>
      </c>
      <c r="H1643" s="2">
        <v>45197.0</v>
      </c>
      <c r="J1643" s="3">
        <f t="shared" si="2"/>
        <v>2</v>
      </c>
      <c r="K1643" s="4">
        <f t="shared" si="3"/>
        <v>3</v>
      </c>
      <c r="L1643" s="4">
        <f t="shared" si="4"/>
        <v>6</v>
      </c>
      <c r="S1643" s="1" t="s">
        <v>1680</v>
      </c>
      <c r="T1643" s="4" t="str">
        <f t="shared" si="5"/>
        <v>UNKNOWN</v>
      </c>
      <c r="U1643" s="4" t="str">
        <f t="shared" si="6"/>
        <v>UNKNOWN</v>
      </c>
      <c r="V1643" s="4" t="str">
        <f t="shared" si="7"/>
        <v>Credit Card</v>
      </c>
      <c r="W1643" s="4">
        <f t="shared" ref="W1643:Y1643" si="1650">IF(OR(J1643 = "ERROR", J1643 = ""), "UNKNOWN", J1643)</f>
        <v>2</v>
      </c>
      <c r="X1643" s="4">
        <f t="shared" si="1650"/>
        <v>3</v>
      </c>
      <c r="Y1643" s="4">
        <f t="shared" si="1650"/>
        <v>6</v>
      </c>
      <c r="Z1643" s="5">
        <f t="shared" si="9"/>
        <v>45197</v>
      </c>
    </row>
    <row r="1644">
      <c r="A1644" s="1" t="s">
        <v>1681</v>
      </c>
      <c r="B1644" s="1" t="s">
        <v>27</v>
      </c>
      <c r="C1644" s="1">
        <v>1.0</v>
      </c>
      <c r="D1644" s="1">
        <v>3.0</v>
      </c>
      <c r="E1644" s="1">
        <v>3.0</v>
      </c>
      <c r="F1644" s="1" t="s">
        <v>28</v>
      </c>
      <c r="G1644" s="1" t="s">
        <v>24</v>
      </c>
      <c r="H1644" s="6">
        <v>45212.0</v>
      </c>
      <c r="J1644" s="3">
        <f t="shared" si="2"/>
        <v>1</v>
      </c>
      <c r="K1644" s="4">
        <f t="shared" si="3"/>
        <v>3</v>
      </c>
      <c r="L1644" s="4">
        <f t="shared" si="4"/>
        <v>3</v>
      </c>
      <c r="S1644" s="1" t="s">
        <v>1681</v>
      </c>
      <c r="T1644" s="4" t="str">
        <f t="shared" si="5"/>
        <v>Cake</v>
      </c>
      <c r="U1644" s="4" t="str">
        <f t="shared" si="6"/>
        <v>Takeaway</v>
      </c>
      <c r="V1644" s="4" t="str">
        <f t="shared" si="7"/>
        <v>Cash</v>
      </c>
      <c r="W1644" s="4">
        <f t="shared" ref="W1644:Y1644" si="1651">IF(OR(J1644 = "ERROR", J1644 = ""), "UNKNOWN", J1644)</f>
        <v>1</v>
      </c>
      <c r="X1644" s="4">
        <f t="shared" si="1651"/>
        <v>3</v>
      </c>
      <c r="Y1644" s="4">
        <f t="shared" si="1651"/>
        <v>3</v>
      </c>
      <c r="Z1644" s="7">
        <f t="shared" si="9"/>
        <v>45212</v>
      </c>
    </row>
    <row r="1645">
      <c r="A1645" s="1" t="s">
        <v>1682</v>
      </c>
      <c r="B1645" s="1" t="s">
        <v>41</v>
      </c>
      <c r="C1645" s="1">
        <v>1.0</v>
      </c>
      <c r="D1645" s="1">
        <v>4.0</v>
      </c>
      <c r="E1645" s="1">
        <v>4.0</v>
      </c>
      <c r="F1645" s="1" t="s">
        <v>23</v>
      </c>
      <c r="G1645" s="1" t="s">
        <v>29</v>
      </c>
      <c r="H1645" s="2">
        <v>44976.0</v>
      </c>
      <c r="J1645" s="3">
        <f t="shared" si="2"/>
        <v>1</v>
      </c>
      <c r="K1645" s="4">
        <f t="shared" si="3"/>
        <v>4</v>
      </c>
      <c r="L1645" s="4">
        <f t="shared" si="4"/>
        <v>4</v>
      </c>
      <c r="S1645" s="1" t="s">
        <v>1682</v>
      </c>
      <c r="T1645" s="4" t="str">
        <f t="shared" si="5"/>
        <v>Smoothie</v>
      </c>
      <c r="U1645" s="4" t="str">
        <f t="shared" si="6"/>
        <v>In-store</v>
      </c>
      <c r="V1645" s="4" t="str">
        <f t="shared" si="7"/>
        <v>Credit Card</v>
      </c>
      <c r="W1645" s="4">
        <f t="shared" ref="W1645:Y1645" si="1652">IF(OR(J1645 = "ERROR", J1645 = ""), "UNKNOWN", J1645)</f>
        <v>1</v>
      </c>
      <c r="X1645" s="4">
        <f t="shared" si="1652"/>
        <v>4</v>
      </c>
      <c r="Y1645" s="4">
        <f t="shared" si="1652"/>
        <v>4</v>
      </c>
      <c r="Z1645" s="5">
        <f t="shared" si="9"/>
        <v>44976</v>
      </c>
    </row>
    <row r="1646">
      <c r="A1646" s="1" t="s">
        <v>1683</v>
      </c>
      <c r="B1646" s="1" t="s">
        <v>22</v>
      </c>
      <c r="C1646" s="1">
        <v>3.0</v>
      </c>
      <c r="D1646" s="1">
        <v>2.0</v>
      </c>
      <c r="E1646" s="1">
        <v>6.0</v>
      </c>
      <c r="F1646" s="1" t="s">
        <v>28</v>
      </c>
      <c r="G1646" s="1" t="s">
        <v>24</v>
      </c>
      <c r="H1646" s="6">
        <v>45276.0</v>
      </c>
      <c r="J1646" s="3">
        <f t="shared" si="2"/>
        <v>3</v>
      </c>
      <c r="K1646" s="4">
        <f t="shared" si="3"/>
        <v>2</v>
      </c>
      <c r="L1646" s="4">
        <f t="shared" si="4"/>
        <v>6</v>
      </c>
      <c r="S1646" s="1" t="s">
        <v>1683</v>
      </c>
      <c r="T1646" s="4" t="str">
        <f t="shared" si="5"/>
        <v>Coffee</v>
      </c>
      <c r="U1646" s="4" t="str">
        <f t="shared" si="6"/>
        <v>Takeaway</v>
      </c>
      <c r="V1646" s="4" t="str">
        <f t="shared" si="7"/>
        <v>Cash</v>
      </c>
      <c r="W1646" s="4">
        <f t="shared" ref="W1646:Y1646" si="1653">IF(OR(J1646 = "ERROR", J1646 = ""), "UNKNOWN", J1646)</f>
        <v>3</v>
      </c>
      <c r="X1646" s="4">
        <f t="shared" si="1653"/>
        <v>2</v>
      </c>
      <c r="Y1646" s="4">
        <f t="shared" si="1653"/>
        <v>6</v>
      </c>
      <c r="Z1646" s="7">
        <f t="shared" si="9"/>
        <v>45276</v>
      </c>
    </row>
    <row r="1647">
      <c r="A1647" s="1" t="s">
        <v>1684</v>
      </c>
      <c r="B1647" s="1" t="s">
        <v>22</v>
      </c>
      <c r="C1647" s="1">
        <v>5.0</v>
      </c>
      <c r="D1647" s="1">
        <v>2.0</v>
      </c>
      <c r="E1647" s="1">
        <v>10.0</v>
      </c>
      <c r="F1647" s="1" t="s">
        <v>28</v>
      </c>
      <c r="H1647" s="2">
        <v>44978.0</v>
      </c>
      <c r="J1647" s="3">
        <f t="shared" si="2"/>
        <v>5</v>
      </c>
      <c r="K1647" s="4">
        <f t="shared" si="3"/>
        <v>2</v>
      </c>
      <c r="L1647" s="4">
        <f t="shared" si="4"/>
        <v>10</v>
      </c>
      <c r="S1647" s="1" t="s">
        <v>1684</v>
      </c>
      <c r="T1647" s="4" t="str">
        <f t="shared" si="5"/>
        <v>Coffee</v>
      </c>
      <c r="U1647" s="4" t="str">
        <f t="shared" si="6"/>
        <v>UNKNOWN</v>
      </c>
      <c r="V1647" s="4" t="str">
        <f t="shared" si="7"/>
        <v>Cash</v>
      </c>
      <c r="W1647" s="4">
        <f t="shared" ref="W1647:Y1647" si="1654">IF(OR(J1647 = "ERROR", J1647 = ""), "UNKNOWN", J1647)</f>
        <v>5</v>
      </c>
      <c r="X1647" s="4">
        <f t="shared" si="1654"/>
        <v>2</v>
      </c>
      <c r="Y1647" s="4">
        <f t="shared" si="1654"/>
        <v>10</v>
      </c>
      <c r="Z1647" s="5">
        <f t="shared" si="9"/>
        <v>44978</v>
      </c>
    </row>
    <row r="1648">
      <c r="A1648" s="1" t="s">
        <v>1685</v>
      </c>
      <c r="B1648" s="1" t="s">
        <v>22</v>
      </c>
      <c r="C1648" s="1">
        <v>1.0</v>
      </c>
      <c r="D1648" s="1">
        <v>2.0</v>
      </c>
      <c r="E1648" s="1">
        <v>2.0</v>
      </c>
      <c r="F1648" s="1" t="s">
        <v>30</v>
      </c>
      <c r="G1648" s="1" t="s">
        <v>24</v>
      </c>
      <c r="H1648" s="2">
        <v>44942.0</v>
      </c>
      <c r="J1648" s="3">
        <f t="shared" si="2"/>
        <v>1</v>
      </c>
      <c r="K1648" s="4">
        <f t="shared" si="3"/>
        <v>2</v>
      </c>
      <c r="L1648" s="4">
        <f t="shared" si="4"/>
        <v>2</v>
      </c>
      <c r="S1648" s="1" t="s">
        <v>1685</v>
      </c>
      <c r="T1648" s="4" t="str">
        <f t="shared" si="5"/>
        <v>Coffee</v>
      </c>
      <c r="U1648" s="4" t="str">
        <f t="shared" si="6"/>
        <v>Takeaway</v>
      </c>
      <c r="V1648" s="4" t="str">
        <f t="shared" si="7"/>
        <v>UNKNOWN</v>
      </c>
      <c r="W1648" s="4">
        <f t="shared" ref="W1648:Y1648" si="1655">IF(OR(J1648 = "ERROR", J1648 = ""), "UNKNOWN", J1648)</f>
        <v>1</v>
      </c>
      <c r="X1648" s="4">
        <f t="shared" si="1655"/>
        <v>2</v>
      </c>
      <c r="Y1648" s="4">
        <f t="shared" si="1655"/>
        <v>2</v>
      </c>
      <c r="Z1648" s="5">
        <f t="shared" si="9"/>
        <v>44942</v>
      </c>
    </row>
    <row r="1649">
      <c r="A1649" s="1" t="s">
        <v>1686</v>
      </c>
      <c r="B1649" s="1" t="s">
        <v>27</v>
      </c>
      <c r="C1649" s="1">
        <v>5.0</v>
      </c>
      <c r="D1649" s="1">
        <v>3.0</v>
      </c>
      <c r="E1649" s="1">
        <v>15.0</v>
      </c>
      <c r="F1649" s="1" t="s">
        <v>30</v>
      </c>
      <c r="G1649" s="1" t="s">
        <v>24</v>
      </c>
      <c r="H1649" s="2">
        <v>45175.0</v>
      </c>
      <c r="J1649" s="3">
        <f t="shared" si="2"/>
        <v>5</v>
      </c>
      <c r="K1649" s="4">
        <f t="shared" si="3"/>
        <v>3</v>
      </c>
      <c r="L1649" s="4">
        <f t="shared" si="4"/>
        <v>15</v>
      </c>
      <c r="S1649" s="1" t="s">
        <v>1686</v>
      </c>
      <c r="T1649" s="4" t="str">
        <f t="shared" si="5"/>
        <v>Cake</v>
      </c>
      <c r="U1649" s="4" t="str">
        <f t="shared" si="6"/>
        <v>Takeaway</v>
      </c>
      <c r="V1649" s="4" t="str">
        <f t="shared" si="7"/>
        <v>UNKNOWN</v>
      </c>
      <c r="W1649" s="4">
        <f t="shared" ref="W1649:Y1649" si="1656">IF(OR(J1649 = "ERROR", J1649 = ""), "UNKNOWN", J1649)</f>
        <v>5</v>
      </c>
      <c r="X1649" s="4">
        <f t="shared" si="1656"/>
        <v>3</v>
      </c>
      <c r="Y1649" s="4">
        <f t="shared" si="1656"/>
        <v>15</v>
      </c>
      <c r="Z1649" s="5">
        <f t="shared" si="9"/>
        <v>45175</v>
      </c>
    </row>
    <row r="1650">
      <c r="A1650" s="1" t="s">
        <v>1687</v>
      </c>
      <c r="B1650" s="1" t="s">
        <v>32</v>
      </c>
      <c r="C1650" s="1">
        <v>2.0</v>
      </c>
      <c r="D1650" s="1">
        <v>1.0</v>
      </c>
      <c r="E1650" s="1">
        <v>2.0</v>
      </c>
      <c r="F1650" s="1" t="s">
        <v>23</v>
      </c>
      <c r="G1650" s="1" t="s">
        <v>24</v>
      </c>
      <c r="H1650" s="2">
        <v>44929.0</v>
      </c>
      <c r="J1650" s="3">
        <f t="shared" si="2"/>
        <v>2</v>
      </c>
      <c r="K1650" s="4">
        <f t="shared" si="3"/>
        <v>1</v>
      </c>
      <c r="L1650" s="4">
        <f t="shared" si="4"/>
        <v>2</v>
      </c>
      <c r="S1650" s="1" t="s">
        <v>1687</v>
      </c>
      <c r="T1650" s="4" t="str">
        <f t="shared" si="5"/>
        <v>Cookie</v>
      </c>
      <c r="U1650" s="4" t="str">
        <f t="shared" si="6"/>
        <v>Takeaway</v>
      </c>
      <c r="V1650" s="4" t="str">
        <f t="shared" si="7"/>
        <v>Credit Card</v>
      </c>
      <c r="W1650" s="4">
        <f t="shared" ref="W1650:Y1650" si="1657">IF(OR(J1650 = "ERROR", J1650 = ""), "UNKNOWN", J1650)</f>
        <v>2</v>
      </c>
      <c r="X1650" s="4">
        <f t="shared" si="1657"/>
        <v>1</v>
      </c>
      <c r="Y1650" s="4">
        <f t="shared" si="1657"/>
        <v>2</v>
      </c>
      <c r="Z1650" s="5">
        <f t="shared" si="9"/>
        <v>44929</v>
      </c>
    </row>
    <row r="1651">
      <c r="A1651" s="1" t="s">
        <v>1688</v>
      </c>
      <c r="B1651" s="1" t="s">
        <v>44</v>
      </c>
      <c r="C1651" s="1">
        <v>1.0</v>
      </c>
      <c r="D1651" s="1">
        <v>4.0</v>
      </c>
      <c r="E1651" s="1">
        <v>4.0</v>
      </c>
      <c r="F1651" s="1" t="s">
        <v>23</v>
      </c>
      <c r="G1651" s="1" t="s">
        <v>29</v>
      </c>
      <c r="H1651" s="1" t="s">
        <v>30</v>
      </c>
      <c r="J1651" s="3">
        <f t="shared" si="2"/>
        <v>1</v>
      </c>
      <c r="K1651" s="4">
        <f t="shared" si="3"/>
        <v>4</v>
      </c>
      <c r="L1651" s="4">
        <f t="shared" si="4"/>
        <v>4</v>
      </c>
      <c r="S1651" s="1" t="s">
        <v>1688</v>
      </c>
      <c r="T1651" s="4" t="str">
        <f t="shared" si="5"/>
        <v>Sandwich</v>
      </c>
      <c r="U1651" s="4" t="str">
        <f t="shared" si="6"/>
        <v>In-store</v>
      </c>
      <c r="V1651" s="4" t="str">
        <f t="shared" si="7"/>
        <v>Credit Card</v>
      </c>
      <c r="W1651" s="4">
        <f t="shared" ref="W1651:Y1651" si="1658">IF(OR(J1651 = "ERROR", J1651 = ""), "UNKNOWN", J1651)</f>
        <v>1</v>
      </c>
      <c r="X1651" s="4">
        <f t="shared" si="1658"/>
        <v>4</v>
      </c>
      <c r="Y1651" s="4">
        <f t="shared" si="1658"/>
        <v>4</v>
      </c>
      <c r="Z1651" s="4" t="str">
        <f t="shared" si="9"/>
        <v>UNKNOWN</v>
      </c>
    </row>
    <row r="1652">
      <c r="A1652" s="1" t="s">
        <v>1689</v>
      </c>
      <c r="B1652" s="1" t="s">
        <v>55</v>
      </c>
      <c r="C1652" s="1">
        <v>2.0</v>
      </c>
      <c r="D1652" s="1">
        <v>3.0</v>
      </c>
      <c r="E1652" s="1">
        <v>6.0</v>
      </c>
      <c r="F1652" s="1" t="s">
        <v>39</v>
      </c>
      <c r="G1652" s="1" t="s">
        <v>29</v>
      </c>
      <c r="H1652" s="2">
        <v>44991.0</v>
      </c>
      <c r="J1652" s="3">
        <f t="shared" si="2"/>
        <v>2</v>
      </c>
      <c r="K1652" s="4">
        <f t="shared" si="3"/>
        <v>3</v>
      </c>
      <c r="L1652" s="4">
        <f t="shared" si="4"/>
        <v>6</v>
      </c>
      <c r="S1652" s="1" t="s">
        <v>1689</v>
      </c>
      <c r="T1652" s="4" t="str">
        <f t="shared" si="5"/>
        <v>Juice</v>
      </c>
      <c r="U1652" s="4" t="str">
        <f t="shared" si="6"/>
        <v>In-store</v>
      </c>
      <c r="V1652" s="4" t="str">
        <f t="shared" si="7"/>
        <v>Digital Wallet</v>
      </c>
      <c r="W1652" s="4">
        <f t="shared" ref="W1652:Y1652" si="1659">IF(OR(J1652 = "ERROR", J1652 = ""), "UNKNOWN", J1652)</f>
        <v>2</v>
      </c>
      <c r="X1652" s="4">
        <f t="shared" si="1659"/>
        <v>3</v>
      </c>
      <c r="Y1652" s="4">
        <f t="shared" si="1659"/>
        <v>6</v>
      </c>
      <c r="Z1652" s="5">
        <f t="shared" si="9"/>
        <v>44991</v>
      </c>
    </row>
    <row r="1653">
      <c r="A1653" s="1" t="s">
        <v>1690</v>
      </c>
      <c r="B1653" s="1" t="s">
        <v>81</v>
      </c>
      <c r="C1653" s="1">
        <v>3.0</v>
      </c>
      <c r="D1653" s="1">
        <v>1.5</v>
      </c>
      <c r="E1653" s="1">
        <v>4.5</v>
      </c>
      <c r="F1653" s="1" t="s">
        <v>23</v>
      </c>
      <c r="G1653" s="1" t="s">
        <v>29</v>
      </c>
      <c r="H1653" s="2">
        <v>45175.0</v>
      </c>
      <c r="J1653" s="3">
        <f t="shared" si="2"/>
        <v>3</v>
      </c>
      <c r="K1653" s="4">
        <f t="shared" si="3"/>
        <v>1.5</v>
      </c>
      <c r="L1653" s="4">
        <f t="shared" si="4"/>
        <v>4.5</v>
      </c>
      <c r="S1653" s="1" t="s">
        <v>1690</v>
      </c>
      <c r="T1653" s="4" t="str">
        <f t="shared" si="5"/>
        <v>Tea</v>
      </c>
      <c r="U1653" s="4" t="str">
        <f t="shared" si="6"/>
        <v>In-store</v>
      </c>
      <c r="V1653" s="4" t="str">
        <f t="shared" si="7"/>
        <v>Credit Card</v>
      </c>
      <c r="W1653" s="4">
        <f t="shared" ref="W1653:Y1653" si="1660">IF(OR(J1653 = "ERROR", J1653 = ""), "UNKNOWN", J1653)</f>
        <v>3</v>
      </c>
      <c r="X1653" s="4">
        <f t="shared" si="1660"/>
        <v>1.5</v>
      </c>
      <c r="Y1653" s="4">
        <f t="shared" si="1660"/>
        <v>4.5</v>
      </c>
      <c r="Z1653" s="5">
        <f t="shared" si="9"/>
        <v>45175</v>
      </c>
    </row>
    <row r="1654">
      <c r="A1654" s="1" t="s">
        <v>1691</v>
      </c>
      <c r="B1654" s="1" t="s">
        <v>44</v>
      </c>
      <c r="C1654" s="1">
        <v>2.0</v>
      </c>
      <c r="D1654" s="1">
        <v>4.0</v>
      </c>
      <c r="E1654" s="1">
        <v>8.0</v>
      </c>
      <c r="F1654" s="1" t="s">
        <v>30</v>
      </c>
      <c r="G1654" s="1" t="s">
        <v>24</v>
      </c>
      <c r="H1654" s="6">
        <v>45223.0</v>
      </c>
      <c r="J1654" s="3">
        <f t="shared" si="2"/>
        <v>2</v>
      </c>
      <c r="K1654" s="4">
        <f t="shared" si="3"/>
        <v>4</v>
      </c>
      <c r="L1654" s="4">
        <f t="shared" si="4"/>
        <v>8</v>
      </c>
      <c r="S1654" s="1" t="s">
        <v>1691</v>
      </c>
      <c r="T1654" s="4" t="str">
        <f t="shared" si="5"/>
        <v>Sandwich</v>
      </c>
      <c r="U1654" s="4" t="str">
        <f t="shared" si="6"/>
        <v>Takeaway</v>
      </c>
      <c r="V1654" s="4" t="str">
        <f t="shared" si="7"/>
        <v>UNKNOWN</v>
      </c>
      <c r="W1654" s="4">
        <f t="shared" ref="W1654:Y1654" si="1661">IF(OR(J1654 = "ERROR", J1654 = ""), "UNKNOWN", J1654)</f>
        <v>2</v>
      </c>
      <c r="X1654" s="4">
        <f t="shared" si="1661"/>
        <v>4</v>
      </c>
      <c r="Y1654" s="4">
        <f t="shared" si="1661"/>
        <v>8</v>
      </c>
      <c r="Z1654" s="7">
        <f t="shared" si="9"/>
        <v>45223</v>
      </c>
    </row>
    <row r="1655">
      <c r="A1655" s="1" t="s">
        <v>1692</v>
      </c>
      <c r="B1655" s="1" t="s">
        <v>44</v>
      </c>
      <c r="C1655" s="1">
        <v>5.0</v>
      </c>
      <c r="D1655" s="1">
        <v>4.0</v>
      </c>
      <c r="E1655" s="1">
        <v>20.0</v>
      </c>
      <c r="F1655" s="1" t="s">
        <v>23</v>
      </c>
      <c r="G1655" s="1" t="s">
        <v>30</v>
      </c>
      <c r="H1655" s="2">
        <v>44955.0</v>
      </c>
      <c r="J1655" s="3">
        <f t="shared" si="2"/>
        <v>5</v>
      </c>
      <c r="K1655" s="4">
        <f t="shared" si="3"/>
        <v>4</v>
      </c>
      <c r="L1655" s="4">
        <f t="shared" si="4"/>
        <v>20</v>
      </c>
      <c r="S1655" s="1" t="s">
        <v>1692</v>
      </c>
      <c r="T1655" s="4" t="str">
        <f t="shared" si="5"/>
        <v>Sandwich</v>
      </c>
      <c r="U1655" s="4" t="str">
        <f t="shared" si="6"/>
        <v>UNKNOWN</v>
      </c>
      <c r="V1655" s="4" t="str">
        <f t="shared" si="7"/>
        <v>Credit Card</v>
      </c>
      <c r="W1655" s="4">
        <f t="shared" ref="W1655:Y1655" si="1662">IF(OR(J1655 = "ERROR", J1655 = ""), "UNKNOWN", J1655)</f>
        <v>5</v>
      </c>
      <c r="X1655" s="4">
        <f t="shared" si="1662"/>
        <v>4</v>
      </c>
      <c r="Y1655" s="4">
        <f t="shared" si="1662"/>
        <v>20</v>
      </c>
      <c r="Z1655" s="5">
        <f t="shared" si="9"/>
        <v>44955</v>
      </c>
    </row>
    <row r="1656">
      <c r="A1656" s="1" t="s">
        <v>1693</v>
      </c>
      <c r="B1656" s="1" t="s">
        <v>27</v>
      </c>
      <c r="C1656" s="1">
        <v>4.0</v>
      </c>
      <c r="D1656" s="1">
        <v>3.0</v>
      </c>
      <c r="E1656" s="1">
        <v>12.0</v>
      </c>
      <c r="F1656" s="1" t="s">
        <v>30</v>
      </c>
      <c r="G1656" s="1" t="s">
        <v>24</v>
      </c>
      <c r="H1656" s="2">
        <v>45137.0</v>
      </c>
      <c r="J1656" s="3">
        <f t="shared" si="2"/>
        <v>4</v>
      </c>
      <c r="K1656" s="4">
        <f t="shared" si="3"/>
        <v>3</v>
      </c>
      <c r="L1656" s="4">
        <f t="shared" si="4"/>
        <v>12</v>
      </c>
      <c r="S1656" s="1" t="s">
        <v>1693</v>
      </c>
      <c r="T1656" s="4" t="str">
        <f t="shared" si="5"/>
        <v>Cake</v>
      </c>
      <c r="U1656" s="4" t="str">
        <f t="shared" si="6"/>
        <v>Takeaway</v>
      </c>
      <c r="V1656" s="4" t="str">
        <f t="shared" si="7"/>
        <v>UNKNOWN</v>
      </c>
      <c r="W1656" s="4">
        <f t="shared" ref="W1656:Y1656" si="1663">IF(OR(J1656 = "ERROR", J1656 = ""), "UNKNOWN", J1656)</f>
        <v>4</v>
      </c>
      <c r="X1656" s="4">
        <f t="shared" si="1663"/>
        <v>3</v>
      </c>
      <c r="Y1656" s="4">
        <f t="shared" si="1663"/>
        <v>12</v>
      </c>
      <c r="Z1656" s="5">
        <f t="shared" si="9"/>
        <v>45137</v>
      </c>
    </row>
    <row r="1657">
      <c r="A1657" s="1" t="s">
        <v>1694</v>
      </c>
      <c r="B1657" s="1" t="s">
        <v>81</v>
      </c>
      <c r="C1657" s="1">
        <v>2.0</v>
      </c>
      <c r="D1657" s="1">
        <v>1.5</v>
      </c>
      <c r="F1657" s="1" t="s">
        <v>28</v>
      </c>
      <c r="H1657" s="2">
        <v>45094.0</v>
      </c>
      <c r="J1657" s="3">
        <f t="shared" si="2"/>
        <v>2</v>
      </c>
      <c r="K1657" s="4">
        <f t="shared" si="3"/>
        <v>1.5</v>
      </c>
      <c r="L1657" s="4">
        <f t="shared" si="4"/>
        <v>3</v>
      </c>
      <c r="S1657" s="1" t="s">
        <v>1694</v>
      </c>
      <c r="T1657" s="4" t="str">
        <f t="shared" si="5"/>
        <v>Tea</v>
      </c>
      <c r="U1657" s="4" t="str">
        <f t="shared" si="6"/>
        <v>UNKNOWN</v>
      </c>
      <c r="V1657" s="4" t="str">
        <f t="shared" si="7"/>
        <v>Cash</v>
      </c>
      <c r="W1657" s="4">
        <f t="shared" ref="W1657:Y1657" si="1664">IF(OR(J1657 = "ERROR", J1657 = ""), "UNKNOWN", J1657)</f>
        <v>2</v>
      </c>
      <c r="X1657" s="4">
        <f t="shared" si="1664"/>
        <v>1.5</v>
      </c>
      <c r="Y1657" s="4">
        <f t="shared" si="1664"/>
        <v>3</v>
      </c>
      <c r="Z1657" s="5">
        <f t="shared" si="9"/>
        <v>45094</v>
      </c>
    </row>
    <row r="1658">
      <c r="A1658" s="1" t="s">
        <v>1695</v>
      </c>
      <c r="B1658" s="1" t="s">
        <v>44</v>
      </c>
      <c r="C1658" s="1">
        <v>5.0</v>
      </c>
      <c r="D1658" s="1">
        <v>4.0</v>
      </c>
      <c r="E1658" s="1">
        <v>20.0</v>
      </c>
      <c r="G1658" s="1" t="s">
        <v>29</v>
      </c>
      <c r="H1658" s="2">
        <v>45123.0</v>
      </c>
      <c r="J1658" s="3">
        <f t="shared" si="2"/>
        <v>5</v>
      </c>
      <c r="K1658" s="4">
        <f t="shared" si="3"/>
        <v>4</v>
      </c>
      <c r="L1658" s="4">
        <f t="shared" si="4"/>
        <v>20</v>
      </c>
      <c r="S1658" s="1" t="s">
        <v>1695</v>
      </c>
      <c r="T1658" s="4" t="str">
        <f t="shared" si="5"/>
        <v>Sandwich</v>
      </c>
      <c r="U1658" s="4" t="str">
        <f t="shared" si="6"/>
        <v>In-store</v>
      </c>
      <c r="V1658" s="4" t="str">
        <f t="shared" si="7"/>
        <v>UNKNOWN</v>
      </c>
      <c r="W1658" s="4">
        <f t="shared" ref="W1658:Y1658" si="1665">IF(OR(J1658 = "ERROR", J1658 = ""), "UNKNOWN", J1658)</f>
        <v>5</v>
      </c>
      <c r="X1658" s="4">
        <f t="shared" si="1665"/>
        <v>4</v>
      </c>
      <c r="Y1658" s="4">
        <f t="shared" si="1665"/>
        <v>20</v>
      </c>
      <c r="Z1658" s="5">
        <f t="shared" si="9"/>
        <v>45123</v>
      </c>
    </row>
    <row r="1659">
      <c r="A1659" s="1" t="s">
        <v>1696</v>
      </c>
      <c r="B1659" s="1" t="s">
        <v>32</v>
      </c>
      <c r="C1659" s="1">
        <v>5.0</v>
      </c>
      <c r="D1659" s="1">
        <v>1.0</v>
      </c>
      <c r="E1659" s="1">
        <v>5.0</v>
      </c>
      <c r="F1659" s="1" t="s">
        <v>39</v>
      </c>
      <c r="G1659" s="1" t="s">
        <v>29</v>
      </c>
      <c r="H1659" s="2">
        <v>45178.0</v>
      </c>
      <c r="J1659" s="3">
        <f t="shared" si="2"/>
        <v>5</v>
      </c>
      <c r="K1659" s="4">
        <f t="shared" si="3"/>
        <v>1</v>
      </c>
      <c r="L1659" s="4">
        <f t="shared" si="4"/>
        <v>5</v>
      </c>
      <c r="S1659" s="1" t="s">
        <v>1696</v>
      </c>
      <c r="T1659" s="4" t="str">
        <f t="shared" si="5"/>
        <v>Cookie</v>
      </c>
      <c r="U1659" s="4" t="str">
        <f t="shared" si="6"/>
        <v>In-store</v>
      </c>
      <c r="V1659" s="4" t="str">
        <f t="shared" si="7"/>
        <v>Digital Wallet</v>
      </c>
      <c r="W1659" s="4">
        <f t="shared" ref="W1659:Y1659" si="1666">IF(OR(J1659 = "ERROR", J1659 = ""), "UNKNOWN", J1659)</f>
        <v>5</v>
      </c>
      <c r="X1659" s="4">
        <f t="shared" si="1666"/>
        <v>1</v>
      </c>
      <c r="Y1659" s="4">
        <f t="shared" si="1666"/>
        <v>5</v>
      </c>
      <c r="Z1659" s="5">
        <f t="shared" si="9"/>
        <v>45178</v>
      </c>
    </row>
    <row r="1660">
      <c r="A1660" s="1" t="s">
        <v>1697</v>
      </c>
      <c r="B1660" s="1" t="s">
        <v>25</v>
      </c>
      <c r="C1660" s="1">
        <v>5.0</v>
      </c>
      <c r="D1660" s="1">
        <v>2.0</v>
      </c>
      <c r="E1660" s="1">
        <v>10.0</v>
      </c>
      <c r="H1660" s="2">
        <v>45054.0</v>
      </c>
      <c r="J1660" s="3">
        <f t="shared" si="2"/>
        <v>5</v>
      </c>
      <c r="K1660" s="4">
        <f t="shared" si="3"/>
        <v>2</v>
      </c>
      <c r="L1660" s="4">
        <f t="shared" si="4"/>
        <v>10</v>
      </c>
      <c r="S1660" s="1" t="s">
        <v>1697</v>
      </c>
      <c r="T1660" s="4" t="str">
        <f t="shared" si="5"/>
        <v>UNKNOWN</v>
      </c>
      <c r="U1660" s="4" t="str">
        <f t="shared" si="6"/>
        <v>UNKNOWN</v>
      </c>
      <c r="V1660" s="4" t="str">
        <f t="shared" si="7"/>
        <v>UNKNOWN</v>
      </c>
      <c r="W1660" s="4">
        <f t="shared" ref="W1660:Y1660" si="1667">IF(OR(J1660 = "ERROR", J1660 = ""), "UNKNOWN", J1660)</f>
        <v>5</v>
      </c>
      <c r="X1660" s="4">
        <f t="shared" si="1667"/>
        <v>2</v>
      </c>
      <c r="Y1660" s="4">
        <f t="shared" si="1667"/>
        <v>10</v>
      </c>
      <c r="Z1660" s="5">
        <f t="shared" si="9"/>
        <v>45054</v>
      </c>
    </row>
    <row r="1661">
      <c r="A1661" s="1" t="s">
        <v>1698</v>
      </c>
      <c r="B1661" s="1" t="s">
        <v>41</v>
      </c>
      <c r="C1661" s="1">
        <v>2.0</v>
      </c>
      <c r="D1661" s="1">
        <v>4.0</v>
      </c>
      <c r="E1661" s="1">
        <v>8.0</v>
      </c>
      <c r="F1661" s="1" t="s">
        <v>39</v>
      </c>
      <c r="H1661" s="2">
        <v>44961.0</v>
      </c>
      <c r="J1661" s="3">
        <f t="shared" si="2"/>
        <v>2</v>
      </c>
      <c r="K1661" s="4">
        <f t="shared" si="3"/>
        <v>4</v>
      </c>
      <c r="L1661" s="4">
        <f t="shared" si="4"/>
        <v>8</v>
      </c>
      <c r="S1661" s="1" t="s">
        <v>1698</v>
      </c>
      <c r="T1661" s="4" t="str">
        <f t="shared" si="5"/>
        <v>Smoothie</v>
      </c>
      <c r="U1661" s="4" t="str">
        <f t="shared" si="6"/>
        <v>UNKNOWN</v>
      </c>
      <c r="V1661" s="4" t="str">
        <f t="shared" si="7"/>
        <v>Digital Wallet</v>
      </c>
      <c r="W1661" s="4">
        <f t="shared" ref="W1661:Y1661" si="1668">IF(OR(J1661 = "ERROR", J1661 = ""), "UNKNOWN", J1661)</f>
        <v>2</v>
      </c>
      <c r="X1661" s="4">
        <f t="shared" si="1668"/>
        <v>4</v>
      </c>
      <c r="Y1661" s="4">
        <f t="shared" si="1668"/>
        <v>8</v>
      </c>
      <c r="Z1661" s="5">
        <f t="shared" si="9"/>
        <v>44961</v>
      </c>
    </row>
    <row r="1662">
      <c r="A1662" s="1" t="s">
        <v>1699</v>
      </c>
      <c r="B1662" s="1" t="s">
        <v>36</v>
      </c>
      <c r="C1662" s="1">
        <v>5.0</v>
      </c>
      <c r="D1662" s="1">
        <v>5.0</v>
      </c>
      <c r="E1662" s="1">
        <v>25.0</v>
      </c>
      <c r="F1662" s="1" t="s">
        <v>23</v>
      </c>
      <c r="G1662" s="1" t="s">
        <v>24</v>
      </c>
      <c r="H1662" s="6">
        <v>45256.0</v>
      </c>
      <c r="J1662" s="3">
        <f t="shared" si="2"/>
        <v>5</v>
      </c>
      <c r="K1662" s="4">
        <f t="shared" si="3"/>
        <v>5</v>
      </c>
      <c r="L1662" s="4">
        <f t="shared" si="4"/>
        <v>25</v>
      </c>
      <c r="S1662" s="1" t="s">
        <v>1699</v>
      </c>
      <c r="T1662" s="4" t="str">
        <f t="shared" si="5"/>
        <v>Salad</v>
      </c>
      <c r="U1662" s="4" t="str">
        <f t="shared" si="6"/>
        <v>Takeaway</v>
      </c>
      <c r="V1662" s="4" t="str">
        <f t="shared" si="7"/>
        <v>Credit Card</v>
      </c>
      <c r="W1662" s="4">
        <f t="shared" ref="W1662:Y1662" si="1669">IF(OR(J1662 = "ERROR", J1662 = ""), "UNKNOWN", J1662)</f>
        <v>5</v>
      </c>
      <c r="X1662" s="4">
        <f t="shared" si="1669"/>
        <v>5</v>
      </c>
      <c r="Y1662" s="4">
        <f t="shared" si="1669"/>
        <v>25</v>
      </c>
      <c r="Z1662" s="7">
        <f t="shared" si="9"/>
        <v>45256</v>
      </c>
    </row>
    <row r="1663">
      <c r="A1663" s="1" t="s">
        <v>1700</v>
      </c>
      <c r="B1663" s="1" t="s">
        <v>41</v>
      </c>
      <c r="C1663" s="1">
        <v>5.0</v>
      </c>
      <c r="D1663" s="1">
        <v>4.0</v>
      </c>
      <c r="E1663" s="1">
        <v>20.0</v>
      </c>
      <c r="F1663" s="1" t="s">
        <v>23</v>
      </c>
      <c r="G1663" s="1" t="s">
        <v>29</v>
      </c>
      <c r="H1663" s="6">
        <v>45280.0</v>
      </c>
      <c r="J1663" s="3">
        <f t="shared" si="2"/>
        <v>5</v>
      </c>
      <c r="K1663" s="4">
        <f t="shared" si="3"/>
        <v>4</v>
      </c>
      <c r="L1663" s="4">
        <f t="shared" si="4"/>
        <v>20</v>
      </c>
      <c r="S1663" s="1" t="s">
        <v>1700</v>
      </c>
      <c r="T1663" s="4" t="str">
        <f t="shared" si="5"/>
        <v>Smoothie</v>
      </c>
      <c r="U1663" s="4" t="str">
        <f t="shared" si="6"/>
        <v>In-store</v>
      </c>
      <c r="V1663" s="4" t="str">
        <f t="shared" si="7"/>
        <v>Credit Card</v>
      </c>
      <c r="W1663" s="4">
        <f t="shared" ref="W1663:Y1663" si="1670">IF(OR(J1663 = "ERROR", J1663 = ""), "UNKNOWN", J1663)</f>
        <v>5</v>
      </c>
      <c r="X1663" s="4">
        <f t="shared" si="1670"/>
        <v>4</v>
      </c>
      <c r="Y1663" s="4">
        <f t="shared" si="1670"/>
        <v>20</v>
      </c>
      <c r="Z1663" s="7">
        <f t="shared" si="9"/>
        <v>45280</v>
      </c>
    </row>
    <row r="1664">
      <c r="A1664" s="1" t="s">
        <v>1701</v>
      </c>
      <c r="B1664" s="1" t="s">
        <v>55</v>
      </c>
      <c r="C1664" s="1">
        <v>5.0</v>
      </c>
      <c r="D1664" s="1">
        <v>3.0</v>
      </c>
      <c r="E1664" s="1">
        <v>15.0</v>
      </c>
      <c r="F1664" s="1" t="s">
        <v>39</v>
      </c>
      <c r="H1664" s="2">
        <v>45203.0</v>
      </c>
      <c r="J1664" s="3">
        <f t="shared" si="2"/>
        <v>5</v>
      </c>
      <c r="K1664" s="4">
        <f t="shared" si="3"/>
        <v>3</v>
      </c>
      <c r="L1664" s="4">
        <f t="shared" si="4"/>
        <v>15</v>
      </c>
      <c r="S1664" s="1" t="s">
        <v>1701</v>
      </c>
      <c r="T1664" s="4" t="str">
        <f t="shared" si="5"/>
        <v>Juice</v>
      </c>
      <c r="U1664" s="4" t="str">
        <f t="shared" si="6"/>
        <v>UNKNOWN</v>
      </c>
      <c r="V1664" s="4" t="str">
        <f t="shared" si="7"/>
        <v>Digital Wallet</v>
      </c>
      <c r="W1664" s="4">
        <f t="shared" ref="W1664:Y1664" si="1671">IF(OR(J1664 = "ERROR", J1664 = ""), "UNKNOWN", J1664)</f>
        <v>5</v>
      </c>
      <c r="X1664" s="4">
        <f t="shared" si="1671"/>
        <v>3</v>
      </c>
      <c r="Y1664" s="4">
        <f t="shared" si="1671"/>
        <v>15</v>
      </c>
      <c r="Z1664" s="5">
        <f t="shared" si="9"/>
        <v>45203</v>
      </c>
    </row>
    <row r="1665">
      <c r="A1665" s="1" t="s">
        <v>1702</v>
      </c>
      <c r="B1665" s="1" t="s">
        <v>81</v>
      </c>
      <c r="C1665" s="1">
        <v>4.0</v>
      </c>
      <c r="D1665" s="1">
        <v>1.5</v>
      </c>
      <c r="E1665" s="1">
        <v>6.0</v>
      </c>
      <c r="F1665" s="1" t="s">
        <v>28</v>
      </c>
      <c r="G1665" s="1" t="s">
        <v>29</v>
      </c>
      <c r="H1665" s="1" t="s">
        <v>25</v>
      </c>
      <c r="J1665" s="3">
        <f t="shared" si="2"/>
        <v>4</v>
      </c>
      <c r="K1665" s="4">
        <f t="shared" si="3"/>
        <v>1.5</v>
      </c>
      <c r="L1665" s="4">
        <f t="shared" si="4"/>
        <v>6</v>
      </c>
      <c r="S1665" s="1" t="s">
        <v>1702</v>
      </c>
      <c r="T1665" s="4" t="str">
        <f t="shared" si="5"/>
        <v>Tea</v>
      </c>
      <c r="U1665" s="4" t="str">
        <f t="shared" si="6"/>
        <v>In-store</v>
      </c>
      <c r="V1665" s="4" t="str">
        <f t="shared" si="7"/>
        <v>Cash</v>
      </c>
      <c r="W1665" s="4">
        <f t="shared" ref="W1665:Y1665" si="1672">IF(OR(J1665 = "ERROR", J1665 = ""), "UNKNOWN", J1665)</f>
        <v>4</v>
      </c>
      <c r="X1665" s="4">
        <f t="shared" si="1672"/>
        <v>1.5</v>
      </c>
      <c r="Y1665" s="4">
        <f t="shared" si="1672"/>
        <v>6</v>
      </c>
      <c r="Z1665" s="4" t="str">
        <f t="shared" si="9"/>
        <v>UNKNOWN</v>
      </c>
    </row>
    <row r="1666">
      <c r="A1666" s="1" t="s">
        <v>1703</v>
      </c>
      <c r="B1666" s="1" t="s">
        <v>44</v>
      </c>
      <c r="C1666" s="1">
        <v>2.0</v>
      </c>
      <c r="D1666" s="1">
        <v>4.0</v>
      </c>
      <c r="E1666" s="1">
        <v>8.0</v>
      </c>
      <c r="F1666" s="1" t="s">
        <v>28</v>
      </c>
      <c r="G1666" s="1" t="s">
        <v>24</v>
      </c>
      <c r="H1666" s="1" t="s">
        <v>25</v>
      </c>
      <c r="J1666" s="3">
        <f t="shared" si="2"/>
        <v>2</v>
      </c>
      <c r="K1666" s="4">
        <f t="shared" si="3"/>
        <v>4</v>
      </c>
      <c r="L1666" s="4">
        <f t="shared" si="4"/>
        <v>8</v>
      </c>
      <c r="S1666" s="1" t="s">
        <v>1703</v>
      </c>
      <c r="T1666" s="4" t="str">
        <f t="shared" si="5"/>
        <v>Sandwich</v>
      </c>
      <c r="U1666" s="4" t="str">
        <f t="shared" si="6"/>
        <v>Takeaway</v>
      </c>
      <c r="V1666" s="4" t="str">
        <f t="shared" si="7"/>
        <v>Cash</v>
      </c>
      <c r="W1666" s="4">
        <f t="shared" ref="W1666:Y1666" si="1673">IF(OR(J1666 = "ERROR", J1666 = ""), "UNKNOWN", J1666)</f>
        <v>2</v>
      </c>
      <c r="X1666" s="4">
        <f t="shared" si="1673"/>
        <v>4</v>
      </c>
      <c r="Y1666" s="4">
        <f t="shared" si="1673"/>
        <v>8</v>
      </c>
      <c r="Z1666" s="4" t="str">
        <f t="shared" si="9"/>
        <v>UNKNOWN</v>
      </c>
    </row>
    <row r="1667">
      <c r="A1667" s="1" t="s">
        <v>1704</v>
      </c>
      <c r="B1667" s="1" t="s">
        <v>41</v>
      </c>
      <c r="C1667" s="1">
        <v>2.0</v>
      </c>
      <c r="D1667" s="1">
        <v>4.0</v>
      </c>
      <c r="E1667" s="1">
        <v>8.0</v>
      </c>
      <c r="G1667" s="1" t="s">
        <v>29</v>
      </c>
      <c r="H1667" s="2">
        <v>45066.0</v>
      </c>
      <c r="J1667" s="3">
        <f t="shared" si="2"/>
        <v>2</v>
      </c>
      <c r="K1667" s="4">
        <f t="shared" si="3"/>
        <v>4</v>
      </c>
      <c r="L1667" s="4">
        <f t="shared" si="4"/>
        <v>8</v>
      </c>
      <c r="S1667" s="1" t="s">
        <v>1704</v>
      </c>
      <c r="T1667" s="4" t="str">
        <f t="shared" si="5"/>
        <v>Smoothie</v>
      </c>
      <c r="U1667" s="4" t="str">
        <f t="shared" si="6"/>
        <v>In-store</v>
      </c>
      <c r="V1667" s="4" t="str">
        <f t="shared" si="7"/>
        <v>UNKNOWN</v>
      </c>
      <c r="W1667" s="4">
        <f t="shared" ref="W1667:Y1667" si="1674">IF(OR(J1667 = "ERROR", J1667 = ""), "UNKNOWN", J1667)</f>
        <v>2</v>
      </c>
      <c r="X1667" s="4">
        <f t="shared" si="1674"/>
        <v>4</v>
      </c>
      <c r="Y1667" s="4">
        <f t="shared" si="1674"/>
        <v>8</v>
      </c>
      <c r="Z1667" s="5">
        <f t="shared" si="9"/>
        <v>45066</v>
      </c>
    </row>
    <row r="1668">
      <c r="A1668" s="1" t="s">
        <v>1705</v>
      </c>
      <c r="B1668" s="1" t="s">
        <v>22</v>
      </c>
      <c r="C1668" s="1">
        <v>5.0</v>
      </c>
      <c r="D1668" s="1">
        <v>2.0</v>
      </c>
      <c r="E1668" s="1">
        <v>10.0</v>
      </c>
      <c r="G1668" s="1" t="s">
        <v>29</v>
      </c>
      <c r="H1668" s="2">
        <v>45178.0</v>
      </c>
      <c r="J1668" s="3">
        <f t="shared" si="2"/>
        <v>5</v>
      </c>
      <c r="K1668" s="4">
        <f t="shared" si="3"/>
        <v>2</v>
      </c>
      <c r="L1668" s="4">
        <f t="shared" si="4"/>
        <v>10</v>
      </c>
      <c r="S1668" s="1" t="s">
        <v>1705</v>
      </c>
      <c r="T1668" s="4" t="str">
        <f t="shared" si="5"/>
        <v>Coffee</v>
      </c>
      <c r="U1668" s="4" t="str">
        <f t="shared" si="6"/>
        <v>In-store</v>
      </c>
      <c r="V1668" s="4" t="str">
        <f t="shared" si="7"/>
        <v>UNKNOWN</v>
      </c>
      <c r="W1668" s="4">
        <f t="shared" ref="W1668:Y1668" si="1675">IF(OR(J1668 = "ERROR", J1668 = ""), "UNKNOWN", J1668)</f>
        <v>5</v>
      </c>
      <c r="X1668" s="4">
        <f t="shared" si="1675"/>
        <v>2</v>
      </c>
      <c r="Y1668" s="4">
        <f t="shared" si="1675"/>
        <v>10</v>
      </c>
      <c r="Z1668" s="5">
        <f t="shared" si="9"/>
        <v>45178</v>
      </c>
    </row>
    <row r="1669">
      <c r="A1669" s="1" t="s">
        <v>1706</v>
      </c>
      <c r="B1669" s="1" t="s">
        <v>32</v>
      </c>
      <c r="C1669" s="1">
        <v>1.0</v>
      </c>
      <c r="D1669" s="1">
        <v>1.0</v>
      </c>
      <c r="E1669" s="1">
        <v>1.0</v>
      </c>
      <c r="F1669" s="1" t="s">
        <v>28</v>
      </c>
      <c r="G1669" s="1" t="s">
        <v>24</v>
      </c>
      <c r="H1669" s="6">
        <v>45225.0</v>
      </c>
      <c r="J1669" s="3">
        <f t="shared" si="2"/>
        <v>1</v>
      </c>
      <c r="K1669" s="4">
        <f t="shared" si="3"/>
        <v>1</v>
      </c>
      <c r="L1669" s="4">
        <f t="shared" si="4"/>
        <v>1</v>
      </c>
      <c r="S1669" s="1" t="s">
        <v>1706</v>
      </c>
      <c r="T1669" s="4" t="str">
        <f t="shared" si="5"/>
        <v>Cookie</v>
      </c>
      <c r="U1669" s="4" t="str">
        <f t="shared" si="6"/>
        <v>Takeaway</v>
      </c>
      <c r="V1669" s="4" t="str">
        <f t="shared" si="7"/>
        <v>Cash</v>
      </c>
      <c r="W1669" s="4">
        <f t="shared" ref="W1669:Y1669" si="1676">IF(OR(J1669 = "ERROR", J1669 = ""), "UNKNOWN", J1669)</f>
        <v>1</v>
      </c>
      <c r="X1669" s="4">
        <f t="shared" si="1676"/>
        <v>1</v>
      </c>
      <c r="Y1669" s="4">
        <f t="shared" si="1676"/>
        <v>1</v>
      </c>
      <c r="Z1669" s="7">
        <f t="shared" si="9"/>
        <v>45225</v>
      </c>
    </row>
    <row r="1670">
      <c r="A1670" s="1" t="s">
        <v>1707</v>
      </c>
      <c r="B1670" s="1" t="s">
        <v>27</v>
      </c>
      <c r="C1670" s="1">
        <v>4.0</v>
      </c>
      <c r="D1670" s="1">
        <v>3.0</v>
      </c>
      <c r="E1670" s="1">
        <v>12.0</v>
      </c>
      <c r="F1670" s="1" t="s">
        <v>23</v>
      </c>
      <c r="G1670" s="1" t="s">
        <v>29</v>
      </c>
      <c r="H1670" s="6">
        <v>45222.0</v>
      </c>
      <c r="J1670" s="3">
        <f t="shared" si="2"/>
        <v>4</v>
      </c>
      <c r="K1670" s="4">
        <f t="shared" si="3"/>
        <v>3</v>
      </c>
      <c r="L1670" s="4">
        <f t="shared" si="4"/>
        <v>12</v>
      </c>
      <c r="S1670" s="1" t="s">
        <v>1707</v>
      </c>
      <c r="T1670" s="4" t="str">
        <f t="shared" si="5"/>
        <v>Cake</v>
      </c>
      <c r="U1670" s="4" t="str">
        <f t="shared" si="6"/>
        <v>In-store</v>
      </c>
      <c r="V1670" s="4" t="str">
        <f t="shared" si="7"/>
        <v>Credit Card</v>
      </c>
      <c r="W1670" s="4">
        <f t="shared" ref="W1670:Y1670" si="1677">IF(OR(J1670 = "ERROR", J1670 = ""), "UNKNOWN", J1670)</f>
        <v>4</v>
      </c>
      <c r="X1670" s="4">
        <f t="shared" si="1677"/>
        <v>3</v>
      </c>
      <c r="Y1670" s="4">
        <f t="shared" si="1677"/>
        <v>12</v>
      </c>
      <c r="Z1670" s="7">
        <f t="shared" si="9"/>
        <v>45222</v>
      </c>
    </row>
    <row r="1671">
      <c r="A1671" s="1" t="s">
        <v>1708</v>
      </c>
      <c r="B1671" s="1" t="s">
        <v>44</v>
      </c>
      <c r="C1671" s="1">
        <v>5.0</v>
      </c>
      <c r="D1671" s="1">
        <v>4.0</v>
      </c>
      <c r="E1671" s="1">
        <v>20.0</v>
      </c>
      <c r="F1671" s="1" t="s">
        <v>28</v>
      </c>
      <c r="G1671" s="1" t="s">
        <v>29</v>
      </c>
      <c r="H1671" s="2">
        <v>45181.0</v>
      </c>
      <c r="J1671" s="3">
        <f t="shared" si="2"/>
        <v>5</v>
      </c>
      <c r="K1671" s="4">
        <f t="shared" si="3"/>
        <v>4</v>
      </c>
      <c r="L1671" s="4">
        <f t="shared" si="4"/>
        <v>20</v>
      </c>
      <c r="S1671" s="1" t="s">
        <v>1708</v>
      </c>
      <c r="T1671" s="4" t="str">
        <f t="shared" si="5"/>
        <v>Sandwich</v>
      </c>
      <c r="U1671" s="4" t="str">
        <f t="shared" si="6"/>
        <v>In-store</v>
      </c>
      <c r="V1671" s="4" t="str">
        <f t="shared" si="7"/>
        <v>Cash</v>
      </c>
      <c r="W1671" s="4">
        <f t="shared" ref="W1671:Y1671" si="1678">IF(OR(J1671 = "ERROR", J1671 = ""), "UNKNOWN", J1671)</f>
        <v>5</v>
      </c>
      <c r="X1671" s="4">
        <f t="shared" si="1678"/>
        <v>4</v>
      </c>
      <c r="Y1671" s="4">
        <f t="shared" si="1678"/>
        <v>20</v>
      </c>
      <c r="Z1671" s="5">
        <f t="shared" si="9"/>
        <v>45181</v>
      </c>
    </row>
    <row r="1672">
      <c r="A1672" s="1" t="s">
        <v>1709</v>
      </c>
      <c r="B1672" s="1" t="s">
        <v>27</v>
      </c>
      <c r="C1672" s="1">
        <v>2.0</v>
      </c>
      <c r="D1672" s="1">
        <v>3.0</v>
      </c>
      <c r="E1672" s="1">
        <v>6.0</v>
      </c>
      <c r="F1672" s="1" t="s">
        <v>28</v>
      </c>
      <c r="G1672" s="1" t="s">
        <v>29</v>
      </c>
      <c r="H1672" s="2">
        <v>44985.0</v>
      </c>
      <c r="J1672" s="3">
        <f t="shared" si="2"/>
        <v>2</v>
      </c>
      <c r="K1672" s="4">
        <f t="shared" si="3"/>
        <v>3</v>
      </c>
      <c r="L1672" s="4">
        <f t="shared" si="4"/>
        <v>6</v>
      </c>
      <c r="S1672" s="1" t="s">
        <v>1709</v>
      </c>
      <c r="T1672" s="4" t="str">
        <f t="shared" si="5"/>
        <v>Cake</v>
      </c>
      <c r="U1672" s="4" t="str">
        <f t="shared" si="6"/>
        <v>In-store</v>
      </c>
      <c r="V1672" s="4" t="str">
        <f t="shared" si="7"/>
        <v>Cash</v>
      </c>
      <c r="W1672" s="4">
        <f t="shared" ref="W1672:Y1672" si="1679">IF(OR(J1672 = "ERROR", J1672 = ""), "UNKNOWN", J1672)</f>
        <v>2</v>
      </c>
      <c r="X1672" s="4">
        <f t="shared" si="1679"/>
        <v>3</v>
      </c>
      <c r="Y1672" s="4">
        <f t="shared" si="1679"/>
        <v>6</v>
      </c>
      <c r="Z1672" s="5">
        <f t="shared" si="9"/>
        <v>44985</v>
      </c>
    </row>
    <row r="1673">
      <c r="A1673" s="1" t="s">
        <v>1710</v>
      </c>
      <c r="B1673" s="1" t="s">
        <v>32</v>
      </c>
      <c r="C1673" s="1">
        <v>3.0</v>
      </c>
      <c r="D1673" s="1">
        <v>1.0</v>
      </c>
      <c r="H1673" s="6">
        <v>45220.0</v>
      </c>
      <c r="J1673" s="3">
        <f t="shared" si="2"/>
        <v>3</v>
      </c>
      <c r="K1673" s="4">
        <f t="shared" si="3"/>
        <v>1</v>
      </c>
      <c r="L1673" s="4">
        <f t="shared" si="4"/>
        <v>3</v>
      </c>
      <c r="S1673" s="1" t="s">
        <v>1710</v>
      </c>
      <c r="T1673" s="4" t="str">
        <f t="shared" si="5"/>
        <v>Cookie</v>
      </c>
      <c r="U1673" s="4" t="str">
        <f t="shared" si="6"/>
        <v>UNKNOWN</v>
      </c>
      <c r="V1673" s="4" t="str">
        <f t="shared" si="7"/>
        <v>UNKNOWN</v>
      </c>
      <c r="W1673" s="4">
        <f t="shared" ref="W1673:Y1673" si="1680">IF(OR(J1673 = "ERROR", J1673 = ""), "UNKNOWN", J1673)</f>
        <v>3</v>
      </c>
      <c r="X1673" s="4">
        <f t="shared" si="1680"/>
        <v>1</v>
      </c>
      <c r="Y1673" s="4">
        <f t="shared" si="1680"/>
        <v>3</v>
      </c>
      <c r="Z1673" s="7">
        <f t="shared" si="9"/>
        <v>45220</v>
      </c>
    </row>
    <row r="1674">
      <c r="A1674" s="1" t="s">
        <v>1711</v>
      </c>
      <c r="B1674" s="1" t="s">
        <v>22</v>
      </c>
      <c r="C1674" s="1">
        <v>2.0</v>
      </c>
      <c r="D1674" s="1">
        <v>2.0</v>
      </c>
      <c r="E1674" s="1">
        <v>4.0</v>
      </c>
      <c r="F1674" s="1" t="s">
        <v>23</v>
      </c>
      <c r="G1674" s="1" t="s">
        <v>30</v>
      </c>
      <c r="H1674" s="2">
        <v>45201.0</v>
      </c>
      <c r="J1674" s="3">
        <f t="shared" si="2"/>
        <v>2</v>
      </c>
      <c r="K1674" s="4">
        <f t="shared" si="3"/>
        <v>2</v>
      </c>
      <c r="L1674" s="4">
        <f t="shared" si="4"/>
        <v>4</v>
      </c>
      <c r="S1674" s="1" t="s">
        <v>1711</v>
      </c>
      <c r="T1674" s="4" t="str">
        <f t="shared" si="5"/>
        <v>Coffee</v>
      </c>
      <c r="U1674" s="4" t="str">
        <f t="shared" si="6"/>
        <v>UNKNOWN</v>
      </c>
      <c r="V1674" s="4" t="str">
        <f t="shared" si="7"/>
        <v>Credit Card</v>
      </c>
      <c r="W1674" s="4">
        <f t="shared" ref="W1674:Y1674" si="1681">IF(OR(J1674 = "ERROR", J1674 = ""), "UNKNOWN", J1674)</f>
        <v>2</v>
      </c>
      <c r="X1674" s="4">
        <f t="shared" si="1681"/>
        <v>2</v>
      </c>
      <c r="Y1674" s="4">
        <f t="shared" si="1681"/>
        <v>4</v>
      </c>
      <c r="Z1674" s="5">
        <f t="shared" si="9"/>
        <v>45201</v>
      </c>
    </row>
    <row r="1675">
      <c r="A1675" s="1" t="s">
        <v>1712</v>
      </c>
      <c r="B1675" s="1" t="s">
        <v>44</v>
      </c>
      <c r="C1675" s="1">
        <v>3.0</v>
      </c>
      <c r="D1675" s="1">
        <v>4.0</v>
      </c>
      <c r="E1675" s="1">
        <v>12.0</v>
      </c>
      <c r="F1675" s="1" t="s">
        <v>39</v>
      </c>
      <c r="H1675" s="2">
        <v>45093.0</v>
      </c>
      <c r="J1675" s="3">
        <f t="shared" si="2"/>
        <v>3</v>
      </c>
      <c r="K1675" s="4">
        <f t="shared" si="3"/>
        <v>4</v>
      </c>
      <c r="L1675" s="4">
        <f t="shared" si="4"/>
        <v>12</v>
      </c>
      <c r="S1675" s="1" t="s">
        <v>1712</v>
      </c>
      <c r="T1675" s="4" t="str">
        <f t="shared" si="5"/>
        <v>Sandwich</v>
      </c>
      <c r="U1675" s="4" t="str">
        <f t="shared" si="6"/>
        <v>UNKNOWN</v>
      </c>
      <c r="V1675" s="4" t="str">
        <f t="shared" si="7"/>
        <v>Digital Wallet</v>
      </c>
      <c r="W1675" s="4">
        <f t="shared" ref="W1675:Y1675" si="1682">IF(OR(J1675 = "ERROR", J1675 = ""), "UNKNOWN", J1675)</f>
        <v>3</v>
      </c>
      <c r="X1675" s="4">
        <f t="shared" si="1682"/>
        <v>4</v>
      </c>
      <c r="Y1675" s="4">
        <f t="shared" si="1682"/>
        <v>12</v>
      </c>
      <c r="Z1675" s="5">
        <f t="shared" si="9"/>
        <v>45093</v>
      </c>
    </row>
    <row r="1676">
      <c r="A1676" s="1" t="s">
        <v>1713</v>
      </c>
      <c r="B1676" s="1" t="s">
        <v>81</v>
      </c>
      <c r="C1676" s="1">
        <v>2.0</v>
      </c>
      <c r="F1676" s="1" t="s">
        <v>28</v>
      </c>
      <c r="G1676" s="1" t="s">
        <v>29</v>
      </c>
      <c r="H1676" s="2">
        <v>45096.0</v>
      </c>
      <c r="J1676" s="3">
        <f t="shared" si="2"/>
        <v>2</v>
      </c>
      <c r="K1676" s="4" t="str">
        <f t="shared" si="3"/>
        <v/>
      </c>
      <c r="L1676" s="4" t="str">
        <f t="shared" si="4"/>
        <v/>
      </c>
      <c r="S1676" s="1" t="s">
        <v>1713</v>
      </c>
      <c r="T1676" s="4" t="str">
        <f t="shared" si="5"/>
        <v>Tea</v>
      </c>
      <c r="U1676" s="4" t="str">
        <f t="shared" si="6"/>
        <v>In-store</v>
      </c>
      <c r="V1676" s="4" t="str">
        <f t="shared" si="7"/>
        <v>Cash</v>
      </c>
      <c r="W1676" s="4">
        <f t="shared" ref="W1676:Y1676" si="1683">IF(OR(J1676 = "ERROR", J1676 = ""), "UNKNOWN", J1676)</f>
        <v>2</v>
      </c>
      <c r="X1676" s="4" t="str">
        <f t="shared" si="1683"/>
        <v>UNKNOWN</v>
      </c>
      <c r="Y1676" s="4" t="str">
        <f t="shared" si="1683"/>
        <v>UNKNOWN</v>
      </c>
      <c r="Z1676" s="5">
        <f t="shared" si="9"/>
        <v>45096</v>
      </c>
    </row>
    <row r="1677">
      <c r="A1677" s="1" t="s">
        <v>1714</v>
      </c>
      <c r="B1677" s="1" t="s">
        <v>36</v>
      </c>
      <c r="C1677" s="1">
        <v>1.0</v>
      </c>
      <c r="D1677" s="1">
        <v>5.0</v>
      </c>
      <c r="E1677" s="1">
        <v>5.0</v>
      </c>
      <c r="G1677" s="1" t="s">
        <v>24</v>
      </c>
      <c r="H1677" s="2">
        <v>45266.0</v>
      </c>
      <c r="J1677" s="3">
        <f t="shared" si="2"/>
        <v>1</v>
      </c>
      <c r="K1677" s="4">
        <f t="shared" si="3"/>
        <v>5</v>
      </c>
      <c r="L1677" s="4">
        <f t="shared" si="4"/>
        <v>5</v>
      </c>
      <c r="S1677" s="1" t="s">
        <v>1714</v>
      </c>
      <c r="T1677" s="4" t="str">
        <f t="shared" si="5"/>
        <v>Salad</v>
      </c>
      <c r="U1677" s="4" t="str">
        <f t="shared" si="6"/>
        <v>Takeaway</v>
      </c>
      <c r="V1677" s="4" t="str">
        <f t="shared" si="7"/>
        <v>UNKNOWN</v>
      </c>
      <c r="W1677" s="4">
        <f t="shared" ref="W1677:Y1677" si="1684">IF(OR(J1677 = "ERROR", J1677 = ""), "UNKNOWN", J1677)</f>
        <v>1</v>
      </c>
      <c r="X1677" s="4">
        <f t="shared" si="1684"/>
        <v>5</v>
      </c>
      <c r="Y1677" s="4">
        <f t="shared" si="1684"/>
        <v>5</v>
      </c>
      <c r="Z1677" s="5">
        <f t="shared" si="9"/>
        <v>45266</v>
      </c>
    </row>
    <row r="1678">
      <c r="A1678" s="1" t="s">
        <v>1715</v>
      </c>
      <c r="B1678" s="1" t="s">
        <v>44</v>
      </c>
      <c r="C1678" s="1">
        <v>5.0</v>
      </c>
      <c r="D1678" s="1">
        <v>4.0</v>
      </c>
      <c r="E1678" s="1">
        <v>20.0</v>
      </c>
      <c r="F1678" s="1" t="s">
        <v>39</v>
      </c>
      <c r="G1678" s="1" t="s">
        <v>24</v>
      </c>
      <c r="H1678" s="6">
        <v>45223.0</v>
      </c>
      <c r="J1678" s="3">
        <f t="shared" si="2"/>
        <v>5</v>
      </c>
      <c r="K1678" s="4">
        <f t="shared" si="3"/>
        <v>4</v>
      </c>
      <c r="L1678" s="4">
        <f t="shared" si="4"/>
        <v>20</v>
      </c>
      <c r="S1678" s="1" t="s">
        <v>1715</v>
      </c>
      <c r="T1678" s="4" t="str">
        <f t="shared" si="5"/>
        <v>Sandwich</v>
      </c>
      <c r="U1678" s="4" t="str">
        <f t="shared" si="6"/>
        <v>Takeaway</v>
      </c>
      <c r="V1678" s="4" t="str">
        <f t="shared" si="7"/>
        <v>Digital Wallet</v>
      </c>
      <c r="W1678" s="4">
        <f t="shared" ref="W1678:Y1678" si="1685">IF(OR(J1678 = "ERROR", J1678 = ""), "UNKNOWN", J1678)</f>
        <v>5</v>
      </c>
      <c r="X1678" s="4">
        <f t="shared" si="1685"/>
        <v>4</v>
      </c>
      <c r="Y1678" s="4">
        <f t="shared" si="1685"/>
        <v>20</v>
      </c>
      <c r="Z1678" s="7">
        <f t="shared" si="9"/>
        <v>45223</v>
      </c>
    </row>
    <row r="1679">
      <c r="A1679" s="1" t="s">
        <v>1716</v>
      </c>
      <c r="B1679" s="1" t="s">
        <v>55</v>
      </c>
      <c r="C1679" s="1">
        <v>5.0</v>
      </c>
      <c r="D1679" s="1">
        <v>3.0</v>
      </c>
      <c r="E1679" s="1">
        <v>15.0</v>
      </c>
      <c r="F1679" s="1" t="s">
        <v>39</v>
      </c>
      <c r="G1679" s="1" t="s">
        <v>24</v>
      </c>
      <c r="H1679" s="2">
        <v>45170.0</v>
      </c>
      <c r="J1679" s="3">
        <f t="shared" si="2"/>
        <v>5</v>
      </c>
      <c r="K1679" s="4">
        <f t="shared" si="3"/>
        <v>3</v>
      </c>
      <c r="L1679" s="4">
        <f t="shared" si="4"/>
        <v>15</v>
      </c>
      <c r="S1679" s="1" t="s">
        <v>1716</v>
      </c>
      <c r="T1679" s="4" t="str">
        <f t="shared" si="5"/>
        <v>Juice</v>
      </c>
      <c r="U1679" s="4" t="str">
        <f t="shared" si="6"/>
        <v>Takeaway</v>
      </c>
      <c r="V1679" s="4" t="str">
        <f t="shared" si="7"/>
        <v>Digital Wallet</v>
      </c>
      <c r="W1679" s="4">
        <f t="shared" ref="W1679:Y1679" si="1686">IF(OR(J1679 = "ERROR", J1679 = ""), "UNKNOWN", J1679)</f>
        <v>5</v>
      </c>
      <c r="X1679" s="4">
        <f t="shared" si="1686"/>
        <v>3</v>
      </c>
      <c r="Y1679" s="4">
        <f t="shared" si="1686"/>
        <v>15</v>
      </c>
      <c r="Z1679" s="5">
        <f t="shared" si="9"/>
        <v>45170</v>
      </c>
    </row>
    <row r="1680">
      <c r="A1680" s="1" t="s">
        <v>1717</v>
      </c>
      <c r="C1680" s="1">
        <v>2.0</v>
      </c>
      <c r="D1680" s="1">
        <v>3.0</v>
      </c>
      <c r="E1680" s="1">
        <v>6.0</v>
      </c>
      <c r="F1680" s="1" t="s">
        <v>28</v>
      </c>
      <c r="G1680" s="1" t="s">
        <v>29</v>
      </c>
      <c r="H1680" s="2">
        <v>44950.0</v>
      </c>
      <c r="J1680" s="3">
        <f t="shared" si="2"/>
        <v>2</v>
      </c>
      <c r="K1680" s="4">
        <f t="shared" si="3"/>
        <v>3</v>
      </c>
      <c r="L1680" s="4">
        <f t="shared" si="4"/>
        <v>6</v>
      </c>
      <c r="S1680" s="1" t="s">
        <v>1717</v>
      </c>
      <c r="T1680" s="4" t="str">
        <f t="shared" si="5"/>
        <v>UNKNOWN</v>
      </c>
      <c r="U1680" s="4" t="str">
        <f t="shared" si="6"/>
        <v>In-store</v>
      </c>
      <c r="V1680" s="4" t="str">
        <f t="shared" si="7"/>
        <v>Cash</v>
      </c>
      <c r="W1680" s="4">
        <f t="shared" ref="W1680:Y1680" si="1687">IF(OR(J1680 = "ERROR", J1680 = ""), "UNKNOWN", J1680)</f>
        <v>2</v>
      </c>
      <c r="X1680" s="4">
        <f t="shared" si="1687"/>
        <v>3</v>
      </c>
      <c r="Y1680" s="4">
        <f t="shared" si="1687"/>
        <v>6</v>
      </c>
      <c r="Z1680" s="5">
        <f t="shared" si="9"/>
        <v>44950</v>
      </c>
    </row>
    <row r="1681">
      <c r="A1681" s="1" t="s">
        <v>1718</v>
      </c>
      <c r="B1681" s="1" t="s">
        <v>41</v>
      </c>
      <c r="C1681" s="1">
        <v>5.0</v>
      </c>
      <c r="D1681" s="1">
        <v>4.0</v>
      </c>
      <c r="E1681" s="1">
        <v>20.0</v>
      </c>
      <c r="F1681" s="1" t="s">
        <v>23</v>
      </c>
      <c r="G1681" s="1" t="s">
        <v>29</v>
      </c>
      <c r="H1681" s="2">
        <v>45183.0</v>
      </c>
      <c r="J1681" s="3">
        <f t="shared" si="2"/>
        <v>5</v>
      </c>
      <c r="K1681" s="4">
        <f t="shared" si="3"/>
        <v>4</v>
      </c>
      <c r="L1681" s="4">
        <f t="shared" si="4"/>
        <v>20</v>
      </c>
      <c r="S1681" s="1" t="s">
        <v>1718</v>
      </c>
      <c r="T1681" s="4" t="str">
        <f t="shared" si="5"/>
        <v>Smoothie</v>
      </c>
      <c r="U1681" s="4" t="str">
        <f t="shared" si="6"/>
        <v>In-store</v>
      </c>
      <c r="V1681" s="4" t="str">
        <f t="shared" si="7"/>
        <v>Credit Card</v>
      </c>
      <c r="W1681" s="4">
        <f t="shared" ref="W1681:Y1681" si="1688">IF(OR(J1681 = "ERROR", J1681 = ""), "UNKNOWN", J1681)</f>
        <v>5</v>
      </c>
      <c r="X1681" s="4">
        <f t="shared" si="1688"/>
        <v>4</v>
      </c>
      <c r="Y1681" s="4">
        <f t="shared" si="1688"/>
        <v>20</v>
      </c>
      <c r="Z1681" s="5">
        <f t="shared" si="9"/>
        <v>45183</v>
      </c>
    </row>
    <row r="1682">
      <c r="A1682" s="1" t="s">
        <v>1719</v>
      </c>
      <c r="B1682" s="1" t="s">
        <v>81</v>
      </c>
      <c r="C1682" s="1">
        <v>2.0</v>
      </c>
      <c r="D1682" s="1">
        <v>1.5</v>
      </c>
      <c r="E1682" s="1">
        <v>3.0</v>
      </c>
      <c r="F1682" s="1" t="s">
        <v>39</v>
      </c>
      <c r="G1682" s="1" t="s">
        <v>29</v>
      </c>
      <c r="H1682" s="2">
        <v>44983.0</v>
      </c>
      <c r="J1682" s="3">
        <f t="shared" si="2"/>
        <v>2</v>
      </c>
      <c r="K1682" s="4">
        <f t="shared" si="3"/>
        <v>1.5</v>
      </c>
      <c r="L1682" s="4">
        <f t="shared" si="4"/>
        <v>3</v>
      </c>
      <c r="S1682" s="1" t="s">
        <v>1719</v>
      </c>
      <c r="T1682" s="4" t="str">
        <f t="shared" si="5"/>
        <v>Tea</v>
      </c>
      <c r="U1682" s="4" t="str">
        <f t="shared" si="6"/>
        <v>In-store</v>
      </c>
      <c r="V1682" s="4" t="str">
        <f t="shared" si="7"/>
        <v>Digital Wallet</v>
      </c>
      <c r="W1682" s="4">
        <f t="shared" ref="W1682:Y1682" si="1689">IF(OR(J1682 = "ERROR", J1682 = ""), "UNKNOWN", J1682)</f>
        <v>2</v>
      </c>
      <c r="X1682" s="4">
        <f t="shared" si="1689"/>
        <v>1.5</v>
      </c>
      <c r="Y1682" s="4">
        <f t="shared" si="1689"/>
        <v>3</v>
      </c>
      <c r="Z1682" s="5">
        <f t="shared" si="9"/>
        <v>44983</v>
      </c>
    </row>
    <row r="1683">
      <c r="A1683" s="1" t="s">
        <v>1720</v>
      </c>
      <c r="B1683" s="1" t="s">
        <v>55</v>
      </c>
      <c r="C1683" s="1">
        <v>5.0</v>
      </c>
      <c r="D1683" s="1">
        <v>3.0</v>
      </c>
      <c r="E1683" s="1">
        <v>15.0</v>
      </c>
      <c r="F1683" s="1" t="s">
        <v>28</v>
      </c>
      <c r="G1683" s="1" t="s">
        <v>29</v>
      </c>
      <c r="H1683" s="6">
        <v>45249.0</v>
      </c>
      <c r="J1683" s="3">
        <f t="shared" si="2"/>
        <v>5</v>
      </c>
      <c r="K1683" s="4">
        <f t="shared" si="3"/>
        <v>3</v>
      </c>
      <c r="L1683" s="4">
        <f t="shared" si="4"/>
        <v>15</v>
      </c>
      <c r="S1683" s="1" t="s">
        <v>1720</v>
      </c>
      <c r="T1683" s="4" t="str">
        <f t="shared" si="5"/>
        <v>Juice</v>
      </c>
      <c r="U1683" s="4" t="str">
        <f t="shared" si="6"/>
        <v>In-store</v>
      </c>
      <c r="V1683" s="4" t="str">
        <f t="shared" si="7"/>
        <v>Cash</v>
      </c>
      <c r="W1683" s="4">
        <f t="shared" ref="W1683:Y1683" si="1690">IF(OR(J1683 = "ERROR", J1683 = ""), "UNKNOWN", J1683)</f>
        <v>5</v>
      </c>
      <c r="X1683" s="4">
        <f t="shared" si="1690"/>
        <v>3</v>
      </c>
      <c r="Y1683" s="4">
        <f t="shared" si="1690"/>
        <v>15</v>
      </c>
      <c r="Z1683" s="7">
        <f t="shared" si="9"/>
        <v>45249</v>
      </c>
    </row>
    <row r="1684">
      <c r="A1684" s="1" t="s">
        <v>1721</v>
      </c>
      <c r="B1684" s="1" t="s">
        <v>27</v>
      </c>
      <c r="C1684" s="1">
        <v>1.0</v>
      </c>
      <c r="D1684" s="1">
        <v>3.0</v>
      </c>
      <c r="E1684" s="1">
        <v>3.0</v>
      </c>
      <c r="F1684" s="1" t="s">
        <v>39</v>
      </c>
      <c r="G1684" s="1" t="s">
        <v>24</v>
      </c>
      <c r="H1684" s="2">
        <v>45155.0</v>
      </c>
      <c r="J1684" s="3">
        <f t="shared" si="2"/>
        <v>1</v>
      </c>
      <c r="K1684" s="4">
        <f t="shared" si="3"/>
        <v>3</v>
      </c>
      <c r="L1684" s="4">
        <f t="shared" si="4"/>
        <v>3</v>
      </c>
      <c r="S1684" s="1" t="s">
        <v>1721</v>
      </c>
      <c r="T1684" s="4" t="str">
        <f t="shared" si="5"/>
        <v>Cake</v>
      </c>
      <c r="U1684" s="4" t="str">
        <f t="shared" si="6"/>
        <v>Takeaway</v>
      </c>
      <c r="V1684" s="4" t="str">
        <f t="shared" si="7"/>
        <v>Digital Wallet</v>
      </c>
      <c r="W1684" s="4">
        <f t="shared" ref="W1684:Y1684" si="1691">IF(OR(J1684 = "ERROR", J1684 = ""), "UNKNOWN", J1684)</f>
        <v>1</v>
      </c>
      <c r="X1684" s="4">
        <f t="shared" si="1691"/>
        <v>3</v>
      </c>
      <c r="Y1684" s="4">
        <f t="shared" si="1691"/>
        <v>3</v>
      </c>
      <c r="Z1684" s="5">
        <f t="shared" si="9"/>
        <v>45155</v>
      </c>
    </row>
    <row r="1685">
      <c r="A1685" s="1" t="s">
        <v>1722</v>
      </c>
      <c r="B1685" s="1" t="s">
        <v>55</v>
      </c>
      <c r="C1685" s="1">
        <v>5.0</v>
      </c>
      <c r="D1685" s="1">
        <v>3.0</v>
      </c>
      <c r="E1685" s="1">
        <v>15.0</v>
      </c>
      <c r="F1685" s="1" t="s">
        <v>23</v>
      </c>
      <c r="G1685" s="1" t="s">
        <v>29</v>
      </c>
      <c r="H1685" s="2">
        <v>45204.0</v>
      </c>
      <c r="J1685" s="3">
        <f t="shared" si="2"/>
        <v>5</v>
      </c>
      <c r="K1685" s="4">
        <f t="shared" si="3"/>
        <v>3</v>
      </c>
      <c r="L1685" s="4">
        <f t="shared" si="4"/>
        <v>15</v>
      </c>
      <c r="S1685" s="1" t="s">
        <v>1722</v>
      </c>
      <c r="T1685" s="4" t="str">
        <f t="shared" si="5"/>
        <v>Juice</v>
      </c>
      <c r="U1685" s="4" t="str">
        <f t="shared" si="6"/>
        <v>In-store</v>
      </c>
      <c r="V1685" s="4" t="str">
        <f t="shared" si="7"/>
        <v>Credit Card</v>
      </c>
      <c r="W1685" s="4">
        <f t="shared" ref="W1685:Y1685" si="1692">IF(OR(J1685 = "ERROR", J1685 = ""), "UNKNOWN", J1685)</f>
        <v>5</v>
      </c>
      <c r="X1685" s="4">
        <f t="shared" si="1692"/>
        <v>3</v>
      </c>
      <c r="Y1685" s="4">
        <f t="shared" si="1692"/>
        <v>15</v>
      </c>
      <c r="Z1685" s="5">
        <f t="shared" si="9"/>
        <v>45204</v>
      </c>
    </row>
    <row r="1686">
      <c r="A1686" s="1" t="s">
        <v>1723</v>
      </c>
      <c r="B1686" s="1" t="s">
        <v>55</v>
      </c>
      <c r="C1686" s="1">
        <v>1.0</v>
      </c>
      <c r="D1686" s="1">
        <v>3.0</v>
      </c>
      <c r="E1686" s="1">
        <v>3.0</v>
      </c>
      <c r="F1686" s="1" t="s">
        <v>28</v>
      </c>
      <c r="G1686" s="1" t="s">
        <v>29</v>
      </c>
      <c r="H1686" s="6">
        <v>45289.0</v>
      </c>
      <c r="J1686" s="3">
        <f t="shared" si="2"/>
        <v>1</v>
      </c>
      <c r="K1686" s="4">
        <f t="shared" si="3"/>
        <v>3</v>
      </c>
      <c r="L1686" s="4">
        <f t="shared" si="4"/>
        <v>3</v>
      </c>
      <c r="S1686" s="1" t="s">
        <v>1723</v>
      </c>
      <c r="T1686" s="4" t="str">
        <f t="shared" si="5"/>
        <v>Juice</v>
      </c>
      <c r="U1686" s="4" t="str">
        <f t="shared" si="6"/>
        <v>In-store</v>
      </c>
      <c r="V1686" s="4" t="str">
        <f t="shared" si="7"/>
        <v>Cash</v>
      </c>
      <c r="W1686" s="4">
        <f t="shared" ref="W1686:Y1686" si="1693">IF(OR(J1686 = "ERROR", J1686 = ""), "UNKNOWN", J1686)</f>
        <v>1</v>
      </c>
      <c r="X1686" s="4">
        <f t="shared" si="1693"/>
        <v>3</v>
      </c>
      <c r="Y1686" s="4">
        <f t="shared" si="1693"/>
        <v>3</v>
      </c>
      <c r="Z1686" s="7">
        <f t="shared" si="9"/>
        <v>45289</v>
      </c>
    </row>
    <row r="1687">
      <c r="A1687" s="1" t="s">
        <v>1724</v>
      </c>
      <c r="B1687" s="1" t="s">
        <v>36</v>
      </c>
      <c r="C1687" s="1">
        <v>2.0</v>
      </c>
      <c r="D1687" s="1">
        <v>5.0</v>
      </c>
      <c r="E1687" s="1">
        <v>10.0</v>
      </c>
      <c r="F1687" s="1" t="s">
        <v>23</v>
      </c>
      <c r="H1687" s="2">
        <v>45071.0</v>
      </c>
      <c r="J1687" s="3">
        <f t="shared" si="2"/>
        <v>2</v>
      </c>
      <c r="K1687" s="4">
        <f t="shared" si="3"/>
        <v>5</v>
      </c>
      <c r="L1687" s="4">
        <f t="shared" si="4"/>
        <v>10</v>
      </c>
      <c r="S1687" s="1" t="s">
        <v>1724</v>
      </c>
      <c r="T1687" s="4" t="str">
        <f t="shared" si="5"/>
        <v>Salad</v>
      </c>
      <c r="U1687" s="4" t="str">
        <f t="shared" si="6"/>
        <v>UNKNOWN</v>
      </c>
      <c r="V1687" s="4" t="str">
        <f t="shared" si="7"/>
        <v>Credit Card</v>
      </c>
      <c r="W1687" s="4">
        <f t="shared" ref="W1687:Y1687" si="1694">IF(OR(J1687 = "ERROR", J1687 = ""), "UNKNOWN", J1687)</f>
        <v>2</v>
      </c>
      <c r="X1687" s="4">
        <f t="shared" si="1694"/>
        <v>5</v>
      </c>
      <c r="Y1687" s="4">
        <f t="shared" si="1694"/>
        <v>10</v>
      </c>
      <c r="Z1687" s="5">
        <f t="shared" si="9"/>
        <v>45071</v>
      </c>
    </row>
    <row r="1688">
      <c r="A1688" s="1" t="s">
        <v>1725</v>
      </c>
      <c r="B1688" s="1" t="s">
        <v>81</v>
      </c>
      <c r="C1688" s="1">
        <v>1.0</v>
      </c>
      <c r="D1688" s="1">
        <v>1.5</v>
      </c>
      <c r="E1688" s="1">
        <v>1.5</v>
      </c>
      <c r="F1688" s="1" t="s">
        <v>39</v>
      </c>
      <c r="G1688" s="1" t="s">
        <v>24</v>
      </c>
      <c r="H1688" s="2">
        <v>45184.0</v>
      </c>
      <c r="J1688" s="3">
        <f t="shared" si="2"/>
        <v>1</v>
      </c>
      <c r="K1688" s="4">
        <f t="shared" si="3"/>
        <v>1.5</v>
      </c>
      <c r="L1688" s="4">
        <f t="shared" si="4"/>
        <v>1.5</v>
      </c>
      <c r="S1688" s="1" t="s">
        <v>1725</v>
      </c>
      <c r="T1688" s="4" t="str">
        <f t="shared" si="5"/>
        <v>Tea</v>
      </c>
      <c r="U1688" s="4" t="str">
        <f t="shared" si="6"/>
        <v>Takeaway</v>
      </c>
      <c r="V1688" s="4" t="str">
        <f t="shared" si="7"/>
        <v>Digital Wallet</v>
      </c>
      <c r="W1688" s="4">
        <f t="shared" ref="W1688:Y1688" si="1695">IF(OR(J1688 = "ERROR", J1688 = ""), "UNKNOWN", J1688)</f>
        <v>1</v>
      </c>
      <c r="X1688" s="4">
        <f t="shared" si="1695"/>
        <v>1.5</v>
      </c>
      <c r="Y1688" s="4">
        <f t="shared" si="1695"/>
        <v>1.5</v>
      </c>
      <c r="Z1688" s="5">
        <f t="shared" si="9"/>
        <v>45184</v>
      </c>
    </row>
    <row r="1689">
      <c r="A1689" s="1" t="s">
        <v>1726</v>
      </c>
      <c r="B1689" s="1" t="s">
        <v>81</v>
      </c>
      <c r="C1689" s="1">
        <v>2.0</v>
      </c>
      <c r="D1689" s="1">
        <v>1.5</v>
      </c>
      <c r="E1689" s="1">
        <v>3.0</v>
      </c>
      <c r="F1689" s="1" t="s">
        <v>23</v>
      </c>
      <c r="G1689" s="1" t="s">
        <v>30</v>
      </c>
      <c r="H1689" s="2">
        <v>45170.0</v>
      </c>
      <c r="J1689" s="3">
        <f t="shared" si="2"/>
        <v>2</v>
      </c>
      <c r="K1689" s="4">
        <f t="shared" si="3"/>
        <v>1.5</v>
      </c>
      <c r="L1689" s="4">
        <f t="shared" si="4"/>
        <v>3</v>
      </c>
      <c r="S1689" s="1" t="s">
        <v>1726</v>
      </c>
      <c r="T1689" s="4" t="str">
        <f t="shared" si="5"/>
        <v>Tea</v>
      </c>
      <c r="U1689" s="4" t="str">
        <f t="shared" si="6"/>
        <v>UNKNOWN</v>
      </c>
      <c r="V1689" s="4" t="str">
        <f t="shared" si="7"/>
        <v>Credit Card</v>
      </c>
      <c r="W1689" s="4">
        <f t="shared" ref="W1689:Y1689" si="1696">IF(OR(J1689 = "ERROR", J1689 = ""), "UNKNOWN", J1689)</f>
        <v>2</v>
      </c>
      <c r="X1689" s="4">
        <f t="shared" si="1696"/>
        <v>1.5</v>
      </c>
      <c r="Y1689" s="4">
        <f t="shared" si="1696"/>
        <v>3</v>
      </c>
      <c r="Z1689" s="5">
        <f t="shared" si="9"/>
        <v>45170</v>
      </c>
    </row>
    <row r="1690">
      <c r="A1690" s="1" t="s">
        <v>1727</v>
      </c>
      <c r="B1690" s="1" t="s">
        <v>81</v>
      </c>
      <c r="C1690" s="1">
        <v>5.0</v>
      </c>
      <c r="D1690" s="1">
        <v>1.5</v>
      </c>
      <c r="E1690" s="1">
        <v>7.5</v>
      </c>
      <c r="F1690" s="1" t="s">
        <v>39</v>
      </c>
      <c r="G1690" s="1" t="s">
        <v>24</v>
      </c>
      <c r="H1690" s="2">
        <v>44941.0</v>
      </c>
      <c r="J1690" s="3">
        <f t="shared" si="2"/>
        <v>5</v>
      </c>
      <c r="K1690" s="4">
        <f t="shared" si="3"/>
        <v>1.5</v>
      </c>
      <c r="L1690" s="4">
        <f t="shared" si="4"/>
        <v>7.5</v>
      </c>
      <c r="S1690" s="1" t="s">
        <v>1727</v>
      </c>
      <c r="T1690" s="4" t="str">
        <f t="shared" si="5"/>
        <v>Tea</v>
      </c>
      <c r="U1690" s="4" t="str">
        <f t="shared" si="6"/>
        <v>Takeaway</v>
      </c>
      <c r="V1690" s="4" t="str">
        <f t="shared" si="7"/>
        <v>Digital Wallet</v>
      </c>
      <c r="W1690" s="4">
        <f t="shared" ref="W1690:Y1690" si="1697">IF(OR(J1690 = "ERROR", J1690 = ""), "UNKNOWN", J1690)</f>
        <v>5</v>
      </c>
      <c r="X1690" s="4">
        <f t="shared" si="1697"/>
        <v>1.5</v>
      </c>
      <c r="Y1690" s="4">
        <f t="shared" si="1697"/>
        <v>7.5</v>
      </c>
      <c r="Z1690" s="5">
        <f t="shared" si="9"/>
        <v>44941</v>
      </c>
    </row>
    <row r="1691">
      <c r="A1691" s="1" t="s">
        <v>1728</v>
      </c>
      <c r="B1691" s="1" t="s">
        <v>55</v>
      </c>
      <c r="C1691" s="1">
        <v>4.0</v>
      </c>
      <c r="D1691" s="1">
        <v>3.0</v>
      </c>
      <c r="E1691" s="1">
        <v>12.0</v>
      </c>
      <c r="G1691" s="1" t="s">
        <v>24</v>
      </c>
      <c r="H1691" s="2">
        <v>45195.0</v>
      </c>
      <c r="J1691" s="3">
        <f t="shared" si="2"/>
        <v>4</v>
      </c>
      <c r="K1691" s="4">
        <f t="shared" si="3"/>
        <v>3</v>
      </c>
      <c r="L1691" s="4">
        <f t="shared" si="4"/>
        <v>12</v>
      </c>
      <c r="S1691" s="1" t="s">
        <v>1728</v>
      </c>
      <c r="T1691" s="4" t="str">
        <f t="shared" si="5"/>
        <v>Juice</v>
      </c>
      <c r="U1691" s="4" t="str">
        <f t="shared" si="6"/>
        <v>Takeaway</v>
      </c>
      <c r="V1691" s="4" t="str">
        <f t="shared" si="7"/>
        <v>UNKNOWN</v>
      </c>
      <c r="W1691" s="4">
        <f t="shared" ref="W1691:Y1691" si="1698">IF(OR(J1691 = "ERROR", J1691 = ""), "UNKNOWN", J1691)</f>
        <v>4</v>
      </c>
      <c r="X1691" s="4">
        <f t="shared" si="1698"/>
        <v>3</v>
      </c>
      <c r="Y1691" s="4">
        <f t="shared" si="1698"/>
        <v>12</v>
      </c>
      <c r="Z1691" s="5">
        <f t="shared" si="9"/>
        <v>45195</v>
      </c>
    </row>
    <row r="1692">
      <c r="A1692" s="1" t="s">
        <v>1729</v>
      </c>
      <c r="B1692" s="1" t="s">
        <v>81</v>
      </c>
      <c r="C1692" s="1">
        <v>1.0</v>
      </c>
      <c r="D1692" s="1">
        <v>1.5</v>
      </c>
      <c r="E1692" s="1">
        <v>1.5</v>
      </c>
      <c r="F1692" s="1" t="s">
        <v>39</v>
      </c>
      <c r="G1692" s="1" t="s">
        <v>29</v>
      </c>
      <c r="H1692" s="2">
        <v>45160.0</v>
      </c>
      <c r="J1692" s="3">
        <f t="shared" si="2"/>
        <v>1</v>
      </c>
      <c r="K1692" s="4">
        <f t="shared" si="3"/>
        <v>1.5</v>
      </c>
      <c r="L1692" s="4">
        <f t="shared" si="4"/>
        <v>1.5</v>
      </c>
      <c r="S1692" s="1" t="s">
        <v>1729</v>
      </c>
      <c r="T1692" s="4" t="str">
        <f t="shared" si="5"/>
        <v>Tea</v>
      </c>
      <c r="U1692" s="4" t="str">
        <f t="shared" si="6"/>
        <v>In-store</v>
      </c>
      <c r="V1692" s="4" t="str">
        <f t="shared" si="7"/>
        <v>Digital Wallet</v>
      </c>
      <c r="W1692" s="4">
        <f t="shared" ref="W1692:Y1692" si="1699">IF(OR(J1692 = "ERROR", J1692 = ""), "UNKNOWN", J1692)</f>
        <v>1</v>
      </c>
      <c r="X1692" s="4">
        <f t="shared" si="1699"/>
        <v>1.5</v>
      </c>
      <c r="Y1692" s="4">
        <f t="shared" si="1699"/>
        <v>1.5</v>
      </c>
      <c r="Z1692" s="5">
        <f t="shared" si="9"/>
        <v>45160</v>
      </c>
    </row>
    <row r="1693">
      <c r="A1693" s="1" t="s">
        <v>1730</v>
      </c>
      <c r="B1693" s="1" t="s">
        <v>44</v>
      </c>
      <c r="C1693" s="1">
        <v>1.0</v>
      </c>
      <c r="D1693" s="1">
        <v>4.0</v>
      </c>
      <c r="E1693" s="1">
        <v>4.0</v>
      </c>
      <c r="F1693" s="1" t="s">
        <v>23</v>
      </c>
      <c r="G1693" s="1" t="s">
        <v>29</v>
      </c>
      <c r="H1693" s="2">
        <v>45167.0</v>
      </c>
      <c r="J1693" s="3">
        <f t="shared" si="2"/>
        <v>1</v>
      </c>
      <c r="K1693" s="4">
        <f t="shared" si="3"/>
        <v>4</v>
      </c>
      <c r="L1693" s="4">
        <f t="shared" si="4"/>
        <v>4</v>
      </c>
      <c r="S1693" s="1" t="s">
        <v>1730</v>
      </c>
      <c r="T1693" s="4" t="str">
        <f t="shared" si="5"/>
        <v>Sandwich</v>
      </c>
      <c r="U1693" s="4" t="str">
        <f t="shared" si="6"/>
        <v>In-store</v>
      </c>
      <c r="V1693" s="4" t="str">
        <f t="shared" si="7"/>
        <v>Credit Card</v>
      </c>
      <c r="W1693" s="4">
        <f t="shared" ref="W1693:Y1693" si="1700">IF(OR(J1693 = "ERROR", J1693 = ""), "UNKNOWN", J1693)</f>
        <v>1</v>
      </c>
      <c r="X1693" s="4">
        <f t="shared" si="1700"/>
        <v>4</v>
      </c>
      <c r="Y1693" s="4">
        <f t="shared" si="1700"/>
        <v>4</v>
      </c>
      <c r="Z1693" s="5">
        <f t="shared" si="9"/>
        <v>45167</v>
      </c>
    </row>
    <row r="1694">
      <c r="A1694" s="1" t="s">
        <v>1731</v>
      </c>
      <c r="B1694" s="1" t="s">
        <v>30</v>
      </c>
      <c r="C1694" s="1">
        <v>3.0</v>
      </c>
      <c r="D1694" s="1">
        <v>2.0</v>
      </c>
      <c r="E1694" s="1" t="s">
        <v>25</v>
      </c>
      <c r="F1694" s="1" t="s">
        <v>39</v>
      </c>
      <c r="G1694" s="1" t="s">
        <v>24</v>
      </c>
      <c r="H1694" s="2">
        <v>45177.0</v>
      </c>
      <c r="J1694" s="3">
        <f t="shared" si="2"/>
        <v>3</v>
      </c>
      <c r="K1694" s="4">
        <f t="shared" si="3"/>
        <v>2</v>
      </c>
      <c r="L1694" s="4">
        <f t="shared" si="4"/>
        <v>6</v>
      </c>
      <c r="S1694" s="1" t="s">
        <v>1731</v>
      </c>
      <c r="T1694" s="4" t="str">
        <f t="shared" si="5"/>
        <v>UNKNOWN</v>
      </c>
      <c r="U1694" s="4" t="str">
        <f t="shared" si="6"/>
        <v>Takeaway</v>
      </c>
      <c r="V1694" s="4" t="str">
        <f t="shared" si="7"/>
        <v>Digital Wallet</v>
      </c>
      <c r="W1694" s="4">
        <f t="shared" ref="W1694:Y1694" si="1701">IF(OR(J1694 = "ERROR", J1694 = ""), "UNKNOWN", J1694)</f>
        <v>3</v>
      </c>
      <c r="X1694" s="4">
        <f t="shared" si="1701"/>
        <v>2</v>
      </c>
      <c r="Y1694" s="4">
        <f t="shared" si="1701"/>
        <v>6</v>
      </c>
      <c r="Z1694" s="5">
        <f t="shared" si="9"/>
        <v>45177</v>
      </c>
    </row>
    <row r="1695">
      <c r="A1695" s="1" t="s">
        <v>1732</v>
      </c>
      <c r="B1695" s="1" t="s">
        <v>55</v>
      </c>
      <c r="C1695" s="1">
        <v>1.0</v>
      </c>
      <c r="D1695" s="1">
        <v>3.0</v>
      </c>
      <c r="E1695" s="1">
        <v>3.0</v>
      </c>
      <c r="F1695" s="1" t="s">
        <v>23</v>
      </c>
      <c r="G1695" s="1" t="s">
        <v>29</v>
      </c>
      <c r="H1695" s="2">
        <v>45235.0</v>
      </c>
      <c r="J1695" s="3">
        <f t="shared" si="2"/>
        <v>1</v>
      </c>
      <c r="K1695" s="4">
        <f t="shared" si="3"/>
        <v>3</v>
      </c>
      <c r="L1695" s="4">
        <f t="shared" si="4"/>
        <v>3</v>
      </c>
      <c r="S1695" s="1" t="s">
        <v>1732</v>
      </c>
      <c r="T1695" s="4" t="str">
        <f t="shared" si="5"/>
        <v>Juice</v>
      </c>
      <c r="U1695" s="4" t="str">
        <f t="shared" si="6"/>
        <v>In-store</v>
      </c>
      <c r="V1695" s="4" t="str">
        <f t="shared" si="7"/>
        <v>Credit Card</v>
      </c>
      <c r="W1695" s="4">
        <f t="shared" ref="W1695:Y1695" si="1702">IF(OR(J1695 = "ERROR", J1695 = ""), "UNKNOWN", J1695)</f>
        <v>1</v>
      </c>
      <c r="X1695" s="4">
        <f t="shared" si="1702"/>
        <v>3</v>
      </c>
      <c r="Y1695" s="4">
        <f t="shared" si="1702"/>
        <v>3</v>
      </c>
      <c r="Z1695" s="5">
        <f t="shared" si="9"/>
        <v>45235</v>
      </c>
    </row>
    <row r="1696">
      <c r="A1696" s="1" t="s">
        <v>1733</v>
      </c>
      <c r="B1696" s="1" t="s">
        <v>22</v>
      </c>
      <c r="C1696" s="1">
        <v>5.0</v>
      </c>
      <c r="D1696" s="1" t="s">
        <v>25</v>
      </c>
      <c r="E1696" s="1">
        <v>10.0</v>
      </c>
      <c r="F1696" s="1" t="s">
        <v>23</v>
      </c>
      <c r="G1696" s="1" t="s">
        <v>24</v>
      </c>
      <c r="H1696" s="2">
        <v>45072.0</v>
      </c>
      <c r="J1696" s="3">
        <f t="shared" si="2"/>
        <v>5</v>
      </c>
      <c r="K1696" s="4">
        <f t="shared" si="3"/>
        <v>2</v>
      </c>
      <c r="L1696" s="4">
        <f t="shared" si="4"/>
        <v>10</v>
      </c>
      <c r="S1696" s="1" t="s">
        <v>1733</v>
      </c>
      <c r="T1696" s="4" t="str">
        <f t="shared" si="5"/>
        <v>Coffee</v>
      </c>
      <c r="U1696" s="4" t="str">
        <f t="shared" si="6"/>
        <v>Takeaway</v>
      </c>
      <c r="V1696" s="4" t="str">
        <f t="shared" si="7"/>
        <v>Credit Card</v>
      </c>
      <c r="W1696" s="4">
        <f t="shared" ref="W1696:Y1696" si="1703">IF(OR(J1696 = "ERROR", J1696 = ""), "UNKNOWN", J1696)</f>
        <v>5</v>
      </c>
      <c r="X1696" s="4">
        <f t="shared" si="1703"/>
        <v>2</v>
      </c>
      <c r="Y1696" s="4">
        <f t="shared" si="1703"/>
        <v>10</v>
      </c>
      <c r="Z1696" s="5">
        <f t="shared" si="9"/>
        <v>45072</v>
      </c>
    </row>
    <row r="1697">
      <c r="A1697" s="1" t="s">
        <v>1734</v>
      </c>
      <c r="B1697" s="1" t="s">
        <v>36</v>
      </c>
      <c r="C1697" s="1">
        <v>1.0</v>
      </c>
      <c r="D1697" s="1">
        <v>5.0</v>
      </c>
      <c r="E1697" s="1">
        <v>5.0</v>
      </c>
      <c r="F1697" s="1" t="s">
        <v>39</v>
      </c>
      <c r="H1697" s="2">
        <v>45162.0</v>
      </c>
      <c r="J1697" s="3">
        <f t="shared" si="2"/>
        <v>1</v>
      </c>
      <c r="K1697" s="4">
        <f t="shared" si="3"/>
        <v>5</v>
      </c>
      <c r="L1697" s="4">
        <f t="shared" si="4"/>
        <v>5</v>
      </c>
      <c r="S1697" s="1" t="s">
        <v>1734</v>
      </c>
      <c r="T1697" s="4" t="str">
        <f t="shared" si="5"/>
        <v>Salad</v>
      </c>
      <c r="U1697" s="4" t="str">
        <f t="shared" si="6"/>
        <v>UNKNOWN</v>
      </c>
      <c r="V1697" s="4" t="str">
        <f t="shared" si="7"/>
        <v>Digital Wallet</v>
      </c>
      <c r="W1697" s="4">
        <f t="shared" ref="W1697:Y1697" si="1704">IF(OR(J1697 = "ERROR", J1697 = ""), "UNKNOWN", J1697)</f>
        <v>1</v>
      </c>
      <c r="X1697" s="4">
        <f t="shared" si="1704"/>
        <v>5</v>
      </c>
      <c r="Y1697" s="4">
        <f t="shared" si="1704"/>
        <v>5</v>
      </c>
      <c r="Z1697" s="5">
        <f t="shared" si="9"/>
        <v>45162</v>
      </c>
    </row>
    <row r="1698">
      <c r="A1698" s="1" t="s">
        <v>1735</v>
      </c>
      <c r="B1698" s="1" t="s">
        <v>55</v>
      </c>
      <c r="C1698" s="1">
        <v>4.0</v>
      </c>
      <c r="D1698" s="1">
        <v>3.0</v>
      </c>
      <c r="E1698" s="1">
        <v>12.0</v>
      </c>
      <c r="F1698" s="1" t="s">
        <v>23</v>
      </c>
      <c r="H1698" s="6">
        <v>45287.0</v>
      </c>
      <c r="J1698" s="3">
        <f t="shared" si="2"/>
        <v>4</v>
      </c>
      <c r="K1698" s="4">
        <f t="shared" si="3"/>
        <v>3</v>
      </c>
      <c r="L1698" s="4">
        <f t="shared" si="4"/>
        <v>12</v>
      </c>
      <c r="S1698" s="1" t="s">
        <v>1735</v>
      </c>
      <c r="T1698" s="4" t="str">
        <f t="shared" si="5"/>
        <v>Juice</v>
      </c>
      <c r="U1698" s="4" t="str">
        <f t="shared" si="6"/>
        <v>UNKNOWN</v>
      </c>
      <c r="V1698" s="4" t="str">
        <f t="shared" si="7"/>
        <v>Credit Card</v>
      </c>
      <c r="W1698" s="4">
        <f t="shared" ref="W1698:Y1698" si="1705">IF(OR(J1698 = "ERROR", J1698 = ""), "UNKNOWN", J1698)</f>
        <v>4</v>
      </c>
      <c r="X1698" s="4">
        <f t="shared" si="1705"/>
        <v>3</v>
      </c>
      <c r="Y1698" s="4">
        <f t="shared" si="1705"/>
        <v>12</v>
      </c>
      <c r="Z1698" s="7">
        <f t="shared" si="9"/>
        <v>45287</v>
      </c>
    </row>
    <row r="1699">
      <c r="A1699" s="1" t="s">
        <v>1736</v>
      </c>
      <c r="B1699" s="1" t="s">
        <v>36</v>
      </c>
      <c r="C1699" s="1">
        <v>4.0</v>
      </c>
      <c r="D1699" s="1">
        <v>5.0</v>
      </c>
      <c r="E1699" s="1">
        <v>20.0</v>
      </c>
      <c r="G1699" s="1" t="s">
        <v>24</v>
      </c>
      <c r="H1699" s="2">
        <v>45158.0</v>
      </c>
      <c r="J1699" s="3">
        <f t="shared" si="2"/>
        <v>4</v>
      </c>
      <c r="K1699" s="4">
        <f t="shared" si="3"/>
        <v>5</v>
      </c>
      <c r="L1699" s="4">
        <f t="shared" si="4"/>
        <v>20</v>
      </c>
      <c r="S1699" s="1" t="s">
        <v>1736</v>
      </c>
      <c r="T1699" s="4" t="str">
        <f t="shared" si="5"/>
        <v>Salad</v>
      </c>
      <c r="U1699" s="4" t="str">
        <f t="shared" si="6"/>
        <v>Takeaway</v>
      </c>
      <c r="V1699" s="4" t="str">
        <f t="shared" si="7"/>
        <v>UNKNOWN</v>
      </c>
      <c r="W1699" s="4">
        <f t="shared" ref="W1699:Y1699" si="1706">IF(OR(J1699 = "ERROR", J1699 = ""), "UNKNOWN", J1699)</f>
        <v>4</v>
      </c>
      <c r="X1699" s="4">
        <f t="shared" si="1706"/>
        <v>5</v>
      </c>
      <c r="Y1699" s="4">
        <f t="shared" si="1706"/>
        <v>20</v>
      </c>
      <c r="Z1699" s="5">
        <f t="shared" si="9"/>
        <v>45158</v>
      </c>
    </row>
    <row r="1700">
      <c r="A1700" s="1" t="s">
        <v>1737</v>
      </c>
      <c r="B1700" s="1" t="s">
        <v>44</v>
      </c>
      <c r="C1700" s="1">
        <v>1.0</v>
      </c>
      <c r="D1700" s="1">
        <v>4.0</v>
      </c>
      <c r="E1700" s="1">
        <v>4.0</v>
      </c>
      <c r="H1700" s="2">
        <v>44931.0</v>
      </c>
      <c r="J1700" s="3">
        <f t="shared" si="2"/>
        <v>1</v>
      </c>
      <c r="K1700" s="4">
        <f t="shared" si="3"/>
        <v>4</v>
      </c>
      <c r="L1700" s="4">
        <f t="shared" si="4"/>
        <v>4</v>
      </c>
      <c r="S1700" s="1" t="s">
        <v>1737</v>
      </c>
      <c r="T1700" s="4" t="str">
        <f t="shared" si="5"/>
        <v>Sandwich</v>
      </c>
      <c r="U1700" s="4" t="str">
        <f t="shared" si="6"/>
        <v>UNKNOWN</v>
      </c>
      <c r="V1700" s="4" t="str">
        <f t="shared" si="7"/>
        <v>UNKNOWN</v>
      </c>
      <c r="W1700" s="4">
        <f t="shared" ref="W1700:Y1700" si="1707">IF(OR(J1700 = "ERROR", J1700 = ""), "UNKNOWN", J1700)</f>
        <v>1</v>
      </c>
      <c r="X1700" s="4">
        <f t="shared" si="1707"/>
        <v>4</v>
      </c>
      <c r="Y1700" s="4">
        <f t="shared" si="1707"/>
        <v>4</v>
      </c>
      <c r="Z1700" s="5">
        <f t="shared" si="9"/>
        <v>44931</v>
      </c>
    </row>
    <row r="1701">
      <c r="A1701" s="1" t="s">
        <v>1738</v>
      </c>
      <c r="B1701" s="1" t="s">
        <v>27</v>
      </c>
      <c r="C1701" s="1">
        <v>1.0</v>
      </c>
      <c r="D1701" s="1">
        <v>3.0</v>
      </c>
      <c r="E1701" s="1" t="s">
        <v>30</v>
      </c>
      <c r="F1701" s="1" t="s">
        <v>25</v>
      </c>
      <c r="G1701" s="1" t="s">
        <v>29</v>
      </c>
      <c r="H1701" s="6">
        <v>45289.0</v>
      </c>
      <c r="J1701" s="3">
        <f t="shared" si="2"/>
        <v>1</v>
      </c>
      <c r="K1701" s="4">
        <f t="shared" si="3"/>
        <v>3</v>
      </c>
      <c r="L1701" s="4">
        <f t="shared" si="4"/>
        <v>3</v>
      </c>
      <c r="S1701" s="1" t="s">
        <v>1738</v>
      </c>
      <c r="T1701" s="4" t="str">
        <f t="shared" si="5"/>
        <v>Cake</v>
      </c>
      <c r="U1701" s="4" t="str">
        <f t="shared" si="6"/>
        <v>In-store</v>
      </c>
      <c r="V1701" s="4" t="str">
        <f t="shared" si="7"/>
        <v>UNKNOWN</v>
      </c>
      <c r="W1701" s="4">
        <f t="shared" ref="W1701:Y1701" si="1708">IF(OR(J1701 = "ERROR", J1701 = ""), "UNKNOWN", J1701)</f>
        <v>1</v>
      </c>
      <c r="X1701" s="4">
        <f t="shared" si="1708"/>
        <v>3</v>
      </c>
      <c r="Y1701" s="4">
        <f t="shared" si="1708"/>
        <v>3</v>
      </c>
      <c r="Z1701" s="7">
        <f t="shared" si="9"/>
        <v>45289</v>
      </c>
    </row>
    <row r="1702">
      <c r="A1702" s="1" t="s">
        <v>1739</v>
      </c>
      <c r="B1702" s="1" t="s">
        <v>27</v>
      </c>
      <c r="C1702" s="1">
        <v>2.0</v>
      </c>
      <c r="D1702" s="1">
        <v>3.0</v>
      </c>
      <c r="E1702" s="1">
        <v>6.0</v>
      </c>
      <c r="F1702" s="1" t="s">
        <v>28</v>
      </c>
      <c r="G1702" s="1" t="s">
        <v>24</v>
      </c>
      <c r="H1702" s="1" t="s">
        <v>25</v>
      </c>
      <c r="J1702" s="3">
        <f t="shared" si="2"/>
        <v>2</v>
      </c>
      <c r="K1702" s="4">
        <f t="shared" si="3"/>
        <v>3</v>
      </c>
      <c r="L1702" s="4">
        <f t="shared" si="4"/>
        <v>6</v>
      </c>
      <c r="S1702" s="1" t="s">
        <v>1739</v>
      </c>
      <c r="T1702" s="4" t="str">
        <f t="shared" si="5"/>
        <v>Cake</v>
      </c>
      <c r="U1702" s="4" t="str">
        <f t="shared" si="6"/>
        <v>Takeaway</v>
      </c>
      <c r="V1702" s="4" t="str">
        <f t="shared" si="7"/>
        <v>Cash</v>
      </c>
      <c r="W1702" s="4">
        <f t="shared" ref="W1702:Y1702" si="1709">IF(OR(J1702 = "ERROR", J1702 = ""), "UNKNOWN", J1702)</f>
        <v>2</v>
      </c>
      <c r="X1702" s="4">
        <f t="shared" si="1709"/>
        <v>3</v>
      </c>
      <c r="Y1702" s="4">
        <f t="shared" si="1709"/>
        <v>6</v>
      </c>
      <c r="Z1702" s="4" t="str">
        <f t="shared" si="9"/>
        <v>UNKNOWN</v>
      </c>
    </row>
    <row r="1703">
      <c r="A1703" s="1" t="s">
        <v>1740</v>
      </c>
      <c r="B1703" s="1" t="s">
        <v>41</v>
      </c>
      <c r="C1703" s="1">
        <v>2.0</v>
      </c>
      <c r="D1703" s="1">
        <v>4.0</v>
      </c>
      <c r="E1703" s="1">
        <v>8.0</v>
      </c>
      <c r="F1703" s="1" t="s">
        <v>28</v>
      </c>
      <c r="H1703" s="2">
        <v>45262.0</v>
      </c>
      <c r="J1703" s="3">
        <f t="shared" si="2"/>
        <v>2</v>
      </c>
      <c r="K1703" s="4">
        <f t="shared" si="3"/>
        <v>4</v>
      </c>
      <c r="L1703" s="4">
        <f t="shared" si="4"/>
        <v>8</v>
      </c>
      <c r="S1703" s="1" t="s">
        <v>1740</v>
      </c>
      <c r="T1703" s="4" t="str">
        <f t="shared" si="5"/>
        <v>Smoothie</v>
      </c>
      <c r="U1703" s="4" t="str">
        <f t="shared" si="6"/>
        <v>UNKNOWN</v>
      </c>
      <c r="V1703" s="4" t="str">
        <f t="shared" si="7"/>
        <v>Cash</v>
      </c>
      <c r="W1703" s="4">
        <f t="shared" ref="W1703:Y1703" si="1710">IF(OR(J1703 = "ERROR", J1703 = ""), "UNKNOWN", J1703)</f>
        <v>2</v>
      </c>
      <c r="X1703" s="4">
        <f t="shared" si="1710"/>
        <v>4</v>
      </c>
      <c r="Y1703" s="4">
        <f t="shared" si="1710"/>
        <v>8</v>
      </c>
      <c r="Z1703" s="5">
        <f t="shared" si="9"/>
        <v>45262</v>
      </c>
    </row>
    <row r="1704">
      <c r="A1704" s="1" t="s">
        <v>1741</v>
      </c>
      <c r="B1704" s="1" t="s">
        <v>41</v>
      </c>
      <c r="C1704" s="1">
        <v>2.0</v>
      </c>
      <c r="D1704" s="1">
        <v>4.0</v>
      </c>
      <c r="E1704" s="1">
        <v>8.0</v>
      </c>
      <c r="F1704" s="1" t="s">
        <v>39</v>
      </c>
      <c r="H1704" s="2">
        <v>45206.0</v>
      </c>
      <c r="J1704" s="3">
        <f t="shared" si="2"/>
        <v>2</v>
      </c>
      <c r="K1704" s="4">
        <f t="shared" si="3"/>
        <v>4</v>
      </c>
      <c r="L1704" s="4">
        <f t="shared" si="4"/>
        <v>8</v>
      </c>
      <c r="S1704" s="1" t="s">
        <v>1741</v>
      </c>
      <c r="T1704" s="4" t="str">
        <f t="shared" si="5"/>
        <v>Smoothie</v>
      </c>
      <c r="U1704" s="4" t="str">
        <f t="shared" si="6"/>
        <v>UNKNOWN</v>
      </c>
      <c r="V1704" s="4" t="str">
        <f t="shared" si="7"/>
        <v>Digital Wallet</v>
      </c>
      <c r="W1704" s="4">
        <f t="shared" ref="W1704:Y1704" si="1711">IF(OR(J1704 = "ERROR", J1704 = ""), "UNKNOWN", J1704)</f>
        <v>2</v>
      </c>
      <c r="X1704" s="4">
        <f t="shared" si="1711"/>
        <v>4</v>
      </c>
      <c r="Y1704" s="4">
        <f t="shared" si="1711"/>
        <v>8</v>
      </c>
      <c r="Z1704" s="5">
        <f t="shared" si="9"/>
        <v>45206</v>
      </c>
    </row>
    <row r="1705">
      <c r="A1705" s="1" t="s">
        <v>1742</v>
      </c>
      <c r="B1705" s="1" t="s">
        <v>30</v>
      </c>
      <c r="C1705" s="1">
        <v>5.0</v>
      </c>
      <c r="D1705" s="1">
        <v>3.0</v>
      </c>
      <c r="E1705" s="1">
        <v>15.0</v>
      </c>
      <c r="H1705" s="2">
        <v>44967.0</v>
      </c>
      <c r="J1705" s="3">
        <f t="shared" si="2"/>
        <v>5</v>
      </c>
      <c r="K1705" s="4">
        <f t="shared" si="3"/>
        <v>3</v>
      </c>
      <c r="L1705" s="4">
        <f t="shared" si="4"/>
        <v>15</v>
      </c>
      <c r="S1705" s="1" t="s">
        <v>1742</v>
      </c>
      <c r="T1705" s="4" t="str">
        <f t="shared" si="5"/>
        <v>UNKNOWN</v>
      </c>
      <c r="U1705" s="4" t="str">
        <f t="shared" si="6"/>
        <v>UNKNOWN</v>
      </c>
      <c r="V1705" s="4" t="str">
        <f t="shared" si="7"/>
        <v>UNKNOWN</v>
      </c>
      <c r="W1705" s="4">
        <f t="shared" ref="W1705:Y1705" si="1712">IF(OR(J1705 = "ERROR", J1705 = ""), "UNKNOWN", J1705)</f>
        <v>5</v>
      </c>
      <c r="X1705" s="4">
        <f t="shared" si="1712"/>
        <v>3</v>
      </c>
      <c r="Y1705" s="4">
        <f t="shared" si="1712"/>
        <v>15</v>
      </c>
      <c r="Z1705" s="5">
        <f t="shared" si="9"/>
        <v>44967</v>
      </c>
    </row>
    <row r="1706">
      <c r="A1706" s="1" t="s">
        <v>1743</v>
      </c>
      <c r="B1706" s="1" t="s">
        <v>55</v>
      </c>
      <c r="C1706" s="1">
        <v>1.0</v>
      </c>
      <c r="D1706" s="1">
        <v>3.0</v>
      </c>
      <c r="E1706" s="1">
        <v>3.0</v>
      </c>
      <c r="H1706" s="2">
        <v>44932.0</v>
      </c>
      <c r="J1706" s="3">
        <f t="shared" si="2"/>
        <v>1</v>
      </c>
      <c r="K1706" s="4">
        <f t="shared" si="3"/>
        <v>3</v>
      </c>
      <c r="L1706" s="4">
        <f t="shared" si="4"/>
        <v>3</v>
      </c>
      <c r="S1706" s="1" t="s">
        <v>1743</v>
      </c>
      <c r="T1706" s="4" t="str">
        <f t="shared" si="5"/>
        <v>Juice</v>
      </c>
      <c r="U1706" s="4" t="str">
        <f t="shared" si="6"/>
        <v>UNKNOWN</v>
      </c>
      <c r="V1706" s="4" t="str">
        <f t="shared" si="7"/>
        <v>UNKNOWN</v>
      </c>
      <c r="W1706" s="4">
        <f t="shared" ref="W1706:Y1706" si="1713">IF(OR(J1706 = "ERROR", J1706 = ""), "UNKNOWN", J1706)</f>
        <v>1</v>
      </c>
      <c r="X1706" s="4">
        <f t="shared" si="1713"/>
        <v>3</v>
      </c>
      <c r="Y1706" s="4">
        <f t="shared" si="1713"/>
        <v>3</v>
      </c>
      <c r="Z1706" s="5">
        <f t="shared" si="9"/>
        <v>44932</v>
      </c>
    </row>
    <row r="1707">
      <c r="A1707" s="1" t="s">
        <v>1744</v>
      </c>
      <c r="B1707" s="1" t="s">
        <v>32</v>
      </c>
      <c r="C1707" s="1">
        <v>1.0</v>
      </c>
      <c r="D1707" s="1">
        <v>1.0</v>
      </c>
      <c r="E1707" s="1">
        <v>1.0</v>
      </c>
      <c r="F1707" s="1" t="s">
        <v>23</v>
      </c>
      <c r="G1707" s="1" t="s">
        <v>24</v>
      </c>
      <c r="H1707" s="2">
        <v>45114.0</v>
      </c>
      <c r="J1707" s="3">
        <f t="shared" si="2"/>
        <v>1</v>
      </c>
      <c r="K1707" s="4">
        <f t="shared" si="3"/>
        <v>1</v>
      </c>
      <c r="L1707" s="4">
        <f t="shared" si="4"/>
        <v>1</v>
      </c>
      <c r="S1707" s="1" t="s">
        <v>1744</v>
      </c>
      <c r="T1707" s="4" t="str">
        <f t="shared" si="5"/>
        <v>Cookie</v>
      </c>
      <c r="U1707" s="4" t="str">
        <f t="shared" si="6"/>
        <v>Takeaway</v>
      </c>
      <c r="V1707" s="4" t="str">
        <f t="shared" si="7"/>
        <v>Credit Card</v>
      </c>
      <c r="W1707" s="4">
        <f t="shared" ref="W1707:Y1707" si="1714">IF(OR(J1707 = "ERROR", J1707 = ""), "UNKNOWN", J1707)</f>
        <v>1</v>
      </c>
      <c r="X1707" s="4">
        <f t="shared" si="1714"/>
        <v>1</v>
      </c>
      <c r="Y1707" s="4">
        <f t="shared" si="1714"/>
        <v>1</v>
      </c>
      <c r="Z1707" s="5">
        <f t="shared" si="9"/>
        <v>45114</v>
      </c>
    </row>
    <row r="1708">
      <c r="A1708" s="1" t="s">
        <v>1745</v>
      </c>
      <c r="B1708" s="1" t="s">
        <v>36</v>
      </c>
      <c r="C1708" s="1" t="s">
        <v>25</v>
      </c>
      <c r="D1708" s="1">
        <v>5.0</v>
      </c>
      <c r="E1708" s="1">
        <v>10.0</v>
      </c>
      <c r="F1708" s="1" t="s">
        <v>25</v>
      </c>
      <c r="H1708" s="2">
        <v>45065.0</v>
      </c>
      <c r="J1708" s="3">
        <f t="shared" si="2"/>
        <v>2</v>
      </c>
      <c r="K1708" s="4">
        <f t="shared" si="3"/>
        <v>5</v>
      </c>
      <c r="L1708" s="4">
        <f t="shared" si="4"/>
        <v>10</v>
      </c>
      <c r="S1708" s="1" t="s">
        <v>1745</v>
      </c>
      <c r="T1708" s="4" t="str">
        <f t="shared" si="5"/>
        <v>Salad</v>
      </c>
      <c r="U1708" s="4" t="str">
        <f t="shared" si="6"/>
        <v>UNKNOWN</v>
      </c>
      <c r="V1708" s="4" t="str">
        <f t="shared" si="7"/>
        <v>UNKNOWN</v>
      </c>
      <c r="W1708" s="4">
        <f t="shared" ref="W1708:Y1708" si="1715">IF(OR(J1708 = "ERROR", J1708 = ""), "UNKNOWN", J1708)</f>
        <v>2</v>
      </c>
      <c r="X1708" s="4">
        <f t="shared" si="1715"/>
        <v>5</v>
      </c>
      <c r="Y1708" s="4">
        <f t="shared" si="1715"/>
        <v>10</v>
      </c>
      <c r="Z1708" s="5">
        <f t="shared" si="9"/>
        <v>45065</v>
      </c>
    </row>
    <row r="1709">
      <c r="A1709" s="1" t="s">
        <v>1746</v>
      </c>
      <c r="B1709" s="1" t="s">
        <v>27</v>
      </c>
      <c r="C1709" s="1">
        <v>2.0</v>
      </c>
      <c r="D1709" s="1">
        <v>3.0</v>
      </c>
      <c r="E1709" s="1">
        <v>6.0</v>
      </c>
      <c r="F1709" s="1" t="s">
        <v>28</v>
      </c>
      <c r="G1709" s="1" t="s">
        <v>24</v>
      </c>
      <c r="H1709" s="2">
        <v>45190.0</v>
      </c>
      <c r="J1709" s="3">
        <f t="shared" si="2"/>
        <v>2</v>
      </c>
      <c r="K1709" s="4">
        <f t="shared" si="3"/>
        <v>3</v>
      </c>
      <c r="L1709" s="4">
        <f t="shared" si="4"/>
        <v>6</v>
      </c>
      <c r="S1709" s="1" t="s">
        <v>1746</v>
      </c>
      <c r="T1709" s="4" t="str">
        <f t="shared" si="5"/>
        <v>Cake</v>
      </c>
      <c r="U1709" s="4" t="str">
        <f t="shared" si="6"/>
        <v>Takeaway</v>
      </c>
      <c r="V1709" s="4" t="str">
        <f t="shared" si="7"/>
        <v>Cash</v>
      </c>
      <c r="W1709" s="4">
        <f t="shared" ref="W1709:Y1709" si="1716">IF(OR(J1709 = "ERROR", J1709 = ""), "UNKNOWN", J1709)</f>
        <v>2</v>
      </c>
      <c r="X1709" s="4">
        <f t="shared" si="1716"/>
        <v>3</v>
      </c>
      <c r="Y1709" s="4">
        <f t="shared" si="1716"/>
        <v>6</v>
      </c>
      <c r="Z1709" s="5">
        <f t="shared" si="9"/>
        <v>45190</v>
      </c>
    </row>
    <row r="1710">
      <c r="A1710" s="1" t="s">
        <v>1747</v>
      </c>
      <c r="B1710" s="1" t="s">
        <v>22</v>
      </c>
      <c r="C1710" s="1">
        <v>5.0</v>
      </c>
      <c r="D1710" s="1">
        <v>2.0</v>
      </c>
      <c r="E1710" s="1">
        <v>10.0</v>
      </c>
      <c r="F1710" s="1" t="s">
        <v>28</v>
      </c>
      <c r="G1710" s="1" t="s">
        <v>29</v>
      </c>
      <c r="H1710" s="2">
        <v>44946.0</v>
      </c>
      <c r="J1710" s="3">
        <f t="shared" si="2"/>
        <v>5</v>
      </c>
      <c r="K1710" s="4">
        <f t="shared" si="3"/>
        <v>2</v>
      </c>
      <c r="L1710" s="4">
        <f t="shared" si="4"/>
        <v>10</v>
      </c>
      <c r="S1710" s="1" t="s">
        <v>1747</v>
      </c>
      <c r="T1710" s="4" t="str">
        <f t="shared" si="5"/>
        <v>Coffee</v>
      </c>
      <c r="U1710" s="4" t="str">
        <f t="shared" si="6"/>
        <v>In-store</v>
      </c>
      <c r="V1710" s="4" t="str">
        <f t="shared" si="7"/>
        <v>Cash</v>
      </c>
      <c r="W1710" s="4">
        <f t="shared" ref="W1710:Y1710" si="1717">IF(OR(J1710 = "ERROR", J1710 = ""), "UNKNOWN", J1710)</f>
        <v>5</v>
      </c>
      <c r="X1710" s="4">
        <f t="shared" si="1717"/>
        <v>2</v>
      </c>
      <c r="Y1710" s="4">
        <f t="shared" si="1717"/>
        <v>10</v>
      </c>
      <c r="Z1710" s="5">
        <f t="shared" si="9"/>
        <v>44946</v>
      </c>
    </row>
    <row r="1711">
      <c r="A1711" s="1" t="s">
        <v>1748</v>
      </c>
      <c r="B1711" s="1" t="s">
        <v>27</v>
      </c>
      <c r="C1711" s="1">
        <v>2.0</v>
      </c>
      <c r="D1711" s="1">
        <v>3.0</v>
      </c>
      <c r="E1711" s="1">
        <v>6.0</v>
      </c>
      <c r="F1711" s="1" t="s">
        <v>39</v>
      </c>
      <c r="G1711" s="1" t="s">
        <v>24</v>
      </c>
      <c r="H1711" s="2">
        <v>44965.0</v>
      </c>
      <c r="J1711" s="3">
        <f t="shared" si="2"/>
        <v>2</v>
      </c>
      <c r="K1711" s="4">
        <f t="shared" si="3"/>
        <v>3</v>
      </c>
      <c r="L1711" s="4">
        <f t="shared" si="4"/>
        <v>6</v>
      </c>
      <c r="S1711" s="1" t="s">
        <v>1748</v>
      </c>
      <c r="T1711" s="4" t="str">
        <f t="shared" si="5"/>
        <v>Cake</v>
      </c>
      <c r="U1711" s="4" t="str">
        <f t="shared" si="6"/>
        <v>Takeaway</v>
      </c>
      <c r="V1711" s="4" t="str">
        <f t="shared" si="7"/>
        <v>Digital Wallet</v>
      </c>
      <c r="W1711" s="4">
        <f t="shared" ref="W1711:Y1711" si="1718">IF(OR(J1711 = "ERROR", J1711 = ""), "UNKNOWN", J1711)</f>
        <v>2</v>
      </c>
      <c r="X1711" s="4">
        <f t="shared" si="1718"/>
        <v>3</v>
      </c>
      <c r="Y1711" s="4">
        <f t="shared" si="1718"/>
        <v>6</v>
      </c>
      <c r="Z1711" s="5">
        <f t="shared" si="9"/>
        <v>44965</v>
      </c>
    </row>
    <row r="1712">
      <c r="A1712" s="1" t="s">
        <v>1749</v>
      </c>
      <c r="B1712" s="1" t="s">
        <v>32</v>
      </c>
      <c r="C1712" s="1">
        <v>5.0</v>
      </c>
      <c r="D1712" s="1">
        <v>1.0</v>
      </c>
      <c r="E1712" s="1">
        <v>5.0</v>
      </c>
      <c r="F1712" s="1" t="s">
        <v>28</v>
      </c>
      <c r="H1712" s="2">
        <v>45192.0</v>
      </c>
      <c r="J1712" s="3">
        <f t="shared" si="2"/>
        <v>5</v>
      </c>
      <c r="K1712" s="4">
        <f t="shared" si="3"/>
        <v>1</v>
      </c>
      <c r="L1712" s="4">
        <f t="shared" si="4"/>
        <v>5</v>
      </c>
      <c r="S1712" s="1" t="s">
        <v>1749</v>
      </c>
      <c r="T1712" s="4" t="str">
        <f t="shared" si="5"/>
        <v>Cookie</v>
      </c>
      <c r="U1712" s="4" t="str">
        <f t="shared" si="6"/>
        <v>UNKNOWN</v>
      </c>
      <c r="V1712" s="4" t="str">
        <f t="shared" si="7"/>
        <v>Cash</v>
      </c>
      <c r="W1712" s="4">
        <f t="shared" ref="W1712:Y1712" si="1719">IF(OR(J1712 = "ERROR", J1712 = ""), "UNKNOWN", J1712)</f>
        <v>5</v>
      </c>
      <c r="X1712" s="4">
        <f t="shared" si="1719"/>
        <v>1</v>
      </c>
      <c r="Y1712" s="4">
        <f t="shared" si="1719"/>
        <v>5</v>
      </c>
      <c r="Z1712" s="5">
        <f t="shared" si="9"/>
        <v>45192</v>
      </c>
    </row>
    <row r="1713">
      <c r="A1713" s="1" t="s">
        <v>1750</v>
      </c>
      <c r="B1713" s="1" t="s">
        <v>22</v>
      </c>
      <c r="C1713" s="1">
        <v>4.0</v>
      </c>
      <c r="D1713" s="1">
        <v>2.0</v>
      </c>
      <c r="E1713" s="1">
        <v>8.0</v>
      </c>
      <c r="F1713" s="1" t="s">
        <v>39</v>
      </c>
      <c r="G1713" s="1" t="s">
        <v>24</v>
      </c>
      <c r="H1713" s="2">
        <v>44960.0</v>
      </c>
      <c r="J1713" s="3">
        <f t="shared" si="2"/>
        <v>4</v>
      </c>
      <c r="K1713" s="4">
        <f t="shared" si="3"/>
        <v>2</v>
      </c>
      <c r="L1713" s="4">
        <f t="shared" si="4"/>
        <v>8</v>
      </c>
      <c r="S1713" s="1" t="s">
        <v>1750</v>
      </c>
      <c r="T1713" s="4" t="str">
        <f t="shared" si="5"/>
        <v>Coffee</v>
      </c>
      <c r="U1713" s="4" t="str">
        <f t="shared" si="6"/>
        <v>Takeaway</v>
      </c>
      <c r="V1713" s="4" t="str">
        <f t="shared" si="7"/>
        <v>Digital Wallet</v>
      </c>
      <c r="W1713" s="4">
        <f t="shared" ref="W1713:Y1713" si="1720">IF(OR(J1713 = "ERROR", J1713 = ""), "UNKNOWN", J1713)</f>
        <v>4</v>
      </c>
      <c r="X1713" s="4">
        <f t="shared" si="1720"/>
        <v>2</v>
      </c>
      <c r="Y1713" s="4">
        <f t="shared" si="1720"/>
        <v>8</v>
      </c>
      <c r="Z1713" s="5">
        <f t="shared" si="9"/>
        <v>44960</v>
      </c>
    </row>
    <row r="1714">
      <c r="A1714" s="1" t="s">
        <v>1751</v>
      </c>
      <c r="B1714" s="1" t="s">
        <v>32</v>
      </c>
      <c r="C1714" s="1">
        <v>2.0</v>
      </c>
      <c r="D1714" s="1">
        <v>1.0</v>
      </c>
      <c r="E1714" s="1">
        <v>2.0</v>
      </c>
      <c r="F1714" s="1" t="s">
        <v>39</v>
      </c>
      <c r="H1714" s="2">
        <v>45036.0</v>
      </c>
      <c r="J1714" s="3">
        <f t="shared" si="2"/>
        <v>2</v>
      </c>
      <c r="K1714" s="4">
        <f t="shared" si="3"/>
        <v>1</v>
      </c>
      <c r="L1714" s="4">
        <f t="shared" si="4"/>
        <v>2</v>
      </c>
      <c r="S1714" s="1" t="s">
        <v>1751</v>
      </c>
      <c r="T1714" s="4" t="str">
        <f t="shared" si="5"/>
        <v>Cookie</v>
      </c>
      <c r="U1714" s="4" t="str">
        <f t="shared" si="6"/>
        <v>UNKNOWN</v>
      </c>
      <c r="V1714" s="4" t="str">
        <f t="shared" si="7"/>
        <v>Digital Wallet</v>
      </c>
      <c r="W1714" s="4">
        <f t="shared" ref="W1714:Y1714" si="1721">IF(OR(J1714 = "ERROR", J1714 = ""), "UNKNOWN", J1714)</f>
        <v>2</v>
      </c>
      <c r="X1714" s="4">
        <f t="shared" si="1721"/>
        <v>1</v>
      </c>
      <c r="Y1714" s="4">
        <f t="shared" si="1721"/>
        <v>2</v>
      </c>
      <c r="Z1714" s="5">
        <f t="shared" si="9"/>
        <v>45036</v>
      </c>
    </row>
    <row r="1715">
      <c r="A1715" s="1" t="s">
        <v>1752</v>
      </c>
      <c r="B1715" s="1" t="s">
        <v>44</v>
      </c>
      <c r="C1715" s="1">
        <v>3.0</v>
      </c>
      <c r="D1715" s="1">
        <v>4.0</v>
      </c>
      <c r="E1715" s="1">
        <v>12.0</v>
      </c>
      <c r="G1715" s="1" t="s">
        <v>24</v>
      </c>
      <c r="H1715" s="2">
        <v>44955.0</v>
      </c>
      <c r="J1715" s="3">
        <f t="shared" si="2"/>
        <v>3</v>
      </c>
      <c r="K1715" s="4">
        <f t="shared" si="3"/>
        <v>4</v>
      </c>
      <c r="L1715" s="4">
        <f t="shared" si="4"/>
        <v>12</v>
      </c>
      <c r="S1715" s="1" t="s">
        <v>1752</v>
      </c>
      <c r="T1715" s="4" t="str">
        <f t="shared" si="5"/>
        <v>Sandwich</v>
      </c>
      <c r="U1715" s="4" t="str">
        <f t="shared" si="6"/>
        <v>Takeaway</v>
      </c>
      <c r="V1715" s="4" t="str">
        <f t="shared" si="7"/>
        <v>UNKNOWN</v>
      </c>
      <c r="W1715" s="4">
        <f t="shared" ref="W1715:Y1715" si="1722">IF(OR(J1715 = "ERROR", J1715 = ""), "UNKNOWN", J1715)</f>
        <v>3</v>
      </c>
      <c r="X1715" s="4">
        <f t="shared" si="1722"/>
        <v>4</v>
      </c>
      <c r="Y1715" s="4">
        <f t="shared" si="1722"/>
        <v>12</v>
      </c>
      <c r="Z1715" s="5">
        <f t="shared" si="9"/>
        <v>44955</v>
      </c>
    </row>
    <row r="1716">
      <c r="A1716" s="1" t="s">
        <v>1753</v>
      </c>
      <c r="B1716" s="1" t="s">
        <v>22</v>
      </c>
      <c r="C1716" s="1">
        <v>3.0</v>
      </c>
      <c r="D1716" s="1">
        <v>2.0</v>
      </c>
      <c r="E1716" s="1">
        <v>6.0</v>
      </c>
      <c r="G1716" s="1" t="s">
        <v>29</v>
      </c>
      <c r="H1716" s="2">
        <v>45264.0</v>
      </c>
      <c r="J1716" s="3">
        <f t="shared" si="2"/>
        <v>3</v>
      </c>
      <c r="K1716" s="4">
        <f t="shared" si="3"/>
        <v>2</v>
      </c>
      <c r="L1716" s="4">
        <f t="shared" si="4"/>
        <v>6</v>
      </c>
      <c r="S1716" s="1" t="s">
        <v>1753</v>
      </c>
      <c r="T1716" s="4" t="str">
        <f t="shared" si="5"/>
        <v>Coffee</v>
      </c>
      <c r="U1716" s="4" t="str">
        <f t="shared" si="6"/>
        <v>In-store</v>
      </c>
      <c r="V1716" s="4" t="str">
        <f t="shared" si="7"/>
        <v>UNKNOWN</v>
      </c>
      <c r="W1716" s="4">
        <f t="shared" ref="W1716:Y1716" si="1723">IF(OR(J1716 = "ERROR", J1716 = ""), "UNKNOWN", J1716)</f>
        <v>3</v>
      </c>
      <c r="X1716" s="4">
        <f t="shared" si="1723"/>
        <v>2</v>
      </c>
      <c r="Y1716" s="4">
        <f t="shared" si="1723"/>
        <v>6</v>
      </c>
      <c r="Z1716" s="5">
        <f t="shared" si="9"/>
        <v>45264</v>
      </c>
    </row>
    <row r="1717">
      <c r="A1717" s="1" t="s">
        <v>1754</v>
      </c>
      <c r="B1717" s="1" t="s">
        <v>44</v>
      </c>
      <c r="C1717" s="1">
        <v>5.0</v>
      </c>
      <c r="D1717" s="1">
        <v>4.0</v>
      </c>
      <c r="E1717" s="1">
        <v>20.0</v>
      </c>
      <c r="G1717" s="1" t="s">
        <v>30</v>
      </c>
      <c r="H1717" s="6">
        <v>45210.0</v>
      </c>
      <c r="J1717" s="3">
        <f t="shared" si="2"/>
        <v>5</v>
      </c>
      <c r="K1717" s="4">
        <f t="shared" si="3"/>
        <v>4</v>
      </c>
      <c r="L1717" s="4">
        <f t="shared" si="4"/>
        <v>20</v>
      </c>
      <c r="S1717" s="1" t="s">
        <v>1754</v>
      </c>
      <c r="T1717" s="4" t="str">
        <f t="shared" si="5"/>
        <v>Sandwich</v>
      </c>
      <c r="U1717" s="4" t="str">
        <f t="shared" si="6"/>
        <v>UNKNOWN</v>
      </c>
      <c r="V1717" s="4" t="str">
        <f t="shared" si="7"/>
        <v>UNKNOWN</v>
      </c>
      <c r="W1717" s="4">
        <f t="shared" ref="W1717:Y1717" si="1724">IF(OR(J1717 = "ERROR", J1717 = ""), "UNKNOWN", J1717)</f>
        <v>5</v>
      </c>
      <c r="X1717" s="4">
        <f t="shared" si="1724"/>
        <v>4</v>
      </c>
      <c r="Y1717" s="4">
        <f t="shared" si="1724"/>
        <v>20</v>
      </c>
      <c r="Z1717" s="7">
        <f t="shared" si="9"/>
        <v>45210</v>
      </c>
    </row>
    <row r="1718">
      <c r="A1718" s="1" t="s">
        <v>1755</v>
      </c>
      <c r="B1718" s="1" t="s">
        <v>36</v>
      </c>
      <c r="C1718" s="1">
        <v>1.0</v>
      </c>
      <c r="D1718" s="1">
        <v>5.0</v>
      </c>
      <c r="E1718" s="1">
        <v>5.0</v>
      </c>
      <c r="F1718" s="1" t="s">
        <v>23</v>
      </c>
      <c r="G1718" s="1" t="s">
        <v>24</v>
      </c>
      <c r="H1718" s="2">
        <v>45063.0</v>
      </c>
      <c r="J1718" s="3">
        <f t="shared" si="2"/>
        <v>1</v>
      </c>
      <c r="K1718" s="4">
        <f t="shared" si="3"/>
        <v>5</v>
      </c>
      <c r="L1718" s="4">
        <f t="shared" si="4"/>
        <v>5</v>
      </c>
      <c r="S1718" s="1" t="s">
        <v>1755</v>
      </c>
      <c r="T1718" s="4" t="str">
        <f t="shared" si="5"/>
        <v>Salad</v>
      </c>
      <c r="U1718" s="4" t="str">
        <f t="shared" si="6"/>
        <v>Takeaway</v>
      </c>
      <c r="V1718" s="4" t="str">
        <f t="shared" si="7"/>
        <v>Credit Card</v>
      </c>
      <c r="W1718" s="4">
        <f t="shared" ref="W1718:Y1718" si="1725">IF(OR(J1718 = "ERROR", J1718 = ""), "UNKNOWN", J1718)</f>
        <v>1</v>
      </c>
      <c r="X1718" s="4">
        <f t="shared" si="1725"/>
        <v>5</v>
      </c>
      <c r="Y1718" s="4">
        <f t="shared" si="1725"/>
        <v>5</v>
      </c>
      <c r="Z1718" s="5">
        <f t="shared" si="9"/>
        <v>45063</v>
      </c>
    </row>
    <row r="1719">
      <c r="A1719" s="1" t="s">
        <v>1756</v>
      </c>
      <c r="B1719" s="1" t="s">
        <v>41</v>
      </c>
      <c r="C1719" s="1">
        <v>1.0</v>
      </c>
      <c r="D1719" s="1">
        <v>4.0</v>
      </c>
      <c r="E1719" s="1">
        <v>4.0</v>
      </c>
      <c r="F1719" s="1" t="s">
        <v>28</v>
      </c>
      <c r="G1719" s="1" t="s">
        <v>29</v>
      </c>
      <c r="H1719" s="2">
        <v>45002.0</v>
      </c>
      <c r="J1719" s="3">
        <f t="shared" si="2"/>
        <v>1</v>
      </c>
      <c r="K1719" s="4">
        <f t="shared" si="3"/>
        <v>4</v>
      </c>
      <c r="L1719" s="4">
        <f t="shared" si="4"/>
        <v>4</v>
      </c>
      <c r="S1719" s="1" t="s">
        <v>1756</v>
      </c>
      <c r="T1719" s="4" t="str">
        <f t="shared" si="5"/>
        <v>Smoothie</v>
      </c>
      <c r="U1719" s="4" t="str">
        <f t="shared" si="6"/>
        <v>In-store</v>
      </c>
      <c r="V1719" s="4" t="str">
        <f t="shared" si="7"/>
        <v>Cash</v>
      </c>
      <c r="W1719" s="4">
        <f t="shared" ref="W1719:Y1719" si="1726">IF(OR(J1719 = "ERROR", J1719 = ""), "UNKNOWN", J1719)</f>
        <v>1</v>
      </c>
      <c r="X1719" s="4">
        <f t="shared" si="1726"/>
        <v>4</v>
      </c>
      <c r="Y1719" s="4">
        <f t="shared" si="1726"/>
        <v>4</v>
      </c>
      <c r="Z1719" s="5">
        <f t="shared" si="9"/>
        <v>45002</v>
      </c>
    </row>
    <row r="1720">
      <c r="A1720" s="1" t="s">
        <v>1757</v>
      </c>
      <c r="B1720" s="1" t="s">
        <v>55</v>
      </c>
      <c r="C1720" s="1">
        <v>3.0</v>
      </c>
      <c r="D1720" s="1">
        <v>3.0</v>
      </c>
      <c r="E1720" s="1">
        <v>9.0</v>
      </c>
      <c r="G1720" s="1" t="s">
        <v>29</v>
      </c>
      <c r="H1720" s="6">
        <v>45281.0</v>
      </c>
      <c r="J1720" s="3">
        <f t="shared" si="2"/>
        <v>3</v>
      </c>
      <c r="K1720" s="4">
        <f t="shared" si="3"/>
        <v>3</v>
      </c>
      <c r="L1720" s="4">
        <f t="shared" si="4"/>
        <v>9</v>
      </c>
      <c r="S1720" s="1" t="s">
        <v>1757</v>
      </c>
      <c r="T1720" s="4" t="str">
        <f t="shared" si="5"/>
        <v>Juice</v>
      </c>
      <c r="U1720" s="4" t="str">
        <f t="shared" si="6"/>
        <v>In-store</v>
      </c>
      <c r="V1720" s="4" t="str">
        <f t="shared" si="7"/>
        <v>UNKNOWN</v>
      </c>
      <c r="W1720" s="4">
        <f t="shared" ref="W1720:Y1720" si="1727">IF(OR(J1720 = "ERROR", J1720 = ""), "UNKNOWN", J1720)</f>
        <v>3</v>
      </c>
      <c r="X1720" s="4">
        <f t="shared" si="1727"/>
        <v>3</v>
      </c>
      <c r="Y1720" s="4">
        <f t="shared" si="1727"/>
        <v>9</v>
      </c>
      <c r="Z1720" s="7">
        <f t="shared" si="9"/>
        <v>45281</v>
      </c>
    </row>
    <row r="1721">
      <c r="A1721" s="1" t="s">
        <v>1758</v>
      </c>
      <c r="B1721" s="1" t="s">
        <v>30</v>
      </c>
      <c r="C1721" s="1">
        <v>3.0</v>
      </c>
      <c r="D1721" s="1">
        <v>3.0</v>
      </c>
      <c r="E1721" s="1">
        <v>9.0</v>
      </c>
      <c r="G1721" s="1" t="s">
        <v>24</v>
      </c>
      <c r="H1721" s="2">
        <v>45183.0</v>
      </c>
      <c r="J1721" s="3">
        <f t="shared" si="2"/>
        <v>3</v>
      </c>
      <c r="K1721" s="4">
        <f t="shared" si="3"/>
        <v>3</v>
      </c>
      <c r="L1721" s="4">
        <f t="shared" si="4"/>
        <v>9</v>
      </c>
      <c r="S1721" s="1" t="s">
        <v>1758</v>
      </c>
      <c r="T1721" s="4" t="str">
        <f t="shared" si="5"/>
        <v>UNKNOWN</v>
      </c>
      <c r="U1721" s="4" t="str">
        <f t="shared" si="6"/>
        <v>Takeaway</v>
      </c>
      <c r="V1721" s="4" t="str">
        <f t="shared" si="7"/>
        <v>UNKNOWN</v>
      </c>
      <c r="W1721" s="4">
        <f t="shared" ref="W1721:Y1721" si="1728">IF(OR(J1721 = "ERROR", J1721 = ""), "UNKNOWN", J1721)</f>
        <v>3</v>
      </c>
      <c r="X1721" s="4">
        <f t="shared" si="1728"/>
        <v>3</v>
      </c>
      <c r="Y1721" s="4">
        <f t="shared" si="1728"/>
        <v>9</v>
      </c>
      <c r="Z1721" s="5">
        <f t="shared" si="9"/>
        <v>45183</v>
      </c>
    </row>
    <row r="1722">
      <c r="A1722" s="1" t="s">
        <v>1759</v>
      </c>
      <c r="B1722" s="1" t="s">
        <v>27</v>
      </c>
      <c r="C1722" s="1">
        <v>5.0</v>
      </c>
      <c r="D1722" s="1">
        <v>3.0</v>
      </c>
      <c r="E1722" s="1" t="s">
        <v>30</v>
      </c>
      <c r="F1722" s="1" t="s">
        <v>28</v>
      </c>
      <c r="G1722" s="1" t="s">
        <v>29</v>
      </c>
      <c r="H1722" s="2">
        <v>45087.0</v>
      </c>
      <c r="J1722" s="3">
        <f t="shared" si="2"/>
        <v>5</v>
      </c>
      <c r="K1722" s="4">
        <f t="shared" si="3"/>
        <v>3</v>
      </c>
      <c r="L1722" s="4">
        <f t="shared" si="4"/>
        <v>15</v>
      </c>
      <c r="S1722" s="1" t="s">
        <v>1759</v>
      </c>
      <c r="T1722" s="4" t="str">
        <f t="shared" si="5"/>
        <v>Cake</v>
      </c>
      <c r="U1722" s="4" t="str">
        <f t="shared" si="6"/>
        <v>In-store</v>
      </c>
      <c r="V1722" s="4" t="str">
        <f t="shared" si="7"/>
        <v>Cash</v>
      </c>
      <c r="W1722" s="4">
        <f t="shared" ref="W1722:Y1722" si="1729">IF(OR(J1722 = "ERROR", J1722 = ""), "UNKNOWN", J1722)</f>
        <v>5</v>
      </c>
      <c r="X1722" s="4">
        <f t="shared" si="1729"/>
        <v>3</v>
      </c>
      <c r="Y1722" s="4">
        <f t="shared" si="1729"/>
        <v>15</v>
      </c>
      <c r="Z1722" s="5">
        <f t="shared" si="9"/>
        <v>45087</v>
      </c>
    </row>
    <row r="1723">
      <c r="A1723" s="1" t="s">
        <v>1760</v>
      </c>
      <c r="B1723" s="1" t="s">
        <v>32</v>
      </c>
      <c r="C1723" s="1">
        <v>5.0</v>
      </c>
      <c r="D1723" s="1">
        <v>1.0</v>
      </c>
      <c r="E1723" s="1">
        <v>5.0</v>
      </c>
      <c r="F1723" s="1" t="s">
        <v>28</v>
      </c>
      <c r="G1723" s="1" t="s">
        <v>24</v>
      </c>
      <c r="H1723" s="2">
        <v>44989.0</v>
      </c>
      <c r="J1723" s="3">
        <f t="shared" si="2"/>
        <v>5</v>
      </c>
      <c r="K1723" s="4">
        <f t="shared" si="3"/>
        <v>1</v>
      </c>
      <c r="L1723" s="4">
        <f t="shared" si="4"/>
        <v>5</v>
      </c>
      <c r="S1723" s="1" t="s">
        <v>1760</v>
      </c>
      <c r="T1723" s="4" t="str">
        <f t="shared" si="5"/>
        <v>Cookie</v>
      </c>
      <c r="U1723" s="4" t="str">
        <f t="shared" si="6"/>
        <v>Takeaway</v>
      </c>
      <c r="V1723" s="4" t="str">
        <f t="shared" si="7"/>
        <v>Cash</v>
      </c>
      <c r="W1723" s="4">
        <f t="shared" ref="W1723:Y1723" si="1730">IF(OR(J1723 = "ERROR", J1723 = ""), "UNKNOWN", J1723)</f>
        <v>5</v>
      </c>
      <c r="X1723" s="4">
        <f t="shared" si="1730"/>
        <v>1</v>
      </c>
      <c r="Y1723" s="4">
        <f t="shared" si="1730"/>
        <v>5</v>
      </c>
      <c r="Z1723" s="5">
        <f t="shared" si="9"/>
        <v>44989</v>
      </c>
    </row>
    <row r="1724">
      <c r="A1724" s="1" t="s">
        <v>1761</v>
      </c>
      <c r="B1724" s="1" t="s">
        <v>25</v>
      </c>
      <c r="C1724" s="1">
        <v>1.0</v>
      </c>
      <c r="D1724" s="1">
        <v>5.0</v>
      </c>
      <c r="E1724" s="1">
        <v>5.0</v>
      </c>
      <c r="F1724" s="1" t="s">
        <v>28</v>
      </c>
      <c r="G1724" s="1" t="s">
        <v>29</v>
      </c>
      <c r="H1724" s="2">
        <v>44992.0</v>
      </c>
      <c r="J1724" s="3">
        <f t="shared" si="2"/>
        <v>1</v>
      </c>
      <c r="K1724" s="4">
        <f t="shared" si="3"/>
        <v>5</v>
      </c>
      <c r="L1724" s="4">
        <f t="shared" si="4"/>
        <v>5</v>
      </c>
      <c r="S1724" s="1" t="s">
        <v>1761</v>
      </c>
      <c r="T1724" s="4" t="str">
        <f t="shared" si="5"/>
        <v>UNKNOWN</v>
      </c>
      <c r="U1724" s="4" t="str">
        <f t="shared" si="6"/>
        <v>In-store</v>
      </c>
      <c r="V1724" s="4" t="str">
        <f t="shared" si="7"/>
        <v>Cash</v>
      </c>
      <c r="W1724" s="4">
        <f t="shared" ref="W1724:Y1724" si="1731">IF(OR(J1724 = "ERROR", J1724 = ""), "UNKNOWN", J1724)</f>
        <v>1</v>
      </c>
      <c r="X1724" s="4">
        <f t="shared" si="1731"/>
        <v>5</v>
      </c>
      <c r="Y1724" s="4">
        <f t="shared" si="1731"/>
        <v>5</v>
      </c>
      <c r="Z1724" s="5">
        <f t="shared" si="9"/>
        <v>44992</v>
      </c>
    </row>
    <row r="1725">
      <c r="A1725" s="1" t="s">
        <v>1762</v>
      </c>
      <c r="B1725" s="1" t="s">
        <v>41</v>
      </c>
      <c r="C1725" s="1">
        <v>1.0</v>
      </c>
      <c r="D1725" s="1">
        <v>4.0</v>
      </c>
      <c r="E1725" s="1">
        <v>4.0</v>
      </c>
      <c r="H1725" s="6">
        <v>45260.0</v>
      </c>
      <c r="J1725" s="3">
        <f t="shared" si="2"/>
        <v>1</v>
      </c>
      <c r="K1725" s="4">
        <f t="shared" si="3"/>
        <v>4</v>
      </c>
      <c r="L1725" s="4">
        <f t="shared" si="4"/>
        <v>4</v>
      </c>
      <c r="S1725" s="1" t="s">
        <v>1762</v>
      </c>
      <c r="T1725" s="4" t="str">
        <f t="shared" si="5"/>
        <v>Smoothie</v>
      </c>
      <c r="U1725" s="4" t="str">
        <f t="shared" si="6"/>
        <v>UNKNOWN</v>
      </c>
      <c r="V1725" s="4" t="str">
        <f t="shared" si="7"/>
        <v>UNKNOWN</v>
      </c>
      <c r="W1725" s="4">
        <f t="shared" ref="W1725:Y1725" si="1732">IF(OR(J1725 = "ERROR", J1725 = ""), "UNKNOWN", J1725)</f>
        <v>1</v>
      </c>
      <c r="X1725" s="4">
        <f t="shared" si="1732"/>
        <v>4</v>
      </c>
      <c r="Y1725" s="4">
        <f t="shared" si="1732"/>
        <v>4</v>
      </c>
      <c r="Z1725" s="7">
        <f t="shared" si="9"/>
        <v>45260</v>
      </c>
    </row>
    <row r="1726">
      <c r="A1726" s="1" t="s">
        <v>1763</v>
      </c>
      <c r="B1726" s="1" t="s">
        <v>27</v>
      </c>
      <c r="C1726" s="1">
        <v>4.0</v>
      </c>
      <c r="D1726" s="1">
        <v>3.0</v>
      </c>
      <c r="E1726" s="1">
        <v>12.0</v>
      </c>
      <c r="F1726" s="1" t="s">
        <v>28</v>
      </c>
      <c r="G1726" s="1" t="s">
        <v>24</v>
      </c>
      <c r="H1726" s="2">
        <v>45074.0</v>
      </c>
      <c r="J1726" s="3">
        <f t="shared" si="2"/>
        <v>4</v>
      </c>
      <c r="K1726" s="4">
        <f t="shared" si="3"/>
        <v>3</v>
      </c>
      <c r="L1726" s="4">
        <f t="shared" si="4"/>
        <v>12</v>
      </c>
      <c r="S1726" s="1" t="s">
        <v>1763</v>
      </c>
      <c r="T1726" s="4" t="str">
        <f t="shared" si="5"/>
        <v>Cake</v>
      </c>
      <c r="U1726" s="4" t="str">
        <f t="shared" si="6"/>
        <v>Takeaway</v>
      </c>
      <c r="V1726" s="4" t="str">
        <f t="shared" si="7"/>
        <v>Cash</v>
      </c>
      <c r="W1726" s="4">
        <f t="shared" ref="W1726:Y1726" si="1733">IF(OR(J1726 = "ERROR", J1726 = ""), "UNKNOWN", J1726)</f>
        <v>4</v>
      </c>
      <c r="X1726" s="4">
        <f t="shared" si="1733"/>
        <v>3</v>
      </c>
      <c r="Y1726" s="4">
        <f t="shared" si="1733"/>
        <v>12</v>
      </c>
      <c r="Z1726" s="5">
        <f t="shared" si="9"/>
        <v>45074</v>
      </c>
    </row>
    <row r="1727">
      <c r="A1727" s="1" t="s">
        <v>1764</v>
      </c>
      <c r="C1727" s="1">
        <v>3.0</v>
      </c>
      <c r="D1727" s="1">
        <v>5.0</v>
      </c>
      <c r="E1727" s="1">
        <v>15.0</v>
      </c>
      <c r="F1727" s="1" t="s">
        <v>28</v>
      </c>
      <c r="G1727" s="1" t="s">
        <v>29</v>
      </c>
      <c r="H1727" s="2">
        <v>45090.0</v>
      </c>
      <c r="J1727" s="3">
        <f t="shared" si="2"/>
        <v>3</v>
      </c>
      <c r="K1727" s="4">
        <f t="shared" si="3"/>
        <v>5</v>
      </c>
      <c r="L1727" s="4">
        <f t="shared" si="4"/>
        <v>15</v>
      </c>
      <c r="S1727" s="1" t="s">
        <v>1764</v>
      </c>
      <c r="T1727" s="4" t="str">
        <f t="shared" si="5"/>
        <v>UNKNOWN</v>
      </c>
      <c r="U1727" s="4" t="str">
        <f t="shared" si="6"/>
        <v>In-store</v>
      </c>
      <c r="V1727" s="4" t="str">
        <f t="shared" si="7"/>
        <v>Cash</v>
      </c>
      <c r="W1727" s="4">
        <f t="shared" ref="W1727:Y1727" si="1734">IF(OR(J1727 = "ERROR", J1727 = ""), "UNKNOWN", J1727)</f>
        <v>3</v>
      </c>
      <c r="X1727" s="4">
        <f t="shared" si="1734"/>
        <v>5</v>
      </c>
      <c r="Y1727" s="4">
        <f t="shared" si="1734"/>
        <v>15</v>
      </c>
      <c r="Z1727" s="5">
        <f t="shared" si="9"/>
        <v>45090</v>
      </c>
    </row>
    <row r="1728">
      <c r="A1728" s="1" t="s">
        <v>1765</v>
      </c>
      <c r="B1728" s="1" t="s">
        <v>44</v>
      </c>
      <c r="C1728" s="1">
        <v>2.0</v>
      </c>
      <c r="D1728" s="1">
        <v>4.0</v>
      </c>
      <c r="E1728" s="1">
        <v>8.0</v>
      </c>
      <c r="F1728" s="1" t="s">
        <v>28</v>
      </c>
      <c r="G1728" s="1" t="s">
        <v>29</v>
      </c>
      <c r="H1728" s="2">
        <v>45164.0</v>
      </c>
      <c r="J1728" s="3">
        <f t="shared" si="2"/>
        <v>2</v>
      </c>
      <c r="K1728" s="4">
        <f t="shared" si="3"/>
        <v>4</v>
      </c>
      <c r="L1728" s="4">
        <f t="shared" si="4"/>
        <v>8</v>
      </c>
      <c r="S1728" s="1" t="s">
        <v>1765</v>
      </c>
      <c r="T1728" s="4" t="str">
        <f t="shared" si="5"/>
        <v>Sandwich</v>
      </c>
      <c r="U1728" s="4" t="str">
        <f t="shared" si="6"/>
        <v>In-store</v>
      </c>
      <c r="V1728" s="4" t="str">
        <f t="shared" si="7"/>
        <v>Cash</v>
      </c>
      <c r="W1728" s="4">
        <f t="shared" ref="W1728:Y1728" si="1735">IF(OR(J1728 = "ERROR", J1728 = ""), "UNKNOWN", J1728)</f>
        <v>2</v>
      </c>
      <c r="X1728" s="4">
        <f t="shared" si="1735"/>
        <v>4</v>
      </c>
      <c r="Y1728" s="4">
        <f t="shared" si="1735"/>
        <v>8</v>
      </c>
      <c r="Z1728" s="5">
        <f t="shared" si="9"/>
        <v>45164</v>
      </c>
    </row>
    <row r="1729">
      <c r="A1729" s="1" t="s">
        <v>1766</v>
      </c>
      <c r="B1729" s="1" t="s">
        <v>81</v>
      </c>
      <c r="C1729" s="1">
        <v>5.0</v>
      </c>
      <c r="D1729" s="1">
        <v>1.5</v>
      </c>
      <c r="E1729" s="1">
        <v>7.5</v>
      </c>
      <c r="F1729" s="1" t="s">
        <v>23</v>
      </c>
      <c r="G1729" s="1" t="s">
        <v>24</v>
      </c>
      <c r="H1729" s="6">
        <v>45242.0</v>
      </c>
      <c r="J1729" s="3">
        <f t="shared" si="2"/>
        <v>5</v>
      </c>
      <c r="K1729" s="4">
        <f t="shared" si="3"/>
        <v>1.5</v>
      </c>
      <c r="L1729" s="4">
        <f t="shared" si="4"/>
        <v>7.5</v>
      </c>
      <c r="S1729" s="1" t="s">
        <v>1766</v>
      </c>
      <c r="T1729" s="4" t="str">
        <f t="shared" si="5"/>
        <v>Tea</v>
      </c>
      <c r="U1729" s="4" t="str">
        <f t="shared" si="6"/>
        <v>Takeaway</v>
      </c>
      <c r="V1729" s="4" t="str">
        <f t="shared" si="7"/>
        <v>Credit Card</v>
      </c>
      <c r="W1729" s="4">
        <f t="shared" ref="W1729:Y1729" si="1736">IF(OR(J1729 = "ERROR", J1729 = ""), "UNKNOWN", J1729)</f>
        <v>5</v>
      </c>
      <c r="X1729" s="4">
        <f t="shared" si="1736"/>
        <v>1.5</v>
      </c>
      <c r="Y1729" s="4">
        <f t="shared" si="1736"/>
        <v>7.5</v>
      </c>
      <c r="Z1729" s="7">
        <f t="shared" si="9"/>
        <v>45242</v>
      </c>
    </row>
    <row r="1730">
      <c r="A1730" s="1" t="s">
        <v>1767</v>
      </c>
      <c r="B1730" s="1" t="s">
        <v>27</v>
      </c>
      <c r="C1730" s="1">
        <v>2.0</v>
      </c>
      <c r="D1730" s="1">
        <v>3.0</v>
      </c>
      <c r="E1730" s="1">
        <v>6.0</v>
      </c>
      <c r="F1730" s="1" t="s">
        <v>23</v>
      </c>
      <c r="H1730" s="6">
        <v>45281.0</v>
      </c>
      <c r="J1730" s="3">
        <f t="shared" si="2"/>
        <v>2</v>
      </c>
      <c r="K1730" s="4">
        <f t="shared" si="3"/>
        <v>3</v>
      </c>
      <c r="L1730" s="4">
        <f t="shared" si="4"/>
        <v>6</v>
      </c>
      <c r="S1730" s="1" t="s">
        <v>1767</v>
      </c>
      <c r="T1730" s="4" t="str">
        <f t="shared" si="5"/>
        <v>Cake</v>
      </c>
      <c r="U1730" s="4" t="str">
        <f t="shared" si="6"/>
        <v>UNKNOWN</v>
      </c>
      <c r="V1730" s="4" t="str">
        <f t="shared" si="7"/>
        <v>Credit Card</v>
      </c>
      <c r="W1730" s="4">
        <f t="shared" ref="W1730:Y1730" si="1737">IF(OR(J1730 = "ERROR", J1730 = ""), "UNKNOWN", J1730)</f>
        <v>2</v>
      </c>
      <c r="X1730" s="4">
        <f t="shared" si="1737"/>
        <v>3</v>
      </c>
      <c r="Y1730" s="4">
        <f t="shared" si="1737"/>
        <v>6</v>
      </c>
      <c r="Z1730" s="7">
        <f t="shared" si="9"/>
        <v>45281</v>
      </c>
    </row>
    <row r="1731">
      <c r="A1731" s="1" t="s">
        <v>1768</v>
      </c>
      <c r="B1731" s="1" t="s">
        <v>22</v>
      </c>
      <c r="C1731" s="1">
        <v>3.0</v>
      </c>
      <c r="D1731" s="1">
        <v>2.0</v>
      </c>
      <c r="E1731" s="1">
        <v>6.0</v>
      </c>
      <c r="F1731" s="1" t="s">
        <v>39</v>
      </c>
      <c r="H1731" s="2">
        <v>45094.0</v>
      </c>
      <c r="J1731" s="3">
        <f t="shared" si="2"/>
        <v>3</v>
      </c>
      <c r="K1731" s="4">
        <f t="shared" si="3"/>
        <v>2</v>
      </c>
      <c r="L1731" s="4">
        <f t="shared" si="4"/>
        <v>6</v>
      </c>
      <c r="S1731" s="1" t="s">
        <v>1768</v>
      </c>
      <c r="T1731" s="4" t="str">
        <f t="shared" si="5"/>
        <v>Coffee</v>
      </c>
      <c r="U1731" s="4" t="str">
        <f t="shared" si="6"/>
        <v>UNKNOWN</v>
      </c>
      <c r="V1731" s="4" t="str">
        <f t="shared" si="7"/>
        <v>Digital Wallet</v>
      </c>
      <c r="W1731" s="4">
        <f t="shared" ref="W1731:Y1731" si="1738">IF(OR(J1731 = "ERROR", J1731 = ""), "UNKNOWN", J1731)</f>
        <v>3</v>
      </c>
      <c r="X1731" s="4">
        <f t="shared" si="1738"/>
        <v>2</v>
      </c>
      <c r="Y1731" s="4">
        <f t="shared" si="1738"/>
        <v>6</v>
      </c>
      <c r="Z1731" s="5">
        <f t="shared" si="9"/>
        <v>45094</v>
      </c>
    </row>
    <row r="1732">
      <c r="A1732" s="1" t="s">
        <v>1769</v>
      </c>
      <c r="B1732" s="1" t="s">
        <v>27</v>
      </c>
      <c r="C1732" s="1">
        <v>3.0</v>
      </c>
      <c r="D1732" s="1">
        <v>3.0</v>
      </c>
      <c r="E1732" s="1">
        <v>9.0</v>
      </c>
      <c r="H1732" s="2">
        <v>45154.0</v>
      </c>
      <c r="J1732" s="3">
        <f t="shared" si="2"/>
        <v>3</v>
      </c>
      <c r="K1732" s="4">
        <f t="shared" si="3"/>
        <v>3</v>
      </c>
      <c r="L1732" s="4">
        <f t="shared" si="4"/>
        <v>9</v>
      </c>
      <c r="S1732" s="1" t="s">
        <v>1769</v>
      </c>
      <c r="T1732" s="4" t="str">
        <f t="shared" si="5"/>
        <v>Cake</v>
      </c>
      <c r="U1732" s="4" t="str">
        <f t="shared" si="6"/>
        <v>UNKNOWN</v>
      </c>
      <c r="V1732" s="4" t="str">
        <f t="shared" si="7"/>
        <v>UNKNOWN</v>
      </c>
      <c r="W1732" s="4">
        <f t="shared" ref="W1732:Y1732" si="1739">IF(OR(J1732 = "ERROR", J1732 = ""), "UNKNOWN", J1732)</f>
        <v>3</v>
      </c>
      <c r="X1732" s="4">
        <f t="shared" si="1739"/>
        <v>3</v>
      </c>
      <c r="Y1732" s="4">
        <f t="shared" si="1739"/>
        <v>9</v>
      </c>
      <c r="Z1732" s="5">
        <f t="shared" si="9"/>
        <v>45154</v>
      </c>
    </row>
    <row r="1733">
      <c r="A1733" s="1" t="s">
        <v>1770</v>
      </c>
      <c r="B1733" s="1" t="s">
        <v>44</v>
      </c>
      <c r="C1733" s="1">
        <v>5.0</v>
      </c>
      <c r="D1733" s="1">
        <v>4.0</v>
      </c>
      <c r="E1733" s="1">
        <v>20.0</v>
      </c>
      <c r="F1733" s="1" t="s">
        <v>23</v>
      </c>
      <c r="G1733" s="1" t="s">
        <v>24</v>
      </c>
      <c r="H1733" s="2">
        <v>45181.0</v>
      </c>
      <c r="J1733" s="3">
        <f t="shared" si="2"/>
        <v>5</v>
      </c>
      <c r="K1733" s="4">
        <f t="shared" si="3"/>
        <v>4</v>
      </c>
      <c r="L1733" s="4">
        <f t="shared" si="4"/>
        <v>20</v>
      </c>
      <c r="S1733" s="1" t="s">
        <v>1770</v>
      </c>
      <c r="T1733" s="4" t="str">
        <f t="shared" si="5"/>
        <v>Sandwich</v>
      </c>
      <c r="U1733" s="4" t="str">
        <f t="shared" si="6"/>
        <v>Takeaway</v>
      </c>
      <c r="V1733" s="4" t="str">
        <f t="shared" si="7"/>
        <v>Credit Card</v>
      </c>
      <c r="W1733" s="4">
        <f t="shared" ref="W1733:Y1733" si="1740">IF(OR(J1733 = "ERROR", J1733 = ""), "UNKNOWN", J1733)</f>
        <v>5</v>
      </c>
      <c r="X1733" s="4">
        <f t="shared" si="1740"/>
        <v>4</v>
      </c>
      <c r="Y1733" s="4">
        <f t="shared" si="1740"/>
        <v>20</v>
      </c>
      <c r="Z1733" s="5">
        <f t="shared" si="9"/>
        <v>45181</v>
      </c>
    </row>
    <row r="1734">
      <c r="A1734" s="1" t="s">
        <v>1771</v>
      </c>
      <c r="B1734" s="1" t="s">
        <v>27</v>
      </c>
      <c r="C1734" s="1">
        <v>3.0</v>
      </c>
      <c r="D1734" s="1">
        <v>3.0</v>
      </c>
      <c r="E1734" s="1">
        <v>9.0</v>
      </c>
      <c r="F1734" s="1" t="s">
        <v>30</v>
      </c>
      <c r="G1734" s="1" t="s">
        <v>24</v>
      </c>
      <c r="H1734" s="6">
        <v>45251.0</v>
      </c>
      <c r="J1734" s="3">
        <f t="shared" si="2"/>
        <v>3</v>
      </c>
      <c r="K1734" s="4">
        <f t="shared" si="3"/>
        <v>3</v>
      </c>
      <c r="L1734" s="4">
        <f t="shared" si="4"/>
        <v>9</v>
      </c>
      <c r="S1734" s="1" t="s">
        <v>1771</v>
      </c>
      <c r="T1734" s="4" t="str">
        <f t="shared" si="5"/>
        <v>Cake</v>
      </c>
      <c r="U1734" s="4" t="str">
        <f t="shared" si="6"/>
        <v>Takeaway</v>
      </c>
      <c r="V1734" s="4" t="str">
        <f t="shared" si="7"/>
        <v>UNKNOWN</v>
      </c>
      <c r="W1734" s="4">
        <f t="shared" ref="W1734:Y1734" si="1741">IF(OR(J1734 = "ERROR", J1734 = ""), "UNKNOWN", J1734)</f>
        <v>3</v>
      </c>
      <c r="X1734" s="4">
        <f t="shared" si="1741"/>
        <v>3</v>
      </c>
      <c r="Y1734" s="4">
        <f t="shared" si="1741"/>
        <v>9</v>
      </c>
      <c r="Z1734" s="7">
        <f t="shared" si="9"/>
        <v>45251</v>
      </c>
    </row>
    <row r="1735">
      <c r="A1735" s="1" t="s">
        <v>1772</v>
      </c>
      <c r="C1735" s="1">
        <v>2.0</v>
      </c>
      <c r="D1735" s="1">
        <v>1.5</v>
      </c>
      <c r="E1735" s="1">
        <v>3.0</v>
      </c>
      <c r="F1735" s="1" t="s">
        <v>39</v>
      </c>
      <c r="H1735" s="6">
        <v>45290.0</v>
      </c>
      <c r="J1735" s="3">
        <f t="shared" si="2"/>
        <v>2</v>
      </c>
      <c r="K1735" s="4">
        <f t="shared" si="3"/>
        <v>1.5</v>
      </c>
      <c r="L1735" s="4">
        <f t="shared" si="4"/>
        <v>3</v>
      </c>
      <c r="S1735" s="1" t="s">
        <v>1772</v>
      </c>
      <c r="T1735" s="4" t="str">
        <f t="shared" si="5"/>
        <v>UNKNOWN</v>
      </c>
      <c r="U1735" s="4" t="str">
        <f t="shared" si="6"/>
        <v>UNKNOWN</v>
      </c>
      <c r="V1735" s="4" t="str">
        <f t="shared" si="7"/>
        <v>Digital Wallet</v>
      </c>
      <c r="W1735" s="4">
        <f t="shared" ref="W1735:Y1735" si="1742">IF(OR(J1735 = "ERROR", J1735 = ""), "UNKNOWN", J1735)</f>
        <v>2</v>
      </c>
      <c r="X1735" s="4">
        <f t="shared" si="1742"/>
        <v>1.5</v>
      </c>
      <c r="Y1735" s="4">
        <f t="shared" si="1742"/>
        <v>3</v>
      </c>
      <c r="Z1735" s="7">
        <f t="shared" si="9"/>
        <v>45290</v>
      </c>
    </row>
    <row r="1736">
      <c r="A1736" s="1" t="s">
        <v>1773</v>
      </c>
      <c r="B1736" s="1" t="s">
        <v>36</v>
      </c>
      <c r="C1736" s="1">
        <v>5.0</v>
      </c>
      <c r="D1736" s="1">
        <v>5.0</v>
      </c>
      <c r="E1736" s="1">
        <v>25.0</v>
      </c>
      <c r="F1736" s="1" t="s">
        <v>39</v>
      </c>
      <c r="H1736" s="2">
        <v>45077.0</v>
      </c>
      <c r="J1736" s="3">
        <f t="shared" si="2"/>
        <v>5</v>
      </c>
      <c r="K1736" s="4">
        <f t="shared" si="3"/>
        <v>5</v>
      </c>
      <c r="L1736" s="4">
        <f t="shared" si="4"/>
        <v>25</v>
      </c>
      <c r="S1736" s="1" t="s">
        <v>1773</v>
      </c>
      <c r="T1736" s="4" t="str">
        <f t="shared" si="5"/>
        <v>Salad</v>
      </c>
      <c r="U1736" s="4" t="str">
        <f t="shared" si="6"/>
        <v>UNKNOWN</v>
      </c>
      <c r="V1736" s="4" t="str">
        <f t="shared" si="7"/>
        <v>Digital Wallet</v>
      </c>
      <c r="W1736" s="4">
        <f t="shared" ref="W1736:Y1736" si="1743">IF(OR(J1736 = "ERROR", J1736 = ""), "UNKNOWN", J1736)</f>
        <v>5</v>
      </c>
      <c r="X1736" s="4">
        <f t="shared" si="1743"/>
        <v>5</v>
      </c>
      <c r="Y1736" s="4">
        <f t="shared" si="1743"/>
        <v>25</v>
      </c>
      <c r="Z1736" s="5">
        <f t="shared" si="9"/>
        <v>45077</v>
      </c>
    </row>
    <row r="1737">
      <c r="A1737" s="1" t="s">
        <v>1774</v>
      </c>
      <c r="B1737" s="1" t="s">
        <v>22</v>
      </c>
      <c r="C1737" s="1">
        <v>5.0</v>
      </c>
      <c r="D1737" s="1">
        <v>2.0</v>
      </c>
      <c r="E1737" s="1">
        <v>10.0</v>
      </c>
      <c r="F1737" s="1" t="s">
        <v>28</v>
      </c>
      <c r="G1737" s="1" t="s">
        <v>24</v>
      </c>
      <c r="H1737" s="2">
        <v>44945.0</v>
      </c>
      <c r="J1737" s="3">
        <f t="shared" si="2"/>
        <v>5</v>
      </c>
      <c r="K1737" s="4">
        <f t="shared" si="3"/>
        <v>2</v>
      </c>
      <c r="L1737" s="4">
        <f t="shared" si="4"/>
        <v>10</v>
      </c>
      <c r="S1737" s="1" t="s">
        <v>1774</v>
      </c>
      <c r="T1737" s="4" t="str">
        <f t="shared" si="5"/>
        <v>Coffee</v>
      </c>
      <c r="U1737" s="4" t="str">
        <f t="shared" si="6"/>
        <v>Takeaway</v>
      </c>
      <c r="V1737" s="4" t="str">
        <f t="shared" si="7"/>
        <v>Cash</v>
      </c>
      <c r="W1737" s="4">
        <f t="shared" ref="W1737:Y1737" si="1744">IF(OR(J1737 = "ERROR", J1737 = ""), "UNKNOWN", J1737)</f>
        <v>5</v>
      </c>
      <c r="X1737" s="4">
        <f t="shared" si="1744"/>
        <v>2</v>
      </c>
      <c r="Y1737" s="4">
        <f t="shared" si="1744"/>
        <v>10</v>
      </c>
      <c r="Z1737" s="5">
        <f t="shared" si="9"/>
        <v>44945</v>
      </c>
    </row>
    <row r="1738">
      <c r="A1738" s="1" t="s">
        <v>1775</v>
      </c>
      <c r="B1738" s="1" t="s">
        <v>41</v>
      </c>
      <c r="C1738" s="1">
        <v>2.0</v>
      </c>
      <c r="D1738" s="1">
        <v>4.0</v>
      </c>
      <c r="E1738" s="1">
        <v>8.0</v>
      </c>
      <c r="F1738" s="1" t="s">
        <v>28</v>
      </c>
      <c r="H1738" s="2">
        <v>45235.0</v>
      </c>
      <c r="J1738" s="3">
        <f t="shared" si="2"/>
        <v>2</v>
      </c>
      <c r="K1738" s="4">
        <f t="shared" si="3"/>
        <v>4</v>
      </c>
      <c r="L1738" s="4">
        <f t="shared" si="4"/>
        <v>8</v>
      </c>
      <c r="S1738" s="1" t="s">
        <v>1775</v>
      </c>
      <c r="T1738" s="4" t="str">
        <f t="shared" si="5"/>
        <v>Smoothie</v>
      </c>
      <c r="U1738" s="4" t="str">
        <f t="shared" si="6"/>
        <v>UNKNOWN</v>
      </c>
      <c r="V1738" s="4" t="str">
        <f t="shared" si="7"/>
        <v>Cash</v>
      </c>
      <c r="W1738" s="4">
        <f t="shared" ref="W1738:Y1738" si="1745">IF(OR(J1738 = "ERROR", J1738 = ""), "UNKNOWN", J1738)</f>
        <v>2</v>
      </c>
      <c r="X1738" s="4">
        <f t="shared" si="1745"/>
        <v>4</v>
      </c>
      <c r="Y1738" s="4">
        <f t="shared" si="1745"/>
        <v>8</v>
      </c>
      <c r="Z1738" s="5">
        <f t="shared" si="9"/>
        <v>45235</v>
      </c>
    </row>
    <row r="1739">
      <c r="A1739" s="1" t="s">
        <v>1776</v>
      </c>
      <c r="B1739" s="1" t="s">
        <v>41</v>
      </c>
      <c r="C1739" s="1" t="s">
        <v>25</v>
      </c>
      <c r="D1739" s="1">
        <v>4.0</v>
      </c>
      <c r="E1739" s="1">
        <v>4.0</v>
      </c>
      <c r="F1739" s="1" t="s">
        <v>28</v>
      </c>
      <c r="H1739" s="2">
        <v>45186.0</v>
      </c>
      <c r="J1739" s="3">
        <f t="shared" si="2"/>
        <v>1</v>
      </c>
      <c r="K1739" s="4">
        <f t="shared" si="3"/>
        <v>4</v>
      </c>
      <c r="L1739" s="4">
        <f t="shared" si="4"/>
        <v>4</v>
      </c>
      <c r="S1739" s="1" t="s">
        <v>1776</v>
      </c>
      <c r="T1739" s="4" t="str">
        <f t="shared" si="5"/>
        <v>Smoothie</v>
      </c>
      <c r="U1739" s="4" t="str">
        <f t="shared" si="6"/>
        <v>UNKNOWN</v>
      </c>
      <c r="V1739" s="4" t="str">
        <f t="shared" si="7"/>
        <v>Cash</v>
      </c>
      <c r="W1739" s="4">
        <f t="shared" ref="W1739:Y1739" si="1746">IF(OR(J1739 = "ERROR", J1739 = ""), "UNKNOWN", J1739)</f>
        <v>1</v>
      </c>
      <c r="X1739" s="4">
        <f t="shared" si="1746"/>
        <v>4</v>
      </c>
      <c r="Y1739" s="4">
        <f t="shared" si="1746"/>
        <v>4</v>
      </c>
      <c r="Z1739" s="5">
        <f t="shared" si="9"/>
        <v>45186</v>
      </c>
    </row>
    <row r="1740">
      <c r="A1740" s="1" t="s">
        <v>1777</v>
      </c>
      <c r="B1740" s="1" t="s">
        <v>30</v>
      </c>
      <c r="C1740" s="1">
        <v>4.0</v>
      </c>
      <c r="D1740" s="1">
        <v>2.0</v>
      </c>
      <c r="E1740" s="1">
        <v>8.0</v>
      </c>
      <c r="G1740" s="1" t="s">
        <v>24</v>
      </c>
      <c r="H1740" s="6">
        <v>45251.0</v>
      </c>
      <c r="J1740" s="3">
        <f t="shared" si="2"/>
        <v>4</v>
      </c>
      <c r="K1740" s="4">
        <f t="shared" si="3"/>
        <v>2</v>
      </c>
      <c r="L1740" s="4">
        <f t="shared" si="4"/>
        <v>8</v>
      </c>
      <c r="S1740" s="1" t="s">
        <v>1777</v>
      </c>
      <c r="T1740" s="4" t="str">
        <f t="shared" si="5"/>
        <v>UNKNOWN</v>
      </c>
      <c r="U1740" s="4" t="str">
        <f t="shared" si="6"/>
        <v>Takeaway</v>
      </c>
      <c r="V1740" s="4" t="str">
        <f t="shared" si="7"/>
        <v>UNKNOWN</v>
      </c>
      <c r="W1740" s="4">
        <f t="shared" ref="W1740:Y1740" si="1747">IF(OR(J1740 = "ERROR", J1740 = ""), "UNKNOWN", J1740)</f>
        <v>4</v>
      </c>
      <c r="X1740" s="4">
        <f t="shared" si="1747"/>
        <v>2</v>
      </c>
      <c r="Y1740" s="4">
        <f t="shared" si="1747"/>
        <v>8</v>
      </c>
      <c r="Z1740" s="7">
        <f t="shared" si="9"/>
        <v>45251</v>
      </c>
    </row>
    <row r="1741">
      <c r="A1741" s="1" t="s">
        <v>1778</v>
      </c>
      <c r="B1741" s="1" t="s">
        <v>41</v>
      </c>
      <c r="C1741" s="1">
        <v>4.0</v>
      </c>
      <c r="D1741" s="1">
        <v>4.0</v>
      </c>
      <c r="E1741" s="1">
        <v>16.0</v>
      </c>
      <c r="G1741" s="1" t="s">
        <v>29</v>
      </c>
      <c r="H1741" s="2">
        <v>45052.0</v>
      </c>
      <c r="J1741" s="3">
        <f t="shared" si="2"/>
        <v>4</v>
      </c>
      <c r="K1741" s="4">
        <f t="shared" si="3"/>
        <v>4</v>
      </c>
      <c r="L1741" s="4">
        <f t="shared" si="4"/>
        <v>16</v>
      </c>
      <c r="S1741" s="1" t="s">
        <v>1778</v>
      </c>
      <c r="T1741" s="4" t="str">
        <f t="shared" si="5"/>
        <v>Smoothie</v>
      </c>
      <c r="U1741" s="4" t="str">
        <f t="shared" si="6"/>
        <v>In-store</v>
      </c>
      <c r="V1741" s="4" t="str">
        <f t="shared" si="7"/>
        <v>UNKNOWN</v>
      </c>
      <c r="W1741" s="4">
        <f t="shared" ref="W1741:Y1741" si="1748">IF(OR(J1741 = "ERROR", J1741 = ""), "UNKNOWN", J1741)</f>
        <v>4</v>
      </c>
      <c r="X1741" s="4">
        <f t="shared" si="1748"/>
        <v>4</v>
      </c>
      <c r="Y1741" s="4">
        <f t="shared" si="1748"/>
        <v>16</v>
      </c>
      <c r="Z1741" s="5">
        <f t="shared" si="9"/>
        <v>45052</v>
      </c>
    </row>
    <row r="1742">
      <c r="A1742" s="1" t="s">
        <v>1779</v>
      </c>
      <c r="B1742" s="1" t="s">
        <v>27</v>
      </c>
      <c r="C1742" s="1">
        <v>4.0</v>
      </c>
      <c r="D1742" s="1">
        <v>3.0</v>
      </c>
      <c r="E1742" s="1">
        <v>12.0</v>
      </c>
      <c r="F1742" s="1" t="s">
        <v>23</v>
      </c>
      <c r="H1742" s="2">
        <v>45050.0</v>
      </c>
      <c r="J1742" s="3">
        <f t="shared" si="2"/>
        <v>4</v>
      </c>
      <c r="K1742" s="4">
        <f t="shared" si="3"/>
        <v>3</v>
      </c>
      <c r="L1742" s="4">
        <f t="shared" si="4"/>
        <v>12</v>
      </c>
      <c r="S1742" s="1" t="s">
        <v>1779</v>
      </c>
      <c r="T1742" s="4" t="str">
        <f t="shared" si="5"/>
        <v>Cake</v>
      </c>
      <c r="U1742" s="4" t="str">
        <f t="shared" si="6"/>
        <v>UNKNOWN</v>
      </c>
      <c r="V1742" s="4" t="str">
        <f t="shared" si="7"/>
        <v>Credit Card</v>
      </c>
      <c r="W1742" s="4">
        <f t="shared" ref="W1742:Y1742" si="1749">IF(OR(J1742 = "ERROR", J1742 = ""), "UNKNOWN", J1742)</f>
        <v>4</v>
      </c>
      <c r="X1742" s="4">
        <f t="shared" si="1749"/>
        <v>3</v>
      </c>
      <c r="Y1742" s="4">
        <f t="shared" si="1749"/>
        <v>12</v>
      </c>
      <c r="Z1742" s="5">
        <f t="shared" si="9"/>
        <v>45050</v>
      </c>
    </row>
    <row r="1743">
      <c r="A1743" s="1" t="s">
        <v>1780</v>
      </c>
      <c r="B1743" s="1" t="s">
        <v>22</v>
      </c>
      <c r="C1743" s="1">
        <v>4.0</v>
      </c>
      <c r="D1743" s="1">
        <v>2.0</v>
      </c>
      <c r="E1743" s="1">
        <v>8.0</v>
      </c>
      <c r="H1743" s="2">
        <v>44956.0</v>
      </c>
      <c r="J1743" s="3">
        <f t="shared" si="2"/>
        <v>4</v>
      </c>
      <c r="K1743" s="4">
        <f t="shared" si="3"/>
        <v>2</v>
      </c>
      <c r="L1743" s="4">
        <f t="shared" si="4"/>
        <v>8</v>
      </c>
      <c r="S1743" s="1" t="s">
        <v>1780</v>
      </c>
      <c r="T1743" s="4" t="str">
        <f t="shared" si="5"/>
        <v>Coffee</v>
      </c>
      <c r="U1743" s="4" t="str">
        <f t="shared" si="6"/>
        <v>UNKNOWN</v>
      </c>
      <c r="V1743" s="4" t="str">
        <f t="shared" si="7"/>
        <v>UNKNOWN</v>
      </c>
      <c r="W1743" s="4">
        <f t="shared" ref="W1743:Y1743" si="1750">IF(OR(J1743 = "ERROR", J1743 = ""), "UNKNOWN", J1743)</f>
        <v>4</v>
      </c>
      <c r="X1743" s="4">
        <f t="shared" si="1750"/>
        <v>2</v>
      </c>
      <c r="Y1743" s="4">
        <f t="shared" si="1750"/>
        <v>8</v>
      </c>
      <c r="Z1743" s="5">
        <f t="shared" si="9"/>
        <v>44956</v>
      </c>
    </row>
    <row r="1744">
      <c r="A1744" s="1" t="s">
        <v>1781</v>
      </c>
      <c r="B1744" s="1" t="s">
        <v>44</v>
      </c>
      <c r="C1744" s="1">
        <v>1.0</v>
      </c>
      <c r="D1744" s="1">
        <v>4.0</v>
      </c>
      <c r="E1744" s="1">
        <v>4.0</v>
      </c>
      <c r="F1744" s="1" t="s">
        <v>23</v>
      </c>
      <c r="G1744" s="1" t="s">
        <v>24</v>
      </c>
      <c r="H1744" s="2">
        <v>45024.0</v>
      </c>
      <c r="J1744" s="3">
        <f t="shared" si="2"/>
        <v>1</v>
      </c>
      <c r="K1744" s="4">
        <f t="shared" si="3"/>
        <v>4</v>
      </c>
      <c r="L1744" s="4">
        <f t="shared" si="4"/>
        <v>4</v>
      </c>
      <c r="S1744" s="1" t="s">
        <v>1781</v>
      </c>
      <c r="T1744" s="4" t="str">
        <f t="shared" si="5"/>
        <v>Sandwich</v>
      </c>
      <c r="U1744" s="4" t="str">
        <f t="shared" si="6"/>
        <v>Takeaway</v>
      </c>
      <c r="V1744" s="4" t="str">
        <f t="shared" si="7"/>
        <v>Credit Card</v>
      </c>
      <c r="W1744" s="4">
        <f t="shared" ref="W1744:Y1744" si="1751">IF(OR(J1744 = "ERROR", J1744 = ""), "UNKNOWN", J1744)</f>
        <v>1</v>
      </c>
      <c r="X1744" s="4">
        <f t="shared" si="1751"/>
        <v>4</v>
      </c>
      <c r="Y1744" s="4">
        <f t="shared" si="1751"/>
        <v>4</v>
      </c>
      <c r="Z1744" s="5">
        <f t="shared" si="9"/>
        <v>45024</v>
      </c>
    </row>
    <row r="1745">
      <c r="A1745" s="1" t="s">
        <v>1782</v>
      </c>
      <c r="B1745" s="1" t="s">
        <v>44</v>
      </c>
      <c r="C1745" s="1">
        <v>3.0</v>
      </c>
      <c r="D1745" s="1">
        <v>4.0</v>
      </c>
      <c r="E1745" s="1">
        <v>12.0</v>
      </c>
      <c r="F1745" s="1" t="s">
        <v>23</v>
      </c>
      <c r="G1745" s="1" t="s">
        <v>24</v>
      </c>
      <c r="H1745" s="6">
        <v>45251.0</v>
      </c>
      <c r="J1745" s="3">
        <f t="shared" si="2"/>
        <v>3</v>
      </c>
      <c r="K1745" s="4">
        <f t="shared" si="3"/>
        <v>4</v>
      </c>
      <c r="L1745" s="4">
        <f t="shared" si="4"/>
        <v>12</v>
      </c>
      <c r="S1745" s="1" t="s">
        <v>1782</v>
      </c>
      <c r="T1745" s="4" t="str">
        <f t="shared" si="5"/>
        <v>Sandwich</v>
      </c>
      <c r="U1745" s="4" t="str">
        <f t="shared" si="6"/>
        <v>Takeaway</v>
      </c>
      <c r="V1745" s="4" t="str">
        <f t="shared" si="7"/>
        <v>Credit Card</v>
      </c>
      <c r="W1745" s="4">
        <f t="shared" ref="W1745:Y1745" si="1752">IF(OR(J1745 = "ERROR", J1745 = ""), "UNKNOWN", J1745)</f>
        <v>3</v>
      </c>
      <c r="X1745" s="4">
        <f t="shared" si="1752"/>
        <v>4</v>
      </c>
      <c r="Y1745" s="4">
        <f t="shared" si="1752"/>
        <v>12</v>
      </c>
      <c r="Z1745" s="7">
        <f t="shared" si="9"/>
        <v>45251</v>
      </c>
    </row>
    <row r="1746">
      <c r="A1746" s="1" t="s">
        <v>1783</v>
      </c>
      <c r="B1746" s="1" t="s">
        <v>22</v>
      </c>
      <c r="C1746" s="1">
        <v>1.0</v>
      </c>
      <c r="D1746" s="1">
        <v>2.0</v>
      </c>
      <c r="E1746" s="1">
        <v>2.0</v>
      </c>
      <c r="F1746" s="1" t="s">
        <v>39</v>
      </c>
      <c r="G1746" s="1" t="s">
        <v>30</v>
      </c>
      <c r="H1746" s="2">
        <v>45161.0</v>
      </c>
      <c r="J1746" s="3">
        <f t="shared" si="2"/>
        <v>1</v>
      </c>
      <c r="K1746" s="4">
        <f t="shared" si="3"/>
        <v>2</v>
      </c>
      <c r="L1746" s="4">
        <f t="shared" si="4"/>
        <v>2</v>
      </c>
      <c r="S1746" s="1" t="s">
        <v>1783</v>
      </c>
      <c r="T1746" s="4" t="str">
        <f t="shared" si="5"/>
        <v>Coffee</v>
      </c>
      <c r="U1746" s="4" t="str">
        <f t="shared" si="6"/>
        <v>UNKNOWN</v>
      </c>
      <c r="V1746" s="4" t="str">
        <f t="shared" si="7"/>
        <v>Digital Wallet</v>
      </c>
      <c r="W1746" s="4">
        <f t="shared" ref="W1746:Y1746" si="1753">IF(OR(J1746 = "ERROR", J1746 = ""), "UNKNOWN", J1746)</f>
        <v>1</v>
      </c>
      <c r="X1746" s="4">
        <f t="shared" si="1753"/>
        <v>2</v>
      </c>
      <c r="Y1746" s="4">
        <f t="shared" si="1753"/>
        <v>2</v>
      </c>
      <c r="Z1746" s="5">
        <f t="shared" si="9"/>
        <v>45161</v>
      </c>
    </row>
    <row r="1747">
      <c r="A1747" s="1" t="s">
        <v>1784</v>
      </c>
      <c r="B1747" s="1" t="s">
        <v>41</v>
      </c>
      <c r="C1747" s="1">
        <v>5.0</v>
      </c>
      <c r="D1747" s="1">
        <v>4.0</v>
      </c>
      <c r="E1747" s="1">
        <v>20.0</v>
      </c>
      <c r="F1747" s="1" t="s">
        <v>39</v>
      </c>
      <c r="G1747" s="1" t="s">
        <v>29</v>
      </c>
      <c r="H1747" s="2">
        <v>45000.0</v>
      </c>
      <c r="J1747" s="3">
        <f t="shared" si="2"/>
        <v>5</v>
      </c>
      <c r="K1747" s="4">
        <f t="shared" si="3"/>
        <v>4</v>
      </c>
      <c r="L1747" s="4">
        <f t="shared" si="4"/>
        <v>20</v>
      </c>
      <c r="S1747" s="1" t="s">
        <v>1784</v>
      </c>
      <c r="T1747" s="4" t="str">
        <f t="shared" si="5"/>
        <v>Smoothie</v>
      </c>
      <c r="U1747" s="4" t="str">
        <f t="shared" si="6"/>
        <v>In-store</v>
      </c>
      <c r="V1747" s="4" t="str">
        <f t="shared" si="7"/>
        <v>Digital Wallet</v>
      </c>
      <c r="W1747" s="4">
        <f t="shared" ref="W1747:Y1747" si="1754">IF(OR(J1747 = "ERROR", J1747 = ""), "UNKNOWN", J1747)</f>
        <v>5</v>
      </c>
      <c r="X1747" s="4">
        <f t="shared" si="1754"/>
        <v>4</v>
      </c>
      <c r="Y1747" s="4">
        <f t="shared" si="1754"/>
        <v>20</v>
      </c>
      <c r="Z1747" s="5">
        <f t="shared" si="9"/>
        <v>45000</v>
      </c>
    </row>
    <row r="1748">
      <c r="A1748" s="1" t="s">
        <v>1785</v>
      </c>
      <c r="B1748" s="1" t="s">
        <v>30</v>
      </c>
      <c r="C1748" s="1">
        <v>5.0</v>
      </c>
      <c r="D1748" s="1">
        <v>3.0</v>
      </c>
      <c r="E1748" s="1">
        <v>15.0</v>
      </c>
      <c r="G1748" s="1" t="s">
        <v>24</v>
      </c>
      <c r="H1748" s="6">
        <v>45242.0</v>
      </c>
      <c r="J1748" s="3">
        <f t="shared" si="2"/>
        <v>5</v>
      </c>
      <c r="K1748" s="4">
        <f t="shared" si="3"/>
        <v>3</v>
      </c>
      <c r="L1748" s="4">
        <f t="shared" si="4"/>
        <v>15</v>
      </c>
      <c r="S1748" s="1" t="s">
        <v>1785</v>
      </c>
      <c r="T1748" s="4" t="str">
        <f t="shared" si="5"/>
        <v>UNKNOWN</v>
      </c>
      <c r="U1748" s="4" t="str">
        <f t="shared" si="6"/>
        <v>Takeaway</v>
      </c>
      <c r="V1748" s="4" t="str">
        <f t="shared" si="7"/>
        <v>UNKNOWN</v>
      </c>
      <c r="W1748" s="4">
        <f t="shared" ref="W1748:Y1748" si="1755">IF(OR(J1748 = "ERROR", J1748 = ""), "UNKNOWN", J1748)</f>
        <v>5</v>
      </c>
      <c r="X1748" s="4">
        <f t="shared" si="1755"/>
        <v>3</v>
      </c>
      <c r="Y1748" s="4">
        <f t="shared" si="1755"/>
        <v>15</v>
      </c>
      <c r="Z1748" s="7">
        <f t="shared" si="9"/>
        <v>45242</v>
      </c>
    </row>
    <row r="1749">
      <c r="A1749" s="1" t="s">
        <v>1786</v>
      </c>
      <c r="B1749" s="1" t="s">
        <v>55</v>
      </c>
      <c r="C1749" s="1">
        <v>5.0</v>
      </c>
      <c r="D1749" s="1">
        <v>3.0</v>
      </c>
      <c r="E1749" s="1">
        <v>15.0</v>
      </c>
      <c r="F1749" s="1" t="s">
        <v>23</v>
      </c>
      <c r="G1749" s="1" t="s">
        <v>29</v>
      </c>
      <c r="H1749" s="2">
        <v>45234.0</v>
      </c>
      <c r="J1749" s="3">
        <f t="shared" si="2"/>
        <v>5</v>
      </c>
      <c r="K1749" s="4">
        <f t="shared" si="3"/>
        <v>3</v>
      </c>
      <c r="L1749" s="4">
        <f t="shared" si="4"/>
        <v>15</v>
      </c>
      <c r="S1749" s="1" t="s">
        <v>1786</v>
      </c>
      <c r="T1749" s="4" t="str">
        <f t="shared" si="5"/>
        <v>Juice</v>
      </c>
      <c r="U1749" s="4" t="str">
        <f t="shared" si="6"/>
        <v>In-store</v>
      </c>
      <c r="V1749" s="4" t="str">
        <f t="shared" si="7"/>
        <v>Credit Card</v>
      </c>
      <c r="W1749" s="4">
        <f t="shared" ref="W1749:Y1749" si="1756">IF(OR(J1749 = "ERROR", J1749 = ""), "UNKNOWN", J1749)</f>
        <v>5</v>
      </c>
      <c r="X1749" s="4">
        <f t="shared" si="1756"/>
        <v>3</v>
      </c>
      <c r="Y1749" s="4">
        <f t="shared" si="1756"/>
        <v>15</v>
      </c>
      <c r="Z1749" s="5">
        <f t="shared" si="9"/>
        <v>45234</v>
      </c>
    </row>
    <row r="1750">
      <c r="A1750" s="1" t="s">
        <v>1787</v>
      </c>
      <c r="B1750" s="1" t="s">
        <v>44</v>
      </c>
      <c r="C1750" s="1">
        <v>5.0</v>
      </c>
      <c r="D1750" s="1">
        <v>4.0</v>
      </c>
      <c r="E1750" s="1" t="s">
        <v>30</v>
      </c>
      <c r="F1750" s="1" t="s">
        <v>39</v>
      </c>
      <c r="G1750" s="1" t="s">
        <v>29</v>
      </c>
      <c r="H1750" s="2">
        <v>45199.0</v>
      </c>
      <c r="J1750" s="3">
        <f t="shared" si="2"/>
        <v>5</v>
      </c>
      <c r="K1750" s="4">
        <f t="shared" si="3"/>
        <v>4</v>
      </c>
      <c r="L1750" s="4">
        <f t="shared" si="4"/>
        <v>20</v>
      </c>
      <c r="S1750" s="1" t="s">
        <v>1787</v>
      </c>
      <c r="T1750" s="4" t="str">
        <f t="shared" si="5"/>
        <v>Sandwich</v>
      </c>
      <c r="U1750" s="4" t="str">
        <f t="shared" si="6"/>
        <v>In-store</v>
      </c>
      <c r="V1750" s="4" t="str">
        <f t="shared" si="7"/>
        <v>Digital Wallet</v>
      </c>
      <c r="W1750" s="4">
        <f t="shared" ref="W1750:Y1750" si="1757">IF(OR(J1750 = "ERROR", J1750 = ""), "UNKNOWN", J1750)</f>
        <v>5</v>
      </c>
      <c r="X1750" s="4">
        <f t="shared" si="1757"/>
        <v>4</v>
      </c>
      <c r="Y1750" s="4">
        <f t="shared" si="1757"/>
        <v>20</v>
      </c>
      <c r="Z1750" s="5">
        <f t="shared" si="9"/>
        <v>45199</v>
      </c>
    </row>
    <row r="1751">
      <c r="A1751" s="1" t="s">
        <v>1788</v>
      </c>
      <c r="B1751" s="1" t="s">
        <v>81</v>
      </c>
      <c r="C1751" s="1">
        <v>2.0</v>
      </c>
      <c r="D1751" s="1" t="s">
        <v>25</v>
      </c>
      <c r="E1751" s="1">
        <v>3.0</v>
      </c>
      <c r="F1751" s="1" t="s">
        <v>39</v>
      </c>
      <c r="G1751" s="1" t="s">
        <v>24</v>
      </c>
      <c r="H1751" s="6">
        <v>45252.0</v>
      </c>
      <c r="J1751" s="3">
        <f t="shared" si="2"/>
        <v>2</v>
      </c>
      <c r="K1751" s="4">
        <f t="shared" si="3"/>
        <v>1.5</v>
      </c>
      <c r="L1751" s="4">
        <f t="shared" si="4"/>
        <v>3</v>
      </c>
      <c r="S1751" s="1" t="s">
        <v>1788</v>
      </c>
      <c r="T1751" s="4" t="str">
        <f t="shared" si="5"/>
        <v>Tea</v>
      </c>
      <c r="U1751" s="4" t="str">
        <f t="shared" si="6"/>
        <v>Takeaway</v>
      </c>
      <c r="V1751" s="4" t="str">
        <f t="shared" si="7"/>
        <v>Digital Wallet</v>
      </c>
      <c r="W1751" s="4">
        <f t="shared" ref="W1751:Y1751" si="1758">IF(OR(J1751 = "ERROR", J1751 = ""), "UNKNOWN", J1751)</f>
        <v>2</v>
      </c>
      <c r="X1751" s="4">
        <f t="shared" si="1758"/>
        <v>1.5</v>
      </c>
      <c r="Y1751" s="4">
        <f t="shared" si="1758"/>
        <v>3</v>
      </c>
      <c r="Z1751" s="7">
        <f t="shared" si="9"/>
        <v>45252</v>
      </c>
    </row>
    <row r="1752">
      <c r="A1752" s="1" t="s">
        <v>1789</v>
      </c>
      <c r="B1752" s="1" t="s">
        <v>55</v>
      </c>
      <c r="C1752" s="1">
        <v>1.0</v>
      </c>
      <c r="D1752" s="1">
        <v>3.0</v>
      </c>
      <c r="E1752" s="1">
        <v>3.0</v>
      </c>
      <c r="F1752" s="1" t="s">
        <v>30</v>
      </c>
      <c r="H1752" s="2">
        <v>44951.0</v>
      </c>
      <c r="J1752" s="3">
        <f t="shared" si="2"/>
        <v>1</v>
      </c>
      <c r="K1752" s="4">
        <f t="shared" si="3"/>
        <v>3</v>
      </c>
      <c r="L1752" s="4">
        <f t="shared" si="4"/>
        <v>3</v>
      </c>
      <c r="S1752" s="1" t="s">
        <v>1789</v>
      </c>
      <c r="T1752" s="4" t="str">
        <f t="shared" si="5"/>
        <v>Juice</v>
      </c>
      <c r="U1752" s="4" t="str">
        <f t="shared" si="6"/>
        <v>UNKNOWN</v>
      </c>
      <c r="V1752" s="4" t="str">
        <f t="shared" si="7"/>
        <v>UNKNOWN</v>
      </c>
      <c r="W1752" s="4">
        <f t="shared" ref="W1752:Y1752" si="1759">IF(OR(J1752 = "ERROR", J1752 = ""), "UNKNOWN", J1752)</f>
        <v>1</v>
      </c>
      <c r="X1752" s="4">
        <f t="shared" si="1759"/>
        <v>3</v>
      </c>
      <c r="Y1752" s="4">
        <f t="shared" si="1759"/>
        <v>3</v>
      </c>
      <c r="Z1752" s="5">
        <f t="shared" si="9"/>
        <v>44951</v>
      </c>
    </row>
    <row r="1753">
      <c r="A1753" s="1" t="s">
        <v>1790</v>
      </c>
      <c r="B1753" s="1" t="s">
        <v>44</v>
      </c>
      <c r="C1753" s="1">
        <v>1.0</v>
      </c>
      <c r="D1753" s="1">
        <v>4.0</v>
      </c>
      <c r="E1753" s="1">
        <v>4.0</v>
      </c>
      <c r="F1753" s="1" t="s">
        <v>28</v>
      </c>
      <c r="H1753" s="2">
        <v>45004.0</v>
      </c>
      <c r="J1753" s="3">
        <f t="shared" si="2"/>
        <v>1</v>
      </c>
      <c r="K1753" s="4">
        <f t="shared" si="3"/>
        <v>4</v>
      </c>
      <c r="L1753" s="4">
        <f t="shared" si="4"/>
        <v>4</v>
      </c>
      <c r="S1753" s="1" t="s">
        <v>1790</v>
      </c>
      <c r="T1753" s="4" t="str">
        <f t="shared" si="5"/>
        <v>Sandwich</v>
      </c>
      <c r="U1753" s="4" t="str">
        <f t="shared" si="6"/>
        <v>UNKNOWN</v>
      </c>
      <c r="V1753" s="4" t="str">
        <f t="shared" si="7"/>
        <v>Cash</v>
      </c>
      <c r="W1753" s="4">
        <f t="shared" ref="W1753:Y1753" si="1760">IF(OR(J1753 = "ERROR", J1753 = ""), "UNKNOWN", J1753)</f>
        <v>1</v>
      </c>
      <c r="X1753" s="4">
        <f t="shared" si="1760"/>
        <v>4</v>
      </c>
      <c r="Y1753" s="4">
        <f t="shared" si="1760"/>
        <v>4</v>
      </c>
      <c r="Z1753" s="5">
        <f t="shared" si="9"/>
        <v>45004</v>
      </c>
    </row>
    <row r="1754">
      <c r="A1754" s="1" t="s">
        <v>1791</v>
      </c>
      <c r="B1754" s="1" t="s">
        <v>44</v>
      </c>
      <c r="C1754" s="1">
        <v>2.0</v>
      </c>
      <c r="D1754" s="1">
        <v>4.0</v>
      </c>
      <c r="E1754" s="1">
        <v>8.0</v>
      </c>
      <c r="F1754" s="1" t="s">
        <v>23</v>
      </c>
      <c r="H1754" s="2">
        <v>44948.0</v>
      </c>
      <c r="J1754" s="3">
        <f t="shared" si="2"/>
        <v>2</v>
      </c>
      <c r="K1754" s="4">
        <f t="shared" si="3"/>
        <v>4</v>
      </c>
      <c r="L1754" s="4">
        <f t="shared" si="4"/>
        <v>8</v>
      </c>
      <c r="S1754" s="1" t="s">
        <v>1791</v>
      </c>
      <c r="T1754" s="4" t="str">
        <f t="shared" si="5"/>
        <v>Sandwich</v>
      </c>
      <c r="U1754" s="4" t="str">
        <f t="shared" si="6"/>
        <v>UNKNOWN</v>
      </c>
      <c r="V1754" s="4" t="str">
        <f t="shared" si="7"/>
        <v>Credit Card</v>
      </c>
      <c r="W1754" s="4">
        <f t="shared" ref="W1754:Y1754" si="1761">IF(OR(J1754 = "ERROR", J1754 = ""), "UNKNOWN", J1754)</f>
        <v>2</v>
      </c>
      <c r="X1754" s="4">
        <f t="shared" si="1761"/>
        <v>4</v>
      </c>
      <c r="Y1754" s="4">
        <f t="shared" si="1761"/>
        <v>8</v>
      </c>
      <c r="Z1754" s="5">
        <f t="shared" si="9"/>
        <v>44948</v>
      </c>
    </row>
    <row r="1755">
      <c r="A1755" s="1" t="s">
        <v>1792</v>
      </c>
      <c r="C1755" s="1">
        <v>4.0</v>
      </c>
      <c r="D1755" s="1">
        <v>1.0</v>
      </c>
      <c r="E1755" s="1" t="s">
        <v>25</v>
      </c>
      <c r="F1755" s="1" t="s">
        <v>39</v>
      </c>
      <c r="G1755" s="1" t="s">
        <v>24</v>
      </c>
      <c r="H1755" s="2">
        <v>44948.0</v>
      </c>
      <c r="J1755" s="3">
        <f t="shared" si="2"/>
        <v>4</v>
      </c>
      <c r="K1755" s="4">
        <f t="shared" si="3"/>
        <v>1</v>
      </c>
      <c r="L1755" s="4">
        <f t="shared" si="4"/>
        <v>4</v>
      </c>
      <c r="S1755" s="1" t="s">
        <v>1792</v>
      </c>
      <c r="T1755" s="4" t="str">
        <f t="shared" si="5"/>
        <v>UNKNOWN</v>
      </c>
      <c r="U1755" s="4" t="str">
        <f t="shared" si="6"/>
        <v>Takeaway</v>
      </c>
      <c r="V1755" s="4" t="str">
        <f t="shared" si="7"/>
        <v>Digital Wallet</v>
      </c>
      <c r="W1755" s="4">
        <f t="shared" ref="W1755:Y1755" si="1762">IF(OR(J1755 = "ERROR", J1755 = ""), "UNKNOWN", J1755)</f>
        <v>4</v>
      </c>
      <c r="X1755" s="4">
        <f t="shared" si="1762"/>
        <v>1</v>
      </c>
      <c r="Y1755" s="4">
        <f t="shared" si="1762"/>
        <v>4</v>
      </c>
      <c r="Z1755" s="5">
        <f t="shared" si="9"/>
        <v>44948</v>
      </c>
    </row>
    <row r="1756">
      <c r="A1756" s="1" t="s">
        <v>1793</v>
      </c>
      <c r="B1756" s="1" t="s">
        <v>22</v>
      </c>
      <c r="C1756" s="1">
        <v>3.0</v>
      </c>
      <c r="D1756" s="1">
        <v>2.0</v>
      </c>
      <c r="E1756" s="1">
        <v>6.0</v>
      </c>
      <c r="F1756" s="1" t="s">
        <v>23</v>
      </c>
      <c r="H1756" s="1" t="s">
        <v>25</v>
      </c>
      <c r="J1756" s="3">
        <f t="shared" si="2"/>
        <v>3</v>
      </c>
      <c r="K1756" s="4">
        <f t="shared" si="3"/>
        <v>2</v>
      </c>
      <c r="L1756" s="4">
        <f t="shared" si="4"/>
        <v>6</v>
      </c>
      <c r="S1756" s="1" t="s">
        <v>1793</v>
      </c>
      <c r="T1756" s="4" t="str">
        <f t="shared" si="5"/>
        <v>Coffee</v>
      </c>
      <c r="U1756" s="4" t="str">
        <f t="shared" si="6"/>
        <v>UNKNOWN</v>
      </c>
      <c r="V1756" s="4" t="str">
        <f t="shared" si="7"/>
        <v>Credit Card</v>
      </c>
      <c r="W1756" s="4">
        <f t="shared" ref="W1756:Y1756" si="1763">IF(OR(J1756 = "ERROR", J1756 = ""), "UNKNOWN", J1756)</f>
        <v>3</v>
      </c>
      <c r="X1756" s="4">
        <f t="shared" si="1763"/>
        <v>2</v>
      </c>
      <c r="Y1756" s="4">
        <f t="shared" si="1763"/>
        <v>6</v>
      </c>
      <c r="Z1756" s="4" t="str">
        <f t="shared" si="9"/>
        <v>UNKNOWN</v>
      </c>
    </row>
    <row r="1757">
      <c r="A1757" s="1" t="s">
        <v>1794</v>
      </c>
      <c r="B1757" s="1" t="s">
        <v>22</v>
      </c>
      <c r="C1757" s="1">
        <v>2.0</v>
      </c>
      <c r="D1757" s="1">
        <v>2.0</v>
      </c>
      <c r="E1757" s="1">
        <v>4.0</v>
      </c>
      <c r="F1757" s="1" t="s">
        <v>28</v>
      </c>
      <c r="G1757" s="1" t="s">
        <v>29</v>
      </c>
      <c r="H1757" s="2">
        <v>45009.0</v>
      </c>
      <c r="J1757" s="3">
        <f t="shared" si="2"/>
        <v>2</v>
      </c>
      <c r="K1757" s="4">
        <f t="shared" si="3"/>
        <v>2</v>
      </c>
      <c r="L1757" s="4">
        <f t="shared" si="4"/>
        <v>4</v>
      </c>
      <c r="S1757" s="1" t="s">
        <v>1794</v>
      </c>
      <c r="T1757" s="4" t="str">
        <f t="shared" si="5"/>
        <v>Coffee</v>
      </c>
      <c r="U1757" s="4" t="str">
        <f t="shared" si="6"/>
        <v>In-store</v>
      </c>
      <c r="V1757" s="4" t="str">
        <f t="shared" si="7"/>
        <v>Cash</v>
      </c>
      <c r="W1757" s="4">
        <f t="shared" ref="W1757:Y1757" si="1764">IF(OR(J1757 = "ERROR", J1757 = ""), "UNKNOWN", J1757)</f>
        <v>2</v>
      </c>
      <c r="X1757" s="4">
        <f t="shared" si="1764"/>
        <v>2</v>
      </c>
      <c r="Y1757" s="4">
        <f t="shared" si="1764"/>
        <v>4</v>
      </c>
      <c r="Z1757" s="5">
        <f t="shared" si="9"/>
        <v>45009</v>
      </c>
    </row>
    <row r="1758">
      <c r="A1758" s="1" t="s">
        <v>1795</v>
      </c>
      <c r="B1758" s="1" t="s">
        <v>27</v>
      </c>
      <c r="C1758" s="1">
        <v>1.0</v>
      </c>
      <c r="D1758" s="1" t="s">
        <v>25</v>
      </c>
      <c r="E1758" s="1">
        <v>3.0</v>
      </c>
      <c r="F1758" s="1" t="s">
        <v>39</v>
      </c>
      <c r="H1758" s="2">
        <v>44965.0</v>
      </c>
      <c r="J1758" s="3">
        <f t="shared" si="2"/>
        <v>1</v>
      </c>
      <c r="K1758" s="4">
        <f t="shared" si="3"/>
        <v>3</v>
      </c>
      <c r="L1758" s="4">
        <f t="shared" si="4"/>
        <v>3</v>
      </c>
      <c r="S1758" s="1" t="s">
        <v>1795</v>
      </c>
      <c r="T1758" s="4" t="str">
        <f t="shared" si="5"/>
        <v>Cake</v>
      </c>
      <c r="U1758" s="4" t="str">
        <f t="shared" si="6"/>
        <v>UNKNOWN</v>
      </c>
      <c r="V1758" s="4" t="str">
        <f t="shared" si="7"/>
        <v>Digital Wallet</v>
      </c>
      <c r="W1758" s="4">
        <f t="shared" ref="W1758:Y1758" si="1765">IF(OR(J1758 = "ERROR", J1758 = ""), "UNKNOWN", J1758)</f>
        <v>1</v>
      </c>
      <c r="X1758" s="4">
        <f t="shared" si="1765"/>
        <v>3</v>
      </c>
      <c r="Y1758" s="4">
        <f t="shared" si="1765"/>
        <v>3</v>
      </c>
      <c r="Z1758" s="5">
        <f t="shared" si="9"/>
        <v>44965</v>
      </c>
    </row>
    <row r="1759">
      <c r="A1759" s="1" t="s">
        <v>1796</v>
      </c>
      <c r="B1759" s="1" t="s">
        <v>36</v>
      </c>
      <c r="C1759" s="1">
        <v>5.0</v>
      </c>
      <c r="D1759" s="1">
        <v>5.0</v>
      </c>
      <c r="E1759" s="1">
        <v>25.0</v>
      </c>
      <c r="F1759" s="1" t="s">
        <v>28</v>
      </c>
      <c r="G1759" s="1" t="s">
        <v>29</v>
      </c>
      <c r="H1759" s="2">
        <v>45033.0</v>
      </c>
      <c r="J1759" s="3">
        <f t="shared" si="2"/>
        <v>5</v>
      </c>
      <c r="K1759" s="4">
        <f t="shared" si="3"/>
        <v>5</v>
      </c>
      <c r="L1759" s="4">
        <f t="shared" si="4"/>
        <v>25</v>
      </c>
      <c r="S1759" s="1" t="s">
        <v>1796</v>
      </c>
      <c r="T1759" s="4" t="str">
        <f t="shared" si="5"/>
        <v>Salad</v>
      </c>
      <c r="U1759" s="4" t="str">
        <f t="shared" si="6"/>
        <v>In-store</v>
      </c>
      <c r="V1759" s="4" t="str">
        <f t="shared" si="7"/>
        <v>Cash</v>
      </c>
      <c r="W1759" s="4">
        <f t="shared" ref="W1759:Y1759" si="1766">IF(OR(J1759 = "ERROR", J1759 = ""), "UNKNOWN", J1759)</f>
        <v>5</v>
      </c>
      <c r="X1759" s="4">
        <f t="shared" si="1766"/>
        <v>5</v>
      </c>
      <c r="Y1759" s="4">
        <f t="shared" si="1766"/>
        <v>25</v>
      </c>
      <c r="Z1759" s="5">
        <f t="shared" si="9"/>
        <v>45033</v>
      </c>
    </row>
    <row r="1760">
      <c r="A1760" s="1" t="s">
        <v>1797</v>
      </c>
      <c r="B1760" s="1" t="s">
        <v>32</v>
      </c>
      <c r="C1760" s="1">
        <v>5.0</v>
      </c>
      <c r="D1760" s="1">
        <v>1.0</v>
      </c>
      <c r="E1760" s="1">
        <v>5.0</v>
      </c>
      <c r="F1760" s="1" t="s">
        <v>28</v>
      </c>
      <c r="G1760" s="1" t="s">
        <v>25</v>
      </c>
      <c r="H1760" s="2">
        <v>45048.0</v>
      </c>
      <c r="J1760" s="3">
        <f t="shared" si="2"/>
        <v>5</v>
      </c>
      <c r="K1760" s="4">
        <f t="shared" si="3"/>
        <v>1</v>
      </c>
      <c r="L1760" s="4">
        <f t="shared" si="4"/>
        <v>5</v>
      </c>
      <c r="S1760" s="1" t="s">
        <v>1797</v>
      </c>
      <c r="T1760" s="4" t="str">
        <f t="shared" si="5"/>
        <v>Cookie</v>
      </c>
      <c r="U1760" s="4" t="str">
        <f t="shared" si="6"/>
        <v>UNKNOWN</v>
      </c>
      <c r="V1760" s="4" t="str">
        <f t="shared" si="7"/>
        <v>Cash</v>
      </c>
      <c r="W1760" s="4">
        <f t="shared" ref="W1760:Y1760" si="1767">IF(OR(J1760 = "ERROR", J1760 = ""), "UNKNOWN", J1760)</f>
        <v>5</v>
      </c>
      <c r="X1760" s="4">
        <f t="shared" si="1767"/>
        <v>1</v>
      </c>
      <c r="Y1760" s="4">
        <f t="shared" si="1767"/>
        <v>5</v>
      </c>
      <c r="Z1760" s="5">
        <f t="shared" si="9"/>
        <v>45048</v>
      </c>
    </row>
    <row r="1761">
      <c r="A1761" s="1" t="s">
        <v>1798</v>
      </c>
      <c r="B1761" s="1" t="s">
        <v>44</v>
      </c>
      <c r="C1761" s="1">
        <v>3.0</v>
      </c>
      <c r="D1761" s="1">
        <v>4.0</v>
      </c>
      <c r="E1761" s="1">
        <v>12.0</v>
      </c>
      <c r="F1761" s="1" t="s">
        <v>28</v>
      </c>
      <c r="G1761" s="1" t="s">
        <v>29</v>
      </c>
      <c r="H1761" s="2">
        <v>44934.0</v>
      </c>
      <c r="J1761" s="3">
        <f t="shared" si="2"/>
        <v>3</v>
      </c>
      <c r="K1761" s="4">
        <f t="shared" si="3"/>
        <v>4</v>
      </c>
      <c r="L1761" s="4">
        <f t="shared" si="4"/>
        <v>12</v>
      </c>
      <c r="S1761" s="1" t="s">
        <v>1798</v>
      </c>
      <c r="T1761" s="4" t="str">
        <f t="shared" si="5"/>
        <v>Sandwich</v>
      </c>
      <c r="U1761" s="4" t="str">
        <f t="shared" si="6"/>
        <v>In-store</v>
      </c>
      <c r="V1761" s="4" t="str">
        <f t="shared" si="7"/>
        <v>Cash</v>
      </c>
      <c r="W1761" s="4">
        <f t="shared" ref="W1761:Y1761" si="1768">IF(OR(J1761 = "ERROR", J1761 = ""), "UNKNOWN", J1761)</f>
        <v>3</v>
      </c>
      <c r="X1761" s="4">
        <f t="shared" si="1768"/>
        <v>4</v>
      </c>
      <c r="Y1761" s="4">
        <f t="shared" si="1768"/>
        <v>12</v>
      </c>
      <c r="Z1761" s="5">
        <f t="shared" si="9"/>
        <v>44934</v>
      </c>
    </row>
    <row r="1762">
      <c r="A1762" s="1" t="s">
        <v>1799</v>
      </c>
      <c r="B1762" s="1" t="s">
        <v>55</v>
      </c>
      <c r="C1762" s="1">
        <v>4.0</v>
      </c>
      <c r="D1762" s="1">
        <v>3.0</v>
      </c>
      <c r="E1762" s="1">
        <v>12.0</v>
      </c>
      <c r="G1762" s="1" t="s">
        <v>29</v>
      </c>
      <c r="H1762" s="2">
        <v>44996.0</v>
      </c>
      <c r="J1762" s="3">
        <f t="shared" si="2"/>
        <v>4</v>
      </c>
      <c r="K1762" s="4">
        <f t="shared" si="3"/>
        <v>3</v>
      </c>
      <c r="L1762" s="4">
        <f t="shared" si="4"/>
        <v>12</v>
      </c>
      <c r="S1762" s="1" t="s">
        <v>1799</v>
      </c>
      <c r="T1762" s="4" t="str">
        <f t="shared" si="5"/>
        <v>Juice</v>
      </c>
      <c r="U1762" s="4" t="str">
        <f t="shared" si="6"/>
        <v>In-store</v>
      </c>
      <c r="V1762" s="4" t="str">
        <f t="shared" si="7"/>
        <v>UNKNOWN</v>
      </c>
      <c r="W1762" s="4">
        <f t="shared" ref="W1762:Y1762" si="1769">IF(OR(J1762 = "ERROR", J1762 = ""), "UNKNOWN", J1762)</f>
        <v>4</v>
      </c>
      <c r="X1762" s="4">
        <f t="shared" si="1769"/>
        <v>3</v>
      </c>
      <c r="Y1762" s="4">
        <f t="shared" si="1769"/>
        <v>12</v>
      </c>
      <c r="Z1762" s="5">
        <f t="shared" si="9"/>
        <v>44996</v>
      </c>
    </row>
    <row r="1763">
      <c r="A1763" s="1" t="s">
        <v>1800</v>
      </c>
      <c r="C1763" s="1">
        <v>4.0</v>
      </c>
      <c r="D1763" s="1" t="s">
        <v>25</v>
      </c>
      <c r="E1763" s="1" t="s">
        <v>25</v>
      </c>
      <c r="F1763" s="1" t="s">
        <v>23</v>
      </c>
      <c r="H1763" s="2">
        <v>44966.0</v>
      </c>
      <c r="J1763" s="3">
        <f t="shared" si="2"/>
        <v>4</v>
      </c>
      <c r="K1763" s="4" t="str">
        <f t="shared" si="3"/>
        <v>ERROR</v>
      </c>
      <c r="L1763" s="4" t="str">
        <f t="shared" si="4"/>
        <v>ERROR</v>
      </c>
      <c r="S1763" s="1" t="s">
        <v>1800</v>
      </c>
      <c r="T1763" s="4" t="str">
        <f t="shared" si="5"/>
        <v>UNKNOWN</v>
      </c>
      <c r="U1763" s="4" t="str">
        <f t="shared" si="6"/>
        <v>UNKNOWN</v>
      </c>
      <c r="V1763" s="4" t="str">
        <f t="shared" si="7"/>
        <v>Credit Card</v>
      </c>
      <c r="W1763" s="4">
        <f t="shared" ref="W1763:Y1763" si="1770">IF(OR(J1763 = "ERROR", J1763 = ""), "UNKNOWN", J1763)</f>
        <v>4</v>
      </c>
      <c r="X1763" s="4" t="str">
        <f t="shared" si="1770"/>
        <v>UNKNOWN</v>
      </c>
      <c r="Y1763" s="4" t="str">
        <f t="shared" si="1770"/>
        <v>UNKNOWN</v>
      </c>
      <c r="Z1763" s="5">
        <f t="shared" si="9"/>
        <v>44966</v>
      </c>
    </row>
    <row r="1764">
      <c r="A1764" s="1" t="s">
        <v>1801</v>
      </c>
      <c r="B1764" s="1" t="s">
        <v>32</v>
      </c>
      <c r="C1764" s="1">
        <v>5.0</v>
      </c>
      <c r="D1764" s="1">
        <v>1.0</v>
      </c>
      <c r="E1764" s="1">
        <v>5.0</v>
      </c>
      <c r="F1764" s="1" t="s">
        <v>28</v>
      </c>
      <c r="G1764" s="1" t="s">
        <v>29</v>
      </c>
      <c r="H1764" s="2">
        <v>44984.0</v>
      </c>
      <c r="J1764" s="3">
        <f t="shared" si="2"/>
        <v>5</v>
      </c>
      <c r="K1764" s="4">
        <f t="shared" si="3"/>
        <v>1</v>
      </c>
      <c r="L1764" s="4">
        <f t="shared" si="4"/>
        <v>5</v>
      </c>
      <c r="S1764" s="1" t="s">
        <v>1801</v>
      </c>
      <c r="T1764" s="4" t="str">
        <f t="shared" si="5"/>
        <v>Cookie</v>
      </c>
      <c r="U1764" s="4" t="str">
        <f t="shared" si="6"/>
        <v>In-store</v>
      </c>
      <c r="V1764" s="4" t="str">
        <f t="shared" si="7"/>
        <v>Cash</v>
      </c>
      <c r="W1764" s="4">
        <f t="shared" ref="W1764:Y1764" si="1771">IF(OR(J1764 = "ERROR", J1764 = ""), "UNKNOWN", J1764)</f>
        <v>5</v>
      </c>
      <c r="X1764" s="4">
        <f t="shared" si="1771"/>
        <v>1</v>
      </c>
      <c r="Y1764" s="4">
        <f t="shared" si="1771"/>
        <v>5</v>
      </c>
      <c r="Z1764" s="5">
        <f t="shared" si="9"/>
        <v>44984</v>
      </c>
    </row>
    <row r="1765">
      <c r="A1765" s="1" t="s">
        <v>1802</v>
      </c>
      <c r="B1765" s="1" t="s">
        <v>22</v>
      </c>
      <c r="C1765" s="1">
        <v>1.0</v>
      </c>
      <c r="D1765" s="1">
        <v>2.0</v>
      </c>
      <c r="E1765" s="1">
        <v>2.0</v>
      </c>
      <c r="F1765" s="1" t="s">
        <v>39</v>
      </c>
      <c r="H1765" s="2">
        <v>44949.0</v>
      </c>
      <c r="J1765" s="3">
        <f t="shared" si="2"/>
        <v>1</v>
      </c>
      <c r="K1765" s="4">
        <f t="shared" si="3"/>
        <v>2</v>
      </c>
      <c r="L1765" s="4">
        <f t="shared" si="4"/>
        <v>2</v>
      </c>
      <c r="S1765" s="1" t="s">
        <v>1802</v>
      </c>
      <c r="T1765" s="4" t="str">
        <f t="shared" si="5"/>
        <v>Coffee</v>
      </c>
      <c r="U1765" s="4" t="str">
        <f t="shared" si="6"/>
        <v>UNKNOWN</v>
      </c>
      <c r="V1765" s="4" t="str">
        <f t="shared" si="7"/>
        <v>Digital Wallet</v>
      </c>
      <c r="W1765" s="4">
        <f t="shared" ref="W1765:Y1765" si="1772">IF(OR(J1765 = "ERROR", J1765 = ""), "UNKNOWN", J1765)</f>
        <v>1</v>
      </c>
      <c r="X1765" s="4">
        <f t="shared" si="1772"/>
        <v>2</v>
      </c>
      <c r="Y1765" s="4">
        <f t="shared" si="1772"/>
        <v>2</v>
      </c>
      <c r="Z1765" s="5">
        <f t="shared" si="9"/>
        <v>44949</v>
      </c>
    </row>
    <row r="1766">
      <c r="A1766" s="1" t="s">
        <v>1803</v>
      </c>
      <c r="B1766" s="1" t="s">
        <v>55</v>
      </c>
      <c r="D1766" s="1">
        <v>3.0</v>
      </c>
      <c r="E1766" s="1">
        <v>12.0</v>
      </c>
      <c r="H1766" s="2">
        <v>45042.0</v>
      </c>
      <c r="J1766" s="3">
        <f t="shared" si="2"/>
        <v>4</v>
      </c>
      <c r="K1766" s="4">
        <f t="shared" si="3"/>
        <v>3</v>
      </c>
      <c r="L1766" s="4">
        <f t="shared" si="4"/>
        <v>12</v>
      </c>
      <c r="S1766" s="1" t="s">
        <v>1803</v>
      </c>
      <c r="T1766" s="4" t="str">
        <f t="shared" si="5"/>
        <v>Juice</v>
      </c>
      <c r="U1766" s="4" t="str">
        <f t="shared" si="6"/>
        <v>UNKNOWN</v>
      </c>
      <c r="V1766" s="4" t="str">
        <f t="shared" si="7"/>
        <v>UNKNOWN</v>
      </c>
      <c r="W1766" s="4">
        <f t="shared" ref="W1766:Y1766" si="1773">IF(OR(J1766 = "ERROR", J1766 = ""), "UNKNOWN", J1766)</f>
        <v>4</v>
      </c>
      <c r="X1766" s="4">
        <f t="shared" si="1773"/>
        <v>3</v>
      </c>
      <c r="Y1766" s="4">
        <f t="shared" si="1773"/>
        <v>12</v>
      </c>
      <c r="Z1766" s="5">
        <f t="shared" si="9"/>
        <v>45042</v>
      </c>
    </row>
    <row r="1767">
      <c r="A1767" s="1" t="s">
        <v>1804</v>
      </c>
      <c r="B1767" s="1" t="s">
        <v>32</v>
      </c>
      <c r="C1767" s="1">
        <v>4.0</v>
      </c>
      <c r="D1767" s="1">
        <v>1.0</v>
      </c>
      <c r="E1767" s="1">
        <v>4.0</v>
      </c>
      <c r="F1767" s="1" t="s">
        <v>28</v>
      </c>
      <c r="G1767" s="1" t="s">
        <v>29</v>
      </c>
      <c r="H1767" s="2">
        <v>45237.0</v>
      </c>
      <c r="J1767" s="3">
        <f t="shared" si="2"/>
        <v>4</v>
      </c>
      <c r="K1767" s="4">
        <f t="shared" si="3"/>
        <v>1</v>
      </c>
      <c r="L1767" s="4">
        <f t="shared" si="4"/>
        <v>4</v>
      </c>
      <c r="S1767" s="1" t="s">
        <v>1804</v>
      </c>
      <c r="T1767" s="4" t="str">
        <f t="shared" si="5"/>
        <v>Cookie</v>
      </c>
      <c r="U1767" s="4" t="str">
        <f t="shared" si="6"/>
        <v>In-store</v>
      </c>
      <c r="V1767" s="4" t="str">
        <f t="shared" si="7"/>
        <v>Cash</v>
      </c>
      <c r="W1767" s="4">
        <f t="shared" ref="W1767:Y1767" si="1774">IF(OR(J1767 = "ERROR", J1767 = ""), "UNKNOWN", J1767)</f>
        <v>4</v>
      </c>
      <c r="X1767" s="4">
        <f t="shared" si="1774"/>
        <v>1</v>
      </c>
      <c r="Y1767" s="4">
        <f t="shared" si="1774"/>
        <v>4</v>
      </c>
      <c r="Z1767" s="5">
        <f t="shared" si="9"/>
        <v>45237</v>
      </c>
    </row>
    <row r="1768">
      <c r="A1768" s="1" t="s">
        <v>1805</v>
      </c>
      <c r="B1768" s="1" t="s">
        <v>44</v>
      </c>
      <c r="D1768" s="1">
        <v>4.0</v>
      </c>
      <c r="E1768" s="1">
        <v>20.0</v>
      </c>
      <c r="F1768" s="1" t="s">
        <v>23</v>
      </c>
      <c r="H1768" s="2">
        <v>44984.0</v>
      </c>
      <c r="J1768" s="3">
        <f t="shared" si="2"/>
        <v>5</v>
      </c>
      <c r="K1768" s="4">
        <f t="shared" si="3"/>
        <v>4</v>
      </c>
      <c r="L1768" s="4">
        <f t="shared" si="4"/>
        <v>20</v>
      </c>
      <c r="S1768" s="1" t="s">
        <v>1805</v>
      </c>
      <c r="T1768" s="4" t="str">
        <f t="shared" si="5"/>
        <v>Sandwich</v>
      </c>
      <c r="U1768" s="4" t="str">
        <f t="shared" si="6"/>
        <v>UNKNOWN</v>
      </c>
      <c r="V1768" s="4" t="str">
        <f t="shared" si="7"/>
        <v>Credit Card</v>
      </c>
      <c r="W1768" s="4">
        <f t="shared" ref="W1768:Y1768" si="1775">IF(OR(J1768 = "ERROR", J1768 = ""), "UNKNOWN", J1768)</f>
        <v>5</v>
      </c>
      <c r="X1768" s="4">
        <f t="shared" si="1775"/>
        <v>4</v>
      </c>
      <c r="Y1768" s="4">
        <f t="shared" si="1775"/>
        <v>20</v>
      </c>
      <c r="Z1768" s="5">
        <f t="shared" si="9"/>
        <v>44984</v>
      </c>
    </row>
    <row r="1769">
      <c r="A1769" s="1" t="s">
        <v>1806</v>
      </c>
      <c r="B1769" s="1" t="s">
        <v>41</v>
      </c>
      <c r="C1769" s="1">
        <v>5.0</v>
      </c>
      <c r="D1769" s="1">
        <v>4.0</v>
      </c>
      <c r="E1769" s="1">
        <v>20.0</v>
      </c>
      <c r="F1769" s="1" t="s">
        <v>23</v>
      </c>
      <c r="G1769" s="1" t="s">
        <v>24</v>
      </c>
      <c r="H1769" s="2">
        <v>45175.0</v>
      </c>
      <c r="J1769" s="3">
        <f t="shared" si="2"/>
        <v>5</v>
      </c>
      <c r="K1769" s="4">
        <f t="shared" si="3"/>
        <v>4</v>
      </c>
      <c r="L1769" s="4">
        <f t="shared" si="4"/>
        <v>20</v>
      </c>
      <c r="S1769" s="1" t="s">
        <v>1806</v>
      </c>
      <c r="T1769" s="4" t="str">
        <f t="shared" si="5"/>
        <v>Smoothie</v>
      </c>
      <c r="U1769" s="4" t="str">
        <f t="shared" si="6"/>
        <v>Takeaway</v>
      </c>
      <c r="V1769" s="4" t="str">
        <f t="shared" si="7"/>
        <v>Credit Card</v>
      </c>
      <c r="W1769" s="4">
        <f t="shared" ref="W1769:Y1769" si="1776">IF(OR(J1769 = "ERROR", J1769 = ""), "UNKNOWN", J1769)</f>
        <v>5</v>
      </c>
      <c r="X1769" s="4">
        <f t="shared" si="1776"/>
        <v>4</v>
      </c>
      <c r="Y1769" s="4">
        <f t="shared" si="1776"/>
        <v>20</v>
      </c>
      <c r="Z1769" s="5">
        <f t="shared" si="9"/>
        <v>45175</v>
      </c>
    </row>
    <row r="1770">
      <c r="A1770" s="1" t="s">
        <v>1807</v>
      </c>
      <c r="B1770" s="1" t="s">
        <v>22</v>
      </c>
      <c r="C1770" s="1">
        <v>3.0</v>
      </c>
      <c r="D1770" s="1">
        <v>2.0</v>
      </c>
      <c r="E1770" s="1">
        <v>6.0</v>
      </c>
      <c r="F1770" s="1" t="s">
        <v>39</v>
      </c>
      <c r="G1770" s="1" t="s">
        <v>24</v>
      </c>
      <c r="H1770" s="2">
        <v>44929.0</v>
      </c>
      <c r="J1770" s="3">
        <f t="shared" si="2"/>
        <v>3</v>
      </c>
      <c r="K1770" s="4">
        <f t="shared" si="3"/>
        <v>2</v>
      </c>
      <c r="L1770" s="4">
        <f t="shared" si="4"/>
        <v>6</v>
      </c>
      <c r="S1770" s="1" t="s">
        <v>1807</v>
      </c>
      <c r="T1770" s="4" t="str">
        <f t="shared" si="5"/>
        <v>Coffee</v>
      </c>
      <c r="U1770" s="4" t="str">
        <f t="shared" si="6"/>
        <v>Takeaway</v>
      </c>
      <c r="V1770" s="4" t="str">
        <f t="shared" si="7"/>
        <v>Digital Wallet</v>
      </c>
      <c r="W1770" s="4">
        <f t="shared" ref="W1770:Y1770" si="1777">IF(OR(J1770 = "ERROR", J1770 = ""), "UNKNOWN", J1770)</f>
        <v>3</v>
      </c>
      <c r="X1770" s="4">
        <f t="shared" si="1777"/>
        <v>2</v>
      </c>
      <c r="Y1770" s="4">
        <f t="shared" si="1777"/>
        <v>6</v>
      </c>
      <c r="Z1770" s="5">
        <f t="shared" si="9"/>
        <v>44929</v>
      </c>
    </row>
    <row r="1771">
      <c r="A1771" s="1" t="s">
        <v>1808</v>
      </c>
      <c r="B1771" s="1" t="s">
        <v>25</v>
      </c>
      <c r="C1771" s="1">
        <v>2.0</v>
      </c>
      <c r="D1771" s="1">
        <v>1.5</v>
      </c>
      <c r="E1771" s="1">
        <v>3.0</v>
      </c>
      <c r="F1771" s="1" t="s">
        <v>28</v>
      </c>
      <c r="G1771" s="1" t="s">
        <v>30</v>
      </c>
      <c r="H1771" s="2">
        <v>45050.0</v>
      </c>
      <c r="J1771" s="3">
        <f t="shared" si="2"/>
        <v>2</v>
      </c>
      <c r="K1771" s="4">
        <f t="shared" si="3"/>
        <v>1.5</v>
      </c>
      <c r="L1771" s="4">
        <f t="shared" si="4"/>
        <v>3</v>
      </c>
      <c r="S1771" s="1" t="s">
        <v>1808</v>
      </c>
      <c r="T1771" s="4" t="str">
        <f t="shared" si="5"/>
        <v>UNKNOWN</v>
      </c>
      <c r="U1771" s="4" t="str">
        <f t="shared" si="6"/>
        <v>UNKNOWN</v>
      </c>
      <c r="V1771" s="4" t="str">
        <f t="shared" si="7"/>
        <v>Cash</v>
      </c>
      <c r="W1771" s="4">
        <f t="shared" ref="W1771:Y1771" si="1778">IF(OR(J1771 = "ERROR", J1771 = ""), "UNKNOWN", J1771)</f>
        <v>2</v>
      </c>
      <c r="X1771" s="4">
        <f t="shared" si="1778"/>
        <v>1.5</v>
      </c>
      <c r="Y1771" s="4">
        <f t="shared" si="1778"/>
        <v>3</v>
      </c>
      <c r="Z1771" s="5">
        <f t="shared" si="9"/>
        <v>45050</v>
      </c>
    </row>
    <row r="1772">
      <c r="A1772" s="1" t="s">
        <v>1809</v>
      </c>
      <c r="B1772" s="1" t="s">
        <v>32</v>
      </c>
      <c r="C1772" s="1">
        <v>1.0</v>
      </c>
      <c r="D1772" s="1">
        <v>1.0</v>
      </c>
      <c r="E1772" s="1">
        <v>1.0</v>
      </c>
      <c r="F1772" s="1" t="s">
        <v>23</v>
      </c>
      <c r="H1772" s="2">
        <v>45136.0</v>
      </c>
      <c r="J1772" s="3">
        <f t="shared" si="2"/>
        <v>1</v>
      </c>
      <c r="K1772" s="4">
        <f t="shared" si="3"/>
        <v>1</v>
      </c>
      <c r="L1772" s="4">
        <f t="shared" si="4"/>
        <v>1</v>
      </c>
      <c r="S1772" s="1" t="s">
        <v>1809</v>
      </c>
      <c r="T1772" s="4" t="str">
        <f t="shared" si="5"/>
        <v>Cookie</v>
      </c>
      <c r="U1772" s="4" t="str">
        <f t="shared" si="6"/>
        <v>UNKNOWN</v>
      </c>
      <c r="V1772" s="4" t="str">
        <f t="shared" si="7"/>
        <v>Credit Card</v>
      </c>
      <c r="W1772" s="4">
        <f t="shared" ref="W1772:Y1772" si="1779">IF(OR(J1772 = "ERROR", J1772 = ""), "UNKNOWN", J1772)</f>
        <v>1</v>
      </c>
      <c r="X1772" s="4">
        <f t="shared" si="1779"/>
        <v>1</v>
      </c>
      <c r="Y1772" s="4">
        <f t="shared" si="1779"/>
        <v>1</v>
      </c>
      <c r="Z1772" s="5">
        <f t="shared" si="9"/>
        <v>45136</v>
      </c>
    </row>
    <row r="1773">
      <c r="A1773" s="1" t="s">
        <v>1810</v>
      </c>
      <c r="B1773" s="1" t="s">
        <v>81</v>
      </c>
      <c r="C1773" s="1">
        <v>1.0</v>
      </c>
      <c r="D1773" s="1">
        <v>1.5</v>
      </c>
      <c r="E1773" s="1">
        <v>1.5</v>
      </c>
      <c r="F1773" s="1" t="s">
        <v>39</v>
      </c>
      <c r="G1773" s="1" t="s">
        <v>29</v>
      </c>
      <c r="H1773" s="2">
        <v>45070.0</v>
      </c>
      <c r="J1773" s="3">
        <f t="shared" si="2"/>
        <v>1</v>
      </c>
      <c r="K1773" s="4">
        <f t="shared" si="3"/>
        <v>1.5</v>
      </c>
      <c r="L1773" s="4">
        <f t="shared" si="4"/>
        <v>1.5</v>
      </c>
      <c r="S1773" s="1" t="s">
        <v>1810</v>
      </c>
      <c r="T1773" s="4" t="str">
        <f t="shared" si="5"/>
        <v>Tea</v>
      </c>
      <c r="U1773" s="4" t="str">
        <f t="shared" si="6"/>
        <v>In-store</v>
      </c>
      <c r="V1773" s="4" t="str">
        <f t="shared" si="7"/>
        <v>Digital Wallet</v>
      </c>
      <c r="W1773" s="4">
        <f t="shared" ref="W1773:Y1773" si="1780">IF(OR(J1773 = "ERROR", J1773 = ""), "UNKNOWN", J1773)</f>
        <v>1</v>
      </c>
      <c r="X1773" s="4">
        <f t="shared" si="1780"/>
        <v>1.5</v>
      </c>
      <c r="Y1773" s="4">
        <f t="shared" si="1780"/>
        <v>1.5</v>
      </c>
      <c r="Z1773" s="5">
        <f t="shared" si="9"/>
        <v>45070</v>
      </c>
    </row>
    <row r="1774">
      <c r="A1774" s="1" t="s">
        <v>1811</v>
      </c>
      <c r="B1774" s="1" t="s">
        <v>55</v>
      </c>
      <c r="C1774" s="1">
        <v>2.0</v>
      </c>
      <c r="D1774" s="1">
        <v>3.0</v>
      </c>
      <c r="E1774" s="1">
        <v>6.0</v>
      </c>
      <c r="F1774" s="1" t="s">
        <v>39</v>
      </c>
      <c r="H1774" s="2">
        <v>45030.0</v>
      </c>
      <c r="J1774" s="3">
        <f t="shared" si="2"/>
        <v>2</v>
      </c>
      <c r="K1774" s="4">
        <f t="shared" si="3"/>
        <v>3</v>
      </c>
      <c r="L1774" s="4">
        <f t="shared" si="4"/>
        <v>6</v>
      </c>
      <c r="S1774" s="1" t="s">
        <v>1811</v>
      </c>
      <c r="T1774" s="4" t="str">
        <f t="shared" si="5"/>
        <v>Juice</v>
      </c>
      <c r="U1774" s="4" t="str">
        <f t="shared" si="6"/>
        <v>UNKNOWN</v>
      </c>
      <c r="V1774" s="4" t="str">
        <f t="shared" si="7"/>
        <v>Digital Wallet</v>
      </c>
      <c r="W1774" s="4">
        <f t="shared" ref="W1774:Y1774" si="1781">IF(OR(J1774 = "ERROR", J1774 = ""), "UNKNOWN", J1774)</f>
        <v>2</v>
      </c>
      <c r="X1774" s="4">
        <f t="shared" si="1781"/>
        <v>3</v>
      </c>
      <c r="Y1774" s="4">
        <f t="shared" si="1781"/>
        <v>6</v>
      </c>
      <c r="Z1774" s="5">
        <f t="shared" si="9"/>
        <v>45030</v>
      </c>
    </row>
    <row r="1775">
      <c r="A1775" s="1" t="s">
        <v>1812</v>
      </c>
      <c r="B1775" s="1" t="s">
        <v>32</v>
      </c>
      <c r="C1775" s="1">
        <v>2.0</v>
      </c>
      <c r="D1775" s="1" t="s">
        <v>30</v>
      </c>
      <c r="E1775" s="1">
        <v>2.0</v>
      </c>
      <c r="F1775" s="1" t="s">
        <v>28</v>
      </c>
      <c r="G1775" s="1" t="s">
        <v>29</v>
      </c>
      <c r="H1775" s="2">
        <v>45082.0</v>
      </c>
      <c r="J1775" s="3">
        <f t="shared" si="2"/>
        <v>2</v>
      </c>
      <c r="K1775" s="4">
        <f t="shared" si="3"/>
        <v>1</v>
      </c>
      <c r="L1775" s="4">
        <f t="shared" si="4"/>
        <v>2</v>
      </c>
      <c r="S1775" s="1" t="s">
        <v>1812</v>
      </c>
      <c r="T1775" s="4" t="str">
        <f t="shared" si="5"/>
        <v>Cookie</v>
      </c>
      <c r="U1775" s="4" t="str">
        <f t="shared" si="6"/>
        <v>In-store</v>
      </c>
      <c r="V1775" s="4" t="str">
        <f t="shared" si="7"/>
        <v>Cash</v>
      </c>
      <c r="W1775" s="4">
        <f t="shared" ref="W1775:Y1775" si="1782">IF(OR(J1775 = "ERROR", J1775 = ""), "UNKNOWN", J1775)</f>
        <v>2</v>
      </c>
      <c r="X1775" s="4">
        <f t="shared" si="1782"/>
        <v>1</v>
      </c>
      <c r="Y1775" s="4">
        <f t="shared" si="1782"/>
        <v>2</v>
      </c>
      <c r="Z1775" s="5">
        <f t="shared" si="9"/>
        <v>45082</v>
      </c>
    </row>
    <row r="1776">
      <c r="A1776" s="1" t="s">
        <v>1813</v>
      </c>
      <c r="B1776" s="1" t="s">
        <v>22</v>
      </c>
      <c r="C1776" s="1">
        <v>3.0</v>
      </c>
      <c r="D1776" s="1">
        <v>2.0</v>
      </c>
      <c r="E1776" s="1">
        <v>6.0</v>
      </c>
      <c r="G1776" s="1" t="s">
        <v>29</v>
      </c>
      <c r="H1776" s="2">
        <v>45124.0</v>
      </c>
      <c r="J1776" s="3">
        <f t="shared" si="2"/>
        <v>3</v>
      </c>
      <c r="K1776" s="4">
        <f t="shared" si="3"/>
        <v>2</v>
      </c>
      <c r="L1776" s="4">
        <f t="shared" si="4"/>
        <v>6</v>
      </c>
      <c r="S1776" s="1" t="s">
        <v>1813</v>
      </c>
      <c r="T1776" s="4" t="str">
        <f t="shared" si="5"/>
        <v>Coffee</v>
      </c>
      <c r="U1776" s="4" t="str">
        <f t="shared" si="6"/>
        <v>In-store</v>
      </c>
      <c r="V1776" s="4" t="str">
        <f t="shared" si="7"/>
        <v>UNKNOWN</v>
      </c>
      <c r="W1776" s="4">
        <f t="shared" ref="W1776:Y1776" si="1783">IF(OR(J1776 = "ERROR", J1776 = ""), "UNKNOWN", J1776)</f>
        <v>3</v>
      </c>
      <c r="X1776" s="4">
        <f t="shared" si="1783"/>
        <v>2</v>
      </c>
      <c r="Y1776" s="4">
        <f t="shared" si="1783"/>
        <v>6</v>
      </c>
      <c r="Z1776" s="5">
        <f t="shared" si="9"/>
        <v>45124</v>
      </c>
    </row>
    <row r="1777">
      <c r="A1777" s="1" t="s">
        <v>1814</v>
      </c>
      <c r="B1777" s="1" t="s">
        <v>81</v>
      </c>
      <c r="C1777" s="1">
        <v>2.0</v>
      </c>
      <c r="D1777" s="1">
        <v>1.5</v>
      </c>
      <c r="E1777" s="1">
        <v>3.0</v>
      </c>
      <c r="H1777" s="2">
        <v>45008.0</v>
      </c>
      <c r="J1777" s="3">
        <f t="shared" si="2"/>
        <v>2</v>
      </c>
      <c r="K1777" s="4">
        <f t="shared" si="3"/>
        <v>1.5</v>
      </c>
      <c r="L1777" s="4">
        <f t="shared" si="4"/>
        <v>3</v>
      </c>
      <c r="S1777" s="1" t="s">
        <v>1814</v>
      </c>
      <c r="T1777" s="4" t="str">
        <f t="shared" si="5"/>
        <v>Tea</v>
      </c>
      <c r="U1777" s="4" t="str">
        <f t="shared" si="6"/>
        <v>UNKNOWN</v>
      </c>
      <c r="V1777" s="4" t="str">
        <f t="shared" si="7"/>
        <v>UNKNOWN</v>
      </c>
      <c r="W1777" s="4">
        <f t="shared" ref="W1777:Y1777" si="1784">IF(OR(J1777 = "ERROR", J1777 = ""), "UNKNOWN", J1777)</f>
        <v>2</v>
      </c>
      <c r="X1777" s="4">
        <f t="shared" si="1784"/>
        <v>1.5</v>
      </c>
      <c r="Y1777" s="4">
        <f t="shared" si="1784"/>
        <v>3</v>
      </c>
      <c r="Z1777" s="5">
        <f t="shared" si="9"/>
        <v>45008</v>
      </c>
    </row>
    <row r="1778">
      <c r="A1778" s="1" t="s">
        <v>1815</v>
      </c>
      <c r="B1778" s="1" t="s">
        <v>55</v>
      </c>
      <c r="C1778" s="1">
        <v>1.0</v>
      </c>
      <c r="D1778" s="1">
        <v>3.0</v>
      </c>
      <c r="E1778" s="1">
        <v>3.0</v>
      </c>
      <c r="H1778" s="2">
        <v>45071.0</v>
      </c>
      <c r="J1778" s="3">
        <f t="shared" si="2"/>
        <v>1</v>
      </c>
      <c r="K1778" s="4">
        <f t="shared" si="3"/>
        <v>3</v>
      </c>
      <c r="L1778" s="4">
        <f t="shared" si="4"/>
        <v>3</v>
      </c>
      <c r="S1778" s="1" t="s">
        <v>1815</v>
      </c>
      <c r="T1778" s="4" t="str">
        <f t="shared" si="5"/>
        <v>Juice</v>
      </c>
      <c r="U1778" s="4" t="str">
        <f t="shared" si="6"/>
        <v>UNKNOWN</v>
      </c>
      <c r="V1778" s="4" t="str">
        <f t="shared" si="7"/>
        <v>UNKNOWN</v>
      </c>
      <c r="W1778" s="4">
        <f t="shared" ref="W1778:Y1778" si="1785">IF(OR(J1778 = "ERROR", J1778 = ""), "UNKNOWN", J1778)</f>
        <v>1</v>
      </c>
      <c r="X1778" s="4">
        <f t="shared" si="1785"/>
        <v>3</v>
      </c>
      <c r="Y1778" s="4">
        <f t="shared" si="1785"/>
        <v>3</v>
      </c>
      <c r="Z1778" s="5">
        <f t="shared" si="9"/>
        <v>45071</v>
      </c>
    </row>
    <row r="1779">
      <c r="A1779" s="1" t="s">
        <v>1816</v>
      </c>
      <c r="B1779" s="1" t="s">
        <v>55</v>
      </c>
      <c r="C1779" s="1">
        <v>5.0</v>
      </c>
      <c r="D1779" s="1">
        <v>3.0</v>
      </c>
      <c r="E1779" s="1">
        <v>15.0</v>
      </c>
      <c r="F1779" s="1" t="s">
        <v>39</v>
      </c>
      <c r="G1779" s="1" t="s">
        <v>24</v>
      </c>
      <c r="H1779" s="2">
        <v>44927.0</v>
      </c>
      <c r="J1779" s="3">
        <f t="shared" si="2"/>
        <v>5</v>
      </c>
      <c r="K1779" s="4">
        <f t="shared" si="3"/>
        <v>3</v>
      </c>
      <c r="L1779" s="4">
        <f t="shared" si="4"/>
        <v>15</v>
      </c>
      <c r="S1779" s="1" t="s">
        <v>1816</v>
      </c>
      <c r="T1779" s="4" t="str">
        <f t="shared" si="5"/>
        <v>Juice</v>
      </c>
      <c r="U1779" s="4" t="str">
        <f t="shared" si="6"/>
        <v>Takeaway</v>
      </c>
      <c r="V1779" s="4" t="str">
        <f t="shared" si="7"/>
        <v>Digital Wallet</v>
      </c>
      <c r="W1779" s="4">
        <f t="shared" ref="W1779:Y1779" si="1786">IF(OR(J1779 = "ERROR", J1779 = ""), "UNKNOWN", J1779)</f>
        <v>5</v>
      </c>
      <c r="X1779" s="4">
        <f t="shared" si="1786"/>
        <v>3</v>
      </c>
      <c r="Y1779" s="4">
        <f t="shared" si="1786"/>
        <v>15</v>
      </c>
      <c r="Z1779" s="5">
        <f t="shared" si="9"/>
        <v>44927</v>
      </c>
    </row>
    <row r="1780">
      <c r="A1780" s="1" t="s">
        <v>1817</v>
      </c>
      <c r="B1780" s="1" t="s">
        <v>27</v>
      </c>
      <c r="C1780" s="1">
        <v>2.0</v>
      </c>
      <c r="D1780" s="1">
        <v>3.0</v>
      </c>
      <c r="E1780" s="1">
        <v>6.0</v>
      </c>
      <c r="F1780" s="1" t="s">
        <v>39</v>
      </c>
      <c r="G1780" s="1" t="s">
        <v>25</v>
      </c>
      <c r="H1780" s="2">
        <v>45089.0</v>
      </c>
      <c r="J1780" s="3">
        <f t="shared" si="2"/>
        <v>2</v>
      </c>
      <c r="K1780" s="4">
        <f t="shared" si="3"/>
        <v>3</v>
      </c>
      <c r="L1780" s="4">
        <f t="shared" si="4"/>
        <v>6</v>
      </c>
      <c r="S1780" s="1" t="s">
        <v>1817</v>
      </c>
      <c r="T1780" s="4" t="str">
        <f t="shared" si="5"/>
        <v>Cake</v>
      </c>
      <c r="U1780" s="4" t="str">
        <f t="shared" si="6"/>
        <v>UNKNOWN</v>
      </c>
      <c r="V1780" s="4" t="str">
        <f t="shared" si="7"/>
        <v>Digital Wallet</v>
      </c>
      <c r="W1780" s="4">
        <f t="shared" ref="W1780:Y1780" si="1787">IF(OR(J1780 = "ERROR", J1780 = ""), "UNKNOWN", J1780)</f>
        <v>2</v>
      </c>
      <c r="X1780" s="4">
        <f t="shared" si="1787"/>
        <v>3</v>
      </c>
      <c r="Y1780" s="4">
        <f t="shared" si="1787"/>
        <v>6</v>
      </c>
      <c r="Z1780" s="5">
        <f t="shared" si="9"/>
        <v>45089</v>
      </c>
    </row>
    <row r="1781">
      <c r="A1781" s="1" t="s">
        <v>1818</v>
      </c>
      <c r="B1781" s="1" t="s">
        <v>22</v>
      </c>
      <c r="C1781" s="1">
        <v>5.0</v>
      </c>
      <c r="D1781" s="1">
        <v>2.0</v>
      </c>
      <c r="G1781" s="1" t="s">
        <v>24</v>
      </c>
      <c r="H1781" s="2">
        <v>44991.0</v>
      </c>
      <c r="J1781" s="3">
        <f t="shared" si="2"/>
        <v>5</v>
      </c>
      <c r="K1781" s="4">
        <f t="shared" si="3"/>
        <v>2</v>
      </c>
      <c r="L1781" s="4">
        <f t="shared" si="4"/>
        <v>10</v>
      </c>
      <c r="S1781" s="1" t="s">
        <v>1818</v>
      </c>
      <c r="T1781" s="4" t="str">
        <f t="shared" si="5"/>
        <v>Coffee</v>
      </c>
      <c r="U1781" s="4" t="str">
        <f t="shared" si="6"/>
        <v>Takeaway</v>
      </c>
      <c r="V1781" s="4" t="str">
        <f t="shared" si="7"/>
        <v>UNKNOWN</v>
      </c>
      <c r="W1781" s="4">
        <f t="shared" ref="W1781:Y1781" si="1788">IF(OR(J1781 = "ERROR", J1781 = ""), "UNKNOWN", J1781)</f>
        <v>5</v>
      </c>
      <c r="X1781" s="4">
        <f t="shared" si="1788"/>
        <v>2</v>
      </c>
      <c r="Y1781" s="4">
        <f t="shared" si="1788"/>
        <v>10</v>
      </c>
      <c r="Z1781" s="5">
        <f t="shared" si="9"/>
        <v>44991</v>
      </c>
    </row>
    <row r="1782">
      <c r="A1782" s="1" t="s">
        <v>1819</v>
      </c>
      <c r="B1782" s="1" t="s">
        <v>44</v>
      </c>
      <c r="C1782" s="1">
        <v>5.0</v>
      </c>
      <c r="D1782" s="1">
        <v>4.0</v>
      </c>
      <c r="E1782" s="1">
        <v>20.0</v>
      </c>
      <c r="G1782" s="1" t="s">
        <v>24</v>
      </c>
      <c r="J1782" s="3">
        <f t="shared" si="2"/>
        <v>5</v>
      </c>
      <c r="K1782" s="4">
        <f t="shared" si="3"/>
        <v>4</v>
      </c>
      <c r="L1782" s="4">
        <f t="shared" si="4"/>
        <v>20</v>
      </c>
      <c r="S1782" s="1" t="s">
        <v>1819</v>
      </c>
      <c r="T1782" s="4" t="str">
        <f t="shared" si="5"/>
        <v>Sandwich</v>
      </c>
      <c r="U1782" s="4" t="str">
        <f t="shared" si="6"/>
        <v>Takeaway</v>
      </c>
      <c r="V1782" s="4" t="str">
        <f t="shared" si="7"/>
        <v>UNKNOWN</v>
      </c>
      <c r="W1782" s="4">
        <f t="shared" ref="W1782:Y1782" si="1789">IF(OR(J1782 = "ERROR", J1782 = ""), "UNKNOWN", J1782)</f>
        <v>5</v>
      </c>
      <c r="X1782" s="4">
        <f t="shared" si="1789"/>
        <v>4</v>
      </c>
      <c r="Y1782" s="4">
        <f t="shared" si="1789"/>
        <v>20</v>
      </c>
      <c r="Z1782" s="4" t="str">
        <f t="shared" si="9"/>
        <v>UNKNOWN</v>
      </c>
    </row>
    <row r="1783">
      <c r="A1783" s="1" t="s">
        <v>1820</v>
      </c>
      <c r="B1783" s="1" t="s">
        <v>22</v>
      </c>
      <c r="C1783" s="1">
        <v>3.0</v>
      </c>
      <c r="D1783" s="1">
        <v>2.0</v>
      </c>
      <c r="E1783" s="1">
        <v>6.0</v>
      </c>
      <c r="G1783" s="1" t="s">
        <v>29</v>
      </c>
      <c r="H1783" s="2">
        <v>44958.0</v>
      </c>
      <c r="J1783" s="3">
        <f t="shared" si="2"/>
        <v>3</v>
      </c>
      <c r="K1783" s="4">
        <f t="shared" si="3"/>
        <v>2</v>
      </c>
      <c r="L1783" s="4">
        <f t="shared" si="4"/>
        <v>6</v>
      </c>
      <c r="S1783" s="1" t="s">
        <v>1820</v>
      </c>
      <c r="T1783" s="4" t="str">
        <f t="shared" si="5"/>
        <v>Coffee</v>
      </c>
      <c r="U1783" s="4" t="str">
        <f t="shared" si="6"/>
        <v>In-store</v>
      </c>
      <c r="V1783" s="4" t="str">
        <f t="shared" si="7"/>
        <v>UNKNOWN</v>
      </c>
      <c r="W1783" s="4">
        <f t="shared" ref="W1783:Y1783" si="1790">IF(OR(J1783 = "ERROR", J1783 = ""), "UNKNOWN", J1783)</f>
        <v>3</v>
      </c>
      <c r="X1783" s="4">
        <f t="shared" si="1790"/>
        <v>2</v>
      </c>
      <c r="Y1783" s="4">
        <f t="shared" si="1790"/>
        <v>6</v>
      </c>
      <c r="Z1783" s="5">
        <f t="shared" si="9"/>
        <v>44958</v>
      </c>
    </row>
    <row r="1784">
      <c r="A1784" s="1" t="s">
        <v>1821</v>
      </c>
      <c r="B1784" s="1" t="s">
        <v>32</v>
      </c>
      <c r="C1784" s="1">
        <v>5.0</v>
      </c>
      <c r="D1784" s="1">
        <v>1.0</v>
      </c>
      <c r="E1784" s="1">
        <v>5.0</v>
      </c>
      <c r="H1784" s="2">
        <v>44946.0</v>
      </c>
      <c r="J1784" s="3">
        <f t="shared" si="2"/>
        <v>5</v>
      </c>
      <c r="K1784" s="4">
        <f t="shared" si="3"/>
        <v>1</v>
      </c>
      <c r="L1784" s="4">
        <f t="shared" si="4"/>
        <v>5</v>
      </c>
      <c r="S1784" s="1" t="s">
        <v>1821</v>
      </c>
      <c r="T1784" s="4" t="str">
        <f t="shared" si="5"/>
        <v>Cookie</v>
      </c>
      <c r="U1784" s="4" t="str">
        <f t="shared" si="6"/>
        <v>UNKNOWN</v>
      </c>
      <c r="V1784" s="4" t="str">
        <f t="shared" si="7"/>
        <v>UNKNOWN</v>
      </c>
      <c r="W1784" s="4">
        <f t="shared" ref="W1784:Y1784" si="1791">IF(OR(J1784 = "ERROR", J1784 = ""), "UNKNOWN", J1784)</f>
        <v>5</v>
      </c>
      <c r="X1784" s="4">
        <f t="shared" si="1791"/>
        <v>1</v>
      </c>
      <c r="Y1784" s="4">
        <f t="shared" si="1791"/>
        <v>5</v>
      </c>
      <c r="Z1784" s="5">
        <f t="shared" si="9"/>
        <v>44946</v>
      </c>
    </row>
    <row r="1785">
      <c r="A1785" s="1" t="s">
        <v>1822</v>
      </c>
      <c r="B1785" s="1" t="s">
        <v>44</v>
      </c>
      <c r="C1785" s="1">
        <v>1.0</v>
      </c>
      <c r="D1785" s="1">
        <v>4.0</v>
      </c>
      <c r="E1785" s="1">
        <v>4.0</v>
      </c>
      <c r="H1785" s="2">
        <v>45119.0</v>
      </c>
      <c r="J1785" s="3">
        <f t="shared" si="2"/>
        <v>1</v>
      </c>
      <c r="K1785" s="4">
        <f t="shared" si="3"/>
        <v>4</v>
      </c>
      <c r="L1785" s="4">
        <f t="shared" si="4"/>
        <v>4</v>
      </c>
      <c r="S1785" s="1" t="s">
        <v>1822</v>
      </c>
      <c r="T1785" s="4" t="str">
        <f t="shared" si="5"/>
        <v>Sandwich</v>
      </c>
      <c r="U1785" s="4" t="str">
        <f t="shared" si="6"/>
        <v>UNKNOWN</v>
      </c>
      <c r="V1785" s="4" t="str">
        <f t="shared" si="7"/>
        <v>UNKNOWN</v>
      </c>
      <c r="W1785" s="4">
        <f t="shared" ref="W1785:Y1785" si="1792">IF(OR(J1785 = "ERROR", J1785 = ""), "UNKNOWN", J1785)</f>
        <v>1</v>
      </c>
      <c r="X1785" s="4">
        <f t="shared" si="1792"/>
        <v>4</v>
      </c>
      <c r="Y1785" s="4">
        <f t="shared" si="1792"/>
        <v>4</v>
      </c>
      <c r="Z1785" s="5">
        <f t="shared" si="9"/>
        <v>45119</v>
      </c>
    </row>
    <row r="1786">
      <c r="A1786" s="1" t="s">
        <v>1823</v>
      </c>
      <c r="B1786" s="1" t="s">
        <v>36</v>
      </c>
      <c r="C1786" s="1">
        <v>2.0</v>
      </c>
      <c r="D1786" s="1">
        <v>5.0</v>
      </c>
      <c r="E1786" s="1">
        <v>10.0</v>
      </c>
      <c r="F1786" s="1" t="s">
        <v>23</v>
      </c>
      <c r="G1786" s="1" t="s">
        <v>24</v>
      </c>
      <c r="H1786" s="2">
        <v>45016.0</v>
      </c>
      <c r="J1786" s="3">
        <f t="shared" si="2"/>
        <v>2</v>
      </c>
      <c r="K1786" s="4">
        <f t="shared" si="3"/>
        <v>5</v>
      </c>
      <c r="L1786" s="4">
        <f t="shared" si="4"/>
        <v>10</v>
      </c>
      <c r="S1786" s="1" t="s">
        <v>1823</v>
      </c>
      <c r="T1786" s="4" t="str">
        <f t="shared" si="5"/>
        <v>Salad</v>
      </c>
      <c r="U1786" s="4" t="str">
        <f t="shared" si="6"/>
        <v>Takeaway</v>
      </c>
      <c r="V1786" s="4" t="str">
        <f t="shared" si="7"/>
        <v>Credit Card</v>
      </c>
      <c r="W1786" s="4">
        <f t="shared" ref="W1786:Y1786" si="1793">IF(OR(J1786 = "ERROR", J1786 = ""), "UNKNOWN", J1786)</f>
        <v>2</v>
      </c>
      <c r="X1786" s="4">
        <f t="shared" si="1793"/>
        <v>5</v>
      </c>
      <c r="Y1786" s="4">
        <f t="shared" si="1793"/>
        <v>10</v>
      </c>
      <c r="Z1786" s="5">
        <f t="shared" si="9"/>
        <v>45016</v>
      </c>
    </row>
    <row r="1787">
      <c r="A1787" s="1" t="s">
        <v>1824</v>
      </c>
      <c r="B1787" s="1" t="s">
        <v>32</v>
      </c>
      <c r="C1787" s="1">
        <v>2.0</v>
      </c>
      <c r="D1787" s="1">
        <v>1.0</v>
      </c>
      <c r="E1787" s="1">
        <v>2.0</v>
      </c>
      <c r="F1787" s="1" t="s">
        <v>39</v>
      </c>
      <c r="G1787" s="1" t="s">
        <v>24</v>
      </c>
      <c r="H1787" s="2">
        <v>45077.0</v>
      </c>
      <c r="J1787" s="3">
        <f t="shared" si="2"/>
        <v>2</v>
      </c>
      <c r="K1787" s="4">
        <f t="shared" si="3"/>
        <v>1</v>
      </c>
      <c r="L1787" s="4">
        <f t="shared" si="4"/>
        <v>2</v>
      </c>
      <c r="S1787" s="1" t="s">
        <v>1824</v>
      </c>
      <c r="T1787" s="4" t="str">
        <f t="shared" si="5"/>
        <v>Cookie</v>
      </c>
      <c r="U1787" s="4" t="str">
        <f t="shared" si="6"/>
        <v>Takeaway</v>
      </c>
      <c r="V1787" s="4" t="str">
        <f t="shared" si="7"/>
        <v>Digital Wallet</v>
      </c>
      <c r="W1787" s="4">
        <f t="shared" ref="W1787:Y1787" si="1794">IF(OR(J1787 = "ERROR", J1787 = ""), "UNKNOWN", J1787)</f>
        <v>2</v>
      </c>
      <c r="X1787" s="4">
        <f t="shared" si="1794"/>
        <v>1</v>
      </c>
      <c r="Y1787" s="4">
        <f t="shared" si="1794"/>
        <v>2</v>
      </c>
      <c r="Z1787" s="5">
        <f t="shared" si="9"/>
        <v>45077</v>
      </c>
    </row>
    <row r="1788">
      <c r="A1788" s="1" t="s">
        <v>1825</v>
      </c>
      <c r="B1788" s="1" t="s">
        <v>25</v>
      </c>
      <c r="C1788" s="1">
        <v>4.0</v>
      </c>
      <c r="D1788" s="1" t="s">
        <v>25</v>
      </c>
      <c r="E1788" s="1">
        <v>6.0</v>
      </c>
      <c r="H1788" s="2">
        <v>45113.0</v>
      </c>
      <c r="J1788" s="3">
        <f t="shared" si="2"/>
        <v>4</v>
      </c>
      <c r="K1788" s="4">
        <f t="shared" si="3"/>
        <v>1.5</v>
      </c>
      <c r="L1788" s="4">
        <f t="shared" si="4"/>
        <v>6</v>
      </c>
      <c r="S1788" s="1" t="s">
        <v>1825</v>
      </c>
      <c r="T1788" s="4" t="str">
        <f t="shared" si="5"/>
        <v>UNKNOWN</v>
      </c>
      <c r="U1788" s="4" t="str">
        <f t="shared" si="6"/>
        <v>UNKNOWN</v>
      </c>
      <c r="V1788" s="4" t="str">
        <f t="shared" si="7"/>
        <v>UNKNOWN</v>
      </c>
      <c r="W1788" s="4">
        <f t="shared" ref="W1788:Y1788" si="1795">IF(OR(J1788 = "ERROR", J1788 = ""), "UNKNOWN", J1788)</f>
        <v>4</v>
      </c>
      <c r="X1788" s="4">
        <f t="shared" si="1795"/>
        <v>1.5</v>
      </c>
      <c r="Y1788" s="4">
        <f t="shared" si="1795"/>
        <v>6</v>
      </c>
      <c r="Z1788" s="5">
        <f t="shared" si="9"/>
        <v>45113</v>
      </c>
    </row>
    <row r="1789">
      <c r="A1789" s="1" t="s">
        <v>1826</v>
      </c>
      <c r="B1789" s="1" t="s">
        <v>81</v>
      </c>
      <c r="C1789" s="1">
        <v>1.0</v>
      </c>
      <c r="D1789" s="1">
        <v>1.5</v>
      </c>
      <c r="E1789" s="1">
        <v>1.5</v>
      </c>
      <c r="F1789" s="1" t="s">
        <v>39</v>
      </c>
      <c r="H1789" s="2">
        <v>45179.0</v>
      </c>
      <c r="J1789" s="3">
        <f t="shared" si="2"/>
        <v>1</v>
      </c>
      <c r="K1789" s="4">
        <f t="shared" si="3"/>
        <v>1.5</v>
      </c>
      <c r="L1789" s="4">
        <f t="shared" si="4"/>
        <v>1.5</v>
      </c>
      <c r="S1789" s="1" t="s">
        <v>1826</v>
      </c>
      <c r="T1789" s="4" t="str">
        <f t="shared" si="5"/>
        <v>Tea</v>
      </c>
      <c r="U1789" s="4" t="str">
        <f t="shared" si="6"/>
        <v>UNKNOWN</v>
      </c>
      <c r="V1789" s="4" t="str">
        <f t="shared" si="7"/>
        <v>Digital Wallet</v>
      </c>
      <c r="W1789" s="4">
        <f t="shared" ref="W1789:Y1789" si="1796">IF(OR(J1789 = "ERROR", J1789 = ""), "UNKNOWN", J1789)</f>
        <v>1</v>
      </c>
      <c r="X1789" s="4">
        <f t="shared" si="1796"/>
        <v>1.5</v>
      </c>
      <c r="Y1789" s="4">
        <f t="shared" si="1796"/>
        <v>1.5</v>
      </c>
      <c r="Z1789" s="5">
        <f t="shared" si="9"/>
        <v>45179</v>
      </c>
    </row>
    <row r="1790">
      <c r="A1790" s="1" t="s">
        <v>1827</v>
      </c>
      <c r="B1790" s="1" t="s">
        <v>36</v>
      </c>
      <c r="C1790" s="1">
        <v>4.0</v>
      </c>
      <c r="D1790" s="1">
        <v>5.0</v>
      </c>
      <c r="F1790" s="1" t="s">
        <v>23</v>
      </c>
      <c r="H1790" s="2">
        <v>45164.0</v>
      </c>
      <c r="J1790" s="3">
        <f t="shared" si="2"/>
        <v>4</v>
      </c>
      <c r="K1790" s="4">
        <f t="shared" si="3"/>
        <v>5</v>
      </c>
      <c r="L1790" s="4">
        <f t="shared" si="4"/>
        <v>20</v>
      </c>
      <c r="S1790" s="1" t="s">
        <v>1827</v>
      </c>
      <c r="T1790" s="4" t="str">
        <f t="shared" si="5"/>
        <v>Salad</v>
      </c>
      <c r="U1790" s="4" t="str">
        <f t="shared" si="6"/>
        <v>UNKNOWN</v>
      </c>
      <c r="V1790" s="4" t="str">
        <f t="shared" si="7"/>
        <v>Credit Card</v>
      </c>
      <c r="W1790" s="4">
        <f t="shared" ref="W1790:Y1790" si="1797">IF(OR(J1790 = "ERROR", J1790 = ""), "UNKNOWN", J1790)</f>
        <v>4</v>
      </c>
      <c r="X1790" s="4">
        <f t="shared" si="1797"/>
        <v>5</v>
      </c>
      <c r="Y1790" s="4">
        <f t="shared" si="1797"/>
        <v>20</v>
      </c>
      <c r="Z1790" s="5">
        <f t="shared" si="9"/>
        <v>45164</v>
      </c>
    </row>
    <row r="1791">
      <c r="A1791" s="1" t="s">
        <v>1828</v>
      </c>
      <c r="B1791" s="1" t="s">
        <v>22</v>
      </c>
      <c r="C1791" s="1">
        <v>2.0</v>
      </c>
      <c r="E1791" s="1">
        <v>4.0</v>
      </c>
      <c r="F1791" s="1" t="s">
        <v>23</v>
      </c>
      <c r="H1791" s="2">
        <v>45157.0</v>
      </c>
      <c r="J1791" s="3">
        <f t="shared" si="2"/>
        <v>2</v>
      </c>
      <c r="K1791" s="4">
        <f t="shared" si="3"/>
        <v>2</v>
      </c>
      <c r="L1791" s="4">
        <f t="shared" si="4"/>
        <v>4</v>
      </c>
      <c r="S1791" s="1" t="s">
        <v>1828</v>
      </c>
      <c r="T1791" s="4" t="str">
        <f t="shared" si="5"/>
        <v>Coffee</v>
      </c>
      <c r="U1791" s="4" t="str">
        <f t="shared" si="6"/>
        <v>UNKNOWN</v>
      </c>
      <c r="V1791" s="4" t="str">
        <f t="shared" si="7"/>
        <v>Credit Card</v>
      </c>
      <c r="W1791" s="4">
        <f t="shared" ref="W1791:Y1791" si="1798">IF(OR(J1791 = "ERROR", J1791 = ""), "UNKNOWN", J1791)</f>
        <v>2</v>
      </c>
      <c r="X1791" s="4">
        <f t="shared" si="1798"/>
        <v>2</v>
      </c>
      <c r="Y1791" s="4">
        <f t="shared" si="1798"/>
        <v>4</v>
      </c>
      <c r="Z1791" s="5">
        <f t="shared" si="9"/>
        <v>45157</v>
      </c>
    </row>
    <row r="1792">
      <c r="A1792" s="1" t="s">
        <v>1829</v>
      </c>
      <c r="C1792" s="1">
        <v>2.0</v>
      </c>
      <c r="D1792" s="1">
        <v>4.0</v>
      </c>
      <c r="E1792" s="1">
        <v>8.0</v>
      </c>
      <c r="F1792" s="1" t="s">
        <v>28</v>
      </c>
      <c r="G1792" s="1" t="s">
        <v>29</v>
      </c>
      <c r="H1792" s="2">
        <v>45165.0</v>
      </c>
      <c r="J1792" s="3">
        <f t="shared" si="2"/>
        <v>2</v>
      </c>
      <c r="K1792" s="4">
        <f t="shared" si="3"/>
        <v>4</v>
      </c>
      <c r="L1792" s="4">
        <f t="shared" si="4"/>
        <v>8</v>
      </c>
      <c r="S1792" s="1" t="s">
        <v>1829</v>
      </c>
      <c r="T1792" s="4" t="str">
        <f t="shared" si="5"/>
        <v>UNKNOWN</v>
      </c>
      <c r="U1792" s="4" t="str">
        <f t="shared" si="6"/>
        <v>In-store</v>
      </c>
      <c r="V1792" s="4" t="str">
        <f t="shared" si="7"/>
        <v>Cash</v>
      </c>
      <c r="W1792" s="4">
        <f t="shared" ref="W1792:Y1792" si="1799">IF(OR(J1792 = "ERROR", J1792 = ""), "UNKNOWN", J1792)</f>
        <v>2</v>
      </c>
      <c r="X1792" s="4">
        <f t="shared" si="1799"/>
        <v>4</v>
      </c>
      <c r="Y1792" s="4">
        <f t="shared" si="1799"/>
        <v>8</v>
      </c>
      <c r="Z1792" s="5">
        <f t="shared" si="9"/>
        <v>45165</v>
      </c>
    </row>
    <row r="1793">
      <c r="A1793" s="1" t="s">
        <v>1830</v>
      </c>
      <c r="B1793" s="1" t="s">
        <v>27</v>
      </c>
      <c r="C1793" s="1">
        <v>2.0</v>
      </c>
      <c r="D1793" s="1">
        <v>3.0</v>
      </c>
      <c r="E1793" s="1">
        <v>6.0</v>
      </c>
      <c r="F1793" s="1" t="s">
        <v>39</v>
      </c>
      <c r="G1793" s="1" t="s">
        <v>29</v>
      </c>
      <c r="H1793" s="2">
        <v>44968.0</v>
      </c>
      <c r="J1793" s="3">
        <f t="shared" si="2"/>
        <v>2</v>
      </c>
      <c r="K1793" s="4">
        <f t="shared" si="3"/>
        <v>3</v>
      </c>
      <c r="L1793" s="4">
        <f t="shared" si="4"/>
        <v>6</v>
      </c>
      <c r="S1793" s="1" t="s">
        <v>1830</v>
      </c>
      <c r="T1793" s="4" t="str">
        <f t="shared" si="5"/>
        <v>Cake</v>
      </c>
      <c r="U1793" s="4" t="str">
        <f t="shared" si="6"/>
        <v>In-store</v>
      </c>
      <c r="V1793" s="4" t="str">
        <f t="shared" si="7"/>
        <v>Digital Wallet</v>
      </c>
      <c r="W1793" s="4">
        <f t="shared" ref="W1793:Y1793" si="1800">IF(OR(J1793 = "ERROR", J1793 = ""), "UNKNOWN", J1793)</f>
        <v>2</v>
      </c>
      <c r="X1793" s="4">
        <f t="shared" si="1800"/>
        <v>3</v>
      </c>
      <c r="Y1793" s="4">
        <f t="shared" si="1800"/>
        <v>6</v>
      </c>
      <c r="Z1793" s="5">
        <f t="shared" si="9"/>
        <v>44968</v>
      </c>
    </row>
    <row r="1794">
      <c r="A1794" s="1" t="s">
        <v>1831</v>
      </c>
      <c r="B1794" s="1" t="s">
        <v>25</v>
      </c>
      <c r="C1794" s="1">
        <v>3.0</v>
      </c>
      <c r="D1794" s="1">
        <v>1.5</v>
      </c>
      <c r="E1794" s="1">
        <v>4.5</v>
      </c>
      <c r="F1794" s="1" t="s">
        <v>28</v>
      </c>
      <c r="H1794" s="2">
        <v>45068.0</v>
      </c>
      <c r="J1794" s="3">
        <f t="shared" si="2"/>
        <v>3</v>
      </c>
      <c r="K1794" s="4">
        <f t="shared" si="3"/>
        <v>1.5</v>
      </c>
      <c r="L1794" s="4">
        <f t="shared" si="4"/>
        <v>4.5</v>
      </c>
      <c r="S1794" s="1" t="s">
        <v>1831</v>
      </c>
      <c r="T1794" s="4" t="str">
        <f t="shared" si="5"/>
        <v>UNKNOWN</v>
      </c>
      <c r="U1794" s="4" t="str">
        <f t="shared" si="6"/>
        <v>UNKNOWN</v>
      </c>
      <c r="V1794" s="4" t="str">
        <f t="shared" si="7"/>
        <v>Cash</v>
      </c>
      <c r="W1794" s="4">
        <f t="shared" ref="W1794:Y1794" si="1801">IF(OR(J1794 = "ERROR", J1794 = ""), "UNKNOWN", J1794)</f>
        <v>3</v>
      </c>
      <c r="X1794" s="4">
        <f t="shared" si="1801"/>
        <v>1.5</v>
      </c>
      <c r="Y1794" s="4">
        <f t="shared" si="1801"/>
        <v>4.5</v>
      </c>
      <c r="Z1794" s="5">
        <f t="shared" si="9"/>
        <v>45068</v>
      </c>
    </row>
    <row r="1795">
      <c r="A1795" s="1" t="s">
        <v>1832</v>
      </c>
      <c r="B1795" s="1" t="s">
        <v>81</v>
      </c>
      <c r="C1795" s="1">
        <v>5.0</v>
      </c>
      <c r="D1795" s="1">
        <v>1.5</v>
      </c>
      <c r="E1795" s="1">
        <v>7.5</v>
      </c>
      <c r="G1795" s="1" t="s">
        <v>29</v>
      </c>
      <c r="H1795" s="2">
        <v>44951.0</v>
      </c>
      <c r="J1795" s="3">
        <f t="shared" si="2"/>
        <v>5</v>
      </c>
      <c r="K1795" s="4">
        <f t="shared" si="3"/>
        <v>1.5</v>
      </c>
      <c r="L1795" s="4">
        <f t="shared" si="4"/>
        <v>7.5</v>
      </c>
      <c r="S1795" s="1" t="s">
        <v>1832</v>
      </c>
      <c r="T1795" s="4" t="str">
        <f t="shared" si="5"/>
        <v>Tea</v>
      </c>
      <c r="U1795" s="4" t="str">
        <f t="shared" si="6"/>
        <v>In-store</v>
      </c>
      <c r="V1795" s="4" t="str">
        <f t="shared" si="7"/>
        <v>UNKNOWN</v>
      </c>
      <c r="W1795" s="4">
        <f t="shared" ref="W1795:Y1795" si="1802">IF(OR(J1795 = "ERROR", J1795 = ""), "UNKNOWN", J1795)</f>
        <v>5</v>
      </c>
      <c r="X1795" s="4">
        <f t="shared" si="1802"/>
        <v>1.5</v>
      </c>
      <c r="Y1795" s="4">
        <f t="shared" si="1802"/>
        <v>7.5</v>
      </c>
      <c r="Z1795" s="5">
        <f t="shared" si="9"/>
        <v>44951</v>
      </c>
    </row>
    <row r="1796">
      <c r="A1796" s="1" t="s">
        <v>1833</v>
      </c>
      <c r="B1796" s="1" t="s">
        <v>55</v>
      </c>
      <c r="C1796" s="1">
        <v>1.0</v>
      </c>
      <c r="D1796" s="1">
        <v>3.0</v>
      </c>
      <c r="E1796" s="1">
        <v>3.0</v>
      </c>
      <c r="F1796" s="1" t="s">
        <v>28</v>
      </c>
      <c r="G1796" s="1" t="s">
        <v>29</v>
      </c>
      <c r="H1796" s="2">
        <v>44936.0</v>
      </c>
      <c r="J1796" s="3">
        <f t="shared" si="2"/>
        <v>1</v>
      </c>
      <c r="K1796" s="4">
        <f t="shared" si="3"/>
        <v>3</v>
      </c>
      <c r="L1796" s="4">
        <f t="shared" si="4"/>
        <v>3</v>
      </c>
      <c r="S1796" s="1" t="s">
        <v>1833</v>
      </c>
      <c r="T1796" s="4" t="str">
        <f t="shared" si="5"/>
        <v>Juice</v>
      </c>
      <c r="U1796" s="4" t="str">
        <f t="shared" si="6"/>
        <v>In-store</v>
      </c>
      <c r="V1796" s="4" t="str">
        <f t="shared" si="7"/>
        <v>Cash</v>
      </c>
      <c r="W1796" s="4">
        <f t="shared" ref="W1796:Y1796" si="1803">IF(OR(J1796 = "ERROR", J1796 = ""), "UNKNOWN", J1796)</f>
        <v>1</v>
      </c>
      <c r="X1796" s="4">
        <f t="shared" si="1803"/>
        <v>3</v>
      </c>
      <c r="Y1796" s="4">
        <f t="shared" si="1803"/>
        <v>3</v>
      </c>
      <c r="Z1796" s="5">
        <f t="shared" si="9"/>
        <v>44936</v>
      </c>
    </row>
    <row r="1797">
      <c r="A1797" s="1" t="s">
        <v>1834</v>
      </c>
      <c r="B1797" s="1" t="s">
        <v>32</v>
      </c>
      <c r="C1797" s="1">
        <v>1.0</v>
      </c>
      <c r="D1797" s="1">
        <v>1.0</v>
      </c>
      <c r="E1797" s="1">
        <v>1.0</v>
      </c>
      <c r="F1797" s="1" t="s">
        <v>23</v>
      </c>
      <c r="H1797" s="6">
        <v>45245.0</v>
      </c>
      <c r="J1797" s="3">
        <f t="shared" si="2"/>
        <v>1</v>
      </c>
      <c r="K1797" s="4">
        <f t="shared" si="3"/>
        <v>1</v>
      </c>
      <c r="L1797" s="4">
        <f t="shared" si="4"/>
        <v>1</v>
      </c>
      <c r="S1797" s="1" t="s">
        <v>1834</v>
      </c>
      <c r="T1797" s="4" t="str">
        <f t="shared" si="5"/>
        <v>Cookie</v>
      </c>
      <c r="U1797" s="4" t="str">
        <f t="shared" si="6"/>
        <v>UNKNOWN</v>
      </c>
      <c r="V1797" s="4" t="str">
        <f t="shared" si="7"/>
        <v>Credit Card</v>
      </c>
      <c r="W1797" s="4">
        <f t="shared" ref="W1797:Y1797" si="1804">IF(OR(J1797 = "ERROR", J1797 = ""), "UNKNOWN", J1797)</f>
        <v>1</v>
      </c>
      <c r="X1797" s="4">
        <f t="shared" si="1804"/>
        <v>1</v>
      </c>
      <c r="Y1797" s="4">
        <f t="shared" si="1804"/>
        <v>1</v>
      </c>
      <c r="Z1797" s="7">
        <f t="shared" si="9"/>
        <v>45245</v>
      </c>
    </row>
    <row r="1798">
      <c r="A1798" s="1" t="s">
        <v>1835</v>
      </c>
      <c r="C1798" s="1">
        <v>2.0</v>
      </c>
      <c r="D1798" s="1">
        <v>4.0</v>
      </c>
      <c r="E1798" s="1">
        <v>8.0</v>
      </c>
      <c r="F1798" s="1" t="s">
        <v>39</v>
      </c>
      <c r="G1798" s="1" t="s">
        <v>24</v>
      </c>
      <c r="H1798" s="2">
        <v>44976.0</v>
      </c>
      <c r="J1798" s="3">
        <f t="shared" si="2"/>
        <v>2</v>
      </c>
      <c r="K1798" s="4">
        <f t="shared" si="3"/>
        <v>4</v>
      </c>
      <c r="L1798" s="4">
        <f t="shared" si="4"/>
        <v>8</v>
      </c>
      <c r="S1798" s="1" t="s">
        <v>1835</v>
      </c>
      <c r="T1798" s="4" t="str">
        <f t="shared" si="5"/>
        <v>UNKNOWN</v>
      </c>
      <c r="U1798" s="4" t="str">
        <f t="shared" si="6"/>
        <v>Takeaway</v>
      </c>
      <c r="V1798" s="4" t="str">
        <f t="shared" si="7"/>
        <v>Digital Wallet</v>
      </c>
      <c r="W1798" s="4">
        <f t="shared" ref="W1798:Y1798" si="1805">IF(OR(J1798 = "ERROR", J1798 = ""), "UNKNOWN", J1798)</f>
        <v>2</v>
      </c>
      <c r="X1798" s="4">
        <f t="shared" si="1805"/>
        <v>4</v>
      </c>
      <c r="Y1798" s="4">
        <f t="shared" si="1805"/>
        <v>8</v>
      </c>
      <c r="Z1798" s="5">
        <f t="shared" si="9"/>
        <v>44976</v>
      </c>
    </row>
    <row r="1799">
      <c r="A1799" s="1" t="s">
        <v>1836</v>
      </c>
      <c r="B1799" s="1" t="s">
        <v>41</v>
      </c>
      <c r="C1799" s="1">
        <v>5.0</v>
      </c>
      <c r="D1799" s="1">
        <v>4.0</v>
      </c>
      <c r="E1799" s="1">
        <v>20.0</v>
      </c>
      <c r="F1799" s="1" t="s">
        <v>39</v>
      </c>
      <c r="G1799" s="1" t="s">
        <v>24</v>
      </c>
      <c r="H1799" s="2">
        <v>45002.0</v>
      </c>
      <c r="J1799" s="3">
        <f t="shared" si="2"/>
        <v>5</v>
      </c>
      <c r="K1799" s="4">
        <f t="shared" si="3"/>
        <v>4</v>
      </c>
      <c r="L1799" s="4">
        <f t="shared" si="4"/>
        <v>20</v>
      </c>
      <c r="S1799" s="1" t="s">
        <v>1836</v>
      </c>
      <c r="T1799" s="4" t="str">
        <f t="shared" si="5"/>
        <v>Smoothie</v>
      </c>
      <c r="U1799" s="4" t="str">
        <f t="shared" si="6"/>
        <v>Takeaway</v>
      </c>
      <c r="V1799" s="4" t="str">
        <f t="shared" si="7"/>
        <v>Digital Wallet</v>
      </c>
      <c r="W1799" s="4">
        <f t="shared" ref="W1799:Y1799" si="1806">IF(OR(J1799 = "ERROR", J1799 = ""), "UNKNOWN", J1799)</f>
        <v>5</v>
      </c>
      <c r="X1799" s="4">
        <f t="shared" si="1806"/>
        <v>4</v>
      </c>
      <c r="Y1799" s="4">
        <f t="shared" si="1806"/>
        <v>20</v>
      </c>
      <c r="Z1799" s="5">
        <f t="shared" si="9"/>
        <v>45002</v>
      </c>
    </row>
    <row r="1800">
      <c r="A1800" s="1" t="s">
        <v>1837</v>
      </c>
      <c r="B1800" s="1" t="s">
        <v>32</v>
      </c>
      <c r="C1800" s="1">
        <v>4.0</v>
      </c>
      <c r="D1800" s="1">
        <v>1.0</v>
      </c>
      <c r="E1800" s="1">
        <v>4.0</v>
      </c>
      <c r="F1800" s="1" t="s">
        <v>28</v>
      </c>
      <c r="G1800" s="1" t="s">
        <v>24</v>
      </c>
      <c r="H1800" s="2">
        <v>45085.0</v>
      </c>
      <c r="J1800" s="3">
        <f t="shared" si="2"/>
        <v>4</v>
      </c>
      <c r="K1800" s="4">
        <f t="shared" si="3"/>
        <v>1</v>
      </c>
      <c r="L1800" s="4">
        <f t="shared" si="4"/>
        <v>4</v>
      </c>
      <c r="S1800" s="1" t="s">
        <v>1837</v>
      </c>
      <c r="T1800" s="4" t="str">
        <f t="shared" si="5"/>
        <v>Cookie</v>
      </c>
      <c r="U1800" s="4" t="str">
        <f t="shared" si="6"/>
        <v>Takeaway</v>
      </c>
      <c r="V1800" s="4" t="str">
        <f t="shared" si="7"/>
        <v>Cash</v>
      </c>
      <c r="W1800" s="4">
        <f t="shared" ref="W1800:Y1800" si="1807">IF(OR(J1800 = "ERROR", J1800 = ""), "UNKNOWN", J1800)</f>
        <v>4</v>
      </c>
      <c r="X1800" s="4">
        <f t="shared" si="1807"/>
        <v>1</v>
      </c>
      <c r="Y1800" s="4">
        <f t="shared" si="1807"/>
        <v>4</v>
      </c>
      <c r="Z1800" s="5">
        <f t="shared" si="9"/>
        <v>45085</v>
      </c>
    </row>
    <row r="1801">
      <c r="A1801" s="1" t="s">
        <v>1838</v>
      </c>
      <c r="B1801" s="1" t="s">
        <v>36</v>
      </c>
      <c r="C1801" s="1">
        <v>5.0</v>
      </c>
      <c r="D1801" s="1">
        <v>5.0</v>
      </c>
      <c r="E1801" s="1" t="s">
        <v>25</v>
      </c>
      <c r="F1801" s="1" t="s">
        <v>28</v>
      </c>
      <c r="G1801" s="1" t="s">
        <v>29</v>
      </c>
      <c r="H1801" s="6">
        <v>45270.0</v>
      </c>
      <c r="J1801" s="3">
        <f t="shared" si="2"/>
        <v>5</v>
      </c>
      <c r="K1801" s="4">
        <f t="shared" si="3"/>
        <v>5</v>
      </c>
      <c r="L1801" s="4">
        <f t="shared" si="4"/>
        <v>25</v>
      </c>
      <c r="S1801" s="1" t="s">
        <v>1838</v>
      </c>
      <c r="T1801" s="4" t="str">
        <f t="shared" si="5"/>
        <v>Salad</v>
      </c>
      <c r="U1801" s="4" t="str">
        <f t="shared" si="6"/>
        <v>In-store</v>
      </c>
      <c r="V1801" s="4" t="str">
        <f t="shared" si="7"/>
        <v>Cash</v>
      </c>
      <c r="W1801" s="4">
        <f t="shared" ref="W1801:Y1801" si="1808">IF(OR(J1801 = "ERROR", J1801 = ""), "UNKNOWN", J1801)</f>
        <v>5</v>
      </c>
      <c r="X1801" s="4">
        <f t="shared" si="1808"/>
        <v>5</v>
      </c>
      <c r="Y1801" s="4">
        <f t="shared" si="1808"/>
        <v>25</v>
      </c>
      <c r="Z1801" s="7">
        <f t="shared" si="9"/>
        <v>45270</v>
      </c>
    </row>
    <row r="1802">
      <c r="A1802" s="1" t="s">
        <v>1839</v>
      </c>
      <c r="B1802" s="1" t="s">
        <v>32</v>
      </c>
      <c r="C1802" s="1">
        <v>5.0</v>
      </c>
      <c r="D1802" s="1">
        <v>1.0</v>
      </c>
      <c r="E1802" s="1">
        <v>5.0</v>
      </c>
      <c r="F1802" s="1" t="s">
        <v>28</v>
      </c>
      <c r="G1802" s="1" t="s">
        <v>29</v>
      </c>
      <c r="H1802" s="2">
        <v>45003.0</v>
      </c>
      <c r="J1802" s="3">
        <f t="shared" si="2"/>
        <v>5</v>
      </c>
      <c r="K1802" s="4">
        <f t="shared" si="3"/>
        <v>1</v>
      </c>
      <c r="L1802" s="4">
        <f t="shared" si="4"/>
        <v>5</v>
      </c>
      <c r="S1802" s="1" t="s">
        <v>1839</v>
      </c>
      <c r="T1802" s="4" t="str">
        <f t="shared" si="5"/>
        <v>Cookie</v>
      </c>
      <c r="U1802" s="4" t="str">
        <f t="shared" si="6"/>
        <v>In-store</v>
      </c>
      <c r="V1802" s="4" t="str">
        <f t="shared" si="7"/>
        <v>Cash</v>
      </c>
      <c r="W1802" s="4">
        <f t="shared" ref="W1802:Y1802" si="1809">IF(OR(J1802 = "ERROR", J1802 = ""), "UNKNOWN", J1802)</f>
        <v>5</v>
      </c>
      <c r="X1802" s="4">
        <f t="shared" si="1809"/>
        <v>1</v>
      </c>
      <c r="Y1802" s="4">
        <f t="shared" si="1809"/>
        <v>5</v>
      </c>
      <c r="Z1802" s="5">
        <f t="shared" si="9"/>
        <v>45003</v>
      </c>
    </row>
    <row r="1803">
      <c r="A1803" s="1" t="s">
        <v>1840</v>
      </c>
      <c r="B1803" s="1" t="s">
        <v>36</v>
      </c>
      <c r="C1803" s="1">
        <v>1.0</v>
      </c>
      <c r="D1803" s="1">
        <v>5.0</v>
      </c>
      <c r="E1803" s="1">
        <v>5.0</v>
      </c>
      <c r="F1803" s="1" t="s">
        <v>23</v>
      </c>
      <c r="H1803" s="6">
        <v>45245.0</v>
      </c>
      <c r="J1803" s="3">
        <f t="shared" si="2"/>
        <v>1</v>
      </c>
      <c r="K1803" s="4">
        <f t="shared" si="3"/>
        <v>5</v>
      </c>
      <c r="L1803" s="4">
        <f t="shared" si="4"/>
        <v>5</v>
      </c>
      <c r="S1803" s="1" t="s">
        <v>1840</v>
      </c>
      <c r="T1803" s="4" t="str">
        <f t="shared" si="5"/>
        <v>Salad</v>
      </c>
      <c r="U1803" s="4" t="str">
        <f t="shared" si="6"/>
        <v>UNKNOWN</v>
      </c>
      <c r="V1803" s="4" t="str">
        <f t="shared" si="7"/>
        <v>Credit Card</v>
      </c>
      <c r="W1803" s="4">
        <f t="shared" ref="W1803:Y1803" si="1810">IF(OR(J1803 = "ERROR", J1803 = ""), "UNKNOWN", J1803)</f>
        <v>1</v>
      </c>
      <c r="X1803" s="4">
        <f t="shared" si="1810"/>
        <v>5</v>
      </c>
      <c r="Y1803" s="4">
        <f t="shared" si="1810"/>
        <v>5</v>
      </c>
      <c r="Z1803" s="7">
        <f t="shared" si="9"/>
        <v>45245</v>
      </c>
    </row>
    <row r="1804">
      <c r="A1804" s="1" t="s">
        <v>1841</v>
      </c>
      <c r="B1804" s="1" t="s">
        <v>36</v>
      </c>
      <c r="C1804" s="1">
        <v>4.0</v>
      </c>
      <c r="D1804" s="1">
        <v>5.0</v>
      </c>
      <c r="E1804" s="1">
        <v>20.0</v>
      </c>
      <c r="F1804" s="1" t="s">
        <v>23</v>
      </c>
      <c r="H1804" s="2">
        <v>44980.0</v>
      </c>
      <c r="J1804" s="3">
        <f t="shared" si="2"/>
        <v>4</v>
      </c>
      <c r="K1804" s="4">
        <f t="shared" si="3"/>
        <v>5</v>
      </c>
      <c r="L1804" s="4">
        <f t="shared" si="4"/>
        <v>20</v>
      </c>
      <c r="S1804" s="1" t="s">
        <v>1841</v>
      </c>
      <c r="T1804" s="4" t="str">
        <f t="shared" si="5"/>
        <v>Salad</v>
      </c>
      <c r="U1804" s="4" t="str">
        <f t="shared" si="6"/>
        <v>UNKNOWN</v>
      </c>
      <c r="V1804" s="4" t="str">
        <f t="shared" si="7"/>
        <v>Credit Card</v>
      </c>
      <c r="W1804" s="4">
        <f t="shared" ref="W1804:Y1804" si="1811">IF(OR(J1804 = "ERROR", J1804 = ""), "UNKNOWN", J1804)</f>
        <v>4</v>
      </c>
      <c r="X1804" s="4">
        <f t="shared" si="1811"/>
        <v>5</v>
      </c>
      <c r="Y1804" s="4">
        <f t="shared" si="1811"/>
        <v>20</v>
      </c>
      <c r="Z1804" s="5">
        <f t="shared" si="9"/>
        <v>44980</v>
      </c>
    </row>
    <row r="1805">
      <c r="A1805" s="1" t="s">
        <v>1842</v>
      </c>
      <c r="B1805" s="1" t="s">
        <v>25</v>
      </c>
      <c r="C1805" s="1">
        <v>3.0</v>
      </c>
      <c r="D1805" s="1">
        <v>3.0</v>
      </c>
      <c r="E1805" s="1">
        <v>9.0</v>
      </c>
      <c r="F1805" s="1" t="s">
        <v>39</v>
      </c>
      <c r="G1805" s="1" t="s">
        <v>24</v>
      </c>
      <c r="H1805" s="2">
        <v>44990.0</v>
      </c>
      <c r="J1805" s="3">
        <f t="shared" si="2"/>
        <v>3</v>
      </c>
      <c r="K1805" s="4">
        <f t="shared" si="3"/>
        <v>3</v>
      </c>
      <c r="L1805" s="4">
        <f t="shared" si="4"/>
        <v>9</v>
      </c>
      <c r="S1805" s="1" t="s">
        <v>1842</v>
      </c>
      <c r="T1805" s="4" t="str">
        <f t="shared" si="5"/>
        <v>UNKNOWN</v>
      </c>
      <c r="U1805" s="4" t="str">
        <f t="shared" si="6"/>
        <v>Takeaway</v>
      </c>
      <c r="V1805" s="4" t="str">
        <f t="shared" si="7"/>
        <v>Digital Wallet</v>
      </c>
      <c r="W1805" s="4">
        <f t="shared" ref="W1805:Y1805" si="1812">IF(OR(J1805 = "ERROR", J1805 = ""), "UNKNOWN", J1805)</f>
        <v>3</v>
      </c>
      <c r="X1805" s="4">
        <f t="shared" si="1812"/>
        <v>3</v>
      </c>
      <c r="Y1805" s="4">
        <f t="shared" si="1812"/>
        <v>9</v>
      </c>
      <c r="Z1805" s="5">
        <f t="shared" si="9"/>
        <v>44990</v>
      </c>
    </row>
    <row r="1806">
      <c r="A1806" s="1" t="s">
        <v>1843</v>
      </c>
      <c r="B1806" s="1" t="s">
        <v>32</v>
      </c>
      <c r="C1806" s="1">
        <v>2.0</v>
      </c>
      <c r="D1806" s="1">
        <v>1.0</v>
      </c>
      <c r="E1806" s="1">
        <v>2.0</v>
      </c>
      <c r="H1806" s="6">
        <v>45216.0</v>
      </c>
      <c r="J1806" s="3">
        <f t="shared" si="2"/>
        <v>2</v>
      </c>
      <c r="K1806" s="4">
        <f t="shared" si="3"/>
        <v>1</v>
      </c>
      <c r="L1806" s="4">
        <f t="shared" si="4"/>
        <v>2</v>
      </c>
      <c r="S1806" s="1" t="s">
        <v>1843</v>
      </c>
      <c r="T1806" s="4" t="str">
        <f t="shared" si="5"/>
        <v>Cookie</v>
      </c>
      <c r="U1806" s="4" t="str">
        <f t="shared" si="6"/>
        <v>UNKNOWN</v>
      </c>
      <c r="V1806" s="4" t="str">
        <f t="shared" si="7"/>
        <v>UNKNOWN</v>
      </c>
      <c r="W1806" s="4">
        <f t="shared" ref="W1806:Y1806" si="1813">IF(OR(J1806 = "ERROR", J1806 = ""), "UNKNOWN", J1806)</f>
        <v>2</v>
      </c>
      <c r="X1806" s="4">
        <f t="shared" si="1813"/>
        <v>1</v>
      </c>
      <c r="Y1806" s="4">
        <f t="shared" si="1813"/>
        <v>2</v>
      </c>
      <c r="Z1806" s="7">
        <f t="shared" si="9"/>
        <v>45216</v>
      </c>
    </row>
    <row r="1807">
      <c r="A1807" s="1" t="s">
        <v>1844</v>
      </c>
      <c r="B1807" s="1" t="s">
        <v>22</v>
      </c>
      <c r="C1807" s="1">
        <v>1.0</v>
      </c>
      <c r="D1807" s="1">
        <v>2.0</v>
      </c>
      <c r="E1807" s="1">
        <v>2.0</v>
      </c>
      <c r="F1807" s="1" t="s">
        <v>23</v>
      </c>
      <c r="G1807" s="1" t="s">
        <v>24</v>
      </c>
      <c r="H1807" s="2">
        <v>44967.0</v>
      </c>
      <c r="J1807" s="3">
        <f t="shared" si="2"/>
        <v>1</v>
      </c>
      <c r="K1807" s="4">
        <f t="shared" si="3"/>
        <v>2</v>
      </c>
      <c r="L1807" s="4">
        <f t="shared" si="4"/>
        <v>2</v>
      </c>
      <c r="S1807" s="1" t="s">
        <v>1844</v>
      </c>
      <c r="T1807" s="4" t="str">
        <f t="shared" si="5"/>
        <v>Coffee</v>
      </c>
      <c r="U1807" s="4" t="str">
        <f t="shared" si="6"/>
        <v>Takeaway</v>
      </c>
      <c r="V1807" s="4" t="str">
        <f t="shared" si="7"/>
        <v>Credit Card</v>
      </c>
      <c r="W1807" s="4">
        <f t="shared" ref="W1807:Y1807" si="1814">IF(OR(J1807 = "ERROR", J1807 = ""), "UNKNOWN", J1807)</f>
        <v>1</v>
      </c>
      <c r="X1807" s="4">
        <f t="shared" si="1814"/>
        <v>2</v>
      </c>
      <c r="Y1807" s="4">
        <f t="shared" si="1814"/>
        <v>2</v>
      </c>
      <c r="Z1807" s="5">
        <f t="shared" si="9"/>
        <v>44967</v>
      </c>
    </row>
    <row r="1808">
      <c r="A1808" s="1" t="s">
        <v>1845</v>
      </c>
      <c r="B1808" s="1" t="s">
        <v>44</v>
      </c>
      <c r="C1808" s="1">
        <v>5.0</v>
      </c>
      <c r="D1808" s="1">
        <v>4.0</v>
      </c>
      <c r="E1808" s="1">
        <v>20.0</v>
      </c>
      <c r="F1808" s="1" t="s">
        <v>28</v>
      </c>
      <c r="G1808" s="1" t="s">
        <v>29</v>
      </c>
      <c r="H1808" s="2">
        <v>44927.0</v>
      </c>
      <c r="J1808" s="3">
        <f t="shared" si="2"/>
        <v>5</v>
      </c>
      <c r="K1808" s="4">
        <f t="shared" si="3"/>
        <v>4</v>
      </c>
      <c r="L1808" s="4">
        <f t="shared" si="4"/>
        <v>20</v>
      </c>
      <c r="S1808" s="1" t="s">
        <v>1845</v>
      </c>
      <c r="T1808" s="4" t="str">
        <f t="shared" si="5"/>
        <v>Sandwich</v>
      </c>
      <c r="U1808" s="4" t="str">
        <f t="shared" si="6"/>
        <v>In-store</v>
      </c>
      <c r="V1808" s="4" t="str">
        <f t="shared" si="7"/>
        <v>Cash</v>
      </c>
      <c r="W1808" s="4">
        <f t="shared" ref="W1808:Y1808" si="1815">IF(OR(J1808 = "ERROR", J1808 = ""), "UNKNOWN", J1808)</f>
        <v>5</v>
      </c>
      <c r="X1808" s="4">
        <f t="shared" si="1815"/>
        <v>4</v>
      </c>
      <c r="Y1808" s="4">
        <f t="shared" si="1815"/>
        <v>20</v>
      </c>
      <c r="Z1808" s="5">
        <f t="shared" si="9"/>
        <v>44927</v>
      </c>
    </row>
    <row r="1809">
      <c r="A1809" s="1" t="s">
        <v>1846</v>
      </c>
      <c r="B1809" s="1" t="s">
        <v>27</v>
      </c>
      <c r="C1809" s="1">
        <v>4.0</v>
      </c>
      <c r="D1809" s="1">
        <v>3.0</v>
      </c>
      <c r="E1809" s="1">
        <v>12.0</v>
      </c>
      <c r="F1809" s="1" t="s">
        <v>28</v>
      </c>
      <c r="G1809" s="1" t="s">
        <v>29</v>
      </c>
      <c r="H1809" s="2">
        <v>45124.0</v>
      </c>
      <c r="J1809" s="3">
        <f t="shared" si="2"/>
        <v>4</v>
      </c>
      <c r="K1809" s="4">
        <f t="shared" si="3"/>
        <v>3</v>
      </c>
      <c r="L1809" s="4">
        <f t="shared" si="4"/>
        <v>12</v>
      </c>
      <c r="S1809" s="1" t="s">
        <v>1846</v>
      </c>
      <c r="T1809" s="4" t="str">
        <f t="shared" si="5"/>
        <v>Cake</v>
      </c>
      <c r="U1809" s="4" t="str">
        <f t="shared" si="6"/>
        <v>In-store</v>
      </c>
      <c r="V1809" s="4" t="str">
        <f t="shared" si="7"/>
        <v>Cash</v>
      </c>
      <c r="W1809" s="4">
        <f t="shared" ref="W1809:Y1809" si="1816">IF(OR(J1809 = "ERROR", J1809 = ""), "UNKNOWN", J1809)</f>
        <v>4</v>
      </c>
      <c r="X1809" s="4">
        <f t="shared" si="1816"/>
        <v>3</v>
      </c>
      <c r="Y1809" s="4">
        <f t="shared" si="1816"/>
        <v>12</v>
      </c>
      <c r="Z1809" s="5">
        <f t="shared" si="9"/>
        <v>45124</v>
      </c>
    </row>
    <row r="1810">
      <c r="A1810" s="1" t="s">
        <v>1847</v>
      </c>
      <c r="C1810" s="1">
        <v>4.0</v>
      </c>
      <c r="D1810" s="1">
        <v>2.0</v>
      </c>
      <c r="E1810" s="1">
        <v>8.0</v>
      </c>
      <c r="F1810" s="1" t="s">
        <v>28</v>
      </c>
      <c r="G1810" s="1" t="s">
        <v>24</v>
      </c>
      <c r="H1810" s="2">
        <v>45015.0</v>
      </c>
      <c r="J1810" s="3">
        <f t="shared" si="2"/>
        <v>4</v>
      </c>
      <c r="K1810" s="4">
        <f t="shared" si="3"/>
        <v>2</v>
      </c>
      <c r="L1810" s="4">
        <f t="shared" si="4"/>
        <v>8</v>
      </c>
      <c r="S1810" s="1" t="s">
        <v>1847</v>
      </c>
      <c r="T1810" s="4" t="str">
        <f t="shared" si="5"/>
        <v>UNKNOWN</v>
      </c>
      <c r="U1810" s="4" t="str">
        <f t="shared" si="6"/>
        <v>Takeaway</v>
      </c>
      <c r="V1810" s="4" t="str">
        <f t="shared" si="7"/>
        <v>Cash</v>
      </c>
      <c r="W1810" s="4">
        <f t="shared" ref="W1810:Y1810" si="1817">IF(OR(J1810 = "ERROR", J1810 = ""), "UNKNOWN", J1810)</f>
        <v>4</v>
      </c>
      <c r="X1810" s="4">
        <f t="shared" si="1817"/>
        <v>2</v>
      </c>
      <c r="Y1810" s="4">
        <f t="shared" si="1817"/>
        <v>8</v>
      </c>
      <c r="Z1810" s="5">
        <f t="shared" si="9"/>
        <v>45015</v>
      </c>
    </row>
    <row r="1811">
      <c r="A1811" s="1" t="s">
        <v>1848</v>
      </c>
      <c r="B1811" s="1" t="s">
        <v>44</v>
      </c>
      <c r="C1811" s="1">
        <v>1.0</v>
      </c>
      <c r="D1811" s="1">
        <v>4.0</v>
      </c>
      <c r="E1811" s="1">
        <v>4.0</v>
      </c>
      <c r="F1811" s="1" t="s">
        <v>28</v>
      </c>
      <c r="G1811" s="1" t="s">
        <v>30</v>
      </c>
      <c r="H1811" s="2">
        <v>45096.0</v>
      </c>
      <c r="J1811" s="3">
        <f t="shared" si="2"/>
        <v>1</v>
      </c>
      <c r="K1811" s="4">
        <f t="shared" si="3"/>
        <v>4</v>
      </c>
      <c r="L1811" s="4">
        <f t="shared" si="4"/>
        <v>4</v>
      </c>
      <c r="S1811" s="1" t="s">
        <v>1848</v>
      </c>
      <c r="T1811" s="4" t="str">
        <f t="shared" si="5"/>
        <v>Sandwich</v>
      </c>
      <c r="U1811" s="4" t="str">
        <f t="shared" si="6"/>
        <v>UNKNOWN</v>
      </c>
      <c r="V1811" s="4" t="str">
        <f t="shared" si="7"/>
        <v>Cash</v>
      </c>
      <c r="W1811" s="4">
        <f t="shared" ref="W1811:Y1811" si="1818">IF(OR(J1811 = "ERROR", J1811 = ""), "UNKNOWN", J1811)</f>
        <v>1</v>
      </c>
      <c r="X1811" s="4">
        <f t="shared" si="1818"/>
        <v>4</v>
      </c>
      <c r="Y1811" s="4">
        <f t="shared" si="1818"/>
        <v>4</v>
      </c>
      <c r="Z1811" s="5">
        <f t="shared" si="9"/>
        <v>45096</v>
      </c>
    </row>
    <row r="1812">
      <c r="A1812" s="1" t="s">
        <v>1849</v>
      </c>
      <c r="B1812" s="1" t="s">
        <v>32</v>
      </c>
      <c r="C1812" s="1">
        <v>2.0</v>
      </c>
      <c r="D1812" s="1">
        <v>1.0</v>
      </c>
      <c r="E1812" s="1">
        <v>2.0</v>
      </c>
      <c r="F1812" s="1" t="s">
        <v>39</v>
      </c>
      <c r="G1812" s="1" t="s">
        <v>24</v>
      </c>
      <c r="H1812" s="2">
        <v>45189.0</v>
      </c>
      <c r="J1812" s="3">
        <f t="shared" si="2"/>
        <v>2</v>
      </c>
      <c r="K1812" s="4">
        <f t="shared" si="3"/>
        <v>1</v>
      </c>
      <c r="L1812" s="4">
        <f t="shared" si="4"/>
        <v>2</v>
      </c>
      <c r="S1812" s="1" t="s">
        <v>1849</v>
      </c>
      <c r="T1812" s="4" t="str">
        <f t="shared" si="5"/>
        <v>Cookie</v>
      </c>
      <c r="U1812" s="4" t="str">
        <f t="shared" si="6"/>
        <v>Takeaway</v>
      </c>
      <c r="V1812" s="4" t="str">
        <f t="shared" si="7"/>
        <v>Digital Wallet</v>
      </c>
      <c r="W1812" s="4">
        <f t="shared" ref="W1812:Y1812" si="1819">IF(OR(J1812 = "ERROR", J1812 = ""), "UNKNOWN", J1812)</f>
        <v>2</v>
      </c>
      <c r="X1812" s="4">
        <f t="shared" si="1819"/>
        <v>1</v>
      </c>
      <c r="Y1812" s="4">
        <f t="shared" si="1819"/>
        <v>2</v>
      </c>
      <c r="Z1812" s="5">
        <f t="shared" si="9"/>
        <v>45189</v>
      </c>
    </row>
    <row r="1813">
      <c r="A1813" s="1" t="s">
        <v>1850</v>
      </c>
      <c r="B1813" s="1" t="s">
        <v>81</v>
      </c>
      <c r="C1813" s="1" t="s">
        <v>30</v>
      </c>
      <c r="D1813" s="1">
        <v>1.5</v>
      </c>
      <c r="E1813" s="1">
        <v>3.0</v>
      </c>
      <c r="F1813" s="1" t="s">
        <v>39</v>
      </c>
      <c r="G1813" s="1" t="s">
        <v>29</v>
      </c>
      <c r="H1813" s="2">
        <v>44978.0</v>
      </c>
      <c r="J1813" s="3">
        <f t="shared" si="2"/>
        <v>2</v>
      </c>
      <c r="K1813" s="4">
        <f t="shared" si="3"/>
        <v>1.5</v>
      </c>
      <c r="L1813" s="4">
        <f t="shared" si="4"/>
        <v>3</v>
      </c>
      <c r="S1813" s="1" t="s">
        <v>1850</v>
      </c>
      <c r="T1813" s="4" t="str">
        <f t="shared" si="5"/>
        <v>Tea</v>
      </c>
      <c r="U1813" s="4" t="str">
        <f t="shared" si="6"/>
        <v>In-store</v>
      </c>
      <c r="V1813" s="4" t="str">
        <f t="shared" si="7"/>
        <v>Digital Wallet</v>
      </c>
      <c r="W1813" s="4">
        <f t="shared" ref="W1813:Y1813" si="1820">IF(OR(J1813 = "ERROR", J1813 = ""), "UNKNOWN", J1813)</f>
        <v>2</v>
      </c>
      <c r="X1813" s="4">
        <f t="shared" si="1820"/>
        <v>1.5</v>
      </c>
      <c r="Y1813" s="4">
        <f t="shared" si="1820"/>
        <v>3</v>
      </c>
      <c r="Z1813" s="5">
        <f t="shared" si="9"/>
        <v>44978</v>
      </c>
    </row>
    <row r="1814">
      <c r="A1814" s="1" t="s">
        <v>1851</v>
      </c>
      <c r="B1814" s="1" t="s">
        <v>41</v>
      </c>
      <c r="C1814" s="1">
        <v>3.0</v>
      </c>
      <c r="D1814" s="1">
        <v>4.0</v>
      </c>
      <c r="E1814" s="1">
        <v>12.0</v>
      </c>
      <c r="F1814" s="1" t="s">
        <v>23</v>
      </c>
      <c r="G1814" s="1" t="s">
        <v>29</v>
      </c>
      <c r="H1814" s="2">
        <v>45203.0</v>
      </c>
      <c r="J1814" s="3">
        <f t="shared" si="2"/>
        <v>3</v>
      </c>
      <c r="K1814" s="4">
        <f t="shared" si="3"/>
        <v>4</v>
      </c>
      <c r="L1814" s="4">
        <f t="shared" si="4"/>
        <v>12</v>
      </c>
      <c r="S1814" s="1" t="s">
        <v>1851</v>
      </c>
      <c r="T1814" s="4" t="str">
        <f t="shared" si="5"/>
        <v>Smoothie</v>
      </c>
      <c r="U1814" s="4" t="str">
        <f t="shared" si="6"/>
        <v>In-store</v>
      </c>
      <c r="V1814" s="4" t="str">
        <f t="shared" si="7"/>
        <v>Credit Card</v>
      </c>
      <c r="W1814" s="4">
        <f t="shared" ref="W1814:Y1814" si="1821">IF(OR(J1814 = "ERROR", J1814 = ""), "UNKNOWN", J1814)</f>
        <v>3</v>
      </c>
      <c r="X1814" s="4">
        <f t="shared" si="1821"/>
        <v>4</v>
      </c>
      <c r="Y1814" s="4">
        <f t="shared" si="1821"/>
        <v>12</v>
      </c>
      <c r="Z1814" s="5">
        <f t="shared" si="9"/>
        <v>45203</v>
      </c>
    </row>
    <row r="1815">
      <c r="A1815" s="1" t="s">
        <v>1852</v>
      </c>
      <c r="B1815" s="1" t="s">
        <v>27</v>
      </c>
      <c r="C1815" s="1">
        <v>5.0</v>
      </c>
      <c r="D1815" s="1">
        <v>3.0</v>
      </c>
      <c r="E1815" s="1">
        <v>15.0</v>
      </c>
      <c r="F1815" s="1" t="s">
        <v>28</v>
      </c>
      <c r="H1815" s="2">
        <v>45188.0</v>
      </c>
      <c r="J1815" s="3">
        <f t="shared" si="2"/>
        <v>5</v>
      </c>
      <c r="K1815" s="4">
        <f t="shared" si="3"/>
        <v>3</v>
      </c>
      <c r="L1815" s="4">
        <f t="shared" si="4"/>
        <v>15</v>
      </c>
      <c r="S1815" s="1" t="s">
        <v>1852</v>
      </c>
      <c r="T1815" s="4" t="str">
        <f t="shared" si="5"/>
        <v>Cake</v>
      </c>
      <c r="U1815" s="4" t="str">
        <f t="shared" si="6"/>
        <v>UNKNOWN</v>
      </c>
      <c r="V1815" s="4" t="str">
        <f t="shared" si="7"/>
        <v>Cash</v>
      </c>
      <c r="W1815" s="4">
        <f t="shared" ref="W1815:Y1815" si="1822">IF(OR(J1815 = "ERROR", J1815 = ""), "UNKNOWN", J1815)</f>
        <v>5</v>
      </c>
      <c r="X1815" s="4">
        <f t="shared" si="1822"/>
        <v>3</v>
      </c>
      <c r="Y1815" s="4">
        <f t="shared" si="1822"/>
        <v>15</v>
      </c>
      <c r="Z1815" s="5">
        <f t="shared" si="9"/>
        <v>45188</v>
      </c>
    </row>
    <row r="1816">
      <c r="A1816" s="1" t="s">
        <v>1853</v>
      </c>
      <c r="B1816" s="1" t="s">
        <v>36</v>
      </c>
      <c r="C1816" s="1">
        <v>5.0</v>
      </c>
      <c r="D1816" s="1">
        <v>5.0</v>
      </c>
      <c r="E1816" s="1">
        <v>25.0</v>
      </c>
      <c r="F1816" s="1" t="s">
        <v>23</v>
      </c>
      <c r="G1816" s="1" t="s">
        <v>29</v>
      </c>
      <c r="H1816" s="2">
        <v>45268.0</v>
      </c>
      <c r="J1816" s="3">
        <f t="shared" si="2"/>
        <v>5</v>
      </c>
      <c r="K1816" s="4">
        <f t="shared" si="3"/>
        <v>5</v>
      </c>
      <c r="L1816" s="4">
        <f t="shared" si="4"/>
        <v>25</v>
      </c>
      <c r="S1816" s="1" t="s">
        <v>1853</v>
      </c>
      <c r="T1816" s="4" t="str">
        <f t="shared" si="5"/>
        <v>Salad</v>
      </c>
      <c r="U1816" s="4" t="str">
        <f t="shared" si="6"/>
        <v>In-store</v>
      </c>
      <c r="V1816" s="4" t="str">
        <f t="shared" si="7"/>
        <v>Credit Card</v>
      </c>
      <c r="W1816" s="4">
        <f t="shared" ref="W1816:Y1816" si="1823">IF(OR(J1816 = "ERROR", J1816 = ""), "UNKNOWN", J1816)</f>
        <v>5</v>
      </c>
      <c r="X1816" s="4">
        <f t="shared" si="1823"/>
        <v>5</v>
      </c>
      <c r="Y1816" s="4">
        <f t="shared" si="1823"/>
        <v>25</v>
      </c>
      <c r="Z1816" s="5">
        <f t="shared" si="9"/>
        <v>45268</v>
      </c>
    </row>
    <row r="1817">
      <c r="A1817" s="1" t="s">
        <v>1854</v>
      </c>
      <c r="B1817" s="1" t="s">
        <v>41</v>
      </c>
      <c r="C1817" s="1">
        <v>3.0</v>
      </c>
      <c r="D1817" s="1">
        <v>4.0</v>
      </c>
      <c r="E1817" s="1">
        <v>12.0</v>
      </c>
      <c r="F1817" s="1" t="s">
        <v>39</v>
      </c>
      <c r="G1817" s="1" t="s">
        <v>29</v>
      </c>
      <c r="H1817" s="2">
        <v>45180.0</v>
      </c>
      <c r="J1817" s="3">
        <f t="shared" si="2"/>
        <v>3</v>
      </c>
      <c r="K1817" s="4">
        <f t="shared" si="3"/>
        <v>4</v>
      </c>
      <c r="L1817" s="4">
        <f t="shared" si="4"/>
        <v>12</v>
      </c>
      <c r="S1817" s="1" t="s">
        <v>1854</v>
      </c>
      <c r="T1817" s="4" t="str">
        <f t="shared" si="5"/>
        <v>Smoothie</v>
      </c>
      <c r="U1817" s="4" t="str">
        <f t="shared" si="6"/>
        <v>In-store</v>
      </c>
      <c r="V1817" s="4" t="str">
        <f t="shared" si="7"/>
        <v>Digital Wallet</v>
      </c>
      <c r="W1817" s="4">
        <f t="shared" ref="W1817:Y1817" si="1824">IF(OR(J1817 = "ERROR", J1817 = ""), "UNKNOWN", J1817)</f>
        <v>3</v>
      </c>
      <c r="X1817" s="4">
        <f t="shared" si="1824"/>
        <v>4</v>
      </c>
      <c r="Y1817" s="4">
        <f t="shared" si="1824"/>
        <v>12</v>
      </c>
      <c r="Z1817" s="5">
        <f t="shared" si="9"/>
        <v>45180</v>
      </c>
    </row>
    <row r="1818">
      <c r="A1818" s="1" t="s">
        <v>1855</v>
      </c>
      <c r="B1818" s="1" t="s">
        <v>41</v>
      </c>
      <c r="C1818" s="1">
        <v>1.0</v>
      </c>
      <c r="D1818" s="1">
        <v>4.0</v>
      </c>
      <c r="E1818" s="1">
        <v>4.0</v>
      </c>
      <c r="G1818" s="1" t="s">
        <v>29</v>
      </c>
      <c r="H1818" s="2">
        <v>45048.0</v>
      </c>
      <c r="J1818" s="3">
        <f t="shared" si="2"/>
        <v>1</v>
      </c>
      <c r="K1818" s="4">
        <f t="shared" si="3"/>
        <v>4</v>
      </c>
      <c r="L1818" s="4">
        <f t="shared" si="4"/>
        <v>4</v>
      </c>
      <c r="S1818" s="1" t="s">
        <v>1855</v>
      </c>
      <c r="T1818" s="4" t="str">
        <f t="shared" si="5"/>
        <v>Smoothie</v>
      </c>
      <c r="U1818" s="4" t="str">
        <f t="shared" si="6"/>
        <v>In-store</v>
      </c>
      <c r="V1818" s="4" t="str">
        <f t="shared" si="7"/>
        <v>UNKNOWN</v>
      </c>
      <c r="W1818" s="4">
        <f t="shared" ref="W1818:Y1818" si="1825">IF(OR(J1818 = "ERROR", J1818 = ""), "UNKNOWN", J1818)</f>
        <v>1</v>
      </c>
      <c r="X1818" s="4">
        <f t="shared" si="1825"/>
        <v>4</v>
      </c>
      <c r="Y1818" s="4">
        <f t="shared" si="1825"/>
        <v>4</v>
      </c>
      <c r="Z1818" s="5">
        <f t="shared" si="9"/>
        <v>45048</v>
      </c>
    </row>
    <row r="1819">
      <c r="A1819" s="1" t="s">
        <v>1856</v>
      </c>
      <c r="B1819" s="1" t="s">
        <v>41</v>
      </c>
      <c r="C1819" s="1">
        <v>4.0</v>
      </c>
      <c r="D1819" s="1">
        <v>4.0</v>
      </c>
      <c r="F1819" s="1" t="s">
        <v>23</v>
      </c>
      <c r="H1819" s="2">
        <v>44967.0</v>
      </c>
      <c r="J1819" s="3">
        <f t="shared" si="2"/>
        <v>4</v>
      </c>
      <c r="K1819" s="4">
        <f t="shared" si="3"/>
        <v>4</v>
      </c>
      <c r="L1819" s="4">
        <f t="shared" si="4"/>
        <v>16</v>
      </c>
      <c r="S1819" s="1" t="s">
        <v>1856</v>
      </c>
      <c r="T1819" s="4" t="str">
        <f t="shared" si="5"/>
        <v>Smoothie</v>
      </c>
      <c r="U1819" s="4" t="str">
        <f t="shared" si="6"/>
        <v>UNKNOWN</v>
      </c>
      <c r="V1819" s="4" t="str">
        <f t="shared" si="7"/>
        <v>Credit Card</v>
      </c>
      <c r="W1819" s="4">
        <f t="shared" ref="W1819:Y1819" si="1826">IF(OR(J1819 = "ERROR", J1819 = ""), "UNKNOWN", J1819)</f>
        <v>4</v>
      </c>
      <c r="X1819" s="4">
        <f t="shared" si="1826"/>
        <v>4</v>
      </c>
      <c r="Y1819" s="4">
        <f t="shared" si="1826"/>
        <v>16</v>
      </c>
      <c r="Z1819" s="5">
        <f t="shared" si="9"/>
        <v>44967</v>
      </c>
    </row>
    <row r="1820">
      <c r="A1820" s="1" t="s">
        <v>1857</v>
      </c>
      <c r="B1820" s="1" t="s">
        <v>27</v>
      </c>
      <c r="C1820" s="1">
        <v>5.0</v>
      </c>
      <c r="D1820" s="1">
        <v>3.0</v>
      </c>
      <c r="E1820" s="1">
        <v>15.0</v>
      </c>
      <c r="F1820" s="1" t="s">
        <v>39</v>
      </c>
      <c r="G1820" s="1" t="s">
        <v>29</v>
      </c>
      <c r="H1820" s="2">
        <v>45036.0</v>
      </c>
      <c r="J1820" s="3">
        <f t="shared" si="2"/>
        <v>5</v>
      </c>
      <c r="K1820" s="4">
        <f t="shared" si="3"/>
        <v>3</v>
      </c>
      <c r="L1820" s="4">
        <f t="shared" si="4"/>
        <v>15</v>
      </c>
      <c r="S1820" s="1" t="s">
        <v>1857</v>
      </c>
      <c r="T1820" s="4" t="str">
        <f t="shared" si="5"/>
        <v>Cake</v>
      </c>
      <c r="U1820" s="4" t="str">
        <f t="shared" si="6"/>
        <v>In-store</v>
      </c>
      <c r="V1820" s="4" t="str">
        <f t="shared" si="7"/>
        <v>Digital Wallet</v>
      </c>
      <c r="W1820" s="4">
        <f t="shared" ref="W1820:Y1820" si="1827">IF(OR(J1820 = "ERROR", J1820 = ""), "UNKNOWN", J1820)</f>
        <v>5</v>
      </c>
      <c r="X1820" s="4">
        <f t="shared" si="1827"/>
        <v>3</v>
      </c>
      <c r="Y1820" s="4">
        <f t="shared" si="1827"/>
        <v>15</v>
      </c>
      <c r="Z1820" s="5">
        <f t="shared" si="9"/>
        <v>45036</v>
      </c>
    </row>
    <row r="1821">
      <c r="A1821" s="1" t="s">
        <v>1858</v>
      </c>
      <c r="B1821" s="1" t="s">
        <v>27</v>
      </c>
      <c r="C1821" s="1">
        <v>5.0</v>
      </c>
      <c r="D1821" s="1">
        <v>3.0</v>
      </c>
      <c r="E1821" s="1">
        <v>15.0</v>
      </c>
      <c r="F1821" s="1" t="s">
        <v>28</v>
      </c>
      <c r="H1821" s="2">
        <v>45112.0</v>
      </c>
      <c r="J1821" s="3">
        <f t="shared" si="2"/>
        <v>5</v>
      </c>
      <c r="K1821" s="4">
        <f t="shared" si="3"/>
        <v>3</v>
      </c>
      <c r="L1821" s="4">
        <f t="shared" si="4"/>
        <v>15</v>
      </c>
      <c r="S1821" s="1" t="s">
        <v>1858</v>
      </c>
      <c r="T1821" s="4" t="str">
        <f t="shared" si="5"/>
        <v>Cake</v>
      </c>
      <c r="U1821" s="4" t="str">
        <f t="shared" si="6"/>
        <v>UNKNOWN</v>
      </c>
      <c r="V1821" s="4" t="str">
        <f t="shared" si="7"/>
        <v>Cash</v>
      </c>
      <c r="W1821" s="4">
        <f t="shared" ref="W1821:Y1821" si="1828">IF(OR(J1821 = "ERROR", J1821 = ""), "UNKNOWN", J1821)</f>
        <v>5</v>
      </c>
      <c r="X1821" s="4">
        <f t="shared" si="1828"/>
        <v>3</v>
      </c>
      <c r="Y1821" s="4">
        <f t="shared" si="1828"/>
        <v>15</v>
      </c>
      <c r="Z1821" s="5">
        <f t="shared" si="9"/>
        <v>45112</v>
      </c>
    </row>
    <row r="1822">
      <c r="A1822" s="1" t="s">
        <v>1859</v>
      </c>
      <c r="B1822" s="1" t="s">
        <v>55</v>
      </c>
      <c r="C1822" s="1">
        <v>3.0</v>
      </c>
      <c r="D1822" s="1">
        <v>3.0</v>
      </c>
      <c r="E1822" s="1">
        <v>9.0</v>
      </c>
      <c r="F1822" s="1" t="s">
        <v>23</v>
      </c>
      <c r="H1822" s="2">
        <v>45138.0</v>
      </c>
      <c r="J1822" s="3">
        <f t="shared" si="2"/>
        <v>3</v>
      </c>
      <c r="K1822" s="4">
        <f t="shared" si="3"/>
        <v>3</v>
      </c>
      <c r="L1822" s="4">
        <f t="shared" si="4"/>
        <v>9</v>
      </c>
      <c r="S1822" s="1" t="s">
        <v>1859</v>
      </c>
      <c r="T1822" s="4" t="str">
        <f t="shared" si="5"/>
        <v>Juice</v>
      </c>
      <c r="U1822" s="4" t="str">
        <f t="shared" si="6"/>
        <v>UNKNOWN</v>
      </c>
      <c r="V1822" s="4" t="str">
        <f t="shared" si="7"/>
        <v>Credit Card</v>
      </c>
      <c r="W1822" s="4">
        <f t="shared" ref="W1822:Y1822" si="1829">IF(OR(J1822 = "ERROR", J1822 = ""), "UNKNOWN", J1822)</f>
        <v>3</v>
      </c>
      <c r="X1822" s="4">
        <f t="shared" si="1829"/>
        <v>3</v>
      </c>
      <c r="Y1822" s="4">
        <f t="shared" si="1829"/>
        <v>9</v>
      </c>
      <c r="Z1822" s="5">
        <f t="shared" si="9"/>
        <v>45138</v>
      </c>
    </row>
    <row r="1823">
      <c r="A1823" s="1" t="s">
        <v>1860</v>
      </c>
      <c r="B1823" s="1" t="s">
        <v>27</v>
      </c>
      <c r="D1823" s="1">
        <v>3.0</v>
      </c>
      <c r="E1823" s="1">
        <v>9.0</v>
      </c>
      <c r="F1823" s="1" t="s">
        <v>28</v>
      </c>
      <c r="G1823" s="1" t="s">
        <v>25</v>
      </c>
      <c r="H1823" s="2">
        <v>45263.0</v>
      </c>
      <c r="J1823" s="3">
        <f t="shared" si="2"/>
        <v>3</v>
      </c>
      <c r="K1823" s="4">
        <f t="shared" si="3"/>
        <v>3</v>
      </c>
      <c r="L1823" s="4">
        <f t="shared" si="4"/>
        <v>9</v>
      </c>
      <c r="S1823" s="1" t="s">
        <v>1860</v>
      </c>
      <c r="T1823" s="4" t="str">
        <f t="shared" si="5"/>
        <v>Cake</v>
      </c>
      <c r="U1823" s="4" t="str">
        <f t="shared" si="6"/>
        <v>UNKNOWN</v>
      </c>
      <c r="V1823" s="4" t="str">
        <f t="shared" si="7"/>
        <v>Cash</v>
      </c>
      <c r="W1823" s="4">
        <f t="shared" ref="W1823:Y1823" si="1830">IF(OR(J1823 = "ERROR", J1823 = ""), "UNKNOWN", J1823)</f>
        <v>3</v>
      </c>
      <c r="X1823" s="4">
        <f t="shared" si="1830"/>
        <v>3</v>
      </c>
      <c r="Y1823" s="4">
        <f t="shared" si="1830"/>
        <v>9</v>
      </c>
      <c r="Z1823" s="5">
        <f t="shared" si="9"/>
        <v>45263</v>
      </c>
    </row>
    <row r="1824">
      <c r="A1824" s="1" t="s">
        <v>1861</v>
      </c>
      <c r="B1824" s="1" t="s">
        <v>44</v>
      </c>
      <c r="C1824" s="1">
        <v>1.0</v>
      </c>
      <c r="D1824" s="1">
        <v>4.0</v>
      </c>
      <c r="E1824" s="1">
        <v>4.0</v>
      </c>
      <c r="F1824" s="1" t="s">
        <v>23</v>
      </c>
      <c r="H1824" s="2">
        <v>45066.0</v>
      </c>
      <c r="J1824" s="3">
        <f t="shared" si="2"/>
        <v>1</v>
      </c>
      <c r="K1824" s="4">
        <f t="shared" si="3"/>
        <v>4</v>
      </c>
      <c r="L1824" s="4">
        <f t="shared" si="4"/>
        <v>4</v>
      </c>
      <c r="S1824" s="1" t="s">
        <v>1861</v>
      </c>
      <c r="T1824" s="4" t="str">
        <f t="shared" si="5"/>
        <v>Sandwich</v>
      </c>
      <c r="U1824" s="4" t="str">
        <f t="shared" si="6"/>
        <v>UNKNOWN</v>
      </c>
      <c r="V1824" s="4" t="str">
        <f t="shared" si="7"/>
        <v>Credit Card</v>
      </c>
      <c r="W1824" s="4">
        <f t="shared" ref="W1824:Y1824" si="1831">IF(OR(J1824 = "ERROR", J1824 = ""), "UNKNOWN", J1824)</f>
        <v>1</v>
      </c>
      <c r="X1824" s="4">
        <f t="shared" si="1831"/>
        <v>4</v>
      </c>
      <c r="Y1824" s="4">
        <f t="shared" si="1831"/>
        <v>4</v>
      </c>
      <c r="Z1824" s="5">
        <f t="shared" si="9"/>
        <v>45066</v>
      </c>
    </row>
    <row r="1825">
      <c r="A1825" s="1" t="s">
        <v>1862</v>
      </c>
      <c r="B1825" s="1" t="s">
        <v>41</v>
      </c>
      <c r="C1825" s="1">
        <v>5.0</v>
      </c>
      <c r="D1825" s="1">
        <v>4.0</v>
      </c>
      <c r="E1825" s="1">
        <v>20.0</v>
      </c>
      <c r="F1825" s="1" t="s">
        <v>23</v>
      </c>
      <c r="G1825" s="1" t="s">
        <v>24</v>
      </c>
      <c r="H1825" s="2">
        <v>45020.0</v>
      </c>
      <c r="J1825" s="3">
        <f t="shared" si="2"/>
        <v>5</v>
      </c>
      <c r="K1825" s="4">
        <f t="shared" si="3"/>
        <v>4</v>
      </c>
      <c r="L1825" s="4">
        <f t="shared" si="4"/>
        <v>20</v>
      </c>
      <c r="S1825" s="1" t="s">
        <v>1862</v>
      </c>
      <c r="T1825" s="4" t="str">
        <f t="shared" si="5"/>
        <v>Smoothie</v>
      </c>
      <c r="U1825" s="4" t="str">
        <f t="shared" si="6"/>
        <v>Takeaway</v>
      </c>
      <c r="V1825" s="4" t="str">
        <f t="shared" si="7"/>
        <v>Credit Card</v>
      </c>
      <c r="W1825" s="4">
        <f t="shared" ref="W1825:Y1825" si="1832">IF(OR(J1825 = "ERROR", J1825 = ""), "UNKNOWN", J1825)</f>
        <v>5</v>
      </c>
      <c r="X1825" s="4">
        <f t="shared" si="1832"/>
        <v>4</v>
      </c>
      <c r="Y1825" s="4">
        <f t="shared" si="1832"/>
        <v>20</v>
      </c>
      <c r="Z1825" s="5">
        <f t="shared" si="9"/>
        <v>45020</v>
      </c>
    </row>
    <row r="1826">
      <c r="A1826" s="1" t="s">
        <v>1863</v>
      </c>
      <c r="B1826" s="1" t="s">
        <v>41</v>
      </c>
      <c r="C1826" s="1" t="s">
        <v>25</v>
      </c>
      <c r="D1826" s="1">
        <v>4.0</v>
      </c>
      <c r="E1826" s="1">
        <v>8.0</v>
      </c>
      <c r="G1826" s="1" t="s">
        <v>24</v>
      </c>
      <c r="H1826" s="1" t="s">
        <v>30</v>
      </c>
      <c r="J1826" s="3">
        <f t="shared" si="2"/>
        <v>2</v>
      </c>
      <c r="K1826" s="4">
        <f t="shared" si="3"/>
        <v>4</v>
      </c>
      <c r="L1826" s="4">
        <f t="shared" si="4"/>
        <v>8</v>
      </c>
      <c r="S1826" s="1" t="s">
        <v>1863</v>
      </c>
      <c r="T1826" s="4" t="str">
        <f t="shared" si="5"/>
        <v>Smoothie</v>
      </c>
      <c r="U1826" s="4" t="str">
        <f t="shared" si="6"/>
        <v>Takeaway</v>
      </c>
      <c r="V1826" s="4" t="str">
        <f t="shared" si="7"/>
        <v>UNKNOWN</v>
      </c>
      <c r="W1826" s="4">
        <f t="shared" ref="W1826:Y1826" si="1833">IF(OR(J1826 = "ERROR", J1826 = ""), "UNKNOWN", J1826)</f>
        <v>2</v>
      </c>
      <c r="X1826" s="4">
        <f t="shared" si="1833"/>
        <v>4</v>
      </c>
      <c r="Y1826" s="4">
        <f t="shared" si="1833"/>
        <v>8</v>
      </c>
      <c r="Z1826" s="4" t="str">
        <f t="shared" si="9"/>
        <v>UNKNOWN</v>
      </c>
    </row>
    <row r="1827">
      <c r="A1827" s="1" t="s">
        <v>1864</v>
      </c>
      <c r="B1827" s="1" t="s">
        <v>22</v>
      </c>
      <c r="C1827" s="1">
        <v>3.0</v>
      </c>
      <c r="D1827" s="1">
        <v>2.0</v>
      </c>
      <c r="E1827" s="1">
        <v>6.0</v>
      </c>
      <c r="H1827" s="2">
        <v>45060.0</v>
      </c>
      <c r="J1827" s="3">
        <f t="shared" si="2"/>
        <v>3</v>
      </c>
      <c r="K1827" s="4">
        <f t="shared" si="3"/>
        <v>2</v>
      </c>
      <c r="L1827" s="4">
        <f t="shared" si="4"/>
        <v>6</v>
      </c>
      <c r="S1827" s="1" t="s">
        <v>1864</v>
      </c>
      <c r="T1827" s="4" t="str">
        <f t="shared" si="5"/>
        <v>Coffee</v>
      </c>
      <c r="U1827" s="4" t="str">
        <f t="shared" si="6"/>
        <v>UNKNOWN</v>
      </c>
      <c r="V1827" s="4" t="str">
        <f t="shared" si="7"/>
        <v>UNKNOWN</v>
      </c>
      <c r="W1827" s="4">
        <f t="shared" ref="W1827:Y1827" si="1834">IF(OR(J1827 = "ERROR", J1827 = ""), "UNKNOWN", J1827)</f>
        <v>3</v>
      </c>
      <c r="X1827" s="4">
        <f t="shared" si="1834"/>
        <v>2</v>
      </c>
      <c r="Y1827" s="4">
        <f t="shared" si="1834"/>
        <v>6</v>
      </c>
      <c r="Z1827" s="5">
        <f t="shared" si="9"/>
        <v>45060</v>
      </c>
    </row>
    <row r="1828">
      <c r="A1828" s="1" t="s">
        <v>1865</v>
      </c>
      <c r="B1828" s="1" t="s">
        <v>41</v>
      </c>
      <c r="C1828" s="1">
        <v>3.0</v>
      </c>
      <c r="D1828" s="1">
        <v>4.0</v>
      </c>
      <c r="E1828" s="1">
        <v>12.0</v>
      </c>
      <c r="F1828" s="1" t="s">
        <v>28</v>
      </c>
      <c r="G1828" s="1" t="s">
        <v>29</v>
      </c>
      <c r="H1828" s="2">
        <v>45067.0</v>
      </c>
      <c r="J1828" s="3">
        <f t="shared" si="2"/>
        <v>3</v>
      </c>
      <c r="K1828" s="4">
        <f t="shared" si="3"/>
        <v>4</v>
      </c>
      <c r="L1828" s="4">
        <f t="shared" si="4"/>
        <v>12</v>
      </c>
      <c r="S1828" s="1" t="s">
        <v>1865</v>
      </c>
      <c r="T1828" s="4" t="str">
        <f t="shared" si="5"/>
        <v>Smoothie</v>
      </c>
      <c r="U1828" s="4" t="str">
        <f t="shared" si="6"/>
        <v>In-store</v>
      </c>
      <c r="V1828" s="4" t="str">
        <f t="shared" si="7"/>
        <v>Cash</v>
      </c>
      <c r="W1828" s="4">
        <f t="shared" ref="W1828:Y1828" si="1835">IF(OR(J1828 = "ERROR", J1828 = ""), "UNKNOWN", J1828)</f>
        <v>3</v>
      </c>
      <c r="X1828" s="4">
        <f t="shared" si="1835"/>
        <v>4</v>
      </c>
      <c r="Y1828" s="4">
        <f t="shared" si="1835"/>
        <v>12</v>
      </c>
      <c r="Z1828" s="5">
        <f t="shared" si="9"/>
        <v>45067</v>
      </c>
    </row>
    <row r="1829">
      <c r="A1829" s="1" t="s">
        <v>1866</v>
      </c>
      <c r="B1829" s="1" t="s">
        <v>81</v>
      </c>
      <c r="C1829" s="1">
        <v>2.0</v>
      </c>
      <c r="D1829" s="1">
        <v>1.5</v>
      </c>
      <c r="E1829" s="1">
        <v>3.0</v>
      </c>
      <c r="F1829" s="1" t="s">
        <v>23</v>
      </c>
      <c r="G1829" s="1" t="s">
        <v>24</v>
      </c>
      <c r="H1829" s="2">
        <v>45179.0</v>
      </c>
      <c r="J1829" s="3">
        <f t="shared" si="2"/>
        <v>2</v>
      </c>
      <c r="K1829" s="4">
        <f t="shared" si="3"/>
        <v>1.5</v>
      </c>
      <c r="L1829" s="4">
        <f t="shared" si="4"/>
        <v>3</v>
      </c>
      <c r="S1829" s="1" t="s">
        <v>1866</v>
      </c>
      <c r="T1829" s="4" t="str">
        <f t="shared" si="5"/>
        <v>Tea</v>
      </c>
      <c r="U1829" s="4" t="str">
        <f t="shared" si="6"/>
        <v>Takeaway</v>
      </c>
      <c r="V1829" s="4" t="str">
        <f t="shared" si="7"/>
        <v>Credit Card</v>
      </c>
      <c r="W1829" s="4">
        <f t="shared" ref="W1829:Y1829" si="1836">IF(OR(J1829 = "ERROR", J1829 = ""), "UNKNOWN", J1829)</f>
        <v>2</v>
      </c>
      <c r="X1829" s="4">
        <f t="shared" si="1836"/>
        <v>1.5</v>
      </c>
      <c r="Y1829" s="4">
        <f t="shared" si="1836"/>
        <v>3</v>
      </c>
      <c r="Z1829" s="5">
        <f t="shared" si="9"/>
        <v>45179</v>
      </c>
    </row>
    <row r="1830">
      <c r="A1830" s="1" t="s">
        <v>1867</v>
      </c>
      <c r="B1830" s="1" t="s">
        <v>44</v>
      </c>
      <c r="C1830" s="1">
        <v>5.0</v>
      </c>
      <c r="D1830" s="1">
        <v>4.0</v>
      </c>
      <c r="E1830" s="1">
        <v>20.0</v>
      </c>
      <c r="F1830" s="1" t="s">
        <v>28</v>
      </c>
      <c r="G1830" s="1" t="s">
        <v>29</v>
      </c>
      <c r="H1830" s="2">
        <v>45199.0</v>
      </c>
      <c r="J1830" s="3">
        <f t="shared" si="2"/>
        <v>5</v>
      </c>
      <c r="K1830" s="4">
        <f t="shared" si="3"/>
        <v>4</v>
      </c>
      <c r="L1830" s="4">
        <f t="shared" si="4"/>
        <v>20</v>
      </c>
      <c r="S1830" s="1" t="s">
        <v>1867</v>
      </c>
      <c r="T1830" s="4" t="str">
        <f t="shared" si="5"/>
        <v>Sandwich</v>
      </c>
      <c r="U1830" s="4" t="str">
        <f t="shared" si="6"/>
        <v>In-store</v>
      </c>
      <c r="V1830" s="4" t="str">
        <f t="shared" si="7"/>
        <v>Cash</v>
      </c>
      <c r="W1830" s="4">
        <f t="shared" ref="W1830:Y1830" si="1837">IF(OR(J1830 = "ERROR", J1830 = ""), "UNKNOWN", J1830)</f>
        <v>5</v>
      </c>
      <c r="X1830" s="4">
        <f t="shared" si="1837"/>
        <v>4</v>
      </c>
      <c r="Y1830" s="4">
        <f t="shared" si="1837"/>
        <v>20</v>
      </c>
      <c r="Z1830" s="5">
        <f t="shared" si="9"/>
        <v>45199</v>
      </c>
    </row>
    <row r="1831">
      <c r="A1831" s="1" t="s">
        <v>1868</v>
      </c>
      <c r="B1831" s="1" t="s">
        <v>27</v>
      </c>
      <c r="C1831" s="1">
        <v>1.0</v>
      </c>
      <c r="D1831" s="1">
        <v>3.0</v>
      </c>
      <c r="E1831" s="1">
        <v>3.0</v>
      </c>
      <c r="F1831" s="1" t="s">
        <v>28</v>
      </c>
      <c r="H1831" s="6">
        <v>45289.0</v>
      </c>
      <c r="J1831" s="3">
        <f t="shared" si="2"/>
        <v>1</v>
      </c>
      <c r="K1831" s="4">
        <f t="shared" si="3"/>
        <v>3</v>
      </c>
      <c r="L1831" s="4">
        <f t="shared" si="4"/>
        <v>3</v>
      </c>
      <c r="S1831" s="1" t="s">
        <v>1868</v>
      </c>
      <c r="T1831" s="4" t="str">
        <f t="shared" si="5"/>
        <v>Cake</v>
      </c>
      <c r="U1831" s="4" t="str">
        <f t="shared" si="6"/>
        <v>UNKNOWN</v>
      </c>
      <c r="V1831" s="4" t="str">
        <f t="shared" si="7"/>
        <v>Cash</v>
      </c>
      <c r="W1831" s="4">
        <f t="shared" ref="W1831:Y1831" si="1838">IF(OR(J1831 = "ERROR", J1831 = ""), "UNKNOWN", J1831)</f>
        <v>1</v>
      </c>
      <c r="X1831" s="4">
        <f t="shared" si="1838"/>
        <v>3</v>
      </c>
      <c r="Y1831" s="4">
        <f t="shared" si="1838"/>
        <v>3</v>
      </c>
      <c r="Z1831" s="7">
        <f t="shared" si="9"/>
        <v>45289</v>
      </c>
    </row>
    <row r="1832">
      <c r="A1832" s="1" t="s">
        <v>1869</v>
      </c>
      <c r="B1832" s="1" t="s">
        <v>55</v>
      </c>
      <c r="C1832" s="1">
        <v>3.0</v>
      </c>
      <c r="D1832" s="1">
        <v>3.0</v>
      </c>
      <c r="E1832" s="1">
        <v>9.0</v>
      </c>
      <c r="G1832" s="1" t="s">
        <v>29</v>
      </c>
      <c r="H1832" s="2">
        <v>45127.0</v>
      </c>
      <c r="J1832" s="3">
        <f t="shared" si="2"/>
        <v>3</v>
      </c>
      <c r="K1832" s="4">
        <f t="shared" si="3"/>
        <v>3</v>
      </c>
      <c r="L1832" s="4">
        <f t="shared" si="4"/>
        <v>9</v>
      </c>
      <c r="S1832" s="1" t="s">
        <v>1869</v>
      </c>
      <c r="T1832" s="4" t="str">
        <f t="shared" si="5"/>
        <v>Juice</v>
      </c>
      <c r="U1832" s="4" t="str">
        <f t="shared" si="6"/>
        <v>In-store</v>
      </c>
      <c r="V1832" s="4" t="str">
        <f t="shared" si="7"/>
        <v>UNKNOWN</v>
      </c>
      <c r="W1832" s="4">
        <f t="shared" ref="W1832:Y1832" si="1839">IF(OR(J1832 = "ERROR", J1832 = ""), "UNKNOWN", J1832)</f>
        <v>3</v>
      </c>
      <c r="X1832" s="4">
        <f t="shared" si="1839"/>
        <v>3</v>
      </c>
      <c r="Y1832" s="4">
        <f t="shared" si="1839"/>
        <v>9</v>
      </c>
      <c r="Z1832" s="5">
        <f t="shared" si="9"/>
        <v>45127</v>
      </c>
    </row>
    <row r="1833">
      <c r="A1833" s="1" t="s">
        <v>1870</v>
      </c>
      <c r="B1833" s="1" t="s">
        <v>81</v>
      </c>
      <c r="C1833" s="1">
        <v>5.0</v>
      </c>
      <c r="D1833" s="1">
        <v>1.5</v>
      </c>
      <c r="E1833" s="1">
        <v>7.5</v>
      </c>
      <c r="F1833" s="1" t="s">
        <v>39</v>
      </c>
      <c r="G1833" s="1" t="s">
        <v>29</v>
      </c>
      <c r="H1833" s="2">
        <v>44954.0</v>
      </c>
      <c r="J1833" s="3">
        <f t="shared" si="2"/>
        <v>5</v>
      </c>
      <c r="K1833" s="4">
        <f t="shared" si="3"/>
        <v>1.5</v>
      </c>
      <c r="L1833" s="4">
        <f t="shared" si="4"/>
        <v>7.5</v>
      </c>
      <c r="S1833" s="1" t="s">
        <v>1870</v>
      </c>
      <c r="T1833" s="4" t="str">
        <f t="shared" si="5"/>
        <v>Tea</v>
      </c>
      <c r="U1833" s="4" t="str">
        <f t="shared" si="6"/>
        <v>In-store</v>
      </c>
      <c r="V1833" s="4" t="str">
        <f t="shared" si="7"/>
        <v>Digital Wallet</v>
      </c>
      <c r="W1833" s="4">
        <f t="shared" ref="W1833:Y1833" si="1840">IF(OR(J1833 = "ERROR", J1833 = ""), "UNKNOWN", J1833)</f>
        <v>5</v>
      </c>
      <c r="X1833" s="4">
        <f t="shared" si="1840"/>
        <v>1.5</v>
      </c>
      <c r="Y1833" s="4">
        <f t="shared" si="1840"/>
        <v>7.5</v>
      </c>
      <c r="Z1833" s="5">
        <f t="shared" si="9"/>
        <v>44954</v>
      </c>
    </row>
    <row r="1834">
      <c r="A1834" s="1" t="s">
        <v>1871</v>
      </c>
      <c r="B1834" s="1" t="s">
        <v>22</v>
      </c>
      <c r="C1834" s="1">
        <v>3.0</v>
      </c>
      <c r="E1834" s="1">
        <v>6.0</v>
      </c>
      <c r="G1834" s="1" t="s">
        <v>29</v>
      </c>
      <c r="H1834" s="2">
        <v>45035.0</v>
      </c>
      <c r="J1834" s="3">
        <f t="shared" si="2"/>
        <v>3</v>
      </c>
      <c r="K1834" s="4">
        <f t="shared" si="3"/>
        <v>2</v>
      </c>
      <c r="L1834" s="4">
        <f t="shared" si="4"/>
        <v>6</v>
      </c>
      <c r="S1834" s="1" t="s">
        <v>1871</v>
      </c>
      <c r="T1834" s="4" t="str">
        <f t="shared" si="5"/>
        <v>Coffee</v>
      </c>
      <c r="U1834" s="4" t="str">
        <f t="shared" si="6"/>
        <v>In-store</v>
      </c>
      <c r="V1834" s="4" t="str">
        <f t="shared" si="7"/>
        <v>UNKNOWN</v>
      </c>
      <c r="W1834" s="4">
        <f t="shared" ref="W1834:Y1834" si="1841">IF(OR(J1834 = "ERROR", J1834 = ""), "UNKNOWN", J1834)</f>
        <v>3</v>
      </c>
      <c r="X1834" s="4">
        <f t="shared" si="1841"/>
        <v>2</v>
      </c>
      <c r="Y1834" s="4">
        <f t="shared" si="1841"/>
        <v>6</v>
      </c>
      <c r="Z1834" s="5">
        <f t="shared" si="9"/>
        <v>45035</v>
      </c>
    </row>
    <row r="1835">
      <c r="A1835" s="1" t="s">
        <v>1872</v>
      </c>
      <c r="B1835" s="1" t="s">
        <v>44</v>
      </c>
      <c r="C1835" s="1">
        <v>4.0</v>
      </c>
      <c r="D1835" s="1">
        <v>4.0</v>
      </c>
      <c r="E1835" s="1">
        <v>16.0</v>
      </c>
      <c r="F1835" s="1" t="s">
        <v>28</v>
      </c>
      <c r="G1835" s="1" t="s">
        <v>24</v>
      </c>
      <c r="H1835" s="2">
        <v>45048.0</v>
      </c>
      <c r="J1835" s="3">
        <f t="shared" si="2"/>
        <v>4</v>
      </c>
      <c r="K1835" s="4">
        <f t="shared" si="3"/>
        <v>4</v>
      </c>
      <c r="L1835" s="4">
        <f t="shared" si="4"/>
        <v>16</v>
      </c>
      <c r="S1835" s="1" t="s">
        <v>1872</v>
      </c>
      <c r="T1835" s="4" t="str">
        <f t="shared" si="5"/>
        <v>Sandwich</v>
      </c>
      <c r="U1835" s="4" t="str">
        <f t="shared" si="6"/>
        <v>Takeaway</v>
      </c>
      <c r="V1835" s="4" t="str">
        <f t="shared" si="7"/>
        <v>Cash</v>
      </c>
      <c r="W1835" s="4">
        <f t="shared" ref="W1835:Y1835" si="1842">IF(OR(J1835 = "ERROR", J1835 = ""), "UNKNOWN", J1835)</f>
        <v>4</v>
      </c>
      <c r="X1835" s="4">
        <f t="shared" si="1842"/>
        <v>4</v>
      </c>
      <c r="Y1835" s="4">
        <f t="shared" si="1842"/>
        <v>16</v>
      </c>
      <c r="Z1835" s="5">
        <f t="shared" si="9"/>
        <v>45048</v>
      </c>
    </row>
    <row r="1836">
      <c r="A1836" s="1" t="s">
        <v>1873</v>
      </c>
      <c r="B1836" s="1" t="s">
        <v>25</v>
      </c>
      <c r="C1836" s="1">
        <v>4.0</v>
      </c>
      <c r="D1836" s="1">
        <v>1.5</v>
      </c>
      <c r="E1836" s="1">
        <v>6.0</v>
      </c>
      <c r="F1836" s="1" t="s">
        <v>23</v>
      </c>
      <c r="G1836" s="1" t="s">
        <v>24</v>
      </c>
      <c r="H1836" s="2">
        <v>45158.0</v>
      </c>
      <c r="J1836" s="3">
        <f t="shared" si="2"/>
        <v>4</v>
      </c>
      <c r="K1836" s="4">
        <f t="shared" si="3"/>
        <v>1.5</v>
      </c>
      <c r="L1836" s="4">
        <f t="shared" si="4"/>
        <v>6</v>
      </c>
      <c r="S1836" s="1" t="s">
        <v>1873</v>
      </c>
      <c r="T1836" s="4" t="str">
        <f t="shared" si="5"/>
        <v>UNKNOWN</v>
      </c>
      <c r="U1836" s="4" t="str">
        <f t="shared" si="6"/>
        <v>Takeaway</v>
      </c>
      <c r="V1836" s="4" t="str">
        <f t="shared" si="7"/>
        <v>Credit Card</v>
      </c>
      <c r="W1836" s="4">
        <f t="shared" ref="W1836:Y1836" si="1843">IF(OR(J1836 = "ERROR", J1836 = ""), "UNKNOWN", J1836)</f>
        <v>4</v>
      </c>
      <c r="X1836" s="4">
        <f t="shared" si="1843"/>
        <v>1.5</v>
      </c>
      <c r="Y1836" s="4">
        <f t="shared" si="1843"/>
        <v>6</v>
      </c>
      <c r="Z1836" s="5">
        <f t="shared" si="9"/>
        <v>45158</v>
      </c>
    </row>
    <row r="1837">
      <c r="A1837" s="1" t="s">
        <v>1874</v>
      </c>
      <c r="B1837" s="1" t="s">
        <v>55</v>
      </c>
      <c r="C1837" s="1">
        <v>4.0</v>
      </c>
      <c r="D1837" s="1">
        <v>3.0</v>
      </c>
      <c r="E1837" s="1">
        <v>12.0</v>
      </c>
      <c r="G1837" s="1" t="s">
        <v>29</v>
      </c>
      <c r="H1837" s="2">
        <v>44971.0</v>
      </c>
      <c r="J1837" s="3">
        <f t="shared" si="2"/>
        <v>4</v>
      </c>
      <c r="K1837" s="4">
        <f t="shared" si="3"/>
        <v>3</v>
      </c>
      <c r="L1837" s="4">
        <f t="shared" si="4"/>
        <v>12</v>
      </c>
      <c r="S1837" s="1" t="s">
        <v>1874</v>
      </c>
      <c r="T1837" s="4" t="str">
        <f t="shared" si="5"/>
        <v>Juice</v>
      </c>
      <c r="U1837" s="4" t="str">
        <f t="shared" si="6"/>
        <v>In-store</v>
      </c>
      <c r="V1837" s="4" t="str">
        <f t="shared" si="7"/>
        <v>UNKNOWN</v>
      </c>
      <c r="W1837" s="4">
        <f t="shared" ref="W1837:Y1837" si="1844">IF(OR(J1837 = "ERROR", J1837 = ""), "UNKNOWN", J1837)</f>
        <v>4</v>
      </c>
      <c r="X1837" s="4">
        <f t="shared" si="1844"/>
        <v>3</v>
      </c>
      <c r="Y1837" s="4">
        <f t="shared" si="1844"/>
        <v>12</v>
      </c>
      <c r="Z1837" s="5">
        <f t="shared" si="9"/>
        <v>44971</v>
      </c>
    </row>
    <row r="1838">
      <c r="A1838" s="1" t="s">
        <v>1875</v>
      </c>
      <c r="B1838" s="1" t="s">
        <v>36</v>
      </c>
      <c r="C1838" s="1">
        <v>4.0</v>
      </c>
      <c r="D1838" s="1">
        <v>5.0</v>
      </c>
      <c r="E1838" s="1">
        <v>20.0</v>
      </c>
      <c r="F1838" s="1" t="s">
        <v>39</v>
      </c>
      <c r="H1838" s="2">
        <v>45022.0</v>
      </c>
      <c r="J1838" s="3">
        <f t="shared" si="2"/>
        <v>4</v>
      </c>
      <c r="K1838" s="4">
        <f t="shared" si="3"/>
        <v>5</v>
      </c>
      <c r="L1838" s="4">
        <f t="shared" si="4"/>
        <v>20</v>
      </c>
      <c r="S1838" s="1" t="s">
        <v>1875</v>
      </c>
      <c r="T1838" s="4" t="str">
        <f t="shared" si="5"/>
        <v>Salad</v>
      </c>
      <c r="U1838" s="4" t="str">
        <f t="shared" si="6"/>
        <v>UNKNOWN</v>
      </c>
      <c r="V1838" s="4" t="str">
        <f t="shared" si="7"/>
        <v>Digital Wallet</v>
      </c>
      <c r="W1838" s="4">
        <f t="shared" ref="W1838:Y1838" si="1845">IF(OR(J1838 = "ERROR", J1838 = ""), "UNKNOWN", J1838)</f>
        <v>4</v>
      </c>
      <c r="X1838" s="4">
        <f t="shared" si="1845"/>
        <v>5</v>
      </c>
      <c r="Y1838" s="4">
        <f t="shared" si="1845"/>
        <v>20</v>
      </c>
      <c r="Z1838" s="5">
        <f t="shared" si="9"/>
        <v>45022</v>
      </c>
    </row>
    <row r="1839">
      <c r="A1839" s="1" t="s">
        <v>1876</v>
      </c>
      <c r="B1839" s="1" t="s">
        <v>22</v>
      </c>
      <c r="C1839" s="1">
        <v>3.0</v>
      </c>
      <c r="D1839" s="1">
        <v>2.0</v>
      </c>
      <c r="E1839" s="1">
        <v>6.0</v>
      </c>
      <c r="F1839" s="1" t="s">
        <v>28</v>
      </c>
      <c r="G1839" s="1" t="s">
        <v>24</v>
      </c>
      <c r="H1839" s="2">
        <v>44988.0</v>
      </c>
      <c r="J1839" s="3">
        <f t="shared" si="2"/>
        <v>3</v>
      </c>
      <c r="K1839" s="4">
        <f t="shared" si="3"/>
        <v>2</v>
      </c>
      <c r="L1839" s="4">
        <f t="shared" si="4"/>
        <v>6</v>
      </c>
      <c r="S1839" s="1" t="s">
        <v>1876</v>
      </c>
      <c r="T1839" s="4" t="str">
        <f t="shared" si="5"/>
        <v>Coffee</v>
      </c>
      <c r="U1839" s="4" t="str">
        <f t="shared" si="6"/>
        <v>Takeaway</v>
      </c>
      <c r="V1839" s="4" t="str">
        <f t="shared" si="7"/>
        <v>Cash</v>
      </c>
      <c r="W1839" s="4">
        <f t="shared" ref="W1839:Y1839" si="1846">IF(OR(J1839 = "ERROR", J1839 = ""), "UNKNOWN", J1839)</f>
        <v>3</v>
      </c>
      <c r="X1839" s="4">
        <f t="shared" si="1846"/>
        <v>2</v>
      </c>
      <c r="Y1839" s="4">
        <f t="shared" si="1846"/>
        <v>6</v>
      </c>
      <c r="Z1839" s="5">
        <f t="shared" si="9"/>
        <v>44988</v>
      </c>
    </row>
    <row r="1840">
      <c r="A1840" s="1" t="s">
        <v>1877</v>
      </c>
      <c r="B1840" s="1" t="s">
        <v>55</v>
      </c>
      <c r="C1840" s="1">
        <v>2.0</v>
      </c>
      <c r="D1840" s="1">
        <v>3.0</v>
      </c>
      <c r="E1840" s="1">
        <v>6.0</v>
      </c>
      <c r="F1840" s="1" t="s">
        <v>23</v>
      </c>
      <c r="G1840" s="1" t="s">
        <v>24</v>
      </c>
      <c r="H1840" s="2">
        <v>45107.0</v>
      </c>
      <c r="J1840" s="3">
        <f t="shared" si="2"/>
        <v>2</v>
      </c>
      <c r="K1840" s="4">
        <f t="shared" si="3"/>
        <v>3</v>
      </c>
      <c r="L1840" s="4">
        <f t="shared" si="4"/>
        <v>6</v>
      </c>
      <c r="S1840" s="1" t="s">
        <v>1877</v>
      </c>
      <c r="T1840" s="4" t="str">
        <f t="shared" si="5"/>
        <v>Juice</v>
      </c>
      <c r="U1840" s="4" t="str">
        <f t="shared" si="6"/>
        <v>Takeaway</v>
      </c>
      <c r="V1840" s="4" t="str">
        <f t="shared" si="7"/>
        <v>Credit Card</v>
      </c>
      <c r="W1840" s="4">
        <f t="shared" ref="W1840:Y1840" si="1847">IF(OR(J1840 = "ERROR", J1840 = ""), "UNKNOWN", J1840)</f>
        <v>2</v>
      </c>
      <c r="X1840" s="4">
        <f t="shared" si="1847"/>
        <v>3</v>
      </c>
      <c r="Y1840" s="4">
        <f t="shared" si="1847"/>
        <v>6</v>
      </c>
      <c r="Z1840" s="5">
        <f t="shared" si="9"/>
        <v>45107</v>
      </c>
    </row>
    <row r="1841">
      <c r="A1841" s="1" t="s">
        <v>1878</v>
      </c>
      <c r="B1841" s="1" t="s">
        <v>81</v>
      </c>
      <c r="C1841" s="1">
        <v>4.0</v>
      </c>
      <c r="D1841" s="1">
        <v>1.5</v>
      </c>
      <c r="E1841" s="1">
        <v>6.0</v>
      </c>
      <c r="F1841" s="1" t="s">
        <v>39</v>
      </c>
      <c r="G1841" s="1" t="s">
        <v>29</v>
      </c>
      <c r="H1841" s="2">
        <v>45263.0</v>
      </c>
      <c r="J1841" s="3">
        <f t="shared" si="2"/>
        <v>4</v>
      </c>
      <c r="K1841" s="4">
        <f t="shared" si="3"/>
        <v>1.5</v>
      </c>
      <c r="L1841" s="4">
        <f t="shared" si="4"/>
        <v>6</v>
      </c>
      <c r="S1841" s="1" t="s">
        <v>1878</v>
      </c>
      <c r="T1841" s="4" t="str">
        <f t="shared" si="5"/>
        <v>Tea</v>
      </c>
      <c r="U1841" s="4" t="str">
        <f t="shared" si="6"/>
        <v>In-store</v>
      </c>
      <c r="V1841" s="4" t="str">
        <f t="shared" si="7"/>
        <v>Digital Wallet</v>
      </c>
      <c r="W1841" s="4">
        <f t="shared" ref="W1841:Y1841" si="1848">IF(OR(J1841 = "ERROR", J1841 = ""), "UNKNOWN", J1841)</f>
        <v>4</v>
      </c>
      <c r="X1841" s="4">
        <f t="shared" si="1848"/>
        <v>1.5</v>
      </c>
      <c r="Y1841" s="4">
        <f t="shared" si="1848"/>
        <v>6</v>
      </c>
      <c r="Z1841" s="5">
        <f t="shared" si="9"/>
        <v>45263</v>
      </c>
    </row>
    <row r="1842">
      <c r="A1842" s="1" t="s">
        <v>1879</v>
      </c>
      <c r="B1842" s="1" t="s">
        <v>27</v>
      </c>
      <c r="C1842" s="1">
        <v>4.0</v>
      </c>
      <c r="D1842" s="1">
        <v>3.0</v>
      </c>
      <c r="E1842" s="1">
        <v>12.0</v>
      </c>
      <c r="F1842" s="1" t="s">
        <v>39</v>
      </c>
      <c r="G1842" s="1" t="s">
        <v>29</v>
      </c>
      <c r="H1842" s="2">
        <v>45179.0</v>
      </c>
      <c r="J1842" s="3">
        <f t="shared" si="2"/>
        <v>4</v>
      </c>
      <c r="K1842" s="4">
        <f t="shared" si="3"/>
        <v>3</v>
      </c>
      <c r="L1842" s="4">
        <f t="shared" si="4"/>
        <v>12</v>
      </c>
      <c r="S1842" s="1" t="s">
        <v>1879</v>
      </c>
      <c r="T1842" s="4" t="str">
        <f t="shared" si="5"/>
        <v>Cake</v>
      </c>
      <c r="U1842" s="4" t="str">
        <f t="shared" si="6"/>
        <v>In-store</v>
      </c>
      <c r="V1842" s="4" t="str">
        <f t="shared" si="7"/>
        <v>Digital Wallet</v>
      </c>
      <c r="W1842" s="4">
        <f t="shared" ref="W1842:Y1842" si="1849">IF(OR(J1842 = "ERROR", J1842 = ""), "UNKNOWN", J1842)</f>
        <v>4</v>
      </c>
      <c r="X1842" s="4">
        <f t="shared" si="1849"/>
        <v>3</v>
      </c>
      <c r="Y1842" s="4">
        <f t="shared" si="1849"/>
        <v>12</v>
      </c>
      <c r="Z1842" s="5">
        <f t="shared" si="9"/>
        <v>45179</v>
      </c>
    </row>
    <row r="1843">
      <c r="A1843" s="1" t="s">
        <v>1880</v>
      </c>
      <c r="B1843" s="1" t="s">
        <v>36</v>
      </c>
      <c r="C1843" s="1">
        <v>3.0</v>
      </c>
      <c r="D1843" s="1">
        <v>5.0</v>
      </c>
      <c r="E1843" s="1">
        <v>15.0</v>
      </c>
      <c r="F1843" s="1" t="s">
        <v>25</v>
      </c>
      <c r="G1843" s="1" t="s">
        <v>24</v>
      </c>
      <c r="H1843" s="6">
        <v>45209.0</v>
      </c>
      <c r="J1843" s="3">
        <f t="shared" si="2"/>
        <v>3</v>
      </c>
      <c r="K1843" s="4">
        <f t="shared" si="3"/>
        <v>5</v>
      </c>
      <c r="L1843" s="4">
        <f t="shared" si="4"/>
        <v>15</v>
      </c>
      <c r="S1843" s="1" t="s">
        <v>1880</v>
      </c>
      <c r="T1843" s="4" t="str">
        <f t="shared" si="5"/>
        <v>Salad</v>
      </c>
      <c r="U1843" s="4" t="str">
        <f t="shared" si="6"/>
        <v>Takeaway</v>
      </c>
      <c r="V1843" s="4" t="str">
        <f t="shared" si="7"/>
        <v>UNKNOWN</v>
      </c>
      <c r="W1843" s="4">
        <f t="shared" ref="W1843:Y1843" si="1850">IF(OR(J1843 = "ERROR", J1843 = ""), "UNKNOWN", J1843)</f>
        <v>3</v>
      </c>
      <c r="X1843" s="4">
        <f t="shared" si="1850"/>
        <v>5</v>
      </c>
      <c r="Y1843" s="4">
        <f t="shared" si="1850"/>
        <v>15</v>
      </c>
      <c r="Z1843" s="7">
        <f t="shared" si="9"/>
        <v>45209</v>
      </c>
    </row>
    <row r="1844">
      <c r="A1844" s="1" t="s">
        <v>1881</v>
      </c>
      <c r="B1844" s="1" t="s">
        <v>36</v>
      </c>
      <c r="C1844" s="1">
        <v>4.0</v>
      </c>
      <c r="D1844" s="1">
        <v>5.0</v>
      </c>
      <c r="E1844" s="1">
        <v>20.0</v>
      </c>
      <c r="G1844" s="1" t="s">
        <v>29</v>
      </c>
      <c r="H1844" s="2">
        <v>45237.0</v>
      </c>
      <c r="J1844" s="3">
        <f t="shared" si="2"/>
        <v>4</v>
      </c>
      <c r="K1844" s="4">
        <f t="shared" si="3"/>
        <v>5</v>
      </c>
      <c r="L1844" s="4">
        <f t="shared" si="4"/>
        <v>20</v>
      </c>
      <c r="S1844" s="1" t="s">
        <v>1881</v>
      </c>
      <c r="T1844" s="4" t="str">
        <f t="shared" si="5"/>
        <v>Salad</v>
      </c>
      <c r="U1844" s="4" t="str">
        <f t="shared" si="6"/>
        <v>In-store</v>
      </c>
      <c r="V1844" s="4" t="str">
        <f t="shared" si="7"/>
        <v>UNKNOWN</v>
      </c>
      <c r="W1844" s="4">
        <f t="shared" ref="W1844:Y1844" si="1851">IF(OR(J1844 = "ERROR", J1844 = ""), "UNKNOWN", J1844)</f>
        <v>4</v>
      </c>
      <c r="X1844" s="4">
        <f t="shared" si="1851"/>
        <v>5</v>
      </c>
      <c r="Y1844" s="4">
        <f t="shared" si="1851"/>
        <v>20</v>
      </c>
      <c r="Z1844" s="5">
        <f t="shared" si="9"/>
        <v>45237</v>
      </c>
    </row>
    <row r="1845">
      <c r="A1845" s="1" t="s">
        <v>1882</v>
      </c>
      <c r="B1845" s="1" t="s">
        <v>30</v>
      </c>
      <c r="C1845" s="1" t="s">
        <v>25</v>
      </c>
      <c r="D1845" s="1">
        <v>5.0</v>
      </c>
      <c r="E1845" s="1">
        <v>10.0</v>
      </c>
      <c r="F1845" s="1" t="s">
        <v>28</v>
      </c>
      <c r="H1845" s="6">
        <v>45242.0</v>
      </c>
      <c r="J1845" s="3">
        <f t="shared" si="2"/>
        <v>2</v>
      </c>
      <c r="K1845" s="4">
        <f t="shared" si="3"/>
        <v>5</v>
      </c>
      <c r="L1845" s="4">
        <f t="shared" si="4"/>
        <v>10</v>
      </c>
      <c r="S1845" s="1" t="s">
        <v>1882</v>
      </c>
      <c r="T1845" s="4" t="str">
        <f t="shared" si="5"/>
        <v>UNKNOWN</v>
      </c>
      <c r="U1845" s="4" t="str">
        <f t="shared" si="6"/>
        <v>UNKNOWN</v>
      </c>
      <c r="V1845" s="4" t="str">
        <f t="shared" si="7"/>
        <v>Cash</v>
      </c>
      <c r="W1845" s="4">
        <f t="shared" ref="W1845:Y1845" si="1852">IF(OR(J1845 = "ERROR", J1845 = ""), "UNKNOWN", J1845)</f>
        <v>2</v>
      </c>
      <c r="X1845" s="4">
        <f t="shared" si="1852"/>
        <v>5</v>
      </c>
      <c r="Y1845" s="4">
        <f t="shared" si="1852"/>
        <v>10</v>
      </c>
      <c r="Z1845" s="7">
        <f t="shared" si="9"/>
        <v>45242</v>
      </c>
    </row>
    <row r="1846">
      <c r="A1846" s="1" t="s">
        <v>1883</v>
      </c>
      <c r="B1846" s="1" t="s">
        <v>27</v>
      </c>
      <c r="C1846" s="1">
        <v>5.0</v>
      </c>
      <c r="D1846" s="1">
        <v>3.0</v>
      </c>
      <c r="E1846" s="1">
        <v>15.0</v>
      </c>
      <c r="F1846" s="1" t="s">
        <v>28</v>
      </c>
      <c r="G1846" s="1" t="s">
        <v>24</v>
      </c>
      <c r="H1846" s="2">
        <v>45086.0</v>
      </c>
      <c r="J1846" s="3">
        <f t="shared" si="2"/>
        <v>5</v>
      </c>
      <c r="K1846" s="4">
        <f t="shared" si="3"/>
        <v>3</v>
      </c>
      <c r="L1846" s="4">
        <f t="shared" si="4"/>
        <v>15</v>
      </c>
      <c r="S1846" s="1" t="s">
        <v>1883</v>
      </c>
      <c r="T1846" s="4" t="str">
        <f t="shared" si="5"/>
        <v>Cake</v>
      </c>
      <c r="U1846" s="4" t="str">
        <f t="shared" si="6"/>
        <v>Takeaway</v>
      </c>
      <c r="V1846" s="4" t="str">
        <f t="shared" si="7"/>
        <v>Cash</v>
      </c>
      <c r="W1846" s="4">
        <f t="shared" ref="W1846:Y1846" si="1853">IF(OR(J1846 = "ERROR", J1846 = ""), "UNKNOWN", J1846)</f>
        <v>5</v>
      </c>
      <c r="X1846" s="4">
        <f t="shared" si="1853"/>
        <v>3</v>
      </c>
      <c r="Y1846" s="4">
        <f t="shared" si="1853"/>
        <v>15</v>
      </c>
      <c r="Z1846" s="5">
        <f t="shared" si="9"/>
        <v>45086</v>
      </c>
    </row>
    <row r="1847">
      <c r="A1847" s="1" t="s">
        <v>1884</v>
      </c>
      <c r="B1847" s="1" t="s">
        <v>36</v>
      </c>
      <c r="C1847" s="1">
        <v>5.0</v>
      </c>
      <c r="D1847" s="1">
        <v>5.0</v>
      </c>
      <c r="E1847" s="1">
        <v>25.0</v>
      </c>
      <c r="F1847" s="1" t="s">
        <v>39</v>
      </c>
      <c r="G1847" s="1" t="s">
        <v>25</v>
      </c>
      <c r="H1847" s="2">
        <v>44997.0</v>
      </c>
      <c r="J1847" s="3">
        <f t="shared" si="2"/>
        <v>5</v>
      </c>
      <c r="K1847" s="4">
        <f t="shared" si="3"/>
        <v>5</v>
      </c>
      <c r="L1847" s="4">
        <f t="shared" si="4"/>
        <v>25</v>
      </c>
      <c r="S1847" s="1" t="s">
        <v>1884</v>
      </c>
      <c r="T1847" s="4" t="str">
        <f t="shared" si="5"/>
        <v>Salad</v>
      </c>
      <c r="U1847" s="4" t="str">
        <f t="shared" si="6"/>
        <v>UNKNOWN</v>
      </c>
      <c r="V1847" s="4" t="str">
        <f t="shared" si="7"/>
        <v>Digital Wallet</v>
      </c>
      <c r="W1847" s="4">
        <f t="shared" ref="W1847:Y1847" si="1854">IF(OR(J1847 = "ERROR", J1847 = ""), "UNKNOWN", J1847)</f>
        <v>5</v>
      </c>
      <c r="X1847" s="4">
        <f t="shared" si="1854"/>
        <v>5</v>
      </c>
      <c r="Y1847" s="4">
        <f t="shared" si="1854"/>
        <v>25</v>
      </c>
      <c r="Z1847" s="5">
        <f t="shared" si="9"/>
        <v>44997</v>
      </c>
    </row>
    <row r="1848">
      <c r="A1848" s="1" t="s">
        <v>1885</v>
      </c>
      <c r="B1848" s="1" t="s">
        <v>32</v>
      </c>
      <c r="C1848" s="1">
        <v>4.0</v>
      </c>
      <c r="D1848" s="1">
        <v>1.0</v>
      </c>
      <c r="E1848" s="1">
        <v>4.0</v>
      </c>
      <c r="F1848" s="1" t="s">
        <v>23</v>
      </c>
      <c r="G1848" s="1" t="s">
        <v>24</v>
      </c>
      <c r="H1848" s="6">
        <v>45285.0</v>
      </c>
      <c r="J1848" s="3">
        <f t="shared" si="2"/>
        <v>4</v>
      </c>
      <c r="K1848" s="4">
        <f t="shared" si="3"/>
        <v>1</v>
      </c>
      <c r="L1848" s="4">
        <f t="shared" si="4"/>
        <v>4</v>
      </c>
      <c r="S1848" s="1" t="s">
        <v>1885</v>
      </c>
      <c r="T1848" s="4" t="str">
        <f t="shared" si="5"/>
        <v>Cookie</v>
      </c>
      <c r="U1848" s="4" t="str">
        <f t="shared" si="6"/>
        <v>Takeaway</v>
      </c>
      <c r="V1848" s="4" t="str">
        <f t="shared" si="7"/>
        <v>Credit Card</v>
      </c>
      <c r="W1848" s="4">
        <f t="shared" ref="W1848:Y1848" si="1855">IF(OR(J1848 = "ERROR", J1848 = ""), "UNKNOWN", J1848)</f>
        <v>4</v>
      </c>
      <c r="X1848" s="4">
        <f t="shared" si="1855"/>
        <v>1</v>
      </c>
      <c r="Y1848" s="4">
        <f t="shared" si="1855"/>
        <v>4</v>
      </c>
      <c r="Z1848" s="7">
        <f t="shared" si="9"/>
        <v>45285</v>
      </c>
    </row>
    <row r="1849">
      <c r="A1849" s="1" t="s">
        <v>1886</v>
      </c>
      <c r="B1849" s="1" t="s">
        <v>81</v>
      </c>
      <c r="C1849" s="1">
        <v>1.0</v>
      </c>
      <c r="D1849" s="1">
        <v>1.5</v>
      </c>
      <c r="E1849" s="1">
        <v>1.5</v>
      </c>
      <c r="F1849" s="1" t="s">
        <v>28</v>
      </c>
      <c r="H1849" s="6">
        <v>45288.0</v>
      </c>
      <c r="J1849" s="3">
        <f t="shared" si="2"/>
        <v>1</v>
      </c>
      <c r="K1849" s="4">
        <f t="shared" si="3"/>
        <v>1.5</v>
      </c>
      <c r="L1849" s="4">
        <f t="shared" si="4"/>
        <v>1.5</v>
      </c>
      <c r="S1849" s="1" t="s">
        <v>1886</v>
      </c>
      <c r="T1849" s="4" t="str">
        <f t="shared" si="5"/>
        <v>Tea</v>
      </c>
      <c r="U1849" s="4" t="str">
        <f t="shared" si="6"/>
        <v>UNKNOWN</v>
      </c>
      <c r="V1849" s="4" t="str">
        <f t="shared" si="7"/>
        <v>Cash</v>
      </c>
      <c r="W1849" s="4">
        <f t="shared" ref="W1849:Y1849" si="1856">IF(OR(J1849 = "ERROR", J1849 = ""), "UNKNOWN", J1849)</f>
        <v>1</v>
      </c>
      <c r="X1849" s="4">
        <f t="shared" si="1856"/>
        <v>1.5</v>
      </c>
      <c r="Y1849" s="4">
        <f t="shared" si="1856"/>
        <v>1.5</v>
      </c>
      <c r="Z1849" s="7">
        <f t="shared" si="9"/>
        <v>45288</v>
      </c>
    </row>
    <row r="1850">
      <c r="A1850" s="1" t="s">
        <v>1887</v>
      </c>
      <c r="B1850" s="1" t="s">
        <v>55</v>
      </c>
      <c r="C1850" s="1">
        <v>5.0</v>
      </c>
      <c r="D1850" s="1">
        <v>3.0</v>
      </c>
      <c r="E1850" s="1">
        <v>15.0</v>
      </c>
      <c r="F1850" s="1" t="s">
        <v>39</v>
      </c>
      <c r="G1850" s="1" t="s">
        <v>25</v>
      </c>
      <c r="H1850" s="2">
        <v>44963.0</v>
      </c>
      <c r="J1850" s="3">
        <f t="shared" si="2"/>
        <v>5</v>
      </c>
      <c r="K1850" s="4">
        <f t="shared" si="3"/>
        <v>3</v>
      </c>
      <c r="L1850" s="4">
        <f t="shared" si="4"/>
        <v>15</v>
      </c>
      <c r="S1850" s="1" t="s">
        <v>1887</v>
      </c>
      <c r="T1850" s="4" t="str">
        <f t="shared" si="5"/>
        <v>Juice</v>
      </c>
      <c r="U1850" s="4" t="str">
        <f t="shared" si="6"/>
        <v>UNKNOWN</v>
      </c>
      <c r="V1850" s="4" t="str">
        <f t="shared" si="7"/>
        <v>Digital Wallet</v>
      </c>
      <c r="W1850" s="4">
        <f t="shared" ref="W1850:Y1850" si="1857">IF(OR(J1850 = "ERROR", J1850 = ""), "UNKNOWN", J1850)</f>
        <v>5</v>
      </c>
      <c r="X1850" s="4">
        <f t="shared" si="1857"/>
        <v>3</v>
      </c>
      <c r="Y1850" s="4">
        <f t="shared" si="1857"/>
        <v>15</v>
      </c>
      <c r="Z1850" s="5">
        <f t="shared" si="9"/>
        <v>44963</v>
      </c>
    </row>
    <row r="1851">
      <c r="A1851" s="1" t="s">
        <v>1888</v>
      </c>
      <c r="B1851" s="1" t="s">
        <v>22</v>
      </c>
      <c r="C1851" s="1">
        <v>5.0</v>
      </c>
      <c r="D1851" s="1">
        <v>2.0</v>
      </c>
      <c r="E1851" s="1">
        <v>10.0</v>
      </c>
      <c r="F1851" s="1" t="s">
        <v>28</v>
      </c>
      <c r="G1851" s="1" t="s">
        <v>24</v>
      </c>
      <c r="H1851" s="2">
        <v>45082.0</v>
      </c>
      <c r="J1851" s="3">
        <f t="shared" si="2"/>
        <v>5</v>
      </c>
      <c r="K1851" s="4">
        <f t="shared" si="3"/>
        <v>2</v>
      </c>
      <c r="L1851" s="4">
        <f t="shared" si="4"/>
        <v>10</v>
      </c>
      <c r="S1851" s="1" t="s">
        <v>1888</v>
      </c>
      <c r="T1851" s="4" t="str">
        <f t="shared" si="5"/>
        <v>Coffee</v>
      </c>
      <c r="U1851" s="4" t="str">
        <f t="shared" si="6"/>
        <v>Takeaway</v>
      </c>
      <c r="V1851" s="4" t="str">
        <f t="shared" si="7"/>
        <v>Cash</v>
      </c>
      <c r="W1851" s="4">
        <f t="shared" ref="W1851:Y1851" si="1858">IF(OR(J1851 = "ERROR", J1851 = ""), "UNKNOWN", J1851)</f>
        <v>5</v>
      </c>
      <c r="X1851" s="4">
        <f t="shared" si="1858"/>
        <v>2</v>
      </c>
      <c r="Y1851" s="4">
        <f t="shared" si="1858"/>
        <v>10</v>
      </c>
      <c r="Z1851" s="5">
        <f t="shared" si="9"/>
        <v>45082</v>
      </c>
    </row>
    <row r="1852">
      <c r="A1852" s="1" t="s">
        <v>1889</v>
      </c>
      <c r="B1852" s="1" t="s">
        <v>81</v>
      </c>
      <c r="C1852" s="1">
        <v>1.0</v>
      </c>
      <c r="D1852" s="1">
        <v>1.5</v>
      </c>
      <c r="E1852" s="1">
        <v>1.5</v>
      </c>
      <c r="F1852" s="1" t="s">
        <v>39</v>
      </c>
      <c r="G1852" s="1" t="s">
        <v>24</v>
      </c>
      <c r="H1852" s="2">
        <v>45030.0</v>
      </c>
      <c r="J1852" s="3">
        <f t="shared" si="2"/>
        <v>1</v>
      </c>
      <c r="K1852" s="4">
        <f t="shared" si="3"/>
        <v>1.5</v>
      </c>
      <c r="L1852" s="4">
        <f t="shared" si="4"/>
        <v>1.5</v>
      </c>
      <c r="S1852" s="1" t="s">
        <v>1889</v>
      </c>
      <c r="T1852" s="4" t="str">
        <f t="shared" si="5"/>
        <v>Tea</v>
      </c>
      <c r="U1852" s="4" t="str">
        <f t="shared" si="6"/>
        <v>Takeaway</v>
      </c>
      <c r="V1852" s="4" t="str">
        <f t="shared" si="7"/>
        <v>Digital Wallet</v>
      </c>
      <c r="W1852" s="4">
        <f t="shared" ref="W1852:Y1852" si="1859">IF(OR(J1852 = "ERROR", J1852 = ""), "UNKNOWN", J1852)</f>
        <v>1</v>
      </c>
      <c r="X1852" s="4">
        <f t="shared" si="1859"/>
        <v>1.5</v>
      </c>
      <c r="Y1852" s="4">
        <f t="shared" si="1859"/>
        <v>1.5</v>
      </c>
      <c r="Z1852" s="5">
        <f t="shared" si="9"/>
        <v>45030</v>
      </c>
    </row>
    <row r="1853">
      <c r="A1853" s="1" t="s">
        <v>1890</v>
      </c>
      <c r="B1853" s="1" t="s">
        <v>55</v>
      </c>
      <c r="C1853" s="1">
        <v>1.0</v>
      </c>
      <c r="D1853" s="1">
        <v>3.0</v>
      </c>
      <c r="E1853" s="1">
        <v>3.0</v>
      </c>
      <c r="F1853" s="1" t="s">
        <v>39</v>
      </c>
      <c r="H1853" s="2">
        <v>45065.0</v>
      </c>
      <c r="J1853" s="3">
        <f t="shared" si="2"/>
        <v>1</v>
      </c>
      <c r="K1853" s="4">
        <f t="shared" si="3"/>
        <v>3</v>
      </c>
      <c r="L1853" s="4">
        <f t="shared" si="4"/>
        <v>3</v>
      </c>
      <c r="S1853" s="1" t="s">
        <v>1890</v>
      </c>
      <c r="T1853" s="4" t="str">
        <f t="shared" si="5"/>
        <v>Juice</v>
      </c>
      <c r="U1853" s="4" t="str">
        <f t="shared" si="6"/>
        <v>UNKNOWN</v>
      </c>
      <c r="V1853" s="4" t="str">
        <f t="shared" si="7"/>
        <v>Digital Wallet</v>
      </c>
      <c r="W1853" s="4">
        <f t="shared" ref="W1853:Y1853" si="1860">IF(OR(J1853 = "ERROR", J1853 = ""), "UNKNOWN", J1853)</f>
        <v>1</v>
      </c>
      <c r="X1853" s="4">
        <f t="shared" si="1860"/>
        <v>3</v>
      </c>
      <c r="Y1853" s="4">
        <f t="shared" si="1860"/>
        <v>3</v>
      </c>
      <c r="Z1853" s="5">
        <f t="shared" si="9"/>
        <v>45065</v>
      </c>
    </row>
    <row r="1854">
      <c r="A1854" s="1" t="s">
        <v>1891</v>
      </c>
      <c r="B1854" s="1" t="s">
        <v>22</v>
      </c>
      <c r="C1854" s="1">
        <v>5.0</v>
      </c>
      <c r="D1854" s="1">
        <v>2.0</v>
      </c>
      <c r="E1854" s="1">
        <v>10.0</v>
      </c>
      <c r="G1854" s="1" t="s">
        <v>29</v>
      </c>
      <c r="H1854" s="6">
        <v>45257.0</v>
      </c>
      <c r="J1854" s="3">
        <f t="shared" si="2"/>
        <v>5</v>
      </c>
      <c r="K1854" s="4">
        <f t="shared" si="3"/>
        <v>2</v>
      </c>
      <c r="L1854" s="4">
        <f t="shared" si="4"/>
        <v>10</v>
      </c>
      <c r="S1854" s="1" t="s">
        <v>1891</v>
      </c>
      <c r="T1854" s="4" t="str">
        <f t="shared" si="5"/>
        <v>Coffee</v>
      </c>
      <c r="U1854" s="4" t="str">
        <f t="shared" si="6"/>
        <v>In-store</v>
      </c>
      <c r="V1854" s="4" t="str">
        <f t="shared" si="7"/>
        <v>UNKNOWN</v>
      </c>
      <c r="W1854" s="4">
        <f t="shared" ref="W1854:Y1854" si="1861">IF(OR(J1854 = "ERROR", J1854 = ""), "UNKNOWN", J1854)</f>
        <v>5</v>
      </c>
      <c r="X1854" s="4">
        <f t="shared" si="1861"/>
        <v>2</v>
      </c>
      <c r="Y1854" s="4">
        <f t="shared" si="1861"/>
        <v>10</v>
      </c>
      <c r="Z1854" s="7">
        <f t="shared" si="9"/>
        <v>45257</v>
      </c>
    </row>
    <row r="1855">
      <c r="A1855" s="1" t="s">
        <v>1892</v>
      </c>
      <c r="B1855" s="1" t="s">
        <v>32</v>
      </c>
      <c r="C1855" s="1">
        <v>3.0</v>
      </c>
      <c r="D1855" s="1">
        <v>1.0</v>
      </c>
      <c r="E1855" s="1">
        <v>3.0</v>
      </c>
      <c r="F1855" s="1" t="s">
        <v>39</v>
      </c>
      <c r="H1855" s="2">
        <v>45164.0</v>
      </c>
      <c r="J1855" s="3">
        <f t="shared" si="2"/>
        <v>3</v>
      </c>
      <c r="K1855" s="4">
        <f t="shared" si="3"/>
        <v>1</v>
      </c>
      <c r="L1855" s="4">
        <f t="shared" si="4"/>
        <v>3</v>
      </c>
      <c r="S1855" s="1" t="s">
        <v>1892</v>
      </c>
      <c r="T1855" s="4" t="str">
        <f t="shared" si="5"/>
        <v>Cookie</v>
      </c>
      <c r="U1855" s="4" t="str">
        <f t="shared" si="6"/>
        <v>UNKNOWN</v>
      </c>
      <c r="V1855" s="4" t="str">
        <f t="shared" si="7"/>
        <v>Digital Wallet</v>
      </c>
      <c r="W1855" s="4">
        <f t="shared" ref="W1855:Y1855" si="1862">IF(OR(J1855 = "ERROR", J1855 = ""), "UNKNOWN", J1855)</f>
        <v>3</v>
      </c>
      <c r="X1855" s="4">
        <f t="shared" si="1862"/>
        <v>1</v>
      </c>
      <c r="Y1855" s="4">
        <f t="shared" si="1862"/>
        <v>3</v>
      </c>
      <c r="Z1855" s="5">
        <f t="shared" si="9"/>
        <v>45164</v>
      </c>
    </row>
    <row r="1856">
      <c r="A1856" s="1" t="s">
        <v>1893</v>
      </c>
      <c r="B1856" s="1" t="s">
        <v>25</v>
      </c>
      <c r="C1856" s="1">
        <v>1.0</v>
      </c>
      <c r="D1856" s="1">
        <v>5.0</v>
      </c>
      <c r="E1856" s="1">
        <v>5.0</v>
      </c>
      <c r="F1856" s="1" t="s">
        <v>25</v>
      </c>
      <c r="H1856" s="2">
        <v>45086.0</v>
      </c>
      <c r="J1856" s="3">
        <f t="shared" si="2"/>
        <v>1</v>
      </c>
      <c r="K1856" s="4">
        <f t="shared" si="3"/>
        <v>5</v>
      </c>
      <c r="L1856" s="4">
        <f t="shared" si="4"/>
        <v>5</v>
      </c>
      <c r="S1856" s="1" t="s">
        <v>1893</v>
      </c>
      <c r="T1856" s="4" t="str">
        <f t="shared" si="5"/>
        <v>UNKNOWN</v>
      </c>
      <c r="U1856" s="4" t="str">
        <f t="shared" si="6"/>
        <v>UNKNOWN</v>
      </c>
      <c r="V1856" s="4" t="str">
        <f t="shared" si="7"/>
        <v>UNKNOWN</v>
      </c>
      <c r="W1856" s="4">
        <f t="shared" ref="W1856:Y1856" si="1863">IF(OR(J1856 = "ERROR", J1856 = ""), "UNKNOWN", J1856)</f>
        <v>1</v>
      </c>
      <c r="X1856" s="4">
        <f t="shared" si="1863"/>
        <v>5</v>
      </c>
      <c r="Y1856" s="4">
        <f t="shared" si="1863"/>
        <v>5</v>
      </c>
      <c r="Z1856" s="5">
        <f t="shared" si="9"/>
        <v>45086</v>
      </c>
    </row>
    <row r="1857">
      <c r="A1857" s="1" t="s">
        <v>1894</v>
      </c>
      <c r="B1857" s="1" t="s">
        <v>44</v>
      </c>
      <c r="C1857" s="1">
        <v>5.0</v>
      </c>
      <c r="D1857" s="1">
        <v>4.0</v>
      </c>
      <c r="E1857" s="1">
        <v>20.0</v>
      </c>
      <c r="H1857" s="2">
        <v>45145.0</v>
      </c>
      <c r="J1857" s="3">
        <f t="shared" si="2"/>
        <v>5</v>
      </c>
      <c r="K1857" s="4">
        <f t="shared" si="3"/>
        <v>4</v>
      </c>
      <c r="L1857" s="4">
        <f t="shared" si="4"/>
        <v>20</v>
      </c>
      <c r="S1857" s="1" t="s">
        <v>1894</v>
      </c>
      <c r="T1857" s="4" t="str">
        <f t="shared" si="5"/>
        <v>Sandwich</v>
      </c>
      <c r="U1857" s="4" t="str">
        <f t="shared" si="6"/>
        <v>UNKNOWN</v>
      </c>
      <c r="V1857" s="4" t="str">
        <f t="shared" si="7"/>
        <v>UNKNOWN</v>
      </c>
      <c r="W1857" s="4">
        <f t="shared" ref="W1857:Y1857" si="1864">IF(OR(J1857 = "ERROR", J1857 = ""), "UNKNOWN", J1857)</f>
        <v>5</v>
      </c>
      <c r="X1857" s="4">
        <f t="shared" si="1864"/>
        <v>4</v>
      </c>
      <c r="Y1857" s="4">
        <f t="shared" si="1864"/>
        <v>20</v>
      </c>
      <c r="Z1857" s="5">
        <f t="shared" si="9"/>
        <v>45145</v>
      </c>
    </row>
    <row r="1858">
      <c r="A1858" s="1" t="s">
        <v>1895</v>
      </c>
      <c r="B1858" s="1" t="s">
        <v>41</v>
      </c>
      <c r="C1858" s="1">
        <v>4.0</v>
      </c>
      <c r="D1858" s="1">
        <v>4.0</v>
      </c>
      <c r="E1858" s="1">
        <v>16.0</v>
      </c>
      <c r="H1858" s="2">
        <v>45100.0</v>
      </c>
      <c r="J1858" s="3">
        <f t="shared" si="2"/>
        <v>4</v>
      </c>
      <c r="K1858" s="4">
        <f t="shared" si="3"/>
        <v>4</v>
      </c>
      <c r="L1858" s="4">
        <f t="shared" si="4"/>
        <v>16</v>
      </c>
      <c r="S1858" s="1" t="s">
        <v>1895</v>
      </c>
      <c r="T1858" s="4" t="str">
        <f t="shared" si="5"/>
        <v>Smoothie</v>
      </c>
      <c r="U1858" s="4" t="str">
        <f t="shared" si="6"/>
        <v>UNKNOWN</v>
      </c>
      <c r="V1858" s="4" t="str">
        <f t="shared" si="7"/>
        <v>UNKNOWN</v>
      </c>
      <c r="W1858" s="4">
        <f t="shared" ref="W1858:Y1858" si="1865">IF(OR(J1858 = "ERROR", J1858 = ""), "UNKNOWN", J1858)</f>
        <v>4</v>
      </c>
      <c r="X1858" s="4">
        <f t="shared" si="1865"/>
        <v>4</v>
      </c>
      <c r="Y1858" s="4">
        <f t="shared" si="1865"/>
        <v>16</v>
      </c>
      <c r="Z1858" s="5">
        <f t="shared" si="9"/>
        <v>45100</v>
      </c>
    </row>
    <row r="1859">
      <c r="A1859" s="1" t="s">
        <v>1896</v>
      </c>
      <c r="B1859" s="1" t="s">
        <v>36</v>
      </c>
      <c r="D1859" s="1">
        <v>5.0</v>
      </c>
      <c r="E1859" s="1">
        <v>5.0</v>
      </c>
      <c r="H1859" s="6">
        <v>45255.0</v>
      </c>
      <c r="J1859" s="3">
        <f t="shared" si="2"/>
        <v>1</v>
      </c>
      <c r="K1859" s="4">
        <f t="shared" si="3"/>
        <v>5</v>
      </c>
      <c r="L1859" s="4">
        <f t="shared" si="4"/>
        <v>5</v>
      </c>
      <c r="S1859" s="1" t="s">
        <v>1896</v>
      </c>
      <c r="T1859" s="4" t="str">
        <f t="shared" si="5"/>
        <v>Salad</v>
      </c>
      <c r="U1859" s="4" t="str">
        <f t="shared" si="6"/>
        <v>UNKNOWN</v>
      </c>
      <c r="V1859" s="4" t="str">
        <f t="shared" si="7"/>
        <v>UNKNOWN</v>
      </c>
      <c r="W1859" s="4">
        <f t="shared" ref="W1859:Y1859" si="1866">IF(OR(J1859 = "ERROR", J1859 = ""), "UNKNOWN", J1859)</f>
        <v>1</v>
      </c>
      <c r="X1859" s="4">
        <f t="shared" si="1866"/>
        <v>5</v>
      </c>
      <c r="Y1859" s="4">
        <f t="shared" si="1866"/>
        <v>5</v>
      </c>
      <c r="Z1859" s="7">
        <f t="shared" si="9"/>
        <v>45255</v>
      </c>
    </row>
    <row r="1860">
      <c r="A1860" s="1" t="s">
        <v>1897</v>
      </c>
      <c r="B1860" s="1" t="s">
        <v>44</v>
      </c>
      <c r="C1860" s="1">
        <v>5.0</v>
      </c>
      <c r="D1860" s="1">
        <v>4.0</v>
      </c>
      <c r="E1860" s="1">
        <v>20.0</v>
      </c>
      <c r="F1860" s="1" t="s">
        <v>28</v>
      </c>
      <c r="G1860" s="1" t="s">
        <v>29</v>
      </c>
      <c r="H1860" s="6">
        <v>45216.0</v>
      </c>
      <c r="J1860" s="3">
        <f t="shared" si="2"/>
        <v>5</v>
      </c>
      <c r="K1860" s="4">
        <f t="shared" si="3"/>
        <v>4</v>
      </c>
      <c r="L1860" s="4">
        <f t="shared" si="4"/>
        <v>20</v>
      </c>
      <c r="S1860" s="1" t="s">
        <v>1897</v>
      </c>
      <c r="T1860" s="4" t="str">
        <f t="shared" si="5"/>
        <v>Sandwich</v>
      </c>
      <c r="U1860" s="4" t="str">
        <f t="shared" si="6"/>
        <v>In-store</v>
      </c>
      <c r="V1860" s="4" t="str">
        <f t="shared" si="7"/>
        <v>Cash</v>
      </c>
      <c r="W1860" s="4">
        <f t="shared" ref="W1860:Y1860" si="1867">IF(OR(J1860 = "ERROR", J1860 = ""), "UNKNOWN", J1860)</f>
        <v>5</v>
      </c>
      <c r="X1860" s="4">
        <f t="shared" si="1867"/>
        <v>4</v>
      </c>
      <c r="Y1860" s="4">
        <f t="shared" si="1867"/>
        <v>20</v>
      </c>
      <c r="Z1860" s="7">
        <f t="shared" si="9"/>
        <v>45216</v>
      </c>
    </row>
    <row r="1861">
      <c r="A1861" s="1" t="s">
        <v>1898</v>
      </c>
      <c r="B1861" s="1" t="s">
        <v>81</v>
      </c>
      <c r="C1861" s="1" t="s">
        <v>30</v>
      </c>
      <c r="D1861" s="1">
        <v>1.5</v>
      </c>
      <c r="E1861" s="1">
        <v>6.0</v>
      </c>
      <c r="F1861" s="1" t="s">
        <v>23</v>
      </c>
      <c r="H1861" s="2">
        <v>45100.0</v>
      </c>
      <c r="J1861" s="3">
        <f t="shared" si="2"/>
        <v>4</v>
      </c>
      <c r="K1861" s="4">
        <f t="shared" si="3"/>
        <v>1.5</v>
      </c>
      <c r="L1861" s="4">
        <f t="shared" si="4"/>
        <v>6</v>
      </c>
      <c r="S1861" s="1" t="s">
        <v>1898</v>
      </c>
      <c r="T1861" s="4" t="str">
        <f t="shared" si="5"/>
        <v>Tea</v>
      </c>
      <c r="U1861" s="4" t="str">
        <f t="shared" si="6"/>
        <v>UNKNOWN</v>
      </c>
      <c r="V1861" s="4" t="str">
        <f t="shared" si="7"/>
        <v>Credit Card</v>
      </c>
      <c r="W1861" s="4">
        <f t="shared" ref="W1861:Y1861" si="1868">IF(OR(J1861 = "ERROR", J1861 = ""), "UNKNOWN", J1861)</f>
        <v>4</v>
      </c>
      <c r="X1861" s="4">
        <f t="shared" si="1868"/>
        <v>1.5</v>
      </c>
      <c r="Y1861" s="4">
        <f t="shared" si="1868"/>
        <v>6</v>
      </c>
      <c r="Z1861" s="5">
        <f t="shared" si="9"/>
        <v>45100</v>
      </c>
    </row>
    <row r="1862">
      <c r="A1862" s="1" t="s">
        <v>1899</v>
      </c>
      <c r="B1862" s="1" t="s">
        <v>36</v>
      </c>
      <c r="C1862" s="1">
        <v>3.0</v>
      </c>
      <c r="D1862" s="1">
        <v>5.0</v>
      </c>
      <c r="E1862" s="1">
        <v>15.0</v>
      </c>
      <c r="F1862" s="1" t="s">
        <v>23</v>
      </c>
      <c r="G1862" s="1" t="s">
        <v>29</v>
      </c>
      <c r="H1862" s="6">
        <v>45213.0</v>
      </c>
      <c r="J1862" s="3">
        <f t="shared" si="2"/>
        <v>3</v>
      </c>
      <c r="K1862" s="4">
        <f t="shared" si="3"/>
        <v>5</v>
      </c>
      <c r="L1862" s="4">
        <f t="shared" si="4"/>
        <v>15</v>
      </c>
      <c r="S1862" s="1" t="s">
        <v>1899</v>
      </c>
      <c r="T1862" s="4" t="str">
        <f t="shared" si="5"/>
        <v>Salad</v>
      </c>
      <c r="U1862" s="4" t="str">
        <f t="shared" si="6"/>
        <v>In-store</v>
      </c>
      <c r="V1862" s="4" t="str">
        <f t="shared" si="7"/>
        <v>Credit Card</v>
      </c>
      <c r="W1862" s="4">
        <f t="shared" ref="W1862:Y1862" si="1869">IF(OR(J1862 = "ERROR", J1862 = ""), "UNKNOWN", J1862)</f>
        <v>3</v>
      </c>
      <c r="X1862" s="4">
        <f t="shared" si="1869"/>
        <v>5</v>
      </c>
      <c r="Y1862" s="4">
        <f t="shared" si="1869"/>
        <v>15</v>
      </c>
      <c r="Z1862" s="7">
        <f t="shared" si="9"/>
        <v>45213</v>
      </c>
    </row>
    <row r="1863">
      <c r="A1863" s="1" t="s">
        <v>1900</v>
      </c>
      <c r="B1863" s="1" t="s">
        <v>41</v>
      </c>
      <c r="C1863" s="1">
        <v>4.0</v>
      </c>
      <c r="D1863" s="1">
        <v>4.0</v>
      </c>
      <c r="E1863" s="1">
        <v>16.0</v>
      </c>
      <c r="F1863" s="1" t="s">
        <v>23</v>
      </c>
      <c r="H1863" s="2">
        <v>45070.0</v>
      </c>
      <c r="J1863" s="3">
        <f t="shared" si="2"/>
        <v>4</v>
      </c>
      <c r="K1863" s="4">
        <f t="shared" si="3"/>
        <v>4</v>
      </c>
      <c r="L1863" s="4">
        <f t="shared" si="4"/>
        <v>16</v>
      </c>
      <c r="S1863" s="1" t="s">
        <v>1900</v>
      </c>
      <c r="T1863" s="4" t="str">
        <f t="shared" si="5"/>
        <v>Smoothie</v>
      </c>
      <c r="U1863" s="4" t="str">
        <f t="shared" si="6"/>
        <v>UNKNOWN</v>
      </c>
      <c r="V1863" s="4" t="str">
        <f t="shared" si="7"/>
        <v>Credit Card</v>
      </c>
      <c r="W1863" s="4">
        <f t="shared" ref="W1863:Y1863" si="1870">IF(OR(J1863 = "ERROR", J1863 = ""), "UNKNOWN", J1863)</f>
        <v>4</v>
      </c>
      <c r="X1863" s="4">
        <f t="shared" si="1870"/>
        <v>4</v>
      </c>
      <c r="Y1863" s="4">
        <f t="shared" si="1870"/>
        <v>16</v>
      </c>
      <c r="Z1863" s="5">
        <f t="shared" si="9"/>
        <v>45070</v>
      </c>
    </row>
    <row r="1864">
      <c r="A1864" s="1" t="s">
        <v>1901</v>
      </c>
      <c r="B1864" s="1" t="s">
        <v>36</v>
      </c>
      <c r="C1864" s="1">
        <v>4.0</v>
      </c>
      <c r="D1864" s="1">
        <v>5.0</v>
      </c>
      <c r="E1864" s="1">
        <v>20.0</v>
      </c>
      <c r="H1864" s="2">
        <v>45025.0</v>
      </c>
      <c r="J1864" s="3">
        <f t="shared" si="2"/>
        <v>4</v>
      </c>
      <c r="K1864" s="4">
        <f t="shared" si="3"/>
        <v>5</v>
      </c>
      <c r="L1864" s="4">
        <f t="shared" si="4"/>
        <v>20</v>
      </c>
      <c r="S1864" s="1" t="s">
        <v>1901</v>
      </c>
      <c r="T1864" s="4" t="str">
        <f t="shared" si="5"/>
        <v>Salad</v>
      </c>
      <c r="U1864" s="4" t="str">
        <f t="shared" si="6"/>
        <v>UNKNOWN</v>
      </c>
      <c r="V1864" s="4" t="str">
        <f t="shared" si="7"/>
        <v>UNKNOWN</v>
      </c>
      <c r="W1864" s="4">
        <f t="shared" ref="W1864:Y1864" si="1871">IF(OR(J1864 = "ERROR", J1864 = ""), "UNKNOWN", J1864)</f>
        <v>4</v>
      </c>
      <c r="X1864" s="4">
        <f t="shared" si="1871"/>
        <v>5</v>
      </c>
      <c r="Y1864" s="4">
        <f t="shared" si="1871"/>
        <v>20</v>
      </c>
      <c r="Z1864" s="5">
        <f t="shared" si="9"/>
        <v>45025</v>
      </c>
    </row>
    <row r="1865">
      <c r="A1865" s="1" t="s">
        <v>1902</v>
      </c>
      <c r="B1865" s="1" t="s">
        <v>41</v>
      </c>
      <c r="C1865" s="1">
        <v>4.0</v>
      </c>
      <c r="D1865" s="1">
        <v>4.0</v>
      </c>
      <c r="E1865" s="1">
        <v>16.0</v>
      </c>
      <c r="F1865" s="1" t="s">
        <v>39</v>
      </c>
      <c r="H1865" s="2">
        <v>45046.0</v>
      </c>
      <c r="J1865" s="3">
        <f t="shared" si="2"/>
        <v>4</v>
      </c>
      <c r="K1865" s="4">
        <f t="shared" si="3"/>
        <v>4</v>
      </c>
      <c r="L1865" s="4">
        <f t="shared" si="4"/>
        <v>16</v>
      </c>
      <c r="S1865" s="1" t="s">
        <v>1902</v>
      </c>
      <c r="T1865" s="4" t="str">
        <f t="shared" si="5"/>
        <v>Smoothie</v>
      </c>
      <c r="U1865" s="4" t="str">
        <f t="shared" si="6"/>
        <v>UNKNOWN</v>
      </c>
      <c r="V1865" s="4" t="str">
        <f t="shared" si="7"/>
        <v>Digital Wallet</v>
      </c>
      <c r="W1865" s="4">
        <f t="shared" ref="W1865:Y1865" si="1872">IF(OR(J1865 = "ERROR", J1865 = ""), "UNKNOWN", J1865)</f>
        <v>4</v>
      </c>
      <c r="X1865" s="4">
        <f t="shared" si="1872"/>
        <v>4</v>
      </c>
      <c r="Y1865" s="4">
        <f t="shared" si="1872"/>
        <v>16</v>
      </c>
      <c r="Z1865" s="5">
        <f t="shared" si="9"/>
        <v>45046</v>
      </c>
    </row>
    <row r="1866">
      <c r="A1866" s="1" t="s">
        <v>1903</v>
      </c>
      <c r="B1866" s="1" t="s">
        <v>36</v>
      </c>
      <c r="C1866" s="1">
        <v>4.0</v>
      </c>
      <c r="D1866" s="1">
        <v>5.0</v>
      </c>
      <c r="E1866" s="1">
        <v>20.0</v>
      </c>
      <c r="F1866" s="1" t="s">
        <v>23</v>
      </c>
      <c r="G1866" s="1" t="s">
        <v>29</v>
      </c>
      <c r="H1866" s="2">
        <v>45195.0</v>
      </c>
      <c r="J1866" s="3">
        <f t="shared" si="2"/>
        <v>4</v>
      </c>
      <c r="K1866" s="4">
        <f t="shared" si="3"/>
        <v>5</v>
      </c>
      <c r="L1866" s="4">
        <f t="shared" si="4"/>
        <v>20</v>
      </c>
      <c r="S1866" s="1" t="s">
        <v>1903</v>
      </c>
      <c r="T1866" s="4" t="str">
        <f t="shared" si="5"/>
        <v>Salad</v>
      </c>
      <c r="U1866" s="4" t="str">
        <f t="shared" si="6"/>
        <v>In-store</v>
      </c>
      <c r="V1866" s="4" t="str">
        <f t="shared" si="7"/>
        <v>Credit Card</v>
      </c>
      <c r="W1866" s="4">
        <f t="shared" ref="W1866:Y1866" si="1873">IF(OR(J1866 = "ERROR", J1866 = ""), "UNKNOWN", J1866)</f>
        <v>4</v>
      </c>
      <c r="X1866" s="4">
        <f t="shared" si="1873"/>
        <v>5</v>
      </c>
      <c r="Y1866" s="4">
        <f t="shared" si="1873"/>
        <v>20</v>
      </c>
      <c r="Z1866" s="5">
        <f t="shared" si="9"/>
        <v>45195</v>
      </c>
    </row>
    <row r="1867">
      <c r="A1867" s="1" t="s">
        <v>1904</v>
      </c>
      <c r="B1867" s="1" t="s">
        <v>55</v>
      </c>
      <c r="C1867" s="1">
        <v>3.0</v>
      </c>
      <c r="D1867" s="1">
        <v>3.0</v>
      </c>
      <c r="E1867" s="1">
        <v>9.0</v>
      </c>
      <c r="F1867" s="1" t="s">
        <v>28</v>
      </c>
      <c r="G1867" s="1" t="s">
        <v>24</v>
      </c>
      <c r="H1867" s="2">
        <v>44976.0</v>
      </c>
      <c r="J1867" s="3">
        <f t="shared" si="2"/>
        <v>3</v>
      </c>
      <c r="K1867" s="4">
        <f t="shared" si="3"/>
        <v>3</v>
      </c>
      <c r="L1867" s="4">
        <f t="shared" si="4"/>
        <v>9</v>
      </c>
      <c r="S1867" s="1" t="s">
        <v>1904</v>
      </c>
      <c r="T1867" s="4" t="str">
        <f t="shared" si="5"/>
        <v>Juice</v>
      </c>
      <c r="U1867" s="4" t="str">
        <f t="shared" si="6"/>
        <v>Takeaway</v>
      </c>
      <c r="V1867" s="4" t="str">
        <f t="shared" si="7"/>
        <v>Cash</v>
      </c>
      <c r="W1867" s="4">
        <f t="shared" ref="W1867:Y1867" si="1874">IF(OR(J1867 = "ERROR", J1867 = ""), "UNKNOWN", J1867)</f>
        <v>3</v>
      </c>
      <c r="X1867" s="4">
        <f t="shared" si="1874"/>
        <v>3</v>
      </c>
      <c r="Y1867" s="4">
        <f t="shared" si="1874"/>
        <v>9</v>
      </c>
      <c r="Z1867" s="5">
        <f t="shared" si="9"/>
        <v>44976</v>
      </c>
    </row>
    <row r="1868">
      <c r="A1868" s="1" t="s">
        <v>1905</v>
      </c>
      <c r="B1868" s="1" t="s">
        <v>55</v>
      </c>
      <c r="C1868" s="1">
        <v>1.0</v>
      </c>
      <c r="D1868" s="1">
        <v>3.0</v>
      </c>
      <c r="E1868" s="1">
        <v>3.0</v>
      </c>
      <c r="F1868" s="1" t="s">
        <v>23</v>
      </c>
      <c r="H1868" s="2">
        <v>45006.0</v>
      </c>
      <c r="J1868" s="3">
        <f t="shared" si="2"/>
        <v>1</v>
      </c>
      <c r="K1868" s="4">
        <f t="shared" si="3"/>
        <v>3</v>
      </c>
      <c r="L1868" s="4">
        <f t="shared" si="4"/>
        <v>3</v>
      </c>
      <c r="S1868" s="1" t="s">
        <v>1905</v>
      </c>
      <c r="T1868" s="4" t="str">
        <f t="shared" si="5"/>
        <v>Juice</v>
      </c>
      <c r="U1868" s="4" t="str">
        <f t="shared" si="6"/>
        <v>UNKNOWN</v>
      </c>
      <c r="V1868" s="4" t="str">
        <f t="shared" si="7"/>
        <v>Credit Card</v>
      </c>
      <c r="W1868" s="4">
        <f t="shared" ref="W1868:Y1868" si="1875">IF(OR(J1868 = "ERROR", J1868 = ""), "UNKNOWN", J1868)</f>
        <v>1</v>
      </c>
      <c r="X1868" s="4">
        <f t="shared" si="1875"/>
        <v>3</v>
      </c>
      <c r="Y1868" s="4">
        <f t="shared" si="1875"/>
        <v>3</v>
      </c>
      <c r="Z1868" s="5">
        <f t="shared" si="9"/>
        <v>45006</v>
      </c>
    </row>
    <row r="1869">
      <c r="A1869" s="1" t="s">
        <v>1906</v>
      </c>
      <c r="B1869" s="1" t="s">
        <v>32</v>
      </c>
      <c r="C1869" s="1" t="s">
        <v>25</v>
      </c>
      <c r="D1869" s="1">
        <v>1.0</v>
      </c>
      <c r="E1869" s="1">
        <v>5.0</v>
      </c>
      <c r="G1869" s="1" t="s">
        <v>29</v>
      </c>
      <c r="H1869" s="2">
        <v>44992.0</v>
      </c>
      <c r="J1869" s="3">
        <f t="shared" si="2"/>
        <v>5</v>
      </c>
      <c r="K1869" s="4">
        <f t="shared" si="3"/>
        <v>1</v>
      </c>
      <c r="L1869" s="4">
        <f t="shared" si="4"/>
        <v>5</v>
      </c>
      <c r="S1869" s="1" t="s">
        <v>1906</v>
      </c>
      <c r="T1869" s="4" t="str">
        <f t="shared" si="5"/>
        <v>Cookie</v>
      </c>
      <c r="U1869" s="4" t="str">
        <f t="shared" si="6"/>
        <v>In-store</v>
      </c>
      <c r="V1869" s="4" t="str">
        <f t="shared" si="7"/>
        <v>UNKNOWN</v>
      </c>
      <c r="W1869" s="4">
        <f t="shared" ref="W1869:Y1869" si="1876">IF(OR(J1869 = "ERROR", J1869 = ""), "UNKNOWN", J1869)</f>
        <v>5</v>
      </c>
      <c r="X1869" s="4">
        <f t="shared" si="1876"/>
        <v>1</v>
      </c>
      <c r="Y1869" s="4">
        <f t="shared" si="1876"/>
        <v>5</v>
      </c>
      <c r="Z1869" s="5">
        <f t="shared" si="9"/>
        <v>44992</v>
      </c>
    </row>
    <row r="1870">
      <c r="A1870" s="1" t="s">
        <v>1907</v>
      </c>
      <c r="B1870" s="1" t="s">
        <v>55</v>
      </c>
      <c r="C1870" s="1">
        <v>1.0</v>
      </c>
      <c r="E1870" s="1">
        <v>3.0</v>
      </c>
      <c r="F1870" s="1" t="s">
        <v>39</v>
      </c>
      <c r="G1870" s="1" t="s">
        <v>29</v>
      </c>
      <c r="H1870" s="2">
        <v>45195.0</v>
      </c>
      <c r="J1870" s="3">
        <f t="shared" si="2"/>
        <v>1</v>
      </c>
      <c r="K1870" s="4">
        <f t="shared" si="3"/>
        <v>3</v>
      </c>
      <c r="L1870" s="4">
        <f t="shared" si="4"/>
        <v>3</v>
      </c>
      <c r="S1870" s="1" t="s">
        <v>1907</v>
      </c>
      <c r="T1870" s="4" t="str">
        <f t="shared" si="5"/>
        <v>Juice</v>
      </c>
      <c r="U1870" s="4" t="str">
        <f t="shared" si="6"/>
        <v>In-store</v>
      </c>
      <c r="V1870" s="4" t="str">
        <f t="shared" si="7"/>
        <v>Digital Wallet</v>
      </c>
      <c r="W1870" s="4">
        <f t="shared" ref="W1870:Y1870" si="1877">IF(OR(J1870 = "ERROR", J1870 = ""), "UNKNOWN", J1870)</f>
        <v>1</v>
      </c>
      <c r="X1870" s="4">
        <f t="shared" si="1877"/>
        <v>3</v>
      </c>
      <c r="Y1870" s="4">
        <f t="shared" si="1877"/>
        <v>3</v>
      </c>
      <c r="Z1870" s="5">
        <f t="shared" si="9"/>
        <v>45195</v>
      </c>
    </row>
    <row r="1871">
      <c r="A1871" s="1" t="s">
        <v>1908</v>
      </c>
      <c r="B1871" s="1" t="s">
        <v>44</v>
      </c>
      <c r="C1871" s="1">
        <v>5.0</v>
      </c>
      <c r="D1871" s="1">
        <v>4.0</v>
      </c>
      <c r="E1871" s="1">
        <v>20.0</v>
      </c>
      <c r="F1871" s="1" t="s">
        <v>39</v>
      </c>
      <c r="G1871" s="1" t="s">
        <v>29</v>
      </c>
      <c r="H1871" s="2">
        <v>45133.0</v>
      </c>
      <c r="J1871" s="3">
        <f t="shared" si="2"/>
        <v>5</v>
      </c>
      <c r="K1871" s="4">
        <f t="shared" si="3"/>
        <v>4</v>
      </c>
      <c r="L1871" s="4">
        <f t="shared" si="4"/>
        <v>20</v>
      </c>
      <c r="S1871" s="1" t="s">
        <v>1908</v>
      </c>
      <c r="T1871" s="4" t="str">
        <f t="shared" si="5"/>
        <v>Sandwich</v>
      </c>
      <c r="U1871" s="4" t="str">
        <f t="shared" si="6"/>
        <v>In-store</v>
      </c>
      <c r="V1871" s="4" t="str">
        <f t="shared" si="7"/>
        <v>Digital Wallet</v>
      </c>
      <c r="W1871" s="4">
        <f t="shared" ref="W1871:Y1871" si="1878">IF(OR(J1871 = "ERROR", J1871 = ""), "UNKNOWN", J1871)</f>
        <v>5</v>
      </c>
      <c r="X1871" s="4">
        <f t="shared" si="1878"/>
        <v>4</v>
      </c>
      <c r="Y1871" s="4">
        <f t="shared" si="1878"/>
        <v>20</v>
      </c>
      <c r="Z1871" s="5">
        <f t="shared" si="9"/>
        <v>45133</v>
      </c>
    </row>
    <row r="1872">
      <c r="A1872" s="1" t="s">
        <v>1909</v>
      </c>
      <c r="B1872" s="1" t="s">
        <v>55</v>
      </c>
      <c r="C1872" s="1">
        <v>1.0</v>
      </c>
      <c r="D1872" s="1">
        <v>3.0</v>
      </c>
      <c r="E1872" s="1">
        <v>3.0</v>
      </c>
      <c r="F1872" s="1" t="s">
        <v>28</v>
      </c>
      <c r="H1872" s="2">
        <v>44999.0</v>
      </c>
      <c r="J1872" s="3">
        <f t="shared" si="2"/>
        <v>1</v>
      </c>
      <c r="K1872" s="4">
        <f t="shared" si="3"/>
        <v>3</v>
      </c>
      <c r="L1872" s="4">
        <f t="shared" si="4"/>
        <v>3</v>
      </c>
      <c r="S1872" s="1" t="s">
        <v>1909</v>
      </c>
      <c r="T1872" s="4" t="str">
        <f t="shared" si="5"/>
        <v>Juice</v>
      </c>
      <c r="U1872" s="4" t="str">
        <f t="shared" si="6"/>
        <v>UNKNOWN</v>
      </c>
      <c r="V1872" s="4" t="str">
        <f t="shared" si="7"/>
        <v>Cash</v>
      </c>
      <c r="W1872" s="4">
        <f t="shared" ref="W1872:Y1872" si="1879">IF(OR(J1872 = "ERROR", J1872 = ""), "UNKNOWN", J1872)</f>
        <v>1</v>
      </c>
      <c r="X1872" s="4">
        <f t="shared" si="1879"/>
        <v>3</v>
      </c>
      <c r="Y1872" s="4">
        <f t="shared" si="1879"/>
        <v>3</v>
      </c>
      <c r="Z1872" s="5">
        <f t="shared" si="9"/>
        <v>44999</v>
      </c>
    </row>
    <row r="1873">
      <c r="A1873" s="1" t="s">
        <v>1910</v>
      </c>
      <c r="B1873" s="1" t="s">
        <v>22</v>
      </c>
      <c r="C1873" s="1">
        <v>4.0</v>
      </c>
      <c r="D1873" s="1">
        <v>2.0</v>
      </c>
      <c r="E1873" s="1">
        <v>8.0</v>
      </c>
      <c r="G1873" s="1" t="s">
        <v>29</v>
      </c>
      <c r="H1873" s="6">
        <v>45225.0</v>
      </c>
      <c r="J1873" s="3">
        <f t="shared" si="2"/>
        <v>4</v>
      </c>
      <c r="K1873" s="4">
        <f t="shared" si="3"/>
        <v>2</v>
      </c>
      <c r="L1873" s="4">
        <f t="shared" si="4"/>
        <v>8</v>
      </c>
      <c r="S1873" s="1" t="s">
        <v>1910</v>
      </c>
      <c r="T1873" s="4" t="str">
        <f t="shared" si="5"/>
        <v>Coffee</v>
      </c>
      <c r="U1873" s="4" t="str">
        <f t="shared" si="6"/>
        <v>In-store</v>
      </c>
      <c r="V1873" s="4" t="str">
        <f t="shared" si="7"/>
        <v>UNKNOWN</v>
      </c>
      <c r="W1873" s="4">
        <f t="shared" ref="W1873:Y1873" si="1880">IF(OR(J1873 = "ERROR", J1873 = ""), "UNKNOWN", J1873)</f>
        <v>4</v>
      </c>
      <c r="X1873" s="4">
        <f t="shared" si="1880"/>
        <v>2</v>
      </c>
      <c r="Y1873" s="4">
        <f t="shared" si="1880"/>
        <v>8</v>
      </c>
      <c r="Z1873" s="7">
        <f t="shared" si="9"/>
        <v>45225</v>
      </c>
    </row>
    <row r="1874">
      <c r="A1874" s="1" t="s">
        <v>1911</v>
      </c>
      <c r="B1874" s="1" t="s">
        <v>41</v>
      </c>
      <c r="C1874" s="1">
        <v>2.0</v>
      </c>
      <c r="D1874" s="1">
        <v>4.0</v>
      </c>
      <c r="E1874" s="1">
        <v>8.0</v>
      </c>
      <c r="F1874" s="1" t="s">
        <v>39</v>
      </c>
      <c r="G1874" s="1" t="s">
        <v>29</v>
      </c>
      <c r="H1874" s="2">
        <v>45131.0</v>
      </c>
      <c r="J1874" s="3">
        <f t="shared" si="2"/>
        <v>2</v>
      </c>
      <c r="K1874" s="4">
        <f t="shared" si="3"/>
        <v>4</v>
      </c>
      <c r="L1874" s="4">
        <f t="shared" si="4"/>
        <v>8</v>
      </c>
      <c r="S1874" s="1" t="s">
        <v>1911</v>
      </c>
      <c r="T1874" s="4" t="str">
        <f t="shared" si="5"/>
        <v>Smoothie</v>
      </c>
      <c r="U1874" s="4" t="str">
        <f t="shared" si="6"/>
        <v>In-store</v>
      </c>
      <c r="V1874" s="4" t="str">
        <f t="shared" si="7"/>
        <v>Digital Wallet</v>
      </c>
      <c r="W1874" s="4">
        <f t="shared" ref="W1874:Y1874" si="1881">IF(OR(J1874 = "ERROR", J1874 = ""), "UNKNOWN", J1874)</f>
        <v>2</v>
      </c>
      <c r="X1874" s="4">
        <f t="shared" si="1881"/>
        <v>4</v>
      </c>
      <c r="Y1874" s="4">
        <f t="shared" si="1881"/>
        <v>8</v>
      </c>
      <c r="Z1874" s="5">
        <f t="shared" si="9"/>
        <v>45131</v>
      </c>
    </row>
    <row r="1875">
      <c r="A1875" s="1" t="s">
        <v>1912</v>
      </c>
      <c r="B1875" s="1" t="s">
        <v>55</v>
      </c>
      <c r="C1875" s="1">
        <v>5.0</v>
      </c>
      <c r="D1875" s="1">
        <v>3.0</v>
      </c>
      <c r="E1875" s="1">
        <v>15.0</v>
      </c>
      <c r="F1875" s="1" t="s">
        <v>23</v>
      </c>
      <c r="H1875" s="2">
        <v>44994.0</v>
      </c>
      <c r="J1875" s="3">
        <f t="shared" si="2"/>
        <v>5</v>
      </c>
      <c r="K1875" s="4">
        <f t="shared" si="3"/>
        <v>3</v>
      </c>
      <c r="L1875" s="4">
        <f t="shared" si="4"/>
        <v>15</v>
      </c>
      <c r="S1875" s="1" t="s">
        <v>1912</v>
      </c>
      <c r="T1875" s="4" t="str">
        <f t="shared" si="5"/>
        <v>Juice</v>
      </c>
      <c r="U1875" s="4" t="str">
        <f t="shared" si="6"/>
        <v>UNKNOWN</v>
      </c>
      <c r="V1875" s="4" t="str">
        <f t="shared" si="7"/>
        <v>Credit Card</v>
      </c>
      <c r="W1875" s="4">
        <f t="shared" ref="W1875:Y1875" si="1882">IF(OR(J1875 = "ERROR", J1875 = ""), "UNKNOWN", J1875)</f>
        <v>5</v>
      </c>
      <c r="X1875" s="4">
        <f t="shared" si="1882"/>
        <v>3</v>
      </c>
      <c r="Y1875" s="4">
        <f t="shared" si="1882"/>
        <v>15</v>
      </c>
      <c r="Z1875" s="5">
        <f t="shared" si="9"/>
        <v>44994</v>
      </c>
    </row>
    <row r="1876">
      <c r="A1876" s="1" t="s">
        <v>1913</v>
      </c>
      <c r="B1876" s="1" t="s">
        <v>32</v>
      </c>
      <c r="C1876" s="1">
        <v>2.0</v>
      </c>
      <c r="D1876" s="1">
        <v>1.0</v>
      </c>
      <c r="E1876" s="1">
        <v>2.0</v>
      </c>
      <c r="F1876" s="1" t="s">
        <v>39</v>
      </c>
      <c r="G1876" s="1" t="s">
        <v>29</v>
      </c>
      <c r="H1876" s="2">
        <v>44977.0</v>
      </c>
      <c r="J1876" s="3">
        <f t="shared" si="2"/>
        <v>2</v>
      </c>
      <c r="K1876" s="4">
        <f t="shared" si="3"/>
        <v>1</v>
      </c>
      <c r="L1876" s="4">
        <f t="shared" si="4"/>
        <v>2</v>
      </c>
      <c r="S1876" s="1" t="s">
        <v>1913</v>
      </c>
      <c r="T1876" s="4" t="str">
        <f t="shared" si="5"/>
        <v>Cookie</v>
      </c>
      <c r="U1876" s="4" t="str">
        <f t="shared" si="6"/>
        <v>In-store</v>
      </c>
      <c r="V1876" s="4" t="str">
        <f t="shared" si="7"/>
        <v>Digital Wallet</v>
      </c>
      <c r="W1876" s="4">
        <f t="shared" ref="W1876:Y1876" si="1883">IF(OR(J1876 = "ERROR", J1876 = ""), "UNKNOWN", J1876)</f>
        <v>2</v>
      </c>
      <c r="X1876" s="4">
        <f t="shared" si="1883"/>
        <v>1</v>
      </c>
      <c r="Y1876" s="4">
        <f t="shared" si="1883"/>
        <v>2</v>
      </c>
      <c r="Z1876" s="5">
        <f t="shared" si="9"/>
        <v>44977</v>
      </c>
    </row>
    <row r="1877">
      <c r="A1877" s="1" t="s">
        <v>1914</v>
      </c>
      <c r="B1877" s="1" t="s">
        <v>27</v>
      </c>
      <c r="C1877" s="1" t="s">
        <v>25</v>
      </c>
      <c r="D1877" s="1">
        <v>3.0</v>
      </c>
      <c r="E1877" s="1">
        <v>6.0</v>
      </c>
      <c r="F1877" s="1" t="s">
        <v>39</v>
      </c>
      <c r="G1877" s="1" t="s">
        <v>29</v>
      </c>
      <c r="H1877" s="2">
        <v>45043.0</v>
      </c>
      <c r="J1877" s="3">
        <f t="shared" si="2"/>
        <v>2</v>
      </c>
      <c r="K1877" s="4">
        <f t="shared" si="3"/>
        <v>3</v>
      </c>
      <c r="L1877" s="4">
        <f t="shared" si="4"/>
        <v>6</v>
      </c>
      <c r="S1877" s="1" t="s">
        <v>1914</v>
      </c>
      <c r="T1877" s="4" t="str">
        <f t="shared" si="5"/>
        <v>Cake</v>
      </c>
      <c r="U1877" s="4" t="str">
        <f t="shared" si="6"/>
        <v>In-store</v>
      </c>
      <c r="V1877" s="4" t="str">
        <f t="shared" si="7"/>
        <v>Digital Wallet</v>
      </c>
      <c r="W1877" s="4">
        <f t="shared" ref="W1877:Y1877" si="1884">IF(OR(J1877 = "ERROR", J1877 = ""), "UNKNOWN", J1877)</f>
        <v>2</v>
      </c>
      <c r="X1877" s="4">
        <f t="shared" si="1884"/>
        <v>3</v>
      </c>
      <c r="Y1877" s="4">
        <f t="shared" si="1884"/>
        <v>6</v>
      </c>
      <c r="Z1877" s="5">
        <f t="shared" si="9"/>
        <v>45043</v>
      </c>
    </row>
    <row r="1878">
      <c r="A1878" s="1" t="s">
        <v>1915</v>
      </c>
      <c r="B1878" s="1" t="s">
        <v>27</v>
      </c>
      <c r="C1878" s="1">
        <v>1.0</v>
      </c>
      <c r="D1878" s="1">
        <v>3.0</v>
      </c>
      <c r="E1878" s="1">
        <v>3.0</v>
      </c>
      <c r="F1878" s="1" t="s">
        <v>23</v>
      </c>
      <c r="G1878" s="1" t="s">
        <v>29</v>
      </c>
      <c r="H1878" s="6">
        <v>45209.0</v>
      </c>
      <c r="J1878" s="3">
        <f t="shared" si="2"/>
        <v>1</v>
      </c>
      <c r="K1878" s="4">
        <f t="shared" si="3"/>
        <v>3</v>
      </c>
      <c r="L1878" s="4">
        <f t="shared" si="4"/>
        <v>3</v>
      </c>
      <c r="S1878" s="1" t="s">
        <v>1915</v>
      </c>
      <c r="T1878" s="4" t="str">
        <f t="shared" si="5"/>
        <v>Cake</v>
      </c>
      <c r="U1878" s="4" t="str">
        <f t="shared" si="6"/>
        <v>In-store</v>
      </c>
      <c r="V1878" s="4" t="str">
        <f t="shared" si="7"/>
        <v>Credit Card</v>
      </c>
      <c r="W1878" s="4">
        <f t="shared" ref="W1878:Y1878" si="1885">IF(OR(J1878 = "ERROR", J1878 = ""), "UNKNOWN", J1878)</f>
        <v>1</v>
      </c>
      <c r="X1878" s="4">
        <f t="shared" si="1885"/>
        <v>3</v>
      </c>
      <c r="Y1878" s="4">
        <f t="shared" si="1885"/>
        <v>3</v>
      </c>
      <c r="Z1878" s="7">
        <f t="shared" si="9"/>
        <v>45209</v>
      </c>
    </row>
    <row r="1879">
      <c r="A1879" s="1" t="s">
        <v>1916</v>
      </c>
      <c r="B1879" s="1" t="s">
        <v>81</v>
      </c>
      <c r="C1879" s="1">
        <v>5.0</v>
      </c>
      <c r="D1879" s="1">
        <v>1.5</v>
      </c>
      <c r="E1879" s="1">
        <v>7.5</v>
      </c>
      <c r="G1879" s="1" t="s">
        <v>29</v>
      </c>
      <c r="H1879" s="2">
        <v>45203.0</v>
      </c>
      <c r="J1879" s="3">
        <f t="shared" si="2"/>
        <v>5</v>
      </c>
      <c r="K1879" s="4">
        <f t="shared" si="3"/>
        <v>1.5</v>
      </c>
      <c r="L1879" s="4">
        <f t="shared" si="4"/>
        <v>7.5</v>
      </c>
      <c r="S1879" s="1" t="s">
        <v>1916</v>
      </c>
      <c r="T1879" s="4" t="str">
        <f t="shared" si="5"/>
        <v>Tea</v>
      </c>
      <c r="U1879" s="4" t="str">
        <f t="shared" si="6"/>
        <v>In-store</v>
      </c>
      <c r="V1879" s="4" t="str">
        <f t="shared" si="7"/>
        <v>UNKNOWN</v>
      </c>
      <c r="W1879" s="4">
        <f t="shared" ref="W1879:Y1879" si="1886">IF(OR(J1879 = "ERROR", J1879 = ""), "UNKNOWN", J1879)</f>
        <v>5</v>
      </c>
      <c r="X1879" s="4">
        <f t="shared" si="1886"/>
        <v>1.5</v>
      </c>
      <c r="Y1879" s="4">
        <f t="shared" si="1886"/>
        <v>7.5</v>
      </c>
      <c r="Z1879" s="5">
        <f t="shared" si="9"/>
        <v>45203</v>
      </c>
    </row>
    <row r="1880">
      <c r="A1880" s="1" t="s">
        <v>1917</v>
      </c>
      <c r="B1880" s="1" t="s">
        <v>27</v>
      </c>
      <c r="C1880" s="1">
        <v>5.0</v>
      </c>
      <c r="D1880" s="1">
        <v>3.0</v>
      </c>
      <c r="E1880" s="1">
        <v>15.0</v>
      </c>
      <c r="F1880" s="1" t="s">
        <v>28</v>
      </c>
      <c r="G1880" s="1" t="s">
        <v>25</v>
      </c>
      <c r="H1880" s="2">
        <v>45184.0</v>
      </c>
      <c r="J1880" s="3">
        <f t="shared" si="2"/>
        <v>5</v>
      </c>
      <c r="K1880" s="4">
        <f t="shared" si="3"/>
        <v>3</v>
      </c>
      <c r="L1880" s="4">
        <f t="shared" si="4"/>
        <v>15</v>
      </c>
      <c r="S1880" s="1" t="s">
        <v>1917</v>
      </c>
      <c r="T1880" s="4" t="str">
        <f t="shared" si="5"/>
        <v>Cake</v>
      </c>
      <c r="U1880" s="4" t="str">
        <f t="shared" si="6"/>
        <v>UNKNOWN</v>
      </c>
      <c r="V1880" s="4" t="str">
        <f t="shared" si="7"/>
        <v>Cash</v>
      </c>
      <c r="W1880" s="4">
        <f t="shared" ref="W1880:Y1880" si="1887">IF(OR(J1880 = "ERROR", J1880 = ""), "UNKNOWN", J1880)</f>
        <v>5</v>
      </c>
      <c r="X1880" s="4">
        <f t="shared" si="1887"/>
        <v>3</v>
      </c>
      <c r="Y1880" s="4">
        <f t="shared" si="1887"/>
        <v>15</v>
      </c>
      <c r="Z1880" s="5">
        <f t="shared" si="9"/>
        <v>45184</v>
      </c>
    </row>
    <row r="1881">
      <c r="A1881" s="1" t="s">
        <v>1918</v>
      </c>
      <c r="B1881" s="1" t="s">
        <v>36</v>
      </c>
      <c r="C1881" s="1">
        <v>1.0</v>
      </c>
      <c r="D1881" s="1">
        <v>5.0</v>
      </c>
      <c r="E1881" s="1">
        <v>5.0</v>
      </c>
      <c r="F1881" s="1" t="s">
        <v>39</v>
      </c>
      <c r="G1881" s="1" t="s">
        <v>29</v>
      </c>
      <c r="J1881" s="3">
        <f t="shared" si="2"/>
        <v>1</v>
      </c>
      <c r="K1881" s="4">
        <f t="shared" si="3"/>
        <v>5</v>
      </c>
      <c r="L1881" s="4">
        <f t="shared" si="4"/>
        <v>5</v>
      </c>
      <c r="S1881" s="1" t="s">
        <v>1918</v>
      </c>
      <c r="T1881" s="4" t="str">
        <f t="shared" si="5"/>
        <v>Salad</v>
      </c>
      <c r="U1881" s="4" t="str">
        <f t="shared" si="6"/>
        <v>In-store</v>
      </c>
      <c r="V1881" s="4" t="str">
        <f t="shared" si="7"/>
        <v>Digital Wallet</v>
      </c>
      <c r="W1881" s="4">
        <f t="shared" ref="W1881:Y1881" si="1888">IF(OR(J1881 = "ERROR", J1881 = ""), "UNKNOWN", J1881)</f>
        <v>1</v>
      </c>
      <c r="X1881" s="4">
        <f t="shared" si="1888"/>
        <v>5</v>
      </c>
      <c r="Y1881" s="4">
        <f t="shared" si="1888"/>
        <v>5</v>
      </c>
      <c r="Z1881" s="4" t="str">
        <f t="shared" si="9"/>
        <v>UNKNOWN</v>
      </c>
    </row>
    <row r="1882">
      <c r="A1882" s="1" t="s">
        <v>1919</v>
      </c>
      <c r="B1882" s="1" t="s">
        <v>81</v>
      </c>
      <c r="C1882" s="1">
        <v>3.0</v>
      </c>
      <c r="D1882" s="1">
        <v>1.5</v>
      </c>
      <c r="E1882" s="1">
        <v>4.5</v>
      </c>
      <c r="F1882" s="1" t="s">
        <v>28</v>
      </c>
      <c r="G1882" s="1" t="s">
        <v>24</v>
      </c>
      <c r="H1882" s="2">
        <v>45191.0</v>
      </c>
      <c r="J1882" s="3">
        <f t="shared" si="2"/>
        <v>3</v>
      </c>
      <c r="K1882" s="4">
        <f t="shared" si="3"/>
        <v>1.5</v>
      </c>
      <c r="L1882" s="4">
        <f t="shared" si="4"/>
        <v>4.5</v>
      </c>
      <c r="S1882" s="1" t="s">
        <v>1919</v>
      </c>
      <c r="T1882" s="4" t="str">
        <f t="shared" si="5"/>
        <v>Tea</v>
      </c>
      <c r="U1882" s="4" t="str">
        <f t="shared" si="6"/>
        <v>Takeaway</v>
      </c>
      <c r="V1882" s="4" t="str">
        <f t="shared" si="7"/>
        <v>Cash</v>
      </c>
      <c r="W1882" s="4">
        <f t="shared" ref="W1882:Y1882" si="1889">IF(OR(J1882 = "ERROR", J1882 = ""), "UNKNOWN", J1882)</f>
        <v>3</v>
      </c>
      <c r="X1882" s="4">
        <f t="shared" si="1889"/>
        <v>1.5</v>
      </c>
      <c r="Y1882" s="4">
        <f t="shared" si="1889"/>
        <v>4.5</v>
      </c>
      <c r="Z1882" s="5">
        <f t="shared" si="9"/>
        <v>45191</v>
      </c>
    </row>
    <row r="1883">
      <c r="A1883" s="1" t="s">
        <v>1920</v>
      </c>
      <c r="B1883" s="1" t="s">
        <v>44</v>
      </c>
      <c r="C1883" s="1">
        <v>4.0</v>
      </c>
      <c r="D1883" s="1">
        <v>4.0</v>
      </c>
      <c r="E1883" s="1">
        <v>16.0</v>
      </c>
      <c r="F1883" s="1" t="s">
        <v>39</v>
      </c>
      <c r="H1883" s="2">
        <v>45038.0</v>
      </c>
      <c r="J1883" s="3">
        <f t="shared" si="2"/>
        <v>4</v>
      </c>
      <c r="K1883" s="4">
        <f t="shared" si="3"/>
        <v>4</v>
      </c>
      <c r="L1883" s="4">
        <f t="shared" si="4"/>
        <v>16</v>
      </c>
      <c r="S1883" s="1" t="s">
        <v>1920</v>
      </c>
      <c r="T1883" s="4" t="str">
        <f t="shared" si="5"/>
        <v>Sandwich</v>
      </c>
      <c r="U1883" s="4" t="str">
        <f t="shared" si="6"/>
        <v>UNKNOWN</v>
      </c>
      <c r="V1883" s="4" t="str">
        <f t="shared" si="7"/>
        <v>Digital Wallet</v>
      </c>
      <c r="W1883" s="4">
        <f t="shared" ref="W1883:Y1883" si="1890">IF(OR(J1883 = "ERROR", J1883 = ""), "UNKNOWN", J1883)</f>
        <v>4</v>
      </c>
      <c r="X1883" s="4">
        <f t="shared" si="1890"/>
        <v>4</v>
      </c>
      <c r="Y1883" s="4">
        <f t="shared" si="1890"/>
        <v>16</v>
      </c>
      <c r="Z1883" s="5">
        <f t="shared" si="9"/>
        <v>45038</v>
      </c>
    </row>
    <row r="1884">
      <c r="A1884" s="1" t="s">
        <v>1921</v>
      </c>
      <c r="B1884" s="1" t="s">
        <v>41</v>
      </c>
      <c r="C1884" s="1">
        <v>4.0</v>
      </c>
      <c r="D1884" s="1">
        <v>4.0</v>
      </c>
      <c r="E1884" s="1">
        <v>16.0</v>
      </c>
      <c r="F1884" s="1" t="s">
        <v>23</v>
      </c>
      <c r="H1884" s="2">
        <v>45112.0</v>
      </c>
      <c r="J1884" s="3">
        <f t="shared" si="2"/>
        <v>4</v>
      </c>
      <c r="K1884" s="4">
        <f t="shared" si="3"/>
        <v>4</v>
      </c>
      <c r="L1884" s="4">
        <f t="shared" si="4"/>
        <v>16</v>
      </c>
      <c r="S1884" s="1" t="s">
        <v>1921</v>
      </c>
      <c r="T1884" s="4" t="str">
        <f t="shared" si="5"/>
        <v>Smoothie</v>
      </c>
      <c r="U1884" s="4" t="str">
        <f t="shared" si="6"/>
        <v>UNKNOWN</v>
      </c>
      <c r="V1884" s="4" t="str">
        <f t="shared" si="7"/>
        <v>Credit Card</v>
      </c>
      <c r="W1884" s="4">
        <f t="shared" ref="W1884:Y1884" si="1891">IF(OR(J1884 = "ERROR", J1884 = ""), "UNKNOWN", J1884)</f>
        <v>4</v>
      </c>
      <c r="X1884" s="4">
        <f t="shared" si="1891"/>
        <v>4</v>
      </c>
      <c r="Y1884" s="4">
        <f t="shared" si="1891"/>
        <v>16</v>
      </c>
      <c r="Z1884" s="5">
        <f t="shared" si="9"/>
        <v>45112</v>
      </c>
    </row>
    <row r="1885">
      <c r="A1885" s="1" t="s">
        <v>1922</v>
      </c>
      <c r="B1885" s="1" t="s">
        <v>22</v>
      </c>
      <c r="C1885" s="1">
        <v>1.0</v>
      </c>
      <c r="D1885" s="1">
        <v>2.0</v>
      </c>
      <c r="E1885" s="1">
        <v>2.0</v>
      </c>
      <c r="F1885" s="1" t="s">
        <v>39</v>
      </c>
      <c r="G1885" s="1" t="s">
        <v>24</v>
      </c>
      <c r="H1885" s="2">
        <v>45078.0</v>
      </c>
      <c r="J1885" s="3">
        <f t="shared" si="2"/>
        <v>1</v>
      </c>
      <c r="K1885" s="4">
        <f t="shared" si="3"/>
        <v>2</v>
      </c>
      <c r="L1885" s="4">
        <f t="shared" si="4"/>
        <v>2</v>
      </c>
      <c r="S1885" s="1" t="s">
        <v>1922</v>
      </c>
      <c r="T1885" s="4" t="str">
        <f t="shared" si="5"/>
        <v>Coffee</v>
      </c>
      <c r="U1885" s="4" t="str">
        <f t="shared" si="6"/>
        <v>Takeaway</v>
      </c>
      <c r="V1885" s="4" t="str">
        <f t="shared" si="7"/>
        <v>Digital Wallet</v>
      </c>
      <c r="W1885" s="4">
        <f t="shared" ref="W1885:Y1885" si="1892">IF(OR(J1885 = "ERROR", J1885 = ""), "UNKNOWN", J1885)</f>
        <v>1</v>
      </c>
      <c r="X1885" s="4">
        <f t="shared" si="1892"/>
        <v>2</v>
      </c>
      <c r="Y1885" s="4">
        <f t="shared" si="1892"/>
        <v>2</v>
      </c>
      <c r="Z1885" s="5">
        <f t="shared" si="9"/>
        <v>45078</v>
      </c>
    </row>
    <row r="1886">
      <c r="A1886" s="1" t="s">
        <v>1923</v>
      </c>
      <c r="B1886" s="1" t="s">
        <v>36</v>
      </c>
      <c r="C1886" s="1">
        <v>3.0</v>
      </c>
      <c r="D1886" s="1">
        <v>5.0</v>
      </c>
      <c r="E1886" s="1">
        <v>15.0</v>
      </c>
      <c r="F1886" s="1" t="s">
        <v>30</v>
      </c>
      <c r="H1886" s="2">
        <v>44966.0</v>
      </c>
      <c r="J1886" s="3">
        <f t="shared" si="2"/>
        <v>3</v>
      </c>
      <c r="K1886" s="4">
        <f t="shared" si="3"/>
        <v>5</v>
      </c>
      <c r="L1886" s="4">
        <f t="shared" si="4"/>
        <v>15</v>
      </c>
      <c r="S1886" s="1" t="s">
        <v>1923</v>
      </c>
      <c r="T1886" s="4" t="str">
        <f t="shared" si="5"/>
        <v>Salad</v>
      </c>
      <c r="U1886" s="4" t="str">
        <f t="shared" si="6"/>
        <v>UNKNOWN</v>
      </c>
      <c r="V1886" s="4" t="str">
        <f t="shared" si="7"/>
        <v>UNKNOWN</v>
      </c>
      <c r="W1886" s="4">
        <f t="shared" ref="W1886:Y1886" si="1893">IF(OR(J1886 = "ERROR", J1886 = ""), "UNKNOWN", J1886)</f>
        <v>3</v>
      </c>
      <c r="X1886" s="4">
        <f t="shared" si="1893"/>
        <v>5</v>
      </c>
      <c r="Y1886" s="4">
        <f t="shared" si="1893"/>
        <v>15</v>
      </c>
      <c r="Z1886" s="5">
        <f t="shared" si="9"/>
        <v>44966</v>
      </c>
    </row>
    <row r="1887">
      <c r="A1887" s="1" t="s">
        <v>1924</v>
      </c>
      <c r="B1887" s="1" t="s">
        <v>27</v>
      </c>
      <c r="C1887" s="1">
        <v>1.0</v>
      </c>
      <c r="D1887" s="1">
        <v>3.0</v>
      </c>
      <c r="E1887" s="1">
        <v>3.0</v>
      </c>
      <c r="G1887" s="1" t="s">
        <v>29</v>
      </c>
      <c r="H1887" s="1" t="s">
        <v>25</v>
      </c>
      <c r="J1887" s="3">
        <f t="shared" si="2"/>
        <v>1</v>
      </c>
      <c r="K1887" s="4">
        <f t="shared" si="3"/>
        <v>3</v>
      </c>
      <c r="L1887" s="4">
        <f t="shared" si="4"/>
        <v>3</v>
      </c>
      <c r="S1887" s="1" t="s">
        <v>1924</v>
      </c>
      <c r="T1887" s="4" t="str">
        <f t="shared" si="5"/>
        <v>Cake</v>
      </c>
      <c r="U1887" s="4" t="str">
        <f t="shared" si="6"/>
        <v>In-store</v>
      </c>
      <c r="V1887" s="4" t="str">
        <f t="shared" si="7"/>
        <v>UNKNOWN</v>
      </c>
      <c r="W1887" s="4">
        <f t="shared" ref="W1887:Y1887" si="1894">IF(OR(J1887 = "ERROR", J1887 = ""), "UNKNOWN", J1887)</f>
        <v>1</v>
      </c>
      <c r="X1887" s="4">
        <f t="shared" si="1894"/>
        <v>3</v>
      </c>
      <c r="Y1887" s="4">
        <f t="shared" si="1894"/>
        <v>3</v>
      </c>
      <c r="Z1887" s="4" t="str">
        <f t="shared" si="9"/>
        <v>UNKNOWN</v>
      </c>
    </row>
    <row r="1888">
      <c r="A1888" s="1" t="s">
        <v>1925</v>
      </c>
      <c r="B1888" s="1" t="s">
        <v>22</v>
      </c>
      <c r="C1888" s="1">
        <v>1.0</v>
      </c>
      <c r="D1888" s="1">
        <v>2.0</v>
      </c>
      <c r="E1888" s="1">
        <v>2.0</v>
      </c>
      <c r="F1888" s="1" t="s">
        <v>39</v>
      </c>
      <c r="G1888" s="1" t="s">
        <v>24</v>
      </c>
      <c r="H1888" s="2">
        <v>45234.0</v>
      </c>
      <c r="J1888" s="3">
        <f t="shared" si="2"/>
        <v>1</v>
      </c>
      <c r="K1888" s="4">
        <f t="shared" si="3"/>
        <v>2</v>
      </c>
      <c r="L1888" s="4">
        <f t="shared" si="4"/>
        <v>2</v>
      </c>
      <c r="S1888" s="1" t="s">
        <v>1925</v>
      </c>
      <c r="T1888" s="4" t="str">
        <f t="shared" si="5"/>
        <v>Coffee</v>
      </c>
      <c r="U1888" s="4" t="str">
        <f t="shared" si="6"/>
        <v>Takeaway</v>
      </c>
      <c r="V1888" s="4" t="str">
        <f t="shared" si="7"/>
        <v>Digital Wallet</v>
      </c>
      <c r="W1888" s="4">
        <f t="shared" ref="W1888:Y1888" si="1895">IF(OR(J1888 = "ERROR", J1888 = ""), "UNKNOWN", J1888)</f>
        <v>1</v>
      </c>
      <c r="X1888" s="4">
        <f t="shared" si="1895"/>
        <v>2</v>
      </c>
      <c r="Y1888" s="4">
        <f t="shared" si="1895"/>
        <v>2</v>
      </c>
      <c r="Z1888" s="5">
        <f t="shared" si="9"/>
        <v>45234</v>
      </c>
    </row>
    <row r="1889">
      <c r="A1889" s="1" t="s">
        <v>1926</v>
      </c>
      <c r="B1889" s="1" t="s">
        <v>55</v>
      </c>
      <c r="C1889" s="1">
        <v>5.0</v>
      </c>
      <c r="D1889" s="1">
        <v>3.0</v>
      </c>
      <c r="E1889" s="1">
        <v>15.0</v>
      </c>
      <c r="F1889" s="1" t="s">
        <v>28</v>
      </c>
      <c r="G1889" s="1" t="s">
        <v>29</v>
      </c>
      <c r="H1889" s="2">
        <v>44977.0</v>
      </c>
      <c r="J1889" s="3">
        <f t="shared" si="2"/>
        <v>5</v>
      </c>
      <c r="K1889" s="4">
        <f t="shared" si="3"/>
        <v>3</v>
      </c>
      <c r="L1889" s="4">
        <f t="shared" si="4"/>
        <v>15</v>
      </c>
      <c r="S1889" s="1" t="s">
        <v>1926</v>
      </c>
      <c r="T1889" s="4" t="str">
        <f t="shared" si="5"/>
        <v>Juice</v>
      </c>
      <c r="U1889" s="4" t="str">
        <f t="shared" si="6"/>
        <v>In-store</v>
      </c>
      <c r="V1889" s="4" t="str">
        <f t="shared" si="7"/>
        <v>Cash</v>
      </c>
      <c r="W1889" s="4">
        <f t="shared" ref="W1889:Y1889" si="1896">IF(OR(J1889 = "ERROR", J1889 = ""), "UNKNOWN", J1889)</f>
        <v>5</v>
      </c>
      <c r="X1889" s="4">
        <f t="shared" si="1896"/>
        <v>3</v>
      </c>
      <c r="Y1889" s="4">
        <f t="shared" si="1896"/>
        <v>15</v>
      </c>
      <c r="Z1889" s="5">
        <f t="shared" si="9"/>
        <v>44977</v>
      </c>
    </row>
    <row r="1890">
      <c r="A1890" s="1" t="s">
        <v>1927</v>
      </c>
      <c r="B1890" s="1" t="s">
        <v>22</v>
      </c>
      <c r="C1890" s="1">
        <v>5.0</v>
      </c>
      <c r="D1890" s="1">
        <v>2.0</v>
      </c>
      <c r="E1890" s="1">
        <v>10.0</v>
      </c>
      <c r="G1890" s="1" t="s">
        <v>29</v>
      </c>
      <c r="H1890" s="2">
        <v>45143.0</v>
      </c>
      <c r="J1890" s="3">
        <f t="shared" si="2"/>
        <v>5</v>
      </c>
      <c r="K1890" s="4">
        <f t="shared" si="3"/>
        <v>2</v>
      </c>
      <c r="L1890" s="4">
        <f t="shared" si="4"/>
        <v>10</v>
      </c>
      <c r="S1890" s="1" t="s">
        <v>1927</v>
      </c>
      <c r="T1890" s="4" t="str">
        <f t="shared" si="5"/>
        <v>Coffee</v>
      </c>
      <c r="U1890" s="4" t="str">
        <f t="shared" si="6"/>
        <v>In-store</v>
      </c>
      <c r="V1890" s="4" t="str">
        <f t="shared" si="7"/>
        <v>UNKNOWN</v>
      </c>
      <c r="W1890" s="4">
        <f t="shared" ref="W1890:Y1890" si="1897">IF(OR(J1890 = "ERROR", J1890 = ""), "UNKNOWN", J1890)</f>
        <v>5</v>
      </c>
      <c r="X1890" s="4">
        <f t="shared" si="1897"/>
        <v>2</v>
      </c>
      <c r="Y1890" s="4">
        <f t="shared" si="1897"/>
        <v>10</v>
      </c>
      <c r="Z1890" s="5">
        <f t="shared" si="9"/>
        <v>45143</v>
      </c>
    </row>
    <row r="1891">
      <c r="A1891" s="1" t="s">
        <v>1928</v>
      </c>
      <c r="B1891" s="1" t="s">
        <v>30</v>
      </c>
      <c r="C1891" s="1">
        <v>5.0</v>
      </c>
      <c r="D1891" s="1">
        <v>3.0</v>
      </c>
      <c r="H1891" s="1" t="s">
        <v>30</v>
      </c>
      <c r="J1891" s="3">
        <f t="shared" si="2"/>
        <v>5</v>
      </c>
      <c r="K1891" s="4">
        <f t="shared" si="3"/>
        <v>3</v>
      </c>
      <c r="L1891" s="4">
        <f t="shared" si="4"/>
        <v>15</v>
      </c>
      <c r="S1891" s="1" t="s">
        <v>1928</v>
      </c>
      <c r="T1891" s="4" t="str">
        <f t="shared" si="5"/>
        <v>UNKNOWN</v>
      </c>
      <c r="U1891" s="4" t="str">
        <f t="shared" si="6"/>
        <v>UNKNOWN</v>
      </c>
      <c r="V1891" s="4" t="str">
        <f t="shared" si="7"/>
        <v>UNKNOWN</v>
      </c>
      <c r="W1891" s="4">
        <f t="shared" ref="W1891:Y1891" si="1898">IF(OR(J1891 = "ERROR", J1891 = ""), "UNKNOWN", J1891)</f>
        <v>5</v>
      </c>
      <c r="X1891" s="4">
        <f t="shared" si="1898"/>
        <v>3</v>
      </c>
      <c r="Y1891" s="4">
        <f t="shared" si="1898"/>
        <v>15</v>
      </c>
      <c r="Z1891" s="4" t="str">
        <f t="shared" si="9"/>
        <v>UNKNOWN</v>
      </c>
    </row>
    <row r="1892">
      <c r="A1892" s="1" t="s">
        <v>1929</v>
      </c>
      <c r="B1892" s="1" t="s">
        <v>25</v>
      </c>
      <c r="C1892" s="1">
        <v>4.0</v>
      </c>
      <c r="D1892" s="1">
        <v>1.5</v>
      </c>
      <c r="E1892" s="1">
        <v>6.0</v>
      </c>
      <c r="F1892" s="1" t="s">
        <v>39</v>
      </c>
      <c r="H1892" s="2">
        <v>45019.0</v>
      </c>
      <c r="J1892" s="3">
        <f t="shared" si="2"/>
        <v>4</v>
      </c>
      <c r="K1892" s="4">
        <f t="shared" si="3"/>
        <v>1.5</v>
      </c>
      <c r="L1892" s="4">
        <f t="shared" si="4"/>
        <v>6</v>
      </c>
      <c r="S1892" s="1" t="s">
        <v>1929</v>
      </c>
      <c r="T1892" s="4" t="str">
        <f t="shared" si="5"/>
        <v>UNKNOWN</v>
      </c>
      <c r="U1892" s="4" t="str">
        <f t="shared" si="6"/>
        <v>UNKNOWN</v>
      </c>
      <c r="V1892" s="4" t="str">
        <f t="shared" si="7"/>
        <v>Digital Wallet</v>
      </c>
      <c r="W1892" s="4">
        <f t="shared" ref="W1892:Y1892" si="1899">IF(OR(J1892 = "ERROR", J1892 = ""), "UNKNOWN", J1892)</f>
        <v>4</v>
      </c>
      <c r="X1892" s="4">
        <f t="shared" si="1899"/>
        <v>1.5</v>
      </c>
      <c r="Y1892" s="4">
        <f t="shared" si="1899"/>
        <v>6</v>
      </c>
      <c r="Z1892" s="5">
        <f t="shared" si="9"/>
        <v>45019</v>
      </c>
    </row>
    <row r="1893">
      <c r="A1893" s="1" t="s">
        <v>1930</v>
      </c>
      <c r="B1893" s="1" t="s">
        <v>81</v>
      </c>
      <c r="C1893" s="1">
        <v>5.0</v>
      </c>
      <c r="D1893" s="1">
        <v>1.5</v>
      </c>
      <c r="E1893" s="1">
        <v>7.5</v>
      </c>
      <c r="G1893" s="1" t="s">
        <v>24</v>
      </c>
      <c r="H1893" s="2">
        <v>45119.0</v>
      </c>
      <c r="J1893" s="3">
        <f t="shared" si="2"/>
        <v>5</v>
      </c>
      <c r="K1893" s="4">
        <f t="shared" si="3"/>
        <v>1.5</v>
      </c>
      <c r="L1893" s="4">
        <f t="shared" si="4"/>
        <v>7.5</v>
      </c>
      <c r="S1893" s="1" t="s">
        <v>1930</v>
      </c>
      <c r="T1893" s="4" t="str">
        <f t="shared" si="5"/>
        <v>Tea</v>
      </c>
      <c r="U1893" s="4" t="str">
        <f t="shared" si="6"/>
        <v>Takeaway</v>
      </c>
      <c r="V1893" s="4" t="str">
        <f t="shared" si="7"/>
        <v>UNKNOWN</v>
      </c>
      <c r="W1893" s="4">
        <f t="shared" ref="W1893:Y1893" si="1900">IF(OR(J1893 = "ERROR", J1893 = ""), "UNKNOWN", J1893)</f>
        <v>5</v>
      </c>
      <c r="X1893" s="4">
        <f t="shared" si="1900"/>
        <v>1.5</v>
      </c>
      <c r="Y1893" s="4">
        <f t="shared" si="1900"/>
        <v>7.5</v>
      </c>
      <c r="Z1893" s="5">
        <f t="shared" si="9"/>
        <v>45119</v>
      </c>
    </row>
    <row r="1894">
      <c r="A1894" s="1" t="s">
        <v>1931</v>
      </c>
      <c r="B1894" s="1" t="s">
        <v>55</v>
      </c>
      <c r="C1894" s="1">
        <v>4.0</v>
      </c>
      <c r="D1894" s="1">
        <v>3.0</v>
      </c>
      <c r="E1894" s="1">
        <v>12.0</v>
      </c>
      <c r="H1894" s="2">
        <v>45037.0</v>
      </c>
      <c r="J1894" s="3">
        <f t="shared" si="2"/>
        <v>4</v>
      </c>
      <c r="K1894" s="4">
        <f t="shared" si="3"/>
        <v>3</v>
      </c>
      <c r="L1894" s="4">
        <f t="shared" si="4"/>
        <v>12</v>
      </c>
      <c r="S1894" s="1" t="s">
        <v>1931</v>
      </c>
      <c r="T1894" s="4" t="str">
        <f t="shared" si="5"/>
        <v>Juice</v>
      </c>
      <c r="U1894" s="4" t="str">
        <f t="shared" si="6"/>
        <v>UNKNOWN</v>
      </c>
      <c r="V1894" s="4" t="str">
        <f t="shared" si="7"/>
        <v>UNKNOWN</v>
      </c>
      <c r="W1894" s="4">
        <f t="shared" ref="W1894:Y1894" si="1901">IF(OR(J1894 = "ERROR", J1894 = ""), "UNKNOWN", J1894)</f>
        <v>4</v>
      </c>
      <c r="X1894" s="4">
        <f t="shared" si="1901"/>
        <v>3</v>
      </c>
      <c r="Y1894" s="4">
        <f t="shared" si="1901"/>
        <v>12</v>
      </c>
      <c r="Z1894" s="5">
        <f t="shared" si="9"/>
        <v>45037</v>
      </c>
    </row>
    <row r="1895">
      <c r="A1895" s="1" t="s">
        <v>1932</v>
      </c>
      <c r="B1895" s="1" t="s">
        <v>41</v>
      </c>
      <c r="C1895" s="1">
        <v>5.0</v>
      </c>
      <c r="D1895" s="1">
        <v>4.0</v>
      </c>
      <c r="E1895" s="1">
        <v>20.0</v>
      </c>
      <c r="F1895" s="1" t="s">
        <v>39</v>
      </c>
      <c r="H1895" s="2">
        <v>44967.0</v>
      </c>
      <c r="J1895" s="3">
        <f t="shared" si="2"/>
        <v>5</v>
      </c>
      <c r="K1895" s="4">
        <f t="shared" si="3"/>
        <v>4</v>
      </c>
      <c r="L1895" s="4">
        <f t="shared" si="4"/>
        <v>20</v>
      </c>
      <c r="S1895" s="1" t="s">
        <v>1932</v>
      </c>
      <c r="T1895" s="4" t="str">
        <f t="shared" si="5"/>
        <v>Smoothie</v>
      </c>
      <c r="U1895" s="4" t="str">
        <f t="shared" si="6"/>
        <v>UNKNOWN</v>
      </c>
      <c r="V1895" s="4" t="str">
        <f t="shared" si="7"/>
        <v>Digital Wallet</v>
      </c>
      <c r="W1895" s="4">
        <f t="shared" ref="W1895:Y1895" si="1902">IF(OR(J1895 = "ERROR", J1895 = ""), "UNKNOWN", J1895)</f>
        <v>5</v>
      </c>
      <c r="X1895" s="4">
        <f t="shared" si="1902"/>
        <v>4</v>
      </c>
      <c r="Y1895" s="4">
        <f t="shared" si="1902"/>
        <v>20</v>
      </c>
      <c r="Z1895" s="5">
        <f t="shared" si="9"/>
        <v>44967</v>
      </c>
    </row>
    <row r="1896">
      <c r="A1896" s="1" t="s">
        <v>1933</v>
      </c>
      <c r="B1896" s="1" t="s">
        <v>41</v>
      </c>
      <c r="C1896" s="1">
        <v>2.0</v>
      </c>
      <c r="D1896" s="1">
        <v>4.0</v>
      </c>
      <c r="E1896" s="1">
        <v>8.0</v>
      </c>
      <c r="G1896" s="1" t="s">
        <v>29</v>
      </c>
      <c r="H1896" s="1" t="s">
        <v>25</v>
      </c>
      <c r="J1896" s="3">
        <f t="shared" si="2"/>
        <v>2</v>
      </c>
      <c r="K1896" s="4">
        <f t="shared" si="3"/>
        <v>4</v>
      </c>
      <c r="L1896" s="4">
        <f t="shared" si="4"/>
        <v>8</v>
      </c>
      <c r="S1896" s="1" t="s">
        <v>1933</v>
      </c>
      <c r="T1896" s="4" t="str">
        <f t="shared" si="5"/>
        <v>Smoothie</v>
      </c>
      <c r="U1896" s="4" t="str">
        <f t="shared" si="6"/>
        <v>In-store</v>
      </c>
      <c r="V1896" s="4" t="str">
        <f t="shared" si="7"/>
        <v>UNKNOWN</v>
      </c>
      <c r="W1896" s="4">
        <f t="shared" ref="W1896:Y1896" si="1903">IF(OR(J1896 = "ERROR", J1896 = ""), "UNKNOWN", J1896)</f>
        <v>2</v>
      </c>
      <c r="X1896" s="4">
        <f t="shared" si="1903"/>
        <v>4</v>
      </c>
      <c r="Y1896" s="4">
        <f t="shared" si="1903"/>
        <v>8</v>
      </c>
      <c r="Z1896" s="4" t="str">
        <f t="shared" si="9"/>
        <v>UNKNOWN</v>
      </c>
    </row>
    <row r="1897">
      <c r="A1897" s="1" t="s">
        <v>1934</v>
      </c>
      <c r="B1897" s="1" t="s">
        <v>44</v>
      </c>
      <c r="C1897" s="1">
        <v>5.0</v>
      </c>
      <c r="D1897" s="1">
        <v>4.0</v>
      </c>
      <c r="E1897" s="1" t="s">
        <v>25</v>
      </c>
      <c r="F1897" s="1" t="s">
        <v>23</v>
      </c>
      <c r="G1897" s="1" t="s">
        <v>29</v>
      </c>
      <c r="H1897" s="2">
        <v>44928.0</v>
      </c>
      <c r="J1897" s="3">
        <f t="shared" si="2"/>
        <v>5</v>
      </c>
      <c r="K1897" s="4">
        <f t="shared" si="3"/>
        <v>4</v>
      </c>
      <c r="L1897" s="4">
        <f t="shared" si="4"/>
        <v>20</v>
      </c>
      <c r="S1897" s="1" t="s">
        <v>1934</v>
      </c>
      <c r="T1897" s="4" t="str">
        <f t="shared" si="5"/>
        <v>Sandwich</v>
      </c>
      <c r="U1897" s="4" t="str">
        <f t="shared" si="6"/>
        <v>In-store</v>
      </c>
      <c r="V1897" s="4" t="str">
        <f t="shared" si="7"/>
        <v>Credit Card</v>
      </c>
      <c r="W1897" s="4">
        <f t="shared" ref="W1897:Y1897" si="1904">IF(OR(J1897 = "ERROR", J1897 = ""), "UNKNOWN", J1897)</f>
        <v>5</v>
      </c>
      <c r="X1897" s="4">
        <f t="shared" si="1904"/>
        <v>4</v>
      </c>
      <c r="Y1897" s="4">
        <f t="shared" si="1904"/>
        <v>20</v>
      </c>
      <c r="Z1897" s="5">
        <f t="shared" si="9"/>
        <v>44928</v>
      </c>
    </row>
    <row r="1898">
      <c r="A1898" s="1" t="s">
        <v>1935</v>
      </c>
      <c r="B1898" s="1" t="s">
        <v>41</v>
      </c>
      <c r="C1898" s="1">
        <v>4.0</v>
      </c>
      <c r="E1898" s="1">
        <v>16.0</v>
      </c>
      <c r="G1898" s="1" t="s">
        <v>24</v>
      </c>
      <c r="H1898" s="2">
        <v>45170.0</v>
      </c>
      <c r="J1898" s="3">
        <f t="shared" si="2"/>
        <v>4</v>
      </c>
      <c r="K1898" s="4">
        <f t="shared" si="3"/>
        <v>4</v>
      </c>
      <c r="L1898" s="4">
        <f t="shared" si="4"/>
        <v>16</v>
      </c>
      <c r="S1898" s="1" t="s">
        <v>1935</v>
      </c>
      <c r="T1898" s="4" t="str">
        <f t="shared" si="5"/>
        <v>Smoothie</v>
      </c>
      <c r="U1898" s="4" t="str">
        <f t="shared" si="6"/>
        <v>Takeaway</v>
      </c>
      <c r="V1898" s="4" t="str">
        <f t="shared" si="7"/>
        <v>UNKNOWN</v>
      </c>
      <c r="W1898" s="4">
        <f t="shared" ref="W1898:Y1898" si="1905">IF(OR(J1898 = "ERROR", J1898 = ""), "UNKNOWN", J1898)</f>
        <v>4</v>
      </c>
      <c r="X1898" s="4">
        <f t="shared" si="1905"/>
        <v>4</v>
      </c>
      <c r="Y1898" s="4">
        <f t="shared" si="1905"/>
        <v>16</v>
      </c>
      <c r="Z1898" s="5">
        <f t="shared" si="9"/>
        <v>45170</v>
      </c>
    </row>
    <row r="1899">
      <c r="A1899" s="1" t="s">
        <v>1936</v>
      </c>
      <c r="B1899" s="1" t="s">
        <v>55</v>
      </c>
      <c r="C1899" s="1">
        <v>5.0</v>
      </c>
      <c r="D1899" s="1">
        <v>3.0</v>
      </c>
      <c r="E1899" s="1">
        <v>15.0</v>
      </c>
      <c r="F1899" s="1" t="s">
        <v>28</v>
      </c>
      <c r="G1899" s="1" t="s">
        <v>29</v>
      </c>
      <c r="H1899" s="2">
        <v>45106.0</v>
      </c>
      <c r="J1899" s="3">
        <f t="shared" si="2"/>
        <v>5</v>
      </c>
      <c r="K1899" s="4">
        <f t="shared" si="3"/>
        <v>3</v>
      </c>
      <c r="L1899" s="4">
        <f t="shared" si="4"/>
        <v>15</v>
      </c>
      <c r="S1899" s="1" t="s">
        <v>1936</v>
      </c>
      <c r="T1899" s="4" t="str">
        <f t="shared" si="5"/>
        <v>Juice</v>
      </c>
      <c r="U1899" s="4" t="str">
        <f t="shared" si="6"/>
        <v>In-store</v>
      </c>
      <c r="V1899" s="4" t="str">
        <f t="shared" si="7"/>
        <v>Cash</v>
      </c>
      <c r="W1899" s="4">
        <f t="shared" ref="W1899:Y1899" si="1906">IF(OR(J1899 = "ERROR", J1899 = ""), "UNKNOWN", J1899)</f>
        <v>5</v>
      </c>
      <c r="X1899" s="4">
        <f t="shared" si="1906"/>
        <v>3</v>
      </c>
      <c r="Y1899" s="4">
        <f t="shared" si="1906"/>
        <v>15</v>
      </c>
      <c r="Z1899" s="5">
        <f t="shared" si="9"/>
        <v>45106</v>
      </c>
    </row>
    <row r="1900">
      <c r="A1900" s="1" t="s">
        <v>1937</v>
      </c>
      <c r="B1900" s="1" t="s">
        <v>27</v>
      </c>
      <c r="C1900" s="1">
        <v>3.0</v>
      </c>
      <c r="D1900" s="1">
        <v>3.0</v>
      </c>
      <c r="E1900" s="1">
        <v>9.0</v>
      </c>
      <c r="G1900" s="1" t="s">
        <v>24</v>
      </c>
      <c r="H1900" s="2">
        <v>45195.0</v>
      </c>
      <c r="J1900" s="3">
        <f t="shared" si="2"/>
        <v>3</v>
      </c>
      <c r="K1900" s="4">
        <f t="shared" si="3"/>
        <v>3</v>
      </c>
      <c r="L1900" s="4">
        <f t="shared" si="4"/>
        <v>9</v>
      </c>
      <c r="S1900" s="1" t="s">
        <v>1937</v>
      </c>
      <c r="T1900" s="4" t="str">
        <f t="shared" si="5"/>
        <v>Cake</v>
      </c>
      <c r="U1900" s="4" t="str">
        <f t="shared" si="6"/>
        <v>Takeaway</v>
      </c>
      <c r="V1900" s="4" t="str">
        <f t="shared" si="7"/>
        <v>UNKNOWN</v>
      </c>
      <c r="W1900" s="4">
        <f t="shared" ref="W1900:Y1900" si="1907">IF(OR(J1900 = "ERROR", J1900 = ""), "UNKNOWN", J1900)</f>
        <v>3</v>
      </c>
      <c r="X1900" s="4">
        <f t="shared" si="1907"/>
        <v>3</v>
      </c>
      <c r="Y1900" s="4">
        <f t="shared" si="1907"/>
        <v>9</v>
      </c>
      <c r="Z1900" s="5">
        <f t="shared" si="9"/>
        <v>45195</v>
      </c>
    </row>
    <row r="1901">
      <c r="A1901" s="1" t="s">
        <v>1938</v>
      </c>
      <c r="B1901" s="1" t="s">
        <v>32</v>
      </c>
      <c r="C1901" s="1">
        <v>3.0</v>
      </c>
      <c r="D1901" s="1">
        <v>1.0</v>
      </c>
      <c r="E1901" s="1" t="s">
        <v>30</v>
      </c>
      <c r="F1901" s="1" t="s">
        <v>39</v>
      </c>
      <c r="G1901" s="1" t="s">
        <v>24</v>
      </c>
      <c r="H1901" s="6">
        <v>45254.0</v>
      </c>
      <c r="J1901" s="3">
        <f t="shared" si="2"/>
        <v>3</v>
      </c>
      <c r="K1901" s="4">
        <f t="shared" si="3"/>
        <v>1</v>
      </c>
      <c r="L1901" s="4">
        <f t="shared" si="4"/>
        <v>3</v>
      </c>
      <c r="S1901" s="1" t="s">
        <v>1938</v>
      </c>
      <c r="T1901" s="4" t="str">
        <f t="shared" si="5"/>
        <v>Cookie</v>
      </c>
      <c r="U1901" s="4" t="str">
        <f t="shared" si="6"/>
        <v>Takeaway</v>
      </c>
      <c r="V1901" s="4" t="str">
        <f t="shared" si="7"/>
        <v>Digital Wallet</v>
      </c>
      <c r="W1901" s="4">
        <f t="shared" ref="W1901:Y1901" si="1908">IF(OR(J1901 = "ERROR", J1901 = ""), "UNKNOWN", J1901)</f>
        <v>3</v>
      </c>
      <c r="X1901" s="4">
        <f t="shared" si="1908"/>
        <v>1</v>
      </c>
      <c r="Y1901" s="4">
        <f t="shared" si="1908"/>
        <v>3</v>
      </c>
      <c r="Z1901" s="7">
        <f t="shared" si="9"/>
        <v>45254</v>
      </c>
    </row>
    <row r="1902">
      <c r="A1902" s="1" t="s">
        <v>1939</v>
      </c>
      <c r="B1902" s="1" t="s">
        <v>44</v>
      </c>
      <c r="C1902" s="1">
        <v>3.0</v>
      </c>
      <c r="D1902" s="1">
        <v>4.0</v>
      </c>
      <c r="E1902" s="1">
        <v>12.0</v>
      </c>
      <c r="F1902" s="1" t="s">
        <v>28</v>
      </c>
      <c r="H1902" s="2">
        <v>45084.0</v>
      </c>
      <c r="J1902" s="3">
        <f t="shared" si="2"/>
        <v>3</v>
      </c>
      <c r="K1902" s="4">
        <f t="shared" si="3"/>
        <v>4</v>
      </c>
      <c r="L1902" s="4">
        <f t="shared" si="4"/>
        <v>12</v>
      </c>
      <c r="S1902" s="1" t="s">
        <v>1939</v>
      </c>
      <c r="T1902" s="4" t="str">
        <f t="shared" si="5"/>
        <v>Sandwich</v>
      </c>
      <c r="U1902" s="4" t="str">
        <f t="shared" si="6"/>
        <v>UNKNOWN</v>
      </c>
      <c r="V1902" s="4" t="str">
        <f t="shared" si="7"/>
        <v>Cash</v>
      </c>
      <c r="W1902" s="4">
        <f t="shared" ref="W1902:Y1902" si="1909">IF(OR(J1902 = "ERROR", J1902 = ""), "UNKNOWN", J1902)</f>
        <v>3</v>
      </c>
      <c r="X1902" s="4">
        <f t="shared" si="1909"/>
        <v>4</v>
      </c>
      <c r="Y1902" s="4">
        <f t="shared" si="1909"/>
        <v>12</v>
      </c>
      <c r="Z1902" s="5">
        <f t="shared" si="9"/>
        <v>45084</v>
      </c>
    </row>
    <row r="1903">
      <c r="A1903" s="1" t="s">
        <v>1940</v>
      </c>
      <c r="B1903" s="1" t="s">
        <v>81</v>
      </c>
      <c r="C1903" s="1">
        <v>1.0</v>
      </c>
      <c r="D1903" s="1">
        <v>1.5</v>
      </c>
      <c r="E1903" s="1">
        <v>1.5</v>
      </c>
      <c r="F1903" s="1" t="s">
        <v>30</v>
      </c>
      <c r="G1903" s="1" t="s">
        <v>29</v>
      </c>
      <c r="H1903" s="2">
        <v>45148.0</v>
      </c>
      <c r="J1903" s="3">
        <f t="shared" si="2"/>
        <v>1</v>
      </c>
      <c r="K1903" s="4">
        <f t="shared" si="3"/>
        <v>1.5</v>
      </c>
      <c r="L1903" s="4">
        <f t="shared" si="4"/>
        <v>1.5</v>
      </c>
      <c r="S1903" s="1" t="s">
        <v>1940</v>
      </c>
      <c r="T1903" s="4" t="str">
        <f t="shared" si="5"/>
        <v>Tea</v>
      </c>
      <c r="U1903" s="4" t="str">
        <f t="shared" si="6"/>
        <v>In-store</v>
      </c>
      <c r="V1903" s="4" t="str">
        <f t="shared" si="7"/>
        <v>UNKNOWN</v>
      </c>
      <c r="W1903" s="4">
        <f t="shared" ref="W1903:Y1903" si="1910">IF(OR(J1903 = "ERROR", J1903 = ""), "UNKNOWN", J1903)</f>
        <v>1</v>
      </c>
      <c r="X1903" s="4">
        <f t="shared" si="1910"/>
        <v>1.5</v>
      </c>
      <c r="Y1903" s="4">
        <f t="shared" si="1910"/>
        <v>1.5</v>
      </c>
      <c r="Z1903" s="5">
        <f t="shared" si="9"/>
        <v>45148</v>
      </c>
    </row>
    <row r="1904">
      <c r="A1904" s="1" t="s">
        <v>1941</v>
      </c>
      <c r="B1904" s="1" t="s">
        <v>25</v>
      </c>
      <c r="C1904" s="1">
        <v>3.0</v>
      </c>
      <c r="D1904" s="1">
        <v>2.0</v>
      </c>
      <c r="E1904" s="1">
        <v>6.0</v>
      </c>
      <c r="G1904" s="1" t="s">
        <v>29</v>
      </c>
      <c r="H1904" s="2">
        <v>44993.0</v>
      </c>
      <c r="J1904" s="3">
        <f t="shared" si="2"/>
        <v>3</v>
      </c>
      <c r="K1904" s="4">
        <f t="shared" si="3"/>
        <v>2</v>
      </c>
      <c r="L1904" s="4">
        <f t="shared" si="4"/>
        <v>6</v>
      </c>
      <c r="S1904" s="1" t="s">
        <v>1941</v>
      </c>
      <c r="T1904" s="4" t="str">
        <f t="shared" si="5"/>
        <v>UNKNOWN</v>
      </c>
      <c r="U1904" s="4" t="str">
        <f t="shared" si="6"/>
        <v>In-store</v>
      </c>
      <c r="V1904" s="4" t="str">
        <f t="shared" si="7"/>
        <v>UNKNOWN</v>
      </c>
      <c r="W1904" s="4">
        <f t="shared" ref="W1904:Y1904" si="1911">IF(OR(J1904 = "ERROR", J1904 = ""), "UNKNOWN", J1904)</f>
        <v>3</v>
      </c>
      <c r="X1904" s="4">
        <f t="shared" si="1911"/>
        <v>2</v>
      </c>
      <c r="Y1904" s="4">
        <f t="shared" si="1911"/>
        <v>6</v>
      </c>
      <c r="Z1904" s="5">
        <f t="shared" si="9"/>
        <v>44993</v>
      </c>
    </row>
    <row r="1905">
      <c r="A1905" s="1" t="s">
        <v>1942</v>
      </c>
      <c r="B1905" s="1" t="s">
        <v>81</v>
      </c>
      <c r="C1905" s="1">
        <v>2.0</v>
      </c>
      <c r="D1905" s="1">
        <v>1.5</v>
      </c>
      <c r="E1905" s="1">
        <v>3.0</v>
      </c>
      <c r="F1905" s="1" t="s">
        <v>39</v>
      </c>
      <c r="G1905" s="1" t="s">
        <v>29</v>
      </c>
      <c r="H1905" s="2">
        <v>45155.0</v>
      </c>
      <c r="J1905" s="3">
        <f t="shared" si="2"/>
        <v>2</v>
      </c>
      <c r="K1905" s="4">
        <f t="shared" si="3"/>
        <v>1.5</v>
      </c>
      <c r="L1905" s="4">
        <f t="shared" si="4"/>
        <v>3</v>
      </c>
      <c r="S1905" s="1" t="s">
        <v>1942</v>
      </c>
      <c r="T1905" s="4" t="str">
        <f t="shared" si="5"/>
        <v>Tea</v>
      </c>
      <c r="U1905" s="4" t="str">
        <f t="shared" si="6"/>
        <v>In-store</v>
      </c>
      <c r="V1905" s="4" t="str">
        <f t="shared" si="7"/>
        <v>Digital Wallet</v>
      </c>
      <c r="W1905" s="4">
        <f t="shared" ref="W1905:Y1905" si="1912">IF(OR(J1905 = "ERROR", J1905 = ""), "UNKNOWN", J1905)</f>
        <v>2</v>
      </c>
      <c r="X1905" s="4">
        <f t="shared" si="1912"/>
        <v>1.5</v>
      </c>
      <c r="Y1905" s="4">
        <f t="shared" si="1912"/>
        <v>3</v>
      </c>
      <c r="Z1905" s="5">
        <f t="shared" si="9"/>
        <v>45155</v>
      </c>
    </row>
    <row r="1906">
      <c r="A1906" s="1" t="s">
        <v>1943</v>
      </c>
      <c r="B1906" s="1" t="s">
        <v>22</v>
      </c>
      <c r="C1906" s="1">
        <v>1.0</v>
      </c>
      <c r="D1906" s="1">
        <v>2.0</v>
      </c>
      <c r="E1906" s="1">
        <v>2.0</v>
      </c>
      <c r="G1906" s="1" t="s">
        <v>24</v>
      </c>
      <c r="H1906" s="2">
        <v>45064.0</v>
      </c>
      <c r="J1906" s="3">
        <f t="shared" si="2"/>
        <v>1</v>
      </c>
      <c r="K1906" s="4">
        <f t="shared" si="3"/>
        <v>2</v>
      </c>
      <c r="L1906" s="4">
        <f t="shared" si="4"/>
        <v>2</v>
      </c>
      <c r="S1906" s="1" t="s">
        <v>1943</v>
      </c>
      <c r="T1906" s="4" t="str">
        <f t="shared" si="5"/>
        <v>Coffee</v>
      </c>
      <c r="U1906" s="4" t="str">
        <f t="shared" si="6"/>
        <v>Takeaway</v>
      </c>
      <c r="V1906" s="4" t="str">
        <f t="shared" si="7"/>
        <v>UNKNOWN</v>
      </c>
      <c r="W1906" s="4">
        <f t="shared" ref="W1906:Y1906" si="1913">IF(OR(J1906 = "ERROR", J1906 = ""), "UNKNOWN", J1906)</f>
        <v>1</v>
      </c>
      <c r="X1906" s="4">
        <f t="shared" si="1913"/>
        <v>2</v>
      </c>
      <c r="Y1906" s="4">
        <f t="shared" si="1913"/>
        <v>2</v>
      </c>
      <c r="Z1906" s="5">
        <f t="shared" si="9"/>
        <v>45064</v>
      </c>
    </row>
    <row r="1907">
      <c r="A1907" s="1" t="s">
        <v>1944</v>
      </c>
      <c r="B1907" s="1" t="s">
        <v>44</v>
      </c>
      <c r="C1907" s="1">
        <v>1.0</v>
      </c>
      <c r="D1907" s="1">
        <v>4.0</v>
      </c>
      <c r="E1907" s="1">
        <v>4.0</v>
      </c>
      <c r="F1907" s="1" t="s">
        <v>23</v>
      </c>
      <c r="H1907" s="2">
        <v>45166.0</v>
      </c>
      <c r="J1907" s="3">
        <f t="shared" si="2"/>
        <v>1</v>
      </c>
      <c r="K1907" s="4">
        <f t="shared" si="3"/>
        <v>4</v>
      </c>
      <c r="L1907" s="4">
        <f t="shared" si="4"/>
        <v>4</v>
      </c>
      <c r="S1907" s="1" t="s">
        <v>1944</v>
      </c>
      <c r="T1907" s="4" t="str">
        <f t="shared" si="5"/>
        <v>Sandwich</v>
      </c>
      <c r="U1907" s="4" t="str">
        <f t="shared" si="6"/>
        <v>UNKNOWN</v>
      </c>
      <c r="V1907" s="4" t="str">
        <f t="shared" si="7"/>
        <v>Credit Card</v>
      </c>
      <c r="W1907" s="4">
        <f t="shared" ref="W1907:Y1907" si="1914">IF(OR(J1907 = "ERROR", J1907 = ""), "UNKNOWN", J1907)</f>
        <v>1</v>
      </c>
      <c r="X1907" s="4">
        <f t="shared" si="1914"/>
        <v>4</v>
      </c>
      <c r="Y1907" s="4">
        <f t="shared" si="1914"/>
        <v>4</v>
      </c>
      <c r="Z1907" s="5">
        <f t="shared" si="9"/>
        <v>45166</v>
      </c>
    </row>
    <row r="1908">
      <c r="A1908" s="1" t="s">
        <v>1945</v>
      </c>
      <c r="B1908" s="1" t="s">
        <v>41</v>
      </c>
      <c r="C1908" s="1">
        <v>3.0</v>
      </c>
      <c r="D1908" s="1">
        <v>4.0</v>
      </c>
      <c r="E1908" s="1">
        <v>12.0</v>
      </c>
      <c r="F1908" s="1" t="s">
        <v>28</v>
      </c>
      <c r="G1908" s="1" t="s">
        <v>29</v>
      </c>
      <c r="H1908" s="2">
        <v>45072.0</v>
      </c>
      <c r="J1908" s="3">
        <f t="shared" si="2"/>
        <v>3</v>
      </c>
      <c r="K1908" s="4">
        <f t="shared" si="3"/>
        <v>4</v>
      </c>
      <c r="L1908" s="4">
        <f t="shared" si="4"/>
        <v>12</v>
      </c>
      <c r="S1908" s="1" t="s">
        <v>1945</v>
      </c>
      <c r="T1908" s="4" t="str">
        <f t="shared" si="5"/>
        <v>Smoothie</v>
      </c>
      <c r="U1908" s="4" t="str">
        <f t="shared" si="6"/>
        <v>In-store</v>
      </c>
      <c r="V1908" s="4" t="str">
        <f t="shared" si="7"/>
        <v>Cash</v>
      </c>
      <c r="W1908" s="4">
        <f t="shared" ref="W1908:Y1908" si="1915">IF(OR(J1908 = "ERROR", J1908 = ""), "UNKNOWN", J1908)</f>
        <v>3</v>
      </c>
      <c r="X1908" s="4">
        <f t="shared" si="1915"/>
        <v>4</v>
      </c>
      <c r="Y1908" s="4">
        <f t="shared" si="1915"/>
        <v>12</v>
      </c>
      <c r="Z1908" s="5">
        <f t="shared" si="9"/>
        <v>45072</v>
      </c>
    </row>
    <row r="1909">
      <c r="A1909" s="1" t="s">
        <v>1946</v>
      </c>
      <c r="B1909" s="1" t="s">
        <v>55</v>
      </c>
      <c r="C1909" s="1">
        <v>3.0</v>
      </c>
      <c r="D1909" s="1">
        <v>3.0</v>
      </c>
      <c r="E1909" s="1">
        <v>9.0</v>
      </c>
      <c r="F1909" s="1" t="s">
        <v>28</v>
      </c>
      <c r="H1909" s="2">
        <v>45172.0</v>
      </c>
      <c r="J1909" s="3">
        <f t="shared" si="2"/>
        <v>3</v>
      </c>
      <c r="K1909" s="4">
        <f t="shared" si="3"/>
        <v>3</v>
      </c>
      <c r="L1909" s="4">
        <f t="shared" si="4"/>
        <v>9</v>
      </c>
      <c r="S1909" s="1" t="s">
        <v>1946</v>
      </c>
      <c r="T1909" s="4" t="str">
        <f t="shared" si="5"/>
        <v>Juice</v>
      </c>
      <c r="U1909" s="4" t="str">
        <f t="shared" si="6"/>
        <v>UNKNOWN</v>
      </c>
      <c r="V1909" s="4" t="str">
        <f t="shared" si="7"/>
        <v>Cash</v>
      </c>
      <c r="W1909" s="4">
        <f t="shared" ref="W1909:Y1909" si="1916">IF(OR(J1909 = "ERROR", J1909 = ""), "UNKNOWN", J1909)</f>
        <v>3</v>
      </c>
      <c r="X1909" s="4">
        <f t="shared" si="1916"/>
        <v>3</v>
      </c>
      <c r="Y1909" s="4">
        <f t="shared" si="1916"/>
        <v>9</v>
      </c>
      <c r="Z1909" s="5">
        <f t="shared" si="9"/>
        <v>45172</v>
      </c>
    </row>
    <row r="1910">
      <c r="A1910" s="1" t="s">
        <v>1947</v>
      </c>
      <c r="B1910" s="1" t="s">
        <v>55</v>
      </c>
      <c r="C1910" s="1">
        <v>5.0</v>
      </c>
      <c r="D1910" s="1">
        <v>3.0</v>
      </c>
      <c r="E1910" s="1">
        <v>15.0</v>
      </c>
      <c r="H1910" s="2">
        <v>45261.0</v>
      </c>
      <c r="J1910" s="3">
        <f t="shared" si="2"/>
        <v>5</v>
      </c>
      <c r="K1910" s="4">
        <f t="shared" si="3"/>
        <v>3</v>
      </c>
      <c r="L1910" s="4">
        <f t="shared" si="4"/>
        <v>15</v>
      </c>
      <c r="S1910" s="1" t="s">
        <v>1947</v>
      </c>
      <c r="T1910" s="4" t="str">
        <f t="shared" si="5"/>
        <v>Juice</v>
      </c>
      <c r="U1910" s="4" t="str">
        <f t="shared" si="6"/>
        <v>UNKNOWN</v>
      </c>
      <c r="V1910" s="4" t="str">
        <f t="shared" si="7"/>
        <v>UNKNOWN</v>
      </c>
      <c r="W1910" s="4">
        <f t="shared" ref="W1910:Y1910" si="1917">IF(OR(J1910 = "ERROR", J1910 = ""), "UNKNOWN", J1910)</f>
        <v>5</v>
      </c>
      <c r="X1910" s="4">
        <f t="shared" si="1917"/>
        <v>3</v>
      </c>
      <c r="Y1910" s="4">
        <f t="shared" si="1917"/>
        <v>15</v>
      </c>
      <c r="Z1910" s="5">
        <f t="shared" si="9"/>
        <v>45261</v>
      </c>
    </row>
    <row r="1911">
      <c r="A1911" s="1" t="s">
        <v>1948</v>
      </c>
      <c r="B1911" s="1" t="s">
        <v>22</v>
      </c>
      <c r="C1911" s="1">
        <v>1.0</v>
      </c>
      <c r="D1911" s="1">
        <v>2.0</v>
      </c>
      <c r="E1911" s="1">
        <v>2.0</v>
      </c>
      <c r="F1911" s="1" t="s">
        <v>39</v>
      </c>
      <c r="H1911" s="2">
        <v>45012.0</v>
      </c>
      <c r="J1911" s="3">
        <f t="shared" si="2"/>
        <v>1</v>
      </c>
      <c r="K1911" s="4">
        <f t="shared" si="3"/>
        <v>2</v>
      </c>
      <c r="L1911" s="4">
        <f t="shared" si="4"/>
        <v>2</v>
      </c>
      <c r="S1911" s="1" t="s">
        <v>1948</v>
      </c>
      <c r="T1911" s="4" t="str">
        <f t="shared" si="5"/>
        <v>Coffee</v>
      </c>
      <c r="U1911" s="4" t="str">
        <f t="shared" si="6"/>
        <v>UNKNOWN</v>
      </c>
      <c r="V1911" s="4" t="str">
        <f t="shared" si="7"/>
        <v>Digital Wallet</v>
      </c>
      <c r="W1911" s="4">
        <f t="shared" ref="W1911:Y1911" si="1918">IF(OR(J1911 = "ERROR", J1911 = ""), "UNKNOWN", J1911)</f>
        <v>1</v>
      </c>
      <c r="X1911" s="4">
        <f t="shared" si="1918"/>
        <v>2</v>
      </c>
      <c r="Y1911" s="4">
        <f t="shared" si="1918"/>
        <v>2</v>
      </c>
      <c r="Z1911" s="5">
        <f t="shared" si="9"/>
        <v>45012</v>
      </c>
    </row>
    <row r="1912">
      <c r="A1912" s="1" t="s">
        <v>1949</v>
      </c>
      <c r="B1912" s="1" t="s">
        <v>27</v>
      </c>
      <c r="C1912" s="1">
        <v>4.0</v>
      </c>
      <c r="D1912" s="1">
        <v>3.0</v>
      </c>
      <c r="E1912" s="1">
        <v>12.0</v>
      </c>
      <c r="G1912" s="1" t="s">
        <v>30</v>
      </c>
      <c r="H1912" s="2">
        <v>45269.0</v>
      </c>
      <c r="J1912" s="3">
        <f t="shared" si="2"/>
        <v>4</v>
      </c>
      <c r="K1912" s="4">
        <f t="shared" si="3"/>
        <v>3</v>
      </c>
      <c r="L1912" s="4">
        <f t="shared" si="4"/>
        <v>12</v>
      </c>
      <c r="S1912" s="1" t="s">
        <v>1949</v>
      </c>
      <c r="T1912" s="4" t="str">
        <f t="shared" si="5"/>
        <v>Cake</v>
      </c>
      <c r="U1912" s="4" t="str">
        <f t="shared" si="6"/>
        <v>UNKNOWN</v>
      </c>
      <c r="V1912" s="4" t="str">
        <f t="shared" si="7"/>
        <v>UNKNOWN</v>
      </c>
      <c r="W1912" s="4">
        <f t="shared" ref="W1912:Y1912" si="1919">IF(OR(J1912 = "ERROR", J1912 = ""), "UNKNOWN", J1912)</f>
        <v>4</v>
      </c>
      <c r="X1912" s="4">
        <f t="shared" si="1919"/>
        <v>3</v>
      </c>
      <c r="Y1912" s="4">
        <f t="shared" si="1919"/>
        <v>12</v>
      </c>
      <c r="Z1912" s="5">
        <f t="shared" si="9"/>
        <v>45269</v>
      </c>
    </row>
    <row r="1913">
      <c r="A1913" s="1" t="s">
        <v>1950</v>
      </c>
      <c r="B1913" s="1" t="s">
        <v>44</v>
      </c>
      <c r="C1913" s="1">
        <v>2.0</v>
      </c>
      <c r="D1913" s="1">
        <v>4.0</v>
      </c>
      <c r="E1913" s="1">
        <v>8.0</v>
      </c>
      <c r="F1913" s="1" t="s">
        <v>28</v>
      </c>
      <c r="G1913" s="1" t="s">
        <v>29</v>
      </c>
      <c r="H1913" s="2">
        <v>45176.0</v>
      </c>
      <c r="J1913" s="3">
        <f t="shared" si="2"/>
        <v>2</v>
      </c>
      <c r="K1913" s="4">
        <f t="shared" si="3"/>
        <v>4</v>
      </c>
      <c r="L1913" s="4">
        <f t="shared" si="4"/>
        <v>8</v>
      </c>
      <c r="S1913" s="1" t="s">
        <v>1950</v>
      </c>
      <c r="T1913" s="4" t="str">
        <f t="shared" si="5"/>
        <v>Sandwich</v>
      </c>
      <c r="U1913" s="4" t="str">
        <f t="shared" si="6"/>
        <v>In-store</v>
      </c>
      <c r="V1913" s="4" t="str">
        <f t="shared" si="7"/>
        <v>Cash</v>
      </c>
      <c r="W1913" s="4">
        <f t="shared" ref="W1913:Y1913" si="1920">IF(OR(J1913 = "ERROR", J1913 = ""), "UNKNOWN", J1913)</f>
        <v>2</v>
      </c>
      <c r="X1913" s="4">
        <f t="shared" si="1920"/>
        <v>4</v>
      </c>
      <c r="Y1913" s="4">
        <f t="shared" si="1920"/>
        <v>8</v>
      </c>
      <c r="Z1913" s="5">
        <f t="shared" si="9"/>
        <v>45176</v>
      </c>
    </row>
    <row r="1914">
      <c r="A1914" s="1" t="s">
        <v>1951</v>
      </c>
      <c r="B1914" s="1" t="s">
        <v>81</v>
      </c>
      <c r="C1914" s="1">
        <v>3.0</v>
      </c>
      <c r="D1914" s="1">
        <v>1.5</v>
      </c>
      <c r="E1914" s="1">
        <v>4.5</v>
      </c>
      <c r="F1914" s="1" t="s">
        <v>39</v>
      </c>
      <c r="G1914" s="1" t="s">
        <v>29</v>
      </c>
      <c r="H1914" s="2">
        <v>44927.0</v>
      </c>
      <c r="J1914" s="3">
        <f t="shared" si="2"/>
        <v>3</v>
      </c>
      <c r="K1914" s="4">
        <f t="shared" si="3"/>
        <v>1.5</v>
      </c>
      <c r="L1914" s="4">
        <f t="shared" si="4"/>
        <v>4.5</v>
      </c>
      <c r="S1914" s="1" t="s">
        <v>1951</v>
      </c>
      <c r="T1914" s="4" t="str">
        <f t="shared" si="5"/>
        <v>Tea</v>
      </c>
      <c r="U1914" s="4" t="str">
        <f t="shared" si="6"/>
        <v>In-store</v>
      </c>
      <c r="V1914" s="4" t="str">
        <f t="shared" si="7"/>
        <v>Digital Wallet</v>
      </c>
      <c r="W1914" s="4">
        <f t="shared" ref="W1914:Y1914" si="1921">IF(OR(J1914 = "ERROR", J1914 = ""), "UNKNOWN", J1914)</f>
        <v>3</v>
      </c>
      <c r="X1914" s="4">
        <f t="shared" si="1921"/>
        <v>1.5</v>
      </c>
      <c r="Y1914" s="4">
        <f t="shared" si="1921"/>
        <v>4.5</v>
      </c>
      <c r="Z1914" s="5">
        <f t="shared" si="9"/>
        <v>44927</v>
      </c>
    </row>
    <row r="1915">
      <c r="A1915" s="1" t="s">
        <v>1952</v>
      </c>
      <c r="C1915" s="1">
        <v>3.0</v>
      </c>
      <c r="D1915" s="1">
        <v>3.0</v>
      </c>
      <c r="E1915" s="1">
        <v>9.0</v>
      </c>
      <c r="G1915" s="1" t="s">
        <v>24</v>
      </c>
      <c r="H1915" s="2">
        <v>45024.0</v>
      </c>
      <c r="J1915" s="3">
        <f t="shared" si="2"/>
        <v>3</v>
      </c>
      <c r="K1915" s="4">
        <f t="shared" si="3"/>
        <v>3</v>
      </c>
      <c r="L1915" s="4">
        <f t="shared" si="4"/>
        <v>9</v>
      </c>
      <c r="S1915" s="1" t="s">
        <v>1952</v>
      </c>
      <c r="T1915" s="4" t="str">
        <f t="shared" si="5"/>
        <v>UNKNOWN</v>
      </c>
      <c r="U1915" s="4" t="str">
        <f t="shared" si="6"/>
        <v>Takeaway</v>
      </c>
      <c r="V1915" s="4" t="str">
        <f t="shared" si="7"/>
        <v>UNKNOWN</v>
      </c>
      <c r="W1915" s="4">
        <f t="shared" ref="W1915:Y1915" si="1922">IF(OR(J1915 = "ERROR", J1915 = ""), "UNKNOWN", J1915)</f>
        <v>3</v>
      </c>
      <c r="X1915" s="4">
        <f t="shared" si="1922"/>
        <v>3</v>
      </c>
      <c r="Y1915" s="4">
        <f t="shared" si="1922"/>
        <v>9</v>
      </c>
      <c r="Z1915" s="5">
        <f t="shared" si="9"/>
        <v>45024</v>
      </c>
    </row>
    <row r="1916">
      <c r="A1916" s="1" t="s">
        <v>1953</v>
      </c>
      <c r="B1916" s="1" t="s">
        <v>81</v>
      </c>
      <c r="C1916" s="1">
        <v>5.0</v>
      </c>
      <c r="D1916" s="1">
        <v>1.5</v>
      </c>
      <c r="E1916" s="1">
        <v>7.5</v>
      </c>
      <c r="F1916" s="1" t="s">
        <v>30</v>
      </c>
      <c r="H1916" s="1" t="s">
        <v>30</v>
      </c>
      <c r="J1916" s="3">
        <f t="shared" si="2"/>
        <v>5</v>
      </c>
      <c r="K1916" s="4">
        <f t="shared" si="3"/>
        <v>1.5</v>
      </c>
      <c r="L1916" s="4">
        <f t="shared" si="4"/>
        <v>7.5</v>
      </c>
      <c r="S1916" s="1" t="s">
        <v>1953</v>
      </c>
      <c r="T1916" s="4" t="str">
        <f t="shared" si="5"/>
        <v>Tea</v>
      </c>
      <c r="U1916" s="4" t="str">
        <f t="shared" si="6"/>
        <v>UNKNOWN</v>
      </c>
      <c r="V1916" s="4" t="str">
        <f t="shared" si="7"/>
        <v>UNKNOWN</v>
      </c>
      <c r="W1916" s="4">
        <f t="shared" ref="W1916:Y1916" si="1923">IF(OR(J1916 = "ERROR", J1916 = ""), "UNKNOWN", J1916)</f>
        <v>5</v>
      </c>
      <c r="X1916" s="4">
        <f t="shared" si="1923"/>
        <v>1.5</v>
      </c>
      <c r="Y1916" s="4">
        <f t="shared" si="1923"/>
        <v>7.5</v>
      </c>
      <c r="Z1916" s="4" t="str">
        <f t="shared" si="9"/>
        <v>UNKNOWN</v>
      </c>
    </row>
    <row r="1917">
      <c r="A1917" s="1" t="s">
        <v>1954</v>
      </c>
      <c r="B1917" s="1" t="s">
        <v>36</v>
      </c>
      <c r="C1917" s="1">
        <v>2.0</v>
      </c>
      <c r="D1917" s="1" t="s">
        <v>30</v>
      </c>
      <c r="E1917" s="1">
        <v>10.0</v>
      </c>
      <c r="H1917" s="2">
        <v>44932.0</v>
      </c>
      <c r="J1917" s="3">
        <f t="shared" si="2"/>
        <v>2</v>
      </c>
      <c r="K1917" s="4">
        <f t="shared" si="3"/>
        <v>5</v>
      </c>
      <c r="L1917" s="4">
        <f t="shared" si="4"/>
        <v>10</v>
      </c>
      <c r="S1917" s="1" t="s">
        <v>1954</v>
      </c>
      <c r="T1917" s="4" t="str">
        <f t="shared" si="5"/>
        <v>Salad</v>
      </c>
      <c r="U1917" s="4" t="str">
        <f t="shared" si="6"/>
        <v>UNKNOWN</v>
      </c>
      <c r="V1917" s="4" t="str">
        <f t="shared" si="7"/>
        <v>UNKNOWN</v>
      </c>
      <c r="W1917" s="4">
        <f t="shared" ref="W1917:Y1917" si="1924">IF(OR(J1917 = "ERROR", J1917 = ""), "UNKNOWN", J1917)</f>
        <v>2</v>
      </c>
      <c r="X1917" s="4">
        <f t="shared" si="1924"/>
        <v>5</v>
      </c>
      <c r="Y1917" s="4">
        <f t="shared" si="1924"/>
        <v>10</v>
      </c>
      <c r="Z1917" s="5">
        <f t="shared" si="9"/>
        <v>44932</v>
      </c>
    </row>
    <row r="1918">
      <c r="A1918" s="1" t="s">
        <v>1955</v>
      </c>
      <c r="B1918" s="1" t="s">
        <v>44</v>
      </c>
      <c r="C1918" s="1">
        <v>3.0</v>
      </c>
      <c r="D1918" s="1" t="s">
        <v>30</v>
      </c>
      <c r="E1918" s="1">
        <v>12.0</v>
      </c>
      <c r="F1918" s="1" t="s">
        <v>39</v>
      </c>
      <c r="G1918" s="1" t="s">
        <v>25</v>
      </c>
      <c r="H1918" s="2">
        <v>45139.0</v>
      </c>
      <c r="J1918" s="3">
        <f t="shared" si="2"/>
        <v>3</v>
      </c>
      <c r="K1918" s="4">
        <f t="shared" si="3"/>
        <v>4</v>
      </c>
      <c r="L1918" s="4">
        <f t="shared" si="4"/>
        <v>12</v>
      </c>
      <c r="S1918" s="1" t="s">
        <v>1955</v>
      </c>
      <c r="T1918" s="4" t="str">
        <f t="shared" si="5"/>
        <v>Sandwich</v>
      </c>
      <c r="U1918" s="4" t="str">
        <f t="shared" si="6"/>
        <v>UNKNOWN</v>
      </c>
      <c r="V1918" s="4" t="str">
        <f t="shared" si="7"/>
        <v>Digital Wallet</v>
      </c>
      <c r="W1918" s="4">
        <f t="shared" ref="W1918:Y1918" si="1925">IF(OR(J1918 = "ERROR", J1918 = ""), "UNKNOWN", J1918)</f>
        <v>3</v>
      </c>
      <c r="X1918" s="4">
        <f t="shared" si="1925"/>
        <v>4</v>
      </c>
      <c r="Y1918" s="4">
        <f t="shared" si="1925"/>
        <v>12</v>
      </c>
      <c r="Z1918" s="5">
        <f t="shared" si="9"/>
        <v>45139</v>
      </c>
    </row>
    <row r="1919">
      <c r="A1919" s="1" t="s">
        <v>1956</v>
      </c>
      <c r="B1919" s="1" t="s">
        <v>55</v>
      </c>
      <c r="C1919" s="1">
        <v>3.0</v>
      </c>
      <c r="D1919" s="1">
        <v>3.0</v>
      </c>
      <c r="E1919" s="1">
        <v>9.0</v>
      </c>
      <c r="F1919" s="1" t="s">
        <v>39</v>
      </c>
      <c r="G1919" s="1" t="s">
        <v>24</v>
      </c>
      <c r="H1919" s="2">
        <v>45034.0</v>
      </c>
      <c r="J1919" s="3">
        <f t="shared" si="2"/>
        <v>3</v>
      </c>
      <c r="K1919" s="4">
        <f t="shared" si="3"/>
        <v>3</v>
      </c>
      <c r="L1919" s="4">
        <f t="shared" si="4"/>
        <v>9</v>
      </c>
      <c r="S1919" s="1" t="s">
        <v>1956</v>
      </c>
      <c r="T1919" s="4" t="str">
        <f t="shared" si="5"/>
        <v>Juice</v>
      </c>
      <c r="U1919" s="4" t="str">
        <f t="shared" si="6"/>
        <v>Takeaway</v>
      </c>
      <c r="V1919" s="4" t="str">
        <f t="shared" si="7"/>
        <v>Digital Wallet</v>
      </c>
      <c r="W1919" s="4">
        <f t="shared" ref="W1919:Y1919" si="1926">IF(OR(J1919 = "ERROR", J1919 = ""), "UNKNOWN", J1919)</f>
        <v>3</v>
      </c>
      <c r="X1919" s="4">
        <f t="shared" si="1926"/>
        <v>3</v>
      </c>
      <c r="Y1919" s="4">
        <f t="shared" si="1926"/>
        <v>9</v>
      </c>
      <c r="Z1919" s="5">
        <f t="shared" si="9"/>
        <v>45034</v>
      </c>
    </row>
    <row r="1920">
      <c r="A1920" s="1" t="s">
        <v>1957</v>
      </c>
      <c r="B1920" s="1" t="s">
        <v>27</v>
      </c>
      <c r="C1920" s="1">
        <v>4.0</v>
      </c>
      <c r="D1920" s="1">
        <v>3.0</v>
      </c>
      <c r="E1920" s="1">
        <v>12.0</v>
      </c>
      <c r="F1920" s="1" t="s">
        <v>39</v>
      </c>
      <c r="G1920" s="1" t="s">
        <v>29</v>
      </c>
      <c r="H1920" s="2">
        <v>45092.0</v>
      </c>
      <c r="J1920" s="3">
        <f t="shared" si="2"/>
        <v>4</v>
      </c>
      <c r="K1920" s="4">
        <f t="shared" si="3"/>
        <v>3</v>
      </c>
      <c r="L1920" s="4">
        <f t="shared" si="4"/>
        <v>12</v>
      </c>
      <c r="S1920" s="1" t="s">
        <v>1957</v>
      </c>
      <c r="T1920" s="4" t="str">
        <f t="shared" si="5"/>
        <v>Cake</v>
      </c>
      <c r="U1920" s="4" t="str">
        <f t="shared" si="6"/>
        <v>In-store</v>
      </c>
      <c r="V1920" s="4" t="str">
        <f t="shared" si="7"/>
        <v>Digital Wallet</v>
      </c>
      <c r="W1920" s="4">
        <f t="shared" ref="W1920:Y1920" si="1927">IF(OR(J1920 = "ERROR", J1920 = ""), "UNKNOWN", J1920)</f>
        <v>4</v>
      </c>
      <c r="X1920" s="4">
        <f t="shared" si="1927"/>
        <v>3</v>
      </c>
      <c r="Y1920" s="4">
        <f t="shared" si="1927"/>
        <v>12</v>
      </c>
      <c r="Z1920" s="5">
        <f t="shared" si="9"/>
        <v>45092</v>
      </c>
    </row>
    <row r="1921">
      <c r="A1921" s="1" t="s">
        <v>1958</v>
      </c>
      <c r="C1921" s="1">
        <v>4.0</v>
      </c>
      <c r="D1921" s="1">
        <v>4.0</v>
      </c>
      <c r="E1921" s="1">
        <v>16.0</v>
      </c>
      <c r="F1921" s="1" t="s">
        <v>39</v>
      </c>
      <c r="G1921" s="1" t="s">
        <v>24</v>
      </c>
      <c r="H1921" s="2">
        <v>44959.0</v>
      </c>
      <c r="J1921" s="3">
        <f t="shared" si="2"/>
        <v>4</v>
      </c>
      <c r="K1921" s="4">
        <f t="shared" si="3"/>
        <v>4</v>
      </c>
      <c r="L1921" s="4">
        <f t="shared" si="4"/>
        <v>16</v>
      </c>
      <c r="S1921" s="1" t="s">
        <v>1958</v>
      </c>
      <c r="T1921" s="4" t="str">
        <f t="shared" si="5"/>
        <v>UNKNOWN</v>
      </c>
      <c r="U1921" s="4" t="str">
        <f t="shared" si="6"/>
        <v>Takeaway</v>
      </c>
      <c r="V1921" s="4" t="str">
        <f t="shared" si="7"/>
        <v>Digital Wallet</v>
      </c>
      <c r="W1921" s="4">
        <f t="shared" ref="W1921:Y1921" si="1928">IF(OR(J1921 = "ERROR", J1921 = ""), "UNKNOWN", J1921)</f>
        <v>4</v>
      </c>
      <c r="X1921" s="4">
        <f t="shared" si="1928"/>
        <v>4</v>
      </c>
      <c r="Y1921" s="4">
        <f t="shared" si="1928"/>
        <v>16</v>
      </c>
      <c r="Z1921" s="5">
        <f t="shared" si="9"/>
        <v>44959</v>
      </c>
    </row>
    <row r="1922">
      <c r="A1922" s="1" t="s">
        <v>1959</v>
      </c>
      <c r="B1922" s="1" t="s">
        <v>22</v>
      </c>
      <c r="C1922" s="1">
        <v>2.0</v>
      </c>
      <c r="D1922" s="1">
        <v>2.0</v>
      </c>
      <c r="E1922" s="1">
        <v>4.0</v>
      </c>
      <c r="F1922" s="1" t="s">
        <v>28</v>
      </c>
      <c r="G1922" s="1" t="s">
        <v>30</v>
      </c>
      <c r="H1922" s="2">
        <v>45106.0</v>
      </c>
      <c r="J1922" s="3">
        <f t="shared" si="2"/>
        <v>2</v>
      </c>
      <c r="K1922" s="4">
        <f t="shared" si="3"/>
        <v>2</v>
      </c>
      <c r="L1922" s="4">
        <f t="shared" si="4"/>
        <v>4</v>
      </c>
      <c r="S1922" s="1" t="s">
        <v>1959</v>
      </c>
      <c r="T1922" s="4" t="str">
        <f t="shared" si="5"/>
        <v>Coffee</v>
      </c>
      <c r="U1922" s="4" t="str">
        <f t="shared" si="6"/>
        <v>UNKNOWN</v>
      </c>
      <c r="V1922" s="4" t="str">
        <f t="shared" si="7"/>
        <v>Cash</v>
      </c>
      <c r="W1922" s="4">
        <f t="shared" ref="W1922:Y1922" si="1929">IF(OR(J1922 = "ERROR", J1922 = ""), "UNKNOWN", J1922)</f>
        <v>2</v>
      </c>
      <c r="X1922" s="4">
        <f t="shared" si="1929"/>
        <v>2</v>
      </c>
      <c r="Y1922" s="4">
        <f t="shared" si="1929"/>
        <v>4</v>
      </c>
      <c r="Z1922" s="5">
        <f t="shared" si="9"/>
        <v>45106</v>
      </c>
    </row>
    <row r="1923">
      <c r="A1923" s="1" t="s">
        <v>1960</v>
      </c>
      <c r="B1923" s="1" t="s">
        <v>44</v>
      </c>
      <c r="C1923" s="1">
        <v>2.0</v>
      </c>
      <c r="D1923" s="1">
        <v>4.0</v>
      </c>
      <c r="E1923" s="1">
        <v>8.0</v>
      </c>
      <c r="F1923" s="1" t="s">
        <v>28</v>
      </c>
      <c r="G1923" s="1" t="s">
        <v>24</v>
      </c>
      <c r="H1923" s="2">
        <v>45175.0</v>
      </c>
      <c r="J1923" s="3">
        <f t="shared" si="2"/>
        <v>2</v>
      </c>
      <c r="K1923" s="4">
        <f t="shared" si="3"/>
        <v>4</v>
      </c>
      <c r="L1923" s="4">
        <f t="shared" si="4"/>
        <v>8</v>
      </c>
      <c r="S1923" s="1" t="s">
        <v>1960</v>
      </c>
      <c r="T1923" s="4" t="str">
        <f t="shared" si="5"/>
        <v>Sandwich</v>
      </c>
      <c r="U1923" s="4" t="str">
        <f t="shared" si="6"/>
        <v>Takeaway</v>
      </c>
      <c r="V1923" s="4" t="str">
        <f t="shared" si="7"/>
        <v>Cash</v>
      </c>
      <c r="W1923" s="4">
        <f t="shared" ref="W1923:Y1923" si="1930">IF(OR(J1923 = "ERROR", J1923 = ""), "UNKNOWN", J1923)</f>
        <v>2</v>
      </c>
      <c r="X1923" s="4">
        <f t="shared" si="1930"/>
        <v>4</v>
      </c>
      <c r="Y1923" s="4">
        <f t="shared" si="1930"/>
        <v>8</v>
      </c>
      <c r="Z1923" s="5">
        <f t="shared" si="9"/>
        <v>45175</v>
      </c>
    </row>
    <row r="1924">
      <c r="A1924" s="1" t="s">
        <v>1961</v>
      </c>
      <c r="B1924" s="1" t="s">
        <v>22</v>
      </c>
      <c r="C1924" s="1">
        <v>3.0</v>
      </c>
      <c r="D1924" s="1">
        <v>2.0</v>
      </c>
      <c r="E1924" s="1">
        <v>6.0</v>
      </c>
      <c r="F1924" s="1" t="s">
        <v>23</v>
      </c>
      <c r="G1924" s="1" t="s">
        <v>29</v>
      </c>
      <c r="H1924" s="2">
        <v>45048.0</v>
      </c>
      <c r="J1924" s="3">
        <f t="shared" si="2"/>
        <v>3</v>
      </c>
      <c r="K1924" s="4">
        <f t="shared" si="3"/>
        <v>2</v>
      </c>
      <c r="L1924" s="4">
        <f t="shared" si="4"/>
        <v>6</v>
      </c>
      <c r="S1924" s="1" t="s">
        <v>1961</v>
      </c>
      <c r="T1924" s="4" t="str">
        <f t="shared" si="5"/>
        <v>Coffee</v>
      </c>
      <c r="U1924" s="4" t="str">
        <f t="shared" si="6"/>
        <v>In-store</v>
      </c>
      <c r="V1924" s="4" t="str">
        <f t="shared" si="7"/>
        <v>Credit Card</v>
      </c>
      <c r="W1924" s="4">
        <f t="shared" ref="W1924:Y1924" si="1931">IF(OR(J1924 = "ERROR", J1924 = ""), "UNKNOWN", J1924)</f>
        <v>3</v>
      </c>
      <c r="X1924" s="4">
        <f t="shared" si="1931"/>
        <v>2</v>
      </c>
      <c r="Y1924" s="4">
        <f t="shared" si="1931"/>
        <v>6</v>
      </c>
      <c r="Z1924" s="5">
        <f t="shared" si="9"/>
        <v>45048</v>
      </c>
    </row>
    <row r="1925">
      <c r="A1925" s="1" t="s">
        <v>1962</v>
      </c>
      <c r="B1925" s="1" t="s">
        <v>81</v>
      </c>
      <c r="C1925" s="1">
        <v>5.0</v>
      </c>
      <c r="D1925" s="1">
        <v>1.5</v>
      </c>
      <c r="E1925" s="1">
        <v>7.5</v>
      </c>
      <c r="F1925" s="1" t="s">
        <v>28</v>
      </c>
      <c r="H1925" s="2">
        <v>45007.0</v>
      </c>
      <c r="J1925" s="3">
        <f t="shared" si="2"/>
        <v>5</v>
      </c>
      <c r="K1925" s="4">
        <f t="shared" si="3"/>
        <v>1.5</v>
      </c>
      <c r="L1925" s="4">
        <f t="shared" si="4"/>
        <v>7.5</v>
      </c>
      <c r="S1925" s="1" t="s">
        <v>1962</v>
      </c>
      <c r="T1925" s="4" t="str">
        <f t="shared" si="5"/>
        <v>Tea</v>
      </c>
      <c r="U1925" s="4" t="str">
        <f t="shared" si="6"/>
        <v>UNKNOWN</v>
      </c>
      <c r="V1925" s="4" t="str">
        <f t="shared" si="7"/>
        <v>Cash</v>
      </c>
      <c r="W1925" s="4">
        <f t="shared" ref="W1925:Y1925" si="1932">IF(OR(J1925 = "ERROR", J1925 = ""), "UNKNOWN", J1925)</f>
        <v>5</v>
      </c>
      <c r="X1925" s="4">
        <f t="shared" si="1932"/>
        <v>1.5</v>
      </c>
      <c r="Y1925" s="4">
        <f t="shared" si="1932"/>
        <v>7.5</v>
      </c>
      <c r="Z1925" s="5">
        <f t="shared" si="9"/>
        <v>45007</v>
      </c>
    </row>
    <row r="1926">
      <c r="A1926" s="1" t="s">
        <v>1963</v>
      </c>
      <c r="B1926" s="1" t="s">
        <v>36</v>
      </c>
      <c r="C1926" s="1">
        <v>1.0</v>
      </c>
      <c r="D1926" s="1">
        <v>5.0</v>
      </c>
      <c r="E1926" s="1">
        <v>5.0</v>
      </c>
      <c r="F1926" s="1" t="s">
        <v>39</v>
      </c>
      <c r="G1926" s="1" t="s">
        <v>24</v>
      </c>
      <c r="H1926" s="6">
        <v>45227.0</v>
      </c>
      <c r="J1926" s="3">
        <f t="shared" si="2"/>
        <v>1</v>
      </c>
      <c r="K1926" s="4">
        <f t="shared" si="3"/>
        <v>5</v>
      </c>
      <c r="L1926" s="4">
        <f t="shared" si="4"/>
        <v>5</v>
      </c>
      <c r="S1926" s="1" t="s">
        <v>1963</v>
      </c>
      <c r="T1926" s="4" t="str">
        <f t="shared" si="5"/>
        <v>Salad</v>
      </c>
      <c r="U1926" s="4" t="str">
        <f t="shared" si="6"/>
        <v>Takeaway</v>
      </c>
      <c r="V1926" s="4" t="str">
        <f t="shared" si="7"/>
        <v>Digital Wallet</v>
      </c>
      <c r="W1926" s="4">
        <f t="shared" ref="W1926:Y1926" si="1933">IF(OR(J1926 = "ERROR", J1926 = ""), "UNKNOWN", J1926)</f>
        <v>1</v>
      </c>
      <c r="X1926" s="4">
        <f t="shared" si="1933"/>
        <v>5</v>
      </c>
      <c r="Y1926" s="4">
        <f t="shared" si="1933"/>
        <v>5</v>
      </c>
      <c r="Z1926" s="7">
        <f t="shared" si="9"/>
        <v>45227</v>
      </c>
    </row>
    <row r="1927">
      <c r="A1927" s="1" t="s">
        <v>1964</v>
      </c>
      <c r="B1927" s="1" t="s">
        <v>41</v>
      </c>
      <c r="C1927" s="1">
        <v>4.0</v>
      </c>
      <c r="D1927" s="1">
        <v>4.0</v>
      </c>
      <c r="E1927" s="1">
        <v>16.0</v>
      </c>
      <c r="G1927" s="1" t="s">
        <v>29</v>
      </c>
      <c r="H1927" s="6">
        <v>45244.0</v>
      </c>
      <c r="J1927" s="3">
        <f t="shared" si="2"/>
        <v>4</v>
      </c>
      <c r="K1927" s="4">
        <f t="shared" si="3"/>
        <v>4</v>
      </c>
      <c r="L1927" s="4">
        <f t="shared" si="4"/>
        <v>16</v>
      </c>
      <c r="S1927" s="1" t="s">
        <v>1964</v>
      </c>
      <c r="T1927" s="4" t="str">
        <f t="shared" si="5"/>
        <v>Smoothie</v>
      </c>
      <c r="U1927" s="4" t="str">
        <f t="shared" si="6"/>
        <v>In-store</v>
      </c>
      <c r="V1927" s="4" t="str">
        <f t="shared" si="7"/>
        <v>UNKNOWN</v>
      </c>
      <c r="W1927" s="4">
        <f t="shared" ref="W1927:Y1927" si="1934">IF(OR(J1927 = "ERROR", J1927 = ""), "UNKNOWN", J1927)</f>
        <v>4</v>
      </c>
      <c r="X1927" s="4">
        <f t="shared" si="1934"/>
        <v>4</v>
      </c>
      <c r="Y1927" s="4">
        <f t="shared" si="1934"/>
        <v>16</v>
      </c>
      <c r="Z1927" s="7">
        <f t="shared" si="9"/>
        <v>45244</v>
      </c>
    </row>
    <row r="1928">
      <c r="A1928" s="1" t="s">
        <v>1965</v>
      </c>
      <c r="B1928" s="1" t="s">
        <v>25</v>
      </c>
      <c r="C1928" s="1">
        <v>5.0</v>
      </c>
      <c r="D1928" s="1">
        <v>5.0</v>
      </c>
      <c r="E1928" s="1">
        <v>25.0</v>
      </c>
      <c r="F1928" s="1" t="s">
        <v>39</v>
      </c>
      <c r="G1928" s="1" t="s">
        <v>29</v>
      </c>
      <c r="H1928" s="2">
        <v>44973.0</v>
      </c>
      <c r="J1928" s="3">
        <f t="shared" si="2"/>
        <v>5</v>
      </c>
      <c r="K1928" s="4">
        <f t="shared" si="3"/>
        <v>5</v>
      </c>
      <c r="L1928" s="4">
        <f t="shared" si="4"/>
        <v>25</v>
      </c>
      <c r="S1928" s="1" t="s">
        <v>1965</v>
      </c>
      <c r="T1928" s="4" t="str">
        <f t="shared" si="5"/>
        <v>UNKNOWN</v>
      </c>
      <c r="U1928" s="4" t="str">
        <f t="shared" si="6"/>
        <v>In-store</v>
      </c>
      <c r="V1928" s="4" t="str">
        <f t="shared" si="7"/>
        <v>Digital Wallet</v>
      </c>
      <c r="W1928" s="4">
        <f t="shared" ref="W1928:Y1928" si="1935">IF(OR(J1928 = "ERROR", J1928 = ""), "UNKNOWN", J1928)</f>
        <v>5</v>
      </c>
      <c r="X1928" s="4">
        <f t="shared" si="1935"/>
        <v>5</v>
      </c>
      <c r="Y1928" s="4">
        <f t="shared" si="1935"/>
        <v>25</v>
      </c>
      <c r="Z1928" s="5">
        <f t="shared" si="9"/>
        <v>44973</v>
      </c>
    </row>
    <row r="1929">
      <c r="A1929" s="1" t="s">
        <v>1966</v>
      </c>
      <c r="B1929" s="1" t="s">
        <v>30</v>
      </c>
      <c r="C1929" s="1">
        <v>2.0</v>
      </c>
      <c r="D1929" s="1">
        <v>1.5</v>
      </c>
      <c r="E1929" s="1">
        <v>3.0</v>
      </c>
      <c r="G1929" s="1" t="s">
        <v>24</v>
      </c>
      <c r="H1929" s="2">
        <v>44962.0</v>
      </c>
      <c r="J1929" s="3">
        <f t="shared" si="2"/>
        <v>2</v>
      </c>
      <c r="K1929" s="4">
        <f t="shared" si="3"/>
        <v>1.5</v>
      </c>
      <c r="L1929" s="4">
        <f t="shared" si="4"/>
        <v>3</v>
      </c>
      <c r="S1929" s="1" t="s">
        <v>1966</v>
      </c>
      <c r="T1929" s="4" t="str">
        <f t="shared" si="5"/>
        <v>UNKNOWN</v>
      </c>
      <c r="U1929" s="4" t="str">
        <f t="shared" si="6"/>
        <v>Takeaway</v>
      </c>
      <c r="V1929" s="4" t="str">
        <f t="shared" si="7"/>
        <v>UNKNOWN</v>
      </c>
      <c r="W1929" s="4">
        <f t="shared" ref="W1929:Y1929" si="1936">IF(OR(J1929 = "ERROR", J1929 = ""), "UNKNOWN", J1929)</f>
        <v>2</v>
      </c>
      <c r="X1929" s="4">
        <f t="shared" si="1936"/>
        <v>1.5</v>
      </c>
      <c r="Y1929" s="4">
        <f t="shared" si="1936"/>
        <v>3</v>
      </c>
      <c r="Z1929" s="5">
        <f t="shared" si="9"/>
        <v>44962</v>
      </c>
    </row>
    <row r="1930">
      <c r="A1930" s="1" t="s">
        <v>1967</v>
      </c>
      <c r="B1930" s="1" t="s">
        <v>22</v>
      </c>
      <c r="C1930" s="1">
        <v>5.0</v>
      </c>
      <c r="D1930" s="1">
        <v>2.0</v>
      </c>
      <c r="E1930" s="1">
        <v>10.0</v>
      </c>
      <c r="F1930" s="1" t="s">
        <v>28</v>
      </c>
      <c r="H1930" s="2">
        <v>45184.0</v>
      </c>
      <c r="J1930" s="3">
        <f t="shared" si="2"/>
        <v>5</v>
      </c>
      <c r="K1930" s="4">
        <f t="shared" si="3"/>
        <v>2</v>
      </c>
      <c r="L1930" s="4">
        <f t="shared" si="4"/>
        <v>10</v>
      </c>
      <c r="S1930" s="1" t="s">
        <v>1967</v>
      </c>
      <c r="T1930" s="4" t="str">
        <f t="shared" si="5"/>
        <v>Coffee</v>
      </c>
      <c r="U1930" s="4" t="str">
        <f t="shared" si="6"/>
        <v>UNKNOWN</v>
      </c>
      <c r="V1930" s="4" t="str">
        <f t="shared" si="7"/>
        <v>Cash</v>
      </c>
      <c r="W1930" s="4">
        <f t="shared" ref="W1930:Y1930" si="1937">IF(OR(J1930 = "ERROR", J1930 = ""), "UNKNOWN", J1930)</f>
        <v>5</v>
      </c>
      <c r="X1930" s="4">
        <f t="shared" si="1937"/>
        <v>2</v>
      </c>
      <c r="Y1930" s="4">
        <f t="shared" si="1937"/>
        <v>10</v>
      </c>
      <c r="Z1930" s="5">
        <f t="shared" si="9"/>
        <v>45184</v>
      </c>
    </row>
    <row r="1931">
      <c r="A1931" s="1" t="s">
        <v>1968</v>
      </c>
      <c r="B1931" s="1" t="s">
        <v>22</v>
      </c>
      <c r="C1931" s="1">
        <v>2.0</v>
      </c>
      <c r="D1931" s="1">
        <v>2.0</v>
      </c>
      <c r="E1931" s="1">
        <v>4.0</v>
      </c>
      <c r="F1931" s="1" t="s">
        <v>28</v>
      </c>
      <c r="H1931" s="2">
        <v>45268.0</v>
      </c>
      <c r="J1931" s="3">
        <f t="shared" si="2"/>
        <v>2</v>
      </c>
      <c r="K1931" s="4">
        <f t="shared" si="3"/>
        <v>2</v>
      </c>
      <c r="L1931" s="4">
        <f t="shared" si="4"/>
        <v>4</v>
      </c>
      <c r="S1931" s="1" t="s">
        <v>1968</v>
      </c>
      <c r="T1931" s="4" t="str">
        <f t="shared" si="5"/>
        <v>Coffee</v>
      </c>
      <c r="U1931" s="4" t="str">
        <f t="shared" si="6"/>
        <v>UNKNOWN</v>
      </c>
      <c r="V1931" s="4" t="str">
        <f t="shared" si="7"/>
        <v>Cash</v>
      </c>
      <c r="W1931" s="4">
        <f t="shared" ref="W1931:Y1931" si="1938">IF(OR(J1931 = "ERROR", J1931 = ""), "UNKNOWN", J1931)</f>
        <v>2</v>
      </c>
      <c r="X1931" s="4">
        <f t="shared" si="1938"/>
        <v>2</v>
      </c>
      <c r="Y1931" s="4">
        <f t="shared" si="1938"/>
        <v>4</v>
      </c>
      <c r="Z1931" s="5">
        <f t="shared" si="9"/>
        <v>45268</v>
      </c>
    </row>
    <row r="1932">
      <c r="A1932" s="1" t="s">
        <v>1969</v>
      </c>
      <c r="B1932" s="1" t="s">
        <v>32</v>
      </c>
      <c r="C1932" s="1">
        <v>2.0</v>
      </c>
      <c r="D1932" s="1">
        <v>1.0</v>
      </c>
      <c r="E1932" s="1">
        <v>2.0</v>
      </c>
      <c r="F1932" s="1" t="s">
        <v>23</v>
      </c>
      <c r="G1932" s="1" t="s">
        <v>29</v>
      </c>
      <c r="H1932" s="6">
        <v>45288.0</v>
      </c>
      <c r="J1932" s="3">
        <f t="shared" si="2"/>
        <v>2</v>
      </c>
      <c r="K1932" s="4">
        <f t="shared" si="3"/>
        <v>1</v>
      </c>
      <c r="L1932" s="4">
        <f t="shared" si="4"/>
        <v>2</v>
      </c>
      <c r="S1932" s="1" t="s">
        <v>1969</v>
      </c>
      <c r="T1932" s="4" t="str">
        <f t="shared" si="5"/>
        <v>Cookie</v>
      </c>
      <c r="U1932" s="4" t="str">
        <f t="shared" si="6"/>
        <v>In-store</v>
      </c>
      <c r="V1932" s="4" t="str">
        <f t="shared" si="7"/>
        <v>Credit Card</v>
      </c>
      <c r="W1932" s="4">
        <f t="shared" ref="W1932:Y1932" si="1939">IF(OR(J1932 = "ERROR", J1932 = ""), "UNKNOWN", J1932)</f>
        <v>2</v>
      </c>
      <c r="X1932" s="4">
        <f t="shared" si="1939"/>
        <v>1</v>
      </c>
      <c r="Y1932" s="4">
        <f t="shared" si="1939"/>
        <v>2</v>
      </c>
      <c r="Z1932" s="7">
        <f t="shared" si="9"/>
        <v>45288</v>
      </c>
    </row>
    <row r="1933">
      <c r="A1933" s="1" t="s">
        <v>1970</v>
      </c>
      <c r="B1933" s="1" t="s">
        <v>22</v>
      </c>
      <c r="C1933" s="1">
        <v>2.0</v>
      </c>
      <c r="D1933" s="1">
        <v>2.0</v>
      </c>
      <c r="E1933" s="1">
        <v>4.0</v>
      </c>
      <c r="F1933" s="1" t="s">
        <v>28</v>
      </c>
      <c r="H1933" s="2">
        <v>45033.0</v>
      </c>
      <c r="J1933" s="3">
        <f t="shared" si="2"/>
        <v>2</v>
      </c>
      <c r="K1933" s="4">
        <f t="shared" si="3"/>
        <v>2</v>
      </c>
      <c r="L1933" s="4">
        <f t="shared" si="4"/>
        <v>4</v>
      </c>
      <c r="S1933" s="1" t="s">
        <v>1970</v>
      </c>
      <c r="T1933" s="4" t="str">
        <f t="shared" si="5"/>
        <v>Coffee</v>
      </c>
      <c r="U1933" s="4" t="str">
        <f t="shared" si="6"/>
        <v>UNKNOWN</v>
      </c>
      <c r="V1933" s="4" t="str">
        <f t="shared" si="7"/>
        <v>Cash</v>
      </c>
      <c r="W1933" s="4">
        <f t="shared" ref="W1933:Y1933" si="1940">IF(OR(J1933 = "ERROR", J1933 = ""), "UNKNOWN", J1933)</f>
        <v>2</v>
      </c>
      <c r="X1933" s="4">
        <f t="shared" si="1940"/>
        <v>2</v>
      </c>
      <c r="Y1933" s="4">
        <f t="shared" si="1940"/>
        <v>4</v>
      </c>
      <c r="Z1933" s="5">
        <f t="shared" si="9"/>
        <v>45033</v>
      </c>
    </row>
    <row r="1934">
      <c r="A1934" s="1" t="s">
        <v>1971</v>
      </c>
      <c r="B1934" s="1" t="s">
        <v>41</v>
      </c>
      <c r="C1934" s="1">
        <v>2.0</v>
      </c>
      <c r="D1934" s="1">
        <v>4.0</v>
      </c>
      <c r="E1934" s="1">
        <v>8.0</v>
      </c>
      <c r="F1934" s="1" t="s">
        <v>28</v>
      </c>
      <c r="H1934" s="2">
        <v>45060.0</v>
      </c>
      <c r="J1934" s="3">
        <f t="shared" si="2"/>
        <v>2</v>
      </c>
      <c r="K1934" s="4">
        <f t="shared" si="3"/>
        <v>4</v>
      </c>
      <c r="L1934" s="4">
        <f t="shared" si="4"/>
        <v>8</v>
      </c>
      <c r="S1934" s="1" t="s">
        <v>1971</v>
      </c>
      <c r="T1934" s="4" t="str">
        <f t="shared" si="5"/>
        <v>Smoothie</v>
      </c>
      <c r="U1934" s="4" t="str">
        <f t="shared" si="6"/>
        <v>UNKNOWN</v>
      </c>
      <c r="V1934" s="4" t="str">
        <f t="shared" si="7"/>
        <v>Cash</v>
      </c>
      <c r="W1934" s="4">
        <f t="shared" ref="W1934:Y1934" si="1941">IF(OR(J1934 = "ERROR", J1934 = ""), "UNKNOWN", J1934)</f>
        <v>2</v>
      </c>
      <c r="X1934" s="4">
        <f t="shared" si="1941"/>
        <v>4</v>
      </c>
      <c r="Y1934" s="4">
        <f t="shared" si="1941"/>
        <v>8</v>
      </c>
      <c r="Z1934" s="5">
        <f t="shared" si="9"/>
        <v>45060</v>
      </c>
    </row>
    <row r="1935">
      <c r="A1935" s="1" t="s">
        <v>1972</v>
      </c>
      <c r="B1935" s="1" t="s">
        <v>27</v>
      </c>
      <c r="C1935" s="1">
        <v>5.0</v>
      </c>
      <c r="D1935" s="1">
        <v>3.0</v>
      </c>
      <c r="E1935" s="1">
        <v>15.0</v>
      </c>
      <c r="F1935" s="1" t="s">
        <v>23</v>
      </c>
      <c r="G1935" s="1" t="s">
        <v>29</v>
      </c>
      <c r="H1935" s="2">
        <v>45092.0</v>
      </c>
      <c r="J1935" s="3">
        <f t="shared" si="2"/>
        <v>5</v>
      </c>
      <c r="K1935" s="4">
        <f t="shared" si="3"/>
        <v>3</v>
      </c>
      <c r="L1935" s="4">
        <f t="shared" si="4"/>
        <v>15</v>
      </c>
      <c r="S1935" s="1" t="s">
        <v>1972</v>
      </c>
      <c r="T1935" s="4" t="str">
        <f t="shared" si="5"/>
        <v>Cake</v>
      </c>
      <c r="U1935" s="4" t="str">
        <f t="shared" si="6"/>
        <v>In-store</v>
      </c>
      <c r="V1935" s="4" t="str">
        <f t="shared" si="7"/>
        <v>Credit Card</v>
      </c>
      <c r="W1935" s="4">
        <f t="shared" ref="W1935:Y1935" si="1942">IF(OR(J1935 = "ERROR", J1935 = ""), "UNKNOWN", J1935)</f>
        <v>5</v>
      </c>
      <c r="X1935" s="4">
        <f t="shared" si="1942"/>
        <v>3</v>
      </c>
      <c r="Y1935" s="4">
        <f t="shared" si="1942"/>
        <v>15</v>
      </c>
      <c r="Z1935" s="5">
        <f t="shared" si="9"/>
        <v>45092</v>
      </c>
    </row>
    <row r="1936">
      <c r="A1936" s="1" t="s">
        <v>1973</v>
      </c>
      <c r="B1936" s="1" t="s">
        <v>22</v>
      </c>
      <c r="C1936" s="1">
        <v>5.0</v>
      </c>
      <c r="D1936" s="1">
        <v>2.0</v>
      </c>
      <c r="E1936" s="1">
        <v>10.0</v>
      </c>
      <c r="G1936" s="1" t="s">
        <v>29</v>
      </c>
      <c r="H1936" s="2">
        <v>45040.0</v>
      </c>
      <c r="J1936" s="3">
        <f t="shared" si="2"/>
        <v>5</v>
      </c>
      <c r="K1936" s="4">
        <f t="shared" si="3"/>
        <v>2</v>
      </c>
      <c r="L1936" s="4">
        <f t="shared" si="4"/>
        <v>10</v>
      </c>
      <c r="S1936" s="1" t="s">
        <v>1973</v>
      </c>
      <c r="T1936" s="4" t="str">
        <f t="shared" si="5"/>
        <v>Coffee</v>
      </c>
      <c r="U1936" s="4" t="str">
        <f t="shared" si="6"/>
        <v>In-store</v>
      </c>
      <c r="V1936" s="4" t="str">
        <f t="shared" si="7"/>
        <v>UNKNOWN</v>
      </c>
      <c r="W1936" s="4">
        <f t="shared" ref="W1936:Y1936" si="1943">IF(OR(J1936 = "ERROR", J1936 = ""), "UNKNOWN", J1936)</f>
        <v>5</v>
      </c>
      <c r="X1936" s="4">
        <f t="shared" si="1943"/>
        <v>2</v>
      </c>
      <c r="Y1936" s="4">
        <f t="shared" si="1943"/>
        <v>10</v>
      </c>
      <c r="Z1936" s="5">
        <f t="shared" si="9"/>
        <v>45040</v>
      </c>
    </row>
    <row r="1937">
      <c r="A1937" s="1" t="s">
        <v>1974</v>
      </c>
      <c r="B1937" s="1" t="s">
        <v>81</v>
      </c>
      <c r="C1937" s="1">
        <v>5.0</v>
      </c>
      <c r="D1937" s="1">
        <v>1.5</v>
      </c>
      <c r="E1937" s="1">
        <v>7.5</v>
      </c>
      <c r="F1937" s="1" t="s">
        <v>25</v>
      </c>
      <c r="H1937" s="2">
        <v>45089.0</v>
      </c>
      <c r="J1937" s="3">
        <f t="shared" si="2"/>
        <v>5</v>
      </c>
      <c r="K1937" s="4">
        <f t="shared" si="3"/>
        <v>1.5</v>
      </c>
      <c r="L1937" s="4">
        <f t="shared" si="4"/>
        <v>7.5</v>
      </c>
      <c r="S1937" s="1" t="s">
        <v>1974</v>
      </c>
      <c r="T1937" s="4" t="str">
        <f t="shared" si="5"/>
        <v>Tea</v>
      </c>
      <c r="U1937" s="4" t="str">
        <f t="shared" si="6"/>
        <v>UNKNOWN</v>
      </c>
      <c r="V1937" s="4" t="str">
        <f t="shared" si="7"/>
        <v>UNKNOWN</v>
      </c>
      <c r="W1937" s="4">
        <f t="shared" ref="W1937:Y1937" si="1944">IF(OR(J1937 = "ERROR", J1937 = ""), "UNKNOWN", J1937)</f>
        <v>5</v>
      </c>
      <c r="X1937" s="4">
        <f t="shared" si="1944"/>
        <v>1.5</v>
      </c>
      <c r="Y1937" s="4">
        <f t="shared" si="1944"/>
        <v>7.5</v>
      </c>
      <c r="Z1937" s="5">
        <f t="shared" si="9"/>
        <v>45089</v>
      </c>
    </row>
    <row r="1938">
      <c r="A1938" s="1" t="s">
        <v>1975</v>
      </c>
      <c r="B1938" s="1" t="s">
        <v>27</v>
      </c>
      <c r="C1938" s="1">
        <v>2.0</v>
      </c>
      <c r="E1938" s="1">
        <v>6.0</v>
      </c>
      <c r="F1938" s="1" t="s">
        <v>23</v>
      </c>
      <c r="G1938" s="1" t="s">
        <v>24</v>
      </c>
      <c r="H1938" s="2">
        <v>45091.0</v>
      </c>
      <c r="J1938" s="3">
        <f t="shared" si="2"/>
        <v>2</v>
      </c>
      <c r="K1938" s="4">
        <f t="shared" si="3"/>
        <v>3</v>
      </c>
      <c r="L1938" s="4">
        <f t="shared" si="4"/>
        <v>6</v>
      </c>
      <c r="S1938" s="1" t="s">
        <v>1975</v>
      </c>
      <c r="T1938" s="4" t="str">
        <f t="shared" si="5"/>
        <v>Cake</v>
      </c>
      <c r="U1938" s="4" t="str">
        <f t="shared" si="6"/>
        <v>Takeaway</v>
      </c>
      <c r="V1938" s="4" t="str">
        <f t="shared" si="7"/>
        <v>Credit Card</v>
      </c>
      <c r="W1938" s="4">
        <f t="shared" ref="W1938:Y1938" si="1945">IF(OR(J1938 = "ERROR", J1938 = ""), "UNKNOWN", J1938)</f>
        <v>2</v>
      </c>
      <c r="X1938" s="4">
        <f t="shared" si="1945"/>
        <v>3</v>
      </c>
      <c r="Y1938" s="4">
        <f t="shared" si="1945"/>
        <v>6</v>
      </c>
      <c r="Z1938" s="5">
        <f t="shared" si="9"/>
        <v>45091</v>
      </c>
    </row>
    <row r="1939">
      <c r="A1939" s="1" t="s">
        <v>1976</v>
      </c>
      <c r="B1939" s="1" t="s">
        <v>41</v>
      </c>
      <c r="C1939" s="1">
        <v>1.0</v>
      </c>
      <c r="D1939" s="1">
        <v>4.0</v>
      </c>
      <c r="E1939" s="1">
        <v>4.0</v>
      </c>
      <c r="F1939" s="1" t="s">
        <v>23</v>
      </c>
      <c r="G1939" s="1" t="s">
        <v>25</v>
      </c>
      <c r="H1939" s="2">
        <v>45048.0</v>
      </c>
      <c r="J1939" s="3">
        <f t="shared" si="2"/>
        <v>1</v>
      </c>
      <c r="K1939" s="4">
        <f t="shared" si="3"/>
        <v>4</v>
      </c>
      <c r="L1939" s="4">
        <f t="shared" si="4"/>
        <v>4</v>
      </c>
      <c r="S1939" s="1" t="s">
        <v>1976</v>
      </c>
      <c r="T1939" s="4" t="str">
        <f t="shared" si="5"/>
        <v>Smoothie</v>
      </c>
      <c r="U1939" s="4" t="str">
        <f t="shared" si="6"/>
        <v>UNKNOWN</v>
      </c>
      <c r="V1939" s="4" t="str">
        <f t="shared" si="7"/>
        <v>Credit Card</v>
      </c>
      <c r="W1939" s="4">
        <f t="shared" ref="W1939:Y1939" si="1946">IF(OR(J1939 = "ERROR", J1939 = ""), "UNKNOWN", J1939)</f>
        <v>1</v>
      </c>
      <c r="X1939" s="4">
        <f t="shared" si="1946"/>
        <v>4</v>
      </c>
      <c r="Y1939" s="4">
        <f t="shared" si="1946"/>
        <v>4</v>
      </c>
      <c r="Z1939" s="5">
        <f t="shared" si="9"/>
        <v>45048</v>
      </c>
    </row>
    <row r="1940">
      <c r="A1940" s="1" t="s">
        <v>1977</v>
      </c>
      <c r="B1940" s="1" t="s">
        <v>32</v>
      </c>
      <c r="C1940" s="1">
        <v>3.0</v>
      </c>
      <c r="D1940" s="1">
        <v>1.0</v>
      </c>
      <c r="E1940" s="1">
        <v>3.0</v>
      </c>
      <c r="H1940" s="2">
        <v>44974.0</v>
      </c>
      <c r="J1940" s="3">
        <f t="shared" si="2"/>
        <v>3</v>
      </c>
      <c r="K1940" s="4">
        <f t="shared" si="3"/>
        <v>1</v>
      </c>
      <c r="L1940" s="4">
        <f t="shared" si="4"/>
        <v>3</v>
      </c>
      <c r="S1940" s="1" t="s">
        <v>1977</v>
      </c>
      <c r="T1940" s="4" t="str">
        <f t="shared" si="5"/>
        <v>Cookie</v>
      </c>
      <c r="U1940" s="4" t="str">
        <f t="shared" si="6"/>
        <v>UNKNOWN</v>
      </c>
      <c r="V1940" s="4" t="str">
        <f t="shared" si="7"/>
        <v>UNKNOWN</v>
      </c>
      <c r="W1940" s="4">
        <f t="shared" ref="W1940:Y1940" si="1947">IF(OR(J1940 = "ERROR", J1940 = ""), "UNKNOWN", J1940)</f>
        <v>3</v>
      </c>
      <c r="X1940" s="4">
        <f t="shared" si="1947"/>
        <v>1</v>
      </c>
      <c r="Y1940" s="4">
        <f t="shared" si="1947"/>
        <v>3</v>
      </c>
      <c r="Z1940" s="5">
        <f t="shared" si="9"/>
        <v>44974</v>
      </c>
    </row>
    <row r="1941">
      <c r="A1941" s="1" t="s">
        <v>1978</v>
      </c>
      <c r="B1941" s="1" t="s">
        <v>81</v>
      </c>
      <c r="C1941" s="1">
        <v>5.0</v>
      </c>
      <c r="D1941" s="1" t="s">
        <v>25</v>
      </c>
      <c r="E1941" s="1">
        <v>7.5</v>
      </c>
      <c r="F1941" s="1" t="s">
        <v>23</v>
      </c>
      <c r="H1941" s="2">
        <v>45185.0</v>
      </c>
      <c r="J1941" s="3">
        <f t="shared" si="2"/>
        <v>5</v>
      </c>
      <c r="K1941" s="4">
        <f t="shared" si="3"/>
        <v>1.5</v>
      </c>
      <c r="L1941" s="4">
        <f t="shared" si="4"/>
        <v>7.5</v>
      </c>
      <c r="S1941" s="1" t="s">
        <v>1978</v>
      </c>
      <c r="T1941" s="4" t="str">
        <f t="shared" si="5"/>
        <v>Tea</v>
      </c>
      <c r="U1941" s="4" t="str">
        <f t="shared" si="6"/>
        <v>UNKNOWN</v>
      </c>
      <c r="V1941" s="4" t="str">
        <f t="shared" si="7"/>
        <v>Credit Card</v>
      </c>
      <c r="W1941" s="4">
        <f t="shared" ref="W1941:Y1941" si="1948">IF(OR(J1941 = "ERROR", J1941 = ""), "UNKNOWN", J1941)</f>
        <v>5</v>
      </c>
      <c r="X1941" s="4">
        <f t="shared" si="1948"/>
        <v>1.5</v>
      </c>
      <c r="Y1941" s="4">
        <f t="shared" si="1948"/>
        <v>7.5</v>
      </c>
      <c r="Z1941" s="5">
        <f t="shared" si="9"/>
        <v>45185</v>
      </c>
    </row>
    <row r="1942">
      <c r="A1942" s="1" t="s">
        <v>1979</v>
      </c>
      <c r="B1942" s="1" t="s">
        <v>44</v>
      </c>
      <c r="C1942" s="1">
        <v>5.0</v>
      </c>
      <c r="D1942" s="1">
        <v>4.0</v>
      </c>
      <c r="E1942" s="1">
        <v>20.0</v>
      </c>
      <c r="G1942" s="1" t="s">
        <v>29</v>
      </c>
      <c r="H1942" s="6">
        <v>45252.0</v>
      </c>
      <c r="J1942" s="3">
        <f t="shared" si="2"/>
        <v>5</v>
      </c>
      <c r="K1942" s="4">
        <f t="shared" si="3"/>
        <v>4</v>
      </c>
      <c r="L1942" s="4">
        <f t="shared" si="4"/>
        <v>20</v>
      </c>
      <c r="S1942" s="1" t="s">
        <v>1979</v>
      </c>
      <c r="T1942" s="4" t="str">
        <f t="shared" si="5"/>
        <v>Sandwich</v>
      </c>
      <c r="U1942" s="4" t="str">
        <f t="shared" si="6"/>
        <v>In-store</v>
      </c>
      <c r="V1942" s="4" t="str">
        <f t="shared" si="7"/>
        <v>UNKNOWN</v>
      </c>
      <c r="W1942" s="4">
        <f t="shared" ref="W1942:Y1942" si="1949">IF(OR(J1942 = "ERROR", J1942 = ""), "UNKNOWN", J1942)</f>
        <v>5</v>
      </c>
      <c r="X1942" s="4">
        <f t="shared" si="1949"/>
        <v>4</v>
      </c>
      <c r="Y1942" s="4">
        <f t="shared" si="1949"/>
        <v>20</v>
      </c>
      <c r="Z1942" s="7">
        <f t="shared" si="9"/>
        <v>45252</v>
      </c>
    </row>
    <row r="1943">
      <c r="A1943" s="1" t="s">
        <v>1980</v>
      </c>
      <c r="B1943" s="1" t="s">
        <v>32</v>
      </c>
      <c r="C1943" s="1">
        <v>1.0</v>
      </c>
      <c r="D1943" s="1">
        <v>1.0</v>
      </c>
      <c r="E1943" s="1">
        <v>1.0</v>
      </c>
      <c r="G1943" s="1" t="s">
        <v>24</v>
      </c>
      <c r="H1943" s="2">
        <v>45053.0</v>
      </c>
      <c r="J1943" s="3">
        <f t="shared" si="2"/>
        <v>1</v>
      </c>
      <c r="K1943" s="4">
        <f t="shared" si="3"/>
        <v>1</v>
      </c>
      <c r="L1943" s="4">
        <f t="shared" si="4"/>
        <v>1</v>
      </c>
      <c r="S1943" s="1" t="s">
        <v>1980</v>
      </c>
      <c r="T1943" s="4" t="str">
        <f t="shared" si="5"/>
        <v>Cookie</v>
      </c>
      <c r="U1943" s="4" t="str">
        <f t="shared" si="6"/>
        <v>Takeaway</v>
      </c>
      <c r="V1943" s="4" t="str">
        <f t="shared" si="7"/>
        <v>UNKNOWN</v>
      </c>
      <c r="W1943" s="4">
        <f t="shared" ref="W1943:Y1943" si="1950">IF(OR(J1943 = "ERROR", J1943 = ""), "UNKNOWN", J1943)</f>
        <v>1</v>
      </c>
      <c r="X1943" s="4">
        <f t="shared" si="1950"/>
        <v>1</v>
      </c>
      <c r="Y1943" s="4">
        <f t="shared" si="1950"/>
        <v>1</v>
      </c>
      <c r="Z1943" s="5">
        <f t="shared" si="9"/>
        <v>45053</v>
      </c>
    </row>
    <row r="1944">
      <c r="A1944" s="1" t="s">
        <v>1981</v>
      </c>
      <c r="B1944" s="1" t="s">
        <v>22</v>
      </c>
      <c r="C1944" s="1">
        <v>2.0</v>
      </c>
      <c r="D1944" s="1">
        <v>2.0</v>
      </c>
      <c r="E1944" s="1">
        <v>4.0</v>
      </c>
      <c r="F1944" s="1" t="s">
        <v>39</v>
      </c>
      <c r="G1944" s="1" t="s">
        <v>30</v>
      </c>
      <c r="H1944" s="2">
        <v>45153.0</v>
      </c>
      <c r="J1944" s="3">
        <f t="shared" si="2"/>
        <v>2</v>
      </c>
      <c r="K1944" s="4">
        <f t="shared" si="3"/>
        <v>2</v>
      </c>
      <c r="L1944" s="4">
        <f t="shared" si="4"/>
        <v>4</v>
      </c>
      <c r="S1944" s="1" t="s">
        <v>1981</v>
      </c>
      <c r="T1944" s="4" t="str">
        <f t="shared" si="5"/>
        <v>Coffee</v>
      </c>
      <c r="U1944" s="4" t="str">
        <f t="shared" si="6"/>
        <v>UNKNOWN</v>
      </c>
      <c r="V1944" s="4" t="str">
        <f t="shared" si="7"/>
        <v>Digital Wallet</v>
      </c>
      <c r="W1944" s="4">
        <f t="shared" ref="W1944:Y1944" si="1951">IF(OR(J1944 = "ERROR", J1944 = ""), "UNKNOWN", J1944)</f>
        <v>2</v>
      </c>
      <c r="X1944" s="4">
        <f t="shared" si="1951"/>
        <v>2</v>
      </c>
      <c r="Y1944" s="4">
        <f t="shared" si="1951"/>
        <v>4</v>
      </c>
      <c r="Z1944" s="5">
        <f t="shared" si="9"/>
        <v>45153</v>
      </c>
    </row>
    <row r="1945">
      <c r="A1945" s="1" t="s">
        <v>1982</v>
      </c>
      <c r="B1945" s="1" t="s">
        <v>25</v>
      </c>
      <c r="C1945" s="1">
        <v>3.0</v>
      </c>
      <c r="D1945" s="1">
        <v>3.0</v>
      </c>
      <c r="E1945" s="1">
        <v>9.0</v>
      </c>
      <c r="H1945" s="2">
        <v>45032.0</v>
      </c>
      <c r="J1945" s="3">
        <f t="shared" si="2"/>
        <v>3</v>
      </c>
      <c r="K1945" s="4">
        <f t="shared" si="3"/>
        <v>3</v>
      </c>
      <c r="L1945" s="4">
        <f t="shared" si="4"/>
        <v>9</v>
      </c>
      <c r="S1945" s="1" t="s">
        <v>1982</v>
      </c>
      <c r="T1945" s="4" t="str">
        <f t="shared" si="5"/>
        <v>UNKNOWN</v>
      </c>
      <c r="U1945" s="4" t="str">
        <f t="shared" si="6"/>
        <v>UNKNOWN</v>
      </c>
      <c r="V1945" s="4" t="str">
        <f t="shared" si="7"/>
        <v>UNKNOWN</v>
      </c>
      <c r="W1945" s="4">
        <f t="shared" ref="W1945:Y1945" si="1952">IF(OR(J1945 = "ERROR", J1945 = ""), "UNKNOWN", J1945)</f>
        <v>3</v>
      </c>
      <c r="X1945" s="4">
        <f t="shared" si="1952"/>
        <v>3</v>
      </c>
      <c r="Y1945" s="4">
        <f t="shared" si="1952"/>
        <v>9</v>
      </c>
      <c r="Z1945" s="5">
        <f t="shared" si="9"/>
        <v>45032</v>
      </c>
    </row>
    <row r="1946">
      <c r="A1946" s="1" t="s">
        <v>1983</v>
      </c>
      <c r="B1946" s="1" t="s">
        <v>36</v>
      </c>
      <c r="C1946" s="1">
        <v>4.0</v>
      </c>
      <c r="D1946" s="1">
        <v>5.0</v>
      </c>
      <c r="E1946" s="1">
        <v>20.0</v>
      </c>
      <c r="H1946" s="2">
        <v>45024.0</v>
      </c>
      <c r="J1946" s="3">
        <f t="shared" si="2"/>
        <v>4</v>
      </c>
      <c r="K1946" s="4">
        <f t="shared" si="3"/>
        <v>5</v>
      </c>
      <c r="L1946" s="4">
        <f t="shared" si="4"/>
        <v>20</v>
      </c>
      <c r="S1946" s="1" t="s">
        <v>1983</v>
      </c>
      <c r="T1946" s="4" t="str">
        <f t="shared" si="5"/>
        <v>Salad</v>
      </c>
      <c r="U1946" s="4" t="str">
        <f t="shared" si="6"/>
        <v>UNKNOWN</v>
      </c>
      <c r="V1946" s="4" t="str">
        <f t="shared" si="7"/>
        <v>UNKNOWN</v>
      </c>
      <c r="W1946" s="4">
        <f t="shared" ref="W1946:Y1946" si="1953">IF(OR(J1946 = "ERROR", J1946 = ""), "UNKNOWN", J1946)</f>
        <v>4</v>
      </c>
      <c r="X1946" s="4">
        <f t="shared" si="1953"/>
        <v>5</v>
      </c>
      <c r="Y1946" s="4">
        <f t="shared" si="1953"/>
        <v>20</v>
      </c>
      <c r="Z1946" s="5">
        <f t="shared" si="9"/>
        <v>45024</v>
      </c>
    </row>
    <row r="1947">
      <c r="A1947" s="1" t="s">
        <v>1984</v>
      </c>
      <c r="B1947" s="1" t="s">
        <v>81</v>
      </c>
      <c r="C1947" s="1">
        <v>4.0</v>
      </c>
      <c r="D1947" s="1">
        <v>1.5</v>
      </c>
      <c r="E1947" s="1">
        <v>6.0</v>
      </c>
      <c r="F1947" s="1" t="s">
        <v>39</v>
      </c>
      <c r="H1947" s="2">
        <v>45011.0</v>
      </c>
      <c r="J1947" s="3">
        <f t="shared" si="2"/>
        <v>4</v>
      </c>
      <c r="K1947" s="4">
        <f t="shared" si="3"/>
        <v>1.5</v>
      </c>
      <c r="L1947" s="4">
        <f t="shared" si="4"/>
        <v>6</v>
      </c>
      <c r="S1947" s="1" t="s">
        <v>1984</v>
      </c>
      <c r="T1947" s="4" t="str">
        <f t="shared" si="5"/>
        <v>Tea</v>
      </c>
      <c r="U1947" s="4" t="str">
        <f t="shared" si="6"/>
        <v>UNKNOWN</v>
      </c>
      <c r="V1947" s="4" t="str">
        <f t="shared" si="7"/>
        <v>Digital Wallet</v>
      </c>
      <c r="W1947" s="4">
        <f t="shared" ref="W1947:Y1947" si="1954">IF(OR(J1947 = "ERROR", J1947 = ""), "UNKNOWN", J1947)</f>
        <v>4</v>
      </c>
      <c r="X1947" s="4">
        <f t="shared" si="1954"/>
        <v>1.5</v>
      </c>
      <c r="Y1947" s="4">
        <f t="shared" si="1954"/>
        <v>6</v>
      </c>
      <c r="Z1947" s="5">
        <f t="shared" si="9"/>
        <v>45011</v>
      </c>
    </row>
    <row r="1948">
      <c r="A1948" s="1" t="s">
        <v>1985</v>
      </c>
      <c r="B1948" s="1" t="s">
        <v>41</v>
      </c>
      <c r="C1948" s="1">
        <v>3.0</v>
      </c>
      <c r="D1948" s="1">
        <v>4.0</v>
      </c>
      <c r="E1948" s="1">
        <v>12.0</v>
      </c>
      <c r="F1948" s="1" t="s">
        <v>23</v>
      </c>
      <c r="G1948" s="1" t="s">
        <v>24</v>
      </c>
      <c r="H1948" s="2">
        <v>45020.0</v>
      </c>
      <c r="J1948" s="3">
        <f t="shared" si="2"/>
        <v>3</v>
      </c>
      <c r="K1948" s="4">
        <f t="shared" si="3"/>
        <v>4</v>
      </c>
      <c r="L1948" s="4">
        <f t="shared" si="4"/>
        <v>12</v>
      </c>
      <c r="S1948" s="1" t="s">
        <v>1985</v>
      </c>
      <c r="T1948" s="4" t="str">
        <f t="shared" si="5"/>
        <v>Smoothie</v>
      </c>
      <c r="U1948" s="4" t="str">
        <f t="shared" si="6"/>
        <v>Takeaway</v>
      </c>
      <c r="V1948" s="4" t="str">
        <f t="shared" si="7"/>
        <v>Credit Card</v>
      </c>
      <c r="W1948" s="4">
        <f t="shared" ref="W1948:Y1948" si="1955">IF(OR(J1948 = "ERROR", J1948 = ""), "UNKNOWN", J1948)</f>
        <v>3</v>
      </c>
      <c r="X1948" s="4">
        <f t="shared" si="1955"/>
        <v>4</v>
      </c>
      <c r="Y1948" s="4">
        <f t="shared" si="1955"/>
        <v>12</v>
      </c>
      <c r="Z1948" s="5">
        <f t="shared" si="9"/>
        <v>45020</v>
      </c>
    </row>
    <row r="1949">
      <c r="A1949" s="1" t="s">
        <v>1986</v>
      </c>
      <c r="B1949" s="1" t="s">
        <v>36</v>
      </c>
      <c r="C1949" s="1">
        <v>5.0</v>
      </c>
      <c r="D1949" s="1">
        <v>5.0</v>
      </c>
      <c r="E1949" s="1">
        <v>25.0</v>
      </c>
      <c r="G1949" s="1" t="s">
        <v>24</v>
      </c>
      <c r="H1949" s="6">
        <v>45254.0</v>
      </c>
      <c r="J1949" s="3">
        <f t="shared" si="2"/>
        <v>5</v>
      </c>
      <c r="K1949" s="4">
        <f t="shared" si="3"/>
        <v>5</v>
      </c>
      <c r="L1949" s="4">
        <f t="shared" si="4"/>
        <v>25</v>
      </c>
      <c r="S1949" s="1" t="s">
        <v>1986</v>
      </c>
      <c r="T1949" s="4" t="str">
        <f t="shared" si="5"/>
        <v>Salad</v>
      </c>
      <c r="U1949" s="4" t="str">
        <f t="shared" si="6"/>
        <v>Takeaway</v>
      </c>
      <c r="V1949" s="4" t="str">
        <f t="shared" si="7"/>
        <v>UNKNOWN</v>
      </c>
      <c r="W1949" s="4">
        <f t="shared" ref="W1949:Y1949" si="1956">IF(OR(J1949 = "ERROR", J1949 = ""), "UNKNOWN", J1949)</f>
        <v>5</v>
      </c>
      <c r="X1949" s="4">
        <f t="shared" si="1956"/>
        <v>5</v>
      </c>
      <c r="Y1949" s="4">
        <f t="shared" si="1956"/>
        <v>25</v>
      </c>
      <c r="Z1949" s="7">
        <f t="shared" si="9"/>
        <v>45254</v>
      </c>
    </row>
    <row r="1950">
      <c r="A1950" s="1" t="s">
        <v>1987</v>
      </c>
      <c r="B1950" s="1" t="s">
        <v>55</v>
      </c>
      <c r="C1950" s="1">
        <v>5.0</v>
      </c>
      <c r="D1950" s="1">
        <v>3.0</v>
      </c>
      <c r="E1950" s="1">
        <v>15.0</v>
      </c>
      <c r="F1950" s="1" t="s">
        <v>39</v>
      </c>
      <c r="G1950" s="1" t="s">
        <v>24</v>
      </c>
      <c r="H1950" s="6">
        <v>45222.0</v>
      </c>
      <c r="J1950" s="3">
        <f t="shared" si="2"/>
        <v>5</v>
      </c>
      <c r="K1950" s="4">
        <f t="shared" si="3"/>
        <v>3</v>
      </c>
      <c r="L1950" s="4">
        <f t="shared" si="4"/>
        <v>15</v>
      </c>
      <c r="S1950" s="1" t="s">
        <v>1987</v>
      </c>
      <c r="T1950" s="4" t="str">
        <f t="shared" si="5"/>
        <v>Juice</v>
      </c>
      <c r="U1950" s="4" t="str">
        <f t="shared" si="6"/>
        <v>Takeaway</v>
      </c>
      <c r="V1950" s="4" t="str">
        <f t="shared" si="7"/>
        <v>Digital Wallet</v>
      </c>
      <c r="W1950" s="4">
        <f t="shared" ref="W1950:Y1950" si="1957">IF(OR(J1950 = "ERROR", J1950 = ""), "UNKNOWN", J1950)</f>
        <v>5</v>
      </c>
      <c r="X1950" s="4">
        <f t="shared" si="1957"/>
        <v>3</v>
      </c>
      <c r="Y1950" s="4">
        <f t="shared" si="1957"/>
        <v>15</v>
      </c>
      <c r="Z1950" s="7">
        <f t="shared" si="9"/>
        <v>45222</v>
      </c>
    </row>
    <row r="1951">
      <c r="A1951" s="1" t="s">
        <v>1988</v>
      </c>
      <c r="B1951" s="1" t="s">
        <v>55</v>
      </c>
      <c r="C1951" s="1">
        <v>1.0</v>
      </c>
      <c r="D1951" s="1">
        <v>3.0</v>
      </c>
      <c r="E1951" s="1">
        <v>3.0</v>
      </c>
      <c r="G1951" s="1" t="s">
        <v>29</v>
      </c>
      <c r="H1951" s="2">
        <v>45265.0</v>
      </c>
      <c r="J1951" s="3">
        <f t="shared" si="2"/>
        <v>1</v>
      </c>
      <c r="K1951" s="4">
        <f t="shared" si="3"/>
        <v>3</v>
      </c>
      <c r="L1951" s="4">
        <f t="shared" si="4"/>
        <v>3</v>
      </c>
      <c r="S1951" s="1" t="s">
        <v>1988</v>
      </c>
      <c r="T1951" s="4" t="str">
        <f t="shared" si="5"/>
        <v>Juice</v>
      </c>
      <c r="U1951" s="4" t="str">
        <f t="shared" si="6"/>
        <v>In-store</v>
      </c>
      <c r="V1951" s="4" t="str">
        <f t="shared" si="7"/>
        <v>UNKNOWN</v>
      </c>
      <c r="W1951" s="4">
        <f t="shared" ref="W1951:Y1951" si="1958">IF(OR(J1951 = "ERROR", J1951 = ""), "UNKNOWN", J1951)</f>
        <v>1</v>
      </c>
      <c r="X1951" s="4">
        <f t="shared" si="1958"/>
        <v>3</v>
      </c>
      <c r="Y1951" s="4">
        <f t="shared" si="1958"/>
        <v>3</v>
      </c>
      <c r="Z1951" s="5">
        <f t="shared" si="9"/>
        <v>45265</v>
      </c>
    </row>
    <row r="1952">
      <c r="A1952" s="1" t="s">
        <v>1989</v>
      </c>
      <c r="B1952" s="1" t="s">
        <v>44</v>
      </c>
      <c r="C1952" s="1">
        <v>4.0</v>
      </c>
      <c r="D1952" s="1">
        <v>4.0</v>
      </c>
      <c r="E1952" s="1">
        <v>16.0</v>
      </c>
      <c r="F1952" s="1" t="s">
        <v>28</v>
      </c>
      <c r="G1952" s="1" t="s">
        <v>29</v>
      </c>
      <c r="H1952" s="2">
        <v>45127.0</v>
      </c>
      <c r="J1952" s="3">
        <f t="shared" si="2"/>
        <v>4</v>
      </c>
      <c r="K1952" s="4">
        <f t="shared" si="3"/>
        <v>4</v>
      </c>
      <c r="L1952" s="4">
        <f t="shared" si="4"/>
        <v>16</v>
      </c>
      <c r="S1952" s="1" t="s">
        <v>1989</v>
      </c>
      <c r="T1952" s="4" t="str">
        <f t="shared" si="5"/>
        <v>Sandwich</v>
      </c>
      <c r="U1952" s="4" t="str">
        <f t="shared" si="6"/>
        <v>In-store</v>
      </c>
      <c r="V1952" s="4" t="str">
        <f t="shared" si="7"/>
        <v>Cash</v>
      </c>
      <c r="W1952" s="4">
        <f t="shared" ref="W1952:Y1952" si="1959">IF(OR(J1952 = "ERROR", J1952 = ""), "UNKNOWN", J1952)</f>
        <v>4</v>
      </c>
      <c r="X1952" s="4">
        <f t="shared" si="1959"/>
        <v>4</v>
      </c>
      <c r="Y1952" s="4">
        <f t="shared" si="1959"/>
        <v>16</v>
      </c>
      <c r="Z1952" s="5">
        <f t="shared" si="9"/>
        <v>45127</v>
      </c>
    </row>
    <row r="1953">
      <c r="A1953" s="1" t="s">
        <v>1990</v>
      </c>
      <c r="B1953" s="1" t="s">
        <v>44</v>
      </c>
      <c r="C1953" s="1">
        <v>1.0</v>
      </c>
      <c r="D1953" s="1">
        <v>4.0</v>
      </c>
      <c r="E1953" s="1">
        <v>4.0</v>
      </c>
      <c r="F1953" s="1" t="s">
        <v>39</v>
      </c>
      <c r="G1953" s="1" t="s">
        <v>24</v>
      </c>
      <c r="H1953" s="2">
        <v>44995.0</v>
      </c>
      <c r="J1953" s="3">
        <f t="shared" si="2"/>
        <v>1</v>
      </c>
      <c r="K1953" s="4">
        <f t="shared" si="3"/>
        <v>4</v>
      </c>
      <c r="L1953" s="4">
        <f t="shared" si="4"/>
        <v>4</v>
      </c>
      <c r="S1953" s="1" t="s">
        <v>1990</v>
      </c>
      <c r="T1953" s="4" t="str">
        <f t="shared" si="5"/>
        <v>Sandwich</v>
      </c>
      <c r="U1953" s="4" t="str">
        <f t="shared" si="6"/>
        <v>Takeaway</v>
      </c>
      <c r="V1953" s="4" t="str">
        <f t="shared" si="7"/>
        <v>Digital Wallet</v>
      </c>
      <c r="W1953" s="4">
        <f t="shared" ref="W1953:Y1953" si="1960">IF(OR(J1953 = "ERROR", J1953 = ""), "UNKNOWN", J1953)</f>
        <v>1</v>
      </c>
      <c r="X1953" s="4">
        <f t="shared" si="1960"/>
        <v>4</v>
      </c>
      <c r="Y1953" s="4">
        <f t="shared" si="1960"/>
        <v>4</v>
      </c>
      <c r="Z1953" s="5">
        <f t="shared" si="9"/>
        <v>44995</v>
      </c>
    </row>
    <row r="1954">
      <c r="A1954" s="1" t="s">
        <v>1991</v>
      </c>
      <c r="B1954" s="1" t="s">
        <v>36</v>
      </c>
      <c r="C1954" s="1">
        <v>2.0</v>
      </c>
      <c r="D1954" s="1">
        <v>5.0</v>
      </c>
      <c r="E1954" s="1">
        <v>10.0</v>
      </c>
      <c r="F1954" s="1" t="s">
        <v>28</v>
      </c>
      <c r="G1954" s="1" t="s">
        <v>29</v>
      </c>
      <c r="H1954" s="2">
        <v>45128.0</v>
      </c>
      <c r="J1954" s="3">
        <f t="shared" si="2"/>
        <v>2</v>
      </c>
      <c r="K1954" s="4">
        <f t="shared" si="3"/>
        <v>5</v>
      </c>
      <c r="L1954" s="4">
        <f t="shared" si="4"/>
        <v>10</v>
      </c>
      <c r="S1954" s="1" t="s">
        <v>1991</v>
      </c>
      <c r="T1954" s="4" t="str">
        <f t="shared" si="5"/>
        <v>Salad</v>
      </c>
      <c r="U1954" s="4" t="str">
        <f t="shared" si="6"/>
        <v>In-store</v>
      </c>
      <c r="V1954" s="4" t="str">
        <f t="shared" si="7"/>
        <v>Cash</v>
      </c>
      <c r="W1954" s="4">
        <f t="shared" ref="W1954:Y1954" si="1961">IF(OR(J1954 = "ERROR", J1954 = ""), "UNKNOWN", J1954)</f>
        <v>2</v>
      </c>
      <c r="X1954" s="4">
        <f t="shared" si="1961"/>
        <v>5</v>
      </c>
      <c r="Y1954" s="4">
        <f t="shared" si="1961"/>
        <v>10</v>
      </c>
      <c r="Z1954" s="5">
        <f t="shared" si="9"/>
        <v>45128</v>
      </c>
    </row>
    <row r="1955">
      <c r="A1955" s="1" t="s">
        <v>1992</v>
      </c>
      <c r="B1955" s="1" t="s">
        <v>27</v>
      </c>
      <c r="C1955" s="1">
        <v>3.0</v>
      </c>
      <c r="D1955" s="1">
        <v>3.0</v>
      </c>
      <c r="E1955" s="1">
        <v>9.0</v>
      </c>
      <c r="F1955" s="1" t="s">
        <v>23</v>
      </c>
      <c r="G1955" s="1" t="s">
        <v>29</v>
      </c>
      <c r="H1955" s="2">
        <v>44956.0</v>
      </c>
      <c r="J1955" s="3">
        <f t="shared" si="2"/>
        <v>3</v>
      </c>
      <c r="K1955" s="4">
        <f t="shared" si="3"/>
        <v>3</v>
      </c>
      <c r="L1955" s="4">
        <f t="shared" si="4"/>
        <v>9</v>
      </c>
      <c r="S1955" s="1" t="s">
        <v>1992</v>
      </c>
      <c r="T1955" s="4" t="str">
        <f t="shared" si="5"/>
        <v>Cake</v>
      </c>
      <c r="U1955" s="4" t="str">
        <f t="shared" si="6"/>
        <v>In-store</v>
      </c>
      <c r="V1955" s="4" t="str">
        <f t="shared" si="7"/>
        <v>Credit Card</v>
      </c>
      <c r="W1955" s="4">
        <f t="shared" ref="W1955:Y1955" si="1962">IF(OR(J1955 = "ERROR", J1955 = ""), "UNKNOWN", J1955)</f>
        <v>3</v>
      </c>
      <c r="X1955" s="4">
        <f t="shared" si="1962"/>
        <v>3</v>
      </c>
      <c r="Y1955" s="4">
        <f t="shared" si="1962"/>
        <v>9</v>
      </c>
      <c r="Z1955" s="5">
        <f t="shared" si="9"/>
        <v>44956</v>
      </c>
    </row>
    <row r="1956">
      <c r="A1956" s="1" t="s">
        <v>1993</v>
      </c>
      <c r="B1956" s="1" t="s">
        <v>32</v>
      </c>
      <c r="C1956" s="1">
        <v>5.0</v>
      </c>
      <c r="D1956" s="1">
        <v>1.0</v>
      </c>
      <c r="E1956" s="1">
        <v>5.0</v>
      </c>
      <c r="F1956" s="1" t="s">
        <v>39</v>
      </c>
      <c r="G1956" s="1" t="s">
        <v>24</v>
      </c>
      <c r="H1956" s="1" t="s">
        <v>25</v>
      </c>
      <c r="J1956" s="3">
        <f t="shared" si="2"/>
        <v>5</v>
      </c>
      <c r="K1956" s="4">
        <f t="shared" si="3"/>
        <v>1</v>
      </c>
      <c r="L1956" s="4">
        <f t="shared" si="4"/>
        <v>5</v>
      </c>
      <c r="S1956" s="1" t="s">
        <v>1993</v>
      </c>
      <c r="T1956" s="4" t="str">
        <f t="shared" si="5"/>
        <v>Cookie</v>
      </c>
      <c r="U1956" s="4" t="str">
        <f t="shared" si="6"/>
        <v>Takeaway</v>
      </c>
      <c r="V1956" s="4" t="str">
        <f t="shared" si="7"/>
        <v>Digital Wallet</v>
      </c>
      <c r="W1956" s="4">
        <f t="shared" ref="W1956:Y1956" si="1963">IF(OR(J1956 = "ERROR", J1956 = ""), "UNKNOWN", J1956)</f>
        <v>5</v>
      </c>
      <c r="X1956" s="4">
        <f t="shared" si="1963"/>
        <v>1</v>
      </c>
      <c r="Y1956" s="4">
        <f t="shared" si="1963"/>
        <v>5</v>
      </c>
      <c r="Z1956" s="4" t="str">
        <f t="shared" si="9"/>
        <v>UNKNOWN</v>
      </c>
    </row>
    <row r="1957">
      <c r="A1957" s="1" t="s">
        <v>1994</v>
      </c>
      <c r="B1957" s="1" t="s">
        <v>41</v>
      </c>
      <c r="C1957" s="1">
        <v>1.0</v>
      </c>
      <c r="D1957" s="1">
        <v>4.0</v>
      </c>
      <c r="E1957" s="1">
        <v>4.0</v>
      </c>
      <c r="G1957" s="1" t="s">
        <v>24</v>
      </c>
      <c r="H1957" s="6">
        <v>45260.0</v>
      </c>
      <c r="J1957" s="3">
        <f t="shared" si="2"/>
        <v>1</v>
      </c>
      <c r="K1957" s="4">
        <f t="shared" si="3"/>
        <v>4</v>
      </c>
      <c r="L1957" s="4">
        <f t="shared" si="4"/>
        <v>4</v>
      </c>
      <c r="S1957" s="1" t="s">
        <v>1994</v>
      </c>
      <c r="T1957" s="4" t="str">
        <f t="shared" si="5"/>
        <v>Smoothie</v>
      </c>
      <c r="U1957" s="4" t="str">
        <f t="shared" si="6"/>
        <v>Takeaway</v>
      </c>
      <c r="V1957" s="4" t="str">
        <f t="shared" si="7"/>
        <v>UNKNOWN</v>
      </c>
      <c r="W1957" s="4">
        <f t="shared" ref="W1957:Y1957" si="1964">IF(OR(J1957 = "ERROR", J1957 = ""), "UNKNOWN", J1957)</f>
        <v>1</v>
      </c>
      <c r="X1957" s="4">
        <f t="shared" si="1964"/>
        <v>4</v>
      </c>
      <c r="Y1957" s="4">
        <f t="shared" si="1964"/>
        <v>4</v>
      </c>
      <c r="Z1957" s="7">
        <f t="shared" si="9"/>
        <v>45260</v>
      </c>
    </row>
    <row r="1958">
      <c r="A1958" s="1" t="s">
        <v>1995</v>
      </c>
      <c r="B1958" s="1" t="s">
        <v>30</v>
      </c>
      <c r="C1958" s="1">
        <v>3.0</v>
      </c>
      <c r="D1958" s="1">
        <v>5.0</v>
      </c>
      <c r="E1958" s="1">
        <v>15.0</v>
      </c>
      <c r="F1958" s="1" t="s">
        <v>39</v>
      </c>
      <c r="G1958" s="1" t="s">
        <v>29</v>
      </c>
      <c r="H1958" s="2">
        <v>45007.0</v>
      </c>
      <c r="J1958" s="3">
        <f t="shared" si="2"/>
        <v>3</v>
      </c>
      <c r="K1958" s="4">
        <f t="shared" si="3"/>
        <v>5</v>
      </c>
      <c r="L1958" s="4">
        <f t="shared" si="4"/>
        <v>15</v>
      </c>
      <c r="S1958" s="1" t="s">
        <v>1995</v>
      </c>
      <c r="T1958" s="4" t="str">
        <f t="shared" si="5"/>
        <v>UNKNOWN</v>
      </c>
      <c r="U1958" s="4" t="str">
        <f t="shared" si="6"/>
        <v>In-store</v>
      </c>
      <c r="V1958" s="4" t="str">
        <f t="shared" si="7"/>
        <v>Digital Wallet</v>
      </c>
      <c r="W1958" s="4">
        <f t="shared" ref="W1958:Y1958" si="1965">IF(OR(J1958 = "ERROR", J1958 = ""), "UNKNOWN", J1958)</f>
        <v>3</v>
      </c>
      <c r="X1958" s="4">
        <f t="shared" si="1965"/>
        <v>5</v>
      </c>
      <c r="Y1958" s="4">
        <f t="shared" si="1965"/>
        <v>15</v>
      </c>
      <c r="Z1958" s="5">
        <f t="shared" si="9"/>
        <v>45007</v>
      </c>
    </row>
    <row r="1959">
      <c r="A1959" s="1" t="s">
        <v>1996</v>
      </c>
      <c r="B1959" s="1" t="s">
        <v>44</v>
      </c>
      <c r="C1959" s="1">
        <v>2.0</v>
      </c>
      <c r="D1959" s="1">
        <v>4.0</v>
      </c>
      <c r="E1959" s="1">
        <v>8.0</v>
      </c>
      <c r="F1959" s="1" t="s">
        <v>30</v>
      </c>
      <c r="H1959" s="2">
        <v>44953.0</v>
      </c>
      <c r="J1959" s="3">
        <f t="shared" si="2"/>
        <v>2</v>
      </c>
      <c r="K1959" s="4">
        <f t="shared" si="3"/>
        <v>4</v>
      </c>
      <c r="L1959" s="4">
        <f t="shared" si="4"/>
        <v>8</v>
      </c>
      <c r="S1959" s="1" t="s">
        <v>1996</v>
      </c>
      <c r="T1959" s="4" t="str">
        <f t="shared" si="5"/>
        <v>Sandwich</v>
      </c>
      <c r="U1959" s="4" t="str">
        <f t="shared" si="6"/>
        <v>UNKNOWN</v>
      </c>
      <c r="V1959" s="4" t="str">
        <f t="shared" si="7"/>
        <v>UNKNOWN</v>
      </c>
      <c r="W1959" s="4">
        <f t="shared" ref="W1959:Y1959" si="1966">IF(OR(J1959 = "ERROR", J1959 = ""), "UNKNOWN", J1959)</f>
        <v>2</v>
      </c>
      <c r="X1959" s="4">
        <f t="shared" si="1966"/>
        <v>4</v>
      </c>
      <c r="Y1959" s="4">
        <f t="shared" si="1966"/>
        <v>8</v>
      </c>
      <c r="Z1959" s="5">
        <f t="shared" si="9"/>
        <v>44953</v>
      </c>
    </row>
    <row r="1960">
      <c r="A1960" s="1" t="s">
        <v>1997</v>
      </c>
      <c r="B1960" s="1" t="s">
        <v>55</v>
      </c>
      <c r="C1960" s="1">
        <v>4.0</v>
      </c>
      <c r="E1960" s="1">
        <v>12.0</v>
      </c>
      <c r="F1960" s="1" t="s">
        <v>23</v>
      </c>
      <c r="H1960" s="6">
        <v>45221.0</v>
      </c>
      <c r="J1960" s="3">
        <f t="shared" si="2"/>
        <v>4</v>
      </c>
      <c r="K1960" s="4">
        <f t="shared" si="3"/>
        <v>3</v>
      </c>
      <c r="L1960" s="4">
        <f t="shared" si="4"/>
        <v>12</v>
      </c>
      <c r="S1960" s="1" t="s">
        <v>1997</v>
      </c>
      <c r="T1960" s="4" t="str">
        <f t="shared" si="5"/>
        <v>Juice</v>
      </c>
      <c r="U1960" s="4" t="str">
        <f t="shared" si="6"/>
        <v>UNKNOWN</v>
      </c>
      <c r="V1960" s="4" t="str">
        <f t="shared" si="7"/>
        <v>Credit Card</v>
      </c>
      <c r="W1960" s="4">
        <f t="shared" ref="W1960:Y1960" si="1967">IF(OR(J1960 = "ERROR", J1960 = ""), "UNKNOWN", J1960)</f>
        <v>4</v>
      </c>
      <c r="X1960" s="4">
        <f t="shared" si="1967"/>
        <v>3</v>
      </c>
      <c r="Y1960" s="4">
        <f t="shared" si="1967"/>
        <v>12</v>
      </c>
      <c r="Z1960" s="7">
        <f t="shared" si="9"/>
        <v>45221</v>
      </c>
    </row>
    <row r="1961">
      <c r="A1961" s="1" t="s">
        <v>1998</v>
      </c>
      <c r="B1961" s="1" t="s">
        <v>30</v>
      </c>
      <c r="C1961" s="1">
        <v>1.0</v>
      </c>
      <c r="D1961" s="1">
        <v>3.0</v>
      </c>
      <c r="E1961" s="1">
        <v>3.0</v>
      </c>
      <c r="F1961" s="1" t="s">
        <v>23</v>
      </c>
      <c r="G1961" s="1" t="s">
        <v>24</v>
      </c>
      <c r="H1961" s="2">
        <v>44975.0</v>
      </c>
      <c r="J1961" s="3">
        <f t="shared" si="2"/>
        <v>1</v>
      </c>
      <c r="K1961" s="4">
        <f t="shared" si="3"/>
        <v>3</v>
      </c>
      <c r="L1961" s="4">
        <f t="shared" si="4"/>
        <v>3</v>
      </c>
      <c r="S1961" s="1" t="s">
        <v>1998</v>
      </c>
      <c r="T1961" s="4" t="str">
        <f t="shared" si="5"/>
        <v>UNKNOWN</v>
      </c>
      <c r="U1961" s="4" t="str">
        <f t="shared" si="6"/>
        <v>Takeaway</v>
      </c>
      <c r="V1961" s="4" t="str">
        <f t="shared" si="7"/>
        <v>Credit Card</v>
      </c>
      <c r="W1961" s="4">
        <f t="shared" ref="W1961:Y1961" si="1968">IF(OR(J1961 = "ERROR", J1961 = ""), "UNKNOWN", J1961)</f>
        <v>1</v>
      </c>
      <c r="X1961" s="4">
        <f t="shared" si="1968"/>
        <v>3</v>
      </c>
      <c r="Y1961" s="4">
        <f t="shared" si="1968"/>
        <v>3</v>
      </c>
      <c r="Z1961" s="5">
        <f t="shared" si="9"/>
        <v>44975</v>
      </c>
    </row>
    <row r="1962">
      <c r="A1962" s="1" t="s">
        <v>1999</v>
      </c>
      <c r="B1962" s="1" t="s">
        <v>44</v>
      </c>
      <c r="C1962" s="1">
        <v>1.0</v>
      </c>
      <c r="D1962" s="1">
        <v>4.0</v>
      </c>
      <c r="E1962" s="1">
        <v>4.0</v>
      </c>
      <c r="F1962" s="1" t="s">
        <v>23</v>
      </c>
      <c r="G1962" s="1" t="s">
        <v>24</v>
      </c>
      <c r="H1962" s="2">
        <v>45070.0</v>
      </c>
      <c r="J1962" s="3">
        <f t="shared" si="2"/>
        <v>1</v>
      </c>
      <c r="K1962" s="4">
        <f t="shared" si="3"/>
        <v>4</v>
      </c>
      <c r="L1962" s="4">
        <f t="shared" si="4"/>
        <v>4</v>
      </c>
      <c r="S1962" s="1" t="s">
        <v>1999</v>
      </c>
      <c r="T1962" s="4" t="str">
        <f t="shared" si="5"/>
        <v>Sandwich</v>
      </c>
      <c r="U1962" s="4" t="str">
        <f t="shared" si="6"/>
        <v>Takeaway</v>
      </c>
      <c r="V1962" s="4" t="str">
        <f t="shared" si="7"/>
        <v>Credit Card</v>
      </c>
      <c r="W1962" s="4">
        <f t="shared" ref="W1962:Y1962" si="1969">IF(OR(J1962 = "ERROR", J1962 = ""), "UNKNOWN", J1962)</f>
        <v>1</v>
      </c>
      <c r="X1962" s="4">
        <f t="shared" si="1969"/>
        <v>4</v>
      </c>
      <c r="Y1962" s="4">
        <f t="shared" si="1969"/>
        <v>4</v>
      </c>
      <c r="Z1962" s="5">
        <f t="shared" si="9"/>
        <v>45070</v>
      </c>
    </row>
    <row r="1963">
      <c r="A1963" s="1" t="s">
        <v>2000</v>
      </c>
      <c r="B1963" s="1" t="s">
        <v>55</v>
      </c>
      <c r="C1963" s="1">
        <v>4.0</v>
      </c>
      <c r="D1963" s="1">
        <v>3.0</v>
      </c>
      <c r="E1963" s="1">
        <v>12.0</v>
      </c>
      <c r="F1963" s="1" t="s">
        <v>23</v>
      </c>
      <c r="H1963" s="6">
        <v>45260.0</v>
      </c>
      <c r="J1963" s="3">
        <f t="shared" si="2"/>
        <v>4</v>
      </c>
      <c r="K1963" s="4">
        <f t="shared" si="3"/>
        <v>3</v>
      </c>
      <c r="L1963" s="4">
        <f t="shared" si="4"/>
        <v>12</v>
      </c>
      <c r="S1963" s="1" t="s">
        <v>2000</v>
      </c>
      <c r="T1963" s="4" t="str">
        <f t="shared" si="5"/>
        <v>Juice</v>
      </c>
      <c r="U1963" s="4" t="str">
        <f t="shared" si="6"/>
        <v>UNKNOWN</v>
      </c>
      <c r="V1963" s="4" t="str">
        <f t="shared" si="7"/>
        <v>Credit Card</v>
      </c>
      <c r="W1963" s="4">
        <f t="shared" ref="W1963:Y1963" si="1970">IF(OR(J1963 = "ERROR", J1963 = ""), "UNKNOWN", J1963)</f>
        <v>4</v>
      </c>
      <c r="X1963" s="4">
        <f t="shared" si="1970"/>
        <v>3</v>
      </c>
      <c r="Y1963" s="4">
        <f t="shared" si="1970"/>
        <v>12</v>
      </c>
      <c r="Z1963" s="7">
        <f t="shared" si="9"/>
        <v>45260</v>
      </c>
    </row>
    <row r="1964">
      <c r="A1964" s="1" t="s">
        <v>2001</v>
      </c>
      <c r="B1964" s="1" t="s">
        <v>25</v>
      </c>
      <c r="C1964" s="1">
        <v>3.0</v>
      </c>
      <c r="D1964" s="1">
        <v>4.0</v>
      </c>
      <c r="E1964" s="1" t="s">
        <v>25</v>
      </c>
      <c r="F1964" s="1" t="s">
        <v>39</v>
      </c>
      <c r="G1964" s="1" t="s">
        <v>29</v>
      </c>
      <c r="H1964" s="2">
        <v>45069.0</v>
      </c>
      <c r="J1964" s="3">
        <f t="shared" si="2"/>
        <v>3</v>
      </c>
      <c r="K1964" s="4">
        <f t="shared" si="3"/>
        <v>4</v>
      </c>
      <c r="L1964" s="4">
        <f t="shared" si="4"/>
        <v>12</v>
      </c>
      <c r="S1964" s="1" t="s">
        <v>2001</v>
      </c>
      <c r="T1964" s="4" t="str">
        <f t="shared" si="5"/>
        <v>UNKNOWN</v>
      </c>
      <c r="U1964" s="4" t="str">
        <f t="shared" si="6"/>
        <v>In-store</v>
      </c>
      <c r="V1964" s="4" t="str">
        <f t="shared" si="7"/>
        <v>Digital Wallet</v>
      </c>
      <c r="W1964" s="4">
        <f t="shared" ref="W1964:Y1964" si="1971">IF(OR(J1964 = "ERROR", J1964 = ""), "UNKNOWN", J1964)</f>
        <v>3</v>
      </c>
      <c r="X1964" s="4">
        <f t="shared" si="1971"/>
        <v>4</v>
      </c>
      <c r="Y1964" s="4">
        <f t="shared" si="1971"/>
        <v>12</v>
      </c>
      <c r="Z1964" s="5">
        <f t="shared" si="9"/>
        <v>45069</v>
      </c>
    </row>
    <row r="1965">
      <c r="A1965" s="1" t="s">
        <v>2002</v>
      </c>
      <c r="B1965" s="1" t="s">
        <v>55</v>
      </c>
      <c r="C1965" s="1">
        <v>3.0</v>
      </c>
      <c r="D1965" s="1">
        <v>3.0</v>
      </c>
      <c r="E1965" s="1">
        <v>9.0</v>
      </c>
      <c r="F1965" s="1" t="s">
        <v>23</v>
      </c>
      <c r="G1965" s="1" t="s">
        <v>30</v>
      </c>
      <c r="H1965" s="2">
        <v>45237.0</v>
      </c>
      <c r="J1965" s="3">
        <f t="shared" si="2"/>
        <v>3</v>
      </c>
      <c r="K1965" s="4">
        <f t="shared" si="3"/>
        <v>3</v>
      </c>
      <c r="L1965" s="4">
        <f t="shared" si="4"/>
        <v>9</v>
      </c>
      <c r="S1965" s="1" t="s">
        <v>2002</v>
      </c>
      <c r="T1965" s="4" t="str">
        <f t="shared" si="5"/>
        <v>Juice</v>
      </c>
      <c r="U1965" s="4" t="str">
        <f t="shared" si="6"/>
        <v>UNKNOWN</v>
      </c>
      <c r="V1965" s="4" t="str">
        <f t="shared" si="7"/>
        <v>Credit Card</v>
      </c>
      <c r="W1965" s="4">
        <f t="shared" ref="W1965:Y1965" si="1972">IF(OR(J1965 = "ERROR", J1965 = ""), "UNKNOWN", J1965)</f>
        <v>3</v>
      </c>
      <c r="X1965" s="4">
        <f t="shared" si="1972"/>
        <v>3</v>
      </c>
      <c r="Y1965" s="4">
        <f t="shared" si="1972"/>
        <v>9</v>
      </c>
      <c r="Z1965" s="5">
        <f t="shared" si="9"/>
        <v>45237</v>
      </c>
    </row>
    <row r="1966">
      <c r="A1966" s="1" t="s">
        <v>2003</v>
      </c>
      <c r="B1966" s="1" t="s">
        <v>55</v>
      </c>
      <c r="C1966" s="1">
        <v>5.0</v>
      </c>
      <c r="D1966" s="1">
        <v>3.0</v>
      </c>
      <c r="E1966" s="1" t="s">
        <v>30</v>
      </c>
      <c r="G1966" s="1" t="s">
        <v>29</v>
      </c>
      <c r="H1966" s="2">
        <v>45017.0</v>
      </c>
      <c r="J1966" s="3">
        <f t="shared" si="2"/>
        <v>5</v>
      </c>
      <c r="K1966" s="4">
        <f t="shared" si="3"/>
        <v>3</v>
      </c>
      <c r="L1966" s="4">
        <f t="shared" si="4"/>
        <v>15</v>
      </c>
      <c r="S1966" s="1" t="s">
        <v>2003</v>
      </c>
      <c r="T1966" s="4" t="str">
        <f t="shared" si="5"/>
        <v>Juice</v>
      </c>
      <c r="U1966" s="4" t="str">
        <f t="shared" si="6"/>
        <v>In-store</v>
      </c>
      <c r="V1966" s="4" t="str">
        <f t="shared" si="7"/>
        <v>UNKNOWN</v>
      </c>
      <c r="W1966" s="4">
        <f t="shared" ref="W1966:Y1966" si="1973">IF(OR(J1966 = "ERROR", J1966 = ""), "UNKNOWN", J1966)</f>
        <v>5</v>
      </c>
      <c r="X1966" s="4">
        <f t="shared" si="1973"/>
        <v>3</v>
      </c>
      <c r="Y1966" s="4">
        <f t="shared" si="1973"/>
        <v>15</v>
      </c>
      <c r="Z1966" s="5">
        <f t="shared" si="9"/>
        <v>45017</v>
      </c>
    </row>
    <row r="1967">
      <c r="A1967" s="1" t="s">
        <v>2004</v>
      </c>
      <c r="B1967" s="1" t="s">
        <v>41</v>
      </c>
      <c r="C1967" s="1">
        <v>3.0</v>
      </c>
      <c r="D1967" s="1">
        <v>4.0</v>
      </c>
      <c r="E1967" s="1">
        <v>12.0</v>
      </c>
      <c r="F1967" s="1" t="s">
        <v>39</v>
      </c>
      <c r="G1967" s="1" t="s">
        <v>24</v>
      </c>
      <c r="H1967" s="2">
        <v>45101.0</v>
      </c>
      <c r="J1967" s="3">
        <f t="shared" si="2"/>
        <v>3</v>
      </c>
      <c r="K1967" s="4">
        <f t="shared" si="3"/>
        <v>4</v>
      </c>
      <c r="L1967" s="4">
        <f t="shared" si="4"/>
        <v>12</v>
      </c>
      <c r="S1967" s="1" t="s">
        <v>2004</v>
      </c>
      <c r="T1967" s="4" t="str">
        <f t="shared" si="5"/>
        <v>Smoothie</v>
      </c>
      <c r="U1967" s="4" t="str">
        <f t="shared" si="6"/>
        <v>Takeaway</v>
      </c>
      <c r="V1967" s="4" t="str">
        <f t="shared" si="7"/>
        <v>Digital Wallet</v>
      </c>
      <c r="W1967" s="4">
        <f t="shared" ref="W1967:Y1967" si="1974">IF(OR(J1967 = "ERROR", J1967 = ""), "UNKNOWN", J1967)</f>
        <v>3</v>
      </c>
      <c r="X1967" s="4">
        <f t="shared" si="1974"/>
        <v>4</v>
      </c>
      <c r="Y1967" s="4">
        <f t="shared" si="1974"/>
        <v>12</v>
      </c>
      <c r="Z1967" s="5">
        <f t="shared" si="9"/>
        <v>45101</v>
      </c>
    </row>
    <row r="1968">
      <c r="A1968" s="1" t="s">
        <v>2005</v>
      </c>
      <c r="B1968" s="1" t="s">
        <v>41</v>
      </c>
      <c r="C1968" s="1">
        <v>5.0</v>
      </c>
      <c r="D1968" s="1">
        <v>4.0</v>
      </c>
      <c r="E1968" s="1">
        <v>20.0</v>
      </c>
      <c r="H1968" s="6">
        <v>45225.0</v>
      </c>
      <c r="J1968" s="3">
        <f t="shared" si="2"/>
        <v>5</v>
      </c>
      <c r="K1968" s="4">
        <f t="shared" si="3"/>
        <v>4</v>
      </c>
      <c r="L1968" s="4">
        <f t="shared" si="4"/>
        <v>20</v>
      </c>
      <c r="S1968" s="1" t="s">
        <v>2005</v>
      </c>
      <c r="T1968" s="4" t="str">
        <f t="shared" si="5"/>
        <v>Smoothie</v>
      </c>
      <c r="U1968" s="4" t="str">
        <f t="shared" si="6"/>
        <v>UNKNOWN</v>
      </c>
      <c r="V1968" s="4" t="str">
        <f t="shared" si="7"/>
        <v>UNKNOWN</v>
      </c>
      <c r="W1968" s="4">
        <f t="shared" ref="W1968:Y1968" si="1975">IF(OR(J1968 = "ERROR", J1968 = ""), "UNKNOWN", J1968)</f>
        <v>5</v>
      </c>
      <c r="X1968" s="4">
        <f t="shared" si="1975"/>
        <v>4</v>
      </c>
      <c r="Y1968" s="4">
        <f t="shared" si="1975"/>
        <v>20</v>
      </c>
      <c r="Z1968" s="7">
        <f t="shared" si="9"/>
        <v>45225</v>
      </c>
    </row>
    <row r="1969">
      <c r="A1969" s="1" t="s">
        <v>2006</v>
      </c>
      <c r="B1969" s="1" t="s">
        <v>27</v>
      </c>
      <c r="C1969" s="1">
        <v>5.0</v>
      </c>
      <c r="D1969" s="1">
        <v>3.0</v>
      </c>
      <c r="E1969" s="1">
        <v>15.0</v>
      </c>
      <c r="F1969" s="1" t="s">
        <v>39</v>
      </c>
      <c r="G1969" s="1" t="s">
        <v>24</v>
      </c>
      <c r="H1969" s="6">
        <v>45246.0</v>
      </c>
      <c r="J1969" s="3">
        <f t="shared" si="2"/>
        <v>5</v>
      </c>
      <c r="K1969" s="4">
        <f t="shared" si="3"/>
        <v>3</v>
      </c>
      <c r="L1969" s="4">
        <f t="shared" si="4"/>
        <v>15</v>
      </c>
      <c r="S1969" s="1" t="s">
        <v>2006</v>
      </c>
      <c r="T1969" s="4" t="str">
        <f t="shared" si="5"/>
        <v>Cake</v>
      </c>
      <c r="U1969" s="4" t="str">
        <f t="shared" si="6"/>
        <v>Takeaway</v>
      </c>
      <c r="V1969" s="4" t="str">
        <f t="shared" si="7"/>
        <v>Digital Wallet</v>
      </c>
      <c r="W1969" s="4">
        <f t="shared" ref="W1969:Y1969" si="1976">IF(OR(J1969 = "ERROR", J1969 = ""), "UNKNOWN", J1969)</f>
        <v>5</v>
      </c>
      <c r="X1969" s="4">
        <f t="shared" si="1976"/>
        <v>3</v>
      </c>
      <c r="Y1969" s="4">
        <f t="shared" si="1976"/>
        <v>15</v>
      </c>
      <c r="Z1969" s="7">
        <f t="shared" si="9"/>
        <v>45246</v>
      </c>
    </row>
    <row r="1970">
      <c r="A1970" s="1" t="s">
        <v>2007</v>
      </c>
      <c r="B1970" s="1" t="s">
        <v>36</v>
      </c>
      <c r="C1970" s="1">
        <v>4.0</v>
      </c>
      <c r="D1970" s="1">
        <v>5.0</v>
      </c>
      <c r="E1970" s="1">
        <v>20.0</v>
      </c>
      <c r="F1970" s="1" t="s">
        <v>28</v>
      </c>
      <c r="H1970" s="6">
        <v>45280.0</v>
      </c>
      <c r="J1970" s="3">
        <f t="shared" si="2"/>
        <v>4</v>
      </c>
      <c r="K1970" s="4">
        <f t="shared" si="3"/>
        <v>5</v>
      </c>
      <c r="L1970" s="4">
        <f t="shared" si="4"/>
        <v>20</v>
      </c>
      <c r="S1970" s="1" t="s">
        <v>2007</v>
      </c>
      <c r="T1970" s="4" t="str">
        <f t="shared" si="5"/>
        <v>Salad</v>
      </c>
      <c r="U1970" s="4" t="str">
        <f t="shared" si="6"/>
        <v>UNKNOWN</v>
      </c>
      <c r="V1970" s="4" t="str">
        <f t="shared" si="7"/>
        <v>Cash</v>
      </c>
      <c r="W1970" s="4">
        <f t="shared" ref="W1970:Y1970" si="1977">IF(OR(J1970 = "ERROR", J1970 = ""), "UNKNOWN", J1970)</f>
        <v>4</v>
      </c>
      <c r="X1970" s="4">
        <f t="shared" si="1977"/>
        <v>5</v>
      </c>
      <c r="Y1970" s="4">
        <f t="shared" si="1977"/>
        <v>20</v>
      </c>
      <c r="Z1970" s="7">
        <f t="shared" si="9"/>
        <v>45280</v>
      </c>
    </row>
    <row r="1971">
      <c r="A1971" s="1" t="s">
        <v>2008</v>
      </c>
      <c r="B1971" s="1" t="s">
        <v>32</v>
      </c>
      <c r="C1971" s="1">
        <v>4.0</v>
      </c>
      <c r="D1971" s="1">
        <v>1.0</v>
      </c>
      <c r="E1971" s="1">
        <v>4.0</v>
      </c>
      <c r="F1971" s="1" t="s">
        <v>39</v>
      </c>
      <c r="G1971" s="1" t="s">
        <v>29</v>
      </c>
      <c r="H1971" s="2">
        <v>45104.0</v>
      </c>
      <c r="J1971" s="3">
        <f t="shared" si="2"/>
        <v>4</v>
      </c>
      <c r="K1971" s="4">
        <f t="shared" si="3"/>
        <v>1</v>
      </c>
      <c r="L1971" s="4">
        <f t="shared" si="4"/>
        <v>4</v>
      </c>
      <c r="S1971" s="1" t="s">
        <v>2008</v>
      </c>
      <c r="T1971" s="4" t="str">
        <f t="shared" si="5"/>
        <v>Cookie</v>
      </c>
      <c r="U1971" s="4" t="str">
        <f t="shared" si="6"/>
        <v>In-store</v>
      </c>
      <c r="V1971" s="4" t="str">
        <f t="shared" si="7"/>
        <v>Digital Wallet</v>
      </c>
      <c r="W1971" s="4">
        <f t="shared" ref="W1971:Y1971" si="1978">IF(OR(J1971 = "ERROR", J1971 = ""), "UNKNOWN", J1971)</f>
        <v>4</v>
      </c>
      <c r="X1971" s="4">
        <f t="shared" si="1978"/>
        <v>1</v>
      </c>
      <c r="Y1971" s="4">
        <f t="shared" si="1978"/>
        <v>4</v>
      </c>
      <c r="Z1971" s="5">
        <f t="shared" si="9"/>
        <v>45104</v>
      </c>
    </row>
    <row r="1972">
      <c r="A1972" s="1" t="s">
        <v>2009</v>
      </c>
      <c r="B1972" s="1" t="s">
        <v>32</v>
      </c>
      <c r="C1972" s="1">
        <v>3.0</v>
      </c>
      <c r="D1972" s="1">
        <v>1.0</v>
      </c>
      <c r="E1972" s="1">
        <v>3.0</v>
      </c>
      <c r="F1972" s="1" t="s">
        <v>28</v>
      </c>
      <c r="G1972" s="1" t="s">
        <v>25</v>
      </c>
      <c r="H1972" s="2">
        <v>45165.0</v>
      </c>
      <c r="J1972" s="3">
        <f t="shared" si="2"/>
        <v>3</v>
      </c>
      <c r="K1972" s="4">
        <f t="shared" si="3"/>
        <v>1</v>
      </c>
      <c r="L1972" s="4">
        <f t="shared" si="4"/>
        <v>3</v>
      </c>
      <c r="S1972" s="1" t="s">
        <v>2009</v>
      </c>
      <c r="T1972" s="4" t="str">
        <f t="shared" si="5"/>
        <v>Cookie</v>
      </c>
      <c r="U1972" s="4" t="str">
        <f t="shared" si="6"/>
        <v>UNKNOWN</v>
      </c>
      <c r="V1972" s="4" t="str">
        <f t="shared" si="7"/>
        <v>Cash</v>
      </c>
      <c r="W1972" s="4">
        <f t="shared" ref="W1972:Y1972" si="1979">IF(OR(J1972 = "ERROR", J1972 = ""), "UNKNOWN", J1972)</f>
        <v>3</v>
      </c>
      <c r="X1972" s="4">
        <f t="shared" si="1979"/>
        <v>1</v>
      </c>
      <c r="Y1972" s="4">
        <f t="shared" si="1979"/>
        <v>3</v>
      </c>
      <c r="Z1972" s="5">
        <f t="shared" si="9"/>
        <v>45165</v>
      </c>
    </row>
    <row r="1973">
      <c r="A1973" s="1" t="s">
        <v>2010</v>
      </c>
      <c r="B1973" s="1" t="s">
        <v>81</v>
      </c>
      <c r="C1973" s="1">
        <v>2.0</v>
      </c>
      <c r="D1973" s="1">
        <v>1.5</v>
      </c>
      <c r="E1973" s="1">
        <v>3.0</v>
      </c>
      <c r="H1973" s="2">
        <v>45105.0</v>
      </c>
      <c r="J1973" s="3">
        <f t="shared" si="2"/>
        <v>2</v>
      </c>
      <c r="K1973" s="4">
        <f t="shared" si="3"/>
        <v>1.5</v>
      </c>
      <c r="L1973" s="4">
        <f t="shared" si="4"/>
        <v>3</v>
      </c>
      <c r="S1973" s="1" t="s">
        <v>2010</v>
      </c>
      <c r="T1973" s="4" t="str">
        <f t="shared" si="5"/>
        <v>Tea</v>
      </c>
      <c r="U1973" s="4" t="str">
        <f t="shared" si="6"/>
        <v>UNKNOWN</v>
      </c>
      <c r="V1973" s="4" t="str">
        <f t="shared" si="7"/>
        <v>UNKNOWN</v>
      </c>
      <c r="W1973" s="4">
        <f t="shared" ref="W1973:Y1973" si="1980">IF(OR(J1973 = "ERROR", J1973 = ""), "UNKNOWN", J1973)</f>
        <v>2</v>
      </c>
      <c r="X1973" s="4">
        <f t="shared" si="1980"/>
        <v>1.5</v>
      </c>
      <c r="Y1973" s="4">
        <f t="shared" si="1980"/>
        <v>3</v>
      </c>
      <c r="Z1973" s="5">
        <f t="shared" si="9"/>
        <v>45105</v>
      </c>
    </row>
    <row r="1974">
      <c r="A1974" s="1" t="s">
        <v>2011</v>
      </c>
      <c r="B1974" s="1" t="s">
        <v>55</v>
      </c>
      <c r="C1974" s="1">
        <v>4.0</v>
      </c>
      <c r="D1974" s="1">
        <v>3.0</v>
      </c>
      <c r="E1974" s="1">
        <v>12.0</v>
      </c>
      <c r="F1974" s="1" t="s">
        <v>23</v>
      </c>
      <c r="H1974" s="6">
        <v>45282.0</v>
      </c>
      <c r="J1974" s="3">
        <f t="shared" si="2"/>
        <v>4</v>
      </c>
      <c r="K1974" s="4">
        <f t="shared" si="3"/>
        <v>3</v>
      </c>
      <c r="L1974" s="4">
        <f t="shared" si="4"/>
        <v>12</v>
      </c>
      <c r="S1974" s="1" t="s">
        <v>2011</v>
      </c>
      <c r="T1974" s="4" t="str">
        <f t="shared" si="5"/>
        <v>Juice</v>
      </c>
      <c r="U1974" s="4" t="str">
        <f t="shared" si="6"/>
        <v>UNKNOWN</v>
      </c>
      <c r="V1974" s="4" t="str">
        <f t="shared" si="7"/>
        <v>Credit Card</v>
      </c>
      <c r="W1974" s="4">
        <f t="shared" ref="W1974:Y1974" si="1981">IF(OR(J1974 = "ERROR", J1974 = ""), "UNKNOWN", J1974)</f>
        <v>4</v>
      </c>
      <c r="X1974" s="4">
        <f t="shared" si="1981"/>
        <v>3</v>
      </c>
      <c r="Y1974" s="4">
        <f t="shared" si="1981"/>
        <v>12</v>
      </c>
      <c r="Z1974" s="7">
        <f t="shared" si="9"/>
        <v>45282</v>
      </c>
    </row>
    <row r="1975">
      <c r="A1975" s="1" t="s">
        <v>2012</v>
      </c>
      <c r="B1975" s="1" t="s">
        <v>55</v>
      </c>
      <c r="C1975" s="1">
        <v>4.0</v>
      </c>
      <c r="D1975" s="1">
        <v>3.0</v>
      </c>
      <c r="E1975" s="1">
        <v>12.0</v>
      </c>
      <c r="F1975" s="1" t="s">
        <v>23</v>
      </c>
      <c r="G1975" s="1" t="s">
        <v>24</v>
      </c>
      <c r="H1975" s="2">
        <v>45263.0</v>
      </c>
      <c r="J1975" s="3">
        <f t="shared" si="2"/>
        <v>4</v>
      </c>
      <c r="K1975" s="4">
        <f t="shared" si="3"/>
        <v>3</v>
      </c>
      <c r="L1975" s="4">
        <f t="shared" si="4"/>
        <v>12</v>
      </c>
      <c r="S1975" s="1" t="s">
        <v>2012</v>
      </c>
      <c r="T1975" s="4" t="str">
        <f t="shared" si="5"/>
        <v>Juice</v>
      </c>
      <c r="U1975" s="4" t="str">
        <f t="shared" si="6"/>
        <v>Takeaway</v>
      </c>
      <c r="V1975" s="4" t="str">
        <f t="shared" si="7"/>
        <v>Credit Card</v>
      </c>
      <c r="W1975" s="4">
        <f t="shared" ref="W1975:Y1975" si="1982">IF(OR(J1975 = "ERROR", J1975 = ""), "UNKNOWN", J1975)</f>
        <v>4</v>
      </c>
      <c r="X1975" s="4">
        <f t="shared" si="1982"/>
        <v>3</v>
      </c>
      <c r="Y1975" s="4">
        <f t="shared" si="1982"/>
        <v>12</v>
      </c>
      <c r="Z1975" s="5">
        <f t="shared" si="9"/>
        <v>45263</v>
      </c>
    </row>
    <row r="1976">
      <c r="A1976" s="1" t="s">
        <v>2013</v>
      </c>
      <c r="B1976" s="1" t="s">
        <v>41</v>
      </c>
      <c r="C1976" s="1">
        <v>3.0</v>
      </c>
      <c r="D1976" s="1">
        <v>4.0</v>
      </c>
      <c r="E1976" s="1" t="s">
        <v>25</v>
      </c>
      <c r="H1976" s="2">
        <v>45036.0</v>
      </c>
      <c r="J1976" s="3">
        <f t="shared" si="2"/>
        <v>3</v>
      </c>
      <c r="K1976" s="4">
        <f t="shared" si="3"/>
        <v>4</v>
      </c>
      <c r="L1976" s="4">
        <f t="shared" si="4"/>
        <v>12</v>
      </c>
      <c r="S1976" s="1" t="s">
        <v>2013</v>
      </c>
      <c r="T1976" s="4" t="str">
        <f t="shared" si="5"/>
        <v>Smoothie</v>
      </c>
      <c r="U1976" s="4" t="str">
        <f t="shared" si="6"/>
        <v>UNKNOWN</v>
      </c>
      <c r="V1976" s="4" t="str">
        <f t="shared" si="7"/>
        <v>UNKNOWN</v>
      </c>
      <c r="W1976" s="4">
        <f t="shared" ref="W1976:Y1976" si="1983">IF(OR(J1976 = "ERROR", J1976 = ""), "UNKNOWN", J1976)</f>
        <v>3</v>
      </c>
      <c r="X1976" s="4">
        <f t="shared" si="1983"/>
        <v>4</v>
      </c>
      <c r="Y1976" s="4">
        <f t="shared" si="1983"/>
        <v>12</v>
      </c>
      <c r="Z1976" s="5">
        <f t="shared" si="9"/>
        <v>45036</v>
      </c>
    </row>
    <row r="1977">
      <c r="A1977" s="1" t="s">
        <v>2014</v>
      </c>
      <c r="B1977" s="1" t="s">
        <v>22</v>
      </c>
      <c r="C1977" s="1">
        <v>3.0</v>
      </c>
      <c r="D1977" s="1">
        <v>2.0</v>
      </c>
      <c r="E1977" s="1">
        <v>6.0</v>
      </c>
      <c r="F1977" s="1" t="s">
        <v>23</v>
      </c>
      <c r="H1977" s="2">
        <v>45129.0</v>
      </c>
      <c r="J1977" s="3">
        <f t="shared" si="2"/>
        <v>3</v>
      </c>
      <c r="K1977" s="4">
        <f t="shared" si="3"/>
        <v>2</v>
      </c>
      <c r="L1977" s="4">
        <f t="shared" si="4"/>
        <v>6</v>
      </c>
      <c r="S1977" s="1" t="s">
        <v>2014</v>
      </c>
      <c r="T1977" s="4" t="str">
        <f t="shared" si="5"/>
        <v>Coffee</v>
      </c>
      <c r="U1977" s="4" t="str">
        <f t="shared" si="6"/>
        <v>UNKNOWN</v>
      </c>
      <c r="V1977" s="4" t="str">
        <f t="shared" si="7"/>
        <v>Credit Card</v>
      </c>
      <c r="W1977" s="4">
        <f t="shared" ref="W1977:Y1977" si="1984">IF(OR(J1977 = "ERROR", J1977 = ""), "UNKNOWN", J1977)</f>
        <v>3</v>
      </c>
      <c r="X1977" s="4">
        <f t="shared" si="1984"/>
        <v>2</v>
      </c>
      <c r="Y1977" s="4">
        <f t="shared" si="1984"/>
        <v>6</v>
      </c>
      <c r="Z1977" s="5">
        <f t="shared" si="9"/>
        <v>45129</v>
      </c>
    </row>
    <row r="1978">
      <c r="A1978" s="1" t="s">
        <v>2015</v>
      </c>
      <c r="B1978" s="1" t="s">
        <v>41</v>
      </c>
      <c r="C1978" s="1">
        <v>3.0</v>
      </c>
      <c r="D1978" s="1">
        <v>4.0</v>
      </c>
      <c r="E1978" s="1">
        <v>12.0</v>
      </c>
      <c r="G1978" s="1" t="s">
        <v>24</v>
      </c>
      <c r="H1978" s="2">
        <v>45063.0</v>
      </c>
      <c r="J1978" s="3">
        <f t="shared" si="2"/>
        <v>3</v>
      </c>
      <c r="K1978" s="4">
        <f t="shared" si="3"/>
        <v>4</v>
      </c>
      <c r="L1978" s="4">
        <f t="shared" si="4"/>
        <v>12</v>
      </c>
      <c r="S1978" s="1" t="s">
        <v>2015</v>
      </c>
      <c r="T1978" s="4" t="str">
        <f t="shared" si="5"/>
        <v>Smoothie</v>
      </c>
      <c r="U1978" s="4" t="str">
        <f t="shared" si="6"/>
        <v>Takeaway</v>
      </c>
      <c r="V1978" s="4" t="str">
        <f t="shared" si="7"/>
        <v>UNKNOWN</v>
      </c>
      <c r="W1978" s="4">
        <f t="shared" ref="W1978:Y1978" si="1985">IF(OR(J1978 = "ERROR", J1978 = ""), "UNKNOWN", J1978)</f>
        <v>3</v>
      </c>
      <c r="X1978" s="4">
        <f t="shared" si="1985"/>
        <v>4</v>
      </c>
      <c r="Y1978" s="4">
        <f t="shared" si="1985"/>
        <v>12</v>
      </c>
      <c r="Z1978" s="5">
        <f t="shared" si="9"/>
        <v>45063</v>
      </c>
    </row>
    <row r="1979">
      <c r="A1979" s="1" t="s">
        <v>2016</v>
      </c>
      <c r="B1979" s="1" t="s">
        <v>22</v>
      </c>
      <c r="C1979" s="1">
        <v>1.0</v>
      </c>
      <c r="D1979" s="1">
        <v>2.0</v>
      </c>
      <c r="E1979" s="1">
        <v>2.0</v>
      </c>
      <c r="F1979" s="1" t="s">
        <v>39</v>
      </c>
      <c r="H1979" s="2">
        <v>45121.0</v>
      </c>
      <c r="J1979" s="3">
        <f t="shared" si="2"/>
        <v>1</v>
      </c>
      <c r="K1979" s="4">
        <f t="shared" si="3"/>
        <v>2</v>
      </c>
      <c r="L1979" s="4">
        <f t="shared" si="4"/>
        <v>2</v>
      </c>
      <c r="S1979" s="1" t="s">
        <v>2016</v>
      </c>
      <c r="T1979" s="4" t="str">
        <f t="shared" si="5"/>
        <v>Coffee</v>
      </c>
      <c r="U1979" s="4" t="str">
        <f t="shared" si="6"/>
        <v>UNKNOWN</v>
      </c>
      <c r="V1979" s="4" t="str">
        <f t="shared" si="7"/>
        <v>Digital Wallet</v>
      </c>
      <c r="W1979" s="4">
        <f t="shared" ref="W1979:Y1979" si="1986">IF(OR(J1979 = "ERROR", J1979 = ""), "UNKNOWN", J1979)</f>
        <v>1</v>
      </c>
      <c r="X1979" s="4">
        <f t="shared" si="1986"/>
        <v>2</v>
      </c>
      <c r="Y1979" s="4">
        <f t="shared" si="1986"/>
        <v>2</v>
      </c>
      <c r="Z1979" s="5">
        <f t="shared" si="9"/>
        <v>45121</v>
      </c>
    </row>
    <row r="1980">
      <c r="A1980" s="1" t="s">
        <v>2017</v>
      </c>
      <c r="B1980" s="1" t="s">
        <v>30</v>
      </c>
      <c r="C1980" s="1">
        <v>3.0</v>
      </c>
      <c r="D1980" s="1">
        <v>2.0</v>
      </c>
      <c r="E1980" s="1">
        <v>6.0</v>
      </c>
      <c r="F1980" s="1" t="s">
        <v>39</v>
      </c>
      <c r="G1980" s="1" t="s">
        <v>29</v>
      </c>
      <c r="H1980" s="2">
        <v>45100.0</v>
      </c>
      <c r="J1980" s="3">
        <f t="shared" si="2"/>
        <v>3</v>
      </c>
      <c r="K1980" s="4">
        <f t="shared" si="3"/>
        <v>2</v>
      </c>
      <c r="L1980" s="4">
        <f t="shared" si="4"/>
        <v>6</v>
      </c>
      <c r="S1980" s="1" t="s">
        <v>2017</v>
      </c>
      <c r="T1980" s="4" t="str">
        <f t="shared" si="5"/>
        <v>UNKNOWN</v>
      </c>
      <c r="U1980" s="4" t="str">
        <f t="shared" si="6"/>
        <v>In-store</v>
      </c>
      <c r="V1980" s="4" t="str">
        <f t="shared" si="7"/>
        <v>Digital Wallet</v>
      </c>
      <c r="W1980" s="4">
        <f t="shared" ref="W1980:Y1980" si="1987">IF(OR(J1980 = "ERROR", J1980 = ""), "UNKNOWN", J1980)</f>
        <v>3</v>
      </c>
      <c r="X1980" s="4">
        <f t="shared" si="1987"/>
        <v>2</v>
      </c>
      <c r="Y1980" s="4">
        <f t="shared" si="1987"/>
        <v>6</v>
      </c>
      <c r="Z1980" s="5">
        <f t="shared" si="9"/>
        <v>45100</v>
      </c>
    </row>
    <row r="1981">
      <c r="A1981" s="1" t="s">
        <v>2018</v>
      </c>
      <c r="B1981" s="1" t="s">
        <v>36</v>
      </c>
      <c r="C1981" s="1">
        <v>4.0</v>
      </c>
      <c r="D1981" s="1">
        <v>5.0</v>
      </c>
      <c r="E1981" s="1">
        <v>20.0</v>
      </c>
      <c r="F1981" s="1" t="s">
        <v>25</v>
      </c>
      <c r="G1981" s="1" t="s">
        <v>24</v>
      </c>
      <c r="H1981" s="2">
        <v>45096.0</v>
      </c>
      <c r="J1981" s="3">
        <f t="shared" si="2"/>
        <v>4</v>
      </c>
      <c r="K1981" s="4">
        <f t="shared" si="3"/>
        <v>5</v>
      </c>
      <c r="L1981" s="4">
        <f t="shared" si="4"/>
        <v>20</v>
      </c>
      <c r="S1981" s="1" t="s">
        <v>2018</v>
      </c>
      <c r="T1981" s="4" t="str">
        <f t="shared" si="5"/>
        <v>Salad</v>
      </c>
      <c r="U1981" s="4" t="str">
        <f t="shared" si="6"/>
        <v>Takeaway</v>
      </c>
      <c r="V1981" s="4" t="str">
        <f t="shared" si="7"/>
        <v>UNKNOWN</v>
      </c>
      <c r="W1981" s="4">
        <f t="shared" ref="W1981:Y1981" si="1988">IF(OR(J1981 = "ERROR", J1981 = ""), "UNKNOWN", J1981)</f>
        <v>4</v>
      </c>
      <c r="X1981" s="4">
        <f t="shared" si="1988"/>
        <v>5</v>
      </c>
      <c r="Y1981" s="4">
        <f t="shared" si="1988"/>
        <v>20</v>
      </c>
      <c r="Z1981" s="5">
        <f t="shared" si="9"/>
        <v>45096</v>
      </c>
    </row>
    <row r="1982">
      <c r="A1982" s="1" t="s">
        <v>2019</v>
      </c>
      <c r="B1982" s="1" t="s">
        <v>81</v>
      </c>
      <c r="C1982" s="1">
        <v>2.0</v>
      </c>
      <c r="D1982" s="1">
        <v>1.5</v>
      </c>
      <c r="E1982" s="1">
        <v>3.0</v>
      </c>
      <c r="F1982" s="1" t="s">
        <v>28</v>
      </c>
      <c r="G1982" s="1" t="s">
        <v>30</v>
      </c>
      <c r="H1982" s="2">
        <v>44946.0</v>
      </c>
      <c r="J1982" s="3">
        <f t="shared" si="2"/>
        <v>2</v>
      </c>
      <c r="K1982" s="4">
        <f t="shared" si="3"/>
        <v>1.5</v>
      </c>
      <c r="L1982" s="4">
        <f t="shared" si="4"/>
        <v>3</v>
      </c>
      <c r="S1982" s="1" t="s">
        <v>2019</v>
      </c>
      <c r="T1982" s="4" t="str">
        <f t="shared" si="5"/>
        <v>Tea</v>
      </c>
      <c r="U1982" s="4" t="str">
        <f t="shared" si="6"/>
        <v>UNKNOWN</v>
      </c>
      <c r="V1982" s="4" t="str">
        <f t="shared" si="7"/>
        <v>Cash</v>
      </c>
      <c r="W1982" s="4">
        <f t="shared" ref="W1982:Y1982" si="1989">IF(OR(J1982 = "ERROR", J1982 = ""), "UNKNOWN", J1982)</f>
        <v>2</v>
      </c>
      <c r="X1982" s="4">
        <f t="shared" si="1989"/>
        <v>1.5</v>
      </c>
      <c r="Y1982" s="4">
        <f t="shared" si="1989"/>
        <v>3</v>
      </c>
      <c r="Z1982" s="5">
        <f t="shared" si="9"/>
        <v>44946</v>
      </c>
    </row>
    <row r="1983">
      <c r="A1983" s="1" t="s">
        <v>2020</v>
      </c>
      <c r="B1983" s="1" t="s">
        <v>22</v>
      </c>
      <c r="C1983" s="1">
        <v>5.0</v>
      </c>
      <c r="D1983" s="1">
        <v>2.0</v>
      </c>
      <c r="E1983" s="1">
        <v>10.0</v>
      </c>
      <c r="H1983" s="2">
        <v>45266.0</v>
      </c>
      <c r="J1983" s="3">
        <f t="shared" si="2"/>
        <v>5</v>
      </c>
      <c r="K1983" s="4">
        <f t="shared" si="3"/>
        <v>2</v>
      </c>
      <c r="L1983" s="4">
        <f t="shared" si="4"/>
        <v>10</v>
      </c>
      <c r="S1983" s="1" t="s">
        <v>2020</v>
      </c>
      <c r="T1983" s="4" t="str">
        <f t="shared" si="5"/>
        <v>Coffee</v>
      </c>
      <c r="U1983" s="4" t="str">
        <f t="shared" si="6"/>
        <v>UNKNOWN</v>
      </c>
      <c r="V1983" s="4" t="str">
        <f t="shared" si="7"/>
        <v>UNKNOWN</v>
      </c>
      <c r="W1983" s="4">
        <f t="shared" ref="W1983:Y1983" si="1990">IF(OR(J1983 = "ERROR", J1983 = ""), "UNKNOWN", J1983)</f>
        <v>5</v>
      </c>
      <c r="X1983" s="4">
        <f t="shared" si="1990"/>
        <v>2</v>
      </c>
      <c r="Y1983" s="4">
        <f t="shared" si="1990"/>
        <v>10</v>
      </c>
      <c r="Z1983" s="5">
        <f t="shared" si="9"/>
        <v>45266</v>
      </c>
    </row>
    <row r="1984">
      <c r="A1984" s="1" t="s">
        <v>2021</v>
      </c>
      <c r="B1984" s="1" t="s">
        <v>22</v>
      </c>
      <c r="C1984" s="1">
        <v>5.0</v>
      </c>
      <c r="D1984" s="1">
        <v>2.0</v>
      </c>
      <c r="E1984" s="1">
        <v>10.0</v>
      </c>
      <c r="F1984" s="1" t="s">
        <v>39</v>
      </c>
      <c r="G1984" s="1" t="s">
        <v>24</v>
      </c>
      <c r="H1984" s="2">
        <v>44932.0</v>
      </c>
      <c r="J1984" s="3">
        <f t="shared" si="2"/>
        <v>5</v>
      </c>
      <c r="K1984" s="4">
        <f t="shared" si="3"/>
        <v>2</v>
      </c>
      <c r="L1984" s="4">
        <f t="shared" si="4"/>
        <v>10</v>
      </c>
      <c r="S1984" s="1" t="s">
        <v>2021</v>
      </c>
      <c r="T1984" s="4" t="str">
        <f t="shared" si="5"/>
        <v>Coffee</v>
      </c>
      <c r="U1984" s="4" t="str">
        <f t="shared" si="6"/>
        <v>Takeaway</v>
      </c>
      <c r="V1984" s="4" t="str">
        <f t="shared" si="7"/>
        <v>Digital Wallet</v>
      </c>
      <c r="W1984" s="4">
        <f t="shared" ref="W1984:Y1984" si="1991">IF(OR(J1984 = "ERROR", J1984 = ""), "UNKNOWN", J1984)</f>
        <v>5</v>
      </c>
      <c r="X1984" s="4">
        <f t="shared" si="1991"/>
        <v>2</v>
      </c>
      <c r="Y1984" s="4">
        <f t="shared" si="1991"/>
        <v>10</v>
      </c>
      <c r="Z1984" s="5">
        <f t="shared" si="9"/>
        <v>44932</v>
      </c>
    </row>
    <row r="1985">
      <c r="A1985" s="1" t="s">
        <v>2022</v>
      </c>
      <c r="B1985" s="1" t="s">
        <v>27</v>
      </c>
      <c r="C1985" s="1">
        <v>2.0</v>
      </c>
      <c r="D1985" s="1" t="s">
        <v>25</v>
      </c>
      <c r="E1985" s="1">
        <v>6.0</v>
      </c>
      <c r="G1985" s="1" t="s">
        <v>29</v>
      </c>
      <c r="H1985" s="2">
        <v>45113.0</v>
      </c>
      <c r="J1985" s="3">
        <f t="shared" si="2"/>
        <v>2</v>
      </c>
      <c r="K1985" s="4">
        <f t="shared" si="3"/>
        <v>3</v>
      </c>
      <c r="L1985" s="4">
        <f t="shared" si="4"/>
        <v>6</v>
      </c>
      <c r="S1985" s="1" t="s">
        <v>2022</v>
      </c>
      <c r="T1985" s="4" t="str">
        <f t="shared" si="5"/>
        <v>Cake</v>
      </c>
      <c r="U1985" s="4" t="str">
        <f t="shared" si="6"/>
        <v>In-store</v>
      </c>
      <c r="V1985" s="4" t="str">
        <f t="shared" si="7"/>
        <v>UNKNOWN</v>
      </c>
      <c r="W1985" s="4">
        <f t="shared" ref="W1985:Y1985" si="1992">IF(OR(J1985 = "ERROR", J1985 = ""), "UNKNOWN", J1985)</f>
        <v>2</v>
      </c>
      <c r="X1985" s="4">
        <f t="shared" si="1992"/>
        <v>3</v>
      </c>
      <c r="Y1985" s="4">
        <f t="shared" si="1992"/>
        <v>6</v>
      </c>
      <c r="Z1985" s="5">
        <f t="shared" si="9"/>
        <v>45113</v>
      </c>
    </row>
    <row r="1986">
      <c r="A1986" s="1" t="s">
        <v>2023</v>
      </c>
      <c r="B1986" s="1" t="s">
        <v>22</v>
      </c>
      <c r="C1986" s="1">
        <v>3.0</v>
      </c>
      <c r="D1986" s="1">
        <v>2.0</v>
      </c>
      <c r="E1986" s="1">
        <v>6.0</v>
      </c>
      <c r="F1986" s="1" t="s">
        <v>28</v>
      </c>
      <c r="G1986" s="1" t="s">
        <v>25</v>
      </c>
      <c r="H1986" s="2">
        <v>45151.0</v>
      </c>
      <c r="J1986" s="3">
        <f t="shared" si="2"/>
        <v>3</v>
      </c>
      <c r="K1986" s="4">
        <f t="shared" si="3"/>
        <v>2</v>
      </c>
      <c r="L1986" s="4">
        <f t="shared" si="4"/>
        <v>6</v>
      </c>
      <c r="S1986" s="1" t="s">
        <v>2023</v>
      </c>
      <c r="T1986" s="4" t="str">
        <f t="shared" si="5"/>
        <v>Coffee</v>
      </c>
      <c r="U1986" s="4" t="str">
        <f t="shared" si="6"/>
        <v>UNKNOWN</v>
      </c>
      <c r="V1986" s="4" t="str">
        <f t="shared" si="7"/>
        <v>Cash</v>
      </c>
      <c r="W1986" s="4">
        <f t="shared" ref="W1986:Y1986" si="1993">IF(OR(J1986 = "ERROR", J1986 = ""), "UNKNOWN", J1986)</f>
        <v>3</v>
      </c>
      <c r="X1986" s="4">
        <f t="shared" si="1993"/>
        <v>2</v>
      </c>
      <c r="Y1986" s="4">
        <f t="shared" si="1993"/>
        <v>6</v>
      </c>
      <c r="Z1986" s="5">
        <f t="shared" si="9"/>
        <v>45151</v>
      </c>
    </row>
    <row r="1987">
      <c r="A1987" s="1" t="s">
        <v>2024</v>
      </c>
      <c r="B1987" s="1" t="s">
        <v>41</v>
      </c>
      <c r="C1987" s="1">
        <v>1.0</v>
      </c>
      <c r="D1987" s="1">
        <v>4.0</v>
      </c>
      <c r="E1987" s="1">
        <v>4.0</v>
      </c>
      <c r="F1987" s="1" t="s">
        <v>25</v>
      </c>
      <c r="G1987" s="1" t="s">
        <v>24</v>
      </c>
      <c r="H1987" s="2">
        <v>44931.0</v>
      </c>
      <c r="J1987" s="3">
        <f t="shared" si="2"/>
        <v>1</v>
      </c>
      <c r="K1987" s="4">
        <f t="shared" si="3"/>
        <v>4</v>
      </c>
      <c r="L1987" s="4">
        <f t="shared" si="4"/>
        <v>4</v>
      </c>
      <c r="S1987" s="1" t="s">
        <v>2024</v>
      </c>
      <c r="T1987" s="4" t="str">
        <f t="shared" si="5"/>
        <v>Smoothie</v>
      </c>
      <c r="U1987" s="4" t="str">
        <f t="shared" si="6"/>
        <v>Takeaway</v>
      </c>
      <c r="V1987" s="4" t="str">
        <f t="shared" si="7"/>
        <v>UNKNOWN</v>
      </c>
      <c r="W1987" s="4">
        <f t="shared" ref="W1987:Y1987" si="1994">IF(OR(J1987 = "ERROR", J1987 = ""), "UNKNOWN", J1987)</f>
        <v>1</v>
      </c>
      <c r="X1987" s="4">
        <f t="shared" si="1994"/>
        <v>4</v>
      </c>
      <c r="Y1987" s="4">
        <f t="shared" si="1994"/>
        <v>4</v>
      </c>
      <c r="Z1987" s="5">
        <f t="shared" si="9"/>
        <v>44931</v>
      </c>
    </row>
    <row r="1988">
      <c r="A1988" s="1" t="s">
        <v>2025</v>
      </c>
      <c r="B1988" s="1" t="s">
        <v>32</v>
      </c>
      <c r="C1988" s="1" t="s">
        <v>25</v>
      </c>
      <c r="D1988" s="1">
        <v>1.0</v>
      </c>
      <c r="E1988" s="1">
        <v>1.0</v>
      </c>
      <c r="F1988" s="1" t="s">
        <v>23</v>
      </c>
      <c r="G1988" s="1" t="s">
        <v>24</v>
      </c>
      <c r="H1988" s="2">
        <v>45133.0</v>
      </c>
      <c r="J1988" s="3">
        <f t="shared" si="2"/>
        <v>1</v>
      </c>
      <c r="K1988" s="4">
        <f t="shared" si="3"/>
        <v>1</v>
      </c>
      <c r="L1988" s="4">
        <f t="shared" si="4"/>
        <v>1</v>
      </c>
      <c r="S1988" s="1" t="s">
        <v>2025</v>
      </c>
      <c r="T1988" s="4" t="str">
        <f t="shared" si="5"/>
        <v>Cookie</v>
      </c>
      <c r="U1988" s="4" t="str">
        <f t="shared" si="6"/>
        <v>Takeaway</v>
      </c>
      <c r="V1988" s="4" t="str">
        <f t="shared" si="7"/>
        <v>Credit Card</v>
      </c>
      <c r="W1988" s="4">
        <f t="shared" ref="W1988:Y1988" si="1995">IF(OR(J1988 = "ERROR", J1988 = ""), "UNKNOWN", J1988)</f>
        <v>1</v>
      </c>
      <c r="X1988" s="4">
        <f t="shared" si="1995"/>
        <v>1</v>
      </c>
      <c r="Y1988" s="4">
        <f t="shared" si="1995"/>
        <v>1</v>
      </c>
      <c r="Z1988" s="5">
        <f t="shared" si="9"/>
        <v>45133</v>
      </c>
    </row>
    <row r="1989">
      <c r="A1989" s="1" t="s">
        <v>2026</v>
      </c>
      <c r="B1989" s="1" t="s">
        <v>27</v>
      </c>
      <c r="C1989" s="1">
        <v>1.0</v>
      </c>
      <c r="D1989" s="1">
        <v>3.0</v>
      </c>
      <c r="E1989" s="1">
        <v>3.0</v>
      </c>
      <c r="F1989" s="1" t="s">
        <v>28</v>
      </c>
      <c r="G1989" s="1" t="s">
        <v>29</v>
      </c>
      <c r="H1989" s="6">
        <v>45281.0</v>
      </c>
      <c r="J1989" s="3">
        <f t="shared" si="2"/>
        <v>1</v>
      </c>
      <c r="K1989" s="4">
        <f t="shared" si="3"/>
        <v>3</v>
      </c>
      <c r="L1989" s="4">
        <f t="shared" si="4"/>
        <v>3</v>
      </c>
      <c r="S1989" s="1" t="s">
        <v>2026</v>
      </c>
      <c r="T1989" s="4" t="str">
        <f t="shared" si="5"/>
        <v>Cake</v>
      </c>
      <c r="U1989" s="4" t="str">
        <f t="shared" si="6"/>
        <v>In-store</v>
      </c>
      <c r="V1989" s="4" t="str">
        <f t="shared" si="7"/>
        <v>Cash</v>
      </c>
      <c r="W1989" s="4">
        <f t="shared" ref="W1989:Y1989" si="1996">IF(OR(J1989 = "ERROR", J1989 = ""), "UNKNOWN", J1989)</f>
        <v>1</v>
      </c>
      <c r="X1989" s="4">
        <f t="shared" si="1996"/>
        <v>3</v>
      </c>
      <c r="Y1989" s="4">
        <f t="shared" si="1996"/>
        <v>3</v>
      </c>
      <c r="Z1989" s="7">
        <f t="shared" si="9"/>
        <v>45281</v>
      </c>
    </row>
    <row r="1990">
      <c r="A1990" s="1" t="s">
        <v>2027</v>
      </c>
      <c r="B1990" s="1" t="s">
        <v>81</v>
      </c>
      <c r="C1990" s="1">
        <v>4.0</v>
      </c>
      <c r="D1990" s="1" t="s">
        <v>25</v>
      </c>
      <c r="E1990" s="1">
        <v>6.0</v>
      </c>
      <c r="F1990" s="1" t="s">
        <v>23</v>
      </c>
      <c r="G1990" s="1" t="s">
        <v>29</v>
      </c>
      <c r="H1990" s="6">
        <v>45285.0</v>
      </c>
      <c r="J1990" s="3">
        <f t="shared" si="2"/>
        <v>4</v>
      </c>
      <c r="K1990" s="4">
        <f t="shared" si="3"/>
        <v>1.5</v>
      </c>
      <c r="L1990" s="4">
        <f t="shared" si="4"/>
        <v>6</v>
      </c>
      <c r="S1990" s="1" t="s">
        <v>2027</v>
      </c>
      <c r="T1990" s="4" t="str">
        <f t="shared" si="5"/>
        <v>Tea</v>
      </c>
      <c r="U1990" s="4" t="str">
        <f t="shared" si="6"/>
        <v>In-store</v>
      </c>
      <c r="V1990" s="4" t="str">
        <f t="shared" si="7"/>
        <v>Credit Card</v>
      </c>
      <c r="W1990" s="4">
        <f t="shared" ref="W1990:Y1990" si="1997">IF(OR(J1990 = "ERROR", J1990 = ""), "UNKNOWN", J1990)</f>
        <v>4</v>
      </c>
      <c r="X1990" s="4">
        <f t="shared" si="1997"/>
        <v>1.5</v>
      </c>
      <c r="Y1990" s="4">
        <f t="shared" si="1997"/>
        <v>6</v>
      </c>
      <c r="Z1990" s="7">
        <f t="shared" si="9"/>
        <v>45285</v>
      </c>
    </row>
    <row r="1991">
      <c r="A1991" s="1" t="s">
        <v>2028</v>
      </c>
      <c r="B1991" s="1" t="s">
        <v>41</v>
      </c>
      <c r="C1991" s="1">
        <v>4.0</v>
      </c>
      <c r="D1991" s="1">
        <v>4.0</v>
      </c>
      <c r="E1991" s="1">
        <v>16.0</v>
      </c>
      <c r="F1991" s="1" t="s">
        <v>39</v>
      </c>
      <c r="G1991" s="1" t="s">
        <v>25</v>
      </c>
      <c r="H1991" s="2">
        <v>44985.0</v>
      </c>
      <c r="J1991" s="3">
        <f t="shared" si="2"/>
        <v>4</v>
      </c>
      <c r="K1991" s="4">
        <f t="shared" si="3"/>
        <v>4</v>
      </c>
      <c r="L1991" s="4">
        <f t="shared" si="4"/>
        <v>16</v>
      </c>
      <c r="S1991" s="1" t="s">
        <v>2028</v>
      </c>
      <c r="T1991" s="4" t="str">
        <f t="shared" si="5"/>
        <v>Smoothie</v>
      </c>
      <c r="U1991" s="4" t="str">
        <f t="shared" si="6"/>
        <v>UNKNOWN</v>
      </c>
      <c r="V1991" s="4" t="str">
        <f t="shared" si="7"/>
        <v>Digital Wallet</v>
      </c>
      <c r="W1991" s="4">
        <f t="shared" ref="W1991:Y1991" si="1998">IF(OR(J1991 = "ERROR", J1991 = ""), "UNKNOWN", J1991)</f>
        <v>4</v>
      </c>
      <c r="X1991" s="4">
        <f t="shared" si="1998"/>
        <v>4</v>
      </c>
      <c r="Y1991" s="4">
        <f t="shared" si="1998"/>
        <v>16</v>
      </c>
      <c r="Z1991" s="5">
        <f t="shared" si="9"/>
        <v>44985</v>
      </c>
    </row>
    <row r="1992">
      <c r="A1992" s="1" t="s">
        <v>2029</v>
      </c>
      <c r="B1992" s="1" t="s">
        <v>55</v>
      </c>
      <c r="C1992" s="1">
        <v>3.0</v>
      </c>
      <c r="D1992" s="1">
        <v>3.0</v>
      </c>
      <c r="E1992" s="1">
        <v>9.0</v>
      </c>
      <c r="G1992" s="1" t="s">
        <v>29</v>
      </c>
      <c r="H1992" s="2">
        <v>45159.0</v>
      </c>
      <c r="J1992" s="3">
        <f t="shared" si="2"/>
        <v>3</v>
      </c>
      <c r="K1992" s="4">
        <f t="shared" si="3"/>
        <v>3</v>
      </c>
      <c r="L1992" s="4">
        <f t="shared" si="4"/>
        <v>9</v>
      </c>
      <c r="S1992" s="1" t="s">
        <v>2029</v>
      </c>
      <c r="T1992" s="4" t="str">
        <f t="shared" si="5"/>
        <v>Juice</v>
      </c>
      <c r="U1992" s="4" t="str">
        <f t="shared" si="6"/>
        <v>In-store</v>
      </c>
      <c r="V1992" s="4" t="str">
        <f t="shared" si="7"/>
        <v>UNKNOWN</v>
      </c>
      <c r="W1992" s="4">
        <f t="shared" ref="W1992:Y1992" si="1999">IF(OR(J1992 = "ERROR", J1992 = ""), "UNKNOWN", J1992)</f>
        <v>3</v>
      </c>
      <c r="X1992" s="4">
        <f t="shared" si="1999"/>
        <v>3</v>
      </c>
      <c r="Y1992" s="4">
        <f t="shared" si="1999"/>
        <v>9</v>
      </c>
      <c r="Z1992" s="5">
        <f t="shared" si="9"/>
        <v>45159</v>
      </c>
    </row>
    <row r="1993">
      <c r="A1993" s="1" t="s">
        <v>2030</v>
      </c>
      <c r="B1993" s="1" t="s">
        <v>22</v>
      </c>
      <c r="C1993" s="1">
        <v>1.0</v>
      </c>
      <c r="D1993" s="1">
        <v>2.0</v>
      </c>
      <c r="E1993" s="1">
        <v>2.0</v>
      </c>
      <c r="H1993" s="2">
        <v>45150.0</v>
      </c>
      <c r="J1993" s="3">
        <f t="shared" si="2"/>
        <v>1</v>
      </c>
      <c r="K1993" s="4">
        <f t="shared" si="3"/>
        <v>2</v>
      </c>
      <c r="L1993" s="4">
        <f t="shared" si="4"/>
        <v>2</v>
      </c>
      <c r="S1993" s="1" t="s">
        <v>2030</v>
      </c>
      <c r="T1993" s="4" t="str">
        <f t="shared" si="5"/>
        <v>Coffee</v>
      </c>
      <c r="U1993" s="4" t="str">
        <f t="shared" si="6"/>
        <v>UNKNOWN</v>
      </c>
      <c r="V1993" s="4" t="str">
        <f t="shared" si="7"/>
        <v>UNKNOWN</v>
      </c>
      <c r="W1993" s="4">
        <f t="shared" ref="W1993:Y1993" si="2000">IF(OR(J1993 = "ERROR", J1993 = ""), "UNKNOWN", J1993)</f>
        <v>1</v>
      </c>
      <c r="X1993" s="4">
        <f t="shared" si="2000"/>
        <v>2</v>
      </c>
      <c r="Y1993" s="4">
        <f t="shared" si="2000"/>
        <v>2</v>
      </c>
      <c r="Z1993" s="5">
        <f t="shared" si="9"/>
        <v>45150</v>
      </c>
    </row>
    <row r="1994">
      <c r="A1994" s="1" t="s">
        <v>2031</v>
      </c>
      <c r="B1994" s="1" t="s">
        <v>36</v>
      </c>
      <c r="C1994" s="1">
        <v>1.0</v>
      </c>
      <c r="D1994" s="1">
        <v>5.0</v>
      </c>
      <c r="E1994" s="1">
        <v>5.0</v>
      </c>
      <c r="H1994" s="2">
        <v>44945.0</v>
      </c>
      <c r="J1994" s="3">
        <f t="shared" si="2"/>
        <v>1</v>
      </c>
      <c r="K1994" s="4">
        <f t="shared" si="3"/>
        <v>5</v>
      </c>
      <c r="L1994" s="4">
        <f t="shared" si="4"/>
        <v>5</v>
      </c>
      <c r="S1994" s="1" t="s">
        <v>2031</v>
      </c>
      <c r="T1994" s="4" t="str">
        <f t="shared" si="5"/>
        <v>Salad</v>
      </c>
      <c r="U1994" s="4" t="str">
        <f t="shared" si="6"/>
        <v>UNKNOWN</v>
      </c>
      <c r="V1994" s="4" t="str">
        <f t="shared" si="7"/>
        <v>UNKNOWN</v>
      </c>
      <c r="W1994" s="4">
        <f t="shared" ref="W1994:Y1994" si="2001">IF(OR(J1994 = "ERROR", J1994 = ""), "UNKNOWN", J1994)</f>
        <v>1</v>
      </c>
      <c r="X1994" s="4">
        <f t="shared" si="2001"/>
        <v>5</v>
      </c>
      <c r="Y1994" s="4">
        <f t="shared" si="2001"/>
        <v>5</v>
      </c>
      <c r="Z1994" s="5">
        <f t="shared" si="9"/>
        <v>44945</v>
      </c>
    </row>
    <row r="1995">
      <c r="A1995" s="1" t="s">
        <v>2032</v>
      </c>
      <c r="B1995" s="1" t="s">
        <v>41</v>
      </c>
      <c r="C1995" s="1">
        <v>2.0</v>
      </c>
      <c r="D1995" s="1">
        <v>4.0</v>
      </c>
      <c r="E1995" s="1">
        <v>8.0</v>
      </c>
      <c r="F1995" s="1" t="s">
        <v>28</v>
      </c>
      <c r="G1995" s="1" t="s">
        <v>29</v>
      </c>
      <c r="H1995" s="2">
        <v>44938.0</v>
      </c>
      <c r="J1995" s="3">
        <f t="shared" si="2"/>
        <v>2</v>
      </c>
      <c r="K1995" s="4">
        <f t="shared" si="3"/>
        <v>4</v>
      </c>
      <c r="L1995" s="4">
        <f t="shared" si="4"/>
        <v>8</v>
      </c>
      <c r="S1995" s="1" t="s">
        <v>2032</v>
      </c>
      <c r="T1995" s="4" t="str">
        <f t="shared" si="5"/>
        <v>Smoothie</v>
      </c>
      <c r="U1995" s="4" t="str">
        <f t="shared" si="6"/>
        <v>In-store</v>
      </c>
      <c r="V1995" s="4" t="str">
        <f t="shared" si="7"/>
        <v>Cash</v>
      </c>
      <c r="W1995" s="4">
        <f t="shared" ref="W1995:Y1995" si="2002">IF(OR(J1995 = "ERROR", J1995 = ""), "UNKNOWN", J1995)</f>
        <v>2</v>
      </c>
      <c r="X1995" s="4">
        <f t="shared" si="2002"/>
        <v>4</v>
      </c>
      <c r="Y1995" s="4">
        <f t="shared" si="2002"/>
        <v>8</v>
      </c>
      <c r="Z1995" s="5">
        <f t="shared" si="9"/>
        <v>44938</v>
      </c>
    </row>
    <row r="1996">
      <c r="A1996" s="1" t="s">
        <v>2033</v>
      </c>
      <c r="B1996" s="1" t="s">
        <v>41</v>
      </c>
      <c r="C1996" s="1">
        <v>4.0</v>
      </c>
      <c r="D1996" s="1">
        <v>4.0</v>
      </c>
      <c r="E1996" s="1" t="s">
        <v>25</v>
      </c>
      <c r="F1996" s="1" t="s">
        <v>39</v>
      </c>
      <c r="G1996" s="1" t="s">
        <v>29</v>
      </c>
      <c r="H1996" s="6">
        <v>45240.0</v>
      </c>
      <c r="J1996" s="3">
        <f t="shared" si="2"/>
        <v>4</v>
      </c>
      <c r="K1996" s="4">
        <f t="shared" si="3"/>
        <v>4</v>
      </c>
      <c r="L1996" s="4">
        <f t="shared" si="4"/>
        <v>16</v>
      </c>
      <c r="S1996" s="1" t="s">
        <v>2033</v>
      </c>
      <c r="T1996" s="4" t="str">
        <f t="shared" si="5"/>
        <v>Smoothie</v>
      </c>
      <c r="U1996" s="4" t="str">
        <f t="shared" si="6"/>
        <v>In-store</v>
      </c>
      <c r="V1996" s="4" t="str">
        <f t="shared" si="7"/>
        <v>Digital Wallet</v>
      </c>
      <c r="W1996" s="4">
        <f t="shared" ref="W1996:Y1996" si="2003">IF(OR(J1996 = "ERROR", J1996 = ""), "UNKNOWN", J1996)</f>
        <v>4</v>
      </c>
      <c r="X1996" s="4">
        <f t="shared" si="2003"/>
        <v>4</v>
      </c>
      <c r="Y1996" s="4">
        <f t="shared" si="2003"/>
        <v>16</v>
      </c>
      <c r="Z1996" s="7">
        <f t="shared" si="9"/>
        <v>45240</v>
      </c>
    </row>
    <row r="1997">
      <c r="A1997" s="1" t="s">
        <v>2034</v>
      </c>
      <c r="B1997" s="1" t="s">
        <v>55</v>
      </c>
      <c r="C1997" s="1">
        <v>2.0</v>
      </c>
      <c r="D1997" s="1">
        <v>3.0</v>
      </c>
      <c r="E1997" s="1">
        <v>6.0</v>
      </c>
      <c r="G1997" s="1" t="s">
        <v>29</v>
      </c>
      <c r="H1997" s="2">
        <v>45033.0</v>
      </c>
      <c r="J1997" s="3">
        <f t="shared" si="2"/>
        <v>2</v>
      </c>
      <c r="K1997" s="4">
        <f t="shared" si="3"/>
        <v>3</v>
      </c>
      <c r="L1997" s="4">
        <f t="shared" si="4"/>
        <v>6</v>
      </c>
      <c r="S1997" s="1" t="s">
        <v>2034</v>
      </c>
      <c r="T1997" s="4" t="str">
        <f t="shared" si="5"/>
        <v>Juice</v>
      </c>
      <c r="U1997" s="4" t="str">
        <f t="shared" si="6"/>
        <v>In-store</v>
      </c>
      <c r="V1997" s="4" t="str">
        <f t="shared" si="7"/>
        <v>UNKNOWN</v>
      </c>
      <c r="W1997" s="4">
        <f t="shared" ref="W1997:Y1997" si="2004">IF(OR(J1997 = "ERROR", J1997 = ""), "UNKNOWN", J1997)</f>
        <v>2</v>
      </c>
      <c r="X1997" s="4">
        <f t="shared" si="2004"/>
        <v>3</v>
      </c>
      <c r="Y1997" s="4">
        <f t="shared" si="2004"/>
        <v>6</v>
      </c>
      <c r="Z1997" s="5">
        <f t="shared" si="9"/>
        <v>45033</v>
      </c>
    </row>
    <row r="1998">
      <c r="A1998" s="1" t="s">
        <v>2035</v>
      </c>
      <c r="B1998" s="1" t="s">
        <v>32</v>
      </c>
      <c r="C1998" s="1">
        <v>2.0</v>
      </c>
      <c r="D1998" s="1">
        <v>1.0</v>
      </c>
      <c r="E1998" s="1">
        <v>2.0</v>
      </c>
      <c r="H1998" s="2">
        <v>45135.0</v>
      </c>
      <c r="J1998" s="3">
        <f t="shared" si="2"/>
        <v>2</v>
      </c>
      <c r="K1998" s="4">
        <f t="shared" si="3"/>
        <v>1</v>
      </c>
      <c r="L1998" s="4">
        <f t="shared" si="4"/>
        <v>2</v>
      </c>
      <c r="S1998" s="1" t="s">
        <v>2035</v>
      </c>
      <c r="T1998" s="4" t="str">
        <f t="shared" si="5"/>
        <v>Cookie</v>
      </c>
      <c r="U1998" s="4" t="str">
        <f t="shared" si="6"/>
        <v>UNKNOWN</v>
      </c>
      <c r="V1998" s="4" t="str">
        <f t="shared" si="7"/>
        <v>UNKNOWN</v>
      </c>
      <c r="W1998" s="4">
        <f t="shared" ref="W1998:Y1998" si="2005">IF(OR(J1998 = "ERROR", J1998 = ""), "UNKNOWN", J1998)</f>
        <v>2</v>
      </c>
      <c r="X1998" s="4">
        <f t="shared" si="2005"/>
        <v>1</v>
      </c>
      <c r="Y1998" s="4">
        <f t="shared" si="2005"/>
        <v>2</v>
      </c>
      <c r="Z1998" s="5">
        <f t="shared" si="9"/>
        <v>45135</v>
      </c>
    </row>
    <row r="1999">
      <c r="A1999" s="1" t="s">
        <v>2036</v>
      </c>
      <c r="B1999" s="1" t="s">
        <v>81</v>
      </c>
      <c r="C1999" s="1">
        <v>3.0</v>
      </c>
      <c r="D1999" s="1">
        <v>1.5</v>
      </c>
      <c r="E1999" s="1">
        <v>4.5</v>
      </c>
      <c r="F1999" s="1" t="s">
        <v>39</v>
      </c>
      <c r="G1999" s="1" t="s">
        <v>24</v>
      </c>
      <c r="H1999" s="2">
        <v>45045.0</v>
      </c>
      <c r="J1999" s="3">
        <f t="shared" si="2"/>
        <v>3</v>
      </c>
      <c r="K1999" s="4">
        <f t="shared" si="3"/>
        <v>1.5</v>
      </c>
      <c r="L1999" s="4">
        <f t="shared" si="4"/>
        <v>4.5</v>
      </c>
      <c r="S1999" s="1" t="s">
        <v>2036</v>
      </c>
      <c r="T1999" s="4" t="str">
        <f t="shared" si="5"/>
        <v>Tea</v>
      </c>
      <c r="U1999" s="4" t="str">
        <f t="shared" si="6"/>
        <v>Takeaway</v>
      </c>
      <c r="V1999" s="4" t="str">
        <f t="shared" si="7"/>
        <v>Digital Wallet</v>
      </c>
      <c r="W1999" s="4">
        <f t="shared" ref="W1999:Y1999" si="2006">IF(OR(J1999 = "ERROR", J1999 = ""), "UNKNOWN", J1999)</f>
        <v>3</v>
      </c>
      <c r="X1999" s="4">
        <f t="shared" si="2006"/>
        <v>1.5</v>
      </c>
      <c r="Y1999" s="4">
        <f t="shared" si="2006"/>
        <v>4.5</v>
      </c>
      <c r="Z1999" s="5">
        <f t="shared" si="9"/>
        <v>45045</v>
      </c>
    </row>
    <row r="2000">
      <c r="A2000" s="1" t="s">
        <v>2037</v>
      </c>
      <c r="B2000" s="1" t="s">
        <v>27</v>
      </c>
      <c r="C2000" s="1">
        <v>4.0</v>
      </c>
      <c r="D2000" s="1">
        <v>3.0</v>
      </c>
      <c r="E2000" s="1">
        <v>12.0</v>
      </c>
      <c r="F2000" s="1" t="s">
        <v>23</v>
      </c>
      <c r="G2000" s="1" t="s">
        <v>24</v>
      </c>
      <c r="H2000" s="2">
        <v>45054.0</v>
      </c>
      <c r="J2000" s="3">
        <f t="shared" si="2"/>
        <v>4</v>
      </c>
      <c r="K2000" s="4">
        <f t="shared" si="3"/>
        <v>3</v>
      </c>
      <c r="L2000" s="4">
        <f t="shared" si="4"/>
        <v>12</v>
      </c>
      <c r="S2000" s="1" t="s">
        <v>2037</v>
      </c>
      <c r="T2000" s="4" t="str">
        <f t="shared" si="5"/>
        <v>Cake</v>
      </c>
      <c r="U2000" s="4" t="str">
        <f t="shared" si="6"/>
        <v>Takeaway</v>
      </c>
      <c r="V2000" s="4" t="str">
        <f t="shared" si="7"/>
        <v>Credit Card</v>
      </c>
      <c r="W2000" s="4">
        <f t="shared" ref="W2000:Y2000" si="2007">IF(OR(J2000 = "ERROR", J2000 = ""), "UNKNOWN", J2000)</f>
        <v>4</v>
      </c>
      <c r="X2000" s="4">
        <f t="shared" si="2007"/>
        <v>3</v>
      </c>
      <c r="Y2000" s="4">
        <f t="shared" si="2007"/>
        <v>12</v>
      </c>
      <c r="Z2000" s="5">
        <f t="shared" si="9"/>
        <v>45054</v>
      </c>
    </row>
    <row r="2001">
      <c r="A2001" s="1" t="s">
        <v>2038</v>
      </c>
      <c r="B2001" s="1" t="s">
        <v>36</v>
      </c>
      <c r="C2001" s="1">
        <v>3.0</v>
      </c>
      <c r="D2001" s="1">
        <v>5.0</v>
      </c>
      <c r="F2001" s="1" t="s">
        <v>25</v>
      </c>
      <c r="G2001" s="1" t="s">
        <v>24</v>
      </c>
      <c r="H2001" s="2">
        <v>45042.0</v>
      </c>
      <c r="J2001" s="3">
        <f t="shared" si="2"/>
        <v>3</v>
      </c>
      <c r="K2001" s="4">
        <f t="shared" si="3"/>
        <v>5</v>
      </c>
      <c r="L2001" s="4">
        <f t="shared" si="4"/>
        <v>15</v>
      </c>
      <c r="S2001" s="1" t="s">
        <v>2038</v>
      </c>
      <c r="T2001" s="4" t="str">
        <f t="shared" si="5"/>
        <v>Salad</v>
      </c>
      <c r="U2001" s="4" t="str">
        <f t="shared" si="6"/>
        <v>Takeaway</v>
      </c>
      <c r="V2001" s="4" t="str">
        <f t="shared" si="7"/>
        <v>UNKNOWN</v>
      </c>
      <c r="W2001" s="4">
        <f t="shared" ref="W2001:Y2001" si="2008">IF(OR(J2001 = "ERROR", J2001 = ""), "UNKNOWN", J2001)</f>
        <v>3</v>
      </c>
      <c r="X2001" s="4">
        <f t="shared" si="2008"/>
        <v>5</v>
      </c>
      <c r="Y2001" s="4">
        <f t="shared" si="2008"/>
        <v>15</v>
      </c>
      <c r="Z2001" s="5">
        <f t="shared" si="9"/>
        <v>45042</v>
      </c>
    </row>
    <row r="2002">
      <c r="A2002" s="1" t="s">
        <v>2039</v>
      </c>
      <c r="B2002" s="1" t="s">
        <v>44</v>
      </c>
      <c r="C2002" s="1">
        <v>5.0</v>
      </c>
      <c r="D2002" s="1">
        <v>4.0</v>
      </c>
      <c r="E2002" s="1">
        <v>20.0</v>
      </c>
      <c r="F2002" s="1" t="s">
        <v>25</v>
      </c>
      <c r="J2002" s="3">
        <f t="shared" si="2"/>
        <v>5</v>
      </c>
      <c r="K2002" s="4">
        <f t="shared" si="3"/>
        <v>4</v>
      </c>
      <c r="L2002" s="4">
        <f t="shared" si="4"/>
        <v>20</v>
      </c>
      <c r="S2002" s="1" t="s">
        <v>2039</v>
      </c>
      <c r="T2002" s="4" t="str">
        <f t="shared" si="5"/>
        <v>Sandwich</v>
      </c>
      <c r="U2002" s="4" t="str">
        <f t="shared" si="6"/>
        <v>UNKNOWN</v>
      </c>
      <c r="V2002" s="4" t="str">
        <f t="shared" si="7"/>
        <v>UNKNOWN</v>
      </c>
      <c r="W2002" s="4">
        <f t="shared" ref="W2002:Y2002" si="2009">IF(OR(J2002 = "ERROR", J2002 = ""), "UNKNOWN", J2002)</f>
        <v>5</v>
      </c>
      <c r="X2002" s="4">
        <f t="shared" si="2009"/>
        <v>4</v>
      </c>
      <c r="Y2002" s="4">
        <f t="shared" si="2009"/>
        <v>20</v>
      </c>
      <c r="Z2002" s="4" t="str">
        <f t="shared" si="9"/>
        <v>UNKNOWN</v>
      </c>
    </row>
    <row r="2003">
      <c r="A2003" s="1" t="s">
        <v>2040</v>
      </c>
      <c r="B2003" s="1" t="s">
        <v>41</v>
      </c>
      <c r="C2003" s="1">
        <v>1.0</v>
      </c>
      <c r="D2003" s="1">
        <v>4.0</v>
      </c>
      <c r="E2003" s="1">
        <v>4.0</v>
      </c>
      <c r="G2003" s="1" t="s">
        <v>29</v>
      </c>
      <c r="H2003" s="6">
        <v>45287.0</v>
      </c>
      <c r="J2003" s="3">
        <f t="shared" si="2"/>
        <v>1</v>
      </c>
      <c r="K2003" s="4">
        <f t="shared" si="3"/>
        <v>4</v>
      </c>
      <c r="L2003" s="4">
        <f t="shared" si="4"/>
        <v>4</v>
      </c>
      <c r="S2003" s="1" t="s">
        <v>2040</v>
      </c>
      <c r="T2003" s="4" t="str">
        <f t="shared" si="5"/>
        <v>Smoothie</v>
      </c>
      <c r="U2003" s="4" t="str">
        <f t="shared" si="6"/>
        <v>In-store</v>
      </c>
      <c r="V2003" s="4" t="str">
        <f t="shared" si="7"/>
        <v>UNKNOWN</v>
      </c>
      <c r="W2003" s="4">
        <f t="shared" ref="W2003:Y2003" si="2010">IF(OR(J2003 = "ERROR", J2003 = ""), "UNKNOWN", J2003)</f>
        <v>1</v>
      </c>
      <c r="X2003" s="4">
        <f t="shared" si="2010"/>
        <v>4</v>
      </c>
      <c r="Y2003" s="4">
        <f t="shared" si="2010"/>
        <v>4</v>
      </c>
      <c r="Z2003" s="7">
        <f t="shared" si="9"/>
        <v>45287</v>
      </c>
    </row>
    <row r="2004">
      <c r="A2004" s="1" t="s">
        <v>2041</v>
      </c>
      <c r="C2004" s="1">
        <v>3.0</v>
      </c>
      <c r="D2004" s="1" t="s">
        <v>30</v>
      </c>
      <c r="E2004" s="1">
        <v>3.0</v>
      </c>
      <c r="F2004" s="1" t="s">
        <v>39</v>
      </c>
      <c r="H2004" s="2">
        <v>45101.0</v>
      </c>
      <c r="J2004" s="3">
        <f t="shared" si="2"/>
        <v>3</v>
      </c>
      <c r="K2004" s="4">
        <f t="shared" si="3"/>
        <v>1</v>
      </c>
      <c r="L2004" s="4">
        <f t="shared" si="4"/>
        <v>3</v>
      </c>
      <c r="S2004" s="1" t="s">
        <v>2041</v>
      </c>
      <c r="T2004" s="4" t="str">
        <f t="shared" si="5"/>
        <v>UNKNOWN</v>
      </c>
      <c r="U2004" s="4" t="str">
        <f t="shared" si="6"/>
        <v>UNKNOWN</v>
      </c>
      <c r="V2004" s="4" t="str">
        <f t="shared" si="7"/>
        <v>Digital Wallet</v>
      </c>
      <c r="W2004" s="4">
        <f t="shared" ref="W2004:Y2004" si="2011">IF(OR(J2004 = "ERROR", J2004 = ""), "UNKNOWN", J2004)</f>
        <v>3</v>
      </c>
      <c r="X2004" s="4">
        <f t="shared" si="2011"/>
        <v>1</v>
      </c>
      <c r="Y2004" s="4">
        <f t="shared" si="2011"/>
        <v>3</v>
      </c>
      <c r="Z2004" s="5">
        <f t="shared" si="9"/>
        <v>45101</v>
      </c>
    </row>
    <row r="2005">
      <c r="A2005" s="1" t="s">
        <v>2042</v>
      </c>
      <c r="B2005" s="1" t="s">
        <v>55</v>
      </c>
      <c r="C2005" s="1">
        <v>3.0</v>
      </c>
      <c r="D2005" s="1">
        <v>3.0</v>
      </c>
      <c r="E2005" s="1">
        <v>9.0</v>
      </c>
      <c r="F2005" s="1" t="s">
        <v>23</v>
      </c>
      <c r="G2005" s="1" t="s">
        <v>29</v>
      </c>
      <c r="H2005" s="2">
        <v>44943.0</v>
      </c>
      <c r="J2005" s="3">
        <f t="shared" si="2"/>
        <v>3</v>
      </c>
      <c r="K2005" s="4">
        <f t="shared" si="3"/>
        <v>3</v>
      </c>
      <c r="L2005" s="4">
        <f t="shared" si="4"/>
        <v>9</v>
      </c>
      <c r="S2005" s="1" t="s">
        <v>2042</v>
      </c>
      <c r="T2005" s="4" t="str">
        <f t="shared" si="5"/>
        <v>Juice</v>
      </c>
      <c r="U2005" s="4" t="str">
        <f t="shared" si="6"/>
        <v>In-store</v>
      </c>
      <c r="V2005" s="4" t="str">
        <f t="shared" si="7"/>
        <v>Credit Card</v>
      </c>
      <c r="W2005" s="4">
        <f t="shared" ref="W2005:Y2005" si="2012">IF(OR(J2005 = "ERROR", J2005 = ""), "UNKNOWN", J2005)</f>
        <v>3</v>
      </c>
      <c r="X2005" s="4">
        <f t="shared" si="2012"/>
        <v>3</v>
      </c>
      <c r="Y2005" s="4">
        <f t="shared" si="2012"/>
        <v>9</v>
      </c>
      <c r="Z2005" s="5">
        <f t="shared" si="9"/>
        <v>44943</v>
      </c>
    </row>
    <row r="2006">
      <c r="A2006" s="1" t="s">
        <v>2043</v>
      </c>
      <c r="B2006" s="1" t="s">
        <v>22</v>
      </c>
      <c r="C2006" s="1">
        <v>1.0</v>
      </c>
      <c r="D2006" s="1">
        <v>2.0</v>
      </c>
      <c r="E2006" s="1">
        <v>2.0</v>
      </c>
      <c r="F2006" s="1" t="s">
        <v>39</v>
      </c>
      <c r="G2006" s="1" t="s">
        <v>24</v>
      </c>
      <c r="H2006" s="2">
        <v>45005.0</v>
      </c>
      <c r="J2006" s="3">
        <f t="shared" si="2"/>
        <v>1</v>
      </c>
      <c r="K2006" s="4">
        <f t="shared" si="3"/>
        <v>2</v>
      </c>
      <c r="L2006" s="4">
        <f t="shared" si="4"/>
        <v>2</v>
      </c>
      <c r="S2006" s="1" t="s">
        <v>2043</v>
      </c>
      <c r="T2006" s="4" t="str">
        <f t="shared" si="5"/>
        <v>Coffee</v>
      </c>
      <c r="U2006" s="4" t="str">
        <f t="shared" si="6"/>
        <v>Takeaway</v>
      </c>
      <c r="V2006" s="4" t="str">
        <f t="shared" si="7"/>
        <v>Digital Wallet</v>
      </c>
      <c r="W2006" s="4">
        <f t="shared" ref="W2006:Y2006" si="2013">IF(OR(J2006 = "ERROR", J2006 = ""), "UNKNOWN", J2006)</f>
        <v>1</v>
      </c>
      <c r="X2006" s="4">
        <f t="shared" si="2013"/>
        <v>2</v>
      </c>
      <c r="Y2006" s="4">
        <f t="shared" si="2013"/>
        <v>2</v>
      </c>
      <c r="Z2006" s="5">
        <f t="shared" si="9"/>
        <v>45005</v>
      </c>
    </row>
    <row r="2007">
      <c r="A2007" s="1" t="s">
        <v>2044</v>
      </c>
      <c r="B2007" s="1" t="s">
        <v>41</v>
      </c>
      <c r="C2007" s="1">
        <v>2.0</v>
      </c>
      <c r="D2007" s="1">
        <v>4.0</v>
      </c>
      <c r="E2007" s="1">
        <v>8.0</v>
      </c>
      <c r="F2007" s="1" t="s">
        <v>23</v>
      </c>
      <c r="G2007" s="1" t="s">
        <v>29</v>
      </c>
      <c r="H2007" s="2">
        <v>45041.0</v>
      </c>
      <c r="J2007" s="3">
        <f t="shared" si="2"/>
        <v>2</v>
      </c>
      <c r="K2007" s="4">
        <f t="shared" si="3"/>
        <v>4</v>
      </c>
      <c r="L2007" s="4">
        <f t="shared" si="4"/>
        <v>8</v>
      </c>
      <c r="S2007" s="1" t="s">
        <v>2044</v>
      </c>
      <c r="T2007" s="4" t="str">
        <f t="shared" si="5"/>
        <v>Smoothie</v>
      </c>
      <c r="U2007" s="4" t="str">
        <f t="shared" si="6"/>
        <v>In-store</v>
      </c>
      <c r="V2007" s="4" t="str">
        <f t="shared" si="7"/>
        <v>Credit Card</v>
      </c>
      <c r="W2007" s="4">
        <f t="shared" ref="W2007:Y2007" si="2014">IF(OR(J2007 = "ERROR", J2007 = ""), "UNKNOWN", J2007)</f>
        <v>2</v>
      </c>
      <c r="X2007" s="4">
        <f t="shared" si="2014"/>
        <v>4</v>
      </c>
      <c r="Y2007" s="4">
        <f t="shared" si="2014"/>
        <v>8</v>
      </c>
      <c r="Z2007" s="5">
        <f t="shared" si="9"/>
        <v>45041</v>
      </c>
    </row>
    <row r="2008">
      <c r="A2008" s="1" t="s">
        <v>2045</v>
      </c>
      <c r="B2008" s="1" t="s">
        <v>27</v>
      </c>
      <c r="C2008" s="1">
        <v>1.0</v>
      </c>
      <c r="D2008" s="1" t="s">
        <v>25</v>
      </c>
      <c r="E2008" s="1">
        <v>3.0</v>
      </c>
      <c r="F2008" s="1" t="s">
        <v>30</v>
      </c>
      <c r="G2008" s="1" t="s">
        <v>30</v>
      </c>
      <c r="H2008" s="2">
        <v>45033.0</v>
      </c>
      <c r="J2008" s="3">
        <f t="shared" si="2"/>
        <v>1</v>
      </c>
      <c r="K2008" s="4">
        <f t="shared" si="3"/>
        <v>3</v>
      </c>
      <c r="L2008" s="4">
        <f t="shared" si="4"/>
        <v>3</v>
      </c>
      <c r="S2008" s="1" t="s">
        <v>2045</v>
      </c>
      <c r="T2008" s="4" t="str">
        <f t="shared" si="5"/>
        <v>Cake</v>
      </c>
      <c r="U2008" s="4" t="str">
        <f t="shared" si="6"/>
        <v>UNKNOWN</v>
      </c>
      <c r="V2008" s="4" t="str">
        <f t="shared" si="7"/>
        <v>UNKNOWN</v>
      </c>
      <c r="W2008" s="4">
        <f t="shared" ref="W2008:Y2008" si="2015">IF(OR(J2008 = "ERROR", J2008 = ""), "UNKNOWN", J2008)</f>
        <v>1</v>
      </c>
      <c r="X2008" s="4">
        <f t="shared" si="2015"/>
        <v>3</v>
      </c>
      <c r="Y2008" s="4">
        <f t="shared" si="2015"/>
        <v>3</v>
      </c>
      <c r="Z2008" s="5">
        <f t="shared" si="9"/>
        <v>45033</v>
      </c>
    </row>
    <row r="2009">
      <c r="A2009" s="1" t="s">
        <v>2046</v>
      </c>
      <c r="B2009" s="1" t="s">
        <v>55</v>
      </c>
      <c r="C2009" s="1">
        <v>2.0</v>
      </c>
      <c r="D2009" s="1">
        <v>3.0</v>
      </c>
      <c r="E2009" s="1">
        <v>6.0</v>
      </c>
      <c r="F2009" s="1" t="s">
        <v>28</v>
      </c>
      <c r="H2009" s="2">
        <v>45087.0</v>
      </c>
      <c r="J2009" s="3">
        <f t="shared" si="2"/>
        <v>2</v>
      </c>
      <c r="K2009" s="4">
        <f t="shared" si="3"/>
        <v>3</v>
      </c>
      <c r="L2009" s="4">
        <f t="shared" si="4"/>
        <v>6</v>
      </c>
      <c r="S2009" s="1" t="s">
        <v>2046</v>
      </c>
      <c r="T2009" s="4" t="str">
        <f t="shared" si="5"/>
        <v>Juice</v>
      </c>
      <c r="U2009" s="4" t="str">
        <f t="shared" si="6"/>
        <v>UNKNOWN</v>
      </c>
      <c r="V2009" s="4" t="str">
        <f t="shared" si="7"/>
        <v>Cash</v>
      </c>
      <c r="W2009" s="4">
        <f t="shared" ref="W2009:Y2009" si="2016">IF(OR(J2009 = "ERROR", J2009 = ""), "UNKNOWN", J2009)</f>
        <v>2</v>
      </c>
      <c r="X2009" s="4">
        <f t="shared" si="2016"/>
        <v>3</v>
      </c>
      <c r="Y2009" s="4">
        <f t="shared" si="2016"/>
        <v>6</v>
      </c>
      <c r="Z2009" s="5">
        <f t="shared" si="9"/>
        <v>45087</v>
      </c>
    </row>
    <row r="2010">
      <c r="A2010" s="1" t="s">
        <v>2047</v>
      </c>
      <c r="B2010" s="1" t="s">
        <v>36</v>
      </c>
      <c r="C2010" s="1">
        <v>3.0</v>
      </c>
      <c r="D2010" s="1" t="s">
        <v>25</v>
      </c>
      <c r="E2010" s="1">
        <v>15.0</v>
      </c>
      <c r="F2010" s="1" t="s">
        <v>28</v>
      </c>
      <c r="H2010" s="2">
        <v>45063.0</v>
      </c>
      <c r="J2010" s="3">
        <f t="shared" si="2"/>
        <v>3</v>
      </c>
      <c r="K2010" s="4">
        <f t="shared" si="3"/>
        <v>5</v>
      </c>
      <c r="L2010" s="4">
        <f t="shared" si="4"/>
        <v>15</v>
      </c>
      <c r="S2010" s="1" t="s">
        <v>2047</v>
      </c>
      <c r="T2010" s="4" t="str">
        <f t="shared" si="5"/>
        <v>Salad</v>
      </c>
      <c r="U2010" s="4" t="str">
        <f t="shared" si="6"/>
        <v>UNKNOWN</v>
      </c>
      <c r="V2010" s="4" t="str">
        <f t="shared" si="7"/>
        <v>Cash</v>
      </c>
      <c r="W2010" s="4">
        <f t="shared" ref="W2010:Y2010" si="2017">IF(OR(J2010 = "ERROR", J2010 = ""), "UNKNOWN", J2010)</f>
        <v>3</v>
      </c>
      <c r="X2010" s="4">
        <f t="shared" si="2017"/>
        <v>5</v>
      </c>
      <c r="Y2010" s="4">
        <f t="shared" si="2017"/>
        <v>15</v>
      </c>
      <c r="Z2010" s="5">
        <f t="shared" si="9"/>
        <v>45063</v>
      </c>
    </row>
    <row r="2011">
      <c r="A2011" s="1" t="s">
        <v>2048</v>
      </c>
      <c r="B2011" s="1" t="s">
        <v>81</v>
      </c>
      <c r="C2011" s="1">
        <v>5.0</v>
      </c>
      <c r="D2011" s="1" t="s">
        <v>30</v>
      </c>
      <c r="E2011" s="1">
        <v>7.5</v>
      </c>
      <c r="F2011" s="1" t="s">
        <v>25</v>
      </c>
      <c r="G2011" s="1" t="s">
        <v>30</v>
      </c>
      <c r="H2011" s="6">
        <v>45256.0</v>
      </c>
      <c r="J2011" s="3">
        <f t="shared" si="2"/>
        <v>5</v>
      </c>
      <c r="K2011" s="4">
        <f t="shared" si="3"/>
        <v>1.5</v>
      </c>
      <c r="L2011" s="4">
        <f t="shared" si="4"/>
        <v>7.5</v>
      </c>
      <c r="S2011" s="1" t="s">
        <v>2048</v>
      </c>
      <c r="T2011" s="4" t="str">
        <f t="shared" si="5"/>
        <v>Tea</v>
      </c>
      <c r="U2011" s="4" t="str">
        <f t="shared" si="6"/>
        <v>UNKNOWN</v>
      </c>
      <c r="V2011" s="4" t="str">
        <f t="shared" si="7"/>
        <v>UNKNOWN</v>
      </c>
      <c r="W2011" s="4">
        <f t="shared" ref="W2011:Y2011" si="2018">IF(OR(J2011 = "ERROR", J2011 = ""), "UNKNOWN", J2011)</f>
        <v>5</v>
      </c>
      <c r="X2011" s="4">
        <f t="shared" si="2018"/>
        <v>1.5</v>
      </c>
      <c r="Y2011" s="4">
        <f t="shared" si="2018"/>
        <v>7.5</v>
      </c>
      <c r="Z2011" s="7">
        <f t="shared" si="9"/>
        <v>45256</v>
      </c>
    </row>
    <row r="2012">
      <c r="A2012" s="1" t="s">
        <v>2049</v>
      </c>
      <c r="B2012" s="1" t="s">
        <v>27</v>
      </c>
      <c r="C2012" s="1">
        <v>5.0</v>
      </c>
      <c r="D2012" s="1">
        <v>3.0</v>
      </c>
      <c r="E2012" s="1">
        <v>15.0</v>
      </c>
      <c r="F2012" s="1" t="s">
        <v>39</v>
      </c>
      <c r="G2012" s="1" t="s">
        <v>24</v>
      </c>
      <c r="H2012" s="2">
        <v>45165.0</v>
      </c>
      <c r="J2012" s="3">
        <f t="shared" si="2"/>
        <v>5</v>
      </c>
      <c r="K2012" s="4">
        <f t="shared" si="3"/>
        <v>3</v>
      </c>
      <c r="L2012" s="4">
        <f t="shared" si="4"/>
        <v>15</v>
      </c>
      <c r="S2012" s="1" t="s">
        <v>2049</v>
      </c>
      <c r="T2012" s="4" t="str">
        <f t="shared" si="5"/>
        <v>Cake</v>
      </c>
      <c r="U2012" s="4" t="str">
        <f t="shared" si="6"/>
        <v>Takeaway</v>
      </c>
      <c r="V2012" s="4" t="str">
        <f t="shared" si="7"/>
        <v>Digital Wallet</v>
      </c>
      <c r="W2012" s="4">
        <f t="shared" ref="W2012:Y2012" si="2019">IF(OR(J2012 = "ERROR", J2012 = ""), "UNKNOWN", J2012)</f>
        <v>5</v>
      </c>
      <c r="X2012" s="4">
        <f t="shared" si="2019"/>
        <v>3</v>
      </c>
      <c r="Y2012" s="4">
        <f t="shared" si="2019"/>
        <v>15</v>
      </c>
      <c r="Z2012" s="5">
        <f t="shared" si="9"/>
        <v>45165</v>
      </c>
    </row>
    <row r="2013">
      <c r="A2013" s="1" t="s">
        <v>2050</v>
      </c>
      <c r="B2013" s="1" t="s">
        <v>32</v>
      </c>
      <c r="C2013" s="1">
        <v>1.0</v>
      </c>
      <c r="D2013" s="1">
        <v>1.0</v>
      </c>
      <c r="E2013" s="1">
        <v>1.0</v>
      </c>
      <c r="G2013" s="1" t="s">
        <v>29</v>
      </c>
      <c r="H2013" s="6">
        <v>45212.0</v>
      </c>
      <c r="J2013" s="3">
        <f t="shared" si="2"/>
        <v>1</v>
      </c>
      <c r="K2013" s="4">
        <f t="shared" si="3"/>
        <v>1</v>
      </c>
      <c r="L2013" s="4">
        <f t="shared" si="4"/>
        <v>1</v>
      </c>
      <c r="S2013" s="1" t="s">
        <v>2050</v>
      </c>
      <c r="T2013" s="4" t="str">
        <f t="shared" si="5"/>
        <v>Cookie</v>
      </c>
      <c r="U2013" s="4" t="str">
        <f t="shared" si="6"/>
        <v>In-store</v>
      </c>
      <c r="V2013" s="4" t="str">
        <f t="shared" si="7"/>
        <v>UNKNOWN</v>
      </c>
      <c r="W2013" s="4">
        <f t="shared" ref="W2013:Y2013" si="2020">IF(OR(J2013 = "ERROR", J2013 = ""), "UNKNOWN", J2013)</f>
        <v>1</v>
      </c>
      <c r="X2013" s="4">
        <f t="shared" si="2020"/>
        <v>1</v>
      </c>
      <c r="Y2013" s="4">
        <f t="shared" si="2020"/>
        <v>1</v>
      </c>
      <c r="Z2013" s="7">
        <f t="shared" si="9"/>
        <v>45212</v>
      </c>
    </row>
    <row r="2014">
      <c r="A2014" s="1" t="s">
        <v>2051</v>
      </c>
      <c r="B2014" s="1" t="s">
        <v>44</v>
      </c>
      <c r="C2014" s="1">
        <v>1.0</v>
      </c>
      <c r="D2014" s="1">
        <v>4.0</v>
      </c>
      <c r="E2014" s="1">
        <v>4.0</v>
      </c>
      <c r="F2014" s="1" t="s">
        <v>28</v>
      </c>
      <c r="G2014" s="1" t="s">
        <v>29</v>
      </c>
      <c r="H2014" s="2">
        <v>45151.0</v>
      </c>
      <c r="J2014" s="3">
        <f t="shared" si="2"/>
        <v>1</v>
      </c>
      <c r="K2014" s="4">
        <f t="shared" si="3"/>
        <v>4</v>
      </c>
      <c r="L2014" s="4">
        <f t="shared" si="4"/>
        <v>4</v>
      </c>
      <c r="S2014" s="1" t="s">
        <v>2051</v>
      </c>
      <c r="T2014" s="4" t="str">
        <f t="shared" si="5"/>
        <v>Sandwich</v>
      </c>
      <c r="U2014" s="4" t="str">
        <f t="shared" si="6"/>
        <v>In-store</v>
      </c>
      <c r="V2014" s="4" t="str">
        <f t="shared" si="7"/>
        <v>Cash</v>
      </c>
      <c r="W2014" s="4">
        <f t="shared" ref="W2014:Y2014" si="2021">IF(OR(J2014 = "ERROR", J2014 = ""), "UNKNOWN", J2014)</f>
        <v>1</v>
      </c>
      <c r="X2014" s="4">
        <f t="shared" si="2021"/>
        <v>4</v>
      </c>
      <c r="Y2014" s="4">
        <f t="shared" si="2021"/>
        <v>4</v>
      </c>
      <c r="Z2014" s="5">
        <f t="shared" si="9"/>
        <v>45151</v>
      </c>
    </row>
    <row r="2015">
      <c r="A2015" s="1" t="s">
        <v>2052</v>
      </c>
      <c r="B2015" s="1" t="s">
        <v>41</v>
      </c>
      <c r="C2015" s="1">
        <v>3.0</v>
      </c>
      <c r="D2015" s="1">
        <v>4.0</v>
      </c>
      <c r="E2015" s="1">
        <v>12.0</v>
      </c>
      <c r="F2015" s="1" t="s">
        <v>39</v>
      </c>
      <c r="G2015" s="1" t="s">
        <v>30</v>
      </c>
      <c r="H2015" s="2">
        <v>45101.0</v>
      </c>
      <c r="J2015" s="3">
        <f t="shared" si="2"/>
        <v>3</v>
      </c>
      <c r="K2015" s="4">
        <f t="shared" si="3"/>
        <v>4</v>
      </c>
      <c r="L2015" s="4">
        <f t="shared" si="4"/>
        <v>12</v>
      </c>
      <c r="S2015" s="1" t="s">
        <v>2052</v>
      </c>
      <c r="T2015" s="4" t="str">
        <f t="shared" si="5"/>
        <v>Smoothie</v>
      </c>
      <c r="U2015" s="4" t="str">
        <f t="shared" si="6"/>
        <v>UNKNOWN</v>
      </c>
      <c r="V2015" s="4" t="str">
        <f t="shared" si="7"/>
        <v>Digital Wallet</v>
      </c>
      <c r="W2015" s="4">
        <f t="shared" ref="W2015:Y2015" si="2022">IF(OR(J2015 = "ERROR", J2015 = ""), "UNKNOWN", J2015)</f>
        <v>3</v>
      </c>
      <c r="X2015" s="4">
        <f t="shared" si="2022"/>
        <v>4</v>
      </c>
      <c r="Y2015" s="4">
        <f t="shared" si="2022"/>
        <v>12</v>
      </c>
      <c r="Z2015" s="5">
        <f t="shared" si="9"/>
        <v>45101</v>
      </c>
    </row>
    <row r="2016">
      <c r="A2016" s="1" t="s">
        <v>2053</v>
      </c>
      <c r="B2016" s="1" t="s">
        <v>32</v>
      </c>
      <c r="C2016" s="1">
        <v>3.0</v>
      </c>
      <c r="D2016" s="1">
        <v>1.0</v>
      </c>
      <c r="E2016" s="1">
        <v>3.0</v>
      </c>
      <c r="G2016" s="1" t="s">
        <v>29</v>
      </c>
      <c r="H2016" s="2">
        <v>45088.0</v>
      </c>
      <c r="J2016" s="3">
        <f t="shared" si="2"/>
        <v>3</v>
      </c>
      <c r="K2016" s="4">
        <f t="shared" si="3"/>
        <v>1</v>
      </c>
      <c r="L2016" s="4">
        <f t="shared" si="4"/>
        <v>3</v>
      </c>
      <c r="S2016" s="1" t="s">
        <v>2053</v>
      </c>
      <c r="T2016" s="4" t="str">
        <f t="shared" si="5"/>
        <v>Cookie</v>
      </c>
      <c r="U2016" s="4" t="str">
        <f t="shared" si="6"/>
        <v>In-store</v>
      </c>
      <c r="V2016" s="4" t="str">
        <f t="shared" si="7"/>
        <v>UNKNOWN</v>
      </c>
      <c r="W2016" s="4">
        <f t="shared" ref="W2016:Y2016" si="2023">IF(OR(J2016 = "ERROR", J2016 = ""), "UNKNOWN", J2016)</f>
        <v>3</v>
      </c>
      <c r="X2016" s="4">
        <f t="shared" si="2023"/>
        <v>1</v>
      </c>
      <c r="Y2016" s="4">
        <f t="shared" si="2023"/>
        <v>3</v>
      </c>
      <c r="Z2016" s="5">
        <f t="shared" si="9"/>
        <v>45088</v>
      </c>
    </row>
    <row r="2017">
      <c r="A2017" s="1" t="s">
        <v>2054</v>
      </c>
      <c r="C2017" s="1" t="s">
        <v>25</v>
      </c>
      <c r="D2017" s="1">
        <v>2.0</v>
      </c>
      <c r="E2017" s="1">
        <v>2.0</v>
      </c>
      <c r="F2017" s="1" t="s">
        <v>39</v>
      </c>
      <c r="G2017" s="1" t="s">
        <v>24</v>
      </c>
      <c r="H2017" s="2">
        <v>45021.0</v>
      </c>
      <c r="J2017" s="3">
        <f t="shared" si="2"/>
        <v>1</v>
      </c>
      <c r="K2017" s="4">
        <f t="shared" si="3"/>
        <v>2</v>
      </c>
      <c r="L2017" s="4">
        <f t="shared" si="4"/>
        <v>2</v>
      </c>
      <c r="S2017" s="1" t="s">
        <v>2054</v>
      </c>
      <c r="T2017" s="4" t="str">
        <f t="shared" si="5"/>
        <v>UNKNOWN</v>
      </c>
      <c r="U2017" s="4" t="str">
        <f t="shared" si="6"/>
        <v>Takeaway</v>
      </c>
      <c r="V2017" s="4" t="str">
        <f t="shared" si="7"/>
        <v>Digital Wallet</v>
      </c>
      <c r="W2017" s="4">
        <f t="shared" ref="W2017:Y2017" si="2024">IF(OR(J2017 = "ERROR", J2017 = ""), "UNKNOWN", J2017)</f>
        <v>1</v>
      </c>
      <c r="X2017" s="4">
        <f t="shared" si="2024"/>
        <v>2</v>
      </c>
      <c r="Y2017" s="4">
        <f t="shared" si="2024"/>
        <v>2</v>
      </c>
      <c r="Z2017" s="5">
        <f t="shared" si="9"/>
        <v>45021</v>
      </c>
    </row>
    <row r="2018">
      <c r="A2018" s="1" t="s">
        <v>2055</v>
      </c>
      <c r="B2018" s="1" t="s">
        <v>30</v>
      </c>
      <c r="C2018" s="1">
        <v>5.0</v>
      </c>
      <c r="D2018" s="1">
        <v>4.0</v>
      </c>
      <c r="E2018" s="1">
        <v>20.0</v>
      </c>
      <c r="F2018" s="1" t="s">
        <v>39</v>
      </c>
      <c r="G2018" s="1" t="s">
        <v>25</v>
      </c>
      <c r="H2018" s="6">
        <v>45251.0</v>
      </c>
      <c r="J2018" s="3">
        <f t="shared" si="2"/>
        <v>5</v>
      </c>
      <c r="K2018" s="4">
        <f t="shared" si="3"/>
        <v>4</v>
      </c>
      <c r="L2018" s="4">
        <f t="shared" si="4"/>
        <v>20</v>
      </c>
      <c r="S2018" s="1" t="s">
        <v>2055</v>
      </c>
      <c r="T2018" s="4" t="str">
        <f t="shared" si="5"/>
        <v>UNKNOWN</v>
      </c>
      <c r="U2018" s="4" t="str">
        <f t="shared" si="6"/>
        <v>UNKNOWN</v>
      </c>
      <c r="V2018" s="4" t="str">
        <f t="shared" si="7"/>
        <v>Digital Wallet</v>
      </c>
      <c r="W2018" s="4">
        <f t="shared" ref="W2018:Y2018" si="2025">IF(OR(J2018 = "ERROR", J2018 = ""), "UNKNOWN", J2018)</f>
        <v>5</v>
      </c>
      <c r="X2018" s="4">
        <f t="shared" si="2025"/>
        <v>4</v>
      </c>
      <c r="Y2018" s="4">
        <f t="shared" si="2025"/>
        <v>20</v>
      </c>
      <c r="Z2018" s="7">
        <f t="shared" si="9"/>
        <v>45251</v>
      </c>
    </row>
    <row r="2019">
      <c r="A2019" s="1" t="s">
        <v>2056</v>
      </c>
      <c r="B2019" s="1" t="s">
        <v>36</v>
      </c>
      <c r="C2019" s="1">
        <v>5.0</v>
      </c>
      <c r="D2019" s="1">
        <v>5.0</v>
      </c>
      <c r="E2019" s="1">
        <v>25.0</v>
      </c>
      <c r="F2019" s="1" t="s">
        <v>39</v>
      </c>
      <c r="H2019" s="2">
        <v>45108.0</v>
      </c>
      <c r="J2019" s="3">
        <f t="shared" si="2"/>
        <v>5</v>
      </c>
      <c r="K2019" s="4">
        <f t="shared" si="3"/>
        <v>5</v>
      </c>
      <c r="L2019" s="4">
        <f t="shared" si="4"/>
        <v>25</v>
      </c>
      <c r="S2019" s="1" t="s">
        <v>2056</v>
      </c>
      <c r="T2019" s="4" t="str">
        <f t="shared" si="5"/>
        <v>Salad</v>
      </c>
      <c r="U2019" s="4" t="str">
        <f t="shared" si="6"/>
        <v>UNKNOWN</v>
      </c>
      <c r="V2019" s="4" t="str">
        <f t="shared" si="7"/>
        <v>Digital Wallet</v>
      </c>
      <c r="W2019" s="4">
        <f t="shared" ref="W2019:Y2019" si="2026">IF(OR(J2019 = "ERROR", J2019 = ""), "UNKNOWN", J2019)</f>
        <v>5</v>
      </c>
      <c r="X2019" s="4">
        <f t="shared" si="2026"/>
        <v>5</v>
      </c>
      <c r="Y2019" s="4">
        <f t="shared" si="2026"/>
        <v>25</v>
      </c>
      <c r="Z2019" s="5">
        <f t="shared" si="9"/>
        <v>45108</v>
      </c>
    </row>
    <row r="2020">
      <c r="A2020" s="1" t="s">
        <v>2057</v>
      </c>
      <c r="B2020" s="1" t="s">
        <v>41</v>
      </c>
      <c r="C2020" s="1">
        <v>3.0</v>
      </c>
      <c r="D2020" s="1">
        <v>4.0</v>
      </c>
      <c r="E2020" s="1">
        <v>12.0</v>
      </c>
      <c r="F2020" s="1" t="s">
        <v>39</v>
      </c>
      <c r="G2020" s="1" t="s">
        <v>29</v>
      </c>
      <c r="H2020" s="6">
        <v>45253.0</v>
      </c>
      <c r="J2020" s="3">
        <f t="shared" si="2"/>
        <v>3</v>
      </c>
      <c r="K2020" s="4">
        <f t="shared" si="3"/>
        <v>4</v>
      </c>
      <c r="L2020" s="4">
        <f t="shared" si="4"/>
        <v>12</v>
      </c>
      <c r="S2020" s="1" t="s">
        <v>2057</v>
      </c>
      <c r="T2020" s="4" t="str">
        <f t="shared" si="5"/>
        <v>Smoothie</v>
      </c>
      <c r="U2020" s="4" t="str">
        <f t="shared" si="6"/>
        <v>In-store</v>
      </c>
      <c r="V2020" s="4" t="str">
        <f t="shared" si="7"/>
        <v>Digital Wallet</v>
      </c>
      <c r="W2020" s="4">
        <f t="shared" ref="W2020:Y2020" si="2027">IF(OR(J2020 = "ERROR", J2020 = ""), "UNKNOWN", J2020)</f>
        <v>3</v>
      </c>
      <c r="X2020" s="4">
        <f t="shared" si="2027"/>
        <v>4</v>
      </c>
      <c r="Y2020" s="4">
        <f t="shared" si="2027"/>
        <v>12</v>
      </c>
      <c r="Z2020" s="7">
        <f t="shared" si="9"/>
        <v>45253</v>
      </c>
    </row>
    <row r="2021">
      <c r="A2021" s="1" t="s">
        <v>2058</v>
      </c>
      <c r="B2021" s="1" t="s">
        <v>36</v>
      </c>
      <c r="C2021" s="1">
        <v>3.0</v>
      </c>
      <c r="D2021" s="1">
        <v>5.0</v>
      </c>
      <c r="E2021" s="1">
        <v>15.0</v>
      </c>
      <c r="F2021" s="1" t="s">
        <v>23</v>
      </c>
      <c r="G2021" s="1" t="s">
        <v>24</v>
      </c>
      <c r="H2021" s="2">
        <v>44944.0</v>
      </c>
      <c r="J2021" s="3">
        <f t="shared" si="2"/>
        <v>3</v>
      </c>
      <c r="K2021" s="4">
        <f t="shared" si="3"/>
        <v>5</v>
      </c>
      <c r="L2021" s="4">
        <f t="shared" si="4"/>
        <v>15</v>
      </c>
      <c r="S2021" s="1" t="s">
        <v>2058</v>
      </c>
      <c r="T2021" s="4" t="str">
        <f t="shared" si="5"/>
        <v>Salad</v>
      </c>
      <c r="U2021" s="4" t="str">
        <f t="shared" si="6"/>
        <v>Takeaway</v>
      </c>
      <c r="V2021" s="4" t="str">
        <f t="shared" si="7"/>
        <v>Credit Card</v>
      </c>
      <c r="W2021" s="4">
        <f t="shared" ref="W2021:Y2021" si="2028">IF(OR(J2021 = "ERROR", J2021 = ""), "UNKNOWN", J2021)</f>
        <v>3</v>
      </c>
      <c r="X2021" s="4">
        <f t="shared" si="2028"/>
        <v>5</v>
      </c>
      <c r="Y2021" s="4">
        <f t="shared" si="2028"/>
        <v>15</v>
      </c>
      <c r="Z2021" s="5">
        <f t="shared" si="9"/>
        <v>44944</v>
      </c>
    </row>
    <row r="2022">
      <c r="A2022" s="1" t="s">
        <v>2059</v>
      </c>
      <c r="B2022" s="1" t="s">
        <v>22</v>
      </c>
      <c r="C2022" s="1">
        <v>1.0</v>
      </c>
      <c r="D2022" s="1">
        <v>2.0</v>
      </c>
      <c r="E2022" s="1">
        <v>2.0</v>
      </c>
      <c r="F2022" s="1" t="s">
        <v>39</v>
      </c>
      <c r="H2022" s="2">
        <v>45178.0</v>
      </c>
      <c r="J2022" s="3">
        <f t="shared" si="2"/>
        <v>1</v>
      </c>
      <c r="K2022" s="4">
        <f t="shared" si="3"/>
        <v>2</v>
      </c>
      <c r="L2022" s="4">
        <f t="shared" si="4"/>
        <v>2</v>
      </c>
      <c r="S2022" s="1" t="s">
        <v>2059</v>
      </c>
      <c r="T2022" s="4" t="str">
        <f t="shared" si="5"/>
        <v>Coffee</v>
      </c>
      <c r="U2022" s="4" t="str">
        <f t="shared" si="6"/>
        <v>UNKNOWN</v>
      </c>
      <c r="V2022" s="4" t="str">
        <f t="shared" si="7"/>
        <v>Digital Wallet</v>
      </c>
      <c r="W2022" s="4">
        <f t="shared" ref="W2022:Y2022" si="2029">IF(OR(J2022 = "ERROR", J2022 = ""), "UNKNOWN", J2022)</f>
        <v>1</v>
      </c>
      <c r="X2022" s="4">
        <f t="shared" si="2029"/>
        <v>2</v>
      </c>
      <c r="Y2022" s="4">
        <f t="shared" si="2029"/>
        <v>2</v>
      </c>
      <c r="Z2022" s="5">
        <f t="shared" si="9"/>
        <v>45178</v>
      </c>
    </row>
    <row r="2023">
      <c r="A2023" s="1" t="s">
        <v>2060</v>
      </c>
      <c r="B2023" s="1" t="s">
        <v>32</v>
      </c>
      <c r="C2023" s="1">
        <v>4.0</v>
      </c>
      <c r="D2023" s="1">
        <v>1.0</v>
      </c>
      <c r="E2023" s="1">
        <v>4.0</v>
      </c>
      <c r="G2023" s="1" t="s">
        <v>24</v>
      </c>
      <c r="H2023" s="2">
        <v>45043.0</v>
      </c>
      <c r="J2023" s="3">
        <f t="shared" si="2"/>
        <v>4</v>
      </c>
      <c r="K2023" s="4">
        <f t="shared" si="3"/>
        <v>1</v>
      </c>
      <c r="L2023" s="4">
        <f t="shared" si="4"/>
        <v>4</v>
      </c>
      <c r="S2023" s="1" t="s">
        <v>2060</v>
      </c>
      <c r="T2023" s="4" t="str">
        <f t="shared" si="5"/>
        <v>Cookie</v>
      </c>
      <c r="U2023" s="4" t="str">
        <f t="shared" si="6"/>
        <v>Takeaway</v>
      </c>
      <c r="V2023" s="4" t="str">
        <f t="shared" si="7"/>
        <v>UNKNOWN</v>
      </c>
      <c r="W2023" s="4">
        <f t="shared" ref="W2023:Y2023" si="2030">IF(OR(J2023 = "ERROR", J2023 = ""), "UNKNOWN", J2023)</f>
        <v>4</v>
      </c>
      <c r="X2023" s="4">
        <f t="shared" si="2030"/>
        <v>1</v>
      </c>
      <c r="Y2023" s="4">
        <f t="shared" si="2030"/>
        <v>4</v>
      </c>
      <c r="Z2023" s="5">
        <f t="shared" si="9"/>
        <v>45043</v>
      </c>
    </row>
    <row r="2024">
      <c r="A2024" s="1" t="s">
        <v>2061</v>
      </c>
      <c r="B2024" s="1" t="s">
        <v>81</v>
      </c>
      <c r="C2024" s="1">
        <v>3.0</v>
      </c>
      <c r="D2024" s="1">
        <v>1.5</v>
      </c>
      <c r="E2024" s="1">
        <v>4.5</v>
      </c>
      <c r="F2024" s="1" t="s">
        <v>23</v>
      </c>
      <c r="G2024" s="1" t="s">
        <v>29</v>
      </c>
      <c r="H2024" s="6">
        <v>45286.0</v>
      </c>
      <c r="J2024" s="3">
        <f t="shared" si="2"/>
        <v>3</v>
      </c>
      <c r="K2024" s="4">
        <f t="shared" si="3"/>
        <v>1.5</v>
      </c>
      <c r="L2024" s="4">
        <f t="shared" si="4"/>
        <v>4.5</v>
      </c>
      <c r="S2024" s="1" t="s">
        <v>2061</v>
      </c>
      <c r="T2024" s="4" t="str">
        <f t="shared" si="5"/>
        <v>Tea</v>
      </c>
      <c r="U2024" s="4" t="str">
        <f t="shared" si="6"/>
        <v>In-store</v>
      </c>
      <c r="V2024" s="4" t="str">
        <f t="shared" si="7"/>
        <v>Credit Card</v>
      </c>
      <c r="W2024" s="4">
        <f t="shared" ref="W2024:Y2024" si="2031">IF(OR(J2024 = "ERROR", J2024 = ""), "UNKNOWN", J2024)</f>
        <v>3</v>
      </c>
      <c r="X2024" s="4">
        <f t="shared" si="2031"/>
        <v>1.5</v>
      </c>
      <c r="Y2024" s="4">
        <f t="shared" si="2031"/>
        <v>4.5</v>
      </c>
      <c r="Z2024" s="7">
        <f t="shared" si="9"/>
        <v>45286</v>
      </c>
    </row>
    <row r="2025">
      <c r="A2025" s="1" t="s">
        <v>2062</v>
      </c>
      <c r="B2025" s="1" t="s">
        <v>55</v>
      </c>
      <c r="C2025" s="1">
        <v>4.0</v>
      </c>
      <c r="D2025" s="1">
        <v>3.0</v>
      </c>
      <c r="E2025" s="1">
        <v>12.0</v>
      </c>
      <c r="F2025" s="1" t="s">
        <v>39</v>
      </c>
      <c r="G2025" s="1" t="s">
        <v>29</v>
      </c>
      <c r="H2025" s="2">
        <v>44985.0</v>
      </c>
      <c r="J2025" s="3">
        <f t="shared" si="2"/>
        <v>4</v>
      </c>
      <c r="K2025" s="4">
        <f t="shared" si="3"/>
        <v>3</v>
      </c>
      <c r="L2025" s="4">
        <f t="shared" si="4"/>
        <v>12</v>
      </c>
      <c r="S2025" s="1" t="s">
        <v>2062</v>
      </c>
      <c r="T2025" s="4" t="str">
        <f t="shared" si="5"/>
        <v>Juice</v>
      </c>
      <c r="U2025" s="4" t="str">
        <f t="shared" si="6"/>
        <v>In-store</v>
      </c>
      <c r="V2025" s="4" t="str">
        <f t="shared" si="7"/>
        <v>Digital Wallet</v>
      </c>
      <c r="W2025" s="4">
        <f t="shared" ref="W2025:Y2025" si="2032">IF(OR(J2025 = "ERROR", J2025 = ""), "UNKNOWN", J2025)</f>
        <v>4</v>
      </c>
      <c r="X2025" s="4">
        <f t="shared" si="2032"/>
        <v>3</v>
      </c>
      <c r="Y2025" s="4">
        <f t="shared" si="2032"/>
        <v>12</v>
      </c>
      <c r="Z2025" s="5">
        <f t="shared" si="9"/>
        <v>44985</v>
      </c>
    </row>
    <row r="2026">
      <c r="A2026" s="1" t="s">
        <v>2063</v>
      </c>
      <c r="B2026" s="1" t="s">
        <v>22</v>
      </c>
      <c r="C2026" s="1">
        <v>1.0</v>
      </c>
      <c r="D2026" s="1">
        <v>2.0</v>
      </c>
      <c r="E2026" s="1">
        <v>2.0</v>
      </c>
      <c r="F2026" s="1" t="s">
        <v>23</v>
      </c>
      <c r="G2026" s="1" t="s">
        <v>29</v>
      </c>
      <c r="J2026" s="3">
        <f t="shared" si="2"/>
        <v>1</v>
      </c>
      <c r="K2026" s="4">
        <f t="shared" si="3"/>
        <v>2</v>
      </c>
      <c r="L2026" s="4">
        <f t="shared" si="4"/>
        <v>2</v>
      </c>
      <c r="S2026" s="1" t="s">
        <v>2063</v>
      </c>
      <c r="T2026" s="4" t="str">
        <f t="shared" si="5"/>
        <v>Coffee</v>
      </c>
      <c r="U2026" s="4" t="str">
        <f t="shared" si="6"/>
        <v>In-store</v>
      </c>
      <c r="V2026" s="4" t="str">
        <f t="shared" si="7"/>
        <v>Credit Card</v>
      </c>
      <c r="W2026" s="4">
        <f t="shared" ref="W2026:Y2026" si="2033">IF(OR(J2026 = "ERROR", J2026 = ""), "UNKNOWN", J2026)</f>
        <v>1</v>
      </c>
      <c r="X2026" s="4">
        <f t="shared" si="2033"/>
        <v>2</v>
      </c>
      <c r="Y2026" s="4">
        <f t="shared" si="2033"/>
        <v>2</v>
      </c>
      <c r="Z2026" s="4" t="str">
        <f t="shared" si="9"/>
        <v>UNKNOWN</v>
      </c>
    </row>
    <row r="2027">
      <c r="A2027" s="1" t="s">
        <v>2064</v>
      </c>
      <c r="B2027" s="1" t="s">
        <v>44</v>
      </c>
      <c r="C2027" s="1">
        <v>3.0</v>
      </c>
      <c r="D2027" s="1">
        <v>4.0</v>
      </c>
      <c r="E2027" s="1">
        <v>12.0</v>
      </c>
      <c r="F2027" s="1" t="s">
        <v>28</v>
      </c>
      <c r="G2027" s="1" t="s">
        <v>24</v>
      </c>
      <c r="H2027" s="2">
        <v>45165.0</v>
      </c>
      <c r="J2027" s="3">
        <f t="shared" si="2"/>
        <v>3</v>
      </c>
      <c r="K2027" s="4">
        <f t="shared" si="3"/>
        <v>4</v>
      </c>
      <c r="L2027" s="4">
        <f t="shared" si="4"/>
        <v>12</v>
      </c>
      <c r="S2027" s="1" t="s">
        <v>2064</v>
      </c>
      <c r="T2027" s="4" t="str">
        <f t="shared" si="5"/>
        <v>Sandwich</v>
      </c>
      <c r="U2027" s="4" t="str">
        <f t="shared" si="6"/>
        <v>Takeaway</v>
      </c>
      <c r="V2027" s="4" t="str">
        <f t="shared" si="7"/>
        <v>Cash</v>
      </c>
      <c r="W2027" s="4">
        <f t="shared" ref="W2027:Y2027" si="2034">IF(OR(J2027 = "ERROR", J2027 = ""), "UNKNOWN", J2027)</f>
        <v>3</v>
      </c>
      <c r="X2027" s="4">
        <f t="shared" si="2034"/>
        <v>4</v>
      </c>
      <c r="Y2027" s="4">
        <f t="shared" si="2034"/>
        <v>12</v>
      </c>
      <c r="Z2027" s="5">
        <f t="shared" si="9"/>
        <v>45165</v>
      </c>
    </row>
    <row r="2028">
      <c r="A2028" s="1" t="s">
        <v>2065</v>
      </c>
      <c r="B2028" s="1" t="s">
        <v>44</v>
      </c>
      <c r="C2028" s="1">
        <v>5.0</v>
      </c>
      <c r="D2028" s="1">
        <v>4.0</v>
      </c>
      <c r="E2028" s="1">
        <v>20.0</v>
      </c>
      <c r="F2028" s="1" t="s">
        <v>39</v>
      </c>
      <c r="H2028" s="2">
        <v>45069.0</v>
      </c>
      <c r="J2028" s="3">
        <f t="shared" si="2"/>
        <v>5</v>
      </c>
      <c r="K2028" s="4">
        <f t="shared" si="3"/>
        <v>4</v>
      </c>
      <c r="L2028" s="4">
        <f t="shared" si="4"/>
        <v>20</v>
      </c>
      <c r="S2028" s="1" t="s">
        <v>2065</v>
      </c>
      <c r="T2028" s="4" t="str">
        <f t="shared" si="5"/>
        <v>Sandwich</v>
      </c>
      <c r="U2028" s="4" t="str">
        <f t="shared" si="6"/>
        <v>UNKNOWN</v>
      </c>
      <c r="V2028" s="4" t="str">
        <f t="shared" si="7"/>
        <v>Digital Wallet</v>
      </c>
      <c r="W2028" s="4">
        <f t="shared" ref="W2028:Y2028" si="2035">IF(OR(J2028 = "ERROR", J2028 = ""), "UNKNOWN", J2028)</f>
        <v>5</v>
      </c>
      <c r="X2028" s="4">
        <f t="shared" si="2035"/>
        <v>4</v>
      </c>
      <c r="Y2028" s="4">
        <f t="shared" si="2035"/>
        <v>20</v>
      </c>
      <c r="Z2028" s="5">
        <f t="shared" si="9"/>
        <v>45069</v>
      </c>
    </row>
    <row r="2029">
      <c r="A2029" s="1" t="s">
        <v>2066</v>
      </c>
      <c r="B2029" s="1" t="s">
        <v>22</v>
      </c>
      <c r="C2029" s="1">
        <v>3.0</v>
      </c>
      <c r="D2029" s="1">
        <v>2.0</v>
      </c>
      <c r="E2029" s="1">
        <v>6.0</v>
      </c>
      <c r="F2029" s="1" t="s">
        <v>28</v>
      </c>
      <c r="G2029" s="1" t="s">
        <v>29</v>
      </c>
      <c r="H2029" s="6">
        <v>45282.0</v>
      </c>
      <c r="J2029" s="3">
        <f t="shared" si="2"/>
        <v>3</v>
      </c>
      <c r="K2029" s="4">
        <f t="shared" si="3"/>
        <v>2</v>
      </c>
      <c r="L2029" s="4">
        <f t="shared" si="4"/>
        <v>6</v>
      </c>
      <c r="S2029" s="1" t="s">
        <v>2066</v>
      </c>
      <c r="T2029" s="4" t="str">
        <f t="shared" si="5"/>
        <v>Coffee</v>
      </c>
      <c r="U2029" s="4" t="str">
        <f t="shared" si="6"/>
        <v>In-store</v>
      </c>
      <c r="V2029" s="4" t="str">
        <f t="shared" si="7"/>
        <v>Cash</v>
      </c>
      <c r="W2029" s="4">
        <f t="shared" ref="W2029:Y2029" si="2036">IF(OR(J2029 = "ERROR", J2029 = ""), "UNKNOWN", J2029)</f>
        <v>3</v>
      </c>
      <c r="X2029" s="4">
        <f t="shared" si="2036"/>
        <v>2</v>
      </c>
      <c r="Y2029" s="4">
        <f t="shared" si="2036"/>
        <v>6</v>
      </c>
      <c r="Z2029" s="7">
        <f t="shared" si="9"/>
        <v>45282</v>
      </c>
    </row>
    <row r="2030">
      <c r="A2030" s="1" t="s">
        <v>2067</v>
      </c>
      <c r="B2030" s="1" t="s">
        <v>55</v>
      </c>
      <c r="C2030" s="1">
        <v>4.0</v>
      </c>
      <c r="D2030" s="1" t="s">
        <v>25</v>
      </c>
      <c r="E2030" s="1">
        <v>12.0</v>
      </c>
      <c r="G2030" s="1" t="s">
        <v>24</v>
      </c>
      <c r="H2030" s="6">
        <v>45229.0</v>
      </c>
      <c r="J2030" s="3">
        <f t="shared" si="2"/>
        <v>4</v>
      </c>
      <c r="K2030" s="4">
        <f t="shared" si="3"/>
        <v>3</v>
      </c>
      <c r="L2030" s="4">
        <f t="shared" si="4"/>
        <v>12</v>
      </c>
      <c r="S2030" s="1" t="s">
        <v>2067</v>
      </c>
      <c r="T2030" s="4" t="str">
        <f t="shared" si="5"/>
        <v>Juice</v>
      </c>
      <c r="U2030" s="4" t="str">
        <f t="shared" si="6"/>
        <v>Takeaway</v>
      </c>
      <c r="V2030" s="4" t="str">
        <f t="shared" si="7"/>
        <v>UNKNOWN</v>
      </c>
      <c r="W2030" s="4">
        <f t="shared" ref="W2030:Y2030" si="2037">IF(OR(J2030 = "ERROR", J2030 = ""), "UNKNOWN", J2030)</f>
        <v>4</v>
      </c>
      <c r="X2030" s="4">
        <f t="shared" si="2037"/>
        <v>3</v>
      </c>
      <c r="Y2030" s="4">
        <f t="shared" si="2037"/>
        <v>12</v>
      </c>
      <c r="Z2030" s="7">
        <f t="shared" si="9"/>
        <v>45229</v>
      </c>
    </row>
    <row r="2031">
      <c r="A2031" s="1" t="s">
        <v>2068</v>
      </c>
      <c r="B2031" s="1" t="s">
        <v>36</v>
      </c>
      <c r="C2031" s="1">
        <v>3.0</v>
      </c>
      <c r="D2031" s="1">
        <v>5.0</v>
      </c>
      <c r="E2031" s="1">
        <v>15.0</v>
      </c>
      <c r="F2031" s="1" t="s">
        <v>39</v>
      </c>
      <c r="J2031" s="3">
        <f t="shared" si="2"/>
        <v>3</v>
      </c>
      <c r="K2031" s="4">
        <f t="shared" si="3"/>
        <v>5</v>
      </c>
      <c r="L2031" s="4">
        <f t="shared" si="4"/>
        <v>15</v>
      </c>
      <c r="S2031" s="1" t="s">
        <v>2068</v>
      </c>
      <c r="T2031" s="4" t="str">
        <f t="shared" si="5"/>
        <v>Salad</v>
      </c>
      <c r="U2031" s="4" t="str">
        <f t="shared" si="6"/>
        <v>UNKNOWN</v>
      </c>
      <c r="V2031" s="4" t="str">
        <f t="shared" si="7"/>
        <v>Digital Wallet</v>
      </c>
      <c r="W2031" s="4">
        <f t="shared" ref="W2031:Y2031" si="2038">IF(OR(J2031 = "ERROR", J2031 = ""), "UNKNOWN", J2031)</f>
        <v>3</v>
      </c>
      <c r="X2031" s="4">
        <f t="shared" si="2038"/>
        <v>5</v>
      </c>
      <c r="Y2031" s="4">
        <f t="shared" si="2038"/>
        <v>15</v>
      </c>
      <c r="Z2031" s="4" t="str">
        <f t="shared" si="9"/>
        <v>UNKNOWN</v>
      </c>
    </row>
    <row r="2032">
      <c r="A2032" s="1" t="s">
        <v>2069</v>
      </c>
      <c r="B2032" s="1" t="s">
        <v>81</v>
      </c>
      <c r="C2032" s="1">
        <v>2.0</v>
      </c>
      <c r="D2032" s="1">
        <v>1.5</v>
      </c>
      <c r="E2032" s="1">
        <v>3.0</v>
      </c>
      <c r="G2032" s="1" t="s">
        <v>24</v>
      </c>
      <c r="H2032" s="6">
        <v>45218.0</v>
      </c>
      <c r="J2032" s="3">
        <f t="shared" si="2"/>
        <v>2</v>
      </c>
      <c r="K2032" s="4">
        <f t="shared" si="3"/>
        <v>1.5</v>
      </c>
      <c r="L2032" s="4">
        <f t="shared" si="4"/>
        <v>3</v>
      </c>
      <c r="S2032" s="1" t="s">
        <v>2069</v>
      </c>
      <c r="T2032" s="4" t="str">
        <f t="shared" si="5"/>
        <v>Tea</v>
      </c>
      <c r="U2032" s="4" t="str">
        <f t="shared" si="6"/>
        <v>Takeaway</v>
      </c>
      <c r="V2032" s="4" t="str">
        <f t="shared" si="7"/>
        <v>UNKNOWN</v>
      </c>
      <c r="W2032" s="4">
        <f t="shared" ref="W2032:Y2032" si="2039">IF(OR(J2032 = "ERROR", J2032 = ""), "UNKNOWN", J2032)</f>
        <v>2</v>
      </c>
      <c r="X2032" s="4">
        <f t="shared" si="2039"/>
        <v>1.5</v>
      </c>
      <c r="Y2032" s="4">
        <f t="shared" si="2039"/>
        <v>3</v>
      </c>
      <c r="Z2032" s="7">
        <f t="shared" si="9"/>
        <v>45218</v>
      </c>
    </row>
    <row r="2033">
      <c r="A2033" s="1" t="s">
        <v>2070</v>
      </c>
      <c r="B2033" s="1" t="s">
        <v>55</v>
      </c>
      <c r="C2033" s="1">
        <v>3.0</v>
      </c>
      <c r="D2033" s="1">
        <v>3.0</v>
      </c>
      <c r="E2033" s="1">
        <v>9.0</v>
      </c>
      <c r="F2033" s="1" t="s">
        <v>28</v>
      </c>
      <c r="G2033" s="1" t="s">
        <v>29</v>
      </c>
      <c r="H2033" s="1" t="s">
        <v>30</v>
      </c>
      <c r="J2033" s="3">
        <f t="shared" si="2"/>
        <v>3</v>
      </c>
      <c r="K2033" s="4">
        <f t="shared" si="3"/>
        <v>3</v>
      </c>
      <c r="L2033" s="4">
        <f t="shared" si="4"/>
        <v>9</v>
      </c>
      <c r="S2033" s="1" t="s">
        <v>2070</v>
      </c>
      <c r="T2033" s="4" t="str">
        <f t="shared" si="5"/>
        <v>Juice</v>
      </c>
      <c r="U2033" s="4" t="str">
        <f t="shared" si="6"/>
        <v>In-store</v>
      </c>
      <c r="V2033" s="4" t="str">
        <f t="shared" si="7"/>
        <v>Cash</v>
      </c>
      <c r="W2033" s="4">
        <f t="shared" ref="W2033:Y2033" si="2040">IF(OR(J2033 = "ERROR", J2033 = ""), "UNKNOWN", J2033)</f>
        <v>3</v>
      </c>
      <c r="X2033" s="4">
        <f t="shared" si="2040"/>
        <v>3</v>
      </c>
      <c r="Y2033" s="4">
        <f t="shared" si="2040"/>
        <v>9</v>
      </c>
      <c r="Z2033" s="4" t="str">
        <f t="shared" si="9"/>
        <v>UNKNOWN</v>
      </c>
    </row>
    <row r="2034">
      <c r="A2034" s="1" t="s">
        <v>2071</v>
      </c>
      <c r="B2034" s="1" t="s">
        <v>36</v>
      </c>
      <c r="C2034" s="1">
        <v>1.0</v>
      </c>
      <c r="D2034" s="1">
        <v>5.0</v>
      </c>
      <c r="E2034" s="1">
        <v>5.0</v>
      </c>
      <c r="F2034" s="1" t="s">
        <v>23</v>
      </c>
      <c r="G2034" s="1" t="s">
        <v>29</v>
      </c>
      <c r="H2034" s="2">
        <v>45188.0</v>
      </c>
      <c r="J2034" s="3">
        <f t="shared" si="2"/>
        <v>1</v>
      </c>
      <c r="K2034" s="4">
        <f t="shared" si="3"/>
        <v>5</v>
      </c>
      <c r="L2034" s="4">
        <f t="shared" si="4"/>
        <v>5</v>
      </c>
      <c r="S2034" s="1" t="s">
        <v>2071</v>
      </c>
      <c r="T2034" s="4" t="str">
        <f t="shared" si="5"/>
        <v>Salad</v>
      </c>
      <c r="U2034" s="4" t="str">
        <f t="shared" si="6"/>
        <v>In-store</v>
      </c>
      <c r="V2034" s="4" t="str">
        <f t="shared" si="7"/>
        <v>Credit Card</v>
      </c>
      <c r="W2034" s="4">
        <f t="shared" ref="W2034:Y2034" si="2041">IF(OR(J2034 = "ERROR", J2034 = ""), "UNKNOWN", J2034)</f>
        <v>1</v>
      </c>
      <c r="X2034" s="4">
        <f t="shared" si="2041"/>
        <v>5</v>
      </c>
      <c r="Y2034" s="4">
        <f t="shared" si="2041"/>
        <v>5</v>
      </c>
      <c r="Z2034" s="5">
        <f t="shared" si="9"/>
        <v>45188</v>
      </c>
    </row>
    <row r="2035">
      <c r="A2035" s="1" t="s">
        <v>2072</v>
      </c>
      <c r="B2035" s="1" t="s">
        <v>22</v>
      </c>
      <c r="C2035" s="1">
        <v>3.0</v>
      </c>
      <c r="D2035" s="1">
        <v>2.0</v>
      </c>
      <c r="E2035" s="1">
        <v>6.0</v>
      </c>
      <c r="F2035" s="1" t="s">
        <v>23</v>
      </c>
      <c r="G2035" s="1" t="s">
        <v>24</v>
      </c>
      <c r="H2035" s="2">
        <v>45159.0</v>
      </c>
      <c r="J2035" s="3">
        <f t="shared" si="2"/>
        <v>3</v>
      </c>
      <c r="K2035" s="4">
        <f t="shared" si="3"/>
        <v>2</v>
      </c>
      <c r="L2035" s="4">
        <f t="shared" si="4"/>
        <v>6</v>
      </c>
      <c r="S2035" s="1" t="s">
        <v>2072</v>
      </c>
      <c r="T2035" s="4" t="str">
        <f t="shared" si="5"/>
        <v>Coffee</v>
      </c>
      <c r="U2035" s="4" t="str">
        <f t="shared" si="6"/>
        <v>Takeaway</v>
      </c>
      <c r="V2035" s="4" t="str">
        <f t="shared" si="7"/>
        <v>Credit Card</v>
      </c>
      <c r="W2035" s="4">
        <f t="shared" ref="W2035:Y2035" si="2042">IF(OR(J2035 = "ERROR", J2035 = ""), "UNKNOWN", J2035)</f>
        <v>3</v>
      </c>
      <c r="X2035" s="4">
        <f t="shared" si="2042"/>
        <v>2</v>
      </c>
      <c r="Y2035" s="4">
        <f t="shared" si="2042"/>
        <v>6</v>
      </c>
      <c r="Z2035" s="5">
        <f t="shared" si="9"/>
        <v>45159</v>
      </c>
    </row>
    <row r="2036">
      <c r="A2036" s="1" t="s">
        <v>2073</v>
      </c>
      <c r="B2036" s="1" t="s">
        <v>36</v>
      </c>
      <c r="C2036" s="1">
        <v>4.0</v>
      </c>
      <c r="D2036" s="1">
        <v>5.0</v>
      </c>
      <c r="E2036" s="1">
        <v>20.0</v>
      </c>
      <c r="F2036" s="1" t="s">
        <v>28</v>
      </c>
      <c r="H2036" s="2">
        <v>45194.0</v>
      </c>
      <c r="J2036" s="3">
        <f t="shared" si="2"/>
        <v>4</v>
      </c>
      <c r="K2036" s="4">
        <f t="shared" si="3"/>
        <v>5</v>
      </c>
      <c r="L2036" s="4">
        <f t="shared" si="4"/>
        <v>20</v>
      </c>
      <c r="S2036" s="1" t="s">
        <v>2073</v>
      </c>
      <c r="T2036" s="4" t="str">
        <f t="shared" si="5"/>
        <v>Salad</v>
      </c>
      <c r="U2036" s="4" t="str">
        <f t="shared" si="6"/>
        <v>UNKNOWN</v>
      </c>
      <c r="V2036" s="4" t="str">
        <f t="shared" si="7"/>
        <v>Cash</v>
      </c>
      <c r="W2036" s="4">
        <f t="shared" ref="W2036:Y2036" si="2043">IF(OR(J2036 = "ERROR", J2036 = ""), "UNKNOWN", J2036)</f>
        <v>4</v>
      </c>
      <c r="X2036" s="4">
        <f t="shared" si="2043"/>
        <v>5</v>
      </c>
      <c r="Y2036" s="4">
        <f t="shared" si="2043"/>
        <v>20</v>
      </c>
      <c r="Z2036" s="5">
        <f t="shared" si="9"/>
        <v>45194</v>
      </c>
    </row>
    <row r="2037">
      <c r="A2037" s="1" t="s">
        <v>2074</v>
      </c>
      <c r="B2037" s="1" t="s">
        <v>27</v>
      </c>
      <c r="C2037" s="1">
        <v>3.0</v>
      </c>
      <c r="D2037" s="1">
        <v>3.0</v>
      </c>
      <c r="E2037" s="1">
        <v>9.0</v>
      </c>
      <c r="F2037" s="1" t="s">
        <v>39</v>
      </c>
      <c r="H2037" s="6">
        <v>45260.0</v>
      </c>
      <c r="J2037" s="3">
        <f t="shared" si="2"/>
        <v>3</v>
      </c>
      <c r="K2037" s="4">
        <f t="shared" si="3"/>
        <v>3</v>
      </c>
      <c r="L2037" s="4">
        <f t="shared" si="4"/>
        <v>9</v>
      </c>
      <c r="S2037" s="1" t="s">
        <v>2074</v>
      </c>
      <c r="T2037" s="4" t="str">
        <f t="shared" si="5"/>
        <v>Cake</v>
      </c>
      <c r="U2037" s="4" t="str">
        <f t="shared" si="6"/>
        <v>UNKNOWN</v>
      </c>
      <c r="V2037" s="4" t="str">
        <f t="shared" si="7"/>
        <v>Digital Wallet</v>
      </c>
      <c r="W2037" s="4">
        <f t="shared" ref="W2037:Y2037" si="2044">IF(OR(J2037 = "ERROR", J2037 = ""), "UNKNOWN", J2037)</f>
        <v>3</v>
      </c>
      <c r="X2037" s="4">
        <f t="shared" si="2044"/>
        <v>3</v>
      </c>
      <c r="Y2037" s="4">
        <f t="shared" si="2044"/>
        <v>9</v>
      </c>
      <c r="Z2037" s="7">
        <f t="shared" si="9"/>
        <v>45260</v>
      </c>
    </row>
    <row r="2038">
      <c r="A2038" s="1" t="s">
        <v>2075</v>
      </c>
      <c r="B2038" s="1" t="s">
        <v>44</v>
      </c>
      <c r="C2038" s="1">
        <v>5.0</v>
      </c>
      <c r="D2038" s="1">
        <v>4.0</v>
      </c>
      <c r="E2038" s="1">
        <v>20.0</v>
      </c>
      <c r="F2038" s="1" t="s">
        <v>23</v>
      </c>
      <c r="H2038" s="2">
        <v>44998.0</v>
      </c>
      <c r="J2038" s="3">
        <f t="shared" si="2"/>
        <v>5</v>
      </c>
      <c r="K2038" s="4">
        <f t="shared" si="3"/>
        <v>4</v>
      </c>
      <c r="L2038" s="4">
        <f t="shared" si="4"/>
        <v>20</v>
      </c>
      <c r="S2038" s="1" t="s">
        <v>2075</v>
      </c>
      <c r="T2038" s="4" t="str">
        <f t="shared" si="5"/>
        <v>Sandwich</v>
      </c>
      <c r="U2038" s="4" t="str">
        <f t="shared" si="6"/>
        <v>UNKNOWN</v>
      </c>
      <c r="V2038" s="4" t="str">
        <f t="shared" si="7"/>
        <v>Credit Card</v>
      </c>
      <c r="W2038" s="4">
        <f t="shared" ref="W2038:Y2038" si="2045">IF(OR(J2038 = "ERROR", J2038 = ""), "UNKNOWN", J2038)</f>
        <v>5</v>
      </c>
      <c r="X2038" s="4">
        <f t="shared" si="2045"/>
        <v>4</v>
      </c>
      <c r="Y2038" s="4">
        <f t="shared" si="2045"/>
        <v>20</v>
      </c>
      <c r="Z2038" s="5">
        <f t="shared" si="9"/>
        <v>44998</v>
      </c>
    </row>
    <row r="2039">
      <c r="A2039" s="1" t="s">
        <v>2076</v>
      </c>
      <c r="B2039" s="1" t="s">
        <v>41</v>
      </c>
      <c r="C2039" s="1">
        <v>3.0</v>
      </c>
      <c r="D2039" s="1">
        <v>4.0</v>
      </c>
      <c r="E2039" s="1">
        <v>12.0</v>
      </c>
      <c r="G2039" s="1" t="s">
        <v>25</v>
      </c>
      <c r="H2039" s="2">
        <v>45051.0</v>
      </c>
      <c r="J2039" s="3">
        <f t="shared" si="2"/>
        <v>3</v>
      </c>
      <c r="K2039" s="4">
        <f t="shared" si="3"/>
        <v>4</v>
      </c>
      <c r="L2039" s="4">
        <f t="shared" si="4"/>
        <v>12</v>
      </c>
      <c r="S2039" s="1" t="s">
        <v>2076</v>
      </c>
      <c r="T2039" s="4" t="str">
        <f t="shared" si="5"/>
        <v>Smoothie</v>
      </c>
      <c r="U2039" s="4" t="str">
        <f t="shared" si="6"/>
        <v>UNKNOWN</v>
      </c>
      <c r="V2039" s="4" t="str">
        <f t="shared" si="7"/>
        <v>UNKNOWN</v>
      </c>
      <c r="W2039" s="4">
        <f t="shared" ref="W2039:Y2039" si="2046">IF(OR(J2039 = "ERROR", J2039 = ""), "UNKNOWN", J2039)</f>
        <v>3</v>
      </c>
      <c r="X2039" s="4">
        <f t="shared" si="2046"/>
        <v>4</v>
      </c>
      <c r="Y2039" s="4">
        <f t="shared" si="2046"/>
        <v>12</v>
      </c>
      <c r="Z2039" s="5">
        <f t="shared" si="9"/>
        <v>45051</v>
      </c>
    </row>
    <row r="2040">
      <c r="A2040" s="1" t="s">
        <v>2077</v>
      </c>
      <c r="B2040" s="1" t="s">
        <v>22</v>
      </c>
      <c r="C2040" s="1">
        <v>4.0</v>
      </c>
      <c r="D2040" s="1">
        <v>2.0</v>
      </c>
      <c r="E2040" s="1">
        <v>8.0</v>
      </c>
      <c r="F2040" s="1" t="s">
        <v>39</v>
      </c>
      <c r="G2040" s="1" t="s">
        <v>29</v>
      </c>
      <c r="H2040" s="2">
        <v>45168.0</v>
      </c>
      <c r="J2040" s="3">
        <f t="shared" si="2"/>
        <v>4</v>
      </c>
      <c r="K2040" s="4">
        <f t="shared" si="3"/>
        <v>2</v>
      </c>
      <c r="L2040" s="4">
        <f t="shared" si="4"/>
        <v>8</v>
      </c>
      <c r="S2040" s="1" t="s">
        <v>2077</v>
      </c>
      <c r="T2040" s="4" t="str">
        <f t="shared" si="5"/>
        <v>Coffee</v>
      </c>
      <c r="U2040" s="4" t="str">
        <f t="shared" si="6"/>
        <v>In-store</v>
      </c>
      <c r="V2040" s="4" t="str">
        <f t="shared" si="7"/>
        <v>Digital Wallet</v>
      </c>
      <c r="W2040" s="4">
        <f t="shared" ref="W2040:Y2040" si="2047">IF(OR(J2040 = "ERROR", J2040 = ""), "UNKNOWN", J2040)</f>
        <v>4</v>
      </c>
      <c r="X2040" s="4">
        <f t="shared" si="2047"/>
        <v>2</v>
      </c>
      <c r="Y2040" s="4">
        <f t="shared" si="2047"/>
        <v>8</v>
      </c>
      <c r="Z2040" s="5">
        <f t="shared" si="9"/>
        <v>45168</v>
      </c>
    </row>
    <row r="2041">
      <c r="A2041" s="1" t="s">
        <v>2078</v>
      </c>
      <c r="B2041" s="1" t="s">
        <v>27</v>
      </c>
      <c r="C2041" s="1">
        <v>1.0</v>
      </c>
      <c r="D2041" s="1">
        <v>3.0</v>
      </c>
      <c r="E2041" s="1">
        <v>3.0</v>
      </c>
      <c r="G2041" s="1" t="s">
        <v>24</v>
      </c>
      <c r="H2041" s="6">
        <v>45277.0</v>
      </c>
      <c r="J2041" s="3">
        <f t="shared" si="2"/>
        <v>1</v>
      </c>
      <c r="K2041" s="4">
        <f t="shared" si="3"/>
        <v>3</v>
      </c>
      <c r="L2041" s="4">
        <f t="shared" si="4"/>
        <v>3</v>
      </c>
      <c r="S2041" s="1" t="s">
        <v>2078</v>
      </c>
      <c r="T2041" s="4" t="str">
        <f t="shared" si="5"/>
        <v>Cake</v>
      </c>
      <c r="U2041" s="4" t="str">
        <f t="shared" si="6"/>
        <v>Takeaway</v>
      </c>
      <c r="V2041" s="4" t="str">
        <f t="shared" si="7"/>
        <v>UNKNOWN</v>
      </c>
      <c r="W2041" s="4">
        <f t="shared" ref="W2041:Y2041" si="2048">IF(OR(J2041 = "ERROR", J2041 = ""), "UNKNOWN", J2041)</f>
        <v>1</v>
      </c>
      <c r="X2041" s="4">
        <f t="shared" si="2048"/>
        <v>3</v>
      </c>
      <c r="Y2041" s="4">
        <f t="shared" si="2048"/>
        <v>3</v>
      </c>
      <c r="Z2041" s="7">
        <f t="shared" si="9"/>
        <v>45277</v>
      </c>
    </row>
    <row r="2042">
      <c r="A2042" s="1" t="s">
        <v>2079</v>
      </c>
      <c r="B2042" s="1" t="s">
        <v>32</v>
      </c>
      <c r="C2042" s="1">
        <v>4.0</v>
      </c>
      <c r="D2042" s="1" t="s">
        <v>30</v>
      </c>
      <c r="E2042" s="1">
        <v>4.0</v>
      </c>
      <c r="F2042" s="1" t="s">
        <v>39</v>
      </c>
      <c r="G2042" s="1" t="s">
        <v>24</v>
      </c>
      <c r="H2042" s="2">
        <v>45112.0</v>
      </c>
      <c r="J2042" s="3">
        <f t="shared" si="2"/>
        <v>4</v>
      </c>
      <c r="K2042" s="4">
        <f t="shared" si="3"/>
        <v>1</v>
      </c>
      <c r="L2042" s="4">
        <f t="shared" si="4"/>
        <v>4</v>
      </c>
      <c r="S2042" s="1" t="s">
        <v>2079</v>
      </c>
      <c r="T2042" s="4" t="str">
        <f t="shared" si="5"/>
        <v>Cookie</v>
      </c>
      <c r="U2042" s="4" t="str">
        <f t="shared" si="6"/>
        <v>Takeaway</v>
      </c>
      <c r="V2042" s="4" t="str">
        <f t="shared" si="7"/>
        <v>Digital Wallet</v>
      </c>
      <c r="W2042" s="4">
        <f t="shared" ref="W2042:Y2042" si="2049">IF(OR(J2042 = "ERROR", J2042 = ""), "UNKNOWN", J2042)</f>
        <v>4</v>
      </c>
      <c r="X2042" s="4">
        <f t="shared" si="2049"/>
        <v>1</v>
      </c>
      <c r="Y2042" s="4">
        <f t="shared" si="2049"/>
        <v>4</v>
      </c>
      <c r="Z2042" s="5">
        <f t="shared" si="9"/>
        <v>45112</v>
      </c>
    </row>
    <row r="2043">
      <c r="A2043" s="1" t="s">
        <v>2080</v>
      </c>
      <c r="B2043" s="1" t="s">
        <v>36</v>
      </c>
      <c r="C2043" s="1">
        <v>1.0</v>
      </c>
      <c r="D2043" s="1">
        <v>5.0</v>
      </c>
      <c r="E2043" s="1">
        <v>5.0</v>
      </c>
      <c r="F2043" s="1" t="s">
        <v>39</v>
      </c>
      <c r="G2043" s="1" t="s">
        <v>24</v>
      </c>
      <c r="H2043" s="2">
        <v>45125.0</v>
      </c>
      <c r="J2043" s="3">
        <f t="shared" si="2"/>
        <v>1</v>
      </c>
      <c r="K2043" s="4">
        <f t="shared" si="3"/>
        <v>5</v>
      </c>
      <c r="L2043" s="4">
        <f t="shared" si="4"/>
        <v>5</v>
      </c>
      <c r="S2043" s="1" t="s">
        <v>2080</v>
      </c>
      <c r="T2043" s="4" t="str">
        <f t="shared" si="5"/>
        <v>Salad</v>
      </c>
      <c r="U2043" s="4" t="str">
        <f t="shared" si="6"/>
        <v>Takeaway</v>
      </c>
      <c r="V2043" s="4" t="str">
        <f t="shared" si="7"/>
        <v>Digital Wallet</v>
      </c>
      <c r="W2043" s="4">
        <f t="shared" ref="W2043:Y2043" si="2050">IF(OR(J2043 = "ERROR", J2043 = ""), "UNKNOWN", J2043)</f>
        <v>1</v>
      </c>
      <c r="X2043" s="4">
        <f t="shared" si="2050"/>
        <v>5</v>
      </c>
      <c r="Y2043" s="4">
        <f t="shared" si="2050"/>
        <v>5</v>
      </c>
      <c r="Z2043" s="5">
        <f t="shared" si="9"/>
        <v>45125</v>
      </c>
    </row>
    <row r="2044">
      <c r="A2044" s="1" t="s">
        <v>2081</v>
      </c>
      <c r="B2044" s="1" t="s">
        <v>44</v>
      </c>
      <c r="C2044" s="1">
        <v>1.0</v>
      </c>
      <c r="D2044" s="1">
        <v>4.0</v>
      </c>
      <c r="E2044" s="1">
        <v>4.0</v>
      </c>
      <c r="F2044" s="1" t="s">
        <v>39</v>
      </c>
      <c r="H2044" s="2">
        <v>45150.0</v>
      </c>
      <c r="J2044" s="3">
        <f t="shared" si="2"/>
        <v>1</v>
      </c>
      <c r="K2044" s="4">
        <f t="shared" si="3"/>
        <v>4</v>
      </c>
      <c r="L2044" s="4">
        <f t="shared" si="4"/>
        <v>4</v>
      </c>
      <c r="S2044" s="1" t="s">
        <v>2081</v>
      </c>
      <c r="T2044" s="4" t="str">
        <f t="shared" si="5"/>
        <v>Sandwich</v>
      </c>
      <c r="U2044" s="4" t="str">
        <f t="shared" si="6"/>
        <v>UNKNOWN</v>
      </c>
      <c r="V2044" s="4" t="str">
        <f t="shared" si="7"/>
        <v>Digital Wallet</v>
      </c>
      <c r="W2044" s="4">
        <f t="shared" ref="W2044:Y2044" si="2051">IF(OR(J2044 = "ERROR", J2044 = ""), "UNKNOWN", J2044)</f>
        <v>1</v>
      </c>
      <c r="X2044" s="4">
        <f t="shared" si="2051"/>
        <v>4</v>
      </c>
      <c r="Y2044" s="4">
        <f t="shared" si="2051"/>
        <v>4</v>
      </c>
      <c r="Z2044" s="5">
        <f t="shared" si="9"/>
        <v>45150</v>
      </c>
    </row>
    <row r="2045">
      <c r="A2045" s="1" t="s">
        <v>2082</v>
      </c>
      <c r="B2045" s="1" t="s">
        <v>30</v>
      </c>
      <c r="D2045" s="1">
        <v>5.0</v>
      </c>
      <c r="E2045" s="1">
        <v>20.0</v>
      </c>
      <c r="F2045" s="1" t="s">
        <v>28</v>
      </c>
      <c r="H2045" s="2">
        <v>45097.0</v>
      </c>
      <c r="J2045" s="3">
        <f t="shared" si="2"/>
        <v>4</v>
      </c>
      <c r="K2045" s="4">
        <f t="shared" si="3"/>
        <v>5</v>
      </c>
      <c r="L2045" s="4">
        <f t="shared" si="4"/>
        <v>20</v>
      </c>
      <c r="S2045" s="1" t="s">
        <v>2082</v>
      </c>
      <c r="T2045" s="4" t="str">
        <f t="shared" si="5"/>
        <v>UNKNOWN</v>
      </c>
      <c r="U2045" s="4" t="str">
        <f t="shared" si="6"/>
        <v>UNKNOWN</v>
      </c>
      <c r="V2045" s="4" t="str">
        <f t="shared" si="7"/>
        <v>Cash</v>
      </c>
      <c r="W2045" s="4">
        <f t="shared" ref="W2045:Y2045" si="2052">IF(OR(J2045 = "ERROR", J2045 = ""), "UNKNOWN", J2045)</f>
        <v>4</v>
      </c>
      <c r="X2045" s="4">
        <f t="shared" si="2052"/>
        <v>5</v>
      </c>
      <c r="Y2045" s="4">
        <f t="shared" si="2052"/>
        <v>20</v>
      </c>
      <c r="Z2045" s="5">
        <f t="shared" si="9"/>
        <v>45097</v>
      </c>
    </row>
    <row r="2046">
      <c r="A2046" s="1" t="s">
        <v>2083</v>
      </c>
      <c r="B2046" s="1" t="s">
        <v>81</v>
      </c>
      <c r="C2046" s="1">
        <v>3.0</v>
      </c>
      <c r="D2046" s="1">
        <v>1.5</v>
      </c>
      <c r="E2046" s="1">
        <v>4.5</v>
      </c>
      <c r="F2046" s="1" t="s">
        <v>39</v>
      </c>
      <c r="G2046" s="1" t="s">
        <v>24</v>
      </c>
      <c r="H2046" s="2">
        <v>44998.0</v>
      </c>
      <c r="J2046" s="3">
        <f t="shared" si="2"/>
        <v>3</v>
      </c>
      <c r="K2046" s="4">
        <f t="shared" si="3"/>
        <v>1.5</v>
      </c>
      <c r="L2046" s="4">
        <f t="shared" si="4"/>
        <v>4.5</v>
      </c>
      <c r="S2046" s="1" t="s">
        <v>2083</v>
      </c>
      <c r="T2046" s="4" t="str">
        <f t="shared" si="5"/>
        <v>Tea</v>
      </c>
      <c r="U2046" s="4" t="str">
        <f t="shared" si="6"/>
        <v>Takeaway</v>
      </c>
      <c r="V2046" s="4" t="str">
        <f t="shared" si="7"/>
        <v>Digital Wallet</v>
      </c>
      <c r="W2046" s="4">
        <f t="shared" ref="W2046:Y2046" si="2053">IF(OR(J2046 = "ERROR", J2046 = ""), "UNKNOWN", J2046)</f>
        <v>3</v>
      </c>
      <c r="X2046" s="4">
        <f t="shared" si="2053"/>
        <v>1.5</v>
      </c>
      <c r="Y2046" s="4">
        <f t="shared" si="2053"/>
        <v>4.5</v>
      </c>
      <c r="Z2046" s="5">
        <f t="shared" si="9"/>
        <v>44998</v>
      </c>
    </row>
    <row r="2047">
      <c r="A2047" s="1" t="s">
        <v>2084</v>
      </c>
      <c r="B2047" s="1" t="s">
        <v>55</v>
      </c>
      <c r="C2047" s="1">
        <v>2.0</v>
      </c>
      <c r="D2047" s="1">
        <v>3.0</v>
      </c>
      <c r="E2047" s="1">
        <v>6.0</v>
      </c>
      <c r="F2047" s="1" t="s">
        <v>23</v>
      </c>
      <c r="G2047" s="1" t="s">
        <v>25</v>
      </c>
      <c r="H2047" s="6">
        <v>45242.0</v>
      </c>
      <c r="J2047" s="3">
        <f t="shared" si="2"/>
        <v>2</v>
      </c>
      <c r="K2047" s="4">
        <f t="shared" si="3"/>
        <v>3</v>
      </c>
      <c r="L2047" s="4">
        <f t="shared" si="4"/>
        <v>6</v>
      </c>
      <c r="S2047" s="1" t="s">
        <v>2084</v>
      </c>
      <c r="T2047" s="4" t="str">
        <f t="shared" si="5"/>
        <v>Juice</v>
      </c>
      <c r="U2047" s="4" t="str">
        <f t="shared" si="6"/>
        <v>UNKNOWN</v>
      </c>
      <c r="V2047" s="4" t="str">
        <f t="shared" si="7"/>
        <v>Credit Card</v>
      </c>
      <c r="W2047" s="4">
        <f t="shared" ref="W2047:Y2047" si="2054">IF(OR(J2047 = "ERROR", J2047 = ""), "UNKNOWN", J2047)</f>
        <v>2</v>
      </c>
      <c r="X2047" s="4">
        <f t="shared" si="2054"/>
        <v>3</v>
      </c>
      <c r="Y2047" s="4">
        <f t="shared" si="2054"/>
        <v>6</v>
      </c>
      <c r="Z2047" s="7">
        <f t="shared" si="9"/>
        <v>45242</v>
      </c>
    </row>
    <row r="2048">
      <c r="A2048" s="1" t="s">
        <v>2085</v>
      </c>
      <c r="B2048" s="1" t="s">
        <v>44</v>
      </c>
      <c r="C2048" s="1">
        <v>2.0</v>
      </c>
      <c r="D2048" s="1">
        <v>4.0</v>
      </c>
      <c r="E2048" s="1">
        <v>8.0</v>
      </c>
      <c r="F2048" s="1" t="s">
        <v>23</v>
      </c>
      <c r="G2048" s="1" t="s">
        <v>29</v>
      </c>
      <c r="H2048" s="2">
        <v>45046.0</v>
      </c>
      <c r="J2048" s="3">
        <f t="shared" si="2"/>
        <v>2</v>
      </c>
      <c r="K2048" s="4">
        <f t="shared" si="3"/>
        <v>4</v>
      </c>
      <c r="L2048" s="4">
        <f t="shared" si="4"/>
        <v>8</v>
      </c>
      <c r="S2048" s="1" t="s">
        <v>2085</v>
      </c>
      <c r="T2048" s="4" t="str">
        <f t="shared" si="5"/>
        <v>Sandwich</v>
      </c>
      <c r="U2048" s="4" t="str">
        <f t="shared" si="6"/>
        <v>In-store</v>
      </c>
      <c r="V2048" s="4" t="str">
        <f t="shared" si="7"/>
        <v>Credit Card</v>
      </c>
      <c r="W2048" s="4">
        <f t="shared" ref="W2048:Y2048" si="2055">IF(OR(J2048 = "ERROR", J2048 = ""), "UNKNOWN", J2048)</f>
        <v>2</v>
      </c>
      <c r="X2048" s="4">
        <f t="shared" si="2055"/>
        <v>4</v>
      </c>
      <c r="Y2048" s="4">
        <f t="shared" si="2055"/>
        <v>8</v>
      </c>
      <c r="Z2048" s="5">
        <f t="shared" si="9"/>
        <v>45046</v>
      </c>
    </row>
    <row r="2049">
      <c r="A2049" s="1" t="s">
        <v>2086</v>
      </c>
      <c r="B2049" s="1" t="s">
        <v>55</v>
      </c>
      <c r="C2049" s="1">
        <v>4.0</v>
      </c>
      <c r="D2049" s="1">
        <v>3.0</v>
      </c>
      <c r="E2049" s="1">
        <v>12.0</v>
      </c>
      <c r="F2049" s="1" t="s">
        <v>23</v>
      </c>
      <c r="G2049" s="1" t="s">
        <v>25</v>
      </c>
      <c r="H2049" s="2">
        <v>45159.0</v>
      </c>
      <c r="J2049" s="3">
        <f t="shared" si="2"/>
        <v>4</v>
      </c>
      <c r="K2049" s="4">
        <f t="shared" si="3"/>
        <v>3</v>
      </c>
      <c r="L2049" s="4">
        <f t="shared" si="4"/>
        <v>12</v>
      </c>
      <c r="S2049" s="1" t="s">
        <v>2086</v>
      </c>
      <c r="T2049" s="4" t="str">
        <f t="shared" si="5"/>
        <v>Juice</v>
      </c>
      <c r="U2049" s="4" t="str">
        <f t="shared" si="6"/>
        <v>UNKNOWN</v>
      </c>
      <c r="V2049" s="4" t="str">
        <f t="shared" si="7"/>
        <v>Credit Card</v>
      </c>
      <c r="W2049" s="4">
        <f t="shared" ref="W2049:Y2049" si="2056">IF(OR(J2049 = "ERROR", J2049 = ""), "UNKNOWN", J2049)</f>
        <v>4</v>
      </c>
      <c r="X2049" s="4">
        <f t="shared" si="2056"/>
        <v>3</v>
      </c>
      <c r="Y2049" s="4">
        <f t="shared" si="2056"/>
        <v>12</v>
      </c>
      <c r="Z2049" s="5">
        <f t="shared" si="9"/>
        <v>45159</v>
      </c>
    </row>
    <row r="2050">
      <c r="A2050" s="1" t="s">
        <v>2087</v>
      </c>
      <c r="B2050" s="1" t="s">
        <v>41</v>
      </c>
      <c r="C2050" s="1">
        <v>5.0</v>
      </c>
      <c r="D2050" s="1">
        <v>4.0</v>
      </c>
      <c r="E2050" s="1">
        <v>20.0</v>
      </c>
      <c r="F2050" s="1" t="s">
        <v>23</v>
      </c>
      <c r="H2050" s="2">
        <v>45150.0</v>
      </c>
      <c r="J2050" s="3">
        <f t="shared" si="2"/>
        <v>5</v>
      </c>
      <c r="K2050" s="4">
        <f t="shared" si="3"/>
        <v>4</v>
      </c>
      <c r="L2050" s="4">
        <f t="shared" si="4"/>
        <v>20</v>
      </c>
      <c r="S2050" s="1" t="s">
        <v>2087</v>
      </c>
      <c r="T2050" s="4" t="str">
        <f t="shared" si="5"/>
        <v>Smoothie</v>
      </c>
      <c r="U2050" s="4" t="str">
        <f t="shared" si="6"/>
        <v>UNKNOWN</v>
      </c>
      <c r="V2050" s="4" t="str">
        <f t="shared" si="7"/>
        <v>Credit Card</v>
      </c>
      <c r="W2050" s="4">
        <f t="shared" ref="W2050:Y2050" si="2057">IF(OR(J2050 = "ERROR", J2050 = ""), "UNKNOWN", J2050)</f>
        <v>5</v>
      </c>
      <c r="X2050" s="4">
        <f t="shared" si="2057"/>
        <v>4</v>
      </c>
      <c r="Y2050" s="4">
        <f t="shared" si="2057"/>
        <v>20</v>
      </c>
      <c r="Z2050" s="5">
        <f t="shared" si="9"/>
        <v>45150</v>
      </c>
    </row>
    <row r="2051">
      <c r="A2051" s="1" t="s">
        <v>2088</v>
      </c>
      <c r="B2051" s="1" t="s">
        <v>44</v>
      </c>
      <c r="C2051" s="1">
        <v>5.0</v>
      </c>
      <c r="E2051" s="1">
        <v>20.0</v>
      </c>
      <c r="G2051" s="1" t="s">
        <v>24</v>
      </c>
      <c r="H2051" s="2">
        <v>45100.0</v>
      </c>
      <c r="J2051" s="3">
        <f t="shared" si="2"/>
        <v>5</v>
      </c>
      <c r="K2051" s="4">
        <f t="shared" si="3"/>
        <v>4</v>
      </c>
      <c r="L2051" s="4">
        <f t="shared" si="4"/>
        <v>20</v>
      </c>
      <c r="S2051" s="1" t="s">
        <v>2088</v>
      </c>
      <c r="T2051" s="4" t="str">
        <f t="shared" si="5"/>
        <v>Sandwich</v>
      </c>
      <c r="U2051" s="4" t="str">
        <f t="shared" si="6"/>
        <v>Takeaway</v>
      </c>
      <c r="V2051" s="4" t="str">
        <f t="shared" si="7"/>
        <v>UNKNOWN</v>
      </c>
      <c r="W2051" s="4">
        <f t="shared" ref="W2051:Y2051" si="2058">IF(OR(J2051 = "ERROR", J2051 = ""), "UNKNOWN", J2051)</f>
        <v>5</v>
      </c>
      <c r="X2051" s="4">
        <f t="shared" si="2058"/>
        <v>4</v>
      </c>
      <c r="Y2051" s="4">
        <f t="shared" si="2058"/>
        <v>20</v>
      </c>
      <c r="Z2051" s="5">
        <f t="shared" si="9"/>
        <v>45100</v>
      </c>
    </row>
    <row r="2052">
      <c r="A2052" s="1" t="s">
        <v>2089</v>
      </c>
      <c r="B2052" s="1" t="s">
        <v>22</v>
      </c>
      <c r="C2052" s="1">
        <v>1.0</v>
      </c>
      <c r="D2052" s="1">
        <v>2.0</v>
      </c>
      <c r="E2052" s="1">
        <v>2.0</v>
      </c>
      <c r="G2052" s="1" t="s">
        <v>30</v>
      </c>
      <c r="H2052" s="6">
        <v>45249.0</v>
      </c>
      <c r="J2052" s="3">
        <f t="shared" si="2"/>
        <v>1</v>
      </c>
      <c r="K2052" s="4">
        <f t="shared" si="3"/>
        <v>2</v>
      </c>
      <c r="L2052" s="4">
        <f t="shared" si="4"/>
        <v>2</v>
      </c>
      <c r="S2052" s="1" t="s">
        <v>2089</v>
      </c>
      <c r="T2052" s="4" t="str">
        <f t="shared" si="5"/>
        <v>Coffee</v>
      </c>
      <c r="U2052" s="4" t="str">
        <f t="shared" si="6"/>
        <v>UNKNOWN</v>
      </c>
      <c r="V2052" s="4" t="str">
        <f t="shared" si="7"/>
        <v>UNKNOWN</v>
      </c>
      <c r="W2052" s="4">
        <f t="shared" ref="W2052:Y2052" si="2059">IF(OR(J2052 = "ERROR", J2052 = ""), "UNKNOWN", J2052)</f>
        <v>1</v>
      </c>
      <c r="X2052" s="4">
        <f t="shared" si="2059"/>
        <v>2</v>
      </c>
      <c r="Y2052" s="4">
        <f t="shared" si="2059"/>
        <v>2</v>
      </c>
      <c r="Z2052" s="7">
        <f t="shared" si="9"/>
        <v>45249</v>
      </c>
    </row>
    <row r="2053">
      <c r="A2053" s="1" t="s">
        <v>2090</v>
      </c>
      <c r="B2053" s="1" t="s">
        <v>22</v>
      </c>
      <c r="C2053" s="1">
        <v>1.0</v>
      </c>
      <c r="D2053" s="1">
        <v>2.0</v>
      </c>
      <c r="E2053" s="1">
        <v>2.0</v>
      </c>
      <c r="F2053" s="1" t="s">
        <v>23</v>
      </c>
      <c r="G2053" s="1" t="s">
        <v>24</v>
      </c>
      <c r="H2053" s="2">
        <v>45202.0</v>
      </c>
      <c r="J2053" s="3">
        <f t="shared" si="2"/>
        <v>1</v>
      </c>
      <c r="K2053" s="4">
        <f t="shared" si="3"/>
        <v>2</v>
      </c>
      <c r="L2053" s="4">
        <f t="shared" si="4"/>
        <v>2</v>
      </c>
      <c r="S2053" s="1" t="s">
        <v>2090</v>
      </c>
      <c r="T2053" s="4" t="str">
        <f t="shared" si="5"/>
        <v>Coffee</v>
      </c>
      <c r="U2053" s="4" t="str">
        <f t="shared" si="6"/>
        <v>Takeaway</v>
      </c>
      <c r="V2053" s="4" t="str">
        <f t="shared" si="7"/>
        <v>Credit Card</v>
      </c>
      <c r="W2053" s="4">
        <f t="shared" ref="W2053:Y2053" si="2060">IF(OR(J2053 = "ERROR", J2053 = ""), "UNKNOWN", J2053)</f>
        <v>1</v>
      </c>
      <c r="X2053" s="4">
        <f t="shared" si="2060"/>
        <v>2</v>
      </c>
      <c r="Y2053" s="4">
        <f t="shared" si="2060"/>
        <v>2</v>
      </c>
      <c r="Z2053" s="5">
        <f t="shared" si="9"/>
        <v>45202</v>
      </c>
    </row>
    <row r="2054">
      <c r="A2054" s="1" t="s">
        <v>2091</v>
      </c>
      <c r="B2054" s="1" t="s">
        <v>22</v>
      </c>
      <c r="C2054" s="1">
        <v>4.0</v>
      </c>
      <c r="D2054" s="1">
        <v>2.0</v>
      </c>
      <c r="E2054" s="1">
        <v>8.0</v>
      </c>
      <c r="F2054" s="1" t="s">
        <v>23</v>
      </c>
      <c r="G2054" s="1" t="s">
        <v>24</v>
      </c>
      <c r="H2054" s="2">
        <v>44935.0</v>
      </c>
      <c r="J2054" s="3">
        <f t="shared" si="2"/>
        <v>4</v>
      </c>
      <c r="K2054" s="4">
        <f t="shared" si="3"/>
        <v>2</v>
      </c>
      <c r="L2054" s="4">
        <f t="shared" si="4"/>
        <v>8</v>
      </c>
      <c r="S2054" s="1" t="s">
        <v>2091</v>
      </c>
      <c r="T2054" s="4" t="str">
        <f t="shared" si="5"/>
        <v>Coffee</v>
      </c>
      <c r="U2054" s="4" t="str">
        <f t="shared" si="6"/>
        <v>Takeaway</v>
      </c>
      <c r="V2054" s="4" t="str">
        <f t="shared" si="7"/>
        <v>Credit Card</v>
      </c>
      <c r="W2054" s="4">
        <f t="shared" ref="W2054:Y2054" si="2061">IF(OR(J2054 = "ERROR", J2054 = ""), "UNKNOWN", J2054)</f>
        <v>4</v>
      </c>
      <c r="X2054" s="4">
        <f t="shared" si="2061"/>
        <v>2</v>
      </c>
      <c r="Y2054" s="4">
        <f t="shared" si="2061"/>
        <v>8</v>
      </c>
      <c r="Z2054" s="5">
        <f t="shared" si="9"/>
        <v>44935</v>
      </c>
    </row>
    <row r="2055">
      <c r="A2055" s="1" t="s">
        <v>2092</v>
      </c>
      <c r="B2055" s="1" t="s">
        <v>36</v>
      </c>
      <c r="C2055" s="1">
        <v>1.0</v>
      </c>
      <c r="D2055" s="1">
        <v>5.0</v>
      </c>
      <c r="E2055" s="1">
        <v>5.0</v>
      </c>
      <c r="F2055" s="1" t="s">
        <v>23</v>
      </c>
      <c r="G2055" s="1" t="s">
        <v>24</v>
      </c>
      <c r="H2055" s="2">
        <v>45147.0</v>
      </c>
      <c r="J2055" s="3">
        <f t="shared" si="2"/>
        <v>1</v>
      </c>
      <c r="K2055" s="4">
        <f t="shared" si="3"/>
        <v>5</v>
      </c>
      <c r="L2055" s="4">
        <f t="shared" si="4"/>
        <v>5</v>
      </c>
      <c r="S2055" s="1" t="s">
        <v>2092</v>
      </c>
      <c r="T2055" s="4" t="str">
        <f t="shared" si="5"/>
        <v>Salad</v>
      </c>
      <c r="U2055" s="4" t="str">
        <f t="shared" si="6"/>
        <v>Takeaway</v>
      </c>
      <c r="V2055" s="4" t="str">
        <f t="shared" si="7"/>
        <v>Credit Card</v>
      </c>
      <c r="W2055" s="4">
        <f t="shared" ref="W2055:Y2055" si="2062">IF(OR(J2055 = "ERROR", J2055 = ""), "UNKNOWN", J2055)</f>
        <v>1</v>
      </c>
      <c r="X2055" s="4">
        <f t="shared" si="2062"/>
        <v>5</v>
      </c>
      <c r="Y2055" s="4">
        <f t="shared" si="2062"/>
        <v>5</v>
      </c>
      <c r="Z2055" s="5">
        <f t="shared" si="9"/>
        <v>45147</v>
      </c>
    </row>
    <row r="2056">
      <c r="A2056" s="1" t="s">
        <v>2093</v>
      </c>
      <c r="B2056" s="1" t="s">
        <v>44</v>
      </c>
      <c r="C2056" s="1">
        <v>5.0</v>
      </c>
      <c r="D2056" s="1">
        <v>4.0</v>
      </c>
      <c r="E2056" s="1">
        <v>20.0</v>
      </c>
      <c r="G2056" s="1" t="s">
        <v>24</v>
      </c>
      <c r="H2056" s="2">
        <v>45041.0</v>
      </c>
      <c r="J2056" s="3">
        <f t="shared" si="2"/>
        <v>5</v>
      </c>
      <c r="K2056" s="4">
        <f t="shared" si="3"/>
        <v>4</v>
      </c>
      <c r="L2056" s="4">
        <f t="shared" si="4"/>
        <v>20</v>
      </c>
      <c r="S2056" s="1" t="s">
        <v>2093</v>
      </c>
      <c r="T2056" s="4" t="str">
        <f t="shared" si="5"/>
        <v>Sandwich</v>
      </c>
      <c r="U2056" s="4" t="str">
        <f t="shared" si="6"/>
        <v>Takeaway</v>
      </c>
      <c r="V2056" s="4" t="str">
        <f t="shared" si="7"/>
        <v>UNKNOWN</v>
      </c>
      <c r="W2056" s="4">
        <f t="shared" ref="W2056:Y2056" si="2063">IF(OR(J2056 = "ERROR", J2056 = ""), "UNKNOWN", J2056)</f>
        <v>5</v>
      </c>
      <c r="X2056" s="4">
        <f t="shared" si="2063"/>
        <v>4</v>
      </c>
      <c r="Y2056" s="4">
        <f t="shared" si="2063"/>
        <v>20</v>
      </c>
      <c r="Z2056" s="5">
        <f t="shared" si="9"/>
        <v>45041</v>
      </c>
    </row>
    <row r="2057">
      <c r="A2057" s="1" t="s">
        <v>2094</v>
      </c>
      <c r="B2057" s="1" t="s">
        <v>55</v>
      </c>
      <c r="C2057" s="1">
        <v>4.0</v>
      </c>
      <c r="D2057" s="1">
        <v>3.0</v>
      </c>
      <c r="E2057" s="1">
        <v>12.0</v>
      </c>
      <c r="G2057" s="1" t="s">
        <v>29</v>
      </c>
      <c r="H2057" s="2">
        <v>45107.0</v>
      </c>
      <c r="J2057" s="3">
        <f t="shared" si="2"/>
        <v>4</v>
      </c>
      <c r="K2057" s="4">
        <f t="shared" si="3"/>
        <v>3</v>
      </c>
      <c r="L2057" s="4">
        <f t="shared" si="4"/>
        <v>12</v>
      </c>
      <c r="S2057" s="1" t="s">
        <v>2094</v>
      </c>
      <c r="T2057" s="4" t="str">
        <f t="shared" si="5"/>
        <v>Juice</v>
      </c>
      <c r="U2057" s="4" t="str">
        <f t="shared" si="6"/>
        <v>In-store</v>
      </c>
      <c r="V2057" s="4" t="str">
        <f t="shared" si="7"/>
        <v>UNKNOWN</v>
      </c>
      <c r="W2057" s="4">
        <f t="shared" ref="W2057:Y2057" si="2064">IF(OR(J2057 = "ERROR", J2057 = ""), "UNKNOWN", J2057)</f>
        <v>4</v>
      </c>
      <c r="X2057" s="4">
        <f t="shared" si="2064"/>
        <v>3</v>
      </c>
      <c r="Y2057" s="4">
        <f t="shared" si="2064"/>
        <v>12</v>
      </c>
      <c r="Z2057" s="5">
        <f t="shared" si="9"/>
        <v>45107</v>
      </c>
    </row>
    <row r="2058">
      <c r="A2058" s="1" t="s">
        <v>2095</v>
      </c>
      <c r="B2058" s="1" t="s">
        <v>32</v>
      </c>
      <c r="C2058" s="1">
        <v>3.0</v>
      </c>
      <c r="D2058" s="1">
        <v>1.0</v>
      </c>
      <c r="E2058" s="1">
        <v>3.0</v>
      </c>
      <c r="G2058" s="1" t="s">
        <v>29</v>
      </c>
      <c r="H2058" s="2">
        <v>45068.0</v>
      </c>
      <c r="J2058" s="3">
        <f t="shared" si="2"/>
        <v>3</v>
      </c>
      <c r="K2058" s="4">
        <f t="shared" si="3"/>
        <v>1</v>
      </c>
      <c r="L2058" s="4">
        <f t="shared" si="4"/>
        <v>3</v>
      </c>
      <c r="S2058" s="1" t="s">
        <v>2095</v>
      </c>
      <c r="T2058" s="4" t="str">
        <f t="shared" si="5"/>
        <v>Cookie</v>
      </c>
      <c r="U2058" s="4" t="str">
        <f t="shared" si="6"/>
        <v>In-store</v>
      </c>
      <c r="V2058" s="4" t="str">
        <f t="shared" si="7"/>
        <v>UNKNOWN</v>
      </c>
      <c r="W2058" s="4">
        <f t="shared" ref="W2058:Y2058" si="2065">IF(OR(J2058 = "ERROR", J2058 = ""), "UNKNOWN", J2058)</f>
        <v>3</v>
      </c>
      <c r="X2058" s="4">
        <f t="shared" si="2065"/>
        <v>1</v>
      </c>
      <c r="Y2058" s="4">
        <f t="shared" si="2065"/>
        <v>3</v>
      </c>
      <c r="Z2058" s="5">
        <f t="shared" si="9"/>
        <v>45068</v>
      </c>
    </row>
    <row r="2059">
      <c r="A2059" s="1" t="s">
        <v>2096</v>
      </c>
      <c r="B2059" s="1" t="s">
        <v>41</v>
      </c>
      <c r="C2059" s="1">
        <v>5.0</v>
      </c>
      <c r="D2059" s="1">
        <v>4.0</v>
      </c>
      <c r="E2059" s="1">
        <v>20.0</v>
      </c>
      <c r="F2059" s="1" t="s">
        <v>23</v>
      </c>
      <c r="G2059" s="1" t="s">
        <v>24</v>
      </c>
      <c r="H2059" s="2">
        <v>45094.0</v>
      </c>
      <c r="J2059" s="3">
        <f t="shared" si="2"/>
        <v>5</v>
      </c>
      <c r="K2059" s="4">
        <f t="shared" si="3"/>
        <v>4</v>
      </c>
      <c r="L2059" s="4">
        <f t="shared" si="4"/>
        <v>20</v>
      </c>
      <c r="S2059" s="1" t="s">
        <v>2096</v>
      </c>
      <c r="T2059" s="4" t="str">
        <f t="shared" si="5"/>
        <v>Smoothie</v>
      </c>
      <c r="U2059" s="4" t="str">
        <f t="shared" si="6"/>
        <v>Takeaway</v>
      </c>
      <c r="V2059" s="4" t="str">
        <f t="shared" si="7"/>
        <v>Credit Card</v>
      </c>
      <c r="W2059" s="4">
        <f t="shared" ref="W2059:Y2059" si="2066">IF(OR(J2059 = "ERROR", J2059 = ""), "UNKNOWN", J2059)</f>
        <v>5</v>
      </c>
      <c r="X2059" s="4">
        <f t="shared" si="2066"/>
        <v>4</v>
      </c>
      <c r="Y2059" s="4">
        <f t="shared" si="2066"/>
        <v>20</v>
      </c>
      <c r="Z2059" s="5">
        <f t="shared" si="9"/>
        <v>45094</v>
      </c>
    </row>
    <row r="2060">
      <c r="A2060" s="1" t="s">
        <v>2097</v>
      </c>
      <c r="B2060" s="1" t="s">
        <v>41</v>
      </c>
      <c r="C2060" s="1">
        <v>4.0</v>
      </c>
      <c r="D2060" s="1">
        <v>4.0</v>
      </c>
      <c r="E2060" s="1">
        <v>16.0</v>
      </c>
      <c r="F2060" s="1" t="s">
        <v>23</v>
      </c>
      <c r="G2060" s="1" t="s">
        <v>24</v>
      </c>
      <c r="H2060" s="2">
        <v>45186.0</v>
      </c>
      <c r="J2060" s="3">
        <f t="shared" si="2"/>
        <v>4</v>
      </c>
      <c r="K2060" s="4">
        <f t="shared" si="3"/>
        <v>4</v>
      </c>
      <c r="L2060" s="4">
        <f t="shared" si="4"/>
        <v>16</v>
      </c>
      <c r="S2060" s="1" t="s">
        <v>2097</v>
      </c>
      <c r="T2060" s="4" t="str">
        <f t="shared" si="5"/>
        <v>Smoothie</v>
      </c>
      <c r="U2060" s="4" t="str">
        <f t="shared" si="6"/>
        <v>Takeaway</v>
      </c>
      <c r="V2060" s="4" t="str">
        <f t="shared" si="7"/>
        <v>Credit Card</v>
      </c>
      <c r="W2060" s="4">
        <f t="shared" ref="W2060:Y2060" si="2067">IF(OR(J2060 = "ERROR", J2060 = ""), "UNKNOWN", J2060)</f>
        <v>4</v>
      </c>
      <c r="X2060" s="4">
        <f t="shared" si="2067"/>
        <v>4</v>
      </c>
      <c r="Y2060" s="4">
        <f t="shared" si="2067"/>
        <v>16</v>
      </c>
      <c r="Z2060" s="5">
        <f t="shared" si="9"/>
        <v>45186</v>
      </c>
    </row>
    <row r="2061">
      <c r="A2061" s="1" t="s">
        <v>2098</v>
      </c>
      <c r="B2061" s="1" t="s">
        <v>22</v>
      </c>
      <c r="C2061" s="1">
        <v>5.0</v>
      </c>
      <c r="D2061" s="1">
        <v>2.0</v>
      </c>
      <c r="E2061" s="1">
        <v>10.0</v>
      </c>
      <c r="F2061" s="1" t="s">
        <v>39</v>
      </c>
      <c r="H2061" s="6">
        <v>45227.0</v>
      </c>
      <c r="J2061" s="3">
        <f t="shared" si="2"/>
        <v>5</v>
      </c>
      <c r="K2061" s="4">
        <f t="shared" si="3"/>
        <v>2</v>
      </c>
      <c r="L2061" s="4">
        <f t="shared" si="4"/>
        <v>10</v>
      </c>
      <c r="S2061" s="1" t="s">
        <v>2098</v>
      </c>
      <c r="T2061" s="4" t="str">
        <f t="shared" si="5"/>
        <v>Coffee</v>
      </c>
      <c r="U2061" s="4" t="str">
        <f t="shared" si="6"/>
        <v>UNKNOWN</v>
      </c>
      <c r="V2061" s="4" t="str">
        <f t="shared" si="7"/>
        <v>Digital Wallet</v>
      </c>
      <c r="W2061" s="4">
        <f t="shared" ref="W2061:Y2061" si="2068">IF(OR(J2061 = "ERROR", J2061 = ""), "UNKNOWN", J2061)</f>
        <v>5</v>
      </c>
      <c r="X2061" s="4">
        <f t="shared" si="2068"/>
        <v>2</v>
      </c>
      <c r="Y2061" s="4">
        <f t="shared" si="2068"/>
        <v>10</v>
      </c>
      <c r="Z2061" s="7">
        <f t="shared" si="9"/>
        <v>45227</v>
      </c>
    </row>
    <row r="2062">
      <c r="A2062" s="1" t="s">
        <v>2099</v>
      </c>
      <c r="B2062" s="1" t="s">
        <v>55</v>
      </c>
      <c r="C2062" s="1">
        <v>5.0</v>
      </c>
      <c r="D2062" s="1">
        <v>3.0</v>
      </c>
      <c r="E2062" s="1">
        <v>15.0</v>
      </c>
      <c r="F2062" s="1" t="s">
        <v>23</v>
      </c>
      <c r="H2062" s="2">
        <v>45150.0</v>
      </c>
      <c r="J2062" s="3">
        <f t="shared" si="2"/>
        <v>5</v>
      </c>
      <c r="K2062" s="4">
        <f t="shared" si="3"/>
        <v>3</v>
      </c>
      <c r="L2062" s="4">
        <f t="shared" si="4"/>
        <v>15</v>
      </c>
      <c r="S2062" s="1" t="s">
        <v>2099</v>
      </c>
      <c r="T2062" s="4" t="str">
        <f t="shared" si="5"/>
        <v>Juice</v>
      </c>
      <c r="U2062" s="4" t="str">
        <f t="shared" si="6"/>
        <v>UNKNOWN</v>
      </c>
      <c r="V2062" s="4" t="str">
        <f t="shared" si="7"/>
        <v>Credit Card</v>
      </c>
      <c r="W2062" s="4">
        <f t="shared" ref="W2062:Y2062" si="2069">IF(OR(J2062 = "ERROR", J2062 = ""), "UNKNOWN", J2062)</f>
        <v>5</v>
      </c>
      <c r="X2062" s="4">
        <f t="shared" si="2069"/>
        <v>3</v>
      </c>
      <c r="Y2062" s="4">
        <f t="shared" si="2069"/>
        <v>15</v>
      </c>
      <c r="Z2062" s="5">
        <f t="shared" si="9"/>
        <v>45150</v>
      </c>
    </row>
    <row r="2063">
      <c r="A2063" s="1" t="s">
        <v>2100</v>
      </c>
      <c r="B2063" s="1" t="s">
        <v>36</v>
      </c>
      <c r="C2063" s="1">
        <v>4.0</v>
      </c>
      <c r="D2063" s="1">
        <v>5.0</v>
      </c>
      <c r="E2063" s="1">
        <v>20.0</v>
      </c>
      <c r="F2063" s="1" t="s">
        <v>39</v>
      </c>
      <c r="H2063" s="2">
        <v>45164.0</v>
      </c>
      <c r="J2063" s="3">
        <f t="shared" si="2"/>
        <v>4</v>
      </c>
      <c r="K2063" s="4">
        <f t="shared" si="3"/>
        <v>5</v>
      </c>
      <c r="L2063" s="4">
        <f t="shared" si="4"/>
        <v>20</v>
      </c>
      <c r="S2063" s="1" t="s">
        <v>2100</v>
      </c>
      <c r="T2063" s="4" t="str">
        <f t="shared" si="5"/>
        <v>Salad</v>
      </c>
      <c r="U2063" s="4" t="str">
        <f t="shared" si="6"/>
        <v>UNKNOWN</v>
      </c>
      <c r="V2063" s="4" t="str">
        <f t="shared" si="7"/>
        <v>Digital Wallet</v>
      </c>
      <c r="W2063" s="4">
        <f t="shared" ref="W2063:Y2063" si="2070">IF(OR(J2063 = "ERROR", J2063 = ""), "UNKNOWN", J2063)</f>
        <v>4</v>
      </c>
      <c r="X2063" s="4">
        <f t="shared" si="2070"/>
        <v>5</v>
      </c>
      <c r="Y2063" s="4">
        <f t="shared" si="2070"/>
        <v>20</v>
      </c>
      <c r="Z2063" s="5">
        <f t="shared" si="9"/>
        <v>45164</v>
      </c>
    </row>
    <row r="2064">
      <c r="A2064" s="1" t="s">
        <v>2101</v>
      </c>
      <c r="B2064" s="1" t="s">
        <v>27</v>
      </c>
      <c r="C2064" s="1">
        <v>4.0</v>
      </c>
      <c r="D2064" s="1">
        <v>3.0</v>
      </c>
      <c r="E2064" s="1">
        <v>12.0</v>
      </c>
      <c r="F2064" s="1" t="s">
        <v>28</v>
      </c>
      <c r="H2064" s="2">
        <v>45107.0</v>
      </c>
      <c r="J2064" s="3">
        <f t="shared" si="2"/>
        <v>4</v>
      </c>
      <c r="K2064" s="4">
        <f t="shared" si="3"/>
        <v>3</v>
      </c>
      <c r="L2064" s="4">
        <f t="shared" si="4"/>
        <v>12</v>
      </c>
      <c r="S2064" s="1" t="s">
        <v>2101</v>
      </c>
      <c r="T2064" s="4" t="str">
        <f t="shared" si="5"/>
        <v>Cake</v>
      </c>
      <c r="U2064" s="4" t="str">
        <f t="shared" si="6"/>
        <v>UNKNOWN</v>
      </c>
      <c r="V2064" s="4" t="str">
        <f t="shared" si="7"/>
        <v>Cash</v>
      </c>
      <c r="W2064" s="4">
        <f t="shared" ref="W2064:Y2064" si="2071">IF(OR(J2064 = "ERROR", J2064 = ""), "UNKNOWN", J2064)</f>
        <v>4</v>
      </c>
      <c r="X2064" s="4">
        <f t="shared" si="2071"/>
        <v>3</v>
      </c>
      <c r="Y2064" s="4">
        <f t="shared" si="2071"/>
        <v>12</v>
      </c>
      <c r="Z2064" s="5">
        <f t="shared" si="9"/>
        <v>45107</v>
      </c>
    </row>
    <row r="2065">
      <c r="A2065" s="1" t="s">
        <v>2102</v>
      </c>
      <c r="B2065" s="1" t="s">
        <v>81</v>
      </c>
      <c r="C2065" s="1">
        <v>3.0</v>
      </c>
      <c r="D2065" s="1">
        <v>1.5</v>
      </c>
      <c r="E2065" s="1">
        <v>4.5</v>
      </c>
      <c r="F2065" s="1" t="s">
        <v>28</v>
      </c>
      <c r="H2065" s="2">
        <v>45195.0</v>
      </c>
      <c r="J2065" s="3">
        <f t="shared" si="2"/>
        <v>3</v>
      </c>
      <c r="K2065" s="4">
        <f t="shared" si="3"/>
        <v>1.5</v>
      </c>
      <c r="L2065" s="4">
        <f t="shared" si="4"/>
        <v>4.5</v>
      </c>
      <c r="S2065" s="1" t="s">
        <v>2102</v>
      </c>
      <c r="T2065" s="4" t="str">
        <f t="shared" si="5"/>
        <v>Tea</v>
      </c>
      <c r="U2065" s="4" t="str">
        <f t="shared" si="6"/>
        <v>UNKNOWN</v>
      </c>
      <c r="V2065" s="4" t="str">
        <f t="shared" si="7"/>
        <v>Cash</v>
      </c>
      <c r="W2065" s="4">
        <f t="shared" ref="W2065:Y2065" si="2072">IF(OR(J2065 = "ERROR", J2065 = ""), "UNKNOWN", J2065)</f>
        <v>3</v>
      </c>
      <c r="X2065" s="4">
        <f t="shared" si="2072"/>
        <v>1.5</v>
      </c>
      <c r="Y2065" s="4">
        <f t="shared" si="2072"/>
        <v>4.5</v>
      </c>
      <c r="Z2065" s="5">
        <f t="shared" si="9"/>
        <v>45195</v>
      </c>
    </row>
    <row r="2066">
      <c r="A2066" s="1" t="s">
        <v>2103</v>
      </c>
      <c r="B2066" s="1" t="s">
        <v>36</v>
      </c>
      <c r="C2066" s="1">
        <v>3.0</v>
      </c>
      <c r="D2066" s="1">
        <v>5.0</v>
      </c>
      <c r="E2066" s="1">
        <v>15.0</v>
      </c>
      <c r="F2066" s="1" t="s">
        <v>23</v>
      </c>
      <c r="G2066" s="1" t="s">
        <v>24</v>
      </c>
      <c r="H2066" s="2">
        <v>44990.0</v>
      </c>
      <c r="J2066" s="3">
        <f t="shared" si="2"/>
        <v>3</v>
      </c>
      <c r="K2066" s="4">
        <f t="shared" si="3"/>
        <v>5</v>
      </c>
      <c r="L2066" s="4">
        <f t="shared" si="4"/>
        <v>15</v>
      </c>
      <c r="S2066" s="1" t="s">
        <v>2103</v>
      </c>
      <c r="T2066" s="4" t="str">
        <f t="shared" si="5"/>
        <v>Salad</v>
      </c>
      <c r="U2066" s="4" t="str">
        <f t="shared" si="6"/>
        <v>Takeaway</v>
      </c>
      <c r="V2066" s="4" t="str">
        <f t="shared" si="7"/>
        <v>Credit Card</v>
      </c>
      <c r="W2066" s="4">
        <f t="shared" ref="W2066:Y2066" si="2073">IF(OR(J2066 = "ERROR", J2066 = ""), "UNKNOWN", J2066)</f>
        <v>3</v>
      </c>
      <c r="X2066" s="4">
        <f t="shared" si="2073"/>
        <v>5</v>
      </c>
      <c r="Y2066" s="4">
        <f t="shared" si="2073"/>
        <v>15</v>
      </c>
      <c r="Z2066" s="5">
        <f t="shared" si="9"/>
        <v>44990</v>
      </c>
    </row>
    <row r="2067">
      <c r="A2067" s="1" t="s">
        <v>2104</v>
      </c>
      <c r="B2067" s="1" t="s">
        <v>22</v>
      </c>
      <c r="C2067" s="1">
        <v>5.0</v>
      </c>
      <c r="D2067" s="1" t="s">
        <v>25</v>
      </c>
      <c r="E2067" s="1">
        <v>10.0</v>
      </c>
      <c r="F2067" s="1" t="s">
        <v>28</v>
      </c>
      <c r="G2067" s="1" t="s">
        <v>24</v>
      </c>
      <c r="H2067" s="2">
        <v>45113.0</v>
      </c>
      <c r="J2067" s="3">
        <f t="shared" si="2"/>
        <v>5</v>
      </c>
      <c r="K2067" s="4">
        <f t="shared" si="3"/>
        <v>2</v>
      </c>
      <c r="L2067" s="4">
        <f t="shared" si="4"/>
        <v>10</v>
      </c>
      <c r="S2067" s="1" t="s">
        <v>2104</v>
      </c>
      <c r="T2067" s="4" t="str">
        <f t="shared" si="5"/>
        <v>Coffee</v>
      </c>
      <c r="U2067" s="4" t="str">
        <f t="shared" si="6"/>
        <v>Takeaway</v>
      </c>
      <c r="V2067" s="4" t="str">
        <f t="shared" si="7"/>
        <v>Cash</v>
      </c>
      <c r="W2067" s="4">
        <f t="shared" ref="W2067:Y2067" si="2074">IF(OR(J2067 = "ERROR", J2067 = ""), "UNKNOWN", J2067)</f>
        <v>5</v>
      </c>
      <c r="X2067" s="4">
        <f t="shared" si="2074"/>
        <v>2</v>
      </c>
      <c r="Y2067" s="4">
        <f t="shared" si="2074"/>
        <v>10</v>
      </c>
      <c r="Z2067" s="5">
        <f t="shared" si="9"/>
        <v>45113</v>
      </c>
    </row>
    <row r="2068">
      <c r="A2068" s="1" t="s">
        <v>2105</v>
      </c>
      <c r="B2068" s="1" t="s">
        <v>36</v>
      </c>
      <c r="C2068" s="1">
        <v>1.0</v>
      </c>
      <c r="D2068" s="1">
        <v>5.0</v>
      </c>
      <c r="E2068" s="1">
        <v>5.0</v>
      </c>
      <c r="F2068" s="1" t="s">
        <v>23</v>
      </c>
      <c r="G2068" s="1" t="s">
        <v>29</v>
      </c>
      <c r="H2068" s="6">
        <v>45253.0</v>
      </c>
      <c r="J2068" s="3">
        <f t="shared" si="2"/>
        <v>1</v>
      </c>
      <c r="K2068" s="4">
        <f t="shared" si="3"/>
        <v>5</v>
      </c>
      <c r="L2068" s="4">
        <f t="shared" si="4"/>
        <v>5</v>
      </c>
      <c r="S2068" s="1" t="s">
        <v>2105</v>
      </c>
      <c r="T2068" s="4" t="str">
        <f t="shared" si="5"/>
        <v>Salad</v>
      </c>
      <c r="U2068" s="4" t="str">
        <f t="shared" si="6"/>
        <v>In-store</v>
      </c>
      <c r="V2068" s="4" t="str">
        <f t="shared" si="7"/>
        <v>Credit Card</v>
      </c>
      <c r="W2068" s="4">
        <f t="shared" ref="W2068:Y2068" si="2075">IF(OR(J2068 = "ERROR", J2068 = ""), "UNKNOWN", J2068)</f>
        <v>1</v>
      </c>
      <c r="X2068" s="4">
        <f t="shared" si="2075"/>
        <v>5</v>
      </c>
      <c r="Y2068" s="4">
        <f t="shared" si="2075"/>
        <v>5</v>
      </c>
      <c r="Z2068" s="7">
        <f t="shared" si="9"/>
        <v>45253</v>
      </c>
    </row>
    <row r="2069">
      <c r="A2069" s="1" t="s">
        <v>2106</v>
      </c>
      <c r="B2069" s="1" t="s">
        <v>41</v>
      </c>
      <c r="C2069" s="1">
        <v>4.0</v>
      </c>
      <c r="D2069" s="1">
        <v>4.0</v>
      </c>
      <c r="E2069" s="1">
        <v>16.0</v>
      </c>
      <c r="F2069" s="1" t="s">
        <v>39</v>
      </c>
      <c r="G2069" s="1" t="s">
        <v>29</v>
      </c>
      <c r="H2069" s="6">
        <v>45243.0</v>
      </c>
      <c r="J2069" s="3">
        <f t="shared" si="2"/>
        <v>4</v>
      </c>
      <c r="K2069" s="4">
        <f t="shared" si="3"/>
        <v>4</v>
      </c>
      <c r="L2069" s="4">
        <f t="shared" si="4"/>
        <v>16</v>
      </c>
      <c r="S2069" s="1" t="s">
        <v>2106</v>
      </c>
      <c r="T2069" s="4" t="str">
        <f t="shared" si="5"/>
        <v>Smoothie</v>
      </c>
      <c r="U2069" s="4" t="str">
        <f t="shared" si="6"/>
        <v>In-store</v>
      </c>
      <c r="V2069" s="4" t="str">
        <f t="shared" si="7"/>
        <v>Digital Wallet</v>
      </c>
      <c r="W2069" s="4">
        <f t="shared" ref="W2069:Y2069" si="2076">IF(OR(J2069 = "ERROR", J2069 = ""), "UNKNOWN", J2069)</f>
        <v>4</v>
      </c>
      <c r="X2069" s="4">
        <f t="shared" si="2076"/>
        <v>4</v>
      </c>
      <c r="Y2069" s="4">
        <f t="shared" si="2076"/>
        <v>16</v>
      </c>
      <c r="Z2069" s="7">
        <f t="shared" si="9"/>
        <v>45243</v>
      </c>
    </row>
    <row r="2070">
      <c r="A2070" s="1" t="s">
        <v>2107</v>
      </c>
      <c r="B2070" s="1" t="s">
        <v>22</v>
      </c>
      <c r="C2070" s="1">
        <v>2.0</v>
      </c>
      <c r="D2070" s="1">
        <v>2.0</v>
      </c>
      <c r="E2070" s="1">
        <v>4.0</v>
      </c>
      <c r="F2070" s="1" t="s">
        <v>39</v>
      </c>
      <c r="G2070" s="1" t="s">
        <v>29</v>
      </c>
      <c r="H2070" s="2">
        <v>45076.0</v>
      </c>
      <c r="J2070" s="3">
        <f t="shared" si="2"/>
        <v>2</v>
      </c>
      <c r="K2070" s="4">
        <f t="shared" si="3"/>
        <v>2</v>
      </c>
      <c r="L2070" s="4">
        <f t="shared" si="4"/>
        <v>4</v>
      </c>
      <c r="S2070" s="1" t="s">
        <v>2107</v>
      </c>
      <c r="T2070" s="4" t="str">
        <f t="shared" si="5"/>
        <v>Coffee</v>
      </c>
      <c r="U2070" s="4" t="str">
        <f t="shared" si="6"/>
        <v>In-store</v>
      </c>
      <c r="V2070" s="4" t="str">
        <f t="shared" si="7"/>
        <v>Digital Wallet</v>
      </c>
      <c r="W2070" s="4">
        <f t="shared" ref="W2070:Y2070" si="2077">IF(OR(J2070 = "ERROR", J2070 = ""), "UNKNOWN", J2070)</f>
        <v>2</v>
      </c>
      <c r="X2070" s="4">
        <f t="shared" si="2077"/>
        <v>2</v>
      </c>
      <c r="Y2070" s="4">
        <f t="shared" si="2077"/>
        <v>4</v>
      </c>
      <c r="Z2070" s="5">
        <f t="shared" si="9"/>
        <v>45076</v>
      </c>
    </row>
    <row r="2071">
      <c r="A2071" s="1" t="s">
        <v>2108</v>
      </c>
      <c r="B2071" s="1" t="s">
        <v>55</v>
      </c>
      <c r="C2071" s="1">
        <v>1.0</v>
      </c>
      <c r="D2071" s="1">
        <v>3.0</v>
      </c>
      <c r="E2071" s="1">
        <v>3.0</v>
      </c>
      <c r="F2071" s="1" t="s">
        <v>28</v>
      </c>
      <c r="G2071" s="1" t="s">
        <v>29</v>
      </c>
      <c r="H2071" s="2">
        <v>45115.0</v>
      </c>
      <c r="J2071" s="3">
        <f t="shared" si="2"/>
        <v>1</v>
      </c>
      <c r="K2071" s="4">
        <f t="shared" si="3"/>
        <v>3</v>
      </c>
      <c r="L2071" s="4">
        <f t="shared" si="4"/>
        <v>3</v>
      </c>
      <c r="S2071" s="1" t="s">
        <v>2108</v>
      </c>
      <c r="T2071" s="4" t="str">
        <f t="shared" si="5"/>
        <v>Juice</v>
      </c>
      <c r="U2071" s="4" t="str">
        <f t="shared" si="6"/>
        <v>In-store</v>
      </c>
      <c r="V2071" s="4" t="str">
        <f t="shared" si="7"/>
        <v>Cash</v>
      </c>
      <c r="W2071" s="4">
        <f t="shared" ref="W2071:Y2071" si="2078">IF(OR(J2071 = "ERROR", J2071 = ""), "UNKNOWN", J2071)</f>
        <v>1</v>
      </c>
      <c r="X2071" s="4">
        <f t="shared" si="2078"/>
        <v>3</v>
      </c>
      <c r="Y2071" s="4">
        <f t="shared" si="2078"/>
        <v>3</v>
      </c>
      <c r="Z2071" s="5">
        <f t="shared" si="9"/>
        <v>45115</v>
      </c>
    </row>
    <row r="2072">
      <c r="A2072" s="1" t="s">
        <v>2109</v>
      </c>
      <c r="B2072" s="1" t="s">
        <v>41</v>
      </c>
      <c r="C2072" s="1">
        <v>1.0</v>
      </c>
      <c r="D2072" s="1">
        <v>4.0</v>
      </c>
      <c r="E2072" s="1">
        <v>4.0</v>
      </c>
      <c r="F2072" s="1" t="s">
        <v>28</v>
      </c>
      <c r="G2072" s="1" t="s">
        <v>29</v>
      </c>
      <c r="H2072" s="2">
        <v>45181.0</v>
      </c>
      <c r="J2072" s="3">
        <f t="shared" si="2"/>
        <v>1</v>
      </c>
      <c r="K2072" s="4">
        <f t="shared" si="3"/>
        <v>4</v>
      </c>
      <c r="L2072" s="4">
        <f t="shared" si="4"/>
        <v>4</v>
      </c>
      <c r="S2072" s="1" t="s">
        <v>2109</v>
      </c>
      <c r="T2072" s="4" t="str">
        <f t="shared" si="5"/>
        <v>Smoothie</v>
      </c>
      <c r="U2072" s="4" t="str">
        <f t="shared" si="6"/>
        <v>In-store</v>
      </c>
      <c r="V2072" s="4" t="str">
        <f t="shared" si="7"/>
        <v>Cash</v>
      </c>
      <c r="W2072" s="4">
        <f t="shared" ref="W2072:Y2072" si="2079">IF(OR(J2072 = "ERROR", J2072 = ""), "UNKNOWN", J2072)</f>
        <v>1</v>
      </c>
      <c r="X2072" s="4">
        <f t="shared" si="2079"/>
        <v>4</v>
      </c>
      <c r="Y2072" s="4">
        <f t="shared" si="2079"/>
        <v>4</v>
      </c>
      <c r="Z2072" s="5">
        <f t="shared" si="9"/>
        <v>45181</v>
      </c>
    </row>
    <row r="2073">
      <c r="A2073" s="1" t="s">
        <v>2110</v>
      </c>
      <c r="B2073" s="1" t="s">
        <v>55</v>
      </c>
      <c r="C2073" s="1">
        <v>4.0</v>
      </c>
      <c r="D2073" s="1">
        <v>3.0</v>
      </c>
      <c r="E2073" s="1">
        <v>12.0</v>
      </c>
      <c r="G2073" s="1" t="s">
        <v>24</v>
      </c>
      <c r="H2073" s="2">
        <v>45000.0</v>
      </c>
      <c r="J2073" s="3">
        <f t="shared" si="2"/>
        <v>4</v>
      </c>
      <c r="K2073" s="4">
        <f t="shared" si="3"/>
        <v>3</v>
      </c>
      <c r="L2073" s="4">
        <f t="shared" si="4"/>
        <v>12</v>
      </c>
      <c r="S2073" s="1" t="s">
        <v>2110</v>
      </c>
      <c r="T2073" s="4" t="str">
        <f t="shared" si="5"/>
        <v>Juice</v>
      </c>
      <c r="U2073" s="4" t="str">
        <f t="shared" si="6"/>
        <v>Takeaway</v>
      </c>
      <c r="V2073" s="4" t="str">
        <f t="shared" si="7"/>
        <v>UNKNOWN</v>
      </c>
      <c r="W2073" s="4">
        <f t="shared" ref="W2073:Y2073" si="2080">IF(OR(J2073 = "ERROR", J2073 = ""), "UNKNOWN", J2073)</f>
        <v>4</v>
      </c>
      <c r="X2073" s="4">
        <f t="shared" si="2080"/>
        <v>3</v>
      </c>
      <c r="Y2073" s="4">
        <f t="shared" si="2080"/>
        <v>12</v>
      </c>
      <c r="Z2073" s="5">
        <f t="shared" si="9"/>
        <v>45000</v>
      </c>
    </row>
    <row r="2074">
      <c r="A2074" s="1" t="s">
        <v>2111</v>
      </c>
      <c r="B2074" s="1" t="s">
        <v>36</v>
      </c>
      <c r="C2074" s="1">
        <v>2.0</v>
      </c>
      <c r="D2074" s="1">
        <v>5.0</v>
      </c>
      <c r="E2074" s="1">
        <v>10.0</v>
      </c>
      <c r="F2074" s="1" t="s">
        <v>39</v>
      </c>
      <c r="G2074" s="1" t="s">
        <v>24</v>
      </c>
      <c r="H2074" s="2">
        <v>44927.0</v>
      </c>
      <c r="J2074" s="3">
        <f t="shared" si="2"/>
        <v>2</v>
      </c>
      <c r="K2074" s="4">
        <f t="shared" si="3"/>
        <v>5</v>
      </c>
      <c r="L2074" s="4">
        <f t="shared" si="4"/>
        <v>10</v>
      </c>
      <c r="S2074" s="1" t="s">
        <v>2111</v>
      </c>
      <c r="T2074" s="4" t="str">
        <f t="shared" si="5"/>
        <v>Salad</v>
      </c>
      <c r="U2074" s="4" t="str">
        <f t="shared" si="6"/>
        <v>Takeaway</v>
      </c>
      <c r="V2074" s="4" t="str">
        <f t="shared" si="7"/>
        <v>Digital Wallet</v>
      </c>
      <c r="W2074" s="4">
        <f t="shared" ref="W2074:Y2074" si="2081">IF(OR(J2074 = "ERROR", J2074 = ""), "UNKNOWN", J2074)</f>
        <v>2</v>
      </c>
      <c r="X2074" s="4">
        <f t="shared" si="2081"/>
        <v>5</v>
      </c>
      <c r="Y2074" s="4">
        <f t="shared" si="2081"/>
        <v>10</v>
      </c>
      <c r="Z2074" s="5">
        <f t="shared" si="9"/>
        <v>44927</v>
      </c>
    </row>
    <row r="2075">
      <c r="A2075" s="1" t="s">
        <v>2112</v>
      </c>
      <c r="B2075" s="1" t="s">
        <v>81</v>
      </c>
      <c r="C2075" s="1">
        <v>2.0</v>
      </c>
      <c r="D2075" s="1">
        <v>1.5</v>
      </c>
      <c r="E2075" s="1">
        <v>3.0</v>
      </c>
      <c r="F2075" s="1" t="s">
        <v>23</v>
      </c>
      <c r="G2075" s="1" t="s">
        <v>24</v>
      </c>
      <c r="H2075" s="6">
        <v>45276.0</v>
      </c>
      <c r="J2075" s="3">
        <f t="shared" si="2"/>
        <v>2</v>
      </c>
      <c r="K2075" s="4">
        <f t="shared" si="3"/>
        <v>1.5</v>
      </c>
      <c r="L2075" s="4">
        <f t="shared" si="4"/>
        <v>3</v>
      </c>
      <c r="S2075" s="1" t="s">
        <v>2112</v>
      </c>
      <c r="T2075" s="4" t="str">
        <f t="shared" si="5"/>
        <v>Tea</v>
      </c>
      <c r="U2075" s="4" t="str">
        <f t="shared" si="6"/>
        <v>Takeaway</v>
      </c>
      <c r="V2075" s="4" t="str">
        <f t="shared" si="7"/>
        <v>Credit Card</v>
      </c>
      <c r="W2075" s="4">
        <f t="shared" ref="W2075:Y2075" si="2082">IF(OR(J2075 = "ERROR", J2075 = ""), "UNKNOWN", J2075)</f>
        <v>2</v>
      </c>
      <c r="X2075" s="4">
        <f t="shared" si="2082"/>
        <v>1.5</v>
      </c>
      <c r="Y2075" s="4">
        <f t="shared" si="2082"/>
        <v>3</v>
      </c>
      <c r="Z2075" s="7">
        <f t="shared" si="9"/>
        <v>45276</v>
      </c>
    </row>
    <row r="2076">
      <c r="A2076" s="1" t="s">
        <v>2113</v>
      </c>
      <c r="B2076" s="1" t="s">
        <v>55</v>
      </c>
      <c r="C2076" s="1">
        <v>1.0</v>
      </c>
      <c r="D2076" s="1">
        <v>3.0</v>
      </c>
      <c r="E2076" s="1">
        <v>3.0</v>
      </c>
      <c r="F2076" s="1" t="s">
        <v>39</v>
      </c>
      <c r="H2076" s="2">
        <v>44971.0</v>
      </c>
      <c r="J2076" s="3">
        <f t="shared" si="2"/>
        <v>1</v>
      </c>
      <c r="K2076" s="4">
        <f t="shared" si="3"/>
        <v>3</v>
      </c>
      <c r="L2076" s="4">
        <f t="shared" si="4"/>
        <v>3</v>
      </c>
      <c r="S2076" s="1" t="s">
        <v>2113</v>
      </c>
      <c r="T2076" s="4" t="str">
        <f t="shared" si="5"/>
        <v>Juice</v>
      </c>
      <c r="U2076" s="4" t="str">
        <f t="shared" si="6"/>
        <v>UNKNOWN</v>
      </c>
      <c r="V2076" s="4" t="str">
        <f t="shared" si="7"/>
        <v>Digital Wallet</v>
      </c>
      <c r="W2076" s="4">
        <f t="shared" ref="W2076:Y2076" si="2083">IF(OR(J2076 = "ERROR", J2076 = ""), "UNKNOWN", J2076)</f>
        <v>1</v>
      </c>
      <c r="X2076" s="4">
        <f t="shared" si="2083"/>
        <v>3</v>
      </c>
      <c r="Y2076" s="4">
        <f t="shared" si="2083"/>
        <v>3</v>
      </c>
      <c r="Z2076" s="5">
        <f t="shared" si="9"/>
        <v>44971</v>
      </c>
    </row>
    <row r="2077">
      <c r="A2077" s="1" t="s">
        <v>2114</v>
      </c>
      <c r="B2077" s="1" t="s">
        <v>41</v>
      </c>
      <c r="C2077" s="1">
        <v>1.0</v>
      </c>
      <c r="D2077" s="1" t="s">
        <v>30</v>
      </c>
      <c r="E2077" s="1">
        <v>4.0</v>
      </c>
      <c r="F2077" s="1" t="s">
        <v>23</v>
      </c>
      <c r="G2077" s="1" t="s">
        <v>30</v>
      </c>
      <c r="H2077" s="2">
        <v>45073.0</v>
      </c>
      <c r="J2077" s="3">
        <f t="shared" si="2"/>
        <v>1</v>
      </c>
      <c r="K2077" s="4">
        <f t="shared" si="3"/>
        <v>4</v>
      </c>
      <c r="L2077" s="4">
        <f t="shared" si="4"/>
        <v>4</v>
      </c>
      <c r="S2077" s="1" t="s">
        <v>2114</v>
      </c>
      <c r="T2077" s="4" t="str">
        <f t="shared" si="5"/>
        <v>Smoothie</v>
      </c>
      <c r="U2077" s="4" t="str">
        <f t="shared" si="6"/>
        <v>UNKNOWN</v>
      </c>
      <c r="V2077" s="4" t="str">
        <f t="shared" si="7"/>
        <v>Credit Card</v>
      </c>
      <c r="W2077" s="4">
        <f t="shared" ref="W2077:Y2077" si="2084">IF(OR(J2077 = "ERROR", J2077 = ""), "UNKNOWN", J2077)</f>
        <v>1</v>
      </c>
      <c r="X2077" s="4">
        <f t="shared" si="2084"/>
        <v>4</v>
      </c>
      <c r="Y2077" s="4">
        <f t="shared" si="2084"/>
        <v>4</v>
      </c>
      <c r="Z2077" s="5">
        <f t="shared" si="9"/>
        <v>45073</v>
      </c>
    </row>
    <row r="2078">
      <c r="A2078" s="1" t="s">
        <v>2115</v>
      </c>
      <c r="B2078" s="1" t="s">
        <v>44</v>
      </c>
      <c r="C2078" s="1">
        <v>1.0</v>
      </c>
      <c r="D2078" s="1">
        <v>4.0</v>
      </c>
      <c r="E2078" s="1" t="s">
        <v>25</v>
      </c>
      <c r="F2078" s="1" t="s">
        <v>30</v>
      </c>
      <c r="G2078" s="1" t="s">
        <v>24</v>
      </c>
      <c r="H2078" s="2">
        <v>44956.0</v>
      </c>
      <c r="J2078" s="3">
        <f t="shared" si="2"/>
        <v>1</v>
      </c>
      <c r="K2078" s="4">
        <f t="shared" si="3"/>
        <v>4</v>
      </c>
      <c r="L2078" s="4">
        <f t="shared" si="4"/>
        <v>4</v>
      </c>
      <c r="S2078" s="1" t="s">
        <v>2115</v>
      </c>
      <c r="T2078" s="4" t="str">
        <f t="shared" si="5"/>
        <v>Sandwich</v>
      </c>
      <c r="U2078" s="4" t="str">
        <f t="shared" si="6"/>
        <v>Takeaway</v>
      </c>
      <c r="V2078" s="4" t="str">
        <f t="shared" si="7"/>
        <v>UNKNOWN</v>
      </c>
      <c r="W2078" s="4">
        <f t="shared" ref="W2078:Y2078" si="2085">IF(OR(J2078 = "ERROR", J2078 = ""), "UNKNOWN", J2078)</f>
        <v>1</v>
      </c>
      <c r="X2078" s="4">
        <f t="shared" si="2085"/>
        <v>4</v>
      </c>
      <c r="Y2078" s="4">
        <f t="shared" si="2085"/>
        <v>4</v>
      </c>
      <c r="Z2078" s="5">
        <f t="shared" si="9"/>
        <v>44956</v>
      </c>
    </row>
    <row r="2079">
      <c r="A2079" s="1" t="s">
        <v>2116</v>
      </c>
      <c r="B2079" s="1" t="s">
        <v>55</v>
      </c>
      <c r="C2079" s="1">
        <v>1.0</v>
      </c>
      <c r="D2079" s="1">
        <v>3.0</v>
      </c>
      <c r="E2079" s="1">
        <v>3.0</v>
      </c>
      <c r="G2079" s="1" t="s">
        <v>29</v>
      </c>
      <c r="H2079" s="2">
        <v>45266.0</v>
      </c>
      <c r="J2079" s="3">
        <f t="shared" si="2"/>
        <v>1</v>
      </c>
      <c r="K2079" s="4">
        <f t="shared" si="3"/>
        <v>3</v>
      </c>
      <c r="L2079" s="4">
        <f t="shared" si="4"/>
        <v>3</v>
      </c>
      <c r="S2079" s="1" t="s">
        <v>2116</v>
      </c>
      <c r="T2079" s="4" t="str">
        <f t="shared" si="5"/>
        <v>Juice</v>
      </c>
      <c r="U2079" s="4" t="str">
        <f t="shared" si="6"/>
        <v>In-store</v>
      </c>
      <c r="V2079" s="4" t="str">
        <f t="shared" si="7"/>
        <v>UNKNOWN</v>
      </c>
      <c r="W2079" s="4">
        <f t="shared" ref="W2079:Y2079" si="2086">IF(OR(J2079 = "ERROR", J2079 = ""), "UNKNOWN", J2079)</f>
        <v>1</v>
      </c>
      <c r="X2079" s="4">
        <f t="shared" si="2086"/>
        <v>3</v>
      </c>
      <c r="Y2079" s="4">
        <f t="shared" si="2086"/>
        <v>3</v>
      </c>
      <c r="Z2079" s="5">
        <f t="shared" si="9"/>
        <v>45266</v>
      </c>
    </row>
    <row r="2080">
      <c r="A2080" s="1" t="s">
        <v>2117</v>
      </c>
      <c r="B2080" s="1" t="s">
        <v>44</v>
      </c>
      <c r="D2080" s="1">
        <v>4.0</v>
      </c>
      <c r="E2080" s="1">
        <v>20.0</v>
      </c>
      <c r="F2080" s="1" t="s">
        <v>23</v>
      </c>
      <c r="G2080" s="1" t="s">
        <v>24</v>
      </c>
      <c r="H2080" s="2">
        <v>45195.0</v>
      </c>
      <c r="J2080" s="3">
        <f t="shared" si="2"/>
        <v>5</v>
      </c>
      <c r="K2080" s="4">
        <f t="shared" si="3"/>
        <v>4</v>
      </c>
      <c r="L2080" s="4">
        <f t="shared" si="4"/>
        <v>20</v>
      </c>
      <c r="S2080" s="1" t="s">
        <v>2117</v>
      </c>
      <c r="T2080" s="4" t="str">
        <f t="shared" si="5"/>
        <v>Sandwich</v>
      </c>
      <c r="U2080" s="4" t="str">
        <f t="shared" si="6"/>
        <v>Takeaway</v>
      </c>
      <c r="V2080" s="4" t="str">
        <f t="shared" si="7"/>
        <v>Credit Card</v>
      </c>
      <c r="W2080" s="4">
        <f t="shared" ref="W2080:Y2080" si="2087">IF(OR(J2080 = "ERROR", J2080 = ""), "UNKNOWN", J2080)</f>
        <v>5</v>
      </c>
      <c r="X2080" s="4">
        <f t="shared" si="2087"/>
        <v>4</v>
      </c>
      <c r="Y2080" s="4">
        <f t="shared" si="2087"/>
        <v>20</v>
      </c>
      <c r="Z2080" s="5">
        <f t="shared" si="9"/>
        <v>45195</v>
      </c>
    </row>
    <row r="2081">
      <c r="A2081" s="1" t="s">
        <v>2118</v>
      </c>
      <c r="B2081" s="1" t="s">
        <v>22</v>
      </c>
      <c r="C2081" s="1">
        <v>1.0</v>
      </c>
      <c r="D2081" s="1">
        <v>2.0</v>
      </c>
      <c r="E2081" s="1">
        <v>2.0</v>
      </c>
      <c r="G2081" s="1" t="s">
        <v>29</v>
      </c>
      <c r="H2081" s="6">
        <v>45256.0</v>
      </c>
      <c r="J2081" s="3">
        <f t="shared" si="2"/>
        <v>1</v>
      </c>
      <c r="K2081" s="4">
        <f t="shared" si="3"/>
        <v>2</v>
      </c>
      <c r="L2081" s="4">
        <f t="shared" si="4"/>
        <v>2</v>
      </c>
      <c r="S2081" s="1" t="s">
        <v>2118</v>
      </c>
      <c r="T2081" s="4" t="str">
        <f t="shared" si="5"/>
        <v>Coffee</v>
      </c>
      <c r="U2081" s="4" t="str">
        <f t="shared" si="6"/>
        <v>In-store</v>
      </c>
      <c r="V2081" s="4" t="str">
        <f t="shared" si="7"/>
        <v>UNKNOWN</v>
      </c>
      <c r="W2081" s="4">
        <f t="shared" ref="W2081:Y2081" si="2088">IF(OR(J2081 = "ERROR", J2081 = ""), "UNKNOWN", J2081)</f>
        <v>1</v>
      </c>
      <c r="X2081" s="4">
        <f t="shared" si="2088"/>
        <v>2</v>
      </c>
      <c r="Y2081" s="4">
        <f t="shared" si="2088"/>
        <v>2</v>
      </c>
      <c r="Z2081" s="7">
        <f t="shared" si="9"/>
        <v>45256</v>
      </c>
    </row>
    <row r="2082">
      <c r="A2082" s="1" t="s">
        <v>2119</v>
      </c>
      <c r="B2082" s="1" t="s">
        <v>81</v>
      </c>
      <c r="C2082" s="1">
        <v>3.0</v>
      </c>
      <c r="D2082" s="1">
        <v>1.5</v>
      </c>
      <c r="E2082" s="1">
        <v>4.5</v>
      </c>
      <c r="H2082" s="2">
        <v>45151.0</v>
      </c>
      <c r="J2082" s="3">
        <f t="shared" si="2"/>
        <v>3</v>
      </c>
      <c r="K2082" s="4">
        <f t="shared" si="3"/>
        <v>1.5</v>
      </c>
      <c r="L2082" s="4">
        <f t="shared" si="4"/>
        <v>4.5</v>
      </c>
      <c r="S2082" s="1" t="s">
        <v>2119</v>
      </c>
      <c r="T2082" s="4" t="str">
        <f t="shared" si="5"/>
        <v>Tea</v>
      </c>
      <c r="U2082" s="4" t="str">
        <f t="shared" si="6"/>
        <v>UNKNOWN</v>
      </c>
      <c r="V2082" s="4" t="str">
        <f t="shared" si="7"/>
        <v>UNKNOWN</v>
      </c>
      <c r="W2082" s="4">
        <f t="shared" ref="W2082:Y2082" si="2089">IF(OR(J2082 = "ERROR", J2082 = ""), "UNKNOWN", J2082)</f>
        <v>3</v>
      </c>
      <c r="X2082" s="4">
        <f t="shared" si="2089"/>
        <v>1.5</v>
      </c>
      <c r="Y2082" s="4">
        <f t="shared" si="2089"/>
        <v>4.5</v>
      </c>
      <c r="Z2082" s="5">
        <f t="shared" si="9"/>
        <v>45151</v>
      </c>
    </row>
    <row r="2083">
      <c r="A2083" s="1" t="s">
        <v>2120</v>
      </c>
      <c r="B2083" s="1" t="s">
        <v>27</v>
      </c>
      <c r="C2083" s="1">
        <v>4.0</v>
      </c>
      <c r="D2083" s="1">
        <v>3.0</v>
      </c>
      <c r="E2083" s="1">
        <v>12.0</v>
      </c>
      <c r="F2083" s="1" t="s">
        <v>30</v>
      </c>
      <c r="G2083" s="1" t="s">
        <v>24</v>
      </c>
      <c r="H2083" s="2">
        <v>45124.0</v>
      </c>
      <c r="J2083" s="3">
        <f t="shared" si="2"/>
        <v>4</v>
      </c>
      <c r="K2083" s="4">
        <f t="shared" si="3"/>
        <v>3</v>
      </c>
      <c r="L2083" s="4">
        <f t="shared" si="4"/>
        <v>12</v>
      </c>
      <c r="S2083" s="1" t="s">
        <v>2120</v>
      </c>
      <c r="T2083" s="4" t="str">
        <f t="shared" si="5"/>
        <v>Cake</v>
      </c>
      <c r="U2083" s="4" t="str">
        <f t="shared" si="6"/>
        <v>Takeaway</v>
      </c>
      <c r="V2083" s="4" t="str">
        <f t="shared" si="7"/>
        <v>UNKNOWN</v>
      </c>
      <c r="W2083" s="4">
        <f t="shared" ref="W2083:Y2083" si="2090">IF(OR(J2083 = "ERROR", J2083 = ""), "UNKNOWN", J2083)</f>
        <v>4</v>
      </c>
      <c r="X2083" s="4">
        <f t="shared" si="2090"/>
        <v>3</v>
      </c>
      <c r="Y2083" s="4">
        <f t="shared" si="2090"/>
        <v>12</v>
      </c>
      <c r="Z2083" s="5">
        <f t="shared" si="9"/>
        <v>45124</v>
      </c>
    </row>
    <row r="2084">
      <c r="A2084" s="1" t="s">
        <v>2121</v>
      </c>
      <c r="B2084" s="1" t="s">
        <v>22</v>
      </c>
      <c r="C2084" s="1">
        <v>5.0</v>
      </c>
      <c r="D2084" s="1">
        <v>2.0</v>
      </c>
      <c r="E2084" s="1">
        <v>10.0</v>
      </c>
      <c r="G2084" s="1" t="s">
        <v>24</v>
      </c>
      <c r="H2084" s="2">
        <v>45128.0</v>
      </c>
      <c r="J2084" s="3">
        <f t="shared" si="2"/>
        <v>5</v>
      </c>
      <c r="K2084" s="4">
        <f t="shared" si="3"/>
        <v>2</v>
      </c>
      <c r="L2084" s="4">
        <f t="shared" si="4"/>
        <v>10</v>
      </c>
      <c r="S2084" s="1" t="s">
        <v>2121</v>
      </c>
      <c r="T2084" s="4" t="str">
        <f t="shared" si="5"/>
        <v>Coffee</v>
      </c>
      <c r="U2084" s="4" t="str">
        <f t="shared" si="6"/>
        <v>Takeaway</v>
      </c>
      <c r="V2084" s="4" t="str">
        <f t="shared" si="7"/>
        <v>UNKNOWN</v>
      </c>
      <c r="W2084" s="4">
        <f t="shared" ref="W2084:Y2084" si="2091">IF(OR(J2084 = "ERROR", J2084 = ""), "UNKNOWN", J2084)</f>
        <v>5</v>
      </c>
      <c r="X2084" s="4">
        <f t="shared" si="2091"/>
        <v>2</v>
      </c>
      <c r="Y2084" s="4">
        <f t="shared" si="2091"/>
        <v>10</v>
      </c>
      <c r="Z2084" s="5">
        <f t="shared" si="9"/>
        <v>45128</v>
      </c>
    </row>
    <row r="2085">
      <c r="A2085" s="1" t="s">
        <v>2122</v>
      </c>
      <c r="B2085" s="1" t="s">
        <v>27</v>
      </c>
      <c r="C2085" s="1">
        <v>2.0</v>
      </c>
      <c r="D2085" s="1">
        <v>3.0</v>
      </c>
      <c r="E2085" s="1">
        <v>6.0</v>
      </c>
      <c r="H2085" s="2">
        <v>45148.0</v>
      </c>
      <c r="J2085" s="3">
        <f t="shared" si="2"/>
        <v>2</v>
      </c>
      <c r="K2085" s="4">
        <f t="shared" si="3"/>
        <v>3</v>
      </c>
      <c r="L2085" s="4">
        <f t="shared" si="4"/>
        <v>6</v>
      </c>
      <c r="S2085" s="1" t="s">
        <v>2122</v>
      </c>
      <c r="T2085" s="4" t="str">
        <f t="shared" si="5"/>
        <v>Cake</v>
      </c>
      <c r="U2085" s="4" t="str">
        <f t="shared" si="6"/>
        <v>UNKNOWN</v>
      </c>
      <c r="V2085" s="4" t="str">
        <f t="shared" si="7"/>
        <v>UNKNOWN</v>
      </c>
      <c r="W2085" s="4">
        <f t="shared" ref="W2085:Y2085" si="2092">IF(OR(J2085 = "ERROR", J2085 = ""), "UNKNOWN", J2085)</f>
        <v>2</v>
      </c>
      <c r="X2085" s="4">
        <f t="shared" si="2092"/>
        <v>3</v>
      </c>
      <c r="Y2085" s="4">
        <f t="shared" si="2092"/>
        <v>6</v>
      </c>
      <c r="Z2085" s="5">
        <f t="shared" si="9"/>
        <v>45148</v>
      </c>
    </row>
    <row r="2086">
      <c r="A2086" s="1" t="s">
        <v>2123</v>
      </c>
      <c r="B2086" s="1" t="s">
        <v>44</v>
      </c>
      <c r="C2086" s="1">
        <v>1.0</v>
      </c>
      <c r="D2086" s="1">
        <v>4.0</v>
      </c>
      <c r="E2086" s="1">
        <v>4.0</v>
      </c>
      <c r="F2086" s="1" t="s">
        <v>23</v>
      </c>
      <c r="H2086" s="2">
        <v>45141.0</v>
      </c>
      <c r="J2086" s="3">
        <f t="shared" si="2"/>
        <v>1</v>
      </c>
      <c r="K2086" s="4">
        <f t="shared" si="3"/>
        <v>4</v>
      </c>
      <c r="L2086" s="4">
        <f t="shared" si="4"/>
        <v>4</v>
      </c>
      <c r="S2086" s="1" t="s">
        <v>2123</v>
      </c>
      <c r="T2086" s="4" t="str">
        <f t="shared" si="5"/>
        <v>Sandwich</v>
      </c>
      <c r="U2086" s="4" t="str">
        <f t="shared" si="6"/>
        <v>UNKNOWN</v>
      </c>
      <c r="V2086" s="4" t="str">
        <f t="shared" si="7"/>
        <v>Credit Card</v>
      </c>
      <c r="W2086" s="4">
        <f t="shared" ref="W2086:Y2086" si="2093">IF(OR(J2086 = "ERROR", J2086 = ""), "UNKNOWN", J2086)</f>
        <v>1</v>
      </c>
      <c r="X2086" s="4">
        <f t="shared" si="2093"/>
        <v>4</v>
      </c>
      <c r="Y2086" s="4">
        <f t="shared" si="2093"/>
        <v>4</v>
      </c>
      <c r="Z2086" s="5">
        <f t="shared" si="9"/>
        <v>45141</v>
      </c>
    </row>
    <row r="2087">
      <c r="A2087" s="1" t="s">
        <v>2124</v>
      </c>
      <c r="B2087" s="1" t="s">
        <v>41</v>
      </c>
      <c r="C2087" s="1" t="s">
        <v>25</v>
      </c>
      <c r="D2087" s="1">
        <v>4.0</v>
      </c>
      <c r="E2087" s="1">
        <v>4.0</v>
      </c>
      <c r="F2087" s="1" t="s">
        <v>23</v>
      </c>
      <c r="H2087" s="2">
        <v>45202.0</v>
      </c>
      <c r="J2087" s="3">
        <f t="shared" si="2"/>
        <v>1</v>
      </c>
      <c r="K2087" s="4">
        <f t="shared" si="3"/>
        <v>4</v>
      </c>
      <c r="L2087" s="4">
        <f t="shared" si="4"/>
        <v>4</v>
      </c>
      <c r="S2087" s="1" t="s">
        <v>2124</v>
      </c>
      <c r="T2087" s="4" t="str">
        <f t="shared" si="5"/>
        <v>Smoothie</v>
      </c>
      <c r="U2087" s="4" t="str">
        <f t="shared" si="6"/>
        <v>UNKNOWN</v>
      </c>
      <c r="V2087" s="4" t="str">
        <f t="shared" si="7"/>
        <v>Credit Card</v>
      </c>
      <c r="W2087" s="4">
        <f t="shared" ref="W2087:Y2087" si="2094">IF(OR(J2087 = "ERROR", J2087 = ""), "UNKNOWN", J2087)</f>
        <v>1</v>
      </c>
      <c r="X2087" s="4">
        <f t="shared" si="2094"/>
        <v>4</v>
      </c>
      <c r="Y2087" s="4">
        <f t="shared" si="2094"/>
        <v>4</v>
      </c>
      <c r="Z2087" s="5">
        <f t="shared" si="9"/>
        <v>45202</v>
      </c>
    </row>
    <row r="2088">
      <c r="A2088" s="1" t="s">
        <v>2125</v>
      </c>
      <c r="B2088" s="1" t="s">
        <v>22</v>
      </c>
      <c r="C2088" s="1">
        <v>2.0</v>
      </c>
      <c r="D2088" s="1">
        <v>2.0</v>
      </c>
      <c r="E2088" s="1">
        <v>4.0</v>
      </c>
      <c r="F2088" s="1" t="s">
        <v>39</v>
      </c>
      <c r="G2088" s="1" t="s">
        <v>29</v>
      </c>
      <c r="H2088" s="2">
        <v>44970.0</v>
      </c>
      <c r="J2088" s="3">
        <f t="shared" si="2"/>
        <v>2</v>
      </c>
      <c r="K2088" s="4">
        <f t="shared" si="3"/>
        <v>2</v>
      </c>
      <c r="L2088" s="4">
        <f t="shared" si="4"/>
        <v>4</v>
      </c>
      <c r="S2088" s="1" t="s">
        <v>2125</v>
      </c>
      <c r="T2088" s="4" t="str">
        <f t="shared" si="5"/>
        <v>Coffee</v>
      </c>
      <c r="U2088" s="4" t="str">
        <f t="shared" si="6"/>
        <v>In-store</v>
      </c>
      <c r="V2088" s="4" t="str">
        <f t="shared" si="7"/>
        <v>Digital Wallet</v>
      </c>
      <c r="W2088" s="4">
        <f t="shared" ref="W2088:Y2088" si="2095">IF(OR(J2088 = "ERROR", J2088 = ""), "UNKNOWN", J2088)</f>
        <v>2</v>
      </c>
      <c r="X2088" s="4">
        <f t="shared" si="2095"/>
        <v>2</v>
      </c>
      <c r="Y2088" s="4">
        <f t="shared" si="2095"/>
        <v>4</v>
      </c>
      <c r="Z2088" s="5">
        <f t="shared" si="9"/>
        <v>44970</v>
      </c>
    </row>
    <row r="2089">
      <c r="A2089" s="1" t="s">
        <v>2126</v>
      </c>
      <c r="B2089" s="1" t="s">
        <v>41</v>
      </c>
      <c r="C2089" s="1">
        <v>2.0</v>
      </c>
      <c r="D2089" s="1">
        <v>4.0</v>
      </c>
      <c r="E2089" s="1">
        <v>8.0</v>
      </c>
      <c r="F2089" s="1" t="s">
        <v>39</v>
      </c>
      <c r="G2089" s="1" t="s">
        <v>24</v>
      </c>
      <c r="J2089" s="3">
        <f t="shared" si="2"/>
        <v>2</v>
      </c>
      <c r="K2089" s="4">
        <f t="shared" si="3"/>
        <v>4</v>
      </c>
      <c r="L2089" s="4">
        <f t="shared" si="4"/>
        <v>8</v>
      </c>
      <c r="S2089" s="1" t="s">
        <v>2126</v>
      </c>
      <c r="T2089" s="4" t="str">
        <f t="shared" si="5"/>
        <v>Smoothie</v>
      </c>
      <c r="U2089" s="4" t="str">
        <f t="shared" si="6"/>
        <v>Takeaway</v>
      </c>
      <c r="V2089" s="4" t="str">
        <f t="shared" si="7"/>
        <v>Digital Wallet</v>
      </c>
      <c r="W2089" s="4">
        <f t="shared" ref="W2089:Y2089" si="2096">IF(OR(J2089 = "ERROR", J2089 = ""), "UNKNOWN", J2089)</f>
        <v>2</v>
      </c>
      <c r="X2089" s="4">
        <f t="shared" si="2096"/>
        <v>4</v>
      </c>
      <c r="Y2089" s="4">
        <f t="shared" si="2096"/>
        <v>8</v>
      </c>
      <c r="Z2089" s="4" t="str">
        <f t="shared" si="9"/>
        <v>UNKNOWN</v>
      </c>
    </row>
    <row r="2090">
      <c r="A2090" s="1" t="s">
        <v>2127</v>
      </c>
      <c r="B2090" s="1" t="s">
        <v>27</v>
      </c>
      <c r="C2090" s="1">
        <v>2.0</v>
      </c>
      <c r="D2090" s="1">
        <v>3.0</v>
      </c>
      <c r="E2090" s="1">
        <v>6.0</v>
      </c>
      <c r="F2090" s="1" t="s">
        <v>28</v>
      </c>
      <c r="G2090" s="1" t="s">
        <v>29</v>
      </c>
      <c r="H2090" s="2">
        <v>44987.0</v>
      </c>
      <c r="J2090" s="3">
        <f t="shared" si="2"/>
        <v>2</v>
      </c>
      <c r="K2090" s="4">
        <f t="shared" si="3"/>
        <v>3</v>
      </c>
      <c r="L2090" s="4">
        <f t="shared" si="4"/>
        <v>6</v>
      </c>
      <c r="S2090" s="1" t="s">
        <v>2127</v>
      </c>
      <c r="T2090" s="4" t="str">
        <f t="shared" si="5"/>
        <v>Cake</v>
      </c>
      <c r="U2090" s="4" t="str">
        <f t="shared" si="6"/>
        <v>In-store</v>
      </c>
      <c r="V2090" s="4" t="str">
        <f t="shared" si="7"/>
        <v>Cash</v>
      </c>
      <c r="W2090" s="4">
        <f t="shared" ref="W2090:Y2090" si="2097">IF(OR(J2090 = "ERROR", J2090 = ""), "UNKNOWN", J2090)</f>
        <v>2</v>
      </c>
      <c r="X2090" s="4">
        <f t="shared" si="2097"/>
        <v>3</v>
      </c>
      <c r="Y2090" s="4">
        <f t="shared" si="2097"/>
        <v>6</v>
      </c>
      <c r="Z2090" s="5">
        <f t="shared" si="9"/>
        <v>44987</v>
      </c>
    </row>
    <row r="2091">
      <c r="A2091" s="1" t="s">
        <v>2128</v>
      </c>
      <c r="B2091" s="1" t="s">
        <v>44</v>
      </c>
      <c r="C2091" s="1" t="s">
        <v>25</v>
      </c>
      <c r="D2091" s="1">
        <v>4.0</v>
      </c>
      <c r="E2091" s="1">
        <v>12.0</v>
      </c>
      <c r="F2091" s="1" t="s">
        <v>28</v>
      </c>
      <c r="G2091" s="1" t="s">
        <v>24</v>
      </c>
      <c r="H2091" s="2">
        <v>45022.0</v>
      </c>
      <c r="J2091" s="3">
        <f t="shared" si="2"/>
        <v>3</v>
      </c>
      <c r="K2091" s="4">
        <f t="shared" si="3"/>
        <v>4</v>
      </c>
      <c r="L2091" s="4">
        <f t="shared" si="4"/>
        <v>12</v>
      </c>
      <c r="S2091" s="1" t="s">
        <v>2128</v>
      </c>
      <c r="T2091" s="4" t="str">
        <f t="shared" si="5"/>
        <v>Sandwich</v>
      </c>
      <c r="U2091" s="4" t="str">
        <f t="shared" si="6"/>
        <v>Takeaway</v>
      </c>
      <c r="V2091" s="4" t="str">
        <f t="shared" si="7"/>
        <v>Cash</v>
      </c>
      <c r="W2091" s="4">
        <f t="shared" ref="W2091:Y2091" si="2098">IF(OR(J2091 = "ERROR", J2091 = ""), "UNKNOWN", J2091)</f>
        <v>3</v>
      </c>
      <c r="X2091" s="4">
        <f t="shared" si="2098"/>
        <v>4</v>
      </c>
      <c r="Y2091" s="4">
        <f t="shared" si="2098"/>
        <v>12</v>
      </c>
      <c r="Z2091" s="5">
        <f t="shared" si="9"/>
        <v>45022</v>
      </c>
    </row>
    <row r="2092">
      <c r="A2092" s="1" t="s">
        <v>2129</v>
      </c>
      <c r="B2092" s="1" t="s">
        <v>32</v>
      </c>
      <c r="C2092" s="1">
        <v>2.0</v>
      </c>
      <c r="E2092" s="1">
        <v>2.0</v>
      </c>
      <c r="F2092" s="1" t="s">
        <v>39</v>
      </c>
      <c r="G2092" s="1" t="s">
        <v>24</v>
      </c>
      <c r="H2092" s="2">
        <v>45144.0</v>
      </c>
      <c r="J2092" s="3">
        <f t="shared" si="2"/>
        <v>2</v>
      </c>
      <c r="K2092" s="4">
        <f t="shared" si="3"/>
        <v>1</v>
      </c>
      <c r="L2092" s="4">
        <f t="shared" si="4"/>
        <v>2</v>
      </c>
      <c r="S2092" s="1" t="s">
        <v>2129</v>
      </c>
      <c r="T2092" s="4" t="str">
        <f t="shared" si="5"/>
        <v>Cookie</v>
      </c>
      <c r="U2092" s="4" t="str">
        <f t="shared" si="6"/>
        <v>Takeaway</v>
      </c>
      <c r="V2092" s="4" t="str">
        <f t="shared" si="7"/>
        <v>Digital Wallet</v>
      </c>
      <c r="W2092" s="4">
        <f t="shared" ref="W2092:Y2092" si="2099">IF(OR(J2092 = "ERROR", J2092 = ""), "UNKNOWN", J2092)</f>
        <v>2</v>
      </c>
      <c r="X2092" s="4">
        <f t="shared" si="2099"/>
        <v>1</v>
      </c>
      <c r="Y2092" s="4">
        <f t="shared" si="2099"/>
        <v>2</v>
      </c>
      <c r="Z2092" s="5">
        <f t="shared" si="9"/>
        <v>45144</v>
      </c>
    </row>
    <row r="2093">
      <c r="A2093" s="1" t="s">
        <v>2130</v>
      </c>
      <c r="B2093" s="1" t="s">
        <v>36</v>
      </c>
      <c r="C2093" s="1">
        <v>5.0</v>
      </c>
      <c r="D2093" s="1">
        <v>5.0</v>
      </c>
      <c r="E2093" s="1">
        <v>25.0</v>
      </c>
      <c r="G2093" s="1" t="s">
        <v>29</v>
      </c>
      <c r="H2093" s="2">
        <v>45206.0</v>
      </c>
      <c r="J2093" s="3">
        <f t="shared" si="2"/>
        <v>5</v>
      </c>
      <c r="K2093" s="4">
        <f t="shared" si="3"/>
        <v>5</v>
      </c>
      <c r="L2093" s="4">
        <f t="shared" si="4"/>
        <v>25</v>
      </c>
      <c r="S2093" s="1" t="s">
        <v>2130</v>
      </c>
      <c r="T2093" s="4" t="str">
        <f t="shared" si="5"/>
        <v>Salad</v>
      </c>
      <c r="U2093" s="4" t="str">
        <f t="shared" si="6"/>
        <v>In-store</v>
      </c>
      <c r="V2093" s="4" t="str">
        <f t="shared" si="7"/>
        <v>UNKNOWN</v>
      </c>
      <c r="W2093" s="4">
        <f t="shared" ref="W2093:Y2093" si="2100">IF(OR(J2093 = "ERROR", J2093 = ""), "UNKNOWN", J2093)</f>
        <v>5</v>
      </c>
      <c r="X2093" s="4">
        <f t="shared" si="2100"/>
        <v>5</v>
      </c>
      <c r="Y2093" s="4">
        <f t="shared" si="2100"/>
        <v>25</v>
      </c>
      <c r="Z2093" s="5">
        <f t="shared" si="9"/>
        <v>45206</v>
      </c>
    </row>
    <row r="2094">
      <c r="A2094" s="1" t="s">
        <v>2131</v>
      </c>
      <c r="B2094" s="1" t="s">
        <v>55</v>
      </c>
      <c r="C2094" s="1" t="s">
        <v>30</v>
      </c>
      <c r="D2094" s="1">
        <v>3.0</v>
      </c>
      <c r="E2094" s="1">
        <v>15.0</v>
      </c>
      <c r="F2094" s="1" t="s">
        <v>39</v>
      </c>
      <c r="H2094" s="2">
        <v>45142.0</v>
      </c>
      <c r="J2094" s="3">
        <f t="shared" si="2"/>
        <v>5</v>
      </c>
      <c r="K2094" s="4">
        <f t="shared" si="3"/>
        <v>3</v>
      </c>
      <c r="L2094" s="4">
        <f t="shared" si="4"/>
        <v>15</v>
      </c>
      <c r="S2094" s="1" t="s">
        <v>2131</v>
      </c>
      <c r="T2094" s="4" t="str">
        <f t="shared" si="5"/>
        <v>Juice</v>
      </c>
      <c r="U2094" s="4" t="str">
        <f t="shared" si="6"/>
        <v>UNKNOWN</v>
      </c>
      <c r="V2094" s="4" t="str">
        <f t="shared" si="7"/>
        <v>Digital Wallet</v>
      </c>
      <c r="W2094" s="4">
        <f t="shared" ref="W2094:Y2094" si="2101">IF(OR(J2094 = "ERROR", J2094 = ""), "UNKNOWN", J2094)</f>
        <v>5</v>
      </c>
      <c r="X2094" s="4">
        <f t="shared" si="2101"/>
        <v>3</v>
      </c>
      <c r="Y2094" s="4">
        <f t="shared" si="2101"/>
        <v>15</v>
      </c>
      <c r="Z2094" s="5">
        <f t="shared" si="9"/>
        <v>45142</v>
      </c>
    </row>
    <row r="2095">
      <c r="A2095" s="1" t="s">
        <v>2132</v>
      </c>
      <c r="B2095" s="1" t="s">
        <v>55</v>
      </c>
      <c r="C2095" s="1">
        <v>1.0</v>
      </c>
      <c r="D2095" s="1">
        <v>3.0</v>
      </c>
      <c r="E2095" s="1">
        <v>3.0</v>
      </c>
      <c r="H2095" s="2">
        <v>45136.0</v>
      </c>
      <c r="J2095" s="3">
        <f t="shared" si="2"/>
        <v>1</v>
      </c>
      <c r="K2095" s="4">
        <f t="shared" si="3"/>
        <v>3</v>
      </c>
      <c r="L2095" s="4">
        <f t="shared" si="4"/>
        <v>3</v>
      </c>
      <c r="S2095" s="1" t="s">
        <v>2132</v>
      </c>
      <c r="T2095" s="4" t="str">
        <f t="shared" si="5"/>
        <v>Juice</v>
      </c>
      <c r="U2095" s="4" t="str">
        <f t="shared" si="6"/>
        <v>UNKNOWN</v>
      </c>
      <c r="V2095" s="4" t="str">
        <f t="shared" si="7"/>
        <v>UNKNOWN</v>
      </c>
      <c r="W2095" s="4">
        <f t="shared" ref="W2095:Y2095" si="2102">IF(OR(J2095 = "ERROR", J2095 = ""), "UNKNOWN", J2095)</f>
        <v>1</v>
      </c>
      <c r="X2095" s="4">
        <f t="shared" si="2102"/>
        <v>3</v>
      </c>
      <c r="Y2095" s="4">
        <f t="shared" si="2102"/>
        <v>3</v>
      </c>
      <c r="Z2095" s="5">
        <f t="shared" si="9"/>
        <v>45136</v>
      </c>
    </row>
    <row r="2096">
      <c r="A2096" s="1" t="s">
        <v>2133</v>
      </c>
      <c r="B2096" s="1" t="s">
        <v>44</v>
      </c>
      <c r="C2096" s="1">
        <v>2.0</v>
      </c>
      <c r="D2096" s="1">
        <v>4.0</v>
      </c>
      <c r="E2096" s="1">
        <v>8.0</v>
      </c>
      <c r="F2096" s="1" t="s">
        <v>39</v>
      </c>
      <c r="H2096" s="2">
        <v>45103.0</v>
      </c>
      <c r="J2096" s="3">
        <f t="shared" si="2"/>
        <v>2</v>
      </c>
      <c r="K2096" s="4">
        <f t="shared" si="3"/>
        <v>4</v>
      </c>
      <c r="L2096" s="4">
        <f t="shared" si="4"/>
        <v>8</v>
      </c>
      <c r="S2096" s="1" t="s">
        <v>2133</v>
      </c>
      <c r="T2096" s="4" t="str">
        <f t="shared" si="5"/>
        <v>Sandwich</v>
      </c>
      <c r="U2096" s="4" t="str">
        <f t="shared" si="6"/>
        <v>UNKNOWN</v>
      </c>
      <c r="V2096" s="4" t="str">
        <f t="shared" si="7"/>
        <v>Digital Wallet</v>
      </c>
      <c r="W2096" s="4">
        <f t="shared" ref="W2096:Y2096" si="2103">IF(OR(J2096 = "ERROR", J2096 = ""), "UNKNOWN", J2096)</f>
        <v>2</v>
      </c>
      <c r="X2096" s="4">
        <f t="shared" si="2103"/>
        <v>4</v>
      </c>
      <c r="Y2096" s="4">
        <f t="shared" si="2103"/>
        <v>8</v>
      </c>
      <c r="Z2096" s="5">
        <f t="shared" si="9"/>
        <v>45103</v>
      </c>
    </row>
    <row r="2097">
      <c r="A2097" s="1" t="s">
        <v>2134</v>
      </c>
      <c r="B2097" s="1" t="s">
        <v>32</v>
      </c>
      <c r="C2097" s="1">
        <v>1.0</v>
      </c>
      <c r="D2097" s="1">
        <v>1.0</v>
      </c>
      <c r="E2097" s="1">
        <v>1.0</v>
      </c>
      <c r="F2097" s="1" t="s">
        <v>28</v>
      </c>
      <c r="H2097" s="2">
        <v>45116.0</v>
      </c>
      <c r="J2097" s="3">
        <f t="shared" si="2"/>
        <v>1</v>
      </c>
      <c r="K2097" s="4">
        <f t="shared" si="3"/>
        <v>1</v>
      </c>
      <c r="L2097" s="4">
        <f t="shared" si="4"/>
        <v>1</v>
      </c>
      <c r="S2097" s="1" t="s">
        <v>2134</v>
      </c>
      <c r="T2097" s="4" t="str">
        <f t="shared" si="5"/>
        <v>Cookie</v>
      </c>
      <c r="U2097" s="4" t="str">
        <f t="shared" si="6"/>
        <v>UNKNOWN</v>
      </c>
      <c r="V2097" s="4" t="str">
        <f t="shared" si="7"/>
        <v>Cash</v>
      </c>
      <c r="W2097" s="4">
        <f t="shared" ref="W2097:Y2097" si="2104">IF(OR(J2097 = "ERROR", J2097 = ""), "UNKNOWN", J2097)</f>
        <v>1</v>
      </c>
      <c r="X2097" s="4">
        <f t="shared" si="2104"/>
        <v>1</v>
      </c>
      <c r="Y2097" s="4">
        <f t="shared" si="2104"/>
        <v>1</v>
      </c>
      <c r="Z2097" s="5">
        <f t="shared" si="9"/>
        <v>45116</v>
      </c>
    </row>
    <row r="2098">
      <c r="A2098" s="1" t="s">
        <v>2135</v>
      </c>
      <c r="B2098" s="1" t="s">
        <v>44</v>
      </c>
      <c r="C2098" s="1">
        <v>3.0</v>
      </c>
      <c r="D2098" s="1">
        <v>4.0</v>
      </c>
      <c r="E2098" s="1">
        <v>12.0</v>
      </c>
      <c r="F2098" s="1" t="s">
        <v>23</v>
      </c>
      <c r="G2098" s="1" t="s">
        <v>29</v>
      </c>
      <c r="H2098" s="2">
        <v>45029.0</v>
      </c>
      <c r="J2098" s="3">
        <f t="shared" si="2"/>
        <v>3</v>
      </c>
      <c r="K2098" s="4">
        <f t="shared" si="3"/>
        <v>4</v>
      </c>
      <c r="L2098" s="4">
        <f t="shared" si="4"/>
        <v>12</v>
      </c>
      <c r="S2098" s="1" t="s">
        <v>2135</v>
      </c>
      <c r="T2098" s="4" t="str">
        <f t="shared" si="5"/>
        <v>Sandwich</v>
      </c>
      <c r="U2098" s="4" t="str">
        <f t="shared" si="6"/>
        <v>In-store</v>
      </c>
      <c r="V2098" s="4" t="str">
        <f t="shared" si="7"/>
        <v>Credit Card</v>
      </c>
      <c r="W2098" s="4">
        <f t="shared" ref="W2098:Y2098" si="2105">IF(OR(J2098 = "ERROR", J2098 = ""), "UNKNOWN", J2098)</f>
        <v>3</v>
      </c>
      <c r="X2098" s="4">
        <f t="shared" si="2105"/>
        <v>4</v>
      </c>
      <c r="Y2098" s="4">
        <f t="shared" si="2105"/>
        <v>12</v>
      </c>
      <c r="Z2098" s="5">
        <f t="shared" si="9"/>
        <v>45029</v>
      </c>
    </row>
    <row r="2099">
      <c r="A2099" s="1" t="s">
        <v>2136</v>
      </c>
      <c r="B2099" s="1" t="s">
        <v>32</v>
      </c>
      <c r="C2099" s="1">
        <v>2.0</v>
      </c>
      <c r="D2099" s="1">
        <v>1.0</v>
      </c>
      <c r="E2099" s="1">
        <v>2.0</v>
      </c>
      <c r="G2099" s="1" t="s">
        <v>24</v>
      </c>
      <c r="H2099" s="2">
        <v>45170.0</v>
      </c>
      <c r="J2099" s="3">
        <f t="shared" si="2"/>
        <v>2</v>
      </c>
      <c r="K2099" s="4">
        <f t="shared" si="3"/>
        <v>1</v>
      </c>
      <c r="L2099" s="4">
        <f t="shared" si="4"/>
        <v>2</v>
      </c>
      <c r="S2099" s="1" t="s">
        <v>2136</v>
      </c>
      <c r="T2099" s="4" t="str">
        <f t="shared" si="5"/>
        <v>Cookie</v>
      </c>
      <c r="U2099" s="4" t="str">
        <f t="shared" si="6"/>
        <v>Takeaway</v>
      </c>
      <c r="V2099" s="4" t="str">
        <f t="shared" si="7"/>
        <v>UNKNOWN</v>
      </c>
      <c r="W2099" s="4">
        <f t="shared" ref="W2099:Y2099" si="2106">IF(OR(J2099 = "ERROR", J2099 = ""), "UNKNOWN", J2099)</f>
        <v>2</v>
      </c>
      <c r="X2099" s="4">
        <f t="shared" si="2106"/>
        <v>1</v>
      </c>
      <c r="Y2099" s="4">
        <f t="shared" si="2106"/>
        <v>2</v>
      </c>
      <c r="Z2099" s="5">
        <f t="shared" si="9"/>
        <v>45170</v>
      </c>
    </row>
    <row r="2100">
      <c r="A2100" s="1" t="s">
        <v>2137</v>
      </c>
      <c r="B2100" s="1" t="s">
        <v>41</v>
      </c>
      <c r="C2100" s="1">
        <v>3.0</v>
      </c>
      <c r="D2100" s="1">
        <v>4.0</v>
      </c>
      <c r="E2100" s="1">
        <v>12.0</v>
      </c>
      <c r="F2100" s="1" t="s">
        <v>23</v>
      </c>
      <c r="G2100" s="1" t="s">
        <v>29</v>
      </c>
      <c r="H2100" s="2">
        <v>45236.0</v>
      </c>
      <c r="J2100" s="3">
        <f t="shared" si="2"/>
        <v>3</v>
      </c>
      <c r="K2100" s="4">
        <f t="shared" si="3"/>
        <v>4</v>
      </c>
      <c r="L2100" s="4">
        <f t="shared" si="4"/>
        <v>12</v>
      </c>
      <c r="S2100" s="1" t="s">
        <v>2137</v>
      </c>
      <c r="T2100" s="4" t="str">
        <f t="shared" si="5"/>
        <v>Smoothie</v>
      </c>
      <c r="U2100" s="4" t="str">
        <f t="shared" si="6"/>
        <v>In-store</v>
      </c>
      <c r="V2100" s="4" t="str">
        <f t="shared" si="7"/>
        <v>Credit Card</v>
      </c>
      <c r="W2100" s="4">
        <f t="shared" ref="W2100:Y2100" si="2107">IF(OR(J2100 = "ERROR", J2100 = ""), "UNKNOWN", J2100)</f>
        <v>3</v>
      </c>
      <c r="X2100" s="4">
        <f t="shared" si="2107"/>
        <v>4</v>
      </c>
      <c r="Y2100" s="4">
        <f t="shared" si="2107"/>
        <v>12</v>
      </c>
      <c r="Z2100" s="5">
        <f t="shared" si="9"/>
        <v>45236</v>
      </c>
    </row>
    <row r="2101">
      <c r="A2101" s="1" t="s">
        <v>2138</v>
      </c>
      <c r="B2101" s="1" t="s">
        <v>55</v>
      </c>
      <c r="C2101" s="1">
        <v>3.0</v>
      </c>
      <c r="D2101" s="1">
        <v>3.0</v>
      </c>
      <c r="E2101" s="1">
        <v>9.0</v>
      </c>
      <c r="G2101" s="1" t="s">
        <v>24</v>
      </c>
      <c r="H2101" s="6">
        <v>45252.0</v>
      </c>
      <c r="J2101" s="3">
        <f t="shared" si="2"/>
        <v>3</v>
      </c>
      <c r="K2101" s="4">
        <f t="shared" si="3"/>
        <v>3</v>
      </c>
      <c r="L2101" s="4">
        <f t="shared" si="4"/>
        <v>9</v>
      </c>
      <c r="S2101" s="1" t="s">
        <v>2138</v>
      </c>
      <c r="T2101" s="4" t="str">
        <f t="shared" si="5"/>
        <v>Juice</v>
      </c>
      <c r="U2101" s="4" t="str">
        <f t="shared" si="6"/>
        <v>Takeaway</v>
      </c>
      <c r="V2101" s="4" t="str">
        <f t="shared" si="7"/>
        <v>UNKNOWN</v>
      </c>
      <c r="W2101" s="4">
        <f t="shared" ref="W2101:Y2101" si="2108">IF(OR(J2101 = "ERROR", J2101 = ""), "UNKNOWN", J2101)</f>
        <v>3</v>
      </c>
      <c r="X2101" s="4">
        <f t="shared" si="2108"/>
        <v>3</v>
      </c>
      <c r="Y2101" s="4">
        <f t="shared" si="2108"/>
        <v>9</v>
      </c>
      <c r="Z2101" s="7">
        <f t="shared" si="9"/>
        <v>45252</v>
      </c>
    </row>
    <row r="2102">
      <c r="A2102" s="1" t="s">
        <v>2139</v>
      </c>
      <c r="B2102" s="1" t="s">
        <v>44</v>
      </c>
      <c r="C2102" s="1">
        <v>5.0</v>
      </c>
      <c r="D2102" s="1">
        <v>4.0</v>
      </c>
      <c r="E2102" s="1">
        <v>20.0</v>
      </c>
      <c r="F2102" s="1" t="s">
        <v>39</v>
      </c>
      <c r="G2102" s="1" t="s">
        <v>24</v>
      </c>
      <c r="H2102" s="2">
        <v>44990.0</v>
      </c>
      <c r="J2102" s="3">
        <f t="shared" si="2"/>
        <v>5</v>
      </c>
      <c r="K2102" s="4">
        <f t="shared" si="3"/>
        <v>4</v>
      </c>
      <c r="L2102" s="4">
        <f t="shared" si="4"/>
        <v>20</v>
      </c>
      <c r="S2102" s="1" t="s">
        <v>2139</v>
      </c>
      <c r="T2102" s="4" t="str">
        <f t="shared" si="5"/>
        <v>Sandwich</v>
      </c>
      <c r="U2102" s="4" t="str">
        <f t="shared" si="6"/>
        <v>Takeaway</v>
      </c>
      <c r="V2102" s="4" t="str">
        <f t="shared" si="7"/>
        <v>Digital Wallet</v>
      </c>
      <c r="W2102" s="4">
        <f t="shared" ref="W2102:Y2102" si="2109">IF(OR(J2102 = "ERROR", J2102 = ""), "UNKNOWN", J2102)</f>
        <v>5</v>
      </c>
      <c r="X2102" s="4">
        <f t="shared" si="2109"/>
        <v>4</v>
      </c>
      <c r="Y2102" s="4">
        <f t="shared" si="2109"/>
        <v>20</v>
      </c>
      <c r="Z2102" s="5">
        <f t="shared" si="9"/>
        <v>44990</v>
      </c>
    </row>
    <row r="2103">
      <c r="A2103" s="1" t="s">
        <v>2140</v>
      </c>
      <c r="B2103" s="1" t="s">
        <v>27</v>
      </c>
      <c r="C2103" s="1">
        <v>3.0</v>
      </c>
      <c r="D2103" s="1">
        <v>3.0</v>
      </c>
      <c r="E2103" s="1">
        <v>9.0</v>
      </c>
      <c r="G2103" s="1" t="s">
        <v>24</v>
      </c>
      <c r="H2103" s="2">
        <v>45183.0</v>
      </c>
      <c r="J2103" s="3">
        <f t="shared" si="2"/>
        <v>3</v>
      </c>
      <c r="K2103" s="4">
        <f t="shared" si="3"/>
        <v>3</v>
      </c>
      <c r="L2103" s="4">
        <f t="shared" si="4"/>
        <v>9</v>
      </c>
      <c r="S2103" s="1" t="s">
        <v>2140</v>
      </c>
      <c r="T2103" s="4" t="str">
        <f t="shared" si="5"/>
        <v>Cake</v>
      </c>
      <c r="U2103" s="4" t="str">
        <f t="shared" si="6"/>
        <v>Takeaway</v>
      </c>
      <c r="V2103" s="4" t="str">
        <f t="shared" si="7"/>
        <v>UNKNOWN</v>
      </c>
      <c r="W2103" s="4">
        <f t="shared" ref="W2103:Y2103" si="2110">IF(OR(J2103 = "ERROR", J2103 = ""), "UNKNOWN", J2103)</f>
        <v>3</v>
      </c>
      <c r="X2103" s="4">
        <f t="shared" si="2110"/>
        <v>3</v>
      </c>
      <c r="Y2103" s="4">
        <f t="shared" si="2110"/>
        <v>9</v>
      </c>
      <c r="Z2103" s="5">
        <f t="shared" si="9"/>
        <v>45183</v>
      </c>
    </row>
    <row r="2104">
      <c r="A2104" s="1" t="s">
        <v>2141</v>
      </c>
      <c r="B2104" s="1" t="s">
        <v>41</v>
      </c>
      <c r="C2104" s="1">
        <v>3.0</v>
      </c>
      <c r="D2104" s="1">
        <v>4.0</v>
      </c>
      <c r="E2104" s="1">
        <v>12.0</v>
      </c>
      <c r="F2104" s="1" t="s">
        <v>30</v>
      </c>
      <c r="G2104" s="1" t="s">
        <v>29</v>
      </c>
      <c r="H2104" s="2">
        <v>45207.0</v>
      </c>
      <c r="J2104" s="3">
        <f t="shared" si="2"/>
        <v>3</v>
      </c>
      <c r="K2104" s="4">
        <f t="shared" si="3"/>
        <v>4</v>
      </c>
      <c r="L2104" s="4">
        <f t="shared" si="4"/>
        <v>12</v>
      </c>
      <c r="S2104" s="1" t="s">
        <v>2141</v>
      </c>
      <c r="T2104" s="4" t="str">
        <f t="shared" si="5"/>
        <v>Smoothie</v>
      </c>
      <c r="U2104" s="4" t="str">
        <f t="shared" si="6"/>
        <v>In-store</v>
      </c>
      <c r="V2104" s="4" t="str">
        <f t="shared" si="7"/>
        <v>UNKNOWN</v>
      </c>
      <c r="W2104" s="4">
        <f t="shared" ref="W2104:Y2104" si="2111">IF(OR(J2104 = "ERROR", J2104 = ""), "UNKNOWN", J2104)</f>
        <v>3</v>
      </c>
      <c r="X2104" s="4">
        <f t="shared" si="2111"/>
        <v>4</v>
      </c>
      <c r="Y2104" s="4">
        <f t="shared" si="2111"/>
        <v>12</v>
      </c>
      <c r="Z2104" s="5">
        <f t="shared" si="9"/>
        <v>45207</v>
      </c>
    </row>
    <row r="2105">
      <c r="A2105" s="1" t="s">
        <v>2142</v>
      </c>
      <c r="B2105" s="1" t="s">
        <v>32</v>
      </c>
      <c r="C2105" s="1">
        <v>4.0</v>
      </c>
      <c r="D2105" s="1">
        <v>1.0</v>
      </c>
      <c r="E2105" s="1">
        <v>4.0</v>
      </c>
      <c r="G2105" s="1" t="s">
        <v>24</v>
      </c>
      <c r="H2105" s="6">
        <v>45211.0</v>
      </c>
      <c r="J2105" s="3">
        <f t="shared" si="2"/>
        <v>4</v>
      </c>
      <c r="K2105" s="4">
        <f t="shared" si="3"/>
        <v>1</v>
      </c>
      <c r="L2105" s="4">
        <f t="shared" si="4"/>
        <v>4</v>
      </c>
      <c r="S2105" s="1" t="s">
        <v>2142</v>
      </c>
      <c r="T2105" s="4" t="str">
        <f t="shared" si="5"/>
        <v>Cookie</v>
      </c>
      <c r="U2105" s="4" t="str">
        <f t="shared" si="6"/>
        <v>Takeaway</v>
      </c>
      <c r="V2105" s="4" t="str">
        <f t="shared" si="7"/>
        <v>UNKNOWN</v>
      </c>
      <c r="W2105" s="4">
        <f t="shared" ref="W2105:Y2105" si="2112">IF(OR(J2105 = "ERROR", J2105 = ""), "UNKNOWN", J2105)</f>
        <v>4</v>
      </c>
      <c r="X2105" s="4">
        <f t="shared" si="2112"/>
        <v>1</v>
      </c>
      <c r="Y2105" s="4">
        <f t="shared" si="2112"/>
        <v>4</v>
      </c>
      <c r="Z2105" s="7">
        <f t="shared" si="9"/>
        <v>45211</v>
      </c>
    </row>
    <row r="2106">
      <c r="A2106" s="1" t="s">
        <v>2143</v>
      </c>
      <c r="B2106" s="1" t="s">
        <v>41</v>
      </c>
      <c r="C2106" s="1">
        <v>3.0</v>
      </c>
      <c r="D2106" s="1">
        <v>4.0</v>
      </c>
      <c r="E2106" s="1">
        <v>12.0</v>
      </c>
      <c r="G2106" s="1" t="s">
        <v>25</v>
      </c>
      <c r="H2106" s="2">
        <v>45122.0</v>
      </c>
      <c r="J2106" s="3">
        <f t="shared" si="2"/>
        <v>3</v>
      </c>
      <c r="K2106" s="4">
        <f t="shared" si="3"/>
        <v>4</v>
      </c>
      <c r="L2106" s="4">
        <f t="shared" si="4"/>
        <v>12</v>
      </c>
      <c r="S2106" s="1" t="s">
        <v>2143</v>
      </c>
      <c r="T2106" s="4" t="str">
        <f t="shared" si="5"/>
        <v>Smoothie</v>
      </c>
      <c r="U2106" s="4" t="str">
        <f t="shared" si="6"/>
        <v>UNKNOWN</v>
      </c>
      <c r="V2106" s="4" t="str">
        <f t="shared" si="7"/>
        <v>UNKNOWN</v>
      </c>
      <c r="W2106" s="4">
        <f t="shared" ref="W2106:Y2106" si="2113">IF(OR(J2106 = "ERROR", J2106 = ""), "UNKNOWN", J2106)</f>
        <v>3</v>
      </c>
      <c r="X2106" s="4">
        <f t="shared" si="2113"/>
        <v>4</v>
      </c>
      <c r="Y2106" s="4">
        <f t="shared" si="2113"/>
        <v>12</v>
      </c>
      <c r="Z2106" s="5">
        <f t="shared" si="9"/>
        <v>45122</v>
      </c>
    </row>
    <row r="2107">
      <c r="A2107" s="1" t="s">
        <v>2144</v>
      </c>
      <c r="B2107" s="1" t="s">
        <v>55</v>
      </c>
      <c r="C2107" s="1">
        <v>5.0</v>
      </c>
      <c r="D2107" s="1">
        <v>3.0</v>
      </c>
      <c r="E2107" s="1">
        <v>15.0</v>
      </c>
      <c r="G2107" s="1" t="s">
        <v>25</v>
      </c>
      <c r="H2107" s="2">
        <v>44934.0</v>
      </c>
      <c r="J2107" s="3">
        <f t="shared" si="2"/>
        <v>5</v>
      </c>
      <c r="K2107" s="4">
        <f t="shared" si="3"/>
        <v>3</v>
      </c>
      <c r="L2107" s="4">
        <f t="shared" si="4"/>
        <v>15</v>
      </c>
      <c r="S2107" s="1" t="s">
        <v>2144</v>
      </c>
      <c r="T2107" s="4" t="str">
        <f t="shared" si="5"/>
        <v>Juice</v>
      </c>
      <c r="U2107" s="4" t="str">
        <f t="shared" si="6"/>
        <v>UNKNOWN</v>
      </c>
      <c r="V2107" s="4" t="str">
        <f t="shared" si="7"/>
        <v>UNKNOWN</v>
      </c>
      <c r="W2107" s="4">
        <f t="shared" ref="W2107:Y2107" si="2114">IF(OR(J2107 = "ERROR", J2107 = ""), "UNKNOWN", J2107)</f>
        <v>5</v>
      </c>
      <c r="X2107" s="4">
        <f t="shared" si="2114"/>
        <v>3</v>
      </c>
      <c r="Y2107" s="4">
        <f t="shared" si="2114"/>
        <v>15</v>
      </c>
      <c r="Z2107" s="5">
        <f t="shared" si="9"/>
        <v>44934</v>
      </c>
    </row>
    <row r="2108">
      <c r="A2108" s="1" t="s">
        <v>2145</v>
      </c>
      <c r="B2108" s="1" t="s">
        <v>81</v>
      </c>
      <c r="C2108" s="1">
        <v>3.0</v>
      </c>
      <c r="D2108" s="1">
        <v>1.5</v>
      </c>
      <c r="F2108" s="1" t="s">
        <v>39</v>
      </c>
      <c r="G2108" s="1" t="s">
        <v>24</v>
      </c>
      <c r="J2108" s="3">
        <f t="shared" si="2"/>
        <v>3</v>
      </c>
      <c r="K2108" s="4">
        <f t="shared" si="3"/>
        <v>1.5</v>
      </c>
      <c r="L2108" s="4">
        <f t="shared" si="4"/>
        <v>4.5</v>
      </c>
      <c r="S2108" s="1" t="s">
        <v>2145</v>
      </c>
      <c r="T2108" s="4" t="str">
        <f t="shared" si="5"/>
        <v>Tea</v>
      </c>
      <c r="U2108" s="4" t="str">
        <f t="shared" si="6"/>
        <v>Takeaway</v>
      </c>
      <c r="V2108" s="4" t="str">
        <f t="shared" si="7"/>
        <v>Digital Wallet</v>
      </c>
      <c r="W2108" s="4">
        <f t="shared" ref="W2108:Y2108" si="2115">IF(OR(J2108 = "ERROR", J2108 = ""), "UNKNOWN", J2108)</f>
        <v>3</v>
      </c>
      <c r="X2108" s="4">
        <f t="shared" si="2115"/>
        <v>1.5</v>
      </c>
      <c r="Y2108" s="4">
        <f t="shared" si="2115"/>
        <v>4.5</v>
      </c>
      <c r="Z2108" s="4" t="str">
        <f t="shared" si="9"/>
        <v>UNKNOWN</v>
      </c>
    </row>
    <row r="2109">
      <c r="A2109" s="1" t="s">
        <v>2146</v>
      </c>
      <c r="C2109" s="1">
        <v>5.0</v>
      </c>
      <c r="D2109" s="1">
        <v>3.0</v>
      </c>
      <c r="E2109" s="1">
        <v>15.0</v>
      </c>
      <c r="F2109" s="1" t="s">
        <v>39</v>
      </c>
      <c r="G2109" s="1" t="s">
        <v>24</v>
      </c>
      <c r="H2109" s="2">
        <v>45040.0</v>
      </c>
      <c r="J2109" s="3">
        <f t="shared" si="2"/>
        <v>5</v>
      </c>
      <c r="K2109" s="4">
        <f t="shared" si="3"/>
        <v>3</v>
      </c>
      <c r="L2109" s="4">
        <f t="shared" si="4"/>
        <v>15</v>
      </c>
      <c r="S2109" s="1" t="s">
        <v>2146</v>
      </c>
      <c r="T2109" s="4" t="str">
        <f t="shared" si="5"/>
        <v>UNKNOWN</v>
      </c>
      <c r="U2109" s="4" t="str">
        <f t="shared" si="6"/>
        <v>Takeaway</v>
      </c>
      <c r="V2109" s="4" t="str">
        <f t="shared" si="7"/>
        <v>Digital Wallet</v>
      </c>
      <c r="W2109" s="4">
        <f t="shared" ref="W2109:Y2109" si="2116">IF(OR(J2109 = "ERROR", J2109 = ""), "UNKNOWN", J2109)</f>
        <v>5</v>
      </c>
      <c r="X2109" s="4">
        <f t="shared" si="2116"/>
        <v>3</v>
      </c>
      <c r="Y2109" s="4">
        <f t="shared" si="2116"/>
        <v>15</v>
      </c>
      <c r="Z2109" s="5">
        <f t="shared" si="9"/>
        <v>45040</v>
      </c>
    </row>
    <row r="2110">
      <c r="A2110" s="1" t="s">
        <v>2147</v>
      </c>
      <c r="B2110" s="1" t="s">
        <v>22</v>
      </c>
      <c r="C2110" s="1">
        <v>5.0</v>
      </c>
      <c r="D2110" s="1">
        <v>2.0</v>
      </c>
      <c r="E2110" s="1">
        <v>10.0</v>
      </c>
      <c r="F2110" s="1" t="s">
        <v>39</v>
      </c>
      <c r="H2110" s="6">
        <v>45287.0</v>
      </c>
      <c r="J2110" s="3">
        <f t="shared" si="2"/>
        <v>5</v>
      </c>
      <c r="K2110" s="4">
        <f t="shared" si="3"/>
        <v>2</v>
      </c>
      <c r="L2110" s="4">
        <f t="shared" si="4"/>
        <v>10</v>
      </c>
      <c r="S2110" s="1" t="s">
        <v>2147</v>
      </c>
      <c r="T2110" s="4" t="str">
        <f t="shared" si="5"/>
        <v>Coffee</v>
      </c>
      <c r="U2110" s="4" t="str">
        <f t="shared" si="6"/>
        <v>UNKNOWN</v>
      </c>
      <c r="V2110" s="4" t="str">
        <f t="shared" si="7"/>
        <v>Digital Wallet</v>
      </c>
      <c r="W2110" s="4">
        <f t="shared" ref="W2110:Y2110" si="2117">IF(OR(J2110 = "ERROR", J2110 = ""), "UNKNOWN", J2110)</f>
        <v>5</v>
      </c>
      <c r="X2110" s="4">
        <f t="shared" si="2117"/>
        <v>2</v>
      </c>
      <c r="Y2110" s="4">
        <f t="shared" si="2117"/>
        <v>10</v>
      </c>
      <c r="Z2110" s="7">
        <f t="shared" si="9"/>
        <v>45287</v>
      </c>
    </row>
    <row r="2111">
      <c r="A2111" s="1" t="s">
        <v>2148</v>
      </c>
      <c r="B2111" s="1" t="s">
        <v>30</v>
      </c>
      <c r="C2111" s="1">
        <v>2.0</v>
      </c>
      <c r="D2111" s="1">
        <v>1.0</v>
      </c>
      <c r="E2111" s="1">
        <v>2.0</v>
      </c>
      <c r="F2111" s="1" t="s">
        <v>39</v>
      </c>
      <c r="G2111" s="1" t="s">
        <v>24</v>
      </c>
      <c r="H2111" s="6">
        <v>45220.0</v>
      </c>
      <c r="J2111" s="3">
        <f t="shared" si="2"/>
        <v>2</v>
      </c>
      <c r="K2111" s="4">
        <f t="shared" si="3"/>
        <v>1</v>
      </c>
      <c r="L2111" s="4">
        <f t="shared" si="4"/>
        <v>2</v>
      </c>
      <c r="S2111" s="1" t="s">
        <v>2148</v>
      </c>
      <c r="T2111" s="4" t="str">
        <f t="shared" si="5"/>
        <v>UNKNOWN</v>
      </c>
      <c r="U2111" s="4" t="str">
        <f t="shared" si="6"/>
        <v>Takeaway</v>
      </c>
      <c r="V2111" s="4" t="str">
        <f t="shared" si="7"/>
        <v>Digital Wallet</v>
      </c>
      <c r="W2111" s="4">
        <f t="shared" ref="W2111:Y2111" si="2118">IF(OR(J2111 = "ERROR", J2111 = ""), "UNKNOWN", J2111)</f>
        <v>2</v>
      </c>
      <c r="X2111" s="4">
        <f t="shared" si="2118"/>
        <v>1</v>
      </c>
      <c r="Y2111" s="4">
        <f t="shared" si="2118"/>
        <v>2</v>
      </c>
      <c r="Z2111" s="7">
        <f t="shared" si="9"/>
        <v>45220</v>
      </c>
    </row>
    <row r="2112">
      <c r="A2112" s="1" t="s">
        <v>2149</v>
      </c>
      <c r="B2112" s="1" t="s">
        <v>27</v>
      </c>
      <c r="C2112" s="1">
        <v>1.0</v>
      </c>
      <c r="D2112" s="1">
        <v>3.0</v>
      </c>
      <c r="E2112" s="1">
        <v>3.0</v>
      </c>
      <c r="F2112" s="1" t="s">
        <v>39</v>
      </c>
      <c r="H2112" s="2">
        <v>45005.0</v>
      </c>
      <c r="J2112" s="3">
        <f t="shared" si="2"/>
        <v>1</v>
      </c>
      <c r="K2112" s="4">
        <f t="shared" si="3"/>
        <v>3</v>
      </c>
      <c r="L2112" s="4">
        <f t="shared" si="4"/>
        <v>3</v>
      </c>
      <c r="S2112" s="1" t="s">
        <v>2149</v>
      </c>
      <c r="T2112" s="4" t="str">
        <f t="shared" si="5"/>
        <v>Cake</v>
      </c>
      <c r="U2112" s="4" t="str">
        <f t="shared" si="6"/>
        <v>UNKNOWN</v>
      </c>
      <c r="V2112" s="4" t="str">
        <f t="shared" si="7"/>
        <v>Digital Wallet</v>
      </c>
      <c r="W2112" s="4">
        <f t="shared" ref="W2112:Y2112" si="2119">IF(OR(J2112 = "ERROR", J2112 = ""), "UNKNOWN", J2112)</f>
        <v>1</v>
      </c>
      <c r="X2112" s="4">
        <f t="shared" si="2119"/>
        <v>3</v>
      </c>
      <c r="Y2112" s="4">
        <f t="shared" si="2119"/>
        <v>3</v>
      </c>
      <c r="Z2112" s="5">
        <f t="shared" si="9"/>
        <v>45005</v>
      </c>
    </row>
    <row r="2113">
      <c r="A2113" s="1" t="s">
        <v>2150</v>
      </c>
      <c r="B2113" s="1" t="s">
        <v>22</v>
      </c>
      <c r="D2113" s="1">
        <v>2.0</v>
      </c>
      <c r="E2113" s="1">
        <v>4.0</v>
      </c>
      <c r="H2113" s="6">
        <v>45255.0</v>
      </c>
      <c r="J2113" s="3">
        <f t="shared" si="2"/>
        <v>2</v>
      </c>
      <c r="K2113" s="4">
        <f t="shared" si="3"/>
        <v>2</v>
      </c>
      <c r="L2113" s="4">
        <f t="shared" si="4"/>
        <v>4</v>
      </c>
      <c r="S2113" s="1" t="s">
        <v>2150</v>
      </c>
      <c r="T2113" s="4" t="str">
        <f t="shared" si="5"/>
        <v>Coffee</v>
      </c>
      <c r="U2113" s="4" t="str">
        <f t="shared" si="6"/>
        <v>UNKNOWN</v>
      </c>
      <c r="V2113" s="4" t="str">
        <f t="shared" si="7"/>
        <v>UNKNOWN</v>
      </c>
      <c r="W2113" s="4">
        <f t="shared" ref="W2113:Y2113" si="2120">IF(OR(J2113 = "ERROR", J2113 = ""), "UNKNOWN", J2113)</f>
        <v>2</v>
      </c>
      <c r="X2113" s="4">
        <f t="shared" si="2120"/>
        <v>2</v>
      </c>
      <c r="Y2113" s="4">
        <f t="shared" si="2120"/>
        <v>4</v>
      </c>
      <c r="Z2113" s="7">
        <f t="shared" si="9"/>
        <v>45255</v>
      </c>
    </row>
    <row r="2114">
      <c r="A2114" s="1" t="s">
        <v>2151</v>
      </c>
      <c r="B2114" s="1" t="s">
        <v>25</v>
      </c>
      <c r="C2114" s="1">
        <v>4.0</v>
      </c>
      <c r="D2114" s="1">
        <v>2.0</v>
      </c>
      <c r="E2114" s="1">
        <v>8.0</v>
      </c>
      <c r="G2114" s="1" t="s">
        <v>29</v>
      </c>
      <c r="H2114" s="2">
        <v>44950.0</v>
      </c>
      <c r="J2114" s="3">
        <f t="shared" si="2"/>
        <v>4</v>
      </c>
      <c r="K2114" s="4">
        <f t="shared" si="3"/>
        <v>2</v>
      </c>
      <c r="L2114" s="4">
        <f t="shared" si="4"/>
        <v>8</v>
      </c>
      <c r="S2114" s="1" t="s">
        <v>2151</v>
      </c>
      <c r="T2114" s="4" t="str">
        <f t="shared" si="5"/>
        <v>UNKNOWN</v>
      </c>
      <c r="U2114" s="4" t="str">
        <f t="shared" si="6"/>
        <v>In-store</v>
      </c>
      <c r="V2114" s="4" t="str">
        <f t="shared" si="7"/>
        <v>UNKNOWN</v>
      </c>
      <c r="W2114" s="4">
        <f t="shared" ref="W2114:Y2114" si="2121">IF(OR(J2114 = "ERROR", J2114 = ""), "UNKNOWN", J2114)</f>
        <v>4</v>
      </c>
      <c r="X2114" s="4">
        <f t="shared" si="2121"/>
        <v>2</v>
      </c>
      <c r="Y2114" s="4">
        <f t="shared" si="2121"/>
        <v>8</v>
      </c>
      <c r="Z2114" s="5">
        <f t="shared" si="9"/>
        <v>44950</v>
      </c>
    </row>
    <row r="2115">
      <c r="A2115" s="1" t="s">
        <v>2152</v>
      </c>
      <c r="B2115" s="1" t="s">
        <v>36</v>
      </c>
      <c r="C2115" s="1">
        <v>2.0</v>
      </c>
      <c r="D2115" s="1">
        <v>5.0</v>
      </c>
      <c r="E2115" s="1">
        <v>10.0</v>
      </c>
      <c r="F2115" s="1" t="s">
        <v>28</v>
      </c>
      <c r="H2115" s="2">
        <v>45022.0</v>
      </c>
      <c r="J2115" s="3">
        <f t="shared" si="2"/>
        <v>2</v>
      </c>
      <c r="K2115" s="4">
        <f t="shared" si="3"/>
        <v>5</v>
      </c>
      <c r="L2115" s="4">
        <f t="shared" si="4"/>
        <v>10</v>
      </c>
      <c r="S2115" s="1" t="s">
        <v>2152</v>
      </c>
      <c r="T2115" s="4" t="str">
        <f t="shared" si="5"/>
        <v>Salad</v>
      </c>
      <c r="U2115" s="4" t="str">
        <f t="shared" si="6"/>
        <v>UNKNOWN</v>
      </c>
      <c r="V2115" s="4" t="str">
        <f t="shared" si="7"/>
        <v>Cash</v>
      </c>
      <c r="W2115" s="4">
        <f t="shared" ref="W2115:Y2115" si="2122">IF(OR(J2115 = "ERROR", J2115 = ""), "UNKNOWN", J2115)</f>
        <v>2</v>
      </c>
      <c r="X2115" s="4">
        <f t="shared" si="2122"/>
        <v>5</v>
      </c>
      <c r="Y2115" s="4">
        <f t="shared" si="2122"/>
        <v>10</v>
      </c>
      <c r="Z2115" s="5">
        <f t="shared" si="9"/>
        <v>45022</v>
      </c>
    </row>
    <row r="2116">
      <c r="A2116" s="1" t="s">
        <v>2153</v>
      </c>
      <c r="B2116" s="1" t="s">
        <v>55</v>
      </c>
      <c r="C2116" s="1">
        <v>4.0</v>
      </c>
      <c r="D2116" s="1">
        <v>3.0</v>
      </c>
      <c r="E2116" s="1">
        <v>12.0</v>
      </c>
      <c r="F2116" s="1" t="s">
        <v>28</v>
      </c>
      <c r="H2116" s="2">
        <v>45064.0</v>
      </c>
      <c r="J2116" s="3">
        <f t="shared" si="2"/>
        <v>4</v>
      </c>
      <c r="K2116" s="4">
        <f t="shared" si="3"/>
        <v>3</v>
      </c>
      <c r="L2116" s="4">
        <f t="shared" si="4"/>
        <v>12</v>
      </c>
      <c r="S2116" s="1" t="s">
        <v>2153</v>
      </c>
      <c r="T2116" s="4" t="str">
        <f t="shared" si="5"/>
        <v>Juice</v>
      </c>
      <c r="U2116" s="4" t="str">
        <f t="shared" si="6"/>
        <v>UNKNOWN</v>
      </c>
      <c r="V2116" s="4" t="str">
        <f t="shared" si="7"/>
        <v>Cash</v>
      </c>
      <c r="W2116" s="4">
        <f t="shared" ref="W2116:Y2116" si="2123">IF(OR(J2116 = "ERROR", J2116 = ""), "UNKNOWN", J2116)</f>
        <v>4</v>
      </c>
      <c r="X2116" s="4">
        <f t="shared" si="2123"/>
        <v>3</v>
      </c>
      <c r="Y2116" s="4">
        <f t="shared" si="2123"/>
        <v>12</v>
      </c>
      <c r="Z2116" s="5">
        <f t="shared" si="9"/>
        <v>45064</v>
      </c>
    </row>
    <row r="2117">
      <c r="A2117" s="1" t="s">
        <v>2154</v>
      </c>
      <c r="B2117" s="1" t="s">
        <v>22</v>
      </c>
      <c r="C2117" s="1">
        <v>5.0</v>
      </c>
      <c r="D2117" s="1">
        <v>2.0</v>
      </c>
      <c r="E2117" s="1">
        <v>10.0</v>
      </c>
      <c r="F2117" s="1" t="s">
        <v>39</v>
      </c>
      <c r="G2117" s="1" t="s">
        <v>24</v>
      </c>
      <c r="H2117" s="2">
        <v>45074.0</v>
      </c>
      <c r="J2117" s="3">
        <f t="shared" si="2"/>
        <v>5</v>
      </c>
      <c r="K2117" s="4">
        <f t="shared" si="3"/>
        <v>2</v>
      </c>
      <c r="L2117" s="4">
        <f t="shared" si="4"/>
        <v>10</v>
      </c>
      <c r="S2117" s="1" t="s">
        <v>2154</v>
      </c>
      <c r="T2117" s="4" t="str">
        <f t="shared" si="5"/>
        <v>Coffee</v>
      </c>
      <c r="U2117" s="4" t="str">
        <f t="shared" si="6"/>
        <v>Takeaway</v>
      </c>
      <c r="V2117" s="4" t="str">
        <f t="shared" si="7"/>
        <v>Digital Wallet</v>
      </c>
      <c r="W2117" s="4">
        <f t="shared" ref="W2117:Y2117" si="2124">IF(OR(J2117 = "ERROR", J2117 = ""), "UNKNOWN", J2117)</f>
        <v>5</v>
      </c>
      <c r="X2117" s="4">
        <f t="shared" si="2124"/>
        <v>2</v>
      </c>
      <c r="Y2117" s="4">
        <f t="shared" si="2124"/>
        <v>10</v>
      </c>
      <c r="Z2117" s="5">
        <f t="shared" si="9"/>
        <v>45074</v>
      </c>
    </row>
    <row r="2118">
      <c r="A2118" s="1" t="s">
        <v>2155</v>
      </c>
      <c r="B2118" s="1" t="s">
        <v>27</v>
      </c>
      <c r="C2118" s="1">
        <v>3.0</v>
      </c>
      <c r="D2118" s="1" t="s">
        <v>30</v>
      </c>
      <c r="E2118" s="1">
        <v>9.0</v>
      </c>
      <c r="F2118" s="1" t="s">
        <v>23</v>
      </c>
      <c r="H2118" s="2">
        <v>45051.0</v>
      </c>
      <c r="J2118" s="3">
        <f t="shared" si="2"/>
        <v>3</v>
      </c>
      <c r="K2118" s="4">
        <f t="shared" si="3"/>
        <v>3</v>
      </c>
      <c r="L2118" s="4">
        <f t="shared" si="4"/>
        <v>9</v>
      </c>
      <c r="S2118" s="1" t="s">
        <v>2155</v>
      </c>
      <c r="T2118" s="4" t="str">
        <f t="shared" si="5"/>
        <v>Cake</v>
      </c>
      <c r="U2118" s="4" t="str">
        <f t="shared" si="6"/>
        <v>UNKNOWN</v>
      </c>
      <c r="V2118" s="4" t="str">
        <f t="shared" si="7"/>
        <v>Credit Card</v>
      </c>
      <c r="W2118" s="4">
        <f t="shared" ref="W2118:Y2118" si="2125">IF(OR(J2118 = "ERROR", J2118 = ""), "UNKNOWN", J2118)</f>
        <v>3</v>
      </c>
      <c r="X2118" s="4">
        <f t="shared" si="2125"/>
        <v>3</v>
      </c>
      <c r="Y2118" s="4">
        <f t="shared" si="2125"/>
        <v>9</v>
      </c>
      <c r="Z2118" s="5">
        <f t="shared" si="9"/>
        <v>45051</v>
      </c>
    </row>
    <row r="2119">
      <c r="A2119" s="1" t="s">
        <v>2156</v>
      </c>
      <c r="B2119" s="1" t="s">
        <v>36</v>
      </c>
      <c r="C2119" s="1">
        <v>3.0</v>
      </c>
      <c r="D2119" s="1">
        <v>5.0</v>
      </c>
      <c r="E2119" s="1">
        <v>15.0</v>
      </c>
      <c r="F2119" s="1" t="s">
        <v>28</v>
      </c>
      <c r="G2119" s="1" t="s">
        <v>29</v>
      </c>
      <c r="H2119" s="2">
        <v>45170.0</v>
      </c>
      <c r="J2119" s="3">
        <f t="shared" si="2"/>
        <v>3</v>
      </c>
      <c r="K2119" s="4">
        <f t="shared" si="3"/>
        <v>5</v>
      </c>
      <c r="L2119" s="4">
        <f t="shared" si="4"/>
        <v>15</v>
      </c>
      <c r="S2119" s="1" t="s">
        <v>2156</v>
      </c>
      <c r="T2119" s="4" t="str">
        <f t="shared" si="5"/>
        <v>Salad</v>
      </c>
      <c r="U2119" s="4" t="str">
        <f t="shared" si="6"/>
        <v>In-store</v>
      </c>
      <c r="V2119" s="4" t="str">
        <f t="shared" si="7"/>
        <v>Cash</v>
      </c>
      <c r="W2119" s="4">
        <f t="shared" ref="W2119:Y2119" si="2126">IF(OR(J2119 = "ERROR", J2119 = ""), "UNKNOWN", J2119)</f>
        <v>3</v>
      </c>
      <c r="X2119" s="4">
        <f t="shared" si="2126"/>
        <v>5</v>
      </c>
      <c r="Y2119" s="4">
        <f t="shared" si="2126"/>
        <v>15</v>
      </c>
      <c r="Z2119" s="5">
        <f t="shared" si="9"/>
        <v>45170</v>
      </c>
    </row>
    <row r="2120">
      <c r="A2120" s="1" t="s">
        <v>2157</v>
      </c>
      <c r="B2120" s="1" t="s">
        <v>27</v>
      </c>
      <c r="C2120" s="1">
        <v>2.0</v>
      </c>
      <c r="D2120" s="1">
        <v>3.0</v>
      </c>
      <c r="E2120" s="1">
        <v>6.0</v>
      </c>
      <c r="F2120" s="1" t="s">
        <v>28</v>
      </c>
      <c r="G2120" s="1" t="s">
        <v>25</v>
      </c>
      <c r="H2120" s="6">
        <v>45221.0</v>
      </c>
      <c r="J2120" s="3">
        <f t="shared" si="2"/>
        <v>2</v>
      </c>
      <c r="K2120" s="4">
        <f t="shared" si="3"/>
        <v>3</v>
      </c>
      <c r="L2120" s="4">
        <f t="shared" si="4"/>
        <v>6</v>
      </c>
      <c r="S2120" s="1" t="s">
        <v>2157</v>
      </c>
      <c r="T2120" s="4" t="str">
        <f t="shared" si="5"/>
        <v>Cake</v>
      </c>
      <c r="U2120" s="4" t="str">
        <f t="shared" si="6"/>
        <v>UNKNOWN</v>
      </c>
      <c r="V2120" s="4" t="str">
        <f t="shared" si="7"/>
        <v>Cash</v>
      </c>
      <c r="W2120" s="4">
        <f t="shared" ref="W2120:Y2120" si="2127">IF(OR(J2120 = "ERROR", J2120 = ""), "UNKNOWN", J2120)</f>
        <v>2</v>
      </c>
      <c r="X2120" s="4">
        <f t="shared" si="2127"/>
        <v>3</v>
      </c>
      <c r="Y2120" s="4">
        <f t="shared" si="2127"/>
        <v>6</v>
      </c>
      <c r="Z2120" s="7">
        <f t="shared" si="9"/>
        <v>45221</v>
      </c>
    </row>
    <row r="2121">
      <c r="A2121" s="1" t="s">
        <v>2158</v>
      </c>
      <c r="B2121" s="1" t="s">
        <v>27</v>
      </c>
      <c r="C2121" s="1">
        <v>1.0</v>
      </c>
      <c r="D2121" s="1">
        <v>3.0</v>
      </c>
      <c r="E2121" s="1">
        <v>3.0</v>
      </c>
      <c r="G2121" s="1" t="s">
        <v>29</v>
      </c>
      <c r="H2121" s="2">
        <v>45175.0</v>
      </c>
      <c r="J2121" s="3">
        <f t="shared" si="2"/>
        <v>1</v>
      </c>
      <c r="K2121" s="4">
        <f t="shared" si="3"/>
        <v>3</v>
      </c>
      <c r="L2121" s="4">
        <f t="shared" si="4"/>
        <v>3</v>
      </c>
      <c r="S2121" s="1" t="s">
        <v>2158</v>
      </c>
      <c r="T2121" s="4" t="str">
        <f t="shared" si="5"/>
        <v>Cake</v>
      </c>
      <c r="U2121" s="4" t="str">
        <f t="shared" si="6"/>
        <v>In-store</v>
      </c>
      <c r="V2121" s="4" t="str">
        <f t="shared" si="7"/>
        <v>UNKNOWN</v>
      </c>
      <c r="W2121" s="4">
        <f t="shared" ref="W2121:Y2121" si="2128">IF(OR(J2121 = "ERROR", J2121 = ""), "UNKNOWN", J2121)</f>
        <v>1</v>
      </c>
      <c r="X2121" s="4">
        <f t="shared" si="2128"/>
        <v>3</v>
      </c>
      <c r="Y2121" s="4">
        <f t="shared" si="2128"/>
        <v>3</v>
      </c>
      <c r="Z2121" s="5">
        <f t="shared" si="9"/>
        <v>45175</v>
      </c>
    </row>
    <row r="2122">
      <c r="A2122" s="1" t="s">
        <v>2159</v>
      </c>
      <c r="B2122" s="1" t="s">
        <v>41</v>
      </c>
      <c r="C2122" s="1">
        <v>2.0</v>
      </c>
      <c r="D2122" s="1">
        <v>4.0</v>
      </c>
      <c r="E2122" s="1">
        <v>8.0</v>
      </c>
      <c r="F2122" s="1" t="s">
        <v>25</v>
      </c>
      <c r="G2122" s="1" t="s">
        <v>30</v>
      </c>
      <c r="H2122" s="2">
        <v>45009.0</v>
      </c>
      <c r="J2122" s="3">
        <f t="shared" si="2"/>
        <v>2</v>
      </c>
      <c r="K2122" s="4">
        <f t="shared" si="3"/>
        <v>4</v>
      </c>
      <c r="L2122" s="4">
        <f t="shared" si="4"/>
        <v>8</v>
      </c>
      <c r="S2122" s="1" t="s">
        <v>2159</v>
      </c>
      <c r="T2122" s="4" t="str">
        <f t="shared" si="5"/>
        <v>Smoothie</v>
      </c>
      <c r="U2122" s="4" t="str">
        <f t="shared" si="6"/>
        <v>UNKNOWN</v>
      </c>
      <c r="V2122" s="4" t="str">
        <f t="shared" si="7"/>
        <v>UNKNOWN</v>
      </c>
      <c r="W2122" s="4">
        <f t="shared" ref="W2122:Y2122" si="2129">IF(OR(J2122 = "ERROR", J2122 = ""), "UNKNOWN", J2122)</f>
        <v>2</v>
      </c>
      <c r="X2122" s="4">
        <f t="shared" si="2129"/>
        <v>4</v>
      </c>
      <c r="Y2122" s="4">
        <f t="shared" si="2129"/>
        <v>8</v>
      </c>
      <c r="Z2122" s="5">
        <f t="shared" si="9"/>
        <v>45009</v>
      </c>
    </row>
    <row r="2123">
      <c r="A2123" s="1" t="s">
        <v>2160</v>
      </c>
      <c r="B2123" s="1" t="s">
        <v>44</v>
      </c>
      <c r="C2123" s="1">
        <v>1.0</v>
      </c>
      <c r="D2123" s="1">
        <v>4.0</v>
      </c>
      <c r="E2123" s="1">
        <v>4.0</v>
      </c>
      <c r="F2123" s="1" t="s">
        <v>28</v>
      </c>
      <c r="G2123" s="1" t="s">
        <v>24</v>
      </c>
      <c r="J2123" s="3">
        <f t="shared" si="2"/>
        <v>1</v>
      </c>
      <c r="K2123" s="4">
        <f t="shared" si="3"/>
        <v>4</v>
      </c>
      <c r="L2123" s="4">
        <f t="shared" si="4"/>
        <v>4</v>
      </c>
      <c r="S2123" s="1" t="s">
        <v>2160</v>
      </c>
      <c r="T2123" s="4" t="str">
        <f t="shared" si="5"/>
        <v>Sandwich</v>
      </c>
      <c r="U2123" s="4" t="str">
        <f t="shared" si="6"/>
        <v>Takeaway</v>
      </c>
      <c r="V2123" s="4" t="str">
        <f t="shared" si="7"/>
        <v>Cash</v>
      </c>
      <c r="W2123" s="4">
        <f t="shared" ref="W2123:Y2123" si="2130">IF(OR(J2123 = "ERROR", J2123 = ""), "UNKNOWN", J2123)</f>
        <v>1</v>
      </c>
      <c r="X2123" s="4">
        <f t="shared" si="2130"/>
        <v>4</v>
      </c>
      <c r="Y2123" s="4">
        <f t="shared" si="2130"/>
        <v>4</v>
      </c>
      <c r="Z2123" s="4" t="str">
        <f t="shared" si="9"/>
        <v>UNKNOWN</v>
      </c>
    </row>
    <row r="2124">
      <c r="A2124" s="1" t="s">
        <v>2161</v>
      </c>
      <c r="B2124" s="1" t="s">
        <v>81</v>
      </c>
      <c r="C2124" s="1">
        <v>2.0</v>
      </c>
      <c r="D2124" s="1">
        <v>1.5</v>
      </c>
      <c r="E2124" s="1">
        <v>3.0</v>
      </c>
      <c r="F2124" s="1" t="s">
        <v>23</v>
      </c>
      <c r="G2124" s="1" t="s">
        <v>24</v>
      </c>
      <c r="H2124" s="2">
        <v>45151.0</v>
      </c>
      <c r="J2124" s="3">
        <f t="shared" si="2"/>
        <v>2</v>
      </c>
      <c r="K2124" s="4">
        <f t="shared" si="3"/>
        <v>1.5</v>
      </c>
      <c r="L2124" s="4">
        <f t="shared" si="4"/>
        <v>3</v>
      </c>
      <c r="S2124" s="1" t="s">
        <v>2161</v>
      </c>
      <c r="T2124" s="4" t="str">
        <f t="shared" si="5"/>
        <v>Tea</v>
      </c>
      <c r="U2124" s="4" t="str">
        <f t="shared" si="6"/>
        <v>Takeaway</v>
      </c>
      <c r="V2124" s="4" t="str">
        <f t="shared" si="7"/>
        <v>Credit Card</v>
      </c>
      <c r="W2124" s="4">
        <f t="shared" ref="W2124:Y2124" si="2131">IF(OR(J2124 = "ERROR", J2124 = ""), "UNKNOWN", J2124)</f>
        <v>2</v>
      </c>
      <c r="X2124" s="4">
        <f t="shared" si="2131"/>
        <v>1.5</v>
      </c>
      <c r="Y2124" s="4">
        <f t="shared" si="2131"/>
        <v>3</v>
      </c>
      <c r="Z2124" s="5">
        <f t="shared" si="9"/>
        <v>45151</v>
      </c>
    </row>
    <row r="2125">
      <c r="A2125" s="1" t="s">
        <v>2162</v>
      </c>
      <c r="B2125" s="1" t="s">
        <v>55</v>
      </c>
      <c r="C2125" s="1">
        <v>2.0</v>
      </c>
      <c r="D2125" s="1" t="s">
        <v>30</v>
      </c>
      <c r="E2125" s="1">
        <v>6.0</v>
      </c>
      <c r="F2125" s="1" t="s">
        <v>23</v>
      </c>
      <c r="G2125" s="1" t="s">
        <v>24</v>
      </c>
      <c r="H2125" s="6">
        <v>45212.0</v>
      </c>
      <c r="J2125" s="3">
        <f t="shared" si="2"/>
        <v>2</v>
      </c>
      <c r="K2125" s="4">
        <f t="shared" si="3"/>
        <v>3</v>
      </c>
      <c r="L2125" s="4">
        <f t="shared" si="4"/>
        <v>6</v>
      </c>
      <c r="S2125" s="1" t="s">
        <v>2162</v>
      </c>
      <c r="T2125" s="4" t="str">
        <f t="shared" si="5"/>
        <v>Juice</v>
      </c>
      <c r="U2125" s="4" t="str">
        <f t="shared" si="6"/>
        <v>Takeaway</v>
      </c>
      <c r="V2125" s="4" t="str">
        <f t="shared" si="7"/>
        <v>Credit Card</v>
      </c>
      <c r="W2125" s="4">
        <f t="shared" ref="W2125:Y2125" si="2132">IF(OR(J2125 = "ERROR", J2125 = ""), "UNKNOWN", J2125)</f>
        <v>2</v>
      </c>
      <c r="X2125" s="4">
        <f t="shared" si="2132"/>
        <v>3</v>
      </c>
      <c r="Y2125" s="4">
        <f t="shared" si="2132"/>
        <v>6</v>
      </c>
      <c r="Z2125" s="7">
        <f t="shared" si="9"/>
        <v>45212</v>
      </c>
    </row>
    <row r="2126">
      <c r="A2126" s="1" t="s">
        <v>2163</v>
      </c>
      <c r="B2126" s="1" t="s">
        <v>81</v>
      </c>
      <c r="C2126" s="1">
        <v>5.0</v>
      </c>
      <c r="D2126" s="1">
        <v>1.5</v>
      </c>
      <c r="E2126" s="1">
        <v>7.5</v>
      </c>
      <c r="H2126" s="2">
        <v>44972.0</v>
      </c>
      <c r="J2126" s="3">
        <f t="shared" si="2"/>
        <v>5</v>
      </c>
      <c r="K2126" s="4">
        <f t="shared" si="3"/>
        <v>1.5</v>
      </c>
      <c r="L2126" s="4">
        <f t="shared" si="4"/>
        <v>7.5</v>
      </c>
      <c r="S2126" s="1" t="s">
        <v>2163</v>
      </c>
      <c r="T2126" s="4" t="str">
        <f t="shared" si="5"/>
        <v>Tea</v>
      </c>
      <c r="U2126" s="4" t="str">
        <f t="shared" si="6"/>
        <v>UNKNOWN</v>
      </c>
      <c r="V2126" s="4" t="str">
        <f t="shared" si="7"/>
        <v>UNKNOWN</v>
      </c>
      <c r="W2126" s="4">
        <f t="shared" ref="W2126:Y2126" si="2133">IF(OR(J2126 = "ERROR", J2126 = ""), "UNKNOWN", J2126)</f>
        <v>5</v>
      </c>
      <c r="X2126" s="4">
        <f t="shared" si="2133"/>
        <v>1.5</v>
      </c>
      <c r="Y2126" s="4">
        <f t="shared" si="2133"/>
        <v>7.5</v>
      </c>
      <c r="Z2126" s="5">
        <f t="shared" si="9"/>
        <v>44972</v>
      </c>
    </row>
    <row r="2127">
      <c r="A2127" s="1" t="s">
        <v>2164</v>
      </c>
      <c r="B2127" s="1" t="s">
        <v>55</v>
      </c>
      <c r="C2127" s="1">
        <v>4.0</v>
      </c>
      <c r="D2127" s="1">
        <v>3.0</v>
      </c>
      <c r="E2127" s="1">
        <v>12.0</v>
      </c>
      <c r="G2127" s="1" t="s">
        <v>24</v>
      </c>
      <c r="H2127" s="2">
        <v>45054.0</v>
      </c>
      <c r="J2127" s="3">
        <f t="shared" si="2"/>
        <v>4</v>
      </c>
      <c r="K2127" s="4">
        <f t="shared" si="3"/>
        <v>3</v>
      </c>
      <c r="L2127" s="4">
        <f t="shared" si="4"/>
        <v>12</v>
      </c>
      <c r="S2127" s="1" t="s">
        <v>2164</v>
      </c>
      <c r="T2127" s="4" t="str">
        <f t="shared" si="5"/>
        <v>Juice</v>
      </c>
      <c r="U2127" s="4" t="str">
        <f t="shared" si="6"/>
        <v>Takeaway</v>
      </c>
      <c r="V2127" s="4" t="str">
        <f t="shared" si="7"/>
        <v>UNKNOWN</v>
      </c>
      <c r="W2127" s="4">
        <f t="shared" ref="W2127:Y2127" si="2134">IF(OR(J2127 = "ERROR", J2127 = ""), "UNKNOWN", J2127)</f>
        <v>4</v>
      </c>
      <c r="X2127" s="4">
        <f t="shared" si="2134"/>
        <v>3</v>
      </c>
      <c r="Y2127" s="4">
        <f t="shared" si="2134"/>
        <v>12</v>
      </c>
      <c r="Z2127" s="5">
        <f t="shared" si="9"/>
        <v>45054</v>
      </c>
    </row>
    <row r="2128">
      <c r="A2128" s="1" t="s">
        <v>2165</v>
      </c>
      <c r="B2128" s="1" t="s">
        <v>27</v>
      </c>
      <c r="C2128" s="1" t="s">
        <v>25</v>
      </c>
      <c r="D2128" s="1">
        <v>3.0</v>
      </c>
      <c r="E2128" s="1">
        <v>12.0</v>
      </c>
      <c r="F2128" s="1" t="s">
        <v>23</v>
      </c>
      <c r="G2128" s="1" t="s">
        <v>29</v>
      </c>
      <c r="H2128" s="2">
        <v>44988.0</v>
      </c>
      <c r="J2128" s="3">
        <f t="shared" si="2"/>
        <v>4</v>
      </c>
      <c r="K2128" s="4">
        <f t="shared" si="3"/>
        <v>3</v>
      </c>
      <c r="L2128" s="4">
        <f t="shared" si="4"/>
        <v>12</v>
      </c>
      <c r="S2128" s="1" t="s">
        <v>2165</v>
      </c>
      <c r="T2128" s="4" t="str">
        <f t="shared" si="5"/>
        <v>Cake</v>
      </c>
      <c r="U2128" s="4" t="str">
        <f t="shared" si="6"/>
        <v>In-store</v>
      </c>
      <c r="V2128" s="4" t="str">
        <f t="shared" si="7"/>
        <v>Credit Card</v>
      </c>
      <c r="W2128" s="4">
        <f t="shared" ref="W2128:Y2128" si="2135">IF(OR(J2128 = "ERROR", J2128 = ""), "UNKNOWN", J2128)</f>
        <v>4</v>
      </c>
      <c r="X2128" s="4">
        <f t="shared" si="2135"/>
        <v>3</v>
      </c>
      <c r="Y2128" s="4">
        <f t="shared" si="2135"/>
        <v>12</v>
      </c>
      <c r="Z2128" s="5">
        <f t="shared" si="9"/>
        <v>44988</v>
      </c>
    </row>
    <row r="2129">
      <c r="A2129" s="1" t="s">
        <v>2166</v>
      </c>
      <c r="B2129" s="1" t="s">
        <v>55</v>
      </c>
      <c r="C2129" s="1">
        <v>3.0</v>
      </c>
      <c r="D2129" s="1">
        <v>3.0</v>
      </c>
      <c r="E2129" s="1">
        <v>9.0</v>
      </c>
      <c r="F2129" s="1" t="s">
        <v>28</v>
      </c>
      <c r="G2129" s="1" t="s">
        <v>30</v>
      </c>
      <c r="H2129" s="2">
        <v>45027.0</v>
      </c>
      <c r="J2129" s="3">
        <f t="shared" si="2"/>
        <v>3</v>
      </c>
      <c r="K2129" s="4">
        <f t="shared" si="3"/>
        <v>3</v>
      </c>
      <c r="L2129" s="4">
        <f t="shared" si="4"/>
        <v>9</v>
      </c>
      <c r="S2129" s="1" t="s">
        <v>2166</v>
      </c>
      <c r="T2129" s="4" t="str">
        <f t="shared" si="5"/>
        <v>Juice</v>
      </c>
      <c r="U2129" s="4" t="str">
        <f t="shared" si="6"/>
        <v>UNKNOWN</v>
      </c>
      <c r="V2129" s="4" t="str">
        <f t="shared" si="7"/>
        <v>Cash</v>
      </c>
      <c r="W2129" s="4">
        <f t="shared" ref="W2129:Y2129" si="2136">IF(OR(J2129 = "ERROR", J2129 = ""), "UNKNOWN", J2129)</f>
        <v>3</v>
      </c>
      <c r="X2129" s="4">
        <f t="shared" si="2136"/>
        <v>3</v>
      </c>
      <c r="Y2129" s="4">
        <f t="shared" si="2136"/>
        <v>9</v>
      </c>
      <c r="Z2129" s="5">
        <f t="shared" si="9"/>
        <v>45027</v>
      </c>
    </row>
    <row r="2130">
      <c r="A2130" s="1" t="s">
        <v>2167</v>
      </c>
      <c r="B2130" s="1" t="s">
        <v>81</v>
      </c>
      <c r="C2130" s="1">
        <v>1.0</v>
      </c>
      <c r="D2130" s="1">
        <v>1.5</v>
      </c>
      <c r="E2130" s="1">
        <v>1.5</v>
      </c>
      <c r="G2130" s="1" t="s">
        <v>29</v>
      </c>
      <c r="H2130" s="6">
        <v>45225.0</v>
      </c>
      <c r="J2130" s="3">
        <f t="shared" si="2"/>
        <v>1</v>
      </c>
      <c r="K2130" s="4">
        <f t="shared" si="3"/>
        <v>1.5</v>
      </c>
      <c r="L2130" s="4">
        <f t="shared" si="4"/>
        <v>1.5</v>
      </c>
      <c r="S2130" s="1" t="s">
        <v>2167</v>
      </c>
      <c r="T2130" s="4" t="str">
        <f t="shared" si="5"/>
        <v>Tea</v>
      </c>
      <c r="U2130" s="4" t="str">
        <f t="shared" si="6"/>
        <v>In-store</v>
      </c>
      <c r="V2130" s="4" t="str">
        <f t="shared" si="7"/>
        <v>UNKNOWN</v>
      </c>
      <c r="W2130" s="4">
        <f t="shared" ref="W2130:Y2130" si="2137">IF(OR(J2130 = "ERROR", J2130 = ""), "UNKNOWN", J2130)</f>
        <v>1</v>
      </c>
      <c r="X2130" s="4">
        <f t="shared" si="2137"/>
        <v>1.5</v>
      </c>
      <c r="Y2130" s="4">
        <f t="shared" si="2137"/>
        <v>1.5</v>
      </c>
      <c r="Z2130" s="7">
        <f t="shared" si="9"/>
        <v>45225</v>
      </c>
    </row>
    <row r="2131">
      <c r="A2131" s="1" t="s">
        <v>2168</v>
      </c>
      <c r="B2131" s="1" t="s">
        <v>55</v>
      </c>
      <c r="C2131" s="1">
        <v>2.0</v>
      </c>
      <c r="D2131" s="1">
        <v>3.0</v>
      </c>
      <c r="E2131" s="1">
        <v>6.0</v>
      </c>
      <c r="F2131" s="1" t="s">
        <v>23</v>
      </c>
      <c r="G2131" s="1" t="s">
        <v>29</v>
      </c>
      <c r="H2131" s="2">
        <v>44984.0</v>
      </c>
      <c r="J2131" s="3">
        <f t="shared" si="2"/>
        <v>2</v>
      </c>
      <c r="K2131" s="4">
        <f t="shared" si="3"/>
        <v>3</v>
      </c>
      <c r="L2131" s="4">
        <f t="shared" si="4"/>
        <v>6</v>
      </c>
      <c r="S2131" s="1" t="s">
        <v>2168</v>
      </c>
      <c r="T2131" s="4" t="str">
        <f t="shared" si="5"/>
        <v>Juice</v>
      </c>
      <c r="U2131" s="4" t="str">
        <f t="shared" si="6"/>
        <v>In-store</v>
      </c>
      <c r="V2131" s="4" t="str">
        <f t="shared" si="7"/>
        <v>Credit Card</v>
      </c>
      <c r="W2131" s="4">
        <f t="shared" ref="W2131:Y2131" si="2138">IF(OR(J2131 = "ERROR", J2131 = ""), "UNKNOWN", J2131)</f>
        <v>2</v>
      </c>
      <c r="X2131" s="4">
        <f t="shared" si="2138"/>
        <v>3</v>
      </c>
      <c r="Y2131" s="4">
        <f t="shared" si="2138"/>
        <v>6</v>
      </c>
      <c r="Z2131" s="5">
        <f t="shared" si="9"/>
        <v>44984</v>
      </c>
    </row>
    <row r="2132">
      <c r="A2132" s="1" t="s">
        <v>2169</v>
      </c>
      <c r="B2132" s="1" t="s">
        <v>81</v>
      </c>
      <c r="C2132" s="1">
        <v>2.0</v>
      </c>
      <c r="D2132" s="1">
        <v>1.5</v>
      </c>
      <c r="E2132" s="1">
        <v>3.0</v>
      </c>
      <c r="G2132" s="1" t="s">
        <v>24</v>
      </c>
      <c r="H2132" s="2">
        <v>45017.0</v>
      </c>
      <c r="J2132" s="3">
        <f t="shared" si="2"/>
        <v>2</v>
      </c>
      <c r="K2132" s="4">
        <f t="shared" si="3"/>
        <v>1.5</v>
      </c>
      <c r="L2132" s="4">
        <f t="shared" si="4"/>
        <v>3</v>
      </c>
      <c r="S2132" s="1" t="s">
        <v>2169</v>
      </c>
      <c r="T2132" s="4" t="str">
        <f t="shared" si="5"/>
        <v>Tea</v>
      </c>
      <c r="U2132" s="4" t="str">
        <f t="shared" si="6"/>
        <v>Takeaway</v>
      </c>
      <c r="V2132" s="4" t="str">
        <f t="shared" si="7"/>
        <v>UNKNOWN</v>
      </c>
      <c r="W2132" s="4">
        <f t="shared" ref="W2132:Y2132" si="2139">IF(OR(J2132 = "ERROR", J2132 = ""), "UNKNOWN", J2132)</f>
        <v>2</v>
      </c>
      <c r="X2132" s="4">
        <f t="shared" si="2139"/>
        <v>1.5</v>
      </c>
      <c r="Y2132" s="4">
        <f t="shared" si="2139"/>
        <v>3</v>
      </c>
      <c r="Z2132" s="5">
        <f t="shared" si="9"/>
        <v>45017</v>
      </c>
    </row>
    <row r="2133">
      <c r="A2133" s="1" t="s">
        <v>2170</v>
      </c>
      <c r="B2133" s="1" t="s">
        <v>36</v>
      </c>
      <c r="C2133" s="1">
        <v>2.0</v>
      </c>
      <c r="D2133" s="1">
        <v>5.0</v>
      </c>
      <c r="E2133" s="1">
        <v>10.0</v>
      </c>
      <c r="F2133" s="1" t="s">
        <v>23</v>
      </c>
      <c r="G2133" s="1" t="s">
        <v>24</v>
      </c>
      <c r="H2133" s="2">
        <v>44932.0</v>
      </c>
      <c r="J2133" s="3">
        <f t="shared" si="2"/>
        <v>2</v>
      </c>
      <c r="K2133" s="4">
        <f t="shared" si="3"/>
        <v>5</v>
      </c>
      <c r="L2133" s="4">
        <f t="shared" si="4"/>
        <v>10</v>
      </c>
      <c r="S2133" s="1" t="s">
        <v>2170</v>
      </c>
      <c r="T2133" s="4" t="str">
        <f t="shared" si="5"/>
        <v>Salad</v>
      </c>
      <c r="U2133" s="4" t="str">
        <f t="shared" si="6"/>
        <v>Takeaway</v>
      </c>
      <c r="V2133" s="4" t="str">
        <f t="shared" si="7"/>
        <v>Credit Card</v>
      </c>
      <c r="W2133" s="4">
        <f t="shared" ref="W2133:Y2133" si="2140">IF(OR(J2133 = "ERROR", J2133 = ""), "UNKNOWN", J2133)</f>
        <v>2</v>
      </c>
      <c r="X2133" s="4">
        <f t="shared" si="2140"/>
        <v>5</v>
      </c>
      <c r="Y2133" s="4">
        <f t="shared" si="2140"/>
        <v>10</v>
      </c>
      <c r="Z2133" s="5">
        <f t="shared" si="9"/>
        <v>44932</v>
      </c>
    </row>
    <row r="2134">
      <c r="A2134" s="1" t="s">
        <v>2171</v>
      </c>
      <c r="B2134" s="1" t="s">
        <v>36</v>
      </c>
      <c r="C2134" s="1">
        <v>5.0</v>
      </c>
      <c r="D2134" s="1">
        <v>5.0</v>
      </c>
      <c r="E2134" s="1">
        <v>25.0</v>
      </c>
      <c r="F2134" s="1" t="s">
        <v>28</v>
      </c>
      <c r="G2134" s="1" t="s">
        <v>24</v>
      </c>
      <c r="H2134" s="2">
        <v>45141.0</v>
      </c>
      <c r="J2134" s="3">
        <f t="shared" si="2"/>
        <v>5</v>
      </c>
      <c r="K2134" s="4">
        <f t="shared" si="3"/>
        <v>5</v>
      </c>
      <c r="L2134" s="4">
        <f t="shared" si="4"/>
        <v>25</v>
      </c>
      <c r="S2134" s="1" t="s">
        <v>2171</v>
      </c>
      <c r="T2134" s="4" t="str">
        <f t="shared" si="5"/>
        <v>Salad</v>
      </c>
      <c r="U2134" s="4" t="str">
        <f t="shared" si="6"/>
        <v>Takeaway</v>
      </c>
      <c r="V2134" s="4" t="str">
        <f t="shared" si="7"/>
        <v>Cash</v>
      </c>
      <c r="W2134" s="4">
        <f t="shared" ref="W2134:Y2134" si="2141">IF(OR(J2134 = "ERROR", J2134 = ""), "UNKNOWN", J2134)</f>
        <v>5</v>
      </c>
      <c r="X2134" s="4">
        <f t="shared" si="2141"/>
        <v>5</v>
      </c>
      <c r="Y2134" s="4">
        <f t="shared" si="2141"/>
        <v>25</v>
      </c>
      <c r="Z2134" s="5">
        <f t="shared" si="9"/>
        <v>45141</v>
      </c>
    </row>
    <row r="2135">
      <c r="A2135" s="1" t="s">
        <v>2172</v>
      </c>
      <c r="B2135" s="1" t="s">
        <v>81</v>
      </c>
      <c r="C2135" s="1">
        <v>3.0</v>
      </c>
      <c r="D2135" s="1">
        <v>1.5</v>
      </c>
      <c r="E2135" s="1">
        <v>4.5</v>
      </c>
      <c r="F2135" s="1" t="s">
        <v>28</v>
      </c>
      <c r="G2135" s="1" t="s">
        <v>24</v>
      </c>
      <c r="H2135" s="6">
        <v>45285.0</v>
      </c>
      <c r="J2135" s="3">
        <f t="shared" si="2"/>
        <v>3</v>
      </c>
      <c r="K2135" s="4">
        <f t="shared" si="3"/>
        <v>1.5</v>
      </c>
      <c r="L2135" s="4">
        <f t="shared" si="4"/>
        <v>4.5</v>
      </c>
      <c r="S2135" s="1" t="s">
        <v>2172</v>
      </c>
      <c r="T2135" s="4" t="str">
        <f t="shared" si="5"/>
        <v>Tea</v>
      </c>
      <c r="U2135" s="4" t="str">
        <f t="shared" si="6"/>
        <v>Takeaway</v>
      </c>
      <c r="V2135" s="4" t="str">
        <f t="shared" si="7"/>
        <v>Cash</v>
      </c>
      <c r="W2135" s="4">
        <f t="shared" ref="W2135:Y2135" si="2142">IF(OR(J2135 = "ERROR", J2135 = ""), "UNKNOWN", J2135)</f>
        <v>3</v>
      </c>
      <c r="X2135" s="4">
        <f t="shared" si="2142"/>
        <v>1.5</v>
      </c>
      <c r="Y2135" s="4">
        <f t="shared" si="2142"/>
        <v>4.5</v>
      </c>
      <c r="Z2135" s="7">
        <f t="shared" si="9"/>
        <v>45285</v>
      </c>
    </row>
    <row r="2136">
      <c r="A2136" s="1" t="s">
        <v>2173</v>
      </c>
      <c r="B2136" s="1" t="s">
        <v>44</v>
      </c>
      <c r="C2136" s="1">
        <v>5.0</v>
      </c>
      <c r="D2136" s="1">
        <v>4.0</v>
      </c>
      <c r="E2136" s="1">
        <v>20.0</v>
      </c>
      <c r="H2136" s="6">
        <v>45256.0</v>
      </c>
      <c r="J2136" s="3">
        <f t="shared" si="2"/>
        <v>5</v>
      </c>
      <c r="K2136" s="4">
        <f t="shared" si="3"/>
        <v>4</v>
      </c>
      <c r="L2136" s="4">
        <f t="shared" si="4"/>
        <v>20</v>
      </c>
      <c r="S2136" s="1" t="s">
        <v>2173</v>
      </c>
      <c r="T2136" s="4" t="str">
        <f t="shared" si="5"/>
        <v>Sandwich</v>
      </c>
      <c r="U2136" s="4" t="str">
        <f t="shared" si="6"/>
        <v>UNKNOWN</v>
      </c>
      <c r="V2136" s="4" t="str">
        <f t="shared" si="7"/>
        <v>UNKNOWN</v>
      </c>
      <c r="W2136" s="4">
        <f t="shared" ref="W2136:Y2136" si="2143">IF(OR(J2136 = "ERROR", J2136 = ""), "UNKNOWN", J2136)</f>
        <v>5</v>
      </c>
      <c r="X2136" s="4">
        <f t="shared" si="2143"/>
        <v>4</v>
      </c>
      <c r="Y2136" s="4">
        <f t="shared" si="2143"/>
        <v>20</v>
      </c>
      <c r="Z2136" s="7">
        <f t="shared" si="9"/>
        <v>45256</v>
      </c>
    </row>
    <row r="2137">
      <c r="A2137" s="1" t="s">
        <v>2174</v>
      </c>
      <c r="B2137" s="1" t="s">
        <v>81</v>
      </c>
      <c r="C2137" s="1">
        <v>1.0</v>
      </c>
      <c r="D2137" s="1">
        <v>1.5</v>
      </c>
      <c r="E2137" s="1">
        <v>1.5</v>
      </c>
      <c r="G2137" s="1" t="s">
        <v>24</v>
      </c>
      <c r="J2137" s="3">
        <f t="shared" si="2"/>
        <v>1</v>
      </c>
      <c r="K2137" s="4">
        <f t="shared" si="3"/>
        <v>1.5</v>
      </c>
      <c r="L2137" s="4">
        <f t="shared" si="4"/>
        <v>1.5</v>
      </c>
      <c r="S2137" s="1" t="s">
        <v>2174</v>
      </c>
      <c r="T2137" s="4" t="str">
        <f t="shared" si="5"/>
        <v>Tea</v>
      </c>
      <c r="U2137" s="4" t="str">
        <f t="shared" si="6"/>
        <v>Takeaway</v>
      </c>
      <c r="V2137" s="4" t="str">
        <f t="shared" si="7"/>
        <v>UNKNOWN</v>
      </c>
      <c r="W2137" s="4">
        <f t="shared" ref="W2137:Y2137" si="2144">IF(OR(J2137 = "ERROR", J2137 = ""), "UNKNOWN", J2137)</f>
        <v>1</v>
      </c>
      <c r="X2137" s="4">
        <f t="shared" si="2144"/>
        <v>1.5</v>
      </c>
      <c r="Y2137" s="4">
        <f t="shared" si="2144"/>
        <v>1.5</v>
      </c>
      <c r="Z2137" s="4" t="str">
        <f t="shared" si="9"/>
        <v>UNKNOWN</v>
      </c>
    </row>
    <row r="2138">
      <c r="A2138" s="1" t="s">
        <v>2175</v>
      </c>
      <c r="B2138" s="1" t="s">
        <v>25</v>
      </c>
      <c r="C2138" s="1">
        <v>1.0</v>
      </c>
      <c r="D2138" s="1">
        <v>1.5</v>
      </c>
      <c r="E2138" s="1">
        <v>1.5</v>
      </c>
      <c r="F2138" s="1" t="s">
        <v>23</v>
      </c>
      <c r="G2138" s="1" t="s">
        <v>29</v>
      </c>
      <c r="H2138" s="2">
        <v>45152.0</v>
      </c>
      <c r="J2138" s="3">
        <f t="shared" si="2"/>
        <v>1</v>
      </c>
      <c r="K2138" s="4">
        <f t="shared" si="3"/>
        <v>1.5</v>
      </c>
      <c r="L2138" s="4">
        <f t="shared" si="4"/>
        <v>1.5</v>
      </c>
      <c r="S2138" s="1" t="s">
        <v>2175</v>
      </c>
      <c r="T2138" s="4" t="str">
        <f t="shared" si="5"/>
        <v>UNKNOWN</v>
      </c>
      <c r="U2138" s="4" t="str">
        <f t="shared" si="6"/>
        <v>In-store</v>
      </c>
      <c r="V2138" s="4" t="str">
        <f t="shared" si="7"/>
        <v>Credit Card</v>
      </c>
      <c r="W2138" s="4">
        <f t="shared" ref="W2138:Y2138" si="2145">IF(OR(J2138 = "ERROR", J2138 = ""), "UNKNOWN", J2138)</f>
        <v>1</v>
      </c>
      <c r="X2138" s="4">
        <f t="shared" si="2145"/>
        <v>1.5</v>
      </c>
      <c r="Y2138" s="4">
        <f t="shared" si="2145"/>
        <v>1.5</v>
      </c>
      <c r="Z2138" s="5">
        <f t="shared" si="9"/>
        <v>45152</v>
      </c>
    </row>
    <row r="2139">
      <c r="A2139" s="1" t="s">
        <v>2176</v>
      </c>
      <c r="B2139" s="1" t="s">
        <v>41</v>
      </c>
      <c r="C2139" s="1">
        <v>2.0</v>
      </c>
      <c r="D2139" s="1">
        <v>4.0</v>
      </c>
      <c r="E2139" s="1">
        <v>8.0</v>
      </c>
      <c r="F2139" s="1" t="s">
        <v>39</v>
      </c>
      <c r="H2139" s="2">
        <v>45057.0</v>
      </c>
      <c r="J2139" s="3">
        <f t="shared" si="2"/>
        <v>2</v>
      </c>
      <c r="K2139" s="4">
        <f t="shared" si="3"/>
        <v>4</v>
      </c>
      <c r="L2139" s="4">
        <f t="shared" si="4"/>
        <v>8</v>
      </c>
      <c r="S2139" s="1" t="s">
        <v>2176</v>
      </c>
      <c r="T2139" s="4" t="str">
        <f t="shared" si="5"/>
        <v>Smoothie</v>
      </c>
      <c r="U2139" s="4" t="str">
        <f t="shared" si="6"/>
        <v>UNKNOWN</v>
      </c>
      <c r="V2139" s="4" t="str">
        <f t="shared" si="7"/>
        <v>Digital Wallet</v>
      </c>
      <c r="W2139" s="4">
        <f t="shared" ref="W2139:Y2139" si="2146">IF(OR(J2139 = "ERROR", J2139 = ""), "UNKNOWN", J2139)</f>
        <v>2</v>
      </c>
      <c r="X2139" s="4">
        <f t="shared" si="2146"/>
        <v>4</v>
      </c>
      <c r="Y2139" s="4">
        <f t="shared" si="2146"/>
        <v>8</v>
      </c>
      <c r="Z2139" s="5">
        <f t="shared" si="9"/>
        <v>45057</v>
      </c>
    </row>
    <row r="2140">
      <c r="A2140" s="1" t="s">
        <v>2177</v>
      </c>
      <c r="B2140" s="1" t="s">
        <v>55</v>
      </c>
      <c r="C2140" s="1">
        <v>4.0</v>
      </c>
      <c r="D2140" s="1">
        <v>3.0</v>
      </c>
      <c r="F2140" s="1" t="s">
        <v>28</v>
      </c>
      <c r="G2140" s="1" t="s">
        <v>29</v>
      </c>
      <c r="H2140" s="2">
        <v>45188.0</v>
      </c>
      <c r="J2140" s="3">
        <f t="shared" si="2"/>
        <v>4</v>
      </c>
      <c r="K2140" s="4">
        <f t="shared" si="3"/>
        <v>3</v>
      </c>
      <c r="L2140" s="4">
        <f t="shared" si="4"/>
        <v>12</v>
      </c>
      <c r="S2140" s="1" t="s">
        <v>2177</v>
      </c>
      <c r="T2140" s="4" t="str">
        <f t="shared" si="5"/>
        <v>Juice</v>
      </c>
      <c r="U2140" s="4" t="str">
        <f t="shared" si="6"/>
        <v>In-store</v>
      </c>
      <c r="V2140" s="4" t="str">
        <f t="shared" si="7"/>
        <v>Cash</v>
      </c>
      <c r="W2140" s="4">
        <f t="shared" ref="W2140:Y2140" si="2147">IF(OR(J2140 = "ERROR", J2140 = ""), "UNKNOWN", J2140)</f>
        <v>4</v>
      </c>
      <c r="X2140" s="4">
        <f t="shared" si="2147"/>
        <v>3</v>
      </c>
      <c r="Y2140" s="4">
        <f t="shared" si="2147"/>
        <v>12</v>
      </c>
      <c r="Z2140" s="5">
        <f t="shared" si="9"/>
        <v>45188</v>
      </c>
    </row>
    <row r="2141">
      <c r="A2141" s="1" t="s">
        <v>2178</v>
      </c>
      <c r="B2141" s="1" t="s">
        <v>30</v>
      </c>
      <c r="C2141" s="1">
        <v>2.0</v>
      </c>
      <c r="D2141" s="1">
        <v>4.0</v>
      </c>
      <c r="E2141" s="1" t="s">
        <v>25</v>
      </c>
      <c r="F2141" s="1" t="s">
        <v>23</v>
      </c>
      <c r="H2141" s="2">
        <v>45093.0</v>
      </c>
      <c r="J2141" s="3">
        <f t="shared" si="2"/>
        <v>2</v>
      </c>
      <c r="K2141" s="4">
        <f t="shared" si="3"/>
        <v>4</v>
      </c>
      <c r="L2141" s="4">
        <f t="shared" si="4"/>
        <v>8</v>
      </c>
      <c r="S2141" s="1" t="s">
        <v>2178</v>
      </c>
      <c r="T2141" s="4" t="str">
        <f t="shared" si="5"/>
        <v>UNKNOWN</v>
      </c>
      <c r="U2141" s="4" t="str">
        <f t="shared" si="6"/>
        <v>UNKNOWN</v>
      </c>
      <c r="V2141" s="4" t="str">
        <f t="shared" si="7"/>
        <v>Credit Card</v>
      </c>
      <c r="W2141" s="4">
        <f t="shared" ref="W2141:Y2141" si="2148">IF(OR(J2141 = "ERROR", J2141 = ""), "UNKNOWN", J2141)</f>
        <v>2</v>
      </c>
      <c r="X2141" s="4">
        <f t="shared" si="2148"/>
        <v>4</v>
      </c>
      <c r="Y2141" s="4">
        <f t="shared" si="2148"/>
        <v>8</v>
      </c>
      <c r="Z2141" s="5">
        <f t="shared" si="9"/>
        <v>45093</v>
      </c>
    </row>
    <row r="2142">
      <c r="A2142" s="1" t="s">
        <v>2179</v>
      </c>
      <c r="B2142" s="1" t="s">
        <v>36</v>
      </c>
      <c r="C2142" s="1">
        <v>3.0</v>
      </c>
      <c r="D2142" s="1">
        <v>5.0</v>
      </c>
      <c r="E2142" s="1">
        <v>15.0</v>
      </c>
      <c r="F2142" s="1" t="s">
        <v>28</v>
      </c>
      <c r="H2142" s="2">
        <v>45125.0</v>
      </c>
      <c r="J2142" s="3">
        <f t="shared" si="2"/>
        <v>3</v>
      </c>
      <c r="K2142" s="4">
        <f t="shared" si="3"/>
        <v>5</v>
      </c>
      <c r="L2142" s="4">
        <f t="shared" si="4"/>
        <v>15</v>
      </c>
      <c r="S2142" s="1" t="s">
        <v>2179</v>
      </c>
      <c r="T2142" s="4" t="str">
        <f t="shared" si="5"/>
        <v>Salad</v>
      </c>
      <c r="U2142" s="4" t="str">
        <f t="shared" si="6"/>
        <v>UNKNOWN</v>
      </c>
      <c r="V2142" s="4" t="str">
        <f t="shared" si="7"/>
        <v>Cash</v>
      </c>
      <c r="W2142" s="4">
        <f t="shared" ref="W2142:Y2142" si="2149">IF(OR(J2142 = "ERROR", J2142 = ""), "UNKNOWN", J2142)</f>
        <v>3</v>
      </c>
      <c r="X2142" s="4">
        <f t="shared" si="2149"/>
        <v>5</v>
      </c>
      <c r="Y2142" s="4">
        <f t="shared" si="2149"/>
        <v>15</v>
      </c>
      <c r="Z2142" s="5">
        <f t="shared" si="9"/>
        <v>45125</v>
      </c>
    </row>
    <row r="2143">
      <c r="A2143" s="1" t="s">
        <v>2180</v>
      </c>
      <c r="B2143" s="1" t="s">
        <v>55</v>
      </c>
      <c r="C2143" s="1">
        <v>3.0</v>
      </c>
      <c r="D2143" s="1">
        <v>3.0</v>
      </c>
      <c r="E2143" s="1">
        <v>9.0</v>
      </c>
      <c r="F2143" s="1" t="s">
        <v>23</v>
      </c>
      <c r="G2143" s="1" t="s">
        <v>24</v>
      </c>
      <c r="H2143" s="2">
        <v>44977.0</v>
      </c>
      <c r="J2143" s="3">
        <f t="shared" si="2"/>
        <v>3</v>
      </c>
      <c r="K2143" s="4">
        <f t="shared" si="3"/>
        <v>3</v>
      </c>
      <c r="L2143" s="4">
        <f t="shared" si="4"/>
        <v>9</v>
      </c>
      <c r="S2143" s="1" t="s">
        <v>2180</v>
      </c>
      <c r="T2143" s="4" t="str">
        <f t="shared" si="5"/>
        <v>Juice</v>
      </c>
      <c r="U2143" s="4" t="str">
        <f t="shared" si="6"/>
        <v>Takeaway</v>
      </c>
      <c r="V2143" s="4" t="str">
        <f t="shared" si="7"/>
        <v>Credit Card</v>
      </c>
      <c r="W2143" s="4">
        <f t="shared" ref="W2143:Y2143" si="2150">IF(OR(J2143 = "ERROR", J2143 = ""), "UNKNOWN", J2143)</f>
        <v>3</v>
      </c>
      <c r="X2143" s="4">
        <f t="shared" si="2150"/>
        <v>3</v>
      </c>
      <c r="Y2143" s="4">
        <f t="shared" si="2150"/>
        <v>9</v>
      </c>
      <c r="Z2143" s="5">
        <f t="shared" si="9"/>
        <v>44977</v>
      </c>
    </row>
    <row r="2144">
      <c r="A2144" s="1" t="s">
        <v>2181</v>
      </c>
      <c r="B2144" s="1" t="s">
        <v>22</v>
      </c>
      <c r="C2144" s="1">
        <v>4.0</v>
      </c>
      <c r="D2144" s="1">
        <v>2.0</v>
      </c>
      <c r="E2144" s="1">
        <v>8.0</v>
      </c>
      <c r="F2144" s="1" t="s">
        <v>23</v>
      </c>
      <c r="G2144" s="1" t="s">
        <v>29</v>
      </c>
      <c r="H2144" s="2">
        <v>45266.0</v>
      </c>
      <c r="J2144" s="3">
        <f t="shared" si="2"/>
        <v>4</v>
      </c>
      <c r="K2144" s="4">
        <f t="shared" si="3"/>
        <v>2</v>
      </c>
      <c r="L2144" s="4">
        <f t="shared" si="4"/>
        <v>8</v>
      </c>
      <c r="S2144" s="1" t="s">
        <v>2181</v>
      </c>
      <c r="T2144" s="4" t="str">
        <f t="shared" si="5"/>
        <v>Coffee</v>
      </c>
      <c r="U2144" s="4" t="str">
        <f t="shared" si="6"/>
        <v>In-store</v>
      </c>
      <c r="V2144" s="4" t="str">
        <f t="shared" si="7"/>
        <v>Credit Card</v>
      </c>
      <c r="W2144" s="4">
        <f t="shared" ref="W2144:Y2144" si="2151">IF(OR(J2144 = "ERROR", J2144 = ""), "UNKNOWN", J2144)</f>
        <v>4</v>
      </c>
      <c r="X2144" s="4">
        <f t="shared" si="2151"/>
        <v>2</v>
      </c>
      <c r="Y2144" s="4">
        <f t="shared" si="2151"/>
        <v>8</v>
      </c>
      <c r="Z2144" s="5">
        <f t="shared" si="9"/>
        <v>45266</v>
      </c>
    </row>
    <row r="2145">
      <c r="A2145" s="1" t="s">
        <v>2182</v>
      </c>
      <c r="B2145" s="1" t="s">
        <v>41</v>
      </c>
      <c r="C2145" s="1">
        <v>5.0</v>
      </c>
      <c r="D2145" s="1">
        <v>4.0</v>
      </c>
      <c r="E2145" s="1">
        <v>20.0</v>
      </c>
      <c r="F2145" s="1" t="s">
        <v>23</v>
      </c>
      <c r="H2145" s="2">
        <v>45191.0</v>
      </c>
      <c r="J2145" s="3">
        <f t="shared" si="2"/>
        <v>5</v>
      </c>
      <c r="K2145" s="4">
        <f t="shared" si="3"/>
        <v>4</v>
      </c>
      <c r="L2145" s="4">
        <f t="shared" si="4"/>
        <v>20</v>
      </c>
      <c r="S2145" s="1" t="s">
        <v>2182</v>
      </c>
      <c r="T2145" s="4" t="str">
        <f t="shared" si="5"/>
        <v>Smoothie</v>
      </c>
      <c r="U2145" s="4" t="str">
        <f t="shared" si="6"/>
        <v>UNKNOWN</v>
      </c>
      <c r="V2145" s="4" t="str">
        <f t="shared" si="7"/>
        <v>Credit Card</v>
      </c>
      <c r="W2145" s="4">
        <f t="shared" ref="W2145:Y2145" si="2152">IF(OR(J2145 = "ERROR", J2145 = ""), "UNKNOWN", J2145)</f>
        <v>5</v>
      </c>
      <c r="X2145" s="4">
        <f t="shared" si="2152"/>
        <v>4</v>
      </c>
      <c r="Y2145" s="4">
        <f t="shared" si="2152"/>
        <v>20</v>
      </c>
      <c r="Z2145" s="5">
        <f t="shared" si="9"/>
        <v>45191</v>
      </c>
    </row>
    <row r="2146">
      <c r="A2146" s="1" t="s">
        <v>2183</v>
      </c>
      <c r="B2146" s="1" t="s">
        <v>32</v>
      </c>
      <c r="C2146" s="1">
        <v>4.0</v>
      </c>
      <c r="D2146" s="1">
        <v>1.0</v>
      </c>
      <c r="E2146" s="1">
        <v>4.0</v>
      </c>
      <c r="F2146" s="1" t="s">
        <v>39</v>
      </c>
      <c r="G2146" s="1" t="s">
        <v>29</v>
      </c>
      <c r="H2146" s="2">
        <v>44970.0</v>
      </c>
      <c r="J2146" s="3">
        <f t="shared" si="2"/>
        <v>4</v>
      </c>
      <c r="K2146" s="4">
        <f t="shared" si="3"/>
        <v>1</v>
      </c>
      <c r="L2146" s="4">
        <f t="shared" si="4"/>
        <v>4</v>
      </c>
      <c r="S2146" s="1" t="s">
        <v>2183</v>
      </c>
      <c r="T2146" s="4" t="str">
        <f t="shared" si="5"/>
        <v>Cookie</v>
      </c>
      <c r="U2146" s="4" t="str">
        <f t="shared" si="6"/>
        <v>In-store</v>
      </c>
      <c r="V2146" s="4" t="str">
        <f t="shared" si="7"/>
        <v>Digital Wallet</v>
      </c>
      <c r="W2146" s="4">
        <f t="shared" ref="W2146:Y2146" si="2153">IF(OR(J2146 = "ERROR", J2146 = ""), "UNKNOWN", J2146)</f>
        <v>4</v>
      </c>
      <c r="X2146" s="4">
        <f t="shared" si="2153"/>
        <v>1</v>
      </c>
      <c r="Y2146" s="4">
        <f t="shared" si="2153"/>
        <v>4</v>
      </c>
      <c r="Z2146" s="5">
        <f t="shared" si="9"/>
        <v>44970</v>
      </c>
    </row>
    <row r="2147">
      <c r="A2147" s="1" t="s">
        <v>2184</v>
      </c>
      <c r="B2147" s="1" t="s">
        <v>27</v>
      </c>
      <c r="C2147" s="1">
        <v>2.0</v>
      </c>
      <c r="D2147" s="1">
        <v>3.0</v>
      </c>
      <c r="E2147" s="1">
        <v>6.0</v>
      </c>
      <c r="F2147" s="1" t="s">
        <v>39</v>
      </c>
      <c r="H2147" s="2">
        <v>45056.0</v>
      </c>
      <c r="J2147" s="3">
        <f t="shared" si="2"/>
        <v>2</v>
      </c>
      <c r="K2147" s="4">
        <f t="shared" si="3"/>
        <v>3</v>
      </c>
      <c r="L2147" s="4">
        <f t="shared" si="4"/>
        <v>6</v>
      </c>
      <c r="S2147" s="1" t="s">
        <v>2184</v>
      </c>
      <c r="T2147" s="4" t="str">
        <f t="shared" si="5"/>
        <v>Cake</v>
      </c>
      <c r="U2147" s="4" t="str">
        <f t="shared" si="6"/>
        <v>UNKNOWN</v>
      </c>
      <c r="V2147" s="4" t="str">
        <f t="shared" si="7"/>
        <v>Digital Wallet</v>
      </c>
      <c r="W2147" s="4">
        <f t="shared" ref="W2147:Y2147" si="2154">IF(OR(J2147 = "ERROR", J2147 = ""), "UNKNOWN", J2147)</f>
        <v>2</v>
      </c>
      <c r="X2147" s="4">
        <f t="shared" si="2154"/>
        <v>3</v>
      </c>
      <c r="Y2147" s="4">
        <f t="shared" si="2154"/>
        <v>6</v>
      </c>
      <c r="Z2147" s="5">
        <f t="shared" si="9"/>
        <v>45056</v>
      </c>
    </row>
    <row r="2148">
      <c r="A2148" s="1" t="s">
        <v>2185</v>
      </c>
      <c r="B2148" s="1" t="s">
        <v>55</v>
      </c>
      <c r="C2148" s="1">
        <v>5.0</v>
      </c>
      <c r="D2148" s="1">
        <v>3.0</v>
      </c>
      <c r="E2148" s="1">
        <v>15.0</v>
      </c>
      <c r="G2148" s="1" t="s">
        <v>24</v>
      </c>
      <c r="H2148" s="2">
        <v>44940.0</v>
      </c>
      <c r="J2148" s="3">
        <f t="shared" si="2"/>
        <v>5</v>
      </c>
      <c r="K2148" s="4">
        <f t="shared" si="3"/>
        <v>3</v>
      </c>
      <c r="L2148" s="4">
        <f t="shared" si="4"/>
        <v>15</v>
      </c>
      <c r="S2148" s="1" t="s">
        <v>2185</v>
      </c>
      <c r="T2148" s="4" t="str">
        <f t="shared" si="5"/>
        <v>Juice</v>
      </c>
      <c r="U2148" s="4" t="str">
        <f t="shared" si="6"/>
        <v>Takeaway</v>
      </c>
      <c r="V2148" s="4" t="str">
        <f t="shared" si="7"/>
        <v>UNKNOWN</v>
      </c>
      <c r="W2148" s="4">
        <f t="shared" ref="W2148:Y2148" si="2155">IF(OR(J2148 = "ERROR", J2148 = ""), "UNKNOWN", J2148)</f>
        <v>5</v>
      </c>
      <c r="X2148" s="4">
        <f t="shared" si="2155"/>
        <v>3</v>
      </c>
      <c r="Y2148" s="4">
        <f t="shared" si="2155"/>
        <v>15</v>
      </c>
      <c r="Z2148" s="5">
        <f t="shared" si="9"/>
        <v>44940</v>
      </c>
    </row>
    <row r="2149">
      <c r="A2149" s="1" t="s">
        <v>2186</v>
      </c>
      <c r="B2149" s="1" t="s">
        <v>27</v>
      </c>
      <c r="C2149" s="1">
        <v>4.0</v>
      </c>
      <c r="D2149" s="1">
        <v>3.0</v>
      </c>
      <c r="H2149" s="2">
        <v>45029.0</v>
      </c>
      <c r="J2149" s="3">
        <f t="shared" si="2"/>
        <v>4</v>
      </c>
      <c r="K2149" s="4">
        <f t="shared" si="3"/>
        <v>3</v>
      </c>
      <c r="L2149" s="4">
        <f t="shared" si="4"/>
        <v>12</v>
      </c>
      <c r="S2149" s="1" t="s">
        <v>2186</v>
      </c>
      <c r="T2149" s="4" t="str">
        <f t="shared" si="5"/>
        <v>Cake</v>
      </c>
      <c r="U2149" s="4" t="str">
        <f t="shared" si="6"/>
        <v>UNKNOWN</v>
      </c>
      <c r="V2149" s="4" t="str">
        <f t="shared" si="7"/>
        <v>UNKNOWN</v>
      </c>
      <c r="W2149" s="4">
        <f t="shared" ref="W2149:Y2149" si="2156">IF(OR(J2149 = "ERROR", J2149 = ""), "UNKNOWN", J2149)</f>
        <v>4</v>
      </c>
      <c r="X2149" s="4">
        <f t="shared" si="2156"/>
        <v>3</v>
      </c>
      <c r="Y2149" s="4">
        <f t="shared" si="2156"/>
        <v>12</v>
      </c>
      <c r="Z2149" s="5">
        <f t="shared" si="9"/>
        <v>45029</v>
      </c>
    </row>
    <row r="2150">
      <c r="A2150" s="1" t="s">
        <v>2187</v>
      </c>
      <c r="B2150" s="1" t="s">
        <v>25</v>
      </c>
      <c r="C2150" s="1">
        <v>2.0</v>
      </c>
      <c r="D2150" s="1">
        <v>1.0</v>
      </c>
      <c r="E2150" s="1">
        <v>2.0</v>
      </c>
      <c r="F2150" s="1" t="s">
        <v>28</v>
      </c>
      <c r="G2150" s="1" t="s">
        <v>30</v>
      </c>
      <c r="J2150" s="3">
        <f t="shared" si="2"/>
        <v>2</v>
      </c>
      <c r="K2150" s="4">
        <f t="shared" si="3"/>
        <v>1</v>
      </c>
      <c r="L2150" s="4">
        <f t="shared" si="4"/>
        <v>2</v>
      </c>
      <c r="S2150" s="1" t="s">
        <v>2187</v>
      </c>
      <c r="T2150" s="4" t="str">
        <f t="shared" si="5"/>
        <v>UNKNOWN</v>
      </c>
      <c r="U2150" s="4" t="str">
        <f t="shared" si="6"/>
        <v>UNKNOWN</v>
      </c>
      <c r="V2150" s="4" t="str">
        <f t="shared" si="7"/>
        <v>Cash</v>
      </c>
      <c r="W2150" s="4">
        <f t="shared" ref="W2150:Y2150" si="2157">IF(OR(J2150 = "ERROR", J2150 = ""), "UNKNOWN", J2150)</f>
        <v>2</v>
      </c>
      <c r="X2150" s="4">
        <f t="shared" si="2157"/>
        <v>1</v>
      </c>
      <c r="Y2150" s="4">
        <f t="shared" si="2157"/>
        <v>2</v>
      </c>
      <c r="Z2150" s="4" t="str">
        <f t="shared" si="9"/>
        <v>UNKNOWN</v>
      </c>
    </row>
    <row r="2151">
      <c r="A2151" s="1" t="s">
        <v>2188</v>
      </c>
      <c r="B2151" s="1" t="s">
        <v>36</v>
      </c>
      <c r="C2151" s="1">
        <v>5.0</v>
      </c>
      <c r="D2151" s="1">
        <v>5.0</v>
      </c>
      <c r="E2151" s="1">
        <v>25.0</v>
      </c>
      <c r="F2151" s="1" t="s">
        <v>28</v>
      </c>
      <c r="G2151" s="1" t="s">
        <v>24</v>
      </c>
      <c r="H2151" s="2">
        <v>45083.0</v>
      </c>
      <c r="J2151" s="3">
        <f t="shared" si="2"/>
        <v>5</v>
      </c>
      <c r="K2151" s="4">
        <f t="shared" si="3"/>
        <v>5</v>
      </c>
      <c r="L2151" s="4">
        <f t="shared" si="4"/>
        <v>25</v>
      </c>
      <c r="S2151" s="1" t="s">
        <v>2188</v>
      </c>
      <c r="T2151" s="4" t="str">
        <f t="shared" si="5"/>
        <v>Salad</v>
      </c>
      <c r="U2151" s="4" t="str">
        <f t="shared" si="6"/>
        <v>Takeaway</v>
      </c>
      <c r="V2151" s="4" t="str">
        <f t="shared" si="7"/>
        <v>Cash</v>
      </c>
      <c r="W2151" s="4">
        <f t="shared" ref="W2151:Y2151" si="2158">IF(OR(J2151 = "ERROR", J2151 = ""), "UNKNOWN", J2151)</f>
        <v>5</v>
      </c>
      <c r="X2151" s="4">
        <f t="shared" si="2158"/>
        <v>5</v>
      </c>
      <c r="Y2151" s="4">
        <f t="shared" si="2158"/>
        <v>25</v>
      </c>
      <c r="Z2151" s="5">
        <f t="shared" si="9"/>
        <v>45083</v>
      </c>
    </row>
    <row r="2152">
      <c r="A2152" s="1" t="s">
        <v>2189</v>
      </c>
      <c r="C2152" s="1">
        <v>3.0</v>
      </c>
      <c r="D2152" s="1">
        <v>4.0</v>
      </c>
      <c r="E2152" s="1">
        <v>12.0</v>
      </c>
      <c r="H2152" s="2">
        <v>44960.0</v>
      </c>
      <c r="J2152" s="3">
        <f t="shared" si="2"/>
        <v>3</v>
      </c>
      <c r="K2152" s="4">
        <f t="shared" si="3"/>
        <v>4</v>
      </c>
      <c r="L2152" s="4">
        <f t="shared" si="4"/>
        <v>12</v>
      </c>
      <c r="S2152" s="1" t="s">
        <v>2189</v>
      </c>
      <c r="T2152" s="4" t="str">
        <f t="shared" si="5"/>
        <v>UNKNOWN</v>
      </c>
      <c r="U2152" s="4" t="str">
        <f t="shared" si="6"/>
        <v>UNKNOWN</v>
      </c>
      <c r="V2152" s="4" t="str">
        <f t="shared" si="7"/>
        <v>UNKNOWN</v>
      </c>
      <c r="W2152" s="4">
        <f t="shared" ref="W2152:Y2152" si="2159">IF(OR(J2152 = "ERROR", J2152 = ""), "UNKNOWN", J2152)</f>
        <v>3</v>
      </c>
      <c r="X2152" s="4">
        <f t="shared" si="2159"/>
        <v>4</v>
      </c>
      <c r="Y2152" s="4">
        <f t="shared" si="2159"/>
        <v>12</v>
      </c>
      <c r="Z2152" s="5">
        <f t="shared" si="9"/>
        <v>44960</v>
      </c>
    </row>
    <row r="2153">
      <c r="A2153" s="1" t="s">
        <v>2190</v>
      </c>
      <c r="B2153" s="1" t="s">
        <v>55</v>
      </c>
      <c r="C2153" s="1">
        <v>5.0</v>
      </c>
      <c r="D2153" s="1">
        <v>3.0</v>
      </c>
      <c r="E2153" s="1">
        <v>15.0</v>
      </c>
      <c r="G2153" s="1" t="s">
        <v>24</v>
      </c>
      <c r="H2153" s="2">
        <v>45263.0</v>
      </c>
      <c r="J2153" s="3">
        <f t="shared" si="2"/>
        <v>5</v>
      </c>
      <c r="K2153" s="4">
        <f t="shared" si="3"/>
        <v>3</v>
      </c>
      <c r="L2153" s="4">
        <f t="shared" si="4"/>
        <v>15</v>
      </c>
      <c r="S2153" s="1" t="s">
        <v>2190</v>
      </c>
      <c r="T2153" s="4" t="str">
        <f t="shared" si="5"/>
        <v>Juice</v>
      </c>
      <c r="U2153" s="4" t="str">
        <f t="shared" si="6"/>
        <v>Takeaway</v>
      </c>
      <c r="V2153" s="4" t="str">
        <f t="shared" si="7"/>
        <v>UNKNOWN</v>
      </c>
      <c r="W2153" s="4">
        <f t="shared" ref="W2153:Y2153" si="2160">IF(OR(J2153 = "ERROR", J2153 = ""), "UNKNOWN", J2153)</f>
        <v>5</v>
      </c>
      <c r="X2153" s="4">
        <f t="shared" si="2160"/>
        <v>3</v>
      </c>
      <c r="Y2153" s="4">
        <f t="shared" si="2160"/>
        <v>15</v>
      </c>
      <c r="Z2153" s="5">
        <f t="shared" si="9"/>
        <v>45263</v>
      </c>
    </row>
    <row r="2154">
      <c r="A2154" s="1" t="s">
        <v>2191</v>
      </c>
      <c r="B2154" s="1" t="s">
        <v>44</v>
      </c>
      <c r="C2154" s="1">
        <v>3.0</v>
      </c>
      <c r="D2154" s="1">
        <v>4.0</v>
      </c>
      <c r="E2154" s="1">
        <v>12.0</v>
      </c>
      <c r="G2154" s="1" t="s">
        <v>29</v>
      </c>
      <c r="H2154" s="2">
        <v>45119.0</v>
      </c>
      <c r="J2154" s="3">
        <f t="shared" si="2"/>
        <v>3</v>
      </c>
      <c r="K2154" s="4">
        <f t="shared" si="3"/>
        <v>4</v>
      </c>
      <c r="L2154" s="4">
        <f t="shared" si="4"/>
        <v>12</v>
      </c>
      <c r="S2154" s="1" t="s">
        <v>2191</v>
      </c>
      <c r="T2154" s="4" t="str">
        <f t="shared" si="5"/>
        <v>Sandwich</v>
      </c>
      <c r="U2154" s="4" t="str">
        <f t="shared" si="6"/>
        <v>In-store</v>
      </c>
      <c r="V2154" s="4" t="str">
        <f t="shared" si="7"/>
        <v>UNKNOWN</v>
      </c>
      <c r="W2154" s="4">
        <f t="shared" ref="W2154:Y2154" si="2161">IF(OR(J2154 = "ERROR", J2154 = ""), "UNKNOWN", J2154)</f>
        <v>3</v>
      </c>
      <c r="X2154" s="4">
        <f t="shared" si="2161"/>
        <v>4</v>
      </c>
      <c r="Y2154" s="4">
        <f t="shared" si="2161"/>
        <v>12</v>
      </c>
      <c r="Z2154" s="5">
        <f t="shared" si="9"/>
        <v>45119</v>
      </c>
    </row>
    <row r="2155">
      <c r="A2155" s="1" t="s">
        <v>2192</v>
      </c>
      <c r="B2155" s="1" t="s">
        <v>22</v>
      </c>
      <c r="C2155" s="1">
        <v>4.0</v>
      </c>
      <c r="D2155" s="1">
        <v>2.0</v>
      </c>
      <c r="E2155" s="1">
        <v>8.0</v>
      </c>
      <c r="G2155" s="1" t="s">
        <v>29</v>
      </c>
      <c r="H2155" s="6">
        <v>45247.0</v>
      </c>
      <c r="J2155" s="3">
        <f t="shared" si="2"/>
        <v>4</v>
      </c>
      <c r="K2155" s="4">
        <f t="shared" si="3"/>
        <v>2</v>
      </c>
      <c r="L2155" s="4">
        <f t="shared" si="4"/>
        <v>8</v>
      </c>
      <c r="S2155" s="1" t="s">
        <v>2192</v>
      </c>
      <c r="T2155" s="4" t="str">
        <f t="shared" si="5"/>
        <v>Coffee</v>
      </c>
      <c r="U2155" s="4" t="str">
        <f t="shared" si="6"/>
        <v>In-store</v>
      </c>
      <c r="V2155" s="4" t="str">
        <f t="shared" si="7"/>
        <v>UNKNOWN</v>
      </c>
      <c r="W2155" s="4">
        <f t="shared" ref="W2155:Y2155" si="2162">IF(OR(J2155 = "ERROR", J2155 = ""), "UNKNOWN", J2155)</f>
        <v>4</v>
      </c>
      <c r="X2155" s="4">
        <f t="shared" si="2162"/>
        <v>2</v>
      </c>
      <c r="Y2155" s="4">
        <f t="shared" si="2162"/>
        <v>8</v>
      </c>
      <c r="Z2155" s="7">
        <f t="shared" si="9"/>
        <v>45247</v>
      </c>
    </row>
    <row r="2156">
      <c r="A2156" s="1" t="s">
        <v>2193</v>
      </c>
      <c r="B2156" s="1" t="s">
        <v>22</v>
      </c>
      <c r="C2156" s="1">
        <v>3.0</v>
      </c>
      <c r="D2156" s="1" t="s">
        <v>25</v>
      </c>
      <c r="E2156" s="1">
        <v>6.0</v>
      </c>
      <c r="F2156" s="1" t="s">
        <v>39</v>
      </c>
      <c r="G2156" s="1" t="s">
        <v>29</v>
      </c>
      <c r="H2156" s="2">
        <v>45123.0</v>
      </c>
      <c r="J2156" s="3">
        <f t="shared" si="2"/>
        <v>3</v>
      </c>
      <c r="K2156" s="4">
        <f t="shared" si="3"/>
        <v>2</v>
      </c>
      <c r="L2156" s="4">
        <f t="shared" si="4"/>
        <v>6</v>
      </c>
      <c r="S2156" s="1" t="s">
        <v>2193</v>
      </c>
      <c r="T2156" s="4" t="str">
        <f t="shared" si="5"/>
        <v>Coffee</v>
      </c>
      <c r="U2156" s="4" t="str">
        <f t="shared" si="6"/>
        <v>In-store</v>
      </c>
      <c r="V2156" s="4" t="str">
        <f t="shared" si="7"/>
        <v>Digital Wallet</v>
      </c>
      <c r="W2156" s="4">
        <f t="shared" ref="W2156:Y2156" si="2163">IF(OR(J2156 = "ERROR", J2156 = ""), "UNKNOWN", J2156)</f>
        <v>3</v>
      </c>
      <c r="X2156" s="4">
        <f t="shared" si="2163"/>
        <v>2</v>
      </c>
      <c r="Y2156" s="4">
        <f t="shared" si="2163"/>
        <v>6</v>
      </c>
      <c r="Z2156" s="5">
        <f t="shared" si="9"/>
        <v>45123</v>
      </c>
    </row>
    <row r="2157">
      <c r="A2157" s="1" t="s">
        <v>2194</v>
      </c>
      <c r="B2157" s="1" t="s">
        <v>41</v>
      </c>
      <c r="C2157" s="1">
        <v>1.0</v>
      </c>
      <c r="D2157" s="1">
        <v>4.0</v>
      </c>
      <c r="E2157" s="1">
        <v>4.0</v>
      </c>
      <c r="G2157" s="1" t="s">
        <v>29</v>
      </c>
      <c r="H2157" s="2">
        <v>45205.0</v>
      </c>
      <c r="J2157" s="3">
        <f t="shared" si="2"/>
        <v>1</v>
      </c>
      <c r="K2157" s="4">
        <f t="shared" si="3"/>
        <v>4</v>
      </c>
      <c r="L2157" s="4">
        <f t="shared" si="4"/>
        <v>4</v>
      </c>
      <c r="S2157" s="1" t="s">
        <v>2194</v>
      </c>
      <c r="T2157" s="4" t="str">
        <f t="shared" si="5"/>
        <v>Smoothie</v>
      </c>
      <c r="U2157" s="4" t="str">
        <f t="shared" si="6"/>
        <v>In-store</v>
      </c>
      <c r="V2157" s="4" t="str">
        <f t="shared" si="7"/>
        <v>UNKNOWN</v>
      </c>
      <c r="W2157" s="4">
        <f t="shared" ref="W2157:Y2157" si="2164">IF(OR(J2157 = "ERROR", J2157 = ""), "UNKNOWN", J2157)</f>
        <v>1</v>
      </c>
      <c r="X2157" s="4">
        <f t="shared" si="2164"/>
        <v>4</v>
      </c>
      <c r="Y2157" s="4">
        <f t="shared" si="2164"/>
        <v>4</v>
      </c>
      <c r="Z2157" s="5">
        <f t="shared" si="9"/>
        <v>45205</v>
      </c>
    </row>
    <row r="2158">
      <c r="A2158" s="1" t="s">
        <v>2195</v>
      </c>
      <c r="B2158" s="1" t="s">
        <v>30</v>
      </c>
      <c r="C2158" s="1">
        <v>4.0</v>
      </c>
      <c r="D2158" s="1">
        <v>4.0</v>
      </c>
      <c r="E2158" s="1">
        <v>16.0</v>
      </c>
      <c r="F2158" s="1" t="s">
        <v>23</v>
      </c>
      <c r="G2158" s="1" t="s">
        <v>29</v>
      </c>
      <c r="H2158" s="2">
        <v>45021.0</v>
      </c>
      <c r="J2158" s="3">
        <f t="shared" si="2"/>
        <v>4</v>
      </c>
      <c r="K2158" s="4">
        <f t="shared" si="3"/>
        <v>4</v>
      </c>
      <c r="L2158" s="4">
        <f t="shared" si="4"/>
        <v>16</v>
      </c>
      <c r="S2158" s="1" t="s">
        <v>2195</v>
      </c>
      <c r="T2158" s="4" t="str">
        <f t="shared" si="5"/>
        <v>UNKNOWN</v>
      </c>
      <c r="U2158" s="4" t="str">
        <f t="shared" si="6"/>
        <v>In-store</v>
      </c>
      <c r="V2158" s="4" t="str">
        <f t="shared" si="7"/>
        <v>Credit Card</v>
      </c>
      <c r="W2158" s="4">
        <f t="shared" ref="W2158:Y2158" si="2165">IF(OR(J2158 = "ERROR", J2158 = ""), "UNKNOWN", J2158)</f>
        <v>4</v>
      </c>
      <c r="X2158" s="4">
        <f t="shared" si="2165"/>
        <v>4</v>
      </c>
      <c r="Y2158" s="4">
        <f t="shared" si="2165"/>
        <v>16</v>
      </c>
      <c r="Z2158" s="5">
        <f t="shared" si="9"/>
        <v>45021</v>
      </c>
    </row>
    <row r="2159">
      <c r="A2159" s="1" t="s">
        <v>2196</v>
      </c>
      <c r="B2159" s="1" t="s">
        <v>55</v>
      </c>
      <c r="C2159" s="1">
        <v>5.0</v>
      </c>
      <c r="D2159" s="1">
        <v>3.0</v>
      </c>
      <c r="E2159" s="1">
        <v>15.0</v>
      </c>
      <c r="F2159" s="1" t="s">
        <v>28</v>
      </c>
      <c r="G2159" s="1" t="s">
        <v>24</v>
      </c>
      <c r="H2159" s="6">
        <v>45209.0</v>
      </c>
      <c r="J2159" s="3">
        <f t="shared" si="2"/>
        <v>5</v>
      </c>
      <c r="K2159" s="4">
        <f t="shared" si="3"/>
        <v>3</v>
      </c>
      <c r="L2159" s="4">
        <f t="shared" si="4"/>
        <v>15</v>
      </c>
      <c r="S2159" s="1" t="s">
        <v>2196</v>
      </c>
      <c r="T2159" s="4" t="str">
        <f t="shared" si="5"/>
        <v>Juice</v>
      </c>
      <c r="U2159" s="4" t="str">
        <f t="shared" si="6"/>
        <v>Takeaway</v>
      </c>
      <c r="V2159" s="4" t="str">
        <f t="shared" si="7"/>
        <v>Cash</v>
      </c>
      <c r="W2159" s="4">
        <f t="shared" ref="W2159:Y2159" si="2166">IF(OR(J2159 = "ERROR", J2159 = ""), "UNKNOWN", J2159)</f>
        <v>5</v>
      </c>
      <c r="X2159" s="4">
        <f t="shared" si="2166"/>
        <v>3</v>
      </c>
      <c r="Y2159" s="4">
        <f t="shared" si="2166"/>
        <v>15</v>
      </c>
      <c r="Z2159" s="7">
        <f t="shared" si="9"/>
        <v>45209</v>
      </c>
    </row>
    <row r="2160">
      <c r="A2160" s="1" t="s">
        <v>2197</v>
      </c>
      <c r="B2160" s="1" t="s">
        <v>22</v>
      </c>
      <c r="C2160" s="1">
        <v>3.0</v>
      </c>
      <c r="D2160" s="1">
        <v>2.0</v>
      </c>
      <c r="E2160" s="1">
        <v>6.0</v>
      </c>
      <c r="F2160" s="1" t="s">
        <v>39</v>
      </c>
      <c r="G2160" s="1" t="s">
        <v>24</v>
      </c>
      <c r="H2160" s="1" t="s">
        <v>25</v>
      </c>
      <c r="J2160" s="3">
        <f t="shared" si="2"/>
        <v>3</v>
      </c>
      <c r="K2160" s="4">
        <f t="shared" si="3"/>
        <v>2</v>
      </c>
      <c r="L2160" s="4">
        <f t="shared" si="4"/>
        <v>6</v>
      </c>
      <c r="S2160" s="1" t="s">
        <v>2197</v>
      </c>
      <c r="T2160" s="4" t="str">
        <f t="shared" si="5"/>
        <v>Coffee</v>
      </c>
      <c r="U2160" s="4" t="str">
        <f t="shared" si="6"/>
        <v>Takeaway</v>
      </c>
      <c r="V2160" s="4" t="str">
        <f t="shared" si="7"/>
        <v>Digital Wallet</v>
      </c>
      <c r="W2160" s="4">
        <f t="shared" ref="W2160:Y2160" si="2167">IF(OR(J2160 = "ERROR", J2160 = ""), "UNKNOWN", J2160)</f>
        <v>3</v>
      </c>
      <c r="X2160" s="4">
        <f t="shared" si="2167"/>
        <v>2</v>
      </c>
      <c r="Y2160" s="4">
        <f t="shared" si="2167"/>
        <v>6</v>
      </c>
      <c r="Z2160" s="4" t="str">
        <f t="shared" si="9"/>
        <v>UNKNOWN</v>
      </c>
    </row>
    <row r="2161">
      <c r="A2161" s="1" t="s">
        <v>2198</v>
      </c>
      <c r="D2161" s="1">
        <v>2.0</v>
      </c>
      <c r="E2161" s="1">
        <v>2.0</v>
      </c>
      <c r="F2161" s="1" t="s">
        <v>39</v>
      </c>
      <c r="G2161" s="1" t="s">
        <v>24</v>
      </c>
      <c r="H2161" s="2">
        <v>45268.0</v>
      </c>
      <c r="J2161" s="3">
        <f t="shared" si="2"/>
        <v>1</v>
      </c>
      <c r="K2161" s="4">
        <f t="shared" si="3"/>
        <v>2</v>
      </c>
      <c r="L2161" s="4">
        <f t="shared" si="4"/>
        <v>2</v>
      </c>
      <c r="S2161" s="1" t="s">
        <v>2198</v>
      </c>
      <c r="T2161" s="4" t="str">
        <f t="shared" si="5"/>
        <v>UNKNOWN</v>
      </c>
      <c r="U2161" s="4" t="str">
        <f t="shared" si="6"/>
        <v>Takeaway</v>
      </c>
      <c r="V2161" s="4" t="str">
        <f t="shared" si="7"/>
        <v>Digital Wallet</v>
      </c>
      <c r="W2161" s="4">
        <f t="shared" ref="W2161:Y2161" si="2168">IF(OR(J2161 = "ERROR", J2161 = ""), "UNKNOWN", J2161)</f>
        <v>1</v>
      </c>
      <c r="X2161" s="4">
        <f t="shared" si="2168"/>
        <v>2</v>
      </c>
      <c r="Y2161" s="4">
        <f t="shared" si="2168"/>
        <v>2</v>
      </c>
      <c r="Z2161" s="5">
        <f t="shared" si="9"/>
        <v>45268</v>
      </c>
    </row>
    <row r="2162">
      <c r="A2162" s="1" t="s">
        <v>2199</v>
      </c>
      <c r="B2162" s="1" t="s">
        <v>81</v>
      </c>
      <c r="C2162" s="1">
        <v>1.0</v>
      </c>
      <c r="D2162" s="1">
        <v>1.5</v>
      </c>
      <c r="G2162" s="1" t="s">
        <v>29</v>
      </c>
      <c r="H2162" s="2">
        <v>45159.0</v>
      </c>
      <c r="J2162" s="3">
        <f t="shared" si="2"/>
        <v>1</v>
      </c>
      <c r="K2162" s="4">
        <f t="shared" si="3"/>
        <v>1.5</v>
      </c>
      <c r="L2162" s="4">
        <f t="shared" si="4"/>
        <v>1.5</v>
      </c>
      <c r="S2162" s="1" t="s">
        <v>2199</v>
      </c>
      <c r="T2162" s="4" t="str">
        <f t="shared" si="5"/>
        <v>Tea</v>
      </c>
      <c r="U2162" s="4" t="str">
        <f t="shared" si="6"/>
        <v>In-store</v>
      </c>
      <c r="V2162" s="4" t="str">
        <f t="shared" si="7"/>
        <v>UNKNOWN</v>
      </c>
      <c r="W2162" s="4">
        <f t="shared" ref="W2162:Y2162" si="2169">IF(OR(J2162 = "ERROR", J2162 = ""), "UNKNOWN", J2162)</f>
        <v>1</v>
      </c>
      <c r="X2162" s="4">
        <f t="shared" si="2169"/>
        <v>1.5</v>
      </c>
      <c r="Y2162" s="4">
        <f t="shared" si="2169"/>
        <v>1.5</v>
      </c>
      <c r="Z2162" s="5">
        <f t="shared" si="9"/>
        <v>45159</v>
      </c>
    </row>
    <row r="2163">
      <c r="A2163" s="1" t="s">
        <v>2200</v>
      </c>
      <c r="B2163" s="1" t="s">
        <v>55</v>
      </c>
      <c r="C2163" s="1">
        <v>2.0</v>
      </c>
      <c r="D2163" s="1">
        <v>3.0</v>
      </c>
      <c r="E2163" s="1">
        <v>6.0</v>
      </c>
      <c r="F2163" s="1" t="s">
        <v>23</v>
      </c>
      <c r="G2163" s="1" t="s">
        <v>29</v>
      </c>
      <c r="H2163" s="2">
        <v>44943.0</v>
      </c>
      <c r="J2163" s="3">
        <f t="shared" si="2"/>
        <v>2</v>
      </c>
      <c r="K2163" s="4">
        <f t="shared" si="3"/>
        <v>3</v>
      </c>
      <c r="L2163" s="4">
        <f t="shared" si="4"/>
        <v>6</v>
      </c>
      <c r="S2163" s="1" t="s">
        <v>2200</v>
      </c>
      <c r="T2163" s="4" t="str">
        <f t="shared" si="5"/>
        <v>Juice</v>
      </c>
      <c r="U2163" s="4" t="str">
        <f t="shared" si="6"/>
        <v>In-store</v>
      </c>
      <c r="V2163" s="4" t="str">
        <f t="shared" si="7"/>
        <v>Credit Card</v>
      </c>
      <c r="W2163" s="4">
        <f t="shared" ref="W2163:Y2163" si="2170">IF(OR(J2163 = "ERROR", J2163 = ""), "UNKNOWN", J2163)</f>
        <v>2</v>
      </c>
      <c r="X2163" s="4">
        <f t="shared" si="2170"/>
        <v>3</v>
      </c>
      <c r="Y2163" s="4">
        <f t="shared" si="2170"/>
        <v>6</v>
      </c>
      <c r="Z2163" s="5">
        <f t="shared" si="9"/>
        <v>44943</v>
      </c>
    </row>
    <row r="2164">
      <c r="A2164" s="1" t="s">
        <v>2201</v>
      </c>
      <c r="B2164" s="1" t="s">
        <v>36</v>
      </c>
      <c r="C2164" s="1">
        <v>1.0</v>
      </c>
      <c r="D2164" s="1">
        <v>5.0</v>
      </c>
      <c r="E2164" s="1">
        <v>5.0</v>
      </c>
      <c r="G2164" s="1" t="s">
        <v>24</v>
      </c>
      <c r="H2164" s="2">
        <v>44970.0</v>
      </c>
      <c r="J2164" s="3">
        <f t="shared" si="2"/>
        <v>1</v>
      </c>
      <c r="K2164" s="4">
        <f t="shared" si="3"/>
        <v>5</v>
      </c>
      <c r="L2164" s="4">
        <f t="shared" si="4"/>
        <v>5</v>
      </c>
      <c r="S2164" s="1" t="s">
        <v>2201</v>
      </c>
      <c r="T2164" s="4" t="str">
        <f t="shared" si="5"/>
        <v>Salad</v>
      </c>
      <c r="U2164" s="4" t="str">
        <f t="shared" si="6"/>
        <v>Takeaway</v>
      </c>
      <c r="V2164" s="4" t="str">
        <f t="shared" si="7"/>
        <v>UNKNOWN</v>
      </c>
      <c r="W2164" s="4">
        <f t="shared" ref="W2164:Y2164" si="2171">IF(OR(J2164 = "ERROR", J2164 = ""), "UNKNOWN", J2164)</f>
        <v>1</v>
      </c>
      <c r="X2164" s="4">
        <f t="shared" si="2171"/>
        <v>5</v>
      </c>
      <c r="Y2164" s="4">
        <f t="shared" si="2171"/>
        <v>5</v>
      </c>
      <c r="Z2164" s="5">
        <f t="shared" si="9"/>
        <v>44970</v>
      </c>
    </row>
    <row r="2165">
      <c r="A2165" s="1" t="s">
        <v>2202</v>
      </c>
      <c r="B2165" s="1" t="s">
        <v>81</v>
      </c>
      <c r="C2165" s="1">
        <v>4.0</v>
      </c>
      <c r="D2165" s="1">
        <v>1.5</v>
      </c>
      <c r="E2165" s="1">
        <v>6.0</v>
      </c>
      <c r="H2165" s="2">
        <v>45075.0</v>
      </c>
      <c r="J2165" s="3">
        <f t="shared" si="2"/>
        <v>4</v>
      </c>
      <c r="K2165" s="4">
        <f t="shared" si="3"/>
        <v>1.5</v>
      </c>
      <c r="L2165" s="4">
        <f t="shared" si="4"/>
        <v>6</v>
      </c>
      <c r="S2165" s="1" t="s">
        <v>2202</v>
      </c>
      <c r="T2165" s="4" t="str">
        <f t="shared" si="5"/>
        <v>Tea</v>
      </c>
      <c r="U2165" s="4" t="str">
        <f t="shared" si="6"/>
        <v>UNKNOWN</v>
      </c>
      <c r="V2165" s="4" t="str">
        <f t="shared" si="7"/>
        <v>UNKNOWN</v>
      </c>
      <c r="W2165" s="4">
        <f t="shared" ref="W2165:Y2165" si="2172">IF(OR(J2165 = "ERROR", J2165 = ""), "UNKNOWN", J2165)</f>
        <v>4</v>
      </c>
      <c r="X2165" s="4">
        <f t="shared" si="2172"/>
        <v>1.5</v>
      </c>
      <c r="Y2165" s="4">
        <f t="shared" si="2172"/>
        <v>6</v>
      </c>
      <c r="Z2165" s="5">
        <f t="shared" si="9"/>
        <v>45075</v>
      </c>
    </row>
    <row r="2166">
      <c r="A2166" s="1" t="s">
        <v>2203</v>
      </c>
      <c r="B2166" s="1" t="s">
        <v>36</v>
      </c>
      <c r="C2166" s="1">
        <v>5.0</v>
      </c>
      <c r="D2166" s="1">
        <v>5.0</v>
      </c>
      <c r="E2166" s="1">
        <v>25.0</v>
      </c>
      <c r="F2166" s="1" t="s">
        <v>23</v>
      </c>
      <c r="G2166" s="1" t="s">
        <v>24</v>
      </c>
      <c r="H2166" s="2">
        <v>44946.0</v>
      </c>
      <c r="J2166" s="3">
        <f t="shared" si="2"/>
        <v>5</v>
      </c>
      <c r="K2166" s="4">
        <f t="shared" si="3"/>
        <v>5</v>
      </c>
      <c r="L2166" s="4">
        <f t="shared" si="4"/>
        <v>25</v>
      </c>
      <c r="S2166" s="1" t="s">
        <v>2203</v>
      </c>
      <c r="T2166" s="4" t="str">
        <f t="shared" si="5"/>
        <v>Salad</v>
      </c>
      <c r="U2166" s="4" t="str">
        <f t="shared" si="6"/>
        <v>Takeaway</v>
      </c>
      <c r="V2166" s="4" t="str">
        <f t="shared" si="7"/>
        <v>Credit Card</v>
      </c>
      <c r="W2166" s="4">
        <f t="shared" ref="W2166:Y2166" si="2173">IF(OR(J2166 = "ERROR", J2166 = ""), "UNKNOWN", J2166)</f>
        <v>5</v>
      </c>
      <c r="X2166" s="4">
        <f t="shared" si="2173"/>
        <v>5</v>
      </c>
      <c r="Y2166" s="4">
        <f t="shared" si="2173"/>
        <v>25</v>
      </c>
      <c r="Z2166" s="5">
        <f t="shared" si="9"/>
        <v>44946</v>
      </c>
    </row>
    <row r="2167">
      <c r="A2167" s="1" t="s">
        <v>2204</v>
      </c>
      <c r="B2167" s="1" t="s">
        <v>32</v>
      </c>
      <c r="C2167" s="1">
        <v>1.0</v>
      </c>
      <c r="D2167" s="1">
        <v>1.0</v>
      </c>
      <c r="E2167" s="1">
        <v>1.0</v>
      </c>
      <c r="F2167" s="1" t="s">
        <v>30</v>
      </c>
      <c r="G2167" s="1" t="s">
        <v>29</v>
      </c>
      <c r="H2167" s="2">
        <v>45067.0</v>
      </c>
      <c r="J2167" s="3">
        <f t="shared" si="2"/>
        <v>1</v>
      </c>
      <c r="K2167" s="4">
        <f t="shared" si="3"/>
        <v>1</v>
      </c>
      <c r="L2167" s="4">
        <f t="shared" si="4"/>
        <v>1</v>
      </c>
      <c r="S2167" s="1" t="s">
        <v>2204</v>
      </c>
      <c r="T2167" s="4" t="str">
        <f t="shared" si="5"/>
        <v>Cookie</v>
      </c>
      <c r="U2167" s="4" t="str">
        <f t="shared" si="6"/>
        <v>In-store</v>
      </c>
      <c r="V2167" s="4" t="str">
        <f t="shared" si="7"/>
        <v>UNKNOWN</v>
      </c>
      <c r="W2167" s="4">
        <f t="shared" ref="W2167:Y2167" si="2174">IF(OR(J2167 = "ERROR", J2167 = ""), "UNKNOWN", J2167)</f>
        <v>1</v>
      </c>
      <c r="X2167" s="4">
        <f t="shared" si="2174"/>
        <v>1</v>
      </c>
      <c r="Y2167" s="4">
        <f t="shared" si="2174"/>
        <v>1</v>
      </c>
      <c r="Z2167" s="5">
        <f t="shared" si="9"/>
        <v>45067</v>
      </c>
    </row>
    <row r="2168">
      <c r="A2168" s="1" t="s">
        <v>2205</v>
      </c>
      <c r="B2168" s="1" t="s">
        <v>55</v>
      </c>
      <c r="C2168" s="1">
        <v>5.0</v>
      </c>
      <c r="D2168" s="1">
        <v>3.0</v>
      </c>
      <c r="E2168" s="1">
        <v>15.0</v>
      </c>
      <c r="F2168" s="1" t="s">
        <v>39</v>
      </c>
      <c r="G2168" s="1" t="s">
        <v>29</v>
      </c>
      <c r="H2168" s="2">
        <v>44936.0</v>
      </c>
      <c r="J2168" s="3">
        <f t="shared" si="2"/>
        <v>5</v>
      </c>
      <c r="K2168" s="4">
        <f t="shared" si="3"/>
        <v>3</v>
      </c>
      <c r="L2168" s="4">
        <f t="shared" si="4"/>
        <v>15</v>
      </c>
      <c r="S2168" s="1" t="s">
        <v>2205</v>
      </c>
      <c r="T2168" s="4" t="str">
        <f t="shared" si="5"/>
        <v>Juice</v>
      </c>
      <c r="U2168" s="4" t="str">
        <f t="shared" si="6"/>
        <v>In-store</v>
      </c>
      <c r="V2168" s="4" t="str">
        <f t="shared" si="7"/>
        <v>Digital Wallet</v>
      </c>
      <c r="W2168" s="4">
        <f t="shared" ref="W2168:Y2168" si="2175">IF(OR(J2168 = "ERROR", J2168 = ""), "UNKNOWN", J2168)</f>
        <v>5</v>
      </c>
      <c r="X2168" s="4">
        <f t="shared" si="2175"/>
        <v>3</v>
      </c>
      <c r="Y2168" s="4">
        <f t="shared" si="2175"/>
        <v>15</v>
      </c>
      <c r="Z2168" s="5">
        <f t="shared" si="9"/>
        <v>44936</v>
      </c>
    </row>
    <row r="2169">
      <c r="A2169" s="1" t="s">
        <v>2206</v>
      </c>
      <c r="B2169" s="1" t="s">
        <v>44</v>
      </c>
      <c r="C2169" s="1">
        <v>5.0</v>
      </c>
      <c r="D2169" s="1" t="s">
        <v>25</v>
      </c>
      <c r="E2169" s="1">
        <v>20.0</v>
      </c>
      <c r="G2169" s="1" t="s">
        <v>24</v>
      </c>
      <c r="H2169" s="2">
        <v>45036.0</v>
      </c>
      <c r="J2169" s="3">
        <f t="shared" si="2"/>
        <v>5</v>
      </c>
      <c r="K2169" s="4">
        <f t="shared" si="3"/>
        <v>4</v>
      </c>
      <c r="L2169" s="4">
        <f t="shared" si="4"/>
        <v>20</v>
      </c>
      <c r="S2169" s="1" t="s">
        <v>2206</v>
      </c>
      <c r="T2169" s="4" t="str">
        <f t="shared" si="5"/>
        <v>Sandwich</v>
      </c>
      <c r="U2169" s="4" t="str">
        <f t="shared" si="6"/>
        <v>Takeaway</v>
      </c>
      <c r="V2169" s="4" t="str">
        <f t="shared" si="7"/>
        <v>UNKNOWN</v>
      </c>
      <c r="W2169" s="4">
        <f t="shared" ref="W2169:Y2169" si="2176">IF(OR(J2169 = "ERROR", J2169 = ""), "UNKNOWN", J2169)</f>
        <v>5</v>
      </c>
      <c r="X2169" s="4">
        <f t="shared" si="2176"/>
        <v>4</v>
      </c>
      <c r="Y2169" s="4">
        <f t="shared" si="2176"/>
        <v>20</v>
      </c>
      <c r="Z2169" s="5">
        <f t="shared" si="9"/>
        <v>45036</v>
      </c>
    </row>
    <row r="2170">
      <c r="A2170" s="1" t="s">
        <v>2207</v>
      </c>
      <c r="B2170" s="1" t="s">
        <v>32</v>
      </c>
      <c r="C2170" s="1">
        <v>4.0</v>
      </c>
      <c r="D2170" s="1">
        <v>1.0</v>
      </c>
      <c r="E2170" s="1">
        <v>4.0</v>
      </c>
      <c r="F2170" s="1" t="s">
        <v>23</v>
      </c>
      <c r="G2170" s="1" t="s">
        <v>29</v>
      </c>
      <c r="H2170" s="2">
        <v>45266.0</v>
      </c>
      <c r="J2170" s="3">
        <f t="shared" si="2"/>
        <v>4</v>
      </c>
      <c r="K2170" s="4">
        <f t="shared" si="3"/>
        <v>1</v>
      </c>
      <c r="L2170" s="4">
        <f t="shared" si="4"/>
        <v>4</v>
      </c>
      <c r="S2170" s="1" t="s">
        <v>2207</v>
      </c>
      <c r="T2170" s="4" t="str">
        <f t="shared" si="5"/>
        <v>Cookie</v>
      </c>
      <c r="U2170" s="4" t="str">
        <f t="shared" si="6"/>
        <v>In-store</v>
      </c>
      <c r="V2170" s="4" t="str">
        <f t="shared" si="7"/>
        <v>Credit Card</v>
      </c>
      <c r="W2170" s="4">
        <f t="shared" ref="W2170:Y2170" si="2177">IF(OR(J2170 = "ERROR", J2170 = ""), "UNKNOWN", J2170)</f>
        <v>4</v>
      </c>
      <c r="X2170" s="4">
        <f t="shared" si="2177"/>
        <v>1</v>
      </c>
      <c r="Y2170" s="4">
        <f t="shared" si="2177"/>
        <v>4</v>
      </c>
      <c r="Z2170" s="5">
        <f t="shared" si="9"/>
        <v>45266</v>
      </c>
    </row>
    <row r="2171">
      <c r="A2171" s="1" t="s">
        <v>2208</v>
      </c>
      <c r="B2171" s="1" t="s">
        <v>27</v>
      </c>
      <c r="C2171" s="1">
        <v>1.0</v>
      </c>
      <c r="D2171" s="1">
        <v>3.0</v>
      </c>
      <c r="E2171" s="1">
        <v>3.0</v>
      </c>
      <c r="F2171" s="1" t="s">
        <v>28</v>
      </c>
      <c r="H2171" s="2">
        <v>45081.0</v>
      </c>
      <c r="J2171" s="3">
        <f t="shared" si="2"/>
        <v>1</v>
      </c>
      <c r="K2171" s="4">
        <f t="shared" si="3"/>
        <v>3</v>
      </c>
      <c r="L2171" s="4">
        <f t="shared" si="4"/>
        <v>3</v>
      </c>
      <c r="S2171" s="1" t="s">
        <v>2208</v>
      </c>
      <c r="T2171" s="4" t="str">
        <f t="shared" si="5"/>
        <v>Cake</v>
      </c>
      <c r="U2171" s="4" t="str">
        <f t="shared" si="6"/>
        <v>UNKNOWN</v>
      </c>
      <c r="V2171" s="4" t="str">
        <f t="shared" si="7"/>
        <v>Cash</v>
      </c>
      <c r="W2171" s="4">
        <f t="shared" ref="W2171:Y2171" si="2178">IF(OR(J2171 = "ERROR", J2171 = ""), "UNKNOWN", J2171)</f>
        <v>1</v>
      </c>
      <c r="X2171" s="4">
        <f t="shared" si="2178"/>
        <v>3</v>
      </c>
      <c r="Y2171" s="4">
        <f t="shared" si="2178"/>
        <v>3</v>
      </c>
      <c r="Z2171" s="5">
        <f t="shared" si="9"/>
        <v>45081</v>
      </c>
    </row>
    <row r="2172">
      <c r="A2172" s="1" t="s">
        <v>2209</v>
      </c>
      <c r="B2172" s="1" t="s">
        <v>36</v>
      </c>
      <c r="C2172" s="1">
        <v>3.0</v>
      </c>
      <c r="D2172" s="1">
        <v>5.0</v>
      </c>
      <c r="E2172" s="1">
        <v>15.0</v>
      </c>
      <c r="F2172" s="1" t="s">
        <v>28</v>
      </c>
      <c r="G2172" s="1" t="s">
        <v>29</v>
      </c>
      <c r="H2172" s="6">
        <v>45289.0</v>
      </c>
      <c r="J2172" s="3">
        <f t="shared" si="2"/>
        <v>3</v>
      </c>
      <c r="K2172" s="4">
        <f t="shared" si="3"/>
        <v>5</v>
      </c>
      <c r="L2172" s="4">
        <f t="shared" si="4"/>
        <v>15</v>
      </c>
      <c r="S2172" s="1" t="s">
        <v>2209</v>
      </c>
      <c r="T2172" s="4" t="str">
        <f t="shared" si="5"/>
        <v>Salad</v>
      </c>
      <c r="U2172" s="4" t="str">
        <f t="shared" si="6"/>
        <v>In-store</v>
      </c>
      <c r="V2172" s="4" t="str">
        <f t="shared" si="7"/>
        <v>Cash</v>
      </c>
      <c r="W2172" s="4">
        <f t="shared" ref="W2172:Y2172" si="2179">IF(OR(J2172 = "ERROR", J2172 = ""), "UNKNOWN", J2172)</f>
        <v>3</v>
      </c>
      <c r="X2172" s="4">
        <f t="shared" si="2179"/>
        <v>5</v>
      </c>
      <c r="Y2172" s="4">
        <f t="shared" si="2179"/>
        <v>15</v>
      </c>
      <c r="Z2172" s="7">
        <f t="shared" si="9"/>
        <v>45289</v>
      </c>
    </row>
    <row r="2173">
      <c r="A2173" s="1" t="s">
        <v>2210</v>
      </c>
      <c r="B2173" s="1" t="s">
        <v>44</v>
      </c>
      <c r="D2173" s="1">
        <v>4.0</v>
      </c>
      <c r="E2173" s="1">
        <v>12.0</v>
      </c>
      <c r="F2173" s="1" t="s">
        <v>23</v>
      </c>
      <c r="H2173" s="2">
        <v>44962.0</v>
      </c>
      <c r="J2173" s="3">
        <f t="shared" si="2"/>
        <v>3</v>
      </c>
      <c r="K2173" s="4">
        <f t="shared" si="3"/>
        <v>4</v>
      </c>
      <c r="L2173" s="4">
        <f t="shared" si="4"/>
        <v>12</v>
      </c>
      <c r="S2173" s="1" t="s">
        <v>2210</v>
      </c>
      <c r="T2173" s="4" t="str">
        <f t="shared" si="5"/>
        <v>Sandwich</v>
      </c>
      <c r="U2173" s="4" t="str">
        <f t="shared" si="6"/>
        <v>UNKNOWN</v>
      </c>
      <c r="V2173" s="4" t="str">
        <f t="shared" si="7"/>
        <v>Credit Card</v>
      </c>
      <c r="W2173" s="4">
        <f t="shared" ref="W2173:Y2173" si="2180">IF(OR(J2173 = "ERROR", J2173 = ""), "UNKNOWN", J2173)</f>
        <v>3</v>
      </c>
      <c r="X2173" s="4">
        <f t="shared" si="2180"/>
        <v>4</v>
      </c>
      <c r="Y2173" s="4">
        <f t="shared" si="2180"/>
        <v>12</v>
      </c>
      <c r="Z2173" s="5">
        <f t="shared" si="9"/>
        <v>44962</v>
      </c>
    </row>
    <row r="2174">
      <c r="A2174" s="1" t="s">
        <v>2211</v>
      </c>
      <c r="B2174" s="1" t="s">
        <v>27</v>
      </c>
      <c r="C2174" s="1">
        <v>4.0</v>
      </c>
      <c r="D2174" s="1">
        <v>3.0</v>
      </c>
      <c r="E2174" s="1">
        <v>12.0</v>
      </c>
      <c r="F2174" s="1" t="s">
        <v>23</v>
      </c>
      <c r="H2174" s="2">
        <v>45067.0</v>
      </c>
      <c r="J2174" s="3">
        <f t="shared" si="2"/>
        <v>4</v>
      </c>
      <c r="K2174" s="4">
        <f t="shared" si="3"/>
        <v>3</v>
      </c>
      <c r="L2174" s="4">
        <f t="shared" si="4"/>
        <v>12</v>
      </c>
      <c r="S2174" s="1" t="s">
        <v>2211</v>
      </c>
      <c r="T2174" s="4" t="str">
        <f t="shared" si="5"/>
        <v>Cake</v>
      </c>
      <c r="U2174" s="4" t="str">
        <f t="shared" si="6"/>
        <v>UNKNOWN</v>
      </c>
      <c r="V2174" s="4" t="str">
        <f t="shared" si="7"/>
        <v>Credit Card</v>
      </c>
      <c r="W2174" s="4">
        <f t="shared" ref="W2174:Y2174" si="2181">IF(OR(J2174 = "ERROR", J2174 = ""), "UNKNOWN", J2174)</f>
        <v>4</v>
      </c>
      <c r="X2174" s="4">
        <f t="shared" si="2181"/>
        <v>3</v>
      </c>
      <c r="Y2174" s="4">
        <f t="shared" si="2181"/>
        <v>12</v>
      </c>
      <c r="Z2174" s="5">
        <f t="shared" si="9"/>
        <v>45067</v>
      </c>
    </row>
    <row r="2175">
      <c r="A2175" s="1" t="s">
        <v>2212</v>
      </c>
      <c r="B2175" s="1" t="s">
        <v>36</v>
      </c>
      <c r="C2175" s="1">
        <v>4.0</v>
      </c>
      <c r="D2175" s="1">
        <v>5.0</v>
      </c>
      <c r="E2175" s="1">
        <v>20.0</v>
      </c>
      <c r="F2175" s="1" t="s">
        <v>23</v>
      </c>
      <c r="G2175" s="1" t="s">
        <v>24</v>
      </c>
      <c r="H2175" s="2">
        <v>45154.0</v>
      </c>
      <c r="J2175" s="3">
        <f t="shared" si="2"/>
        <v>4</v>
      </c>
      <c r="K2175" s="4">
        <f t="shared" si="3"/>
        <v>5</v>
      </c>
      <c r="L2175" s="4">
        <f t="shared" si="4"/>
        <v>20</v>
      </c>
      <c r="S2175" s="1" t="s">
        <v>2212</v>
      </c>
      <c r="T2175" s="4" t="str">
        <f t="shared" si="5"/>
        <v>Salad</v>
      </c>
      <c r="U2175" s="4" t="str">
        <f t="shared" si="6"/>
        <v>Takeaway</v>
      </c>
      <c r="V2175" s="4" t="str">
        <f t="shared" si="7"/>
        <v>Credit Card</v>
      </c>
      <c r="W2175" s="4">
        <f t="shared" ref="W2175:Y2175" si="2182">IF(OR(J2175 = "ERROR", J2175 = ""), "UNKNOWN", J2175)</f>
        <v>4</v>
      </c>
      <c r="X2175" s="4">
        <f t="shared" si="2182"/>
        <v>5</v>
      </c>
      <c r="Y2175" s="4">
        <f t="shared" si="2182"/>
        <v>20</v>
      </c>
      <c r="Z2175" s="5">
        <f t="shared" si="9"/>
        <v>45154</v>
      </c>
    </row>
    <row r="2176">
      <c r="A2176" s="1" t="s">
        <v>2213</v>
      </c>
      <c r="B2176" s="1" t="s">
        <v>25</v>
      </c>
      <c r="C2176" s="1">
        <v>5.0</v>
      </c>
      <c r="D2176" s="1">
        <v>3.0</v>
      </c>
      <c r="E2176" s="1">
        <v>15.0</v>
      </c>
      <c r="H2176" s="2">
        <v>45035.0</v>
      </c>
      <c r="J2176" s="3">
        <f t="shared" si="2"/>
        <v>5</v>
      </c>
      <c r="K2176" s="4">
        <f t="shared" si="3"/>
        <v>3</v>
      </c>
      <c r="L2176" s="4">
        <f t="shared" si="4"/>
        <v>15</v>
      </c>
      <c r="S2176" s="1" t="s">
        <v>2213</v>
      </c>
      <c r="T2176" s="4" t="str">
        <f t="shared" si="5"/>
        <v>UNKNOWN</v>
      </c>
      <c r="U2176" s="4" t="str">
        <f t="shared" si="6"/>
        <v>UNKNOWN</v>
      </c>
      <c r="V2176" s="4" t="str">
        <f t="shared" si="7"/>
        <v>UNKNOWN</v>
      </c>
      <c r="W2176" s="4">
        <f t="shared" ref="W2176:Y2176" si="2183">IF(OR(J2176 = "ERROR", J2176 = ""), "UNKNOWN", J2176)</f>
        <v>5</v>
      </c>
      <c r="X2176" s="4">
        <f t="shared" si="2183"/>
        <v>3</v>
      </c>
      <c r="Y2176" s="4">
        <f t="shared" si="2183"/>
        <v>15</v>
      </c>
      <c r="Z2176" s="5">
        <f t="shared" si="9"/>
        <v>45035</v>
      </c>
    </row>
    <row r="2177">
      <c r="A2177" s="1" t="s">
        <v>2214</v>
      </c>
      <c r="B2177" s="1" t="s">
        <v>41</v>
      </c>
      <c r="C2177" s="1">
        <v>4.0</v>
      </c>
      <c r="D2177" s="1">
        <v>4.0</v>
      </c>
      <c r="E2177" s="1">
        <v>16.0</v>
      </c>
      <c r="F2177" s="1" t="s">
        <v>23</v>
      </c>
      <c r="G2177" s="1" t="s">
        <v>29</v>
      </c>
      <c r="H2177" s="6">
        <v>45283.0</v>
      </c>
      <c r="J2177" s="3">
        <f t="shared" si="2"/>
        <v>4</v>
      </c>
      <c r="K2177" s="4">
        <f t="shared" si="3"/>
        <v>4</v>
      </c>
      <c r="L2177" s="4">
        <f t="shared" si="4"/>
        <v>16</v>
      </c>
      <c r="S2177" s="1" t="s">
        <v>2214</v>
      </c>
      <c r="T2177" s="4" t="str">
        <f t="shared" si="5"/>
        <v>Smoothie</v>
      </c>
      <c r="U2177" s="4" t="str">
        <f t="shared" si="6"/>
        <v>In-store</v>
      </c>
      <c r="V2177" s="4" t="str">
        <f t="shared" si="7"/>
        <v>Credit Card</v>
      </c>
      <c r="W2177" s="4">
        <f t="shared" ref="W2177:Y2177" si="2184">IF(OR(J2177 = "ERROR", J2177 = ""), "UNKNOWN", J2177)</f>
        <v>4</v>
      </c>
      <c r="X2177" s="4">
        <f t="shared" si="2184"/>
        <v>4</v>
      </c>
      <c r="Y2177" s="4">
        <f t="shared" si="2184"/>
        <v>16</v>
      </c>
      <c r="Z2177" s="7">
        <f t="shared" si="9"/>
        <v>45283</v>
      </c>
    </row>
    <row r="2178">
      <c r="A2178" s="1" t="s">
        <v>2215</v>
      </c>
      <c r="B2178" s="1" t="s">
        <v>22</v>
      </c>
      <c r="C2178" s="1">
        <v>2.0</v>
      </c>
      <c r="D2178" s="1">
        <v>2.0</v>
      </c>
      <c r="E2178" s="1" t="s">
        <v>25</v>
      </c>
      <c r="G2178" s="1" t="s">
        <v>29</v>
      </c>
      <c r="H2178" s="2">
        <v>45029.0</v>
      </c>
      <c r="J2178" s="3">
        <f t="shared" si="2"/>
        <v>2</v>
      </c>
      <c r="K2178" s="4">
        <f t="shared" si="3"/>
        <v>2</v>
      </c>
      <c r="L2178" s="4">
        <f t="shared" si="4"/>
        <v>4</v>
      </c>
      <c r="S2178" s="1" t="s">
        <v>2215</v>
      </c>
      <c r="T2178" s="4" t="str">
        <f t="shared" si="5"/>
        <v>Coffee</v>
      </c>
      <c r="U2178" s="4" t="str">
        <f t="shared" si="6"/>
        <v>In-store</v>
      </c>
      <c r="V2178" s="4" t="str">
        <f t="shared" si="7"/>
        <v>UNKNOWN</v>
      </c>
      <c r="W2178" s="4">
        <f t="shared" ref="W2178:Y2178" si="2185">IF(OR(J2178 = "ERROR", J2178 = ""), "UNKNOWN", J2178)</f>
        <v>2</v>
      </c>
      <c r="X2178" s="4">
        <f t="shared" si="2185"/>
        <v>2</v>
      </c>
      <c r="Y2178" s="4">
        <f t="shared" si="2185"/>
        <v>4</v>
      </c>
      <c r="Z2178" s="5">
        <f t="shared" si="9"/>
        <v>45029</v>
      </c>
    </row>
    <row r="2179">
      <c r="A2179" s="1" t="s">
        <v>2216</v>
      </c>
      <c r="B2179" s="1" t="s">
        <v>32</v>
      </c>
      <c r="C2179" s="1">
        <v>4.0</v>
      </c>
      <c r="D2179" s="1">
        <v>1.0</v>
      </c>
      <c r="E2179" s="1">
        <v>4.0</v>
      </c>
      <c r="F2179" s="1" t="s">
        <v>28</v>
      </c>
      <c r="H2179" s="2">
        <v>45098.0</v>
      </c>
      <c r="J2179" s="3">
        <f t="shared" si="2"/>
        <v>4</v>
      </c>
      <c r="K2179" s="4">
        <f t="shared" si="3"/>
        <v>1</v>
      </c>
      <c r="L2179" s="4">
        <f t="shared" si="4"/>
        <v>4</v>
      </c>
      <c r="S2179" s="1" t="s">
        <v>2216</v>
      </c>
      <c r="T2179" s="4" t="str">
        <f t="shared" si="5"/>
        <v>Cookie</v>
      </c>
      <c r="U2179" s="4" t="str">
        <f t="shared" si="6"/>
        <v>UNKNOWN</v>
      </c>
      <c r="V2179" s="4" t="str">
        <f t="shared" si="7"/>
        <v>Cash</v>
      </c>
      <c r="W2179" s="4">
        <f t="shared" ref="W2179:Y2179" si="2186">IF(OR(J2179 = "ERROR", J2179 = ""), "UNKNOWN", J2179)</f>
        <v>4</v>
      </c>
      <c r="X2179" s="4">
        <f t="shared" si="2186"/>
        <v>1</v>
      </c>
      <c r="Y2179" s="4">
        <f t="shared" si="2186"/>
        <v>4</v>
      </c>
      <c r="Z2179" s="5">
        <f t="shared" si="9"/>
        <v>45098</v>
      </c>
    </row>
    <row r="2180">
      <c r="A2180" s="1" t="s">
        <v>2217</v>
      </c>
      <c r="B2180" s="1" t="s">
        <v>81</v>
      </c>
      <c r="C2180" s="1">
        <v>2.0</v>
      </c>
      <c r="D2180" s="1">
        <v>1.5</v>
      </c>
      <c r="E2180" s="1">
        <v>3.0</v>
      </c>
      <c r="G2180" s="1" t="s">
        <v>24</v>
      </c>
      <c r="H2180" s="2">
        <v>45063.0</v>
      </c>
      <c r="J2180" s="3">
        <f t="shared" si="2"/>
        <v>2</v>
      </c>
      <c r="K2180" s="4">
        <f t="shared" si="3"/>
        <v>1.5</v>
      </c>
      <c r="L2180" s="4">
        <f t="shared" si="4"/>
        <v>3</v>
      </c>
      <c r="S2180" s="1" t="s">
        <v>2217</v>
      </c>
      <c r="T2180" s="4" t="str">
        <f t="shared" si="5"/>
        <v>Tea</v>
      </c>
      <c r="U2180" s="4" t="str">
        <f t="shared" si="6"/>
        <v>Takeaway</v>
      </c>
      <c r="V2180" s="4" t="str">
        <f t="shared" si="7"/>
        <v>UNKNOWN</v>
      </c>
      <c r="W2180" s="4">
        <f t="shared" ref="W2180:Y2180" si="2187">IF(OR(J2180 = "ERROR", J2180 = ""), "UNKNOWN", J2180)</f>
        <v>2</v>
      </c>
      <c r="X2180" s="4">
        <f t="shared" si="2187"/>
        <v>1.5</v>
      </c>
      <c r="Y2180" s="4">
        <f t="shared" si="2187"/>
        <v>3</v>
      </c>
      <c r="Z2180" s="5">
        <f t="shared" si="9"/>
        <v>45063</v>
      </c>
    </row>
    <row r="2181">
      <c r="A2181" s="1" t="s">
        <v>2218</v>
      </c>
      <c r="B2181" s="1" t="s">
        <v>41</v>
      </c>
      <c r="C2181" s="1">
        <v>1.0</v>
      </c>
      <c r="D2181" s="1">
        <v>4.0</v>
      </c>
      <c r="E2181" s="1">
        <v>4.0</v>
      </c>
      <c r="F2181" s="1" t="s">
        <v>23</v>
      </c>
      <c r="G2181" s="1" t="s">
        <v>24</v>
      </c>
      <c r="H2181" s="2">
        <v>45105.0</v>
      </c>
      <c r="J2181" s="3">
        <f t="shared" si="2"/>
        <v>1</v>
      </c>
      <c r="K2181" s="4">
        <f t="shared" si="3"/>
        <v>4</v>
      </c>
      <c r="L2181" s="4">
        <f t="shared" si="4"/>
        <v>4</v>
      </c>
      <c r="S2181" s="1" t="s">
        <v>2218</v>
      </c>
      <c r="T2181" s="4" t="str">
        <f t="shared" si="5"/>
        <v>Smoothie</v>
      </c>
      <c r="U2181" s="4" t="str">
        <f t="shared" si="6"/>
        <v>Takeaway</v>
      </c>
      <c r="V2181" s="4" t="str">
        <f t="shared" si="7"/>
        <v>Credit Card</v>
      </c>
      <c r="W2181" s="4">
        <f t="shared" ref="W2181:Y2181" si="2188">IF(OR(J2181 = "ERROR", J2181 = ""), "UNKNOWN", J2181)</f>
        <v>1</v>
      </c>
      <c r="X2181" s="4">
        <f t="shared" si="2188"/>
        <v>4</v>
      </c>
      <c r="Y2181" s="4">
        <f t="shared" si="2188"/>
        <v>4</v>
      </c>
      <c r="Z2181" s="5">
        <f t="shared" si="9"/>
        <v>45105</v>
      </c>
    </row>
    <row r="2182">
      <c r="A2182" s="1" t="s">
        <v>2219</v>
      </c>
      <c r="B2182" s="1" t="s">
        <v>41</v>
      </c>
      <c r="C2182" s="1">
        <v>4.0</v>
      </c>
      <c r="D2182" s="1">
        <v>4.0</v>
      </c>
      <c r="E2182" s="1">
        <v>16.0</v>
      </c>
      <c r="F2182" s="1" t="s">
        <v>39</v>
      </c>
      <c r="H2182" s="6">
        <v>45251.0</v>
      </c>
      <c r="J2182" s="3">
        <f t="shared" si="2"/>
        <v>4</v>
      </c>
      <c r="K2182" s="4">
        <f t="shared" si="3"/>
        <v>4</v>
      </c>
      <c r="L2182" s="4">
        <f t="shared" si="4"/>
        <v>16</v>
      </c>
      <c r="S2182" s="1" t="s">
        <v>2219</v>
      </c>
      <c r="T2182" s="4" t="str">
        <f t="shared" si="5"/>
        <v>Smoothie</v>
      </c>
      <c r="U2182" s="4" t="str">
        <f t="shared" si="6"/>
        <v>UNKNOWN</v>
      </c>
      <c r="V2182" s="4" t="str">
        <f t="shared" si="7"/>
        <v>Digital Wallet</v>
      </c>
      <c r="W2182" s="4">
        <f t="shared" ref="W2182:Y2182" si="2189">IF(OR(J2182 = "ERROR", J2182 = ""), "UNKNOWN", J2182)</f>
        <v>4</v>
      </c>
      <c r="X2182" s="4">
        <f t="shared" si="2189"/>
        <v>4</v>
      </c>
      <c r="Y2182" s="4">
        <f t="shared" si="2189"/>
        <v>16</v>
      </c>
      <c r="Z2182" s="7">
        <f t="shared" si="9"/>
        <v>45251</v>
      </c>
    </row>
    <row r="2183">
      <c r="A2183" s="1" t="s">
        <v>2220</v>
      </c>
      <c r="B2183" s="1" t="s">
        <v>44</v>
      </c>
      <c r="C2183" s="1">
        <v>3.0</v>
      </c>
      <c r="D2183" s="1">
        <v>4.0</v>
      </c>
      <c r="E2183" s="1">
        <v>12.0</v>
      </c>
      <c r="F2183" s="1" t="s">
        <v>28</v>
      </c>
      <c r="H2183" s="2">
        <v>45054.0</v>
      </c>
      <c r="J2183" s="3">
        <f t="shared" si="2"/>
        <v>3</v>
      </c>
      <c r="K2183" s="4">
        <f t="shared" si="3"/>
        <v>4</v>
      </c>
      <c r="L2183" s="4">
        <f t="shared" si="4"/>
        <v>12</v>
      </c>
      <c r="S2183" s="1" t="s">
        <v>2220</v>
      </c>
      <c r="T2183" s="4" t="str">
        <f t="shared" si="5"/>
        <v>Sandwich</v>
      </c>
      <c r="U2183" s="4" t="str">
        <f t="shared" si="6"/>
        <v>UNKNOWN</v>
      </c>
      <c r="V2183" s="4" t="str">
        <f t="shared" si="7"/>
        <v>Cash</v>
      </c>
      <c r="W2183" s="4">
        <f t="shared" ref="W2183:Y2183" si="2190">IF(OR(J2183 = "ERROR", J2183 = ""), "UNKNOWN", J2183)</f>
        <v>3</v>
      </c>
      <c r="X2183" s="4">
        <f t="shared" si="2190"/>
        <v>4</v>
      </c>
      <c r="Y2183" s="4">
        <f t="shared" si="2190"/>
        <v>12</v>
      </c>
      <c r="Z2183" s="5">
        <f t="shared" si="9"/>
        <v>45054</v>
      </c>
    </row>
    <row r="2184">
      <c r="A2184" s="1" t="s">
        <v>2221</v>
      </c>
      <c r="B2184" s="1" t="s">
        <v>41</v>
      </c>
      <c r="C2184" s="1">
        <v>2.0</v>
      </c>
      <c r="D2184" s="1">
        <v>4.0</v>
      </c>
      <c r="E2184" s="1">
        <v>8.0</v>
      </c>
      <c r="F2184" s="1" t="s">
        <v>23</v>
      </c>
      <c r="G2184" s="1" t="s">
        <v>24</v>
      </c>
      <c r="H2184" s="2">
        <v>45236.0</v>
      </c>
      <c r="J2184" s="3">
        <f t="shared" si="2"/>
        <v>2</v>
      </c>
      <c r="K2184" s="4">
        <f t="shared" si="3"/>
        <v>4</v>
      </c>
      <c r="L2184" s="4">
        <f t="shared" si="4"/>
        <v>8</v>
      </c>
      <c r="S2184" s="1" t="s">
        <v>2221</v>
      </c>
      <c r="T2184" s="4" t="str">
        <f t="shared" si="5"/>
        <v>Smoothie</v>
      </c>
      <c r="U2184" s="4" t="str">
        <f t="shared" si="6"/>
        <v>Takeaway</v>
      </c>
      <c r="V2184" s="4" t="str">
        <f t="shared" si="7"/>
        <v>Credit Card</v>
      </c>
      <c r="W2184" s="4">
        <f t="shared" ref="W2184:Y2184" si="2191">IF(OR(J2184 = "ERROR", J2184 = ""), "UNKNOWN", J2184)</f>
        <v>2</v>
      </c>
      <c r="X2184" s="4">
        <f t="shared" si="2191"/>
        <v>4</v>
      </c>
      <c r="Y2184" s="4">
        <f t="shared" si="2191"/>
        <v>8</v>
      </c>
      <c r="Z2184" s="5">
        <f t="shared" si="9"/>
        <v>45236</v>
      </c>
    </row>
    <row r="2185">
      <c r="A2185" s="1" t="s">
        <v>2222</v>
      </c>
      <c r="B2185" s="1" t="s">
        <v>41</v>
      </c>
      <c r="C2185" s="1">
        <v>2.0</v>
      </c>
      <c r="D2185" s="1">
        <v>4.0</v>
      </c>
      <c r="E2185" s="1">
        <v>8.0</v>
      </c>
      <c r="F2185" s="1" t="s">
        <v>23</v>
      </c>
      <c r="H2185" s="6">
        <v>45248.0</v>
      </c>
      <c r="J2185" s="3">
        <f t="shared" si="2"/>
        <v>2</v>
      </c>
      <c r="K2185" s="4">
        <f t="shared" si="3"/>
        <v>4</v>
      </c>
      <c r="L2185" s="4">
        <f t="shared" si="4"/>
        <v>8</v>
      </c>
      <c r="S2185" s="1" t="s">
        <v>2222</v>
      </c>
      <c r="T2185" s="4" t="str">
        <f t="shared" si="5"/>
        <v>Smoothie</v>
      </c>
      <c r="U2185" s="4" t="str">
        <f t="shared" si="6"/>
        <v>UNKNOWN</v>
      </c>
      <c r="V2185" s="4" t="str">
        <f t="shared" si="7"/>
        <v>Credit Card</v>
      </c>
      <c r="W2185" s="4">
        <f t="shared" ref="W2185:Y2185" si="2192">IF(OR(J2185 = "ERROR", J2185 = ""), "UNKNOWN", J2185)</f>
        <v>2</v>
      </c>
      <c r="X2185" s="4">
        <f t="shared" si="2192"/>
        <v>4</v>
      </c>
      <c r="Y2185" s="4">
        <f t="shared" si="2192"/>
        <v>8</v>
      </c>
      <c r="Z2185" s="7">
        <f t="shared" si="9"/>
        <v>45248</v>
      </c>
    </row>
    <row r="2186">
      <c r="A2186" s="1" t="s">
        <v>2223</v>
      </c>
      <c r="B2186" s="1" t="s">
        <v>22</v>
      </c>
      <c r="C2186" s="1">
        <v>4.0</v>
      </c>
      <c r="D2186" s="1">
        <v>2.0</v>
      </c>
      <c r="E2186" s="1">
        <v>8.0</v>
      </c>
      <c r="F2186" s="1" t="s">
        <v>39</v>
      </c>
      <c r="G2186" s="1" t="s">
        <v>30</v>
      </c>
      <c r="H2186" s="2">
        <v>45174.0</v>
      </c>
      <c r="J2186" s="3">
        <f t="shared" si="2"/>
        <v>4</v>
      </c>
      <c r="K2186" s="4">
        <f t="shared" si="3"/>
        <v>2</v>
      </c>
      <c r="L2186" s="4">
        <f t="shared" si="4"/>
        <v>8</v>
      </c>
      <c r="S2186" s="1" t="s">
        <v>2223</v>
      </c>
      <c r="T2186" s="4" t="str">
        <f t="shared" si="5"/>
        <v>Coffee</v>
      </c>
      <c r="U2186" s="4" t="str">
        <f t="shared" si="6"/>
        <v>UNKNOWN</v>
      </c>
      <c r="V2186" s="4" t="str">
        <f t="shared" si="7"/>
        <v>Digital Wallet</v>
      </c>
      <c r="W2186" s="4">
        <f t="shared" ref="W2186:Y2186" si="2193">IF(OR(J2186 = "ERROR", J2186 = ""), "UNKNOWN", J2186)</f>
        <v>4</v>
      </c>
      <c r="X2186" s="4">
        <f t="shared" si="2193"/>
        <v>2</v>
      </c>
      <c r="Y2186" s="4">
        <f t="shared" si="2193"/>
        <v>8</v>
      </c>
      <c r="Z2186" s="5">
        <f t="shared" si="9"/>
        <v>45174</v>
      </c>
    </row>
    <row r="2187">
      <c r="A2187" s="1" t="s">
        <v>2224</v>
      </c>
      <c r="B2187" s="1" t="s">
        <v>30</v>
      </c>
      <c r="C2187" s="1">
        <v>5.0</v>
      </c>
      <c r="D2187" s="1">
        <v>1.5</v>
      </c>
      <c r="E2187" s="1">
        <v>7.5</v>
      </c>
      <c r="F2187" s="1" t="s">
        <v>39</v>
      </c>
      <c r="G2187" s="1" t="s">
        <v>30</v>
      </c>
      <c r="H2187" s="6">
        <v>45254.0</v>
      </c>
      <c r="J2187" s="3">
        <f t="shared" si="2"/>
        <v>5</v>
      </c>
      <c r="K2187" s="4">
        <f t="shared" si="3"/>
        <v>1.5</v>
      </c>
      <c r="L2187" s="4">
        <f t="shared" si="4"/>
        <v>7.5</v>
      </c>
      <c r="S2187" s="1" t="s">
        <v>2224</v>
      </c>
      <c r="T2187" s="4" t="str">
        <f t="shared" si="5"/>
        <v>UNKNOWN</v>
      </c>
      <c r="U2187" s="4" t="str">
        <f t="shared" si="6"/>
        <v>UNKNOWN</v>
      </c>
      <c r="V2187" s="4" t="str">
        <f t="shared" si="7"/>
        <v>Digital Wallet</v>
      </c>
      <c r="W2187" s="4">
        <f t="shared" ref="W2187:Y2187" si="2194">IF(OR(J2187 = "ERROR", J2187 = ""), "UNKNOWN", J2187)</f>
        <v>5</v>
      </c>
      <c r="X2187" s="4">
        <f t="shared" si="2194"/>
        <v>1.5</v>
      </c>
      <c r="Y2187" s="4">
        <f t="shared" si="2194"/>
        <v>7.5</v>
      </c>
      <c r="Z2187" s="7">
        <f t="shared" si="9"/>
        <v>45254</v>
      </c>
    </row>
    <row r="2188">
      <c r="A2188" s="1" t="s">
        <v>2225</v>
      </c>
      <c r="B2188" s="1" t="s">
        <v>27</v>
      </c>
      <c r="C2188" s="1">
        <v>4.0</v>
      </c>
      <c r="D2188" s="1">
        <v>3.0</v>
      </c>
      <c r="E2188" s="1">
        <v>12.0</v>
      </c>
      <c r="F2188" s="1" t="s">
        <v>23</v>
      </c>
      <c r="G2188" s="1" t="s">
        <v>24</v>
      </c>
      <c r="H2188" s="2">
        <v>45152.0</v>
      </c>
      <c r="J2188" s="3">
        <f t="shared" si="2"/>
        <v>4</v>
      </c>
      <c r="K2188" s="4">
        <f t="shared" si="3"/>
        <v>3</v>
      </c>
      <c r="L2188" s="4">
        <f t="shared" si="4"/>
        <v>12</v>
      </c>
      <c r="S2188" s="1" t="s">
        <v>2225</v>
      </c>
      <c r="T2188" s="4" t="str">
        <f t="shared" si="5"/>
        <v>Cake</v>
      </c>
      <c r="U2188" s="4" t="str">
        <f t="shared" si="6"/>
        <v>Takeaway</v>
      </c>
      <c r="V2188" s="4" t="str">
        <f t="shared" si="7"/>
        <v>Credit Card</v>
      </c>
      <c r="W2188" s="4">
        <f t="shared" ref="W2188:Y2188" si="2195">IF(OR(J2188 = "ERROR", J2188 = ""), "UNKNOWN", J2188)</f>
        <v>4</v>
      </c>
      <c r="X2188" s="4">
        <f t="shared" si="2195"/>
        <v>3</v>
      </c>
      <c r="Y2188" s="4">
        <f t="shared" si="2195"/>
        <v>12</v>
      </c>
      <c r="Z2188" s="5">
        <f t="shared" si="9"/>
        <v>45152</v>
      </c>
    </row>
    <row r="2189">
      <c r="A2189" s="1" t="s">
        <v>2226</v>
      </c>
      <c r="B2189" s="1" t="s">
        <v>30</v>
      </c>
      <c r="C2189" s="1">
        <v>3.0</v>
      </c>
      <c r="D2189" s="1">
        <v>2.0</v>
      </c>
      <c r="E2189" s="1">
        <v>6.0</v>
      </c>
      <c r="F2189" s="1" t="s">
        <v>28</v>
      </c>
      <c r="H2189" s="2">
        <v>45077.0</v>
      </c>
      <c r="J2189" s="3">
        <f t="shared" si="2"/>
        <v>3</v>
      </c>
      <c r="K2189" s="4">
        <f t="shared" si="3"/>
        <v>2</v>
      </c>
      <c r="L2189" s="4">
        <f t="shared" si="4"/>
        <v>6</v>
      </c>
      <c r="S2189" s="1" t="s">
        <v>2226</v>
      </c>
      <c r="T2189" s="4" t="str">
        <f t="shared" si="5"/>
        <v>UNKNOWN</v>
      </c>
      <c r="U2189" s="4" t="str">
        <f t="shared" si="6"/>
        <v>UNKNOWN</v>
      </c>
      <c r="V2189" s="4" t="str">
        <f t="shared" si="7"/>
        <v>Cash</v>
      </c>
      <c r="W2189" s="4">
        <f t="shared" ref="W2189:Y2189" si="2196">IF(OR(J2189 = "ERROR", J2189 = ""), "UNKNOWN", J2189)</f>
        <v>3</v>
      </c>
      <c r="X2189" s="4">
        <f t="shared" si="2196"/>
        <v>2</v>
      </c>
      <c r="Y2189" s="4">
        <f t="shared" si="2196"/>
        <v>6</v>
      </c>
      <c r="Z2189" s="5">
        <f t="shared" si="9"/>
        <v>45077</v>
      </c>
    </row>
    <row r="2190">
      <c r="A2190" s="1" t="s">
        <v>2227</v>
      </c>
      <c r="B2190" s="1" t="s">
        <v>27</v>
      </c>
      <c r="C2190" s="1">
        <v>5.0</v>
      </c>
      <c r="D2190" s="1">
        <v>3.0</v>
      </c>
      <c r="E2190" s="1">
        <v>15.0</v>
      </c>
      <c r="F2190" s="1" t="s">
        <v>25</v>
      </c>
      <c r="G2190" s="1" t="s">
        <v>24</v>
      </c>
      <c r="H2190" s="2">
        <v>45122.0</v>
      </c>
      <c r="J2190" s="3">
        <f t="shared" si="2"/>
        <v>5</v>
      </c>
      <c r="K2190" s="4">
        <f t="shared" si="3"/>
        <v>3</v>
      </c>
      <c r="L2190" s="4">
        <f t="shared" si="4"/>
        <v>15</v>
      </c>
      <c r="S2190" s="1" t="s">
        <v>2227</v>
      </c>
      <c r="T2190" s="4" t="str">
        <f t="shared" si="5"/>
        <v>Cake</v>
      </c>
      <c r="U2190" s="4" t="str">
        <f t="shared" si="6"/>
        <v>Takeaway</v>
      </c>
      <c r="V2190" s="4" t="str">
        <f t="shared" si="7"/>
        <v>UNKNOWN</v>
      </c>
      <c r="W2190" s="4">
        <f t="shared" ref="W2190:Y2190" si="2197">IF(OR(J2190 = "ERROR", J2190 = ""), "UNKNOWN", J2190)</f>
        <v>5</v>
      </c>
      <c r="X2190" s="4">
        <f t="shared" si="2197"/>
        <v>3</v>
      </c>
      <c r="Y2190" s="4">
        <f t="shared" si="2197"/>
        <v>15</v>
      </c>
      <c r="Z2190" s="5">
        <f t="shared" si="9"/>
        <v>45122</v>
      </c>
    </row>
    <row r="2191">
      <c r="A2191" s="1" t="s">
        <v>2228</v>
      </c>
      <c r="B2191" s="1" t="s">
        <v>36</v>
      </c>
      <c r="C2191" s="1">
        <v>5.0</v>
      </c>
      <c r="D2191" s="1" t="s">
        <v>25</v>
      </c>
      <c r="E2191" s="1">
        <v>25.0</v>
      </c>
      <c r="F2191" s="1" t="s">
        <v>23</v>
      </c>
      <c r="G2191" s="1" t="s">
        <v>25</v>
      </c>
      <c r="H2191" s="2">
        <v>45236.0</v>
      </c>
      <c r="J2191" s="3">
        <f t="shared" si="2"/>
        <v>5</v>
      </c>
      <c r="K2191" s="4">
        <f t="shared" si="3"/>
        <v>5</v>
      </c>
      <c r="L2191" s="4">
        <f t="shared" si="4"/>
        <v>25</v>
      </c>
      <c r="S2191" s="1" t="s">
        <v>2228</v>
      </c>
      <c r="T2191" s="4" t="str">
        <f t="shared" si="5"/>
        <v>Salad</v>
      </c>
      <c r="U2191" s="4" t="str">
        <f t="shared" si="6"/>
        <v>UNKNOWN</v>
      </c>
      <c r="V2191" s="4" t="str">
        <f t="shared" si="7"/>
        <v>Credit Card</v>
      </c>
      <c r="W2191" s="4">
        <f t="shared" ref="W2191:Y2191" si="2198">IF(OR(J2191 = "ERROR", J2191 = ""), "UNKNOWN", J2191)</f>
        <v>5</v>
      </c>
      <c r="X2191" s="4">
        <f t="shared" si="2198"/>
        <v>5</v>
      </c>
      <c r="Y2191" s="4">
        <f t="shared" si="2198"/>
        <v>25</v>
      </c>
      <c r="Z2191" s="5">
        <f t="shared" si="9"/>
        <v>45236</v>
      </c>
    </row>
    <row r="2192">
      <c r="A2192" s="1" t="s">
        <v>2229</v>
      </c>
      <c r="B2192" s="1" t="s">
        <v>41</v>
      </c>
      <c r="C2192" s="1">
        <v>4.0</v>
      </c>
      <c r="D2192" s="1">
        <v>4.0</v>
      </c>
      <c r="E2192" s="1">
        <v>16.0</v>
      </c>
      <c r="F2192" s="1" t="s">
        <v>23</v>
      </c>
      <c r="H2192" s="6">
        <v>45217.0</v>
      </c>
      <c r="J2192" s="3">
        <f t="shared" si="2"/>
        <v>4</v>
      </c>
      <c r="K2192" s="4">
        <f t="shared" si="3"/>
        <v>4</v>
      </c>
      <c r="L2192" s="4">
        <f t="shared" si="4"/>
        <v>16</v>
      </c>
      <c r="S2192" s="1" t="s">
        <v>2229</v>
      </c>
      <c r="T2192" s="4" t="str">
        <f t="shared" si="5"/>
        <v>Smoothie</v>
      </c>
      <c r="U2192" s="4" t="str">
        <f t="shared" si="6"/>
        <v>UNKNOWN</v>
      </c>
      <c r="V2192" s="4" t="str">
        <f t="shared" si="7"/>
        <v>Credit Card</v>
      </c>
      <c r="W2192" s="4">
        <f t="shared" ref="W2192:Y2192" si="2199">IF(OR(J2192 = "ERROR", J2192 = ""), "UNKNOWN", J2192)</f>
        <v>4</v>
      </c>
      <c r="X2192" s="4">
        <f t="shared" si="2199"/>
        <v>4</v>
      </c>
      <c r="Y2192" s="4">
        <f t="shared" si="2199"/>
        <v>16</v>
      </c>
      <c r="Z2192" s="7">
        <f t="shared" si="9"/>
        <v>45217</v>
      </c>
    </row>
    <row r="2193">
      <c r="A2193" s="1" t="s">
        <v>2230</v>
      </c>
      <c r="B2193" s="1" t="s">
        <v>81</v>
      </c>
      <c r="C2193" s="1">
        <v>5.0</v>
      </c>
      <c r="D2193" s="1" t="s">
        <v>25</v>
      </c>
      <c r="E2193" s="1">
        <v>7.5</v>
      </c>
      <c r="H2193" s="6">
        <v>45245.0</v>
      </c>
      <c r="J2193" s="3">
        <f t="shared" si="2"/>
        <v>5</v>
      </c>
      <c r="K2193" s="4">
        <f t="shared" si="3"/>
        <v>1.5</v>
      </c>
      <c r="L2193" s="4">
        <f t="shared" si="4"/>
        <v>7.5</v>
      </c>
      <c r="S2193" s="1" t="s">
        <v>2230</v>
      </c>
      <c r="T2193" s="4" t="str">
        <f t="shared" si="5"/>
        <v>Tea</v>
      </c>
      <c r="U2193" s="4" t="str">
        <f t="shared" si="6"/>
        <v>UNKNOWN</v>
      </c>
      <c r="V2193" s="4" t="str">
        <f t="shared" si="7"/>
        <v>UNKNOWN</v>
      </c>
      <c r="W2193" s="4">
        <f t="shared" ref="W2193:Y2193" si="2200">IF(OR(J2193 = "ERROR", J2193 = ""), "UNKNOWN", J2193)</f>
        <v>5</v>
      </c>
      <c r="X2193" s="4">
        <f t="shared" si="2200"/>
        <v>1.5</v>
      </c>
      <c r="Y2193" s="4">
        <f t="shared" si="2200"/>
        <v>7.5</v>
      </c>
      <c r="Z2193" s="7">
        <f t="shared" si="9"/>
        <v>45245</v>
      </c>
    </row>
    <row r="2194">
      <c r="A2194" s="1" t="s">
        <v>2231</v>
      </c>
      <c r="B2194" s="1" t="s">
        <v>41</v>
      </c>
      <c r="C2194" s="1">
        <v>5.0</v>
      </c>
      <c r="D2194" s="1">
        <v>4.0</v>
      </c>
      <c r="E2194" s="1">
        <v>20.0</v>
      </c>
      <c r="F2194" s="1" t="s">
        <v>23</v>
      </c>
      <c r="G2194" s="1" t="s">
        <v>29</v>
      </c>
      <c r="H2194" s="2">
        <v>44967.0</v>
      </c>
      <c r="J2194" s="3">
        <f t="shared" si="2"/>
        <v>5</v>
      </c>
      <c r="K2194" s="4">
        <f t="shared" si="3"/>
        <v>4</v>
      </c>
      <c r="L2194" s="4">
        <f t="shared" si="4"/>
        <v>20</v>
      </c>
      <c r="S2194" s="1" t="s">
        <v>2231</v>
      </c>
      <c r="T2194" s="4" t="str">
        <f t="shared" si="5"/>
        <v>Smoothie</v>
      </c>
      <c r="U2194" s="4" t="str">
        <f t="shared" si="6"/>
        <v>In-store</v>
      </c>
      <c r="V2194" s="4" t="str">
        <f t="shared" si="7"/>
        <v>Credit Card</v>
      </c>
      <c r="W2194" s="4">
        <f t="shared" ref="W2194:Y2194" si="2201">IF(OR(J2194 = "ERROR", J2194 = ""), "UNKNOWN", J2194)</f>
        <v>5</v>
      </c>
      <c r="X2194" s="4">
        <f t="shared" si="2201"/>
        <v>4</v>
      </c>
      <c r="Y2194" s="4">
        <f t="shared" si="2201"/>
        <v>20</v>
      </c>
      <c r="Z2194" s="5">
        <f t="shared" si="9"/>
        <v>44967</v>
      </c>
    </row>
    <row r="2195">
      <c r="A2195" s="1" t="s">
        <v>2232</v>
      </c>
      <c r="B2195" s="1" t="s">
        <v>32</v>
      </c>
      <c r="C2195" s="1">
        <v>3.0</v>
      </c>
      <c r="D2195" s="1">
        <v>1.0</v>
      </c>
      <c r="E2195" s="1">
        <v>3.0</v>
      </c>
      <c r="F2195" s="1" t="s">
        <v>28</v>
      </c>
      <c r="G2195" s="1" t="s">
        <v>24</v>
      </c>
      <c r="H2195" s="2">
        <v>44952.0</v>
      </c>
      <c r="J2195" s="3">
        <f t="shared" si="2"/>
        <v>3</v>
      </c>
      <c r="K2195" s="4">
        <f t="shared" si="3"/>
        <v>1</v>
      </c>
      <c r="L2195" s="4">
        <f t="shared" si="4"/>
        <v>3</v>
      </c>
      <c r="S2195" s="1" t="s">
        <v>2232</v>
      </c>
      <c r="T2195" s="4" t="str">
        <f t="shared" si="5"/>
        <v>Cookie</v>
      </c>
      <c r="U2195" s="4" t="str">
        <f t="shared" si="6"/>
        <v>Takeaway</v>
      </c>
      <c r="V2195" s="4" t="str">
        <f t="shared" si="7"/>
        <v>Cash</v>
      </c>
      <c r="W2195" s="4">
        <f t="shared" ref="W2195:Y2195" si="2202">IF(OR(J2195 = "ERROR", J2195 = ""), "UNKNOWN", J2195)</f>
        <v>3</v>
      </c>
      <c r="X2195" s="4">
        <f t="shared" si="2202"/>
        <v>1</v>
      </c>
      <c r="Y2195" s="4">
        <f t="shared" si="2202"/>
        <v>3</v>
      </c>
      <c r="Z2195" s="5">
        <f t="shared" si="9"/>
        <v>44952</v>
      </c>
    </row>
    <row r="2196">
      <c r="A2196" s="1" t="s">
        <v>2233</v>
      </c>
      <c r="B2196" s="1" t="s">
        <v>44</v>
      </c>
      <c r="C2196" s="1">
        <v>2.0</v>
      </c>
      <c r="D2196" s="1">
        <v>4.0</v>
      </c>
      <c r="E2196" s="1">
        <v>8.0</v>
      </c>
      <c r="F2196" s="1" t="s">
        <v>39</v>
      </c>
      <c r="G2196" s="1" t="s">
        <v>25</v>
      </c>
      <c r="H2196" s="2">
        <v>45192.0</v>
      </c>
      <c r="J2196" s="3">
        <f t="shared" si="2"/>
        <v>2</v>
      </c>
      <c r="K2196" s="4">
        <f t="shared" si="3"/>
        <v>4</v>
      </c>
      <c r="L2196" s="4">
        <f t="shared" si="4"/>
        <v>8</v>
      </c>
      <c r="S2196" s="1" t="s">
        <v>2233</v>
      </c>
      <c r="T2196" s="4" t="str">
        <f t="shared" si="5"/>
        <v>Sandwich</v>
      </c>
      <c r="U2196" s="4" t="str">
        <f t="shared" si="6"/>
        <v>UNKNOWN</v>
      </c>
      <c r="V2196" s="4" t="str">
        <f t="shared" si="7"/>
        <v>Digital Wallet</v>
      </c>
      <c r="W2196" s="4">
        <f t="shared" ref="W2196:Y2196" si="2203">IF(OR(J2196 = "ERROR", J2196 = ""), "UNKNOWN", J2196)</f>
        <v>2</v>
      </c>
      <c r="X2196" s="4">
        <f t="shared" si="2203"/>
        <v>4</v>
      </c>
      <c r="Y2196" s="4">
        <f t="shared" si="2203"/>
        <v>8</v>
      </c>
      <c r="Z2196" s="5">
        <f t="shared" si="9"/>
        <v>45192</v>
      </c>
    </row>
    <row r="2197">
      <c r="A2197" s="1" t="s">
        <v>2234</v>
      </c>
      <c r="B2197" s="1" t="s">
        <v>44</v>
      </c>
      <c r="C2197" s="1">
        <v>2.0</v>
      </c>
      <c r="D2197" s="1">
        <v>4.0</v>
      </c>
      <c r="E2197" s="1">
        <v>8.0</v>
      </c>
      <c r="F2197" s="1" t="s">
        <v>23</v>
      </c>
      <c r="G2197" s="1" t="s">
        <v>29</v>
      </c>
      <c r="H2197" s="2">
        <v>45075.0</v>
      </c>
      <c r="J2197" s="3">
        <f t="shared" si="2"/>
        <v>2</v>
      </c>
      <c r="K2197" s="4">
        <f t="shared" si="3"/>
        <v>4</v>
      </c>
      <c r="L2197" s="4">
        <f t="shared" si="4"/>
        <v>8</v>
      </c>
      <c r="S2197" s="1" t="s">
        <v>2234</v>
      </c>
      <c r="T2197" s="4" t="str">
        <f t="shared" si="5"/>
        <v>Sandwich</v>
      </c>
      <c r="U2197" s="4" t="str">
        <f t="shared" si="6"/>
        <v>In-store</v>
      </c>
      <c r="V2197" s="4" t="str">
        <f t="shared" si="7"/>
        <v>Credit Card</v>
      </c>
      <c r="W2197" s="4">
        <f t="shared" ref="W2197:Y2197" si="2204">IF(OR(J2197 = "ERROR", J2197 = ""), "UNKNOWN", J2197)</f>
        <v>2</v>
      </c>
      <c r="X2197" s="4">
        <f t="shared" si="2204"/>
        <v>4</v>
      </c>
      <c r="Y2197" s="4">
        <f t="shared" si="2204"/>
        <v>8</v>
      </c>
      <c r="Z2197" s="5">
        <f t="shared" si="9"/>
        <v>45075</v>
      </c>
    </row>
    <row r="2198">
      <c r="A2198" s="1" t="s">
        <v>2235</v>
      </c>
      <c r="B2198" s="1" t="s">
        <v>44</v>
      </c>
      <c r="C2198" s="1">
        <v>3.0</v>
      </c>
      <c r="D2198" s="1">
        <v>4.0</v>
      </c>
      <c r="E2198" s="1">
        <v>12.0</v>
      </c>
      <c r="F2198" s="1" t="s">
        <v>28</v>
      </c>
      <c r="H2198" s="2">
        <v>44951.0</v>
      </c>
      <c r="J2198" s="3">
        <f t="shared" si="2"/>
        <v>3</v>
      </c>
      <c r="K2198" s="4">
        <f t="shared" si="3"/>
        <v>4</v>
      </c>
      <c r="L2198" s="4">
        <f t="shared" si="4"/>
        <v>12</v>
      </c>
      <c r="S2198" s="1" t="s">
        <v>2235</v>
      </c>
      <c r="T2198" s="4" t="str">
        <f t="shared" si="5"/>
        <v>Sandwich</v>
      </c>
      <c r="U2198" s="4" t="str">
        <f t="shared" si="6"/>
        <v>UNKNOWN</v>
      </c>
      <c r="V2198" s="4" t="str">
        <f t="shared" si="7"/>
        <v>Cash</v>
      </c>
      <c r="W2198" s="4">
        <f t="shared" ref="W2198:Y2198" si="2205">IF(OR(J2198 = "ERROR", J2198 = ""), "UNKNOWN", J2198)</f>
        <v>3</v>
      </c>
      <c r="X2198" s="4">
        <f t="shared" si="2205"/>
        <v>4</v>
      </c>
      <c r="Y2198" s="4">
        <f t="shared" si="2205"/>
        <v>12</v>
      </c>
      <c r="Z2198" s="5">
        <f t="shared" si="9"/>
        <v>44951</v>
      </c>
    </row>
    <row r="2199">
      <c r="A2199" s="1" t="s">
        <v>2236</v>
      </c>
      <c r="B2199" s="1" t="s">
        <v>44</v>
      </c>
      <c r="C2199" s="1">
        <v>3.0</v>
      </c>
      <c r="D2199" s="1">
        <v>4.0</v>
      </c>
      <c r="E2199" s="1">
        <v>12.0</v>
      </c>
      <c r="F2199" s="1" t="s">
        <v>23</v>
      </c>
      <c r="H2199" s="2">
        <v>45231.0</v>
      </c>
      <c r="J2199" s="3">
        <f t="shared" si="2"/>
        <v>3</v>
      </c>
      <c r="K2199" s="4">
        <f t="shared" si="3"/>
        <v>4</v>
      </c>
      <c r="L2199" s="4">
        <f t="shared" si="4"/>
        <v>12</v>
      </c>
      <c r="S2199" s="1" t="s">
        <v>2236</v>
      </c>
      <c r="T2199" s="4" t="str">
        <f t="shared" si="5"/>
        <v>Sandwich</v>
      </c>
      <c r="U2199" s="4" t="str">
        <f t="shared" si="6"/>
        <v>UNKNOWN</v>
      </c>
      <c r="V2199" s="4" t="str">
        <f t="shared" si="7"/>
        <v>Credit Card</v>
      </c>
      <c r="W2199" s="4">
        <f t="shared" ref="W2199:Y2199" si="2206">IF(OR(J2199 = "ERROR", J2199 = ""), "UNKNOWN", J2199)</f>
        <v>3</v>
      </c>
      <c r="X2199" s="4">
        <f t="shared" si="2206"/>
        <v>4</v>
      </c>
      <c r="Y2199" s="4">
        <f t="shared" si="2206"/>
        <v>12</v>
      </c>
      <c r="Z2199" s="5">
        <f t="shared" si="9"/>
        <v>45231</v>
      </c>
    </row>
    <row r="2200">
      <c r="A2200" s="1" t="s">
        <v>2237</v>
      </c>
      <c r="B2200" s="1" t="s">
        <v>25</v>
      </c>
      <c r="C2200" s="1">
        <v>5.0</v>
      </c>
      <c r="D2200" s="1">
        <v>5.0</v>
      </c>
      <c r="E2200" s="1">
        <v>25.0</v>
      </c>
      <c r="G2200" s="1" t="s">
        <v>24</v>
      </c>
      <c r="H2200" s="2">
        <v>45113.0</v>
      </c>
      <c r="J2200" s="3">
        <f t="shared" si="2"/>
        <v>5</v>
      </c>
      <c r="K2200" s="4">
        <f t="shared" si="3"/>
        <v>5</v>
      </c>
      <c r="L2200" s="4">
        <f t="shared" si="4"/>
        <v>25</v>
      </c>
      <c r="S2200" s="1" t="s">
        <v>2237</v>
      </c>
      <c r="T2200" s="4" t="str">
        <f t="shared" si="5"/>
        <v>UNKNOWN</v>
      </c>
      <c r="U2200" s="4" t="str">
        <f t="shared" si="6"/>
        <v>Takeaway</v>
      </c>
      <c r="V2200" s="4" t="str">
        <f t="shared" si="7"/>
        <v>UNKNOWN</v>
      </c>
      <c r="W2200" s="4">
        <f t="shared" ref="W2200:Y2200" si="2207">IF(OR(J2200 = "ERROR", J2200 = ""), "UNKNOWN", J2200)</f>
        <v>5</v>
      </c>
      <c r="X2200" s="4">
        <f t="shared" si="2207"/>
        <v>5</v>
      </c>
      <c r="Y2200" s="4">
        <f t="shared" si="2207"/>
        <v>25</v>
      </c>
      <c r="Z2200" s="5">
        <f t="shared" si="9"/>
        <v>45113</v>
      </c>
    </row>
    <row r="2201">
      <c r="A2201" s="1" t="s">
        <v>2238</v>
      </c>
      <c r="B2201" s="1" t="s">
        <v>22</v>
      </c>
      <c r="C2201" s="1">
        <v>4.0</v>
      </c>
      <c r="D2201" s="1">
        <v>2.0</v>
      </c>
      <c r="H2201" s="2">
        <v>45007.0</v>
      </c>
      <c r="J2201" s="3">
        <f t="shared" si="2"/>
        <v>4</v>
      </c>
      <c r="K2201" s="4">
        <f t="shared" si="3"/>
        <v>2</v>
      </c>
      <c r="L2201" s="4">
        <f t="shared" si="4"/>
        <v>8</v>
      </c>
      <c r="S2201" s="1" t="s">
        <v>2238</v>
      </c>
      <c r="T2201" s="4" t="str">
        <f t="shared" si="5"/>
        <v>Coffee</v>
      </c>
      <c r="U2201" s="4" t="str">
        <f t="shared" si="6"/>
        <v>UNKNOWN</v>
      </c>
      <c r="V2201" s="4" t="str">
        <f t="shared" si="7"/>
        <v>UNKNOWN</v>
      </c>
      <c r="W2201" s="4">
        <f t="shared" ref="W2201:Y2201" si="2208">IF(OR(J2201 = "ERROR", J2201 = ""), "UNKNOWN", J2201)</f>
        <v>4</v>
      </c>
      <c r="X2201" s="4">
        <f t="shared" si="2208"/>
        <v>2</v>
      </c>
      <c r="Y2201" s="4">
        <f t="shared" si="2208"/>
        <v>8</v>
      </c>
      <c r="Z2201" s="5">
        <f t="shared" si="9"/>
        <v>45007</v>
      </c>
    </row>
    <row r="2202">
      <c r="A2202" s="1" t="s">
        <v>2239</v>
      </c>
      <c r="B2202" s="1" t="s">
        <v>44</v>
      </c>
      <c r="C2202" s="1">
        <v>3.0</v>
      </c>
      <c r="D2202" s="1">
        <v>4.0</v>
      </c>
      <c r="E2202" s="1">
        <v>12.0</v>
      </c>
      <c r="F2202" s="1" t="s">
        <v>23</v>
      </c>
      <c r="H2202" s="2">
        <v>45103.0</v>
      </c>
      <c r="J2202" s="3">
        <f t="shared" si="2"/>
        <v>3</v>
      </c>
      <c r="K2202" s="4">
        <f t="shared" si="3"/>
        <v>4</v>
      </c>
      <c r="L2202" s="4">
        <f t="shared" si="4"/>
        <v>12</v>
      </c>
      <c r="S2202" s="1" t="s">
        <v>2239</v>
      </c>
      <c r="T2202" s="4" t="str">
        <f t="shared" si="5"/>
        <v>Sandwich</v>
      </c>
      <c r="U2202" s="4" t="str">
        <f t="shared" si="6"/>
        <v>UNKNOWN</v>
      </c>
      <c r="V2202" s="4" t="str">
        <f t="shared" si="7"/>
        <v>Credit Card</v>
      </c>
      <c r="W2202" s="4">
        <f t="shared" ref="W2202:Y2202" si="2209">IF(OR(J2202 = "ERROR", J2202 = ""), "UNKNOWN", J2202)</f>
        <v>3</v>
      </c>
      <c r="X2202" s="4">
        <f t="shared" si="2209"/>
        <v>4</v>
      </c>
      <c r="Y2202" s="4">
        <f t="shared" si="2209"/>
        <v>12</v>
      </c>
      <c r="Z2202" s="5">
        <f t="shared" si="9"/>
        <v>45103</v>
      </c>
    </row>
    <row r="2203">
      <c r="A2203" s="1" t="s">
        <v>2240</v>
      </c>
      <c r="B2203" s="1" t="s">
        <v>81</v>
      </c>
      <c r="C2203" s="1">
        <v>2.0</v>
      </c>
      <c r="D2203" s="1">
        <v>1.5</v>
      </c>
      <c r="E2203" s="1">
        <v>3.0</v>
      </c>
      <c r="F2203" s="1" t="s">
        <v>39</v>
      </c>
      <c r="H2203" s="2">
        <v>44940.0</v>
      </c>
      <c r="J2203" s="3">
        <f t="shared" si="2"/>
        <v>2</v>
      </c>
      <c r="K2203" s="4">
        <f t="shared" si="3"/>
        <v>1.5</v>
      </c>
      <c r="L2203" s="4">
        <f t="shared" si="4"/>
        <v>3</v>
      </c>
      <c r="S2203" s="1" t="s">
        <v>2240</v>
      </c>
      <c r="T2203" s="4" t="str">
        <f t="shared" si="5"/>
        <v>Tea</v>
      </c>
      <c r="U2203" s="4" t="str">
        <f t="shared" si="6"/>
        <v>UNKNOWN</v>
      </c>
      <c r="V2203" s="4" t="str">
        <f t="shared" si="7"/>
        <v>Digital Wallet</v>
      </c>
      <c r="W2203" s="4">
        <f t="shared" ref="W2203:Y2203" si="2210">IF(OR(J2203 = "ERROR", J2203 = ""), "UNKNOWN", J2203)</f>
        <v>2</v>
      </c>
      <c r="X2203" s="4">
        <f t="shared" si="2210"/>
        <v>1.5</v>
      </c>
      <c r="Y2203" s="4">
        <f t="shared" si="2210"/>
        <v>3</v>
      </c>
      <c r="Z2203" s="5">
        <f t="shared" si="9"/>
        <v>44940</v>
      </c>
    </row>
    <row r="2204">
      <c r="A2204" s="1" t="s">
        <v>2241</v>
      </c>
      <c r="B2204" s="1" t="s">
        <v>55</v>
      </c>
      <c r="C2204" s="1">
        <v>2.0</v>
      </c>
      <c r="D2204" s="1">
        <v>3.0</v>
      </c>
      <c r="E2204" s="1">
        <v>6.0</v>
      </c>
      <c r="F2204" s="1" t="s">
        <v>28</v>
      </c>
      <c r="H2204" s="2">
        <v>45239.0</v>
      </c>
      <c r="J2204" s="3">
        <f t="shared" si="2"/>
        <v>2</v>
      </c>
      <c r="K2204" s="4">
        <f t="shared" si="3"/>
        <v>3</v>
      </c>
      <c r="L2204" s="4">
        <f t="shared" si="4"/>
        <v>6</v>
      </c>
      <c r="S2204" s="1" t="s">
        <v>2241</v>
      </c>
      <c r="T2204" s="4" t="str">
        <f t="shared" si="5"/>
        <v>Juice</v>
      </c>
      <c r="U2204" s="4" t="str">
        <f t="shared" si="6"/>
        <v>UNKNOWN</v>
      </c>
      <c r="V2204" s="4" t="str">
        <f t="shared" si="7"/>
        <v>Cash</v>
      </c>
      <c r="W2204" s="4">
        <f t="shared" ref="W2204:Y2204" si="2211">IF(OR(J2204 = "ERROR", J2204 = ""), "UNKNOWN", J2204)</f>
        <v>2</v>
      </c>
      <c r="X2204" s="4">
        <f t="shared" si="2211"/>
        <v>3</v>
      </c>
      <c r="Y2204" s="4">
        <f t="shared" si="2211"/>
        <v>6</v>
      </c>
      <c r="Z2204" s="5">
        <f t="shared" si="9"/>
        <v>45239</v>
      </c>
    </row>
    <row r="2205">
      <c r="A2205" s="1" t="s">
        <v>2242</v>
      </c>
      <c r="B2205" s="1" t="s">
        <v>27</v>
      </c>
      <c r="C2205" s="1">
        <v>2.0</v>
      </c>
      <c r="D2205" s="1">
        <v>3.0</v>
      </c>
      <c r="E2205" s="1">
        <v>6.0</v>
      </c>
      <c r="H2205" s="6">
        <v>45274.0</v>
      </c>
      <c r="J2205" s="3">
        <f t="shared" si="2"/>
        <v>2</v>
      </c>
      <c r="K2205" s="4">
        <f t="shared" si="3"/>
        <v>3</v>
      </c>
      <c r="L2205" s="4">
        <f t="shared" si="4"/>
        <v>6</v>
      </c>
      <c r="S2205" s="1" t="s">
        <v>2242</v>
      </c>
      <c r="T2205" s="4" t="str">
        <f t="shared" si="5"/>
        <v>Cake</v>
      </c>
      <c r="U2205" s="4" t="str">
        <f t="shared" si="6"/>
        <v>UNKNOWN</v>
      </c>
      <c r="V2205" s="4" t="str">
        <f t="shared" si="7"/>
        <v>UNKNOWN</v>
      </c>
      <c r="W2205" s="4">
        <f t="shared" ref="W2205:Y2205" si="2212">IF(OR(J2205 = "ERROR", J2205 = ""), "UNKNOWN", J2205)</f>
        <v>2</v>
      </c>
      <c r="X2205" s="4">
        <f t="shared" si="2212"/>
        <v>3</v>
      </c>
      <c r="Y2205" s="4">
        <f t="shared" si="2212"/>
        <v>6</v>
      </c>
      <c r="Z2205" s="7">
        <f t="shared" si="9"/>
        <v>45274</v>
      </c>
    </row>
    <row r="2206">
      <c r="A2206" s="1" t="s">
        <v>2243</v>
      </c>
      <c r="B2206" s="1" t="s">
        <v>27</v>
      </c>
      <c r="C2206" s="1">
        <v>2.0</v>
      </c>
      <c r="D2206" s="1">
        <v>3.0</v>
      </c>
      <c r="E2206" s="1">
        <v>6.0</v>
      </c>
      <c r="F2206" s="1" t="s">
        <v>25</v>
      </c>
      <c r="H2206" s="2">
        <v>44934.0</v>
      </c>
      <c r="J2206" s="3">
        <f t="shared" si="2"/>
        <v>2</v>
      </c>
      <c r="K2206" s="4">
        <f t="shared" si="3"/>
        <v>3</v>
      </c>
      <c r="L2206" s="4">
        <f t="shared" si="4"/>
        <v>6</v>
      </c>
      <c r="S2206" s="1" t="s">
        <v>2243</v>
      </c>
      <c r="T2206" s="4" t="str">
        <f t="shared" si="5"/>
        <v>Cake</v>
      </c>
      <c r="U2206" s="4" t="str">
        <f t="shared" si="6"/>
        <v>UNKNOWN</v>
      </c>
      <c r="V2206" s="4" t="str">
        <f t="shared" si="7"/>
        <v>UNKNOWN</v>
      </c>
      <c r="W2206" s="4">
        <f t="shared" ref="W2206:Y2206" si="2213">IF(OR(J2206 = "ERROR", J2206 = ""), "UNKNOWN", J2206)</f>
        <v>2</v>
      </c>
      <c r="X2206" s="4">
        <f t="shared" si="2213"/>
        <v>3</v>
      </c>
      <c r="Y2206" s="4">
        <f t="shared" si="2213"/>
        <v>6</v>
      </c>
      <c r="Z2206" s="5">
        <f t="shared" si="9"/>
        <v>44934</v>
      </c>
    </row>
    <row r="2207">
      <c r="A2207" s="1" t="s">
        <v>2244</v>
      </c>
      <c r="B2207" s="1" t="s">
        <v>32</v>
      </c>
      <c r="C2207" s="1">
        <v>1.0</v>
      </c>
      <c r="D2207" s="1">
        <v>1.0</v>
      </c>
      <c r="F2207" s="1" t="s">
        <v>23</v>
      </c>
      <c r="H2207" s="1" t="s">
        <v>25</v>
      </c>
      <c r="J2207" s="3">
        <f t="shared" si="2"/>
        <v>1</v>
      </c>
      <c r="K2207" s="4">
        <f t="shared" si="3"/>
        <v>1</v>
      </c>
      <c r="L2207" s="4">
        <f t="shared" si="4"/>
        <v>1</v>
      </c>
      <c r="S2207" s="1" t="s">
        <v>2244</v>
      </c>
      <c r="T2207" s="4" t="str">
        <f t="shared" si="5"/>
        <v>Cookie</v>
      </c>
      <c r="U2207" s="4" t="str">
        <f t="shared" si="6"/>
        <v>UNKNOWN</v>
      </c>
      <c r="V2207" s="4" t="str">
        <f t="shared" si="7"/>
        <v>Credit Card</v>
      </c>
      <c r="W2207" s="4">
        <f t="shared" ref="W2207:Y2207" si="2214">IF(OR(J2207 = "ERROR", J2207 = ""), "UNKNOWN", J2207)</f>
        <v>1</v>
      </c>
      <c r="X2207" s="4">
        <f t="shared" si="2214"/>
        <v>1</v>
      </c>
      <c r="Y2207" s="4">
        <f t="shared" si="2214"/>
        <v>1</v>
      </c>
      <c r="Z2207" s="4" t="str">
        <f t="shared" si="9"/>
        <v>UNKNOWN</v>
      </c>
    </row>
    <row r="2208">
      <c r="A2208" s="1" t="s">
        <v>2245</v>
      </c>
      <c r="B2208" s="1" t="s">
        <v>81</v>
      </c>
      <c r="C2208" s="1">
        <v>3.0</v>
      </c>
      <c r="D2208" s="1">
        <v>1.5</v>
      </c>
      <c r="E2208" s="1">
        <v>4.5</v>
      </c>
      <c r="F2208" s="1" t="s">
        <v>23</v>
      </c>
      <c r="G2208" s="1" t="s">
        <v>24</v>
      </c>
      <c r="H2208" s="2">
        <v>44977.0</v>
      </c>
      <c r="J2208" s="3">
        <f t="shared" si="2"/>
        <v>3</v>
      </c>
      <c r="K2208" s="4">
        <f t="shared" si="3"/>
        <v>1.5</v>
      </c>
      <c r="L2208" s="4">
        <f t="shared" si="4"/>
        <v>4.5</v>
      </c>
      <c r="S2208" s="1" t="s">
        <v>2245</v>
      </c>
      <c r="T2208" s="4" t="str">
        <f t="shared" si="5"/>
        <v>Tea</v>
      </c>
      <c r="U2208" s="4" t="str">
        <f t="shared" si="6"/>
        <v>Takeaway</v>
      </c>
      <c r="V2208" s="4" t="str">
        <f t="shared" si="7"/>
        <v>Credit Card</v>
      </c>
      <c r="W2208" s="4">
        <f t="shared" ref="W2208:Y2208" si="2215">IF(OR(J2208 = "ERROR", J2208 = ""), "UNKNOWN", J2208)</f>
        <v>3</v>
      </c>
      <c r="X2208" s="4">
        <f t="shared" si="2215"/>
        <v>1.5</v>
      </c>
      <c r="Y2208" s="4">
        <f t="shared" si="2215"/>
        <v>4.5</v>
      </c>
      <c r="Z2208" s="5">
        <f t="shared" si="9"/>
        <v>44977</v>
      </c>
    </row>
    <row r="2209">
      <c r="A2209" s="1" t="s">
        <v>2246</v>
      </c>
      <c r="B2209" s="1" t="s">
        <v>30</v>
      </c>
      <c r="C2209" s="1">
        <v>3.0</v>
      </c>
      <c r="D2209" s="1">
        <v>2.0</v>
      </c>
      <c r="E2209" s="1">
        <v>6.0</v>
      </c>
      <c r="F2209" s="1" t="s">
        <v>23</v>
      </c>
      <c r="G2209" s="1" t="s">
        <v>29</v>
      </c>
      <c r="H2209" s="2">
        <v>45026.0</v>
      </c>
      <c r="J2209" s="3">
        <f t="shared" si="2"/>
        <v>3</v>
      </c>
      <c r="K2209" s="4">
        <f t="shared" si="3"/>
        <v>2</v>
      </c>
      <c r="L2209" s="4">
        <f t="shared" si="4"/>
        <v>6</v>
      </c>
      <c r="S2209" s="1" t="s">
        <v>2246</v>
      </c>
      <c r="T2209" s="4" t="str">
        <f t="shared" si="5"/>
        <v>UNKNOWN</v>
      </c>
      <c r="U2209" s="4" t="str">
        <f t="shared" si="6"/>
        <v>In-store</v>
      </c>
      <c r="V2209" s="4" t="str">
        <f t="shared" si="7"/>
        <v>Credit Card</v>
      </c>
      <c r="W2209" s="4">
        <f t="shared" ref="W2209:Y2209" si="2216">IF(OR(J2209 = "ERROR", J2209 = ""), "UNKNOWN", J2209)</f>
        <v>3</v>
      </c>
      <c r="X2209" s="4">
        <f t="shared" si="2216"/>
        <v>2</v>
      </c>
      <c r="Y2209" s="4">
        <f t="shared" si="2216"/>
        <v>6</v>
      </c>
      <c r="Z2209" s="5">
        <f t="shared" si="9"/>
        <v>45026</v>
      </c>
    </row>
    <row r="2210">
      <c r="A2210" s="1" t="s">
        <v>2247</v>
      </c>
      <c r="B2210" s="1" t="s">
        <v>22</v>
      </c>
      <c r="C2210" s="1">
        <v>3.0</v>
      </c>
      <c r="D2210" s="1">
        <v>2.0</v>
      </c>
      <c r="E2210" s="1">
        <v>6.0</v>
      </c>
      <c r="G2210" s="1" t="s">
        <v>29</v>
      </c>
      <c r="H2210" s="2">
        <v>44966.0</v>
      </c>
      <c r="J2210" s="3">
        <f t="shared" si="2"/>
        <v>3</v>
      </c>
      <c r="K2210" s="4">
        <f t="shared" si="3"/>
        <v>2</v>
      </c>
      <c r="L2210" s="4">
        <f t="shared" si="4"/>
        <v>6</v>
      </c>
      <c r="S2210" s="1" t="s">
        <v>2247</v>
      </c>
      <c r="T2210" s="4" t="str">
        <f t="shared" si="5"/>
        <v>Coffee</v>
      </c>
      <c r="U2210" s="4" t="str">
        <f t="shared" si="6"/>
        <v>In-store</v>
      </c>
      <c r="V2210" s="4" t="str">
        <f t="shared" si="7"/>
        <v>UNKNOWN</v>
      </c>
      <c r="W2210" s="4">
        <f t="shared" ref="W2210:Y2210" si="2217">IF(OR(J2210 = "ERROR", J2210 = ""), "UNKNOWN", J2210)</f>
        <v>3</v>
      </c>
      <c r="X2210" s="4">
        <f t="shared" si="2217"/>
        <v>2</v>
      </c>
      <c r="Y2210" s="4">
        <f t="shared" si="2217"/>
        <v>6</v>
      </c>
      <c r="Z2210" s="5">
        <f t="shared" si="9"/>
        <v>44966</v>
      </c>
    </row>
    <row r="2211">
      <c r="A2211" s="1" t="s">
        <v>2248</v>
      </c>
      <c r="B2211" s="1" t="s">
        <v>41</v>
      </c>
      <c r="C2211" s="1">
        <v>2.0</v>
      </c>
      <c r="D2211" s="1">
        <v>4.0</v>
      </c>
      <c r="E2211" s="1">
        <v>8.0</v>
      </c>
      <c r="H2211" s="2">
        <v>45177.0</v>
      </c>
      <c r="J2211" s="3">
        <f t="shared" si="2"/>
        <v>2</v>
      </c>
      <c r="K2211" s="4">
        <f t="shared" si="3"/>
        <v>4</v>
      </c>
      <c r="L2211" s="4">
        <f t="shared" si="4"/>
        <v>8</v>
      </c>
      <c r="S2211" s="1" t="s">
        <v>2248</v>
      </c>
      <c r="T2211" s="4" t="str">
        <f t="shared" si="5"/>
        <v>Smoothie</v>
      </c>
      <c r="U2211" s="4" t="str">
        <f t="shared" si="6"/>
        <v>UNKNOWN</v>
      </c>
      <c r="V2211" s="4" t="str">
        <f t="shared" si="7"/>
        <v>UNKNOWN</v>
      </c>
      <c r="W2211" s="4">
        <f t="shared" ref="W2211:Y2211" si="2218">IF(OR(J2211 = "ERROR", J2211 = ""), "UNKNOWN", J2211)</f>
        <v>2</v>
      </c>
      <c r="X2211" s="4">
        <f t="shared" si="2218"/>
        <v>4</v>
      </c>
      <c r="Y2211" s="4">
        <f t="shared" si="2218"/>
        <v>8</v>
      </c>
      <c r="Z2211" s="5">
        <f t="shared" si="9"/>
        <v>45177</v>
      </c>
    </row>
    <row r="2212">
      <c r="A2212" s="1" t="s">
        <v>2249</v>
      </c>
      <c r="B2212" s="1" t="s">
        <v>32</v>
      </c>
      <c r="C2212" s="1">
        <v>2.0</v>
      </c>
      <c r="D2212" s="1">
        <v>1.0</v>
      </c>
      <c r="E2212" s="1">
        <v>2.0</v>
      </c>
      <c r="F2212" s="1" t="s">
        <v>39</v>
      </c>
      <c r="H2212" s="2">
        <v>45115.0</v>
      </c>
      <c r="J2212" s="3">
        <f t="shared" si="2"/>
        <v>2</v>
      </c>
      <c r="K2212" s="4">
        <f t="shared" si="3"/>
        <v>1</v>
      </c>
      <c r="L2212" s="4">
        <f t="shared" si="4"/>
        <v>2</v>
      </c>
      <c r="S2212" s="1" t="s">
        <v>2249</v>
      </c>
      <c r="T2212" s="4" t="str">
        <f t="shared" si="5"/>
        <v>Cookie</v>
      </c>
      <c r="U2212" s="4" t="str">
        <f t="shared" si="6"/>
        <v>UNKNOWN</v>
      </c>
      <c r="V2212" s="4" t="str">
        <f t="shared" si="7"/>
        <v>Digital Wallet</v>
      </c>
      <c r="W2212" s="4">
        <f t="shared" ref="W2212:Y2212" si="2219">IF(OR(J2212 = "ERROR", J2212 = ""), "UNKNOWN", J2212)</f>
        <v>2</v>
      </c>
      <c r="X2212" s="4">
        <f t="shared" si="2219"/>
        <v>1</v>
      </c>
      <c r="Y2212" s="4">
        <f t="shared" si="2219"/>
        <v>2</v>
      </c>
      <c r="Z2212" s="5">
        <f t="shared" si="9"/>
        <v>45115</v>
      </c>
    </row>
    <row r="2213">
      <c r="A2213" s="1" t="s">
        <v>2250</v>
      </c>
      <c r="B2213" s="1" t="s">
        <v>27</v>
      </c>
      <c r="C2213" s="1">
        <v>5.0</v>
      </c>
      <c r="D2213" s="1">
        <v>3.0</v>
      </c>
      <c r="E2213" s="1" t="s">
        <v>25</v>
      </c>
      <c r="F2213" s="1" t="s">
        <v>39</v>
      </c>
      <c r="H2213" s="2">
        <v>45173.0</v>
      </c>
      <c r="J2213" s="3">
        <f t="shared" si="2"/>
        <v>5</v>
      </c>
      <c r="K2213" s="4">
        <f t="shared" si="3"/>
        <v>3</v>
      </c>
      <c r="L2213" s="4">
        <f t="shared" si="4"/>
        <v>15</v>
      </c>
      <c r="S2213" s="1" t="s">
        <v>2250</v>
      </c>
      <c r="T2213" s="4" t="str">
        <f t="shared" si="5"/>
        <v>Cake</v>
      </c>
      <c r="U2213" s="4" t="str">
        <f t="shared" si="6"/>
        <v>UNKNOWN</v>
      </c>
      <c r="V2213" s="4" t="str">
        <f t="shared" si="7"/>
        <v>Digital Wallet</v>
      </c>
      <c r="W2213" s="4">
        <f t="shared" ref="W2213:Y2213" si="2220">IF(OR(J2213 = "ERROR", J2213 = ""), "UNKNOWN", J2213)</f>
        <v>5</v>
      </c>
      <c r="X2213" s="4">
        <f t="shared" si="2220"/>
        <v>3</v>
      </c>
      <c r="Y2213" s="4">
        <f t="shared" si="2220"/>
        <v>15</v>
      </c>
      <c r="Z2213" s="5">
        <f t="shared" si="9"/>
        <v>45173</v>
      </c>
    </row>
    <row r="2214">
      <c r="A2214" s="1" t="s">
        <v>2251</v>
      </c>
      <c r="B2214" s="1" t="s">
        <v>41</v>
      </c>
      <c r="C2214" s="1">
        <v>3.0</v>
      </c>
      <c r="D2214" s="1">
        <v>4.0</v>
      </c>
      <c r="E2214" s="1">
        <v>12.0</v>
      </c>
      <c r="F2214" s="1" t="s">
        <v>39</v>
      </c>
      <c r="H2214" s="2">
        <v>45022.0</v>
      </c>
      <c r="J2214" s="3">
        <f t="shared" si="2"/>
        <v>3</v>
      </c>
      <c r="K2214" s="4">
        <f t="shared" si="3"/>
        <v>4</v>
      </c>
      <c r="L2214" s="4">
        <f t="shared" si="4"/>
        <v>12</v>
      </c>
      <c r="S2214" s="1" t="s">
        <v>2251</v>
      </c>
      <c r="T2214" s="4" t="str">
        <f t="shared" si="5"/>
        <v>Smoothie</v>
      </c>
      <c r="U2214" s="4" t="str">
        <f t="shared" si="6"/>
        <v>UNKNOWN</v>
      </c>
      <c r="V2214" s="4" t="str">
        <f t="shared" si="7"/>
        <v>Digital Wallet</v>
      </c>
      <c r="W2214" s="4">
        <f t="shared" ref="W2214:Y2214" si="2221">IF(OR(J2214 = "ERROR", J2214 = ""), "UNKNOWN", J2214)</f>
        <v>3</v>
      </c>
      <c r="X2214" s="4">
        <f t="shared" si="2221"/>
        <v>4</v>
      </c>
      <c r="Y2214" s="4">
        <f t="shared" si="2221"/>
        <v>12</v>
      </c>
      <c r="Z2214" s="5">
        <f t="shared" si="9"/>
        <v>45022</v>
      </c>
    </row>
    <row r="2215">
      <c r="A2215" s="1" t="s">
        <v>2252</v>
      </c>
      <c r="B2215" s="1" t="s">
        <v>41</v>
      </c>
      <c r="C2215" s="1">
        <v>1.0</v>
      </c>
      <c r="D2215" s="1">
        <v>4.0</v>
      </c>
      <c r="E2215" s="1">
        <v>4.0</v>
      </c>
      <c r="H2215" s="2">
        <v>45078.0</v>
      </c>
      <c r="J2215" s="3">
        <f t="shared" si="2"/>
        <v>1</v>
      </c>
      <c r="K2215" s="4">
        <f t="shared" si="3"/>
        <v>4</v>
      </c>
      <c r="L2215" s="4">
        <f t="shared" si="4"/>
        <v>4</v>
      </c>
      <c r="S2215" s="1" t="s">
        <v>2252</v>
      </c>
      <c r="T2215" s="4" t="str">
        <f t="shared" si="5"/>
        <v>Smoothie</v>
      </c>
      <c r="U2215" s="4" t="str">
        <f t="shared" si="6"/>
        <v>UNKNOWN</v>
      </c>
      <c r="V2215" s="4" t="str">
        <f t="shared" si="7"/>
        <v>UNKNOWN</v>
      </c>
      <c r="W2215" s="4">
        <f t="shared" ref="W2215:Y2215" si="2222">IF(OR(J2215 = "ERROR", J2215 = ""), "UNKNOWN", J2215)</f>
        <v>1</v>
      </c>
      <c r="X2215" s="4">
        <f t="shared" si="2222"/>
        <v>4</v>
      </c>
      <c r="Y2215" s="4">
        <f t="shared" si="2222"/>
        <v>4</v>
      </c>
      <c r="Z2215" s="5">
        <f t="shared" si="9"/>
        <v>45078</v>
      </c>
    </row>
    <row r="2216">
      <c r="A2216" s="1" t="s">
        <v>2253</v>
      </c>
      <c r="B2216" s="1" t="s">
        <v>55</v>
      </c>
      <c r="C2216" s="1">
        <v>1.0</v>
      </c>
      <c r="D2216" s="1">
        <v>3.0</v>
      </c>
      <c r="E2216" s="1">
        <v>3.0</v>
      </c>
      <c r="F2216" s="1" t="s">
        <v>28</v>
      </c>
      <c r="H2216" s="6">
        <v>45240.0</v>
      </c>
      <c r="J2216" s="3">
        <f t="shared" si="2"/>
        <v>1</v>
      </c>
      <c r="K2216" s="4">
        <f t="shared" si="3"/>
        <v>3</v>
      </c>
      <c r="L2216" s="4">
        <f t="shared" si="4"/>
        <v>3</v>
      </c>
      <c r="S2216" s="1" t="s">
        <v>2253</v>
      </c>
      <c r="T2216" s="4" t="str">
        <f t="shared" si="5"/>
        <v>Juice</v>
      </c>
      <c r="U2216" s="4" t="str">
        <f t="shared" si="6"/>
        <v>UNKNOWN</v>
      </c>
      <c r="V2216" s="4" t="str">
        <f t="shared" si="7"/>
        <v>Cash</v>
      </c>
      <c r="W2216" s="4">
        <f t="shared" ref="W2216:Y2216" si="2223">IF(OR(J2216 = "ERROR", J2216 = ""), "UNKNOWN", J2216)</f>
        <v>1</v>
      </c>
      <c r="X2216" s="4">
        <f t="shared" si="2223"/>
        <v>3</v>
      </c>
      <c r="Y2216" s="4">
        <f t="shared" si="2223"/>
        <v>3</v>
      </c>
      <c r="Z2216" s="7">
        <f t="shared" si="9"/>
        <v>45240</v>
      </c>
    </row>
    <row r="2217">
      <c r="A2217" s="1" t="s">
        <v>2254</v>
      </c>
      <c r="B2217" s="1" t="s">
        <v>55</v>
      </c>
      <c r="C2217" s="1">
        <v>3.0</v>
      </c>
      <c r="D2217" s="1">
        <v>3.0</v>
      </c>
      <c r="E2217" s="1">
        <v>9.0</v>
      </c>
      <c r="F2217" s="1" t="s">
        <v>28</v>
      </c>
      <c r="G2217" s="1" t="s">
        <v>24</v>
      </c>
      <c r="H2217" s="2">
        <v>45154.0</v>
      </c>
      <c r="J2217" s="3">
        <f t="shared" si="2"/>
        <v>3</v>
      </c>
      <c r="K2217" s="4">
        <f t="shared" si="3"/>
        <v>3</v>
      </c>
      <c r="L2217" s="4">
        <f t="shared" si="4"/>
        <v>9</v>
      </c>
      <c r="S2217" s="1" t="s">
        <v>2254</v>
      </c>
      <c r="T2217" s="4" t="str">
        <f t="shared" si="5"/>
        <v>Juice</v>
      </c>
      <c r="U2217" s="4" t="str">
        <f t="shared" si="6"/>
        <v>Takeaway</v>
      </c>
      <c r="V2217" s="4" t="str">
        <f t="shared" si="7"/>
        <v>Cash</v>
      </c>
      <c r="W2217" s="4">
        <f t="shared" ref="W2217:Y2217" si="2224">IF(OR(J2217 = "ERROR", J2217 = ""), "UNKNOWN", J2217)</f>
        <v>3</v>
      </c>
      <c r="X2217" s="4">
        <f t="shared" si="2224"/>
        <v>3</v>
      </c>
      <c r="Y2217" s="4">
        <f t="shared" si="2224"/>
        <v>9</v>
      </c>
      <c r="Z2217" s="5">
        <f t="shared" si="9"/>
        <v>45154</v>
      </c>
    </row>
    <row r="2218">
      <c r="A2218" s="1" t="s">
        <v>2255</v>
      </c>
      <c r="B2218" s="1" t="s">
        <v>44</v>
      </c>
      <c r="C2218" s="1">
        <v>5.0</v>
      </c>
      <c r="D2218" s="1">
        <v>4.0</v>
      </c>
      <c r="E2218" s="1">
        <v>20.0</v>
      </c>
      <c r="G2218" s="1" t="s">
        <v>29</v>
      </c>
      <c r="H2218" s="2">
        <v>44987.0</v>
      </c>
      <c r="J2218" s="3">
        <f t="shared" si="2"/>
        <v>5</v>
      </c>
      <c r="K2218" s="4">
        <f t="shared" si="3"/>
        <v>4</v>
      </c>
      <c r="L2218" s="4">
        <f t="shared" si="4"/>
        <v>20</v>
      </c>
      <c r="S2218" s="1" t="s">
        <v>2255</v>
      </c>
      <c r="T2218" s="4" t="str">
        <f t="shared" si="5"/>
        <v>Sandwich</v>
      </c>
      <c r="U2218" s="4" t="str">
        <f t="shared" si="6"/>
        <v>In-store</v>
      </c>
      <c r="V2218" s="4" t="str">
        <f t="shared" si="7"/>
        <v>UNKNOWN</v>
      </c>
      <c r="W2218" s="4">
        <f t="shared" ref="W2218:Y2218" si="2225">IF(OR(J2218 = "ERROR", J2218 = ""), "UNKNOWN", J2218)</f>
        <v>5</v>
      </c>
      <c r="X2218" s="4">
        <f t="shared" si="2225"/>
        <v>4</v>
      </c>
      <c r="Y2218" s="4">
        <f t="shared" si="2225"/>
        <v>20</v>
      </c>
      <c r="Z2218" s="5">
        <f t="shared" si="9"/>
        <v>44987</v>
      </c>
    </row>
    <row r="2219">
      <c r="A2219" s="1" t="s">
        <v>2256</v>
      </c>
      <c r="B2219" s="1" t="s">
        <v>22</v>
      </c>
      <c r="C2219" s="1">
        <v>2.0</v>
      </c>
      <c r="D2219" s="1">
        <v>2.0</v>
      </c>
      <c r="E2219" s="1" t="s">
        <v>25</v>
      </c>
      <c r="F2219" s="1" t="s">
        <v>28</v>
      </c>
      <c r="H2219" s="2">
        <v>45167.0</v>
      </c>
      <c r="J2219" s="3">
        <f t="shared" si="2"/>
        <v>2</v>
      </c>
      <c r="K2219" s="4">
        <f t="shared" si="3"/>
        <v>2</v>
      </c>
      <c r="L2219" s="4">
        <f t="shared" si="4"/>
        <v>4</v>
      </c>
      <c r="S2219" s="1" t="s">
        <v>2256</v>
      </c>
      <c r="T2219" s="4" t="str">
        <f t="shared" si="5"/>
        <v>Coffee</v>
      </c>
      <c r="U2219" s="4" t="str">
        <f t="shared" si="6"/>
        <v>UNKNOWN</v>
      </c>
      <c r="V2219" s="4" t="str">
        <f t="shared" si="7"/>
        <v>Cash</v>
      </c>
      <c r="W2219" s="4">
        <f t="shared" ref="W2219:Y2219" si="2226">IF(OR(J2219 = "ERROR", J2219 = ""), "UNKNOWN", J2219)</f>
        <v>2</v>
      </c>
      <c r="X2219" s="4">
        <f t="shared" si="2226"/>
        <v>2</v>
      </c>
      <c r="Y2219" s="4">
        <f t="shared" si="2226"/>
        <v>4</v>
      </c>
      <c r="Z2219" s="5">
        <f t="shared" si="9"/>
        <v>45167</v>
      </c>
    </row>
    <row r="2220">
      <c r="A2220" s="1" t="s">
        <v>2257</v>
      </c>
      <c r="C2220" s="1">
        <v>2.0</v>
      </c>
      <c r="D2220" s="1">
        <v>3.0</v>
      </c>
      <c r="E2220" s="1">
        <v>6.0</v>
      </c>
      <c r="F2220" s="1" t="s">
        <v>23</v>
      </c>
      <c r="G2220" s="1" t="s">
        <v>29</v>
      </c>
      <c r="H2220" s="2">
        <v>45101.0</v>
      </c>
      <c r="J2220" s="3">
        <f t="shared" si="2"/>
        <v>2</v>
      </c>
      <c r="K2220" s="4">
        <f t="shared" si="3"/>
        <v>3</v>
      </c>
      <c r="L2220" s="4">
        <f t="shared" si="4"/>
        <v>6</v>
      </c>
      <c r="S2220" s="1" t="s">
        <v>2257</v>
      </c>
      <c r="T2220" s="4" t="str">
        <f t="shared" si="5"/>
        <v>UNKNOWN</v>
      </c>
      <c r="U2220" s="4" t="str">
        <f t="shared" si="6"/>
        <v>In-store</v>
      </c>
      <c r="V2220" s="4" t="str">
        <f t="shared" si="7"/>
        <v>Credit Card</v>
      </c>
      <c r="W2220" s="4">
        <f t="shared" ref="W2220:Y2220" si="2227">IF(OR(J2220 = "ERROR", J2220 = ""), "UNKNOWN", J2220)</f>
        <v>2</v>
      </c>
      <c r="X2220" s="4">
        <f t="shared" si="2227"/>
        <v>3</v>
      </c>
      <c r="Y2220" s="4">
        <f t="shared" si="2227"/>
        <v>6</v>
      </c>
      <c r="Z2220" s="5">
        <f t="shared" si="9"/>
        <v>45101</v>
      </c>
    </row>
    <row r="2221">
      <c r="A2221" s="1" t="s">
        <v>2258</v>
      </c>
      <c r="B2221" s="1" t="s">
        <v>44</v>
      </c>
      <c r="C2221" s="1">
        <v>3.0</v>
      </c>
      <c r="D2221" s="1">
        <v>4.0</v>
      </c>
      <c r="E2221" s="1">
        <v>12.0</v>
      </c>
      <c r="G2221" s="1" t="s">
        <v>24</v>
      </c>
      <c r="H2221" s="2">
        <v>45160.0</v>
      </c>
      <c r="J2221" s="3">
        <f t="shared" si="2"/>
        <v>3</v>
      </c>
      <c r="K2221" s="4">
        <f t="shared" si="3"/>
        <v>4</v>
      </c>
      <c r="L2221" s="4">
        <f t="shared" si="4"/>
        <v>12</v>
      </c>
      <c r="S2221" s="1" t="s">
        <v>2258</v>
      </c>
      <c r="T2221" s="4" t="str">
        <f t="shared" si="5"/>
        <v>Sandwich</v>
      </c>
      <c r="U2221" s="4" t="str">
        <f t="shared" si="6"/>
        <v>Takeaway</v>
      </c>
      <c r="V2221" s="4" t="str">
        <f t="shared" si="7"/>
        <v>UNKNOWN</v>
      </c>
      <c r="W2221" s="4">
        <f t="shared" ref="W2221:Y2221" si="2228">IF(OR(J2221 = "ERROR", J2221 = ""), "UNKNOWN", J2221)</f>
        <v>3</v>
      </c>
      <c r="X2221" s="4">
        <f t="shared" si="2228"/>
        <v>4</v>
      </c>
      <c r="Y2221" s="4">
        <f t="shared" si="2228"/>
        <v>12</v>
      </c>
      <c r="Z2221" s="5">
        <f t="shared" si="9"/>
        <v>45160</v>
      </c>
    </row>
    <row r="2222">
      <c r="A2222" s="1" t="s">
        <v>2259</v>
      </c>
      <c r="B2222" s="1" t="s">
        <v>36</v>
      </c>
      <c r="C2222" s="1">
        <v>3.0</v>
      </c>
      <c r="D2222" s="1">
        <v>5.0</v>
      </c>
      <c r="E2222" s="1">
        <v>15.0</v>
      </c>
      <c r="F2222" s="1" t="s">
        <v>39</v>
      </c>
      <c r="G2222" s="1" t="s">
        <v>29</v>
      </c>
      <c r="H2222" s="2">
        <v>45102.0</v>
      </c>
      <c r="J2222" s="3">
        <f t="shared" si="2"/>
        <v>3</v>
      </c>
      <c r="K2222" s="4">
        <f t="shared" si="3"/>
        <v>5</v>
      </c>
      <c r="L2222" s="4">
        <f t="shared" si="4"/>
        <v>15</v>
      </c>
      <c r="S2222" s="1" t="s">
        <v>2259</v>
      </c>
      <c r="T2222" s="4" t="str">
        <f t="shared" si="5"/>
        <v>Salad</v>
      </c>
      <c r="U2222" s="4" t="str">
        <f t="shared" si="6"/>
        <v>In-store</v>
      </c>
      <c r="V2222" s="4" t="str">
        <f t="shared" si="7"/>
        <v>Digital Wallet</v>
      </c>
      <c r="W2222" s="4">
        <f t="shared" ref="W2222:Y2222" si="2229">IF(OR(J2222 = "ERROR", J2222 = ""), "UNKNOWN", J2222)</f>
        <v>3</v>
      </c>
      <c r="X2222" s="4">
        <f t="shared" si="2229"/>
        <v>5</v>
      </c>
      <c r="Y2222" s="4">
        <f t="shared" si="2229"/>
        <v>15</v>
      </c>
      <c r="Z2222" s="5">
        <f t="shared" si="9"/>
        <v>45102</v>
      </c>
    </row>
    <row r="2223">
      <c r="A2223" s="1" t="s">
        <v>2260</v>
      </c>
      <c r="B2223" s="1" t="s">
        <v>41</v>
      </c>
      <c r="C2223" s="1">
        <v>2.0</v>
      </c>
      <c r="D2223" s="1">
        <v>4.0</v>
      </c>
      <c r="E2223" s="1">
        <v>8.0</v>
      </c>
      <c r="F2223" s="1" t="s">
        <v>25</v>
      </c>
      <c r="G2223" s="1" t="s">
        <v>29</v>
      </c>
      <c r="H2223" s="6">
        <v>45280.0</v>
      </c>
      <c r="J2223" s="3">
        <f t="shared" si="2"/>
        <v>2</v>
      </c>
      <c r="K2223" s="4">
        <f t="shared" si="3"/>
        <v>4</v>
      </c>
      <c r="L2223" s="4">
        <f t="shared" si="4"/>
        <v>8</v>
      </c>
      <c r="S2223" s="1" t="s">
        <v>2260</v>
      </c>
      <c r="T2223" s="4" t="str">
        <f t="shared" si="5"/>
        <v>Smoothie</v>
      </c>
      <c r="U2223" s="4" t="str">
        <f t="shared" si="6"/>
        <v>In-store</v>
      </c>
      <c r="V2223" s="4" t="str">
        <f t="shared" si="7"/>
        <v>UNKNOWN</v>
      </c>
      <c r="W2223" s="4">
        <f t="shared" ref="W2223:Y2223" si="2230">IF(OR(J2223 = "ERROR", J2223 = ""), "UNKNOWN", J2223)</f>
        <v>2</v>
      </c>
      <c r="X2223" s="4">
        <f t="shared" si="2230"/>
        <v>4</v>
      </c>
      <c r="Y2223" s="4">
        <f t="shared" si="2230"/>
        <v>8</v>
      </c>
      <c r="Z2223" s="7">
        <f t="shared" si="9"/>
        <v>45280</v>
      </c>
    </row>
    <row r="2224">
      <c r="A2224" s="1" t="s">
        <v>2261</v>
      </c>
      <c r="B2224" s="1" t="s">
        <v>30</v>
      </c>
      <c r="C2224" s="1">
        <v>4.0</v>
      </c>
      <c r="D2224" s="1">
        <v>4.0</v>
      </c>
      <c r="E2224" s="1">
        <v>16.0</v>
      </c>
      <c r="F2224" s="1" t="s">
        <v>23</v>
      </c>
      <c r="J2224" s="3">
        <f t="shared" si="2"/>
        <v>4</v>
      </c>
      <c r="K2224" s="4">
        <f t="shared" si="3"/>
        <v>4</v>
      </c>
      <c r="L2224" s="4">
        <f t="shared" si="4"/>
        <v>16</v>
      </c>
      <c r="S2224" s="1" t="s">
        <v>2261</v>
      </c>
      <c r="T2224" s="4" t="str">
        <f t="shared" si="5"/>
        <v>UNKNOWN</v>
      </c>
      <c r="U2224" s="4" t="str">
        <f t="shared" si="6"/>
        <v>UNKNOWN</v>
      </c>
      <c r="V2224" s="4" t="str">
        <f t="shared" si="7"/>
        <v>Credit Card</v>
      </c>
      <c r="W2224" s="4">
        <f t="shared" ref="W2224:Y2224" si="2231">IF(OR(J2224 = "ERROR", J2224 = ""), "UNKNOWN", J2224)</f>
        <v>4</v>
      </c>
      <c r="X2224" s="4">
        <f t="shared" si="2231"/>
        <v>4</v>
      </c>
      <c r="Y2224" s="4">
        <f t="shared" si="2231"/>
        <v>16</v>
      </c>
      <c r="Z2224" s="4" t="str">
        <f t="shared" si="9"/>
        <v>UNKNOWN</v>
      </c>
    </row>
    <row r="2225">
      <c r="A2225" s="1" t="s">
        <v>2262</v>
      </c>
      <c r="B2225" s="1" t="s">
        <v>41</v>
      </c>
      <c r="C2225" s="1">
        <v>5.0</v>
      </c>
      <c r="D2225" s="1">
        <v>4.0</v>
      </c>
      <c r="E2225" s="1">
        <v>20.0</v>
      </c>
      <c r="F2225" s="1" t="s">
        <v>39</v>
      </c>
      <c r="H2225" s="6">
        <v>45271.0</v>
      </c>
      <c r="J2225" s="3">
        <f t="shared" si="2"/>
        <v>5</v>
      </c>
      <c r="K2225" s="4">
        <f t="shared" si="3"/>
        <v>4</v>
      </c>
      <c r="L2225" s="4">
        <f t="shared" si="4"/>
        <v>20</v>
      </c>
      <c r="S2225" s="1" t="s">
        <v>2262</v>
      </c>
      <c r="T2225" s="4" t="str">
        <f t="shared" si="5"/>
        <v>Smoothie</v>
      </c>
      <c r="U2225" s="4" t="str">
        <f t="shared" si="6"/>
        <v>UNKNOWN</v>
      </c>
      <c r="V2225" s="4" t="str">
        <f t="shared" si="7"/>
        <v>Digital Wallet</v>
      </c>
      <c r="W2225" s="4">
        <f t="shared" ref="W2225:Y2225" si="2232">IF(OR(J2225 = "ERROR", J2225 = ""), "UNKNOWN", J2225)</f>
        <v>5</v>
      </c>
      <c r="X2225" s="4">
        <f t="shared" si="2232"/>
        <v>4</v>
      </c>
      <c r="Y2225" s="4">
        <f t="shared" si="2232"/>
        <v>20</v>
      </c>
      <c r="Z2225" s="7">
        <f t="shared" si="9"/>
        <v>45271</v>
      </c>
    </row>
    <row r="2226">
      <c r="A2226" s="1" t="s">
        <v>2263</v>
      </c>
      <c r="B2226" s="1" t="s">
        <v>36</v>
      </c>
      <c r="C2226" s="1">
        <v>5.0</v>
      </c>
      <c r="D2226" s="1">
        <v>5.0</v>
      </c>
      <c r="E2226" s="1">
        <v>25.0</v>
      </c>
      <c r="F2226" s="1" t="s">
        <v>23</v>
      </c>
      <c r="G2226" s="1" t="s">
        <v>30</v>
      </c>
      <c r="H2226" s="2">
        <v>44930.0</v>
      </c>
      <c r="J2226" s="3">
        <f t="shared" si="2"/>
        <v>5</v>
      </c>
      <c r="K2226" s="4">
        <f t="shared" si="3"/>
        <v>5</v>
      </c>
      <c r="L2226" s="4">
        <f t="shared" si="4"/>
        <v>25</v>
      </c>
      <c r="S2226" s="1" t="s">
        <v>2263</v>
      </c>
      <c r="T2226" s="4" t="str">
        <f t="shared" si="5"/>
        <v>Salad</v>
      </c>
      <c r="U2226" s="4" t="str">
        <f t="shared" si="6"/>
        <v>UNKNOWN</v>
      </c>
      <c r="V2226" s="4" t="str">
        <f t="shared" si="7"/>
        <v>Credit Card</v>
      </c>
      <c r="W2226" s="4">
        <f t="shared" ref="W2226:Y2226" si="2233">IF(OR(J2226 = "ERROR", J2226 = ""), "UNKNOWN", J2226)</f>
        <v>5</v>
      </c>
      <c r="X2226" s="4">
        <f t="shared" si="2233"/>
        <v>5</v>
      </c>
      <c r="Y2226" s="4">
        <f t="shared" si="2233"/>
        <v>25</v>
      </c>
      <c r="Z2226" s="5">
        <f t="shared" si="9"/>
        <v>44930</v>
      </c>
    </row>
    <row r="2227">
      <c r="A2227" s="1" t="s">
        <v>2264</v>
      </c>
      <c r="B2227" s="1" t="s">
        <v>36</v>
      </c>
      <c r="C2227" s="1">
        <v>3.0</v>
      </c>
      <c r="D2227" s="1">
        <v>5.0</v>
      </c>
      <c r="E2227" s="1">
        <v>15.0</v>
      </c>
      <c r="F2227" s="1" t="s">
        <v>23</v>
      </c>
      <c r="G2227" s="1" t="s">
        <v>29</v>
      </c>
      <c r="H2227" s="2">
        <v>45075.0</v>
      </c>
      <c r="J2227" s="3">
        <f t="shared" si="2"/>
        <v>3</v>
      </c>
      <c r="K2227" s="4">
        <f t="shared" si="3"/>
        <v>5</v>
      </c>
      <c r="L2227" s="4">
        <f t="shared" si="4"/>
        <v>15</v>
      </c>
      <c r="S2227" s="1" t="s">
        <v>2264</v>
      </c>
      <c r="T2227" s="4" t="str">
        <f t="shared" si="5"/>
        <v>Salad</v>
      </c>
      <c r="U2227" s="4" t="str">
        <f t="shared" si="6"/>
        <v>In-store</v>
      </c>
      <c r="V2227" s="4" t="str">
        <f t="shared" si="7"/>
        <v>Credit Card</v>
      </c>
      <c r="W2227" s="4">
        <f t="shared" ref="W2227:Y2227" si="2234">IF(OR(J2227 = "ERROR", J2227 = ""), "UNKNOWN", J2227)</f>
        <v>3</v>
      </c>
      <c r="X2227" s="4">
        <f t="shared" si="2234"/>
        <v>5</v>
      </c>
      <c r="Y2227" s="4">
        <f t="shared" si="2234"/>
        <v>15</v>
      </c>
      <c r="Z2227" s="5">
        <f t="shared" si="9"/>
        <v>45075</v>
      </c>
    </row>
    <row r="2228">
      <c r="A2228" s="1" t="s">
        <v>2265</v>
      </c>
      <c r="C2228" s="1">
        <v>2.0</v>
      </c>
      <c r="D2228" s="1">
        <v>1.5</v>
      </c>
      <c r="E2228" s="1">
        <v>3.0</v>
      </c>
      <c r="F2228" s="1" t="s">
        <v>28</v>
      </c>
      <c r="G2228" s="1" t="s">
        <v>29</v>
      </c>
      <c r="H2228" s="2">
        <v>45181.0</v>
      </c>
      <c r="J2228" s="3">
        <f t="shared" si="2"/>
        <v>2</v>
      </c>
      <c r="K2228" s="4">
        <f t="shared" si="3"/>
        <v>1.5</v>
      </c>
      <c r="L2228" s="4">
        <f t="shared" si="4"/>
        <v>3</v>
      </c>
      <c r="S2228" s="1" t="s">
        <v>2265</v>
      </c>
      <c r="T2228" s="4" t="str">
        <f t="shared" si="5"/>
        <v>UNKNOWN</v>
      </c>
      <c r="U2228" s="4" t="str">
        <f t="shared" si="6"/>
        <v>In-store</v>
      </c>
      <c r="V2228" s="4" t="str">
        <f t="shared" si="7"/>
        <v>Cash</v>
      </c>
      <c r="W2228" s="4">
        <f t="shared" ref="W2228:Y2228" si="2235">IF(OR(J2228 = "ERROR", J2228 = ""), "UNKNOWN", J2228)</f>
        <v>2</v>
      </c>
      <c r="X2228" s="4">
        <f t="shared" si="2235"/>
        <v>1.5</v>
      </c>
      <c r="Y2228" s="4">
        <f t="shared" si="2235"/>
        <v>3</v>
      </c>
      <c r="Z2228" s="5">
        <f t="shared" si="9"/>
        <v>45181</v>
      </c>
    </row>
    <row r="2229">
      <c r="A2229" s="1" t="s">
        <v>2266</v>
      </c>
      <c r="B2229" s="1" t="s">
        <v>25</v>
      </c>
      <c r="C2229" s="1">
        <v>2.0</v>
      </c>
      <c r="D2229" s="1" t="s">
        <v>30</v>
      </c>
      <c r="E2229" s="1">
        <v>8.0</v>
      </c>
      <c r="G2229" s="1" t="s">
        <v>30</v>
      </c>
      <c r="H2229" s="2">
        <v>45264.0</v>
      </c>
      <c r="J2229" s="3">
        <f t="shared" si="2"/>
        <v>2</v>
      </c>
      <c r="K2229" s="4">
        <f t="shared" si="3"/>
        <v>4</v>
      </c>
      <c r="L2229" s="4">
        <f t="shared" si="4"/>
        <v>8</v>
      </c>
      <c r="S2229" s="1" t="s">
        <v>2266</v>
      </c>
      <c r="T2229" s="4" t="str">
        <f t="shared" si="5"/>
        <v>UNKNOWN</v>
      </c>
      <c r="U2229" s="4" t="str">
        <f t="shared" si="6"/>
        <v>UNKNOWN</v>
      </c>
      <c r="V2229" s="4" t="str">
        <f t="shared" si="7"/>
        <v>UNKNOWN</v>
      </c>
      <c r="W2229" s="4">
        <f t="shared" ref="W2229:Y2229" si="2236">IF(OR(J2229 = "ERROR", J2229 = ""), "UNKNOWN", J2229)</f>
        <v>2</v>
      </c>
      <c r="X2229" s="4">
        <f t="shared" si="2236"/>
        <v>4</v>
      </c>
      <c r="Y2229" s="4">
        <f t="shared" si="2236"/>
        <v>8</v>
      </c>
      <c r="Z2229" s="5">
        <f t="shared" si="9"/>
        <v>45264</v>
      </c>
    </row>
    <row r="2230">
      <c r="A2230" s="1" t="s">
        <v>2267</v>
      </c>
      <c r="B2230" s="1" t="s">
        <v>27</v>
      </c>
      <c r="C2230" s="1">
        <v>1.0</v>
      </c>
      <c r="D2230" s="1">
        <v>3.0</v>
      </c>
      <c r="E2230" s="1">
        <v>3.0</v>
      </c>
      <c r="F2230" s="1" t="s">
        <v>23</v>
      </c>
      <c r="G2230" s="1" t="s">
        <v>29</v>
      </c>
      <c r="H2230" s="2">
        <v>45091.0</v>
      </c>
      <c r="J2230" s="3">
        <f t="shared" si="2"/>
        <v>1</v>
      </c>
      <c r="K2230" s="4">
        <f t="shared" si="3"/>
        <v>3</v>
      </c>
      <c r="L2230" s="4">
        <f t="shared" si="4"/>
        <v>3</v>
      </c>
      <c r="S2230" s="1" t="s">
        <v>2267</v>
      </c>
      <c r="T2230" s="4" t="str">
        <f t="shared" si="5"/>
        <v>Cake</v>
      </c>
      <c r="U2230" s="4" t="str">
        <f t="shared" si="6"/>
        <v>In-store</v>
      </c>
      <c r="V2230" s="4" t="str">
        <f t="shared" si="7"/>
        <v>Credit Card</v>
      </c>
      <c r="W2230" s="4">
        <f t="shared" ref="W2230:Y2230" si="2237">IF(OR(J2230 = "ERROR", J2230 = ""), "UNKNOWN", J2230)</f>
        <v>1</v>
      </c>
      <c r="X2230" s="4">
        <f t="shared" si="2237"/>
        <v>3</v>
      </c>
      <c r="Y2230" s="4">
        <f t="shared" si="2237"/>
        <v>3</v>
      </c>
      <c r="Z2230" s="5">
        <f t="shared" si="9"/>
        <v>45091</v>
      </c>
    </row>
    <row r="2231">
      <c r="A2231" s="1" t="s">
        <v>2268</v>
      </c>
      <c r="B2231" s="1" t="s">
        <v>44</v>
      </c>
      <c r="C2231" s="1">
        <v>2.0</v>
      </c>
      <c r="D2231" s="1" t="s">
        <v>30</v>
      </c>
      <c r="H2231" s="2">
        <v>45238.0</v>
      </c>
      <c r="J2231" s="3">
        <f t="shared" si="2"/>
        <v>2</v>
      </c>
      <c r="K2231" s="4" t="str">
        <f t="shared" si="3"/>
        <v>UNKNOWN</v>
      </c>
      <c r="L2231" s="4" t="str">
        <f t="shared" si="4"/>
        <v/>
      </c>
      <c r="S2231" s="1" t="s">
        <v>2268</v>
      </c>
      <c r="T2231" s="4" t="str">
        <f t="shared" si="5"/>
        <v>Sandwich</v>
      </c>
      <c r="U2231" s="4" t="str">
        <f t="shared" si="6"/>
        <v>UNKNOWN</v>
      </c>
      <c r="V2231" s="4" t="str">
        <f t="shared" si="7"/>
        <v>UNKNOWN</v>
      </c>
      <c r="W2231" s="4">
        <f t="shared" ref="W2231:Y2231" si="2238">IF(OR(J2231 = "ERROR", J2231 = ""), "UNKNOWN", J2231)</f>
        <v>2</v>
      </c>
      <c r="X2231" s="4" t="str">
        <f t="shared" si="2238"/>
        <v>UNKNOWN</v>
      </c>
      <c r="Y2231" s="4" t="str">
        <f t="shared" si="2238"/>
        <v>UNKNOWN</v>
      </c>
      <c r="Z2231" s="5">
        <f t="shared" si="9"/>
        <v>45238</v>
      </c>
    </row>
    <row r="2232">
      <c r="A2232" s="1" t="s">
        <v>2269</v>
      </c>
      <c r="B2232" s="1" t="s">
        <v>27</v>
      </c>
      <c r="C2232" s="1">
        <v>5.0</v>
      </c>
      <c r="D2232" s="1">
        <v>3.0</v>
      </c>
      <c r="E2232" s="1">
        <v>15.0</v>
      </c>
      <c r="F2232" s="1" t="s">
        <v>23</v>
      </c>
      <c r="H2232" s="2">
        <v>44962.0</v>
      </c>
      <c r="J2232" s="3">
        <f t="shared" si="2"/>
        <v>5</v>
      </c>
      <c r="K2232" s="4">
        <f t="shared" si="3"/>
        <v>3</v>
      </c>
      <c r="L2232" s="4">
        <f t="shared" si="4"/>
        <v>15</v>
      </c>
      <c r="S2232" s="1" t="s">
        <v>2269</v>
      </c>
      <c r="T2232" s="4" t="str">
        <f t="shared" si="5"/>
        <v>Cake</v>
      </c>
      <c r="U2232" s="4" t="str">
        <f t="shared" si="6"/>
        <v>UNKNOWN</v>
      </c>
      <c r="V2232" s="4" t="str">
        <f t="shared" si="7"/>
        <v>Credit Card</v>
      </c>
      <c r="W2232" s="4">
        <f t="shared" ref="W2232:Y2232" si="2239">IF(OR(J2232 = "ERROR", J2232 = ""), "UNKNOWN", J2232)</f>
        <v>5</v>
      </c>
      <c r="X2232" s="4">
        <f t="shared" si="2239"/>
        <v>3</v>
      </c>
      <c r="Y2232" s="4">
        <f t="shared" si="2239"/>
        <v>15</v>
      </c>
      <c r="Z2232" s="5">
        <f t="shared" si="9"/>
        <v>44962</v>
      </c>
    </row>
    <row r="2233">
      <c r="A2233" s="1" t="s">
        <v>2270</v>
      </c>
      <c r="B2233" s="1" t="s">
        <v>22</v>
      </c>
      <c r="C2233" s="1">
        <v>5.0</v>
      </c>
      <c r="D2233" s="1">
        <v>2.0</v>
      </c>
      <c r="E2233" s="1">
        <v>10.0</v>
      </c>
      <c r="F2233" s="1" t="s">
        <v>39</v>
      </c>
      <c r="G2233" s="1" t="s">
        <v>24</v>
      </c>
      <c r="H2233" s="2">
        <v>45034.0</v>
      </c>
      <c r="J2233" s="3">
        <f t="shared" si="2"/>
        <v>5</v>
      </c>
      <c r="K2233" s="4">
        <f t="shared" si="3"/>
        <v>2</v>
      </c>
      <c r="L2233" s="4">
        <f t="shared" si="4"/>
        <v>10</v>
      </c>
      <c r="S2233" s="1" t="s">
        <v>2270</v>
      </c>
      <c r="T2233" s="4" t="str">
        <f t="shared" si="5"/>
        <v>Coffee</v>
      </c>
      <c r="U2233" s="4" t="str">
        <f t="shared" si="6"/>
        <v>Takeaway</v>
      </c>
      <c r="V2233" s="4" t="str">
        <f t="shared" si="7"/>
        <v>Digital Wallet</v>
      </c>
      <c r="W2233" s="4">
        <f t="shared" ref="W2233:Y2233" si="2240">IF(OR(J2233 = "ERROR", J2233 = ""), "UNKNOWN", J2233)</f>
        <v>5</v>
      </c>
      <c r="X2233" s="4">
        <f t="shared" si="2240"/>
        <v>2</v>
      </c>
      <c r="Y2233" s="4">
        <f t="shared" si="2240"/>
        <v>10</v>
      </c>
      <c r="Z2233" s="5">
        <f t="shared" si="9"/>
        <v>45034</v>
      </c>
    </row>
    <row r="2234">
      <c r="A2234" s="1" t="s">
        <v>2271</v>
      </c>
      <c r="B2234" s="1" t="s">
        <v>44</v>
      </c>
      <c r="C2234" s="1">
        <v>5.0</v>
      </c>
      <c r="D2234" s="1">
        <v>4.0</v>
      </c>
      <c r="E2234" s="1">
        <v>20.0</v>
      </c>
      <c r="F2234" s="1" t="s">
        <v>23</v>
      </c>
      <c r="G2234" s="1" t="s">
        <v>29</v>
      </c>
      <c r="H2234" s="2">
        <v>45062.0</v>
      </c>
      <c r="J2234" s="3">
        <f t="shared" si="2"/>
        <v>5</v>
      </c>
      <c r="K2234" s="4">
        <f t="shared" si="3"/>
        <v>4</v>
      </c>
      <c r="L2234" s="4">
        <f t="shared" si="4"/>
        <v>20</v>
      </c>
      <c r="S2234" s="1" t="s">
        <v>2271</v>
      </c>
      <c r="T2234" s="4" t="str">
        <f t="shared" si="5"/>
        <v>Sandwich</v>
      </c>
      <c r="U2234" s="4" t="str">
        <f t="shared" si="6"/>
        <v>In-store</v>
      </c>
      <c r="V2234" s="4" t="str">
        <f t="shared" si="7"/>
        <v>Credit Card</v>
      </c>
      <c r="W2234" s="4">
        <f t="shared" ref="W2234:Y2234" si="2241">IF(OR(J2234 = "ERROR", J2234 = ""), "UNKNOWN", J2234)</f>
        <v>5</v>
      </c>
      <c r="X2234" s="4">
        <f t="shared" si="2241"/>
        <v>4</v>
      </c>
      <c r="Y2234" s="4">
        <f t="shared" si="2241"/>
        <v>20</v>
      </c>
      <c r="Z2234" s="5">
        <f t="shared" si="9"/>
        <v>45062</v>
      </c>
    </row>
    <row r="2235">
      <c r="A2235" s="1" t="s">
        <v>2272</v>
      </c>
      <c r="B2235" s="1" t="s">
        <v>81</v>
      </c>
      <c r="C2235" s="1">
        <v>2.0</v>
      </c>
      <c r="D2235" s="1">
        <v>1.5</v>
      </c>
      <c r="E2235" s="1">
        <v>3.0</v>
      </c>
      <c r="F2235" s="1" t="s">
        <v>28</v>
      </c>
      <c r="H2235" s="2">
        <v>45155.0</v>
      </c>
      <c r="J2235" s="3">
        <f t="shared" si="2"/>
        <v>2</v>
      </c>
      <c r="K2235" s="4">
        <f t="shared" si="3"/>
        <v>1.5</v>
      </c>
      <c r="L2235" s="4">
        <f t="shared" si="4"/>
        <v>3</v>
      </c>
      <c r="S2235" s="1" t="s">
        <v>2272</v>
      </c>
      <c r="T2235" s="4" t="str">
        <f t="shared" si="5"/>
        <v>Tea</v>
      </c>
      <c r="U2235" s="4" t="str">
        <f t="shared" si="6"/>
        <v>UNKNOWN</v>
      </c>
      <c r="V2235" s="4" t="str">
        <f t="shared" si="7"/>
        <v>Cash</v>
      </c>
      <c r="W2235" s="4">
        <f t="shared" ref="W2235:Y2235" si="2242">IF(OR(J2235 = "ERROR", J2235 = ""), "UNKNOWN", J2235)</f>
        <v>2</v>
      </c>
      <c r="X2235" s="4">
        <f t="shared" si="2242"/>
        <v>1.5</v>
      </c>
      <c r="Y2235" s="4">
        <f t="shared" si="2242"/>
        <v>3</v>
      </c>
      <c r="Z2235" s="5">
        <f t="shared" si="9"/>
        <v>45155</v>
      </c>
    </row>
    <row r="2236">
      <c r="A2236" s="1" t="s">
        <v>2273</v>
      </c>
      <c r="B2236" s="1" t="s">
        <v>32</v>
      </c>
      <c r="C2236" s="1">
        <v>5.0</v>
      </c>
      <c r="D2236" s="1">
        <v>1.0</v>
      </c>
      <c r="E2236" s="1">
        <v>5.0</v>
      </c>
      <c r="F2236" s="1" t="s">
        <v>23</v>
      </c>
      <c r="H2236" s="2">
        <v>45205.0</v>
      </c>
      <c r="J2236" s="3">
        <f t="shared" si="2"/>
        <v>5</v>
      </c>
      <c r="K2236" s="4">
        <f t="shared" si="3"/>
        <v>1</v>
      </c>
      <c r="L2236" s="4">
        <f t="shared" si="4"/>
        <v>5</v>
      </c>
      <c r="S2236" s="1" t="s">
        <v>2273</v>
      </c>
      <c r="T2236" s="4" t="str">
        <f t="shared" si="5"/>
        <v>Cookie</v>
      </c>
      <c r="U2236" s="4" t="str">
        <f t="shared" si="6"/>
        <v>UNKNOWN</v>
      </c>
      <c r="V2236" s="4" t="str">
        <f t="shared" si="7"/>
        <v>Credit Card</v>
      </c>
      <c r="W2236" s="4">
        <f t="shared" ref="W2236:Y2236" si="2243">IF(OR(J2236 = "ERROR", J2236 = ""), "UNKNOWN", J2236)</f>
        <v>5</v>
      </c>
      <c r="X2236" s="4">
        <f t="shared" si="2243"/>
        <v>1</v>
      </c>
      <c r="Y2236" s="4">
        <f t="shared" si="2243"/>
        <v>5</v>
      </c>
      <c r="Z2236" s="5">
        <f t="shared" si="9"/>
        <v>45205</v>
      </c>
    </row>
    <row r="2237">
      <c r="A2237" s="1" t="s">
        <v>2274</v>
      </c>
      <c r="B2237" s="1" t="s">
        <v>36</v>
      </c>
      <c r="C2237" s="1">
        <v>5.0</v>
      </c>
      <c r="D2237" s="1">
        <v>5.0</v>
      </c>
      <c r="E2237" s="1">
        <v>25.0</v>
      </c>
      <c r="G2237" s="1" t="s">
        <v>29</v>
      </c>
      <c r="H2237" s="2">
        <v>44949.0</v>
      </c>
      <c r="J2237" s="3">
        <f t="shared" si="2"/>
        <v>5</v>
      </c>
      <c r="K2237" s="4">
        <f t="shared" si="3"/>
        <v>5</v>
      </c>
      <c r="L2237" s="4">
        <f t="shared" si="4"/>
        <v>25</v>
      </c>
      <c r="S2237" s="1" t="s">
        <v>2274</v>
      </c>
      <c r="T2237" s="4" t="str">
        <f t="shared" si="5"/>
        <v>Salad</v>
      </c>
      <c r="U2237" s="4" t="str">
        <f t="shared" si="6"/>
        <v>In-store</v>
      </c>
      <c r="V2237" s="4" t="str">
        <f t="shared" si="7"/>
        <v>UNKNOWN</v>
      </c>
      <c r="W2237" s="4">
        <f t="shared" ref="W2237:Y2237" si="2244">IF(OR(J2237 = "ERROR", J2237 = ""), "UNKNOWN", J2237)</f>
        <v>5</v>
      </c>
      <c r="X2237" s="4">
        <f t="shared" si="2244"/>
        <v>5</v>
      </c>
      <c r="Y2237" s="4">
        <f t="shared" si="2244"/>
        <v>25</v>
      </c>
      <c r="Z2237" s="5">
        <f t="shared" si="9"/>
        <v>44949</v>
      </c>
    </row>
    <row r="2238">
      <c r="A2238" s="1" t="s">
        <v>2275</v>
      </c>
      <c r="B2238" s="1" t="s">
        <v>22</v>
      </c>
      <c r="C2238" s="1">
        <v>2.0</v>
      </c>
      <c r="D2238" s="1">
        <v>2.0</v>
      </c>
      <c r="E2238" s="1">
        <v>4.0</v>
      </c>
      <c r="G2238" s="1" t="s">
        <v>25</v>
      </c>
      <c r="H2238" s="2">
        <v>44948.0</v>
      </c>
      <c r="J2238" s="3">
        <f t="shared" si="2"/>
        <v>2</v>
      </c>
      <c r="K2238" s="4">
        <f t="shared" si="3"/>
        <v>2</v>
      </c>
      <c r="L2238" s="4">
        <f t="shared" si="4"/>
        <v>4</v>
      </c>
      <c r="S2238" s="1" t="s">
        <v>2275</v>
      </c>
      <c r="T2238" s="4" t="str">
        <f t="shared" si="5"/>
        <v>Coffee</v>
      </c>
      <c r="U2238" s="4" t="str">
        <f t="shared" si="6"/>
        <v>UNKNOWN</v>
      </c>
      <c r="V2238" s="4" t="str">
        <f t="shared" si="7"/>
        <v>UNKNOWN</v>
      </c>
      <c r="W2238" s="4">
        <f t="shared" ref="W2238:Y2238" si="2245">IF(OR(J2238 = "ERROR", J2238 = ""), "UNKNOWN", J2238)</f>
        <v>2</v>
      </c>
      <c r="X2238" s="4">
        <f t="shared" si="2245"/>
        <v>2</v>
      </c>
      <c r="Y2238" s="4">
        <f t="shared" si="2245"/>
        <v>4</v>
      </c>
      <c r="Z2238" s="5">
        <f t="shared" si="9"/>
        <v>44948</v>
      </c>
    </row>
    <row r="2239">
      <c r="A2239" s="1" t="s">
        <v>2276</v>
      </c>
      <c r="B2239" s="1" t="s">
        <v>41</v>
      </c>
      <c r="C2239" s="1">
        <v>4.0</v>
      </c>
      <c r="D2239" s="1">
        <v>4.0</v>
      </c>
      <c r="E2239" s="1">
        <v>16.0</v>
      </c>
      <c r="F2239" s="1" t="s">
        <v>39</v>
      </c>
      <c r="H2239" s="2">
        <v>45139.0</v>
      </c>
      <c r="J2239" s="3">
        <f t="shared" si="2"/>
        <v>4</v>
      </c>
      <c r="K2239" s="4">
        <f t="shared" si="3"/>
        <v>4</v>
      </c>
      <c r="L2239" s="4">
        <f t="shared" si="4"/>
        <v>16</v>
      </c>
      <c r="S2239" s="1" t="s">
        <v>2276</v>
      </c>
      <c r="T2239" s="4" t="str">
        <f t="shared" si="5"/>
        <v>Smoothie</v>
      </c>
      <c r="U2239" s="4" t="str">
        <f t="shared" si="6"/>
        <v>UNKNOWN</v>
      </c>
      <c r="V2239" s="4" t="str">
        <f t="shared" si="7"/>
        <v>Digital Wallet</v>
      </c>
      <c r="W2239" s="4">
        <f t="shared" ref="W2239:Y2239" si="2246">IF(OR(J2239 = "ERROR", J2239 = ""), "UNKNOWN", J2239)</f>
        <v>4</v>
      </c>
      <c r="X2239" s="4">
        <f t="shared" si="2246"/>
        <v>4</v>
      </c>
      <c r="Y2239" s="4">
        <f t="shared" si="2246"/>
        <v>16</v>
      </c>
      <c r="Z2239" s="5">
        <f t="shared" si="9"/>
        <v>45139</v>
      </c>
    </row>
    <row r="2240">
      <c r="A2240" s="1" t="s">
        <v>2277</v>
      </c>
      <c r="B2240" s="1" t="s">
        <v>44</v>
      </c>
      <c r="C2240" s="1" t="s">
        <v>25</v>
      </c>
      <c r="D2240" s="1">
        <v>4.0</v>
      </c>
      <c r="E2240" s="1">
        <v>8.0</v>
      </c>
      <c r="H2240" s="2">
        <v>45176.0</v>
      </c>
      <c r="J2240" s="3">
        <f t="shared" si="2"/>
        <v>2</v>
      </c>
      <c r="K2240" s="4">
        <f t="shared" si="3"/>
        <v>4</v>
      </c>
      <c r="L2240" s="4">
        <f t="shared" si="4"/>
        <v>8</v>
      </c>
      <c r="S2240" s="1" t="s">
        <v>2277</v>
      </c>
      <c r="T2240" s="4" t="str">
        <f t="shared" si="5"/>
        <v>Sandwich</v>
      </c>
      <c r="U2240" s="4" t="str">
        <f t="shared" si="6"/>
        <v>UNKNOWN</v>
      </c>
      <c r="V2240" s="4" t="str">
        <f t="shared" si="7"/>
        <v>UNKNOWN</v>
      </c>
      <c r="W2240" s="4">
        <f t="shared" ref="W2240:Y2240" si="2247">IF(OR(J2240 = "ERROR", J2240 = ""), "UNKNOWN", J2240)</f>
        <v>2</v>
      </c>
      <c r="X2240" s="4">
        <f t="shared" si="2247"/>
        <v>4</v>
      </c>
      <c r="Y2240" s="4">
        <f t="shared" si="2247"/>
        <v>8</v>
      </c>
      <c r="Z2240" s="5">
        <f t="shared" si="9"/>
        <v>45176</v>
      </c>
    </row>
    <row r="2241">
      <c r="A2241" s="1" t="s">
        <v>2278</v>
      </c>
      <c r="B2241" s="1" t="s">
        <v>30</v>
      </c>
      <c r="C2241" s="1">
        <v>2.0</v>
      </c>
      <c r="D2241" s="1">
        <v>3.0</v>
      </c>
      <c r="E2241" s="1">
        <v>6.0</v>
      </c>
      <c r="F2241" s="1" t="s">
        <v>39</v>
      </c>
      <c r="H2241" s="2">
        <v>45101.0</v>
      </c>
      <c r="J2241" s="3">
        <f t="shared" si="2"/>
        <v>2</v>
      </c>
      <c r="K2241" s="4">
        <f t="shared" si="3"/>
        <v>3</v>
      </c>
      <c r="L2241" s="4">
        <f t="shared" si="4"/>
        <v>6</v>
      </c>
      <c r="S2241" s="1" t="s">
        <v>2278</v>
      </c>
      <c r="T2241" s="4" t="str">
        <f t="shared" si="5"/>
        <v>UNKNOWN</v>
      </c>
      <c r="U2241" s="4" t="str">
        <f t="shared" si="6"/>
        <v>UNKNOWN</v>
      </c>
      <c r="V2241" s="4" t="str">
        <f t="shared" si="7"/>
        <v>Digital Wallet</v>
      </c>
      <c r="W2241" s="4">
        <f t="shared" ref="W2241:Y2241" si="2248">IF(OR(J2241 = "ERROR", J2241 = ""), "UNKNOWN", J2241)</f>
        <v>2</v>
      </c>
      <c r="X2241" s="4">
        <f t="shared" si="2248"/>
        <v>3</v>
      </c>
      <c r="Y2241" s="4">
        <f t="shared" si="2248"/>
        <v>6</v>
      </c>
      <c r="Z2241" s="5">
        <f t="shared" si="9"/>
        <v>45101</v>
      </c>
    </row>
    <row r="2242">
      <c r="A2242" s="1" t="s">
        <v>2279</v>
      </c>
      <c r="B2242" s="1" t="s">
        <v>32</v>
      </c>
      <c r="C2242" s="1">
        <v>4.0</v>
      </c>
      <c r="D2242" s="1">
        <v>1.0</v>
      </c>
      <c r="E2242" s="1">
        <v>4.0</v>
      </c>
      <c r="F2242" s="1" t="s">
        <v>23</v>
      </c>
      <c r="H2242" s="6">
        <v>45242.0</v>
      </c>
      <c r="J2242" s="3">
        <f t="shared" si="2"/>
        <v>4</v>
      </c>
      <c r="K2242" s="4">
        <f t="shared" si="3"/>
        <v>1</v>
      </c>
      <c r="L2242" s="4">
        <f t="shared" si="4"/>
        <v>4</v>
      </c>
      <c r="S2242" s="1" t="s">
        <v>2279</v>
      </c>
      <c r="T2242" s="4" t="str">
        <f t="shared" si="5"/>
        <v>Cookie</v>
      </c>
      <c r="U2242" s="4" t="str">
        <f t="shared" si="6"/>
        <v>UNKNOWN</v>
      </c>
      <c r="V2242" s="4" t="str">
        <f t="shared" si="7"/>
        <v>Credit Card</v>
      </c>
      <c r="W2242" s="4">
        <f t="shared" ref="W2242:Y2242" si="2249">IF(OR(J2242 = "ERROR", J2242 = ""), "UNKNOWN", J2242)</f>
        <v>4</v>
      </c>
      <c r="X2242" s="4">
        <f t="shared" si="2249"/>
        <v>1</v>
      </c>
      <c r="Y2242" s="4">
        <f t="shared" si="2249"/>
        <v>4</v>
      </c>
      <c r="Z2242" s="7">
        <f t="shared" si="9"/>
        <v>45242</v>
      </c>
    </row>
    <row r="2243">
      <c r="A2243" s="1" t="s">
        <v>2280</v>
      </c>
      <c r="B2243" s="1" t="s">
        <v>22</v>
      </c>
      <c r="C2243" s="1">
        <v>4.0</v>
      </c>
      <c r="D2243" s="1">
        <v>2.0</v>
      </c>
      <c r="E2243" s="1">
        <v>8.0</v>
      </c>
      <c r="F2243" s="1" t="s">
        <v>23</v>
      </c>
      <c r="H2243" s="2">
        <v>45011.0</v>
      </c>
      <c r="J2243" s="3">
        <f t="shared" si="2"/>
        <v>4</v>
      </c>
      <c r="K2243" s="4">
        <f t="shared" si="3"/>
        <v>2</v>
      </c>
      <c r="L2243" s="4">
        <f t="shared" si="4"/>
        <v>8</v>
      </c>
      <c r="S2243" s="1" t="s">
        <v>2280</v>
      </c>
      <c r="T2243" s="4" t="str">
        <f t="shared" si="5"/>
        <v>Coffee</v>
      </c>
      <c r="U2243" s="4" t="str">
        <f t="shared" si="6"/>
        <v>UNKNOWN</v>
      </c>
      <c r="V2243" s="4" t="str">
        <f t="shared" si="7"/>
        <v>Credit Card</v>
      </c>
      <c r="W2243" s="4">
        <f t="shared" ref="W2243:Y2243" si="2250">IF(OR(J2243 = "ERROR", J2243 = ""), "UNKNOWN", J2243)</f>
        <v>4</v>
      </c>
      <c r="X2243" s="4">
        <f t="shared" si="2250"/>
        <v>2</v>
      </c>
      <c r="Y2243" s="4">
        <f t="shared" si="2250"/>
        <v>8</v>
      </c>
      <c r="Z2243" s="5">
        <f t="shared" si="9"/>
        <v>45011</v>
      </c>
    </row>
    <row r="2244">
      <c r="A2244" s="1" t="s">
        <v>2281</v>
      </c>
      <c r="B2244" s="1" t="s">
        <v>55</v>
      </c>
      <c r="C2244" s="1">
        <v>5.0</v>
      </c>
      <c r="D2244" s="1">
        <v>3.0</v>
      </c>
      <c r="E2244" s="1">
        <v>15.0</v>
      </c>
      <c r="F2244" s="1" t="s">
        <v>23</v>
      </c>
      <c r="H2244" s="2">
        <v>45112.0</v>
      </c>
      <c r="J2244" s="3">
        <f t="shared" si="2"/>
        <v>5</v>
      </c>
      <c r="K2244" s="4">
        <f t="shared" si="3"/>
        <v>3</v>
      </c>
      <c r="L2244" s="4">
        <f t="shared" si="4"/>
        <v>15</v>
      </c>
      <c r="S2244" s="1" t="s">
        <v>2281</v>
      </c>
      <c r="T2244" s="4" t="str">
        <f t="shared" si="5"/>
        <v>Juice</v>
      </c>
      <c r="U2244" s="4" t="str">
        <f t="shared" si="6"/>
        <v>UNKNOWN</v>
      </c>
      <c r="V2244" s="4" t="str">
        <f t="shared" si="7"/>
        <v>Credit Card</v>
      </c>
      <c r="W2244" s="4">
        <f t="shared" ref="W2244:Y2244" si="2251">IF(OR(J2244 = "ERROR", J2244 = ""), "UNKNOWN", J2244)</f>
        <v>5</v>
      </c>
      <c r="X2244" s="4">
        <f t="shared" si="2251"/>
        <v>3</v>
      </c>
      <c r="Y2244" s="4">
        <f t="shared" si="2251"/>
        <v>15</v>
      </c>
      <c r="Z2244" s="5">
        <f t="shared" si="9"/>
        <v>45112</v>
      </c>
    </row>
    <row r="2245">
      <c r="A2245" s="1" t="s">
        <v>2282</v>
      </c>
      <c r="B2245" s="1" t="s">
        <v>41</v>
      </c>
      <c r="C2245" s="1">
        <v>3.0</v>
      </c>
      <c r="D2245" s="1">
        <v>4.0</v>
      </c>
      <c r="E2245" s="1">
        <v>12.0</v>
      </c>
      <c r="F2245" s="1" t="s">
        <v>25</v>
      </c>
      <c r="G2245" s="1" t="s">
        <v>25</v>
      </c>
      <c r="H2245" s="2">
        <v>44958.0</v>
      </c>
      <c r="J2245" s="3">
        <f t="shared" si="2"/>
        <v>3</v>
      </c>
      <c r="K2245" s="4">
        <f t="shared" si="3"/>
        <v>4</v>
      </c>
      <c r="L2245" s="4">
        <f t="shared" si="4"/>
        <v>12</v>
      </c>
      <c r="S2245" s="1" t="s">
        <v>2282</v>
      </c>
      <c r="T2245" s="4" t="str">
        <f t="shared" si="5"/>
        <v>Smoothie</v>
      </c>
      <c r="U2245" s="4" t="str">
        <f t="shared" si="6"/>
        <v>UNKNOWN</v>
      </c>
      <c r="V2245" s="4" t="str">
        <f t="shared" si="7"/>
        <v>UNKNOWN</v>
      </c>
      <c r="W2245" s="4">
        <f t="shared" ref="W2245:Y2245" si="2252">IF(OR(J2245 = "ERROR", J2245 = ""), "UNKNOWN", J2245)</f>
        <v>3</v>
      </c>
      <c r="X2245" s="4">
        <f t="shared" si="2252"/>
        <v>4</v>
      </c>
      <c r="Y2245" s="4">
        <f t="shared" si="2252"/>
        <v>12</v>
      </c>
      <c r="Z2245" s="5">
        <f t="shared" si="9"/>
        <v>44958</v>
      </c>
    </row>
    <row r="2246">
      <c r="A2246" s="1" t="s">
        <v>2283</v>
      </c>
      <c r="B2246" s="1" t="s">
        <v>22</v>
      </c>
      <c r="C2246" s="1">
        <v>5.0</v>
      </c>
      <c r="D2246" s="1">
        <v>2.0</v>
      </c>
      <c r="E2246" s="1">
        <v>10.0</v>
      </c>
      <c r="F2246" s="1" t="s">
        <v>39</v>
      </c>
      <c r="G2246" s="1" t="s">
        <v>25</v>
      </c>
      <c r="H2246" s="2">
        <v>44927.0</v>
      </c>
      <c r="J2246" s="3">
        <f t="shared" si="2"/>
        <v>5</v>
      </c>
      <c r="K2246" s="4">
        <f t="shared" si="3"/>
        <v>2</v>
      </c>
      <c r="L2246" s="4">
        <f t="shared" si="4"/>
        <v>10</v>
      </c>
      <c r="S2246" s="1" t="s">
        <v>2283</v>
      </c>
      <c r="T2246" s="4" t="str">
        <f t="shared" si="5"/>
        <v>Coffee</v>
      </c>
      <c r="U2246" s="4" t="str">
        <f t="shared" si="6"/>
        <v>UNKNOWN</v>
      </c>
      <c r="V2246" s="4" t="str">
        <f t="shared" si="7"/>
        <v>Digital Wallet</v>
      </c>
      <c r="W2246" s="4">
        <f t="shared" ref="W2246:Y2246" si="2253">IF(OR(J2246 = "ERROR", J2246 = ""), "UNKNOWN", J2246)</f>
        <v>5</v>
      </c>
      <c r="X2246" s="4">
        <f t="shared" si="2253"/>
        <v>2</v>
      </c>
      <c r="Y2246" s="4">
        <f t="shared" si="2253"/>
        <v>10</v>
      </c>
      <c r="Z2246" s="5">
        <f t="shared" si="9"/>
        <v>44927</v>
      </c>
    </row>
    <row r="2247">
      <c r="A2247" s="1" t="s">
        <v>2284</v>
      </c>
      <c r="B2247" s="1" t="s">
        <v>41</v>
      </c>
      <c r="C2247" s="1">
        <v>3.0</v>
      </c>
      <c r="D2247" s="1">
        <v>4.0</v>
      </c>
      <c r="E2247" s="1">
        <v>12.0</v>
      </c>
      <c r="F2247" s="1" t="s">
        <v>28</v>
      </c>
      <c r="H2247" s="6">
        <v>45249.0</v>
      </c>
      <c r="J2247" s="3">
        <f t="shared" si="2"/>
        <v>3</v>
      </c>
      <c r="K2247" s="4">
        <f t="shared" si="3"/>
        <v>4</v>
      </c>
      <c r="L2247" s="4">
        <f t="shared" si="4"/>
        <v>12</v>
      </c>
      <c r="S2247" s="1" t="s">
        <v>2284</v>
      </c>
      <c r="T2247" s="4" t="str">
        <f t="shared" si="5"/>
        <v>Smoothie</v>
      </c>
      <c r="U2247" s="4" t="str">
        <f t="shared" si="6"/>
        <v>UNKNOWN</v>
      </c>
      <c r="V2247" s="4" t="str">
        <f t="shared" si="7"/>
        <v>Cash</v>
      </c>
      <c r="W2247" s="4">
        <f t="shared" ref="W2247:Y2247" si="2254">IF(OR(J2247 = "ERROR", J2247 = ""), "UNKNOWN", J2247)</f>
        <v>3</v>
      </c>
      <c r="X2247" s="4">
        <f t="shared" si="2254"/>
        <v>4</v>
      </c>
      <c r="Y2247" s="4">
        <f t="shared" si="2254"/>
        <v>12</v>
      </c>
      <c r="Z2247" s="7">
        <f t="shared" si="9"/>
        <v>45249</v>
      </c>
    </row>
    <row r="2248">
      <c r="A2248" s="1" t="s">
        <v>2285</v>
      </c>
      <c r="B2248" s="1" t="s">
        <v>27</v>
      </c>
      <c r="C2248" s="1">
        <v>2.0</v>
      </c>
      <c r="E2248" s="1">
        <v>6.0</v>
      </c>
      <c r="H2248" s="2">
        <v>45261.0</v>
      </c>
      <c r="J2248" s="3">
        <f t="shared" si="2"/>
        <v>2</v>
      </c>
      <c r="K2248" s="4">
        <f t="shared" si="3"/>
        <v>3</v>
      </c>
      <c r="L2248" s="4">
        <f t="shared" si="4"/>
        <v>6</v>
      </c>
      <c r="S2248" s="1" t="s">
        <v>2285</v>
      </c>
      <c r="T2248" s="4" t="str">
        <f t="shared" si="5"/>
        <v>Cake</v>
      </c>
      <c r="U2248" s="4" t="str">
        <f t="shared" si="6"/>
        <v>UNKNOWN</v>
      </c>
      <c r="V2248" s="4" t="str">
        <f t="shared" si="7"/>
        <v>UNKNOWN</v>
      </c>
      <c r="W2248" s="4">
        <f t="shared" ref="W2248:Y2248" si="2255">IF(OR(J2248 = "ERROR", J2248 = ""), "UNKNOWN", J2248)</f>
        <v>2</v>
      </c>
      <c r="X2248" s="4">
        <f t="shared" si="2255"/>
        <v>3</v>
      </c>
      <c r="Y2248" s="4">
        <f t="shared" si="2255"/>
        <v>6</v>
      </c>
      <c r="Z2248" s="5">
        <f t="shared" si="9"/>
        <v>45261</v>
      </c>
    </row>
    <row r="2249">
      <c r="A2249" s="1" t="s">
        <v>2286</v>
      </c>
      <c r="B2249" s="1" t="s">
        <v>22</v>
      </c>
      <c r="C2249" s="1">
        <v>4.0</v>
      </c>
      <c r="D2249" s="1">
        <v>2.0</v>
      </c>
      <c r="E2249" s="1">
        <v>8.0</v>
      </c>
      <c r="F2249" s="1" t="s">
        <v>23</v>
      </c>
      <c r="G2249" s="1" t="s">
        <v>30</v>
      </c>
      <c r="H2249" s="2">
        <v>45176.0</v>
      </c>
      <c r="J2249" s="3">
        <f t="shared" si="2"/>
        <v>4</v>
      </c>
      <c r="K2249" s="4">
        <f t="shared" si="3"/>
        <v>2</v>
      </c>
      <c r="L2249" s="4">
        <f t="shared" si="4"/>
        <v>8</v>
      </c>
      <c r="S2249" s="1" t="s">
        <v>2286</v>
      </c>
      <c r="T2249" s="4" t="str">
        <f t="shared" si="5"/>
        <v>Coffee</v>
      </c>
      <c r="U2249" s="4" t="str">
        <f t="shared" si="6"/>
        <v>UNKNOWN</v>
      </c>
      <c r="V2249" s="4" t="str">
        <f t="shared" si="7"/>
        <v>Credit Card</v>
      </c>
      <c r="W2249" s="4">
        <f t="shared" ref="W2249:Y2249" si="2256">IF(OR(J2249 = "ERROR", J2249 = ""), "UNKNOWN", J2249)</f>
        <v>4</v>
      </c>
      <c r="X2249" s="4">
        <f t="shared" si="2256"/>
        <v>2</v>
      </c>
      <c r="Y2249" s="4">
        <f t="shared" si="2256"/>
        <v>8</v>
      </c>
      <c r="Z2249" s="5">
        <f t="shared" si="9"/>
        <v>45176</v>
      </c>
    </row>
    <row r="2250">
      <c r="A2250" s="1" t="s">
        <v>2287</v>
      </c>
      <c r="B2250" s="1" t="s">
        <v>55</v>
      </c>
      <c r="C2250" s="1">
        <v>2.0</v>
      </c>
      <c r="D2250" s="1">
        <v>3.0</v>
      </c>
      <c r="E2250" s="1">
        <v>6.0</v>
      </c>
      <c r="F2250" s="1" t="s">
        <v>28</v>
      </c>
      <c r="G2250" s="1" t="s">
        <v>24</v>
      </c>
      <c r="H2250" s="6">
        <v>45275.0</v>
      </c>
      <c r="J2250" s="3">
        <f t="shared" si="2"/>
        <v>2</v>
      </c>
      <c r="K2250" s="4">
        <f t="shared" si="3"/>
        <v>3</v>
      </c>
      <c r="L2250" s="4">
        <f t="shared" si="4"/>
        <v>6</v>
      </c>
      <c r="S2250" s="1" t="s">
        <v>2287</v>
      </c>
      <c r="T2250" s="4" t="str">
        <f t="shared" si="5"/>
        <v>Juice</v>
      </c>
      <c r="U2250" s="4" t="str">
        <f t="shared" si="6"/>
        <v>Takeaway</v>
      </c>
      <c r="V2250" s="4" t="str">
        <f t="shared" si="7"/>
        <v>Cash</v>
      </c>
      <c r="W2250" s="4">
        <f t="shared" ref="W2250:Y2250" si="2257">IF(OR(J2250 = "ERROR", J2250 = ""), "UNKNOWN", J2250)</f>
        <v>2</v>
      </c>
      <c r="X2250" s="4">
        <f t="shared" si="2257"/>
        <v>3</v>
      </c>
      <c r="Y2250" s="4">
        <f t="shared" si="2257"/>
        <v>6</v>
      </c>
      <c r="Z2250" s="7">
        <f t="shared" si="9"/>
        <v>45275</v>
      </c>
    </row>
    <row r="2251">
      <c r="A2251" s="1" t="s">
        <v>2288</v>
      </c>
      <c r="B2251" s="1" t="s">
        <v>22</v>
      </c>
      <c r="C2251" s="1">
        <v>5.0</v>
      </c>
      <c r="D2251" s="1">
        <v>2.0</v>
      </c>
      <c r="E2251" s="1">
        <v>10.0</v>
      </c>
      <c r="F2251" s="1" t="s">
        <v>30</v>
      </c>
      <c r="H2251" s="6">
        <v>45229.0</v>
      </c>
      <c r="J2251" s="3">
        <f t="shared" si="2"/>
        <v>5</v>
      </c>
      <c r="K2251" s="4">
        <f t="shared" si="3"/>
        <v>2</v>
      </c>
      <c r="L2251" s="4">
        <f t="shared" si="4"/>
        <v>10</v>
      </c>
      <c r="S2251" s="1" t="s">
        <v>2288</v>
      </c>
      <c r="T2251" s="4" t="str">
        <f t="shared" si="5"/>
        <v>Coffee</v>
      </c>
      <c r="U2251" s="4" t="str">
        <f t="shared" si="6"/>
        <v>UNKNOWN</v>
      </c>
      <c r="V2251" s="4" t="str">
        <f t="shared" si="7"/>
        <v>UNKNOWN</v>
      </c>
      <c r="W2251" s="4">
        <f t="shared" ref="W2251:Y2251" si="2258">IF(OR(J2251 = "ERROR", J2251 = ""), "UNKNOWN", J2251)</f>
        <v>5</v>
      </c>
      <c r="X2251" s="4">
        <f t="shared" si="2258"/>
        <v>2</v>
      </c>
      <c r="Y2251" s="4">
        <f t="shared" si="2258"/>
        <v>10</v>
      </c>
      <c r="Z2251" s="7">
        <f t="shared" si="9"/>
        <v>45229</v>
      </c>
    </row>
    <row r="2252">
      <c r="A2252" s="1" t="s">
        <v>2289</v>
      </c>
      <c r="B2252" s="1" t="s">
        <v>36</v>
      </c>
      <c r="C2252" s="1">
        <v>5.0</v>
      </c>
      <c r="D2252" s="1">
        <v>5.0</v>
      </c>
      <c r="E2252" s="1">
        <v>25.0</v>
      </c>
      <c r="H2252" s="2">
        <v>45135.0</v>
      </c>
      <c r="J2252" s="3">
        <f t="shared" si="2"/>
        <v>5</v>
      </c>
      <c r="K2252" s="4">
        <f t="shared" si="3"/>
        <v>5</v>
      </c>
      <c r="L2252" s="4">
        <f t="shared" si="4"/>
        <v>25</v>
      </c>
      <c r="S2252" s="1" t="s">
        <v>2289</v>
      </c>
      <c r="T2252" s="4" t="str">
        <f t="shared" si="5"/>
        <v>Salad</v>
      </c>
      <c r="U2252" s="4" t="str">
        <f t="shared" si="6"/>
        <v>UNKNOWN</v>
      </c>
      <c r="V2252" s="4" t="str">
        <f t="shared" si="7"/>
        <v>UNKNOWN</v>
      </c>
      <c r="W2252" s="4">
        <f t="shared" ref="W2252:Y2252" si="2259">IF(OR(J2252 = "ERROR", J2252 = ""), "UNKNOWN", J2252)</f>
        <v>5</v>
      </c>
      <c r="X2252" s="4">
        <f t="shared" si="2259"/>
        <v>5</v>
      </c>
      <c r="Y2252" s="4">
        <f t="shared" si="2259"/>
        <v>25</v>
      </c>
      <c r="Z2252" s="5">
        <f t="shared" si="9"/>
        <v>45135</v>
      </c>
    </row>
    <row r="2253">
      <c r="A2253" s="1" t="s">
        <v>2290</v>
      </c>
      <c r="B2253" s="1" t="s">
        <v>44</v>
      </c>
      <c r="C2253" s="1">
        <v>1.0</v>
      </c>
      <c r="D2253" s="1">
        <v>4.0</v>
      </c>
      <c r="E2253" s="1">
        <v>4.0</v>
      </c>
      <c r="F2253" s="1" t="s">
        <v>23</v>
      </c>
      <c r="H2253" s="6">
        <v>45210.0</v>
      </c>
      <c r="J2253" s="3">
        <f t="shared" si="2"/>
        <v>1</v>
      </c>
      <c r="K2253" s="4">
        <f t="shared" si="3"/>
        <v>4</v>
      </c>
      <c r="L2253" s="4">
        <f t="shared" si="4"/>
        <v>4</v>
      </c>
      <c r="S2253" s="1" t="s">
        <v>2290</v>
      </c>
      <c r="T2253" s="4" t="str">
        <f t="shared" si="5"/>
        <v>Sandwich</v>
      </c>
      <c r="U2253" s="4" t="str">
        <f t="shared" si="6"/>
        <v>UNKNOWN</v>
      </c>
      <c r="V2253" s="4" t="str">
        <f t="shared" si="7"/>
        <v>Credit Card</v>
      </c>
      <c r="W2253" s="4">
        <f t="shared" ref="W2253:Y2253" si="2260">IF(OR(J2253 = "ERROR", J2253 = ""), "UNKNOWN", J2253)</f>
        <v>1</v>
      </c>
      <c r="X2253" s="4">
        <f t="shared" si="2260"/>
        <v>4</v>
      </c>
      <c r="Y2253" s="4">
        <f t="shared" si="2260"/>
        <v>4</v>
      </c>
      <c r="Z2253" s="7">
        <f t="shared" si="9"/>
        <v>45210</v>
      </c>
    </row>
    <row r="2254">
      <c r="A2254" s="1" t="s">
        <v>2291</v>
      </c>
      <c r="B2254" s="1" t="s">
        <v>44</v>
      </c>
      <c r="C2254" s="1">
        <v>2.0</v>
      </c>
      <c r="D2254" s="1">
        <v>4.0</v>
      </c>
      <c r="E2254" s="1">
        <v>8.0</v>
      </c>
      <c r="F2254" s="1" t="s">
        <v>39</v>
      </c>
      <c r="G2254" s="1" t="s">
        <v>30</v>
      </c>
      <c r="H2254" s="2">
        <v>45102.0</v>
      </c>
      <c r="J2254" s="3">
        <f t="shared" si="2"/>
        <v>2</v>
      </c>
      <c r="K2254" s="4">
        <f t="shared" si="3"/>
        <v>4</v>
      </c>
      <c r="L2254" s="4">
        <f t="shared" si="4"/>
        <v>8</v>
      </c>
      <c r="S2254" s="1" t="s">
        <v>2291</v>
      </c>
      <c r="T2254" s="4" t="str">
        <f t="shared" si="5"/>
        <v>Sandwich</v>
      </c>
      <c r="U2254" s="4" t="str">
        <f t="shared" si="6"/>
        <v>UNKNOWN</v>
      </c>
      <c r="V2254" s="4" t="str">
        <f t="shared" si="7"/>
        <v>Digital Wallet</v>
      </c>
      <c r="W2254" s="4">
        <f t="shared" ref="W2254:Y2254" si="2261">IF(OR(J2254 = "ERROR", J2254 = ""), "UNKNOWN", J2254)</f>
        <v>2</v>
      </c>
      <c r="X2254" s="4">
        <f t="shared" si="2261"/>
        <v>4</v>
      </c>
      <c r="Y2254" s="4">
        <f t="shared" si="2261"/>
        <v>8</v>
      </c>
      <c r="Z2254" s="5">
        <f t="shared" si="9"/>
        <v>45102</v>
      </c>
    </row>
    <row r="2255">
      <c r="A2255" s="1" t="s">
        <v>2292</v>
      </c>
      <c r="B2255" s="1" t="s">
        <v>32</v>
      </c>
      <c r="C2255" s="1">
        <v>1.0</v>
      </c>
      <c r="D2255" s="1">
        <v>1.0</v>
      </c>
      <c r="E2255" s="1">
        <v>1.0</v>
      </c>
      <c r="F2255" s="1" t="s">
        <v>39</v>
      </c>
      <c r="G2255" s="1" t="s">
        <v>24</v>
      </c>
      <c r="H2255" s="2">
        <v>45046.0</v>
      </c>
      <c r="J2255" s="3">
        <f t="shared" si="2"/>
        <v>1</v>
      </c>
      <c r="K2255" s="4">
        <f t="shared" si="3"/>
        <v>1</v>
      </c>
      <c r="L2255" s="4">
        <f t="shared" si="4"/>
        <v>1</v>
      </c>
      <c r="S2255" s="1" t="s">
        <v>2292</v>
      </c>
      <c r="T2255" s="4" t="str">
        <f t="shared" si="5"/>
        <v>Cookie</v>
      </c>
      <c r="U2255" s="4" t="str">
        <f t="shared" si="6"/>
        <v>Takeaway</v>
      </c>
      <c r="V2255" s="4" t="str">
        <f t="shared" si="7"/>
        <v>Digital Wallet</v>
      </c>
      <c r="W2255" s="4">
        <f t="shared" ref="W2255:Y2255" si="2262">IF(OR(J2255 = "ERROR", J2255 = ""), "UNKNOWN", J2255)</f>
        <v>1</v>
      </c>
      <c r="X2255" s="4">
        <f t="shared" si="2262"/>
        <v>1</v>
      </c>
      <c r="Y2255" s="4">
        <f t="shared" si="2262"/>
        <v>1</v>
      </c>
      <c r="Z2255" s="5">
        <f t="shared" si="9"/>
        <v>45046</v>
      </c>
    </row>
    <row r="2256">
      <c r="A2256" s="1" t="s">
        <v>2293</v>
      </c>
      <c r="B2256" s="1" t="s">
        <v>25</v>
      </c>
      <c r="C2256" s="1">
        <v>4.0</v>
      </c>
      <c r="D2256" s="1">
        <v>3.0</v>
      </c>
      <c r="E2256" s="1">
        <v>12.0</v>
      </c>
      <c r="G2256" s="1" t="s">
        <v>29</v>
      </c>
      <c r="H2256" s="6">
        <v>45224.0</v>
      </c>
      <c r="J2256" s="3">
        <f t="shared" si="2"/>
        <v>4</v>
      </c>
      <c r="K2256" s="4">
        <f t="shared" si="3"/>
        <v>3</v>
      </c>
      <c r="L2256" s="4">
        <f t="shared" si="4"/>
        <v>12</v>
      </c>
      <c r="S2256" s="1" t="s">
        <v>2293</v>
      </c>
      <c r="T2256" s="4" t="str">
        <f t="shared" si="5"/>
        <v>UNKNOWN</v>
      </c>
      <c r="U2256" s="4" t="str">
        <f t="shared" si="6"/>
        <v>In-store</v>
      </c>
      <c r="V2256" s="4" t="str">
        <f t="shared" si="7"/>
        <v>UNKNOWN</v>
      </c>
      <c r="W2256" s="4">
        <f t="shared" ref="W2256:Y2256" si="2263">IF(OR(J2256 = "ERROR", J2256 = ""), "UNKNOWN", J2256)</f>
        <v>4</v>
      </c>
      <c r="X2256" s="4">
        <f t="shared" si="2263"/>
        <v>3</v>
      </c>
      <c r="Y2256" s="4">
        <f t="shared" si="2263"/>
        <v>12</v>
      </c>
      <c r="Z2256" s="7">
        <f t="shared" si="9"/>
        <v>45224</v>
      </c>
    </row>
    <row r="2257">
      <c r="A2257" s="1" t="s">
        <v>2294</v>
      </c>
      <c r="B2257" s="1" t="s">
        <v>22</v>
      </c>
      <c r="D2257" s="1">
        <v>2.0</v>
      </c>
      <c r="E2257" s="1">
        <v>4.0</v>
      </c>
      <c r="F2257" s="1" t="s">
        <v>23</v>
      </c>
      <c r="G2257" s="1" t="s">
        <v>24</v>
      </c>
      <c r="H2257" s="2">
        <v>45261.0</v>
      </c>
      <c r="J2257" s="3">
        <f t="shared" si="2"/>
        <v>2</v>
      </c>
      <c r="K2257" s="4">
        <f t="shared" si="3"/>
        <v>2</v>
      </c>
      <c r="L2257" s="4">
        <f t="shared" si="4"/>
        <v>4</v>
      </c>
      <c r="S2257" s="1" t="s">
        <v>2294</v>
      </c>
      <c r="T2257" s="4" t="str">
        <f t="shared" si="5"/>
        <v>Coffee</v>
      </c>
      <c r="U2257" s="4" t="str">
        <f t="shared" si="6"/>
        <v>Takeaway</v>
      </c>
      <c r="V2257" s="4" t="str">
        <f t="shared" si="7"/>
        <v>Credit Card</v>
      </c>
      <c r="W2257" s="4">
        <f t="shared" ref="W2257:Y2257" si="2264">IF(OR(J2257 = "ERROR", J2257 = ""), "UNKNOWN", J2257)</f>
        <v>2</v>
      </c>
      <c r="X2257" s="4">
        <f t="shared" si="2264"/>
        <v>2</v>
      </c>
      <c r="Y2257" s="4">
        <f t="shared" si="2264"/>
        <v>4</v>
      </c>
      <c r="Z2257" s="5">
        <f t="shared" si="9"/>
        <v>45261</v>
      </c>
    </row>
    <row r="2258">
      <c r="A2258" s="1" t="s">
        <v>2295</v>
      </c>
      <c r="B2258" s="1" t="s">
        <v>81</v>
      </c>
      <c r="C2258" s="1">
        <v>2.0</v>
      </c>
      <c r="D2258" s="1" t="s">
        <v>30</v>
      </c>
      <c r="E2258" s="1">
        <v>3.0</v>
      </c>
      <c r="F2258" s="1" t="s">
        <v>39</v>
      </c>
      <c r="G2258" s="1" t="s">
        <v>29</v>
      </c>
      <c r="H2258" s="6">
        <v>45212.0</v>
      </c>
      <c r="J2258" s="3">
        <f t="shared" si="2"/>
        <v>2</v>
      </c>
      <c r="K2258" s="4">
        <f t="shared" si="3"/>
        <v>1.5</v>
      </c>
      <c r="L2258" s="4">
        <f t="shared" si="4"/>
        <v>3</v>
      </c>
      <c r="S2258" s="1" t="s">
        <v>2295</v>
      </c>
      <c r="T2258" s="4" t="str">
        <f t="shared" si="5"/>
        <v>Tea</v>
      </c>
      <c r="U2258" s="4" t="str">
        <f t="shared" si="6"/>
        <v>In-store</v>
      </c>
      <c r="V2258" s="4" t="str">
        <f t="shared" si="7"/>
        <v>Digital Wallet</v>
      </c>
      <c r="W2258" s="4">
        <f t="shared" ref="W2258:Y2258" si="2265">IF(OR(J2258 = "ERROR", J2258 = ""), "UNKNOWN", J2258)</f>
        <v>2</v>
      </c>
      <c r="X2258" s="4">
        <f t="shared" si="2265"/>
        <v>1.5</v>
      </c>
      <c r="Y2258" s="4">
        <f t="shared" si="2265"/>
        <v>3</v>
      </c>
      <c r="Z2258" s="7">
        <f t="shared" si="9"/>
        <v>45212</v>
      </c>
    </row>
    <row r="2259">
      <c r="A2259" s="1" t="s">
        <v>2296</v>
      </c>
      <c r="B2259" s="1" t="s">
        <v>36</v>
      </c>
      <c r="C2259" s="1">
        <v>1.0</v>
      </c>
      <c r="D2259" s="1">
        <v>5.0</v>
      </c>
      <c r="E2259" s="1">
        <v>5.0</v>
      </c>
      <c r="G2259" s="1" t="s">
        <v>29</v>
      </c>
      <c r="H2259" s="2">
        <v>44937.0</v>
      </c>
      <c r="J2259" s="3">
        <f t="shared" si="2"/>
        <v>1</v>
      </c>
      <c r="K2259" s="4">
        <f t="shared" si="3"/>
        <v>5</v>
      </c>
      <c r="L2259" s="4">
        <f t="shared" si="4"/>
        <v>5</v>
      </c>
      <c r="S2259" s="1" t="s">
        <v>2296</v>
      </c>
      <c r="T2259" s="4" t="str">
        <f t="shared" si="5"/>
        <v>Salad</v>
      </c>
      <c r="U2259" s="4" t="str">
        <f t="shared" si="6"/>
        <v>In-store</v>
      </c>
      <c r="V2259" s="4" t="str">
        <f t="shared" si="7"/>
        <v>UNKNOWN</v>
      </c>
      <c r="W2259" s="4">
        <f t="shared" ref="W2259:Y2259" si="2266">IF(OR(J2259 = "ERROR", J2259 = ""), "UNKNOWN", J2259)</f>
        <v>1</v>
      </c>
      <c r="X2259" s="4">
        <f t="shared" si="2266"/>
        <v>5</v>
      </c>
      <c r="Y2259" s="4">
        <f t="shared" si="2266"/>
        <v>5</v>
      </c>
      <c r="Z2259" s="5">
        <f t="shared" si="9"/>
        <v>44937</v>
      </c>
    </row>
    <row r="2260">
      <c r="A2260" s="1" t="s">
        <v>2297</v>
      </c>
      <c r="B2260" s="1" t="s">
        <v>27</v>
      </c>
      <c r="C2260" s="1">
        <v>1.0</v>
      </c>
      <c r="D2260" s="1">
        <v>3.0</v>
      </c>
      <c r="E2260" s="1">
        <v>3.0</v>
      </c>
      <c r="H2260" s="2">
        <v>45183.0</v>
      </c>
      <c r="J2260" s="3">
        <f t="shared" si="2"/>
        <v>1</v>
      </c>
      <c r="K2260" s="4">
        <f t="shared" si="3"/>
        <v>3</v>
      </c>
      <c r="L2260" s="4">
        <f t="shared" si="4"/>
        <v>3</v>
      </c>
      <c r="S2260" s="1" t="s">
        <v>2297</v>
      </c>
      <c r="T2260" s="4" t="str">
        <f t="shared" si="5"/>
        <v>Cake</v>
      </c>
      <c r="U2260" s="4" t="str">
        <f t="shared" si="6"/>
        <v>UNKNOWN</v>
      </c>
      <c r="V2260" s="4" t="str">
        <f t="shared" si="7"/>
        <v>UNKNOWN</v>
      </c>
      <c r="W2260" s="4">
        <f t="shared" ref="W2260:Y2260" si="2267">IF(OR(J2260 = "ERROR", J2260 = ""), "UNKNOWN", J2260)</f>
        <v>1</v>
      </c>
      <c r="X2260" s="4">
        <f t="shared" si="2267"/>
        <v>3</v>
      </c>
      <c r="Y2260" s="4">
        <f t="shared" si="2267"/>
        <v>3</v>
      </c>
      <c r="Z2260" s="5">
        <f t="shared" si="9"/>
        <v>45183</v>
      </c>
    </row>
    <row r="2261">
      <c r="A2261" s="1" t="s">
        <v>2298</v>
      </c>
      <c r="B2261" s="1" t="s">
        <v>22</v>
      </c>
      <c r="C2261" s="1">
        <v>3.0</v>
      </c>
      <c r="D2261" s="1">
        <v>2.0</v>
      </c>
      <c r="E2261" s="1">
        <v>6.0</v>
      </c>
      <c r="G2261" s="1" t="s">
        <v>24</v>
      </c>
      <c r="H2261" s="2">
        <v>44954.0</v>
      </c>
      <c r="J2261" s="3">
        <f t="shared" si="2"/>
        <v>3</v>
      </c>
      <c r="K2261" s="4">
        <f t="shared" si="3"/>
        <v>2</v>
      </c>
      <c r="L2261" s="4">
        <f t="shared" si="4"/>
        <v>6</v>
      </c>
      <c r="S2261" s="1" t="s">
        <v>2298</v>
      </c>
      <c r="T2261" s="4" t="str">
        <f t="shared" si="5"/>
        <v>Coffee</v>
      </c>
      <c r="U2261" s="4" t="str">
        <f t="shared" si="6"/>
        <v>Takeaway</v>
      </c>
      <c r="V2261" s="4" t="str">
        <f t="shared" si="7"/>
        <v>UNKNOWN</v>
      </c>
      <c r="W2261" s="4">
        <f t="shared" ref="W2261:Y2261" si="2268">IF(OR(J2261 = "ERROR", J2261 = ""), "UNKNOWN", J2261)</f>
        <v>3</v>
      </c>
      <c r="X2261" s="4">
        <f t="shared" si="2268"/>
        <v>2</v>
      </c>
      <c r="Y2261" s="4">
        <f t="shared" si="2268"/>
        <v>6</v>
      </c>
      <c r="Z2261" s="5">
        <f t="shared" si="9"/>
        <v>44954</v>
      </c>
    </row>
    <row r="2262">
      <c r="A2262" s="1" t="s">
        <v>2299</v>
      </c>
      <c r="B2262" s="1" t="s">
        <v>41</v>
      </c>
      <c r="C2262" s="1">
        <v>5.0</v>
      </c>
      <c r="D2262" s="1">
        <v>4.0</v>
      </c>
      <c r="E2262" s="1">
        <v>20.0</v>
      </c>
      <c r="G2262" s="1" t="s">
        <v>25</v>
      </c>
      <c r="J2262" s="3">
        <f t="shared" si="2"/>
        <v>5</v>
      </c>
      <c r="K2262" s="4">
        <f t="shared" si="3"/>
        <v>4</v>
      </c>
      <c r="L2262" s="4">
        <f t="shared" si="4"/>
        <v>20</v>
      </c>
      <c r="S2262" s="1" t="s">
        <v>2299</v>
      </c>
      <c r="T2262" s="4" t="str">
        <f t="shared" si="5"/>
        <v>Smoothie</v>
      </c>
      <c r="U2262" s="4" t="str">
        <f t="shared" si="6"/>
        <v>UNKNOWN</v>
      </c>
      <c r="V2262" s="4" t="str">
        <f t="shared" si="7"/>
        <v>UNKNOWN</v>
      </c>
      <c r="W2262" s="4">
        <f t="shared" ref="W2262:Y2262" si="2269">IF(OR(J2262 = "ERROR", J2262 = ""), "UNKNOWN", J2262)</f>
        <v>5</v>
      </c>
      <c r="X2262" s="4">
        <f t="shared" si="2269"/>
        <v>4</v>
      </c>
      <c r="Y2262" s="4">
        <f t="shared" si="2269"/>
        <v>20</v>
      </c>
      <c r="Z2262" s="4" t="str">
        <f t="shared" si="9"/>
        <v>UNKNOWN</v>
      </c>
    </row>
    <row r="2263">
      <c r="A2263" s="1" t="s">
        <v>2300</v>
      </c>
      <c r="B2263" s="1" t="s">
        <v>22</v>
      </c>
      <c r="C2263" s="1">
        <v>4.0</v>
      </c>
      <c r="D2263" s="1">
        <v>2.0</v>
      </c>
      <c r="E2263" s="1">
        <v>8.0</v>
      </c>
      <c r="G2263" s="1" t="s">
        <v>24</v>
      </c>
      <c r="H2263" s="2">
        <v>44975.0</v>
      </c>
      <c r="J2263" s="3">
        <f t="shared" si="2"/>
        <v>4</v>
      </c>
      <c r="K2263" s="4">
        <f t="shared" si="3"/>
        <v>2</v>
      </c>
      <c r="L2263" s="4">
        <f t="shared" si="4"/>
        <v>8</v>
      </c>
      <c r="S2263" s="1" t="s">
        <v>2300</v>
      </c>
      <c r="T2263" s="4" t="str">
        <f t="shared" si="5"/>
        <v>Coffee</v>
      </c>
      <c r="U2263" s="4" t="str">
        <f t="shared" si="6"/>
        <v>Takeaway</v>
      </c>
      <c r="V2263" s="4" t="str">
        <f t="shared" si="7"/>
        <v>UNKNOWN</v>
      </c>
      <c r="W2263" s="4">
        <f t="shared" ref="W2263:Y2263" si="2270">IF(OR(J2263 = "ERROR", J2263 = ""), "UNKNOWN", J2263)</f>
        <v>4</v>
      </c>
      <c r="X2263" s="4">
        <f t="shared" si="2270"/>
        <v>2</v>
      </c>
      <c r="Y2263" s="4">
        <f t="shared" si="2270"/>
        <v>8</v>
      </c>
      <c r="Z2263" s="5">
        <f t="shared" si="9"/>
        <v>44975</v>
      </c>
    </row>
    <row r="2264">
      <c r="A2264" s="1" t="s">
        <v>2301</v>
      </c>
      <c r="B2264" s="1" t="s">
        <v>55</v>
      </c>
      <c r="C2264" s="1">
        <v>3.0</v>
      </c>
      <c r="D2264" s="1" t="s">
        <v>25</v>
      </c>
      <c r="E2264" s="1">
        <v>9.0</v>
      </c>
      <c r="F2264" s="1" t="s">
        <v>28</v>
      </c>
      <c r="H2264" s="2">
        <v>45237.0</v>
      </c>
      <c r="J2264" s="3">
        <f t="shared" si="2"/>
        <v>3</v>
      </c>
      <c r="K2264" s="4">
        <f t="shared" si="3"/>
        <v>3</v>
      </c>
      <c r="L2264" s="4">
        <f t="shared" si="4"/>
        <v>9</v>
      </c>
      <c r="S2264" s="1" t="s">
        <v>2301</v>
      </c>
      <c r="T2264" s="4" t="str">
        <f t="shared" si="5"/>
        <v>Juice</v>
      </c>
      <c r="U2264" s="4" t="str">
        <f t="shared" si="6"/>
        <v>UNKNOWN</v>
      </c>
      <c r="V2264" s="4" t="str">
        <f t="shared" si="7"/>
        <v>Cash</v>
      </c>
      <c r="W2264" s="4">
        <f t="shared" ref="W2264:Y2264" si="2271">IF(OR(J2264 = "ERROR", J2264 = ""), "UNKNOWN", J2264)</f>
        <v>3</v>
      </c>
      <c r="X2264" s="4">
        <f t="shared" si="2271"/>
        <v>3</v>
      </c>
      <c r="Y2264" s="4">
        <f t="shared" si="2271"/>
        <v>9</v>
      </c>
      <c r="Z2264" s="5">
        <f t="shared" si="9"/>
        <v>45237</v>
      </c>
    </row>
    <row r="2265">
      <c r="A2265" s="1" t="s">
        <v>2302</v>
      </c>
      <c r="B2265" s="1" t="s">
        <v>22</v>
      </c>
      <c r="C2265" s="1">
        <v>3.0</v>
      </c>
      <c r="D2265" s="1">
        <v>2.0</v>
      </c>
      <c r="E2265" s="1">
        <v>6.0</v>
      </c>
      <c r="G2265" s="1" t="s">
        <v>24</v>
      </c>
      <c r="H2265" s="2">
        <v>45199.0</v>
      </c>
      <c r="J2265" s="3">
        <f t="shared" si="2"/>
        <v>3</v>
      </c>
      <c r="K2265" s="4">
        <f t="shared" si="3"/>
        <v>2</v>
      </c>
      <c r="L2265" s="4">
        <f t="shared" si="4"/>
        <v>6</v>
      </c>
      <c r="S2265" s="1" t="s">
        <v>2302</v>
      </c>
      <c r="T2265" s="4" t="str">
        <f t="shared" si="5"/>
        <v>Coffee</v>
      </c>
      <c r="U2265" s="4" t="str">
        <f t="shared" si="6"/>
        <v>Takeaway</v>
      </c>
      <c r="V2265" s="4" t="str">
        <f t="shared" si="7"/>
        <v>UNKNOWN</v>
      </c>
      <c r="W2265" s="4">
        <f t="shared" ref="W2265:Y2265" si="2272">IF(OR(J2265 = "ERROR", J2265 = ""), "UNKNOWN", J2265)</f>
        <v>3</v>
      </c>
      <c r="X2265" s="4">
        <f t="shared" si="2272"/>
        <v>2</v>
      </c>
      <c r="Y2265" s="4">
        <f t="shared" si="2272"/>
        <v>6</v>
      </c>
      <c r="Z2265" s="5">
        <f t="shared" si="9"/>
        <v>45199</v>
      </c>
    </row>
    <row r="2266">
      <c r="A2266" s="1" t="s">
        <v>2303</v>
      </c>
      <c r="B2266" s="1" t="s">
        <v>81</v>
      </c>
      <c r="C2266" s="1">
        <v>3.0</v>
      </c>
      <c r="D2266" s="1">
        <v>1.5</v>
      </c>
      <c r="E2266" s="1">
        <v>4.5</v>
      </c>
      <c r="F2266" s="1" t="s">
        <v>23</v>
      </c>
      <c r="G2266" s="1" t="s">
        <v>24</v>
      </c>
      <c r="H2266" s="2">
        <v>45109.0</v>
      </c>
      <c r="J2266" s="3">
        <f t="shared" si="2"/>
        <v>3</v>
      </c>
      <c r="K2266" s="4">
        <f t="shared" si="3"/>
        <v>1.5</v>
      </c>
      <c r="L2266" s="4">
        <f t="shared" si="4"/>
        <v>4.5</v>
      </c>
      <c r="S2266" s="1" t="s">
        <v>2303</v>
      </c>
      <c r="T2266" s="4" t="str">
        <f t="shared" si="5"/>
        <v>Tea</v>
      </c>
      <c r="U2266" s="4" t="str">
        <f t="shared" si="6"/>
        <v>Takeaway</v>
      </c>
      <c r="V2266" s="4" t="str">
        <f t="shared" si="7"/>
        <v>Credit Card</v>
      </c>
      <c r="W2266" s="4">
        <f t="shared" ref="W2266:Y2266" si="2273">IF(OR(J2266 = "ERROR", J2266 = ""), "UNKNOWN", J2266)</f>
        <v>3</v>
      </c>
      <c r="X2266" s="4">
        <f t="shared" si="2273"/>
        <v>1.5</v>
      </c>
      <c r="Y2266" s="4">
        <f t="shared" si="2273"/>
        <v>4.5</v>
      </c>
      <c r="Z2266" s="5">
        <f t="shared" si="9"/>
        <v>45109</v>
      </c>
    </row>
    <row r="2267">
      <c r="A2267" s="1" t="s">
        <v>2304</v>
      </c>
      <c r="B2267" s="1" t="s">
        <v>36</v>
      </c>
      <c r="C2267" s="1">
        <v>5.0</v>
      </c>
      <c r="E2267" s="1">
        <v>25.0</v>
      </c>
      <c r="F2267" s="1" t="s">
        <v>23</v>
      </c>
      <c r="G2267" s="1" t="s">
        <v>24</v>
      </c>
      <c r="H2267" s="6">
        <v>45241.0</v>
      </c>
      <c r="J2267" s="3">
        <f t="shared" si="2"/>
        <v>5</v>
      </c>
      <c r="K2267" s="4">
        <f t="shared" si="3"/>
        <v>5</v>
      </c>
      <c r="L2267" s="4">
        <f t="shared" si="4"/>
        <v>25</v>
      </c>
      <c r="S2267" s="1" t="s">
        <v>2304</v>
      </c>
      <c r="T2267" s="4" t="str">
        <f t="shared" si="5"/>
        <v>Salad</v>
      </c>
      <c r="U2267" s="4" t="str">
        <f t="shared" si="6"/>
        <v>Takeaway</v>
      </c>
      <c r="V2267" s="4" t="str">
        <f t="shared" si="7"/>
        <v>Credit Card</v>
      </c>
      <c r="W2267" s="4">
        <f t="shared" ref="W2267:Y2267" si="2274">IF(OR(J2267 = "ERROR", J2267 = ""), "UNKNOWN", J2267)</f>
        <v>5</v>
      </c>
      <c r="X2267" s="4">
        <f t="shared" si="2274"/>
        <v>5</v>
      </c>
      <c r="Y2267" s="4">
        <f t="shared" si="2274"/>
        <v>25</v>
      </c>
      <c r="Z2267" s="7">
        <f t="shared" si="9"/>
        <v>45241</v>
      </c>
    </row>
    <row r="2268">
      <c r="A2268" s="1" t="s">
        <v>2305</v>
      </c>
      <c r="B2268" s="1" t="s">
        <v>41</v>
      </c>
      <c r="C2268" s="1">
        <v>5.0</v>
      </c>
      <c r="D2268" s="1">
        <v>4.0</v>
      </c>
      <c r="E2268" s="1">
        <v>20.0</v>
      </c>
      <c r="F2268" s="1" t="s">
        <v>28</v>
      </c>
      <c r="G2268" s="1" t="s">
        <v>24</v>
      </c>
      <c r="H2268" s="2">
        <v>45158.0</v>
      </c>
      <c r="J2268" s="3">
        <f t="shared" si="2"/>
        <v>5</v>
      </c>
      <c r="K2268" s="4">
        <f t="shared" si="3"/>
        <v>4</v>
      </c>
      <c r="L2268" s="4">
        <f t="shared" si="4"/>
        <v>20</v>
      </c>
      <c r="S2268" s="1" t="s">
        <v>2305</v>
      </c>
      <c r="T2268" s="4" t="str">
        <f t="shared" si="5"/>
        <v>Smoothie</v>
      </c>
      <c r="U2268" s="4" t="str">
        <f t="shared" si="6"/>
        <v>Takeaway</v>
      </c>
      <c r="V2268" s="4" t="str">
        <f t="shared" si="7"/>
        <v>Cash</v>
      </c>
      <c r="W2268" s="4">
        <f t="shared" ref="W2268:Y2268" si="2275">IF(OR(J2268 = "ERROR", J2268 = ""), "UNKNOWN", J2268)</f>
        <v>5</v>
      </c>
      <c r="X2268" s="4">
        <f t="shared" si="2275"/>
        <v>4</v>
      </c>
      <c r="Y2268" s="4">
        <f t="shared" si="2275"/>
        <v>20</v>
      </c>
      <c r="Z2268" s="5">
        <f t="shared" si="9"/>
        <v>45158</v>
      </c>
    </row>
    <row r="2269">
      <c r="A2269" s="1" t="s">
        <v>2306</v>
      </c>
      <c r="B2269" s="1" t="s">
        <v>81</v>
      </c>
      <c r="C2269" s="1">
        <v>2.0</v>
      </c>
      <c r="D2269" s="1">
        <v>1.5</v>
      </c>
      <c r="E2269" s="1">
        <v>3.0</v>
      </c>
      <c r="F2269" s="1" t="s">
        <v>28</v>
      </c>
      <c r="G2269" s="1" t="s">
        <v>24</v>
      </c>
      <c r="J2269" s="3">
        <f t="shared" si="2"/>
        <v>2</v>
      </c>
      <c r="K2269" s="4">
        <f t="shared" si="3"/>
        <v>1.5</v>
      </c>
      <c r="L2269" s="4">
        <f t="shared" si="4"/>
        <v>3</v>
      </c>
      <c r="S2269" s="1" t="s">
        <v>2306</v>
      </c>
      <c r="T2269" s="4" t="str">
        <f t="shared" si="5"/>
        <v>Tea</v>
      </c>
      <c r="U2269" s="4" t="str">
        <f t="shared" si="6"/>
        <v>Takeaway</v>
      </c>
      <c r="V2269" s="4" t="str">
        <f t="shared" si="7"/>
        <v>Cash</v>
      </c>
      <c r="W2269" s="4">
        <f t="shared" ref="W2269:Y2269" si="2276">IF(OR(J2269 = "ERROR", J2269 = ""), "UNKNOWN", J2269)</f>
        <v>2</v>
      </c>
      <c r="X2269" s="4">
        <f t="shared" si="2276"/>
        <v>1.5</v>
      </c>
      <c r="Y2269" s="4">
        <f t="shared" si="2276"/>
        <v>3</v>
      </c>
      <c r="Z2269" s="4" t="str">
        <f t="shared" si="9"/>
        <v>UNKNOWN</v>
      </c>
    </row>
    <row r="2270">
      <c r="A2270" s="1" t="s">
        <v>2307</v>
      </c>
      <c r="B2270" s="1" t="s">
        <v>25</v>
      </c>
      <c r="C2270" s="1">
        <v>3.0</v>
      </c>
      <c r="D2270" s="1">
        <v>2.0</v>
      </c>
      <c r="E2270" s="1">
        <v>6.0</v>
      </c>
      <c r="F2270" s="1" t="s">
        <v>28</v>
      </c>
      <c r="H2270" s="2">
        <v>44985.0</v>
      </c>
      <c r="J2270" s="3">
        <f t="shared" si="2"/>
        <v>3</v>
      </c>
      <c r="K2270" s="4">
        <f t="shared" si="3"/>
        <v>2</v>
      </c>
      <c r="L2270" s="4">
        <f t="shared" si="4"/>
        <v>6</v>
      </c>
      <c r="S2270" s="1" t="s">
        <v>2307</v>
      </c>
      <c r="T2270" s="4" t="str">
        <f t="shared" si="5"/>
        <v>UNKNOWN</v>
      </c>
      <c r="U2270" s="4" t="str">
        <f t="shared" si="6"/>
        <v>UNKNOWN</v>
      </c>
      <c r="V2270" s="4" t="str">
        <f t="shared" si="7"/>
        <v>Cash</v>
      </c>
      <c r="W2270" s="4">
        <f t="shared" ref="W2270:Y2270" si="2277">IF(OR(J2270 = "ERROR", J2270 = ""), "UNKNOWN", J2270)</f>
        <v>3</v>
      </c>
      <c r="X2270" s="4">
        <f t="shared" si="2277"/>
        <v>2</v>
      </c>
      <c r="Y2270" s="4">
        <f t="shared" si="2277"/>
        <v>6</v>
      </c>
      <c r="Z2270" s="5">
        <f t="shared" si="9"/>
        <v>44985</v>
      </c>
    </row>
    <row r="2271">
      <c r="A2271" s="1" t="s">
        <v>2308</v>
      </c>
      <c r="B2271" s="1" t="s">
        <v>41</v>
      </c>
      <c r="C2271" s="1">
        <v>1.0</v>
      </c>
      <c r="D2271" s="1">
        <v>4.0</v>
      </c>
      <c r="E2271" s="1">
        <v>4.0</v>
      </c>
      <c r="G2271" s="1" t="s">
        <v>29</v>
      </c>
      <c r="H2271" s="2">
        <v>44974.0</v>
      </c>
      <c r="J2271" s="3">
        <f t="shared" si="2"/>
        <v>1</v>
      </c>
      <c r="K2271" s="4">
        <f t="shared" si="3"/>
        <v>4</v>
      </c>
      <c r="L2271" s="4">
        <f t="shared" si="4"/>
        <v>4</v>
      </c>
      <c r="S2271" s="1" t="s">
        <v>2308</v>
      </c>
      <c r="T2271" s="4" t="str">
        <f t="shared" si="5"/>
        <v>Smoothie</v>
      </c>
      <c r="U2271" s="4" t="str">
        <f t="shared" si="6"/>
        <v>In-store</v>
      </c>
      <c r="V2271" s="4" t="str">
        <f t="shared" si="7"/>
        <v>UNKNOWN</v>
      </c>
      <c r="W2271" s="4">
        <f t="shared" ref="W2271:Y2271" si="2278">IF(OR(J2271 = "ERROR", J2271 = ""), "UNKNOWN", J2271)</f>
        <v>1</v>
      </c>
      <c r="X2271" s="4">
        <f t="shared" si="2278"/>
        <v>4</v>
      </c>
      <c r="Y2271" s="4">
        <f t="shared" si="2278"/>
        <v>4</v>
      </c>
      <c r="Z2271" s="5">
        <f t="shared" si="9"/>
        <v>44974</v>
      </c>
    </row>
    <row r="2272">
      <c r="A2272" s="1" t="s">
        <v>2309</v>
      </c>
      <c r="B2272" s="1" t="s">
        <v>25</v>
      </c>
      <c r="C2272" s="1" t="s">
        <v>25</v>
      </c>
      <c r="D2272" s="1">
        <v>1.5</v>
      </c>
      <c r="E2272" s="1">
        <v>3.0</v>
      </c>
      <c r="F2272" s="1" t="s">
        <v>30</v>
      </c>
      <c r="G2272" s="1" t="s">
        <v>24</v>
      </c>
      <c r="H2272" s="2">
        <v>44950.0</v>
      </c>
      <c r="J2272" s="3">
        <f t="shared" si="2"/>
        <v>2</v>
      </c>
      <c r="K2272" s="4">
        <f t="shared" si="3"/>
        <v>1.5</v>
      </c>
      <c r="L2272" s="4">
        <f t="shared" si="4"/>
        <v>3</v>
      </c>
      <c r="S2272" s="1" t="s">
        <v>2309</v>
      </c>
      <c r="T2272" s="4" t="str">
        <f t="shared" si="5"/>
        <v>UNKNOWN</v>
      </c>
      <c r="U2272" s="4" t="str">
        <f t="shared" si="6"/>
        <v>Takeaway</v>
      </c>
      <c r="V2272" s="4" t="str">
        <f t="shared" si="7"/>
        <v>UNKNOWN</v>
      </c>
      <c r="W2272" s="4">
        <f t="shared" ref="W2272:Y2272" si="2279">IF(OR(J2272 = "ERROR", J2272 = ""), "UNKNOWN", J2272)</f>
        <v>2</v>
      </c>
      <c r="X2272" s="4">
        <f t="shared" si="2279"/>
        <v>1.5</v>
      </c>
      <c r="Y2272" s="4">
        <f t="shared" si="2279"/>
        <v>3</v>
      </c>
      <c r="Z2272" s="5">
        <f t="shared" si="9"/>
        <v>44950</v>
      </c>
    </row>
    <row r="2273">
      <c r="A2273" s="1" t="s">
        <v>2310</v>
      </c>
      <c r="B2273" s="1" t="s">
        <v>22</v>
      </c>
      <c r="C2273" s="1">
        <v>2.0</v>
      </c>
      <c r="D2273" s="1">
        <v>2.0</v>
      </c>
      <c r="E2273" s="1">
        <v>4.0</v>
      </c>
      <c r="G2273" s="1" t="s">
        <v>24</v>
      </c>
      <c r="H2273" s="2">
        <v>45094.0</v>
      </c>
      <c r="J2273" s="3">
        <f t="shared" si="2"/>
        <v>2</v>
      </c>
      <c r="K2273" s="4">
        <f t="shared" si="3"/>
        <v>2</v>
      </c>
      <c r="L2273" s="4">
        <f t="shared" si="4"/>
        <v>4</v>
      </c>
      <c r="S2273" s="1" t="s">
        <v>2310</v>
      </c>
      <c r="T2273" s="4" t="str">
        <f t="shared" si="5"/>
        <v>Coffee</v>
      </c>
      <c r="U2273" s="4" t="str">
        <f t="shared" si="6"/>
        <v>Takeaway</v>
      </c>
      <c r="V2273" s="4" t="str">
        <f t="shared" si="7"/>
        <v>UNKNOWN</v>
      </c>
      <c r="W2273" s="4">
        <f t="shared" ref="W2273:Y2273" si="2280">IF(OR(J2273 = "ERROR", J2273 = ""), "UNKNOWN", J2273)</f>
        <v>2</v>
      </c>
      <c r="X2273" s="4">
        <f t="shared" si="2280"/>
        <v>2</v>
      </c>
      <c r="Y2273" s="4">
        <f t="shared" si="2280"/>
        <v>4</v>
      </c>
      <c r="Z2273" s="5">
        <f t="shared" si="9"/>
        <v>45094</v>
      </c>
    </row>
    <row r="2274">
      <c r="A2274" s="1" t="s">
        <v>2311</v>
      </c>
      <c r="B2274" s="1" t="s">
        <v>55</v>
      </c>
      <c r="C2274" s="1">
        <v>3.0</v>
      </c>
      <c r="D2274" s="1">
        <v>3.0</v>
      </c>
      <c r="E2274" s="1">
        <v>9.0</v>
      </c>
      <c r="F2274" s="1" t="s">
        <v>23</v>
      </c>
      <c r="G2274" s="1" t="s">
        <v>25</v>
      </c>
      <c r="H2274" s="2">
        <v>45039.0</v>
      </c>
      <c r="J2274" s="3">
        <f t="shared" si="2"/>
        <v>3</v>
      </c>
      <c r="K2274" s="4">
        <f t="shared" si="3"/>
        <v>3</v>
      </c>
      <c r="L2274" s="4">
        <f t="shared" si="4"/>
        <v>9</v>
      </c>
      <c r="S2274" s="1" t="s">
        <v>2311</v>
      </c>
      <c r="T2274" s="4" t="str">
        <f t="shared" si="5"/>
        <v>Juice</v>
      </c>
      <c r="U2274" s="4" t="str">
        <f t="shared" si="6"/>
        <v>UNKNOWN</v>
      </c>
      <c r="V2274" s="4" t="str">
        <f t="shared" si="7"/>
        <v>Credit Card</v>
      </c>
      <c r="W2274" s="4">
        <f t="shared" ref="W2274:Y2274" si="2281">IF(OR(J2274 = "ERROR", J2274 = ""), "UNKNOWN", J2274)</f>
        <v>3</v>
      </c>
      <c r="X2274" s="4">
        <f t="shared" si="2281"/>
        <v>3</v>
      </c>
      <c r="Y2274" s="4">
        <f t="shared" si="2281"/>
        <v>9</v>
      </c>
      <c r="Z2274" s="5">
        <f t="shared" si="9"/>
        <v>45039</v>
      </c>
    </row>
    <row r="2275">
      <c r="A2275" s="1" t="s">
        <v>2312</v>
      </c>
      <c r="B2275" s="1" t="s">
        <v>32</v>
      </c>
      <c r="C2275" s="1">
        <v>1.0</v>
      </c>
      <c r="D2275" s="1">
        <v>1.0</v>
      </c>
      <c r="E2275" s="1">
        <v>1.0</v>
      </c>
      <c r="H2275" s="2">
        <v>45044.0</v>
      </c>
      <c r="J2275" s="3">
        <f t="shared" si="2"/>
        <v>1</v>
      </c>
      <c r="K2275" s="4">
        <f t="shared" si="3"/>
        <v>1</v>
      </c>
      <c r="L2275" s="4">
        <f t="shared" si="4"/>
        <v>1</v>
      </c>
      <c r="S2275" s="1" t="s">
        <v>2312</v>
      </c>
      <c r="T2275" s="4" t="str">
        <f t="shared" si="5"/>
        <v>Cookie</v>
      </c>
      <c r="U2275" s="4" t="str">
        <f t="shared" si="6"/>
        <v>UNKNOWN</v>
      </c>
      <c r="V2275" s="4" t="str">
        <f t="shared" si="7"/>
        <v>UNKNOWN</v>
      </c>
      <c r="W2275" s="4">
        <f t="shared" ref="W2275:Y2275" si="2282">IF(OR(J2275 = "ERROR", J2275 = ""), "UNKNOWN", J2275)</f>
        <v>1</v>
      </c>
      <c r="X2275" s="4">
        <f t="shared" si="2282"/>
        <v>1</v>
      </c>
      <c r="Y2275" s="4">
        <f t="shared" si="2282"/>
        <v>1</v>
      </c>
      <c r="Z2275" s="5">
        <f t="shared" si="9"/>
        <v>45044</v>
      </c>
    </row>
    <row r="2276">
      <c r="A2276" s="1" t="s">
        <v>2313</v>
      </c>
      <c r="B2276" s="1" t="s">
        <v>55</v>
      </c>
      <c r="C2276" s="1">
        <v>2.0</v>
      </c>
      <c r="D2276" s="1">
        <v>3.0</v>
      </c>
      <c r="E2276" s="1">
        <v>6.0</v>
      </c>
      <c r="F2276" s="1" t="s">
        <v>25</v>
      </c>
      <c r="H2276" s="2">
        <v>44941.0</v>
      </c>
      <c r="J2276" s="3">
        <f t="shared" si="2"/>
        <v>2</v>
      </c>
      <c r="K2276" s="4">
        <f t="shared" si="3"/>
        <v>3</v>
      </c>
      <c r="L2276" s="4">
        <f t="shared" si="4"/>
        <v>6</v>
      </c>
      <c r="S2276" s="1" t="s">
        <v>2313</v>
      </c>
      <c r="T2276" s="4" t="str">
        <f t="shared" si="5"/>
        <v>Juice</v>
      </c>
      <c r="U2276" s="4" t="str">
        <f t="shared" si="6"/>
        <v>UNKNOWN</v>
      </c>
      <c r="V2276" s="4" t="str">
        <f t="shared" si="7"/>
        <v>UNKNOWN</v>
      </c>
      <c r="W2276" s="4">
        <f t="shared" ref="W2276:Y2276" si="2283">IF(OR(J2276 = "ERROR", J2276 = ""), "UNKNOWN", J2276)</f>
        <v>2</v>
      </c>
      <c r="X2276" s="4">
        <f t="shared" si="2283"/>
        <v>3</v>
      </c>
      <c r="Y2276" s="4">
        <f t="shared" si="2283"/>
        <v>6</v>
      </c>
      <c r="Z2276" s="5">
        <f t="shared" si="9"/>
        <v>44941</v>
      </c>
    </row>
    <row r="2277">
      <c r="A2277" s="1" t="s">
        <v>2314</v>
      </c>
      <c r="B2277" s="1" t="s">
        <v>36</v>
      </c>
      <c r="C2277" s="1">
        <v>2.0</v>
      </c>
      <c r="D2277" s="1">
        <v>5.0</v>
      </c>
      <c r="E2277" s="1">
        <v>10.0</v>
      </c>
      <c r="F2277" s="1" t="s">
        <v>39</v>
      </c>
      <c r="H2277" s="2">
        <v>45051.0</v>
      </c>
      <c r="J2277" s="3">
        <f t="shared" si="2"/>
        <v>2</v>
      </c>
      <c r="K2277" s="4">
        <f t="shared" si="3"/>
        <v>5</v>
      </c>
      <c r="L2277" s="4">
        <f t="shared" si="4"/>
        <v>10</v>
      </c>
      <c r="S2277" s="1" t="s">
        <v>2314</v>
      </c>
      <c r="T2277" s="4" t="str">
        <f t="shared" si="5"/>
        <v>Salad</v>
      </c>
      <c r="U2277" s="4" t="str">
        <f t="shared" si="6"/>
        <v>UNKNOWN</v>
      </c>
      <c r="V2277" s="4" t="str">
        <f t="shared" si="7"/>
        <v>Digital Wallet</v>
      </c>
      <c r="W2277" s="4">
        <f t="shared" ref="W2277:Y2277" si="2284">IF(OR(J2277 = "ERROR", J2277 = ""), "UNKNOWN", J2277)</f>
        <v>2</v>
      </c>
      <c r="X2277" s="4">
        <f t="shared" si="2284"/>
        <v>5</v>
      </c>
      <c r="Y2277" s="4">
        <f t="shared" si="2284"/>
        <v>10</v>
      </c>
      <c r="Z2277" s="5">
        <f t="shared" si="9"/>
        <v>45051</v>
      </c>
    </row>
    <row r="2278">
      <c r="A2278" s="1" t="s">
        <v>2315</v>
      </c>
      <c r="B2278" s="1" t="s">
        <v>32</v>
      </c>
      <c r="C2278" s="1">
        <v>3.0</v>
      </c>
      <c r="D2278" s="1">
        <v>1.0</v>
      </c>
      <c r="E2278" s="1">
        <v>3.0</v>
      </c>
      <c r="F2278" s="1" t="s">
        <v>28</v>
      </c>
      <c r="G2278" s="1" t="s">
        <v>25</v>
      </c>
      <c r="H2278" s="2">
        <v>45064.0</v>
      </c>
      <c r="J2278" s="3">
        <f t="shared" si="2"/>
        <v>3</v>
      </c>
      <c r="K2278" s="4">
        <f t="shared" si="3"/>
        <v>1</v>
      </c>
      <c r="L2278" s="4">
        <f t="shared" si="4"/>
        <v>3</v>
      </c>
      <c r="S2278" s="1" t="s">
        <v>2315</v>
      </c>
      <c r="T2278" s="4" t="str">
        <f t="shared" si="5"/>
        <v>Cookie</v>
      </c>
      <c r="U2278" s="4" t="str">
        <f t="shared" si="6"/>
        <v>UNKNOWN</v>
      </c>
      <c r="V2278" s="4" t="str">
        <f t="shared" si="7"/>
        <v>Cash</v>
      </c>
      <c r="W2278" s="4">
        <f t="shared" ref="W2278:Y2278" si="2285">IF(OR(J2278 = "ERROR", J2278 = ""), "UNKNOWN", J2278)</f>
        <v>3</v>
      </c>
      <c r="X2278" s="4">
        <f t="shared" si="2285"/>
        <v>1</v>
      </c>
      <c r="Y2278" s="4">
        <f t="shared" si="2285"/>
        <v>3</v>
      </c>
      <c r="Z2278" s="5">
        <f t="shared" si="9"/>
        <v>45064</v>
      </c>
    </row>
    <row r="2279">
      <c r="A2279" s="1" t="s">
        <v>2316</v>
      </c>
      <c r="B2279" s="1" t="s">
        <v>32</v>
      </c>
      <c r="C2279" s="1">
        <v>1.0</v>
      </c>
      <c r="D2279" s="1">
        <v>1.0</v>
      </c>
      <c r="E2279" s="1">
        <v>1.0</v>
      </c>
      <c r="H2279" s="2">
        <v>44998.0</v>
      </c>
      <c r="J2279" s="3">
        <f t="shared" si="2"/>
        <v>1</v>
      </c>
      <c r="K2279" s="4">
        <f t="shared" si="3"/>
        <v>1</v>
      </c>
      <c r="L2279" s="4">
        <f t="shared" si="4"/>
        <v>1</v>
      </c>
      <c r="S2279" s="1" t="s">
        <v>2316</v>
      </c>
      <c r="T2279" s="4" t="str">
        <f t="shared" si="5"/>
        <v>Cookie</v>
      </c>
      <c r="U2279" s="4" t="str">
        <f t="shared" si="6"/>
        <v>UNKNOWN</v>
      </c>
      <c r="V2279" s="4" t="str">
        <f t="shared" si="7"/>
        <v>UNKNOWN</v>
      </c>
      <c r="W2279" s="4">
        <f t="shared" ref="W2279:Y2279" si="2286">IF(OR(J2279 = "ERROR", J2279 = ""), "UNKNOWN", J2279)</f>
        <v>1</v>
      </c>
      <c r="X2279" s="4">
        <f t="shared" si="2286"/>
        <v>1</v>
      </c>
      <c r="Y2279" s="4">
        <f t="shared" si="2286"/>
        <v>1</v>
      </c>
      <c r="Z2279" s="5">
        <f t="shared" si="9"/>
        <v>44998</v>
      </c>
    </row>
    <row r="2280">
      <c r="A2280" s="1" t="s">
        <v>2317</v>
      </c>
      <c r="B2280" s="1" t="s">
        <v>41</v>
      </c>
      <c r="C2280" s="1">
        <v>4.0</v>
      </c>
      <c r="D2280" s="1">
        <v>4.0</v>
      </c>
      <c r="E2280" s="1">
        <v>16.0</v>
      </c>
      <c r="H2280" s="2">
        <v>45267.0</v>
      </c>
      <c r="J2280" s="3">
        <f t="shared" si="2"/>
        <v>4</v>
      </c>
      <c r="K2280" s="4">
        <f t="shared" si="3"/>
        <v>4</v>
      </c>
      <c r="L2280" s="4">
        <f t="shared" si="4"/>
        <v>16</v>
      </c>
      <c r="S2280" s="1" t="s">
        <v>2317</v>
      </c>
      <c r="T2280" s="4" t="str">
        <f t="shared" si="5"/>
        <v>Smoothie</v>
      </c>
      <c r="U2280" s="4" t="str">
        <f t="shared" si="6"/>
        <v>UNKNOWN</v>
      </c>
      <c r="V2280" s="4" t="str">
        <f t="shared" si="7"/>
        <v>UNKNOWN</v>
      </c>
      <c r="W2280" s="4">
        <f t="shared" ref="W2280:Y2280" si="2287">IF(OR(J2280 = "ERROR", J2280 = ""), "UNKNOWN", J2280)</f>
        <v>4</v>
      </c>
      <c r="X2280" s="4">
        <f t="shared" si="2287"/>
        <v>4</v>
      </c>
      <c r="Y2280" s="4">
        <f t="shared" si="2287"/>
        <v>16</v>
      </c>
      <c r="Z2280" s="5">
        <f t="shared" si="9"/>
        <v>45267</v>
      </c>
    </row>
    <row r="2281">
      <c r="A2281" s="1" t="s">
        <v>2318</v>
      </c>
      <c r="B2281" s="1" t="s">
        <v>55</v>
      </c>
      <c r="C2281" s="1">
        <v>4.0</v>
      </c>
      <c r="D2281" s="1">
        <v>3.0</v>
      </c>
      <c r="E2281" s="1">
        <v>12.0</v>
      </c>
      <c r="F2281" s="1" t="s">
        <v>30</v>
      </c>
      <c r="H2281" s="2">
        <v>45051.0</v>
      </c>
      <c r="J2281" s="3">
        <f t="shared" si="2"/>
        <v>4</v>
      </c>
      <c r="K2281" s="4">
        <f t="shared" si="3"/>
        <v>3</v>
      </c>
      <c r="L2281" s="4">
        <f t="shared" si="4"/>
        <v>12</v>
      </c>
      <c r="S2281" s="1" t="s">
        <v>2318</v>
      </c>
      <c r="T2281" s="4" t="str">
        <f t="shared" si="5"/>
        <v>Juice</v>
      </c>
      <c r="U2281" s="4" t="str">
        <f t="shared" si="6"/>
        <v>UNKNOWN</v>
      </c>
      <c r="V2281" s="4" t="str">
        <f t="shared" si="7"/>
        <v>UNKNOWN</v>
      </c>
      <c r="W2281" s="4">
        <f t="shared" ref="W2281:Y2281" si="2288">IF(OR(J2281 = "ERROR", J2281 = ""), "UNKNOWN", J2281)</f>
        <v>4</v>
      </c>
      <c r="X2281" s="4">
        <f t="shared" si="2288"/>
        <v>3</v>
      </c>
      <c r="Y2281" s="4">
        <f t="shared" si="2288"/>
        <v>12</v>
      </c>
      <c r="Z2281" s="5">
        <f t="shared" si="9"/>
        <v>45051</v>
      </c>
    </row>
    <row r="2282">
      <c r="A2282" s="1" t="s">
        <v>2319</v>
      </c>
      <c r="B2282" s="1" t="s">
        <v>25</v>
      </c>
      <c r="C2282" s="1">
        <v>2.0</v>
      </c>
      <c r="D2282" s="1">
        <v>4.0</v>
      </c>
      <c r="E2282" s="1">
        <v>8.0</v>
      </c>
      <c r="F2282" s="1" t="s">
        <v>23</v>
      </c>
      <c r="G2282" s="1" t="s">
        <v>29</v>
      </c>
      <c r="H2282" s="6">
        <v>45245.0</v>
      </c>
      <c r="J2282" s="3">
        <f t="shared" si="2"/>
        <v>2</v>
      </c>
      <c r="K2282" s="4">
        <f t="shared" si="3"/>
        <v>4</v>
      </c>
      <c r="L2282" s="4">
        <f t="shared" si="4"/>
        <v>8</v>
      </c>
      <c r="S2282" s="1" t="s">
        <v>2319</v>
      </c>
      <c r="T2282" s="4" t="str">
        <f t="shared" si="5"/>
        <v>UNKNOWN</v>
      </c>
      <c r="U2282" s="4" t="str">
        <f t="shared" si="6"/>
        <v>In-store</v>
      </c>
      <c r="V2282" s="4" t="str">
        <f t="shared" si="7"/>
        <v>Credit Card</v>
      </c>
      <c r="W2282" s="4">
        <f t="shared" ref="W2282:Y2282" si="2289">IF(OR(J2282 = "ERROR", J2282 = ""), "UNKNOWN", J2282)</f>
        <v>2</v>
      </c>
      <c r="X2282" s="4">
        <f t="shared" si="2289"/>
        <v>4</v>
      </c>
      <c r="Y2282" s="4">
        <f t="shared" si="2289"/>
        <v>8</v>
      </c>
      <c r="Z2282" s="7">
        <f t="shared" si="9"/>
        <v>45245</v>
      </c>
    </row>
    <row r="2283">
      <c r="A2283" s="1" t="s">
        <v>2320</v>
      </c>
      <c r="B2283" s="1" t="s">
        <v>30</v>
      </c>
      <c r="C2283" s="1">
        <v>3.0</v>
      </c>
      <c r="D2283" s="1">
        <v>1.5</v>
      </c>
      <c r="E2283" s="1" t="s">
        <v>30</v>
      </c>
      <c r="F2283" s="1" t="s">
        <v>39</v>
      </c>
      <c r="H2283" s="2">
        <v>45133.0</v>
      </c>
      <c r="J2283" s="3">
        <f t="shared" si="2"/>
        <v>3</v>
      </c>
      <c r="K2283" s="4">
        <f t="shared" si="3"/>
        <v>1.5</v>
      </c>
      <c r="L2283" s="4">
        <f t="shared" si="4"/>
        <v>4.5</v>
      </c>
      <c r="S2283" s="1" t="s">
        <v>2320</v>
      </c>
      <c r="T2283" s="4" t="str">
        <f t="shared" si="5"/>
        <v>UNKNOWN</v>
      </c>
      <c r="U2283" s="4" t="str">
        <f t="shared" si="6"/>
        <v>UNKNOWN</v>
      </c>
      <c r="V2283" s="4" t="str">
        <f t="shared" si="7"/>
        <v>Digital Wallet</v>
      </c>
      <c r="W2283" s="4">
        <f t="shared" ref="W2283:Y2283" si="2290">IF(OR(J2283 = "ERROR", J2283 = ""), "UNKNOWN", J2283)</f>
        <v>3</v>
      </c>
      <c r="X2283" s="4">
        <f t="shared" si="2290"/>
        <v>1.5</v>
      </c>
      <c r="Y2283" s="4">
        <f t="shared" si="2290"/>
        <v>4.5</v>
      </c>
      <c r="Z2283" s="5">
        <f t="shared" si="9"/>
        <v>45133</v>
      </c>
    </row>
    <row r="2284">
      <c r="A2284" s="1" t="s">
        <v>2321</v>
      </c>
      <c r="B2284" s="1" t="s">
        <v>41</v>
      </c>
      <c r="C2284" s="1">
        <v>5.0</v>
      </c>
      <c r="D2284" s="1">
        <v>4.0</v>
      </c>
      <c r="E2284" s="1">
        <v>20.0</v>
      </c>
      <c r="F2284" s="1" t="s">
        <v>28</v>
      </c>
      <c r="H2284" s="2">
        <v>45100.0</v>
      </c>
      <c r="J2284" s="3">
        <f t="shared" si="2"/>
        <v>5</v>
      </c>
      <c r="K2284" s="4">
        <f t="shared" si="3"/>
        <v>4</v>
      </c>
      <c r="L2284" s="4">
        <f t="shared" si="4"/>
        <v>20</v>
      </c>
      <c r="S2284" s="1" t="s">
        <v>2321</v>
      </c>
      <c r="T2284" s="4" t="str">
        <f t="shared" si="5"/>
        <v>Smoothie</v>
      </c>
      <c r="U2284" s="4" t="str">
        <f t="shared" si="6"/>
        <v>UNKNOWN</v>
      </c>
      <c r="V2284" s="4" t="str">
        <f t="shared" si="7"/>
        <v>Cash</v>
      </c>
      <c r="W2284" s="4">
        <f t="shared" ref="W2284:Y2284" si="2291">IF(OR(J2284 = "ERROR", J2284 = ""), "UNKNOWN", J2284)</f>
        <v>5</v>
      </c>
      <c r="X2284" s="4">
        <f t="shared" si="2291"/>
        <v>4</v>
      </c>
      <c r="Y2284" s="4">
        <f t="shared" si="2291"/>
        <v>20</v>
      </c>
      <c r="Z2284" s="5">
        <f t="shared" si="9"/>
        <v>45100</v>
      </c>
    </row>
    <row r="2285">
      <c r="A2285" s="1" t="s">
        <v>2322</v>
      </c>
      <c r="B2285" s="1" t="s">
        <v>36</v>
      </c>
      <c r="C2285" s="1">
        <v>5.0</v>
      </c>
      <c r="D2285" s="1">
        <v>5.0</v>
      </c>
      <c r="E2285" s="1">
        <v>25.0</v>
      </c>
      <c r="H2285" s="2">
        <v>45123.0</v>
      </c>
      <c r="J2285" s="3">
        <f t="shared" si="2"/>
        <v>5</v>
      </c>
      <c r="K2285" s="4">
        <f t="shared" si="3"/>
        <v>5</v>
      </c>
      <c r="L2285" s="4">
        <f t="shared" si="4"/>
        <v>25</v>
      </c>
      <c r="S2285" s="1" t="s">
        <v>2322</v>
      </c>
      <c r="T2285" s="4" t="str">
        <f t="shared" si="5"/>
        <v>Salad</v>
      </c>
      <c r="U2285" s="4" t="str">
        <f t="shared" si="6"/>
        <v>UNKNOWN</v>
      </c>
      <c r="V2285" s="4" t="str">
        <f t="shared" si="7"/>
        <v>UNKNOWN</v>
      </c>
      <c r="W2285" s="4">
        <f t="shared" ref="W2285:Y2285" si="2292">IF(OR(J2285 = "ERROR", J2285 = ""), "UNKNOWN", J2285)</f>
        <v>5</v>
      </c>
      <c r="X2285" s="4">
        <f t="shared" si="2292"/>
        <v>5</v>
      </c>
      <c r="Y2285" s="4">
        <f t="shared" si="2292"/>
        <v>25</v>
      </c>
      <c r="Z2285" s="5">
        <f t="shared" si="9"/>
        <v>45123</v>
      </c>
    </row>
    <row r="2286">
      <c r="A2286" s="1" t="s">
        <v>2323</v>
      </c>
      <c r="B2286" s="1" t="s">
        <v>55</v>
      </c>
      <c r="C2286" s="1" t="s">
        <v>30</v>
      </c>
      <c r="D2286" s="1">
        <v>3.0</v>
      </c>
      <c r="E2286" s="1">
        <v>9.0</v>
      </c>
      <c r="G2286" s="1" t="s">
        <v>24</v>
      </c>
      <c r="H2286" s="2">
        <v>45070.0</v>
      </c>
      <c r="J2286" s="3">
        <f t="shared" si="2"/>
        <v>3</v>
      </c>
      <c r="K2286" s="4">
        <f t="shared" si="3"/>
        <v>3</v>
      </c>
      <c r="L2286" s="4">
        <f t="shared" si="4"/>
        <v>9</v>
      </c>
      <c r="S2286" s="1" t="s">
        <v>2323</v>
      </c>
      <c r="T2286" s="4" t="str">
        <f t="shared" si="5"/>
        <v>Juice</v>
      </c>
      <c r="U2286" s="4" t="str">
        <f t="shared" si="6"/>
        <v>Takeaway</v>
      </c>
      <c r="V2286" s="4" t="str">
        <f t="shared" si="7"/>
        <v>UNKNOWN</v>
      </c>
      <c r="W2286" s="4">
        <f t="shared" ref="W2286:Y2286" si="2293">IF(OR(J2286 = "ERROR", J2286 = ""), "UNKNOWN", J2286)</f>
        <v>3</v>
      </c>
      <c r="X2286" s="4">
        <f t="shared" si="2293"/>
        <v>3</v>
      </c>
      <c r="Y2286" s="4">
        <f t="shared" si="2293"/>
        <v>9</v>
      </c>
      <c r="Z2286" s="5">
        <f t="shared" si="9"/>
        <v>45070</v>
      </c>
    </row>
    <row r="2287">
      <c r="A2287" s="1" t="s">
        <v>2324</v>
      </c>
      <c r="B2287" s="1" t="s">
        <v>36</v>
      </c>
      <c r="C2287" s="1">
        <v>2.0</v>
      </c>
      <c r="D2287" s="1">
        <v>5.0</v>
      </c>
      <c r="E2287" s="1">
        <v>10.0</v>
      </c>
      <c r="G2287" s="1" t="s">
        <v>24</v>
      </c>
      <c r="H2287" s="2">
        <v>45143.0</v>
      </c>
      <c r="J2287" s="3">
        <f t="shared" si="2"/>
        <v>2</v>
      </c>
      <c r="K2287" s="4">
        <f t="shared" si="3"/>
        <v>5</v>
      </c>
      <c r="L2287" s="4">
        <f t="shared" si="4"/>
        <v>10</v>
      </c>
      <c r="S2287" s="1" t="s">
        <v>2324</v>
      </c>
      <c r="T2287" s="4" t="str">
        <f t="shared" si="5"/>
        <v>Salad</v>
      </c>
      <c r="U2287" s="4" t="str">
        <f t="shared" si="6"/>
        <v>Takeaway</v>
      </c>
      <c r="V2287" s="4" t="str">
        <f t="shared" si="7"/>
        <v>UNKNOWN</v>
      </c>
      <c r="W2287" s="4">
        <f t="shared" ref="W2287:Y2287" si="2294">IF(OR(J2287 = "ERROR", J2287 = ""), "UNKNOWN", J2287)</f>
        <v>2</v>
      </c>
      <c r="X2287" s="4">
        <f t="shared" si="2294"/>
        <v>5</v>
      </c>
      <c r="Y2287" s="4">
        <f t="shared" si="2294"/>
        <v>10</v>
      </c>
      <c r="Z2287" s="5">
        <f t="shared" si="9"/>
        <v>45143</v>
      </c>
    </row>
    <row r="2288">
      <c r="A2288" s="1" t="s">
        <v>2325</v>
      </c>
      <c r="B2288" s="1" t="s">
        <v>55</v>
      </c>
      <c r="C2288" s="1">
        <v>2.0</v>
      </c>
      <c r="D2288" s="1">
        <v>3.0</v>
      </c>
      <c r="E2288" s="1">
        <v>6.0</v>
      </c>
      <c r="H2288" s="2">
        <v>45092.0</v>
      </c>
      <c r="J2288" s="3">
        <f t="shared" si="2"/>
        <v>2</v>
      </c>
      <c r="K2288" s="4">
        <f t="shared" si="3"/>
        <v>3</v>
      </c>
      <c r="L2288" s="4">
        <f t="shared" si="4"/>
        <v>6</v>
      </c>
      <c r="S2288" s="1" t="s">
        <v>2325</v>
      </c>
      <c r="T2288" s="4" t="str">
        <f t="shared" si="5"/>
        <v>Juice</v>
      </c>
      <c r="U2288" s="4" t="str">
        <f t="shared" si="6"/>
        <v>UNKNOWN</v>
      </c>
      <c r="V2288" s="4" t="str">
        <f t="shared" si="7"/>
        <v>UNKNOWN</v>
      </c>
      <c r="W2288" s="4">
        <f t="shared" ref="W2288:Y2288" si="2295">IF(OR(J2288 = "ERROR", J2288 = ""), "UNKNOWN", J2288)</f>
        <v>2</v>
      </c>
      <c r="X2288" s="4">
        <f t="shared" si="2295"/>
        <v>3</v>
      </c>
      <c r="Y2288" s="4">
        <f t="shared" si="2295"/>
        <v>6</v>
      </c>
      <c r="Z2288" s="5">
        <f t="shared" si="9"/>
        <v>45092</v>
      </c>
    </row>
    <row r="2289">
      <c r="A2289" s="1" t="s">
        <v>2326</v>
      </c>
      <c r="B2289" s="1" t="s">
        <v>25</v>
      </c>
      <c r="C2289" s="1">
        <v>5.0</v>
      </c>
      <c r="D2289" s="1">
        <v>4.0</v>
      </c>
      <c r="E2289" s="1">
        <v>20.0</v>
      </c>
      <c r="F2289" s="1" t="s">
        <v>39</v>
      </c>
      <c r="H2289" s="2">
        <v>44951.0</v>
      </c>
      <c r="J2289" s="3">
        <f t="shared" si="2"/>
        <v>5</v>
      </c>
      <c r="K2289" s="4">
        <f t="shared" si="3"/>
        <v>4</v>
      </c>
      <c r="L2289" s="4">
        <f t="shared" si="4"/>
        <v>20</v>
      </c>
      <c r="S2289" s="1" t="s">
        <v>2326</v>
      </c>
      <c r="T2289" s="4" t="str">
        <f t="shared" si="5"/>
        <v>UNKNOWN</v>
      </c>
      <c r="U2289" s="4" t="str">
        <f t="shared" si="6"/>
        <v>UNKNOWN</v>
      </c>
      <c r="V2289" s="4" t="str">
        <f t="shared" si="7"/>
        <v>Digital Wallet</v>
      </c>
      <c r="W2289" s="4">
        <f t="shared" ref="W2289:Y2289" si="2296">IF(OR(J2289 = "ERROR", J2289 = ""), "UNKNOWN", J2289)</f>
        <v>5</v>
      </c>
      <c r="X2289" s="4">
        <f t="shared" si="2296"/>
        <v>4</v>
      </c>
      <c r="Y2289" s="4">
        <f t="shared" si="2296"/>
        <v>20</v>
      </c>
      <c r="Z2289" s="5">
        <f t="shared" si="9"/>
        <v>44951</v>
      </c>
    </row>
    <row r="2290">
      <c r="A2290" s="1" t="s">
        <v>2327</v>
      </c>
      <c r="B2290" s="1" t="s">
        <v>22</v>
      </c>
      <c r="C2290" s="1">
        <v>4.0</v>
      </c>
      <c r="D2290" s="1">
        <v>2.0</v>
      </c>
      <c r="E2290" s="1">
        <v>8.0</v>
      </c>
      <c r="F2290" s="1" t="s">
        <v>23</v>
      </c>
      <c r="G2290" s="1" t="s">
        <v>24</v>
      </c>
      <c r="H2290" s="6">
        <v>45210.0</v>
      </c>
      <c r="J2290" s="3">
        <f t="shared" si="2"/>
        <v>4</v>
      </c>
      <c r="K2290" s="4">
        <f t="shared" si="3"/>
        <v>2</v>
      </c>
      <c r="L2290" s="4">
        <f t="shared" si="4"/>
        <v>8</v>
      </c>
      <c r="S2290" s="1" t="s">
        <v>2327</v>
      </c>
      <c r="T2290" s="4" t="str">
        <f t="shared" si="5"/>
        <v>Coffee</v>
      </c>
      <c r="U2290" s="4" t="str">
        <f t="shared" si="6"/>
        <v>Takeaway</v>
      </c>
      <c r="V2290" s="4" t="str">
        <f t="shared" si="7"/>
        <v>Credit Card</v>
      </c>
      <c r="W2290" s="4">
        <f t="shared" ref="W2290:Y2290" si="2297">IF(OR(J2290 = "ERROR", J2290 = ""), "UNKNOWN", J2290)</f>
        <v>4</v>
      </c>
      <c r="X2290" s="4">
        <f t="shared" si="2297"/>
        <v>2</v>
      </c>
      <c r="Y2290" s="4">
        <f t="shared" si="2297"/>
        <v>8</v>
      </c>
      <c r="Z2290" s="7">
        <f t="shared" si="9"/>
        <v>45210</v>
      </c>
    </row>
    <row r="2291">
      <c r="A2291" s="1" t="s">
        <v>2328</v>
      </c>
      <c r="B2291" s="1" t="s">
        <v>30</v>
      </c>
      <c r="C2291" s="1">
        <v>4.0</v>
      </c>
      <c r="D2291" s="1" t="s">
        <v>30</v>
      </c>
      <c r="F2291" s="1" t="s">
        <v>25</v>
      </c>
      <c r="H2291" s="2">
        <v>45269.0</v>
      </c>
      <c r="J2291" s="3">
        <f t="shared" si="2"/>
        <v>4</v>
      </c>
      <c r="K2291" s="4" t="str">
        <f t="shared" si="3"/>
        <v>UNKNOWN</v>
      </c>
      <c r="L2291" s="4" t="str">
        <f t="shared" si="4"/>
        <v/>
      </c>
      <c r="S2291" s="1" t="s">
        <v>2328</v>
      </c>
      <c r="T2291" s="4" t="str">
        <f t="shared" si="5"/>
        <v>UNKNOWN</v>
      </c>
      <c r="U2291" s="4" t="str">
        <f t="shared" si="6"/>
        <v>UNKNOWN</v>
      </c>
      <c r="V2291" s="4" t="str">
        <f t="shared" si="7"/>
        <v>UNKNOWN</v>
      </c>
      <c r="W2291" s="4">
        <f t="shared" ref="W2291:Y2291" si="2298">IF(OR(J2291 = "ERROR", J2291 = ""), "UNKNOWN", J2291)</f>
        <v>4</v>
      </c>
      <c r="X2291" s="4" t="str">
        <f t="shared" si="2298"/>
        <v>UNKNOWN</v>
      </c>
      <c r="Y2291" s="4" t="str">
        <f t="shared" si="2298"/>
        <v>UNKNOWN</v>
      </c>
      <c r="Z2291" s="5">
        <f t="shared" si="9"/>
        <v>45269</v>
      </c>
    </row>
    <row r="2292">
      <c r="A2292" s="1" t="s">
        <v>2329</v>
      </c>
      <c r="B2292" s="1" t="s">
        <v>81</v>
      </c>
      <c r="C2292" s="1">
        <v>4.0</v>
      </c>
      <c r="D2292" s="1">
        <v>1.5</v>
      </c>
      <c r="E2292" s="1">
        <v>6.0</v>
      </c>
      <c r="H2292" s="6">
        <v>45222.0</v>
      </c>
      <c r="J2292" s="3">
        <f t="shared" si="2"/>
        <v>4</v>
      </c>
      <c r="K2292" s="4">
        <f t="shared" si="3"/>
        <v>1.5</v>
      </c>
      <c r="L2292" s="4">
        <f t="shared" si="4"/>
        <v>6</v>
      </c>
      <c r="S2292" s="1" t="s">
        <v>2329</v>
      </c>
      <c r="T2292" s="4" t="str">
        <f t="shared" si="5"/>
        <v>Tea</v>
      </c>
      <c r="U2292" s="4" t="str">
        <f t="shared" si="6"/>
        <v>UNKNOWN</v>
      </c>
      <c r="V2292" s="4" t="str">
        <f t="shared" si="7"/>
        <v>UNKNOWN</v>
      </c>
      <c r="W2292" s="4">
        <f t="shared" ref="W2292:Y2292" si="2299">IF(OR(J2292 = "ERROR", J2292 = ""), "UNKNOWN", J2292)</f>
        <v>4</v>
      </c>
      <c r="X2292" s="4">
        <f t="shared" si="2299"/>
        <v>1.5</v>
      </c>
      <c r="Y2292" s="4">
        <f t="shared" si="2299"/>
        <v>6</v>
      </c>
      <c r="Z2292" s="7">
        <f t="shared" si="9"/>
        <v>45222</v>
      </c>
    </row>
    <row r="2293">
      <c r="A2293" s="1" t="s">
        <v>2330</v>
      </c>
      <c r="B2293" s="1" t="s">
        <v>36</v>
      </c>
      <c r="C2293" s="1">
        <v>4.0</v>
      </c>
      <c r="D2293" s="1">
        <v>5.0</v>
      </c>
      <c r="E2293" s="1">
        <v>20.0</v>
      </c>
      <c r="F2293" s="1" t="s">
        <v>23</v>
      </c>
      <c r="G2293" s="1" t="s">
        <v>29</v>
      </c>
      <c r="H2293" s="2">
        <v>45095.0</v>
      </c>
      <c r="J2293" s="3">
        <f t="shared" si="2"/>
        <v>4</v>
      </c>
      <c r="K2293" s="4">
        <f t="shared" si="3"/>
        <v>5</v>
      </c>
      <c r="L2293" s="4">
        <f t="shared" si="4"/>
        <v>20</v>
      </c>
      <c r="S2293" s="1" t="s">
        <v>2330</v>
      </c>
      <c r="T2293" s="4" t="str">
        <f t="shared" si="5"/>
        <v>Salad</v>
      </c>
      <c r="U2293" s="4" t="str">
        <f t="shared" si="6"/>
        <v>In-store</v>
      </c>
      <c r="V2293" s="4" t="str">
        <f t="shared" si="7"/>
        <v>Credit Card</v>
      </c>
      <c r="W2293" s="4">
        <f t="shared" ref="W2293:Y2293" si="2300">IF(OR(J2293 = "ERROR", J2293 = ""), "UNKNOWN", J2293)</f>
        <v>4</v>
      </c>
      <c r="X2293" s="4">
        <f t="shared" si="2300"/>
        <v>5</v>
      </c>
      <c r="Y2293" s="4">
        <f t="shared" si="2300"/>
        <v>20</v>
      </c>
      <c r="Z2293" s="5">
        <f t="shared" si="9"/>
        <v>45095</v>
      </c>
    </row>
    <row r="2294">
      <c r="A2294" s="1" t="s">
        <v>2331</v>
      </c>
      <c r="B2294" s="1" t="s">
        <v>81</v>
      </c>
      <c r="C2294" s="1">
        <v>1.0</v>
      </c>
      <c r="D2294" s="1">
        <v>1.5</v>
      </c>
      <c r="E2294" s="1">
        <v>1.5</v>
      </c>
      <c r="F2294" s="1" t="s">
        <v>28</v>
      </c>
      <c r="G2294" s="1" t="s">
        <v>24</v>
      </c>
      <c r="H2294" s="2">
        <v>45139.0</v>
      </c>
      <c r="J2294" s="3">
        <f t="shared" si="2"/>
        <v>1</v>
      </c>
      <c r="K2294" s="4">
        <f t="shared" si="3"/>
        <v>1.5</v>
      </c>
      <c r="L2294" s="4">
        <f t="shared" si="4"/>
        <v>1.5</v>
      </c>
      <c r="S2294" s="1" t="s">
        <v>2331</v>
      </c>
      <c r="T2294" s="4" t="str">
        <f t="shared" si="5"/>
        <v>Tea</v>
      </c>
      <c r="U2294" s="4" t="str">
        <f t="shared" si="6"/>
        <v>Takeaway</v>
      </c>
      <c r="V2294" s="4" t="str">
        <f t="shared" si="7"/>
        <v>Cash</v>
      </c>
      <c r="W2294" s="4">
        <f t="shared" ref="W2294:Y2294" si="2301">IF(OR(J2294 = "ERROR", J2294 = ""), "UNKNOWN", J2294)</f>
        <v>1</v>
      </c>
      <c r="X2294" s="4">
        <f t="shared" si="2301"/>
        <v>1.5</v>
      </c>
      <c r="Y2294" s="4">
        <f t="shared" si="2301"/>
        <v>1.5</v>
      </c>
      <c r="Z2294" s="5">
        <f t="shared" si="9"/>
        <v>45139</v>
      </c>
    </row>
    <row r="2295">
      <c r="A2295" s="1" t="s">
        <v>2332</v>
      </c>
      <c r="B2295" s="1" t="s">
        <v>36</v>
      </c>
      <c r="C2295" s="1">
        <v>4.0</v>
      </c>
      <c r="D2295" s="1">
        <v>5.0</v>
      </c>
      <c r="E2295" s="1">
        <v>20.0</v>
      </c>
      <c r="F2295" s="1" t="s">
        <v>28</v>
      </c>
      <c r="G2295" s="1" t="s">
        <v>29</v>
      </c>
      <c r="H2295" s="2">
        <v>45144.0</v>
      </c>
      <c r="J2295" s="3">
        <f t="shared" si="2"/>
        <v>4</v>
      </c>
      <c r="K2295" s="4">
        <f t="shared" si="3"/>
        <v>5</v>
      </c>
      <c r="L2295" s="4">
        <f t="shared" si="4"/>
        <v>20</v>
      </c>
      <c r="S2295" s="1" t="s">
        <v>2332</v>
      </c>
      <c r="T2295" s="4" t="str">
        <f t="shared" si="5"/>
        <v>Salad</v>
      </c>
      <c r="U2295" s="4" t="str">
        <f t="shared" si="6"/>
        <v>In-store</v>
      </c>
      <c r="V2295" s="4" t="str">
        <f t="shared" si="7"/>
        <v>Cash</v>
      </c>
      <c r="W2295" s="4">
        <f t="shared" ref="W2295:Y2295" si="2302">IF(OR(J2295 = "ERROR", J2295 = ""), "UNKNOWN", J2295)</f>
        <v>4</v>
      </c>
      <c r="X2295" s="4">
        <f t="shared" si="2302"/>
        <v>5</v>
      </c>
      <c r="Y2295" s="4">
        <f t="shared" si="2302"/>
        <v>20</v>
      </c>
      <c r="Z2295" s="5">
        <f t="shared" si="9"/>
        <v>45144</v>
      </c>
    </row>
    <row r="2296">
      <c r="A2296" s="1" t="s">
        <v>2333</v>
      </c>
      <c r="B2296" s="1" t="s">
        <v>27</v>
      </c>
      <c r="C2296" s="1">
        <v>3.0</v>
      </c>
      <c r="D2296" s="1">
        <v>3.0</v>
      </c>
      <c r="E2296" s="1">
        <v>9.0</v>
      </c>
      <c r="F2296" s="1" t="s">
        <v>28</v>
      </c>
      <c r="G2296" s="1" t="s">
        <v>25</v>
      </c>
      <c r="H2296" s="2">
        <v>45072.0</v>
      </c>
      <c r="J2296" s="3">
        <f t="shared" si="2"/>
        <v>3</v>
      </c>
      <c r="K2296" s="4">
        <f t="shared" si="3"/>
        <v>3</v>
      </c>
      <c r="L2296" s="4">
        <f t="shared" si="4"/>
        <v>9</v>
      </c>
      <c r="S2296" s="1" t="s">
        <v>2333</v>
      </c>
      <c r="T2296" s="4" t="str">
        <f t="shared" si="5"/>
        <v>Cake</v>
      </c>
      <c r="U2296" s="4" t="str">
        <f t="shared" si="6"/>
        <v>UNKNOWN</v>
      </c>
      <c r="V2296" s="4" t="str">
        <f t="shared" si="7"/>
        <v>Cash</v>
      </c>
      <c r="W2296" s="4">
        <f t="shared" ref="W2296:Y2296" si="2303">IF(OR(J2296 = "ERROR", J2296 = ""), "UNKNOWN", J2296)</f>
        <v>3</v>
      </c>
      <c r="X2296" s="4">
        <f t="shared" si="2303"/>
        <v>3</v>
      </c>
      <c r="Y2296" s="4">
        <f t="shared" si="2303"/>
        <v>9</v>
      </c>
      <c r="Z2296" s="5">
        <f t="shared" si="9"/>
        <v>45072</v>
      </c>
    </row>
    <row r="2297">
      <c r="A2297" s="1" t="s">
        <v>2334</v>
      </c>
      <c r="B2297" s="1" t="s">
        <v>22</v>
      </c>
      <c r="C2297" s="1">
        <v>3.0</v>
      </c>
      <c r="D2297" s="1">
        <v>2.0</v>
      </c>
      <c r="E2297" s="1">
        <v>6.0</v>
      </c>
      <c r="H2297" s="2">
        <v>44946.0</v>
      </c>
      <c r="J2297" s="3">
        <f t="shared" si="2"/>
        <v>3</v>
      </c>
      <c r="K2297" s="4">
        <f t="shared" si="3"/>
        <v>2</v>
      </c>
      <c r="L2297" s="4">
        <f t="shared" si="4"/>
        <v>6</v>
      </c>
      <c r="S2297" s="1" t="s">
        <v>2334</v>
      </c>
      <c r="T2297" s="4" t="str">
        <f t="shared" si="5"/>
        <v>Coffee</v>
      </c>
      <c r="U2297" s="4" t="str">
        <f t="shared" si="6"/>
        <v>UNKNOWN</v>
      </c>
      <c r="V2297" s="4" t="str">
        <f t="shared" si="7"/>
        <v>UNKNOWN</v>
      </c>
      <c r="W2297" s="4">
        <f t="shared" ref="W2297:Y2297" si="2304">IF(OR(J2297 = "ERROR", J2297 = ""), "UNKNOWN", J2297)</f>
        <v>3</v>
      </c>
      <c r="X2297" s="4">
        <f t="shared" si="2304"/>
        <v>2</v>
      </c>
      <c r="Y2297" s="4">
        <f t="shared" si="2304"/>
        <v>6</v>
      </c>
      <c r="Z2297" s="5">
        <f t="shared" si="9"/>
        <v>44946</v>
      </c>
    </row>
    <row r="2298">
      <c r="A2298" s="1" t="s">
        <v>2335</v>
      </c>
      <c r="B2298" s="1" t="s">
        <v>36</v>
      </c>
      <c r="C2298" s="1">
        <v>5.0</v>
      </c>
      <c r="D2298" s="1">
        <v>5.0</v>
      </c>
      <c r="E2298" s="1">
        <v>25.0</v>
      </c>
      <c r="G2298" s="1" t="s">
        <v>24</v>
      </c>
      <c r="H2298" s="2">
        <v>45123.0</v>
      </c>
      <c r="J2298" s="3">
        <f t="shared" si="2"/>
        <v>5</v>
      </c>
      <c r="K2298" s="4">
        <f t="shared" si="3"/>
        <v>5</v>
      </c>
      <c r="L2298" s="4">
        <f t="shared" si="4"/>
        <v>25</v>
      </c>
      <c r="S2298" s="1" t="s">
        <v>2335</v>
      </c>
      <c r="T2298" s="4" t="str">
        <f t="shared" si="5"/>
        <v>Salad</v>
      </c>
      <c r="U2298" s="4" t="str">
        <f t="shared" si="6"/>
        <v>Takeaway</v>
      </c>
      <c r="V2298" s="4" t="str">
        <f t="shared" si="7"/>
        <v>UNKNOWN</v>
      </c>
      <c r="W2298" s="4">
        <f t="shared" ref="W2298:Y2298" si="2305">IF(OR(J2298 = "ERROR", J2298 = ""), "UNKNOWN", J2298)</f>
        <v>5</v>
      </c>
      <c r="X2298" s="4">
        <f t="shared" si="2305"/>
        <v>5</v>
      </c>
      <c r="Y2298" s="4">
        <f t="shared" si="2305"/>
        <v>25</v>
      </c>
      <c r="Z2298" s="5">
        <f t="shared" si="9"/>
        <v>45123</v>
      </c>
    </row>
    <row r="2299">
      <c r="A2299" s="1" t="s">
        <v>2336</v>
      </c>
      <c r="B2299" s="1" t="s">
        <v>81</v>
      </c>
      <c r="C2299" s="1">
        <v>1.0</v>
      </c>
      <c r="D2299" s="1">
        <v>1.5</v>
      </c>
      <c r="E2299" s="1">
        <v>1.5</v>
      </c>
      <c r="F2299" s="1" t="s">
        <v>25</v>
      </c>
      <c r="H2299" s="2">
        <v>44935.0</v>
      </c>
      <c r="J2299" s="3">
        <f t="shared" si="2"/>
        <v>1</v>
      </c>
      <c r="K2299" s="4">
        <f t="shared" si="3"/>
        <v>1.5</v>
      </c>
      <c r="L2299" s="4">
        <f t="shared" si="4"/>
        <v>1.5</v>
      </c>
      <c r="S2299" s="1" t="s">
        <v>2336</v>
      </c>
      <c r="T2299" s="4" t="str">
        <f t="shared" si="5"/>
        <v>Tea</v>
      </c>
      <c r="U2299" s="4" t="str">
        <f t="shared" si="6"/>
        <v>UNKNOWN</v>
      </c>
      <c r="V2299" s="4" t="str">
        <f t="shared" si="7"/>
        <v>UNKNOWN</v>
      </c>
      <c r="W2299" s="4">
        <f t="shared" ref="W2299:Y2299" si="2306">IF(OR(J2299 = "ERROR", J2299 = ""), "UNKNOWN", J2299)</f>
        <v>1</v>
      </c>
      <c r="X2299" s="4">
        <f t="shared" si="2306"/>
        <v>1.5</v>
      </c>
      <c r="Y2299" s="4">
        <f t="shared" si="2306"/>
        <v>1.5</v>
      </c>
      <c r="Z2299" s="5">
        <f t="shared" si="9"/>
        <v>44935</v>
      </c>
    </row>
    <row r="2300">
      <c r="A2300" s="1" t="s">
        <v>2337</v>
      </c>
      <c r="B2300" s="1" t="s">
        <v>41</v>
      </c>
      <c r="C2300" s="1">
        <v>5.0</v>
      </c>
      <c r="D2300" s="1">
        <v>4.0</v>
      </c>
      <c r="E2300" s="1">
        <v>20.0</v>
      </c>
      <c r="F2300" s="1" t="s">
        <v>23</v>
      </c>
      <c r="G2300" s="1" t="s">
        <v>25</v>
      </c>
      <c r="H2300" s="2">
        <v>45050.0</v>
      </c>
      <c r="J2300" s="3">
        <f t="shared" si="2"/>
        <v>5</v>
      </c>
      <c r="K2300" s="4">
        <f t="shared" si="3"/>
        <v>4</v>
      </c>
      <c r="L2300" s="4">
        <f t="shared" si="4"/>
        <v>20</v>
      </c>
      <c r="S2300" s="1" t="s">
        <v>2337</v>
      </c>
      <c r="T2300" s="4" t="str">
        <f t="shared" si="5"/>
        <v>Smoothie</v>
      </c>
      <c r="U2300" s="4" t="str">
        <f t="shared" si="6"/>
        <v>UNKNOWN</v>
      </c>
      <c r="V2300" s="4" t="str">
        <f t="shared" si="7"/>
        <v>Credit Card</v>
      </c>
      <c r="W2300" s="4">
        <f t="shared" ref="W2300:Y2300" si="2307">IF(OR(J2300 = "ERROR", J2300 = ""), "UNKNOWN", J2300)</f>
        <v>5</v>
      </c>
      <c r="X2300" s="4">
        <f t="shared" si="2307"/>
        <v>4</v>
      </c>
      <c r="Y2300" s="4">
        <f t="shared" si="2307"/>
        <v>20</v>
      </c>
      <c r="Z2300" s="5">
        <f t="shared" si="9"/>
        <v>45050</v>
      </c>
    </row>
    <row r="2301">
      <c r="A2301" s="1" t="s">
        <v>2338</v>
      </c>
      <c r="B2301" s="1" t="s">
        <v>32</v>
      </c>
      <c r="C2301" s="1">
        <v>2.0</v>
      </c>
      <c r="D2301" s="1">
        <v>1.0</v>
      </c>
      <c r="E2301" s="1">
        <v>2.0</v>
      </c>
      <c r="F2301" s="1" t="s">
        <v>39</v>
      </c>
      <c r="H2301" s="2">
        <v>44980.0</v>
      </c>
      <c r="J2301" s="3">
        <f t="shared" si="2"/>
        <v>2</v>
      </c>
      <c r="K2301" s="4">
        <f t="shared" si="3"/>
        <v>1</v>
      </c>
      <c r="L2301" s="4">
        <f t="shared" si="4"/>
        <v>2</v>
      </c>
      <c r="S2301" s="1" t="s">
        <v>2338</v>
      </c>
      <c r="T2301" s="4" t="str">
        <f t="shared" si="5"/>
        <v>Cookie</v>
      </c>
      <c r="U2301" s="4" t="str">
        <f t="shared" si="6"/>
        <v>UNKNOWN</v>
      </c>
      <c r="V2301" s="4" t="str">
        <f t="shared" si="7"/>
        <v>Digital Wallet</v>
      </c>
      <c r="W2301" s="4">
        <f t="shared" ref="W2301:Y2301" si="2308">IF(OR(J2301 = "ERROR", J2301 = ""), "UNKNOWN", J2301)</f>
        <v>2</v>
      </c>
      <c r="X2301" s="4">
        <f t="shared" si="2308"/>
        <v>1</v>
      </c>
      <c r="Y2301" s="4">
        <f t="shared" si="2308"/>
        <v>2</v>
      </c>
      <c r="Z2301" s="5">
        <f t="shared" si="9"/>
        <v>44980</v>
      </c>
    </row>
    <row r="2302">
      <c r="A2302" s="1" t="s">
        <v>2339</v>
      </c>
      <c r="B2302" s="1" t="s">
        <v>41</v>
      </c>
      <c r="C2302" s="1">
        <v>3.0</v>
      </c>
      <c r="D2302" s="1">
        <v>4.0</v>
      </c>
      <c r="E2302" s="1">
        <v>12.0</v>
      </c>
      <c r="F2302" s="1" t="s">
        <v>25</v>
      </c>
      <c r="G2302" s="1" t="s">
        <v>24</v>
      </c>
      <c r="H2302" s="2">
        <v>45153.0</v>
      </c>
      <c r="J2302" s="3">
        <f t="shared" si="2"/>
        <v>3</v>
      </c>
      <c r="K2302" s="4">
        <f t="shared" si="3"/>
        <v>4</v>
      </c>
      <c r="L2302" s="4">
        <f t="shared" si="4"/>
        <v>12</v>
      </c>
      <c r="S2302" s="1" t="s">
        <v>2339</v>
      </c>
      <c r="T2302" s="4" t="str">
        <f t="shared" si="5"/>
        <v>Smoothie</v>
      </c>
      <c r="U2302" s="4" t="str">
        <f t="shared" si="6"/>
        <v>Takeaway</v>
      </c>
      <c r="V2302" s="4" t="str">
        <f t="shared" si="7"/>
        <v>UNKNOWN</v>
      </c>
      <c r="W2302" s="4">
        <f t="shared" ref="W2302:Y2302" si="2309">IF(OR(J2302 = "ERROR", J2302 = ""), "UNKNOWN", J2302)</f>
        <v>3</v>
      </c>
      <c r="X2302" s="4">
        <f t="shared" si="2309"/>
        <v>4</v>
      </c>
      <c r="Y2302" s="4">
        <f t="shared" si="2309"/>
        <v>12</v>
      </c>
      <c r="Z2302" s="5">
        <f t="shared" si="9"/>
        <v>45153</v>
      </c>
    </row>
    <row r="2303">
      <c r="A2303" s="1" t="s">
        <v>2340</v>
      </c>
      <c r="B2303" s="1" t="s">
        <v>55</v>
      </c>
      <c r="C2303" s="1">
        <v>1.0</v>
      </c>
      <c r="D2303" s="1">
        <v>3.0</v>
      </c>
      <c r="E2303" s="1">
        <v>3.0</v>
      </c>
      <c r="F2303" s="1" t="s">
        <v>23</v>
      </c>
      <c r="G2303" s="1" t="s">
        <v>30</v>
      </c>
      <c r="H2303" s="2">
        <v>45180.0</v>
      </c>
      <c r="J2303" s="3">
        <f t="shared" si="2"/>
        <v>1</v>
      </c>
      <c r="K2303" s="4">
        <f t="shared" si="3"/>
        <v>3</v>
      </c>
      <c r="L2303" s="4">
        <f t="shared" si="4"/>
        <v>3</v>
      </c>
      <c r="S2303" s="1" t="s">
        <v>2340</v>
      </c>
      <c r="T2303" s="4" t="str">
        <f t="shared" si="5"/>
        <v>Juice</v>
      </c>
      <c r="U2303" s="4" t="str">
        <f t="shared" si="6"/>
        <v>UNKNOWN</v>
      </c>
      <c r="V2303" s="4" t="str">
        <f t="shared" si="7"/>
        <v>Credit Card</v>
      </c>
      <c r="W2303" s="4">
        <f t="shared" ref="W2303:Y2303" si="2310">IF(OR(J2303 = "ERROR", J2303 = ""), "UNKNOWN", J2303)</f>
        <v>1</v>
      </c>
      <c r="X2303" s="4">
        <f t="shared" si="2310"/>
        <v>3</v>
      </c>
      <c r="Y2303" s="4">
        <f t="shared" si="2310"/>
        <v>3</v>
      </c>
      <c r="Z2303" s="5">
        <f t="shared" si="9"/>
        <v>45180</v>
      </c>
    </row>
    <row r="2304">
      <c r="A2304" s="1" t="s">
        <v>2341</v>
      </c>
      <c r="B2304" s="1" t="s">
        <v>30</v>
      </c>
      <c r="C2304" s="1">
        <v>1.0</v>
      </c>
      <c r="D2304" s="1">
        <v>4.0</v>
      </c>
      <c r="E2304" s="1">
        <v>4.0</v>
      </c>
      <c r="F2304" s="1" t="s">
        <v>23</v>
      </c>
      <c r="G2304" s="1" t="s">
        <v>29</v>
      </c>
      <c r="H2304" s="2">
        <v>44933.0</v>
      </c>
      <c r="J2304" s="3">
        <f t="shared" si="2"/>
        <v>1</v>
      </c>
      <c r="K2304" s="4">
        <f t="shared" si="3"/>
        <v>4</v>
      </c>
      <c r="L2304" s="4">
        <f t="shared" si="4"/>
        <v>4</v>
      </c>
      <c r="S2304" s="1" t="s">
        <v>2341</v>
      </c>
      <c r="T2304" s="4" t="str">
        <f t="shared" si="5"/>
        <v>UNKNOWN</v>
      </c>
      <c r="U2304" s="4" t="str">
        <f t="shared" si="6"/>
        <v>In-store</v>
      </c>
      <c r="V2304" s="4" t="str">
        <f t="shared" si="7"/>
        <v>Credit Card</v>
      </c>
      <c r="W2304" s="4">
        <f t="shared" ref="W2304:Y2304" si="2311">IF(OR(J2304 = "ERROR", J2304 = ""), "UNKNOWN", J2304)</f>
        <v>1</v>
      </c>
      <c r="X2304" s="4">
        <f t="shared" si="2311"/>
        <v>4</v>
      </c>
      <c r="Y2304" s="4">
        <f t="shared" si="2311"/>
        <v>4</v>
      </c>
      <c r="Z2304" s="5">
        <f t="shared" si="9"/>
        <v>44933</v>
      </c>
    </row>
    <row r="2305">
      <c r="A2305" s="1" t="s">
        <v>2342</v>
      </c>
      <c r="B2305" s="1" t="s">
        <v>22</v>
      </c>
      <c r="C2305" s="1">
        <v>5.0</v>
      </c>
      <c r="D2305" s="1">
        <v>2.0</v>
      </c>
      <c r="E2305" s="1">
        <v>10.0</v>
      </c>
      <c r="F2305" s="1" t="s">
        <v>30</v>
      </c>
      <c r="G2305" s="1" t="s">
        <v>24</v>
      </c>
      <c r="H2305" s="6">
        <v>45209.0</v>
      </c>
      <c r="J2305" s="3">
        <f t="shared" si="2"/>
        <v>5</v>
      </c>
      <c r="K2305" s="4">
        <f t="shared" si="3"/>
        <v>2</v>
      </c>
      <c r="L2305" s="4">
        <f t="shared" si="4"/>
        <v>10</v>
      </c>
      <c r="S2305" s="1" t="s">
        <v>2342</v>
      </c>
      <c r="T2305" s="4" t="str">
        <f t="shared" si="5"/>
        <v>Coffee</v>
      </c>
      <c r="U2305" s="4" t="str">
        <f t="shared" si="6"/>
        <v>Takeaway</v>
      </c>
      <c r="V2305" s="4" t="str">
        <f t="shared" si="7"/>
        <v>UNKNOWN</v>
      </c>
      <c r="W2305" s="4">
        <f t="shared" ref="W2305:Y2305" si="2312">IF(OR(J2305 = "ERROR", J2305 = ""), "UNKNOWN", J2305)</f>
        <v>5</v>
      </c>
      <c r="X2305" s="4">
        <f t="shared" si="2312"/>
        <v>2</v>
      </c>
      <c r="Y2305" s="4">
        <f t="shared" si="2312"/>
        <v>10</v>
      </c>
      <c r="Z2305" s="7">
        <f t="shared" si="9"/>
        <v>45209</v>
      </c>
    </row>
    <row r="2306">
      <c r="A2306" s="1" t="s">
        <v>2343</v>
      </c>
      <c r="B2306" s="1" t="s">
        <v>36</v>
      </c>
      <c r="C2306" s="1">
        <v>2.0</v>
      </c>
      <c r="D2306" s="1">
        <v>5.0</v>
      </c>
      <c r="E2306" s="1">
        <v>10.0</v>
      </c>
      <c r="G2306" s="1" t="s">
        <v>29</v>
      </c>
      <c r="H2306" s="2">
        <v>45104.0</v>
      </c>
      <c r="J2306" s="3">
        <f t="shared" si="2"/>
        <v>2</v>
      </c>
      <c r="K2306" s="4">
        <f t="shared" si="3"/>
        <v>5</v>
      </c>
      <c r="L2306" s="4">
        <f t="shared" si="4"/>
        <v>10</v>
      </c>
      <c r="S2306" s="1" t="s">
        <v>2343</v>
      </c>
      <c r="T2306" s="4" t="str">
        <f t="shared" si="5"/>
        <v>Salad</v>
      </c>
      <c r="U2306" s="4" t="str">
        <f t="shared" si="6"/>
        <v>In-store</v>
      </c>
      <c r="V2306" s="4" t="str">
        <f t="shared" si="7"/>
        <v>UNKNOWN</v>
      </c>
      <c r="W2306" s="4">
        <f t="shared" ref="W2306:Y2306" si="2313">IF(OR(J2306 = "ERROR", J2306 = ""), "UNKNOWN", J2306)</f>
        <v>2</v>
      </c>
      <c r="X2306" s="4">
        <f t="shared" si="2313"/>
        <v>5</v>
      </c>
      <c r="Y2306" s="4">
        <f t="shared" si="2313"/>
        <v>10</v>
      </c>
      <c r="Z2306" s="5">
        <f t="shared" si="9"/>
        <v>45104</v>
      </c>
    </row>
    <row r="2307">
      <c r="A2307" s="1" t="s">
        <v>2344</v>
      </c>
      <c r="B2307" s="1" t="s">
        <v>41</v>
      </c>
      <c r="C2307" s="1">
        <v>2.0</v>
      </c>
      <c r="D2307" s="1">
        <v>4.0</v>
      </c>
      <c r="E2307" s="1">
        <v>8.0</v>
      </c>
      <c r="H2307" s="2">
        <v>45009.0</v>
      </c>
      <c r="J2307" s="3">
        <f t="shared" si="2"/>
        <v>2</v>
      </c>
      <c r="K2307" s="4">
        <f t="shared" si="3"/>
        <v>4</v>
      </c>
      <c r="L2307" s="4">
        <f t="shared" si="4"/>
        <v>8</v>
      </c>
      <c r="S2307" s="1" t="s">
        <v>2344</v>
      </c>
      <c r="T2307" s="4" t="str">
        <f t="shared" si="5"/>
        <v>Smoothie</v>
      </c>
      <c r="U2307" s="4" t="str">
        <f t="shared" si="6"/>
        <v>UNKNOWN</v>
      </c>
      <c r="V2307" s="4" t="str">
        <f t="shared" si="7"/>
        <v>UNKNOWN</v>
      </c>
      <c r="W2307" s="4">
        <f t="shared" ref="W2307:Y2307" si="2314">IF(OR(J2307 = "ERROR", J2307 = ""), "UNKNOWN", J2307)</f>
        <v>2</v>
      </c>
      <c r="X2307" s="4">
        <f t="shared" si="2314"/>
        <v>4</v>
      </c>
      <c r="Y2307" s="4">
        <f t="shared" si="2314"/>
        <v>8</v>
      </c>
      <c r="Z2307" s="5">
        <f t="shared" si="9"/>
        <v>45009</v>
      </c>
    </row>
    <row r="2308">
      <c r="A2308" s="1" t="s">
        <v>2345</v>
      </c>
      <c r="B2308" s="1" t="s">
        <v>81</v>
      </c>
      <c r="C2308" s="1">
        <v>2.0</v>
      </c>
      <c r="D2308" s="1">
        <v>1.5</v>
      </c>
      <c r="E2308" s="1">
        <v>3.0</v>
      </c>
      <c r="F2308" s="1" t="s">
        <v>23</v>
      </c>
      <c r="G2308" s="1" t="s">
        <v>24</v>
      </c>
      <c r="H2308" s="2">
        <v>44978.0</v>
      </c>
      <c r="J2308" s="3">
        <f t="shared" si="2"/>
        <v>2</v>
      </c>
      <c r="K2308" s="4">
        <f t="shared" si="3"/>
        <v>1.5</v>
      </c>
      <c r="L2308" s="4">
        <f t="shared" si="4"/>
        <v>3</v>
      </c>
      <c r="S2308" s="1" t="s">
        <v>2345</v>
      </c>
      <c r="T2308" s="4" t="str">
        <f t="shared" si="5"/>
        <v>Tea</v>
      </c>
      <c r="U2308" s="4" t="str">
        <f t="shared" si="6"/>
        <v>Takeaway</v>
      </c>
      <c r="V2308" s="4" t="str">
        <f t="shared" si="7"/>
        <v>Credit Card</v>
      </c>
      <c r="W2308" s="4">
        <f t="shared" ref="W2308:Y2308" si="2315">IF(OR(J2308 = "ERROR", J2308 = ""), "UNKNOWN", J2308)</f>
        <v>2</v>
      </c>
      <c r="X2308" s="4">
        <f t="shared" si="2315"/>
        <v>1.5</v>
      </c>
      <c r="Y2308" s="4">
        <f t="shared" si="2315"/>
        <v>3</v>
      </c>
      <c r="Z2308" s="5">
        <f t="shared" si="9"/>
        <v>44978</v>
      </c>
    </row>
    <row r="2309">
      <c r="A2309" s="1" t="s">
        <v>2346</v>
      </c>
      <c r="B2309" s="1" t="s">
        <v>44</v>
      </c>
      <c r="C2309" s="1">
        <v>1.0</v>
      </c>
      <c r="D2309" s="1">
        <v>4.0</v>
      </c>
      <c r="E2309" s="1">
        <v>4.0</v>
      </c>
      <c r="F2309" s="1" t="s">
        <v>23</v>
      </c>
      <c r="H2309" s="2">
        <v>44944.0</v>
      </c>
      <c r="J2309" s="3">
        <f t="shared" si="2"/>
        <v>1</v>
      </c>
      <c r="K2309" s="4">
        <f t="shared" si="3"/>
        <v>4</v>
      </c>
      <c r="L2309" s="4">
        <f t="shared" si="4"/>
        <v>4</v>
      </c>
      <c r="S2309" s="1" t="s">
        <v>2346</v>
      </c>
      <c r="T2309" s="4" t="str">
        <f t="shared" si="5"/>
        <v>Sandwich</v>
      </c>
      <c r="U2309" s="4" t="str">
        <f t="shared" si="6"/>
        <v>UNKNOWN</v>
      </c>
      <c r="V2309" s="4" t="str">
        <f t="shared" si="7"/>
        <v>Credit Card</v>
      </c>
      <c r="W2309" s="4">
        <f t="shared" ref="W2309:Y2309" si="2316">IF(OR(J2309 = "ERROR", J2309 = ""), "UNKNOWN", J2309)</f>
        <v>1</v>
      </c>
      <c r="X2309" s="4">
        <f t="shared" si="2316"/>
        <v>4</v>
      </c>
      <c r="Y2309" s="4">
        <f t="shared" si="2316"/>
        <v>4</v>
      </c>
      <c r="Z2309" s="5">
        <f t="shared" si="9"/>
        <v>44944</v>
      </c>
    </row>
    <row r="2310">
      <c r="A2310" s="1" t="s">
        <v>2347</v>
      </c>
      <c r="B2310" s="1" t="s">
        <v>36</v>
      </c>
      <c r="D2310" s="1">
        <v>5.0</v>
      </c>
      <c r="E2310" s="1">
        <v>15.0</v>
      </c>
      <c r="F2310" s="1" t="s">
        <v>23</v>
      </c>
      <c r="G2310" s="1" t="s">
        <v>29</v>
      </c>
      <c r="H2310" s="2">
        <v>45148.0</v>
      </c>
      <c r="J2310" s="3">
        <f t="shared" si="2"/>
        <v>3</v>
      </c>
      <c r="K2310" s="4">
        <f t="shared" si="3"/>
        <v>5</v>
      </c>
      <c r="L2310" s="4">
        <f t="shared" si="4"/>
        <v>15</v>
      </c>
      <c r="S2310" s="1" t="s">
        <v>2347</v>
      </c>
      <c r="T2310" s="4" t="str">
        <f t="shared" si="5"/>
        <v>Salad</v>
      </c>
      <c r="U2310" s="4" t="str">
        <f t="shared" si="6"/>
        <v>In-store</v>
      </c>
      <c r="V2310" s="4" t="str">
        <f t="shared" si="7"/>
        <v>Credit Card</v>
      </c>
      <c r="W2310" s="4">
        <f t="shared" ref="W2310:Y2310" si="2317">IF(OR(J2310 = "ERROR", J2310 = ""), "UNKNOWN", J2310)</f>
        <v>3</v>
      </c>
      <c r="X2310" s="4">
        <f t="shared" si="2317"/>
        <v>5</v>
      </c>
      <c r="Y2310" s="4">
        <f t="shared" si="2317"/>
        <v>15</v>
      </c>
      <c r="Z2310" s="5">
        <f t="shared" si="9"/>
        <v>45148</v>
      </c>
    </row>
    <row r="2311">
      <c r="A2311" s="1" t="s">
        <v>2348</v>
      </c>
      <c r="B2311" s="1" t="s">
        <v>81</v>
      </c>
      <c r="C2311" s="1">
        <v>4.0</v>
      </c>
      <c r="D2311" s="1">
        <v>1.5</v>
      </c>
      <c r="E2311" s="1">
        <v>6.0</v>
      </c>
      <c r="F2311" s="1" t="s">
        <v>23</v>
      </c>
      <c r="G2311" s="1" t="s">
        <v>24</v>
      </c>
      <c r="H2311" s="2">
        <v>44978.0</v>
      </c>
      <c r="J2311" s="3">
        <f t="shared" si="2"/>
        <v>4</v>
      </c>
      <c r="K2311" s="4">
        <f t="shared" si="3"/>
        <v>1.5</v>
      </c>
      <c r="L2311" s="4">
        <f t="shared" si="4"/>
        <v>6</v>
      </c>
      <c r="S2311" s="1" t="s">
        <v>2348</v>
      </c>
      <c r="T2311" s="4" t="str">
        <f t="shared" si="5"/>
        <v>Tea</v>
      </c>
      <c r="U2311" s="4" t="str">
        <f t="shared" si="6"/>
        <v>Takeaway</v>
      </c>
      <c r="V2311" s="4" t="str">
        <f t="shared" si="7"/>
        <v>Credit Card</v>
      </c>
      <c r="W2311" s="4">
        <f t="shared" ref="W2311:Y2311" si="2318">IF(OR(J2311 = "ERROR", J2311 = ""), "UNKNOWN", J2311)</f>
        <v>4</v>
      </c>
      <c r="X2311" s="4">
        <f t="shared" si="2318"/>
        <v>1.5</v>
      </c>
      <c r="Y2311" s="4">
        <f t="shared" si="2318"/>
        <v>6</v>
      </c>
      <c r="Z2311" s="5">
        <f t="shared" si="9"/>
        <v>44978</v>
      </c>
    </row>
    <row r="2312">
      <c r="A2312" s="1" t="s">
        <v>2349</v>
      </c>
      <c r="B2312" s="1" t="s">
        <v>36</v>
      </c>
      <c r="C2312" s="1">
        <v>4.0</v>
      </c>
      <c r="D2312" s="1">
        <v>5.0</v>
      </c>
      <c r="E2312" s="1">
        <v>20.0</v>
      </c>
      <c r="F2312" s="1" t="s">
        <v>23</v>
      </c>
      <c r="H2312" s="2">
        <v>45007.0</v>
      </c>
      <c r="J2312" s="3">
        <f t="shared" si="2"/>
        <v>4</v>
      </c>
      <c r="K2312" s="4">
        <f t="shared" si="3"/>
        <v>5</v>
      </c>
      <c r="L2312" s="4">
        <f t="shared" si="4"/>
        <v>20</v>
      </c>
      <c r="S2312" s="1" t="s">
        <v>2349</v>
      </c>
      <c r="T2312" s="4" t="str">
        <f t="shared" si="5"/>
        <v>Salad</v>
      </c>
      <c r="U2312" s="4" t="str">
        <f t="shared" si="6"/>
        <v>UNKNOWN</v>
      </c>
      <c r="V2312" s="4" t="str">
        <f t="shared" si="7"/>
        <v>Credit Card</v>
      </c>
      <c r="W2312" s="4">
        <f t="shared" ref="W2312:Y2312" si="2319">IF(OR(J2312 = "ERROR", J2312 = ""), "UNKNOWN", J2312)</f>
        <v>4</v>
      </c>
      <c r="X2312" s="4">
        <f t="shared" si="2319"/>
        <v>5</v>
      </c>
      <c r="Y2312" s="4">
        <f t="shared" si="2319"/>
        <v>20</v>
      </c>
      <c r="Z2312" s="5">
        <f t="shared" si="9"/>
        <v>45007</v>
      </c>
    </row>
    <row r="2313">
      <c r="A2313" s="1" t="s">
        <v>2350</v>
      </c>
      <c r="B2313" s="1" t="s">
        <v>22</v>
      </c>
      <c r="C2313" s="1">
        <v>5.0</v>
      </c>
      <c r="D2313" s="1">
        <v>2.0</v>
      </c>
      <c r="E2313" s="1">
        <v>10.0</v>
      </c>
      <c r="F2313" s="1" t="s">
        <v>28</v>
      </c>
      <c r="H2313" s="6">
        <v>45243.0</v>
      </c>
      <c r="J2313" s="3">
        <f t="shared" si="2"/>
        <v>5</v>
      </c>
      <c r="K2313" s="4">
        <f t="shared" si="3"/>
        <v>2</v>
      </c>
      <c r="L2313" s="4">
        <f t="shared" si="4"/>
        <v>10</v>
      </c>
      <c r="S2313" s="1" t="s">
        <v>2350</v>
      </c>
      <c r="T2313" s="4" t="str">
        <f t="shared" si="5"/>
        <v>Coffee</v>
      </c>
      <c r="U2313" s="4" t="str">
        <f t="shared" si="6"/>
        <v>UNKNOWN</v>
      </c>
      <c r="V2313" s="4" t="str">
        <f t="shared" si="7"/>
        <v>Cash</v>
      </c>
      <c r="W2313" s="4">
        <f t="shared" ref="W2313:Y2313" si="2320">IF(OR(J2313 = "ERROR", J2313 = ""), "UNKNOWN", J2313)</f>
        <v>5</v>
      </c>
      <c r="X2313" s="4">
        <f t="shared" si="2320"/>
        <v>2</v>
      </c>
      <c r="Y2313" s="4">
        <f t="shared" si="2320"/>
        <v>10</v>
      </c>
      <c r="Z2313" s="7">
        <f t="shared" si="9"/>
        <v>45243</v>
      </c>
    </row>
    <row r="2314">
      <c r="A2314" s="1" t="s">
        <v>2351</v>
      </c>
      <c r="B2314" s="1" t="s">
        <v>41</v>
      </c>
      <c r="C2314" s="1">
        <v>4.0</v>
      </c>
      <c r="D2314" s="1">
        <v>4.0</v>
      </c>
      <c r="E2314" s="1">
        <v>16.0</v>
      </c>
      <c r="F2314" s="1" t="s">
        <v>28</v>
      </c>
      <c r="H2314" s="2">
        <v>45070.0</v>
      </c>
      <c r="J2314" s="3">
        <f t="shared" si="2"/>
        <v>4</v>
      </c>
      <c r="K2314" s="4">
        <f t="shared" si="3"/>
        <v>4</v>
      </c>
      <c r="L2314" s="4">
        <f t="shared" si="4"/>
        <v>16</v>
      </c>
      <c r="S2314" s="1" t="s">
        <v>2351</v>
      </c>
      <c r="T2314" s="4" t="str">
        <f t="shared" si="5"/>
        <v>Smoothie</v>
      </c>
      <c r="U2314" s="4" t="str">
        <f t="shared" si="6"/>
        <v>UNKNOWN</v>
      </c>
      <c r="V2314" s="4" t="str">
        <f t="shared" si="7"/>
        <v>Cash</v>
      </c>
      <c r="W2314" s="4">
        <f t="shared" ref="W2314:Y2314" si="2321">IF(OR(J2314 = "ERROR", J2314 = ""), "UNKNOWN", J2314)</f>
        <v>4</v>
      </c>
      <c r="X2314" s="4">
        <f t="shared" si="2321"/>
        <v>4</v>
      </c>
      <c r="Y2314" s="4">
        <f t="shared" si="2321"/>
        <v>16</v>
      </c>
      <c r="Z2314" s="5">
        <f t="shared" si="9"/>
        <v>45070</v>
      </c>
    </row>
    <row r="2315">
      <c r="A2315" s="1" t="s">
        <v>2352</v>
      </c>
      <c r="B2315" s="1" t="s">
        <v>36</v>
      </c>
      <c r="C2315" s="1">
        <v>3.0</v>
      </c>
      <c r="D2315" s="1" t="s">
        <v>30</v>
      </c>
      <c r="E2315" s="1">
        <v>15.0</v>
      </c>
      <c r="G2315" s="1" t="s">
        <v>29</v>
      </c>
      <c r="H2315" s="2">
        <v>45172.0</v>
      </c>
      <c r="J2315" s="3">
        <f t="shared" si="2"/>
        <v>3</v>
      </c>
      <c r="K2315" s="4">
        <f t="shared" si="3"/>
        <v>5</v>
      </c>
      <c r="L2315" s="4">
        <f t="shared" si="4"/>
        <v>15</v>
      </c>
      <c r="S2315" s="1" t="s">
        <v>2352</v>
      </c>
      <c r="T2315" s="4" t="str">
        <f t="shared" si="5"/>
        <v>Salad</v>
      </c>
      <c r="U2315" s="4" t="str">
        <f t="shared" si="6"/>
        <v>In-store</v>
      </c>
      <c r="V2315" s="4" t="str">
        <f t="shared" si="7"/>
        <v>UNKNOWN</v>
      </c>
      <c r="W2315" s="4">
        <f t="shared" ref="W2315:Y2315" si="2322">IF(OR(J2315 = "ERROR", J2315 = ""), "UNKNOWN", J2315)</f>
        <v>3</v>
      </c>
      <c r="X2315" s="4">
        <f t="shared" si="2322"/>
        <v>5</v>
      </c>
      <c r="Y2315" s="4">
        <f t="shared" si="2322"/>
        <v>15</v>
      </c>
      <c r="Z2315" s="5">
        <f t="shared" si="9"/>
        <v>45172</v>
      </c>
    </row>
    <row r="2316">
      <c r="A2316" s="1" t="s">
        <v>2353</v>
      </c>
      <c r="B2316" s="1" t="s">
        <v>22</v>
      </c>
      <c r="C2316" s="1">
        <v>2.0</v>
      </c>
      <c r="D2316" s="1">
        <v>2.0</v>
      </c>
      <c r="E2316" s="1">
        <v>4.0</v>
      </c>
      <c r="F2316" s="1" t="s">
        <v>39</v>
      </c>
      <c r="G2316" s="1" t="s">
        <v>24</v>
      </c>
      <c r="H2316" s="2">
        <v>45235.0</v>
      </c>
      <c r="J2316" s="3">
        <f t="shared" si="2"/>
        <v>2</v>
      </c>
      <c r="K2316" s="4">
        <f t="shared" si="3"/>
        <v>2</v>
      </c>
      <c r="L2316" s="4">
        <f t="shared" si="4"/>
        <v>4</v>
      </c>
      <c r="S2316" s="1" t="s">
        <v>2353</v>
      </c>
      <c r="T2316" s="4" t="str">
        <f t="shared" si="5"/>
        <v>Coffee</v>
      </c>
      <c r="U2316" s="4" t="str">
        <f t="shared" si="6"/>
        <v>Takeaway</v>
      </c>
      <c r="V2316" s="4" t="str">
        <f t="shared" si="7"/>
        <v>Digital Wallet</v>
      </c>
      <c r="W2316" s="4">
        <f t="shared" ref="W2316:Y2316" si="2323">IF(OR(J2316 = "ERROR", J2316 = ""), "UNKNOWN", J2316)</f>
        <v>2</v>
      </c>
      <c r="X2316" s="4">
        <f t="shared" si="2323"/>
        <v>2</v>
      </c>
      <c r="Y2316" s="4">
        <f t="shared" si="2323"/>
        <v>4</v>
      </c>
      <c r="Z2316" s="5">
        <f t="shared" si="9"/>
        <v>45235</v>
      </c>
    </row>
    <row r="2317">
      <c r="A2317" s="1" t="s">
        <v>2354</v>
      </c>
      <c r="B2317" s="1" t="s">
        <v>44</v>
      </c>
      <c r="C2317" s="1">
        <v>5.0</v>
      </c>
      <c r="E2317" s="1">
        <v>20.0</v>
      </c>
      <c r="F2317" s="1" t="s">
        <v>28</v>
      </c>
      <c r="G2317" s="1" t="s">
        <v>24</v>
      </c>
      <c r="H2317" s="2">
        <v>45063.0</v>
      </c>
      <c r="J2317" s="3">
        <f t="shared" si="2"/>
        <v>5</v>
      </c>
      <c r="K2317" s="4">
        <f t="shared" si="3"/>
        <v>4</v>
      </c>
      <c r="L2317" s="4">
        <f t="shared" si="4"/>
        <v>20</v>
      </c>
      <c r="S2317" s="1" t="s">
        <v>2354</v>
      </c>
      <c r="T2317" s="4" t="str">
        <f t="shared" si="5"/>
        <v>Sandwich</v>
      </c>
      <c r="U2317" s="4" t="str">
        <f t="shared" si="6"/>
        <v>Takeaway</v>
      </c>
      <c r="V2317" s="4" t="str">
        <f t="shared" si="7"/>
        <v>Cash</v>
      </c>
      <c r="W2317" s="4">
        <f t="shared" ref="W2317:Y2317" si="2324">IF(OR(J2317 = "ERROR", J2317 = ""), "UNKNOWN", J2317)</f>
        <v>5</v>
      </c>
      <c r="X2317" s="4">
        <f t="shared" si="2324"/>
        <v>4</v>
      </c>
      <c r="Y2317" s="4">
        <f t="shared" si="2324"/>
        <v>20</v>
      </c>
      <c r="Z2317" s="5">
        <f t="shared" si="9"/>
        <v>45063</v>
      </c>
    </row>
    <row r="2318">
      <c r="A2318" s="1" t="s">
        <v>2355</v>
      </c>
      <c r="B2318" s="1" t="s">
        <v>27</v>
      </c>
      <c r="C2318" s="1">
        <v>2.0</v>
      </c>
      <c r="D2318" s="1">
        <v>3.0</v>
      </c>
      <c r="E2318" s="1">
        <v>6.0</v>
      </c>
      <c r="G2318" s="1" t="s">
        <v>24</v>
      </c>
      <c r="H2318" s="2">
        <v>44964.0</v>
      </c>
      <c r="J2318" s="3">
        <f t="shared" si="2"/>
        <v>2</v>
      </c>
      <c r="K2318" s="4">
        <f t="shared" si="3"/>
        <v>3</v>
      </c>
      <c r="L2318" s="4">
        <f t="shared" si="4"/>
        <v>6</v>
      </c>
      <c r="S2318" s="1" t="s">
        <v>2355</v>
      </c>
      <c r="T2318" s="4" t="str">
        <f t="shared" si="5"/>
        <v>Cake</v>
      </c>
      <c r="U2318" s="4" t="str">
        <f t="shared" si="6"/>
        <v>Takeaway</v>
      </c>
      <c r="V2318" s="4" t="str">
        <f t="shared" si="7"/>
        <v>UNKNOWN</v>
      </c>
      <c r="W2318" s="4">
        <f t="shared" ref="W2318:Y2318" si="2325">IF(OR(J2318 = "ERROR", J2318 = ""), "UNKNOWN", J2318)</f>
        <v>2</v>
      </c>
      <c r="X2318" s="4">
        <f t="shared" si="2325"/>
        <v>3</v>
      </c>
      <c r="Y2318" s="4">
        <f t="shared" si="2325"/>
        <v>6</v>
      </c>
      <c r="Z2318" s="5">
        <f t="shared" si="9"/>
        <v>44964</v>
      </c>
    </row>
    <row r="2319">
      <c r="A2319" s="1" t="s">
        <v>2356</v>
      </c>
      <c r="B2319" s="1" t="s">
        <v>22</v>
      </c>
      <c r="C2319" s="1">
        <v>1.0</v>
      </c>
      <c r="D2319" s="1">
        <v>2.0</v>
      </c>
      <c r="E2319" s="1">
        <v>2.0</v>
      </c>
      <c r="F2319" s="1" t="s">
        <v>28</v>
      </c>
      <c r="G2319" s="1" t="s">
        <v>29</v>
      </c>
      <c r="H2319" s="2">
        <v>45094.0</v>
      </c>
      <c r="J2319" s="3">
        <f t="shared" si="2"/>
        <v>1</v>
      </c>
      <c r="K2319" s="4">
        <f t="shared" si="3"/>
        <v>2</v>
      </c>
      <c r="L2319" s="4">
        <f t="shared" si="4"/>
        <v>2</v>
      </c>
      <c r="S2319" s="1" t="s">
        <v>2356</v>
      </c>
      <c r="T2319" s="4" t="str">
        <f t="shared" si="5"/>
        <v>Coffee</v>
      </c>
      <c r="U2319" s="4" t="str">
        <f t="shared" si="6"/>
        <v>In-store</v>
      </c>
      <c r="V2319" s="4" t="str">
        <f t="shared" si="7"/>
        <v>Cash</v>
      </c>
      <c r="W2319" s="4">
        <f t="shared" ref="W2319:Y2319" si="2326">IF(OR(J2319 = "ERROR", J2319 = ""), "UNKNOWN", J2319)</f>
        <v>1</v>
      </c>
      <c r="X2319" s="4">
        <f t="shared" si="2326"/>
        <v>2</v>
      </c>
      <c r="Y2319" s="4">
        <f t="shared" si="2326"/>
        <v>2</v>
      </c>
      <c r="Z2319" s="5">
        <f t="shared" si="9"/>
        <v>45094</v>
      </c>
    </row>
    <row r="2320">
      <c r="A2320" s="1" t="s">
        <v>2357</v>
      </c>
      <c r="B2320" s="1" t="s">
        <v>36</v>
      </c>
      <c r="C2320" s="1">
        <v>2.0</v>
      </c>
      <c r="D2320" s="1">
        <v>5.0</v>
      </c>
      <c r="E2320" s="1">
        <v>10.0</v>
      </c>
      <c r="F2320" s="1" t="s">
        <v>23</v>
      </c>
      <c r="G2320" s="1" t="s">
        <v>29</v>
      </c>
      <c r="H2320" s="2">
        <v>44933.0</v>
      </c>
      <c r="J2320" s="3">
        <f t="shared" si="2"/>
        <v>2</v>
      </c>
      <c r="K2320" s="4">
        <f t="shared" si="3"/>
        <v>5</v>
      </c>
      <c r="L2320" s="4">
        <f t="shared" si="4"/>
        <v>10</v>
      </c>
      <c r="S2320" s="1" t="s">
        <v>2357</v>
      </c>
      <c r="T2320" s="4" t="str">
        <f t="shared" si="5"/>
        <v>Salad</v>
      </c>
      <c r="U2320" s="4" t="str">
        <f t="shared" si="6"/>
        <v>In-store</v>
      </c>
      <c r="V2320" s="4" t="str">
        <f t="shared" si="7"/>
        <v>Credit Card</v>
      </c>
      <c r="W2320" s="4">
        <f t="shared" ref="W2320:Y2320" si="2327">IF(OR(J2320 = "ERROR", J2320 = ""), "UNKNOWN", J2320)</f>
        <v>2</v>
      </c>
      <c r="X2320" s="4">
        <f t="shared" si="2327"/>
        <v>5</v>
      </c>
      <c r="Y2320" s="4">
        <f t="shared" si="2327"/>
        <v>10</v>
      </c>
      <c r="Z2320" s="5">
        <f t="shared" si="9"/>
        <v>44933</v>
      </c>
    </row>
    <row r="2321">
      <c r="A2321" s="1" t="s">
        <v>2358</v>
      </c>
      <c r="B2321" s="1" t="s">
        <v>55</v>
      </c>
      <c r="C2321" s="1">
        <v>4.0</v>
      </c>
      <c r="D2321" s="1" t="s">
        <v>30</v>
      </c>
      <c r="E2321" s="1">
        <v>12.0</v>
      </c>
      <c r="F2321" s="1" t="s">
        <v>25</v>
      </c>
      <c r="G2321" s="1" t="s">
        <v>24</v>
      </c>
      <c r="H2321" s="2">
        <v>45061.0</v>
      </c>
      <c r="J2321" s="3">
        <f t="shared" si="2"/>
        <v>4</v>
      </c>
      <c r="K2321" s="4">
        <f t="shared" si="3"/>
        <v>3</v>
      </c>
      <c r="L2321" s="4">
        <f t="shared" si="4"/>
        <v>12</v>
      </c>
      <c r="S2321" s="1" t="s">
        <v>2358</v>
      </c>
      <c r="T2321" s="4" t="str">
        <f t="shared" si="5"/>
        <v>Juice</v>
      </c>
      <c r="U2321" s="4" t="str">
        <f t="shared" si="6"/>
        <v>Takeaway</v>
      </c>
      <c r="V2321" s="4" t="str">
        <f t="shared" si="7"/>
        <v>UNKNOWN</v>
      </c>
      <c r="W2321" s="4">
        <f t="shared" ref="W2321:Y2321" si="2328">IF(OR(J2321 = "ERROR", J2321 = ""), "UNKNOWN", J2321)</f>
        <v>4</v>
      </c>
      <c r="X2321" s="4">
        <f t="shared" si="2328"/>
        <v>3</v>
      </c>
      <c r="Y2321" s="4">
        <f t="shared" si="2328"/>
        <v>12</v>
      </c>
      <c r="Z2321" s="5">
        <f t="shared" si="9"/>
        <v>45061</v>
      </c>
    </row>
    <row r="2322">
      <c r="A2322" s="1" t="s">
        <v>2359</v>
      </c>
      <c r="B2322" s="1" t="s">
        <v>32</v>
      </c>
      <c r="C2322" s="1">
        <v>3.0</v>
      </c>
      <c r="D2322" s="1">
        <v>1.0</v>
      </c>
      <c r="E2322" s="1">
        <v>3.0</v>
      </c>
      <c r="F2322" s="1" t="s">
        <v>23</v>
      </c>
      <c r="H2322" s="2">
        <v>44972.0</v>
      </c>
      <c r="J2322" s="3">
        <f t="shared" si="2"/>
        <v>3</v>
      </c>
      <c r="K2322" s="4">
        <f t="shared" si="3"/>
        <v>1</v>
      </c>
      <c r="L2322" s="4">
        <f t="shared" si="4"/>
        <v>3</v>
      </c>
      <c r="S2322" s="1" t="s">
        <v>2359</v>
      </c>
      <c r="T2322" s="4" t="str">
        <f t="shared" si="5"/>
        <v>Cookie</v>
      </c>
      <c r="U2322" s="4" t="str">
        <f t="shared" si="6"/>
        <v>UNKNOWN</v>
      </c>
      <c r="V2322" s="4" t="str">
        <f t="shared" si="7"/>
        <v>Credit Card</v>
      </c>
      <c r="W2322" s="4">
        <f t="shared" ref="W2322:Y2322" si="2329">IF(OR(J2322 = "ERROR", J2322 = ""), "UNKNOWN", J2322)</f>
        <v>3</v>
      </c>
      <c r="X2322" s="4">
        <f t="shared" si="2329"/>
        <v>1</v>
      </c>
      <c r="Y2322" s="4">
        <f t="shared" si="2329"/>
        <v>3</v>
      </c>
      <c r="Z2322" s="5">
        <f t="shared" si="9"/>
        <v>44972</v>
      </c>
    </row>
    <row r="2323">
      <c r="A2323" s="1" t="s">
        <v>2360</v>
      </c>
      <c r="B2323" s="1" t="s">
        <v>41</v>
      </c>
      <c r="C2323" s="1">
        <v>1.0</v>
      </c>
      <c r="D2323" s="1">
        <v>4.0</v>
      </c>
      <c r="E2323" s="1">
        <v>4.0</v>
      </c>
      <c r="F2323" s="1" t="s">
        <v>23</v>
      </c>
      <c r="G2323" s="1" t="s">
        <v>24</v>
      </c>
      <c r="H2323" s="6">
        <v>45220.0</v>
      </c>
      <c r="J2323" s="3">
        <f t="shared" si="2"/>
        <v>1</v>
      </c>
      <c r="K2323" s="4">
        <f t="shared" si="3"/>
        <v>4</v>
      </c>
      <c r="L2323" s="4">
        <f t="shared" si="4"/>
        <v>4</v>
      </c>
      <c r="S2323" s="1" t="s">
        <v>2360</v>
      </c>
      <c r="T2323" s="4" t="str">
        <f t="shared" si="5"/>
        <v>Smoothie</v>
      </c>
      <c r="U2323" s="4" t="str">
        <f t="shared" si="6"/>
        <v>Takeaway</v>
      </c>
      <c r="V2323" s="4" t="str">
        <f t="shared" si="7"/>
        <v>Credit Card</v>
      </c>
      <c r="W2323" s="4">
        <f t="shared" ref="W2323:Y2323" si="2330">IF(OR(J2323 = "ERROR", J2323 = ""), "UNKNOWN", J2323)</f>
        <v>1</v>
      </c>
      <c r="X2323" s="4">
        <f t="shared" si="2330"/>
        <v>4</v>
      </c>
      <c r="Y2323" s="4">
        <f t="shared" si="2330"/>
        <v>4</v>
      </c>
      <c r="Z2323" s="7">
        <f t="shared" si="9"/>
        <v>45220</v>
      </c>
    </row>
    <row r="2324">
      <c r="A2324" s="1" t="s">
        <v>2361</v>
      </c>
      <c r="B2324" s="1" t="s">
        <v>81</v>
      </c>
      <c r="C2324" s="1">
        <v>3.0</v>
      </c>
      <c r="D2324" s="1">
        <v>1.5</v>
      </c>
      <c r="E2324" s="1">
        <v>4.5</v>
      </c>
      <c r="F2324" s="1" t="s">
        <v>23</v>
      </c>
      <c r="G2324" s="1" t="s">
        <v>29</v>
      </c>
      <c r="H2324" s="2">
        <v>45236.0</v>
      </c>
      <c r="J2324" s="3">
        <f t="shared" si="2"/>
        <v>3</v>
      </c>
      <c r="K2324" s="4">
        <f t="shared" si="3"/>
        <v>1.5</v>
      </c>
      <c r="L2324" s="4">
        <f t="shared" si="4"/>
        <v>4.5</v>
      </c>
      <c r="S2324" s="1" t="s">
        <v>2361</v>
      </c>
      <c r="T2324" s="4" t="str">
        <f t="shared" si="5"/>
        <v>Tea</v>
      </c>
      <c r="U2324" s="4" t="str">
        <f t="shared" si="6"/>
        <v>In-store</v>
      </c>
      <c r="V2324" s="4" t="str">
        <f t="shared" si="7"/>
        <v>Credit Card</v>
      </c>
      <c r="W2324" s="4">
        <f t="shared" ref="W2324:Y2324" si="2331">IF(OR(J2324 = "ERROR", J2324 = ""), "UNKNOWN", J2324)</f>
        <v>3</v>
      </c>
      <c r="X2324" s="4">
        <f t="shared" si="2331"/>
        <v>1.5</v>
      </c>
      <c r="Y2324" s="4">
        <f t="shared" si="2331"/>
        <v>4.5</v>
      </c>
      <c r="Z2324" s="5">
        <f t="shared" si="9"/>
        <v>45236</v>
      </c>
    </row>
    <row r="2325">
      <c r="A2325" s="1" t="s">
        <v>2362</v>
      </c>
      <c r="B2325" s="1" t="s">
        <v>36</v>
      </c>
      <c r="C2325" s="1">
        <v>3.0</v>
      </c>
      <c r="D2325" s="1">
        <v>5.0</v>
      </c>
      <c r="E2325" s="1">
        <v>15.0</v>
      </c>
      <c r="F2325" s="1" t="s">
        <v>28</v>
      </c>
      <c r="H2325" s="2">
        <v>45102.0</v>
      </c>
      <c r="J2325" s="3">
        <f t="shared" si="2"/>
        <v>3</v>
      </c>
      <c r="K2325" s="4">
        <f t="shared" si="3"/>
        <v>5</v>
      </c>
      <c r="L2325" s="4">
        <f t="shared" si="4"/>
        <v>15</v>
      </c>
      <c r="S2325" s="1" t="s">
        <v>2362</v>
      </c>
      <c r="T2325" s="4" t="str">
        <f t="shared" si="5"/>
        <v>Salad</v>
      </c>
      <c r="U2325" s="4" t="str">
        <f t="shared" si="6"/>
        <v>UNKNOWN</v>
      </c>
      <c r="V2325" s="4" t="str">
        <f t="shared" si="7"/>
        <v>Cash</v>
      </c>
      <c r="W2325" s="4">
        <f t="shared" ref="W2325:Y2325" si="2332">IF(OR(J2325 = "ERROR", J2325 = ""), "UNKNOWN", J2325)</f>
        <v>3</v>
      </c>
      <c r="X2325" s="4">
        <f t="shared" si="2332"/>
        <v>5</v>
      </c>
      <c r="Y2325" s="4">
        <f t="shared" si="2332"/>
        <v>15</v>
      </c>
      <c r="Z2325" s="5">
        <f t="shared" si="9"/>
        <v>45102</v>
      </c>
    </row>
    <row r="2326">
      <c r="A2326" s="1" t="s">
        <v>2363</v>
      </c>
      <c r="B2326" s="1" t="s">
        <v>41</v>
      </c>
      <c r="C2326" s="1">
        <v>4.0</v>
      </c>
      <c r="E2326" s="1">
        <v>16.0</v>
      </c>
      <c r="F2326" s="1" t="s">
        <v>23</v>
      </c>
      <c r="H2326" s="2">
        <v>45009.0</v>
      </c>
      <c r="J2326" s="3">
        <f t="shared" si="2"/>
        <v>4</v>
      </c>
      <c r="K2326" s="4">
        <f t="shared" si="3"/>
        <v>4</v>
      </c>
      <c r="L2326" s="4">
        <f t="shared" si="4"/>
        <v>16</v>
      </c>
      <c r="S2326" s="1" t="s">
        <v>2363</v>
      </c>
      <c r="T2326" s="4" t="str">
        <f t="shared" si="5"/>
        <v>Smoothie</v>
      </c>
      <c r="U2326" s="4" t="str">
        <f t="shared" si="6"/>
        <v>UNKNOWN</v>
      </c>
      <c r="V2326" s="4" t="str">
        <f t="shared" si="7"/>
        <v>Credit Card</v>
      </c>
      <c r="W2326" s="4">
        <f t="shared" ref="W2326:Y2326" si="2333">IF(OR(J2326 = "ERROR", J2326 = ""), "UNKNOWN", J2326)</f>
        <v>4</v>
      </c>
      <c r="X2326" s="4">
        <f t="shared" si="2333"/>
        <v>4</v>
      </c>
      <c r="Y2326" s="4">
        <f t="shared" si="2333"/>
        <v>16</v>
      </c>
      <c r="Z2326" s="5">
        <f t="shared" si="9"/>
        <v>45009</v>
      </c>
    </row>
    <row r="2327">
      <c r="A2327" s="1" t="s">
        <v>2364</v>
      </c>
      <c r="B2327" s="1" t="s">
        <v>44</v>
      </c>
      <c r="C2327" s="1">
        <v>4.0</v>
      </c>
      <c r="D2327" s="1">
        <v>4.0</v>
      </c>
      <c r="E2327" s="1">
        <v>16.0</v>
      </c>
      <c r="F2327" s="1" t="s">
        <v>23</v>
      </c>
      <c r="G2327" s="1" t="s">
        <v>24</v>
      </c>
      <c r="H2327" s="6">
        <v>45212.0</v>
      </c>
      <c r="J2327" s="3">
        <f t="shared" si="2"/>
        <v>4</v>
      </c>
      <c r="K2327" s="4">
        <f t="shared" si="3"/>
        <v>4</v>
      </c>
      <c r="L2327" s="4">
        <f t="shared" si="4"/>
        <v>16</v>
      </c>
      <c r="S2327" s="1" t="s">
        <v>2364</v>
      </c>
      <c r="T2327" s="4" t="str">
        <f t="shared" si="5"/>
        <v>Sandwich</v>
      </c>
      <c r="U2327" s="4" t="str">
        <f t="shared" si="6"/>
        <v>Takeaway</v>
      </c>
      <c r="V2327" s="4" t="str">
        <f t="shared" si="7"/>
        <v>Credit Card</v>
      </c>
      <c r="W2327" s="4">
        <f t="shared" ref="W2327:Y2327" si="2334">IF(OR(J2327 = "ERROR", J2327 = ""), "UNKNOWN", J2327)</f>
        <v>4</v>
      </c>
      <c r="X2327" s="4">
        <f t="shared" si="2334"/>
        <v>4</v>
      </c>
      <c r="Y2327" s="4">
        <f t="shared" si="2334"/>
        <v>16</v>
      </c>
      <c r="Z2327" s="7">
        <f t="shared" si="9"/>
        <v>45212</v>
      </c>
    </row>
    <row r="2328">
      <c r="A2328" s="1" t="s">
        <v>2365</v>
      </c>
      <c r="B2328" s="1" t="s">
        <v>30</v>
      </c>
      <c r="C2328" s="1">
        <v>1.0</v>
      </c>
      <c r="D2328" s="1">
        <v>1.0</v>
      </c>
      <c r="E2328" s="1">
        <v>1.0</v>
      </c>
      <c r="F2328" s="1" t="s">
        <v>25</v>
      </c>
      <c r="H2328" s="2">
        <v>45035.0</v>
      </c>
      <c r="J2328" s="3">
        <f t="shared" si="2"/>
        <v>1</v>
      </c>
      <c r="K2328" s="4">
        <f t="shared" si="3"/>
        <v>1</v>
      </c>
      <c r="L2328" s="4">
        <f t="shared" si="4"/>
        <v>1</v>
      </c>
      <c r="S2328" s="1" t="s">
        <v>2365</v>
      </c>
      <c r="T2328" s="4" t="str">
        <f t="shared" si="5"/>
        <v>UNKNOWN</v>
      </c>
      <c r="U2328" s="4" t="str">
        <f t="shared" si="6"/>
        <v>UNKNOWN</v>
      </c>
      <c r="V2328" s="4" t="str">
        <f t="shared" si="7"/>
        <v>UNKNOWN</v>
      </c>
      <c r="W2328" s="4">
        <f t="shared" ref="W2328:Y2328" si="2335">IF(OR(J2328 = "ERROR", J2328 = ""), "UNKNOWN", J2328)</f>
        <v>1</v>
      </c>
      <c r="X2328" s="4">
        <f t="shared" si="2335"/>
        <v>1</v>
      </c>
      <c r="Y2328" s="4">
        <f t="shared" si="2335"/>
        <v>1</v>
      </c>
      <c r="Z2328" s="5">
        <f t="shared" si="9"/>
        <v>45035</v>
      </c>
    </row>
    <row r="2329">
      <c r="A2329" s="1" t="s">
        <v>2366</v>
      </c>
      <c r="B2329" s="1" t="s">
        <v>25</v>
      </c>
      <c r="C2329" s="1">
        <v>1.0</v>
      </c>
      <c r="D2329" s="1">
        <v>4.0</v>
      </c>
      <c r="E2329" s="1">
        <v>4.0</v>
      </c>
      <c r="G2329" s="1" t="s">
        <v>25</v>
      </c>
      <c r="H2329" s="2">
        <v>45203.0</v>
      </c>
      <c r="J2329" s="3">
        <f t="shared" si="2"/>
        <v>1</v>
      </c>
      <c r="K2329" s="4">
        <f t="shared" si="3"/>
        <v>4</v>
      </c>
      <c r="L2329" s="4">
        <f t="shared" si="4"/>
        <v>4</v>
      </c>
      <c r="S2329" s="1" t="s">
        <v>2366</v>
      </c>
      <c r="T2329" s="4" t="str">
        <f t="shared" si="5"/>
        <v>UNKNOWN</v>
      </c>
      <c r="U2329" s="4" t="str">
        <f t="shared" si="6"/>
        <v>UNKNOWN</v>
      </c>
      <c r="V2329" s="4" t="str">
        <f t="shared" si="7"/>
        <v>UNKNOWN</v>
      </c>
      <c r="W2329" s="4">
        <f t="shared" ref="W2329:Y2329" si="2336">IF(OR(J2329 = "ERROR", J2329 = ""), "UNKNOWN", J2329)</f>
        <v>1</v>
      </c>
      <c r="X2329" s="4">
        <f t="shared" si="2336"/>
        <v>4</v>
      </c>
      <c r="Y2329" s="4">
        <f t="shared" si="2336"/>
        <v>4</v>
      </c>
      <c r="Z2329" s="5">
        <f t="shared" si="9"/>
        <v>45203</v>
      </c>
    </row>
    <row r="2330">
      <c r="A2330" s="1" t="s">
        <v>2367</v>
      </c>
      <c r="C2330" s="1">
        <v>2.0</v>
      </c>
      <c r="D2330" s="1">
        <v>2.0</v>
      </c>
      <c r="E2330" s="1">
        <v>4.0</v>
      </c>
      <c r="H2330" s="2">
        <v>45164.0</v>
      </c>
      <c r="J2330" s="3">
        <f t="shared" si="2"/>
        <v>2</v>
      </c>
      <c r="K2330" s="4">
        <f t="shared" si="3"/>
        <v>2</v>
      </c>
      <c r="L2330" s="4">
        <f t="shared" si="4"/>
        <v>4</v>
      </c>
      <c r="S2330" s="1" t="s">
        <v>2367</v>
      </c>
      <c r="T2330" s="4" t="str">
        <f t="shared" si="5"/>
        <v>UNKNOWN</v>
      </c>
      <c r="U2330" s="4" t="str">
        <f t="shared" si="6"/>
        <v>UNKNOWN</v>
      </c>
      <c r="V2330" s="4" t="str">
        <f t="shared" si="7"/>
        <v>UNKNOWN</v>
      </c>
      <c r="W2330" s="4">
        <f t="shared" ref="W2330:Y2330" si="2337">IF(OR(J2330 = "ERROR", J2330 = ""), "UNKNOWN", J2330)</f>
        <v>2</v>
      </c>
      <c r="X2330" s="4">
        <f t="shared" si="2337"/>
        <v>2</v>
      </c>
      <c r="Y2330" s="4">
        <f t="shared" si="2337"/>
        <v>4</v>
      </c>
      <c r="Z2330" s="5">
        <f t="shared" si="9"/>
        <v>45164</v>
      </c>
    </row>
    <row r="2331">
      <c r="A2331" s="1" t="s">
        <v>2368</v>
      </c>
      <c r="B2331" s="1" t="s">
        <v>22</v>
      </c>
      <c r="C2331" s="1">
        <v>4.0</v>
      </c>
      <c r="D2331" s="1">
        <v>2.0</v>
      </c>
      <c r="E2331" s="1">
        <v>8.0</v>
      </c>
      <c r="F2331" s="1" t="s">
        <v>28</v>
      </c>
      <c r="G2331" s="1" t="s">
        <v>24</v>
      </c>
      <c r="H2331" s="2">
        <v>45182.0</v>
      </c>
      <c r="J2331" s="3">
        <f t="shared" si="2"/>
        <v>4</v>
      </c>
      <c r="K2331" s="4">
        <f t="shared" si="3"/>
        <v>2</v>
      </c>
      <c r="L2331" s="4">
        <f t="shared" si="4"/>
        <v>8</v>
      </c>
      <c r="S2331" s="1" t="s">
        <v>2368</v>
      </c>
      <c r="T2331" s="4" t="str">
        <f t="shared" si="5"/>
        <v>Coffee</v>
      </c>
      <c r="U2331" s="4" t="str">
        <f t="shared" si="6"/>
        <v>Takeaway</v>
      </c>
      <c r="V2331" s="4" t="str">
        <f t="shared" si="7"/>
        <v>Cash</v>
      </c>
      <c r="W2331" s="4">
        <f t="shared" ref="W2331:Y2331" si="2338">IF(OR(J2331 = "ERROR", J2331 = ""), "UNKNOWN", J2331)</f>
        <v>4</v>
      </c>
      <c r="X2331" s="4">
        <f t="shared" si="2338"/>
        <v>2</v>
      </c>
      <c r="Y2331" s="4">
        <f t="shared" si="2338"/>
        <v>8</v>
      </c>
      <c r="Z2331" s="5">
        <f t="shared" si="9"/>
        <v>45182</v>
      </c>
    </row>
    <row r="2332">
      <c r="A2332" s="1" t="s">
        <v>2369</v>
      </c>
      <c r="B2332" s="1" t="s">
        <v>36</v>
      </c>
      <c r="C2332" s="1" t="s">
        <v>30</v>
      </c>
      <c r="D2332" s="1" t="s">
        <v>30</v>
      </c>
      <c r="E2332" s="1">
        <v>5.0</v>
      </c>
      <c r="G2332" s="1" t="s">
        <v>29</v>
      </c>
      <c r="H2332" s="2">
        <v>44986.0</v>
      </c>
      <c r="J2332" s="3" t="str">
        <f t="shared" si="2"/>
        <v>UNKNOWN</v>
      </c>
      <c r="K2332" s="4" t="str">
        <f t="shared" si="3"/>
        <v>UNKNOWN</v>
      </c>
      <c r="L2332" s="4">
        <f t="shared" si="4"/>
        <v>5</v>
      </c>
      <c r="S2332" s="1" t="s">
        <v>2369</v>
      </c>
      <c r="T2332" s="4" t="str">
        <f t="shared" si="5"/>
        <v>Salad</v>
      </c>
      <c r="U2332" s="4" t="str">
        <f t="shared" si="6"/>
        <v>In-store</v>
      </c>
      <c r="V2332" s="4" t="str">
        <f t="shared" si="7"/>
        <v>UNKNOWN</v>
      </c>
      <c r="W2332" s="4" t="str">
        <f t="shared" ref="W2332:Y2332" si="2339">IF(OR(J2332 = "ERROR", J2332 = ""), "UNKNOWN", J2332)</f>
        <v>UNKNOWN</v>
      </c>
      <c r="X2332" s="4" t="str">
        <f t="shared" si="2339"/>
        <v>UNKNOWN</v>
      </c>
      <c r="Y2332" s="4">
        <f t="shared" si="2339"/>
        <v>5</v>
      </c>
      <c r="Z2332" s="5">
        <f t="shared" si="9"/>
        <v>44986</v>
      </c>
    </row>
    <row r="2333">
      <c r="A2333" s="1" t="s">
        <v>2370</v>
      </c>
      <c r="B2333" s="1" t="s">
        <v>32</v>
      </c>
      <c r="C2333" s="1">
        <v>2.0</v>
      </c>
      <c r="D2333" s="1">
        <v>1.0</v>
      </c>
      <c r="E2333" s="1">
        <v>2.0</v>
      </c>
      <c r="F2333" s="1" t="s">
        <v>23</v>
      </c>
      <c r="G2333" s="1" t="s">
        <v>24</v>
      </c>
      <c r="H2333" s="6">
        <v>45215.0</v>
      </c>
      <c r="J2333" s="3">
        <f t="shared" si="2"/>
        <v>2</v>
      </c>
      <c r="K2333" s="4">
        <f t="shared" si="3"/>
        <v>1</v>
      </c>
      <c r="L2333" s="4">
        <f t="shared" si="4"/>
        <v>2</v>
      </c>
      <c r="S2333" s="1" t="s">
        <v>2370</v>
      </c>
      <c r="T2333" s="4" t="str">
        <f t="shared" si="5"/>
        <v>Cookie</v>
      </c>
      <c r="U2333" s="4" t="str">
        <f t="shared" si="6"/>
        <v>Takeaway</v>
      </c>
      <c r="V2333" s="4" t="str">
        <f t="shared" si="7"/>
        <v>Credit Card</v>
      </c>
      <c r="W2333" s="4">
        <f t="shared" ref="W2333:Y2333" si="2340">IF(OR(J2333 = "ERROR", J2333 = ""), "UNKNOWN", J2333)</f>
        <v>2</v>
      </c>
      <c r="X2333" s="4">
        <f t="shared" si="2340"/>
        <v>1</v>
      </c>
      <c r="Y2333" s="4">
        <f t="shared" si="2340"/>
        <v>2</v>
      </c>
      <c r="Z2333" s="7">
        <f t="shared" si="9"/>
        <v>45215</v>
      </c>
    </row>
    <row r="2334">
      <c r="A2334" s="1" t="s">
        <v>2371</v>
      </c>
      <c r="B2334" s="1" t="s">
        <v>41</v>
      </c>
      <c r="C2334" s="1">
        <v>1.0</v>
      </c>
      <c r="D2334" s="1">
        <v>4.0</v>
      </c>
      <c r="E2334" s="1">
        <v>4.0</v>
      </c>
      <c r="F2334" s="1" t="s">
        <v>28</v>
      </c>
      <c r="G2334" s="1" t="s">
        <v>24</v>
      </c>
      <c r="H2334" s="2">
        <v>45054.0</v>
      </c>
      <c r="J2334" s="3">
        <f t="shared" si="2"/>
        <v>1</v>
      </c>
      <c r="K2334" s="4">
        <f t="shared" si="3"/>
        <v>4</v>
      </c>
      <c r="L2334" s="4">
        <f t="shared" si="4"/>
        <v>4</v>
      </c>
      <c r="S2334" s="1" t="s">
        <v>2371</v>
      </c>
      <c r="T2334" s="4" t="str">
        <f t="shared" si="5"/>
        <v>Smoothie</v>
      </c>
      <c r="U2334" s="4" t="str">
        <f t="shared" si="6"/>
        <v>Takeaway</v>
      </c>
      <c r="V2334" s="4" t="str">
        <f t="shared" si="7"/>
        <v>Cash</v>
      </c>
      <c r="W2334" s="4">
        <f t="shared" ref="W2334:Y2334" si="2341">IF(OR(J2334 = "ERROR", J2334 = ""), "UNKNOWN", J2334)</f>
        <v>1</v>
      </c>
      <c r="X2334" s="4">
        <f t="shared" si="2341"/>
        <v>4</v>
      </c>
      <c r="Y2334" s="4">
        <f t="shared" si="2341"/>
        <v>4</v>
      </c>
      <c r="Z2334" s="5">
        <f t="shared" si="9"/>
        <v>45054</v>
      </c>
    </row>
    <row r="2335">
      <c r="A2335" s="1" t="s">
        <v>2372</v>
      </c>
      <c r="B2335" s="1" t="s">
        <v>32</v>
      </c>
      <c r="C2335" s="1">
        <v>3.0</v>
      </c>
      <c r="D2335" s="1">
        <v>1.0</v>
      </c>
      <c r="E2335" s="1">
        <v>3.0</v>
      </c>
      <c r="F2335" s="1" t="s">
        <v>28</v>
      </c>
      <c r="G2335" s="1" t="s">
        <v>29</v>
      </c>
      <c r="H2335" s="2">
        <v>45075.0</v>
      </c>
      <c r="J2335" s="3">
        <f t="shared" si="2"/>
        <v>3</v>
      </c>
      <c r="K2335" s="4">
        <f t="shared" si="3"/>
        <v>1</v>
      </c>
      <c r="L2335" s="4">
        <f t="shared" si="4"/>
        <v>3</v>
      </c>
      <c r="S2335" s="1" t="s">
        <v>2372</v>
      </c>
      <c r="T2335" s="4" t="str">
        <f t="shared" si="5"/>
        <v>Cookie</v>
      </c>
      <c r="U2335" s="4" t="str">
        <f t="shared" si="6"/>
        <v>In-store</v>
      </c>
      <c r="V2335" s="4" t="str">
        <f t="shared" si="7"/>
        <v>Cash</v>
      </c>
      <c r="W2335" s="4">
        <f t="shared" ref="W2335:Y2335" si="2342">IF(OR(J2335 = "ERROR", J2335 = ""), "UNKNOWN", J2335)</f>
        <v>3</v>
      </c>
      <c r="X2335" s="4">
        <f t="shared" si="2342"/>
        <v>1</v>
      </c>
      <c r="Y2335" s="4">
        <f t="shared" si="2342"/>
        <v>3</v>
      </c>
      <c r="Z2335" s="5">
        <f t="shared" si="9"/>
        <v>45075</v>
      </c>
    </row>
    <row r="2336">
      <c r="A2336" s="1" t="s">
        <v>2373</v>
      </c>
      <c r="B2336" s="1" t="s">
        <v>44</v>
      </c>
      <c r="C2336" s="1">
        <v>1.0</v>
      </c>
      <c r="D2336" s="1">
        <v>4.0</v>
      </c>
      <c r="E2336" s="1">
        <v>4.0</v>
      </c>
      <c r="F2336" s="1" t="s">
        <v>39</v>
      </c>
      <c r="G2336" s="1" t="s">
        <v>24</v>
      </c>
      <c r="H2336" s="2">
        <v>44958.0</v>
      </c>
      <c r="J2336" s="3">
        <f t="shared" si="2"/>
        <v>1</v>
      </c>
      <c r="K2336" s="4">
        <f t="shared" si="3"/>
        <v>4</v>
      </c>
      <c r="L2336" s="4">
        <f t="shared" si="4"/>
        <v>4</v>
      </c>
      <c r="S2336" s="1" t="s">
        <v>2373</v>
      </c>
      <c r="T2336" s="4" t="str">
        <f t="shared" si="5"/>
        <v>Sandwich</v>
      </c>
      <c r="U2336" s="4" t="str">
        <f t="shared" si="6"/>
        <v>Takeaway</v>
      </c>
      <c r="V2336" s="4" t="str">
        <f t="shared" si="7"/>
        <v>Digital Wallet</v>
      </c>
      <c r="W2336" s="4">
        <f t="shared" ref="W2336:Y2336" si="2343">IF(OR(J2336 = "ERROR", J2336 = ""), "UNKNOWN", J2336)</f>
        <v>1</v>
      </c>
      <c r="X2336" s="4">
        <f t="shared" si="2343"/>
        <v>4</v>
      </c>
      <c r="Y2336" s="4">
        <f t="shared" si="2343"/>
        <v>4</v>
      </c>
      <c r="Z2336" s="5">
        <f t="shared" si="9"/>
        <v>44958</v>
      </c>
    </row>
    <row r="2337">
      <c r="A2337" s="1" t="s">
        <v>2374</v>
      </c>
      <c r="B2337" s="1" t="s">
        <v>32</v>
      </c>
      <c r="C2337" s="1">
        <v>5.0</v>
      </c>
      <c r="D2337" s="1">
        <v>1.0</v>
      </c>
      <c r="E2337" s="1">
        <v>5.0</v>
      </c>
      <c r="F2337" s="1" t="s">
        <v>23</v>
      </c>
      <c r="G2337" s="1" t="s">
        <v>24</v>
      </c>
      <c r="H2337" s="2">
        <v>45135.0</v>
      </c>
      <c r="J2337" s="3">
        <f t="shared" si="2"/>
        <v>5</v>
      </c>
      <c r="K2337" s="4">
        <f t="shared" si="3"/>
        <v>1</v>
      </c>
      <c r="L2337" s="4">
        <f t="shared" si="4"/>
        <v>5</v>
      </c>
      <c r="S2337" s="1" t="s">
        <v>2374</v>
      </c>
      <c r="T2337" s="4" t="str">
        <f t="shared" si="5"/>
        <v>Cookie</v>
      </c>
      <c r="U2337" s="4" t="str">
        <f t="shared" si="6"/>
        <v>Takeaway</v>
      </c>
      <c r="V2337" s="4" t="str">
        <f t="shared" si="7"/>
        <v>Credit Card</v>
      </c>
      <c r="W2337" s="4">
        <f t="shared" ref="W2337:Y2337" si="2344">IF(OR(J2337 = "ERROR", J2337 = ""), "UNKNOWN", J2337)</f>
        <v>5</v>
      </c>
      <c r="X2337" s="4">
        <f t="shared" si="2344"/>
        <v>1</v>
      </c>
      <c r="Y2337" s="4">
        <f t="shared" si="2344"/>
        <v>5</v>
      </c>
      <c r="Z2337" s="5">
        <f t="shared" si="9"/>
        <v>45135</v>
      </c>
    </row>
    <row r="2338">
      <c r="A2338" s="1" t="s">
        <v>2375</v>
      </c>
      <c r="B2338" s="1" t="s">
        <v>41</v>
      </c>
      <c r="C2338" s="1">
        <v>1.0</v>
      </c>
      <c r="D2338" s="1">
        <v>4.0</v>
      </c>
      <c r="E2338" s="1">
        <v>4.0</v>
      </c>
      <c r="F2338" s="1" t="s">
        <v>39</v>
      </c>
      <c r="G2338" s="1" t="s">
        <v>24</v>
      </c>
      <c r="H2338" s="2">
        <v>45102.0</v>
      </c>
      <c r="J2338" s="3">
        <f t="shared" si="2"/>
        <v>1</v>
      </c>
      <c r="K2338" s="4">
        <f t="shared" si="3"/>
        <v>4</v>
      </c>
      <c r="L2338" s="4">
        <f t="shared" si="4"/>
        <v>4</v>
      </c>
      <c r="S2338" s="1" t="s">
        <v>2375</v>
      </c>
      <c r="T2338" s="4" t="str">
        <f t="shared" si="5"/>
        <v>Smoothie</v>
      </c>
      <c r="U2338" s="4" t="str">
        <f t="shared" si="6"/>
        <v>Takeaway</v>
      </c>
      <c r="V2338" s="4" t="str">
        <f t="shared" si="7"/>
        <v>Digital Wallet</v>
      </c>
      <c r="W2338" s="4">
        <f t="shared" ref="W2338:Y2338" si="2345">IF(OR(J2338 = "ERROR", J2338 = ""), "UNKNOWN", J2338)</f>
        <v>1</v>
      </c>
      <c r="X2338" s="4">
        <f t="shared" si="2345"/>
        <v>4</v>
      </c>
      <c r="Y2338" s="4">
        <f t="shared" si="2345"/>
        <v>4</v>
      </c>
      <c r="Z2338" s="5">
        <f t="shared" si="9"/>
        <v>45102</v>
      </c>
    </row>
    <row r="2339">
      <c r="A2339" s="1" t="s">
        <v>2376</v>
      </c>
      <c r="B2339" s="1" t="s">
        <v>32</v>
      </c>
      <c r="C2339" s="1">
        <v>3.0</v>
      </c>
      <c r="D2339" s="1">
        <v>1.0</v>
      </c>
      <c r="E2339" s="1">
        <v>3.0</v>
      </c>
      <c r="F2339" s="1" t="s">
        <v>39</v>
      </c>
      <c r="H2339" s="2">
        <v>45076.0</v>
      </c>
      <c r="J2339" s="3">
        <f t="shared" si="2"/>
        <v>3</v>
      </c>
      <c r="K2339" s="4">
        <f t="shared" si="3"/>
        <v>1</v>
      </c>
      <c r="L2339" s="4">
        <f t="shared" si="4"/>
        <v>3</v>
      </c>
      <c r="S2339" s="1" t="s">
        <v>2376</v>
      </c>
      <c r="T2339" s="4" t="str">
        <f t="shared" si="5"/>
        <v>Cookie</v>
      </c>
      <c r="U2339" s="4" t="str">
        <f t="shared" si="6"/>
        <v>UNKNOWN</v>
      </c>
      <c r="V2339" s="4" t="str">
        <f t="shared" si="7"/>
        <v>Digital Wallet</v>
      </c>
      <c r="W2339" s="4">
        <f t="shared" ref="W2339:Y2339" si="2346">IF(OR(J2339 = "ERROR", J2339 = ""), "UNKNOWN", J2339)</f>
        <v>3</v>
      </c>
      <c r="X2339" s="4">
        <f t="shared" si="2346"/>
        <v>1</v>
      </c>
      <c r="Y2339" s="4">
        <f t="shared" si="2346"/>
        <v>3</v>
      </c>
      <c r="Z2339" s="5">
        <f t="shared" si="9"/>
        <v>45076</v>
      </c>
    </row>
    <row r="2340">
      <c r="A2340" s="1" t="s">
        <v>2377</v>
      </c>
      <c r="B2340" s="1" t="s">
        <v>32</v>
      </c>
      <c r="C2340" s="1">
        <v>1.0</v>
      </c>
      <c r="D2340" s="1">
        <v>1.0</v>
      </c>
      <c r="E2340" s="1">
        <v>1.0</v>
      </c>
      <c r="G2340" s="1" t="s">
        <v>29</v>
      </c>
      <c r="H2340" s="2">
        <v>45104.0</v>
      </c>
      <c r="J2340" s="3">
        <f t="shared" si="2"/>
        <v>1</v>
      </c>
      <c r="K2340" s="4">
        <f t="shared" si="3"/>
        <v>1</v>
      </c>
      <c r="L2340" s="4">
        <f t="shared" si="4"/>
        <v>1</v>
      </c>
      <c r="S2340" s="1" t="s">
        <v>2377</v>
      </c>
      <c r="T2340" s="4" t="str">
        <f t="shared" si="5"/>
        <v>Cookie</v>
      </c>
      <c r="U2340" s="4" t="str">
        <f t="shared" si="6"/>
        <v>In-store</v>
      </c>
      <c r="V2340" s="4" t="str">
        <f t="shared" si="7"/>
        <v>UNKNOWN</v>
      </c>
      <c r="W2340" s="4">
        <f t="shared" ref="W2340:Y2340" si="2347">IF(OR(J2340 = "ERROR", J2340 = ""), "UNKNOWN", J2340)</f>
        <v>1</v>
      </c>
      <c r="X2340" s="4">
        <f t="shared" si="2347"/>
        <v>1</v>
      </c>
      <c r="Y2340" s="4">
        <f t="shared" si="2347"/>
        <v>1</v>
      </c>
      <c r="Z2340" s="5">
        <f t="shared" si="9"/>
        <v>45104</v>
      </c>
    </row>
    <row r="2341">
      <c r="A2341" s="1" t="s">
        <v>2378</v>
      </c>
      <c r="B2341" s="1" t="s">
        <v>81</v>
      </c>
      <c r="C2341" s="1">
        <v>2.0</v>
      </c>
      <c r="D2341" s="1">
        <v>1.5</v>
      </c>
      <c r="E2341" s="1">
        <v>3.0</v>
      </c>
      <c r="F2341" s="1" t="s">
        <v>23</v>
      </c>
      <c r="G2341" s="1" t="s">
        <v>25</v>
      </c>
      <c r="H2341" s="2">
        <v>45168.0</v>
      </c>
      <c r="J2341" s="3">
        <f t="shared" si="2"/>
        <v>2</v>
      </c>
      <c r="K2341" s="4">
        <f t="shared" si="3"/>
        <v>1.5</v>
      </c>
      <c r="L2341" s="4">
        <f t="shared" si="4"/>
        <v>3</v>
      </c>
      <c r="S2341" s="1" t="s">
        <v>2378</v>
      </c>
      <c r="T2341" s="4" t="str">
        <f t="shared" si="5"/>
        <v>Tea</v>
      </c>
      <c r="U2341" s="4" t="str">
        <f t="shared" si="6"/>
        <v>UNKNOWN</v>
      </c>
      <c r="V2341" s="4" t="str">
        <f t="shared" si="7"/>
        <v>Credit Card</v>
      </c>
      <c r="W2341" s="4">
        <f t="shared" ref="W2341:Y2341" si="2348">IF(OR(J2341 = "ERROR", J2341 = ""), "UNKNOWN", J2341)</f>
        <v>2</v>
      </c>
      <c r="X2341" s="4">
        <f t="shared" si="2348"/>
        <v>1.5</v>
      </c>
      <c r="Y2341" s="4">
        <f t="shared" si="2348"/>
        <v>3</v>
      </c>
      <c r="Z2341" s="5">
        <f t="shared" si="9"/>
        <v>45168</v>
      </c>
    </row>
    <row r="2342">
      <c r="A2342" s="1" t="s">
        <v>2379</v>
      </c>
      <c r="B2342" s="1" t="s">
        <v>22</v>
      </c>
      <c r="D2342" s="1">
        <v>2.0</v>
      </c>
      <c r="E2342" s="1">
        <v>10.0</v>
      </c>
      <c r="F2342" s="1" t="s">
        <v>39</v>
      </c>
      <c r="G2342" s="1" t="s">
        <v>24</v>
      </c>
      <c r="H2342" s="2">
        <v>45155.0</v>
      </c>
      <c r="J2342" s="3">
        <f t="shared" si="2"/>
        <v>5</v>
      </c>
      <c r="K2342" s="4">
        <f t="shared" si="3"/>
        <v>2</v>
      </c>
      <c r="L2342" s="4">
        <f t="shared" si="4"/>
        <v>10</v>
      </c>
      <c r="S2342" s="1" t="s">
        <v>2379</v>
      </c>
      <c r="T2342" s="4" t="str">
        <f t="shared" si="5"/>
        <v>Coffee</v>
      </c>
      <c r="U2342" s="4" t="str">
        <f t="shared" si="6"/>
        <v>Takeaway</v>
      </c>
      <c r="V2342" s="4" t="str">
        <f t="shared" si="7"/>
        <v>Digital Wallet</v>
      </c>
      <c r="W2342" s="4">
        <f t="shared" ref="W2342:Y2342" si="2349">IF(OR(J2342 = "ERROR", J2342 = ""), "UNKNOWN", J2342)</f>
        <v>5</v>
      </c>
      <c r="X2342" s="4">
        <f t="shared" si="2349"/>
        <v>2</v>
      </c>
      <c r="Y2342" s="4">
        <f t="shared" si="2349"/>
        <v>10</v>
      </c>
      <c r="Z2342" s="5">
        <f t="shared" si="9"/>
        <v>45155</v>
      </c>
    </row>
    <row r="2343">
      <c r="A2343" s="1" t="s">
        <v>2380</v>
      </c>
      <c r="B2343" s="1" t="s">
        <v>81</v>
      </c>
      <c r="C2343" s="1">
        <v>5.0</v>
      </c>
      <c r="D2343" s="1">
        <v>1.5</v>
      </c>
      <c r="E2343" s="1">
        <v>7.5</v>
      </c>
      <c r="F2343" s="1" t="s">
        <v>39</v>
      </c>
      <c r="G2343" s="1" t="s">
        <v>29</v>
      </c>
      <c r="H2343" s="2">
        <v>45123.0</v>
      </c>
      <c r="J2343" s="3">
        <f t="shared" si="2"/>
        <v>5</v>
      </c>
      <c r="K2343" s="4">
        <f t="shared" si="3"/>
        <v>1.5</v>
      </c>
      <c r="L2343" s="4">
        <f t="shared" si="4"/>
        <v>7.5</v>
      </c>
      <c r="S2343" s="1" t="s">
        <v>2380</v>
      </c>
      <c r="T2343" s="4" t="str">
        <f t="shared" si="5"/>
        <v>Tea</v>
      </c>
      <c r="U2343" s="4" t="str">
        <f t="shared" si="6"/>
        <v>In-store</v>
      </c>
      <c r="V2343" s="4" t="str">
        <f t="shared" si="7"/>
        <v>Digital Wallet</v>
      </c>
      <c r="W2343" s="4">
        <f t="shared" ref="W2343:Y2343" si="2350">IF(OR(J2343 = "ERROR", J2343 = ""), "UNKNOWN", J2343)</f>
        <v>5</v>
      </c>
      <c r="X2343" s="4">
        <f t="shared" si="2350"/>
        <v>1.5</v>
      </c>
      <c r="Y2343" s="4">
        <f t="shared" si="2350"/>
        <v>7.5</v>
      </c>
      <c r="Z2343" s="5">
        <f t="shared" si="9"/>
        <v>45123</v>
      </c>
    </row>
    <row r="2344">
      <c r="A2344" s="1" t="s">
        <v>2381</v>
      </c>
      <c r="B2344" s="1" t="s">
        <v>22</v>
      </c>
      <c r="C2344" s="1">
        <v>1.0</v>
      </c>
      <c r="D2344" s="1">
        <v>2.0</v>
      </c>
      <c r="E2344" s="1">
        <v>2.0</v>
      </c>
      <c r="F2344" s="1" t="s">
        <v>28</v>
      </c>
      <c r="G2344" s="1" t="s">
        <v>24</v>
      </c>
      <c r="H2344" s="1" t="s">
        <v>30</v>
      </c>
      <c r="J2344" s="3">
        <f t="shared" si="2"/>
        <v>1</v>
      </c>
      <c r="K2344" s="4">
        <f t="shared" si="3"/>
        <v>2</v>
      </c>
      <c r="L2344" s="4">
        <f t="shared" si="4"/>
        <v>2</v>
      </c>
      <c r="S2344" s="1" t="s">
        <v>2381</v>
      </c>
      <c r="T2344" s="4" t="str">
        <f t="shared" si="5"/>
        <v>Coffee</v>
      </c>
      <c r="U2344" s="4" t="str">
        <f t="shared" si="6"/>
        <v>Takeaway</v>
      </c>
      <c r="V2344" s="4" t="str">
        <f t="shared" si="7"/>
        <v>Cash</v>
      </c>
      <c r="W2344" s="4">
        <f t="shared" ref="W2344:Y2344" si="2351">IF(OR(J2344 = "ERROR", J2344 = ""), "UNKNOWN", J2344)</f>
        <v>1</v>
      </c>
      <c r="X2344" s="4">
        <f t="shared" si="2351"/>
        <v>2</v>
      </c>
      <c r="Y2344" s="4">
        <f t="shared" si="2351"/>
        <v>2</v>
      </c>
      <c r="Z2344" s="4" t="str">
        <f t="shared" si="9"/>
        <v>UNKNOWN</v>
      </c>
    </row>
    <row r="2345">
      <c r="A2345" s="1" t="s">
        <v>2382</v>
      </c>
      <c r="B2345" s="1" t="s">
        <v>36</v>
      </c>
      <c r="C2345" s="1">
        <v>4.0</v>
      </c>
      <c r="D2345" s="1">
        <v>5.0</v>
      </c>
      <c r="E2345" s="1">
        <v>20.0</v>
      </c>
      <c r="H2345" s="2">
        <v>45066.0</v>
      </c>
      <c r="J2345" s="3">
        <f t="shared" si="2"/>
        <v>4</v>
      </c>
      <c r="K2345" s="4">
        <f t="shared" si="3"/>
        <v>5</v>
      </c>
      <c r="L2345" s="4">
        <f t="shared" si="4"/>
        <v>20</v>
      </c>
      <c r="S2345" s="1" t="s">
        <v>2382</v>
      </c>
      <c r="T2345" s="4" t="str">
        <f t="shared" si="5"/>
        <v>Salad</v>
      </c>
      <c r="U2345" s="4" t="str">
        <f t="shared" si="6"/>
        <v>UNKNOWN</v>
      </c>
      <c r="V2345" s="4" t="str">
        <f t="shared" si="7"/>
        <v>UNKNOWN</v>
      </c>
      <c r="W2345" s="4">
        <f t="shared" ref="W2345:Y2345" si="2352">IF(OR(J2345 = "ERROR", J2345 = ""), "UNKNOWN", J2345)</f>
        <v>4</v>
      </c>
      <c r="X2345" s="4">
        <f t="shared" si="2352"/>
        <v>5</v>
      </c>
      <c r="Y2345" s="4">
        <f t="shared" si="2352"/>
        <v>20</v>
      </c>
      <c r="Z2345" s="5">
        <f t="shared" si="9"/>
        <v>45066</v>
      </c>
    </row>
    <row r="2346">
      <c r="A2346" s="1" t="s">
        <v>2383</v>
      </c>
      <c r="B2346" s="1" t="s">
        <v>81</v>
      </c>
      <c r="C2346" s="1">
        <v>5.0</v>
      </c>
      <c r="E2346" s="1">
        <v>7.5</v>
      </c>
      <c r="F2346" s="1" t="s">
        <v>23</v>
      </c>
      <c r="G2346" s="1" t="s">
        <v>30</v>
      </c>
      <c r="H2346" s="1" t="s">
        <v>25</v>
      </c>
      <c r="J2346" s="3">
        <f t="shared" si="2"/>
        <v>5</v>
      </c>
      <c r="K2346" s="4">
        <f t="shared" si="3"/>
        <v>1.5</v>
      </c>
      <c r="L2346" s="4">
        <f t="shared" si="4"/>
        <v>7.5</v>
      </c>
      <c r="S2346" s="1" t="s">
        <v>2383</v>
      </c>
      <c r="T2346" s="4" t="str">
        <f t="shared" si="5"/>
        <v>Tea</v>
      </c>
      <c r="U2346" s="4" t="str">
        <f t="shared" si="6"/>
        <v>UNKNOWN</v>
      </c>
      <c r="V2346" s="4" t="str">
        <f t="shared" si="7"/>
        <v>Credit Card</v>
      </c>
      <c r="W2346" s="4">
        <f t="shared" ref="W2346:Y2346" si="2353">IF(OR(J2346 = "ERROR", J2346 = ""), "UNKNOWN", J2346)</f>
        <v>5</v>
      </c>
      <c r="X2346" s="4">
        <f t="shared" si="2353"/>
        <v>1.5</v>
      </c>
      <c r="Y2346" s="4">
        <f t="shared" si="2353"/>
        <v>7.5</v>
      </c>
      <c r="Z2346" s="4" t="str">
        <f t="shared" si="9"/>
        <v>UNKNOWN</v>
      </c>
    </row>
    <row r="2347">
      <c r="A2347" s="1" t="s">
        <v>2384</v>
      </c>
      <c r="B2347" s="1" t="s">
        <v>41</v>
      </c>
      <c r="C2347" s="1">
        <v>5.0</v>
      </c>
      <c r="D2347" s="1">
        <v>4.0</v>
      </c>
      <c r="E2347" s="1">
        <v>20.0</v>
      </c>
      <c r="G2347" s="1" t="s">
        <v>29</v>
      </c>
      <c r="H2347" s="2">
        <v>45081.0</v>
      </c>
      <c r="J2347" s="3">
        <f t="shared" si="2"/>
        <v>5</v>
      </c>
      <c r="K2347" s="4">
        <f t="shared" si="3"/>
        <v>4</v>
      </c>
      <c r="L2347" s="4">
        <f t="shared" si="4"/>
        <v>20</v>
      </c>
      <c r="S2347" s="1" t="s">
        <v>2384</v>
      </c>
      <c r="T2347" s="4" t="str">
        <f t="shared" si="5"/>
        <v>Smoothie</v>
      </c>
      <c r="U2347" s="4" t="str">
        <f t="shared" si="6"/>
        <v>In-store</v>
      </c>
      <c r="V2347" s="4" t="str">
        <f t="shared" si="7"/>
        <v>UNKNOWN</v>
      </c>
      <c r="W2347" s="4">
        <f t="shared" ref="W2347:Y2347" si="2354">IF(OR(J2347 = "ERROR", J2347 = ""), "UNKNOWN", J2347)</f>
        <v>5</v>
      </c>
      <c r="X2347" s="4">
        <f t="shared" si="2354"/>
        <v>4</v>
      </c>
      <c r="Y2347" s="4">
        <f t="shared" si="2354"/>
        <v>20</v>
      </c>
      <c r="Z2347" s="5">
        <f t="shared" si="9"/>
        <v>45081</v>
      </c>
    </row>
    <row r="2348">
      <c r="A2348" s="1" t="s">
        <v>2385</v>
      </c>
      <c r="B2348" s="1" t="s">
        <v>41</v>
      </c>
      <c r="C2348" s="1">
        <v>4.0</v>
      </c>
      <c r="D2348" s="1">
        <v>4.0</v>
      </c>
      <c r="E2348" s="1">
        <v>16.0</v>
      </c>
      <c r="F2348" s="1" t="s">
        <v>28</v>
      </c>
      <c r="H2348" s="2">
        <v>45116.0</v>
      </c>
      <c r="J2348" s="3">
        <f t="shared" si="2"/>
        <v>4</v>
      </c>
      <c r="K2348" s="4">
        <f t="shared" si="3"/>
        <v>4</v>
      </c>
      <c r="L2348" s="4">
        <f t="shared" si="4"/>
        <v>16</v>
      </c>
      <c r="S2348" s="1" t="s">
        <v>2385</v>
      </c>
      <c r="T2348" s="4" t="str">
        <f t="shared" si="5"/>
        <v>Smoothie</v>
      </c>
      <c r="U2348" s="4" t="str">
        <f t="shared" si="6"/>
        <v>UNKNOWN</v>
      </c>
      <c r="V2348" s="4" t="str">
        <f t="shared" si="7"/>
        <v>Cash</v>
      </c>
      <c r="W2348" s="4">
        <f t="shared" ref="W2348:Y2348" si="2355">IF(OR(J2348 = "ERROR", J2348 = ""), "UNKNOWN", J2348)</f>
        <v>4</v>
      </c>
      <c r="X2348" s="4">
        <f t="shared" si="2355"/>
        <v>4</v>
      </c>
      <c r="Y2348" s="4">
        <f t="shared" si="2355"/>
        <v>16</v>
      </c>
      <c r="Z2348" s="5">
        <f t="shared" si="9"/>
        <v>45116</v>
      </c>
    </row>
    <row r="2349">
      <c r="A2349" s="1" t="s">
        <v>2386</v>
      </c>
      <c r="B2349" s="1" t="s">
        <v>27</v>
      </c>
      <c r="C2349" s="1">
        <v>2.0</v>
      </c>
      <c r="D2349" s="1">
        <v>3.0</v>
      </c>
      <c r="E2349" s="1">
        <v>6.0</v>
      </c>
      <c r="H2349" s="2">
        <v>44971.0</v>
      </c>
      <c r="J2349" s="3">
        <f t="shared" si="2"/>
        <v>2</v>
      </c>
      <c r="K2349" s="4">
        <f t="shared" si="3"/>
        <v>3</v>
      </c>
      <c r="L2349" s="4">
        <f t="shared" si="4"/>
        <v>6</v>
      </c>
      <c r="S2349" s="1" t="s">
        <v>2386</v>
      </c>
      <c r="T2349" s="4" t="str">
        <f t="shared" si="5"/>
        <v>Cake</v>
      </c>
      <c r="U2349" s="4" t="str">
        <f t="shared" si="6"/>
        <v>UNKNOWN</v>
      </c>
      <c r="V2349" s="4" t="str">
        <f t="shared" si="7"/>
        <v>UNKNOWN</v>
      </c>
      <c r="W2349" s="4">
        <f t="shared" ref="W2349:Y2349" si="2356">IF(OR(J2349 = "ERROR", J2349 = ""), "UNKNOWN", J2349)</f>
        <v>2</v>
      </c>
      <c r="X2349" s="4">
        <f t="shared" si="2356"/>
        <v>3</v>
      </c>
      <c r="Y2349" s="4">
        <f t="shared" si="2356"/>
        <v>6</v>
      </c>
      <c r="Z2349" s="5">
        <f t="shared" si="9"/>
        <v>44971</v>
      </c>
    </row>
    <row r="2350">
      <c r="A2350" s="1" t="s">
        <v>2387</v>
      </c>
      <c r="B2350" s="1" t="s">
        <v>36</v>
      </c>
      <c r="C2350" s="1">
        <v>3.0</v>
      </c>
      <c r="D2350" s="1">
        <v>5.0</v>
      </c>
      <c r="E2350" s="1">
        <v>15.0</v>
      </c>
      <c r="F2350" s="1" t="s">
        <v>39</v>
      </c>
      <c r="G2350" s="1" t="s">
        <v>30</v>
      </c>
      <c r="H2350" s="2">
        <v>45126.0</v>
      </c>
      <c r="J2350" s="3">
        <f t="shared" si="2"/>
        <v>3</v>
      </c>
      <c r="K2350" s="4">
        <f t="shared" si="3"/>
        <v>5</v>
      </c>
      <c r="L2350" s="4">
        <f t="shared" si="4"/>
        <v>15</v>
      </c>
      <c r="S2350" s="1" t="s">
        <v>2387</v>
      </c>
      <c r="T2350" s="4" t="str">
        <f t="shared" si="5"/>
        <v>Salad</v>
      </c>
      <c r="U2350" s="4" t="str">
        <f t="shared" si="6"/>
        <v>UNKNOWN</v>
      </c>
      <c r="V2350" s="4" t="str">
        <f t="shared" si="7"/>
        <v>Digital Wallet</v>
      </c>
      <c r="W2350" s="4">
        <f t="shared" ref="W2350:Y2350" si="2357">IF(OR(J2350 = "ERROR", J2350 = ""), "UNKNOWN", J2350)</f>
        <v>3</v>
      </c>
      <c r="X2350" s="4">
        <f t="shared" si="2357"/>
        <v>5</v>
      </c>
      <c r="Y2350" s="4">
        <f t="shared" si="2357"/>
        <v>15</v>
      </c>
      <c r="Z2350" s="5">
        <f t="shared" si="9"/>
        <v>45126</v>
      </c>
    </row>
    <row r="2351">
      <c r="A2351" s="1" t="s">
        <v>2388</v>
      </c>
      <c r="B2351" s="1" t="s">
        <v>22</v>
      </c>
      <c r="C2351" s="1">
        <v>1.0</v>
      </c>
      <c r="D2351" s="1" t="s">
        <v>25</v>
      </c>
      <c r="E2351" s="1">
        <v>2.0</v>
      </c>
      <c r="G2351" s="1" t="s">
        <v>24</v>
      </c>
      <c r="H2351" s="2">
        <v>45042.0</v>
      </c>
      <c r="J2351" s="3">
        <f t="shared" si="2"/>
        <v>1</v>
      </c>
      <c r="K2351" s="4">
        <f t="shared" si="3"/>
        <v>2</v>
      </c>
      <c r="L2351" s="4">
        <f t="shared" si="4"/>
        <v>2</v>
      </c>
      <c r="S2351" s="1" t="s">
        <v>2388</v>
      </c>
      <c r="T2351" s="4" t="str">
        <f t="shared" si="5"/>
        <v>Coffee</v>
      </c>
      <c r="U2351" s="4" t="str">
        <f t="shared" si="6"/>
        <v>Takeaway</v>
      </c>
      <c r="V2351" s="4" t="str">
        <f t="shared" si="7"/>
        <v>UNKNOWN</v>
      </c>
      <c r="W2351" s="4">
        <f t="shared" ref="W2351:Y2351" si="2358">IF(OR(J2351 = "ERROR", J2351 = ""), "UNKNOWN", J2351)</f>
        <v>1</v>
      </c>
      <c r="X2351" s="4">
        <f t="shared" si="2358"/>
        <v>2</v>
      </c>
      <c r="Y2351" s="4">
        <f t="shared" si="2358"/>
        <v>2</v>
      </c>
      <c r="Z2351" s="5">
        <f t="shared" si="9"/>
        <v>45042</v>
      </c>
    </row>
    <row r="2352">
      <c r="A2352" s="1" t="s">
        <v>2389</v>
      </c>
      <c r="B2352" s="1" t="s">
        <v>41</v>
      </c>
      <c r="C2352" s="1">
        <v>5.0</v>
      </c>
      <c r="D2352" s="1">
        <v>4.0</v>
      </c>
      <c r="E2352" s="1">
        <v>20.0</v>
      </c>
      <c r="F2352" s="1" t="s">
        <v>28</v>
      </c>
      <c r="G2352" s="1" t="s">
        <v>24</v>
      </c>
      <c r="H2352" s="2">
        <v>45196.0</v>
      </c>
      <c r="J2352" s="3">
        <f t="shared" si="2"/>
        <v>5</v>
      </c>
      <c r="K2352" s="4">
        <f t="shared" si="3"/>
        <v>4</v>
      </c>
      <c r="L2352" s="4">
        <f t="shared" si="4"/>
        <v>20</v>
      </c>
      <c r="S2352" s="1" t="s">
        <v>2389</v>
      </c>
      <c r="T2352" s="4" t="str">
        <f t="shared" si="5"/>
        <v>Smoothie</v>
      </c>
      <c r="U2352" s="4" t="str">
        <f t="shared" si="6"/>
        <v>Takeaway</v>
      </c>
      <c r="V2352" s="4" t="str">
        <f t="shared" si="7"/>
        <v>Cash</v>
      </c>
      <c r="W2352" s="4">
        <f t="shared" ref="W2352:Y2352" si="2359">IF(OR(J2352 = "ERROR", J2352 = ""), "UNKNOWN", J2352)</f>
        <v>5</v>
      </c>
      <c r="X2352" s="4">
        <f t="shared" si="2359"/>
        <v>4</v>
      </c>
      <c r="Y2352" s="4">
        <f t="shared" si="2359"/>
        <v>20</v>
      </c>
      <c r="Z2352" s="5">
        <f t="shared" si="9"/>
        <v>45196</v>
      </c>
    </row>
    <row r="2353">
      <c r="A2353" s="1" t="s">
        <v>2390</v>
      </c>
      <c r="B2353" s="1" t="s">
        <v>44</v>
      </c>
      <c r="C2353" s="1">
        <v>5.0</v>
      </c>
      <c r="D2353" s="1">
        <v>4.0</v>
      </c>
      <c r="E2353" s="1">
        <v>20.0</v>
      </c>
      <c r="F2353" s="1" t="s">
        <v>23</v>
      </c>
      <c r="G2353" s="1" t="s">
        <v>29</v>
      </c>
      <c r="H2353" s="2">
        <v>44991.0</v>
      </c>
      <c r="J2353" s="3">
        <f t="shared" si="2"/>
        <v>5</v>
      </c>
      <c r="K2353" s="4">
        <f t="shared" si="3"/>
        <v>4</v>
      </c>
      <c r="L2353" s="4">
        <f t="shared" si="4"/>
        <v>20</v>
      </c>
      <c r="S2353" s="1" t="s">
        <v>2390</v>
      </c>
      <c r="T2353" s="4" t="str">
        <f t="shared" si="5"/>
        <v>Sandwich</v>
      </c>
      <c r="U2353" s="4" t="str">
        <f t="shared" si="6"/>
        <v>In-store</v>
      </c>
      <c r="V2353" s="4" t="str">
        <f t="shared" si="7"/>
        <v>Credit Card</v>
      </c>
      <c r="W2353" s="4">
        <f t="shared" ref="W2353:Y2353" si="2360">IF(OR(J2353 = "ERROR", J2353 = ""), "UNKNOWN", J2353)</f>
        <v>5</v>
      </c>
      <c r="X2353" s="4">
        <f t="shared" si="2360"/>
        <v>4</v>
      </c>
      <c r="Y2353" s="4">
        <f t="shared" si="2360"/>
        <v>20</v>
      </c>
      <c r="Z2353" s="5">
        <f t="shared" si="9"/>
        <v>44991</v>
      </c>
    </row>
    <row r="2354">
      <c r="A2354" s="1" t="s">
        <v>2391</v>
      </c>
      <c r="B2354" s="1" t="s">
        <v>41</v>
      </c>
      <c r="C2354" s="1">
        <v>4.0</v>
      </c>
      <c r="D2354" s="1">
        <v>4.0</v>
      </c>
      <c r="E2354" s="1">
        <v>16.0</v>
      </c>
      <c r="H2354" s="6">
        <v>45219.0</v>
      </c>
      <c r="J2354" s="3">
        <f t="shared" si="2"/>
        <v>4</v>
      </c>
      <c r="K2354" s="4">
        <f t="shared" si="3"/>
        <v>4</v>
      </c>
      <c r="L2354" s="4">
        <f t="shared" si="4"/>
        <v>16</v>
      </c>
      <c r="S2354" s="1" t="s">
        <v>2391</v>
      </c>
      <c r="T2354" s="4" t="str">
        <f t="shared" si="5"/>
        <v>Smoothie</v>
      </c>
      <c r="U2354" s="4" t="str">
        <f t="shared" si="6"/>
        <v>UNKNOWN</v>
      </c>
      <c r="V2354" s="4" t="str">
        <f t="shared" si="7"/>
        <v>UNKNOWN</v>
      </c>
      <c r="W2354" s="4">
        <f t="shared" ref="W2354:Y2354" si="2361">IF(OR(J2354 = "ERROR", J2354 = ""), "UNKNOWN", J2354)</f>
        <v>4</v>
      </c>
      <c r="X2354" s="4">
        <f t="shared" si="2361"/>
        <v>4</v>
      </c>
      <c r="Y2354" s="4">
        <f t="shared" si="2361"/>
        <v>16</v>
      </c>
      <c r="Z2354" s="7">
        <f t="shared" si="9"/>
        <v>45219</v>
      </c>
    </row>
    <row r="2355">
      <c r="A2355" s="1" t="s">
        <v>2392</v>
      </c>
      <c r="B2355" s="1" t="s">
        <v>81</v>
      </c>
      <c r="C2355" s="1">
        <v>5.0</v>
      </c>
      <c r="D2355" s="1">
        <v>1.5</v>
      </c>
      <c r="E2355" s="1">
        <v>7.5</v>
      </c>
      <c r="F2355" s="1" t="s">
        <v>23</v>
      </c>
      <c r="H2355" s="2">
        <v>45006.0</v>
      </c>
      <c r="J2355" s="3">
        <f t="shared" si="2"/>
        <v>5</v>
      </c>
      <c r="K2355" s="4">
        <f t="shared" si="3"/>
        <v>1.5</v>
      </c>
      <c r="L2355" s="4">
        <f t="shared" si="4"/>
        <v>7.5</v>
      </c>
      <c r="S2355" s="1" t="s">
        <v>2392</v>
      </c>
      <c r="T2355" s="4" t="str">
        <f t="shared" si="5"/>
        <v>Tea</v>
      </c>
      <c r="U2355" s="4" t="str">
        <f t="shared" si="6"/>
        <v>UNKNOWN</v>
      </c>
      <c r="V2355" s="4" t="str">
        <f t="shared" si="7"/>
        <v>Credit Card</v>
      </c>
      <c r="W2355" s="4">
        <f t="shared" ref="W2355:Y2355" si="2362">IF(OR(J2355 = "ERROR", J2355 = ""), "UNKNOWN", J2355)</f>
        <v>5</v>
      </c>
      <c r="X2355" s="4">
        <f t="shared" si="2362"/>
        <v>1.5</v>
      </c>
      <c r="Y2355" s="4">
        <f t="shared" si="2362"/>
        <v>7.5</v>
      </c>
      <c r="Z2355" s="5">
        <f t="shared" si="9"/>
        <v>45006</v>
      </c>
    </row>
    <row r="2356">
      <c r="A2356" s="1" t="s">
        <v>2393</v>
      </c>
      <c r="B2356" s="1" t="s">
        <v>81</v>
      </c>
      <c r="C2356" s="1">
        <v>4.0</v>
      </c>
      <c r="D2356" s="1">
        <v>1.5</v>
      </c>
      <c r="E2356" s="1">
        <v>6.0</v>
      </c>
      <c r="F2356" s="1" t="s">
        <v>28</v>
      </c>
      <c r="G2356" s="1" t="s">
        <v>24</v>
      </c>
      <c r="H2356" s="1" t="s">
        <v>25</v>
      </c>
      <c r="J2356" s="3">
        <f t="shared" si="2"/>
        <v>4</v>
      </c>
      <c r="K2356" s="4">
        <f t="shared" si="3"/>
        <v>1.5</v>
      </c>
      <c r="L2356" s="4">
        <f t="shared" si="4"/>
        <v>6</v>
      </c>
      <c r="S2356" s="1" t="s">
        <v>2393</v>
      </c>
      <c r="T2356" s="4" t="str">
        <f t="shared" si="5"/>
        <v>Tea</v>
      </c>
      <c r="U2356" s="4" t="str">
        <f t="shared" si="6"/>
        <v>Takeaway</v>
      </c>
      <c r="V2356" s="4" t="str">
        <f t="shared" si="7"/>
        <v>Cash</v>
      </c>
      <c r="W2356" s="4">
        <f t="shared" ref="W2356:Y2356" si="2363">IF(OR(J2356 = "ERROR", J2356 = ""), "UNKNOWN", J2356)</f>
        <v>4</v>
      </c>
      <c r="X2356" s="4">
        <f t="shared" si="2363"/>
        <v>1.5</v>
      </c>
      <c r="Y2356" s="4">
        <f t="shared" si="2363"/>
        <v>6</v>
      </c>
      <c r="Z2356" s="4" t="str">
        <f t="shared" si="9"/>
        <v>UNKNOWN</v>
      </c>
    </row>
    <row r="2357">
      <c r="A2357" s="1" t="s">
        <v>2394</v>
      </c>
      <c r="B2357" s="1" t="s">
        <v>44</v>
      </c>
      <c r="C2357" s="1">
        <v>5.0</v>
      </c>
      <c r="D2357" s="1">
        <v>4.0</v>
      </c>
      <c r="E2357" s="1">
        <v>20.0</v>
      </c>
      <c r="F2357" s="1" t="s">
        <v>39</v>
      </c>
      <c r="G2357" s="1" t="s">
        <v>24</v>
      </c>
      <c r="H2357" s="2">
        <v>44937.0</v>
      </c>
      <c r="J2357" s="3">
        <f t="shared" si="2"/>
        <v>5</v>
      </c>
      <c r="K2357" s="4">
        <f t="shared" si="3"/>
        <v>4</v>
      </c>
      <c r="L2357" s="4">
        <f t="shared" si="4"/>
        <v>20</v>
      </c>
      <c r="S2357" s="1" t="s">
        <v>2394</v>
      </c>
      <c r="T2357" s="4" t="str">
        <f t="shared" si="5"/>
        <v>Sandwich</v>
      </c>
      <c r="U2357" s="4" t="str">
        <f t="shared" si="6"/>
        <v>Takeaway</v>
      </c>
      <c r="V2357" s="4" t="str">
        <f t="shared" si="7"/>
        <v>Digital Wallet</v>
      </c>
      <c r="W2357" s="4">
        <f t="shared" ref="W2357:Y2357" si="2364">IF(OR(J2357 = "ERROR", J2357 = ""), "UNKNOWN", J2357)</f>
        <v>5</v>
      </c>
      <c r="X2357" s="4">
        <f t="shared" si="2364"/>
        <v>4</v>
      </c>
      <c r="Y2357" s="4">
        <f t="shared" si="2364"/>
        <v>20</v>
      </c>
      <c r="Z2357" s="5">
        <f t="shared" si="9"/>
        <v>44937</v>
      </c>
    </row>
    <row r="2358">
      <c r="A2358" s="1" t="s">
        <v>2395</v>
      </c>
      <c r="B2358" s="1" t="s">
        <v>81</v>
      </c>
      <c r="C2358" s="1">
        <v>4.0</v>
      </c>
      <c r="D2358" s="1">
        <v>1.5</v>
      </c>
      <c r="F2358" s="1" t="s">
        <v>39</v>
      </c>
      <c r="G2358" s="1" t="s">
        <v>29</v>
      </c>
      <c r="H2358" s="2">
        <v>44956.0</v>
      </c>
      <c r="J2358" s="3">
        <f t="shared" si="2"/>
        <v>4</v>
      </c>
      <c r="K2358" s="4">
        <f t="shared" si="3"/>
        <v>1.5</v>
      </c>
      <c r="L2358" s="4">
        <f t="shared" si="4"/>
        <v>6</v>
      </c>
      <c r="S2358" s="1" t="s">
        <v>2395</v>
      </c>
      <c r="T2358" s="4" t="str">
        <f t="shared" si="5"/>
        <v>Tea</v>
      </c>
      <c r="U2358" s="4" t="str">
        <f t="shared" si="6"/>
        <v>In-store</v>
      </c>
      <c r="V2358" s="4" t="str">
        <f t="shared" si="7"/>
        <v>Digital Wallet</v>
      </c>
      <c r="W2358" s="4">
        <f t="shared" ref="W2358:Y2358" si="2365">IF(OR(J2358 = "ERROR", J2358 = ""), "UNKNOWN", J2358)</f>
        <v>4</v>
      </c>
      <c r="X2358" s="4">
        <f t="shared" si="2365"/>
        <v>1.5</v>
      </c>
      <c r="Y2358" s="4">
        <f t="shared" si="2365"/>
        <v>6</v>
      </c>
      <c r="Z2358" s="5">
        <f t="shared" si="9"/>
        <v>44956</v>
      </c>
    </row>
    <row r="2359">
      <c r="A2359" s="1" t="s">
        <v>2396</v>
      </c>
      <c r="B2359" s="1" t="s">
        <v>22</v>
      </c>
      <c r="C2359" s="1">
        <v>2.0</v>
      </c>
      <c r="D2359" s="1">
        <v>2.0</v>
      </c>
      <c r="E2359" s="1">
        <v>4.0</v>
      </c>
      <c r="F2359" s="1" t="s">
        <v>28</v>
      </c>
      <c r="G2359" s="1" t="s">
        <v>29</v>
      </c>
      <c r="H2359" s="2">
        <v>45196.0</v>
      </c>
      <c r="J2359" s="3">
        <f t="shared" si="2"/>
        <v>2</v>
      </c>
      <c r="K2359" s="4">
        <f t="shared" si="3"/>
        <v>2</v>
      </c>
      <c r="L2359" s="4">
        <f t="shared" si="4"/>
        <v>4</v>
      </c>
      <c r="S2359" s="1" t="s">
        <v>2396</v>
      </c>
      <c r="T2359" s="4" t="str">
        <f t="shared" si="5"/>
        <v>Coffee</v>
      </c>
      <c r="U2359" s="4" t="str">
        <f t="shared" si="6"/>
        <v>In-store</v>
      </c>
      <c r="V2359" s="4" t="str">
        <f t="shared" si="7"/>
        <v>Cash</v>
      </c>
      <c r="W2359" s="4">
        <f t="shared" ref="W2359:Y2359" si="2366">IF(OR(J2359 = "ERROR", J2359 = ""), "UNKNOWN", J2359)</f>
        <v>2</v>
      </c>
      <c r="X2359" s="4">
        <f t="shared" si="2366"/>
        <v>2</v>
      </c>
      <c r="Y2359" s="4">
        <f t="shared" si="2366"/>
        <v>4</v>
      </c>
      <c r="Z2359" s="5">
        <f t="shared" si="9"/>
        <v>45196</v>
      </c>
    </row>
    <row r="2360">
      <c r="A2360" s="1" t="s">
        <v>2397</v>
      </c>
      <c r="B2360" s="1" t="s">
        <v>27</v>
      </c>
      <c r="C2360" s="1">
        <v>2.0</v>
      </c>
      <c r="D2360" s="1">
        <v>3.0</v>
      </c>
      <c r="E2360" s="1">
        <v>6.0</v>
      </c>
      <c r="F2360" s="1" t="s">
        <v>28</v>
      </c>
      <c r="G2360" s="1" t="s">
        <v>29</v>
      </c>
      <c r="H2360" s="2">
        <v>44968.0</v>
      </c>
      <c r="J2360" s="3">
        <f t="shared" si="2"/>
        <v>2</v>
      </c>
      <c r="K2360" s="4">
        <f t="shared" si="3"/>
        <v>3</v>
      </c>
      <c r="L2360" s="4">
        <f t="shared" si="4"/>
        <v>6</v>
      </c>
      <c r="S2360" s="1" t="s">
        <v>2397</v>
      </c>
      <c r="T2360" s="4" t="str">
        <f t="shared" si="5"/>
        <v>Cake</v>
      </c>
      <c r="U2360" s="4" t="str">
        <f t="shared" si="6"/>
        <v>In-store</v>
      </c>
      <c r="V2360" s="4" t="str">
        <f t="shared" si="7"/>
        <v>Cash</v>
      </c>
      <c r="W2360" s="4">
        <f t="shared" ref="W2360:Y2360" si="2367">IF(OR(J2360 = "ERROR", J2360 = ""), "UNKNOWN", J2360)</f>
        <v>2</v>
      </c>
      <c r="X2360" s="4">
        <f t="shared" si="2367"/>
        <v>3</v>
      </c>
      <c r="Y2360" s="4">
        <f t="shared" si="2367"/>
        <v>6</v>
      </c>
      <c r="Z2360" s="5">
        <f t="shared" si="9"/>
        <v>44968</v>
      </c>
    </row>
    <row r="2361">
      <c r="A2361" s="1" t="s">
        <v>2398</v>
      </c>
      <c r="B2361" s="1" t="s">
        <v>55</v>
      </c>
      <c r="C2361" s="1">
        <v>3.0</v>
      </c>
      <c r="D2361" s="1">
        <v>3.0</v>
      </c>
      <c r="E2361" s="1">
        <v>9.0</v>
      </c>
      <c r="F2361" s="1" t="s">
        <v>28</v>
      </c>
      <c r="G2361" s="1" t="s">
        <v>29</v>
      </c>
      <c r="H2361" s="2">
        <v>44951.0</v>
      </c>
      <c r="J2361" s="3">
        <f t="shared" si="2"/>
        <v>3</v>
      </c>
      <c r="K2361" s="4">
        <f t="shared" si="3"/>
        <v>3</v>
      </c>
      <c r="L2361" s="4">
        <f t="shared" si="4"/>
        <v>9</v>
      </c>
      <c r="S2361" s="1" t="s">
        <v>2398</v>
      </c>
      <c r="T2361" s="4" t="str">
        <f t="shared" si="5"/>
        <v>Juice</v>
      </c>
      <c r="U2361" s="4" t="str">
        <f t="shared" si="6"/>
        <v>In-store</v>
      </c>
      <c r="V2361" s="4" t="str">
        <f t="shared" si="7"/>
        <v>Cash</v>
      </c>
      <c r="W2361" s="4">
        <f t="shared" ref="W2361:Y2361" si="2368">IF(OR(J2361 = "ERROR", J2361 = ""), "UNKNOWN", J2361)</f>
        <v>3</v>
      </c>
      <c r="X2361" s="4">
        <f t="shared" si="2368"/>
        <v>3</v>
      </c>
      <c r="Y2361" s="4">
        <f t="shared" si="2368"/>
        <v>9</v>
      </c>
      <c r="Z2361" s="5">
        <f t="shared" si="9"/>
        <v>44951</v>
      </c>
    </row>
    <row r="2362">
      <c r="A2362" s="1" t="s">
        <v>2399</v>
      </c>
      <c r="B2362" s="1" t="s">
        <v>81</v>
      </c>
      <c r="C2362" s="1">
        <v>5.0</v>
      </c>
      <c r="D2362" s="1">
        <v>1.5</v>
      </c>
      <c r="E2362" s="1">
        <v>7.5</v>
      </c>
      <c r="F2362" s="1" t="s">
        <v>39</v>
      </c>
      <c r="G2362" s="1" t="s">
        <v>30</v>
      </c>
      <c r="H2362" s="6">
        <v>45218.0</v>
      </c>
      <c r="J2362" s="3">
        <f t="shared" si="2"/>
        <v>5</v>
      </c>
      <c r="K2362" s="4">
        <f t="shared" si="3"/>
        <v>1.5</v>
      </c>
      <c r="L2362" s="4">
        <f t="shared" si="4"/>
        <v>7.5</v>
      </c>
      <c r="S2362" s="1" t="s">
        <v>2399</v>
      </c>
      <c r="T2362" s="4" t="str">
        <f t="shared" si="5"/>
        <v>Tea</v>
      </c>
      <c r="U2362" s="4" t="str">
        <f t="shared" si="6"/>
        <v>UNKNOWN</v>
      </c>
      <c r="V2362" s="4" t="str">
        <f t="shared" si="7"/>
        <v>Digital Wallet</v>
      </c>
      <c r="W2362" s="4">
        <f t="shared" ref="W2362:Y2362" si="2369">IF(OR(J2362 = "ERROR", J2362 = ""), "UNKNOWN", J2362)</f>
        <v>5</v>
      </c>
      <c r="X2362" s="4">
        <f t="shared" si="2369"/>
        <v>1.5</v>
      </c>
      <c r="Y2362" s="4">
        <f t="shared" si="2369"/>
        <v>7.5</v>
      </c>
      <c r="Z2362" s="7">
        <f t="shared" si="9"/>
        <v>45218</v>
      </c>
    </row>
    <row r="2363">
      <c r="A2363" s="1" t="s">
        <v>2400</v>
      </c>
      <c r="B2363" s="1" t="s">
        <v>44</v>
      </c>
      <c r="C2363" s="1">
        <v>2.0</v>
      </c>
      <c r="D2363" s="1" t="s">
        <v>25</v>
      </c>
      <c r="E2363" s="1">
        <v>8.0</v>
      </c>
      <c r="F2363" s="1" t="s">
        <v>39</v>
      </c>
      <c r="J2363" s="3">
        <f t="shared" si="2"/>
        <v>2</v>
      </c>
      <c r="K2363" s="4">
        <f t="shared" si="3"/>
        <v>4</v>
      </c>
      <c r="L2363" s="4">
        <f t="shared" si="4"/>
        <v>8</v>
      </c>
      <c r="S2363" s="1" t="s">
        <v>2400</v>
      </c>
      <c r="T2363" s="4" t="str">
        <f t="shared" si="5"/>
        <v>Sandwich</v>
      </c>
      <c r="U2363" s="4" t="str">
        <f t="shared" si="6"/>
        <v>UNKNOWN</v>
      </c>
      <c r="V2363" s="4" t="str">
        <f t="shared" si="7"/>
        <v>Digital Wallet</v>
      </c>
      <c r="W2363" s="4">
        <f t="shared" ref="W2363:Y2363" si="2370">IF(OR(J2363 = "ERROR", J2363 = ""), "UNKNOWN", J2363)</f>
        <v>2</v>
      </c>
      <c r="X2363" s="4">
        <f t="shared" si="2370"/>
        <v>4</v>
      </c>
      <c r="Y2363" s="4">
        <f t="shared" si="2370"/>
        <v>8</v>
      </c>
      <c r="Z2363" s="4" t="str">
        <f t="shared" si="9"/>
        <v>UNKNOWN</v>
      </c>
    </row>
    <row r="2364">
      <c r="A2364" s="1" t="s">
        <v>2401</v>
      </c>
      <c r="B2364" s="1" t="s">
        <v>41</v>
      </c>
      <c r="C2364" s="1">
        <v>1.0</v>
      </c>
      <c r="D2364" s="1" t="s">
        <v>25</v>
      </c>
      <c r="E2364" s="1">
        <v>4.0</v>
      </c>
      <c r="F2364" s="1" t="s">
        <v>23</v>
      </c>
      <c r="G2364" s="1" t="s">
        <v>29</v>
      </c>
      <c r="H2364" s="2">
        <v>45122.0</v>
      </c>
      <c r="J2364" s="3">
        <f t="shared" si="2"/>
        <v>1</v>
      </c>
      <c r="K2364" s="4">
        <f t="shared" si="3"/>
        <v>4</v>
      </c>
      <c r="L2364" s="4">
        <f t="shared" si="4"/>
        <v>4</v>
      </c>
      <c r="S2364" s="1" t="s">
        <v>2401</v>
      </c>
      <c r="T2364" s="4" t="str">
        <f t="shared" si="5"/>
        <v>Smoothie</v>
      </c>
      <c r="U2364" s="4" t="str">
        <f t="shared" si="6"/>
        <v>In-store</v>
      </c>
      <c r="V2364" s="4" t="str">
        <f t="shared" si="7"/>
        <v>Credit Card</v>
      </c>
      <c r="W2364" s="4">
        <f t="shared" ref="W2364:Y2364" si="2371">IF(OR(J2364 = "ERROR", J2364 = ""), "UNKNOWN", J2364)</f>
        <v>1</v>
      </c>
      <c r="X2364" s="4">
        <f t="shared" si="2371"/>
        <v>4</v>
      </c>
      <c r="Y2364" s="4">
        <f t="shared" si="2371"/>
        <v>4</v>
      </c>
      <c r="Z2364" s="5">
        <f t="shared" si="9"/>
        <v>45122</v>
      </c>
    </row>
    <row r="2365">
      <c r="A2365" s="1" t="s">
        <v>2402</v>
      </c>
      <c r="B2365" s="1" t="s">
        <v>41</v>
      </c>
      <c r="C2365" s="1">
        <v>3.0</v>
      </c>
      <c r="D2365" s="1">
        <v>4.0</v>
      </c>
      <c r="E2365" s="1">
        <v>12.0</v>
      </c>
      <c r="G2365" s="1" t="s">
        <v>30</v>
      </c>
      <c r="H2365" s="2">
        <v>45041.0</v>
      </c>
      <c r="J2365" s="3">
        <f t="shared" si="2"/>
        <v>3</v>
      </c>
      <c r="K2365" s="4">
        <f t="shared" si="3"/>
        <v>4</v>
      </c>
      <c r="L2365" s="4">
        <f t="shared" si="4"/>
        <v>12</v>
      </c>
      <c r="S2365" s="1" t="s">
        <v>2402</v>
      </c>
      <c r="T2365" s="4" t="str">
        <f t="shared" si="5"/>
        <v>Smoothie</v>
      </c>
      <c r="U2365" s="4" t="str">
        <f t="shared" si="6"/>
        <v>UNKNOWN</v>
      </c>
      <c r="V2365" s="4" t="str">
        <f t="shared" si="7"/>
        <v>UNKNOWN</v>
      </c>
      <c r="W2365" s="4">
        <f t="shared" ref="W2365:Y2365" si="2372">IF(OR(J2365 = "ERROR", J2365 = ""), "UNKNOWN", J2365)</f>
        <v>3</v>
      </c>
      <c r="X2365" s="4">
        <f t="shared" si="2372"/>
        <v>4</v>
      </c>
      <c r="Y2365" s="4">
        <f t="shared" si="2372"/>
        <v>12</v>
      </c>
      <c r="Z2365" s="5">
        <f t="shared" si="9"/>
        <v>45041</v>
      </c>
    </row>
    <row r="2366">
      <c r="A2366" s="1" t="s">
        <v>2403</v>
      </c>
      <c r="B2366" s="1" t="s">
        <v>27</v>
      </c>
      <c r="C2366" s="1">
        <v>3.0</v>
      </c>
      <c r="D2366" s="1">
        <v>3.0</v>
      </c>
      <c r="E2366" s="1">
        <v>9.0</v>
      </c>
      <c r="F2366" s="1" t="s">
        <v>23</v>
      </c>
      <c r="H2366" s="2">
        <v>45057.0</v>
      </c>
      <c r="J2366" s="3">
        <f t="shared" si="2"/>
        <v>3</v>
      </c>
      <c r="K2366" s="4">
        <f t="shared" si="3"/>
        <v>3</v>
      </c>
      <c r="L2366" s="4">
        <f t="shared" si="4"/>
        <v>9</v>
      </c>
      <c r="S2366" s="1" t="s">
        <v>2403</v>
      </c>
      <c r="T2366" s="4" t="str">
        <f t="shared" si="5"/>
        <v>Cake</v>
      </c>
      <c r="U2366" s="4" t="str">
        <f t="shared" si="6"/>
        <v>UNKNOWN</v>
      </c>
      <c r="V2366" s="4" t="str">
        <f t="shared" si="7"/>
        <v>Credit Card</v>
      </c>
      <c r="W2366" s="4">
        <f t="shared" ref="W2366:Y2366" si="2373">IF(OR(J2366 = "ERROR", J2366 = ""), "UNKNOWN", J2366)</f>
        <v>3</v>
      </c>
      <c r="X2366" s="4">
        <f t="shared" si="2373"/>
        <v>3</v>
      </c>
      <c r="Y2366" s="4">
        <f t="shared" si="2373"/>
        <v>9</v>
      </c>
      <c r="Z2366" s="5">
        <f t="shared" si="9"/>
        <v>45057</v>
      </c>
    </row>
    <row r="2367">
      <c r="A2367" s="1" t="s">
        <v>2404</v>
      </c>
      <c r="B2367" s="1" t="s">
        <v>81</v>
      </c>
      <c r="C2367" s="1" t="s">
        <v>25</v>
      </c>
      <c r="D2367" s="1">
        <v>1.5</v>
      </c>
      <c r="E2367" s="1">
        <v>7.5</v>
      </c>
      <c r="F2367" s="1" t="s">
        <v>23</v>
      </c>
      <c r="G2367" s="1" t="s">
        <v>29</v>
      </c>
      <c r="H2367" s="6">
        <v>45223.0</v>
      </c>
      <c r="J2367" s="3">
        <f t="shared" si="2"/>
        <v>5</v>
      </c>
      <c r="K2367" s="4">
        <f t="shared" si="3"/>
        <v>1.5</v>
      </c>
      <c r="L2367" s="4">
        <f t="shared" si="4"/>
        <v>7.5</v>
      </c>
      <c r="S2367" s="1" t="s">
        <v>2404</v>
      </c>
      <c r="T2367" s="4" t="str">
        <f t="shared" si="5"/>
        <v>Tea</v>
      </c>
      <c r="U2367" s="4" t="str">
        <f t="shared" si="6"/>
        <v>In-store</v>
      </c>
      <c r="V2367" s="4" t="str">
        <f t="shared" si="7"/>
        <v>Credit Card</v>
      </c>
      <c r="W2367" s="4">
        <f t="shared" ref="W2367:Y2367" si="2374">IF(OR(J2367 = "ERROR", J2367 = ""), "UNKNOWN", J2367)</f>
        <v>5</v>
      </c>
      <c r="X2367" s="4">
        <f t="shared" si="2374"/>
        <v>1.5</v>
      </c>
      <c r="Y2367" s="4">
        <f t="shared" si="2374"/>
        <v>7.5</v>
      </c>
      <c r="Z2367" s="7">
        <f t="shared" si="9"/>
        <v>45223</v>
      </c>
    </row>
    <row r="2368">
      <c r="A2368" s="1" t="s">
        <v>2405</v>
      </c>
      <c r="B2368" s="1" t="s">
        <v>27</v>
      </c>
      <c r="C2368" s="1">
        <v>3.0</v>
      </c>
      <c r="D2368" s="1">
        <v>3.0</v>
      </c>
      <c r="E2368" s="1">
        <v>9.0</v>
      </c>
      <c r="G2368" s="1" t="s">
        <v>29</v>
      </c>
      <c r="H2368" s="6">
        <v>45229.0</v>
      </c>
      <c r="J2368" s="3">
        <f t="shared" si="2"/>
        <v>3</v>
      </c>
      <c r="K2368" s="4">
        <f t="shared" si="3"/>
        <v>3</v>
      </c>
      <c r="L2368" s="4">
        <f t="shared" si="4"/>
        <v>9</v>
      </c>
      <c r="S2368" s="1" t="s">
        <v>2405</v>
      </c>
      <c r="T2368" s="4" t="str">
        <f t="shared" si="5"/>
        <v>Cake</v>
      </c>
      <c r="U2368" s="4" t="str">
        <f t="shared" si="6"/>
        <v>In-store</v>
      </c>
      <c r="V2368" s="4" t="str">
        <f t="shared" si="7"/>
        <v>UNKNOWN</v>
      </c>
      <c r="W2368" s="4">
        <f t="shared" ref="W2368:Y2368" si="2375">IF(OR(J2368 = "ERROR", J2368 = ""), "UNKNOWN", J2368)</f>
        <v>3</v>
      </c>
      <c r="X2368" s="4">
        <f t="shared" si="2375"/>
        <v>3</v>
      </c>
      <c r="Y2368" s="4">
        <f t="shared" si="2375"/>
        <v>9</v>
      </c>
      <c r="Z2368" s="7">
        <f t="shared" si="9"/>
        <v>45229</v>
      </c>
    </row>
    <row r="2369">
      <c r="A2369" s="1" t="s">
        <v>2406</v>
      </c>
      <c r="B2369" s="1" t="s">
        <v>81</v>
      </c>
      <c r="C2369" s="1">
        <v>3.0</v>
      </c>
      <c r="D2369" s="1">
        <v>1.5</v>
      </c>
      <c r="E2369" s="1">
        <v>4.5</v>
      </c>
      <c r="F2369" s="1" t="s">
        <v>28</v>
      </c>
      <c r="G2369" s="1" t="s">
        <v>29</v>
      </c>
      <c r="H2369" s="2">
        <v>45148.0</v>
      </c>
      <c r="J2369" s="3">
        <f t="shared" si="2"/>
        <v>3</v>
      </c>
      <c r="K2369" s="4">
        <f t="shared" si="3"/>
        <v>1.5</v>
      </c>
      <c r="L2369" s="4">
        <f t="shared" si="4"/>
        <v>4.5</v>
      </c>
      <c r="S2369" s="1" t="s">
        <v>2406</v>
      </c>
      <c r="T2369" s="4" t="str">
        <f t="shared" si="5"/>
        <v>Tea</v>
      </c>
      <c r="U2369" s="4" t="str">
        <f t="shared" si="6"/>
        <v>In-store</v>
      </c>
      <c r="V2369" s="4" t="str">
        <f t="shared" si="7"/>
        <v>Cash</v>
      </c>
      <c r="W2369" s="4">
        <f t="shared" ref="W2369:Y2369" si="2376">IF(OR(J2369 = "ERROR", J2369 = ""), "UNKNOWN", J2369)</f>
        <v>3</v>
      </c>
      <c r="X2369" s="4">
        <f t="shared" si="2376"/>
        <v>1.5</v>
      </c>
      <c r="Y2369" s="4">
        <f t="shared" si="2376"/>
        <v>4.5</v>
      </c>
      <c r="Z2369" s="5">
        <f t="shared" si="9"/>
        <v>45148</v>
      </c>
    </row>
    <row r="2370">
      <c r="A2370" s="1" t="s">
        <v>2407</v>
      </c>
      <c r="B2370" s="1" t="s">
        <v>44</v>
      </c>
      <c r="C2370" s="1">
        <v>1.0</v>
      </c>
      <c r="D2370" s="1">
        <v>4.0</v>
      </c>
      <c r="E2370" s="1">
        <v>4.0</v>
      </c>
      <c r="F2370" s="1" t="s">
        <v>23</v>
      </c>
      <c r="G2370" s="1" t="s">
        <v>25</v>
      </c>
      <c r="H2370" s="2">
        <v>45237.0</v>
      </c>
      <c r="J2370" s="3">
        <f t="shared" si="2"/>
        <v>1</v>
      </c>
      <c r="K2370" s="4">
        <f t="shared" si="3"/>
        <v>4</v>
      </c>
      <c r="L2370" s="4">
        <f t="shared" si="4"/>
        <v>4</v>
      </c>
      <c r="S2370" s="1" t="s">
        <v>2407</v>
      </c>
      <c r="T2370" s="4" t="str">
        <f t="shared" si="5"/>
        <v>Sandwich</v>
      </c>
      <c r="U2370" s="4" t="str">
        <f t="shared" si="6"/>
        <v>UNKNOWN</v>
      </c>
      <c r="V2370" s="4" t="str">
        <f t="shared" si="7"/>
        <v>Credit Card</v>
      </c>
      <c r="W2370" s="4">
        <f t="shared" ref="W2370:Y2370" si="2377">IF(OR(J2370 = "ERROR", J2370 = ""), "UNKNOWN", J2370)</f>
        <v>1</v>
      </c>
      <c r="X2370" s="4">
        <f t="shared" si="2377"/>
        <v>4</v>
      </c>
      <c r="Y2370" s="4">
        <f t="shared" si="2377"/>
        <v>4</v>
      </c>
      <c r="Z2370" s="5">
        <f t="shared" si="9"/>
        <v>45237</v>
      </c>
    </row>
    <row r="2371">
      <c r="A2371" s="1" t="s">
        <v>2408</v>
      </c>
      <c r="B2371" s="1" t="s">
        <v>22</v>
      </c>
      <c r="C2371" s="1">
        <v>1.0</v>
      </c>
      <c r="D2371" s="1">
        <v>2.0</v>
      </c>
      <c r="E2371" s="1">
        <v>2.0</v>
      </c>
      <c r="G2371" s="1" t="s">
        <v>29</v>
      </c>
      <c r="H2371" s="2">
        <v>45205.0</v>
      </c>
      <c r="J2371" s="3">
        <f t="shared" si="2"/>
        <v>1</v>
      </c>
      <c r="K2371" s="4">
        <f t="shared" si="3"/>
        <v>2</v>
      </c>
      <c r="L2371" s="4">
        <f t="shared" si="4"/>
        <v>2</v>
      </c>
      <c r="S2371" s="1" t="s">
        <v>2408</v>
      </c>
      <c r="T2371" s="4" t="str">
        <f t="shared" si="5"/>
        <v>Coffee</v>
      </c>
      <c r="U2371" s="4" t="str">
        <f t="shared" si="6"/>
        <v>In-store</v>
      </c>
      <c r="V2371" s="4" t="str">
        <f t="shared" si="7"/>
        <v>UNKNOWN</v>
      </c>
      <c r="W2371" s="4">
        <f t="shared" ref="W2371:Y2371" si="2378">IF(OR(J2371 = "ERROR", J2371 = ""), "UNKNOWN", J2371)</f>
        <v>1</v>
      </c>
      <c r="X2371" s="4">
        <f t="shared" si="2378"/>
        <v>2</v>
      </c>
      <c r="Y2371" s="4">
        <f t="shared" si="2378"/>
        <v>2</v>
      </c>
      <c r="Z2371" s="5">
        <f t="shared" si="9"/>
        <v>45205</v>
      </c>
    </row>
    <row r="2372">
      <c r="A2372" s="1" t="s">
        <v>2409</v>
      </c>
      <c r="B2372" s="1" t="s">
        <v>36</v>
      </c>
      <c r="C2372" s="1">
        <v>1.0</v>
      </c>
      <c r="D2372" s="1">
        <v>5.0</v>
      </c>
      <c r="E2372" s="1">
        <v>5.0</v>
      </c>
      <c r="F2372" s="1" t="s">
        <v>23</v>
      </c>
      <c r="G2372" s="1" t="s">
        <v>24</v>
      </c>
      <c r="H2372" s="2">
        <v>45022.0</v>
      </c>
      <c r="J2372" s="3">
        <f t="shared" si="2"/>
        <v>1</v>
      </c>
      <c r="K2372" s="4">
        <f t="shared" si="3"/>
        <v>5</v>
      </c>
      <c r="L2372" s="4">
        <f t="shared" si="4"/>
        <v>5</v>
      </c>
      <c r="S2372" s="1" t="s">
        <v>2409</v>
      </c>
      <c r="T2372" s="4" t="str">
        <f t="shared" si="5"/>
        <v>Salad</v>
      </c>
      <c r="U2372" s="4" t="str">
        <f t="shared" si="6"/>
        <v>Takeaway</v>
      </c>
      <c r="V2372" s="4" t="str">
        <f t="shared" si="7"/>
        <v>Credit Card</v>
      </c>
      <c r="W2372" s="4">
        <f t="shared" ref="W2372:Y2372" si="2379">IF(OR(J2372 = "ERROR", J2372 = ""), "UNKNOWN", J2372)</f>
        <v>1</v>
      </c>
      <c r="X2372" s="4">
        <f t="shared" si="2379"/>
        <v>5</v>
      </c>
      <c r="Y2372" s="4">
        <f t="shared" si="2379"/>
        <v>5</v>
      </c>
      <c r="Z2372" s="5">
        <f t="shared" si="9"/>
        <v>45022</v>
      </c>
    </row>
    <row r="2373">
      <c r="A2373" s="1" t="s">
        <v>2410</v>
      </c>
      <c r="C2373" s="1">
        <v>3.0</v>
      </c>
      <c r="D2373" s="1">
        <v>3.0</v>
      </c>
      <c r="E2373" s="1" t="s">
        <v>30</v>
      </c>
      <c r="G2373" s="1" t="s">
        <v>24</v>
      </c>
      <c r="H2373" s="6">
        <v>45224.0</v>
      </c>
      <c r="J2373" s="3">
        <f t="shared" si="2"/>
        <v>3</v>
      </c>
      <c r="K2373" s="4">
        <f t="shared" si="3"/>
        <v>3</v>
      </c>
      <c r="L2373" s="4">
        <f t="shared" si="4"/>
        <v>9</v>
      </c>
      <c r="S2373" s="1" t="s">
        <v>2410</v>
      </c>
      <c r="T2373" s="4" t="str">
        <f t="shared" si="5"/>
        <v>UNKNOWN</v>
      </c>
      <c r="U2373" s="4" t="str">
        <f t="shared" si="6"/>
        <v>Takeaway</v>
      </c>
      <c r="V2373" s="4" t="str">
        <f t="shared" si="7"/>
        <v>UNKNOWN</v>
      </c>
      <c r="W2373" s="4">
        <f t="shared" ref="W2373:Y2373" si="2380">IF(OR(J2373 = "ERROR", J2373 = ""), "UNKNOWN", J2373)</f>
        <v>3</v>
      </c>
      <c r="X2373" s="4">
        <f t="shared" si="2380"/>
        <v>3</v>
      </c>
      <c r="Y2373" s="4">
        <f t="shared" si="2380"/>
        <v>9</v>
      </c>
      <c r="Z2373" s="7">
        <f t="shared" si="9"/>
        <v>45224</v>
      </c>
    </row>
    <row r="2374">
      <c r="A2374" s="1" t="s">
        <v>2411</v>
      </c>
      <c r="B2374" s="1" t="s">
        <v>36</v>
      </c>
      <c r="C2374" s="1">
        <v>4.0</v>
      </c>
      <c r="D2374" s="1">
        <v>5.0</v>
      </c>
      <c r="E2374" s="1" t="s">
        <v>30</v>
      </c>
      <c r="G2374" s="1" t="s">
        <v>29</v>
      </c>
      <c r="H2374" s="2">
        <v>44988.0</v>
      </c>
      <c r="J2374" s="3">
        <f t="shared" si="2"/>
        <v>4</v>
      </c>
      <c r="K2374" s="4">
        <f t="shared" si="3"/>
        <v>5</v>
      </c>
      <c r="L2374" s="4">
        <f t="shared" si="4"/>
        <v>20</v>
      </c>
      <c r="S2374" s="1" t="s">
        <v>2411</v>
      </c>
      <c r="T2374" s="4" t="str">
        <f t="shared" si="5"/>
        <v>Salad</v>
      </c>
      <c r="U2374" s="4" t="str">
        <f t="shared" si="6"/>
        <v>In-store</v>
      </c>
      <c r="V2374" s="4" t="str">
        <f t="shared" si="7"/>
        <v>UNKNOWN</v>
      </c>
      <c r="W2374" s="4">
        <f t="shared" ref="W2374:Y2374" si="2381">IF(OR(J2374 = "ERROR", J2374 = ""), "UNKNOWN", J2374)</f>
        <v>4</v>
      </c>
      <c r="X2374" s="4">
        <f t="shared" si="2381"/>
        <v>5</v>
      </c>
      <c r="Y2374" s="4">
        <f t="shared" si="2381"/>
        <v>20</v>
      </c>
      <c r="Z2374" s="5">
        <f t="shared" si="9"/>
        <v>44988</v>
      </c>
    </row>
    <row r="2375">
      <c r="A2375" s="1" t="s">
        <v>2412</v>
      </c>
      <c r="B2375" s="1" t="s">
        <v>41</v>
      </c>
      <c r="C2375" s="1">
        <v>4.0</v>
      </c>
      <c r="D2375" s="1">
        <v>4.0</v>
      </c>
      <c r="E2375" s="1">
        <v>16.0</v>
      </c>
      <c r="G2375" s="1" t="s">
        <v>29</v>
      </c>
      <c r="H2375" s="2">
        <v>44988.0</v>
      </c>
      <c r="J2375" s="3">
        <f t="shared" si="2"/>
        <v>4</v>
      </c>
      <c r="K2375" s="4">
        <f t="shared" si="3"/>
        <v>4</v>
      </c>
      <c r="L2375" s="4">
        <f t="shared" si="4"/>
        <v>16</v>
      </c>
      <c r="S2375" s="1" t="s">
        <v>2412</v>
      </c>
      <c r="T2375" s="4" t="str">
        <f t="shared" si="5"/>
        <v>Smoothie</v>
      </c>
      <c r="U2375" s="4" t="str">
        <f t="shared" si="6"/>
        <v>In-store</v>
      </c>
      <c r="V2375" s="4" t="str">
        <f t="shared" si="7"/>
        <v>UNKNOWN</v>
      </c>
      <c r="W2375" s="4">
        <f t="shared" ref="W2375:Y2375" si="2382">IF(OR(J2375 = "ERROR", J2375 = ""), "UNKNOWN", J2375)</f>
        <v>4</v>
      </c>
      <c r="X2375" s="4">
        <f t="shared" si="2382"/>
        <v>4</v>
      </c>
      <c r="Y2375" s="4">
        <f t="shared" si="2382"/>
        <v>16</v>
      </c>
      <c r="Z2375" s="5">
        <f t="shared" si="9"/>
        <v>44988</v>
      </c>
    </row>
    <row r="2376">
      <c r="A2376" s="1" t="s">
        <v>2413</v>
      </c>
      <c r="B2376" s="1" t="s">
        <v>32</v>
      </c>
      <c r="C2376" s="1">
        <v>4.0</v>
      </c>
      <c r="D2376" s="1">
        <v>1.0</v>
      </c>
      <c r="E2376" s="1">
        <v>4.0</v>
      </c>
      <c r="F2376" s="1" t="s">
        <v>28</v>
      </c>
      <c r="H2376" s="2">
        <v>45059.0</v>
      </c>
      <c r="J2376" s="3">
        <f t="shared" si="2"/>
        <v>4</v>
      </c>
      <c r="K2376" s="4">
        <f t="shared" si="3"/>
        <v>1</v>
      </c>
      <c r="L2376" s="4">
        <f t="shared" si="4"/>
        <v>4</v>
      </c>
      <c r="S2376" s="1" t="s">
        <v>2413</v>
      </c>
      <c r="T2376" s="4" t="str">
        <f t="shared" si="5"/>
        <v>Cookie</v>
      </c>
      <c r="U2376" s="4" t="str">
        <f t="shared" si="6"/>
        <v>UNKNOWN</v>
      </c>
      <c r="V2376" s="4" t="str">
        <f t="shared" si="7"/>
        <v>Cash</v>
      </c>
      <c r="W2376" s="4">
        <f t="shared" ref="W2376:Y2376" si="2383">IF(OR(J2376 = "ERROR", J2376 = ""), "UNKNOWN", J2376)</f>
        <v>4</v>
      </c>
      <c r="X2376" s="4">
        <f t="shared" si="2383"/>
        <v>1</v>
      </c>
      <c r="Y2376" s="4">
        <f t="shared" si="2383"/>
        <v>4</v>
      </c>
      <c r="Z2376" s="5">
        <f t="shared" si="9"/>
        <v>45059</v>
      </c>
    </row>
    <row r="2377">
      <c r="A2377" s="1" t="s">
        <v>2414</v>
      </c>
      <c r="B2377" s="1" t="s">
        <v>44</v>
      </c>
      <c r="C2377" s="1">
        <v>3.0</v>
      </c>
      <c r="D2377" s="1">
        <v>4.0</v>
      </c>
      <c r="F2377" s="1" t="s">
        <v>23</v>
      </c>
      <c r="H2377" s="2">
        <v>45150.0</v>
      </c>
      <c r="J2377" s="3">
        <f t="shared" si="2"/>
        <v>3</v>
      </c>
      <c r="K2377" s="4">
        <f t="shared" si="3"/>
        <v>4</v>
      </c>
      <c r="L2377" s="4">
        <f t="shared" si="4"/>
        <v>12</v>
      </c>
      <c r="S2377" s="1" t="s">
        <v>2414</v>
      </c>
      <c r="T2377" s="4" t="str">
        <f t="shared" si="5"/>
        <v>Sandwich</v>
      </c>
      <c r="U2377" s="4" t="str">
        <f t="shared" si="6"/>
        <v>UNKNOWN</v>
      </c>
      <c r="V2377" s="4" t="str">
        <f t="shared" si="7"/>
        <v>Credit Card</v>
      </c>
      <c r="W2377" s="4">
        <f t="shared" ref="W2377:Y2377" si="2384">IF(OR(J2377 = "ERROR", J2377 = ""), "UNKNOWN", J2377)</f>
        <v>3</v>
      </c>
      <c r="X2377" s="4">
        <f t="shared" si="2384"/>
        <v>4</v>
      </c>
      <c r="Y2377" s="4">
        <f t="shared" si="2384"/>
        <v>12</v>
      </c>
      <c r="Z2377" s="5">
        <f t="shared" si="9"/>
        <v>45150</v>
      </c>
    </row>
    <row r="2378">
      <c r="A2378" s="1" t="s">
        <v>2415</v>
      </c>
      <c r="B2378" s="1" t="s">
        <v>27</v>
      </c>
      <c r="C2378" s="1">
        <v>4.0</v>
      </c>
      <c r="D2378" s="1">
        <v>3.0</v>
      </c>
      <c r="E2378" s="1">
        <v>12.0</v>
      </c>
      <c r="F2378" s="1" t="s">
        <v>39</v>
      </c>
      <c r="H2378" s="2">
        <v>45098.0</v>
      </c>
      <c r="J2378" s="3">
        <f t="shared" si="2"/>
        <v>4</v>
      </c>
      <c r="K2378" s="4">
        <f t="shared" si="3"/>
        <v>3</v>
      </c>
      <c r="L2378" s="4">
        <f t="shared" si="4"/>
        <v>12</v>
      </c>
      <c r="S2378" s="1" t="s">
        <v>2415</v>
      </c>
      <c r="T2378" s="4" t="str">
        <f t="shared" si="5"/>
        <v>Cake</v>
      </c>
      <c r="U2378" s="4" t="str">
        <f t="shared" si="6"/>
        <v>UNKNOWN</v>
      </c>
      <c r="V2378" s="4" t="str">
        <f t="shared" si="7"/>
        <v>Digital Wallet</v>
      </c>
      <c r="W2378" s="4">
        <f t="shared" ref="W2378:Y2378" si="2385">IF(OR(J2378 = "ERROR", J2378 = ""), "UNKNOWN", J2378)</f>
        <v>4</v>
      </c>
      <c r="X2378" s="4">
        <f t="shared" si="2385"/>
        <v>3</v>
      </c>
      <c r="Y2378" s="4">
        <f t="shared" si="2385"/>
        <v>12</v>
      </c>
      <c r="Z2378" s="5">
        <f t="shared" si="9"/>
        <v>45098</v>
      </c>
    </row>
    <row r="2379">
      <c r="A2379" s="1" t="s">
        <v>2416</v>
      </c>
      <c r="B2379" s="1" t="s">
        <v>27</v>
      </c>
      <c r="C2379" s="1">
        <v>5.0</v>
      </c>
      <c r="D2379" s="1">
        <v>3.0</v>
      </c>
      <c r="E2379" s="1">
        <v>15.0</v>
      </c>
      <c r="F2379" s="1" t="s">
        <v>39</v>
      </c>
      <c r="G2379" s="1" t="s">
        <v>29</v>
      </c>
      <c r="H2379" s="2">
        <v>45083.0</v>
      </c>
      <c r="J2379" s="3">
        <f t="shared" si="2"/>
        <v>5</v>
      </c>
      <c r="K2379" s="4">
        <f t="shared" si="3"/>
        <v>3</v>
      </c>
      <c r="L2379" s="4">
        <f t="shared" si="4"/>
        <v>15</v>
      </c>
      <c r="S2379" s="1" t="s">
        <v>2416</v>
      </c>
      <c r="T2379" s="4" t="str">
        <f t="shared" si="5"/>
        <v>Cake</v>
      </c>
      <c r="U2379" s="4" t="str">
        <f t="shared" si="6"/>
        <v>In-store</v>
      </c>
      <c r="V2379" s="4" t="str">
        <f t="shared" si="7"/>
        <v>Digital Wallet</v>
      </c>
      <c r="W2379" s="4">
        <f t="shared" ref="W2379:Y2379" si="2386">IF(OR(J2379 = "ERROR", J2379 = ""), "UNKNOWN", J2379)</f>
        <v>5</v>
      </c>
      <c r="X2379" s="4">
        <f t="shared" si="2386"/>
        <v>3</v>
      </c>
      <c r="Y2379" s="4">
        <f t="shared" si="2386"/>
        <v>15</v>
      </c>
      <c r="Z2379" s="5">
        <f t="shared" si="9"/>
        <v>45083</v>
      </c>
    </row>
    <row r="2380">
      <c r="A2380" s="1" t="s">
        <v>2417</v>
      </c>
      <c r="B2380" s="1" t="s">
        <v>81</v>
      </c>
      <c r="C2380" s="1">
        <v>1.0</v>
      </c>
      <c r="D2380" s="1">
        <v>1.5</v>
      </c>
      <c r="E2380" s="1">
        <v>1.5</v>
      </c>
      <c r="F2380" s="1" t="s">
        <v>23</v>
      </c>
      <c r="H2380" s="2">
        <v>45049.0</v>
      </c>
      <c r="J2380" s="3">
        <f t="shared" si="2"/>
        <v>1</v>
      </c>
      <c r="K2380" s="4">
        <f t="shared" si="3"/>
        <v>1.5</v>
      </c>
      <c r="L2380" s="4">
        <f t="shared" si="4"/>
        <v>1.5</v>
      </c>
      <c r="S2380" s="1" t="s">
        <v>2417</v>
      </c>
      <c r="T2380" s="4" t="str">
        <f t="shared" si="5"/>
        <v>Tea</v>
      </c>
      <c r="U2380" s="4" t="str">
        <f t="shared" si="6"/>
        <v>UNKNOWN</v>
      </c>
      <c r="V2380" s="4" t="str">
        <f t="shared" si="7"/>
        <v>Credit Card</v>
      </c>
      <c r="W2380" s="4">
        <f t="shared" ref="W2380:Y2380" si="2387">IF(OR(J2380 = "ERROR", J2380 = ""), "UNKNOWN", J2380)</f>
        <v>1</v>
      </c>
      <c r="X2380" s="4">
        <f t="shared" si="2387"/>
        <v>1.5</v>
      </c>
      <c r="Y2380" s="4">
        <f t="shared" si="2387"/>
        <v>1.5</v>
      </c>
      <c r="Z2380" s="5">
        <f t="shared" si="9"/>
        <v>45049</v>
      </c>
    </row>
    <row r="2381">
      <c r="A2381" s="1" t="s">
        <v>2418</v>
      </c>
      <c r="B2381" s="1" t="s">
        <v>22</v>
      </c>
      <c r="C2381" s="1">
        <v>2.0</v>
      </c>
      <c r="D2381" s="1">
        <v>2.0</v>
      </c>
      <c r="E2381" s="1">
        <v>4.0</v>
      </c>
      <c r="F2381" s="1" t="s">
        <v>39</v>
      </c>
      <c r="G2381" s="1" t="s">
        <v>24</v>
      </c>
      <c r="H2381" s="2">
        <v>45205.0</v>
      </c>
      <c r="J2381" s="3">
        <f t="shared" si="2"/>
        <v>2</v>
      </c>
      <c r="K2381" s="4">
        <f t="shared" si="3"/>
        <v>2</v>
      </c>
      <c r="L2381" s="4">
        <f t="shared" si="4"/>
        <v>4</v>
      </c>
      <c r="S2381" s="1" t="s">
        <v>2418</v>
      </c>
      <c r="T2381" s="4" t="str">
        <f t="shared" si="5"/>
        <v>Coffee</v>
      </c>
      <c r="U2381" s="4" t="str">
        <f t="shared" si="6"/>
        <v>Takeaway</v>
      </c>
      <c r="V2381" s="4" t="str">
        <f t="shared" si="7"/>
        <v>Digital Wallet</v>
      </c>
      <c r="W2381" s="4">
        <f t="shared" ref="W2381:Y2381" si="2388">IF(OR(J2381 = "ERROR", J2381 = ""), "UNKNOWN", J2381)</f>
        <v>2</v>
      </c>
      <c r="X2381" s="4">
        <f t="shared" si="2388"/>
        <v>2</v>
      </c>
      <c r="Y2381" s="4">
        <f t="shared" si="2388"/>
        <v>4</v>
      </c>
      <c r="Z2381" s="5">
        <f t="shared" si="9"/>
        <v>45205</v>
      </c>
    </row>
    <row r="2382">
      <c r="A2382" s="1" t="s">
        <v>2419</v>
      </c>
      <c r="B2382" s="1" t="s">
        <v>30</v>
      </c>
      <c r="C2382" s="1">
        <v>1.0</v>
      </c>
      <c r="D2382" s="1">
        <v>4.0</v>
      </c>
      <c r="E2382" s="1">
        <v>4.0</v>
      </c>
      <c r="F2382" s="1" t="s">
        <v>28</v>
      </c>
      <c r="H2382" s="2">
        <v>44990.0</v>
      </c>
      <c r="J2382" s="3">
        <f t="shared" si="2"/>
        <v>1</v>
      </c>
      <c r="K2382" s="4">
        <f t="shared" si="3"/>
        <v>4</v>
      </c>
      <c r="L2382" s="4">
        <f t="shared" si="4"/>
        <v>4</v>
      </c>
      <c r="S2382" s="1" t="s">
        <v>2419</v>
      </c>
      <c r="T2382" s="4" t="str">
        <f t="shared" si="5"/>
        <v>UNKNOWN</v>
      </c>
      <c r="U2382" s="4" t="str">
        <f t="shared" si="6"/>
        <v>UNKNOWN</v>
      </c>
      <c r="V2382" s="4" t="str">
        <f t="shared" si="7"/>
        <v>Cash</v>
      </c>
      <c r="W2382" s="4">
        <f t="shared" ref="W2382:Y2382" si="2389">IF(OR(J2382 = "ERROR", J2382 = ""), "UNKNOWN", J2382)</f>
        <v>1</v>
      </c>
      <c r="X2382" s="4">
        <f t="shared" si="2389"/>
        <v>4</v>
      </c>
      <c r="Y2382" s="4">
        <f t="shared" si="2389"/>
        <v>4</v>
      </c>
      <c r="Z2382" s="5">
        <f t="shared" si="9"/>
        <v>44990</v>
      </c>
    </row>
    <row r="2383">
      <c r="A2383" s="1" t="s">
        <v>2420</v>
      </c>
      <c r="B2383" s="1" t="s">
        <v>32</v>
      </c>
      <c r="C2383" s="1">
        <v>2.0</v>
      </c>
      <c r="D2383" s="1">
        <v>1.0</v>
      </c>
      <c r="E2383" s="1">
        <v>2.0</v>
      </c>
      <c r="F2383" s="1" t="s">
        <v>39</v>
      </c>
      <c r="G2383" s="1" t="s">
        <v>24</v>
      </c>
      <c r="H2383" s="2">
        <v>45056.0</v>
      </c>
      <c r="J2383" s="3">
        <f t="shared" si="2"/>
        <v>2</v>
      </c>
      <c r="K2383" s="4">
        <f t="shared" si="3"/>
        <v>1</v>
      </c>
      <c r="L2383" s="4">
        <f t="shared" si="4"/>
        <v>2</v>
      </c>
      <c r="S2383" s="1" t="s">
        <v>2420</v>
      </c>
      <c r="T2383" s="4" t="str">
        <f t="shared" si="5"/>
        <v>Cookie</v>
      </c>
      <c r="U2383" s="4" t="str">
        <f t="shared" si="6"/>
        <v>Takeaway</v>
      </c>
      <c r="V2383" s="4" t="str">
        <f t="shared" si="7"/>
        <v>Digital Wallet</v>
      </c>
      <c r="W2383" s="4">
        <f t="shared" ref="W2383:Y2383" si="2390">IF(OR(J2383 = "ERROR", J2383 = ""), "UNKNOWN", J2383)</f>
        <v>2</v>
      </c>
      <c r="X2383" s="4">
        <f t="shared" si="2390"/>
        <v>1</v>
      </c>
      <c r="Y2383" s="4">
        <f t="shared" si="2390"/>
        <v>2</v>
      </c>
      <c r="Z2383" s="5">
        <f t="shared" si="9"/>
        <v>45056</v>
      </c>
    </row>
    <row r="2384">
      <c r="A2384" s="1" t="s">
        <v>2421</v>
      </c>
      <c r="C2384" s="1">
        <v>4.0</v>
      </c>
      <c r="D2384" s="1">
        <v>1.0</v>
      </c>
      <c r="E2384" s="1">
        <v>4.0</v>
      </c>
      <c r="F2384" s="1" t="s">
        <v>23</v>
      </c>
      <c r="G2384" s="1" t="s">
        <v>25</v>
      </c>
      <c r="H2384" s="2">
        <v>45043.0</v>
      </c>
      <c r="J2384" s="3">
        <f t="shared" si="2"/>
        <v>4</v>
      </c>
      <c r="K2384" s="4">
        <f t="shared" si="3"/>
        <v>1</v>
      </c>
      <c r="L2384" s="4">
        <f t="shared" si="4"/>
        <v>4</v>
      </c>
      <c r="S2384" s="1" t="s">
        <v>2421</v>
      </c>
      <c r="T2384" s="4" t="str">
        <f t="shared" si="5"/>
        <v>UNKNOWN</v>
      </c>
      <c r="U2384" s="4" t="str">
        <f t="shared" si="6"/>
        <v>UNKNOWN</v>
      </c>
      <c r="V2384" s="4" t="str">
        <f t="shared" si="7"/>
        <v>Credit Card</v>
      </c>
      <c r="W2384" s="4">
        <f t="shared" ref="W2384:Y2384" si="2391">IF(OR(J2384 = "ERROR", J2384 = ""), "UNKNOWN", J2384)</f>
        <v>4</v>
      </c>
      <c r="X2384" s="4">
        <f t="shared" si="2391"/>
        <v>1</v>
      </c>
      <c r="Y2384" s="4">
        <f t="shared" si="2391"/>
        <v>4</v>
      </c>
      <c r="Z2384" s="5">
        <f t="shared" si="9"/>
        <v>45043</v>
      </c>
    </row>
    <row r="2385">
      <c r="A2385" s="1" t="s">
        <v>2422</v>
      </c>
      <c r="C2385" s="1">
        <v>5.0</v>
      </c>
      <c r="D2385" s="1">
        <v>4.0</v>
      </c>
      <c r="E2385" s="1">
        <v>20.0</v>
      </c>
      <c r="F2385" s="1" t="s">
        <v>23</v>
      </c>
      <c r="G2385" s="1" t="s">
        <v>29</v>
      </c>
      <c r="H2385" s="2">
        <v>45087.0</v>
      </c>
      <c r="J2385" s="3">
        <f t="shared" si="2"/>
        <v>5</v>
      </c>
      <c r="K2385" s="4">
        <f t="shared" si="3"/>
        <v>4</v>
      </c>
      <c r="L2385" s="4">
        <f t="shared" si="4"/>
        <v>20</v>
      </c>
      <c r="S2385" s="1" t="s">
        <v>2422</v>
      </c>
      <c r="T2385" s="4" t="str">
        <f t="shared" si="5"/>
        <v>UNKNOWN</v>
      </c>
      <c r="U2385" s="4" t="str">
        <f t="shared" si="6"/>
        <v>In-store</v>
      </c>
      <c r="V2385" s="4" t="str">
        <f t="shared" si="7"/>
        <v>Credit Card</v>
      </c>
      <c r="W2385" s="4">
        <f t="shared" ref="W2385:Y2385" si="2392">IF(OR(J2385 = "ERROR", J2385 = ""), "UNKNOWN", J2385)</f>
        <v>5</v>
      </c>
      <c r="X2385" s="4">
        <f t="shared" si="2392"/>
        <v>4</v>
      </c>
      <c r="Y2385" s="4">
        <f t="shared" si="2392"/>
        <v>20</v>
      </c>
      <c r="Z2385" s="5">
        <f t="shared" si="9"/>
        <v>45087</v>
      </c>
    </row>
    <row r="2386">
      <c r="A2386" s="1" t="s">
        <v>2423</v>
      </c>
      <c r="B2386" s="1" t="s">
        <v>44</v>
      </c>
      <c r="C2386" s="1">
        <v>4.0</v>
      </c>
      <c r="D2386" s="1">
        <v>4.0</v>
      </c>
      <c r="E2386" s="1">
        <v>16.0</v>
      </c>
      <c r="G2386" s="1" t="s">
        <v>25</v>
      </c>
      <c r="H2386" s="2">
        <v>45123.0</v>
      </c>
      <c r="J2386" s="3">
        <f t="shared" si="2"/>
        <v>4</v>
      </c>
      <c r="K2386" s="4">
        <f t="shared" si="3"/>
        <v>4</v>
      </c>
      <c r="L2386" s="4">
        <f t="shared" si="4"/>
        <v>16</v>
      </c>
      <c r="S2386" s="1" t="s">
        <v>2423</v>
      </c>
      <c r="T2386" s="4" t="str">
        <f t="shared" si="5"/>
        <v>Sandwich</v>
      </c>
      <c r="U2386" s="4" t="str">
        <f t="shared" si="6"/>
        <v>UNKNOWN</v>
      </c>
      <c r="V2386" s="4" t="str">
        <f t="shared" si="7"/>
        <v>UNKNOWN</v>
      </c>
      <c r="W2386" s="4">
        <f t="shared" ref="W2386:Y2386" si="2393">IF(OR(J2386 = "ERROR", J2386 = ""), "UNKNOWN", J2386)</f>
        <v>4</v>
      </c>
      <c r="X2386" s="4">
        <f t="shared" si="2393"/>
        <v>4</v>
      </c>
      <c r="Y2386" s="4">
        <f t="shared" si="2393"/>
        <v>16</v>
      </c>
      <c r="Z2386" s="5">
        <f t="shared" si="9"/>
        <v>45123</v>
      </c>
    </row>
    <row r="2387">
      <c r="A2387" s="1" t="s">
        <v>2424</v>
      </c>
      <c r="B2387" s="1" t="s">
        <v>44</v>
      </c>
      <c r="C2387" s="1">
        <v>2.0</v>
      </c>
      <c r="D2387" s="1">
        <v>4.0</v>
      </c>
      <c r="E2387" s="1">
        <v>8.0</v>
      </c>
      <c r="H2387" s="2">
        <v>45131.0</v>
      </c>
      <c r="J2387" s="3">
        <f t="shared" si="2"/>
        <v>2</v>
      </c>
      <c r="K2387" s="4">
        <f t="shared" si="3"/>
        <v>4</v>
      </c>
      <c r="L2387" s="4">
        <f t="shared" si="4"/>
        <v>8</v>
      </c>
      <c r="S2387" s="1" t="s">
        <v>2424</v>
      </c>
      <c r="T2387" s="4" t="str">
        <f t="shared" si="5"/>
        <v>Sandwich</v>
      </c>
      <c r="U2387" s="4" t="str">
        <f t="shared" si="6"/>
        <v>UNKNOWN</v>
      </c>
      <c r="V2387" s="4" t="str">
        <f t="shared" si="7"/>
        <v>UNKNOWN</v>
      </c>
      <c r="W2387" s="4">
        <f t="shared" ref="W2387:Y2387" si="2394">IF(OR(J2387 = "ERROR", J2387 = ""), "UNKNOWN", J2387)</f>
        <v>2</v>
      </c>
      <c r="X2387" s="4">
        <f t="shared" si="2394"/>
        <v>4</v>
      </c>
      <c r="Y2387" s="4">
        <f t="shared" si="2394"/>
        <v>8</v>
      </c>
      <c r="Z2387" s="5">
        <f t="shared" si="9"/>
        <v>45131</v>
      </c>
    </row>
    <row r="2388">
      <c r="A2388" s="1" t="s">
        <v>2425</v>
      </c>
      <c r="B2388" s="1" t="s">
        <v>32</v>
      </c>
      <c r="C2388" s="1">
        <v>5.0</v>
      </c>
      <c r="D2388" s="1">
        <v>1.0</v>
      </c>
      <c r="E2388" s="1">
        <v>5.0</v>
      </c>
      <c r="F2388" s="1" t="s">
        <v>23</v>
      </c>
      <c r="G2388" s="1" t="s">
        <v>24</v>
      </c>
      <c r="H2388" s="2">
        <v>45264.0</v>
      </c>
      <c r="J2388" s="3">
        <f t="shared" si="2"/>
        <v>5</v>
      </c>
      <c r="K2388" s="4">
        <f t="shared" si="3"/>
        <v>1</v>
      </c>
      <c r="L2388" s="4">
        <f t="shared" si="4"/>
        <v>5</v>
      </c>
      <c r="S2388" s="1" t="s">
        <v>2425</v>
      </c>
      <c r="T2388" s="4" t="str">
        <f t="shared" si="5"/>
        <v>Cookie</v>
      </c>
      <c r="U2388" s="4" t="str">
        <f t="shared" si="6"/>
        <v>Takeaway</v>
      </c>
      <c r="V2388" s="4" t="str">
        <f t="shared" si="7"/>
        <v>Credit Card</v>
      </c>
      <c r="W2388" s="4">
        <f t="shared" ref="W2388:Y2388" si="2395">IF(OR(J2388 = "ERROR", J2388 = ""), "UNKNOWN", J2388)</f>
        <v>5</v>
      </c>
      <c r="X2388" s="4">
        <f t="shared" si="2395"/>
        <v>1</v>
      </c>
      <c r="Y2388" s="4">
        <f t="shared" si="2395"/>
        <v>5</v>
      </c>
      <c r="Z2388" s="5">
        <f t="shared" si="9"/>
        <v>45264</v>
      </c>
    </row>
    <row r="2389">
      <c r="A2389" s="1" t="s">
        <v>2426</v>
      </c>
      <c r="B2389" s="1" t="s">
        <v>81</v>
      </c>
      <c r="C2389" s="1">
        <v>3.0</v>
      </c>
      <c r="D2389" s="1">
        <v>1.5</v>
      </c>
      <c r="E2389" s="1">
        <v>4.5</v>
      </c>
      <c r="F2389" s="1" t="s">
        <v>39</v>
      </c>
      <c r="H2389" s="6">
        <v>45256.0</v>
      </c>
      <c r="J2389" s="3">
        <f t="shared" si="2"/>
        <v>3</v>
      </c>
      <c r="K2389" s="4">
        <f t="shared" si="3"/>
        <v>1.5</v>
      </c>
      <c r="L2389" s="4">
        <f t="shared" si="4"/>
        <v>4.5</v>
      </c>
      <c r="S2389" s="1" t="s">
        <v>2426</v>
      </c>
      <c r="T2389" s="4" t="str">
        <f t="shared" si="5"/>
        <v>Tea</v>
      </c>
      <c r="U2389" s="4" t="str">
        <f t="shared" si="6"/>
        <v>UNKNOWN</v>
      </c>
      <c r="V2389" s="4" t="str">
        <f t="shared" si="7"/>
        <v>Digital Wallet</v>
      </c>
      <c r="W2389" s="4">
        <f t="shared" ref="W2389:Y2389" si="2396">IF(OR(J2389 = "ERROR", J2389 = ""), "UNKNOWN", J2389)</f>
        <v>3</v>
      </c>
      <c r="X2389" s="4">
        <f t="shared" si="2396"/>
        <v>1.5</v>
      </c>
      <c r="Y2389" s="4">
        <f t="shared" si="2396"/>
        <v>4.5</v>
      </c>
      <c r="Z2389" s="7">
        <f t="shared" si="9"/>
        <v>45256</v>
      </c>
    </row>
    <row r="2390">
      <c r="A2390" s="1" t="s">
        <v>2427</v>
      </c>
      <c r="C2390" s="1">
        <v>2.0</v>
      </c>
      <c r="D2390" s="1">
        <v>3.0</v>
      </c>
      <c r="E2390" s="1">
        <v>6.0</v>
      </c>
      <c r="F2390" s="1" t="s">
        <v>23</v>
      </c>
      <c r="G2390" s="1" t="s">
        <v>24</v>
      </c>
      <c r="H2390" s="2">
        <v>45084.0</v>
      </c>
      <c r="J2390" s="3">
        <f t="shared" si="2"/>
        <v>2</v>
      </c>
      <c r="K2390" s="4">
        <f t="shared" si="3"/>
        <v>3</v>
      </c>
      <c r="L2390" s="4">
        <f t="shared" si="4"/>
        <v>6</v>
      </c>
      <c r="S2390" s="1" t="s">
        <v>2427</v>
      </c>
      <c r="T2390" s="4" t="str">
        <f t="shared" si="5"/>
        <v>UNKNOWN</v>
      </c>
      <c r="U2390" s="4" t="str">
        <f t="shared" si="6"/>
        <v>Takeaway</v>
      </c>
      <c r="V2390" s="4" t="str">
        <f t="shared" si="7"/>
        <v>Credit Card</v>
      </c>
      <c r="W2390" s="4">
        <f t="shared" ref="W2390:Y2390" si="2397">IF(OR(J2390 = "ERROR", J2390 = ""), "UNKNOWN", J2390)</f>
        <v>2</v>
      </c>
      <c r="X2390" s="4">
        <f t="shared" si="2397"/>
        <v>3</v>
      </c>
      <c r="Y2390" s="4">
        <f t="shared" si="2397"/>
        <v>6</v>
      </c>
      <c r="Z2390" s="5">
        <f t="shared" si="9"/>
        <v>45084</v>
      </c>
    </row>
    <row r="2391">
      <c r="A2391" s="1" t="s">
        <v>2428</v>
      </c>
      <c r="B2391" s="1" t="s">
        <v>22</v>
      </c>
      <c r="C2391" s="1">
        <v>3.0</v>
      </c>
      <c r="D2391" s="1">
        <v>2.0</v>
      </c>
      <c r="E2391" s="1">
        <v>6.0</v>
      </c>
      <c r="F2391" s="1" t="s">
        <v>25</v>
      </c>
      <c r="G2391" s="1" t="s">
        <v>29</v>
      </c>
      <c r="H2391" s="2">
        <v>44955.0</v>
      </c>
      <c r="J2391" s="3">
        <f t="shared" si="2"/>
        <v>3</v>
      </c>
      <c r="K2391" s="4">
        <f t="shared" si="3"/>
        <v>2</v>
      </c>
      <c r="L2391" s="4">
        <f t="shared" si="4"/>
        <v>6</v>
      </c>
      <c r="S2391" s="1" t="s">
        <v>2428</v>
      </c>
      <c r="T2391" s="4" t="str">
        <f t="shared" si="5"/>
        <v>Coffee</v>
      </c>
      <c r="U2391" s="4" t="str">
        <f t="shared" si="6"/>
        <v>In-store</v>
      </c>
      <c r="V2391" s="4" t="str">
        <f t="shared" si="7"/>
        <v>UNKNOWN</v>
      </c>
      <c r="W2391" s="4">
        <f t="shared" ref="W2391:Y2391" si="2398">IF(OR(J2391 = "ERROR", J2391 = ""), "UNKNOWN", J2391)</f>
        <v>3</v>
      </c>
      <c r="X2391" s="4">
        <f t="shared" si="2398"/>
        <v>2</v>
      </c>
      <c r="Y2391" s="4">
        <f t="shared" si="2398"/>
        <v>6</v>
      </c>
      <c r="Z2391" s="5">
        <f t="shared" si="9"/>
        <v>44955</v>
      </c>
    </row>
    <row r="2392">
      <c r="A2392" s="1" t="s">
        <v>2429</v>
      </c>
      <c r="B2392" s="1" t="s">
        <v>32</v>
      </c>
      <c r="C2392" s="1">
        <v>4.0</v>
      </c>
      <c r="D2392" s="1">
        <v>1.0</v>
      </c>
      <c r="E2392" s="1">
        <v>4.0</v>
      </c>
      <c r="H2392" s="2">
        <v>45118.0</v>
      </c>
      <c r="J2392" s="3">
        <f t="shared" si="2"/>
        <v>4</v>
      </c>
      <c r="K2392" s="4">
        <f t="shared" si="3"/>
        <v>1</v>
      </c>
      <c r="L2392" s="4">
        <f t="shared" si="4"/>
        <v>4</v>
      </c>
      <c r="S2392" s="1" t="s">
        <v>2429</v>
      </c>
      <c r="T2392" s="4" t="str">
        <f t="shared" si="5"/>
        <v>Cookie</v>
      </c>
      <c r="U2392" s="4" t="str">
        <f t="shared" si="6"/>
        <v>UNKNOWN</v>
      </c>
      <c r="V2392" s="4" t="str">
        <f t="shared" si="7"/>
        <v>UNKNOWN</v>
      </c>
      <c r="W2392" s="4">
        <f t="shared" ref="W2392:Y2392" si="2399">IF(OR(J2392 = "ERROR", J2392 = ""), "UNKNOWN", J2392)</f>
        <v>4</v>
      </c>
      <c r="X2392" s="4">
        <f t="shared" si="2399"/>
        <v>1</v>
      </c>
      <c r="Y2392" s="4">
        <f t="shared" si="2399"/>
        <v>4</v>
      </c>
      <c r="Z2392" s="5">
        <f t="shared" si="9"/>
        <v>45118</v>
      </c>
    </row>
    <row r="2393">
      <c r="A2393" s="1" t="s">
        <v>2430</v>
      </c>
      <c r="C2393" s="1">
        <v>1.0</v>
      </c>
      <c r="D2393" s="1">
        <v>5.0</v>
      </c>
      <c r="E2393" s="1">
        <v>5.0</v>
      </c>
      <c r="F2393" s="1" t="s">
        <v>28</v>
      </c>
      <c r="G2393" s="1" t="s">
        <v>24</v>
      </c>
      <c r="H2393" s="2">
        <v>45177.0</v>
      </c>
      <c r="J2393" s="3">
        <f t="shared" si="2"/>
        <v>1</v>
      </c>
      <c r="K2393" s="4">
        <f t="shared" si="3"/>
        <v>5</v>
      </c>
      <c r="L2393" s="4">
        <f t="shared" si="4"/>
        <v>5</v>
      </c>
      <c r="S2393" s="1" t="s">
        <v>2430</v>
      </c>
      <c r="T2393" s="4" t="str">
        <f t="shared" si="5"/>
        <v>UNKNOWN</v>
      </c>
      <c r="U2393" s="4" t="str">
        <f t="shared" si="6"/>
        <v>Takeaway</v>
      </c>
      <c r="V2393" s="4" t="str">
        <f t="shared" si="7"/>
        <v>Cash</v>
      </c>
      <c r="W2393" s="4">
        <f t="shared" ref="W2393:Y2393" si="2400">IF(OR(J2393 = "ERROR", J2393 = ""), "UNKNOWN", J2393)</f>
        <v>1</v>
      </c>
      <c r="X2393" s="4">
        <f t="shared" si="2400"/>
        <v>5</v>
      </c>
      <c r="Y2393" s="4">
        <f t="shared" si="2400"/>
        <v>5</v>
      </c>
      <c r="Z2393" s="5">
        <f t="shared" si="9"/>
        <v>45177</v>
      </c>
    </row>
    <row r="2394">
      <c r="A2394" s="1" t="s">
        <v>2431</v>
      </c>
      <c r="B2394" s="1" t="s">
        <v>22</v>
      </c>
      <c r="C2394" s="1">
        <v>4.0</v>
      </c>
      <c r="D2394" s="1">
        <v>2.0</v>
      </c>
      <c r="E2394" s="1">
        <v>8.0</v>
      </c>
      <c r="F2394" s="1" t="s">
        <v>39</v>
      </c>
      <c r="G2394" s="1" t="s">
        <v>24</v>
      </c>
      <c r="H2394" s="2">
        <v>45006.0</v>
      </c>
      <c r="J2394" s="3">
        <f t="shared" si="2"/>
        <v>4</v>
      </c>
      <c r="K2394" s="4">
        <f t="shared" si="3"/>
        <v>2</v>
      </c>
      <c r="L2394" s="4">
        <f t="shared" si="4"/>
        <v>8</v>
      </c>
      <c r="S2394" s="1" t="s">
        <v>2431</v>
      </c>
      <c r="T2394" s="4" t="str">
        <f t="shared" si="5"/>
        <v>Coffee</v>
      </c>
      <c r="U2394" s="4" t="str">
        <f t="shared" si="6"/>
        <v>Takeaway</v>
      </c>
      <c r="V2394" s="4" t="str">
        <f t="shared" si="7"/>
        <v>Digital Wallet</v>
      </c>
      <c r="W2394" s="4">
        <f t="shared" ref="W2394:Y2394" si="2401">IF(OR(J2394 = "ERROR", J2394 = ""), "UNKNOWN", J2394)</f>
        <v>4</v>
      </c>
      <c r="X2394" s="4">
        <f t="shared" si="2401"/>
        <v>2</v>
      </c>
      <c r="Y2394" s="4">
        <f t="shared" si="2401"/>
        <v>8</v>
      </c>
      <c r="Z2394" s="5">
        <f t="shared" si="9"/>
        <v>45006</v>
      </c>
    </row>
    <row r="2395">
      <c r="A2395" s="1" t="s">
        <v>2432</v>
      </c>
      <c r="B2395" s="1" t="s">
        <v>32</v>
      </c>
      <c r="C2395" s="1">
        <v>5.0</v>
      </c>
      <c r="D2395" s="1">
        <v>1.0</v>
      </c>
      <c r="E2395" s="1">
        <v>5.0</v>
      </c>
      <c r="F2395" s="1" t="s">
        <v>39</v>
      </c>
      <c r="G2395" s="1" t="s">
        <v>29</v>
      </c>
      <c r="H2395" s="2">
        <v>45048.0</v>
      </c>
      <c r="J2395" s="3">
        <f t="shared" si="2"/>
        <v>5</v>
      </c>
      <c r="K2395" s="4">
        <f t="shared" si="3"/>
        <v>1</v>
      </c>
      <c r="L2395" s="4">
        <f t="shared" si="4"/>
        <v>5</v>
      </c>
      <c r="S2395" s="1" t="s">
        <v>2432</v>
      </c>
      <c r="T2395" s="4" t="str">
        <f t="shared" si="5"/>
        <v>Cookie</v>
      </c>
      <c r="U2395" s="4" t="str">
        <f t="shared" si="6"/>
        <v>In-store</v>
      </c>
      <c r="V2395" s="4" t="str">
        <f t="shared" si="7"/>
        <v>Digital Wallet</v>
      </c>
      <c r="W2395" s="4">
        <f t="shared" ref="W2395:Y2395" si="2402">IF(OR(J2395 = "ERROR", J2395 = ""), "UNKNOWN", J2395)</f>
        <v>5</v>
      </c>
      <c r="X2395" s="4">
        <f t="shared" si="2402"/>
        <v>1</v>
      </c>
      <c r="Y2395" s="4">
        <f t="shared" si="2402"/>
        <v>5</v>
      </c>
      <c r="Z2395" s="5">
        <f t="shared" si="9"/>
        <v>45048</v>
      </c>
    </row>
    <row r="2396">
      <c r="A2396" s="1" t="s">
        <v>2433</v>
      </c>
      <c r="B2396" s="1" t="s">
        <v>22</v>
      </c>
      <c r="C2396" s="1">
        <v>5.0</v>
      </c>
      <c r="D2396" s="1">
        <v>2.0</v>
      </c>
      <c r="E2396" s="1" t="s">
        <v>30</v>
      </c>
      <c r="F2396" s="1" t="s">
        <v>23</v>
      </c>
      <c r="G2396" s="1" t="s">
        <v>24</v>
      </c>
      <c r="H2396" s="6">
        <v>45256.0</v>
      </c>
      <c r="J2396" s="3">
        <f t="shared" si="2"/>
        <v>5</v>
      </c>
      <c r="K2396" s="4">
        <f t="shared" si="3"/>
        <v>2</v>
      </c>
      <c r="L2396" s="4">
        <f t="shared" si="4"/>
        <v>10</v>
      </c>
      <c r="S2396" s="1" t="s">
        <v>2433</v>
      </c>
      <c r="T2396" s="4" t="str">
        <f t="shared" si="5"/>
        <v>Coffee</v>
      </c>
      <c r="U2396" s="4" t="str">
        <f t="shared" si="6"/>
        <v>Takeaway</v>
      </c>
      <c r="V2396" s="4" t="str">
        <f t="shared" si="7"/>
        <v>Credit Card</v>
      </c>
      <c r="W2396" s="4">
        <f t="shared" ref="W2396:Y2396" si="2403">IF(OR(J2396 = "ERROR", J2396 = ""), "UNKNOWN", J2396)</f>
        <v>5</v>
      </c>
      <c r="X2396" s="4">
        <f t="shared" si="2403"/>
        <v>2</v>
      </c>
      <c r="Y2396" s="4">
        <f t="shared" si="2403"/>
        <v>10</v>
      </c>
      <c r="Z2396" s="7">
        <f t="shared" si="9"/>
        <v>45256</v>
      </c>
    </row>
    <row r="2397">
      <c r="A2397" s="1" t="s">
        <v>2434</v>
      </c>
      <c r="B2397" s="1" t="s">
        <v>55</v>
      </c>
      <c r="C2397" s="1">
        <v>5.0</v>
      </c>
      <c r="D2397" s="1">
        <v>3.0</v>
      </c>
      <c r="E2397" s="1">
        <v>15.0</v>
      </c>
      <c r="F2397" s="1" t="s">
        <v>39</v>
      </c>
      <c r="H2397" s="2">
        <v>45057.0</v>
      </c>
      <c r="J2397" s="3">
        <f t="shared" si="2"/>
        <v>5</v>
      </c>
      <c r="K2397" s="4">
        <f t="shared" si="3"/>
        <v>3</v>
      </c>
      <c r="L2397" s="4">
        <f t="shared" si="4"/>
        <v>15</v>
      </c>
      <c r="S2397" s="1" t="s">
        <v>2434</v>
      </c>
      <c r="T2397" s="4" t="str">
        <f t="shared" si="5"/>
        <v>Juice</v>
      </c>
      <c r="U2397" s="4" t="str">
        <f t="shared" si="6"/>
        <v>UNKNOWN</v>
      </c>
      <c r="V2397" s="4" t="str">
        <f t="shared" si="7"/>
        <v>Digital Wallet</v>
      </c>
      <c r="W2397" s="4">
        <f t="shared" ref="W2397:Y2397" si="2404">IF(OR(J2397 = "ERROR", J2397 = ""), "UNKNOWN", J2397)</f>
        <v>5</v>
      </c>
      <c r="X2397" s="4">
        <f t="shared" si="2404"/>
        <v>3</v>
      </c>
      <c r="Y2397" s="4">
        <f t="shared" si="2404"/>
        <v>15</v>
      </c>
      <c r="Z2397" s="5">
        <f t="shared" si="9"/>
        <v>45057</v>
      </c>
    </row>
    <row r="2398">
      <c r="A2398" s="1" t="s">
        <v>2435</v>
      </c>
      <c r="B2398" s="1" t="s">
        <v>44</v>
      </c>
      <c r="C2398" s="1">
        <v>4.0</v>
      </c>
      <c r="D2398" s="1" t="s">
        <v>30</v>
      </c>
      <c r="E2398" s="1">
        <v>16.0</v>
      </c>
      <c r="F2398" s="1" t="s">
        <v>28</v>
      </c>
      <c r="G2398" s="1" t="s">
        <v>24</v>
      </c>
      <c r="H2398" s="2">
        <v>44972.0</v>
      </c>
      <c r="J2398" s="3">
        <f t="shared" si="2"/>
        <v>4</v>
      </c>
      <c r="K2398" s="4">
        <f t="shared" si="3"/>
        <v>4</v>
      </c>
      <c r="L2398" s="4">
        <f t="shared" si="4"/>
        <v>16</v>
      </c>
      <c r="S2398" s="1" t="s">
        <v>2435</v>
      </c>
      <c r="T2398" s="4" t="str">
        <f t="shared" si="5"/>
        <v>Sandwich</v>
      </c>
      <c r="U2398" s="4" t="str">
        <f t="shared" si="6"/>
        <v>Takeaway</v>
      </c>
      <c r="V2398" s="4" t="str">
        <f t="shared" si="7"/>
        <v>Cash</v>
      </c>
      <c r="W2398" s="4">
        <f t="shared" ref="W2398:Y2398" si="2405">IF(OR(J2398 = "ERROR", J2398 = ""), "UNKNOWN", J2398)</f>
        <v>4</v>
      </c>
      <c r="X2398" s="4">
        <f t="shared" si="2405"/>
        <v>4</v>
      </c>
      <c r="Y2398" s="4">
        <f t="shared" si="2405"/>
        <v>16</v>
      </c>
      <c r="Z2398" s="5">
        <f t="shared" si="9"/>
        <v>44972</v>
      </c>
    </row>
    <row r="2399">
      <c r="A2399" s="1" t="s">
        <v>2436</v>
      </c>
      <c r="B2399" s="1" t="s">
        <v>55</v>
      </c>
      <c r="C2399" s="1">
        <v>1.0</v>
      </c>
      <c r="D2399" s="1">
        <v>3.0</v>
      </c>
      <c r="E2399" s="1">
        <v>3.0</v>
      </c>
      <c r="F2399" s="1" t="s">
        <v>23</v>
      </c>
      <c r="H2399" s="2">
        <v>45149.0</v>
      </c>
      <c r="J2399" s="3">
        <f t="shared" si="2"/>
        <v>1</v>
      </c>
      <c r="K2399" s="4">
        <f t="shared" si="3"/>
        <v>3</v>
      </c>
      <c r="L2399" s="4">
        <f t="shared" si="4"/>
        <v>3</v>
      </c>
      <c r="S2399" s="1" t="s">
        <v>2436</v>
      </c>
      <c r="T2399" s="4" t="str">
        <f t="shared" si="5"/>
        <v>Juice</v>
      </c>
      <c r="U2399" s="4" t="str">
        <f t="shared" si="6"/>
        <v>UNKNOWN</v>
      </c>
      <c r="V2399" s="4" t="str">
        <f t="shared" si="7"/>
        <v>Credit Card</v>
      </c>
      <c r="W2399" s="4">
        <f t="shared" ref="W2399:Y2399" si="2406">IF(OR(J2399 = "ERROR", J2399 = ""), "UNKNOWN", J2399)</f>
        <v>1</v>
      </c>
      <c r="X2399" s="4">
        <f t="shared" si="2406"/>
        <v>3</v>
      </c>
      <c r="Y2399" s="4">
        <f t="shared" si="2406"/>
        <v>3</v>
      </c>
      <c r="Z2399" s="5">
        <f t="shared" si="9"/>
        <v>45149</v>
      </c>
    </row>
    <row r="2400">
      <c r="A2400" s="1" t="s">
        <v>2437</v>
      </c>
      <c r="B2400" s="1" t="s">
        <v>36</v>
      </c>
      <c r="C2400" s="1">
        <v>2.0</v>
      </c>
      <c r="D2400" s="1">
        <v>5.0</v>
      </c>
      <c r="E2400" s="1">
        <v>10.0</v>
      </c>
      <c r="F2400" s="1" t="s">
        <v>28</v>
      </c>
      <c r="H2400" s="6">
        <v>45209.0</v>
      </c>
      <c r="J2400" s="3">
        <f t="shared" si="2"/>
        <v>2</v>
      </c>
      <c r="K2400" s="4">
        <f t="shared" si="3"/>
        <v>5</v>
      </c>
      <c r="L2400" s="4">
        <f t="shared" si="4"/>
        <v>10</v>
      </c>
      <c r="S2400" s="1" t="s">
        <v>2437</v>
      </c>
      <c r="T2400" s="4" t="str">
        <f t="shared" si="5"/>
        <v>Salad</v>
      </c>
      <c r="U2400" s="4" t="str">
        <f t="shared" si="6"/>
        <v>UNKNOWN</v>
      </c>
      <c r="V2400" s="4" t="str">
        <f t="shared" si="7"/>
        <v>Cash</v>
      </c>
      <c r="W2400" s="4">
        <f t="shared" ref="W2400:Y2400" si="2407">IF(OR(J2400 = "ERROR", J2400 = ""), "UNKNOWN", J2400)</f>
        <v>2</v>
      </c>
      <c r="X2400" s="4">
        <f t="shared" si="2407"/>
        <v>5</v>
      </c>
      <c r="Y2400" s="4">
        <f t="shared" si="2407"/>
        <v>10</v>
      </c>
      <c r="Z2400" s="7">
        <f t="shared" si="9"/>
        <v>45209</v>
      </c>
    </row>
    <row r="2401">
      <c r="A2401" s="1" t="s">
        <v>2438</v>
      </c>
      <c r="B2401" s="1" t="s">
        <v>36</v>
      </c>
      <c r="C2401" s="1">
        <v>5.0</v>
      </c>
      <c r="D2401" s="1">
        <v>5.0</v>
      </c>
      <c r="E2401" s="1">
        <v>25.0</v>
      </c>
      <c r="H2401" s="2">
        <v>45036.0</v>
      </c>
      <c r="J2401" s="3">
        <f t="shared" si="2"/>
        <v>5</v>
      </c>
      <c r="K2401" s="4">
        <f t="shared" si="3"/>
        <v>5</v>
      </c>
      <c r="L2401" s="4">
        <f t="shared" si="4"/>
        <v>25</v>
      </c>
      <c r="S2401" s="1" t="s">
        <v>2438</v>
      </c>
      <c r="T2401" s="4" t="str">
        <f t="shared" si="5"/>
        <v>Salad</v>
      </c>
      <c r="U2401" s="4" t="str">
        <f t="shared" si="6"/>
        <v>UNKNOWN</v>
      </c>
      <c r="V2401" s="4" t="str">
        <f t="shared" si="7"/>
        <v>UNKNOWN</v>
      </c>
      <c r="W2401" s="4">
        <f t="shared" ref="W2401:Y2401" si="2408">IF(OR(J2401 = "ERROR", J2401 = ""), "UNKNOWN", J2401)</f>
        <v>5</v>
      </c>
      <c r="X2401" s="4">
        <f t="shared" si="2408"/>
        <v>5</v>
      </c>
      <c r="Y2401" s="4">
        <f t="shared" si="2408"/>
        <v>25</v>
      </c>
      <c r="Z2401" s="5">
        <f t="shared" si="9"/>
        <v>45036</v>
      </c>
    </row>
    <row r="2402">
      <c r="A2402" s="1" t="s">
        <v>2439</v>
      </c>
      <c r="B2402" s="1" t="s">
        <v>44</v>
      </c>
      <c r="C2402" s="1">
        <v>1.0</v>
      </c>
      <c r="D2402" s="1">
        <v>4.0</v>
      </c>
      <c r="E2402" s="1">
        <v>4.0</v>
      </c>
      <c r="F2402" s="1" t="s">
        <v>23</v>
      </c>
      <c r="G2402" s="1" t="s">
        <v>29</v>
      </c>
      <c r="H2402" s="2">
        <v>44951.0</v>
      </c>
      <c r="J2402" s="3">
        <f t="shared" si="2"/>
        <v>1</v>
      </c>
      <c r="K2402" s="4">
        <f t="shared" si="3"/>
        <v>4</v>
      </c>
      <c r="L2402" s="4">
        <f t="shared" si="4"/>
        <v>4</v>
      </c>
      <c r="S2402" s="1" t="s">
        <v>2439</v>
      </c>
      <c r="T2402" s="4" t="str">
        <f t="shared" si="5"/>
        <v>Sandwich</v>
      </c>
      <c r="U2402" s="4" t="str">
        <f t="shared" si="6"/>
        <v>In-store</v>
      </c>
      <c r="V2402" s="4" t="str">
        <f t="shared" si="7"/>
        <v>Credit Card</v>
      </c>
      <c r="W2402" s="4">
        <f t="shared" ref="W2402:Y2402" si="2409">IF(OR(J2402 = "ERROR", J2402 = ""), "UNKNOWN", J2402)</f>
        <v>1</v>
      </c>
      <c r="X2402" s="4">
        <f t="shared" si="2409"/>
        <v>4</v>
      </c>
      <c r="Y2402" s="4">
        <f t="shared" si="2409"/>
        <v>4</v>
      </c>
      <c r="Z2402" s="5">
        <f t="shared" si="9"/>
        <v>44951</v>
      </c>
    </row>
    <row r="2403">
      <c r="A2403" s="1" t="s">
        <v>2440</v>
      </c>
      <c r="B2403" s="1" t="s">
        <v>22</v>
      </c>
      <c r="C2403" s="1">
        <v>3.0</v>
      </c>
      <c r="D2403" s="1">
        <v>2.0</v>
      </c>
      <c r="E2403" s="1">
        <v>6.0</v>
      </c>
      <c r="F2403" s="1" t="s">
        <v>23</v>
      </c>
      <c r="G2403" s="1" t="s">
        <v>24</v>
      </c>
      <c r="H2403" s="2">
        <v>45002.0</v>
      </c>
      <c r="J2403" s="3">
        <f t="shared" si="2"/>
        <v>3</v>
      </c>
      <c r="K2403" s="4">
        <f t="shared" si="3"/>
        <v>2</v>
      </c>
      <c r="L2403" s="4">
        <f t="shared" si="4"/>
        <v>6</v>
      </c>
      <c r="S2403" s="1" t="s">
        <v>2440</v>
      </c>
      <c r="T2403" s="4" t="str">
        <f t="shared" si="5"/>
        <v>Coffee</v>
      </c>
      <c r="U2403" s="4" t="str">
        <f t="shared" si="6"/>
        <v>Takeaway</v>
      </c>
      <c r="V2403" s="4" t="str">
        <f t="shared" si="7"/>
        <v>Credit Card</v>
      </c>
      <c r="W2403" s="4">
        <f t="shared" ref="W2403:Y2403" si="2410">IF(OR(J2403 = "ERROR", J2403 = ""), "UNKNOWN", J2403)</f>
        <v>3</v>
      </c>
      <c r="X2403" s="4">
        <f t="shared" si="2410"/>
        <v>2</v>
      </c>
      <c r="Y2403" s="4">
        <f t="shared" si="2410"/>
        <v>6</v>
      </c>
      <c r="Z2403" s="5">
        <f t="shared" si="9"/>
        <v>45002</v>
      </c>
    </row>
    <row r="2404">
      <c r="A2404" s="1" t="s">
        <v>2441</v>
      </c>
      <c r="B2404" s="1" t="s">
        <v>36</v>
      </c>
      <c r="C2404" s="1">
        <v>2.0</v>
      </c>
      <c r="D2404" s="1">
        <v>5.0</v>
      </c>
      <c r="E2404" s="1">
        <v>10.0</v>
      </c>
      <c r="F2404" s="1" t="s">
        <v>39</v>
      </c>
      <c r="H2404" s="2">
        <v>44978.0</v>
      </c>
      <c r="J2404" s="3">
        <f t="shared" si="2"/>
        <v>2</v>
      </c>
      <c r="K2404" s="4">
        <f t="shared" si="3"/>
        <v>5</v>
      </c>
      <c r="L2404" s="4">
        <f t="shared" si="4"/>
        <v>10</v>
      </c>
      <c r="S2404" s="1" t="s">
        <v>2441</v>
      </c>
      <c r="T2404" s="4" t="str">
        <f t="shared" si="5"/>
        <v>Salad</v>
      </c>
      <c r="U2404" s="4" t="str">
        <f t="shared" si="6"/>
        <v>UNKNOWN</v>
      </c>
      <c r="V2404" s="4" t="str">
        <f t="shared" si="7"/>
        <v>Digital Wallet</v>
      </c>
      <c r="W2404" s="4">
        <f t="shared" ref="W2404:Y2404" si="2411">IF(OR(J2404 = "ERROR", J2404 = ""), "UNKNOWN", J2404)</f>
        <v>2</v>
      </c>
      <c r="X2404" s="4">
        <f t="shared" si="2411"/>
        <v>5</v>
      </c>
      <c r="Y2404" s="4">
        <f t="shared" si="2411"/>
        <v>10</v>
      </c>
      <c r="Z2404" s="5">
        <f t="shared" si="9"/>
        <v>44978</v>
      </c>
    </row>
    <row r="2405">
      <c r="A2405" s="1" t="s">
        <v>2442</v>
      </c>
      <c r="B2405" s="1" t="s">
        <v>36</v>
      </c>
      <c r="C2405" s="1">
        <v>1.0</v>
      </c>
      <c r="D2405" s="1">
        <v>5.0</v>
      </c>
      <c r="E2405" s="1">
        <v>5.0</v>
      </c>
      <c r="F2405" s="1" t="s">
        <v>39</v>
      </c>
      <c r="G2405" s="1" t="s">
        <v>24</v>
      </c>
      <c r="H2405" s="2">
        <v>44951.0</v>
      </c>
      <c r="J2405" s="3">
        <f t="shared" si="2"/>
        <v>1</v>
      </c>
      <c r="K2405" s="4">
        <f t="shared" si="3"/>
        <v>5</v>
      </c>
      <c r="L2405" s="4">
        <f t="shared" si="4"/>
        <v>5</v>
      </c>
      <c r="S2405" s="1" t="s">
        <v>2442</v>
      </c>
      <c r="T2405" s="4" t="str">
        <f t="shared" si="5"/>
        <v>Salad</v>
      </c>
      <c r="U2405" s="4" t="str">
        <f t="shared" si="6"/>
        <v>Takeaway</v>
      </c>
      <c r="V2405" s="4" t="str">
        <f t="shared" si="7"/>
        <v>Digital Wallet</v>
      </c>
      <c r="W2405" s="4">
        <f t="shared" ref="W2405:Y2405" si="2412">IF(OR(J2405 = "ERROR", J2405 = ""), "UNKNOWN", J2405)</f>
        <v>1</v>
      </c>
      <c r="X2405" s="4">
        <f t="shared" si="2412"/>
        <v>5</v>
      </c>
      <c r="Y2405" s="4">
        <f t="shared" si="2412"/>
        <v>5</v>
      </c>
      <c r="Z2405" s="5">
        <f t="shared" si="9"/>
        <v>44951</v>
      </c>
    </row>
    <row r="2406">
      <c r="A2406" s="1" t="s">
        <v>2443</v>
      </c>
      <c r="B2406" s="1" t="s">
        <v>22</v>
      </c>
      <c r="C2406" s="1">
        <v>4.0</v>
      </c>
      <c r="D2406" s="1">
        <v>2.0</v>
      </c>
      <c r="E2406" s="1">
        <v>8.0</v>
      </c>
      <c r="H2406" s="2">
        <v>45205.0</v>
      </c>
      <c r="J2406" s="3">
        <f t="shared" si="2"/>
        <v>4</v>
      </c>
      <c r="K2406" s="4">
        <f t="shared" si="3"/>
        <v>2</v>
      </c>
      <c r="L2406" s="4">
        <f t="shared" si="4"/>
        <v>8</v>
      </c>
      <c r="S2406" s="1" t="s">
        <v>2443</v>
      </c>
      <c r="T2406" s="4" t="str">
        <f t="shared" si="5"/>
        <v>Coffee</v>
      </c>
      <c r="U2406" s="4" t="str">
        <f t="shared" si="6"/>
        <v>UNKNOWN</v>
      </c>
      <c r="V2406" s="4" t="str">
        <f t="shared" si="7"/>
        <v>UNKNOWN</v>
      </c>
      <c r="W2406" s="4">
        <f t="shared" ref="W2406:Y2406" si="2413">IF(OR(J2406 = "ERROR", J2406 = ""), "UNKNOWN", J2406)</f>
        <v>4</v>
      </c>
      <c r="X2406" s="4">
        <f t="shared" si="2413"/>
        <v>2</v>
      </c>
      <c r="Y2406" s="4">
        <f t="shared" si="2413"/>
        <v>8</v>
      </c>
      <c r="Z2406" s="5">
        <f t="shared" si="9"/>
        <v>45205</v>
      </c>
    </row>
    <row r="2407">
      <c r="A2407" s="1" t="s">
        <v>2444</v>
      </c>
      <c r="B2407" s="1" t="s">
        <v>55</v>
      </c>
      <c r="C2407" s="1">
        <v>4.0</v>
      </c>
      <c r="D2407" s="1">
        <v>3.0</v>
      </c>
      <c r="E2407" s="1" t="s">
        <v>25</v>
      </c>
      <c r="F2407" s="1" t="s">
        <v>25</v>
      </c>
      <c r="G2407" s="1" t="s">
        <v>29</v>
      </c>
      <c r="H2407" s="2">
        <v>45017.0</v>
      </c>
      <c r="J2407" s="3">
        <f t="shared" si="2"/>
        <v>4</v>
      </c>
      <c r="K2407" s="4">
        <f t="shared" si="3"/>
        <v>3</v>
      </c>
      <c r="L2407" s="4">
        <f t="shared" si="4"/>
        <v>12</v>
      </c>
      <c r="S2407" s="1" t="s">
        <v>2444</v>
      </c>
      <c r="T2407" s="4" t="str">
        <f t="shared" si="5"/>
        <v>Juice</v>
      </c>
      <c r="U2407" s="4" t="str">
        <f t="shared" si="6"/>
        <v>In-store</v>
      </c>
      <c r="V2407" s="4" t="str">
        <f t="shared" si="7"/>
        <v>UNKNOWN</v>
      </c>
      <c r="W2407" s="4">
        <f t="shared" ref="W2407:Y2407" si="2414">IF(OR(J2407 = "ERROR", J2407 = ""), "UNKNOWN", J2407)</f>
        <v>4</v>
      </c>
      <c r="X2407" s="4">
        <f t="shared" si="2414"/>
        <v>3</v>
      </c>
      <c r="Y2407" s="4">
        <f t="shared" si="2414"/>
        <v>12</v>
      </c>
      <c r="Z2407" s="5">
        <f t="shared" si="9"/>
        <v>45017</v>
      </c>
    </row>
    <row r="2408">
      <c r="A2408" s="1" t="s">
        <v>2445</v>
      </c>
      <c r="B2408" s="1" t="s">
        <v>41</v>
      </c>
      <c r="C2408" s="1">
        <v>4.0</v>
      </c>
      <c r="D2408" s="1">
        <v>4.0</v>
      </c>
      <c r="E2408" s="1">
        <v>16.0</v>
      </c>
      <c r="F2408" s="1" t="s">
        <v>39</v>
      </c>
      <c r="G2408" s="1" t="s">
        <v>25</v>
      </c>
      <c r="H2408" s="2">
        <v>44977.0</v>
      </c>
      <c r="J2408" s="3">
        <f t="shared" si="2"/>
        <v>4</v>
      </c>
      <c r="K2408" s="4">
        <f t="shared" si="3"/>
        <v>4</v>
      </c>
      <c r="L2408" s="4">
        <f t="shared" si="4"/>
        <v>16</v>
      </c>
      <c r="S2408" s="1" t="s">
        <v>2445</v>
      </c>
      <c r="T2408" s="4" t="str">
        <f t="shared" si="5"/>
        <v>Smoothie</v>
      </c>
      <c r="U2408" s="4" t="str">
        <f t="shared" si="6"/>
        <v>UNKNOWN</v>
      </c>
      <c r="V2408" s="4" t="str">
        <f t="shared" si="7"/>
        <v>Digital Wallet</v>
      </c>
      <c r="W2408" s="4">
        <f t="shared" ref="W2408:Y2408" si="2415">IF(OR(J2408 = "ERROR", J2408 = ""), "UNKNOWN", J2408)</f>
        <v>4</v>
      </c>
      <c r="X2408" s="4">
        <f t="shared" si="2415"/>
        <v>4</v>
      </c>
      <c r="Y2408" s="4">
        <f t="shared" si="2415"/>
        <v>16</v>
      </c>
      <c r="Z2408" s="5">
        <f t="shared" si="9"/>
        <v>44977</v>
      </c>
    </row>
    <row r="2409">
      <c r="A2409" s="1" t="s">
        <v>2446</v>
      </c>
      <c r="B2409" s="1" t="s">
        <v>55</v>
      </c>
      <c r="C2409" s="1">
        <v>5.0</v>
      </c>
      <c r="D2409" s="1">
        <v>3.0</v>
      </c>
      <c r="E2409" s="1">
        <v>15.0</v>
      </c>
      <c r="F2409" s="1" t="s">
        <v>23</v>
      </c>
      <c r="H2409" s="6">
        <v>45222.0</v>
      </c>
      <c r="J2409" s="3">
        <f t="shared" si="2"/>
        <v>5</v>
      </c>
      <c r="K2409" s="4">
        <f t="shared" si="3"/>
        <v>3</v>
      </c>
      <c r="L2409" s="4">
        <f t="shared" si="4"/>
        <v>15</v>
      </c>
      <c r="S2409" s="1" t="s">
        <v>2446</v>
      </c>
      <c r="T2409" s="4" t="str">
        <f t="shared" si="5"/>
        <v>Juice</v>
      </c>
      <c r="U2409" s="4" t="str">
        <f t="shared" si="6"/>
        <v>UNKNOWN</v>
      </c>
      <c r="V2409" s="4" t="str">
        <f t="shared" si="7"/>
        <v>Credit Card</v>
      </c>
      <c r="W2409" s="4">
        <f t="shared" ref="W2409:Y2409" si="2416">IF(OR(J2409 = "ERROR", J2409 = ""), "UNKNOWN", J2409)</f>
        <v>5</v>
      </c>
      <c r="X2409" s="4">
        <f t="shared" si="2416"/>
        <v>3</v>
      </c>
      <c r="Y2409" s="4">
        <f t="shared" si="2416"/>
        <v>15</v>
      </c>
      <c r="Z2409" s="7">
        <f t="shared" si="9"/>
        <v>45222</v>
      </c>
    </row>
    <row r="2410">
      <c r="A2410" s="1" t="s">
        <v>2447</v>
      </c>
      <c r="B2410" s="1" t="s">
        <v>36</v>
      </c>
      <c r="C2410" s="1">
        <v>1.0</v>
      </c>
      <c r="D2410" s="1">
        <v>5.0</v>
      </c>
      <c r="E2410" s="1">
        <v>5.0</v>
      </c>
      <c r="F2410" s="1" t="s">
        <v>28</v>
      </c>
      <c r="G2410" s="1" t="s">
        <v>29</v>
      </c>
      <c r="H2410" s="2">
        <v>45195.0</v>
      </c>
      <c r="J2410" s="3">
        <f t="shared" si="2"/>
        <v>1</v>
      </c>
      <c r="K2410" s="4">
        <f t="shared" si="3"/>
        <v>5</v>
      </c>
      <c r="L2410" s="4">
        <f t="shared" si="4"/>
        <v>5</v>
      </c>
      <c r="S2410" s="1" t="s">
        <v>2447</v>
      </c>
      <c r="T2410" s="4" t="str">
        <f t="shared" si="5"/>
        <v>Salad</v>
      </c>
      <c r="U2410" s="4" t="str">
        <f t="shared" si="6"/>
        <v>In-store</v>
      </c>
      <c r="V2410" s="4" t="str">
        <f t="shared" si="7"/>
        <v>Cash</v>
      </c>
      <c r="W2410" s="4">
        <f t="shared" ref="W2410:Y2410" si="2417">IF(OR(J2410 = "ERROR", J2410 = ""), "UNKNOWN", J2410)</f>
        <v>1</v>
      </c>
      <c r="X2410" s="4">
        <f t="shared" si="2417"/>
        <v>5</v>
      </c>
      <c r="Y2410" s="4">
        <f t="shared" si="2417"/>
        <v>5</v>
      </c>
      <c r="Z2410" s="5">
        <f t="shared" si="9"/>
        <v>45195</v>
      </c>
    </row>
    <row r="2411">
      <c r="A2411" s="1" t="s">
        <v>2448</v>
      </c>
      <c r="B2411" s="1" t="s">
        <v>41</v>
      </c>
      <c r="C2411" s="1">
        <v>4.0</v>
      </c>
      <c r="D2411" s="1">
        <v>4.0</v>
      </c>
      <c r="E2411" s="1" t="s">
        <v>25</v>
      </c>
      <c r="F2411" s="1" t="s">
        <v>23</v>
      </c>
      <c r="G2411" s="1" t="s">
        <v>24</v>
      </c>
      <c r="H2411" s="2">
        <v>45238.0</v>
      </c>
      <c r="J2411" s="3">
        <f t="shared" si="2"/>
        <v>4</v>
      </c>
      <c r="K2411" s="4">
        <f t="shared" si="3"/>
        <v>4</v>
      </c>
      <c r="L2411" s="4">
        <f t="shared" si="4"/>
        <v>16</v>
      </c>
      <c r="S2411" s="1" t="s">
        <v>2448</v>
      </c>
      <c r="T2411" s="4" t="str">
        <f t="shared" si="5"/>
        <v>Smoothie</v>
      </c>
      <c r="U2411" s="4" t="str">
        <f t="shared" si="6"/>
        <v>Takeaway</v>
      </c>
      <c r="V2411" s="4" t="str">
        <f t="shared" si="7"/>
        <v>Credit Card</v>
      </c>
      <c r="W2411" s="4">
        <f t="shared" ref="W2411:Y2411" si="2418">IF(OR(J2411 = "ERROR", J2411 = ""), "UNKNOWN", J2411)</f>
        <v>4</v>
      </c>
      <c r="X2411" s="4">
        <f t="shared" si="2418"/>
        <v>4</v>
      </c>
      <c r="Y2411" s="4">
        <f t="shared" si="2418"/>
        <v>16</v>
      </c>
      <c r="Z2411" s="5">
        <f t="shared" si="9"/>
        <v>45238</v>
      </c>
    </row>
    <row r="2412">
      <c r="A2412" s="1" t="s">
        <v>2449</v>
      </c>
      <c r="B2412" s="1" t="s">
        <v>27</v>
      </c>
      <c r="C2412" s="1">
        <v>4.0</v>
      </c>
      <c r="D2412" s="1">
        <v>3.0</v>
      </c>
      <c r="E2412" s="1">
        <v>12.0</v>
      </c>
      <c r="F2412" s="1" t="s">
        <v>28</v>
      </c>
      <c r="G2412" s="1" t="s">
        <v>24</v>
      </c>
      <c r="H2412" s="6">
        <v>45221.0</v>
      </c>
      <c r="J2412" s="3">
        <f t="shared" si="2"/>
        <v>4</v>
      </c>
      <c r="K2412" s="4">
        <f t="shared" si="3"/>
        <v>3</v>
      </c>
      <c r="L2412" s="4">
        <f t="shared" si="4"/>
        <v>12</v>
      </c>
      <c r="S2412" s="1" t="s">
        <v>2449</v>
      </c>
      <c r="T2412" s="4" t="str">
        <f t="shared" si="5"/>
        <v>Cake</v>
      </c>
      <c r="U2412" s="4" t="str">
        <f t="shared" si="6"/>
        <v>Takeaway</v>
      </c>
      <c r="V2412" s="4" t="str">
        <f t="shared" si="7"/>
        <v>Cash</v>
      </c>
      <c r="W2412" s="4">
        <f t="shared" ref="W2412:Y2412" si="2419">IF(OR(J2412 = "ERROR", J2412 = ""), "UNKNOWN", J2412)</f>
        <v>4</v>
      </c>
      <c r="X2412" s="4">
        <f t="shared" si="2419"/>
        <v>3</v>
      </c>
      <c r="Y2412" s="4">
        <f t="shared" si="2419"/>
        <v>12</v>
      </c>
      <c r="Z2412" s="7">
        <f t="shared" si="9"/>
        <v>45221</v>
      </c>
    </row>
    <row r="2413">
      <c r="A2413" s="1" t="s">
        <v>2450</v>
      </c>
      <c r="B2413" s="1" t="s">
        <v>27</v>
      </c>
      <c r="C2413" s="1">
        <v>3.0</v>
      </c>
      <c r="D2413" s="1">
        <v>3.0</v>
      </c>
      <c r="E2413" s="1">
        <v>9.0</v>
      </c>
      <c r="F2413" s="1" t="s">
        <v>39</v>
      </c>
      <c r="H2413" s="2">
        <v>45037.0</v>
      </c>
      <c r="J2413" s="3">
        <f t="shared" si="2"/>
        <v>3</v>
      </c>
      <c r="K2413" s="4">
        <f t="shared" si="3"/>
        <v>3</v>
      </c>
      <c r="L2413" s="4">
        <f t="shared" si="4"/>
        <v>9</v>
      </c>
      <c r="S2413" s="1" t="s">
        <v>2450</v>
      </c>
      <c r="T2413" s="4" t="str">
        <f t="shared" si="5"/>
        <v>Cake</v>
      </c>
      <c r="U2413" s="4" t="str">
        <f t="shared" si="6"/>
        <v>UNKNOWN</v>
      </c>
      <c r="V2413" s="4" t="str">
        <f t="shared" si="7"/>
        <v>Digital Wallet</v>
      </c>
      <c r="W2413" s="4">
        <f t="shared" ref="W2413:Y2413" si="2420">IF(OR(J2413 = "ERROR", J2413 = ""), "UNKNOWN", J2413)</f>
        <v>3</v>
      </c>
      <c r="X2413" s="4">
        <f t="shared" si="2420"/>
        <v>3</v>
      </c>
      <c r="Y2413" s="4">
        <f t="shared" si="2420"/>
        <v>9</v>
      </c>
      <c r="Z2413" s="5">
        <f t="shared" si="9"/>
        <v>45037</v>
      </c>
    </row>
    <row r="2414">
      <c r="A2414" s="1" t="s">
        <v>2451</v>
      </c>
      <c r="B2414" s="1" t="s">
        <v>44</v>
      </c>
      <c r="C2414" s="1">
        <v>1.0</v>
      </c>
      <c r="D2414" s="1">
        <v>4.0</v>
      </c>
      <c r="E2414" s="1">
        <v>4.0</v>
      </c>
      <c r="G2414" s="1" t="s">
        <v>29</v>
      </c>
      <c r="H2414" s="2">
        <v>45137.0</v>
      </c>
      <c r="J2414" s="3">
        <f t="shared" si="2"/>
        <v>1</v>
      </c>
      <c r="K2414" s="4">
        <f t="shared" si="3"/>
        <v>4</v>
      </c>
      <c r="L2414" s="4">
        <f t="shared" si="4"/>
        <v>4</v>
      </c>
      <c r="S2414" s="1" t="s">
        <v>2451</v>
      </c>
      <c r="T2414" s="4" t="str">
        <f t="shared" si="5"/>
        <v>Sandwich</v>
      </c>
      <c r="U2414" s="4" t="str">
        <f t="shared" si="6"/>
        <v>In-store</v>
      </c>
      <c r="V2414" s="4" t="str">
        <f t="shared" si="7"/>
        <v>UNKNOWN</v>
      </c>
      <c r="W2414" s="4">
        <f t="shared" ref="W2414:Y2414" si="2421">IF(OR(J2414 = "ERROR", J2414 = ""), "UNKNOWN", J2414)</f>
        <v>1</v>
      </c>
      <c r="X2414" s="4">
        <f t="shared" si="2421"/>
        <v>4</v>
      </c>
      <c r="Y2414" s="4">
        <f t="shared" si="2421"/>
        <v>4</v>
      </c>
      <c r="Z2414" s="5">
        <f t="shared" si="9"/>
        <v>45137</v>
      </c>
    </row>
    <row r="2415">
      <c r="A2415" s="1" t="s">
        <v>2452</v>
      </c>
      <c r="B2415" s="1" t="s">
        <v>81</v>
      </c>
      <c r="C2415" s="1">
        <v>5.0</v>
      </c>
      <c r="D2415" s="1">
        <v>1.5</v>
      </c>
      <c r="E2415" s="1">
        <v>7.5</v>
      </c>
      <c r="F2415" s="1" t="s">
        <v>23</v>
      </c>
      <c r="G2415" s="1" t="s">
        <v>30</v>
      </c>
      <c r="H2415" s="2">
        <v>44952.0</v>
      </c>
      <c r="J2415" s="3">
        <f t="shared" si="2"/>
        <v>5</v>
      </c>
      <c r="K2415" s="4">
        <f t="shared" si="3"/>
        <v>1.5</v>
      </c>
      <c r="L2415" s="4">
        <f t="shared" si="4"/>
        <v>7.5</v>
      </c>
      <c r="S2415" s="1" t="s">
        <v>2452</v>
      </c>
      <c r="T2415" s="4" t="str">
        <f t="shared" si="5"/>
        <v>Tea</v>
      </c>
      <c r="U2415" s="4" t="str">
        <f t="shared" si="6"/>
        <v>UNKNOWN</v>
      </c>
      <c r="V2415" s="4" t="str">
        <f t="shared" si="7"/>
        <v>Credit Card</v>
      </c>
      <c r="W2415" s="4">
        <f t="shared" ref="W2415:Y2415" si="2422">IF(OR(J2415 = "ERROR", J2415 = ""), "UNKNOWN", J2415)</f>
        <v>5</v>
      </c>
      <c r="X2415" s="4">
        <f t="shared" si="2422"/>
        <v>1.5</v>
      </c>
      <c r="Y2415" s="4">
        <f t="shared" si="2422"/>
        <v>7.5</v>
      </c>
      <c r="Z2415" s="5">
        <f t="shared" si="9"/>
        <v>44952</v>
      </c>
    </row>
    <row r="2416">
      <c r="A2416" s="1" t="s">
        <v>2453</v>
      </c>
      <c r="B2416" s="1" t="s">
        <v>22</v>
      </c>
      <c r="C2416" s="1">
        <v>3.0</v>
      </c>
      <c r="D2416" s="1">
        <v>2.0</v>
      </c>
      <c r="E2416" s="1">
        <v>6.0</v>
      </c>
      <c r="F2416" s="1" t="s">
        <v>39</v>
      </c>
      <c r="G2416" s="1" t="s">
        <v>29</v>
      </c>
      <c r="H2416" s="2">
        <v>45148.0</v>
      </c>
      <c r="J2416" s="3">
        <f t="shared" si="2"/>
        <v>3</v>
      </c>
      <c r="K2416" s="4">
        <f t="shared" si="3"/>
        <v>2</v>
      </c>
      <c r="L2416" s="4">
        <f t="shared" si="4"/>
        <v>6</v>
      </c>
      <c r="S2416" s="1" t="s">
        <v>2453</v>
      </c>
      <c r="T2416" s="4" t="str">
        <f t="shared" si="5"/>
        <v>Coffee</v>
      </c>
      <c r="U2416" s="4" t="str">
        <f t="shared" si="6"/>
        <v>In-store</v>
      </c>
      <c r="V2416" s="4" t="str">
        <f t="shared" si="7"/>
        <v>Digital Wallet</v>
      </c>
      <c r="W2416" s="4">
        <f t="shared" ref="W2416:Y2416" si="2423">IF(OR(J2416 = "ERROR", J2416 = ""), "UNKNOWN", J2416)</f>
        <v>3</v>
      </c>
      <c r="X2416" s="4">
        <f t="shared" si="2423"/>
        <v>2</v>
      </c>
      <c r="Y2416" s="4">
        <f t="shared" si="2423"/>
        <v>6</v>
      </c>
      <c r="Z2416" s="5">
        <f t="shared" si="9"/>
        <v>45148</v>
      </c>
    </row>
    <row r="2417">
      <c r="A2417" s="1" t="s">
        <v>2454</v>
      </c>
      <c r="C2417" s="1">
        <v>1.0</v>
      </c>
      <c r="D2417" s="1">
        <v>2.0</v>
      </c>
      <c r="E2417" s="1">
        <v>2.0</v>
      </c>
      <c r="F2417" s="1" t="s">
        <v>23</v>
      </c>
      <c r="G2417" s="1" t="s">
        <v>29</v>
      </c>
      <c r="H2417" s="2">
        <v>45171.0</v>
      </c>
      <c r="J2417" s="3">
        <f t="shared" si="2"/>
        <v>1</v>
      </c>
      <c r="K2417" s="4">
        <f t="shared" si="3"/>
        <v>2</v>
      </c>
      <c r="L2417" s="4">
        <f t="shared" si="4"/>
        <v>2</v>
      </c>
      <c r="S2417" s="1" t="s">
        <v>2454</v>
      </c>
      <c r="T2417" s="4" t="str">
        <f t="shared" si="5"/>
        <v>UNKNOWN</v>
      </c>
      <c r="U2417" s="4" t="str">
        <f t="shared" si="6"/>
        <v>In-store</v>
      </c>
      <c r="V2417" s="4" t="str">
        <f t="shared" si="7"/>
        <v>Credit Card</v>
      </c>
      <c r="W2417" s="4">
        <f t="shared" ref="W2417:Y2417" si="2424">IF(OR(J2417 = "ERROR", J2417 = ""), "UNKNOWN", J2417)</f>
        <v>1</v>
      </c>
      <c r="X2417" s="4">
        <f t="shared" si="2424"/>
        <v>2</v>
      </c>
      <c r="Y2417" s="4">
        <f t="shared" si="2424"/>
        <v>2</v>
      </c>
      <c r="Z2417" s="5">
        <f t="shared" si="9"/>
        <v>45171</v>
      </c>
    </row>
    <row r="2418">
      <c r="A2418" s="1" t="s">
        <v>2455</v>
      </c>
      <c r="B2418" s="1" t="s">
        <v>81</v>
      </c>
      <c r="C2418" s="1">
        <v>2.0</v>
      </c>
      <c r="D2418" s="1">
        <v>1.5</v>
      </c>
      <c r="E2418" s="1">
        <v>3.0</v>
      </c>
      <c r="F2418" s="1" t="s">
        <v>23</v>
      </c>
      <c r="H2418" s="6">
        <v>45280.0</v>
      </c>
      <c r="J2418" s="3">
        <f t="shared" si="2"/>
        <v>2</v>
      </c>
      <c r="K2418" s="4">
        <f t="shared" si="3"/>
        <v>1.5</v>
      </c>
      <c r="L2418" s="4">
        <f t="shared" si="4"/>
        <v>3</v>
      </c>
      <c r="S2418" s="1" t="s">
        <v>2455</v>
      </c>
      <c r="T2418" s="4" t="str">
        <f t="shared" si="5"/>
        <v>Tea</v>
      </c>
      <c r="U2418" s="4" t="str">
        <f t="shared" si="6"/>
        <v>UNKNOWN</v>
      </c>
      <c r="V2418" s="4" t="str">
        <f t="shared" si="7"/>
        <v>Credit Card</v>
      </c>
      <c r="W2418" s="4">
        <f t="shared" ref="W2418:Y2418" si="2425">IF(OR(J2418 = "ERROR", J2418 = ""), "UNKNOWN", J2418)</f>
        <v>2</v>
      </c>
      <c r="X2418" s="4">
        <f t="shared" si="2425"/>
        <v>1.5</v>
      </c>
      <c r="Y2418" s="4">
        <f t="shared" si="2425"/>
        <v>3</v>
      </c>
      <c r="Z2418" s="7">
        <f t="shared" si="9"/>
        <v>45280</v>
      </c>
    </row>
    <row r="2419">
      <c r="A2419" s="1" t="s">
        <v>2456</v>
      </c>
      <c r="B2419" s="1" t="s">
        <v>41</v>
      </c>
      <c r="C2419" s="1">
        <v>1.0</v>
      </c>
      <c r="D2419" s="1">
        <v>4.0</v>
      </c>
      <c r="E2419" s="1">
        <v>4.0</v>
      </c>
      <c r="F2419" s="1" t="s">
        <v>28</v>
      </c>
      <c r="G2419" s="1" t="s">
        <v>29</v>
      </c>
      <c r="H2419" s="2">
        <v>45076.0</v>
      </c>
      <c r="J2419" s="3">
        <f t="shared" si="2"/>
        <v>1</v>
      </c>
      <c r="K2419" s="4">
        <f t="shared" si="3"/>
        <v>4</v>
      </c>
      <c r="L2419" s="4">
        <f t="shared" si="4"/>
        <v>4</v>
      </c>
      <c r="S2419" s="1" t="s">
        <v>2456</v>
      </c>
      <c r="T2419" s="4" t="str">
        <f t="shared" si="5"/>
        <v>Smoothie</v>
      </c>
      <c r="U2419" s="4" t="str">
        <f t="shared" si="6"/>
        <v>In-store</v>
      </c>
      <c r="V2419" s="4" t="str">
        <f t="shared" si="7"/>
        <v>Cash</v>
      </c>
      <c r="W2419" s="4">
        <f t="shared" ref="W2419:Y2419" si="2426">IF(OR(J2419 = "ERROR", J2419 = ""), "UNKNOWN", J2419)</f>
        <v>1</v>
      </c>
      <c r="X2419" s="4">
        <f t="shared" si="2426"/>
        <v>4</v>
      </c>
      <c r="Y2419" s="4">
        <f t="shared" si="2426"/>
        <v>4</v>
      </c>
      <c r="Z2419" s="5">
        <f t="shared" si="9"/>
        <v>45076</v>
      </c>
    </row>
    <row r="2420">
      <c r="A2420" s="1" t="s">
        <v>2457</v>
      </c>
      <c r="B2420" s="1" t="s">
        <v>44</v>
      </c>
      <c r="C2420" s="1">
        <v>4.0</v>
      </c>
      <c r="D2420" s="1">
        <v>4.0</v>
      </c>
      <c r="E2420" s="1">
        <v>16.0</v>
      </c>
      <c r="H2420" s="2">
        <v>45181.0</v>
      </c>
      <c r="J2420" s="3">
        <f t="shared" si="2"/>
        <v>4</v>
      </c>
      <c r="K2420" s="4">
        <f t="shared" si="3"/>
        <v>4</v>
      </c>
      <c r="L2420" s="4">
        <f t="shared" si="4"/>
        <v>16</v>
      </c>
      <c r="S2420" s="1" t="s">
        <v>2457</v>
      </c>
      <c r="T2420" s="4" t="str">
        <f t="shared" si="5"/>
        <v>Sandwich</v>
      </c>
      <c r="U2420" s="4" t="str">
        <f t="shared" si="6"/>
        <v>UNKNOWN</v>
      </c>
      <c r="V2420" s="4" t="str">
        <f t="shared" si="7"/>
        <v>UNKNOWN</v>
      </c>
      <c r="W2420" s="4">
        <f t="shared" ref="W2420:Y2420" si="2427">IF(OR(J2420 = "ERROR", J2420 = ""), "UNKNOWN", J2420)</f>
        <v>4</v>
      </c>
      <c r="X2420" s="4">
        <f t="shared" si="2427"/>
        <v>4</v>
      </c>
      <c r="Y2420" s="4">
        <f t="shared" si="2427"/>
        <v>16</v>
      </c>
      <c r="Z2420" s="5">
        <f t="shared" si="9"/>
        <v>45181</v>
      </c>
    </row>
    <row r="2421">
      <c r="A2421" s="1" t="s">
        <v>2458</v>
      </c>
      <c r="B2421" s="1" t="s">
        <v>32</v>
      </c>
      <c r="C2421" s="1">
        <v>2.0</v>
      </c>
      <c r="D2421" s="1" t="s">
        <v>25</v>
      </c>
      <c r="E2421" s="1">
        <v>2.0</v>
      </c>
      <c r="F2421" s="1" t="s">
        <v>28</v>
      </c>
      <c r="H2421" s="2">
        <v>44943.0</v>
      </c>
      <c r="J2421" s="3">
        <f t="shared" si="2"/>
        <v>2</v>
      </c>
      <c r="K2421" s="4">
        <f t="shared" si="3"/>
        <v>1</v>
      </c>
      <c r="L2421" s="4">
        <f t="shared" si="4"/>
        <v>2</v>
      </c>
      <c r="S2421" s="1" t="s">
        <v>2458</v>
      </c>
      <c r="T2421" s="4" t="str">
        <f t="shared" si="5"/>
        <v>Cookie</v>
      </c>
      <c r="U2421" s="4" t="str">
        <f t="shared" si="6"/>
        <v>UNKNOWN</v>
      </c>
      <c r="V2421" s="4" t="str">
        <f t="shared" si="7"/>
        <v>Cash</v>
      </c>
      <c r="W2421" s="4">
        <f t="shared" ref="W2421:Y2421" si="2428">IF(OR(J2421 = "ERROR", J2421 = ""), "UNKNOWN", J2421)</f>
        <v>2</v>
      </c>
      <c r="X2421" s="4">
        <f t="shared" si="2428"/>
        <v>1</v>
      </c>
      <c r="Y2421" s="4">
        <f t="shared" si="2428"/>
        <v>2</v>
      </c>
      <c r="Z2421" s="5">
        <f t="shared" si="9"/>
        <v>44943</v>
      </c>
    </row>
    <row r="2422">
      <c r="A2422" s="1" t="s">
        <v>2459</v>
      </c>
      <c r="B2422" s="1" t="s">
        <v>41</v>
      </c>
      <c r="C2422" s="1">
        <v>5.0</v>
      </c>
      <c r="D2422" s="1">
        <v>4.0</v>
      </c>
      <c r="E2422" s="1">
        <v>20.0</v>
      </c>
      <c r="F2422" s="1" t="s">
        <v>28</v>
      </c>
      <c r="G2422" s="1" t="s">
        <v>25</v>
      </c>
      <c r="H2422" s="2">
        <v>45239.0</v>
      </c>
      <c r="J2422" s="3">
        <f t="shared" si="2"/>
        <v>5</v>
      </c>
      <c r="K2422" s="4">
        <f t="shared" si="3"/>
        <v>4</v>
      </c>
      <c r="L2422" s="4">
        <f t="shared" si="4"/>
        <v>20</v>
      </c>
      <c r="S2422" s="1" t="s">
        <v>2459</v>
      </c>
      <c r="T2422" s="4" t="str">
        <f t="shared" si="5"/>
        <v>Smoothie</v>
      </c>
      <c r="U2422" s="4" t="str">
        <f t="shared" si="6"/>
        <v>UNKNOWN</v>
      </c>
      <c r="V2422" s="4" t="str">
        <f t="shared" si="7"/>
        <v>Cash</v>
      </c>
      <c r="W2422" s="4">
        <f t="shared" ref="W2422:Y2422" si="2429">IF(OR(J2422 = "ERROR", J2422 = ""), "UNKNOWN", J2422)</f>
        <v>5</v>
      </c>
      <c r="X2422" s="4">
        <f t="shared" si="2429"/>
        <v>4</v>
      </c>
      <c r="Y2422" s="4">
        <f t="shared" si="2429"/>
        <v>20</v>
      </c>
      <c r="Z2422" s="5">
        <f t="shared" si="9"/>
        <v>45239</v>
      </c>
    </row>
    <row r="2423">
      <c r="A2423" s="1" t="s">
        <v>2460</v>
      </c>
      <c r="B2423" s="1" t="s">
        <v>27</v>
      </c>
      <c r="C2423" s="1">
        <v>3.0</v>
      </c>
      <c r="D2423" s="1">
        <v>3.0</v>
      </c>
      <c r="E2423" s="1">
        <v>9.0</v>
      </c>
      <c r="F2423" s="1" t="s">
        <v>28</v>
      </c>
      <c r="H2423" s="2">
        <v>44982.0</v>
      </c>
      <c r="J2423" s="3">
        <f t="shared" si="2"/>
        <v>3</v>
      </c>
      <c r="K2423" s="4">
        <f t="shared" si="3"/>
        <v>3</v>
      </c>
      <c r="L2423" s="4">
        <f t="shared" si="4"/>
        <v>9</v>
      </c>
      <c r="S2423" s="1" t="s">
        <v>2460</v>
      </c>
      <c r="T2423" s="4" t="str">
        <f t="shared" si="5"/>
        <v>Cake</v>
      </c>
      <c r="U2423" s="4" t="str">
        <f t="shared" si="6"/>
        <v>UNKNOWN</v>
      </c>
      <c r="V2423" s="4" t="str">
        <f t="shared" si="7"/>
        <v>Cash</v>
      </c>
      <c r="W2423" s="4">
        <f t="shared" ref="W2423:Y2423" si="2430">IF(OR(J2423 = "ERROR", J2423 = ""), "UNKNOWN", J2423)</f>
        <v>3</v>
      </c>
      <c r="X2423" s="4">
        <f t="shared" si="2430"/>
        <v>3</v>
      </c>
      <c r="Y2423" s="4">
        <f t="shared" si="2430"/>
        <v>9</v>
      </c>
      <c r="Z2423" s="5">
        <f t="shared" si="9"/>
        <v>44982</v>
      </c>
    </row>
    <row r="2424">
      <c r="A2424" s="1" t="s">
        <v>2461</v>
      </c>
      <c r="B2424" s="1" t="s">
        <v>27</v>
      </c>
      <c r="C2424" s="1">
        <v>1.0</v>
      </c>
      <c r="D2424" s="1">
        <v>3.0</v>
      </c>
      <c r="E2424" s="1">
        <v>3.0</v>
      </c>
      <c r="F2424" s="1" t="s">
        <v>39</v>
      </c>
      <c r="G2424" s="1" t="s">
        <v>25</v>
      </c>
      <c r="H2424" s="2">
        <v>44937.0</v>
      </c>
      <c r="J2424" s="3">
        <f t="shared" si="2"/>
        <v>1</v>
      </c>
      <c r="K2424" s="4">
        <f t="shared" si="3"/>
        <v>3</v>
      </c>
      <c r="L2424" s="4">
        <f t="shared" si="4"/>
        <v>3</v>
      </c>
      <c r="S2424" s="1" t="s">
        <v>2461</v>
      </c>
      <c r="T2424" s="4" t="str">
        <f t="shared" si="5"/>
        <v>Cake</v>
      </c>
      <c r="U2424" s="4" t="str">
        <f t="shared" si="6"/>
        <v>UNKNOWN</v>
      </c>
      <c r="V2424" s="4" t="str">
        <f t="shared" si="7"/>
        <v>Digital Wallet</v>
      </c>
      <c r="W2424" s="4">
        <f t="shared" ref="W2424:Y2424" si="2431">IF(OR(J2424 = "ERROR", J2424 = ""), "UNKNOWN", J2424)</f>
        <v>1</v>
      </c>
      <c r="X2424" s="4">
        <f t="shared" si="2431"/>
        <v>3</v>
      </c>
      <c r="Y2424" s="4">
        <f t="shared" si="2431"/>
        <v>3</v>
      </c>
      <c r="Z2424" s="5">
        <f t="shared" si="9"/>
        <v>44937</v>
      </c>
    </row>
    <row r="2425">
      <c r="A2425" s="1" t="s">
        <v>2462</v>
      </c>
      <c r="B2425" s="1" t="s">
        <v>27</v>
      </c>
      <c r="C2425" s="1">
        <v>5.0</v>
      </c>
      <c r="D2425" s="1">
        <v>3.0</v>
      </c>
      <c r="E2425" s="1">
        <v>15.0</v>
      </c>
      <c r="G2425" s="1" t="s">
        <v>24</v>
      </c>
      <c r="H2425" s="2">
        <v>44972.0</v>
      </c>
      <c r="J2425" s="3">
        <f t="shared" si="2"/>
        <v>5</v>
      </c>
      <c r="K2425" s="4">
        <f t="shared" si="3"/>
        <v>3</v>
      </c>
      <c r="L2425" s="4">
        <f t="shared" si="4"/>
        <v>15</v>
      </c>
      <c r="S2425" s="1" t="s">
        <v>2462</v>
      </c>
      <c r="T2425" s="4" t="str">
        <f t="shared" si="5"/>
        <v>Cake</v>
      </c>
      <c r="U2425" s="4" t="str">
        <f t="shared" si="6"/>
        <v>Takeaway</v>
      </c>
      <c r="V2425" s="4" t="str">
        <f t="shared" si="7"/>
        <v>UNKNOWN</v>
      </c>
      <c r="W2425" s="4">
        <f t="shared" ref="W2425:Y2425" si="2432">IF(OR(J2425 = "ERROR", J2425 = ""), "UNKNOWN", J2425)</f>
        <v>5</v>
      </c>
      <c r="X2425" s="4">
        <f t="shared" si="2432"/>
        <v>3</v>
      </c>
      <c r="Y2425" s="4">
        <f t="shared" si="2432"/>
        <v>15</v>
      </c>
      <c r="Z2425" s="5">
        <f t="shared" si="9"/>
        <v>44972</v>
      </c>
    </row>
    <row r="2426">
      <c r="A2426" s="1" t="s">
        <v>2463</v>
      </c>
      <c r="B2426" s="1" t="s">
        <v>81</v>
      </c>
      <c r="C2426" s="1">
        <v>4.0</v>
      </c>
      <c r="D2426" s="1">
        <v>1.5</v>
      </c>
      <c r="E2426" s="1">
        <v>6.0</v>
      </c>
      <c r="F2426" s="1" t="s">
        <v>28</v>
      </c>
      <c r="J2426" s="3">
        <f t="shared" si="2"/>
        <v>4</v>
      </c>
      <c r="K2426" s="4">
        <f t="shared" si="3"/>
        <v>1.5</v>
      </c>
      <c r="L2426" s="4">
        <f t="shared" si="4"/>
        <v>6</v>
      </c>
      <c r="S2426" s="1" t="s">
        <v>2463</v>
      </c>
      <c r="T2426" s="4" t="str">
        <f t="shared" si="5"/>
        <v>Tea</v>
      </c>
      <c r="U2426" s="4" t="str">
        <f t="shared" si="6"/>
        <v>UNKNOWN</v>
      </c>
      <c r="V2426" s="4" t="str">
        <f t="shared" si="7"/>
        <v>Cash</v>
      </c>
      <c r="W2426" s="4">
        <f t="shared" ref="W2426:Y2426" si="2433">IF(OR(J2426 = "ERROR", J2426 = ""), "UNKNOWN", J2426)</f>
        <v>4</v>
      </c>
      <c r="X2426" s="4">
        <f t="shared" si="2433"/>
        <v>1.5</v>
      </c>
      <c r="Y2426" s="4">
        <f t="shared" si="2433"/>
        <v>6</v>
      </c>
      <c r="Z2426" s="4" t="str">
        <f t="shared" si="9"/>
        <v>UNKNOWN</v>
      </c>
    </row>
    <row r="2427">
      <c r="A2427" s="1" t="s">
        <v>2464</v>
      </c>
      <c r="B2427" s="1" t="s">
        <v>44</v>
      </c>
      <c r="C2427" s="1">
        <v>2.0</v>
      </c>
      <c r="D2427" s="1">
        <v>4.0</v>
      </c>
      <c r="E2427" s="1">
        <v>8.0</v>
      </c>
      <c r="F2427" s="1" t="s">
        <v>23</v>
      </c>
      <c r="H2427" s="2">
        <v>45002.0</v>
      </c>
      <c r="J2427" s="3">
        <f t="shared" si="2"/>
        <v>2</v>
      </c>
      <c r="K2427" s="4">
        <f t="shared" si="3"/>
        <v>4</v>
      </c>
      <c r="L2427" s="4">
        <f t="shared" si="4"/>
        <v>8</v>
      </c>
      <c r="S2427" s="1" t="s">
        <v>2464</v>
      </c>
      <c r="T2427" s="4" t="str">
        <f t="shared" si="5"/>
        <v>Sandwich</v>
      </c>
      <c r="U2427" s="4" t="str">
        <f t="shared" si="6"/>
        <v>UNKNOWN</v>
      </c>
      <c r="V2427" s="4" t="str">
        <f t="shared" si="7"/>
        <v>Credit Card</v>
      </c>
      <c r="W2427" s="4">
        <f t="shared" ref="W2427:Y2427" si="2434">IF(OR(J2427 = "ERROR", J2427 = ""), "UNKNOWN", J2427)</f>
        <v>2</v>
      </c>
      <c r="X2427" s="4">
        <f t="shared" si="2434"/>
        <v>4</v>
      </c>
      <c r="Y2427" s="4">
        <f t="shared" si="2434"/>
        <v>8</v>
      </c>
      <c r="Z2427" s="5">
        <f t="shared" si="9"/>
        <v>45002</v>
      </c>
    </row>
    <row r="2428">
      <c r="A2428" s="1" t="s">
        <v>2465</v>
      </c>
      <c r="B2428" s="1" t="s">
        <v>36</v>
      </c>
      <c r="C2428" s="1">
        <v>4.0</v>
      </c>
      <c r="D2428" s="1">
        <v>5.0</v>
      </c>
      <c r="E2428" s="1">
        <v>20.0</v>
      </c>
      <c r="G2428" s="1" t="s">
        <v>29</v>
      </c>
      <c r="H2428" s="2">
        <v>45183.0</v>
      </c>
      <c r="J2428" s="3">
        <f t="shared" si="2"/>
        <v>4</v>
      </c>
      <c r="K2428" s="4">
        <f t="shared" si="3"/>
        <v>5</v>
      </c>
      <c r="L2428" s="4">
        <f t="shared" si="4"/>
        <v>20</v>
      </c>
      <c r="S2428" s="1" t="s">
        <v>2465</v>
      </c>
      <c r="T2428" s="4" t="str">
        <f t="shared" si="5"/>
        <v>Salad</v>
      </c>
      <c r="U2428" s="4" t="str">
        <f t="shared" si="6"/>
        <v>In-store</v>
      </c>
      <c r="V2428" s="4" t="str">
        <f t="shared" si="7"/>
        <v>UNKNOWN</v>
      </c>
      <c r="W2428" s="4">
        <f t="shared" ref="W2428:Y2428" si="2435">IF(OR(J2428 = "ERROR", J2428 = ""), "UNKNOWN", J2428)</f>
        <v>4</v>
      </c>
      <c r="X2428" s="4">
        <f t="shared" si="2435"/>
        <v>5</v>
      </c>
      <c r="Y2428" s="4">
        <f t="shared" si="2435"/>
        <v>20</v>
      </c>
      <c r="Z2428" s="5">
        <f t="shared" si="9"/>
        <v>45183</v>
      </c>
    </row>
    <row r="2429">
      <c r="A2429" s="1" t="s">
        <v>2466</v>
      </c>
      <c r="B2429" s="1" t="s">
        <v>22</v>
      </c>
      <c r="C2429" s="1">
        <v>3.0</v>
      </c>
      <c r="D2429" s="1">
        <v>2.0</v>
      </c>
      <c r="E2429" s="1">
        <v>6.0</v>
      </c>
      <c r="G2429" s="1" t="s">
        <v>29</v>
      </c>
      <c r="H2429" s="2">
        <v>45067.0</v>
      </c>
      <c r="J2429" s="3">
        <f t="shared" si="2"/>
        <v>3</v>
      </c>
      <c r="K2429" s="4">
        <f t="shared" si="3"/>
        <v>2</v>
      </c>
      <c r="L2429" s="4">
        <f t="shared" si="4"/>
        <v>6</v>
      </c>
      <c r="S2429" s="1" t="s">
        <v>2466</v>
      </c>
      <c r="T2429" s="4" t="str">
        <f t="shared" si="5"/>
        <v>Coffee</v>
      </c>
      <c r="U2429" s="4" t="str">
        <f t="shared" si="6"/>
        <v>In-store</v>
      </c>
      <c r="V2429" s="4" t="str">
        <f t="shared" si="7"/>
        <v>UNKNOWN</v>
      </c>
      <c r="W2429" s="4">
        <f t="shared" ref="W2429:Y2429" si="2436">IF(OR(J2429 = "ERROR", J2429 = ""), "UNKNOWN", J2429)</f>
        <v>3</v>
      </c>
      <c r="X2429" s="4">
        <f t="shared" si="2436"/>
        <v>2</v>
      </c>
      <c r="Y2429" s="4">
        <f t="shared" si="2436"/>
        <v>6</v>
      </c>
      <c r="Z2429" s="5">
        <f t="shared" si="9"/>
        <v>45067</v>
      </c>
    </row>
    <row r="2430">
      <c r="A2430" s="1" t="s">
        <v>2467</v>
      </c>
      <c r="B2430" s="1" t="s">
        <v>81</v>
      </c>
      <c r="C2430" s="1">
        <v>5.0</v>
      </c>
      <c r="D2430" s="1">
        <v>1.5</v>
      </c>
      <c r="E2430" s="1">
        <v>7.5</v>
      </c>
      <c r="F2430" s="1" t="s">
        <v>28</v>
      </c>
      <c r="G2430" s="1" t="s">
        <v>24</v>
      </c>
      <c r="H2430" s="6">
        <v>45215.0</v>
      </c>
      <c r="J2430" s="3">
        <f t="shared" si="2"/>
        <v>5</v>
      </c>
      <c r="K2430" s="4">
        <f t="shared" si="3"/>
        <v>1.5</v>
      </c>
      <c r="L2430" s="4">
        <f t="shared" si="4"/>
        <v>7.5</v>
      </c>
      <c r="S2430" s="1" t="s">
        <v>2467</v>
      </c>
      <c r="T2430" s="4" t="str">
        <f t="shared" si="5"/>
        <v>Tea</v>
      </c>
      <c r="U2430" s="4" t="str">
        <f t="shared" si="6"/>
        <v>Takeaway</v>
      </c>
      <c r="V2430" s="4" t="str">
        <f t="shared" si="7"/>
        <v>Cash</v>
      </c>
      <c r="W2430" s="4">
        <f t="shared" ref="W2430:Y2430" si="2437">IF(OR(J2430 = "ERROR", J2430 = ""), "UNKNOWN", J2430)</f>
        <v>5</v>
      </c>
      <c r="X2430" s="4">
        <f t="shared" si="2437"/>
        <v>1.5</v>
      </c>
      <c r="Y2430" s="4">
        <f t="shared" si="2437"/>
        <v>7.5</v>
      </c>
      <c r="Z2430" s="7">
        <f t="shared" si="9"/>
        <v>45215</v>
      </c>
    </row>
    <row r="2431">
      <c r="A2431" s="1" t="s">
        <v>2468</v>
      </c>
      <c r="B2431" s="1" t="s">
        <v>32</v>
      </c>
      <c r="C2431" s="1">
        <v>2.0</v>
      </c>
      <c r="D2431" s="1">
        <v>1.0</v>
      </c>
      <c r="E2431" s="1">
        <v>2.0</v>
      </c>
      <c r="F2431" s="1" t="s">
        <v>23</v>
      </c>
      <c r="G2431" s="1" t="s">
        <v>30</v>
      </c>
      <c r="H2431" s="2">
        <v>45006.0</v>
      </c>
      <c r="J2431" s="3">
        <f t="shared" si="2"/>
        <v>2</v>
      </c>
      <c r="K2431" s="4">
        <f t="shared" si="3"/>
        <v>1</v>
      </c>
      <c r="L2431" s="4">
        <f t="shared" si="4"/>
        <v>2</v>
      </c>
      <c r="S2431" s="1" t="s">
        <v>2468</v>
      </c>
      <c r="T2431" s="4" t="str">
        <f t="shared" si="5"/>
        <v>Cookie</v>
      </c>
      <c r="U2431" s="4" t="str">
        <f t="shared" si="6"/>
        <v>UNKNOWN</v>
      </c>
      <c r="V2431" s="4" t="str">
        <f t="shared" si="7"/>
        <v>Credit Card</v>
      </c>
      <c r="W2431" s="4">
        <f t="shared" ref="W2431:Y2431" si="2438">IF(OR(J2431 = "ERROR", J2431 = ""), "UNKNOWN", J2431)</f>
        <v>2</v>
      </c>
      <c r="X2431" s="4">
        <f t="shared" si="2438"/>
        <v>1</v>
      </c>
      <c r="Y2431" s="4">
        <f t="shared" si="2438"/>
        <v>2</v>
      </c>
      <c r="Z2431" s="5">
        <f t="shared" si="9"/>
        <v>45006</v>
      </c>
    </row>
    <row r="2432">
      <c r="A2432" s="1" t="s">
        <v>2469</v>
      </c>
      <c r="B2432" s="1" t="s">
        <v>36</v>
      </c>
      <c r="C2432" s="1">
        <v>5.0</v>
      </c>
      <c r="D2432" s="1">
        <v>5.0</v>
      </c>
      <c r="E2432" s="1">
        <v>25.0</v>
      </c>
      <c r="F2432" s="1" t="s">
        <v>23</v>
      </c>
      <c r="H2432" s="2">
        <v>45064.0</v>
      </c>
      <c r="J2432" s="3">
        <f t="shared" si="2"/>
        <v>5</v>
      </c>
      <c r="K2432" s="4">
        <f t="shared" si="3"/>
        <v>5</v>
      </c>
      <c r="L2432" s="4">
        <f t="shared" si="4"/>
        <v>25</v>
      </c>
      <c r="S2432" s="1" t="s">
        <v>2469</v>
      </c>
      <c r="T2432" s="4" t="str">
        <f t="shared" si="5"/>
        <v>Salad</v>
      </c>
      <c r="U2432" s="4" t="str">
        <f t="shared" si="6"/>
        <v>UNKNOWN</v>
      </c>
      <c r="V2432" s="4" t="str">
        <f t="shared" si="7"/>
        <v>Credit Card</v>
      </c>
      <c r="W2432" s="4">
        <f t="shared" ref="W2432:Y2432" si="2439">IF(OR(J2432 = "ERROR", J2432 = ""), "UNKNOWN", J2432)</f>
        <v>5</v>
      </c>
      <c r="X2432" s="4">
        <f t="shared" si="2439"/>
        <v>5</v>
      </c>
      <c r="Y2432" s="4">
        <f t="shared" si="2439"/>
        <v>25</v>
      </c>
      <c r="Z2432" s="5">
        <f t="shared" si="9"/>
        <v>45064</v>
      </c>
    </row>
    <row r="2433">
      <c r="A2433" s="1" t="s">
        <v>2470</v>
      </c>
      <c r="B2433" s="1" t="s">
        <v>22</v>
      </c>
      <c r="C2433" s="1">
        <v>4.0</v>
      </c>
      <c r="D2433" s="1">
        <v>2.0</v>
      </c>
      <c r="E2433" s="1">
        <v>8.0</v>
      </c>
      <c r="G2433" s="1" t="s">
        <v>29</v>
      </c>
      <c r="H2433" s="2">
        <v>44972.0</v>
      </c>
      <c r="J2433" s="3">
        <f t="shared" si="2"/>
        <v>4</v>
      </c>
      <c r="K2433" s="4">
        <f t="shared" si="3"/>
        <v>2</v>
      </c>
      <c r="L2433" s="4">
        <f t="shared" si="4"/>
        <v>8</v>
      </c>
      <c r="S2433" s="1" t="s">
        <v>2470</v>
      </c>
      <c r="T2433" s="4" t="str">
        <f t="shared" si="5"/>
        <v>Coffee</v>
      </c>
      <c r="U2433" s="4" t="str">
        <f t="shared" si="6"/>
        <v>In-store</v>
      </c>
      <c r="V2433" s="4" t="str">
        <f t="shared" si="7"/>
        <v>UNKNOWN</v>
      </c>
      <c r="W2433" s="4">
        <f t="shared" ref="W2433:Y2433" si="2440">IF(OR(J2433 = "ERROR", J2433 = ""), "UNKNOWN", J2433)</f>
        <v>4</v>
      </c>
      <c r="X2433" s="4">
        <f t="shared" si="2440"/>
        <v>2</v>
      </c>
      <c r="Y2433" s="4">
        <f t="shared" si="2440"/>
        <v>8</v>
      </c>
      <c r="Z2433" s="5">
        <f t="shared" si="9"/>
        <v>44972</v>
      </c>
    </row>
    <row r="2434">
      <c r="A2434" s="1" t="s">
        <v>2471</v>
      </c>
      <c r="B2434" s="1" t="s">
        <v>32</v>
      </c>
      <c r="C2434" s="1">
        <v>5.0</v>
      </c>
      <c r="D2434" s="1">
        <v>1.0</v>
      </c>
      <c r="E2434" s="1">
        <v>5.0</v>
      </c>
      <c r="H2434" s="6">
        <v>45224.0</v>
      </c>
      <c r="J2434" s="3">
        <f t="shared" si="2"/>
        <v>5</v>
      </c>
      <c r="K2434" s="4">
        <f t="shared" si="3"/>
        <v>1</v>
      </c>
      <c r="L2434" s="4">
        <f t="shared" si="4"/>
        <v>5</v>
      </c>
      <c r="S2434" s="1" t="s">
        <v>2471</v>
      </c>
      <c r="T2434" s="4" t="str">
        <f t="shared" si="5"/>
        <v>Cookie</v>
      </c>
      <c r="U2434" s="4" t="str">
        <f t="shared" si="6"/>
        <v>UNKNOWN</v>
      </c>
      <c r="V2434" s="4" t="str">
        <f t="shared" si="7"/>
        <v>UNKNOWN</v>
      </c>
      <c r="W2434" s="4">
        <f t="shared" ref="W2434:Y2434" si="2441">IF(OR(J2434 = "ERROR", J2434 = ""), "UNKNOWN", J2434)</f>
        <v>5</v>
      </c>
      <c r="X2434" s="4">
        <f t="shared" si="2441"/>
        <v>1</v>
      </c>
      <c r="Y2434" s="4">
        <f t="shared" si="2441"/>
        <v>5</v>
      </c>
      <c r="Z2434" s="7">
        <f t="shared" si="9"/>
        <v>45224</v>
      </c>
    </row>
    <row r="2435">
      <c r="A2435" s="1" t="s">
        <v>2472</v>
      </c>
      <c r="C2435" s="1">
        <v>3.0</v>
      </c>
      <c r="D2435" s="1">
        <v>1.0</v>
      </c>
      <c r="F2435" s="1" t="s">
        <v>39</v>
      </c>
      <c r="G2435" s="1" t="s">
        <v>24</v>
      </c>
      <c r="H2435" s="2">
        <v>45036.0</v>
      </c>
      <c r="J2435" s="3">
        <f t="shared" si="2"/>
        <v>3</v>
      </c>
      <c r="K2435" s="4">
        <f t="shared" si="3"/>
        <v>1</v>
      </c>
      <c r="L2435" s="4">
        <f t="shared" si="4"/>
        <v>3</v>
      </c>
      <c r="S2435" s="1" t="s">
        <v>2472</v>
      </c>
      <c r="T2435" s="4" t="str">
        <f t="shared" si="5"/>
        <v>UNKNOWN</v>
      </c>
      <c r="U2435" s="4" t="str">
        <f t="shared" si="6"/>
        <v>Takeaway</v>
      </c>
      <c r="V2435" s="4" t="str">
        <f t="shared" si="7"/>
        <v>Digital Wallet</v>
      </c>
      <c r="W2435" s="4">
        <f t="shared" ref="W2435:Y2435" si="2442">IF(OR(J2435 = "ERROR", J2435 = ""), "UNKNOWN", J2435)</f>
        <v>3</v>
      </c>
      <c r="X2435" s="4">
        <f t="shared" si="2442"/>
        <v>1</v>
      </c>
      <c r="Y2435" s="4">
        <f t="shared" si="2442"/>
        <v>3</v>
      </c>
      <c r="Z2435" s="5">
        <f t="shared" si="9"/>
        <v>45036</v>
      </c>
    </row>
    <row r="2436">
      <c r="A2436" s="1" t="s">
        <v>2473</v>
      </c>
      <c r="B2436" s="1" t="s">
        <v>27</v>
      </c>
      <c r="C2436" s="1">
        <v>5.0</v>
      </c>
      <c r="D2436" s="1">
        <v>3.0</v>
      </c>
      <c r="E2436" s="1">
        <v>15.0</v>
      </c>
      <c r="F2436" s="1" t="s">
        <v>23</v>
      </c>
      <c r="G2436" s="1" t="s">
        <v>25</v>
      </c>
      <c r="H2436" s="2">
        <v>45040.0</v>
      </c>
      <c r="J2436" s="3">
        <f t="shared" si="2"/>
        <v>5</v>
      </c>
      <c r="K2436" s="4">
        <f t="shared" si="3"/>
        <v>3</v>
      </c>
      <c r="L2436" s="4">
        <f t="shared" si="4"/>
        <v>15</v>
      </c>
      <c r="S2436" s="1" t="s">
        <v>2473</v>
      </c>
      <c r="T2436" s="4" t="str">
        <f t="shared" si="5"/>
        <v>Cake</v>
      </c>
      <c r="U2436" s="4" t="str">
        <f t="shared" si="6"/>
        <v>UNKNOWN</v>
      </c>
      <c r="V2436" s="4" t="str">
        <f t="shared" si="7"/>
        <v>Credit Card</v>
      </c>
      <c r="W2436" s="4">
        <f t="shared" ref="W2436:Y2436" si="2443">IF(OR(J2436 = "ERROR", J2436 = ""), "UNKNOWN", J2436)</f>
        <v>5</v>
      </c>
      <c r="X2436" s="4">
        <f t="shared" si="2443"/>
        <v>3</v>
      </c>
      <c r="Y2436" s="4">
        <f t="shared" si="2443"/>
        <v>15</v>
      </c>
      <c r="Z2436" s="5">
        <f t="shared" si="9"/>
        <v>45040</v>
      </c>
    </row>
    <row r="2437">
      <c r="A2437" s="1" t="s">
        <v>2474</v>
      </c>
      <c r="B2437" s="1" t="s">
        <v>32</v>
      </c>
      <c r="C2437" s="1">
        <v>2.0</v>
      </c>
      <c r="D2437" s="1">
        <v>1.0</v>
      </c>
      <c r="E2437" s="1">
        <v>2.0</v>
      </c>
      <c r="H2437" s="2">
        <v>45123.0</v>
      </c>
      <c r="J2437" s="3">
        <f t="shared" si="2"/>
        <v>2</v>
      </c>
      <c r="K2437" s="4">
        <f t="shared" si="3"/>
        <v>1</v>
      </c>
      <c r="L2437" s="4">
        <f t="shared" si="4"/>
        <v>2</v>
      </c>
      <c r="S2437" s="1" t="s">
        <v>2474</v>
      </c>
      <c r="T2437" s="4" t="str">
        <f t="shared" si="5"/>
        <v>Cookie</v>
      </c>
      <c r="U2437" s="4" t="str">
        <f t="shared" si="6"/>
        <v>UNKNOWN</v>
      </c>
      <c r="V2437" s="4" t="str">
        <f t="shared" si="7"/>
        <v>UNKNOWN</v>
      </c>
      <c r="W2437" s="4">
        <f t="shared" ref="W2437:Y2437" si="2444">IF(OR(J2437 = "ERROR", J2437 = ""), "UNKNOWN", J2437)</f>
        <v>2</v>
      </c>
      <c r="X2437" s="4">
        <f t="shared" si="2444"/>
        <v>1</v>
      </c>
      <c r="Y2437" s="4">
        <f t="shared" si="2444"/>
        <v>2</v>
      </c>
      <c r="Z2437" s="5">
        <f t="shared" si="9"/>
        <v>45123</v>
      </c>
    </row>
    <row r="2438">
      <c r="A2438" s="1" t="s">
        <v>2475</v>
      </c>
      <c r="B2438" s="1" t="s">
        <v>41</v>
      </c>
      <c r="C2438" s="1" t="s">
        <v>25</v>
      </c>
      <c r="D2438" s="1">
        <v>4.0</v>
      </c>
      <c r="E2438" s="1">
        <v>20.0</v>
      </c>
      <c r="F2438" s="1" t="s">
        <v>28</v>
      </c>
      <c r="H2438" s="2">
        <v>44928.0</v>
      </c>
      <c r="J2438" s="3">
        <f t="shared" si="2"/>
        <v>5</v>
      </c>
      <c r="K2438" s="4">
        <f t="shared" si="3"/>
        <v>4</v>
      </c>
      <c r="L2438" s="4">
        <f t="shared" si="4"/>
        <v>20</v>
      </c>
      <c r="S2438" s="1" t="s">
        <v>2475</v>
      </c>
      <c r="T2438" s="4" t="str">
        <f t="shared" si="5"/>
        <v>Smoothie</v>
      </c>
      <c r="U2438" s="4" t="str">
        <f t="shared" si="6"/>
        <v>UNKNOWN</v>
      </c>
      <c r="V2438" s="4" t="str">
        <f t="shared" si="7"/>
        <v>Cash</v>
      </c>
      <c r="W2438" s="4">
        <f t="shared" ref="W2438:Y2438" si="2445">IF(OR(J2438 = "ERROR", J2438 = ""), "UNKNOWN", J2438)</f>
        <v>5</v>
      </c>
      <c r="X2438" s="4">
        <f t="shared" si="2445"/>
        <v>4</v>
      </c>
      <c r="Y2438" s="4">
        <f t="shared" si="2445"/>
        <v>20</v>
      </c>
      <c r="Z2438" s="5">
        <f t="shared" si="9"/>
        <v>44928</v>
      </c>
    </row>
    <row r="2439">
      <c r="A2439" s="1" t="s">
        <v>2476</v>
      </c>
      <c r="B2439" s="1" t="s">
        <v>81</v>
      </c>
      <c r="C2439" s="1" t="s">
        <v>30</v>
      </c>
      <c r="D2439" s="1">
        <v>1.5</v>
      </c>
      <c r="E2439" s="1">
        <v>1.5</v>
      </c>
      <c r="F2439" s="1" t="s">
        <v>30</v>
      </c>
      <c r="G2439" s="1" t="s">
        <v>24</v>
      </c>
      <c r="H2439" s="2">
        <v>45160.0</v>
      </c>
      <c r="J2439" s="3">
        <f t="shared" si="2"/>
        <v>1</v>
      </c>
      <c r="K2439" s="4">
        <f t="shared" si="3"/>
        <v>1.5</v>
      </c>
      <c r="L2439" s="4">
        <f t="shared" si="4"/>
        <v>1.5</v>
      </c>
      <c r="S2439" s="1" t="s">
        <v>2476</v>
      </c>
      <c r="T2439" s="4" t="str">
        <f t="shared" si="5"/>
        <v>Tea</v>
      </c>
      <c r="U2439" s="4" t="str">
        <f t="shared" si="6"/>
        <v>Takeaway</v>
      </c>
      <c r="V2439" s="4" t="str">
        <f t="shared" si="7"/>
        <v>UNKNOWN</v>
      </c>
      <c r="W2439" s="4">
        <f t="shared" ref="W2439:Y2439" si="2446">IF(OR(J2439 = "ERROR", J2439 = ""), "UNKNOWN", J2439)</f>
        <v>1</v>
      </c>
      <c r="X2439" s="4">
        <f t="shared" si="2446"/>
        <v>1.5</v>
      </c>
      <c r="Y2439" s="4">
        <f t="shared" si="2446"/>
        <v>1.5</v>
      </c>
      <c r="Z2439" s="5">
        <f t="shared" si="9"/>
        <v>45160</v>
      </c>
    </row>
    <row r="2440">
      <c r="A2440" s="1" t="s">
        <v>2477</v>
      </c>
      <c r="B2440" s="1" t="s">
        <v>55</v>
      </c>
      <c r="C2440" s="1">
        <v>1.0</v>
      </c>
      <c r="D2440" s="1">
        <v>3.0</v>
      </c>
      <c r="E2440" s="1">
        <v>3.0</v>
      </c>
      <c r="H2440" s="2">
        <v>45040.0</v>
      </c>
      <c r="J2440" s="3">
        <f t="shared" si="2"/>
        <v>1</v>
      </c>
      <c r="K2440" s="4">
        <f t="shared" si="3"/>
        <v>3</v>
      </c>
      <c r="L2440" s="4">
        <f t="shared" si="4"/>
        <v>3</v>
      </c>
      <c r="S2440" s="1" t="s">
        <v>2477</v>
      </c>
      <c r="T2440" s="4" t="str">
        <f t="shared" si="5"/>
        <v>Juice</v>
      </c>
      <c r="U2440" s="4" t="str">
        <f t="shared" si="6"/>
        <v>UNKNOWN</v>
      </c>
      <c r="V2440" s="4" t="str">
        <f t="shared" si="7"/>
        <v>UNKNOWN</v>
      </c>
      <c r="W2440" s="4">
        <f t="shared" ref="W2440:Y2440" si="2447">IF(OR(J2440 = "ERROR", J2440 = ""), "UNKNOWN", J2440)</f>
        <v>1</v>
      </c>
      <c r="X2440" s="4">
        <f t="shared" si="2447"/>
        <v>3</v>
      </c>
      <c r="Y2440" s="4">
        <f t="shared" si="2447"/>
        <v>3</v>
      </c>
      <c r="Z2440" s="5">
        <f t="shared" si="9"/>
        <v>45040</v>
      </c>
    </row>
    <row r="2441">
      <c r="A2441" s="1" t="s">
        <v>2478</v>
      </c>
      <c r="B2441" s="1" t="s">
        <v>41</v>
      </c>
      <c r="C2441" s="1" t="s">
        <v>30</v>
      </c>
      <c r="D2441" s="1">
        <v>4.0</v>
      </c>
      <c r="E2441" s="1">
        <v>8.0</v>
      </c>
      <c r="H2441" s="6">
        <v>45257.0</v>
      </c>
      <c r="J2441" s="3">
        <f t="shared" si="2"/>
        <v>2</v>
      </c>
      <c r="K2441" s="4">
        <f t="shared" si="3"/>
        <v>4</v>
      </c>
      <c r="L2441" s="4">
        <f t="shared" si="4"/>
        <v>8</v>
      </c>
      <c r="S2441" s="1" t="s">
        <v>2478</v>
      </c>
      <c r="T2441" s="4" t="str">
        <f t="shared" si="5"/>
        <v>Smoothie</v>
      </c>
      <c r="U2441" s="4" t="str">
        <f t="shared" si="6"/>
        <v>UNKNOWN</v>
      </c>
      <c r="V2441" s="4" t="str">
        <f t="shared" si="7"/>
        <v>UNKNOWN</v>
      </c>
      <c r="W2441" s="4">
        <f t="shared" ref="W2441:Y2441" si="2448">IF(OR(J2441 = "ERROR", J2441 = ""), "UNKNOWN", J2441)</f>
        <v>2</v>
      </c>
      <c r="X2441" s="4">
        <f t="shared" si="2448"/>
        <v>4</v>
      </c>
      <c r="Y2441" s="4">
        <f t="shared" si="2448"/>
        <v>8</v>
      </c>
      <c r="Z2441" s="7">
        <f t="shared" si="9"/>
        <v>45257</v>
      </c>
    </row>
    <row r="2442">
      <c r="A2442" s="1" t="s">
        <v>2479</v>
      </c>
      <c r="B2442" s="1" t="s">
        <v>81</v>
      </c>
      <c r="C2442" s="1">
        <v>3.0</v>
      </c>
      <c r="D2442" s="1">
        <v>1.5</v>
      </c>
      <c r="E2442" s="1">
        <v>4.5</v>
      </c>
      <c r="F2442" s="1" t="s">
        <v>28</v>
      </c>
      <c r="H2442" s="2">
        <v>45120.0</v>
      </c>
      <c r="J2442" s="3">
        <f t="shared" si="2"/>
        <v>3</v>
      </c>
      <c r="K2442" s="4">
        <f t="shared" si="3"/>
        <v>1.5</v>
      </c>
      <c r="L2442" s="4">
        <f t="shared" si="4"/>
        <v>4.5</v>
      </c>
      <c r="S2442" s="1" t="s">
        <v>2479</v>
      </c>
      <c r="T2442" s="4" t="str">
        <f t="shared" si="5"/>
        <v>Tea</v>
      </c>
      <c r="U2442" s="4" t="str">
        <f t="shared" si="6"/>
        <v>UNKNOWN</v>
      </c>
      <c r="V2442" s="4" t="str">
        <f t="shared" si="7"/>
        <v>Cash</v>
      </c>
      <c r="W2442" s="4">
        <f t="shared" ref="W2442:Y2442" si="2449">IF(OR(J2442 = "ERROR", J2442 = ""), "UNKNOWN", J2442)</f>
        <v>3</v>
      </c>
      <c r="X2442" s="4">
        <f t="shared" si="2449"/>
        <v>1.5</v>
      </c>
      <c r="Y2442" s="4">
        <f t="shared" si="2449"/>
        <v>4.5</v>
      </c>
      <c r="Z2442" s="5">
        <f t="shared" si="9"/>
        <v>45120</v>
      </c>
    </row>
    <row r="2443">
      <c r="A2443" s="1" t="s">
        <v>2480</v>
      </c>
      <c r="B2443" s="1" t="s">
        <v>32</v>
      </c>
      <c r="C2443" s="1">
        <v>4.0</v>
      </c>
      <c r="D2443" s="1">
        <v>1.0</v>
      </c>
      <c r="E2443" s="1">
        <v>4.0</v>
      </c>
      <c r="F2443" s="1" t="s">
        <v>28</v>
      </c>
      <c r="G2443" s="1" t="s">
        <v>24</v>
      </c>
      <c r="H2443" s="2">
        <v>45114.0</v>
      </c>
      <c r="J2443" s="3">
        <f t="shared" si="2"/>
        <v>4</v>
      </c>
      <c r="K2443" s="4">
        <f t="shared" si="3"/>
        <v>1</v>
      </c>
      <c r="L2443" s="4">
        <f t="shared" si="4"/>
        <v>4</v>
      </c>
      <c r="S2443" s="1" t="s">
        <v>2480</v>
      </c>
      <c r="T2443" s="4" t="str">
        <f t="shared" si="5"/>
        <v>Cookie</v>
      </c>
      <c r="U2443" s="4" t="str">
        <f t="shared" si="6"/>
        <v>Takeaway</v>
      </c>
      <c r="V2443" s="4" t="str">
        <f t="shared" si="7"/>
        <v>Cash</v>
      </c>
      <c r="W2443" s="4">
        <f t="shared" ref="W2443:Y2443" si="2450">IF(OR(J2443 = "ERROR", J2443 = ""), "UNKNOWN", J2443)</f>
        <v>4</v>
      </c>
      <c r="X2443" s="4">
        <f t="shared" si="2450"/>
        <v>1</v>
      </c>
      <c r="Y2443" s="4">
        <f t="shared" si="2450"/>
        <v>4</v>
      </c>
      <c r="Z2443" s="5">
        <f t="shared" si="9"/>
        <v>45114</v>
      </c>
    </row>
    <row r="2444">
      <c r="A2444" s="1" t="s">
        <v>2481</v>
      </c>
      <c r="B2444" s="1" t="s">
        <v>27</v>
      </c>
      <c r="C2444" s="1">
        <v>1.0</v>
      </c>
      <c r="D2444" s="1">
        <v>3.0</v>
      </c>
      <c r="E2444" s="1">
        <v>3.0</v>
      </c>
      <c r="G2444" s="1" t="s">
        <v>24</v>
      </c>
      <c r="H2444" s="2">
        <v>44976.0</v>
      </c>
      <c r="J2444" s="3">
        <f t="shared" si="2"/>
        <v>1</v>
      </c>
      <c r="K2444" s="4">
        <f t="shared" si="3"/>
        <v>3</v>
      </c>
      <c r="L2444" s="4">
        <f t="shared" si="4"/>
        <v>3</v>
      </c>
      <c r="S2444" s="1" t="s">
        <v>2481</v>
      </c>
      <c r="T2444" s="4" t="str">
        <f t="shared" si="5"/>
        <v>Cake</v>
      </c>
      <c r="U2444" s="4" t="str">
        <f t="shared" si="6"/>
        <v>Takeaway</v>
      </c>
      <c r="V2444" s="4" t="str">
        <f t="shared" si="7"/>
        <v>UNKNOWN</v>
      </c>
      <c r="W2444" s="4">
        <f t="shared" ref="W2444:Y2444" si="2451">IF(OR(J2444 = "ERROR", J2444 = ""), "UNKNOWN", J2444)</f>
        <v>1</v>
      </c>
      <c r="X2444" s="4">
        <f t="shared" si="2451"/>
        <v>3</v>
      </c>
      <c r="Y2444" s="4">
        <f t="shared" si="2451"/>
        <v>3</v>
      </c>
      <c r="Z2444" s="5">
        <f t="shared" si="9"/>
        <v>44976</v>
      </c>
    </row>
    <row r="2445">
      <c r="A2445" s="1" t="s">
        <v>2482</v>
      </c>
      <c r="B2445" s="1" t="s">
        <v>36</v>
      </c>
      <c r="C2445" s="1">
        <v>2.0</v>
      </c>
      <c r="D2445" s="1" t="s">
        <v>25</v>
      </c>
      <c r="E2445" s="1">
        <v>10.0</v>
      </c>
      <c r="G2445" s="1" t="s">
        <v>24</v>
      </c>
      <c r="H2445" s="2">
        <v>45092.0</v>
      </c>
      <c r="J2445" s="3">
        <f t="shared" si="2"/>
        <v>2</v>
      </c>
      <c r="K2445" s="4">
        <f t="shared" si="3"/>
        <v>5</v>
      </c>
      <c r="L2445" s="4">
        <f t="shared" si="4"/>
        <v>10</v>
      </c>
      <c r="S2445" s="1" t="s">
        <v>2482</v>
      </c>
      <c r="T2445" s="4" t="str">
        <f t="shared" si="5"/>
        <v>Salad</v>
      </c>
      <c r="U2445" s="4" t="str">
        <f t="shared" si="6"/>
        <v>Takeaway</v>
      </c>
      <c r="V2445" s="4" t="str">
        <f t="shared" si="7"/>
        <v>UNKNOWN</v>
      </c>
      <c r="W2445" s="4">
        <f t="shared" ref="W2445:Y2445" si="2452">IF(OR(J2445 = "ERROR", J2445 = ""), "UNKNOWN", J2445)</f>
        <v>2</v>
      </c>
      <c r="X2445" s="4">
        <f t="shared" si="2452"/>
        <v>5</v>
      </c>
      <c r="Y2445" s="4">
        <f t="shared" si="2452"/>
        <v>10</v>
      </c>
      <c r="Z2445" s="5">
        <f t="shared" si="9"/>
        <v>45092</v>
      </c>
    </row>
    <row r="2446">
      <c r="A2446" s="1" t="s">
        <v>2483</v>
      </c>
      <c r="B2446" s="1" t="s">
        <v>44</v>
      </c>
      <c r="C2446" s="1">
        <v>5.0</v>
      </c>
      <c r="D2446" s="1" t="s">
        <v>30</v>
      </c>
      <c r="E2446" s="1">
        <v>20.0</v>
      </c>
      <c r="F2446" s="1" t="s">
        <v>23</v>
      </c>
      <c r="G2446" s="1" t="s">
        <v>30</v>
      </c>
      <c r="H2446" s="2">
        <v>45184.0</v>
      </c>
      <c r="J2446" s="3">
        <f t="shared" si="2"/>
        <v>5</v>
      </c>
      <c r="K2446" s="4">
        <f t="shared" si="3"/>
        <v>4</v>
      </c>
      <c r="L2446" s="4">
        <f t="shared" si="4"/>
        <v>20</v>
      </c>
      <c r="S2446" s="1" t="s">
        <v>2483</v>
      </c>
      <c r="T2446" s="4" t="str">
        <f t="shared" si="5"/>
        <v>Sandwich</v>
      </c>
      <c r="U2446" s="4" t="str">
        <f t="shared" si="6"/>
        <v>UNKNOWN</v>
      </c>
      <c r="V2446" s="4" t="str">
        <f t="shared" si="7"/>
        <v>Credit Card</v>
      </c>
      <c r="W2446" s="4">
        <f t="shared" ref="W2446:Y2446" si="2453">IF(OR(J2446 = "ERROR", J2446 = ""), "UNKNOWN", J2446)</f>
        <v>5</v>
      </c>
      <c r="X2446" s="4">
        <f t="shared" si="2453"/>
        <v>4</v>
      </c>
      <c r="Y2446" s="4">
        <f t="shared" si="2453"/>
        <v>20</v>
      </c>
      <c r="Z2446" s="5">
        <f t="shared" si="9"/>
        <v>45184</v>
      </c>
    </row>
    <row r="2447">
      <c r="A2447" s="1" t="s">
        <v>2484</v>
      </c>
      <c r="B2447" s="1" t="s">
        <v>41</v>
      </c>
      <c r="C2447" s="1">
        <v>1.0</v>
      </c>
      <c r="D2447" s="1">
        <v>4.0</v>
      </c>
      <c r="E2447" s="1">
        <v>4.0</v>
      </c>
      <c r="F2447" s="1" t="s">
        <v>28</v>
      </c>
      <c r="H2447" s="2">
        <v>45202.0</v>
      </c>
      <c r="J2447" s="3">
        <f t="shared" si="2"/>
        <v>1</v>
      </c>
      <c r="K2447" s="4">
        <f t="shared" si="3"/>
        <v>4</v>
      </c>
      <c r="L2447" s="4">
        <f t="shared" si="4"/>
        <v>4</v>
      </c>
      <c r="S2447" s="1" t="s">
        <v>2484</v>
      </c>
      <c r="T2447" s="4" t="str">
        <f t="shared" si="5"/>
        <v>Smoothie</v>
      </c>
      <c r="U2447" s="4" t="str">
        <f t="shared" si="6"/>
        <v>UNKNOWN</v>
      </c>
      <c r="V2447" s="4" t="str">
        <f t="shared" si="7"/>
        <v>Cash</v>
      </c>
      <c r="W2447" s="4">
        <f t="shared" ref="W2447:Y2447" si="2454">IF(OR(J2447 = "ERROR", J2447 = ""), "UNKNOWN", J2447)</f>
        <v>1</v>
      </c>
      <c r="X2447" s="4">
        <f t="shared" si="2454"/>
        <v>4</v>
      </c>
      <c r="Y2447" s="4">
        <f t="shared" si="2454"/>
        <v>4</v>
      </c>
      <c r="Z2447" s="5">
        <f t="shared" si="9"/>
        <v>45202</v>
      </c>
    </row>
    <row r="2448">
      <c r="A2448" s="1" t="s">
        <v>2485</v>
      </c>
      <c r="B2448" s="1" t="s">
        <v>81</v>
      </c>
      <c r="C2448" s="1">
        <v>1.0</v>
      </c>
      <c r="D2448" s="1">
        <v>1.5</v>
      </c>
      <c r="E2448" s="1">
        <v>1.5</v>
      </c>
      <c r="F2448" s="1" t="s">
        <v>39</v>
      </c>
      <c r="H2448" s="2">
        <v>44967.0</v>
      </c>
      <c r="J2448" s="3">
        <f t="shared" si="2"/>
        <v>1</v>
      </c>
      <c r="K2448" s="4">
        <f t="shared" si="3"/>
        <v>1.5</v>
      </c>
      <c r="L2448" s="4">
        <f t="shared" si="4"/>
        <v>1.5</v>
      </c>
      <c r="S2448" s="1" t="s">
        <v>2485</v>
      </c>
      <c r="T2448" s="4" t="str">
        <f t="shared" si="5"/>
        <v>Tea</v>
      </c>
      <c r="U2448" s="4" t="str">
        <f t="shared" si="6"/>
        <v>UNKNOWN</v>
      </c>
      <c r="V2448" s="4" t="str">
        <f t="shared" si="7"/>
        <v>Digital Wallet</v>
      </c>
      <c r="W2448" s="4">
        <f t="shared" ref="W2448:Y2448" si="2455">IF(OR(J2448 = "ERROR", J2448 = ""), "UNKNOWN", J2448)</f>
        <v>1</v>
      </c>
      <c r="X2448" s="4">
        <f t="shared" si="2455"/>
        <v>1.5</v>
      </c>
      <c r="Y2448" s="4">
        <f t="shared" si="2455"/>
        <v>1.5</v>
      </c>
      <c r="Z2448" s="5">
        <f t="shared" si="9"/>
        <v>44967</v>
      </c>
    </row>
    <row r="2449">
      <c r="A2449" s="1" t="s">
        <v>2486</v>
      </c>
      <c r="B2449" s="1" t="s">
        <v>81</v>
      </c>
      <c r="C2449" s="1">
        <v>3.0</v>
      </c>
      <c r="D2449" s="1">
        <v>1.5</v>
      </c>
      <c r="E2449" s="1">
        <v>4.5</v>
      </c>
      <c r="F2449" s="1" t="s">
        <v>30</v>
      </c>
      <c r="G2449" s="1" t="s">
        <v>30</v>
      </c>
      <c r="H2449" s="2">
        <v>45184.0</v>
      </c>
      <c r="J2449" s="3">
        <f t="shared" si="2"/>
        <v>3</v>
      </c>
      <c r="K2449" s="4">
        <f t="shared" si="3"/>
        <v>1.5</v>
      </c>
      <c r="L2449" s="4">
        <f t="shared" si="4"/>
        <v>4.5</v>
      </c>
      <c r="S2449" s="1" t="s">
        <v>2486</v>
      </c>
      <c r="T2449" s="4" t="str">
        <f t="shared" si="5"/>
        <v>Tea</v>
      </c>
      <c r="U2449" s="4" t="str">
        <f t="shared" si="6"/>
        <v>UNKNOWN</v>
      </c>
      <c r="V2449" s="4" t="str">
        <f t="shared" si="7"/>
        <v>UNKNOWN</v>
      </c>
      <c r="W2449" s="4">
        <f t="shared" ref="W2449:Y2449" si="2456">IF(OR(J2449 = "ERROR", J2449 = ""), "UNKNOWN", J2449)</f>
        <v>3</v>
      </c>
      <c r="X2449" s="4">
        <f t="shared" si="2456"/>
        <v>1.5</v>
      </c>
      <c r="Y2449" s="4">
        <f t="shared" si="2456"/>
        <v>4.5</v>
      </c>
      <c r="Z2449" s="5">
        <f t="shared" si="9"/>
        <v>45184</v>
      </c>
    </row>
    <row r="2450">
      <c r="A2450" s="1" t="s">
        <v>2487</v>
      </c>
      <c r="B2450" s="1" t="s">
        <v>41</v>
      </c>
      <c r="C2450" s="1">
        <v>1.0</v>
      </c>
      <c r="D2450" s="1">
        <v>4.0</v>
      </c>
      <c r="E2450" s="1">
        <v>4.0</v>
      </c>
      <c r="H2450" s="2">
        <v>45263.0</v>
      </c>
      <c r="J2450" s="3">
        <f t="shared" si="2"/>
        <v>1</v>
      </c>
      <c r="K2450" s="4">
        <f t="shared" si="3"/>
        <v>4</v>
      </c>
      <c r="L2450" s="4">
        <f t="shared" si="4"/>
        <v>4</v>
      </c>
      <c r="S2450" s="1" t="s">
        <v>2487</v>
      </c>
      <c r="T2450" s="4" t="str">
        <f t="shared" si="5"/>
        <v>Smoothie</v>
      </c>
      <c r="U2450" s="4" t="str">
        <f t="shared" si="6"/>
        <v>UNKNOWN</v>
      </c>
      <c r="V2450" s="4" t="str">
        <f t="shared" si="7"/>
        <v>UNKNOWN</v>
      </c>
      <c r="W2450" s="4">
        <f t="shared" ref="W2450:Y2450" si="2457">IF(OR(J2450 = "ERROR", J2450 = ""), "UNKNOWN", J2450)</f>
        <v>1</v>
      </c>
      <c r="X2450" s="4">
        <f t="shared" si="2457"/>
        <v>4</v>
      </c>
      <c r="Y2450" s="4">
        <f t="shared" si="2457"/>
        <v>4</v>
      </c>
      <c r="Z2450" s="5">
        <f t="shared" si="9"/>
        <v>45263</v>
      </c>
    </row>
    <row r="2451">
      <c r="A2451" s="1" t="s">
        <v>2488</v>
      </c>
      <c r="B2451" s="1" t="s">
        <v>41</v>
      </c>
      <c r="C2451" s="1">
        <v>1.0</v>
      </c>
      <c r="D2451" s="1">
        <v>4.0</v>
      </c>
      <c r="E2451" s="1">
        <v>4.0</v>
      </c>
      <c r="F2451" s="1" t="s">
        <v>28</v>
      </c>
      <c r="G2451" s="1" t="s">
        <v>29</v>
      </c>
      <c r="H2451" s="2">
        <v>45126.0</v>
      </c>
      <c r="J2451" s="3">
        <f t="shared" si="2"/>
        <v>1</v>
      </c>
      <c r="K2451" s="4">
        <f t="shared" si="3"/>
        <v>4</v>
      </c>
      <c r="L2451" s="4">
        <f t="shared" si="4"/>
        <v>4</v>
      </c>
      <c r="S2451" s="1" t="s">
        <v>2488</v>
      </c>
      <c r="T2451" s="4" t="str">
        <f t="shared" si="5"/>
        <v>Smoothie</v>
      </c>
      <c r="U2451" s="4" t="str">
        <f t="shared" si="6"/>
        <v>In-store</v>
      </c>
      <c r="V2451" s="4" t="str">
        <f t="shared" si="7"/>
        <v>Cash</v>
      </c>
      <c r="W2451" s="4">
        <f t="shared" ref="W2451:Y2451" si="2458">IF(OR(J2451 = "ERROR", J2451 = ""), "UNKNOWN", J2451)</f>
        <v>1</v>
      </c>
      <c r="X2451" s="4">
        <f t="shared" si="2458"/>
        <v>4</v>
      </c>
      <c r="Y2451" s="4">
        <f t="shared" si="2458"/>
        <v>4</v>
      </c>
      <c r="Z2451" s="5">
        <f t="shared" si="9"/>
        <v>45126</v>
      </c>
    </row>
    <row r="2452">
      <c r="A2452" s="1" t="s">
        <v>2489</v>
      </c>
      <c r="B2452" s="1" t="s">
        <v>36</v>
      </c>
      <c r="C2452" s="1">
        <v>2.0</v>
      </c>
      <c r="D2452" s="1">
        <v>5.0</v>
      </c>
      <c r="E2452" s="1">
        <v>10.0</v>
      </c>
      <c r="F2452" s="1" t="s">
        <v>28</v>
      </c>
      <c r="H2452" s="2">
        <v>45162.0</v>
      </c>
      <c r="J2452" s="3">
        <f t="shared" si="2"/>
        <v>2</v>
      </c>
      <c r="K2452" s="4">
        <f t="shared" si="3"/>
        <v>5</v>
      </c>
      <c r="L2452" s="4">
        <f t="shared" si="4"/>
        <v>10</v>
      </c>
      <c r="S2452" s="1" t="s">
        <v>2489</v>
      </c>
      <c r="T2452" s="4" t="str">
        <f t="shared" si="5"/>
        <v>Salad</v>
      </c>
      <c r="U2452" s="4" t="str">
        <f t="shared" si="6"/>
        <v>UNKNOWN</v>
      </c>
      <c r="V2452" s="4" t="str">
        <f t="shared" si="7"/>
        <v>Cash</v>
      </c>
      <c r="W2452" s="4">
        <f t="shared" ref="W2452:Y2452" si="2459">IF(OR(J2452 = "ERROR", J2452 = ""), "UNKNOWN", J2452)</f>
        <v>2</v>
      </c>
      <c r="X2452" s="4">
        <f t="shared" si="2459"/>
        <v>5</v>
      </c>
      <c r="Y2452" s="4">
        <f t="shared" si="2459"/>
        <v>10</v>
      </c>
      <c r="Z2452" s="5">
        <f t="shared" si="9"/>
        <v>45162</v>
      </c>
    </row>
    <row r="2453">
      <c r="A2453" s="1" t="s">
        <v>2490</v>
      </c>
      <c r="B2453" s="1" t="s">
        <v>22</v>
      </c>
      <c r="C2453" s="1">
        <v>5.0</v>
      </c>
      <c r="D2453" s="1">
        <v>2.0</v>
      </c>
      <c r="E2453" s="1">
        <v>10.0</v>
      </c>
      <c r="F2453" s="1" t="s">
        <v>39</v>
      </c>
      <c r="G2453" s="1" t="s">
        <v>24</v>
      </c>
      <c r="H2453" s="2">
        <v>44935.0</v>
      </c>
      <c r="J2453" s="3">
        <f t="shared" si="2"/>
        <v>5</v>
      </c>
      <c r="K2453" s="4">
        <f t="shared" si="3"/>
        <v>2</v>
      </c>
      <c r="L2453" s="4">
        <f t="shared" si="4"/>
        <v>10</v>
      </c>
      <c r="S2453" s="1" t="s">
        <v>2490</v>
      </c>
      <c r="T2453" s="4" t="str">
        <f t="shared" si="5"/>
        <v>Coffee</v>
      </c>
      <c r="U2453" s="4" t="str">
        <f t="shared" si="6"/>
        <v>Takeaway</v>
      </c>
      <c r="V2453" s="4" t="str">
        <f t="shared" si="7"/>
        <v>Digital Wallet</v>
      </c>
      <c r="W2453" s="4">
        <f t="shared" ref="W2453:Y2453" si="2460">IF(OR(J2453 = "ERROR", J2453 = ""), "UNKNOWN", J2453)</f>
        <v>5</v>
      </c>
      <c r="X2453" s="4">
        <f t="shared" si="2460"/>
        <v>2</v>
      </c>
      <c r="Y2453" s="4">
        <f t="shared" si="2460"/>
        <v>10</v>
      </c>
      <c r="Z2453" s="5">
        <f t="shared" si="9"/>
        <v>44935</v>
      </c>
    </row>
    <row r="2454">
      <c r="A2454" s="1" t="s">
        <v>2491</v>
      </c>
      <c r="B2454" s="1" t="s">
        <v>32</v>
      </c>
      <c r="C2454" s="1">
        <v>4.0</v>
      </c>
      <c r="D2454" s="1">
        <v>1.0</v>
      </c>
      <c r="E2454" s="1">
        <v>4.0</v>
      </c>
      <c r="F2454" s="1" t="s">
        <v>23</v>
      </c>
      <c r="G2454" s="1" t="s">
        <v>24</v>
      </c>
      <c r="H2454" s="2">
        <v>45097.0</v>
      </c>
      <c r="J2454" s="3">
        <f t="shared" si="2"/>
        <v>4</v>
      </c>
      <c r="K2454" s="4">
        <f t="shared" si="3"/>
        <v>1</v>
      </c>
      <c r="L2454" s="4">
        <f t="shared" si="4"/>
        <v>4</v>
      </c>
      <c r="S2454" s="1" t="s">
        <v>2491</v>
      </c>
      <c r="T2454" s="4" t="str">
        <f t="shared" si="5"/>
        <v>Cookie</v>
      </c>
      <c r="U2454" s="4" t="str">
        <f t="shared" si="6"/>
        <v>Takeaway</v>
      </c>
      <c r="V2454" s="4" t="str">
        <f t="shared" si="7"/>
        <v>Credit Card</v>
      </c>
      <c r="W2454" s="4">
        <f t="shared" ref="W2454:Y2454" si="2461">IF(OR(J2454 = "ERROR", J2454 = ""), "UNKNOWN", J2454)</f>
        <v>4</v>
      </c>
      <c r="X2454" s="4">
        <f t="shared" si="2461"/>
        <v>1</v>
      </c>
      <c r="Y2454" s="4">
        <f t="shared" si="2461"/>
        <v>4</v>
      </c>
      <c r="Z2454" s="5">
        <f t="shared" si="9"/>
        <v>45097</v>
      </c>
    </row>
    <row r="2455">
      <c r="A2455" s="1" t="s">
        <v>2492</v>
      </c>
      <c r="B2455" s="1" t="s">
        <v>44</v>
      </c>
      <c r="C2455" s="1" t="s">
        <v>30</v>
      </c>
      <c r="D2455" s="1">
        <v>4.0</v>
      </c>
      <c r="E2455" s="1">
        <v>8.0</v>
      </c>
      <c r="F2455" s="1" t="s">
        <v>28</v>
      </c>
      <c r="G2455" s="1" t="s">
        <v>30</v>
      </c>
      <c r="H2455" s="2">
        <v>44969.0</v>
      </c>
      <c r="J2455" s="3">
        <f t="shared" si="2"/>
        <v>2</v>
      </c>
      <c r="K2455" s="4">
        <f t="shared" si="3"/>
        <v>4</v>
      </c>
      <c r="L2455" s="4">
        <f t="shared" si="4"/>
        <v>8</v>
      </c>
      <c r="S2455" s="1" t="s">
        <v>2492</v>
      </c>
      <c r="T2455" s="4" t="str">
        <f t="shared" si="5"/>
        <v>Sandwich</v>
      </c>
      <c r="U2455" s="4" t="str">
        <f t="shared" si="6"/>
        <v>UNKNOWN</v>
      </c>
      <c r="V2455" s="4" t="str">
        <f t="shared" si="7"/>
        <v>Cash</v>
      </c>
      <c r="W2455" s="4">
        <f t="shared" ref="W2455:Y2455" si="2462">IF(OR(J2455 = "ERROR", J2455 = ""), "UNKNOWN", J2455)</f>
        <v>2</v>
      </c>
      <c r="X2455" s="4">
        <f t="shared" si="2462"/>
        <v>4</v>
      </c>
      <c r="Y2455" s="4">
        <f t="shared" si="2462"/>
        <v>8</v>
      </c>
      <c r="Z2455" s="5">
        <f t="shared" si="9"/>
        <v>44969</v>
      </c>
    </row>
    <row r="2456">
      <c r="A2456" s="1" t="s">
        <v>2493</v>
      </c>
      <c r="B2456" s="1" t="s">
        <v>36</v>
      </c>
      <c r="C2456" s="1">
        <v>4.0</v>
      </c>
      <c r="D2456" s="1">
        <v>5.0</v>
      </c>
      <c r="E2456" s="1">
        <v>20.0</v>
      </c>
      <c r="F2456" s="1" t="s">
        <v>23</v>
      </c>
      <c r="G2456" s="1" t="s">
        <v>29</v>
      </c>
      <c r="H2456" s="6">
        <v>45278.0</v>
      </c>
      <c r="J2456" s="3">
        <f t="shared" si="2"/>
        <v>4</v>
      </c>
      <c r="K2456" s="4">
        <f t="shared" si="3"/>
        <v>5</v>
      </c>
      <c r="L2456" s="4">
        <f t="shared" si="4"/>
        <v>20</v>
      </c>
      <c r="S2456" s="1" t="s">
        <v>2493</v>
      </c>
      <c r="T2456" s="4" t="str">
        <f t="shared" si="5"/>
        <v>Salad</v>
      </c>
      <c r="U2456" s="4" t="str">
        <f t="shared" si="6"/>
        <v>In-store</v>
      </c>
      <c r="V2456" s="4" t="str">
        <f t="shared" si="7"/>
        <v>Credit Card</v>
      </c>
      <c r="W2456" s="4">
        <f t="shared" ref="W2456:Y2456" si="2463">IF(OR(J2456 = "ERROR", J2456 = ""), "UNKNOWN", J2456)</f>
        <v>4</v>
      </c>
      <c r="X2456" s="4">
        <f t="shared" si="2463"/>
        <v>5</v>
      </c>
      <c r="Y2456" s="4">
        <f t="shared" si="2463"/>
        <v>20</v>
      </c>
      <c r="Z2456" s="7">
        <f t="shared" si="9"/>
        <v>45278</v>
      </c>
    </row>
    <row r="2457">
      <c r="A2457" s="1" t="s">
        <v>2494</v>
      </c>
      <c r="B2457" s="1" t="s">
        <v>55</v>
      </c>
      <c r="C2457" s="1">
        <v>1.0</v>
      </c>
      <c r="D2457" s="1">
        <v>3.0</v>
      </c>
      <c r="E2457" s="1">
        <v>3.0</v>
      </c>
      <c r="F2457" s="1" t="s">
        <v>39</v>
      </c>
      <c r="G2457" s="1" t="s">
        <v>24</v>
      </c>
      <c r="H2457" s="2">
        <v>45196.0</v>
      </c>
      <c r="J2457" s="3">
        <f t="shared" si="2"/>
        <v>1</v>
      </c>
      <c r="K2457" s="4">
        <f t="shared" si="3"/>
        <v>3</v>
      </c>
      <c r="L2457" s="4">
        <f t="shared" si="4"/>
        <v>3</v>
      </c>
      <c r="S2457" s="1" t="s">
        <v>2494</v>
      </c>
      <c r="T2457" s="4" t="str">
        <f t="shared" si="5"/>
        <v>Juice</v>
      </c>
      <c r="U2457" s="4" t="str">
        <f t="shared" si="6"/>
        <v>Takeaway</v>
      </c>
      <c r="V2457" s="4" t="str">
        <f t="shared" si="7"/>
        <v>Digital Wallet</v>
      </c>
      <c r="W2457" s="4">
        <f t="shared" ref="W2457:Y2457" si="2464">IF(OR(J2457 = "ERROR", J2457 = ""), "UNKNOWN", J2457)</f>
        <v>1</v>
      </c>
      <c r="X2457" s="4">
        <f t="shared" si="2464"/>
        <v>3</v>
      </c>
      <c r="Y2457" s="4">
        <f t="shared" si="2464"/>
        <v>3</v>
      </c>
      <c r="Z2457" s="5">
        <f t="shared" si="9"/>
        <v>45196</v>
      </c>
    </row>
    <row r="2458">
      <c r="A2458" s="1" t="s">
        <v>2495</v>
      </c>
      <c r="B2458" s="1" t="s">
        <v>27</v>
      </c>
      <c r="C2458" s="1">
        <v>4.0</v>
      </c>
      <c r="D2458" s="1">
        <v>3.0</v>
      </c>
      <c r="E2458" s="1">
        <v>12.0</v>
      </c>
      <c r="F2458" s="1" t="s">
        <v>23</v>
      </c>
      <c r="G2458" s="1" t="s">
        <v>24</v>
      </c>
      <c r="H2458" s="2">
        <v>45133.0</v>
      </c>
      <c r="J2458" s="3">
        <f t="shared" si="2"/>
        <v>4</v>
      </c>
      <c r="K2458" s="4">
        <f t="shared" si="3"/>
        <v>3</v>
      </c>
      <c r="L2458" s="4">
        <f t="shared" si="4"/>
        <v>12</v>
      </c>
      <c r="S2458" s="1" t="s">
        <v>2495</v>
      </c>
      <c r="T2458" s="4" t="str">
        <f t="shared" si="5"/>
        <v>Cake</v>
      </c>
      <c r="U2458" s="4" t="str">
        <f t="shared" si="6"/>
        <v>Takeaway</v>
      </c>
      <c r="V2458" s="4" t="str">
        <f t="shared" si="7"/>
        <v>Credit Card</v>
      </c>
      <c r="W2458" s="4">
        <f t="shared" ref="W2458:Y2458" si="2465">IF(OR(J2458 = "ERROR", J2458 = ""), "UNKNOWN", J2458)</f>
        <v>4</v>
      </c>
      <c r="X2458" s="4">
        <f t="shared" si="2465"/>
        <v>3</v>
      </c>
      <c r="Y2458" s="4">
        <f t="shared" si="2465"/>
        <v>12</v>
      </c>
      <c r="Z2458" s="5">
        <f t="shared" si="9"/>
        <v>45133</v>
      </c>
    </row>
    <row r="2459">
      <c r="A2459" s="1" t="s">
        <v>2496</v>
      </c>
      <c r="B2459" s="1" t="s">
        <v>32</v>
      </c>
      <c r="C2459" s="1">
        <v>2.0</v>
      </c>
      <c r="D2459" s="1">
        <v>1.0</v>
      </c>
      <c r="E2459" s="1">
        <v>2.0</v>
      </c>
      <c r="F2459" s="1" t="s">
        <v>39</v>
      </c>
      <c r="H2459" s="2">
        <v>45063.0</v>
      </c>
      <c r="J2459" s="3">
        <f t="shared" si="2"/>
        <v>2</v>
      </c>
      <c r="K2459" s="4">
        <f t="shared" si="3"/>
        <v>1</v>
      </c>
      <c r="L2459" s="4">
        <f t="shared" si="4"/>
        <v>2</v>
      </c>
      <c r="S2459" s="1" t="s">
        <v>2496</v>
      </c>
      <c r="T2459" s="4" t="str">
        <f t="shared" si="5"/>
        <v>Cookie</v>
      </c>
      <c r="U2459" s="4" t="str">
        <f t="shared" si="6"/>
        <v>UNKNOWN</v>
      </c>
      <c r="V2459" s="4" t="str">
        <f t="shared" si="7"/>
        <v>Digital Wallet</v>
      </c>
      <c r="W2459" s="4">
        <f t="shared" ref="W2459:Y2459" si="2466">IF(OR(J2459 = "ERROR", J2459 = ""), "UNKNOWN", J2459)</f>
        <v>2</v>
      </c>
      <c r="X2459" s="4">
        <f t="shared" si="2466"/>
        <v>1</v>
      </c>
      <c r="Y2459" s="4">
        <f t="shared" si="2466"/>
        <v>2</v>
      </c>
      <c r="Z2459" s="5">
        <f t="shared" si="9"/>
        <v>45063</v>
      </c>
    </row>
    <row r="2460">
      <c r="A2460" s="1" t="s">
        <v>2497</v>
      </c>
      <c r="B2460" s="1" t="s">
        <v>55</v>
      </c>
      <c r="C2460" s="1">
        <v>1.0</v>
      </c>
      <c r="D2460" s="1">
        <v>3.0</v>
      </c>
      <c r="E2460" s="1">
        <v>3.0</v>
      </c>
      <c r="F2460" s="1" t="s">
        <v>23</v>
      </c>
      <c r="G2460" s="1" t="s">
        <v>24</v>
      </c>
      <c r="H2460" s="2">
        <v>44979.0</v>
      </c>
      <c r="J2460" s="3">
        <f t="shared" si="2"/>
        <v>1</v>
      </c>
      <c r="K2460" s="4">
        <f t="shared" si="3"/>
        <v>3</v>
      </c>
      <c r="L2460" s="4">
        <f t="shared" si="4"/>
        <v>3</v>
      </c>
      <c r="S2460" s="1" t="s">
        <v>2497</v>
      </c>
      <c r="T2460" s="4" t="str">
        <f t="shared" si="5"/>
        <v>Juice</v>
      </c>
      <c r="U2460" s="4" t="str">
        <f t="shared" si="6"/>
        <v>Takeaway</v>
      </c>
      <c r="V2460" s="4" t="str">
        <f t="shared" si="7"/>
        <v>Credit Card</v>
      </c>
      <c r="W2460" s="4">
        <f t="shared" ref="W2460:Y2460" si="2467">IF(OR(J2460 = "ERROR", J2460 = ""), "UNKNOWN", J2460)</f>
        <v>1</v>
      </c>
      <c r="X2460" s="4">
        <f t="shared" si="2467"/>
        <v>3</v>
      </c>
      <c r="Y2460" s="4">
        <f t="shared" si="2467"/>
        <v>3</v>
      </c>
      <c r="Z2460" s="5">
        <f t="shared" si="9"/>
        <v>44979</v>
      </c>
    </row>
    <row r="2461">
      <c r="A2461" s="1" t="s">
        <v>2498</v>
      </c>
      <c r="B2461" s="1" t="s">
        <v>32</v>
      </c>
      <c r="C2461" s="1">
        <v>4.0</v>
      </c>
      <c r="D2461" s="1">
        <v>1.0</v>
      </c>
      <c r="E2461" s="1">
        <v>4.0</v>
      </c>
      <c r="F2461" s="1" t="s">
        <v>39</v>
      </c>
      <c r="G2461" s="1" t="s">
        <v>24</v>
      </c>
      <c r="H2461" s="2">
        <v>44972.0</v>
      </c>
      <c r="J2461" s="3">
        <f t="shared" si="2"/>
        <v>4</v>
      </c>
      <c r="K2461" s="4">
        <f t="shared" si="3"/>
        <v>1</v>
      </c>
      <c r="L2461" s="4">
        <f t="shared" si="4"/>
        <v>4</v>
      </c>
      <c r="S2461" s="1" t="s">
        <v>2498</v>
      </c>
      <c r="T2461" s="4" t="str">
        <f t="shared" si="5"/>
        <v>Cookie</v>
      </c>
      <c r="U2461" s="4" t="str">
        <f t="shared" si="6"/>
        <v>Takeaway</v>
      </c>
      <c r="V2461" s="4" t="str">
        <f t="shared" si="7"/>
        <v>Digital Wallet</v>
      </c>
      <c r="W2461" s="4">
        <f t="shared" ref="W2461:Y2461" si="2468">IF(OR(J2461 = "ERROR", J2461 = ""), "UNKNOWN", J2461)</f>
        <v>4</v>
      </c>
      <c r="X2461" s="4">
        <f t="shared" si="2468"/>
        <v>1</v>
      </c>
      <c r="Y2461" s="4">
        <f t="shared" si="2468"/>
        <v>4</v>
      </c>
      <c r="Z2461" s="5">
        <f t="shared" si="9"/>
        <v>44972</v>
      </c>
    </row>
    <row r="2462">
      <c r="A2462" s="1" t="s">
        <v>2499</v>
      </c>
      <c r="B2462" s="1" t="s">
        <v>44</v>
      </c>
      <c r="C2462" s="1">
        <v>5.0</v>
      </c>
      <c r="D2462" s="1">
        <v>4.0</v>
      </c>
      <c r="E2462" s="1">
        <v>20.0</v>
      </c>
      <c r="F2462" s="1" t="s">
        <v>28</v>
      </c>
      <c r="G2462" s="1" t="s">
        <v>24</v>
      </c>
      <c r="H2462" s="2">
        <v>44931.0</v>
      </c>
      <c r="J2462" s="3">
        <f t="shared" si="2"/>
        <v>5</v>
      </c>
      <c r="K2462" s="4">
        <f t="shared" si="3"/>
        <v>4</v>
      </c>
      <c r="L2462" s="4">
        <f t="shared" si="4"/>
        <v>20</v>
      </c>
      <c r="S2462" s="1" t="s">
        <v>2499</v>
      </c>
      <c r="T2462" s="4" t="str">
        <f t="shared" si="5"/>
        <v>Sandwich</v>
      </c>
      <c r="U2462" s="4" t="str">
        <f t="shared" si="6"/>
        <v>Takeaway</v>
      </c>
      <c r="V2462" s="4" t="str">
        <f t="shared" si="7"/>
        <v>Cash</v>
      </c>
      <c r="W2462" s="4">
        <f t="shared" ref="W2462:Y2462" si="2469">IF(OR(J2462 = "ERROR", J2462 = ""), "UNKNOWN", J2462)</f>
        <v>5</v>
      </c>
      <c r="X2462" s="4">
        <f t="shared" si="2469"/>
        <v>4</v>
      </c>
      <c r="Y2462" s="4">
        <f t="shared" si="2469"/>
        <v>20</v>
      </c>
      <c r="Z2462" s="5">
        <f t="shared" si="9"/>
        <v>44931</v>
      </c>
    </row>
    <row r="2463">
      <c r="A2463" s="1" t="s">
        <v>2500</v>
      </c>
      <c r="B2463" s="1" t="s">
        <v>22</v>
      </c>
      <c r="C2463" s="1">
        <v>4.0</v>
      </c>
      <c r="D2463" s="1">
        <v>2.0</v>
      </c>
      <c r="E2463" s="1">
        <v>8.0</v>
      </c>
      <c r="F2463" s="1" t="s">
        <v>23</v>
      </c>
      <c r="H2463" s="2">
        <v>45108.0</v>
      </c>
      <c r="J2463" s="3">
        <f t="shared" si="2"/>
        <v>4</v>
      </c>
      <c r="K2463" s="4">
        <f t="shared" si="3"/>
        <v>2</v>
      </c>
      <c r="L2463" s="4">
        <f t="shared" si="4"/>
        <v>8</v>
      </c>
      <c r="S2463" s="1" t="s">
        <v>2500</v>
      </c>
      <c r="T2463" s="4" t="str">
        <f t="shared" si="5"/>
        <v>Coffee</v>
      </c>
      <c r="U2463" s="4" t="str">
        <f t="shared" si="6"/>
        <v>UNKNOWN</v>
      </c>
      <c r="V2463" s="4" t="str">
        <f t="shared" si="7"/>
        <v>Credit Card</v>
      </c>
      <c r="W2463" s="4">
        <f t="shared" ref="W2463:Y2463" si="2470">IF(OR(J2463 = "ERROR", J2463 = ""), "UNKNOWN", J2463)</f>
        <v>4</v>
      </c>
      <c r="X2463" s="4">
        <f t="shared" si="2470"/>
        <v>2</v>
      </c>
      <c r="Y2463" s="4">
        <f t="shared" si="2470"/>
        <v>8</v>
      </c>
      <c r="Z2463" s="5">
        <f t="shared" si="9"/>
        <v>45108</v>
      </c>
    </row>
    <row r="2464">
      <c r="A2464" s="1" t="s">
        <v>2501</v>
      </c>
      <c r="C2464" s="1">
        <v>2.0</v>
      </c>
      <c r="D2464" s="1">
        <v>1.0</v>
      </c>
      <c r="E2464" s="1">
        <v>2.0</v>
      </c>
      <c r="F2464" s="1" t="s">
        <v>28</v>
      </c>
      <c r="G2464" s="1" t="s">
        <v>29</v>
      </c>
      <c r="H2464" s="2">
        <v>45010.0</v>
      </c>
      <c r="J2464" s="3">
        <f t="shared" si="2"/>
        <v>2</v>
      </c>
      <c r="K2464" s="4">
        <f t="shared" si="3"/>
        <v>1</v>
      </c>
      <c r="L2464" s="4">
        <f t="shared" si="4"/>
        <v>2</v>
      </c>
      <c r="S2464" s="1" t="s">
        <v>2501</v>
      </c>
      <c r="T2464" s="4" t="str">
        <f t="shared" si="5"/>
        <v>UNKNOWN</v>
      </c>
      <c r="U2464" s="4" t="str">
        <f t="shared" si="6"/>
        <v>In-store</v>
      </c>
      <c r="V2464" s="4" t="str">
        <f t="shared" si="7"/>
        <v>Cash</v>
      </c>
      <c r="W2464" s="4">
        <f t="shared" ref="W2464:Y2464" si="2471">IF(OR(J2464 = "ERROR", J2464 = ""), "UNKNOWN", J2464)</f>
        <v>2</v>
      </c>
      <c r="X2464" s="4">
        <f t="shared" si="2471"/>
        <v>1</v>
      </c>
      <c r="Y2464" s="4">
        <f t="shared" si="2471"/>
        <v>2</v>
      </c>
      <c r="Z2464" s="5">
        <f t="shared" si="9"/>
        <v>45010</v>
      </c>
    </row>
    <row r="2465">
      <c r="A2465" s="1" t="s">
        <v>2502</v>
      </c>
      <c r="B2465" s="1" t="s">
        <v>41</v>
      </c>
      <c r="C2465" s="1">
        <v>2.0</v>
      </c>
      <c r="D2465" s="1">
        <v>4.0</v>
      </c>
      <c r="E2465" s="1">
        <v>8.0</v>
      </c>
      <c r="F2465" s="1" t="s">
        <v>39</v>
      </c>
      <c r="H2465" s="6">
        <v>45244.0</v>
      </c>
      <c r="J2465" s="3">
        <f t="shared" si="2"/>
        <v>2</v>
      </c>
      <c r="K2465" s="4">
        <f t="shared" si="3"/>
        <v>4</v>
      </c>
      <c r="L2465" s="4">
        <f t="shared" si="4"/>
        <v>8</v>
      </c>
      <c r="S2465" s="1" t="s">
        <v>2502</v>
      </c>
      <c r="T2465" s="4" t="str">
        <f t="shared" si="5"/>
        <v>Smoothie</v>
      </c>
      <c r="U2465" s="4" t="str">
        <f t="shared" si="6"/>
        <v>UNKNOWN</v>
      </c>
      <c r="V2465" s="4" t="str">
        <f t="shared" si="7"/>
        <v>Digital Wallet</v>
      </c>
      <c r="W2465" s="4">
        <f t="shared" ref="W2465:Y2465" si="2472">IF(OR(J2465 = "ERROR", J2465 = ""), "UNKNOWN", J2465)</f>
        <v>2</v>
      </c>
      <c r="X2465" s="4">
        <f t="shared" si="2472"/>
        <v>4</v>
      </c>
      <c r="Y2465" s="4">
        <f t="shared" si="2472"/>
        <v>8</v>
      </c>
      <c r="Z2465" s="7">
        <f t="shared" si="9"/>
        <v>45244</v>
      </c>
    </row>
    <row r="2466">
      <c r="A2466" s="1" t="s">
        <v>2503</v>
      </c>
      <c r="B2466" s="1" t="s">
        <v>81</v>
      </c>
      <c r="C2466" s="1">
        <v>3.0</v>
      </c>
      <c r="D2466" s="1">
        <v>1.5</v>
      </c>
      <c r="E2466" s="1">
        <v>4.5</v>
      </c>
      <c r="G2466" s="1" t="s">
        <v>24</v>
      </c>
      <c r="H2466" s="2">
        <v>44986.0</v>
      </c>
      <c r="J2466" s="3">
        <f t="shared" si="2"/>
        <v>3</v>
      </c>
      <c r="K2466" s="4">
        <f t="shared" si="3"/>
        <v>1.5</v>
      </c>
      <c r="L2466" s="4">
        <f t="shared" si="4"/>
        <v>4.5</v>
      </c>
      <c r="S2466" s="1" t="s">
        <v>2503</v>
      </c>
      <c r="T2466" s="4" t="str">
        <f t="shared" si="5"/>
        <v>Tea</v>
      </c>
      <c r="U2466" s="4" t="str">
        <f t="shared" si="6"/>
        <v>Takeaway</v>
      </c>
      <c r="V2466" s="4" t="str">
        <f t="shared" si="7"/>
        <v>UNKNOWN</v>
      </c>
      <c r="W2466" s="4">
        <f t="shared" ref="W2466:Y2466" si="2473">IF(OR(J2466 = "ERROR", J2466 = ""), "UNKNOWN", J2466)</f>
        <v>3</v>
      </c>
      <c r="X2466" s="4">
        <f t="shared" si="2473"/>
        <v>1.5</v>
      </c>
      <c r="Y2466" s="4">
        <f t="shared" si="2473"/>
        <v>4.5</v>
      </c>
      <c r="Z2466" s="5">
        <f t="shared" si="9"/>
        <v>44986</v>
      </c>
    </row>
    <row r="2467">
      <c r="A2467" s="1" t="s">
        <v>2504</v>
      </c>
      <c r="B2467" s="1" t="s">
        <v>44</v>
      </c>
      <c r="C2467" s="1">
        <v>4.0</v>
      </c>
      <c r="D2467" s="1">
        <v>4.0</v>
      </c>
      <c r="E2467" s="1">
        <v>16.0</v>
      </c>
      <c r="F2467" s="1" t="s">
        <v>39</v>
      </c>
      <c r="H2467" s="2">
        <v>45140.0</v>
      </c>
      <c r="J2467" s="3">
        <f t="shared" si="2"/>
        <v>4</v>
      </c>
      <c r="K2467" s="4">
        <f t="shared" si="3"/>
        <v>4</v>
      </c>
      <c r="L2467" s="4">
        <f t="shared" si="4"/>
        <v>16</v>
      </c>
      <c r="S2467" s="1" t="s">
        <v>2504</v>
      </c>
      <c r="T2467" s="4" t="str">
        <f t="shared" si="5"/>
        <v>Sandwich</v>
      </c>
      <c r="U2467" s="4" t="str">
        <f t="shared" si="6"/>
        <v>UNKNOWN</v>
      </c>
      <c r="V2467" s="4" t="str">
        <f t="shared" si="7"/>
        <v>Digital Wallet</v>
      </c>
      <c r="W2467" s="4">
        <f t="shared" ref="W2467:Y2467" si="2474">IF(OR(J2467 = "ERROR", J2467 = ""), "UNKNOWN", J2467)</f>
        <v>4</v>
      </c>
      <c r="X2467" s="4">
        <f t="shared" si="2474"/>
        <v>4</v>
      </c>
      <c r="Y2467" s="4">
        <f t="shared" si="2474"/>
        <v>16</v>
      </c>
      <c r="Z2467" s="5">
        <f t="shared" si="9"/>
        <v>45140</v>
      </c>
    </row>
    <row r="2468">
      <c r="A2468" s="1" t="s">
        <v>2505</v>
      </c>
      <c r="B2468" s="1" t="s">
        <v>44</v>
      </c>
      <c r="C2468" s="1">
        <v>4.0</v>
      </c>
      <c r="D2468" s="1">
        <v>4.0</v>
      </c>
      <c r="E2468" s="1">
        <v>16.0</v>
      </c>
      <c r="F2468" s="1" t="s">
        <v>23</v>
      </c>
      <c r="G2468" s="1" t="s">
        <v>29</v>
      </c>
      <c r="H2468" s="2">
        <v>45122.0</v>
      </c>
      <c r="J2468" s="3">
        <f t="shared" si="2"/>
        <v>4</v>
      </c>
      <c r="K2468" s="4">
        <f t="shared" si="3"/>
        <v>4</v>
      </c>
      <c r="L2468" s="4">
        <f t="shared" si="4"/>
        <v>16</v>
      </c>
      <c r="S2468" s="1" t="s">
        <v>2505</v>
      </c>
      <c r="T2468" s="4" t="str">
        <f t="shared" si="5"/>
        <v>Sandwich</v>
      </c>
      <c r="U2468" s="4" t="str">
        <f t="shared" si="6"/>
        <v>In-store</v>
      </c>
      <c r="V2468" s="4" t="str">
        <f t="shared" si="7"/>
        <v>Credit Card</v>
      </c>
      <c r="W2468" s="4">
        <f t="shared" ref="W2468:Y2468" si="2475">IF(OR(J2468 = "ERROR", J2468 = ""), "UNKNOWN", J2468)</f>
        <v>4</v>
      </c>
      <c r="X2468" s="4">
        <f t="shared" si="2475"/>
        <v>4</v>
      </c>
      <c r="Y2468" s="4">
        <f t="shared" si="2475"/>
        <v>16</v>
      </c>
      <c r="Z2468" s="5">
        <f t="shared" si="9"/>
        <v>45122</v>
      </c>
    </row>
    <row r="2469">
      <c r="A2469" s="1" t="s">
        <v>2506</v>
      </c>
      <c r="B2469" s="1" t="s">
        <v>41</v>
      </c>
      <c r="C2469" s="1">
        <v>2.0</v>
      </c>
      <c r="D2469" s="1">
        <v>4.0</v>
      </c>
      <c r="E2469" s="1">
        <v>8.0</v>
      </c>
      <c r="G2469" s="1" t="s">
        <v>29</v>
      </c>
      <c r="H2469" s="6">
        <v>45230.0</v>
      </c>
      <c r="J2469" s="3">
        <f t="shared" si="2"/>
        <v>2</v>
      </c>
      <c r="K2469" s="4">
        <f t="shared" si="3"/>
        <v>4</v>
      </c>
      <c r="L2469" s="4">
        <f t="shared" si="4"/>
        <v>8</v>
      </c>
      <c r="S2469" s="1" t="s">
        <v>2506</v>
      </c>
      <c r="T2469" s="4" t="str">
        <f t="shared" si="5"/>
        <v>Smoothie</v>
      </c>
      <c r="U2469" s="4" t="str">
        <f t="shared" si="6"/>
        <v>In-store</v>
      </c>
      <c r="V2469" s="4" t="str">
        <f t="shared" si="7"/>
        <v>UNKNOWN</v>
      </c>
      <c r="W2469" s="4">
        <f t="shared" ref="W2469:Y2469" si="2476">IF(OR(J2469 = "ERROR", J2469 = ""), "UNKNOWN", J2469)</f>
        <v>2</v>
      </c>
      <c r="X2469" s="4">
        <f t="shared" si="2476"/>
        <v>4</v>
      </c>
      <c r="Y2469" s="4">
        <f t="shared" si="2476"/>
        <v>8</v>
      </c>
      <c r="Z2469" s="7">
        <f t="shared" si="9"/>
        <v>45230</v>
      </c>
    </row>
    <row r="2470">
      <c r="A2470" s="1" t="s">
        <v>2507</v>
      </c>
      <c r="B2470" s="1" t="s">
        <v>27</v>
      </c>
      <c r="C2470" s="1">
        <v>5.0</v>
      </c>
      <c r="D2470" s="1">
        <v>3.0</v>
      </c>
      <c r="F2470" s="1" t="s">
        <v>28</v>
      </c>
      <c r="G2470" s="1" t="s">
        <v>24</v>
      </c>
      <c r="H2470" s="2">
        <v>45175.0</v>
      </c>
      <c r="J2470" s="3">
        <f t="shared" si="2"/>
        <v>5</v>
      </c>
      <c r="K2470" s="4">
        <f t="shared" si="3"/>
        <v>3</v>
      </c>
      <c r="L2470" s="4">
        <f t="shared" si="4"/>
        <v>15</v>
      </c>
      <c r="S2470" s="1" t="s">
        <v>2507</v>
      </c>
      <c r="T2470" s="4" t="str">
        <f t="shared" si="5"/>
        <v>Cake</v>
      </c>
      <c r="U2470" s="4" t="str">
        <f t="shared" si="6"/>
        <v>Takeaway</v>
      </c>
      <c r="V2470" s="4" t="str">
        <f t="shared" si="7"/>
        <v>Cash</v>
      </c>
      <c r="W2470" s="4">
        <f t="shared" ref="W2470:Y2470" si="2477">IF(OR(J2470 = "ERROR", J2470 = ""), "UNKNOWN", J2470)</f>
        <v>5</v>
      </c>
      <c r="X2470" s="4">
        <f t="shared" si="2477"/>
        <v>3</v>
      </c>
      <c r="Y2470" s="4">
        <f t="shared" si="2477"/>
        <v>15</v>
      </c>
      <c r="Z2470" s="5">
        <f t="shared" si="9"/>
        <v>45175</v>
      </c>
    </row>
    <row r="2471">
      <c r="A2471" s="1" t="s">
        <v>2508</v>
      </c>
      <c r="B2471" s="1" t="s">
        <v>22</v>
      </c>
      <c r="C2471" s="1">
        <v>2.0</v>
      </c>
      <c r="D2471" s="1">
        <v>2.0</v>
      </c>
      <c r="E2471" s="1">
        <v>4.0</v>
      </c>
      <c r="F2471" s="1" t="s">
        <v>23</v>
      </c>
      <c r="G2471" s="1" t="s">
        <v>24</v>
      </c>
      <c r="H2471" s="2">
        <v>45128.0</v>
      </c>
      <c r="J2471" s="3">
        <f t="shared" si="2"/>
        <v>2</v>
      </c>
      <c r="K2471" s="4">
        <f t="shared" si="3"/>
        <v>2</v>
      </c>
      <c r="L2471" s="4">
        <f t="shared" si="4"/>
        <v>4</v>
      </c>
      <c r="S2471" s="1" t="s">
        <v>2508</v>
      </c>
      <c r="T2471" s="4" t="str">
        <f t="shared" si="5"/>
        <v>Coffee</v>
      </c>
      <c r="U2471" s="4" t="str">
        <f t="shared" si="6"/>
        <v>Takeaway</v>
      </c>
      <c r="V2471" s="4" t="str">
        <f t="shared" si="7"/>
        <v>Credit Card</v>
      </c>
      <c r="W2471" s="4">
        <f t="shared" ref="W2471:Y2471" si="2478">IF(OR(J2471 = "ERROR", J2471 = ""), "UNKNOWN", J2471)</f>
        <v>2</v>
      </c>
      <c r="X2471" s="4">
        <f t="shared" si="2478"/>
        <v>2</v>
      </c>
      <c r="Y2471" s="4">
        <f t="shared" si="2478"/>
        <v>4</v>
      </c>
      <c r="Z2471" s="5">
        <f t="shared" si="9"/>
        <v>45128</v>
      </c>
    </row>
    <row r="2472">
      <c r="A2472" s="1" t="s">
        <v>2509</v>
      </c>
      <c r="B2472" s="1" t="s">
        <v>41</v>
      </c>
      <c r="C2472" s="1">
        <v>3.0</v>
      </c>
      <c r="D2472" s="1">
        <v>4.0</v>
      </c>
      <c r="E2472" s="1">
        <v>12.0</v>
      </c>
      <c r="G2472" s="1" t="s">
        <v>29</v>
      </c>
      <c r="H2472" s="2">
        <v>45155.0</v>
      </c>
      <c r="J2472" s="3">
        <f t="shared" si="2"/>
        <v>3</v>
      </c>
      <c r="K2472" s="4">
        <f t="shared" si="3"/>
        <v>4</v>
      </c>
      <c r="L2472" s="4">
        <f t="shared" si="4"/>
        <v>12</v>
      </c>
      <c r="S2472" s="1" t="s">
        <v>2509</v>
      </c>
      <c r="T2472" s="4" t="str">
        <f t="shared" si="5"/>
        <v>Smoothie</v>
      </c>
      <c r="U2472" s="4" t="str">
        <f t="shared" si="6"/>
        <v>In-store</v>
      </c>
      <c r="V2472" s="4" t="str">
        <f t="shared" si="7"/>
        <v>UNKNOWN</v>
      </c>
      <c r="W2472" s="4">
        <f t="shared" ref="W2472:Y2472" si="2479">IF(OR(J2472 = "ERROR", J2472 = ""), "UNKNOWN", J2472)</f>
        <v>3</v>
      </c>
      <c r="X2472" s="4">
        <f t="shared" si="2479"/>
        <v>4</v>
      </c>
      <c r="Y2472" s="4">
        <f t="shared" si="2479"/>
        <v>12</v>
      </c>
      <c r="Z2472" s="5">
        <f t="shared" si="9"/>
        <v>45155</v>
      </c>
    </row>
    <row r="2473">
      <c r="A2473" s="1" t="s">
        <v>2510</v>
      </c>
      <c r="B2473" s="1" t="s">
        <v>44</v>
      </c>
      <c r="C2473" s="1">
        <v>3.0</v>
      </c>
      <c r="D2473" s="1">
        <v>4.0</v>
      </c>
      <c r="E2473" s="1">
        <v>12.0</v>
      </c>
      <c r="G2473" s="1" t="s">
        <v>29</v>
      </c>
      <c r="H2473" s="2">
        <v>45078.0</v>
      </c>
      <c r="J2473" s="3">
        <f t="shared" si="2"/>
        <v>3</v>
      </c>
      <c r="K2473" s="4">
        <f t="shared" si="3"/>
        <v>4</v>
      </c>
      <c r="L2473" s="4">
        <f t="shared" si="4"/>
        <v>12</v>
      </c>
      <c r="S2473" s="1" t="s">
        <v>2510</v>
      </c>
      <c r="T2473" s="4" t="str">
        <f t="shared" si="5"/>
        <v>Sandwich</v>
      </c>
      <c r="U2473" s="4" t="str">
        <f t="shared" si="6"/>
        <v>In-store</v>
      </c>
      <c r="V2473" s="4" t="str">
        <f t="shared" si="7"/>
        <v>UNKNOWN</v>
      </c>
      <c r="W2473" s="4">
        <f t="shared" ref="W2473:Y2473" si="2480">IF(OR(J2473 = "ERROR", J2473 = ""), "UNKNOWN", J2473)</f>
        <v>3</v>
      </c>
      <c r="X2473" s="4">
        <f t="shared" si="2480"/>
        <v>4</v>
      </c>
      <c r="Y2473" s="4">
        <f t="shared" si="2480"/>
        <v>12</v>
      </c>
      <c r="Z2473" s="5">
        <f t="shared" si="9"/>
        <v>45078</v>
      </c>
    </row>
    <row r="2474">
      <c r="A2474" s="1" t="s">
        <v>2511</v>
      </c>
      <c r="B2474" s="1" t="s">
        <v>22</v>
      </c>
      <c r="C2474" s="1">
        <v>1.0</v>
      </c>
      <c r="D2474" s="1">
        <v>2.0</v>
      </c>
      <c r="E2474" s="1">
        <v>2.0</v>
      </c>
      <c r="F2474" s="1" t="s">
        <v>28</v>
      </c>
      <c r="G2474" s="1" t="s">
        <v>29</v>
      </c>
      <c r="H2474" s="2">
        <v>44976.0</v>
      </c>
      <c r="J2474" s="3">
        <f t="shared" si="2"/>
        <v>1</v>
      </c>
      <c r="K2474" s="4">
        <f t="shared" si="3"/>
        <v>2</v>
      </c>
      <c r="L2474" s="4">
        <f t="shared" si="4"/>
        <v>2</v>
      </c>
      <c r="S2474" s="1" t="s">
        <v>2511</v>
      </c>
      <c r="T2474" s="4" t="str">
        <f t="shared" si="5"/>
        <v>Coffee</v>
      </c>
      <c r="U2474" s="4" t="str">
        <f t="shared" si="6"/>
        <v>In-store</v>
      </c>
      <c r="V2474" s="4" t="str">
        <f t="shared" si="7"/>
        <v>Cash</v>
      </c>
      <c r="W2474" s="4">
        <f t="shared" ref="W2474:Y2474" si="2481">IF(OR(J2474 = "ERROR", J2474 = ""), "UNKNOWN", J2474)</f>
        <v>1</v>
      </c>
      <c r="X2474" s="4">
        <f t="shared" si="2481"/>
        <v>2</v>
      </c>
      <c r="Y2474" s="4">
        <f t="shared" si="2481"/>
        <v>2</v>
      </c>
      <c r="Z2474" s="5">
        <f t="shared" si="9"/>
        <v>44976</v>
      </c>
    </row>
    <row r="2475">
      <c r="A2475" s="1" t="s">
        <v>2512</v>
      </c>
      <c r="B2475" s="1" t="s">
        <v>81</v>
      </c>
      <c r="C2475" s="1">
        <v>3.0</v>
      </c>
      <c r="D2475" s="1">
        <v>1.5</v>
      </c>
      <c r="E2475" s="1">
        <v>4.5</v>
      </c>
      <c r="F2475" s="1" t="s">
        <v>28</v>
      </c>
      <c r="G2475" s="1" t="s">
        <v>29</v>
      </c>
      <c r="H2475" s="2">
        <v>45042.0</v>
      </c>
      <c r="J2475" s="3">
        <f t="shared" si="2"/>
        <v>3</v>
      </c>
      <c r="K2475" s="4">
        <f t="shared" si="3"/>
        <v>1.5</v>
      </c>
      <c r="L2475" s="4">
        <f t="shared" si="4"/>
        <v>4.5</v>
      </c>
      <c r="S2475" s="1" t="s">
        <v>2512</v>
      </c>
      <c r="T2475" s="4" t="str">
        <f t="shared" si="5"/>
        <v>Tea</v>
      </c>
      <c r="U2475" s="4" t="str">
        <f t="shared" si="6"/>
        <v>In-store</v>
      </c>
      <c r="V2475" s="4" t="str">
        <f t="shared" si="7"/>
        <v>Cash</v>
      </c>
      <c r="W2475" s="4">
        <f t="shared" ref="W2475:Y2475" si="2482">IF(OR(J2475 = "ERROR", J2475 = ""), "UNKNOWN", J2475)</f>
        <v>3</v>
      </c>
      <c r="X2475" s="4">
        <f t="shared" si="2482"/>
        <v>1.5</v>
      </c>
      <c r="Y2475" s="4">
        <f t="shared" si="2482"/>
        <v>4.5</v>
      </c>
      <c r="Z2475" s="5">
        <f t="shared" si="9"/>
        <v>45042</v>
      </c>
    </row>
    <row r="2476">
      <c r="A2476" s="1" t="s">
        <v>2513</v>
      </c>
      <c r="B2476" s="1" t="s">
        <v>44</v>
      </c>
      <c r="C2476" s="1">
        <v>4.0</v>
      </c>
      <c r="D2476" s="1">
        <v>4.0</v>
      </c>
      <c r="E2476" s="1">
        <v>16.0</v>
      </c>
      <c r="F2476" s="1" t="s">
        <v>23</v>
      </c>
      <c r="G2476" s="1" t="s">
        <v>29</v>
      </c>
      <c r="H2476" s="6">
        <v>45285.0</v>
      </c>
      <c r="J2476" s="3">
        <f t="shared" si="2"/>
        <v>4</v>
      </c>
      <c r="K2476" s="4">
        <f t="shared" si="3"/>
        <v>4</v>
      </c>
      <c r="L2476" s="4">
        <f t="shared" si="4"/>
        <v>16</v>
      </c>
      <c r="S2476" s="1" t="s">
        <v>2513</v>
      </c>
      <c r="T2476" s="4" t="str">
        <f t="shared" si="5"/>
        <v>Sandwich</v>
      </c>
      <c r="U2476" s="4" t="str">
        <f t="shared" si="6"/>
        <v>In-store</v>
      </c>
      <c r="V2476" s="4" t="str">
        <f t="shared" si="7"/>
        <v>Credit Card</v>
      </c>
      <c r="W2476" s="4">
        <f t="shared" ref="W2476:Y2476" si="2483">IF(OR(J2476 = "ERROR", J2476 = ""), "UNKNOWN", J2476)</f>
        <v>4</v>
      </c>
      <c r="X2476" s="4">
        <f t="shared" si="2483"/>
        <v>4</v>
      </c>
      <c r="Y2476" s="4">
        <f t="shared" si="2483"/>
        <v>16</v>
      </c>
      <c r="Z2476" s="7">
        <f t="shared" si="9"/>
        <v>45285</v>
      </c>
    </row>
    <row r="2477">
      <c r="A2477" s="1" t="s">
        <v>2514</v>
      </c>
      <c r="B2477" s="1" t="s">
        <v>81</v>
      </c>
      <c r="C2477" s="1">
        <v>5.0</v>
      </c>
      <c r="D2477" s="1">
        <v>1.5</v>
      </c>
      <c r="E2477" s="1">
        <v>7.5</v>
      </c>
      <c r="F2477" s="1" t="s">
        <v>39</v>
      </c>
      <c r="H2477" s="2">
        <v>45119.0</v>
      </c>
      <c r="J2477" s="3">
        <f t="shared" si="2"/>
        <v>5</v>
      </c>
      <c r="K2477" s="4">
        <f t="shared" si="3"/>
        <v>1.5</v>
      </c>
      <c r="L2477" s="4">
        <f t="shared" si="4"/>
        <v>7.5</v>
      </c>
      <c r="S2477" s="1" t="s">
        <v>2514</v>
      </c>
      <c r="T2477" s="4" t="str">
        <f t="shared" si="5"/>
        <v>Tea</v>
      </c>
      <c r="U2477" s="4" t="str">
        <f t="shared" si="6"/>
        <v>UNKNOWN</v>
      </c>
      <c r="V2477" s="4" t="str">
        <f t="shared" si="7"/>
        <v>Digital Wallet</v>
      </c>
      <c r="W2477" s="4">
        <f t="shared" ref="W2477:Y2477" si="2484">IF(OR(J2477 = "ERROR", J2477 = ""), "UNKNOWN", J2477)</f>
        <v>5</v>
      </c>
      <c r="X2477" s="4">
        <f t="shared" si="2484"/>
        <v>1.5</v>
      </c>
      <c r="Y2477" s="4">
        <f t="shared" si="2484"/>
        <v>7.5</v>
      </c>
      <c r="Z2477" s="5">
        <f t="shared" si="9"/>
        <v>45119</v>
      </c>
    </row>
    <row r="2478">
      <c r="A2478" s="1" t="s">
        <v>2515</v>
      </c>
      <c r="B2478" s="1" t="s">
        <v>36</v>
      </c>
      <c r="C2478" s="1">
        <v>1.0</v>
      </c>
      <c r="D2478" s="1">
        <v>5.0</v>
      </c>
      <c r="E2478" s="1">
        <v>5.0</v>
      </c>
      <c r="F2478" s="1" t="s">
        <v>23</v>
      </c>
      <c r="G2478" s="1" t="s">
        <v>29</v>
      </c>
      <c r="H2478" s="6">
        <v>45215.0</v>
      </c>
      <c r="J2478" s="3">
        <f t="shared" si="2"/>
        <v>1</v>
      </c>
      <c r="K2478" s="4">
        <f t="shared" si="3"/>
        <v>5</v>
      </c>
      <c r="L2478" s="4">
        <f t="shared" si="4"/>
        <v>5</v>
      </c>
      <c r="S2478" s="1" t="s">
        <v>2515</v>
      </c>
      <c r="T2478" s="4" t="str">
        <f t="shared" si="5"/>
        <v>Salad</v>
      </c>
      <c r="U2478" s="4" t="str">
        <f t="shared" si="6"/>
        <v>In-store</v>
      </c>
      <c r="V2478" s="4" t="str">
        <f t="shared" si="7"/>
        <v>Credit Card</v>
      </c>
      <c r="W2478" s="4">
        <f t="shared" ref="W2478:Y2478" si="2485">IF(OR(J2478 = "ERROR", J2478 = ""), "UNKNOWN", J2478)</f>
        <v>1</v>
      </c>
      <c r="X2478" s="4">
        <f t="shared" si="2485"/>
        <v>5</v>
      </c>
      <c r="Y2478" s="4">
        <f t="shared" si="2485"/>
        <v>5</v>
      </c>
      <c r="Z2478" s="7">
        <f t="shared" si="9"/>
        <v>45215</v>
      </c>
    </row>
    <row r="2479">
      <c r="A2479" s="1" t="s">
        <v>2516</v>
      </c>
      <c r="B2479" s="1" t="s">
        <v>27</v>
      </c>
      <c r="C2479" s="1">
        <v>4.0</v>
      </c>
      <c r="D2479" s="1">
        <v>3.0</v>
      </c>
      <c r="E2479" s="1">
        <v>12.0</v>
      </c>
      <c r="H2479" s="2">
        <v>45236.0</v>
      </c>
      <c r="J2479" s="3">
        <f t="shared" si="2"/>
        <v>4</v>
      </c>
      <c r="K2479" s="4">
        <f t="shared" si="3"/>
        <v>3</v>
      </c>
      <c r="L2479" s="4">
        <f t="shared" si="4"/>
        <v>12</v>
      </c>
      <c r="S2479" s="1" t="s">
        <v>2516</v>
      </c>
      <c r="T2479" s="4" t="str">
        <f t="shared" si="5"/>
        <v>Cake</v>
      </c>
      <c r="U2479" s="4" t="str">
        <f t="shared" si="6"/>
        <v>UNKNOWN</v>
      </c>
      <c r="V2479" s="4" t="str">
        <f t="shared" si="7"/>
        <v>UNKNOWN</v>
      </c>
      <c r="W2479" s="4">
        <f t="shared" ref="W2479:Y2479" si="2486">IF(OR(J2479 = "ERROR", J2479 = ""), "UNKNOWN", J2479)</f>
        <v>4</v>
      </c>
      <c r="X2479" s="4">
        <f t="shared" si="2486"/>
        <v>3</v>
      </c>
      <c r="Y2479" s="4">
        <f t="shared" si="2486"/>
        <v>12</v>
      </c>
      <c r="Z2479" s="5">
        <f t="shared" si="9"/>
        <v>45236</v>
      </c>
    </row>
    <row r="2480">
      <c r="A2480" s="1" t="s">
        <v>2517</v>
      </c>
      <c r="B2480" s="1" t="s">
        <v>36</v>
      </c>
      <c r="C2480" s="1">
        <v>4.0</v>
      </c>
      <c r="D2480" s="1">
        <v>5.0</v>
      </c>
      <c r="E2480" s="1">
        <v>20.0</v>
      </c>
      <c r="F2480" s="1" t="s">
        <v>23</v>
      </c>
      <c r="G2480" s="1" t="s">
        <v>29</v>
      </c>
      <c r="H2480" s="2">
        <v>44965.0</v>
      </c>
      <c r="J2480" s="3">
        <f t="shared" si="2"/>
        <v>4</v>
      </c>
      <c r="K2480" s="4">
        <f t="shared" si="3"/>
        <v>5</v>
      </c>
      <c r="L2480" s="4">
        <f t="shared" si="4"/>
        <v>20</v>
      </c>
      <c r="S2480" s="1" t="s">
        <v>2517</v>
      </c>
      <c r="T2480" s="4" t="str">
        <f t="shared" si="5"/>
        <v>Salad</v>
      </c>
      <c r="U2480" s="4" t="str">
        <f t="shared" si="6"/>
        <v>In-store</v>
      </c>
      <c r="V2480" s="4" t="str">
        <f t="shared" si="7"/>
        <v>Credit Card</v>
      </c>
      <c r="W2480" s="4">
        <f t="shared" ref="W2480:Y2480" si="2487">IF(OR(J2480 = "ERROR", J2480 = ""), "UNKNOWN", J2480)</f>
        <v>4</v>
      </c>
      <c r="X2480" s="4">
        <f t="shared" si="2487"/>
        <v>5</v>
      </c>
      <c r="Y2480" s="4">
        <f t="shared" si="2487"/>
        <v>20</v>
      </c>
      <c r="Z2480" s="5">
        <f t="shared" si="9"/>
        <v>44965</v>
      </c>
    </row>
    <row r="2481">
      <c r="A2481" s="1" t="s">
        <v>2518</v>
      </c>
      <c r="B2481" s="1" t="s">
        <v>27</v>
      </c>
      <c r="C2481" s="1">
        <v>3.0</v>
      </c>
      <c r="D2481" s="1">
        <v>3.0</v>
      </c>
      <c r="E2481" s="1">
        <v>9.0</v>
      </c>
      <c r="G2481" s="1" t="s">
        <v>30</v>
      </c>
      <c r="H2481" s="6">
        <v>45223.0</v>
      </c>
      <c r="J2481" s="3">
        <f t="shared" si="2"/>
        <v>3</v>
      </c>
      <c r="K2481" s="4">
        <f t="shared" si="3"/>
        <v>3</v>
      </c>
      <c r="L2481" s="4">
        <f t="shared" si="4"/>
        <v>9</v>
      </c>
      <c r="S2481" s="1" t="s">
        <v>2518</v>
      </c>
      <c r="T2481" s="4" t="str">
        <f t="shared" si="5"/>
        <v>Cake</v>
      </c>
      <c r="U2481" s="4" t="str">
        <f t="shared" si="6"/>
        <v>UNKNOWN</v>
      </c>
      <c r="V2481" s="4" t="str">
        <f t="shared" si="7"/>
        <v>UNKNOWN</v>
      </c>
      <c r="W2481" s="4">
        <f t="shared" ref="W2481:Y2481" si="2488">IF(OR(J2481 = "ERROR", J2481 = ""), "UNKNOWN", J2481)</f>
        <v>3</v>
      </c>
      <c r="X2481" s="4">
        <f t="shared" si="2488"/>
        <v>3</v>
      </c>
      <c r="Y2481" s="4">
        <f t="shared" si="2488"/>
        <v>9</v>
      </c>
      <c r="Z2481" s="7">
        <f t="shared" si="9"/>
        <v>45223</v>
      </c>
    </row>
    <row r="2482">
      <c r="A2482" s="1" t="s">
        <v>2519</v>
      </c>
      <c r="B2482" s="1" t="s">
        <v>36</v>
      </c>
      <c r="C2482" s="1">
        <v>5.0</v>
      </c>
      <c r="D2482" s="1">
        <v>5.0</v>
      </c>
      <c r="E2482" s="1">
        <v>25.0</v>
      </c>
      <c r="F2482" s="1" t="s">
        <v>28</v>
      </c>
      <c r="H2482" s="6">
        <v>45217.0</v>
      </c>
      <c r="J2482" s="3">
        <f t="shared" si="2"/>
        <v>5</v>
      </c>
      <c r="K2482" s="4">
        <f t="shared" si="3"/>
        <v>5</v>
      </c>
      <c r="L2482" s="4">
        <f t="shared" si="4"/>
        <v>25</v>
      </c>
      <c r="S2482" s="1" t="s">
        <v>2519</v>
      </c>
      <c r="T2482" s="4" t="str">
        <f t="shared" si="5"/>
        <v>Salad</v>
      </c>
      <c r="U2482" s="4" t="str">
        <f t="shared" si="6"/>
        <v>UNKNOWN</v>
      </c>
      <c r="V2482" s="4" t="str">
        <f t="shared" si="7"/>
        <v>Cash</v>
      </c>
      <c r="W2482" s="4">
        <f t="shared" ref="W2482:Y2482" si="2489">IF(OR(J2482 = "ERROR", J2482 = ""), "UNKNOWN", J2482)</f>
        <v>5</v>
      </c>
      <c r="X2482" s="4">
        <f t="shared" si="2489"/>
        <v>5</v>
      </c>
      <c r="Y2482" s="4">
        <f t="shared" si="2489"/>
        <v>25</v>
      </c>
      <c r="Z2482" s="7">
        <f t="shared" si="9"/>
        <v>45217</v>
      </c>
    </row>
    <row r="2483">
      <c r="A2483" s="1" t="s">
        <v>2520</v>
      </c>
      <c r="B2483" s="1" t="s">
        <v>22</v>
      </c>
      <c r="C2483" s="1">
        <v>1.0</v>
      </c>
      <c r="D2483" s="1">
        <v>2.0</v>
      </c>
      <c r="E2483" s="1">
        <v>2.0</v>
      </c>
      <c r="F2483" s="1" t="s">
        <v>28</v>
      </c>
      <c r="G2483" s="1" t="s">
        <v>29</v>
      </c>
      <c r="H2483" s="6">
        <v>45212.0</v>
      </c>
      <c r="J2483" s="3">
        <f t="shared" si="2"/>
        <v>1</v>
      </c>
      <c r="K2483" s="4">
        <f t="shared" si="3"/>
        <v>2</v>
      </c>
      <c r="L2483" s="4">
        <f t="shared" si="4"/>
        <v>2</v>
      </c>
      <c r="S2483" s="1" t="s">
        <v>2520</v>
      </c>
      <c r="T2483" s="4" t="str">
        <f t="shared" si="5"/>
        <v>Coffee</v>
      </c>
      <c r="U2483" s="4" t="str">
        <f t="shared" si="6"/>
        <v>In-store</v>
      </c>
      <c r="V2483" s="4" t="str">
        <f t="shared" si="7"/>
        <v>Cash</v>
      </c>
      <c r="W2483" s="4">
        <f t="shared" ref="W2483:Y2483" si="2490">IF(OR(J2483 = "ERROR", J2483 = ""), "UNKNOWN", J2483)</f>
        <v>1</v>
      </c>
      <c r="X2483" s="4">
        <f t="shared" si="2490"/>
        <v>2</v>
      </c>
      <c r="Y2483" s="4">
        <f t="shared" si="2490"/>
        <v>2</v>
      </c>
      <c r="Z2483" s="7">
        <f t="shared" si="9"/>
        <v>45212</v>
      </c>
    </row>
    <row r="2484">
      <c r="A2484" s="1" t="s">
        <v>2521</v>
      </c>
      <c r="B2484" s="1" t="s">
        <v>27</v>
      </c>
      <c r="C2484" s="1">
        <v>4.0</v>
      </c>
      <c r="D2484" s="1">
        <v>3.0</v>
      </c>
      <c r="E2484" s="1">
        <v>12.0</v>
      </c>
      <c r="F2484" s="1" t="s">
        <v>39</v>
      </c>
      <c r="G2484" s="1" t="s">
        <v>29</v>
      </c>
      <c r="H2484" s="2">
        <v>45191.0</v>
      </c>
      <c r="J2484" s="3">
        <f t="shared" si="2"/>
        <v>4</v>
      </c>
      <c r="K2484" s="4">
        <f t="shared" si="3"/>
        <v>3</v>
      </c>
      <c r="L2484" s="4">
        <f t="shared" si="4"/>
        <v>12</v>
      </c>
      <c r="S2484" s="1" t="s">
        <v>2521</v>
      </c>
      <c r="T2484" s="4" t="str">
        <f t="shared" si="5"/>
        <v>Cake</v>
      </c>
      <c r="U2484" s="4" t="str">
        <f t="shared" si="6"/>
        <v>In-store</v>
      </c>
      <c r="V2484" s="4" t="str">
        <f t="shared" si="7"/>
        <v>Digital Wallet</v>
      </c>
      <c r="W2484" s="4">
        <f t="shared" ref="W2484:Y2484" si="2491">IF(OR(J2484 = "ERROR", J2484 = ""), "UNKNOWN", J2484)</f>
        <v>4</v>
      </c>
      <c r="X2484" s="4">
        <f t="shared" si="2491"/>
        <v>3</v>
      </c>
      <c r="Y2484" s="4">
        <f t="shared" si="2491"/>
        <v>12</v>
      </c>
      <c r="Z2484" s="5">
        <f t="shared" si="9"/>
        <v>45191</v>
      </c>
    </row>
    <row r="2485">
      <c r="A2485" s="1" t="s">
        <v>2522</v>
      </c>
      <c r="C2485" s="1" t="s">
        <v>25</v>
      </c>
      <c r="D2485" s="1">
        <v>5.0</v>
      </c>
      <c r="E2485" s="1">
        <v>20.0</v>
      </c>
      <c r="F2485" s="1" t="s">
        <v>39</v>
      </c>
      <c r="H2485" s="2">
        <v>45038.0</v>
      </c>
      <c r="J2485" s="3">
        <f t="shared" si="2"/>
        <v>4</v>
      </c>
      <c r="K2485" s="4">
        <f t="shared" si="3"/>
        <v>5</v>
      </c>
      <c r="L2485" s="4">
        <f t="shared" si="4"/>
        <v>20</v>
      </c>
      <c r="S2485" s="1" t="s">
        <v>2522</v>
      </c>
      <c r="T2485" s="4" t="str">
        <f t="shared" si="5"/>
        <v>UNKNOWN</v>
      </c>
      <c r="U2485" s="4" t="str">
        <f t="shared" si="6"/>
        <v>UNKNOWN</v>
      </c>
      <c r="V2485" s="4" t="str">
        <f t="shared" si="7"/>
        <v>Digital Wallet</v>
      </c>
      <c r="W2485" s="4">
        <f t="shared" ref="W2485:Y2485" si="2492">IF(OR(J2485 = "ERROR", J2485 = ""), "UNKNOWN", J2485)</f>
        <v>4</v>
      </c>
      <c r="X2485" s="4">
        <f t="shared" si="2492"/>
        <v>5</v>
      </c>
      <c r="Y2485" s="4">
        <f t="shared" si="2492"/>
        <v>20</v>
      </c>
      <c r="Z2485" s="5">
        <f t="shared" si="9"/>
        <v>45038</v>
      </c>
    </row>
    <row r="2486">
      <c r="A2486" s="1" t="s">
        <v>2523</v>
      </c>
      <c r="B2486" s="1" t="s">
        <v>44</v>
      </c>
      <c r="C2486" s="1">
        <v>5.0</v>
      </c>
      <c r="D2486" s="1">
        <v>4.0</v>
      </c>
      <c r="E2486" s="1">
        <v>20.0</v>
      </c>
      <c r="F2486" s="1" t="s">
        <v>39</v>
      </c>
      <c r="G2486" s="1" t="s">
        <v>29</v>
      </c>
      <c r="H2486" s="1" t="s">
        <v>25</v>
      </c>
      <c r="J2486" s="3">
        <f t="shared" si="2"/>
        <v>5</v>
      </c>
      <c r="K2486" s="4">
        <f t="shared" si="3"/>
        <v>4</v>
      </c>
      <c r="L2486" s="4">
        <f t="shared" si="4"/>
        <v>20</v>
      </c>
      <c r="S2486" s="1" t="s">
        <v>2523</v>
      </c>
      <c r="T2486" s="4" t="str">
        <f t="shared" si="5"/>
        <v>Sandwich</v>
      </c>
      <c r="U2486" s="4" t="str">
        <f t="shared" si="6"/>
        <v>In-store</v>
      </c>
      <c r="V2486" s="4" t="str">
        <f t="shared" si="7"/>
        <v>Digital Wallet</v>
      </c>
      <c r="W2486" s="4">
        <f t="shared" ref="W2486:Y2486" si="2493">IF(OR(J2486 = "ERROR", J2486 = ""), "UNKNOWN", J2486)</f>
        <v>5</v>
      </c>
      <c r="X2486" s="4">
        <f t="shared" si="2493"/>
        <v>4</v>
      </c>
      <c r="Y2486" s="4">
        <f t="shared" si="2493"/>
        <v>20</v>
      </c>
      <c r="Z2486" s="4" t="str">
        <f t="shared" si="9"/>
        <v>UNKNOWN</v>
      </c>
    </row>
    <row r="2487">
      <c r="A2487" s="1" t="s">
        <v>2524</v>
      </c>
      <c r="B2487" s="1" t="s">
        <v>41</v>
      </c>
      <c r="C2487" s="1">
        <v>3.0</v>
      </c>
      <c r="D2487" s="1">
        <v>4.0</v>
      </c>
      <c r="E2487" s="1">
        <v>12.0</v>
      </c>
      <c r="F2487" s="1" t="s">
        <v>28</v>
      </c>
      <c r="G2487" s="1" t="s">
        <v>29</v>
      </c>
      <c r="H2487" s="2">
        <v>45005.0</v>
      </c>
      <c r="J2487" s="3">
        <f t="shared" si="2"/>
        <v>3</v>
      </c>
      <c r="K2487" s="4">
        <f t="shared" si="3"/>
        <v>4</v>
      </c>
      <c r="L2487" s="4">
        <f t="shared" si="4"/>
        <v>12</v>
      </c>
      <c r="S2487" s="1" t="s">
        <v>2524</v>
      </c>
      <c r="T2487" s="4" t="str">
        <f t="shared" si="5"/>
        <v>Smoothie</v>
      </c>
      <c r="U2487" s="4" t="str">
        <f t="shared" si="6"/>
        <v>In-store</v>
      </c>
      <c r="V2487" s="4" t="str">
        <f t="shared" si="7"/>
        <v>Cash</v>
      </c>
      <c r="W2487" s="4">
        <f t="shared" ref="W2487:Y2487" si="2494">IF(OR(J2487 = "ERROR", J2487 = ""), "UNKNOWN", J2487)</f>
        <v>3</v>
      </c>
      <c r="X2487" s="4">
        <f t="shared" si="2494"/>
        <v>4</v>
      </c>
      <c r="Y2487" s="4">
        <f t="shared" si="2494"/>
        <v>12</v>
      </c>
      <c r="Z2487" s="5">
        <f t="shared" si="9"/>
        <v>45005</v>
      </c>
    </row>
    <row r="2488">
      <c r="A2488" s="1" t="s">
        <v>2525</v>
      </c>
      <c r="B2488" s="1" t="s">
        <v>55</v>
      </c>
      <c r="C2488" s="1">
        <v>2.0</v>
      </c>
      <c r="D2488" s="1">
        <v>3.0</v>
      </c>
      <c r="E2488" s="1">
        <v>6.0</v>
      </c>
      <c r="F2488" s="1" t="s">
        <v>39</v>
      </c>
      <c r="G2488" s="1" t="s">
        <v>29</v>
      </c>
      <c r="H2488" s="2">
        <v>45107.0</v>
      </c>
      <c r="J2488" s="3">
        <f t="shared" si="2"/>
        <v>2</v>
      </c>
      <c r="K2488" s="4">
        <f t="shared" si="3"/>
        <v>3</v>
      </c>
      <c r="L2488" s="4">
        <f t="shared" si="4"/>
        <v>6</v>
      </c>
      <c r="S2488" s="1" t="s">
        <v>2525</v>
      </c>
      <c r="T2488" s="4" t="str">
        <f t="shared" si="5"/>
        <v>Juice</v>
      </c>
      <c r="U2488" s="4" t="str">
        <f t="shared" si="6"/>
        <v>In-store</v>
      </c>
      <c r="V2488" s="4" t="str">
        <f t="shared" si="7"/>
        <v>Digital Wallet</v>
      </c>
      <c r="W2488" s="4">
        <f t="shared" ref="W2488:Y2488" si="2495">IF(OR(J2488 = "ERROR", J2488 = ""), "UNKNOWN", J2488)</f>
        <v>2</v>
      </c>
      <c r="X2488" s="4">
        <f t="shared" si="2495"/>
        <v>3</v>
      </c>
      <c r="Y2488" s="4">
        <f t="shared" si="2495"/>
        <v>6</v>
      </c>
      <c r="Z2488" s="5">
        <f t="shared" si="9"/>
        <v>45107</v>
      </c>
    </row>
    <row r="2489">
      <c r="A2489" s="1" t="s">
        <v>2526</v>
      </c>
      <c r="C2489" s="1">
        <v>3.0</v>
      </c>
      <c r="D2489" s="1">
        <v>5.0</v>
      </c>
      <c r="E2489" s="1">
        <v>15.0</v>
      </c>
      <c r="F2489" s="1" t="s">
        <v>23</v>
      </c>
      <c r="G2489" s="1" t="s">
        <v>29</v>
      </c>
      <c r="H2489" s="2">
        <v>44991.0</v>
      </c>
      <c r="J2489" s="3">
        <f t="shared" si="2"/>
        <v>3</v>
      </c>
      <c r="K2489" s="4">
        <f t="shared" si="3"/>
        <v>5</v>
      </c>
      <c r="L2489" s="4">
        <f t="shared" si="4"/>
        <v>15</v>
      </c>
      <c r="S2489" s="1" t="s">
        <v>2526</v>
      </c>
      <c r="T2489" s="4" t="str">
        <f t="shared" si="5"/>
        <v>UNKNOWN</v>
      </c>
      <c r="U2489" s="4" t="str">
        <f t="shared" si="6"/>
        <v>In-store</v>
      </c>
      <c r="V2489" s="4" t="str">
        <f t="shared" si="7"/>
        <v>Credit Card</v>
      </c>
      <c r="W2489" s="4">
        <f t="shared" ref="W2489:Y2489" si="2496">IF(OR(J2489 = "ERROR", J2489 = ""), "UNKNOWN", J2489)</f>
        <v>3</v>
      </c>
      <c r="X2489" s="4">
        <f t="shared" si="2496"/>
        <v>5</v>
      </c>
      <c r="Y2489" s="4">
        <f t="shared" si="2496"/>
        <v>15</v>
      </c>
      <c r="Z2489" s="5">
        <f t="shared" si="9"/>
        <v>44991</v>
      </c>
    </row>
    <row r="2490">
      <c r="A2490" s="1" t="s">
        <v>2527</v>
      </c>
      <c r="B2490" s="1" t="s">
        <v>81</v>
      </c>
      <c r="C2490" s="1">
        <v>5.0</v>
      </c>
      <c r="E2490" s="1">
        <v>7.5</v>
      </c>
      <c r="F2490" s="1" t="s">
        <v>30</v>
      </c>
      <c r="G2490" s="1" t="s">
        <v>24</v>
      </c>
      <c r="H2490" s="2">
        <v>45089.0</v>
      </c>
      <c r="J2490" s="3">
        <f t="shared" si="2"/>
        <v>5</v>
      </c>
      <c r="K2490" s="4">
        <f t="shared" si="3"/>
        <v>1.5</v>
      </c>
      <c r="L2490" s="4">
        <f t="shared" si="4"/>
        <v>7.5</v>
      </c>
      <c r="S2490" s="1" t="s">
        <v>2527</v>
      </c>
      <c r="T2490" s="4" t="str">
        <f t="shared" si="5"/>
        <v>Tea</v>
      </c>
      <c r="U2490" s="4" t="str">
        <f t="shared" si="6"/>
        <v>Takeaway</v>
      </c>
      <c r="V2490" s="4" t="str">
        <f t="shared" si="7"/>
        <v>UNKNOWN</v>
      </c>
      <c r="W2490" s="4">
        <f t="shared" ref="W2490:Y2490" si="2497">IF(OR(J2490 = "ERROR", J2490 = ""), "UNKNOWN", J2490)</f>
        <v>5</v>
      </c>
      <c r="X2490" s="4">
        <f t="shared" si="2497"/>
        <v>1.5</v>
      </c>
      <c r="Y2490" s="4">
        <f t="shared" si="2497"/>
        <v>7.5</v>
      </c>
      <c r="Z2490" s="5">
        <f t="shared" si="9"/>
        <v>45089</v>
      </c>
    </row>
    <row r="2491">
      <c r="A2491" s="1" t="s">
        <v>2528</v>
      </c>
      <c r="B2491" s="1" t="s">
        <v>55</v>
      </c>
      <c r="C2491" s="1">
        <v>2.0</v>
      </c>
      <c r="D2491" s="1">
        <v>3.0</v>
      </c>
      <c r="E2491" s="1">
        <v>6.0</v>
      </c>
      <c r="F2491" s="1" t="s">
        <v>23</v>
      </c>
      <c r="G2491" s="1" t="s">
        <v>24</v>
      </c>
      <c r="H2491" s="2">
        <v>44948.0</v>
      </c>
      <c r="J2491" s="3">
        <f t="shared" si="2"/>
        <v>2</v>
      </c>
      <c r="K2491" s="4">
        <f t="shared" si="3"/>
        <v>3</v>
      </c>
      <c r="L2491" s="4">
        <f t="shared" si="4"/>
        <v>6</v>
      </c>
      <c r="S2491" s="1" t="s">
        <v>2528</v>
      </c>
      <c r="T2491" s="4" t="str">
        <f t="shared" si="5"/>
        <v>Juice</v>
      </c>
      <c r="U2491" s="4" t="str">
        <f t="shared" si="6"/>
        <v>Takeaway</v>
      </c>
      <c r="V2491" s="4" t="str">
        <f t="shared" si="7"/>
        <v>Credit Card</v>
      </c>
      <c r="W2491" s="4">
        <f t="shared" ref="W2491:Y2491" si="2498">IF(OR(J2491 = "ERROR", J2491 = ""), "UNKNOWN", J2491)</f>
        <v>2</v>
      </c>
      <c r="X2491" s="4">
        <f t="shared" si="2498"/>
        <v>3</v>
      </c>
      <c r="Y2491" s="4">
        <f t="shared" si="2498"/>
        <v>6</v>
      </c>
      <c r="Z2491" s="5">
        <f t="shared" si="9"/>
        <v>44948</v>
      </c>
    </row>
    <row r="2492">
      <c r="A2492" s="1" t="s">
        <v>2529</v>
      </c>
      <c r="B2492" s="1" t="s">
        <v>55</v>
      </c>
      <c r="C2492" s="1">
        <v>2.0</v>
      </c>
      <c r="D2492" s="1">
        <v>3.0</v>
      </c>
      <c r="E2492" s="1">
        <v>6.0</v>
      </c>
      <c r="F2492" s="1" t="s">
        <v>39</v>
      </c>
      <c r="H2492" s="2">
        <v>45102.0</v>
      </c>
      <c r="J2492" s="3">
        <f t="shared" si="2"/>
        <v>2</v>
      </c>
      <c r="K2492" s="4">
        <f t="shared" si="3"/>
        <v>3</v>
      </c>
      <c r="L2492" s="4">
        <f t="shared" si="4"/>
        <v>6</v>
      </c>
      <c r="S2492" s="1" t="s">
        <v>2529</v>
      </c>
      <c r="T2492" s="4" t="str">
        <f t="shared" si="5"/>
        <v>Juice</v>
      </c>
      <c r="U2492" s="4" t="str">
        <f t="shared" si="6"/>
        <v>UNKNOWN</v>
      </c>
      <c r="V2492" s="4" t="str">
        <f t="shared" si="7"/>
        <v>Digital Wallet</v>
      </c>
      <c r="W2492" s="4">
        <f t="shared" ref="W2492:Y2492" si="2499">IF(OR(J2492 = "ERROR", J2492 = ""), "UNKNOWN", J2492)</f>
        <v>2</v>
      </c>
      <c r="X2492" s="4">
        <f t="shared" si="2499"/>
        <v>3</v>
      </c>
      <c r="Y2492" s="4">
        <f t="shared" si="2499"/>
        <v>6</v>
      </c>
      <c r="Z2492" s="5">
        <f t="shared" si="9"/>
        <v>45102</v>
      </c>
    </row>
    <row r="2493">
      <c r="A2493" s="1" t="s">
        <v>2530</v>
      </c>
      <c r="B2493" s="1" t="s">
        <v>32</v>
      </c>
      <c r="C2493" s="1">
        <v>1.0</v>
      </c>
      <c r="D2493" s="1">
        <v>1.0</v>
      </c>
      <c r="E2493" s="1">
        <v>1.0</v>
      </c>
      <c r="H2493" s="6">
        <v>45244.0</v>
      </c>
      <c r="J2493" s="3">
        <f t="shared" si="2"/>
        <v>1</v>
      </c>
      <c r="K2493" s="4">
        <f t="shared" si="3"/>
        <v>1</v>
      </c>
      <c r="L2493" s="4">
        <f t="shared" si="4"/>
        <v>1</v>
      </c>
      <c r="S2493" s="1" t="s">
        <v>2530</v>
      </c>
      <c r="T2493" s="4" t="str">
        <f t="shared" si="5"/>
        <v>Cookie</v>
      </c>
      <c r="U2493" s="4" t="str">
        <f t="shared" si="6"/>
        <v>UNKNOWN</v>
      </c>
      <c r="V2493" s="4" t="str">
        <f t="shared" si="7"/>
        <v>UNKNOWN</v>
      </c>
      <c r="W2493" s="4">
        <f t="shared" ref="W2493:Y2493" si="2500">IF(OR(J2493 = "ERROR", J2493 = ""), "UNKNOWN", J2493)</f>
        <v>1</v>
      </c>
      <c r="X2493" s="4">
        <f t="shared" si="2500"/>
        <v>1</v>
      </c>
      <c r="Y2493" s="4">
        <f t="shared" si="2500"/>
        <v>1</v>
      </c>
      <c r="Z2493" s="7">
        <f t="shared" si="9"/>
        <v>45244</v>
      </c>
    </row>
    <row r="2494">
      <c r="A2494" s="1" t="s">
        <v>2531</v>
      </c>
      <c r="B2494" s="1" t="s">
        <v>27</v>
      </c>
      <c r="C2494" s="1">
        <v>2.0</v>
      </c>
      <c r="D2494" s="1">
        <v>3.0</v>
      </c>
      <c r="E2494" s="1">
        <v>6.0</v>
      </c>
      <c r="F2494" s="1" t="s">
        <v>23</v>
      </c>
      <c r="H2494" s="2">
        <v>45181.0</v>
      </c>
      <c r="J2494" s="3">
        <f t="shared" si="2"/>
        <v>2</v>
      </c>
      <c r="K2494" s="4">
        <f t="shared" si="3"/>
        <v>3</v>
      </c>
      <c r="L2494" s="4">
        <f t="shared" si="4"/>
        <v>6</v>
      </c>
      <c r="S2494" s="1" t="s">
        <v>2531</v>
      </c>
      <c r="T2494" s="4" t="str">
        <f t="shared" si="5"/>
        <v>Cake</v>
      </c>
      <c r="U2494" s="4" t="str">
        <f t="shared" si="6"/>
        <v>UNKNOWN</v>
      </c>
      <c r="V2494" s="4" t="str">
        <f t="shared" si="7"/>
        <v>Credit Card</v>
      </c>
      <c r="W2494" s="4">
        <f t="shared" ref="W2494:Y2494" si="2501">IF(OR(J2494 = "ERROR", J2494 = ""), "UNKNOWN", J2494)</f>
        <v>2</v>
      </c>
      <c r="X2494" s="4">
        <f t="shared" si="2501"/>
        <v>3</v>
      </c>
      <c r="Y2494" s="4">
        <f t="shared" si="2501"/>
        <v>6</v>
      </c>
      <c r="Z2494" s="5">
        <f t="shared" si="9"/>
        <v>45181</v>
      </c>
    </row>
    <row r="2495">
      <c r="A2495" s="1" t="s">
        <v>2532</v>
      </c>
      <c r="B2495" s="1" t="s">
        <v>36</v>
      </c>
      <c r="C2495" s="1">
        <v>1.0</v>
      </c>
      <c r="D2495" s="1">
        <v>5.0</v>
      </c>
      <c r="E2495" s="1">
        <v>5.0</v>
      </c>
      <c r="F2495" s="1" t="s">
        <v>23</v>
      </c>
      <c r="G2495" s="1" t="s">
        <v>24</v>
      </c>
      <c r="H2495" s="2">
        <v>45033.0</v>
      </c>
      <c r="J2495" s="3">
        <f t="shared" si="2"/>
        <v>1</v>
      </c>
      <c r="K2495" s="4">
        <f t="shared" si="3"/>
        <v>5</v>
      </c>
      <c r="L2495" s="4">
        <f t="shared" si="4"/>
        <v>5</v>
      </c>
      <c r="S2495" s="1" t="s">
        <v>2532</v>
      </c>
      <c r="T2495" s="4" t="str">
        <f t="shared" si="5"/>
        <v>Salad</v>
      </c>
      <c r="U2495" s="4" t="str">
        <f t="shared" si="6"/>
        <v>Takeaway</v>
      </c>
      <c r="V2495" s="4" t="str">
        <f t="shared" si="7"/>
        <v>Credit Card</v>
      </c>
      <c r="W2495" s="4">
        <f t="shared" ref="W2495:Y2495" si="2502">IF(OR(J2495 = "ERROR", J2495 = ""), "UNKNOWN", J2495)</f>
        <v>1</v>
      </c>
      <c r="X2495" s="4">
        <f t="shared" si="2502"/>
        <v>5</v>
      </c>
      <c r="Y2495" s="4">
        <f t="shared" si="2502"/>
        <v>5</v>
      </c>
      <c r="Z2495" s="5">
        <f t="shared" si="9"/>
        <v>45033</v>
      </c>
    </row>
    <row r="2496">
      <c r="A2496" s="1" t="s">
        <v>2533</v>
      </c>
      <c r="B2496" s="1" t="s">
        <v>36</v>
      </c>
      <c r="C2496" s="1">
        <v>3.0</v>
      </c>
      <c r="D2496" s="1">
        <v>5.0</v>
      </c>
      <c r="E2496" s="1" t="s">
        <v>30</v>
      </c>
      <c r="F2496" s="1" t="s">
        <v>39</v>
      </c>
      <c r="G2496" s="1" t="s">
        <v>24</v>
      </c>
      <c r="H2496" s="6">
        <v>45252.0</v>
      </c>
      <c r="J2496" s="3">
        <f t="shared" si="2"/>
        <v>3</v>
      </c>
      <c r="K2496" s="4">
        <f t="shared" si="3"/>
        <v>5</v>
      </c>
      <c r="L2496" s="4">
        <f t="shared" si="4"/>
        <v>15</v>
      </c>
      <c r="S2496" s="1" t="s">
        <v>2533</v>
      </c>
      <c r="T2496" s="4" t="str">
        <f t="shared" si="5"/>
        <v>Salad</v>
      </c>
      <c r="U2496" s="4" t="str">
        <f t="shared" si="6"/>
        <v>Takeaway</v>
      </c>
      <c r="V2496" s="4" t="str">
        <f t="shared" si="7"/>
        <v>Digital Wallet</v>
      </c>
      <c r="W2496" s="4">
        <f t="shared" ref="W2496:Y2496" si="2503">IF(OR(J2496 = "ERROR", J2496 = ""), "UNKNOWN", J2496)</f>
        <v>3</v>
      </c>
      <c r="X2496" s="4">
        <f t="shared" si="2503"/>
        <v>5</v>
      </c>
      <c r="Y2496" s="4">
        <f t="shared" si="2503"/>
        <v>15</v>
      </c>
      <c r="Z2496" s="7">
        <f t="shared" si="9"/>
        <v>45252</v>
      </c>
    </row>
    <row r="2497">
      <c r="A2497" s="1" t="s">
        <v>2534</v>
      </c>
      <c r="B2497" s="1" t="s">
        <v>81</v>
      </c>
      <c r="C2497" s="1">
        <v>2.0</v>
      </c>
      <c r="D2497" s="1">
        <v>1.5</v>
      </c>
      <c r="E2497" s="1">
        <v>3.0</v>
      </c>
      <c r="F2497" s="1" t="s">
        <v>28</v>
      </c>
      <c r="G2497" s="1" t="s">
        <v>29</v>
      </c>
      <c r="H2497" s="2">
        <v>45179.0</v>
      </c>
      <c r="J2497" s="3">
        <f t="shared" si="2"/>
        <v>2</v>
      </c>
      <c r="K2497" s="4">
        <f t="shared" si="3"/>
        <v>1.5</v>
      </c>
      <c r="L2497" s="4">
        <f t="shared" si="4"/>
        <v>3</v>
      </c>
      <c r="S2497" s="1" t="s">
        <v>2534</v>
      </c>
      <c r="T2497" s="4" t="str">
        <f t="shared" si="5"/>
        <v>Tea</v>
      </c>
      <c r="U2497" s="4" t="str">
        <f t="shared" si="6"/>
        <v>In-store</v>
      </c>
      <c r="V2497" s="4" t="str">
        <f t="shared" si="7"/>
        <v>Cash</v>
      </c>
      <c r="W2497" s="4">
        <f t="shared" ref="W2497:Y2497" si="2504">IF(OR(J2497 = "ERROR", J2497 = ""), "UNKNOWN", J2497)</f>
        <v>2</v>
      </c>
      <c r="X2497" s="4">
        <f t="shared" si="2504"/>
        <v>1.5</v>
      </c>
      <c r="Y2497" s="4">
        <f t="shared" si="2504"/>
        <v>3</v>
      </c>
      <c r="Z2497" s="5">
        <f t="shared" si="9"/>
        <v>45179</v>
      </c>
    </row>
    <row r="2498">
      <c r="A2498" s="1" t="s">
        <v>2535</v>
      </c>
      <c r="B2498" s="1" t="s">
        <v>55</v>
      </c>
      <c r="C2498" s="1">
        <v>5.0</v>
      </c>
      <c r="D2498" s="1">
        <v>3.0</v>
      </c>
      <c r="E2498" s="1">
        <v>15.0</v>
      </c>
      <c r="F2498" s="1" t="s">
        <v>39</v>
      </c>
      <c r="G2498" s="1" t="s">
        <v>29</v>
      </c>
      <c r="H2498" s="2">
        <v>45001.0</v>
      </c>
      <c r="J2498" s="3">
        <f t="shared" si="2"/>
        <v>5</v>
      </c>
      <c r="K2498" s="4">
        <f t="shared" si="3"/>
        <v>3</v>
      </c>
      <c r="L2498" s="4">
        <f t="shared" si="4"/>
        <v>15</v>
      </c>
      <c r="S2498" s="1" t="s">
        <v>2535</v>
      </c>
      <c r="T2498" s="4" t="str">
        <f t="shared" si="5"/>
        <v>Juice</v>
      </c>
      <c r="U2498" s="4" t="str">
        <f t="shared" si="6"/>
        <v>In-store</v>
      </c>
      <c r="V2498" s="4" t="str">
        <f t="shared" si="7"/>
        <v>Digital Wallet</v>
      </c>
      <c r="W2498" s="4">
        <f t="shared" ref="W2498:Y2498" si="2505">IF(OR(J2498 = "ERROR", J2498 = ""), "UNKNOWN", J2498)</f>
        <v>5</v>
      </c>
      <c r="X2498" s="4">
        <f t="shared" si="2505"/>
        <v>3</v>
      </c>
      <c r="Y2498" s="4">
        <f t="shared" si="2505"/>
        <v>15</v>
      </c>
      <c r="Z2498" s="5">
        <f t="shared" si="9"/>
        <v>45001</v>
      </c>
    </row>
    <row r="2499">
      <c r="A2499" s="1" t="s">
        <v>2536</v>
      </c>
      <c r="B2499" s="1" t="s">
        <v>27</v>
      </c>
      <c r="C2499" s="1">
        <v>5.0</v>
      </c>
      <c r="D2499" s="1">
        <v>3.0</v>
      </c>
      <c r="E2499" s="1">
        <v>15.0</v>
      </c>
      <c r="H2499" s="2">
        <v>45198.0</v>
      </c>
      <c r="J2499" s="3">
        <f t="shared" si="2"/>
        <v>5</v>
      </c>
      <c r="K2499" s="4">
        <f t="shared" si="3"/>
        <v>3</v>
      </c>
      <c r="L2499" s="4">
        <f t="shared" si="4"/>
        <v>15</v>
      </c>
      <c r="S2499" s="1" t="s">
        <v>2536</v>
      </c>
      <c r="T2499" s="4" t="str">
        <f t="shared" si="5"/>
        <v>Cake</v>
      </c>
      <c r="U2499" s="4" t="str">
        <f t="shared" si="6"/>
        <v>UNKNOWN</v>
      </c>
      <c r="V2499" s="4" t="str">
        <f t="shared" si="7"/>
        <v>UNKNOWN</v>
      </c>
      <c r="W2499" s="4">
        <f t="shared" ref="W2499:Y2499" si="2506">IF(OR(J2499 = "ERROR", J2499 = ""), "UNKNOWN", J2499)</f>
        <v>5</v>
      </c>
      <c r="X2499" s="4">
        <f t="shared" si="2506"/>
        <v>3</v>
      </c>
      <c r="Y2499" s="4">
        <f t="shared" si="2506"/>
        <v>15</v>
      </c>
      <c r="Z2499" s="5">
        <f t="shared" si="9"/>
        <v>45198</v>
      </c>
    </row>
    <row r="2500">
      <c r="A2500" s="1" t="s">
        <v>2537</v>
      </c>
      <c r="B2500" s="1" t="s">
        <v>27</v>
      </c>
      <c r="C2500" s="1">
        <v>4.0</v>
      </c>
      <c r="D2500" s="1">
        <v>3.0</v>
      </c>
      <c r="E2500" s="1">
        <v>12.0</v>
      </c>
      <c r="F2500" s="1" t="s">
        <v>23</v>
      </c>
      <c r="G2500" s="1" t="s">
        <v>29</v>
      </c>
      <c r="H2500" s="6">
        <v>45210.0</v>
      </c>
      <c r="J2500" s="3">
        <f t="shared" si="2"/>
        <v>4</v>
      </c>
      <c r="K2500" s="4">
        <f t="shared" si="3"/>
        <v>3</v>
      </c>
      <c r="L2500" s="4">
        <f t="shared" si="4"/>
        <v>12</v>
      </c>
      <c r="S2500" s="1" t="s">
        <v>2537</v>
      </c>
      <c r="T2500" s="4" t="str">
        <f t="shared" si="5"/>
        <v>Cake</v>
      </c>
      <c r="U2500" s="4" t="str">
        <f t="shared" si="6"/>
        <v>In-store</v>
      </c>
      <c r="V2500" s="4" t="str">
        <f t="shared" si="7"/>
        <v>Credit Card</v>
      </c>
      <c r="W2500" s="4">
        <f t="shared" ref="W2500:Y2500" si="2507">IF(OR(J2500 = "ERROR", J2500 = ""), "UNKNOWN", J2500)</f>
        <v>4</v>
      </c>
      <c r="X2500" s="4">
        <f t="shared" si="2507"/>
        <v>3</v>
      </c>
      <c r="Y2500" s="4">
        <f t="shared" si="2507"/>
        <v>12</v>
      </c>
      <c r="Z2500" s="7">
        <f t="shared" si="9"/>
        <v>45210</v>
      </c>
    </row>
    <row r="2501">
      <c r="A2501" s="1" t="s">
        <v>2538</v>
      </c>
      <c r="B2501" s="1" t="s">
        <v>32</v>
      </c>
      <c r="C2501" s="1">
        <v>5.0</v>
      </c>
      <c r="D2501" s="1">
        <v>1.0</v>
      </c>
      <c r="E2501" s="1">
        <v>5.0</v>
      </c>
      <c r="F2501" s="1" t="s">
        <v>23</v>
      </c>
      <c r="G2501" s="1" t="s">
        <v>24</v>
      </c>
      <c r="H2501" s="2">
        <v>45110.0</v>
      </c>
      <c r="J2501" s="3">
        <f t="shared" si="2"/>
        <v>5</v>
      </c>
      <c r="K2501" s="4">
        <f t="shared" si="3"/>
        <v>1</v>
      </c>
      <c r="L2501" s="4">
        <f t="shared" si="4"/>
        <v>5</v>
      </c>
      <c r="S2501" s="1" t="s">
        <v>2538</v>
      </c>
      <c r="T2501" s="4" t="str">
        <f t="shared" si="5"/>
        <v>Cookie</v>
      </c>
      <c r="U2501" s="4" t="str">
        <f t="shared" si="6"/>
        <v>Takeaway</v>
      </c>
      <c r="V2501" s="4" t="str">
        <f t="shared" si="7"/>
        <v>Credit Card</v>
      </c>
      <c r="W2501" s="4">
        <f t="shared" ref="W2501:Y2501" si="2508">IF(OR(J2501 = "ERROR", J2501 = ""), "UNKNOWN", J2501)</f>
        <v>5</v>
      </c>
      <c r="X2501" s="4">
        <f t="shared" si="2508"/>
        <v>1</v>
      </c>
      <c r="Y2501" s="4">
        <f t="shared" si="2508"/>
        <v>5</v>
      </c>
      <c r="Z2501" s="5">
        <f t="shared" si="9"/>
        <v>45110</v>
      </c>
    </row>
    <row r="2502">
      <c r="A2502" s="1" t="s">
        <v>2539</v>
      </c>
      <c r="B2502" s="1" t="s">
        <v>32</v>
      </c>
      <c r="C2502" s="1">
        <v>5.0</v>
      </c>
      <c r="D2502" s="1">
        <v>1.0</v>
      </c>
      <c r="E2502" s="1">
        <v>5.0</v>
      </c>
      <c r="F2502" s="1" t="s">
        <v>39</v>
      </c>
      <c r="G2502" s="1" t="s">
        <v>24</v>
      </c>
      <c r="H2502" s="2">
        <v>44958.0</v>
      </c>
      <c r="J2502" s="3">
        <f t="shared" si="2"/>
        <v>5</v>
      </c>
      <c r="K2502" s="4">
        <f t="shared" si="3"/>
        <v>1</v>
      </c>
      <c r="L2502" s="4">
        <f t="shared" si="4"/>
        <v>5</v>
      </c>
      <c r="S2502" s="1" t="s">
        <v>2539</v>
      </c>
      <c r="T2502" s="4" t="str">
        <f t="shared" si="5"/>
        <v>Cookie</v>
      </c>
      <c r="U2502" s="4" t="str">
        <f t="shared" si="6"/>
        <v>Takeaway</v>
      </c>
      <c r="V2502" s="4" t="str">
        <f t="shared" si="7"/>
        <v>Digital Wallet</v>
      </c>
      <c r="W2502" s="4">
        <f t="shared" ref="W2502:Y2502" si="2509">IF(OR(J2502 = "ERROR", J2502 = ""), "UNKNOWN", J2502)</f>
        <v>5</v>
      </c>
      <c r="X2502" s="4">
        <f t="shared" si="2509"/>
        <v>1</v>
      </c>
      <c r="Y2502" s="4">
        <f t="shared" si="2509"/>
        <v>5</v>
      </c>
      <c r="Z2502" s="5">
        <f t="shared" si="9"/>
        <v>44958</v>
      </c>
    </row>
    <row r="2503">
      <c r="A2503" s="1" t="s">
        <v>2540</v>
      </c>
      <c r="B2503" s="1" t="s">
        <v>41</v>
      </c>
      <c r="C2503" s="1">
        <v>5.0</v>
      </c>
      <c r="D2503" s="1">
        <v>4.0</v>
      </c>
      <c r="E2503" s="1">
        <v>20.0</v>
      </c>
      <c r="F2503" s="1" t="s">
        <v>39</v>
      </c>
      <c r="G2503" s="1" t="s">
        <v>29</v>
      </c>
      <c r="H2503" s="2">
        <v>44958.0</v>
      </c>
      <c r="J2503" s="3">
        <f t="shared" si="2"/>
        <v>5</v>
      </c>
      <c r="K2503" s="4">
        <f t="shared" si="3"/>
        <v>4</v>
      </c>
      <c r="L2503" s="4">
        <f t="shared" si="4"/>
        <v>20</v>
      </c>
      <c r="S2503" s="1" t="s">
        <v>2540</v>
      </c>
      <c r="T2503" s="4" t="str">
        <f t="shared" si="5"/>
        <v>Smoothie</v>
      </c>
      <c r="U2503" s="4" t="str">
        <f t="shared" si="6"/>
        <v>In-store</v>
      </c>
      <c r="V2503" s="4" t="str">
        <f t="shared" si="7"/>
        <v>Digital Wallet</v>
      </c>
      <c r="W2503" s="4">
        <f t="shared" ref="W2503:Y2503" si="2510">IF(OR(J2503 = "ERROR", J2503 = ""), "UNKNOWN", J2503)</f>
        <v>5</v>
      </c>
      <c r="X2503" s="4">
        <f t="shared" si="2510"/>
        <v>4</v>
      </c>
      <c r="Y2503" s="4">
        <f t="shared" si="2510"/>
        <v>20</v>
      </c>
      <c r="Z2503" s="5">
        <f t="shared" si="9"/>
        <v>44958</v>
      </c>
    </row>
    <row r="2504">
      <c r="A2504" s="1" t="s">
        <v>2541</v>
      </c>
      <c r="B2504" s="1" t="s">
        <v>36</v>
      </c>
      <c r="C2504" s="1">
        <v>5.0</v>
      </c>
      <c r="D2504" s="1">
        <v>5.0</v>
      </c>
      <c r="E2504" s="1">
        <v>25.0</v>
      </c>
      <c r="H2504" s="6">
        <v>45225.0</v>
      </c>
      <c r="J2504" s="3">
        <f t="shared" si="2"/>
        <v>5</v>
      </c>
      <c r="K2504" s="4">
        <f t="shared" si="3"/>
        <v>5</v>
      </c>
      <c r="L2504" s="4">
        <f t="shared" si="4"/>
        <v>25</v>
      </c>
      <c r="S2504" s="1" t="s">
        <v>2541</v>
      </c>
      <c r="T2504" s="4" t="str">
        <f t="shared" si="5"/>
        <v>Salad</v>
      </c>
      <c r="U2504" s="4" t="str">
        <f t="shared" si="6"/>
        <v>UNKNOWN</v>
      </c>
      <c r="V2504" s="4" t="str">
        <f t="shared" si="7"/>
        <v>UNKNOWN</v>
      </c>
      <c r="W2504" s="4">
        <f t="shared" ref="W2504:Y2504" si="2511">IF(OR(J2504 = "ERROR", J2504 = ""), "UNKNOWN", J2504)</f>
        <v>5</v>
      </c>
      <c r="X2504" s="4">
        <f t="shared" si="2511"/>
        <v>5</v>
      </c>
      <c r="Y2504" s="4">
        <f t="shared" si="2511"/>
        <v>25</v>
      </c>
      <c r="Z2504" s="7">
        <f t="shared" si="9"/>
        <v>45225</v>
      </c>
    </row>
    <row r="2505">
      <c r="A2505" s="1" t="s">
        <v>2542</v>
      </c>
      <c r="B2505" s="1" t="s">
        <v>81</v>
      </c>
      <c r="C2505" s="1">
        <v>2.0</v>
      </c>
      <c r="D2505" s="1">
        <v>1.5</v>
      </c>
      <c r="E2505" s="1">
        <v>3.0</v>
      </c>
      <c r="F2505" s="1" t="s">
        <v>39</v>
      </c>
      <c r="G2505" s="1" t="s">
        <v>30</v>
      </c>
      <c r="H2505" s="1" t="s">
        <v>25</v>
      </c>
      <c r="J2505" s="3">
        <f t="shared" si="2"/>
        <v>2</v>
      </c>
      <c r="K2505" s="4">
        <f t="shared" si="3"/>
        <v>1.5</v>
      </c>
      <c r="L2505" s="4">
        <f t="shared" si="4"/>
        <v>3</v>
      </c>
      <c r="S2505" s="1" t="s">
        <v>2542</v>
      </c>
      <c r="T2505" s="4" t="str">
        <f t="shared" si="5"/>
        <v>Tea</v>
      </c>
      <c r="U2505" s="4" t="str">
        <f t="shared" si="6"/>
        <v>UNKNOWN</v>
      </c>
      <c r="V2505" s="4" t="str">
        <f t="shared" si="7"/>
        <v>Digital Wallet</v>
      </c>
      <c r="W2505" s="4">
        <f t="shared" ref="W2505:Y2505" si="2512">IF(OR(J2505 = "ERROR", J2505 = ""), "UNKNOWN", J2505)</f>
        <v>2</v>
      </c>
      <c r="X2505" s="4">
        <f t="shared" si="2512"/>
        <v>1.5</v>
      </c>
      <c r="Y2505" s="4">
        <f t="shared" si="2512"/>
        <v>3</v>
      </c>
      <c r="Z2505" s="4" t="str">
        <f t="shared" si="9"/>
        <v>UNKNOWN</v>
      </c>
    </row>
    <row r="2506">
      <c r="A2506" s="1" t="s">
        <v>2543</v>
      </c>
      <c r="B2506" s="1" t="s">
        <v>32</v>
      </c>
      <c r="C2506" s="1">
        <v>5.0</v>
      </c>
      <c r="D2506" s="1">
        <v>1.0</v>
      </c>
      <c r="E2506" s="1">
        <v>5.0</v>
      </c>
      <c r="G2506" s="1" t="s">
        <v>29</v>
      </c>
      <c r="H2506" s="2">
        <v>45007.0</v>
      </c>
      <c r="J2506" s="3">
        <f t="shared" si="2"/>
        <v>5</v>
      </c>
      <c r="K2506" s="4">
        <f t="shared" si="3"/>
        <v>1</v>
      </c>
      <c r="L2506" s="4">
        <f t="shared" si="4"/>
        <v>5</v>
      </c>
      <c r="S2506" s="1" t="s">
        <v>2543</v>
      </c>
      <c r="T2506" s="4" t="str">
        <f t="shared" si="5"/>
        <v>Cookie</v>
      </c>
      <c r="U2506" s="4" t="str">
        <f t="shared" si="6"/>
        <v>In-store</v>
      </c>
      <c r="V2506" s="4" t="str">
        <f t="shared" si="7"/>
        <v>UNKNOWN</v>
      </c>
      <c r="W2506" s="4">
        <f t="shared" ref="W2506:Y2506" si="2513">IF(OR(J2506 = "ERROR", J2506 = ""), "UNKNOWN", J2506)</f>
        <v>5</v>
      </c>
      <c r="X2506" s="4">
        <f t="shared" si="2513"/>
        <v>1</v>
      </c>
      <c r="Y2506" s="4">
        <f t="shared" si="2513"/>
        <v>5</v>
      </c>
      <c r="Z2506" s="5">
        <f t="shared" si="9"/>
        <v>45007</v>
      </c>
    </row>
    <row r="2507">
      <c r="A2507" s="1" t="s">
        <v>2544</v>
      </c>
      <c r="B2507" s="1" t="s">
        <v>81</v>
      </c>
      <c r="C2507" s="1">
        <v>4.0</v>
      </c>
      <c r="D2507" s="1">
        <v>1.5</v>
      </c>
      <c r="E2507" s="1">
        <v>6.0</v>
      </c>
      <c r="F2507" s="1" t="s">
        <v>39</v>
      </c>
      <c r="G2507" s="1" t="s">
        <v>29</v>
      </c>
      <c r="H2507" s="2">
        <v>44983.0</v>
      </c>
      <c r="J2507" s="3">
        <f t="shared" si="2"/>
        <v>4</v>
      </c>
      <c r="K2507" s="4">
        <f t="shared" si="3"/>
        <v>1.5</v>
      </c>
      <c r="L2507" s="4">
        <f t="shared" si="4"/>
        <v>6</v>
      </c>
      <c r="S2507" s="1" t="s">
        <v>2544</v>
      </c>
      <c r="T2507" s="4" t="str">
        <f t="shared" si="5"/>
        <v>Tea</v>
      </c>
      <c r="U2507" s="4" t="str">
        <f t="shared" si="6"/>
        <v>In-store</v>
      </c>
      <c r="V2507" s="4" t="str">
        <f t="shared" si="7"/>
        <v>Digital Wallet</v>
      </c>
      <c r="W2507" s="4">
        <f t="shared" ref="W2507:Y2507" si="2514">IF(OR(J2507 = "ERROR", J2507 = ""), "UNKNOWN", J2507)</f>
        <v>4</v>
      </c>
      <c r="X2507" s="4">
        <f t="shared" si="2514"/>
        <v>1.5</v>
      </c>
      <c r="Y2507" s="4">
        <f t="shared" si="2514"/>
        <v>6</v>
      </c>
      <c r="Z2507" s="5">
        <f t="shared" si="9"/>
        <v>44983</v>
      </c>
    </row>
    <row r="2508">
      <c r="A2508" s="1" t="s">
        <v>2545</v>
      </c>
      <c r="B2508" s="1" t="s">
        <v>81</v>
      </c>
      <c r="C2508" s="1">
        <v>4.0</v>
      </c>
      <c r="E2508" s="1">
        <v>6.0</v>
      </c>
      <c r="F2508" s="1" t="s">
        <v>28</v>
      </c>
      <c r="H2508" s="2">
        <v>45063.0</v>
      </c>
      <c r="J2508" s="3">
        <f t="shared" si="2"/>
        <v>4</v>
      </c>
      <c r="K2508" s="4">
        <f t="shared" si="3"/>
        <v>1.5</v>
      </c>
      <c r="L2508" s="4">
        <f t="shared" si="4"/>
        <v>6</v>
      </c>
      <c r="S2508" s="1" t="s">
        <v>2545</v>
      </c>
      <c r="T2508" s="4" t="str">
        <f t="shared" si="5"/>
        <v>Tea</v>
      </c>
      <c r="U2508" s="4" t="str">
        <f t="shared" si="6"/>
        <v>UNKNOWN</v>
      </c>
      <c r="V2508" s="4" t="str">
        <f t="shared" si="7"/>
        <v>Cash</v>
      </c>
      <c r="W2508" s="4">
        <f t="shared" ref="W2508:Y2508" si="2515">IF(OR(J2508 = "ERROR", J2508 = ""), "UNKNOWN", J2508)</f>
        <v>4</v>
      </c>
      <c r="X2508" s="4">
        <f t="shared" si="2515"/>
        <v>1.5</v>
      </c>
      <c r="Y2508" s="4">
        <f t="shared" si="2515"/>
        <v>6</v>
      </c>
      <c r="Z2508" s="5">
        <f t="shared" si="9"/>
        <v>45063</v>
      </c>
    </row>
    <row r="2509">
      <c r="A2509" s="1" t="s">
        <v>2546</v>
      </c>
      <c r="B2509" s="1" t="s">
        <v>22</v>
      </c>
      <c r="C2509" s="1">
        <v>4.0</v>
      </c>
      <c r="D2509" s="1">
        <v>2.0</v>
      </c>
      <c r="E2509" s="1">
        <v>8.0</v>
      </c>
      <c r="F2509" s="1" t="s">
        <v>28</v>
      </c>
      <c r="G2509" s="1" t="s">
        <v>24</v>
      </c>
      <c r="H2509" s="2">
        <v>44932.0</v>
      </c>
      <c r="J2509" s="3">
        <f t="shared" si="2"/>
        <v>4</v>
      </c>
      <c r="K2509" s="4">
        <f t="shared" si="3"/>
        <v>2</v>
      </c>
      <c r="L2509" s="4">
        <f t="shared" si="4"/>
        <v>8</v>
      </c>
      <c r="S2509" s="1" t="s">
        <v>2546</v>
      </c>
      <c r="T2509" s="4" t="str">
        <f t="shared" si="5"/>
        <v>Coffee</v>
      </c>
      <c r="U2509" s="4" t="str">
        <f t="shared" si="6"/>
        <v>Takeaway</v>
      </c>
      <c r="V2509" s="4" t="str">
        <f t="shared" si="7"/>
        <v>Cash</v>
      </c>
      <c r="W2509" s="4">
        <f t="shared" ref="W2509:Y2509" si="2516">IF(OR(J2509 = "ERROR", J2509 = ""), "UNKNOWN", J2509)</f>
        <v>4</v>
      </c>
      <c r="X2509" s="4">
        <f t="shared" si="2516"/>
        <v>2</v>
      </c>
      <c r="Y2509" s="4">
        <f t="shared" si="2516"/>
        <v>8</v>
      </c>
      <c r="Z2509" s="5">
        <f t="shared" si="9"/>
        <v>44932</v>
      </c>
    </row>
    <row r="2510">
      <c r="A2510" s="1" t="s">
        <v>2547</v>
      </c>
      <c r="B2510" s="1" t="s">
        <v>32</v>
      </c>
      <c r="C2510" s="1">
        <v>1.0</v>
      </c>
      <c r="D2510" s="1">
        <v>1.0</v>
      </c>
      <c r="E2510" s="1">
        <v>1.0</v>
      </c>
      <c r="H2510" s="2">
        <v>45016.0</v>
      </c>
      <c r="J2510" s="3">
        <f t="shared" si="2"/>
        <v>1</v>
      </c>
      <c r="K2510" s="4">
        <f t="shared" si="3"/>
        <v>1</v>
      </c>
      <c r="L2510" s="4">
        <f t="shared" si="4"/>
        <v>1</v>
      </c>
      <c r="S2510" s="1" t="s">
        <v>2547</v>
      </c>
      <c r="T2510" s="4" t="str">
        <f t="shared" si="5"/>
        <v>Cookie</v>
      </c>
      <c r="U2510" s="4" t="str">
        <f t="shared" si="6"/>
        <v>UNKNOWN</v>
      </c>
      <c r="V2510" s="4" t="str">
        <f t="shared" si="7"/>
        <v>UNKNOWN</v>
      </c>
      <c r="W2510" s="4">
        <f t="shared" ref="W2510:Y2510" si="2517">IF(OR(J2510 = "ERROR", J2510 = ""), "UNKNOWN", J2510)</f>
        <v>1</v>
      </c>
      <c r="X2510" s="4">
        <f t="shared" si="2517"/>
        <v>1</v>
      </c>
      <c r="Y2510" s="4">
        <f t="shared" si="2517"/>
        <v>1</v>
      </c>
      <c r="Z2510" s="5">
        <f t="shared" si="9"/>
        <v>45016</v>
      </c>
    </row>
    <row r="2511">
      <c r="A2511" s="1" t="s">
        <v>2548</v>
      </c>
      <c r="B2511" s="1" t="s">
        <v>32</v>
      </c>
      <c r="C2511" s="1">
        <v>4.0</v>
      </c>
      <c r="D2511" s="1">
        <v>1.0</v>
      </c>
      <c r="E2511" s="1">
        <v>4.0</v>
      </c>
      <c r="F2511" s="1" t="s">
        <v>28</v>
      </c>
      <c r="G2511" s="1" t="s">
        <v>24</v>
      </c>
      <c r="H2511" s="1" t="s">
        <v>25</v>
      </c>
      <c r="J2511" s="3">
        <f t="shared" si="2"/>
        <v>4</v>
      </c>
      <c r="K2511" s="4">
        <f t="shared" si="3"/>
        <v>1</v>
      </c>
      <c r="L2511" s="4">
        <f t="shared" si="4"/>
        <v>4</v>
      </c>
      <c r="S2511" s="1" t="s">
        <v>2548</v>
      </c>
      <c r="T2511" s="4" t="str">
        <f t="shared" si="5"/>
        <v>Cookie</v>
      </c>
      <c r="U2511" s="4" t="str">
        <f t="shared" si="6"/>
        <v>Takeaway</v>
      </c>
      <c r="V2511" s="4" t="str">
        <f t="shared" si="7"/>
        <v>Cash</v>
      </c>
      <c r="W2511" s="4">
        <f t="shared" ref="W2511:Y2511" si="2518">IF(OR(J2511 = "ERROR", J2511 = ""), "UNKNOWN", J2511)</f>
        <v>4</v>
      </c>
      <c r="X2511" s="4">
        <f t="shared" si="2518"/>
        <v>1</v>
      </c>
      <c r="Y2511" s="4">
        <f t="shared" si="2518"/>
        <v>4</v>
      </c>
      <c r="Z2511" s="4" t="str">
        <f t="shared" si="9"/>
        <v>UNKNOWN</v>
      </c>
    </row>
    <row r="2512">
      <c r="A2512" s="1" t="s">
        <v>2549</v>
      </c>
      <c r="B2512" s="1" t="s">
        <v>32</v>
      </c>
      <c r="C2512" s="1">
        <v>5.0</v>
      </c>
      <c r="D2512" s="1">
        <v>1.0</v>
      </c>
      <c r="E2512" s="1">
        <v>5.0</v>
      </c>
      <c r="F2512" s="1" t="s">
        <v>39</v>
      </c>
      <c r="G2512" s="1" t="s">
        <v>24</v>
      </c>
      <c r="H2512" s="2">
        <v>45035.0</v>
      </c>
      <c r="J2512" s="3">
        <f t="shared" si="2"/>
        <v>5</v>
      </c>
      <c r="K2512" s="4">
        <f t="shared" si="3"/>
        <v>1</v>
      </c>
      <c r="L2512" s="4">
        <f t="shared" si="4"/>
        <v>5</v>
      </c>
      <c r="S2512" s="1" t="s">
        <v>2549</v>
      </c>
      <c r="T2512" s="4" t="str">
        <f t="shared" si="5"/>
        <v>Cookie</v>
      </c>
      <c r="U2512" s="4" t="str">
        <f t="shared" si="6"/>
        <v>Takeaway</v>
      </c>
      <c r="V2512" s="4" t="str">
        <f t="shared" si="7"/>
        <v>Digital Wallet</v>
      </c>
      <c r="W2512" s="4">
        <f t="shared" ref="W2512:Y2512" si="2519">IF(OR(J2512 = "ERROR", J2512 = ""), "UNKNOWN", J2512)</f>
        <v>5</v>
      </c>
      <c r="X2512" s="4">
        <f t="shared" si="2519"/>
        <v>1</v>
      </c>
      <c r="Y2512" s="4">
        <f t="shared" si="2519"/>
        <v>5</v>
      </c>
      <c r="Z2512" s="5">
        <f t="shared" si="9"/>
        <v>45035</v>
      </c>
    </row>
    <row r="2513">
      <c r="A2513" s="1" t="s">
        <v>2550</v>
      </c>
      <c r="B2513" s="1" t="s">
        <v>32</v>
      </c>
      <c r="C2513" s="1">
        <v>3.0</v>
      </c>
      <c r="D2513" s="1">
        <v>1.0</v>
      </c>
      <c r="E2513" s="1">
        <v>3.0</v>
      </c>
      <c r="F2513" s="1" t="s">
        <v>39</v>
      </c>
      <c r="H2513" s="2">
        <v>45102.0</v>
      </c>
      <c r="J2513" s="3">
        <f t="shared" si="2"/>
        <v>3</v>
      </c>
      <c r="K2513" s="4">
        <f t="shared" si="3"/>
        <v>1</v>
      </c>
      <c r="L2513" s="4">
        <f t="shared" si="4"/>
        <v>3</v>
      </c>
      <c r="S2513" s="1" t="s">
        <v>2550</v>
      </c>
      <c r="T2513" s="4" t="str">
        <f t="shared" si="5"/>
        <v>Cookie</v>
      </c>
      <c r="U2513" s="4" t="str">
        <f t="shared" si="6"/>
        <v>UNKNOWN</v>
      </c>
      <c r="V2513" s="4" t="str">
        <f t="shared" si="7"/>
        <v>Digital Wallet</v>
      </c>
      <c r="W2513" s="4">
        <f t="shared" ref="W2513:Y2513" si="2520">IF(OR(J2513 = "ERROR", J2513 = ""), "UNKNOWN", J2513)</f>
        <v>3</v>
      </c>
      <c r="X2513" s="4">
        <f t="shared" si="2520"/>
        <v>1</v>
      </c>
      <c r="Y2513" s="4">
        <f t="shared" si="2520"/>
        <v>3</v>
      </c>
      <c r="Z2513" s="5">
        <f t="shared" si="9"/>
        <v>45102</v>
      </c>
    </row>
    <row r="2514">
      <c r="A2514" s="1" t="s">
        <v>2551</v>
      </c>
      <c r="B2514" s="1" t="s">
        <v>36</v>
      </c>
      <c r="C2514" s="1">
        <v>5.0</v>
      </c>
      <c r="D2514" s="1">
        <v>5.0</v>
      </c>
      <c r="E2514" s="1">
        <v>25.0</v>
      </c>
      <c r="F2514" s="1" t="s">
        <v>28</v>
      </c>
      <c r="H2514" s="6">
        <v>45247.0</v>
      </c>
      <c r="J2514" s="3">
        <f t="shared" si="2"/>
        <v>5</v>
      </c>
      <c r="K2514" s="4">
        <f t="shared" si="3"/>
        <v>5</v>
      </c>
      <c r="L2514" s="4">
        <f t="shared" si="4"/>
        <v>25</v>
      </c>
      <c r="S2514" s="1" t="s">
        <v>2551</v>
      </c>
      <c r="T2514" s="4" t="str">
        <f t="shared" si="5"/>
        <v>Salad</v>
      </c>
      <c r="U2514" s="4" t="str">
        <f t="shared" si="6"/>
        <v>UNKNOWN</v>
      </c>
      <c r="V2514" s="4" t="str">
        <f t="shared" si="7"/>
        <v>Cash</v>
      </c>
      <c r="W2514" s="4">
        <f t="shared" ref="W2514:Y2514" si="2521">IF(OR(J2514 = "ERROR", J2514 = ""), "UNKNOWN", J2514)</f>
        <v>5</v>
      </c>
      <c r="X2514" s="4">
        <f t="shared" si="2521"/>
        <v>5</v>
      </c>
      <c r="Y2514" s="4">
        <f t="shared" si="2521"/>
        <v>25</v>
      </c>
      <c r="Z2514" s="7">
        <f t="shared" si="9"/>
        <v>45247</v>
      </c>
    </row>
    <row r="2515">
      <c r="A2515" s="1" t="s">
        <v>2552</v>
      </c>
      <c r="B2515" s="1" t="s">
        <v>27</v>
      </c>
      <c r="C2515" s="1">
        <v>2.0</v>
      </c>
      <c r="D2515" s="1">
        <v>3.0</v>
      </c>
      <c r="E2515" s="1">
        <v>6.0</v>
      </c>
      <c r="F2515" s="1" t="s">
        <v>28</v>
      </c>
      <c r="G2515" s="1" t="s">
        <v>29</v>
      </c>
      <c r="H2515" s="2">
        <v>44998.0</v>
      </c>
      <c r="J2515" s="3">
        <f t="shared" si="2"/>
        <v>2</v>
      </c>
      <c r="K2515" s="4">
        <f t="shared" si="3"/>
        <v>3</v>
      </c>
      <c r="L2515" s="4">
        <f t="shared" si="4"/>
        <v>6</v>
      </c>
      <c r="S2515" s="1" t="s">
        <v>2552</v>
      </c>
      <c r="T2515" s="4" t="str">
        <f t="shared" si="5"/>
        <v>Cake</v>
      </c>
      <c r="U2515" s="4" t="str">
        <f t="shared" si="6"/>
        <v>In-store</v>
      </c>
      <c r="V2515" s="4" t="str">
        <f t="shared" si="7"/>
        <v>Cash</v>
      </c>
      <c r="W2515" s="4">
        <f t="shared" ref="W2515:Y2515" si="2522">IF(OR(J2515 = "ERROR", J2515 = ""), "UNKNOWN", J2515)</f>
        <v>2</v>
      </c>
      <c r="X2515" s="4">
        <f t="shared" si="2522"/>
        <v>3</v>
      </c>
      <c r="Y2515" s="4">
        <f t="shared" si="2522"/>
        <v>6</v>
      </c>
      <c r="Z2515" s="5">
        <f t="shared" si="9"/>
        <v>44998</v>
      </c>
    </row>
    <row r="2516">
      <c r="A2516" s="1" t="s">
        <v>2553</v>
      </c>
      <c r="B2516" s="1" t="s">
        <v>41</v>
      </c>
      <c r="C2516" s="1">
        <v>4.0</v>
      </c>
      <c r="D2516" s="1">
        <v>4.0</v>
      </c>
      <c r="E2516" s="1">
        <v>16.0</v>
      </c>
      <c r="F2516" s="1" t="s">
        <v>28</v>
      </c>
      <c r="H2516" s="2">
        <v>45139.0</v>
      </c>
      <c r="J2516" s="3">
        <f t="shared" si="2"/>
        <v>4</v>
      </c>
      <c r="K2516" s="4">
        <f t="shared" si="3"/>
        <v>4</v>
      </c>
      <c r="L2516" s="4">
        <f t="shared" si="4"/>
        <v>16</v>
      </c>
      <c r="S2516" s="1" t="s">
        <v>2553</v>
      </c>
      <c r="T2516" s="4" t="str">
        <f t="shared" si="5"/>
        <v>Smoothie</v>
      </c>
      <c r="U2516" s="4" t="str">
        <f t="shared" si="6"/>
        <v>UNKNOWN</v>
      </c>
      <c r="V2516" s="4" t="str">
        <f t="shared" si="7"/>
        <v>Cash</v>
      </c>
      <c r="W2516" s="4">
        <f t="shared" ref="W2516:Y2516" si="2523">IF(OR(J2516 = "ERROR", J2516 = ""), "UNKNOWN", J2516)</f>
        <v>4</v>
      </c>
      <c r="X2516" s="4">
        <f t="shared" si="2523"/>
        <v>4</v>
      </c>
      <c r="Y2516" s="4">
        <f t="shared" si="2523"/>
        <v>16</v>
      </c>
      <c r="Z2516" s="5">
        <f t="shared" si="9"/>
        <v>45139</v>
      </c>
    </row>
    <row r="2517">
      <c r="A2517" s="1" t="s">
        <v>2554</v>
      </c>
      <c r="B2517" s="1" t="s">
        <v>32</v>
      </c>
      <c r="C2517" s="1" t="s">
        <v>30</v>
      </c>
      <c r="D2517" s="1">
        <v>1.0</v>
      </c>
      <c r="E2517" s="1">
        <v>1.0</v>
      </c>
      <c r="H2517" s="2">
        <v>45124.0</v>
      </c>
      <c r="J2517" s="3">
        <f t="shared" si="2"/>
        <v>1</v>
      </c>
      <c r="K2517" s="4">
        <f t="shared" si="3"/>
        <v>1</v>
      </c>
      <c r="L2517" s="4">
        <f t="shared" si="4"/>
        <v>1</v>
      </c>
      <c r="S2517" s="1" t="s">
        <v>2554</v>
      </c>
      <c r="T2517" s="4" t="str">
        <f t="shared" si="5"/>
        <v>Cookie</v>
      </c>
      <c r="U2517" s="4" t="str">
        <f t="shared" si="6"/>
        <v>UNKNOWN</v>
      </c>
      <c r="V2517" s="4" t="str">
        <f t="shared" si="7"/>
        <v>UNKNOWN</v>
      </c>
      <c r="W2517" s="4">
        <f t="shared" ref="W2517:Y2517" si="2524">IF(OR(J2517 = "ERROR", J2517 = ""), "UNKNOWN", J2517)</f>
        <v>1</v>
      </c>
      <c r="X2517" s="4">
        <f t="shared" si="2524"/>
        <v>1</v>
      </c>
      <c r="Y2517" s="4">
        <f t="shared" si="2524"/>
        <v>1</v>
      </c>
      <c r="Z2517" s="5">
        <f t="shared" si="9"/>
        <v>45124</v>
      </c>
    </row>
    <row r="2518">
      <c r="A2518" s="1" t="s">
        <v>2555</v>
      </c>
      <c r="B2518" s="1" t="s">
        <v>25</v>
      </c>
      <c r="C2518" s="1">
        <v>5.0</v>
      </c>
      <c r="D2518" s="1">
        <v>4.0</v>
      </c>
      <c r="E2518" s="1">
        <v>20.0</v>
      </c>
      <c r="H2518" s="2">
        <v>45187.0</v>
      </c>
      <c r="J2518" s="3">
        <f t="shared" si="2"/>
        <v>5</v>
      </c>
      <c r="K2518" s="4">
        <f t="shared" si="3"/>
        <v>4</v>
      </c>
      <c r="L2518" s="4">
        <f t="shared" si="4"/>
        <v>20</v>
      </c>
      <c r="S2518" s="1" t="s">
        <v>2555</v>
      </c>
      <c r="T2518" s="4" t="str">
        <f t="shared" si="5"/>
        <v>UNKNOWN</v>
      </c>
      <c r="U2518" s="4" t="str">
        <f t="shared" si="6"/>
        <v>UNKNOWN</v>
      </c>
      <c r="V2518" s="4" t="str">
        <f t="shared" si="7"/>
        <v>UNKNOWN</v>
      </c>
      <c r="W2518" s="4">
        <f t="shared" ref="W2518:Y2518" si="2525">IF(OR(J2518 = "ERROR", J2518 = ""), "UNKNOWN", J2518)</f>
        <v>5</v>
      </c>
      <c r="X2518" s="4">
        <f t="shared" si="2525"/>
        <v>4</v>
      </c>
      <c r="Y2518" s="4">
        <f t="shared" si="2525"/>
        <v>20</v>
      </c>
      <c r="Z2518" s="5">
        <f t="shared" si="9"/>
        <v>45187</v>
      </c>
    </row>
    <row r="2519">
      <c r="A2519" s="1" t="s">
        <v>2556</v>
      </c>
      <c r="B2519" s="1" t="s">
        <v>36</v>
      </c>
      <c r="C2519" s="1">
        <v>4.0</v>
      </c>
      <c r="D2519" s="1">
        <v>5.0</v>
      </c>
      <c r="E2519" s="1">
        <v>20.0</v>
      </c>
      <c r="F2519" s="1" t="s">
        <v>28</v>
      </c>
      <c r="G2519" s="1" t="s">
        <v>29</v>
      </c>
      <c r="H2519" s="2">
        <v>45089.0</v>
      </c>
      <c r="J2519" s="3">
        <f t="shared" si="2"/>
        <v>4</v>
      </c>
      <c r="K2519" s="4">
        <f t="shared" si="3"/>
        <v>5</v>
      </c>
      <c r="L2519" s="4">
        <f t="shared" si="4"/>
        <v>20</v>
      </c>
      <c r="S2519" s="1" t="s">
        <v>2556</v>
      </c>
      <c r="T2519" s="4" t="str">
        <f t="shared" si="5"/>
        <v>Salad</v>
      </c>
      <c r="U2519" s="4" t="str">
        <f t="shared" si="6"/>
        <v>In-store</v>
      </c>
      <c r="V2519" s="4" t="str">
        <f t="shared" si="7"/>
        <v>Cash</v>
      </c>
      <c r="W2519" s="4">
        <f t="shared" ref="W2519:Y2519" si="2526">IF(OR(J2519 = "ERROR", J2519 = ""), "UNKNOWN", J2519)</f>
        <v>4</v>
      </c>
      <c r="X2519" s="4">
        <f t="shared" si="2526"/>
        <v>5</v>
      </c>
      <c r="Y2519" s="4">
        <f t="shared" si="2526"/>
        <v>20</v>
      </c>
      <c r="Z2519" s="5">
        <f t="shared" si="9"/>
        <v>45089</v>
      </c>
    </row>
    <row r="2520">
      <c r="A2520" s="1" t="s">
        <v>2557</v>
      </c>
      <c r="B2520" s="1" t="s">
        <v>55</v>
      </c>
      <c r="C2520" s="1">
        <v>3.0</v>
      </c>
      <c r="D2520" s="1">
        <v>3.0</v>
      </c>
      <c r="E2520" s="1">
        <v>9.0</v>
      </c>
      <c r="F2520" s="1" t="s">
        <v>30</v>
      </c>
      <c r="G2520" s="1" t="s">
        <v>29</v>
      </c>
      <c r="H2520" s="2">
        <v>45111.0</v>
      </c>
      <c r="J2520" s="3">
        <f t="shared" si="2"/>
        <v>3</v>
      </c>
      <c r="K2520" s="4">
        <f t="shared" si="3"/>
        <v>3</v>
      </c>
      <c r="L2520" s="4">
        <f t="shared" si="4"/>
        <v>9</v>
      </c>
      <c r="S2520" s="1" t="s">
        <v>2557</v>
      </c>
      <c r="T2520" s="4" t="str">
        <f t="shared" si="5"/>
        <v>Juice</v>
      </c>
      <c r="U2520" s="4" t="str">
        <f t="shared" si="6"/>
        <v>In-store</v>
      </c>
      <c r="V2520" s="4" t="str">
        <f t="shared" si="7"/>
        <v>UNKNOWN</v>
      </c>
      <c r="W2520" s="4">
        <f t="shared" ref="W2520:Y2520" si="2527">IF(OR(J2520 = "ERROR", J2520 = ""), "UNKNOWN", J2520)</f>
        <v>3</v>
      </c>
      <c r="X2520" s="4">
        <f t="shared" si="2527"/>
        <v>3</v>
      </c>
      <c r="Y2520" s="4">
        <f t="shared" si="2527"/>
        <v>9</v>
      </c>
      <c r="Z2520" s="5">
        <f t="shared" si="9"/>
        <v>45111</v>
      </c>
    </row>
    <row r="2521">
      <c r="A2521" s="1" t="s">
        <v>2558</v>
      </c>
      <c r="B2521" s="1" t="s">
        <v>25</v>
      </c>
      <c r="C2521" s="1">
        <v>4.0</v>
      </c>
      <c r="D2521" s="1">
        <v>1.0</v>
      </c>
      <c r="E2521" s="1" t="s">
        <v>30</v>
      </c>
      <c r="F2521" s="1" t="s">
        <v>23</v>
      </c>
      <c r="G2521" s="1" t="s">
        <v>24</v>
      </c>
      <c r="H2521" s="2">
        <v>45003.0</v>
      </c>
      <c r="J2521" s="3">
        <f t="shared" si="2"/>
        <v>4</v>
      </c>
      <c r="K2521" s="4">
        <f t="shared" si="3"/>
        <v>1</v>
      </c>
      <c r="L2521" s="4">
        <f t="shared" si="4"/>
        <v>4</v>
      </c>
      <c r="S2521" s="1" t="s">
        <v>2558</v>
      </c>
      <c r="T2521" s="4" t="str">
        <f t="shared" si="5"/>
        <v>UNKNOWN</v>
      </c>
      <c r="U2521" s="4" t="str">
        <f t="shared" si="6"/>
        <v>Takeaway</v>
      </c>
      <c r="V2521" s="4" t="str">
        <f t="shared" si="7"/>
        <v>Credit Card</v>
      </c>
      <c r="W2521" s="4">
        <f t="shared" ref="W2521:Y2521" si="2528">IF(OR(J2521 = "ERROR", J2521 = ""), "UNKNOWN", J2521)</f>
        <v>4</v>
      </c>
      <c r="X2521" s="4">
        <f t="shared" si="2528"/>
        <v>1</v>
      </c>
      <c r="Y2521" s="4">
        <f t="shared" si="2528"/>
        <v>4</v>
      </c>
      <c r="Z2521" s="5">
        <f t="shared" si="9"/>
        <v>45003</v>
      </c>
    </row>
    <row r="2522">
      <c r="A2522" s="1" t="s">
        <v>2559</v>
      </c>
      <c r="B2522" s="1" t="s">
        <v>36</v>
      </c>
      <c r="C2522" s="1">
        <v>1.0</v>
      </c>
      <c r="D2522" s="1">
        <v>5.0</v>
      </c>
      <c r="E2522" s="1">
        <v>5.0</v>
      </c>
      <c r="H2522" s="2">
        <v>45120.0</v>
      </c>
      <c r="J2522" s="3">
        <f t="shared" si="2"/>
        <v>1</v>
      </c>
      <c r="K2522" s="4">
        <f t="shared" si="3"/>
        <v>5</v>
      </c>
      <c r="L2522" s="4">
        <f t="shared" si="4"/>
        <v>5</v>
      </c>
      <c r="S2522" s="1" t="s">
        <v>2559</v>
      </c>
      <c r="T2522" s="4" t="str">
        <f t="shared" si="5"/>
        <v>Salad</v>
      </c>
      <c r="U2522" s="4" t="str">
        <f t="shared" si="6"/>
        <v>UNKNOWN</v>
      </c>
      <c r="V2522" s="4" t="str">
        <f t="shared" si="7"/>
        <v>UNKNOWN</v>
      </c>
      <c r="W2522" s="4">
        <f t="shared" ref="W2522:Y2522" si="2529">IF(OR(J2522 = "ERROR", J2522 = ""), "UNKNOWN", J2522)</f>
        <v>1</v>
      </c>
      <c r="X2522" s="4">
        <f t="shared" si="2529"/>
        <v>5</v>
      </c>
      <c r="Y2522" s="4">
        <f t="shared" si="2529"/>
        <v>5</v>
      </c>
      <c r="Z2522" s="5">
        <f t="shared" si="9"/>
        <v>45120</v>
      </c>
    </row>
    <row r="2523">
      <c r="A2523" s="1" t="s">
        <v>2560</v>
      </c>
      <c r="B2523" s="1" t="s">
        <v>27</v>
      </c>
      <c r="C2523" s="1">
        <v>4.0</v>
      </c>
      <c r="D2523" s="1">
        <v>3.0</v>
      </c>
      <c r="E2523" s="1">
        <v>12.0</v>
      </c>
      <c r="F2523" s="1" t="s">
        <v>28</v>
      </c>
      <c r="G2523" s="1" t="s">
        <v>25</v>
      </c>
      <c r="H2523" s="2">
        <v>44998.0</v>
      </c>
      <c r="J2523" s="3">
        <f t="shared" si="2"/>
        <v>4</v>
      </c>
      <c r="K2523" s="4">
        <f t="shared" si="3"/>
        <v>3</v>
      </c>
      <c r="L2523" s="4">
        <f t="shared" si="4"/>
        <v>12</v>
      </c>
      <c r="S2523" s="1" t="s">
        <v>2560</v>
      </c>
      <c r="T2523" s="4" t="str">
        <f t="shared" si="5"/>
        <v>Cake</v>
      </c>
      <c r="U2523" s="4" t="str">
        <f t="shared" si="6"/>
        <v>UNKNOWN</v>
      </c>
      <c r="V2523" s="4" t="str">
        <f t="shared" si="7"/>
        <v>Cash</v>
      </c>
      <c r="W2523" s="4">
        <f t="shared" ref="W2523:Y2523" si="2530">IF(OR(J2523 = "ERROR", J2523 = ""), "UNKNOWN", J2523)</f>
        <v>4</v>
      </c>
      <c r="X2523" s="4">
        <f t="shared" si="2530"/>
        <v>3</v>
      </c>
      <c r="Y2523" s="4">
        <f t="shared" si="2530"/>
        <v>12</v>
      </c>
      <c r="Z2523" s="5">
        <f t="shared" si="9"/>
        <v>44998</v>
      </c>
    </row>
    <row r="2524">
      <c r="A2524" s="1" t="s">
        <v>2561</v>
      </c>
      <c r="B2524" s="1" t="s">
        <v>32</v>
      </c>
      <c r="C2524" s="1">
        <v>3.0</v>
      </c>
      <c r="D2524" s="1">
        <v>1.0</v>
      </c>
      <c r="E2524" s="1">
        <v>3.0</v>
      </c>
      <c r="F2524" s="1" t="s">
        <v>39</v>
      </c>
      <c r="H2524" s="2">
        <v>45100.0</v>
      </c>
      <c r="J2524" s="3">
        <f t="shared" si="2"/>
        <v>3</v>
      </c>
      <c r="K2524" s="4">
        <f t="shared" si="3"/>
        <v>1</v>
      </c>
      <c r="L2524" s="4">
        <f t="shared" si="4"/>
        <v>3</v>
      </c>
      <c r="S2524" s="1" t="s">
        <v>2561</v>
      </c>
      <c r="T2524" s="4" t="str">
        <f t="shared" si="5"/>
        <v>Cookie</v>
      </c>
      <c r="U2524" s="4" t="str">
        <f t="shared" si="6"/>
        <v>UNKNOWN</v>
      </c>
      <c r="V2524" s="4" t="str">
        <f t="shared" si="7"/>
        <v>Digital Wallet</v>
      </c>
      <c r="W2524" s="4">
        <f t="shared" ref="W2524:Y2524" si="2531">IF(OR(J2524 = "ERROR", J2524 = ""), "UNKNOWN", J2524)</f>
        <v>3</v>
      </c>
      <c r="X2524" s="4">
        <f t="shared" si="2531"/>
        <v>1</v>
      </c>
      <c r="Y2524" s="4">
        <f t="shared" si="2531"/>
        <v>3</v>
      </c>
      <c r="Z2524" s="5">
        <f t="shared" si="9"/>
        <v>45100</v>
      </c>
    </row>
    <row r="2525">
      <c r="A2525" s="1" t="s">
        <v>2562</v>
      </c>
      <c r="B2525" s="1" t="s">
        <v>44</v>
      </c>
      <c r="C2525" s="1">
        <v>2.0</v>
      </c>
      <c r="D2525" s="1">
        <v>4.0</v>
      </c>
      <c r="E2525" s="1">
        <v>8.0</v>
      </c>
      <c r="F2525" s="1" t="s">
        <v>30</v>
      </c>
      <c r="G2525" s="1" t="s">
        <v>25</v>
      </c>
      <c r="H2525" s="2">
        <v>45110.0</v>
      </c>
      <c r="J2525" s="3">
        <f t="shared" si="2"/>
        <v>2</v>
      </c>
      <c r="K2525" s="4">
        <f t="shared" si="3"/>
        <v>4</v>
      </c>
      <c r="L2525" s="4">
        <f t="shared" si="4"/>
        <v>8</v>
      </c>
      <c r="S2525" s="1" t="s">
        <v>2562</v>
      </c>
      <c r="T2525" s="4" t="str">
        <f t="shared" si="5"/>
        <v>Sandwich</v>
      </c>
      <c r="U2525" s="4" t="str">
        <f t="shared" si="6"/>
        <v>UNKNOWN</v>
      </c>
      <c r="V2525" s="4" t="str">
        <f t="shared" si="7"/>
        <v>UNKNOWN</v>
      </c>
      <c r="W2525" s="4">
        <f t="shared" ref="W2525:Y2525" si="2532">IF(OR(J2525 = "ERROR", J2525 = ""), "UNKNOWN", J2525)</f>
        <v>2</v>
      </c>
      <c r="X2525" s="4">
        <f t="shared" si="2532"/>
        <v>4</v>
      </c>
      <c r="Y2525" s="4">
        <f t="shared" si="2532"/>
        <v>8</v>
      </c>
      <c r="Z2525" s="5">
        <f t="shared" si="9"/>
        <v>45110</v>
      </c>
    </row>
    <row r="2526">
      <c r="A2526" s="1" t="s">
        <v>2563</v>
      </c>
      <c r="B2526" s="1" t="s">
        <v>22</v>
      </c>
      <c r="C2526" s="1">
        <v>5.0</v>
      </c>
      <c r="D2526" s="1">
        <v>2.0</v>
      </c>
      <c r="E2526" s="1">
        <v>10.0</v>
      </c>
      <c r="G2526" s="1" t="s">
        <v>24</v>
      </c>
      <c r="H2526" s="2">
        <v>44966.0</v>
      </c>
      <c r="J2526" s="3">
        <f t="shared" si="2"/>
        <v>5</v>
      </c>
      <c r="K2526" s="4">
        <f t="shared" si="3"/>
        <v>2</v>
      </c>
      <c r="L2526" s="4">
        <f t="shared" si="4"/>
        <v>10</v>
      </c>
      <c r="S2526" s="1" t="s">
        <v>2563</v>
      </c>
      <c r="T2526" s="4" t="str">
        <f t="shared" si="5"/>
        <v>Coffee</v>
      </c>
      <c r="U2526" s="4" t="str">
        <f t="shared" si="6"/>
        <v>Takeaway</v>
      </c>
      <c r="V2526" s="4" t="str">
        <f t="shared" si="7"/>
        <v>UNKNOWN</v>
      </c>
      <c r="W2526" s="4">
        <f t="shared" ref="W2526:Y2526" si="2533">IF(OR(J2526 = "ERROR", J2526 = ""), "UNKNOWN", J2526)</f>
        <v>5</v>
      </c>
      <c r="X2526" s="4">
        <f t="shared" si="2533"/>
        <v>2</v>
      </c>
      <c r="Y2526" s="4">
        <f t="shared" si="2533"/>
        <v>10</v>
      </c>
      <c r="Z2526" s="5">
        <f t="shared" si="9"/>
        <v>44966</v>
      </c>
    </row>
    <row r="2527">
      <c r="A2527" s="1" t="s">
        <v>2564</v>
      </c>
      <c r="B2527" s="1" t="s">
        <v>36</v>
      </c>
      <c r="C2527" s="1">
        <v>3.0</v>
      </c>
      <c r="D2527" s="1">
        <v>5.0</v>
      </c>
      <c r="E2527" s="1">
        <v>15.0</v>
      </c>
      <c r="G2527" s="1" t="s">
        <v>24</v>
      </c>
      <c r="H2527" s="2">
        <v>45081.0</v>
      </c>
      <c r="J2527" s="3">
        <f t="shared" si="2"/>
        <v>3</v>
      </c>
      <c r="K2527" s="4">
        <f t="shared" si="3"/>
        <v>5</v>
      </c>
      <c r="L2527" s="4">
        <f t="shared" si="4"/>
        <v>15</v>
      </c>
      <c r="S2527" s="1" t="s">
        <v>2564</v>
      </c>
      <c r="T2527" s="4" t="str">
        <f t="shared" si="5"/>
        <v>Salad</v>
      </c>
      <c r="U2527" s="4" t="str">
        <f t="shared" si="6"/>
        <v>Takeaway</v>
      </c>
      <c r="V2527" s="4" t="str">
        <f t="shared" si="7"/>
        <v>UNKNOWN</v>
      </c>
      <c r="W2527" s="4">
        <f t="shared" ref="W2527:Y2527" si="2534">IF(OR(J2527 = "ERROR", J2527 = ""), "UNKNOWN", J2527)</f>
        <v>3</v>
      </c>
      <c r="X2527" s="4">
        <f t="shared" si="2534"/>
        <v>5</v>
      </c>
      <c r="Y2527" s="4">
        <f t="shared" si="2534"/>
        <v>15</v>
      </c>
      <c r="Z2527" s="5">
        <f t="shared" si="9"/>
        <v>45081</v>
      </c>
    </row>
    <row r="2528">
      <c r="A2528" s="1" t="s">
        <v>2565</v>
      </c>
      <c r="B2528" s="1" t="s">
        <v>55</v>
      </c>
      <c r="C2528" s="1">
        <v>5.0</v>
      </c>
      <c r="D2528" s="1">
        <v>3.0</v>
      </c>
      <c r="E2528" s="1">
        <v>15.0</v>
      </c>
      <c r="F2528" s="1" t="s">
        <v>28</v>
      </c>
      <c r="G2528" s="1" t="s">
        <v>24</v>
      </c>
      <c r="H2528" s="2">
        <v>44963.0</v>
      </c>
      <c r="J2528" s="3">
        <f t="shared" si="2"/>
        <v>5</v>
      </c>
      <c r="K2528" s="4">
        <f t="shared" si="3"/>
        <v>3</v>
      </c>
      <c r="L2528" s="4">
        <f t="shared" si="4"/>
        <v>15</v>
      </c>
      <c r="S2528" s="1" t="s">
        <v>2565</v>
      </c>
      <c r="T2528" s="4" t="str">
        <f t="shared" si="5"/>
        <v>Juice</v>
      </c>
      <c r="U2528" s="4" t="str">
        <f t="shared" si="6"/>
        <v>Takeaway</v>
      </c>
      <c r="V2528" s="4" t="str">
        <f t="shared" si="7"/>
        <v>Cash</v>
      </c>
      <c r="W2528" s="4">
        <f t="shared" ref="W2528:Y2528" si="2535">IF(OR(J2528 = "ERROR", J2528 = ""), "UNKNOWN", J2528)</f>
        <v>5</v>
      </c>
      <c r="X2528" s="4">
        <f t="shared" si="2535"/>
        <v>3</v>
      </c>
      <c r="Y2528" s="4">
        <f t="shared" si="2535"/>
        <v>15</v>
      </c>
      <c r="Z2528" s="5">
        <f t="shared" si="9"/>
        <v>44963</v>
      </c>
    </row>
    <row r="2529">
      <c r="A2529" s="1" t="s">
        <v>2566</v>
      </c>
      <c r="B2529" s="1" t="s">
        <v>81</v>
      </c>
      <c r="C2529" s="1">
        <v>3.0</v>
      </c>
      <c r="D2529" s="1">
        <v>1.5</v>
      </c>
      <c r="E2529" s="1">
        <v>4.5</v>
      </c>
      <c r="H2529" s="2">
        <v>44964.0</v>
      </c>
      <c r="J2529" s="3">
        <f t="shared" si="2"/>
        <v>3</v>
      </c>
      <c r="K2529" s="4">
        <f t="shared" si="3"/>
        <v>1.5</v>
      </c>
      <c r="L2529" s="4">
        <f t="shared" si="4"/>
        <v>4.5</v>
      </c>
      <c r="S2529" s="1" t="s">
        <v>2566</v>
      </c>
      <c r="T2529" s="4" t="str">
        <f t="shared" si="5"/>
        <v>Tea</v>
      </c>
      <c r="U2529" s="4" t="str">
        <f t="shared" si="6"/>
        <v>UNKNOWN</v>
      </c>
      <c r="V2529" s="4" t="str">
        <f t="shared" si="7"/>
        <v>UNKNOWN</v>
      </c>
      <c r="W2529" s="4">
        <f t="shared" ref="W2529:Y2529" si="2536">IF(OR(J2529 = "ERROR", J2529 = ""), "UNKNOWN", J2529)</f>
        <v>3</v>
      </c>
      <c r="X2529" s="4">
        <f t="shared" si="2536"/>
        <v>1.5</v>
      </c>
      <c r="Y2529" s="4">
        <f t="shared" si="2536"/>
        <v>4.5</v>
      </c>
      <c r="Z2529" s="5">
        <f t="shared" si="9"/>
        <v>44964</v>
      </c>
    </row>
    <row r="2530">
      <c r="A2530" s="1" t="s">
        <v>2567</v>
      </c>
      <c r="B2530" s="1" t="s">
        <v>32</v>
      </c>
      <c r="C2530" s="1">
        <v>3.0</v>
      </c>
      <c r="D2530" s="1">
        <v>1.0</v>
      </c>
      <c r="E2530" s="1">
        <v>3.0</v>
      </c>
      <c r="F2530" s="1" t="s">
        <v>23</v>
      </c>
      <c r="G2530" s="1" t="s">
        <v>29</v>
      </c>
      <c r="H2530" s="6">
        <v>45290.0</v>
      </c>
      <c r="J2530" s="3">
        <f t="shared" si="2"/>
        <v>3</v>
      </c>
      <c r="K2530" s="4">
        <f t="shared" si="3"/>
        <v>1</v>
      </c>
      <c r="L2530" s="4">
        <f t="shared" si="4"/>
        <v>3</v>
      </c>
      <c r="S2530" s="1" t="s">
        <v>2567</v>
      </c>
      <c r="T2530" s="4" t="str">
        <f t="shared" si="5"/>
        <v>Cookie</v>
      </c>
      <c r="U2530" s="4" t="str">
        <f t="shared" si="6"/>
        <v>In-store</v>
      </c>
      <c r="V2530" s="4" t="str">
        <f t="shared" si="7"/>
        <v>Credit Card</v>
      </c>
      <c r="W2530" s="4">
        <f t="shared" ref="W2530:Y2530" si="2537">IF(OR(J2530 = "ERROR", J2530 = ""), "UNKNOWN", J2530)</f>
        <v>3</v>
      </c>
      <c r="X2530" s="4">
        <f t="shared" si="2537"/>
        <v>1</v>
      </c>
      <c r="Y2530" s="4">
        <f t="shared" si="2537"/>
        <v>3</v>
      </c>
      <c r="Z2530" s="7">
        <f t="shared" si="9"/>
        <v>45290</v>
      </c>
    </row>
    <row r="2531">
      <c r="A2531" s="1" t="s">
        <v>2568</v>
      </c>
      <c r="B2531" s="1" t="s">
        <v>32</v>
      </c>
      <c r="C2531" s="1">
        <v>2.0</v>
      </c>
      <c r="D2531" s="1">
        <v>1.0</v>
      </c>
      <c r="E2531" s="1">
        <v>2.0</v>
      </c>
      <c r="F2531" s="1" t="s">
        <v>23</v>
      </c>
      <c r="G2531" s="1" t="s">
        <v>29</v>
      </c>
      <c r="H2531" s="2">
        <v>45062.0</v>
      </c>
      <c r="J2531" s="3">
        <f t="shared" si="2"/>
        <v>2</v>
      </c>
      <c r="K2531" s="4">
        <f t="shared" si="3"/>
        <v>1</v>
      </c>
      <c r="L2531" s="4">
        <f t="shared" si="4"/>
        <v>2</v>
      </c>
      <c r="S2531" s="1" t="s">
        <v>2568</v>
      </c>
      <c r="T2531" s="4" t="str">
        <f t="shared" si="5"/>
        <v>Cookie</v>
      </c>
      <c r="U2531" s="4" t="str">
        <f t="shared" si="6"/>
        <v>In-store</v>
      </c>
      <c r="V2531" s="4" t="str">
        <f t="shared" si="7"/>
        <v>Credit Card</v>
      </c>
      <c r="W2531" s="4">
        <f t="shared" ref="W2531:Y2531" si="2538">IF(OR(J2531 = "ERROR", J2531 = ""), "UNKNOWN", J2531)</f>
        <v>2</v>
      </c>
      <c r="X2531" s="4">
        <f t="shared" si="2538"/>
        <v>1</v>
      </c>
      <c r="Y2531" s="4">
        <f t="shared" si="2538"/>
        <v>2</v>
      </c>
      <c r="Z2531" s="5">
        <f t="shared" si="9"/>
        <v>45062</v>
      </c>
    </row>
    <row r="2532">
      <c r="A2532" s="1" t="s">
        <v>2569</v>
      </c>
      <c r="B2532" s="1" t="s">
        <v>81</v>
      </c>
      <c r="C2532" s="1">
        <v>2.0</v>
      </c>
      <c r="E2532" s="1">
        <v>3.0</v>
      </c>
      <c r="F2532" s="1" t="s">
        <v>23</v>
      </c>
      <c r="G2532" s="1" t="s">
        <v>29</v>
      </c>
      <c r="H2532" s="2">
        <v>45019.0</v>
      </c>
      <c r="J2532" s="3">
        <f t="shared" si="2"/>
        <v>2</v>
      </c>
      <c r="K2532" s="4">
        <f t="shared" si="3"/>
        <v>1.5</v>
      </c>
      <c r="L2532" s="4">
        <f t="shared" si="4"/>
        <v>3</v>
      </c>
      <c r="S2532" s="1" t="s">
        <v>2569</v>
      </c>
      <c r="T2532" s="4" t="str">
        <f t="shared" si="5"/>
        <v>Tea</v>
      </c>
      <c r="U2532" s="4" t="str">
        <f t="shared" si="6"/>
        <v>In-store</v>
      </c>
      <c r="V2532" s="4" t="str">
        <f t="shared" si="7"/>
        <v>Credit Card</v>
      </c>
      <c r="W2532" s="4">
        <f t="shared" ref="W2532:Y2532" si="2539">IF(OR(J2532 = "ERROR", J2532 = ""), "UNKNOWN", J2532)</f>
        <v>2</v>
      </c>
      <c r="X2532" s="4">
        <f t="shared" si="2539"/>
        <v>1.5</v>
      </c>
      <c r="Y2532" s="4">
        <f t="shared" si="2539"/>
        <v>3</v>
      </c>
      <c r="Z2532" s="5">
        <f t="shared" si="9"/>
        <v>45019</v>
      </c>
    </row>
    <row r="2533">
      <c r="A2533" s="1" t="s">
        <v>2570</v>
      </c>
      <c r="B2533" s="1" t="s">
        <v>27</v>
      </c>
      <c r="C2533" s="1">
        <v>2.0</v>
      </c>
      <c r="D2533" s="1">
        <v>3.0</v>
      </c>
      <c r="E2533" s="1">
        <v>6.0</v>
      </c>
      <c r="F2533" s="1" t="s">
        <v>23</v>
      </c>
      <c r="G2533" s="1" t="s">
        <v>29</v>
      </c>
      <c r="H2533" s="2">
        <v>45090.0</v>
      </c>
      <c r="J2533" s="3">
        <f t="shared" si="2"/>
        <v>2</v>
      </c>
      <c r="K2533" s="4">
        <f t="shared" si="3"/>
        <v>3</v>
      </c>
      <c r="L2533" s="4">
        <f t="shared" si="4"/>
        <v>6</v>
      </c>
      <c r="S2533" s="1" t="s">
        <v>2570</v>
      </c>
      <c r="T2533" s="4" t="str">
        <f t="shared" si="5"/>
        <v>Cake</v>
      </c>
      <c r="U2533" s="4" t="str">
        <f t="shared" si="6"/>
        <v>In-store</v>
      </c>
      <c r="V2533" s="4" t="str">
        <f t="shared" si="7"/>
        <v>Credit Card</v>
      </c>
      <c r="W2533" s="4">
        <f t="shared" ref="W2533:Y2533" si="2540">IF(OR(J2533 = "ERROR", J2533 = ""), "UNKNOWN", J2533)</f>
        <v>2</v>
      </c>
      <c r="X2533" s="4">
        <f t="shared" si="2540"/>
        <v>3</v>
      </c>
      <c r="Y2533" s="4">
        <f t="shared" si="2540"/>
        <v>6</v>
      </c>
      <c r="Z2533" s="5">
        <f t="shared" si="9"/>
        <v>45090</v>
      </c>
    </row>
    <row r="2534">
      <c r="A2534" s="1" t="s">
        <v>2571</v>
      </c>
      <c r="B2534" s="1" t="s">
        <v>36</v>
      </c>
      <c r="C2534" s="1">
        <v>5.0</v>
      </c>
      <c r="E2534" s="1">
        <v>25.0</v>
      </c>
      <c r="F2534" s="1" t="s">
        <v>23</v>
      </c>
      <c r="G2534" s="1" t="s">
        <v>29</v>
      </c>
      <c r="H2534" s="2">
        <v>45094.0</v>
      </c>
      <c r="J2534" s="3">
        <f t="shared" si="2"/>
        <v>5</v>
      </c>
      <c r="K2534" s="4">
        <f t="shared" si="3"/>
        <v>5</v>
      </c>
      <c r="L2534" s="4">
        <f t="shared" si="4"/>
        <v>25</v>
      </c>
      <c r="S2534" s="1" t="s">
        <v>2571</v>
      </c>
      <c r="T2534" s="4" t="str">
        <f t="shared" si="5"/>
        <v>Salad</v>
      </c>
      <c r="U2534" s="4" t="str">
        <f t="shared" si="6"/>
        <v>In-store</v>
      </c>
      <c r="V2534" s="4" t="str">
        <f t="shared" si="7"/>
        <v>Credit Card</v>
      </c>
      <c r="W2534" s="4">
        <f t="shared" ref="W2534:Y2534" si="2541">IF(OR(J2534 = "ERROR", J2534 = ""), "UNKNOWN", J2534)</f>
        <v>5</v>
      </c>
      <c r="X2534" s="4">
        <f t="shared" si="2541"/>
        <v>5</v>
      </c>
      <c r="Y2534" s="4">
        <f t="shared" si="2541"/>
        <v>25</v>
      </c>
      <c r="Z2534" s="5">
        <f t="shared" si="9"/>
        <v>45094</v>
      </c>
    </row>
    <row r="2535">
      <c r="A2535" s="1" t="s">
        <v>2572</v>
      </c>
      <c r="B2535" s="1" t="s">
        <v>27</v>
      </c>
      <c r="C2535" s="1">
        <v>2.0</v>
      </c>
      <c r="D2535" s="1">
        <v>3.0</v>
      </c>
      <c r="E2535" s="1" t="s">
        <v>25</v>
      </c>
      <c r="F2535" s="1" t="s">
        <v>39</v>
      </c>
      <c r="H2535" s="2">
        <v>45197.0</v>
      </c>
      <c r="J2535" s="3">
        <f t="shared" si="2"/>
        <v>2</v>
      </c>
      <c r="K2535" s="4">
        <f t="shared" si="3"/>
        <v>3</v>
      </c>
      <c r="L2535" s="4">
        <f t="shared" si="4"/>
        <v>6</v>
      </c>
      <c r="S2535" s="1" t="s">
        <v>2572</v>
      </c>
      <c r="T2535" s="4" t="str">
        <f t="shared" si="5"/>
        <v>Cake</v>
      </c>
      <c r="U2535" s="4" t="str">
        <f t="shared" si="6"/>
        <v>UNKNOWN</v>
      </c>
      <c r="V2535" s="4" t="str">
        <f t="shared" si="7"/>
        <v>Digital Wallet</v>
      </c>
      <c r="W2535" s="4">
        <f t="shared" ref="W2535:Y2535" si="2542">IF(OR(J2535 = "ERROR", J2535 = ""), "UNKNOWN", J2535)</f>
        <v>2</v>
      </c>
      <c r="X2535" s="4">
        <f t="shared" si="2542"/>
        <v>3</v>
      </c>
      <c r="Y2535" s="4">
        <f t="shared" si="2542"/>
        <v>6</v>
      </c>
      <c r="Z2535" s="5">
        <f t="shared" si="9"/>
        <v>45197</v>
      </c>
    </row>
    <row r="2536">
      <c r="A2536" s="1" t="s">
        <v>2573</v>
      </c>
      <c r="B2536" s="1" t="s">
        <v>81</v>
      </c>
      <c r="C2536" s="1">
        <v>5.0</v>
      </c>
      <c r="D2536" s="1">
        <v>1.5</v>
      </c>
      <c r="E2536" s="1">
        <v>7.5</v>
      </c>
      <c r="G2536" s="1" t="s">
        <v>24</v>
      </c>
      <c r="H2536" s="2">
        <v>45105.0</v>
      </c>
      <c r="J2536" s="3">
        <f t="shared" si="2"/>
        <v>5</v>
      </c>
      <c r="K2536" s="4">
        <f t="shared" si="3"/>
        <v>1.5</v>
      </c>
      <c r="L2536" s="4">
        <f t="shared" si="4"/>
        <v>7.5</v>
      </c>
      <c r="S2536" s="1" t="s">
        <v>2573</v>
      </c>
      <c r="T2536" s="4" t="str">
        <f t="shared" si="5"/>
        <v>Tea</v>
      </c>
      <c r="U2536" s="4" t="str">
        <f t="shared" si="6"/>
        <v>Takeaway</v>
      </c>
      <c r="V2536" s="4" t="str">
        <f t="shared" si="7"/>
        <v>UNKNOWN</v>
      </c>
      <c r="W2536" s="4">
        <f t="shared" ref="W2536:Y2536" si="2543">IF(OR(J2536 = "ERROR", J2536 = ""), "UNKNOWN", J2536)</f>
        <v>5</v>
      </c>
      <c r="X2536" s="4">
        <f t="shared" si="2543"/>
        <v>1.5</v>
      </c>
      <c r="Y2536" s="4">
        <f t="shared" si="2543"/>
        <v>7.5</v>
      </c>
      <c r="Z2536" s="5">
        <f t="shared" si="9"/>
        <v>45105</v>
      </c>
    </row>
    <row r="2537">
      <c r="A2537" s="1" t="s">
        <v>2574</v>
      </c>
      <c r="B2537" s="1" t="s">
        <v>55</v>
      </c>
      <c r="C2537" s="1">
        <v>1.0</v>
      </c>
      <c r="D2537" s="1">
        <v>3.0</v>
      </c>
      <c r="E2537" s="1">
        <v>3.0</v>
      </c>
      <c r="F2537" s="1" t="s">
        <v>23</v>
      </c>
      <c r="G2537" s="1" t="s">
        <v>24</v>
      </c>
      <c r="H2537" s="2">
        <v>45180.0</v>
      </c>
      <c r="J2537" s="3">
        <f t="shared" si="2"/>
        <v>1</v>
      </c>
      <c r="K2537" s="4">
        <f t="shared" si="3"/>
        <v>3</v>
      </c>
      <c r="L2537" s="4">
        <f t="shared" si="4"/>
        <v>3</v>
      </c>
      <c r="S2537" s="1" t="s">
        <v>2574</v>
      </c>
      <c r="T2537" s="4" t="str">
        <f t="shared" si="5"/>
        <v>Juice</v>
      </c>
      <c r="U2537" s="4" t="str">
        <f t="shared" si="6"/>
        <v>Takeaway</v>
      </c>
      <c r="V2537" s="4" t="str">
        <f t="shared" si="7"/>
        <v>Credit Card</v>
      </c>
      <c r="W2537" s="4">
        <f t="shared" ref="W2537:Y2537" si="2544">IF(OR(J2537 = "ERROR", J2537 = ""), "UNKNOWN", J2537)</f>
        <v>1</v>
      </c>
      <c r="X2537" s="4">
        <f t="shared" si="2544"/>
        <v>3</v>
      </c>
      <c r="Y2537" s="4">
        <f t="shared" si="2544"/>
        <v>3</v>
      </c>
      <c r="Z2537" s="5">
        <f t="shared" si="9"/>
        <v>45180</v>
      </c>
    </row>
    <row r="2538">
      <c r="A2538" s="1" t="s">
        <v>2575</v>
      </c>
      <c r="B2538" s="1" t="s">
        <v>22</v>
      </c>
      <c r="C2538" s="1">
        <v>3.0</v>
      </c>
      <c r="D2538" s="1">
        <v>2.0</v>
      </c>
      <c r="E2538" s="1">
        <v>6.0</v>
      </c>
      <c r="F2538" s="1" t="s">
        <v>39</v>
      </c>
      <c r="H2538" s="6">
        <v>45219.0</v>
      </c>
      <c r="J2538" s="3">
        <f t="shared" si="2"/>
        <v>3</v>
      </c>
      <c r="K2538" s="4">
        <f t="shared" si="3"/>
        <v>2</v>
      </c>
      <c r="L2538" s="4">
        <f t="shared" si="4"/>
        <v>6</v>
      </c>
      <c r="S2538" s="1" t="s">
        <v>2575</v>
      </c>
      <c r="T2538" s="4" t="str">
        <f t="shared" si="5"/>
        <v>Coffee</v>
      </c>
      <c r="U2538" s="4" t="str">
        <f t="shared" si="6"/>
        <v>UNKNOWN</v>
      </c>
      <c r="V2538" s="4" t="str">
        <f t="shared" si="7"/>
        <v>Digital Wallet</v>
      </c>
      <c r="W2538" s="4">
        <f t="shared" ref="W2538:Y2538" si="2545">IF(OR(J2538 = "ERROR", J2538 = ""), "UNKNOWN", J2538)</f>
        <v>3</v>
      </c>
      <c r="X2538" s="4">
        <f t="shared" si="2545"/>
        <v>2</v>
      </c>
      <c r="Y2538" s="4">
        <f t="shared" si="2545"/>
        <v>6</v>
      </c>
      <c r="Z2538" s="7">
        <f t="shared" si="9"/>
        <v>45219</v>
      </c>
    </row>
    <row r="2539">
      <c r="A2539" s="1" t="s">
        <v>2576</v>
      </c>
      <c r="B2539" s="1" t="s">
        <v>32</v>
      </c>
      <c r="C2539" s="1">
        <v>2.0</v>
      </c>
      <c r="D2539" s="1">
        <v>1.0</v>
      </c>
      <c r="E2539" s="1">
        <v>2.0</v>
      </c>
      <c r="F2539" s="1" t="s">
        <v>28</v>
      </c>
      <c r="G2539" s="1" t="s">
        <v>24</v>
      </c>
      <c r="H2539" s="2">
        <v>45231.0</v>
      </c>
      <c r="J2539" s="3">
        <f t="shared" si="2"/>
        <v>2</v>
      </c>
      <c r="K2539" s="4">
        <f t="shared" si="3"/>
        <v>1</v>
      </c>
      <c r="L2539" s="4">
        <f t="shared" si="4"/>
        <v>2</v>
      </c>
      <c r="S2539" s="1" t="s">
        <v>2576</v>
      </c>
      <c r="T2539" s="4" t="str">
        <f t="shared" si="5"/>
        <v>Cookie</v>
      </c>
      <c r="U2539" s="4" t="str">
        <f t="shared" si="6"/>
        <v>Takeaway</v>
      </c>
      <c r="V2539" s="4" t="str">
        <f t="shared" si="7"/>
        <v>Cash</v>
      </c>
      <c r="W2539" s="4">
        <f t="shared" ref="W2539:Y2539" si="2546">IF(OR(J2539 = "ERROR", J2539 = ""), "UNKNOWN", J2539)</f>
        <v>2</v>
      </c>
      <c r="X2539" s="4">
        <f t="shared" si="2546"/>
        <v>1</v>
      </c>
      <c r="Y2539" s="4">
        <f t="shared" si="2546"/>
        <v>2</v>
      </c>
      <c r="Z2539" s="5">
        <f t="shared" si="9"/>
        <v>45231</v>
      </c>
    </row>
    <row r="2540">
      <c r="A2540" s="1" t="s">
        <v>2577</v>
      </c>
      <c r="B2540" s="1" t="s">
        <v>55</v>
      </c>
      <c r="C2540" s="1">
        <v>4.0</v>
      </c>
      <c r="D2540" s="1">
        <v>3.0</v>
      </c>
      <c r="E2540" s="1">
        <v>12.0</v>
      </c>
      <c r="F2540" s="1" t="s">
        <v>28</v>
      </c>
      <c r="G2540" s="1" t="s">
        <v>29</v>
      </c>
      <c r="H2540" s="2">
        <v>45208.0</v>
      </c>
      <c r="J2540" s="3">
        <f t="shared" si="2"/>
        <v>4</v>
      </c>
      <c r="K2540" s="4">
        <f t="shared" si="3"/>
        <v>3</v>
      </c>
      <c r="L2540" s="4">
        <f t="shared" si="4"/>
        <v>12</v>
      </c>
      <c r="S2540" s="1" t="s">
        <v>2577</v>
      </c>
      <c r="T2540" s="4" t="str">
        <f t="shared" si="5"/>
        <v>Juice</v>
      </c>
      <c r="U2540" s="4" t="str">
        <f t="shared" si="6"/>
        <v>In-store</v>
      </c>
      <c r="V2540" s="4" t="str">
        <f t="shared" si="7"/>
        <v>Cash</v>
      </c>
      <c r="W2540" s="4">
        <f t="shared" ref="W2540:Y2540" si="2547">IF(OR(J2540 = "ERROR", J2540 = ""), "UNKNOWN", J2540)</f>
        <v>4</v>
      </c>
      <c r="X2540" s="4">
        <f t="shared" si="2547"/>
        <v>3</v>
      </c>
      <c r="Y2540" s="4">
        <f t="shared" si="2547"/>
        <v>12</v>
      </c>
      <c r="Z2540" s="5">
        <f t="shared" si="9"/>
        <v>45208</v>
      </c>
    </row>
    <row r="2541">
      <c r="A2541" s="1" t="s">
        <v>2578</v>
      </c>
      <c r="B2541" s="1" t="s">
        <v>81</v>
      </c>
      <c r="C2541" s="1">
        <v>2.0</v>
      </c>
      <c r="D2541" s="1">
        <v>1.5</v>
      </c>
      <c r="E2541" s="1">
        <v>3.0</v>
      </c>
      <c r="F2541" s="1" t="s">
        <v>39</v>
      </c>
      <c r="G2541" s="1" t="s">
        <v>29</v>
      </c>
      <c r="H2541" s="2">
        <v>44986.0</v>
      </c>
      <c r="J2541" s="3">
        <f t="shared" si="2"/>
        <v>2</v>
      </c>
      <c r="K2541" s="4">
        <f t="shared" si="3"/>
        <v>1.5</v>
      </c>
      <c r="L2541" s="4">
        <f t="shared" si="4"/>
        <v>3</v>
      </c>
      <c r="S2541" s="1" t="s">
        <v>2578</v>
      </c>
      <c r="T2541" s="4" t="str">
        <f t="shared" si="5"/>
        <v>Tea</v>
      </c>
      <c r="U2541" s="4" t="str">
        <f t="shared" si="6"/>
        <v>In-store</v>
      </c>
      <c r="V2541" s="4" t="str">
        <f t="shared" si="7"/>
        <v>Digital Wallet</v>
      </c>
      <c r="W2541" s="4">
        <f t="shared" ref="W2541:Y2541" si="2548">IF(OR(J2541 = "ERROR", J2541 = ""), "UNKNOWN", J2541)</f>
        <v>2</v>
      </c>
      <c r="X2541" s="4">
        <f t="shared" si="2548"/>
        <v>1.5</v>
      </c>
      <c r="Y2541" s="4">
        <f t="shared" si="2548"/>
        <v>3</v>
      </c>
      <c r="Z2541" s="5">
        <f t="shared" si="9"/>
        <v>44986</v>
      </c>
    </row>
    <row r="2542">
      <c r="A2542" s="1" t="s">
        <v>2579</v>
      </c>
      <c r="B2542" s="1" t="s">
        <v>55</v>
      </c>
      <c r="C2542" s="1">
        <v>2.0</v>
      </c>
      <c r="D2542" s="1">
        <v>3.0</v>
      </c>
      <c r="E2542" s="1">
        <v>6.0</v>
      </c>
      <c r="G2542" s="1" t="s">
        <v>24</v>
      </c>
      <c r="H2542" s="1" t="s">
        <v>30</v>
      </c>
      <c r="J2542" s="3">
        <f t="shared" si="2"/>
        <v>2</v>
      </c>
      <c r="K2542" s="4">
        <f t="shared" si="3"/>
        <v>3</v>
      </c>
      <c r="L2542" s="4">
        <f t="shared" si="4"/>
        <v>6</v>
      </c>
      <c r="S2542" s="1" t="s">
        <v>2579</v>
      </c>
      <c r="T2542" s="4" t="str">
        <f t="shared" si="5"/>
        <v>Juice</v>
      </c>
      <c r="U2542" s="4" t="str">
        <f t="shared" si="6"/>
        <v>Takeaway</v>
      </c>
      <c r="V2542" s="4" t="str">
        <f t="shared" si="7"/>
        <v>UNKNOWN</v>
      </c>
      <c r="W2542" s="4">
        <f t="shared" ref="W2542:Y2542" si="2549">IF(OR(J2542 = "ERROR", J2542 = ""), "UNKNOWN", J2542)</f>
        <v>2</v>
      </c>
      <c r="X2542" s="4">
        <f t="shared" si="2549"/>
        <v>3</v>
      </c>
      <c r="Y2542" s="4">
        <f t="shared" si="2549"/>
        <v>6</v>
      </c>
      <c r="Z2542" s="4" t="str">
        <f t="shared" si="9"/>
        <v>UNKNOWN</v>
      </c>
    </row>
    <row r="2543">
      <c r="A2543" s="1" t="s">
        <v>2580</v>
      </c>
      <c r="B2543" s="1" t="s">
        <v>22</v>
      </c>
      <c r="C2543" s="1">
        <v>5.0</v>
      </c>
      <c r="D2543" s="1">
        <v>2.0</v>
      </c>
      <c r="E2543" s="1">
        <v>10.0</v>
      </c>
      <c r="F2543" s="1" t="s">
        <v>28</v>
      </c>
      <c r="G2543" s="1" t="s">
        <v>29</v>
      </c>
      <c r="H2543" s="6">
        <v>45256.0</v>
      </c>
      <c r="J2543" s="3">
        <f t="shared" si="2"/>
        <v>5</v>
      </c>
      <c r="K2543" s="4">
        <f t="shared" si="3"/>
        <v>2</v>
      </c>
      <c r="L2543" s="4">
        <f t="shared" si="4"/>
        <v>10</v>
      </c>
      <c r="S2543" s="1" t="s">
        <v>2580</v>
      </c>
      <c r="T2543" s="4" t="str">
        <f t="shared" si="5"/>
        <v>Coffee</v>
      </c>
      <c r="U2543" s="4" t="str">
        <f t="shared" si="6"/>
        <v>In-store</v>
      </c>
      <c r="V2543" s="4" t="str">
        <f t="shared" si="7"/>
        <v>Cash</v>
      </c>
      <c r="W2543" s="4">
        <f t="shared" ref="W2543:Y2543" si="2550">IF(OR(J2543 = "ERROR", J2543 = ""), "UNKNOWN", J2543)</f>
        <v>5</v>
      </c>
      <c r="X2543" s="4">
        <f t="shared" si="2550"/>
        <v>2</v>
      </c>
      <c r="Y2543" s="4">
        <f t="shared" si="2550"/>
        <v>10</v>
      </c>
      <c r="Z2543" s="7">
        <f t="shared" si="9"/>
        <v>45256</v>
      </c>
    </row>
    <row r="2544">
      <c r="A2544" s="1" t="s">
        <v>2581</v>
      </c>
      <c r="B2544" s="1" t="s">
        <v>32</v>
      </c>
      <c r="C2544" s="1">
        <v>1.0</v>
      </c>
      <c r="D2544" s="1">
        <v>1.0</v>
      </c>
      <c r="E2544" s="1">
        <v>1.0</v>
      </c>
      <c r="F2544" s="1" t="s">
        <v>39</v>
      </c>
      <c r="H2544" s="2">
        <v>45231.0</v>
      </c>
      <c r="J2544" s="3">
        <f t="shared" si="2"/>
        <v>1</v>
      </c>
      <c r="K2544" s="4">
        <f t="shared" si="3"/>
        <v>1</v>
      </c>
      <c r="L2544" s="4">
        <f t="shared" si="4"/>
        <v>1</v>
      </c>
      <c r="S2544" s="1" t="s">
        <v>2581</v>
      </c>
      <c r="T2544" s="4" t="str">
        <f t="shared" si="5"/>
        <v>Cookie</v>
      </c>
      <c r="U2544" s="4" t="str">
        <f t="shared" si="6"/>
        <v>UNKNOWN</v>
      </c>
      <c r="V2544" s="4" t="str">
        <f t="shared" si="7"/>
        <v>Digital Wallet</v>
      </c>
      <c r="W2544" s="4">
        <f t="shared" ref="W2544:Y2544" si="2551">IF(OR(J2544 = "ERROR", J2544 = ""), "UNKNOWN", J2544)</f>
        <v>1</v>
      </c>
      <c r="X2544" s="4">
        <f t="shared" si="2551"/>
        <v>1</v>
      </c>
      <c r="Y2544" s="4">
        <f t="shared" si="2551"/>
        <v>1</v>
      </c>
      <c r="Z2544" s="5">
        <f t="shared" si="9"/>
        <v>45231</v>
      </c>
    </row>
    <row r="2545">
      <c r="A2545" s="1" t="s">
        <v>2582</v>
      </c>
      <c r="B2545" s="1" t="s">
        <v>55</v>
      </c>
      <c r="C2545" s="1">
        <v>2.0</v>
      </c>
      <c r="D2545" s="1">
        <v>3.0</v>
      </c>
      <c r="E2545" s="1">
        <v>6.0</v>
      </c>
      <c r="G2545" s="1" t="s">
        <v>29</v>
      </c>
      <c r="H2545" s="2">
        <v>45024.0</v>
      </c>
      <c r="J2545" s="3">
        <f t="shared" si="2"/>
        <v>2</v>
      </c>
      <c r="K2545" s="4">
        <f t="shared" si="3"/>
        <v>3</v>
      </c>
      <c r="L2545" s="4">
        <f t="shared" si="4"/>
        <v>6</v>
      </c>
      <c r="S2545" s="1" t="s">
        <v>2582</v>
      </c>
      <c r="T2545" s="4" t="str">
        <f t="shared" si="5"/>
        <v>Juice</v>
      </c>
      <c r="U2545" s="4" t="str">
        <f t="shared" si="6"/>
        <v>In-store</v>
      </c>
      <c r="V2545" s="4" t="str">
        <f t="shared" si="7"/>
        <v>UNKNOWN</v>
      </c>
      <c r="W2545" s="4">
        <f t="shared" ref="W2545:Y2545" si="2552">IF(OR(J2545 = "ERROR", J2545 = ""), "UNKNOWN", J2545)</f>
        <v>2</v>
      </c>
      <c r="X2545" s="4">
        <f t="shared" si="2552"/>
        <v>3</v>
      </c>
      <c r="Y2545" s="4">
        <f t="shared" si="2552"/>
        <v>6</v>
      </c>
      <c r="Z2545" s="5">
        <f t="shared" si="9"/>
        <v>45024</v>
      </c>
    </row>
    <row r="2546">
      <c r="A2546" s="1" t="s">
        <v>2583</v>
      </c>
      <c r="B2546" s="1" t="s">
        <v>44</v>
      </c>
      <c r="C2546" s="1">
        <v>4.0</v>
      </c>
      <c r="D2546" s="1">
        <v>4.0</v>
      </c>
      <c r="E2546" s="1">
        <v>16.0</v>
      </c>
      <c r="F2546" s="1" t="s">
        <v>39</v>
      </c>
      <c r="H2546" s="2">
        <v>44944.0</v>
      </c>
      <c r="J2546" s="3">
        <f t="shared" si="2"/>
        <v>4</v>
      </c>
      <c r="K2546" s="4">
        <f t="shared" si="3"/>
        <v>4</v>
      </c>
      <c r="L2546" s="4">
        <f t="shared" si="4"/>
        <v>16</v>
      </c>
      <c r="S2546" s="1" t="s">
        <v>2583</v>
      </c>
      <c r="T2546" s="4" t="str">
        <f t="shared" si="5"/>
        <v>Sandwich</v>
      </c>
      <c r="U2546" s="4" t="str">
        <f t="shared" si="6"/>
        <v>UNKNOWN</v>
      </c>
      <c r="V2546" s="4" t="str">
        <f t="shared" si="7"/>
        <v>Digital Wallet</v>
      </c>
      <c r="W2546" s="4">
        <f t="shared" ref="W2546:Y2546" si="2553">IF(OR(J2546 = "ERROR", J2546 = ""), "UNKNOWN", J2546)</f>
        <v>4</v>
      </c>
      <c r="X2546" s="4">
        <f t="shared" si="2553"/>
        <v>4</v>
      </c>
      <c r="Y2546" s="4">
        <f t="shared" si="2553"/>
        <v>16</v>
      </c>
      <c r="Z2546" s="5">
        <f t="shared" si="9"/>
        <v>44944</v>
      </c>
    </row>
    <row r="2547">
      <c r="A2547" s="1" t="s">
        <v>2584</v>
      </c>
      <c r="B2547" s="1" t="s">
        <v>22</v>
      </c>
      <c r="C2547" s="1">
        <v>5.0</v>
      </c>
      <c r="D2547" s="1">
        <v>2.0</v>
      </c>
      <c r="E2547" s="1">
        <v>10.0</v>
      </c>
      <c r="F2547" s="1" t="s">
        <v>23</v>
      </c>
      <c r="G2547" s="1" t="s">
        <v>25</v>
      </c>
      <c r="H2547" s="2">
        <v>44942.0</v>
      </c>
      <c r="J2547" s="3">
        <f t="shared" si="2"/>
        <v>5</v>
      </c>
      <c r="K2547" s="4">
        <f t="shared" si="3"/>
        <v>2</v>
      </c>
      <c r="L2547" s="4">
        <f t="shared" si="4"/>
        <v>10</v>
      </c>
      <c r="S2547" s="1" t="s">
        <v>2584</v>
      </c>
      <c r="T2547" s="4" t="str">
        <f t="shared" si="5"/>
        <v>Coffee</v>
      </c>
      <c r="U2547" s="4" t="str">
        <f t="shared" si="6"/>
        <v>UNKNOWN</v>
      </c>
      <c r="V2547" s="4" t="str">
        <f t="shared" si="7"/>
        <v>Credit Card</v>
      </c>
      <c r="W2547" s="4">
        <f t="shared" ref="W2547:Y2547" si="2554">IF(OR(J2547 = "ERROR", J2547 = ""), "UNKNOWN", J2547)</f>
        <v>5</v>
      </c>
      <c r="X2547" s="4">
        <f t="shared" si="2554"/>
        <v>2</v>
      </c>
      <c r="Y2547" s="4">
        <f t="shared" si="2554"/>
        <v>10</v>
      </c>
      <c r="Z2547" s="5">
        <f t="shared" si="9"/>
        <v>44942</v>
      </c>
    </row>
    <row r="2548">
      <c r="A2548" s="1" t="s">
        <v>2585</v>
      </c>
      <c r="B2548" s="1" t="s">
        <v>27</v>
      </c>
      <c r="C2548" s="1">
        <v>1.0</v>
      </c>
      <c r="D2548" s="1">
        <v>3.0</v>
      </c>
      <c r="E2548" s="1">
        <v>3.0</v>
      </c>
      <c r="F2548" s="1" t="s">
        <v>28</v>
      </c>
      <c r="H2548" s="2">
        <v>45004.0</v>
      </c>
      <c r="J2548" s="3">
        <f t="shared" si="2"/>
        <v>1</v>
      </c>
      <c r="K2548" s="4">
        <f t="shared" si="3"/>
        <v>3</v>
      </c>
      <c r="L2548" s="4">
        <f t="shared" si="4"/>
        <v>3</v>
      </c>
      <c r="S2548" s="1" t="s">
        <v>2585</v>
      </c>
      <c r="T2548" s="4" t="str">
        <f t="shared" si="5"/>
        <v>Cake</v>
      </c>
      <c r="U2548" s="4" t="str">
        <f t="shared" si="6"/>
        <v>UNKNOWN</v>
      </c>
      <c r="V2548" s="4" t="str">
        <f t="shared" si="7"/>
        <v>Cash</v>
      </c>
      <c r="W2548" s="4">
        <f t="shared" ref="W2548:Y2548" si="2555">IF(OR(J2548 = "ERROR", J2548 = ""), "UNKNOWN", J2548)</f>
        <v>1</v>
      </c>
      <c r="X2548" s="4">
        <f t="shared" si="2555"/>
        <v>3</v>
      </c>
      <c r="Y2548" s="4">
        <f t="shared" si="2555"/>
        <v>3</v>
      </c>
      <c r="Z2548" s="5">
        <f t="shared" si="9"/>
        <v>45004</v>
      </c>
    </row>
    <row r="2549">
      <c r="A2549" s="1" t="s">
        <v>2586</v>
      </c>
      <c r="B2549" s="1" t="s">
        <v>22</v>
      </c>
      <c r="C2549" s="1">
        <v>4.0</v>
      </c>
      <c r="D2549" s="1">
        <v>2.0</v>
      </c>
      <c r="F2549" s="1" t="s">
        <v>23</v>
      </c>
      <c r="H2549" s="2">
        <v>45086.0</v>
      </c>
      <c r="J2549" s="3">
        <f t="shared" si="2"/>
        <v>4</v>
      </c>
      <c r="K2549" s="4">
        <f t="shared" si="3"/>
        <v>2</v>
      </c>
      <c r="L2549" s="4">
        <f t="shared" si="4"/>
        <v>8</v>
      </c>
      <c r="S2549" s="1" t="s">
        <v>2586</v>
      </c>
      <c r="T2549" s="4" t="str">
        <f t="shared" si="5"/>
        <v>Coffee</v>
      </c>
      <c r="U2549" s="4" t="str">
        <f t="shared" si="6"/>
        <v>UNKNOWN</v>
      </c>
      <c r="V2549" s="4" t="str">
        <f t="shared" si="7"/>
        <v>Credit Card</v>
      </c>
      <c r="W2549" s="4">
        <f t="shared" ref="W2549:Y2549" si="2556">IF(OR(J2549 = "ERROR", J2549 = ""), "UNKNOWN", J2549)</f>
        <v>4</v>
      </c>
      <c r="X2549" s="4">
        <f t="shared" si="2556"/>
        <v>2</v>
      </c>
      <c r="Y2549" s="4">
        <f t="shared" si="2556"/>
        <v>8</v>
      </c>
      <c r="Z2549" s="5">
        <f t="shared" si="9"/>
        <v>45086</v>
      </c>
    </row>
    <row r="2550">
      <c r="A2550" s="1" t="s">
        <v>2587</v>
      </c>
      <c r="B2550" s="1" t="s">
        <v>22</v>
      </c>
      <c r="C2550" s="1">
        <v>4.0</v>
      </c>
      <c r="D2550" s="1">
        <v>2.0</v>
      </c>
      <c r="E2550" s="1">
        <v>8.0</v>
      </c>
      <c r="F2550" s="1" t="s">
        <v>28</v>
      </c>
      <c r="G2550" s="1" t="s">
        <v>29</v>
      </c>
      <c r="H2550" s="2">
        <v>45012.0</v>
      </c>
      <c r="J2550" s="3">
        <f t="shared" si="2"/>
        <v>4</v>
      </c>
      <c r="K2550" s="4">
        <f t="shared" si="3"/>
        <v>2</v>
      </c>
      <c r="L2550" s="4">
        <f t="shared" si="4"/>
        <v>8</v>
      </c>
      <c r="S2550" s="1" t="s">
        <v>2587</v>
      </c>
      <c r="T2550" s="4" t="str">
        <f t="shared" si="5"/>
        <v>Coffee</v>
      </c>
      <c r="U2550" s="4" t="str">
        <f t="shared" si="6"/>
        <v>In-store</v>
      </c>
      <c r="V2550" s="4" t="str">
        <f t="shared" si="7"/>
        <v>Cash</v>
      </c>
      <c r="W2550" s="4">
        <f t="shared" ref="W2550:Y2550" si="2557">IF(OR(J2550 = "ERROR", J2550 = ""), "UNKNOWN", J2550)</f>
        <v>4</v>
      </c>
      <c r="X2550" s="4">
        <f t="shared" si="2557"/>
        <v>2</v>
      </c>
      <c r="Y2550" s="4">
        <f t="shared" si="2557"/>
        <v>8</v>
      </c>
      <c r="Z2550" s="5">
        <f t="shared" si="9"/>
        <v>45012</v>
      </c>
    </row>
    <row r="2551">
      <c r="A2551" s="1" t="s">
        <v>2588</v>
      </c>
      <c r="B2551" s="1" t="s">
        <v>36</v>
      </c>
      <c r="C2551" s="1">
        <v>2.0</v>
      </c>
      <c r="D2551" s="1">
        <v>5.0</v>
      </c>
      <c r="E2551" s="1">
        <v>10.0</v>
      </c>
      <c r="F2551" s="1" t="s">
        <v>23</v>
      </c>
      <c r="G2551" s="1" t="s">
        <v>30</v>
      </c>
      <c r="J2551" s="3">
        <f t="shared" si="2"/>
        <v>2</v>
      </c>
      <c r="K2551" s="4">
        <f t="shared" si="3"/>
        <v>5</v>
      </c>
      <c r="L2551" s="4">
        <f t="shared" si="4"/>
        <v>10</v>
      </c>
      <c r="S2551" s="1" t="s">
        <v>2588</v>
      </c>
      <c r="T2551" s="4" t="str">
        <f t="shared" si="5"/>
        <v>Salad</v>
      </c>
      <c r="U2551" s="4" t="str">
        <f t="shared" si="6"/>
        <v>UNKNOWN</v>
      </c>
      <c r="V2551" s="4" t="str">
        <f t="shared" si="7"/>
        <v>Credit Card</v>
      </c>
      <c r="W2551" s="4">
        <f t="shared" ref="W2551:Y2551" si="2558">IF(OR(J2551 = "ERROR", J2551 = ""), "UNKNOWN", J2551)</f>
        <v>2</v>
      </c>
      <c r="X2551" s="4">
        <f t="shared" si="2558"/>
        <v>5</v>
      </c>
      <c r="Y2551" s="4">
        <f t="shared" si="2558"/>
        <v>10</v>
      </c>
      <c r="Z2551" s="4" t="str">
        <f t="shared" si="9"/>
        <v>UNKNOWN</v>
      </c>
    </row>
    <row r="2552">
      <c r="A2552" s="1" t="s">
        <v>2589</v>
      </c>
      <c r="B2552" s="1" t="s">
        <v>44</v>
      </c>
      <c r="C2552" s="1">
        <v>5.0</v>
      </c>
      <c r="D2552" s="1">
        <v>4.0</v>
      </c>
      <c r="E2552" s="1">
        <v>20.0</v>
      </c>
      <c r="F2552" s="1" t="s">
        <v>39</v>
      </c>
      <c r="H2552" s="2">
        <v>45111.0</v>
      </c>
      <c r="J2552" s="3">
        <f t="shared" si="2"/>
        <v>5</v>
      </c>
      <c r="K2552" s="4">
        <f t="shared" si="3"/>
        <v>4</v>
      </c>
      <c r="L2552" s="4">
        <f t="shared" si="4"/>
        <v>20</v>
      </c>
      <c r="S2552" s="1" t="s">
        <v>2589</v>
      </c>
      <c r="T2552" s="4" t="str">
        <f t="shared" si="5"/>
        <v>Sandwich</v>
      </c>
      <c r="U2552" s="4" t="str">
        <f t="shared" si="6"/>
        <v>UNKNOWN</v>
      </c>
      <c r="V2552" s="4" t="str">
        <f t="shared" si="7"/>
        <v>Digital Wallet</v>
      </c>
      <c r="W2552" s="4">
        <f t="shared" ref="W2552:Y2552" si="2559">IF(OR(J2552 = "ERROR", J2552 = ""), "UNKNOWN", J2552)</f>
        <v>5</v>
      </c>
      <c r="X2552" s="4">
        <f t="shared" si="2559"/>
        <v>4</v>
      </c>
      <c r="Y2552" s="4">
        <f t="shared" si="2559"/>
        <v>20</v>
      </c>
      <c r="Z2552" s="5">
        <f t="shared" si="9"/>
        <v>45111</v>
      </c>
    </row>
    <row r="2553">
      <c r="A2553" s="1" t="s">
        <v>2590</v>
      </c>
      <c r="B2553" s="1" t="s">
        <v>36</v>
      </c>
      <c r="C2553" s="1">
        <v>3.0</v>
      </c>
      <c r="D2553" s="1">
        <v>5.0</v>
      </c>
      <c r="E2553" s="1">
        <v>15.0</v>
      </c>
      <c r="F2553" s="1" t="s">
        <v>23</v>
      </c>
      <c r="H2553" s="2">
        <v>45172.0</v>
      </c>
      <c r="J2553" s="3">
        <f t="shared" si="2"/>
        <v>3</v>
      </c>
      <c r="K2553" s="4">
        <f t="shared" si="3"/>
        <v>5</v>
      </c>
      <c r="L2553" s="4">
        <f t="shared" si="4"/>
        <v>15</v>
      </c>
      <c r="S2553" s="1" t="s">
        <v>2590</v>
      </c>
      <c r="T2553" s="4" t="str">
        <f t="shared" si="5"/>
        <v>Salad</v>
      </c>
      <c r="U2553" s="4" t="str">
        <f t="shared" si="6"/>
        <v>UNKNOWN</v>
      </c>
      <c r="V2553" s="4" t="str">
        <f t="shared" si="7"/>
        <v>Credit Card</v>
      </c>
      <c r="W2553" s="4">
        <f t="shared" ref="W2553:Y2553" si="2560">IF(OR(J2553 = "ERROR", J2553 = ""), "UNKNOWN", J2553)</f>
        <v>3</v>
      </c>
      <c r="X2553" s="4">
        <f t="shared" si="2560"/>
        <v>5</v>
      </c>
      <c r="Y2553" s="4">
        <f t="shared" si="2560"/>
        <v>15</v>
      </c>
      <c r="Z2553" s="5">
        <f t="shared" si="9"/>
        <v>45172</v>
      </c>
    </row>
    <row r="2554">
      <c r="A2554" s="1" t="s">
        <v>2591</v>
      </c>
      <c r="B2554" s="1" t="s">
        <v>41</v>
      </c>
      <c r="C2554" s="1">
        <v>2.0</v>
      </c>
      <c r="D2554" s="1">
        <v>4.0</v>
      </c>
      <c r="E2554" s="1">
        <v>8.0</v>
      </c>
      <c r="F2554" s="1" t="s">
        <v>39</v>
      </c>
      <c r="G2554" s="1" t="s">
        <v>30</v>
      </c>
      <c r="H2554" s="2">
        <v>45103.0</v>
      </c>
      <c r="J2554" s="3">
        <f t="shared" si="2"/>
        <v>2</v>
      </c>
      <c r="K2554" s="4">
        <f t="shared" si="3"/>
        <v>4</v>
      </c>
      <c r="L2554" s="4">
        <f t="shared" si="4"/>
        <v>8</v>
      </c>
      <c r="S2554" s="1" t="s">
        <v>2591</v>
      </c>
      <c r="T2554" s="4" t="str">
        <f t="shared" si="5"/>
        <v>Smoothie</v>
      </c>
      <c r="U2554" s="4" t="str">
        <f t="shared" si="6"/>
        <v>UNKNOWN</v>
      </c>
      <c r="V2554" s="4" t="str">
        <f t="shared" si="7"/>
        <v>Digital Wallet</v>
      </c>
      <c r="W2554" s="4">
        <f t="shared" ref="W2554:Y2554" si="2561">IF(OR(J2554 = "ERROR", J2554 = ""), "UNKNOWN", J2554)</f>
        <v>2</v>
      </c>
      <c r="X2554" s="4">
        <f t="shared" si="2561"/>
        <v>4</v>
      </c>
      <c r="Y2554" s="4">
        <f t="shared" si="2561"/>
        <v>8</v>
      </c>
      <c r="Z2554" s="5">
        <f t="shared" si="9"/>
        <v>45103</v>
      </c>
    </row>
    <row r="2555">
      <c r="A2555" s="1" t="s">
        <v>2592</v>
      </c>
      <c r="B2555" s="1" t="s">
        <v>22</v>
      </c>
      <c r="C2555" s="1">
        <v>3.0</v>
      </c>
      <c r="D2555" s="1">
        <v>2.0</v>
      </c>
      <c r="E2555" s="1">
        <v>6.0</v>
      </c>
      <c r="F2555" s="1" t="s">
        <v>39</v>
      </c>
      <c r="G2555" s="1" t="s">
        <v>24</v>
      </c>
      <c r="H2555" s="2">
        <v>45034.0</v>
      </c>
      <c r="J2555" s="3">
        <f t="shared" si="2"/>
        <v>3</v>
      </c>
      <c r="K2555" s="4">
        <f t="shared" si="3"/>
        <v>2</v>
      </c>
      <c r="L2555" s="4">
        <f t="shared" si="4"/>
        <v>6</v>
      </c>
      <c r="S2555" s="1" t="s">
        <v>2592</v>
      </c>
      <c r="T2555" s="4" t="str">
        <f t="shared" si="5"/>
        <v>Coffee</v>
      </c>
      <c r="U2555" s="4" t="str">
        <f t="shared" si="6"/>
        <v>Takeaway</v>
      </c>
      <c r="V2555" s="4" t="str">
        <f t="shared" si="7"/>
        <v>Digital Wallet</v>
      </c>
      <c r="W2555" s="4">
        <f t="shared" ref="W2555:Y2555" si="2562">IF(OR(J2555 = "ERROR", J2555 = ""), "UNKNOWN", J2555)</f>
        <v>3</v>
      </c>
      <c r="X2555" s="4">
        <f t="shared" si="2562"/>
        <v>2</v>
      </c>
      <c r="Y2555" s="4">
        <f t="shared" si="2562"/>
        <v>6</v>
      </c>
      <c r="Z2555" s="5">
        <f t="shared" si="9"/>
        <v>45034</v>
      </c>
    </row>
    <row r="2556">
      <c r="A2556" s="1" t="s">
        <v>2593</v>
      </c>
      <c r="B2556" s="1" t="s">
        <v>55</v>
      </c>
      <c r="C2556" s="1">
        <v>4.0</v>
      </c>
      <c r="D2556" s="1" t="s">
        <v>25</v>
      </c>
      <c r="E2556" s="1">
        <v>12.0</v>
      </c>
      <c r="F2556" s="1" t="s">
        <v>23</v>
      </c>
      <c r="G2556" s="1" t="s">
        <v>29</v>
      </c>
      <c r="H2556" s="6">
        <v>45252.0</v>
      </c>
      <c r="J2556" s="3">
        <f t="shared" si="2"/>
        <v>4</v>
      </c>
      <c r="K2556" s="4">
        <f t="shared" si="3"/>
        <v>3</v>
      </c>
      <c r="L2556" s="4">
        <f t="shared" si="4"/>
        <v>12</v>
      </c>
      <c r="S2556" s="1" t="s">
        <v>2593</v>
      </c>
      <c r="T2556" s="4" t="str">
        <f t="shared" si="5"/>
        <v>Juice</v>
      </c>
      <c r="U2556" s="4" t="str">
        <f t="shared" si="6"/>
        <v>In-store</v>
      </c>
      <c r="V2556" s="4" t="str">
        <f t="shared" si="7"/>
        <v>Credit Card</v>
      </c>
      <c r="W2556" s="4">
        <f t="shared" ref="W2556:Y2556" si="2563">IF(OR(J2556 = "ERROR", J2556 = ""), "UNKNOWN", J2556)</f>
        <v>4</v>
      </c>
      <c r="X2556" s="4">
        <f t="shared" si="2563"/>
        <v>3</v>
      </c>
      <c r="Y2556" s="4">
        <f t="shared" si="2563"/>
        <v>12</v>
      </c>
      <c r="Z2556" s="7">
        <f t="shared" si="9"/>
        <v>45252</v>
      </c>
    </row>
    <row r="2557">
      <c r="A2557" s="1" t="s">
        <v>2594</v>
      </c>
      <c r="B2557" s="1" t="s">
        <v>44</v>
      </c>
      <c r="C2557" s="1">
        <v>4.0</v>
      </c>
      <c r="D2557" s="1">
        <v>4.0</v>
      </c>
      <c r="E2557" s="1">
        <v>16.0</v>
      </c>
      <c r="F2557" s="1" t="s">
        <v>23</v>
      </c>
      <c r="G2557" s="1" t="s">
        <v>29</v>
      </c>
      <c r="H2557" s="6">
        <v>45285.0</v>
      </c>
      <c r="J2557" s="3">
        <f t="shared" si="2"/>
        <v>4</v>
      </c>
      <c r="K2557" s="4">
        <f t="shared" si="3"/>
        <v>4</v>
      </c>
      <c r="L2557" s="4">
        <f t="shared" si="4"/>
        <v>16</v>
      </c>
      <c r="S2557" s="1" t="s">
        <v>2594</v>
      </c>
      <c r="T2557" s="4" t="str">
        <f t="shared" si="5"/>
        <v>Sandwich</v>
      </c>
      <c r="U2557" s="4" t="str">
        <f t="shared" si="6"/>
        <v>In-store</v>
      </c>
      <c r="V2557" s="4" t="str">
        <f t="shared" si="7"/>
        <v>Credit Card</v>
      </c>
      <c r="W2557" s="4">
        <f t="shared" ref="W2557:Y2557" si="2564">IF(OR(J2557 = "ERROR", J2557 = ""), "UNKNOWN", J2557)</f>
        <v>4</v>
      </c>
      <c r="X2557" s="4">
        <f t="shared" si="2564"/>
        <v>4</v>
      </c>
      <c r="Y2557" s="4">
        <f t="shared" si="2564"/>
        <v>16</v>
      </c>
      <c r="Z2557" s="7">
        <f t="shared" si="9"/>
        <v>45285</v>
      </c>
    </row>
    <row r="2558">
      <c r="A2558" s="1" t="s">
        <v>2595</v>
      </c>
      <c r="B2558" s="1" t="s">
        <v>44</v>
      </c>
      <c r="C2558" s="1">
        <v>1.0</v>
      </c>
      <c r="D2558" s="1">
        <v>4.0</v>
      </c>
      <c r="E2558" s="1">
        <v>4.0</v>
      </c>
      <c r="F2558" s="1" t="s">
        <v>23</v>
      </c>
      <c r="G2558" s="1" t="s">
        <v>29</v>
      </c>
      <c r="H2558" s="2">
        <v>45094.0</v>
      </c>
      <c r="J2558" s="3">
        <f t="shared" si="2"/>
        <v>1</v>
      </c>
      <c r="K2558" s="4">
        <f t="shared" si="3"/>
        <v>4</v>
      </c>
      <c r="L2558" s="4">
        <f t="shared" si="4"/>
        <v>4</v>
      </c>
      <c r="S2558" s="1" t="s">
        <v>2595</v>
      </c>
      <c r="T2558" s="4" t="str">
        <f t="shared" si="5"/>
        <v>Sandwich</v>
      </c>
      <c r="U2558" s="4" t="str">
        <f t="shared" si="6"/>
        <v>In-store</v>
      </c>
      <c r="V2558" s="4" t="str">
        <f t="shared" si="7"/>
        <v>Credit Card</v>
      </c>
      <c r="W2558" s="4">
        <f t="shared" ref="W2558:Y2558" si="2565">IF(OR(J2558 = "ERROR", J2558 = ""), "UNKNOWN", J2558)</f>
        <v>1</v>
      </c>
      <c r="X2558" s="4">
        <f t="shared" si="2565"/>
        <v>4</v>
      </c>
      <c r="Y2558" s="4">
        <f t="shared" si="2565"/>
        <v>4</v>
      </c>
      <c r="Z2558" s="5">
        <f t="shared" si="9"/>
        <v>45094</v>
      </c>
    </row>
    <row r="2559">
      <c r="A2559" s="1" t="s">
        <v>2596</v>
      </c>
      <c r="B2559" s="1" t="s">
        <v>25</v>
      </c>
      <c r="C2559" s="1">
        <v>4.0</v>
      </c>
      <c r="D2559" s="1">
        <v>3.0</v>
      </c>
      <c r="E2559" s="1">
        <v>12.0</v>
      </c>
      <c r="H2559" s="2">
        <v>44927.0</v>
      </c>
      <c r="J2559" s="3">
        <f t="shared" si="2"/>
        <v>4</v>
      </c>
      <c r="K2559" s="4">
        <f t="shared" si="3"/>
        <v>3</v>
      </c>
      <c r="L2559" s="4">
        <f t="shared" si="4"/>
        <v>12</v>
      </c>
      <c r="S2559" s="1" t="s">
        <v>2596</v>
      </c>
      <c r="T2559" s="4" t="str">
        <f t="shared" si="5"/>
        <v>UNKNOWN</v>
      </c>
      <c r="U2559" s="4" t="str">
        <f t="shared" si="6"/>
        <v>UNKNOWN</v>
      </c>
      <c r="V2559" s="4" t="str">
        <f t="shared" si="7"/>
        <v>UNKNOWN</v>
      </c>
      <c r="W2559" s="4">
        <f t="shared" ref="W2559:Y2559" si="2566">IF(OR(J2559 = "ERROR", J2559 = ""), "UNKNOWN", J2559)</f>
        <v>4</v>
      </c>
      <c r="X2559" s="4">
        <f t="shared" si="2566"/>
        <v>3</v>
      </c>
      <c r="Y2559" s="4">
        <f t="shared" si="2566"/>
        <v>12</v>
      </c>
      <c r="Z2559" s="5">
        <f t="shared" si="9"/>
        <v>44927</v>
      </c>
    </row>
    <row r="2560">
      <c r="A2560" s="1" t="s">
        <v>2597</v>
      </c>
      <c r="B2560" s="1" t="s">
        <v>27</v>
      </c>
      <c r="C2560" s="1">
        <v>2.0</v>
      </c>
      <c r="D2560" s="1">
        <v>3.0</v>
      </c>
      <c r="E2560" s="1">
        <v>6.0</v>
      </c>
      <c r="F2560" s="1" t="s">
        <v>30</v>
      </c>
      <c r="G2560" s="1" t="s">
        <v>30</v>
      </c>
      <c r="H2560" s="2">
        <v>45004.0</v>
      </c>
      <c r="J2560" s="3">
        <f t="shared" si="2"/>
        <v>2</v>
      </c>
      <c r="K2560" s="4">
        <f t="shared" si="3"/>
        <v>3</v>
      </c>
      <c r="L2560" s="4">
        <f t="shared" si="4"/>
        <v>6</v>
      </c>
      <c r="S2560" s="1" t="s">
        <v>2597</v>
      </c>
      <c r="T2560" s="4" t="str">
        <f t="shared" si="5"/>
        <v>Cake</v>
      </c>
      <c r="U2560" s="4" t="str">
        <f t="shared" si="6"/>
        <v>UNKNOWN</v>
      </c>
      <c r="V2560" s="4" t="str">
        <f t="shared" si="7"/>
        <v>UNKNOWN</v>
      </c>
      <c r="W2560" s="4">
        <f t="shared" ref="W2560:Y2560" si="2567">IF(OR(J2560 = "ERROR", J2560 = ""), "UNKNOWN", J2560)</f>
        <v>2</v>
      </c>
      <c r="X2560" s="4">
        <f t="shared" si="2567"/>
        <v>3</v>
      </c>
      <c r="Y2560" s="4">
        <f t="shared" si="2567"/>
        <v>6</v>
      </c>
      <c r="Z2560" s="5">
        <f t="shared" si="9"/>
        <v>45004</v>
      </c>
    </row>
    <row r="2561">
      <c r="A2561" s="1" t="s">
        <v>2598</v>
      </c>
      <c r="B2561" s="1" t="s">
        <v>27</v>
      </c>
      <c r="C2561" s="1" t="s">
        <v>25</v>
      </c>
      <c r="D2561" s="1">
        <v>3.0</v>
      </c>
      <c r="E2561" s="1">
        <v>15.0</v>
      </c>
      <c r="F2561" s="1" t="s">
        <v>28</v>
      </c>
      <c r="G2561" s="1" t="s">
        <v>29</v>
      </c>
      <c r="H2561" s="2">
        <v>45177.0</v>
      </c>
      <c r="J2561" s="3">
        <f t="shared" si="2"/>
        <v>5</v>
      </c>
      <c r="K2561" s="4">
        <f t="shared" si="3"/>
        <v>3</v>
      </c>
      <c r="L2561" s="4">
        <f t="shared" si="4"/>
        <v>15</v>
      </c>
      <c r="S2561" s="1" t="s">
        <v>2598</v>
      </c>
      <c r="T2561" s="4" t="str">
        <f t="shared" si="5"/>
        <v>Cake</v>
      </c>
      <c r="U2561" s="4" t="str">
        <f t="shared" si="6"/>
        <v>In-store</v>
      </c>
      <c r="V2561" s="4" t="str">
        <f t="shared" si="7"/>
        <v>Cash</v>
      </c>
      <c r="W2561" s="4">
        <f t="shared" ref="W2561:Y2561" si="2568">IF(OR(J2561 = "ERROR", J2561 = ""), "UNKNOWN", J2561)</f>
        <v>5</v>
      </c>
      <c r="X2561" s="4">
        <f t="shared" si="2568"/>
        <v>3</v>
      </c>
      <c r="Y2561" s="4">
        <f t="shared" si="2568"/>
        <v>15</v>
      </c>
      <c r="Z2561" s="5">
        <f t="shared" si="9"/>
        <v>45177</v>
      </c>
    </row>
    <row r="2562">
      <c r="A2562" s="1" t="s">
        <v>2599</v>
      </c>
      <c r="B2562" s="1" t="s">
        <v>36</v>
      </c>
      <c r="C2562" s="1">
        <v>2.0</v>
      </c>
      <c r="D2562" s="1">
        <v>5.0</v>
      </c>
      <c r="E2562" s="1">
        <v>10.0</v>
      </c>
      <c r="F2562" s="1" t="s">
        <v>23</v>
      </c>
      <c r="H2562" s="2">
        <v>45049.0</v>
      </c>
      <c r="J2562" s="3">
        <f t="shared" si="2"/>
        <v>2</v>
      </c>
      <c r="K2562" s="4">
        <f t="shared" si="3"/>
        <v>5</v>
      </c>
      <c r="L2562" s="4">
        <f t="shared" si="4"/>
        <v>10</v>
      </c>
      <c r="S2562" s="1" t="s">
        <v>2599</v>
      </c>
      <c r="T2562" s="4" t="str">
        <f t="shared" si="5"/>
        <v>Salad</v>
      </c>
      <c r="U2562" s="4" t="str">
        <f t="shared" si="6"/>
        <v>UNKNOWN</v>
      </c>
      <c r="V2562" s="4" t="str">
        <f t="shared" si="7"/>
        <v>Credit Card</v>
      </c>
      <c r="W2562" s="4">
        <f t="shared" ref="W2562:Y2562" si="2569">IF(OR(J2562 = "ERROR", J2562 = ""), "UNKNOWN", J2562)</f>
        <v>2</v>
      </c>
      <c r="X2562" s="4">
        <f t="shared" si="2569"/>
        <v>5</v>
      </c>
      <c r="Y2562" s="4">
        <f t="shared" si="2569"/>
        <v>10</v>
      </c>
      <c r="Z2562" s="5">
        <f t="shared" si="9"/>
        <v>45049</v>
      </c>
    </row>
    <row r="2563">
      <c r="A2563" s="1" t="s">
        <v>2600</v>
      </c>
      <c r="B2563" s="1" t="s">
        <v>32</v>
      </c>
      <c r="C2563" s="1">
        <v>4.0</v>
      </c>
      <c r="D2563" s="1">
        <v>1.0</v>
      </c>
      <c r="E2563" s="1">
        <v>4.0</v>
      </c>
      <c r="F2563" s="1" t="s">
        <v>28</v>
      </c>
      <c r="G2563" s="1" t="s">
        <v>24</v>
      </c>
      <c r="H2563" s="2">
        <v>44978.0</v>
      </c>
      <c r="J2563" s="3">
        <f t="shared" si="2"/>
        <v>4</v>
      </c>
      <c r="K2563" s="4">
        <f t="shared" si="3"/>
        <v>1</v>
      </c>
      <c r="L2563" s="4">
        <f t="shared" si="4"/>
        <v>4</v>
      </c>
      <c r="S2563" s="1" t="s">
        <v>2600</v>
      </c>
      <c r="T2563" s="4" t="str">
        <f t="shared" si="5"/>
        <v>Cookie</v>
      </c>
      <c r="U2563" s="4" t="str">
        <f t="shared" si="6"/>
        <v>Takeaway</v>
      </c>
      <c r="V2563" s="4" t="str">
        <f t="shared" si="7"/>
        <v>Cash</v>
      </c>
      <c r="W2563" s="4">
        <f t="shared" ref="W2563:Y2563" si="2570">IF(OR(J2563 = "ERROR", J2563 = ""), "UNKNOWN", J2563)</f>
        <v>4</v>
      </c>
      <c r="X2563" s="4">
        <f t="shared" si="2570"/>
        <v>1</v>
      </c>
      <c r="Y2563" s="4">
        <f t="shared" si="2570"/>
        <v>4</v>
      </c>
      <c r="Z2563" s="5">
        <f t="shared" si="9"/>
        <v>44978</v>
      </c>
    </row>
    <row r="2564">
      <c r="A2564" s="1" t="s">
        <v>2601</v>
      </c>
      <c r="B2564" s="1" t="s">
        <v>41</v>
      </c>
      <c r="C2564" s="1">
        <v>4.0</v>
      </c>
      <c r="D2564" s="1">
        <v>4.0</v>
      </c>
      <c r="E2564" s="1">
        <v>16.0</v>
      </c>
      <c r="F2564" s="1" t="s">
        <v>28</v>
      </c>
      <c r="G2564" s="1" t="s">
        <v>24</v>
      </c>
      <c r="H2564" s="6">
        <v>45246.0</v>
      </c>
      <c r="J2564" s="3">
        <f t="shared" si="2"/>
        <v>4</v>
      </c>
      <c r="K2564" s="4">
        <f t="shared" si="3"/>
        <v>4</v>
      </c>
      <c r="L2564" s="4">
        <f t="shared" si="4"/>
        <v>16</v>
      </c>
      <c r="S2564" s="1" t="s">
        <v>2601</v>
      </c>
      <c r="T2564" s="4" t="str">
        <f t="shared" si="5"/>
        <v>Smoothie</v>
      </c>
      <c r="U2564" s="4" t="str">
        <f t="shared" si="6"/>
        <v>Takeaway</v>
      </c>
      <c r="V2564" s="4" t="str">
        <f t="shared" si="7"/>
        <v>Cash</v>
      </c>
      <c r="W2564" s="4">
        <f t="shared" ref="W2564:Y2564" si="2571">IF(OR(J2564 = "ERROR", J2564 = ""), "UNKNOWN", J2564)</f>
        <v>4</v>
      </c>
      <c r="X2564" s="4">
        <f t="shared" si="2571"/>
        <v>4</v>
      </c>
      <c r="Y2564" s="4">
        <f t="shared" si="2571"/>
        <v>16</v>
      </c>
      <c r="Z2564" s="7">
        <f t="shared" si="9"/>
        <v>45246</v>
      </c>
    </row>
    <row r="2565">
      <c r="A2565" s="1" t="s">
        <v>2602</v>
      </c>
      <c r="C2565" s="1">
        <v>1.0</v>
      </c>
      <c r="D2565" s="1">
        <v>3.0</v>
      </c>
      <c r="E2565" s="1">
        <v>3.0</v>
      </c>
      <c r="G2565" s="1" t="s">
        <v>29</v>
      </c>
      <c r="H2565" s="6">
        <v>45281.0</v>
      </c>
      <c r="J2565" s="3">
        <f t="shared" si="2"/>
        <v>1</v>
      </c>
      <c r="K2565" s="4">
        <f t="shared" si="3"/>
        <v>3</v>
      </c>
      <c r="L2565" s="4">
        <f t="shared" si="4"/>
        <v>3</v>
      </c>
      <c r="S2565" s="1" t="s">
        <v>2602</v>
      </c>
      <c r="T2565" s="4" t="str">
        <f t="shared" si="5"/>
        <v>UNKNOWN</v>
      </c>
      <c r="U2565" s="4" t="str">
        <f t="shared" si="6"/>
        <v>In-store</v>
      </c>
      <c r="V2565" s="4" t="str">
        <f t="shared" si="7"/>
        <v>UNKNOWN</v>
      </c>
      <c r="W2565" s="4">
        <f t="shared" ref="W2565:Y2565" si="2572">IF(OR(J2565 = "ERROR", J2565 = ""), "UNKNOWN", J2565)</f>
        <v>1</v>
      </c>
      <c r="X2565" s="4">
        <f t="shared" si="2572"/>
        <v>3</v>
      </c>
      <c r="Y2565" s="4">
        <f t="shared" si="2572"/>
        <v>3</v>
      </c>
      <c r="Z2565" s="7">
        <f t="shared" si="9"/>
        <v>45281</v>
      </c>
    </row>
    <row r="2566">
      <c r="A2566" s="1" t="s">
        <v>2603</v>
      </c>
      <c r="B2566" s="1" t="s">
        <v>44</v>
      </c>
      <c r="C2566" s="1" t="s">
        <v>30</v>
      </c>
      <c r="D2566" s="1">
        <v>4.0</v>
      </c>
      <c r="E2566" s="1">
        <v>20.0</v>
      </c>
      <c r="F2566" s="1" t="s">
        <v>28</v>
      </c>
      <c r="G2566" s="1" t="s">
        <v>24</v>
      </c>
      <c r="H2566" s="2">
        <v>45063.0</v>
      </c>
      <c r="J2566" s="3">
        <f t="shared" si="2"/>
        <v>5</v>
      </c>
      <c r="K2566" s="4">
        <f t="shared" si="3"/>
        <v>4</v>
      </c>
      <c r="L2566" s="4">
        <f t="shared" si="4"/>
        <v>20</v>
      </c>
      <c r="S2566" s="1" t="s">
        <v>2603</v>
      </c>
      <c r="T2566" s="4" t="str">
        <f t="shared" si="5"/>
        <v>Sandwich</v>
      </c>
      <c r="U2566" s="4" t="str">
        <f t="shared" si="6"/>
        <v>Takeaway</v>
      </c>
      <c r="V2566" s="4" t="str">
        <f t="shared" si="7"/>
        <v>Cash</v>
      </c>
      <c r="W2566" s="4">
        <f t="shared" ref="W2566:Y2566" si="2573">IF(OR(J2566 = "ERROR", J2566 = ""), "UNKNOWN", J2566)</f>
        <v>5</v>
      </c>
      <c r="X2566" s="4">
        <f t="shared" si="2573"/>
        <v>4</v>
      </c>
      <c r="Y2566" s="4">
        <f t="shared" si="2573"/>
        <v>20</v>
      </c>
      <c r="Z2566" s="5">
        <f t="shared" si="9"/>
        <v>45063</v>
      </c>
    </row>
    <row r="2567">
      <c r="A2567" s="1" t="s">
        <v>2604</v>
      </c>
      <c r="B2567" s="1" t="s">
        <v>81</v>
      </c>
      <c r="C2567" s="1" t="s">
        <v>25</v>
      </c>
      <c r="D2567" s="1">
        <v>1.5</v>
      </c>
      <c r="E2567" s="1">
        <v>4.5</v>
      </c>
      <c r="F2567" s="1" t="s">
        <v>28</v>
      </c>
      <c r="H2567" s="6">
        <v>45249.0</v>
      </c>
      <c r="J2567" s="3">
        <f t="shared" si="2"/>
        <v>3</v>
      </c>
      <c r="K2567" s="4">
        <f t="shared" si="3"/>
        <v>1.5</v>
      </c>
      <c r="L2567" s="4">
        <f t="shared" si="4"/>
        <v>4.5</v>
      </c>
      <c r="S2567" s="1" t="s">
        <v>2604</v>
      </c>
      <c r="T2567" s="4" t="str">
        <f t="shared" si="5"/>
        <v>Tea</v>
      </c>
      <c r="U2567" s="4" t="str">
        <f t="shared" si="6"/>
        <v>UNKNOWN</v>
      </c>
      <c r="V2567" s="4" t="str">
        <f t="shared" si="7"/>
        <v>Cash</v>
      </c>
      <c r="W2567" s="4">
        <f t="shared" ref="W2567:Y2567" si="2574">IF(OR(J2567 = "ERROR", J2567 = ""), "UNKNOWN", J2567)</f>
        <v>3</v>
      </c>
      <c r="X2567" s="4">
        <f t="shared" si="2574"/>
        <v>1.5</v>
      </c>
      <c r="Y2567" s="4">
        <f t="shared" si="2574"/>
        <v>4.5</v>
      </c>
      <c r="Z2567" s="7">
        <f t="shared" si="9"/>
        <v>45249</v>
      </c>
    </row>
    <row r="2568">
      <c r="A2568" s="1" t="s">
        <v>2605</v>
      </c>
      <c r="B2568" s="1" t="s">
        <v>25</v>
      </c>
      <c r="C2568" s="1">
        <v>1.0</v>
      </c>
      <c r="D2568" s="1">
        <v>2.0</v>
      </c>
      <c r="E2568" s="1">
        <v>2.0</v>
      </c>
      <c r="F2568" s="1" t="s">
        <v>39</v>
      </c>
      <c r="H2568" s="2">
        <v>45165.0</v>
      </c>
      <c r="J2568" s="3">
        <f t="shared" si="2"/>
        <v>1</v>
      </c>
      <c r="K2568" s="4">
        <f t="shared" si="3"/>
        <v>2</v>
      </c>
      <c r="L2568" s="4">
        <f t="shared" si="4"/>
        <v>2</v>
      </c>
      <c r="S2568" s="1" t="s">
        <v>2605</v>
      </c>
      <c r="T2568" s="4" t="str">
        <f t="shared" si="5"/>
        <v>UNKNOWN</v>
      </c>
      <c r="U2568" s="4" t="str">
        <f t="shared" si="6"/>
        <v>UNKNOWN</v>
      </c>
      <c r="V2568" s="4" t="str">
        <f t="shared" si="7"/>
        <v>Digital Wallet</v>
      </c>
      <c r="W2568" s="4">
        <f t="shared" ref="W2568:Y2568" si="2575">IF(OR(J2568 = "ERROR", J2568 = ""), "UNKNOWN", J2568)</f>
        <v>1</v>
      </c>
      <c r="X2568" s="4">
        <f t="shared" si="2575"/>
        <v>2</v>
      </c>
      <c r="Y2568" s="4">
        <f t="shared" si="2575"/>
        <v>2</v>
      </c>
      <c r="Z2568" s="5">
        <f t="shared" si="9"/>
        <v>45165</v>
      </c>
    </row>
    <row r="2569">
      <c r="A2569" s="1" t="s">
        <v>2606</v>
      </c>
      <c r="B2569" s="1" t="s">
        <v>44</v>
      </c>
      <c r="C2569" s="1">
        <v>5.0</v>
      </c>
      <c r="D2569" s="1">
        <v>4.0</v>
      </c>
      <c r="E2569" s="1">
        <v>20.0</v>
      </c>
      <c r="F2569" s="1" t="s">
        <v>25</v>
      </c>
      <c r="H2569" s="6">
        <v>45282.0</v>
      </c>
      <c r="J2569" s="3">
        <f t="shared" si="2"/>
        <v>5</v>
      </c>
      <c r="K2569" s="4">
        <f t="shared" si="3"/>
        <v>4</v>
      </c>
      <c r="L2569" s="4">
        <f t="shared" si="4"/>
        <v>20</v>
      </c>
      <c r="S2569" s="1" t="s">
        <v>2606</v>
      </c>
      <c r="T2569" s="4" t="str">
        <f t="shared" si="5"/>
        <v>Sandwich</v>
      </c>
      <c r="U2569" s="4" t="str">
        <f t="shared" si="6"/>
        <v>UNKNOWN</v>
      </c>
      <c r="V2569" s="4" t="str">
        <f t="shared" si="7"/>
        <v>UNKNOWN</v>
      </c>
      <c r="W2569" s="4">
        <f t="shared" ref="W2569:Y2569" si="2576">IF(OR(J2569 = "ERROR", J2569 = ""), "UNKNOWN", J2569)</f>
        <v>5</v>
      </c>
      <c r="X2569" s="4">
        <f t="shared" si="2576"/>
        <v>4</v>
      </c>
      <c r="Y2569" s="4">
        <f t="shared" si="2576"/>
        <v>20</v>
      </c>
      <c r="Z2569" s="7">
        <f t="shared" si="9"/>
        <v>45282</v>
      </c>
    </row>
    <row r="2570">
      <c r="A2570" s="1" t="s">
        <v>2607</v>
      </c>
      <c r="B2570" s="1" t="s">
        <v>41</v>
      </c>
      <c r="C2570" s="1">
        <v>3.0</v>
      </c>
      <c r="D2570" s="1">
        <v>4.0</v>
      </c>
      <c r="E2570" s="1">
        <v>12.0</v>
      </c>
      <c r="G2570" s="1" t="s">
        <v>24</v>
      </c>
      <c r="H2570" s="2">
        <v>45234.0</v>
      </c>
      <c r="J2570" s="3">
        <f t="shared" si="2"/>
        <v>3</v>
      </c>
      <c r="K2570" s="4">
        <f t="shared" si="3"/>
        <v>4</v>
      </c>
      <c r="L2570" s="4">
        <f t="shared" si="4"/>
        <v>12</v>
      </c>
      <c r="S2570" s="1" t="s">
        <v>2607</v>
      </c>
      <c r="T2570" s="4" t="str">
        <f t="shared" si="5"/>
        <v>Smoothie</v>
      </c>
      <c r="U2570" s="4" t="str">
        <f t="shared" si="6"/>
        <v>Takeaway</v>
      </c>
      <c r="V2570" s="4" t="str">
        <f t="shared" si="7"/>
        <v>UNKNOWN</v>
      </c>
      <c r="W2570" s="4">
        <f t="shared" ref="W2570:Y2570" si="2577">IF(OR(J2570 = "ERROR", J2570 = ""), "UNKNOWN", J2570)</f>
        <v>3</v>
      </c>
      <c r="X2570" s="4">
        <f t="shared" si="2577"/>
        <v>4</v>
      </c>
      <c r="Y2570" s="4">
        <f t="shared" si="2577"/>
        <v>12</v>
      </c>
      <c r="Z2570" s="5">
        <f t="shared" si="9"/>
        <v>45234</v>
      </c>
    </row>
    <row r="2571">
      <c r="A2571" s="1" t="s">
        <v>2608</v>
      </c>
      <c r="B2571" s="1" t="s">
        <v>22</v>
      </c>
      <c r="C2571" s="1">
        <v>1.0</v>
      </c>
      <c r="D2571" s="1">
        <v>2.0</v>
      </c>
      <c r="E2571" s="1">
        <v>2.0</v>
      </c>
      <c r="F2571" s="1" t="s">
        <v>39</v>
      </c>
      <c r="H2571" s="2">
        <v>45031.0</v>
      </c>
      <c r="J2571" s="3">
        <f t="shared" si="2"/>
        <v>1</v>
      </c>
      <c r="K2571" s="4">
        <f t="shared" si="3"/>
        <v>2</v>
      </c>
      <c r="L2571" s="4">
        <f t="shared" si="4"/>
        <v>2</v>
      </c>
      <c r="S2571" s="1" t="s">
        <v>2608</v>
      </c>
      <c r="T2571" s="4" t="str">
        <f t="shared" si="5"/>
        <v>Coffee</v>
      </c>
      <c r="U2571" s="4" t="str">
        <f t="shared" si="6"/>
        <v>UNKNOWN</v>
      </c>
      <c r="V2571" s="4" t="str">
        <f t="shared" si="7"/>
        <v>Digital Wallet</v>
      </c>
      <c r="W2571" s="4">
        <f t="shared" ref="W2571:Y2571" si="2578">IF(OR(J2571 = "ERROR", J2571 = ""), "UNKNOWN", J2571)</f>
        <v>1</v>
      </c>
      <c r="X2571" s="4">
        <f t="shared" si="2578"/>
        <v>2</v>
      </c>
      <c r="Y2571" s="4">
        <f t="shared" si="2578"/>
        <v>2</v>
      </c>
      <c r="Z2571" s="5">
        <f t="shared" si="9"/>
        <v>45031</v>
      </c>
    </row>
    <row r="2572">
      <c r="A2572" s="1" t="s">
        <v>2609</v>
      </c>
      <c r="B2572" s="1" t="s">
        <v>22</v>
      </c>
      <c r="C2572" s="1">
        <v>1.0</v>
      </c>
      <c r="D2572" s="1" t="s">
        <v>30</v>
      </c>
      <c r="E2572" s="1">
        <v>2.0</v>
      </c>
      <c r="F2572" s="1" t="s">
        <v>28</v>
      </c>
      <c r="H2572" s="2">
        <v>45147.0</v>
      </c>
      <c r="J2572" s="3">
        <f t="shared" si="2"/>
        <v>1</v>
      </c>
      <c r="K2572" s="4">
        <f t="shared" si="3"/>
        <v>2</v>
      </c>
      <c r="L2572" s="4">
        <f t="shared" si="4"/>
        <v>2</v>
      </c>
      <c r="S2572" s="1" t="s">
        <v>2609</v>
      </c>
      <c r="T2572" s="4" t="str">
        <f t="shared" si="5"/>
        <v>Coffee</v>
      </c>
      <c r="U2572" s="4" t="str">
        <f t="shared" si="6"/>
        <v>UNKNOWN</v>
      </c>
      <c r="V2572" s="4" t="str">
        <f t="shared" si="7"/>
        <v>Cash</v>
      </c>
      <c r="W2572" s="4">
        <f t="shared" ref="W2572:Y2572" si="2579">IF(OR(J2572 = "ERROR", J2572 = ""), "UNKNOWN", J2572)</f>
        <v>1</v>
      </c>
      <c r="X2572" s="4">
        <f t="shared" si="2579"/>
        <v>2</v>
      </c>
      <c r="Y2572" s="4">
        <f t="shared" si="2579"/>
        <v>2</v>
      </c>
      <c r="Z2572" s="5">
        <f t="shared" si="9"/>
        <v>45147</v>
      </c>
    </row>
    <row r="2573">
      <c r="A2573" s="1" t="s">
        <v>2610</v>
      </c>
      <c r="B2573" s="1" t="s">
        <v>44</v>
      </c>
      <c r="C2573" s="1">
        <v>4.0</v>
      </c>
      <c r="E2573" s="1">
        <v>16.0</v>
      </c>
      <c r="G2573" s="1" t="s">
        <v>29</v>
      </c>
      <c r="H2573" s="2">
        <v>45267.0</v>
      </c>
      <c r="J2573" s="3">
        <f t="shared" si="2"/>
        <v>4</v>
      </c>
      <c r="K2573" s="4">
        <f t="shared" si="3"/>
        <v>4</v>
      </c>
      <c r="L2573" s="4">
        <f t="shared" si="4"/>
        <v>16</v>
      </c>
      <c r="S2573" s="1" t="s">
        <v>2610</v>
      </c>
      <c r="T2573" s="4" t="str">
        <f t="shared" si="5"/>
        <v>Sandwich</v>
      </c>
      <c r="U2573" s="4" t="str">
        <f t="shared" si="6"/>
        <v>In-store</v>
      </c>
      <c r="V2573" s="4" t="str">
        <f t="shared" si="7"/>
        <v>UNKNOWN</v>
      </c>
      <c r="W2573" s="4">
        <f t="shared" ref="W2573:Y2573" si="2580">IF(OR(J2573 = "ERROR", J2573 = ""), "UNKNOWN", J2573)</f>
        <v>4</v>
      </c>
      <c r="X2573" s="4">
        <f t="shared" si="2580"/>
        <v>4</v>
      </c>
      <c r="Y2573" s="4">
        <f t="shared" si="2580"/>
        <v>16</v>
      </c>
      <c r="Z2573" s="5">
        <f t="shared" si="9"/>
        <v>45267</v>
      </c>
    </row>
    <row r="2574">
      <c r="A2574" s="1" t="s">
        <v>2611</v>
      </c>
      <c r="B2574" s="1" t="s">
        <v>22</v>
      </c>
      <c r="C2574" s="1">
        <v>3.0</v>
      </c>
      <c r="D2574" s="1">
        <v>2.0</v>
      </c>
      <c r="E2574" s="1">
        <v>6.0</v>
      </c>
      <c r="H2574" s="2">
        <v>45076.0</v>
      </c>
      <c r="J2574" s="3">
        <f t="shared" si="2"/>
        <v>3</v>
      </c>
      <c r="K2574" s="4">
        <f t="shared" si="3"/>
        <v>2</v>
      </c>
      <c r="L2574" s="4">
        <f t="shared" si="4"/>
        <v>6</v>
      </c>
      <c r="S2574" s="1" t="s">
        <v>2611</v>
      </c>
      <c r="T2574" s="4" t="str">
        <f t="shared" si="5"/>
        <v>Coffee</v>
      </c>
      <c r="U2574" s="4" t="str">
        <f t="shared" si="6"/>
        <v>UNKNOWN</v>
      </c>
      <c r="V2574" s="4" t="str">
        <f t="shared" si="7"/>
        <v>UNKNOWN</v>
      </c>
      <c r="W2574" s="4">
        <f t="shared" ref="W2574:Y2574" si="2581">IF(OR(J2574 = "ERROR", J2574 = ""), "UNKNOWN", J2574)</f>
        <v>3</v>
      </c>
      <c r="X2574" s="4">
        <f t="shared" si="2581"/>
        <v>2</v>
      </c>
      <c r="Y2574" s="4">
        <f t="shared" si="2581"/>
        <v>6</v>
      </c>
      <c r="Z2574" s="5">
        <f t="shared" si="9"/>
        <v>45076</v>
      </c>
    </row>
    <row r="2575">
      <c r="A2575" s="1" t="s">
        <v>2612</v>
      </c>
      <c r="B2575" s="1" t="s">
        <v>44</v>
      </c>
      <c r="C2575" s="1">
        <v>3.0</v>
      </c>
      <c r="D2575" s="1">
        <v>4.0</v>
      </c>
      <c r="E2575" s="1">
        <v>12.0</v>
      </c>
      <c r="H2575" s="6">
        <v>45278.0</v>
      </c>
      <c r="J2575" s="3">
        <f t="shared" si="2"/>
        <v>3</v>
      </c>
      <c r="K2575" s="4">
        <f t="shared" si="3"/>
        <v>4</v>
      </c>
      <c r="L2575" s="4">
        <f t="shared" si="4"/>
        <v>12</v>
      </c>
      <c r="S2575" s="1" t="s">
        <v>2612</v>
      </c>
      <c r="T2575" s="4" t="str">
        <f t="shared" si="5"/>
        <v>Sandwich</v>
      </c>
      <c r="U2575" s="4" t="str">
        <f t="shared" si="6"/>
        <v>UNKNOWN</v>
      </c>
      <c r="V2575" s="4" t="str">
        <f t="shared" si="7"/>
        <v>UNKNOWN</v>
      </c>
      <c r="W2575" s="4">
        <f t="shared" ref="W2575:Y2575" si="2582">IF(OR(J2575 = "ERROR", J2575 = ""), "UNKNOWN", J2575)</f>
        <v>3</v>
      </c>
      <c r="X2575" s="4">
        <f t="shared" si="2582"/>
        <v>4</v>
      </c>
      <c r="Y2575" s="4">
        <f t="shared" si="2582"/>
        <v>12</v>
      </c>
      <c r="Z2575" s="7">
        <f t="shared" si="9"/>
        <v>45278</v>
      </c>
    </row>
    <row r="2576">
      <c r="A2576" s="1" t="s">
        <v>2613</v>
      </c>
      <c r="B2576" s="1" t="s">
        <v>27</v>
      </c>
      <c r="C2576" s="1">
        <v>3.0</v>
      </c>
      <c r="D2576" s="1">
        <v>3.0</v>
      </c>
      <c r="E2576" s="1">
        <v>9.0</v>
      </c>
      <c r="F2576" s="1" t="s">
        <v>23</v>
      </c>
      <c r="G2576" s="1" t="s">
        <v>29</v>
      </c>
      <c r="H2576" s="2">
        <v>45158.0</v>
      </c>
      <c r="J2576" s="3">
        <f t="shared" si="2"/>
        <v>3</v>
      </c>
      <c r="K2576" s="4">
        <f t="shared" si="3"/>
        <v>3</v>
      </c>
      <c r="L2576" s="4">
        <f t="shared" si="4"/>
        <v>9</v>
      </c>
      <c r="S2576" s="1" t="s">
        <v>2613</v>
      </c>
      <c r="T2576" s="4" t="str">
        <f t="shared" si="5"/>
        <v>Cake</v>
      </c>
      <c r="U2576" s="4" t="str">
        <f t="shared" si="6"/>
        <v>In-store</v>
      </c>
      <c r="V2576" s="4" t="str">
        <f t="shared" si="7"/>
        <v>Credit Card</v>
      </c>
      <c r="W2576" s="4">
        <f t="shared" ref="W2576:Y2576" si="2583">IF(OR(J2576 = "ERROR", J2576 = ""), "UNKNOWN", J2576)</f>
        <v>3</v>
      </c>
      <c r="X2576" s="4">
        <f t="shared" si="2583"/>
        <v>3</v>
      </c>
      <c r="Y2576" s="4">
        <f t="shared" si="2583"/>
        <v>9</v>
      </c>
      <c r="Z2576" s="5">
        <f t="shared" si="9"/>
        <v>45158</v>
      </c>
    </row>
    <row r="2577">
      <c r="A2577" s="1" t="s">
        <v>2614</v>
      </c>
      <c r="B2577" s="1" t="s">
        <v>22</v>
      </c>
      <c r="C2577" s="1">
        <v>5.0</v>
      </c>
      <c r="D2577" s="1">
        <v>2.0</v>
      </c>
      <c r="E2577" s="1">
        <v>10.0</v>
      </c>
      <c r="F2577" s="1" t="s">
        <v>28</v>
      </c>
      <c r="G2577" s="1" t="s">
        <v>24</v>
      </c>
      <c r="H2577" s="6">
        <v>45216.0</v>
      </c>
      <c r="J2577" s="3">
        <f t="shared" si="2"/>
        <v>5</v>
      </c>
      <c r="K2577" s="4">
        <f t="shared" si="3"/>
        <v>2</v>
      </c>
      <c r="L2577" s="4">
        <f t="shared" si="4"/>
        <v>10</v>
      </c>
      <c r="S2577" s="1" t="s">
        <v>2614</v>
      </c>
      <c r="T2577" s="4" t="str">
        <f t="shared" si="5"/>
        <v>Coffee</v>
      </c>
      <c r="U2577" s="4" t="str">
        <f t="shared" si="6"/>
        <v>Takeaway</v>
      </c>
      <c r="V2577" s="4" t="str">
        <f t="shared" si="7"/>
        <v>Cash</v>
      </c>
      <c r="W2577" s="4">
        <f t="shared" ref="W2577:Y2577" si="2584">IF(OR(J2577 = "ERROR", J2577 = ""), "UNKNOWN", J2577)</f>
        <v>5</v>
      </c>
      <c r="X2577" s="4">
        <f t="shared" si="2584"/>
        <v>2</v>
      </c>
      <c r="Y2577" s="4">
        <f t="shared" si="2584"/>
        <v>10</v>
      </c>
      <c r="Z2577" s="7">
        <f t="shared" si="9"/>
        <v>45216</v>
      </c>
    </row>
    <row r="2578">
      <c r="A2578" s="1" t="s">
        <v>2615</v>
      </c>
      <c r="B2578" s="1" t="s">
        <v>32</v>
      </c>
      <c r="C2578" s="1">
        <v>2.0</v>
      </c>
      <c r="D2578" s="1">
        <v>1.0</v>
      </c>
      <c r="E2578" s="1">
        <v>2.0</v>
      </c>
      <c r="F2578" s="1" t="s">
        <v>39</v>
      </c>
      <c r="G2578" s="1" t="s">
        <v>24</v>
      </c>
      <c r="H2578" s="2">
        <v>45145.0</v>
      </c>
      <c r="J2578" s="3">
        <f t="shared" si="2"/>
        <v>2</v>
      </c>
      <c r="K2578" s="4">
        <f t="shared" si="3"/>
        <v>1</v>
      </c>
      <c r="L2578" s="4">
        <f t="shared" si="4"/>
        <v>2</v>
      </c>
      <c r="S2578" s="1" t="s">
        <v>2615</v>
      </c>
      <c r="T2578" s="4" t="str">
        <f t="shared" si="5"/>
        <v>Cookie</v>
      </c>
      <c r="U2578" s="4" t="str">
        <f t="shared" si="6"/>
        <v>Takeaway</v>
      </c>
      <c r="V2578" s="4" t="str">
        <f t="shared" si="7"/>
        <v>Digital Wallet</v>
      </c>
      <c r="W2578" s="4">
        <f t="shared" ref="W2578:Y2578" si="2585">IF(OR(J2578 = "ERROR", J2578 = ""), "UNKNOWN", J2578)</f>
        <v>2</v>
      </c>
      <c r="X2578" s="4">
        <f t="shared" si="2585"/>
        <v>1</v>
      </c>
      <c r="Y2578" s="4">
        <f t="shared" si="2585"/>
        <v>2</v>
      </c>
      <c r="Z2578" s="5">
        <f t="shared" si="9"/>
        <v>45145</v>
      </c>
    </row>
    <row r="2579">
      <c r="A2579" s="1" t="s">
        <v>2616</v>
      </c>
      <c r="B2579" s="1" t="s">
        <v>55</v>
      </c>
      <c r="C2579" s="1">
        <v>5.0</v>
      </c>
      <c r="D2579" s="1">
        <v>3.0</v>
      </c>
      <c r="E2579" s="1">
        <v>15.0</v>
      </c>
      <c r="F2579" s="1" t="s">
        <v>39</v>
      </c>
      <c r="G2579" s="1" t="s">
        <v>29</v>
      </c>
      <c r="H2579" s="6">
        <v>45250.0</v>
      </c>
      <c r="J2579" s="3">
        <f t="shared" si="2"/>
        <v>5</v>
      </c>
      <c r="K2579" s="4">
        <f t="shared" si="3"/>
        <v>3</v>
      </c>
      <c r="L2579" s="4">
        <f t="shared" si="4"/>
        <v>15</v>
      </c>
      <c r="S2579" s="1" t="s">
        <v>2616</v>
      </c>
      <c r="T2579" s="4" t="str">
        <f t="shared" si="5"/>
        <v>Juice</v>
      </c>
      <c r="U2579" s="4" t="str">
        <f t="shared" si="6"/>
        <v>In-store</v>
      </c>
      <c r="V2579" s="4" t="str">
        <f t="shared" si="7"/>
        <v>Digital Wallet</v>
      </c>
      <c r="W2579" s="4">
        <f t="shared" ref="W2579:Y2579" si="2586">IF(OR(J2579 = "ERROR", J2579 = ""), "UNKNOWN", J2579)</f>
        <v>5</v>
      </c>
      <c r="X2579" s="4">
        <f t="shared" si="2586"/>
        <v>3</v>
      </c>
      <c r="Y2579" s="4">
        <f t="shared" si="2586"/>
        <v>15</v>
      </c>
      <c r="Z2579" s="7">
        <f t="shared" si="9"/>
        <v>45250</v>
      </c>
    </row>
    <row r="2580">
      <c r="A2580" s="1" t="s">
        <v>2617</v>
      </c>
      <c r="B2580" s="1" t="s">
        <v>25</v>
      </c>
      <c r="C2580" s="1">
        <v>5.0</v>
      </c>
      <c r="D2580" s="1">
        <v>5.0</v>
      </c>
      <c r="E2580" s="1">
        <v>25.0</v>
      </c>
      <c r="F2580" s="1" t="s">
        <v>28</v>
      </c>
      <c r="H2580" s="2">
        <v>45142.0</v>
      </c>
      <c r="J2580" s="3">
        <f t="shared" si="2"/>
        <v>5</v>
      </c>
      <c r="K2580" s="4">
        <f t="shared" si="3"/>
        <v>5</v>
      </c>
      <c r="L2580" s="4">
        <f t="shared" si="4"/>
        <v>25</v>
      </c>
      <c r="S2580" s="1" t="s">
        <v>2617</v>
      </c>
      <c r="T2580" s="4" t="str">
        <f t="shared" si="5"/>
        <v>UNKNOWN</v>
      </c>
      <c r="U2580" s="4" t="str">
        <f t="shared" si="6"/>
        <v>UNKNOWN</v>
      </c>
      <c r="V2580" s="4" t="str">
        <f t="shared" si="7"/>
        <v>Cash</v>
      </c>
      <c r="W2580" s="4">
        <f t="shared" ref="W2580:Y2580" si="2587">IF(OR(J2580 = "ERROR", J2580 = ""), "UNKNOWN", J2580)</f>
        <v>5</v>
      </c>
      <c r="X2580" s="4">
        <f t="shared" si="2587"/>
        <v>5</v>
      </c>
      <c r="Y2580" s="4">
        <f t="shared" si="2587"/>
        <v>25</v>
      </c>
      <c r="Z2580" s="5">
        <f t="shared" si="9"/>
        <v>45142</v>
      </c>
    </row>
    <row r="2581">
      <c r="A2581" s="1" t="s">
        <v>2618</v>
      </c>
      <c r="B2581" s="1" t="s">
        <v>27</v>
      </c>
      <c r="C2581" s="1">
        <v>5.0</v>
      </c>
      <c r="D2581" s="1">
        <v>3.0</v>
      </c>
      <c r="E2581" s="1">
        <v>15.0</v>
      </c>
      <c r="F2581" s="1" t="s">
        <v>28</v>
      </c>
      <c r="G2581" s="1" t="s">
        <v>25</v>
      </c>
      <c r="H2581" s="2">
        <v>45261.0</v>
      </c>
      <c r="J2581" s="3">
        <f t="shared" si="2"/>
        <v>5</v>
      </c>
      <c r="K2581" s="4">
        <f t="shared" si="3"/>
        <v>3</v>
      </c>
      <c r="L2581" s="4">
        <f t="shared" si="4"/>
        <v>15</v>
      </c>
      <c r="S2581" s="1" t="s">
        <v>2618</v>
      </c>
      <c r="T2581" s="4" t="str">
        <f t="shared" si="5"/>
        <v>Cake</v>
      </c>
      <c r="U2581" s="4" t="str">
        <f t="shared" si="6"/>
        <v>UNKNOWN</v>
      </c>
      <c r="V2581" s="4" t="str">
        <f t="shared" si="7"/>
        <v>Cash</v>
      </c>
      <c r="W2581" s="4">
        <f t="shared" ref="W2581:Y2581" si="2588">IF(OR(J2581 = "ERROR", J2581 = ""), "UNKNOWN", J2581)</f>
        <v>5</v>
      </c>
      <c r="X2581" s="4">
        <f t="shared" si="2588"/>
        <v>3</v>
      </c>
      <c r="Y2581" s="4">
        <f t="shared" si="2588"/>
        <v>15</v>
      </c>
      <c r="Z2581" s="5">
        <f t="shared" si="9"/>
        <v>45261</v>
      </c>
    </row>
    <row r="2582">
      <c r="A2582" s="1" t="s">
        <v>2619</v>
      </c>
      <c r="B2582" s="1" t="s">
        <v>55</v>
      </c>
      <c r="C2582" s="1">
        <v>3.0</v>
      </c>
      <c r="D2582" s="1">
        <v>3.0</v>
      </c>
      <c r="E2582" s="1">
        <v>9.0</v>
      </c>
      <c r="F2582" s="1" t="s">
        <v>23</v>
      </c>
      <c r="G2582" s="1" t="s">
        <v>30</v>
      </c>
      <c r="H2582" s="2">
        <v>44956.0</v>
      </c>
      <c r="J2582" s="3">
        <f t="shared" si="2"/>
        <v>3</v>
      </c>
      <c r="K2582" s="4">
        <f t="shared" si="3"/>
        <v>3</v>
      </c>
      <c r="L2582" s="4">
        <f t="shared" si="4"/>
        <v>9</v>
      </c>
      <c r="S2582" s="1" t="s">
        <v>2619</v>
      </c>
      <c r="T2582" s="4" t="str">
        <f t="shared" si="5"/>
        <v>Juice</v>
      </c>
      <c r="U2582" s="4" t="str">
        <f t="shared" si="6"/>
        <v>UNKNOWN</v>
      </c>
      <c r="V2582" s="4" t="str">
        <f t="shared" si="7"/>
        <v>Credit Card</v>
      </c>
      <c r="W2582" s="4">
        <f t="shared" ref="W2582:Y2582" si="2589">IF(OR(J2582 = "ERROR", J2582 = ""), "UNKNOWN", J2582)</f>
        <v>3</v>
      </c>
      <c r="X2582" s="4">
        <f t="shared" si="2589"/>
        <v>3</v>
      </c>
      <c r="Y2582" s="4">
        <f t="shared" si="2589"/>
        <v>9</v>
      </c>
      <c r="Z2582" s="5">
        <f t="shared" si="9"/>
        <v>44956</v>
      </c>
    </row>
    <row r="2583">
      <c r="A2583" s="1" t="s">
        <v>2620</v>
      </c>
      <c r="B2583" s="1" t="s">
        <v>22</v>
      </c>
      <c r="C2583" s="1">
        <v>3.0</v>
      </c>
      <c r="D2583" s="1">
        <v>2.0</v>
      </c>
      <c r="E2583" s="1">
        <v>6.0</v>
      </c>
      <c r="H2583" s="2">
        <v>44951.0</v>
      </c>
      <c r="J2583" s="3">
        <f t="shared" si="2"/>
        <v>3</v>
      </c>
      <c r="K2583" s="4">
        <f t="shared" si="3"/>
        <v>2</v>
      </c>
      <c r="L2583" s="4">
        <f t="shared" si="4"/>
        <v>6</v>
      </c>
      <c r="S2583" s="1" t="s">
        <v>2620</v>
      </c>
      <c r="T2583" s="4" t="str">
        <f t="shared" si="5"/>
        <v>Coffee</v>
      </c>
      <c r="U2583" s="4" t="str">
        <f t="shared" si="6"/>
        <v>UNKNOWN</v>
      </c>
      <c r="V2583" s="4" t="str">
        <f t="shared" si="7"/>
        <v>UNKNOWN</v>
      </c>
      <c r="W2583" s="4">
        <f t="shared" ref="W2583:Y2583" si="2590">IF(OR(J2583 = "ERROR", J2583 = ""), "UNKNOWN", J2583)</f>
        <v>3</v>
      </c>
      <c r="X2583" s="4">
        <f t="shared" si="2590"/>
        <v>2</v>
      </c>
      <c r="Y2583" s="4">
        <f t="shared" si="2590"/>
        <v>6</v>
      </c>
      <c r="Z2583" s="5">
        <f t="shared" si="9"/>
        <v>44951</v>
      </c>
    </row>
    <row r="2584">
      <c r="A2584" s="1" t="s">
        <v>2621</v>
      </c>
      <c r="B2584" s="1" t="s">
        <v>41</v>
      </c>
      <c r="C2584" s="1">
        <v>1.0</v>
      </c>
      <c r="D2584" s="1">
        <v>4.0</v>
      </c>
      <c r="E2584" s="1">
        <v>4.0</v>
      </c>
      <c r="F2584" s="1" t="s">
        <v>23</v>
      </c>
      <c r="H2584" s="2">
        <v>44952.0</v>
      </c>
      <c r="J2584" s="3">
        <f t="shared" si="2"/>
        <v>1</v>
      </c>
      <c r="K2584" s="4">
        <f t="shared" si="3"/>
        <v>4</v>
      </c>
      <c r="L2584" s="4">
        <f t="shared" si="4"/>
        <v>4</v>
      </c>
      <c r="S2584" s="1" t="s">
        <v>2621</v>
      </c>
      <c r="T2584" s="4" t="str">
        <f t="shared" si="5"/>
        <v>Smoothie</v>
      </c>
      <c r="U2584" s="4" t="str">
        <f t="shared" si="6"/>
        <v>UNKNOWN</v>
      </c>
      <c r="V2584" s="4" t="str">
        <f t="shared" si="7"/>
        <v>Credit Card</v>
      </c>
      <c r="W2584" s="4">
        <f t="shared" ref="W2584:Y2584" si="2591">IF(OR(J2584 = "ERROR", J2584 = ""), "UNKNOWN", J2584)</f>
        <v>1</v>
      </c>
      <c r="X2584" s="4">
        <f t="shared" si="2591"/>
        <v>4</v>
      </c>
      <c r="Y2584" s="4">
        <f t="shared" si="2591"/>
        <v>4</v>
      </c>
      <c r="Z2584" s="5">
        <f t="shared" si="9"/>
        <v>44952</v>
      </c>
    </row>
    <row r="2585">
      <c r="A2585" s="1" t="s">
        <v>2622</v>
      </c>
      <c r="C2585" s="1" t="s">
        <v>25</v>
      </c>
      <c r="D2585" s="1">
        <v>4.0</v>
      </c>
      <c r="E2585" s="1">
        <v>4.0</v>
      </c>
      <c r="F2585" s="1" t="s">
        <v>39</v>
      </c>
      <c r="G2585" s="1" t="s">
        <v>29</v>
      </c>
      <c r="H2585" s="2">
        <v>45034.0</v>
      </c>
      <c r="J2585" s="3">
        <f t="shared" si="2"/>
        <v>1</v>
      </c>
      <c r="K2585" s="4">
        <f t="shared" si="3"/>
        <v>4</v>
      </c>
      <c r="L2585" s="4">
        <f t="shared" si="4"/>
        <v>4</v>
      </c>
      <c r="S2585" s="1" t="s">
        <v>2622</v>
      </c>
      <c r="T2585" s="4" t="str">
        <f t="shared" si="5"/>
        <v>UNKNOWN</v>
      </c>
      <c r="U2585" s="4" t="str">
        <f t="shared" si="6"/>
        <v>In-store</v>
      </c>
      <c r="V2585" s="4" t="str">
        <f t="shared" si="7"/>
        <v>Digital Wallet</v>
      </c>
      <c r="W2585" s="4">
        <f t="shared" ref="W2585:Y2585" si="2592">IF(OR(J2585 = "ERROR", J2585 = ""), "UNKNOWN", J2585)</f>
        <v>1</v>
      </c>
      <c r="X2585" s="4">
        <f t="shared" si="2592"/>
        <v>4</v>
      </c>
      <c r="Y2585" s="4">
        <f t="shared" si="2592"/>
        <v>4</v>
      </c>
      <c r="Z2585" s="5">
        <f t="shared" si="9"/>
        <v>45034</v>
      </c>
    </row>
    <row r="2586">
      <c r="A2586" s="1" t="s">
        <v>2623</v>
      </c>
      <c r="B2586" s="1" t="s">
        <v>55</v>
      </c>
      <c r="C2586" s="1">
        <v>1.0</v>
      </c>
      <c r="D2586" s="1">
        <v>3.0</v>
      </c>
      <c r="E2586" s="1">
        <v>3.0</v>
      </c>
      <c r="F2586" s="1" t="s">
        <v>23</v>
      </c>
      <c r="G2586" s="1" t="s">
        <v>24</v>
      </c>
      <c r="H2586" s="2">
        <v>45177.0</v>
      </c>
      <c r="J2586" s="3">
        <f t="shared" si="2"/>
        <v>1</v>
      </c>
      <c r="K2586" s="4">
        <f t="shared" si="3"/>
        <v>3</v>
      </c>
      <c r="L2586" s="4">
        <f t="shared" si="4"/>
        <v>3</v>
      </c>
      <c r="S2586" s="1" t="s">
        <v>2623</v>
      </c>
      <c r="T2586" s="4" t="str">
        <f t="shared" si="5"/>
        <v>Juice</v>
      </c>
      <c r="U2586" s="4" t="str">
        <f t="shared" si="6"/>
        <v>Takeaway</v>
      </c>
      <c r="V2586" s="4" t="str">
        <f t="shared" si="7"/>
        <v>Credit Card</v>
      </c>
      <c r="W2586" s="4">
        <f t="shared" ref="W2586:Y2586" si="2593">IF(OR(J2586 = "ERROR", J2586 = ""), "UNKNOWN", J2586)</f>
        <v>1</v>
      </c>
      <c r="X2586" s="4">
        <f t="shared" si="2593"/>
        <v>3</v>
      </c>
      <c r="Y2586" s="4">
        <f t="shared" si="2593"/>
        <v>3</v>
      </c>
      <c r="Z2586" s="5">
        <f t="shared" si="9"/>
        <v>45177</v>
      </c>
    </row>
    <row r="2587">
      <c r="A2587" s="1" t="s">
        <v>2624</v>
      </c>
      <c r="B2587" s="1" t="s">
        <v>81</v>
      </c>
      <c r="C2587" s="1">
        <v>3.0</v>
      </c>
      <c r="D2587" s="1" t="s">
        <v>25</v>
      </c>
      <c r="E2587" s="1" t="s">
        <v>30</v>
      </c>
      <c r="F2587" s="1" t="s">
        <v>39</v>
      </c>
      <c r="H2587" s="2">
        <v>44981.0</v>
      </c>
      <c r="J2587" s="3">
        <f t="shared" si="2"/>
        <v>3</v>
      </c>
      <c r="K2587" s="4" t="str">
        <f t="shared" si="3"/>
        <v>ERROR</v>
      </c>
      <c r="L2587" s="4" t="str">
        <f t="shared" si="4"/>
        <v>UNKNOWN</v>
      </c>
      <c r="S2587" s="1" t="s">
        <v>2624</v>
      </c>
      <c r="T2587" s="4" t="str">
        <f t="shared" si="5"/>
        <v>Tea</v>
      </c>
      <c r="U2587" s="4" t="str">
        <f t="shared" si="6"/>
        <v>UNKNOWN</v>
      </c>
      <c r="V2587" s="4" t="str">
        <f t="shared" si="7"/>
        <v>Digital Wallet</v>
      </c>
      <c r="W2587" s="4">
        <f t="shared" ref="W2587:Y2587" si="2594">IF(OR(J2587 = "ERROR", J2587 = ""), "UNKNOWN", J2587)</f>
        <v>3</v>
      </c>
      <c r="X2587" s="4" t="str">
        <f t="shared" si="2594"/>
        <v>UNKNOWN</v>
      </c>
      <c r="Y2587" s="4" t="str">
        <f t="shared" si="2594"/>
        <v>UNKNOWN</v>
      </c>
      <c r="Z2587" s="5">
        <f t="shared" si="9"/>
        <v>44981</v>
      </c>
    </row>
    <row r="2588">
      <c r="A2588" s="1" t="s">
        <v>2625</v>
      </c>
      <c r="B2588" s="1" t="s">
        <v>32</v>
      </c>
      <c r="C2588" s="1">
        <v>3.0</v>
      </c>
      <c r="D2588" s="1">
        <v>1.0</v>
      </c>
      <c r="E2588" s="1">
        <v>3.0</v>
      </c>
      <c r="H2588" s="6">
        <v>45284.0</v>
      </c>
      <c r="J2588" s="3">
        <f t="shared" si="2"/>
        <v>3</v>
      </c>
      <c r="K2588" s="4">
        <f t="shared" si="3"/>
        <v>1</v>
      </c>
      <c r="L2588" s="4">
        <f t="shared" si="4"/>
        <v>3</v>
      </c>
      <c r="S2588" s="1" t="s">
        <v>2625</v>
      </c>
      <c r="T2588" s="4" t="str">
        <f t="shared" si="5"/>
        <v>Cookie</v>
      </c>
      <c r="U2588" s="4" t="str">
        <f t="shared" si="6"/>
        <v>UNKNOWN</v>
      </c>
      <c r="V2588" s="4" t="str">
        <f t="shared" si="7"/>
        <v>UNKNOWN</v>
      </c>
      <c r="W2588" s="4">
        <f t="shared" ref="W2588:Y2588" si="2595">IF(OR(J2588 = "ERROR", J2588 = ""), "UNKNOWN", J2588)</f>
        <v>3</v>
      </c>
      <c r="X2588" s="4">
        <f t="shared" si="2595"/>
        <v>1</v>
      </c>
      <c r="Y2588" s="4">
        <f t="shared" si="2595"/>
        <v>3</v>
      </c>
      <c r="Z2588" s="7">
        <f t="shared" si="9"/>
        <v>45284</v>
      </c>
    </row>
    <row r="2589">
      <c r="A2589" s="1" t="s">
        <v>2626</v>
      </c>
      <c r="B2589" s="1" t="s">
        <v>30</v>
      </c>
      <c r="C2589" s="1">
        <v>2.0</v>
      </c>
      <c r="D2589" s="1">
        <v>4.0</v>
      </c>
      <c r="E2589" s="1">
        <v>8.0</v>
      </c>
      <c r="F2589" s="1" t="s">
        <v>39</v>
      </c>
      <c r="G2589" s="1" t="s">
        <v>25</v>
      </c>
      <c r="H2589" s="2">
        <v>45141.0</v>
      </c>
      <c r="J2589" s="3">
        <f t="shared" si="2"/>
        <v>2</v>
      </c>
      <c r="K2589" s="4">
        <f t="shared" si="3"/>
        <v>4</v>
      </c>
      <c r="L2589" s="4">
        <f t="shared" si="4"/>
        <v>8</v>
      </c>
      <c r="S2589" s="1" t="s">
        <v>2626</v>
      </c>
      <c r="T2589" s="4" t="str">
        <f t="shared" si="5"/>
        <v>UNKNOWN</v>
      </c>
      <c r="U2589" s="4" t="str">
        <f t="shared" si="6"/>
        <v>UNKNOWN</v>
      </c>
      <c r="V2589" s="4" t="str">
        <f t="shared" si="7"/>
        <v>Digital Wallet</v>
      </c>
      <c r="W2589" s="4">
        <f t="shared" ref="W2589:Y2589" si="2596">IF(OR(J2589 = "ERROR", J2589 = ""), "UNKNOWN", J2589)</f>
        <v>2</v>
      </c>
      <c r="X2589" s="4">
        <f t="shared" si="2596"/>
        <v>4</v>
      </c>
      <c r="Y2589" s="4">
        <f t="shared" si="2596"/>
        <v>8</v>
      </c>
      <c r="Z2589" s="5">
        <f t="shared" si="9"/>
        <v>45141</v>
      </c>
    </row>
    <row r="2590">
      <c r="A2590" s="1" t="s">
        <v>2627</v>
      </c>
      <c r="B2590" s="1" t="s">
        <v>27</v>
      </c>
      <c r="C2590" s="1">
        <v>4.0</v>
      </c>
      <c r="D2590" s="1">
        <v>3.0</v>
      </c>
      <c r="E2590" s="1">
        <v>12.0</v>
      </c>
      <c r="G2590" s="1" t="s">
        <v>24</v>
      </c>
      <c r="H2590" s="2">
        <v>45021.0</v>
      </c>
      <c r="J2590" s="3">
        <f t="shared" si="2"/>
        <v>4</v>
      </c>
      <c r="K2590" s="4">
        <f t="shared" si="3"/>
        <v>3</v>
      </c>
      <c r="L2590" s="4">
        <f t="shared" si="4"/>
        <v>12</v>
      </c>
      <c r="S2590" s="1" t="s">
        <v>2627</v>
      </c>
      <c r="T2590" s="4" t="str">
        <f t="shared" si="5"/>
        <v>Cake</v>
      </c>
      <c r="U2590" s="4" t="str">
        <f t="shared" si="6"/>
        <v>Takeaway</v>
      </c>
      <c r="V2590" s="4" t="str">
        <f t="shared" si="7"/>
        <v>UNKNOWN</v>
      </c>
      <c r="W2590" s="4">
        <f t="shared" ref="W2590:Y2590" si="2597">IF(OR(J2590 = "ERROR", J2590 = ""), "UNKNOWN", J2590)</f>
        <v>4</v>
      </c>
      <c r="X2590" s="4">
        <f t="shared" si="2597"/>
        <v>3</v>
      </c>
      <c r="Y2590" s="4">
        <f t="shared" si="2597"/>
        <v>12</v>
      </c>
      <c r="Z2590" s="5">
        <f t="shared" si="9"/>
        <v>45021</v>
      </c>
    </row>
    <row r="2591">
      <c r="A2591" s="1" t="s">
        <v>2628</v>
      </c>
      <c r="B2591" s="1" t="s">
        <v>81</v>
      </c>
      <c r="C2591" s="1">
        <v>4.0</v>
      </c>
      <c r="D2591" s="1">
        <v>1.5</v>
      </c>
      <c r="E2591" s="1">
        <v>6.0</v>
      </c>
      <c r="F2591" s="1" t="s">
        <v>28</v>
      </c>
      <c r="G2591" s="1" t="s">
        <v>29</v>
      </c>
      <c r="H2591" s="2">
        <v>44944.0</v>
      </c>
      <c r="J2591" s="3">
        <f t="shared" si="2"/>
        <v>4</v>
      </c>
      <c r="K2591" s="4">
        <f t="shared" si="3"/>
        <v>1.5</v>
      </c>
      <c r="L2591" s="4">
        <f t="shared" si="4"/>
        <v>6</v>
      </c>
      <c r="S2591" s="1" t="s">
        <v>2628</v>
      </c>
      <c r="T2591" s="4" t="str">
        <f t="shared" si="5"/>
        <v>Tea</v>
      </c>
      <c r="U2591" s="4" t="str">
        <f t="shared" si="6"/>
        <v>In-store</v>
      </c>
      <c r="V2591" s="4" t="str">
        <f t="shared" si="7"/>
        <v>Cash</v>
      </c>
      <c r="W2591" s="4">
        <f t="shared" ref="W2591:Y2591" si="2598">IF(OR(J2591 = "ERROR", J2591 = ""), "UNKNOWN", J2591)</f>
        <v>4</v>
      </c>
      <c r="X2591" s="4">
        <f t="shared" si="2598"/>
        <v>1.5</v>
      </c>
      <c r="Y2591" s="4">
        <f t="shared" si="2598"/>
        <v>6</v>
      </c>
      <c r="Z2591" s="5">
        <f t="shared" si="9"/>
        <v>44944</v>
      </c>
    </row>
    <row r="2592">
      <c r="A2592" s="1" t="s">
        <v>2629</v>
      </c>
      <c r="B2592" s="1" t="s">
        <v>36</v>
      </c>
      <c r="C2592" s="1">
        <v>1.0</v>
      </c>
      <c r="D2592" s="1">
        <v>5.0</v>
      </c>
      <c r="E2592" s="1">
        <v>5.0</v>
      </c>
      <c r="F2592" s="1" t="s">
        <v>28</v>
      </c>
      <c r="G2592" s="1" t="s">
        <v>24</v>
      </c>
      <c r="H2592" s="2">
        <v>45184.0</v>
      </c>
      <c r="J2592" s="3">
        <f t="shared" si="2"/>
        <v>1</v>
      </c>
      <c r="K2592" s="4">
        <f t="shared" si="3"/>
        <v>5</v>
      </c>
      <c r="L2592" s="4">
        <f t="shared" si="4"/>
        <v>5</v>
      </c>
      <c r="S2592" s="1" t="s">
        <v>2629</v>
      </c>
      <c r="T2592" s="4" t="str">
        <f t="shared" si="5"/>
        <v>Salad</v>
      </c>
      <c r="U2592" s="4" t="str">
        <f t="shared" si="6"/>
        <v>Takeaway</v>
      </c>
      <c r="V2592" s="4" t="str">
        <f t="shared" si="7"/>
        <v>Cash</v>
      </c>
      <c r="W2592" s="4">
        <f t="shared" ref="W2592:Y2592" si="2599">IF(OR(J2592 = "ERROR", J2592 = ""), "UNKNOWN", J2592)</f>
        <v>1</v>
      </c>
      <c r="X2592" s="4">
        <f t="shared" si="2599"/>
        <v>5</v>
      </c>
      <c r="Y2592" s="4">
        <f t="shared" si="2599"/>
        <v>5</v>
      </c>
      <c r="Z2592" s="5">
        <f t="shared" si="9"/>
        <v>45184</v>
      </c>
    </row>
    <row r="2593">
      <c r="A2593" s="1" t="s">
        <v>2630</v>
      </c>
      <c r="B2593" s="1" t="s">
        <v>22</v>
      </c>
      <c r="C2593" s="1">
        <v>3.0</v>
      </c>
      <c r="D2593" s="1">
        <v>2.0</v>
      </c>
      <c r="E2593" s="1">
        <v>6.0</v>
      </c>
      <c r="H2593" s="2">
        <v>45232.0</v>
      </c>
      <c r="J2593" s="3">
        <f t="shared" si="2"/>
        <v>3</v>
      </c>
      <c r="K2593" s="4">
        <f t="shared" si="3"/>
        <v>2</v>
      </c>
      <c r="L2593" s="4">
        <f t="shared" si="4"/>
        <v>6</v>
      </c>
      <c r="S2593" s="1" t="s">
        <v>2630</v>
      </c>
      <c r="T2593" s="4" t="str">
        <f t="shared" si="5"/>
        <v>Coffee</v>
      </c>
      <c r="U2593" s="4" t="str">
        <f t="shared" si="6"/>
        <v>UNKNOWN</v>
      </c>
      <c r="V2593" s="4" t="str">
        <f t="shared" si="7"/>
        <v>UNKNOWN</v>
      </c>
      <c r="W2593" s="4">
        <f t="shared" ref="W2593:Y2593" si="2600">IF(OR(J2593 = "ERROR", J2593 = ""), "UNKNOWN", J2593)</f>
        <v>3</v>
      </c>
      <c r="X2593" s="4">
        <f t="shared" si="2600"/>
        <v>2</v>
      </c>
      <c r="Y2593" s="4">
        <f t="shared" si="2600"/>
        <v>6</v>
      </c>
      <c r="Z2593" s="5">
        <f t="shared" si="9"/>
        <v>45232</v>
      </c>
    </row>
    <row r="2594">
      <c r="A2594" s="1" t="s">
        <v>2631</v>
      </c>
      <c r="B2594" s="1" t="s">
        <v>22</v>
      </c>
      <c r="C2594" s="1">
        <v>1.0</v>
      </c>
      <c r="D2594" s="1" t="s">
        <v>30</v>
      </c>
      <c r="E2594" s="1">
        <v>2.0</v>
      </c>
      <c r="H2594" s="6">
        <v>45221.0</v>
      </c>
      <c r="J2594" s="3">
        <f t="shared" si="2"/>
        <v>1</v>
      </c>
      <c r="K2594" s="4">
        <f t="shared" si="3"/>
        <v>2</v>
      </c>
      <c r="L2594" s="4">
        <f t="shared" si="4"/>
        <v>2</v>
      </c>
      <c r="S2594" s="1" t="s">
        <v>2631</v>
      </c>
      <c r="T2594" s="4" t="str">
        <f t="shared" si="5"/>
        <v>Coffee</v>
      </c>
      <c r="U2594" s="4" t="str">
        <f t="shared" si="6"/>
        <v>UNKNOWN</v>
      </c>
      <c r="V2594" s="4" t="str">
        <f t="shared" si="7"/>
        <v>UNKNOWN</v>
      </c>
      <c r="W2594" s="4">
        <f t="shared" ref="W2594:Y2594" si="2601">IF(OR(J2594 = "ERROR", J2594 = ""), "UNKNOWN", J2594)</f>
        <v>1</v>
      </c>
      <c r="X2594" s="4">
        <f t="shared" si="2601"/>
        <v>2</v>
      </c>
      <c r="Y2594" s="4">
        <f t="shared" si="2601"/>
        <v>2</v>
      </c>
      <c r="Z2594" s="7">
        <f t="shared" si="9"/>
        <v>45221</v>
      </c>
    </row>
    <row r="2595">
      <c r="A2595" s="1" t="s">
        <v>2632</v>
      </c>
      <c r="B2595" s="1" t="s">
        <v>36</v>
      </c>
      <c r="C2595" s="1">
        <v>5.0</v>
      </c>
      <c r="D2595" s="1">
        <v>5.0</v>
      </c>
      <c r="E2595" s="1">
        <v>25.0</v>
      </c>
      <c r="F2595" s="1" t="s">
        <v>23</v>
      </c>
      <c r="G2595" s="1" t="s">
        <v>29</v>
      </c>
      <c r="H2595" s="2">
        <v>45163.0</v>
      </c>
      <c r="J2595" s="3">
        <f t="shared" si="2"/>
        <v>5</v>
      </c>
      <c r="K2595" s="4">
        <f t="shared" si="3"/>
        <v>5</v>
      </c>
      <c r="L2595" s="4">
        <f t="shared" si="4"/>
        <v>25</v>
      </c>
      <c r="S2595" s="1" t="s">
        <v>2632</v>
      </c>
      <c r="T2595" s="4" t="str">
        <f t="shared" si="5"/>
        <v>Salad</v>
      </c>
      <c r="U2595" s="4" t="str">
        <f t="shared" si="6"/>
        <v>In-store</v>
      </c>
      <c r="V2595" s="4" t="str">
        <f t="shared" si="7"/>
        <v>Credit Card</v>
      </c>
      <c r="W2595" s="4">
        <f t="shared" ref="W2595:Y2595" si="2602">IF(OR(J2595 = "ERROR", J2595 = ""), "UNKNOWN", J2595)</f>
        <v>5</v>
      </c>
      <c r="X2595" s="4">
        <f t="shared" si="2602"/>
        <v>5</v>
      </c>
      <c r="Y2595" s="4">
        <f t="shared" si="2602"/>
        <v>25</v>
      </c>
      <c r="Z2595" s="5">
        <f t="shared" si="9"/>
        <v>45163</v>
      </c>
    </row>
    <row r="2596">
      <c r="A2596" s="1" t="s">
        <v>2633</v>
      </c>
      <c r="B2596" s="1" t="s">
        <v>32</v>
      </c>
      <c r="C2596" s="1">
        <v>2.0</v>
      </c>
      <c r="D2596" s="1">
        <v>1.0</v>
      </c>
      <c r="E2596" s="1">
        <v>2.0</v>
      </c>
      <c r="F2596" s="1" t="s">
        <v>30</v>
      </c>
      <c r="G2596" s="1" t="s">
        <v>29</v>
      </c>
      <c r="H2596" s="2">
        <v>45077.0</v>
      </c>
      <c r="J2596" s="3">
        <f t="shared" si="2"/>
        <v>2</v>
      </c>
      <c r="K2596" s="4">
        <f t="shared" si="3"/>
        <v>1</v>
      </c>
      <c r="L2596" s="4">
        <f t="shared" si="4"/>
        <v>2</v>
      </c>
      <c r="S2596" s="1" t="s">
        <v>2633</v>
      </c>
      <c r="T2596" s="4" t="str">
        <f t="shared" si="5"/>
        <v>Cookie</v>
      </c>
      <c r="U2596" s="4" t="str">
        <f t="shared" si="6"/>
        <v>In-store</v>
      </c>
      <c r="V2596" s="4" t="str">
        <f t="shared" si="7"/>
        <v>UNKNOWN</v>
      </c>
      <c r="W2596" s="4">
        <f t="shared" ref="W2596:Y2596" si="2603">IF(OR(J2596 = "ERROR", J2596 = ""), "UNKNOWN", J2596)</f>
        <v>2</v>
      </c>
      <c r="X2596" s="4">
        <f t="shared" si="2603"/>
        <v>1</v>
      </c>
      <c r="Y2596" s="4">
        <f t="shared" si="2603"/>
        <v>2</v>
      </c>
      <c r="Z2596" s="5">
        <f t="shared" si="9"/>
        <v>45077</v>
      </c>
    </row>
    <row r="2597">
      <c r="A2597" s="1" t="s">
        <v>2634</v>
      </c>
      <c r="B2597" s="1" t="s">
        <v>27</v>
      </c>
      <c r="C2597" s="1">
        <v>5.0</v>
      </c>
      <c r="D2597" s="1">
        <v>3.0</v>
      </c>
      <c r="E2597" s="1">
        <v>15.0</v>
      </c>
      <c r="F2597" s="1" t="s">
        <v>23</v>
      </c>
      <c r="G2597" s="1" t="s">
        <v>24</v>
      </c>
      <c r="H2597" s="2">
        <v>44931.0</v>
      </c>
      <c r="J2597" s="3">
        <f t="shared" si="2"/>
        <v>5</v>
      </c>
      <c r="K2597" s="4">
        <f t="shared" si="3"/>
        <v>3</v>
      </c>
      <c r="L2597" s="4">
        <f t="shared" si="4"/>
        <v>15</v>
      </c>
      <c r="S2597" s="1" t="s">
        <v>2634</v>
      </c>
      <c r="T2597" s="4" t="str">
        <f t="shared" si="5"/>
        <v>Cake</v>
      </c>
      <c r="U2597" s="4" t="str">
        <f t="shared" si="6"/>
        <v>Takeaway</v>
      </c>
      <c r="V2597" s="4" t="str">
        <f t="shared" si="7"/>
        <v>Credit Card</v>
      </c>
      <c r="W2597" s="4">
        <f t="shared" ref="W2597:Y2597" si="2604">IF(OR(J2597 = "ERROR", J2597 = ""), "UNKNOWN", J2597)</f>
        <v>5</v>
      </c>
      <c r="X2597" s="4">
        <f t="shared" si="2604"/>
        <v>3</v>
      </c>
      <c r="Y2597" s="4">
        <f t="shared" si="2604"/>
        <v>15</v>
      </c>
      <c r="Z2597" s="5">
        <f t="shared" si="9"/>
        <v>44931</v>
      </c>
    </row>
    <row r="2598">
      <c r="A2598" s="1" t="s">
        <v>2635</v>
      </c>
      <c r="C2598" s="1">
        <v>5.0</v>
      </c>
      <c r="D2598" s="1" t="s">
        <v>30</v>
      </c>
      <c r="E2598" s="1">
        <v>15.0</v>
      </c>
      <c r="F2598" s="1" t="s">
        <v>23</v>
      </c>
      <c r="G2598" s="1" t="s">
        <v>29</v>
      </c>
      <c r="H2598" s="6">
        <v>45227.0</v>
      </c>
      <c r="J2598" s="3">
        <f t="shared" si="2"/>
        <v>5</v>
      </c>
      <c r="K2598" s="4">
        <f t="shared" si="3"/>
        <v>3</v>
      </c>
      <c r="L2598" s="4">
        <f t="shared" si="4"/>
        <v>15</v>
      </c>
      <c r="S2598" s="1" t="s">
        <v>2635</v>
      </c>
      <c r="T2598" s="4" t="str">
        <f t="shared" si="5"/>
        <v>UNKNOWN</v>
      </c>
      <c r="U2598" s="4" t="str">
        <f t="shared" si="6"/>
        <v>In-store</v>
      </c>
      <c r="V2598" s="4" t="str">
        <f t="shared" si="7"/>
        <v>Credit Card</v>
      </c>
      <c r="W2598" s="4">
        <f t="shared" ref="W2598:Y2598" si="2605">IF(OR(J2598 = "ERROR", J2598 = ""), "UNKNOWN", J2598)</f>
        <v>5</v>
      </c>
      <c r="X2598" s="4">
        <f t="shared" si="2605"/>
        <v>3</v>
      </c>
      <c r="Y2598" s="4">
        <f t="shared" si="2605"/>
        <v>15</v>
      </c>
      <c r="Z2598" s="7">
        <f t="shared" si="9"/>
        <v>45227</v>
      </c>
    </row>
    <row r="2599">
      <c r="A2599" s="1" t="s">
        <v>2636</v>
      </c>
      <c r="B2599" s="1" t="s">
        <v>22</v>
      </c>
      <c r="C2599" s="1">
        <v>3.0</v>
      </c>
      <c r="D2599" s="1">
        <v>2.0</v>
      </c>
      <c r="E2599" s="1">
        <v>6.0</v>
      </c>
      <c r="F2599" s="1" t="s">
        <v>39</v>
      </c>
      <c r="G2599" s="1" t="s">
        <v>29</v>
      </c>
      <c r="H2599" s="2">
        <v>45088.0</v>
      </c>
      <c r="J2599" s="3">
        <f t="shared" si="2"/>
        <v>3</v>
      </c>
      <c r="K2599" s="4">
        <f t="shared" si="3"/>
        <v>2</v>
      </c>
      <c r="L2599" s="4">
        <f t="shared" si="4"/>
        <v>6</v>
      </c>
      <c r="S2599" s="1" t="s">
        <v>2636</v>
      </c>
      <c r="T2599" s="4" t="str">
        <f t="shared" si="5"/>
        <v>Coffee</v>
      </c>
      <c r="U2599" s="4" t="str">
        <f t="shared" si="6"/>
        <v>In-store</v>
      </c>
      <c r="V2599" s="4" t="str">
        <f t="shared" si="7"/>
        <v>Digital Wallet</v>
      </c>
      <c r="W2599" s="4">
        <f t="shared" ref="W2599:Y2599" si="2606">IF(OR(J2599 = "ERROR", J2599 = ""), "UNKNOWN", J2599)</f>
        <v>3</v>
      </c>
      <c r="X2599" s="4">
        <f t="shared" si="2606"/>
        <v>2</v>
      </c>
      <c r="Y2599" s="4">
        <f t="shared" si="2606"/>
        <v>6</v>
      </c>
      <c r="Z2599" s="5">
        <f t="shared" si="9"/>
        <v>45088</v>
      </c>
    </row>
    <row r="2600">
      <c r="A2600" s="1" t="s">
        <v>2637</v>
      </c>
      <c r="B2600" s="1" t="s">
        <v>81</v>
      </c>
      <c r="C2600" s="1">
        <v>3.0</v>
      </c>
      <c r="D2600" s="1">
        <v>1.5</v>
      </c>
      <c r="E2600" s="1">
        <v>4.5</v>
      </c>
      <c r="F2600" s="1" t="s">
        <v>39</v>
      </c>
      <c r="G2600" s="1" t="s">
        <v>24</v>
      </c>
      <c r="H2600" s="2">
        <v>45131.0</v>
      </c>
      <c r="J2600" s="3">
        <f t="shared" si="2"/>
        <v>3</v>
      </c>
      <c r="K2600" s="4">
        <f t="shared" si="3"/>
        <v>1.5</v>
      </c>
      <c r="L2600" s="4">
        <f t="shared" si="4"/>
        <v>4.5</v>
      </c>
      <c r="S2600" s="1" t="s">
        <v>2637</v>
      </c>
      <c r="T2600" s="4" t="str">
        <f t="shared" si="5"/>
        <v>Tea</v>
      </c>
      <c r="U2600" s="4" t="str">
        <f t="shared" si="6"/>
        <v>Takeaway</v>
      </c>
      <c r="V2600" s="4" t="str">
        <f t="shared" si="7"/>
        <v>Digital Wallet</v>
      </c>
      <c r="W2600" s="4">
        <f t="shared" ref="W2600:Y2600" si="2607">IF(OR(J2600 = "ERROR", J2600 = ""), "UNKNOWN", J2600)</f>
        <v>3</v>
      </c>
      <c r="X2600" s="4">
        <f t="shared" si="2607"/>
        <v>1.5</v>
      </c>
      <c r="Y2600" s="4">
        <f t="shared" si="2607"/>
        <v>4.5</v>
      </c>
      <c r="Z2600" s="5">
        <f t="shared" si="9"/>
        <v>45131</v>
      </c>
    </row>
    <row r="2601">
      <c r="A2601" s="1" t="s">
        <v>2638</v>
      </c>
      <c r="B2601" s="1" t="s">
        <v>25</v>
      </c>
      <c r="C2601" s="1">
        <v>1.0</v>
      </c>
      <c r="D2601" s="1">
        <v>5.0</v>
      </c>
      <c r="E2601" s="1">
        <v>5.0</v>
      </c>
      <c r="F2601" s="1" t="s">
        <v>25</v>
      </c>
      <c r="H2601" s="2">
        <v>44943.0</v>
      </c>
      <c r="J2601" s="3">
        <f t="shared" si="2"/>
        <v>1</v>
      </c>
      <c r="K2601" s="4">
        <f t="shared" si="3"/>
        <v>5</v>
      </c>
      <c r="L2601" s="4">
        <f t="shared" si="4"/>
        <v>5</v>
      </c>
      <c r="S2601" s="1" t="s">
        <v>2638</v>
      </c>
      <c r="T2601" s="4" t="str">
        <f t="shared" si="5"/>
        <v>UNKNOWN</v>
      </c>
      <c r="U2601" s="4" t="str">
        <f t="shared" si="6"/>
        <v>UNKNOWN</v>
      </c>
      <c r="V2601" s="4" t="str">
        <f t="shared" si="7"/>
        <v>UNKNOWN</v>
      </c>
      <c r="W2601" s="4">
        <f t="shared" ref="W2601:Y2601" si="2608">IF(OR(J2601 = "ERROR", J2601 = ""), "UNKNOWN", J2601)</f>
        <v>1</v>
      </c>
      <c r="X2601" s="4">
        <f t="shared" si="2608"/>
        <v>5</v>
      </c>
      <c r="Y2601" s="4">
        <f t="shared" si="2608"/>
        <v>5</v>
      </c>
      <c r="Z2601" s="5">
        <f t="shared" si="9"/>
        <v>44943</v>
      </c>
    </row>
    <row r="2602">
      <c r="A2602" s="1" t="s">
        <v>2639</v>
      </c>
      <c r="B2602" s="1" t="s">
        <v>55</v>
      </c>
      <c r="C2602" s="1">
        <v>5.0</v>
      </c>
      <c r="D2602" s="1">
        <v>3.0</v>
      </c>
      <c r="E2602" s="1">
        <v>15.0</v>
      </c>
      <c r="F2602" s="1" t="s">
        <v>39</v>
      </c>
      <c r="G2602" s="1" t="s">
        <v>29</v>
      </c>
      <c r="H2602" s="2">
        <v>44938.0</v>
      </c>
      <c r="J2602" s="3">
        <f t="shared" si="2"/>
        <v>5</v>
      </c>
      <c r="K2602" s="4">
        <f t="shared" si="3"/>
        <v>3</v>
      </c>
      <c r="L2602" s="4">
        <f t="shared" si="4"/>
        <v>15</v>
      </c>
      <c r="S2602" s="1" t="s">
        <v>2639</v>
      </c>
      <c r="T2602" s="4" t="str">
        <f t="shared" si="5"/>
        <v>Juice</v>
      </c>
      <c r="U2602" s="4" t="str">
        <f t="shared" si="6"/>
        <v>In-store</v>
      </c>
      <c r="V2602" s="4" t="str">
        <f t="shared" si="7"/>
        <v>Digital Wallet</v>
      </c>
      <c r="W2602" s="4">
        <f t="shared" ref="W2602:Y2602" si="2609">IF(OR(J2602 = "ERROR", J2602 = ""), "UNKNOWN", J2602)</f>
        <v>5</v>
      </c>
      <c r="X2602" s="4">
        <f t="shared" si="2609"/>
        <v>3</v>
      </c>
      <c r="Y2602" s="4">
        <f t="shared" si="2609"/>
        <v>15</v>
      </c>
      <c r="Z2602" s="5">
        <f t="shared" si="9"/>
        <v>44938</v>
      </c>
    </row>
    <row r="2603">
      <c r="A2603" s="1" t="s">
        <v>2640</v>
      </c>
      <c r="B2603" s="1" t="s">
        <v>55</v>
      </c>
      <c r="C2603" s="1">
        <v>5.0</v>
      </c>
      <c r="D2603" s="1">
        <v>3.0</v>
      </c>
      <c r="E2603" s="1">
        <v>15.0</v>
      </c>
      <c r="F2603" s="1" t="s">
        <v>28</v>
      </c>
      <c r="G2603" s="1" t="s">
        <v>24</v>
      </c>
      <c r="H2603" s="2">
        <v>45150.0</v>
      </c>
      <c r="J2603" s="3">
        <f t="shared" si="2"/>
        <v>5</v>
      </c>
      <c r="K2603" s="4">
        <f t="shared" si="3"/>
        <v>3</v>
      </c>
      <c r="L2603" s="4">
        <f t="shared" si="4"/>
        <v>15</v>
      </c>
      <c r="S2603" s="1" t="s">
        <v>2640</v>
      </c>
      <c r="T2603" s="4" t="str">
        <f t="shared" si="5"/>
        <v>Juice</v>
      </c>
      <c r="U2603" s="4" t="str">
        <f t="shared" si="6"/>
        <v>Takeaway</v>
      </c>
      <c r="V2603" s="4" t="str">
        <f t="shared" si="7"/>
        <v>Cash</v>
      </c>
      <c r="W2603" s="4">
        <f t="shared" ref="W2603:Y2603" si="2610">IF(OR(J2603 = "ERROR", J2603 = ""), "UNKNOWN", J2603)</f>
        <v>5</v>
      </c>
      <c r="X2603" s="4">
        <f t="shared" si="2610"/>
        <v>3</v>
      </c>
      <c r="Y2603" s="4">
        <f t="shared" si="2610"/>
        <v>15</v>
      </c>
      <c r="Z2603" s="5">
        <f t="shared" si="9"/>
        <v>45150</v>
      </c>
    </row>
    <row r="2604">
      <c r="A2604" s="1" t="s">
        <v>2641</v>
      </c>
      <c r="B2604" s="1" t="s">
        <v>32</v>
      </c>
      <c r="C2604" s="1">
        <v>4.0</v>
      </c>
      <c r="D2604" s="1">
        <v>1.0</v>
      </c>
      <c r="E2604" s="1">
        <v>4.0</v>
      </c>
      <c r="F2604" s="1" t="s">
        <v>39</v>
      </c>
      <c r="H2604" s="2">
        <v>45044.0</v>
      </c>
      <c r="J2604" s="3">
        <f t="shared" si="2"/>
        <v>4</v>
      </c>
      <c r="K2604" s="4">
        <f t="shared" si="3"/>
        <v>1</v>
      </c>
      <c r="L2604" s="4">
        <f t="shared" si="4"/>
        <v>4</v>
      </c>
      <c r="S2604" s="1" t="s">
        <v>2641</v>
      </c>
      <c r="T2604" s="4" t="str">
        <f t="shared" si="5"/>
        <v>Cookie</v>
      </c>
      <c r="U2604" s="4" t="str">
        <f t="shared" si="6"/>
        <v>UNKNOWN</v>
      </c>
      <c r="V2604" s="4" t="str">
        <f t="shared" si="7"/>
        <v>Digital Wallet</v>
      </c>
      <c r="W2604" s="4">
        <f t="shared" ref="W2604:Y2604" si="2611">IF(OR(J2604 = "ERROR", J2604 = ""), "UNKNOWN", J2604)</f>
        <v>4</v>
      </c>
      <c r="X2604" s="4">
        <f t="shared" si="2611"/>
        <v>1</v>
      </c>
      <c r="Y2604" s="4">
        <f t="shared" si="2611"/>
        <v>4</v>
      </c>
      <c r="Z2604" s="5">
        <f t="shared" si="9"/>
        <v>45044</v>
      </c>
    </row>
    <row r="2605">
      <c r="A2605" s="1" t="s">
        <v>2642</v>
      </c>
      <c r="B2605" s="1" t="s">
        <v>32</v>
      </c>
      <c r="C2605" s="1">
        <v>5.0</v>
      </c>
      <c r="D2605" s="1">
        <v>1.0</v>
      </c>
      <c r="E2605" s="1" t="s">
        <v>30</v>
      </c>
      <c r="F2605" s="1" t="s">
        <v>39</v>
      </c>
      <c r="H2605" s="2">
        <v>45237.0</v>
      </c>
      <c r="J2605" s="3">
        <f t="shared" si="2"/>
        <v>5</v>
      </c>
      <c r="K2605" s="4">
        <f t="shared" si="3"/>
        <v>1</v>
      </c>
      <c r="L2605" s="4">
        <f t="shared" si="4"/>
        <v>5</v>
      </c>
      <c r="S2605" s="1" t="s">
        <v>2642</v>
      </c>
      <c r="T2605" s="4" t="str">
        <f t="shared" si="5"/>
        <v>Cookie</v>
      </c>
      <c r="U2605" s="4" t="str">
        <f t="shared" si="6"/>
        <v>UNKNOWN</v>
      </c>
      <c r="V2605" s="4" t="str">
        <f t="shared" si="7"/>
        <v>Digital Wallet</v>
      </c>
      <c r="W2605" s="4">
        <f t="shared" ref="W2605:Y2605" si="2612">IF(OR(J2605 = "ERROR", J2605 = ""), "UNKNOWN", J2605)</f>
        <v>5</v>
      </c>
      <c r="X2605" s="4">
        <f t="shared" si="2612"/>
        <v>1</v>
      </c>
      <c r="Y2605" s="4">
        <f t="shared" si="2612"/>
        <v>5</v>
      </c>
      <c r="Z2605" s="5">
        <f t="shared" si="9"/>
        <v>45237</v>
      </c>
    </row>
    <row r="2606">
      <c r="A2606" s="1" t="s">
        <v>2643</v>
      </c>
      <c r="B2606" s="1" t="s">
        <v>36</v>
      </c>
      <c r="C2606" s="1">
        <v>4.0</v>
      </c>
      <c r="D2606" s="1">
        <v>5.0</v>
      </c>
      <c r="E2606" s="1">
        <v>20.0</v>
      </c>
      <c r="F2606" s="1" t="s">
        <v>28</v>
      </c>
      <c r="G2606" s="1" t="s">
        <v>29</v>
      </c>
      <c r="H2606" s="2">
        <v>45010.0</v>
      </c>
      <c r="J2606" s="3">
        <f t="shared" si="2"/>
        <v>4</v>
      </c>
      <c r="K2606" s="4">
        <f t="shared" si="3"/>
        <v>5</v>
      </c>
      <c r="L2606" s="4">
        <f t="shared" si="4"/>
        <v>20</v>
      </c>
      <c r="S2606" s="1" t="s">
        <v>2643</v>
      </c>
      <c r="T2606" s="4" t="str">
        <f t="shared" si="5"/>
        <v>Salad</v>
      </c>
      <c r="U2606" s="4" t="str">
        <f t="shared" si="6"/>
        <v>In-store</v>
      </c>
      <c r="V2606" s="4" t="str">
        <f t="shared" si="7"/>
        <v>Cash</v>
      </c>
      <c r="W2606" s="4">
        <f t="shared" ref="W2606:Y2606" si="2613">IF(OR(J2606 = "ERROR", J2606 = ""), "UNKNOWN", J2606)</f>
        <v>4</v>
      </c>
      <c r="X2606" s="4">
        <f t="shared" si="2613"/>
        <v>5</v>
      </c>
      <c r="Y2606" s="4">
        <f t="shared" si="2613"/>
        <v>20</v>
      </c>
      <c r="Z2606" s="5">
        <f t="shared" si="9"/>
        <v>45010</v>
      </c>
    </row>
    <row r="2607">
      <c r="A2607" s="1" t="s">
        <v>2644</v>
      </c>
      <c r="B2607" s="1" t="s">
        <v>44</v>
      </c>
      <c r="C2607" s="1">
        <v>3.0</v>
      </c>
      <c r="D2607" s="1">
        <v>4.0</v>
      </c>
      <c r="E2607" s="1">
        <v>12.0</v>
      </c>
      <c r="F2607" s="1" t="s">
        <v>39</v>
      </c>
      <c r="H2607" s="2">
        <v>44997.0</v>
      </c>
      <c r="J2607" s="3">
        <f t="shared" si="2"/>
        <v>3</v>
      </c>
      <c r="K2607" s="4">
        <f t="shared" si="3"/>
        <v>4</v>
      </c>
      <c r="L2607" s="4">
        <f t="shared" si="4"/>
        <v>12</v>
      </c>
      <c r="S2607" s="1" t="s">
        <v>2644</v>
      </c>
      <c r="T2607" s="4" t="str">
        <f t="shared" si="5"/>
        <v>Sandwich</v>
      </c>
      <c r="U2607" s="4" t="str">
        <f t="shared" si="6"/>
        <v>UNKNOWN</v>
      </c>
      <c r="V2607" s="4" t="str">
        <f t="shared" si="7"/>
        <v>Digital Wallet</v>
      </c>
      <c r="W2607" s="4">
        <f t="shared" ref="W2607:Y2607" si="2614">IF(OR(J2607 = "ERROR", J2607 = ""), "UNKNOWN", J2607)</f>
        <v>3</v>
      </c>
      <c r="X2607" s="4">
        <f t="shared" si="2614"/>
        <v>4</v>
      </c>
      <c r="Y2607" s="4">
        <f t="shared" si="2614"/>
        <v>12</v>
      </c>
      <c r="Z2607" s="5">
        <f t="shared" si="9"/>
        <v>44997</v>
      </c>
    </row>
    <row r="2608">
      <c r="A2608" s="1" t="s">
        <v>2645</v>
      </c>
      <c r="B2608" s="1" t="s">
        <v>32</v>
      </c>
      <c r="C2608" s="1">
        <v>4.0</v>
      </c>
      <c r="D2608" s="1">
        <v>1.0</v>
      </c>
      <c r="E2608" s="1">
        <v>4.0</v>
      </c>
      <c r="F2608" s="1" t="s">
        <v>25</v>
      </c>
      <c r="H2608" s="6">
        <v>45284.0</v>
      </c>
      <c r="J2608" s="3">
        <f t="shared" si="2"/>
        <v>4</v>
      </c>
      <c r="K2608" s="4">
        <f t="shared" si="3"/>
        <v>1</v>
      </c>
      <c r="L2608" s="4">
        <f t="shared" si="4"/>
        <v>4</v>
      </c>
      <c r="S2608" s="1" t="s">
        <v>2645</v>
      </c>
      <c r="T2608" s="4" t="str">
        <f t="shared" si="5"/>
        <v>Cookie</v>
      </c>
      <c r="U2608" s="4" t="str">
        <f t="shared" si="6"/>
        <v>UNKNOWN</v>
      </c>
      <c r="V2608" s="4" t="str">
        <f t="shared" si="7"/>
        <v>UNKNOWN</v>
      </c>
      <c r="W2608" s="4">
        <f t="shared" ref="W2608:Y2608" si="2615">IF(OR(J2608 = "ERROR", J2608 = ""), "UNKNOWN", J2608)</f>
        <v>4</v>
      </c>
      <c r="X2608" s="4">
        <f t="shared" si="2615"/>
        <v>1</v>
      </c>
      <c r="Y2608" s="4">
        <f t="shared" si="2615"/>
        <v>4</v>
      </c>
      <c r="Z2608" s="7">
        <f t="shared" si="9"/>
        <v>45284</v>
      </c>
    </row>
    <row r="2609">
      <c r="A2609" s="1" t="s">
        <v>2646</v>
      </c>
      <c r="B2609" s="1" t="s">
        <v>55</v>
      </c>
      <c r="C2609" s="1">
        <v>4.0</v>
      </c>
      <c r="E2609" s="1">
        <v>12.0</v>
      </c>
      <c r="F2609" s="1" t="s">
        <v>28</v>
      </c>
      <c r="G2609" s="1" t="s">
        <v>29</v>
      </c>
      <c r="H2609" s="2">
        <v>45137.0</v>
      </c>
      <c r="J2609" s="3">
        <f t="shared" si="2"/>
        <v>4</v>
      </c>
      <c r="K2609" s="4">
        <f t="shared" si="3"/>
        <v>3</v>
      </c>
      <c r="L2609" s="4">
        <f t="shared" si="4"/>
        <v>12</v>
      </c>
      <c r="S2609" s="1" t="s">
        <v>2646</v>
      </c>
      <c r="T2609" s="4" t="str">
        <f t="shared" si="5"/>
        <v>Juice</v>
      </c>
      <c r="U2609" s="4" t="str">
        <f t="shared" si="6"/>
        <v>In-store</v>
      </c>
      <c r="V2609" s="4" t="str">
        <f t="shared" si="7"/>
        <v>Cash</v>
      </c>
      <c r="W2609" s="4">
        <f t="shared" ref="W2609:Y2609" si="2616">IF(OR(J2609 = "ERROR", J2609 = ""), "UNKNOWN", J2609)</f>
        <v>4</v>
      </c>
      <c r="X2609" s="4">
        <f t="shared" si="2616"/>
        <v>3</v>
      </c>
      <c r="Y2609" s="4">
        <f t="shared" si="2616"/>
        <v>12</v>
      </c>
      <c r="Z2609" s="5">
        <f t="shared" si="9"/>
        <v>45137</v>
      </c>
    </row>
    <row r="2610">
      <c r="A2610" s="1" t="s">
        <v>2647</v>
      </c>
      <c r="B2610" s="1" t="s">
        <v>41</v>
      </c>
      <c r="C2610" s="1">
        <v>4.0</v>
      </c>
      <c r="D2610" s="1">
        <v>4.0</v>
      </c>
      <c r="E2610" s="1">
        <v>16.0</v>
      </c>
      <c r="F2610" s="1" t="s">
        <v>28</v>
      </c>
      <c r="G2610" s="1" t="s">
        <v>29</v>
      </c>
      <c r="H2610" s="2">
        <v>44962.0</v>
      </c>
      <c r="J2610" s="3">
        <f t="shared" si="2"/>
        <v>4</v>
      </c>
      <c r="K2610" s="4">
        <f t="shared" si="3"/>
        <v>4</v>
      </c>
      <c r="L2610" s="4">
        <f t="shared" si="4"/>
        <v>16</v>
      </c>
      <c r="S2610" s="1" t="s">
        <v>2647</v>
      </c>
      <c r="T2610" s="4" t="str">
        <f t="shared" si="5"/>
        <v>Smoothie</v>
      </c>
      <c r="U2610" s="4" t="str">
        <f t="shared" si="6"/>
        <v>In-store</v>
      </c>
      <c r="V2610" s="4" t="str">
        <f t="shared" si="7"/>
        <v>Cash</v>
      </c>
      <c r="W2610" s="4">
        <f t="shared" ref="W2610:Y2610" si="2617">IF(OR(J2610 = "ERROR", J2610 = ""), "UNKNOWN", J2610)</f>
        <v>4</v>
      </c>
      <c r="X2610" s="4">
        <f t="shared" si="2617"/>
        <v>4</v>
      </c>
      <c r="Y2610" s="4">
        <f t="shared" si="2617"/>
        <v>16</v>
      </c>
      <c r="Z2610" s="5">
        <f t="shared" si="9"/>
        <v>44962</v>
      </c>
    </row>
    <row r="2611">
      <c r="A2611" s="1" t="s">
        <v>2648</v>
      </c>
      <c r="B2611" s="1" t="s">
        <v>41</v>
      </c>
      <c r="C2611" s="1">
        <v>3.0</v>
      </c>
      <c r="D2611" s="1">
        <v>4.0</v>
      </c>
      <c r="E2611" s="1">
        <v>12.0</v>
      </c>
      <c r="F2611" s="1" t="s">
        <v>28</v>
      </c>
      <c r="G2611" s="1" t="s">
        <v>25</v>
      </c>
      <c r="H2611" s="2">
        <v>45034.0</v>
      </c>
      <c r="J2611" s="3">
        <f t="shared" si="2"/>
        <v>3</v>
      </c>
      <c r="K2611" s="4">
        <f t="shared" si="3"/>
        <v>4</v>
      </c>
      <c r="L2611" s="4">
        <f t="shared" si="4"/>
        <v>12</v>
      </c>
      <c r="S2611" s="1" t="s">
        <v>2648</v>
      </c>
      <c r="T2611" s="4" t="str">
        <f t="shared" si="5"/>
        <v>Smoothie</v>
      </c>
      <c r="U2611" s="4" t="str">
        <f t="shared" si="6"/>
        <v>UNKNOWN</v>
      </c>
      <c r="V2611" s="4" t="str">
        <f t="shared" si="7"/>
        <v>Cash</v>
      </c>
      <c r="W2611" s="4">
        <f t="shared" ref="W2611:Y2611" si="2618">IF(OR(J2611 = "ERROR", J2611 = ""), "UNKNOWN", J2611)</f>
        <v>3</v>
      </c>
      <c r="X2611" s="4">
        <f t="shared" si="2618"/>
        <v>4</v>
      </c>
      <c r="Y2611" s="4">
        <f t="shared" si="2618"/>
        <v>12</v>
      </c>
      <c r="Z2611" s="5">
        <f t="shared" si="9"/>
        <v>45034</v>
      </c>
    </row>
    <row r="2612">
      <c r="A2612" s="1" t="s">
        <v>2649</v>
      </c>
      <c r="C2612" s="1">
        <v>5.0</v>
      </c>
      <c r="D2612" s="1" t="s">
        <v>25</v>
      </c>
      <c r="E2612" s="1">
        <v>15.0</v>
      </c>
      <c r="F2612" s="1" t="s">
        <v>28</v>
      </c>
      <c r="G2612" s="1" t="s">
        <v>29</v>
      </c>
      <c r="H2612" s="2">
        <v>45263.0</v>
      </c>
      <c r="J2612" s="3">
        <f t="shared" si="2"/>
        <v>5</v>
      </c>
      <c r="K2612" s="4">
        <f t="shared" si="3"/>
        <v>3</v>
      </c>
      <c r="L2612" s="4">
        <f t="shared" si="4"/>
        <v>15</v>
      </c>
      <c r="S2612" s="1" t="s">
        <v>2649</v>
      </c>
      <c r="T2612" s="4" t="str">
        <f t="shared" si="5"/>
        <v>UNKNOWN</v>
      </c>
      <c r="U2612" s="4" t="str">
        <f t="shared" si="6"/>
        <v>In-store</v>
      </c>
      <c r="V2612" s="4" t="str">
        <f t="shared" si="7"/>
        <v>Cash</v>
      </c>
      <c r="W2612" s="4">
        <f t="shared" ref="W2612:Y2612" si="2619">IF(OR(J2612 = "ERROR", J2612 = ""), "UNKNOWN", J2612)</f>
        <v>5</v>
      </c>
      <c r="X2612" s="4">
        <f t="shared" si="2619"/>
        <v>3</v>
      </c>
      <c r="Y2612" s="4">
        <f t="shared" si="2619"/>
        <v>15</v>
      </c>
      <c r="Z2612" s="5">
        <f t="shared" si="9"/>
        <v>45263</v>
      </c>
    </row>
    <row r="2613">
      <c r="A2613" s="1" t="s">
        <v>2650</v>
      </c>
      <c r="B2613" s="1" t="s">
        <v>81</v>
      </c>
      <c r="C2613" s="1">
        <v>1.0</v>
      </c>
      <c r="D2613" s="1">
        <v>1.5</v>
      </c>
      <c r="E2613" s="1">
        <v>1.5</v>
      </c>
      <c r="H2613" s="2">
        <v>44959.0</v>
      </c>
      <c r="J2613" s="3">
        <f t="shared" si="2"/>
        <v>1</v>
      </c>
      <c r="K2613" s="4">
        <f t="shared" si="3"/>
        <v>1.5</v>
      </c>
      <c r="L2613" s="4">
        <f t="shared" si="4"/>
        <v>1.5</v>
      </c>
      <c r="S2613" s="1" t="s">
        <v>2650</v>
      </c>
      <c r="T2613" s="4" t="str">
        <f t="shared" si="5"/>
        <v>Tea</v>
      </c>
      <c r="U2613" s="4" t="str">
        <f t="shared" si="6"/>
        <v>UNKNOWN</v>
      </c>
      <c r="V2613" s="4" t="str">
        <f t="shared" si="7"/>
        <v>UNKNOWN</v>
      </c>
      <c r="W2613" s="4">
        <f t="shared" ref="W2613:Y2613" si="2620">IF(OR(J2613 = "ERROR", J2613 = ""), "UNKNOWN", J2613)</f>
        <v>1</v>
      </c>
      <c r="X2613" s="4">
        <f t="shared" si="2620"/>
        <v>1.5</v>
      </c>
      <c r="Y2613" s="4">
        <f t="shared" si="2620"/>
        <v>1.5</v>
      </c>
      <c r="Z2613" s="5">
        <f t="shared" si="9"/>
        <v>44959</v>
      </c>
    </row>
    <row r="2614">
      <c r="A2614" s="1" t="s">
        <v>2651</v>
      </c>
      <c r="B2614" s="1" t="s">
        <v>44</v>
      </c>
      <c r="C2614" s="1">
        <v>4.0</v>
      </c>
      <c r="D2614" s="1">
        <v>4.0</v>
      </c>
      <c r="E2614" s="1">
        <v>16.0</v>
      </c>
      <c r="F2614" s="1" t="s">
        <v>23</v>
      </c>
      <c r="H2614" s="6">
        <v>45220.0</v>
      </c>
      <c r="J2614" s="3">
        <f t="shared" si="2"/>
        <v>4</v>
      </c>
      <c r="K2614" s="4">
        <f t="shared" si="3"/>
        <v>4</v>
      </c>
      <c r="L2614" s="4">
        <f t="shared" si="4"/>
        <v>16</v>
      </c>
      <c r="S2614" s="1" t="s">
        <v>2651</v>
      </c>
      <c r="T2614" s="4" t="str">
        <f t="shared" si="5"/>
        <v>Sandwich</v>
      </c>
      <c r="U2614" s="4" t="str">
        <f t="shared" si="6"/>
        <v>UNKNOWN</v>
      </c>
      <c r="V2614" s="4" t="str">
        <f t="shared" si="7"/>
        <v>Credit Card</v>
      </c>
      <c r="W2614" s="4">
        <f t="shared" ref="W2614:Y2614" si="2621">IF(OR(J2614 = "ERROR", J2614 = ""), "UNKNOWN", J2614)</f>
        <v>4</v>
      </c>
      <c r="X2614" s="4">
        <f t="shared" si="2621"/>
        <v>4</v>
      </c>
      <c r="Y2614" s="4">
        <f t="shared" si="2621"/>
        <v>16</v>
      </c>
      <c r="Z2614" s="7">
        <f t="shared" si="9"/>
        <v>45220</v>
      </c>
    </row>
    <row r="2615">
      <c r="A2615" s="1" t="s">
        <v>2652</v>
      </c>
      <c r="B2615" s="1" t="s">
        <v>41</v>
      </c>
      <c r="C2615" s="1">
        <v>2.0</v>
      </c>
      <c r="D2615" s="1">
        <v>4.0</v>
      </c>
      <c r="E2615" s="1">
        <v>8.0</v>
      </c>
      <c r="G2615" s="1" t="s">
        <v>29</v>
      </c>
      <c r="H2615" s="2">
        <v>45146.0</v>
      </c>
      <c r="J2615" s="3">
        <f t="shared" si="2"/>
        <v>2</v>
      </c>
      <c r="K2615" s="4">
        <f t="shared" si="3"/>
        <v>4</v>
      </c>
      <c r="L2615" s="4">
        <f t="shared" si="4"/>
        <v>8</v>
      </c>
      <c r="S2615" s="1" t="s">
        <v>2652</v>
      </c>
      <c r="T2615" s="4" t="str">
        <f t="shared" si="5"/>
        <v>Smoothie</v>
      </c>
      <c r="U2615" s="4" t="str">
        <f t="shared" si="6"/>
        <v>In-store</v>
      </c>
      <c r="V2615" s="4" t="str">
        <f t="shared" si="7"/>
        <v>UNKNOWN</v>
      </c>
      <c r="W2615" s="4">
        <f t="shared" ref="W2615:Y2615" si="2622">IF(OR(J2615 = "ERROR", J2615 = ""), "UNKNOWN", J2615)</f>
        <v>2</v>
      </c>
      <c r="X2615" s="4">
        <f t="shared" si="2622"/>
        <v>4</v>
      </c>
      <c r="Y2615" s="4">
        <f t="shared" si="2622"/>
        <v>8</v>
      </c>
      <c r="Z2615" s="5">
        <f t="shared" si="9"/>
        <v>45146</v>
      </c>
    </row>
    <row r="2616">
      <c r="A2616" s="1" t="s">
        <v>2653</v>
      </c>
      <c r="B2616" s="1" t="s">
        <v>41</v>
      </c>
      <c r="C2616" s="1">
        <v>2.0</v>
      </c>
      <c r="D2616" s="1">
        <v>4.0</v>
      </c>
      <c r="E2616" s="1">
        <v>8.0</v>
      </c>
      <c r="G2616" s="1" t="s">
        <v>24</v>
      </c>
      <c r="H2616" s="2">
        <v>45013.0</v>
      </c>
      <c r="J2616" s="3">
        <f t="shared" si="2"/>
        <v>2</v>
      </c>
      <c r="K2616" s="4">
        <f t="shared" si="3"/>
        <v>4</v>
      </c>
      <c r="L2616" s="4">
        <f t="shared" si="4"/>
        <v>8</v>
      </c>
      <c r="S2616" s="1" t="s">
        <v>2653</v>
      </c>
      <c r="T2616" s="4" t="str">
        <f t="shared" si="5"/>
        <v>Smoothie</v>
      </c>
      <c r="U2616" s="4" t="str">
        <f t="shared" si="6"/>
        <v>Takeaway</v>
      </c>
      <c r="V2616" s="4" t="str">
        <f t="shared" si="7"/>
        <v>UNKNOWN</v>
      </c>
      <c r="W2616" s="4">
        <f t="shared" ref="W2616:Y2616" si="2623">IF(OR(J2616 = "ERROR", J2616 = ""), "UNKNOWN", J2616)</f>
        <v>2</v>
      </c>
      <c r="X2616" s="4">
        <f t="shared" si="2623"/>
        <v>4</v>
      </c>
      <c r="Y2616" s="4">
        <f t="shared" si="2623"/>
        <v>8</v>
      </c>
      <c r="Z2616" s="5">
        <f t="shared" si="9"/>
        <v>45013</v>
      </c>
    </row>
    <row r="2617">
      <c r="A2617" s="1" t="s">
        <v>2654</v>
      </c>
      <c r="B2617" s="1" t="s">
        <v>81</v>
      </c>
      <c r="C2617" s="1">
        <v>2.0</v>
      </c>
      <c r="D2617" s="1">
        <v>1.5</v>
      </c>
      <c r="E2617" s="1">
        <v>3.0</v>
      </c>
      <c r="G2617" s="1" t="s">
        <v>24</v>
      </c>
      <c r="H2617" s="2">
        <v>45153.0</v>
      </c>
      <c r="J2617" s="3">
        <f t="shared" si="2"/>
        <v>2</v>
      </c>
      <c r="K2617" s="4">
        <f t="shared" si="3"/>
        <v>1.5</v>
      </c>
      <c r="L2617" s="4">
        <f t="shared" si="4"/>
        <v>3</v>
      </c>
      <c r="S2617" s="1" t="s">
        <v>2654</v>
      </c>
      <c r="T2617" s="4" t="str">
        <f t="shared" si="5"/>
        <v>Tea</v>
      </c>
      <c r="U2617" s="4" t="str">
        <f t="shared" si="6"/>
        <v>Takeaway</v>
      </c>
      <c r="V2617" s="4" t="str">
        <f t="shared" si="7"/>
        <v>UNKNOWN</v>
      </c>
      <c r="W2617" s="4">
        <f t="shared" ref="W2617:Y2617" si="2624">IF(OR(J2617 = "ERROR", J2617 = ""), "UNKNOWN", J2617)</f>
        <v>2</v>
      </c>
      <c r="X2617" s="4">
        <f t="shared" si="2624"/>
        <v>1.5</v>
      </c>
      <c r="Y2617" s="4">
        <f t="shared" si="2624"/>
        <v>3</v>
      </c>
      <c r="Z2617" s="5">
        <f t="shared" si="9"/>
        <v>45153</v>
      </c>
    </row>
    <row r="2618">
      <c r="A2618" s="1" t="s">
        <v>2655</v>
      </c>
      <c r="B2618" s="1" t="s">
        <v>22</v>
      </c>
      <c r="C2618" s="1">
        <v>2.0</v>
      </c>
      <c r="D2618" s="1">
        <v>2.0</v>
      </c>
      <c r="E2618" s="1">
        <v>4.0</v>
      </c>
      <c r="F2618" s="1" t="s">
        <v>23</v>
      </c>
      <c r="G2618" s="1" t="s">
        <v>24</v>
      </c>
      <c r="H2618" s="2">
        <v>45204.0</v>
      </c>
      <c r="J2618" s="3">
        <f t="shared" si="2"/>
        <v>2</v>
      </c>
      <c r="K2618" s="4">
        <f t="shared" si="3"/>
        <v>2</v>
      </c>
      <c r="L2618" s="4">
        <f t="shared" si="4"/>
        <v>4</v>
      </c>
      <c r="S2618" s="1" t="s">
        <v>2655</v>
      </c>
      <c r="T2618" s="4" t="str">
        <f t="shared" si="5"/>
        <v>Coffee</v>
      </c>
      <c r="U2618" s="4" t="str">
        <f t="shared" si="6"/>
        <v>Takeaway</v>
      </c>
      <c r="V2618" s="4" t="str">
        <f t="shared" si="7"/>
        <v>Credit Card</v>
      </c>
      <c r="W2618" s="4">
        <f t="shared" ref="W2618:Y2618" si="2625">IF(OR(J2618 = "ERROR", J2618 = ""), "UNKNOWN", J2618)</f>
        <v>2</v>
      </c>
      <c r="X2618" s="4">
        <f t="shared" si="2625"/>
        <v>2</v>
      </c>
      <c r="Y2618" s="4">
        <f t="shared" si="2625"/>
        <v>4</v>
      </c>
      <c r="Z2618" s="5">
        <f t="shared" si="9"/>
        <v>45204</v>
      </c>
    </row>
    <row r="2619">
      <c r="A2619" s="1" t="s">
        <v>2656</v>
      </c>
      <c r="B2619" s="1" t="s">
        <v>30</v>
      </c>
      <c r="C2619" s="1">
        <v>2.0</v>
      </c>
      <c r="D2619" s="1">
        <v>2.0</v>
      </c>
      <c r="E2619" s="1">
        <v>4.0</v>
      </c>
      <c r="G2619" s="1" t="s">
        <v>24</v>
      </c>
      <c r="H2619" s="2">
        <v>45091.0</v>
      </c>
      <c r="J2619" s="3">
        <f t="shared" si="2"/>
        <v>2</v>
      </c>
      <c r="K2619" s="4">
        <f t="shared" si="3"/>
        <v>2</v>
      </c>
      <c r="L2619" s="4">
        <f t="shared" si="4"/>
        <v>4</v>
      </c>
      <c r="S2619" s="1" t="s">
        <v>2656</v>
      </c>
      <c r="T2619" s="4" t="str">
        <f t="shared" si="5"/>
        <v>UNKNOWN</v>
      </c>
      <c r="U2619" s="4" t="str">
        <f t="shared" si="6"/>
        <v>Takeaway</v>
      </c>
      <c r="V2619" s="4" t="str">
        <f t="shared" si="7"/>
        <v>UNKNOWN</v>
      </c>
      <c r="W2619" s="4">
        <f t="shared" ref="W2619:Y2619" si="2626">IF(OR(J2619 = "ERROR", J2619 = ""), "UNKNOWN", J2619)</f>
        <v>2</v>
      </c>
      <c r="X2619" s="4">
        <f t="shared" si="2626"/>
        <v>2</v>
      </c>
      <c r="Y2619" s="4">
        <f t="shared" si="2626"/>
        <v>4</v>
      </c>
      <c r="Z2619" s="5">
        <f t="shared" si="9"/>
        <v>45091</v>
      </c>
    </row>
    <row r="2620">
      <c r="A2620" s="1" t="s">
        <v>2657</v>
      </c>
      <c r="B2620" s="1" t="s">
        <v>27</v>
      </c>
      <c r="C2620" s="1">
        <v>1.0</v>
      </c>
      <c r="D2620" s="1">
        <v>3.0</v>
      </c>
      <c r="E2620" s="1">
        <v>3.0</v>
      </c>
      <c r="F2620" s="1" t="s">
        <v>25</v>
      </c>
      <c r="G2620" s="1" t="s">
        <v>29</v>
      </c>
      <c r="H2620" s="6">
        <v>45291.0</v>
      </c>
      <c r="J2620" s="3">
        <f t="shared" si="2"/>
        <v>1</v>
      </c>
      <c r="K2620" s="4">
        <f t="shared" si="3"/>
        <v>3</v>
      </c>
      <c r="L2620" s="4">
        <f t="shared" si="4"/>
        <v>3</v>
      </c>
      <c r="S2620" s="1" t="s">
        <v>2657</v>
      </c>
      <c r="T2620" s="4" t="str">
        <f t="shared" si="5"/>
        <v>Cake</v>
      </c>
      <c r="U2620" s="4" t="str">
        <f t="shared" si="6"/>
        <v>In-store</v>
      </c>
      <c r="V2620" s="4" t="str">
        <f t="shared" si="7"/>
        <v>UNKNOWN</v>
      </c>
      <c r="W2620" s="4">
        <f t="shared" ref="W2620:Y2620" si="2627">IF(OR(J2620 = "ERROR", J2620 = ""), "UNKNOWN", J2620)</f>
        <v>1</v>
      </c>
      <c r="X2620" s="4">
        <f t="shared" si="2627"/>
        <v>3</v>
      </c>
      <c r="Y2620" s="4">
        <f t="shared" si="2627"/>
        <v>3</v>
      </c>
      <c r="Z2620" s="7">
        <f t="shared" si="9"/>
        <v>45291</v>
      </c>
    </row>
    <row r="2621">
      <c r="A2621" s="1" t="s">
        <v>2658</v>
      </c>
      <c r="B2621" s="1" t="s">
        <v>32</v>
      </c>
      <c r="C2621" s="1">
        <v>2.0</v>
      </c>
      <c r="D2621" s="1">
        <v>1.0</v>
      </c>
      <c r="E2621" s="1">
        <v>2.0</v>
      </c>
      <c r="F2621" s="1" t="s">
        <v>39</v>
      </c>
      <c r="G2621" s="1" t="s">
        <v>24</v>
      </c>
      <c r="H2621" s="2">
        <v>45094.0</v>
      </c>
      <c r="J2621" s="3">
        <f t="shared" si="2"/>
        <v>2</v>
      </c>
      <c r="K2621" s="4">
        <f t="shared" si="3"/>
        <v>1</v>
      </c>
      <c r="L2621" s="4">
        <f t="shared" si="4"/>
        <v>2</v>
      </c>
      <c r="S2621" s="1" t="s">
        <v>2658</v>
      </c>
      <c r="T2621" s="4" t="str">
        <f t="shared" si="5"/>
        <v>Cookie</v>
      </c>
      <c r="U2621" s="4" t="str">
        <f t="shared" si="6"/>
        <v>Takeaway</v>
      </c>
      <c r="V2621" s="4" t="str">
        <f t="shared" si="7"/>
        <v>Digital Wallet</v>
      </c>
      <c r="W2621" s="4">
        <f t="shared" ref="W2621:Y2621" si="2628">IF(OR(J2621 = "ERROR", J2621 = ""), "UNKNOWN", J2621)</f>
        <v>2</v>
      </c>
      <c r="X2621" s="4">
        <f t="shared" si="2628"/>
        <v>1</v>
      </c>
      <c r="Y2621" s="4">
        <f t="shared" si="2628"/>
        <v>2</v>
      </c>
      <c r="Z2621" s="5">
        <f t="shared" si="9"/>
        <v>45094</v>
      </c>
    </row>
    <row r="2622">
      <c r="A2622" s="1" t="s">
        <v>2659</v>
      </c>
      <c r="B2622" s="1" t="s">
        <v>55</v>
      </c>
      <c r="C2622" s="1">
        <v>5.0</v>
      </c>
      <c r="D2622" s="1">
        <v>3.0</v>
      </c>
      <c r="E2622" s="1">
        <v>15.0</v>
      </c>
      <c r="F2622" s="1" t="s">
        <v>28</v>
      </c>
      <c r="G2622" s="1" t="s">
        <v>29</v>
      </c>
      <c r="H2622" s="2">
        <v>44941.0</v>
      </c>
      <c r="J2622" s="3">
        <f t="shared" si="2"/>
        <v>5</v>
      </c>
      <c r="K2622" s="4">
        <f t="shared" si="3"/>
        <v>3</v>
      </c>
      <c r="L2622" s="4">
        <f t="shared" si="4"/>
        <v>15</v>
      </c>
      <c r="S2622" s="1" t="s">
        <v>2659</v>
      </c>
      <c r="T2622" s="4" t="str">
        <f t="shared" si="5"/>
        <v>Juice</v>
      </c>
      <c r="U2622" s="4" t="str">
        <f t="shared" si="6"/>
        <v>In-store</v>
      </c>
      <c r="V2622" s="4" t="str">
        <f t="shared" si="7"/>
        <v>Cash</v>
      </c>
      <c r="W2622" s="4">
        <f t="shared" ref="W2622:Y2622" si="2629">IF(OR(J2622 = "ERROR", J2622 = ""), "UNKNOWN", J2622)</f>
        <v>5</v>
      </c>
      <c r="X2622" s="4">
        <f t="shared" si="2629"/>
        <v>3</v>
      </c>
      <c r="Y2622" s="4">
        <f t="shared" si="2629"/>
        <v>15</v>
      </c>
      <c r="Z2622" s="5">
        <f t="shared" si="9"/>
        <v>44941</v>
      </c>
    </row>
    <row r="2623">
      <c r="A2623" s="1" t="s">
        <v>2660</v>
      </c>
      <c r="B2623" s="1" t="s">
        <v>81</v>
      </c>
      <c r="C2623" s="1">
        <v>1.0</v>
      </c>
      <c r="D2623" s="1">
        <v>1.5</v>
      </c>
      <c r="E2623" s="1">
        <v>1.5</v>
      </c>
      <c r="F2623" s="1" t="s">
        <v>28</v>
      </c>
      <c r="H2623" s="2">
        <v>45164.0</v>
      </c>
      <c r="J2623" s="3">
        <f t="shared" si="2"/>
        <v>1</v>
      </c>
      <c r="K2623" s="4">
        <f t="shared" si="3"/>
        <v>1.5</v>
      </c>
      <c r="L2623" s="4">
        <f t="shared" si="4"/>
        <v>1.5</v>
      </c>
      <c r="S2623" s="1" t="s">
        <v>2660</v>
      </c>
      <c r="T2623" s="4" t="str">
        <f t="shared" si="5"/>
        <v>Tea</v>
      </c>
      <c r="U2623" s="4" t="str">
        <f t="shared" si="6"/>
        <v>UNKNOWN</v>
      </c>
      <c r="V2623" s="4" t="str">
        <f t="shared" si="7"/>
        <v>Cash</v>
      </c>
      <c r="W2623" s="4">
        <f t="shared" ref="W2623:Y2623" si="2630">IF(OR(J2623 = "ERROR", J2623 = ""), "UNKNOWN", J2623)</f>
        <v>1</v>
      </c>
      <c r="X2623" s="4">
        <f t="shared" si="2630"/>
        <v>1.5</v>
      </c>
      <c r="Y2623" s="4">
        <f t="shared" si="2630"/>
        <v>1.5</v>
      </c>
      <c r="Z2623" s="5">
        <f t="shared" si="9"/>
        <v>45164</v>
      </c>
    </row>
    <row r="2624">
      <c r="A2624" s="1" t="s">
        <v>2661</v>
      </c>
      <c r="B2624" s="1" t="s">
        <v>41</v>
      </c>
      <c r="C2624" s="1">
        <v>3.0</v>
      </c>
      <c r="D2624" s="1">
        <v>4.0</v>
      </c>
      <c r="E2624" s="1">
        <v>12.0</v>
      </c>
      <c r="G2624" s="1" t="s">
        <v>24</v>
      </c>
      <c r="H2624" s="2">
        <v>44944.0</v>
      </c>
      <c r="J2624" s="3">
        <f t="shared" si="2"/>
        <v>3</v>
      </c>
      <c r="K2624" s="4">
        <f t="shared" si="3"/>
        <v>4</v>
      </c>
      <c r="L2624" s="4">
        <f t="shared" si="4"/>
        <v>12</v>
      </c>
      <c r="S2624" s="1" t="s">
        <v>2661</v>
      </c>
      <c r="T2624" s="4" t="str">
        <f t="shared" si="5"/>
        <v>Smoothie</v>
      </c>
      <c r="U2624" s="4" t="str">
        <f t="shared" si="6"/>
        <v>Takeaway</v>
      </c>
      <c r="V2624" s="4" t="str">
        <f t="shared" si="7"/>
        <v>UNKNOWN</v>
      </c>
      <c r="W2624" s="4">
        <f t="shared" ref="W2624:Y2624" si="2631">IF(OR(J2624 = "ERROR", J2624 = ""), "UNKNOWN", J2624)</f>
        <v>3</v>
      </c>
      <c r="X2624" s="4">
        <f t="shared" si="2631"/>
        <v>4</v>
      </c>
      <c r="Y2624" s="4">
        <f t="shared" si="2631"/>
        <v>12</v>
      </c>
      <c r="Z2624" s="5">
        <f t="shared" si="9"/>
        <v>44944</v>
      </c>
    </row>
    <row r="2625">
      <c r="A2625" s="1" t="s">
        <v>2662</v>
      </c>
      <c r="B2625" s="1" t="s">
        <v>22</v>
      </c>
      <c r="C2625" s="1">
        <v>1.0</v>
      </c>
      <c r="D2625" s="1">
        <v>2.0</v>
      </c>
      <c r="E2625" s="1">
        <v>2.0</v>
      </c>
      <c r="F2625" s="1" t="s">
        <v>23</v>
      </c>
      <c r="G2625" s="1" t="s">
        <v>29</v>
      </c>
      <c r="H2625" s="6">
        <v>45223.0</v>
      </c>
      <c r="J2625" s="3">
        <f t="shared" si="2"/>
        <v>1</v>
      </c>
      <c r="K2625" s="4">
        <f t="shared" si="3"/>
        <v>2</v>
      </c>
      <c r="L2625" s="4">
        <f t="shared" si="4"/>
        <v>2</v>
      </c>
      <c r="S2625" s="1" t="s">
        <v>2662</v>
      </c>
      <c r="T2625" s="4" t="str">
        <f t="shared" si="5"/>
        <v>Coffee</v>
      </c>
      <c r="U2625" s="4" t="str">
        <f t="shared" si="6"/>
        <v>In-store</v>
      </c>
      <c r="V2625" s="4" t="str">
        <f t="shared" si="7"/>
        <v>Credit Card</v>
      </c>
      <c r="W2625" s="4">
        <f t="shared" ref="W2625:Y2625" si="2632">IF(OR(J2625 = "ERROR", J2625 = ""), "UNKNOWN", J2625)</f>
        <v>1</v>
      </c>
      <c r="X2625" s="4">
        <f t="shared" si="2632"/>
        <v>2</v>
      </c>
      <c r="Y2625" s="4">
        <f t="shared" si="2632"/>
        <v>2</v>
      </c>
      <c r="Z2625" s="7">
        <f t="shared" si="9"/>
        <v>45223</v>
      </c>
    </row>
    <row r="2626">
      <c r="A2626" s="1" t="s">
        <v>2663</v>
      </c>
      <c r="B2626" s="1" t="s">
        <v>30</v>
      </c>
      <c r="C2626" s="1">
        <v>5.0</v>
      </c>
      <c r="D2626" s="1">
        <v>2.0</v>
      </c>
      <c r="E2626" s="1">
        <v>10.0</v>
      </c>
      <c r="F2626" s="1" t="s">
        <v>39</v>
      </c>
      <c r="G2626" s="1" t="s">
        <v>24</v>
      </c>
      <c r="H2626" s="2">
        <v>45170.0</v>
      </c>
      <c r="J2626" s="3">
        <f t="shared" si="2"/>
        <v>5</v>
      </c>
      <c r="K2626" s="4">
        <f t="shared" si="3"/>
        <v>2</v>
      </c>
      <c r="L2626" s="4">
        <f t="shared" si="4"/>
        <v>10</v>
      </c>
      <c r="S2626" s="1" t="s">
        <v>2663</v>
      </c>
      <c r="T2626" s="4" t="str">
        <f t="shared" si="5"/>
        <v>UNKNOWN</v>
      </c>
      <c r="U2626" s="4" t="str">
        <f t="shared" si="6"/>
        <v>Takeaway</v>
      </c>
      <c r="V2626" s="4" t="str">
        <f t="shared" si="7"/>
        <v>Digital Wallet</v>
      </c>
      <c r="W2626" s="4">
        <f t="shared" ref="W2626:Y2626" si="2633">IF(OR(J2626 = "ERROR", J2626 = ""), "UNKNOWN", J2626)</f>
        <v>5</v>
      </c>
      <c r="X2626" s="4">
        <f t="shared" si="2633"/>
        <v>2</v>
      </c>
      <c r="Y2626" s="4">
        <f t="shared" si="2633"/>
        <v>10</v>
      </c>
      <c r="Z2626" s="5">
        <f t="shared" si="9"/>
        <v>45170</v>
      </c>
    </row>
    <row r="2627">
      <c r="A2627" s="1" t="s">
        <v>2664</v>
      </c>
      <c r="B2627" s="1" t="s">
        <v>41</v>
      </c>
      <c r="C2627" s="1" t="s">
        <v>30</v>
      </c>
      <c r="D2627" s="1">
        <v>4.0</v>
      </c>
      <c r="E2627" s="1">
        <v>12.0</v>
      </c>
      <c r="F2627" s="1" t="s">
        <v>39</v>
      </c>
      <c r="G2627" s="1" t="s">
        <v>29</v>
      </c>
      <c r="H2627" s="2">
        <v>45235.0</v>
      </c>
      <c r="J2627" s="3">
        <f t="shared" si="2"/>
        <v>3</v>
      </c>
      <c r="K2627" s="4">
        <f t="shared" si="3"/>
        <v>4</v>
      </c>
      <c r="L2627" s="4">
        <f t="shared" si="4"/>
        <v>12</v>
      </c>
      <c r="S2627" s="1" t="s">
        <v>2664</v>
      </c>
      <c r="T2627" s="4" t="str">
        <f t="shared" si="5"/>
        <v>Smoothie</v>
      </c>
      <c r="U2627" s="4" t="str">
        <f t="shared" si="6"/>
        <v>In-store</v>
      </c>
      <c r="V2627" s="4" t="str">
        <f t="shared" si="7"/>
        <v>Digital Wallet</v>
      </c>
      <c r="W2627" s="4">
        <f t="shared" ref="W2627:Y2627" si="2634">IF(OR(J2627 = "ERROR", J2627 = ""), "UNKNOWN", J2627)</f>
        <v>3</v>
      </c>
      <c r="X2627" s="4">
        <f t="shared" si="2634"/>
        <v>4</v>
      </c>
      <c r="Y2627" s="4">
        <f t="shared" si="2634"/>
        <v>12</v>
      </c>
      <c r="Z2627" s="5">
        <f t="shared" si="9"/>
        <v>45235</v>
      </c>
    </row>
    <row r="2628">
      <c r="A2628" s="1" t="s">
        <v>2665</v>
      </c>
      <c r="B2628" s="1" t="s">
        <v>44</v>
      </c>
      <c r="C2628" s="1">
        <v>2.0</v>
      </c>
      <c r="D2628" s="1">
        <v>4.0</v>
      </c>
      <c r="E2628" s="1">
        <v>8.0</v>
      </c>
      <c r="F2628" s="1" t="s">
        <v>23</v>
      </c>
      <c r="H2628" s="2">
        <v>45058.0</v>
      </c>
      <c r="J2628" s="3">
        <f t="shared" si="2"/>
        <v>2</v>
      </c>
      <c r="K2628" s="4">
        <f t="shared" si="3"/>
        <v>4</v>
      </c>
      <c r="L2628" s="4">
        <f t="shared" si="4"/>
        <v>8</v>
      </c>
      <c r="S2628" s="1" t="s">
        <v>2665</v>
      </c>
      <c r="T2628" s="4" t="str">
        <f t="shared" si="5"/>
        <v>Sandwich</v>
      </c>
      <c r="U2628" s="4" t="str">
        <f t="shared" si="6"/>
        <v>UNKNOWN</v>
      </c>
      <c r="V2628" s="4" t="str">
        <f t="shared" si="7"/>
        <v>Credit Card</v>
      </c>
      <c r="W2628" s="4">
        <f t="shared" ref="W2628:Y2628" si="2635">IF(OR(J2628 = "ERROR", J2628 = ""), "UNKNOWN", J2628)</f>
        <v>2</v>
      </c>
      <c r="X2628" s="4">
        <f t="shared" si="2635"/>
        <v>4</v>
      </c>
      <c r="Y2628" s="4">
        <f t="shared" si="2635"/>
        <v>8</v>
      </c>
      <c r="Z2628" s="5">
        <f t="shared" si="9"/>
        <v>45058</v>
      </c>
    </row>
    <row r="2629">
      <c r="A2629" s="1" t="s">
        <v>2666</v>
      </c>
      <c r="B2629" s="1" t="s">
        <v>22</v>
      </c>
      <c r="C2629" s="1">
        <v>2.0</v>
      </c>
      <c r="D2629" s="1">
        <v>2.0</v>
      </c>
      <c r="E2629" s="1">
        <v>4.0</v>
      </c>
      <c r="H2629" s="2">
        <v>45071.0</v>
      </c>
      <c r="J2629" s="3">
        <f t="shared" si="2"/>
        <v>2</v>
      </c>
      <c r="K2629" s="4">
        <f t="shared" si="3"/>
        <v>2</v>
      </c>
      <c r="L2629" s="4">
        <f t="shared" si="4"/>
        <v>4</v>
      </c>
      <c r="S2629" s="1" t="s">
        <v>2666</v>
      </c>
      <c r="T2629" s="4" t="str">
        <f t="shared" si="5"/>
        <v>Coffee</v>
      </c>
      <c r="U2629" s="4" t="str">
        <f t="shared" si="6"/>
        <v>UNKNOWN</v>
      </c>
      <c r="V2629" s="4" t="str">
        <f t="shared" si="7"/>
        <v>UNKNOWN</v>
      </c>
      <c r="W2629" s="4">
        <f t="shared" ref="W2629:Y2629" si="2636">IF(OR(J2629 = "ERROR", J2629 = ""), "UNKNOWN", J2629)</f>
        <v>2</v>
      </c>
      <c r="X2629" s="4">
        <f t="shared" si="2636"/>
        <v>2</v>
      </c>
      <c r="Y2629" s="4">
        <f t="shared" si="2636"/>
        <v>4</v>
      </c>
      <c r="Z2629" s="5">
        <f t="shared" si="9"/>
        <v>45071</v>
      </c>
    </row>
    <row r="2630">
      <c r="A2630" s="1" t="s">
        <v>2667</v>
      </c>
      <c r="B2630" s="1" t="s">
        <v>55</v>
      </c>
      <c r="C2630" s="1">
        <v>2.0</v>
      </c>
      <c r="D2630" s="1">
        <v>3.0</v>
      </c>
      <c r="E2630" s="1">
        <v>6.0</v>
      </c>
      <c r="F2630" s="1" t="s">
        <v>39</v>
      </c>
      <c r="G2630" s="1" t="s">
        <v>29</v>
      </c>
      <c r="H2630" s="2">
        <v>45119.0</v>
      </c>
      <c r="J2630" s="3">
        <f t="shared" si="2"/>
        <v>2</v>
      </c>
      <c r="K2630" s="4">
        <f t="shared" si="3"/>
        <v>3</v>
      </c>
      <c r="L2630" s="4">
        <f t="shared" si="4"/>
        <v>6</v>
      </c>
      <c r="S2630" s="1" t="s">
        <v>2667</v>
      </c>
      <c r="T2630" s="4" t="str">
        <f t="shared" si="5"/>
        <v>Juice</v>
      </c>
      <c r="U2630" s="4" t="str">
        <f t="shared" si="6"/>
        <v>In-store</v>
      </c>
      <c r="V2630" s="4" t="str">
        <f t="shared" si="7"/>
        <v>Digital Wallet</v>
      </c>
      <c r="W2630" s="4">
        <f t="shared" ref="W2630:Y2630" si="2637">IF(OR(J2630 = "ERROR", J2630 = ""), "UNKNOWN", J2630)</f>
        <v>2</v>
      </c>
      <c r="X2630" s="4">
        <f t="shared" si="2637"/>
        <v>3</v>
      </c>
      <c r="Y2630" s="4">
        <f t="shared" si="2637"/>
        <v>6</v>
      </c>
      <c r="Z2630" s="5">
        <f t="shared" si="9"/>
        <v>45119</v>
      </c>
    </row>
    <row r="2631">
      <c r="A2631" s="1" t="s">
        <v>2668</v>
      </c>
      <c r="B2631" s="1" t="s">
        <v>30</v>
      </c>
      <c r="C2631" s="1">
        <v>4.0</v>
      </c>
      <c r="D2631" s="1">
        <v>5.0</v>
      </c>
      <c r="E2631" s="1">
        <v>20.0</v>
      </c>
      <c r="F2631" s="1" t="s">
        <v>28</v>
      </c>
      <c r="G2631" s="1" t="s">
        <v>24</v>
      </c>
      <c r="H2631" s="2">
        <v>45074.0</v>
      </c>
      <c r="J2631" s="3">
        <f t="shared" si="2"/>
        <v>4</v>
      </c>
      <c r="K2631" s="4">
        <f t="shared" si="3"/>
        <v>5</v>
      </c>
      <c r="L2631" s="4">
        <f t="shared" si="4"/>
        <v>20</v>
      </c>
      <c r="S2631" s="1" t="s">
        <v>2668</v>
      </c>
      <c r="T2631" s="4" t="str">
        <f t="shared" si="5"/>
        <v>UNKNOWN</v>
      </c>
      <c r="U2631" s="4" t="str">
        <f t="shared" si="6"/>
        <v>Takeaway</v>
      </c>
      <c r="V2631" s="4" t="str">
        <f t="shared" si="7"/>
        <v>Cash</v>
      </c>
      <c r="W2631" s="4">
        <f t="shared" ref="W2631:Y2631" si="2638">IF(OR(J2631 = "ERROR", J2631 = ""), "UNKNOWN", J2631)</f>
        <v>4</v>
      </c>
      <c r="X2631" s="4">
        <f t="shared" si="2638"/>
        <v>5</v>
      </c>
      <c r="Y2631" s="4">
        <f t="shared" si="2638"/>
        <v>20</v>
      </c>
      <c r="Z2631" s="5">
        <f t="shared" si="9"/>
        <v>45074</v>
      </c>
    </row>
    <row r="2632">
      <c r="A2632" s="1" t="s">
        <v>2669</v>
      </c>
      <c r="B2632" s="1" t="s">
        <v>22</v>
      </c>
      <c r="C2632" s="1">
        <v>4.0</v>
      </c>
      <c r="D2632" s="1">
        <v>2.0</v>
      </c>
      <c r="E2632" s="1">
        <v>8.0</v>
      </c>
      <c r="G2632" s="1" t="s">
        <v>24</v>
      </c>
      <c r="H2632" s="2">
        <v>45046.0</v>
      </c>
      <c r="J2632" s="3">
        <f t="shared" si="2"/>
        <v>4</v>
      </c>
      <c r="K2632" s="4">
        <f t="shared" si="3"/>
        <v>2</v>
      </c>
      <c r="L2632" s="4">
        <f t="shared" si="4"/>
        <v>8</v>
      </c>
      <c r="S2632" s="1" t="s">
        <v>2669</v>
      </c>
      <c r="T2632" s="4" t="str">
        <f t="shared" si="5"/>
        <v>Coffee</v>
      </c>
      <c r="U2632" s="4" t="str">
        <f t="shared" si="6"/>
        <v>Takeaway</v>
      </c>
      <c r="V2632" s="4" t="str">
        <f t="shared" si="7"/>
        <v>UNKNOWN</v>
      </c>
      <c r="W2632" s="4">
        <f t="shared" ref="W2632:Y2632" si="2639">IF(OR(J2632 = "ERROR", J2632 = ""), "UNKNOWN", J2632)</f>
        <v>4</v>
      </c>
      <c r="X2632" s="4">
        <f t="shared" si="2639"/>
        <v>2</v>
      </c>
      <c r="Y2632" s="4">
        <f t="shared" si="2639"/>
        <v>8</v>
      </c>
      <c r="Z2632" s="5">
        <f t="shared" si="9"/>
        <v>45046</v>
      </c>
    </row>
    <row r="2633">
      <c r="A2633" s="1" t="s">
        <v>2670</v>
      </c>
      <c r="B2633" s="1" t="s">
        <v>55</v>
      </c>
      <c r="C2633" s="1">
        <v>3.0</v>
      </c>
      <c r="D2633" s="1">
        <v>3.0</v>
      </c>
      <c r="E2633" s="1">
        <v>9.0</v>
      </c>
      <c r="G2633" s="1" t="s">
        <v>29</v>
      </c>
      <c r="H2633" s="2">
        <v>45261.0</v>
      </c>
      <c r="J2633" s="3">
        <f t="shared" si="2"/>
        <v>3</v>
      </c>
      <c r="K2633" s="4">
        <f t="shared" si="3"/>
        <v>3</v>
      </c>
      <c r="L2633" s="4">
        <f t="shared" si="4"/>
        <v>9</v>
      </c>
      <c r="S2633" s="1" t="s">
        <v>2670</v>
      </c>
      <c r="T2633" s="4" t="str">
        <f t="shared" si="5"/>
        <v>Juice</v>
      </c>
      <c r="U2633" s="4" t="str">
        <f t="shared" si="6"/>
        <v>In-store</v>
      </c>
      <c r="V2633" s="4" t="str">
        <f t="shared" si="7"/>
        <v>UNKNOWN</v>
      </c>
      <c r="W2633" s="4">
        <f t="shared" ref="W2633:Y2633" si="2640">IF(OR(J2633 = "ERROR", J2633 = ""), "UNKNOWN", J2633)</f>
        <v>3</v>
      </c>
      <c r="X2633" s="4">
        <f t="shared" si="2640"/>
        <v>3</v>
      </c>
      <c r="Y2633" s="4">
        <f t="shared" si="2640"/>
        <v>9</v>
      </c>
      <c r="Z2633" s="5">
        <f t="shared" si="9"/>
        <v>45261</v>
      </c>
    </row>
    <row r="2634">
      <c r="A2634" s="1" t="s">
        <v>2671</v>
      </c>
      <c r="B2634" s="1" t="s">
        <v>36</v>
      </c>
      <c r="C2634" s="1">
        <v>1.0</v>
      </c>
      <c r="D2634" s="1">
        <v>5.0</v>
      </c>
      <c r="F2634" s="1" t="s">
        <v>23</v>
      </c>
      <c r="G2634" s="1" t="s">
        <v>29</v>
      </c>
      <c r="H2634" s="2">
        <v>44951.0</v>
      </c>
      <c r="J2634" s="3">
        <f t="shared" si="2"/>
        <v>1</v>
      </c>
      <c r="K2634" s="4">
        <f t="shared" si="3"/>
        <v>5</v>
      </c>
      <c r="L2634" s="4">
        <f t="shared" si="4"/>
        <v>5</v>
      </c>
      <c r="S2634" s="1" t="s">
        <v>2671</v>
      </c>
      <c r="T2634" s="4" t="str">
        <f t="shared" si="5"/>
        <v>Salad</v>
      </c>
      <c r="U2634" s="4" t="str">
        <f t="shared" si="6"/>
        <v>In-store</v>
      </c>
      <c r="V2634" s="4" t="str">
        <f t="shared" si="7"/>
        <v>Credit Card</v>
      </c>
      <c r="W2634" s="4">
        <f t="shared" ref="W2634:Y2634" si="2641">IF(OR(J2634 = "ERROR", J2634 = ""), "UNKNOWN", J2634)</f>
        <v>1</v>
      </c>
      <c r="X2634" s="4">
        <f t="shared" si="2641"/>
        <v>5</v>
      </c>
      <c r="Y2634" s="4">
        <f t="shared" si="2641"/>
        <v>5</v>
      </c>
      <c r="Z2634" s="5">
        <f t="shared" si="9"/>
        <v>44951</v>
      </c>
    </row>
    <row r="2635">
      <c r="A2635" s="1" t="s">
        <v>2672</v>
      </c>
      <c r="B2635" s="1" t="s">
        <v>81</v>
      </c>
      <c r="C2635" s="1">
        <v>1.0</v>
      </c>
      <c r="D2635" s="1">
        <v>1.5</v>
      </c>
      <c r="E2635" s="1">
        <v>1.5</v>
      </c>
      <c r="F2635" s="1" t="s">
        <v>28</v>
      </c>
      <c r="H2635" s="6">
        <v>45282.0</v>
      </c>
      <c r="J2635" s="3">
        <f t="shared" si="2"/>
        <v>1</v>
      </c>
      <c r="K2635" s="4">
        <f t="shared" si="3"/>
        <v>1.5</v>
      </c>
      <c r="L2635" s="4">
        <f t="shared" si="4"/>
        <v>1.5</v>
      </c>
      <c r="S2635" s="1" t="s">
        <v>2672</v>
      </c>
      <c r="T2635" s="4" t="str">
        <f t="shared" si="5"/>
        <v>Tea</v>
      </c>
      <c r="U2635" s="4" t="str">
        <f t="shared" si="6"/>
        <v>UNKNOWN</v>
      </c>
      <c r="V2635" s="4" t="str">
        <f t="shared" si="7"/>
        <v>Cash</v>
      </c>
      <c r="W2635" s="4">
        <f t="shared" ref="W2635:Y2635" si="2642">IF(OR(J2635 = "ERROR", J2635 = ""), "UNKNOWN", J2635)</f>
        <v>1</v>
      </c>
      <c r="X2635" s="4">
        <f t="shared" si="2642"/>
        <v>1.5</v>
      </c>
      <c r="Y2635" s="4">
        <f t="shared" si="2642"/>
        <v>1.5</v>
      </c>
      <c r="Z2635" s="7">
        <f t="shared" si="9"/>
        <v>45282</v>
      </c>
    </row>
    <row r="2636">
      <c r="A2636" s="1" t="s">
        <v>2673</v>
      </c>
      <c r="B2636" s="1" t="s">
        <v>27</v>
      </c>
      <c r="C2636" s="1">
        <v>5.0</v>
      </c>
      <c r="D2636" s="1">
        <v>3.0</v>
      </c>
      <c r="E2636" s="1">
        <v>15.0</v>
      </c>
      <c r="F2636" s="1" t="s">
        <v>39</v>
      </c>
      <c r="G2636" s="1" t="s">
        <v>24</v>
      </c>
      <c r="H2636" s="6">
        <v>45288.0</v>
      </c>
      <c r="J2636" s="3">
        <f t="shared" si="2"/>
        <v>5</v>
      </c>
      <c r="K2636" s="4">
        <f t="shared" si="3"/>
        <v>3</v>
      </c>
      <c r="L2636" s="4">
        <f t="shared" si="4"/>
        <v>15</v>
      </c>
      <c r="S2636" s="1" t="s">
        <v>2673</v>
      </c>
      <c r="T2636" s="4" t="str">
        <f t="shared" si="5"/>
        <v>Cake</v>
      </c>
      <c r="U2636" s="4" t="str">
        <f t="shared" si="6"/>
        <v>Takeaway</v>
      </c>
      <c r="V2636" s="4" t="str">
        <f t="shared" si="7"/>
        <v>Digital Wallet</v>
      </c>
      <c r="W2636" s="4">
        <f t="shared" ref="W2636:Y2636" si="2643">IF(OR(J2636 = "ERROR", J2636 = ""), "UNKNOWN", J2636)</f>
        <v>5</v>
      </c>
      <c r="X2636" s="4">
        <f t="shared" si="2643"/>
        <v>3</v>
      </c>
      <c r="Y2636" s="4">
        <f t="shared" si="2643"/>
        <v>15</v>
      </c>
      <c r="Z2636" s="7">
        <f t="shared" si="9"/>
        <v>45288</v>
      </c>
    </row>
    <row r="2637">
      <c r="A2637" s="1" t="s">
        <v>2674</v>
      </c>
      <c r="B2637" s="1" t="s">
        <v>41</v>
      </c>
      <c r="C2637" s="1">
        <v>2.0</v>
      </c>
      <c r="D2637" s="1">
        <v>4.0</v>
      </c>
      <c r="E2637" s="1">
        <v>8.0</v>
      </c>
      <c r="F2637" s="1" t="s">
        <v>39</v>
      </c>
      <c r="G2637" s="1" t="s">
        <v>24</v>
      </c>
      <c r="H2637" s="2">
        <v>45015.0</v>
      </c>
      <c r="J2637" s="3">
        <f t="shared" si="2"/>
        <v>2</v>
      </c>
      <c r="K2637" s="4">
        <f t="shared" si="3"/>
        <v>4</v>
      </c>
      <c r="L2637" s="4">
        <f t="shared" si="4"/>
        <v>8</v>
      </c>
      <c r="S2637" s="1" t="s">
        <v>2674</v>
      </c>
      <c r="T2637" s="4" t="str">
        <f t="shared" si="5"/>
        <v>Smoothie</v>
      </c>
      <c r="U2637" s="4" t="str">
        <f t="shared" si="6"/>
        <v>Takeaway</v>
      </c>
      <c r="V2637" s="4" t="str">
        <f t="shared" si="7"/>
        <v>Digital Wallet</v>
      </c>
      <c r="W2637" s="4">
        <f t="shared" ref="W2637:Y2637" si="2644">IF(OR(J2637 = "ERROR", J2637 = ""), "UNKNOWN", J2637)</f>
        <v>2</v>
      </c>
      <c r="X2637" s="4">
        <f t="shared" si="2644"/>
        <v>4</v>
      </c>
      <c r="Y2637" s="4">
        <f t="shared" si="2644"/>
        <v>8</v>
      </c>
      <c r="Z2637" s="5">
        <f t="shared" si="9"/>
        <v>45015</v>
      </c>
    </row>
    <row r="2638">
      <c r="A2638" s="1" t="s">
        <v>2675</v>
      </c>
      <c r="B2638" s="1" t="s">
        <v>55</v>
      </c>
      <c r="C2638" s="1">
        <v>1.0</v>
      </c>
      <c r="D2638" s="1">
        <v>3.0</v>
      </c>
      <c r="E2638" s="1">
        <v>3.0</v>
      </c>
      <c r="F2638" s="1" t="s">
        <v>28</v>
      </c>
      <c r="H2638" s="2">
        <v>44997.0</v>
      </c>
      <c r="J2638" s="3">
        <f t="shared" si="2"/>
        <v>1</v>
      </c>
      <c r="K2638" s="4">
        <f t="shared" si="3"/>
        <v>3</v>
      </c>
      <c r="L2638" s="4">
        <f t="shared" si="4"/>
        <v>3</v>
      </c>
      <c r="S2638" s="1" t="s">
        <v>2675</v>
      </c>
      <c r="T2638" s="4" t="str">
        <f t="shared" si="5"/>
        <v>Juice</v>
      </c>
      <c r="U2638" s="4" t="str">
        <f t="shared" si="6"/>
        <v>UNKNOWN</v>
      </c>
      <c r="V2638" s="4" t="str">
        <f t="shared" si="7"/>
        <v>Cash</v>
      </c>
      <c r="W2638" s="4">
        <f t="shared" ref="W2638:Y2638" si="2645">IF(OR(J2638 = "ERROR", J2638 = ""), "UNKNOWN", J2638)</f>
        <v>1</v>
      </c>
      <c r="X2638" s="4">
        <f t="shared" si="2645"/>
        <v>3</v>
      </c>
      <c r="Y2638" s="4">
        <f t="shared" si="2645"/>
        <v>3</v>
      </c>
      <c r="Z2638" s="5">
        <f t="shared" si="9"/>
        <v>44997</v>
      </c>
    </row>
    <row r="2639">
      <c r="A2639" s="1" t="s">
        <v>2676</v>
      </c>
      <c r="B2639" s="1" t="s">
        <v>55</v>
      </c>
      <c r="C2639" s="1">
        <v>1.0</v>
      </c>
      <c r="D2639" s="1">
        <v>3.0</v>
      </c>
      <c r="E2639" s="1">
        <v>3.0</v>
      </c>
      <c r="F2639" s="1" t="s">
        <v>30</v>
      </c>
      <c r="H2639" s="2">
        <v>45029.0</v>
      </c>
      <c r="J2639" s="3">
        <f t="shared" si="2"/>
        <v>1</v>
      </c>
      <c r="K2639" s="4">
        <f t="shared" si="3"/>
        <v>3</v>
      </c>
      <c r="L2639" s="4">
        <f t="shared" si="4"/>
        <v>3</v>
      </c>
      <c r="S2639" s="1" t="s">
        <v>2676</v>
      </c>
      <c r="T2639" s="4" t="str">
        <f t="shared" si="5"/>
        <v>Juice</v>
      </c>
      <c r="U2639" s="4" t="str">
        <f t="shared" si="6"/>
        <v>UNKNOWN</v>
      </c>
      <c r="V2639" s="4" t="str">
        <f t="shared" si="7"/>
        <v>UNKNOWN</v>
      </c>
      <c r="W2639" s="4">
        <f t="shared" ref="W2639:Y2639" si="2646">IF(OR(J2639 = "ERROR", J2639 = ""), "UNKNOWN", J2639)</f>
        <v>1</v>
      </c>
      <c r="X2639" s="4">
        <f t="shared" si="2646"/>
        <v>3</v>
      </c>
      <c r="Y2639" s="4">
        <f t="shared" si="2646"/>
        <v>3</v>
      </c>
      <c r="Z2639" s="5">
        <f t="shared" si="9"/>
        <v>45029</v>
      </c>
    </row>
    <row r="2640">
      <c r="A2640" s="1" t="s">
        <v>2677</v>
      </c>
      <c r="B2640" s="1" t="s">
        <v>22</v>
      </c>
      <c r="C2640" s="1">
        <v>1.0</v>
      </c>
      <c r="D2640" s="1">
        <v>2.0</v>
      </c>
      <c r="E2640" s="1">
        <v>2.0</v>
      </c>
      <c r="F2640" s="1" t="s">
        <v>23</v>
      </c>
      <c r="G2640" s="1" t="s">
        <v>29</v>
      </c>
      <c r="H2640" s="2">
        <v>45261.0</v>
      </c>
      <c r="J2640" s="3">
        <f t="shared" si="2"/>
        <v>1</v>
      </c>
      <c r="K2640" s="4">
        <f t="shared" si="3"/>
        <v>2</v>
      </c>
      <c r="L2640" s="4">
        <f t="shared" si="4"/>
        <v>2</v>
      </c>
      <c r="S2640" s="1" t="s">
        <v>2677</v>
      </c>
      <c r="T2640" s="4" t="str">
        <f t="shared" si="5"/>
        <v>Coffee</v>
      </c>
      <c r="U2640" s="4" t="str">
        <f t="shared" si="6"/>
        <v>In-store</v>
      </c>
      <c r="V2640" s="4" t="str">
        <f t="shared" si="7"/>
        <v>Credit Card</v>
      </c>
      <c r="W2640" s="4">
        <f t="shared" ref="W2640:Y2640" si="2647">IF(OR(J2640 = "ERROR", J2640 = ""), "UNKNOWN", J2640)</f>
        <v>1</v>
      </c>
      <c r="X2640" s="4">
        <f t="shared" si="2647"/>
        <v>2</v>
      </c>
      <c r="Y2640" s="4">
        <f t="shared" si="2647"/>
        <v>2</v>
      </c>
      <c r="Z2640" s="5">
        <f t="shared" si="9"/>
        <v>45261</v>
      </c>
    </row>
    <row r="2641">
      <c r="A2641" s="1" t="s">
        <v>2678</v>
      </c>
      <c r="B2641" s="1" t="s">
        <v>32</v>
      </c>
      <c r="C2641" s="1">
        <v>2.0</v>
      </c>
      <c r="D2641" s="1">
        <v>1.0</v>
      </c>
      <c r="E2641" s="1">
        <v>2.0</v>
      </c>
      <c r="F2641" s="1" t="s">
        <v>39</v>
      </c>
      <c r="G2641" s="1" t="s">
        <v>24</v>
      </c>
      <c r="H2641" s="6">
        <v>45270.0</v>
      </c>
      <c r="J2641" s="3">
        <f t="shared" si="2"/>
        <v>2</v>
      </c>
      <c r="K2641" s="4">
        <f t="shared" si="3"/>
        <v>1</v>
      </c>
      <c r="L2641" s="4">
        <f t="shared" si="4"/>
        <v>2</v>
      </c>
      <c r="S2641" s="1" t="s">
        <v>2678</v>
      </c>
      <c r="T2641" s="4" t="str">
        <f t="shared" si="5"/>
        <v>Cookie</v>
      </c>
      <c r="U2641" s="4" t="str">
        <f t="shared" si="6"/>
        <v>Takeaway</v>
      </c>
      <c r="V2641" s="4" t="str">
        <f t="shared" si="7"/>
        <v>Digital Wallet</v>
      </c>
      <c r="W2641" s="4">
        <f t="shared" ref="W2641:Y2641" si="2648">IF(OR(J2641 = "ERROR", J2641 = ""), "UNKNOWN", J2641)</f>
        <v>2</v>
      </c>
      <c r="X2641" s="4">
        <f t="shared" si="2648"/>
        <v>1</v>
      </c>
      <c r="Y2641" s="4">
        <f t="shared" si="2648"/>
        <v>2</v>
      </c>
      <c r="Z2641" s="7">
        <f t="shared" si="9"/>
        <v>45270</v>
      </c>
    </row>
    <row r="2642">
      <c r="A2642" s="1" t="s">
        <v>2679</v>
      </c>
      <c r="B2642" s="1" t="s">
        <v>36</v>
      </c>
      <c r="C2642" s="1">
        <v>4.0</v>
      </c>
      <c r="D2642" s="1">
        <v>5.0</v>
      </c>
      <c r="E2642" s="1">
        <v>20.0</v>
      </c>
      <c r="F2642" s="1" t="s">
        <v>28</v>
      </c>
      <c r="H2642" s="2">
        <v>45202.0</v>
      </c>
      <c r="J2642" s="3">
        <f t="shared" si="2"/>
        <v>4</v>
      </c>
      <c r="K2642" s="4">
        <f t="shared" si="3"/>
        <v>5</v>
      </c>
      <c r="L2642" s="4">
        <f t="shared" si="4"/>
        <v>20</v>
      </c>
      <c r="S2642" s="1" t="s">
        <v>2679</v>
      </c>
      <c r="T2642" s="4" t="str">
        <f t="shared" si="5"/>
        <v>Salad</v>
      </c>
      <c r="U2642" s="4" t="str">
        <f t="shared" si="6"/>
        <v>UNKNOWN</v>
      </c>
      <c r="V2642" s="4" t="str">
        <f t="shared" si="7"/>
        <v>Cash</v>
      </c>
      <c r="W2642" s="4">
        <f t="shared" ref="W2642:Y2642" si="2649">IF(OR(J2642 = "ERROR", J2642 = ""), "UNKNOWN", J2642)</f>
        <v>4</v>
      </c>
      <c r="X2642" s="4">
        <f t="shared" si="2649"/>
        <v>5</v>
      </c>
      <c r="Y2642" s="4">
        <f t="shared" si="2649"/>
        <v>20</v>
      </c>
      <c r="Z2642" s="5">
        <f t="shared" si="9"/>
        <v>45202</v>
      </c>
    </row>
    <row r="2643">
      <c r="A2643" s="1" t="s">
        <v>2680</v>
      </c>
      <c r="B2643" s="1" t="s">
        <v>44</v>
      </c>
      <c r="C2643" s="1" t="s">
        <v>25</v>
      </c>
      <c r="D2643" s="1">
        <v>4.0</v>
      </c>
      <c r="E2643" s="1">
        <v>16.0</v>
      </c>
      <c r="H2643" s="2">
        <v>44983.0</v>
      </c>
      <c r="J2643" s="3">
        <f t="shared" si="2"/>
        <v>4</v>
      </c>
      <c r="K2643" s="4">
        <f t="shared" si="3"/>
        <v>4</v>
      </c>
      <c r="L2643" s="4">
        <f t="shared" si="4"/>
        <v>16</v>
      </c>
      <c r="S2643" s="1" t="s">
        <v>2680</v>
      </c>
      <c r="T2643" s="4" t="str">
        <f t="shared" si="5"/>
        <v>Sandwich</v>
      </c>
      <c r="U2643" s="4" t="str">
        <f t="shared" si="6"/>
        <v>UNKNOWN</v>
      </c>
      <c r="V2643" s="4" t="str">
        <f t="shared" si="7"/>
        <v>UNKNOWN</v>
      </c>
      <c r="W2643" s="4">
        <f t="shared" ref="W2643:Y2643" si="2650">IF(OR(J2643 = "ERROR", J2643 = ""), "UNKNOWN", J2643)</f>
        <v>4</v>
      </c>
      <c r="X2643" s="4">
        <f t="shared" si="2650"/>
        <v>4</v>
      </c>
      <c r="Y2643" s="4">
        <f t="shared" si="2650"/>
        <v>16</v>
      </c>
      <c r="Z2643" s="5">
        <f t="shared" si="9"/>
        <v>44983</v>
      </c>
    </row>
    <row r="2644">
      <c r="A2644" s="1" t="s">
        <v>2681</v>
      </c>
      <c r="B2644" s="1" t="s">
        <v>55</v>
      </c>
      <c r="C2644" s="1">
        <v>1.0</v>
      </c>
      <c r="D2644" s="1">
        <v>3.0</v>
      </c>
      <c r="E2644" s="1">
        <v>3.0</v>
      </c>
      <c r="G2644" s="1" t="s">
        <v>24</v>
      </c>
      <c r="H2644" s="2">
        <v>45035.0</v>
      </c>
      <c r="J2644" s="3">
        <f t="shared" si="2"/>
        <v>1</v>
      </c>
      <c r="K2644" s="4">
        <f t="shared" si="3"/>
        <v>3</v>
      </c>
      <c r="L2644" s="4">
        <f t="shared" si="4"/>
        <v>3</v>
      </c>
      <c r="S2644" s="1" t="s">
        <v>2681</v>
      </c>
      <c r="T2644" s="4" t="str">
        <f t="shared" si="5"/>
        <v>Juice</v>
      </c>
      <c r="U2644" s="4" t="str">
        <f t="shared" si="6"/>
        <v>Takeaway</v>
      </c>
      <c r="V2644" s="4" t="str">
        <f t="shared" si="7"/>
        <v>UNKNOWN</v>
      </c>
      <c r="W2644" s="4">
        <f t="shared" ref="W2644:Y2644" si="2651">IF(OR(J2644 = "ERROR", J2644 = ""), "UNKNOWN", J2644)</f>
        <v>1</v>
      </c>
      <c r="X2644" s="4">
        <f t="shared" si="2651"/>
        <v>3</v>
      </c>
      <c r="Y2644" s="4">
        <f t="shared" si="2651"/>
        <v>3</v>
      </c>
      <c r="Z2644" s="5">
        <f t="shared" si="9"/>
        <v>45035</v>
      </c>
    </row>
    <row r="2645">
      <c r="A2645" s="1" t="s">
        <v>2682</v>
      </c>
      <c r="B2645" s="1" t="s">
        <v>44</v>
      </c>
      <c r="C2645" s="1">
        <v>4.0</v>
      </c>
      <c r="D2645" s="1">
        <v>4.0</v>
      </c>
      <c r="E2645" s="1">
        <v>16.0</v>
      </c>
      <c r="F2645" s="1" t="s">
        <v>28</v>
      </c>
      <c r="H2645" s="2">
        <v>44941.0</v>
      </c>
      <c r="J2645" s="3">
        <f t="shared" si="2"/>
        <v>4</v>
      </c>
      <c r="K2645" s="4">
        <f t="shared" si="3"/>
        <v>4</v>
      </c>
      <c r="L2645" s="4">
        <f t="shared" si="4"/>
        <v>16</v>
      </c>
      <c r="S2645" s="1" t="s">
        <v>2682</v>
      </c>
      <c r="T2645" s="4" t="str">
        <f t="shared" si="5"/>
        <v>Sandwich</v>
      </c>
      <c r="U2645" s="4" t="str">
        <f t="shared" si="6"/>
        <v>UNKNOWN</v>
      </c>
      <c r="V2645" s="4" t="str">
        <f t="shared" si="7"/>
        <v>Cash</v>
      </c>
      <c r="W2645" s="4">
        <f t="shared" ref="W2645:Y2645" si="2652">IF(OR(J2645 = "ERROR", J2645 = ""), "UNKNOWN", J2645)</f>
        <v>4</v>
      </c>
      <c r="X2645" s="4">
        <f t="shared" si="2652"/>
        <v>4</v>
      </c>
      <c r="Y2645" s="4">
        <f t="shared" si="2652"/>
        <v>16</v>
      </c>
      <c r="Z2645" s="5">
        <f t="shared" si="9"/>
        <v>44941</v>
      </c>
    </row>
    <row r="2646">
      <c r="A2646" s="1" t="s">
        <v>2683</v>
      </c>
      <c r="B2646" s="1" t="s">
        <v>36</v>
      </c>
      <c r="C2646" s="1">
        <v>1.0</v>
      </c>
      <c r="D2646" s="1">
        <v>5.0</v>
      </c>
      <c r="E2646" s="1">
        <v>5.0</v>
      </c>
      <c r="F2646" s="1" t="s">
        <v>25</v>
      </c>
      <c r="G2646" s="1" t="s">
        <v>24</v>
      </c>
      <c r="H2646" s="2">
        <v>44973.0</v>
      </c>
      <c r="J2646" s="3">
        <f t="shared" si="2"/>
        <v>1</v>
      </c>
      <c r="K2646" s="4">
        <f t="shared" si="3"/>
        <v>5</v>
      </c>
      <c r="L2646" s="4">
        <f t="shared" si="4"/>
        <v>5</v>
      </c>
      <c r="S2646" s="1" t="s">
        <v>2683</v>
      </c>
      <c r="T2646" s="4" t="str">
        <f t="shared" si="5"/>
        <v>Salad</v>
      </c>
      <c r="U2646" s="4" t="str">
        <f t="shared" si="6"/>
        <v>Takeaway</v>
      </c>
      <c r="V2646" s="4" t="str">
        <f t="shared" si="7"/>
        <v>UNKNOWN</v>
      </c>
      <c r="W2646" s="4">
        <f t="shared" ref="W2646:Y2646" si="2653">IF(OR(J2646 = "ERROR", J2646 = ""), "UNKNOWN", J2646)</f>
        <v>1</v>
      </c>
      <c r="X2646" s="4">
        <f t="shared" si="2653"/>
        <v>5</v>
      </c>
      <c r="Y2646" s="4">
        <f t="shared" si="2653"/>
        <v>5</v>
      </c>
      <c r="Z2646" s="5">
        <f t="shared" si="9"/>
        <v>44973</v>
      </c>
    </row>
    <row r="2647">
      <c r="A2647" s="1" t="s">
        <v>2684</v>
      </c>
      <c r="B2647" s="1" t="s">
        <v>81</v>
      </c>
      <c r="C2647" s="1">
        <v>4.0</v>
      </c>
      <c r="D2647" s="1">
        <v>1.5</v>
      </c>
      <c r="E2647" s="1">
        <v>6.0</v>
      </c>
      <c r="G2647" s="1" t="s">
        <v>25</v>
      </c>
      <c r="H2647" s="2">
        <v>45162.0</v>
      </c>
      <c r="J2647" s="3">
        <f t="shared" si="2"/>
        <v>4</v>
      </c>
      <c r="K2647" s="4">
        <f t="shared" si="3"/>
        <v>1.5</v>
      </c>
      <c r="L2647" s="4">
        <f t="shared" si="4"/>
        <v>6</v>
      </c>
      <c r="S2647" s="1" t="s">
        <v>2684</v>
      </c>
      <c r="T2647" s="4" t="str">
        <f t="shared" si="5"/>
        <v>Tea</v>
      </c>
      <c r="U2647" s="4" t="str">
        <f t="shared" si="6"/>
        <v>UNKNOWN</v>
      </c>
      <c r="V2647" s="4" t="str">
        <f t="shared" si="7"/>
        <v>UNKNOWN</v>
      </c>
      <c r="W2647" s="4">
        <f t="shared" ref="W2647:Y2647" si="2654">IF(OR(J2647 = "ERROR", J2647 = ""), "UNKNOWN", J2647)</f>
        <v>4</v>
      </c>
      <c r="X2647" s="4">
        <f t="shared" si="2654"/>
        <v>1.5</v>
      </c>
      <c r="Y2647" s="4">
        <f t="shared" si="2654"/>
        <v>6</v>
      </c>
      <c r="Z2647" s="5">
        <f t="shared" si="9"/>
        <v>45162</v>
      </c>
    </row>
    <row r="2648">
      <c r="A2648" s="1" t="s">
        <v>2685</v>
      </c>
      <c r="B2648" s="1" t="s">
        <v>27</v>
      </c>
      <c r="C2648" s="1">
        <v>1.0</v>
      </c>
      <c r="D2648" s="1">
        <v>3.0</v>
      </c>
      <c r="E2648" s="1">
        <v>3.0</v>
      </c>
      <c r="F2648" s="1" t="s">
        <v>23</v>
      </c>
      <c r="H2648" s="2">
        <v>44938.0</v>
      </c>
      <c r="J2648" s="3">
        <f t="shared" si="2"/>
        <v>1</v>
      </c>
      <c r="K2648" s="4">
        <f t="shared" si="3"/>
        <v>3</v>
      </c>
      <c r="L2648" s="4">
        <f t="shared" si="4"/>
        <v>3</v>
      </c>
      <c r="S2648" s="1" t="s">
        <v>2685</v>
      </c>
      <c r="T2648" s="4" t="str">
        <f t="shared" si="5"/>
        <v>Cake</v>
      </c>
      <c r="U2648" s="4" t="str">
        <f t="shared" si="6"/>
        <v>UNKNOWN</v>
      </c>
      <c r="V2648" s="4" t="str">
        <f t="shared" si="7"/>
        <v>Credit Card</v>
      </c>
      <c r="W2648" s="4">
        <f t="shared" ref="W2648:Y2648" si="2655">IF(OR(J2648 = "ERROR", J2648 = ""), "UNKNOWN", J2648)</f>
        <v>1</v>
      </c>
      <c r="X2648" s="4">
        <f t="shared" si="2655"/>
        <v>3</v>
      </c>
      <c r="Y2648" s="4">
        <f t="shared" si="2655"/>
        <v>3</v>
      </c>
      <c r="Z2648" s="5">
        <f t="shared" si="9"/>
        <v>44938</v>
      </c>
    </row>
    <row r="2649">
      <c r="A2649" s="1" t="s">
        <v>2686</v>
      </c>
      <c r="B2649" s="1" t="s">
        <v>22</v>
      </c>
      <c r="C2649" s="1" t="s">
        <v>25</v>
      </c>
      <c r="D2649" s="1">
        <v>2.0</v>
      </c>
      <c r="E2649" s="1">
        <v>4.0</v>
      </c>
      <c r="F2649" s="1" t="s">
        <v>39</v>
      </c>
      <c r="H2649" s="2">
        <v>45184.0</v>
      </c>
      <c r="J2649" s="3">
        <f t="shared" si="2"/>
        <v>2</v>
      </c>
      <c r="K2649" s="4">
        <f t="shared" si="3"/>
        <v>2</v>
      </c>
      <c r="L2649" s="4">
        <f t="shared" si="4"/>
        <v>4</v>
      </c>
      <c r="S2649" s="1" t="s">
        <v>2686</v>
      </c>
      <c r="T2649" s="4" t="str">
        <f t="shared" si="5"/>
        <v>Coffee</v>
      </c>
      <c r="U2649" s="4" t="str">
        <f t="shared" si="6"/>
        <v>UNKNOWN</v>
      </c>
      <c r="V2649" s="4" t="str">
        <f t="shared" si="7"/>
        <v>Digital Wallet</v>
      </c>
      <c r="W2649" s="4">
        <f t="shared" ref="W2649:Y2649" si="2656">IF(OR(J2649 = "ERROR", J2649 = ""), "UNKNOWN", J2649)</f>
        <v>2</v>
      </c>
      <c r="X2649" s="4">
        <f t="shared" si="2656"/>
        <v>2</v>
      </c>
      <c r="Y2649" s="4">
        <f t="shared" si="2656"/>
        <v>4</v>
      </c>
      <c r="Z2649" s="5">
        <f t="shared" si="9"/>
        <v>45184</v>
      </c>
    </row>
    <row r="2650">
      <c r="A2650" s="1" t="s">
        <v>2687</v>
      </c>
      <c r="B2650" s="1" t="s">
        <v>32</v>
      </c>
      <c r="C2650" s="1">
        <v>4.0</v>
      </c>
      <c r="D2650" s="1">
        <v>1.0</v>
      </c>
      <c r="E2650" s="1">
        <v>4.0</v>
      </c>
      <c r="F2650" s="1" t="s">
        <v>23</v>
      </c>
      <c r="H2650" s="2">
        <v>45111.0</v>
      </c>
      <c r="J2650" s="3">
        <f t="shared" si="2"/>
        <v>4</v>
      </c>
      <c r="K2650" s="4">
        <f t="shared" si="3"/>
        <v>1</v>
      </c>
      <c r="L2650" s="4">
        <f t="shared" si="4"/>
        <v>4</v>
      </c>
      <c r="S2650" s="1" t="s">
        <v>2687</v>
      </c>
      <c r="T2650" s="4" t="str">
        <f t="shared" si="5"/>
        <v>Cookie</v>
      </c>
      <c r="U2650" s="4" t="str">
        <f t="shared" si="6"/>
        <v>UNKNOWN</v>
      </c>
      <c r="V2650" s="4" t="str">
        <f t="shared" si="7"/>
        <v>Credit Card</v>
      </c>
      <c r="W2650" s="4">
        <f t="shared" ref="W2650:Y2650" si="2657">IF(OR(J2650 = "ERROR", J2650 = ""), "UNKNOWN", J2650)</f>
        <v>4</v>
      </c>
      <c r="X2650" s="4">
        <f t="shared" si="2657"/>
        <v>1</v>
      </c>
      <c r="Y2650" s="4">
        <f t="shared" si="2657"/>
        <v>4</v>
      </c>
      <c r="Z2650" s="5">
        <f t="shared" si="9"/>
        <v>45111</v>
      </c>
    </row>
    <row r="2651">
      <c r="A2651" s="1" t="s">
        <v>2688</v>
      </c>
      <c r="B2651" s="1" t="s">
        <v>44</v>
      </c>
      <c r="C2651" s="1">
        <v>4.0</v>
      </c>
      <c r="D2651" s="1">
        <v>4.0</v>
      </c>
      <c r="E2651" s="1">
        <v>16.0</v>
      </c>
      <c r="F2651" s="1" t="s">
        <v>28</v>
      </c>
      <c r="G2651" s="1" t="s">
        <v>29</v>
      </c>
      <c r="H2651" s="2">
        <v>44976.0</v>
      </c>
      <c r="J2651" s="3">
        <f t="shared" si="2"/>
        <v>4</v>
      </c>
      <c r="K2651" s="4">
        <f t="shared" si="3"/>
        <v>4</v>
      </c>
      <c r="L2651" s="4">
        <f t="shared" si="4"/>
        <v>16</v>
      </c>
      <c r="S2651" s="1" t="s">
        <v>2688</v>
      </c>
      <c r="T2651" s="4" t="str">
        <f t="shared" si="5"/>
        <v>Sandwich</v>
      </c>
      <c r="U2651" s="4" t="str">
        <f t="shared" si="6"/>
        <v>In-store</v>
      </c>
      <c r="V2651" s="4" t="str">
        <f t="shared" si="7"/>
        <v>Cash</v>
      </c>
      <c r="W2651" s="4">
        <f t="shared" ref="W2651:Y2651" si="2658">IF(OR(J2651 = "ERROR", J2651 = ""), "UNKNOWN", J2651)</f>
        <v>4</v>
      </c>
      <c r="X2651" s="4">
        <f t="shared" si="2658"/>
        <v>4</v>
      </c>
      <c r="Y2651" s="4">
        <f t="shared" si="2658"/>
        <v>16</v>
      </c>
      <c r="Z2651" s="5">
        <f t="shared" si="9"/>
        <v>44976</v>
      </c>
    </row>
    <row r="2652">
      <c r="A2652" s="1" t="s">
        <v>2689</v>
      </c>
      <c r="B2652" s="1" t="s">
        <v>22</v>
      </c>
      <c r="C2652" s="1">
        <v>4.0</v>
      </c>
      <c r="D2652" s="1">
        <v>2.0</v>
      </c>
      <c r="E2652" s="1">
        <v>8.0</v>
      </c>
      <c r="H2652" s="2">
        <v>45012.0</v>
      </c>
      <c r="J2652" s="3">
        <f t="shared" si="2"/>
        <v>4</v>
      </c>
      <c r="K2652" s="4">
        <f t="shared" si="3"/>
        <v>2</v>
      </c>
      <c r="L2652" s="4">
        <f t="shared" si="4"/>
        <v>8</v>
      </c>
      <c r="S2652" s="1" t="s">
        <v>2689</v>
      </c>
      <c r="T2652" s="4" t="str">
        <f t="shared" si="5"/>
        <v>Coffee</v>
      </c>
      <c r="U2652" s="4" t="str">
        <f t="shared" si="6"/>
        <v>UNKNOWN</v>
      </c>
      <c r="V2652" s="4" t="str">
        <f t="shared" si="7"/>
        <v>UNKNOWN</v>
      </c>
      <c r="W2652" s="4">
        <f t="shared" ref="W2652:Y2652" si="2659">IF(OR(J2652 = "ERROR", J2652 = ""), "UNKNOWN", J2652)</f>
        <v>4</v>
      </c>
      <c r="X2652" s="4">
        <f t="shared" si="2659"/>
        <v>2</v>
      </c>
      <c r="Y2652" s="4">
        <f t="shared" si="2659"/>
        <v>8</v>
      </c>
      <c r="Z2652" s="5">
        <f t="shared" si="9"/>
        <v>45012</v>
      </c>
    </row>
    <row r="2653">
      <c r="A2653" s="1" t="s">
        <v>2690</v>
      </c>
      <c r="B2653" s="1" t="s">
        <v>22</v>
      </c>
      <c r="C2653" s="1">
        <v>1.0</v>
      </c>
      <c r="D2653" s="1">
        <v>2.0</v>
      </c>
      <c r="E2653" s="1">
        <v>2.0</v>
      </c>
      <c r="F2653" s="1" t="s">
        <v>39</v>
      </c>
      <c r="G2653" s="1" t="s">
        <v>30</v>
      </c>
      <c r="H2653" s="2">
        <v>45122.0</v>
      </c>
      <c r="J2653" s="3">
        <f t="shared" si="2"/>
        <v>1</v>
      </c>
      <c r="K2653" s="4">
        <f t="shared" si="3"/>
        <v>2</v>
      </c>
      <c r="L2653" s="4">
        <f t="shared" si="4"/>
        <v>2</v>
      </c>
      <c r="S2653" s="1" t="s">
        <v>2690</v>
      </c>
      <c r="T2653" s="4" t="str">
        <f t="shared" si="5"/>
        <v>Coffee</v>
      </c>
      <c r="U2653" s="4" t="str">
        <f t="shared" si="6"/>
        <v>UNKNOWN</v>
      </c>
      <c r="V2653" s="4" t="str">
        <f t="shared" si="7"/>
        <v>Digital Wallet</v>
      </c>
      <c r="W2653" s="4">
        <f t="shared" ref="W2653:Y2653" si="2660">IF(OR(J2653 = "ERROR", J2653 = ""), "UNKNOWN", J2653)</f>
        <v>1</v>
      </c>
      <c r="X2653" s="4">
        <f t="shared" si="2660"/>
        <v>2</v>
      </c>
      <c r="Y2653" s="4">
        <f t="shared" si="2660"/>
        <v>2</v>
      </c>
      <c r="Z2653" s="5">
        <f t="shared" si="9"/>
        <v>45122</v>
      </c>
    </row>
    <row r="2654">
      <c r="A2654" s="1" t="s">
        <v>2691</v>
      </c>
      <c r="B2654" s="1" t="s">
        <v>55</v>
      </c>
      <c r="C2654" s="1">
        <v>1.0</v>
      </c>
      <c r="D2654" s="1">
        <v>3.0</v>
      </c>
      <c r="E2654" s="1">
        <v>3.0</v>
      </c>
      <c r="F2654" s="1" t="s">
        <v>39</v>
      </c>
      <c r="G2654" s="1" t="s">
        <v>24</v>
      </c>
      <c r="H2654" s="2">
        <v>45116.0</v>
      </c>
      <c r="J2654" s="3">
        <f t="shared" si="2"/>
        <v>1</v>
      </c>
      <c r="K2654" s="4">
        <f t="shared" si="3"/>
        <v>3</v>
      </c>
      <c r="L2654" s="4">
        <f t="shared" si="4"/>
        <v>3</v>
      </c>
      <c r="S2654" s="1" t="s">
        <v>2691</v>
      </c>
      <c r="T2654" s="4" t="str">
        <f t="shared" si="5"/>
        <v>Juice</v>
      </c>
      <c r="U2654" s="4" t="str">
        <f t="shared" si="6"/>
        <v>Takeaway</v>
      </c>
      <c r="V2654" s="4" t="str">
        <f t="shared" si="7"/>
        <v>Digital Wallet</v>
      </c>
      <c r="W2654" s="4">
        <f t="shared" ref="W2654:Y2654" si="2661">IF(OR(J2654 = "ERROR", J2654 = ""), "UNKNOWN", J2654)</f>
        <v>1</v>
      </c>
      <c r="X2654" s="4">
        <f t="shared" si="2661"/>
        <v>3</v>
      </c>
      <c r="Y2654" s="4">
        <f t="shared" si="2661"/>
        <v>3</v>
      </c>
      <c r="Z2654" s="5">
        <f t="shared" si="9"/>
        <v>45116</v>
      </c>
    </row>
    <row r="2655">
      <c r="A2655" s="1" t="s">
        <v>2692</v>
      </c>
      <c r="B2655" s="1" t="s">
        <v>27</v>
      </c>
      <c r="C2655" s="1">
        <v>2.0</v>
      </c>
      <c r="E2655" s="1">
        <v>6.0</v>
      </c>
      <c r="F2655" s="1" t="s">
        <v>23</v>
      </c>
      <c r="G2655" s="1" t="s">
        <v>30</v>
      </c>
      <c r="H2655" s="6">
        <v>45216.0</v>
      </c>
      <c r="J2655" s="3">
        <f t="shared" si="2"/>
        <v>2</v>
      </c>
      <c r="K2655" s="4">
        <f t="shared" si="3"/>
        <v>3</v>
      </c>
      <c r="L2655" s="4">
        <f t="shared" si="4"/>
        <v>6</v>
      </c>
      <c r="S2655" s="1" t="s">
        <v>2692</v>
      </c>
      <c r="T2655" s="4" t="str">
        <f t="shared" si="5"/>
        <v>Cake</v>
      </c>
      <c r="U2655" s="4" t="str">
        <f t="shared" si="6"/>
        <v>UNKNOWN</v>
      </c>
      <c r="V2655" s="4" t="str">
        <f t="shared" si="7"/>
        <v>Credit Card</v>
      </c>
      <c r="W2655" s="4">
        <f t="shared" ref="W2655:Y2655" si="2662">IF(OR(J2655 = "ERROR", J2655 = ""), "UNKNOWN", J2655)</f>
        <v>2</v>
      </c>
      <c r="X2655" s="4">
        <f t="shared" si="2662"/>
        <v>3</v>
      </c>
      <c r="Y2655" s="4">
        <f t="shared" si="2662"/>
        <v>6</v>
      </c>
      <c r="Z2655" s="7">
        <f t="shared" si="9"/>
        <v>45216</v>
      </c>
    </row>
    <row r="2656">
      <c r="A2656" s="1" t="s">
        <v>2693</v>
      </c>
      <c r="B2656" s="1" t="s">
        <v>55</v>
      </c>
      <c r="C2656" s="1">
        <v>1.0</v>
      </c>
      <c r="D2656" s="1">
        <v>3.0</v>
      </c>
      <c r="E2656" s="1">
        <v>3.0</v>
      </c>
      <c r="F2656" s="1" t="s">
        <v>23</v>
      </c>
      <c r="G2656" s="1" t="s">
        <v>29</v>
      </c>
      <c r="H2656" s="2">
        <v>45004.0</v>
      </c>
      <c r="J2656" s="3">
        <f t="shared" si="2"/>
        <v>1</v>
      </c>
      <c r="K2656" s="4">
        <f t="shared" si="3"/>
        <v>3</v>
      </c>
      <c r="L2656" s="4">
        <f t="shared" si="4"/>
        <v>3</v>
      </c>
      <c r="S2656" s="1" t="s">
        <v>2693</v>
      </c>
      <c r="T2656" s="4" t="str">
        <f t="shared" si="5"/>
        <v>Juice</v>
      </c>
      <c r="U2656" s="4" t="str">
        <f t="shared" si="6"/>
        <v>In-store</v>
      </c>
      <c r="V2656" s="4" t="str">
        <f t="shared" si="7"/>
        <v>Credit Card</v>
      </c>
      <c r="W2656" s="4">
        <f t="shared" ref="W2656:Y2656" si="2663">IF(OR(J2656 = "ERROR", J2656 = ""), "UNKNOWN", J2656)</f>
        <v>1</v>
      </c>
      <c r="X2656" s="4">
        <f t="shared" si="2663"/>
        <v>3</v>
      </c>
      <c r="Y2656" s="4">
        <f t="shared" si="2663"/>
        <v>3</v>
      </c>
      <c r="Z2656" s="5">
        <f t="shared" si="9"/>
        <v>45004</v>
      </c>
    </row>
    <row r="2657">
      <c r="A2657" s="1" t="s">
        <v>2694</v>
      </c>
      <c r="B2657" s="1" t="s">
        <v>44</v>
      </c>
      <c r="C2657" s="1">
        <v>5.0</v>
      </c>
      <c r="D2657" s="1">
        <v>4.0</v>
      </c>
      <c r="E2657" s="1">
        <v>20.0</v>
      </c>
      <c r="F2657" s="1" t="s">
        <v>39</v>
      </c>
      <c r="G2657" s="1" t="s">
        <v>29</v>
      </c>
      <c r="H2657" s="2">
        <v>44969.0</v>
      </c>
      <c r="J2657" s="3">
        <f t="shared" si="2"/>
        <v>5</v>
      </c>
      <c r="K2657" s="4">
        <f t="shared" si="3"/>
        <v>4</v>
      </c>
      <c r="L2657" s="4">
        <f t="shared" si="4"/>
        <v>20</v>
      </c>
      <c r="S2657" s="1" t="s">
        <v>2694</v>
      </c>
      <c r="T2657" s="4" t="str">
        <f t="shared" si="5"/>
        <v>Sandwich</v>
      </c>
      <c r="U2657" s="4" t="str">
        <f t="shared" si="6"/>
        <v>In-store</v>
      </c>
      <c r="V2657" s="4" t="str">
        <f t="shared" si="7"/>
        <v>Digital Wallet</v>
      </c>
      <c r="W2657" s="4">
        <f t="shared" ref="W2657:Y2657" si="2664">IF(OR(J2657 = "ERROR", J2657 = ""), "UNKNOWN", J2657)</f>
        <v>5</v>
      </c>
      <c r="X2657" s="4">
        <f t="shared" si="2664"/>
        <v>4</v>
      </c>
      <c r="Y2657" s="4">
        <f t="shared" si="2664"/>
        <v>20</v>
      </c>
      <c r="Z2657" s="5">
        <f t="shared" si="9"/>
        <v>44969</v>
      </c>
    </row>
    <row r="2658">
      <c r="A2658" s="1" t="s">
        <v>2695</v>
      </c>
      <c r="B2658" s="1" t="s">
        <v>25</v>
      </c>
      <c r="C2658" s="1">
        <v>4.0</v>
      </c>
      <c r="D2658" s="1">
        <v>3.0</v>
      </c>
      <c r="E2658" s="1">
        <v>12.0</v>
      </c>
      <c r="H2658" s="2">
        <v>44950.0</v>
      </c>
      <c r="J2658" s="3">
        <f t="shared" si="2"/>
        <v>4</v>
      </c>
      <c r="K2658" s="4">
        <f t="shared" si="3"/>
        <v>3</v>
      </c>
      <c r="L2658" s="4">
        <f t="shared" si="4"/>
        <v>12</v>
      </c>
      <c r="S2658" s="1" t="s">
        <v>2695</v>
      </c>
      <c r="T2658" s="4" t="str">
        <f t="shared" si="5"/>
        <v>UNKNOWN</v>
      </c>
      <c r="U2658" s="4" t="str">
        <f t="shared" si="6"/>
        <v>UNKNOWN</v>
      </c>
      <c r="V2658" s="4" t="str">
        <f t="shared" si="7"/>
        <v>UNKNOWN</v>
      </c>
      <c r="W2658" s="4">
        <f t="shared" ref="W2658:Y2658" si="2665">IF(OR(J2658 = "ERROR", J2658 = ""), "UNKNOWN", J2658)</f>
        <v>4</v>
      </c>
      <c r="X2658" s="4">
        <f t="shared" si="2665"/>
        <v>3</v>
      </c>
      <c r="Y2658" s="4">
        <f t="shared" si="2665"/>
        <v>12</v>
      </c>
      <c r="Z2658" s="5">
        <f t="shared" si="9"/>
        <v>44950</v>
      </c>
    </row>
    <row r="2659">
      <c r="A2659" s="1" t="s">
        <v>2696</v>
      </c>
      <c r="B2659" s="1" t="s">
        <v>27</v>
      </c>
      <c r="C2659" s="1">
        <v>2.0</v>
      </c>
      <c r="D2659" s="1">
        <v>3.0</v>
      </c>
      <c r="E2659" s="1">
        <v>6.0</v>
      </c>
      <c r="F2659" s="1" t="s">
        <v>23</v>
      </c>
      <c r="H2659" s="2">
        <v>44989.0</v>
      </c>
      <c r="J2659" s="3">
        <f t="shared" si="2"/>
        <v>2</v>
      </c>
      <c r="K2659" s="4">
        <f t="shared" si="3"/>
        <v>3</v>
      </c>
      <c r="L2659" s="4">
        <f t="shared" si="4"/>
        <v>6</v>
      </c>
      <c r="S2659" s="1" t="s">
        <v>2696</v>
      </c>
      <c r="T2659" s="4" t="str">
        <f t="shared" si="5"/>
        <v>Cake</v>
      </c>
      <c r="U2659" s="4" t="str">
        <f t="shared" si="6"/>
        <v>UNKNOWN</v>
      </c>
      <c r="V2659" s="4" t="str">
        <f t="shared" si="7"/>
        <v>Credit Card</v>
      </c>
      <c r="W2659" s="4">
        <f t="shared" ref="W2659:Y2659" si="2666">IF(OR(J2659 = "ERROR", J2659 = ""), "UNKNOWN", J2659)</f>
        <v>2</v>
      </c>
      <c r="X2659" s="4">
        <f t="shared" si="2666"/>
        <v>3</v>
      </c>
      <c r="Y2659" s="4">
        <f t="shared" si="2666"/>
        <v>6</v>
      </c>
      <c r="Z2659" s="5">
        <f t="shared" si="9"/>
        <v>44989</v>
      </c>
    </row>
    <row r="2660">
      <c r="A2660" s="1" t="s">
        <v>2697</v>
      </c>
      <c r="B2660" s="1" t="s">
        <v>32</v>
      </c>
      <c r="C2660" s="1">
        <v>4.0</v>
      </c>
      <c r="D2660" s="1">
        <v>1.0</v>
      </c>
      <c r="E2660" s="1">
        <v>4.0</v>
      </c>
      <c r="G2660" s="1" t="s">
        <v>24</v>
      </c>
      <c r="H2660" s="2">
        <v>45048.0</v>
      </c>
      <c r="J2660" s="3">
        <f t="shared" si="2"/>
        <v>4</v>
      </c>
      <c r="K2660" s="4">
        <f t="shared" si="3"/>
        <v>1</v>
      </c>
      <c r="L2660" s="4">
        <f t="shared" si="4"/>
        <v>4</v>
      </c>
      <c r="S2660" s="1" t="s">
        <v>2697</v>
      </c>
      <c r="T2660" s="4" t="str">
        <f t="shared" si="5"/>
        <v>Cookie</v>
      </c>
      <c r="U2660" s="4" t="str">
        <f t="shared" si="6"/>
        <v>Takeaway</v>
      </c>
      <c r="V2660" s="4" t="str">
        <f t="shared" si="7"/>
        <v>UNKNOWN</v>
      </c>
      <c r="W2660" s="4">
        <f t="shared" ref="W2660:Y2660" si="2667">IF(OR(J2660 = "ERROR", J2660 = ""), "UNKNOWN", J2660)</f>
        <v>4</v>
      </c>
      <c r="X2660" s="4">
        <f t="shared" si="2667"/>
        <v>1</v>
      </c>
      <c r="Y2660" s="4">
        <f t="shared" si="2667"/>
        <v>4</v>
      </c>
      <c r="Z2660" s="5">
        <f t="shared" si="9"/>
        <v>45048</v>
      </c>
    </row>
    <row r="2661">
      <c r="A2661" s="1" t="s">
        <v>2698</v>
      </c>
      <c r="B2661" s="1" t="s">
        <v>55</v>
      </c>
      <c r="C2661" s="1">
        <v>2.0</v>
      </c>
      <c r="D2661" s="1">
        <v>3.0</v>
      </c>
      <c r="E2661" s="1">
        <v>6.0</v>
      </c>
      <c r="F2661" s="1" t="s">
        <v>23</v>
      </c>
      <c r="G2661" s="1" t="s">
        <v>24</v>
      </c>
      <c r="H2661" s="2">
        <v>45091.0</v>
      </c>
      <c r="J2661" s="3">
        <f t="shared" si="2"/>
        <v>2</v>
      </c>
      <c r="K2661" s="4">
        <f t="shared" si="3"/>
        <v>3</v>
      </c>
      <c r="L2661" s="4">
        <f t="shared" si="4"/>
        <v>6</v>
      </c>
      <c r="S2661" s="1" t="s">
        <v>2698</v>
      </c>
      <c r="T2661" s="4" t="str">
        <f t="shared" si="5"/>
        <v>Juice</v>
      </c>
      <c r="U2661" s="4" t="str">
        <f t="shared" si="6"/>
        <v>Takeaway</v>
      </c>
      <c r="V2661" s="4" t="str">
        <f t="shared" si="7"/>
        <v>Credit Card</v>
      </c>
      <c r="W2661" s="4">
        <f t="shared" ref="W2661:Y2661" si="2668">IF(OR(J2661 = "ERROR", J2661 = ""), "UNKNOWN", J2661)</f>
        <v>2</v>
      </c>
      <c r="X2661" s="4">
        <f t="shared" si="2668"/>
        <v>3</v>
      </c>
      <c r="Y2661" s="4">
        <f t="shared" si="2668"/>
        <v>6</v>
      </c>
      <c r="Z2661" s="5">
        <f t="shared" si="9"/>
        <v>45091</v>
      </c>
    </row>
    <row r="2662">
      <c r="A2662" s="1" t="s">
        <v>2699</v>
      </c>
      <c r="B2662" s="1" t="s">
        <v>41</v>
      </c>
      <c r="C2662" s="1">
        <v>1.0</v>
      </c>
      <c r="D2662" s="1">
        <v>4.0</v>
      </c>
      <c r="E2662" s="1">
        <v>4.0</v>
      </c>
      <c r="F2662" s="1" t="s">
        <v>23</v>
      </c>
      <c r="G2662" s="1" t="s">
        <v>24</v>
      </c>
      <c r="H2662" s="2">
        <v>44966.0</v>
      </c>
      <c r="J2662" s="3">
        <f t="shared" si="2"/>
        <v>1</v>
      </c>
      <c r="K2662" s="4">
        <f t="shared" si="3"/>
        <v>4</v>
      </c>
      <c r="L2662" s="4">
        <f t="shared" si="4"/>
        <v>4</v>
      </c>
      <c r="S2662" s="1" t="s">
        <v>2699</v>
      </c>
      <c r="T2662" s="4" t="str">
        <f t="shared" si="5"/>
        <v>Smoothie</v>
      </c>
      <c r="U2662" s="4" t="str">
        <f t="shared" si="6"/>
        <v>Takeaway</v>
      </c>
      <c r="V2662" s="4" t="str">
        <f t="shared" si="7"/>
        <v>Credit Card</v>
      </c>
      <c r="W2662" s="4">
        <f t="shared" ref="W2662:Y2662" si="2669">IF(OR(J2662 = "ERROR", J2662 = ""), "UNKNOWN", J2662)</f>
        <v>1</v>
      </c>
      <c r="X2662" s="4">
        <f t="shared" si="2669"/>
        <v>4</v>
      </c>
      <c r="Y2662" s="4">
        <f t="shared" si="2669"/>
        <v>4</v>
      </c>
      <c r="Z2662" s="5">
        <f t="shared" si="9"/>
        <v>44966</v>
      </c>
    </row>
    <row r="2663">
      <c r="A2663" s="1" t="s">
        <v>2700</v>
      </c>
      <c r="B2663" s="1" t="s">
        <v>44</v>
      </c>
      <c r="C2663" s="1">
        <v>1.0</v>
      </c>
      <c r="D2663" s="1">
        <v>4.0</v>
      </c>
      <c r="E2663" s="1">
        <v>4.0</v>
      </c>
      <c r="F2663" s="1" t="s">
        <v>39</v>
      </c>
      <c r="G2663" s="1" t="s">
        <v>24</v>
      </c>
      <c r="H2663" s="2">
        <v>45149.0</v>
      </c>
      <c r="J2663" s="3">
        <f t="shared" si="2"/>
        <v>1</v>
      </c>
      <c r="K2663" s="4">
        <f t="shared" si="3"/>
        <v>4</v>
      </c>
      <c r="L2663" s="4">
        <f t="shared" si="4"/>
        <v>4</v>
      </c>
      <c r="S2663" s="1" t="s">
        <v>2700</v>
      </c>
      <c r="T2663" s="4" t="str">
        <f t="shared" si="5"/>
        <v>Sandwich</v>
      </c>
      <c r="U2663" s="4" t="str">
        <f t="shared" si="6"/>
        <v>Takeaway</v>
      </c>
      <c r="V2663" s="4" t="str">
        <f t="shared" si="7"/>
        <v>Digital Wallet</v>
      </c>
      <c r="W2663" s="4">
        <f t="shared" ref="W2663:Y2663" si="2670">IF(OR(J2663 = "ERROR", J2663 = ""), "UNKNOWN", J2663)</f>
        <v>1</v>
      </c>
      <c r="X2663" s="4">
        <f t="shared" si="2670"/>
        <v>4</v>
      </c>
      <c r="Y2663" s="4">
        <f t="shared" si="2670"/>
        <v>4</v>
      </c>
      <c r="Z2663" s="5">
        <f t="shared" si="9"/>
        <v>45149</v>
      </c>
    </row>
    <row r="2664">
      <c r="A2664" s="1" t="s">
        <v>2701</v>
      </c>
      <c r="B2664" s="1" t="s">
        <v>32</v>
      </c>
      <c r="C2664" s="1">
        <v>1.0</v>
      </c>
      <c r="D2664" s="1">
        <v>1.0</v>
      </c>
      <c r="E2664" s="1">
        <v>1.0</v>
      </c>
      <c r="F2664" s="1" t="s">
        <v>23</v>
      </c>
      <c r="G2664" s="1" t="s">
        <v>24</v>
      </c>
      <c r="H2664" s="2">
        <v>45022.0</v>
      </c>
      <c r="J2664" s="3">
        <f t="shared" si="2"/>
        <v>1</v>
      </c>
      <c r="K2664" s="4">
        <f t="shared" si="3"/>
        <v>1</v>
      </c>
      <c r="L2664" s="4">
        <f t="shared" si="4"/>
        <v>1</v>
      </c>
      <c r="S2664" s="1" t="s">
        <v>2701</v>
      </c>
      <c r="T2664" s="4" t="str">
        <f t="shared" si="5"/>
        <v>Cookie</v>
      </c>
      <c r="U2664" s="4" t="str">
        <f t="shared" si="6"/>
        <v>Takeaway</v>
      </c>
      <c r="V2664" s="4" t="str">
        <f t="shared" si="7"/>
        <v>Credit Card</v>
      </c>
      <c r="W2664" s="4">
        <f t="shared" ref="W2664:Y2664" si="2671">IF(OR(J2664 = "ERROR", J2664 = ""), "UNKNOWN", J2664)</f>
        <v>1</v>
      </c>
      <c r="X2664" s="4">
        <f t="shared" si="2671"/>
        <v>1</v>
      </c>
      <c r="Y2664" s="4">
        <f t="shared" si="2671"/>
        <v>1</v>
      </c>
      <c r="Z2664" s="5">
        <f t="shared" si="9"/>
        <v>45022</v>
      </c>
    </row>
    <row r="2665">
      <c r="A2665" s="1" t="s">
        <v>2702</v>
      </c>
      <c r="B2665" s="1" t="s">
        <v>41</v>
      </c>
      <c r="C2665" s="1">
        <v>4.0</v>
      </c>
      <c r="D2665" s="1">
        <v>4.0</v>
      </c>
      <c r="E2665" s="1">
        <v>16.0</v>
      </c>
      <c r="H2665" s="2">
        <v>45004.0</v>
      </c>
      <c r="J2665" s="3">
        <f t="shared" si="2"/>
        <v>4</v>
      </c>
      <c r="K2665" s="4">
        <f t="shared" si="3"/>
        <v>4</v>
      </c>
      <c r="L2665" s="4">
        <f t="shared" si="4"/>
        <v>16</v>
      </c>
      <c r="S2665" s="1" t="s">
        <v>2702</v>
      </c>
      <c r="T2665" s="4" t="str">
        <f t="shared" si="5"/>
        <v>Smoothie</v>
      </c>
      <c r="U2665" s="4" t="str">
        <f t="shared" si="6"/>
        <v>UNKNOWN</v>
      </c>
      <c r="V2665" s="4" t="str">
        <f t="shared" si="7"/>
        <v>UNKNOWN</v>
      </c>
      <c r="W2665" s="4">
        <f t="shared" ref="W2665:Y2665" si="2672">IF(OR(J2665 = "ERROR", J2665 = ""), "UNKNOWN", J2665)</f>
        <v>4</v>
      </c>
      <c r="X2665" s="4">
        <f t="shared" si="2672"/>
        <v>4</v>
      </c>
      <c r="Y2665" s="4">
        <f t="shared" si="2672"/>
        <v>16</v>
      </c>
      <c r="Z2665" s="5">
        <f t="shared" si="9"/>
        <v>45004</v>
      </c>
    </row>
    <row r="2666">
      <c r="A2666" s="1" t="s">
        <v>2703</v>
      </c>
      <c r="B2666" s="1" t="s">
        <v>36</v>
      </c>
      <c r="C2666" s="1">
        <v>1.0</v>
      </c>
      <c r="D2666" s="1">
        <v>5.0</v>
      </c>
      <c r="E2666" s="1">
        <v>5.0</v>
      </c>
      <c r="G2666" s="1" t="s">
        <v>29</v>
      </c>
      <c r="H2666" s="6">
        <v>45250.0</v>
      </c>
      <c r="J2666" s="3">
        <f t="shared" si="2"/>
        <v>1</v>
      </c>
      <c r="K2666" s="4">
        <f t="shared" si="3"/>
        <v>5</v>
      </c>
      <c r="L2666" s="4">
        <f t="shared" si="4"/>
        <v>5</v>
      </c>
      <c r="S2666" s="1" t="s">
        <v>2703</v>
      </c>
      <c r="T2666" s="4" t="str">
        <f t="shared" si="5"/>
        <v>Salad</v>
      </c>
      <c r="U2666" s="4" t="str">
        <f t="shared" si="6"/>
        <v>In-store</v>
      </c>
      <c r="V2666" s="4" t="str">
        <f t="shared" si="7"/>
        <v>UNKNOWN</v>
      </c>
      <c r="W2666" s="4">
        <f t="shared" ref="W2666:Y2666" si="2673">IF(OR(J2666 = "ERROR", J2666 = ""), "UNKNOWN", J2666)</f>
        <v>1</v>
      </c>
      <c r="X2666" s="4">
        <f t="shared" si="2673"/>
        <v>5</v>
      </c>
      <c r="Y2666" s="4">
        <f t="shared" si="2673"/>
        <v>5</v>
      </c>
      <c r="Z2666" s="7">
        <f t="shared" si="9"/>
        <v>45250</v>
      </c>
    </row>
    <row r="2667">
      <c r="A2667" s="1" t="s">
        <v>2704</v>
      </c>
      <c r="B2667" s="1" t="s">
        <v>41</v>
      </c>
      <c r="C2667" s="1">
        <v>4.0</v>
      </c>
      <c r="D2667" s="1">
        <v>4.0</v>
      </c>
      <c r="E2667" s="1">
        <v>16.0</v>
      </c>
      <c r="F2667" s="1" t="s">
        <v>25</v>
      </c>
      <c r="G2667" s="1" t="s">
        <v>29</v>
      </c>
      <c r="H2667" s="6">
        <v>45226.0</v>
      </c>
      <c r="J2667" s="3">
        <f t="shared" si="2"/>
        <v>4</v>
      </c>
      <c r="K2667" s="4">
        <f t="shared" si="3"/>
        <v>4</v>
      </c>
      <c r="L2667" s="4">
        <f t="shared" si="4"/>
        <v>16</v>
      </c>
      <c r="S2667" s="1" t="s">
        <v>2704</v>
      </c>
      <c r="T2667" s="4" t="str">
        <f t="shared" si="5"/>
        <v>Smoothie</v>
      </c>
      <c r="U2667" s="4" t="str">
        <f t="shared" si="6"/>
        <v>In-store</v>
      </c>
      <c r="V2667" s="4" t="str">
        <f t="shared" si="7"/>
        <v>UNKNOWN</v>
      </c>
      <c r="W2667" s="4">
        <f t="shared" ref="W2667:Y2667" si="2674">IF(OR(J2667 = "ERROR", J2667 = ""), "UNKNOWN", J2667)</f>
        <v>4</v>
      </c>
      <c r="X2667" s="4">
        <f t="shared" si="2674"/>
        <v>4</v>
      </c>
      <c r="Y2667" s="4">
        <f t="shared" si="2674"/>
        <v>16</v>
      </c>
      <c r="Z2667" s="7">
        <f t="shared" si="9"/>
        <v>45226</v>
      </c>
    </row>
    <row r="2668">
      <c r="A2668" s="1" t="s">
        <v>2705</v>
      </c>
      <c r="B2668" s="1" t="s">
        <v>36</v>
      </c>
      <c r="C2668" s="1">
        <v>5.0</v>
      </c>
      <c r="D2668" s="1">
        <v>5.0</v>
      </c>
      <c r="E2668" s="1">
        <v>25.0</v>
      </c>
      <c r="G2668" s="1" t="s">
        <v>29</v>
      </c>
      <c r="H2668" s="2">
        <v>45027.0</v>
      </c>
      <c r="J2668" s="3">
        <f t="shared" si="2"/>
        <v>5</v>
      </c>
      <c r="K2668" s="4">
        <f t="shared" si="3"/>
        <v>5</v>
      </c>
      <c r="L2668" s="4">
        <f t="shared" si="4"/>
        <v>25</v>
      </c>
      <c r="S2668" s="1" t="s">
        <v>2705</v>
      </c>
      <c r="T2668" s="4" t="str">
        <f t="shared" si="5"/>
        <v>Salad</v>
      </c>
      <c r="U2668" s="4" t="str">
        <f t="shared" si="6"/>
        <v>In-store</v>
      </c>
      <c r="V2668" s="4" t="str">
        <f t="shared" si="7"/>
        <v>UNKNOWN</v>
      </c>
      <c r="W2668" s="4">
        <f t="shared" ref="W2668:Y2668" si="2675">IF(OR(J2668 = "ERROR", J2668 = ""), "UNKNOWN", J2668)</f>
        <v>5</v>
      </c>
      <c r="X2668" s="4">
        <f t="shared" si="2675"/>
        <v>5</v>
      </c>
      <c r="Y2668" s="4">
        <f t="shared" si="2675"/>
        <v>25</v>
      </c>
      <c r="Z2668" s="5">
        <f t="shared" si="9"/>
        <v>45027</v>
      </c>
    </row>
    <row r="2669">
      <c r="A2669" s="1" t="s">
        <v>2706</v>
      </c>
      <c r="B2669" s="1" t="s">
        <v>27</v>
      </c>
      <c r="C2669" s="1">
        <v>1.0</v>
      </c>
      <c r="D2669" s="1">
        <v>3.0</v>
      </c>
      <c r="E2669" s="1">
        <v>3.0</v>
      </c>
      <c r="F2669" s="1" t="s">
        <v>23</v>
      </c>
      <c r="G2669" s="1" t="s">
        <v>29</v>
      </c>
      <c r="H2669" s="2">
        <v>45176.0</v>
      </c>
      <c r="J2669" s="3">
        <f t="shared" si="2"/>
        <v>1</v>
      </c>
      <c r="K2669" s="4">
        <f t="shared" si="3"/>
        <v>3</v>
      </c>
      <c r="L2669" s="4">
        <f t="shared" si="4"/>
        <v>3</v>
      </c>
      <c r="S2669" s="1" t="s">
        <v>2706</v>
      </c>
      <c r="T2669" s="4" t="str">
        <f t="shared" si="5"/>
        <v>Cake</v>
      </c>
      <c r="U2669" s="4" t="str">
        <f t="shared" si="6"/>
        <v>In-store</v>
      </c>
      <c r="V2669" s="4" t="str">
        <f t="shared" si="7"/>
        <v>Credit Card</v>
      </c>
      <c r="W2669" s="4">
        <f t="shared" ref="W2669:Y2669" si="2676">IF(OR(J2669 = "ERROR", J2669 = ""), "UNKNOWN", J2669)</f>
        <v>1</v>
      </c>
      <c r="X2669" s="4">
        <f t="shared" si="2676"/>
        <v>3</v>
      </c>
      <c r="Y2669" s="4">
        <f t="shared" si="2676"/>
        <v>3</v>
      </c>
      <c r="Z2669" s="5">
        <f t="shared" si="9"/>
        <v>45176</v>
      </c>
    </row>
    <row r="2670">
      <c r="A2670" s="1" t="s">
        <v>2707</v>
      </c>
      <c r="B2670" s="1" t="s">
        <v>32</v>
      </c>
      <c r="C2670" s="1">
        <v>3.0</v>
      </c>
      <c r="D2670" s="1">
        <v>1.0</v>
      </c>
      <c r="E2670" s="1">
        <v>3.0</v>
      </c>
      <c r="F2670" s="1" t="s">
        <v>23</v>
      </c>
      <c r="H2670" s="2">
        <v>45079.0</v>
      </c>
      <c r="J2670" s="3">
        <f t="shared" si="2"/>
        <v>3</v>
      </c>
      <c r="K2670" s="4">
        <f t="shared" si="3"/>
        <v>1</v>
      </c>
      <c r="L2670" s="4">
        <f t="shared" si="4"/>
        <v>3</v>
      </c>
      <c r="S2670" s="1" t="s">
        <v>2707</v>
      </c>
      <c r="T2670" s="4" t="str">
        <f t="shared" si="5"/>
        <v>Cookie</v>
      </c>
      <c r="U2670" s="4" t="str">
        <f t="shared" si="6"/>
        <v>UNKNOWN</v>
      </c>
      <c r="V2670" s="4" t="str">
        <f t="shared" si="7"/>
        <v>Credit Card</v>
      </c>
      <c r="W2670" s="4">
        <f t="shared" ref="W2670:Y2670" si="2677">IF(OR(J2670 = "ERROR", J2670 = ""), "UNKNOWN", J2670)</f>
        <v>3</v>
      </c>
      <c r="X2670" s="4">
        <f t="shared" si="2677"/>
        <v>1</v>
      </c>
      <c r="Y2670" s="4">
        <f t="shared" si="2677"/>
        <v>3</v>
      </c>
      <c r="Z2670" s="5">
        <f t="shared" si="9"/>
        <v>45079</v>
      </c>
    </row>
    <row r="2671">
      <c r="A2671" s="1" t="s">
        <v>2708</v>
      </c>
      <c r="B2671" s="1" t="s">
        <v>81</v>
      </c>
      <c r="C2671" s="1">
        <v>4.0</v>
      </c>
      <c r="D2671" s="1">
        <v>1.5</v>
      </c>
      <c r="E2671" s="1">
        <v>6.0</v>
      </c>
      <c r="F2671" s="1" t="s">
        <v>23</v>
      </c>
      <c r="G2671" s="1" t="s">
        <v>24</v>
      </c>
      <c r="J2671" s="3">
        <f t="shared" si="2"/>
        <v>4</v>
      </c>
      <c r="K2671" s="4">
        <f t="shared" si="3"/>
        <v>1.5</v>
      </c>
      <c r="L2671" s="4">
        <f t="shared" si="4"/>
        <v>6</v>
      </c>
      <c r="S2671" s="1" t="s">
        <v>2708</v>
      </c>
      <c r="T2671" s="4" t="str">
        <f t="shared" si="5"/>
        <v>Tea</v>
      </c>
      <c r="U2671" s="4" t="str">
        <f t="shared" si="6"/>
        <v>Takeaway</v>
      </c>
      <c r="V2671" s="4" t="str">
        <f t="shared" si="7"/>
        <v>Credit Card</v>
      </c>
      <c r="W2671" s="4">
        <f t="shared" ref="W2671:Y2671" si="2678">IF(OR(J2671 = "ERROR", J2671 = ""), "UNKNOWN", J2671)</f>
        <v>4</v>
      </c>
      <c r="X2671" s="4">
        <f t="shared" si="2678"/>
        <v>1.5</v>
      </c>
      <c r="Y2671" s="4">
        <f t="shared" si="2678"/>
        <v>6</v>
      </c>
      <c r="Z2671" s="4" t="str">
        <f t="shared" si="9"/>
        <v>UNKNOWN</v>
      </c>
    </row>
    <row r="2672">
      <c r="A2672" s="1" t="s">
        <v>2709</v>
      </c>
      <c r="B2672" s="1" t="s">
        <v>44</v>
      </c>
      <c r="C2672" s="1">
        <v>2.0</v>
      </c>
      <c r="D2672" s="1">
        <v>4.0</v>
      </c>
      <c r="E2672" s="1">
        <v>8.0</v>
      </c>
      <c r="F2672" s="1" t="s">
        <v>23</v>
      </c>
      <c r="G2672" s="1" t="s">
        <v>24</v>
      </c>
      <c r="H2672" s="2">
        <v>45192.0</v>
      </c>
      <c r="J2672" s="3">
        <f t="shared" si="2"/>
        <v>2</v>
      </c>
      <c r="K2672" s="4">
        <f t="shared" si="3"/>
        <v>4</v>
      </c>
      <c r="L2672" s="4">
        <f t="shared" si="4"/>
        <v>8</v>
      </c>
      <c r="S2672" s="1" t="s">
        <v>2709</v>
      </c>
      <c r="T2672" s="4" t="str">
        <f t="shared" si="5"/>
        <v>Sandwich</v>
      </c>
      <c r="U2672" s="4" t="str">
        <f t="shared" si="6"/>
        <v>Takeaway</v>
      </c>
      <c r="V2672" s="4" t="str">
        <f t="shared" si="7"/>
        <v>Credit Card</v>
      </c>
      <c r="W2672" s="4">
        <f t="shared" ref="W2672:Y2672" si="2679">IF(OR(J2672 = "ERROR", J2672 = ""), "UNKNOWN", J2672)</f>
        <v>2</v>
      </c>
      <c r="X2672" s="4">
        <f t="shared" si="2679"/>
        <v>4</v>
      </c>
      <c r="Y2672" s="4">
        <f t="shared" si="2679"/>
        <v>8</v>
      </c>
      <c r="Z2672" s="5">
        <f t="shared" si="9"/>
        <v>45192</v>
      </c>
    </row>
    <row r="2673">
      <c r="A2673" s="1" t="s">
        <v>2710</v>
      </c>
      <c r="B2673" s="1" t="s">
        <v>41</v>
      </c>
      <c r="C2673" s="1">
        <v>2.0</v>
      </c>
      <c r="D2673" s="1">
        <v>4.0</v>
      </c>
      <c r="E2673" s="1">
        <v>8.0</v>
      </c>
      <c r="F2673" s="1" t="s">
        <v>39</v>
      </c>
      <c r="H2673" s="6">
        <v>45221.0</v>
      </c>
      <c r="J2673" s="3">
        <f t="shared" si="2"/>
        <v>2</v>
      </c>
      <c r="K2673" s="4">
        <f t="shared" si="3"/>
        <v>4</v>
      </c>
      <c r="L2673" s="4">
        <f t="shared" si="4"/>
        <v>8</v>
      </c>
      <c r="S2673" s="1" t="s">
        <v>2710</v>
      </c>
      <c r="T2673" s="4" t="str">
        <f t="shared" si="5"/>
        <v>Smoothie</v>
      </c>
      <c r="U2673" s="4" t="str">
        <f t="shared" si="6"/>
        <v>UNKNOWN</v>
      </c>
      <c r="V2673" s="4" t="str">
        <f t="shared" si="7"/>
        <v>Digital Wallet</v>
      </c>
      <c r="W2673" s="4">
        <f t="shared" ref="W2673:Y2673" si="2680">IF(OR(J2673 = "ERROR", J2673 = ""), "UNKNOWN", J2673)</f>
        <v>2</v>
      </c>
      <c r="X2673" s="4">
        <f t="shared" si="2680"/>
        <v>4</v>
      </c>
      <c r="Y2673" s="4">
        <f t="shared" si="2680"/>
        <v>8</v>
      </c>
      <c r="Z2673" s="7">
        <f t="shared" si="9"/>
        <v>45221</v>
      </c>
    </row>
    <row r="2674">
      <c r="A2674" s="1" t="s">
        <v>2711</v>
      </c>
      <c r="B2674" s="1" t="s">
        <v>32</v>
      </c>
      <c r="C2674" s="1">
        <v>4.0</v>
      </c>
      <c r="D2674" s="1">
        <v>1.0</v>
      </c>
      <c r="E2674" s="1">
        <v>4.0</v>
      </c>
      <c r="H2674" s="2">
        <v>45157.0</v>
      </c>
      <c r="J2674" s="3">
        <f t="shared" si="2"/>
        <v>4</v>
      </c>
      <c r="K2674" s="4">
        <f t="shared" si="3"/>
        <v>1</v>
      </c>
      <c r="L2674" s="4">
        <f t="shared" si="4"/>
        <v>4</v>
      </c>
      <c r="S2674" s="1" t="s">
        <v>2711</v>
      </c>
      <c r="T2674" s="4" t="str">
        <f t="shared" si="5"/>
        <v>Cookie</v>
      </c>
      <c r="U2674" s="4" t="str">
        <f t="shared" si="6"/>
        <v>UNKNOWN</v>
      </c>
      <c r="V2674" s="4" t="str">
        <f t="shared" si="7"/>
        <v>UNKNOWN</v>
      </c>
      <c r="W2674" s="4">
        <f t="shared" ref="W2674:Y2674" si="2681">IF(OR(J2674 = "ERROR", J2674 = ""), "UNKNOWN", J2674)</f>
        <v>4</v>
      </c>
      <c r="X2674" s="4">
        <f t="shared" si="2681"/>
        <v>1</v>
      </c>
      <c r="Y2674" s="4">
        <f t="shared" si="2681"/>
        <v>4</v>
      </c>
      <c r="Z2674" s="5">
        <f t="shared" si="9"/>
        <v>45157</v>
      </c>
    </row>
    <row r="2675">
      <c r="A2675" s="1" t="s">
        <v>2712</v>
      </c>
      <c r="B2675" s="1" t="s">
        <v>41</v>
      </c>
      <c r="C2675" s="1">
        <v>3.0</v>
      </c>
      <c r="D2675" s="1">
        <v>4.0</v>
      </c>
      <c r="E2675" s="1" t="s">
        <v>25</v>
      </c>
      <c r="F2675" s="1" t="s">
        <v>39</v>
      </c>
      <c r="G2675" s="1" t="s">
        <v>29</v>
      </c>
      <c r="H2675" s="2">
        <v>45040.0</v>
      </c>
      <c r="J2675" s="3">
        <f t="shared" si="2"/>
        <v>3</v>
      </c>
      <c r="K2675" s="4">
        <f t="shared" si="3"/>
        <v>4</v>
      </c>
      <c r="L2675" s="4">
        <f t="shared" si="4"/>
        <v>12</v>
      </c>
      <c r="S2675" s="1" t="s">
        <v>2712</v>
      </c>
      <c r="T2675" s="4" t="str">
        <f t="shared" si="5"/>
        <v>Smoothie</v>
      </c>
      <c r="U2675" s="4" t="str">
        <f t="shared" si="6"/>
        <v>In-store</v>
      </c>
      <c r="V2675" s="4" t="str">
        <f t="shared" si="7"/>
        <v>Digital Wallet</v>
      </c>
      <c r="W2675" s="4">
        <f t="shared" ref="W2675:Y2675" si="2682">IF(OR(J2675 = "ERROR", J2675 = ""), "UNKNOWN", J2675)</f>
        <v>3</v>
      </c>
      <c r="X2675" s="4">
        <f t="shared" si="2682"/>
        <v>4</v>
      </c>
      <c r="Y2675" s="4">
        <f t="shared" si="2682"/>
        <v>12</v>
      </c>
      <c r="Z2675" s="5">
        <f t="shared" si="9"/>
        <v>45040</v>
      </c>
    </row>
    <row r="2676">
      <c r="A2676" s="1" t="s">
        <v>2713</v>
      </c>
      <c r="B2676" s="1" t="s">
        <v>30</v>
      </c>
      <c r="C2676" s="1">
        <v>5.0</v>
      </c>
      <c r="D2676" s="1">
        <v>3.0</v>
      </c>
      <c r="E2676" s="1">
        <v>15.0</v>
      </c>
      <c r="F2676" s="1" t="s">
        <v>23</v>
      </c>
      <c r="G2676" s="1" t="s">
        <v>29</v>
      </c>
      <c r="H2676" s="2">
        <v>45238.0</v>
      </c>
      <c r="J2676" s="3">
        <f t="shared" si="2"/>
        <v>5</v>
      </c>
      <c r="K2676" s="4">
        <f t="shared" si="3"/>
        <v>3</v>
      </c>
      <c r="L2676" s="4">
        <f t="shared" si="4"/>
        <v>15</v>
      </c>
      <c r="S2676" s="1" t="s">
        <v>2713</v>
      </c>
      <c r="T2676" s="4" t="str">
        <f t="shared" si="5"/>
        <v>UNKNOWN</v>
      </c>
      <c r="U2676" s="4" t="str">
        <f t="shared" si="6"/>
        <v>In-store</v>
      </c>
      <c r="V2676" s="4" t="str">
        <f t="shared" si="7"/>
        <v>Credit Card</v>
      </c>
      <c r="W2676" s="4">
        <f t="shared" ref="W2676:Y2676" si="2683">IF(OR(J2676 = "ERROR", J2676 = ""), "UNKNOWN", J2676)</f>
        <v>5</v>
      </c>
      <c r="X2676" s="4">
        <f t="shared" si="2683"/>
        <v>3</v>
      </c>
      <c r="Y2676" s="4">
        <f t="shared" si="2683"/>
        <v>15</v>
      </c>
      <c r="Z2676" s="5">
        <f t="shared" si="9"/>
        <v>45238</v>
      </c>
    </row>
    <row r="2677">
      <c r="A2677" s="1" t="s">
        <v>2714</v>
      </c>
      <c r="B2677" s="1" t="s">
        <v>36</v>
      </c>
      <c r="C2677" s="1">
        <v>3.0</v>
      </c>
      <c r="D2677" s="1">
        <v>5.0</v>
      </c>
      <c r="E2677" s="1">
        <v>15.0</v>
      </c>
      <c r="F2677" s="1" t="s">
        <v>39</v>
      </c>
      <c r="H2677" s="6">
        <v>45260.0</v>
      </c>
      <c r="J2677" s="3">
        <f t="shared" si="2"/>
        <v>3</v>
      </c>
      <c r="K2677" s="4">
        <f t="shared" si="3"/>
        <v>5</v>
      </c>
      <c r="L2677" s="4">
        <f t="shared" si="4"/>
        <v>15</v>
      </c>
      <c r="S2677" s="1" t="s">
        <v>2714</v>
      </c>
      <c r="T2677" s="4" t="str">
        <f t="shared" si="5"/>
        <v>Salad</v>
      </c>
      <c r="U2677" s="4" t="str">
        <f t="shared" si="6"/>
        <v>UNKNOWN</v>
      </c>
      <c r="V2677" s="4" t="str">
        <f t="shared" si="7"/>
        <v>Digital Wallet</v>
      </c>
      <c r="W2677" s="4">
        <f t="shared" ref="W2677:Y2677" si="2684">IF(OR(J2677 = "ERROR", J2677 = ""), "UNKNOWN", J2677)</f>
        <v>3</v>
      </c>
      <c r="X2677" s="4">
        <f t="shared" si="2684"/>
        <v>5</v>
      </c>
      <c r="Y2677" s="4">
        <f t="shared" si="2684"/>
        <v>15</v>
      </c>
      <c r="Z2677" s="7">
        <f t="shared" si="9"/>
        <v>45260</v>
      </c>
    </row>
    <row r="2678">
      <c r="A2678" s="1" t="s">
        <v>2715</v>
      </c>
      <c r="B2678" s="1" t="s">
        <v>55</v>
      </c>
      <c r="C2678" s="1">
        <v>5.0</v>
      </c>
      <c r="D2678" s="1">
        <v>3.0</v>
      </c>
      <c r="E2678" s="1">
        <v>15.0</v>
      </c>
      <c r="F2678" s="1" t="s">
        <v>39</v>
      </c>
      <c r="H2678" s="2">
        <v>45023.0</v>
      </c>
      <c r="J2678" s="3">
        <f t="shared" si="2"/>
        <v>5</v>
      </c>
      <c r="K2678" s="4">
        <f t="shared" si="3"/>
        <v>3</v>
      </c>
      <c r="L2678" s="4">
        <f t="shared" si="4"/>
        <v>15</v>
      </c>
      <c r="S2678" s="1" t="s">
        <v>2715</v>
      </c>
      <c r="T2678" s="4" t="str">
        <f t="shared" si="5"/>
        <v>Juice</v>
      </c>
      <c r="U2678" s="4" t="str">
        <f t="shared" si="6"/>
        <v>UNKNOWN</v>
      </c>
      <c r="V2678" s="4" t="str">
        <f t="shared" si="7"/>
        <v>Digital Wallet</v>
      </c>
      <c r="W2678" s="4">
        <f t="shared" ref="W2678:Y2678" si="2685">IF(OR(J2678 = "ERROR", J2678 = ""), "UNKNOWN", J2678)</f>
        <v>5</v>
      </c>
      <c r="X2678" s="4">
        <f t="shared" si="2685"/>
        <v>3</v>
      </c>
      <c r="Y2678" s="4">
        <f t="shared" si="2685"/>
        <v>15</v>
      </c>
      <c r="Z2678" s="5">
        <f t="shared" si="9"/>
        <v>45023</v>
      </c>
    </row>
    <row r="2679">
      <c r="A2679" s="1" t="s">
        <v>2716</v>
      </c>
      <c r="B2679" s="1" t="s">
        <v>27</v>
      </c>
      <c r="C2679" s="1">
        <v>5.0</v>
      </c>
      <c r="D2679" s="1">
        <v>3.0</v>
      </c>
      <c r="E2679" s="1">
        <v>15.0</v>
      </c>
      <c r="F2679" s="1" t="s">
        <v>28</v>
      </c>
      <c r="H2679" s="2">
        <v>45187.0</v>
      </c>
      <c r="J2679" s="3">
        <f t="shared" si="2"/>
        <v>5</v>
      </c>
      <c r="K2679" s="4">
        <f t="shared" si="3"/>
        <v>3</v>
      </c>
      <c r="L2679" s="4">
        <f t="shared" si="4"/>
        <v>15</v>
      </c>
      <c r="S2679" s="1" t="s">
        <v>2716</v>
      </c>
      <c r="T2679" s="4" t="str">
        <f t="shared" si="5"/>
        <v>Cake</v>
      </c>
      <c r="U2679" s="4" t="str">
        <f t="shared" si="6"/>
        <v>UNKNOWN</v>
      </c>
      <c r="V2679" s="4" t="str">
        <f t="shared" si="7"/>
        <v>Cash</v>
      </c>
      <c r="W2679" s="4">
        <f t="shared" ref="W2679:Y2679" si="2686">IF(OR(J2679 = "ERROR", J2679 = ""), "UNKNOWN", J2679)</f>
        <v>5</v>
      </c>
      <c r="X2679" s="4">
        <f t="shared" si="2686"/>
        <v>3</v>
      </c>
      <c r="Y2679" s="4">
        <f t="shared" si="2686"/>
        <v>15</v>
      </c>
      <c r="Z2679" s="5">
        <f t="shared" si="9"/>
        <v>45187</v>
      </c>
    </row>
    <row r="2680">
      <c r="A2680" s="1" t="s">
        <v>2717</v>
      </c>
      <c r="B2680" s="1" t="s">
        <v>27</v>
      </c>
      <c r="C2680" s="1">
        <v>5.0</v>
      </c>
      <c r="D2680" s="1">
        <v>3.0</v>
      </c>
      <c r="E2680" s="1">
        <v>15.0</v>
      </c>
      <c r="F2680" s="1" t="s">
        <v>23</v>
      </c>
      <c r="G2680" s="1" t="s">
        <v>29</v>
      </c>
      <c r="H2680" s="2">
        <v>45126.0</v>
      </c>
      <c r="J2680" s="3">
        <f t="shared" si="2"/>
        <v>5</v>
      </c>
      <c r="K2680" s="4">
        <f t="shared" si="3"/>
        <v>3</v>
      </c>
      <c r="L2680" s="4">
        <f t="shared" si="4"/>
        <v>15</v>
      </c>
      <c r="S2680" s="1" t="s">
        <v>2717</v>
      </c>
      <c r="T2680" s="4" t="str">
        <f t="shared" si="5"/>
        <v>Cake</v>
      </c>
      <c r="U2680" s="4" t="str">
        <f t="shared" si="6"/>
        <v>In-store</v>
      </c>
      <c r="V2680" s="4" t="str">
        <f t="shared" si="7"/>
        <v>Credit Card</v>
      </c>
      <c r="W2680" s="4">
        <f t="shared" ref="W2680:Y2680" si="2687">IF(OR(J2680 = "ERROR", J2680 = ""), "UNKNOWN", J2680)</f>
        <v>5</v>
      </c>
      <c r="X2680" s="4">
        <f t="shared" si="2687"/>
        <v>3</v>
      </c>
      <c r="Y2680" s="4">
        <f t="shared" si="2687"/>
        <v>15</v>
      </c>
      <c r="Z2680" s="5">
        <f t="shared" si="9"/>
        <v>45126</v>
      </c>
    </row>
    <row r="2681">
      <c r="A2681" s="1" t="s">
        <v>2718</v>
      </c>
      <c r="B2681" s="1" t="s">
        <v>27</v>
      </c>
      <c r="C2681" s="1">
        <v>2.0</v>
      </c>
      <c r="D2681" s="1">
        <v>3.0</v>
      </c>
      <c r="E2681" s="1">
        <v>6.0</v>
      </c>
      <c r="F2681" s="1" t="s">
        <v>28</v>
      </c>
      <c r="G2681" s="1" t="s">
        <v>29</v>
      </c>
      <c r="H2681" s="2">
        <v>45132.0</v>
      </c>
      <c r="J2681" s="3">
        <f t="shared" si="2"/>
        <v>2</v>
      </c>
      <c r="K2681" s="4">
        <f t="shared" si="3"/>
        <v>3</v>
      </c>
      <c r="L2681" s="4">
        <f t="shared" si="4"/>
        <v>6</v>
      </c>
      <c r="S2681" s="1" t="s">
        <v>2718</v>
      </c>
      <c r="T2681" s="4" t="str">
        <f t="shared" si="5"/>
        <v>Cake</v>
      </c>
      <c r="U2681" s="4" t="str">
        <f t="shared" si="6"/>
        <v>In-store</v>
      </c>
      <c r="V2681" s="4" t="str">
        <f t="shared" si="7"/>
        <v>Cash</v>
      </c>
      <c r="W2681" s="4">
        <f t="shared" ref="W2681:Y2681" si="2688">IF(OR(J2681 = "ERROR", J2681 = ""), "UNKNOWN", J2681)</f>
        <v>2</v>
      </c>
      <c r="X2681" s="4">
        <f t="shared" si="2688"/>
        <v>3</v>
      </c>
      <c r="Y2681" s="4">
        <f t="shared" si="2688"/>
        <v>6</v>
      </c>
      <c r="Z2681" s="5">
        <f t="shared" si="9"/>
        <v>45132</v>
      </c>
    </row>
    <row r="2682">
      <c r="A2682" s="1" t="s">
        <v>2719</v>
      </c>
      <c r="B2682" s="1" t="s">
        <v>27</v>
      </c>
      <c r="C2682" s="1">
        <v>3.0</v>
      </c>
      <c r="D2682" s="1">
        <v>3.0</v>
      </c>
      <c r="E2682" s="1">
        <v>9.0</v>
      </c>
      <c r="F2682" s="1" t="s">
        <v>25</v>
      </c>
      <c r="G2682" s="1" t="s">
        <v>29</v>
      </c>
      <c r="H2682" s="2">
        <v>45149.0</v>
      </c>
      <c r="J2682" s="3">
        <f t="shared" si="2"/>
        <v>3</v>
      </c>
      <c r="K2682" s="4">
        <f t="shared" si="3"/>
        <v>3</v>
      </c>
      <c r="L2682" s="4">
        <f t="shared" si="4"/>
        <v>9</v>
      </c>
      <c r="S2682" s="1" t="s">
        <v>2719</v>
      </c>
      <c r="T2682" s="4" t="str">
        <f t="shared" si="5"/>
        <v>Cake</v>
      </c>
      <c r="U2682" s="4" t="str">
        <f t="shared" si="6"/>
        <v>In-store</v>
      </c>
      <c r="V2682" s="4" t="str">
        <f t="shared" si="7"/>
        <v>UNKNOWN</v>
      </c>
      <c r="W2682" s="4">
        <f t="shared" ref="W2682:Y2682" si="2689">IF(OR(J2682 = "ERROR", J2682 = ""), "UNKNOWN", J2682)</f>
        <v>3</v>
      </c>
      <c r="X2682" s="4">
        <f t="shared" si="2689"/>
        <v>3</v>
      </c>
      <c r="Y2682" s="4">
        <f t="shared" si="2689"/>
        <v>9</v>
      </c>
      <c r="Z2682" s="5">
        <f t="shared" si="9"/>
        <v>45149</v>
      </c>
    </row>
    <row r="2683">
      <c r="A2683" s="1" t="s">
        <v>2720</v>
      </c>
      <c r="B2683" s="1" t="s">
        <v>27</v>
      </c>
      <c r="C2683" s="1">
        <v>4.0</v>
      </c>
      <c r="D2683" s="1">
        <v>3.0</v>
      </c>
      <c r="E2683" s="1">
        <v>12.0</v>
      </c>
      <c r="F2683" s="1" t="s">
        <v>39</v>
      </c>
      <c r="G2683" s="1" t="s">
        <v>24</v>
      </c>
      <c r="H2683" s="6">
        <v>45227.0</v>
      </c>
      <c r="J2683" s="3">
        <f t="shared" si="2"/>
        <v>4</v>
      </c>
      <c r="K2683" s="4">
        <f t="shared" si="3"/>
        <v>3</v>
      </c>
      <c r="L2683" s="4">
        <f t="shared" si="4"/>
        <v>12</v>
      </c>
      <c r="S2683" s="1" t="s">
        <v>2720</v>
      </c>
      <c r="T2683" s="4" t="str">
        <f t="shared" si="5"/>
        <v>Cake</v>
      </c>
      <c r="U2683" s="4" t="str">
        <f t="shared" si="6"/>
        <v>Takeaway</v>
      </c>
      <c r="V2683" s="4" t="str">
        <f t="shared" si="7"/>
        <v>Digital Wallet</v>
      </c>
      <c r="W2683" s="4">
        <f t="shared" ref="W2683:Y2683" si="2690">IF(OR(J2683 = "ERROR", J2683 = ""), "UNKNOWN", J2683)</f>
        <v>4</v>
      </c>
      <c r="X2683" s="4">
        <f t="shared" si="2690"/>
        <v>3</v>
      </c>
      <c r="Y2683" s="4">
        <f t="shared" si="2690"/>
        <v>12</v>
      </c>
      <c r="Z2683" s="7">
        <f t="shared" si="9"/>
        <v>45227</v>
      </c>
    </row>
    <row r="2684">
      <c r="A2684" s="1" t="s">
        <v>2721</v>
      </c>
      <c r="B2684" s="1" t="s">
        <v>55</v>
      </c>
      <c r="C2684" s="1">
        <v>1.0</v>
      </c>
      <c r="D2684" s="1">
        <v>3.0</v>
      </c>
      <c r="E2684" s="1">
        <v>3.0</v>
      </c>
      <c r="H2684" s="2">
        <v>45066.0</v>
      </c>
      <c r="J2684" s="3">
        <f t="shared" si="2"/>
        <v>1</v>
      </c>
      <c r="K2684" s="4">
        <f t="shared" si="3"/>
        <v>3</v>
      </c>
      <c r="L2684" s="4">
        <f t="shared" si="4"/>
        <v>3</v>
      </c>
      <c r="S2684" s="1" t="s">
        <v>2721</v>
      </c>
      <c r="T2684" s="4" t="str">
        <f t="shared" si="5"/>
        <v>Juice</v>
      </c>
      <c r="U2684" s="4" t="str">
        <f t="shared" si="6"/>
        <v>UNKNOWN</v>
      </c>
      <c r="V2684" s="4" t="str">
        <f t="shared" si="7"/>
        <v>UNKNOWN</v>
      </c>
      <c r="W2684" s="4">
        <f t="shared" ref="W2684:Y2684" si="2691">IF(OR(J2684 = "ERROR", J2684 = ""), "UNKNOWN", J2684)</f>
        <v>1</v>
      </c>
      <c r="X2684" s="4">
        <f t="shared" si="2691"/>
        <v>3</v>
      </c>
      <c r="Y2684" s="4">
        <f t="shared" si="2691"/>
        <v>3</v>
      </c>
      <c r="Z2684" s="5">
        <f t="shared" si="9"/>
        <v>45066</v>
      </c>
    </row>
    <row r="2685">
      <c r="A2685" s="1" t="s">
        <v>2722</v>
      </c>
      <c r="B2685" s="1" t="s">
        <v>32</v>
      </c>
      <c r="C2685" s="1">
        <v>5.0</v>
      </c>
      <c r="D2685" s="1">
        <v>1.0</v>
      </c>
      <c r="F2685" s="1" t="s">
        <v>39</v>
      </c>
      <c r="G2685" s="1" t="s">
        <v>29</v>
      </c>
      <c r="H2685" s="2">
        <v>45065.0</v>
      </c>
      <c r="J2685" s="3">
        <f t="shared" si="2"/>
        <v>5</v>
      </c>
      <c r="K2685" s="4">
        <f t="shared" si="3"/>
        <v>1</v>
      </c>
      <c r="L2685" s="4">
        <f t="shared" si="4"/>
        <v>5</v>
      </c>
      <c r="S2685" s="1" t="s">
        <v>2722</v>
      </c>
      <c r="T2685" s="4" t="str">
        <f t="shared" si="5"/>
        <v>Cookie</v>
      </c>
      <c r="U2685" s="4" t="str">
        <f t="shared" si="6"/>
        <v>In-store</v>
      </c>
      <c r="V2685" s="4" t="str">
        <f t="shared" si="7"/>
        <v>Digital Wallet</v>
      </c>
      <c r="W2685" s="4">
        <f t="shared" ref="W2685:Y2685" si="2692">IF(OR(J2685 = "ERROR", J2685 = ""), "UNKNOWN", J2685)</f>
        <v>5</v>
      </c>
      <c r="X2685" s="4">
        <f t="shared" si="2692"/>
        <v>1</v>
      </c>
      <c r="Y2685" s="4">
        <f t="shared" si="2692"/>
        <v>5</v>
      </c>
      <c r="Z2685" s="5">
        <f t="shared" si="9"/>
        <v>45065</v>
      </c>
    </row>
    <row r="2686">
      <c r="A2686" s="1" t="s">
        <v>2723</v>
      </c>
      <c r="B2686" s="1" t="s">
        <v>41</v>
      </c>
      <c r="C2686" s="1">
        <v>1.0</v>
      </c>
      <c r="D2686" s="1">
        <v>4.0</v>
      </c>
      <c r="E2686" s="1" t="s">
        <v>30</v>
      </c>
      <c r="F2686" s="1" t="s">
        <v>28</v>
      </c>
      <c r="G2686" s="1" t="s">
        <v>29</v>
      </c>
      <c r="H2686" s="2">
        <v>45174.0</v>
      </c>
      <c r="J2686" s="3">
        <f t="shared" si="2"/>
        <v>1</v>
      </c>
      <c r="K2686" s="4">
        <f t="shared" si="3"/>
        <v>4</v>
      </c>
      <c r="L2686" s="4">
        <f t="shared" si="4"/>
        <v>4</v>
      </c>
      <c r="S2686" s="1" t="s">
        <v>2723</v>
      </c>
      <c r="T2686" s="4" t="str">
        <f t="shared" si="5"/>
        <v>Smoothie</v>
      </c>
      <c r="U2686" s="4" t="str">
        <f t="shared" si="6"/>
        <v>In-store</v>
      </c>
      <c r="V2686" s="4" t="str">
        <f t="shared" si="7"/>
        <v>Cash</v>
      </c>
      <c r="W2686" s="4">
        <f t="shared" ref="W2686:Y2686" si="2693">IF(OR(J2686 = "ERROR", J2686 = ""), "UNKNOWN", J2686)</f>
        <v>1</v>
      </c>
      <c r="X2686" s="4">
        <f t="shared" si="2693"/>
        <v>4</v>
      </c>
      <c r="Y2686" s="4">
        <f t="shared" si="2693"/>
        <v>4</v>
      </c>
      <c r="Z2686" s="5">
        <f t="shared" si="9"/>
        <v>45174</v>
      </c>
    </row>
    <row r="2687">
      <c r="A2687" s="1" t="s">
        <v>2724</v>
      </c>
      <c r="B2687" s="1" t="s">
        <v>32</v>
      </c>
      <c r="C2687" s="1">
        <v>4.0</v>
      </c>
      <c r="D2687" s="1">
        <v>1.0</v>
      </c>
      <c r="E2687" s="1">
        <v>4.0</v>
      </c>
      <c r="F2687" s="1" t="s">
        <v>30</v>
      </c>
      <c r="G2687" s="1" t="s">
        <v>29</v>
      </c>
      <c r="H2687" s="2">
        <v>45028.0</v>
      </c>
      <c r="J2687" s="3">
        <f t="shared" si="2"/>
        <v>4</v>
      </c>
      <c r="K2687" s="4">
        <f t="shared" si="3"/>
        <v>1</v>
      </c>
      <c r="L2687" s="4">
        <f t="shared" si="4"/>
        <v>4</v>
      </c>
      <c r="S2687" s="1" t="s">
        <v>2724</v>
      </c>
      <c r="T2687" s="4" t="str">
        <f t="shared" si="5"/>
        <v>Cookie</v>
      </c>
      <c r="U2687" s="4" t="str">
        <f t="shared" si="6"/>
        <v>In-store</v>
      </c>
      <c r="V2687" s="4" t="str">
        <f t="shared" si="7"/>
        <v>UNKNOWN</v>
      </c>
      <c r="W2687" s="4">
        <f t="shared" ref="W2687:Y2687" si="2694">IF(OR(J2687 = "ERROR", J2687 = ""), "UNKNOWN", J2687)</f>
        <v>4</v>
      </c>
      <c r="X2687" s="4">
        <f t="shared" si="2694"/>
        <v>1</v>
      </c>
      <c r="Y2687" s="4">
        <f t="shared" si="2694"/>
        <v>4</v>
      </c>
      <c r="Z2687" s="5">
        <f t="shared" si="9"/>
        <v>45028</v>
      </c>
    </row>
    <row r="2688">
      <c r="A2688" s="1" t="s">
        <v>2725</v>
      </c>
      <c r="B2688" s="1" t="s">
        <v>22</v>
      </c>
      <c r="C2688" s="1">
        <v>5.0</v>
      </c>
      <c r="D2688" s="1">
        <v>2.0</v>
      </c>
      <c r="E2688" s="1">
        <v>10.0</v>
      </c>
      <c r="F2688" s="1" t="s">
        <v>39</v>
      </c>
      <c r="G2688" s="1" t="s">
        <v>24</v>
      </c>
      <c r="H2688" s="2">
        <v>45099.0</v>
      </c>
      <c r="J2688" s="3">
        <f t="shared" si="2"/>
        <v>5</v>
      </c>
      <c r="K2688" s="4">
        <f t="shared" si="3"/>
        <v>2</v>
      </c>
      <c r="L2688" s="4">
        <f t="shared" si="4"/>
        <v>10</v>
      </c>
      <c r="S2688" s="1" t="s">
        <v>2725</v>
      </c>
      <c r="T2688" s="4" t="str">
        <f t="shared" si="5"/>
        <v>Coffee</v>
      </c>
      <c r="U2688" s="4" t="str">
        <f t="shared" si="6"/>
        <v>Takeaway</v>
      </c>
      <c r="V2688" s="4" t="str">
        <f t="shared" si="7"/>
        <v>Digital Wallet</v>
      </c>
      <c r="W2688" s="4">
        <f t="shared" ref="W2688:Y2688" si="2695">IF(OR(J2688 = "ERROR", J2688 = ""), "UNKNOWN", J2688)</f>
        <v>5</v>
      </c>
      <c r="X2688" s="4">
        <f t="shared" si="2695"/>
        <v>2</v>
      </c>
      <c r="Y2688" s="4">
        <f t="shared" si="2695"/>
        <v>10</v>
      </c>
      <c r="Z2688" s="5">
        <f t="shared" si="9"/>
        <v>45099</v>
      </c>
    </row>
    <row r="2689">
      <c r="A2689" s="1" t="s">
        <v>2726</v>
      </c>
      <c r="B2689" s="1" t="s">
        <v>32</v>
      </c>
      <c r="C2689" s="1">
        <v>3.0</v>
      </c>
      <c r="D2689" s="1">
        <v>1.0</v>
      </c>
      <c r="E2689" s="1">
        <v>3.0</v>
      </c>
      <c r="F2689" s="1" t="s">
        <v>25</v>
      </c>
      <c r="G2689" s="1" t="s">
        <v>29</v>
      </c>
      <c r="H2689" s="2">
        <v>45041.0</v>
      </c>
      <c r="J2689" s="3">
        <f t="shared" si="2"/>
        <v>3</v>
      </c>
      <c r="K2689" s="4">
        <f t="shared" si="3"/>
        <v>1</v>
      </c>
      <c r="L2689" s="4">
        <f t="shared" si="4"/>
        <v>3</v>
      </c>
      <c r="S2689" s="1" t="s">
        <v>2726</v>
      </c>
      <c r="T2689" s="4" t="str">
        <f t="shared" si="5"/>
        <v>Cookie</v>
      </c>
      <c r="U2689" s="4" t="str">
        <f t="shared" si="6"/>
        <v>In-store</v>
      </c>
      <c r="V2689" s="4" t="str">
        <f t="shared" si="7"/>
        <v>UNKNOWN</v>
      </c>
      <c r="W2689" s="4">
        <f t="shared" ref="W2689:Y2689" si="2696">IF(OR(J2689 = "ERROR", J2689 = ""), "UNKNOWN", J2689)</f>
        <v>3</v>
      </c>
      <c r="X2689" s="4">
        <f t="shared" si="2696"/>
        <v>1</v>
      </c>
      <c r="Y2689" s="4">
        <f t="shared" si="2696"/>
        <v>3</v>
      </c>
      <c r="Z2689" s="5">
        <f t="shared" si="9"/>
        <v>45041</v>
      </c>
    </row>
    <row r="2690">
      <c r="A2690" s="1" t="s">
        <v>2727</v>
      </c>
      <c r="B2690" s="1" t="s">
        <v>81</v>
      </c>
      <c r="C2690" s="1">
        <v>2.0</v>
      </c>
      <c r="D2690" s="1">
        <v>1.5</v>
      </c>
      <c r="E2690" s="1">
        <v>3.0</v>
      </c>
      <c r="F2690" s="1" t="s">
        <v>39</v>
      </c>
      <c r="H2690" s="2">
        <v>45091.0</v>
      </c>
      <c r="J2690" s="3">
        <f t="shared" si="2"/>
        <v>2</v>
      </c>
      <c r="K2690" s="4">
        <f t="shared" si="3"/>
        <v>1.5</v>
      </c>
      <c r="L2690" s="4">
        <f t="shared" si="4"/>
        <v>3</v>
      </c>
      <c r="S2690" s="1" t="s">
        <v>2727</v>
      </c>
      <c r="T2690" s="4" t="str">
        <f t="shared" si="5"/>
        <v>Tea</v>
      </c>
      <c r="U2690" s="4" t="str">
        <f t="shared" si="6"/>
        <v>UNKNOWN</v>
      </c>
      <c r="V2690" s="4" t="str">
        <f t="shared" si="7"/>
        <v>Digital Wallet</v>
      </c>
      <c r="W2690" s="4">
        <f t="shared" ref="W2690:Y2690" si="2697">IF(OR(J2690 = "ERROR", J2690 = ""), "UNKNOWN", J2690)</f>
        <v>2</v>
      </c>
      <c r="X2690" s="4">
        <f t="shared" si="2697"/>
        <v>1.5</v>
      </c>
      <c r="Y2690" s="4">
        <f t="shared" si="2697"/>
        <v>3</v>
      </c>
      <c r="Z2690" s="5">
        <f t="shared" si="9"/>
        <v>45091</v>
      </c>
    </row>
    <row r="2691">
      <c r="A2691" s="1" t="s">
        <v>2728</v>
      </c>
      <c r="B2691" s="1" t="s">
        <v>32</v>
      </c>
      <c r="C2691" s="1">
        <v>3.0</v>
      </c>
      <c r="D2691" s="1">
        <v>1.0</v>
      </c>
      <c r="E2691" s="1">
        <v>3.0</v>
      </c>
      <c r="F2691" s="1" t="s">
        <v>23</v>
      </c>
      <c r="G2691" s="1" t="s">
        <v>29</v>
      </c>
      <c r="H2691" s="2">
        <v>44931.0</v>
      </c>
      <c r="J2691" s="3">
        <f t="shared" si="2"/>
        <v>3</v>
      </c>
      <c r="K2691" s="4">
        <f t="shared" si="3"/>
        <v>1</v>
      </c>
      <c r="L2691" s="4">
        <f t="shared" si="4"/>
        <v>3</v>
      </c>
      <c r="S2691" s="1" t="s">
        <v>2728</v>
      </c>
      <c r="T2691" s="4" t="str">
        <f t="shared" si="5"/>
        <v>Cookie</v>
      </c>
      <c r="U2691" s="4" t="str">
        <f t="shared" si="6"/>
        <v>In-store</v>
      </c>
      <c r="V2691" s="4" t="str">
        <f t="shared" si="7"/>
        <v>Credit Card</v>
      </c>
      <c r="W2691" s="4">
        <f t="shared" ref="W2691:Y2691" si="2698">IF(OR(J2691 = "ERROR", J2691 = ""), "UNKNOWN", J2691)</f>
        <v>3</v>
      </c>
      <c r="X2691" s="4">
        <f t="shared" si="2698"/>
        <v>1</v>
      </c>
      <c r="Y2691" s="4">
        <f t="shared" si="2698"/>
        <v>3</v>
      </c>
      <c r="Z2691" s="5">
        <f t="shared" si="9"/>
        <v>44931</v>
      </c>
    </row>
    <row r="2692">
      <c r="A2692" s="1" t="s">
        <v>2729</v>
      </c>
      <c r="B2692" s="1" t="s">
        <v>41</v>
      </c>
      <c r="C2692" s="1">
        <v>2.0</v>
      </c>
      <c r="E2692" s="1">
        <v>8.0</v>
      </c>
      <c r="G2692" s="1" t="s">
        <v>24</v>
      </c>
      <c r="H2692" s="6">
        <v>45220.0</v>
      </c>
      <c r="J2692" s="3">
        <f t="shared" si="2"/>
        <v>2</v>
      </c>
      <c r="K2692" s="4">
        <f t="shared" si="3"/>
        <v>4</v>
      </c>
      <c r="L2692" s="4">
        <f t="shared" si="4"/>
        <v>8</v>
      </c>
      <c r="S2692" s="1" t="s">
        <v>2729</v>
      </c>
      <c r="T2692" s="4" t="str">
        <f t="shared" si="5"/>
        <v>Smoothie</v>
      </c>
      <c r="U2692" s="4" t="str">
        <f t="shared" si="6"/>
        <v>Takeaway</v>
      </c>
      <c r="V2692" s="4" t="str">
        <f t="shared" si="7"/>
        <v>UNKNOWN</v>
      </c>
      <c r="W2692" s="4">
        <f t="shared" ref="W2692:Y2692" si="2699">IF(OR(J2692 = "ERROR", J2692 = ""), "UNKNOWN", J2692)</f>
        <v>2</v>
      </c>
      <c r="X2692" s="4">
        <f t="shared" si="2699"/>
        <v>4</v>
      </c>
      <c r="Y2692" s="4">
        <f t="shared" si="2699"/>
        <v>8</v>
      </c>
      <c r="Z2692" s="7">
        <f t="shared" si="9"/>
        <v>45220</v>
      </c>
    </row>
    <row r="2693">
      <c r="A2693" s="1" t="s">
        <v>2730</v>
      </c>
      <c r="B2693" s="1" t="s">
        <v>36</v>
      </c>
      <c r="C2693" s="1">
        <v>5.0</v>
      </c>
      <c r="D2693" s="1">
        <v>5.0</v>
      </c>
      <c r="E2693" s="1">
        <v>25.0</v>
      </c>
      <c r="F2693" s="1" t="s">
        <v>39</v>
      </c>
      <c r="G2693" s="1" t="s">
        <v>29</v>
      </c>
      <c r="H2693" s="2">
        <v>45014.0</v>
      </c>
      <c r="J2693" s="3">
        <f t="shared" si="2"/>
        <v>5</v>
      </c>
      <c r="K2693" s="4">
        <f t="shared" si="3"/>
        <v>5</v>
      </c>
      <c r="L2693" s="4">
        <f t="shared" si="4"/>
        <v>25</v>
      </c>
      <c r="S2693" s="1" t="s">
        <v>2730</v>
      </c>
      <c r="T2693" s="4" t="str">
        <f t="shared" si="5"/>
        <v>Salad</v>
      </c>
      <c r="U2693" s="4" t="str">
        <f t="shared" si="6"/>
        <v>In-store</v>
      </c>
      <c r="V2693" s="4" t="str">
        <f t="shared" si="7"/>
        <v>Digital Wallet</v>
      </c>
      <c r="W2693" s="4">
        <f t="shared" ref="W2693:Y2693" si="2700">IF(OR(J2693 = "ERROR", J2693 = ""), "UNKNOWN", J2693)</f>
        <v>5</v>
      </c>
      <c r="X2693" s="4">
        <f t="shared" si="2700"/>
        <v>5</v>
      </c>
      <c r="Y2693" s="4">
        <f t="shared" si="2700"/>
        <v>25</v>
      </c>
      <c r="Z2693" s="5">
        <f t="shared" si="9"/>
        <v>45014</v>
      </c>
    </row>
    <row r="2694">
      <c r="A2694" s="1" t="s">
        <v>2731</v>
      </c>
      <c r="B2694" s="1" t="s">
        <v>44</v>
      </c>
      <c r="C2694" s="1">
        <v>4.0</v>
      </c>
      <c r="D2694" s="1">
        <v>4.0</v>
      </c>
      <c r="E2694" s="1">
        <v>16.0</v>
      </c>
      <c r="F2694" s="1" t="s">
        <v>28</v>
      </c>
      <c r="G2694" s="1" t="s">
        <v>29</v>
      </c>
      <c r="H2694" s="2">
        <v>45080.0</v>
      </c>
      <c r="J2694" s="3">
        <f t="shared" si="2"/>
        <v>4</v>
      </c>
      <c r="K2694" s="4">
        <f t="shared" si="3"/>
        <v>4</v>
      </c>
      <c r="L2694" s="4">
        <f t="shared" si="4"/>
        <v>16</v>
      </c>
      <c r="S2694" s="1" t="s">
        <v>2731</v>
      </c>
      <c r="T2694" s="4" t="str">
        <f t="shared" si="5"/>
        <v>Sandwich</v>
      </c>
      <c r="U2694" s="4" t="str">
        <f t="shared" si="6"/>
        <v>In-store</v>
      </c>
      <c r="V2694" s="4" t="str">
        <f t="shared" si="7"/>
        <v>Cash</v>
      </c>
      <c r="W2694" s="4">
        <f t="shared" ref="W2694:Y2694" si="2701">IF(OR(J2694 = "ERROR", J2694 = ""), "UNKNOWN", J2694)</f>
        <v>4</v>
      </c>
      <c r="X2694" s="4">
        <f t="shared" si="2701"/>
        <v>4</v>
      </c>
      <c r="Y2694" s="4">
        <f t="shared" si="2701"/>
        <v>16</v>
      </c>
      <c r="Z2694" s="5">
        <f t="shared" si="9"/>
        <v>45080</v>
      </c>
    </row>
    <row r="2695">
      <c r="A2695" s="1" t="s">
        <v>2732</v>
      </c>
      <c r="B2695" s="1" t="s">
        <v>41</v>
      </c>
      <c r="C2695" s="1">
        <v>4.0</v>
      </c>
      <c r="D2695" s="1">
        <v>4.0</v>
      </c>
      <c r="E2695" s="1">
        <v>16.0</v>
      </c>
      <c r="F2695" s="1" t="s">
        <v>28</v>
      </c>
      <c r="H2695" s="2">
        <v>45140.0</v>
      </c>
      <c r="J2695" s="3">
        <f t="shared" si="2"/>
        <v>4</v>
      </c>
      <c r="K2695" s="4">
        <f t="shared" si="3"/>
        <v>4</v>
      </c>
      <c r="L2695" s="4">
        <f t="shared" si="4"/>
        <v>16</v>
      </c>
      <c r="S2695" s="1" t="s">
        <v>2732</v>
      </c>
      <c r="T2695" s="4" t="str">
        <f t="shared" si="5"/>
        <v>Smoothie</v>
      </c>
      <c r="U2695" s="4" t="str">
        <f t="shared" si="6"/>
        <v>UNKNOWN</v>
      </c>
      <c r="V2695" s="4" t="str">
        <f t="shared" si="7"/>
        <v>Cash</v>
      </c>
      <c r="W2695" s="4">
        <f t="shared" ref="W2695:Y2695" si="2702">IF(OR(J2695 = "ERROR", J2695 = ""), "UNKNOWN", J2695)</f>
        <v>4</v>
      </c>
      <c r="X2695" s="4">
        <f t="shared" si="2702"/>
        <v>4</v>
      </c>
      <c r="Y2695" s="4">
        <f t="shared" si="2702"/>
        <v>16</v>
      </c>
      <c r="Z2695" s="5">
        <f t="shared" si="9"/>
        <v>45140</v>
      </c>
    </row>
    <row r="2696">
      <c r="A2696" s="1" t="s">
        <v>2733</v>
      </c>
      <c r="B2696" s="1" t="s">
        <v>81</v>
      </c>
      <c r="C2696" s="1">
        <v>3.0</v>
      </c>
      <c r="D2696" s="1">
        <v>1.5</v>
      </c>
      <c r="E2696" s="1">
        <v>4.5</v>
      </c>
      <c r="G2696" s="1" t="s">
        <v>30</v>
      </c>
      <c r="H2696" s="2">
        <v>45133.0</v>
      </c>
      <c r="J2696" s="3">
        <f t="shared" si="2"/>
        <v>3</v>
      </c>
      <c r="K2696" s="4">
        <f t="shared" si="3"/>
        <v>1.5</v>
      </c>
      <c r="L2696" s="4">
        <f t="shared" si="4"/>
        <v>4.5</v>
      </c>
      <c r="S2696" s="1" t="s">
        <v>2733</v>
      </c>
      <c r="T2696" s="4" t="str">
        <f t="shared" si="5"/>
        <v>Tea</v>
      </c>
      <c r="U2696" s="4" t="str">
        <f t="shared" si="6"/>
        <v>UNKNOWN</v>
      </c>
      <c r="V2696" s="4" t="str">
        <f t="shared" si="7"/>
        <v>UNKNOWN</v>
      </c>
      <c r="W2696" s="4">
        <f t="shared" ref="W2696:Y2696" si="2703">IF(OR(J2696 = "ERROR", J2696 = ""), "UNKNOWN", J2696)</f>
        <v>3</v>
      </c>
      <c r="X2696" s="4">
        <f t="shared" si="2703"/>
        <v>1.5</v>
      </c>
      <c r="Y2696" s="4">
        <f t="shared" si="2703"/>
        <v>4.5</v>
      </c>
      <c r="Z2696" s="5">
        <f t="shared" si="9"/>
        <v>45133</v>
      </c>
    </row>
    <row r="2697">
      <c r="A2697" s="1" t="s">
        <v>2734</v>
      </c>
      <c r="B2697" s="1" t="s">
        <v>44</v>
      </c>
      <c r="C2697" s="1">
        <v>4.0</v>
      </c>
      <c r="D2697" s="1">
        <v>4.0</v>
      </c>
      <c r="E2697" s="1">
        <v>16.0</v>
      </c>
      <c r="F2697" s="1" t="s">
        <v>39</v>
      </c>
      <c r="G2697" s="1" t="s">
        <v>29</v>
      </c>
      <c r="H2697" s="6">
        <v>45286.0</v>
      </c>
      <c r="J2697" s="3">
        <f t="shared" si="2"/>
        <v>4</v>
      </c>
      <c r="K2697" s="4">
        <f t="shared" si="3"/>
        <v>4</v>
      </c>
      <c r="L2697" s="4">
        <f t="shared" si="4"/>
        <v>16</v>
      </c>
      <c r="S2697" s="1" t="s">
        <v>2734</v>
      </c>
      <c r="T2697" s="4" t="str">
        <f t="shared" si="5"/>
        <v>Sandwich</v>
      </c>
      <c r="U2697" s="4" t="str">
        <f t="shared" si="6"/>
        <v>In-store</v>
      </c>
      <c r="V2697" s="4" t="str">
        <f t="shared" si="7"/>
        <v>Digital Wallet</v>
      </c>
      <c r="W2697" s="4">
        <f t="shared" ref="W2697:Y2697" si="2704">IF(OR(J2697 = "ERROR", J2697 = ""), "UNKNOWN", J2697)</f>
        <v>4</v>
      </c>
      <c r="X2697" s="4">
        <f t="shared" si="2704"/>
        <v>4</v>
      </c>
      <c r="Y2697" s="4">
        <f t="shared" si="2704"/>
        <v>16</v>
      </c>
      <c r="Z2697" s="7">
        <f t="shared" si="9"/>
        <v>45286</v>
      </c>
    </row>
    <row r="2698">
      <c r="A2698" s="1" t="s">
        <v>2735</v>
      </c>
      <c r="B2698" s="1" t="s">
        <v>36</v>
      </c>
      <c r="C2698" s="1">
        <v>1.0</v>
      </c>
      <c r="D2698" s="1">
        <v>5.0</v>
      </c>
      <c r="E2698" s="1">
        <v>5.0</v>
      </c>
      <c r="F2698" s="1" t="s">
        <v>39</v>
      </c>
      <c r="G2698" s="1" t="s">
        <v>24</v>
      </c>
      <c r="H2698" s="6">
        <v>45215.0</v>
      </c>
      <c r="J2698" s="3">
        <f t="shared" si="2"/>
        <v>1</v>
      </c>
      <c r="K2698" s="4">
        <f t="shared" si="3"/>
        <v>5</v>
      </c>
      <c r="L2698" s="4">
        <f t="shared" si="4"/>
        <v>5</v>
      </c>
      <c r="S2698" s="1" t="s">
        <v>2735</v>
      </c>
      <c r="T2698" s="4" t="str">
        <f t="shared" si="5"/>
        <v>Salad</v>
      </c>
      <c r="U2698" s="4" t="str">
        <f t="shared" si="6"/>
        <v>Takeaway</v>
      </c>
      <c r="V2698" s="4" t="str">
        <f t="shared" si="7"/>
        <v>Digital Wallet</v>
      </c>
      <c r="W2698" s="4">
        <f t="shared" ref="W2698:Y2698" si="2705">IF(OR(J2698 = "ERROR", J2698 = ""), "UNKNOWN", J2698)</f>
        <v>1</v>
      </c>
      <c r="X2698" s="4">
        <f t="shared" si="2705"/>
        <v>5</v>
      </c>
      <c r="Y2698" s="4">
        <f t="shared" si="2705"/>
        <v>5</v>
      </c>
      <c r="Z2698" s="7">
        <f t="shared" si="9"/>
        <v>45215</v>
      </c>
    </row>
    <row r="2699">
      <c r="A2699" s="1" t="s">
        <v>2736</v>
      </c>
      <c r="B2699" s="1" t="s">
        <v>22</v>
      </c>
      <c r="C2699" s="1">
        <v>4.0</v>
      </c>
      <c r="D2699" s="1">
        <v>2.0</v>
      </c>
      <c r="E2699" s="1">
        <v>8.0</v>
      </c>
      <c r="H2699" s="2">
        <v>44952.0</v>
      </c>
      <c r="J2699" s="3">
        <f t="shared" si="2"/>
        <v>4</v>
      </c>
      <c r="K2699" s="4">
        <f t="shared" si="3"/>
        <v>2</v>
      </c>
      <c r="L2699" s="4">
        <f t="shared" si="4"/>
        <v>8</v>
      </c>
      <c r="S2699" s="1" t="s">
        <v>2736</v>
      </c>
      <c r="T2699" s="4" t="str">
        <f t="shared" si="5"/>
        <v>Coffee</v>
      </c>
      <c r="U2699" s="4" t="str">
        <f t="shared" si="6"/>
        <v>UNKNOWN</v>
      </c>
      <c r="V2699" s="4" t="str">
        <f t="shared" si="7"/>
        <v>UNKNOWN</v>
      </c>
      <c r="W2699" s="4">
        <f t="shared" ref="W2699:Y2699" si="2706">IF(OR(J2699 = "ERROR", J2699 = ""), "UNKNOWN", J2699)</f>
        <v>4</v>
      </c>
      <c r="X2699" s="4">
        <f t="shared" si="2706"/>
        <v>2</v>
      </c>
      <c r="Y2699" s="4">
        <f t="shared" si="2706"/>
        <v>8</v>
      </c>
      <c r="Z2699" s="5">
        <f t="shared" si="9"/>
        <v>44952</v>
      </c>
    </row>
    <row r="2700">
      <c r="A2700" s="1" t="s">
        <v>2737</v>
      </c>
      <c r="B2700" s="1" t="s">
        <v>81</v>
      </c>
      <c r="C2700" s="1">
        <v>4.0</v>
      </c>
      <c r="D2700" s="1">
        <v>1.5</v>
      </c>
      <c r="E2700" s="1">
        <v>6.0</v>
      </c>
      <c r="G2700" s="1" t="s">
        <v>24</v>
      </c>
      <c r="H2700" s="6">
        <v>45255.0</v>
      </c>
      <c r="J2700" s="3">
        <f t="shared" si="2"/>
        <v>4</v>
      </c>
      <c r="K2700" s="4">
        <f t="shared" si="3"/>
        <v>1.5</v>
      </c>
      <c r="L2700" s="4">
        <f t="shared" si="4"/>
        <v>6</v>
      </c>
      <c r="S2700" s="1" t="s">
        <v>2737</v>
      </c>
      <c r="T2700" s="4" t="str">
        <f t="shared" si="5"/>
        <v>Tea</v>
      </c>
      <c r="U2700" s="4" t="str">
        <f t="shared" si="6"/>
        <v>Takeaway</v>
      </c>
      <c r="V2700" s="4" t="str">
        <f t="shared" si="7"/>
        <v>UNKNOWN</v>
      </c>
      <c r="W2700" s="4">
        <f t="shared" ref="W2700:Y2700" si="2707">IF(OR(J2700 = "ERROR", J2700 = ""), "UNKNOWN", J2700)</f>
        <v>4</v>
      </c>
      <c r="X2700" s="4">
        <f t="shared" si="2707"/>
        <v>1.5</v>
      </c>
      <c r="Y2700" s="4">
        <f t="shared" si="2707"/>
        <v>6</v>
      </c>
      <c r="Z2700" s="7">
        <f t="shared" si="9"/>
        <v>45255</v>
      </c>
    </row>
    <row r="2701">
      <c r="A2701" s="1" t="s">
        <v>2738</v>
      </c>
      <c r="B2701" s="1" t="s">
        <v>81</v>
      </c>
      <c r="C2701" s="1">
        <v>2.0</v>
      </c>
      <c r="D2701" s="1">
        <v>1.5</v>
      </c>
      <c r="E2701" s="1">
        <v>3.0</v>
      </c>
      <c r="F2701" s="1" t="s">
        <v>39</v>
      </c>
      <c r="G2701" s="1" t="s">
        <v>29</v>
      </c>
      <c r="H2701" s="2">
        <v>45233.0</v>
      </c>
      <c r="J2701" s="3">
        <f t="shared" si="2"/>
        <v>2</v>
      </c>
      <c r="K2701" s="4">
        <f t="shared" si="3"/>
        <v>1.5</v>
      </c>
      <c r="L2701" s="4">
        <f t="shared" si="4"/>
        <v>3</v>
      </c>
      <c r="S2701" s="1" t="s">
        <v>2738</v>
      </c>
      <c r="T2701" s="4" t="str">
        <f t="shared" si="5"/>
        <v>Tea</v>
      </c>
      <c r="U2701" s="4" t="str">
        <f t="shared" si="6"/>
        <v>In-store</v>
      </c>
      <c r="V2701" s="4" t="str">
        <f t="shared" si="7"/>
        <v>Digital Wallet</v>
      </c>
      <c r="W2701" s="4">
        <f t="shared" ref="W2701:Y2701" si="2708">IF(OR(J2701 = "ERROR", J2701 = ""), "UNKNOWN", J2701)</f>
        <v>2</v>
      </c>
      <c r="X2701" s="4">
        <f t="shared" si="2708"/>
        <v>1.5</v>
      </c>
      <c r="Y2701" s="4">
        <f t="shared" si="2708"/>
        <v>3</v>
      </c>
      <c r="Z2701" s="5">
        <f t="shared" si="9"/>
        <v>45233</v>
      </c>
    </row>
    <row r="2702">
      <c r="A2702" s="1" t="s">
        <v>2739</v>
      </c>
      <c r="B2702" s="1" t="s">
        <v>32</v>
      </c>
      <c r="C2702" s="1">
        <v>1.0</v>
      </c>
      <c r="D2702" s="1">
        <v>1.0</v>
      </c>
      <c r="E2702" s="1">
        <v>1.0</v>
      </c>
      <c r="F2702" s="1" t="s">
        <v>23</v>
      </c>
      <c r="G2702" s="1" t="s">
        <v>24</v>
      </c>
      <c r="H2702" s="6">
        <v>45216.0</v>
      </c>
      <c r="J2702" s="3">
        <f t="shared" si="2"/>
        <v>1</v>
      </c>
      <c r="K2702" s="4">
        <f t="shared" si="3"/>
        <v>1</v>
      </c>
      <c r="L2702" s="4">
        <f t="shared" si="4"/>
        <v>1</v>
      </c>
      <c r="S2702" s="1" t="s">
        <v>2739</v>
      </c>
      <c r="T2702" s="4" t="str">
        <f t="shared" si="5"/>
        <v>Cookie</v>
      </c>
      <c r="U2702" s="4" t="str">
        <f t="shared" si="6"/>
        <v>Takeaway</v>
      </c>
      <c r="V2702" s="4" t="str">
        <f t="shared" si="7"/>
        <v>Credit Card</v>
      </c>
      <c r="W2702" s="4">
        <f t="shared" ref="W2702:Y2702" si="2709">IF(OR(J2702 = "ERROR", J2702 = ""), "UNKNOWN", J2702)</f>
        <v>1</v>
      </c>
      <c r="X2702" s="4">
        <f t="shared" si="2709"/>
        <v>1</v>
      </c>
      <c r="Y2702" s="4">
        <f t="shared" si="2709"/>
        <v>1</v>
      </c>
      <c r="Z2702" s="7">
        <f t="shared" si="9"/>
        <v>45216</v>
      </c>
    </row>
    <row r="2703">
      <c r="A2703" s="1" t="s">
        <v>2740</v>
      </c>
      <c r="B2703" s="1" t="s">
        <v>36</v>
      </c>
      <c r="C2703" s="1">
        <v>4.0</v>
      </c>
      <c r="D2703" s="1">
        <v>5.0</v>
      </c>
      <c r="E2703" s="1">
        <v>20.0</v>
      </c>
      <c r="H2703" s="2">
        <v>45020.0</v>
      </c>
      <c r="J2703" s="3">
        <f t="shared" si="2"/>
        <v>4</v>
      </c>
      <c r="K2703" s="4">
        <f t="shared" si="3"/>
        <v>5</v>
      </c>
      <c r="L2703" s="4">
        <f t="shared" si="4"/>
        <v>20</v>
      </c>
      <c r="S2703" s="1" t="s">
        <v>2740</v>
      </c>
      <c r="T2703" s="4" t="str">
        <f t="shared" si="5"/>
        <v>Salad</v>
      </c>
      <c r="U2703" s="4" t="str">
        <f t="shared" si="6"/>
        <v>UNKNOWN</v>
      </c>
      <c r="V2703" s="4" t="str">
        <f t="shared" si="7"/>
        <v>UNKNOWN</v>
      </c>
      <c r="W2703" s="4">
        <f t="shared" ref="W2703:Y2703" si="2710">IF(OR(J2703 = "ERROR", J2703 = ""), "UNKNOWN", J2703)</f>
        <v>4</v>
      </c>
      <c r="X2703" s="4">
        <f t="shared" si="2710"/>
        <v>5</v>
      </c>
      <c r="Y2703" s="4">
        <f t="shared" si="2710"/>
        <v>20</v>
      </c>
      <c r="Z2703" s="5">
        <f t="shared" si="9"/>
        <v>45020</v>
      </c>
    </row>
    <row r="2704">
      <c r="A2704" s="1" t="s">
        <v>2741</v>
      </c>
      <c r="B2704" s="1" t="s">
        <v>81</v>
      </c>
      <c r="C2704" s="1">
        <v>3.0</v>
      </c>
      <c r="D2704" s="1">
        <v>1.5</v>
      </c>
      <c r="E2704" s="1">
        <v>4.5</v>
      </c>
      <c r="F2704" s="1" t="s">
        <v>28</v>
      </c>
      <c r="G2704" s="1" t="s">
        <v>29</v>
      </c>
      <c r="H2704" s="2">
        <v>45231.0</v>
      </c>
      <c r="J2704" s="3">
        <f t="shared" si="2"/>
        <v>3</v>
      </c>
      <c r="K2704" s="4">
        <f t="shared" si="3"/>
        <v>1.5</v>
      </c>
      <c r="L2704" s="4">
        <f t="shared" si="4"/>
        <v>4.5</v>
      </c>
      <c r="S2704" s="1" t="s">
        <v>2741</v>
      </c>
      <c r="T2704" s="4" t="str">
        <f t="shared" si="5"/>
        <v>Tea</v>
      </c>
      <c r="U2704" s="4" t="str">
        <f t="shared" si="6"/>
        <v>In-store</v>
      </c>
      <c r="V2704" s="4" t="str">
        <f t="shared" si="7"/>
        <v>Cash</v>
      </c>
      <c r="W2704" s="4">
        <f t="shared" ref="W2704:Y2704" si="2711">IF(OR(J2704 = "ERROR", J2704 = ""), "UNKNOWN", J2704)</f>
        <v>3</v>
      </c>
      <c r="X2704" s="4">
        <f t="shared" si="2711"/>
        <v>1.5</v>
      </c>
      <c r="Y2704" s="4">
        <f t="shared" si="2711"/>
        <v>4.5</v>
      </c>
      <c r="Z2704" s="5">
        <f t="shared" si="9"/>
        <v>45231</v>
      </c>
    </row>
    <row r="2705">
      <c r="A2705" s="1" t="s">
        <v>2742</v>
      </c>
      <c r="B2705" s="1" t="s">
        <v>36</v>
      </c>
      <c r="C2705" s="1">
        <v>2.0</v>
      </c>
      <c r="D2705" s="1">
        <v>5.0</v>
      </c>
      <c r="E2705" s="1">
        <v>10.0</v>
      </c>
      <c r="F2705" s="1" t="s">
        <v>39</v>
      </c>
      <c r="G2705" s="1" t="s">
        <v>24</v>
      </c>
      <c r="H2705" s="2">
        <v>45182.0</v>
      </c>
      <c r="J2705" s="3">
        <f t="shared" si="2"/>
        <v>2</v>
      </c>
      <c r="K2705" s="4">
        <f t="shared" si="3"/>
        <v>5</v>
      </c>
      <c r="L2705" s="4">
        <f t="shared" si="4"/>
        <v>10</v>
      </c>
      <c r="S2705" s="1" t="s">
        <v>2742</v>
      </c>
      <c r="T2705" s="4" t="str">
        <f t="shared" si="5"/>
        <v>Salad</v>
      </c>
      <c r="U2705" s="4" t="str">
        <f t="shared" si="6"/>
        <v>Takeaway</v>
      </c>
      <c r="V2705" s="4" t="str">
        <f t="shared" si="7"/>
        <v>Digital Wallet</v>
      </c>
      <c r="W2705" s="4">
        <f t="shared" ref="W2705:Y2705" si="2712">IF(OR(J2705 = "ERROR", J2705 = ""), "UNKNOWN", J2705)</f>
        <v>2</v>
      </c>
      <c r="X2705" s="4">
        <f t="shared" si="2712"/>
        <v>5</v>
      </c>
      <c r="Y2705" s="4">
        <f t="shared" si="2712"/>
        <v>10</v>
      </c>
      <c r="Z2705" s="5">
        <f t="shared" si="9"/>
        <v>45182</v>
      </c>
    </row>
    <row r="2706">
      <c r="A2706" s="1" t="s">
        <v>2743</v>
      </c>
      <c r="B2706" s="1" t="s">
        <v>55</v>
      </c>
      <c r="C2706" s="1">
        <v>2.0</v>
      </c>
      <c r="D2706" s="1">
        <v>3.0</v>
      </c>
      <c r="E2706" s="1">
        <v>6.0</v>
      </c>
      <c r="F2706" s="1" t="s">
        <v>23</v>
      </c>
      <c r="G2706" s="1" t="s">
        <v>24</v>
      </c>
      <c r="H2706" s="6">
        <v>45222.0</v>
      </c>
      <c r="J2706" s="3">
        <f t="shared" si="2"/>
        <v>2</v>
      </c>
      <c r="K2706" s="4">
        <f t="shared" si="3"/>
        <v>3</v>
      </c>
      <c r="L2706" s="4">
        <f t="shared" si="4"/>
        <v>6</v>
      </c>
      <c r="S2706" s="1" t="s">
        <v>2743</v>
      </c>
      <c r="T2706" s="4" t="str">
        <f t="shared" si="5"/>
        <v>Juice</v>
      </c>
      <c r="U2706" s="4" t="str">
        <f t="shared" si="6"/>
        <v>Takeaway</v>
      </c>
      <c r="V2706" s="4" t="str">
        <f t="shared" si="7"/>
        <v>Credit Card</v>
      </c>
      <c r="W2706" s="4">
        <f t="shared" ref="W2706:Y2706" si="2713">IF(OR(J2706 = "ERROR", J2706 = ""), "UNKNOWN", J2706)</f>
        <v>2</v>
      </c>
      <c r="X2706" s="4">
        <f t="shared" si="2713"/>
        <v>3</v>
      </c>
      <c r="Y2706" s="4">
        <f t="shared" si="2713"/>
        <v>6</v>
      </c>
      <c r="Z2706" s="7">
        <f t="shared" si="9"/>
        <v>45222</v>
      </c>
    </row>
    <row r="2707">
      <c r="A2707" s="1" t="s">
        <v>2744</v>
      </c>
      <c r="B2707" s="1" t="s">
        <v>32</v>
      </c>
      <c r="C2707" s="1">
        <v>1.0</v>
      </c>
      <c r="D2707" s="1" t="s">
        <v>30</v>
      </c>
      <c r="E2707" s="1">
        <v>1.0</v>
      </c>
      <c r="F2707" s="1" t="s">
        <v>28</v>
      </c>
      <c r="H2707" s="2">
        <v>45089.0</v>
      </c>
      <c r="J2707" s="3">
        <f t="shared" si="2"/>
        <v>1</v>
      </c>
      <c r="K2707" s="4">
        <f t="shared" si="3"/>
        <v>1</v>
      </c>
      <c r="L2707" s="4">
        <f t="shared" si="4"/>
        <v>1</v>
      </c>
      <c r="S2707" s="1" t="s">
        <v>2744</v>
      </c>
      <c r="T2707" s="4" t="str">
        <f t="shared" si="5"/>
        <v>Cookie</v>
      </c>
      <c r="U2707" s="4" t="str">
        <f t="shared" si="6"/>
        <v>UNKNOWN</v>
      </c>
      <c r="V2707" s="4" t="str">
        <f t="shared" si="7"/>
        <v>Cash</v>
      </c>
      <c r="W2707" s="4">
        <f t="shared" ref="W2707:Y2707" si="2714">IF(OR(J2707 = "ERROR", J2707 = ""), "UNKNOWN", J2707)</f>
        <v>1</v>
      </c>
      <c r="X2707" s="4">
        <f t="shared" si="2714"/>
        <v>1</v>
      </c>
      <c r="Y2707" s="4">
        <f t="shared" si="2714"/>
        <v>1</v>
      </c>
      <c r="Z2707" s="5">
        <f t="shared" si="9"/>
        <v>45089</v>
      </c>
    </row>
    <row r="2708">
      <c r="A2708" s="1" t="s">
        <v>2745</v>
      </c>
      <c r="B2708" s="1" t="s">
        <v>22</v>
      </c>
      <c r="D2708" s="1">
        <v>2.0</v>
      </c>
      <c r="E2708" s="1">
        <v>6.0</v>
      </c>
      <c r="F2708" s="1" t="s">
        <v>39</v>
      </c>
      <c r="G2708" s="1" t="s">
        <v>24</v>
      </c>
      <c r="H2708" s="2">
        <v>45065.0</v>
      </c>
      <c r="J2708" s="3">
        <f t="shared" si="2"/>
        <v>3</v>
      </c>
      <c r="K2708" s="4">
        <f t="shared" si="3"/>
        <v>2</v>
      </c>
      <c r="L2708" s="4">
        <f t="shared" si="4"/>
        <v>6</v>
      </c>
      <c r="S2708" s="1" t="s">
        <v>2745</v>
      </c>
      <c r="T2708" s="4" t="str">
        <f t="shared" si="5"/>
        <v>Coffee</v>
      </c>
      <c r="U2708" s="4" t="str">
        <f t="shared" si="6"/>
        <v>Takeaway</v>
      </c>
      <c r="V2708" s="4" t="str">
        <f t="shared" si="7"/>
        <v>Digital Wallet</v>
      </c>
      <c r="W2708" s="4">
        <f t="shared" ref="W2708:Y2708" si="2715">IF(OR(J2708 = "ERROR", J2708 = ""), "UNKNOWN", J2708)</f>
        <v>3</v>
      </c>
      <c r="X2708" s="4">
        <f t="shared" si="2715"/>
        <v>2</v>
      </c>
      <c r="Y2708" s="4">
        <f t="shared" si="2715"/>
        <v>6</v>
      </c>
      <c r="Z2708" s="5">
        <f t="shared" si="9"/>
        <v>45065</v>
      </c>
    </row>
    <row r="2709">
      <c r="A2709" s="1" t="s">
        <v>2746</v>
      </c>
      <c r="B2709" s="1" t="s">
        <v>22</v>
      </c>
      <c r="C2709" s="1">
        <v>3.0</v>
      </c>
      <c r="D2709" s="1">
        <v>2.0</v>
      </c>
      <c r="E2709" s="1">
        <v>6.0</v>
      </c>
      <c r="H2709" s="6">
        <v>45285.0</v>
      </c>
      <c r="J2709" s="3">
        <f t="shared" si="2"/>
        <v>3</v>
      </c>
      <c r="K2709" s="4">
        <f t="shared" si="3"/>
        <v>2</v>
      </c>
      <c r="L2709" s="4">
        <f t="shared" si="4"/>
        <v>6</v>
      </c>
      <c r="S2709" s="1" t="s">
        <v>2746</v>
      </c>
      <c r="T2709" s="4" t="str">
        <f t="shared" si="5"/>
        <v>Coffee</v>
      </c>
      <c r="U2709" s="4" t="str">
        <f t="shared" si="6"/>
        <v>UNKNOWN</v>
      </c>
      <c r="V2709" s="4" t="str">
        <f t="shared" si="7"/>
        <v>UNKNOWN</v>
      </c>
      <c r="W2709" s="4">
        <f t="shared" ref="W2709:Y2709" si="2716">IF(OR(J2709 = "ERROR", J2709 = ""), "UNKNOWN", J2709)</f>
        <v>3</v>
      </c>
      <c r="X2709" s="4">
        <f t="shared" si="2716"/>
        <v>2</v>
      </c>
      <c r="Y2709" s="4">
        <f t="shared" si="2716"/>
        <v>6</v>
      </c>
      <c r="Z2709" s="7">
        <f t="shared" si="9"/>
        <v>45285</v>
      </c>
    </row>
    <row r="2710">
      <c r="A2710" s="1" t="s">
        <v>2747</v>
      </c>
      <c r="B2710" s="1" t="s">
        <v>55</v>
      </c>
      <c r="C2710" s="1" t="s">
        <v>30</v>
      </c>
      <c r="D2710" s="1">
        <v>3.0</v>
      </c>
      <c r="E2710" s="1">
        <v>9.0</v>
      </c>
      <c r="G2710" s="1" t="s">
        <v>24</v>
      </c>
      <c r="J2710" s="3">
        <f t="shared" si="2"/>
        <v>3</v>
      </c>
      <c r="K2710" s="4">
        <f t="shared" si="3"/>
        <v>3</v>
      </c>
      <c r="L2710" s="4">
        <f t="shared" si="4"/>
        <v>9</v>
      </c>
      <c r="S2710" s="1" t="s">
        <v>2747</v>
      </c>
      <c r="T2710" s="4" t="str">
        <f t="shared" si="5"/>
        <v>Juice</v>
      </c>
      <c r="U2710" s="4" t="str">
        <f t="shared" si="6"/>
        <v>Takeaway</v>
      </c>
      <c r="V2710" s="4" t="str">
        <f t="shared" si="7"/>
        <v>UNKNOWN</v>
      </c>
      <c r="W2710" s="4">
        <f t="shared" ref="W2710:Y2710" si="2717">IF(OR(J2710 = "ERROR", J2710 = ""), "UNKNOWN", J2710)</f>
        <v>3</v>
      </c>
      <c r="X2710" s="4">
        <f t="shared" si="2717"/>
        <v>3</v>
      </c>
      <c r="Y2710" s="4">
        <f t="shared" si="2717"/>
        <v>9</v>
      </c>
      <c r="Z2710" s="4" t="str">
        <f t="shared" si="9"/>
        <v>UNKNOWN</v>
      </c>
    </row>
    <row r="2711">
      <c r="A2711" s="1" t="s">
        <v>2748</v>
      </c>
      <c r="B2711" s="1" t="s">
        <v>27</v>
      </c>
      <c r="C2711" s="1">
        <v>3.0</v>
      </c>
      <c r="D2711" s="1">
        <v>3.0</v>
      </c>
      <c r="E2711" s="1">
        <v>9.0</v>
      </c>
      <c r="F2711" s="1" t="s">
        <v>28</v>
      </c>
      <c r="H2711" s="6">
        <v>45288.0</v>
      </c>
      <c r="J2711" s="3">
        <f t="shared" si="2"/>
        <v>3</v>
      </c>
      <c r="K2711" s="4">
        <f t="shared" si="3"/>
        <v>3</v>
      </c>
      <c r="L2711" s="4">
        <f t="shared" si="4"/>
        <v>9</v>
      </c>
      <c r="S2711" s="1" t="s">
        <v>2748</v>
      </c>
      <c r="T2711" s="4" t="str">
        <f t="shared" si="5"/>
        <v>Cake</v>
      </c>
      <c r="U2711" s="4" t="str">
        <f t="shared" si="6"/>
        <v>UNKNOWN</v>
      </c>
      <c r="V2711" s="4" t="str">
        <f t="shared" si="7"/>
        <v>Cash</v>
      </c>
      <c r="W2711" s="4">
        <f t="shared" ref="W2711:Y2711" si="2718">IF(OR(J2711 = "ERROR", J2711 = ""), "UNKNOWN", J2711)</f>
        <v>3</v>
      </c>
      <c r="X2711" s="4">
        <f t="shared" si="2718"/>
        <v>3</v>
      </c>
      <c r="Y2711" s="4">
        <f t="shared" si="2718"/>
        <v>9</v>
      </c>
      <c r="Z2711" s="7">
        <f t="shared" si="9"/>
        <v>45288</v>
      </c>
    </row>
    <row r="2712">
      <c r="A2712" s="1" t="s">
        <v>2749</v>
      </c>
      <c r="B2712" s="1" t="s">
        <v>81</v>
      </c>
      <c r="C2712" s="1">
        <v>3.0</v>
      </c>
      <c r="D2712" s="1">
        <v>1.5</v>
      </c>
      <c r="E2712" s="1">
        <v>4.5</v>
      </c>
      <c r="F2712" s="1" t="s">
        <v>23</v>
      </c>
      <c r="H2712" s="2">
        <v>44993.0</v>
      </c>
      <c r="J2712" s="3">
        <f t="shared" si="2"/>
        <v>3</v>
      </c>
      <c r="K2712" s="4">
        <f t="shared" si="3"/>
        <v>1.5</v>
      </c>
      <c r="L2712" s="4">
        <f t="shared" si="4"/>
        <v>4.5</v>
      </c>
      <c r="S2712" s="1" t="s">
        <v>2749</v>
      </c>
      <c r="T2712" s="4" t="str">
        <f t="shared" si="5"/>
        <v>Tea</v>
      </c>
      <c r="U2712" s="4" t="str">
        <f t="shared" si="6"/>
        <v>UNKNOWN</v>
      </c>
      <c r="V2712" s="4" t="str">
        <f t="shared" si="7"/>
        <v>Credit Card</v>
      </c>
      <c r="W2712" s="4">
        <f t="shared" ref="W2712:Y2712" si="2719">IF(OR(J2712 = "ERROR", J2712 = ""), "UNKNOWN", J2712)</f>
        <v>3</v>
      </c>
      <c r="X2712" s="4">
        <f t="shared" si="2719"/>
        <v>1.5</v>
      </c>
      <c r="Y2712" s="4">
        <f t="shared" si="2719"/>
        <v>4.5</v>
      </c>
      <c r="Z2712" s="5">
        <f t="shared" si="9"/>
        <v>44993</v>
      </c>
    </row>
    <row r="2713">
      <c r="A2713" s="1" t="s">
        <v>2750</v>
      </c>
      <c r="B2713" s="1" t="s">
        <v>25</v>
      </c>
      <c r="C2713" s="1">
        <v>1.0</v>
      </c>
      <c r="D2713" s="1">
        <v>1.5</v>
      </c>
      <c r="E2713" s="1">
        <v>1.5</v>
      </c>
      <c r="F2713" s="1" t="s">
        <v>23</v>
      </c>
      <c r="G2713" s="1" t="s">
        <v>29</v>
      </c>
      <c r="H2713" s="2">
        <v>44979.0</v>
      </c>
      <c r="J2713" s="3">
        <f t="shared" si="2"/>
        <v>1</v>
      </c>
      <c r="K2713" s="4">
        <f t="shared" si="3"/>
        <v>1.5</v>
      </c>
      <c r="L2713" s="4">
        <f t="shared" si="4"/>
        <v>1.5</v>
      </c>
      <c r="S2713" s="1" t="s">
        <v>2750</v>
      </c>
      <c r="T2713" s="4" t="str">
        <f t="shared" si="5"/>
        <v>UNKNOWN</v>
      </c>
      <c r="U2713" s="4" t="str">
        <f t="shared" si="6"/>
        <v>In-store</v>
      </c>
      <c r="V2713" s="4" t="str">
        <f t="shared" si="7"/>
        <v>Credit Card</v>
      </c>
      <c r="W2713" s="4">
        <f t="shared" ref="W2713:Y2713" si="2720">IF(OR(J2713 = "ERROR", J2713 = ""), "UNKNOWN", J2713)</f>
        <v>1</v>
      </c>
      <c r="X2713" s="4">
        <f t="shared" si="2720"/>
        <v>1.5</v>
      </c>
      <c r="Y2713" s="4">
        <f t="shared" si="2720"/>
        <v>1.5</v>
      </c>
      <c r="Z2713" s="5">
        <f t="shared" si="9"/>
        <v>44979</v>
      </c>
    </row>
    <row r="2714">
      <c r="A2714" s="1" t="s">
        <v>2751</v>
      </c>
      <c r="C2714" s="1">
        <v>3.0</v>
      </c>
      <c r="D2714" s="1">
        <v>4.0</v>
      </c>
      <c r="E2714" s="1">
        <v>12.0</v>
      </c>
      <c r="F2714" s="1" t="s">
        <v>23</v>
      </c>
      <c r="G2714" s="1" t="s">
        <v>24</v>
      </c>
      <c r="H2714" s="6">
        <v>45284.0</v>
      </c>
      <c r="J2714" s="3">
        <f t="shared" si="2"/>
        <v>3</v>
      </c>
      <c r="K2714" s="4">
        <f t="shared" si="3"/>
        <v>4</v>
      </c>
      <c r="L2714" s="4">
        <f t="shared" si="4"/>
        <v>12</v>
      </c>
      <c r="S2714" s="1" t="s">
        <v>2751</v>
      </c>
      <c r="T2714" s="4" t="str">
        <f t="shared" si="5"/>
        <v>UNKNOWN</v>
      </c>
      <c r="U2714" s="4" t="str">
        <f t="shared" si="6"/>
        <v>Takeaway</v>
      </c>
      <c r="V2714" s="4" t="str">
        <f t="shared" si="7"/>
        <v>Credit Card</v>
      </c>
      <c r="W2714" s="4">
        <f t="shared" ref="W2714:Y2714" si="2721">IF(OR(J2714 = "ERROR", J2714 = ""), "UNKNOWN", J2714)</f>
        <v>3</v>
      </c>
      <c r="X2714" s="4">
        <f t="shared" si="2721"/>
        <v>4</v>
      </c>
      <c r="Y2714" s="4">
        <f t="shared" si="2721"/>
        <v>12</v>
      </c>
      <c r="Z2714" s="7">
        <f t="shared" si="9"/>
        <v>45284</v>
      </c>
    </row>
    <row r="2715">
      <c r="A2715" s="1" t="s">
        <v>2752</v>
      </c>
      <c r="B2715" s="1" t="s">
        <v>55</v>
      </c>
      <c r="C2715" s="1">
        <v>3.0</v>
      </c>
      <c r="D2715" s="1">
        <v>3.0</v>
      </c>
      <c r="E2715" s="1">
        <v>9.0</v>
      </c>
      <c r="F2715" s="1" t="s">
        <v>28</v>
      </c>
      <c r="G2715" s="1" t="s">
        <v>24</v>
      </c>
      <c r="H2715" s="2">
        <v>45196.0</v>
      </c>
      <c r="J2715" s="3">
        <f t="shared" si="2"/>
        <v>3</v>
      </c>
      <c r="K2715" s="4">
        <f t="shared" si="3"/>
        <v>3</v>
      </c>
      <c r="L2715" s="4">
        <f t="shared" si="4"/>
        <v>9</v>
      </c>
      <c r="S2715" s="1" t="s">
        <v>2752</v>
      </c>
      <c r="T2715" s="4" t="str">
        <f t="shared" si="5"/>
        <v>Juice</v>
      </c>
      <c r="U2715" s="4" t="str">
        <f t="shared" si="6"/>
        <v>Takeaway</v>
      </c>
      <c r="V2715" s="4" t="str">
        <f t="shared" si="7"/>
        <v>Cash</v>
      </c>
      <c r="W2715" s="4">
        <f t="shared" ref="W2715:Y2715" si="2722">IF(OR(J2715 = "ERROR", J2715 = ""), "UNKNOWN", J2715)</f>
        <v>3</v>
      </c>
      <c r="X2715" s="4">
        <f t="shared" si="2722"/>
        <v>3</v>
      </c>
      <c r="Y2715" s="4">
        <f t="shared" si="2722"/>
        <v>9</v>
      </c>
      <c r="Z2715" s="5">
        <f t="shared" si="9"/>
        <v>45196</v>
      </c>
    </row>
    <row r="2716">
      <c r="A2716" s="1" t="s">
        <v>2753</v>
      </c>
      <c r="B2716" s="1" t="s">
        <v>55</v>
      </c>
      <c r="C2716" s="1">
        <v>3.0</v>
      </c>
      <c r="D2716" s="1">
        <v>3.0</v>
      </c>
      <c r="E2716" s="1">
        <v>9.0</v>
      </c>
      <c r="G2716" s="1" t="s">
        <v>29</v>
      </c>
      <c r="H2716" s="2">
        <v>45040.0</v>
      </c>
      <c r="J2716" s="3">
        <f t="shared" si="2"/>
        <v>3</v>
      </c>
      <c r="K2716" s="4">
        <f t="shared" si="3"/>
        <v>3</v>
      </c>
      <c r="L2716" s="4">
        <f t="shared" si="4"/>
        <v>9</v>
      </c>
      <c r="S2716" s="1" t="s">
        <v>2753</v>
      </c>
      <c r="T2716" s="4" t="str">
        <f t="shared" si="5"/>
        <v>Juice</v>
      </c>
      <c r="U2716" s="4" t="str">
        <f t="shared" si="6"/>
        <v>In-store</v>
      </c>
      <c r="V2716" s="4" t="str">
        <f t="shared" si="7"/>
        <v>UNKNOWN</v>
      </c>
      <c r="W2716" s="4">
        <f t="shared" ref="W2716:Y2716" si="2723">IF(OR(J2716 = "ERROR", J2716 = ""), "UNKNOWN", J2716)</f>
        <v>3</v>
      </c>
      <c r="X2716" s="4">
        <f t="shared" si="2723"/>
        <v>3</v>
      </c>
      <c r="Y2716" s="4">
        <f t="shared" si="2723"/>
        <v>9</v>
      </c>
      <c r="Z2716" s="5">
        <f t="shared" si="9"/>
        <v>45040</v>
      </c>
    </row>
    <row r="2717">
      <c r="A2717" s="1" t="s">
        <v>2754</v>
      </c>
      <c r="B2717" s="1" t="s">
        <v>22</v>
      </c>
      <c r="C2717" s="1">
        <v>2.0</v>
      </c>
      <c r="D2717" s="1">
        <v>2.0</v>
      </c>
      <c r="E2717" s="1">
        <v>4.0</v>
      </c>
      <c r="H2717" s="2">
        <v>45064.0</v>
      </c>
      <c r="J2717" s="3">
        <f t="shared" si="2"/>
        <v>2</v>
      </c>
      <c r="K2717" s="4">
        <f t="shared" si="3"/>
        <v>2</v>
      </c>
      <c r="L2717" s="4">
        <f t="shared" si="4"/>
        <v>4</v>
      </c>
      <c r="S2717" s="1" t="s">
        <v>2754</v>
      </c>
      <c r="T2717" s="4" t="str">
        <f t="shared" si="5"/>
        <v>Coffee</v>
      </c>
      <c r="U2717" s="4" t="str">
        <f t="shared" si="6"/>
        <v>UNKNOWN</v>
      </c>
      <c r="V2717" s="4" t="str">
        <f t="shared" si="7"/>
        <v>UNKNOWN</v>
      </c>
      <c r="W2717" s="4">
        <f t="shared" ref="W2717:Y2717" si="2724">IF(OR(J2717 = "ERROR", J2717 = ""), "UNKNOWN", J2717)</f>
        <v>2</v>
      </c>
      <c r="X2717" s="4">
        <f t="shared" si="2724"/>
        <v>2</v>
      </c>
      <c r="Y2717" s="4">
        <f t="shared" si="2724"/>
        <v>4</v>
      </c>
      <c r="Z2717" s="5">
        <f t="shared" si="9"/>
        <v>45064</v>
      </c>
    </row>
    <row r="2718">
      <c r="A2718" s="1" t="s">
        <v>2755</v>
      </c>
      <c r="B2718" s="1" t="s">
        <v>27</v>
      </c>
      <c r="C2718" s="1">
        <v>5.0</v>
      </c>
      <c r="D2718" s="1">
        <v>3.0</v>
      </c>
      <c r="E2718" s="1">
        <v>15.0</v>
      </c>
      <c r="F2718" s="1" t="s">
        <v>39</v>
      </c>
      <c r="G2718" s="1" t="s">
        <v>24</v>
      </c>
      <c r="H2718" s="2">
        <v>45091.0</v>
      </c>
      <c r="J2718" s="3">
        <f t="shared" si="2"/>
        <v>5</v>
      </c>
      <c r="K2718" s="4">
        <f t="shared" si="3"/>
        <v>3</v>
      </c>
      <c r="L2718" s="4">
        <f t="shared" si="4"/>
        <v>15</v>
      </c>
      <c r="S2718" s="1" t="s">
        <v>2755</v>
      </c>
      <c r="T2718" s="4" t="str">
        <f t="shared" si="5"/>
        <v>Cake</v>
      </c>
      <c r="U2718" s="4" t="str">
        <f t="shared" si="6"/>
        <v>Takeaway</v>
      </c>
      <c r="V2718" s="4" t="str">
        <f t="shared" si="7"/>
        <v>Digital Wallet</v>
      </c>
      <c r="W2718" s="4">
        <f t="shared" ref="W2718:Y2718" si="2725">IF(OR(J2718 = "ERROR", J2718 = ""), "UNKNOWN", J2718)</f>
        <v>5</v>
      </c>
      <c r="X2718" s="4">
        <f t="shared" si="2725"/>
        <v>3</v>
      </c>
      <c r="Y2718" s="4">
        <f t="shared" si="2725"/>
        <v>15</v>
      </c>
      <c r="Z2718" s="5">
        <f t="shared" si="9"/>
        <v>45091</v>
      </c>
    </row>
    <row r="2719">
      <c r="A2719" s="1" t="s">
        <v>2756</v>
      </c>
      <c r="B2719" s="1" t="s">
        <v>22</v>
      </c>
      <c r="D2719" s="1">
        <v>2.0</v>
      </c>
      <c r="E2719" s="1">
        <v>4.0</v>
      </c>
      <c r="H2719" s="2">
        <v>45189.0</v>
      </c>
      <c r="J2719" s="3">
        <f t="shared" si="2"/>
        <v>2</v>
      </c>
      <c r="K2719" s="4">
        <f t="shared" si="3"/>
        <v>2</v>
      </c>
      <c r="L2719" s="4">
        <f t="shared" si="4"/>
        <v>4</v>
      </c>
      <c r="S2719" s="1" t="s">
        <v>2756</v>
      </c>
      <c r="T2719" s="4" t="str">
        <f t="shared" si="5"/>
        <v>Coffee</v>
      </c>
      <c r="U2719" s="4" t="str">
        <f t="shared" si="6"/>
        <v>UNKNOWN</v>
      </c>
      <c r="V2719" s="4" t="str">
        <f t="shared" si="7"/>
        <v>UNKNOWN</v>
      </c>
      <c r="W2719" s="4">
        <f t="shared" ref="W2719:Y2719" si="2726">IF(OR(J2719 = "ERROR", J2719 = ""), "UNKNOWN", J2719)</f>
        <v>2</v>
      </c>
      <c r="X2719" s="4">
        <f t="shared" si="2726"/>
        <v>2</v>
      </c>
      <c r="Y2719" s="4">
        <f t="shared" si="2726"/>
        <v>4</v>
      </c>
      <c r="Z2719" s="5">
        <f t="shared" si="9"/>
        <v>45189</v>
      </c>
    </row>
    <row r="2720">
      <c r="A2720" s="1" t="s">
        <v>2757</v>
      </c>
      <c r="B2720" s="1" t="s">
        <v>55</v>
      </c>
      <c r="C2720" s="1">
        <v>2.0</v>
      </c>
      <c r="D2720" s="1">
        <v>3.0</v>
      </c>
      <c r="E2720" s="1">
        <v>6.0</v>
      </c>
      <c r="F2720" s="1" t="s">
        <v>23</v>
      </c>
      <c r="H2720" s="2">
        <v>45107.0</v>
      </c>
      <c r="J2720" s="3">
        <f t="shared" si="2"/>
        <v>2</v>
      </c>
      <c r="K2720" s="4">
        <f t="shared" si="3"/>
        <v>3</v>
      </c>
      <c r="L2720" s="4">
        <f t="shared" si="4"/>
        <v>6</v>
      </c>
      <c r="S2720" s="1" t="s">
        <v>2757</v>
      </c>
      <c r="T2720" s="4" t="str">
        <f t="shared" si="5"/>
        <v>Juice</v>
      </c>
      <c r="U2720" s="4" t="str">
        <f t="shared" si="6"/>
        <v>UNKNOWN</v>
      </c>
      <c r="V2720" s="4" t="str">
        <f t="shared" si="7"/>
        <v>Credit Card</v>
      </c>
      <c r="W2720" s="4">
        <f t="shared" ref="W2720:Y2720" si="2727">IF(OR(J2720 = "ERROR", J2720 = ""), "UNKNOWN", J2720)</f>
        <v>2</v>
      </c>
      <c r="X2720" s="4">
        <f t="shared" si="2727"/>
        <v>3</v>
      </c>
      <c r="Y2720" s="4">
        <f t="shared" si="2727"/>
        <v>6</v>
      </c>
      <c r="Z2720" s="5">
        <f t="shared" si="9"/>
        <v>45107</v>
      </c>
    </row>
    <row r="2721">
      <c r="A2721" s="1" t="s">
        <v>2758</v>
      </c>
      <c r="B2721" s="1" t="s">
        <v>55</v>
      </c>
      <c r="C2721" s="1">
        <v>3.0</v>
      </c>
      <c r="D2721" s="1" t="s">
        <v>25</v>
      </c>
      <c r="E2721" s="1">
        <v>9.0</v>
      </c>
      <c r="F2721" s="1" t="s">
        <v>28</v>
      </c>
      <c r="G2721" s="1" t="s">
        <v>24</v>
      </c>
      <c r="H2721" s="2">
        <v>44980.0</v>
      </c>
      <c r="J2721" s="3">
        <f t="shared" si="2"/>
        <v>3</v>
      </c>
      <c r="K2721" s="4">
        <f t="shared" si="3"/>
        <v>3</v>
      </c>
      <c r="L2721" s="4">
        <f t="shared" si="4"/>
        <v>9</v>
      </c>
      <c r="S2721" s="1" t="s">
        <v>2758</v>
      </c>
      <c r="T2721" s="4" t="str">
        <f t="shared" si="5"/>
        <v>Juice</v>
      </c>
      <c r="U2721" s="4" t="str">
        <f t="shared" si="6"/>
        <v>Takeaway</v>
      </c>
      <c r="V2721" s="4" t="str">
        <f t="shared" si="7"/>
        <v>Cash</v>
      </c>
      <c r="W2721" s="4">
        <f t="shared" ref="W2721:Y2721" si="2728">IF(OR(J2721 = "ERROR", J2721 = ""), "UNKNOWN", J2721)</f>
        <v>3</v>
      </c>
      <c r="X2721" s="4">
        <f t="shared" si="2728"/>
        <v>3</v>
      </c>
      <c r="Y2721" s="4">
        <f t="shared" si="2728"/>
        <v>9</v>
      </c>
      <c r="Z2721" s="5">
        <f t="shared" si="9"/>
        <v>44980</v>
      </c>
    </row>
    <row r="2722">
      <c r="A2722" s="1" t="s">
        <v>2759</v>
      </c>
      <c r="B2722" s="1" t="s">
        <v>81</v>
      </c>
      <c r="C2722" s="1">
        <v>5.0</v>
      </c>
      <c r="D2722" s="1" t="s">
        <v>30</v>
      </c>
      <c r="E2722" s="1">
        <v>7.5</v>
      </c>
      <c r="F2722" s="1" t="s">
        <v>23</v>
      </c>
      <c r="H2722" s="2">
        <v>45153.0</v>
      </c>
      <c r="J2722" s="3">
        <f t="shared" si="2"/>
        <v>5</v>
      </c>
      <c r="K2722" s="4">
        <f t="shared" si="3"/>
        <v>1.5</v>
      </c>
      <c r="L2722" s="4">
        <f t="shared" si="4"/>
        <v>7.5</v>
      </c>
      <c r="S2722" s="1" t="s">
        <v>2759</v>
      </c>
      <c r="T2722" s="4" t="str">
        <f t="shared" si="5"/>
        <v>Tea</v>
      </c>
      <c r="U2722" s="4" t="str">
        <f t="shared" si="6"/>
        <v>UNKNOWN</v>
      </c>
      <c r="V2722" s="4" t="str">
        <f t="shared" si="7"/>
        <v>Credit Card</v>
      </c>
      <c r="W2722" s="4">
        <f t="shared" ref="W2722:Y2722" si="2729">IF(OR(J2722 = "ERROR", J2722 = ""), "UNKNOWN", J2722)</f>
        <v>5</v>
      </c>
      <c r="X2722" s="4">
        <f t="shared" si="2729"/>
        <v>1.5</v>
      </c>
      <c r="Y2722" s="4">
        <f t="shared" si="2729"/>
        <v>7.5</v>
      </c>
      <c r="Z2722" s="5">
        <f t="shared" si="9"/>
        <v>45153</v>
      </c>
    </row>
    <row r="2723">
      <c r="A2723" s="1" t="s">
        <v>2760</v>
      </c>
      <c r="B2723" s="1" t="s">
        <v>44</v>
      </c>
      <c r="C2723" s="1">
        <v>2.0</v>
      </c>
      <c r="E2723" s="1">
        <v>8.0</v>
      </c>
      <c r="F2723" s="1" t="s">
        <v>23</v>
      </c>
      <c r="H2723" s="2">
        <v>45197.0</v>
      </c>
      <c r="J2723" s="3">
        <f t="shared" si="2"/>
        <v>2</v>
      </c>
      <c r="K2723" s="4">
        <f t="shared" si="3"/>
        <v>4</v>
      </c>
      <c r="L2723" s="4">
        <f t="shared" si="4"/>
        <v>8</v>
      </c>
      <c r="S2723" s="1" t="s">
        <v>2760</v>
      </c>
      <c r="T2723" s="4" t="str">
        <f t="shared" si="5"/>
        <v>Sandwich</v>
      </c>
      <c r="U2723" s="4" t="str">
        <f t="shared" si="6"/>
        <v>UNKNOWN</v>
      </c>
      <c r="V2723" s="4" t="str">
        <f t="shared" si="7"/>
        <v>Credit Card</v>
      </c>
      <c r="W2723" s="4">
        <f t="shared" ref="W2723:Y2723" si="2730">IF(OR(J2723 = "ERROR", J2723 = ""), "UNKNOWN", J2723)</f>
        <v>2</v>
      </c>
      <c r="X2723" s="4">
        <f t="shared" si="2730"/>
        <v>4</v>
      </c>
      <c r="Y2723" s="4">
        <f t="shared" si="2730"/>
        <v>8</v>
      </c>
      <c r="Z2723" s="5">
        <f t="shared" si="9"/>
        <v>45197</v>
      </c>
    </row>
    <row r="2724">
      <c r="A2724" s="1" t="s">
        <v>2761</v>
      </c>
      <c r="B2724" s="1" t="s">
        <v>32</v>
      </c>
      <c r="C2724" s="1">
        <v>5.0</v>
      </c>
      <c r="D2724" s="1">
        <v>1.0</v>
      </c>
      <c r="E2724" s="1">
        <v>5.0</v>
      </c>
      <c r="F2724" s="1" t="s">
        <v>39</v>
      </c>
      <c r="G2724" s="1" t="s">
        <v>29</v>
      </c>
      <c r="H2724" s="2">
        <v>45128.0</v>
      </c>
      <c r="J2724" s="3">
        <f t="shared" si="2"/>
        <v>5</v>
      </c>
      <c r="K2724" s="4">
        <f t="shared" si="3"/>
        <v>1</v>
      </c>
      <c r="L2724" s="4">
        <f t="shared" si="4"/>
        <v>5</v>
      </c>
      <c r="S2724" s="1" t="s">
        <v>2761</v>
      </c>
      <c r="T2724" s="4" t="str">
        <f t="shared" si="5"/>
        <v>Cookie</v>
      </c>
      <c r="U2724" s="4" t="str">
        <f t="shared" si="6"/>
        <v>In-store</v>
      </c>
      <c r="V2724" s="4" t="str">
        <f t="shared" si="7"/>
        <v>Digital Wallet</v>
      </c>
      <c r="W2724" s="4">
        <f t="shared" ref="W2724:Y2724" si="2731">IF(OR(J2724 = "ERROR", J2724 = ""), "UNKNOWN", J2724)</f>
        <v>5</v>
      </c>
      <c r="X2724" s="4">
        <f t="shared" si="2731"/>
        <v>1</v>
      </c>
      <c r="Y2724" s="4">
        <f t="shared" si="2731"/>
        <v>5</v>
      </c>
      <c r="Z2724" s="5">
        <f t="shared" si="9"/>
        <v>45128</v>
      </c>
    </row>
    <row r="2725">
      <c r="A2725" s="1" t="s">
        <v>2762</v>
      </c>
      <c r="B2725" s="1" t="s">
        <v>81</v>
      </c>
      <c r="C2725" s="1">
        <v>1.0</v>
      </c>
      <c r="D2725" s="1">
        <v>1.5</v>
      </c>
      <c r="E2725" s="1">
        <v>1.5</v>
      </c>
      <c r="G2725" s="1" t="s">
        <v>24</v>
      </c>
      <c r="H2725" s="2">
        <v>44987.0</v>
      </c>
      <c r="J2725" s="3">
        <f t="shared" si="2"/>
        <v>1</v>
      </c>
      <c r="K2725" s="4">
        <f t="shared" si="3"/>
        <v>1.5</v>
      </c>
      <c r="L2725" s="4">
        <f t="shared" si="4"/>
        <v>1.5</v>
      </c>
      <c r="S2725" s="1" t="s">
        <v>2762</v>
      </c>
      <c r="T2725" s="4" t="str">
        <f t="shared" si="5"/>
        <v>Tea</v>
      </c>
      <c r="U2725" s="4" t="str">
        <f t="shared" si="6"/>
        <v>Takeaway</v>
      </c>
      <c r="V2725" s="4" t="str">
        <f t="shared" si="7"/>
        <v>UNKNOWN</v>
      </c>
      <c r="W2725" s="4">
        <f t="shared" ref="W2725:Y2725" si="2732">IF(OR(J2725 = "ERROR", J2725 = ""), "UNKNOWN", J2725)</f>
        <v>1</v>
      </c>
      <c r="X2725" s="4">
        <f t="shared" si="2732"/>
        <v>1.5</v>
      </c>
      <c r="Y2725" s="4">
        <f t="shared" si="2732"/>
        <v>1.5</v>
      </c>
      <c r="Z2725" s="5">
        <f t="shared" si="9"/>
        <v>44987</v>
      </c>
    </row>
    <row r="2726">
      <c r="A2726" s="1" t="s">
        <v>2763</v>
      </c>
      <c r="B2726" s="1" t="s">
        <v>81</v>
      </c>
      <c r="C2726" s="1">
        <v>5.0</v>
      </c>
      <c r="D2726" s="1">
        <v>1.5</v>
      </c>
      <c r="E2726" s="1">
        <v>7.5</v>
      </c>
      <c r="G2726" s="1" t="s">
        <v>29</v>
      </c>
      <c r="H2726" s="2">
        <v>45176.0</v>
      </c>
      <c r="J2726" s="3">
        <f t="shared" si="2"/>
        <v>5</v>
      </c>
      <c r="K2726" s="4">
        <f t="shared" si="3"/>
        <v>1.5</v>
      </c>
      <c r="L2726" s="4">
        <f t="shared" si="4"/>
        <v>7.5</v>
      </c>
      <c r="S2726" s="1" t="s">
        <v>2763</v>
      </c>
      <c r="T2726" s="4" t="str">
        <f t="shared" si="5"/>
        <v>Tea</v>
      </c>
      <c r="U2726" s="4" t="str">
        <f t="shared" si="6"/>
        <v>In-store</v>
      </c>
      <c r="V2726" s="4" t="str">
        <f t="shared" si="7"/>
        <v>UNKNOWN</v>
      </c>
      <c r="W2726" s="4">
        <f t="shared" ref="W2726:Y2726" si="2733">IF(OR(J2726 = "ERROR", J2726 = ""), "UNKNOWN", J2726)</f>
        <v>5</v>
      </c>
      <c r="X2726" s="4">
        <f t="shared" si="2733"/>
        <v>1.5</v>
      </c>
      <c r="Y2726" s="4">
        <f t="shared" si="2733"/>
        <v>7.5</v>
      </c>
      <c r="Z2726" s="5">
        <f t="shared" si="9"/>
        <v>45176</v>
      </c>
    </row>
    <row r="2727">
      <c r="A2727" s="1" t="s">
        <v>2764</v>
      </c>
      <c r="B2727" s="1" t="s">
        <v>27</v>
      </c>
      <c r="C2727" s="1">
        <v>2.0</v>
      </c>
      <c r="D2727" s="1">
        <v>3.0</v>
      </c>
      <c r="E2727" s="1">
        <v>6.0</v>
      </c>
      <c r="F2727" s="1" t="s">
        <v>23</v>
      </c>
      <c r="G2727" s="1" t="s">
        <v>24</v>
      </c>
      <c r="H2727" s="2">
        <v>45084.0</v>
      </c>
      <c r="J2727" s="3">
        <f t="shared" si="2"/>
        <v>2</v>
      </c>
      <c r="K2727" s="4">
        <f t="shared" si="3"/>
        <v>3</v>
      </c>
      <c r="L2727" s="4">
        <f t="shared" si="4"/>
        <v>6</v>
      </c>
      <c r="S2727" s="1" t="s">
        <v>2764</v>
      </c>
      <c r="T2727" s="4" t="str">
        <f t="shared" si="5"/>
        <v>Cake</v>
      </c>
      <c r="U2727" s="4" t="str">
        <f t="shared" si="6"/>
        <v>Takeaway</v>
      </c>
      <c r="V2727" s="4" t="str">
        <f t="shared" si="7"/>
        <v>Credit Card</v>
      </c>
      <c r="W2727" s="4">
        <f t="shared" ref="W2727:Y2727" si="2734">IF(OR(J2727 = "ERROR", J2727 = ""), "UNKNOWN", J2727)</f>
        <v>2</v>
      </c>
      <c r="X2727" s="4">
        <f t="shared" si="2734"/>
        <v>3</v>
      </c>
      <c r="Y2727" s="4">
        <f t="shared" si="2734"/>
        <v>6</v>
      </c>
      <c r="Z2727" s="5">
        <f t="shared" si="9"/>
        <v>45084</v>
      </c>
    </row>
    <row r="2728">
      <c r="A2728" s="1" t="s">
        <v>2765</v>
      </c>
      <c r="B2728" s="1" t="s">
        <v>44</v>
      </c>
      <c r="C2728" s="1">
        <v>1.0</v>
      </c>
      <c r="D2728" s="1">
        <v>4.0</v>
      </c>
      <c r="E2728" s="1">
        <v>4.0</v>
      </c>
      <c r="F2728" s="1" t="s">
        <v>39</v>
      </c>
      <c r="G2728" s="1" t="s">
        <v>29</v>
      </c>
      <c r="H2728" s="2">
        <v>44927.0</v>
      </c>
      <c r="J2728" s="3">
        <f t="shared" si="2"/>
        <v>1</v>
      </c>
      <c r="K2728" s="4">
        <f t="shared" si="3"/>
        <v>4</v>
      </c>
      <c r="L2728" s="4">
        <f t="shared" si="4"/>
        <v>4</v>
      </c>
      <c r="S2728" s="1" t="s">
        <v>2765</v>
      </c>
      <c r="T2728" s="4" t="str">
        <f t="shared" si="5"/>
        <v>Sandwich</v>
      </c>
      <c r="U2728" s="4" t="str">
        <f t="shared" si="6"/>
        <v>In-store</v>
      </c>
      <c r="V2728" s="4" t="str">
        <f t="shared" si="7"/>
        <v>Digital Wallet</v>
      </c>
      <c r="W2728" s="4">
        <f t="shared" ref="W2728:Y2728" si="2735">IF(OR(J2728 = "ERROR", J2728 = ""), "UNKNOWN", J2728)</f>
        <v>1</v>
      </c>
      <c r="X2728" s="4">
        <f t="shared" si="2735"/>
        <v>4</v>
      </c>
      <c r="Y2728" s="4">
        <f t="shared" si="2735"/>
        <v>4</v>
      </c>
      <c r="Z2728" s="5">
        <f t="shared" si="9"/>
        <v>44927</v>
      </c>
    </row>
    <row r="2729">
      <c r="A2729" s="1" t="s">
        <v>2766</v>
      </c>
      <c r="B2729" s="1" t="s">
        <v>36</v>
      </c>
      <c r="C2729" s="1">
        <v>5.0</v>
      </c>
      <c r="D2729" s="1">
        <v>5.0</v>
      </c>
      <c r="E2729" s="1">
        <v>25.0</v>
      </c>
      <c r="F2729" s="1" t="s">
        <v>39</v>
      </c>
      <c r="G2729" s="1" t="s">
        <v>24</v>
      </c>
      <c r="H2729" s="2">
        <v>45031.0</v>
      </c>
      <c r="J2729" s="3">
        <f t="shared" si="2"/>
        <v>5</v>
      </c>
      <c r="K2729" s="4">
        <f t="shared" si="3"/>
        <v>5</v>
      </c>
      <c r="L2729" s="4">
        <f t="shared" si="4"/>
        <v>25</v>
      </c>
      <c r="S2729" s="1" t="s">
        <v>2766</v>
      </c>
      <c r="T2729" s="4" t="str">
        <f t="shared" si="5"/>
        <v>Salad</v>
      </c>
      <c r="U2729" s="4" t="str">
        <f t="shared" si="6"/>
        <v>Takeaway</v>
      </c>
      <c r="V2729" s="4" t="str">
        <f t="shared" si="7"/>
        <v>Digital Wallet</v>
      </c>
      <c r="W2729" s="4">
        <f t="shared" ref="W2729:Y2729" si="2736">IF(OR(J2729 = "ERROR", J2729 = ""), "UNKNOWN", J2729)</f>
        <v>5</v>
      </c>
      <c r="X2729" s="4">
        <f t="shared" si="2736"/>
        <v>5</v>
      </c>
      <c r="Y2729" s="4">
        <f t="shared" si="2736"/>
        <v>25</v>
      </c>
      <c r="Z2729" s="5">
        <f t="shared" si="9"/>
        <v>45031</v>
      </c>
    </row>
    <row r="2730">
      <c r="A2730" s="1" t="s">
        <v>2767</v>
      </c>
      <c r="B2730" s="1" t="s">
        <v>27</v>
      </c>
      <c r="C2730" s="1">
        <v>5.0</v>
      </c>
      <c r="D2730" s="1">
        <v>3.0</v>
      </c>
      <c r="E2730" s="1">
        <v>15.0</v>
      </c>
      <c r="F2730" s="1" t="s">
        <v>25</v>
      </c>
      <c r="G2730" s="1" t="s">
        <v>24</v>
      </c>
      <c r="H2730" s="2">
        <v>45106.0</v>
      </c>
      <c r="J2730" s="3">
        <f t="shared" si="2"/>
        <v>5</v>
      </c>
      <c r="K2730" s="4">
        <f t="shared" si="3"/>
        <v>3</v>
      </c>
      <c r="L2730" s="4">
        <f t="shared" si="4"/>
        <v>15</v>
      </c>
      <c r="S2730" s="1" t="s">
        <v>2767</v>
      </c>
      <c r="T2730" s="4" t="str">
        <f t="shared" si="5"/>
        <v>Cake</v>
      </c>
      <c r="U2730" s="4" t="str">
        <f t="shared" si="6"/>
        <v>Takeaway</v>
      </c>
      <c r="V2730" s="4" t="str">
        <f t="shared" si="7"/>
        <v>UNKNOWN</v>
      </c>
      <c r="W2730" s="4">
        <f t="shared" ref="W2730:Y2730" si="2737">IF(OR(J2730 = "ERROR", J2730 = ""), "UNKNOWN", J2730)</f>
        <v>5</v>
      </c>
      <c r="X2730" s="4">
        <f t="shared" si="2737"/>
        <v>3</v>
      </c>
      <c r="Y2730" s="4">
        <f t="shared" si="2737"/>
        <v>15</v>
      </c>
      <c r="Z2730" s="5">
        <f t="shared" si="9"/>
        <v>45106</v>
      </c>
    </row>
    <row r="2731">
      <c r="A2731" s="1" t="s">
        <v>2768</v>
      </c>
      <c r="B2731" s="1" t="s">
        <v>32</v>
      </c>
      <c r="C2731" s="1">
        <v>5.0</v>
      </c>
      <c r="D2731" s="1">
        <v>1.0</v>
      </c>
      <c r="E2731" s="1">
        <v>5.0</v>
      </c>
      <c r="H2731" s="2">
        <v>44994.0</v>
      </c>
      <c r="J2731" s="3">
        <f t="shared" si="2"/>
        <v>5</v>
      </c>
      <c r="K2731" s="4">
        <f t="shared" si="3"/>
        <v>1</v>
      </c>
      <c r="L2731" s="4">
        <f t="shared" si="4"/>
        <v>5</v>
      </c>
      <c r="S2731" s="1" t="s">
        <v>2768</v>
      </c>
      <c r="T2731" s="4" t="str">
        <f t="shared" si="5"/>
        <v>Cookie</v>
      </c>
      <c r="U2731" s="4" t="str">
        <f t="shared" si="6"/>
        <v>UNKNOWN</v>
      </c>
      <c r="V2731" s="4" t="str">
        <f t="shared" si="7"/>
        <v>UNKNOWN</v>
      </c>
      <c r="W2731" s="4">
        <f t="shared" ref="W2731:Y2731" si="2738">IF(OR(J2731 = "ERROR", J2731 = ""), "UNKNOWN", J2731)</f>
        <v>5</v>
      </c>
      <c r="X2731" s="4">
        <f t="shared" si="2738"/>
        <v>1</v>
      </c>
      <c r="Y2731" s="4">
        <f t="shared" si="2738"/>
        <v>5</v>
      </c>
      <c r="Z2731" s="5">
        <f t="shared" si="9"/>
        <v>44994</v>
      </c>
    </row>
    <row r="2732">
      <c r="A2732" s="1" t="s">
        <v>2769</v>
      </c>
      <c r="B2732" s="1" t="s">
        <v>22</v>
      </c>
      <c r="C2732" s="1">
        <v>4.0</v>
      </c>
      <c r="D2732" s="1">
        <v>2.0</v>
      </c>
      <c r="E2732" s="1">
        <v>8.0</v>
      </c>
      <c r="F2732" s="1" t="s">
        <v>23</v>
      </c>
      <c r="G2732" s="1" t="s">
        <v>29</v>
      </c>
      <c r="H2732" s="2">
        <v>45072.0</v>
      </c>
      <c r="J2732" s="3">
        <f t="shared" si="2"/>
        <v>4</v>
      </c>
      <c r="K2732" s="4">
        <f t="shared" si="3"/>
        <v>2</v>
      </c>
      <c r="L2732" s="4">
        <f t="shared" si="4"/>
        <v>8</v>
      </c>
      <c r="S2732" s="1" t="s">
        <v>2769</v>
      </c>
      <c r="T2732" s="4" t="str">
        <f t="shared" si="5"/>
        <v>Coffee</v>
      </c>
      <c r="U2732" s="4" t="str">
        <f t="shared" si="6"/>
        <v>In-store</v>
      </c>
      <c r="V2732" s="4" t="str">
        <f t="shared" si="7"/>
        <v>Credit Card</v>
      </c>
      <c r="W2732" s="4">
        <f t="shared" ref="W2732:Y2732" si="2739">IF(OR(J2732 = "ERROR", J2732 = ""), "UNKNOWN", J2732)</f>
        <v>4</v>
      </c>
      <c r="X2732" s="4">
        <f t="shared" si="2739"/>
        <v>2</v>
      </c>
      <c r="Y2732" s="4">
        <f t="shared" si="2739"/>
        <v>8</v>
      </c>
      <c r="Z2732" s="5">
        <f t="shared" si="9"/>
        <v>45072</v>
      </c>
    </row>
    <row r="2733">
      <c r="A2733" s="1" t="s">
        <v>2770</v>
      </c>
      <c r="B2733" s="1" t="s">
        <v>30</v>
      </c>
      <c r="C2733" s="1">
        <v>1.0</v>
      </c>
      <c r="D2733" s="1">
        <v>4.0</v>
      </c>
      <c r="E2733" s="1">
        <v>4.0</v>
      </c>
      <c r="F2733" s="1" t="s">
        <v>39</v>
      </c>
      <c r="G2733" s="1" t="s">
        <v>24</v>
      </c>
      <c r="H2733" s="2">
        <v>45178.0</v>
      </c>
      <c r="J2733" s="3">
        <f t="shared" si="2"/>
        <v>1</v>
      </c>
      <c r="K2733" s="4">
        <f t="shared" si="3"/>
        <v>4</v>
      </c>
      <c r="L2733" s="4">
        <f t="shared" si="4"/>
        <v>4</v>
      </c>
      <c r="S2733" s="1" t="s">
        <v>2770</v>
      </c>
      <c r="T2733" s="4" t="str">
        <f t="shared" si="5"/>
        <v>UNKNOWN</v>
      </c>
      <c r="U2733" s="4" t="str">
        <f t="shared" si="6"/>
        <v>Takeaway</v>
      </c>
      <c r="V2733" s="4" t="str">
        <f t="shared" si="7"/>
        <v>Digital Wallet</v>
      </c>
      <c r="W2733" s="4">
        <f t="shared" ref="W2733:Y2733" si="2740">IF(OR(J2733 = "ERROR", J2733 = ""), "UNKNOWN", J2733)</f>
        <v>1</v>
      </c>
      <c r="X2733" s="4">
        <f t="shared" si="2740"/>
        <v>4</v>
      </c>
      <c r="Y2733" s="4">
        <f t="shared" si="2740"/>
        <v>4</v>
      </c>
      <c r="Z2733" s="5">
        <f t="shared" si="9"/>
        <v>45178</v>
      </c>
    </row>
    <row r="2734">
      <c r="A2734" s="1" t="s">
        <v>2771</v>
      </c>
      <c r="B2734" s="1" t="s">
        <v>36</v>
      </c>
      <c r="C2734" s="1">
        <v>4.0</v>
      </c>
      <c r="D2734" s="1">
        <v>5.0</v>
      </c>
      <c r="E2734" s="1">
        <v>20.0</v>
      </c>
      <c r="F2734" s="1" t="s">
        <v>30</v>
      </c>
      <c r="H2734" s="2">
        <v>45057.0</v>
      </c>
      <c r="J2734" s="3">
        <f t="shared" si="2"/>
        <v>4</v>
      </c>
      <c r="K2734" s="4">
        <f t="shared" si="3"/>
        <v>5</v>
      </c>
      <c r="L2734" s="4">
        <f t="shared" si="4"/>
        <v>20</v>
      </c>
      <c r="S2734" s="1" t="s">
        <v>2771</v>
      </c>
      <c r="T2734" s="4" t="str">
        <f t="shared" si="5"/>
        <v>Salad</v>
      </c>
      <c r="U2734" s="4" t="str">
        <f t="shared" si="6"/>
        <v>UNKNOWN</v>
      </c>
      <c r="V2734" s="4" t="str">
        <f t="shared" si="7"/>
        <v>UNKNOWN</v>
      </c>
      <c r="W2734" s="4">
        <f t="shared" ref="W2734:Y2734" si="2741">IF(OR(J2734 = "ERROR", J2734 = ""), "UNKNOWN", J2734)</f>
        <v>4</v>
      </c>
      <c r="X2734" s="4">
        <f t="shared" si="2741"/>
        <v>5</v>
      </c>
      <c r="Y2734" s="4">
        <f t="shared" si="2741"/>
        <v>20</v>
      </c>
      <c r="Z2734" s="5">
        <f t="shared" si="9"/>
        <v>45057</v>
      </c>
    </row>
    <row r="2735">
      <c r="A2735" s="1" t="s">
        <v>2772</v>
      </c>
      <c r="B2735" s="1" t="s">
        <v>27</v>
      </c>
      <c r="C2735" s="1">
        <v>2.0</v>
      </c>
      <c r="D2735" s="1">
        <v>3.0</v>
      </c>
      <c r="E2735" s="1">
        <v>6.0</v>
      </c>
      <c r="F2735" s="1" t="s">
        <v>39</v>
      </c>
      <c r="G2735" s="1" t="s">
        <v>24</v>
      </c>
      <c r="H2735" s="2">
        <v>45182.0</v>
      </c>
      <c r="J2735" s="3">
        <f t="shared" si="2"/>
        <v>2</v>
      </c>
      <c r="K2735" s="4">
        <f t="shared" si="3"/>
        <v>3</v>
      </c>
      <c r="L2735" s="4">
        <f t="shared" si="4"/>
        <v>6</v>
      </c>
      <c r="S2735" s="1" t="s">
        <v>2772</v>
      </c>
      <c r="T2735" s="4" t="str">
        <f t="shared" si="5"/>
        <v>Cake</v>
      </c>
      <c r="U2735" s="4" t="str">
        <f t="shared" si="6"/>
        <v>Takeaway</v>
      </c>
      <c r="V2735" s="4" t="str">
        <f t="shared" si="7"/>
        <v>Digital Wallet</v>
      </c>
      <c r="W2735" s="4">
        <f t="shared" ref="W2735:Y2735" si="2742">IF(OR(J2735 = "ERROR", J2735 = ""), "UNKNOWN", J2735)</f>
        <v>2</v>
      </c>
      <c r="X2735" s="4">
        <f t="shared" si="2742"/>
        <v>3</v>
      </c>
      <c r="Y2735" s="4">
        <f t="shared" si="2742"/>
        <v>6</v>
      </c>
      <c r="Z2735" s="5">
        <f t="shared" si="9"/>
        <v>45182</v>
      </c>
    </row>
    <row r="2736">
      <c r="A2736" s="1" t="s">
        <v>2773</v>
      </c>
      <c r="B2736" s="1" t="s">
        <v>22</v>
      </c>
      <c r="C2736" s="1">
        <v>5.0</v>
      </c>
      <c r="D2736" s="1">
        <v>2.0</v>
      </c>
      <c r="E2736" s="1">
        <v>10.0</v>
      </c>
      <c r="F2736" s="1" t="s">
        <v>39</v>
      </c>
      <c r="H2736" s="2">
        <v>45163.0</v>
      </c>
      <c r="J2736" s="3">
        <f t="shared" si="2"/>
        <v>5</v>
      </c>
      <c r="K2736" s="4">
        <f t="shared" si="3"/>
        <v>2</v>
      </c>
      <c r="L2736" s="4">
        <f t="shared" si="4"/>
        <v>10</v>
      </c>
      <c r="S2736" s="1" t="s">
        <v>2773</v>
      </c>
      <c r="T2736" s="4" t="str">
        <f t="shared" si="5"/>
        <v>Coffee</v>
      </c>
      <c r="U2736" s="4" t="str">
        <f t="shared" si="6"/>
        <v>UNKNOWN</v>
      </c>
      <c r="V2736" s="4" t="str">
        <f t="shared" si="7"/>
        <v>Digital Wallet</v>
      </c>
      <c r="W2736" s="4">
        <f t="shared" ref="W2736:Y2736" si="2743">IF(OR(J2736 = "ERROR", J2736 = ""), "UNKNOWN", J2736)</f>
        <v>5</v>
      </c>
      <c r="X2736" s="4">
        <f t="shared" si="2743"/>
        <v>2</v>
      </c>
      <c r="Y2736" s="4">
        <f t="shared" si="2743"/>
        <v>10</v>
      </c>
      <c r="Z2736" s="5">
        <f t="shared" si="9"/>
        <v>45163</v>
      </c>
    </row>
    <row r="2737">
      <c r="A2737" s="1" t="s">
        <v>2774</v>
      </c>
      <c r="B2737" s="1" t="s">
        <v>44</v>
      </c>
      <c r="C2737" s="1">
        <v>5.0</v>
      </c>
      <c r="D2737" s="1">
        <v>4.0</v>
      </c>
      <c r="E2737" s="1">
        <v>20.0</v>
      </c>
      <c r="F2737" s="1" t="s">
        <v>28</v>
      </c>
      <c r="G2737" s="1" t="s">
        <v>29</v>
      </c>
      <c r="H2737" s="2">
        <v>45196.0</v>
      </c>
      <c r="J2737" s="3">
        <f t="shared" si="2"/>
        <v>5</v>
      </c>
      <c r="K2737" s="4">
        <f t="shared" si="3"/>
        <v>4</v>
      </c>
      <c r="L2737" s="4">
        <f t="shared" si="4"/>
        <v>20</v>
      </c>
      <c r="S2737" s="1" t="s">
        <v>2774</v>
      </c>
      <c r="T2737" s="4" t="str">
        <f t="shared" si="5"/>
        <v>Sandwich</v>
      </c>
      <c r="U2737" s="4" t="str">
        <f t="shared" si="6"/>
        <v>In-store</v>
      </c>
      <c r="V2737" s="4" t="str">
        <f t="shared" si="7"/>
        <v>Cash</v>
      </c>
      <c r="W2737" s="4">
        <f t="shared" ref="W2737:Y2737" si="2744">IF(OR(J2737 = "ERROR", J2737 = ""), "UNKNOWN", J2737)</f>
        <v>5</v>
      </c>
      <c r="X2737" s="4">
        <f t="shared" si="2744"/>
        <v>4</v>
      </c>
      <c r="Y2737" s="4">
        <f t="shared" si="2744"/>
        <v>20</v>
      </c>
      <c r="Z2737" s="5">
        <f t="shared" si="9"/>
        <v>45196</v>
      </c>
    </row>
    <row r="2738">
      <c r="A2738" s="1" t="s">
        <v>2775</v>
      </c>
      <c r="B2738" s="1" t="s">
        <v>22</v>
      </c>
      <c r="C2738" s="1">
        <v>1.0</v>
      </c>
      <c r="D2738" s="1">
        <v>2.0</v>
      </c>
      <c r="E2738" s="1">
        <v>2.0</v>
      </c>
      <c r="H2738" s="6">
        <v>45285.0</v>
      </c>
      <c r="J2738" s="3">
        <f t="shared" si="2"/>
        <v>1</v>
      </c>
      <c r="K2738" s="4">
        <f t="shared" si="3"/>
        <v>2</v>
      </c>
      <c r="L2738" s="4">
        <f t="shared" si="4"/>
        <v>2</v>
      </c>
      <c r="S2738" s="1" t="s">
        <v>2775</v>
      </c>
      <c r="T2738" s="4" t="str">
        <f t="shared" si="5"/>
        <v>Coffee</v>
      </c>
      <c r="U2738" s="4" t="str">
        <f t="shared" si="6"/>
        <v>UNKNOWN</v>
      </c>
      <c r="V2738" s="4" t="str">
        <f t="shared" si="7"/>
        <v>UNKNOWN</v>
      </c>
      <c r="W2738" s="4">
        <f t="shared" ref="W2738:Y2738" si="2745">IF(OR(J2738 = "ERROR", J2738 = ""), "UNKNOWN", J2738)</f>
        <v>1</v>
      </c>
      <c r="X2738" s="4">
        <f t="shared" si="2745"/>
        <v>2</v>
      </c>
      <c r="Y2738" s="4">
        <f t="shared" si="2745"/>
        <v>2</v>
      </c>
      <c r="Z2738" s="7">
        <f t="shared" si="9"/>
        <v>45285</v>
      </c>
    </row>
    <row r="2739">
      <c r="A2739" s="1" t="s">
        <v>2776</v>
      </c>
      <c r="B2739" s="1" t="s">
        <v>41</v>
      </c>
      <c r="C2739" s="1">
        <v>5.0</v>
      </c>
      <c r="D2739" s="1">
        <v>4.0</v>
      </c>
      <c r="E2739" s="1">
        <v>20.0</v>
      </c>
      <c r="F2739" s="1" t="s">
        <v>23</v>
      </c>
      <c r="H2739" s="2">
        <v>45196.0</v>
      </c>
      <c r="J2739" s="3">
        <f t="shared" si="2"/>
        <v>5</v>
      </c>
      <c r="K2739" s="4">
        <f t="shared" si="3"/>
        <v>4</v>
      </c>
      <c r="L2739" s="4">
        <f t="shared" si="4"/>
        <v>20</v>
      </c>
      <c r="S2739" s="1" t="s">
        <v>2776</v>
      </c>
      <c r="T2739" s="4" t="str">
        <f t="shared" si="5"/>
        <v>Smoothie</v>
      </c>
      <c r="U2739" s="4" t="str">
        <f t="shared" si="6"/>
        <v>UNKNOWN</v>
      </c>
      <c r="V2739" s="4" t="str">
        <f t="shared" si="7"/>
        <v>Credit Card</v>
      </c>
      <c r="W2739" s="4">
        <f t="shared" ref="W2739:Y2739" si="2746">IF(OR(J2739 = "ERROR", J2739 = ""), "UNKNOWN", J2739)</f>
        <v>5</v>
      </c>
      <c r="X2739" s="4">
        <f t="shared" si="2746"/>
        <v>4</v>
      </c>
      <c r="Y2739" s="4">
        <f t="shared" si="2746"/>
        <v>20</v>
      </c>
      <c r="Z2739" s="5">
        <f t="shared" si="9"/>
        <v>45196</v>
      </c>
    </row>
    <row r="2740">
      <c r="A2740" s="1" t="s">
        <v>2777</v>
      </c>
      <c r="B2740" s="1" t="s">
        <v>81</v>
      </c>
      <c r="C2740" s="1">
        <v>3.0</v>
      </c>
      <c r="D2740" s="1">
        <v>1.5</v>
      </c>
      <c r="E2740" s="1">
        <v>4.5</v>
      </c>
      <c r="G2740" s="1" t="s">
        <v>24</v>
      </c>
      <c r="H2740" s="2">
        <v>45155.0</v>
      </c>
      <c r="J2740" s="3">
        <f t="shared" si="2"/>
        <v>3</v>
      </c>
      <c r="K2740" s="4">
        <f t="shared" si="3"/>
        <v>1.5</v>
      </c>
      <c r="L2740" s="4">
        <f t="shared" si="4"/>
        <v>4.5</v>
      </c>
      <c r="S2740" s="1" t="s">
        <v>2777</v>
      </c>
      <c r="T2740" s="4" t="str">
        <f t="shared" si="5"/>
        <v>Tea</v>
      </c>
      <c r="U2740" s="4" t="str">
        <f t="shared" si="6"/>
        <v>Takeaway</v>
      </c>
      <c r="V2740" s="4" t="str">
        <f t="shared" si="7"/>
        <v>UNKNOWN</v>
      </c>
      <c r="W2740" s="4">
        <f t="shared" ref="W2740:Y2740" si="2747">IF(OR(J2740 = "ERROR", J2740 = ""), "UNKNOWN", J2740)</f>
        <v>3</v>
      </c>
      <c r="X2740" s="4">
        <f t="shared" si="2747"/>
        <v>1.5</v>
      </c>
      <c r="Y2740" s="4">
        <f t="shared" si="2747"/>
        <v>4.5</v>
      </c>
      <c r="Z2740" s="5">
        <f t="shared" si="9"/>
        <v>45155</v>
      </c>
    </row>
    <row r="2741">
      <c r="A2741" s="1" t="s">
        <v>2778</v>
      </c>
      <c r="B2741" s="1" t="s">
        <v>36</v>
      </c>
      <c r="C2741" s="1">
        <v>5.0</v>
      </c>
      <c r="D2741" s="1">
        <v>5.0</v>
      </c>
      <c r="E2741" s="1">
        <v>25.0</v>
      </c>
      <c r="F2741" s="1" t="s">
        <v>30</v>
      </c>
      <c r="H2741" s="2">
        <v>45174.0</v>
      </c>
      <c r="J2741" s="3">
        <f t="shared" si="2"/>
        <v>5</v>
      </c>
      <c r="K2741" s="4">
        <f t="shared" si="3"/>
        <v>5</v>
      </c>
      <c r="L2741" s="4">
        <f t="shared" si="4"/>
        <v>25</v>
      </c>
      <c r="S2741" s="1" t="s">
        <v>2778</v>
      </c>
      <c r="T2741" s="4" t="str">
        <f t="shared" si="5"/>
        <v>Salad</v>
      </c>
      <c r="U2741" s="4" t="str">
        <f t="shared" si="6"/>
        <v>UNKNOWN</v>
      </c>
      <c r="V2741" s="4" t="str">
        <f t="shared" si="7"/>
        <v>UNKNOWN</v>
      </c>
      <c r="W2741" s="4">
        <f t="shared" ref="W2741:Y2741" si="2748">IF(OR(J2741 = "ERROR", J2741 = ""), "UNKNOWN", J2741)</f>
        <v>5</v>
      </c>
      <c r="X2741" s="4">
        <f t="shared" si="2748"/>
        <v>5</v>
      </c>
      <c r="Y2741" s="4">
        <f t="shared" si="2748"/>
        <v>25</v>
      </c>
      <c r="Z2741" s="5">
        <f t="shared" si="9"/>
        <v>45174</v>
      </c>
    </row>
    <row r="2742">
      <c r="A2742" s="1" t="s">
        <v>2779</v>
      </c>
      <c r="B2742" s="1" t="s">
        <v>22</v>
      </c>
      <c r="C2742" s="1">
        <v>4.0</v>
      </c>
      <c r="D2742" s="1">
        <v>2.0</v>
      </c>
      <c r="E2742" s="1">
        <v>8.0</v>
      </c>
      <c r="G2742" s="1" t="s">
        <v>24</v>
      </c>
      <c r="H2742" s="2">
        <v>44975.0</v>
      </c>
      <c r="J2742" s="3">
        <f t="shared" si="2"/>
        <v>4</v>
      </c>
      <c r="K2742" s="4">
        <f t="shared" si="3"/>
        <v>2</v>
      </c>
      <c r="L2742" s="4">
        <f t="shared" si="4"/>
        <v>8</v>
      </c>
      <c r="S2742" s="1" t="s">
        <v>2779</v>
      </c>
      <c r="T2742" s="4" t="str">
        <f t="shared" si="5"/>
        <v>Coffee</v>
      </c>
      <c r="U2742" s="4" t="str">
        <f t="shared" si="6"/>
        <v>Takeaway</v>
      </c>
      <c r="V2742" s="4" t="str">
        <f t="shared" si="7"/>
        <v>UNKNOWN</v>
      </c>
      <c r="W2742" s="4">
        <f t="shared" ref="W2742:Y2742" si="2749">IF(OR(J2742 = "ERROR", J2742 = ""), "UNKNOWN", J2742)</f>
        <v>4</v>
      </c>
      <c r="X2742" s="4">
        <f t="shared" si="2749"/>
        <v>2</v>
      </c>
      <c r="Y2742" s="4">
        <f t="shared" si="2749"/>
        <v>8</v>
      </c>
      <c r="Z2742" s="5">
        <f t="shared" si="9"/>
        <v>44975</v>
      </c>
    </row>
    <row r="2743">
      <c r="A2743" s="1" t="s">
        <v>2780</v>
      </c>
      <c r="B2743" s="1" t="s">
        <v>81</v>
      </c>
      <c r="C2743" s="1">
        <v>3.0</v>
      </c>
      <c r="D2743" s="1">
        <v>1.5</v>
      </c>
      <c r="E2743" s="1">
        <v>4.5</v>
      </c>
      <c r="F2743" s="1" t="s">
        <v>25</v>
      </c>
      <c r="G2743" s="1" t="s">
        <v>24</v>
      </c>
      <c r="H2743" s="6">
        <v>45257.0</v>
      </c>
      <c r="J2743" s="3">
        <f t="shared" si="2"/>
        <v>3</v>
      </c>
      <c r="K2743" s="4">
        <f t="shared" si="3"/>
        <v>1.5</v>
      </c>
      <c r="L2743" s="4">
        <f t="shared" si="4"/>
        <v>4.5</v>
      </c>
      <c r="S2743" s="1" t="s">
        <v>2780</v>
      </c>
      <c r="T2743" s="4" t="str">
        <f t="shared" si="5"/>
        <v>Tea</v>
      </c>
      <c r="U2743" s="4" t="str">
        <f t="shared" si="6"/>
        <v>Takeaway</v>
      </c>
      <c r="V2743" s="4" t="str">
        <f t="shared" si="7"/>
        <v>UNKNOWN</v>
      </c>
      <c r="W2743" s="4">
        <f t="shared" ref="W2743:Y2743" si="2750">IF(OR(J2743 = "ERROR", J2743 = ""), "UNKNOWN", J2743)</f>
        <v>3</v>
      </c>
      <c r="X2743" s="4">
        <f t="shared" si="2750"/>
        <v>1.5</v>
      </c>
      <c r="Y2743" s="4">
        <f t="shared" si="2750"/>
        <v>4.5</v>
      </c>
      <c r="Z2743" s="7">
        <f t="shared" si="9"/>
        <v>45257</v>
      </c>
    </row>
    <row r="2744">
      <c r="A2744" s="1" t="s">
        <v>2781</v>
      </c>
      <c r="B2744" s="1" t="s">
        <v>27</v>
      </c>
      <c r="C2744" s="1">
        <v>3.0</v>
      </c>
      <c r="D2744" s="1">
        <v>3.0</v>
      </c>
      <c r="E2744" s="1">
        <v>9.0</v>
      </c>
      <c r="F2744" s="1" t="s">
        <v>39</v>
      </c>
      <c r="H2744" s="2">
        <v>44997.0</v>
      </c>
      <c r="J2744" s="3">
        <f t="shared" si="2"/>
        <v>3</v>
      </c>
      <c r="K2744" s="4">
        <f t="shared" si="3"/>
        <v>3</v>
      </c>
      <c r="L2744" s="4">
        <f t="shared" si="4"/>
        <v>9</v>
      </c>
      <c r="S2744" s="1" t="s">
        <v>2781</v>
      </c>
      <c r="T2744" s="4" t="str">
        <f t="shared" si="5"/>
        <v>Cake</v>
      </c>
      <c r="U2744" s="4" t="str">
        <f t="shared" si="6"/>
        <v>UNKNOWN</v>
      </c>
      <c r="V2744" s="4" t="str">
        <f t="shared" si="7"/>
        <v>Digital Wallet</v>
      </c>
      <c r="W2744" s="4">
        <f t="shared" ref="W2744:Y2744" si="2751">IF(OR(J2744 = "ERROR", J2744 = ""), "UNKNOWN", J2744)</f>
        <v>3</v>
      </c>
      <c r="X2744" s="4">
        <f t="shared" si="2751"/>
        <v>3</v>
      </c>
      <c r="Y2744" s="4">
        <f t="shared" si="2751"/>
        <v>9</v>
      </c>
      <c r="Z2744" s="5">
        <f t="shared" si="9"/>
        <v>44997</v>
      </c>
    </row>
    <row r="2745">
      <c r="A2745" s="1" t="s">
        <v>2782</v>
      </c>
      <c r="B2745" s="1" t="s">
        <v>55</v>
      </c>
      <c r="C2745" s="1">
        <v>5.0</v>
      </c>
      <c r="D2745" s="1">
        <v>3.0</v>
      </c>
      <c r="E2745" s="1" t="s">
        <v>30</v>
      </c>
      <c r="G2745" s="1" t="s">
        <v>24</v>
      </c>
      <c r="H2745" s="2">
        <v>44932.0</v>
      </c>
      <c r="J2745" s="3">
        <f t="shared" si="2"/>
        <v>5</v>
      </c>
      <c r="K2745" s="4">
        <f t="shared" si="3"/>
        <v>3</v>
      </c>
      <c r="L2745" s="4">
        <f t="shared" si="4"/>
        <v>15</v>
      </c>
      <c r="S2745" s="1" t="s">
        <v>2782</v>
      </c>
      <c r="T2745" s="4" t="str">
        <f t="shared" si="5"/>
        <v>Juice</v>
      </c>
      <c r="U2745" s="4" t="str">
        <f t="shared" si="6"/>
        <v>Takeaway</v>
      </c>
      <c r="V2745" s="4" t="str">
        <f t="shared" si="7"/>
        <v>UNKNOWN</v>
      </c>
      <c r="W2745" s="4">
        <f t="shared" ref="W2745:Y2745" si="2752">IF(OR(J2745 = "ERROR", J2745 = ""), "UNKNOWN", J2745)</f>
        <v>5</v>
      </c>
      <c r="X2745" s="4">
        <f t="shared" si="2752"/>
        <v>3</v>
      </c>
      <c r="Y2745" s="4">
        <f t="shared" si="2752"/>
        <v>15</v>
      </c>
      <c r="Z2745" s="5">
        <f t="shared" si="9"/>
        <v>44932</v>
      </c>
    </row>
    <row r="2746">
      <c r="A2746" s="1" t="s">
        <v>2783</v>
      </c>
      <c r="B2746" s="1" t="s">
        <v>81</v>
      </c>
      <c r="C2746" s="1">
        <v>2.0</v>
      </c>
      <c r="D2746" s="1">
        <v>1.5</v>
      </c>
      <c r="E2746" s="1">
        <v>3.0</v>
      </c>
      <c r="F2746" s="1" t="s">
        <v>28</v>
      </c>
      <c r="G2746" s="1" t="s">
        <v>24</v>
      </c>
      <c r="H2746" s="2">
        <v>45264.0</v>
      </c>
      <c r="J2746" s="3">
        <f t="shared" si="2"/>
        <v>2</v>
      </c>
      <c r="K2746" s="4">
        <f t="shared" si="3"/>
        <v>1.5</v>
      </c>
      <c r="L2746" s="4">
        <f t="shared" si="4"/>
        <v>3</v>
      </c>
      <c r="S2746" s="1" t="s">
        <v>2783</v>
      </c>
      <c r="T2746" s="4" t="str">
        <f t="shared" si="5"/>
        <v>Tea</v>
      </c>
      <c r="U2746" s="4" t="str">
        <f t="shared" si="6"/>
        <v>Takeaway</v>
      </c>
      <c r="V2746" s="4" t="str">
        <f t="shared" si="7"/>
        <v>Cash</v>
      </c>
      <c r="W2746" s="4">
        <f t="shared" ref="W2746:Y2746" si="2753">IF(OR(J2746 = "ERROR", J2746 = ""), "UNKNOWN", J2746)</f>
        <v>2</v>
      </c>
      <c r="X2746" s="4">
        <f t="shared" si="2753"/>
        <v>1.5</v>
      </c>
      <c r="Y2746" s="4">
        <f t="shared" si="2753"/>
        <v>3</v>
      </c>
      <c r="Z2746" s="5">
        <f t="shared" si="9"/>
        <v>45264</v>
      </c>
    </row>
    <row r="2747">
      <c r="A2747" s="1" t="s">
        <v>2784</v>
      </c>
      <c r="B2747" s="1" t="s">
        <v>41</v>
      </c>
      <c r="C2747" s="1">
        <v>1.0</v>
      </c>
      <c r="D2747" s="1">
        <v>4.0</v>
      </c>
      <c r="E2747" s="1">
        <v>4.0</v>
      </c>
      <c r="F2747" s="1" t="s">
        <v>28</v>
      </c>
      <c r="G2747" s="1" t="s">
        <v>24</v>
      </c>
      <c r="H2747" s="2">
        <v>45159.0</v>
      </c>
      <c r="J2747" s="3">
        <f t="shared" si="2"/>
        <v>1</v>
      </c>
      <c r="K2747" s="4">
        <f t="shared" si="3"/>
        <v>4</v>
      </c>
      <c r="L2747" s="4">
        <f t="shared" si="4"/>
        <v>4</v>
      </c>
      <c r="S2747" s="1" t="s">
        <v>2784</v>
      </c>
      <c r="T2747" s="4" t="str">
        <f t="shared" si="5"/>
        <v>Smoothie</v>
      </c>
      <c r="U2747" s="4" t="str">
        <f t="shared" si="6"/>
        <v>Takeaway</v>
      </c>
      <c r="V2747" s="4" t="str">
        <f t="shared" si="7"/>
        <v>Cash</v>
      </c>
      <c r="W2747" s="4">
        <f t="shared" ref="W2747:Y2747" si="2754">IF(OR(J2747 = "ERROR", J2747 = ""), "UNKNOWN", J2747)</f>
        <v>1</v>
      </c>
      <c r="X2747" s="4">
        <f t="shared" si="2754"/>
        <v>4</v>
      </c>
      <c r="Y2747" s="4">
        <f t="shared" si="2754"/>
        <v>4</v>
      </c>
      <c r="Z2747" s="5">
        <f t="shared" si="9"/>
        <v>45159</v>
      </c>
    </row>
    <row r="2748">
      <c r="A2748" s="1" t="s">
        <v>2785</v>
      </c>
      <c r="B2748" s="1" t="s">
        <v>44</v>
      </c>
      <c r="C2748" s="1">
        <v>1.0</v>
      </c>
      <c r="D2748" s="1">
        <v>4.0</v>
      </c>
      <c r="E2748" s="1">
        <v>4.0</v>
      </c>
      <c r="F2748" s="1" t="s">
        <v>28</v>
      </c>
      <c r="H2748" s="2">
        <v>45115.0</v>
      </c>
      <c r="J2748" s="3">
        <f t="shared" si="2"/>
        <v>1</v>
      </c>
      <c r="K2748" s="4">
        <f t="shared" si="3"/>
        <v>4</v>
      </c>
      <c r="L2748" s="4">
        <f t="shared" si="4"/>
        <v>4</v>
      </c>
      <c r="S2748" s="1" t="s">
        <v>2785</v>
      </c>
      <c r="T2748" s="4" t="str">
        <f t="shared" si="5"/>
        <v>Sandwich</v>
      </c>
      <c r="U2748" s="4" t="str">
        <f t="shared" si="6"/>
        <v>UNKNOWN</v>
      </c>
      <c r="V2748" s="4" t="str">
        <f t="shared" si="7"/>
        <v>Cash</v>
      </c>
      <c r="W2748" s="4">
        <f t="shared" ref="W2748:Y2748" si="2755">IF(OR(J2748 = "ERROR", J2748 = ""), "UNKNOWN", J2748)</f>
        <v>1</v>
      </c>
      <c r="X2748" s="4">
        <f t="shared" si="2755"/>
        <v>4</v>
      </c>
      <c r="Y2748" s="4">
        <f t="shared" si="2755"/>
        <v>4</v>
      </c>
      <c r="Z2748" s="5">
        <f t="shared" si="9"/>
        <v>45115</v>
      </c>
    </row>
    <row r="2749">
      <c r="A2749" s="1" t="s">
        <v>2786</v>
      </c>
      <c r="B2749" s="1" t="s">
        <v>55</v>
      </c>
      <c r="C2749" s="1">
        <v>4.0</v>
      </c>
      <c r="E2749" s="1">
        <v>12.0</v>
      </c>
      <c r="H2749" s="2">
        <v>45028.0</v>
      </c>
      <c r="J2749" s="3">
        <f t="shared" si="2"/>
        <v>4</v>
      </c>
      <c r="K2749" s="4">
        <f t="shared" si="3"/>
        <v>3</v>
      </c>
      <c r="L2749" s="4">
        <f t="shared" si="4"/>
        <v>12</v>
      </c>
      <c r="S2749" s="1" t="s">
        <v>2786</v>
      </c>
      <c r="T2749" s="4" t="str">
        <f t="shared" si="5"/>
        <v>Juice</v>
      </c>
      <c r="U2749" s="4" t="str">
        <f t="shared" si="6"/>
        <v>UNKNOWN</v>
      </c>
      <c r="V2749" s="4" t="str">
        <f t="shared" si="7"/>
        <v>UNKNOWN</v>
      </c>
      <c r="W2749" s="4">
        <f t="shared" ref="W2749:Y2749" si="2756">IF(OR(J2749 = "ERROR", J2749 = ""), "UNKNOWN", J2749)</f>
        <v>4</v>
      </c>
      <c r="X2749" s="4">
        <f t="shared" si="2756"/>
        <v>3</v>
      </c>
      <c r="Y2749" s="4">
        <f t="shared" si="2756"/>
        <v>12</v>
      </c>
      <c r="Z2749" s="5">
        <f t="shared" si="9"/>
        <v>45028</v>
      </c>
    </row>
    <row r="2750">
      <c r="A2750" s="1" t="s">
        <v>2787</v>
      </c>
      <c r="B2750" s="1" t="s">
        <v>41</v>
      </c>
      <c r="C2750" s="1">
        <v>5.0</v>
      </c>
      <c r="D2750" s="1">
        <v>4.0</v>
      </c>
      <c r="E2750" s="1">
        <v>20.0</v>
      </c>
      <c r="F2750" s="1" t="s">
        <v>39</v>
      </c>
      <c r="G2750" s="1" t="s">
        <v>25</v>
      </c>
      <c r="H2750" s="2">
        <v>45106.0</v>
      </c>
      <c r="J2750" s="3">
        <f t="shared" si="2"/>
        <v>5</v>
      </c>
      <c r="K2750" s="4">
        <f t="shared" si="3"/>
        <v>4</v>
      </c>
      <c r="L2750" s="4">
        <f t="shared" si="4"/>
        <v>20</v>
      </c>
      <c r="S2750" s="1" t="s">
        <v>2787</v>
      </c>
      <c r="T2750" s="4" t="str">
        <f t="shared" si="5"/>
        <v>Smoothie</v>
      </c>
      <c r="U2750" s="4" t="str">
        <f t="shared" si="6"/>
        <v>UNKNOWN</v>
      </c>
      <c r="V2750" s="4" t="str">
        <f t="shared" si="7"/>
        <v>Digital Wallet</v>
      </c>
      <c r="W2750" s="4">
        <f t="shared" ref="W2750:Y2750" si="2757">IF(OR(J2750 = "ERROR", J2750 = ""), "UNKNOWN", J2750)</f>
        <v>5</v>
      </c>
      <c r="X2750" s="4">
        <f t="shared" si="2757"/>
        <v>4</v>
      </c>
      <c r="Y2750" s="4">
        <f t="shared" si="2757"/>
        <v>20</v>
      </c>
      <c r="Z2750" s="5">
        <f t="shared" si="9"/>
        <v>45106</v>
      </c>
    </row>
    <row r="2751">
      <c r="A2751" s="1" t="s">
        <v>2788</v>
      </c>
      <c r="B2751" s="1" t="s">
        <v>27</v>
      </c>
      <c r="C2751" s="1">
        <v>1.0</v>
      </c>
      <c r="D2751" s="1">
        <v>3.0</v>
      </c>
      <c r="E2751" s="1">
        <v>3.0</v>
      </c>
      <c r="F2751" s="1" t="s">
        <v>28</v>
      </c>
      <c r="G2751" s="1" t="s">
        <v>24</v>
      </c>
      <c r="H2751" s="2">
        <v>45115.0</v>
      </c>
      <c r="J2751" s="3">
        <f t="shared" si="2"/>
        <v>1</v>
      </c>
      <c r="K2751" s="4">
        <f t="shared" si="3"/>
        <v>3</v>
      </c>
      <c r="L2751" s="4">
        <f t="shared" si="4"/>
        <v>3</v>
      </c>
      <c r="S2751" s="1" t="s">
        <v>2788</v>
      </c>
      <c r="T2751" s="4" t="str">
        <f t="shared" si="5"/>
        <v>Cake</v>
      </c>
      <c r="U2751" s="4" t="str">
        <f t="shared" si="6"/>
        <v>Takeaway</v>
      </c>
      <c r="V2751" s="4" t="str">
        <f t="shared" si="7"/>
        <v>Cash</v>
      </c>
      <c r="W2751" s="4">
        <f t="shared" ref="W2751:Y2751" si="2758">IF(OR(J2751 = "ERROR", J2751 = ""), "UNKNOWN", J2751)</f>
        <v>1</v>
      </c>
      <c r="X2751" s="4">
        <f t="shared" si="2758"/>
        <v>3</v>
      </c>
      <c r="Y2751" s="4">
        <f t="shared" si="2758"/>
        <v>3</v>
      </c>
      <c r="Z2751" s="5">
        <f t="shared" si="9"/>
        <v>45115</v>
      </c>
    </row>
    <row r="2752">
      <c r="A2752" s="1" t="s">
        <v>2789</v>
      </c>
      <c r="B2752" s="1" t="s">
        <v>22</v>
      </c>
      <c r="C2752" s="1">
        <v>5.0</v>
      </c>
      <c r="D2752" s="1">
        <v>2.0</v>
      </c>
      <c r="E2752" s="1">
        <v>10.0</v>
      </c>
      <c r="F2752" s="1" t="s">
        <v>23</v>
      </c>
      <c r="G2752" s="1" t="s">
        <v>29</v>
      </c>
      <c r="H2752" s="2">
        <v>45008.0</v>
      </c>
      <c r="J2752" s="3">
        <f t="shared" si="2"/>
        <v>5</v>
      </c>
      <c r="K2752" s="4">
        <f t="shared" si="3"/>
        <v>2</v>
      </c>
      <c r="L2752" s="4">
        <f t="shared" si="4"/>
        <v>10</v>
      </c>
      <c r="S2752" s="1" t="s">
        <v>2789</v>
      </c>
      <c r="T2752" s="4" t="str">
        <f t="shared" si="5"/>
        <v>Coffee</v>
      </c>
      <c r="U2752" s="4" t="str">
        <f t="shared" si="6"/>
        <v>In-store</v>
      </c>
      <c r="V2752" s="4" t="str">
        <f t="shared" si="7"/>
        <v>Credit Card</v>
      </c>
      <c r="W2752" s="4">
        <f t="shared" ref="W2752:Y2752" si="2759">IF(OR(J2752 = "ERROR", J2752 = ""), "UNKNOWN", J2752)</f>
        <v>5</v>
      </c>
      <c r="X2752" s="4">
        <f t="shared" si="2759"/>
        <v>2</v>
      </c>
      <c r="Y2752" s="4">
        <f t="shared" si="2759"/>
        <v>10</v>
      </c>
      <c r="Z2752" s="5">
        <f t="shared" si="9"/>
        <v>45008</v>
      </c>
    </row>
    <row r="2753">
      <c r="A2753" s="1" t="s">
        <v>2790</v>
      </c>
      <c r="B2753" s="1" t="s">
        <v>55</v>
      </c>
      <c r="C2753" s="1">
        <v>2.0</v>
      </c>
      <c r="D2753" s="1">
        <v>3.0</v>
      </c>
      <c r="E2753" s="1">
        <v>6.0</v>
      </c>
      <c r="F2753" s="1" t="s">
        <v>39</v>
      </c>
      <c r="G2753" s="1" t="s">
        <v>29</v>
      </c>
      <c r="H2753" s="2">
        <v>45162.0</v>
      </c>
      <c r="J2753" s="3">
        <f t="shared" si="2"/>
        <v>2</v>
      </c>
      <c r="K2753" s="4">
        <f t="shared" si="3"/>
        <v>3</v>
      </c>
      <c r="L2753" s="4">
        <f t="shared" si="4"/>
        <v>6</v>
      </c>
      <c r="S2753" s="1" t="s">
        <v>2790</v>
      </c>
      <c r="T2753" s="4" t="str">
        <f t="shared" si="5"/>
        <v>Juice</v>
      </c>
      <c r="U2753" s="4" t="str">
        <f t="shared" si="6"/>
        <v>In-store</v>
      </c>
      <c r="V2753" s="4" t="str">
        <f t="shared" si="7"/>
        <v>Digital Wallet</v>
      </c>
      <c r="W2753" s="4">
        <f t="shared" ref="W2753:Y2753" si="2760">IF(OR(J2753 = "ERROR", J2753 = ""), "UNKNOWN", J2753)</f>
        <v>2</v>
      </c>
      <c r="X2753" s="4">
        <f t="shared" si="2760"/>
        <v>3</v>
      </c>
      <c r="Y2753" s="4">
        <f t="shared" si="2760"/>
        <v>6</v>
      </c>
      <c r="Z2753" s="5">
        <f t="shared" si="9"/>
        <v>45162</v>
      </c>
    </row>
    <row r="2754">
      <c r="A2754" s="1" t="s">
        <v>2791</v>
      </c>
      <c r="B2754" s="1" t="s">
        <v>36</v>
      </c>
      <c r="C2754" s="1">
        <v>5.0</v>
      </c>
      <c r="D2754" s="1">
        <v>5.0</v>
      </c>
      <c r="E2754" s="1">
        <v>25.0</v>
      </c>
      <c r="F2754" s="1" t="s">
        <v>28</v>
      </c>
      <c r="H2754" s="2">
        <v>45037.0</v>
      </c>
      <c r="J2754" s="3">
        <f t="shared" si="2"/>
        <v>5</v>
      </c>
      <c r="K2754" s="4">
        <f t="shared" si="3"/>
        <v>5</v>
      </c>
      <c r="L2754" s="4">
        <f t="shared" si="4"/>
        <v>25</v>
      </c>
      <c r="S2754" s="1" t="s">
        <v>2791</v>
      </c>
      <c r="T2754" s="4" t="str">
        <f t="shared" si="5"/>
        <v>Salad</v>
      </c>
      <c r="U2754" s="4" t="str">
        <f t="shared" si="6"/>
        <v>UNKNOWN</v>
      </c>
      <c r="V2754" s="4" t="str">
        <f t="shared" si="7"/>
        <v>Cash</v>
      </c>
      <c r="W2754" s="4">
        <f t="shared" ref="W2754:Y2754" si="2761">IF(OR(J2754 = "ERROR", J2754 = ""), "UNKNOWN", J2754)</f>
        <v>5</v>
      </c>
      <c r="X2754" s="4">
        <f t="shared" si="2761"/>
        <v>5</v>
      </c>
      <c r="Y2754" s="4">
        <f t="shared" si="2761"/>
        <v>25</v>
      </c>
      <c r="Z2754" s="5">
        <f t="shared" si="9"/>
        <v>45037</v>
      </c>
    </row>
    <row r="2755">
      <c r="A2755" s="1" t="s">
        <v>2792</v>
      </c>
      <c r="B2755" s="1" t="s">
        <v>44</v>
      </c>
      <c r="C2755" s="1">
        <v>1.0</v>
      </c>
      <c r="D2755" s="1">
        <v>4.0</v>
      </c>
      <c r="E2755" s="1">
        <v>4.0</v>
      </c>
      <c r="H2755" s="2">
        <v>45068.0</v>
      </c>
      <c r="J2755" s="3">
        <f t="shared" si="2"/>
        <v>1</v>
      </c>
      <c r="K2755" s="4">
        <f t="shared" si="3"/>
        <v>4</v>
      </c>
      <c r="L2755" s="4">
        <f t="shared" si="4"/>
        <v>4</v>
      </c>
      <c r="S2755" s="1" t="s">
        <v>2792</v>
      </c>
      <c r="T2755" s="4" t="str">
        <f t="shared" si="5"/>
        <v>Sandwich</v>
      </c>
      <c r="U2755" s="4" t="str">
        <f t="shared" si="6"/>
        <v>UNKNOWN</v>
      </c>
      <c r="V2755" s="4" t="str">
        <f t="shared" si="7"/>
        <v>UNKNOWN</v>
      </c>
      <c r="W2755" s="4">
        <f t="shared" ref="W2755:Y2755" si="2762">IF(OR(J2755 = "ERROR", J2755 = ""), "UNKNOWN", J2755)</f>
        <v>1</v>
      </c>
      <c r="X2755" s="4">
        <f t="shared" si="2762"/>
        <v>4</v>
      </c>
      <c r="Y2755" s="4">
        <f t="shared" si="2762"/>
        <v>4</v>
      </c>
      <c r="Z2755" s="5">
        <f t="shared" si="9"/>
        <v>45068</v>
      </c>
    </row>
    <row r="2756">
      <c r="A2756" s="1" t="s">
        <v>2793</v>
      </c>
      <c r="B2756" s="1" t="s">
        <v>32</v>
      </c>
      <c r="C2756" s="1">
        <v>1.0</v>
      </c>
      <c r="D2756" s="1">
        <v>1.0</v>
      </c>
      <c r="E2756" s="1">
        <v>1.0</v>
      </c>
      <c r="F2756" s="1" t="s">
        <v>39</v>
      </c>
      <c r="H2756" s="6">
        <v>45257.0</v>
      </c>
      <c r="J2756" s="3">
        <f t="shared" si="2"/>
        <v>1</v>
      </c>
      <c r="K2756" s="4">
        <f t="shared" si="3"/>
        <v>1</v>
      </c>
      <c r="L2756" s="4">
        <f t="shared" si="4"/>
        <v>1</v>
      </c>
      <c r="S2756" s="1" t="s">
        <v>2793</v>
      </c>
      <c r="T2756" s="4" t="str">
        <f t="shared" si="5"/>
        <v>Cookie</v>
      </c>
      <c r="U2756" s="4" t="str">
        <f t="shared" si="6"/>
        <v>UNKNOWN</v>
      </c>
      <c r="V2756" s="4" t="str">
        <f t="shared" si="7"/>
        <v>Digital Wallet</v>
      </c>
      <c r="W2756" s="4">
        <f t="shared" ref="W2756:Y2756" si="2763">IF(OR(J2756 = "ERROR", J2756 = ""), "UNKNOWN", J2756)</f>
        <v>1</v>
      </c>
      <c r="X2756" s="4">
        <f t="shared" si="2763"/>
        <v>1</v>
      </c>
      <c r="Y2756" s="4">
        <f t="shared" si="2763"/>
        <v>1</v>
      </c>
      <c r="Z2756" s="7">
        <f t="shared" si="9"/>
        <v>45257</v>
      </c>
    </row>
    <row r="2757">
      <c r="A2757" s="1" t="s">
        <v>2794</v>
      </c>
      <c r="B2757" s="1" t="s">
        <v>32</v>
      </c>
      <c r="C2757" s="1">
        <v>2.0</v>
      </c>
      <c r="D2757" s="1">
        <v>1.0</v>
      </c>
      <c r="E2757" s="1">
        <v>2.0</v>
      </c>
      <c r="G2757" s="1" t="s">
        <v>29</v>
      </c>
      <c r="H2757" s="2">
        <v>45196.0</v>
      </c>
      <c r="J2757" s="3">
        <f t="shared" si="2"/>
        <v>2</v>
      </c>
      <c r="K2757" s="4">
        <f t="shared" si="3"/>
        <v>1</v>
      </c>
      <c r="L2757" s="4">
        <f t="shared" si="4"/>
        <v>2</v>
      </c>
      <c r="S2757" s="1" t="s">
        <v>2794</v>
      </c>
      <c r="T2757" s="4" t="str">
        <f t="shared" si="5"/>
        <v>Cookie</v>
      </c>
      <c r="U2757" s="4" t="str">
        <f t="shared" si="6"/>
        <v>In-store</v>
      </c>
      <c r="V2757" s="4" t="str">
        <f t="shared" si="7"/>
        <v>UNKNOWN</v>
      </c>
      <c r="W2757" s="4">
        <f t="shared" ref="W2757:Y2757" si="2764">IF(OR(J2757 = "ERROR", J2757 = ""), "UNKNOWN", J2757)</f>
        <v>2</v>
      </c>
      <c r="X2757" s="4">
        <f t="shared" si="2764"/>
        <v>1</v>
      </c>
      <c r="Y2757" s="4">
        <f t="shared" si="2764"/>
        <v>2</v>
      </c>
      <c r="Z2757" s="5">
        <f t="shared" si="9"/>
        <v>45196</v>
      </c>
    </row>
    <row r="2758">
      <c r="A2758" s="1" t="s">
        <v>2795</v>
      </c>
      <c r="B2758" s="1" t="s">
        <v>41</v>
      </c>
      <c r="C2758" s="1">
        <v>3.0</v>
      </c>
      <c r="D2758" s="1">
        <v>4.0</v>
      </c>
      <c r="E2758" s="1">
        <v>12.0</v>
      </c>
      <c r="F2758" s="1" t="s">
        <v>28</v>
      </c>
      <c r="G2758" s="1" t="s">
        <v>24</v>
      </c>
      <c r="H2758" s="2">
        <v>45105.0</v>
      </c>
      <c r="J2758" s="3">
        <f t="shared" si="2"/>
        <v>3</v>
      </c>
      <c r="K2758" s="4">
        <f t="shared" si="3"/>
        <v>4</v>
      </c>
      <c r="L2758" s="4">
        <f t="shared" si="4"/>
        <v>12</v>
      </c>
      <c r="S2758" s="1" t="s">
        <v>2795</v>
      </c>
      <c r="T2758" s="4" t="str">
        <f t="shared" si="5"/>
        <v>Smoothie</v>
      </c>
      <c r="U2758" s="4" t="str">
        <f t="shared" si="6"/>
        <v>Takeaway</v>
      </c>
      <c r="V2758" s="4" t="str">
        <f t="shared" si="7"/>
        <v>Cash</v>
      </c>
      <c r="W2758" s="4">
        <f t="shared" ref="W2758:Y2758" si="2765">IF(OR(J2758 = "ERROR", J2758 = ""), "UNKNOWN", J2758)</f>
        <v>3</v>
      </c>
      <c r="X2758" s="4">
        <f t="shared" si="2765"/>
        <v>4</v>
      </c>
      <c r="Y2758" s="4">
        <f t="shared" si="2765"/>
        <v>12</v>
      </c>
      <c r="Z2758" s="5">
        <f t="shared" si="9"/>
        <v>45105</v>
      </c>
    </row>
    <row r="2759">
      <c r="A2759" s="1" t="s">
        <v>2796</v>
      </c>
      <c r="B2759" s="1" t="s">
        <v>27</v>
      </c>
      <c r="C2759" s="1">
        <v>3.0</v>
      </c>
      <c r="D2759" s="1">
        <v>3.0</v>
      </c>
      <c r="E2759" s="1">
        <v>9.0</v>
      </c>
      <c r="H2759" s="6">
        <v>45290.0</v>
      </c>
      <c r="J2759" s="3">
        <f t="shared" si="2"/>
        <v>3</v>
      </c>
      <c r="K2759" s="4">
        <f t="shared" si="3"/>
        <v>3</v>
      </c>
      <c r="L2759" s="4">
        <f t="shared" si="4"/>
        <v>9</v>
      </c>
      <c r="S2759" s="1" t="s">
        <v>2796</v>
      </c>
      <c r="T2759" s="4" t="str">
        <f t="shared" si="5"/>
        <v>Cake</v>
      </c>
      <c r="U2759" s="4" t="str">
        <f t="shared" si="6"/>
        <v>UNKNOWN</v>
      </c>
      <c r="V2759" s="4" t="str">
        <f t="shared" si="7"/>
        <v>UNKNOWN</v>
      </c>
      <c r="W2759" s="4">
        <f t="shared" ref="W2759:Y2759" si="2766">IF(OR(J2759 = "ERROR", J2759 = ""), "UNKNOWN", J2759)</f>
        <v>3</v>
      </c>
      <c r="X2759" s="4">
        <f t="shared" si="2766"/>
        <v>3</v>
      </c>
      <c r="Y2759" s="4">
        <f t="shared" si="2766"/>
        <v>9</v>
      </c>
      <c r="Z2759" s="7">
        <f t="shared" si="9"/>
        <v>45290</v>
      </c>
    </row>
    <row r="2760">
      <c r="A2760" s="1" t="s">
        <v>2797</v>
      </c>
      <c r="B2760" s="1" t="s">
        <v>36</v>
      </c>
      <c r="C2760" s="1">
        <v>1.0</v>
      </c>
      <c r="D2760" s="1">
        <v>5.0</v>
      </c>
      <c r="E2760" s="1">
        <v>5.0</v>
      </c>
      <c r="G2760" s="1" t="s">
        <v>24</v>
      </c>
      <c r="H2760" s="2">
        <v>45104.0</v>
      </c>
      <c r="J2760" s="3">
        <f t="shared" si="2"/>
        <v>1</v>
      </c>
      <c r="K2760" s="4">
        <f t="shared" si="3"/>
        <v>5</v>
      </c>
      <c r="L2760" s="4">
        <f t="shared" si="4"/>
        <v>5</v>
      </c>
      <c r="S2760" s="1" t="s">
        <v>2797</v>
      </c>
      <c r="T2760" s="4" t="str">
        <f t="shared" si="5"/>
        <v>Salad</v>
      </c>
      <c r="U2760" s="4" t="str">
        <f t="shared" si="6"/>
        <v>Takeaway</v>
      </c>
      <c r="V2760" s="4" t="str">
        <f t="shared" si="7"/>
        <v>UNKNOWN</v>
      </c>
      <c r="W2760" s="4">
        <f t="shared" ref="W2760:Y2760" si="2767">IF(OR(J2760 = "ERROR", J2760 = ""), "UNKNOWN", J2760)</f>
        <v>1</v>
      </c>
      <c r="X2760" s="4">
        <f t="shared" si="2767"/>
        <v>5</v>
      </c>
      <c r="Y2760" s="4">
        <f t="shared" si="2767"/>
        <v>5</v>
      </c>
      <c r="Z2760" s="5">
        <f t="shared" si="9"/>
        <v>45104</v>
      </c>
    </row>
    <row r="2761">
      <c r="A2761" s="1" t="s">
        <v>2798</v>
      </c>
      <c r="B2761" s="1" t="s">
        <v>55</v>
      </c>
      <c r="C2761" s="1">
        <v>4.0</v>
      </c>
      <c r="D2761" s="1">
        <v>3.0</v>
      </c>
      <c r="E2761" s="1">
        <v>12.0</v>
      </c>
      <c r="F2761" s="1" t="s">
        <v>28</v>
      </c>
      <c r="H2761" s="2">
        <v>45148.0</v>
      </c>
      <c r="J2761" s="3">
        <f t="shared" si="2"/>
        <v>4</v>
      </c>
      <c r="K2761" s="4">
        <f t="shared" si="3"/>
        <v>3</v>
      </c>
      <c r="L2761" s="4">
        <f t="shared" si="4"/>
        <v>12</v>
      </c>
      <c r="S2761" s="1" t="s">
        <v>2798</v>
      </c>
      <c r="T2761" s="4" t="str">
        <f t="shared" si="5"/>
        <v>Juice</v>
      </c>
      <c r="U2761" s="4" t="str">
        <f t="shared" si="6"/>
        <v>UNKNOWN</v>
      </c>
      <c r="V2761" s="4" t="str">
        <f t="shared" si="7"/>
        <v>Cash</v>
      </c>
      <c r="W2761" s="4">
        <f t="shared" ref="W2761:Y2761" si="2768">IF(OR(J2761 = "ERROR", J2761 = ""), "UNKNOWN", J2761)</f>
        <v>4</v>
      </c>
      <c r="X2761" s="4">
        <f t="shared" si="2768"/>
        <v>3</v>
      </c>
      <c r="Y2761" s="4">
        <f t="shared" si="2768"/>
        <v>12</v>
      </c>
      <c r="Z2761" s="5">
        <f t="shared" si="9"/>
        <v>45148</v>
      </c>
    </row>
    <row r="2762">
      <c r="A2762" s="1" t="s">
        <v>2799</v>
      </c>
      <c r="B2762" s="1" t="s">
        <v>22</v>
      </c>
      <c r="C2762" s="1">
        <v>5.0</v>
      </c>
      <c r="D2762" s="1">
        <v>2.0</v>
      </c>
      <c r="E2762" s="1">
        <v>10.0</v>
      </c>
      <c r="G2762" s="1" t="s">
        <v>24</v>
      </c>
      <c r="H2762" s="2">
        <v>45169.0</v>
      </c>
      <c r="J2762" s="3">
        <f t="shared" si="2"/>
        <v>5</v>
      </c>
      <c r="K2762" s="4">
        <f t="shared" si="3"/>
        <v>2</v>
      </c>
      <c r="L2762" s="4">
        <f t="shared" si="4"/>
        <v>10</v>
      </c>
      <c r="S2762" s="1" t="s">
        <v>2799</v>
      </c>
      <c r="T2762" s="4" t="str">
        <f t="shared" si="5"/>
        <v>Coffee</v>
      </c>
      <c r="U2762" s="4" t="str">
        <f t="shared" si="6"/>
        <v>Takeaway</v>
      </c>
      <c r="V2762" s="4" t="str">
        <f t="shared" si="7"/>
        <v>UNKNOWN</v>
      </c>
      <c r="W2762" s="4">
        <f t="shared" ref="W2762:Y2762" si="2769">IF(OR(J2762 = "ERROR", J2762 = ""), "UNKNOWN", J2762)</f>
        <v>5</v>
      </c>
      <c r="X2762" s="4">
        <f t="shared" si="2769"/>
        <v>2</v>
      </c>
      <c r="Y2762" s="4">
        <f t="shared" si="2769"/>
        <v>10</v>
      </c>
      <c r="Z2762" s="5">
        <f t="shared" si="9"/>
        <v>45169</v>
      </c>
    </row>
    <row r="2763">
      <c r="A2763" s="1" t="s">
        <v>2800</v>
      </c>
      <c r="B2763" s="1" t="s">
        <v>27</v>
      </c>
      <c r="D2763" s="1">
        <v>3.0</v>
      </c>
      <c r="E2763" s="1">
        <v>12.0</v>
      </c>
      <c r="F2763" s="1" t="s">
        <v>39</v>
      </c>
      <c r="G2763" s="1" t="s">
        <v>24</v>
      </c>
      <c r="H2763" s="2">
        <v>45128.0</v>
      </c>
      <c r="J2763" s="3">
        <f t="shared" si="2"/>
        <v>4</v>
      </c>
      <c r="K2763" s="4">
        <f t="shared" si="3"/>
        <v>3</v>
      </c>
      <c r="L2763" s="4">
        <f t="shared" si="4"/>
        <v>12</v>
      </c>
      <c r="S2763" s="1" t="s">
        <v>2800</v>
      </c>
      <c r="T2763" s="4" t="str">
        <f t="shared" si="5"/>
        <v>Cake</v>
      </c>
      <c r="U2763" s="4" t="str">
        <f t="shared" si="6"/>
        <v>Takeaway</v>
      </c>
      <c r="V2763" s="4" t="str">
        <f t="shared" si="7"/>
        <v>Digital Wallet</v>
      </c>
      <c r="W2763" s="4">
        <f t="shared" ref="W2763:Y2763" si="2770">IF(OR(J2763 = "ERROR", J2763 = ""), "UNKNOWN", J2763)</f>
        <v>4</v>
      </c>
      <c r="X2763" s="4">
        <f t="shared" si="2770"/>
        <v>3</v>
      </c>
      <c r="Y2763" s="4">
        <f t="shared" si="2770"/>
        <v>12</v>
      </c>
      <c r="Z2763" s="5">
        <f t="shared" si="9"/>
        <v>45128</v>
      </c>
    </row>
    <row r="2764">
      <c r="A2764" s="1" t="s">
        <v>2801</v>
      </c>
      <c r="B2764" s="1" t="s">
        <v>44</v>
      </c>
      <c r="C2764" s="1">
        <v>5.0</v>
      </c>
      <c r="D2764" s="1">
        <v>4.0</v>
      </c>
      <c r="E2764" s="1">
        <v>20.0</v>
      </c>
      <c r="F2764" s="1" t="s">
        <v>39</v>
      </c>
      <c r="G2764" s="1" t="s">
        <v>29</v>
      </c>
      <c r="H2764" s="2">
        <v>45168.0</v>
      </c>
      <c r="J2764" s="3">
        <f t="shared" si="2"/>
        <v>5</v>
      </c>
      <c r="K2764" s="4">
        <f t="shared" si="3"/>
        <v>4</v>
      </c>
      <c r="L2764" s="4">
        <f t="shared" si="4"/>
        <v>20</v>
      </c>
      <c r="S2764" s="1" t="s">
        <v>2801</v>
      </c>
      <c r="T2764" s="4" t="str">
        <f t="shared" si="5"/>
        <v>Sandwich</v>
      </c>
      <c r="U2764" s="4" t="str">
        <f t="shared" si="6"/>
        <v>In-store</v>
      </c>
      <c r="V2764" s="4" t="str">
        <f t="shared" si="7"/>
        <v>Digital Wallet</v>
      </c>
      <c r="W2764" s="4">
        <f t="shared" ref="W2764:Y2764" si="2771">IF(OR(J2764 = "ERROR", J2764 = ""), "UNKNOWN", J2764)</f>
        <v>5</v>
      </c>
      <c r="X2764" s="4">
        <f t="shared" si="2771"/>
        <v>4</v>
      </c>
      <c r="Y2764" s="4">
        <f t="shared" si="2771"/>
        <v>20</v>
      </c>
      <c r="Z2764" s="5">
        <f t="shared" si="9"/>
        <v>45168</v>
      </c>
    </row>
    <row r="2765">
      <c r="A2765" s="1" t="s">
        <v>2802</v>
      </c>
      <c r="B2765" s="1" t="s">
        <v>32</v>
      </c>
      <c r="C2765" s="1">
        <v>3.0</v>
      </c>
      <c r="D2765" s="1">
        <v>1.0</v>
      </c>
      <c r="E2765" s="1">
        <v>3.0</v>
      </c>
      <c r="F2765" s="1" t="s">
        <v>39</v>
      </c>
      <c r="G2765" s="1" t="s">
        <v>29</v>
      </c>
      <c r="H2765" s="2">
        <v>45170.0</v>
      </c>
      <c r="J2765" s="3">
        <f t="shared" si="2"/>
        <v>3</v>
      </c>
      <c r="K2765" s="4">
        <f t="shared" si="3"/>
        <v>1</v>
      </c>
      <c r="L2765" s="4">
        <f t="shared" si="4"/>
        <v>3</v>
      </c>
      <c r="S2765" s="1" t="s">
        <v>2802</v>
      </c>
      <c r="T2765" s="4" t="str">
        <f t="shared" si="5"/>
        <v>Cookie</v>
      </c>
      <c r="U2765" s="4" t="str">
        <f t="shared" si="6"/>
        <v>In-store</v>
      </c>
      <c r="V2765" s="4" t="str">
        <f t="shared" si="7"/>
        <v>Digital Wallet</v>
      </c>
      <c r="W2765" s="4">
        <f t="shared" ref="W2765:Y2765" si="2772">IF(OR(J2765 = "ERROR", J2765 = ""), "UNKNOWN", J2765)</f>
        <v>3</v>
      </c>
      <c r="X2765" s="4">
        <f t="shared" si="2772"/>
        <v>1</v>
      </c>
      <c r="Y2765" s="4">
        <f t="shared" si="2772"/>
        <v>3</v>
      </c>
      <c r="Z2765" s="5">
        <f t="shared" si="9"/>
        <v>45170</v>
      </c>
    </row>
    <row r="2766">
      <c r="A2766" s="1" t="s">
        <v>2803</v>
      </c>
      <c r="B2766" s="1" t="s">
        <v>27</v>
      </c>
      <c r="C2766" s="1">
        <v>5.0</v>
      </c>
      <c r="D2766" s="1">
        <v>3.0</v>
      </c>
      <c r="E2766" s="1" t="s">
        <v>30</v>
      </c>
      <c r="F2766" s="1" t="s">
        <v>25</v>
      </c>
      <c r="H2766" s="2">
        <v>44995.0</v>
      </c>
      <c r="J2766" s="3">
        <f t="shared" si="2"/>
        <v>5</v>
      </c>
      <c r="K2766" s="4">
        <f t="shared" si="3"/>
        <v>3</v>
      </c>
      <c r="L2766" s="4">
        <f t="shared" si="4"/>
        <v>15</v>
      </c>
      <c r="S2766" s="1" t="s">
        <v>2803</v>
      </c>
      <c r="T2766" s="4" t="str">
        <f t="shared" si="5"/>
        <v>Cake</v>
      </c>
      <c r="U2766" s="4" t="str">
        <f t="shared" si="6"/>
        <v>UNKNOWN</v>
      </c>
      <c r="V2766" s="4" t="str">
        <f t="shared" si="7"/>
        <v>UNKNOWN</v>
      </c>
      <c r="W2766" s="4">
        <f t="shared" ref="W2766:Y2766" si="2773">IF(OR(J2766 = "ERROR", J2766 = ""), "UNKNOWN", J2766)</f>
        <v>5</v>
      </c>
      <c r="X2766" s="4">
        <f t="shared" si="2773"/>
        <v>3</v>
      </c>
      <c r="Y2766" s="4">
        <f t="shared" si="2773"/>
        <v>15</v>
      </c>
      <c r="Z2766" s="5">
        <f t="shared" si="9"/>
        <v>44995</v>
      </c>
    </row>
    <row r="2767">
      <c r="A2767" s="1" t="s">
        <v>2804</v>
      </c>
      <c r="B2767" s="1" t="s">
        <v>22</v>
      </c>
      <c r="C2767" s="1">
        <v>3.0</v>
      </c>
      <c r="D2767" s="1">
        <v>2.0</v>
      </c>
      <c r="E2767" s="1">
        <v>6.0</v>
      </c>
      <c r="F2767" s="1" t="s">
        <v>23</v>
      </c>
      <c r="H2767" s="2">
        <v>45098.0</v>
      </c>
      <c r="J2767" s="3">
        <f t="shared" si="2"/>
        <v>3</v>
      </c>
      <c r="K2767" s="4">
        <f t="shared" si="3"/>
        <v>2</v>
      </c>
      <c r="L2767" s="4">
        <f t="shared" si="4"/>
        <v>6</v>
      </c>
      <c r="S2767" s="1" t="s">
        <v>2804</v>
      </c>
      <c r="T2767" s="4" t="str">
        <f t="shared" si="5"/>
        <v>Coffee</v>
      </c>
      <c r="U2767" s="4" t="str">
        <f t="shared" si="6"/>
        <v>UNKNOWN</v>
      </c>
      <c r="V2767" s="4" t="str">
        <f t="shared" si="7"/>
        <v>Credit Card</v>
      </c>
      <c r="W2767" s="4">
        <f t="shared" ref="W2767:Y2767" si="2774">IF(OR(J2767 = "ERROR", J2767 = ""), "UNKNOWN", J2767)</f>
        <v>3</v>
      </c>
      <c r="X2767" s="4">
        <f t="shared" si="2774"/>
        <v>2</v>
      </c>
      <c r="Y2767" s="4">
        <f t="shared" si="2774"/>
        <v>6</v>
      </c>
      <c r="Z2767" s="5">
        <f t="shared" si="9"/>
        <v>45098</v>
      </c>
    </row>
    <row r="2768">
      <c r="A2768" s="1" t="s">
        <v>2805</v>
      </c>
      <c r="B2768" s="1" t="s">
        <v>55</v>
      </c>
      <c r="C2768" s="1">
        <v>4.0</v>
      </c>
      <c r="D2768" s="1">
        <v>3.0</v>
      </c>
      <c r="E2768" s="1" t="s">
        <v>30</v>
      </c>
      <c r="F2768" s="1" t="s">
        <v>25</v>
      </c>
      <c r="G2768" s="1" t="s">
        <v>29</v>
      </c>
      <c r="H2768" s="2">
        <v>45109.0</v>
      </c>
      <c r="J2768" s="3">
        <f t="shared" si="2"/>
        <v>4</v>
      </c>
      <c r="K2768" s="4">
        <f t="shared" si="3"/>
        <v>3</v>
      </c>
      <c r="L2768" s="4">
        <f t="shared" si="4"/>
        <v>12</v>
      </c>
      <c r="S2768" s="1" t="s">
        <v>2805</v>
      </c>
      <c r="T2768" s="4" t="str">
        <f t="shared" si="5"/>
        <v>Juice</v>
      </c>
      <c r="U2768" s="4" t="str">
        <f t="shared" si="6"/>
        <v>In-store</v>
      </c>
      <c r="V2768" s="4" t="str">
        <f t="shared" si="7"/>
        <v>UNKNOWN</v>
      </c>
      <c r="W2768" s="4">
        <f t="shared" ref="W2768:Y2768" si="2775">IF(OR(J2768 = "ERROR", J2768 = ""), "UNKNOWN", J2768)</f>
        <v>4</v>
      </c>
      <c r="X2768" s="4">
        <f t="shared" si="2775"/>
        <v>3</v>
      </c>
      <c r="Y2768" s="4">
        <f t="shared" si="2775"/>
        <v>12</v>
      </c>
      <c r="Z2768" s="5">
        <f t="shared" si="9"/>
        <v>45109</v>
      </c>
    </row>
    <row r="2769">
      <c r="A2769" s="1" t="s">
        <v>2806</v>
      </c>
      <c r="B2769" s="1" t="s">
        <v>44</v>
      </c>
      <c r="C2769" s="1">
        <v>3.0</v>
      </c>
      <c r="D2769" s="1">
        <v>4.0</v>
      </c>
      <c r="E2769" s="1">
        <v>12.0</v>
      </c>
      <c r="G2769" s="1" t="s">
        <v>24</v>
      </c>
      <c r="H2769" s="2">
        <v>44995.0</v>
      </c>
      <c r="J2769" s="3">
        <f t="shared" si="2"/>
        <v>3</v>
      </c>
      <c r="K2769" s="4">
        <f t="shared" si="3"/>
        <v>4</v>
      </c>
      <c r="L2769" s="4">
        <f t="shared" si="4"/>
        <v>12</v>
      </c>
      <c r="S2769" s="1" t="s">
        <v>2806</v>
      </c>
      <c r="T2769" s="4" t="str">
        <f t="shared" si="5"/>
        <v>Sandwich</v>
      </c>
      <c r="U2769" s="4" t="str">
        <f t="shared" si="6"/>
        <v>Takeaway</v>
      </c>
      <c r="V2769" s="4" t="str">
        <f t="shared" si="7"/>
        <v>UNKNOWN</v>
      </c>
      <c r="W2769" s="4">
        <f t="shared" ref="W2769:Y2769" si="2776">IF(OR(J2769 = "ERROR", J2769 = ""), "UNKNOWN", J2769)</f>
        <v>3</v>
      </c>
      <c r="X2769" s="4">
        <f t="shared" si="2776"/>
        <v>4</v>
      </c>
      <c r="Y2769" s="4">
        <f t="shared" si="2776"/>
        <v>12</v>
      </c>
      <c r="Z2769" s="5">
        <f t="shared" si="9"/>
        <v>44995</v>
      </c>
    </row>
    <row r="2770">
      <c r="A2770" s="1" t="s">
        <v>2807</v>
      </c>
      <c r="B2770" s="1" t="s">
        <v>44</v>
      </c>
      <c r="C2770" s="1">
        <v>2.0</v>
      </c>
      <c r="D2770" s="1">
        <v>4.0</v>
      </c>
      <c r="E2770" s="1">
        <v>8.0</v>
      </c>
      <c r="H2770" s="2">
        <v>45057.0</v>
      </c>
      <c r="J2770" s="3">
        <f t="shared" si="2"/>
        <v>2</v>
      </c>
      <c r="K2770" s="4">
        <f t="shared" si="3"/>
        <v>4</v>
      </c>
      <c r="L2770" s="4">
        <f t="shared" si="4"/>
        <v>8</v>
      </c>
      <c r="S2770" s="1" t="s">
        <v>2807</v>
      </c>
      <c r="T2770" s="4" t="str">
        <f t="shared" si="5"/>
        <v>Sandwich</v>
      </c>
      <c r="U2770" s="4" t="str">
        <f t="shared" si="6"/>
        <v>UNKNOWN</v>
      </c>
      <c r="V2770" s="4" t="str">
        <f t="shared" si="7"/>
        <v>UNKNOWN</v>
      </c>
      <c r="W2770" s="4">
        <f t="shared" ref="W2770:Y2770" si="2777">IF(OR(J2770 = "ERROR", J2770 = ""), "UNKNOWN", J2770)</f>
        <v>2</v>
      </c>
      <c r="X2770" s="4">
        <f t="shared" si="2777"/>
        <v>4</v>
      </c>
      <c r="Y2770" s="4">
        <f t="shared" si="2777"/>
        <v>8</v>
      </c>
      <c r="Z2770" s="5">
        <f t="shared" si="9"/>
        <v>45057</v>
      </c>
    </row>
    <row r="2771">
      <c r="A2771" s="1" t="s">
        <v>2808</v>
      </c>
      <c r="B2771" s="1" t="s">
        <v>22</v>
      </c>
      <c r="C2771" s="1">
        <v>5.0</v>
      </c>
      <c r="D2771" s="1">
        <v>2.0</v>
      </c>
      <c r="E2771" s="1">
        <v>10.0</v>
      </c>
      <c r="F2771" s="1" t="s">
        <v>39</v>
      </c>
      <c r="G2771" s="1" t="s">
        <v>24</v>
      </c>
      <c r="H2771" s="2">
        <v>45100.0</v>
      </c>
      <c r="J2771" s="3">
        <f t="shared" si="2"/>
        <v>5</v>
      </c>
      <c r="K2771" s="4">
        <f t="shared" si="3"/>
        <v>2</v>
      </c>
      <c r="L2771" s="4">
        <f t="shared" si="4"/>
        <v>10</v>
      </c>
      <c r="S2771" s="1" t="s">
        <v>2808</v>
      </c>
      <c r="T2771" s="4" t="str">
        <f t="shared" si="5"/>
        <v>Coffee</v>
      </c>
      <c r="U2771" s="4" t="str">
        <f t="shared" si="6"/>
        <v>Takeaway</v>
      </c>
      <c r="V2771" s="4" t="str">
        <f t="shared" si="7"/>
        <v>Digital Wallet</v>
      </c>
      <c r="W2771" s="4">
        <f t="shared" ref="W2771:Y2771" si="2778">IF(OR(J2771 = "ERROR", J2771 = ""), "UNKNOWN", J2771)</f>
        <v>5</v>
      </c>
      <c r="X2771" s="4">
        <f t="shared" si="2778"/>
        <v>2</v>
      </c>
      <c r="Y2771" s="4">
        <f t="shared" si="2778"/>
        <v>10</v>
      </c>
      <c r="Z2771" s="5">
        <f t="shared" si="9"/>
        <v>45100</v>
      </c>
    </row>
    <row r="2772">
      <c r="A2772" s="1" t="s">
        <v>2809</v>
      </c>
      <c r="B2772" s="1" t="s">
        <v>44</v>
      </c>
      <c r="C2772" s="1">
        <v>3.0</v>
      </c>
      <c r="D2772" s="1">
        <v>4.0</v>
      </c>
      <c r="E2772" s="1">
        <v>12.0</v>
      </c>
      <c r="F2772" s="1" t="s">
        <v>39</v>
      </c>
      <c r="G2772" s="1" t="s">
        <v>29</v>
      </c>
      <c r="H2772" s="2">
        <v>44943.0</v>
      </c>
      <c r="J2772" s="3">
        <f t="shared" si="2"/>
        <v>3</v>
      </c>
      <c r="K2772" s="4">
        <f t="shared" si="3"/>
        <v>4</v>
      </c>
      <c r="L2772" s="4">
        <f t="shared" si="4"/>
        <v>12</v>
      </c>
      <c r="S2772" s="1" t="s">
        <v>2809</v>
      </c>
      <c r="T2772" s="4" t="str">
        <f t="shared" si="5"/>
        <v>Sandwich</v>
      </c>
      <c r="U2772" s="4" t="str">
        <f t="shared" si="6"/>
        <v>In-store</v>
      </c>
      <c r="V2772" s="4" t="str">
        <f t="shared" si="7"/>
        <v>Digital Wallet</v>
      </c>
      <c r="W2772" s="4">
        <f t="shared" ref="W2772:Y2772" si="2779">IF(OR(J2772 = "ERROR", J2772 = ""), "UNKNOWN", J2772)</f>
        <v>3</v>
      </c>
      <c r="X2772" s="4">
        <f t="shared" si="2779"/>
        <v>4</v>
      </c>
      <c r="Y2772" s="4">
        <f t="shared" si="2779"/>
        <v>12</v>
      </c>
      <c r="Z2772" s="5">
        <f t="shared" si="9"/>
        <v>44943</v>
      </c>
    </row>
    <row r="2773">
      <c r="A2773" s="1" t="s">
        <v>2810</v>
      </c>
      <c r="B2773" s="1" t="s">
        <v>36</v>
      </c>
      <c r="C2773" s="1">
        <v>3.0</v>
      </c>
      <c r="D2773" s="1">
        <v>5.0</v>
      </c>
      <c r="E2773" s="1">
        <v>15.0</v>
      </c>
      <c r="F2773" s="1" t="s">
        <v>39</v>
      </c>
      <c r="G2773" s="1" t="s">
        <v>29</v>
      </c>
      <c r="H2773" s="2">
        <v>45130.0</v>
      </c>
      <c r="J2773" s="3">
        <f t="shared" si="2"/>
        <v>3</v>
      </c>
      <c r="K2773" s="4">
        <f t="shared" si="3"/>
        <v>5</v>
      </c>
      <c r="L2773" s="4">
        <f t="shared" si="4"/>
        <v>15</v>
      </c>
      <c r="S2773" s="1" t="s">
        <v>2810</v>
      </c>
      <c r="T2773" s="4" t="str">
        <f t="shared" si="5"/>
        <v>Salad</v>
      </c>
      <c r="U2773" s="4" t="str">
        <f t="shared" si="6"/>
        <v>In-store</v>
      </c>
      <c r="V2773" s="4" t="str">
        <f t="shared" si="7"/>
        <v>Digital Wallet</v>
      </c>
      <c r="W2773" s="4">
        <f t="shared" ref="W2773:Y2773" si="2780">IF(OR(J2773 = "ERROR", J2773 = ""), "UNKNOWN", J2773)</f>
        <v>3</v>
      </c>
      <c r="X2773" s="4">
        <f t="shared" si="2780"/>
        <v>5</v>
      </c>
      <c r="Y2773" s="4">
        <f t="shared" si="2780"/>
        <v>15</v>
      </c>
      <c r="Z2773" s="5">
        <f t="shared" si="9"/>
        <v>45130</v>
      </c>
    </row>
    <row r="2774">
      <c r="A2774" s="1" t="s">
        <v>2811</v>
      </c>
      <c r="B2774" s="1" t="s">
        <v>41</v>
      </c>
      <c r="C2774" s="1">
        <v>4.0</v>
      </c>
      <c r="D2774" s="1">
        <v>4.0</v>
      </c>
      <c r="E2774" s="1">
        <v>16.0</v>
      </c>
      <c r="F2774" s="1" t="s">
        <v>23</v>
      </c>
      <c r="H2774" s="2">
        <v>45083.0</v>
      </c>
      <c r="J2774" s="3">
        <f t="shared" si="2"/>
        <v>4</v>
      </c>
      <c r="K2774" s="4">
        <f t="shared" si="3"/>
        <v>4</v>
      </c>
      <c r="L2774" s="4">
        <f t="shared" si="4"/>
        <v>16</v>
      </c>
      <c r="S2774" s="1" t="s">
        <v>2811</v>
      </c>
      <c r="T2774" s="4" t="str">
        <f t="shared" si="5"/>
        <v>Smoothie</v>
      </c>
      <c r="U2774" s="4" t="str">
        <f t="shared" si="6"/>
        <v>UNKNOWN</v>
      </c>
      <c r="V2774" s="4" t="str">
        <f t="shared" si="7"/>
        <v>Credit Card</v>
      </c>
      <c r="W2774" s="4">
        <f t="shared" ref="W2774:Y2774" si="2781">IF(OR(J2774 = "ERROR", J2774 = ""), "UNKNOWN", J2774)</f>
        <v>4</v>
      </c>
      <c r="X2774" s="4">
        <f t="shared" si="2781"/>
        <v>4</v>
      </c>
      <c r="Y2774" s="4">
        <f t="shared" si="2781"/>
        <v>16</v>
      </c>
      <c r="Z2774" s="5">
        <f t="shared" si="9"/>
        <v>45083</v>
      </c>
    </row>
    <row r="2775">
      <c r="A2775" s="1" t="s">
        <v>2812</v>
      </c>
      <c r="B2775" s="1" t="s">
        <v>44</v>
      </c>
      <c r="C2775" s="1">
        <v>2.0</v>
      </c>
      <c r="D2775" s="1">
        <v>4.0</v>
      </c>
      <c r="E2775" s="1">
        <v>8.0</v>
      </c>
      <c r="F2775" s="1" t="s">
        <v>39</v>
      </c>
      <c r="G2775" s="1" t="s">
        <v>29</v>
      </c>
      <c r="H2775" s="2">
        <v>45057.0</v>
      </c>
      <c r="J2775" s="3">
        <f t="shared" si="2"/>
        <v>2</v>
      </c>
      <c r="K2775" s="4">
        <f t="shared" si="3"/>
        <v>4</v>
      </c>
      <c r="L2775" s="4">
        <f t="shared" si="4"/>
        <v>8</v>
      </c>
      <c r="S2775" s="1" t="s">
        <v>2812</v>
      </c>
      <c r="T2775" s="4" t="str">
        <f t="shared" si="5"/>
        <v>Sandwich</v>
      </c>
      <c r="U2775" s="4" t="str">
        <f t="shared" si="6"/>
        <v>In-store</v>
      </c>
      <c r="V2775" s="4" t="str">
        <f t="shared" si="7"/>
        <v>Digital Wallet</v>
      </c>
      <c r="W2775" s="4">
        <f t="shared" ref="W2775:Y2775" si="2782">IF(OR(J2775 = "ERROR", J2775 = ""), "UNKNOWN", J2775)</f>
        <v>2</v>
      </c>
      <c r="X2775" s="4">
        <f t="shared" si="2782"/>
        <v>4</v>
      </c>
      <c r="Y2775" s="4">
        <f t="shared" si="2782"/>
        <v>8</v>
      </c>
      <c r="Z2775" s="5">
        <f t="shared" si="9"/>
        <v>45057</v>
      </c>
    </row>
    <row r="2776">
      <c r="A2776" s="1" t="s">
        <v>2813</v>
      </c>
      <c r="B2776" s="1" t="s">
        <v>32</v>
      </c>
      <c r="C2776" s="1">
        <v>3.0</v>
      </c>
      <c r="D2776" s="1">
        <v>1.0</v>
      </c>
      <c r="E2776" s="1">
        <v>3.0</v>
      </c>
      <c r="G2776" s="1" t="s">
        <v>24</v>
      </c>
      <c r="H2776" s="2">
        <v>45016.0</v>
      </c>
      <c r="J2776" s="3">
        <f t="shared" si="2"/>
        <v>3</v>
      </c>
      <c r="K2776" s="4">
        <f t="shared" si="3"/>
        <v>1</v>
      </c>
      <c r="L2776" s="4">
        <f t="shared" si="4"/>
        <v>3</v>
      </c>
      <c r="S2776" s="1" t="s">
        <v>2813</v>
      </c>
      <c r="T2776" s="4" t="str">
        <f t="shared" si="5"/>
        <v>Cookie</v>
      </c>
      <c r="U2776" s="4" t="str">
        <f t="shared" si="6"/>
        <v>Takeaway</v>
      </c>
      <c r="V2776" s="4" t="str">
        <f t="shared" si="7"/>
        <v>UNKNOWN</v>
      </c>
      <c r="W2776" s="4">
        <f t="shared" ref="W2776:Y2776" si="2783">IF(OR(J2776 = "ERROR", J2776 = ""), "UNKNOWN", J2776)</f>
        <v>3</v>
      </c>
      <c r="X2776" s="4">
        <f t="shared" si="2783"/>
        <v>1</v>
      </c>
      <c r="Y2776" s="4">
        <f t="shared" si="2783"/>
        <v>3</v>
      </c>
      <c r="Z2776" s="5">
        <f t="shared" si="9"/>
        <v>45016</v>
      </c>
    </row>
    <row r="2777">
      <c r="A2777" s="1" t="s">
        <v>2814</v>
      </c>
      <c r="B2777" s="1" t="s">
        <v>36</v>
      </c>
      <c r="C2777" s="1">
        <v>3.0</v>
      </c>
      <c r="D2777" s="1">
        <v>5.0</v>
      </c>
      <c r="E2777" s="1">
        <v>15.0</v>
      </c>
      <c r="F2777" s="1" t="s">
        <v>23</v>
      </c>
      <c r="G2777" s="1" t="s">
        <v>29</v>
      </c>
      <c r="H2777" s="6">
        <v>45219.0</v>
      </c>
      <c r="J2777" s="3">
        <f t="shared" si="2"/>
        <v>3</v>
      </c>
      <c r="K2777" s="4">
        <f t="shared" si="3"/>
        <v>5</v>
      </c>
      <c r="L2777" s="4">
        <f t="shared" si="4"/>
        <v>15</v>
      </c>
      <c r="S2777" s="1" t="s">
        <v>2814</v>
      </c>
      <c r="T2777" s="4" t="str">
        <f t="shared" si="5"/>
        <v>Salad</v>
      </c>
      <c r="U2777" s="4" t="str">
        <f t="shared" si="6"/>
        <v>In-store</v>
      </c>
      <c r="V2777" s="4" t="str">
        <f t="shared" si="7"/>
        <v>Credit Card</v>
      </c>
      <c r="W2777" s="4">
        <f t="shared" ref="W2777:Y2777" si="2784">IF(OR(J2777 = "ERROR", J2777 = ""), "UNKNOWN", J2777)</f>
        <v>3</v>
      </c>
      <c r="X2777" s="4">
        <f t="shared" si="2784"/>
        <v>5</v>
      </c>
      <c r="Y2777" s="4">
        <f t="shared" si="2784"/>
        <v>15</v>
      </c>
      <c r="Z2777" s="7">
        <f t="shared" si="9"/>
        <v>45219</v>
      </c>
    </row>
    <row r="2778">
      <c r="A2778" s="1" t="s">
        <v>2815</v>
      </c>
      <c r="B2778" s="1" t="s">
        <v>36</v>
      </c>
      <c r="C2778" s="1">
        <v>1.0</v>
      </c>
      <c r="D2778" s="1">
        <v>5.0</v>
      </c>
      <c r="E2778" s="1">
        <v>5.0</v>
      </c>
      <c r="F2778" s="1" t="s">
        <v>39</v>
      </c>
      <c r="H2778" s="2">
        <v>45156.0</v>
      </c>
      <c r="J2778" s="3">
        <f t="shared" si="2"/>
        <v>1</v>
      </c>
      <c r="K2778" s="4">
        <f t="shared" si="3"/>
        <v>5</v>
      </c>
      <c r="L2778" s="4">
        <f t="shared" si="4"/>
        <v>5</v>
      </c>
      <c r="S2778" s="1" t="s">
        <v>2815</v>
      </c>
      <c r="T2778" s="4" t="str">
        <f t="shared" si="5"/>
        <v>Salad</v>
      </c>
      <c r="U2778" s="4" t="str">
        <f t="shared" si="6"/>
        <v>UNKNOWN</v>
      </c>
      <c r="V2778" s="4" t="str">
        <f t="shared" si="7"/>
        <v>Digital Wallet</v>
      </c>
      <c r="W2778" s="4">
        <f t="shared" ref="W2778:Y2778" si="2785">IF(OR(J2778 = "ERROR", J2778 = ""), "UNKNOWN", J2778)</f>
        <v>1</v>
      </c>
      <c r="X2778" s="4">
        <f t="shared" si="2785"/>
        <v>5</v>
      </c>
      <c r="Y2778" s="4">
        <f t="shared" si="2785"/>
        <v>5</v>
      </c>
      <c r="Z2778" s="5">
        <f t="shared" si="9"/>
        <v>45156</v>
      </c>
    </row>
    <row r="2779">
      <c r="A2779" s="1" t="s">
        <v>2816</v>
      </c>
      <c r="B2779" s="1" t="s">
        <v>41</v>
      </c>
      <c r="C2779" s="1">
        <v>2.0</v>
      </c>
      <c r="D2779" s="1">
        <v>4.0</v>
      </c>
      <c r="E2779" s="1">
        <v>8.0</v>
      </c>
      <c r="F2779" s="1" t="s">
        <v>28</v>
      </c>
      <c r="G2779" s="1" t="s">
        <v>29</v>
      </c>
      <c r="H2779" s="2">
        <v>44942.0</v>
      </c>
      <c r="J2779" s="3">
        <f t="shared" si="2"/>
        <v>2</v>
      </c>
      <c r="K2779" s="4">
        <f t="shared" si="3"/>
        <v>4</v>
      </c>
      <c r="L2779" s="4">
        <f t="shared" si="4"/>
        <v>8</v>
      </c>
      <c r="S2779" s="1" t="s">
        <v>2816</v>
      </c>
      <c r="T2779" s="4" t="str">
        <f t="shared" si="5"/>
        <v>Smoothie</v>
      </c>
      <c r="U2779" s="4" t="str">
        <f t="shared" si="6"/>
        <v>In-store</v>
      </c>
      <c r="V2779" s="4" t="str">
        <f t="shared" si="7"/>
        <v>Cash</v>
      </c>
      <c r="W2779" s="4">
        <f t="shared" ref="W2779:Y2779" si="2786">IF(OR(J2779 = "ERROR", J2779 = ""), "UNKNOWN", J2779)</f>
        <v>2</v>
      </c>
      <c r="X2779" s="4">
        <f t="shared" si="2786"/>
        <v>4</v>
      </c>
      <c r="Y2779" s="4">
        <f t="shared" si="2786"/>
        <v>8</v>
      </c>
      <c r="Z2779" s="5">
        <f t="shared" si="9"/>
        <v>44942</v>
      </c>
    </row>
    <row r="2780">
      <c r="A2780" s="1" t="s">
        <v>2817</v>
      </c>
      <c r="B2780" s="1" t="s">
        <v>81</v>
      </c>
      <c r="C2780" s="1">
        <v>5.0</v>
      </c>
      <c r="D2780" s="1">
        <v>1.5</v>
      </c>
      <c r="E2780" s="1">
        <v>7.5</v>
      </c>
      <c r="F2780" s="1" t="s">
        <v>39</v>
      </c>
      <c r="G2780" s="1" t="s">
        <v>24</v>
      </c>
      <c r="H2780" s="6">
        <v>45248.0</v>
      </c>
      <c r="J2780" s="3">
        <f t="shared" si="2"/>
        <v>5</v>
      </c>
      <c r="K2780" s="4">
        <f t="shared" si="3"/>
        <v>1.5</v>
      </c>
      <c r="L2780" s="4">
        <f t="shared" si="4"/>
        <v>7.5</v>
      </c>
      <c r="S2780" s="1" t="s">
        <v>2817</v>
      </c>
      <c r="T2780" s="4" t="str">
        <f t="shared" si="5"/>
        <v>Tea</v>
      </c>
      <c r="U2780" s="4" t="str">
        <f t="shared" si="6"/>
        <v>Takeaway</v>
      </c>
      <c r="V2780" s="4" t="str">
        <f t="shared" si="7"/>
        <v>Digital Wallet</v>
      </c>
      <c r="W2780" s="4">
        <f t="shared" ref="W2780:Y2780" si="2787">IF(OR(J2780 = "ERROR", J2780 = ""), "UNKNOWN", J2780)</f>
        <v>5</v>
      </c>
      <c r="X2780" s="4">
        <f t="shared" si="2787"/>
        <v>1.5</v>
      </c>
      <c r="Y2780" s="4">
        <f t="shared" si="2787"/>
        <v>7.5</v>
      </c>
      <c r="Z2780" s="7">
        <f t="shared" si="9"/>
        <v>45248</v>
      </c>
    </row>
    <row r="2781">
      <c r="A2781" s="1" t="s">
        <v>2818</v>
      </c>
      <c r="B2781" s="1" t="s">
        <v>81</v>
      </c>
      <c r="C2781" s="1">
        <v>5.0</v>
      </c>
      <c r="D2781" s="1">
        <v>1.5</v>
      </c>
      <c r="E2781" s="1">
        <v>7.5</v>
      </c>
      <c r="F2781" s="1" t="s">
        <v>28</v>
      </c>
      <c r="G2781" s="1" t="s">
        <v>29</v>
      </c>
      <c r="H2781" s="6">
        <v>45241.0</v>
      </c>
      <c r="J2781" s="3">
        <f t="shared" si="2"/>
        <v>5</v>
      </c>
      <c r="K2781" s="4">
        <f t="shared" si="3"/>
        <v>1.5</v>
      </c>
      <c r="L2781" s="4">
        <f t="shared" si="4"/>
        <v>7.5</v>
      </c>
      <c r="S2781" s="1" t="s">
        <v>2818</v>
      </c>
      <c r="T2781" s="4" t="str">
        <f t="shared" si="5"/>
        <v>Tea</v>
      </c>
      <c r="U2781" s="4" t="str">
        <f t="shared" si="6"/>
        <v>In-store</v>
      </c>
      <c r="V2781" s="4" t="str">
        <f t="shared" si="7"/>
        <v>Cash</v>
      </c>
      <c r="W2781" s="4">
        <f t="shared" ref="W2781:Y2781" si="2788">IF(OR(J2781 = "ERROR", J2781 = ""), "UNKNOWN", J2781)</f>
        <v>5</v>
      </c>
      <c r="X2781" s="4">
        <f t="shared" si="2788"/>
        <v>1.5</v>
      </c>
      <c r="Y2781" s="4">
        <f t="shared" si="2788"/>
        <v>7.5</v>
      </c>
      <c r="Z2781" s="7">
        <f t="shared" si="9"/>
        <v>45241</v>
      </c>
    </row>
    <row r="2782">
      <c r="A2782" s="1" t="s">
        <v>2819</v>
      </c>
      <c r="B2782" s="1" t="s">
        <v>41</v>
      </c>
      <c r="C2782" s="1">
        <v>2.0</v>
      </c>
      <c r="D2782" s="1">
        <v>4.0</v>
      </c>
      <c r="E2782" s="1">
        <v>8.0</v>
      </c>
      <c r="F2782" s="1" t="s">
        <v>25</v>
      </c>
      <c r="G2782" s="1" t="s">
        <v>29</v>
      </c>
      <c r="H2782" s="6">
        <v>45218.0</v>
      </c>
      <c r="J2782" s="3">
        <f t="shared" si="2"/>
        <v>2</v>
      </c>
      <c r="K2782" s="4">
        <f t="shared" si="3"/>
        <v>4</v>
      </c>
      <c r="L2782" s="4">
        <f t="shared" si="4"/>
        <v>8</v>
      </c>
      <c r="S2782" s="1" t="s">
        <v>2819</v>
      </c>
      <c r="T2782" s="4" t="str">
        <f t="shared" si="5"/>
        <v>Smoothie</v>
      </c>
      <c r="U2782" s="4" t="str">
        <f t="shared" si="6"/>
        <v>In-store</v>
      </c>
      <c r="V2782" s="4" t="str">
        <f t="shared" si="7"/>
        <v>UNKNOWN</v>
      </c>
      <c r="W2782" s="4">
        <f t="shared" ref="W2782:Y2782" si="2789">IF(OR(J2782 = "ERROR", J2782 = ""), "UNKNOWN", J2782)</f>
        <v>2</v>
      </c>
      <c r="X2782" s="4">
        <f t="shared" si="2789"/>
        <v>4</v>
      </c>
      <c r="Y2782" s="4">
        <f t="shared" si="2789"/>
        <v>8</v>
      </c>
      <c r="Z2782" s="7">
        <f t="shared" si="9"/>
        <v>45218</v>
      </c>
    </row>
    <row r="2783">
      <c r="A2783" s="1" t="s">
        <v>2820</v>
      </c>
      <c r="B2783" s="1" t="s">
        <v>22</v>
      </c>
      <c r="C2783" s="1">
        <v>2.0</v>
      </c>
      <c r="D2783" s="1">
        <v>2.0</v>
      </c>
      <c r="E2783" s="1">
        <v>4.0</v>
      </c>
      <c r="G2783" s="1" t="s">
        <v>24</v>
      </c>
      <c r="H2783" s="2">
        <v>45067.0</v>
      </c>
      <c r="J2783" s="3">
        <f t="shared" si="2"/>
        <v>2</v>
      </c>
      <c r="K2783" s="4">
        <f t="shared" si="3"/>
        <v>2</v>
      </c>
      <c r="L2783" s="4">
        <f t="shared" si="4"/>
        <v>4</v>
      </c>
      <c r="S2783" s="1" t="s">
        <v>2820</v>
      </c>
      <c r="T2783" s="4" t="str">
        <f t="shared" si="5"/>
        <v>Coffee</v>
      </c>
      <c r="U2783" s="4" t="str">
        <f t="shared" si="6"/>
        <v>Takeaway</v>
      </c>
      <c r="V2783" s="4" t="str">
        <f t="shared" si="7"/>
        <v>UNKNOWN</v>
      </c>
      <c r="W2783" s="4">
        <f t="shared" ref="W2783:Y2783" si="2790">IF(OR(J2783 = "ERROR", J2783 = ""), "UNKNOWN", J2783)</f>
        <v>2</v>
      </c>
      <c r="X2783" s="4">
        <f t="shared" si="2790"/>
        <v>2</v>
      </c>
      <c r="Y2783" s="4">
        <f t="shared" si="2790"/>
        <v>4</v>
      </c>
      <c r="Z2783" s="5">
        <f t="shared" si="9"/>
        <v>45067</v>
      </c>
    </row>
    <row r="2784">
      <c r="A2784" s="1" t="s">
        <v>2821</v>
      </c>
      <c r="B2784" s="1" t="s">
        <v>44</v>
      </c>
      <c r="C2784" s="1">
        <v>4.0</v>
      </c>
      <c r="D2784" s="1">
        <v>4.0</v>
      </c>
      <c r="E2784" s="1">
        <v>16.0</v>
      </c>
      <c r="F2784" s="1" t="s">
        <v>28</v>
      </c>
      <c r="G2784" s="1" t="s">
        <v>29</v>
      </c>
      <c r="H2784" s="2">
        <v>45189.0</v>
      </c>
      <c r="J2784" s="3">
        <f t="shared" si="2"/>
        <v>4</v>
      </c>
      <c r="K2784" s="4">
        <f t="shared" si="3"/>
        <v>4</v>
      </c>
      <c r="L2784" s="4">
        <f t="shared" si="4"/>
        <v>16</v>
      </c>
      <c r="S2784" s="1" t="s">
        <v>2821</v>
      </c>
      <c r="T2784" s="4" t="str">
        <f t="shared" si="5"/>
        <v>Sandwich</v>
      </c>
      <c r="U2784" s="4" t="str">
        <f t="shared" si="6"/>
        <v>In-store</v>
      </c>
      <c r="V2784" s="4" t="str">
        <f t="shared" si="7"/>
        <v>Cash</v>
      </c>
      <c r="W2784" s="4">
        <f t="shared" ref="W2784:Y2784" si="2791">IF(OR(J2784 = "ERROR", J2784 = ""), "UNKNOWN", J2784)</f>
        <v>4</v>
      </c>
      <c r="X2784" s="4">
        <f t="shared" si="2791"/>
        <v>4</v>
      </c>
      <c r="Y2784" s="4">
        <f t="shared" si="2791"/>
        <v>16</v>
      </c>
      <c r="Z2784" s="5">
        <f t="shared" si="9"/>
        <v>45189</v>
      </c>
    </row>
    <row r="2785">
      <c r="A2785" s="1" t="s">
        <v>2822</v>
      </c>
      <c r="B2785" s="1" t="s">
        <v>36</v>
      </c>
      <c r="C2785" s="1">
        <v>3.0</v>
      </c>
      <c r="D2785" s="1">
        <v>5.0</v>
      </c>
      <c r="E2785" s="1">
        <v>15.0</v>
      </c>
      <c r="F2785" s="1" t="s">
        <v>23</v>
      </c>
      <c r="G2785" s="1" t="s">
        <v>29</v>
      </c>
      <c r="H2785" s="2">
        <v>45200.0</v>
      </c>
      <c r="J2785" s="3">
        <f t="shared" si="2"/>
        <v>3</v>
      </c>
      <c r="K2785" s="4">
        <f t="shared" si="3"/>
        <v>5</v>
      </c>
      <c r="L2785" s="4">
        <f t="shared" si="4"/>
        <v>15</v>
      </c>
      <c r="S2785" s="1" t="s">
        <v>2822</v>
      </c>
      <c r="T2785" s="4" t="str">
        <f t="shared" si="5"/>
        <v>Salad</v>
      </c>
      <c r="U2785" s="4" t="str">
        <f t="shared" si="6"/>
        <v>In-store</v>
      </c>
      <c r="V2785" s="4" t="str">
        <f t="shared" si="7"/>
        <v>Credit Card</v>
      </c>
      <c r="W2785" s="4">
        <f t="shared" ref="W2785:Y2785" si="2792">IF(OR(J2785 = "ERROR", J2785 = ""), "UNKNOWN", J2785)</f>
        <v>3</v>
      </c>
      <c r="X2785" s="4">
        <f t="shared" si="2792"/>
        <v>5</v>
      </c>
      <c r="Y2785" s="4">
        <f t="shared" si="2792"/>
        <v>15</v>
      </c>
      <c r="Z2785" s="5">
        <f t="shared" si="9"/>
        <v>45200</v>
      </c>
    </row>
    <row r="2786">
      <c r="A2786" s="1" t="s">
        <v>2823</v>
      </c>
      <c r="B2786" s="1" t="s">
        <v>44</v>
      </c>
      <c r="C2786" s="1">
        <v>2.0</v>
      </c>
      <c r="D2786" s="1">
        <v>4.0</v>
      </c>
      <c r="E2786" s="1">
        <v>8.0</v>
      </c>
      <c r="G2786" s="1" t="s">
        <v>29</v>
      </c>
      <c r="H2786" s="2">
        <v>45041.0</v>
      </c>
      <c r="J2786" s="3">
        <f t="shared" si="2"/>
        <v>2</v>
      </c>
      <c r="K2786" s="4">
        <f t="shared" si="3"/>
        <v>4</v>
      </c>
      <c r="L2786" s="4">
        <f t="shared" si="4"/>
        <v>8</v>
      </c>
      <c r="S2786" s="1" t="s">
        <v>2823</v>
      </c>
      <c r="T2786" s="4" t="str">
        <f t="shared" si="5"/>
        <v>Sandwich</v>
      </c>
      <c r="U2786" s="4" t="str">
        <f t="shared" si="6"/>
        <v>In-store</v>
      </c>
      <c r="V2786" s="4" t="str">
        <f t="shared" si="7"/>
        <v>UNKNOWN</v>
      </c>
      <c r="W2786" s="4">
        <f t="shared" ref="W2786:Y2786" si="2793">IF(OR(J2786 = "ERROR", J2786 = ""), "UNKNOWN", J2786)</f>
        <v>2</v>
      </c>
      <c r="X2786" s="4">
        <f t="shared" si="2793"/>
        <v>4</v>
      </c>
      <c r="Y2786" s="4">
        <f t="shared" si="2793"/>
        <v>8</v>
      </c>
      <c r="Z2786" s="5">
        <f t="shared" si="9"/>
        <v>45041</v>
      </c>
    </row>
    <row r="2787">
      <c r="A2787" s="1" t="s">
        <v>2824</v>
      </c>
      <c r="B2787" s="1" t="s">
        <v>41</v>
      </c>
      <c r="C2787" s="1">
        <v>2.0</v>
      </c>
      <c r="D2787" s="1">
        <v>4.0</v>
      </c>
      <c r="E2787" s="1">
        <v>8.0</v>
      </c>
      <c r="F2787" s="1" t="s">
        <v>39</v>
      </c>
      <c r="G2787" s="1" t="s">
        <v>24</v>
      </c>
      <c r="H2787" s="2">
        <v>45201.0</v>
      </c>
      <c r="J2787" s="3">
        <f t="shared" si="2"/>
        <v>2</v>
      </c>
      <c r="K2787" s="4">
        <f t="shared" si="3"/>
        <v>4</v>
      </c>
      <c r="L2787" s="4">
        <f t="shared" si="4"/>
        <v>8</v>
      </c>
      <c r="S2787" s="1" t="s">
        <v>2824</v>
      </c>
      <c r="T2787" s="4" t="str">
        <f t="shared" si="5"/>
        <v>Smoothie</v>
      </c>
      <c r="U2787" s="4" t="str">
        <f t="shared" si="6"/>
        <v>Takeaway</v>
      </c>
      <c r="V2787" s="4" t="str">
        <f t="shared" si="7"/>
        <v>Digital Wallet</v>
      </c>
      <c r="W2787" s="4">
        <f t="shared" ref="W2787:Y2787" si="2794">IF(OR(J2787 = "ERROR", J2787 = ""), "UNKNOWN", J2787)</f>
        <v>2</v>
      </c>
      <c r="X2787" s="4">
        <f t="shared" si="2794"/>
        <v>4</v>
      </c>
      <c r="Y2787" s="4">
        <f t="shared" si="2794"/>
        <v>8</v>
      </c>
      <c r="Z2787" s="5">
        <f t="shared" si="9"/>
        <v>45201</v>
      </c>
    </row>
    <row r="2788">
      <c r="A2788" s="1" t="s">
        <v>2825</v>
      </c>
      <c r="B2788" s="1" t="s">
        <v>55</v>
      </c>
      <c r="C2788" s="1">
        <v>4.0</v>
      </c>
      <c r="D2788" s="1">
        <v>3.0</v>
      </c>
      <c r="E2788" s="1">
        <v>12.0</v>
      </c>
      <c r="F2788" s="1" t="s">
        <v>23</v>
      </c>
      <c r="H2788" s="2">
        <v>44984.0</v>
      </c>
      <c r="J2788" s="3">
        <f t="shared" si="2"/>
        <v>4</v>
      </c>
      <c r="K2788" s="4">
        <f t="shared" si="3"/>
        <v>3</v>
      </c>
      <c r="L2788" s="4">
        <f t="shared" si="4"/>
        <v>12</v>
      </c>
      <c r="S2788" s="1" t="s">
        <v>2825</v>
      </c>
      <c r="T2788" s="4" t="str">
        <f t="shared" si="5"/>
        <v>Juice</v>
      </c>
      <c r="U2788" s="4" t="str">
        <f t="shared" si="6"/>
        <v>UNKNOWN</v>
      </c>
      <c r="V2788" s="4" t="str">
        <f t="shared" si="7"/>
        <v>Credit Card</v>
      </c>
      <c r="W2788" s="4">
        <f t="shared" ref="W2788:Y2788" si="2795">IF(OR(J2788 = "ERROR", J2788 = ""), "UNKNOWN", J2788)</f>
        <v>4</v>
      </c>
      <c r="X2788" s="4">
        <f t="shared" si="2795"/>
        <v>3</v>
      </c>
      <c r="Y2788" s="4">
        <f t="shared" si="2795"/>
        <v>12</v>
      </c>
      <c r="Z2788" s="5">
        <f t="shared" si="9"/>
        <v>44984</v>
      </c>
    </row>
    <row r="2789">
      <c r="A2789" s="1" t="s">
        <v>2826</v>
      </c>
      <c r="B2789" s="1" t="s">
        <v>30</v>
      </c>
      <c r="C2789" s="1">
        <v>3.0</v>
      </c>
      <c r="D2789" s="1">
        <v>4.0</v>
      </c>
      <c r="E2789" s="1" t="s">
        <v>25</v>
      </c>
      <c r="G2789" s="1" t="s">
        <v>29</v>
      </c>
      <c r="H2789" s="6">
        <v>45291.0</v>
      </c>
      <c r="J2789" s="3">
        <f t="shared" si="2"/>
        <v>3</v>
      </c>
      <c r="K2789" s="4">
        <f t="shared" si="3"/>
        <v>4</v>
      </c>
      <c r="L2789" s="4">
        <f t="shared" si="4"/>
        <v>12</v>
      </c>
      <c r="S2789" s="1" t="s">
        <v>2826</v>
      </c>
      <c r="T2789" s="4" t="str">
        <f t="shared" si="5"/>
        <v>UNKNOWN</v>
      </c>
      <c r="U2789" s="4" t="str">
        <f t="shared" si="6"/>
        <v>In-store</v>
      </c>
      <c r="V2789" s="4" t="str">
        <f t="shared" si="7"/>
        <v>UNKNOWN</v>
      </c>
      <c r="W2789" s="4">
        <f t="shared" ref="W2789:Y2789" si="2796">IF(OR(J2789 = "ERROR", J2789 = ""), "UNKNOWN", J2789)</f>
        <v>3</v>
      </c>
      <c r="X2789" s="4">
        <f t="shared" si="2796"/>
        <v>4</v>
      </c>
      <c r="Y2789" s="4">
        <f t="shared" si="2796"/>
        <v>12</v>
      </c>
      <c r="Z2789" s="7">
        <f t="shared" si="9"/>
        <v>45291</v>
      </c>
    </row>
    <row r="2790">
      <c r="A2790" s="1" t="s">
        <v>2827</v>
      </c>
      <c r="B2790" s="1" t="s">
        <v>55</v>
      </c>
      <c r="C2790" s="1">
        <v>3.0</v>
      </c>
      <c r="D2790" s="1">
        <v>3.0</v>
      </c>
      <c r="E2790" s="1">
        <v>9.0</v>
      </c>
      <c r="G2790" s="1" t="s">
        <v>24</v>
      </c>
      <c r="H2790" s="2">
        <v>45076.0</v>
      </c>
      <c r="J2790" s="3">
        <f t="shared" si="2"/>
        <v>3</v>
      </c>
      <c r="K2790" s="4">
        <f t="shared" si="3"/>
        <v>3</v>
      </c>
      <c r="L2790" s="4">
        <f t="shared" si="4"/>
        <v>9</v>
      </c>
      <c r="S2790" s="1" t="s">
        <v>2827</v>
      </c>
      <c r="T2790" s="4" t="str">
        <f t="shared" si="5"/>
        <v>Juice</v>
      </c>
      <c r="U2790" s="4" t="str">
        <f t="shared" si="6"/>
        <v>Takeaway</v>
      </c>
      <c r="V2790" s="4" t="str">
        <f t="shared" si="7"/>
        <v>UNKNOWN</v>
      </c>
      <c r="W2790" s="4">
        <f t="shared" ref="W2790:Y2790" si="2797">IF(OR(J2790 = "ERROR", J2790 = ""), "UNKNOWN", J2790)</f>
        <v>3</v>
      </c>
      <c r="X2790" s="4">
        <f t="shared" si="2797"/>
        <v>3</v>
      </c>
      <c r="Y2790" s="4">
        <f t="shared" si="2797"/>
        <v>9</v>
      </c>
      <c r="Z2790" s="5">
        <f t="shared" si="9"/>
        <v>45076</v>
      </c>
    </row>
    <row r="2791">
      <c r="A2791" s="1" t="s">
        <v>2828</v>
      </c>
      <c r="B2791" s="1" t="s">
        <v>81</v>
      </c>
      <c r="C2791" s="1">
        <v>5.0</v>
      </c>
      <c r="D2791" s="1">
        <v>1.5</v>
      </c>
      <c r="E2791" s="1">
        <v>7.5</v>
      </c>
      <c r="G2791" s="1" t="s">
        <v>24</v>
      </c>
      <c r="H2791" s="2">
        <v>44943.0</v>
      </c>
      <c r="J2791" s="3">
        <f t="shared" si="2"/>
        <v>5</v>
      </c>
      <c r="K2791" s="4">
        <f t="shared" si="3"/>
        <v>1.5</v>
      </c>
      <c r="L2791" s="4">
        <f t="shared" si="4"/>
        <v>7.5</v>
      </c>
      <c r="S2791" s="1" t="s">
        <v>2828</v>
      </c>
      <c r="T2791" s="4" t="str">
        <f t="shared" si="5"/>
        <v>Tea</v>
      </c>
      <c r="U2791" s="4" t="str">
        <f t="shared" si="6"/>
        <v>Takeaway</v>
      </c>
      <c r="V2791" s="4" t="str">
        <f t="shared" si="7"/>
        <v>UNKNOWN</v>
      </c>
      <c r="W2791" s="4">
        <f t="shared" ref="W2791:Y2791" si="2798">IF(OR(J2791 = "ERROR", J2791 = ""), "UNKNOWN", J2791)</f>
        <v>5</v>
      </c>
      <c r="X2791" s="4">
        <f t="shared" si="2798"/>
        <v>1.5</v>
      </c>
      <c r="Y2791" s="4">
        <f t="shared" si="2798"/>
        <v>7.5</v>
      </c>
      <c r="Z2791" s="5">
        <f t="shared" si="9"/>
        <v>44943</v>
      </c>
    </row>
    <row r="2792">
      <c r="A2792" s="1" t="s">
        <v>2829</v>
      </c>
      <c r="B2792" s="1" t="s">
        <v>32</v>
      </c>
      <c r="C2792" s="1">
        <v>5.0</v>
      </c>
      <c r="D2792" s="1">
        <v>1.0</v>
      </c>
      <c r="E2792" s="1">
        <v>5.0</v>
      </c>
      <c r="G2792" s="1" t="s">
        <v>24</v>
      </c>
      <c r="H2792" s="2">
        <v>45169.0</v>
      </c>
      <c r="J2792" s="3">
        <f t="shared" si="2"/>
        <v>5</v>
      </c>
      <c r="K2792" s="4">
        <f t="shared" si="3"/>
        <v>1</v>
      </c>
      <c r="L2792" s="4">
        <f t="shared" si="4"/>
        <v>5</v>
      </c>
      <c r="S2792" s="1" t="s">
        <v>2829</v>
      </c>
      <c r="T2792" s="4" t="str">
        <f t="shared" si="5"/>
        <v>Cookie</v>
      </c>
      <c r="U2792" s="4" t="str">
        <f t="shared" si="6"/>
        <v>Takeaway</v>
      </c>
      <c r="V2792" s="4" t="str">
        <f t="shared" si="7"/>
        <v>UNKNOWN</v>
      </c>
      <c r="W2792" s="4">
        <f t="shared" ref="W2792:Y2792" si="2799">IF(OR(J2792 = "ERROR", J2792 = ""), "UNKNOWN", J2792)</f>
        <v>5</v>
      </c>
      <c r="X2792" s="4">
        <f t="shared" si="2799"/>
        <v>1</v>
      </c>
      <c r="Y2792" s="4">
        <f t="shared" si="2799"/>
        <v>5</v>
      </c>
      <c r="Z2792" s="5">
        <f t="shared" si="9"/>
        <v>45169</v>
      </c>
    </row>
    <row r="2793">
      <c r="A2793" s="1" t="s">
        <v>2830</v>
      </c>
      <c r="B2793" s="1" t="s">
        <v>41</v>
      </c>
      <c r="C2793" s="1">
        <v>4.0</v>
      </c>
      <c r="D2793" s="1">
        <v>4.0</v>
      </c>
      <c r="E2793" s="1">
        <v>16.0</v>
      </c>
      <c r="F2793" s="1" t="s">
        <v>23</v>
      </c>
      <c r="H2793" s="1" t="s">
        <v>30</v>
      </c>
      <c r="J2793" s="3">
        <f t="shared" si="2"/>
        <v>4</v>
      </c>
      <c r="K2793" s="4">
        <f t="shared" si="3"/>
        <v>4</v>
      </c>
      <c r="L2793" s="4">
        <f t="shared" si="4"/>
        <v>16</v>
      </c>
      <c r="S2793" s="1" t="s">
        <v>2830</v>
      </c>
      <c r="T2793" s="4" t="str">
        <f t="shared" si="5"/>
        <v>Smoothie</v>
      </c>
      <c r="U2793" s="4" t="str">
        <f t="shared" si="6"/>
        <v>UNKNOWN</v>
      </c>
      <c r="V2793" s="4" t="str">
        <f t="shared" si="7"/>
        <v>Credit Card</v>
      </c>
      <c r="W2793" s="4">
        <f t="shared" ref="W2793:Y2793" si="2800">IF(OR(J2793 = "ERROR", J2793 = ""), "UNKNOWN", J2793)</f>
        <v>4</v>
      </c>
      <c r="X2793" s="4">
        <f t="shared" si="2800"/>
        <v>4</v>
      </c>
      <c r="Y2793" s="4">
        <f t="shared" si="2800"/>
        <v>16</v>
      </c>
      <c r="Z2793" s="4" t="str">
        <f t="shared" si="9"/>
        <v>UNKNOWN</v>
      </c>
    </row>
    <row r="2794">
      <c r="A2794" s="1" t="s">
        <v>2831</v>
      </c>
      <c r="B2794" s="1" t="s">
        <v>41</v>
      </c>
      <c r="C2794" s="1">
        <v>5.0</v>
      </c>
      <c r="D2794" s="1">
        <v>4.0</v>
      </c>
      <c r="E2794" s="1">
        <v>20.0</v>
      </c>
      <c r="F2794" s="1" t="s">
        <v>39</v>
      </c>
      <c r="G2794" s="1" t="s">
        <v>29</v>
      </c>
      <c r="H2794" s="2">
        <v>45066.0</v>
      </c>
      <c r="J2794" s="3">
        <f t="shared" si="2"/>
        <v>5</v>
      </c>
      <c r="K2794" s="4">
        <f t="shared" si="3"/>
        <v>4</v>
      </c>
      <c r="L2794" s="4">
        <f t="shared" si="4"/>
        <v>20</v>
      </c>
      <c r="S2794" s="1" t="s">
        <v>2831</v>
      </c>
      <c r="T2794" s="4" t="str">
        <f t="shared" si="5"/>
        <v>Smoothie</v>
      </c>
      <c r="U2794" s="4" t="str">
        <f t="shared" si="6"/>
        <v>In-store</v>
      </c>
      <c r="V2794" s="4" t="str">
        <f t="shared" si="7"/>
        <v>Digital Wallet</v>
      </c>
      <c r="W2794" s="4">
        <f t="shared" ref="W2794:Y2794" si="2801">IF(OR(J2794 = "ERROR", J2794 = ""), "UNKNOWN", J2794)</f>
        <v>5</v>
      </c>
      <c r="X2794" s="4">
        <f t="shared" si="2801"/>
        <v>4</v>
      </c>
      <c r="Y2794" s="4">
        <f t="shared" si="2801"/>
        <v>20</v>
      </c>
      <c r="Z2794" s="5">
        <f t="shared" si="9"/>
        <v>45066</v>
      </c>
    </row>
    <row r="2795">
      <c r="A2795" s="1" t="s">
        <v>2832</v>
      </c>
      <c r="B2795" s="1" t="s">
        <v>27</v>
      </c>
      <c r="C2795" s="1">
        <v>2.0</v>
      </c>
      <c r="D2795" s="1">
        <v>3.0</v>
      </c>
      <c r="E2795" s="1">
        <v>6.0</v>
      </c>
      <c r="F2795" s="1" t="s">
        <v>25</v>
      </c>
      <c r="G2795" s="1" t="s">
        <v>29</v>
      </c>
      <c r="H2795" s="6">
        <v>45274.0</v>
      </c>
      <c r="J2795" s="3">
        <f t="shared" si="2"/>
        <v>2</v>
      </c>
      <c r="K2795" s="4">
        <f t="shared" si="3"/>
        <v>3</v>
      </c>
      <c r="L2795" s="4">
        <f t="shared" si="4"/>
        <v>6</v>
      </c>
      <c r="S2795" s="1" t="s">
        <v>2832</v>
      </c>
      <c r="T2795" s="4" t="str">
        <f t="shared" si="5"/>
        <v>Cake</v>
      </c>
      <c r="U2795" s="4" t="str">
        <f t="shared" si="6"/>
        <v>In-store</v>
      </c>
      <c r="V2795" s="4" t="str">
        <f t="shared" si="7"/>
        <v>UNKNOWN</v>
      </c>
      <c r="W2795" s="4">
        <f t="shared" ref="W2795:Y2795" si="2802">IF(OR(J2795 = "ERROR", J2795 = ""), "UNKNOWN", J2795)</f>
        <v>2</v>
      </c>
      <c r="X2795" s="4">
        <f t="shared" si="2802"/>
        <v>3</v>
      </c>
      <c r="Y2795" s="4">
        <f t="shared" si="2802"/>
        <v>6</v>
      </c>
      <c r="Z2795" s="7">
        <f t="shared" si="9"/>
        <v>45274</v>
      </c>
    </row>
    <row r="2796">
      <c r="A2796" s="1" t="s">
        <v>2833</v>
      </c>
      <c r="B2796" s="1" t="s">
        <v>22</v>
      </c>
      <c r="C2796" s="1">
        <v>3.0</v>
      </c>
      <c r="D2796" s="1">
        <v>2.0</v>
      </c>
      <c r="E2796" s="1">
        <v>6.0</v>
      </c>
      <c r="F2796" s="1" t="s">
        <v>28</v>
      </c>
      <c r="G2796" s="1" t="s">
        <v>29</v>
      </c>
      <c r="H2796" s="2">
        <v>45006.0</v>
      </c>
      <c r="J2796" s="3">
        <f t="shared" si="2"/>
        <v>3</v>
      </c>
      <c r="K2796" s="4">
        <f t="shared" si="3"/>
        <v>2</v>
      </c>
      <c r="L2796" s="4">
        <f t="shared" si="4"/>
        <v>6</v>
      </c>
      <c r="S2796" s="1" t="s">
        <v>2833</v>
      </c>
      <c r="T2796" s="4" t="str">
        <f t="shared" si="5"/>
        <v>Coffee</v>
      </c>
      <c r="U2796" s="4" t="str">
        <f t="shared" si="6"/>
        <v>In-store</v>
      </c>
      <c r="V2796" s="4" t="str">
        <f t="shared" si="7"/>
        <v>Cash</v>
      </c>
      <c r="W2796" s="4">
        <f t="shared" ref="W2796:Y2796" si="2803">IF(OR(J2796 = "ERROR", J2796 = ""), "UNKNOWN", J2796)</f>
        <v>3</v>
      </c>
      <c r="X2796" s="4">
        <f t="shared" si="2803"/>
        <v>2</v>
      </c>
      <c r="Y2796" s="4">
        <f t="shared" si="2803"/>
        <v>6</v>
      </c>
      <c r="Z2796" s="5">
        <f t="shared" si="9"/>
        <v>45006</v>
      </c>
    </row>
    <row r="2797">
      <c r="A2797" s="1" t="s">
        <v>2834</v>
      </c>
      <c r="B2797" s="1" t="s">
        <v>36</v>
      </c>
      <c r="C2797" s="1">
        <v>4.0</v>
      </c>
      <c r="D2797" s="1">
        <v>5.0</v>
      </c>
      <c r="E2797" s="1">
        <v>20.0</v>
      </c>
      <c r="F2797" s="1" t="s">
        <v>23</v>
      </c>
      <c r="H2797" s="6">
        <v>45287.0</v>
      </c>
      <c r="J2797" s="3">
        <f t="shared" si="2"/>
        <v>4</v>
      </c>
      <c r="K2797" s="4">
        <f t="shared" si="3"/>
        <v>5</v>
      </c>
      <c r="L2797" s="4">
        <f t="shared" si="4"/>
        <v>20</v>
      </c>
      <c r="S2797" s="1" t="s">
        <v>2834</v>
      </c>
      <c r="T2797" s="4" t="str">
        <f t="shared" si="5"/>
        <v>Salad</v>
      </c>
      <c r="U2797" s="4" t="str">
        <f t="shared" si="6"/>
        <v>UNKNOWN</v>
      </c>
      <c r="V2797" s="4" t="str">
        <f t="shared" si="7"/>
        <v>Credit Card</v>
      </c>
      <c r="W2797" s="4">
        <f t="shared" ref="W2797:Y2797" si="2804">IF(OR(J2797 = "ERROR", J2797 = ""), "UNKNOWN", J2797)</f>
        <v>4</v>
      </c>
      <c r="X2797" s="4">
        <f t="shared" si="2804"/>
        <v>5</v>
      </c>
      <c r="Y2797" s="4">
        <f t="shared" si="2804"/>
        <v>20</v>
      </c>
      <c r="Z2797" s="7">
        <f t="shared" si="9"/>
        <v>45287</v>
      </c>
    </row>
    <row r="2798">
      <c r="A2798" s="1" t="s">
        <v>2835</v>
      </c>
      <c r="B2798" s="1" t="s">
        <v>27</v>
      </c>
      <c r="C2798" s="1" t="s">
        <v>25</v>
      </c>
      <c r="D2798" s="1">
        <v>3.0</v>
      </c>
      <c r="E2798" s="1" t="s">
        <v>30</v>
      </c>
      <c r="F2798" s="1" t="s">
        <v>23</v>
      </c>
      <c r="H2798" s="2">
        <v>45261.0</v>
      </c>
      <c r="J2798" s="3" t="str">
        <f t="shared" si="2"/>
        <v>ERROR</v>
      </c>
      <c r="K2798" s="4">
        <f t="shared" si="3"/>
        <v>3</v>
      </c>
      <c r="L2798" s="4" t="str">
        <f t="shared" si="4"/>
        <v>UNKNOWN</v>
      </c>
      <c r="S2798" s="1" t="s">
        <v>2835</v>
      </c>
      <c r="T2798" s="4" t="str">
        <f t="shared" si="5"/>
        <v>Cake</v>
      </c>
      <c r="U2798" s="4" t="str">
        <f t="shared" si="6"/>
        <v>UNKNOWN</v>
      </c>
      <c r="V2798" s="4" t="str">
        <f t="shared" si="7"/>
        <v>Credit Card</v>
      </c>
      <c r="W2798" s="4" t="str">
        <f t="shared" ref="W2798:Y2798" si="2805">IF(OR(J2798 = "ERROR", J2798 = ""), "UNKNOWN", J2798)</f>
        <v>UNKNOWN</v>
      </c>
      <c r="X2798" s="4">
        <f t="shared" si="2805"/>
        <v>3</v>
      </c>
      <c r="Y2798" s="4" t="str">
        <f t="shared" si="2805"/>
        <v>UNKNOWN</v>
      </c>
      <c r="Z2798" s="5">
        <f t="shared" si="9"/>
        <v>45261</v>
      </c>
    </row>
    <row r="2799">
      <c r="A2799" s="1" t="s">
        <v>2836</v>
      </c>
      <c r="B2799" s="1" t="s">
        <v>81</v>
      </c>
      <c r="C2799" s="1">
        <v>1.0</v>
      </c>
      <c r="D2799" s="1">
        <v>1.5</v>
      </c>
      <c r="E2799" s="1">
        <v>1.5</v>
      </c>
      <c r="F2799" s="1" t="s">
        <v>39</v>
      </c>
      <c r="G2799" s="1" t="s">
        <v>24</v>
      </c>
      <c r="H2799" s="2">
        <v>45204.0</v>
      </c>
      <c r="J2799" s="3">
        <f t="shared" si="2"/>
        <v>1</v>
      </c>
      <c r="K2799" s="4">
        <f t="shared" si="3"/>
        <v>1.5</v>
      </c>
      <c r="L2799" s="4">
        <f t="shared" si="4"/>
        <v>1.5</v>
      </c>
      <c r="S2799" s="1" t="s">
        <v>2836</v>
      </c>
      <c r="T2799" s="4" t="str">
        <f t="shared" si="5"/>
        <v>Tea</v>
      </c>
      <c r="U2799" s="4" t="str">
        <f t="shared" si="6"/>
        <v>Takeaway</v>
      </c>
      <c r="V2799" s="4" t="str">
        <f t="shared" si="7"/>
        <v>Digital Wallet</v>
      </c>
      <c r="W2799" s="4">
        <f t="shared" ref="W2799:Y2799" si="2806">IF(OR(J2799 = "ERROR", J2799 = ""), "UNKNOWN", J2799)</f>
        <v>1</v>
      </c>
      <c r="X2799" s="4">
        <f t="shared" si="2806"/>
        <v>1.5</v>
      </c>
      <c r="Y2799" s="4">
        <f t="shared" si="2806"/>
        <v>1.5</v>
      </c>
      <c r="Z2799" s="5">
        <f t="shared" si="9"/>
        <v>45204</v>
      </c>
    </row>
    <row r="2800">
      <c r="A2800" s="1" t="s">
        <v>2837</v>
      </c>
      <c r="B2800" s="1" t="s">
        <v>36</v>
      </c>
      <c r="C2800" s="1">
        <v>3.0</v>
      </c>
      <c r="D2800" s="1">
        <v>5.0</v>
      </c>
      <c r="E2800" s="1">
        <v>15.0</v>
      </c>
      <c r="F2800" s="1" t="s">
        <v>28</v>
      </c>
      <c r="G2800" s="1" t="s">
        <v>29</v>
      </c>
      <c r="H2800" s="2">
        <v>45113.0</v>
      </c>
      <c r="J2800" s="3">
        <f t="shared" si="2"/>
        <v>3</v>
      </c>
      <c r="K2800" s="4">
        <f t="shared" si="3"/>
        <v>5</v>
      </c>
      <c r="L2800" s="4">
        <f t="shared" si="4"/>
        <v>15</v>
      </c>
      <c r="S2800" s="1" t="s">
        <v>2837</v>
      </c>
      <c r="T2800" s="4" t="str">
        <f t="shared" si="5"/>
        <v>Salad</v>
      </c>
      <c r="U2800" s="4" t="str">
        <f t="shared" si="6"/>
        <v>In-store</v>
      </c>
      <c r="V2800" s="4" t="str">
        <f t="shared" si="7"/>
        <v>Cash</v>
      </c>
      <c r="W2800" s="4">
        <f t="shared" ref="W2800:Y2800" si="2807">IF(OR(J2800 = "ERROR", J2800 = ""), "UNKNOWN", J2800)</f>
        <v>3</v>
      </c>
      <c r="X2800" s="4">
        <f t="shared" si="2807"/>
        <v>5</v>
      </c>
      <c r="Y2800" s="4">
        <f t="shared" si="2807"/>
        <v>15</v>
      </c>
      <c r="Z2800" s="5">
        <f t="shared" si="9"/>
        <v>45113</v>
      </c>
    </row>
    <row r="2801">
      <c r="A2801" s="1" t="s">
        <v>2838</v>
      </c>
      <c r="B2801" s="1" t="s">
        <v>32</v>
      </c>
      <c r="C2801" s="1">
        <v>1.0</v>
      </c>
      <c r="D2801" s="1">
        <v>1.0</v>
      </c>
      <c r="E2801" s="1">
        <v>1.0</v>
      </c>
      <c r="F2801" s="1" t="s">
        <v>28</v>
      </c>
      <c r="H2801" s="2">
        <v>45086.0</v>
      </c>
      <c r="J2801" s="3">
        <f t="shared" si="2"/>
        <v>1</v>
      </c>
      <c r="K2801" s="4">
        <f t="shared" si="3"/>
        <v>1</v>
      </c>
      <c r="L2801" s="4">
        <f t="shared" si="4"/>
        <v>1</v>
      </c>
      <c r="S2801" s="1" t="s">
        <v>2838</v>
      </c>
      <c r="T2801" s="4" t="str">
        <f t="shared" si="5"/>
        <v>Cookie</v>
      </c>
      <c r="U2801" s="4" t="str">
        <f t="shared" si="6"/>
        <v>UNKNOWN</v>
      </c>
      <c r="V2801" s="4" t="str">
        <f t="shared" si="7"/>
        <v>Cash</v>
      </c>
      <c r="W2801" s="4">
        <f t="shared" ref="W2801:Y2801" si="2808">IF(OR(J2801 = "ERROR", J2801 = ""), "UNKNOWN", J2801)</f>
        <v>1</v>
      </c>
      <c r="X2801" s="4">
        <f t="shared" si="2808"/>
        <v>1</v>
      </c>
      <c r="Y2801" s="4">
        <f t="shared" si="2808"/>
        <v>1</v>
      </c>
      <c r="Z2801" s="5">
        <f t="shared" si="9"/>
        <v>45086</v>
      </c>
    </row>
    <row r="2802">
      <c r="A2802" s="1" t="s">
        <v>2839</v>
      </c>
      <c r="B2802" s="1" t="s">
        <v>22</v>
      </c>
      <c r="C2802" s="1">
        <v>1.0</v>
      </c>
      <c r="D2802" s="1">
        <v>2.0</v>
      </c>
      <c r="E2802" s="1">
        <v>2.0</v>
      </c>
      <c r="F2802" s="1" t="s">
        <v>23</v>
      </c>
      <c r="G2802" s="1" t="s">
        <v>24</v>
      </c>
      <c r="H2802" s="2">
        <v>45015.0</v>
      </c>
      <c r="J2802" s="3">
        <f t="shared" si="2"/>
        <v>1</v>
      </c>
      <c r="K2802" s="4">
        <f t="shared" si="3"/>
        <v>2</v>
      </c>
      <c r="L2802" s="4">
        <f t="shared" si="4"/>
        <v>2</v>
      </c>
      <c r="S2802" s="1" t="s">
        <v>2839</v>
      </c>
      <c r="T2802" s="4" t="str">
        <f t="shared" si="5"/>
        <v>Coffee</v>
      </c>
      <c r="U2802" s="4" t="str">
        <f t="shared" si="6"/>
        <v>Takeaway</v>
      </c>
      <c r="V2802" s="4" t="str">
        <f t="shared" si="7"/>
        <v>Credit Card</v>
      </c>
      <c r="W2802" s="4">
        <f t="shared" ref="W2802:Y2802" si="2809">IF(OR(J2802 = "ERROR", J2802 = ""), "UNKNOWN", J2802)</f>
        <v>1</v>
      </c>
      <c r="X2802" s="4">
        <f t="shared" si="2809"/>
        <v>2</v>
      </c>
      <c r="Y2802" s="4">
        <f t="shared" si="2809"/>
        <v>2</v>
      </c>
      <c r="Z2802" s="5">
        <f t="shared" si="9"/>
        <v>45015</v>
      </c>
    </row>
    <row r="2803">
      <c r="A2803" s="1" t="s">
        <v>2840</v>
      </c>
      <c r="B2803" s="1" t="s">
        <v>22</v>
      </c>
      <c r="C2803" s="1">
        <v>1.0</v>
      </c>
      <c r="D2803" s="1">
        <v>2.0</v>
      </c>
      <c r="E2803" s="1">
        <v>2.0</v>
      </c>
      <c r="F2803" s="1" t="s">
        <v>39</v>
      </c>
      <c r="G2803" s="1" t="s">
        <v>24</v>
      </c>
      <c r="H2803" s="2">
        <v>45177.0</v>
      </c>
      <c r="J2803" s="3">
        <f t="shared" si="2"/>
        <v>1</v>
      </c>
      <c r="K2803" s="4">
        <f t="shared" si="3"/>
        <v>2</v>
      </c>
      <c r="L2803" s="4">
        <f t="shared" si="4"/>
        <v>2</v>
      </c>
      <c r="S2803" s="1" t="s">
        <v>2840</v>
      </c>
      <c r="T2803" s="4" t="str">
        <f t="shared" si="5"/>
        <v>Coffee</v>
      </c>
      <c r="U2803" s="4" t="str">
        <f t="shared" si="6"/>
        <v>Takeaway</v>
      </c>
      <c r="V2803" s="4" t="str">
        <f t="shared" si="7"/>
        <v>Digital Wallet</v>
      </c>
      <c r="W2803" s="4">
        <f t="shared" ref="W2803:Y2803" si="2810">IF(OR(J2803 = "ERROR", J2803 = ""), "UNKNOWN", J2803)</f>
        <v>1</v>
      </c>
      <c r="X2803" s="4">
        <f t="shared" si="2810"/>
        <v>2</v>
      </c>
      <c r="Y2803" s="4">
        <f t="shared" si="2810"/>
        <v>2</v>
      </c>
      <c r="Z2803" s="5">
        <f t="shared" si="9"/>
        <v>45177</v>
      </c>
    </row>
    <row r="2804">
      <c r="A2804" s="1" t="s">
        <v>2841</v>
      </c>
      <c r="B2804" s="1" t="s">
        <v>25</v>
      </c>
      <c r="C2804" s="1">
        <v>3.0</v>
      </c>
      <c r="D2804" s="1">
        <v>4.0</v>
      </c>
      <c r="E2804" s="1" t="s">
        <v>25</v>
      </c>
      <c r="F2804" s="1" t="s">
        <v>23</v>
      </c>
      <c r="H2804" s="2">
        <v>45025.0</v>
      </c>
      <c r="J2804" s="3">
        <f t="shared" si="2"/>
        <v>3</v>
      </c>
      <c r="K2804" s="4">
        <f t="shared" si="3"/>
        <v>4</v>
      </c>
      <c r="L2804" s="4">
        <f t="shared" si="4"/>
        <v>12</v>
      </c>
      <c r="S2804" s="1" t="s">
        <v>2841</v>
      </c>
      <c r="T2804" s="4" t="str">
        <f t="shared" si="5"/>
        <v>UNKNOWN</v>
      </c>
      <c r="U2804" s="4" t="str">
        <f t="shared" si="6"/>
        <v>UNKNOWN</v>
      </c>
      <c r="V2804" s="4" t="str">
        <f t="shared" si="7"/>
        <v>Credit Card</v>
      </c>
      <c r="W2804" s="4">
        <f t="shared" ref="W2804:Y2804" si="2811">IF(OR(J2804 = "ERROR", J2804 = ""), "UNKNOWN", J2804)</f>
        <v>3</v>
      </c>
      <c r="X2804" s="4">
        <f t="shared" si="2811"/>
        <v>4</v>
      </c>
      <c r="Y2804" s="4">
        <f t="shared" si="2811"/>
        <v>12</v>
      </c>
      <c r="Z2804" s="5">
        <f t="shared" si="9"/>
        <v>45025</v>
      </c>
    </row>
    <row r="2805">
      <c r="A2805" s="1" t="s">
        <v>2842</v>
      </c>
      <c r="B2805" s="1" t="s">
        <v>27</v>
      </c>
      <c r="C2805" s="1">
        <v>2.0</v>
      </c>
      <c r="D2805" s="1">
        <v>3.0</v>
      </c>
      <c r="E2805" s="1">
        <v>6.0</v>
      </c>
      <c r="F2805" s="1" t="s">
        <v>23</v>
      </c>
      <c r="G2805" s="1" t="s">
        <v>29</v>
      </c>
      <c r="H2805" s="2">
        <v>44943.0</v>
      </c>
      <c r="J2805" s="3">
        <f t="shared" si="2"/>
        <v>2</v>
      </c>
      <c r="K2805" s="4">
        <f t="shared" si="3"/>
        <v>3</v>
      </c>
      <c r="L2805" s="4">
        <f t="shared" si="4"/>
        <v>6</v>
      </c>
      <c r="S2805" s="1" t="s">
        <v>2842</v>
      </c>
      <c r="T2805" s="4" t="str">
        <f t="shared" si="5"/>
        <v>Cake</v>
      </c>
      <c r="U2805" s="4" t="str">
        <f t="shared" si="6"/>
        <v>In-store</v>
      </c>
      <c r="V2805" s="4" t="str">
        <f t="shared" si="7"/>
        <v>Credit Card</v>
      </c>
      <c r="W2805" s="4">
        <f t="shared" ref="W2805:Y2805" si="2812">IF(OR(J2805 = "ERROR", J2805 = ""), "UNKNOWN", J2805)</f>
        <v>2</v>
      </c>
      <c r="X2805" s="4">
        <f t="shared" si="2812"/>
        <v>3</v>
      </c>
      <c r="Y2805" s="4">
        <f t="shared" si="2812"/>
        <v>6</v>
      </c>
      <c r="Z2805" s="5">
        <f t="shared" si="9"/>
        <v>44943</v>
      </c>
    </row>
    <row r="2806">
      <c r="A2806" s="1" t="s">
        <v>2843</v>
      </c>
      <c r="B2806" s="1" t="s">
        <v>27</v>
      </c>
      <c r="C2806" s="1">
        <v>1.0</v>
      </c>
      <c r="D2806" s="1">
        <v>3.0</v>
      </c>
      <c r="E2806" s="1">
        <v>3.0</v>
      </c>
      <c r="F2806" s="1" t="s">
        <v>39</v>
      </c>
      <c r="G2806" s="1" t="s">
        <v>29</v>
      </c>
      <c r="H2806" s="1" t="s">
        <v>30</v>
      </c>
      <c r="J2806" s="3">
        <f t="shared" si="2"/>
        <v>1</v>
      </c>
      <c r="K2806" s="4">
        <f t="shared" si="3"/>
        <v>3</v>
      </c>
      <c r="L2806" s="4">
        <f t="shared" si="4"/>
        <v>3</v>
      </c>
      <c r="S2806" s="1" t="s">
        <v>2843</v>
      </c>
      <c r="T2806" s="4" t="str">
        <f t="shared" si="5"/>
        <v>Cake</v>
      </c>
      <c r="U2806" s="4" t="str">
        <f t="shared" si="6"/>
        <v>In-store</v>
      </c>
      <c r="V2806" s="4" t="str">
        <f t="shared" si="7"/>
        <v>Digital Wallet</v>
      </c>
      <c r="W2806" s="4">
        <f t="shared" ref="W2806:Y2806" si="2813">IF(OR(J2806 = "ERROR", J2806 = ""), "UNKNOWN", J2806)</f>
        <v>1</v>
      </c>
      <c r="X2806" s="4">
        <f t="shared" si="2813"/>
        <v>3</v>
      </c>
      <c r="Y2806" s="4">
        <f t="shared" si="2813"/>
        <v>3</v>
      </c>
      <c r="Z2806" s="4" t="str">
        <f t="shared" si="9"/>
        <v>UNKNOWN</v>
      </c>
    </row>
    <row r="2807">
      <c r="A2807" s="1" t="s">
        <v>2844</v>
      </c>
      <c r="B2807" s="1" t="s">
        <v>27</v>
      </c>
      <c r="C2807" s="1">
        <v>3.0</v>
      </c>
      <c r="D2807" s="1">
        <v>3.0</v>
      </c>
      <c r="E2807" s="1">
        <v>9.0</v>
      </c>
      <c r="F2807" s="1" t="s">
        <v>28</v>
      </c>
      <c r="H2807" s="2">
        <v>44984.0</v>
      </c>
      <c r="J2807" s="3">
        <f t="shared" si="2"/>
        <v>3</v>
      </c>
      <c r="K2807" s="4">
        <f t="shared" si="3"/>
        <v>3</v>
      </c>
      <c r="L2807" s="4">
        <f t="shared" si="4"/>
        <v>9</v>
      </c>
      <c r="S2807" s="1" t="s">
        <v>2844</v>
      </c>
      <c r="T2807" s="4" t="str">
        <f t="shared" si="5"/>
        <v>Cake</v>
      </c>
      <c r="U2807" s="4" t="str">
        <f t="shared" si="6"/>
        <v>UNKNOWN</v>
      </c>
      <c r="V2807" s="4" t="str">
        <f t="shared" si="7"/>
        <v>Cash</v>
      </c>
      <c r="W2807" s="4">
        <f t="shared" ref="W2807:Y2807" si="2814">IF(OR(J2807 = "ERROR", J2807 = ""), "UNKNOWN", J2807)</f>
        <v>3</v>
      </c>
      <c r="X2807" s="4">
        <f t="shared" si="2814"/>
        <v>3</v>
      </c>
      <c r="Y2807" s="4">
        <f t="shared" si="2814"/>
        <v>9</v>
      </c>
      <c r="Z2807" s="5">
        <f t="shared" si="9"/>
        <v>44984</v>
      </c>
    </row>
    <row r="2808">
      <c r="A2808" s="1" t="s">
        <v>2845</v>
      </c>
      <c r="B2808" s="1" t="s">
        <v>32</v>
      </c>
      <c r="C2808" s="1">
        <v>4.0</v>
      </c>
      <c r="D2808" s="1">
        <v>1.0</v>
      </c>
      <c r="E2808" s="1">
        <v>4.0</v>
      </c>
      <c r="F2808" s="1" t="s">
        <v>25</v>
      </c>
      <c r="G2808" s="1" t="s">
        <v>24</v>
      </c>
      <c r="H2808" s="2">
        <v>44993.0</v>
      </c>
      <c r="J2808" s="3">
        <f t="shared" si="2"/>
        <v>4</v>
      </c>
      <c r="K2808" s="4">
        <f t="shared" si="3"/>
        <v>1</v>
      </c>
      <c r="L2808" s="4">
        <f t="shared" si="4"/>
        <v>4</v>
      </c>
      <c r="S2808" s="1" t="s">
        <v>2845</v>
      </c>
      <c r="T2808" s="4" t="str">
        <f t="shared" si="5"/>
        <v>Cookie</v>
      </c>
      <c r="U2808" s="4" t="str">
        <f t="shared" si="6"/>
        <v>Takeaway</v>
      </c>
      <c r="V2808" s="4" t="str">
        <f t="shared" si="7"/>
        <v>UNKNOWN</v>
      </c>
      <c r="W2808" s="4">
        <f t="shared" ref="W2808:Y2808" si="2815">IF(OR(J2808 = "ERROR", J2808 = ""), "UNKNOWN", J2808)</f>
        <v>4</v>
      </c>
      <c r="X2808" s="4">
        <f t="shared" si="2815"/>
        <v>1</v>
      </c>
      <c r="Y2808" s="4">
        <f t="shared" si="2815"/>
        <v>4</v>
      </c>
      <c r="Z2808" s="5">
        <f t="shared" si="9"/>
        <v>44993</v>
      </c>
    </row>
    <row r="2809">
      <c r="A2809" s="1" t="s">
        <v>2846</v>
      </c>
      <c r="B2809" s="1" t="s">
        <v>32</v>
      </c>
      <c r="C2809" s="1">
        <v>5.0</v>
      </c>
      <c r="D2809" s="1">
        <v>1.0</v>
      </c>
      <c r="E2809" s="1">
        <v>5.0</v>
      </c>
      <c r="F2809" s="1" t="s">
        <v>39</v>
      </c>
      <c r="G2809" s="1" t="s">
        <v>24</v>
      </c>
      <c r="H2809" s="2">
        <v>45120.0</v>
      </c>
      <c r="J2809" s="3">
        <f t="shared" si="2"/>
        <v>5</v>
      </c>
      <c r="K2809" s="4">
        <f t="shared" si="3"/>
        <v>1</v>
      </c>
      <c r="L2809" s="4">
        <f t="shared" si="4"/>
        <v>5</v>
      </c>
      <c r="S2809" s="1" t="s">
        <v>2846</v>
      </c>
      <c r="T2809" s="4" t="str">
        <f t="shared" si="5"/>
        <v>Cookie</v>
      </c>
      <c r="U2809" s="4" t="str">
        <f t="shared" si="6"/>
        <v>Takeaway</v>
      </c>
      <c r="V2809" s="4" t="str">
        <f t="shared" si="7"/>
        <v>Digital Wallet</v>
      </c>
      <c r="W2809" s="4">
        <f t="shared" ref="W2809:Y2809" si="2816">IF(OR(J2809 = "ERROR", J2809 = ""), "UNKNOWN", J2809)</f>
        <v>5</v>
      </c>
      <c r="X2809" s="4">
        <f t="shared" si="2816"/>
        <v>1</v>
      </c>
      <c r="Y2809" s="4">
        <f t="shared" si="2816"/>
        <v>5</v>
      </c>
      <c r="Z2809" s="5">
        <f t="shared" si="9"/>
        <v>45120</v>
      </c>
    </row>
    <row r="2810">
      <c r="A2810" s="1" t="s">
        <v>2847</v>
      </c>
      <c r="B2810" s="1" t="s">
        <v>81</v>
      </c>
      <c r="C2810" s="1">
        <v>2.0</v>
      </c>
      <c r="D2810" s="1">
        <v>1.5</v>
      </c>
      <c r="E2810" s="1">
        <v>3.0</v>
      </c>
      <c r="F2810" s="1" t="s">
        <v>23</v>
      </c>
      <c r="H2810" s="6">
        <v>45284.0</v>
      </c>
      <c r="J2810" s="3">
        <f t="shared" si="2"/>
        <v>2</v>
      </c>
      <c r="K2810" s="4">
        <f t="shared" si="3"/>
        <v>1.5</v>
      </c>
      <c r="L2810" s="4">
        <f t="shared" si="4"/>
        <v>3</v>
      </c>
      <c r="S2810" s="1" t="s">
        <v>2847</v>
      </c>
      <c r="T2810" s="4" t="str">
        <f t="shared" si="5"/>
        <v>Tea</v>
      </c>
      <c r="U2810" s="4" t="str">
        <f t="shared" si="6"/>
        <v>UNKNOWN</v>
      </c>
      <c r="V2810" s="4" t="str">
        <f t="shared" si="7"/>
        <v>Credit Card</v>
      </c>
      <c r="W2810" s="4">
        <f t="shared" ref="W2810:Y2810" si="2817">IF(OR(J2810 = "ERROR", J2810 = ""), "UNKNOWN", J2810)</f>
        <v>2</v>
      </c>
      <c r="X2810" s="4">
        <f t="shared" si="2817"/>
        <v>1.5</v>
      </c>
      <c r="Y2810" s="4">
        <f t="shared" si="2817"/>
        <v>3</v>
      </c>
      <c r="Z2810" s="7">
        <f t="shared" si="9"/>
        <v>45284</v>
      </c>
    </row>
    <row r="2811">
      <c r="A2811" s="1" t="s">
        <v>2848</v>
      </c>
      <c r="B2811" s="1" t="s">
        <v>44</v>
      </c>
      <c r="C2811" s="1">
        <v>4.0</v>
      </c>
      <c r="D2811" s="1">
        <v>4.0</v>
      </c>
      <c r="E2811" s="1">
        <v>16.0</v>
      </c>
      <c r="G2811" s="1" t="s">
        <v>24</v>
      </c>
      <c r="H2811" s="2">
        <v>45009.0</v>
      </c>
      <c r="J2811" s="3">
        <f t="shared" si="2"/>
        <v>4</v>
      </c>
      <c r="K2811" s="4">
        <f t="shared" si="3"/>
        <v>4</v>
      </c>
      <c r="L2811" s="4">
        <f t="shared" si="4"/>
        <v>16</v>
      </c>
      <c r="S2811" s="1" t="s">
        <v>2848</v>
      </c>
      <c r="T2811" s="4" t="str">
        <f t="shared" si="5"/>
        <v>Sandwich</v>
      </c>
      <c r="U2811" s="4" t="str">
        <f t="shared" si="6"/>
        <v>Takeaway</v>
      </c>
      <c r="V2811" s="4" t="str">
        <f t="shared" si="7"/>
        <v>UNKNOWN</v>
      </c>
      <c r="W2811" s="4">
        <f t="shared" ref="W2811:Y2811" si="2818">IF(OR(J2811 = "ERROR", J2811 = ""), "UNKNOWN", J2811)</f>
        <v>4</v>
      </c>
      <c r="X2811" s="4">
        <f t="shared" si="2818"/>
        <v>4</v>
      </c>
      <c r="Y2811" s="4">
        <f t="shared" si="2818"/>
        <v>16</v>
      </c>
      <c r="Z2811" s="5">
        <f t="shared" si="9"/>
        <v>45009</v>
      </c>
    </row>
    <row r="2812">
      <c r="A2812" s="1" t="s">
        <v>2849</v>
      </c>
      <c r="B2812" s="1" t="s">
        <v>44</v>
      </c>
      <c r="C2812" s="1">
        <v>1.0</v>
      </c>
      <c r="D2812" s="1">
        <v>4.0</v>
      </c>
      <c r="E2812" s="1">
        <v>4.0</v>
      </c>
      <c r="F2812" s="1" t="s">
        <v>23</v>
      </c>
      <c r="H2812" s="2">
        <v>45093.0</v>
      </c>
      <c r="J2812" s="3">
        <f t="shared" si="2"/>
        <v>1</v>
      </c>
      <c r="K2812" s="4">
        <f t="shared" si="3"/>
        <v>4</v>
      </c>
      <c r="L2812" s="4">
        <f t="shared" si="4"/>
        <v>4</v>
      </c>
      <c r="S2812" s="1" t="s">
        <v>2849</v>
      </c>
      <c r="T2812" s="4" t="str">
        <f t="shared" si="5"/>
        <v>Sandwich</v>
      </c>
      <c r="U2812" s="4" t="str">
        <f t="shared" si="6"/>
        <v>UNKNOWN</v>
      </c>
      <c r="V2812" s="4" t="str">
        <f t="shared" si="7"/>
        <v>Credit Card</v>
      </c>
      <c r="W2812" s="4">
        <f t="shared" ref="W2812:Y2812" si="2819">IF(OR(J2812 = "ERROR", J2812 = ""), "UNKNOWN", J2812)</f>
        <v>1</v>
      </c>
      <c r="X2812" s="4">
        <f t="shared" si="2819"/>
        <v>4</v>
      </c>
      <c r="Y2812" s="4">
        <f t="shared" si="2819"/>
        <v>4</v>
      </c>
      <c r="Z2812" s="5">
        <f t="shared" si="9"/>
        <v>45093</v>
      </c>
    </row>
    <row r="2813">
      <c r="A2813" s="1" t="s">
        <v>2850</v>
      </c>
      <c r="B2813" s="1" t="s">
        <v>27</v>
      </c>
      <c r="C2813" s="1">
        <v>5.0</v>
      </c>
      <c r="D2813" s="1">
        <v>3.0</v>
      </c>
      <c r="E2813" s="1">
        <v>15.0</v>
      </c>
      <c r="F2813" s="1" t="s">
        <v>30</v>
      </c>
      <c r="G2813" s="1" t="s">
        <v>29</v>
      </c>
      <c r="H2813" s="2">
        <v>45144.0</v>
      </c>
      <c r="J2813" s="3">
        <f t="shared" si="2"/>
        <v>5</v>
      </c>
      <c r="K2813" s="4">
        <f t="shared" si="3"/>
        <v>3</v>
      </c>
      <c r="L2813" s="4">
        <f t="shared" si="4"/>
        <v>15</v>
      </c>
      <c r="S2813" s="1" t="s">
        <v>2850</v>
      </c>
      <c r="T2813" s="4" t="str">
        <f t="shared" si="5"/>
        <v>Cake</v>
      </c>
      <c r="U2813" s="4" t="str">
        <f t="shared" si="6"/>
        <v>In-store</v>
      </c>
      <c r="V2813" s="4" t="str">
        <f t="shared" si="7"/>
        <v>UNKNOWN</v>
      </c>
      <c r="W2813" s="4">
        <f t="shared" ref="W2813:Y2813" si="2820">IF(OR(J2813 = "ERROR", J2813 = ""), "UNKNOWN", J2813)</f>
        <v>5</v>
      </c>
      <c r="X2813" s="4">
        <f t="shared" si="2820"/>
        <v>3</v>
      </c>
      <c r="Y2813" s="4">
        <f t="shared" si="2820"/>
        <v>15</v>
      </c>
      <c r="Z2813" s="5">
        <f t="shared" si="9"/>
        <v>45144</v>
      </c>
    </row>
    <row r="2814">
      <c r="A2814" s="1" t="s">
        <v>2851</v>
      </c>
      <c r="B2814" s="1" t="s">
        <v>36</v>
      </c>
      <c r="C2814" s="1">
        <v>3.0</v>
      </c>
      <c r="D2814" s="1">
        <v>5.0</v>
      </c>
      <c r="E2814" s="1">
        <v>15.0</v>
      </c>
      <c r="F2814" s="1" t="s">
        <v>23</v>
      </c>
      <c r="G2814" s="1" t="s">
        <v>29</v>
      </c>
      <c r="H2814" s="2">
        <v>45031.0</v>
      </c>
      <c r="J2814" s="3">
        <f t="shared" si="2"/>
        <v>3</v>
      </c>
      <c r="K2814" s="4">
        <f t="shared" si="3"/>
        <v>5</v>
      </c>
      <c r="L2814" s="4">
        <f t="shared" si="4"/>
        <v>15</v>
      </c>
      <c r="S2814" s="1" t="s">
        <v>2851</v>
      </c>
      <c r="T2814" s="4" t="str">
        <f t="shared" si="5"/>
        <v>Salad</v>
      </c>
      <c r="U2814" s="4" t="str">
        <f t="shared" si="6"/>
        <v>In-store</v>
      </c>
      <c r="V2814" s="4" t="str">
        <f t="shared" si="7"/>
        <v>Credit Card</v>
      </c>
      <c r="W2814" s="4">
        <f t="shared" ref="W2814:Y2814" si="2821">IF(OR(J2814 = "ERROR", J2814 = ""), "UNKNOWN", J2814)</f>
        <v>3</v>
      </c>
      <c r="X2814" s="4">
        <f t="shared" si="2821"/>
        <v>5</v>
      </c>
      <c r="Y2814" s="4">
        <f t="shared" si="2821"/>
        <v>15</v>
      </c>
      <c r="Z2814" s="5">
        <f t="shared" si="9"/>
        <v>45031</v>
      </c>
    </row>
    <row r="2815">
      <c r="A2815" s="1" t="s">
        <v>2852</v>
      </c>
      <c r="B2815" s="1" t="s">
        <v>41</v>
      </c>
      <c r="C2815" s="1">
        <v>4.0</v>
      </c>
      <c r="D2815" s="1">
        <v>4.0</v>
      </c>
      <c r="E2815" s="1">
        <v>16.0</v>
      </c>
      <c r="F2815" s="1" t="s">
        <v>28</v>
      </c>
      <c r="H2815" s="2">
        <v>44992.0</v>
      </c>
      <c r="J2815" s="3">
        <f t="shared" si="2"/>
        <v>4</v>
      </c>
      <c r="K2815" s="4">
        <f t="shared" si="3"/>
        <v>4</v>
      </c>
      <c r="L2815" s="4">
        <f t="shared" si="4"/>
        <v>16</v>
      </c>
      <c r="S2815" s="1" t="s">
        <v>2852</v>
      </c>
      <c r="T2815" s="4" t="str">
        <f t="shared" si="5"/>
        <v>Smoothie</v>
      </c>
      <c r="U2815" s="4" t="str">
        <f t="shared" si="6"/>
        <v>UNKNOWN</v>
      </c>
      <c r="V2815" s="4" t="str">
        <f t="shared" si="7"/>
        <v>Cash</v>
      </c>
      <c r="W2815" s="4">
        <f t="shared" ref="W2815:Y2815" si="2822">IF(OR(J2815 = "ERROR", J2815 = ""), "UNKNOWN", J2815)</f>
        <v>4</v>
      </c>
      <c r="X2815" s="4">
        <f t="shared" si="2822"/>
        <v>4</v>
      </c>
      <c r="Y2815" s="4">
        <f t="shared" si="2822"/>
        <v>16</v>
      </c>
      <c r="Z2815" s="5">
        <f t="shared" si="9"/>
        <v>44992</v>
      </c>
    </row>
    <row r="2816">
      <c r="A2816" s="1" t="s">
        <v>2853</v>
      </c>
      <c r="B2816" s="1" t="s">
        <v>36</v>
      </c>
      <c r="C2816" s="1">
        <v>3.0</v>
      </c>
      <c r="D2816" s="1">
        <v>5.0</v>
      </c>
      <c r="E2816" s="1">
        <v>15.0</v>
      </c>
      <c r="F2816" s="1" t="s">
        <v>28</v>
      </c>
      <c r="G2816" s="1" t="s">
        <v>29</v>
      </c>
      <c r="H2816" s="6">
        <v>45279.0</v>
      </c>
      <c r="J2816" s="3">
        <f t="shared" si="2"/>
        <v>3</v>
      </c>
      <c r="K2816" s="4">
        <f t="shared" si="3"/>
        <v>5</v>
      </c>
      <c r="L2816" s="4">
        <f t="shared" si="4"/>
        <v>15</v>
      </c>
      <c r="S2816" s="1" t="s">
        <v>2853</v>
      </c>
      <c r="T2816" s="4" t="str">
        <f t="shared" si="5"/>
        <v>Salad</v>
      </c>
      <c r="U2816" s="4" t="str">
        <f t="shared" si="6"/>
        <v>In-store</v>
      </c>
      <c r="V2816" s="4" t="str">
        <f t="shared" si="7"/>
        <v>Cash</v>
      </c>
      <c r="W2816" s="4">
        <f t="shared" ref="W2816:Y2816" si="2823">IF(OR(J2816 = "ERROR", J2816 = ""), "UNKNOWN", J2816)</f>
        <v>3</v>
      </c>
      <c r="X2816" s="4">
        <f t="shared" si="2823"/>
        <v>5</v>
      </c>
      <c r="Y2816" s="4">
        <f t="shared" si="2823"/>
        <v>15</v>
      </c>
      <c r="Z2816" s="7">
        <f t="shared" si="9"/>
        <v>45279</v>
      </c>
    </row>
    <row r="2817">
      <c r="A2817" s="1" t="s">
        <v>2854</v>
      </c>
      <c r="B2817" s="1" t="s">
        <v>81</v>
      </c>
      <c r="C2817" s="1" t="s">
        <v>25</v>
      </c>
      <c r="D2817" s="1">
        <v>1.5</v>
      </c>
      <c r="E2817" s="1">
        <v>3.0</v>
      </c>
      <c r="F2817" s="1" t="s">
        <v>23</v>
      </c>
      <c r="G2817" s="1" t="s">
        <v>24</v>
      </c>
      <c r="H2817" s="2">
        <v>45069.0</v>
      </c>
      <c r="J2817" s="3">
        <f t="shared" si="2"/>
        <v>2</v>
      </c>
      <c r="K2817" s="4">
        <f t="shared" si="3"/>
        <v>1.5</v>
      </c>
      <c r="L2817" s="4">
        <f t="shared" si="4"/>
        <v>3</v>
      </c>
      <c r="S2817" s="1" t="s">
        <v>2854</v>
      </c>
      <c r="T2817" s="4" t="str">
        <f t="shared" si="5"/>
        <v>Tea</v>
      </c>
      <c r="U2817" s="4" t="str">
        <f t="shared" si="6"/>
        <v>Takeaway</v>
      </c>
      <c r="V2817" s="4" t="str">
        <f t="shared" si="7"/>
        <v>Credit Card</v>
      </c>
      <c r="W2817" s="4">
        <f t="shared" ref="W2817:Y2817" si="2824">IF(OR(J2817 = "ERROR", J2817 = ""), "UNKNOWN", J2817)</f>
        <v>2</v>
      </c>
      <c r="X2817" s="4">
        <f t="shared" si="2824"/>
        <v>1.5</v>
      </c>
      <c r="Y2817" s="4">
        <f t="shared" si="2824"/>
        <v>3</v>
      </c>
      <c r="Z2817" s="5">
        <f t="shared" si="9"/>
        <v>45069</v>
      </c>
    </row>
    <row r="2818">
      <c r="A2818" s="1" t="s">
        <v>2855</v>
      </c>
      <c r="B2818" s="1" t="s">
        <v>44</v>
      </c>
      <c r="C2818" s="1">
        <v>5.0</v>
      </c>
      <c r="D2818" s="1">
        <v>4.0</v>
      </c>
      <c r="E2818" s="1">
        <v>20.0</v>
      </c>
      <c r="F2818" s="1" t="s">
        <v>23</v>
      </c>
      <c r="G2818" s="1" t="s">
        <v>29</v>
      </c>
      <c r="H2818" s="6">
        <v>45242.0</v>
      </c>
      <c r="J2818" s="3">
        <f t="shared" si="2"/>
        <v>5</v>
      </c>
      <c r="K2818" s="4">
        <f t="shared" si="3"/>
        <v>4</v>
      </c>
      <c r="L2818" s="4">
        <f t="shared" si="4"/>
        <v>20</v>
      </c>
      <c r="S2818" s="1" t="s">
        <v>2855</v>
      </c>
      <c r="T2818" s="4" t="str">
        <f t="shared" si="5"/>
        <v>Sandwich</v>
      </c>
      <c r="U2818" s="4" t="str">
        <f t="shared" si="6"/>
        <v>In-store</v>
      </c>
      <c r="V2818" s="4" t="str">
        <f t="shared" si="7"/>
        <v>Credit Card</v>
      </c>
      <c r="W2818" s="4">
        <f t="shared" ref="W2818:Y2818" si="2825">IF(OR(J2818 = "ERROR", J2818 = ""), "UNKNOWN", J2818)</f>
        <v>5</v>
      </c>
      <c r="X2818" s="4">
        <f t="shared" si="2825"/>
        <v>4</v>
      </c>
      <c r="Y2818" s="4">
        <f t="shared" si="2825"/>
        <v>20</v>
      </c>
      <c r="Z2818" s="7">
        <f t="shared" si="9"/>
        <v>45242</v>
      </c>
    </row>
    <row r="2819">
      <c r="A2819" s="1" t="s">
        <v>2856</v>
      </c>
      <c r="C2819" s="1">
        <v>2.0</v>
      </c>
      <c r="D2819" s="1">
        <v>4.0</v>
      </c>
      <c r="E2819" s="1">
        <v>8.0</v>
      </c>
      <c r="G2819" s="1" t="s">
        <v>24</v>
      </c>
      <c r="H2819" s="2">
        <v>45095.0</v>
      </c>
      <c r="J2819" s="3">
        <f t="shared" si="2"/>
        <v>2</v>
      </c>
      <c r="K2819" s="4">
        <f t="shared" si="3"/>
        <v>4</v>
      </c>
      <c r="L2819" s="4">
        <f t="shared" si="4"/>
        <v>8</v>
      </c>
      <c r="S2819" s="1" t="s">
        <v>2856</v>
      </c>
      <c r="T2819" s="4" t="str">
        <f t="shared" si="5"/>
        <v>UNKNOWN</v>
      </c>
      <c r="U2819" s="4" t="str">
        <f t="shared" si="6"/>
        <v>Takeaway</v>
      </c>
      <c r="V2819" s="4" t="str">
        <f t="shared" si="7"/>
        <v>UNKNOWN</v>
      </c>
      <c r="W2819" s="4">
        <f t="shared" ref="W2819:Y2819" si="2826">IF(OR(J2819 = "ERROR", J2819 = ""), "UNKNOWN", J2819)</f>
        <v>2</v>
      </c>
      <c r="X2819" s="4">
        <f t="shared" si="2826"/>
        <v>4</v>
      </c>
      <c r="Y2819" s="4">
        <f t="shared" si="2826"/>
        <v>8</v>
      </c>
      <c r="Z2819" s="5">
        <f t="shared" si="9"/>
        <v>45095</v>
      </c>
    </row>
    <row r="2820">
      <c r="A2820" s="1" t="s">
        <v>2857</v>
      </c>
      <c r="B2820" s="1" t="s">
        <v>22</v>
      </c>
      <c r="C2820" s="1">
        <v>2.0</v>
      </c>
      <c r="D2820" s="1">
        <v>2.0</v>
      </c>
      <c r="E2820" s="1">
        <v>4.0</v>
      </c>
      <c r="F2820" s="1" t="s">
        <v>39</v>
      </c>
      <c r="G2820" s="1" t="s">
        <v>30</v>
      </c>
      <c r="H2820" s="2">
        <v>45009.0</v>
      </c>
      <c r="J2820" s="3">
        <f t="shared" si="2"/>
        <v>2</v>
      </c>
      <c r="K2820" s="4">
        <f t="shared" si="3"/>
        <v>2</v>
      </c>
      <c r="L2820" s="4">
        <f t="shared" si="4"/>
        <v>4</v>
      </c>
      <c r="S2820" s="1" t="s">
        <v>2857</v>
      </c>
      <c r="T2820" s="4" t="str">
        <f t="shared" si="5"/>
        <v>Coffee</v>
      </c>
      <c r="U2820" s="4" t="str">
        <f t="shared" si="6"/>
        <v>UNKNOWN</v>
      </c>
      <c r="V2820" s="4" t="str">
        <f t="shared" si="7"/>
        <v>Digital Wallet</v>
      </c>
      <c r="W2820" s="4">
        <f t="shared" ref="W2820:Y2820" si="2827">IF(OR(J2820 = "ERROR", J2820 = ""), "UNKNOWN", J2820)</f>
        <v>2</v>
      </c>
      <c r="X2820" s="4">
        <f t="shared" si="2827"/>
        <v>2</v>
      </c>
      <c r="Y2820" s="4">
        <f t="shared" si="2827"/>
        <v>4</v>
      </c>
      <c r="Z2820" s="5">
        <f t="shared" si="9"/>
        <v>45009</v>
      </c>
    </row>
    <row r="2821">
      <c r="A2821" s="1" t="s">
        <v>2858</v>
      </c>
      <c r="B2821" s="1" t="s">
        <v>81</v>
      </c>
      <c r="C2821" s="1">
        <v>4.0</v>
      </c>
      <c r="D2821" s="1">
        <v>1.5</v>
      </c>
      <c r="E2821" s="1">
        <v>6.0</v>
      </c>
      <c r="F2821" s="1" t="s">
        <v>39</v>
      </c>
      <c r="G2821" s="1" t="s">
        <v>24</v>
      </c>
      <c r="H2821" s="2">
        <v>45236.0</v>
      </c>
      <c r="J2821" s="3">
        <f t="shared" si="2"/>
        <v>4</v>
      </c>
      <c r="K2821" s="4">
        <f t="shared" si="3"/>
        <v>1.5</v>
      </c>
      <c r="L2821" s="4">
        <f t="shared" si="4"/>
        <v>6</v>
      </c>
      <c r="S2821" s="1" t="s">
        <v>2858</v>
      </c>
      <c r="T2821" s="4" t="str">
        <f t="shared" si="5"/>
        <v>Tea</v>
      </c>
      <c r="U2821" s="4" t="str">
        <f t="shared" si="6"/>
        <v>Takeaway</v>
      </c>
      <c r="V2821" s="4" t="str">
        <f t="shared" si="7"/>
        <v>Digital Wallet</v>
      </c>
      <c r="W2821" s="4">
        <f t="shared" ref="W2821:Y2821" si="2828">IF(OR(J2821 = "ERROR", J2821 = ""), "UNKNOWN", J2821)</f>
        <v>4</v>
      </c>
      <c r="X2821" s="4">
        <f t="shared" si="2828"/>
        <v>1.5</v>
      </c>
      <c r="Y2821" s="4">
        <f t="shared" si="2828"/>
        <v>6</v>
      </c>
      <c r="Z2821" s="5">
        <f t="shared" si="9"/>
        <v>45236</v>
      </c>
    </row>
    <row r="2822">
      <c r="A2822" s="1" t="s">
        <v>2859</v>
      </c>
      <c r="B2822" s="1" t="s">
        <v>81</v>
      </c>
      <c r="C2822" s="1">
        <v>4.0</v>
      </c>
      <c r="D2822" s="1">
        <v>1.5</v>
      </c>
      <c r="E2822" s="1">
        <v>6.0</v>
      </c>
      <c r="F2822" s="1" t="s">
        <v>39</v>
      </c>
      <c r="G2822" s="1" t="s">
        <v>30</v>
      </c>
      <c r="H2822" s="2">
        <v>45171.0</v>
      </c>
      <c r="J2822" s="3">
        <f t="shared" si="2"/>
        <v>4</v>
      </c>
      <c r="K2822" s="4">
        <f t="shared" si="3"/>
        <v>1.5</v>
      </c>
      <c r="L2822" s="4">
        <f t="shared" si="4"/>
        <v>6</v>
      </c>
      <c r="S2822" s="1" t="s">
        <v>2859</v>
      </c>
      <c r="T2822" s="4" t="str">
        <f t="shared" si="5"/>
        <v>Tea</v>
      </c>
      <c r="U2822" s="4" t="str">
        <f t="shared" si="6"/>
        <v>UNKNOWN</v>
      </c>
      <c r="V2822" s="4" t="str">
        <f t="shared" si="7"/>
        <v>Digital Wallet</v>
      </c>
      <c r="W2822" s="4">
        <f t="shared" ref="W2822:Y2822" si="2829">IF(OR(J2822 = "ERROR", J2822 = ""), "UNKNOWN", J2822)</f>
        <v>4</v>
      </c>
      <c r="X2822" s="4">
        <f t="shared" si="2829"/>
        <v>1.5</v>
      </c>
      <c r="Y2822" s="4">
        <f t="shared" si="2829"/>
        <v>6</v>
      </c>
      <c r="Z2822" s="5">
        <f t="shared" si="9"/>
        <v>45171</v>
      </c>
    </row>
    <row r="2823">
      <c r="A2823" s="1" t="s">
        <v>2860</v>
      </c>
      <c r="B2823" s="1" t="s">
        <v>25</v>
      </c>
      <c r="C2823" s="1">
        <v>5.0</v>
      </c>
      <c r="D2823" s="1">
        <v>3.0</v>
      </c>
      <c r="E2823" s="1">
        <v>15.0</v>
      </c>
      <c r="G2823" s="1" t="s">
        <v>24</v>
      </c>
      <c r="H2823" s="2">
        <v>45162.0</v>
      </c>
      <c r="J2823" s="3">
        <f t="shared" si="2"/>
        <v>5</v>
      </c>
      <c r="K2823" s="4">
        <f t="shared" si="3"/>
        <v>3</v>
      </c>
      <c r="L2823" s="4">
        <f t="shared" si="4"/>
        <v>15</v>
      </c>
      <c r="S2823" s="1" t="s">
        <v>2860</v>
      </c>
      <c r="T2823" s="4" t="str">
        <f t="shared" si="5"/>
        <v>UNKNOWN</v>
      </c>
      <c r="U2823" s="4" t="str">
        <f t="shared" si="6"/>
        <v>Takeaway</v>
      </c>
      <c r="V2823" s="4" t="str">
        <f t="shared" si="7"/>
        <v>UNKNOWN</v>
      </c>
      <c r="W2823" s="4">
        <f t="shared" ref="W2823:Y2823" si="2830">IF(OR(J2823 = "ERROR", J2823 = ""), "UNKNOWN", J2823)</f>
        <v>5</v>
      </c>
      <c r="X2823" s="4">
        <f t="shared" si="2830"/>
        <v>3</v>
      </c>
      <c r="Y2823" s="4">
        <f t="shared" si="2830"/>
        <v>15</v>
      </c>
      <c r="Z2823" s="5">
        <f t="shared" si="9"/>
        <v>45162</v>
      </c>
    </row>
    <row r="2824">
      <c r="A2824" s="1" t="s">
        <v>2861</v>
      </c>
      <c r="B2824" s="1" t="s">
        <v>36</v>
      </c>
      <c r="C2824" s="1">
        <v>4.0</v>
      </c>
      <c r="D2824" s="1">
        <v>5.0</v>
      </c>
      <c r="E2824" s="1">
        <v>20.0</v>
      </c>
      <c r="F2824" s="1" t="s">
        <v>28</v>
      </c>
      <c r="H2824" s="2">
        <v>45069.0</v>
      </c>
      <c r="J2824" s="3">
        <f t="shared" si="2"/>
        <v>4</v>
      </c>
      <c r="K2824" s="4">
        <f t="shared" si="3"/>
        <v>5</v>
      </c>
      <c r="L2824" s="4">
        <f t="shared" si="4"/>
        <v>20</v>
      </c>
      <c r="S2824" s="1" t="s">
        <v>2861</v>
      </c>
      <c r="T2824" s="4" t="str">
        <f t="shared" si="5"/>
        <v>Salad</v>
      </c>
      <c r="U2824" s="4" t="str">
        <f t="shared" si="6"/>
        <v>UNKNOWN</v>
      </c>
      <c r="V2824" s="4" t="str">
        <f t="shared" si="7"/>
        <v>Cash</v>
      </c>
      <c r="W2824" s="4">
        <f t="shared" ref="W2824:Y2824" si="2831">IF(OR(J2824 = "ERROR", J2824 = ""), "UNKNOWN", J2824)</f>
        <v>4</v>
      </c>
      <c r="X2824" s="4">
        <f t="shared" si="2831"/>
        <v>5</v>
      </c>
      <c r="Y2824" s="4">
        <f t="shared" si="2831"/>
        <v>20</v>
      </c>
      <c r="Z2824" s="5">
        <f t="shared" si="9"/>
        <v>45069</v>
      </c>
    </row>
    <row r="2825">
      <c r="A2825" s="1" t="s">
        <v>2862</v>
      </c>
      <c r="B2825" s="1" t="s">
        <v>27</v>
      </c>
      <c r="C2825" s="1">
        <v>3.0</v>
      </c>
      <c r="D2825" s="1">
        <v>3.0</v>
      </c>
      <c r="E2825" s="1">
        <v>9.0</v>
      </c>
      <c r="F2825" s="1" t="s">
        <v>28</v>
      </c>
      <c r="G2825" s="1" t="s">
        <v>29</v>
      </c>
      <c r="H2825" s="2">
        <v>44934.0</v>
      </c>
      <c r="J2825" s="3">
        <f t="shared" si="2"/>
        <v>3</v>
      </c>
      <c r="K2825" s="4">
        <f t="shared" si="3"/>
        <v>3</v>
      </c>
      <c r="L2825" s="4">
        <f t="shared" si="4"/>
        <v>9</v>
      </c>
      <c r="S2825" s="1" t="s">
        <v>2862</v>
      </c>
      <c r="T2825" s="4" t="str">
        <f t="shared" si="5"/>
        <v>Cake</v>
      </c>
      <c r="U2825" s="4" t="str">
        <f t="shared" si="6"/>
        <v>In-store</v>
      </c>
      <c r="V2825" s="4" t="str">
        <f t="shared" si="7"/>
        <v>Cash</v>
      </c>
      <c r="W2825" s="4">
        <f t="shared" ref="W2825:Y2825" si="2832">IF(OR(J2825 = "ERROR", J2825 = ""), "UNKNOWN", J2825)</f>
        <v>3</v>
      </c>
      <c r="X2825" s="4">
        <f t="shared" si="2832"/>
        <v>3</v>
      </c>
      <c r="Y2825" s="4">
        <f t="shared" si="2832"/>
        <v>9</v>
      </c>
      <c r="Z2825" s="5">
        <f t="shared" si="9"/>
        <v>44934</v>
      </c>
    </row>
    <row r="2826">
      <c r="A2826" s="1" t="s">
        <v>2863</v>
      </c>
      <c r="B2826" s="1" t="s">
        <v>27</v>
      </c>
      <c r="C2826" s="1">
        <v>5.0</v>
      </c>
      <c r="D2826" s="1">
        <v>3.0</v>
      </c>
      <c r="E2826" s="1">
        <v>15.0</v>
      </c>
      <c r="F2826" s="1" t="s">
        <v>39</v>
      </c>
      <c r="H2826" s="2">
        <v>45202.0</v>
      </c>
      <c r="J2826" s="3">
        <f t="shared" si="2"/>
        <v>5</v>
      </c>
      <c r="K2826" s="4">
        <f t="shared" si="3"/>
        <v>3</v>
      </c>
      <c r="L2826" s="4">
        <f t="shared" si="4"/>
        <v>15</v>
      </c>
      <c r="S2826" s="1" t="s">
        <v>2863</v>
      </c>
      <c r="T2826" s="4" t="str">
        <f t="shared" si="5"/>
        <v>Cake</v>
      </c>
      <c r="U2826" s="4" t="str">
        <f t="shared" si="6"/>
        <v>UNKNOWN</v>
      </c>
      <c r="V2826" s="4" t="str">
        <f t="shared" si="7"/>
        <v>Digital Wallet</v>
      </c>
      <c r="W2826" s="4">
        <f t="shared" ref="W2826:Y2826" si="2833">IF(OR(J2826 = "ERROR", J2826 = ""), "UNKNOWN", J2826)</f>
        <v>5</v>
      </c>
      <c r="X2826" s="4">
        <f t="shared" si="2833"/>
        <v>3</v>
      </c>
      <c r="Y2826" s="4">
        <f t="shared" si="2833"/>
        <v>15</v>
      </c>
      <c r="Z2826" s="5">
        <f t="shared" si="9"/>
        <v>45202</v>
      </c>
    </row>
    <row r="2827">
      <c r="A2827" s="1" t="s">
        <v>2864</v>
      </c>
      <c r="B2827" s="1" t="s">
        <v>55</v>
      </c>
      <c r="C2827" s="1">
        <v>2.0</v>
      </c>
      <c r="D2827" s="1">
        <v>3.0</v>
      </c>
      <c r="E2827" s="1">
        <v>6.0</v>
      </c>
      <c r="G2827" s="1" t="s">
        <v>29</v>
      </c>
      <c r="H2827" s="6">
        <v>45255.0</v>
      </c>
      <c r="J2827" s="3">
        <f t="shared" si="2"/>
        <v>2</v>
      </c>
      <c r="K2827" s="4">
        <f t="shared" si="3"/>
        <v>3</v>
      </c>
      <c r="L2827" s="4">
        <f t="shared" si="4"/>
        <v>6</v>
      </c>
      <c r="S2827" s="1" t="s">
        <v>2864</v>
      </c>
      <c r="T2827" s="4" t="str">
        <f t="shared" si="5"/>
        <v>Juice</v>
      </c>
      <c r="U2827" s="4" t="str">
        <f t="shared" si="6"/>
        <v>In-store</v>
      </c>
      <c r="V2827" s="4" t="str">
        <f t="shared" si="7"/>
        <v>UNKNOWN</v>
      </c>
      <c r="W2827" s="4">
        <f t="shared" ref="W2827:Y2827" si="2834">IF(OR(J2827 = "ERROR", J2827 = ""), "UNKNOWN", J2827)</f>
        <v>2</v>
      </c>
      <c r="X2827" s="4">
        <f t="shared" si="2834"/>
        <v>3</v>
      </c>
      <c r="Y2827" s="4">
        <f t="shared" si="2834"/>
        <v>6</v>
      </c>
      <c r="Z2827" s="7">
        <f t="shared" si="9"/>
        <v>45255</v>
      </c>
    </row>
    <row r="2828">
      <c r="A2828" s="1" t="s">
        <v>2865</v>
      </c>
      <c r="B2828" s="1" t="s">
        <v>55</v>
      </c>
      <c r="C2828" s="1">
        <v>3.0</v>
      </c>
      <c r="D2828" s="1">
        <v>3.0</v>
      </c>
      <c r="E2828" s="1">
        <v>9.0</v>
      </c>
      <c r="F2828" s="1" t="s">
        <v>23</v>
      </c>
      <c r="G2828" s="1" t="s">
        <v>29</v>
      </c>
      <c r="H2828" s="2">
        <v>45035.0</v>
      </c>
      <c r="J2828" s="3">
        <f t="shared" si="2"/>
        <v>3</v>
      </c>
      <c r="K2828" s="4">
        <f t="shared" si="3"/>
        <v>3</v>
      </c>
      <c r="L2828" s="4">
        <f t="shared" si="4"/>
        <v>9</v>
      </c>
      <c r="S2828" s="1" t="s">
        <v>2865</v>
      </c>
      <c r="T2828" s="4" t="str">
        <f t="shared" si="5"/>
        <v>Juice</v>
      </c>
      <c r="U2828" s="4" t="str">
        <f t="shared" si="6"/>
        <v>In-store</v>
      </c>
      <c r="V2828" s="4" t="str">
        <f t="shared" si="7"/>
        <v>Credit Card</v>
      </c>
      <c r="W2828" s="4">
        <f t="shared" ref="W2828:Y2828" si="2835">IF(OR(J2828 = "ERROR", J2828 = ""), "UNKNOWN", J2828)</f>
        <v>3</v>
      </c>
      <c r="X2828" s="4">
        <f t="shared" si="2835"/>
        <v>3</v>
      </c>
      <c r="Y2828" s="4">
        <f t="shared" si="2835"/>
        <v>9</v>
      </c>
      <c r="Z2828" s="5">
        <f t="shared" si="9"/>
        <v>45035</v>
      </c>
    </row>
    <row r="2829">
      <c r="A2829" s="1" t="s">
        <v>2866</v>
      </c>
      <c r="B2829" s="1" t="s">
        <v>32</v>
      </c>
      <c r="C2829" s="1">
        <v>2.0</v>
      </c>
      <c r="D2829" s="1">
        <v>1.0</v>
      </c>
      <c r="E2829" s="1">
        <v>2.0</v>
      </c>
      <c r="F2829" s="1" t="s">
        <v>39</v>
      </c>
      <c r="G2829" s="1" t="s">
        <v>24</v>
      </c>
      <c r="J2829" s="3">
        <f t="shared" si="2"/>
        <v>2</v>
      </c>
      <c r="K2829" s="4">
        <f t="shared" si="3"/>
        <v>1</v>
      </c>
      <c r="L2829" s="4">
        <f t="shared" si="4"/>
        <v>2</v>
      </c>
      <c r="S2829" s="1" t="s">
        <v>2866</v>
      </c>
      <c r="T2829" s="4" t="str">
        <f t="shared" si="5"/>
        <v>Cookie</v>
      </c>
      <c r="U2829" s="4" t="str">
        <f t="shared" si="6"/>
        <v>Takeaway</v>
      </c>
      <c r="V2829" s="4" t="str">
        <f t="shared" si="7"/>
        <v>Digital Wallet</v>
      </c>
      <c r="W2829" s="4">
        <f t="shared" ref="W2829:Y2829" si="2836">IF(OR(J2829 = "ERROR", J2829 = ""), "UNKNOWN", J2829)</f>
        <v>2</v>
      </c>
      <c r="X2829" s="4">
        <f t="shared" si="2836"/>
        <v>1</v>
      </c>
      <c r="Y2829" s="4">
        <f t="shared" si="2836"/>
        <v>2</v>
      </c>
      <c r="Z2829" s="4" t="str">
        <f t="shared" si="9"/>
        <v>UNKNOWN</v>
      </c>
    </row>
    <row r="2830">
      <c r="A2830" s="1" t="s">
        <v>2867</v>
      </c>
      <c r="B2830" s="1" t="s">
        <v>27</v>
      </c>
      <c r="C2830" s="1">
        <v>1.0</v>
      </c>
      <c r="D2830" s="1">
        <v>3.0</v>
      </c>
      <c r="E2830" s="1">
        <v>3.0</v>
      </c>
      <c r="F2830" s="1" t="s">
        <v>23</v>
      </c>
      <c r="H2830" s="2">
        <v>45115.0</v>
      </c>
      <c r="J2830" s="3">
        <f t="shared" si="2"/>
        <v>1</v>
      </c>
      <c r="K2830" s="4">
        <f t="shared" si="3"/>
        <v>3</v>
      </c>
      <c r="L2830" s="4">
        <f t="shared" si="4"/>
        <v>3</v>
      </c>
      <c r="S2830" s="1" t="s">
        <v>2867</v>
      </c>
      <c r="T2830" s="4" t="str">
        <f t="shared" si="5"/>
        <v>Cake</v>
      </c>
      <c r="U2830" s="4" t="str">
        <f t="shared" si="6"/>
        <v>UNKNOWN</v>
      </c>
      <c r="V2830" s="4" t="str">
        <f t="shared" si="7"/>
        <v>Credit Card</v>
      </c>
      <c r="W2830" s="4">
        <f t="shared" ref="W2830:Y2830" si="2837">IF(OR(J2830 = "ERROR", J2830 = ""), "UNKNOWN", J2830)</f>
        <v>1</v>
      </c>
      <c r="X2830" s="4">
        <f t="shared" si="2837"/>
        <v>3</v>
      </c>
      <c r="Y2830" s="4">
        <f t="shared" si="2837"/>
        <v>3</v>
      </c>
      <c r="Z2830" s="5">
        <f t="shared" si="9"/>
        <v>45115</v>
      </c>
    </row>
    <row r="2831">
      <c r="A2831" s="1" t="s">
        <v>2868</v>
      </c>
      <c r="B2831" s="1" t="s">
        <v>41</v>
      </c>
      <c r="C2831" s="1">
        <v>4.0</v>
      </c>
      <c r="D2831" s="1">
        <v>4.0</v>
      </c>
      <c r="E2831" s="1">
        <v>16.0</v>
      </c>
      <c r="F2831" s="1" t="s">
        <v>28</v>
      </c>
      <c r="G2831" s="1" t="s">
        <v>24</v>
      </c>
      <c r="H2831" s="2">
        <v>45135.0</v>
      </c>
      <c r="J2831" s="3">
        <f t="shared" si="2"/>
        <v>4</v>
      </c>
      <c r="K2831" s="4">
        <f t="shared" si="3"/>
        <v>4</v>
      </c>
      <c r="L2831" s="4">
        <f t="shared" si="4"/>
        <v>16</v>
      </c>
      <c r="S2831" s="1" t="s">
        <v>2868</v>
      </c>
      <c r="T2831" s="4" t="str">
        <f t="shared" si="5"/>
        <v>Smoothie</v>
      </c>
      <c r="U2831" s="4" t="str">
        <f t="shared" si="6"/>
        <v>Takeaway</v>
      </c>
      <c r="V2831" s="4" t="str">
        <f t="shared" si="7"/>
        <v>Cash</v>
      </c>
      <c r="W2831" s="4">
        <f t="shared" ref="W2831:Y2831" si="2838">IF(OR(J2831 = "ERROR", J2831 = ""), "UNKNOWN", J2831)</f>
        <v>4</v>
      </c>
      <c r="X2831" s="4">
        <f t="shared" si="2838"/>
        <v>4</v>
      </c>
      <c r="Y2831" s="4">
        <f t="shared" si="2838"/>
        <v>16</v>
      </c>
      <c r="Z2831" s="5">
        <f t="shared" si="9"/>
        <v>45135</v>
      </c>
    </row>
    <row r="2832">
      <c r="A2832" s="1" t="s">
        <v>2869</v>
      </c>
      <c r="B2832" s="1" t="s">
        <v>32</v>
      </c>
      <c r="C2832" s="1">
        <v>1.0</v>
      </c>
      <c r="D2832" s="1">
        <v>1.0</v>
      </c>
      <c r="E2832" s="1">
        <v>1.0</v>
      </c>
      <c r="F2832" s="1" t="s">
        <v>30</v>
      </c>
      <c r="G2832" s="1" t="s">
        <v>29</v>
      </c>
      <c r="J2832" s="3">
        <f t="shared" si="2"/>
        <v>1</v>
      </c>
      <c r="K2832" s="4">
        <f t="shared" si="3"/>
        <v>1</v>
      </c>
      <c r="L2832" s="4">
        <f t="shared" si="4"/>
        <v>1</v>
      </c>
      <c r="S2832" s="1" t="s">
        <v>2869</v>
      </c>
      <c r="T2832" s="4" t="str">
        <f t="shared" si="5"/>
        <v>Cookie</v>
      </c>
      <c r="U2832" s="4" t="str">
        <f t="shared" si="6"/>
        <v>In-store</v>
      </c>
      <c r="V2832" s="4" t="str">
        <f t="shared" si="7"/>
        <v>UNKNOWN</v>
      </c>
      <c r="W2832" s="4">
        <f t="shared" ref="W2832:Y2832" si="2839">IF(OR(J2832 = "ERROR", J2832 = ""), "UNKNOWN", J2832)</f>
        <v>1</v>
      </c>
      <c r="X2832" s="4">
        <f t="shared" si="2839"/>
        <v>1</v>
      </c>
      <c r="Y2832" s="4">
        <f t="shared" si="2839"/>
        <v>1</v>
      </c>
      <c r="Z2832" s="4" t="str">
        <f t="shared" si="9"/>
        <v>UNKNOWN</v>
      </c>
    </row>
    <row r="2833">
      <c r="A2833" s="1" t="s">
        <v>2870</v>
      </c>
      <c r="B2833" s="1" t="s">
        <v>81</v>
      </c>
      <c r="C2833" s="1">
        <v>4.0</v>
      </c>
      <c r="D2833" s="1">
        <v>1.5</v>
      </c>
      <c r="E2833" s="1">
        <v>6.0</v>
      </c>
      <c r="F2833" s="1" t="s">
        <v>39</v>
      </c>
      <c r="H2833" s="2">
        <v>44988.0</v>
      </c>
      <c r="J2833" s="3">
        <f t="shared" si="2"/>
        <v>4</v>
      </c>
      <c r="K2833" s="4">
        <f t="shared" si="3"/>
        <v>1.5</v>
      </c>
      <c r="L2833" s="4">
        <f t="shared" si="4"/>
        <v>6</v>
      </c>
      <c r="S2833" s="1" t="s">
        <v>2870</v>
      </c>
      <c r="T2833" s="4" t="str">
        <f t="shared" si="5"/>
        <v>Tea</v>
      </c>
      <c r="U2833" s="4" t="str">
        <f t="shared" si="6"/>
        <v>UNKNOWN</v>
      </c>
      <c r="V2833" s="4" t="str">
        <f t="shared" si="7"/>
        <v>Digital Wallet</v>
      </c>
      <c r="W2833" s="4">
        <f t="shared" ref="W2833:Y2833" si="2840">IF(OR(J2833 = "ERROR", J2833 = ""), "UNKNOWN", J2833)</f>
        <v>4</v>
      </c>
      <c r="X2833" s="4">
        <f t="shared" si="2840"/>
        <v>1.5</v>
      </c>
      <c r="Y2833" s="4">
        <f t="shared" si="2840"/>
        <v>6</v>
      </c>
      <c r="Z2833" s="5">
        <f t="shared" si="9"/>
        <v>44988</v>
      </c>
    </row>
    <row r="2834">
      <c r="A2834" s="1" t="s">
        <v>2871</v>
      </c>
      <c r="B2834" s="1" t="s">
        <v>55</v>
      </c>
      <c r="D2834" s="1">
        <v>3.0</v>
      </c>
      <c r="E2834" s="1">
        <v>9.0</v>
      </c>
      <c r="F2834" s="1" t="s">
        <v>28</v>
      </c>
      <c r="G2834" s="1" t="s">
        <v>24</v>
      </c>
      <c r="H2834" s="6">
        <v>45270.0</v>
      </c>
      <c r="J2834" s="3">
        <f t="shared" si="2"/>
        <v>3</v>
      </c>
      <c r="K2834" s="4">
        <f t="shared" si="3"/>
        <v>3</v>
      </c>
      <c r="L2834" s="4">
        <f t="shared" si="4"/>
        <v>9</v>
      </c>
      <c r="S2834" s="1" t="s">
        <v>2871</v>
      </c>
      <c r="T2834" s="4" t="str">
        <f t="shared" si="5"/>
        <v>Juice</v>
      </c>
      <c r="U2834" s="4" t="str">
        <f t="shared" si="6"/>
        <v>Takeaway</v>
      </c>
      <c r="V2834" s="4" t="str">
        <f t="shared" si="7"/>
        <v>Cash</v>
      </c>
      <c r="W2834" s="4">
        <f t="shared" ref="W2834:Y2834" si="2841">IF(OR(J2834 = "ERROR", J2834 = ""), "UNKNOWN", J2834)</f>
        <v>3</v>
      </c>
      <c r="X2834" s="4">
        <f t="shared" si="2841"/>
        <v>3</v>
      </c>
      <c r="Y2834" s="4">
        <f t="shared" si="2841"/>
        <v>9</v>
      </c>
      <c r="Z2834" s="7">
        <f t="shared" si="9"/>
        <v>45270</v>
      </c>
    </row>
    <row r="2835">
      <c r="A2835" s="1" t="s">
        <v>2872</v>
      </c>
      <c r="B2835" s="1" t="s">
        <v>36</v>
      </c>
      <c r="C2835" s="1">
        <v>2.0</v>
      </c>
      <c r="D2835" s="1">
        <v>5.0</v>
      </c>
      <c r="E2835" s="1">
        <v>10.0</v>
      </c>
      <c r="F2835" s="1" t="s">
        <v>23</v>
      </c>
      <c r="G2835" s="1" t="s">
        <v>29</v>
      </c>
      <c r="H2835" s="2">
        <v>44993.0</v>
      </c>
      <c r="J2835" s="3">
        <f t="shared" si="2"/>
        <v>2</v>
      </c>
      <c r="K2835" s="4">
        <f t="shared" si="3"/>
        <v>5</v>
      </c>
      <c r="L2835" s="4">
        <f t="shared" si="4"/>
        <v>10</v>
      </c>
      <c r="S2835" s="1" t="s">
        <v>2872</v>
      </c>
      <c r="T2835" s="4" t="str">
        <f t="shared" si="5"/>
        <v>Salad</v>
      </c>
      <c r="U2835" s="4" t="str">
        <f t="shared" si="6"/>
        <v>In-store</v>
      </c>
      <c r="V2835" s="4" t="str">
        <f t="shared" si="7"/>
        <v>Credit Card</v>
      </c>
      <c r="W2835" s="4">
        <f t="shared" ref="W2835:Y2835" si="2842">IF(OR(J2835 = "ERROR", J2835 = ""), "UNKNOWN", J2835)</f>
        <v>2</v>
      </c>
      <c r="X2835" s="4">
        <f t="shared" si="2842"/>
        <v>5</v>
      </c>
      <c r="Y2835" s="4">
        <f t="shared" si="2842"/>
        <v>10</v>
      </c>
      <c r="Z2835" s="5">
        <f t="shared" si="9"/>
        <v>44993</v>
      </c>
    </row>
    <row r="2836">
      <c r="A2836" s="1" t="s">
        <v>2873</v>
      </c>
      <c r="B2836" s="1" t="s">
        <v>41</v>
      </c>
      <c r="C2836" s="1">
        <v>2.0</v>
      </c>
      <c r="D2836" s="1">
        <v>4.0</v>
      </c>
      <c r="E2836" s="1">
        <v>8.0</v>
      </c>
      <c r="F2836" s="1" t="s">
        <v>30</v>
      </c>
      <c r="H2836" s="2">
        <v>45157.0</v>
      </c>
      <c r="J2836" s="3">
        <f t="shared" si="2"/>
        <v>2</v>
      </c>
      <c r="K2836" s="4">
        <f t="shared" si="3"/>
        <v>4</v>
      </c>
      <c r="L2836" s="4">
        <f t="shared" si="4"/>
        <v>8</v>
      </c>
      <c r="S2836" s="1" t="s">
        <v>2873</v>
      </c>
      <c r="T2836" s="4" t="str">
        <f t="shared" si="5"/>
        <v>Smoothie</v>
      </c>
      <c r="U2836" s="4" t="str">
        <f t="shared" si="6"/>
        <v>UNKNOWN</v>
      </c>
      <c r="V2836" s="4" t="str">
        <f t="shared" si="7"/>
        <v>UNKNOWN</v>
      </c>
      <c r="W2836" s="4">
        <f t="shared" ref="W2836:Y2836" si="2843">IF(OR(J2836 = "ERROR", J2836 = ""), "UNKNOWN", J2836)</f>
        <v>2</v>
      </c>
      <c r="X2836" s="4">
        <f t="shared" si="2843"/>
        <v>4</v>
      </c>
      <c r="Y2836" s="4">
        <f t="shared" si="2843"/>
        <v>8</v>
      </c>
      <c r="Z2836" s="5">
        <f t="shared" si="9"/>
        <v>45157</v>
      </c>
    </row>
    <row r="2837">
      <c r="A2837" s="1" t="s">
        <v>2874</v>
      </c>
      <c r="B2837" s="1" t="s">
        <v>41</v>
      </c>
      <c r="C2837" s="1">
        <v>5.0</v>
      </c>
      <c r="D2837" s="1">
        <v>4.0</v>
      </c>
      <c r="E2837" s="1">
        <v>20.0</v>
      </c>
      <c r="F2837" s="1" t="s">
        <v>28</v>
      </c>
      <c r="G2837" s="1" t="s">
        <v>24</v>
      </c>
      <c r="H2837" s="1" t="s">
        <v>25</v>
      </c>
      <c r="J2837" s="3">
        <f t="shared" si="2"/>
        <v>5</v>
      </c>
      <c r="K2837" s="4">
        <f t="shared" si="3"/>
        <v>4</v>
      </c>
      <c r="L2837" s="4">
        <f t="shared" si="4"/>
        <v>20</v>
      </c>
      <c r="S2837" s="1" t="s">
        <v>2874</v>
      </c>
      <c r="T2837" s="4" t="str">
        <f t="shared" si="5"/>
        <v>Smoothie</v>
      </c>
      <c r="U2837" s="4" t="str">
        <f t="shared" si="6"/>
        <v>Takeaway</v>
      </c>
      <c r="V2837" s="4" t="str">
        <f t="shared" si="7"/>
        <v>Cash</v>
      </c>
      <c r="W2837" s="4">
        <f t="shared" ref="W2837:Y2837" si="2844">IF(OR(J2837 = "ERROR", J2837 = ""), "UNKNOWN", J2837)</f>
        <v>5</v>
      </c>
      <c r="X2837" s="4">
        <f t="shared" si="2844"/>
        <v>4</v>
      </c>
      <c r="Y2837" s="4">
        <f t="shared" si="2844"/>
        <v>20</v>
      </c>
      <c r="Z2837" s="4" t="str">
        <f t="shared" si="9"/>
        <v>UNKNOWN</v>
      </c>
    </row>
    <row r="2838">
      <c r="A2838" s="1" t="s">
        <v>2875</v>
      </c>
      <c r="B2838" s="1" t="s">
        <v>27</v>
      </c>
      <c r="C2838" s="1">
        <v>3.0</v>
      </c>
      <c r="D2838" s="1">
        <v>3.0</v>
      </c>
      <c r="E2838" s="1">
        <v>9.0</v>
      </c>
      <c r="F2838" s="1" t="s">
        <v>28</v>
      </c>
      <c r="G2838" s="1" t="s">
        <v>29</v>
      </c>
      <c r="H2838" s="2">
        <v>44960.0</v>
      </c>
      <c r="J2838" s="3">
        <f t="shared" si="2"/>
        <v>3</v>
      </c>
      <c r="K2838" s="4">
        <f t="shared" si="3"/>
        <v>3</v>
      </c>
      <c r="L2838" s="4">
        <f t="shared" si="4"/>
        <v>9</v>
      </c>
      <c r="S2838" s="1" t="s">
        <v>2875</v>
      </c>
      <c r="T2838" s="4" t="str">
        <f t="shared" si="5"/>
        <v>Cake</v>
      </c>
      <c r="U2838" s="4" t="str">
        <f t="shared" si="6"/>
        <v>In-store</v>
      </c>
      <c r="V2838" s="4" t="str">
        <f t="shared" si="7"/>
        <v>Cash</v>
      </c>
      <c r="W2838" s="4">
        <f t="shared" ref="W2838:Y2838" si="2845">IF(OR(J2838 = "ERROR", J2838 = ""), "UNKNOWN", J2838)</f>
        <v>3</v>
      </c>
      <c r="X2838" s="4">
        <f t="shared" si="2845"/>
        <v>3</v>
      </c>
      <c r="Y2838" s="4">
        <f t="shared" si="2845"/>
        <v>9</v>
      </c>
      <c r="Z2838" s="5">
        <f t="shared" si="9"/>
        <v>44960</v>
      </c>
    </row>
    <row r="2839">
      <c r="A2839" s="1" t="s">
        <v>2876</v>
      </c>
      <c r="B2839" s="1" t="s">
        <v>44</v>
      </c>
      <c r="C2839" s="1" t="s">
        <v>30</v>
      </c>
      <c r="D2839" s="1">
        <v>4.0</v>
      </c>
      <c r="E2839" s="1">
        <v>4.0</v>
      </c>
      <c r="G2839" s="1" t="s">
        <v>24</v>
      </c>
      <c r="H2839" s="2">
        <v>44939.0</v>
      </c>
      <c r="J2839" s="3">
        <f t="shared" si="2"/>
        <v>1</v>
      </c>
      <c r="K2839" s="4">
        <f t="shared" si="3"/>
        <v>4</v>
      </c>
      <c r="L2839" s="4">
        <f t="shared" si="4"/>
        <v>4</v>
      </c>
      <c r="S2839" s="1" t="s">
        <v>2876</v>
      </c>
      <c r="T2839" s="4" t="str">
        <f t="shared" si="5"/>
        <v>Sandwich</v>
      </c>
      <c r="U2839" s="4" t="str">
        <f t="shared" si="6"/>
        <v>Takeaway</v>
      </c>
      <c r="V2839" s="4" t="str">
        <f t="shared" si="7"/>
        <v>UNKNOWN</v>
      </c>
      <c r="W2839" s="4">
        <f t="shared" ref="W2839:Y2839" si="2846">IF(OR(J2839 = "ERROR", J2839 = ""), "UNKNOWN", J2839)</f>
        <v>1</v>
      </c>
      <c r="X2839" s="4">
        <f t="shared" si="2846"/>
        <v>4</v>
      </c>
      <c r="Y2839" s="4">
        <f t="shared" si="2846"/>
        <v>4</v>
      </c>
      <c r="Z2839" s="5">
        <f t="shared" si="9"/>
        <v>44939</v>
      </c>
    </row>
    <row r="2840">
      <c r="A2840" s="1" t="s">
        <v>2877</v>
      </c>
      <c r="B2840" s="1" t="s">
        <v>44</v>
      </c>
      <c r="C2840" s="1">
        <v>5.0</v>
      </c>
      <c r="D2840" s="1">
        <v>4.0</v>
      </c>
      <c r="E2840" s="1">
        <v>20.0</v>
      </c>
      <c r="H2840" s="2">
        <v>45031.0</v>
      </c>
      <c r="J2840" s="3">
        <f t="shared" si="2"/>
        <v>5</v>
      </c>
      <c r="K2840" s="4">
        <f t="shared" si="3"/>
        <v>4</v>
      </c>
      <c r="L2840" s="4">
        <f t="shared" si="4"/>
        <v>20</v>
      </c>
      <c r="S2840" s="1" t="s">
        <v>2877</v>
      </c>
      <c r="T2840" s="4" t="str">
        <f t="shared" si="5"/>
        <v>Sandwich</v>
      </c>
      <c r="U2840" s="4" t="str">
        <f t="shared" si="6"/>
        <v>UNKNOWN</v>
      </c>
      <c r="V2840" s="4" t="str">
        <f t="shared" si="7"/>
        <v>UNKNOWN</v>
      </c>
      <c r="W2840" s="4">
        <f t="shared" ref="W2840:Y2840" si="2847">IF(OR(J2840 = "ERROR", J2840 = ""), "UNKNOWN", J2840)</f>
        <v>5</v>
      </c>
      <c r="X2840" s="4">
        <f t="shared" si="2847"/>
        <v>4</v>
      </c>
      <c r="Y2840" s="4">
        <f t="shared" si="2847"/>
        <v>20</v>
      </c>
      <c r="Z2840" s="5">
        <f t="shared" si="9"/>
        <v>45031</v>
      </c>
    </row>
    <row r="2841">
      <c r="A2841" s="1" t="s">
        <v>2878</v>
      </c>
      <c r="B2841" s="1" t="s">
        <v>81</v>
      </c>
      <c r="C2841" s="1">
        <v>3.0</v>
      </c>
      <c r="D2841" s="1">
        <v>1.5</v>
      </c>
      <c r="E2841" s="1">
        <v>4.5</v>
      </c>
      <c r="F2841" s="1" t="s">
        <v>30</v>
      </c>
      <c r="G2841" s="1" t="s">
        <v>29</v>
      </c>
      <c r="H2841" s="2">
        <v>45027.0</v>
      </c>
      <c r="J2841" s="3">
        <f t="shared" si="2"/>
        <v>3</v>
      </c>
      <c r="K2841" s="4">
        <f t="shared" si="3"/>
        <v>1.5</v>
      </c>
      <c r="L2841" s="4">
        <f t="shared" si="4"/>
        <v>4.5</v>
      </c>
      <c r="S2841" s="1" t="s">
        <v>2878</v>
      </c>
      <c r="T2841" s="4" t="str">
        <f t="shared" si="5"/>
        <v>Tea</v>
      </c>
      <c r="U2841" s="4" t="str">
        <f t="shared" si="6"/>
        <v>In-store</v>
      </c>
      <c r="V2841" s="4" t="str">
        <f t="shared" si="7"/>
        <v>UNKNOWN</v>
      </c>
      <c r="W2841" s="4">
        <f t="shared" ref="W2841:Y2841" si="2848">IF(OR(J2841 = "ERROR", J2841 = ""), "UNKNOWN", J2841)</f>
        <v>3</v>
      </c>
      <c r="X2841" s="4">
        <f t="shared" si="2848"/>
        <v>1.5</v>
      </c>
      <c r="Y2841" s="4">
        <f t="shared" si="2848"/>
        <v>4.5</v>
      </c>
      <c r="Z2841" s="5">
        <f t="shared" si="9"/>
        <v>45027</v>
      </c>
    </row>
    <row r="2842">
      <c r="A2842" s="1" t="s">
        <v>2879</v>
      </c>
      <c r="B2842" s="1" t="s">
        <v>27</v>
      </c>
      <c r="C2842" s="1">
        <v>1.0</v>
      </c>
      <c r="D2842" s="1">
        <v>3.0</v>
      </c>
      <c r="E2842" s="1">
        <v>3.0</v>
      </c>
      <c r="F2842" s="1" t="s">
        <v>23</v>
      </c>
      <c r="G2842" s="1" t="s">
        <v>24</v>
      </c>
      <c r="H2842" s="2">
        <v>45013.0</v>
      </c>
      <c r="J2842" s="3">
        <f t="shared" si="2"/>
        <v>1</v>
      </c>
      <c r="K2842" s="4">
        <f t="shared" si="3"/>
        <v>3</v>
      </c>
      <c r="L2842" s="4">
        <f t="shared" si="4"/>
        <v>3</v>
      </c>
      <c r="S2842" s="1" t="s">
        <v>2879</v>
      </c>
      <c r="T2842" s="4" t="str">
        <f t="shared" si="5"/>
        <v>Cake</v>
      </c>
      <c r="U2842" s="4" t="str">
        <f t="shared" si="6"/>
        <v>Takeaway</v>
      </c>
      <c r="V2842" s="4" t="str">
        <f t="shared" si="7"/>
        <v>Credit Card</v>
      </c>
      <c r="W2842" s="4">
        <f t="shared" ref="W2842:Y2842" si="2849">IF(OR(J2842 = "ERROR", J2842 = ""), "UNKNOWN", J2842)</f>
        <v>1</v>
      </c>
      <c r="X2842" s="4">
        <f t="shared" si="2849"/>
        <v>3</v>
      </c>
      <c r="Y2842" s="4">
        <f t="shared" si="2849"/>
        <v>3</v>
      </c>
      <c r="Z2842" s="5">
        <f t="shared" si="9"/>
        <v>45013</v>
      </c>
    </row>
    <row r="2843">
      <c r="A2843" s="1" t="s">
        <v>2880</v>
      </c>
      <c r="B2843" s="1" t="s">
        <v>22</v>
      </c>
      <c r="C2843" s="1">
        <v>2.0</v>
      </c>
      <c r="D2843" s="1">
        <v>2.0</v>
      </c>
      <c r="E2843" s="1">
        <v>4.0</v>
      </c>
      <c r="H2843" s="2">
        <v>45015.0</v>
      </c>
      <c r="J2843" s="3">
        <f t="shared" si="2"/>
        <v>2</v>
      </c>
      <c r="K2843" s="4">
        <f t="shared" si="3"/>
        <v>2</v>
      </c>
      <c r="L2843" s="4">
        <f t="shared" si="4"/>
        <v>4</v>
      </c>
      <c r="S2843" s="1" t="s">
        <v>2880</v>
      </c>
      <c r="T2843" s="4" t="str">
        <f t="shared" si="5"/>
        <v>Coffee</v>
      </c>
      <c r="U2843" s="4" t="str">
        <f t="shared" si="6"/>
        <v>UNKNOWN</v>
      </c>
      <c r="V2843" s="4" t="str">
        <f t="shared" si="7"/>
        <v>UNKNOWN</v>
      </c>
      <c r="W2843" s="4">
        <f t="shared" ref="W2843:Y2843" si="2850">IF(OR(J2843 = "ERROR", J2843 = ""), "UNKNOWN", J2843)</f>
        <v>2</v>
      </c>
      <c r="X2843" s="4">
        <f t="shared" si="2850"/>
        <v>2</v>
      </c>
      <c r="Y2843" s="4">
        <f t="shared" si="2850"/>
        <v>4</v>
      </c>
      <c r="Z2843" s="5">
        <f t="shared" si="9"/>
        <v>45015</v>
      </c>
    </row>
    <row r="2844">
      <c r="A2844" s="1" t="s">
        <v>2881</v>
      </c>
      <c r="B2844" s="1" t="s">
        <v>25</v>
      </c>
      <c r="C2844" s="1">
        <v>5.0</v>
      </c>
      <c r="D2844" s="1">
        <v>3.0</v>
      </c>
      <c r="E2844" s="1">
        <v>15.0</v>
      </c>
      <c r="F2844" s="1" t="s">
        <v>23</v>
      </c>
      <c r="G2844" s="1" t="s">
        <v>24</v>
      </c>
      <c r="H2844" s="2">
        <v>45130.0</v>
      </c>
      <c r="J2844" s="3">
        <f t="shared" si="2"/>
        <v>5</v>
      </c>
      <c r="K2844" s="4">
        <f t="shared" si="3"/>
        <v>3</v>
      </c>
      <c r="L2844" s="4">
        <f t="shared" si="4"/>
        <v>15</v>
      </c>
      <c r="S2844" s="1" t="s">
        <v>2881</v>
      </c>
      <c r="T2844" s="4" t="str">
        <f t="shared" si="5"/>
        <v>UNKNOWN</v>
      </c>
      <c r="U2844" s="4" t="str">
        <f t="shared" si="6"/>
        <v>Takeaway</v>
      </c>
      <c r="V2844" s="4" t="str">
        <f t="shared" si="7"/>
        <v>Credit Card</v>
      </c>
      <c r="W2844" s="4">
        <f t="shared" ref="W2844:Y2844" si="2851">IF(OR(J2844 = "ERROR", J2844 = ""), "UNKNOWN", J2844)</f>
        <v>5</v>
      </c>
      <c r="X2844" s="4">
        <f t="shared" si="2851"/>
        <v>3</v>
      </c>
      <c r="Y2844" s="4">
        <f t="shared" si="2851"/>
        <v>15</v>
      </c>
      <c r="Z2844" s="5">
        <f t="shared" si="9"/>
        <v>45130</v>
      </c>
    </row>
    <row r="2845">
      <c r="A2845" s="1" t="s">
        <v>2882</v>
      </c>
      <c r="B2845" s="1" t="s">
        <v>36</v>
      </c>
      <c r="C2845" s="1">
        <v>4.0</v>
      </c>
      <c r="D2845" s="1">
        <v>5.0</v>
      </c>
      <c r="E2845" s="1">
        <v>20.0</v>
      </c>
      <c r="F2845" s="1" t="s">
        <v>39</v>
      </c>
      <c r="G2845" s="1" t="s">
        <v>29</v>
      </c>
      <c r="H2845" s="6">
        <v>45250.0</v>
      </c>
      <c r="J2845" s="3">
        <f t="shared" si="2"/>
        <v>4</v>
      </c>
      <c r="K2845" s="4">
        <f t="shared" si="3"/>
        <v>5</v>
      </c>
      <c r="L2845" s="4">
        <f t="shared" si="4"/>
        <v>20</v>
      </c>
      <c r="S2845" s="1" t="s">
        <v>2882</v>
      </c>
      <c r="T2845" s="4" t="str">
        <f t="shared" si="5"/>
        <v>Salad</v>
      </c>
      <c r="U2845" s="4" t="str">
        <f t="shared" si="6"/>
        <v>In-store</v>
      </c>
      <c r="V2845" s="4" t="str">
        <f t="shared" si="7"/>
        <v>Digital Wallet</v>
      </c>
      <c r="W2845" s="4">
        <f t="shared" ref="W2845:Y2845" si="2852">IF(OR(J2845 = "ERROR", J2845 = ""), "UNKNOWN", J2845)</f>
        <v>4</v>
      </c>
      <c r="X2845" s="4">
        <f t="shared" si="2852"/>
        <v>5</v>
      </c>
      <c r="Y2845" s="4">
        <f t="shared" si="2852"/>
        <v>20</v>
      </c>
      <c r="Z2845" s="7">
        <f t="shared" si="9"/>
        <v>45250</v>
      </c>
    </row>
    <row r="2846">
      <c r="A2846" s="1" t="s">
        <v>2883</v>
      </c>
      <c r="B2846" s="1" t="s">
        <v>81</v>
      </c>
      <c r="C2846" s="1">
        <v>3.0</v>
      </c>
      <c r="D2846" s="1">
        <v>1.5</v>
      </c>
      <c r="E2846" s="1">
        <v>4.5</v>
      </c>
      <c r="H2846" s="6">
        <v>45276.0</v>
      </c>
      <c r="J2846" s="3">
        <f t="shared" si="2"/>
        <v>3</v>
      </c>
      <c r="K2846" s="4">
        <f t="shared" si="3"/>
        <v>1.5</v>
      </c>
      <c r="L2846" s="4">
        <f t="shared" si="4"/>
        <v>4.5</v>
      </c>
      <c r="S2846" s="1" t="s">
        <v>2883</v>
      </c>
      <c r="T2846" s="4" t="str">
        <f t="shared" si="5"/>
        <v>Tea</v>
      </c>
      <c r="U2846" s="4" t="str">
        <f t="shared" si="6"/>
        <v>UNKNOWN</v>
      </c>
      <c r="V2846" s="4" t="str">
        <f t="shared" si="7"/>
        <v>UNKNOWN</v>
      </c>
      <c r="W2846" s="4">
        <f t="shared" ref="W2846:Y2846" si="2853">IF(OR(J2846 = "ERROR", J2846 = ""), "UNKNOWN", J2846)</f>
        <v>3</v>
      </c>
      <c r="X2846" s="4">
        <f t="shared" si="2853"/>
        <v>1.5</v>
      </c>
      <c r="Y2846" s="4">
        <f t="shared" si="2853"/>
        <v>4.5</v>
      </c>
      <c r="Z2846" s="7">
        <f t="shared" si="9"/>
        <v>45276</v>
      </c>
    </row>
    <row r="2847">
      <c r="A2847" s="1" t="s">
        <v>2884</v>
      </c>
      <c r="B2847" s="1" t="s">
        <v>27</v>
      </c>
      <c r="C2847" s="1">
        <v>5.0</v>
      </c>
      <c r="D2847" s="1">
        <v>3.0</v>
      </c>
      <c r="E2847" s="1">
        <v>15.0</v>
      </c>
      <c r="F2847" s="1" t="s">
        <v>39</v>
      </c>
      <c r="G2847" s="1" t="s">
        <v>24</v>
      </c>
      <c r="H2847" s="2">
        <v>45150.0</v>
      </c>
      <c r="J2847" s="3">
        <f t="shared" si="2"/>
        <v>5</v>
      </c>
      <c r="K2847" s="4">
        <f t="shared" si="3"/>
        <v>3</v>
      </c>
      <c r="L2847" s="4">
        <f t="shared" si="4"/>
        <v>15</v>
      </c>
      <c r="S2847" s="1" t="s">
        <v>2884</v>
      </c>
      <c r="T2847" s="4" t="str">
        <f t="shared" si="5"/>
        <v>Cake</v>
      </c>
      <c r="U2847" s="4" t="str">
        <f t="shared" si="6"/>
        <v>Takeaway</v>
      </c>
      <c r="V2847" s="4" t="str">
        <f t="shared" si="7"/>
        <v>Digital Wallet</v>
      </c>
      <c r="W2847" s="4">
        <f t="shared" ref="W2847:Y2847" si="2854">IF(OR(J2847 = "ERROR", J2847 = ""), "UNKNOWN", J2847)</f>
        <v>5</v>
      </c>
      <c r="X2847" s="4">
        <f t="shared" si="2854"/>
        <v>3</v>
      </c>
      <c r="Y2847" s="4">
        <f t="shared" si="2854"/>
        <v>15</v>
      </c>
      <c r="Z2847" s="5">
        <f t="shared" si="9"/>
        <v>45150</v>
      </c>
    </row>
    <row r="2848">
      <c r="A2848" s="1" t="s">
        <v>2885</v>
      </c>
      <c r="B2848" s="1" t="s">
        <v>55</v>
      </c>
      <c r="C2848" s="1">
        <v>2.0</v>
      </c>
      <c r="D2848" s="1">
        <v>3.0</v>
      </c>
      <c r="E2848" s="1" t="s">
        <v>30</v>
      </c>
      <c r="H2848" s="2">
        <v>45086.0</v>
      </c>
      <c r="J2848" s="3">
        <f t="shared" si="2"/>
        <v>2</v>
      </c>
      <c r="K2848" s="4">
        <f t="shared" si="3"/>
        <v>3</v>
      </c>
      <c r="L2848" s="4">
        <f t="shared" si="4"/>
        <v>6</v>
      </c>
      <c r="S2848" s="1" t="s">
        <v>2885</v>
      </c>
      <c r="T2848" s="4" t="str">
        <f t="shared" si="5"/>
        <v>Juice</v>
      </c>
      <c r="U2848" s="4" t="str">
        <f t="shared" si="6"/>
        <v>UNKNOWN</v>
      </c>
      <c r="V2848" s="4" t="str">
        <f t="shared" si="7"/>
        <v>UNKNOWN</v>
      </c>
      <c r="W2848" s="4">
        <f t="shared" ref="W2848:Y2848" si="2855">IF(OR(J2848 = "ERROR", J2848 = ""), "UNKNOWN", J2848)</f>
        <v>2</v>
      </c>
      <c r="X2848" s="4">
        <f t="shared" si="2855"/>
        <v>3</v>
      </c>
      <c r="Y2848" s="4">
        <f t="shared" si="2855"/>
        <v>6</v>
      </c>
      <c r="Z2848" s="5">
        <f t="shared" si="9"/>
        <v>45086</v>
      </c>
    </row>
    <row r="2849">
      <c r="A2849" s="1" t="s">
        <v>2886</v>
      </c>
      <c r="B2849" s="1" t="s">
        <v>81</v>
      </c>
      <c r="C2849" s="1">
        <v>4.0</v>
      </c>
      <c r="D2849" s="1">
        <v>1.5</v>
      </c>
      <c r="E2849" s="1">
        <v>6.0</v>
      </c>
      <c r="F2849" s="1" t="s">
        <v>39</v>
      </c>
      <c r="G2849" s="1" t="s">
        <v>29</v>
      </c>
      <c r="H2849" s="2">
        <v>45035.0</v>
      </c>
      <c r="J2849" s="3">
        <f t="shared" si="2"/>
        <v>4</v>
      </c>
      <c r="K2849" s="4">
        <f t="shared" si="3"/>
        <v>1.5</v>
      </c>
      <c r="L2849" s="4">
        <f t="shared" si="4"/>
        <v>6</v>
      </c>
      <c r="S2849" s="1" t="s">
        <v>2886</v>
      </c>
      <c r="T2849" s="4" t="str">
        <f t="shared" si="5"/>
        <v>Tea</v>
      </c>
      <c r="U2849" s="4" t="str">
        <f t="shared" si="6"/>
        <v>In-store</v>
      </c>
      <c r="V2849" s="4" t="str">
        <f t="shared" si="7"/>
        <v>Digital Wallet</v>
      </c>
      <c r="W2849" s="4">
        <f t="shared" ref="W2849:Y2849" si="2856">IF(OR(J2849 = "ERROR", J2849 = ""), "UNKNOWN", J2849)</f>
        <v>4</v>
      </c>
      <c r="X2849" s="4">
        <f t="shared" si="2856"/>
        <v>1.5</v>
      </c>
      <c r="Y2849" s="4">
        <f t="shared" si="2856"/>
        <v>6</v>
      </c>
      <c r="Z2849" s="5">
        <f t="shared" si="9"/>
        <v>45035</v>
      </c>
    </row>
    <row r="2850">
      <c r="A2850" s="1" t="s">
        <v>2887</v>
      </c>
      <c r="B2850" s="1" t="s">
        <v>41</v>
      </c>
      <c r="C2850" s="1">
        <v>4.0</v>
      </c>
      <c r="D2850" s="1">
        <v>4.0</v>
      </c>
      <c r="E2850" s="1">
        <v>16.0</v>
      </c>
      <c r="F2850" s="1" t="s">
        <v>28</v>
      </c>
      <c r="G2850" s="1" t="s">
        <v>24</v>
      </c>
      <c r="H2850" s="2">
        <v>45143.0</v>
      </c>
      <c r="J2850" s="3">
        <f t="shared" si="2"/>
        <v>4</v>
      </c>
      <c r="K2850" s="4">
        <f t="shared" si="3"/>
        <v>4</v>
      </c>
      <c r="L2850" s="4">
        <f t="shared" si="4"/>
        <v>16</v>
      </c>
      <c r="S2850" s="1" t="s">
        <v>2887</v>
      </c>
      <c r="T2850" s="4" t="str">
        <f t="shared" si="5"/>
        <v>Smoothie</v>
      </c>
      <c r="U2850" s="4" t="str">
        <f t="shared" si="6"/>
        <v>Takeaway</v>
      </c>
      <c r="V2850" s="4" t="str">
        <f t="shared" si="7"/>
        <v>Cash</v>
      </c>
      <c r="W2850" s="4">
        <f t="shared" ref="W2850:Y2850" si="2857">IF(OR(J2850 = "ERROR", J2850 = ""), "UNKNOWN", J2850)</f>
        <v>4</v>
      </c>
      <c r="X2850" s="4">
        <f t="shared" si="2857"/>
        <v>4</v>
      </c>
      <c r="Y2850" s="4">
        <f t="shared" si="2857"/>
        <v>16</v>
      </c>
      <c r="Z2850" s="5">
        <f t="shared" si="9"/>
        <v>45143</v>
      </c>
    </row>
    <row r="2851">
      <c r="A2851" s="1" t="s">
        <v>2888</v>
      </c>
      <c r="B2851" s="1" t="s">
        <v>55</v>
      </c>
      <c r="C2851" s="1">
        <v>3.0</v>
      </c>
      <c r="D2851" s="1">
        <v>3.0</v>
      </c>
      <c r="E2851" s="1">
        <v>9.0</v>
      </c>
      <c r="F2851" s="1" t="s">
        <v>39</v>
      </c>
      <c r="G2851" s="1" t="s">
        <v>29</v>
      </c>
      <c r="H2851" s="2">
        <v>44994.0</v>
      </c>
      <c r="J2851" s="3">
        <f t="shared" si="2"/>
        <v>3</v>
      </c>
      <c r="K2851" s="4">
        <f t="shared" si="3"/>
        <v>3</v>
      </c>
      <c r="L2851" s="4">
        <f t="shared" si="4"/>
        <v>9</v>
      </c>
      <c r="S2851" s="1" t="s">
        <v>2888</v>
      </c>
      <c r="T2851" s="4" t="str">
        <f t="shared" si="5"/>
        <v>Juice</v>
      </c>
      <c r="U2851" s="4" t="str">
        <f t="shared" si="6"/>
        <v>In-store</v>
      </c>
      <c r="V2851" s="4" t="str">
        <f t="shared" si="7"/>
        <v>Digital Wallet</v>
      </c>
      <c r="W2851" s="4">
        <f t="shared" ref="W2851:Y2851" si="2858">IF(OR(J2851 = "ERROR", J2851 = ""), "UNKNOWN", J2851)</f>
        <v>3</v>
      </c>
      <c r="X2851" s="4">
        <f t="shared" si="2858"/>
        <v>3</v>
      </c>
      <c r="Y2851" s="4">
        <f t="shared" si="2858"/>
        <v>9</v>
      </c>
      <c r="Z2851" s="5">
        <f t="shared" si="9"/>
        <v>44994</v>
      </c>
    </row>
    <row r="2852">
      <c r="A2852" s="1" t="s">
        <v>2889</v>
      </c>
      <c r="B2852" s="1" t="s">
        <v>41</v>
      </c>
      <c r="C2852" s="1">
        <v>4.0</v>
      </c>
      <c r="D2852" s="1">
        <v>4.0</v>
      </c>
      <c r="E2852" s="1">
        <v>16.0</v>
      </c>
      <c r="G2852" s="1" t="s">
        <v>24</v>
      </c>
      <c r="H2852" s="2">
        <v>44961.0</v>
      </c>
      <c r="J2852" s="3">
        <f t="shared" si="2"/>
        <v>4</v>
      </c>
      <c r="K2852" s="4">
        <f t="shared" si="3"/>
        <v>4</v>
      </c>
      <c r="L2852" s="4">
        <f t="shared" si="4"/>
        <v>16</v>
      </c>
      <c r="S2852" s="1" t="s">
        <v>2889</v>
      </c>
      <c r="T2852" s="4" t="str">
        <f t="shared" si="5"/>
        <v>Smoothie</v>
      </c>
      <c r="U2852" s="4" t="str">
        <f t="shared" si="6"/>
        <v>Takeaway</v>
      </c>
      <c r="V2852" s="4" t="str">
        <f t="shared" si="7"/>
        <v>UNKNOWN</v>
      </c>
      <c r="W2852" s="4">
        <f t="shared" ref="W2852:Y2852" si="2859">IF(OR(J2852 = "ERROR", J2852 = ""), "UNKNOWN", J2852)</f>
        <v>4</v>
      </c>
      <c r="X2852" s="4">
        <f t="shared" si="2859"/>
        <v>4</v>
      </c>
      <c r="Y2852" s="4">
        <f t="shared" si="2859"/>
        <v>16</v>
      </c>
      <c r="Z2852" s="5">
        <f t="shared" si="9"/>
        <v>44961</v>
      </c>
    </row>
    <row r="2853">
      <c r="A2853" s="1" t="s">
        <v>2890</v>
      </c>
      <c r="B2853" s="1" t="s">
        <v>44</v>
      </c>
      <c r="C2853" s="1">
        <v>5.0</v>
      </c>
      <c r="D2853" s="1">
        <v>4.0</v>
      </c>
      <c r="E2853" s="1">
        <v>20.0</v>
      </c>
      <c r="F2853" s="1" t="s">
        <v>28</v>
      </c>
      <c r="H2853" s="2">
        <v>44992.0</v>
      </c>
      <c r="J2853" s="3">
        <f t="shared" si="2"/>
        <v>5</v>
      </c>
      <c r="K2853" s="4">
        <f t="shared" si="3"/>
        <v>4</v>
      </c>
      <c r="L2853" s="4">
        <f t="shared" si="4"/>
        <v>20</v>
      </c>
      <c r="S2853" s="1" t="s">
        <v>2890</v>
      </c>
      <c r="T2853" s="4" t="str">
        <f t="shared" si="5"/>
        <v>Sandwich</v>
      </c>
      <c r="U2853" s="4" t="str">
        <f t="shared" si="6"/>
        <v>UNKNOWN</v>
      </c>
      <c r="V2853" s="4" t="str">
        <f t="shared" si="7"/>
        <v>Cash</v>
      </c>
      <c r="W2853" s="4">
        <f t="shared" ref="W2853:Y2853" si="2860">IF(OR(J2853 = "ERROR", J2853 = ""), "UNKNOWN", J2853)</f>
        <v>5</v>
      </c>
      <c r="X2853" s="4">
        <f t="shared" si="2860"/>
        <v>4</v>
      </c>
      <c r="Y2853" s="4">
        <f t="shared" si="2860"/>
        <v>20</v>
      </c>
      <c r="Z2853" s="5">
        <f t="shared" si="9"/>
        <v>44992</v>
      </c>
    </row>
    <row r="2854">
      <c r="A2854" s="1" t="s">
        <v>2891</v>
      </c>
      <c r="B2854" s="1" t="s">
        <v>22</v>
      </c>
      <c r="C2854" s="1">
        <v>2.0</v>
      </c>
      <c r="D2854" s="1">
        <v>2.0</v>
      </c>
      <c r="E2854" s="1">
        <v>4.0</v>
      </c>
      <c r="F2854" s="1" t="s">
        <v>28</v>
      </c>
      <c r="H2854" s="2">
        <v>45106.0</v>
      </c>
      <c r="J2854" s="3">
        <f t="shared" si="2"/>
        <v>2</v>
      </c>
      <c r="K2854" s="4">
        <f t="shared" si="3"/>
        <v>2</v>
      </c>
      <c r="L2854" s="4">
        <f t="shared" si="4"/>
        <v>4</v>
      </c>
      <c r="S2854" s="1" t="s">
        <v>2891</v>
      </c>
      <c r="T2854" s="4" t="str">
        <f t="shared" si="5"/>
        <v>Coffee</v>
      </c>
      <c r="U2854" s="4" t="str">
        <f t="shared" si="6"/>
        <v>UNKNOWN</v>
      </c>
      <c r="V2854" s="4" t="str">
        <f t="shared" si="7"/>
        <v>Cash</v>
      </c>
      <c r="W2854" s="4">
        <f t="shared" ref="W2854:Y2854" si="2861">IF(OR(J2854 = "ERROR", J2854 = ""), "UNKNOWN", J2854)</f>
        <v>2</v>
      </c>
      <c r="X2854" s="4">
        <f t="shared" si="2861"/>
        <v>2</v>
      </c>
      <c r="Y2854" s="4">
        <f t="shared" si="2861"/>
        <v>4</v>
      </c>
      <c r="Z2854" s="5">
        <f t="shared" si="9"/>
        <v>45106</v>
      </c>
    </row>
    <row r="2855">
      <c r="A2855" s="1" t="s">
        <v>2892</v>
      </c>
      <c r="B2855" s="1" t="s">
        <v>55</v>
      </c>
      <c r="C2855" s="1">
        <v>2.0</v>
      </c>
      <c r="D2855" s="1">
        <v>3.0</v>
      </c>
      <c r="J2855" s="3">
        <f t="shared" si="2"/>
        <v>2</v>
      </c>
      <c r="K2855" s="4">
        <f t="shared" si="3"/>
        <v>3</v>
      </c>
      <c r="L2855" s="4">
        <f t="shared" si="4"/>
        <v>6</v>
      </c>
      <c r="S2855" s="1" t="s">
        <v>2892</v>
      </c>
      <c r="T2855" s="4" t="str">
        <f t="shared" si="5"/>
        <v>Juice</v>
      </c>
      <c r="U2855" s="4" t="str">
        <f t="shared" si="6"/>
        <v>UNKNOWN</v>
      </c>
      <c r="V2855" s="4" t="str">
        <f t="shared" si="7"/>
        <v>UNKNOWN</v>
      </c>
      <c r="W2855" s="4">
        <f t="shared" ref="W2855:Y2855" si="2862">IF(OR(J2855 = "ERROR", J2855 = ""), "UNKNOWN", J2855)</f>
        <v>2</v>
      </c>
      <c r="X2855" s="4">
        <f t="shared" si="2862"/>
        <v>3</v>
      </c>
      <c r="Y2855" s="4">
        <f t="shared" si="2862"/>
        <v>6</v>
      </c>
      <c r="Z2855" s="4" t="str">
        <f t="shared" si="9"/>
        <v>UNKNOWN</v>
      </c>
    </row>
    <row r="2856">
      <c r="A2856" s="1" t="s">
        <v>2893</v>
      </c>
      <c r="B2856" s="1" t="s">
        <v>22</v>
      </c>
      <c r="C2856" s="1">
        <v>4.0</v>
      </c>
      <c r="D2856" s="1">
        <v>2.0</v>
      </c>
      <c r="E2856" s="1">
        <v>8.0</v>
      </c>
      <c r="H2856" s="2">
        <v>45138.0</v>
      </c>
      <c r="J2856" s="3">
        <f t="shared" si="2"/>
        <v>4</v>
      </c>
      <c r="K2856" s="4">
        <f t="shared" si="3"/>
        <v>2</v>
      </c>
      <c r="L2856" s="4">
        <f t="shared" si="4"/>
        <v>8</v>
      </c>
      <c r="S2856" s="1" t="s">
        <v>2893</v>
      </c>
      <c r="T2856" s="4" t="str">
        <f t="shared" si="5"/>
        <v>Coffee</v>
      </c>
      <c r="U2856" s="4" t="str">
        <f t="shared" si="6"/>
        <v>UNKNOWN</v>
      </c>
      <c r="V2856" s="4" t="str">
        <f t="shared" si="7"/>
        <v>UNKNOWN</v>
      </c>
      <c r="W2856" s="4">
        <f t="shared" ref="W2856:Y2856" si="2863">IF(OR(J2856 = "ERROR", J2856 = ""), "UNKNOWN", J2856)</f>
        <v>4</v>
      </c>
      <c r="X2856" s="4">
        <f t="shared" si="2863"/>
        <v>2</v>
      </c>
      <c r="Y2856" s="4">
        <f t="shared" si="2863"/>
        <v>8</v>
      </c>
      <c r="Z2856" s="5">
        <f t="shared" si="9"/>
        <v>45138</v>
      </c>
    </row>
    <row r="2857">
      <c r="A2857" s="1" t="s">
        <v>2894</v>
      </c>
      <c r="B2857" s="1" t="s">
        <v>55</v>
      </c>
      <c r="C2857" s="1">
        <v>5.0</v>
      </c>
      <c r="D2857" s="1">
        <v>3.0</v>
      </c>
      <c r="E2857" s="1">
        <v>15.0</v>
      </c>
      <c r="F2857" s="1" t="s">
        <v>28</v>
      </c>
      <c r="H2857" s="2">
        <v>45236.0</v>
      </c>
      <c r="J2857" s="3">
        <f t="shared" si="2"/>
        <v>5</v>
      </c>
      <c r="K2857" s="4">
        <f t="shared" si="3"/>
        <v>3</v>
      </c>
      <c r="L2857" s="4">
        <f t="shared" si="4"/>
        <v>15</v>
      </c>
      <c r="S2857" s="1" t="s">
        <v>2894</v>
      </c>
      <c r="T2857" s="4" t="str">
        <f t="shared" si="5"/>
        <v>Juice</v>
      </c>
      <c r="U2857" s="4" t="str">
        <f t="shared" si="6"/>
        <v>UNKNOWN</v>
      </c>
      <c r="V2857" s="4" t="str">
        <f t="shared" si="7"/>
        <v>Cash</v>
      </c>
      <c r="W2857" s="4">
        <f t="shared" ref="W2857:Y2857" si="2864">IF(OR(J2857 = "ERROR", J2857 = ""), "UNKNOWN", J2857)</f>
        <v>5</v>
      </c>
      <c r="X2857" s="4">
        <f t="shared" si="2864"/>
        <v>3</v>
      </c>
      <c r="Y2857" s="4">
        <f t="shared" si="2864"/>
        <v>15</v>
      </c>
      <c r="Z2857" s="5">
        <f t="shared" si="9"/>
        <v>45236</v>
      </c>
    </row>
    <row r="2858">
      <c r="A2858" s="1" t="s">
        <v>2895</v>
      </c>
      <c r="B2858" s="1" t="s">
        <v>32</v>
      </c>
      <c r="C2858" s="1">
        <v>3.0</v>
      </c>
      <c r="D2858" s="1">
        <v>1.0</v>
      </c>
      <c r="E2858" s="1">
        <v>3.0</v>
      </c>
      <c r="G2858" s="1" t="s">
        <v>24</v>
      </c>
      <c r="H2858" s="2">
        <v>45072.0</v>
      </c>
      <c r="J2858" s="3">
        <f t="shared" si="2"/>
        <v>3</v>
      </c>
      <c r="K2858" s="4">
        <f t="shared" si="3"/>
        <v>1</v>
      </c>
      <c r="L2858" s="4">
        <f t="shared" si="4"/>
        <v>3</v>
      </c>
      <c r="S2858" s="1" t="s">
        <v>2895</v>
      </c>
      <c r="T2858" s="4" t="str">
        <f t="shared" si="5"/>
        <v>Cookie</v>
      </c>
      <c r="U2858" s="4" t="str">
        <f t="shared" si="6"/>
        <v>Takeaway</v>
      </c>
      <c r="V2858" s="4" t="str">
        <f t="shared" si="7"/>
        <v>UNKNOWN</v>
      </c>
      <c r="W2858" s="4">
        <f t="shared" ref="W2858:Y2858" si="2865">IF(OR(J2858 = "ERROR", J2858 = ""), "UNKNOWN", J2858)</f>
        <v>3</v>
      </c>
      <c r="X2858" s="4">
        <f t="shared" si="2865"/>
        <v>1</v>
      </c>
      <c r="Y2858" s="4">
        <f t="shared" si="2865"/>
        <v>3</v>
      </c>
      <c r="Z2858" s="5">
        <f t="shared" si="9"/>
        <v>45072</v>
      </c>
    </row>
    <row r="2859">
      <c r="A2859" s="1" t="s">
        <v>2896</v>
      </c>
      <c r="B2859" s="1" t="s">
        <v>44</v>
      </c>
      <c r="C2859" s="1">
        <v>5.0</v>
      </c>
      <c r="D2859" s="1">
        <v>4.0</v>
      </c>
      <c r="E2859" s="1">
        <v>20.0</v>
      </c>
      <c r="F2859" s="1" t="s">
        <v>39</v>
      </c>
      <c r="H2859" s="6">
        <v>45278.0</v>
      </c>
      <c r="J2859" s="3">
        <f t="shared" si="2"/>
        <v>5</v>
      </c>
      <c r="K2859" s="4">
        <f t="shared" si="3"/>
        <v>4</v>
      </c>
      <c r="L2859" s="4">
        <f t="shared" si="4"/>
        <v>20</v>
      </c>
      <c r="S2859" s="1" t="s">
        <v>2896</v>
      </c>
      <c r="T2859" s="4" t="str">
        <f t="shared" si="5"/>
        <v>Sandwich</v>
      </c>
      <c r="U2859" s="4" t="str">
        <f t="shared" si="6"/>
        <v>UNKNOWN</v>
      </c>
      <c r="V2859" s="4" t="str">
        <f t="shared" si="7"/>
        <v>Digital Wallet</v>
      </c>
      <c r="W2859" s="4">
        <f t="shared" ref="W2859:Y2859" si="2866">IF(OR(J2859 = "ERROR", J2859 = ""), "UNKNOWN", J2859)</f>
        <v>5</v>
      </c>
      <c r="X2859" s="4">
        <f t="shared" si="2866"/>
        <v>4</v>
      </c>
      <c r="Y2859" s="4">
        <f t="shared" si="2866"/>
        <v>20</v>
      </c>
      <c r="Z2859" s="7">
        <f t="shared" si="9"/>
        <v>45278</v>
      </c>
    </row>
    <row r="2860">
      <c r="A2860" s="1" t="s">
        <v>2897</v>
      </c>
      <c r="B2860" s="1" t="s">
        <v>36</v>
      </c>
      <c r="C2860" s="1">
        <v>3.0</v>
      </c>
      <c r="D2860" s="1">
        <v>5.0</v>
      </c>
      <c r="E2860" s="1">
        <v>15.0</v>
      </c>
      <c r="F2860" s="1" t="s">
        <v>39</v>
      </c>
      <c r="H2860" s="2">
        <v>45234.0</v>
      </c>
      <c r="J2860" s="3">
        <f t="shared" si="2"/>
        <v>3</v>
      </c>
      <c r="K2860" s="4">
        <f t="shared" si="3"/>
        <v>5</v>
      </c>
      <c r="L2860" s="4">
        <f t="shared" si="4"/>
        <v>15</v>
      </c>
      <c r="S2860" s="1" t="s">
        <v>2897</v>
      </c>
      <c r="T2860" s="4" t="str">
        <f t="shared" si="5"/>
        <v>Salad</v>
      </c>
      <c r="U2860" s="4" t="str">
        <f t="shared" si="6"/>
        <v>UNKNOWN</v>
      </c>
      <c r="V2860" s="4" t="str">
        <f t="shared" si="7"/>
        <v>Digital Wallet</v>
      </c>
      <c r="W2860" s="4">
        <f t="shared" ref="W2860:Y2860" si="2867">IF(OR(J2860 = "ERROR", J2860 = ""), "UNKNOWN", J2860)</f>
        <v>3</v>
      </c>
      <c r="X2860" s="4">
        <f t="shared" si="2867"/>
        <v>5</v>
      </c>
      <c r="Y2860" s="4">
        <f t="shared" si="2867"/>
        <v>15</v>
      </c>
      <c r="Z2860" s="5">
        <f t="shared" si="9"/>
        <v>45234</v>
      </c>
    </row>
    <row r="2861">
      <c r="A2861" s="1" t="s">
        <v>2898</v>
      </c>
      <c r="B2861" s="1" t="s">
        <v>25</v>
      </c>
      <c r="C2861" s="1">
        <v>3.0</v>
      </c>
      <c r="D2861" s="1">
        <v>3.0</v>
      </c>
      <c r="E2861" s="1">
        <v>9.0</v>
      </c>
      <c r="F2861" s="1" t="s">
        <v>39</v>
      </c>
      <c r="H2861" s="2">
        <v>44956.0</v>
      </c>
      <c r="J2861" s="3">
        <f t="shared" si="2"/>
        <v>3</v>
      </c>
      <c r="K2861" s="4">
        <f t="shared" si="3"/>
        <v>3</v>
      </c>
      <c r="L2861" s="4">
        <f t="shared" si="4"/>
        <v>9</v>
      </c>
      <c r="S2861" s="1" t="s">
        <v>2898</v>
      </c>
      <c r="T2861" s="4" t="str">
        <f t="shared" si="5"/>
        <v>UNKNOWN</v>
      </c>
      <c r="U2861" s="4" t="str">
        <f t="shared" si="6"/>
        <v>UNKNOWN</v>
      </c>
      <c r="V2861" s="4" t="str">
        <f t="shared" si="7"/>
        <v>Digital Wallet</v>
      </c>
      <c r="W2861" s="4">
        <f t="shared" ref="W2861:Y2861" si="2868">IF(OR(J2861 = "ERROR", J2861 = ""), "UNKNOWN", J2861)</f>
        <v>3</v>
      </c>
      <c r="X2861" s="4">
        <f t="shared" si="2868"/>
        <v>3</v>
      </c>
      <c r="Y2861" s="4">
        <f t="shared" si="2868"/>
        <v>9</v>
      </c>
      <c r="Z2861" s="5">
        <f t="shared" si="9"/>
        <v>44956</v>
      </c>
    </row>
    <row r="2862">
      <c r="A2862" s="1" t="s">
        <v>2899</v>
      </c>
      <c r="B2862" s="1" t="s">
        <v>36</v>
      </c>
      <c r="C2862" s="1" t="s">
        <v>25</v>
      </c>
      <c r="D2862" s="1">
        <v>5.0</v>
      </c>
      <c r="E2862" s="1">
        <v>20.0</v>
      </c>
      <c r="F2862" s="1" t="s">
        <v>39</v>
      </c>
      <c r="G2862" s="1" t="s">
        <v>29</v>
      </c>
      <c r="H2862" s="2">
        <v>45122.0</v>
      </c>
      <c r="J2862" s="3">
        <f t="shared" si="2"/>
        <v>4</v>
      </c>
      <c r="K2862" s="4">
        <f t="shared" si="3"/>
        <v>5</v>
      </c>
      <c r="L2862" s="4">
        <f t="shared" si="4"/>
        <v>20</v>
      </c>
      <c r="S2862" s="1" t="s">
        <v>2899</v>
      </c>
      <c r="T2862" s="4" t="str">
        <f t="shared" si="5"/>
        <v>Salad</v>
      </c>
      <c r="U2862" s="4" t="str">
        <f t="shared" si="6"/>
        <v>In-store</v>
      </c>
      <c r="V2862" s="4" t="str">
        <f t="shared" si="7"/>
        <v>Digital Wallet</v>
      </c>
      <c r="W2862" s="4">
        <f t="shared" ref="W2862:Y2862" si="2869">IF(OR(J2862 = "ERROR", J2862 = ""), "UNKNOWN", J2862)</f>
        <v>4</v>
      </c>
      <c r="X2862" s="4">
        <f t="shared" si="2869"/>
        <v>5</v>
      </c>
      <c r="Y2862" s="4">
        <f t="shared" si="2869"/>
        <v>20</v>
      </c>
      <c r="Z2862" s="5">
        <f t="shared" si="9"/>
        <v>45122</v>
      </c>
    </row>
    <row r="2863">
      <c r="A2863" s="1" t="s">
        <v>2900</v>
      </c>
      <c r="B2863" s="1" t="s">
        <v>55</v>
      </c>
      <c r="C2863" s="1">
        <v>2.0</v>
      </c>
      <c r="D2863" s="1">
        <v>3.0</v>
      </c>
      <c r="E2863" s="1">
        <v>6.0</v>
      </c>
      <c r="H2863" s="6">
        <v>45224.0</v>
      </c>
      <c r="J2863" s="3">
        <f t="shared" si="2"/>
        <v>2</v>
      </c>
      <c r="K2863" s="4">
        <f t="shared" si="3"/>
        <v>3</v>
      </c>
      <c r="L2863" s="4">
        <f t="shared" si="4"/>
        <v>6</v>
      </c>
      <c r="S2863" s="1" t="s">
        <v>2900</v>
      </c>
      <c r="T2863" s="4" t="str">
        <f t="shared" si="5"/>
        <v>Juice</v>
      </c>
      <c r="U2863" s="4" t="str">
        <f t="shared" si="6"/>
        <v>UNKNOWN</v>
      </c>
      <c r="V2863" s="4" t="str">
        <f t="shared" si="7"/>
        <v>UNKNOWN</v>
      </c>
      <c r="W2863" s="4">
        <f t="shared" ref="W2863:Y2863" si="2870">IF(OR(J2863 = "ERROR", J2863 = ""), "UNKNOWN", J2863)</f>
        <v>2</v>
      </c>
      <c r="X2863" s="4">
        <f t="shared" si="2870"/>
        <v>3</v>
      </c>
      <c r="Y2863" s="4">
        <f t="shared" si="2870"/>
        <v>6</v>
      </c>
      <c r="Z2863" s="7">
        <f t="shared" si="9"/>
        <v>45224</v>
      </c>
    </row>
    <row r="2864">
      <c r="A2864" s="1" t="s">
        <v>2901</v>
      </c>
      <c r="B2864" s="1" t="s">
        <v>55</v>
      </c>
      <c r="C2864" s="1">
        <v>1.0</v>
      </c>
      <c r="D2864" s="1" t="s">
        <v>25</v>
      </c>
      <c r="E2864" s="1">
        <v>3.0</v>
      </c>
      <c r="F2864" s="1" t="s">
        <v>28</v>
      </c>
      <c r="H2864" s="2">
        <v>45125.0</v>
      </c>
      <c r="J2864" s="3">
        <f t="shared" si="2"/>
        <v>1</v>
      </c>
      <c r="K2864" s="4">
        <f t="shared" si="3"/>
        <v>3</v>
      </c>
      <c r="L2864" s="4">
        <f t="shared" si="4"/>
        <v>3</v>
      </c>
      <c r="S2864" s="1" t="s">
        <v>2901</v>
      </c>
      <c r="T2864" s="4" t="str">
        <f t="shared" si="5"/>
        <v>Juice</v>
      </c>
      <c r="U2864" s="4" t="str">
        <f t="shared" si="6"/>
        <v>UNKNOWN</v>
      </c>
      <c r="V2864" s="4" t="str">
        <f t="shared" si="7"/>
        <v>Cash</v>
      </c>
      <c r="W2864" s="4">
        <f t="shared" ref="W2864:Y2864" si="2871">IF(OR(J2864 = "ERROR", J2864 = ""), "UNKNOWN", J2864)</f>
        <v>1</v>
      </c>
      <c r="X2864" s="4">
        <f t="shared" si="2871"/>
        <v>3</v>
      </c>
      <c r="Y2864" s="4">
        <f t="shared" si="2871"/>
        <v>3</v>
      </c>
      <c r="Z2864" s="5">
        <f t="shared" si="9"/>
        <v>45125</v>
      </c>
    </row>
    <row r="2865">
      <c r="A2865" s="1" t="s">
        <v>2902</v>
      </c>
      <c r="B2865" s="1" t="s">
        <v>36</v>
      </c>
      <c r="C2865" s="1">
        <v>2.0</v>
      </c>
      <c r="D2865" s="1">
        <v>5.0</v>
      </c>
      <c r="E2865" s="1">
        <v>10.0</v>
      </c>
      <c r="F2865" s="1" t="s">
        <v>25</v>
      </c>
      <c r="H2865" s="2">
        <v>44957.0</v>
      </c>
      <c r="J2865" s="3">
        <f t="shared" si="2"/>
        <v>2</v>
      </c>
      <c r="K2865" s="4">
        <f t="shared" si="3"/>
        <v>5</v>
      </c>
      <c r="L2865" s="4">
        <f t="shared" si="4"/>
        <v>10</v>
      </c>
      <c r="S2865" s="1" t="s">
        <v>2902</v>
      </c>
      <c r="T2865" s="4" t="str">
        <f t="shared" si="5"/>
        <v>Salad</v>
      </c>
      <c r="U2865" s="4" t="str">
        <f t="shared" si="6"/>
        <v>UNKNOWN</v>
      </c>
      <c r="V2865" s="4" t="str">
        <f t="shared" si="7"/>
        <v>UNKNOWN</v>
      </c>
      <c r="W2865" s="4">
        <f t="shared" ref="W2865:Y2865" si="2872">IF(OR(J2865 = "ERROR", J2865 = ""), "UNKNOWN", J2865)</f>
        <v>2</v>
      </c>
      <c r="X2865" s="4">
        <f t="shared" si="2872"/>
        <v>5</v>
      </c>
      <c r="Y2865" s="4">
        <f t="shared" si="2872"/>
        <v>10</v>
      </c>
      <c r="Z2865" s="5">
        <f t="shared" si="9"/>
        <v>44957</v>
      </c>
    </row>
    <row r="2866">
      <c r="A2866" s="1" t="s">
        <v>2903</v>
      </c>
      <c r="B2866" s="1" t="s">
        <v>22</v>
      </c>
      <c r="C2866" s="1">
        <v>4.0</v>
      </c>
      <c r="D2866" s="1">
        <v>2.0</v>
      </c>
      <c r="E2866" s="1">
        <v>8.0</v>
      </c>
      <c r="F2866" s="1" t="s">
        <v>23</v>
      </c>
      <c r="H2866" s="2">
        <v>45184.0</v>
      </c>
      <c r="J2866" s="3">
        <f t="shared" si="2"/>
        <v>4</v>
      </c>
      <c r="K2866" s="4">
        <f t="shared" si="3"/>
        <v>2</v>
      </c>
      <c r="L2866" s="4">
        <f t="shared" si="4"/>
        <v>8</v>
      </c>
      <c r="S2866" s="1" t="s">
        <v>2903</v>
      </c>
      <c r="T2866" s="4" t="str">
        <f t="shared" si="5"/>
        <v>Coffee</v>
      </c>
      <c r="U2866" s="4" t="str">
        <f t="shared" si="6"/>
        <v>UNKNOWN</v>
      </c>
      <c r="V2866" s="4" t="str">
        <f t="shared" si="7"/>
        <v>Credit Card</v>
      </c>
      <c r="W2866" s="4">
        <f t="shared" ref="W2866:Y2866" si="2873">IF(OR(J2866 = "ERROR", J2866 = ""), "UNKNOWN", J2866)</f>
        <v>4</v>
      </c>
      <c r="X2866" s="4">
        <f t="shared" si="2873"/>
        <v>2</v>
      </c>
      <c r="Y2866" s="4">
        <f t="shared" si="2873"/>
        <v>8</v>
      </c>
      <c r="Z2866" s="5">
        <f t="shared" si="9"/>
        <v>45184</v>
      </c>
    </row>
    <row r="2867">
      <c r="A2867" s="1" t="s">
        <v>2904</v>
      </c>
      <c r="B2867" s="1" t="s">
        <v>55</v>
      </c>
      <c r="C2867" s="1">
        <v>1.0</v>
      </c>
      <c r="D2867" s="1">
        <v>3.0</v>
      </c>
      <c r="E2867" s="1">
        <v>3.0</v>
      </c>
      <c r="F2867" s="1" t="s">
        <v>25</v>
      </c>
      <c r="G2867" s="1" t="s">
        <v>24</v>
      </c>
      <c r="H2867" s="2">
        <v>45235.0</v>
      </c>
      <c r="J2867" s="3">
        <f t="shared" si="2"/>
        <v>1</v>
      </c>
      <c r="K2867" s="4">
        <f t="shared" si="3"/>
        <v>3</v>
      </c>
      <c r="L2867" s="4">
        <f t="shared" si="4"/>
        <v>3</v>
      </c>
      <c r="S2867" s="1" t="s">
        <v>2904</v>
      </c>
      <c r="T2867" s="4" t="str">
        <f t="shared" si="5"/>
        <v>Juice</v>
      </c>
      <c r="U2867" s="4" t="str">
        <f t="shared" si="6"/>
        <v>Takeaway</v>
      </c>
      <c r="V2867" s="4" t="str">
        <f t="shared" si="7"/>
        <v>UNKNOWN</v>
      </c>
      <c r="W2867" s="4">
        <f t="shared" ref="W2867:Y2867" si="2874">IF(OR(J2867 = "ERROR", J2867 = ""), "UNKNOWN", J2867)</f>
        <v>1</v>
      </c>
      <c r="X2867" s="4">
        <f t="shared" si="2874"/>
        <v>3</v>
      </c>
      <c r="Y2867" s="4">
        <f t="shared" si="2874"/>
        <v>3</v>
      </c>
      <c r="Z2867" s="5">
        <f t="shared" si="9"/>
        <v>45235</v>
      </c>
    </row>
    <row r="2868">
      <c r="A2868" s="1" t="s">
        <v>2905</v>
      </c>
      <c r="B2868" s="1" t="s">
        <v>36</v>
      </c>
      <c r="C2868" s="1">
        <v>2.0</v>
      </c>
      <c r="D2868" s="1">
        <v>5.0</v>
      </c>
      <c r="F2868" s="1" t="s">
        <v>30</v>
      </c>
      <c r="H2868" s="2">
        <v>45027.0</v>
      </c>
      <c r="J2868" s="3">
        <f t="shared" si="2"/>
        <v>2</v>
      </c>
      <c r="K2868" s="4">
        <f t="shared" si="3"/>
        <v>5</v>
      </c>
      <c r="L2868" s="4">
        <f t="shared" si="4"/>
        <v>10</v>
      </c>
      <c r="S2868" s="1" t="s">
        <v>2905</v>
      </c>
      <c r="T2868" s="4" t="str">
        <f t="shared" si="5"/>
        <v>Salad</v>
      </c>
      <c r="U2868" s="4" t="str">
        <f t="shared" si="6"/>
        <v>UNKNOWN</v>
      </c>
      <c r="V2868" s="4" t="str">
        <f t="shared" si="7"/>
        <v>UNKNOWN</v>
      </c>
      <c r="W2868" s="4">
        <f t="shared" ref="W2868:Y2868" si="2875">IF(OR(J2868 = "ERROR", J2868 = ""), "UNKNOWN", J2868)</f>
        <v>2</v>
      </c>
      <c r="X2868" s="4">
        <f t="shared" si="2875"/>
        <v>5</v>
      </c>
      <c r="Y2868" s="4">
        <f t="shared" si="2875"/>
        <v>10</v>
      </c>
      <c r="Z2868" s="5">
        <f t="shared" si="9"/>
        <v>45027</v>
      </c>
    </row>
    <row r="2869">
      <c r="A2869" s="1" t="s">
        <v>2906</v>
      </c>
      <c r="B2869" s="1" t="s">
        <v>55</v>
      </c>
      <c r="C2869" s="1">
        <v>3.0</v>
      </c>
      <c r="D2869" s="1">
        <v>3.0</v>
      </c>
      <c r="E2869" s="1">
        <v>9.0</v>
      </c>
      <c r="F2869" s="1" t="s">
        <v>28</v>
      </c>
      <c r="H2869" s="2">
        <v>44972.0</v>
      </c>
      <c r="J2869" s="3">
        <f t="shared" si="2"/>
        <v>3</v>
      </c>
      <c r="K2869" s="4">
        <f t="shared" si="3"/>
        <v>3</v>
      </c>
      <c r="L2869" s="4">
        <f t="shared" si="4"/>
        <v>9</v>
      </c>
      <c r="S2869" s="1" t="s">
        <v>2906</v>
      </c>
      <c r="T2869" s="4" t="str">
        <f t="shared" si="5"/>
        <v>Juice</v>
      </c>
      <c r="U2869" s="4" t="str">
        <f t="shared" si="6"/>
        <v>UNKNOWN</v>
      </c>
      <c r="V2869" s="4" t="str">
        <f t="shared" si="7"/>
        <v>Cash</v>
      </c>
      <c r="W2869" s="4">
        <f t="shared" ref="W2869:Y2869" si="2876">IF(OR(J2869 = "ERROR", J2869 = ""), "UNKNOWN", J2869)</f>
        <v>3</v>
      </c>
      <c r="X2869" s="4">
        <f t="shared" si="2876"/>
        <v>3</v>
      </c>
      <c r="Y2869" s="4">
        <f t="shared" si="2876"/>
        <v>9</v>
      </c>
      <c r="Z2869" s="5">
        <f t="shared" si="9"/>
        <v>44972</v>
      </c>
    </row>
    <row r="2870">
      <c r="A2870" s="1" t="s">
        <v>2907</v>
      </c>
      <c r="B2870" s="1" t="s">
        <v>81</v>
      </c>
      <c r="C2870" s="1">
        <v>1.0</v>
      </c>
      <c r="D2870" s="1">
        <v>1.5</v>
      </c>
      <c r="E2870" s="1">
        <v>1.5</v>
      </c>
      <c r="F2870" s="1" t="s">
        <v>39</v>
      </c>
      <c r="G2870" s="1" t="s">
        <v>29</v>
      </c>
      <c r="H2870" s="2">
        <v>44994.0</v>
      </c>
      <c r="J2870" s="3">
        <f t="shared" si="2"/>
        <v>1</v>
      </c>
      <c r="K2870" s="4">
        <f t="shared" si="3"/>
        <v>1.5</v>
      </c>
      <c r="L2870" s="4">
        <f t="shared" si="4"/>
        <v>1.5</v>
      </c>
      <c r="S2870" s="1" t="s">
        <v>2907</v>
      </c>
      <c r="T2870" s="4" t="str">
        <f t="shared" si="5"/>
        <v>Tea</v>
      </c>
      <c r="U2870" s="4" t="str">
        <f t="shared" si="6"/>
        <v>In-store</v>
      </c>
      <c r="V2870" s="4" t="str">
        <f t="shared" si="7"/>
        <v>Digital Wallet</v>
      </c>
      <c r="W2870" s="4">
        <f t="shared" ref="W2870:Y2870" si="2877">IF(OR(J2870 = "ERROR", J2870 = ""), "UNKNOWN", J2870)</f>
        <v>1</v>
      </c>
      <c r="X2870" s="4">
        <f t="shared" si="2877"/>
        <v>1.5</v>
      </c>
      <c r="Y2870" s="4">
        <f t="shared" si="2877"/>
        <v>1.5</v>
      </c>
      <c r="Z2870" s="5">
        <f t="shared" si="9"/>
        <v>44994</v>
      </c>
    </row>
    <row r="2871">
      <c r="A2871" s="1" t="s">
        <v>2908</v>
      </c>
      <c r="B2871" s="1" t="s">
        <v>55</v>
      </c>
      <c r="C2871" s="1">
        <v>3.0</v>
      </c>
      <c r="D2871" s="1">
        <v>3.0</v>
      </c>
      <c r="E2871" s="1">
        <v>9.0</v>
      </c>
      <c r="G2871" s="1" t="s">
        <v>24</v>
      </c>
      <c r="H2871" s="2">
        <v>45009.0</v>
      </c>
      <c r="J2871" s="3">
        <f t="shared" si="2"/>
        <v>3</v>
      </c>
      <c r="K2871" s="4">
        <f t="shared" si="3"/>
        <v>3</v>
      </c>
      <c r="L2871" s="4">
        <f t="shared" si="4"/>
        <v>9</v>
      </c>
      <c r="S2871" s="1" t="s">
        <v>2908</v>
      </c>
      <c r="T2871" s="4" t="str">
        <f t="shared" si="5"/>
        <v>Juice</v>
      </c>
      <c r="U2871" s="4" t="str">
        <f t="shared" si="6"/>
        <v>Takeaway</v>
      </c>
      <c r="V2871" s="4" t="str">
        <f t="shared" si="7"/>
        <v>UNKNOWN</v>
      </c>
      <c r="W2871" s="4">
        <f t="shared" ref="W2871:Y2871" si="2878">IF(OR(J2871 = "ERROR", J2871 = ""), "UNKNOWN", J2871)</f>
        <v>3</v>
      </c>
      <c r="X2871" s="4">
        <f t="shared" si="2878"/>
        <v>3</v>
      </c>
      <c r="Y2871" s="4">
        <f t="shared" si="2878"/>
        <v>9</v>
      </c>
      <c r="Z2871" s="5">
        <f t="shared" si="9"/>
        <v>45009</v>
      </c>
    </row>
    <row r="2872">
      <c r="A2872" s="1" t="s">
        <v>2909</v>
      </c>
      <c r="B2872" s="1" t="s">
        <v>22</v>
      </c>
      <c r="C2872" s="1">
        <v>3.0</v>
      </c>
      <c r="D2872" s="1">
        <v>2.0</v>
      </c>
      <c r="E2872" s="1">
        <v>6.0</v>
      </c>
      <c r="G2872" s="1" t="s">
        <v>24</v>
      </c>
      <c r="H2872" s="6">
        <v>45246.0</v>
      </c>
      <c r="J2872" s="3">
        <f t="shared" si="2"/>
        <v>3</v>
      </c>
      <c r="K2872" s="4">
        <f t="shared" si="3"/>
        <v>2</v>
      </c>
      <c r="L2872" s="4">
        <f t="shared" si="4"/>
        <v>6</v>
      </c>
      <c r="S2872" s="1" t="s">
        <v>2909</v>
      </c>
      <c r="T2872" s="4" t="str">
        <f t="shared" si="5"/>
        <v>Coffee</v>
      </c>
      <c r="U2872" s="4" t="str">
        <f t="shared" si="6"/>
        <v>Takeaway</v>
      </c>
      <c r="V2872" s="4" t="str">
        <f t="shared" si="7"/>
        <v>UNKNOWN</v>
      </c>
      <c r="W2872" s="4">
        <f t="shared" ref="W2872:Y2872" si="2879">IF(OR(J2872 = "ERROR", J2872 = ""), "UNKNOWN", J2872)</f>
        <v>3</v>
      </c>
      <c r="X2872" s="4">
        <f t="shared" si="2879"/>
        <v>2</v>
      </c>
      <c r="Y2872" s="4">
        <f t="shared" si="2879"/>
        <v>6</v>
      </c>
      <c r="Z2872" s="7">
        <f t="shared" si="9"/>
        <v>45246</v>
      </c>
    </row>
    <row r="2873">
      <c r="A2873" s="1" t="s">
        <v>2910</v>
      </c>
      <c r="B2873" s="1" t="s">
        <v>55</v>
      </c>
      <c r="C2873" s="1">
        <v>2.0</v>
      </c>
      <c r="D2873" s="1">
        <v>3.0</v>
      </c>
      <c r="E2873" s="1">
        <v>6.0</v>
      </c>
      <c r="F2873" s="1" t="s">
        <v>39</v>
      </c>
      <c r="G2873" s="1" t="s">
        <v>24</v>
      </c>
      <c r="H2873" s="2">
        <v>45135.0</v>
      </c>
      <c r="J2873" s="3">
        <f t="shared" si="2"/>
        <v>2</v>
      </c>
      <c r="K2873" s="4">
        <f t="shared" si="3"/>
        <v>3</v>
      </c>
      <c r="L2873" s="4">
        <f t="shared" si="4"/>
        <v>6</v>
      </c>
      <c r="S2873" s="1" t="s">
        <v>2910</v>
      </c>
      <c r="T2873" s="4" t="str">
        <f t="shared" si="5"/>
        <v>Juice</v>
      </c>
      <c r="U2873" s="4" t="str">
        <f t="shared" si="6"/>
        <v>Takeaway</v>
      </c>
      <c r="V2873" s="4" t="str">
        <f t="shared" si="7"/>
        <v>Digital Wallet</v>
      </c>
      <c r="W2873" s="4">
        <f t="shared" ref="W2873:Y2873" si="2880">IF(OR(J2873 = "ERROR", J2873 = ""), "UNKNOWN", J2873)</f>
        <v>2</v>
      </c>
      <c r="X2873" s="4">
        <f t="shared" si="2880"/>
        <v>3</v>
      </c>
      <c r="Y2873" s="4">
        <f t="shared" si="2880"/>
        <v>6</v>
      </c>
      <c r="Z2873" s="5">
        <f t="shared" si="9"/>
        <v>45135</v>
      </c>
    </row>
    <row r="2874">
      <c r="A2874" s="1" t="s">
        <v>2911</v>
      </c>
      <c r="B2874" s="1" t="s">
        <v>81</v>
      </c>
      <c r="C2874" s="1">
        <v>2.0</v>
      </c>
      <c r="D2874" s="1">
        <v>1.5</v>
      </c>
      <c r="E2874" s="1">
        <v>3.0</v>
      </c>
      <c r="F2874" s="1" t="s">
        <v>30</v>
      </c>
      <c r="H2874" s="6">
        <v>45216.0</v>
      </c>
      <c r="J2874" s="3">
        <f t="shared" si="2"/>
        <v>2</v>
      </c>
      <c r="K2874" s="4">
        <f t="shared" si="3"/>
        <v>1.5</v>
      </c>
      <c r="L2874" s="4">
        <f t="shared" si="4"/>
        <v>3</v>
      </c>
      <c r="S2874" s="1" t="s">
        <v>2911</v>
      </c>
      <c r="T2874" s="4" t="str">
        <f t="shared" si="5"/>
        <v>Tea</v>
      </c>
      <c r="U2874" s="4" t="str">
        <f t="shared" si="6"/>
        <v>UNKNOWN</v>
      </c>
      <c r="V2874" s="4" t="str">
        <f t="shared" si="7"/>
        <v>UNKNOWN</v>
      </c>
      <c r="W2874" s="4">
        <f t="shared" ref="W2874:Y2874" si="2881">IF(OR(J2874 = "ERROR", J2874 = ""), "UNKNOWN", J2874)</f>
        <v>2</v>
      </c>
      <c r="X2874" s="4">
        <f t="shared" si="2881"/>
        <v>1.5</v>
      </c>
      <c r="Y2874" s="4">
        <f t="shared" si="2881"/>
        <v>3</v>
      </c>
      <c r="Z2874" s="7">
        <f t="shared" si="9"/>
        <v>45216</v>
      </c>
    </row>
    <row r="2875">
      <c r="A2875" s="1" t="s">
        <v>2912</v>
      </c>
      <c r="B2875" s="1" t="s">
        <v>55</v>
      </c>
      <c r="C2875" s="1">
        <v>3.0</v>
      </c>
      <c r="D2875" s="1">
        <v>3.0</v>
      </c>
      <c r="E2875" s="1">
        <v>9.0</v>
      </c>
      <c r="F2875" s="1" t="s">
        <v>23</v>
      </c>
      <c r="H2875" s="2">
        <v>45206.0</v>
      </c>
      <c r="J2875" s="3">
        <f t="shared" si="2"/>
        <v>3</v>
      </c>
      <c r="K2875" s="4">
        <f t="shared" si="3"/>
        <v>3</v>
      </c>
      <c r="L2875" s="4">
        <f t="shared" si="4"/>
        <v>9</v>
      </c>
      <c r="S2875" s="1" t="s">
        <v>2912</v>
      </c>
      <c r="T2875" s="4" t="str">
        <f t="shared" si="5"/>
        <v>Juice</v>
      </c>
      <c r="U2875" s="4" t="str">
        <f t="shared" si="6"/>
        <v>UNKNOWN</v>
      </c>
      <c r="V2875" s="4" t="str">
        <f t="shared" si="7"/>
        <v>Credit Card</v>
      </c>
      <c r="W2875" s="4">
        <f t="shared" ref="W2875:Y2875" si="2882">IF(OR(J2875 = "ERROR", J2875 = ""), "UNKNOWN", J2875)</f>
        <v>3</v>
      </c>
      <c r="X2875" s="4">
        <f t="shared" si="2882"/>
        <v>3</v>
      </c>
      <c r="Y2875" s="4">
        <f t="shared" si="2882"/>
        <v>9</v>
      </c>
      <c r="Z2875" s="5">
        <f t="shared" si="9"/>
        <v>45206</v>
      </c>
    </row>
    <row r="2876">
      <c r="A2876" s="1" t="s">
        <v>2913</v>
      </c>
      <c r="B2876" s="1" t="s">
        <v>81</v>
      </c>
      <c r="C2876" s="1">
        <v>5.0</v>
      </c>
      <c r="D2876" s="1">
        <v>1.5</v>
      </c>
      <c r="E2876" s="1">
        <v>7.5</v>
      </c>
      <c r="F2876" s="1" t="s">
        <v>28</v>
      </c>
      <c r="G2876" s="1" t="s">
        <v>24</v>
      </c>
      <c r="H2876" s="2">
        <v>44962.0</v>
      </c>
      <c r="J2876" s="3">
        <f t="shared" si="2"/>
        <v>5</v>
      </c>
      <c r="K2876" s="4">
        <f t="shared" si="3"/>
        <v>1.5</v>
      </c>
      <c r="L2876" s="4">
        <f t="shared" si="4"/>
        <v>7.5</v>
      </c>
      <c r="S2876" s="1" t="s">
        <v>2913</v>
      </c>
      <c r="T2876" s="4" t="str">
        <f t="shared" si="5"/>
        <v>Tea</v>
      </c>
      <c r="U2876" s="4" t="str">
        <f t="shared" si="6"/>
        <v>Takeaway</v>
      </c>
      <c r="V2876" s="4" t="str">
        <f t="shared" si="7"/>
        <v>Cash</v>
      </c>
      <c r="W2876" s="4">
        <f t="shared" ref="W2876:Y2876" si="2883">IF(OR(J2876 = "ERROR", J2876 = ""), "UNKNOWN", J2876)</f>
        <v>5</v>
      </c>
      <c r="X2876" s="4">
        <f t="shared" si="2883"/>
        <v>1.5</v>
      </c>
      <c r="Y2876" s="4">
        <f t="shared" si="2883"/>
        <v>7.5</v>
      </c>
      <c r="Z2876" s="5">
        <f t="shared" si="9"/>
        <v>44962</v>
      </c>
    </row>
    <row r="2877">
      <c r="A2877" s="1" t="s">
        <v>2914</v>
      </c>
      <c r="B2877" s="1" t="s">
        <v>55</v>
      </c>
      <c r="C2877" s="1">
        <v>3.0</v>
      </c>
      <c r="D2877" s="1">
        <v>3.0</v>
      </c>
      <c r="E2877" s="1">
        <v>9.0</v>
      </c>
      <c r="G2877" s="1" t="s">
        <v>29</v>
      </c>
      <c r="H2877" s="2">
        <v>45147.0</v>
      </c>
      <c r="J2877" s="3">
        <f t="shared" si="2"/>
        <v>3</v>
      </c>
      <c r="K2877" s="4">
        <f t="shared" si="3"/>
        <v>3</v>
      </c>
      <c r="L2877" s="4">
        <f t="shared" si="4"/>
        <v>9</v>
      </c>
      <c r="S2877" s="1" t="s">
        <v>2914</v>
      </c>
      <c r="T2877" s="4" t="str">
        <f t="shared" si="5"/>
        <v>Juice</v>
      </c>
      <c r="U2877" s="4" t="str">
        <f t="shared" si="6"/>
        <v>In-store</v>
      </c>
      <c r="V2877" s="4" t="str">
        <f t="shared" si="7"/>
        <v>UNKNOWN</v>
      </c>
      <c r="W2877" s="4">
        <f t="shared" ref="W2877:Y2877" si="2884">IF(OR(J2877 = "ERROR", J2877 = ""), "UNKNOWN", J2877)</f>
        <v>3</v>
      </c>
      <c r="X2877" s="4">
        <f t="shared" si="2884"/>
        <v>3</v>
      </c>
      <c r="Y2877" s="4">
        <f t="shared" si="2884"/>
        <v>9</v>
      </c>
      <c r="Z2877" s="5">
        <f t="shared" si="9"/>
        <v>45147</v>
      </c>
    </row>
    <row r="2878">
      <c r="A2878" s="1" t="s">
        <v>2915</v>
      </c>
      <c r="B2878" s="1" t="s">
        <v>32</v>
      </c>
      <c r="C2878" s="1">
        <v>5.0</v>
      </c>
      <c r="D2878" s="1">
        <v>1.0</v>
      </c>
      <c r="E2878" s="1">
        <v>5.0</v>
      </c>
      <c r="F2878" s="1" t="s">
        <v>23</v>
      </c>
      <c r="H2878" s="2">
        <v>44965.0</v>
      </c>
      <c r="J2878" s="3">
        <f t="shared" si="2"/>
        <v>5</v>
      </c>
      <c r="K2878" s="4">
        <f t="shared" si="3"/>
        <v>1</v>
      </c>
      <c r="L2878" s="4">
        <f t="shared" si="4"/>
        <v>5</v>
      </c>
      <c r="S2878" s="1" t="s">
        <v>2915</v>
      </c>
      <c r="T2878" s="4" t="str">
        <f t="shared" si="5"/>
        <v>Cookie</v>
      </c>
      <c r="U2878" s="4" t="str">
        <f t="shared" si="6"/>
        <v>UNKNOWN</v>
      </c>
      <c r="V2878" s="4" t="str">
        <f t="shared" si="7"/>
        <v>Credit Card</v>
      </c>
      <c r="W2878" s="4">
        <f t="shared" ref="W2878:Y2878" si="2885">IF(OR(J2878 = "ERROR", J2878 = ""), "UNKNOWN", J2878)</f>
        <v>5</v>
      </c>
      <c r="X2878" s="4">
        <f t="shared" si="2885"/>
        <v>1</v>
      </c>
      <c r="Y2878" s="4">
        <f t="shared" si="2885"/>
        <v>5</v>
      </c>
      <c r="Z2878" s="5">
        <f t="shared" si="9"/>
        <v>44965</v>
      </c>
    </row>
    <row r="2879">
      <c r="A2879" s="1" t="s">
        <v>2916</v>
      </c>
      <c r="B2879" s="1" t="s">
        <v>81</v>
      </c>
      <c r="C2879" s="1">
        <v>5.0</v>
      </c>
      <c r="D2879" s="1">
        <v>1.5</v>
      </c>
      <c r="E2879" s="1">
        <v>7.5</v>
      </c>
      <c r="F2879" s="1" t="s">
        <v>28</v>
      </c>
      <c r="H2879" s="2">
        <v>45203.0</v>
      </c>
      <c r="J2879" s="3">
        <f t="shared" si="2"/>
        <v>5</v>
      </c>
      <c r="K2879" s="4">
        <f t="shared" si="3"/>
        <v>1.5</v>
      </c>
      <c r="L2879" s="4">
        <f t="shared" si="4"/>
        <v>7.5</v>
      </c>
      <c r="S2879" s="1" t="s">
        <v>2916</v>
      </c>
      <c r="T2879" s="4" t="str">
        <f t="shared" si="5"/>
        <v>Tea</v>
      </c>
      <c r="U2879" s="4" t="str">
        <f t="shared" si="6"/>
        <v>UNKNOWN</v>
      </c>
      <c r="V2879" s="4" t="str">
        <f t="shared" si="7"/>
        <v>Cash</v>
      </c>
      <c r="W2879" s="4">
        <f t="shared" ref="W2879:Y2879" si="2886">IF(OR(J2879 = "ERROR", J2879 = ""), "UNKNOWN", J2879)</f>
        <v>5</v>
      </c>
      <c r="X2879" s="4">
        <f t="shared" si="2886"/>
        <v>1.5</v>
      </c>
      <c r="Y2879" s="4">
        <f t="shared" si="2886"/>
        <v>7.5</v>
      </c>
      <c r="Z2879" s="5">
        <f t="shared" si="9"/>
        <v>45203</v>
      </c>
    </row>
    <row r="2880">
      <c r="A2880" s="1" t="s">
        <v>2917</v>
      </c>
      <c r="B2880" s="1" t="s">
        <v>32</v>
      </c>
      <c r="C2880" s="1">
        <v>5.0</v>
      </c>
      <c r="E2880" s="1">
        <v>5.0</v>
      </c>
      <c r="F2880" s="1" t="s">
        <v>28</v>
      </c>
      <c r="G2880" s="1" t="s">
        <v>24</v>
      </c>
      <c r="H2880" s="2">
        <v>44984.0</v>
      </c>
      <c r="J2880" s="3">
        <f t="shared" si="2"/>
        <v>5</v>
      </c>
      <c r="K2880" s="4">
        <f t="shared" si="3"/>
        <v>1</v>
      </c>
      <c r="L2880" s="4">
        <f t="shared" si="4"/>
        <v>5</v>
      </c>
      <c r="S2880" s="1" t="s">
        <v>2917</v>
      </c>
      <c r="T2880" s="4" t="str">
        <f t="shared" si="5"/>
        <v>Cookie</v>
      </c>
      <c r="U2880" s="4" t="str">
        <f t="shared" si="6"/>
        <v>Takeaway</v>
      </c>
      <c r="V2880" s="4" t="str">
        <f t="shared" si="7"/>
        <v>Cash</v>
      </c>
      <c r="W2880" s="4">
        <f t="shared" ref="W2880:Y2880" si="2887">IF(OR(J2880 = "ERROR", J2880 = ""), "UNKNOWN", J2880)</f>
        <v>5</v>
      </c>
      <c r="X2880" s="4">
        <f t="shared" si="2887"/>
        <v>1</v>
      </c>
      <c r="Y2880" s="4">
        <f t="shared" si="2887"/>
        <v>5</v>
      </c>
      <c r="Z2880" s="5">
        <f t="shared" si="9"/>
        <v>44984</v>
      </c>
    </row>
    <row r="2881">
      <c r="A2881" s="1" t="s">
        <v>2918</v>
      </c>
      <c r="B2881" s="1" t="s">
        <v>32</v>
      </c>
      <c r="C2881" s="1">
        <v>4.0</v>
      </c>
      <c r="D2881" s="1">
        <v>1.0</v>
      </c>
      <c r="E2881" s="1">
        <v>4.0</v>
      </c>
      <c r="F2881" s="1" t="s">
        <v>23</v>
      </c>
      <c r="G2881" s="1" t="s">
        <v>29</v>
      </c>
      <c r="H2881" s="2">
        <v>44953.0</v>
      </c>
      <c r="J2881" s="3">
        <f t="shared" si="2"/>
        <v>4</v>
      </c>
      <c r="K2881" s="4">
        <f t="shared" si="3"/>
        <v>1</v>
      </c>
      <c r="L2881" s="4">
        <f t="shared" si="4"/>
        <v>4</v>
      </c>
      <c r="S2881" s="1" t="s">
        <v>2918</v>
      </c>
      <c r="T2881" s="4" t="str">
        <f t="shared" si="5"/>
        <v>Cookie</v>
      </c>
      <c r="U2881" s="4" t="str">
        <f t="shared" si="6"/>
        <v>In-store</v>
      </c>
      <c r="V2881" s="4" t="str">
        <f t="shared" si="7"/>
        <v>Credit Card</v>
      </c>
      <c r="W2881" s="4">
        <f t="shared" ref="W2881:Y2881" si="2888">IF(OR(J2881 = "ERROR", J2881 = ""), "UNKNOWN", J2881)</f>
        <v>4</v>
      </c>
      <c r="X2881" s="4">
        <f t="shared" si="2888"/>
        <v>1</v>
      </c>
      <c r="Y2881" s="4">
        <f t="shared" si="2888"/>
        <v>4</v>
      </c>
      <c r="Z2881" s="5">
        <f t="shared" si="9"/>
        <v>44953</v>
      </c>
    </row>
    <row r="2882">
      <c r="A2882" s="1" t="s">
        <v>2919</v>
      </c>
      <c r="B2882" s="1" t="s">
        <v>44</v>
      </c>
      <c r="C2882" s="1">
        <v>3.0</v>
      </c>
      <c r="D2882" s="1">
        <v>4.0</v>
      </c>
      <c r="E2882" s="1">
        <v>12.0</v>
      </c>
      <c r="H2882" s="2">
        <v>45071.0</v>
      </c>
      <c r="J2882" s="3">
        <f t="shared" si="2"/>
        <v>3</v>
      </c>
      <c r="K2882" s="4">
        <f t="shared" si="3"/>
        <v>4</v>
      </c>
      <c r="L2882" s="4">
        <f t="shared" si="4"/>
        <v>12</v>
      </c>
      <c r="S2882" s="1" t="s">
        <v>2919</v>
      </c>
      <c r="T2882" s="4" t="str">
        <f t="shared" si="5"/>
        <v>Sandwich</v>
      </c>
      <c r="U2882" s="4" t="str">
        <f t="shared" si="6"/>
        <v>UNKNOWN</v>
      </c>
      <c r="V2882" s="4" t="str">
        <f t="shared" si="7"/>
        <v>UNKNOWN</v>
      </c>
      <c r="W2882" s="4">
        <f t="shared" ref="W2882:Y2882" si="2889">IF(OR(J2882 = "ERROR", J2882 = ""), "UNKNOWN", J2882)</f>
        <v>3</v>
      </c>
      <c r="X2882" s="4">
        <f t="shared" si="2889"/>
        <v>4</v>
      </c>
      <c r="Y2882" s="4">
        <f t="shared" si="2889"/>
        <v>12</v>
      </c>
      <c r="Z2882" s="5">
        <f t="shared" si="9"/>
        <v>45071</v>
      </c>
    </row>
    <row r="2883">
      <c r="A2883" s="1" t="s">
        <v>2920</v>
      </c>
      <c r="B2883" s="1" t="s">
        <v>44</v>
      </c>
      <c r="C2883" s="1">
        <v>5.0</v>
      </c>
      <c r="D2883" s="1">
        <v>4.0</v>
      </c>
      <c r="E2883" s="1">
        <v>20.0</v>
      </c>
      <c r="G2883" s="1" t="s">
        <v>29</v>
      </c>
      <c r="H2883" s="2">
        <v>45054.0</v>
      </c>
      <c r="J2883" s="3">
        <f t="shared" si="2"/>
        <v>5</v>
      </c>
      <c r="K2883" s="4">
        <f t="shared" si="3"/>
        <v>4</v>
      </c>
      <c r="L2883" s="4">
        <f t="shared" si="4"/>
        <v>20</v>
      </c>
      <c r="S2883" s="1" t="s">
        <v>2920</v>
      </c>
      <c r="T2883" s="4" t="str">
        <f t="shared" si="5"/>
        <v>Sandwich</v>
      </c>
      <c r="U2883" s="4" t="str">
        <f t="shared" si="6"/>
        <v>In-store</v>
      </c>
      <c r="V2883" s="4" t="str">
        <f t="shared" si="7"/>
        <v>UNKNOWN</v>
      </c>
      <c r="W2883" s="4">
        <f t="shared" ref="W2883:Y2883" si="2890">IF(OR(J2883 = "ERROR", J2883 = ""), "UNKNOWN", J2883)</f>
        <v>5</v>
      </c>
      <c r="X2883" s="4">
        <f t="shared" si="2890"/>
        <v>4</v>
      </c>
      <c r="Y2883" s="4">
        <f t="shared" si="2890"/>
        <v>20</v>
      </c>
      <c r="Z2883" s="5">
        <f t="shared" si="9"/>
        <v>45054</v>
      </c>
    </row>
    <row r="2884">
      <c r="A2884" s="1" t="s">
        <v>2921</v>
      </c>
      <c r="B2884" s="1" t="s">
        <v>55</v>
      </c>
      <c r="C2884" s="1">
        <v>2.0</v>
      </c>
      <c r="D2884" s="1">
        <v>3.0</v>
      </c>
      <c r="E2884" s="1">
        <v>6.0</v>
      </c>
      <c r="F2884" s="1" t="s">
        <v>28</v>
      </c>
      <c r="G2884" s="1" t="s">
        <v>29</v>
      </c>
      <c r="H2884" s="2">
        <v>45123.0</v>
      </c>
      <c r="J2884" s="3">
        <f t="shared" si="2"/>
        <v>2</v>
      </c>
      <c r="K2884" s="4">
        <f t="shared" si="3"/>
        <v>3</v>
      </c>
      <c r="L2884" s="4">
        <f t="shared" si="4"/>
        <v>6</v>
      </c>
      <c r="S2884" s="1" t="s">
        <v>2921</v>
      </c>
      <c r="T2884" s="4" t="str">
        <f t="shared" si="5"/>
        <v>Juice</v>
      </c>
      <c r="U2884" s="4" t="str">
        <f t="shared" si="6"/>
        <v>In-store</v>
      </c>
      <c r="V2884" s="4" t="str">
        <f t="shared" si="7"/>
        <v>Cash</v>
      </c>
      <c r="W2884" s="4">
        <f t="shared" ref="W2884:Y2884" si="2891">IF(OR(J2884 = "ERROR", J2884 = ""), "UNKNOWN", J2884)</f>
        <v>2</v>
      </c>
      <c r="X2884" s="4">
        <f t="shared" si="2891"/>
        <v>3</v>
      </c>
      <c r="Y2884" s="4">
        <f t="shared" si="2891"/>
        <v>6</v>
      </c>
      <c r="Z2884" s="5">
        <f t="shared" si="9"/>
        <v>45123</v>
      </c>
    </row>
    <row r="2885">
      <c r="A2885" s="1" t="s">
        <v>2922</v>
      </c>
      <c r="B2885" s="1" t="s">
        <v>27</v>
      </c>
      <c r="C2885" s="1">
        <v>5.0</v>
      </c>
      <c r="D2885" s="1">
        <v>3.0</v>
      </c>
      <c r="E2885" s="1">
        <v>15.0</v>
      </c>
      <c r="F2885" s="1" t="s">
        <v>28</v>
      </c>
      <c r="H2885" s="2">
        <v>44929.0</v>
      </c>
      <c r="J2885" s="3">
        <f t="shared" si="2"/>
        <v>5</v>
      </c>
      <c r="K2885" s="4">
        <f t="shared" si="3"/>
        <v>3</v>
      </c>
      <c r="L2885" s="4">
        <f t="shared" si="4"/>
        <v>15</v>
      </c>
      <c r="S2885" s="1" t="s">
        <v>2922</v>
      </c>
      <c r="T2885" s="4" t="str">
        <f t="shared" si="5"/>
        <v>Cake</v>
      </c>
      <c r="U2885" s="4" t="str">
        <f t="shared" si="6"/>
        <v>UNKNOWN</v>
      </c>
      <c r="V2885" s="4" t="str">
        <f t="shared" si="7"/>
        <v>Cash</v>
      </c>
      <c r="W2885" s="4">
        <f t="shared" ref="W2885:Y2885" si="2892">IF(OR(J2885 = "ERROR", J2885 = ""), "UNKNOWN", J2885)</f>
        <v>5</v>
      </c>
      <c r="X2885" s="4">
        <f t="shared" si="2892"/>
        <v>3</v>
      </c>
      <c r="Y2885" s="4">
        <f t="shared" si="2892"/>
        <v>15</v>
      </c>
      <c r="Z2885" s="5">
        <f t="shared" si="9"/>
        <v>44929</v>
      </c>
    </row>
    <row r="2886">
      <c r="A2886" s="1" t="s">
        <v>2923</v>
      </c>
      <c r="B2886" s="1" t="s">
        <v>44</v>
      </c>
      <c r="C2886" s="1">
        <v>2.0</v>
      </c>
      <c r="D2886" s="1">
        <v>4.0</v>
      </c>
      <c r="E2886" s="1">
        <v>8.0</v>
      </c>
      <c r="F2886" s="1" t="s">
        <v>28</v>
      </c>
      <c r="G2886" s="1" t="s">
        <v>24</v>
      </c>
      <c r="H2886" s="2">
        <v>45264.0</v>
      </c>
      <c r="J2886" s="3">
        <f t="shared" si="2"/>
        <v>2</v>
      </c>
      <c r="K2886" s="4">
        <f t="shared" si="3"/>
        <v>4</v>
      </c>
      <c r="L2886" s="4">
        <f t="shared" si="4"/>
        <v>8</v>
      </c>
      <c r="S2886" s="1" t="s">
        <v>2923</v>
      </c>
      <c r="T2886" s="4" t="str">
        <f t="shared" si="5"/>
        <v>Sandwich</v>
      </c>
      <c r="U2886" s="4" t="str">
        <f t="shared" si="6"/>
        <v>Takeaway</v>
      </c>
      <c r="V2886" s="4" t="str">
        <f t="shared" si="7"/>
        <v>Cash</v>
      </c>
      <c r="W2886" s="4">
        <f t="shared" ref="W2886:Y2886" si="2893">IF(OR(J2886 = "ERROR", J2886 = ""), "UNKNOWN", J2886)</f>
        <v>2</v>
      </c>
      <c r="X2886" s="4">
        <f t="shared" si="2893"/>
        <v>4</v>
      </c>
      <c r="Y2886" s="4">
        <f t="shared" si="2893"/>
        <v>8</v>
      </c>
      <c r="Z2886" s="5">
        <f t="shared" si="9"/>
        <v>45264</v>
      </c>
    </row>
    <row r="2887">
      <c r="A2887" s="1" t="s">
        <v>2924</v>
      </c>
      <c r="B2887" s="1" t="s">
        <v>30</v>
      </c>
      <c r="C2887" s="1">
        <v>4.0</v>
      </c>
      <c r="D2887" s="1">
        <v>5.0</v>
      </c>
      <c r="E2887" s="1">
        <v>20.0</v>
      </c>
      <c r="F2887" s="1" t="s">
        <v>28</v>
      </c>
      <c r="G2887" s="1" t="s">
        <v>24</v>
      </c>
      <c r="H2887" s="2">
        <v>45061.0</v>
      </c>
      <c r="J2887" s="3">
        <f t="shared" si="2"/>
        <v>4</v>
      </c>
      <c r="K2887" s="4">
        <f t="shared" si="3"/>
        <v>5</v>
      </c>
      <c r="L2887" s="4">
        <f t="shared" si="4"/>
        <v>20</v>
      </c>
      <c r="S2887" s="1" t="s">
        <v>2924</v>
      </c>
      <c r="T2887" s="4" t="str">
        <f t="shared" si="5"/>
        <v>UNKNOWN</v>
      </c>
      <c r="U2887" s="4" t="str">
        <f t="shared" si="6"/>
        <v>Takeaway</v>
      </c>
      <c r="V2887" s="4" t="str">
        <f t="shared" si="7"/>
        <v>Cash</v>
      </c>
      <c r="W2887" s="4">
        <f t="shared" ref="W2887:Y2887" si="2894">IF(OR(J2887 = "ERROR", J2887 = ""), "UNKNOWN", J2887)</f>
        <v>4</v>
      </c>
      <c r="X2887" s="4">
        <f t="shared" si="2894"/>
        <v>5</v>
      </c>
      <c r="Y2887" s="4">
        <f t="shared" si="2894"/>
        <v>20</v>
      </c>
      <c r="Z2887" s="5">
        <f t="shared" si="9"/>
        <v>45061</v>
      </c>
    </row>
    <row r="2888">
      <c r="A2888" s="1" t="s">
        <v>2925</v>
      </c>
      <c r="B2888" s="1" t="s">
        <v>32</v>
      </c>
      <c r="C2888" s="1">
        <v>3.0</v>
      </c>
      <c r="D2888" s="1">
        <v>1.0</v>
      </c>
      <c r="E2888" s="1">
        <v>3.0</v>
      </c>
      <c r="F2888" s="1" t="s">
        <v>28</v>
      </c>
      <c r="H2888" s="2">
        <v>45266.0</v>
      </c>
      <c r="J2888" s="3">
        <f t="shared" si="2"/>
        <v>3</v>
      </c>
      <c r="K2888" s="4">
        <f t="shared" si="3"/>
        <v>1</v>
      </c>
      <c r="L2888" s="4">
        <f t="shared" si="4"/>
        <v>3</v>
      </c>
      <c r="S2888" s="1" t="s">
        <v>2925</v>
      </c>
      <c r="T2888" s="4" t="str">
        <f t="shared" si="5"/>
        <v>Cookie</v>
      </c>
      <c r="U2888" s="4" t="str">
        <f t="shared" si="6"/>
        <v>UNKNOWN</v>
      </c>
      <c r="V2888" s="4" t="str">
        <f t="shared" si="7"/>
        <v>Cash</v>
      </c>
      <c r="W2888" s="4">
        <f t="shared" ref="W2888:Y2888" si="2895">IF(OR(J2888 = "ERROR", J2888 = ""), "UNKNOWN", J2888)</f>
        <v>3</v>
      </c>
      <c r="X2888" s="4">
        <f t="shared" si="2895"/>
        <v>1</v>
      </c>
      <c r="Y2888" s="4">
        <f t="shared" si="2895"/>
        <v>3</v>
      </c>
      <c r="Z2888" s="5">
        <f t="shared" si="9"/>
        <v>45266</v>
      </c>
    </row>
    <row r="2889">
      <c r="A2889" s="1" t="s">
        <v>2926</v>
      </c>
      <c r="B2889" s="1" t="s">
        <v>22</v>
      </c>
      <c r="C2889" s="1">
        <v>5.0</v>
      </c>
      <c r="D2889" s="1">
        <v>2.0</v>
      </c>
      <c r="E2889" s="1">
        <v>10.0</v>
      </c>
      <c r="H2889" s="2">
        <v>45133.0</v>
      </c>
      <c r="J2889" s="3">
        <f t="shared" si="2"/>
        <v>5</v>
      </c>
      <c r="K2889" s="4">
        <f t="shared" si="3"/>
        <v>2</v>
      </c>
      <c r="L2889" s="4">
        <f t="shared" si="4"/>
        <v>10</v>
      </c>
      <c r="S2889" s="1" t="s">
        <v>2926</v>
      </c>
      <c r="T2889" s="4" t="str">
        <f t="shared" si="5"/>
        <v>Coffee</v>
      </c>
      <c r="U2889" s="4" t="str">
        <f t="shared" si="6"/>
        <v>UNKNOWN</v>
      </c>
      <c r="V2889" s="4" t="str">
        <f t="shared" si="7"/>
        <v>UNKNOWN</v>
      </c>
      <c r="W2889" s="4">
        <f t="shared" ref="W2889:Y2889" si="2896">IF(OR(J2889 = "ERROR", J2889 = ""), "UNKNOWN", J2889)</f>
        <v>5</v>
      </c>
      <c r="X2889" s="4">
        <f t="shared" si="2896"/>
        <v>2</v>
      </c>
      <c r="Y2889" s="4">
        <f t="shared" si="2896"/>
        <v>10</v>
      </c>
      <c r="Z2889" s="5">
        <f t="shared" si="9"/>
        <v>45133</v>
      </c>
    </row>
    <row r="2890">
      <c r="A2890" s="1" t="s">
        <v>2927</v>
      </c>
      <c r="B2890" s="1" t="s">
        <v>22</v>
      </c>
      <c r="C2890" s="1">
        <v>5.0</v>
      </c>
      <c r="D2890" s="1">
        <v>2.0</v>
      </c>
      <c r="E2890" s="1">
        <v>10.0</v>
      </c>
      <c r="F2890" s="1" t="s">
        <v>23</v>
      </c>
      <c r="G2890" s="1" t="s">
        <v>29</v>
      </c>
      <c r="H2890" s="2">
        <v>44934.0</v>
      </c>
      <c r="J2890" s="3">
        <f t="shared" si="2"/>
        <v>5</v>
      </c>
      <c r="K2890" s="4">
        <f t="shared" si="3"/>
        <v>2</v>
      </c>
      <c r="L2890" s="4">
        <f t="shared" si="4"/>
        <v>10</v>
      </c>
      <c r="S2890" s="1" t="s">
        <v>2927</v>
      </c>
      <c r="T2890" s="4" t="str">
        <f t="shared" si="5"/>
        <v>Coffee</v>
      </c>
      <c r="U2890" s="4" t="str">
        <f t="shared" si="6"/>
        <v>In-store</v>
      </c>
      <c r="V2890" s="4" t="str">
        <f t="shared" si="7"/>
        <v>Credit Card</v>
      </c>
      <c r="W2890" s="4">
        <f t="shared" ref="W2890:Y2890" si="2897">IF(OR(J2890 = "ERROR", J2890 = ""), "UNKNOWN", J2890)</f>
        <v>5</v>
      </c>
      <c r="X2890" s="4">
        <f t="shared" si="2897"/>
        <v>2</v>
      </c>
      <c r="Y2890" s="4">
        <f t="shared" si="2897"/>
        <v>10</v>
      </c>
      <c r="Z2890" s="5">
        <f t="shared" si="9"/>
        <v>44934</v>
      </c>
    </row>
    <row r="2891">
      <c r="A2891" s="1" t="s">
        <v>2928</v>
      </c>
      <c r="B2891" s="1" t="s">
        <v>32</v>
      </c>
      <c r="C2891" s="1">
        <v>3.0</v>
      </c>
      <c r="D2891" s="1">
        <v>1.0</v>
      </c>
      <c r="E2891" s="1">
        <v>3.0</v>
      </c>
      <c r="F2891" s="1" t="s">
        <v>28</v>
      </c>
      <c r="G2891" s="1" t="s">
        <v>29</v>
      </c>
      <c r="H2891" s="2">
        <v>45199.0</v>
      </c>
      <c r="J2891" s="3">
        <f t="shared" si="2"/>
        <v>3</v>
      </c>
      <c r="K2891" s="4">
        <f t="shared" si="3"/>
        <v>1</v>
      </c>
      <c r="L2891" s="4">
        <f t="shared" si="4"/>
        <v>3</v>
      </c>
      <c r="S2891" s="1" t="s">
        <v>2928</v>
      </c>
      <c r="T2891" s="4" t="str">
        <f t="shared" si="5"/>
        <v>Cookie</v>
      </c>
      <c r="U2891" s="4" t="str">
        <f t="shared" si="6"/>
        <v>In-store</v>
      </c>
      <c r="V2891" s="4" t="str">
        <f t="shared" si="7"/>
        <v>Cash</v>
      </c>
      <c r="W2891" s="4">
        <f t="shared" ref="W2891:Y2891" si="2898">IF(OR(J2891 = "ERROR", J2891 = ""), "UNKNOWN", J2891)</f>
        <v>3</v>
      </c>
      <c r="X2891" s="4">
        <f t="shared" si="2898"/>
        <v>1</v>
      </c>
      <c r="Y2891" s="4">
        <f t="shared" si="2898"/>
        <v>3</v>
      </c>
      <c r="Z2891" s="5">
        <f t="shared" si="9"/>
        <v>45199</v>
      </c>
    </row>
    <row r="2892">
      <c r="A2892" s="1" t="s">
        <v>2929</v>
      </c>
      <c r="B2892" s="1" t="s">
        <v>44</v>
      </c>
      <c r="C2892" s="1">
        <v>2.0</v>
      </c>
      <c r="D2892" s="1">
        <v>4.0</v>
      </c>
      <c r="E2892" s="1">
        <v>8.0</v>
      </c>
      <c r="F2892" s="1" t="s">
        <v>39</v>
      </c>
      <c r="G2892" s="1" t="s">
        <v>24</v>
      </c>
      <c r="H2892" s="2">
        <v>45082.0</v>
      </c>
      <c r="J2892" s="3">
        <f t="shared" si="2"/>
        <v>2</v>
      </c>
      <c r="K2892" s="4">
        <f t="shared" si="3"/>
        <v>4</v>
      </c>
      <c r="L2892" s="4">
        <f t="shared" si="4"/>
        <v>8</v>
      </c>
      <c r="S2892" s="1" t="s">
        <v>2929</v>
      </c>
      <c r="T2892" s="4" t="str">
        <f t="shared" si="5"/>
        <v>Sandwich</v>
      </c>
      <c r="U2892" s="4" t="str">
        <f t="shared" si="6"/>
        <v>Takeaway</v>
      </c>
      <c r="V2892" s="4" t="str">
        <f t="shared" si="7"/>
        <v>Digital Wallet</v>
      </c>
      <c r="W2892" s="4">
        <f t="shared" ref="W2892:Y2892" si="2899">IF(OR(J2892 = "ERROR", J2892 = ""), "UNKNOWN", J2892)</f>
        <v>2</v>
      </c>
      <c r="X2892" s="4">
        <f t="shared" si="2899"/>
        <v>4</v>
      </c>
      <c r="Y2892" s="4">
        <f t="shared" si="2899"/>
        <v>8</v>
      </c>
      <c r="Z2892" s="5">
        <f t="shared" si="9"/>
        <v>45082</v>
      </c>
    </row>
    <row r="2893">
      <c r="A2893" s="1" t="s">
        <v>2930</v>
      </c>
      <c r="B2893" s="1" t="s">
        <v>32</v>
      </c>
      <c r="C2893" s="1">
        <v>2.0</v>
      </c>
      <c r="D2893" s="1">
        <v>1.0</v>
      </c>
      <c r="E2893" s="1">
        <v>2.0</v>
      </c>
      <c r="F2893" s="1" t="s">
        <v>28</v>
      </c>
      <c r="G2893" s="1" t="s">
        <v>24</v>
      </c>
      <c r="H2893" s="2">
        <v>45140.0</v>
      </c>
      <c r="J2893" s="3">
        <f t="shared" si="2"/>
        <v>2</v>
      </c>
      <c r="K2893" s="4">
        <f t="shared" si="3"/>
        <v>1</v>
      </c>
      <c r="L2893" s="4">
        <f t="shared" si="4"/>
        <v>2</v>
      </c>
      <c r="S2893" s="1" t="s">
        <v>2930</v>
      </c>
      <c r="T2893" s="4" t="str">
        <f t="shared" si="5"/>
        <v>Cookie</v>
      </c>
      <c r="U2893" s="4" t="str">
        <f t="shared" si="6"/>
        <v>Takeaway</v>
      </c>
      <c r="V2893" s="4" t="str">
        <f t="shared" si="7"/>
        <v>Cash</v>
      </c>
      <c r="W2893" s="4">
        <f t="shared" ref="W2893:Y2893" si="2900">IF(OR(J2893 = "ERROR", J2893 = ""), "UNKNOWN", J2893)</f>
        <v>2</v>
      </c>
      <c r="X2893" s="4">
        <f t="shared" si="2900"/>
        <v>1</v>
      </c>
      <c r="Y2893" s="4">
        <f t="shared" si="2900"/>
        <v>2</v>
      </c>
      <c r="Z2893" s="5">
        <f t="shared" si="9"/>
        <v>45140</v>
      </c>
    </row>
    <row r="2894">
      <c r="A2894" s="1" t="s">
        <v>2931</v>
      </c>
      <c r="B2894" s="1" t="s">
        <v>36</v>
      </c>
      <c r="C2894" s="1" t="s">
        <v>30</v>
      </c>
      <c r="D2894" s="1">
        <v>5.0</v>
      </c>
      <c r="E2894" s="1">
        <v>5.0</v>
      </c>
      <c r="F2894" s="1" t="s">
        <v>28</v>
      </c>
      <c r="G2894" s="1" t="s">
        <v>24</v>
      </c>
      <c r="H2894" s="2">
        <v>45100.0</v>
      </c>
      <c r="J2894" s="3">
        <f t="shared" si="2"/>
        <v>1</v>
      </c>
      <c r="K2894" s="4">
        <f t="shared" si="3"/>
        <v>5</v>
      </c>
      <c r="L2894" s="4">
        <f t="shared" si="4"/>
        <v>5</v>
      </c>
      <c r="S2894" s="1" t="s">
        <v>2931</v>
      </c>
      <c r="T2894" s="4" t="str">
        <f t="shared" si="5"/>
        <v>Salad</v>
      </c>
      <c r="U2894" s="4" t="str">
        <f t="shared" si="6"/>
        <v>Takeaway</v>
      </c>
      <c r="V2894" s="4" t="str">
        <f t="shared" si="7"/>
        <v>Cash</v>
      </c>
      <c r="W2894" s="4">
        <f t="shared" ref="W2894:Y2894" si="2901">IF(OR(J2894 = "ERROR", J2894 = ""), "UNKNOWN", J2894)</f>
        <v>1</v>
      </c>
      <c r="X2894" s="4">
        <f t="shared" si="2901"/>
        <v>5</v>
      </c>
      <c r="Y2894" s="4">
        <f t="shared" si="2901"/>
        <v>5</v>
      </c>
      <c r="Z2894" s="5">
        <f t="shared" si="9"/>
        <v>45100</v>
      </c>
    </row>
    <row r="2895">
      <c r="A2895" s="1" t="s">
        <v>2932</v>
      </c>
      <c r="B2895" s="1" t="s">
        <v>27</v>
      </c>
      <c r="C2895" s="1">
        <v>4.0</v>
      </c>
      <c r="D2895" s="1">
        <v>3.0</v>
      </c>
      <c r="E2895" s="1">
        <v>12.0</v>
      </c>
      <c r="G2895" s="1" t="s">
        <v>24</v>
      </c>
      <c r="H2895" s="2">
        <v>45143.0</v>
      </c>
      <c r="J2895" s="3">
        <f t="shared" si="2"/>
        <v>4</v>
      </c>
      <c r="K2895" s="4">
        <f t="shared" si="3"/>
        <v>3</v>
      </c>
      <c r="L2895" s="4">
        <f t="shared" si="4"/>
        <v>12</v>
      </c>
      <c r="S2895" s="1" t="s">
        <v>2932</v>
      </c>
      <c r="T2895" s="4" t="str">
        <f t="shared" si="5"/>
        <v>Cake</v>
      </c>
      <c r="U2895" s="4" t="str">
        <f t="shared" si="6"/>
        <v>Takeaway</v>
      </c>
      <c r="V2895" s="4" t="str">
        <f t="shared" si="7"/>
        <v>UNKNOWN</v>
      </c>
      <c r="W2895" s="4">
        <f t="shared" ref="W2895:Y2895" si="2902">IF(OR(J2895 = "ERROR", J2895 = ""), "UNKNOWN", J2895)</f>
        <v>4</v>
      </c>
      <c r="X2895" s="4">
        <f t="shared" si="2902"/>
        <v>3</v>
      </c>
      <c r="Y2895" s="4">
        <f t="shared" si="2902"/>
        <v>12</v>
      </c>
      <c r="Z2895" s="5">
        <f t="shared" si="9"/>
        <v>45143</v>
      </c>
    </row>
    <row r="2896">
      <c r="A2896" s="1" t="s">
        <v>2933</v>
      </c>
      <c r="B2896" s="1" t="s">
        <v>36</v>
      </c>
      <c r="C2896" s="1">
        <v>4.0</v>
      </c>
      <c r="D2896" s="1">
        <v>5.0</v>
      </c>
      <c r="E2896" s="1">
        <v>20.0</v>
      </c>
      <c r="F2896" s="1" t="s">
        <v>25</v>
      </c>
      <c r="H2896" s="2">
        <v>45087.0</v>
      </c>
      <c r="J2896" s="3">
        <f t="shared" si="2"/>
        <v>4</v>
      </c>
      <c r="K2896" s="4">
        <f t="shared" si="3"/>
        <v>5</v>
      </c>
      <c r="L2896" s="4">
        <f t="shared" si="4"/>
        <v>20</v>
      </c>
      <c r="S2896" s="1" t="s">
        <v>2933</v>
      </c>
      <c r="T2896" s="4" t="str">
        <f t="shared" si="5"/>
        <v>Salad</v>
      </c>
      <c r="U2896" s="4" t="str">
        <f t="shared" si="6"/>
        <v>UNKNOWN</v>
      </c>
      <c r="V2896" s="4" t="str">
        <f t="shared" si="7"/>
        <v>UNKNOWN</v>
      </c>
      <c r="W2896" s="4">
        <f t="shared" ref="W2896:Y2896" si="2903">IF(OR(J2896 = "ERROR", J2896 = ""), "UNKNOWN", J2896)</f>
        <v>4</v>
      </c>
      <c r="X2896" s="4">
        <f t="shared" si="2903"/>
        <v>5</v>
      </c>
      <c r="Y2896" s="4">
        <f t="shared" si="2903"/>
        <v>20</v>
      </c>
      <c r="Z2896" s="5">
        <f t="shared" si="9"/>
        <v>45087</v>
      </c>
    </row>
    <row r="2897">
      <c r="A2897" s="1" t="s">
        <v>2934</v>
      </c>
      <c r="B2897" s="1" t="s">
        <v>44</v>
      </c>
      <c r="C2897" s="1">
        <v>5.0</v>
      </c>
      <c r="D2897" s="1">
        <v>4.0</v>
      </c>
      <c r="E2897" s="1">
        <v>20.0</v>
      </c>
      <c r="F2897" s="1" t="s">
        <v>30</v>
      </c>
      <c r="G2897" s="1" t="s">
        <v>24</v>
      </c>
      <c r="H2897" s="2">
        <v>45114.0</v>
      </c>
      <c r="J2897" s="3">
        <f t="shared" si="2"/>
        <v>5</v>
      </c>
      <c r="K2897" s="4">
        <f t="shared" si="3"/>
        <v>4</v>
      </c>
      <c r="L2897" s="4">
        <f t="shared" si="4"/>
        <v>20</v>
      </c>
      <c r="S2897" s="1" t="s">
        <v>2934</v>
      </c>
      <c r="T2897" s="4" t="str">
        <f t="shared" si="5"/>
        <v>Sandwich</v>
      </c>
      <c r="U2897" s="4" t="str">
        <f t="shared" si="6"/>
        <v>Takeaway</v>
      </c>
      <c r="V2897" s="4" t="str">
        <f t="shared" si="7"/>
        <v>UNKNOWN</v>
      </c>
      <c r="W2897" s="4">
        <f t="shared" ref="W2897:Y2897" si="2904">IF(OR(J2897 = "ERROR", J2897 = ""), "UNKNOWN", J2897)</f>
        <v>5</v>
      </c>
      <c r="X2897" s="4">
        <f t="shared" si="2904"/>
        <v>4</v>
      </c>
      <c r="Y2897" s="4">
        <f t="shared" si="2904"/>
        <v>20</v>
      </c>
      <c r="Z2897" s="5">
        <f t="shared" si="9"/>
        <v>45114</v>
      </c>
    </row>
    <row r="2898">
      <c r="A2898" s="1" t="s">
        <v>2935</v>
      </c>
      <c r="B2898" s="1" t="s">
        <v>22</v>
      </c>
      <c r="C2898" s="1">
        <v>4.0</v>
      </c>
      <c r="D2898" s="1">
        <v>2.0</v>
      </c>
      <c r="E2898" s="1">
        <v>8.0</v>
      </c>
      <c r="F2898" s="1" t="s">
        <v>28</v>
      </c>
      <c r="G2898" s="1" t="s">
        <v>29</v>
      </c>
      <c r="H2898" s="6">
        <v>45272.0</v>
      </c>
      <c r="J2898" s="3">
        <f t="shared" si="2"/>
        <v>4</v>
      </c>
      <c r="K2898" s="4">
        <f t="shared" si="3"/>
        <v>2</v>
      </c>
      <c r="L2898" s="4">
        <f t="shared" si="4"/>
        <v>8</v>
      </c>
      <c r="S2898" s="1" t="s">
        <v>2935</v>
      </c>
      <c r="T2898" s="4" t="str">
        <f t="shared" si="5"/>
        <v>Coffee</v>
      </c>
      <c r="U2898" s="4" t="str">
        <f t="shared" si="6"/>
        <v>In-store</v>
      </c>
      <c r="V2898" s="4" t="str">
        <f t="shared" si="7"/>
        <v>Cash</v>
      </c>
      <c r="W2898" s="4">
        <f t="shared" ref="W2898:Y2898" si="2905">IF(OR(J2898 = "ERROR", J2898 = ""), "UNKNOWN", J2898)</f>
        <v>4</v>
      </c>
      <c r="X2898" s="4">
        <f t="shared" si="2905"/>
        <v>2</v>
      </c>
      <c r="Y2898" s="4">
        <f t="shared" si="2905"/>
        <v>8</v>
      </c>
      <c r="Z2898" s="7">
        <f t="shared" si="9"/>
        <v>45272</v>
      </c>
    </row>
    <row r="2899">
      <c r="A2899" s="1" t="s">
        <v>2936</v>
      </c>
      <c r="B2899" s="1" t="s">
        <v>22</v>
      </c>
      <c r="C2899" s="1">
        <v>5.0</v>
      </c>
      <c r="D2899" s="1">
        <v>2.0</v>
      </c>
      <c r="E2899" s="1">
        <v>10.0</v>
      </c>
      <c r="G2899" s="1" t="s">
        <v>24</v>
      </c>
      <c r="H2899" s="2">
        <v>45049.0</v>
      </c>
      <c r="J2899" s="3">
        <f t="shared" si="2"/>
        <v>5</v>
      </c>
      <c r="K2899" s="4">
        <f t="shared" si="3"/>
        <v>2</v>
      </c>
      <c r="L2899" s="4">
        <f t="shared" si="4"/>
        <v>10</v>
      </c>
      <c r="S2899" s="1" t="s">
        <v>2936</v>
      </c>
      <c r="T2899" s="4" t="str">
        <f t="shared" si="5"/>
        <v>Coffee</v>
      </c>
      <c r="U2899" s="4" t="str">
        <f t="shared" si="6"/>
        <v>Takeaway</v>
      </c>
      <c r="V2899" s="4" t="str">
        <f t="shared" si="7"/>
        <v>UNKNOWN</v>
      </c>
      <c r="W2899" s="4">
        <f t="shared" ref="W2899:Y2899" si="2906">IF(OR(J2899 = "ERROR", J2899 = ""), "UNKNOWN", J2899)</f>
        <v>5</v>
      </c>
      <c r="X2899" s="4">
        <f t="shared" si="2906"/>
        <v>2</v>
      </c>
      <c r="Y2899" s="4">
        <f t="shared" si="2906"/>
        <v>10</v>
      </c>
      <c r="Z2899" s="5">
        <f t="shared" si="9"/>
        <v>45049</v>
      </c>
    </row>
    <row r="2900">
      <c r="A2900" s="1" t="s">
        <v>2937</v>
      </c>
      <c r="B2900" s="1" t="s">
        <v>44</v>
      </c>
      <c r="C2900" s="1">
        <v>4.0</v>
      </c>
      <c r="D2900" s="1">
        <v>4.0</v>
      </c>
      <c r="E2900" s="1">
        <v>16.0</v>
      </c>
      <c r="F2900" s="1" t="s">
        <v>28</v>
      </c>
      <c r="G2900" s="1" t="s">
        <v>24</v>
      </c>
      <c r="H2900" s="6">
        <v>45277.0</v>
      </c>
      <c r="J2900" s="3">
        <f t="shared" si="2"/>
        <v>4</v>
      </c>
      <c r="K2900" s="4">
        <f t="shared" si="3"/>
        <v>4</v>
      </c>
      <c r="L2900" s="4">
        <f t="shared" si="4"/>
        <v>16</v>
      </c>
      <c r="S2900" s="1" t="s">
        <v>2937</v>
      </c>
      <c r="T2900" s="4" t="str">
        <f t="shared" si="5"/>
        <v>Sandwich</v>
      </c>
      <c r="U2900" s="4" t="str">
        <f t="shared" si="6"/>
        <v>Takeaway</v>
      </c>
      <c r="V2900" s="4" t="str">
        <f t="shared" si="7"/>
        <v>Cash</v>
      </c>
      <c r="W2900" s="4">
        <f t="shared" ref="W2900:Y2900" si="2907">IF(OR(J2900 = "ERROR", J2900 = ""), "UNKNOWN", J2900)</f>
        <v>4</v>
      </c>
      <c r="X2900" s="4">
        <f t="shared" si="2907"/>
        <v>4</v>
      </c>
      <c r="Y2900" s="4">
        <f t="shared" si="2907"/>
        <v>16</v>
      </c>
      <c r="Z2900" s="7">
        <f t="shared" si="9"/>
        <v>45277</v>
      </c>
    </row>
    <row r="2901">
      <c r="A2901" s="1" t="s">
        <v>2938</v>
      </c>
      <c r="B2901" s="1" t="s">
        <v>44</v>
      </c>
      <c r="C2901" s="1">
        <v>5.0</v>
      </c>
      <c r="D2901" s="1">
        <v>4.0</v>
      </c>
      <c r="E2901" s="1">
        <v>20.0</v>
      </c>
      <c r="F2901" s="1" t="s">
        <v>39</v>
      </c>
      <c r="G2901" s="1" t="s">
        <v>24</v>
      </c>
      <c r="H2901" s="1" t="s">
        <v>30</v>
      </c>
      <c r="J2901" s="3">
        <f t="shared" si="2"/>
        <v>5</v>
      </c>
      <c r="K2901" s="4">
        <f t="shared" si="3"/>
        <v>4</v>
      </c>
      <c r="L2901" s="4">
        <f t="shared" si="4"/>
        <v>20</v>
      </c>
      <c r="S2901" s="1" t="s">
        <v>2938</v>
      </c>
      <c r="T2901" s="4" t="str">
        <f t="shared" si="5"/>
        <v>Sandwich</v>
      </c>
      <c r="U2901" s="4" t="str">
        <f t="shared" si="6"/>
        <v>Takeaway</v>
      </c>
      <c r="V2901" s="4" t="str">
        <f t="shared" si="7"/>
        <v>Digital Wallet</v>
      </c>
      <c r="W2901" s="4">
        <f t="shared" ref="W2901:Y2901" si="2908">IF(OR(J2901 = "ERROR", J2901 = ""), "UNKNOWN", J2901)</f>
        <v>5</v>
      </c>
      <c r="X2901" s="4">
        <f t="shared" si="2908"/>
        <v>4</v>
      </c>
      <c r="Y2901" s="4">
        <f t="shared" si="2908"/>
        <v>20</v>
      </c>
      <c r="Z2901" s="4" t="str">
        <f t="shared" si="9"/>
        <v>UNKNOWN</v>
      </c>
    </row>
    <row r="2902">
      <c r="A2902" s="1" t="s">
        <v>2939</v>
      </c>
      <c r="B2902" s="1" t="s">
        <v>81</v>
      </c>
      <c r="C2902" s="1">
        <v>2.0</v>
      </c>
      <c r="D2902" s="1">
        <v>1.5</v>
      </c>
      <c r="E2902" s="1">
        <v>3.0</v>
      </c>
      <c r="H2902" s="2">
        <v>45080.0</v>
      </c>
      <c r="J2902" s="3">
        <f t="shared" si="2"/>
        <v>2</v>
      </c>
      <c r="K2902" s="4">
        <f t="shared" si="3"/>
        <v>1.5</v>
      </c>
      <c r="L2902" s="4">
        <f t="shared" si="4"/>
        <v>3</v>
      </c>
      <c r="S2902" s="1" t="s">
        <v>2939</v>
      </c>
      <c r="T2902" s="4" t="str">
        <f t="shared" si="5"/>
        <v>Tea</v>
      </c>
      <c r="U2902" s="4" t="str">
        <f t="shared" si="6"/>
        <v>UNKNOWN</v>
      </c>
      <c r="V2902" s="4" t="str">
        <f t="shared" si="7"/>
        <v>UNKNOWN</v>
      </c>
      <c r="W2902" s="4">
        <f t="shared" ref="W2902:Y2902" si="2909">IF(OR(J2902 = "ERROR", J2902 = ""), "UNKNOWN", J2902)</f>
        <v>2</v>
      </c>
      <c r="X2902" s="4">
        <f t="shared" si="2909"/>
        <v>1.5</v>
      </c>
      <c r="Y2902" s="4">
        <f t="shared" si="2909"/>
        <v>3</v>
      </c>
      <c r="Z2902" s="5">
        <f t="shared" si="9"/>
        <v>45080</v>
      </c>
    </row>
    <row r="2903">
      <c r="A2903" s="1" t="s">
        <v>2940</v>
      </c>
      <c r="B2903" s="1" t="s">
        <v>36</v>
      </c>
      <c r="C2903" s="1">
        <v>3.0</v>
      </c>
      <c r="D2903" s="1">
        <v>5.0</v>
      </c>
      <c r="E2903" s="1">
        <v>15.0</v>
      </c>
      <c r="F2903" s="1" t="s">
        <v>39</v>
      </c>
      <c r="H2903" s="2">
        <v>44976.0</v>
      </c>
      <c r="J2903" s="3">
        <f t="shared" si="2"/>
        <v>3</v>
      </c>
      <c r="K2903" s="4">
        <f t="shared" si="3"/>
        <v>5</v>
      </c>
      <c r="L2903" s="4">
        <f t="shared" si="4"/>
        <v>15</v>
      </c>
      <c r="S2903" s="1" t="s">
        <v>2940</v>
      </c>
      <c r="T2903" s="4" t="str">
        <f t="shared" si="5"/>
        <v>Salad</v>
      </c>
      <c r="U2903" s="4" t="str">
        <f t="shared" si="6"/>
        <v>UNKNOWN</v>
      </c>
      <c r="V2903" s="4" t="str">
        <f t="shared" si="7"/>
        <v>Digital Wallet</v>
      </c>
      <c r="W2903" s="4">
        <f t="shared" ref="W2903:Y2903" si="2910">IF(OR(J2903 = "ERROR", J2903 = ""), "UNKNOWN", J2903)</f>
        <v>3</v>
      </c>
      <c r="X2903" s="4">
        <f t="shared" si="2910"/>
        <v>5</v>
      </c>
      <c r="Y2903" s="4">
        <f t="shared" si="2910"/>
        <v>15</v>
      </c>
      <c r="Z2903" s="5">
        <f t="shared" si="9"/>
        <v>44976</v>
      </c>
    </row>
    <row r="2904">
      <c r="A2904" s="1" t="s">
        <v>2941</v>
      </c>
      <c r="B2904" s="1" t="s">
        <v>36</v>
      </c>
      <c r="C2904" s="1">
        <v>1.0</v>
      </c>
      <c r="D2904" s="1">
        <v>5.0</v>
      </c>
      <c r="E2904" s="1">
        <v>5.0</v>
      </c>
      <c r="F2904" s="1" t="s">
        <v>25</v>
      </c>
      <c r="G2904" s="1" t="s">
        <v>24</v>
      </c>
      <c r="H2904" s="6">
        <v>45276.0</v>
      </c>
      <c r="J2904" s="3">
        <f t="shared" si="2"/>
        <v>1</v>
      </c>
      <c r="K2904" s="4">
        <f t="shared" si="3"/>
        <v>5</v>
      </c>
      <c r="L2904" s="4">
        <f t="shared" si="4"/>
        <v>5</v>
      </c>
      <c r="S2904" s="1" t="s">
        <v>2941</v>
      </c>
      <c r="T2904" s="4" t="str">
        <f t="shared" si="5"/>
        <v>Salad</v>
      </c>
      <c r="U2904" s="4" t="str">
        <f t="shared" si="6"/>
        <v>Takeaway</v>
      </c>
      <c r="V2904" s="4" t="str">
        <f t="shared" si="7"/>
        <v>UNKNOWN</v>
      </c>
      <c r="W2904" s="4">
        <f t="shared" ref="W2904:Y2904" si="2911">IF(OR(J2904 = "ERROR", J2904 = ""), "UNKNOWN", J2904)</f>
        <v>1</v>
      </c>
      <c r="X2904" s="4">
        <f t="shared" si="2911"/>
        <v>5</v>
      </c>
      <c r="Y2904" s="4">
        <f t="shared" si="2911"/>
        <v>5</v>
      </c>
      <c r="Z2904" s="7">
        <f t="shared" si="9"/>
        <v>45276</v>
      </c>
    </row>
    <row r="2905">
      <c r="A2905" s="1" t="s">
        <v>2942</v>
      </c>
      <c r="B2905" s="1" t="s">
        <v>27</v>
      </c>
      <c r="C2905" s="1">
        <v>1.0</v>
      </c>
      <c r="D2905" s="1">
        <v>3.0</v>
      </c>
      <c r="E2905" s="1">
        <v>3.0</v>
      </c>
      <c r="F2905" s="1" t="s">
        <v>30</v>
      </c>
      <c r="H2905" s="6">
        <v>45221.0</v>
      </c>
      <c r="J2905" s="3">
        <f t="shared" si="2"/>
        <v>1</v>
      </c>
      <c r="K2905" s="4">
        <f t="shared" si="3"/>
        <v>3</v>
      </c>
      <c r="L2905" s="4">
        <f t="shared" si="4"/>
        <v>3</v>
      </c>
      <c r="S2905" s="1" t="s">
        <v>2942</v>
      </c>
      <c r="T2905" s="4" t="str">
        <f t="shared" si="5"/>
        <v>Cake</v>
      </c>
      <c r="U2905" s="4" t="str">
        <f t="shared" si="6"/>
        <v>UNKNOWN</v>
      </c>
      <c r="V2905" s="4" t="str">
        <f t="shared" si="7"/>
        <v>UNKNOWN</v>
      </c>
      <c r="W2905" s="4">
        <f t="shared" ref="W2905:Y2905" si="2912">IF(OR(J2905 = "ERROR", J2905 = ""), "UNKNOWN", J2905)</f>
        <v>1</v>
      </c>
      <c r="X2905" s="4">
        <f t="shared" si="2912"/>
        <v>3</v>
      </c>
      <c r="Y2905" s="4">
        <f t="shared" si="2912"/>
        <v>3</v>
      </c>
      <c r="Z2905" s="7">
        <f t="shared" si="9"/>
        <v>45221</v>
      </c>
    </row>
    <row r="2906">
      <c r="A2906" s="1" t="s">
        <v>2943</v>
      </c>
      <c r="C2906" s="1">
        <v>1.0</v>
      </c>
      <c r="D2906" s="1">
        <v>4.0</v>
      </c>
      <c r="E2906" s="1">
        <v>4.0</v>
      </c>
      <c r="F2906" s="1" t="s">
        <v>23</v>
      </c>
      <c r="G2906" s="1" t="s">
        <v>24</v>
      </c>
      <c r="H2906" s="2">
        <v>45085.0</v>
      </c>
      <c r="J2906" s="3">
        <f t="shared" si="2"/>
        <v>1</v>
      </c>
      <c r="K2906" s="4">
        <f t="shared" si="3"/>
        <v>4</v>
      </c>
      <c r="L2906" s="4">
        <f t="shared" si="4"/>
        <v>4</v>
      </c>
      <c r="S2906" s="1" t="s">
        <v>2943</v>
      </c>
      <c r="T2906" s="4" t="str">
        <f t="shared" si="5"/>
        <v>UNKNOWN</v>
      </c>
      <c r="U2906" s="4" t="str">
        <f t="shared" si="6"/>
        <v>Takeaway</v>
      </c>
      <c r="V2906" s="4" t="str">
        <f t="shared" si="7"/>
        <v>Credit Card</v>
      </c>
      <c r="W2906" s="4">
        <f t="shared" ref="W2906:Y2906" si="2913">IF(OR(J2906 = "ERROR", J2906 = ""), "UNKNOWN", J2906)</f>
        <v>1</v>
      </c>
      <c r="X2906" s="4">
        <f t="shared" si="2913"/>
        <v>4</v>
      </c>
      <c r="Y2906" s="4">
        <f t="shared" si="2913"/>
        <v>4</v>
      </c>
      <c r="Z2906" s="5">
        <f t="shared" si="9"/>
        <v>45085</v>
      </c>
    </row>
    <row r="2907">
      <c r="A2907" s="1" t="s">
        <v>2944</v>
      </c>
      <c r="B2907" s="1" t="s">
        <v>55</v>
      </c>
      <c r="C2907" s="1">
        <v>4.0</v>
      </c>
      <c r="D2907" s="1">
        <v>3.0</v>
      </c>
      <c r="E2907" s="1">
        <v>12.0</v>
      </c>
      <c r="F2907" s="1" t="s">
        <v>39</v>
      </c>
      <c r="G2907" s="1" t="s">
        <v>24</v>
      </c>
      <c r="H2907" s="2">
        <v>45077.0</v>
      </c>
      <c r="J2907" s="3">
        <f t="shared" si="2"/>
        <v>4</v>
      </c>
      <c r="K2907" s="4">
        <f t="shared" si="3"/>
        <v>3</v>
      </c>
      <c r="L2907" s="4">
        <f t="shared" si="4"/>
        <v>12</v>
      </c>
      <c r="S2907" s="1" t="s">
        <v>2944</v>
      </c>
      <c r="T2907" s="4" t="str">
        <f t="shared" si="5"/>
        <v>Juice</v>
      </c>
      <c r="U2907" s="4" t="str">
        <f t="shared" si="6"/>
        <v>Takeaway</v>
      </c>
      <c r="V2907" s="4" t="str">
        <f t="shared" si="7"/>
        <v>Digital Wallet</v>
      </c>
      <c r="W2907" s="4">
        <f t="shared" ref="W2907:Y2907" si="2914">IF(OR(J2907 = "ERROR", J2907 = ""), "UNKNOWN", J2907)</f>
        <v>4</v>
      </c>
      <c r="X2907" s="4">
        <f t="shared" si="2914"/>
        <v>3</v>
      </c>
      <c r="Y2907" s="4">
        <f t="shared" si="2914"/>
        <v>12</v>
      </c>
      <c r="Z2907" s="5">
        <f t="shared" si="9"/>
        <v>45077</v>
      </c>
    </row>
    <row r="2908">
      <c r="A2908" s="1" t="s">
        <v>2945</v>
      </c>
      <c r="B2908" s="1" t="s">
        <v>44</v>
      </c>
      <c r="C2908" s="1">
        <v>1.0</v>
      </c>
      <c r="D2908" s="1">
        <v>4.0</v>
      </c>
      <c r="E2908" s="1">
        <v>4.0</v>
      </c>
      <c r="H2908" s="2">
        <v>45138.0</v>
      </c>
      <c r="J2908" s="3">
        <f t="shared" si="2"/>
        <v>1</v>
      </c>
      <c r="K2908" s="4">
        <f t="shared" si="3"/>
        <v>4</v>
      </c>
      <c r="L2908" s="4">
        <f t="shared" si="4"/>
        <v>4</v>
      </c>
      <c r="S2908" s="1" t="s">
        <v>2945</v>
      </c>
      <c r="T2908" s="4" t="str">
        <f t="shared" si="5"/>
        <v>Sandwich</v>
      </c>
      <c r="U2908" s="4" t="str">
        <f t="shared" si="6"/>
        <v>UNKNOWN</v>
      </c>
      <c r="V2908" s="4" t="str">
        <f t="shared" si="7"/>
        <v>UNKNOWN</v>
      </c>
      <c r="W2908" s="4">
        <f t="shared" ref="W2908:Y2908" si="2915">IF(OR(J2908 = "ERROR", J2908 = ""), "UNKNOWN", J2908)</f>
        <v>1</v>
      </c>
      <c r="X2908" s="4">
        <f t="shared" si="2915"/>
        <v>4</v>
      </c>
      <c r="Y2908" s="4">
        <f t="shared" si="2915"/>
        <v>4</v>
      </c>
      <c r="Z2908" s="5">
        <f t="shared" si="9"/>
        <v>45138</v>
      </c>
    </row>
    <row r="2909">
      <c r="A2909" s="1" t="s">
        <v>2946</v>
      </c>
      <c r="B2909" s="1" t="s">
        <v>30</v>
      </c>
      <c r="C2909" s="1">
        <v>5.0</v>
      </c>
      <c r="D2909" s="1">
        <v>3.0</v>
      </c>
      <c r="E2909" s="1">
        <v>15.0</v>
      </c>
      <c r="F2909" s="1" t="s">
        <v>39</v>
      </c>
      <c r="G2909" s="1" t="s">
        <v>24</v>
      </c>
      <c r="H2909" s="2">
        <v>45178.0</v>
      </c>
      <c r="J2909" s="3">
        <f t="shared" si="2"/>
        <v>5</v>
      </c>
      <c r="K2909" s="4">
        <f t="shared" si="3"/>
        <v>3</v>
      </c>
      <c r="L2909" s="4">
        <f t="shared" si="4"/>
        <v>15</v>
      </c>
      <c r="S2909" s="1" t="s">
        <v>2946</v>
      </c>
      <c r="T2909" s="4" t="str">
        <f t="shared" si="5"/>
        <v>UNKNOWN</v>
      </c>
      <c r="U2909" s="4" t="str">
        <f t="shared" si="6"/>
        <v>Takeaway</v>
      </c>
      <c r="V2909" s="4" t="str">
        <f t="shared" si="7"/>
        <v>Digital Wallet</v>
      </c>
      <c r="W2909" s="4">
        <f t="shared" ref="W2909:Y2909" si="2916">IF(OR(J2909 = "ERROR", J2909 = ""), "UNKNOWN", J2909)</f>
        <v>5</v>
      </c>
      <c r="X2909" s="4">
        <f t="shared" si="2916"/>
        <v>3</v>
      </c>
      <c r="Y2909" s="4">
        <f t="shared" si="2916"/>
        <v>15</v>
      </c>
      <c r="Z2909" s="5">
        <f t="shared" si="9"/>
        <v>45178</v>
      </c>
    </row>
    <row r="2910">
      <c r="A2910" s="1" t="s">
        <v>2947</v>
      </c>
      <c r="B2910" s="1" t="s">
        <v>44</v>
      </c>
      <c r="C2910" s="1">
        <v>2.0</v>
      </c>
      <c r="D2910" s="1">
        <v>4.0</v>
      </c>
      <c r="E2910" s="1">
        <v>8.0</v>
      </c>
      <c r="H2910" s="2">
        <v>45077.0</v>
      </c>
      <c r="J2910" s="3">
        <f t="shared" si="2"/>
        <v>2</v>
      </c>
      <c r="K2910" s="4">
        <f t="shared" si="3"/>
        <v>4</v>
      </c>
      <c r="L2910" s="4">
        <f t="shared" si="4"/>
        <v>8</v>
      </c>
      <c r="S2910" s="1" t="s">
        <v>2947</v>
      </c>
      <c r="T2910" s="4" t="str">
        <f t="shared" si="5"/>
        <v>Sandwich</v>
      </c>
      <c r="U2910" s="4" t="str">
        <f t="shared" si="6"/>
        <v>UNKNOWN</v>
      </c>
      <c r="V2910" s="4" t="str">
        <f t="shared" si="7"/>
        <v>UNKNOWN</v>
      </c>
      <c r="W2910" s="4">
        <f t="shared" ref="W2910:Y2910" si="2917">IF(OR(J2910 = "ERROR", J2910 = ""), "UNKNOWN", J2910)</f>
        <v>2</v>
      </c>
      <c r="X2910" s="4">
        <f t="shared" si="2917"/>
        <v>4</v>
      </c>
      <c r="Y2910" s="4">
        <f t="shared" si="2917"/>
        <v>8</v>
      </c>
      <c r="Z2910" s="5">
        <f t="shared" si="9"/>
        <v>45077</v>
      </c>
    </row>
    <row r="2911">
      <c r="A2911" s="1" t="s">
        <v>2948</v>
      </c>
      <c r="B2911" s="1" t="s">
        <v>27</v>
      </c>
      <c r="C2911" s="1">
        <v>2.0</v>
      </c>
      <c r="D2911" s="1">
        <v>3.0</v>
      </c>
      <c r="E2911" s="1">
        <v>6.0</v>
      </c>
      <c r="F2911" s="1" t="s">
        <v>30</v>
      </c>
      <c r="H2911" s="2">
        <v>45198.0</v>
      </c>
      <c r="J2911" s="3">
        <f t="shared" si="2"/>
        <v>2</v>
      </c>
      <c r="K2911" s="4">
        <f t="shared" si="3"/>
        <v>3</v>
      </c>
      <c r="L2911" s="4">
        <f t="shared" si="4"/>
        <v>6</v>
      </c>
      <c r="S2911" s="1" t="s">
        <v>2948</v>
      </c>
      <c r="T2911" s="4" t="str">
        <f t="shared" si="5"/>
        <v>Cake</v>
      </c>
      <c r="U2911" s="4" t="str">
        <f t="shared" si="6"/>
        <v>UNKNOWN</v>
      </c>
      <c r="V2911" s="4" t="str">
        <f t="shared" si="7"/>
        <v>UNKNOWN</v>
      </c>
      <c r="W2911" s="4">
        <f t="shared" ref="W2911:Y2911" si="2918">IF(OR(J2911 = "ERROR", J2911 = ""), "UNKNOWN", J2911)</f>
        <v>2</v>
      </c>
      <c r="X2911" s="4">
        <f t="shared" si="2918"/>
        <v>3</v>
      </c>
      <c r="Y2911" s="4">
        <f t="shared" si="2918"/>
        <v>6</v>
      </c>
      <c r="Z2911" s="5">
        <f t="shared" si="9"/>
        <v>45198</v>
      </c>
    </row>
    <row r="2912">
      <c r="A2912" s="1" t="s">
        <v>2949</v>
      </c>
      <c r="B2912" s="1" t="s">
        <v>44</v>
      </c>
      <c r="C2912" s="1">
        <v>5.0</v>
      </c>
      <c r="D2912" s="1">
        <v>4.0</v>
      </c>
      <c r="E2912" s="1">
        <v>20.0</v>
      </c>
      <c r="F2912" s="1" t="s">
        <v>23</v>
      </c>
      <c r="G2912" s="1" t="s">
        <v>24</v>
      </c>
      <c r="H2912" s="2">
        <v>45124.0</v>
      </c>
      <c r="J2912" s="3">
        <f t="shared" si="2"/>
        <v>5</v>
      </c>
      <c r="K2912" s="4">
        <f t="shared" si="3"/>
        <v>4</v>
      </c>
      <c r="L2912" s="4">
        <f t="shared" si="4"/>
        <v>20</v>
      </c>
      <c r="S2912" s="1" t="s">
        <v>2949</v>
      </c>
      <c r="T2912" s="4" t="str">
        <f t="shared" si="5"/>
        <v>Sandwich</v>
      </c>
      <c r="U2912" s="4" t="str">
        <f t="shared" si="6"/>
        <v>Takeaway</v>
      </c>
      <c r="V2912" s="4" t="str">
        <f t="shared" si="7"/>
        <v>Credit Card</v>
      </c>
      <c r="W2912" s="4">
        <f t="shared" ref="W2912:Y2912" si="2919">IF(OR(J2912 = "ERROR", J2912 = ""), "UNKNOWN", J2912)</f>
        <v>5</v>
      </c>
      <c r="X2912" s="4">
        <f t="shared" si="2919"/>
        <v>4</v>
      </c>
      <c r="Y2912" s="4">
        <f t="shared" si="2919"/>
        <v>20</v>
      </c>
      <c r="Z2912" s="5">
        <f t="shared" si="9"/>
        <v>45124</v>
      </c>
    </row>
    <row r="2913">
      <c r="A2913" s="1" t="s">
        <v>2950</v>
      </c>
      <c r="B2913" s="1" t="s">
        <v>44</v>
      </c>
      <c r="C2913" s="1">
        <v>2.0</v>
      </c>
      <c r="D2913" s="1">
        <v>4.0</v>
      </c>
      <c r="E2913" s="1" t="s">
        <v>25</v>
      </c>
      <c r="F2913" s="1" t="s">
        <v>23</v>
      </c>
      <c r="G2913" s="1" t="s">
        <v>29</v>
      </c>
      <c r="H2913" s="2">
        <v>44928.0</v>
      </c>
      <c r="J2913" s="3">
        <f t="shared" si="2"/>
        <v>2</v>
      </c>
      <c r="K2913" s="4">
        <f t="shared" si="3"/>
        <v>4</v>
      </c>
      <c r="L2913" s="4">
        <f t="shared" si="4"/>
        <v>8</v>
      </c>
      <c r="S2913" s="1" t="s">
        <v>2950</v>
      </c>
      <c r="T2913" s="4" t="str">
        <f t="shared" si="5"/>
        <v>Sandwich</v>
      </c>
      <c r="U2913" s="4" t="str">
        <f t="shared" si="6"/>
        <v>In-store</v>
      </c>
      <c r="V2913" s="4" t="str">
        <f t="shared" si="7"/>
        <v>Credit Card</v>
      </c>
      <c r="W2913" s="4">
        <f t="shared" ref="W2913:Y2913" si="2920">IF(OR(J2913 = "ERROR", J2913 = ""), "UNKNOWN", J2913)</f>
        <v>2</v>
      </c>
      <c r="X2913" s="4">
        <f t="shared" si="2920"/>
        <v>4</v>
      </c>
      <c r="Y2913" s="4">
        <f t="shared" si="2920"/>
        <v>8</v>
      </c>
      <c r="Z2913" s="5">
        <f t="shared" si="9"/>
        <v>44928</v>
      </c>
    </row>
    <row r="2914">
      <c r="A2914" s="1" t="s">
        <v>2951</v>
      </c>
      <c r="B2914" s="1" t="s">
        <v>81</v>
      </c>
      <c r="C2914" s="1">
        <v>3.0</v>
      </c>
      <c r="D2914" s="1">
        <v>1.5</v>
      </c>
      <c r="E2914" s="1">
        <v>4.5</v>
      </c>
      <c r="F2914" s="1" t="s">
        <v>39</v>
      </c>
      <c r="G2914" s="1" t="s">
        <v>29</v>
      </c>
      <c r="H2914" s="1" t="s">
        <v>30</v>
      </c>
      <c r="J2914" s="3">
        <f t="shared" si="2"/>
        <v>3</v>
      </c>
      <c r="K2914" s="4">
        <f t="shared" si="3"/>
        <v>1.5</v>
      </c>
      <c r="L2914" s="4">
        <f t="shared" si="4"/>
        <v>4.5</v>
      </c>
      <c r="S2914" s="1" t="s">
        <v>2951</v>
      </c>
      <c r="T2914" s="4" t="str">
        <f t="shared" si="5"/>
        <v>Tea</v>
      </c>
      <c r="U2914" s="4" t="str">
        <f t="shared" si="6"/>
        <v>In-store</v>
      </c>
      <c r="V2914" s="4" t="str">
        <f t="shared" si="7"/>
        <v>Digital Wallet</v>
      </c>
      <c r="W2914" s="4">
        <f t="shared" ref="W2914:Y2914" si="2921">IF(OR(J2914 = "ERROR", J2914 = ""), "UNKNOWN", J2914)</f>
        <v>3</v>
      </c>
      <c r="X2914" s="4">
        <f t="shared" si="2921"/>
        <v>1.5</v>
      </c>
      <c r="Y2914" s="4">
        <f t="shared" si="2921"/>
        <v>4.5</v>
      </c>
      <c r="Z2914" s="4" t="str">
        <f t="shared" si="9"/>
        <v>UNKNOWN</v>
      </c>
    </row>
    <row r="2915">
      <c r="A2915" s="1" t="s">
        <v>2952</v>
      </c>
      <c r="B2915" s="1" t="s">
        <v>27</v>
      </c>
      <c r="C2915" s="1">
        <v>3.0</v>
      </c>
      <c r="D2915" s="1">
        <v>3.0</v>
      </c>
      <c r="E2915" s="1">
        <v>9.0</v>
      </c>
      <c r="F2915" s="1" t="s">
        <v>23</v>
      </c>
      <c r="G2915" s="1" t="s">
        <v>24</v>
      </c>
      <c r="H2915" s="2">
        <v>45027.0</v>
      </c>
      <c r="J2915" s="3">
        <f t="shared" si="2"/>
        <v>3</v>
      </c>
      <c r="K2915" s="4">
        <f t="shared" si="3"/>
        <v>3</v>
      </c>
      <c r="L2915" s="4">
        <f t="shared" si="4"/>
        <v>9</v>
      </c>
      <c r="S2915" s="1" t="s">
        <v>2952</v>
      </c>
      <c r="T2915" s="4" t="str">
        <f t="shared" si="5"/>
        <v>Cake</v>
      </c>
      <c r="U2915" s="4" t="str">
        <f t="shared" si="6"/>
        <v>Takeaway</v>
      </c>
      <c r="V2915" s="4" t="str">
        <f t="shared" si="7"/>
        <v>Credit Card</v>
      </c>
      <c r="W2915" s="4">
        <f t="shared" ref="W2915:Y2915" si="2922">IF(OR(J2915 = "ERROR", J2915 = ""), "UNKNOWN", J2915)</f>
        <v>3</v>
      </c>
      <c r="X2915" s="4">
        <f t="shared" si="2922"/>
        <v>3</v>
      </c>
      <c r="Y2915" s="4">
        <f t="shared" si="2922"/>
        <v>9</v>
      </c>
      <c r="Z2915" s="5">
        <f t="shared" si="9"/>
        <v>45027</v>
      </c>
    </row>
    <row r="2916">
      <c r="A2916" s="1" t="s">
        <v>2953</v>
      </c>
      <c r="C2916" s="1">
        <v>5.0</v>
      </c>
      <c r="D2916" s="1">
        <v>1.0</v>
      </c>
      <c r="E2916" s="1">
        <v>5.0</v>
      </c>
      <c r="F2916" s="1" t="s">
        <v>28</v>
      </c>
      <c r="G2916" s="1" t="s">
        <v>29</v>
      </c>
      <c r="H2916" s="2">
        <v>45067.0</v>
      </c>
      <c r="J2916" s="3">
        <f t="shared" si="2"/>
        <v>5</v>
      </c>
      <c r="K2916" s="4">
        <f t="shared" si="3"/>
        <v>1</v>
      </c>
      <c r="L2916" s="4">
        <f t="shared" si="4"/>
        <v>5</v>
      </c>
      <c r="S2916" s="1" t="s">
        <v>2953</v>
      </c>
      <c r="T2916" s="4" t="str">
        <f t="shared" si="5"/>
        <v>UNKNOWN</v>
      </c>
      <c r="U2916" s="4" t="str">
        <f t="shared" si="6"/>
        <v>In-store</v>
      </c>
      <c r="V2916" s="4" t="str">
        <f t="shared" si="7"/>
        <v>Cash</v>
      </c>
      <c r="W2916" s="4">
        <f t="shared" ref="W2916:Y2916" si="2923">IF(OR(J2916 = "ERROR", J2916 = ""), "UNKNOWN", J2916)</f>
        <v>5</v>
      </c>
      <c r="X2916" s="4">
        <f t="shared" si="2923"/>
        <v>1</v>
      </c>
      <c r="Y2916" s="4">
        <f t="shared" si="2923"/>
        <v>5</v>
      </c>
      <c r="Z2916" s="5">
        <f t="shared" si="9"/>
        <v>45067</v>
      </c>
    </row>
    <row r="2917">
      <c r="A2917" s="1" t="s">
        <v>2954</v>
      </c>
      <c r="B2917" s="1" t="s">
        <v>41</v>
      </c>
      <c r="C2917" s="1">
        <v>3.0</v>
      </c>
      <c r="D2917" s="1">
        <v>4.0</v>
      </c>
      <c r="E2917" s="1">
        <v>12.0</v>
      </c>
      <c r="F2917" s="1" t="s">
        <v>23</v>
      </c>
      <c r="H2917" s="2">
        <v>45266.0</v>
      </c>
      <c r="J2917" s="3">
        <f t="shared" si="2"/>
        <v>3</v>
      </c>
      <c r="K2917" s="4">
        <f t="shared" si="3"/>
        <v>4</v>
      </c>
      <c r="L2917" s="4">
        <f t="shared" si="4"/>
        <v>12</v>
      </c>
      <c r="S2917" s="1" t="s">
        <v>2954</v>
      </c>
      <c r="T2917" s="4" t="str">
        <f t="shared" si="5"/>
        <v>Smoothie</v>
      </c>
      <c r="U2917" s="4" t="str">
        <f t="shared" si="6"/>
        <v>UNKNOWN</v>
      </c>
      <c r="V2917" s="4" t="str">
        <f t="shared" si="7"/>
        <v>Credit Card</v>
      </c>
      <c r="W2917" s="4">
        <f t="shared" ref="W2917:Y2917" si="2924">IF(OR(J2917 = "ERROR", J2917 = ""), "UNKNOWN", J2917)</f>
        <v>3</v>
      </c>
      <c r="X2917" s="4">
        <f t="shared" si="2924"/>
        <v>4</v>
      </c>
      <c r="Y2917" s="4">
        <f t="shared" si="2924"/>
        <v>12</v>
      </c>
      <c r="Z2917" s="5">
        <f t="shared" si="9"/>
        <v>45266</v>
      </c>
    </row>
    <row r="2918">
      <c r="A2918" s="1" t="s">
        <v>2955</v>
      </c>
      <c r="C2918" s="1">
        <v>2.0</v>
      </c>
      <c r="D2918" s="1">
        <v>5.0</v>
      </c>
      <c r="E2918" s="1">
        <v>10.0</v>
      </c>
      <c r="G2918" s="1" t="s">
        <v>24</v>
      </c>
      <c r="H2918" s="2">
        <v>45111.0</v>
      </c>
      <c r="J2918" s="3">
        <f t="shared" si="2"/>
        <v>2</v>
      </c>
      <c r="K2918" s="4">
        <f t="shared" si="3"/>
        <v>5</v>
      </c>
      <c r="L2918" s="4">
        <f t="shared" si="4"/>
        <v>10</v>
      </c>
      <c r="S2918" s="1" t="s">
        <v>2955</v>
      </c>
      <c r="T2918" s="4" t="str">
        <f t="shared" si="5"/>
        <v>UNKNOWN</v>
      </c>
      <c r="U2918" s="4" t="str">
        <f t="shared" si="6"/>
        <v>Takeaway</v>
      </c>
      <c r="V2918" s="4" t="str">
        <f t="shared" si="7"/>
        <v>UNKNOWN</v>
      </c>
      <c r="W2918" s="4">
        <f t="shared" ref="W2918:Y2918" si="2925">IF(OR(J2918 = "ERROR", J2918 = ""), "UNKNOWN", J2918)</f>
        <v>2</v>
      </c>
      <c r="X2918" s="4">
        <f t="shared" si="2925"/>
        <v>5</v>
      </c>
      <c r="Y2918" s="4">
        <f t="shared" si="2925"/>
        <v>10</v>
      </c>
      <c r="Z2918" s="5">
        <f t="shared" si="9"/>
        <v>45111</v>
      </c>
    </row>
    <row r="2919">
      <c r="A2919" s="1" t="s">
        <v>2956</v>
      </c>
      <c r="B2919" s="1" t="s">
        <v>55</v>
      </c>
      <c r="C2919" s="1">
        <v>4.0</v>
      </c>
      <c r="D2919" s="1">
        <v>3.0</v>
      </c>
      <c r="E2919" s="1">
        <v>12.0</v>
      </c>
      <c r="F2919" s="1" t="s">
        <v>23</v>
      </c>
      <c r="G2919" s="1" t="s">
        <v>24</v>
      </c>
      <c r="H2919" s="2">
        <v>45167.0</v>
      </c>
      <c r="J2919" s="3">
        <f t="shared" si="2"/>
        <v>4</v>
      </c>
      <c r="K2919" s="4">
        <f t="shared" si="3"/>
        <v>3</v>
      </c>
      <c r="L2919" s="4">
        <f t="shared" si="4"/>
        <v>12</v>
      </c>
      <c r="S2919" s="1" t="s">
        <v>2956</v>
      </c>
      <c r="T2919" s="4" t="str">
        <f t="shared" si="5"/>
        <v>Juice</v>
      </c>
      <c r="U2919" s="4" t="str">
        <f t="shared" si="6"/>
        <v>Takeaway</v>
      </c>
      <c r="V2919" s="4" t="str">
        <f t="shared" si="7"/>
        <v>Credit Card</v>
      </c>
      <c r="W2919" s="4">
        <f t="shared" ref="W2919:Y2919" si="2926">IF(OR(J2919 = "ERROR", J2919 = ""), "UNKNOWN", J2919)</f>
        <v>4</v>
      </c>
      <c r="X2919" s="4">
        <f t="shared" si="2926"/>
        <v>3</v>
      </c>
      <c r="Y2919" s="4">
        <f t="shared" si="2926"/>
        <v>12</v>
      </c>
      <c r="Z2919" s="5">
        <f t="shared" si="9"/>
        <v>45167</v>
      </c>
    </row>
    <row r="2920">
      <c r="A2920" s="1" t="s">
        <v>2957</v>
      </c>
      <c r="B2920" s="1" t="s">
        <v>36</v>
      </c>
      <c r="C2920" s="1">
        <v>4.0</v>
      </c>
      <c r="D2920" s="1">
        <v>5.0</v>
      </c>
      <c r="E2920" s="1">
        <v>20.0</v>
      </c>
      <c r="F2920" s="1" t="s">
        <v>23</v>
      </c>
      <c r="G2920" s="1" t="s">
        <v>24</v>
      </c>
      <c r="H2920" s="2">
        <v>44969.0</v>
      </c>
      <c r="J2920" s="3">
        <f t="shared" si="2"/>
        <v>4</v>
      </c>
      <c r="K2920" s="4">
        <f t="shared" si="3"/>
        <v>5</v>
      </c>
      <c r="L2920" s="4">
        <f t="shared" si="4"/>
        <v>20</v>
      </c>
      <c r="S2920" s="1" t="s">
        <v>2957</v>
      </c>
      <c r="T2920" s="4" t="str">
        <f t="shared" si="5"/>
        <v>Salad</v>
      </c>
      <c r="U2920" s="4" t="str">
        <f t="shared" si="6"/>
        <v>Takeaway</v>
      </c>
      <c r="V2920" s="4" t="str">
        <f t="shared" si="7"/>
        <v>Credit Card</v>
      </c>
      <c r="W2920" s="4">
        <f t="shared" ref="W2920:Y2920" si="2927">IF(OR(J2920 = "ERROR", J2920 = ""), "UNKNOWN", J2920)</f>
        <v>4</v>
      </c>
      <c r="X2920" s="4">
        <f t="shared" si="2927"/>
        <v>5</v>
      </c>
      <c r="Y2920" s="4">
        <f t="shared" si="2927"/>
        <v>20</v>
      </c>
      <c r="Z2920" s="5">
        <f t="shared" si="9"/>
        <v>44969</v>
      </c>
    </row>
    <row r="2921">
      <c r="A2921" s="1" t="s">
        <v>2958</v>
      </c>
      <c r="B2921" s="1" t="s">
        <v>36</v>
      </c>
      <c r="C2921" s="1">
        <v>1.0</v>
      </c>
      <c r="D2921" s="1">
        <v>5.0</v>
      </c>
      <c r="E2921" s="1">
        <v>5.0</v>
      </c>
      <c r="F2921" s="1" t="s">
        <v>39</v>
      </c>
      <c r="G2921" s="1" t="s">
        <v>24</v>
      </c>
      <c r="H2921" s="2">
        <v>44962.0</v>
      </c>
      <c r="J2921" s="3">
        <f t="shared" si="2"/>
        <v>1</v>
      </c>
      <c r="K2921" s="4">
        <f t="shared" si="3"/>
        <v>5</v>
      </c>
      <c r="L2921" s="4">
        <f t="shared" si="4"/>
        <v>5</v>
      </c>
      <c r="S2921" s="1" t="s">
        <v>2958</v>
      </c>
      <c r="T2921" s="4" t="str">
        <f t="shared" si="5"/>
        <v>Salad</v>
      </c>
      <c r="U2921" s="4" t="str">
        <f t="shared" si="6"/>
        <v>Takeaway</v>
      </c>
      <c r="V2921" s="4" t="str">
        <f t="shared" si="7"/>
        <v>Digital Wallet</v>
      </c>
      <c r="W2921" s="4">
        <f t="shared" ref="W2921:Y2921" si="2928">IF(OR(J2921 = "ERROR", J2921 = ""), "UNKNOWN", J2921)</f>
        <v>1</v>
      </c>
      <c r="X2921" s="4">
        <f t="shared" si="2928"/>
        <v>5</v>
      </c>
      <c r="Y2921" s="4">
        <f t="shared" si="2928"/>
        <v>5</v>
      </c>
      <c r="Z2921" s="5">
        <f t="shared" si="9"/>
        <v>44962</v>
      </c>
    </row>
    <row r="2922">
      <c r="A2922" s="1" t="s">
        <v>2959</v>
      </c>
      <c r="B2922" s="1" t="s">
        <v>36</v>
      </c>
      <c r="C2922" s="1">
        <v>2.0</v>
      </c>
      <c r="D2922" s="1">
        <v>5.0</v>
      </c>
      <c r="E2922" s="1">
        <v>10.0</v>
      </c>
      <c r="F2922" s="1" t="s">
        <v>28</v>
      </c>
      <c r="G2922" s="1" t="s">
        <v>29</v>
      </c>
      <c r="H2922" s="2">
        <v>45057.0</v>
      </c>
      <c r="J2922" s="3">
        <f t="shared" si="2"/>
        <v>2</v>
      </c>
      <c r="K2922" s="4">
        <f t="shared" si="3"/>
        <v>5</v>
      </c>
      <c r="L2922" s="4">
        <f t="shared" si="4"/>
        <v>10</v>
      </c>
      <c r="S2922" s="1" t="s">
        <v>2959</v>
      </c>
      <c r="T2922" s="4" t="str">
        <f t="shared" si="5"/>
        <v>Salad</v>
      </c>
      <c r="U2922" s="4" t="str">
        <f t="shared" si="6"/>
        <v>In-store</v>
      </c>
      <c r="V2922" s="4" t="str">
        <f t="shared" si="7"/>
        <v>Cash</v>
      </c>
      <c r="W2922" s="4">
        <f t="shared" ref="W2922:Y2922" si="2929">IF(OR(J2922 = "ERROR", J2922 = ""), "UNKNOWN", J2922)</f>
        <v>2</v>
      </c>
      <c r="X2922" s="4">
        <f t="shared" si="2929"/>
        <v>5</v>
      </c>
      <c r="Y2922" s="4">
        <f t="shared" si="2929"/>
        <v>10</v>
      </c>
      <c r="Z2922" s="5">
        <f t="shared" si="9"/>
        <v>45057</v>
      </c>
    </row>
    <row r="2923">
      <c r="A2923" s="1" t="s">
        <v>2960</v>
      </c>
      <c r="B2923" s="1" t="s">
        <v>32</v>
      </c>
      <c r="C2923" s="1">
        <v>5.0</v>
      </c>
      <c r="D2923" s="1">
        <v>1.0</v>
      </c>
      <c r="E2923" s="1" t="s">
        <v>30</v>
      </c>
      <c r="F2923" s="1" t="s">
        <v>39</v>
      </c>
      <c r="G2923" s="1" t="s">
        <v>24</v>
      </c>
      <c r="H2923" s="2">
        <v>45110.0</v>
      </c>
      <c r="J2923" s="3">
        <f t="shared" si="2"/>
        <v>5</v>
      </c>
      <c r="K2923" s="4">
        <f t="shared" si="3"/>
        <v>1</v>
      </c>
      <c r="L2923" s="4">
        <f t="shared" si="4"/>
        <v>5</v>
      </c>
      <c r="S2923" s="1" t="s">
        <v>2960</v>
      </c>
      <c r="T2923" s="4" t="str">
        <f t="shared" si="5"/>
        <v>Cookie</v>
      </c>
      <c r="U2923" s="4" t="str">
        <f t="shared" si="6"/>
        <v>Takeaway</v>
      </c>
      <c r="V2923" s="4" t="str">
        <f t="shared" si="7"/>
        <v>Digital Wallet</v>
      </c>
      <c r="W2923" s="4">
        <f t="shared" ref="W2923:Y2923" si="2930">IF(OR(J2923 = "ERROR", J2923 = ""), "UNKNOWN", J2923)</f>
        <v>5</v>
      </c>
      <c r="X2923" s="4">
        <f t="shared" si="2930"/>
        <v>1</v>
      </c>
      <c r="Y2923" s="4">
        <f t="shared" si="2930"/>
        <v>5</v>
      </c>
      <c r="Z2923" s="5">
        <f t="shared" si="9"/>
        <v>45110</v>
      </c>
    </row>
    <row r="2924">
      <c r="A2924" s="1" t="s">
        <v>2961</v>
      </c>
      <c r="B2924" s="1" t="s">
        <v>32</v>
      </c>
      <c r="C2924" s="1">
        <v>5.0</v>
      </c>
      <c r="D2924" s="1">
        <v>1.0</v>
      </c>
      <c r="E2924" s="1">
        <v>5.0</v>
      </c>
      <c r="F2924" s="1" t="s">
        <v>23</v>
      </c>
      <c r="H2924" s="2">
        <v>45046.0</v>
      </c>
      <c r="J2924" s="3">
        <f t="shared" si="2"/>
        <v>5</v>
      </c>
      <c r="K2924" s="4">
        <f t="shared" si="3"/>
        <v>1</v>
      </c>
      <c r="L2924" s="4">
        <f t="shared" si="4"/>
        <v>5</v>
      </c>
      <c r="S2924" s="1" t="s">
        <v>2961</v>
      </c>
      <c r="T2924" s="4" t="str">
        <f t="shared" si="5"/>
        <v>Cookie</v>
      </c>
      <c r="U2924" s="4" t="str">
        <f t="shared" si="6"/>
        <v>UNKNOWN</v>
      </c>
      <c r="V2924" s="4" t="str">
        <f t="shared" si="7"/>
        <v>Credit Card</v>
      </c>
      <c r="W2924" s="4">
        <f t="shared" ref="W2924:Y2924" si="2931">IF(OR(J2924 = "ERROR", J2924 = ""), "UNKNOWN", J2924)</f>
        <v>5</v>
      </c>
      <c r="X2924" s="4">
        <f t="shared" si="2931"/>
        <v>1</v>
      </c>
      <c r="Y2924" s="4">
        <f t="shared" si="2931"/>
        <v>5</v>
      </c>
      <c r="Z2924" s="5">
        <f t="shared" si="9"/>
        <v>45046</v>
      </c>
    </row>
    <row r="2925">
      <c r="A2925" s="1" t="s">
        <v>2962</v>
      </c>
      <c r="B2925" s="1" t="s">
        <v>36</v>
      </c>
      <c r="C2925" s="1">
        <v>2.0</v>
      </c>
      <c r="D2925" s="1">
        <v>5.0</v>
      </c>
      <c r="E2925" s="1">
        <v>10.0</v>
      </c>
      <c r="G2925" s="1" t="s">
        <v>24</v>
      </c>
      <c r="H2925" s="2">
        <v>45093.0</v>
      </c>
      <c r="J2925" s="3">
        <f t="shared" si="2"/>
        <v>2</v>
      </c>
      <c r="K2925" s="4">
        <f t="shared" si="3"/>
        <v>5</v>
      </c>
      <c r="L2925" s="4">
        <f t="shared" si="4"/>
        <v>10</v>
      </c>
      <c r="S2925" s="1" t="s">
        <v>2962</v>
      </c>
      <c r="T2925" s="4" t="str">
        <f t="shared" si="5"/>
        <v>Salad</v>
      </c>
      <c r="U2925" s="4" t="str">
        <f t="shared" si="6"/>
        <v>Takeaway</v>
      </c>
      <c r="V2925" s="4" t="str">
        <f t="shared" si="7"/>
        <v>UNKNOWN</v>
      </c>
      <c r="W2925" s="4">
        <f t="shared" ref="W2925:Y2925" si="2932">IF(OR(J2925 = "ERROR", J2925 = ""), "UNKNOWN", J2925)</f>
        <v>2</v>
      </c>
      <c r="X2925" s="4">
        <f t="shared" si="2932"/>
        <v>5</v>
      </c>
      <c r="Y2925" s="4">
        <f t="shared" si="2932"/>
        <v>10</v>
      </c>
      <c r="Z2925" s="5">
        <f t="shared" si="9"/>
        <v>45093</v>
      </c>
    </row>
    <row r="2926">
      <c r="A2926" s="1" t="s">
        <v>2963</v>
      </c>
      <c r="B2926" s="1" t="s">
        <v>55</v>
      </c>
      <c r="C2926" s="1">
        <v>5.0</v>
      </c>
      <c r="D2926" s="1">
        <v>3.0</v>
      </c>
      <c r="E2926" s="1">
        <v>15.0</v>
      </c>
      <c r="F2926" s="1" t="s">
        <v>23</v>
      </c>
      <c r="H2926" s="2">
        <v>45099.0</v>
      </c>
      <c r="J2926" s="3">
        <f t="shared" si="2"/>
        <v>5</v>
      </c>
      <c r="K2926" s="4">
        <f t="shared" si="3"/>
        <v>3</v>
      </c>
      <c r="L2926" s="4">
        <f t="shared" si="4"/>
        <v>15</v>
      </c>
      <c r="S2926" s="1" t="s">
        <v>2963</v>
      </c>
      <c r="T2926" s="4" t="str">
        <f t="shared" si="5"/>
        <v>Juice</v>
      </c>
      <c r="U2926" s="4" t="str">
        <f t="shared" si="6"/>
        <v>UNKNOWN</v>
      </c>
      <c r="V2926" s="4" t="str">
        <f t="shared" si="7"/>
        <v>Credit Card</v>
      </c>
      <c r="W2926" s="4">
        <f t="shared" ref="W2926:Y2926" si="2933">IF(OR(J2926 = "ERROR", J2926 = ""), "UNKNOWN", J2926)</f>
        <v>5</v>
      </c>
      <c r="X2926" s="4">
        <f t="shared" si="2933"/>
        <v>3</v>
      </c>
      <c r="Y2926" s="4">
        <f t="shared" si="2933"/>
        <v>15</v>
      </c>
      <c r="Z2926" s="5">
        <f t="shared" si="9"/>
        <v>45099</v>
      </c>
    </row>
    <row r="2927">
      <c r="A2927" s="1" t="s">
        <v>2964</v>
      </c>
      <c r="B2927" s="1" t="s">
        <v>32</v>
      </c>
      <c r="C2927" s="1">
        <v>4.0</v>
      </c>
      <c r="D2927" s="1">
        <v>1.0</v>
      </c>
      <c r="E2927" s="1">
        <v>4.0</v>
      </c>
      <c r="F2927" s="1" t="s">
        <v>28</v>
      </c>
      <c r="G2927" s="1" t="s">
        <v>24</v>
      </c>
      <c r="H2927" s="2">
        <v>45115.0</v>
      </c>
      <c r="J2927" s="3">
        <f t="shared" si="2"/>
        <v>4</v>
      </c>
      <c r="K2927" s="4">
        <f t="shared" si="3"/>
        <v>1</v>
      </c>
      <c r="L2927" s="4">
        <f t="shared" si="4"/>
        <v>4</v>
      </c>
      <c r="S2927" s="1" t="s">
        <v>2964</v>
      </c>
      <c r="T2927" s="4" t="str">
        <f t="shared" si="5"/>
        <v>Cookie</v>
      </c>
      <c r="U2927" s="4" t="str">
        <f t="shared" si="6"/>
        <v>Takeaway</v>
      </c>
      <c r="V2927" s="4" t="str">
        <f t="shared" si="7"/>
        <v>Cash</v>
      </c>
      <c r="W2927" s="4">
        <f t="shared" ref="W2927:Y2927" si="2934">IF(OR(J2927 = "ERROR", J2927 = ""), "UNKNOWN", J2927)</f>
        <v>4</v>
      </c>
      <c r="X2927" s="4">
        <f t="shared" si="2934"/>
        <v>1</v>
      </c>
      <c r="Y2927" s="4">
        <f t="shared" si="2934"/>
        <v>4</v>
      </c>
      <c r="Z2927" s="5">
        <f t="shared" si="9"/>
        <v>45115</v>
      </c>
    </row>
    <row r="2928">
      <c r="A2928" s="1" t="s">
        <v>2965</v>
      </c>
      <c r="B2928" s="1" t="s">
        <v>81</v>
      </c>
      <c r="C2928" s="1">
        <v>1.0</v>
      </c>
      <c r="D2928" s="1">
        <v>1.5</v>
      </c>
      <c r="E2928" s="1">
        <v>1.5</v>
      </c>
      <c r="G2928" s="1" t="s">
        <v>24</v>
      </c>
      <c r="H2928" s="2">
        <v>45154.0</v>
      </c>
      <c r="J2928" s="3">
        <f t="shared" si="2"/>
        <v>1</v>
      </c>
      <c r="K2928" s="4">
        <f t="shared" si="3"/>
        <v>1.5</v>
      </c>
      <c r="L2928" s="4">
        <f t="shared" si="4"/>
        <v>1.5</v>
      </c>
      <c r="S2928" s="1" t="s">
        <v>2965</v>
      </c>
      <c r="T2928" s="4" t="str">
        <f t="shared" si="5"/>
        <v>Tea</v>
      </c>
      <c r="U2928" s="4" t="str">
        <f t="shared" si="6"/>
        <v>Takeaway</v>
      </c>
      <c r="V2928" s="4" t="str">
        <f t="shared" si="7"/>
        <v>UNKNOWN</v>
      </c>
      <c r="W2928" s="4">
        <f t="shared" ref="W2928:Y2928" si="2935">IF(OR(J2928 = "ERROR", J2928 = ""), "UNKNOWN", J2928)</f>
        <v>1</v>
      </c>
      <c r="X2928" s="4">
        <f t="shared" si="2935"/>
        <v>1.5</v>
      </c>
      <c r="Y2928" s="4">
        <f t="shared" si="2935"/>
        <v>1.5</v>
      </c>
      <c r="Z2928" s="5">
        <f t="shared" si="9"/>
        <v>45154</v>
      </c>
    </row>
    <row r="2929">
      <c r="A2929" s="1" t="s">
        <v>2966</v>
      </c>
      <c r="B2929" s="1" t="s">
        <v>27</v>
      </c>
      <c r="C2929" s="1">
        <v>1.0</v>
      </c>
      <c r="D2929" s="1">
        <v>3.0</v>
      </c>
      <c r="E2929" s="1">
        <v>3.0</v>
      </c>
      <c r="F2929" s="1" t="s">
        <v>39</v>
      </c>
      <c r="G2929" s="1" t="s">
        <v>29</v>
      </c>
      <c r="H2929" s="2">
        <v>44943.0</v>
      </c>
      <c r="J2929" s="3">
        <f t="shared" si="2"/>
        <v>1</v>
      </c>
      <c r="K2929" s="4">
        <f t="shared" si="3"/>
        <v>3</v>
      </c>
      <c r="L2929" s="4">
        <f t="shared" si="4"/>
        <v>3</v>
      </c>
      <c r="S2929" s="1" t="s">
        <v>2966</v>
      </c>
      <c r="T2929" s="4" t="str">
        <f t="shared" si="5"/>
        <v>Cake</v>
      </c>
      <c r="U2929" s="4" t="str">
        <f t="shared" si="6"/>
        <v>In-store</v>
      </c>
      <c r="V2929" s="4" t="str">
        <f t="shared" si="7"/>
        <v>Digital Wallet</v>
      </c>
      <c r="W2929" s="4">
        <f t="shared" ref="W2929:Y2929" si="2936">IF(OR(J2929 = "ERROR", J2929 = ""), "UNKNOWN", J2929)</f>
        <v>1</v>
      </c>
      <c r="X2929" s="4">
        <f t="shared" si="2936"/>
        <v>3</v>
      </c>
      <c r="Y2929" s="4">
        <f t="shared" si="2936"/>
        <v>3</v>
      </c>
      <c r="Z2929" s="5">
        <f t="shared" si="9"/>
        <v>44943</v>
      </c>
    </row>
    <row r="2930">
      <c r="A2930" s="1" t="s">
        <v>2967</v>
      </c>
      <c r="B2930" s="1" t="s">
        <v>44</v>
      </c>
      <c r="C2930" s="1">
        <v>5.0</v>
      </c>
      <c r="D2930" s="1">
        <v>4.0</v>
      </c>
      <c r="E2930" s="1">
        <v>20.0</v>
      </c>
      <c r="F2930" s="1" t="s">
        <v>28</v>
      </c>
      <c r="H2930" s="2">
        <v>45107.0</v>
      </c>
      <c r="J2930" s="3">
        <f t="shared" si="2"/>
        <v>5</v>
      </c>
      <c r="K2930" s="4">
        <f t="shared" si="3"/>
        <v>4</v>
      </c>
      <c r="L2930" s="4">
        <f t="shared" si="4"/>
        <v>20</v>
      </c>
      <c r="S2930" s="1" t="s">
        <v>2967</v>
      </c>
      <c r="T2930" s="4" t="str">
        <f t="shared" si="5"/>
        <v>Sandwich</v>
      </c>
      <c r="U2930" s="4" t="str">
        <f t="shared" si="6"/>
        <v>UNKNOWN</v>
      </c>
      <c r="V2930" s="4" t="str">
        <f t="shared" si="7"/>
        <v>Cash</v>
      </c>
      <c r="W2930" s="4">
        <f t="shared" ref="W2930:Y2930" si="2937">IF(OR(J2930 = "ERROR", J2930 = ""), "UNKNOWN", J2930)</f>
        <v>5</v>
      </c>
      <c r="X2930" s="4">
        <f t="shared" si="2937"/>
        <v>4</v>
      </c>
      <c r="Y2930" s="4">
        <f t="shared" si="2937"/>
        <v>20</v>
      </c>
      <c r="Z2930" s="5">
        <f t="shared" si="9"/>
        <v>45107</v>
      </c>
    </row>
    <row r="2931">
      <c r="A2931" s="1" t="s">
        <v>2968</v>
      </c>
      <c r="B2931" s="1" t="s">
        <v>55</v>
      </c>
      <c r="C2931" s="1">
        <v>5.0</v>
      </c>
      <c r="D2931" s="1">
        <v>3.0</v>
      </c>
      <c r="E2931" s="1">
        <v>15.0</v>
      </c>
      <c r="F2931" s="1" t="s">
        <v>28</v>
      </c>
      <c r="G2931" s="1" t="s">
        <v>30</v>
      </c>
      <c r="H2931" s="6">
        <v>45249.0</v>
      </c>
      <c r="J2931" s="3">
        <f t="shared" si="2"/>
        <v>5</v>
      </c>
      <c r="K2931" s="4">
        <f t="shared" si="3"/>
        <v>3</v>
      </c>
      <c r="L2931" s="4">
        <f t="shared" si="4"/>
        <v>15</v>
      </c>
      <c r="S2931" s="1" t="s">
        <v>2968</v>
      </c>
      <c r="T2931" s="4" t="str">
        <f t="shared" si="5"/>
        <v>Juice</v>
      </c>
      <c r="U2931" s="4" t="str">
        <f t="shared" si="6"/>
        <v>UNKNOWN</v>
      </c>
      <c r="V2931" s="4" t="str">
        <f t="shared" si="7"/>
        <v>Cash</v>
      </c>
      <c r="W2931" s="4">
        <f t="shared" ref="W2931:Y2931" si="2938">IF(OR(J2931 = "ERROR", J2931 = ""), "UNKNOWN", J2931)</f>
        <v>5</v>
      </c>
      <c r="X2931" s="4">
        <f t="shared" si="2938"/>
        <v>3</v>
      </c>
      <c r="Y2931" s="4">
        <f t="shared" si="2938"/>
        <v>15</v>
      </c>
      <c r="Z2931" s="7">
        <f t="shared" si="9"/>
        <v>45249</v>
      </c>
    </row>
    <row r="2932">
      <c r="A2932" s="1" t="s">
        <v>2969</v>
      </c>
      <c r="B2932" s="1" t="s">
        <v>36</v>
      </c>
      <c r="C2932" s="1">
        <v>1.0</v>
      </c>
      <c r="D2932" s="1">
        <v>5.0</v>
      </c>
      <c r="E2932" s="1">
        <v>5.0</v>
      </c>
      <c r="F2932" s="1" t="s">
        <v>23</v>
      </c>
      <c r="G2932" s="1" t="s">
        <v>24</v>
      </c>
      <c r="H2932" s="2">
        <v>45027.0</v>
      </c>
      <c r="J2932" s="3">
        <f t="shared" si="2"/>
        <v>1</v>
      </c>
      <c r="K2932" s="4">
        <f t="shared" si="3"/>
        <v>5</v>
      </c>
      <c r="L2932" s="4">
        <f t="shared" si="4"/>
        <v>5</v>
      </c>
      <c r="S2932" s="1" t="s">
        <v>2969</v>
      </c>
      <c r="T2932" s="4" t="str">
        <f t="shared" si="5"/>
        <v>Salad</v>
      </c>
      <c r="U2932" s="4" t="str">
        <f t="shared" si="6"/>
        <v>Takeaway</v>
      </c>
      <c r="V2932" s="4" t="str">
        <f t="shared" si="7"/>
        <v>Credit Card</v>
      </c>
      <c r="W2932" s="4">
        <f t="shared" ref="W2932:Y2932" si="2939">IF(OR(J2932 = "ERROR", J2932 = ""), "UNKNOWN", J2932)</f>
        <v>1</v>
      </c>
      <c r="X2932" s="4">
        <f t="shared" si="2939"/>
        <v>5</v>
      </c>
      <c r="Y2932" s="4">
        <f t="shared" si="2939"/>
        <v>5</v>
      </c>
      <c r="Z2932" s="5">
        <f t="shared" si="9"/>
        <v>45027</v>
      </c>
    </row>
    <row r="2933">
      <c r="A2933" s="1" t="s">
        <v>2970</v>
      </c>
      <c r="B2933" s="1" t="s">
        <v>22</v>
      </c>
      <c r="C2933" s="1">
        <v>3.0</v>
      </c>
      <c r="D2933" s="1">
        <v>2.0</v>
      </c>
      <c r="E2933" s="1">
        <v>6.0</v>
      </c>
      <c r="F2933" s="1" t="s">
        <v>39</v>
      </c>
      <c r="G2933" s="1" t="s">
        <v>29</v>
      </c>
      <c r="H2933" s="2">
        <v>45144.0</v>
      </c>
      <c r="J2933" s="3">
        <f t="shared" si="2"/>
        <v>3</v>
      </c>
      <c r="K2933" s="4">
        <f t="shared" si="3"/>
        <v>2</v>
      </c>
      <c r="L2933" s="4">
        <f t="shared" si="4"/>
        <v>6</v>
      </c>
      <c r="S2933" s="1" t="s">
        <v>2970</v>
      </c>
      <c r="T2933" s="4" t="str">
        <f t="shared" si="5"/>
        <v>Coffee</v>
      </c>
      <c r="U2933" s="4" t="str">
        <f t="shared" si="6"/>
        <v>In-store</v>
      </c>
      <c r="V2933" s="4" t="str">
        <f t="shared" si="7"/>
        <v>Digital Wallet</v>
      </c>
      <c r="W2933" s="4">
        <f t="shared" ref="W2933:Y2933" si="2940">IF(OR(J2933 = "ERROR", J2933 = ""), "UNKNOWN", J2933)</f>
        <v>3</v>
      </c>
      <c r="X2933" s="4">
        <f t="shared" si="2940"/>
        <v>2</v>
      </c>
      <c r="Y2933" s="4">
        <f t="shared" si="2940"/>
        <v>6</v>
      </c>
      <c r="Z2933" s="5">
        <f t="shared" si="9"/>
        <v>45144</v>
      </c>
    </row>
    <row r="2934">
      <c r="A2934" s="1" t="s">
        <v>2971</v>
      </c>
      <c r="B2934" s="1" t="s">
        <v>36</v>
      </c>
      <c r="C2934" s="1">
        <v>3.0</v>
      </c>
      <c r="D2934" s="1">
        <v>5.0</v>
      </c>
      <c r="E2934" s="1">
        <v>15.0</v>
      </c>
      <c r="F2934" s="1" t="s">
        <v>23</v>
      </c>
      <c r="G2934" s="1" t="s">
        <v>24</v>
      </c>
      <c r="H2934" s="2">
        <v>45160.0</v>
      </c>
      <c r="J2934" s="3">
        <f t="shared" si="2"/>
        <v>3</v>
      </c>
      <c r="K2934" s="4">
        <f t="shared" si="3"/>
        <v>5</v>
      </c>
      <c r="L2934" s="4">
        <f t="shared" si="4"/>
        <v>15</v>
      </c>
      <c r="S2934" s="1" t="s">
        <v>2971</v>
      </c>
      <c r="T2934" s="4" t="str">
        <f t="shared" si="5"/>
        <v>Salad</v>
      </c>
      <c r="U2934" s="4" t="str">
        <f t="shared" si="6"/>
        <v>Takeaway</v>
      </c>
      <c r="V2934" s="4" t="str">
        <f t="shared" si="7"/>
        <v>Credit Card</v>
      </c>
      <c r="W2934" s="4">
        <f t="shared" ref="W2934:Y2934" si="2941">IF(OR(J2934 = "ERROR", J2934 = ""), "UNKNOWN", J2934)</f>
        <v>3</v>
      </c>
      <c r="X2934" s="4">
        <f t="shared" si="2941"/>
        <v>5</v>
      </c>
      <c r="Y2934" s="4">
        <f t="shared" si="2941"/>
        <v>15</v>
      </c>
      <c r="Z2934" s="5">
        <f t="shared" si="9"/>
        <v>45160</v>
      </c>
    </row>
    <row r="2935">
      <c r="A2935" s="1" t="s">
        <v>2972</v>
      </c>
      <c r="B2935" s="1" t="s">
        <v>27</v>
      </c>
      <c r="C2935" s="1">
        <v>5.0</v>
      </c>
      <c r="D2935" s="1">
        <v>3.0</v>
      </c>
      <c r="E2935" s="1">
        <v>15.0</v>
      </c>
      <c r="F2935" s="1" t="s">
        <v>28</v>
      </c>
      <c r="G2935" s="1" t="s">
        <v>24</v>
      </c>
      <c r="H2935" s="2">
        <v>45113.0</v>
      </c>
      <c r="J2935" s="3">
        <f t="shared" si="2"/>
        <v>5</v>
      </c>
      <c r="K2935" s="4">
        <f t="shared" si="3"/>
        <v>3</v>
      </c>
      <c r="L2935" s="4">
        <f t="shared" si="4"/>
        <v>15</v>
      </c>
      <c r="S2935" s="1" t="s">
        <v>2972</v>
      </c>
      <c r="T2935" s="4" t="str">
        <f t="shared" si="5"/>
        <v>Cake</v>
      </c>
      <c r="U2935" s="4" t="str">
        <f t="shared" si="6"/>
        <v>Takeaway</v>
      </c>
      <c r="V2935" s="4" t="str">
        <f t="shared" si="7"/>
        <v>Cash</v>
      </c>
      <c r="W2935" s="4">
        <f t="shared" ref="W2935:Y2935" si="2942">IF(OR(J2935 = "ERROR", J2935 = ""), "UNKNOWN", J2935)</f>
        <v>5</v>
      </c>
      <c r="X2935" s="4">
        <f t="shared" si="2942"/>
        <v>3</v>
      </c>
      <c r="Y2935" s="4">
        <f t="shared" si="2942"/>
        <v>15</v>
      </c>
      <c r="Z2935" s="5">
        <f t="shared" si="9"/>
        <v>45113</v>
      </c>
    </row>
    <row r="2936">
      <c r="A2936" s="1" t="s">
        <v>2973</v>
      </c>
      <c r="C2936" s="1">
        <v>4.0</v>
      </c>
      <c r="D2936" s="1">
        <v>3.0</v>
      </c>
      <c r="E2936" s="1">
        <v>12.0</v>
      </c>
      <c r="F2936" s="1" t="s">
        <v>28</v>
      </c>
      <c r="H2936" s="6">
        <v>45230.0</v>
      </c>
      <c r="J2936" s="3">
        <f t="shared" si="2"/>
        <v>4</v>
      </c>
      <c r="K2936" s="4">
        <f t="shared" si="3"/>
        <v>3</v>
      </c>
      <c r="L2936" s="4">
        <f t="shared" si="4"/>
        <v>12</v>
      </c>
      <c r="S2936" s="1" t="s">
        <v>2973</v>
      </c>
      <c r="T2936" s="4" t="str">
        <f t="shared" si="5"/>
        <v>UNKNOWN</v>
      </c>
      <c r="U2936" s="4" t="str">
        <f t="shared" si="6"/>
        <v>UNKNOWN</v>
      </c>
      <c r="V2936" s="4" t="str">
        <f t="shared" si="7"/>
        <v>Cash</v>
      </c>
      <c r="W2936" s="4">
        <f t="shared" ref="W2936:Y2936" si="2943">IF(OR(J2936 = "ERROR", J2936 = ""), "UNKNOWN", J2936)</f>
        <v>4</v>
      </c>
      <c r="X2936" s="4">
        <f t="shared" si="2943"/>
        <v>3</v>
      </c>
      <c r="Y2936" s="4">
        <f t="shared" si="2943"/>
        <v>12</v>
      </c>
      <c r="Z2936" s="7">
        <f t="shared" si="9"/>
        <v>45230</v>
      </c>
    </row>
    <row r="2937">
      <c r="A2937" s="1" t="s">
        <v>2974</v>
      </c>
      <c r="B2937" s="1" t="s">
        <v>27</v>
      </c>
      <c r="C2937" s="1">
        <v>5.0</v>
      </c>
      <c r="D2937" s="1">
        <v>3.0</v>
      </c>
      <c r="E2937" s="1">
        <v>15.0</v>
      </c>
      <c r="F2937" s="1" t="s">
        <v>23</v>
      </c>
      <c r="G2937" s="1" t="s">
        <v>24</v>
      </c>
      <c r="H2937" s="1" t="s">
        <v>25</v>
      </c>
      <c r="J2937" s="3">
        <f t="shared" si="2"/>
        <v>5</v>
      </c>
      <c r="K2937" s="4">
        <f t="shared" si="3"/>
        <v>3</v>
      </c>
      <c r="L2937" s="4">
        <f t="shared" si="4"/>
        <v>15</v>
      </c>
      <c r="S2937" s="1" t="s">
        <v>2974</v>
      </c>
      <c r="T2937" s="4" t="str">
        <f t="shared" si="5"/>
        <v>Cake</v>
      </c>
      <c r="U2937" s="4" t="str">
        <f t="shared" si="6"/>
        <v>Takeaway</v>
      </c>
      <c r="V2937" s="4" t="str">
        <f t="shared" si="7"/>
        <v>Credit Card</v>
      </c>
      <c r="W2937" s="4">
        <f t="shared" ref="W2937:Y2937" si="2944">IF(OR(J2937 = "ERROR", J2937 = ""), "UNKNOWN", J2937)</f>
        <v>5</v>
      </c>
      <c r="X2937" s="4">
        <f t="shared" si="2944"/>
        <v>3</v>
      </c>
      <c r="Y2937" s="4">
        <f t="shared" si="2944"/>
        <v>15</v>
      </c>
      <c r="Z2937" s="4" t="str">
        <f t="shared" si="9"/>
        <v>UNKNOWN</v>
      </c>
    </row>
    <row r="2938">
      <c r="A2938" s="1" t="s">
        <v>2975</v>
      </c>
      <c r="B2938" s="1" t="s">
        <v>32</v>
      </c>
      <c r="D2938" s="1">
        <v>1.0</v>
      </c>
      <c r="E2938" s="1">
        <v>3.0</v>
      </c>
      <c r="H2938" s="6">
        <v>45227.0</v>
      </c>
      <c r="J2938" s="3">
        <f t="shared" si="2"/>
        <v>3</v>
      </c>
      <c r="K2938" s="4">
        <f t="shared" si="3"/>
        <v>1</v>
      </c>
      <c r="L2938" s="4">
        <f t="shared" si="4"/>
        <v>3</v>
      </c>
      <c r="S2938" s="1" t="s">
        <v>2975</v>
      </c>
      <c r="T2938" s="4" t="str">
        <f t="shared" si="5"/>
        <v>Cookie</v>
      </c>
      <c r="U2938" s="4" t="str">
        <f t="shared" si="6"/>
        <v>UNKNOWN</v>
      </c>
      <c r="V2938" s="4" t="str">
        <f t="shared" si="7"/>
        <v>UNKNOWN</v>
      </c>
      <c r="W2938" s="4">
        <f t="shared" ref="W2938:Y2938" si="2945">IF(OR(J2938 = "ERROR", J2938 = ""), "UNKNOWN", J2938)</f>
        <v>3</v>
      </c>
      <c r="X2938" s="4">
        <f t="shared" si="2945"/>
        <v>1</v>
      </c>
      <c r="Y2938" s="4">
        <f t="shared" si="2945"/>
        <v>3</v>
      </c>
      <c r="Z2938" s="7">
        <f t="shared" si="9"/>
        <v>45227</v>
      </c>
    </row>
    <row r="2939">
      <c r="A2939" s="1" t="s">
        <v>2976</v>
      </c>
      <c r="B2939" s="1" t="s">
        <v>55</v>
      </c>
      <c r="C2939" s="1">
        <v>4.0</v>
      </c>
      <c r="D2939" s="1">
        <v>3.0</v>
      </c>
      <c r="E2939" s="1">
        <v>12.0</v>
      </c>
      <c r="F2939" s="1" t="s">
        <v>39</v>
      </c>
      <c r="G2939" s="1" t="s">
        <v>29</v>
      </c>
      <c r="H2939" s="2">
        <v>45207.0</v>
      </c>
      <c r="J2939" s="3">
        <f t="shared" si="2"/>
        <v>4</v>
      </c>
      <c r="K2939" s="4">
        <f t="shared" si="3"/>
        <v>3</v>
      </c>
      <c r="L2939" s="4">
        <f t="shared" si="4"/>
        <v>12</v>
      </c>
      <c r="S2939" s="1" t="s">
        <v>2976</v>
      </c>
      <c r="T2939" s="4" t="str">
        <f t="shared" si="5"/>
        <v>Juice</v>
      </c>
      <c r="U2939" s="4" t="str">
        <f t="shared" si="6"/>
        <v>In-store</v>
      </c>
      <c r="V2939" s="4" t="str">
        <f t="shared" si="7"/>
        <v>Digital Wallet</v>
      </c>
      <c r="W2939" s="4">
        <f t="shared" ref="W2939:Y2939" si="2946">IF(OR(J2939 = "ERROR", J2939 = ""), "UNKNOWN", J2939)</f>
        <v>4</v>
      </c>
      <c r="X2939" s="4">
        <f t="shared" si="2946"/>
        <v>3</v>
      </c>
      <c r="Y2939" s="4">
        <f t="shared" si="2946"/>
        <v>12</v>
      </c>
      <c r="Z2939" s="5">
        <f t="shared" si="9"/>
        <v>45207</v>
      </c>
    </row>
    <row r="2940">
      <c r="A2940" s="1" t="s">
        <v>2977</v>
      </c>
      <c r="B2940" s="1" t="s">
        <v>32</v>
      </c>
      <c r="C2940" s="1">
        <v>2.0</v>
      </c>
      <c r="D2940" s="1">
        <v>1.0</v>
      </c>
      <c r="E2940" s="1">
        <v>2.0</v>
      </c>
      <c r="F2940" s="1" t="s">
        <v>39</v>
      </c>
      <c r="H2940" s="6">
        <v>45258.0</v>
      </c>
      <c r="J2940" s="3">
        <f t="shared" si="2"/>
        <v>2</v>
      </c>
      <c r="K2940" s="4">
        <f t="shared" si="3"/>
        <v>1</v>
      </c>
      <c r="L2940" s="4">
        <f t="shared" si="4"/>
        <v>2</v>
      </c>
      <c r="S2940" s="1" t="s">
        <v>2977</v>
      </c>
      <c r="T2940" s="4" t="str">
        <f t="shared" si="5"/>
        <v>Cookie</v>
      </c>
      <c r="U2940" s="4" t="str">
        <f t="shared" si="6"/>
        <v>UNKNOWN</v>
      </c>
      <c r="V2940" s="4" t="str">
        <f t="shared" si="7"/>
        <v>Digital Wallet</v>
      </c>
      <c r="W2940" s="4">
        <f t="shared" ref="W2940:Y2940" si="2947">IF(OR(J2940 = "ERROR", J2940 = ""), "UNKNOWN", J2940)</f>
        <v>2</v>
      </c>
      <c r="X2940" s="4">
        <f t="shared" si="2947"/>
        <v>1</v>
      </c>
      <c r="Y2940" s="4">
        <f t="shared" si="2947"/>
        <v>2</v>
      </c>
      <c r="Z2940" s="7">
        <f t="shared" si="9"/>
        <v>45258</v>
      </c>
    </row>
    <row r="2941">
      <c r="A2941" s="1" t="s">
        <v>2978</v>
      </c>
      <c r="B2941" s="1" t="s">
        <v>22</v>
      </c>
      <c r="C2941" s="1">
        <v>2.0</v>
      </c>
      <c r="D2941" s="1">
        <v>2.0</v>
      </c>
      <c r="E2941" s="1">
        <v>4.0</v>
      </c>
      <c r="G2941" s="1" t="s">
        <v>24</v>
      </c>
      <c r="H2941" s="2">
        <v>45070.0</v>
      </c>
      <c r="J2941" s="3">
        <f t="shared" si="2"/>
        <v>2</v>
      </c>
      <c r="K2941" s="4">
        <f t="shared" si="3"/>
        <v>2</v>
      </c>
      <c r="L2941" s="4">
        <f t="shared" si="4"/>
        <v>4</v>
      </c>
      <c r="S2941" s="1" t="s">
        <v>2978</v>
      </c>
      <c r="T2941" s="4" t="str">
        <f t="shared" si="5"/>
        <v>Coffee</v>
      </c>
      <c r="U2941" s="4" t="str">
        <f t="shared" si="6"/>
        <v>Takeaway</v>
      </c>
      <c r="V2941" s="4" t="str">
        <f t="shared" si="7"/>
        <v>UNKNOWN</v>
      </c>
      <c r="W2941" s="4">
        <f t="shared" ref="W2941:Y2941" si="2948">IF(OR(J2941 = "ERROR", J2941 = ""), "UNKNOWN", J2941)</f>
        <v>2</v>
      </c>
      <c r="X2941" s="4">
        <f t="shared" si="2948"/>
        <v>2</v>
      </c>
      <c r="Y2941" s="4">
        <f t="shared" si="2948"/>
        <v>4</v>
      </c>
      <c r="Z2941" s="5">
        <f t="shared" si="9"/>
        <v>45070</v>
      </c>
    </row>
    <row r="2942">
      <c r="A2942" s="1" t="s">
        <v>2979</v>
      </c>
      <c r="B2942" s="1" t="s">
        <v>44</v>
      </c>
      <c r="C2942" s="1">
        <v>5.0</v>
      </c>
      <c r="D2942" s="1">
        <v>4.0</v>
      </c>
      <c r="E2942" s="1">
        <v>20.0</v>
      </c>
      <c r="F2942" s="1" t="s">
        <v>30</v>
      </c>
      <c r="G2942" s="1" t="s">
        <v>24</v>
      </c>
      <c r="H2942" s="1" t="s">
        <v>25</v>
      </c>
      <c r="J2942" s="3">
        <f t="shared" si="2"/>
        <v>5</v>
      </c>
      <c r="K2942" s="4">
        <f t="shared" si="3"/>
        <v>4</v>
      </c>
      <c r="L2942" s="4">
        <f t="shared" si="4"/>
        <v>20</v>
      </c>
      <c r="S2942" s="1" t="s">
        <v>2979</v>
      </c>
      <c r="T2942" s="4" t="str">
        <f t="shared" si="5"/>
        <v>Sandwich</v>
      </c>
      <c r="U2942" s="4" t="str">
        <f t="shared" si="6"/>
        <v>Takeaway</v>
      </c>
      <c r="V2942" s="4" t="str">
        <f t="shared" si="7"/>
        <v>UNKNOWN</v>
      </c>
      <c r="W2942" s="4">
        <f t="shared" ref="W2942:Y2942" si="2949">IF(OR(J2942 = "ERROR", J2942 = ""), "UNKNOWN", J2942)</f>
        <v>5</v>
      </c>
      <c r="X2942" s="4">
        <f t="shared" si="2949"/>
        <v>4</v>
      </c>
      <c r="Y2942" s="4">
        <f t="shared" si="2949"/>
        <v>20</v>
      </c>
      <c r="Z2942" s="4" t="str">
        <f t="shared" si="9"/>
        <v>UNKNOWN</v>
      </c>
    </row>
    <row r="2943">
      <c r="A2943" s="1" t="s">
        <v>2980</v>
      </c>
      <c r="B2943" s="1" t="s">
        <v>36</v>
      </c>
      <c r="C2943" s="1">
        <v>3.0</v>
      </c>
      <c r="D2943" s="1">
        <v>5.0</v>
      </c>
      <c r="E2943" s="1">
        <v>15.0</v>
      </c>
      <c r="F2943" s="1" t="s">
        <v>28</v>
      </c>
      <c r="G2943" s="1" t="s">
        <v>29</v>
      </c>
      <c r="H2943" s="2">
        <v>45045.0</v>
      </c>
      <c r="J2943" s="3">
        <f t="shared" si="2"/>
        <v>3</v>
      </c>
      <c r="K2943" s="4">
        <f t="shared" si="3"/>
        <v>5</v>
      </c>
      <c r="L2943" s="4">
        <f t="shared" si="4"/>
        <v>15</v>
      </c>
      <c r="S2943" s="1" t="s">
        <v>2980</v>
      </c>
      <c r="T2943" s="4" t="str">
        <f t="shared" si="5"/>
        <v>Salad</v>
      </c>
      <c r="U2943" s="4" t="str">
        <f t="shared" si="6"/>
        <v>In-store</v>
      </c>
      <c r="V2943" s="4" t="str">
        <f t="shared" si="7"/>
        <v>Cash</v>
      </c>
      <c r="W2943" s="4">
        <f t="shared" ref="W2943:Y2943" si="2950">IF(OR(J2943 = "ERROR", J2943 = ""), "UNKNOWN", J2943)</f>
        <v>3</v>
      </c>
      <c r="X2943" s="4">
        <f t="shared" si="2950"/>
        <v>5</v>
      </c>
      <c r="Y2943" s="4">
        <f t="shared" si="2950"/>
        <v>15</v>
      </c>
      <c r="Z2943" s="5">
        <f t="shared" si="9"/>
        <v>45045</v>
      </c>
    </row>
    <row r="2944">
      <c r="A2944" s="1" t="s">
        <v>2981</v>
      </c>
      <c r="B2944" s="1" t="s">
        <v>32</v>
      </c>
      <c r="C2944" s="1">
        <v>1.0</v>
      </c>
      <c r="D2944" s="1">
        <v>1.0</v>
      </c>
      <c r="E2944" s="1">
        <v>1.0</v>
      </c>
      <c r="F2944" s="1" t="s">
        <v>28</v>
      </c>
      <c r="G2944" s="1" t="s">
        <v>29</v>
      </c>
      <c r="H2944" s="6">
        <v>45211.0</v>
      </c>
      <c r="J2944" s="3">
        <f t="shared" si="2"/>
        <v>1</v>
      </c>
      <c r="K2944" s="4">
        <f t="shared" si="3"/>
        <v>1</v>
      </c>
      <c r="L2944" s="4">
        <f t="shared" si="4"/>
        <v>1</v>
      </c>
      <c r="S2944" s="1" t="s">
        <v>2981</v>
      </c>
      <c r="T2944" s="4" t="str">
        <f t="shared" si="5"/>
        <v>Cookie</v>
      </c>
      <c r="U2944" s="4" t="str">
        <f t="shared" si="6"/>
        <v>In-store</v>
      </c>
      <c r="V2944" s="4" t="str">
        <f t="shared" si="7"/>
        <v>Cash</v>
      </c>
      <c r="W2944" s="4">
        <f t="shared" ref="W2944:Y2944" si="2951">IF(OR(J2944 = "ERROR", J2944 = ""), "UNKNOWN", J2944)</f>
        <v>1</v>
      </c>
      <c r="X2944" s="4">
        <f t="shared" si="2951"/>
        <v>1</v>
      </c>
      <c r="Y2944" s="4">
        <f t="shared" si="2951"/>
        <v>1</v>
      </c>
      <c r="Z2944" s="7">
        <f t="shared" si="9"/>
        <v>45211</v>
      </c>
    </row>
    <row r="2945">
      <c r="A2945" s="1" t="s">
        <v>2982</v>
      </c>
      <c r="B2945" s="1" t="s">
        <v>27</v>
      </c>
      <c r="C2945" s="1">
        <v>5.0</v>
      </c>
      <c r="D2945" s="1">
        <v>3.0</v>
      </c>
      <c r="E2945" s="1">
        <v>15.0</v>
      </c>
      <c r="F2945" s="1" t="s">
        <v>23</v>
      </c>
      <c r="H2945" s="2">
        <v>45072.0</v>
      </c>
      <c r="J2945" s="3">
        <f t="shared" si="2"/>
        <v>5</v>
      </c>
      <c r="K2945" s="4">
        <f t="shared" si="3"/>
        <v>3</v>
      </c>
      <c r="L2945" s="4">
        <f t="shared" si="4"/>
        <v>15</v>
      </c>
      <c r="S2945" s="1" t="s">
        <v>2982</v>
      </c>
      <c r="T2945" s="4" t="str">
        <f t="shared" si="5"/>
        <v>Cake</v>
      </c>
      <c r="U2945" s="4" t="str">
        <f t="shared" si="6"/>
        <v>UNKNOWN</v>
      </c>
      <c r="V2945" s="4" t="str">
        <f t="shared" si="7"/>
        <v>Credit Card</v>
      </c>
      <c r="W2945" s="4">
        <f t="shared" ref="W2945:Y2945" si="2952">IF(OR(J2945 = "ERROR", J2945 = ""), "UNKNOWN", J2945)</f>
        <v>5</v>
      </c>
      <c r="X2945" s="4">
        <f t="shared" si="2952"/>
        <v>3</v>
      </c>
      <c r="Y2945" s="4">
        <f t="shared" si="2952"/>
        <v>15</v>
      </c>
      <c r="Z2945" s="5">
        <f t="shared" si="9"/>
        <v>45072</v>
      </c>
    </row>
    <row r="2946">
      <c r="A2946" s="1" t="s">
        <v>2983</v>
      </c>
      <c r="B2946" s="1" t="s">
        <v>41</v>
      </c>
      <c r="C2946" s="1">
        <v>4.0</v>
      </c>
      <c r="D2946" s="1">
        <v>4.0</v>
      </c>
      <c r="E2946" s="1">
        <v>16.0</v>
      </c>
      <c r="F2946" s="1" t="s">
        <v>39</v>
      </c>
      <c r="G2946" s="1" t="s">
        <v>30</v>
      </c>
      <c r="H2946" s="2">
        <v>45045.0</v>
      </c>
      <c r="J2946" s="3">
        <f t="shared" si="2"/>
        <v>4</v>
      </c>
      <c r="K2946" s="4">
        <f t="shared" si="3"/>
        <v>4</v>
      </c>
      <c r="L2946" s="4">
        <f t="shared" si="4"/>
        <v>16</v>
      </c>
      <c r="S2946" s="1" t="s">
        <v>2983</v>
      </c>
      <c r="T2946" s="4" t="str">
        <f t="shared" si="5"/>
        <v>Smoothie</v>
      </c>
      <c r="U2946" s="4" t="str">
        <f t="shared" si="6"/>
        <v>UNKNOWN</v>
      </c>
      <c r="V2946" s="4" t="str">
        <f t="shared" si="7"/>
        <v>Digital Wallet</v>
      </c>
      <c r="W2946" s="4">
        <f t="shared" ref="W2946:Y2946" si="2953">IF(OR(J2946 = "ERROR", J2946 = ""), "UNKNOWN", J2946)</f>
        <v>4</v>
      </c>
      <c r="X2946" s="4">
        <f t="shared" si="2953"/>
        <v>4</v>
      </c>
      <c r="Y2946" s="4">
        <f t="shared" si="2953"/>
        <v>16</v>
      </c>
      <c r="Z2946" s="5">
        <f t="shared" si="9"/>
        <v>45045</v>
      </c>
    </row>
    <row r="2947">
      <c r="A2947" s="1" t="s">
        <v>2984</v>
      </c>
      <c r="B2947" s="1" t="s">
        <v>55</v>
      </c>
      <c r="C2947" s="1">
        <v>1.0</v>
      </c>
      <c r="D2947" s="1">
        <v>3.0</v>
      </c>
      <c r="E2947" s="1">
        <v>3.0</v>
      </c>
      <c r="F2947" s="1" t="s">
        <v>39</v>
      </c>
      <c r="H2947" s="2">
        <v>44940.0</v>
      </c>
      <c r="J2947" s="3">
        <f t="shared" si="2"/>
        <v>1</v>
      </c>
      <c r="K2947" s="4">
        <f t="shared" si="3"/>
        <v>3</v>
      </c>
      <c r="L2947" s="4">
        <f t="shared" si="4"/>
        <v>3</v>
      </c>
      <c r="S2947" s="1" t="s">
        <v>2984</v>
      </c>
      <c r="T2947" s="4" t="str">
        <f t="shared" si="5"/>
        <v>Juice</v>
      </c>
      <c r="U2947" s="4" t="str">
        <f t="shared" si="6"/>
        <v>UNKNOWN</v>
      </c>
      <c r="V2947" s="4" t="str">
        <f t="shared" si="7"/>
        <v>Digital Wallet</v>
      </c>
      <c r="W2947" s="4">
        <f t="shared" ref="W2947:Y2947" si="2954">IF(OR(J2947 = "ERROR", J2947 = ""), "UNKNOWN", J2947)</f>
        <v>1</v>
      </c>
      <c r="X2947" s="4">
        <f t="shared" si="2954"/>
        <v>3</v>
      </c>
      <c r="Y2947" s="4">
        <f t="shared" si="2954"/>
        <v>3</v>
      </c>
      <c r="Z2947" s="5">
        <f t="shared" si="9"/>
        <v>44940</v>
      </c>
    </row>
    <row r="2948">
      <c r="A2948" s="1" t="s">
        <v>2985</v>
      </c>
      <c r="B2948" s="1" t="s">
        <v>32</v>
      </c>
      <c r="C2948" s="1">
        <v>4.0</v>
      </c>
      <c r="D2948" s="1">
        <v>1.0</v>
      </c>
      <c r="E2948" s="1">
        <v>4.0</v>
      </c>
      <c r="G2948" s="1" t="s">
        <v>24</v>
      </c>
      <c r="H2948" s="2">
        <v>45083.0</v>
      </c>
      <c r="J2948" s="3">
        <f t="shared" si="2"/>
        <v>4</v>
      </c>
      <c r="K2948" s="4">
        <f t="shared" si="3"/>
        <v>1</v>
      </c>
      <c r="L2948" s="4">
        <f t="shared" si="4"/>
        <v>4</v>
      </c>
      <c r="S2948" s="1" t="s">
        <v>2985</v>
      </c>
      <c r="T2948" s="4" t="str">
        <f t="shared" si="5"/>
        <v>Cookie</v>
      </c>
      <c r="U2948" s="4" t="str">
        <f t="shared" si="6"/>
        <v>Takeaway</v>
      </c>
      <c r="V2948" s="4" t="str">
        <f t="shared" si="7"/>
        <v>UNKNOWN</v>
      </c>
      <c r="W2948" s="4">
        <f t="shared" ref="W2948:Y2948" si="2955">IF(OR(J2948 = "ERROR", J2948 = ""), "UNKNOWN", J2948)</f>
        <v>4</v>
      </c>
      <c r="X2948" s="4">
        <f t="shared" si="2955"/>
        <v>1</v>
      </c>
      <c r="Y2948" s="4">
        <f t="shared" si="2955"/>
        <v>4</v>
      </c>
      <c r="Z2948" s="5">
        <f t="shared" si="9"/>
        <v>45083</v>
      </c>
    </row>
    <row r="2949">
      <c r="A2949" s="1" t="s">
        <v>2986</v>
      </c>
      <c r="B2949" s="1" t="s">
        <v>25</v>
      </c>
      <c r="C2949" s="1">
        <v>5.0</v>
      </c>
      <c r="D2949" s="1">
        <v>3.0</v>
      </c>
      <c r="E2949" s="1">
        <v>15.0</v>
      </c>
      <c r="F2949" s="1" t="s">
        <v>23</v>
      </c>
      <c r="G2949" s="1" t="s">
        <v>24</v>
      </c>
      <c r="H2949" s="2">
        <v>44990.0</v>
      </c>
      <c r="J2949" s="3">
        <f t="shared" si="2"/>
        <v>5</v>
      </c>
      <c r="K2949" s="4">
        <f t="shared" si="3"/>
        <v>3</v>
      </c>
      <c r="L2949" s="4">
        <f t="shared" si="4"/>
        <v>15</v>
      </c>
      <c r="S2949" s="1" t="s">
        <v>2986</v>
      </c>
      <c r="T2949" s="4" t="str">
        <f t="shared" si="5"/>
        <v>UNKNOWN</v>
      </c>
      <c r="U2949" s="4" t="str">
        <f t="shared" si="6"/>
        <v>Takeaway</v>
      </c>
      <c r="V2949" s="4" t="str">
        <f t="shared" si="7"/>
        <v>Credit Card</v>
      </c>
      <c r="W2949" s="4">
        <f t="shared" ref="W2949:Y2949" si="2956">IF(OR(J2949 = "ERROR", J2949 = ""), "UNKNOWN", J2949)</f>
        <v>5</v>
      </c>
      <c r="X2949" s="4">
        <f t="shared" si="2956"/>
        <v>3</v>
      </c>
      <c r="Y2949" s="4">
        <f t="shared" si="2956"/>
        <v>15</v>
      </c>
      <c r="Z2949" s="5">
        <f t="shared" si="9"/>
        <v>44990</v>
      </c>
    </row>
    <row r="2950">
      <c r="A2950" s="1" t="s">
        <v>2987</v>
      </c>
      <c r="B2950" s="1" t="s">
        <v>22</v>
      </c>
      <c r="C2950" s="1">
        <v>3.0</v>
      </c>
      <c r="D2950" s="1">
        <v>2.0</v>
      </c>
      <c r="E2950" s="1">
        <v>6.0</v>
      </c>
      <c r="F2950" s="1" t="s">
        <v>39</v>
      </c>
      <c r="H2950" s="2">
        <v>45087.0</v>
      </c>
      <c r="J2950" s="3">
        <f t="shared" si="2"/>
        <v>3</v>
      </c>
      <c r="K2950" s="4">
        <f t="shared" si="3"/>
        <v>2</v>
      </c>
      <c r="L2950" s="4">
        <f t="shared" si="4"/>
        <v>6</v>
      </c>
      <c r="S2950" s="1" t="s">
        <v>2987</v>
      </c>
      <c r="T2950" s="4" t="str">
        <f t="shared" si="5"/>
        <v>Coffee</v>
      </c>
      <c r="U2950" s="4" t="str">
        <f t="shared" si="6"/>
        <v>UNKNOWN</v>
      </c>
      <c r="V2950" s="4" t="str">
        <f t="shared" si="7"/>
        <v>Digital Wallet</v>
      </c>
      <c r="W2950" s="4">
        <f t="shared" ref="W2950:Y2950" si="2957">IF(OR(J2950 = "ERROR", J2950 = ""), "UNKNOWN", J2950)</f>
        <v>3</v>
      </c>
      <c r="X2950" s="4">
        <f t="shared" si="2957"/>
        <v>2</v>
      </c>
      <c r="Y2950" s="4">
        <f t="shared" si="2957"/>
        <v>6</v>
      </c>
      <c r="Z2950" s="5">
        <f t="shared" si="9"/>
        <v>45087</v>
      </c>
    </row>
    <row r="2951">
      <c r="A2951" s="1" t="s">
        <v>2988</v>
      </c>
      <c r="B2951" s="1" t="s">
        <v>36</v>
      </c>
      <c r="C2951" s="1">
        <v>5.0</v>
      </c>
      <c r="D2951" s="1">
        <v>5.0</v>
      </c>
      <c r="E2951" s="1">
        <v>25.0</v>
      </c>
      <c r="H2951" s="2">
        <v>45035.0</v>
      </c>
      <c r="J2951" s="3">
        <f t="shared" si="2"/>
        <v>5</v>
      </c>
      <c r="K2951" s="4">
        <f t="shared" si="3"/>
        <v>5</v>
      </c>
      <c r="L2951" s="4">
        <f t="shared" si="4"/>
        <v>25</v>
      </c>
      <c r="S2951" s="1" t="s">
        <v>2988</v>
      </c>
      <c r="T2951" s="4" t="str">
        <f t="shared" si="5"/>
        <v>Salad</v>
      </c>
      <c r="U2951" s="4" t="str">
        <f t="shared" si="6"/>
        <v>UNKNOWN</v>
      </c>
      <c r="V2951" s="4" t="str">
        <f t="shared" si="7"/>
        <v>UNKNOWN</v>
      </c>
      <c r="W2951" s="4">
        <f t="shared" ref="W2951:Y2951" si="2958">IF(OR(J2951 = "ERROR", J2951 = ""), "UNKNOWN", J2951)</f>
        <v>5</v>
      </c>
      <c r="X2951" s="4">
        <f t="shared" si="2958"/>
        <v>5</v>
      </c>
      <c r="Y2951" s="4">
        <f t="shared" si="2958"/>
        <v>25</v>
      </c>
      <c r="Z2951" s="5">
        <f t="shared" si="9"/>
        <v>45035</v>
      </c>
    </row>
    <row r="2952">
      <c r="A2952" s="1" t="s">
        <v>2989</v>
      </c>
      <c r="B2952" s="1" t="s">
        <v>36</v>
      </c>
      <c r="C2952" s="1">
        <v>4.0</v>
      </c>
      <c r="D2952" s="1">
        <v>5.0</v>
      </c>
      <c r="E2952" s="1">
        <v>20.0</v>
      </c>
      <c r="G2952" s="1" t="s">
        <v>29</v>
      </c>
      <c r="H2952" s="6">
        <v>45230.0</v>
      </c>
      <c r="J2952" s="3">
        <f t="shared" si="2"/>
        <v>4</v>
      </c>
      <c r="K2952" s="4">
        <f t="shared" si="3"/>
        <v>5</v>
      </c>
      <c r="L2952" s="4">
        <f t="shared" si="4"/>
        <v>20</v>
      </c>
      <c r="S2952" s="1" t="s">
        <v>2989</v>
      </c>
      <c r="T2952" s="4" t="str">
        <f t="shared" si="5"/>
        <v>Salad</v>
      </c>
      <c r="U2952" s="4" t="str">
        <f t="shared" si="6"/>
        <v>In-store</v>
      </c>
      <c r="V2952" s="4" t="str">
        <f t="shared" si="7"/>
        <v>UNKNOWN</v>
      </c>
      <c r="W2952" s="4">
        <f t="shared" ref="W2952:Y2952" si="2959">IF(OR(J2952 = "ERROR", J2952 = ""), "UNKNOWN", J2952)</f>
        <v>4</v>
      </c>
      <c r="X2952" s="4">
        <f t="shared" si="2959"/>
        <v>5</v>
      </c>
      <c r="Y2952" s="4">
        <f t="shared" si="2959"/>
        <v>20</v>
      </c>
      <c r="Z2952" s="7">
        <f t="shared" si="9"/>
        <v>45230</v>
      </c>
    </row>
    <row r="2953">
      <c r="A2953" s="1" t="s">
        <v>2990</v>
      </c>
      <c r="B2953" s="1" t="s">
        <v>22</v>
      </c>
      <c r="C2953" s="1">
        <v>3.0</v>
      </c>
      <c r="D2953" s="1">
        <v>2.0</v>
      </c>
      <c r="E2953" s="1">
        <v>6.0</v>
      </c>
      <c r="F2953" s="1" t="s">
        <v>39</v>
      </c>
      <c r="H2953" s="2">
        <v>45185.0</v>
      </c>
      <c r="J2953" s="3">
        <f t="shared" si="2"/>
        <v>3</v>
      </c>
      <c r="K2953" s="4">
        <f t="shared" si="3"/>
        <v>2</v>
      </c>
      <c r="L2953" s="4">
        <f t="shared" si="4"/>
        <v>6</v>
      </c>
      <c r="S2953" s="1" t="s">
        <v>2990</v>
      </c>
      <c r="T2953" s="4" t="str">
        <f t="shared" si="5"/>
        <v>Coffee</v>
      </c>
      <c r="U2953" s="4" t="str">
        <f t="shared" si="6"/>
        <v>UNKNOWN</v>
      </c>
      <c r="V2953" s="4" t="str">
        <f t="shared" si="7"/>
        <v>Digital Wallet</v>
      </c>
      <c r="W2953" s="4">
        <f t="shared" ref="W2953:Y2953" si="2960">IF(OR(J2953 = "ERROR", J2953 = ""), "UNKNOWN", J2953)</f>
        <v>3</v>
      </c>
      <c r="X2953" s="4">
        <f t="shared" si="2960"/>
        <v>2</v>
      </c>
      <c r="Y2953" s="4">
        <f t="shared" si="2960"/>
        <v>6</v>
      </c>
      <c r="Z2953" s="5">
        <f t="shared" si="9"/>
        <v>45185</v>
      </c>
    </row>
    <row r="2954">
      <c r="A2954" s="1" t="s">
        <v>2991</v>
      </c>
      <c r="B2954" s="1" t="s">
        <v>55</v>
      </c>
      <c r="C2954" s="1">
        <v>2.0</v>
      </c>
      <c r="D2954" s="1">
        <v>3.0</v>
      </c>
      <c r="E2954" s="1">
        <v>6.0</v>
      </c>
      <c r="F2954" s="1" t="s">
        <v>23</v>
      </c>
      <c r="G2954" s="1" t="s">
        <v>24</v>
      </c>
      <c r="H2954" s="2">
        <v>45154.0</v>
      </c>
      <c r="J2954" s="3">
        <f t="shared" si="2"/>
        <v>2</v>
      </c>
      <c r="K2954" s="4">
        <f t="shared" si="3"/>
        <v>3</v>
      </c>
      <c r="L2954" s="4">
        <f t="shared" si="4"/>
        <v>6</v>
      </c>
      <c r="S2954" s="1" t="s">
        <v>2991</v>
      </c>
      <c r="T2954" s="4" t="str">
        <f t="shared" si="5"/>
        <v>Juice</v>
      </c>
      <c r="U2954" s="4" t="str">
        <f t="shared" si="6"/>
        <v>Takeaway</v>
      </c>
      <c r="V2954" s="4" t="str">
        <f t="shared" si="7"/>
        <v>Credit Card</v>
      </c>
      <c r="W2954" s="4">
        <f t="shared" ref="W2954:Y2954" si="2961">IF(OR(J2954 = "ERROR", J2954 = ""), "UNKNOWN", J2954)</f>
        <v>2</v>
      </c>
      <c r="X2954" s="4">
        <f t="shared" si="2961"/>
        <v>3</v>
      </c>
      <c r="Y2954" s="4">
        <f t="shared" si="2961"/>
        <v>6</v>
      </c>
      <c r="Z2954" s="5">
        <f t="shared" si="9"/>
        <v>45154</v>
      </c>
    </row>
    <row r="2955">
      <c r="A2955" s="1" t="s">
        <v>2992</v>
      </c>
      <c r="B2955" s="1" t="s">
        <v>55</v>
      </c>
      <c r="C2955" s="1">
        <v>2.0</v>
      </c>
      <c r="D2955" s="1">
        <v>3.0</v>
      </c>
      <c r="E2955" s="1">
        <v>6.0</v>
      </c>
      <c r="F2955" s="1" t="s">
        <v>28</v>
      </c>
      <c r="H2955" s="2">
        <v>44952.0</v>
      </c>
      <c r="J2955" s="3">
        <f t="shared" si="2"/>
        <v>2</v>
      </c>
      <c r="K2955" s="4">
        <f t="shared" si="3"/>
        <v>3</v>
      </c>
      <c r="L2955" s="4">
        <f t="shared" si="4"/>
        <v>6</v>
      </c>
      <c r="S2955" s="1" t="s">
        <v>2992</v>
      </c>
      <c r="T2955" s="4" t="str">
        <f t="shared" si="5"/>
        <v>Juice</v>
      </c>
      <c r="U2955" s="4" t="str">
        <f t="shared" si="6"/>
        <v>UNKNOWN</v>
      </c>
      <c r="V2955" s="4" t="str">
        <f t="shared" si="7"/>
        <v>Cash</v>
      </c>
      <c r="W2955" s="4">
        <f t="shared" ref="W2955:Y2955" si="2962">IF(OR(J2955 = "ERROR", J2955 = ""), "UNKNOWN", J2955)</f>
        <v>2</v>
      </c>
      <c r="X2955" s="4">
        <f t="shared" si="2962"/>
        <v>3</v>
      </c>
      <c r="Y2955" s="4">
        <f t="shared" si="2962"/>
        <v>6</v>
      </c>
      <c r="Z2955" s="5">
        <f t="shared" si="9"/>
        <v>44952</v>
      </c>
    </row>
    <row r="2956">
      <c r="A2956" s="1" t="s">
        <v>2993</v>
      </c>
      <c r="B2956" s="1" t="s">
        <v>81</v>
      </c>
      <c r="C2956" s="1">
        <v>4.0</v>
      </c>
      <c r="D2956" s="1">
        <v>1.5</v>
      </c>
      <c r="E2956" s="1">
        <v>6.0</v>
      </c>
      <c r="G2956" s="1" t="s">
        <v>29</v>
      </c>
      <c r="H2956" s="1" t="s">
        <v>30</v>
      </c>
      <c r="J2956" s="3">
        <f t="shared" si="2"/>
        <v>4</v>
      </c>
      <c r="K2956" s="4">
        <f t="shared" si="3"/>
        <v>1.5</v>
      </c>
      <c r="L2956" s="4">
        <f t="shared" si="4"/>
        <v>6</v>
      </c>
      <c r="S2956" s="1" t="s">
        <v>2993</v>
      </c>
      <c r="T2956" s="4" t="str">
        <f t="shared" si="5"/>
        <v>Tea</v>
      </c>
      <c r="U2956" s="4" t="str">
        <f t="shared" si="6"/>
        <v>In-store</v>
      </c>
      <c r="V2956" s="4" t="str">
        <f t="shared" si="7"/>
        <v>UNKNOWN</v>
      </c>
      <c r="W2956" s="4">
        <f t="shared" ref="W2956:Y2956" si="2963">IF(OR(J2956 = "ERROR", J2956 = ""), "UNKNOWN", J2956)</f>
        <v>4</v>
      </c>
      <c r="X2956" s="4">
        <f t="shared" si="2963"/>
        <v>1.5</v>
      </c>
      <c r="Y2956" s="4">
        <f t="shared" si="2963"/>
        <v>6</v>
      </c>
      <c r="Z2956" s="4" t="str">
        <f t="shared" si="9"/>
        <v>UNKNOWN</v>
      </c>
    </row>
    <row r="2957">
      <c r="A2957" s="1" t="s">
        <v>2994</v>
      </c>
      <c r="B2957" s="1" t="s">
        <v>27</v>
      </c>
      <c r="C2957" s="1">
        <v>2.0</v>
      </c>
      <c r="D2957" s="1">
        <v>3.0</v>
      </c>
      <c r="E2957" s="1">
        <v>6.0</v>
      </c>
      <c r="F2957" s="1" t="s">
        <v>28</v>
      </c>
      <c r="G2957" s="1" t="s">
        <v>29</v>
      </c>
      <c r="H2957" s="2">
        <v>45045.0</v>
      </c>
      <c r="J2957" s="3">
        <f t="shared" si="2"/>
        <v>2</v>
      </c>
      <c r="K2957" s="4">
        <f t="shared" si="3"/>
        <v>3</v>
      </c>
      <c r="L2957" s="4">
        <f t="shared" si="4"/>
        <v>6</v>
      </c>
      <c r="S2957" s="1" t="s">
        <v>2994</v>
      </c>
      <c r="T2957" s="4" t="str">
        <f t="shared" si="5"/>
        <v>Cake</v>
      </c>
      <c r="U2957" s="4" t="str">
        <f t="shared" si="6"/>
        <v>In-store</v>
      </c>
      <c r="V2957" s="4" t="str">
        <f t="shared" si="7"/>
        <v>Cash</v>
      </c>
      <c r="W2957" s="4">
        <f t="shared" ref="W2957:Y2957" si="2964">IF(OR(J2957 = "ERROR", J2957 = ""), "UNKNOWN", J2957)</f>
        <v>2</v>
      </c>
      <c r="X2957" s="4">
        <f t="shared" si="2964"/>
        <v>3</v>
      </c>
      <c r="Y2957" s="4">
        <f t="shared" si="2964"/>
        <v>6</v>
      </c>
      <c r="Z2957" s="5">
        <f t="shared" si="9"/>
        <v>45045</v>
      </c>
    </row>
    <row r="2958">
      <c r="A2958" s="1" t="s">
        <v>2995</v>
      </c>
      <c r="B2958" s="1" t="s">
        <v>30</v>
      </c>
      <c r="C2958" s="1">
        <v>3.0</v>
      </c>
      <c r="D2958" s="1">
        <v>1.0</v>
      </c>
      <c r="E2958" s="1">
        <v>3.0</v>
      </c>
      <c r="F2958" s="1" t="s">
        <v>23</v>
      </c>
      <c r="H2958" s="2">
        <v>45015.0</v>
      </c>
      <c r="J2958" s="3">
        <f t="shared" si="2"/>
        <v>3</v>
      </c>
      <c r="K2958" s="4">
        <f t="shared" si="3"/>
        <v>1</v>
      </c>
      <c r="L2958" s="4">
        <f t="shared" si="4"/>
        <v>3</v>
      </c>
      <c r="S2958" s="1" t="s">
        <v>2995</v>
      </c>
      <c r="T2958" s="4" t="str">
        <f t="shared" si="5"/>
        <v>UNKNOWN</v>
      </c>
      <c r="U2958" s="4" t="str">
        <f t="shared" si="6"/>
        <v>UNKNOWN</v>
      </c>
      <c r="V2958" s="4" t="str">
        <f t="shared" si="7"/>
        <v>Credit Card</v>
      </c>
      <c r="W2958" s="4">
        <f t="shared" ref="W2958:Y2958" si="2965">IF(OR(J2958 = "ERROR", J2958 = ""), "UNKNOWN", J2958)</f>
        <v>3</v>
      </c>
      <c r="X2958" s="4">
        <f t="shared" si="2965"/>
        <v>1</v>
      </c>
      <c r="Y2958" s="4">
        <f t="shared" si="2965"/>
        <v>3</v>
      </c>
      <c r="Z2958" s="5">
        <f t="shared" si="9"/>
        <v>45015</v>
      </c>
    </row>
    <row r="2959">
      <c r="A2959" s="1" t="s">
        <v>2996</v>
      </c>
      <c r="B2959" s="1" t="s">
        <v>25</v>
      </c>
      <c r="C2959" s="1">
        <v>3.0</v>
      </c>
      <c r="D2959" s="1">
        <v>2.0</v>
      </c>
      <c r="E2959" s="1">
        <v>6.0</v>
      </c>
      <c r="F2959" s="1" t="s">
        <v>39</v>
      </c>
      <c r="G2959" s="1" t="s">
        <v>24</v>
      </c>
      <c r="H2959" s="2">
        <v>45232.0</v>
      </c>
      <c r="J2959" s="3">
        <f t="shared" si="2"/>
        <v>3</v>
      </c>
      <c r="K2959" s="4">
        <f t="shared" si="3"/>
        <v>2</v>
      </c>
      <c r="L2959" s="4">
        <f t="shared" si="4"/>
        <v>6</v>
      </c>
      <c r="S2959" s="1" t="s">
        <v>2996</v>
      </c>
      <c r="T2959" s="4" t="str">
        <f t="shared" si="5"/>
        <v>UNKNOWN</v>
      </c>
      <c r="U2959" s="4" t="str">
        <f t="shared" si="6"/>
        <v>Takeaway</v>
      </c>
      <c r="V2959" s="4" t="str">
        <f t="shared" si="7"/>
        <v>Digital Wallet</v>
      </c>
      <c r="W2959" s="4">
        <f t="shared" ref="W2959:Y2959" si="2966">IF(OR(J2959 = "ERROR", J2959 = ""), "UNKNOWN", J2959)</f>
        <v>3</v>
      </c>
      <c r="X2959" s="4">
        <f t="shared" si="2966"/>
        <v>2</v>
      </c>
      <c r="Y2959" s="4">
        <f t="shared" si="2966"/>
        <v>6</v>
      </c>
      <c r="Z2959" s="5">
        <f t="shared" si="9"/>
        <v>45232</v>
      </c>
    </row>
    <row r="2960">
      <c r="A2960" s="1" t="s">
        <v>2997</v>
      </c>
      <c r="B2960" s="1" t="s">
        <v>22</v>
      </c>
      <c r="C2960" s="1">
        <v>1.0</v>
      </c>
      <c r="D2960" s="1">
        <v>2.0</v>
      </c>
      <c r="E2960" s="1">
        <v>2.0</v>
      </c>
      <c r="F2960" s="1" t="s">
        <v>39</v>
      </c>
      <c r="H2960" s="2">
        <v>45101.0</v>
      </c>
      <c r="J2960" s="3">
        <f t="shared" si="2"/>
        <v>1</v>
      </c>
      <c r="K2960" s="4">
        <f t="shared" si="3"/>
        <v>2</v>
      </c>
      <c r="L2960" s="4">
        <f t="shared" si="4"/>
        <v>2</v>
      </c>
      <c r="S2960" s="1" t="s">
        <v>2997</v>
      </c>
      <c r="T2960" s="4" t="str">
        <f t="shared" si="5"/>
        <v>Coffee</v>
      </c>
      <c r="U2960" s="4" t="str">
        <f t="shared" si="6"/>
        <v>UNKNOWN</v>
      </c>
      <c r="V2960" s="4" t="str">
        <f t="shared" si="7"/>
        <v>Digital Wallet</v>
      </c>
      <c r="W2960" s="4">
        <f t="shared" ref="W2960:Y2960" si="2967">IF(OR(J2960 = "ERROR", J2960 = ""), "UNKNOWN", J2960)</f>
        <v>1</v>
      </c>
      <c r="X2960" s="4">
        <f t="shared" si="2967"/>
        <v>2</v>
      </c>
      <c r="Y2960" s="4">
        <f t="shared" si="2967"/>
        <v>2</v>
      </c>
      <c r="Z2960" s="5">
        <f t="shared" si="9"/>
        <v>45101</v>
      </c>
    </row>
    <row r="2961">
      <c r="A2961" s="1" t="s">
        <v>2998</v>
      </c>
      <c r="B2961" s="1" t="s">
        <v>36</v>
      </c>
      <c r="C2961" s="1">
        <v>5.0</v>
      </c>
      <c r="D2961" s="1">
        <v>5.0</v>
      </c>
      <c r="E2961" s="1">
        <v>25.0</v>
      </c>
      <c r="F2961" s="1" t="s">
        <v>25</v>
      </c>
      <c r="H2961" s="2">
        <v>45207.0</v>
      </c>
      <c r="J2961" s="3">
        <f t="shared" si="2"/>
        <v>5</v>
      </c>
      <c r="K2961" s="4">
        <f t="shared" si="3"/>
        <v>5</v>
      </c>
      <c r="L2961" s="4">
        <f t="shared" si="4"/>
        <v>25</v>
      </c>
      <c r="S2961" s="1" t="s">
        <v>2998</v>
      </c>
      <c r="T2961" s="4" t="str">
        <f t="shared" si="5"/>
        <v>Salad</v>
      </c>
      <c r="U2961" s="4" t="str">
        <f t="shared" si="6"/>
        <v>UNKNOWN</v>
      </c>
      <c r="V2961" s="4" t="str">
        <f t="shared" si="7"/>
        <v>UNKNOWN</v>
      </c>
      <c r="W2961" s="4">
        <f t="shared" ref="W2961:Y2961" si="2968">IF(OR(J2961 = "ERROR", J2961 = ""), "UNKNOWN", J2961)</f>
        <v>5</v>
      </c>
      <c r="X2961" s="4">
        <f t="shared" si="2968"/>
        <v>5</v>
      </c>
      <c r="Y2961" s="4">
        <f t="shared" si="2968"/>
        <v>25</v>
      </c>
      <c r="Z2961" s="5">
        <f t="shared" si="9"/>
        <v>45207</v>
      </c>
    </row>
    <row r="2962">
      <c r="A2962" s="1" t="s">
        <v>2999</v>
      </c>
      <c r="B2962" s="1" t="s">
        <v>32</v>
      </c>
      <c r="C2962" s="1">
        <v>3.0</v>
      </c>
      <c r="D2962" s="1">
        <v>1.0</v>
      </c>
      <c r="E2962" s="1">
        <v>3.0</v>
      </c>
      <c r="G2962" s="1" t="s">
        <v>24</v>
      </c>
      <c r="H2962" s="2">
        <v>45239.0</v>
      </c>
      <c r="J2962" s="3">
        <f t="shared" si="2"/>
        <v>3</v>
      </c>
      <c r="K2962" s="4">
        <f t="shared" si="3"/>
        <v>1</v>
      </c>
      <c r="L2962" s="4">
        <f t="shared" si="4"/>
        <v>3</v>
      </c>
      <c r="S2962" s="1" t="s">
        <v>2999</v>
      </c>
      <c r="T2962" s="4" t="str">
        <f t="shared" si="5"/>
        <v>Cookie</v>
      </c>
      <c r="U2962" s="4" t="str">
        <f t="shared" si="6"/>
        <v>Takeaway</v>
      </c>
      <c r="V2962" s="4" t="str">
        <f t="shared" si="7"/>
        <v>UNKNOWN</v>
      </c>
      <c r="W2962" s="4">
        <f t="shared" ref="W2962:Y2962" si="2969">IF(OR(J2962 = "ERROR", J2962 = ""), "UNKNOWN", J2962)</f>
        <v>3</v>
      </c>
      <c r="X2962" s="4">
        <f t="shared" si="2969"/>
        <v>1</v>
      </c>
      <c r="Y2962" s="4">
        <f t="shared" si="2969"/>
        <v>3</v>
      </c>
      <c r="Z2962" s="5">
        <f t="shared" si="9"/>
        <v>45239</v>
      </c>
    </row>
    <row r="2963">
      <c r="A2963" s="1" t="s">
        <v>3000</v>
      </c>
      <c r="B2963" s="1" t="s">
        <v>41</v>
      </c>
      <c r="C2963" s="1">
        <v>1.0</v>
      </c>
      <c r="D2963" s="1">
        <v>4.0</v>
      </c>
      <c r="E2963" s="1">
        <v>4.0</v>
      </c>
      <c r="F2963" s="1" t="s">
        <v>39</v>
      </c>
      <c r="G2963" s="1" t="s">
        <v>24</v>
      </c>
      <c r="H2963" s="2">
        <v>44987.0</v>
      </c>
      <c r="J2963" s="3">
        <f t="shared" si="2"/>
        <v>1</v>
      </c>
      <c r="K2963" s="4">
        <f t="shared" si="3"/>
        <v>4</v>
      </c>
      <c r="L2963" s="4">
        <f t="shared" si="4"/>
        <v>4</v>
      </c>
      <c r="S2963" s="1" t="s">
        <v>3000</v>
      </c>
      <c r="T2963" s="4" t="str">
        <f t="shared" si="5"/>
        <v>Smoothie</v>
      </c>
      <c r="U2963" s="4" t="str">
        <f t="shared" si="6"/>
        <v>Takeaway</v>
      </c>
      <c r="V2963" s="4" t="str">
        <f t="shared" si="7"/>
        <v>Digital Wallet</v>
      </c>
      <c r="W2963" s="4">
        <f t="shared" ref="W2963:Y2963" si="2970">IF(OR(J2963 = "ERROR", J2963 = ""), "UNKNOWN", J2963)</f>
        <v>1</v>
      </c>
      <c r="X2963" s="4">
        <f t="shared" si="2970"/>
        <v>4</v>
      </c>
      <c r="Y2963" s="4">
        <f t="shared" si="2970"/>
        <v>4</v>
      </c>
      <c r="Z2963" s="5">
        <f t="shared" si="9"/>
        <v>44987</v>
      </c>
    </row>
    <row r="2964">
      <c r="A2964" s="1" t="s">
        <v>3001</v>
      </c>
      <c r="B2964" s="1" t="s">
        <v>30</v>
      </c>
      <c r="C2964" s="1">
        <v>4.0</v>
      </c>
      <c r="E2964" s="1">
        <v>16.0</v>
      </c>
      <c r="G2964" s="1" t="s">
        <v>24</v>
      </c>
      <c r="H2964" s="2">
        <v>45117.0</v>
      </c>
      <c r="J2964" s="3">
        <f t="shared" si="2"/>
        <v>4</v>
      </c>
      <c r="K2964" s="4">
        <f t="shared" si="3"/>
        <v>4</v>
      </c>
      <c r="L2964" s="4">
        <f t="shared" si="4"/>
        <v>16</v>
      </c>
      <c r="S2964" s="1" t="s">
        <v>3001</v>
      </c>
      <c r="T2964" s="4" t="str">
        <f t="shared" si="5"/>
        <v>UNKNOWN</v>
      </c>
      <c r="U2964" s="4" t="str">
        <f t="shared" si="6"/>
        <v>Takeaway</v>
      </c>
      <c r="V2964" s="4" t="str">
        <f t="shared" si="7"/>
        <v>UNKNOWN</v>
      </c>
      <c r="W2964" s="4">
        <f t="shared" ref="W2964:Y2964" si="2971">IF(OR(J2964 = "ERROR", J2964 = ""), "UNKNOWN", J2964)</f>
        <v>4</v>
      </c>
      <c r="X2964" s="4">
        <f t="shared" si="2971"/>
        <v>4</v>
      </c>
      <c r="Y2964" s="4">
        <f t="shared" si="2971"/>
        <v>16</v>
      </c>
      <c r="Z2964" s="5">
        <f t="shared" si="9"/>
        <v>45117</v>
      </c>
    </row>
    <row r="2965">
      <c r="A2965" s="1" t="s">
        <v>3002</v>
      </c>
      <c r="B2965" s="1" t="s">
        <v>41</v>
      </c>
      <c r="C2965" s="1">
        <v>4.0</v>
      </c>
      <c r="D2965" s="1">
        <v>4.0</v>
      </c>
      <c r="E2965" s="1">
        <v>16.0</v>
      </c>
      <c r="F2965" s="1" t="s">
        <v>23</v>
      </c>
      <c r="G2965" s="1" t="s">
        <v>25</v>
      </c>
      <c r="H2965" s="2">
        <v>45028.0</v>
      </c>
      <c r="J2965" s="3">
        <f t="shared" si="2"/>
        <v>4</v>
      </c>
      <c r="K2965" s="4">
        <f t="shared" si="3"/>
        <v>4</v>
      </c>
      <c r="L2965" s="4">
        <f t="shared" si="4"/>
        <v>16</v>
      </c>
      <c r="S2965" s="1" t="s">
        <v>3002</v>
      </c>
      <c r="T2965" s="4" t="str">
        <f t="shared" si="5"/>
        <v>Smoothie</v>
      </c>
      <c r="U2965" s="4" t="str">
        <f t="shared" si="6"/>
        <v>UNKNOWN</v>
      </c>
      <c r="V2965" s="4" t="str">
        <f t="shared" si="7"/>
        <v>Credit Card</v>
      </c>
      <c r="W2965" s="4">
        <f t="shared" ref="W2965:Y2965" si="2972">IF(OR(J2965 = "ERROR", J2965 = ""), "UNKNOWN", J2965)</f>
        <v>4</v>
      </c>
      <c r="X2965" s="4">
        <f t="shared" si="2972"/>
        <v>4</v>
      </c>
      <c r="Y2965" s="4">
        <f t="shared" si="2972"/>
        <v>16</v>
      </c>
      <c r="Z2965" s="5">
        <f t="shared" si="9"/>
        <v>45028</v>
      </c>
    </row>
    <row r="2966">
      <c r="A2966" s="1" t="s">
        <v>3003</v>
      </c>
      <c r="B2966" s="1" t="s">
        <v>55</v>
      </c>
      <c r="C2966" s="1">
        <v>3.0</v>
      </c>
      <c r="D2966" s="1">
        <v>3.0</v>
      </c>
      <c r="E2966" s="1">
        <v>9.0</v>
      </c>
      <c r="F2966" s="1" t="s">
        <v>39</v>
      </c>
      <c r="G2966" s="1" t="s">
        <v>24</v>
      </c>
      <c r="H2966" s="2">
        <v>45056.0</v>
      </c>
      <c r="J2966" s="3">
        <f t="shared" si="2"/>
        <v>3</v>
      </c>
      <c r="K2966" s="4">
        <f t="shared" si="3"/>
        <v>3</v>
      </c>
      <c r="L2966" s="4">
        <f t="shared" si="4"/>
        <v>9</v>
      </c>
      <c r="S2966" s="1" t="s">
        <v>3003</v>
      </c>
      <c r="T2966" s="4" t="str">
        <f t="shared" si="5"/>
        <v>Juice</v>
      </c>
      <c r="U2966" s="4" t="str">
        <f t="shared" si="6"/>
        <v>Takeaway</v>
      </c>
      <c r="V2966" s="4" t="str">
        <f t="shared" si="7"/>
        <v>Digital Wallet</v>
      </c>
      <c r="W2966" s="4">
        <f t="shared" ref="W2966:Y2966" si="2973">IF(OR(J2966 = "ERROR", J2966 = ""), "UNKNOWN", J2966)</f>
        <v>3</v>
      </c>
      <c r="X2966" s="4">
        <f t="shared" si="2973"/>
        <v>3</v>
      </c>
      <c r="Y2966" s="4">
        <f t="shared" si="2973"/>
        <v>9</v>
      </c>
      <c r="Z2966" s="5">
        <f t="shared" si="9"/>
        <v>45056</v>
      </c>
    </row>
    <row r="2967">
      <c r="A2967" s="1" t="s">
        <v>3004</v>
      </c>
      <c r="B2967" s="1" t="s">
        <v>32</v>
      </c>
      <c r="C2967" s="1">
        <v>1.0</v>
      </c>
      <c r="D2967" s="1">
        <v>1.0</v>
      </c>
      <c r="E2967" s="1">
        <v>1.0</v>
      </c>
      <c r="F2967" s="1" t="s">
        <v>28</v>
      </c>
      <c r="H2967" s="2">
        <v>45122.0</v>
      </c>
      <c r="J2967" s="3">
        <f t="shared" si="2"/>
        <v>1</v>
      </c>
      <c r="K2967" s="4">
        <f t="shared" si="3"/>
        <v>1</v>
      </c>
      <c r="L2967" s="4">
        <f t="shared" si="4"/>
        <v>1</v>
      </c>
      <c r="S2967" s="1" t="s">
        <v>3004</v>
      </c>
      <c r="T2967" s="4" t="str">
        <f t="shared" si="5"/>
        <v>Cookie</v>
      </c>
      <c r="U2967" s="4" t="str">
        <f t="shared" si="6"/>
        <v>UNKNOWN</v>
      </c>
      <c r="V2967" s="4" t="str">
        <f t="shared" si="7"/>
        <v>Cash</v>
      </c>
      <c r="W2967" s="4">
        <f t="shared" ref="W2967:Y2967" si="2974">IF(OR(J2967 = "ERROR", J2967 = ""), "UNKNOWN", J2967)</f>
        <v>1</v>
      </c>
      <c r="X2967" s="4">
        <f t="shared" si="2974"/>
        <v>1</v>
      </c>
      <c r="Y2967" s="4">
        <f t="shared" si="2974"/>
        <v>1</v>
      </c>
      <c r="Z2967" s="5">
        <f t="shared" si="9"/>
        <v>45122</v>
      </c>
    </row>
    <row r="2968">
      <c r="A2968" s="1" t="s">
        <v>3005</v>
      </c>
      <c r="B2968" s="1" t="s">
        <v>22</v>
      </c>
      <c r="C2968" s="1">
        <v>4.0</v>
      </c>
      <c r="D2968" s="1">
        <v>2.0</v>
      </c>
      <c r="E2968" s="1">
        <v>8.0</v>
      </c>
      <c r="G2968" s="1" t="s">
        <v>25</v>
      </c>
      <c r="H2968" s="2">
        <v>45206.0</v>
      </c>
      <c r="J2968" s="3">
        <f t="shared" si="2"/>
        <v>4</v>
      </c>
      <c r="K2968" s="4">
        <f t="shared" si="3"/>
        <v>2</v>
      </c>
      <c r="L2968" s="4">
        <f t="shared" si="4"/>
        <v>8</v>
      </c>
      <c r="S2968" s="1" t="s">
        <v>3005</v>
      </c>
      <c r="T2968" s="4" t="str">
        <f t="shared" si="5"/>
        <v>Coffee</v>
      </c>
      <c r="U2968" s="4" t="str">
        <f t="shared" si="6"/>
        <v>UNKNOWN</v>
      </c>
      <c r="V2968" s="4" t="str">
        <f t="shared" si="7"/>
        <v>UNKNOWN</v>
      </c>
      <c r="W2968" s="4">
        <f t="shared" ref="W2968:Y2968" si="2975">IF(OR(J2968 = "ERROR", J2968 = ""), "UNKNOWN", J2968)</f>
        <v>4</v>
      </c>
      <c r="X2968" s="4">
        <f t="shared" si="2975"/>
        <v>2</v>
      </c>
      <c r="Y2968" s="4">
        <f t="shared" si="2975"/>
        <v>8</v>
      </c>
      <c r="Z2968" s="5">
        <f t="shared" si="9"/>
        <v>45206</v>
      </c>
    </row>
    <row r="2969">
      <c r="A2969" s="1" t="s">
        <v>3006</v>
      </c>
      <c r="B2969" s="1" t="s">
        <v>27</v>
      </c>
      <c r="C2969" s="1">
        <v>5.0</v>
      </c>
      <c r="D2969" s="1">
        <v>3.0</v>
      </c>
      <c r="E2969" s="1">
        <v>15.0</v>
      </c>
      <c r="F2969" s="1" t="s">
        <v>39</v>
      </c>
      <c r="G2969" s="1" t="s">
        <v>30</v>
      </c>
      <c r="H2969" s="2">
        <v>44954.0</v>
      </c>
      <c r="J2969" s="3">
        <f t="shared" si="2"/>
        <v>5</v>
      </c>
      <c r="K2969" s="4">
        <f t="shared" si="3"/>
        <v>3</v>
      </c>
      <c r="L2969" s="4">
        <f t="shared" si="4"/>
        <v>15</v>
      </c>
      <c r="S2969" s="1" t="s">
        <v>3006</v>
      </c>
      <c r="T2969" s="4" t="str">
        <f t="shared" si="5"/>
        <v>Cake</v>
      </c>
      <c r="U2969" s="4" t="str">
        <f t="shared" si="6"/>
        <v>UNKNOWN</v>
      </c>
      <c r="V2969" s="4" t="str">
        <f t="shared" si="7"/>
        <v>Digital Wallet</v>
      </c>
      <c r="W2969" s="4">
        <f t="shared" ref="W2969:Y2969" si="2976">IF(OR(J2969 = "ERROR", J2969 = ""), "UNKNOWN", J2969)</f>
        <v>5</v>
      </c>
      <c r="X2969" s="4">
        <f t="shared" si="2976"/>
        <v>3</v>
      </c>
      <c r="Y2969" s="4">
        <f t="shared" si="2976"/>
        <v>15</v>
      </c>
      <c r="Z2969" s="5">
        <f t="shared" si="9"/>
        <v>44954</v>
      </c>
    </row>
    <row r="2970">
      <c r="A2970" s="1" t="s">
        <v>3007</v>
      </c>
      <c r="B2970" s="1" t="s">
        <v>25</v>
      </c>
      <c r="C2970" s="1">
        <v>3.0</v>
      </c>
      <c r="D2970" s="1">
        <v>4.0</v>
      </c>
      <c r="G2970" s="1" t="s">
        <v>24</v>
      </c>
      <c r="H2970" s="2">
        <v>45064.0</v>
      </c>
      <c r="J2970" s="3">
        <f t="shared" si="2"/>
        <v>3</v>
      </c>
      <c r="K2970" s="4">
        <f t="shared" si="3"/>
        <v>4</v>
      </c>
      <c r="L2970" s="4">
        <f t="shared" si="4"/>
        <v>12</v>
      </c>
      <c r="S2970" s="1" t="s">
        <v>3007</v>
      </c>
      <c r="T2970" s="4" t="str">
        <f t="shared" si="5"/>
        <v>UNKNOWN</v>
      </c>
      <c r="U2970" s="4" t="str">
        <f t="shared" si="6"/>
        <v>Takeaway</v>
      </c>
      <c r="V2970" s="4" t="str">
        <f t="shared" si="7"/>
        <v>UNKNOWN</v>
      </c>
      <c r="W2970" s="4">
        <f t="shared" ref="W2970:Y2970" si="2977">IF(OR(J2970 = "ERROR", J2970 = ""), "UNKNOWN", J2970)</f>
        <v>3</v>
      </c>
      <c r="X2970" s="4">
        <f t="shared" si="2977"/>
        <v>4</v>
      </c>
      <c r="Y2970" s="4">
        <f t="shared" si="2977"/>
        <v>12</v>
      </c>
      <c r="Z2970" s="5">
        <f t="shared" si="9"/>
        <v>45064</v>
      </c>
    </row>
    <row r="2971">
      <c r="A2971" s="1" t="s">
        <v>3008</v>
      </c>
      <c r="B2971" s="1" t="s">
        <v>30</v>
      </c>
      <c r="C2971" s="1">
        <v>1.0</v>
      </c>
      <c r="D2971" s="1">
        <v>3.0</v>
      </c>
      <c r="E2971" s="1">
        <v>3.0</v>
      </c>
      <c r="F2971" s="1" t="s">
        <v>28</v>
      </c>
      <c r="G2971" s="1" t="s">
        <v>25</v>
      </c>
      <c r="H2971" s="2">
        <v>45159.0</v>
      </c>
      <c r="J2971" s="3">
        <f t="shared" si="2"/>
        <v>1</v>
      </c>
      <c r="K2971" s="4">
        <f t="shared" si="3"/>
        <v>3</v>
      </c>
      <c r="L2971" s="4">
        <f t="shared" si="4"/>
        <v>3</v>
      </c>
      <c r="S2971" s="1" t="s">
        <v>3008</v>
      </c>
      <c r="T2971" s="4" t="str">
        <f t="shared" si="5"/>
        <v>UNKNOWN</v>
      </c>
      <c r="U2971" s="4" t="str">
        <f t="shared" si="6"/>
        <v>UNKNOWN</v>
      </c>
      <c r="V2971" s="4" t="str">
        <f t="shared" si="7"/>
        <v>Cash</v>
      </c>
      <c r="W2971" s="4">
        <f t="shared" ref="W2971:Y2971" si="2978">IF(OR(J2971 = "ERROR", J2971 = ""), "UNKNOWN", J2971)</f>
        <v>1</v>
      </c>
      <c r="X2971" s="4">
        <f t="shared" si="2978"/>
        <v>3</v>
      </c>
      <c r="Y2971" s="4">
        <f t="shared" si="2978"/>
        <v>3</v>
      </c>
      <c r="Z2971" s="5">
        <f t="shared" si="9"/>
        <v>45159</v>
      </c>
    </row>
    <row r="2972">
      <c r="A2972" s="1" t="s">
        <v>3009</v>
      </c>
      <c r="B2972" s="1" t="s">
        <v>81</v>
      </c>
      <c r="C2972" s="1">
        <v>3.0</v>
      </c>
      <c r="D2972" s="1">
        <v>1.5</v>
      </c>
      <c r="E2972" s="1">
        <v>4.5</v>
      </c>
      <c r="F2972" s="1" t="s">
        <v>23</v>
      </c>
      <c r="G2972" s="1" t="s">
        <v>29</v>
      </c>
      <c r="H2972" s="6">
        <v>45284.0</v>
      </c>
      <c r="J2972" s="3">
        <f t="shared" si="2"/>
        <v>3</v>
      </c>
      <c r="K2972" s="4">
        <f t="shared" si="3"/>
        <v>1.5</v>
      </c>
      <c r="L2972" s="4">
        <f t="shared" si="4"/>
        <v>4.5</v>
      </c>
      <c r="S2972" s="1" t="s">
        <v>3009</v>
      </c>
      <c r="T2972" s="4" t="str">
        <f t="shared" si="5"/>
        <v>Tea</v>
      </c>
      <c r="U2972" s="4" t="str">
        <f t="shared" si="6"/>
        <v>In-store</v>
      </c>
      <c r="V2972" s="4" t="str">
        <f t="shared" si="7"/>
        <v>Credit Card</v>
      </c>
      <c r="W2972" s="4">
        <f t="shared" ref="W2972:Y2972" si="2979">IF(OR(J2972 = "ERROR", J2972 = ""), "UNKNOWN", J2972)</f>
        <v>3</v>
      </c>
      <c r="X2972" s="4">
        <f t="shared" si="2979"/>
        <v>1.5</v>
      </c>
      <c r="Y2972" s="4">
        <f t="shared" si="2979"/>
        <v>4.5</v>
      </c>
      <c r="Z2972" s="7">
        <f t="shared" si="9"/>
        <v>45284</v>
      </c>
    </row>
    <row r="2973">
      <c r="A2973" s="1" t="s">
        <v>3010</v>
      </c>
      <c r="B2973" s="1" t="s">
        <v>44</v>
      </c>
      <c r="C2973" s="1">
        <v>2.0</v>
      </c>
      <c r="D2973" s="1">
        <v>4.0</v>
      </c>
      <c r="E2973" s="1">
        <v>8.0</v>
      </c>
      <c r="H2973" s="2">
        <v>45125.0</v>
      </c>
      <c r="J2973" s="3">
        <f t="shared" si="2"/>
        <v>2</v>
      </c>
      <c r="K2973" s="4">
        <f t="shared" si="3"/>
        <v>4</v>
      </c>
      <c r="L2973" s="4">
        <f t="shared" si="4"/>
        <v>8</v>
      </c>
      <c r="S2973" s="1" t="s">
        <v>3010</v>
      </c>
      <c r="T2973" s="4" t="str">
        <f t="shared" si="5"/>
        <v>Sandwich</v>
      </c>
      <c r="U2973" s="4" t="str">
        <f t="shared" si="6"/>
        <v>UNKNOWN</v>
      </c>
      <c r="V2973" s="4" t="str">
        <f t="shared" si="7"/>
        <v>UNKNOWN</v>
      </c>
      <c r="W2973" s="4">
        <f t="shared" ref="W2973:Y2973" si="2980">IF(OR(J2973 = "ERROR", J2973 = ""), "UNKNOWN", J2973)</f>
        <v>2</v>
      </c>
      <c r="X2973" s="4">
        <f t="shared" si="2980"/>
        <v>4</v>
      </c>
      <c r="Y2973" s="4">
        <f t="shared" si="2980"/>
        <v>8</v>
      </c>
      <c r="Z2973" s="5">
        <f t="shared" si="9"/>
        <v>45125</v>
      </c>
    </row>
    <row r="2974">
      <c r="A2974" s="1" t="s">
        <v>3011</v>
      </c>
      <c r="B2974" s="1" t="s">
        <v>25</v>
      </c>
      <c r="C2974" s="1">
        <v>5.0</v>
      </c>
      <c r="D2974" s="1">
        <v>1.0</v>
      </c>
      <c r="E2974" s="1">
        <v>5.0</v>
      </c>
      <c r="G2974" s="1" t="s">
        <v>24</v>
      </c>
      <c r="H2974" s="2">
        <v>45126.0</v>
      </c>
      <c r="J2974" s="3">
        <f t="shared" si="2"/>
        <v>5</v>
      </c>
      <c r="K2974" s="4">
        <f t="shared" si="3"/>
        <v>1</v>
      </c>
      <c r="L2974" s="4">
        <f t="shared" si="4"/>
        <v>5</v>
      </c>
      <c r="S2974" s="1" t="s">
        <v>3011</v>
      </c>
      <c r="T2974" s="4" t="str">
        <f t="shared" si="5"/>
        <v>UNKNOWN</v>
      </c>
      <c r="U2974" s="4" t="str">
        <f t="shared" si="6"/>
        <v>Takeaway</v>
      </c>
      <c r="V2974" s="4" t="str">
        <f t="shared" si="7"/>
        <v>UNKNOWN</v>
      </c>
      <c r="W2974" s="4">
        <f t="shared" ref="W2974:Y2974" si="2981">IF(OR(J2974 = "ERROR", J2974 = ""), "UNKNOWN", J2974)</f>
        <v>5</v>
      </c>
      <c r="X2974" s="4">
        <f t="shared" si="2981"/>
        <v>1</v>
      </c>
      <c r="Y2974" s="4">
        <f t="shared" si="2981"/>
        <v>5</v>
      </c>
      <c r="Z2974" s="5">
        <f t="shared" si="9"/>
        <v>45126</v>
      </c>
    </row>
    <row r="2975">
      <c r="A2975" s="1" t="s">
        <v>3012</v>
      </c>
      <c r="B2975" s="1" t="s">
        <v>22</v>
      </c>
      <c r="C2975" s="1">
        <v>5.0</v>
      </c>
      <c r="D2975" s="1">
        <v>2.0</v>
      </c>
      <c r="E2975" s="1">
        <v>10.0</v>
      </c>
      <c r="F2975" s="1" t="s">
        <v>39</v>
      </c>
      <c r="H2975" s="2">
        <v>45205.0</v>
      </c>
      <c r="J2975" s="3">
        <f t="shared" si="2"/>
        <v>5</v>
      </c>
      <c r="K2975" s="4">
        <f t="shared" si="3"/>
        <v>2</v>
      </c>
      <c r="L2975" s="4">
        <f t="shared" si="4"/>
        <v>10</v>
      </c>
      <c r="S2975" s="1" t="s">
        <v>3012</v>
      </c>
      <c r="T2975" s="4" t="str">
        <f t="shared" si="5"/>
        <v>Coffee</v>
      </c>
      <c r="U2975" s="4" t="str">
        <f t="shared" si="6"/>
        <v>UNKNOWN</v>
      </c>
      <c r="V2975" s="4" t="str">
        <f t="shared" si="7"/>
        <v>Digital Wallet</v>
      </c>
      <c r="W2975" s="4">
        <f t="shared" ref="W2975:Y2975" si="2982">IF(OR(J2975 = "ERROR", J2975 = ""), "UNKNOWN", J2975)</f>
        <v>5</v>
      </c>
      <c r="X2975" s="4">
        <f t="shared" si="2982"/>
        <v>2</v>
      </c>
      <c r="Y2975" s="4">
        <f t="shared" si="2982"/>
        <v>10</v>
      </c>
      <c r="Z2975" s="5">
        <f t="shared" si="9"/>
        <v>45205</v>
      </c>
    </row>
    <row r="2976">
      <c r="A2976" s="1" t="s">
        <v>3013</v>
      </c>
      <c r="B2976" s="1" t="s">
        <v>55</v>
      </c>
      <c r="C2976" s="1">
        <v>3.0</v>
      </c>
      <c r="E2976" s="1">
        <v>9.0</v>
      </c>
      <c r="F2976" s="1" t="s">
        <v>28</v>
      </c>
      <c r="G2976" s="1" t="s">
        <v>25</v>
      </c>
      <c r="H2976" s="6">
        <v>45287.0</v>
      </c>
      <c r="J2976" s="3">
        <f t="shared" si="2"/>
        <v>3</v>
      </c>
      <c r="K2976" s="4">
        <f t="shared" si="3"/>
        <v>3</v>
      </c>
      <c r="L2976" s="4">
        <f t="shared" si="4"/>
        <v>9</v>
      </c>
      <c r="S2976" s="1" t="s">
        <v>3013</v>
      </c>
      <c r="T2976" s="4" t="str">
        <f t="shared" si="5"/>
        <v>Juice</v>
      </c>
      <c r="U2976" s="4" t="str">
        <f t="shared" si="6"/>
        <v>UNKNOWN</v>
      </c>
      <c r="V2976" s="4" t="str">
        <f t="shared" si="7"/>
        <v>Cash</v>
      </c>
      <c r="W2976" s="4">
        <f t="shared" ref="W2976:Y2976" si="2983">IF(OR(J2976 = "ERROR", J2976 = ""), "UNKNOWN", J2976)</f>
        <v>3</v>
      </c>
      <c r="X2976" s="4">
        <f t="shared" si="2983"/>
        <v>3</v>
      </c>
      <c r="Y2976" s="4">
        <f t="shared" si="2983"/>
        <v>9</v>
      </c>
      <c r="Z2976" s="7">
        <f t="shared" si="9"/>
        <v>45287</v>
      </c>
    </row>
    <row r="2977">
      <c r="A2977" s="1" t="s">
        <v>3014</v>
      </c>
      <c r="B2977" s="1" t="s">
        <v>81</v>
      </c>
      <c r="C2977" s="1">
        <v>3.0</v>
      </c>
      <c r="D2977" s="1">
        <v>1.5</v>
      </c>
      <c r="E2977" s="1">
        <v>4.5</v>
      </c>
      <c r="G2977" s="1" t="s">
        <v>24</v>
      </c>
      <c r="H2977" s="6">
        <v>45279.0</v>
      </c>
      <c r="J2977" s="3">
        <f t="shared" si="2"/>
        <v>3</v>
      </c>
      <c r="K2977" s="4">
        <f t="shared" si="3"/>
        <v>1.5</v>
      </c>
      <c r="L2977" s="4">
        <f t="shared" si="4"/>
        <v>4.5</v>
      </c>
      <c r="S2977" s="1" t="s">
        <v>3014</v>
      </c>
      <c r="T2977" s="4" t="str">
        <f t="shared" si="5"/>
        <v>Tea</v>
      </c>
      <c r="U2977" s="4" t="str">
        <f t="shared" si="6"/>
        <v>Takeaway</v>
      </c>
      <c r="V2977" s="4" t="str">
        <f t="shared" si="7"/>
        <v>UNKNOWN</v>
      </c>
      <c r="W2977" s="4">
        <f t="shared" ref="W2977:Y2977" si="2984">IF(OR(J2977 = "ERROR", J2977 = ""), "UNKNOWN", J2977)</f>
        <v>3</v>
      </c>
      <c r="X2977" s="4">
        <f t="shared" si="2984"/>
        <v>1.5</v>
      </c>
      <c r="Y2977" s="4">
        <f t="shared" si="2984"/>
        <v>4.5</v>
      </c>
      <c r="Z2977" s="7">
        <f t="shared" si="9"/>
        <v>45279</v>
      </c>
    </row>
    <row r="2978">
      <c r="A2978" s="1" t="s">
        <v>3015</v>
      </c>
      <c r="C2978" s="1">
        <v>2.0</v>
      </c>
      <c r="D2978" s="1">
        <v>5.0</v>
      </c>
      <c r="E2978" s="1">
        <v>10.0</v>
      </c>
      <c r="F2978" s="1" t="s">
        <v>28</v>
      </c>
      <c r="H2978" s="2">
        <v>45133.0</v>
      </c>
      <c r="J2978" s="3">
        <f t="shared" si="2"/>
        <v>2</v>
      </c>
      <c r="K2978" s="4">
        <f t="shared" si="3"/>
        <v>5</v>
      </c>
      <c r="L2978" s="4">
        <f t="shared" si="4"/>
        <v>10</v>
      </c>
      <c r="S2978" s="1" t="s">
        <v>3015</v>
      </c>
      <c r="T2978" s="4" t="str">
        <f t="shared" si="5"/>
        <v>UNKNOWN</v>
      </c>
      <c r="U2978" s="4" t="str">
        <f t="shared" si="6"/>
        <v>UNKNOWN</v>
      </c>
      <c r="V2978" s="4" t="str">
        <f t="shared" si="7"/>
        <v>Cash</v>
      </c>
      <c r="W2978" s="4">
        <f t="shared" ref="W2978:Y2978" si="2985">IF(OR(J2978 = "ERROR", J2978 = ""), "UNKNOWN", J2978)</f>
        <v>2</v>
      </c>
      <c r="X2978" s="4">
        <f t="shared" si="2985"/>
        <v>5</v>
      </c>
      <c r="Y2978" s="4">
        <f t="shared" si="2985"/>
        <v>10</v>
      </c>
      <c r="Z2978" s="5">
        <f t="shared" si="9"/>
        <v>45133</v>
      </c>
    </row>
    <row r="2979">
      <c r="A2979" s="1" t="s">
        <v>3016</v>
      </c>
      <c r="B2979" s="1" t="s">
        <v>81</v>
      </c>
      <c r="C2979" s="1">
        <v>5.0</v>
      </c>
      <c r="D2979" s="1">
        <v>1.5</v>
      </c>
      <c r="E2979" s="1">
        <v>7.5</v>
      </c>
      <c r="G2979" s="1" t="s">
        <v>29</v>
      </c>
      <c r="H2979" s="2">
        <v>44963.0</v>
      </c>
      <c r="J2979" s="3">
        <f t="shared" si="2"/>
        <v>5</v>
      </c>
      <c r="K2979" s="4">
        <f t="shared" si="3"/>
        <v>1.5</v>
      </c>
      <c r="L2979" s="4">
        <f t="shared" si="4"/>
        <v>7.5</v>
      </c>
      <c r="S2979" s="1" t="s">
        <v>3016</v>
      </c>
      <c r="T2979" s="4" t="str">
        <f t="shared" si="5"/>
        <v>Tea</v>
      </c>
      <c r="U2979" s="4" t="str">
        <f t="shared" si="6"/>
        <v>In-store</v>
      </c>
      <c r="V2979" s="4" t="str">
        <f t="shared" si="7"/>
        <v>UNKNOWN</v>
      </c>
      <c r="W2979" s="4">
        <f t="shared" ref="W2979:Y2979" si="2986">IF(OR(J2979 = "ERROR", J2979 = ""), "UNKNOWN", J2979)</f>
        <v>5</v>
      </c>
      <c r="X2979" s="4">
        <f t="shared" si="2986"/>
        <v>1.5</v>
      </c>
      <c r="Y2979" s="4">
        <f t="shared" si="2986"/>
        <v>7.5</v>
      </c>
      <c r="Z2979" s="5">
        <f t="shared" si="9"/>
        <v>44963</v>
      </c>
    </row>
    <row r="2980">
      <c r="A2980" s="1" t="s">
        <v>3017</v>
      </c>
      <c r="B2980" s="1" t="s">
        <v>25</v>
      </c>
      <c r="C2980" s="1">
        <v>3.0</v>
      </c>
      <c r="D2980" s="1">
        <v>3.0</v>
      </c>
      <c r="E2980" s="1">
        <v>9.0</v>
      </c>
      <c r="F2980" s="1" t="s">
        <v>28</v>
      </c>
      <c r="G2980" s="1" t="s">
        <v>29</v>
      </c>
      <c r="H2980" s="2">
        <v>45201.0</v>
      </c>
      <c r="J2980" s="3">
        <f t="shared" si="2"/>
        <v>3</v>
      </c>
      <c r="K2980" s="4">
        <f t="shared" si="3"/>
        <v>3</v>
      </c>
      <c r="L2980" s="4">
        <f t="shared" si="4"/>
        <v>9</v>
      </c>
      <c r="S2980" s="1" t="s">
        <v>3017</v>
      </c>
      <c r="T2980" s="4" t="str">
        <f t="shared" si="5"/>
        <v>UNKNOWN</v>
      </c>
      <c r="U2980" s="4" t="str">
        <f t="shared" si="6"/>
        <v>In-store</v>
      </c>
      <c r="V2980" s="4" t="str">
        <f t="shared" si="7"/>
        <v>Cash</v>
      </c>
      <c r="W2980" s="4">
        <f t="shared" ref="W2980:Y2980" si="2987">IF(OR(J2980 = "ERROR", J2980 = ""), "UNKNOWN", J2980)</f>
        <v>3</v>
      </c>
      <c r="X2980" s="4">
        <f t="shared" si="2987"/>
        <v>3</v>
      </c>
      <c r="Y2980" s="4">
        <f t="shared" si="2987"/>
        <v>9</v>
      </c>
      <c r="Z2980" s="5">
        <f t="shared" si="9"/>
        <v>45201</v>
      </c>
    </row>
    <row r="2981">
      <c r="A2981" s="1" t="s">
        <v>3018</v>
      </c>
      <c r="B2981" s="1" t="s">
        <v>22</v>
      </c>
      <c r="D2981" s="1">
        <v>2.0</v>
      </c>
      <c r="E2981" s="1">
        <v>10.0</v>
      </c>
      <c r="F2981" s="1" t="s">
        <v>39</v>
      </c>
      <c r="H2981" s="2">
        <v>45128.0</v>
      </c>
      <c r="J2981" s="3">
        <f t="shared" si="2"/>
        <v>5</v>
      </c>
      <c r="K2981" s="4">
        <f t="shared" si="3"/>
        <v>2</v>
      </c>
      <c r="L2981" s="4">
        <f t="shared" si="4"/>
        <v>10</v>
      </c>
      <c r="S2981" s="1" t="s">
        <v>3018</v>
      </c>
      <c r="T2981" s="4" t="str">
        <f t="shared" si="5"/>
        <v>Coffee</v>
      </c>
      <c r="U2981" s="4" t="str">
        <f t="shared" si="6"/>
        <v>UNKNOWN</v>
      </c>
      <c r="V2981" s="4" t="str">
        <f t="shared" si="7"/>
        <v>Digital Wallet</v>
      </c>
      <c r="W2981" s="4">
        <f t="shared" ref="W2981:Y2981" si="2988">IF(OR(J2981 = "ERROR", J2981 = ""), "UNKNOWN", J2981)</f>
        <v>5</v>
      </c>
      <c r="X2981" s="4">
        <f t="shared" si="2988"/>
        <v>2</v>
      </c>
      <c r="Y2981" s="4">
        <f t="shared" si="2988"/>
        <v>10</v>
      </c>
      <c r="Z2981" s="5">
        <f t="shared" si="9"/>
        <v>45128</v>
      </c>
    </row>
    <row r="2982">
      <c r="A2982" s="1" t="s">
        <v>3019</v>
      </c>
      <c r="B2982" s="1" t="s">
        <v>41</v>
      </c>
      <c r="C2982" s="1">
        <v>3.0</v>
      </c>
      <c r="D2982" s="1">
        <v>4.0</v>
      </c>
      <c r="E2982" s="1">
        <v>12.0</v>
      </c>
      <c r="F2982" s="1" t="s">
        <v>23</v>
      </c>
      <c r="G2982" s="1" t="s">
        <v>29</v>
      </c>
      <c r="H2982" s="2">
        <v>45234.0</v>
      </c>
      <c r="J2982" s="3">
        <f t="shared" si="2"/>
        <v>3</v>
      </c>
      <c r="K2982" s="4">
        <f t="shared" si="3"/>
        <v>4</v>
      </c>
      <c r="L2982" s="4">
        <f t="shared" si="4"/>
        <v>12</v>
      </c>
      <c r="S2982" s="1" t="s">
        <v>3019</v>
      </c>
      <c r="T2982" s="4" t="str">
        <f t="shared" si="5"/>
        <v>Smoothie</v>
      </c>
      <c r="U2982" s="4" t="str">
        <f t="shared" si="6"/>
        <v>In-store</v>
      </c>
      <c r="V2982" s="4" t="str">
        <f t="shared" si="7"/>
        <v>Credit Card</v>
      </c>
      <c r="W2982" s="4">
        <f t="shared" ref="W2982:Y2982" si="2989">IF(OR(J2982 = "ERROR", J2982 = ""), "UNKNOWN", J2982)</f>
        <v>3</v>
      </c>
      <c r="X2982" s="4">
        <f t="shared" si="2989"/>
        <v>4</v>
      </c>
      <c r="Y2982" s="4">
        <f t="shared" si="2989"/>
        <v>12</v>
      </c>
      <c r="Z2982" s="5">
        <f t="shared" si="9"/>
        <v>45234</v>
      </c>
    </row>
    <row r="2983">
      <c r="A2983" s="1" t="s">
        <v>3020</v>
      </c>
      <c r="B2983" s="1" t="s">
        <v>32</v>
      </c>
      <c r="C2983" s="1">
        <v>2.0</v>
      </c>
      <c r="D2983" s="1">
        <v>1.0</v>
      </c>
      <c r="E2983" s="1">
        <v>2.0</v>
      </c>
      <c r="F2983" s="1" t="s">
        <v>25</v>
      </c>
      <c r="G2983" s="1" t="s">
        <v>24</v>
      </c>
      <c r="H2983" s="2">
        <v>45018.0</v>
      </c>
      <c r="J2983" s="3">
        <f t="shared" si="2"/>
        <v>2</v>
      </c>
      <c r="K2983" s="4">
        <f t="shared" si="3"/>
        <v>1</v>
      </c>
      <c r="L2983" s="4">
        <f t="shared" si="4"/>
        <v>2</v>
      </c>
      <c r="S2983" s="1" t="s">
        <v>3020</v>
      </c>
      <c r="T2983" s="4" t="str">
        <f t="shared" si="5"/>
        <v>Cookie</v>
      </c>
      <c r="U2983" s="4" t="str">
        <f t="shared" si="6"/>
        <v>Takeaway</v>
      </c>
      <c r="V2983" s="4" t="str">
        <f t="shared" si="7"/>
        <v>UNKNOWN</v>
      </c>
      <c r="W2983" s="4">
        <f t="shared" ref="W2983:Y2983" si="2990">IF(OR(J2983 = "ERROR", J2983 = ""), "UNKNOWN", J2983)</f>
        <v>2</v>
      </c>
      <c r="X2983" s="4">
        <f t="shared" si="2990"/>
        <v>1</v>
      </c>
      <c r="Y2983" s="4">
        <f t="shared" si="2990"/>
        <v>2</v>
      </c>
      <c r="Z2983" s="5">
        <f t="shared" si="9"/>
        <v>45018</v>
      </c>
    </row>
    <row r="2984">
      <c r="A2984" s="1" t="s">
        <v>3021</v>
      </c>
      <c r="B2984" s="1" t="s">
        <v>32</v>
      </c>
      <c r="C2984" s="1">
        <v>1.0</v>
      </c>
      <c r="D2984" s="1">
        <v>1.0</v>
      </c>
      <c r="E2984" s="1">
        <v>1.0</v>
      </c>
      <c r="F2984" s="1" t="s">
        <v>23</v>
      </c>
      <c r="G2984" s="1" t="s">
        <v>24</v>
      </c>
      <c r="H2984" s="6">
        <v>45251.0</v>
      </c>
      <c r="J2984" s="3">
        <f t="shared" si="2"/>
        <v>1</v>
      </c>
      <c r="K2984" s="4">
        <f t="shared" si="3"/>
        <v>1</v>
      </c>
      <c r="L2984" s="4">
        <f t="shared" si="4"/>
        <v>1</v>
      </c>
      <c r="S2984" s="1" t="s">
        <v>3021</v>
      </c>
      <c r="T2984" s="4" t="str">
        <f t="shared" si="5"/>
        <v>Cookie</v>
      </c>
      <c r="U2984" s="4" t="str">
        <f t="shared" si="6"/>
        <v>Takeaway</v>
      </c>
      <c r="V2984" s="4" t="str">
        <f t="shared" si="7"/>
        <v>Credit Card</v>
      </c>
      <c r="W2984" s="4">
        <f t="shared" ref="W2984:Y2984" si="2991">IF(OR(J2984 = "ERROR", J2984 = ""), "UNKNOWN", J2984)</f>
        <v>1</v>
      </c>
      <c r="X2984" s="4">
        <f t="shared" si="2991"/>
        <v>1</v>
      </c>
      <c r="Y2984" s="4">
        <f t="shared" si="2991"/>
        <v>1</v>
      </c>
      <c r="Z2984" s="7">
        <f t="shared" si="9"/>
        <v>45251</v>
      </c>
    </row>
    <row r="2985">
      <c r="A2985" s="1" t="s">
        <v>3022</v>
      </c>
      <c r="B2985" s="1" t="s">
        <v>27</v>
      </c>
      <c r="C2985" s="1">
        <v>2.0</v>
      </c>
      <c r="D2985" s="1">
        <v>3.0</v>
      </c>
      <c r="E2985" s="1">
        <v>6.0</v>
      </c>
      <c r="F2985" s="1" t="s">
        <v>39</v>
      </c>
      <c r="G2985" s="1" t="s">
        <v>29</v>
      </c>
      <c r="H2985" s="2">
        <v>44967.0</v>
      </c>
      <c r="J2985" s="3">
        <f t="shared" si="2"/>
        <v>2</v>
      </c>
      <c r="K2985" s="4">
        <f t="shared" si="3"/>
        <v>3</v>
      </c>
      <c r="L2985" s="4">
        <f t="shared" si="4"/>
        <v>6</v>
      </c>
      <c r="S2985" s="1" t="s">
        <v>3022</v>
      </c>
      <c r="T2985" s="4" t="str">
        <f t="shared" si="5"/>
        <v>Cake</v>
      </c>
      <c r="U2985" s="4" t="str">
        <f t="shared" si="6"/>
        <v>In-store</v>
      </c>
      <c r="V2985" s="4" t="str">
        <f t="shared" si="7"/>
        <v>Digital Wallet</v>
      </c>
      <c r="W2985" s="4">
        <f t="shared" ref="W2985:Y2985" si="2992">IF(OR(J2985 = "ERROR", J2985 = ""), "UNKNOWN", J2985)</f>
        <v>2</v>
      </c>
      <c r="X2985" s="4">
        <f t="shared" si="2992"/>
        <v>3</v>
      </c>
      <c r="Y2985" s="4">
        <f t="shared" si="2992"/>
        <v>6</v>
      </c>
      <c r="Z2985" s="5">
        <f t="shared" si="9"/>
        <v>44967</v>
      </c>
    </row>
    <row r="2986">
      <c r="A2986" s="1" t="s">
        <v>3023</v>
      </c>
      <c r="B2986" s="1" t="s">
        <v>81</v>
      </c>
      <c r="C2986" s="1">
        <v>2.0</v>
      </c>
      <c r="D2986" s="1">
        <v>1.5</v>
      </c>
      <c r="E2986" s="1">
        <v>3.0</v>
      </c>
      <c r="F2986" s="1" t="s">
        <v>23</v>
      </c>
      <c r="H2986" s="2">
        <v>45103.0</v>
      </c>
      <c r="J2986" s="3">
        <f t="shared" si="2"/>
        <v>2</v>
      </c>
      <c r="K2986" s="4">
        <f t="shared" si="3"/>
        <v>1.5</v>
      </c>
      <c r="L2986" s="4">
        <f t="shared" si="4"/>
        <v>3</v>
      </c>
      <c r="S2986" s="1" t="s">
        <v>3023</v>
      </c>
      <c r="T2986" s="4" t="str">
        <f t="shared" si="5"/>
        <v>Tea</v>
      </c>
      <c r="U2986" s="4" t="str">
        <f t="shared" si="6"/>
        <v>UNKNOWN</v>
      </c>
      <c r="V2986" s="4" t="str">
        <f t="shared" si="7"/>
        <v>Credit Card</v>
      </c>
      <c r="W2986" s="4">
        <f t="shared" ref="W2986:Y2986" si="2993">IF(OR(J2986 = "ERROR", J2986 = ""), "UNKNOWN", J2986)</f>
        <v>2</v>
      </c>
      <c r="X2986" s="4">
        <f t="shared" si="2993"/>
        <v>1.5</v>
      </c>
      <c r="Y2986" s="4">
        <f t="shared" si="2993"/>
        <v>3</v>
      </c>
      <c r="Z2986" s="5">
        <f t="shared" si="9"/>
        <v>45103</v>
      </c>
    </row>
    <row r="2987">
      <c r="A2987" s="1" t="s">
        <v>3024</v>
      </c>
      <c r="B2987" s="1" t="s">
        <v>41</v>
      </c>
      <c r="C2987" s="1">
        <v>3.0</v>
      </c>
      <c r="D2987" s="1">
        <v>4.0</v>
      </c>
      <c r="E2987" s="1">
        <v>12.0</v>
      </c>
      <c r="F2987" s="1" t="s">
        <v>23</v>
      </c>
      <c r="G2987" s="1" t="s">
        <v>29</v>
      </c>
      <c r="H2987" s="6">
        <v>45255.0</v>
      </c>
      <c r="J2987" s="3">
        <f t="shared" si="2"/>
        <v>3</v>
      </c>
      <c r="K2987" s="4">
        <f t="shared" si="3"/>
        <v>4</v>
      </c>
      <c r="L2987" s="4">
        <f t="shared" si="4"/>
        <v>12</v>
      </c>
      <c r="S2987" s="1" t="s">
        <v>3024</v>
      </c>
      <c r="T2987" s="4" t="str">
        <f t="shared" si="5"/>
        <v>Smoothie</v>
      </c>
      <c r="U2987" s="4" t="str">
        <f t="shared" si="6"/>
        <v>In-store</v>
      </c>
      <c r="V2987" s="4" t="str">
        <f t="shared" si="7"/>
        <v>Credit Card</v>
      </c>
      <c r="W2987" s="4">
        <f t="shared" ref="W2987:Y2987" si="2994">IF(OR(J2987 = "ERROR", J2987 = ""), "UNKNOWN", J2987)</f>
        <v>3</v>
      </c>
      <c r="X2987" s="4">
        <f t="shared" si="2994"/>
        <v>4</v>
      </c>
      <c r="Y2987" s="4">
        <f t="shared" si="2994"/>
        <v>12</v>
      </c>
      <c r="Z2987" s="7">
        <f t="shared" si="9"/>
        <v>45255</v>
      </c>
    </row>
    <row r="2988">
      <c r="A2988" s="1" t="s">
        <v>3025</v>
      </c>
      <c r="B2988" s="1" t="s">
        <v>36</v>
      </c>
      <c r="C2988" s="1">
        <v>5.0</v>
      </c>
      <c r="D2988" s="1">
        <v>5.0</v>
      </c>
      <c r="E2988" s="1">
        <v>25.0</v>
      </c>
      <c r="G2988" s="1" t="s">
        <v>24</v>
      </c>
      <c r="H2988" s="6">
        <v>45291.0</v>
      </c>
      <c r="J2988" s="3">
        <f t="shared" si="2"/>
        <v>5</v>
      </c>
      <c r="K2988" s="4">
        <f t="shared" si="3"/>
        <v>5</v>
      </c>
      <c r="L2988" s="4">
        <f t="shared" si="4"/>
        <v>25</v>
      </c>
      <c r="S2988" s="1" t="s">
        <v>3025</v>
      </c>
      <c r="T2988" s="4" t="str">
        <f t="shared" si="5"/>
        <v>Salad</v>
      </c>
      <c r="U2988" s="4" t="str">
        <f t="shared" si="6"/>
        <v>Takeaway</v>
      </c>
      <c r="V2988" s="4" t="str">
        <f t="shared" si="7"/>
        <v>UNKNOWN</v>
      </c>
      <c r="W2988" s="4">
        <f t="shared" ref="W2988:Y2988" si="2995">IF(OR(J2988 = "ERROR", J2988 = ""), "UNKNOWN", J2988)</f>
        <v>5</v>
      </c>
      <c r="X2988" s="4">
        <f t="shared" si="2995"/>
        <v>5</v>
      </c>
      <c r="Y2988" s="4">
        <f t="shared" si="2995"/>
        <v>25</v>
      </c>
      <c r="Z2988" s="7">
        <f t="shared" si="9"/>
        <v>45291</v>
      </c>
    </row>
    <row r="2989">
      <c r="A2989" s="1" t="s">
        <v>3026</v>
      </c>
      <c r="B2989" s="1" t="s">
        <v>81</v>
      </c>
      <c r="C2989" s="1">
        <v>1.0</v>
      </c>
      <c r="D2989" s="1">
        <v>1.5</v>
      </c>
      <c r="E2989" s="1">
        <v>1.5</v>
      </c>
      <c r="F2989" s="1" t="s">
        <v>23</v>
      </c>
      <c r="G2989" s="1" t="s">
        <v>29</v>
      </c>
      <c r="H2989" s="6">
        <v>45218.0</v>
      </c>
      <c r="J2989" s="3">
        <f t="shared" si="2"/>
        <v>1</v>
      </c>
      <c r="K2989" s="4">
        <f t="shared" si="3"/>
        <v>1.5</v>
      </c>
      <c r="L2989" s="4">
        <f t="shared" si="4"/>
        <v>1.5</v>
      </c>
      <c r="S2989" s="1" t="s">
        <v>3026</v>
      </c>
      <c r="T2989" s="4" t="str">
        <f t="shared" si="5"/>
        <v>Tea</v>
      </c>
      <c r="U2989" s="4" t="str">
        <f t="shared" si="6"/>
        <v>In-store</v>
      </c>
      <c r="V2989" s="4" t="str">
        <f t="shared" si="7"/>
        <v>Credit Card</v>
      </c>
      <c r="W2989" s="4">
        <f t="shared" ref="W2989:Y2989" si="2996">IF(OR(J2989 = "ERROR", J2989 = ""), "UNKNOWN", J2989)</f>
        <v>1</v>
      </c>
      <c r="X2989" s="4">
        <f t="shared" si="2996"/>
        <v>1.5</v>
      </c>
      <c r="Y2989" s="4">
        <f t="shared" si="2996"/>
        <v>1.5</v>
      </c>
      <c r="Z2989" s="7">
        <f t="shared" si="9"/>
        <v>45218</v>
      </c>
    </row>
    <row r="2990">
      <c r="A2990" s="1" t="s">
        <v>3027</v>
      </c>
      <c r="B2990" s="1" t="s">
        <v>36</v>
      </c>
      <c r="C2990" s="1">
        <v>2.0</v>
      </c>
      <c r="D2990" s="1">
        <v>5.0</v>
      </c>
      <c r="E2990" s="1">
        <v>10.0</v>
      </c>
      <c r="F2990" s="1" t="s">
        <v>30</v>
      </c>
      <c r="G2990" s="1" t="s">
        <v>24</v>
      </c>
      <c r="H2990" s="2">
        <v>45130.0</v>
      </c>
      <c r="J2990" s="3">
        <f t="shared" si="2"/>
        <v>2</v>
      </c>
      <c r="K2990" s="4">
        <f t="shared" si="3"/>
        <v>5</v>
      </c>
      <c r="L2990" s="4">
        <f t="shared" si="4"/>
        <v>10</v>
      </c>
      <c r="S2990" s="1" t="s">
        <v>3027</v>
      </c>
      <c r="T2990" s="4" t="str">
        <f t="shared" si="5"/>
        <v>Salad</v>
      </c>
      <c r="U2990" s="4" t="str">
        <f t="shared" si="6"/>
        <v>Takeaway</v>
      </c>
      <c r="V2990" s="4" t="str">
        <f t="shared" si="7"/>
        <v>UNKNOWN</v>
      </c>
      <c r="W2990" s="4">
        <f t="shared" ref="W2990:Y2990" si="2997">IF(OR(J2990 = "ERROR", J2990 = ""), "UNKNOWN", J2990)</f>
        <v>2</v>
      </c>
      <c r="X2990" s="4">
        <f t="shared" si="2997"/>
        <v>5</v>
      </c>
      <c r="Y2990" s="4">
        <f t="shared" si="2997"/>
        <v>10</v>
      </c>
      <c r="Z2990" s="5">
        <f t="shared" si="9"/>
        <v>45130</v>
      </c>
    </row>
    <row r="2991">
      <c r="A2991" s="1" t="s">
        <v>3028</v>
      </c>
      <c r="B2991" s="1" t="s">
        <v>22</v>
      </c>
      <c r="D2991" s="1">
        <v>2.0</v>
      </c>
      <c r="E2991" s="1">
        <v>8.0</v>
      </c>
      <c r="F2991" s="1" t="s">
        <v>23</v>
      </c>
      <c r="G2991" s="1" t="s">
        <v>29</v>
      </c>
      <c r="H2991" s="6">
        <v>45279.0</v>
      </c>
      <c r="J2991" s="3">
        <f t="shared" si="2"/>
        <v>4</v>
      </c>
      <c r="K2991" s="4">
        <f t="shared" si="3"/>
        <v>2</v>
      </c>
      <c r="L2991" s="4">
        <f t="shared" si="4"/>
        <v>8</v>
      </c>
      <c r="S2991" s="1" t="s">
        <v>3028</v>
      </c>
      <c r="T2991" s="4" t="str">
        <f t="shared" si="5"/>
        <v>Coffee</v>
      </c>
      <c r="U2991" s="4" t="str">
        <f t="shared" si="6"/>
        <v>In-store</v>
      </c>
      <c r="V2991" s="4" t="str">
        <f t="shared" si="7"/>
        <v>Credit Card</v>
      </c>
      <c r="W2991" s="4">
        <f t="shared" ref="W2991:Y2991" si="2998">IF(OR(J2991 = "ERROR", J2991 = ""), "UNKNOWN", J2991)</f>
        <v>4</v>
      </c>
      <c r="X2991" s="4">
        <f t="shared" si="2998"/>
        <v>2</v>
      </c>
      <c r="Y2991" s="4">
        <f t="shared" si="2998"/>
        <v>8</v>
      </c>
      <c r="Z2991" s="7">
        <f t="shared" si="9"/>
        <v>45279</v>
      </c>
    </row>
    <row r="2992">
      <c r="A2992" s="1" t="s">
        <v>3029</v>
      </c>
      <c r="B2992" s="1" t="s">
        <v>32</v>
      </c>
      <c r="C2992" s="1" t="s">
        <v>30</v>
      </c>
      <c r="D2992" s="1">
        <v>1.0</v>
      </c>
      <c r="E2992" s="1">
        <v>5.0</v>
      </c>
      <c r="H2992" s="2">
        <v>44963.0</v>
      </c>
      <c r="J2992" s="3">
        <f t="shared" si="2"/>
        <v>5</v>
      </c>
      <c r="K2992" s="4">
        <f t="shared" si="3"/>
        <v>1</v>
      </c>
      <c r="L2992" s="4">
        <f t="shared" si="4"/>
        <v>5</v>
      </c>
      <c r="S2992" s="1" t="s">
        <v>3029</v>
      </c>
      <c r="T2992" s="4" t="str">
        <f t="shared" si="5"/>
        <v>Cookie</v>
      </c>
      <c r="U2992" s="4" t="str">
        <f t="shared" si="6"/>
        <v>UNKNOWN</v>
      </c>
      <c r="V2992" s="4" t="str">
        <f t="shared" si="7"/>
        <v>UNKNOWN</v>
      </c>
      <c r="W2992" s="4">
        <f t="shared" ref="W2992:Y2992" si="2999">IF(OR(J2992 = "ERROR", J2992 = ""), "UNKNOWN", J2992)</f>
        <v>5</v>
      </c>
      <c r="X2992" s="4">
        <f t="shared" si="2999"/>
        <v>1</v>
      </c>
      <c r="Y2992" s="4">
        <f t="shared" si="2999"/>
        <v>5</v>
      </c>
      <c r="Z2992" s="5">
        <f t="shared" si="9"/>
        <v>44963</v>
      </c>
    </row>
    <row r="2993">
      <c r="A2993" s="1" t="s">
        <v>3030</v>
      </c>
      <c r="B2993" s="1" t="s">
        <v>55</v>
      </c>
      <c r="C2993" s="1">
        <v>5.0</v>
      </c>
      <c r="D2993" s="1">
        <v>3.0</v>
      </c>
      <c r="E2993" s="1">
        <v>15.0</v>
      </c>
      <c r="H2993" s="2">
        <v>45018.0</v>
      </c>
      <c r="J2993" s="3">
        <f t="shared" si="2"/>
        <v>5</v>
      </c>
      <c r="K2993" s="4">
        <f t="shared" si="3"/>
        <v>3</v>
      </c>
      <c r="L2993" s="4">
        <f t="shared" si="4"/>
        <v>15</v>
      </c>
      <c r="S2993" s="1" t="s">
        <v>3030</v>
      </c>
      <c r="T2993" s="4" t="str">
        <f t="shared" si="5"/>
        <v>Juice</v>
      </c>
      <c r="U2993" s="4" t="str">
        <f t="shared" si="6"/>
        <v>UNKNOWN</v>
      </c>
      <c r="V2993" s="4" t="str">
        <f t="shared" si="7"/>
        <v>UNKNOWN</v>
      </c>
      <c r="W2993" s="4">
        <f t="shared" ref="W2993:Y2993" si="3000">IF(OR(J2993 = "ERROR", J2993 = ""), "UNKNOWN", J2993)</f>
        <v>5</v>
      </c>
      <c r="X2993" s="4">
        <f t="shared" si="3000"/>
        <v>3</v>
      </c>
      <c r="Y2993" s="4">
        <f t="shared" si="3000"/>
        <v>15</v>
      </c>
      <c r="Z2993" s="5">
        <f t="shared" si="9"/>
        <v>45018</v>
      </c>
    </row>
    <row r="2994">
      <c r="A2994" s="1" t="s">
        <v>3031</v>
      </c>
      <c r="B2994" s="1" t="s">
        <v>55</v>
      </c>
      <c r="C2994" s="1">
        <v>5.0</v>
      </c>
      <c r="D2994" s="1">
        <v>3.0</v>
      </c>
      <c r="E2994" s="1">
        <v>15.0</v>
      </c>
      <c r="F2994" s="1" t="s">
        <v>23</v>
      </c>
      <c r="H2994" s="2">
        <v>45088.0</v>
      </c>
      <c r="J2994" s="3">
        <f t="shared" si="2"/>
        <v>5</v>
      </c>
      <c r="K2994" s="4">
        <f t="shared" si="3"/>
        <v>3</v>
      </c>
      <c r="L2994" s="4">
        <f t="shared" si="4"/>
        <v>15</v>
      </c>
      <c r="S2994" s="1" t="s">
        <v>3031</v>
      </c>
      <c r="T2994" s="4" t="str">
        <f t="shared" si="5"/>
        <v>Juice</v>
      </c>
      <c r="U2994" s="4" t="str">
        <f t="shared" si="6"/>
        <v>UNKNOWN</v>
      </c>
      <c r="V2994" s="4" t="str">
        <f t="shared" si="7"/>
        <v>Credit Card</v>
      </c>
      <c r="W2994" s="4">
        <f t="shared" ref="W2994:Y2994" si="3001">IF(OR(J2994 = "ERROR", J2994 = ""), "UNKNOWN", J2994)</f>
        <v>5</v>
      </c>
      <c r="X2994" s="4">
        <f t="shared" si="3001"/>
        <v>3</v>
      </c>
      <c r="Y2994" s="4">
        <f t="shared" si="3001"/>
        <v>15</v>
      </c>
      <c r="Z2994" s="5">
        <f t="shared" si="9"/>
        <v>45088</v>
      </c>
    </row>
    <row r="2995">
      <c r="A2995" s="1" t="s">
        <v>3032</v>
      </c>
      <c r="B2995" s="1" t="s">
        <v>41</v>
      </c>
      <c r="D2995" s="1">
        <v>4.0</v>
      </c>
      <c r="E2995" s="1">
        <v>4.0</v>
      </c>
      <c r="H2995" s="2">
        <v>44937.0</v>
      </c>
      <c r="J2995" s="3">
        <f t="shared" si="2"/>
        <v>1</v>
      </c>
      <c r="K2995" s="4">
        <f t="shared" si="3"/>
        <v>4</v>
      </c>
      <c r="L2995" s="4">
        <f t="shared" si="4"/>
        <v>4</v>
      </c>
      <c r="S2995" s="1" t="s">
        <v>3032</v>
      </c>
      <c r="T2995" s="4" t="str">
        <f t="shared" si="5"/>
        <v>Smoothie</v>
      </c>
      <c r="U2995" s="4" t="str">
        <f t="shared" si="6"/>
        <v>UNKNOWN</v>
      </c>
      <c r="V2995" s="4" t="str">
        <f t="shared" si="7"/>
        <v>UNKNOWN</v>
      </c>
      <c r="W2995" s="4">
        <f t="shared" ref="W2995:Y2995" si="3002">IF(OR(J2995 = "ERROR", J2995 = ""), "UNKNOWN", J2995)</f>
        <v>1</v>
      </c>
      <c r="X2995" s="4">
        <f t="shared" si="3002"/>
        <v>4</v>
      </c>
      <c r="Y2995" s="4">
        <f t="shared" si="3002"/>
        <v>4</v>
      </c>
      <c r="Z2995" s="5">
        <f t="shared" si="9"/>
        <v>44937</v>
      </c>
    </row>
    <row r="2996">
      <c r="A2996" s="1" t="s">
        <v>3033</v>
      </c>
      <c r="B2996" s="1" t="s">
        <v>32</v>
      </c>
      <c r="D2996" s="1">
        <v>1.0</v>
      </c>
      <c r="E2996" s="1">
        <v>1.0</v>
      </c>
      <c r="F2996" s="1" t="s">
        <v>39</v>
      </c>
      <c r="G2996" s="1" t="s">
        <v>24</v>
      </c>
      <c r="H2996" s="2">
        <v>45067.0</v>
      </c>
      <c r="J2996" s="3">
        <f t="shared" si="2"/>
        <v>1</v>
      </c>
      <c r="K2996" s="4">
        <f t="shared" si="3"/>
        <v>1</v>
      </c>
      <c r="L2996" s="4">
        <f t="shared" si="4"/>
        <v>1</v>
      </c>
      <c r="S2996" s="1" t="s">
        <v>3033</v>
      </c>
      <c r="T2996" s="4" t="str">
        <f t="shared" si="5"/>
        <v>Cookie</v>
      </c>
      <c r="U2996" s="4" t="str">
        <f t="shared" si="6"/>
        <v>Takeaway</v>
      </c>
      <c r="V2996" s="4" t="str">
        <f t="shared" si="7"/>
        <v>Digital Wallet</v>
      </c>
      <c r="W2996" s="4">
        <f t="shared" ref="W2996:Y2996" si="3003">IF(OR(J2996 = "ERROR", J2996 = ""), "UNKNOWN", J2996)</f>
        <v>1</v>
      </c>
      <c r="X2996" s="4">
        <f t="shared" si="3003"/>
        <v>1</v>
      </c>
      <c r="Y2996" s="4">
        <f t="shared" si="3003"/>
        <v>1</v>
      </c>
      <c r="Z2996" s="5">
        <f t="shared" si="9"/>
        <v>45067</v>
      </c>
    </row>
    <row r="2997">
      <c r="A2997" s="1" t="s">
        <v>3034</v>
      </c>
      <c r="B2997" s="1" t="s">
        <v>27</v>
      </c>
      <c r="C2997" s="1">
        <v>5.0</v>
      </c>
      <c r="D2997" s="1">
        <v>3.0</v>
      </c>
      <c r="E2997" s="1">
        <v>15.0</v>
      </c>
      <c r="F2997" s="1" t="s">
        <v>28</v>
      </c>
      <c r="G2997" s="1" t="s">
        <v>24</v>
      </c>
      <c r="H2997" s="2">
        <v>45195.0</v>
      </c>
      <c r="J2997" s="3">
        <f t="shared" si="2"/>
        <v>5</v>
      </c>
      <c r="K2997" s="4">
        <f t="shared" si="3"/>
        <v>3</v>
      </c>
      <c r="L2997" s="4">
        <f t="shared" si="4"/>
        <v>15</v>
      </c>
      <c r="S2997" s="1" t="s">
        <v>3034</v>
      </c>
      <c r="T2997" s="4" t="str">
        <f t="shared" si="5"/>
        <v>Cake</v>
      </c>
      <c r="U2997" s="4" t="str">
        <f t="shared" si="6"/>
        <v>Takeaway</v>
      </c>
      <c r="V2997" s="4" t="str">
        <f t="shared" si="7"/>
        <v>Cash</v>
      </c>
      <c r="W2997" s="4">
        <f t="shared" ref="W2997:Y2997" si="3004">IF(OR(J2997 = "ERROR", J2997 = ""), "UNKNOWN", J2997)</f>
        <v>5</v>
      </c>
      <c r="X2997" s="4">
        <f t="shared" si="3004"/>
        <v>3</v>
      </c>
      <c r="Y2997" s="4">
        <f t="shared" si="3004"/>
        <v>15</v>
      </c>
      <c r="Z2997" s="5">
        <f t="shared" si="9"/>
        <v>45195</v>
      </c>
    </row>
    <row r="2998">
      <c r="A2998" s="1" t="s">
        <v>3035</v>
      </c>
      <c r="B2998" s="1" t="s">
        <v>32</v>
      </c>
      <c r="C2998" s="1">
        <v>4.0</v>
      </c>
      <c r="D2998" s="1">
        <v>1.0</v>
      </c>
      <c r="E2998" s="1">
        <v>4.0</v>
      </c>
      <c r="F2998" s="1" t="s">
        <v>39</v>
      </c>
      <c r="H2998" s="2">
        <v>45130.0</v>
      </c>
      <c r="J2998" s="3">
        <f t="shared" si="2"/>
        <v>4</v>
      </c>
      <c r="K2998" s="4">
        <f t="shared" si="3"/>
        <v>1</v>
      </c>
      <c r="L2998" s="4">
        <f t="shared" si="4"/>
        <v>4</v>
      </c>
      <c r="S2998" s="1" t="s">
        <v>3035</v>
      </c>
      <c r="T2998" s="4" t="str">
        <f t="shared" si="5"/>
        <v>Cookie</v>
      </c>
      <c r="U2998" s="4" t="str">
        <f t="shared" si="6"/>
        <v>UNKNOWN</v>
      </c>
      <c r="V2998" s="4" t="str">
        <f t="shared" si="7"/>
        <v>Digital Wallet</v>
      </c>
      <c r="W2998" s="4">
        <f t="shared" ref="W2998:Y2998" si="3005">IF(OR(J2998 = "ERROR", J2998 = ""), "UNKNOWN", J2998)</f>
        <v>4</v>
      </c>
      <c r="X2998" s="4">
        <f t="shared" si="3005"/>
        <v>1</v>
      </c>
      <c r="Y2998" s="4">
        <f t="shared" si="3005"/>
        <v>4</v>
      </c>
      <c r="Z2998" s="5">
        <f t="shared" si="9"/>
        <v>45130</v>
      </c>
    </row>
    <row r="2999">
      <c r="A2999" s="1" t="s">
        <v>3036</v>
      </c>
      <c r="B2999" s="1" t="s">
        <v>22</v>
      </c>
      <c r="C2999" s="1">
        <v>1.0</v>
      </c>
      <c r="D2999" s="1">
        <v>2.0</v>
      </c>
      <c r="E2999" s="1" t="s">
        <v>30</v>
      </c>
      <c r="F2999" s="1" t="s">
        <v>23</v>
      </c>
      <c r="H2999" s="6">
        <v>45220.0</v>
      </c>
      <c r="J2999" s="3">
        <f t="shared" si="2"/>
        <v>1</v>
      </c>
      <c r="K2999" s="4">
        <f t="shared" si="3"/>
        <v>2</v>
      </c>
      <c r="L2999" s="4">
        <f t="shared" si="4"/>
        <v>2</v>
      </c>
      <c r="S2999" s="1" t="s">
        <v>3036</v>
      </c>
      <c r="T2999" s="4" t="str">
        <f t="shared" si="5"/>
        <v>Coffee</v>
      </c>
      <c r="U2999" s="4" t="str">
        <f t="shared" si="6"/>
        <v>UNKNOWN</v>
      </c>
      <c r="V2999" s="4" t="str">
        <f t="shared" si="7"/>
        <v>Credit Card</v>
      </c>
      <c r="W2999" s="4">
        <f t="shared" ref="W2999:Y2999" si="3006">IF(OR(J2999 = "ERROR", J2999 = ""), "UNKNOWN", J2999)</f>
        <v>1</v>
      </c>
      <c r="X2999" s="4">
        <f t="shared" si="3006"/>
        <v>2</v>
      </c>
      <c r="Y2999" s="4">
        <f t="shared" si="3006"/>
        <v>2</v>
      </c>
      <c r="Z2999" s="7">
        <f t="shared" si="9"/>
        <v>45220</v>
      </c>
    </row>
    <row r="3000">
      <c r="A3000" s="1" t="s">
        <v>3037</v>
      </c>
      <c r="B3000" s="1" t="s">
        <v>41</v>
      </c>
      <c r="C3000" s="1">
        <v>5.0</v>
      </c>
      <c r="D3000" s="1">
        <v>4.0</v>
      </c>
      <c r="E3000" s="1">
        <v>20.0</v>
      </c>
      <c r="F3000" s="1" t="s">
        <v>39</v>
      </c>
      <c r="G3000" s="1" t="s">
        <v>29</v>
      </c>
      <c r="H3000" s="6">
        <v>45217.0</v>
      </c>
      <c r="J3000" s="3">
        <f t="shared" si="2"/>
        <v>5</v>
      </c>
      <c r="K3000" s="4">
        <f t="shared" si="3"/>
        <v>4</v>
      </c>
      <c r="L3000" s="4">
        <f t="shared" si="4"/>
        <v>20</v>
      </c>
      <c r="S3000" s="1" t="s">
        <v>3037</v>
      </c>
      <c r="T3000" s="4" t="str">
        <f t="shared" si="5"/>
        <v>Smoothie</v>
      </c>
      <c r="U3000" s="4" t="str">
        <f t="shared" si="6"/>
        <v>In-store</v>
      </c>
      <c r="V3000" s="4" t="str">
        <f t="shared" si="7"/>
        <v>Digital Wallet</v>
      </c>
      <c r="W3000" s="4">
        <f t="shared" ref="W3000:Y3000" si="3007">IF(OR(J3000 = "ERROR", J3000 = ""), "UNKNOWN", J3000)</f>
        <v>5</v>
      </c>
      <c r="X3000" s="4">
        <f t="shared" si="3007"/>
        <v>4</v>
      </c>
      <c r="Y3000" s="4">
        <f t="shared" si="3007"/>
        <v>20</v>
      </c>
      <c r="Z3000" s="7">
        <f t="shared" si="9"/>
        <v>45217</v>
      </c>
    </row>
    <row r="3001">
      <c r="A3001" s="1" t="s">
        <v>3038</v>
      </c>
      <c r="B3001" s="1" t="s">
        <v>81</v>
      </c>
      <c r="C3001" s="1">
        <v>5.0</v>
      </c>
      <c r="D3001" s="1">
        <v>1.5</v>
      </c>
      <c r="E3001" s="1">
        <v>7.5</v>
      </c>
      <c r="F3001" s="1" t="s">
        <v>23</v>
      </c>
      <c r="G3001" s="1" t="s">
        <v>29</v>
      </c>
      <c r="H3001" s="1" t="s">
        <v>30</v>
      </c>
      <c r="J3001" s="3">
        <f t="shared" si="2"/>
        <v>5</v>
      </c>
      <c r="K3001" s="4">
        <f t="shared" si="3"/>
        <v>1.5</v>
      </c>
      <c r="L3001" s="4">
        <f t="shared" si="4"/>
        <v>7.5</v>
      </c>
      <c r="S3001" s="1" t="s">
        <v>3038</v>
      </c>
      <c r="T3001" s="4" t="str">
        <f t="shared" si="5"/>
        <v>Tea</v>
      </c>
      <c r="U3001" s="4" t="str">
        <f t="shared" si="6"/>
        <v>In-store</v>
      </c>
      <c r="V3001" s="4" t="str">
        <f t="shared" si="7"/>
        <v>Credit Card</v>
      </c>
      <c r="W3001" s="4">
        <f t="shared" ref="W3001:Y3001" si="3008">IF(OR(J3001 = "ERROR", J3001 = ""), "UNKNOWN", J3001)</f>
        <v>5</v>
      </c>
      <c r="X3001" s="4">
        <f t="shared" si="3008"/>
        <v>1.5</v>
      </c>
      <c r="Y3001" s="4">
        <f t="shared" si="3008"/>
        <v>7.5</v>
      </c>
      <c r="Z3001" s="4" t="str">
        <f t="shared" si="9"/>
        <v>UNKNOWN</v>
      </c>
    </row>
    <row r="3002">
      <c r="A3002" s="1" t="s">
        <v>3039</v>
      </c>
      <c r="B3002" s="1" t="s">
        <v>36</v>
      </c>
      <c r="C3002" s="1">
        <v>1.0</v>
      </c>
      <c r="D3002" s="1">
        <v>5.0</v>
      </c>
      <c r="E3002" s="1">
        <v>5.0</v>
      </c>
      <c r="F3002" s="1" t="s">
        <v>28</v>
      </c>
      <c r="G3002" s="1" t="s">
        <v>29</v>
      </c>
      <c r="H3002" s="2">
        <v>45100.0</v>
      </c>
      <c r="J3002" s="3">
        <f t="shared" si="2"/>
        <v>1</v>
      </c>
      <c r="K3002" s="4">
        <f t="shared" si="3"/>
        <v>5</v>
      </c>
      <c r="L3002" s="4">
        <f t="shared" si="4"/>
        <v>5</v>
      </c>
      <c r="S3002" s="1" t="s">
        <v>3039</v>
      </c>
      <c r="T3002" s="4" t="str">
        <f t="shared" si="5"/>
        <v>Salad</v>
      </c>
      <c r="U3002" s="4" t="str">
        <f t="shared" si="6"/>
        <v>In-store</v>
      </c>
      <c r="V3002" s="4" t="str">
        <f t="shared" si="7"/>
        <v>Cash</v>
      </c>
      <c r="W3002" s="4">
        <f t="shared" ref="W3002:Y3002" si="3009">IF(OR(J3002 = "ERROR", J3002 = ""), "UNKNOWN", J3002)</f>
        <v>1</v>
      </c>
      <c r="X3002" s="4">
        <f t="shared" si="3009"/>
        <v>5</v>
      </c>
      <c r="Y3002" s="4">
        <f t="shared" si="3009"/>
        <v>5</v>
      </c>
      <c r="Z3002" s="5">
        <f t="shared" si="9"/>
        <v>45100</v>
      </c>
    </row>
    <row r="3003">
      <c r="A3003" s="1" t="s">
        <v>3040</v>
      </c>
      <c r="B3003" s="1" t="s">
        <v>55</v>
      </c>
      <c r="C3003" s="1">
        <v>5.0</v>
      </c>
      <c r="D3003" s="1">
        <v>3.0</v>
      </c>
      <c r="E3003" s="1">
        <v>15.0</v>
      </c>
      <c r="F3003" s="1" t="s">
        <v>23</v>
      </c>
      <c r="G3003" s="1" t="s">
        <v>29</v>
      </c>
      <c r="H3003" s="2">
        <v>45086.0</v>
      </c>
      <c r="J3003" s="3">
        <f t="shared" si="2"/>
        <v>5</v>
      </c>
      <c r="K3003" s="4">
        <f t="shared" si="3"/>
        <v>3</v>
      </c>
      <c r="L3003" s="4">
        <f t="shared" si="4"/>
        <v>15</v>
      </c>
      <c r="S3003" s="1" t="s">
        <v>3040</v>
      </c>
      <c r="T3003" s="4" t="str">
        <f t="shared" si="5"/>
        <v>Juice</v>
      </c>
      <c r="U3003" s="4" t="str">
        <f t="shared" si="6"/>
        <v>In-store</v>
      </c>
      <c r="V3003" s="4" t="str">
        <f t="shared" si="7"/>
        <v>Credit Card</v>
      </c>
      <c r="W3003" s="4">
        <f t="shared" ref="W3003:Y3003" si="3010">IF(OR(J3003 = "ERROR", J3003 = ""), "UNKNOWN", J3003)</f>
        <v>5</v>
      </c>
      <c r="X3003" s="4">
        <f t="shared" si="3010"/>
        <v>3</v>
      </c>
      <c r="Y3003" s="4">
        <f t="shared" si="3010"/>
        <v>15</v>
      </c>
      <c r="Z3003" s="5">
        <f t="shared" si="9"/>
        <v>45086</v>
      </c>
    </row>
    <row r="3004">
      <c r="A3004" s="1" t="s">
        <v>3041</v>
      </c>
      <c r="B3004" s="1" t="s">
        <v>27</v>
      </c>
      <c r="C3004" s="1">
        <v>2.0</v>
      </c>
      <c r="D3004" s="1">
        <v>3.0</v>
      </c>
      <c r="E3004" s="1">
        <v>6.0</v>
      </c>
      <c r="F3004" s="1" t="s">
        <v>39</v>
      </c>
      <c r="G3004" s="1" t="s">
        <v>29</v>
      </c>
      <c r="H3004" s="2">
        <v>44939.0</v>
      </c>
      <c r="J3004" s="3">
        <f t="shared" si="2"/>
        <v>2</v>
      </c>
      <c r="K3004" s="4">
        <f t="shared" si="3"/>
        <v>3</v>
      </c>
      <c r="L3004" s="4">
        <f t="shared" si="4"/>
        <v>6</v>
      </c>
      <c r="S3004" s="1" t="s">
        <v>3041</v>
      </c>
      <c r="T3004" s="4" t="str">
        <f t="shared" si="5"/>
        <v>Cake</v>
      </c>
      <c r="U3004" s="4" t="str">
        <f t="shared" si="6"/>
        <v>In-store</v>
      </c>
      <c r="V3004" s="4" t="str">
        <f t="shared" si="7"/>
        <v>Digital Wallet</v>
      </c>
      <c r="W3004" s="4">
        <f t="shared" ref="W3004:Y3004" si="3011">IF(OR(J3004 = "ERROR", J3004 = ""), "UNKNOWN", J3004)</f>
        <v>2</v>
      </c>
      <c r="X3004" s="4">
        <f t="shared" si="3011"/>
        <v>3</v>
      </c>
      <c r="Y3004" s="4">
        <f t="shared" si="3011"/>
        <v>6</v>
      </c>
      <c r="Z3004" s="5">
        <f t="shared" si="9"/>
        <v>44939</v>
      </c>
    </row>
    <row r="3005">
      <c r="A3005" s="1" t="s">
        <v>3042</v>
      </c>
      <c r="B3005" s="1" t="s">
        <v>22</v>
      </c>
      <c r="C3005" s="1">
        <v>3.0</v>
      </c>
      <c r="D3005" s="1">
        <v>2.0</v>
      </c>
      <c r="E3005" s="1">
        <v>6.0</v>
      </c>
      <c r="G3005" s="1" t="s">
        <v>29</v>
      </c>
      <c r="H3005" s="2">
        <v>45131.0</v>
      </c>
      <c r="J3005" s="3">
        <f t="shared" si="2"/>
        <v>3</v>
      </c>
      <c r="K3005" s="4">
        <f t="shared" si="3"/>
        <v>2</v>
      </c>
      <c r="L3005" s="4">
        <f t="shared" si="4"/>
        <v>6</v>
      </c>
      <c r="S3005" s="1" t="s">
        <v>3042</v>
      </c>
      <c r="T3005" s="4" t="str">
        <f t="shared" si="5"/>
        <v>Coffee</v>
      </c>
      <c r="U3005" s="4" t="str">
        <f t="shared" si="6"/>
        <v>In-store</v>
      </c>
      <c r="V3005" s="4" t="str">
        <f t="shared" si="7"/>
        <v>UNKNOWN</v>
      </c>
      <c r="W3005" s="4">
        <f t="shared" ref="W3005:Y3005" si="3012">IF(OR(J3005 = "ERROR", J3005 = ""), "UNKNOWN", J3005)</f>
        <v>3</v>
      </c>
      <c r="X3005" s="4">
        <f t="shared" si="3012"/>
        <v>2</v>
      </c>
      <c r="Y3005" s="4">
        <f t="shared" si="3012"/>
        <v>6</v>
      </c>
      <c r="Z3005" s="5">
        <f t="shared" si="9"/>
        <v>45131</v>
      </c>
    </row>
    <row r="3006">
      <c r="A3006" s="1" t="s">
        <v>3043</v>
      </c>
      <c r="B3006" s="1" t="s">
        <v>44</v>
      </c>
      <c r="C3006" s="1">
        <v>2.0</v>
      </c>
      <c r="D3006" s="1">
        <v>4.0</v>
      </c>
      <c r="E3006" s="1">
        <v>8.0</v>
      </c>
      <c r="G3006" s="1" t="s">
        <v>24</v>
      </c>
      <c r="H3006" s="2">
        <v>45177.0</v>
      </c>
      <c r="J3006" s="3">
        <f t="shared" si="2"/>
        <v>2</v>
      </c>
      <c r="K3006" s="4">
        <f t="shared" si="3"/>
        <v>4</v>
      </c>
      <c r="L3006" s="4">
        <f t="shared" si="4"/>
        <v>8</v>
      </c>
      <c r="S3006" s="1" t="s">
        <v>3043</v>
      </c>
      <c r="T3006" s="4" t="str">
        <f t="shared" si="5"/>
        <v>Sandwich</v>
      </c>
      <c r="U3006" s="4" t="str">
        <f t="shared" si="6"/>
        <v>Takeaway</v>
      </c>
      <c r="V3006" s="4" t="str">
        <f t="shared" si="7"/>
        <v>UNKNOWN</v>
      </c>
      <c r="W3006" s="4">
        <f t="shared" ref="W3006:Y3006" si="3013">IF(OR(J3006 = "ERROR", J3006 = ""), "UNKNOWN", J3006)</f>
        <v>2</v>
      </c>
      <c r="X3006" s="4">
        <f t="shared" si="3013"/>
        <v>4</v>
      </c>
      <c r="Y3006" s="4">
        <f t="shared" si="3013"/>
        <v>8</v>
      </c>
      <c r="Z3006" s="5">
        <f t="shared" si="9"/>
        <v>45177</v>
      </c>
    </row>
    <row r="3007">
      <c r="A3007" s="1" t="s">
        <v>3044</v>
      </c>
      <c r="B3007" s="1" t="s">
        <v>27</v>
      </c>
      <c r="C3007" s="1">
        <v>4.0</v>
      </c>
      <c r="D3007" s="1">
        <v>3.0</v>
      </c>
      <c r="E3007" s="1">
        <v>12.0</v>
      </c>
      <c r="H3007" s="2">
        <v>45238.0</v>
      </c>
      <c r="J3007" s="3">
        <f t="shared" si="2"/>
        <v>4</v>
      </c>
      <c r="K3007" s="4">
        <f t="shared" si="3"/>
        <v>3</v>
      </c>
      <c r="L3007" s="4">
        <f t="shared" si="4"/>
        <v>12</v>
      </c>
      <c r="S3007" s="1" t="s">
        <v>3044</v>
      </c>
      <c r="T3007" s="4" t="str">
        <f t="shared" si="5"/>
        <v>Cake</v>
      </c>
      <c r="U3007" s="4" t="str">
        <f t="shared" si="6"/>
        <v>UNKNOWN</v>
      </c>
      <c r="V3007" s="4" t="str">
        <f t="shared" si="7"/>
        <v>UNKNOWN</v>
      </c>
      <c r="W3007" s="4">
        <f t="shared" ref="W3007:Y3007" si="3014">IF(OR(J3007 = "ERROR", J3007 = ""), "UNKNOWN", J3007)</f>
        <v>4</v>
      </c>
      <c r="X3007" s="4">
        <f t="shared" si="3014"/>
        <v>3</v>
      </c>
      <c r="Y3007" s="4">
        <f t="shared" si="3014"/>
        <v>12</v>
      </c>
      <c r="Z3007" s="5">
        <f t="shared" si="9"/>
        <v>45238</v>
      </c>
    </row>
    <row r="3008">
      <c r="A3008" s="1" t="s">
        <v>3045</v>
      </c>
      <c r="B3008" s="1" t="s">
        <v>36</v>
      </c>
      <c r="C3008" s="1" t="s">
        <v>30</v>
      </c>
      <c r="D3008" s="1">
        <v>5.0</v>
      </c>
      <c r="E3008" s="1">
        <v>15.0</v>
      </c>
      <c r="F3008" s="1" t="s">
        <v>39</v>
      </c>
      <c r="G3008" s="1" t="s">
        <v>29</v>
      </c>
      <c r="H3008" s="2">
        <v>45093.0</v>
      </c>
      <c r="J3008" s="3">
        <f t="shared" si="2"/>
        <v>3</v>
      </c>
      <c r="K3008" s="4">
        <f t="shared" si="3"/>
        <v>5</v>
      </c>
      <c r="L3008" s="4">
        <f t="shared" si="4"/>
        <v>15</v>
      </c>
      <c r="S3008" s="1" t="s">
        <v>3045</v>
      </c>
      <c r="T3008" s="4" t="str">
        <f t="shared" si="5"/>
        <v>Salad</v>
      </c>
      <c r="U3008" s="4" t="str">
        <f t="shared" si="6"/>
        <v>In-store</v>
      </c>
      <c r="V3008" s="4" t="str">
        <f t="shared" si="7"/>
        <v>Digital Wallet</v>
      </c>
      <c r="W3008" s="4">
        <f t="shared" ref="W3008:Y3008" si="3015">IF(OR(J3008 = "ERROR", J3008 = ""), "UNKNOWN", J3008)</f>
        <v>3</v>
      </c>
      <c r="X3008" s="4">
        <f t="shared" si="3015"/>
        <v>5</v>
      </c>
      <c r="Y3008" s="4">
        <f t="shared" si="3015"/>
        <v>15</v>
      </c>
      <c r="Z3008" s="5">
        <f t="shared" si="9"/>
        <v>45093</v>
      </c>
    </row>
    <row r="3009">
      <c r="A3009" s="1" t="s">
        <v>3046</v>
      </c>
      <c r="B3009" s="1" t="s">
        <v>81</v>
      </c>
      <c r="C3009" s="1">
        <v>5.0</v>
      </c>
      <c r="D3009" s="1">
        <v>1.5</v>
      </c>
      <c r="E3009" s="1">
        <v>7.5</v>
      </c>
      <c r="F3009" s="1" t="s">
        <v>23</v>
      </c>
      <c r="G3009" s="1" t="s">
        <v>24</v>
      </c>
      <c r="H3009" s="2">
        <v>45029.0</v>
      </c>
      <c r="J3009" s="3">
        <f t="shared" si="2"/>
        <v>5</v>
      </c>
      <c r="K3009" s="4">
        <f t="shared" si="3"/>
        <v>1.5</v>
      </c>
      <c r="L3009" s="4">
        <f t="shared" si="4"/>
        <v>7.5</v>
      </c>
      <c r="S3009" s="1" t="s">
        <v>3046</v>
      </c>
      <c r="T3009" s="4" t="str">
        <f t="shared" si="5"/>
        <v>Tea</v>
      </c>
      <c r="U3009" s="4" t="str">
        <f t="shared" si="6"/>
        <v>Takeaway</v>
      </c>
      <c r="V3009" s="4" t="str">
        <f t="shared" si="7"/>
        <v>Credit Card</v>
      </c>
      <c r="W3009" s="4">
        <f t="shared" ref="W3009:Y3009" si="3016">IF(OR(J3009 = "ERROR", J3009 = ""), "UNKNOWN", J3009)</f>
        <v>5</v>
      </c>
      <c r="X3009" s="4">
        <f t="shared" si="3016"/>
        <v>1.5</v>
      </c>
      <c r="Y3009" s="4">
        <f t="shared" si="3016"/>
        <v>7.5</v>
      </c>
      <c r="Z3009" s="5">
        <f t="shared" si="9"/>
        <v>45029</v>
      </c>
    </row>
    <row r="3010">
      <c r="A3010" s="1" t="s">
        <v>3047</v>
      </c>
      <c r="B3010" s="1" t="s">
        <v>22</v>
      </c>
      <c r="C3010" s="1">
        <v>2.0</v>
      </c>
      <c r="D3010" s="1">
        <v>2.0</v>
      </c>
      <c r="E3010" s="1">
        <v>4.0</v>
      </c>
      <c r="F3010" s="1" t="s">
        <v>39</v>
      </c>
      <c r="G3010" s="1" t="s">
        <v>24</v>
      </c>
      <c r="H3010" s="6">
        <v>45222.0</v>
      </c>
      <c r="J3010" s="3">
        <f t="shared" si="2"/>
        <v>2</v>
      </c>
      <c r="K3010" s="4">
        <f t="shared" si="3"/>
        <v>2</v>
      </c>
      <c r="L3010" s="4">
        <f t="shared" si="4"/>
        <v>4</v>
      </c>
      <c r="S3010" s="1" t="s">
        <v>3047</v>
      </c>
      <c r="T3010" s="4" t="str">
        <f t="shared" si="5"/>
        <v>Coffee</v>
      </c>
      <c r="U3010" s="4" t="str">
        <f t="shared" si="6"/>
        <v>Takeaway</v>
      </c>
      <c r="V3010" s="4" t="str">
        <f t="shared" si="7"/>
        <v>Digital Wallet</v>
      </c>
      <c r="W3010" s="4">
        <f t="shared" ref="W3010:Y3010" si="3017">IF(OR(J3010 = "ERROR", J3010 = ""), "UNKNOWN", J3010)</f>
        <v>2</v>
      </c>
      <c r="X3010" s="4">
        <f t="shared" si="3017"/>
        <v>2</v>
      </c>
      <c r="Y3010" s="4">
        <f t="shared" si="3017"/>
        <v>4</v>
      </c>
      <c r="Z3010" s="7">
        <f t="shared" si="9"/>
        <v>45222</v>
      </c>
    </row>
    <row r="3011">
      <c r="A3011" s="1" t="s">
        <v>3048</v>
      </c>
      <c r="B3011" s="1" t="s">
        <v>55</v>
      </c>
      <c r="C3011" s="1">
        <v>3.0</v>
      </c>
      <c r="D3011" s="1">
        <v>3.0</v>
      </c>
      <c r="E3011" s="1">
        <v>9.0</v>
      </c>
      <c r="F3011" s="1" t="s">
        <v>39</v>
      </c>
      <c r="G3011" s="1" t="s">
        <v>29</v>
      </c>
      <c r="H3011" s="2">
        <v>44980.0</v>
      </c>
      <c r="J3011" s="3">
        <f t="shared" si="2"/>
        <v>3</v>
      </c>
      <c r="K3011" s="4">
        <f t="shared" si="3"/>
        <v>3</v>
      </c>
      <c r="L3011" s="4">
        <f t="shared" si="4"/>
        <v>9</v>
      </c>
      <c r="S3011" s="1" t="s">
        <v>3048</v>
      </c>
      <c r="T3011" s="4" t="str">
        <f t="shared" si="5"/>
        <v>Juice</v>
      </c>
      <c r="U3011" s="4" t="str">
        <f t="shared" si="6"/>
        <v>In-store</v>
      </c>
      <c r="V3011" s="4" t="str">
        <f t="shared" si="7"/>
        <v>Digital Wallet</v>
      </c>
      <c r="W3011" s="4">
        <f t="shared" ref="W3011:Y3011" si="3018">IF(OR(J3011 = "ERROR", J3011 = ""), "UNKNOWN", J3011)</f>
        <v>3</v>
      </c>
      <c r="X3011" s="4">
        <f t="shared" si="3018"/>
        <v>3</v>
      </c>
      <c r="Y3011" s="4">
        <f t="shared" si="3018"/>
        <v>9</v>
      </c>
      <c r="Z3011" s="5">
        <f t="shared" si="9"/>
        <v>44980</v>
      </c>
    </row>
    <row r="3012">
      <c r="A3012" s="1" t="s">
        <v>3049</v>
      </c>
      <c r="B3012" s="1" t="s">
        <v>30</v>
      </c>
      <c r="C3012" s="1" t="s">
        <v>25</v>
      </c>
      <c r="D3012" s="1">
        <v>4.0</v>
      </c>
      <c r="E3012" s="1">
        <v>4.0</v>
      </c>
      <c r="F3012" s="1" t="s">
        <v>39</v>
      </c>
      <c r="H3012" s="2">
        <v>44963.0</v>
      </c>
      <c r="J3012" s="3">
        <f t="shared" si="2"/>
        <v>1</v>
      </c>
      <c r="K3012" s="4">
        <f t="shared" si="3"/>
        <v>4</v>
      </c>
      <c r="L3012" s="4">
        <f t="shared" si="4"/>
        <v>4</v>
      </c>
      <c r="S3012" s="1" t="s">
        <v>3049</v>
      </c>
      <c r="T3012" s="4" t="str">
        <f t="shared" si="5"/>
        <v>UNKNOWN</v>
      </c>
      <c r="U3012" s="4" t="str">
        <f t="shared" si="6"/>
        <v>UNKNOWN</v>
      </c>
      <c r="V3012" s="4" t="str">
        <f t="shared" si="7"/>
        <v>Digital Wallet</v>
      </c>
      <c r="W3012" s="4">
        <f t="shared" ref="W3012:Y3012" si="3019">IF(OR(J3012 = "ERROR", J3012 = ""), "UNKNOWN", J3012)</f>
        <v>1</v>
      </c>
      <c r="X3012" s="4">
        <f t="shared" si="3019"/>
        <v>4</v>
      </c>
      <c r="Y3012" s="4">
        <f t="shared" si="3019"/>
        <v>4</v>
      </c>
      <c r="Z3012" s="5">
        <f t="shared" si="9"/>
        <v>44963</v>
      </c>
    </row>
    <row r="3013">
      <c r="A3013" s="1" t="s">
        <v>3050</v>
      </c>
      <c r="B3013" s="1" t="s">
        <v>32</v>
      </c>
      <c r="C3013" s="1" t="s">
        <v>30</v>
      </c>
      <c r="D3013" s="1">
        <v>1.0</v>
      </c>
      <c r="E3013" s="1">
        <v>5.0</v>
      </c>
      <c r="F3013" s="1" t="s">
        <v>23</v>
      </c>
      <c r="H3013" s="2">
        <v>45188.0</v>
      </c>
      <c r="J3013" s="3">
        <f t="shared" si="2"/>
        <v>5</v>
      </c>
      <c r="K3013" s="4">
        <f t="shared" si="3"/>
        <v>1</v>
      </c>
      <c r="L3013" s="4">
        <f t="shared" si="4"/>
        <v>5</v>
      </c>
      <c r="S3013" s="1" t="s">
        <v>3050</v>
      </c>
      <c r="T3013" s="4" t="str">
        <f t="shared" si="5"/>
        <v>Cookie</v>
      </c>
      <c r="U3013" s="4" t="str">
        <f t="shared" si="6"/>
        <v>UNKNOWN</v>
      </c>
      <c r="V3013" s="4" t="str">
        <f t="shared" si="7"/>
        <v>Credit Card</v>
      </c>
      <c r="W3013" s="4">
        <f t="shared" ref="W3013:Y3013" si="3020">IF(OR(J3013 = "ERROR", J3013 = ""), "UNKNOWN", J3013)</f>
        <v>5</v>
      </c>
      <c r="X3013" s="4">
        <f t="shared" si="3020"/>
        <v>1</v>
      </c>
      <c r="Y3013" s="4">
        <f t="shared" si="3020"/>
        <v>5</v>
      </c>
      <c r="Z3013" s="5">
        <f t="shared" si="9"/>
        <v>45188</v>
      </c>
    </row>
    <row r="3014">
      <c r="A3014" s="1" t="s">
        <v>3051</v>
      </c>
      <c r="B3014" s="1" t="s">
        <v>30</v>
      </c>
      <c r="C3014" s="1">
        <v>2.0</v>
      </c>
      <c r="D3014" s="1">
        <v>1.5</v>
      </c>
      <c r="E3014" s="1">
        <v>3.0</v>
      </c>
      <c r="F3014" s="1" t="s">
        <v>23</v>
      </c>
      <c r="G3014" s="1" t="s">
        <v>24</v>
      </c>
      <c r="H3014" s="2">
        <v>44930.0</v>
      </c>
      <c r="J3014" s="3">
        <f t="shared" si="2"/>
        <v>2</v>
      </c>
      <c r="K3014" s="4">
        <f t="shared" si="3"/>
        <v>1.5</v>
      </c>
      <c r="L3014" s="4">
        <f t="shared" si="4"/>
        <v>3</v>
      </c>
      <c r="S3014" s="1" t="s">
        <v>3051</v>
      </c>
      <c r="T3014" s="4" t="str">
        <f t="shared" si="5"/>
        <v>UNKNOWN</v>
      </c>
      <c r="U3014" s="4" t="str">
        <f t="shared" si="6"/>
        <v>Takeaway</v>
      </c>
      <c r="V3014" s="4" t="str">
        <f t="shared" si="7"/>
        <v>Credit Card</v>
      </c>
      <c r="W3014" s="4">
        <f t="shared" ref="W3014:Y3014" si="3021">IF(OR(J3014 = "ERROR", J3014 = ""), "UNKNOWN", J3014)</f>
        <v>2</v>
      </c>
      <c r="X3014" s="4">
        <f t="shared" si="3021"/>
        <v>1.5</v>
      </c>
      <c r="Y3014" s="4">
        <f t="shared" si="3021"/>
        <v>3</v>
      </c>
      <c r="Z3014" s="5">
        <f t="shared" si="9"/>
        <v>44930</v>
      </c>
    </row>
    <row r="3015">
      <c r="A3015" s="1" t="s">
        <v>3052</v>
      </c>
      <c r="B3015" s="1" t="s">
        <v>30</v>
      </c>
      <c r="C3015" s="1">
        <v>5.0</v>
      </c>
      <c r="E3015" s="1">
        <v>15.0</v>
      </c>
      <c r="H3015" s="6">
        <v>45224.0</v>
      </c>
      <c r="J3015" s="3">
        <f t="shared" si="2"/>
        <v>5</v>
      </c>
      <c r="K3015" s="4">
        <f t="shared" si="3"/>
        <v>3</v>
      </c>
      <c r="L3015" s="4">
        <f t="shared" si="4"/>
        <v>15</v>
      </c>
      <c r="S3015" s="1" t="s">
        <v>3052</v>
      </c>
      <c r="T3015" s="4" t="str">
        <f t="shared" si="5"/>
        <v>UNKNOWN</v>
      </c>
      <c r="U3015" s="4" t="str">
        <f t="shared" si="6"/>
        <v>UNKNOWN</v>
      </c>
      <c r="V3015" s="4" t="str">
        <f t="shared" si="7"/>
        <v>UNKNOWN</v>
      </c>
      <c r="W3015" s="4">
        <f t="shared" ref="W3015:Y3015" si="3022">IF(OR(J3015 = "ERROR", J3015 = ""), "UNKNOWN", J3015)</f>
        <v>5</v>
      </c>
      <c r="X3015" s="4">
        <f t="shared" si="3022"/>
        <v>3</v>
      </c>
      <c r="Y3015" s="4">
        <f t="shared" si="3022"/>
        <v>15</v>
      </c>
      <c r="Z3015" s="7">
        <f t="shared" si="9"/>
        <v>45224</v>
      </c>
    </row>
    <row r="3016">
      <c r="A3016" s="1" t="s">
        <v>3053</v>
      </c>
      <c r="B3016" s="1" t="s">
        <v>81</v>
      </c>
      <c r="C3016" s="1">
        <v>4.0</v>
      </c>
      <c r="D3016" s="1">
        <v>1.5</v>
      </c>
      <c r="E3016" s="1">
        <v>6.0</v>
      </c>
      <c r="F3016" s="1" t="s">
        <v>39</v>
      </c>
      <c r="G3016" s="1" t="s">
        <v>24</v>
      </c>
      <c r="H3016" s="6">
        <v>45275.0</v>
      </c>
      <c r="J3016" s="3">
        <f t="shared" si="2"/>
        <v>4</v>
      </c>
      <c r="K3016" s="4">
        <f t="shared" si="3"/>
        <v>1.5</v>
      </c>
      <c r="L3016" s="4">
        <f t="shared" si="4"/>
        <v>6</v>
      </c>
      <c r="S3016" s="1" t="s">
        <v>3053</v>
      </c>
      <c r="T3016" s="4" t="str">
        <f t="shared" si="5"/>
        <v>Tea</v>
      </c>
      <c r="U3016" s="4" t="str">
        <f t="shared" si="6"/>
        <v>Takeaway</v>
      </c>
      <c r="V3016" s="4" t="str">
        <f t="shared" si="7"/>
        <v>Digital Wallet</v>
      </c>
      <c r="W3016" s="4">
        <f t="shared" ref="W3016:Y3016" si="3023">IF(OR(J3016 = "ERROR", J3016 = ""), "UNKNOWN", J3016)</f>
        <v>4</v>
      </c>
      <c r="X3016" s="4">
        <f t="shared" si="3023"/>
        <v>1.5</v>
      </c>
      <c r="Y3016" s="4">
        <f t="shared" si="3023"/>
        <v>6</v>
      </c>
      <c r="Z3016" s="7">
        <f t="shared" si="9"/>
        <v>45275</v>
      </c>
    </row>
    <row r="3017">
      <c r="A3017" s="1" t="s">
        <v>3054</v>
      </c>
      <c r="B3017" s="1" t="s">
        <v>55</v>
      </c>
      <c r="C3017" s="1">
        <v>3.0</v>
      </c>
      <c r="D3017" s="1">
        <v>3.0</v>
      </c>
      <c r="E3017" s="1">
        <v>9.0</v>
      </c>
      <c r="F3017" s="1" t="s">
        <v>28</v>
      </c>
      <c r="H3017" s="2">
        <v>45168.0</v>
      </c>
      <c r="J3017" s="3">
        <f t="shared" si="2"/>
        <v>3</v>
      </c>
      <c r="K3017" s="4">
        <f t="shared" si="3"/>
        <v>3</v>
      </c>
      <c r="L3017" s="4">
        <f t="shared" si="4"/>
        <v>9</v>
      </c>
      <c r="S3017" s="1" t="s">
        <v>3054</v>
      </c>
      <c r="T3017" s="4" t="str">
        <f t="shared" si="5"/>
        <v>Juice</v>
      </c>
      <c r="U3017" s="4" t="str">
        <f t="shared" si="6"/>
        <v>UNKNOWN</v>
      </c>
      <c r="V3017" s="4" t="str">
        <f t="shared" si="7"/>
        <v>Cash</v>
      </c>
      <c r="W3017" s="4">
        <f t="shared" ref="W3017:Y3017" si="3024">IF(OR(J3017 = "ERROR", J3017 = ""), "UNKNOWN", J3017)</f>
        <v>3</v>
      </c>
      <c r="X3017" s="4">
        <f t="shared" si="3024"/>
        <v>3</v>
      </c>
      <c r="Y3017" s="4">
        <f t="shared" si="3024"/>
        <v>9</v>
      </c>
      <c r="Z3017" s="5">
        <f t="shared" si="9"/>
        <v>45168</v>
      </c>
    </row>
    <row r="3018">
      <c r="A3018" s="1" t="s">
        <v>3055</v>
      </c>
      <c r="B3018" s="1" t="s">
        <v>81</v>
      </c>
      <c r="C3018" s="1">
        <v>3.0</v>
      </c>
      <c r="D3018" s="1">
        <v>1.5</v>
      </c>
      <c r="E3018" s="1">
        <v>4.5</v>
      </c>
      <c r="G3018" s="1" t="s">
        <v>24</v>
      </c>
      <c r="H3018" s="2">
        <v>45005.0</v>
      </c>
      <c r="J3018" s="3">
        <f t="shared" si="2"/>
        <v>3</v>
      </c>
      <c r="K3018" s="4">
        <f t="shared" si="3"/>
        <v>1.5</v>
      </c>
      <c r="L3018" s="4">
        <f t="shared" si="4"/>
        <v>4.5</v>
      </c>
      <c r="S3018" s="1" t="s">
        <v>3055</v>
      </c>
      <c r="T3018" s="4" t="str">
        <f t="shared" si="5"/>
        <v>Tea</v>
      </c>
      <c r="U3018" s="4" t="str">
        <f t="shared" si="6"/>
        <v>Takeaway</v>
      </c>
      <c r="V3018" s="4" t="str">
        <f t="shared" si="7"/>
        <v>UNKNOWN</v>
      </c>
      <c r="W3018" s="4">
        <f t="shared" ref="W3018:Y3018" si="3025">IF(OR(J3018 = "ERROR", J3018 = ""), "UNKNOWN", J3018)</f>
        <v>3</v>
      </c>
      <c r="X3018" s="4">
        <f t="shared" si="3025"/>
        <v>1.5</v>
      </c>
      <c r="Y3018" s="4">
        <f t="shared" si="3025"/>
        <v>4.5</v>
      </c>
      <c r="Z3018" s="5">
        <f t="shared" si="9"/>
        <v>45005</v>
      </c>
    </row>
    <row r="3019">
      <c r="A3019" s="1" t="s">
        <v>3056</v>
      </c>
      <c r="B3019" s="1" t="s">
        <v>30</v>
      </c>
      <c r="C3019" s="1">
        <v>4.0</v>
      </c>
      <c r="D3019" s="1">
        <v>3.0</v>
      </c>
      <c r="E3019" s="1">
        <v>12.0</v>
      </c>
      <c r="F3019" s="1" t="s">
        <v>39</v>
      </c>
      <c r="H3019" s="2">
        <v>45208.0</v>
      </c>
      <c r="J3019" s="3">
        <f t="shared" si="2"/>
        <v>4</v>
      </c>
      <c r="K3019" s="4">
        <f t="shared" si="3"/>
        <v>3</v>
      </c>
      <c r="L3019" s="4">
        <f t="shared" si="4"/>
        <v>12</v>
      </c>
      <c r="S3019" s="1" t="s">
        <v>3056</v>
      </c>
      <c r="T3019" s="4" t="str">
        <f t="shared" si="5"/>
        <v>UNKNOWN</v>
      </c>
      <c r="U3019" s="4" t="str">
        <f t="shared" si="6"/>
        <v>UNKNOWN</v>
      </c>
      <c r="V3019" s="4" t="str">
        <f t="shared" si="7"/>
        <v>Digital Wallet</v>
      </c>
      <c r="W3019" s="4">
        <f t="shared" ref="W3019:Y3019" si="3026">IF(OR(J3019 = "ERROR", J3019 = ""), "UNKNOWN", J3019)</f>
        <v>4</v>
      </c>
      <c r="X3019" s="4">
        <f t="shared" si="3026"/>
        <v>3</v>
      </c>
      <c r="Y3019" s="4">
        <f t="shared" si="3026"/>
        <v>12</v>
      </c>
      <c r="Z3019" s="5">
        <f t="shared" si="9"/>
        <v>45208</v>
      </c>
    </row>
    <row r="3020">
      <c r="A3020" s="1" t="s">
        <v>3057</v>
      </c>
      <c r="B3020" s="1" t="s">
        <v>44</v>
      </c>
      <c r="C3020" s="1">
        <v>2.0</v>
      </c>
      <c r="D3020" s="1">
        <v>4.0</v>
      </c>
      <c r="E3020" s="1">
        <v>8.0</v>
      </c>
      <c r="F3020" s="1" t="s">
        <v>28</v>
      </c>
      <c r="G3020" s="1" t="s">
        <v>30</v>
      </c>
      <c r="H3020" s="2">
        <v>45087.0</v>
      </c>
      <c r="J3020" s="3">
        <f t="shared" si="2"/>
        <v>2</v>
      </c>
      <c r="K3020" s="4">
        <f t="shared" si="3"/>
        <v>4</v>
      </c>
      <c r="L3020" s="4">
        <f t="shared" si="4"/>
        <v>8</v>
      </c>
      <c r="S3020" s="1" t="s">
        <v>3057</v>
      </c>
      <c r="T3020" s="4" t="str">
        <f t="shared" si="5"/>
        <v>Sandwich</v>
      </c>
      <c r="U3020" s="4" t="str">
        <f t="shared" si="6"/>
        <v>UNKNOWN</v>
      </c>
      <c r="V3020" s="4" t="str">
        <f t="shared" si="7"/>
        <v>Cash</v>
      </c>
      <c r="W3020" s="4">
        <f t="shared" ref="W3020:Y3020" si="3027">IF(OR(J3020 = "ERROR", J3020 = ""), "UNKNOWN", J3020)</f>
        <v>2</v>
      </c>
      <c r="X3020" s="4">
        <f t="shared" si="3027"/>
        <v>4</v>
      </c>
      <c r="Y3020" s="4">
        <f t="shared" si="3027"/>
        <v>8</v>
      </c>
      <c r="Z3020" s="5">
        <f t="shared" si="9"/>
        <v>45087</v>
      </c>
    </row>
    <row r="3021">
      <c r="A3021" s="1" t="s">
        <v>3058</v>
      </c>
      <c r="B3021" s="1" t="s">
        <v>81</v>
      </c>
      <c r="C3021" s="1">
        <v>4.0</v>
      </c>
      <c r="D3021" s="1">
        <v>1.5</v>
      </c>
      <c r="E3021" s="1">
        <v>6.0</v>
      </c>
      <c r="H3021" s="2">
        <v>45160.0</v>
      </c>
      <c r="J3021" s="3">
        <f t="shared" si="2"/>
        <v>4</v>
      </c>
      <c r="K3021" s="4">
        <f t="shared" si="3"/>
        <v>1.5</v>
      </c>
      <c r="L3021" s="4">
        <f t="shared" si="4"/>
        <v>6</v>
      </c>
      <c r="S3021" s="1" t="s">
        <v>3058</v>
      </c>
      <c r="T3021" s="4" t="str">
        <f t="shared" si="5"/>
        <v>Tea</v>
      </c>
      <c r="U3021" s="4" t="str">
        <f t="shared" si="6"/>
        <v>UNKNOWN</v>
      </c>
      <c r="V3021" s="4" t="str">
        <f t="shared" si="7"/>
        <v>UNKNOWN</v>
      </c>
      <c r="W3021" s="4">
        <f t="shared" ref="W3021:Y3021" si="3028">IF(OR(J3021 = "ERROR", J3021 = ""), "UNKNOWN", J3021)</f>
        <v>4</v>
      </c>
      <c r="X3021" s="4">
        <f t="shared" si="3028"/>
        <v>1.5</v>
      </c>
      <c r="Y3021" s="4">
        <f t="shared" si="3028"/>
        <v>6</v>
      </c>
      <c r="Z3021" s="5">
        <f t="shared" si="9"/>
        <v>45160</v>
      </c>
    </row>
    <row r="3022">
      <c r="A3022" s="1" t="s">
        <v>3059</v>
      </c>
      <c r="B3022" s="1" t="s">
        <v>81</v>
      </c>
      <c r="C3022" s="1">
        <v>4.0</v>
      </c>
      <c r="D3022" s="1">
        <v>1.5</v>
      </c>
      <c r="E3022" s="1">
        <v>6.0</v>
      </c>
      <c r="G3022" s="1" t="s">
        <v>29</v>
      </c>
      <c r="H3022" s="2">
        <v>45147.0</v>
      </c>
      <c r="J3022" s="3">
        <f t="shared" si="2"/>
        <v>4</v>
      </c>
      <c r="K3022" s="4">
        <f t="shared" si="3"/>
        <v>1.5</v>
      </c>
      <c r="L3022" s="4">
        <f t="shared" si="4"/>
        <v>6</v>
      </c>
      <c r="S3022" s="1" t="s">
        <v>3059</v>
      </c>
      <c r="T3022" s="4" t="str">
        <f t="shared" si="5"/>
        <v>Tea</v>
      </c>
      <c r="U3022" s="4" t="str">
        <f t="shared" si="6"/>
        <v>In-store</v>
      </c>
      <c r="V3022" s="4" t="str">
        <f t="shared" si="7"/>
        <v>UNKNOWN</v>
      </c>
      <c r="W3022" s="4">
        <f t="shared" ref="W3022:Y3022" si="3029">IF(OR(J3022 = "ERROR", J3022 = ""), "UNKNOWN", J3022)</f>
        <v>4</v>
      </c>
      <c r="X3022" s="4">
        <f t="shared" si="3029"/>
        <v>1.5</v>
      </c>
      <c r="Y3022" s="4">
        <f t="shared" si="3029"/>
        <v>6</v>
      </c>
      <c r="Z3022" s="5">
        <f t="shared" si="9"/>
        <v>45147</v>
      </c>
    </row>
    <row r="3023">
      <c r="A3023" s="1" t="s">
        <v>3060</v>
      </c>
      <c r="B3023" s="1" t="s">
        <v>27</v>
      </c>
      <c r="C3023" s="1">
        <v>1.0</v>
      </c>
      <c r="D3023" s="1">
        <v>3.0</v>
      </c>
      <c r="E3023" s="1">
        <v>3.0</v>
      </c>
      <c r="F3023" s="1" t="s">
        <v>28</v>
      </c>
      <c r="G3023" s="1" t="s">
        <v>29</v>
      </c>
      <c r="H3023" s="2">
        <v>44965.0</v>
      </c>
      <c r="J3023" s="3">
        <f t="shared" si="2"/>
        <v>1</v>
      </c>
      <c r="K3023" s="4">
        <f t="shared" si="3"/>
        <v>3</v>
      </c>
      <c r="L3023" s="4">
        <f t="shared" si="4"/>
        <v>3</v>
      </c>
      <c r="S3023" s="1" t="s">
        <v>3060</v>
      </c>
      <c r="T3023" s="4" t="str">
        <f t="shared" si="5"/>
        <v>Cake</v>
      </c>
      <c r="U3023" s="4" t="str">
        <f t="shared" si="6"/>
        <v>In-store</v>
      </c>
      <c r="V3023" s="4" t="str">
        <f t="shared" si="7"/>
        <v>Cash</v>
      </c>
      <c r="W3023" s="4">
        <f t="shared" ref="W3023:Y3023" si="3030">IF(OR(J3023 = "ERROR", J3023 = ""), "UNKNOWN", J3023)</f>
        <v>1</v>
      </c>
      <c r="X3023" s="4">
        <f t="shared" si="3030"/>
        <v>3</v>
      </c>
      <c r="Y3023" s="4">
        <f t="shared" si="3030"/>
        <v>3</v>
      </c>
      <c r="Z3023" s="5">
        <f t="shared" si="9"/>
        <v>44965</v>
      </c>
    </row>
    <row r="3024">
      <c r="A3024" s="1" t="s">
        <v>3061</v>
      </c>
      <c r="B3024" s="1" t="s">
        <v>22</v>
      </c>
      <c r="C3024" s="1">
        <v>4.0</v>
      </c>
      <c r="D3024" s="1">
        <v>2.0</v>
      </c>
      <c r="E3024" s="1">
        <v>8.0</v>
      </c>
      <c r="H3024" s="2">
        <v>45107.0</v>
      </c>
      <c r="J3024" s="3">
        <f t="shared" si="2"/>
        <v>4</v>
      </c>
      <c r="K3024" s="4">
        <f t="shared" si="3"/>
        <v>2</v>
      </c>
      <c r="L3024" s="4">
        <f t="shared" si="4"/>
        <v>8</v>
      </c>
      <c r="S3024" s="1" t="s">
        <v>3061</v>
      </c>
      <c r="T3024" s="4" t="str">
        <f t="shared" si="5"/>
        <v>Coffee</v>
      </c>
      <c r="U3024" s="4" t="str">
        <f t="shared" si="6"/>
        <v>UNKNOWN</v>
      </c>
      <c r="V3024" s="4" t="str">
        <f t="shared" si="7"/>
        <v>UNKNOWN</v>
      </c>
      <c r="W3024" s="4">
        <f t="shared" ref="W3024:Y3024" si="3031">IF(OR(J3024 = "ERROR", J3024 = ""), "UNKNOWN", J3024)</f>
        <v>4</v>
      </c>
      <c r="X3024" s="4">
        <f t="shared" si="3031"/>
        <v>2</v>
      </c>
      <c r="Y3024" s="4">
        <f t="shared" si="3031"/>
        <v>8</v>
      </c>
      <c r="Z3024" s="5">
        <f t="shared" si="9"/>
        <v>45107</v>
      </c>
    </row>
    <row r="3025">
      <c r="A3025" s="1" t="s">
        <v>3062</v>
      </c>
      <c r="B3025" s="1" t="s">
        <v>44</v>
      </c>
      <c r="C3025" s="1">
        <v>2.0</v>
      </c>
      <c r="D3025" s="1">
        <v>4.0</v>
      </c>
      <c r="E3025" s="1">
        <v>8.0</v>
      </c>
      <c r="G3025" s="1" t="s">
        <v>29</v>
      </c>
      <c r="H3025" s="2">
        <v>44948.0</v>
      </c>
      <c r="J3025" s="3">
        <f t="shared" si="2"/>
        <v>2</v>
      </c>
      <c r="K3025" s="4">
        <f t="shared" si="3"/>
        <v>4</v>
      </c>
      <c r="L3025" s="4">
        <f t="shared" si="4"/>
        <v>8</v>
      </c>
      <c r="S3025" s="1" t="s">
        <v>3062</v>
      </c>
      <c r="T3025" s="4" t="str">
        <f t="shared" si="5"/>
        <v>Sandwich</v>
      </c>
      <c r="U3025" s="4" t="str">
        <f t="shared" si="6"/>
        <v>In-store</v>
      </c>
      <c r="V3025" s="4" t="str">
        <f t="shared" si="7"/>
        <v>UNKNOWN</v>
      </c>
      <c r="W3025" s="4">
        <f t="shared" ref="W3025:Y3025" si="3032">IF(OR(J3025 = "ERROR", J3025 = ""), "UNKNOWN", J3025)</f>
        <v>2</v>
      </c>
      <c r="X3025" s="4">
        <f t="shared" si="3032"/>
        <v>4</v>
      </c>
      <c r="Y3025" s="4">
        <f t="shared" si="3032"/>
        <v>8</v>
      </c>
      <c r="Z3025" s="5">
        <f t="shared" si="9"/>
        <v>44948</v>
      </c>
    </row>
    <row r="3026">
      <c r="A3026" s="1" t="s">
        <v>3063</v>
      </c>
      <c r="B3026" s="1" t="s">
        <v>55</v>
      </c>
      <c r="C3026" s="1">
        <v>2.0</v>
      </c>
      <c r="D3026" s="1">
        <v>3.0</v>
      </c>
      <c r="E3026" s="1">
        <v>6.0</v>
      </c>
      <c r="F3026" s="1" t="s">
        <v>39</v>
      </c>
      <c r="G3026" s="1" t="s">
        <v>29</v>
      </c>
      <c r="H3026" s="2">
        <v>44933.0</v>
      </c>
      <c r="J3026" s="3">
        <f t="shared" si="2"/>
        <v>2</v>
      </c>
      <c r="K3026" s="4">
        <f t="shared" si="3"/>
        <v>3</v>
      </c>
      <c r="L3026" s="4">
        <f t="shared" si="4"/>
        <v>6</v>
      </c>
      <c r="S3026" s="1" t="s">
        <v>3063</v>
      </c>
      <c r="T3026" s="4" t="str">
        <f t="shared" si="5"/>
        <v>Juice</v>
      </c>
      <c r="U3026" s="4" t="str">
        <f t="shared" si="6"/>
        <v>In-store</v>
      </c>
      <c r="V3026" s="4" t="str">
        <f t="shared" si="7"/>
        <v>Digital Wallet</v>
      </c>
      <c r="W3026" s="4">
        <f t="shared" ref="W3026:Y3026" si="3033">IF(OR(J3026 = "ERROR", J3026 = ""), "UNKNOWN", J3026)</f>
        <v>2</v>
      </c>
      <c r="X3026" s="4">
        <f t="shared" si="3033"/>
        <v>3</v>
      </c>
      <c r="Y3026" s="4">
        <f t="shared" si="3033"/>
        <v>6</v>
      </c>
      <c r="Z3026" s="5">
        <f t="shared" si="9"/>
        <v>44933</v>
      </c>
    </row>
    <row r="3027">
      <c r="A3027" s="1" t="s">
        <v>3064</v>
      </c>
      <c r="B3027" s="1" t="s">
        <v>22</v>
      </c>
      <c r="C3027" s="1">
        <v>1.0</v>
      </c>
      <c r="D3027" s="1">
        <v>2.0</v>
      </c>
      <c r="E3027" s="1" t="s">
        <v>25</v>
      </c>
      <c r="F3027" s="1" t="s">
        <v>23</v>
      </c>
      <c r="G3027" s="1" t="s">
        <v>24</v>
      </c>
      <c r="H3027" s="2">
        <v>45182.0</v>
      </c>
      <c r="J3027" s="3">
        <f t="shared" si="2"/>
        <v>1</v>
      </c>
      <c r="K3027" s="4">
        <f t="shared" si="3"/>
        <v>2</v>
      </c>
      <c r="L3027" s="4">
        <f t="shared" si="4"/>
        <v>2</v>
      </c>
      <c r="S3027" s="1" t="s">
        <v>3064</v>
      </c>
      <c r="T3027" s="4" t="str">
        <f t="shared" si="5"/>
        <v>Coffee</v>
      </c>
      <c r="U3027" s="4" t="str">
        <f t="shared" si="6"/>
        <v>Takeaway</v>
      </c>
      <c r="V3027" s="4" t="str">
        <f t="shared" si="7"/>
        <v>Credit Card</v>
      </c>
      <c r="W3027" s="4">
        <f t="shared" ref="W3027:Y3027" si="3034">IF(OR(J3027 = "ERROR", J3027 = ""), "UNKNOWN", J3027)</f>
        <v>1</v>
      </c>
      <c r="X3027" s="4">
        <f t="shared" si="3034"/>
        <v>2</v>
      </c>
      <c r="Y3027" s="4">
        <f t="shared" si="3034"/>
        <v>2</v>
      </c>
      <c r="Z3027" s="5">
        <f t="shared" si="9"/>
        <v>45182</v>
      </c>
    </row>
    <row r="3028">
      <c r="A3028" s="1" t="s">
        <v>3065</v>
      </c>
      <c r="B3028" s="1" t="s">
        <v>22</v>
      </c>
      <c r="C3028" s="1">
        <v>2.0</v>
      </c>
      <c r="D3028" s="1">
        <v>2.0</v>
      </c>
      <c r="E3028" s="1" t="s">
        <v>30</v>
      </c>
      <c r="F3028" s="1" t="s">
        <v>28</v>
      </c>
      <c r="G3028" s="1" t="s">
        <v>24</v>
      </c>
      <c r="H3028" s="6">
        <v>45214.0</v>
      </c>
      <c r="J3028" s="3">
        <f t="shared" si="2"/>
        <v>2</v>
      </c>
      <c r="K3028" s="4">
        <f t="shared" si="3"/>
        <v>2</v>
      </c>
      <c r="L3028" s="4">
        <f t="shared" si="4"/>
        <v>4</v>
      </c>
      <c r="S3028" s="1" t="s">
        <v>3065</v>
      </c>
      <c r="T3028" s="4" t="str">
        <f t="shared" si="5"/>
        <v>Coffee</v>
      </c>
      <c r="U3028" s="4" t="str">
        <f t="shared" si="6"/>
        <v>Takeaway</v>
      </c>
      <c r="V3028" s="4" t="str">
        <f t="shared" si="7"/>
        <v>Cash</v>
      </c>
      <c r="W3028" s="4">
        <f t="shared" ref="W3028:Y3028" si="3035">IF(OR(J3028 = "ERROR", J3028 = ""), "UNKNOWN", J3028)</f>
        <v>2</v>
      </c>
      <c r="X3028" s="4">
        <f t="shared" si="3035"/>
        <v>2</v>
      </c>
      <c r="Y3028" s="4">
        <f t="shared" si="3035"/>
        <v>4</v>
      </c>
      <c r="Z3028" s="7">
        <f t="shared" si="9"/>
        <v>45214</v>
      </c>
    </row>
    <row r="3029">
      <c r="A3029" s="1" t="s">
        <v>3066</v>
      </c>
      <c r="B3029" s="1" t="s">
        <v>32</v>
      </c>
      <c r="C3029" s="1">
        <v>2.0</v>
      </c>
      <c r="D3029" s="1">
        <v>1.0</v>
      </c>
      <c r="E3029" s="1">
        <v>2.0</v>
      </c>
      <c r="F3029" s="1" t="s">
        <v>23</v>
      </c>
      <c r="G3029" s="1" t="s">
        <v>29</v>
      </c>
      <c r="H3029" s="1" t="s">
        <v>25</v>
      </c>
      <c r="J3029" s="3">
        <f t="shared" si="2"/>
        <v>2</v>
      </c>
      <c r="K3029" s="4">
        <f t="shared" si="3"/>
        <v>1</v>
      </c>
      <c r="L3029" s="4">
        <f t="shared" si="4"/>
        <v>2</v>
      </c>
      <c r="S3029" s="1" t="s">
        <v>3066</v>
      </c>
      <c r="T3029" s="4" t="str">
        <f t="shared" si="5"/>
        <v>Cookie</v>
      </c>
      <c r="U3029" s="4" t="str">
        <f t="shared" si="6"/>
        <v>In-store</v>
      </c>
      <c r="V3029" s="4" t="str">
        <f t="shared" si="7"/>
        <v>Credit Card</v>
      </c>
      <c r="W3029" s="4">
        <f t="shared" ref="W3029:Y3029" si="3036">IF(OR(J3029 = "ERROR", J3029 = ""), "UNKNOWN", J3029)</f>
        <v>2</v>
      </c>
      <c r="X3029" s="4">
        <f t="shared" si="3036"/>
        <v>1</v>
      </c>
      <c r="Y3029" s="4">
        <f t="shared" si="3036"/>
        <v>2</v>
      </c>
      <c r="Z3029" s="4" t="str">
        <f t="shared" si="9"/>
        <v>UNKNOWN</v>
      </c>
    </row>
    <row r="3030">
      <c r="A3030" s="1" t="s">
        <v>3067</v>
      </c>
      <c r="B3030" s="1" t="s">
        <v>44</v>
      </c>
      <c r="C3030" s="1">
        <v>2.0</v>
      </c>
      <c r="D3030" s="1">
        <v>4.0</v>
      </c>
      <c r="E3030" s="1">
        <v>8.0</v>
      </c>
      <c r="F3030" s="1" t="s">
        <v>28</v>
      </c>
      <c r="G3030" s="1" t="s">
        <v>24</v>
      </c>
      <c r="H3030" s="2">
        <v>45190.0</v>
      </c>
      <c r="J3030" s="3">
        <f t="shared" si="2"/>
        <v>2</v>
      </c>
      <c r="K3030" s="4">
        <f t="shared" si="3"/>
        <v>4</v>
      </c>
      <c r="L3030" s="4">
        <f t="shared" si="4"/>
        <v>8</v>
      </c>
      <c r="S3030" s="1" t="s">
        <v>3067</v>
      </c>
      <c r="T3030" s="4" t="str">
        <f t="shared" si="5"/>
        <v>Sandwich</v>
      </c>
      <c r="U3030" s="4" t="str">
        <f t="shared" si="6"/>
        <v>Takeaway</v>
      </c>
      <c r="V3030" s="4" t="str">
        <f t="shared" si="7"/>
        <v>Cash</v>
      </c>
      <c r="W3030" s="4">
        <f t="shared" ref="W3030:Y3030" si="3037">IF(OR(J3030 = "ERROR", J3030 = ""), "UNKNOWN", J3030)</f>
        <v>2</v>
      </c>
      <c r="X3030" s="4">
        <f t="shared" si="3037"/>
        <v>4</v>
      </c>
      <c r="Y3030" s="4">
        <f t="shared" si="3037"/>
        <v>8</v>
      </c>
      <c r="Z3030" s="5">
        <f t="shared" si="9"/>
        <v>45190</v>
      </c>
    </row>
    <row r="3031">
      <c r="A3031" s="1" t="s">
        <v>3068</v>
      </c>
      <c r="B3031" s="1" t="s">
        <v>81</v>
      </c>
      <c r="C3031" s="1">
        <v>5.0</v>
      </c>
      <c r="D3031" s="1">
        <v>1.5</v>
      </c>
      <c r="E3031" s="1">
        <v>7.5</v>
      </c>
      <c r="G3031" s="1" t="s">
        <v>24</v>
      </c>
      <c r="H3031" s="2">
        <v>45174.0</v>
      </c>
      <c r="J3031" s="3">
        <f t="shared" si="2"/>
        <v>5</v>
      </c>
      <c r="K3031" s="4">
        <f t="shared" si="3"/>
        <v>1.5</v>
      </c>
      <c r="L3031" s="4">
        <f t="shared" si="4"/>
        <v>7.5</v>
      </c>
      <c r="S3031" s="1" t="s">
        <v>3068</v>
      </c>
      <c r="T3031" s="4" t="str">
        <f t="shared" si="5"/>
        <v>Tea</v>
      </c>
      <c r="U3031" s="4" t="str">
        <f t="shared" si="6"/>
        <v>Takeaway</v>
      </c>
      <c r="V3031" s="4" t="str">
        <f t="shared" si="7"/>
        <v>UNKNOWN</v>
      </c>
      <c r="W3031" s="4">
        <f t="shared" ref="W3031:Y3031" si="3038">IF(OR(J3031 = "ERROR", J3031 = ""), "UNKNOWN", J3031)</f>
        <v>5</v>
      </c>
      <c r="X3031" s="4">
        <f t="shared" si="3038"/>
        <v>1.5</v>
      </c>
      <c r="Y3031" s="4">
        <f t="shared" si="3038"/>
        <v>7.5</v>
      </c>
      <c r="Z3031" s="5">
        <f t="shared" si="9"/>
        <v>45174</v>
      </c>
    </row>
    <row r="3032">
      <c r="A3032" s="1" t="s">
        <v>3069</v>
      </c>
      <c r="B3032" s="1" t="s">
        <v>36</v>
      </c>
      <c r="C3032" s="1">
        <v>2.0</v>
      </c>
      <c r="D3032" s="1">
        <v>5.0</v>
      </c>
      <c r="E3032" s="1">
        <v>10.0</v>
      </c>
      <c r="G3032" s="1" t="s">
        <v>24</v>
      </c>
      <c r="H3032" s="2">
        <v>45237.0</v>
      </c>
      <c r="J3032" s="3">
        <f t="shared" si="2"/>
        <v>2</v>
      </c>
      <c r="K3032" s="4">
        <f t="shared" si="3"/>
        <v>5</v>
      </c>
      <c r="L3032" s="4">
        <f t="shared" si="4"/>
        <v>10</v>
      </c>
      <c r="S3032" s="1" t="s">
        <v>3069</v>
      </c>
      <c r="T3032" s="4" t="str">
        <f t="shared" si="5"/>
        <v>Salad</v>
      </c>
      <c r="U3032" s="4" t="str">
        <f t="shared" si="6"/>
        <v>Takeaway</v>
      </c>
      <c r="V3032" s="4" t="str">
        <f t="shared" si="7"/>
        <v>UNKNOWN</v>
      </c>
      <c r="W3032" s="4">
        <f t="shared" ref="W3032:Y3032" si="3039">IF(OR(J3032 = "ERROR", J3032 = ""), "UNKNOWN", J3032)</f>
        <v>2</v>
      </c>
      <c r="X3032" s="4">
        <f t="shared" si="3039"/>
        <v>5</v>
      </c>
      <c r="Y3032" s="4">
        <f t="shared" si="3039"/>
        <v>10</v>
      </c>
      <c r="Z3032" s="5">
        <f t="shared" si="9"/>
        <v>45237</v>
      </c>
    </row>
    <row r="3033">
      <c r="A3033" s="1" t="s">
        <v>3070</v>
      </c>
      <c r="B3033" s="1" t="s">
        <v>44</v>
      </c>
      <c r="C3033" s="1">
        <v>2.0</v>
      </c>
      <c r="D3033" s="1">
        <v>4.0</v>
      </c>
      <c r="E3033" s="1">
        <v>8.0</v>
      </c>
      <c r="G3033" s="1" t="s">
        <v>29</v>
      </c>
      <c r="H3033" s="2">
        <v>45122.0</v>
      </c>
      <c r="J3033" s="3">
        <f t="shared" si="2"/>
        <v>2</v>
      </c>
      <c r="K3033" s="4">
        <f t="shared" si="3"/>
        <v>4</v>
      </c>
      <c r="L3033" s="4">
        <f t="shared" si="4"/>
        <v>8</v>
      </c>
      <c r="S3033" s="1" t="s">
        <v>3070</v>
      </c>
      <c r="T3033" s="4" t="str">
        <f t="shared" si="5"/>
        <v>Sandwich</v>
      </c>
      <c r="U3033" s="4" t="str">
        <f t="shared" si="6"/>
        <v>In-store</v>
      </c>
      <c r="V3033" s="4" t="str">
        <f t="shared" si="7"/>
        <v>UNKNOWN</v>
      </c>
      <c r="W3033" s="4">
        <f t="shared" ref="W3033:Y3033" si="3040">IF(OR(J3033 = "ERROR", J3033 = ""), "UNKNOWN", J3033)</f>
        <v>2</v>
      </c>
      <c r="X3033" s="4">
        <f t="shared" si="3040"/>
        <v>4</v>
      </c>
      <c r="Y3033" s="4">
        <f t="shared" si="3040"/>
        <v>8</v>
      </c>
      <c r="Z3033" s="5">
        <f t="shared" si="9"/>
        <v>45122</v>
      </c>
    </row>
    <row r="3034">
      <c r="A3034" s="1" t="s">
        <v>3071</v>
      </c>
      <c r="B3034" s="1" t="s">
        <v>44</v>
      </c>
      <c r="C3034" s="1">
        <v>3.0</v>
      </c>
      <c r="E3034" s="1">
        <v>12.0</v>
      </c>
      <c r="G3034" s="1" t="s">
        <v>30</v>
      </c>
      <c r="H3034" s="2">
        <v>44938.0</v>
      </c>
      <c r="J3034" s="3">
        <f t="shared" si="2"/>
        <v>3</v>
      </c>
      <c r="K3034" s="4">
        <f t="shared" si="3"/>
        <v>4</v>
      </c>
      <c r="L3034" s="4">
        <f t="shared" si="4"/>
        <v>12</v>
      </c>
      <c r="S3034" s="1" t="s">
        <v>3071</v>
      </c>
      <c r="T3034" s="4" t="str">
        <f t="shared" si="5"/>
        <v>Sandwich</v>
      </c>
      <c r="U3034" s="4" t="str">
        <f t="shared" si="6"/>
        <v>UNKNOWN</v>
      </c>
      <c r="V3034" s="4" t="str">
        <f t="shared" si="7"/>
        <v>UNKNOWN</v>
      </c>
      <c r="W3034" s="4">
        <f t="shared" ref="W3034:Y3034" si="3041">IF(OR(J3034 = "ERROR", J3034 = ""), "UNKNOWN", J3034)</f>
        <v>3</v>
      </c>
      <c r="X3034" s="4">
        <f t="shared" si="3041"/>
        <v>4</v>
      </c>
      <c r="Y3034" s="4">
        <f t="shared" si="3041"/>
        <v>12</v>
      </c>
      <c r="Z3034" s="5">
        <f t="shared" si="9"/>
        <v>44938</v>
      </c>
    </row>
    <row r="3035">
      <c r="A3035" s="1" t="s">
        <v>3072</v>
      </c>
      <c r="B3035" s="1" t="s">
        <v>27</v>
      </c>
      <c r="C3035" s="1">
        <v>1.0</v>
      </c>
      <c r="D3035" s="1">
        <v>3.0</v>
      </c>
      <c r="E3035" s="1">
        <v>3.0</v>
      </c>
      <c r="G3035" s="1" t="s">
        <v>24</v>
      </c>
      <c r="H3035" s="2">
        <v>45077.0</v>
      </c>
      <c r="J3035" s="3">
        <f t="shared" si="2"/>
        <v>1</v>
      </c>
      <c r="K3035" s="4">
        <f t="shared" si="3"/>
        <v>3</v>
      </c>
      <c r="L3035" s="4">
        <f t="shared" si="4"/>
        <v>3</v>
      </c>
      <c r="S3035" s="1" t="s">
        <v>3072</v>
      </c>
      <c r="T3035" s="4" t="str">
        <f t="shared" si="5"/>
        <v>Cake</v>
      </c>
      <c r="U3035" s="4" t="str">
        <f t="shared" si="6"/>
        <v>Takeaway</v>
      </c>
      <c r="V3035" s="4" t="str">
        <f t="shared" si="7"/>
        <v>UNKNOWN</v>
      </c>
      <c r="W3035" s="4">
        <f t="shared" ref="W3035:Y3035" si="3042">IF(OR(J3035 = "ERROR", J3035 = ""), "UNKNOWN", J3035)</f>
        <v>1</v>
      </c>
      <c r="X3035" s="4">
        <f t="shared" si="3042"/>
        <v>3</v>
      </c>
      <c r="Y3035" s="4">
        <f t="shared" si="3042"/>
        <v>3</v>
      </c>
      <c r="Z3035" s="5">
        <f t="shared" si="9"/>
        <v>45077</v>
      </c>
    </row>
    <row r="3036">
      <c r="A3036" s="1" t="s">
        <v>3073</v>
      </c>
      <c r="B3036" s="1" t="s">
        <v>22</v>
      </c>
      <c r="C3036" s="1" t="s">
        <v>30</v>
      </c>
      <c r="D3036" s="1">
        <v>2.0</v>
      </c>
      <c r="E3036" s="1">
        <v>2.0</v>
      </c>
      <c r="F3036" s="1" t="s">
        <v>28</v>
      </c>
      <c r="G3036" s="1" t="s">
        <v>29</v>
      </c>
      <c r="H3036" s="2">
        <v>45095.0</v>
      </c>
      <c r="J3036" s="3">
        <f t="shared" si="2"/>
        <v>1</v>
      </c>
      <c r="K3036" s="4">
        <f t="shared" si="3"/>
        <v>2</v>
      </c>
      <c r="L3036" s="4">
        <f t="shared" si="4"/>
        <v>2</v>
      </c>
      <c r="S3036" s="1" t="s">
        <v>3073</v>
      </c>
      <c r="T3036" s="4" t="str">
        <f t="shared" si="5"/>
        <v>Coffee</v>
      </c>
      <c r="U3036" s="4" t="str">
        <f t="shared" si="6"/>
        <v>In-store</v>
      </c>
      <c r="V3036" s="4" t="str">
        <f t="shared" si="7"/>
        <v>Cash</v>
      </c>
      <c r="W3036" s="4">
        <f t="shared" ref="W3036:Y3036" si="3043">IF(OR(J3036 = "ERROR", J3036 = ""), "UNKNOWN", J3036)</f>
        <v>1</v>
      </c>
      <c r="X3036" s="4">
        <f t="shared" si="3043"/>
        <v>2</v>
      </c>
      <c r="Y3036" s="4">
        <f t="shared" si="3043"/>
        <v>2</v>
      </c>
      <c r="Z3036" s="5">
        <f t="shared" si="9"/>
        <v>45095</v>
      </c>
    </row>
    <row r="3037">
      <c r="A3037" s="1" t="s">
        <v>3074</v>
      </c>
      <c r="B3037" s="1" t="s">
        <v>27</v>
      </c>
      <c r="C3037" s="1">
        <v>4.0</v>
      </c>
      <c r="D3037" s="1">
        <v>3.0</v>
      </c>
      <c r="E3037" s="1">
        <v>12.0</v>
      </c>
      <c r="F3037" s="1" t="s">
        <v>25</v>
      </c>
      <c r="G3037" s="1" t="s">
        <v>24</v>
      </c>
      <c r="H3037" s="2">
        <v>45105.0</v>
      </c>
      <c r="J3037" s="3">
        <f t="shared" si="2"/>
        <v>4</v>
      </c>
      <c r="K3037" s="4">
        <f t="shared" si="3"/>
        <v>3</v>
      </c>
      <c r="L3037" s="4">
        <f t="shared" si="4"/>
        <v>12</v>
      </c>
      <c r="S3037" s="1" t="s">
        <v>3074</v>
      </c>
      <c r="T3037" s="4" t="str">
        <f t="shared" si="5"/>
        <v>Cake</v>
      </c>
      <c r="U3037" s="4" t="str">
        <f t="shared" si="6"/>
        <v>Takeaway</v>
      </c>
      <c r="V3037" s="4" t="str">
        <f t="shared" si="7"/>
        <v>UNKNOWN</v>
      </c>
      <c r="W3037" s="4">
        <f t="shared" ref="W3037:Y3037" si="3044">IF(OR(J3037 = "ERROR", J3037 = ""), "UNKNOWN", J3037)</f>
        <v>4</v>
      </c>
      <c r="X3037" s="4">
        <f t="shared" si="3044"/>
        <v>3</v>
      </c>
      <c r="Y3037" s="4">
        <f t="shared" si="3044"/>
        <v>12</v>
      </c>
      <c r="Z3037" s="5">
        <f t="shared" si="9"/>
        <v>45105</v>
      </c>
    </row>
    <row r="3038">
      <c r="A3038" s="1" t="s">
        <v>3075</v>
      </c>
      <c r="B3038" s="1" t="s">
        <v>27</v>
      </c>
      <c r="C3038" s="1">
        <v>2.0</v>
      </c>
      <c r="D3038" s="1">
        <v>3.0</v>
      </c>
      <c r="E3038" s="1">
        <v>6.0</v>
      </c>
      <c r="F3038" s="1" t="s">
        <v>28</v>
      </c>
      <c r="G3038" s="1" t="s">
        <v>29</v>
      </c>
      <c r="H3038" s="2">
        <v>45008.0</v>
      </c>
      <c r="J3038" s="3">
        <f t="shared" si="2"/>
        <v>2</v>
      </c>
      <c r="K3038" s="4">
        <f t="shared" si="3"/>
        <v>3</v>
      </c>
      <c r="L3038" s="4">
        <f t="shared" si="4"/>
        <v>6</v>
      </c>
      <c r="S3038" s="1" t="s">
        <v>3075</v>
      </c>
      <c r="T3038" s="4" t="str">
        <f t="shared" si="5"/>
        <v>Cake</v>
      </c>
      <c r="U3038" s="4" t="str">
        <f t="shared" si="6"/>
        <v>In-store</v>
      </c>
      <c r="V3038" s="4" t="str">
        <f t="shared" si="7"/>
        <v>Cash</v>
      </c>
      <c r="W3038" s="4">
        <f t="shared" ref="W3038:Y3038" si="3045">IF(OR(J3038 = "ERROR", J3038 = ""), "UNKNOWN", J3038)</f>
        <v>2</v>
      </c>
      <c r="X3038" s="4">
        <f t="shared" si="3045"/>
        <v>3</v>
      </c>
      <c r="Y3038" s="4">
        <f t="shared" si="3045"/>
        <v>6</v>
      </c>
      <c r="Z3038" s="5">
        <f t="shared" si="9"/>
        <v>45008</v>
      </c>
    </row>
    <row r="3039">
      <c r="A3039" s="1" t="s">
        <v>3076</v>
      </c>
      <c r="B3039" s="1" t="s">
        <v>44</v>
      </c>
      <c r="C3039" s="1">
        <v>4.0</v>
      </c>
      <c r="D3039" s="1">
        <v>4.0</v>
      </c>
      <c r="E3039" s="1">
        <v>16.0</v>
      </c>
      <c r="F3039" s="1" t="s">
        <v>25</v>
      </c>
      <c r="G3039" s="1" t="s">
        <v>29</v>
      </c>
      <c r="H3039" s="2">
        <v>45109.0</v>
      </c>
      <c r="J3039" s="3">
        <f t="shared" si="2"/>
        <v>4</v>
      </c>
      <c r="K3039" s="4">
        <f t="shared" si="3"/>
        <v>4</v>
      </c>
      <c r="L3039" s="4">
        <f t="shared" si="4"/>
        <v>16</v>
      </c>
      <c r="S3039" s="1" t="s">
        <v>3076</v>
      </c>
      <c r="T3039" s="4" t="str">
        <f t="shared" si="5"/>
        <v>Sandwich</v>
      </c>
      <c r="U3039" s="4" t="str">
        <f t="shared" si="6"/>
        <v>In-store</v>
      </c>
      <c r="V3039" s="4" t="str">
        <f t="shared" si="7"/>
        <v>UNKNOWN</v>
      </c>
      <c r="W3039" s="4">
        <f t="shared" ref="W3039:Y3039" si="3046">IF(OR(J3039 = "ERROR", J3039 = ""), "UNKNOWN", J3039)</f>
        <v>4</v>
      </c>
      <c r="X3039" s="4">
        <f t="shared" si="3046"/>
        <v>4</v>
      </c>
      <c r="Y3039" s="4">
        <f t="shared" si="3046"/>
        <v>16</v>
      </c>
      <c r="Z3039" s="5">
        <f t="shared" si="9"/>
        <v>45109</v>
      </c>
    </row>
    <row r="3040">
      <c r="A3040" s="1" t="s">
        <v>3077</v>
      </c>
      <c r="B3040" s="1" t="s">
        <v>55</v>
      </c>
      <c r="C3040" s="1">
        <v>4.0</v>
      </c>
      <c r="D3040" s="1">
        <v>3.0</v>
      </c>
      <c r="E3040" s="1">
        <v>12.0</v>
      </c>
      <c r="F3040" s="1" t="s">
        <v>39</v>
      </c>
      <c r="G3040" s="1" t="s">
        <v>24</v>
      </c>
      <c r="H3040" s="2">
        <v>45117.0</v>
      </c>
      <c r="J3040" s="3">
        <f t="shared" si="2"/>
        <v>4</v>
      </c>
      <c r="K3040" s="4">
        <f t="shared" si="3"/>
        <v>3</v>
      </c>
      <c r="L3040" s="4">
        <f t="shared" si="4"/>
        <v>12</v>
      </c>
      <c r="S3040" s="1" t="s">
        <v>3077</v>
      </c>
      <c r="T3040" s="4" t="str">
        <f t="shared" si="5"/>
        <v>Juice</v>
      </c>
      <c r="U3040" s="4" t="str">
        <f t="shared" si="6"/>
        <v>Takeaway</v>
      </c>
      <c r="V3040" s="4" t="str">
        <f t="shared" si="7"/>
        <v>Digital Wallet</v>
      </c>
      <c r="W3040" s="4">
        <f t="shared" ref="W3040:Y3040" si="3047">IF(OR(J3040 = "ERROR", J3040 = ""), "UNKNOWN", J3040)</f>
        <v>4</v>
      </c>
      <c r="X3040" s="4">
        <f t="shared" si="3047"/>
        <v>3</v>
      </c>
      <c r="Y3040" s="4">
        <f t="shared" si="3047"/>
        <v>12</v>
      </c>
      <c r="Z3040" s="5">
        <f t="shared" si="9"/>
        <v>45117</v>
      </c>
    </row>
    <row r="3041">
      <c r="A3041" s="1" t="s">
        <v>3078</v>
      </c>
      <c r="B3041" s="1" t="s">
        <v>22</v>
      </c>
      <c r="C3041" s="1">
        <v>1.0</v>
      </c>
      <c r="D3041" s="1">
        <v>2.0</v>
      </c>
      <c r="E3041" s="1">
        <v>2.0</v>
      </c>
      <c r="F3041" s="1" t="s">
        <v>23</v>
      </c>
      <c r="G3041" s="1" t="s">
        <v>29</v>
      </c>
      <c r="H3041" s="2">
        <v>45082.0</v>
      </c>
      <c r="J3041" s="3">
        <f t="shared" si="2"/>
        <v>1</v>
      </c>
      <c r="K3041" s="4">
        <f t="shared" si="3"/>
        <v>2</v>
      </c>
      <c r="L3041" s="4">
        <f t="shared" si="4"/>
        <v>2</v>
      </c>
      <c r="S3041" s="1" t="s">
        <v>3078</v>
      </c>
      <c r="T3041" s="4" t="str">
        <f t="shared" si="5"/>
        <v>Coffee</v>
      </c>
      <c r="U3041" s="4" t="str">
        <f t="shared" si="6"/>
        <v>In-store</v>
      </c>
      <c r="V3041" s="4" t="str">
        <f t="shared" si="7"/>
        <v>Credit Card</v>
      </c>
      <c r="W3041" s="4">
        <f t="shared" ref="W3041:Y3041" si="3048">IF(OR(J3041 = "ERROR", J3041 = ""), "UNKNOWN", J3041)</f>
        <v>1</v>
      </c>
      <c r="X3041" s="4">
        <f t="shared" si="3048"/>
        <v>2</v>
      </c>
      <c r="Y3041" s="4">
        <f t="shared" si="3048"/>
        <v>2</v>
      </c>
      <c r="Z3041" s="5">
        <f t="shared" si="9"/>
        <v>45082</v>
      </c>
    </row>
    <row r="3042">
      <c r="A3042" s="1" t="s">
        <v>3079</v>
      </c>
      <c r="B3042" s="1" t="s">
        <v>36</v>
      </c>
      <c r="C3042" s="1">
        <v>5.0</v>
      </c>
      <c r="D3042" s="1">
        <v>5.0</v>
      </c>
      <c r="E3042" s="1">
        <v>25.0</v>
      </c>
      <c r="H3042" s="6">
        <v>45250.0</v>
      </c>
      <c r="J3042" s="3">
        <f t="shared" si="2"/>
        <v>5</v>
      </c>
      <c r="K3042" s="4">
        <f t="shared" si="3"/>
        <v>5</v>
      </c>
      <c r="L3042" s="4">
        <f t="shared" si="4"/>
        <v>25</v>
      </c>
      <c r="S3042" s="1" t="s">
        <v>3079</v>
      </c>
      <c r="T3042" s="4" t="str">
        <f t="shared" si="5"/>
        <v>Salad</v>
      </c>
      <c r="U3042" s="4" t="str">
        <f t="shared" si="6"/>
        <v>UNKNOWN</v>
      </c>
      <c r="V3042" s="4" t="str">
        <f t="shared" si="7"/>
        <v>UNKNOWN</v>
      </c>
      <c r="W3042" s="4">
        <f t="shared" ref="W3042:Y3042" si="3049">IF(OR(J3042 = "ERROR", J3042 = ""), "UNKNOWN", J3042)</f>
        <v>5</v>
      </c>
      <c r="X3042" s="4">
        <f t="shared" si="3049"/>
        <v>5</v>
      </c>
      <c r="Y3042" s="4">
        <f t="shared" si="3049"/>
        <v>25</v>
      </c>
      <c r="Z3042" s="7">
        <f t="shared" si="9"/>
        <v>45250</v>
      </c>
    </row>
    <row r="3043">
      <c r="A3043" s="1" t="s">
        <v>3080</v>
      </c>
      <c r="B3043" s="1" t="s">
        <v>81</v>
      </c>
      <c r="C3043" s="1">
        <v>1.0</v>
      </c>
      <c r="D3043" s="1">
        <v>1.5</v>
      </c>
      <c r="E3043" s="1">
        <v>1.5</v>
      </c>
      <c r="F3043" s="1" t="s">
        <v>25</v>
      </c>
      <c r="G3043" s="1" t="s">
        <v>24</v>
      </c>
      <c r="H3043" s="2">
        <v>45065.0</v>
      </c>
      <c r="J3043" s="3">
        <f t="shared" si="2"/>
        <v>1</v>
      </c>
      <c r="K3043" s="4">
        <f t="shared" si="3"/>
        <v>1.5</v>
      </c>
      <c r="L3043" s="4">
        <f t="shared" si="4"/>
        <v>1.5</v>
      </c>
      <c r="S3043" s="1" t="s">
        <v>3080</v>
      </c>
      <c r="T3043" s="4" t="str">
        <f t="shared" si="5"/>
        <v>Tea</v>
      </c>
      <c r="U3043" s="4" t="str">
        <f t="shared" si="6"/>
        <v>Takeaway</v>
      </c>
      <c r="V3043" s="4" t="str">
        <f t="shared" si="7"/>
        <v>UNKNOWN</v>
      </c>
      <c r="W3043" s="4">
        <f t="shared" ref="W3043:Y3043" si="3050">IF(OR(J3043 = "ERROR", J3043 = ""), "UNKNOWN", J3043)</f>
        <v>1</v>
      </c>
      <c r="X3043" s="4">
        <f t="shared" si="3050"/>
        <v>1.5</v>
      </c>
      <c r="Y3043" s="4">
        <f t="shared" si="3050"/>
        <v>1.5</v>
      </c>
      <c r="Z3043" s="5">
        <f t="shared" si="9"/>
        <v>45065</v>
      </c>
    </row>
    <row r="3044">
      <c r="A3044" s="1" t="s">
        <v>3081</v>
      </c>
      <c r="B3044" s="1" t="s">
        <v>81</v>
      </c>
      <c r="C3044" s="1">
        <v>5.0</v>
      </c>
      <c r="D3044" s="1">
        <v>1.5</v>
      </c>
      <c r="E3044" s="1">
        <v>7.5</v>
      </c>
      <c r="F3044" s="1" t="s">
        <v>23</v>
      </c>
      <c r="G3044" s="1" t="s">
        <v>24</v>
      </c>
      <c r="H3044" s="2">
        <v>45051.0</v>
      </c>
      <c r="J3044" s="3">
        <f t="shared" si="2"/>
        <v>5</v>
      </c>
      <c r="K3044" s="4">
        <f t="shared" si="3"/>
        <v>1.5</v>
      </c>
      <c r="L3044" s="4">
        <f t="shared" si="4"/>
        <v>7.5</v>
      </c>
      <c r="S3044" s="1" t="s">
        <v>3081</v>
      </c>
      <c r="T3044" s="4" t="str">
        <f t="shared" si="5"/>
        <v>Tea</v>
      </c>
      <c r="U3044" s="4" t="str">
        <f t="shared" si="6"/>
        <v>Takeaway</v>
      </c>
      <c r="V3044" s="4" t="str">
        <f t="shared" si="7"/>
        <v>Credit Card</v>
      </c>
      <c r="W3044" s="4">
        <f t="shared" ref="W3044:Y3044" si="3051">IF(OR(J3044 = "ERROR", J3044 = ""), "UNKNOWN", J3044)</f>
        <v>5</v>
      </c>
      <c r="X3044" s="4">
        <f t="shared" si="3051"/>
        <v>1.5</v>
      </c>
      <c r="Y3044" s="4">
        <f t="shared" si="3051"/>
        <v>7.5</v>
      </c>
      <c r="Z3044" s="5">
        <f t="shared" si="9"/>
        <v>45051</v>
      </c>
    </row>
    <row r="3045">
      <c r="A3045" s="1" t="s">
        <v>3082</v>
      </c>
      <c r="B3045" s="1" t="s">
        <v>25</v>
      </c>
      <c r="C3045" s="1">
        <v>2.0</v>
      </c>
      <c r="D3045" s="1">
        <v>5.0</v>
      </c>
      <c r="E3045" s="1">
        <v>10.0</v>
      </c>
      <c r="F3045" s="1" t="s">
        <v>39</v>
      </c>
      <c r="G3045" s="1" t="s">
        <v>29</v>
      </c>
      <c r="H3045" s="2">
        <v>44957.0</v>
      </c>
      <c r="J3045" s="3">
        <f t="shared" si="2"/>
        <v>2</v>
      </c>
      <c r="K3045" s="4">
        <f t="shared" si="3"/>
        <v>5</v>
      </c>
      <c r="L3045" s="4">
        <f t="shared" si="4"/>
        <v>10</v>
      </c>
      <c r="S3045" s="1" t="s">
        <v>3082</v>
      </c>
      <c r="T3045" s="4" t="str">
        <f t="shared" si="5"/>
        <v>UNKNOWN</v>
      </c>
      <c r="U3045" s="4" t="str">
        <f t="shared" si="6"/>
        <v>In-store</v>
      </c>
      <c r="V3045" s="4" t="str">
        <f t="shared" si="7"/>
        <v>Digital Wallet</v>
      </c>
      <c r="W3045" s="4">
        <f t="shared" ref="W3045:Y3045" si="3052">IF(OR(J3045 = "ERROR", J3045 = ""), "UNKNOWN", J3045)</f>
        <v>2</v>
      </c>
      <c r="X3045" s="4">
        <f t="shared" si="3052"/>
        <v>5</v>
      </c>
      <c r="Y3045" s="4">
        <f t="shared" si="3052"/>
        <v>10</v>
      </c>
      <c r="Z3045" s="5">
        <f t="shared" si="9"/>
        <v>44957</v>
      </c>
    </row>
    <row r="3046">
      <c r="A3046" s="1" t="s">
        <v>3083</v>
      </c>
      <c r="B3046" s="1" t="s">
        <v>44</v>
      </c>
      <c r="C3046" s="1">
        <v>3.0</v>
      </c>
      <c r="D3046" s="1">
        <v>4.0</v>
      </c>
      <c r="E3046" s="1">
        <v>12.0</v>
      </c>
      <c r="F3046" s="1" t="s">
        <v>39</v>
      </c>
      <c r="G3046" s="1" t="s">
        <v>25</v>
      </c>
      <c r="H3046" s="2">
        <v>45207.0</v>
      </c>
      <c r="J3046" s="3">
        <f t="shared" si="2"/>
        <v>3</v>
      </c>
      <c r="K3046" s="4">
        <f t="shared" si="3"/>
        <v>4</v>
      </c>
      <c r="L3046" s="4">
        <f t="shared" si="4"/>
        <v>12</v>
      </c>
      <c r="S3046" s="1" t="s">
        <v>3083</v>
      </c>
      <c r="T3046" s="4" t="str">
        <f t="shared" si="5"/>
        <v>Sandwich</v>
      </c>
      <c r="U3046" s="4" t="str">
        <f t="shared" si="6"/>
        <v>UNKNOWN</v>
      </c>
      <c r="V3046" s="4" t="str">
        <f t="shared" si="7"/>
        <v>Digital Wallet</v>
      </c>
      <c r="W3046" s="4">
        <f t="shared" ref="W3046:Y3046" si="3053">IF(OR(J3046 = "ERROR", J3046 = ""), "UNKNOWN", J3046)</f>
        <v>3</v>
      </c>
      <c r="X3046" s="4">
        <f t="shared" si="3053"/>
        <v>4</v>
      </c>
      <c r="Y3046" s="4">
        <f t="shared" si="3053"/>
        <v>12</v>
      </c>
      <c r="Z3046" s="5">
        <f t="shared" si="9"/>
        <v>45207</v>
      </c>
    </row>
    <row r="3047">
      <c r="A3047" s="1" t="s">
        <v>3084</v>
      </c>
      <c r="B3047" s="1" t="s">
        <v>55</v>
      </c>
      <c r="C3047" s="1">
        <v>1.0</v>
      </c>
      <c r="D3047" s="1">
        <v>3.0</v>
      </c>
      <c r="E3047" s="1">
        <v>3.0</v>
      </c>
      <c r="F3047" s="1" t="s">
        <v>39</v>
      </c>
      <c r="H3047" s="2">
        <v>45005.0</v>
      </c>
      <c r="J3047" s="3">
        <f t="shared" si="2"/>
        <v>1</v>
      </c>
      <c r="K3047" s="4">
        <f t="shared" si="3"/>
        <v>3</v>
      </c>
      <c r="L3047" s="4">
        <f t="shared" si="4"/>
        <v>3</v>
      </c>
      <c r="S3047" s="1" t="s">
        <v>3084</v>
      </c>
      <c r="T3047" s="4" t="str">
        <f t="shared" si="5"/>
        <v>Juice</v>
      </c>
      <c r="U3047" s="4" t="str">
        <f t="shared" si="6"/>
        <v>UNKNOWN</v>
      </c>
      <c r="V3047" s="4" t="str">
        <f t="shared" si="7"/>
        <v>Digital Wallet</v>
      </c>
      <c r="W3047" s="4">
        <f t="shared" ref="W3047:Y3047" si="3054">IF(OR(J3047 = "ERROR", J3047 = ""), "UNKNOWN", J3047)</f>
        <v>1</v>
      </c>
      <c r="X3047" s="4">
        <f t="shared" si="3054"/>
        <v>3</v>
      </c>
      <c r="Y3047" s="4">
        <f t="shared" si="3054"/>
        <v>3</v>
      </c>
      <c r="Z3047" s="5">
        <f t="shared" si="9"/>
        <v>45005</v>
      </c>
    </row>
    <row r="3048">
      <c r="A3048" s="1" t="s">
        <v>3085</v>
      </c>
      <c r="B3048" s="1" t="s">
        <v>44</v>
      </c>
      <c r="C3048" s="1">
        <v>3.0</v>
      </c>
      <c r="D3048" s="1">
        <v>4.0</v>
      </c>
      <c r="E3048" s="1">
        <v>12.0</v>
      </c>
      <c r="F3048" s="1" t="s">
        <v>39</v>
      </c>
      <c r="G3048" s="1" t="s">
        <v>24</v>
      </c>
      <c r="H3048" s="2">
        <v>44953.0</v>
      </c>
      <c r="J3048" s="3">
        <f t="shared" si="2"/>
        <v>3</v>
      </c>
      <c r="K3048" s="4">
        <f t="shared" si="3"/>
        <v>4</v>
      </c>
      <c r="L3048" s="4">
        <f t="shared" si="4"/>
        <v>12</v>
      </c>
      <c r="S3048" s="1" t="s">
        <v>3085</v>
      </c>
      <c r="T3048" s="4" t="str">
        <f t="shared" si="5"/>
        <v>Sandwich</v>
      </c>
      <c r="U3048" s="4" t="str">
        <f t="shared" si="6"/>
        <v>Takeaway</v>
      </c>
      <c r="V3048" s="4" t="str">
        <f t="shared" si="7"/>
        <v>Digital Wallet</v>
      </c>
      <c r="W3048" s="4">
        <f t="shared" ref="W3048:Y3048" si="3055">IF(OR(J3048 = "ERROR", J3048 = ""), "UNKNOWN", J3048)</f>
        <v>3</v>
      </c>
      <c r="X3048" s="4">
        <f t="shared" si="3055"/>
        <v>4</v>
      </c>
      <c r="Y3048" s="4">
        <f t="shared" si="3055"/>
        <v>12</v>
      </c>
      <c r="Z3048" s="5">
        <f t="shared" si="9"/>
        <v>44953</v>
      </c>
    </row>
    <row r="3049">
      <c r="A3049" s="1" t="s">
        <v>3086</v>
      </c>
      <c r="B3049" s="1" t="s">
        <v>32</v>
      </c>
      <c r="C3049" s="1">
        <v>5.0</v>
      </c>
      <c r="D3049" s="1">
        <v>1.0</v>
      </c>
      <c r="E3049" s="1">
        <v>5.0</v>
      </c>
      <c r="F3049" s="1" t="s">
        <v>23</v>
      </c>
      <c r="H3049" s="2">
        <v>44928.0</v>
      </c>
      <c r="J3049" s="3">
        <f t="shared" si="2"/>
        <v>5</v>
      </c>
      <c r="K3049" s="4">
        <f t="shared" si="3"/>
        <v>1</v>
      </c>
      <c r="L3049" s="4">
        <f t="shared" si="4"/>
        <v>5</v>
      </c>
      <c r="S3049" s="1" t="s">
        <v>3086</v>
      </c>
      <c r="T3049" s="4" t="str">
        <f t="shared" si="5"/>
        <v>Cookie</v>
      </c>
      <c r="U3049" s="4" t="str">
        <f t="shared" si="6"/>
        <v>UNKNOWN</v>
      </c>
      <c r="V3049" s="4" t="str">
        <f t="shared" si="7"/>
        <v>Credit Card</v>
      </c>
      <c r="W3049" s="4">
        <f t="shared" ref="W3049:Y3049" si="3056">IF(OR(J3049 = "ERROR", J3049 = ""), "UNKNOWN", J3049)</f>
        <v>5</v>
      </c>
      <c r="X3049" s="4">
        <f t="shared" si="3056"/>
        <v>1</v>
      </c>
      <c r="Y3049" s="4">
        <f t="shared" si="3056"/>
        <v>5</v>
      </c>
      <c r="Z3049" s="5">
        <f t="shared" si="9"/>
        <v>44928</v>
      </c>
    </row>
    <row r="3050">
      <c r="A3050" s="1" t="s">
        <v>3087</v>
      </c>
      <c r="B3050" s="1" t="s">
        <v>44</v>
      </c>
      <c r="C3050" s="1">
        <v>3.0</v>
      </c>
      <c r="D3050" s="1">
        <v>4.0</v>
      </c>
      <c r="E3050" s="1">
        <v>12.0</v>
      </c>
      <c r="F3050" s="1" t="s">
        <v>28</v>
      </c>
      <c r="G3050" s="1" t="s">
        <v>25</v>
      </c>
      <c r="H3050" s="2">
        <v>45012.0</v>
      </c>
      <c r="J3050" s="3">
        <f t="shared" si="2"/>
        <v>3</v>
      </c>
      <c r="K3050" s="4">
        <f t="shared" si="3"/>
        <v>4</v>
      </c>
      <c r="L3050" s="4">
        <f t="shared" si="4"/>
        <v>12</v>
      </c>
      <c r="S3050" s="1" t="s">
        <v>3087</v>
      </c>
      <c r="T3050" s="4" t="str">
        <f t="shared" si="5"/>
        <v>Sandwich</v>
      </c>
      <c r="U3050" s="4" t="str">
        <f t="shared" si="6"/>
        <v>UNKNOWN</v>
      </c>
      <c r="V3050" s="4" t="str">
        <f t="shared" si="7"/>
        <v>Cash</v>
      </c>
      <c r="W3050" s="4">
        <f t="shared" ref="W3050:Y3050" si="3057">IF(OR(J3050 = "ERROR", J3050 = ""), "UNKNOWN", J3050)</f>
        <v>3</v>
      </c>
      <c r="X3050" s="4">
        <f t="shared" si="3057"/>
        <v>4</v>
      </c>
      <c r="Y3050" s="4">
        <f t="shared" si="3057"/>
        <v>12</v>
      </c>
      <c r="Z3050" s="5">
        <f t="shared" si="9"/>
        <v>45012</v>
      </c>
    </row>
    <row r="3051">
      <c r="A3051" s="1" t="s">
        <v>3088</v>
      </c>
      <c r="B3051" s="1" t="s">
        <v>41</v>
      </c>
      <c r="C3051" s="1">
        <v>5.0</v>
      </c>
      <c r="D3051" s="1" t="s">
        <v>25</v>
      </c>
      <c r="E3051" s="1">
        <v>20.0</v>
      </c>
      <c r="G3051" s="1" t="s">
        <v>24</v>
      </c>
      <c r="H3051" s="6">
        <v>45289.0</v>
      </c>
      <c r="J3051" s="3">
        <f t="shared" si="2"/>
        <v>5</v>
      </c>
      <c r="K3051" s="4">
        <f t="shared" si="3"/>
        <v>4</v>
      </c>
      <c r="L3051" s="4">
        <f t="shared" si="4"/>
        <v>20</v>
      </c>
      <c r="S3051" s="1" t="s">
        <v>3088</v>
      </c>
      <c r="T3051" s="4" t="str">
        <f t="shared" si="5"/>
        <v>Smoothie</v>
      </c>
      <c r="U3051" s="4" t="str">
        <f t="shared" si="6"/>
        <v>Takeaway</v>
      </c>
      <c r="V3051" s="4" t="str">
        <f t="shared" si="7"/>
        <v>UNKNOWN</v>
      </c>
      <c r="W3051" s="4">
        <f t="shared" ref="W3051:Y3051" si="3058">IF(OR(J3051 = "ERROR", J3051 = ""), "UNKNOWN", J3051)</f>
        <v>5</v>
      </c>
      <c r="X3051" s="4">
        <f t="shared" si="3058"/>
        <v>4</v>
      </c>
      <c r="Y3051" s="4">
        <f t="shared" si="3058"/>
        <v>20</v>
      </c>
      <c r="Z3051" s="7">
        <f t="shared" si="9"/>
        <v>45289</v>
      </c>
    </row>
    <row r="3052">
      <c r="A3052" s="1" t="s">
        <v>3089</v>
      </c>
      <c r="B3052" s="1" t="s">
        <v>36</v>
      </c>
      <c r="C3052" s="1">
        <v>1.0</v>
      </c>
      <c r="D3052" s="1">
        <v>5.0</v>
      </c>
      <c r="E3052" s="1">
        <v>5.0</v>
      </c>
      <c r="G3052" s="1" t="s">
        <v>29</v>
      </c>
      <c r="H3052" s="2">
        <v>45143.0</v>
      </c>
      <c r="J3052" s="3">
        <f t="shared" si="2"/>
        <v>1</v>
      </c>
      <c r="K3052" s="4">
        <f t="shared" si="3"/>
        <v>5</v>
      </c>
      <c r="L3052" s="4">
        <f t="shared" si="4"/>
        <v>5</v>
      </c>
      <c r="S3052" s="1" t="s">
        <v>3089</v>
      </c>
      <c r="T3052" s="4" t="str">
        <f t="shared" si="5"/>
        <v>Salad</v>
      </c>
      <c r="U3052" s="4" t="str">
        <f t="shared" si="6"/>
        <v>In-store</v>
      </c>
      <c r="V3052" s="4" t="str">
        <f t="shared" si="7"/>
        <v>UNKNOWN</v>
      </c>
      <c r="W3052" s="4">
        <f t="shared" ref="W3052:Y3052" si="3059">IF(OR(J3052 = "ERROR", J3052 = ""), "UNKNOWN", J3052)</f>
        <v>1</v>
      </c>
      <c r="X3052" s="4">
        <f t="shared" si="3059"/>
        <v>5</v>
      </c>
      <c r="Y3052" s="4">
        <f t="shared" si="3059"/>
        <v>5</v>
      </c>
      <c r="Z3052" s="5">
        <f t="shared" si="9"/>
        <v>45143</v>
      </c>
    </row>
    <row r="3053">
      <c r="A3053" s="1" t="s">
        <v>3090</v>
      </c>
      <c r="B3053" s="1" t="s">
        <v>55</v>
      </c>
      <c r="C3053" s="1">
        <v>4.0</v>
      </c>
      <c r="D3053" s="1">
        <v>3.0</v>
      </c>
      <c r="E3053" s="1">
        <v>12.0</v>
      </c>
      <c r="F3053" s="1" t="s">
        <v>23</v>
      </c>
      <c r="G3053" s="1" t="s">
        <v>24</v>
      </c>
      <c r="H3053" s="2">
        <v>45036.0</v>
      </c>
      <c r="J3053" s="3">
        <f t="shared" si="2"/>
        <v>4</v>
      </c>
      <c r="K3053" s="4">
        <f t="shared" si="3"/>
        <v>3</v>
      </c>
      <c r="L3053" s="4">
        <f t="shared" si="4"/>
        <v>12</v>
      </c>
      <c r="S3053" s="1" t="s">
        <v>3090</v>
      </c>
      <c r="T3053" s="4" t="str">
        <f t="shared" si="5"/>
        <v>Juice</v>
      </c>
      <c r="U3053" s="4" t="str">
        <f t="shared" si="6"/>
        <v>Takeaway</v>
      </c>
      <c r="V3053" s="4" t="str">
        <f t="shared" si="7"/>
        <v>Credit Card</v>
      </c>
      <c r="W3053" s="4">
        <f t="shared" ref="W3053:Y3053" si="3060">IF(OR(J3053 = "ERROR", J3053 = ""), "UNKNOWN", J3053)</f>
        <v>4</v>
      </c>
      <c r="X3053" s="4">
        <f t="shared" si="3060"/>
        <v>3</v>
      </c>
      <c r="Y3053" s="4">
        <f t="shared" si="3060"/>
        <v>12</v>
      </c>
      <c r="Z3053" s="5">
        <f t="shared" si="9"/>
        <v>45036</v>
      </c>
    </row>
    <row r="3054">
      <c r="A3054" s="1" t="s">
        <v>3091</v>
      </c>
      <c r="B3054" s="1" t="s">
        <v>55</v>
      </c>
      <c r="C3054" s="1">
        <v>5.0</v>
      </c>
      <c r="D3054" s="1">
        <v>3.0</v>
      </c>
      <c r="E3054" s="1">
        <v>15.0</v>
      </c>
      <c r="G3054" s="1" t="s">
        <v>24</v>
      </c>
      <c r="H3054" s="6">
        <v>45286.0</v>
      </c>
      <c r="J3054" s="3">
        <f t="shared" si="2"/>
        <v>5</v>
      </c>
      <c r="K3054" s="4">
        <f t="shared" si="3"/>
        <v>3</v>
      </c>
      <c r="L3054" s="4">
        <f t="shared" si="4"/>
        <v>15</v>
      </c>
      <c r="S3054" s="1" t="s">
        <v>3091</v>
      </c>
      <c r="T3054" s="4" t="str">
        <f t="shared" si="5"/>
        <v>Juice</v>
      </c>
      <c r="U3054" s="4" t="str">
        <f t="shared" si="6"/>
        <v>Takeaway</v>
      </c>
      <c r="V3054" s="4" t="str">
        <f t="shared" si="7"/>
        <v>UNKNOWN</v>
      </c>
      <c r="W3054" s="4">
        <f t="shared" ref="W3054:Y3054" si="3061">IF(OR(J3054 = "ERROR", J3054 = ""), "UNKNOWN", J3054)</f>
        <v>5</v>
      </c>
      <c r="X3054" s="4">
        <f t="shared" si="3061"/>
        <v>3</v>
      </c>
      <c r="Y3054" s="4">
        <f t="shared" si="3061"/>
        <v>15</v>
      </c>
      <c r="Z3054" s="7">
        <f t="shared" si="9"/>
        <v>45286</v>
      </c>
    </row>
    <row r="3055">
      <c r="A3055" s="1" t="s">
        <v>3092</v>
      </c>
      <c r="B3055" s="1" t="s">
        <v>36</v>
      </c>
      <c r="C3055" s="1">
        <v>2.0</v>
      </c>
      <c r="E3055" s="1">
        <v>10.0</v>
      </c>
      <c r="F3055" s="1" t="s">
        <v>23</v>
      </c>
      <c r="G3055" s="1" t="s">
        <v>29</v>
      </c>
      <c r="H3055" s="2">
        <v>45197.0</v>
      </c>
      <c r="J3055" s="3">
        <f t="shared" si="2"/>
        <v>2</v>
      </c>
      <c r="K3055" s="4">
        <f t="shared" si="3"/>
        <v>5</v>
      </c>
      <c r="L3055" s="4">
        <f t="shared" si="4"/>
        <v>10</v>
      </c>
      <c r="S3055" s="1" t="s">
        <v>3092</v>
      </c>
      <c r="T3055" s="4" t="str">
        <f t="shared" si="5"/>
        <v>Salad</v>
      </c>
      <c r="U3055" s="4" t="str">
        <f t="shared" si="6"/>
        <v>In-store</v>
      </c>
      <c r="V3055" s="4" t="str">
        <f t="shared" si="7"/>
        <v>Credit Card</v>
      </c>
      <c r="W3055" s="4">
        <f t="shared" ref="W3055:Y3055" si="3062">IF(OR(J3055 = "ERROR", J3055 = ""), "UNKNOWN", J3055)</f>
        <v>2</v>
      </c>
      <c r="X3055" s="4">
        <f t="shared" si="3062"/>
        <v>5</v>
      </c>
      <c r="Y3055" s="4">
        <f t="shared" si="3062"/>
        <v>10</v>
      </c>
      <c r="Z3055" s="5">
        <f t="shared" si="9"/>
        <v>45197</v>
      </c>
    </row>
    <row r="3056">
      <c r="A3056" s="1" t="s">
        <v>3093</v>
      </c>
      <c r="B3056" s="1" t="s">
        <v>44</v>
      </c>
      <c r="C3056" s="1">
        <v>1.0</v>
      </c>
      <c r="D3056" s="1">
        <v>4.0</v>
      </c>
      <c r="E3056" s="1">
        <v>4.0</v>
      </c>
      <c r="F3056" s="1" t="s">
        <v>39</v>
      </c>
      <c r="H3056" s="2">
        <v>45104.0</v>
      </c>
      <c r="J3056" s="3">
        <f t="shared" si="2"/>
        <v>1</v>
      </c>
      <c r="K3056" s="4">
        <f t="shared" si="3"/>
        <v>4</v>
      </c>
      <c r="L3056" s="4">
        <f t="shared" si="4"/>
        <v>4</v>
      </c>
      <c r="S3056" s="1" t="s">
        <v>3093</v>
      </c>
      <c r="T3056" s="4" t="str">
        <f t="shared" si="5"/>
        <v>Sandwich</v>
      </c>
      <c r="U3056" s="4" t="str">
        <f t="shared" si="6"/>
        <v>UNKNOWN</v>
      </c>
      <c r="V3056" s="4" t="str">
        <f t="shared" si="7"/>
        <v>Digital Wallet</v>
      </c>
      <c r="W3056" s="4">
        <f t="shared" ref="W3056:Y3056" si="3063">IF(OR(J3056 = "ERROR", J3056 = ""), "UNKNOWN", J3056)</f>
        <v>1</v>
      </c>
      <c r="X3056" s="4">
        <f t="shared" si="3063"/>
        <v>4</v>
      </c>
      <c r="Y3056" s="4">
        <f t="shared" si="3063"/>
        <v>4</v>
      </c>
      <c r="Z3056" s="5">
        <f t="shared" si="9"/>
        <v>45104</v>
      </c>
    </row>
    <row r="3057">
      <c r="A3057" s="1" t="s">
        <v>3094</v>
      </c>
      <c r="B3057" s="1" t="s">
        <v>27</v>
      </c>
      <c r="C3057" s="1">
        <v>3.0</v>
      </c>
      <c r="D3057" s="1">
        <v>3.0</v>
      </c>
      <c r="E3057" s="1">
        <v>9.0</v>
      </c>
      <c r="F3057" s="1" t="s">
        <v>30</v>
      </c>
      <c r="G3057" s="1" t="s">
        <v>24</v>
      </c>
      <c r="H3057" s="2">
        <v>45142.0</v>
      </c>
      <c r="J3057" s="3">
        <f t="shared" si="2"/>
        <v>3</v>
      </c>
      <c r="K3057" s="4">
        <f t="shared" si="3"/>
        <v>3</v>
      </c>
      <c r="L3057" s="4">
        <f t="shared" si="4"/>
        <v>9</v>
      </c>
      <c r="S3057" s="1" t="s">
        <v>3094</v>
      </c>
      <c r="T3057" s="4" t="str">
        <f t="shared" si="5"/>
        <v>Cake</v>
      </c>
      <c r="U3057" s="4" t="str">
        <f t="shared" si="6"/>
        <v>Takeaway</v>
      </c>
      <c r="V3057" s="4" t="str">
        <f t="shared" si="7"/>
        <v>UNKNOWN</v>
      </c>
      <c r="W3057" s="4">
        <f t="shared" ref="W3057:Y3057" si="3064">IF(OR(J3057 = "ERROR", J3057 = ""), "UNKNOWN", J3057)</f>
        <v>3</v>
      </c>
      <c r="X3057" s="4">
        <f t="shared" si="3064"/>
        <v>3</v>
      </c>
      <c r="Y3057" s="4">
        <f t="shared" si="3064"/>
        <v>9</v>
      </c>
      <c r="Z3057" s="5">
        <f t="shared" si="9"/>
        <v>45142</v>
      </c>
    </row>
    <row r="3058">
      <c r="A3058" s="1" t="s">
        <v>3095</v>
      </c>
      <c r="B3058" s="1" t="s">
        <v>55</v>
      </c>
      <c r="C3058" s="1">
        <v>2.0</v>
      </c>
      <c r="D3058" s="1">
        <v>3.0</v>
      </c>
      <c r="E3058" s="1">
        <v>6.0</v>
      </c>
      <c r="F3058" s="1" t="s">
        <v>28</v>
      </c>
      <c r="G3058" s="1" t="s">
        <v>24</v>
      </c>
      <c r="H3058" s="2">
        <v>45237.0</v>
      </c>
      <c r="J3058" s="3">
        <f t="shared" si="2"/>
        <v>2</v>
      </c>
      <c r="K3058" s="4">
        <f t="shared" si="3"/>
        <v>3</v>
      </c>
      <c r="L3058" s="4">
        <f t="shared" si="4"/>
        <v>6</v>
      </c>
      <c r="S3058" s="1" t="s">
        <v>3095</v>
      </c>
      <c r="T3058" s="4" t="str">
        <f t="shared" si="5"/>
        <v>Juice</v>
      </c>
      <c r="U3058" s="4" t="str">
        <f t="shared" si="6"/>
        <v>Takeaway</v>
      </c>
      <c r="V3058" s="4" t="str">
        <f t="shared" si="7"/>
        <v>Cash</v>
      </c>
      <c r="W3058" s="4">
        <f t="shared" ref="W3058:Y3058" si="3065">IF(OR(J3058 = "ERROR", J3058 = ""), "UNKNOWN", J3058)</f>
        <v>2</v>
      </c>
      <c r="X3058" s="4">
        <f t="shared" si="3065"/>
        <v>3</v>
      </c>
      <c r="Y3058" s="4">
        <f t="shared" si="3065"/>
        <v>6</v>
      </c>
      <c r="Z3058" s="5">
        <f t="shared" si="9"/>
        <v>45237</v>
      </c>
    </row>
    <row r="3059">
      <c r="A3059" s="1" t="s">
        <v>3096</v>
      </c>
      <c r="B3059" s="1" t="s">
        <v>55</v>
      </c>
      <c r="C3059" s="1">
        <v>3.0</v>
      </c>
      <c r="D3059" s="1">
        <v>3.0</v>
      </c>
      <c r="E3059" s="1">
        <v>9.0</v>
      </c>
      <c r="F3059" s="1" t="s">
        <v>39</v>
      </c>
      <c r="G3059" s="1" t="s">
        <v>29</v>
      </c>
      <c r="H3059" s="2">
        <v>45050.0</v>
      </c>
      <c r="J3059" s="3">
        <f t="shared" si="2"/>
        <v>3</v>
      </c>
      <c r="K3059" s="4">
        <f t="shared" si="3"/>
        <v>3</v>
      </c>
      <c r="L3059" s="4">
        <f t="shared" si="4"/>
        <v>9</v>
      </c>
      <c r="S3059" s="1" t="s">
        <v>3096</v>
      </c>
      <c r="T3059" s="4" t="str">
        <f t="shared" si="5"/>
        <v>Juice</v>
      </c>
      <c r="U3059" s="4" t="str">
        <f t="shared" si="6"/>
        <v>In-store</v>
      </c>
      <c r="V3059" s="4" t="str">
        <f t="shared" si="7"/>
        <v>Digital Wallet</v>
      </c>
      <c r="W3059" s="4">
        <f t="shared" ref="W3059:Y3059" si="3066">IF(OR(J3059 = "ERROR", J3059 = ""), "UNKNOWN", J3059)</f>
        <v>3</v>
      </c>
      <c r="X3059" s="4">
        <f t="shared" si="3066"/>
        <v>3</v>
      </c>
      <c r="Y3059" s="4">
        <f t="shared" si="3066"/>
        <v>9</v>
      </c>
      <c r="Z3059" s="5">
        <f t="shared" si="9"/>
        <v>45050</v>
      </c>
    </row>
    <row r="3060">
      <c r="A3060" s="1" t="s">
        <v>3097</v>
      </c>
      <c r="B3060" s="1" t="s">
        <v>32</v>
      </c>
      <c r="C3060" s="1">
        <v>5.0</v>
      </c>
      <c r="D3060" s="1">
        <v>1.0</v>
      </c>
      <c r="E3060" s="1">
        <v>5.0</v>
      </c>
      <c r="F3060" s="1" t="s">
        <v>39</v>
      </c>
      <c r="G3060" s="1" t="s">
        <v>24</v>
      </c>
      <c r="H3060" s="2">
        <v>45135.0</v>
      </c>
      <c r="J3060" s="3">
        <f t="shared" si="2"/>
        <v>5</v>
      </c>
      <c r="K3060" s="4">
        <f t="shared" si="3"/>
        <v>1</v>
      </c>
      <c r="L3060" s="4">
        <f t="shared" si="4"/>
        <v>5</v>
      </c>
      <c r="S3060" s="1" t="s">
        <v>3097</v>
      </c>
      <c r="T3060" s="4" t="str">
        <f t="shared" si="5"/>
        <v>Cookie</v>
      </c>
      <c r="U3060" s="4" t="str">
        <f t="shared" si="6"/>
        <v>Takeaway</v>
      </c>
      <c r="V3060" s="4" t="str">
        <f t="shared" si="7"/>
        <v>Digital Wallet</v>
      </c>
      <c r="W3060" s="4">
        <f t="shared" ref="W3060:Y3060" si="3067">IF(OR(J3060 = "ERROR", J3060 = ""), "UNKNOWN", J3060)</f>
        <v>5</v>
      </c>
      <c r="X3060" s="4">
        <f t="shared" si="3067"/>
        <v>1</v>
      </c>
      <c r="Y3060" s="4">
        <f t="shared" si="3067"/>
        <v>5</v>
      </c>
      <c r="Z3060" s="5">
        <f t="shared" si="9"/>
        <v>45135</v>
      </c>
    </row>
    <row r="3061">
      <c r="A3061" s="1" t="s">
        <v>3098</v>
      </c>
      <c r="C3061" s="1">
        <v>4.0</v>
      </c>
      <c r="D3061" s="1">
        <v>4.0</v>
      </c>
      <c r="E3061" s="1">
        <v>16.0</v>
      </c>
      <c r="G3061" s="1" t="s">
        <v>29</v>
      </c>
      <c r="H3061" s="2">
        <v>45266.0</v>
      </c>
      <c r="J3061" s="3">
        <f t="shared" si="2"/>
        <v>4</v>
      </c>
      <c r="K3061" s="4">
        <f t="shared" si="3"/>
        <v>4</v>
      </c>
      <c r="L3061" s="4">
        <f t="shared" si="4"/>
        <v>16</v>
      </c>
      <c r="S3061" s="1" t="s">
        <v>3098</v>
      </c>
      <c r="T3061" s="4" t="str">
        <f t="shared" si="5"/>
        <v>UNKNOWN</v>
      </c>
      <c r="U3061" s="4" t="str">
        <f t="shared" si="6"/>
        <v>In-store</v>
      </c>
      <c r="V3061" s="4" t="str">
        <f t="shared" si="7"/>
        <v>UNKNOWN</v>
      </c>
      <c r="W3061" s="4">
        <f t="shared" ref="W3061:Y3061" si="3068">IF(OR(J3061 = "ERROR", J3061 = ""), "UNKNOWN", J3061)</f>
        <v>4</v>
      </c>
      <c r="X3061" s="4">
        <f t="shared" si="3068"/>
        <v>4</v>
      </c>
      <c r="Y3061" s="4">
        <f t="shared" si="3068"/>
        <v>16</v>
      </c>
      <c r="Z3061" s="5">
        <f t="shared" si="9"/>
        <v>45266</v>
      </c>
    </row>
    <row r="3062">
      <c r="A3062" s="1" t="s">
        <v>3099</v>
      </c>
      <c r="B3062" s="1" t="s">
        <v>27</v>
      </c>
      <c r="C3062" s="1">
        <v>4.0</v>
      </c>
      <c r="D3062" s="1" t="s">
        <v>25</v>
      </c>
      <c r="E3062" s="1">
        <v>12.0</v>
      </c>
      <c r="F3062" s="1" t="s">
        <v>39</v>
      </c>
      <c r="G3062" s="1" t="s">
        <v>24</v>
      </c>
      <c r="H3062" s="2">
        <v>45176.0</v>
      </c>
      <c r="J3062" s="3">
        <f t="shared" si="2"/>
        <v>4</v>
      </c>
      <c r="K3062" s="4">
        <f t="shared" si="3"/>
        <v>3</v>
      </c>
      <c r="L3062" s="4">
        <f t="shared" si="4"/>
        <v>12</v>
      </c>
      <c r="S3062" s="1" t="s">
        <v>3099</v>
      </c>
      <c r="T3062" s="4" t="str">
        <f t="shared" si="5"/>
        <v>Cake</v>
      </c>
      <c r="U3062" s="4" t="str">
        <f t="shared" si="6"/>
        <v>Takeaway</v>
      </c>
      <c r="V3062" s="4" t="str">
        <f t="shared" si="7"/>
        <v>Digital Wallet</v>
      </c>
      <c r="W3062" s="4">
        <f t="shared" ref="W3062:Y3062" si="3069">IF(OR(J3062 = "ERROR", J3062 = ""), "UNKNOWN", J3062)</f>
        <v>4</v>
      </c>
      <c r="X3062" s="4">
        <f t="shared" si="3069"/>
        <v>3</v>
      </c>
      <c r="Y3062" s="4">
        <f t="shared" si="3069"/>
        <v>12</v>
      </c>
      <c r="Z3062" s="5">
        <f t="shared" si="9"/>
        <v>45176</v>
      </c>
    </row>
    <row r="3063">
      <c r="A3063" s="1" t="s">
        <v>3100</v>
      </c>
      <c r="B3063" s="1" t="s">
        <v>27</v>
      </c>
      <c r="C3063" s="1">
        <v>4.0</v>
      </c>
      <c r="D3063" s="1">
        <v>3.0</v>
      </c>
      <c r="E3063" s="1">
        <v>12.0</v>
      </c>
      <c r="F3063" s="1" t="s">
        <v>39</v>
      </c>
      <c r="G3063" s="1" t="s">
        <v>29</v>
      </c>
      <c r="H3063" s="2">
        <v>45207.0</v>
      </c>
      <c r="J3063" s="3">
        <f t="shared" si="2"/>
        <v>4</v>
      </c>
      <c r="K3063" s="4">
        <f t="shared" si="3"/>
        <v>3</v>
      </c>
      <c r="L3063" s="4">
        <f t="shared" si="4"/>
        <v>12</v>
      </c>
      <c r="S3063" s="1" t="s">
        <v>3100</v>
      </c>
      <c r="T3063" s="4" t="str">
        <f t="shared" si="5"/>
        <v>Cake</v>
      </c>
      <c r="U3063" s="4" t="str">
        <f t="shared" si="6"/>
        <v>In-store</v>
      </c>
      <c r="V3063" s="4" t="str">
        <f t="shared" si="7"/>
        <v>Digital Wallet</v>
      </c>
      <c r="W3063" s="4">
        <f t="shared" ref="W3063:Y3063" si="3070">IF(OR(J3063 = "ERROR", J3063 = ""), "UNKNOWN", J3063)</f>
        <v>4</v>
      </c>
      <c r="X3063" s="4">
        <f t="shared" si="3070"/>
        <v>3</v>
      </c>
      <c r="Y3063" s="4">
        <f t="shared" si="3070"/>
        <v>12</v>
      </c>
      <c r="Z3063" s="5">
        <f t="shared" si="9"/>
        <v>45207</v>
      </c>
    </row>
    <row r="3064">
      <c r="A3064" s="1" t="s">
        <v>3101</v>
      </c>
      <c r="B3064" s="1" t="s">
        <v>44</v>
      </c>
      <c r="C3064" s="1">
        <v>4.0</v>
      </c>
      <c r="D3064" s="1">
        <v>4.0</v>
      </c>
      <c r="E3064" s="1" t="s">
        <v>30</v>
      </c>
      <c r="F3064" s="1" t="s">
        <v>23</v>
      </c>
      <c r="H3064" s="2">
        <v>45142.0</v>
      </c>
      <c r="J3064" s="3">
        <f t="shared" si="2"/>
        <v>4</v>
      </c>
      <c r="K3064" s="4">
        <f t="shared" si="3"/>
        <v>4</v>
      </c>
      <c r="L3064" s="4">
        <f t="shared" si="4"/>
        <v>16</v>
      </c>
      <c r="S3064" s="1" t="s">
        <v>3101</v>
      </c>
      <c r="T3064" s="4" t="str">
        <f t="shared" si="5"/>
        <v>Sandwich</v>
      </c>
      <c r="U3064" s="4" t="str">
        <f t="shared" si="6"/>
        <v>UNKNOWN</v>
      </c>
      <c r="V3064" s="4" t="str">
        <f t="shared" si="7"/>
        <v>Credit Card</v>
      </c>
      <c r="W3064" s="4">
        <f t="shared" ref="W3064:Y3064" si="3071">IF(OR(J3064 = "ERROR", J3064 = ""), "UNKNOWN", J3064)</f>
        <v>4</v>
      </c>
      <c r="X3064" s="4">
        <f t="shared" si="3071"/>
        <v>4</v>
      </c>
      <c r="Y3064" s="4">
        <f t="shared" si="3071"/>
        <v>16</v>
      </c>
      <c r="Z3064" s="5">
        <f t="shared" si="9"/>
        <v>45142</v>
      </c>
    </row>
    <row r="3065">
      <c r="A3065" s="1" t="s">
        <v>3102</v>
      </c>
      <c r="B3065" s="1" t="s">
        <v>27</v>
      </c>
      <c r="C3065" s="1">
        <v>5.0</v>
      </c>
      <c r="D3065" s="1">
        <v>3.0</v>
      </c>
      <c r="E3065" s="1">
        <v>15.0</v>
      </c>
      <c r="F3065" s="1" t="s">
        <v>28</v>
      </c>
      <c r="G3065" s="1" t="s">
        <v>29</v>
      </c>
      <c r="H3065" s="2">
        <v>45028.0</v>
      </c>
      <c r="J3065" s="3">
        <f t="shared" si="2"/>
        <v>5</v>
      </c>
      <c r="K3065" s="4">
        <f t="shared" si="3"/>
        <v>3</v>
      </c>
      <c r="L3065" s="4">
        <f t="shared" si="4"/>
        <v>15</v>
      </c>
      <c r="S3065" s="1" t="s">
        <v>3102</v>
      </c>
      <c r="T3065" s="4" t="str">
        <f t="shared" si="5"/>
        <v>Cake</v>
      </c>
      <c r="U3065" s="4" t="str">
        <f t="shared" si="6"/>
        <v>In-store</v>
      </c>
      <c r="V3065" s="4" t="str">
        <f t="shared" si="7"/>
        <v>Cash</v>
      </c>
      <c r="W3065" s="4">
        <f t="shared" ref="W3065:Y3065" si="3072">IF(OR(J3065 = "ERROR", J3065 = ""), "UNKNOWN", J3065)</f>
        <v>5</v>
      </c>
      <c r="X3065" s="4">
        <f t="shared" si="3072"/>
        <v>3</v>
      </c>
      <c r="Y3065" s="4">
        <f t="shared" si="3072"/>
        <v>15</v>
      </c>
      <c r="Z3065" s="5">
        <f t="shared" si="9"/>
        <v>45028</v>
      </c>
    </row>
    <row r="3066">
      <c r="A3066" s="1" t="s">
        <v>3103</v>
      </c>
      <c r="B3066" s="1" t="s">
        <v>32</v>
      </c>
      <c r="C3066" s="1">
        <v>1.0</v>
      </c>
      <c r="D3066" s="1">
        <v>1.0</v>
      </c>
      <c r="E3066" s="1">
        <v>1.0</v>
      </c>
      <c r="F3066" s="1" t="s">
        <v>25</v>
      </c>
      <c r="H3066" s="2">
        <v>44954.0</v>
      </c>
      <c r="J3066" s="3">
        <f t="shared" si="2"/>
        <v>1</v>
      </c>
      <c r="K3066" s="4">
        <f t="shared" si="3"/>
        <v>1</v>
      </c>
      <c r="L3066" s="4">
        <f t="shared" si="4"/>
        <v>1</v>
      </c>
      <c r="S3066" s="1" t="s">
        <v>3103</v>
      </c>
      <c r="T3066" s="4" t="str">
        <f t="shared" si="5"/>
        <v>Cookie</v>
      </c>
      <c r="U3066" s="4" t="str">
        <f t="shared" si="6"/>
        <v>UNKNOWN</v>
      </c>
      <c r="V3066" s="4" t="str">
        <f t="shared" si="7"/>
        <v>UNKNOWN</v>
      </c>
      <c r="W3066" s="4">
        <f t="shared" ref="W3066:Y3066" si="3073">IF(OR(J3066 = "ERROR", J3066 = ""), "UNKNOWN", J3066)</f>
        <v>1</v>
      </c>
      <c r="X3066" s="4">
        <f t="shared" si="3073"/>
        <v>1</v>
      </c>
      <c r="Y3066" s="4">
        <f t="shared" si="3073"/>
        <v>1</v>
      </c>
      <c r="Z3066" s="5">
        <f t="shared" si="9"/>
        <v>44954</v>
      </c>
    </row>
    <row r="3067">
      <c r="A3067" s="1" t="s">
        <v>3104</v>
      </c>
      <c r="B3067" s="1" t="s">
        <v>55</v>
      </c>
      <c r="C3067" s="1">
        <v>2.0</v>
      </c>
      <c r="D3067" s="1">
        <v>3.0</v>
      </c>
      <c r="E3067" s="1">
        <v>6.0</v>
      </c>
      <c r="G3067" s="1" t="s">
        <v>30</v>
      </c>
      <c r="H3067" s="2">
        <v>45181.0</v>
      </c>
      <c r="J3067" s="3">
        <f t="shared" si="2"/>
        <v>2</v>
      </c>
      <c r="K3067" s="4">
        <f t="shared" si="3"/>
        <v>3</v>
      </c>
      <c r="L3067" s="4">
        <f t="shared" si="4"/>
        <v>6</v>
      </c>
      <c r="S3067" s="1" t="s">
        <v>3104</v>
      </c>
      <c r="T3067" s="4" t="str">
        <f t="shared" si="5"/>
        <v>Juice</v>
      </c>
      <c r="U3067" s="4" t="str">
        <f t="shared" si="6"/>
        <v>UNKNOWN</v>
      </c>
      <c r="V3067" s="4" t="str">
        <f t="shared" si="7"/>
        <v>UNKNOWN</v>
      </c>
      <c r="W3067" s="4">
        <f t="shared" ref="W3067:Y3067" si="3074">IF(OR(J3067 = "ERROR", J3067 = ""), "UNKNOWN", J3067)</f>
        <v>2</v>
      </c>
      <c r="X3067" s="4">
        <f t="shared" si="3074"/>
        <v>3</v>
      </c>
      <c r="Y3067" s="4">
        <f t="shared" si="3074"/>
        <v>6</v>
      </c>
      <c r="Z3067" s="5">
        <f t="shared" si="9"/>
        <v>45181</v>
      </c>
    </row>
    <row r="3068">
      <c r="A3068" s="1" t="s">
        <v>3105</v>
      </c>
      <c r="B3068" s="1" t="s">
        <v>55</v>
      </c>
      <c r="C3068" s="1">
        <v>1.0</v>
      </c>
      <c r="D3068" s="1">
        <v>3.0</v>
      </c>
      <c r="E3068" s="1">
        <v>3.0</v>
      </c>
      <c r="F3068" s="1" t="s">
        <v>39</v>
      </c>
      <c r="G3068" s="1" t="s">
        <v>29</v>
      </c>
      <c r="H3068" s="2">
        <v>45159.0</v>
      </c>
      <c r="J3068" s="3">
        <f t="shared" si="2"/>
        <v>1</v>
      </c>
      <c r="K3068" s="4">
        <f t="shared" si="3"/>
        <v>3</v>
      </c>
      <c r="L3068" s="4">
        <f t="shared" si="4"/>
        <v>3</v>
      </c>
      <c r="S3068" s="1" t="s">
        <v>3105</v>
      </c>
      <c r="T3068" s="4" t="str">
        <f t="shared" si="5"/>
        <v>Juice</v>
      </c>
      <c r="U3068" s="4" t="str">
        <f t="shared" si="6"/>
        <v>In-store</v>
      </c>
      <c r="V3068" s="4" t="str">
        <f t="shared" si="7"/>
        <v>Digital Wallet</v>
      </c>
      <c r="W3068" s="4">
        <f t="shared" ref="W3068:Y3068" si="3075">IF(OR(J3068 = "ERROR", J3068 = ""), "UNKNOWN", J3068)</f>
        <v>1</v>
      </c>
      <c r="X3068" s="4">
        <f t="shared" si="3075"/>
        <v>3</v>
      </c>
      <c r="Y3068" s="4">
        <f t="shared" si="3075"/>
        <v>3</v>
      </c>
      <c r="Z3068" s="5">
        <f t="shared" si="9"/>
        <v>45159</v>
      </c>
    </row>
    <row r="3069">
      <c r="A3069" s="1" t="s">
        <v>3106</v>
      </c>
      <c r="C3069" s="1">
        <v>5.0</v>
      </c>
      <c r="D3069" s="1">
        <v>3.0</v>
      </c>
      <c r="E3069" s="1">
        <v>15.0</v>
      </c>
      <c r="F3069" s="1" t="s">
        <v>28</v>
      </c>
      <c r="G3069" s="1" t="s">
        <v>29</v>
      </c>
      <c r="H3069" s="2">
        <v>45156.0</v>
      </c>
      <c r="J3069" s="3">
        <f t="shared" si="2"/>
        <v>5</v>
      </c>
      <c r="K3069" s="4">
        <f t="shared" si="3"/>
        <v>3</v>
      </c>
      <c r="L3069" s="4">
        <f t="shared" si="4"/>
        <v>15</v>
      </c>
      <c r="S3069" s="1" t="s">
        <v>3106</v>
      </c>
      <c r="T3069" s="4" t="str">
        <f t="shared" si="5"/>
        <v>UNKNOWN</v>
      </c>
      <c r="U3069" s="4" t="str">
        <f t="shared" si="6"/>
        <v>In-store</v>
      </c>
      <c r="V3069" s="4" t="str">
        <f t="shared" si="7"/>
        <v>Cash</v>
      </c>
      <c r="W3069" s="4">
        <f t="shared" ref="W3069:Y3069" si="3076">IF(OR(J3069 = "ERROR", J3069 = ""), "UNKNOWN", J3069)</f>
        <v>5</v>
      </c>
      <c r="X3069" s="4">
        <f t="shared" si="3076"/>
        <v>3</v>
      </c>
      <c r="Y3069" s="4">
        <f t="shared" si="3076"/>
        <v>15</v>
      </c>
      <c r="Z3069" s="5">
        <f t="shared" si="9"/>
        <v>45156</v>
      </c>
    </row>
    <row r="3070">
      <c r="A3070" s="1" t="s">
        <v>3107</v>
      </c>
      <c r="B3070" s="1" t="s">
        <v>27</v>
      </c>
      <c r="C3070" s="1">
        <v>2.0</v>
      </c>
      <c r="D3070" s="1">
        <v>3.0</v>
      </c>
      <c r="E3070" s="1">
        <v>6.0</v>
      </c>
      <c r="F3070" s="1" t="s">
        <v>23</v>
      </c>
      <c r="H3070" s="2">
        <v>45183.0</v>
      </c>
      <c r="J3070" s="3">
        <f t="shared" si="2"/>
        <v>2</v>
      </c>
      <c r="K3070" s="4">
        <f t="shared" si="3"/>
        <v>3</v>
      </c>
      <c r="L3070" s="4">
        <f t="shared" si="4"/>
        <v>6</v>
      </c>
      <c r="S3070" s="1" t="s">
        <v>3107</v>
      </c>
      <c r="T3070" s="4" t="str">
        <f t="shared" si="5"/>
        <v>Cake</v>
      </c>
      <c r="U3070" s="4" t="str">
        <f t="shared" si="6"/>
        <v>UNKNOWN</v>
      </c>
      <c r="V3070" s="4" t="str">
        <f t="shared" si="7"/>
        <v>Credit Card</v>
      </c>
      <c r="W3070" s="4">
        <f t="shared" ref="W3070:Y3070" si="3077">IF(OR(J3070 = "ERROR", J3070 = ""), "UNKNOWN", J3070)</f>
        <v>2</v>
      </c>
      <c r="X3070" s="4">
        <f t="shared" si="3077"/>
        <v>3</v>
      </c>
      <c r="Y3070" s="4">
        <f t="shared" si="3077"/>
        <v>6</v>
      </c>
      <c r="Z3070" s="5">
        <f t="shared" si="9"/>
        <v>45183</v>
      </c>
    </row>
    <row r="3071">
      <c r="A3071" s="1" t="s">
        <v>3108</v>
      </c>
      <c r="B3071" s="1" t="s">
        <v>32</v>
      </c>
      <c r="C3071" s="1">
        <v>1.0</v>
      </c>
      <c r="D3071" s="1">
        <v>1.0</v>
      </c>
      <c r="E3071" s="1">
        <v>1.0</v>
      </c>
      <c r="F3071" s="1" t="s">
        <v>39</v>
      </c>
      <c r="G3071" s="1" t="s">
        <v>24</v>
      </c>
      <c r="H3071" s="2">
        <v>45016.0</v>
      </c>
      <c r="J3071" s="3">
        <f t="shared" si="2"/>
        <v>1</v>
      </c>
      <c r="K3071" s="4">
        <f t="shared" si="3"/>
        <v>1</v>
      </c>
      <c r="L3071" s="4">
        <f t="shared" si="4"/>
        <v>1</v>
      </c>
      <c r="S3071" s="1" t="s">
        <v>3108</v>
      </c>
      <c r="T3071" s="4" t="str">
        <f t="shared" si="5"/>
        <v>Cookie</v>
      </c>
      <c r="U3071" s="4" t="str">
        <f t="shared" si="6"/>
        <v>Takeaway</v>
      </c>
      <c r="V3071" s="4" t="str">
        <f t="shared" si="7"/>
        <v>Digital Wallet</v>
      </c>
      <c r="W3071" s="4">
        <f t="shared" ref="W3071:Y3071" si="3078">IF(OR(J3071 = "ERROR", J3071 = ""), "UNKNOWN", J3071)</f>
        <v>1</v>
      </c>
      <c r="X3071" s="4">
        <f t="shared" si="3078"/>
        <v>1</v>
      </c>
      <c r="Y3071" s="4">
        <f t="shared" si="3078"/>
        <v>1</v>
      </c>
      <c r="Z3071" s="5">
        <f t="shared" si="9"/>
        <v>45016</v>
      </c>
    </row>
    <row r="3072">
      <c r="A3072" s="1" t="s">
        <v>3109</v>
      </c>
      <c r="B3072" s="1" t="s">
        <v>22</v>
      </c>
      <c r="C3072" s="1">
        <v>5.0</v>
      </c>
      <c r="D3072" s="1">
        <v>2.0</v>
      </c>
      <c r="E3072" s="1">
        <v>10.0</v>
      </c>
      <c r="F3072" s="1" t="s">
        <v>39</v>
      </c>
      <c r="G3072" s="1" t="s">
        <v>24</v>
      </c>
      <c r="H3072" s="2">
        <v>45208.0</v>
      </c>
      <c r="J3072" s="3">
        <f t="shared" si="2"/>
        <v>5</v>
      </c>
      <c r="K3072" s="4">
        <f t="shared" si="3"/>
        <v>2</v>
      </c>
      <c r="L3072" s="4">
        <f t="shared" si="4"/>
        <v>10</v>
      </c>
      <c r="S3072" s="1" t="s">
        <v>3109</v>
      </c>
      <c r="T3072" s="4" t="str">
        <f t="shared" si="5"/>
        <v>Coffee</v>
      </c>
      <c r="U3072" s="4" t="str">
        <f t="shared" si="6"/>
        <v>Takeaway</v>
      </c>
      <c r="V3072" s="4" t="str">
        <f t="shared" si="7"/>
        <v>Digital Wallet</v>
      </c>
      <c r="W3072" s="4">
        <f t="shared" ref="W3072:Y3072" si="3079">IF(OR(J3072 = "ERROR", J3072 = ""), "UNKNOWN", J3072)</f>
        <v>5</v>
      </c>
      <c r="X3072" s="4">
        <f t="shared" si="3079"/>
        <v>2</v>
      </c>
      <c r="Y3072" s="4">
        <f t="shared" si="3079"/>
        <v>10</v>
      </c>
      <c r="Z3072" s="5">
        <f t="shared" si="9"/>
        <v>45208</v>
      </c>
    </row>
    <row r="3073">
      <c r="A3073" s="1" t="s">
        <v>3110</v>
      </c>
      <c r="B3073" s="1" t="s">
        <v>81</v>
      </c>
      <c r="C3073" s="1">
        <v>5.0</v>
      </c>
      <c r="D3073" s="1">
        <v>1.5</v>
      </c>
      <c r="E3073" s="1">
        <v>7.5</v>
      </c>
      <c r="F3073" s="1" t="s">
        <v>25</v>
      </c>
      <c r="G3073" s="1" t="s">
        <v>24</v>
      </c>
      <c r="H3073" s="2">
        <v>45079.0</v>
      </c>
      <c r="J3073" s="3">
        <f t="shared" si="2"/>
        <v>5</v>
      </c>
      <c r="K3073" s="4">
        <f t="shared" si="3"/>
        <v>1.5</v>
      </c>
      <c r="L3073" s="4">
        <f t="shared" si="4"/>
        <v>7.5</v>
      </c>
      <c r="S3073" s="1" t="s">
        <v>3110</v>
      </c>
      <c r="T3073" s="4" t="str">
        <f t="shared" si="5"/>
        <v>Tea</v>
      </c>
      <c r="U3073" s="4" t="str">
        <f t="shared" si="6"/>
        <v>Takeaway</v>
      </c>
      <c r="V3073" s="4" t="str">
        <f t="shared" si="7"/>
        <v>UNKNOWN</v>
      </c>
      <c r="W3073" s="4">
        <f t="shared" ref="W3073:Y3073" si="3080">IF(OR(J3073 = "ERROR", J3073 = ""), "UNKNOWN", J3073)</f>
        <v>5</v>
      </c>
      <c r="X3073" s="4">
        <f t="shared" si="3080"/>
        <v>1.5</v>
      </c>
      <c r="Y3073" s="4">
        <f t="shared" si="3080"/>
        <v>7.5</v>
      </c>
      <c r="Z3073" s="5">
        <f t="shared" si="9"/>
        <v>45079</v>
      </c>
    </row>
    <row r="3074">
      <c r="A3074" s="1" t="s">
        <v>3111</v>
      </c>
      <c r="B3074" s="1" t="s">
        <v>27</v>
      </c>
      <c r="C3074" s="1">
        <v>3.0</v>
      </c>
      <c r="D3074" s="1">
        <v>3.0</v>
      </c>
      <c r="E3074" s="1">
        <v>9.0</v>
      </c>
      <c r="F3074" s="1" t="s">
        <v>39</v>
      </c>
      <c r="G3074" s="1" t="s">
        <v>29</v>
      </c>
      <c r="H3074" s="2">
        <v>45152.0</v>
      </c>
      <c r="J3074" s="3">
        <f t="shared" si="2"/>
        <v>3</v>
      </c>
      <c r="K3074" s="4">
        <f t="shared" si="3"/>
        <v>3</v>
      </c>
      <c r="L3074" s="4">
        <f t="shared" si="4"/>
        <v>9</v>
      </c>
      <c r="S3074" s="1" t="s">
        <v>3111</v>
      </c>
      <c r="T3074" s="4" t="str">
        <f t="shared" si="5"/>
        <v>Cake</v>
      </c>
      <c r="U3074" s="4" t="str">
        <f t="shared" si="6"/>
        <v>In-store</v>
      </c>
      <c r="V3074" s="4" t="str">
        <f t="shared" si="7"/>
        <v>Digital Wallet</v>
      </c>
      <c r="W3074" s="4">
        <f t="shared" ref="W3074:Y3074" si="3081">IF(OR(J3074 = "ERROR", J3074 = ""), "UNKNOWN", J3074)</f>
        <v>3</v>
      </c>
      <c r="X3074" s="4">
        <f t="shared" si="3081"/>
        <v>3</v>
      </c>
      <c r="Y3074" s="4">
        <f t="shared" si="3081"/>
        <v>9</v>
      </c>
      <c r="Z3074" s="5">
        <f t="shared" si="9"/>
        <v>45152</v>
      </c>
    </row>
    <row r="3075">
      <c r="A3075" s="1" t="s">
        <v>3112</v>
      </c>
      <c r="B3075" s="1" t="s">
        <v>22</v>
      </c>
      <c r="C3075" s="1">
        <v>3.0</v>
      </c>
      <c r="D3075" s="1">
        <v>2.0</v>
      </c>
      <c r="E3075" s="1">
        <v>6.0</v>
      </c>
      <c r="F3075" s="1" t="s">
        <v>39</v>
      </c>
      <c r="G3075" s="1" t="s">
        <v>24</v>
      </c>
      <c r="H3075" s="2">
        <v>45168.0</v>
      </c>
      <c r="J3075" s="3">
        <f t="shared" si="2"/>
        <v>3</v>
      </c>
      <c r="K3075" s="4">
        <f t="shared" si="3"/>
        <v>2</v>
      </c>
      <c r="L3075" s="4">
        <f t="shared" si="4"/>
        <v>6</v>
      </c>
      <c r="S3075" s="1" t="s">
        <v>3112</v>
      </c>
      <c r="T3075" s="4" t="str">
        <f t="shared" si="5"/>
        <v>Coffee</v>
      </c>
      <c r="U3075" s="4" t="str">
        <f t="shared" si="6"/>
        <v>Takeaway</v>
      </c>
      <c r="V3075" s="4" t="str">
        <f t="shared" si="7"/>
        <v>Digital Wallet</v>
      </c>
      <c r="W3075" s="4">
        <f t="shared" ref="W3075:Y3075" si="3082">IF(OR(J3075 = "ERROR", J3075 = ""), "UNKNOWN", J3075)</f>
        <v>3</v>
      </c>
      <c r="X3075" s="4">
        <f t="shared" si="3082"/>
        <v>2</v>
      </c>
      <c r="Y3075" s="4">
        <f t="shared" si="3082"/>
        <v>6</v>
      </c>
      <c r="Z3075" s="5">
        <f t="shared" si="9"/>
        <v>45168</v>
      </c>
    </row>
    <row r="3076">
      <c r="A3076" s="1" t="s">
        <v>3113</v>
      </c>
      <c r="B3076" s="1" t="s">
        <v>41</v>
      </c>
      <c r="C3076" s="1">
        <v>3.0</v>
      </c>
      <c r="D3076" s="1">
        <v>4.0</v>
      </c>
      <c r="E3076" s="1">
        <v>12.0</v>
      </c>
      <c r="F3076" s="1" t="s">
        <v>23</v>
      </c>
      <c r="G3076" s="1" t="s">
        <v>30</v>
      </c>
      <c r="H3076" s="2">
        <v>44948.0</v>
      </c>
      <c r="J3076" s="3">
        <f t="shared" si="2"/>
        <v>3</v>
      </c>
      <c r="K3076" s="4">
        <f t="shared" si="3"/>
        <v>4</v>
      </c>
      <c r="L3076" s="4">
        <f t="shared" si="4"/>
        <v>12</v>
      </c>
      <c r="S3076" s="1" t="s">
        <v>3113</v>
      </c>
      <c r="T3076" s="4" t="str">
        <f t="shared" si="5"/>
        <v>Smoothie</v>
      </c>
      <c r="U3076" s="4" t="str">
        <f t="shared" si="6"/>
        <v>UNKNOWN</v>
      </c>
      <c r="V3076" s="4" t="str">
        <f t="shared" si="7"/>
        <v>Credit Card</v>
      </c>
      <c r="W3076" s="4">
        <f t="shared" ref="W3076:Y3076" si="3083">IF(OR(J3076 = "ERROR", J3076 = ""), "UNKNOWN", J3076)</f>
        <v>3</v>
      </c>
      <c r="X3076" s="4">
        <f t="shared" si="3083"/>
        <v>4</v>
      </c>
      <c r="Y3076" s="4">
        <f t="shared" si="3083"/>
        <v>12</v>
      </c>
      <c r="Z3076" s="5">
        <f t="shared" si="9"/>
        <v>44948</v>
      </c>
    </row>
    <row r="3077">
      <c r="A3077" s="1" t="s">
        <v>3114</v>
      </c>
      <c r="B3077" s="1" t="s">
        <v>27</v>
      </c>
      <c r="C3077" s="1">
        <v>1.0</v>
      </c>
      <c r="D3077" s="1">
        <v>3.0</v>
      </c>
      <c r="E3077" s="1">
        <v>3.0</v>
      </c>
      <c r="H3077" s="6">
        <v>45281.0</v>
      </c>
      <c r="J3077" s="3">
        <f t="shared" si="2"/>
        <v>1</v>
      </c>
      <c r="K3077" s="4">
        <f t="shared" si="3"/>
        <v>3</v>
      </c>
      <c r="L3077" s="4">
        <f t="shared" si="4"/>
        <v>3</v>
      </c>
      <c r="S3077" s="1" t="s">
        <v>3114</v>
      </c>
      <c r="T3077" s="4" t="str">
        <f t="shared" si="5"/>
        <v>Cake</v>
      </c>
      <c r="U3077" s="4" t="str">
        <f t="shared" si="6"/>
        <v>UNKNOWN</v>
      </c>
      <c r="V3077" s="4" t="str">
        <f t="shared" si="7"/>
        <v>UNKNOWN</v>
      </c>
      <c r="W3077" s="4">
        <f t="shared" ref="W3077:Y3077" si="3084">IF(OR(J3077 = "ERROR", J3077 = ""), "UNKNOWN", J3077)</f>
        <v>1</v>
      </c>
      <c r="X3077" s="4">
        <f t="shared" si="3084"/>
        <v>3</v>
      </c>
      <c r="Y3077" s="4">
        <f t="shared" si="3084"/>
        <v>3</v>
      </c>
      <c r="Z3077" s="7">
        <f t="shared" si="9"/>
        <v>45281</v>
      </c>
    </row>
    <row r="3078">
      <c r="A3078" s="1" t="s">
        <v>3115</v>
      </c>
      <c r="B3078" s="1" t="s">
        <v>44</v>
      </c>
      <c r="C3078" s="1">
        <v>1.0</v>
      </c>
      <c r="D3078" s="1">
        <v>4.0</v>
      </c>
      <c r="E3078" s="1">
        <v>4.0</v>
      </c>
      <c r="F3078" s="1" t="s">
        <v>39</v>
      </c>
      <c r="G3078" s="1" t="s">
        <v>24</v>
      </c>
      <c r="H3078" s="2">
        <v>45121.0</v>
      </c>
      <c r="J3078" s="3">
        <f t="shared" si="2"/>
        <v>1</v>
      </c>
      <c r="K3078" s="4">
        <f t="shared" si="3"/>
        <v>4</v>
      </c>
      <c r="L3078" s="4">
        <f t="shared" si="4"/>
        <v>4</v>
      </c>
      <c r="S3078" s="1" t="s">
        <v>3115</v>
      </c>
      <c r="T3078" s="4" t="str">
        <f t="shared" si="5"/>
        <v>Sandwich</v>
      </c>
      <c r="U3078" s="4" t="str">
        <f t="shared" si="6"/>
        <v>Takeaway</v>
      </c>
      <c r="V3078" s="4" t="str">
        <f t="shared" si="7"/>
        <v>Digital Wallet</v>
      </c>
      <c r="W3078" s="4">
        <f t="shared" ref="W3078:Y3078" si="3085">IF(OR(J3078 = "ERROR", J3078 = ""), "UNKNOWN", J3078)</f>
        <v>1</v>
      </c>
      <c r="X3078" s="4">
        <f t="shared" si="3085"/>
        <v>4</v>
      </c>
      <c r="Y3078" s="4">
        <f t="shared" si="3085"/>
        <v>4</v>
      </c>
      <c r="Z3078" s="5">
        <f t="shared" si="9"/>
        <v>45121</v>
      </c>
    </row>
    <row r="3079">
      <c r="A3079" s="1" t="s">
        <v>3116</v>
      </c>
      <c r="B3079" s="1" t="s">
        <v>55</v>
      </c>
      <c r="C3079" s="1">
        <v>3.0</v>
      </c>
      <c r="D3079" s="1">
        <v>3.0</v>
      </c>
      <c r="E3079" s="1">
        <v>9.0</v>
      </c>
      <c r="G3079" s="1" t="s">
        <v>29</v>
      </c>
      <c r="H3079" s="6">
        <v>45273.0</v>
      </c>
      <c r="J3079" s="3">
        <f t="shared" si="2"/>
        <v>3</v>
      </c>
      <c r="K3079" s="4">
        <f t="shared" si="3"/>
        <v>3</v>
      </c>
      <c r="L3079" s="4">
        <f t="shared" si="4"/>
        <v>9</v>
      </c>
      <c r="S3079" s="1" t="s">
        <v>3116</v>
      </c>
      <c r="T3079" s="4" t="str">
        <f t="shared" si="5"/>
        <v>Juice</v>
      </c>
      <c r="U3079" s="4" t="str">
        <f t="shared" si="6"/>
        <v>In-store</v>
      </c>
      <c r="V3079" s="4" t="str">
        <f t="shared" si="7"/>
        <v>UNKNOWN</v>
      </c>
      <c r="W3079" s="4">
        <f t="shared" ref="W3079:Y3079" si="3086">IF(OR(J3079 = "ERROR", J3079 = ""), "UNKNOWN", J3079)</f>
        <v>3</v>
      </c>
      <c r="X3079" s="4">
        <f t="shared" si="3086"/>
        <v>3</v>
      </c>
      <c r="Y3079" s="4">
        <f t="shared" si="3086"/>
        <v>9</v>
      </c>
      <c r="Z3079" s="7">
        <f t="shared" si="9"/>
        <v>45273</v>
      </c>
    </row>
    <row r="3080">
      <c r="A3080" s="1" t="s">
        <v>3117</v>
      </c>
      <c r="B3080" s="1" t="s">
        <v>81</v>
      </c>
      <c r="C3080" s="1" t="s">
        <v>25</v>
      </c>
      <c r="D3080" s="1">
        <v>1.5</v>
      </c>
      <c r="E3080" s="1">
        <v>6.0</v>
      </c>
      <c r="F3080" s="1" t="s">
        <v>23</v>
      </c>
      <c r="H3080" s="2">
        <v>45176.0</v>
      </c>
      <c r="J3080" s="3">
        <f t="shared" si="2"/>
        <v>4</v>
      </c>
      <c r="K3080" s="4">
        <f t="shared" si="3"/>
        <v>1.5</v>
      </c>
      <c r="L3080" s="4">
        <f t="shared" si="4"/>
        <v>6</v>
      </c>
      <c r="S3080" s="1" t="s">
        <v>3117</v>
      </c>
      <c r="T3080" s="4" t="str">
        <f t="shared" si="5"/>
        <v>Tea</v>
      </c>
      <c r="U3080" s="4" t="str">
        <f t="shared" si="6"/>
        <v>UNKNOWN</v>
      </c>
      <c r="V3080" s="4" t="str">
        <f t="shared" si="7"/>
        <v>Credit Card</v>
      </c>
      <c r="W3080" s="4">
        <f t="shared" ref="W3080:Y3080" si="3087">IF(OR(J3080 = "ERROR", J3080 = ""), "UNKNOWN", J3080)</f>
        <v>4</v>
      </c>
      <c r="X3080" s="4">
        <f t="shared" si="3087"/>
        <v>1.5</v>
      </c>
      <c r="Y3080" s="4">
        <f t="shared" si="3087"/>
        <v>6</v>
      </c>
      <c r="Z3080" s="5">
        <f t="shared" si="9"/>
        <v>45176</v>
      </c>
    </row>
    <row r="3081">
      <c r="A3081" s="1" t="s">
        <v>3118</v>
      </c>
      <c r="B3081" s="1" t="s">
        <v>25</v>
      </c>
      <c r="C3081" s="1">
        <v>1.0</v>
      </c>
      <c r="D3081" s="1">
        <v>3.0</v>
      </c>
      <c r="E3081" s="1">
        <v>3.0</v>
      </c>
      <c r="F3081" s="1" t="s">
        <v>28</v>
      </c>
      <c r="H3081" s="2">
        <v>44956.0</v>
      </c>
      <c r="J3081" s="3">
        <f t="shared" si="2"/>
        <v>1</v>
      </c>
      <c r="K3081" s="4">
        <f t="shared" si="3"/>
        <v>3</v>
      </c>
      <c r="L3081" s="4">
        <f t="shared" si="4"/>
        <v>3</v>
      </c>
      <c r="S3081" s="1" t="s">
        <v>3118</v>
      </c>
      <c r="T3081" s="4" t="str">
        <f t="shared" si="5"/>
        <v>UNKNOWN</v>
      </c>
      <c r="U3081" s="4" t="str">
        <f t="shared" si="6"/>
        <v>UNKNOWN</v>
      </c>
      <c r="V3081" s="4" t="str">
        <f t="shared" si="7"/>
        <v>Cash</v>
      </c>
      <c r="W3081" s="4">
        <f t="shared" ref="W3081:Y3081" si="3088">IF(OR(J3081 = "ERROR", J3081 = ""), "UNKNOWN", J3081)</f>
        <v>1</v>
      </c>
      <c r="X3081" s="4">
        <f t="shared" si="3088"/>
        <v>3</v>
      </c>
      <c r="Y3081" s="4">
        <f t="shared" si="3088"/>
        <v>3</v>
      </c>
      <c r="Z3081" s="5">
        <f t="shared" si="9"/>
        <v>44956</v>
      </c>
    </row>
    <row r="3082">
      <c r="A3082" s="1" t="s">
        <v>3119</v>
      </c>
      <c r="B3082" s="1" t="s">
        <v>27</v>
      </c>
      <c r="C3082" s="1">
        <v>2.0</v>
      </c>
      <c r="D3082" s="1">
        <v>3.0</v>
      </c>
      <c r="E3082" s="1">
        <v>6.0</v>
      </c>
      <c r="F3082" s="1" t="s">
        <v>23</v>
      </c>
      <c r="G3082" s="1" t="s">
        <v>24</v>
      </c>
      <c r="H3082" s="6">
        <v>45250.0</v>
      </c>
      <c r="J3082" s="3">
        <f t="shared" si="2"/>
        <v>2</v>
      </c>
      <c r="K3082" s="4">
        <f t="shared" si="3"/>
        <v>3</v>
      </c>
      <c r="L3082" s="4">
        <f t="shared" si="4"/>
        <v>6</v>
      </c>
      <c r="S3082" s="1" t="s">
        <v>3119</v>
      </c>
      <c r="T3082" s="4" t="str">
        <f t="shared" si="5"/>
        <v>Cake</v>
      </c>
      <c r="U3082" s="4" t="str">
        <f t="shared" si="6"/>
        <v>Takeaway</v>
      </c>
      <c r="V3082" s="4" t="str">
        <f t="shared" si="7"/>
        <v>Credit Card</v>
      </c>
      <c r="W3082" s="4">
        <f t="shared" ref="W3082:Y3082" si="3089">IF(OR(J3082 = "ERROR", J3082 = ""), "UNKNOWN", J3082)</f>
        <v>2</v>
      </c>
      <c r="X3082" s="4">
        <f t="shared" si="3089"/>
        <v>3</v>
      </c>
      <c r="Y3082" s="4">
        <f t="shared" si="3089"/>
        <v>6</v>
      </c>
      <c r="Z3082" s="7">
        <f t="shared" si="9"/>
        <v>45250</v>
      </c>
    </row>
    <row r="3083">
      <c r="A3083" s="1" t="s">
        <v>3120</v>
      </c>
      <c r="B3083" s="1" t="s">
        <v>27</v>
      </c>
      <c r="C3083" s="1" t="s">
        <v>30</v>
      </c>
      <c r="D3083" s="1">
        <v>3.0</v>
      </c>
      <c r="E3083" s="1">
        <v>3.0</v>
      </c>
      <c r="F3083" s="1" t="s">
        <v>30</v>
      </c>
      <c r="H3083" s="2">
        <v>45174.0</v>
      </c>
      <c r="J3083" s="3">
        <f t="shared" si="2"/>
        <v>1</v>
      </c>
      <c r="K3083" s="4">
        <f t="shared" si="3"/>
        <v>3</v>
      </c>
      <c r="L3083" s="4">
        <f t="shared" si="4"/>
        <v>3</v>
      </c>
      <c r="S3083" s="1" t="s">
        <v>3120</v>
      </c>
      <c r="T3083" s="4" t="str">
        <f t="shared" si="5"/>
        <v>Cake</v>
      </c>
      <c r="U3083" s="4" t="str">
        <f t="shared" si="6"/>
        <v>UNKNOWN</v>
      </c>
      <c r="V3083" s="4" t="str">
        <f t="shared" si="7"/>
        <v>UNKNOWN</v>
      </c>
      <c r="W3083" s="4">
        <f t="shared" ref="W3083:Y3083" si="3090">IF(OR(J3083 = "ERROR", J3083 = ""), "UNKNOWN", J3083)</f>
        <v>1</v>
      </c>
      <c r="X3083" s="4">
        <f t="shared" si="3090"/>
        <v>3</v>
      </c>
      <c r="Y3083" s="4">
        <f t="shared" si="3090"/>
        <v>3</v>
      </c>
      <c r="Z3083" s="5">
        <f t="shared" si="9"/>
        <v>45174</v>
      </c>
    </row>
    <row r="3084">
      <c r="A3084" s="1" t="s">
        <v>3121</v>
      </c>
      <c r="B3084" s="1" t="s">
        <v>27</v>
      </c>
      <c r="C3084" s="1">
        <v>3.0</v>
      </c>
      <c r="D3084" s="1">
        <v>3.0</v>
      </c>
      <c r="E3084" s="1">
        <v>9.0</v>
      </c>
      <c r="F3084" s="1" t="s">
        <v>28</v>
      </c>
      <c r="G3084" s="1" t="s">
        <v>25</v>
      </c>
      <c r="H3084" s="2">
        <v>44978.0</v>
      </c>
      <c r="J3084" s="3">
        <f t="shared" si="2"/>
        <v>3</v>
      </c>
      <c r="K3084" s="4">
        <f t="shared" si="3"/>
        <v>3</v>
      </c>
      <c r="L3084" s="4">
        <f t="shared" si="4"/>
        <v>9</v>
      </c>
      <c r="S3084" s="1" t="s">
        <v>3121</v>
      </c>
      <c r="T3084" s="4" t="str">
        <f t="shared" si="5"/>
        <v>Cake</v>
      </c>
      <c r="U3084" s="4" t="str">
        <f t="shared" si="6"/>
        <v>UNKNOWN</v>
      </c>
      <c r="V3084" s="4" t="str">
        <f t="shared" si="7"/>
        <v>Cash</v>
      </c>
      <c r="W3084" s="4">
        <f t="shared" ref="W3084:Y3084" si="3091">IF(OR(J3084 = "ERROR", J3084 = ""), "UNKNOWN", J3084)</f>
        <v>3</v>
      </c>
      <c r="X3084" s="4">
        <f t="shared" si="3091"/>
        <v>3</v>
      </c>
      <c r="Y3084" s="4">
        <f t="shared" si="3091"/>
        <v>9</v>
      </c>
      <c r="Z3084" s="5">
        <f t="shared" si="9"/>
        <v>44978</v>
      </c>
    </row>
    <row r="3085">
      <c r="A3085" s="1" t="s">
        <v>3122</v>
      </c>
      <c r="B3085" s="1" t="s">
        <v>55</v>
      </c>
      <c r="C3085" s="1">
        <v>1.0</v>
      </c>
      <c r="D3085" s="1">
        <v>3.0</v>
      </c>
      <c r="E3085" s="1">
        <v>3.0</v>
      </c>
      <c r="F3085" s="1" t="s">
        <v>23</v>
      </c>
      <c r="G3085" s="1" t="s">
        <v>24</v>
      </c>
      <c r="H3085" s="2">
        <v>45101.0</v>
      </c>
      <c r="J3085" s="3">
        <f t="shared" si="2"/>
        <v>1</v>
      </c>
      <c r="K3085" s="4">
        <f t="shared" si="3"/>
        <v>3</v>
      </c>
      <c r="L3085" s="4">
        <f t="shared" si="4"/>
        <v>3</v>
      </c>
      <c r="S3085" s="1" t="s">
        <v>3122</v>
      </c>
      <c r="T3085" s="4" t="str">
        <f t="shared" si="5"/>
        <v>Juice</v>
      </c>
      <c r="U3085" s="4" t="str">
        <f t="shared" si="6"/>
        <v>Takeaway</v>
      </c>
      <c r="V3085" s="4" t="str">
        <f t="shared" si="7"/>
        <v>Credit Card</v>
      </c>
      <c r="W3085" s="4">
        <f t="shared" ref="W3085:Y3085" si="3092">IF(OR(J3085 = "ERROR", J3085 = ""), "UNKNOWN", J3085)</f>
        <v>1</v>
      </c>
      <c r="X3085" s="4">
        <f t="shared" si="3092"/>
        <v>3</v>
      </c>
      <c r="Y3085" s="4">
        <f t="shared" si="3092"/>
        <v>3</v>
      </c>
      <c r="Z3085" s="5">
        <f t="shared" si="9"/>
        <v>45101</v>
      </c>
    </row>
    <row r="3086">
      <c r="A3086" s="1" t="s">
        <v>3123</v>
      </c>
      <c r="B3086" s="1" t="s">
        <v>27</v>
      </c>
      <c r="C3086" s="1">
        <v>4.0</v>
      </c>
      <c r="D3086" s="1">
        <v>3.0</v>
      </c>
      <c r="E3086" s="1">
        <v>12.0</v>
      </c>
      <c r="F3086" s="1" t="s">
        <v>39</v>
      </c>
      <c r="G3086" s="1" t="s">
        <v>29</v>
      </c>
      <c r="H3086" s="2">
        <v>45092.0</v>
      </c>
      <c r="J3086" s="3">
        <f t="shared" si="2"/>
        <v>4</v>
      </c>
      <c r="K3086" s="4">
        <f t="shared" si="3"/>
        <v>3</v>
      </c>
      <c r="L3086" s="4">
        <f t="shared" si="4"/>
        <v>12</v>
      </c>
      <c r="S3086" s="1" t="s">
        <v>3123</v>
      </c>
      <c r="T3086" s="4" t="str">
        <f t="shared" si="5"/>
        <v>Cake</v>
      </c>
      <c r="U3086" s="4" t="str">
        <f t="shared" si="6"/>
        <v>In-store</v>
      </c>
      <c r="V3086" s="4" t="str">
        <f t="shared" si="7"/>
        <v>Digital Wallet</v>
      </c>
      <c r="W3086" s="4">
        <f t="shared" ref="W3086:Y3086" si="3093">IF(OR(J3086 = "ERROR", J3086 = ""), "UNKNOWN", J3086)</f>
        <v>4</v>
      </c>
      <c r="X3086" s="4">
        <f t="shared" si="3093"/>
        <v>3</v>
      </c>
      <c r="Y3086" s="4">
        <f t="shared" si="3093"/>
        <v>12</v>
      </c>
      <c r="Z3086" s="5">
        <f t="shared" si="9"/>
        <v>45092</v>
      </c>
    </row>
    <row r="3087">
      <c r="A3087" s="1" t="s">
        <v>3124</v>
      </c>
      <c r="B3087" s="1" t="s">
        <v>22</v>
      </c>
      <c r="C3087" s="1">
        <v>4.0</v>
      </c>
      <c r="D3087" s="1">
        <v>2.0</v>
      </c>
      <c r="E3087" s="1">
        <v>8.0</v>
      </c>
      <c r="F3087" s="1" t="s">
        <v>39</v>
      </c>
      <c r="H3087" s="2">
        <v>45015.0</v>
      </c>
      <c r="J3087" s="3">
        <f t="shared" si="2"/>
        <v>4</v>
      </c>
      <c r="K3087" s="4">
        <f t="shared" si="3"/>
        <v>2</v>
      </c>
      <c r="L3087" s="4">
        <f t="shared" si="4"/>
        <v>8</v>
      </c>
      <c r="S3087" s="1" t="s">
        <v>3124</v>
      </c>
      <c r="T3087" s="4" t="str">
        <f t="shared" si="5"/>
        <v>Coffee</v>
      </c>
      <c r="U3087" s="4" t="str">
        <f t="shared" si="6"/>
        <v>UNKNOWN</v>
      </c>
      <c r="V3087" s="4" t="str">
        <f t="shared" si="7"/>
        <v>Digital Wallet</v>
      </c>
      <c r="W3087" s="4">
        <f t="shared" ref="W3087:Y3087" si="3094">IF(OR(J3087 = "ERROR", J3087 = ""), "UNKNOWN", J3087)</f>
        <v>4</v>
      </c>
      <c r="X3087" s="4">
        <f t="shared" si="3094"/>
        <v>2</v>
      </c>
      <c r="Y3087" s="4">
        <f t="shared" si="3094"/>
        <v>8</v>
      </c>
      <c r="Z3087" s="5">
        <f t="shared" si="9"/>
        <v>45015</v>
      </c>
    </row>
    <row r="3088">
      <c r="A3088" s="1" t="s">
        <v>3125</v>
      </c>
      <c r="B3088" s="1" t="s">
        <v>81</v>
      </c>
      <c r="C3088" s="1">
        <v>3.0</v>
      </c>
      <c r="D3088" s="1">
        <v>1.5</v>
      </c>
      <c r="E3088" s="1">
        <v>4.5</v>
      </c>
      <c r="G3088" s="1" t="s">
        <v>29</v>
      </c>
      <c r="H3088" s="2">
        <v>44945.0</v>
      </c>
      <c r="J3088" s="3">
        <f t="shared" si="2"/>
        <v>3</v>
      </c>
      <c r="K3088" s="4">
        <f t="shared" si="3"/>
        <v>1.5</v>
      </c>
      <c r="L3088" s="4">
        <f t="shared" si="4"/>
        <v>4.5</v>
      </c>
      <c r="S3088" s="1" t="s">
        <v>3125</v>
      </c>
      <c r="T3088" s="4" t="str">
        <f t="shared" si="5"/>
        <v>Tea</v>
      </c>
      <c r="U3088" s="4" t="str">
        <f t="shared" si="6"/>
        <v>In-store</v>
      </c>
      <c r="V3088" s="4" t="str">
        <f t="shared" si="7"/>
        <v>UNKNOWN</v>
      </c>
      <c r="W3088" s="4">
        <f t="shared" ref="W3088:Y3088" si="3095">IF(OR(J3088 = "ERROR", J3088 = ""), "UNKNOWN", J3088)</f>
        <v>3</v>
      </c>
      <c r="X3088" s="4">
        <f t="shared" si="3095"/>
        <v>1.5</v>
      </c>
      <c r="Y3088" s="4">
        <f t="shared" si="3095"/>
        <v>4.5</v>
      </c>
      <c r="Z3088" s="5">
        <f t="shared" si="9"/>
        <v>44945</v>
      </c>
    </row>
    <row r="3089">
      <c r="A3089" s="1" t="s">
        <v>3126</v>
      </c>
      <c r="B3089" s="1" t="s">
        <v>27</v>
      </c>
      <c r="C3089" s="1">
        <v>3.0</v>
      </c>
      <c r="D3089" s="1">
        <v>3.0</v>
      </c>
      <c r="F3089" s="1" t="s">
        <v>28</v>
      </c>
      <c r="G3089" s="1" t="s">
        <v>29</v>
      </c>
      <c r="H3089" s="2">
        <v>45184.0</v>
      </c>
      <c r="J3089" s="3">
        <f t="shared" si="2"/>
        <v>3</v>
      </c>
      <c r="K3089" s="4">
        <f t="shared" si="3"/>
        <v>3</v>
      </c>
      <c r="L3089" s="4">
        <f t="shared" si="4"/>
        <v>9</v>
      </c>
      <c r="S3089" s="1" t="s">
        <v>3126</v>
      </c>
      <c r="T3089" s="4" t="str">
        <f t="shared" si="5"/>
        <v>Cake</v>
      </c>
      <c r="U3089" s="4" t="str">
        <f t="shared" si="6"/>
        <v>In-store</v>
      </c>
      <c r="V3089" s="4" t="str">
        <f t="shared" si="7"/>
        <v>Cash</v>
      </c>
      <c r="W3089" s="4">
        <f t="shared" ref="W3089:Y3089" si="3096">IF(OR(J3089 = "ERROR", J3089 = ""), "UNKNOWN", J3089)</f>
        <v>3</v>
      </c>
      <c r="X3089" s="4">
        <f t="shared" si="3096"/>
        <v>3</v>
      </c>
      <c r="Y3089" s="4">
        <f t="shared" si="3096"/>
        <v>9</v>
      </c>
      <c r="Z3089" s="5">
        <f t="shared" si="9"/>
        <v>45184</v>
      </c>
    </row>
    <row r="3090">
      <c r="A3090" s="1" t="s">
        <v>3127</v>
      </c>
      <c r="B3090" s="1" t="s">
        <v>36</v>
      </c>
      <c r="C3090" s="1">
        <v>4.0</v>
      </c>
      <c r="D3090" s="1">
        <v>5.0</v>
      </c>
      <c r="E3090" s="1">
        <v>20.0</v>
      </c>
      <c r="F3090" s="1" t="s">
        <v>39</v>
      </c>
      <c r="G3090" s="1" t="s">
        <v>30</v>
      </c>
      <c r="H3090" s="2">
        <v>45098.0</v>
      </c>
      <c r="J3090" s="3">
        <f t="shared" si="2"/>
        <v>4</v>
      </c>
      <c r="K3090" s="4">
        <f t="shared" si="3"/>
        <v>5</v>
      </c>
      <c r="L3090" s="4">
        <f t="shared" si="4"/>
        <v>20</v>
      </c>
      <c r="S3090" s="1" t="s">
        <v>3127</v>
      </c>
      <c r="T3090" s="4" t="str">
        <f t="shared" si="5"/>
        <v>Salad</v>
      </c>
      <c r="U3090" s="4" t="str">
        <f t="shared" si="6"/>
        <v>UNKNOWN</v>
      </c>
      <c r="V3090" s="4" t="str">
        <f t="shared" si="7"/>
        <v>Digital Wallet</v>
      </c>
      <c r="W3090" s="4">
        <f t="shared" ref="W3090:Y3090" si="3097">IF(OR(J3090 = "ERROR", J3090 = ""), "UNKNOWN", J3090)</f>
        <v>4</v>
      </c>
      <c r="X3090" s="4">
        <f t="shared" si="3097"/>
        <v>5</v>
      </c>
      <c r="Y3090" s="4">
        <f t="shared" si="3097"/>
        <v>20</v>
      </c>
      <c r="Z3090" s="5">
        <f t="shared" si="9"/>
        <v>45098</v>
      </c>
    </row>
    <row r="3091">
      <c r="A3091" s="1" t="s">
        <v>3128</v>
      </c>
      <c r="B3091" s="1" t="s">
        <v>36</v>
      </c>
      <c r="C3091" s="1">
        <v>3.0</v>
      </c>
      <c r="D3091" s="1">
        <v>5.0</v>
      </c>
      <c r="G3091" s="1" t="s">
        <v>24</v>
      </c>
      <c r="H3091" s="2">
        <v>45107.0</v>
      </c>
      <c r="J3091" s="3">
        <f t="shared" si="2"/>
        <v>3</v>
      </c>
      <c r="K3091" s="4">
        <f t="shared" si="3"/>
        <v>5</v>
      </c>
      <c r="L3091" s="4">
        <f t="shared" si="4"/>
        <v>15</v>
      </c>
      <c r="S3091" s="1" t="s">
        <v>3128</v>
      </c>
      <c r="T3091" s="4" t="str">
        <f t="shared" si="5"/>
        <v>Salad</v>
      </c>
      <c r="U3091" s="4" t="str">
        <f t="shared" si="6"/>
        <v>Takeaway</v>
      </c>
      <c r="V3091" s="4" t="str">
        <f t="shared" si="7"/>
        <v>UNKNOWN</v>
      </c>
      <c r="W3091" s="4">
        <f t="shared" ref="W3091:Y3091" si="3098">IF(OR(J3091 = "ERROR", J3091 = ""), "UNKNOWN", J3091)</f>
        <v>3</v>
      </c>
      <c r="X3091" s="4">
        <f t="shared" si="3098"/>
        <v>5</v>
      </c>
      <c r="Y3091" s="4">
        <f t="shared" si="3098"/>
        <v>15</v>
      </c>
      <c r="Z3091" s="5">
        <f t="shared" si="9"/>
        <v>45107</v>
      </c>
    </row>
    <row r="3092">
      <c r="A3092" s="1" t="s">
        <v>3129</v>
      </c>
      <c r="B3092" s="1" t="s">
        <v>32</v>
      </c>
      <c r="C3092" s="1">
        <v>5.0</v>
      </c>
      <c r="D3092" s="1">
        <v>1.0</v>
      </c>
      <c r="E3092" s="1">
        <v>5.0</v>
      </c>
      <c r="F3092" s="1" t="s">
        <v>28</v>
      </c>
      <c r="G3092" s="1" t="s">
        <v>24</v>
      </c>
      <c r="H3092" s="2">
        <v>45078.0</v>
      </c>
      <c r="J3092" s="3">
        <f t="shared" si="2"/>
        <v>5</v>
      </c>
      <c r="K3092" s="4">
        <f t="shared" si="3"/>
        <v>1</v>
      </c>
      <c r="L3092" s="4">
        <f t="shared" si="4"/>
        <v>5</v>
      </c>
      <c r="S3092" s="1" t="s">
        <v>3129</v>
      </c>
      <c r="T3092" s="4" t="str">
        <f t="shared" si="5"/>
        <v>Cookie</v>
      </c>
      <c r="U3092" s="4" t="str">
        <f t="shared" si="6"/>
        <v>Takeaway</v>
      </c>
      <c r="V3092" s="4" t="str">
        <f t="shared" si="7"/>
        <v>Cash</v>
      </c>
      <c r="W3092" s="4">
        <f t="shared" ref="W3092:Y3092" si="3099">IF(OR(J3092 = "ERROR", J3092 = ""), "UNKNOWN", J3092)</f>
        <v>5</v>
      </c>
      <c r="X3092" s="4">
        <f t="shared" si="3099"/>
        <v>1</v>
      </c>
      <c r="Y3092" s="4">
        <f t="shared" si="3099"/>
        <v>5</v>
      </c>
      <c r="Z3092" s="5">
        <f t="shared" si="9"/>
        <v>45078</v>
      </c>
    </row>
    <row r="3093">
      <c r="A3093" s="1" t="s">
        <v>3130</v>
      </c>
      <c r="B3093" s="1" t="s">
        <v>32</v>
      </c>
      <c r="C3093" s="1">
        <v>2.0</v>
      </c>
      <c r="D3093" s="1">
        <v>1.0</v>
      </c>
      <c r="E3093" s="1">
        <v>2.0</v>
      </c>
      <c r="F3093" s="1" t="s">
        <v>23</v>
      </c>
      <c r="G3093" s="1" t="s">
        <v>29</v>
      </c>
      <c r="H3093" s="2">
        <v>45265.0</v>
      </c>
      <c r="J3093" s="3">
        <f t="shared" si="2"/>
        <v>2</v>
      </c>
      <c r="K3093" s="4">
        <f t="shared" si="3"/>
        <v>1</v>
      </c>
      <c r="L3093" s="4">
        <f t="shared" si="4"/>
        <v>2</v>
      </c>
      <c r="S3093" s="1" t="s">
        <v>3130</v>
      </c>
      <c r="T3093" s="4" t="str">
        <f t="shared" si="5"/>
        <v>Cookie</v>
      </c>
      <c r="U3093" s="4" t="str">
        <f t="shared" si="6"/>
        <v>In-store</v>
      </c>
      <c r="V3093" s="4" t="str">
        <f t="shared" si="7"/>
        <v>Credit Card</v>
      </c>
      <c r="W3093" s="4">
        <f t="shared" ref="W3093:Y3093" si="3100">IF(OR(J3093 = "ERROR", J3093 = ""), "UNKNOWN", J3093)</f>
        <v>2</v>
      </c>
      <c r="X3093" s="4">
        <f t="shared" si="3100"/>
        <v>1</v>
      </c>
      <c r="Y3093" s="4">
        <f t="shared" si="3100"/>
        <v>2</v>
      </c>
      <c r="Z3093" s="5">
        <f t="shared" si="9"/>
        <v>45265</v>
      </c>
    </row>
    <row r="3094">
      <c r="A3094" s="1" t="s">
        <v>3131</v>
      </c>
      <c r="B3094" s="1" t="s">
        <v>44</v>
      </c>
      <c r="C3094" s="1">
        <v>1.0</v>
      </c>
      <c r="D3094" s="1">
        <v>4.0</v>
      </c>
      <c r="E3094" s="1">
        <v>4.0</v>
      </c>
      <c r="F3094" s="1" t="s">
        <v>39</v>
      </c>
      <c r="J3094" s="3">
        <f t="shared" si="2"/>
        <v>1</v>
      </c>
      <c r="K3094" s="4">
        <f t="shared" si="3"/>
        <v>4</v>
      </c>
      <c r="L3094" s="4">
        <f t="shared" si="4"/>
        <v>4</v>
      </c>
      <c r="S3094" s="1" t="s">
        <v>3131</v>
      </c>
      <c r="T3094" s="4" t="str">
        <f t="shared" si="5"/>
        <v>Sandwich</v>
      </c>
      <c r="U3094" s="4" t="str">
        <f t="shared" si="6"/>
        <v>UNKNOWN</v>
      </c>
      <c r="V3094" s="4" t="str">
        <f t="shared" si="7"/>
        <v>Digital Wallet</v>
      </c>
      <c r="W3094" s="4">
        <f t="shared" ref="W3094:Y3094" si="3101">IF(OR(J3094 = "ERROR", J3094 = ""), "UNKNOWN", J3094)</f>
        <v>1</v>
      </c>
      <c r="X3094" s="4">
        <f t="shared" si="3101"/>
        <v>4</v>
      </c>
      <c r="Y3094" s="4">
        <f t="shared" si="3101"/>
        <v>4</v>
      </c>
      <c r="Z3094" s="4" t="str">
        <f t="shared" si="9"/>
        <v>UNKNOWN</v>
      </c>
    </row>
    <row r="3095">
      <c r="A3095" s="1" t="s">
        <v>3132</v>
      </c>
      <c r="B3095" s="1" t="s">
        <v>41</v>
      </c>
      <c r="C3095" s="1">
        <v>5.0</v>
      </c>
      <c r="D3095" s="1">
        <v>4.0</v>
      </c>
      <c r="E3095" s="1">
        <v>20.0</v>
      </c>
      <c r="F3095" s="1" t="s">
        <v>30</v>
      </c>
      <c r="H3095" s="2">
        <v>45147.0</v>
      </c>
      <c r="J3095" s="3">
        <f t="shared" si="2"/>
        <v>5</v>
      </c>
      <c r="K3095" s="4">
        <f t="shared" si="3"/>
        <v>4</v>
      </c>
      <c r="L3095" s="4">
        <f t="shared" si="4"/>
        <v>20</v>
      </c>
      <c r="S3095" s="1" t="s">
        <v>3132</v>
      </c>
      <c r="T3095" s="4" t="str">
        <f t="shared" si="5"/>
        <v>Smoothie</v>
      </c>
      <c r="U3095" s="4" t="str">
        <f t="shared" si="6"/>
        <v>UNKNOWN</v>
      </c>
      <c r="V3095" s="4" t="str">
        <f t="shared" si="7"/>
        <v>UNKNOWN</v>
      </c>
      <c r="W3095" s="4">
        <f t="shared" ref="W3095:Y3095" si="3102">IF(OR(J3095 = "ERROR", J3095 = ""), "UNKNOWN", J3095)</f>
        <v>5</v>
      </c>
      <c r="X3095" s="4">
        <f t="shared" si="3102"/>
        <v>4</v>
      </c>
      <c r="Y3095" s="4">
        <f t="shared" si="3102"/>
        <v>20</v>
      </c>
      <c r="Z3095" s="5">
        <f t="shared" si="9"/>
        <v>45147</v>
      </c>
    </row>
    <row r="3096">
      <c r="A3096" s="1" t="s">
        <v>3133</v>
      </c>
      <c r="B3096" s="1" t="s">
        <v>41</v>
      </c>
      <c r="C3096" s="1">
        <v>3.0</v>
      </c>
      <c r="D3096" s="1">
        <v>4.0</v>
      </c>
      <c r="E3096" s="1">
        <v>12.0</v>
      </c>
      <c r="F3096" s="1" t="s">
        <v>23</v>
      </c>
      <c r="G3096" s="1" t="s">
        <v>24</v>
      </c>
      <c r="H3096" s="2">
        <v>45170.0</v>
      </c>
      <c r="J3096" s="3">
        <f t="shared" si="2"/>
        <v>3</v>
      </c>
      <c r="K3096" s="4">
        <f t="shared" si="3"/>
        <v>4</v>
      </c>
      <c r="L3096" s="4">
        <f t="shared" si="4"/>
        <v>12</v>
      </c>
      <c r="S3096" s="1" t="s">
        <v>3133</v>
      </c>
      <c r="T3096" s="4" t="str">
        <f t="shared" si="5"/>
        <v>Smoothie</v>
      </c>
      <c r="U3096" s="4" t="str">
        <f t="shared" si="6"/>
        <v>Takeaway</v>
      </c>
      <c r="V3096" s="4" t="str">
        <f t="shared" si="7"/>
        <v>Credit Card</v>
      </c>
      <c r="W3096" s="4">
        <f t="shared" ref="W3096:Y3096" si="3103">IF(OR(J3096 = "ERROR", J3096 = ""), "UNKNOWN", J3096)</f>
        <v>3</v>
      </c>
      <c r="X3096" s="4">
        <f t="shared" si="3103"/>
        <v>4</v>
      </c>
      <c r="Y3096" s="4">
        <f t="shared" si="3103"/>
        <v>12</v>
      </c>
      <c r="Z3096" s="5">
        <f t="shared" si="9"/>
        <v>45170</v>
      </c>
    </row>
    <row r="3097">
      <c r="A3097" s="1" t="s">
        <v>3134</v>
      </c>
      <c r="B3097" s="1" t="s">
        <v>22</v>
      </c>
      <c r="C3097" s="1">
        <v>1.0</v>
      </c>
      <c r="D3097" s="1">
        <v>2.0</v>
      </c>
      <c r="E3097" s="1">
        <v>2.0</v>
      </c>
      <c r="F3097" s="1" t="s">
        <v>39</v>
      </c>
      <c r="H3097" s="2">
        <v>44993.0</v>
      </c>
      <c r="J3097" s="3">
        <f t="shared" si="2"/>
        <v>1</v>
      </c>
      <c r="K3097" s="4">
        <f t="shared" si="3"/>
        <v>2</v>
      </c>
      <c r="L3097" s="4">
        <f t="shared" si="4"/>
        <v>2</v>
      </c>
      <c r="S3097" s="1" t="s">
        <v>3134</v>
      </c>
      <c r="T3097" s="4" t="str">
        <f t="shared" si="5"/>
        <v>Coffee</v>
      </c>
      <c r="U3097" s="4" t="str">
        <f t="shared" si="6"/>
        <v>UNKNOWN</v>
      </c>
      <c r="V3097" s="4" t="str">
        <f t="shared" si="7"/>
        <v>Digital Wallet</v>
      </c>
      <c r="W3097" s="4">
        <f t="shared" ref="W3097:Y3097" si="3104">IF(OR(J3097 = "ERROR", J3097 = ""), "UNKNOWN", J3097)</f>
        <v>1</v>
      </c>
      <c r="X3097" s="4">
        <f t="shared" si="3104"/>
        <v>2</v>
      </c>
      <c r="Y3097" s="4">
        <f t="shared" si="3104"/>
        <v>2</v>
      </c>
      <c r="Z3097" s="5">
        <f t="shared" si="9"/>
        <v>44993</v>
      </c>
    </row>
    <row r="3098">
      <c r="A3098" s="1" t="s">
        <v>3135</v>
      </c>
      <c r="B3098" s="1" t="s">
        <v>44</v>
      </c>
      <c r="C3098" s="1">
        <v>3.0</v>
      </c>
      <c r="D3098" s="1">
        <v>4.0</v>
      </c>
      <c r="E3098" s="1">
        <v>12.0</v>
      </c>
      <c r="F3098" s="1" t="s">
        <v>23</v>
      </c>
      <c r="G3098" s="1" t="s">
        <v>29</v>
      </c>
      <c r="H3098" s="2">
        <v>44985.0</v>
      </c>
      <c r="J3098" s="3">
        <f t="shared" si="2"/>
        <v>3</v>
      </c>
      <c r="K3098" s="4">
        <f t="shared" si="3"/>
        <v>4</v>
      </c>
      <c r="L3098" s="4">
        <f t="shared" si="4"/>
        <v>12</v>
      </c>
      <c r="S3098" s="1" t="s">
        <v>3135</v>
      </c>
      <c r="T3098" s="4" t="str">
        <f t="shared" si="5"/>
        <v>Sandwich</v>
      </c>
      <c r="U3098" s="4" t="str">
        <f t="shared" si="6"/>
        <v>In-store</v>
      </c>
      <c r="V3098" s="4" t="str">
        <f t="shared" si="7"/>
        <v>Credit Card</v>
      </c>
      <c r="W3098" s="4">
        <f t="shared" ref="W3098:Y3098" si="3105">IF(OR(J3098 = "ERROR", J3098 = ""), "UNKNOWN", J3098)</f>
        <v>3</v>
      </c>
      <c r="X3098" s="4">
        <f t="shared" si="3105"/>
        <v>4</v>
      </c>
      <c r="Y3098" s="4">
        <f t="shared" si="3105"/>
        <v>12</v>
      </c>
      <c r="Z3098" s="5">
        <f t="shared" si="9"/>
        <v>44985</v>
      </c>
    </row>
    <row r="3099">
      <c r="A3099" s="1" t="s">
        <v>3136</v>
      </c>
      <c r="B3099" s="1" t="s">
        <v>36</v>
      </c>
      <c r="C3099" s="1">
        <v>3.0</v>
      </c>
      <c r="D3099" s="1">
        <v>5.0</v>
      </c>
      <c r="E3099" s="1">
        <v>15.0</v>
      </c>
      <c r="F3099" s="1" t="s">
        <v>39</v>
      </c>
      <c r="G3099" s="1" t="s">
        <v>24</v>
      </c>
      <c r="H3099" s="2">
        <v>45237.0</v>
      </c>
      <c r="J3099" s="3">
        <f t="shared" si="2"/>
        <v>3</v>
      </c>
      <c r="K3099" s="4">
        <f t="shared" si="3"/>
        <v>5</v>
      </c>
      <c r="L3099" s="4">
        <f t="shared" si="4"/>
        <v>15</v>
      </c>
      <c r="S3099" s="1" t="s">
        <v>3136</v>
      </c>
      <c r="T3099" s="4" t="str">
        <f t="shared" si="5"/>
        <v>Salad</v>
      </c>
      <c r="U3099" s="4" t="str">
        <f t="shared" si="6"/>
        <v>Takeaway</v>
      </c>
      <c r="V3099" s="4" t="str">
        <f t="shared" si="7"/>
        <v>Digital Wallet</v>
      </c>
      <c r="W3099" s="4">
        <f t="shared" ref="W3099:Y3099" si="3106">IF(OR(J3099 = "ERROR", J3099 = ""), "UNKNOWN", J3099)</f>
        <v>3</v>
      </c>
      <c r="X3099" s="4">
        <f t="shared" si="3106"/>
        <v>5</v>
      </c>
      <c r="Y3099" s="4">
        <f t="shared" si="3106"/>
        <v>15</v>
      </c>
      <c r="Z3099" s="5">
        <f t="shared" si="9"/>
        <v>45237</v>
      </c>
    </row>
    <row r="3100">
      <c r="A3100" s="1" t="s">
        <v>3137</v>
      </c>
      <c r="B3100" s="1" t="s">
        <v>27</v>
      </c>
      <c r="C3100" s="1">
        <v>5.0</v>
      </c>
      <c r="D3100" s="1">
        <v>3.0</v>
      </c>
      <c r="E3100" s="1">
        <v>15.0</v>
      </c>
      <c r="F3100" s="1" t="s">
        <v>23</v>
      </c>
      <c r="H3100" s="1" t="s">
        <v>25</v>
      </c>
      <c r="J3100" s="3">
        <f t="shared" si="2"/>
        <v>5</v>
      </c>
      <c r="K3100" s="4">
        <f t="shared" si="3"/>
        <v>3</v>
      </c>
      <c r="L3100" s="4">
        <f t="shared" si="4"/>
        <v>15</v>
      </c>
      <c r="S3100" s="1" t="s">
        <v>3137</v>
      </c>
      <c r="T3100" s="4" t="str">
        <f t="shared" si="5"/>
        <v>Cake</v>
      </c>
      <c r="U3100" s="4" t="str">
        <f t="shared" si="6"/>
        <v>UNKNOWN</v>
      </c>
      <c r="V3100" s="4" t="str">
        <f t="shared" si="7"/>
        <v>Credit Card</v>
      </c>
      <c r="W3100" s="4">
        <f t="shared" ref="W3100:Y3100" si="3107">IF(OR(J3100 = "ERROR", J3100 = ""), "UNKNOWN", J3100)</f>
        <v>5</v>
      </c>
      <c r="X3100" s="4">
        <f t="shared" si="3107"/>
        <v>3</v>
      </c>
      <c r="Y3100" s="4">
        <f t="shared" si="3107"/>
        <v>15</v>
      </c>
      <c r="Z3100" s="4" t="str">
        <f t="shared" si="9"/>
        <v>UNKNOWN</v>
      </c>
    </row>
    <row r="3101">
      <c r="A3101" s="1" t="s">
        <v>3138</v>
      </c>
      <c r="B3101" s="1" t="s">
        <v>41</v>
      </c>
      <c r="C3101" s="1">
        <v>5.0</v>
      </c>
      <c r="D3101" s="1">
        <v>4.0</v>
      </c>
      <c r="E3101" s="1">
        <v>20.0</v>
      </c>
      <c r="H3101" s="2">
        <v>45054.0</v>
      </c>
      <c r="J3101" s="3">
        <f t="shared" si="2"/>
        <v>5</v>
      </c>
      <c r="K3101" s="4">
        <f t="shared" si="3"/>
        <v>4</v>
      </c>
      <c r="L3101" s="4">
        <f t="shared" si="4"/>
        <v>20</v>
      </c>
      <c r="S3101" s="1" t="s">
        <v>3138</v>
      </c>
      <c r="T3101" s="4" t="str">
        <f t="shared" si="5"/>
        <v>Smoothie</v>
      </c>
      <c r="U3101" s="4" t="str">
        <f t="shared" si="6"/>
        <v>UNKNOWN</v>
      </c>
      <c r="V3101" s="4" t="str">
        <f t="shared" si="7"/>
        <v>UNKNOWN</v>
      </c>
      <c r="W3101" s="4">
        <f t="shared" ref="W3101:Y3101" si="3108">IF(OR(J3101 = "ERROR", J3101 = ""), "UNKNOWN", J3101)</f>
        <v>5</v>
      </c>
      <c r="X3101" s="4">
        <f t="shared" si="3108"/>
        <v>4</v>
      </c>
      <c r="Y3101" s="4">
        <f t="shared" si="3108"/>
        <v>20</v>
      </c>
      <c r="Z3101" s="5">
        <f t="shared" si="9"/>
        <v>45054</v>
      </c>
    </row>
    <row r="3102">
      <c r="A3102" s="1" t="s">
        <v>3139</v>
      </c>
      <c r="B3102" s="1" t="s">
        <v>55</v>
      </c>
      <c r="C3102" s="1">
        <v>1.0</v>
      </c>
      <c r="D3102" s="1">
        <v>3.0</v>
      </c>
      <c r="E3102" s="1">
        <v>3.0</v>
      </c>
      <c r="F3102" s="1" t="s">
        <v>28</v>
      </c>
      <c r="H3102" s="6">
        <v>45223.0</v>
      </c>
      <c r="J3102" s="3">
        <f t="shared" si="2"/>
        <v>1</v>
      </c>
      <c r="K3102" s="4">
        <f t="shared" si="3"/>
        <v>3</v>
      </c>
      <c r="L3102" s="4">
        <f t="shared" si="4"/>
        <v>3</v>
      </c>
      <c r="S3102" s="1" t="s">
        <v>3139</v>
      </c>
      <c r="T3102" s="4" t="str">
        <f t="shared" si="5"/>
        <v>Juice</v>
      </c>
      <c r="U3102" s="4" t="str">
        <f t="shared" si="6"/>
        <v>UNKNOWN</v>
      </c>
      <c r="V3102" s="4" t="str">
        <f t="shared" si="7"/>
        <v>Cash</v>
      </c>
      <c r="W3102" s="4">
        <f t="shared" ref="W3102:Y3102" si="3109">IF(OR(J3102 = "ERROR", J3102 = ""), "UNKNOWN", J3102)</f>
        <v>1</v>
      </c>
      <c r="X3102" s="4">
        <f t="shared" si="3109"/>
        <v>3</v>
      </c>
      <c r="Y3102" s="4">
        <f t="shared" si="3109"/>
        <v>3</v>
      </c>
      <c r="Z3102" s="7">
        <f t="shared" si="9"/>
        <v>45223</v>
      </c>
    </row>
    <row r="3103">
      <c r="A3103" s="1" t="s">
        <v>3140</v>
      </c>
      <c r="B3103" s="1" t="s">
        <v>32</v>
      </c>
      <c r="C3103" s="1">
        <v>4.0</v>
      </c>
      <c r="D3103" s="1">
        <v>1.0</v>
      </c>
      <c r="E3103" s="1">
        <v>4.0</v>
      </c>
      <c r="F3103" s="1" t="s">
        <v>28</v>
      </c>
      <c r="G3103" s="1" t="s">
        <v>24</v>
      </c>
      <c r="H3103" s="6">
        <v>45226.0</v>
      </c>
      <c r="J3103" s="3">
        <f t="shared" si="2"/>
        <v>4</v>
      </c>
      <c r="K3103" s="4">
        <f t="shared" si="3"/>
        <v>1</v>
      </c>
      <c r="L3103" s="4">
        <f t="shared" si="4"/>
        <v>4</v>
      </c>
      <c r="S3103" s="1" t="s">
        <v>3140</v>
      </c>
      <c r="T3103" s="4" t="str">
        <f t="shared" si="5"/>
        <v>Cookie</v>
      </c>
      <c r="U3103" s="4" t="str">
        <f t="shared" si="6"/>
        <v>Takeaway</v>
      </c>
      <c r="V3103" s="4" t="str">
        <f t="shared" si="7"/>
        <v>Cash</v>
      </c>
      <c r="W3103" s="4">
        <f t="shared" ref="W3103:Y3103" si="3110">IF(OR(J3103 = "ERROR", J3103 = ""), "UNKNOWN", J3103)</f>
        <v>4</v>
      </c>
      <c r="X3103" s="4">
        <f t="shared" si="3110"/>
        <v>1</v>
      </c>
      <c r="Y3103" s="4">
        <f t="shared" si="3110"/>
        <v>4</v>
      </c>
      <c r="Z3103" s="7">
        <f t="shared" si="9"/>
        <v>45226</v>
      </c>
    </row>
    <row r="3104">
      <c r="A3104" s="1" t="s">
        <v>3141</v>
      </c>
      <c r="B3104" s="1" t="s">
        <v>36</v>
      </c>
      <c r="C3104" s="1">
        <v>5.0</v>
      </c>
      <c r="D3104" s="1" t="s">
        <v>25</v>
      </c>
      <c r="E3104" s="1">
        <v>25.0</v>
      </c>
      <c r="F3104" s="1" t="s">
        <v>39</v>
      </c>
      <c r="G3104" s="1" t="s">
        <v>29</v>
      </c>
      <c r="H3104" s="2">
        <v>44986.0</v>
      </c>
      <c r="J3104" s="3">
        <f t="shared" si="2"/>
        <v>5</v>
      </c>
      <c r="K3104" s="4">
        <f t="shared" si="3"/>
        <v>5</v>
      </c>
      <c r="L3104" s="4">
        <f t="shared" si="4"/>
        <v>25</v>
      </c>
      <c r="S3104" s="1" t="s">
        <v>3141</v>
      </c>
      <c r="T3104" s="4" t="str">
        <f t="shared" si="5"/>
        <v>Salad</v>
      </c>
      <c r="U3104" s="4" t="str">
        <f t="shared" si="6"/>
        <v>In-store</v>
      </c>
      <c r="V3104" s="4" t="str">
        <f t="shared" si="7"/>
        <v>Digital Wallet</v>
      </c>
      <c r="W3104" s="4">
        <f t="shared" ref="W3104:Y3104" si="3111">IF(OR(J3104 = "ERROR", J3104 = ""), "UNKNOWN", J3104)</f>
        <v>5</v>
      </c>
      <c r="X3104" s="4">
        <f t="shared" si="3111"/>
        <v>5</v>
      </c>
      <c r="Y3104" s="4">
        <f t="shared" si="3111"/>
        <v>25</v>
      </c>
      <c r="Z3104" s="5">
        <f t="shared" si="9"/>
        <v>44986</v>
      </c>
    </row>
    <row r="3105">
      <c r="A3105" s="1" t="s">
        <v>3142</v>
      </c>
      <c r="B3105" s="1" t="s">
        <v>36</v>
      </c>
      <c r="C3105" s="1">
        <v>4.0</v>
      </c>
      <c r="D3105" s="1">
        <v>5.0</v>
      </c>
      <c r="E3105" s="1">
        <v>20.0</v>
      </c>
      <c r="F3105" s="1" t="s">
        <v>28</v>
      </c>
      <c r="G3105" s="1" t="s">
        <v>25</v>
      </c>
      <c r="H3105" s="6">
        <v>45210.0</v>
      </c>
      <c r="J3105" s="3">
        <f t="shared" si="2"/>
        <v>4</v>
      </c>
      <c r="K3105" s="4">
        <f t="shared" si="3"/>
        <v>5</v>
      </c>
      <c r="L3105" s="4">
        <f t="shared" si="4"/>
        <v>20</v>
      </c>
      <c r="S3105" s="1" t="s">
        <v>3142</v>
      </c>
      <c r="T3105" s="4" t="str">
        <f t="shared" si="5"/>
        <v>Salad</v>
      </c>
      <c r="U3105" s="4" t="str">
        <f t="shared" si="6"/>
        <v>UNKNOWN</v>
      </c>
      <c r="V3105" s="4" t="str">
        <f t="shared" si="7"/>
        <v>Cash</v>
      </c>
      <c r="W3105" s="4">
        <f t="shared" ref="W3105:Y3105" si="3112">IF(OR(J3105 = "ERROR", J3105 = ""), "UNKNOWN", J3105)</f>
        <v>4</v>
      </c>
      <c r="X3105" s="4">
        <f t="shared" si="3112"/>
        <v>5</v>
      </c>
      <c r="Y3105" s="4">
        <f t="shared" si="3112"/>
        <v>20</v>
      </c>
      <c r="Z3105" s="7">
        <f t="shared" si="9"/>
        <v>45210</v>
      </c>
    </row>
    <row r="3106">
      <c r="A3106" s="1" t="s">
        <v>3143</v>
      </c>
      <c r="B3106" s="1" t="s">
        <v>22</v>
      </c>
      <c r="C3106" s="1">
        <v>2.0</v>
      </c>
      <c r="D3106" s="1">
        <v>2.0</v>
      </c>
      <c r="E3106" s="1">
        <v>4.0</v>
      </c>
      <c r="H3106" s="2">
        <v>45107.0</v>
      </c>
      <c r="J3106" s="3">
        <f t="shared" si="2"/>
        <v>2</v>
      </c>
      <c r="K3106" s="4">
        <f t="shared" si="3"/>
        <v>2</v>
      </c>
      <c r="L3106" s="4">
        <f t="shared" si="4"/>
        <v>4</v>
      </c>
      <c r="S3106" s="1" t="s">
        <v>3143</v>
      </c>
      <c r="T3106" s="4" t="str">
        <f t="shared" si="5"/>
        <v>Coffee</v>
      </c>
      <c r="U3106" s="4" t="str">
        <f t="shared" si="6"/>
        <v>UNKNOWN</v>
      </c>
      <c r="V3106" s="4" t="str">
        <f t="shared" si="7"/>
        <v>UNKNOWN</v>
      </c>
      <c r="W3106" s="4">
        <f t="shared" ref="W3106:Y3106" si="3113">IF(OR(J3106 = "ERROR", J3106 = ""), "UNKNOWN", J3106)</f>
        <v>2</v>
      </c>
      <c r="X3106" s="4">
        <f t="shared" si="3113"/>
        <v>2</v>
      </c>
      <c r="Y3106" s="4">
        <f t="shared" si="3113"/>
        <v>4</v>
      </c>
      <c r="Z3106" s="5">
        <f t="shared" si="9"/>
        <v>45107</v>
      </c>
    </row>
    <row r="3107">
      <c r="A3107" s="1" t="s">
        <v>3144</v>
      </c>
      <c r="B3107" s="1" t="s">
        <v>41</v>
      </c>
      <c r="C3107" s="1">
        <v>5.0</v>
      </c>
      <c r="D3107" s="1">
        <v>4.0</v>
      </c>
      <c r="E3107" s="1">
        <v>20.0</v>
      </c>
      <c r="G3107" s="1" t="s">
        <v>24</v>
      </c>
      <c r="H3107" s="2">
        <v>45052.0</v>
      </c>
      <c r="J3107" s="3">
        <f t="shared" si="2"/>
        <v>5</v>
      </c>
      <c r="K3107" s="4">
        <f t="shared" si="3"/>
        <v>4</v>
      </c>
      <c r="L3107" s="4">
        <f t="shared" si="4"/>
        <v>20</v>
      </c>
      <c r="S3107" s="1" t="s">
        <v>3144</v>
      </c>
      <c r="T3107" s="4" t="str">
        <f t="shared" si="5"/>
        <v>Smoothie</v>
      </c>
      <c r="U3107" s="4" t="str">
        <f t="shared" si="6"/>
        <v>Takeaway</v>
      </c>
      <c r="V3107" s="4" t="str">
        <f t="shared" si="7"/>
        <v>UNKNOWN</v>
      </c>
      <c r="W3107" s="4">
        <f t="shared" ref="W3107:Y3107" si="3114">IF(OR(J3107 = "ERROR", J3107 = ""), "UNKNOWN", J3107)</f>
        <v>5</v>
      </c>
      <c r="X3107" s="4">
        <f t="shared" si="3114"/>
        <v>4</v>
      </c>
      <c r="Y3107" s="4">
        <f t="shared" si="3114"/>
        <v>20</v>
      </c>
      <c r="Z3107" s="5">
        <f t="shared" si="9"/>
        <v>45052</v>
      </c>
    </row>
    <row r="3108">
      <c r="A3108" s="1" t="s">
        <v>3145</v>
      </c>
      <c r="B3108" s="1" t="s">
        <v>32</v>
      </c>
      <c r="C3108" s="1">
        <v>2.0</v>
      </c>
      <c r="E3108" s="1">
        <v>2.0</v>
      </c>
      <c r="F3108" s="1" t="s">
        <v>23</v>
      </c>
      <c r="G3108" s="1" t="s">
        <v>29</v>
      </c>
      <c r="H3108" s="2">
        <v>45044.0</v>
      </c>
      <c r="J3108" s="3">
        <f t="shared" si="2"/>
        <v>2</v>
      </c>
      <c r="K3108" s="4">
        <f t="shared" si="3"/>
        <v>1</v>
      </c>
      <c r="L3108" s="4">
        <f t="shared" si="4"/>
        <v>2</v>
      </c>
      <c r="S3108" s="1" t="s">
        <v>3145</v>
      </c>
      <c r="T3108" s="4" t="str">
        <f t="shared" si="5"/>
        <v>Cookie</v>
      </c>
      <c r="U3108" s="4" t="str">
        <f t="shared" si="6"/>
        <v>In-store</v>
      </c>
      <c r="V3108" s="4" t="str">
        <f t="shared" si="7"/>
        <v>Credit Card</v>
      </c>
      <c r="W3108" s="4">
        <f t="shared" ref="W3108:Y3108" si="3115">IF(OR(J3108 = "ERROR", J3108 = ""), "UNKNOWN", J3108)</f>
        <v>2</v>
      </c>
      <c r="X3108" s="4">
        <f t="shared" si="3115"/>
        <v>1</v>
      </c>
      <c r="Y3108" s="4">
        <f t="shared" si="3115"/>
        <v>2</v>
      </c>
      <c r="Z3108" s="5">
        <f t="shared" si="9"/>
        <v>45044</v>
      </c>
    </row>
    <row r="3109">
      <c r="A3109" s="1" t="s">
        <v>3146</v>
      </c>
      <c r="B3109" s="1" t="s">
        <v>44</v>
      </c>
      <c r="C3109" s="1">
        <v>5.0</v>
      </c>
      <c r="D3109" s="1">
        <v>4.0</v>
      </c>
      <c r="E3109" s="1">
        <v>20.0</v>
      </c>
      <c r="F3109" s="1" t="s">
        <v>23</v>
      </c>
      <c r="H3109" s="2">
        <v>45131.0</v>
      </c>
      <c r="J3109" s="3">
        <f t="shared" si="2"/>
        <v>5</v>
      </c>
      <c r="K3109" s="4">
        <f t="shared" si="3"/>
        <v>4</v>
      </c>
      <c r="L3109" s="4">
        <f t="shared" si="4"/>
        <v>20</v>
      </c>
      <c r="S3109" s="1" t="s">
        <v>3146</v>
      </c>
      <c r="T3109" s="4" t="str">
        <f t="shared" si="5"/>
        <v>Sandwich</v>
      </c>
      <c r="U3109" s="4" t="str">
        <f t="shared" si="6"/>
        <v>UNKNOWN</v>
      </c>
      <c r="V3109" s="4" t="str">
        <f t="shared" si="7"/>
        <v>Credit Card</v>
      </c>
      <c r="W3109" s="4">
        <f t="shared" ref="W3109:Y3109" si="3116">IF(OR(J3109 = "ERROR", J3109 = ""), "UNKNOWN", J3109)</f>
        <v>5</v>
      </c>
      <c r="X3109" s="4">
        <f t="shared" si="3116"/>
        <v>4</v>
      </c>
      <c r="Y3109" s="4">
        <f t="shared" si="3116"/>
        <v>20</v>
      </c>
      <c r="Z3109" s="5">
        <f t="shared" si="9"/>
        <v>45131</v>
      </c>
    </row>
    <row r="3110">
      <c r="A3110" s="1" t="s">
        <v>3147</v>
      </c>
      <c r="B3110" s="1" t="s">
        <v>41</v>
      </c>
      <c r="C3110" s="1">
        <v>5.0</v>
      </c>
      <c r="D3110" s="1">
        <v>4.0</v>
      </c>
      <c r="E3110" s="1">
        <v>20.0</v>
      </c>
      <c r="F3110" s="1" t="s">
        <v>39</v>
      </c>
      <c r="G3110" s="1" t="s">
        <v>29</v>
      </c>
      <c r="H3110" s="6">
        <v>45271.0</v>
      </c>
      <c r="J3110" s="3">
        <f t="shared" si="2"/>
        <v>5</v>
      </c>
      <c r="K3110" s="4">
        <f t="shared" si="3"/>
        <v>4</v>
      </c>
      <c r="L3110" s="4">
        <f t="shared" si="4"/>
        <v>20</v>
      </c>
      <c r="S3110" s="1" t="s">
        <v>3147</v>
      </c>
      <c r="T3110" s="4" t="str">
        <f t="shared" si="5"/>
        <v>Smoothie</v>
      </c>
      <c r="U3110" s="4" t="str">
        <f t="shared" si="6"/>
        <v>In-store</v>
      </c>
      <c r="V3110" s="4" t="str">
        <f t="shared" si="7"/>
        <v>Digital Wallet</v>
      </c>
      <c r="W3110" s="4">
        <f t="shared" ref="W3110:Y3110" si="3117">IF(OR(J3110 = "ERROR", J3110 = ""), "UNKNOWN", J3110)</f>
        <v>5</v>
      </c>
      <c r="X3110" s="4">
        <f t="shared" si="3117"/>
        <v>4</v>
      </c>
      <c r="Y3110" s="4">
        <f t="shared" si="3117"/>
        <v>20</v>
      </c>
      <c r="Z3110" s="7">
        <f t="shared" si="9"/>
        <v>45271</v>
      </c>
    </row>
    <row r="3111">
      <c r="A3111" s="1" t="s">
        <v>3148</v>
      </c>
      <c r="B3111" s="1" t="s">
        <v>36</v>
      </c>
      <c r="C3111" s="1">
        <v>1.0</v>
      </c>
      <c r="D3111" s="1">
        <v>5.0</v>
      </c>
      <c r="E3111" s="1">
        <v>5.0</v>
      </c>
      <c r="F3111" s="1" t="s">
        <v>28</v>
      </c>
      <c r="G3111" s="1" t="s">
        <v>29</v>
      </c>
      <c r="H3111" s="2">
        <v>45045.0</v>
      </c>
      <c r="J3111" s="3">
        <f t="shared" si="2"/>
        <v>1</v>
      </c>
      <c r="K3111" s="4">
        <f t="shared" si="3"/>
        <v>5</v>
      </c>
      <c r="L3111" s="4">
        <f t="shared" si="4"/>
        <v>5</v>
      </c>
      <c r="S3111" s="1" t="s">
        <v>3148</v>
      </c>
      <c r="T3111" s="4" t="str">
        <f t="shared" si="5"/>
        <v>Salad</v>
      </c>
      <c r="U3111" s="4" t="str">
        <f t="shared" si="6"/>
        <v>In-store</v>
      </c>
      <c r="V3111" s="4" t="str">
        <f t="shared" si="7"/>
        <v>Cash</v>
      </c>
      <c r="W3111" s="4">
        <f t="shared" ref="W3111:Y3111" si="3118">IF(OR(J3111 = "ERROR", J3111 = ""), "UNKNOWN", J3111)</f>
        <v>1</v>
      </c>
      <c r="X3111" s="4">
        <f t="shared" si="3118"/>
        <v>5</v>
      </c>
      <c r="Y3111" s="4">
        <f t="shared" si="3118"/>
        <v>5</v>
      </c>
      <c r="Z3111" s="5">
        <f t="shared" si="9"/>
        <v>45045</v>
      </c>
    </row>
    <row r="3112">
      <c r="A3112" s="1" t="s">
        <v>3149</v>
      </c>
      <c r="B3112" s="1" t="s">
        <v>36</v>
      </c>
      <c r="C3112" s="1">
        <v>2.0</v>
      </c>
      <c r="D3112" s="1">
        <v>5.0</v>
      </c>
      <c r="E3112" s="1">
        <v>10.0</v>
      </c>
      <c r="F3112" s="1" t="s">
        <v>28</v>
      </c>
      <c r="G3112" s="1" t="s">
        <v>29</v>
      </c>
      <c r="H3112" s="6">
        <v>45276.0</v>
      </c>
      <c r="J3112" s="3">
        <f t="shared" si="2"/>
        <v>2</v>
      </c>
      <c r="K3112" s="4">
        <f t="shared" si="3"/>
        <v>5</v>
      </c>
      <c r="L3112" s="4">
        <f t="shared" si="4"/>
        <v>10</v>
      </c>
      <c r="S3112" s="1" t="s">
        <v>3149</v>
      </c>
      <c r="T3112" s="4" t="str">
        <f t="shared" si="5"/>
        <v>Salad</v>
      </c>
      <c r="U3112" s="4" t="str">
        <f t="shared" si="6"/>
        <v>In-store</v>
      </c>
      <c r="V3112" s="4" t="str">
        <f t="shared" si="7"/>
        <v>Cash</v>
      </c>
      <c r="W3112" s="4">
        <f t="shared" ref="W3112:Y3112" si="3119">IF(OR(J3112 = "ERROR", J3112 = ""), "UNKNOWN", J3112)</f>
        <v>2</v>
      </c>
      <c r="X3112" s="4">
        <f t="shared" si="3119"/>
        <v>5</v>
      </c>
      <c r="Y3112" s="4">
        <f t="shared" si="3119"/>
        <v>10</v>
      </c>
      <c r="Z3112" s="7">
        <f t="shared" si="9"/>
        <v>45276</v>
      </c>
    </row>
    <row r="3113">
      <c r="A3113" s="1" t="s">
        <v>3150</v>
      </c>
      <c r="B3113" s="1" t="s">
        <v>32</v>
      </c>
      <c r="C3113" s="1">
        <v>4.0</v>
      </c>
      <c r="D3113" s="1">
        <v>1.0</v>
      </c>
      <c r="E3113" s="1">
        <v>4.0</v>
      </c>
      <c r="G3113" s="1" t="s">
        <v>24</v>
      </c>
      <c r="H3113" s="2">
        <v>45052.0</v>
      </c>
      <c r="J3113" s="3">
        <f t="shared" si="2"/>
        <v>4</v>
      </c>
      <c r="K3113" s="4">
        <f t="shared" si="3"/>
        <v>1</v>
      </c>
      <c r="L3113" s="4">
        <f t="shared" si="4"/>
        <v>4</v>
      </c>
      <c r="S3113" s="1" t="s">
        <v>3150</v>
      </c>
      <c r="T3113" s="4" t="str">
        <f t="shared" si="5"/>
        <v>Cookie</v>
      </c>
      <c r="U3113" s="4" t="str">
        <f t="shared" si="6"/>
        <v>Takeaway</v>
      </c>
      <c r="V3113" s="4" t="str">
        <f t="shared" si="7"/>
        <v>UNKNOWN</v>
      </c>
      <c r="W3113" s="4">
        <f t="shared" ref="W3113:Y3113" si="3120">IF(OR(J3113 = "ERROR", J3113 = ""), "UNKNOWN", J3113)</f>
        <v>4</v>
      </c>
      <c r="X3113" s="4">
        <f t="shared" si="3120"/>
        <v>1</v>
      </c>
      <c r="Y3113" s="4">
        <f t="shared" si="3120"/>
        <v>4</v>
      </c>
      <c r="Z3113" s="5">
        <f t="shared" si="9"/>
        <v>45052</v>
      </c>
    </row>
    <row r="3114">
      <c r="A3114" s="1" t="s">
        <v>3151</v>
      </c>
      <c r="B3114" s="1" t="s">
        <v>36</v>
      </c>
      <c r="C3114" s="1">
        <v>3.0</v>
      </c>
      <c r="D3114" s="1">
        <v>5.0</v>
      </c>
      <c r="E3114" s="1">
        <v>15.0</v>
      </c>
      <c r="F3114" s="1" t="s">
        <v>39</v>
      </c>
      <c r="G3114" s="1" t="s">
        <v>24</v>
      </c>
      <c r="H3114" s="1" t="s">
        <v>25</v>
      </c>
      <c r="J3114" s="3">
        <f t="shared" si="2"/>
        <v>3</v>
      </c>
      <c r="K3114" s="4">
        <f t="shared" si="3"/>
        <v>5</v>
      </c>
      <c r="L3114" s="4">
        <f t="shared" si="4"/>
        <v>15</v>
      </c>
      <c r="S3114" s="1" t="s">
        <v>3151</v>
      </c>
      <c r="T3114" s="4" t="str">
        <f t="shared" si="5"/>
        <v>Salad</v>
      </c>
      <c r="U3114" s="4" t="str">
        <f t="shared" si="6"/>
        <v>Takeaway</v>
      </c>
      <c r="V3114" s="4" t="str">
        <f t="shared" si="7"/>
        <v>Digital Wallet</v>
      </c>
      <c r="W3114" s="4">
        <f t="shared" ref="W3114:Y3114" si="3121">IF(OR(J3114 = "ERROR", J3114 = ""), "UNKNOWN", J3114)</f>
        <v>3</v>
      </c>
      <c r="X3114" s="4">
        <f t="shared" si="3121"/>
        <v>5</v>
      </c>
      <c r="Y3114" s="4">
        <f t="shared" si="3121"/>
        <v>15</v>
      </c>
      <c r="Z3114" s="4" t="str">
        <f t="shared" si="9"/>
        <v>UNKNOWN</v>
      </c>
    </row>
    <row r="3115">
      <c r="A3115" s="1" t="s">
        <v>3152</v>
      </c>
      <c r="B3115" s="1" t="s">
        <v>81</v>
      </c>
      <c r="C3115" s="1">
        <v>3.0</v>
      </c>
      <c r="D3115" s="1">
        <v>1.5</v>
      </c>
      <c r="E3115" s="1">
        <v>4.5</v>
      </c>
      <c r="G3115" s="1" t="s">
        <v>29</v>
      </c>
      <c r="H3115" s="6">
        <v>45252.0</v>
      </c>
      <c r="J3115" s="3">
        <f t="shared" si="2"/>
        <v>3</v>
      </c>
      <c r="K3115" s="4">
        <f t="shared" si="3"/>
        <v>1.5</v>
      </c>
      <c r="L3115" s="4">
        <f t="shared" si="4"/>
        <v>4.5</v>
      </c>
      <c r="S3115" s="1" t="s">
        <v>3152</v>
      </c>
      <c r="T3115" s="4" t="str">
        <f t="shared" si="5"/>
        <v>Tea</v>
      </c>
      <c r="U3115" s="4" t="str">
        <f t="shared" si="6"/>
        <v>In-store</v>
      </c>
      <c r="V3115" s="4" t="str">
        <f t="shared" si="7"/>
        <v>UNKNOWN</v>
      </c>
      <c r="W3115" s="4">
        <f t="shared" ref="W3115:Y3115" si="3122">IF(OR(J3115 = "ERROR", J3115 = ""), "UNKNOWN", J3115)</f>
        <v>3</v>
      </c>
      <c r="X3115" s="4">
        <f t="shared" si="3122"/>
        <v>1.5</v>
      </c>
      <c r="Y3115" s="4">
        <f t="shared" si="3122"/>
        <v>4.5</v>
      </c>
      <c r="Z3115" s="7">
        <f t="shared" si="9"/>
        <v>45252</v>
      </c>
    </row>
    <row r="3116">
      <c r="A3116" s="1" t="s">
        <v>3153</v>
      </c>
      <c r="B3116" s="1" t="s">
        <v>44</v>
      </c>
      <c r="C3116" s="1">
        <v>2.0</v>
      </c>
      <c r="D3116" s="1">
        <v>4.0</v>
      </c>
      <c r="E3116" s="1" t="s">
        <v>30</v>
      </c>
      <c r="F3116" s="1" t="s">
        <v>28</v>
      </c>
      <c r="G3116" s="1" t="s">
        <v>25</v>
      </c>
      <c r="H3116" s="2">
        <v>45036.0</v>
      </c>
      <c r="J3116" s="3">
        <f t="shared" si="2"/>
        <v>2</v>
      </c>
      <c r="K3116" s="4">
        <f t="shared" si="3"/>
        <v>4</v>
      </c>
      <c r="L3116" s="4">
        <f t="shared" si="4"/>
        <v>8</v>
      </c>
      <c r="S3116" s="1" t="s">
        <v>3153</v>
      </c>
      <c r="T3116" s="4" t="str">
        <f t="shared" si="5"/>
        <v>Sandwich</v>
      </c>
      <c r="U3116" s="4" t="str">
        <f t="shared" si="6"/>
        <v>UNKNOWN</v>
      </c>
      <c r="V3116" s="4" t="str">
        <f t="shared" si="7"/>
        <v>Cash</v>
      </c>
      <c r="W3116" s="4">
        <f t="shared" ref="W3116:Y3116" si="3123">IF(OR(J3116 = "ERROR", J3116 = ""), "UNKNOWN", J3116)</f>
        <v>2</v>
      </c>
      <c r="X3116" s="4">
        <f t="shared" si="3123"/>
        <v>4</v>
      </c>
      <c r="Y3116" s="4">
        <f t="shared" si="3123"/>
        <v>8</v>
      </c>
      <c r="Z3116" s="5">
        <f t="shared" si="9"/>
        <v>45036</v>
      </c>
    </row>
    <row r="3117">
      <c r="A3117" s="1" t="s">
        <v>3154</v>
      </c>
      <c r="B3117" s="1" t="s">
        <v>30</v>
      </c>
      <c r="C3117" s="1">
        <v>4.0</v>
      </c>
      <c r="D3117" s="1">
        <v>3.0</v>
      </c>
      <c r="E3117" s="1">
        <v>12.0</v>
      </c>
      <c r="F3117" s="1" t="s">
        <v>23</v>
      </c>
      <c r="G3117" s="1" t="s">
        <v>24</v>
      </c>
      <c r="H3117" s="2">
        <v>45086.0</v>
      </c>
      <c r="J3117" s="3">
        <f t="shared" si="2"/>
        <v>4</v>
      </c>
      <c r="K3117" s="4">
        <f t="shared" si="3"/>
        <v>3</v>
      </c>
      <c r="L3117" s="4">
        <f t="shared" si="4"/>
        <v>12</v>
      </c>
      <c r="S3117" s="1" t="s">
        <v>3154</v>
      </c>
      <c r="T3117" s="4" t="str">
        <f t="shared" si="5"/>
        <v>UNKNOWN</v>
      </c>
      <c r="U3117" s="4" t="str">
        <f t="shared" si="6"/>
        <v>Takeaway</v>
      </c>
      <c r="V3117" s="4" t="str">
        <f t="shared" si="7"/>
        <v>Credit Card</v>
      </c>
      <c r="W3117" s="4">
        <f t="shared" ref="W3117:Y3117" si="3124">IF(OR(J3117 = "ERROR", J3117 = ""), "UNKNOWN", J3117)</f>
        <v>4</v>
      </c>
      <c r="X3117" s="4">
        <f t="shared" si="3124"/>
        <v>3</v>
      </c>
      <c r="Y3117" s="4">
        <f t="shared" si="3124"/>
        <v>12</v>
      </c>
      <c r="Z3117" s="5">
        <f t="shared" si="9"/>
        <v>45086</v>
      </c>
    </row>
    <row r="3118">
      <c r="A3118" s="1" t="s">
        <v>3155</v>
      </c>
      <c r="B3118" s="1" t="s">
        <v>27</v>
      </c>
      <c r="C3118" s="1">
        <v>2.0</v>
      </c>
      <c r="D3118" s="1">
        <v>3.0</v>
      </c>
      <c r="E3118" s="1">
        <v>6.0</v>
      </c>
      <c r="F3118" s="1" t="s">
        <v>28</v>
      </c>
      <c r="H3118" s="2">
        <v>45178.0</v>
      </c>
      <c r="J3118" s="3">
        <f t="shared" si="2"/>
        <v>2</v>
      </c>
      <c r="K3118" s="4">
        <f t="shared" si="3"/>
        <v>3</v>
      </c>
      <c r="L3118" s="4">
        <f t="shared" si="4"/>
        <v>6</v>
      </c>
      <c r="S3118" s="1" t="s">
        <v>3155</v>
      </c>
      <c r="T3118" s="4" t="str">
        <f t="shared" si="5"/>
        <v>Cake</v>
      </c>
      <c r="U3118" s="4" t="str">
        <f t="shared" si="6"/>
        <v>UNKNOWN</v>
      </c>
      <c r="V3118" s="4" t="str">
        <f t="shared" si="7"/>
        <v>Cash</v>
      </c>
      <c r="W3118" s="4">
        <f t="shared" ref="W3118:Y3118" si="3125">IF(OR(J3118 = "ERROR", J3118 = ""), "UNKNOWN", J3118)</f>
        <v>2</v>
      </c>
      <c r="X3118" s="4">
        <f t="shared" si="3125"/>
        <v>3</v>
      </c>
      <c r="Y3118" s="4">
        <f t="shared" si="3125"/>
        <v>6</v>
      </c>
      <c r="Z3118" s="5">
        <f t="shared" si="9"/>
        <v>45178</v>
      </c>
    </row>
    <row r="3119">
      <c r="A3119" s="1" t="s">
        <v>3156</v>
      </c>
      <c r="B3119" s="1" t="s">
        <v>27</v>
      </c>
      <c r="C3119" s="1">
        <v>1.0</v>
      </c>
      <c r="D3119" s="1">
        <v>3.0</v>
      </c>
      <c r="E3119" s="1">
        <v>3.0</v>
      </c>
      <c r="F3119" s="1" t="s">
        <v>23</v>
      </c>
      <c r="G3119" s="1" t="s">
        <v>29</v>
      </c>
      <c r="H3119" s="6">
        <v>45253.0</v>
      </c>
      <c r="J3119" s="3">
        <f t="shared" si="2"/>
        <v>1</v>
      </c>
      <c r="K3119" s="4">
        <f t="shared" si="3"/>
        <v>3</v>
      </c>
      <c r="L3119" s="4">
        <f t="shared" si="4"/>
        <v>3</v>
      </c>
      <c r="S3119" s="1" t="s">
        <v>3156</v>
      </c>
      <c r="T3119" s="4" t="str">
        <f t="shared" si="5"/>
        <v>Cake</v>
      </c>
      <c r="U3119" s="4" t="str">
        <f t="shared" si="6"/>
        <v>In-store</v>
      </c>
      <c r="V3119" s="4" t="str">
        <f t="shared" si="7"/>
        <v>Credit Card</v>
      </c>
      <c r="W3119" s="4">
        <f t="shared" ref="W3119:Y3119" si="3126">IF(OR(J3119 = "ERROR", J3119 = ""), "UNKNOWN", J3119)</f>
        <v>1</v>
      </c>
      <c r="X3119" s="4">
        <f t="shared" si="3126"/>
        <v>3</v>
      </c>
      <c r="Y3119" s="4">
        <f t="shared" si="3126"/>
        <v>3</v>
      </c>
      <c r="Z3119" s="7">
        <f t="shared" si="9"/>
        <v>45253</v>
      </c>
    </row>
    <row r="3120">
      <c r="A3120" s="1" t="s">
        <v>3157</v>
      </c>
      <c r="B3120" s="1" t="s">
        <v>55</v>
      </c>
      <c r="C3120" s="1">
        <v>2.0</v>
      </c>
      <c r="D3120" s="1">
        <v>3.0</v>
      </c>
      <c r="E3120" s="1">
        <v>6.0</v>
      </c>
      <c r="F3120" s="1" t="s">
        <v>39</v>
      </c>
      <c r="H3120" s="2">
        <v>45163.0</v>
      </c>
      <c r="J3120" s="3">
        <f t="shared" si="2"/>
        <v>2</v>
      </c>
      <c r="K3120" s="4">
        <f t="shared" si="3"/>
        <v>3</v>
      </c>
      <c r="L3120" s="4">
        <f t="shared" si="4"/>
        <v>6</v>
      </c>
      <c r="S3120" s="1" t="s">
        <v>3157</v>
      </c>
      <c r="T3120" s="4" t="str">
        <f t="shared" si="5"/>
        <v>Juice</v>
      </c>
      <c r="U3120" s="4" t="str">
        <f t="shared" si="6"/>
        <v>UNKNOWN</v>
      </c>
      <c r="V3120" s="4" t="str">
        <f t="shared" si="7"/>
        <v>Digital Wallet</v>
      </c>
      <c r="W3120" s="4">
        <f t="shared" ref="W3120:Y3120" si="3127">IF(OR(J3120 = "ERROR", J3120 = ""), "UNKNOWN", J3120)</f>
        <v>2</v>
      </c>
      <c r="X3120" s="4">
        <f t="shared" si="3127"/>
        <v>3</v>
      </c>
      <c r="Y3120" s="4">
        <f t="shared" si="3127"/>
        <v>6</v>
      </c>
      <c r="Z3120" s="5">
        <f t="shared" si="9"/>
        <v>45163</v>
      </c>
    </row>
    <row r="3121">
      <c r="A3121" s="1" t="s">
        <v>3158</v>
      </c>
      <c r="B3121" s="1" t="s">
        <v>41</v>
      </c>
      <c r="C3121" s="1">
        <v>2.0</v>
      </c>
      <c r="D3121" s="1">
        <v>4.0</v>
      </c>
      <c r="E3121" s="1">
        <v>8.0</v>
      </c>
      <c r="F3121" s="1" t="s">
        <v>23</v>
      </c>
      <c r="G3121" s="1" t="s">
        <v>29</v>
      </c>
      <c r="H3121" s="6">
        <v>45229.0</v>
      </c>
      <c r="J3121" s="3">
        <f t="shared" si="2"/>
        <v>2</v>
      </c>
      <c r="K3121" s="4">
        <f t="shared" si="3"/>
        <v>4</v>
      </c>
      <c r="L3121" s="4">
        <f t="shared" si="4"/>
        <v>8</v>
      </c>
      <c r="S3121" s="1" t="s">
        <v>3158</v>
      </c>
      <c r="T3121" s="4" t="str">
        <f t="shared" si="5"/>
        <v>Smoothie</v>
      </c>
      <c r="U3121" s="4" t="str">
        <f t="shared" si="6"/>
        <v>In-store</v>
      </c>
      <c r="V3121" s="4" t="str">
        <f t="shared" si="7"/>
        <v>Credit Card</v>
      </c>
      <c r="W3121" s="4">
        <f t="shared" ref="W3121:Y3121" si="3128">IF(OR(J3121 = "ERROR", J3121 = ""), "UNKNOWN", J3121)</f>
        <v>2</v>
      </c>
      <c r="X3121" s="4">
        <f t="shared" si="3128"/>
        <v>4</v>
      </c>
      <c r="Y3121" s="4">
        <f t="shared" si="3128"/>
        <v>8</v>
      </c>
      <c r="Z3121" s="7">
        <f t="shared" si="9"/>
        <v>45229</v>
      </c>
    </row>
    <row r="3122">
      <c r="A3122" s="1" t="s">
        <v>3159</v>
      </c>
      <c r="B3122" s="1" t="s">
        <v>27</v>
      </c>
      <c r="C3122" s="1">
        <v>4.0</v>
      </c>
      <c r="E3122" s="1">
        <v>12.0</v>
      </c>
      <c r="F3122" s="1" t="s">
        <v>23</v>
      </c>
      <c r="G3122" s="1" t="s">
        <v>24</v>
      </c>
      <c r="H3122" s="2">
        <v>45100.0</v>
      </c>
      <c r="J3122" s="3">
        <f t="shared" si="2"/>
        <v>4</v>
      </c>
      <c r="K3122" s="4">
        <f t="shared" si="3"/>
        <v>3</v>
      </c>
      <c r="L3122" s="4">
        <f t="shared" si="4"/>
        <v>12</v>
      </c>
      <c r="S3122" s="1" t="s">
        <v>3159</v>
      </c>
      <c r="T3122" s="4" t="str">
        <f t="shared" si="5"/>
        <v>Cake</v>
      </c>
      <c r="U3122" s="4" t="str">
        <f t="shared" si="6"/>
        <v>Takeaway</v>
      </c>
      <c r="V3122" s="4" t="str">
        <f t="shared" si="7"/>
        <v>Credit Card</v>
      </c>
      <c r="W3122" s="4">
        <f t="shared" ref="W3122:Y3122" si="3129">IF(OR(J3122 = "ERROR", J3122 = ""), "UNKNOWN", J3122)</f>
        <v>4</v>
      </c>
      <c r="X3122" s="4">
        <f t="shared" si="3129"/>
        <v>3</v>
      </c>
      <c r="Y3122" s="4">
        <f t="shared" si="3129"/>
        <v>12</v>
      </c>
      <c r="Z3122" s="5">
        <f t="shared" si="9"/>
        <v>45100</v>
      </c>
    </row>
    <row r="3123">
      <c r="A3123" s="1" t="s">
        <v>3160</v>
      </c>
      <c r="B3123" s="1" t="s">
        <v>81</v>
      </c>
      <c r="C3123" s="1" t="s">
        <v>30</v>
      </c>
      <c r="D3123" s="1">
        <v>1.5</v>
      </c>
      <c r="E3123" s="1">
        <v>4.5</v>
      </c>
      <c r="F3123" s="1" t="s">
        <v>25</v>
      </c>
      <c r="H3123" s="2">
        <v>45053.0</v>
      </c>
      <c r="J3123" s="3">
        <f t="shared" si="2"/>
        <v>3</v>
      </c>
      <c r="K3123" s="4">
        <f t="shared" si="3"/>
        <v>1.5</v>
      </c>
      <c r="L3123" s="4">
        <f t="shared" si="4"/>
        <v>4.5</v>
      </c>
      <c r="S3123" s="1" t="s">
        <v>3160</v>
      </c>
      <c r="T3123" s="4" t="str">
        <f t="shared" si="5"/>
        <v>Tea</v>
      </c>
      <c r="U3123" s="4" t="str">
        <f t="shared" si="6"/>
        <v>UNKNOWN</v>
      </c>
      <c r="V3123" s="4" t="str">
        <f t="shared" si="7"/>
        <v>UNKNOWN</v>
      </c>
      <c r="W3123" s="4">
        <f t="shared" ref="W3123:Y3123" si="3130">IF(OR(J3123 = "ERROR", J3123 = ""), "UNKNOWN", J3123)</f>
        <v>3</v>
      </c>
      <c r="X3123" s="4">
        <f t="shared" si="3130"/>
        <v>1.5</v>
      </c>
      <c r="Y3123" s="4">
        <f t="shared" si="3130"/>
        <v>4.5</v>
      </c>
      <c r="Z3123" s="5">
        <f t="shared" si="9"/>
        <v>45053</v>
      </c>
    </row>
    <row r="3124">
      <c r="A3124" s="1" t="s">
        <v>3161</v>
      </c>
      <c r="B3124" s="1" t="s">
        <v>32</v>
      </c>
      <c r="C3124" s="1">
        <v>5.0</v>
      </c>
      <c r="D3124" s="1">
        <v>1.0</v>
      </c>
      <c r="E3124" s="1">
        <v>5.0</v>
      </c>
      <c r="H3124" s="2">
        <v>44964.0</v>
      </c>
      <c r="J3124" s="3">
        <f t="shared" si="2"/>
        <v>5</v>
      </c>
      <c r="K3124" s="4">
        <f t="shared" si="3"/>
        <v>1</v>
      </c>
      <c r="L3124" s="4">
        <f t="shared" si="4"/>
        <v>5</v>
      </c>
      <c r="S3124" s="1" t="s">
        <v>3161</v>
      </c>
      <c r="T3124" s="4" t="str">
        <f t="shared" si="5"/>
        <v>Cookie</v>
      </c>
      <c r="U3124" s="4" t="str">
        <f t="shared" si="6"/>
        <v>UNKNOWN</v>
      </c>
      <c r="V3124" s="4" t="str">
        <f t="shared" si="7"/>
        <v>UNKNOWN</v>
      </c>
      <c r="W3124" s="4">
        <f t="shared" ref="W3124:Y3124" si="3131">IF(OR(J3124 = "ERROR", J3124 = ""), "UNKNOWN", J3124)</f>
        <v>5</v>
      </c>
      <c r="X3124" s="4">
        <f t="shared" si="3131"/>
        <v>1</v>
      </c>
      <c r="Y3124" s="4">
        <f t="shared" si="3131"/>
        <v>5</v>
      </c>
      <c r="Z3124" s="5">
        <f t="shared" si="9"/>
        <v>44964</v>
      </c>
    </row>
    <row r="3125">
      <c r="A3125" s="1" t="s">
        <v>3162</v>
      </c>
      <c r="B3125" s="1" t="s">
        <v>32</v>
      </c>
      <c r="C3125" s="1">
        <v>1.0</v>
      </c>
      <c r="D3125" s="1">
        <v>1.0</v>
      </c>
      <c r="E3125" s="1">
        <v>1.0</v>
      </c>
      <c r="H3125" s="2">
        <v>45045.0</v>
      </c>
      <c r="J3125" s="3">
        <f t="shared" si="2"/>
        <v>1</v>
      </c>
      <c r="K3125" s="4">
        <f t="shared" si="3"/>
        <v>1</v>
      </c>
      <c r="L3125" s="4">
        <f t="shared" si="4"/>
        <v>1</v>
      </c>
      <c r="S3125" s="1" t="s">
        <v>3162</v>
      </c>
      <c r="T3125" s="4" t="str">
        <f t="shared" si="5"/>
        <v>Cookie</v>
      </c>
      <c r="U3125" s="4" t="str">
        <f t="shared" si="6"/>
        <v>UNKNOWN</v>
      </c>
      <c r="V3125" s="4" t="str">
        <f t="shared" si="7"/>
        <v>UNKNOWN</v>
      </c>
      <c r="W3125" s="4">
        <f t="shared" ref="W3125:Y3125" si="3132">IF(OR(J3125 = "ERROR", J3125 = ""), "UNKNOWN", J3125)</f>
        <v>1</v>
      </c>
      <c r="X3125" s="4">
        <f t="shared" si="3132"/>
        <v>1</v>
      </c>
      <c r="Y3125" s="4">
        <f t="shared" si="3132"/>
        <v>1</v>
      </c>
      <c r="Z3125" s="5">
        <f t="shared" si="9"/>
        <v>45045</v>
      </c>
    </row>
    <row r="3126">
      <c r="A3126" s="1" t="s">
        <v>3163</v>
      </c>
      <c r="B3126" s="1" t="s">
        <v>55</v>
      </c>
      <c r="C3126" s="1">
        <v>3.0</v>
      </c>
      <c r="D3126" s="1">
        <v>3.0</v>
      </c>
      <c r="E3126" s="1">
        <v>9.0</v>
      </c>
      <c r="F3126" s="1" t="s">
        <v>39</v>
      </c>
      <c r="G3126" s="1" t="s">
        <v>29</v>
      </c>
      <c r="H3126" s="1" t="s">
        <v>30</v>
      </c>
      <c r="J3126" s="3">
        <f t="shared" si="2"/>
        <v>3</v>
      </c>
      <c r="K3126" s="4">
        <f t="shared" si="3"/>
        <v>3</v>
      </c>
      <c r="L3126" s="4">
        <f t="shared" si="4"/>
        <v>9</v>
      </c>
      <c r="S3126" s="1" t="s">
        <v>3163</v>
      </c>
      <c r="T3126" s="4" t="str">
        <f t="shared" si="5"/>
        <v>Juice</v>
      </c>
      <c r="U3126" s="4" t="str">
        <f t="shared" si="6"/>
        <v>In-store</v>
      </c>
      <c r="V3126" s="4" t="str">
        <f t="shared" si="7"/>
        <v>Digital Wallet</v>
      </c>
      <c r="W3126" s="4">
        <f t="shared" ref="W3126:Y3126" si="3133">IF(OR(J3126 = "ERROR", J3126 = ""), "UNKNOWN", J3126)</f>
        <v>3</v>
      </c>
      <c r="X3126" s="4">
        <f t="shared" si="3133"/>
        <v>3</v>
      </c>
      <c r="Y3126" s="4">
        <f t="shared" si="3133"/>
        <v>9</v>
      </c>
      <c r="Z3126" s="4" t="str">
        <f t="shared" si="9"/>
        <v>UNKNOWN</v>
      </c>
    </row>
    <row r="3127">
      <c r="A3127" s="1" t="s">
        <v>3164</v>
      </c>
      <c r="B3127" s="1" t="s">
        <v>55</v>
      </c>
      <c r="C3127" s="1">
        <v>1.0</v>
      </c>
      <c r="D3127" s="1">
        <v>3.0</v>
      </c>
      <c r="E3127" s="1">
        <v>3.0</v>
      </c>
      <c r="F3127" s="1" t="s">
        <v>28</v>
      </c>
      <c r="G3127" s="1" t="s">
        <v>24</v>
      </c>
      <c r="H3127" s="2">
        <v>45016.0</v>
      </c>
      <c r="J3127" s="3">
        <f t="shared" si="2"/>
        <v>1</v>
      </c>
      <c r="K3127" s="4">
        <f t="shared" si="3"/>
        <v>3</v>
      </c>
      <c r="L3127" s="4">
        <f t="shared" si="4"/>
        <v>3</v>
      </c>
      <c r="S3127" s="1" t="s">
        <v>3164</v>
      </c>
      <c r="T3127" s="4" t="str">
        <f t="shared" si="5"/>
        <v>Juice</v>
      </c>
      <c r="U3127" s="4" t="str">
        <f t="shared" si="6"/>
        <v>Takeaway</v>
      </c>
      <c r="V3127" s="4" t="str">
        <f t="shared" si="7"/>
        <v>Cash</v>
      </c>
      <c r="W3127" s="4">
        <f t="shared" ref="W3127:Y3127" si="3134">IF(OR(J3127 = "ERROR", J3127 = ""), "UNKNOWN", J3127)</f>
        <v>1</v>
      </c>
      <c r="X3127" s="4">
        <f t="shared" si="3134"/>
        <v>3</v>
      </c>
      <c r="Y3127" s="4">
        <f t="shared" si="3134"/>
        <v>3</v>
      </c>
      <c r="Z3127" s="5">
        <f t="shared" si="9"/>
        <v>45016</v>
      </c>
    </row>
    <row r="3128">
      <c r="A3128" s="1" t="s">
        <v>3165</v>
      </c>
      <c r="B3128" s="1" t="s">
        <v>44</v>
      </c>
      <c r="C3128" s="1">
        <v>2.0</v>
      </c>
      <c r="D3128" s="1">
        <v>4.0</v>
      </c>
      <c r="E3128" s="1">
        <v>8.0</v>
      </c>
      <c r="G3128" s="1" t="s">
        <v>24</v>
      </c>
      <c r="H3128" s="2">
        <v>45154.0</v>
      </c>
      <c r="J3128" s="3">
        <f t="shared" si="2"/>
        <v>2</v>
      </c>
      <c r="K3128" s="4">
        <f t="shared" si="3"/>
        <v>4</v>
      </c>
      <c r="L3128" s="4">
        <f t="shared" si="4"/>
        <v>8</v>
      </c>
      <c r="S3128" s="1" t="s">
        <v>3165</v>
      </c>
      <c r="T3128" s="4" t="str">
        <f t="shared" si="5"/>
        <v>Sandwich</v>
      </c>
      <c r="U3128" s="4" t="str">
        <f t="shared" si="6"/>
        <v>Takeaway</v>
      </c>
      <c r="V3128" s="4" t="str">
        <f t="shared" si="7"/>
        <v>UNKNOWN</v>
      </c>
      <c r="W3128" s="4">
        <f t="shared" ref="W3128:Y3128" si="3135">IF(OR(J3128 = "ERROR", J3128 = ""), "UNKNOWN", J3128)</f>
        <v>2</v>
      </c>
      <c r="X3128" s="4">
        <f t="shared" si="3135"/>
        <v>4</v>
      </c>
      <c r="Y3128" s="4">
        <f t="shared" si="3135"/>
        <v>8</v>
      </c>
      <c r="Z3128" s="5">
        <f t="shared" si="9"/>
        <v>45154</v>
      </c>
    </row>
    <row r="3129">
      <c r="A3129" s="1" t="s">
        <v>3166</v>
      </c>
      <c r="B3129" s="1" t="s">
        <v>32</v>
      </c>
      <c r="C3129" s="1">
        <v>4.0</v>
      </c>
      <c r="D3129" s="1">
        <v>1.0</v>
      </c>
      <c r="E3129" s="1">
        <v>4.0</v>
      </c>
      <c r="F3129" s="1" t="s">
        <v>28</v>
      </c>
      <c r="G3129" s="1" t="s">
        <v>24</v>
      </c>
      <c r="H3129" s="6">
        <v>45242.0</v>
      </c>
      <c r="J3129" s="3">
        <f t="shared" si="2"/>
        <v>4</v>
      </c>
      <c r="K3129" s="4">
        <f t="shared" si="3"/>
        <v>1</v>
      </c>
      <c r="L3129" s="4">
        <f t="shared" si="4"/>
        <v>4</v>
      </c>
      <c r="S3129" s="1" t="s">
        <v>3166</v>
      </c>
      <c r="T3129" s="4" t="str">
        <f t="shared" si="5"/>
        <v>Cookie</v>
      </c>
      <c r="U3129" s="4" t="str">
        <f t="shared" si="6"/>
        <v>Takeaway</v>
      </c>
      <c r="V3129" s="4" t="str">
        <f t="shared" si="7"/>
        <v>Cash</v>
      </c>
      <c r="W3129" s="4">
        <f t="shared" ref="W3129:Y3129" si="3136">IF(OR(J3129 = "ERROR", J3129 = ""), "UNKNOWN", J3129)</f>
        <v>4</v>
      </c>
      <c r="X3129" s="4">
        <f t="shared" si="3136"/>
        <v>1</v>
      </c>
      <c r="Y3129" s="4">
        <f t="shared" si="3136"/>
        <v>4</v>
      </c>
      <c r="Z3129" s="7">
        <f t="shared" si="9"/>
        <v>45242</v>
      </c>
    </row>
    <row r="3130">
      <c r="A3130" s="1" t="s">
        <v>3167</v>
      </c>
      <c r="B3130" s="1" t="s">
        <v>41</v>
      </c>
      <c r="C3130" s="1">
        <v>5.0</v>
      </c>
      <c r="D3130" s="1">
        <v>4.0</v>
      </c>
      <c r="E3130" s="1">
        <v>20.0</v>
      </c>
      <c r="F3130" s="1" t="s">
        <v>30</v>
      </c>
      <c r="G3130" s="1" t="s">
        <v>24</v>
      </c>
      <c r="H3130" s="6">
        <v>45253.0</v>
      </c>
      <c r="J3130" s="3">
        <f t="shared" si="2"/>
        <v>5</v>
      </c>
      <c r="K3130" s="4">
        <f t="shared" si="3"/>
        <v>4</v>
      </c>
      <c r="L3130" s="4">
        <f t="shared" si="4"/>
        <v>20</v>
      </c>
      <c r="S3130" s="1" t="s">
        <v>3167</v>
      </c>
      <c r="T3130" s="4" t="str">
        <f t="shared" si="5"/>
        <v>Smoothie</v>
      </c>
      <c r="U3130" s="4" t="str">
        <f t="shared" si="6"/>
        <v>Takeaway</v>
      </c>
      <c r="V3130" s="4" t="str">
        <f t="shared" si="7"/>
        <v>UNKNOWN</v>
      </c>
      <c r="W3130" s="4">
        <f t="shared" ref="W3130:Y3130" si="3137">IF(OR(J3130 = "ERROR", J3130 = ""), "UNKNOWN", J3130)</f>
        <v>5</v>
      </c>
      <c r="X3130" s="4">
        <f t="shared" si="3137"/>
        <v>4</v>
      </c>
      <c r="Y3130" s="4">
        <f t="shared" si="3137"/>
        <v>20</v>
      </c>
      <c r="Z3130" s="7">
        <f t="shared" si="9"/>
        <v>45253</v>
      </c>
    </row>
    <row r="3131">
      <c r="A3131" s="1" t="s">
        <v>3168</v>
      </c>
      <c r="B3131" s="1" t="s">
        <v>36</v>
      </c>
      <c r="C3131" s="1" t="s">
        <v>30</v>
      </c>
      <c r="D3131" s="1">
        <v>5.0</v>
      </c>
      <c r="E3131" s="1">
        <v>25.0</v>
      </c>
      <c r="F3131" s="1" t="s">
        <v>23</v>
      </c>
      <c r="G3131" s="1" t="s">
        <v>29</v>
      </c>
      <c r="H3131" s="2">
        <v>44931.0</v>
      </c>
      <c r="J3131" s="3">
        <f t="shared" si="2"/>
        <v>5</v>
      </c>
      <c r="K3131" s="4">
        <f t="shared" si="3"/>
        <v>5</v>
      </c>
      <c r="L3131" s="4">
        <f t="shared" si="4"/>
        <v>25</v>
      </c>
      <c r="S3131" s="1" t="s">
        <v>3168</v>
      </c>
      <c r="T3131" s="4" t="str">
        <f t="shared" si="5"/>
        <v>Salad</v>
      </c>
      <c r="U3131" s="4" t="str">
        <f t="shared" si="6"/>
        <v>In-store</v>
      </c>
      <c r="V3131" s="4" t="str">
        <f t="shared" si="7"/>
        <v>Credit Card</v>
      </c>
      <c r="W3131" s="4">
        <f t="shared" ref="W3131:Y3131" si="3138">IF(OR(J3131 = "ERROR", J3131 = ""), "UNKNOWN", J3131)</f>
        <v>5</v>
      </c>
      <c r="X3131" s="4">
        <f t="shared" si="3138"/>
        <v>5</v>
      </c>
      <c r="Y3131" s="4">
        <f t="shared" si="3138"/>
        <v>25</v>
      </c>
      <c r="Z3131" s="5">
        <f t="shared" si="9"/>
        <v>44931</v>
      </c>
    </row>
    <row r="3132">
      <c r="A3132" s="1" t="s">
        <v>3169</v>
      </c>
      <c r="B3132" s="1" t="s">
        <v>55</v>
      </c>
      <c r="C3132" s="1">
        <v>3.0</v>
      </c>
      <c r="D3132" s="1">
        <v>3.0</v>
      </c>
      <c r="E3132" s="1">
        <v>9.0</v>
      </c>
      <c r="G3132" s="1" t="s">
        <v>24</v>
      </c>
      <c r="H3132" s="2">
        <v>45154.0</v>
      </c>
      <c r="J3132" s="3">
        <f t="shared" si="2"/>
        <v>3</v>
      </c>
      <c r="K3132" s="4">
        <f t="shared" si="3"/>
        <v>3</v>
      </c>
      <c r="L3132" s="4">
        <f t="shared" si="4"/>
        <v>9</v>
      </c>
      <c r="S3132" s="1" t="s">
        <v>3169</v>
      </c>
      <c r="T3132" s="4" t="str">
        <f t="shared" si="5"/>
        <v>Juice</v>
      </c>
      <c r="U3132" s="4" t="str">
        <f t="shared" si="6"/>
        <v>Takeaway</v>
      </c>
      <c r="V3132" s="4" t="str">
        <f t="shared" si="7"/>
        <v>UNKNOWN</v>
      </c>
      <c r="W3132" s="4">
        <f t="shared" ref="W3132:Y3132" si="3139">IF(OR(J3132 = "ERROR", J3132 = ""), "UNKNOWN", J3132)</f>
        <v>3</v>
      </c>
      <c r="X3132" s="4">
        <f t="shared" si="3139"/>
        <v>3</v>
      </c>
      <c r="Y3132" s="4">
        <f t="shared" si="3139"/>
        <v>9</v>
      </c>
      <c r="Z3132" s="5">
        <f t="shared" si="9"/>
        <v>45154</v>
      </c>
    </row>
    <row r="3133">
      <c r="A3133" s="1" t="s">
        <v>3170</v>
      </c>
      <c r="B3133" s="1" t="s">
        <v>32</v>
      </c>
      <c r="C3133" s="1">
        <v>1.0</v>
      </c>
      <c r="D3133" s="1">
        <v>1.0</v>
      </c>
      <c r="E3133" s="1">
        <v>1.0</v>
      </c>
      <c r="F3133" s="1" t="s">
        <v>39</v>
      </c>
      <c r="H3133" s="6">
        <v>45240.0</v>
      </c>
      <c r="J3133" s="3">
        <f t="shared" si="2"/>
        <v>1</v>
      </c>
      <c r="K3133" s="4">
        <f t="shared" si="3"/>
        <v>1</v>
      </c>
      <c r="L3133" s="4">
        <f t="shared" si="4"/>
        <v>1</v>
      </c>
      <c r="S3133" s="1" t="s">
        <v>3170</v>
      </c>
      <c r="T3133" s="4" t="str">
        <f t="shared" si="5"/>
        <v>Cookie</v>
      </c>
      <c r="U3133" s="4" t="str">
        <f t="shared" si="6"/>
        <v>UNKNOWN</v>
      </c>
      <c r="V3133" s="4" t="str">
        <f t="shared" si="7"/>
        <v>Digital Wallet</v>
      </c>
      <c r="W3133" s="4">
        <f t="shared" ref="W3133:Y3133" si="3140">IF(OR(J3133 = "ERROR", J3133 = ""), "UNKNOWN", J3133)</f>
        <v>1</v>
      </c>
      <c r="X3133" s="4">
        <f t="shared" si="3140"/>
        <v>1</v>
      </c>
      <c r="Y3133" s="4">
        <f t="shared" si="3140"/>
        <v>1</v>
      </c>
      <c r="Z3133" s="7">
        <f t="shared" si="9"/>
        <v>45240</v>
      </c>
    </row>
    <row r="3134">
      <c r="A3134" s="1" t="s">
        <v>3171</v>
      </c>
      <c r="B3134" s="1" t="s">
        <v>36</v>
      </c>
      <c r="C3134" s="1">
        <v>4.0</v>
      </c>
      <c r="D3134" s="1">
        <v>5.0</v>
      </c>
      <c r="E3134" s="1">
        <v>20.0</v>
      </c>
      <c r="G3134" s="1" t="s">
        <v>24</v>
      </c>
      <c r="H3134" s="6">
        <v>45228.0</v>
      </c>
      <c r="J3134" s="3">
        <f t="shared" si="2"/>
        <v>4</v>
      </c>
      <c r="K3134" s="4">
        <f t="shared" si="3"/>
        <v>5</v>
      </c>
      <c r="L3134" s="4">
        <f t="shared" si="4"/>
        <v>20</v>
      </c>
      <c r="S3134" s="1" t="s">
        <v>3171</v>
      </c>
      <c r="T3134" s="4" t="str">
        <f t="shared" si="5"/>
        <v>Salad</v>
      </c>
      <c r="U3134" s="4" t="str">
        <f t="shared" si="6"/>
        <v>Takeaway</v>
      </c>
      <c r="V3134" s="4" t="str">
        <f t="shared" si="7"/>
        <v>UNKNOWN</v>
      </c>
      <c r="W3134" s="4">
        <f t="shared" ref="W3134:Y3134" si="3141">IF(OR(J3134 = "ERROR", J3134 = ""), "UNKNOWN", J3134)</f>
        <v>4</v>
      </c>
      <c r="X3134" s="4">
        <f t="shared" si="3141"/>
        <v>5</v>
      </c>
      <c r="Y3134" s="4">
        <f t="shared" si="3141"/>
        <v>20</v>
      </c>
      <c r="Z3134" s="7">
        <f t="shared" si="9"/>
        <v>45228</v>
      </c>
    </row>
    <row r="3135">
      <c r="A3135" s="1" t="s">
        <v>3172</v>
      </c>
      <c r="B3135" s="1" t="s">
        <v>22</v>
      </c>
      <c r="C3135" s="1">
        <v>5.0</v>
      </c>
      <c r="D3135" s="1">
        <v>2.0</v>
      </c>
      <c r="E3135" s="1">
        <v>10.0</v>
      </c>
      <c r="F3135" s="1" t="s">
        <v>39</v>
      </c>
      <c r="G3135" s="1" t="s">
        <v>29</v>
      </c>
      <c r="H3135" s="2">
        <v>44934.0</v>
      </c>
      <c r="J3135" s="3">
        <f t="shared" si="2"/>
        <v>5</v>
      </c>
      <c r="K3135" s="4">
        <f t="shared" si="3"/>
        <v>2</v>
      </c>
      <c r="L3135" s="4">
        <f t="shared" si="4"/>
        <v>10</v>
      </c>
      <c r="S3135" s="1" t="s">
        <v>3172</v>
      </c>
      <c r="T3135" s="4" t="str">
        <f t="shared" si="5"/>
        <v>Coffee</v>
      </c>
      <c r="U3135" s="4" t="str">
        <f t="shared" si="6"/>
        <v>In-store</v>
      </c>
      <c r="V3135" s="4" t="str">
        <f t="shared" si="7"/>
        <v>Digital Wallet</v>
      </c>
      <c r="W3135" s="4">
        <f t="shared" ref="W3135:Y3135" si="3142">IF(OR(J3135 = "ERROR", J3135 = ""), "UNKNOWN", J3135)</f>
        <v>5</v>
      </c>
      <c r="X3135" s="4">
        <f t="shared" si="3142"/>
        <v>2</v>
      </c>
      <c r="Y3135" s="4">
        <f t="shared" si="3142"/>
        <v>10</v>
      </c>
      <c r="Z3135" s="5">
        <f t="shared" si="9"/>
        <v>44934</v>
      </c>
    </row>
    <row r="3136">
      <c r="A3136" s="1" t="s">
        <v>3173</v>
      </c>
      <c r="B3136" s="1" t="s">
        <v>44</v>
      </c>
      <c r="C3136" s="1">
        <v>2.0</v>
      </c>
      <c r="D3136" s="1">
        <v>4.0</v>
      </c>
      <c r="E3136" s="1" t="s">
        <v>30</v>
      </c>
      <c r="F3136" s="1" t="s">
        <v>28</v>
      </c>
      <c r="G3136" s="1" t="s">
        <v>24</v>
      </c>
      <c r="H3136" s="2">
        <v>44967.0</v>
      </c>
      <c r="J3136" s="3">
        <f t="shared" si="2"/>
        <v>2</v>
      </c>
      <c r="K3136" s="4">
        <f t="shared" si="3"/>
        <v>4</v>
      </c>
      <c r="L3136" s="4">
        <f t="shared" si="4"/>
        <v>8</v>
      </c>
      <c r="S3136" s="1" t="s">
        <v>3173</v>
      </c>
      <c r="T3136" s="4" t="str">
        <f t="shared" si="5"/>
        <v>Sandwich</v>
      </c>
      <c r="U3136" s="4" t="str">
        <f t="shared" si="6"/>
        <v>Takeaway</v>
      </c>
      <c r="V3136" s="4" t="str">
        <f t="shared" si="7"/>
        <v>Cash</v>
      </c>
      <c r="W3136" s="4">
        <f t="shared" ref="W3136:Y3136" si="3143">IF(OR(J3136 = "ERROR", J3136 = ""), "UNKNOWN", J3136)</f>
        <v>2</v>
      </c>
      <c r="X3136" s="4">
        <f t="shared" si="3143"/>
        <v>4</v>
      </c>
      <c r="Y3136" s="4">
        <f t="shared" si="3143"/>
        <v>8</v>
      </c>
      <c r="Z3136" s="5">
        <f t="shared" si="9"/>
        <v>44967</v>
      </c>
    </row>
    <row r="3137">
      <c r="A3137" s="1" t="s">
        <v>3174</v>
      </c>
      <c r="B3137" s="1" t="s">
        <v>41</v>
      </c>
      <c r="C3137" s="1">
        <v>4.0</v>
      </c>
      <c r="D3137" s="1">
        <v>4.0</v>
      </c>
      <c r="E3137" s="1">
        <v>16.0</v>
      </c>
      <c r="F3137" s="1" t="s">
        <v>28</v>
      </c>
      <c r="G3137" s="1" t="s">
        <v>29</v>
      </c>
      <c r="H3137" s="2">
        <v>45054.0</v>
      </c>
      <c r="J3137" s="3">
        <f t="shared" si="2"/>
        <v>4</v>
      </c>
      <c r="K3137" s="4">
        <f t="shared" si="3"/>
        <v>4</v>
      </c>
      <c r="L3137" s="4">
        <f t="shared" si="4"/>
        <v>16</v>
      </c>
      <c r="S3137" s="1" t="s">
        <v>3174</v>
      </c>
      <c r="T3137" s="4" t="str">
        <f t="shared" si="5"/>
        <v>Smoothie</v>
      </c>
      <c r="U3137" s="4" t="str">
        <f t="shared" si="6"/>
        <v>In-store</v>
      </c>
      <c r="V3137" s="4" t="str">
        <f t="shared" si="7"/>
        <v>Cash</v>
      </c>
      <c r="W3137" s="4">
        <f t="shared" ref="W3137:Y3137" si="3144">IF(OR(J3137 = "ERROR", J3137 = ""), "UNKNOWN", J3137)</f>
        <v>4</v>
      </c>
      <c r="X3137" s="4">
        <f t="shared" si="3144"/>
        <v>4</v>
      </c>
      <c r="Y3137" s="4">
        <f t="shared" si="3144"/>
        <v>16</v>
      </c>
      <c r="Z3137" s="5">
        <f t="shared" si="9"/>
        <v>45054</v>
      </c>
    </row>
    <row r="3138">
      <c r="A3138" s="1" t="s">
        <v>3175</v>
      </c>
      <c r="B3138" s="1" t="s">
        <v>55</v>
      </c>
      <c r="C3138" s="1">
        <v>3.0</v>
      </c>
      <c r="D3138" s="1">
        <v>3.0</v>
      </c>
      <c r="E3138" s="1">
        <v>9.0</v>
      </c>
      <c r="F3138" s="1" t="s">
        <v>23</v>
      </c>
      <c r="G3138" s="1" t="s">
        <v>29</v>
      </c>
      <c r="H3138" s="2">
        <v>45031.0</v>
      </c>
      <c r="J3138" s="3">
        <f t="shared" si="2"/>
        <v>3</v>
      </c>
      <c r="K3138" s="4">
        <f t="shared" si="3"/>
        <v>3</v>
      </c>
      <c r="L3138" s="4">
        <f t="shared" si="4"/>
        <v>9</v>
      </c>
      <c r="S3138" s="1" t="s">
        <v>3175</v>
      </c>
      <c r="T3138" s="4" t="str">
        <f t="shared" si="5"/>
        <v>Juice</v>
      </c>
      <c r="U3138" s="4" t="str">
        <f t="shared" si="6"/>
        <v>In-store</v>
      </c>
      <c r="V3138" s="4" t="str">
        <f t="shared" si="7"/>
        <v>Credit Card</v>
      </c>
      <c r="W3138" s="4">
        <f t="shared" ref="W3138:Y3138" si="3145">IF(OR(J3138 = "ERROR", J3138 = ""), "UNKNOWN", J3138)</f>
        <v>3</v>
      </c>
      <c r="X3138" s="4">
        <f t="shared" si="3145"/>
        <v>3</v>
      </c>
      <c r="Y3138" s="4">
        <f t="shared" si="3145"/>
        <v>9</v>
      </c>
      <c r="Z3138" s="5">
        <f t="shared" si="9"/>
        <v>45031</v>
      </c>
    </row>
    <row r="3139">
      <c r="A3139" s="1" t="s">
        <v>3176</v>
      </c>
      <c r="B3139" s="1" t="s">
        <v>32</v>
      </c>
      <c r="C3139" s="1">
        <v>1.0</v>
      </c>
      <c r="D3139" s="1">
        <v>1.0</v>
      </c>
      <c r="E3139" s="1">
        <v>1.0</v>
      </c>
      <c r="F3139" s="1" t="s">
        <v>23</v>
      </c>
      <c r="H3139" s="2">
        <v>45234.0</v>
      </c>
      <c r="J3139" s="3">
        <f t="shared" si="2"/>
        <v>1</v>
      </c>
      <c r="K3139" s="4">
        <f t="shared" si="3"/>
        <v>1</v>
      </c>
      <c r="L3139" s="4">
        <f t="shared" si="4"/>
        <v>1</v>
      </c>
      <c r="S3139" s="1" t="s">
        <v>3176</v>
      </c>
      <c r="T3139" s="4" t="str">
        <f t="shared" si="5"/>
        <v>Cookie</v>
      </c>
      <c r="U3139" s="4" t="str">
        <f t="shared" si="6"/>
        <v>UNKNOWN</v>
      </c>
      <c r="V3139" s="4" t="str">
        <f t="shared" si="7"/>
        <v>Credit Card</v>
      </c>
      <c r="W3139" s="4">
        <f t="shared" ref="W3139:Y3139" si="3146">IF(OR(J3139 = "ERROR", J3139 = ""), "UNKNOWN", J3139)</f>
        <v>1</v>
      </c>
      <c r="X3139" s="4">
        <f t="shared" si="3146"/>
        <v>1</v>
      </c>
      <c r="Y3139" s="4">
        <f t="shared" si="3146"/>
        <v>1</v>
      </c>
      <c r="Z3139" s="5">
        <f t="shared" si="9"/>
        <v>45234</v>
      </c>
    </row>
    <row r="3140">
      <c r="A3140" s="1" t="s">
        <v>3177</v>
      </c>
      <c r="B3140" s="1" t="s">
        <v>30</v>
      </c>
      <c r="C3140" s="1">
        <v>4.0</v>
      </c>
      <c r="D3140" s="1">
        <v>2.0</v>
      </c>
      <c r="E3140" s="1">
        <v>8.0</v>
      </c>
      <c r="F3140" s="1" t="s">
        <v>39</v>
      </c>
      <c r="G3140" s="1" t="s">
        <v>29</v>
      </c>
      <c r="H3140" s="2">
        <v>45198.0</v>
      </c>
      <c r="J3140" s="3">
        <f t="shared" si="2"/>
        <v>4</v>
      </c>
      <c r="K3140" s="4">
        <f t="shared" si="3"/>
        <v>2</v>
      </c>
      <c r="L3140" s="4">
        <f t="shared" si="4"/>
        <v>8</v>
      </c>
      <c r="S3140" s="1" t="s">
        <v>3177</v>
      </c>
      <c r="T3140" s="4" t="str">
        <f t="shared" si="5"/>
        <v>UNKNOWN</v>
      </c>
      <c r="U3140" s="4" t="str">
        <f t="shared" si="6"/>
        <v>In-store</v>
      </c>
      <c r="V3140" s="4" t="str">
        <f t="shared" si="7"/>
        <v>Digital Wallet</v>
      </c>
      <c r="W3140" s="4">
        <f t="shared" ref="W3140:Y3140" si="3147">IF(OR(J3140 = "ERROR", J3140 = ""), "UNKNOWN", J3140)</f>
        <v>4</v>
      </c>
      <c r="X3140" s="4">
        <f t="shared" si="3147"/>
        <v>2</v>
      </c>
      <c r="Y3140" s="4">
        <f t="shared" si="3147"/>
        <v>8</v>
      </c>
      <c r="Z3140" s="5">
        <f t="shared" si="9"/>
        <v>45198</v>
      </c>
    </row>
    <row r="3141">
      <c r="A3141" s="1" t="s">
        <v>3178</v>
      </c>
      <c r="B3141" s="1" t="s">
        <v>27</v>
      </c>
      <c r="C3141" s="1">
        <v>3.0</v>
      </c>
      <c r="E3141" s="1">
        <v>9.0</v>
      </c>
      <c r="F3141" s="1" t="s">
        <v>28</v>
      </c>
      <c r="G3141" s="1" t="s">
        <v>24</v>
      </c>
      <c r="H3141" s="1" t="s">
        <v>30</v>
      </c>
      <c r="J3141" s="3">
        <f t="shared" si="2"/>
        <v>3</v>
      </c>
      <c r="K3141" s="4">
        <f t="shared" si="3"/>
        <v>3</v>
      </c>
      <c r="L3141" s="4">
        <f t="shared" si="4"/>
        <v>9</v>
      </c>
      <c r="S3141" s="1" t="s">
        <v>3178</v>
      </c>
      <c r="T3141" s="4" t="str">
        <f t="shared" si="5"/>
        <v>Cake</v>
      </c>
      <c r="U3141" s="4" t="str">
        <f t="shared" si="6"/>
        <v>Takeaway</v>
      </c>
      <c r="V3141" s="4" t="str">
        <f t="shared" si="7"/>
        <v>Cash</v>
      </c>
      <c r="W3141" s="4">
        <f t="shared" ref="W3141:Y3141" si="3148">IF(OR(J3141 = "ERROR", J3141 = ""), "UNKNOWN", J3141)</f>
        <v>3</v>
      </c>
      <c r="X3141" s="4">
        <f t="shared" si="3148"/>
        <v>3</v>
      </c>
      <c r="Y3141" s="4">
        <f t="shared" si="3148"/>
        <v>9</v>
      </c>
      <c r="Z3141" s="4" t="str">
        <f t="shared" si="9"/>
        <v>UNKNOWN</v>
      </c>
    </row>
    <row r="3142">
      <c r="A3142" s="1" t="s">
        <v>3179</v>
      </c>
      <c r="B3142" s="1" t="s">
        <v>36</v>
      </c>
      <c r="C3142" s="1">
        <v>3.0</v>
      </c>
      <c r="D3142" s="1">
        <v>5.0</v>
      </c>
      <c r="E3142" s="1">
        <v>15.0</v>
      </c>
      <c r="F3142" s="1" t="s">
        <v>30</v>
      </c>
      <c r="G3142" s="1" t="s">
        <v>29</v>
      </c>
      <c r="H3142" s="1" t="s">
        <v>25</v>
      </c>
      <c r="J3142" s="3">
        <f t="shared" si="2"/>
        <v>3</v>
      </c>
      <c r="K3142" s="4">
        <f t="shared" si="3"/>
        <v>5</v>
      </c>
      <c r="L3142" s="4">
        <f t="shared" si="4"/>
        <v>15</v>
      </c>
      <c r="S3142" s="1" t="s">
        <v>3179</v>
      </c>
      <c r="T3142" s="4" t="str">
        <f t="shared" si="5"/>
        <v>Salad</v>
      </c>
      <c r="U3142" s="4" t="str">
        <f t="shared" si="6"/>
        <v>In-store</v>
      </c>
      <c r="V3142" s="4" t="str">
        <f t="shared" si="7"/>
        <v>UNKNOWN</v>
      </c>
      <c r="W3142" s="4">
        <f t="shared" ref="W3142:Y3142" si="3149">IF(OR(J3142 = "ERROR", J3142 = ""), "UNKNOWN", J3142)</f>
        <v>3</v>
      </c>
      <c r="X3142" s="4">
        <f t="shared" si="3149"/>
        <v>5</v>
      </c>
      <c r="Y3142" s="4">
        <f t="shared" si="3149"/>
        <v>15</v>
      </c>
      <c r="Z3142" s="4" t="str">
        <f t="shared" si="9"/>
        <v>UNKNOWN</v>
      </c>
    </row>
    <row r="3143">
      <c r="A3143" s="1" t="s">
        <v>3180</v>
      </c>
      <c r="B3143" s="1" t="s">
        <v>22</v>
      </c>
      <c r="C3143" s="1">
        <v>3.0</v>
      </c>
      <c r="D3143" s="1">
        <v>2.0</v>
      </c>
      <c r="E3143" s="1">
        <v>6.0</v>
      </c>
      <c r="F3143" s="1" t="s">
        <v>28</v>
      </c>
      <c r="G3143" s="1" t="s">
        <v>30</v>
      </c>
      <c r="H3143" s="2">
        <v>45091.0</v>
      </c>
      <c r="J3143" s="3">
        <f t="shared" si="2"/>
        <v>3</v>
      </c>
      <c r="K3143" s="4">
        <f t="shared" si="3"/>
        <v>2</v>
      </c>
      <c r="L3143" s="4">
        <f t="shared" si="4"/>
        <v>6</v>
      </c>
      <c r="S3143" s="1" t="s">
        <v>3180</v>
      </c>
      <c r="T3143" s="4" t="str">
        <f t="shared" si="5"/>
        <v>Coffee</v>
      </c>
      <c r="U3143" s="4" t="str">
        <f t="shared" si="6"/>
        <v>UNKNOWN</v>
      </c>
      <c r="V3143" s="4" t="str">
        <f t="shared" si="7"/>
        <v>Cash</v>
      </c>
      <c r="W3143" s="4">
        <f t="shared" ref="W3143:Y3143" si="3150">IF(OR(J3143 = "ERROR", J3143 = ""), "UNKNOWN", J3143)</f>
        <v>3</v>
      </c>
      <c r="X3143" s="4">
        <f t="shared" si="3150"/>
        <v>2</v>
      </c>
      <c r="Y3143" s="4">
        <f t="shared" si="3150"/>
        <v>6</v>
      </c>
      <c r="Z3143" s="5">
        <f t="shared" si="9"/>
        <v>45091</v>
      </c>
    </row>
    <row r="3144">
      <c r="A3144" s="1" t="s">
        <v>3181</v>
      </c>
      <c r="B3144" s="1" t="s">
        <v>32</v>
      </c>
      <c r="C3144" s="1">
        <v>5.0</v>
      </c>
      <c r="D3144" s="1" t="s">
        <v>30</v>
      </c>
      <c r="E3144" s="1">
        <v>5.0</v>
      </c>
      <c r="G3144" s="1" t="s">
        <v>25</v>
      </c>
      <c r="H3144" s="1" t="s">
        <v>25</v>
      </c>
      <c r="J3144" s="3">
        <f t="shared" si="2"/>
        <v>5</v>
      </c>
      <c r="K3144" s="4">
        <f t="shared" si="3"/>
        <v>1</v>
      </c>
      <c r="L3144" s="4">
        <f t="shared" si="4"/>
        <v>5</v>
      </c>
      <c r="S3144" s="1" t="s">
        <v>3181</v>
      </c>
      <c r="T3144" s="4" t="str">
        <f t="shared" si="5"/>
        <v>Cookie</v>
      </c>
      <c r="U3144" s="4" t="str">
        <f t="shared" si="6"/>
        <v>UNKNOWN</v>
      </c>
      <c r="V3144" s="4" t="str">
        <f t="shared" si="7"/>
        <v>UNKNOWN</v>
      </c>
      <c r="W3144" s="4">
        <f t="shared" ref="W3144:Y3144" si="3151">IF(OR(J3144 = "ERROR", J3144 = ""), "UNKNOWN", J3144)</f>
        <v>5</v>
      </c>
      <c r="X3144" s="4">
        <f t="shared" si="3151"/>
        <v>1</v>
      </c>
      <c r="Y3144" s="4">
        <f t="shared" si="3151"/>
        <v>5</v>
      </c>
      <c r="Z3144" s="4" t="str">
        <f t="shared" si="9"/>
        <v>UNKNOWN</v>
      </c>
    </row>
    <row r="3145">
      <c r="A3145" s="1" t="s">
        <v>3182</v>
      </c>
      <c r="B3145" s="1" t="s">
        <v>27</v>
      </c>
      <c r="C3145" s="1">
        <v>2.0</v>
      </c>
      <c r="D3145" s="1">
        <v>3.0</v>
      </c>
      <c r="E3145" s="1">
        <v>6.0</v>
      </c>
      <c r="F3145" s="1" t="s">
        <v>28</v>
      </c>
      <c r="G3145" s="1" t="s">
        <v>24</v>
      </c>
      <c r="H3145" s="2">
        <v>45198.0</v>
      </c>
      <c r="J3145" s="3">
        <f t="shared" si="2"/>
        <v>2</v>
      </c>
      <c r="K3145" s="4">
        <f t="shared" si="3"/>
        <v>3</v>
      </c>
      <c r="L3145" s="4">
        <f t="shared" si="4"/>
        <v>6</v>
      </c>
      <c r="S3145" s="1" t="s">
        <v>3182</v>
      </c>
      <c r="T3145" s="4" t="str">
        <f t="shared" si="5"/>
        <v>Cake</v>
      </c>
      <c r="U3145" s="4" t="str">
        <f t="shared" si="6"/>
        <v>Takeaway</v>
      </c>
      <c r="V3145" s="4" t="str">
        <f t="shared" si="7"/>
        <v>Cash</v>
      </c>
      <c r="W3145" s="4">
        <f t="shared" ref="W3145:Y3145" si="3152">IF(OR(J3145 = "ERROR", J3145 = ""), "UNKNOWN", J3145)</f>
        <v>2</v>
      </c>
      <c r="X3145" s="4">
        <f t="shared" si="3152"/>
        <v>3</v>
      </c>
      <c r="Y3145" s="4">
        <f t="shared" si="3152"/>
        <v>6</v>
      </c>
      <c r="Z3145" s="5">
        <f t="shared" si="9"/>
        <v>45198</v>
      </c>
    </row>
    <row r="3146">
      <c r="A3146" s="1" t="s">
        <v>3183</v>
      </c>
      <c r="B3146" s="1" t="s">
        <v>36</v>
      </c>
      <c r="C3146" s="1">
        <v>5.0</v>
      </c>
      <c r="D3146" s="1">
        <v>5.0</v>
      </c>
      <c r="E3146" s="1">
        <v>25.0</v>
      </c>
      <c r="F3146" s="1" t="s">
        <v>25</v>
      </c>
      <c r="G3146" s="1" t="s">
        <v>30</v>
      </c>
      <c r="H3146" s="2">
        <v>45234.0</v>
      </c>
      <c r="J3146" s="3">
        <f t="shared" si="2"/>
        <v>5</v>
      </c>
      <c r="K3146" s="4">
        <f t="shared" si="3"/>
        <v>5</v>
      </c>
      <c r="L3146" s="4">
        <f t="shared" si="4"/>
        <v>25</v>
      </c>
      <c r="S3146" s="1" t="s">
        <v>3183</v>
      </c>
      <c r="T3146" s="4" t="str">
        <f t="shared" si="5"/>
        <v>Salad</v>
      </c>
      <c r="U3146" s="4" t="str">
        <f t="shared" si="6"/>
        <v>UNKNOWN</v>
      </c>
      <c r="V3146" s="4" t="str">
        <f t="shared" si="7"/>
        <v>UNKNOWN</v>
      </c>
      <c r="W3146" s="4">
        <f t="shared" ref="W3146:Y3146" si="3153">IF(OR(J3146 = "ERROR", J3146 = ""), "UNKNOWN", J3146)</f>
        <v>5</v>
      </c>
      <c r="X3146" s="4">
        <f t="shared" si="3153"/>
        <v>5</v>
      </c>
      <c r="Y3146" s="4">
        <f t="shared" si="3153"/>
        <v>25</v>
      </c>
      <c r="Z3146" s="5">
        <f t="shared" si="9"/>
        <v>45234</v>
      </c>
    </row>
    <row r="3147">
      <c r="A3147" s="1" t="s">
        <v>3184</v>
      </c>
      <c r="B3147" s="1" t="s">
        <v>27</v>
      </c>
      <c r="C3147" s="1">
        <v>5.0</v>
      </c>
      <c r="D3147" s="1">
        <v>3.0</v>
      </c>
      <c r="E3147" s="1">
        <v>15.0</v>
      </c>
      <c r="F3147" s="1" t="s">
        <v>28</v>
      </c>
      <c r="G3147" s="1" t="s">
        <v>24</v>
      </c>
      <c r="H3147" s="2">
        <v>45163.0</v>
      </c>
      <c r="J3147" s="3">
        <f t="shared" si="2"/>
        <v>5</v>
      </c>
      <c r="K3147" s="4">
        <f t="shared" si="3"/>
        <v>3</v>
      </c>
      <c r="L3147" s="4">
        <f t="shared" si="4"/>
        <v>15</v>
      </c>
      <c r="S3147" s="1" t="s">
        <v>3184</v>
      </c>
      <c r="T3147" s="4" t="str">
        <f t="shared" si="5"/>
        <v>Cake</v>
      </c>
      <c r="U3147" s="4" t="str">
        <f t="shared" si="6"/>
        <v>Takeaway</v>
      </c>
      <c r="V3147" s="4" t="str">
        <f t="shared" si="7"/>
        <v>Cash</v>
      </c>
      <c r="W3147" s="4">
        <f t="shared" ref="W3147:Y3147" si="3154">IF(OR(J3147 = "ERROR", J3147 = ""), "UNKNOWN", J3147)</f>
        <v>5</v>
      </c>
      <c r="X3147" s="4">
        <f t="shared" si="3154"/>
        <v>3</v>
      </c>
      <c r="Y3147" s="4">
        <f t="shared" si="3154"/>
        <v>15</v>
      </c>
      <c r="Z3147" s="5">
        <f t="shared" si="9"/>
        <v>45163</v>
      </c>
    </row>
    <row r="3148">
      <c r="A3148" s="1" t="s">
        <v>3185</v>
      </c>
      <c r="B3148" s="1" t="s">
        <v>25</v>
      </c>
      <c r="C3148" s="1">
        <v>4.0</v>
      </c>
      <c r="D3148" s="1">
        <v>3.0</v>
      </c>
      <c r="E3148" s="1">
        <v>12.0</v>
      </c>
      <c r="G3148" s="1" t="s">
        <v>24</v>
      </c>
      <c r="H3148" s="2">
        <v>45015.0</v>
      </c>
      <c r="J3148" s="3">
        <f t="shared" si="2"/>
        <v>4</v>
      </c>
      <c r="K3148" s="4">
        <f t="shared" si="3"/>
        <v>3</v>
      </c>
      <c r="L3148" s="4">
        <f t="shared" si="4"/>
        <v>12</v>
      </c>
      <c r="S3148" s="1" t="s">
        <v>3185</v>
      </c>
      <c r="T3148" s="4" t="str">
        <f t="shared" si="5"/>
        <v>UNKNOWN</v>
      </c>
      <c r="U3148" s="4" t="str">
        <f t="shared" si="6"/>
        <v>Takeaway</v>
      </c>
      <c r="V3148" s="4" t="str">
        <f t="shared" si="7"/>
        <v>UNKNOWN</v>
      </c>
      <c r="W3148" s="4">
        <f t="shared" ref="W3148:Y3148" si="3155">IF(OR(J3148 = "ERROR", J3148 = ""), "UNKNOWN", J3148)</f>
        <v>4</v>
      </c>
      <c r="X3148" s="4">
        <f t="shared" si="3155"/>
        <v>3</v>
      </c>
      <c r="Y3148" s="4">
        <f t="shared" si="3155"/>
        <v>12</v>
      </c>
      <c r="Z3148" s="5">
        <f t="shared" si="9"/>
        <v>45015</v>
      </c>
    </row>
    <row r="3149">
      <c r="A3149" s="1" t="s">
        <v>3186</v>
      </c>
      <c r="B3149" s="1" t="s">
        <v>81</v>
      </c>
      <c r="C3149" s="1">
        <v>1.0</v>
      </c>
      <c r="D3149" s="1" t="s">
        <v>30</v>
      </c>
      <c r="E3149" s="1">
        <v>1.5</v>
      </c>
      <c r="F3149" s="1" t="s">
        <v>23</v>
      </c>
      <c r="H3149" s="2">
        <v>44977.0</v>
      </c>
      <c r="J3149" s="3">
        <f t="shared" si="2"/>
        <v>1</v>
      </c>
      <c r="K3149" s="4">
        <f t="shared" si="3"/>
        <v>1.5</v>
      </c>
      <c r="L3149" s="4">
        <f t="shared" si="4"/>
        <v>1.5</v>
      </c>
      <c r="S3149" s="1" t="s">
        <v>3186</v>
      </c>
      <c r="T3149" s="4" t="str">
        <f t="shared" si="5"/>
        <v>Tea</v>
      </c>
      <c r="U3149" s="4" t="str">
        <f t="shared" si="6"/>
        <v>UNKNOWN</v>
      </c>
      <c r="V3149" s="4" t="str">
        <f t="shared" si="7"/>
        <v>Credit Card</v>
      </c>
      <c r="W3149" s="4">
        <f t="shared" ref="W3149:Y3149" si="3156">IF(OR(J3149 = "ERROR", J3149 = ""), "UNKNOWN", J3149)</f>
        <v>1</v>
      </c>
      <c r="X3149" s="4">
        <f t="shared" si="3156"/>
        <v>1.5</v>
      </c>
      <c r="Y3149" s="4">
        <f t="shared" si="3156"/>
        <v>1.5</v>
      </c>
      <c r="Z3149" s="5">
        <f t="shared" si="9"/>
        <v>44977</v>
      </c>
    </row>
    <row r="3150">
      <c r="A3150" s="1" t="s">
        <v>3187</v>
      </c>
      <c r="B3150" s="1" t="s">
        <v>55</v>
      </c>
      <c r="C3150" s="1">
        <v>3.0</v>
      </c>
      <c r="D3150" s="1">
        <v>3.0</v>
      </c>
      <c r="E3150" s="1">
        <v>9.0</v>
      </c>
      <c r="H3150" s="2">
        <v>44976.0</v>
      </c>
      <c r="J3150" s="3">
        <f t="shared" si="2"/>
        <v>3</v>
      </c>
      <c r="K3150" s="4">
        <f t="shared" si="3"/>
        <v>3</v>
      </c>
      <c r="L3150" s="4">
        <f t="shared" si="4"/>
        <v>9</v>
      </c>
      <c r="S3150" s="1" t="s">
        <v>3187</v>
      </c>
      <c r="T3150" s="4" t="str">
        <f t="shared" si="5"/>
        <v>Juice</v>
      </c>
      <c r="U3150" s="4" t="str">
        <f t="shared" si="6"/>
        <v>UNKNOWN</v>
      </c>
      <c r="V3150" s="4" t="str">
        <f t="shared" si="7"/>
        <v>UNKNOWN</v>
      </c>
      <c r="W3150" s="4">
        <f t="shared" ref="W3150:Y3150" si="3157">IF(OR(J3150 = "ERROR", J3150 = ""), "UNKNOWN", J3150)</f>
        <v>3</v>
      </c>
      <c r="X3150" s="4">
        <f t="shared" si="3157"/>
        <v>3</v>
      </c>
      <c r="Y3150" s="4">
        <f t="shared" si="3157"/>
        <v>9</v>
      </c>
      <c r="Z3150" s="5">
        <f t="shared" si="9"/>
        <v>44976</v>
      </c>
    </row>
    <row r="3151">
      <c r="A3151" s="1" t="s">
        <v>3188</v>
      </c>
      <c r="B3151" s="1" t="s">
        <v>25</v>
      </c>
      <c r="C3151" s="1" t="s">
        <v>30</v>
      </c>
      <c r="D3151" s="1">
        <v>4.0</v>
      </c>
      <c r="E3151" s="1">
        <v>8.0</v>
      </c>
      <c r="F3151" s="1" t="s">
        <v>39</v>
      </c>
      <c r="G3151" s="1" t="s">
        <v>29</v>
      </c>
      <c r="H3151" s="2">
        <v>44993.0</v>
      </c>
      <c r="J3151" s="3">
        <f t="shared" si="2"/>
        <v>2</v>
      </c>
      <c r="K3151" s="4">
        <f t="shared" si="3"/>
        <v>4</v>
      </c>
      <c r="L3151" s="4">
        <f t="shared" si="4"/>
        <v>8</v>
      </c>
      <c r="S3151" s="1" t="s">
        <v>3188</v>
      </c>
      <c r="T3151" s="4" t="str">
        <f t="shared" si="5"/>
        <v>UNKNOWN</v>
      </c>
      <c r="U3151" s="4" t="str">
        <f t="shared" si="6"/>
        <v>In-store</v>
      </c>
      <c r="V3151" s="4" t="str">
        <f t="shared" si="7"/>
        <v>Digital Wallet</v>
      </c>
      <c r="W3151" s="4">
        <f t="shared" ref="W3151:Y3151" si="3158">IF(OR(J3151 = "ERROR", J3151 = ""), "UNKNOWN", J3151)</f>
        <v>2</v>
      </c>
      <c r="X3151" s="4">
        <f t="shared" si="3158"/>
        <v>4</v>
      </c>
      <c r="Y3151" s="4">
        <f t="shared" si="3158"/>
        <v>8</v>
      </c>
      <c r="Z3151" s="5">
        <f t="shared" si="9"/>
        <v>44993</v>
      </c>
    </row>
    <row r="3152">
      <c r="A3152" s="1" t="s">
        <v>3189</v>
      </c>
      <c r="B3152" s="1" t="s">
        <v>81</v>
      </c>
      <c r="C3152" s="1">
        <v>2.0</v>
      </c>
      <c r="D3152" s="1">
        <v>1.5</v>
      </c>
      <c r="E3152" s="1">
        <v>3.0</v>
      </c>
      <c r="G3152" s="1" t="s">
        <v>29</v>
      </c>
      <c r="H3152" s="2">
        <v>45170.0</v>
      </c>
      <c r="J3152" s="3">
        <f t="shared" si="2"/>
        <v>2</v>
      </c>
      <c r="K3152" s="4">
        <f t="shared" si="3"/>
        <v>1.5</v>
      </c>
      <c r="L3152" s="4">
        <f t="shared" si="4"/>
        <v>3</v>
      </c>
      <c r="S3152" s="1" t="s">
        <v>3189</v>
      </c>
      <c r="T3152" s="4" t="str">
        <f t="shared" si="5"/>
        <v>Tea</v>
      </c>
      <c r="U3152" s="4" t="str">
        <f t="shared" si="6"/>
        <v>In-store</v>
      </c>
      <c r="V3152" s="4" t="str">
        <f t="shared" si="7"/>
        <v>UNKNOWN</v>
      </c>
      <c r="W3152" s="4">
        <f t="shared" ref="W3152:Y3152" si="3159">IF(OR(J3152 = "ERROR", J3152 = ""), "UNKNOWN", J3152)</f>
        <v>2</v>
      </c>
      <c r="X3152" s="4">
        <f t="shared" si="3159"/>
        <v>1.5</v>
      </c>
      <c r="Y3152" s="4">
        <f t="shared" si="3159"/>
        <v>3</v>
      </c>
      <c r="Z3152" s="5">
        <f t="shared" si="9"/>
        <v>45170</v>
      </c>
    </row>
    <row r="3153">
      <c r="A3153" s="1" t="s">
        <v>3190</v>
      </c>
      <c r="B3153" s="1" t="s">
        <v>81</v>
      </c>
      <c r="C3153" s="1">
        <v>1.0</v>
      </c>
      <c r="D3153" s="1">
        <v>1.5</v>
      </c>
      <c r="E3153" s="1">
        <v>1.5</v>
      </c>
      <c r="F3153" s="1" t="s">
        <v>30</v>
      </c>
      <c r="H3153" s="2">
        <v>45008.0</v>
      </c>
      <c r="J3153" s="3">
        <f t="shared" si="2"/>
        <v>1</v>
      </c>
      <c r="K3153" s="4">
        <f t="shared" si="3"/>
        <v>1.5</v>
      </c>
      <c r="L3153" s="4">
        <f t="shared" si="4"/>
        <v>1.5</v>
      </c>
      <c r="S3153" s="1" t="s">
        <v>3190</v>
      </c>
      <c r="T3153" s="4" t="str">
        <f t="shared" si="5"/>
        <v>Tea</v>
      </c>
      <c r="U3153" s="4" t="str">
        <f t="shared" si="6"/>
        <v>UNKNOWN</v>
      </c>
      <c r="V3153" s="4" t="str">
        <f t="shared" si="7"/>
        <v>UNKNOWN</v>
      </c>
      <c r="W3153" s="4">
        <f t="shared" ref="W3153:Y3153" si="3160">IF(OR(J3153 = "ERROR", J3153 = ""), "UNKNOWN", J3153)</f>
        <v>1</v>
      </c>
      <c r="X3153" s="4">
        <f t="shared" si="3160"/>
        <v>1.5</v>
      </c>
      <c r="Y3153" s="4">
        <f t="shared" si="3160"/>
        <v>1.5</v>
      </c>
      <c r="Z3153" s="5">
        <f t="shared" si="9"/>
        <v>45008</v>
      </c>
    </row>
    <row r="3154">
      <c r="A3154" s="1" t="s">
        <v>3191</v>
      </c>
      <c r="B3154" s="1" t="s">
        <v>27</v>
      </c>
      <c r="C3154" s="1">
        <v>2.0</v>
      </c>
      <c r="D3154" s="1">
        <v>3.0</v>
      </c>
      <c r="E3154" s="1">
        <v>6.0</v>
      </c>
      <c r="F3154" s="1" t="s">
        <v>23</v>
      </c>
      <c r="H3154" s="2">
        <v>45026.0</v>
      </c>
      <c r="J3154" s="3">
        <f t="shared" si="2"/>
        <v>2</v>
      </c>
      <c r="K3154" s="4">
        <f t="shared" si="3"/>
        <v>3</v>
      </c>
      <c r="L3154" s="4">
        <f t="shared" si="4"/>
        <v>6</v>
      </c>
      <c r="S3154" s="1" t="s">
        <v>3191</v>
      </c>
      <c r="T3154" s="4" t="str">
        <f t="shared" si="5"/>
        <v>Cake</v>
      </c>
      <c r="U3154" s="4" t="str">
        <f t="shared" si="6"/>
        <v>UNKNOWN</v>
      </c>
      <c r="V3154" s="4" t="str">
        <f t="shared" si="7"/>
        <v>Credit Card</v>
      </c>
      <c r="W3154" s="4">
        <f t="shared" ref="W3154:Y3154" si="3161">IF(OR(J3154 = "ERROR", J3154 = ""), "UNKNOWN", J3154)</f>
        <v>2</v>
      </c>
      <c r="X3154" s="4">
        <f t="shared" si="3161"/>
        <v>3</v>
      </c>
      <c r="Y3154" s="4">
        <f t="shared" si="3161"/>
        <v>6</v>
      </c>
      <c r="Z3154" s="5">
        <f t="shared" si="9"/>
        <v>45026</v>
      </c>
    </row>
    <row r="3155">
      <c r="A3155" s="1" t="s">
        <v>3192</v>
      </c>
      <c r="B3155" s="1" t="s">
        <v>81</v>
      </c>
      <c r="C3155" s="1">
        <v>2.0</v>
      </c>
      <c r="D3155" s="1">
        <v>1.5</v>
      </c>
      <c r="E3155" s="1">
        <v>3.0</v>
      </c>
      <c r="F3155" s="1" t="s">
        <v>23</v>
      </c>
      <c r="G3155" s="1" t="s">
        <v>24</v>
      </c>
      <c r="H3155" s="2">
        <v>45168.0</v>
      </c>
      <c r="J3155" s="3">
        <f t="shared" si="2"/>
        <v>2</v>
      </c>
      <c r="K3155" s="4">
        <f t="shared" si="3"/>
        <v>1.5</v>
      </c>
      <c r="L3155" s="4">
        <f t="shared" si="4"/>
        <v>3</v>
      </c>
      <c r="S3155" s="1" t="s">
        <v>3192</v>
      </c>
      <c r="T3155" s="4" t="str">
        <f t="shared" si="5"/>
        <v>Tea</v>
      </c>
      <c r="U3155" s="4" t="str">
        <f t="shared" si="6"/>
        <v>Takeaway</v>
      </c>
      <c r="V3155" s="4" t="str">
        <f t="shared" si="7"/>
        <v>Credit Card</v>
      </c>
      <c r="W3155" s="4">
        <f t="shared" ref="W3155:Y3155" si="3162">IF(OR(J3155 = "ERROR", J3155 = ""), "UNKNOWN", J3155)</f>
        <v>2</v>
      </c>
      <c r="X3155" s="4">
        <f t="shared" si="3162"/>
        <v>1.5</v>
      </c>
      <c r="Y3155" s="4">
        <f t="shared" si="3162"/>
        <v>3</v>
      </c>
      <c r="Z3155" s="5">
        <f t="shared" si="9"/>
        <v>45168</v>
      </c>
    </row>
    <row r="3156">
      <c r="A3156" s="1" t="s">
        <v>3193</v>
      </c>
      <c r="B3156" s="1" t="s">
        <v>81</v>
      </c>
      <c r="C3156" s="1">
        <v>3.0</v>
      </c>
      <c r="D3156" s="1">
        <v>1.5</v>
      </c>
      <c r="E3156" s="1">
        <v>4.5</v>
      </c>
      <c r="G3156" s="1" t="s">
        <v>29</v>
      </c>
      <c r="H3156" s="2">
        <v>45115.0</v>
      </c>
      <c r="J3156" s="3">
        <f t="shared" si="2"/>
        <v>3</v>
      </c>
      <c r="K3156" s="4">
        <f t="shared" si="3"/>
        <v>1.5</v>
      </c>
      <c r="L3156" s="4">
        <f t="shared" si="4"/>
        <v>4.5</v>
      </c>
      <c r="S3156" s="1" t="s">
        <v>3193</v>
      </c>
      <c r="T3156" s="4" t="str">
        <f t="shared" si="5"/>
        <v>Tea</v>
      </c>
      <c r="U3156" s="4" t="str">
        <f t="shared" si="6"/>
        <v>In-store</v>
      </c>
      <c r="V3156" s="4" t="str">
        <f t="shared" si="7"/>
        <v>UNKNOWN</v>
      </c>
      <c r="W3156" s="4">
        <f t="shared" ref="W3156:Y3156" si="3163">IF(OR(J3156 = "ERROR", J3156 = ""), "UNKNOWN", J3156)</f>
        <v>3</v>
      </c>
      <c r="X3156" s="4">
        <f t="shared" si="3163"/>
        <v>1.5</v>
      </c>
      <c r="Y3156" s="4">
        <f t="shared" si="3163"/>
        <v>4.5</v>
      </c>
      <c r="Z3156" s="5">
        <f t="shared" si="9"/>
        <v>45115</v>
      </c>
    </row>
    <row r="3157">
      <c r="A3157" s="1" t="s">
        <v>3194</v>
      </c>
      <c r="B3157" s="1" t="s">
        <v>44</v>
      </c>
      <c r="C3157" s="1">
        <v>2.0</v>
      </c>
      <c r="D3157" s="1">
        <v>4.0</v>
      </c>
      <c r="E3157" s="1">
        <v>8.0</v>
      </c>
      <c r="F3157" s="1" t="s">
        <v>28</v>
      </c>
      <c r="G3157" s="1" t="s">
        <v>29</v>
      </c>
      <c r="H3157" s="2">
        <v>45146.0</v>
      </c>
      <c r="J3157" s="3">
        <f t="shared" si="2"/>
        <v>2</v>
      </c>
      <c r="K3157" s="4">
        <f t="shared" si="3"/>
        <v>4</v>
      </c>
      <c r="L3157" s="4">
        <f t="shared" si="4"/>
        <v>8</v>
      </c>
      <c r="S3157" s="1" t="s">
        <v>3194</v>
      </c>
      <c r="T3157" s="4" t="str">
        <f t="shared" si="5"/>
        <v>Sandwich</v>
      </c>
      <c r="U3157" s="4" t="str">
        <f t="shared" si="6"/>
        <v>In-store</v>
      </c>
      <c r="V3157" s="4" t="str">
        <f t="shared" si="7"/>
        <v>Cash</v>
      </c>
      <c r="W3157" s="4">
        <f t="shared" ref="W3157:Y3157" si="3164">IF(OR(J3157 = "ERROR", J3157 = ""), "UNKNOWN", J3157)</f>
        <v>2</v>
      </c>
      <c r="X3157" s="4">
        <f t="shared" si="3164"/>
        <v>4</v>
      </c>
      <c r="Y3157" s="4">
        <f t="shared" si="3164"/>
        <v>8</v>
      </c>
      <c r="Z3157" s="5">
        <f t="shared" si="9"/>
        <v>45146</v>
      </c>
    </row>
    <row r="3158">
      <c r="A3158" s="1" t="s">
        <v>3195</v>
      </c>
      <c r="B3158" s="1" t="s">
        <v>55</v>
      </c>
      <c r="C3158" s="1">
        <v>5.0</v>
      </c>
      <c r="D3158" s="1">
        <v>3.0</v>
      </c>
      <c r="E3158" s="1">
        <v>15.0</v>
      </c>
      <c r="F3158" s="1" t="s">
        <v>23</v>
      </c>
      <c r="G3158" s="1" t="s">
        <v>24</v>
      </c>
      <c r="H3158" s="2">
        <v>45105.0</v>
      </c>
      <c r="J3158" s="3">
        <f t="shared" si="2"/>
        <v>5</v>
      </c>
      <c r="K3158" s="4">
        <f t="shared" si="3"/>
        <v>3</v>
      </c>
      <c r="L3158" s="4">
        <f t="shared" si="4"/>
        <v>15</v>
      </c>
      <c r="S3158" s="1" t="s">
        <v>3195</v>
      </c>
      <c r="T3158" s="4" t="str">
        <f t="shared" si="5"/>
        <v>Juice</v>
      </c>
      <c r="U3158" s="4" t="str">
        <f t="shared" si="6"/>
        <v>Takeaway</v>
      </c>
      <c r="V3158" s="4" t="str">
        <f t="shared" si="7"/>
        <v>Credit Card</v>
      </c>
      <c r="W3158" s="4">
        <f t="shared" ref="W3158:Y3158" si="3165">IF(OR(J3158 = "ERROR", J3158 = ""), "UNKNOWN", J3158)</f>
        <v>5</v>
      </c>
      <c r="X3158" s="4">
        <f t="shared" si="3165"/>
        <v>3</v>
      </c>
      <c r="Y3158" s="4">
        <f t="shared" si="3165"/>
        <v>15</v>
      </c>
      <c r="Z3158" s="5">
        <f t="shared" si="9"/>
        <v>45105</v>
      </c>
    </row>
    <row r="3159">
      <c r="A3159" s="1" t="s">
        <v>3196</v>
      </c>
      <c r="B3159" s="1" t="s">
        <v>27</v>
      </c>
      <c r="C3159" s="1">
        <v>1.0</v>
      </c>
      <c r="D3159" s="1">
        <v>3.0</v>
      </c>
      <c r="E3159" s="1">
        <v>3.0</v>
      </c>
      <c r="F3159" s="1" t="s">
        <v>28</v>
      </c>
      <c r="H3159" s="6">
        <v>45253.0</v>
      </c>
      <c r="J3159" s="3">
        <f t="shared" si="2"/>
        <v>1</v>
      </c>
      <c r="K3159" s="4">
        <f t="shared" si="3"/>
        <v>3</v>
      </c>
      <c r="L3159" s="4">
        <f t="shared" si="4"/>
        <v>3</v>
      </c>
      <c r="S3159" s="1" t="s">
        <v>3196</v>
      </c>
      <c r="T3159" s="4" t="str">
        <f t="shared" si="5"/>
        <v>Cake</v>
      </c>
      <c r="U3159" s="4" t="str">
        <f t="shared" si="6"/>
        <v>UNKNOWN</v>
      </c>
      <c r="V3159" s="4" t="str">
        <f t="shared" si="7"/>
        <v>Cash</v>
      </c>
      <c r="W3159" s="4">
        <f t="shared" ref="W3159:Y3159" si="3166">IF(OR(J3159 = "ERROR", J3159 = ""), "UNKNOWN", J3159)</f>
        <v>1</v>
      </c>
      <c r="X3159" s="4">
        <f t="shared" si="3166"/>
        <v>3</v>
      </c>
      <c r="Y3159" s="4">
        <f t="shared" si="3166"/>
        <v>3</v>
      </c>
      <c r="Z3159" s="7">
        <f t="shared" si="9"/>
        <v>45253</v>
      </c>
    </row>
    <row r="3160">
      <c r="A3160" s="1" t="s">
        <v>3197</v>
      </c>
      <c r="B3160" s="1" t="s">
        <v>55</v>
      </c>
      <c r="C3160" s="1">
        <v>1.0</v>
      </c>
      <c r="D3160" s="1">
        <v>3.0</v>
      </c>
      <c r="E3160" s="1">
        <v>3.0</v>
      </c>
      <c r="F3160" s="1" t="s">
        <v>28</v>
      </c>
      <c r="G3160" s="1" t="s">
        <v>24</v>
      </c>
      <c r="H3160" s="2">
        <v>45082.0</v>
      </c>
      <c r="J3160" s="3">
        <f t="shared" si="2"/>
        <v>1</v>
      </c>
      <c r="K3160" s="4">
        <f t="shared" si="3"/>
        <v>3</v>
      </c>
      <c r="L3160" s="4">
        <f t="shared" si="4"/>
        <v>3</v>
      </c>
      <c r="S3160" s="1" t="s">
        <v>3197</v>
      </c>
      <c r="T3160" s="4" t="str">
        <f t="shared" si="5"/>
        <v>Juice</v>
      </c>
      <c r="U3160" s="4" t="str">
        <f t="shared" si="6"/>
        <v>Takeaway</v>
      </c>
      <c r="V3160" s="4" t="str">
        <f t="shared" si="7"/>
        <v>Cash</v>
      </c>
      <c r="W3160" s="4">
        <f t="shared" ref="W3160:Y3160" si="3167">IF(OR(J3160 = "ERROR", J3160 = ""), "UNKNOWN", J3160)</f>
        <v>1</v>
      </c>
      <c r="X3160" s="4">
        <f t="shared" si="3167"/>
        <v>3</v>
      </c>
      <c r="Y3160" s="4">
        <f t="shared" si="3167"/>
        <v>3</v>
      </c>
      <c r="Z3160" s="5">
        <f t="shared" si="9"/>
        <v>45082</v>
      </c>
    </row>
    <row r="3161">
      <c r="A3161" s="1" t="s">
        <v>3198</v>
      </c>
      <c r="B3161" s="1" t="s">
        <v>41</v>
      </c>
      <c r="C3161" s="1">
        <v>3.0</v>
      </c>
      <c r="D3161" s="1">
        <v>4.0</v>
      </c>
      <c r="E3161" s="1">
        <v>12.0</v>
      </c>
      <c r="F3161" s="1" t="s">
        <v>23</v>
      </c>
      <c r="G3161" s="1" t="s">
        <v>29</v>
      </c>
      <c r="H3161" s="2">
        <v>45187.0</v>
      </c>
      <c r="J3161" s="3">
        <f t="shared" si="2"/>
        <v>3</v>
      </c>
      <c r="K3161" s="4">
        <f t="shared" si="3"/>
        <v>4</v>
      </c>
      <c r="L3161" s="4">
        <f t="shared" si="4"/>
        <v>12</v>
      </c>
      <c r="S3161" s="1" t="s">
        <v>3198</v>
      </c>
      <c r="T3161" s="4" t="str">
        <f t="shared" si="5"/>
        <v>Smoothie</v>
      </c>
      <c r="U3161" s="4" t="str">
        <f t="shared" si="6"/>
        <v>In-store</v>
      </c>
      <c r="V3161" s="4" t="str">
        <f t="shared" si="7"/>
        <v>Credit Card</v>
      </c>
      <c r="W3161" s="4">
        <f t="shared" ref="W3161:Y3161" si="3168">IF(OR(J3161 = "ERROR", J3161 = ""), "UNKNOWN", J3161)</f>
        <v>3</v>
      </c>
      <c r="X3161" s="4">
        <f t="shared" si="3168"/>
        <v>4</v>
      </c>
      <c r="Y3161" s="4">
        <f t="shared" si="3168"/>
        <v>12</v>
      </c>
      <c r="Z3161" s="5">
        <f t="shared" si="9"/>
        <v>45187</v>
      </c>
    </row>
    <row r="3162">
      <c r="A3162" s="1" t="s">
        <v>3199</v>
      </c>
      <c r="B3162" s="1" t="s">
        <v>32</v>
      </c>
      <c r="C3162" s="1">
        <v>1.0</v>
      </c>
      <c r="D3162" s="1">
        <v>1.0</v>
      </c>
      <c r="E3162" s="1">
        <v>1.0</v>
      </c>
      <c r="F3162" s="1" t="s">
        <v>23</v>
      </c>
      <c r="G3162" s="1" t="s">
        <v>29</v>
      </c>
      <c r="H3162" s="2">
        <v>45178.0</v>
      </c>
      <c r="J3162" s="3">
        <f t="shared" si="2"/>
        <v>1</v>
      </c>
      <c r="K3162" s="4">
        <f t="shared" si="3"/>
        <v>1</v>
      </c>
      <c r="L3162" s="4">
        <f t="shared" si="4"/>
        <v>1</v>
      </c>
      <c r="S3162" s="1" t="s">
        <v>3199</v>
      </c>
      <c r="T3162" s="4" t="str">
        <f t="shared" si="5"/>
        <v>Cookie</v>
      </c>
      <c r="U3162" s="4" t="str">
        <f t="shared" si="6"/>
        <v>In-store</v>
      </c>
      <c r="V3162" s="4" t="str">
        <f t="shared" si="7"/>
        <v>Credit Card</v>
      </c>
      <c r="W3162" s="4">
        <f t="shared" ref="W3162:Y3162" si="3169">IF(OR(J3162 = "ERROR", J3162 = ""), "UNKNOWN", J3162)</f>
        <v>1</v>
      </c>
      <c r="X3162" s="4">
        <f t="shared" si="3169"/>
        <v>1</v>
      </c>
      <c r="Y3162" s="4">
        <f t="shared" si="3169"/>
        <v>1</v>
      </c>
      <c r="Z3162" s="5">
        <f t="shared" si="9"/>
        <v>45178</v>
      </c>
    </row>
    <row r="3163">
      <c r="A3163" s="1" t="s">
        <v>3200</v>
      </c>
      <c r="B3163" s="1" t="s">
        <v>32</v>
      </c>
      <c r="C3163" s="1">
        <v>2.0</v>
      </c>
      <c r="D3163" s="1">
        <v>1.0</v>
      </c>
      <c r="E3163" s="1">
        <v>2.0</v>
      </c>
      <c r="F3163" s="1" t="s">
        <v>39</v>
      </c>
      <c r="G3163" s="1" t="s">
        <v>24</v>
      </c>
      <c r="H3163" s="2">
        <v>45047.0</v>
      </c>
      <c r="J3163" s="3">
        <f t="shared" si="2"/>
        <v>2</v>
      </c>
      <c r="K3163" s="4">
        <f t="shared" si="3"/>
        <v>1</v>
      </c>
      <c r="L3163" s="4">
        <f t="shared" si="4"/>
        <v>2</v>
      </c>
      <c r="S3163" s="1" t="s">
        <v>3200</v>
      </c>
      <c r="T3163" s="4" t="str">
        <f t="shared" si="5"/>
        <v>Cookie</v>
      </c>
      <c r="U3163" s="4" t="str">
        <f t="shared" si="6"/>
        <v>Takeaway</v>
      </c>
      <c r="V3163" s="4" t="str">
        <f t="shared" si="7"/>
        <v>Digital Wallet</v>
      </c>
      <c r="W3163" s="4">
        <f t="shared" ref="W3163:Y3163" si="3170">IF(OR(J3163 = "ERROR", J3163 = ""), "UNKNOWN", J3163)</f>
        <v>2</v>
      </c>
      <c r="X3163" s="4">
        <f t="shared" si="3170"/>
        <v>1</v>
      </c>
      <c r="Y3163" s="4">
        <f t="shared" si="3170"/>
        <v>2</v>
      </c>
      <c r="Z3163" s="5">
        <f t="shared" si="9"/>
        <v>45047</v>
      </c>
    </row>
    <row r="3164">
      <c r="A3164" s="1" t="s">
        <v>3201</v>
      </c>
      <c r="B3164" s="1" t="s">
        <v>27</v>
      </c>
      <c r="C3164" s="1">
        <v>3.0</v>
      </c>
      <c r="E3164" s="1" t="s">
        <v>30</v>
      </c>
      <c r="F3164" s="1" t="s">
        <v>25</v>
      </c>
      <c r="G3164" s="1" t="s">
        <v>24</v>
      </c>
      <c r="H3164" s="2">
        <v>45041.0</v>
      </c>
      <c r="J3164" s="3">
        <f t="shared" si="2"/>
        <v>3</v>
      </c>
      <c r="K3164" s="4" t="str">
        <f t="shared" si="3"/>
        <v/>
      </c>
      <c r="L3164" s="4" t="str">
        <f t="shared" si="4"/>
        <v>UNKNOWN</v>
      </c>
      <c r="S3164" s="1" t="s">
        <v>3201</v>
      </c>
      <c r="T3164" s="4" t="str">
        <f t="shared" si="5"/>
        <v>Cake</v>
      </c>
      <c r="U3164" s="4" t="str">
        <f t="shared" si="6"/>
        <v>Takeaway</v>
      </c>
      <c r="V3164" s="4" t="str">
        <f t="shared" si="7"/>
        <v>UNKNOWN</v>
      </c>
      <c r="W3164" s="4">
        <f t="shared" ref="W3164:Y3164" si="3171">IF(OR(J3164 = "ERROR", J3164 = ""), "UNKNOWN", J3164)</f>
        <v>3</v>
      </c>
      <c r="X3164" s="4" t="str">
        <f t="shared" si="3171"/>
        <v>UNKNOWN</v>
      </c>
      <c r="Y3164" s="4" t="str">
        <f t="shared" si="3171"/>
        <v>UNKNOWN</v>
      </c>
      <c r="Z3164" s="5">
        <f t="shared" si="9"/>
        <v>45041</v>
      </c>
    </row>
    <row r="3165">
      <c r="A3165" s="1" t="s">
        <v>3202</v>
      </c>
      <c r="B3165" s="1" t="s">
        <v>27</v>
      </c>
      <c r="C3165" s="1">
        <v>5.0</v>
      </c>
      <c r="D3165" s="1">
        <v>3.0</v>
      </c>
      <c r="E3165" s="1">
        <v>15.0</v>
      </c>
      <c r="F3165" s="1" t="s">
        <v>39</v>
      </c>
      <c r="H3165" s="2">
        <v>44978.0</v>
      </c>
      <c r="J3165" s="3">
        <f t="shared" si="2"/>
        <v>5</v>
      </c>
      <c r="K3165" s="4">
        <f t="shared" si="3"/>
        <v>3</v>
      </c>
      <c r="L3165" s="4">
        <f t="shared" si="4"/>
        <v>15</v>
      </c>
      <c r="S3165" s="1" t="s">
        <v>3202</v>
      </c>
      <c r="T3165" s="4" t="str">
        <f t="shared" si="5"/>
        <v>Cake</v>
      </c>
      <c r="U3165" s="4" t="str">
        <f t="shared" si="6"/>
        <v>UNKNOWN</v>
      </c>
      <c r="V3165" s="4" t="str">
        <f t="shared" si="7"/>
        <v>Digital Wallet</v>
      </c>
      <c r="W3165" s="4">
        <f t="shared" ref="W3165:Y3165" si="3172">IF(OR(J3165 = "ERROR", J3165 = ""), "UNKNOWN", J3165)</f>
        <v>5</v>
      </c>
      <c r="X3165" s="4">
        <f t="shared" si="3172"/>
        <v>3</v>
      </c>
      <c r="Y3165" s="4">
        <f t="shared" si="3172"/>
        <v>15</v>
      </c>
      <c r="Z3165" s="5">
        <f t="shared" si="9"/>
        <v>44978</v>
      </c>
    </row>
    <row r="3166">
      <c r="A3166" s="1" t="s">
        <v>3203</v>
      </c>
      <c r="B3166" s="1" t="s">
        <v>32</v>
      </c>
      <c r="C3166" s="1">
        <v>2.0</v>
      </c>
      <c r="D3166" s="1">
        <v>1.0</v>
      </c>
      <c r="E3166" s="1">
        <v>2.0</v>
      </c>
      <c r="F3166" s="1" t="s">
        <v>28</v>
      </c>
      <c r="G3166" s="1" t="s">
        <v>24</v>
      </c>
      <c r="H3166" s="2">
        <v>45024.0</v>
      </c>
      <c r="J3166" s="3">
        <f t="shared" si="2"/>
        <v>2</v>
      </c>
      <c r="K3166" s="4">
        <f t="shared" si="3"/>
        <v>1</v>
      </c>
      <c r="L3166" s="4">
        <f t="shared" si="4"/>
        <v>2</v>
      </c>
      <c r="S3166" s="1" t="s">
        <v>3203</v>
      </c>
      <c r="T3166" s="4" t="str">
        <f t="shared" si="5"/>
        <v>Cookie</v>
      </c>
      <c r="U3166" s="4" t="str">
        <f t="shared" si="6"/>
        <v>Takeaway</v>
      </c>
      <c r="V3166" s="4" t="str">
        <f t="shared" si="7"/>
        <v>Cash</v>
      </c>
      <c r="W3166" s="4">
        <f t="shared" ref="W3166:Y3166" si="3173">IF(OR(J3166 = "ERROR", J3166 = ""), "UNKNOWN", J3166)</f>
        <v>2</v>
      </c>
      <c r="X3166" s="4">
        <f t="shared" si="3173"/>
        <v>1</v>
      </c>
      <c r="Y3166" s="4">
        <f t="shared" si="3173"/>
        <v>2</v>
      </c>
      <c r="Z3166" s="5">
        <f t="shared" si="9"/>
        <v>45024</v>
      </c>
    </row>
    <row r="3167">
      <c r="A3167" s="1" t="s">
        <v>3204</v>
      </c>
      <c r="B3167" s="1" t="s">
        <v>32</v>
      </c>
      <c r="C3167" s="1">
        <v>5.0</v>
      </c>
      <c r="D3167" s="1">
        <v>1.0</v>
      </c>
      <c r="E3167" s="1">
        <v>5.0</v>
      </c>
      <c r="F3167" s="1" t="s">
        <v>39</v>
      </c>
      <c r="G3167" s="1" t="s">
        <v>25</v>
      </c>
      <c r="H3167" s="6">
        <v>45224.0</v>
      </c>
      <c r="J3167" s="3">
        <f t="shared" si="2"/>
        <v>5</v>
      </c>
      <c r="K3167" s="4">
        <f t="shared" si="3"/>
        <v>1</v>
      </c>
      <c r="L3167" s="4">
        <f t="shared" si="4"/>
        <v>5</v>
      </c>
      <c r="S3167" s="1" t="s">
        <v>3204</v>
      </c>
      <c r="T3167" s="4" t="str">
        <f t="shared" si="5"/>
        <v>Cookie</v>
      </c>
      <c r="U3167" s="4" t="str">
        <f t="shared" si="6"/>
        <v>UNKNOWN</v>
      </c>
      <c r="V3167" s="4" t="str">
        <f t="shared" si="7"/>
        <v>Digital Wallet</v>
      </c>
      <c r="W3167" s="4">
        <f t="shared" ref="W3167:Y3167" si="3174">IF(OR(J3167 = "ERROR", J3167 = ""), "UNKNOWN", J3167)</f>
        <v>5</v>
      </c>
      <c r="X3167" s="4">
        <f t="shared" si="3174"/>
        <v>1</v>
      </c>
      <c r="Y3167" s="4">
        <f t="shared" si="3174"/>
        <v>5</v>
      </c>
      <c r="Z3167" s="7">
        <f t="shared" si="9"/>
        <v>45224</v>
      </c>
    </row>
    <row r="3168">
      <c r="A3168" s="1" t="s">
        <v>3205</v>
      </c>
      <c r="B3168" s="1" t="s">
        <v>27</v>
      </c>
      <c r="C3168" s="1">
        <v>4.0</v>
      </c>
      <c r="D3168" s="1">
        <v>3.0</v>
      </c>
      <c r="E3168" s="1">
        <v>12.0</v>
      </c>
      <c r="F3168" s="1" t="s">
        <v>28</v>
      </c>
      <c r="G3168" s="1" t="s">
        <v>24</v>
      </c>
      <c r="H3168" s="2">
        <v>45001.0</v>
      </c>
      <c r="J3168" s="3">
        <f t="shared" si="2"/>
        <v>4</v>
      </c>
      <c r="K3168" s="4">
        <f t="shared" si="3"/>
        <v>3</v>
      </c>
      <c r="L3168" s="4">
        <f t="shared" si="4"/>
        <v>12</v>
      </c>
      <c r="S3168" s="1" t="s">
        <v>3205</v>
      </c>
      <c r="T3168" s="4" t="str">
        <f t="shared" si="5"/>
        <v>Cake</v>
      </c>
      <c r="U3168" s="4" t="str">
        <f t="shared" si="6"/>
        <v>Takeaway</v>
      </c>
      <c r="V3168" s="4" t="str">
        <f t="shared" si="7"/>
        <v>Cash</v>
      </c>
      <c r="W3168" s="4">
        <f t="shared" ref="W3168:Y3168" si="3175">IF(OR(J3168 = "ERROR", J3168 = ""), "UNKNOWN", J3168)</f>
        <v>4</v>
      </c>
      <c r="X3168" s="4">
        <f t="shared" si="3175"/>
        <v>3</v>
      </c>
      <c r="Y3168" s="4">
        <f t="shared" si="3175"/>
        <v>12</v>
      </c>
      <c r="Z3168" s="5">
        <f t="shared" si="9"/>
        <v>45001</v>
      </c>
    </row>
    <row r="3169">
      <c r="A3169" s="1" t="s">
        <v>3206</v>
      </c>
      <c r="B3169" s="1" t="s">
        <v>25</v>
      </c>
      <c r="C3169" s="1">
        <v>3.0</v>
      </c>
      <c r="D3169" s="1">
        <v>1.0</v>
      </c>
      <c r="E3169" s="1">
        <v>3.0</v>
      </c>
      <c r="F3169" s="1" t="s">
        <v>39</v>
      </c>
      <c r="G3169" s="1" t="s">
        <v>24</v>
      </c>
      <c r="H3169" s="2">
        <v>45175.0</v>
      </c>
      <c r="J3169" s="3">
        <f t="shared" si="2"/>
        <v>3</v>
      </c>
      <c r="K3169" s="4">
        <f t="shared" si="3"/>
        <v>1</v>
      </c>
      <c r="L3169" s="4">
        <f t="shared" si="4"/>
        <v>3</v>
      </c>
      <c r="S3169" s="1" t="s">
        <v>3206</v>
      </c>
      <c r="T3169" s="4" t="str">
        <f t="shared" si="5"/>
        <v>UNKNOWN</v>
      </c>
      <c r="U3169" s="4" t="str">
        <f t="shared" si="6"/>
        <v>Takeaway</v>
      </c>
      <c r="V3169" s="4" t="str">
        <f t="shared" si="7"/>
        <v>Digital Wallet</v>
      </c>
      <c r="W3169" s="4">
        <f t="shared" ref="W3169:Y3169" si="3176">IF(OR(J3169 = "ERROR", J3169 = ""), "UNKNOWN", J3169)</f>
        <v>3</v>
      </c>
      <c r="X3169" s="4">
        <f t="shared" si="3176"/>
        <v>1</v>
      </c>
      <c r="Y3169" s="4">
        <f t="shared" si="3176"/>
        <v>3</v>
      </c>
      <c r="Z3169" s="5">
        <f t="shared" si="9"/>
        <v>45175</v>
      </c>
    </row>
    <row r="3170">
      <c r="A3170" s="1" t="s">
        <v>3207</v>
      </c>
      <c r="B3170" s="1" t="s">
        <v>41</v>
      </c>
      <c r="C3170" s="1">
        <v>5.0</v>
      </c>
      <c r="D3170" s="1">
        <v>4.0</v>
      </c>
      <c r="E3170" s="1">
        <v>20.0</v>
      </c>
      <c r="F3170" s="1" t="s">
        <v>39</v>
      </c>
      <c r="G3170" s="1" t="s">
        <v>24</v>
      </c>
      <c r="H3170" s="2">
        <v>44964.0</v>
      </c>
      <c r="J3170" s="3">
        <f t="shared" si="2"/>
        <v>5</v>
      </c>
      <c r="K3170" s="4">
        <f t="shared" si="3"/>
        <v>4</v>
      </c>
      <c r="L3170" s="4">
        <f t="shared" si="4"/>
        <v>20</v>
      </c>
      <c r="S3170" s="1" t="s">
        <v>3207</v>
      </c>
      <c r="T3170" s="4" t="str">
        <f t="shared" si="5"/>
        <v>Smoothie</v>
      </c>
      <c r="U3170" s="4" t="str">
        <f t="shared" si="6"/>
        <v>Takeaway</v>
      </c>
      <c r="V3170" s="4" t="str">
        <f t="shared" si="7"/>
        <v>Digital Wallet</v>
      </c>
      <c r="W3170" s="4">
        <f t="shared" ref="W3170:Y3170" si="3177">IF(OR(J3170 = "ERROR", J3170 = ""), "UNKNOWN", J3170)</f>
        <v>5</v>
      </c>
      <c r="X3170" s="4">
        <f t="shared" si="3177"/>
        <v>4</v>
      </c>
      <c r="Y3170" s="4">
        <f t="shared" si="3177"/>
        <v>20</v>
      </c>
      <c r="Z3170" s="5">
        <f t="shared" si="9"/>
        <v>44964</v>
      </c>
    </row>
    <row r="3171">
      <c r="A3171" s="1" t="s">
        <v>3208</v>
      </c>
      <c r="B3171" s="1" t="s">
        <v>36</v>
      </c>
      <c r="C3171" s="1">
        <v>3.0</v>
      </c>
      <c r="D3171" s="1">
        <v>5.0</v>
      </c>
      <c r="E3171" s="1">
        <v>15.0</v>
      </c>
      <c r="G3171" s="1" t="s">
        <v>24</v>
      </c>
      <c r="H3171" s="6">
        <v>45215.0</v>
      </c>
      <c r="J3171" s="3">
        <f t="shared" si="2"/>
        <v>3</v>
      </c>
      <c r="K3171" s="4">
        <f t="shared" si="3"/>
        <v>5</v>
      </c>
      <c r="L3171" s="4">
        <f t="shared" si="4"/>
        <v>15</v>
      </c>
      <c r="S3171" s="1" t="s">
        <v>3208</v>
      </c>
      <c r="T3171" s="4" t="str">
        <f t="shared" si="5"/>
        <v>Salad</v>
      </c>
      <c r="U3171" s="4" t="str">
        <f t="shared" si="6"/>
        <v>Takeaway</v>
      </c>
      <c r="V3171" s="4" t="str">
        <f t="shared" si="7"/>
        <v>UNKNOWN</v>
      </c>
      <c r="W3171" s="4">
        <f t="shared" ref="W3171:Y3171" si="3178">IF(OR(J3171 = "ERROR", J3171 = ""), "UNKNOWN", J3171)</f>
        <v>3</v>
      </c>
      <c r="X3171" s="4">
        <f t="shared" si="3178"/>
        <v>5</v>
      </c>
      <c r="Y3171" s="4">
        <f t="shared" si="3178"/>
        <v>15</v>
      </c>
      <c r="Z3171" s="7">
        <f t="shared" si="9"/>
        <v>45215</v>
      </c>
    </row>
    <row r="3172">
      <c r="A3172" s="1" t="s">
        <v>3209</v>
      </c>
      <c r="B3172" s="1" t="s">
        <v>81</v>
      </c>
      <c r="C3172" s="1">
        <v>2.0</v>
      </c>
      <c r="D3172" s="1" t="s">
        <v>30</v>
      </c>
      <c r="E3172" s="1">
        <v>3.0</v>
      </c>
      <c r="F3172" s="1" t="s">
        <v>23</v>
      </c>
      <c r="G3172" s="1" t="s">
        <v>24</v>
      </c>
      <c r="H3172" s="2">
        <v>45232.0</v>
      </c>
      <c r="J3172" s="3">
        <f t="shared" si="2"/>
        <v>2</v>
      </c>
      <c r="K3172" s="4">
        <f t="shared" si="3"/>
        <v>1.5</v>
      </c>
      <c r="L3172" s="4">
        <f t="shared" si="4"/>
        <v>3</v>
      </c>
      <c r="S3172" s="1" t="s">
        <v>3209</v>
      </c>
      <c r="T3172" s="4" t="str">
        <f t="shared" si="5"/>
        <v>Tea</v>
      </c>
      <c r="U3172" s="4" t="str">
        <f t="shared" si="6"/>
        <v>Takeaway</v>
      </c>
      <c r="V3172" s="4" t="str">
        <f t="shared" si="7"/>
        <v>Credit Card</v>
      </c>
      <c r="W3172" s="4">
        <f t="shared" ref="W3172:Y3172" si="3179">IF(OR(J3172 = "ERROR", J3172 = ""), "UNKNOWN", J3172)</f>
        <v>2</v>
      </c>
      <c r="X3172" s="4">
        <f t="shared" si="3179"/>
        <v>1.5</v>
      </c>
      <c r="Y3172" s="4">
        <f t="shared" si="3179"/>
        <v>3</v>
      </c>
      <c r="Z3172" s="5">
        <f t="shared" si="9"/>
        <v>45232</v>
      </c>
    </row>
    <row r="3173">
      <c r="A3173" s="1" t="s">
        <v>3210</v>
      </c>
      <c r="B3173" s="1" t="s">
        <v>41</v>
      </c>
      <c r="C3173" s="1">
        <v>3.0</v>
      </c>
      <c r="D3173" s="1">
        <v>4.0</v>
      </c>
      <c r="E3173" s="1">
        <v>12.0</v>
      </c>
      <c r="F3173" s="1" t="s">
        <v>28</v>
      </c>
      <c r="G3173" s="1" t="s">
        <v>29</v>
      </c>
      <c r="H3173" s="2">
        <v>44932.0</v>
      </c>
      <c r="J3173" s="3">
        <f t="shared" si="2"/>
        <v>3</v>
      </c>
      <c r="K3173" s="4">
        <f t="shared" si="3"/>
        <v>4</v>
      </c>
      <c r="L3173" s="4">
        <f t="shared" si="4"/>
        <v>12</v>
      </c>
      <c r="S3173" s="1" t="s">
        <v>3210</v>
      </c>
      <c r="T3173" s="4" t="str">
        <f t="shared" si="5"/>
        <v>Smoothie</v>
      </c>
      <c r="U3173" s="4" t="str">
        <f t="shared" si="6"/>
        <v>In-store</v>
      </c>
      <c r="V3173" s="4" t="str">
        <f t="shared" si="7"/>
        <v>Cash</v>
      </c>
      <c r="W3173" s="4">
        <f t="shared" ref="W3173:Y3173" si="3180">IF(OR(J3173 = "ERROR", J3173 = ""), "UNKNOWN", J3173)</f>
        <v>3</v>
      </c>
      <c r="X3173" s="4">
        <f t="shared" si="3180"/>
        <v>4</v>
      </c>
      <c r="Y3173" s="4">
        <f t="shared" si="3180"/>
        <v>12</v>
      </c>
      <c r="Z3173" s="5">
        <f t="shared" si="9"/>
        <v>44932</v>
      </c>
    </row>
    <row r="3174">
      <c r="A3174" s="1" t="s">
        <v>3211</v>
      </c>
      <c r="C3174" s="1">
        <v>1.0</v>
      </c>
      <c r="D3174" s="1">
        <v>3.0</v>
      </c>
      <c r="E3174" s="1">
        <v>3.0</v>
      </c>
      <c r="H3174" s="2">
        <v>45041.0</v>
      </c>
      <c r="J3174" s="3">
        <f t="shared" si="2"/>
        <v>1</v>
      </c>
      <c r="K3174" s="4">
        <f t="shared" si="3"/>
        <v>3</v>
      </c>
      <c r="L3174" s="4">
        <f t="shared" si="4"/>
        <v>3</v>
      </c>
      <c r="S3174" s="1" t="s">
        <v>3211</v>
      </c>
      <c r="T3174" s="4" t="str">
        <f t="shared" si="5"/>
        <v>UNKNOWN</v>
      </c>
      <c r="U3174" s="4" t="str">
        <f t="shared" si="6"/>
        <v>UNKNOWN</v>
      </c>
      <c r="V3174" s="4" t="str">
        <f t="shared" si="7"/>
        <v>UNKNOWN</v>
      </c>
      <c r="W3174" s="4">
        <f t="shared" ref="W3174:Y3174" si="3181">IF(OR(J3174 = "ERROR", J3174 = ""), "UNKNOWN", J3174)</f>
        <v>1</v>
      </c>
      <c r="X3174" s="4">
        <f t="shared" si="3181"/>
        <v>3</v>
      </c>
      <c r="Y3174" s="4">
        <f t="shared" si="3181"/>
        <v>3</v>
      </c>
      <c r="Z3174" s="5">
        <f t="shared" si="9"/>
        <v>45041</v>
      </c>
    </row>
    <row r="3175">
      <c r="A3175" s="1" t="s">
        <v>3212</v>
      </c>
      <c r="B3175" s="1" t="s">
        <v>44</v>
      </c>
      <c r="C3175" s="1">
        <v>3.0</v>
      </c>
      <c r="D3175" s="1">
        <v>4.0</v>
      </c>
      <c r="E3175" s="1">
        <v>12.0</v>
      </c>
      <c r="F3175" s="1" t="s">
        <v>23</v>
      </c>
      <c r="G3175" s="1" t="s">
        <v>29</v>
      </c>
      <c r="H3175" s="2">
        <v>44982.0</v>
      </c>
      <c r="J3175" s="3">
        <f t="shared" si="2"/>
        <v>3</v>
      </c>
      <c r="K3175" s="4">
        <f t="shared" si="3"/>
        <v>4</v>
      </c>
      <c r="L3175" s="4">
        <f t="shared" si="4"/>
        <v>12</v>
      </c>
      <c r="S3175" s="1" t="s">
        <v>3212</v>
      </c>
      <c r="T3175" s="4" t="str">
        <f t="shared" si="5"/>
        <v>Sandwich</v>
      </c>
      <c r="U3175" s="4" t="str">
        <f t="shared" si="6"/>
        <v>In-store</v>
      </c>
      <c r="V3175" s="4" t="str">
        <f t="shared" si="7"/>
        <v>Credit Card</v>
      </c>
      <c r="W3175" s="4">
        <f t="shared" ref="W3175:Y3175" si="3182">IF(OR(J3175 = "ERROR", J3175 = ""), "UNKNOWN", J3175)</f>
        <v>3</v>
      </c>
      <c r="X3175" s="4">
        <f t="shared" si="3182"/>
        <v>4</v>
      </c>
      <c r="Y3175" s="4">
        <f t="shared" si="3182"/>
        <v>12</v>
      </c>
      <c r="Z3175" s="5">
        <f t="shared" si="9"/>
        <v>44982</v>
      </c>
    </row>
    <row r="3176">
      <c r="A3176" s="1" t="s">
        <v>3213</v>
      </c>
      <c r="B3176" s="1" t="s">
        <v>32</v>
      </c>
      <c r="C3176" s="1">
        <v>3.0</v>
      </c>
      <c r="D3176" s="1">
        <v>1.0</v>
      </c>
      <c r="E3176" s="1" t="s">
        <v>30</v>
      </c>
      <c r="F3176" s="1" t="s">
        <v>28</v>
      </c>
      <c r="H3176" s="2">
        <v>45197.0</v>
      </c>
      <c r="J3176" s="3">
        <f t="shared" si="2"/>
        <v>3</v>
      </c>
      <c r="K3176" s="4">
        <f t="shared" si="3"/>
        <v>1</v>
      </c>
      <c r="L3176" s="4">
        <f t="shared" si="4"/>
        <v>3</v>
      </c>
      <c r="S3176" s="1" t="s">
        <v>3213</v>
      </c>
      <c r="T3176" s="4" t="str">
        <f t="shared" si="5"/>
        <v>Cookie</v>
      </c>
      <c r="U3176" s="4" t="str">
        <f t="shared" si="6"/>
        <v>UNKNOWN</v>
      </c>
      <c r="V3176" s="4" t="str">
        <f t="shared" si="7"/>
        <v>Cash</v>
      </c>
      <c r="W3176" s="4">
        <f t="shared" ref="W3176:Y3176" si="3183">IF(OR(J3176 = "ERROR", J3176 = ""), "UNKNOWN", J3176)</f>
        <v>3</v>
      </c>
      <c r="X3176" s="4">
        <f t="shared" si="3183"/>
        <v>1</v>
      </c>
      <c r="Y3176" s="4">
        <f t="shared" si="3183"/>
        <v>3</v>
      </c>
      <c r="Z3176" s="5">
        <f t="shared" si="9"/>
        <v>45197</v>
      </c>
    </row>
    <row r="3177">
      <c r="A3177" s="1" t="s">
        <v>3214</v>
      </c>
      <c r="B3177" s="1" t="s">
        <v>25</v>
      </c>
      <c r="C3177" s="1">
        <v>4.0</v>
      </c>
      <c r="D3177" s="1">
        <v>3.0</v>
      </c>
      <c r="E3177" s="1">
        <v>12.0</v>
      </c>
      <c r="F3177" s="1" t="s">
        <v>28</v>
      </c>
      <c r="G3177" s="1" t="s">
        <v>29</v>
      </c>
      <c r="H3177" s="2">
        <v>45128.0</v>
      </c>
      <c r="J3177" s="3">
        <f t="shared" si="2"/>
        <v>4</v>
      </c>
      <c r="K3177" s="4">
        <f t="shared" si="3"/>
        <v>3</v>
      </c>
      <c r="L3177" s="4">
        <f t="shared" si="4"/>
        <v>12</v>
      </c>
      <c r="S3177" s="1" t="s">
        <v>3214</v>
      </c>
      <c r="T3177" s="4" t="str">
        <f t="shared" si="5"/>
        <v>UNKNOWN</v>
      </c>
      <c r="U3177" s="4" t="str">
        <f t="shared" si="6"/>
        <v>In-store</v>
      </c>
      <c r="V3177" s="4" t="str">
        <f t="shared" si="7"/>
        <v>Cash</v>
      </c>
      <c r="W3177" s="4">
        <f t="shared" ref="W3177:Y3177" si="3184">IF(OR(J3177 = "ERROR", J3177 = ""), "UNKNOWN", J3177)</f>
        <v>4</v>
      </c>
      <c r="X3177" s="4">
        <f t="shared" si="3184"/>
        <v>3</v>
      </c>
      <c r="Y3177" s="4">
        <f t="shared" si="3184"/>
        <v>12</v>
      </c>
      <c r="Z3177" s="5">
        <f t="shared" si="9"/>
        <v>45128</v>
      </c>
    </row>
    <row r="3178">
      <c r="A3178" s="1" t="s">
        <v>3215</v>
      </c>
      <c r="B3178" s="1" t="s">
        <v>27</v>
      </c>
      <c r="C3178" s="1">
        <v>4.0</v>
      </c>
      <c r="D3178" s="1">
        <v>3.0</v>
      </c>
      <c r="E3178" s="1">
        <v>12.0</v>
      </c>
      <c r="F3178" s="1" t="s">
        <v>39</v>
      </c>
      <c r="G3178" s="1" t="s">
        <v>24</v>
      </c>
      <c r="H3178" s="2">
        <v>45238.0</v>
      </c>
      <c r="J3178" s="3">
        <f t="shared" si="2"/>
        <v>4</v>
      </c>
      <c r="K3178" s="4">
        <f t="shared" si="3"/>
        <v>3</v>
      </c>
      <c r="L3178" s="4">
        <f t="shared" si="4"/>
        <v>12</v>
      </c>
      <c r="S3178" s="1" t="s">
        <v>3215</v>
      </c>
      <c r="T3178" s="4" t="str">
        <f t="shared" si="5"/>
        <v>Cake</v>
      </c>
      <c r="U3178" s="4" t="str">
        <f t="shared" si="6"/>
        <v>Takeaway</v>
      </c>
      <c r="V3178" s="4" t="str">
        <f t="shared" si="7"/>
        <v>Digital Wallet</v>
      </c>
      <c r="W3178" s="4">
        <f t="shared" ref="W3178:Y3178" si="3185">IF(OR(J3178 = "ERROR", J3178 = ""), "UNKNOWN", J3178)</f>
        <v>4</v>
      </c>
      <c r="X3178" s="4">
        <f t="shared" si="3185"/>
        <v>3</v>
      </c>
      <c r="Y3178" s="4">
        <f t="shared" si="3185"/>
        <v>12</v>
      </c>
      <c r="Z3178" s="5">
        <f t="shared" si="9"/>
        <v>45238</v>
      </c>
    </row>
    <row r="3179">
      <c r="A3179" s="1" t="s">
        <v>3216</v>
      </c>
      <c r="B3179" s="1" t="s">
        <v>81</v>
      </c>
      <c r="C3179" s="1">
        <v>2.0</v>
      </c>
      <c r="D3179" s="1">
        <v>1.5</v>
      </c>
      <c r="E3179" s="1">
        <v>3.0</v>
      </c>
      <c r="F3179" s="1" t="s">
        <v>39</v>
      </c>
      <c r="H3179" s="2">
        <v>44977.0</v>
      </c>
      <c r="J3179" s="3">
        <f t="shared" si="2"/>
        <v>2</v>
      </c>
      <c r="K3179" s="4">
        <f t="shared" si="3"/>
        <v>1.5</v>
      </c>
      <c r="L3179" s="4">
        <f t="shared" si="4"/>
        <v>3</v>
      </c>
      <c r="S3179" s="1" t="s">
        <v>3216</v>
      </c>
      <c r="T3179" s="4" t="str">
        <f t="shared" si="5"/>
        <v>Tea</v>
      </c>
      <c r="U3179" s="4" t="str">
        <f t="shared" si="6"/>
        <v>UNKNOWN</v>
      </c>
      <c r="V3179" s="4" t="str">
        <f t="shared" si="7"/>
        <v>Digital Wallet</v>
      </c>
      <c r="W3179" s="4">
        <f t="shared" ref="W3179:Y3179" si="3186">IF(OR(J3179 = "ERROR", J3179 = ""), "UNKNOWN", J3179)</f>
        <v>2</v>
      </c>
      <c r="X3179" s="4">
        <f t="shared" si="3186"/>
        <v>1.5</v>
      </c>
      <c r="Y3179" s="4">
        <f t="shared" si="3186"/>
        <v>3</v>
      </c>
      <c r="Z3179" s="5">
        <f t="shared" si="9"/>
        <v>44977</v>
      </c>
    </row>
    <row r="3180">
      <c r="A3180" s="1" t="s">
        <v>3217</v>
      </c>
      <c r="B3180" s="1" t="s">
        <v>27</v>
      </c>
      <c r="C3180" s="1">
        <v>1.0</v>
      </c>
      <c r="D3180" s="1">
        <v>3.0</v>
      </c>
      <c r="E3180" s="1">
        <v>3.0</v>
      </c>
      <c r="F3180" s="1" t="s">
        <v>23</v>
      </c>
      <c r="G3180" s="1" t="s">
        <v>24</v>
      </c>
      <c r="H3180" s="2">
        <v>45174.0</v>
      </c>
      <c r="J3180" s="3">
        <f t="shared" si="2"/>
        <v>1</v>
      </c>
      <c r="K3180" s="4">
        <f t="shared" si="3"/>
        <v>3</v>
      </c>
      <c r="L3180" s="4">
        <f t="shared" si="4"/>
        <v>3</v>
      </c>
      <c r="S3180" s="1" t="s">
        <v>3217</v>
      </c>
      <c r="T3180" s="4" t="str">
        <f t="shared" si="5"/>
        <v>Cake</v>
      </c>
      <c r="U3180" s="4" t="str">
        <f t="shared" si="6"/>
        <v>Takeaway</v>
      </c>
      <c r="V3180" s="4" t="str">
        <f t="shared" si="7"/>
        <v>Credit Card</v>
      </c>
      <c r="W3180" s="4">
        <f t="shared" ref="W3180:Y3180" si="3187">IF(OR(J3180 = "ERROR", J3180 = ""), "UNKNOWN", J3180)</f>
        <v>1</v>
      </c>
      <c r="X3180" s="4">
        <f t="shared" si="3187"/>
        <v>3</v>
      </c>
      <c r="Y3180" s="4">
        <f t="shared" si="3187"/>
        <v>3</v>
      </c>
      <c r="Z3180" s="5">
        <f t="shared" si="9"/>
        <v>45174</v>
      </c>
    </row>
    <row r="3181">
      <c r="A3181" s="1" t="s">
        <v>3218</v>
      </c>
      <c r="B3181" s="1" t="s">
        <v>81</v>
      </c>
      <c r="C3181" s="1">
        <v>5.0</v>
      </c>
      <c r="D3181" s="1">
        <v>1.5</v>
      </c>
      <c r="E3181" s="1">
        <v>7.5</v>
      </c>
      <c r="F3181" s="1" t="s">
        <v>23</v>
      </c>
      <c r="H3181" s="2">
        <v>45265.0</v>
      </c>
      <c r="J3181" s="3">
        <f t="shared" si="2"/>
        <v>5</v>
      </c>
      <c r="K3181" s="4">
        <f t="shared" si="3"/>
        <v>1.5</v>
      </c>
      <c r="L3181" s="4">
        <f t="shared" si="4"/>
        <v>7.5</v>
      </c>
      <c r="S3181" s="1" t="s">
        <v>3218</v>
      </c>
      <c r="T3181" s="4" t="str">
        <f t="shared" si="5"/>
        <v>Tea</v>
      </c>
      <c r="U3181" s="4" t="str">
        <f t="shared" si="6"/>
        <v>UNKNOWN</v>
      </c>
      <c r="V3181" s="4" t="str">
        <f t="shared" si="7"/>
        <v>Credit Card</v>
      </c>
      <c r="W3181" s="4">
        <f t="shared" ref="W3181:Y3181" si="3188">IF(OR(J3181 = "ERROR", J3181 = ""), "UNKNOWN", J3181)</f>
        <v>5</v>
      </c>
      <c r="X3181" s="4">
        <f t="shared" si="3188"/>
        <v>1.5</v>
      </c>
      <c r="Y3181" s="4">
        <f t="shared" si="3188"/>
        <v>7.5</v>
      </c>
      <c r="Z3181" s="5">
        <f t="shared" si="9"/>
        <v>45265</v>
      </c>
    </row>
    <row r="3182">
      <c r="A3182" s="1" t="s">
        <v>3219</v>
      </c>
      <c r="B3182" s="1" t="s">
        <v>36</v>
      </c>
      <c r="C3182" s="1">
        <v>5.0</v>
      </c>
      <c r="D3182" s="1">
        <v>5.0</v>
      </c>
      <c r="E3182" s="1">
        <v>25.0</v>
      </c>
      <c r="F3182" s="1" t="s">
        <v>39</v>
      </c>
      <c r="G3182" s="1" t="s">
        <v>29</v>
      </c>
      <c r="H3182" s="2">
        <v>45158.0</v>
      </c>
      <c r="J3182" s="3">
        <f t="shared" si="2"/>
        <v>5</v>
      </c>
      <c r="K3182" s="4">
        <f t="shared" si="3"/>
        <v>5</v>
      </c>
      <c r="L3182" s="4">
        <f t="shared" si="4"/>
        <v>25</v>
      </c>
      <c r="S3182" s="1" t="s">
        <v>3219</v>
      </c>
      <c r="T3182" s="4" t="str">
        <f t="shared" si="5"/>
        <v>Salad</v>
      </c>
      <c r="U3182" s="4" t="str">
        <f t="shared" si="6"/>
        <v>In-store</v>
      </c>
      <c r="V3182" s="4" t="str">
        <f t="shared" si="7"/>
        <v>Digital Wallet</v>
      </c>
      <c r="W3182" s="4">
        <f t="shared" ref="W3182:Y3182" si="3189">IF(OR(J3182 = "ERROR", J3182 = ""), "UNKNOWN", J3182)</f>
        <v>5</v>
      </c>
      <c r="X3182" s="4">
        <f t="shared" si="3189"/>
        <v>5</v>
      </c>
      <c r="Y3182" s="4">
        <f t="shared" si="3189"/>
        <v>25</v>
      </c>
      <c r="Z3182" s="5">
        <f t="shared" si="9"/>
        <v>45158</v>
      </c>
    </row>
    <row r="3183">
      <c r="A3183" s="1" t="s">
        <v>3220</v>
      </c>
      <c r="B3183" s="1" t="s">
        <v>41</v>
      </c>
      <c r="C3183" s="1">
        <v>3.0</v>
      </c>
      <c r="D3183" s="1">
        <v>4.0</v>
      </c>
      <c r="E3183" s="1">
        <v>12.0</v>
      </c>
      <c r="G3183" s="1" t="s">
        <v>24</v>
      </c>
      <c r="H3183" s="6">
        <v>45209.0</v>
      </c>
      <c r="J3183" s="3">
        <f t="shared" si="2"/>
        <v>3</v>
      </c>
      <c r="K3183" s="4">
        <f t="shared" si="3"/>
        <v>4</v>
      </c>
      <c r="L3183" s="4">
        <f t="shared" si="4"/>
        <v>12</v>
      </c>
      <c r="S3183" s="1" t="s">
        <v>3220</v>
      </c>
      <c r="T3183" s="4" t="str">
        <f t="shared" si="5"/>
        <v>Smoothie</v>
      </c>
      <c r="U3183" s="4" t="str">
        <f t="shared" si="6"/>
        <v>Takeaway</v>
      </c>
      <c r="V3183" s="4" t="str">
        <f t="shared" si="7"/>
        <v>UNKNOWN</v>
      </c>
      <c r="W3183" s="4">
        <f t="shared" ref="W3183:Y3183" si="3190">IF(OR(J3183 = "ERROR", J3183 = ""), "UNKNOWN", J3183)</f>
        <v>3</v>
      </c>
      <c r="X3183" s="4">
        <f t="shared" si="3190"/>
        <v>4</v>
      </c>
      <c r="Y3183" s="4">
        <f t="shared" si="3190"/>
        <v>12</v>
      </c>
      <c r="Z3183" s="7">
        <f t="shared" si="9"/>
        <v>45209</v>
      </c>
    </row>
    <row r="3184">
      <c r="A3184" s="1" t="s">
        <v>3221</v>
      </c>
      <c r="B3184" s="1" t="s">
        <v>81</v>
      </c>
      <c r="C3184" s="1" t="s">
        <v>30</v>
      </c>
      <c r="D3184" s="1">
        <v>1.5</v>
      </c>
      <c r="E3184" s="1">
        <v>4.5</v>
      </c>
      <c r="H3184" s="2">
        <v>45117.0</v>
      </c>
      <c r="J3184" s="3">
        <f t="shared" si="2"/>
        <v>3</v>
      </c>
      <c r="K3184" s="4">
        <f t="shared" si="3"/>
        <v>1.5</v>
      </c>
      <c r="L3184" s="4">
        <f t="shared" si="4"/>
        <v>4.5</v>
      </c>
      <c r="S3184" s="1" t="s">
        <v>3221</v>
      </c>
      <c r="T3184" s="4" t="str">
        <f t="shared" si="5"/>
        <v>Tea</v>
      </c>
      <c r="U3184" s="4" t="str">
        <f t="shared" si="6"/>
        <v>UNKNOWN</v>
      </c>
      <c r="V3184" s="4" t="str">
        <f t="shared" si="7"/>
        <v>UNKNOWN</v>
      </c>
      <c r="W3184" s="4">
        <f t="shared" ref="W3184:Y3184" si="3191">IF(OR(J3184 = "ERROR", J3184 = ""), "UNKNOWN", J3184)</f>
        <v>3</v>
      </c>
      <c r="X3184" s="4">
        <f t="shared" si="3191"/>
        <v>1.5</v>
      </c>
      <c r="Y3184" s="4">
        <f t="shared" si="3191"/>
        <v>4.5</v>
      </c>
      <c r="Z3184" s="5">
        <f t="shared" si="9"/>
        <v>45117</v>
      </c>
    </row>
    <row r="3185">
      <c r="A3185" s="1" t="s">
        <v>3222</v>
      </c>
      <c r="B3185" s="1" t="s">
        <v>36</v>
      </c>
      <c r="C3185" s="1">
        <v>5.0</v>
      </c>
      <c r="D3185" s="1">
        <v>5.0</v>
      </c>
      <c r="E3185" s="1">
        <v>25.0</v>
      </c>
      <c r="F3185" s="1" t="s">
        <v>28</v>
      </c>
      <c r="G3185" s="1" t="s">
        <v>29</v>
      </c>
      <c r="H3185" s="2">
        <v>45034.0</v>
      </c>
      <c r="J3185" s="3">
        <f t="shared" si="2"/>
        <v>5</v>
      </c>
      <c r="K3185" s="4">
        <f t="shared" si="3"/>
        <v>5</v>
      </c>
      <c r="L3185" s="4">
        <f t="shared" si="4"/>
        <v>25</v>
      </c>
      <c r="S3185" s="1" t="s">
        <v>3222</v>
      </c>
      <c r="T3185" s="4" t="str">
        <f t="shared" si="5"/>
        <v>Salad</v>
      </c>
      <c r="U3185" s="4" t="str">
        <f t="shared" si="6"/>
        <v>In-store</v>
      </c>
      <c r="V3185" s="4" t="str">
        <f t="shared" si="7"/>
        <v>Cash</v>
      </c>
      <c r="W3185" s="4">
        <f t="shared" ref="W3185:Y3185" si="3192">IF(OR(J3185 = "ERROR", J3185 = ""), "UNKNOWN", J3185)</f>
        <v>5</v>
      </c>
      <c r="X3185" s="4">
        <f t="shared" si="3192"/>
        <v>5</v>
      </c>
      <c r="Y3185" s="4">
        <f t="shared" si="3192"/>
        <v>25</v>
      </c>
      <c r="Z3185" s="5">
        <f t="shared" si="9"/>
        <v>45034</v>
      </c>
    </row>
    <row r="3186">
      <c r="A3186" s="1" t="s">
        <v>3223</v>
      </c>
      <c r="B3186" s="1" t="s">
        <v>44</v>
      </c>
      <c r="C3186" s="1">
        <v>5.0</v>
      </c>
      <c r="D3186" s="1">
        <v>4.0</v>
      </c>
      <c r="E3186" s="1">
        <v>20.0</v>
      </c>
      <c r="F3186" s="1" t="s">
        <v>39</v>
      </c>
      <c r="H3186" s="2">
        <v>45056.0</v>
      </c>
      <c r="J3186" s="3">
        <f t="shared" si="2"/>
        <v>5</v>
      </c>
      <c r="K3186" s="4">
        <f t="shared" si="3"/>
        <v>4</v>
      </c>
      <c r="L3186" s="4">
        <f t="shared" si="4"/>
        <v>20</v>
      </c>
      <c r="S3186" s="1" t="s">
        <v>3223</v>
      </c>
      <c r="T3186" s="4" t="str">
        <f t="shared" si="5"/>
        <v>Sandwich</v>
      </c>
      <c r="U3186" s="4" t="str">
        <f t="shared" si="6"/>
        <v>UNKNOWN</v>
      </c>
      <c r="V3186" s="4" t="str">
        <f t="shared" si="7"/>
        <v>Digital Wallet</v>
      </c>
      <c r="W3186" s="4">
        <f t="shared" ref="W3186:Y3186" si="3193">IF(OR(J3186 = "ERROR", J3186 = ""), "UNKNOWN", J3186)</f>
        <v>5</v>
      </c>
      <c r="X3186" s="4">
        <f t="shared" si="3193"/>
        <v>4</v>
      </c>
      <c r="Y3186" s="4">
        <f t="shared" si="3193"/>
        <v>20</v>
      </c>
      <c r="Z3186" s="5">
        <f t="shared" si="9"/>
        <v>45056</v>
      </c>
    </row>
    <row r="3187">
      <c r="A3187" s="1" t="s">
        <v>3224</v>
      </c>
      <c r="B3187" s="1" t="s">
        <v>55</v>
      </c>
      <c r="C3187" s="1">
        <v>3.0</v>
      </c>
      <c r="D3187" s="1">
        <v>3.0</v>
      </c>
      <c r="E3187" s="1" t="s">
        <v>25</v>
      </c>
      <c r="F3187" s="1" t="s">
        <v>39</v>
      </c>
      <c r="H3187" s="2">
        <v>44949.0</v>
      </c>
      <c r="J3187" s="3">
        <f t="shared" si="2"/>
        <v>3</v>
      </c>
      <c r="K3187" s="4">
        <f t="shared" si="3"/>
        <v>3</v>
      </c>
      <c r="L3187" s="4">
        <f t="shared" si="4"/>
        <v>9</v>
      </c>
      <c r="S3187" s="1" t="s">
        <v>3224</v>
      </c>
      <c r="T3187" s="4" t="str">
        <f t="shared" si="5"/>
        <v>Juice</v>
      </c>
      <c r="U3187" s="4" t="str">
        <f t="shared" si="6"/>
        <v>UNKNOWN</v>
      </c>
      <c r="V3187" s="4" t="str">
        <f t="shared" si="7"/>
        <v>Digital Wallet</v>
      </c>
      <c r="W3187" s="4">
        <f t="shared" ref="W3187:Y3187" si="3194">IF(OR(J3187 = "ERROR", J3187 = ""), "UNKNOWN", J3187)</f>
        <v>3</v>
      </c>
      <c r="X3187" s="4">
        <f t="shared" si="3194"/>
        <v>3</v>
      </c>
      <c r="Y3187" s="4">
        <f t="shared" si="3194"/>
        <v>9</v>
      </c>
      <c r="Z3187" s="5">
        <f t="shared" si="9"/>
        <v>44949</v>
      </c>
    </row>
    <row r="3188">
      <c r="A3188" s="1" t="s">
        <v>3225</v>
      </c>
      <c r="B3188" s="1" t="s">
        <v>55</v>
      </c>
      <c r="D3188" s="1">
        <v>3.0</v>
      </c>
      <c r="E3188" s="1">
        <v>6.0</v>
      </c>
      <c r="G3188" s="1" t="s">
        <v>29</v>
      </c>
      <c r="H3188" s="2">
        <v>45086.0</v>
      </c>
      <c r="J3188" s="3">
        <f t="shared" si="2"/>
        <v>2</v>
      </c>
      <c r="K3188" s="4">
        <f t="shared" si="3"/>
        <v>3</v>
      </c>
      <c r="L3188" s="4">
        <f t="shared" si="4"/>
        <v>6</v>
      </c>
      <c r="S3188" s="1" t="s">
        <v>3225</v>
      </c>
      <c r="T3188" s="4" t="str">
        <f t="shared" si="5"/>
        <v>Juice</v>
      </c>
      <c r="U3188" s="4" t="str">
        <f t="shared" si="6"/>
        <v>In-store</v>
      </c>
      <c r="V3188" s="4" t="str">
        <f t="shared" si="7"/>
        <v>UNKNOWN</v>
      </c>
      <c r="W3188" s="4">
        <f t="shared" ref="W3188:Y3188" si="3195">IF(OR(J3188 = "ERROR", J3188 = ""), "UNKNOWN", J3188)</f>
        <v>2</v>
      </c>
      <c r="X3188" s="4">
        <f t="shared" si="3195"/>
        <v>3</v>
      </c>
      <c r="Y3188" s="4">
        <f t="shared" si="3195"/>
        <v>6</v>
      </c>
      <c r="Z3188" s="5">
        <f t="shared" si="9"/>
        <v>45086</v>
      </c>
    </row>
    <row r="3189">
      <c r="A3189" s="1" t="s">
        <v>3226</v>
      </c>
      <c r="B3189" s="1" t="s">
        <v>30</v>
      </c>
      <c r="C3189" s="1">
        <v>1.0</v>
      </c>
      <c r="D3189" s="1">
        <v>5.0</v>
      </c>
      <c r="E3189" s="1">
        <v>5.0</v>
      </c>
      <c r="F3189" s="1" t="s">
        <v>39</v>
      </c>
      <c r="G3189" s="1" t="s">
        <v>29</v>
      </c>
      <c r="H3189" s="2">
        <v>44937.0</v>
      </c>
      <c r="J3189" s="3">
        <f t="shared" si="2"/>
        <v>1</v>
      </c>
      <c r="K3189" s="4">
        <f t="shared" si="3"/>
        <v>5</v>
      </c>
      <c r="L3189" s="4">
        <f t="shared" si="4"/>
        <v>5</v>
      </c>
      <c r="S3189" s="1" t="s">
        <v>3226</v>
      </c>
      <c r="T3189" s="4" t="str">
        <f t="shared" si="5"/>
        <v>UNKNOWN</v>
      </c>
      <c r="U3189" s="4" t="str">
        <f t="shared" si="6"/>
        <v>In-store</v>
      </c>
      <c r="V3189" s="4" t="str">
        <f t="shared" si="7"/>
        <v>Digital Wallet</v>
      </c>
      <c r="W3189" s="4">
        <f t="shared" ref="W3189:Y3189" si="3196">IF(OR(J3189 = "ERROR", J3189 = ""), "UNKNOWN", J3189)</f>
        <v>1</v>
      </c>
      <c r="X3189" s="4">
        <f t="shared" si="3196"/>
        <v>5</v>
      </c>
      <c r="Y3189" s="4">
        <f t="shared" si="3196"/>
        <v>5</v>
      </c>
      <c r="Z3189" s="5">
        <f t="shared" si="9"/>
        <v>44937</v>
      </c>
    </row>
    <row r="3190">
      <c r="A3190" s="1" t="s">
        <v>3227</v>
      </c>
      <c r="B3190" s="1" t="s">
        <v>41</v>
      </c>
      <c r="C3190" s="1">
        <v>3.0</v>
      </c>
      <c r="D3190" s="1">
        <v>4.0</v>
      </c>
      <c r="E3190" s="1">
        <v>12.0</v>
      </c>
      <c r="F3190" s="1" t="s">
        <v>39</v>
      </c>
      <c r="G3190" s="1" t="s">
        <v>29</v>
      </c>
      <c r="H3190" s="2">
        <v>44956.0</v>
      </c>
      <c r="J3190" s="3">
        <f t="shared" si="2"/>
        <v>3</v>
      </c>
      <c r="K3190" s="4">
        <f t="shared" si="3"/>
        <v>4</v>
      </c>
      <c r="L3190" s="4">
        <f t="shared" si="4"/>
        <v>12</v>
      </c>
      <c r="S3190" s="1" t="s">
        <v>3227</v>
      </c>
      <c r="T3190" s="4" t="str">
        <f t="shared" si="5"/>
        <v>Smoothie</v>
      </c>
      <c r="U3190" s="4" t="str">
        <f t="shared" si="6"/>
        <v>In-store</v>
      </c>
      <c r="V3190" s="4" t="str">
        <f t="shared" si="7"/>
        <v>Digital Wallet</v>
      </c>
      <c r="W3190" s="4">
        <f t="shared" ref="W3190:Y3190" si="3197">IF(OR(J3190 = "ERROR", J3190 = ""), "UNKNOWN", J3190)</f>
        <v>3</v>
      </c>
      <c r="X3190" s="4">
        <f t="shared" si="3197"/>
        <v>4</v>
      </c>
      <c r="Y3190" s="4">
        <f t="shared" si="3197"/>
        <v>12</v>
      </c>
      <c r="Z3190" s="5">
        <f t="shared" si="9"/>
        <v>44956</v>
      </c>
    </row>
    <row r="3191">
      <c r="A3191" s="1" t="s">
        <v>3228</v>
      </c>
      <c r="B3191" s="1" t="s">
        <v>22</v>
      </c>
      <c r="C3191" s="1">
        <v>3.0</v>
      </c>
      <c r="D3191" s="1">
        <v>2.0</v>
      </c>
      <c r="E3191" s="1">
        <v>6.0</v>
      </c>
      <c r="F3191" s="1" t="s">
        <v>23</v>
      </c>
      <c r="H3191" s="2">
        <v>45122.0</v>
      </c>
      <c r="J3191" s="3">
        <f t="shared" si="2"/>
        <v>3</v>
      </c>
      <c r="K3191" s="4">
        <f t="shared" si="3"/>
        <v>2</v>
      </c>
      <c r="L3191" s="4">
        <f t="shared" si="4"/>
        <v>6</v>
      </c>
      <c r="S3191" s="1" t="s">
        <v>3228</v>
      </c>
      <c r="T3191" s="4" t="str">
        <f t="shared" si="5"/>
        <v>Coffee</v>
      </c>
      <c r="U3191" s="4" t="str">
        <f t="shared" si="6"/>
        <v>UNKNOWN</v>
      </c>
      <c r="V3191" s="4" t="str">
        <f t="shared" si="7"/>
        <v>Credit Card</v>
      </c>
      <c r="W3191" s="4">
        <f t="shared" ref="W3191:Y3191" si="3198">IF(OR(J3191 = "ERROR", J3191 = ""), "UNKNOWN", J3191)</f>
        <v>3</v>
      </c>
      <c r="X3191" s="4">
        <f t="shared" si="3198"/>
        <v>2</v>
      </c>
      <c r="Y3191" s="4">
        <f t="shared" si="3198"/>
        <v>6</v>
      </c>
      <c r="Z3191" s="5">
        <f t="shared" si="9"/>
        <v>45122</v>
      </c>
    </row>
    <row r="3192">
      <c r="A3192" s="1" t="s">
        <v>3229</v>
      </c>
      <c r="B3192" s="1" t="s">
        <v>36</v>
      </c>
      <c r="C3192" s="1">
        <v>3.0</v>
      </c>
      <c r="D3192" s="1">
        <v>5.0</v>
      </c>
      <c r="E3192" s="1">
        <v>15.0</v>
      </c>
      <c r="F3192" s="1" t="s">
        <v>23</v>
      </c>
      <c r="H3192" s="2">
        <v>45113.0</v>
      </c>
      <c r="J3192" s="3">
        <f t="shared" si="2"/>
        <v>3</v>
      </c>
      <c r="K3192" s="4">
        <f t="shared" si="3"/>
        <v>5</v>
      </c>
      <c r="L3192" s="4">
        <f t="shared" si="4"/>
        <v>15</v>
      </c>
      <c r="S3192" s="1" t="s">
        <v>3229</v>
      </c>
      <c r="T3192" s="4" t="str">
        <f t="shared" si="5"/>
        <v>Salad</v>
      </c>
      <c r="U3192" s="4" t="str">
        <f t="shared" si="6"/>
        <v>UNKNOWN</v>
      </c>
      <c r="V3192" s="4" t="str">
        <f t="shared" si="7"/>
        <v>Credit Card</v>
      </c>
      <c r="W3192" s="4">
        <f t="shared" ref="W3192:Y3192" si="3199">IF(OR(J3192 = "ERROR", J3192 = ""), "UNKNOWN", J3192)</f>
        <v>3</v>
      </c>
      <c r="X3192" s="4">
        <f t="shared" si="3199"/>
        <v>5</v>
      </c>
      <c r="Y3192" s="4">
        <f t="shared" si="3199"/>
        <v>15</v>
      </c>
      <c r="Z3192" s="5">
        <f t="shared" si="9"/>
        <v>45113</v>
      </c>
    </row>
    <row r="3193">
      <c r="A3193" s="1" t="s">
        <v>3230</v>
      </c>
      <c r="B3193" s="1" t="s">
        <v>25</v>
      </c>
      <c r="C3193" s="1">
        <v>4.0</v>
      </c>
      <c r="D3193" s="1">
        <v>4.0</v>
      </c>
      <c r="E3193" s="1">
        <v>16.0</v>
      </c>
      <c r="F3193" s="1" t="s">
        <v>39</v>
      </c>
      <c r="G3193" s="1" t="s">
        <v>29</v>
      </c>
      <c r="H3193" s="2">
        <v>44962.0</v>
      </c>
      <c r="J3193" s="3">
        <f t="shared" si="2"/>
        <v>4</v>
      </c>
      <c r="K3193" s="4">
        <f t="shared" si="3"/>
        <v>4</v>
      </c>
      <c r="L3193" s="4">
        <f t="shared" si="4"/>
        <v>16</v>
      </c>
      <c r="S3193" s="1" t="s">
        <v>3230</v>
      </c>
      <c r="T3193" s="4" t="str">
        <f t="shared" si="5"/>
        <v>UNKNOWN</v>
      </c>
      <c r="U3193" s="4" t="str">
        <f t="shared" si="6"/>
        <v>In-store</v>
      </c>
      <c r="V3193" s="4" t="str">
        <f t="shared" si="7"/>
        <v>Digital Wallet</v>
      </c>
      <c r="W3193" s="4">
        <f t="shared" ref="W3193:Y3193" si="3200">IF(OR(J3193 = "ERROR", J3193 = ""), "UNKNOWN", J3193)</f>
        <v>4</v>
      </c>
      <c r="X3193" s="4">
        <f t="shared" si="3200"/>
        <v>4</v>
      </c>
      <c r="Y3193" s="4">
        <f t="shared" si="3200"/>
        <v>16</v>
      </c>
      <c r="Z3193" s="5">
        <f t="shared" si="9"/>
        <v>44962</v>
      </c>
    </row>
    <row r="3194">
      <c r="A3194" s="1" t="s">
        <v>3231</v>
      </c>
      <c r="B3194" s="1" t="s">
        <v>81</v>
      </c>
      <c r="C3194" s="1">
        <v>5.0</v>
      </c>
      <c r="D3194" s="1">
        <v>1.5</v>
      </c>
      <c r="E3194" s="1">
        <v>7.5</v>
      </c>
      <c r="F3194" s="1" t="s">
        <v>39</v>
      </c>
      <c r="G3194" s="1" t="s">
        <v>29</v>
      </c>
      <c r="H3194" s="2">
        <v>45268.0</v>
      </c>
      <c r="J3194" s="3">
        <f t="shared" si="2"/>
        <v>5</v>
      </c>
      <c r="K3194" s="4">
        <f t="shared" si="3"/>
        <v>1.5</v>
      </c>
      <c r="L3194" s="4">
        <f t="shared" si="4"/>
        <v>7.5</v>
      </c>
      <c r="S3194" s="1" t="s">
        <v>3231</v>
      </c>
      <c r="T3194" s="4" t="str">
        <f t="shared" si="5"/>
        <v>Tea</v>
      </c>
      <c r="U3194" s="4" t="str">
        <f t="shared" si="6"/>
        <v>In-store</v>
      </c>
      <c r="V3194" s="4" t="str">
        <f t="shared" si="7"/>
        <v>Digital Wallet</v>
      </c>
      <c r="W3194" s="4">
        <f t="shared" ref="W3194:Y3194" si="3201">IF(OR(J3194 = "ERROR", J3194 = ""), "UNKNOWN", J3194)</f>
        <v>5</v>
      </c>
      <c r="X3194" s="4">
        <f t="shared" si="3201"/>
        <v>1.5</v>
      </c>
      <c r="Y3194" s="4">
        <f t="shared" si="3201"/>
        <v>7.5</v>
      </c>
      <c r="Z3194" s="5">
        <f t="shared" si="9"/>
        <v>45268</v>
      </c>
    </row>
    <row r="3195">
      <c r="A3195" s="1" t="s">
        <v>3232</v>
      </c>
      <c r="B3195" s="1" t="s">
        <v>41</v>
      </c>
      <c r="C3195" s="1">
        <v>1.0</v>
      </c>
      <c r="D3195" s="1">
        <v>4.0</v>
      </c>
      <c r="E3195" s="1" t="s">
        <v>30</v>
      </c>
      <c r="F3195" s="1" t="s">
        <v>39</v>
      </c>
      <c r="H3195" s="2">
        <v>45070.0</v>
      </c>
      <c r="J3195" s="3">
        <f t="shared" si="2"/>
        <v>1</v>
      </c>
      <c r="K3195" s="4">
        <f t="shared" si="3"/>
        <v>4</v>
      </c>
      <c r="L3195" s="4">
        <f t="shared" si="4"/>
        <v>4</v>
      </c>
      <c r="S3195" s="1" t="s">
        <v>3232</v>
      </c>
      <c r="T3195" s="4" t="str">
        <f t="shared" si="5"/>
        <v>Smoothie</v>
      </c>
      <c r="U3195" s="4" t="str">
        <f t="shared" si="6"/>
        <v>UNKNOWN</v>
      </c>
      <c r="V3195" s="4" t="str">
        <f t="shared" si="7"/>
        <v>Digital Wallet</v>
      </c>
      <c r="W3195" s="4">
        <f t="shared" ref="W3195:Y3195" si="3202">IF(OR(J3195 = "ERROR", J3195 = ""), "UNKNOWN", J3195)</f>
        <v>1</v>
      </c>
      <c r="X3195" s="4">
        <f t="shared" si="3202"/>
        <v>4</v>
      </c>
      <c r="Y3195" s="4">
        <f t="shared" si="3202"/>
        <v>4</v>
      </c>
      <c r="Z3195" s="5">
        <f t="shared" si="9"/>
        <v>45070</v>
      </c>
    </row>
    <row r="3196">
      <c r="A3196" s="1" t="s">
        <v>3233</v>
      </c>
      <c r="B3196" s="1" t="s">
        <v>81</v>
      </c>
      <c r="C3196" s="1">
        <v>2.0</v>
      </c>
      <c r="D3196" s="1">
        <v>1.5</v>
      </c>
      <c r="E3196" s="1">
        <v>3.0</v>
      </c>
      <c r="G3196" s="1" t="s">
        <v>24</v>
      </c>
      <c r="H3196" s="2">
        <v>45175.0</v>
      </c>
      <c r="J3196" s="3">
        <f t="shared" si="2"/>
        <v>2</v>
      </c>
      <c r="K3196" s="4">
        <f t="shared" si="3"/>
        <v>1.5</v>
      </c>
      <c r="L3196" s="4">
        <f t="shared" si="4"/>
        <v>3</v>
      </c>
      <c r="S3196" s="1" t="s">
        <v>3233</v>
      </c>
      <c r="T3196" s="4" t="str">
        <f t="shared" si="5"/>
        <v>Tea</v>
      </c>
      <c r="U3196" s="4" t="str">
        <f t="shared" si="6"/>
        <v>Takeaway</v>
      </c>
      <c r="V3196" s="4" t="str">
        <f t="shared" si="7"/>
        <v>UNKNOWN</v>
      </c>
      <c r="W3196" s="4">
        <f t="shared" ref="W3196:Y3196" si="3203">IF(OR(J3196 = "ERROR", J3196 = ""), "UNKNOWN", J3196)</f>
        <v>2</v>
      </c>
      <c r="X3196" s="4">
        <f t="shared" si="3203"/>
        <v>1.5</v>
      </c>
      <c r="Y3196" s="4">
        <f t="shared" si="3203"/>
        <v>3</v>
      </c>
      <c r="Z3196" s="5">
        <f t="shared" si="9"/>
        <v>45175</v>
      </c>
    </row>
    <row r="3197">
      <c r="A3197" s="1" t="s">
        <v>3234</v>
      </c>
      <c r="B3197" s="1" t="s">
        <v>22</v>
      </c>
      <c r="C3197" s="1">
        <v>3.0</v>
      </c>
      <c r="D3197" s="1">
        <v>2.0</v>
      </c>
      <c r="E3197" s="1">
        <v>6.0</v>
      </c>
      <c r="F3197" s="1" t="s">
        <v>23</v>
      </c>
      <c r="H3197" s="2">
        <v>45048.0</v>
      </c>
      <c r="J3197" s="3">
        <f t="shared" si="2"/>
        <v>3</v>
      </c>
      <c r="K3197" s="4">
        <f t="shared" si="3"/>
        <v>2</v>
      </c>
      <c r="L3197" s="4">
        <f t="shared" si="4"/>
        <v>6</v>
      </c>
      <c r="S3197" s="1" t="s">
        <v>3234</v>
      </c>
      <c r="T3197" s="4" t="str">
        <f t="shared" si="5"/>
        <v>Coffee</v>
      </c>
      <c r="U3197" s="4" t="str">
        <f t="shared" si="6"/>
        <v>UNKNOWN</v>
      </c>
      <c r="V3197" s="4" t="str">
        <f t="shared" si="7"/>
        <v>Credit Card</v>
      </c>
      <c r="W3197" s="4">
        <f t="shared" ref="W3197:Y3197" si="3204">IF(OR(J3197 = "ERROR", J3197 = ""), "UNKNOWN", J3197)</f>
        <v>3</v>
      </c>
      <c r="X3197" s="4">
        <f t="shared" si="3204"/>
        <v>2</v>
      </c>
      <c r="Y3197" s="4">
        <f t="shared" si="3204"/>
        <v>6</v>
      </c>
      <c r="Z3197" s="5">
        <f t="shared" si="9"/>
        <v>45048</v>
      </c>
    </row>
    <row r="3198">
      <c r="A3198" s="1" t="s">
        <v>3235</v>
      </c>
      <c r="B3198" s="1" t="s">
        <v>36</v>
      </c>
      <c r="C3198" s="1">
        <v>2.0</v>
      </c>
      <c r="D3198" s="1">
        <v>5.0</v>
      </c>
      <c r="E3198" s="1">
        <v>10.0</v>
      </c>
      <c r="F3198" s="1" t="s">
        <v>28</v>
      </c>
      <c r="G3198" s="1" t="s">
        <v>24</v>
      </c>
      <c r="H3198" s="6">
        <v>45228.0</v>
      </c>
      <c r="J3198" s="3">
        <f t="shared" si="2"/>
        <v>2</v>
      </c>
      <c r="K3198" s="4">
        <f t="shared" si="3"/>
        <v>5</v>
      </c>
      <c r="L3198" s="4">
        <f t="shared" si="4"/>
        <v>10</v>
      </c>
      <c r="S3198" s="1" t="s">
        <v>3235</v>
      </c>
      <c r="T3198" s="4" t="str">
        <f t="shared" si="5"/>
        <v>Salad</v>
      </c>
      <c r="U3198" s="4" t="str">
        <f t="shared" si="6"/>
        <v>Takeaway</v>
      </c>
      <c r="V3198" s="4" t="str">
        <f t="shared" si="7"/>
        <v>Cash</v>
      </c>
      <c r="W3198" s="4">
        <f t="shared" ref="W3198:Y3198" si="3205">IF(OR(J3198 = "ERROR", J3198 = ""), "UNKNOWN", J3198)</f>
        <v>2</v>
      </c>
      <c r="X3198" s="4">
        <f t="shared" si="3205"/>
        <v>5</v>
      </c>
      <c r="Y3198" s="4">
        <f t="shared" si="3205"/>
        <v>10</v>
      </c>
      <c r="Z3198" s="7">
        <f t="shared" si="9"/>
        <v>45228</v>
      </c>
    </row>
    <row r="3199">
      <c r="A3199" s="1" t="s">
        <v>3236</v>
      </c>
      <c r="B3199" s="1" t="s">
        <v>81</v>
      </c>
      <c r="C3199" s="1">
        <v>1.0</v>
      </c>
      <c r="D3199" s="1">
        <v>1.5</v>
      </c>
      <c r="E3199" s="1">
        <v>1.5</v>
      </c>
      <c r="F3199" s="1" t="s">
        <v>23</v>
      </c>
      <c r="G3199" s="1" t="s">
        <v>24</v>
      </c>
      <c r="H3199" s="2">
        <v>44955.0</v>
      </c>
      <c r="J3199" s="3">
        <f t="shared" si="2"/>
        <v>1</v>
      </c>
      <c r="K3199" s="4">
        <f t="shared" si="3"/>
        <v>1.5</v>
      </c>
      <c r="L3199" s="4">
        <f t="shared" si="4"/>
        <v>1.5</v>
      </c>
      <c r="S3199" s="1" t="s">
        <v>3236</v>
      </c>
      <c r="T3199" s="4" t="str">
        <f t="shared" si="5"/>
        <v>Tea</v>
      </c>
      <c r="U3199" s="4" t="str">
        <f t="shared" si="6"/>
        <v>Takeaway</v>
      </c>
      <c r="V3199" s="4" t="str">
        <f t="shared" si="7"/>
        <v>Credit Card</v>
      </c>
      <c r="W3199" s="4">
        <f t="shared" ref="W3199:Y3199" si="3206">IF(OR(J3199 = "ERROR", J3199 = ""), "UNKNOWN", J3199)</f>
        <v>1</v>
      </c>
      <c r="X3199" s="4">
        <f t="shared" si="3206"/>
        <v>1.5</v>
      </c>
      <c r="Y3199" s="4">
        <f t="shared" si="3206"/>
        <v>1.5</v>
      </c>
      <c r="Z3199" s="5">
        <f t="shared" si="9"/>
        <v>44955</v>
      </c>
    </row>
    <row r="3200">
      <c r="A3200" s="1" t="s">
        <v>3237</v>
      </c>
      <c r="B3200" s="1" t="s">
        <v>81</v>
      </c>
      <c r="C3200" s="1">
        <v>4.0</v>
      </c>
      <c r="D3200" s="1">
        <v>1.5</v>
      </c>
      <c r="E3200" s="1">
        <v>6.0</v>
      </c>
      <c r="F3200" s="1" t="s">
        <v>39</v>
      </c>
      <c r="G3200" s="1" t="s">
        <v>24</v>
      </c>
      <c r="H3200" s="1" t="s">
        <v>30</v>
      </c>
      <c r="J3200" s="3">
        <f t="shared" si="2"/>
        <v>4</v>
      </c>
      <c r="K3200" s="4">
        <f t="shared" si="3"/>
        <v>1.5</v>
      </c>
      <c r="L3200" s="4">
        <f t="shared" si="4"/>
        <v>6</v>
      </c>
      <c r="S3200" s="1" t="s">
        <v>3237</v>
      </c>
      <c r="T3200" s="4" t="str">
        <f t="shared" si="5"/>
        <v>Tea</v>
      </c>
      <c r="U3200" s="4" t="str">
        <f t="shared" si="6"/>
        <v>Takeaway</v>
      </c>
      <c r="V3200" s="4" t="str">
        <f t="shared" si="7"/>
        <v>Digital Wallet</v>
      </c>
      <c r="W3200" s="4">
        <f t="shared" ref="W3200:Y3200" si="3207">IF(OR(J3200 = "ERROR", J3200 = ""), "UNKNOWN", J3200)</f>
        <v>4</v>
      </c>
      <c r="X3200" s="4">
        <f t="shared" si="3207"/>
        <v>1.5</v>
      </c>
      <c r="Y3200" s="4">
        <f t="shared" si="3207"/>
        <v>6</v>
      </c>
      <c r="Z3200" s="4" t="str">
        <f t="shared" si="9"/>
        <v>UNKNOWN</v>
      </c>
    </row>
    <row r="3201">
      <c r="A3201" s="1" t="s">
        <v>3238</v>
      </c>
      <c r="B3201" s="1" t="s">
        <v>55</v>
      </c>
      <c r="C3201" s="1">
        <v>1.0</v>
      </c>
      <c r="D3201" s="1">
        <v>3.0</v>
      </c>
      <c r="E3201" s="1">
        <v>3.0</v>
      </c>
      <c r="F3201" s="1" t="s">
        <v>39</v>
      </c>
      <c r="G3201" s="1" t="s">
        <v>29</v>
      </c>
      <c r="H3201" s="2">
        <v>45063.0</v>
      </c>
      <c r="J3201" s="3">
        <f t="shared" si="2"/>
        <v>1</v>
      </c>
      <c r="K3201" s="4">
        <f t="shared" si="3"/>
        <v>3</v>
      </c>
      <c r="L3201" s="4">
        <f t="shared" si="4"/>
        <v>3</v>
      </c>
      <c r="S3201" s="1" t="s">
        <v>3238</v>
      </c>
      <c r="T3201" s="4" t="str">
        <f t="shared" si="5"/>
        <v>Juice</v>
      </c>
      <c r="U3201" s="4" t="str">
        <f t="shared" si="6"/>
        <v>In-store</v>
      </c>
      <c r="V3201" s="4" t="str">
        <f t="shared" si="7"/>
        <v>Digital Wallet</v>
      </c>
      <c r="W3201" s="4">
        <f t="shared" ref="W3201:Y3201" si="3208">IF(OR(J3201 = "ERROR", J3201 = ""), "UNKNOWN", J3201)</f>
        <v>1</v>
      </c>
      <c r="X3201" s="4">
        <f t="shared" si="3208"/>
        <v>3</v>
      </c>
      <c r="Y3201" s="4">
        <f t="shared" si="3208"/>
        <v>3</v>
      </c>
      <c r="Z3201" s="5">
        <f t="shared" si="9"/>
        <v>45063</v>
      </c>
    </row>
    <row r="3202">
      <c r="A3202" s="1" t="s">
        <v>3239</v>
      </c>
      <c r="B3202" s="1" t="s">
        <v>30</v>
      </c>
      <c r="C3202" s="1">
        <v>5.0</v>
      </c>
      <c r="D3202" s="1">
        <v>4.0</v>
      </c>
      <c r="E3202" s="1">
        <v>20.0</v>
      </c>
      <c r="F3202" s="1" t="s">
        <v>28</v>
      </c>
      <c r="H3202" s="6">
        <v>45287.0</v>
      </c>
      <c r="J3202" s="3">
        <f t="shared" si="2"/>
        <v>5</v>
      </c>
      <c r="K3202" s="4">
        <f t="shared" si="3"/>
        <v>4</v>
      </c>
      <c r="L3202" s="4">
        <f t="shared" si="4"/>
        <v>20</v>
      </c>
      <c r="S3202" s="1" t="s">
        <v>3239</v>
      </c>
      <c r="T3202" s="4" t="str">
        <f t="shared" si="5"/>
        <v>UNKNOWN</v>
      </c>
      <c r="U3202" s="4" t="str">
        <f t="shared" si="6"/>
        <v>UNKNOWN</v>
      </c>
      <c r="V3202" s="4" t="str">
        <f t="shared" si="7"/>
        <v>Cash</v>
      </c>
      <c r="W3202" s="4">
        <f t="shared" ref="W3202:Y3202" si="3209">IF(OR(J3202 = "ERROR", J3202 = ""), "UNKNOWN", J3202)</f>
        <v>5</v>
      </c>
      <c r="X3202" s="4">
        <f t="shared" si="3209"/>
        <v>4</v>
      </c>
      <c r="Y3202" s="4">
        <f t="shared" si="3209"/>
        <v>20</v>
      </c>
      <c r="Z3202" s="7">
        <f t="shared" si="9"/>
        <v>45287</v>
      </c>
    </row>
    <row r="3203">
      <c r="A3203" s="1" t="s">
        <v>3240</v>
      </c>
      <c r="B3203" s="1" t="s">
        <v>81</v>
      </c>
      <c r="C3203" s="1">
        <v>4.0</v>
      </c>
      <c r="D3203" s="1">
        <v>1.5</v>
      </c>
      <c r="E3203" s="1">
        <v>6.0</v>
      </c>
      <c r="F3203" s="1" t="s">
        <v>23</v>
      </c>
      <c r="G3203" s="1" t="s">
        <v>29</v>
      </c>
      <c r="H3203" s="2">
        <v>45049.0</v>
      </c>
      <c r="J3203" s="3">
        <f t="shared" si="2"/>
        <v>4</v>
      </c>
      <c r="K3203" s="4">
        <f t="shared" si="3"/>
        <v>1.5</v>
      </c>
      <c r="L3203" s="4">
        <f t="shared" si="4"/>
        <v>6</v>
      </c>
      <c r="S3203" s="1" t="s">
        <v>3240</v>
      </c>
      <c r="T3203" s="4" t="str">
        <f t="shared" si="5"/>
        <v>Tea</v>
      </c>
      <c r="U3203" s="4" t="str">
        <f t="shared" si="6"/>
        <v>In-store</v>
      </c>
      <c r="V3203" s="4" t="str">
        <f t="shared" si="7"/>
        <v>Credit Card</v>
      </c>
      <c r="W3203" s="4">
        <f t="shared" ref="W3203:Y3203" si="3210">IF(OR(J3203 = "ERROR", J3203 = ""), "UNKNOWN", J3203)</f>
        <v>4</v>
      </c>
      <c r="X3203" s="4">
        <f t="shared" si="3210"/>
        <v>1.5</v>
      </c>
      <c r="Y3203" s="4">
        <f t="shared" si="3210"/>
        <v>6</v>
      </c>
      <c r="Z3203" s="5">
        <f t="shared" si="9"/>
        <v>45049</v>
      </c>
    </row>
    <row r="3204">
      <c r="A3204" s="1" t="s">
        <v>3241</v>
      </c>
      <c r="B3204" s="1" t="s">
        <v>27</v>
      </c>
      <c r="C3204" s="1">
        <v>5.0</v>
      </c>
      <c r="D3204" s="1">
        <v>3.0</v>
      </c>
      <c r="E3204" s="1">
        <v>15.0</v>
      </c>
      <c r="F3204" s="1" t="s">
        <v>23</v>
      </c>
      <c r="G3204" s="1" t="s">
        <v>24</v>
      </c>
      <c r="H3204" s="2">
        <v>45016.0</v>
      </c>
      <c r="J3204" s="3">
        <f t="shared" si="2"/>
        <v>5</v>
      </c>
      <c r="K3204" s="4">
        <f t="shared" si="3"/>
        <v>3</v>
      </c>
      <c r="L3204" s="4">
        <f t="shared" si="4"/>
        <v>15</v>
      </c>
      <c r="S3204" s="1" t="s">
        <v>3241</v>
      </c>
      <c r="T3204" s="4" t="str">
        <f t="shared" si="5"/>
        <v>Cake</v>
      </c>
      <c r="U3204" s="4" t="str">
        <f t="shared" si="6"/>
        <v>Takeaway</v>
      </c>
      <c r="V3204" s="4" t="str">
        <f t="shared" si="7"/>
        <v>Credit Card</v>
      </c>
      <c r="W3204" s="4">
        <f t="shared" ref="W3204:Y3204" si="3211">IF(OR(J3204 = "ERROR", J3204 = ""), "UNKNOWN", J3204)</f>
        <v>5</v>
      </c>
      <c r="X3204" s="4">
        <f t="shared" si="3211"/>
        <v>3</v>
      </c>
      <c r="Y3204" s="4">
        <f t="shared" si="3211"/>
        <v>15</v>
      </c>
      <c r="Z3204" s="5">
        <f t="shared" si="9"/>
        <v>45016</v>
      </c>
    </row>
    <row r="3205">
      <c r="A3205" s="1" t="s">
        <v>3242</v>
      </c>
      <c r="B3205" s="1" t="s">
        <v>41</v>
      </c>
      <c r="D3205" s="1">
        <v>4.0</v>
      </c>
      <c r="E3205" s="1" t="s">
        <v>25</v>
      </c>
      <c r="F3205" s="1" t="s">
        <v>39</v>
      </c>
      <c r="G3205" s="1" t="s">
        <v>24</v>
      </c>
      <c r="H3205" s="2">
        <v>45205.0</v>
      </c>
      <c r="J3205" s="3" t="str">
        <f t="shared" si="2"/>
        <v/>
      </c>
      <c r="K3205" s="4">
        <f t="shared" si="3"/>
        <v>4</v>
      </c>
      <c r="L3205" s="4" t="str">
        <f t="shared" si="4"/>
        <v>ERROR</v>
      </c>
      <c r="S3205" s="1" t="s">
        <v>3242</v>
      </c>
      <c r="T3205" s="4" t="str">
        <f t="shared" si="5"/>
        <v>Smoothie</v>
      </c>
      <c r="U3205" s="4" t="str">
        <f t="shared" si="6"/>
        <v>Takeaway</v>
      </c>
      <c r="V3205" s="4" t="str">
        <f t="shared" si="7"/>
        <v>Digital Wallet</v>
      </c>
      <c r="W3205" s="4" t="str">
        <f t="shared" ref="W3205:Y3205" si="3212">IF(OR(J3205 = "ERROR", J3205 = ""), "UNKNOWN", J3205)</f>
        <v>UNKNOWN</v>
      </c>
      <c r="X3205" s="4">
        <f t="shared" si="3212"/>
        <v>4</v>
      </c>
      <c r="Y3205" s="4" t="str">
        <f t="shared" si="3212"/>
        <v>UNKNOWN</v>
      </c>
      <c r="Z3205" s="5">
        <f t="shared" si="9"/>
        <v>45205</v>
      </c>
    </row>
    <row r="3206">
      <c r="A3206" s="1" t="s">
        <v>3243</v>
      </c>
      <c r="B3206" s="1" t="s">
        <v>44</v>
      </c>
      <c r="C3206" s="1">
        <v>5.0</v>
      </c>
      <c r="D3206" s="1">
        <v>4.0</v>
      </c>
      <c r="E3206" s="1">
        <v>20.0</v>
      </c>
      <c r="F3206" s="1" t="s">
        <v>39</v>
      </c>
      <c r="G3206" s="1" t="s">
        <v>29</v>
      </c>
      <c r="H3206" s="2">
        <v>45003.0</v>
      </c>
      <c r="J3206" s="3">
        <f t="shared" si="2"/>
        <v>5</v>
      </c>
      <c r="K3206" s="4">
        <f t="shared" si="3"/>
        <v>4</v>
      </c>
      <c r="L3206" s="4">
        <f t="shared" si="4"/>
        <v>20</v>
      </c>
      <c r="S3206" s="1" t="s">
        <v>3243</v>
      </c>
      <c r="T3206" s="4" t="str">
        <f t="shared" si="5"/>
        <v>Sandwich</v>
      </c>
      <c r="U3206" s="4" t="str">
        <f t="shared" si="6"/>
        <v>In-store</v>
      </c>
      <c r="V3206" s="4" t="str">
        <f t="shared" si="7"/>
        <v>Digital Wallet</v>
      </c>
      <c r="W3206" s="4">
        <f t="shared" ref="W3206:Y3206" si="3213">IF(OR(J3206 = "ERROR", J3206 = ""), "UNKNOWN", J3206)</f>
        <v>5</v>
      </c>
      <c r="X3206" s="4">
        <f t="shared" si="3213"/>
        <v>4</v>
      </c>
      <c r="Y3206" s="4">
        <f t="shared" si="3213"/>
        <v>20</v>
      </c>
      <c r="Z3206" s="5">
        <f t="shared" si="9"/>
        <v>45003</v>
      </c>
    </row>
    <row r="3207">
      <c r="A3207" s="1" t="s">
        <v>3244</v>
      </c>
      <c r="B3207" s="1" t="s">
        <v>55</v>
      </c>
      <c r="C3207" s="1">
        <v>4.0</v>
      </c>
      <c r="D3207" s="1">
        <v>3.0</v>
      </c>
      <c r="E3207" s="1">
        <v>12.0</v>
      </c>
      <c r="F3207" s="1" t="s">
        <v>23</v>
      </c>
      <c r="G3207" s="1" t="s">
        <v>24</v>
      </c>
      <c r="H3207" s="6">
        <v>45279.0</v>
      </c>
      <c r="J3207" s="3">
        <f t="shared" si="2"/>
        <v>4</v>
      </c>
      <c r="K3207" s="4">
        <f t="shared" si="3"/>
        <v>3</v>
      </c>
      <c r="L3207" s="4">
        <f t="shared" si="4"/>
        <v>12</v>
      </c>
      <c r="S3207" s="1" t="s">
        <v>3244</v>
      </c>
      <c r="T3207" s="4" t="str">
        <f t="shared" si="5"/>
        <v>Juice</v>
      </c>
      <c r="U3207" s="4" t="str">
        <f t="shared" si="6"/>
        <v>Takeaway</v>
      </c>
      <c r="V3207" s="4" t="str">
        <f t="shared" si="7"/>
        <v>Credit Card</v>
      </c>
      <c r="W3207" s="4">
        <f t="shared" ref="W3207:Y3207" si="3214">IF(OR(J3207 = "ERROR", J3207 = ""), "UNKNOWN", J3207)</f>
        <v>4</v>
      </c>
      <c r="X3207" s="4">
        <f t="shared" si="3214"/>
        <v>3</v>
      </c>
      <c r="Y3207" s="4">
        <f t="shared" si="3214"/>
        <v>12</v>
      </c>
      <c r="Z3207" s="7">
        <f t="shared" si="9"/>
        <v>45279</v>
      </c>
    </row>
    <row r="3208">
      <c r="A3208" s="1" t="s">
        <v>3245</v>
      </c>
      <c r="B3208" s="1" t="s">
        <v>81</v>
      </c>
      <c r="C3208" s="1">
        <v>3.0</v>
      </c>
      <c r="D3208" s="1">
        <v>1.5</v>
      </c>
      <c r="E3208" s="1">
        <v>4.5</v>
      </c>
      <c r="F3208" s="1" t="s">
        <v>28</v>
      </c>
      <c r="G3208" s="1" t="s">
        <v>25</v>
      </c>
      <c r="H3208" s="6">
        <v>45287.0</v>
      </c>
      <c r="J3208" s="3">
        <f t="shared" si="2"/>
        <v>3</v>
      </c>
      <c r="K3208" s="4">
        <f t="shared" si="3"/>
        <v>1.5</v>
      </c>
      <c r="L3208" s="4">
        <f t="shared" si="4"/>
        <v>4.5</v>
      </c>
      <c r="S3208" s="1" t="s">
        <v>3245</v>
      </c>
      <c r="T3208" s="4" t="str">
        <f t="shared" si="5"/>
        <v>Tea</v>
      </c>
      <c r="U3208" s="4" t="str">
        <f t="shared" si="6"/>
        <v>UNKNOWN</v>
      </c>
      <c r="V3208" s="4" t="str">
        <f t="shared" si="7"/>
        <v>Cash</v>
      </c>
      <c r="W3208" s="4">
        <f t="shared" ref="W3208:Y3208" si="3215">IF(OR(J3208 = "ERROR", J3208 = ""), "UNKNOWN", J3208)</f>
        <v>3</v>
      </c>
      <c r="X3208" s="4">
        <f t="shared" si="3215"/>
        <v>1.5</v>
      </c>
      <c r="Y3208" s="4">
        <f t="shared" si="3215"/>
        <v>4.5</v>
      </c>
      <c r="Z3208" s="7">
        <f t="shared" si="9"/>
        <v>45287</v>
      </c>
    </row>
    <row r="3209">
      <c r="A3209" s="1" t="s">
        <v>3246</v>
      </c>
      <c r="B3209" s="1" t="s">
        <v>22</v>
      </c>
      <c r="C3209" s="1">
        <v>4.0</v>
      </c>
      <c r="D3209" s="1">
        <v>2.0</v>
      </c>
      <c r="E3209" s="1">
        <v>8.0</v>
      </c>
      <c r="G3209" s="1" t="s">
        <v>29</v>
      </c>
      <c r="H3209" s="2">
        <v>44959.0</v>
      </c>
      <c r="J3209" s="3">
        <f t="shared" si="2"/>
        <v>4</v>
      </c>
      <c r="K3209" s="4">
        <f t="shared" si="3"/>
        <v>2</v>
      </c>
      <c r="L3209" s="4">
        <f t="shared" si="4"/>
        <v>8</v>
      </c>
      <c r="S3209" s="1" t="s">
        <v>3246</v>
      </c>
      <c r="T3209" s="4" t="str">
        <f t="shared" si="5"/>
        <v>Coffee</v>
      </c>
      <c r="U3209" s="4" t="str">
        <f t="shared" si="6"/>
        <v>In-store</v>
      </c>
      <c r="V3209" s="4" t="str">
        <f t="shared" si="7"/>
        <v>UNKNOWN</v>
      </c>
      <c r="W3209" s="4">
        <f t="shared" ref="W3209:Y3209" si="3216">IF(OR(J3209 = "ERROR", J3209 = ""), "UNKNOWN", J3209)</f>
        <v>4</v>
      </c>
      <c r="X3209" s="4">
        <f t="shared" si="3216"/>
        <v>2</v>
      </c>
      <c r="Y3209" s="4">
        <f t="shared" si="3216"/>
        <v>8</v>
      </c>
      <c r="Z3209" s="5">
        <f t="shared" si="9"/>
        <v>44959</v>
      </c>
    </row>
    <row r="3210">
      <c r="A3210" s="1" t="s">
        <v>3247</v>
      </c>
      <c r="B3210" s="1" t="s">
        <v>32</v>
      </c>
      <c r="C3210" s="1">
        <v>5.0</v>
      </c>
      <c r="D3210" s="1">
        <v>1.0</v>
      </c>
      <c r="E3210" s="1">
        <v>5.0</v>
      </c>
      <c r="F3210" s="1" t="s">
        <v>39</v>
      </c>
      <c r="H3210" s="2">
        <v>45059.0</v>
      </c>
      <c r="J3210" s="3">
        <f t="shared" si="2"/>
        <v>5</v>
      </c>
      <c r="K3210" s="4">
        <f t="shared" si="3"/>
        <v>1</v>
      </c>
      <c r="L3210" s="4">
        <f t="shared" si="4"/>
        <v>5</v>
      </c>
      <c r="S3210" s="1" t="s">
        <v>3247</v>
      </c>
      <c r="T3210" s="4" t="str">
        <f t="shared" si="5"/>
        <v>Cookie</v>
      </c>
      <c r="U3210" s="4" t="str">
        <f t="shared" si="6"/>
        <v>UNKNOWN</v>
      </c>
      <c r="V3210" s="4" t="str">
        <f t="shared" si="7"/>
        <v>Digital Wallet</v>
      </c>
      <c r="W3210" s="4">
        <f t="shared" ref="W3210:Y3210" si="3217">IF(OR(J3210 = "ERROR", J3210 = ""), "UNKNOWN", J3210)</f>
        <v>5</v>
      </c>
      <c r="X3210" s="4">
        <f t="shared" si="3217"/>
        <v>1</v>
      </c>
      <c r="Y3210" s="4">
        <f t="shared" si="3217"/>
        <v>5</v>
      </c>
      <c r="Z3210" s="5">
        <f t="shared" si="9"/>
        <v>45059</v>
      </c>
    </row>
    <row r="3211">
      <c r="A3211" s="1" t="s">
        <v>3248</v>
      </c>
      <c r="B3211" s="1" t="s">
        <v>27</v>
      </c>
      <c r="D3211" s="1">
        <v>3.0</v>
      </c>
      <c r="E3211" s="1">
        <v>15.0</v>
      </c>
      <c r="G3211" s="1" t="s">
        <v>24</v>
      </c>
      <c r="H3211" s="6">
        <v>45218.0</v>
      </c>
      <c r="J3211" s="3">
        <f t="shared" si="2"/>
        <v>5</v>
      </c>
      <c r="K3211" s="4">
        <f t="shared" si="3"/>
        <v>3</v>
      </c>
      <c r="L3211" s="4">
        <f t="shared" si="4"/>
        <v>15</v>
      </c>
      <c r="S3211" s="1" t="s">
        <v>3248</v>
      </c>
      <c r="T3211" s="4" t="str">
        <f t="shared" si="5"/>
        <v>Cake</v>
      </c>
      <c r="U3211" s="4" t="str">
        <f t="shared" si="6"/>
        <v>Takeaway</v>
      </c>
      <c r="V3211" s="4" t="str">
        <f t="shared" si="7"/>
        <v>UNKNOWN</v>
      </c>
      <c r="W3211" s="4">
        <f t="shared" ref="W3211:Y3211" si="3218">IF(OR(J3211 = "ERROR", J3211 = ""), "UNKNOWN", J3211)</f>
        <v>5</v>
      </c>
      <c r="X3211" s="4">
        <f t="shared" si="3218"/>
        <v>3</v>
      </c>
      <c r="Y3211" s="4">
        <f t="shared" si="3218"/>
        <v>15</v>
      </c>
      <c r="Z3211" s="7">
        <f t="shared" si="9"/>
        <v>45218</v>
      </c>
    </row>
    <row r="3212">
      <c r="A3212" s="1" t="s">
        <v>3249</v>
      </c>
      <c r="B3212" s="1" t="s">
        <v>25</v>
      </c>
      <c r="C3212" s="1">
        <v>3.0</v>
      </c>
      <c r="D3212" s="1">
        <v>4.0</v>
      </c>
      <c r="G3212" s="1" t="s">
        <v>24</v>
      </c>
      <c r="H3212" s="2">
        <v>45178.0</v>
      </c>
      <c r="J3212" s="3">
        <f t="shared" si="2"/>
        <v>3</v>
      </c>
      <c r="K3212" s="4">
        <f t="shared" si="3"/>
        <v>4</v>
      </c>
      <c r="L3212" s="4">
        <f t="shared" si="4"/>
        <v>12</v>
      </c>
      <c r="S3212" s="1" t="s">
        <v>3249</v>
      </c>
      <c r="T3212" s="4" t="str">
        <f t="shared" si="5"/>
        <v>UNKNOWN</v>
      </c>
      <c r="U3212" s="4" t="str">
        <f t="shared" si="6"/>
        <v>Takeaway</v>
      </c>
      <c r="V3212" s="4" t="str">
        <f t="shared" si="7"/>
        <v>UNKNOWN</v>
      </c>
      <c r="W3212" s="4">
        <f t="shared" ref="W3212:Y3212" si="3219">IF(OR(J3212 = "ERROR", J3212 = ""), "UNKNOWN", J3212)</f>
        <v>3</v>
      </c>
      <c r="X3212" s="4">
        <f t="shared" si="3219"/>
        <v>4</v>
      </c>
      <c r="Y3212" s="4">
        <f t="shared" si="3219"/>
        <v>12</v>
      </c>
      <c r="Z3212" s="5">
        <f t="shared" si="9"/>
        <v>45178</v>
      </c>
    </row>
    <row r="3213">
      <c r="A3213" s="1" t="s">
        <v>3250</v>
      </c>
      <c r="B3213" s="1" t="s">
        <v>41</v>
      </c>
      <c r="C3213" s="1">
        <v>1.0</v>
      </c>
      <c r="D3213" s="1">
        <v>4.0</v>
      </c>
      <c r="E3213" s="1">
        <v>4.0</v>
      </c>
      <c r="F3213" s="1" t="s">
        <v>39</v>
      </c>
      <c r="G3213" s="1" t="s">
        <v>29</v>
      </c>
      <c r="H3213" s="6">
        <v>45278.0</v>
      </c>
      <c r="J3213" s="3">
        <f t="shared" si="2"/>
        <v>1</v>
      </c>
      <c r="K3213" s="4">
        <f t="shared" si="3"/>
        <v>4</v>
      </c>
      <c r="L3213" s="4">
        <f t="shared" si="4"/>
        <v>4</v>
      </c>
      <c r="S3213" s="1" t="s">
        <v>3250</v>
      </c>
      <c r="T3213" s="4" t="str">
        <f t="shared" si="5"/>
        <v>Smoothie</v>
      </c>
      <c r="U3213" s="4" t="str">
        <f t="shared" si="6"/>
        <v>In-store</v>
      </c>
      <c r="V3213" s="4" t="str">
        <f t="shared" si="7"/>
        <v>Digital Wallet</v>
      </c>
      <c r="W3213" s="4">
        <f t="shared" ref="W3213:Y3213" si="3220">IF(OR(J3213 = "ERROR", J3213 = ""), "UNKNOWN", J3213)</f>
        <v>1</v>
      </c>
      <c r="X3213" s="4">
        <f t="shared" si="3220"/>
        <v>4</v>
      </c>
      <c r="Y3213" s="4">
        <f t="shared" si="3220"/>
        <v>4</v>
      </c>
      <c r="Z3213" s="7">
        <f t="shared" si="9"/>
        <v>45278</v>
      </c>
    </row>
    <row r="3214">
      <c r="A3214" s="1" t="s">
        <v>3251</v>
      </c>
      <c r="B3214" s="1" t="s">
        <v>44</v>
      </c>
      <c r="C3214" s="1">
        <v>5.0</v>
      </c>
      <c r="D3214" s="1">
        <v>4.0</v>
      </c>
      <c r="E3214" s="1">
        <v>20.0</v>
      </c>
      <c r="F3214" s="1" t="s">
        <v>39</v>
      </c>
      <c r="G3214" s="1" t="s">
        <v>29</v>
      </c>
      <c r="H3214" s="2">
        <v>44983.0</v>
      </c>
      <c r="J3214" s="3">
        <f t="shared" si="2"/>
        <v>5</v>
      </c>
      <c r="K3214" s="4">
        <f t="shared" si="3"/>
        <v>4</v>
      </c>
      <c r="L3214" s="4">
        <f t="shared" si="4"/>
        <v>20</v>
      </c>
      <c r="S3214" s="1" t="s">
        <v>3251</v>
      </c>
      <c r="T3214" s="4" t="str">
        <f t="shared" si="5"/>
        <v>Sandwich</v>
      </c>
      <c r="U3214" s="4" t="str">
        <f t="shared" si="6"/>
        <v>In-store</v>
      </c>
      <c r="V3214" s="4" t="str">
        <f t="shared" si="7"/>
        <v>Digital Wallet</v>
      </c>
      <c r="W3214" s="4">
        <f t="shared" ref="W3214:Y3214" si="3221">IF(OR(J3214 = "ERROR", J3214 = ""), "UNKNOWN", J3214)</f>
        <v>5</v>
      </c>
      <c r="X3214" s="4">
        <f t="shared" si="3221"/>
        <v>4</v>
      </c>
      <c r="Y3214" s="4">
        <f t="shared" si="3221"/>
        <v>20</v>
      </c>
      <c r="Z3214" s="5">
        <f t="shared" si="9"/>
        <v>44983</v>
      </c>
    </row>
    <row r="3215">
      <c r="A3215" s="1" t="s">
        <v>3252</v>
      </c>
      <c r="B3215" s="1" t="s">
        <v>27</v>
      </c>
      <c r="C3215" s="1">
        <v>5.0</v>
      </c>
      <c r="D3215" s="1">
        <v>3.0</v>
      </c>
      <c r="E3215" s="1">
        <v>15.0</v>
      </c>
      <c r="F3215" s="1" t="s">
        <v>28</v>
      </c>
      <c r="G3215" s="1" t="s">
        <v>29</v>
      </c>
      <c r="H3215" s="2">
        <v>45024.0</v>
      </c>
      <c r="J3215" s="3">
        <f t="shared" si="2"/>
        <v>5</v>
      </c>
      <c r="K3215" s="4">
        <f t="shared" si="3"/>
        <v>3</v>
      </c>
      <c r="L3215" s="4">
        <f t="shared" si="4"/>
        <v>15</v>
      </c>
      <c r="S3215" s="1" t="s">
        <v>3252</v>
      </c>
      <c r="T3215" s="4" t="str">
        <f t="shared" si="5"/>
        <v>Cake</v>
      </c>
      <c r="U3215" s="4" t="str">
        <f t="shared" si="6"/>
        <v>In-store</v>
      </c>
      <c r="V3215" s="4" t="str">
        <f t="shared" si="7"/>
        <v>Cash</v>
      </c>
      <c r="W3215" s="4">
        <f t="shared" ref="W3215:Y3215" si="3222">IF(OR(J3215 = "ERROR", J3215 = ""), "UNKNOWN", J3215)</f>
        <v>5</v>
      </c>
      <c r="X3215" s="4">
        <f t="shared" si="3222"/>
        <v>3</v>
      </c>
      <c r="Y3215" s="4">
        <f t="shared" si="3222"/>
        <v>15</v>
      </c>
      <c r="Z3215" s="5">
        <f t="shared" si="9"/>
        <v>45024</v>
      </c>
    </row>
    <row r="3216">
      <c r="A3216" s="1" t="s">
        <v>3253</v>
      </c>
      <c r="B3216" s="1" t="s">
        <v>32</v>
      </c>
      <c r="C3216" s="1">
        <v>2.0</v>
      </c>
      <c r="D3216" s="1">
        <v>1.0</v>
      </c>
      <c r="E3216" s="1">
        <v>2.0</v>
      </c>
      <c r="F3216" s="1" t="s">
        <v>23</v>
      </c>
      <c r="G3216" s="1" t="s">
        <v>29</v>
      </c>
      <c r="H3216" s="2">
        <v>45037.0</v>
      </c>
      <c r="J3216" s="3">
        <f t="shared" si="2"/>
        <v>2</v>
      </c>
      <c r="K3216" s="4">
        <f t="shared" si="3"/>
        <v>1</v>
      </c>
      <c r="L3216" s="4">
        <f t="shared" si="4"/>
        <v>2</v>
      </c>
      <c r="S3216" s="1" t="s">
        <v>3253</v>
      </c>
      <c r="T3216" s="4" t="str">
        <f t="shared" si="5"/>
        <v>Cookie</v>
      </c>
      <c r="U3216" s="4" t="str">
        <f t="shared" si="6"/>
        <v>In-store</v>
      </c>
      <c r="V3216" s="4" t="str">
        <f t="shared" si="7"/>
        <v>Credit Card</v>
      </c>
      <c r="W3216" s="4">
        <f t="shared" ref="W3216:Y3216" si="3223">IF(OR(J3216 = "ERROR", J3216 = ""), "UNKNOWN", J3216)</f>
        <v>2</v>
      </c>
      <c r="X3216" s="4">
        <f t="shared" si="3223"/>
        <v>1</v>
      </c>
      <c r="Y3216" s="4">
        <f t="shared" si="3223"/>
        <v>2</v>
      </c>
      <c r="Z3216" s="5">
        <f t="shared" si="9"/>
        <v>45037</v>
      </c>
    </row>
    <row r="3217">
      <c r="A3217" s="1" t="s">
        <v>3254</v>
      </c>
      <c r="B3217" s="1" t="s">
        <v>55</v>
      </c>
      <c r="C3217" s="1">
        <v>4.0</v>
      </c>
      <c r="D3217" s="1">
        <v>3.0</v>
      </c>
      <c r="E3217" s="1">
        <v>12.0</v>
      </c>
      <c r="F3217" s="1" t="s">
        <v>30</v>
      </c>
      <c r="G3217" s="1" t="s">
        <v>29</v>
      </c>
      <c r="H3217" s="2">
        <v>45088.0</v>
      </c>
      <c r="J3217" s="3">
        <f t="shared" si="2"/>
        <v>4</v>
      </c>
      <c r="K3217" s="4">
        <f t="shared" si="3"/>
        <v>3</v>
      </c>
      <c r="L3217" s="4">
        <f t="shared" si="4"/>
        <v>12</v>
      </c>
      <c r="S3217" s="1" t="s">
        <v>3254</v>
      </c>
      <c r="T3217" s="4" t="str">
        <f t="shared" si="5"/>
        <v>Juice</v>
      </c>
      <c r="U3217" s="4" t="str">
        <f t="shared" si="6"/>
        <v>In-store</v>
      </c>
      <c r="V3217" s="4" t="str">
        <f t="shared" si="7"/>
        <v>UNKNOWN</v>
      </c>
      <c r="W3217" s="4">
        <f t="shared" ref="W3217:Y3217" si="3224">IF(OR(J3217 = "ERROR", J3217 = ""), "UNKNOWN", J3217)</f>
        <v>4</v>
      </c>
      <c r="X3217" s="4">
        <f t="shared" si="3224"/>
        <v>3</v>
      </c>
      <c r="Y3217" s="4">
        <f t="shared" si="3224"/>
        <v>12</v>
      </c>
      <c r="Z3217" s="5">
        <f t="shared" si="9"/>
        <v>45088</v>
      </c>
    </row>
    <row r="3218">
      <c r="A3218" s="1" t="s">
        <v>3255</v>
      </c>
      <c r="B3218" s="1" t="s">
        <v>32</v>
      </c>
      <c r="C3218" s="1">
        <v>3.0</v>
      </c>
      <c r="D3218" s="1">
        <v>1.0</v>
      </c>
      <c r="E3218" s="1">
        <v>3.0</v>
      </c>
      <c r="F3218" s="1" t="s">
        <v>28</v>
      </c>
      <c r="G3218" s="1" t="s">
        <v>29</v>
      </c>
      <c r="H3218" s="2">
        <v>45139.0</v>
      </c>
      <c r="J3218" s="3">
        <f t="shared" si="2"/>
        <v>3</v>
      </c>
      <c r="K3218" s="4">
        <f t="shared" si="3"/>
        <v>1</v>
      </c>
      <c r="L3218" s="4">
        <f t="shared" si="4"/>
        <v>3</v>
      </c>
      <c r="S3218" s="1" t="s">
        <v>3255</v>
      </c>
      <c r="T3218" s="4" t="str">
        <f t="shared" si="5"/>
        <v>Cookie</v>
      </c>
      <c r="U3218" s="4" t="str">
        <f t="shared" si="6"/>
        <v>In-store</v>
      </c>
      <c r="V3218" s="4" t="str">
        <f t="shared" si="7"/>
        <v>Cash</v>
      </c>
      <c r="W3218" s="4">
        <f t="shared" ref="W3218:Y3218" si="3225">IF(OR(J3218 = "ERROR", J3218 = ""), "UNKNOWN", J3218)</f>
        <v>3</v>
      </c>
      <c r="X3218" s="4">
        <f t="shared" si="3225"/>
        <v>1</v>
      </c>
      <c r="Y3218" s="4">
        <f t="shared" si="3225"/>
        <v>3</v>
      </c>
      <c r="Z3218" s="5">
        <f t="shared" si="9"/>
        <v>45139</v>
      </c>
    </row>
    <row r="3219">
      <c r="A3219" s="1" t="s">
        <v>3256</v>
      </c>
      <c r="B3219" s="1" t="s">
        <v>44</v>
      </c>
      <c r="C3219" s="1">
        <v>5.0</v>
      </c>
      <c r="D3219" s="1">
        <v>4.0</v>
      </c>
      <c r="E3219" s="1">
        <v>20.0</v>
      </c>
      <c r="F3219" s="1" t="s">
        <v>23</v>
      </c>
      <c r="G3219" s="1" t="s">
        <v>25</v>
      </c>
      <c r="H3219" s="2">
        <v>45039.0</v>
      </c>
      <c r="J3219" s="3">
        <f t="shared" si="2"/>
        <v>5</v>
      </c>
      <c r="K3219" s="4">
        <f t="shared" si="3"/>
        <v>4</v>
      </c>
      <c r="L3219" s="4">
        <f t="shared" si="4"/>
        <v>20</v>
      </c>
      <c r="S3219" s="1" t="s">
        <v>3256</v>
      </c>
      <c r="T3219" s="4" t="str">
        <f t="shared" si="5"/>
        <v>Sandwich</v>
      </c>
      <c r="U3219" s="4" t="str">
        <f t="shared" si="6"/>
        <v>UNKNOWN</v>
      </c>
      <c r="V3219" s="4" t="str">
        <f t="shared" si="7"/>
        <v>Credit Card</v>
      </c>
      <c r="W3219" s="4">
        <f t="shared" ref="W3219:Y3219" si="3226">IF(OR(J3219 = "ERROR", J3219 = ""), "UNKNOWN", J3219)</f>
        <v>5</v>
      </c>
      <c r="X3219" s="4">
        <f t="shared" si="3226"/>
        <v>4</v>
      </c>
      <c r="Y3219" s="4">
        <f t="shared" si="3226"/>
        <v>20</v>
      </c>
      <c r="Z3219" s="5">
        <f t="shared" si="9"/>
        <v>45039</v>
      </c>
    </row>
    <row r="3220">
      <c r="A3220" s="1" t="s">
        <v>3257</v>
      </c>
      <c r="B3220" s="1" t="s">
        <v>55</v>
      </c>
      <c r="C3220" s="1">
        <v>4.0</v>
      </c>
      <c r="D3220" s="1">
        <v>3.0</v>
      </c>
      <c r="E3220" s="1">
        <v>12.0</v>
      </c>
      <c r="F3220" s="1" t="s">
        <v>23</v>
      </c>
      <c r="G3220" s="1" t="s">
        <v>29</v>
      </c>
      <c r="H3220" s="2">
        <v>45169.0</v>
      </c>
      <c r="J3220" s="3">
        <f t="shared" si="2"/>
        <v>4</v>
      </c>
      <c r="K3220" s="4">
        <f t="shared" si="3"/>
        <v>3</v>
      </c>
      <c r="L3220" s="4">
        <f t="shared" si="4"/>
        <v>12</v>
      </c>
      <c r="S3220" s="1" t="s">
        <v>3257</v>
      </c>
      <c r="T3220" s="4" t="str">
        <f t="shared" si="5"/>
        <v>Juice</v>
      </c>
      <c r="U3220" s="4" t="str">
        <f t="shared" si="6"/>
        <v>In-store</v>
      </c>
      <c r="V3220" s="4" t="str">
        <f t="shared" si="7"/>
        <v>Credit Card</v>
      </c>
      <c r="W3220" s="4">
        <f t="shared" ref="W3220:Y3220" si="3227">IF(OR(J3220 = "ERROR", J3220 = ""), "UNKNOWN", J3220)</f>
        <v>4</v>
      </c>
      <c r="X3220" s="4">
        <f t="shared" si="3227"/>
        <v>3</v>
      </c>
      <c r="Y3220" s="4">
        <f t="shared" si="3227"/>
        <v>12</v>
      </c>
      <c r="Z3220" s="5">
        <f t="shared" si="9"/>
        <v>45169</v>
      </c>
    </row>
    <row r="3221">
      <c r="A3221" s="1" t="s">
        <v>3258</v>
      </c>
      <c r="B3221" s="1" t="s">
        <v>36</v>
      </c>
      <c r="C3221" s="1">
        <v>4.0</v>
      </c>
      <c r="D3221" s="1">
        <v>5.0</v>
      </c>
      <c r="E3221" s="1" t="s">
        <v>25</v>
      </c>
      <c r="G3221" s="1" t="s">
        <v>24</v>
      </c>
      <c r="H3221" s="2">
        <v>45111.0</v>
      </c>
      <c r="J3221" s="3">
        <f t="shared" si="2"/>
        <v>4</v>
      </c>
      <c r="K3221" s="4">
        <f t="shared" si="3"/>
        <v>5</v>
      </c>
      <c r="L3221" s="4">
        <f t="shared" si="4"/>
        <v>20</v>
      </c>
      <c r="S3221" s="1" t="s">
        <v>3258</v>
      </c>
      <c r="T3221" s="4" t="str">
        <f t="shared" si="5"/>
        <v>Salad</v>
      </c>
      <c r="U3221" s="4" t="str">
        <f t="shared" si="6"/>
        <v>Takeaway</v>
      </c>
      <c r="V3221" s="4" t="str">
        <f t="shared" si="7"/>
        <v>UNKNOWN</v>
      </c>
      <c r="W3221" s="4">
        <f t="shared" ref="W3221:Y3221" si="3228">IF(OR(J3221 = "ERROR", J3221 = ""), "UNKNOWN", J3221)</f>
        <v>4</v>
      </c>
      <c r="X3221" s="4">
        <f t="shared" si="3228"/>
        <v>5</v>
      </c>
      <c r="Y3221" s="4">
        <f t="shared" si="3228"/>
        <v>20</v>
      </c>
      <c r="Z3221" s="5">
        <f t="shared" si="9"/>
        <v>45111</v>
      </c>
    </row>
    <row r="3222">
      <c r="A3222" s="1" t="s">
        <v>3259</v>
      </c>
      <c r="B3222" s="1" t="s">
        <v>22</v>
      </c>
      <c r="C3222" s="1">
        <v>1.0</v>
      </c>
      <c r="D3222" s="1">
        <v>2.0</v>
      </c>
      <c r="E3222" s="1">
        <v>2.0</v>
      </c>
      <c r="J3222" s="3">
        <f t="shared" si="2"/>
        <v>1</v>
      </c>
      <c r="K3222" s="4">
        <f t="shared" si="3"/>
        <v>2</v>
      </c>
      <c r="L3222" s="4">
        <f t="shared" si="4"/>
        <v>2</v>
      </c>
      <c r="S3222" s="1" t="s">
        <v>3259</v>
      </c>
      <c r="T3222" s="4" t="str">
        <f t="shared" si="5"/>
        <v>Coffee</v>
      </c>
      <c r="U3222" s="4" t="str">
        <f t="shared" si="6"/>
        <v>UNKNOWN</v>
      </c>
      <c r="V3222" s="4" t="str">
        <f t="shared" si="7"/>
        <v>UNKNOWN</v>
      </c>
      <c r="W3222" s="4">
        <f t="shared" ref="W3222:Y3222" si="3229">IF(OR(J3222 = "ERROR", J3222 = ""), "UNKNOWN", J3222)</f>
        <v>1</v>
      </c>
      <c r="X3222" s="4">
        <f t="shared" si="3229"/>
        <v>2</v>
      </c>
      <c r="Y3222" s="4">
        <f t="shared" si="3229"/>
        <v>2</v>
      </c>
      <c r="Z3222" s="4" t="str">
        <f t="shared" si="9"/>
        <v>UNKNOWN</v>
      </c>
    </row>
    <row r="3223">
      <c r="A3223" s="1" t="s">
        <v>3260</v>
      </c>
      <c r="B3223" s="1" t="s">
        <v>55</v>
      </c>
      <c r="C3223" s="1">
        <v>4.0</v>
      </c>
      <c r="D3223" s="1">
        <v>3.0</v>
      </c>
      <c r="E3223" s="1">
        <v>12.0</v>
      </c>
      <c r="F3223" s="1" t="s">
        <v>39</v>
      </c>
      <c r="G3223" s="1" t="s">
        <v>25</v>
      </c>
      <c r="H3223" s="2">
        <v>45026.0</v>
      </c>
      <c r="J3223" s="3">
        <f t="shared" si="2"/>
        <v>4</v>
      </c>
      <c r="K3223" s="4">
        <f t="shared" si="3"/>
        <v>3</v>
      </c>
      <c r="L3223" s="4">
        <f t="shared" si="4"/>
        <v>12</v>
      </c>
      <c r="S3223" s="1" t="s">
        <v>3260</v>
      </c>
      <c r="T3223" s="4" t="str">
        <f t="shared" si="5"/>
        <v>Juice</v>
      </c>
      <c r="U3223" s="4" t="str">
        <f t="shared" si="6"/>
        <v>UNKNOWN</v>
      </c>
      <c r="V3223" s="4" t="str">
        <f t="shared" si="7"/>
        <v>Digital Wallet</v>
      </c>
      <c r="W3223" s="4">
        <f t="shared" ref="W3223:Y3223" si="3230">IF(OR(J3223 = "ERROR", J3223 = ""), "UNKNOWN", J3223)</f>
        <v>4</v>
      </c>
      <c r="X3223" s="4">
        <f t="shared" si="3230"/>
        <v>3</v>
      </c>
      <c r="Y3223" s="4">
        <f t="shared" si="3230"/>
        <v>12</v>
      </c>
      <c r="Z3223" s="5">
        <f t="shared" si="9"/>
        <v>45026</v>
      </c>
    </row>
    <row r="3224">
      <c r="A3224" s="1" t="s">
        <v>3261</v>
      </c>
      <c r="B3224" s="1" t="s">
        <v>22</v>
      </c>
      <c r="C3224" s="1">
        <v>2.0</v>
      </c>
      <c r="D3224" s="1">
        <v>2.0</v>
      </c>
      <c r="E3224" s="1">
        <v>4.0</v>
      </c>
      <c r="F3224" s="1" t="s">
        <v>23</v>
      </c>
      <c r="H3224" s="2">
        <v>45127.0</v>
      </c>
      <c r="J3224" s="3">
        <f t="shared" si="2"/>
        <v>2</v>
      </c>
      <c r="K3224" s="4">
        <f t="shared" si="3"/>
        <v>2</v>
      </c>
      <c r="L3224" s="4">
        <f t="shared" si="4"/>
        <v>4</v>
      </c>
      <c r="S3224" s="1" t="s">
        <v>3261</v>
      </c>
      <c r="T3224" s="4" t="str">
        <f t="shared" si="5"/>
        <v>Coffee</v>
      </c>
      <c r="U3224" s="4" t="str">
        <f t="shared" si="6"/>
        <v>UNKNOWN</v>
      </c>
      <c r="V3224" s="4" t="str">
        <f t="shared" si="7"/>
        <v>Credit Card</v>
      </c>
      <c r="W3224" s="4">
        <f t="shared" ref="W3224:Y3224" si="3231">IF(OR(J3224 = "ERROR", J3224 = ""), "UNKNOWN", J3224)</f>
        <v>2</v>
      </c>
      <c r="X3224" s="4">
        <f t="shared" si="3231"/>
        <v>2</v>
      </c>
      <c r="Y3224" s="4">
        <f t="shared" si="3231"/>
        <v>4</v>
      </c>
      <c r="Z3224" s="5">
        <f t="shared" si="9"/>
        <v>45127</v>
      </c>
    </row>
    <row r="3225">
      <c r="A3225" s="1" t="s">
        <v>3262</v>
      </c>
      <c r="B3225" s="1" t="s">
        <v>55</v>
      </c>
      <c r="C3225" s="1">
        <v>3.0</v>
      </c>
      <c r="D3225" s="1" t="s">
        <v>30</v>
      </c>
      <c r="E3225" s="1">
        <v>9.0</v>
      </c>
      <c r="F3225" s="1" t="s">
        <v>28</v>
      </c>
      <c r="G3225" s="1" t="s">
        <v>24</v>
      </c>
      <c r="H3225" s="2">
        <v>44970.0</v>
      </c>
      <c r="J3225" s="3">
        <f t="shared" si="2"/>
        <v>3</v>
      </c>
      <c r="K3225" s="4">
        <f t="shared" si="3"/>
        <v>3</v>
      </c>
      <c r="L3225" s="4">
        <f t="shared" si="4"/>
        <v>9</v>
      </c>
      <c r="S3225" s="1" t="s">
        <v>3262</v>
      </c>
      <c r="T3225" s="4" t="str">
        <f t="shared" si="5"/>
        <v>Juice</v>
      </c>
      <c r="U3225" s="4" t="str">
        <f t="shared" si="6"/>
        <v>Takeaway</v>
      </c>
      <c r="V3225" s="4" t="str">
        <f t="shared" si="7"/>
        <v>Cash</v>
      </c>
      <c r="W3225" s="4">
        <f t="shared" ref="W3225:Y3225" si="3232">IF(OR(J3225 = "ERROR", J3225 = ""), "UNKNOWN", J3225)</f>
        <v>3</v>
      </c>
      <c r="X3225" s="4">
        <f t="shared" si="3232"/>
        <v>3</v>
      </c>
      <c r="Y3225" s="4">
        <f t="shared" si="3232"/>
        <v>9</v>
      </c>
      <c r="Z3225" s="5">
        <f t="shared" si="9"/>
        <v>44970</v>
      </c>
    </row>
    <row r="3226">
      <c r="A3226" s="1" t="s">
        <v>3263</v>
      </c>
      <c r="B3226" s="1" t="s">
        <v>22</v>
      </c>
      <c r="D3226" s="1">
        <v>2.0</v>
      </c>
      <c r="E3226" s="1" t="s">
        <v>30</v>
      </c>
      <c r="H3226" s="2">
        <v>45023.0</v>
      </c>
      <c r="J3226" s="3" t="str">
        <f t="shared" si="2"/>
        <v/>
      </c>
      <c r="K3226" s="4">
        <f t="shared" si="3"/>
        <v>2</v>
      </c>
      <c r="L3226" s="4" t="str">
        <f t="shared" si="4"/>
        <v>UNKNOWN</v>
      </c>
      <c r="S3226" s="1" t="s">
        <v>3263</v>
      </c>
      <c r="T3226" s="4" t="str">
        <f t="shared" si="5"/>
        <v>Coffee</v>
      </c>
      <c r="U3226" s="4" t="str">
        <f t="shared" si="6"/>
        <v>UNKNOWN</v>
      </c>
      <c r="V3226" s="4" t="str">
        <f t="shared" si="7"/>
        <v>UNKNOWN</v>
      </c>
      <c r="W3226" s="4" t="str">
        <f t="shared" ref="W3226:Y3226" si="3233">IF(OR(J3226 = "ERROR", J3226 = ""), "UNKNOWN", J3226)</f>
        <v>UNKNOWN</v>
      </c>
      <c r="X3226" s="4">
        <f t="shared" si="3233"/>
        <v>2</v>
      </c>
      <c r="Y3226" s="4" t="str">
        <f t="shared" si="3233"/>
        <v>UNKNOWN</v>
      </c>
      <c r="Z3226" s="5">
        <f t="shared" si="9"/>
        <v>45023</v>
      </c>
    </row>
    <row r="3227">
      <c r="A3227" s="1" t="s">
        <v>3264</v>
      </c>
      <c r="B3227" s="1" t="s">
        <v>81</v>
      </c>
      <c r="C3227" s="1">
        <v>5.0</v>
      </c>
      <c r="D3227" s="1">
        <v>1.5</v>
      </c>
      <c r="E3227" s="1" t="s">
        <v>25</v>
      </c>
      <c r="G3227" s="1" t="s">
        <v>30</v>
      </c>
      <c r="H3227" s="2">
        <v>44973.0</v>
      </c>
      <c r="J3227" s="3">
        <f t="shared" si="2"/>
        <v>5</v>
      </c>
      <c r="K3227" s="4">
        <f t="shared" si="3"/>
        <v>1.5</v>
      </c>
      <c r="L3227" s="4">
        <f t="shared" si="4"/>
        <v>7.5</v>
      </c>
      <c r="S3227" s="1" t="s">
        <v>3264</v>
      </c>
      <c r="T3227" s="4" t="str">
        <f t="shared" si="5"/>
        <v>Tea</v>
      </c>
      <c r="U3227" s="4" t="str">
        <f t="shared" si="6"/>
        <v>UNKNOWN</v>
      </c>
      <c r="V3227" s="4" t="str">
        <f t="shared" si="7"/>
        <v>UNKNOWN</v>
      </c>
      <c r="W3227" s="4">
        <f t="shared" ref="W3227:Y3227" si="3234">IF(OR(J3227 = "ERROR", J3227 = ""), "UNKNOWN", J3227)</f>
        <v>5</v>
      </c>
      <c r="X3227" s="4">
        <f t="shared" si="3234"/>
        <v>1.5</v>
      </c>
      <c r="Y3227" s="4">
        <f t="shared" si="3234"/>
        <v>7.5</v>
      </c>
      <c r="Z3227" s="5">
        <f t="shared" si="9"/>
        <v>44973</v>
      </c>
    </row>
    <row r="3228">
      <c r="A3228" s="1" t="s">
        <v>3265</v>
      </c>
      <c r="B3228" s="1" t="s">
        <v>41</v>
      </c>
      <c r="C3228" s="1">
        <v>1.0</v>
      </c>
      <c r="D3228" s="1">
        <v>4.0</v>
      </c>
      <c r="E3228" s="1">
        <v>4.0</v>
      </c>
      <c r="F3228" s="1" t="s">
        <v>28</v>
      </c>
      <c r="H3228" s="2">
        <v>44967.0</v>
      </c>
      <c r="J3228" s="3">
        <f t="shared" si="2"/>
        <v>1</v>
      </c>
      <c r="K3228" s="4">
        <f t="shared" si="3"/>
        <v>4</v>
      </c>
      <c r="L3228" s="4">
        <f t="shared" si="4"/>
        <v>4</v>
      </c>
      <c r="S3228" s="1" t="s">
        <v>3265</v>
      </c>
      <c r="T3228" s="4" t="str">
        <f t="shared" si="5"/>
        <v>Smoothie</v>
      </c>
      <c r="U3228" s="4" t="str">
        <f t="shared" si="6"/>
        <v>UNKNOWN</v>
      </c>
      <c r="V3228" s="4" t="str">
        <f t="shared" si="7"/>
        <v>Cash</v>
      </c>
      <c r="W3228" s="4">
        <f t="shared" ref="W3228:Y3228" si="3235">IF(OR(J3228 = "ERROR", J3228 = ""), "UNKNOWN", J3228)</f>
        <v>1</v>
      </c>
      <c r="X3228" s="4">
        <f t="shared" si="3235"/>
        <v>4</v>
      </c>
      <c r="Y3228" s="4">
        <f t="shared" si="3235"/>
        <v>4</v>
      </c>
      <c r="Z3228" s="5">
        <f t="shared" si="9"/>
        <v>44967</v>
      </c>
    </row>
    <row r="3229">
      <c r="A3229" s="1" t="s">
        <v>3266</v>
      </c>
      <c r="C3229" s="1">
        <v>4.0</v>
      </c>
      <c r="D3229" s="1">
        <v>4.0</v>
      </c>
      <c r="E3229" s="1">
        <v>16.0</v>
      </c>
      <c r="F3229" s="1" t="s">
        <v>23</v>
      </c>
      <c r="H3229" s="2">
        <v>45053.0</v>
      </c>
      <c r="J3229" s="3">
        <f t="shared" si="2"/>
        <v>4</v>
      </c>
      <c r="K3229" s="4">
        <f t="shared" si="3"/>
        <v>4</v>
      </c>
      <c r="L3229" s="4">
        <f t="shared" si="4"/>
        <v>16</v>
      </c>
      <c r="S3229" s="1" t="s">
        <v>3266</v>
      </c>
      <c r="T3229" s="4" t="str">
        <f t="shared" si="5"/>
        <v>UNKNOWN</v>
      </c>
      <c r="U3229" s="4" t="str">
        <f t="shared" si="6"/>
        <v>UNKNOWN</v>
      </c>
      <c r="V3229" s="4" t="str">
        <f t="shared" si="7"/>
        <v>Credit Card</v>
      </c>
      <c r="W3229" s="4">
        <f t="shared" ref="W3229:Y3229" si="3236">IF(OR(J3229 = "ERROR", J3229 = ""), "UNKNOWN", J3229)</f>
        <v>4</v>
      </c>
      <c r="X3229" s="4">
        <f t="shared" si="3236"/>
        <v>4</v>
      </c>
      <c r="Y3229" s="4">
        <f t="shared" si="3236"/>
        <v>16</v>
      </c>
      <c r="Z3229" s="5">
        <f t="shared" si="9"/>
        <v>45053</v>
      </c>
    </row>
    <row r="3230">
      <c r="A3230" s="1" t="s">
        <v>3267</v>
      </c>
      <c r="B3230" s="1" t="s">
        <v>36</v>
      </c>
      <c r="C3230" s="1">
        <v>1.0</v>
      </c>
      <c r="D3230" s="1">
        <v>5.0</v>
      </c>
      <c r="E3230" s="1">
        <v>5.0</v>
      </c>
      <c r="F3230" s="1" t="s">
        <v>28</v>
      </c>
      <c r="G3230" s="1" t="s">
        <v>24</v>
      </c>
      <c r="H3230" s="2">
        <v>44949.0</v>
      </c>
      <c r="J3230" s="3">
        <f t="shared" si="2"/>
        <v>1</v>
      </c>
      <c r="K3230" s="4">
        <f t="shared" si="3"/>
        <v>5</v>
      </c>
      <c r="L3230" s="4">
        <f t="shared" si="4"/>
        <v>5</v>
      </c>
      <c r="S3230" s="1" t="s">
        <v>3267</v>
      </c>
      <c r="T3230" s="4" t="str">
        <f t="shared" si="5"/>
        <v>Salad</v>
      </c>
      <c r="U3230" s="4" t="str">
        <f t="shared" si="6"/>
        <v>Takeaway</v>
      </c>
      <c r="V3230" s="4" t="str">
        <f t="shared" si="7"/>
        <v>Cash</v>
      </c>
      <c r="W3230" s="4">
        <f t="shared" ref="W3230:Y3230" si="3237">IF(OR(J3230 = "ERROR", J3230 = ""), "UNKNOWN", J3230)</f>
        <v>1</v>
      </c>
      <c r="X3230" s="4">
        <f t="shared" si="3237"/>
        <v>5</v>
      </c>
      <c r="Y3230" s="4">
        <f t="shared" si="3237"/>
        <v>5</v>
      </c>
      <c r="Z3230" s="5">
        <f t="shared" si="9"/>
        <v>44949</v>
      </c>
    </row>
    <row r="3231">
      <c r="A3231" s="1" t="s">
        <v>3268</v>
      </c>
      <c r="B3231" s="1" t="s">
        <v>44</v>
      </c>
      <c r="C3231" s="1">
        <v>5.0</v>
      </c>
      <c r="D3231" s="1">
        <v>4.0</v>
      </c>
      <c r="E3231" s="1">
        <v>20.0</v>
      </c>
      <c r="F3231" s="1" t="s">
        <v>39</v>
      </c>
      <c r="G3231" s="1" t="s">
        <v>24</v>
      </c>
      <c r="H3231" s="2">
        <v>45070.0</v>
      </c>
      <c r="J3231" s="3">
        <f t="shared" si="2"/>
        <v>5</v>
      </c>
      <c r="K3231" s="4">
        <f t="shared" si="3"/>
        <v>4</v>
      </c>
      <c r="L3231" s="4">
        <f t="shared" si="4"/>
        <v>20</v>
      </c>
      <c r="S3231" s="1" t="s">
        <v>3268</v>
      </c>
      <c r="T3231" s="4" t="str">
        <f t="shared" si="5"/>
        <v>Sandwich</v>
      </c>
      <c r="U3231" s="4" t="str">
        <f t="shared" si="6"/>
        <v>Takeaway</v>
      </c>
      <c r="V3231" s="4" t="str">
        <f t="shared" si="7"/>
        <v>Digital Wallet</v>
      </c>
      <c r="W3231" s="4">
        <f t="shared" ref="W3231:Y3231" si="3238">IF(OR(J3231 = "ERROR", J3231 = ""), "UNKNOWN", J3231)</f>
        <v>5</v>
      </c>
      <c r="X3231" s="4">
        <f t="shared" si="3238"/>
        <v>4</v>
      </c>
      <c r="Y3231" s="4">
        <f t="shared" si="3238"/>
        <v>20</v>
      </c>
      <c r="Z3231" s="5">
        <f t="shared" si="9"/>
        <v>45070</v>
      </c>
    </row>
    <row r="3232">
      <c r="A3232" s="1" t="s">
        <v>3269</v>
      </c>
      <c r="B3232" s="1" t="s">
        <v>27</v>
      </c>
      <c r="C3232" s="1">
        <v>5.0</v>
      </c>
      <c r="D3232" s="1">
        <v>3.0</v>
      </c>
      <c r="E3232" s="1">
        <v>15.0</v>
      </c>
      <c r="F3232" s="1" t="s">
        <v>28</v>
      </c>
      <c r="H3232" s="6">
        <v>45284.0</v>
      </c>
      <c r="J3232" s="3">
        <f t="shared" si="2"/>
        <v>5</v>
      </c>
      <c r="K3232" s="4">
        <f t="shared" si="3"/>
        <v>3</v>
      </c>
      <c r="L3232" s="4">
        <f t="shared" si="4"/>
        <v>15</v>
      </c>
      <c r="S3232" s="1" t="s">
        <v>3269</v>
      </c>
      <c r="T3232" s="4" t="str">
        <f t="shared" si="5"/>
        <v>Cake</v>
      </c>
      <c r="U3232" s="4" t="str">
        <f t="shared" si="6"/>
        <v>UNKNOWN</v>
      </c>
      <c r="V3232" s="4" t="str">
        <f t="shared" si="7"/>
        <v>Cash</v>
      </c>
      <c r="W3232" s="4">
        <f t="shared" ref="W3232:Y3232" si="3239">IF(OR(J3232 = "ERROR", J3232 = ""), "UNKNOWN", J3232)</f>
        <v>5</v>
      </c>
      <c r="X3232" s="4">
        <f t="shared" si="3239"/>
        <v>3</v>
      </c>
      <c r="Y3232" s="4">
        <f t="shared" si="3239"/>
        <v>15</v>
      </c>
      <c r="Z3232" s="7">
        <f t="shared" si="9"/>
        <v>45284</v>
      </c>
    </row>
    <row r="3233">
      <c r="A3233" s="1" t="s">
        <v>3270</v>
      </c>
      <c r="B3233" s="1" t="s">
        <v>55</v>
      </c>
      <c r="C3233" s="1">
        <v>3.0</v>
      </c>
      <c r="D3233" s="1">
        <v>3.0</v>
      </c>
      <c r="E3233" s="1">
        <v>9.0</v>
      </c>
      <c r="F3233" s="1" t="s">
        <v>39</v>
      </c>
      <c r="G3233" s="1" t="s">
        <v>24</v>
      </c>
      <c r="H3233" s="2">
        <v>45197.0</v>
      </c>
      <c r="J3233" s="3">
        <f t="shared" si="2"/>
        <v>3</v>
      </c>
      <c r="K3233" s="4">
        <f t="shared" si="3"/>
        <v>3</v>
      </c>
      <c r="L3233" s="4">
        <f t="shared" si="4"/>
        <v>9</v>
      </c>
      <c r="S3233" s="1" t="s">
        <v>3270</v>
      </c>
      <c r="T3233" s="4" t="str">
        <f t="shared" si="5"/>
        <v>Juice</v>
      </c>
      <c r="U3233" s="4" t="str">
        <f t="shared" si="6"/>
        <v>Takeaway</v>
      </c>
      <c r="V3233" s="4" t="str">
        <f t="shared" si="7"/>
        <v>Digital Wallet</v>
      </c>
      <c r="W3233" s="4">
        <f t="shared" ref="W3233:Y3233" si="3240">IF(OR(J3233 = "ERROR", J3233 = ""), "UNKNOWN", J3233)</f>
        <v>3</v>
      </c>
      <c r="X3233" s="4">
        <f t="shared" si="3240"/>
        <v>3</v>
      </c>
      <c r="Y3233" s="4">
        <f t="shared" si="3240"/>
        <v>9</v>
      </c>
      <c r="Z3233" s="5">
        <f t="shared" si="9"/>
        <v>45197</v>
      </c>
    </row>
    <row r="3234">
      <c r="A3234" s="1" t="s">
        <v>3271</v>
      </c>
      <c r="B3234" s="1" t="s">
        <v>41</v>
      </c>
      <c r="C3234" s="1">
        <v>3.0</v>
      </c>
      <c r="D3234" s="1">
        <v>4.0</v>
      </c>
      <c r="E3234" s="1">
        <v>12.0</v>
      </c>
      <c r="F3234" s="1" t="s">
        <v>28</v>
      </c>
      <c r="H3234" s="2">
        <v>45181.0</v>
      </c>
      <c r="J3234" s="3">
        <f t="shared" si="2"/>
        <v>3</v>
      </c>
      <c r="K3234" s="4">
        <f t="shared" si="3"/>
        <v>4</v>
      </c>
      <c r="L3234" s="4">
        <f t="shared" si="4"/>
        <v>12</v>
      </c>
      <c r="S3234" s="1" t="s">
        <v>3271</v>
      </c>
      <c r="T3234" s="4" t="str">
        <f t="shared" si="5"/>
        <v>Smoothie</v>
      </c>
      <c r="U3234" s="4" t="str">
        <f t="shared" si="6"/>
        <v>UNKNOWN</v>
      </c>
      <c r="V3234" s="4" t="str">
        <f t="shared" si="7"/>
        <v>Cash</v>
      </c>
      <c r="W3234" s="4">
        <f t="shared" ref="W3234:Y3234" si="3241">IF(OR(J3234 = "ERROR", J3234 = ""), "UNKNOWN", J3234)</f>
        <v>3</v>
      </c>
      <c r="X3234" s="4">
        <f t="shared" si="3241"/>
        <v>4</v>
      </c>
      <c r="Y3234" s="4">
        <f t="shared" si="3241"/>
        <v>12</v>
      </c>
      <c r="Z3234" s="5">
        <f t="shared" si="9"/>
        <v>45181</v>
      </c>
    </row>
    <row r="3235">
      <c r="A3235" s="1" t="s">
        <v>3272</v>
      </c>
      <c r="B3235" s="1" t="s">
        <v>27</v>
      </c>
      <c r="C3235" s="1">
        <v>3.0</v>
      </c>
      <c r="D3235" s="1">
        <v>3.0</v>
      </c>
      <c r="E3235" s="1">
        <v>9.0</v>
      </c>
      <c r="G3235" s="1" t="s">
        <v>29</v>
      </c>
      <c r="H3235" s="2">
        <v>44999.0</v>
      </c>
      <c r="J3235" s="3">
        <f t="shared" si="2"/>
        <v>3</v>
      </c>
      <c r="K3235" s="4">
        <f t="shared" si="3"/>
        <v>3</v>
      </c>
      <c r="L3235" s="4">
        <f t="shared" si="4"/>
        <v>9</v>
      </c>
      <c r="S3235" s="1" t="s">
        <v>3272</v>
      </c>
      <c r="T3235" s="4" t="str">
        <f t="shared" si="5"/>
        <v>Cake</v>
      </c>
      <c r="U3235" s="4" t="str">
        <f t="shared" si="6"/>
        <v>In-store</v>
      </c>
      <c r="V3235" s="4" t="str">
        <f t="shared" si="7"/>
        <v>UNKNOWN</v>
      </c>
      <c r="W3235" s="4">
        <f t="shared" ref="W3235:Y3235" si="3242">IF(OR(J3235 = "ERROR", J3235 = ""), "UNKNOWN", J3235)</f>
        <v>3</v>
      </c>
      <c r="X3235" s="4">
        <f t="shared" si="3242"/>
        <v>3</v>
      </c>
      <c r="Y3235" s="4">
        <f t="shared" si="3242"/>
        <v>9</v>
      </c>
      <c r="Z3235" s="5">
        <f t="shared" si="9"/>
        <v>44999</v>
      </c>
    </row>
    <row r="3236">
      <c r="A3236" s="1" t="s">
        <v>3273</v>
      </c>
      <c r="B3236" s="1" t="s">
        <v>22</v>
      </c>
      <c r="C3236" s="1">
        <v>5.0</v>
      </c>
      <c r="D3236" s="1">
        <v>2.0</v>
      </c>
      <c r="E3236" s="1">
        <v>10.0</v>
      </c>
      <c r="G3236" s="1" t="s">
        <v>24</v>
      </c>
      <c r="H3236" s="2">
        <v>45262.0</v>
      </c>
      <c r="J3236" s="3">
        <f t="shared" si="2"/>
        <v>5</v>
      </c>
      <c r="K3236" s="4">
        <f t="shared" si="3"/>
        <v>2</v>
      </c>
      <c r="L3236" s="4">
        <f t="shared" si="4"/>
        <v>10</v>
      </c>
      <c r="S3236" s="1" t="s">
        <v>3273</v>
      </c>
      <c r="T3236" s="4" t="str">
        <f t="shared" si="5"/>
        <v>Coffee</v>
      </c>
      <c r="U3236" s="4" t="str">
        <f t="shared" si="6"/>
        <v>Takeaway</v>
      </c>
      <c r="V3236" s="4" t="str">
        <f t="shared" si="7"/>
        <v>UNKNOWN</v>
      </c>
      <c r="W3236" s="4">
        <f t="shared" ref="W3236:Y3236" si="3243">IF(OR(J3236 = "ERROR", J3236 = ""), "UNKNOWN", J3236)</f>
        <v>5</v>
      </c>
      <c r="X3236" s="4">
        <f t="shared" si="3243"/>
        <v>2</v>
      </c>
      <c r="Y3236" s="4">
        <f t="shared" si="3243"/>
        <v>10</v>
      </c>
      <c r="Z3236" s="5">
        <f t="shared" si="9"/>
        <v>45262</v>
      </c>
    </row>
    <row r="3237">
      <c r="A3237" s="1" t="s">
        <v>3274</v>
      </c>
      <c r="B3237" s="1" t="s">
        <v>44</v>
      </c>
      <c r="C3237" s="1">
        <v>1.0</v>
      </c>
      <c r="D3237" s="1">
        <v>4.0</v>
      </c>
      <c r="E3237" s="1">
        <v>4.0</v>
      </c>
      <c r="F3237" s="1" t="s">
        <v>28</v>
      </c>
      <c r="H3237" s="2">
        <v>44933.0</v>
      </c>
      <c r="J3237" s="3">
        <f t="shared" si="2"/>
        <v>1</v>
      </c>
      <c r="K3237" s="4">
        <f t="shared" si="3"/>
        <v>4</v>
      </c>
      <c r="L3237" s="4">
        <f t="shared" si="4"/>
        <v>4</v>
      </c>
      <c r="S3237" s="1" t="s">
        <v>3274</v>
      </c>
      <c r="T3237" s="4" t="str">
        <f t="shared" si="5"/>
        <v>Sandwich</v>
      </c>
      <c r="U3237" s="4" t="str">
        <f t="shared" si="6"/>
        <v>UNKNOWN</v>
      </c>
      <c r="V3237" s="4" t="str">
        <f t="shared" si="7"/>
        <v>Cash</v>
      </c>
      <c r="W3237" s="4">
        <f t="shared" ref="W3237:Y3237" si="3244">IF(OR(J3237 = "ERROR", J3237 = ""), "UNKNOWN", J3237)</f>
        <v>1</v>
      </c>
      <c r="X3237" s="4">
        <f t="shared" si="3244"/>
        <v>4</v>
      </c>
      <c r="Y3237" s="4">
        <f t="shared" si="3244"/>
        <v>4</v>
      </c>
      <c r="Z3237" s="5">
        <f t="shared" si="9"/>
        <v>44933</v>
      </c>
    </row>
    <row r="3238">
      <c r="A3238" s="1" t="s">
        <v>3275</v>
      </c>
      <c r="C3238" s="1">
        <v>2.0</v>
      </c>
      <c r="D3238" s="1">
        <v>1.5</v>
      </c>
      <c r="E3238" s="1">
        <v>3.0</v>
      </c>
      <c r="G3238" s="1" t="s">
        <v>29</v>
      </c>
      <c r="H3238" s="2">
        <v>44936.0</v>
      </c>
      <c r="J3238" s="3">
        <f t="shared" si="2"/>
        <v>2</v>
      </c>
      <c r="K3238" s="4">
        <f t="shared" si="3"/>
        <v>1.5</v>
      </c>
      <c r="L3238" s="4">
        <f t="shared" si="4"/>
        <v>3</v>
      </c>
      <c r="S3238" s="1" t="s">
        <v>3275</v>
      </c>
      <c r="T3238" s="4" t="str">
        <f t="shared" si="5"/>
        <v>UNKNOWN</v>
      </c>
      <c r="U3238" s="4" t="str">
        <f t="shared" si="6"/>
        <v>In-store</v>
      </c>
      <c r="V3238" s="4" t="str">
        <f t="shared" si="7"/>
        <v>UNKNOWN</v>
      </c>
      <c r="W3238" s="4">
        <f t="shared" ref="W3238:Y3238" si="3245">IF(OR(J3238 = "ERROR", J3238 = ""), "UNKNOWN", J3238)</f>
        <v>2</v>
      </c>
      <c r="X3238" s="4">
        <f t="shared" si="3245"/>
        <v>1.5</v>
      </c>
      <c r="Y3238" s="4">
        <f t="shared" si="3245"/>
        <v>3</v>
      </c>
      <c r="Z3238" s="5">
        <f t="shared" si="9"/>
        <v>44936</v>
      </c>
    </row>
    <row r="3239">
      <c r="A3239" s="1" t="s">
        <v>3276</v>
      </c>
      <c r="B3239" s="1" t="s">
        <v>32</v>
      </c>
      <c r="C3239" s="1">
        <v>2.0</v>
      </c>
      <c r="D3239" s="1">
        <v>1.0</v>
      </c>
      <c r="E3239" s="1">
        <v>2.0</v>
      </c>
      <c r="G3239" s="1" t="s">
        <v>29</v>
      </c>
      <c r="H3239" s="2">
        <v>45121.0</v>
      </c>
      <c r="J3239" s="3">
        <f t="shared" si="2"/>
        <v>2</v>
      </c>
      <c r="K3239" s="4">
        <f t="shared" si="3"/>
        <v>1</v>
      </c>
      <c r="L3239" s="4">
        <f t="shared" si="4"/>
        <v>2</v>
      </c>
      <c r="S3239" s="1" t="s">
        <v>3276</v>
      </c>
      <c r="T3239" s="4" t="str">
        <f t="shared" si="5"/>
        <v>Cookie</v>
      </c>
      <c r="U3239" s="4" t="str">
        <f t="shared" si="6"/>
        <v>In-store</v>
      </c>
      <c r="V3239" s="4" t="str">
        <f t="shared" si="7"/>
        <v>UNKNOWN</v>
      </c>
      <c r="W3239" s="4">
        <f t="shared" ref="W3239:Y3239" si="3246">IF(OR(J3239 = "ERROR", J3239 = ""), "UNKNOWN", J3239)</f>
        <v>2</v>
      </c>
      <c r="X3239" s="4">
        <f t="shared" si="3246"/>
        <v>1</v>
      </c>
      <c r="Y3239" s="4">
        <f t="shared" si="3246"/>
        <v>2</v>
      </c>
      <c r="Z3239" s="5">
        <f t="shared" si="9"/>
        <v>45121</v>
      </c>
    </row>
    <row r="3240">
      <c r="A3240" s="1" t="s">
        <v>3277</v>
      </c>
      <c r="B3240" s="1" t="s">
        <v>36</v>
      </c>
      <c r="C3240" s="1">
        <v>4.0</v>
      </c>
      <c r="D3240" s="1">
        <v>5.0</v>
      </c>
      <c r="E3240" s="1">
        <v>20.0</v>
      </c>
      <c r="G3240" s="1" t="s">
        <v>24</v>
      </c>
      <c r="H3240" s="2">
        <v>45159.0</v>
      </c>
      <c r="J3240" s="3">
        <f t="shared" si="2"/>
        <v>4</v>
      </c>
      <c r="K3240" s="4">
        <f t="shared" si="3"/>
        <v>5</v>
      </c>
      <c r="L3240" s="4">
        <f t="shared" si="4"/>
        <v>20</v>
      </c>
      <c r="S3240" s="1" t="s">
        <v>3277</v>
      </c>
      <c r="T3240" s="4" t="str">
        <f t="shared" si="5"/>
        <v>Salad</v>
      </c>
      <c r="U3240" s="4" t="str">
        <f t="shared" si="6"/>
        <v>Takeaway</v>
      </c>
      <c r="V3240" s="4" t="str">
        <f t="shared" si="7"/>
        <v>UNKNOWN</v>
      </c>
      <c r="W3240" s="4">
        <f t="shared" ref="W3240:Y3240" si="3247">IF(OR(J3240 = "ERROR", J3240 = ""), "UNKNOWN", J3240)</f>
        <v>4</v>
      </c>
      <c r="X3240" s="4">
        <f t="shared" si="3247"/>
        <v>5</v>
      </c>
      <c r="Y3240" s="4">
        <f t="shared" si="3247"/>
        <v>20</v>
      </c>
      <c r="Z3240" s="5">
        <f t="shared" si="9"/>
        <v>45159</v>
      </c>
    </row>
    <row r="3241">
      <c r="A3241" s="1" t="s">
        <v>3278</v>
      </c>
      <c r="C3241" s="1">
        <v>5.0</v>
      </c>
      <c r="D3241" s="1">
        <v>4.0</v>
      </c>
      <c r="E3241" s="1">
        <v>20.0</v>
      </c>
      <c r="F3241" s="1" t="s">
        <v>23</v>
      </c>
      <c r="H3241" s="2">
        <v>45172.0</v>
      </c>
      <c r="J3241" s="3">
        <f t="shared" si="2"/>
        <v>5</v>
      </c>
      <c r="K3241" s="4">
        <f t="shared" si="3"/>
        <v>4</v>
      </c>
      <c r="L3241" s="4">
        <f t="shared" si="4"/>
        <v>20</v>
      </c>
      <c r="S3241" s="1" t="s">
        <v>3278</v>
      </c>
      <c r="T3241" s="4" t="str">
        <f t="shared" si="5"/>
        <v>UNKNOWN</v>
      </c>
      <c r="U3241" s="4" t="str">
        <f t="shared" si="6"/>
        <v>UNKNOWN</v>
      </c>
      <c r="V3241" s="4" t="str">
        <f t="shared" si="7"/>
        <v>Credit Card</v>
      </c>
      <c r="W3241" s="4">
        <f t="shared" ref="W3241:Y3241" si="3248">IF(OR(J3241 = "ERROR", J3241 = ""), "UNKNOWN", J3241)</f>
        <v>5</v>
      </c>
      <c r="X3241" s="4">
        <f t="shared" si="3248"/>
        <v>4</v>
      </c>
      <c r="Y3241" s="4">
        <f t="shared" si="3248"/>
        <v>20</v>
      </c>
      <c r="Z3241" s="5">
        <f t="shared" si="9"/>
        <v>45172</v>
      </c>
    </row>
    <row r="3242">
      <c r="A3242" s="1" t="s">
        <v>3279</v>
      </c>
      <c r="B3242" s="1" t="s">
        <v>25</v>
      </c>
      <c r="C3242" s="1">
        <v>2.0</v>
      </c>
      <c r="D3242" s="1">
        <v>5.0</v>
      </c>
      <c r="E3242" s="1">
        <v>10.0</v>
      </c>
      <c r="G3242" s="1" t="s">
        <v>24</v>
      </c>
      <c r="H3242" s="2">
        <v>45038.0</v>
      </c>
      <c r="J3242" s="3">
        <f t="shared" si="2"/>
        <v>2</v>
      </c>
      <c r="K3242" s="4">
        <f t="shared" si="3"/>
        <v>5</v>
      </c>
      <c r="L3242" s="4">
        <f t="shared" si="4"/>
        <v>10</v>
      </c>
      <c r="S3242" s="1" t="s">
        <v>3279</v>
      </c>
      <c r="T3242" s="4" t="str">
        <f t="shared" si="5"/>
        <v>UNKNOWN</v>
      </c>
      <c r="U3242" s="4" t="str">
        <f t="shared" si="6"/>
        <v>Takeaway</v>
      </c>
      <c r="V3242" s="4" t="str">
        <f t="shared" si="7"/>
        <v>UNKNOWN</v>
      </c>
      <c r="W3242" s="4">
        <f t="shared" ref="W3242:Y3242" si="3249">IF(OR(J3242 = "ERROR", J3242 = ""), "UNKNOWN", J3242)</f>
        <v>2</v>
      </c>
      <c r="X3242" s="4">
        <f t="shared" si="3249"/>
        <v>5</v>
      </c>
      <c r="Y3242" s="4">
        <f t="shared" si="3249"/>
        <v>10</v>
      </c>
      <c r="Z3242" s="5">
        <f t="shared" si="9"/>
        <v>45038</v>
      </c>
    </row>
    <row r="3243">
      <c r="A3243" s="1" t="s">
        <v>3280</v>
      </c>
      <c r="B3243" s="1" t="s">
        <v>32</v>
      </c>
      <c r="C3243" s="1">
        <v>1.0</v>
      </c>
      <c r="D3243" s="1">
        <v>1.0</v>
      </c>
      <c r="E3243" s="1">
        <v>1.0</v>
      </c>
      <c r="F3243" s="1" t="s">
        <v>28</v>
      </c>
      <c r="G3243" s="1" t="s">
        <v>29</v>
      </c>
      <c r="J3243" s="3">
        <f t="shared" si="2"/>
        <v>1</v>
      </c>
      <c r="K3243" s="4">
        <f t="shared" si="3"/>
        <v>1</v>
      </c>
      <c r="L3243" s="4">
        <f t="shared" si="4"/>
        <v>1</v>
      </c>
      <c r="S3243" s="1" t="s">
        <v>3280</v>
      </c>
      <c r="T3243" s="4" t="str">
        <f t="shared" si="5"/>
        <v>Cookie</v>
      </c>
      <c r="U3243" s="4" t="str">
        <f t="shared" si="6"/>
        <v>In-store</v>
      </c>
      <c r="V3243" s="4" t="str">
        <f t="shared" si="7"/>
        <v>Cash</v>
      </c>
      <c r="W3243" s="4">
        <f t="shared" ref="W3243:Y3243" si="3250">IF(OR(J3243 = "ERROR", J3243 = ""), "UNKNOWN", J3243)</f>
        <v>1</v>
      </c>
      <c r="X3243" s="4">
        <f t="shared" si="3250"/>
        <v>1</v>
      </c>
      <c r="Y3243" s="4">
        <f t="shared" si="3250"/>
        <v>1</v>
      </c>
      <c r="Z3243" s="4" t="str">
        <f t="shared" si="9"/>
        <v>UNKNOWN</v>
      </c>
    </row>
    <row r="3244">
      <c r="A3244" s="1" t="s">
        <v>3281</v>
      </c>
      <c r="B3244" s="1" t="s">
        <v>44</v>
      </c>
      <c r="C3244" s="1">
        <v>3.0</v>
      </c>
      <c r="D3244" s="1">
        <v>4.0</v>
      </c>
      <c r="E3244" s="1">
        <v>12.0</v>
      </c>
      <c r="F3244" s="1" t="s">
        <v>23</v>
      </c>
      <c r="G3244" s="1" t="s">
        <v>29</v>
      </c>
      <c r="H3244" s="2">
        <v>44964.0</v>
      </c>
      <c r="J3244" s="3">
        <f t="shared" si="2"/>
        <v>3</v>
      </c>
      <c r="K3244" s="4">
        <f t="shared" si="3"/>
        <v>4</v>
      </c>
      <c r="L3244" s="4">
        <f t="shared" si="4"/>
        <v>12</v>
      </c>
      <c r="S3244" s="1" t="s">
        <v>3281</v>
      </c>
      <c r="T3244" s="4" t="str">
        <f t="shared" si="5"/>
        <v>Sandwich</v>
      </c>
      <c r="U3244" s="4" t="str">
        <f t="shared" si="6"/>
        <v>In-store</v>
      </c>
      <c r="V3244" s="4" t="str">
        <f t="shared" si="7"/>
        <v>Credit Card</v>
      </c>
      <c r="W3244" s="4">
        <f t="shared" ref="W3244:Y3244" si="3251">IF(OR(J3244 = "ERROR", J3244 = ""), "UNKNOWN", J3244)</f>
        <v>3</v>
      </c>
      <c r="X3244" s="4">
        <f t="shared" si="3251"/>
        <v>4</v>
      </c>
      <c r="Y3244" s="4">
        <f t="shared" si="3251"/>
        <v>12</v>
      </c>
      <c r="Z3244" s="5">
        <f t="shared" si="9"/>
        <v>44964</v>
      </c>
    </row>
    <row r="3245">
      <c r="A3245" s="1" t="s">
        <v>3282</v>
      </c>
      <c r="C3245" s="1">
        <v>3.0</v>
      </c>
      <c r="D3245" s="1">
        <v>3.0</v>
      </c>
      <c r="E3245" s="1">
        <v>9.0</v>
      </c>
      <c r="F3245" s="1" t="s">
        <v>23</v>
      </c>
      <c r="G3245" s="1" t="s">
        <v>29</v>
      </c>
      <c r="H3245" s="2">
        <v>45151.0</v>
      </c>
      <c r="J3245" s="3">
        <f t="shared" si="2"/>
        <v>3</v>
      </c>
      <c r="K3245" s="4">
        <f t="shared" si="3"/>
        <v>3</v>
      </c>
      <c r="L3245" s="4">
        <f t="shared" si="4"/>
        <v>9</v>
      </c>
      <c r="S3245" s="1" t="s">
        <v>3282</v>
      </c>
      <c r="T3245" s="4" t="str">
        <f t="shared" si="5"/>
        <v>UNKNOWN</v>
      </c>
      <c r="U3245" s="4" t="str">
        <f t="shared" si="6"/>
        <v>In-store</v>
      </c>
      <c r="V3245" s="4" t="str">
        <f t="shared" si="7"/>
        <v>Credit Card</v>
      </c>
      <c r="W3245" s="4">
        <f t="shared" ref="W3245:Y3245" si="3252">IF(OR(J3245 = "ERROR", J3245 = ""), "UNKNOWN", J3245)</f>
        <v>3</v>
      </c>
      <c r="X3245" s="4">
        <f t="shared" si="3252"/>
        <v>3</v>
      </c>
      <c r="Y3245" s="4">
        <f t="shared" si="3252"/>
        <v>9</v>
      </c>
      <c r="Z3245" s="5">
        <f t="shared" si="9"/>
        <v>45151</v>
      </c>
    </row>
    <row r="3246">
      <c r="A3246" s="1" t="s">
        <v>3283</v>
      </c>
      <c r="B3246" s="1" t="s">
        <v>44</v>
      </c>
      <c r="C3246" s="1">
        <v>3.0</v>
      </c>
      <c r="D3246" s="1">
        <v>4.0</v>
      </c>
      <c r="E3246" s="1">
        <v>12.0</v>
      </c>
      <c r="H3246" s="6">
        <v>45259.0</v>
      </c>
      <c r="J3246" s="3">
        <f t="shared" si="2"/>
        <v>3</v>
      </c>
      <c r="K3246" s="4">
        <f t="shared" si="3"/>
        <v>4</v>
      </c>
      <c r="L3246" s="4">
        <f t="shared" si="4"/>
        <v>12</v>
      </c>
      <c r="S3246" s="1" t="s">
        <v>3283</v>
      </c>
      <c r="T3246" s="4" t="str">
        <f t="shared" si="5"/>
        <v>Sandwich</v>
      </c>
      <c r="U3246" s="4" t="str">
        <f t="shared" si="6"/>
        <v>UNKNOWN</v>
      </c>
      <c r="V3246" s="4" t="str">
        <f t="shared" si="7"/>
        <v>UNKNOWN</v>
      </c>
      <c r="W3246" s="4">
        <f t="shared" ref="W3246:Y3246" si="3253">IF(OR(J3246 = "ERROR", J3246 = ""), "UNKNOWN", J3246)</f>
        <v>3</v>
      </c>
      <c r="X3246" s="4">
        <f t="shared" si="3253"/>
        <v>4</v>
      </c>
      <c r="Y3246" s="4">
        <f t="shared" si="3253"/>
        <v>12</v>
      </c>
      <c r="Z3246" s="7">
        <f t="shared" si="9"/>
        <v>45259</v>
      </c>
    </row>
    <row r="3247">
      <c r="A3247" s="1" t="s">
        <v>3284</v>
      </c>
      <c r="B3247" s="1" t="s">
        <v>32</v>
      </c>
      <c r="C3247" s="1">
        <v>5.0</v>
      </c>
      <c r="D3247" s="1">
        <v>1.0</v>
      </c>
      <c r="E3247" s="1">
        <v>5.0</v>
      </c>
      <c r="G3247" s="1" t="s">
        <v>29</v>
      </c>
      <c r="H3247" s="2">
        <v>45179.0</v>
      </c>
      <c r="J3247" s="3">
        <f t="shared" si="2"/>
        <v>5</v>
      </c>
      <c r="K3247" s="4">
        <f t="shared" si="3"/>
        <v>1</v>
      </c>
      <c r="L3247" s="4">
        <f t="shared" si="4"/>
        <v>5</v>
      </c>
      <c r="S3247" s="1" t="s">
        <v>3284</v>
      </c>
      <c r="T3247" s="4" t="str">
        <f t="shared" si="5"/>
        <v>Cookie</v>
      </c>
      <c r="U3247" s="4" t="str">
        <f t="shared" si="6"/>
        <v>In-store</v>
      </c>
      <c r="V3247" s="4" t="str">
        <f t="shared" si="7"/>
        <v>UNKNOWN</v>
      </c>
      <c r="W3247" s="4">
        <f t="shared" ref="W3247:Y3247" si="3254">IF(OR(J3247 = "ERROR", J3247 = ""), "UNKNOWN", J3247)</f>
        <v>5</v>
      </c>
      <c r="X3247" s="4">
        <f t="shared" si="3254"/>
        <v>1</v>
      </c>
      <c r="Y3247" s="4">
        <f t="shared" si="3254"/>
        <v>5</v>
      </c>
      <c r="Z3247" s="5">
        <f t="shared" si="9"/>
        <v>45179</v>
      </c>
    </row>
    <row r="3248">
      <c r="A3248" s="1" t="s">
        <v>3285</v>
      </c>
      <c r="B3248" s="1" t="s">
        <v>27</v>
      </c>
      <c r="C3248" s="1">
        <v>5.0</v>
      </c>
      <c r="D3248" s="1">
        <v>3.0</v>
      </c>
      <c r="E3248" s="1">
        <v>15.0</v>
      </c>
      <c r="F3248" s="1" t="s">
        <v>28</v>
      </c>
      <c r="G3248" s="1" t="s">
        <v>29</v>
      </c>
      <c r="H3248" s="2">
        <v>45153.0</v>
      </c>
      <c r="J3248" s="3">
        <f t="shared" si="2"/>
        <v>5</v>
      </c>
      <c r="K3248" s="4">
        <f t="shared" si="3"/>
        <v>3</v>
      </c>
      <c r="L3248" s="4">
        <f t="shared" si="4"/>
        <v>15</v>
      </c>
      <c r="S3248" s="1" t="s">
        <v>3285</v>
      </c>
      <c r="T3248" s="4" t="str">
        <f t="shared" si="5"/>
        <v>Cake</v>
      </c>
      <c r="U3248" s="4" t="str">
        <f t="shared" si="6"/>
        <v>In-store</v>
      </c>
      <c r="V3248" s="4" t="str">
        <f t="shared" si="7"/>
        <v>Cash</v>
      </c>
      <c r="W3248" s="4">
        <f t="shared" ref="W3248:Y3248" si="3255">IF(OR(J3248 = "ERROR", J3248 = ""), "UNKNOWN", J3248)</f>
        <v>5</v>
      </c>
      <c r="X3248" s="4">
        <f t="shared" si="3255"/>
        <v>3</v>
      </c>
      <c r="Y3248" s="4">
        <f t="shared" si="3255"/>
        <v>15</v>
      </c>
      <c r="Z3248" s="5">
        <f t="shared" si="9"/>
        <v>45153</v>
      </c>
    </row>
    <row r="3249">
      <c r="A3249" s="1" t="s">
        <v>3286</v>
      </c>
      <c r="B3249" s="1" t="s">
        <v>81</v>
      </c>
      <c r="C3249" s="1">
        <v>3.0</v>
      </c>
      <c r="D3249" s="1">
        <v>1.5</v>
      </c>
      <c r="E3249" s="1">
        <v>4.5</v>
      </c>
      <c r="F3249" s="1" t="s">
        <v>30</v>
      </c>
      <c r="H3249" s="2">
        <v>45185.0</v>
      </c>
      <c r="J3249" s="3">
        <f t="shared" si="2"/>
        <v>3</v>
      </c>
      <c r="K3249" s="4">
        <f t="shared" si="3"/>
        <v>1.5</v>
      </c>
      <c r="L3249" s="4">
        <f t="shared" si="4"/>
        <v>4.5</v>
      </c>
      <c r="S3249" s="1" t="s">
        <v>3286</v>
      </c>
      <c r="T3249" s="4" t="str">
        <f t="shared" si="5"/>
        <v>Tea</v>
      </c>
      <c r="U3249" s="4" t="str">
        <f t="shared" si="6"/>
        <v>UNKNOWN</v>
      </c>
      <c r="V3249" s="4" t="str">
        <f t="shared" si="7"/>
        <v>UNKNOWN</v>
      </c>
      <c r="W3249" s="4">
        <f t="shared" ref="W3249:Y3249" si="3256">IF(OR(J3249 = "ERROR", J3249 = ""), "UNKNOWN", J3249)</f>
        <v>3</v>
      </c>
      <c r="X3249" s="4">
        <f t="shared" si="3256"/>
        <v>1.5</v>
      </c>
      <c r="Y3249" s="4">
        <f t="shared" si="3256"/>
        <v>4.5</v>
      </c>
      <c r="Z3249" s="5">
        <f t="shared" si="9"/>
        <v>45185</v>
      </c>
    </row>
    <row r="3250">
      <c r="A3250" s="1" t="s">
        <v>3287</v>
      </c>
      <c r="B3250" s="1" t="s">
        <v>41</v>
      </c>
      <c r="C3250" s="1">
        <v>4.0</v>
      </c>
      <c r="D3250" s="1" t="s">
        <v>30</v>
      </c>
      <c r="E3250" s="1">
        <v>16.0</v>
      </c>
      <c r="F3250" s="1" t="s">
        <v>23</v>
      </c>
      <c r="G3250" s="1" t="s">
        <v>29</v>
      </c>
      <c r="H3250" s="2">
        <v>45124.0</v>
      </c>
      <c r="J3250" s="3">
        <f t="shared" si="2"/>
        <v>4</v>
      </c>
      <c r="K3250" s="4">
        <f t="shared" si="3"/>
        <v>4</v>
      </c>
      <c r="L3250" s="4">
        <f t="shared" si="4"/>
        <v>16</v>
      </c>
      <c r="S3250" s="1" t="s">
        <v>3287</v>
      </c>
      <c r="T3250" s="4" t="str">
        <f t="shared" si="5"/>
        <v>Smoothie</v>
      </c>
      <c r="U3250" s="4" t="str">
        <f t="shared" si="6"/>
        <v>In-store</v>
      </c>
      <c r="V3250" s="4" t="str">
        <f t="shared" si="7"/>
        <v>Credit Card</v>
      </c>
      <c r="W3250" s="4">
        <f t="shared" ref="W3250:Y3250" si="3257">IF(OR(J3250 = "ERROR", J3250 = ""), "UNKNOWN", J3250)</f>
        <v>4</v>
      </c>
      <c r="X3250" s="4">
        <f t="shared" si="3257"/>
        <v>4</v>
      </c>
      <c r="Y3250" s="4">
        <f t="shared" si="3257"/>
        <v>16</v>
      </c>
      <c r="Z3250" s="5">
        <f t="shared" si="9"/>
        <v>45124</v>
      </c>
    </row>
    <row r="3251">
      <c r="A3251" s="1" t="s">
        <v>3288</v>
      </c>
      <c r="B3251" s="1" t="s">
        <v>27</v>
      </c>
      <c r="C3251" s="1" t="s">
        <v>30</v>
      </c>
      <c r="D3251" s="1">
        <v>3.0</v>
      </c>
      <c r="E3251" s="1">
        <v>12.0</v>
      </c>
      <c r="F3251" s="1" t="s">
        <v>28</v>
      </c>
      <c r="G3251" s="1" t="s">
        <v>24</v>
      </c>
      <c r="H3251" s="2">
        <v>45018.0</v>
      </c>
      <c r="J3251" s="3">
        <f t="shared" si="2"/>
        <v>4</v>
      </c>
      <c r="K3251" s="4">
        <f t="shared" si="3"/>
        <v>3</v>
      </c>
      <c r="L3251" s="4">
        <f t="shared" si="4"/>
        <v>12</v>
      </c>
      <c r="S3251" s="1" t="s">
        <v>3288</v>
      </c>
      <c r="T3251" s="4" t="str">
        <f t="shared" si="5"/>
        <v>Cake</v>
      </c>
      <c r="U3251" s="4" t="str">
        <f t="shared" si="6"/>
        <v>Takeaway</v>
      </c>
      <c r="V3251" s="4" t="str">
        <f t="shared" si="7"/>
        <v>Cash</v>
      </c>
      <c r="W3251" s="4">
        <f t="shared" ref="W3251:Y3251" si="3258">IF(OR(J3251 = "ERROR", J3251 = ""), "UNKNOWN", J3251)</f>
        <v>4</v>
      </c>
      <c r="X3251" s="4">
        <f t="shared" si="3258"/>
        <v>3</v>
      </c>
      <c r="Y3251" s="4">
        <f t="shared" si="3258"/>
        <v>12</v>
      </c>
      <c r="Z3251" s="5">
        <f t="shared" si="9"/>
        <v>45018</v>
      </c>
    </row>
    <row r="3252">
      <c r="A3252" s="1" t="s">
        <v>3289</v>
      </c>
      <c r="B3252" s="1" t="s">
        <v>32</v>
      </c>
      <c r="C3252" s="1">
        <v>5.0</v>
      </c>
      <c r="D3252" s="1">
        <v>1.0</v>
      </c>
      <c r="E3252" s="1">
        <v>5.0</v>
      </c>
      <c r="F3252" s="1" t="s">
        <v>39</v>
      </c>
      <c r="G3252" s="1" t="s">
        <v>24</v>
      </c>
      <c r="H3252" s="2">
        <v>45155.0</v>
      </c>
      <c r="J3252" s="3">
        <f t="shared" si="2"/>
        <v>5</v>
      </c>
      <c r="K3252" s="4">
        <f t="shared" si="3"/>
        <v>1</v>
      </c>
      <c r="L3252" s="4">
        <f t="shared" si="4"/>
        <v>5</v>
      </c>
      <c r="S3252" s="1" t="s">
        <v>3289</v>
      </c>
      <c r="T3252" s="4" t="str">
        <f t="shared" si="5"/>
        <v>Cookie</v>
      </c>
      <c r="U3252" s="4" t="str">
        <f t="shared" si="6"/>
        <v>Takeaway</v>
      </c>
      <c r="V3252" s="4" t="str">
        <f t="shared" si="7"/>
        <v>Digital Wallet</v>
      </c>
      <c r="W3252" s="4">
        <f t="shared" ref="W3252:Y3252" si="3259">IF(OR(J3252 = "ERROR", J3252 = ""), "UNKNOWN", J3252)</f>
        <v>5</v>
      </c>
      <c r="X3252" s="4">
        <f t="shared" si="3259"/>
        <v>1</v>
      </c>
      <c r="Y3252" s="4">
        <f t="shared" si="3259"/>
        <v>5</v>
      </c>
      <c r="Z3252" s="5">
        <f t="shared" si="9"/>
        <v>45155</v>
      </c>
    </row>
    <row r="3253">
      <c r="A3253" s="1" t="s">
        <v>3290</v>
      </c>
      <c r="B3253" s="1" t="s">
        <v>41</v>
      </c>
      <c r="C3253" s="1">
        <v>4.0</v>
      </c>
      <c r="D3253" s="1">
        <v>4.0</v>
      </c>
      <c r="E3253" s="1">
        <v>16.0</v>
      </c>
      <c r="G3253" s="1" t="s">
        <v>29</v>
      </c>
      <c r="H3253" s="2">
        <v>45019.0</v>
      </c>
      <c r="J3253" s="3">
        <f t="shared" si="2"/>
        <v>4</v>
      </c>
      <c r="K3253" s="4">
        <f t="shared" si="3"/>
        <v>4</v>
      </c>
      <c r="L3253" s="4">
        <f t="shared" si="4"/>
        <v>16</v>
      </c>
      <c r="S3253" s="1" t="s">
        <v>3290</v>
      </c>
      <c r="T3253" s="4" t="str">
        <f t="shared" si="5"/>
        <v>Smoothie</v>
      </c>
      <c r="U3253" s="4" t="str">
        <f t="shared" si="6"/>
        <v>In-store</v>
      </c>
      <c r="V3253" s="4" t="str">
        <f t="shared" si="7"/>
        <v>UNKNOWN</v>
      </c>
      <c r="W3253" s="4">
        <f t="shared" ref="W3253:Y3253" si="3260">IF(OR(J3253 = "ERROR", J3253 = ""), "UNKNOWN", J3253)</f>
        <v>4</v>
      </c>
      <c r="X3253" s="4">
        <f t="shared" si="3260"/>
        <v>4</v>
      </c>
      <c r="Y3253" s="4">
        <f t="shared" si="3260"/>
        <v>16</v>
      </c>
      <c r="Z3253" s="5">
        <f t="shared" si="9"/>
        <v>45019</v>
      </c>
    </row>
    <row r="3254">
      <c r="A3254" s="1" t="s">
        <v>3291</v>
      </c>
      <c r="B3254" s="1" t="s">
        <v>27</v>
      </c>
      <c r="C3254" s="1">
        <v>5.0</v>
      </c>
      <c r="D3254" s="1">
        <v>3.0</v>
      </c>
      <c r="E3254" s="1">
        <v>15.0</v>
      </c>
      <c r="F3254" s="1" t="s">
        <v>28</v>
      </c>
      <c r="H3254" s="2">
        <v>45149.0</v>
      </c>
      <c r="J3254" s="3">
        <f t="shared" si="2"/>
        <v>5</v>
      </c>
      <c r="K3254" s="4">
        <f t="shared" si="3"/>
        <v>3</v>
      </c>
      <c r="L3254" s="4">
        <f t="shared" si="4"/>
        <v>15</v>
      </c>
      <c r="S3254" s="1" t="s">
        <v>3291</v>
      </c>
      <c r="T3254" s="4" t="str">
        <f t="shared" si="5"/>
        <v>Cake</v>
      </c>
      <c r="U3254" s="4" t="str">
        <f t="shared" si="6"/>
        <v>UNKNOWN</v>
      </c>
      <c r="V3254" s="4" t="str">
        <f t="shared" si="7"/>
        <v>Cash</v>
      </c>
      <c r="W3254" s="4">
        <f t="shared" ref="W3254:Y3254" si="3261">IF(OR(J3254 = "ERROR", J3254 = ""), "UNKNOWN", J3254)</f>
        <v>5</v>
      </c>
      <c r="X3254" s="4">
        <f t="shared" si="3261"/>
        <v>3</v>
      </c>
      <c r="Y3254" s="4">
        <f t="shared" si="3261"/>
        <v>15</v>
      </c>
      <c r="Z3254" s="5">
        <f t="shared" si="9"/>
        <v>45149</v>
      </c>
    </row>
    <row r="3255">
      <c r="A3255" s="1" t="s">
        <v>3292</v>
      </c>
      <c r="B3255" s="1" t="s">
        <v>22</v>
      </c>
      <c r="C3255" s="1">
        <v>3.0</v>
      </c>
      <c r="D3255" s="1" t="s">
        <v>30</v>
      </c>
      <c r="E3255" s="1">
        <v>6.0</v>
      </c>
      <c r="F3255" s="1" t="s">
        <v>23</v>
      </c>
      <c r="H3255" s="6">
        <v>45247.0</v>
      </c>
      <c r="J3255" s="3">
        <f t="shared" si="2"/>
        <v>3</v>
      </c>
      <c r="K3255" s="4">
        <f t="shared" si="3"/>
        <v>2</v>
      </c>
      <c r="L3255" s="4">
        <f t="shared" si="4"/>
        <v>6</v>
      </c>
      <c r="S3255" s="1" t="s">
        <v>3292</v>
      </c>
      <c r="T3255" s="4" t="str">
        <f t="shared" si="5"/>
        <v>Coffee</v>
      </c>
      <c r="U3255" s="4" t="str">
        <f t="shared" si="6"/>
        <v>UNKNOWN</v>
      </c>
      <c r="V3255" s="4" t="str">
        <f t="shared" si="7"/>
        <v>Credit Card</v>
      </c>
      <c r="W3255" s="4">
        <f t="shared" ref="W3255:Y3255" si="3262">IF(OR(J3255 = "ERROR", J3255 = ""), "UNKNOWN", J3255)</f>
        <v>3</v>
      </c>
      <c r="X3255" s="4">
        <f t="shared" si="3262"/>
        <v>2</v>
      </c>
      <c r="Y3255" s="4">
        <f t="shared" si="3262"/>
        <v>6</v>
      </c>
      <c r="Z3255" s="7">
        <f t="shared" si="9"/>
        <v>45247</v>
      </c>
    </row>
    <row r="3256">
      <c r="A3256" s="1" t="s">
        <v>3293</v>
      </c>
      <c r="B3256" s="1" t="s">
        <v>44</v>
      </c>
      <c r="C3256" s="1">
        <v>5.0</v>
      </c>
      <c r="D3256" s="1">
        <v>4.0</v>
      </c>
      <c r="E3256" s="1">
        <v>20.0</v>
      </c>
      <c r="H3256" s="6">
        <v>45223.0</v>
      </c>
      <c r="J3256" s="3">
        <f t="shared" si="2"/>
        <v>5</v>
      </c>
      <c r="K3256" s="4">
        <f t="shared" si="3"/>
        <v>4</v>
      </c>
      <c r="L3256" s="4">
        <f t="shared" si="4"/>
        <v>20</v>
      </c>
      <c r="S3256" s="1" t="s">
        <v>3293</v>
      </c>
      <c r="T3256" s="4" t="str">
        <f t="shared" si="5"/>
        <v>Sandwich</v>
      </c>
      <c r="U3256" s="4" t="str">
        <f t="shared" si="6"/>
        <v>UNKNOWN</v>
      </c>
      <c r="V3256" s="4" t="str">
        <f t="shared" si="7"/>
        <v>UNKNOWN</v>
      </c>
      <c r="W3256" s="4">
        <f t="shared" ref="W3256:Y3256" si="3263">IF(OR(J3256 = "ERROR", J3256 = ""), "UNKNOWN", J3256)</f>
        <v>5</v>
      </c>
      <c r="X3256" s="4">
        <f t="shared" si="3263"/>
        <v>4</v>
      </c>
      <c r="Y3256" s="4">
        <f t="shared" si="3263"/>
        <v>20</v>
      </c>
      <c r="Z3256" s="7">
        <f t="shared" si="9"/>
        <v>45223</v>
      </c>
    </row>
    <row r="3257">
      <c r="A3257" s="1" t="s">
        <v>3294</v>
      </c>
      <c r="B3257" s="1" t="s">
        <v>27</v>
      </c>
      <c r="C3257" s="1">
        <v>1.0</v>
      </c>
      <c r="D3257" s="1">
        <v>3.0</v>
      </c>
      <c r="E3257" s="1">
        <v>3.0</v>
      </c>
      <c r="G3257" s="1" t="s">
        <v>25</v>
      </c>
      <c r="H3257" s="2">
        <v>45117.0</v>
      </c>
      <c r="J3257" s="3">
        <f t="shared" si="2"/>
        <v>1</v>
      </c>
      <c r="K3257" s="4">
        <f t="shared" si="3"/>
        <v>3</v>
      </c>
      <c r="L3257" s="4">
        <f t="shared" si="4"/>
        <v>3</v>
      </c>
      <c r="S3257" s="1" t="s">
        <v>3294</v>
      </c>
      <c r="T3257" s="4" t="str">
        <f t="shared" si="5"/>
        <v>Cake</v>
      </c>
      <c r="U3257" s="4" t="str">
        <f t="shared" si="6"/>
        <v>UNKNOWN</v>
      </c>
      <c r="V3257" s="4" t="str">
        <f t="shared" si="7"/>
        <v>UNKNOWN</v>
      </c>
      <c r="W3257" s="4">
        <f t="shared" ref="W3257:Y3257" si="3264">IF(OR(J3257 = "ERROR", J3257 = ""), "UNKNOWN", J3257)</f>
        <v>1</v>
      </c>
      <c r="X3257" s="4">
        <f t="shared" si="3264"/>
        <v>3</v>
      </c>
      <c r="Y3257" s="4">
        <f t="shared" si="3264"/>
        <v>3</v>
      </c>
      <c r="Z3257" s="5">
        <f t="shared" si="9"/>
        <v>45117</v>
      </c>
    </row>
    <row r="3258">
      <c r="A3258" s="1" t="s">
        <v>3295</v>
      </c>
      <c r="B3258" s="1" t="s">
        <v>41</v>
      </c>
      <c r="C3258" s="1">
        <v>1.0</v>
      </c>
      <c r="D3258" s="1">
        <v>4.0</v>
      </c>
      <c r="E3258" s="1">
        <v>4.0</v>
      </c>
      <c r="F3258" s="1" t="s">
        <v>28</v>
      </c>
      <c r="G3258" s="1" t="s">
        <v>24</v>
      </c>
      <c r="H3258" s="2">
        <v>45073.0</v>
      </c>
      <c r="J3258" s="3">
        <f t="shared" si="2"/>
        <v>1</v>
      </c>
      <c r="K3258" s="4">
        <f t="shared" si="3"/>
        <v>4</v>
      </c>
      <c r="L3258" s="4">
        <f t="shared" si="4"/>
        <v>4</v>
      </c>
      <c r="S3258" s="1" t="s">
        <v>3295</v>
      </c>
      <c r="T3258" s="4" t="str">
        <f t="shared" si="5"/>
        <v>Smoothie</v>
      </c>
      <c r="U3258" s="4" t="str">
        <f t="shared" si="6"/>
        <v>Takeaway</v>
      </c>
      <c r="V3258" s="4" t="str">
        <f t="shared" si="7"/>
        <v>Cash</v>
      </c>
      <c r="W3258" s="4">
        <f t="shared" ref="W3258:Y3258" si="3265">IF(OR(J3258 = "ERROR", J3258 = ""), "UNKNOWN", J3258)</f>
        <v>1</v>
      </c>
      <c r="X3258" s="4">
        <f t="shared" si="3265"/>
        <v>4</v>
      </c>
      <c r="Y3258" s="4">
        <f t="shared" si="3265"/>
        <v>4</v>
      </c>
      <c r="Z3258" s="5">
        <f t="shared" si="9"/>
        <v>45073</v>
      </c>
    </row>
    <row r="3259">
      <c r="A3259" s="1" t="s">
        <v>3296</v>
      </c>
      <c r="B3259" s="1" t="s">
        <v>27</v>
      </c>
      <c r="C3259" s="1">
        <v>1.0</v>
      </c>
      <c r="D3259" s="1">
        <v>3.0</v>
      </c>
      <c r="E3259" s="1">
        <v>3.0</v>
      </c>
      <c r="G3259" s="1" t="s">
        <v>24</v>
      </c>
      <c r="H3259" s="2">
        <v>45020.0</v>
      </c>
      <c r="J3259" s="3">
        <f t="shared" si="2"/>
        <v>1</v>
      </c>
      <c r="K3259" s="4">
        <f t="shared" si="3"/>
        <v>3</v>
      </c>
      <c r="L3259" s="4">
        <f t="shared" si="4"/>
        <v>3</v>
      </c>
      <c r="S3259" s="1" t="s">
        <v>3296</v>
      </c>
      <c r="T3259" s="4" t="str">
        <f t="shared" si="5"/>
        <v>Cake</v>
      </c>
      <c r="U3259" s="4" t="str">
        <f t="shared" si="6"/>
        <v>Takeaway</v>
      </c>
      <c r="V3259" s="4" t="str">
        <f t="shared" si="7"/>
        <v>UNKNOWN</v>
      </c>
      <c r="W3259" s="4">
        <f t="shared" ref="W3259:Y3259" si="3266">IF(OR(J3259 = "ERROR", J3259 = ""), "UNKNOWN", J3259)</f>
        <v>1</v>
      </c>
      <c r="X3259" s="4">
        <f t="shared" si="3266"/>
        <v>3</v>
      </c>
      <c r="Y3259" s="4">
        <f t="shared" si="3266"/>
        <v>3</v>
      </c>
      <c r="Z3259" s="5">
        <f t="shared" si="9"/>
        <v>45020</v>
      </c>
    </row>
    <row r="3260">
      <c r="A3260" s="1" t="s">
        <v>3297</v>
      </c>
      <c r="B3260" s="1" t="s">
        <v>44</v>
      </c>
      <c r="C3260" s="1">
        <v>5.0</v>
      </c>
      <c r="D3260" s="1">
        <v>4.0</v>
      </c>
      <c r="E3260" s="1">
        <v>20.0</v>
      </c>
      <c r="F3260" s="1" t="s">
        <v>23</v>
      </c>
      <c r="H3260" s="1" t="s">
        <v>25</v>
      </c>
      <c r="J3260" s="3">
        <f t="shared" si="2"/>
        <v>5</v>
      </c>
      <c r="K3260" s="4">
        <f t="shared" si="3"/>
        <v>4</v>
      </c>
      <c r="L3260" s="4">
        <f t="shared" si="4"/>
        <v>20</v>
      </c>
      <c r="S3260" s="1" t="s">
        <v>3297</v>
      </c>
      <c r="T3260" s="4" t="str">
        <f t="shared" si="5"/>
        <v>Sandwich</v>
      </c>
      <c r="U3260" s="4" t="str">
        <f t="shared" si="6"/>
        <v>UNKNOWN</v>
      </c>
      <c r="V3260" s="4" t="str">
        <f t="shared" si="7"/>
        <v>Credit Card</v>
      </c>
      <c r="W3260" s="4">
        <f t="shared" ref="W3260:Y3260" si="3267">IF(OR(J3260 = "ERROR", J3260 = ""), "UNKNOWN", J3260)</f>
        <v>5</v>
      </c>
      <c r="X3260" s="4">
        <f t="shared" si="3267"/>
        <v>4</v>
      </c>
      <c r="Y3260" s="4">
        <f t="shared" si="3267"/>
        <v>20</v>
      </c>
      <c r="Z3260" s="4" t="str">
        <f t="shared" si="9"/>
        <v>UNKNOWN</v>
      </c>
    </row>
    <row r="3261">
      <c r="A3261" s="1" t="s">
        <v>3298</v>
      </c>
      <c r="B3261" s="1" t="s">
        <v>32</v>
      </c>
      <c r="C3261" s="1">
        <v>3.0</v>
      </c>
      <c r="D3261" s="1">
        <v>1.0</v>
      </c>
      <c r="E3261" s="1">
        <v>3.0</v>
      </c>
      <c r="F3261" s="1" t="s">
        <v>25</v>
      </c>
      <c r="G3261" s="1" t="s">
        <v>29</v>
      </c>
      <c r="H3261" s="2">
        <v>44989.0</v>
      </c>
      <c r="J3261" s="3">
        <f t="shared" si="2"/>
        <v>3</v>
      </c>
      <c r="K3261" s="4">
        <f t="shared" si="3"/>
        <v>1</v>
      </c>
      <c r="L3261" s="4">
        <f t="shared" si="4"/>
        <v>3</v>
      </c>
      <c r="S3261" s="1" t="s">
        <v>3298</v>
      </c>
      <c r="T3261" s="4" t="str">
        <f t="shared" si="5"/>
        <v>Cookie</v>
      </c>
      <c r="U3261" s="4" t="str">
        <f t="shared" si="6"/>
        <v>In-store</v>
      </c>
      <c r="V3261" s="4" t="str">
        <f t="shared" si="7"/>
        <v>UNKNOWN</v>
      </c>
      <c r="W3261" s="4">
        <f t="shared" ref="W3261:Y3261" si="3268">IF(OR(J3261 = "ERROR", J3261 = ""), "UNKNOWN", J3261)</f>
        <v>3</v>
      </c>
      <c r="X3261" s="4">
        <f t="shared" si="3268"/>
        <v>1</v>
      </c>
      <c r="Y3261" s="4">
        <f t="shared" si="3268"/>
        <v>3</v>
      </c>
      <c r="Z3261" s="5">
        <f t="shared" si="9"/>
        <v>44989</v>
      </c>
    </row>
    <row r="3262">
      <c r="A3262" s="1" t="s">
        <v>3299</v>
      </c>
      <c r="B3262" s="1" t="s">
        <v>32</v>
      </c>
      <c r="D3262" s="1">
        <v>1.0</v>
      </c>
      <c r="E3262" s="1">
        <v>2.0</v>
      </c>
      <c r="F3262" s="1" t="s">
        <v>23</v>
      </c>
      <c r="G3262" s="1" t="s">
        <v>24</v>
      </c>
      <c r="H3262" s="6">
        <v>45288.0</v>
      </c>
      <c r="J3262" s="3">
        <f t="shared" si="2"/>
        <v>2</v>
      </c>
      <c r="K3262" s="4">
        <f t="shared" si="3"/>
        <v>1</v>
      </c>
      <c r="L3262" s="4">
        <f t="shared" si="4"/>
        <v>2</v>
      </c>
      <c r="S3262" s="1" t="s">
        <v>3299</v>
      </c>
      <c r="T3262" s="4" t="str">
        <f t="shared" si="5"/>
        <v>Cookie</v>
      </c>
      <c r="U3262" s="4" t="str">
        <f t="shared" si="6"/>
        <v>Takeaway</v>
      </c>
      <c r="V3262" s="4" t="str">
        <f t="shared" si="7"/>
        <v>Credit Card</v>
      </c>
      <c r="W3262" s="4">
        <f t="shared" ref="W3262:Y3262" si="3269">IF(OR(J3262 = "ERROR", J3262 = ""), "UNKNOWN", J3262)</f>
        <v>2</v>
      </c>
      <c r="X3262" s="4">
        <f t="shared" si="3269"/>
        <v>1</v>
      </c>
      <c r="Y3262" s="4">
        <f t="shared" si="3269"/>
        <v>2</v>
      </c>
      <c r="Z3262" s="7">
        <f t="shared" si="9"/>
        <v>45288</v>
      </c>
    </row>
    <row r="3263">
      <c r="A3263" s="1" t="s">
        <v>3300</v>
      </c>
      <c r="B3263" s="1" t="s">
        <v>32</v>
      </c>
      <c r="C3263" s="1">
        <v>1.0</v>
      </c>
      <c r="D3263" s="1">
        <v>1.0</v>
      </c>
      <c r="E3263" s="1">
        <v>1.0</v>
      </c>
      <c r="F3263" s="1" t="s">
        <v>23</v>
      </c>
      <c r="G3263" s="1" t="s">
        <v>29</v>
      </c>
      <c r="H3263" s="2">
        <v>45137.0</v>
      </c>
      <c r="J3263" s="3">
        <f t="shared" si="2"/>
        <v>1</v>
      </c>
      <c r="K3263" s="4">
        <f t="shared" si="3"/>
        <v>1</v>
      </c>
      <c r="L3263" s="4">
        <f t="shared" si="4"/>
        <v>1</v>
      </c>
      <c r="S3263" s="1" t="s">
        <v>3300</v>
      </c>
      <c r="T3263" s="4" t="str">
        <f t="shared" si="5"/>
        <v>Cookie</v>
      </c>
      <c r="U3263" s="4" t="str">
        <f t="shared" si="6"/>
        <v>In-store</v>
      </c>
      <c r="V3263" s="4" t="str">
        <f t="shared" si="7"/>
        <v>Credit Card</v>
      </c>
      <c r="W3263" s="4">
        <f t="shared" ref="W3263:Y3263" si="3270">IF(OR(J3263 = "ERROR", J3263 = ""), "UNKNOWN", J3263)</f>
        <v>1</v>
      </c>
      <c r="X3263" s="4">
        <f t="shared" si="3270"/>
        <v>1</v>
      </c>
      <c r="Y3263" s="4">
        <f t="shared" si="3270"/>
        <v>1</v>
      </c>
      <c r="Z3263" s="5">
        <f t="shared" si="9"/>
        <v>45137</v>
      </c>
    </row>
    <row r="3264">
      <c r="A3264" s="1" t="s">
        <v>3301</v>
      </c>
      <c r="B3264" s="1" t="s">
        <v>25</v>
      </c>
      <c r="C3264" s="1">
        <v>2.0</v>
      </c>
      <c r="D3264" s="1">
        <v>4.0</v>
      </c>
      <c r="E3264" s="1">
        <v>8.0</v>
      </c>
      <c r="F3264" s="1" t="s">
        <v>28</v>
      </c>
      <c r="G3264" s="1" t="s">
        <v>24</v>
      </c>
      <c r="H3264" s="2">
        <v>44959.0</v>
      </c>
      <c r="J3264" s="3">
        <f t="shared" si="2"/>
        <v>2</v>
      </c>
      <c r="K3264" s="4">
        <f t="shared" si="3"/>
        <v>4</v>
      </c>
      <c r="L3264" s="4">
        <f t="shared" si="4"/>
        <v>8</v>
      </c>
      <c r="S3264" s="1" t="s">
        <v>3301</v>
      </c>
      <c r="T3264" s="4" t="str">
        <f t="shared" si="5"/>
        <v>UNKNOWN</v>
      </c>
      <c r="U3264" s="4" t="str">
        <f t="shared" si="6"/>
        <v>Takeaway</v>
      </c>
      <c r="V3264" s="4" t="str">
        <f t="shared" si="7"/>
        <v>Cash</v>
      </c>
      <c r="W3264" s="4">
        <f t="shared" ref="W3264:Y3264" si="3271">IF(OR(J3264 = "ERROR", J3264 = ""), "UNKNOWN", J3264)</f>
        <v>2</v>
      </c>
      <c r="X3264" s="4">
        <f t="shared" si="3271"/>
        <v>4</v>
      </c>
      <c r="Y3264" s="4">
        <f t="shared" si="3271"/>
        <v>8</v>
      </c>
      <c r="Z3264" s="5">
        <f t="shared" si="9"/>
        <v>44959</v>
      </c>
    </row>
    <row r="3265">
      <c r="A3265" s="1" t="s">
        <v>3302</v>
      </c>
      <c r="B3265" s="1" t="s">
        <v>41</v>
      </c>
      <c r="C3265" s="1">
        <v>1.0</v>
      </c>
      <c r="D3265" s="1">
        <v>4.0</v>
      </c>
      <c r="E3265" s="1" t="s">
        <v>25</v>
      </c>
      <c r="F3265" s="1" t="s">
        <v>39</v>
      </c>
      <c r="H3265" s="2">
        <v>45111.0</v>
      </c>
      <c r="J3265" s="3">
        <f t="shared" si="2"/>
        <v>1</v>
      </c>
      <c r="K3265" s="4">
        <f t="shared" si="3"/>
        <v>4</v>
      </c>
      <c r="L3265" s="4">
        <f t="shared" si="4"/>
        <v>4</v>
      </c>
      <c r="S3265" s="1" t="s">
        <v>3302</v>
      </c>
      <c r="T3265" s="4" t="str">
        <f t="shared" si="5"/>
        <v>Smoothie</v>
      </c>
      <c r="U3265" s="4" t="str">
        <f t="shared" si="6"/>
        <v>UNKNOWN</v>
      </c>
      <c r="V3265" s="4" t="str">
        <f t="shared" si="7"/>
        <v>Digital Wallet</v>
      </c>
      <c r="W3265" s="4">
        <f t="shared" ref="W3265:Y3265" si="3272">IF(OR(J3265 = "ERROR", J3265 = ""), "UNKNOWN", J3265)</f>
        <v>1</v>
      </c>
      <c r="X3265" s="4">
        <f t="shared" si="3272"/>
        <v>4</v>
      </c>
      <c r="Y3265" s="4">
        <f t="shared" si="3272"/>
        <v>4</v>
      </c>
      <c r="Z3265" s="5">
        <f t="shared" si="9"/>
        <v>45111</v>
      </c>
    </row>
    <row r="3266">
      <c r="A3266" s="1" t="s">
        <v>3303</v>
      </c>
      <c r="B3266" s="1" t="s">
        <v>44</v>
      </c>
      <c r="C3266" s="1">
        <v>5.0</v>
      </c>
      <c r="D3266" s="1">
        <v>4.0</v>
      </c>
      <c r="E3266" s="1">
        <v>20.0</v>
      </c>
      <c r="F3266" s="1" t="s">
        <v>39</v>
      </c>
      <c r="G3266" s="1" t="s">
        <v>29</v>
      </c>
      <c r="H3266" s="2">
        <v>45122.0</v>
      </c>
      <c r="J3266" s="3">
        <f t="shared" si="2"/>
        <v>5</v>
      </c>
      <c r="K3266" s="4">
        <f t="shared" si="3"/>
        <v>4</v>
      </c>
      <c r="L3266" s="4">
        <f t="shared" si="4"/>
        <v>20</v>
      </c>
      <c r="S3266" s="1" t="s">
        <v>3303</v>
      </c>
      <c r="T3266" s="4" t="str">
        <f t="shared" si="5"/>
        <v>Sandwich</v>
      </c>
      <c r="U3266" s="4" t="str">
        <f t="shared" si="6"/>
        <v>In-store</v>
      </c>
      <c r="V3266" s="4" t="str">
        <f t="shared" si="7"/>
        <v>Digital Wallet</v>
      </c>
      <c r="W3266" s="4">
        <f t="shared" ref="W3266:Y3266" si="3273">IF(OR(J3266 = "ERROR", J3266 = ""), "UNKNOWN", J3266)</f>
        <v>5</v>
      </c>
      <c r="X3266" s="4">
        <f t="shared" si="3273"/>
        <v>4</v>
      </c>
      <c r="Y3266" s="4">
        <f t="shared" si="3273"/>
        <v>20</v>
      </c>
      <c r="Z3266" s="5">
        <f t="shared" si="9"/>
        <v>45122</v>
      </c>
    </row>
    <row r="3267">
      <c r="A3267" s="1" t="s">
        <v>3304</v>
      </c>
      <c r="B3267" s="1" t="s">
        <v>27</v>
      </c>
      <c r="C3267" s="1">
        <v>5.0</v>
      </c>
      <c r="D3267" s="1">
        <v>3.0</v>
      </c>
      <c r="E3267" s="1">
        <v>15.0</v>
      </c>
      <c r="G3267" s="1" t="s">
        <v>29</v>
      </c>
      <c r="H3267" s="1" t="s">
        <v>25</v>
      </c>
      <c r="J3267" s="3">
        <f t="shared" si="2"/>
        <v>5</v>
      </c>
      <c r="K3267" s="4">
        <f t="shared" si="3"/>
        <v>3</v>
      </c>
      <c r="L3267" s="4">
        <f t="shared" si="4"/>
        <v>15</v>
      </c>
      <c r="S3267" s="1" t="s">
        <v>3304</v>
      </c>
      <c r="T3267" s="4" t="str">
        <f t="shared" si="5"/>
        <v>Cake</v>
      </c>
      <c r="U3267" s="4" t="str">
        <f t="shared" si="6"/>
        <v>In-store</v>
      </c>
      <c r="V3267" s="4" t="str">
        <f t="shared" si="7"/>
        <v>UNKNOWN</v>
      </c>
      <c r="W3267" s="4">
        <f t="shared" ref="W3267:Y3267" si="3274">IF(OR(J3267 = "ERROR", J3267 = ""), "UNKNOWN", J3267)</f>
        <v>5</v>
      </c>
      <c r="X3267" s="4">
        <f t="shared" si="3274"/>
        <v>3</v>
      </c>
      <c r="Y3267" s="4">
        <f t="shared" si="3274"/>
        <v>15</v>
      </c>
      <c r="Z3267" s="4" t="str">
        <f t="shared" si="9"/>
        <v>UNKNOWN</v>
      </c>
    </row>
    <row r="3268">
      <c r="A3268" s="1" t="s">
        <v>3305</v>
      </c>
      <c r="B3268" s="1" t="s">
        <v>27</v>
      </c>
      <c r="C3268" s="1">
        <v>2.0</v>
      </c>
      <c r="D3268" s="1">
        <v>3.0</v>
      </c>
      <c r="E3268" s="1">
        <v>6.0</v>
      </c>
      <c r="F3268" s="1" t="s">
        <v>23</v>
      </c>
      <c r="G3268" s="1" t="s">
        <v>24</v>
      </c>
      <c r="H3268" s="2">
        <v>45169.0</v>
      </c>
      <c r="J3268" s="3">
        <f t="shared" si="2"/>
        <v>2</v>
      </c>
      <c r="K3268" s="4">
        <f t="shared" si="3"/>
        <v>3</v>
      </c>
      <c r="L3268" s="4">
        <f t="shared" si="4"/>
        <v>6</v>
      </c>
      <c r="S3268" s="1" t="s">
        <v>3305</v>
      </c>
      <c r="T3268" s="4" t="str">
        <f t="shared" si="5"/>
        <v>Cake</v>
      </c>
      <c r="U3268" s="4" t="str">
        <f t="shared" si="6"/>
        <v>Takeaway</v>
      </c>
      <c r="V3268" s="4" t="str">
        <f t="shared" si="7"/>
        <v>Credit Card</v>
      </c>
      <c r="W3268" s="4">
        <f t="shared" ref="W3268:Y3268" si="3275">IF(OR(J3268 = "ERROR", J3268 = ""), "UNKNOWN", J3268)</f>
        <v>2</v>
      </c>
      <c r="X3268" s="4">
        <f t="shared" si="3275"/>
        <v>3</v>
      </c>
      <c r="Y3268" s="4">
        <f t="shared" si="3275"/>
        <v>6</v>
      </c>
      <c r="Z3268" s="5">
        <f t="shared" si="9"/>
        <v>45169</v>
      </c>
    </row>
    <row r="3269">
      <c r="A3269" s="1" t="s">
        <v>3306</v>
      </c>
      <c r="B3269" s="1" t="s">
        <v>36</v>
      </c>
      <c r="C3269" s="1">
        <v>1.0</v>
      </c>
      <c r="D3269" s="1">
        <v>5.0</v>
      </c>
      <c r="E3269" s="1" t="s">
        <v>30</v>
      </c>
      <c r="F3269" s="1" t="s">
        <v>28</v>
      </c>
      <c r="H3269" s="2">
        <v>45137.0</v>
      </c>
      <c r="J3269" s="3">
        <f t="shared" si="2"/>
        <v>1</v>
      </c>
      <c r="K3269" s="4">
        <f t="shared" si="3"/>
        <v>5</v>
      </c>
      <c r="L3269" s="4">
        <f t="shared" si="4"/>
        <v>5</v>
      </c>
      <c r="S3269" s="1" t="s">
        <v>3306</v>
      </c>
      <c r="T3269" s="4" t="str">
        <f t="shared" si="5"/>
        <v>Salad</v>
      </c>
      <c r="U3269" s="4" t="str">
        <f t="shared" si="6"/>
        <v>UNKNOWN</v>
      </c>
      <c r="V3269" s="4" t="str">
        <f t="shared" si="7"/>
        <v>Cash</v>
      </c>
      <c r="W3269" s="4">
        <f t="shared" ref="W3269:Y3269" si="3276">IF(OR(J3269 = "ERROR", J3269 = ""), "UNKNOWN", J3269)</f>
        <v>1</v>
      </c>
      <c r="X3269" s="4">
        <f t="shared" si="3276"/>
        <v>5</v>
      </c>
      <c r="Y3269" s="4">
        <f t="shared" si="3276"/>
        <v>5</v>
      </c>
      <c r="Z3269" s="5">
        <f t="shared" si="9"/>
        <v>45137</v>
      </c>
    </row>
    <row r="3270">
      <c r="A3270" s="1" t="s">
        <v>3307</v>
      </c>
      <c r="B3270" s="1" t="s">
        <v>55</v>
      </c>
      <c r="C3270" s="1">
        <v>1.0</v>
      </c>
      <c r="D3270" s="1">
        <v>3.0</v>
      </c>
      <c r="E3270" s="1">
        <v>3.0</v>
      </c>
      <c r="F3270" s="1" t="s">
        <v>23</v>
      </c>
      <c r="H3270" s="2">
        <v>45089.0</v>
      </c>
      <c r="J3270" s="3">
        <f t="shared" si="2"/>
        <v>1</v>
      </c>
      <c r="K3270" s="4">
        <f t="shared" si="3"/>
        <v>3</v>
      </c>
      <c r="L3270" s="4">
        <f t="shared" si="4"/>
        <v>3</v>
      </c>
      <c r="S3270" s="1" t="s">
        <v>3307</v>
      </c>
      <c r="T3270" s="4" t="str">
        <f t="shared" si="5"/>
        <v>Juice</v>
      </c>
      <c r="U3270" s="4" t="str">
        <f t="shared" si="6"/>
        <v>UNKNOWN</v>
      </c>
      <c r="V3270" s="4" t="str">
        <f t="shared" si="7"/>
        <v>Credit Card</v>
      </c>
      <c r="W3270" s="4">
        <f t="shared" ref="W3270:Y3270" si="3277">IF(OR(J3270 = "ERROR", J3270 = ""), "UNKNOWN", J3270)</f>
        <v>1</v>
      </c>
      <c r="X3270" s="4">
        <f t="shared" si="3277"/>
        <v>3</v>
      </c>
      <c r="Y3270" s="4">
        <f t="shared" si="3277"/>
        <v>3</v>
      </c>
      <c r="Z3270" s="5">
        <f t="shared" si="9"/>
        <v>45089</v>
      </c>
    </row>
    <row r="3271">
      <c r="A3271" s="1" t="s">
        <v>3308</v>
      </c>
      <c r="B3271" s="1" t="s">
        <v>27</v>
      </c>
      <c r="C3271" s="1">
        <v>5.0</v>
      </c>
      <c r="D3271" s="1">
        <v>3.0</v>
      </c>
      <c r="E3271" s="1">
        <v>15.0</v>
      </c>
      <c r="F3271" s="1" t="s">
        <v>39</v>
      </c>
      <c r="H3271" s="2">
        <v>45072.0</v>
      </c>
      <c r="J3271" s="3">
        <f t="shared" si="2"/>
        <v>5</v>
      </c>
      <c r="K3271" s="4">
        <f t="shared" si="3"/>
        <v>3</v>
      </c>
      <c r="L3271" s="4">
        <f t="shared" si="4"/>
        <v>15</v>
      </c>
      <c r="S3271" s="1" t="s">
        <v>3308</v>
      </c>
      <c r="T3271" s="4" t="str">
        <f t="shared" si="5"/>
        <v>Cake</v>
      </c>
      <c r="U3271" s="4" t="str">
        <f t="shared" si="6"/>
        <v>UNKNOWN</v>
      </c>
      <c r="V3271" s="4" t="str">
        <f t="shared" si="7"/>
        <v>Digital Wallet</v>
      </c>
      <c r="W3271" s="4">
        <f t="shared" ref="W3271:Y3271" si="3278">IF(OR(J3271 = "ERROR", J3271 = ""), "UNKNOWN", J3271)</f>
        <v>5</v>
      </c>
      <c r="X3271" s="4">
        <f t="shared" si="3278"/>
        <v>3</v>
      </c>
      <c r="Y3271" s="4">
        <f t="shared" si="3278"/>
        <v>15</v>
      </c>
      <c r="Z3271" s="5">
        <f t="shared" si="9"/>
        <v>45072</v>
      </c>
    </row>
    <row r="3272">
      <c r="A3272" s="1" t="s">
        <v>3309</v>
      </c>
      <c r="B3272" s="1" t="s">
        <v>44</v>
      </c>
      <c r="C3272" s="1">
        <v>4.0</v>
      </c>
      <c r="D3272" s="1">
        <v>4.0</v>
      </c>
      <c r="E3272" s="1">
        <v>16.0</v>
      </c>
      <c r="G3272" s="1" t="s">
        <v>29</v>
      </c>
      <c r="H3272" s="2">
        <v>45235.0</v>
      </c>
      <c r="J3272" s="3">
        <f t="shared" si="2"/>
        <v>4</v>
      </c>
      <c r="K3272" s="4">
        <f t="shared" si="3"/>
        <v>4</v>
      </c>
      <c r="L3272" s="4">
        <f t="shared" si="4"/>
        <v>16</v>
      </c>
      <c r="S3272" s="1" t="s">
        <v>3309</v>
      </c>
      <c r="T3272" s="4" t="str">
        <f t="shared" si="5"/>
        <v>Sandwich</v>
      </c>
      <c r="U3272" s="4" t="str">
        <f t="shared" si="6"/>
        <v>In-store</v>
      </c>
      <c r="V3272" s="4" t="str">
        <f t="shared" si="7"/>
        <v>UNKNOWN</v>
      </c>
      <c r="W3272" s="4">
        <f t="shared" ref="W3272:Y3272" si="3279">IF(OR(J3272 = "ERROR", J3272 = ""), "UNKNOWN", J3272)</f>
        <v>4</v>
      </c>
      <c r="X3272" s="4">
        <f t="shared" si="3279"/>
        <v>4</v>
      </c>
      <c r="Y3272" s="4">
        <f t="shared" si="3279"/>
        <v>16</v>
      </c>
      <c r="Z3272" s="5">
        <f t="shared" si="9"/>
        <v>45235</v>
      </c>
    </row>
    <row r="3273">
      <c r="A3273" s="1" t="s">
        <v>3310</v>
      </c>
      <c r="B3273" s="1" t="s">
        <v>32</v>
      </c>
      <c r="C3273" s="1">
        <v>5.0</v>
      </c>
      <c r="D3273" s="1">
        <v>1.0</v>
      </c>
      <c r="E3273" s="1" t="s">
        <v>25</v>
      </c>
      <c r="F3273" s="1" t="s">
        <v>23</v>
      </c>
      <c r="G3273" s="1" t="s">
        <v>24</v>
      </c>
      <c r="H3273" s="6">
        <v>45242.0</v>
      </c>
      <c r="J3273" s="3">
        <f t="shared" si="2"/>
        <v>5</v>
      </c>
      <c r="K3273" s="4">
        <f t="shared" si="3"/>
        <v>1</v>
      </c>
      <c r="L3273" s="4">
        <f t="shared" si="4"/>
        <v>5</v>
      </c>
      <c r="S3273" s="1" t="s">
        <v>3310</v>
      </c>
      <c r="T3273" s="4" t="str">
        <f t="shared" si="5"/>
        <v>Cookie</v>
      </c>
      <c r="U3273" s="4" t="str">
        <f t="shared" si="6"/>
        <v>Takeaway</v>
      </c>
      <c r="V3273" s="4" t="str">
        <f t="shared" si="7"/>
        <v>Credit Card</v>
      </c>
      <c r="W3273" s="4">
        <f t="shared" ref="W3273:Y3273" si="3280">IF(OR(J3273 = "ERROR", J3273 = ""), "UNKNOWN", J3273)</f>
        <v>5</v>
      </c>
      <c r="X3273" s="4">
        <f t="shared" si="3280"/>
        <v>1</v>
      </c>
      <c r="Y3273" s="4">
        <f t="shared" si="3280"/>
        <v>5</v>
      </c>
      <c r="Z3273" s="7">
        <f t="shared" si="9"/>
        <v>45242</v>
      </c>
    </row>
    <row r="3274">
      <c r="A3274" s="1" t="s">
        <v>3311</v>
      </c>
      <c r="B3274" s="1" t="s">
        <v>36</v>
      </c>
      <c r="C3274" s="1" t="s">
        <v>30</v>
      </c>
      <c r="D3274" s="1">
        <v>5.0</v>
      </c>
      <c r="E3274" s="1">
        <v>25.0</v>
      </c>
      <c r="F3274" s="1" t="s">
        <v>28</v>
      </c>
      <c r="G3274" s="1" t="s">
        <v>24</v>
      </c>
      <c r="H3274" s="6">
        <v>45222.0</v>
      </c>
      <c r="J3274" s="3">
        <f t="shared" si="2"/>
        <v>5</v>
      </c>
      <c r="K3274" s="4">
        <f t="shared" si="3"/>
        <v>5</v>
      </c>
      <c r="L3274" s="4">
        <f t="shared" si="4"/>
        <v>25</v>
      </c>
      <c r="S3274" s="1" t="s">
        <v>3311</v>
      </c>
      <c r="T3274" s="4" t="str">
        <f t="shared" si="5"/>
        <v>Salad</v>
      </c>
      <c r="U3274" s="4" t="str">
        <f t="shared" si="6"/>
        <v>Takeaway</v>
      </c>
      <c r="V3274" s="4" t="str">
        <f t="shared" si="7"/>
        <v>Cash</v>
      </c>
      <c r="W3274" s="4">
        <f t="shared" ref="W3274:Y3274" si="3281">IF(OR(J3274 = "ERROR", J3274 = ""), "UNKNOWN", J3274)</f>
        <v>5</v>
      </c>
      <c r="X3274" s="4">
        <f t="shared" si="3281"/>
        <v>5</v>
      </c>
      <c r="Y3274" s="4">
        <f t="shared" si="3281"/>
        <v>25</v>
      </c>
      <c r="Z3274" s="7">
        <f t="shared" si="9"/>
        <v>45222</v>
      </c>
    </row>
    <row r="3275">
      <c r="A3275" s="1" t="s">
        <v>3312</v>
      </c>
      <c r="B3275" s="1" t="s">
        <v>27</v>
      </c>
      <c r="C3275" s="1">
        <v>1.0</v>
      </c>
      <c r="D3275" s="1">
        <v>3.0</v>
      </c>
      <c r="E3275" s="1">
        <v>3.0</v>
      </c>
      <c r="F3275" s="1" t="s">
        <v>39</v>
      </c>
      <c r="G3275" s="1" t="s">
        <v>29</v>
      </c>
      <c r="H3275" s="2">
        <v>45096.0</v>
      </c>
      <c r="J3275" s="3">
        <f t="shared" si="2"/>
        <v>1</v>
      </c>
      <c r="K3275" s="4">
        <f t="shared" si="3"/>
        <v>3</v>
      </c>
      <c r="L3275" s="4">
        <f t="shared" si="4"/>
        <v>3</v>
      </c>
      <c r="S3275" s="1" t="s">
        <v>3312</v>
      </c>
      <c r="T3275" s="4" t="str">
        <f t="shared" si="5"/>
        <v>Cake</v>
      </c>
      <c r="U3275" s="4" t="str">
        <f t="shared" si="6"/>
        <v>In-store</v>
      </c>
      <c r="V3275" s="4" t="str">
        <f t="shared" si="7"/>
        <v>Digital Wallet</v>
      </c>
      <c r="W3275" s="4">
        <f t="shared" ref="W3275:Y3275" si="3282">IF(OR(J3275 = "ERROR", J3275 = ""), "UNKNOWN", J3275)</f>
        <v>1</v>
      </c>
      <c r="X3275" s="4">
        <f t="shared" si="3282"/>
        <v>3</v>
      </c>
      <c r="Y3275" s="4">
        <f t="shared" si="3282"/>
        <v>3</v>
      </c>
      <c r="Z3275" s="5">
        <f t="shared" si="9"/>
        <v>45096</v>
      </c>
    </row>
    <row r="3276">
      <c r="A3276" s="1" t="s">
        <v>3313</v>
      </c>
      <c r="B3276" s="1" t="s">
        <v>22</v>
      </c>
      <c r="C3276" s="1">
        <v>2.0</v>
      </c>
      <c r="D3276" s="1">
        <v>2.0</v>
      </c>
      <c r="E3276" s="1">
        <v>4.0</v>
      </c>
      <c r="G3276" s="1" t="s">
        <v>24</v>
      </c>
      <c r="H3276" s="6">
        <v>45209.0</v>
      </c>
      <c r="J3276" s="3">
        <f t="shared" si="2"/>
        <v>2</v>
      </c>
      <c r="K3276" s="4">
        <f t="shared" si="3"/>
        <v>2</v>
      </c>
      <c r="L3276" s="4">
        <f t="shared" si="4"/>
        <v>4</v>
      </c>
      <c r="S3276" s="1" t="s">
        <v>3313</v>
      </c>
      <c r="T3276" s="4" t="str">
        <f t="shared" si="5"/>
        <v>Coffee</v>
      </c>
      <c r="U3276" s="4" t="str">
        <f t="shared" si="6"/>
        <v>Takeaway</v>
      </c>
      <c r="V3276" s="4" t="str">
        <f t="shared" si="7"/>
        <v>UNKNOWN</v>
      </c>
      <c r="W3276" s="4">
        <f t="shared" ref="W3276:Y3276" si="3283">IF(OR(J3276 = "ERROR", J3276 = ""), "UNKNOWN", J3276)</f>
        <v>2</v>
      </c>
      <c r="X3276" s="4">
        <f t="shared" si="3283"/>
        <v>2</v>
      </c>
      <c r="Y3276" s="4">
        <f t="shared" si="3283"/>
        <v>4</v>
      </c>
      <c r="Z3276" s="7">
        <f t="shared" si="9"/>
        <v>45209</v>
      </c>
    </row>
    <row r="3277">
      <c r="A3277" s="1" t="s">
        <v>3314</v>
      </c>
      <c r="B3277" s="1" t="s">
        <v>22</v>
      </c>
      <c r="C3277" s="1">
        <v>5.0</v>
      </c>
      <c r="D3277" s="1">
        <v>2.0</v>
      </c>
      <c r="E3277" s="1">
        <v>10.0</v>
      </c>
      <c r="F3277" s="1" t="s">
        <v>28</v>
      </c>
      <c r="G3277" s="1" t="s">
        <v>24</v>
      </c>
      <c r="H3277" s="2">
        <v>44971.0</v>
      </c>
      <c r="J3277" s="3">
        <f t="shared" si="2"/>
        <v>5</v>
      </c>
      <c r="K3277" s="4">
        <f t="shared" si="3"/>
        <v>2</v>
      </c>
      <c r="L3277" s="4">
        <f t="shared" si="4"/>
        <v>10</v>
      </c>
      <c r="S3277" s="1" t="s">
        <v>3314</v>
      </c>
      <c r="T3277" s="4" t="str">
        <f t="shared" si="5"/>
        <v>Coffee</v>
      </c>
      <c r="U3277" s="4" t="str">
        <f t="shared" si="6"/>
        <v>Takeaway</v>
      </c>
      <c r="V3277" s="4" t="str">
        <f t="shared" si="7"/>
        <v>Cash</v>
      </c>
      <c r="W3277" s="4">
        <f t="shared" ref="W3277:Y3277" si="3284">IF(OR(J3277 = "ERROR", J3277 = ""), "UNKNOWN", J3277)</f>
        <v>5</v>
      </c>
      <c r="X3277" s="4">
        <f t="shared" si="3284"/>
        <v>2</v>
      </c>
      <c r="Y3277" s="4">
        <f t="shared" si="3284"/>
        <v>10</v>
      </c>
      <c r="Z3277" s="5">
        <f t="shared" si="9"/>
        <v>44971</v>
      </c>
    </row>
    <row r="3278">
      <c r="A3278" s="1" t="s">
        <v>3315</v>
      </c>
      <c r="B3278" s="1" t="s">
        <v>32</v>
      </c>
      <c r="C3278" s="1" t="s">
        <v>25</v>
      </c>
      <c r="D3278" s="1">
        <v>1.0</v>
      </c>
      <c r="E3278" s="1">
        <v>3.0</v>
      </c>
      <c r="F3278" s="1" t="s">
        <v>39</v>
      </c>
      <c r="G3278" s="1" t="s">
        <v>24</v>
      </c>
      <c r="H3278" s="2">
        <v>45000.0</v>
      </c>
      <c r="J3278" s="3">
        <f t="shared" si="2"/>
        <v>3</v>
      </c>
      <c r="K3278" s="4">
        <f t="shared" si="3"/>
        <v>1</v>
      </c>
      <c r="L3278" s="4">
        <f t="shared" si="4"/>
        <v>3</v>
      </c>
      <c r="S3278" s="1" t="s">
        <v>3315</v>
      </c>
      <c r="T3278" s="4" t="str">
        <f t="shared" si="5"/>
        <v>Cookie</v>
      </c>
      <c r="U3278" s="4" t="str">
        <f t="shared" si="6"/>
        <v>Takeaway</v>
      </c>
      <c r="V3278" s="4" t="str">
        <f t="shared" si="7"/>
        <v>Digital Wallet</v>
      </c>
      <c r="W3278" s="4">
        <f t="shared" ref="W3278:Y3278" si="3285">IF(OR(J3278 = "ERROR", J3278 = ""), "UNKNOWN", J3278)</f>
        <v>3</v>
      </c>
      <c r="X3278" s="4">
        <f t="shared" si="3285"/>
        <v>1</v>
      </c>
      <c r="Y3278" s="4">
        <f t="shared" si="3285"/>
        <v>3</v>
      </c>
      <c r="Z3278" s="5">
        <f t="shared" si="9"/>
        <v>45000</v>
      </c>
    </row>
    <row r="3279">
      <c r="A3279" s="1" t="s">
        <v>3316</v>
      </c>
      <c r="B3279" s="1" t="s">
        <v>55</v>
      </c>
      <c r="C3279" s="1">
        <v>1.0</v>
      </c>
      <c r="D3279" s="1">
        <v>3.0</v>
      </c>
      <c r="E3279" s="1">
        <v>3.0</v>
      </c>
      <c r="G3279" s="1" t="s">
        <v>30</v>
      </c>
      <c r="H3279" s="2">
        <v>45158.0</v>
      </c>
      <c r="J3279" s="3">
        <f t="shared" si="2"/>
        <v>1</v>
      </c>
      <c r="K3279" s="4">
        <f t="shared" si="3"/>
        <v>3</v>
      </c>
      <c r="L3279" s="4">
        <f t="shared" si="4"/>
        <v>3</v>
      </c>
      <c r="S3279" s="1" t="s">
        <v>3316</v>
      </c>
      <c r="T3279" s="4" t="str">
        <f t="shared" si="5"/>
        <v>Juice</v>
      </c>
      <c r="U3279" s="4" t="str">
        <f t="shared" si="6"/>
        <v>UNKNOWN</v>
      </c>
      <c r="V3279" s="4" t="str">
        <f t="shared" si="7"/>
        <v>UNKNOWN</v>
      </c>
      <c r="W3279" s="4">
        <f t="shared" ref="W3279:Y3279" si="3286">IF(OR(J3279 = "ERROR", J3279 = ""), "UNKNOWN", J3279)</f>
        <v>1</v>
      </c>
      <c r="X3279" s="4">
        <f t="shared" si="3286"/>
        <v>3</v>
      </c>
      <c r="Y3279" s="4">
        <f t="shared" si="3286"/>
        <v>3</v>
      </c>
      <c r="Z3279" s="5">
        <f t="shared" si="9"/>
        <v>45158</v>
      </c>
    </row>
    <row r="3280">
      <c r="A3280" s="1" t="s">
        <v>3317</v>
      </c>
      <c r="B3280" s="1" t="s">
        <v>44</v>
      </c>
      <c r="C3280" s="1">
        <v>3.0</v>
      </c>
      <c r="D3280" s="1">
        <v>4.0</v>
      </c>
      <c r="E3280" s="1">
        <v>12.0</v>
      </c>
      <c r="H3280" s="2">
        <v>45238.0</v>
      </c>
      <c r="J3280" s="3">
        <f t="shared" si="2"/>
        <v>3</v>
      </c>
      <c r="K3280" s="4">
        <f t="shared" si="3"/>
        <v>4</v>
      </c>
      <c r="L3280" s="4">
        <f t="shared" si="4"/>
        <v>12</v>
      </c>
      <c r="S3280" s="1" t="s">
        <v>3317</v>
      </c>
      <c r="T3280" s="4" t="str">
        <f t="shared" si="5"/>
        <v>Sandwich</v>
      </c>
      <c r="U3280" s="4" t="str">
        <f t="shared" si="6"/>
        <v>UNKNOWN</v>
      </c>
      <c r="V3280" s="4" t="str">
        <f t="shared" si="7"/>
        <v>UNKNOWN</v>
      </c>
      <c r="W3280" s="4">
        <f t="shared" ref="W3280:Y3280" si="3287">IF(OR(J3280 = "ERROR", J3280 = ""), "UNKNOWN", J3280)</f>
        <v>3</v>
      </c>
      <c r="X3280" s="4">
        <f t="shared" si="3287"/>
        <v>4</v>
      </c>
      <c r="Y3280" s="4">
        <f t="shared" si="3287"/>
        <v>12</v>
      </c>
      <c r="Z3280" s="5">
        <f t="shared" si="9"/>
        <v>45238</v>
      </c>
    </row>
    <row r="3281">
      <c r="A3281" s="1" t="s">
        <v>3318</v>
      </c>
      <c r="B3281" s="1" t="s">
        <v>44</v>
      </c>
      <c r="D3281" s="1">
        <v>4.0</v>
      </c>
      <c r="E3281" s="1">
        <v>8.0</v>
      </c>
      <c r="F3281" s="1" t="s">
        <v>30</v>
      </c>
      <c r="G3281" s="1" t="s">
        <v>24</v>
      </c>
      <c r="H3281" s="6">
        <v>45217.0</v>
      </c>
      <c r="J3281" s="3">
        <f t="shared" si="2"/>
        <v>2</v>
      </c>
      <c r="K3281" s="4">
        <f t="shared" si="3"/>
        <v>4</v>
      </c>
      <c r="L3281" s="4">
        <f t="shared" si="4"/>
        <v>8</v>
      </c>
      <c r="S3281" s="1" t="s">
        <v>3318</v>
      </c>
      <c r="T3281" s="4" t="str">
        <f t="shared" si="5"/>
        <v>Sandwich</v>
      </c>
      <c r="U3281" s="4" t="str">
        <f t="shared" si="6"/>
        <v>Takeaway</v>
      </c>
      <c r="V3281" s="4" t="str">
        <f t="shared" si="7"/>
        <v>UNKNOWN</v>
      </c>
      <c r="W3281" s="4">
        <f t="shared" ref="W3281:Y3281" si="3288">IF(OR(J3281 = "ERROR", J3281 = ""), "UNKNOWN", J3281)</f>
        <v>2</v>
      </c>
      <c r="X3281" s="4">
        <f t="shared" si="3288"/>
        <v>4</v>
      </c>
      <c r="Y3281" s="4">
        <f t="shared" si="3288"/>
        <v>8</v>
      </c>
      <c r="Z3281" s="7">
        <f t="shared" si="9"/>
        <v>45217</v>
      </c>
    </row>
    <row r="3282">
      <c r="A3282" s="1" t="s">
        <v>3319</v>
      </c>
      <c r="B3282" s="1" t="s">
        <v>36</v>
      </c>
      <c r="C3282" s="1">
        <v>3.0</v>
      </c>
      <c r="D3282" s="1">
        <v>5.0</v>
      </c>
      <c r="F3282" s="1" t="s">
        <v>28</v>
      </c>
      <c r="G3282" s="1" t="s">
        <v>29</v>
      </c>
      <c r="H3282" s="6">
        <v>45291.0</v>
      </c>
      <c r="J3282" s="3">
        <f t="shared" si="2"/>
        <v>3</v>
      </c>
      <c r="K3282" s="4">
        <f t="shared" si="3"/>
        <v>5</v>
      </c>
      <c r="L3282" s="4">
        <f t="shared" si="4"/>
        <v>15</v>
      </c>
      <c r="S3282" s="1" t="s">
        <v>3319</v>
      </c>
      <c r="T3282" s="4" t="str">
        <f t="shared" si="5"/>
        <v>Salad</v>
      </c>
      <c r="U3282" s="4" t="str">
        <f t="shared" si="6"/>
        <v>In-store</v>
      </c>
      <c r="V3282" s="4" t="str">
        <f t="shared" si="7"/>
        <v>Cash</v>
      </c>
      <c r="W3282" s="4">
        <f t="shared" ref="W3282:Y3282" si="3289">IF(OR(J3282 = "ERROR", J3282 = ""), "UNKNOWN", J3282)</f>
        <v>3</v>
      </c>
      <c r="X3282" s="4">
        <f t="shared" si="3289"/>
        <v>5</v>
      </c>
      <c r="Y3282" s="4">
        <f t="shared" si="3289"/>
        <v>15</v>
      </c>
      <c r="Z3282" s="7">
        <f t="shared" si="9"/>
        <v>45291</v>
      </c>
    </row>
    <row r="3283">
      <c r="A3283" s="1" t="s">
        <v>3320</v>
      </c>
      <c r="B3283" s="1" t="s">
        <v>55</v>
      </c>
      <c r="C3283" s="1">
        <v>4.0</v>
      </c>
      <c r="D3283" s="1">
        <v>3.0</v>
      </c>
      <c r="E3283" s="1">
        <v>12.0</v>
      </c>
      <c r="F3283" s="1" t="s">
        <v>23</v>
      </c>
      <c r="G3283" s="1" t="s">
        <v>24</v>
      </c>
      <c r="H3283" s="2">
        <v>44979.0</v>
      </c>
      <c r="J3283" s="3">
        <f t="shared" si="2"/>
        <v>4</v>
      </c>
      <c r="K3283" s="4">
        <f t="shared" si="3"/>
        <v>3</v>
      </c>
      <c r="L3283" s="4">
        <f t="shared" si="4"/>
        <v>12</v>
      </c>
      <c r="S3283" s="1" t="s">
        <v>3320</v>
      </c>
      <c r="T3283" s="4" t="str">
        <f t="shared" si="5"/>
        <v>Juice</v>
      </c>
      <c r="U3283" s="4" t="str">
        <f t="shared" si="6"/>
        <v>Takeaway</v>
      </c>
      <c r="V3283" s="4" t="str">
        <f t="shared" si="7"/>
        <v>Credit Card</v>
      </c>
      <c r="W3283" s="4">
        <f t="shared" ref="W3283:Y3283" si="3290">IF(OR(J3283 = "ERROR", J3283 = ""), "UNKNOWN", J3283)</f>
        <v>4</v>
      </c>
      <c r="X3283" s="4">
        <f t="shared" si="3290"/>
        <v>3</v>
      </c>
      <c r="Y3283" s="4">
        <f t="shared" si="3290"/>
        <v>12</v>
      </c>
      <c r="Z3283" s="5">
        <f t="shared" si="9"/>
        <v>44979</v>
      </c>
    </row>
    <row r="3284">
      <c r="A3284" s="1" t="s">
        <v>3321</v>
      </c>
      <c r="B3284" s="1" t="s">
        <v>32</v>
      </c>
      <c r="C3284" s="1">
        <v>5.0</v>
      </c>
      <c r="D3284" s="1">
        <v>1.0</v>
      </c>
      <c r="E3284" s="1">
        <v>5.0</v>
      </c>
      <c r="G3284" s="1" t="s">
        <v>29</v>
      </c>
      <c r="H3284" s="6">
        <v>45240.0</v>
      </c>
      <c r="J3284" s="3">
        <f t="shared" si="2"/>
        <v>5</v>
      </c>
      <c r="K3284" s="4">
        <f t="shared" si="3"/>
        <v>1</v>
      </c>
      <c r="L3284" s="4">
        <f t="shared" si="4"/>
        <v>5</v>
      </c>
      <c r="S3284" s="1" t="s">
        <v>3321</v>
      </c>
      <c r="T3284" s="4" t="str">
        <f t="shared" si="5"/>
        <v>Cookie</v>
      </c>
      <c r="U3284" s="4" t="str">
        <f t="shared" si="6"/>
        <v>In-store</v>
      </c>
      <c r="V3284" s="4" t="str">
        <f t="shared" si="7"/>
        <v>UNKNOWN</v>
      </c>
      <c r="W3284" s="4">
        <f t="shared" ref="W3284:Y3284" si="3291">IF(OR(J3284 = "ERROR", J3284 = ""), "UNKNOWN", J3284)</f>
        <v>5</v>
      </c>
      <c r="X3284" s="4">
        <f t="shared" si="3291"/>
        <v>1</v>
      </c>
      <c r="Y3284" s="4">
        <f t="shared" si="3291"/>
        <v>5</v>
      </c>
      <c r="Z3284" s="7">
        <f t="shared" si="9"/>
        <v>45240</v>
      </c>
    </row>
    <row r="3285">
      <c r="A3285" s="1" t="s">
        <v>3322</v>
      </c>
      <c r="B3285" s="1" t="s">
        <v>41</v>
      </c>
      <c r="C3285" s="1">
        <v>2.0</v>
      </c>
      <c r="D3285" s="1">
        <v>4.0</v>
      </c>
      <c r="E3285" s="1">
        <v>8.0</v>
      </c>
      <c r="F3285" s="1" t="s">
        <v>39</v>
      </c>
      <c r="G3285" s="1" t="s">
        <v>29</v>
      </c>
      <c r="H3285" s="1" t="s">
        <v>25</v>
      </c>
      <c r="J3285" s="3">
        <f t="shared" si="2"/>
        <v>2</v>
      </c>
      <c r="K3285" s="4">
        <f t="shared" si="3"/>
        <v>4</v>
      </c>
      <c r="L3285" s="4">
        <f t="shared" si="4"/>
        <v>8</v>
      </c>
      <c r="S3285" s="1" t="s">
        <v>3322</v>
      </c>
      <c r="T3285" s="4" t="str">
        <f t="shared" si="5"/>
        <v>Smoothie</v>
      </c>
      <c r="U3285" s="4" t="str">
        <f t="shared" si="6"/>
        <v>In-store</v>
      </c>
      <c r="V3285" s="4" t="str">
        <f t="shared" si="7"/>
        <v>Digital Wallet</v>
      </c>
      <c r="W3285" s="4">
        <f t="shared" ref="W3285:Y3285" si="3292">IF(OR(J3285 = "ERROR", J3285 = ""), "UNKNOWN", J3285)</f>
        <v>2</v>
      </c>
      <c r="X3285" s="4">
        <f t="shared" si="3292"/>
        <v>4</v>
      </c>
      <c r="Y3285" s="4">
        <f t="shared" si="3292"/>
        <v>8</v>
      </c>
      <c r="Z3285" s="4" t="str">
        <f t="shared" si="9"/>
        <v>UNKNOWN</v>
      </c>
    </row>
    <row r="3286">
      <c r="A3286" s="1" t="s">
        <v>3323</v>
      </c>
      <c r="B3286" s="1" t="s">
        <v>22</v>
      </c>
      <c r="C3286" s="1">
        <v>3.0</v>
      </c>
      <c r="D3286" s="1">
        <v>2.0</v>
      </c>
      <c r="E3286" s="1">
        <v>6.0</v>
      </c>
      <c r="F3286" s="1" t="s">
        <v>23</v>
      </c>
      <c r="G3286" s="1" t="s">
        <v>29</v>
      </c>
      <c r="H3286" s="2">
        <v>44930.0</v>
      </c>
      <c r="J3286" s="3">
        <f t="shared" si="2"/>
        <v>3</v>
      </c>
      <c r="K3286" s="4">
        <f t="shared" si="3"/>
        <v>2</v>
      </c>
      <c r="L3286" s="4">
        <f t="shared" si="4"/>
        <v>6</v>
      </c>
      <c r="S3286" s="1" t="s">
        <v>3323</v>
      </c>
      <c r="T3286" s="4" t="str">
        <f t="shared" si="5"/>
        <v>Coffee</v>
      </c>
      <c r="U3286" s="4" t="str">
        <f t="shared" si="6"/>
        <v>In-store</v>
      </c>
      <c r="V3286" s="4" t="str">
        <f t="shared" si="7"/>
        <v>Credit Card</v>
      </c>
      <c r="W3286" s="4">
        <f t="shared" ref="W3286:Y3286" si="3293">IF(OR(J3286 = "ERROR", J3286 = ""), "UNKNOWN", J3286)</f>
        <v>3</v>
      </c>
      <c r="X3286" s="4">
        <f t="shared" si="3293"/>
        <v>2</v>
      </c>
      <c r="Y3286" s="4">
        <f t="shared" si="3293"/>
        <v>6</v>
      </c>
      <c r="Z3286" s="5">
        <f t="shared" si="9"/>
        <v>44930</v>
      </c>
    </row>
    <row r="3287">
      <c r="A3287" s="1" t="s">
        <v>3324</v>
      </c>
      <c r="B3287" s="1" t="s">
        <v>22</v>
      </c>
      <c r="C3287" s="1">
        <v>2.0</v>
      </c>
      <c r="D3287" s="1">
        <v>2.0</v>
      </c>
      <c r="E3287" s="1">
        <v>4.0</v>
      </c>
      <c r="H3287" s="6">
        <v>45227.0</v>
      </c>
      <c r="J3287" s="3">
        <f t="shared" si="2"/>
        <v>2</v>
      </c>
      <c r="K3287" s="4">
        <f t="shared" si="3"/>
        <v>2</v>
      </c>
      <c r="L3287" s="4">
        <f t="shared" si="4"/>
        <v>4</v>
      </c>
      <c r="S3287" s="1" t="s">
        <v>3324</v>
      </c>
      <c r="T3287" s="4" t="str">
        <f t="shared" si="5"/>
        <v>Coffee</v>
      </c>
      <c r="U3287" s="4" t="str">
        <f t="shared" si="6"/>
        <v>UNKNOWN</v>
      </c>
      <c r="V3287" s="4" t="str">
        <f t="shared" si="7"/>
        <v>UNKNOWN</v>
      </c>
      <c r="W3287" s="4">
        <f t="shared" ref="W3287:Y3287" si="3294">IF(OR(J3287 = "ERROR", J3287 = ""), "UNKNOWN", J3287)</f>
        <v>2</v>
      </c>
      <c r="X3287" s="4">
        <f t="shared" si="3294"/>
        <v>2</v>
      </c>
      <c r="Y3287" s="4">
        <f t="shared" si="3294"/>
        <v>4</v>
      </c>
      <c r="Z3287" s="7">
        <f t="shared" si="9"/>
        <v>45227</v>
      </c>
    </row>
    <row r="3288">
      <c r="A3288" s="1" t="s">
        <v>3325</v>
      </c>
      <c r="B3288" s="1" t="s">
        <v>36</v>
      </c>
      <c r="C3288" s="1">
        <v>2.0</v>
      </c>
      <c r="D3288" s="1">
        <v>5.0</v>
      </c>
      <c r="E3288" s="1">
        <v>10.0</v>
      </c>
      <c r="G3288" s="1" t="s">
        <v>24</v>
      </c>
      <c r="H3288" s="1" t="s">
        <v>25</v>
      </c>
      <c r="J3288" s="3">
        <f t="shared" si="2"/>
        <v>2</v>
      </c>
      <c r="K3288" s="4">
        <f t="shared" si="3"/>
        <v>5</v>
      </c>
      <c r="L3288" s="4">
        <f t="shared" si="4"/>
        <v>10</v>
      </c>
      <c r="S3288" s="1" t="s">
        <v>3325</v>
      </c>
      <c r="T3288" s="4" t="str">
        <f t="shared" si="5"/>
        <v>Salad</v>
      </c>
      <c r="U3288" s="4" t="str">
        <f t="shared" si="6"/>
        <v>Takeaway</v>
      </c>
      <c r="V3288" s="4" t="str">
        <f t="shared" si="7"/>
        <v>UNKNOWN</v>
      </c>
      <c r="W3288" s="4">
        <f t="shared" ref="W3288:Y3288" si="3295">IF(OR(J3288 = "ERROR", J3288 = ""), "UNKNOWN", J3288)</f>
        <v>2</v>
      </c>
      <c r="X3288" s="4">
        <f t="shared" si="3295"/>
        <v>5</v>
      </c>
      <c r="Y3288" s="4">
        <f t="shared" si="3295"/>
        <v>10</v>
      </c>
      <c r="Z3288" s="4" t="str">
        <f t="shared" si="9"/>
        <v>UNKNOWN</v>
      </c>
    </row>
    <row r="3289">
      <c r="A3289" s="1" t="s">
        <v>3326</v>
      </c>
      <c r="B3289" s="1" t="s">
        <v>81</v>
      </c>
      <c r="C3289" s="1">
        <v>2.0</v>
      </c>
      <c r="D3289" s="1">
        <v>1.5</v>
      </c>
      <c r="E3289" s="1">
        <v>3.0</v>
      </c>
      <c r="F3289" s="1" t="s">
        <v>23</v>
      </c>
      <c r="H3289" s="2">
        <v>45058.0</v>
      </c>
      <c r="J3289" s="3">
        <f t="shared" si="2"/>
        <v>2</v>
      </c>
      <c r="K3289" s="4">
        <f t="shared" si="3"/>
        <v>1.5</v>
      </c>
      <c r="L3289" s="4">
        <f t="shared" si="4"/>
        <v>3</v>
      </c>
      <c r="S3289" s="1" t="s">
        <v>3326</v>
      </c>
      <c r="T3289" s="4" t="str">
        <f t="shared" si="5"/>
        <v>Tea</v>
      </c>
      <c r="U3289" s="4" t="str">
        <f t="shared" si="6"/>
        <v>UNKNOWN</v>
      </c>
      <c r="V3289" s="4" t="str">
        <f t="shared" si="7"/>
        <v>Credit Card</v>
      </c>
      <c r="W3289" s="4">
        <f t="shared" ref="W3289:Y3289" si="3296">IF(OR(J3289 = "ERROR", J3289 = ""), "UNKNOWN", J3289)</f>
        <v>2</v>
      </c>
      <c r="X3289" s="4">
        <f t="shared" si="3296"/>
        <v>1.5</v>
      </c>
      <c r="Y3289" s="4">
        <f t="shared" si="3296"/>
        <v>3</v>
      </c>
      <c r="Z3289" s="5">
        <f t="shared" si="9"/>
        <v>45058</v>
      </c>
    </row>
    <row r="3290">
      <c r="A3290" s="1" t="s">
        <v>3327</v>
      </c>
      <c r="B3290" s="1" t="s">
        <v>27</v>
      </c>
      <c r="C3290" s="1">
        <v>3.0</v>
      </c>
      <c r="D3290" s="1">
        <v>3.0</v>
      </c>
      <c r="E3290" s="1">
        <v>9.0</v>
      </c>
      <c r="F3290" s="1" t="s">
        <v>39</v>
      </c>
      <c r="H3290" s="2">
        <v>44959.0</v>
      </c>
      <c r="J3290" s="3">
        <f t="shared" si="2"/>
        <v>3</v>
      </c>
      <c r="K3290" s="4">
        <f t="shared" si="3"/>
        <v>3</v>
      </c>
      <c r="L3290" s="4">
        <f t="shared" si="4"/>
        <v>9</v>
      </c>
      <c r="S3290" s="1" t="s">
        <v>3327</v>
      </c>
      <c r="T3290" s="4" t="str">
        <f t="shared" si="5"/>
        <v>Cake</v>
      </c>
      <c r="U3290" s="4" t="str">
        <f t="shared" si="6"/>
        <v>UNKNOWN</v>
      </c>
      <c r="V3290" s="4" t="str">
        <f t="shared" si="7"/>
        <v>Digital Wallet</v>
      </c>
      <c r="W3290" s="4">
        <f t="shared" ref="W3290:Y3290" si="3297">IF(OR(J3290 = "ERROR", J3290 = ""), "UNKNOWN", J3290)</f>
        <v>3</v>
      </c>
      <c r="X3290" s="4">
        <f t="shared" si="3297"/>
        <v>3</v>
      </c>
      <c r="Y3290" s="4">
        <f t="shared" si="3297"/>
        <v>9</v>
      </c>
      <c r="Z3290" s="5">
        <f t="shared" si="9"/>
        <v>44959</v>
      </c>
    </row>
    <row r="3291">
      <c r="A3291" s="1" t="s">
        <v>3328</v>
      </c>
      <c r="B3291" s="1" t="s">
        <v>30</v>
      </c>
      <c r="D3291" s="1">
        <v>1.5</v>
      </c>
      <c r="E3291" s="1">
        <v>4.5</v>
      </c>
      <c r="F3291" s="1" t="s">
        <v>28</v>
      </c>
      <c r="G3291" s="1" t="s">
        <v>24</v>
      </c>
      <c r="H3291" s="2">
        <v>44937.0</v>
      </c>
      <c r="J3291" s="3">
        <f t="shared" si="2"/>
        <v>3</v>
      </c>
      <c r="K3291" s="4">
        <f t="shared" si="3"/>
        <v>1.5</v>
      </c>
      <c r="L3291" s="4">
        <f t="shared" si="4"/>
        <v>4.5</v>
      </c>
      <c r="S3291" s="1" t="s">
        <v>3328</v>
      </c>
      <c r="T3291" s="4" t="str">
        <f t="shared" si="5"/>
        <v>UNKNOWN</v>
      </c>
      <c r="U3291" s="4" t="str">
        <f t="shared" si="6"/>
        <v>Takeaway</v>
      </c>
      <c r="V3291" s="4" t="str">
        <f t="shared" si="7"/>
        <v>Cash</v>
      </c>
      <c r="W3291" s="4">
        <f t="shared" ref="W3291:Y3291" si="3298">IF(OR(J3291 = "ERROR", J3291 = ""), "UNKNOWN", J3291)</f>
        <v>3</v>
      </c>
      <c r="X3291" s="4">
        <f t="shared" si="3298"/>
        <v>1.5</v>
      </c>
      <c r="Y3291" s="4">
        <f t="shared" si="3298"/>
        <v>4.5</v>
      </c>
      <c r="Z3291" s="5">
        <f t="shared" si="9"/>
        <v>44937</v>
      </c>
    </row>
    <row r="3292">
      <c r="A3292" s="1" t="s">
        <v>3329</v>
      </c>
      <c r="B3292" s="1" t="s">
        <v>55</v>
      </c>
      <c r="C3292" s="1">
        <v>1.0</v>
      </c>
      <c r="D3292" s="1">
        <v>3.0</v>
      </c>
      <c r="E3292" s="1">
        <v>3.0</v>
      </c>
      <c r="F3292" s="1" t="s">
        <v>28</v>
      </c>
      <c r="H3292" s="6">
        <v>45285.0</v>
      </c>
      <c r="J3292" s="3">
        <f t="shared" si="2"/>
        <v>1</v>
      </c>
      <c r="K3292" s="4">
        <f t="shared" si="3"/>
        <v>3</v>
      </c>
      <c r="L3292" s="4">
        <f t="shared" si="4"/>
        <v>3</v>
      </c>
      <c r="S3292" s="1" t="s">
        <v>3329</v>
      </c>
      <c r="T3292" s="4" t="str">
        <f t="shared" si="5"/>
        <v>Juice</v>
      </c>
      <c r="U3292" s="4" t="str">
        <f t="shared" si="6"/>
        <v>UNKNOWN</v>
      </c>
      <c r="V3292" s="4" t="str">
        <f t="shared" si="7"/>
        <v>Cash</v>
      </c>
      <c r="W3292" s="4">
        <f t="shared" ref="W3292:Y3292" si="3299">IF(OR(J3292 = "ERROR", J3292 = ""), "UNKNOWN", J3292)</f>
        <v>1</v>
      </c>
      <c r="X3292" s="4">
        <f t="shared" si="3299"/>
        <v>3</v>
      </c>
      <c r="Y3292" s="4">
        <f t="shared" si="3299"/>
        <v>3</v>
      </c>
      <c r="Z3292" s="7">
        <f t="shared" si="9"/>
        <v>45285</v>
      </c>
    </row>
    <row r="3293">
      <c r="A3293" s="1" t="s">
        <v>3330</v>
      </c>
      <c r="B3293" s="1" t="s">
        <v>41</v>
      </c>
      <c r="C3293" s="1">
        <v>5.0</v>
      </c>
      <c r="D3293" s="1">
        <v>4.0</v>
      </c>
      <c r="E3293" s="1">
        <v>20.0</v>
      </c>
      <c r="F3293" s="1" t="s">
        <v>39</v>
      </c>
      <c r="G3293" s="1" t="s">
        <v>29</v>
      </c>
      <c r="H3293" s="2">
        <v>45139.0</v>
      </c>
      <c r="J3293" s="3">
        <f t="shared" si="2"/>
        <v>5</v>
      </c>
      <c r="K3293" s="4">
        <f t="shared" si="3"/>
        <v>4</v>
      </c>
      <c r="L3293" s="4">
        <f t="shared" si="4"/>
        <v>20</v>
      </c>
      <c r="S3293" s="1" t="s">
        <v>3330</v>
      </c>
      <c r="T3293" s="4" t="str">
        <f t="shared" si="5"/>
        <v>Smoothie</v>
      </c>
      <c r="U3293" s="4" t="str">
        <f t="shared" si="6"/>
        <v>In-store</v>
      </c>
      <c r="V3293" s="4" t="str">
        <f t="shared" si="7"/>
        <v>Digital Wallet</v>
      </c>
      <c r="W3293" s="4">
        <f t="shared" ref="W3293:Y3293" si="3300">IF(OR(J3293 = "ERROR", J3293 = ""), "UNKNOWN", J3293)</f>
        <v>5</v>
      </c>
      <c r="X3293" s="4">
        <f t="shared" si="3300"/>
        <v>4</v>
      </c>
      <c r="Y3293" s="4">
        <f t="shared" si="3300"/>
        <v>20</v>
      </c>
      <c r="Z3293" s="5">
        <f t="shared" si="9"/>
        <v>45139</v>
      </c>
    </row>
    <row r="3294">
      <c r="A3294" s="1" t="s">
        <v>3331</v>
      </c>
      <c r="B3294" s="1" t="s">
        <v>55</v>
      </c>
      <c r="C3294" s="1">
        <v>1.0</v>
      </c>
      <c r="D3294" s="1">
        <v>3.0</v>
      </c>
      <c r="E3294" s="1">
        <v>3.0</v>
      </c>
      <c r="F3294" s="1" t="s">
        <v>39</v>
      </c>
      <c r="G3294" s="1" t="s">
        <v>24</v>
      </c>
      <c r="H3294" s="2">
        <v>45019.0</v>
      </c>
      <c r="J3294" s="3">
        <f t="shared" si="2"/>
        <v>1</v>
      </c>
      <c r="K3294" s="4">
        <f t="shared" si="3"/>
        <v>3</v>
      </c>
      <c r="L3294" s="4">
        <f t="shared" si="4"/>
        <v>3</v>
      </c>
      <c r="S3294" s="1" t="s">
        <v>3331</v>
      </c>
      <c r="T3294" s="4" t="str">
        <f t="shared" si="5"/>
        <v>Juice</v>
      </c>
      <c r="U3294" s="4" t="str">
        <f t="shared" si="6"/>
        <v>Takeaway</v>
      </c>
      <c r="V3294" s="4" t="str">
        <f t="shared" si="7"/>
        <v>Digital Wallet</v>
      </c>
      <c r="W3294" s="4">
        <f t="shared" ref="W3294:Y3294" si="3301">IF(OR(J3294 = "ERROR", J3294 = ""), "UNKNOWN", J3294)</f>
        <v>1</v>
      </c>
      <c r="X3294" s="4">
        <f t="shared" si="3301"/>
        <v>3</v>
      </c>
      <c r="Y3294" s="4">
        <f t="shared" si="3301"/>
        <v>3</v>
      </c>
      <c r="Z3294" s="5">
        <f t="shared" si="9"/>
        <v>45019</v>
      </c>
    </row>
    <row r="3295">
      <c r="A3295" s="1" t="s">
        <v>3332</v>
      </c>
      <c r="B3295" s="1" t="s">
        <v>44</v>
      </c>
      <c r="C3295" s="1">
        <v>4.0</v>
      </c>
      <c r="D3295" s="1">
        <v>4.0</v>
      </c>
      <c r="E3295" s="1">
        <v>16.0</v>
      </c>
      <c r="H3295" s="2">
        <v>45263.0</v>
      </c>
      <c r="J3295" s="3">
        <f t="shared" si="2"/>
        <v>4</v>
      </c>
      <c r="K3295" s="4">
        <f t="shared" si="3"/>
        <v>4</v>
      </c>
      <c r="L3295" s="4">
        <f t="shared" si="4"/>
        <v>16</v>
      </c>
      <c r="S3295" s="1" t="s">
        <v>3332</v>
      </c>
      <c r="T3295" s="4" t="str">
        <f t="shared" si="5"/>
        <v>Sandwich</v>
      </c>
      <c r="U3295" s="4" t="str">
        <f t="shared" si="6"/>
        <v>UNKNOWN</v>
      </c>
      <c r="V3295" s="4" t="str">
        <f t="shared" si="7"/>
        <v>UNKNOWN</v>
      </c>
      <c r="W3295" s="4">
        <f t="shared" ref="W3295:Y3295" si="3302">IF(OR(J3295 = "ERROR", J3295 = ""), "UNKNOWN", J3295)</f>
        <v>4</v>
      </c>
      <c r="X3295" s="4">
        <f t="shared" si="3302"/>
        <v>4</v>
      </c>
      <c r="Y3295" s="4">
        <f t="shared" si="3302"/>
        <v>16</v>
      </c>
      <c r="Z3295" s="5">
        <f t="shared" si="9"/>
        <v>45263</v>
      </c>
    </row>
    <row r="3296">
      <c r="A3296" s="1" t="s">
        <v>3333</v>
      </c>
      <c r="B3296" s="1" t="s">
        <v>22</v>
      </c>
      <c r="C3296" s="1">
        <v>2.0</v>
      </c>
      <c r="D3296" s="1">
        <v>2.0</v>
      </c>
      <c r="E3296" s="1">
        <v>4.0</v>
      </c>
      <c r="H3296" s="2">
        <v>44956.0</v>
      </c>
      <c r="J3296" s="3">
        <f t="shared" si="2"/>
        <v>2</v>
      </c>
      <c r="K3296" s="4">
        <f t="shared" si="3"/>
        <v>2</v>
      </c>
      <c r="L3296" s="4">
        <f t="shared" si="4"/>
        <v>4</v>
      </c>
      <c r="S3296" s="1" t="s">
        <v>3333</v>
      </c>
      <c r="T3296" s="4" t="str">
        <f t="shared" si="5"/>
        <v>Coffee</v>
      </c>
      <c r="U3296" s="4" t="str">
        <f t="shared" si="6"/>
        <v>UNKNOWN</v>
      </c>
      <c r="V3296" s="4" t="str">
        <f t="shared" si="7"/>
        <v>UNKNOWN</v>
      </c>
      <c r="W3296" s="4">
        <f t="shared" ref="W3296:Y3296" si="3303">IF(OR(J3296 = "ERROR", J3296 = ""), "UNKNOWN", J3296)</f>
        <v>2</v>
      </c>
      <c r="X3296" s="4">
        <f t="shared" si="3303"/>
        <v>2</v>
      </c>
      <c r="Y3296" s="4">
        <f t="shared" si="3303"/>
        <v>4</v>
      </c>
      <c r="Z3296" s="5">
        <f t="shared" si="9"/>
        <v>44956</v>
      </c>
    </row>
    <row r="3297">
      <c r="A3297" s="1" t="s">
        <v>3334</v>
      </c>
      <c r="B3297" s="1" t="s">
        <v>22</v>
      </c>
      <c r="C3297" s="1">
        <v>1.0</v>
      </c>
      <c r="D3297" s="1">
        <v>2.0</v>
      </c>
      <c r="E3297" s="1">
        <v>2.0</v>
      </c>
      <c r="F3297" s="1" t="s">
        <v>23</v>
      </c>
      <c r="H3297" s="6">
        <v>45243.0</v>
      </c>
      <c r="J3297" s="3">
        <f t="shared" si="2"/>
        <v>1</v>
      </c>
      <c r="K3297" s="4">
        <f t="shared" si="3"/>
        <v>2</v>
      </c>
      <c r="L3297" s="4">
        <f t="shared" si="4"/>
        <v>2</v>
      </c>
      <c r="S3297" s="1" t="s">
        <v>3334</v>
      </c>
      <c r="T3297" s="4" t="str">
        <f t="shared" si="5"/>
        <v>Coffee</v>
      </c>
      <c r="U3297" s="4" t="str">
        <f t="shared" si="6"/>
        <v>UNKNOWN</v>
      </c>
      <c r="V3297" s="4" t="str">
        <f t="shared" si="7"/>
        <v>Credit Card</v>
      </c>
      <c r="W3297" s="4">
        <f t="shared" ref="W3297:Y3297" si="3304">IF(OR(J3297 = "ERROR", J3297 = ""), "UNKNOWN", J3297)</f>
        <v>1</v>
      </c>
      <c r="X3297" s="4">
        <f t="shared" si="3304"/>
        <v>2</v>
      </c>
      <c r="Y3297" s="4">
        <f t="shared" si="3304"/>
        <v>2</v>
      </c>
      <c r="Z3297" s="7">
        <f t="shared" si="9"/>
        <v>45243</v>
      </c>
    </row>
    <row r="3298">
      <c r="A3298" s="1" t="s">
        <v>3335</v>
      </c>
      <c r="B3298" s="1" t="s">
        <v>44</v>
      </c>
      <c r="C3298" s="1">
        <v>4.0</v>
      </c>
      <c r="D3298" s="1">
        <v>4.0</v>
      </c>
      <c r="E3298" s="1">
        <v>16.0</v>
      </c>
      <c r="F3298" s="1" t="s">
        <v>39</v>
      </c>
      <c r="G3298" s="1" t="s">
        <v>29</v>
      </c>
      <c r="H3298" s="2">
        <v>45175.0</v>
      </c>
      <c r="J3298" s="3">
        <f t="shared" si="2"/>
        <v>4</v>
      </c>
      <c r="K3298" s="4">
        <f t="shared" si="3"/>
        <v>4</v>
      </c>
      <c r="L3298" s="4">
        <f t="shared" si="4"/>
        <v>16</v>
      </c>
      <c r="S3298" s="1" t="s">
        <v>3335</v>
      </c>
      <c r="T3298" s="4" t="str">
        <f t="shared" si="5"/>
        <v>Sandwich</v>
      </c>
      <c r="U3298" s="4" t="str">
        <f t="shared" si="6"/>
        <v>In-store</v>
      </c>
      <c r="V3298" s="4" t="str">
        <f t="shared" si="7"/>
        <v>Digital Wallet</v>
      </c>
      <c r="W3298" s="4">
        <f t="shared" ref="W3298:Y3298" si="3305">IF(OR(J3298 = "ERROR", J3298 = ""), "UNKNOWN", J3298)</f>
        <v>4</v>
      </c>
      <c r="X3298" s="4">
        <f t="shared" si="3305"/>
        <v>4</v>
      </c>
      <c r="Y3298" s="4">
        <f t="shared" si="3305"/>
        <v>16</v>
      </c>
      <c r="Z3298" s="5">
        <f t="shared" si="9"/>
        <v>45175</v>
      </c>
    </row>
    <row r="3299">
      <c r="A3299" s="1" t="s">
        <v>3336</v>
      </c>
      <c r="B3299" s="1" t="s">
        <v>36</v>
      </c>
      <c r="C3299" s="1">
        <v>2.0</v>
      </c>
      <c r="D3299" s="1">
        <v>5.0</v>
      </c>
      <c r="E3299" s="1">
        <v>10.0</v>
      </c>
      <c r="G3299" s="1" t="s">
        <v>29</v>
      </c>
      <c r="H3299" s="2">
        <v>44941.0</v>
      </c>
      <c r="J3299" s="3">
        <f t="shared" si="2"/>
        <v>2</v>
      </c>
      <c r="K3299" s="4">
        <f t="shared" si="3"/>
        <v>5</v>
      </c>
      <c r="L3299" s="4">
        <f t="shared" si="4"/>
        <v>10</v>
      </c>
      <c r="S3299" s="1" t="s">
        <v>3336</v>
      </c>
      <c r="T3299" s="4" t="str">
        <f t="shared" si="5"/>
        <v>Salad</v>
      </c>
      <c r="U3299" s="4" t="str">
        <f t="shared" si="6"/>
        <v>In-store</v>
      </c>
      <c r="V3299" s="4" t="str">
        <f t="shared" si="7"/>
        <v>UNKNOWN</v>
      </c>
      <c r="W3299" s="4">
        <f t="shared" ref="W3299:Y3299" si="3306">IF(OR(J3299 = "ERROR", J3299 = ""), "UNKNOWN", J3299)</f>
        <v>2</v>
      </c>
      <c r="X3299" s="4">
        <f t="shared" si="3306"/>
        <v>5</v>
      </c>
      <c r="Y3299" s="4">
        <f t="shared" si="3306"/>
        <v>10</v>
      </c>
      <c r="Z3299" s="5">
        <f t="shared" si="9"/>
        <v>44941</v>
      </c>
    </row>
    <row r="3300">
      <c r="A3300" s="1" t="s">
        <v>3337</v>
      </c>
      <c r="B3300" s="1" t="s">
        <v>41</v>
      </c>
      <c r="C3300" s="1">
        <v>3.0</v>
      </c>
      <c r="D3300" s="1">
        <v>4.0</v>
      </c>
      <c r="E3300" s="1">
        <v>12.0</v>
      </c>
      <c r="F3300" s="1" t="s">
        <v>23</v>
      </c>
      <c r="G3300" s="1" t="s">
        <v>29</v>
      </c>
      <c r="H3300" s="2">
        <v>44978.0</v>
      </c>
      <c r="J3300" s="3">
        <f t="shared" si="2"/>
        <v>3</v>
      </c>
      <c r="K3300" s="4">
        <f t="shared" si="3"/>
        <v>4</v>
      </c>
      <c r="L3300" s="4">
        <f t="shared" si="4"/>
        <v>12</v>
      </c>
      <c r="S3300" s="1" t="s">
        <v>3337</v>
      </c>
      <c r="T3300" s="4" t="str">
        <f t="shared" si="5"/>
        <v>Smoothie</v>
      </c>
      <c r="U3300" s="4" t="str">
        <f t="shared" si="6"/>
        <v>In-store</v>
      </c>
      <c r="V3300" s="4" t="str">
        <f t="shared" si="7"/>
        <v>Credit Card</v>
      </c>
      <c r="W3300" s="4">
        <f t="shared" ref="W3300:Y3300" si="3307">IF(OR(J3300 = "ERROR", J3300 = ""), "UNKNOWN", J3300)</f>
        <v>3</v>
      </c>
      <c r="X3300" s="4">
        <f t="shared" si="3307"/>
        <v>4</v>
      </c>
      <c r="Y3300" s="4">
        <f t="shared" si="3307"/>
        <v>12</v>
      </c>
      <c r="Z3300" s="5">
        <f t="shared" si="9"/>
        <v>44978</v>
      </c>
    </row>
    <row r="3301">
      <c r="A3301" s="1" t="s">
        <v>3338</v>
      </c>
      <c r="B3301" s="1" t="s">
        <v>22</v>
      </c>
      <c r="C3301" s="1">
        <v>5.0</v>
      </c>
      <c r="D3301" s="1">
        <v>2.0</v>
      </c>
      <c r="E3301" s="1">
        <v>10.0</v>
      </c>
      <c r="H3301" s="2">
        <v>45044.0</v>
      </c>
      <c r="J3301" s="3">
        <f t="shared" si="2"/>
        <v>5</v>
      </c>
      <c r="K3301" s="4">
        <f t="shared" si="3"/>
        <v>2</v>
      </c>
      <c r="L3301" s="4">
        <f t="shared" si="4"/>
        <v>10</v>
      </c>
      <c r="S3301" s="1" t="s">
        <v>3338</v>
      </c>
      <c r="T3301" s="4" t="str">
        <f t="shared" si="5"/>
        <v>Coffee</v>
      </c>
      <c r="U3301" s="4" t="str">
        <f t="shared" si="6"/>
        <v>UNKNOWN</v>
      </c>
      <c r="V3301" s="4" t="str">
        <f t="shared" si="7"/>
        <v>UNKNOWN</v>
      </c>
      <c r="W3301" s="4">
        <f t="shared" ref="W3301:Y3301" si="3308">IF(OR(J3301 = "ERROR", J3301 = ""), "UNKNOWN", J3301)</f>
        <v>5</v>
      </c>
      <c r="X3301" s="4">
        <f t="shared" si="3308"/>
        <v>2</v>
      </c>
      <c r="Y3301" s="4">
        <f t="shared" si="3308"/>
        <v>10</v>
      </c>
      <c r="Z3301" s="5">
        <f t="shared" si="9"/>
        <v>45044</v>
      </c>
    </row>
    <row r="3302">
      <c r="A3302" s="1" t="s">
        <v>3339</v>
      </c>
      <c r="B3302" s="1" t="s">
        <v>41</v>
      </c>
      <c r="C3302" s="1">
        <v>3.0</v>
      </c>
      <c r="E3302" s="1">
        <v>12.0</v>
      </c>
      <c r="G3302" s="1" t="s">
        <v>24</v>
      </c>
      <c r="H3302" s="2">
        <v>45085.0</v>
      </c>
      <c r="J3302" s="3">
        <f t="shared" si="2"/>
        <v>3</v>
      </c>
      <c r="K3302" s="4">
        <f t="shared" si="3"/>
        <v>4</v>
      </c>
      <c r="L3302" s="4">
        <f t="shared" si="4"/>
        <v>12</v>
      </c>
      <c r="S3302" s="1" t="s">
        <v>3339</v>
      </c>
      <c r="T3302" s="4" t="str">
        <f t="shared" si="5"/>
        <v>Smoothie</v>
      </c>
      <c r="U3302" s="4" t="str">
        <f t="shared" si="6"/>
        <v>Takeaway</v>
      </c>
      <c r="V3302" s="4" t="str">
        <f t="shared" si="7"/>
        <v>UNKNOWN</v>
      </c>
      <c r="W3302" s="4">
        <f t="shared" ref="W3302:Y3302" si="3309">IF(OR(J3302 = "ERROR", J3302 = ""), "UNKNOWN", J3302)</f>
        <v>3</v>
      </c>
      <c r="X3302" s="4">
        <f t="shared" si="3309"/>
        <v>4</v>
      </c>
      <c r="Y3302" s="4">
        <f t="shared" si="3309"/>
        <v>12</v>
      </c>
      <c r="Z3302" s="5">
        <f t="shared" si="9"/>
        <v>45085</v>
      </c>
    </row>
    <row r="3303">
      <c r="A3303" s="1" t="s">
        <v>3340</v>
      </c>
      <c r="B3303" s="1" t="s">
        <v>41</v>
      </c>
      <c r="C3303" s="1">
        <v>4.0</v>
      </c>
      <c r="D3303" s="1">
        <v>4.0</v>
      </c>
      <c r="E3303" s="1">
        <v>16.0</v>
      </c>
      <c r="F3303" s="1" t="s">
        <v>39</v>
      </c>
      <c r="G3303" s="1" t="s">
        <v>24</v>
      </c>
      <c r="H3303" s="6">
        <v>45219.0</v>
      </c>
      <c r="J3303" s="3">
        <f t="shared" si="2"/>
        <v>4</v>
      </c>
      <c r="K3303" s="4">
        <f t="shared" si="3"/>
        <v>4</v>
      </c>
      <c r="L3303" s="4">
        <f t="shared" si="4"/>
        <v>16</v>
      </c>
      <c r="S3303" s="1" t="s">
        <v>3340</v>
      </c>
      <c r="T3303" s="4" t="str">
        <f t="shared" si="5"/>
        <v>Smoothie</v>
      </c>
      <c r="U3303" s="4" t="str">
        <f t="shared" si="6"/>
        <v>Takeaway</v>
      </c>
      <c r="V3303" s="4" t="str">
        <f t="shared" si="7"/>
        <v>Digital Wallet</v>
      </c>
      <c r="W3303" s="4">
        <f t="shared" ref="W3303:Y3303" si="3310">IF(OR(J3303 = "ERROR", J3303 = ""), "UNKNOWN", J3303)</f>
        <v>4</v>
      </c>
      <c r="X3303" s="4">
        <f t="shared" si="3310"/>
        <v>4</v>
      </c>
      <c r="Y3303" s="4">
        <f t="shared" si="3310"/>
        <v>16</v>
      </c>
      <c r="Z3303" s="7">
        <f t="shared" si="9"/>
        <v>45219</v>
      </c>
    </row>
    <row r="3304">
      <c r="A3304" s="1" t="s">
        <v>3341</v>
      </c>
      <c r="B3304" s="1" t="s">
        <v>27</v>
      </c>
      <c r="C3304" s="1">
        <v>1.0</v>
      </c>
      <c r="D3304" s="1">
        <v>3.0</v>
      </c>
      <c r="E3304" s="1">
        <v>3.0</v>
      </c>
      <c r="F3304" s="1" t="s">
        <v>28</v>
      </c>
      <c r="G3304" s="1" t="s">
        <v>29</v>
      </c>
      <c r="H3304" s="1" t="s">
        <v>25</v>
      </c>
      <c r="J3304" s="3">
        <f t="shared" si="2"/>
        <v>1</v>
      </c>
      <c r="K3304" s="4">
        <f t="shared" si="3"/>
        <v>3</v>
      </c>
      <c r="L3304" s="4">
        <f t="shared" si="4"/>
        <v>3</v>
      </c>
      <c r="S3304" s="1" t="s">
        <v>3341</v>
      </c>
      <c r="T3304" s="4" t="str">
        <f t="shared" si="5"/>
        <v>Cake</v>
      </c>
      <c r="U3304" s="4" t="str">
        <f t="shared" si="6"/>
        <v>In-store</v>
      </c>
      <c r="V3304" s="4" t="str">
        <f t="shared" si="7"/>
        <v>Cash</v>
      </c>
      <c r="W3304" s="4">
        <f t="shared" ref="W3304:Y3304" si="3311">IF(OR(J3304 = "ERROR", J3304 = ""), "UNKNOWN", J3304)</f>
        <v>1</v>
      </c>
      <c r="X3304" s="4">
        <f t="shared" si="3311"/>
        <v>3</v>
      </c>
      <c r="Y3304" s="4">
        <f t="shared" si="3311"/>
        <v>3</v>
      </c>
      <c r="Z3304" s="4" t="str">
        <f t="shared" si="9"/>
        <v>UNKNOWN</v>
      </c>
    </row>
    <row r="3305">
      <c r="A3305" s="1" t="s">
        <v>3342</v>
      </c>
      <c r="B3305" s="1" t="s">
        <v>81</v>
      </c>
      <c r="C3305" s="1">
        <v>4.0</v>
      </c>
      <c r="D3305" s="1">
        <v>1.5</v>
      </c>
      <c r="E3305" s="1">
        <v>6.0</v>
      </c>
      <c r="F3305" s="1" t="s">
        <v>39</v>
      </c>
      <c r="G3305" s="1" t="s">
        <v>29</v>
      </c>
      <c r="H3305" s="2">
        <v>45043.0</v>
      </c>
      <c r="J3305" s="3">
        <f t="shared" si="2"/>
        <v>4</v>
      </c>
      <c r="K3305" s="4">
        <f t="shared" si="3"/>
        <v>1.5</v>
      </c>
      <c r="L3305" s="4">
        <f t="shared" si="4"/>
        <v>6</v>
      </c>
      <c r="S3305" s="1" t="s">
        <v>3342</v>
      </c>
      <c r="T3305" s="4" t="str">
        <f t="shared" si="5"/>
        <v>Tea</v>
      </c>
      <c r="U3305" s="4" t="str">
        <f t="shared" si="6"/>
        <v>In-store</v>
      </c>
      <c r="V3305" s="4" t="str">
        <f t="shared" si="7"/>
        <v>Digital Wallet</v>
      </c>
      <c r="W3305" s="4">
        <f t="shared" ref="W3305:Y3305" si="3312">IF(OR(J3305 = "ERROR", J3305 = ""), "UNKNOWN", J3305)</f>
        <v>4</v>
      </c>
      <c r="X3305" s="4">
        <f t="shared" si="3312"/>
        <v>1.5</v>
      </c>
      <c r="Y3305" s="4">
        <f t="shared" si="3312"/>
        <v>6</v>
      </c>
      <c r="Z3305" s="5">
        <f t="shared" si="9"/>
        <v>45043</v>
      </c>
    </row>
    <row r="3306">
      <c r="A3306" s="1" t="s">
        <v>3343</v>
      </c>
      <c r="B3306" s="1" t="s">
        <v>27</v>
      </c>
      <c r="C3306" s="1">
        <v>5.0</v>
      </c>
      <c r="D3306" s="1">
        <v>3.0</v>
      </c>
      <c r="E3306" s="1">
        <v>15.0</v>
      </c>
      <c r="H3306" s="6">
        <v>45220.0</v>
      </c>
      <c r="J3306" s="3">
        <f t="shared" si="2"/>
        <v>5</v>
      </c>
      <c r="K3306" s="4">
        <f t="shared" si="3"/>
        <v>3</v>
      </c>
      <c r="L3306" s="4">
        <f t="shared" si="4"/>
        <v>15</v>
      </c>
      <c r="S3306" s="1" t="s">
        <v>3343</v>
      </c>
      <c r="T3306" s="4" t="str">
        <f t="shared" si="5"/>
        <v>Cake</v>
      </c>
      <c r="U3306" s="4" t="str">
        <f t="shared" si="6"/>
        <v>UNKNOWN</v>
      </c>
      <c r="V3306" s="4" t="str">
        <f t="shared" si="7"/>
        <v>UNKNOWN</v>
      </c>
      <c r="W3306" s="4">
        <f t="shared" ref="W3306:Y3306" si="3313">IF(OR(J3306 = "ERROR", J3306 = ""), "UNKNOWN", J3306)</f>
        <v>5</v>
      </c>
      <c r="X3306" s="4">
        <f t="shared" si="3313"/>
        <v>3</v>
      </c>
      <c r="Y3306" s="4">
        <f t="shared" si="3313"/>
        <v>15</v>
      </c>
      <c r="Z3306" s="7">
        <f t="shared" si="9"/>
        <v>45220</v>
      </c>
    </row>
    <row r="3307">
      <c r="A3307" s="1" t="s">
        <v>3344</v>
      </c>
      <c r="B3307" s="1" t="s">
        <v>30</v>
      </c>
      <c r="C3307" s="1">
        <v>3.0</v>
      </c>
      <c r="D3307" s="1">
        <v>1.0</v>
      </c>
      <c r="E3307" s="1">
        <v>3.0</v>
      </c>
      <c r="F3307" s="1" t="s">
        <v>28</v>
      </c>
      <c r="G3307" s="1" t="s">
        <v>29</v>
      </c>
      <c r="H3307" s="2">
        <v>45048.0</v>
      </c>
      <c r="J3307" s="3">
        <f t="shared" si="2"/>
        <v>3</v>
      </c>
      <c r="K3307" s="4">
        <f t="shared" si="3"/>
        <v>1</v>
      </c>
      <c r="L3307" s="4">
        <f t="shared" si="4"/>
        <v>3</v>
      </c>
      <c r="S3307" s="1" t="s">
        <v>3344</v>
      </c>
      <c r="T3307" s="4" t="str">
        <f t="shared" si="5"/>
        <v>UNKNOWN</v>
      </c>
      <c r="U3307" s="4" t="str">
        <f t="shared" si="6"/>
        <v>In-store</v>
      </c>
      <c r="V3307" s="4" t="str">
        <f t="shared" si="7"/>
        <v>Cash</v>
      </c>
      <c r="W3307" s="4">
        <f t="shared" ref="W3307:Y3307" si="3314">IF(OR(J3307 = "ERROR", J3307 = ""), "UNKNOWN", J3307)</f>
        <v>3</v>
      </c>
      <c r="X3307" s="4">
        <f t="shared" si="3314"/>
        <v>1</v>
      </c>
      <c r="Y3307" s="4">
        <f t="shared" si="3314"/>
        <v>3</v>
      </c>
      <c r="Z3307" s="5">
        <f t="shared" si="9"/>
        <v>45048</v>
      </c>
    </row>
    <row r="3308">
      <c r="A3308" s="1" t="s">
        <v>3345</v>
      </c>
      <c r="B3308" s="1" t="s">
        <v>22</v>
      </c>
      <c r="C3308" s="1">
        <v>4.0</v>
      </c>
      <c r="D3308" s="1">
        <v>2.0</v>
      </c>
      <c r="E3308" s="1">
        <v>8.0</v>
      </c>
      <c r="F3308" s="1" t="s">
        <v>39</v>
      </c>
      <c r="H3308" s="2">
        <v>45019.0</v>
      </c>
      <c r="J3308" s="3">
        <f t="shared" si="2"/>
        <v>4</v>
      </c>
      <c r="K3308" s="4">
        <f t="shared" si="3"/>
        <v>2</v>
      </c>
      <c r="L3308" s="4">
        <f t="shared" si="4"/>
        <v>8</v>
      </c>
      <c r="S3308" s="1" t="s">
        <v>3345</v>
      </c>
      <c r="T3308" s="4" t="str">
        <f t="shared" si="5"/>
        <v>Coffee</v>
      </c>
      <c r="U3308" s="4" t="str">
        <f t="shared" si="6"/>
        <v>UNKNOWN</v>
      </c>
      <c r="V3308" s="4" t="str">
        <f t="shared" si="7"/>
        <v>Digital Wallet</v>
      </c>
      <c r="W3308" s="4">
        <f t="shared" ref="W3308:Y3308" si="3315">IF(OR(J3308 = "ERROR", J3308 = ""), "UNKNOWN", J3308)</f>
        <v>4</v>
      </c>
      <c r="X3308" s="4">
        <f t="shared" si="3315"/>
        <v>2</v>
      </c>
      <c r="Y3308" s="4">
        <f t="shared" si="3315"/>
        <v>8</v>
      </c>
      <c r="Z3308" s="5">
        <f t="shared" si="9"/>
        <v>45019</v>
      </c>
    </row>
    <row r="3309">
      <c r="A3309" s="1" t="s">
        <v>3346</v>
      </c>
      <c r="B3309" s="1" t="s">
        <v>41</v>
      </c>
      <c r="C3309" s="1">
        <v>3.0</v>
      </c>
      <c r="D3309" s="1">
        <v>4.0</v>
      </c>
      <c r="E3309" s="1">
        <v>12.0</v>
      </c>
      <c r="F3309" s="1" t="s">
        <v>23</v>
      </c>
      <c r="G3309" s="1" t="s">
        <v>29</v>
      </c>
      <c r="H3309" s="2">
        <v>44954.0</v>
      </c>
      <c r="J3309" s="3">
        <f t="shared" si="2"/>
        <v>3</v>
      </c>
      <c r="K3309" s="4">
        <f t="shared" si="3"/>
        <v>4</v>
      </c>
      <c r="L3309" s="4">
        <f t="shared" si="4"/>
        <v>12</v>
      </c>
      <c r="S3309" s="1" t="s">
        <v>3346</v>
      </c>
      <c r="T3309" s="4" t="str">
        <f t="shared" si="5"/>
        <v>Smoothie</v>
      </c>
      <c r="U3309" s="4" t="str">
        <f t="shared" si="6"/>
        <v>In-store</v>
      </c>
      <c r="V3309" s="4" t="str">
        <f t="shared" si="7"/>
        <v>Credit Card</v>
      </c>
      <c r="W3309" s="4">
        <f t="shared" ref="W3309:Y3309" si="3316">IF(OR(J3309 = "ERROR", J3309 = ""), "UNKNOWN", J3309)</f>
        <v>3</v>
      </c>
      <c r="X3309" s="4">
        <f t="shared" si="3316"/>
        <v>4</v>
      </c>
      <c r="Y3309" s="4">
        <f t="shared" si="3316"/>
        <v>12</v>
      </c>
      <c r="Z3309" s="5">
        <f t="shared" si="9"/>
        <v>44954</v>
      </c>
    </row>
    <row r="3310">
      <c r="A3310" s="1" t="s">
        <v>3347</v>
      </c>
      <c r="B3310" s="1" t="s">
        <v>27</v>
      </c>
      <c r="C3310" s="1">
        <v>5.0</v>
      </c>
      <c r="D3310" s="1">
        <v>3.0</v>
      </c>
      <c r="E3310" s="1">
        <v>15.0</v>
      </c>
      <c r="F3310" s="1" t="s">
        <v>23</v>
      </c>
      <c r="H3310" s="2">
        <v>44992.0</v>
      </c>
      <c r="J3310" s="3">
        <f t="shared" si="2"/>
        <v>5</v>
      </c>
      <c r="K3310" s="4">
        <f t="shared" si="3"/>
        <v>3</v>
      </c>
      <c r="L3310" s="4">
        <f t="shared" si="4"/>
        <v>15</v>
      </c>
      <c r="S3310" s="1" t="s">
        <v>3347</v>
      </c>
      <c r="T3310" s="4" t="str">
        <f t="shared" si="5"/>
        <v>Cake</v>
      </c>
      <c r="U3310" s="4" t="str">
        <f t="shared" si="6"/>
        <v>UNKNOWN</v>
      </c>
      <c r="V3310" s="4" t="str">
        <f t="shared" si="7"/>
        <v>Credit Card</v>
      </c>
      <c r="W3310" s="4">
        <f t="shared" ref="W3310:Y3310" si="3317">IF(OR(J3310 = "ERROR", J3310 = ""), "UNKNOWN", J3310)</f>
        <v>5</v>
      </c>
      <c r="X3310" s="4">
        <f t="shared" si="3317"/>
        <v>3</v>
      </c>
      <c r="Y3310" s="4">
        <f t="shared" si="3317"/>
        <v>15</v>
      </c>
      <c r="Z3310" s="5">
        <f t="shared" si="9"/>
        <v>44992</v>
      </c>
    </row>
    <row r="3311">
      <c r="A3311" s="1" t="s">
        <v>3348</v>
      </c>
      <c r="B3311" s="1" t="s">
        <v>27</v>
      </c>
      <c r="C3311" s="1">
        <v>1.0</v>
      </c>
      <c r="D3311" s="1">
        <v>3.0</v>
      </c>
      <c r="E3311" s="1">
        <v>3.0</v>
      </c>
      <c r="F3311" s="1" t="s">
        <v>28</v>
      </c>
      <c r="G3311" s="1" t="s">
        <v>24</v>
      </c>
      <c r="H3311" s="2">
        <v>44986.0</v>
      </c>
      <c r="J3311" s="3">
        <f t="shared" si="2"/>
        <v>1</v>
      </c>
      <c r="K3311" s="4">
        <f t="shared" si="3"/>
        <v>3</v>
      </c>
      <c r="L3311" s="4">
        <f t="shared" si="4"/>
        <v>3</v>
      </c>
      <c r="S3311" s="1" t="s">
        <v>3348</v>
      </c>
      <c r="T3311" s="4" t="str">
        <f t="shared" si="5"/>
        <v>Cake</v>
      </c>
      <c r="U3311" s="4" t="str">
        <f t="shared" si="6"/>
        <v>Takeaway</v>
      </c>
      <c r="V3311" s="4" t="str">
        <f t="shared" si="7"/>
        <v>Cash</v>
      </c>
      <c r="W3311" s="4">
        <f t="shared" ref="W3311:Y3311" si="3318">IF(OR(J3311 = "ERROR", J3311 = ""), "UNKNOWN", J3311)</f>
        <v>1</v>
      </c>
      <c r="X3311" s="4">
        <f t="shared" si="3318"/>
        <v>3</v>
      </c>
      <c r="Y3311" s="4">
        <f t="shared" si="3318"/>
        <v>3</v>
      </c>
      <c r="Z3311" s="5">
        <f t="shared" si="9"/>
        <v>44986</v>
      </c>
    </row>
    <row r="3312">
      <c r="A3312" s="1" t="s">
        <v>3349</v>
      </c>
      <c r="B3312" s="1" t="s">
        <v>27</v>
      </c>
      <c r="C3312" s="1">
        <v>1.0</v>
      </c>
      <c r="D3312" s="1">
        <v>3.0</v>
      </c>
      <c r="E3312" s="1">
        <v>3.0</v>
      </c>
      <c r="G3312" s="1" t="s">
        <v>24</v>
      </c>
      <c r="H3312" s="2">
        <v>44939.0</v>
      </c>
      <c r="J3312" s="3">
        <f t="shared" si="2"/>
        <v>1</v>
      </c>
      <c r="K3312" s="4">
        <f t="shared" si="3"/>
        <v>3</v>
      </c>
      <c r="L3312" s="4">
        <f t="shared" si="4"/>
        <v>3</v>
      </c>
      <c r="S3312" s="1" t="s">
        <v>3349</v>
      </c>
      <c r="T3312" s="4" t="str">
        <f t="shared" si="5"/>
        <v>Cake</v>
      </c>
      <c r="U3312" s="4" t="str">
        <f t="shared" si="6"/>
        <v>Takeaway</v>
      </c>
      <c r="V3312" s="4" t="str">
        <f t="shared" si="7"/>
        <v>UNKNOWN</v>
      </c>
      <c r="W3312" s="4">
        <f t="shared" ref="W3312:Y3312" si="3319">IF(OR(J3312 = "ERROR", J3312 = ""), "UNKNOWN", J3312)</f>
        <v>1</v>
      </c>
      <c r="X3312" s="4">
        <f t="shared" si="3319"/>
        <v>3</v>
      </c>
      <c r="Y3312" s="4">
        <f t="shared" si="3319"/>
        <v>3</v>
      </c>
      <c r="Z3312" s="5">
        <f t="shared" si="9"/>
        <v>44939</v>
      </c>
    </row>
    <row r="3313">
      <c r="A3313" s="1" t="s">
        <v>3350</v>
      </c>
      <c r="B3313" s="1" t="s">
        <v>27</v>
      </c>
      <c r="C3313" s="1">
        <v>3.0</v>
      </c>
      <c r="D3313" s="1">
        <v>3.0</v>
      </c>
      <c r="E3313" s="1">
        <v>9.0</v>
      </c>
      <c r="F3313" s="1" t="s">
        <v>39</v>
      </c>
      <c r="G3313" s="1" t="s">
        <v>29</v>
      </c>
      <c r="H3313" s="2">
        <v>45027.0</v>
      </c>
      <c r="J3313" s="3">
        <f t="shared" si="2"/>
        <v>3</v>
      </c>
      <c r="K3313" s="4">
        <f t="shared" si="3"/>
        <v>3</v>
      </c>
      <c r="L3313" s="4">
        <f t="shared" si="4"/>
        <v>9</v>
      </c>
      <c r="S3313" s="1" t="s">
        <v>3350</v>
      </c>
      <c r="T3313" s="4" t="str">
        <f t="shared" si="5"/>
        <v>Cake</v>
      </c>
      <c r="U3313" s="4" t="str">
        <f t="shared" si="6"/>
        <v>In-store</v>
      </c>
      <c r="V3313" s="4" t="str">
        <f t="shared" si="7"/>
        <v>Digital Wallet</v>
      </c>
      <c r="W3313" s="4">
        <f t="shared" ref="W3313:Y3313" si="3320">IF(OR(J3313 = "ERROR", J3313 = ""), "UNKNOWN", J3313)</f>
        <v>3</v>
      </c>
      <c r="X3313" s="4">
        <f t="shared" si="3320"/>
        <v>3</v>
      </c>
      <c r="Y3313" s="4">
        <f t="shared" si="3320"/>
        <v>9</v>
      </c>
      <c r="Z3313" s="5">
        <f t="shared" si="9"/>
        <v>45027</v>
      </c>
    </row>
    <row r="3314">
      <c r="A3314" s="1" t="s">
        <v>3351</v>
      </c>
      <c r="B3314" s="1" t="s">
        <v>55</v>
      </c>
      <c r="C3314" s="1">
        <v>3.0</v>
      </c>
      <c r="D3314" s="1">
        <v>3.0</v>
      </c>
      <c r="E3314" s="1">
        <v>9.0</v>
      </c>
      <c r="F3314" s="1" t="s">
        <v>39</v>
      </c>
      <c r="G3314" s="1" t="s">
        <v>24</v>
      </c>
      <c r="H3314" s="2">
        <v>45096.0</v>
      </c>
      <c r="J3314" s="3">
        <f t="shared" si="2"/>
        <v>3</v>
      </c>
      <c r="K3314" s="4">
        <f t="shared" si="3"/>
        <v>3</v>
      </c>
      <c r="L3314" s="4">
        <f t="shared" si="4"/>
        <v>9</v>
      </c>
      <c r="S3314" s="1" t="s">
        <v>3351</v>
      </c>
      <c r="T3314" s="4" t="str">
        <f t="shared" si="5"/>
        <v>Juice</v>
      </c>
      <c r="U3314" s="4" t="str">
        <f t="shared" si="6"/>
        <v>Takeaway</v>
      </c>
      <c r="V3314" s="4" t="str">
        <f t="shared" si="7"/>
        <v>Digital Wallet</v>
      </c>
      <c r="W3314" s="4">
        <f t="shared" ref="W3314:Y3314" si="3321">IF(OR(J3314 = "ERROR", J3314 = ""), "UNKNOWN", J3314)</f>
        <v>3</v>
      </c>
      <c r="X3314" s="4">
        <f t="shared" si="3321"/>
        <v>3</v>
      </c>
      <c r="Y3314" s="4">
        <f t="shared" si="3321"/>
        <v>9</v>
      </c>
      <c r="Z3314" s="5">
        <f t="shared" si="9"/>
        <v>45096</v>
      </c>
    </row>
    <row r="3315">
      <c r="A3315" s="1" t="s">
        <v>3352</v>
      </c>
      <c r="B3315" s="1" t="s">
        <v>81</v>
      </c>
      <c r="C3315" s="1">
        <v>3.0</v>
      </c>
      <c r="D3315" s="1">
        <v>1.5</v>
      </c>
      <c r="E3315" s="1">
        <v>4.5</v>
      </c>
      <c r="F3315" s="1" t="s">
        <v>30</v>
      </c>
      <c r="G3315" s="1" t="s">
        <v>24</v>
      </c>
      <c r="H3315" s="2">
        <v>44951.0</v>
      </c>
      <c r="J3315" s="3">
        <f t="shared" si="2"/>
        <v>3</v>
      </c>
      <c r="K3315" s="4">
        <f t="shared" si="3"/>
        <v>1.5</v>
      </c>
      <c r="L3315" s="4">
        <f t="shared" si="4"/>
        <v>4.5</v>
      </c>
      <c r="S3315" s="1" t="s">
        <v>3352</v>
      </c>
      <c r="T3315" s="4" t="str">
        <f t="shared" si="5"/>
        <v>Tea</v>
      </c>
      <c r="U3315" s="4" t="str">
        <f t="shared" si="6"/>
        <v>Takeaway</v>
      </c>
      <c r="V3315" s="4" t="str">
        <f t="shared" si="7"/>
        <v>UNKNOWN</v>
      </c>
      <c r="W3315" s="4">
        <f t="shared" ref="W3315:Y3315" si="3322">IF(OR(J3315 = "ERROR", J3315 = ""), "UNKNOWN", J3315)</f>
        <v>3</v>
      </c>
      <c r="X3315" s="4">
        <f t="shared" si="3322"/>
        <v>1.5</v>
      </c>
      <c r="Y3315" s="4">
        <f t="shared" si="3322"/>
        <v>4.5</v>
      </c>
      <c r="Z3315" s="5">
        <f t="shared" si="9"/>
        <v>44951</v>
      </c>
    </row>
    <row r="3316">
      <c r="A3316" s="1" t="s">
        <v>3353</v>
      </c>
      <c r="B3316" s="1" t="s">
        <v>44</v>
      </c>
      <c r="C3316" s="1" t="s">
        <v>30</v>
      </c>
      <c r="D3316" s="1">
        <v>4.0</v>
      </c>
      <c r="E3316" s="1">
        <v>16.0</v>
      </c>
      <c r="F3316" s="1" t="s">
        <v>28</v>
      </c>
      <c r="G3316" s="1" t="s">
        <v>24</v>
      </c>
      <c r="H3316" s="1" t="s">
        <v>25</v>
      </c>
      <c r="J3316" s="3">
        <f t="shared" si="2"/>
        <v>4</v>
      </c>
      <c r="K3316" s="4">
        <f t="shared" si="3"/>
        <v>4</v>
      </c>
      <c r="L3316" s="4">
        <f t="shared" si="4"/>
        <v>16</v>
      </c>
      <c r="S3316" s="1" t="s">
        <v>3353</v>
      </c>
      <c r="T3316" s="4" t="str">
        <f t="shared" si="5"/>
        <v>Sandwich</v>
      </c>
      <c r="U3316" s="4" t="str">
        <f t="shared" si="6"/>
        <v>Takeaway</v>
      </c>
      <c r="V3316" s="4" t="str">
        <f t="shared" si="7"/>
        <v>Cash</v>
      </c>
      <c r="W3316" s="4">
        <f t="shared" ref="W3316:Y3316" si="3323">IF(OR(J3316 = "ERROR", J3316 = ""), "UNKNOWN", J3316)</f>
        <v>4</v>
      </c>
      <c r="X3316" s="4">
        <f t="shared" si="3323"/>
        <v>4</v>
      </c>
      <c r="Y3316" s="4">
        <f t="shared" si="3323"/>
        <v>16</v>
      </c>
      <c r="Z3316" s="4" t="str">
        <f t="shared" si="9"/>
        <v>UNKNOWN</v>
      </c>
    </row>
    <row r="3317">
      <c r="A3317" s="1" t="s">
        <v>3354</v>
      </c>
      <c r="B3317" s="1" t="s">
        <v>22</v>
      </c>
      <c r="C3317" s="1" t="s">
        <v>30</v>
      </c>
      <c r="D3317" s="1">
        <v>2.0</v>
      </c>
      <c r="E3317" s="1">
        <v>4.0</v>
      </c>
      <c r="G3317" s="1" t="s">
        <v>24</v>
      </c>
      <c r="H3317" s="2">
        <v>45061.0</v>
      </c>
      <c r="J3317" s="3">
        <f t="shared" si="2"/>
        <v>2</v>
      </c>
      <c r="K3317" s="4">
        <f t="shared" si="3"/>
        <v>2</v>
      </c>
      <c r="L3317" s="4">
        <f t="shared" si="4"/>
        <v>4</v>
      </c>
      <c r="S3317" s="1" t="s">
        <v>3354</v>
      </c>
      <c r="T3317" s="4" t="str">
        <f t="shared" si="5"/>
        <v>Coffee</v>
      </c>
      <c r="U3317" s="4" t="str">
        <f t="shared" si="6"/>
        <v>Takeaway</v>
      </c>
      <c r="V3317" s="4" t="str">
        <f t="shared" si="7"/>
        <v>UNKNOWN</v>
      </c>
      <c r="W3317" s="4">
        <f t="shared" ref="W3317:Y3317" si="3324">IF(OR(J3317 = "ERROR", J3317 = ""), "UNKNOWN", J3317)</f>
        <v>2</v>
      </c>
      <c r="X3317" s="4">
        <f t="shared" si="3324"/>
        <v>2</v>
      </c>
      <c r="Y3317" s="4">
        <f t="shared" si="3324"/>
        <v>4</v>
      </c>
      <c r="Z3317" s="5">
        <f t="shared" si="9"/>
        <v>45061</v>
      </c>
    </row>
    <row r="3318">
      <c r="A3318" s="1" t="s">
        <v>3355</v>
      </c>
      <c r="B3318" s="1" t="s">
        <v>81</v>
      </c>
      <c r="C3318" s="1">
        <v>3.0</v>
      </c>
      <c r="D3318" s="1">
        <v>1.5</v>
      </c>
      <c r="E3318" s="1">
        <v>4.5</v>
      </c>
      <c r="F3318" s="1" t="s">
        <v>28</v>
      </c>
      <c r="G3318" s="1" t="s">
        <v>29</v>
      </c>
      <c r="H3318" s="2">
        <v>45104.0</v>
      </c>
      <c r="J3318" s="3">
        <f t="shared" si="2"/>
        <v>3</v>
      </c>
      <c r="K3318" s="4">
        <f t="shared" si="3"/>
        <v>1.5</v>
      </c>
      <c r="L3318" s="4">
        <f t="shared" si="4"/>
        <v>4.5</v>
      </c>
      <c r="S3318" s="1" t="s">
        <v>3355</v>
      </c>
      <c r="T3318" s="4" t="str">
        <f t="shared" si="5"/>
        <v>Tea</v>
      </c>
      <c r="U3318" s="4" t="str">
        <f t="shared" si="6"/>
        <v>In-store</v>
      </c>
      <c r="V3318" s="4" t="str">
        <f t="shared" si="7"/>
        <v>Cash</v>
      </c>
      <c r="W3318" s="4">
        <f t="shared" ref="W3318:Y3318" si="3325">IF(OR(J3318 = "ERROR", J3318 = ""), "UNKNOWN", J3318)</f>
        <v>3</v>
      </c>
      <c r="X3318" s="4">
        <f t="shared" si="3325"/>
        <v>1.5</v>
      </c>
      <c r="Y3318" s="4">
        <f t="shared" si="3325"/>
        <v>4.5</v>
      </c>
      <c r="Z3318" s="5">
        <f t="shared" si="9"/>
        <v>45104</v>
      </c>
    </row>
    <row r="3319">
      <c r="A3319" s="1" t="s">
        <v>3356</v>
      </c>
      <c r="B3319" s="1" t="s">
        <v>36</v>
      </c>
      <c r="C3319" s="1">
        <v>4.0</v>
      </c>
      <c r="D3319" s="1">
        <v>5.0</v>
      </c>
      <c r="E3319" s="1" t="s">
        <v>30</v>
      </c>
      <c r="F3319" s="1" t="s">
        <v>23</v>
      </c>
      <c r="H3319" s="2">
        <v>44939.0</v>
      </c>
      <c r="J3319" s="3">
        <f t="shared" si="2"/>
        <v>4</v>
      </c>
      <c r="K3319" s="4">
        <f t="shared" si="3"/>
        <v>5</v>
      </c>
      <c r="L3319" s="4">
        <f t="shared" si="4"/>
        <v>20</v>
      </c>
      <c r="S3319" s="1" t="s">
        <v>3356</v>
      </c>
      <c r="T3319" s="4" t="str">
        <f t="shared" si="5"/>
        <v>Salad</v>
      </c>
      <c r="U3319" s="4" t="str">
        <f t="shared" si="6"/>
        <v>UNKNOWN</v>
      </c>
      <c r="V3319" s="4" t="str">
        <f t="shared" si="7"/>
        <v>Credit Card</v>
      </c>
      <c r="W3319" s="4">
        <f t="shared" ref="W3319:Y3319" si="3326">IF(OR(J3319 = "ERROR", J3319 = ""), "UNKNOWN", J3319)</f>
        <v>4</v>
      </c>
      <c r="X3319" s="4">
        <f t="shared" si="3326"/>
        <v>5</v>
      </c>
      <c r="Y3319" s="4">
        <f t="shared" si="3326"/>
        <v>20</v>
      </c>
      <c r="Z3319" s="5">
        <f t="shared" si="9"/>
        <v>44939</v>
      </c>
    </row>
    <row r="3320">
      <c r="A3320" s="1" t="s">
        <v>3357</v>
      </c>
      <c r="B3320" s="1" t="s">
        <v>44</v>
      </c>
      <c r="C3320" s="1">
        <v>1.0</v>
      </c>
      <c r="D3320" s="1">
        <v>4.0</v>
      </c>
      <c r="E3320" s="1">
        <v>4.0</v>
      </c>
      <c r="F3320" s="1" t="s">
        <v>28</v>
      </c>
      <c r="G3320" s="1" t="s">
        <v>24</v>
      </c>
      <c r="H3320" s="2">
        <v>45157.0</v>
      </c>
      <c r="J3320" s="3">
        <f t="shared" si="2"/>
        <v>1</v>
      </c>
      <c r="K3320" s="4">
        <f t="shared" si="3"/>
        <v>4</v>
      </c>
      <c r="L3320" s="4">
        <f t="shared" si="4"/>
        <v>4</v>
      </c>
      <c r="S3320" s="1" t="s">
        <v>3357</v>
      </c>
      <c r="T3320" s="4" t="str">
        <f t="shared" si="5"/>
        <v>Sandwich</v>
      </c>
      <c r="U3320" s="4" t="str">
        <f t="shared" si="6"/>
        <v>Takeaway</v>
      </c>
      <c r="V3320" s="4" t="str">
        <f t="shared" si="7"/>
        <v>Cash</v>
      </c>
      <c r="W3320" s="4">
        <f t="shared" ref="W3320:Y3320" si="3327">IF(OR(J3320 = "ERROR", J3320 = ""), "UNKNOWN", J3320)</f>
        <v>1</v>
      </c>
      <c r="X3320" s="4">
        <f t="shared" si="3327"/>
        <v>4</v>
      </c>
      <c r="Y3320" s="4">
        <f t="shared" si="3327"/>
        <v>4</v>
      </c>
      <c r="Z3320" s="5">
        <f t="shared" si="9"/>
        <v>45157</v>
      </c>
    </row>
    <row r="3321">
      <c r="A3321" s="1" t="s">
        <v>3358</v>
      </c>
      <c r="B3321" s="1" t="s">
        <v>81</v>
      </c>
      <c r="C3321" s="1">
        <v>2.0</v>
      </c>
      <c r="D3321" s="1">
        <v>1.5</v>
      </c>
      <c r="E3321" s="1">
        <v>3.0</v>
      </c>
      <c r="H3321" s="2">
        <v>45204.0</v>
      </c>
      <c r="J3321" s="3">
        <f t="shared" si="2"/>
        <v>2</v>
      </c>
      <c r="K3321" s="4">
        <f t="shared" si="3"/>
        <v>1.5</v>
      </c>
      <c r="L3321" s="4">
        <f t="shared" si="4"/>
        <v>3</v>
      </c>
      <c r="S3321" s="1" t="s">
        <v>3358</v>
      </c>
      <c r="T3321" s="4" t="str">
        <f t="shared" si="5"/>
        <v>Tea</v>
      </c>
      <c r="U3321" s="4" t="str">
        <f t="shared" si="6"/>
        <v>UNKNOWN</v>
      </c>
      <c r="V3321" s="4" t="str">
        <f t="shared" si="7"/>
        <v>UNKNOWN</v>
      </c>
      <c r="W3321" s="4">
        <f t="shared" ref="W3321:Y3321" si="3328">IF(OR(J3321 = "ERROR", J3321 = ""), "UNKNOWN", J3321)</f>
        <v>2</v>
      </c>
      <c r="X3321" s="4">
        <f t="shared" si="3328"/>
        <v>1.5</v>
      </c>
      <c r="Y3321" s="4">
        <f t="shared" si="3328"/>
        <v>3</v>
      </c>
      <c r="Z3321" s="5">
        <f t="shared" si="9"/>
        <v>45204</v>
      </c>
    </row>
    <row r="3322">
      <c r="A3322" s="1" t="s">
        <v>3359</v>
      </c>
      <c r="B3322" s="1" t="s">
        <v>22</v>
      </c>
      <c r="C3322" s="1">
        <v>3.0</v>
      </c>
      <c r="D3322" s="1">
        <v>2.0</v>
      </c>
      <c r="E3322" s="1">
        <v>6.0</v>
      </c>
      <c r="F3322" s="1" t="s">
        <v>39</v>
      </c>
      <c r="G3322" s="1" t="s">
        <v>24</v>
      </c>
      <c r="H3322" s="2">
        <v>45049.0</v>
      </c>
      <c r="J3322" s="3">
        <f t="shared" si="2"/>
        <v>3</v>
      </c>
      <c r="K3322" s="4">
        <f t="shared" si="3"/>
        <v>2</v>
      </c>
      <c r="L3322" s="4">
        <f t="shared" si="4"/>
        <v>6</v>
      </c>
      <c r="S3322" s="1" t="s">
        <v>3359</v>
      </c>
      <c r="T3322" s="4" t="str">
        <f t="shared" si="5"/>
        <v>Coffee</v>
      </c>
      <c r="U3322" s="4" t="str">
        <f t="shared" si="6"/>
        <v>Takeaway</v>
      </c>
      <c r="V3322" s="4" t="str">
        <f t="shared" si="7"/>
        <v>Digital Wallet</v>
      </c>
      <c r="W3322" s="4">
        <f t="shared" ref="W3322:Y3322" si="3329">IF(OR(J3322 = "ERROR", J3322 = ""), "UNKNOWN", J3322)</f>
        <v>3</v>
      </c>
      <c r="X3322" s="4">
        <f t="shared" si="3329"/>
        <v>2</v>
      </c>
      <c r="Y3322" s="4">
        <f t="shared" si="3329"/>
        <v>6</v>
      </c>
      <c r="Z3322" s="5">
        <f t="shared" si="9"/>
        <v>45049</v>
      </c>
    </row>
    <row r="3323">
      <c r="A3323" s="1" t="s">
        <v>3360</v>
      </c>
      <c r="B3323" s="1" t="s">
        <v>32</v>
      </c>
      <c r="C3323" s="1">
        <v>4.0</v>
      </c>
      <c r="D3323" s="1">
        <v>1.0</v>
      </c>
      <c r="E3323" s="1">
        <v>4.0</v>
      </c>
      <c r="G3323" s="1" t="s">
        <v>24</v>
      </c>
      <c r="H3323" s="2">
        <v>44963.0</v>
      </c>
      <c r="J3323" s="3">
        <f t="shared" si="2"/>
        <v>4</v>
      </c>
      <c r="K3323" s="4">
        <f t="shared" si="3"/>
        <v>1</v>
      </c>
      <c r="L3323" s="4">
        <f t="shared" si="4"/>
        <v>4</v>
      </c>
      <c r="S3323" s="1" t="s">
        <v>3360</v>
      </c>
      <c r="T3323" s="4" t="str">
        <f t="shared" si="5"/>
        <v>Cookie</v>
      </c>
      <c r="U3323" s="4" t="str">
        <f t="shared" si="6"/>
        <v>Takeaway</v>
      </c>
      <c r="V3323" s="4" t="str">
        <f t="shared" si="7"/>
        <v>UNKNOWN</v>
      </c>
      <c r="W3323" s="4">
        <f t="shared" ref="W3323:Y3323" si="3330">IF(OR(J3323 = "ERROR", J3323 = ""), "UNKNOWN", J3323)</f>
        <v>4</v>
      </c>
      <c r="X3323" s="4">
        <f t="shared" si="3330"/>
        <v>1</v>
      </c>
      <c r="Y3323" s="4">
        <f t="shared" si="3330"/>
        <v>4</v>
      </c>
      <c r="Z3323" s="5">
        <f t="shared" si="9"/>
        <v>44963</v>
      </c>
    </row>
    <row r="3324">
      <c r="A3324" s="1" t="s">
        <v>3361</v>
      </c>
      <c r="B3324" s="1" t="s">
        <v>30</v>
      </c>
      <c r="C3324" s="1" t="s">
        <v>30</v>
      </c>
      <c r="D3324" s="1">
        <v>2.0</v>
      </c>
      <c r="E3324" s="1">
        <v>4.0</v>
      </c>
      <c r="H3324" s="2">
        <v>45199.0</v>
      </c>
      <c r="J3324" s="3">
        <f t="shared" si="2"/>
        <v>2</v>
      </c>
      <c r="K3324" s="4">
        <f t="shared" si="3"/>
        <v>2</v>
      </c>
      <c r="L3324" s="4">
        <f t="shared" si="4"/>
        <v>4</v>
      </c>
      <c r="S3324" s="1" t="s">
        <v>3361</v>
      </c>
      <c r="T3324" s="4" t="str">
        <f t="shared" si="5"/>
        <v>UNKNOWN</v>
      </c>
      <c r="U3324" s="4" t="str">
        <f t="shared" si="6"/>
        <v>UNKNOWN</v>
      </c>
      <c r="V3324" s="4" t="str">
        <f t="shared" si="7"/>
        <v>UNKNOWN</v>
      </c>
      <c r="W3324" s="4">
        <f t="shared" ref="W3324:Y3324" si="3331">IF(OR(J3324 = "ERROR", J3324 = ""), "UNKNOWN", J3324)</f>
        <v>2</v>
      </c>
      <c r="X3324" s="4">
        <f t="shared" si="3331"/>
        <v>2</v>
      </c>
      <c r="Y3324" s="4">
        <f t="shared" si="3331"/>
        <v>4</v>
      </c>
      <c r="Z3324" s="5">
        <f t="shared" si="9"/>
        <v>45199</v>
      </c>
    </row>
    <row r="3325">
      <c r="A3325" s="1" t="s">
        <v>3362</v>
      </c>
      <c r="B3325" s="1" t="s">
        <v>81</v>
      </c>
      <c r="C3325" s="1">
        <v>5.0</v>
      </c>
      <c r="D3325" s="1">
        <v>1.5</v>
      </c>
      <c r="E3325" s="1">
        <v>7.5</v>
      </c>
      <c r="F3325" s="1" t="s">
        <v>23</v>
      </c>
      <c r="G3325" s="1" t="s">
        <v>29</v>
      </c>
      <c r="H3325" s="2">
        <v>45017.0</v>
      </c>
      <c r="J3325" s="3">
        <f t="shared" si="2"/>
        <v>5</v>
      </c>
      <c r="K3325" s="4">
        <f t="shared" si="3"/>
        <v>1.5</v>
      </c>
      <c r="L3325" s="4">
        <f t="shared" si="4"/>
        <v>7.5</v>
      </c>
      <c r="S3325" s="1" t="s">
        <v>3362</v>
      </c>
      <c r="T3325" s="4" t="str">
        <f t="shared" si="5"/>
        <v>Tea</v>
      </c>
      <c r="U3325" s="4" t="str">
        <f t="shared" si="6"/>
        <v>In-store</v>
      </c>
      <c r="V3325" s="4" t="str">
        <f t="shared" si="7"/>
        <v>Credit Card</v>
      </c>
      <c r="W3325" s="4">
        <f t="shared" ref="W3325:Y3325" si="3332">IF(OR(J3325 = "ERROR", J3325 = ""), "UNKNOWN", J3325)</f>
        <v>5</v>
      </c>
      <c r="X3325" s="4">
        <f t="shared" si="3332"/>
        <v>1.5</v>
      </c>
      <c r="Y3325" s="4">
        <f t="shared" si="3332"/>
        <v>7.5</v>
      </c>
      <c r="Z3325" s="5">
        <f t="shared" si="9"/>
        <v>45017</v>
      </c>
    </row>
    <row r="3326">
      <c r="A3326" s="1" t="s">
        <v>3363</v>
      </c>
      <c r="B3326" s="1" t="s">
        <v>36</v>
      </c>
      <c r="C3326" s="1">
        <v>5.0</v>
      </c>
      <c r="D3326" s="1">
        <v>5.0</v>
      </c>
      <c r="E3326" s="1">
        <v>25.0</v>
      </c>
      <c r="G3326" s="1" t="s">
        <v>29</v>
      </c>
      <c r="H3326" s="2">
        <v>45032.0</v>
      </c>
      <c r="J3326" s="3">
        <f t="shared" si="2"/>
        <v>5</v>
      </c>
      <c r="K3326" s="4">
        <f t="shared" si="3"/>
        <v>5</v>
      </c>
      <c r="L3326" s="4">
        <f t="shared" si="4"/>
        <v>25</v>
      </c>
      <c r="S3326" s="1" t="s">
        <v>3363</v>
      </c>
      <c r="T3326" s="4" t="str">
        <f t="shared" si="5"/>
        <v>Salad</v>
      </c>
      <c r="U3326" s="4" t="str">
        <f t="shared" si="6"/>
        <v>In-store</v>
      </c>
      <c r="V3326" s="4" t="str">
        <f t="shared" si="7"/>
        <v>UNKNOWN</v>
      </c>
      <c r="W3326" s="4">
        <f t="shared" ref="W3326:Y3326" si="3333">IF(OR(J3326 = "ERROR", J3326 = ""), "UNKNOWN", J3326)</f>
        <v>5</v>
      </c>
      <c r="X3326" s="4">
        <f t="shared" si="3333"/>
        <v>5</v>
      </c>
      <c r="Y3326" s="4">
        <f t="shared" si="3333"/>
        <v>25</v>
      </c>
      <c r="Z3326" s="5">
        <f t="shared" si="9"/>
        <v>45032</v>
      </c>
    </row>
    <row r="3327">
      <c r="A3327" s="1" t="s">
        <v>3364</v>
      </c>
      <c r="B3327" s="1" t="s">
        <v>36</v>
      </c>
      <c r="C3327" s="1">
        <v>1.0</v>
      </c>
      <c r="D3327" s="1" t="s">
        <v>25</v>
      </c>
      <c r="E3327" s="1">
        <v>5.0</v>
      </c>
      <c r="F3327" s="1" t="s">
        <v>28</v>
      </c>
      <c r="G3327" s="1" t="s">
        <v>29</v>
      </c>
      <c r="H3327" s="2">
        <v>45131.0</v>
      </c>
      <c r="J3327" s="3">
        <f t="shared" si="2"/>
        <v>1</v>
      </c>
      <c r="K3327" s="4">
        <f t="shared" si="3"/>
        <v>5</v>
      </c>
      <c r="L3327" s="4">
        <f t="shared" si="4"/>
        <v>5</v>
      </c>
      <c r="S3327" s="1" t="s">
        <v>3364</v>
      </c>
      <c r="T3327" s="4" t="str">
        <f t="shared" si="5"/>
        <v>Salad</v>
      </c>
      <c r="U3327" s="4" t="str">
        <f t="shared" si="6"/>
        <v>In-store</v>
      </c>
      <c r="V3327" s="4" t="str">
        <f t="shared" si="7"/>
        <v>Cash</v>
      </c>
      <c r="W3327" s="4">
        <f t="shared" ref="W3327:Y3327" si="3334">IF(OR(J3327 = "ERROR", J3327 = ""), "UNKNOWN", J3327)</f>
        <v>1</v>
      </c>
      <c r="X3327" s="4">
        <f t="shared" si="3334"/>
        <v>5</v>
      </c>
      <c r="Y3327" s="4">
        <f t="shared" si="3334"/>
        <v>5</v>
      </c>
      <c r="Z3327" s="5">
        <f t="shared" si="9"/>
        <v>45131</v>
      </c>
    </row>
    <row r="3328">
      <c r="A3328" s="1" t="s">
        <v>3365</v>
      </c>
      <c r="B3328" s="1" t="s">
        <v>55</v>
      </c>
      <c r="C3328" s="1">
        <v>4.0</v>
      </c>
      <c r="D3328" s="1">
        <v>3.0</v>
      </c>
      <c r="E3328" s="1">
        <v>12.0</v>
      </c>
      <c r="F3328" s="1" t="s">
        <v>23</v>
      </c>
      <c r="G3328" s="1" t="s">
        <v>29</v>
      </c>
      <c r="H3328" s="2">
        <v>44972.0</v>
      </c>
      <c r="J3328" s="3">
        <f t="shared" si="2"/>
        <v>4</v>
      </c>
      <c r="K3328" s="4">
        <f t="shared" si="3"/>
        <v>3</v>
      </c>
      <c r="L3328" s="4">
        <f t="shared" si="4"/>
        <v>12</v>
      </c>
      <c r="S3328" s="1" t="s">
        <v>3365</v>
      </c>
      <c r="T3328" s="4" t="str">
        <f t="shared" si="5"/>
        <v>Juice</v>
      </c>
      <c r="U3328" s="4" t="str">
        <f t="shared" si="6"/>
        <v>In-store</v>
      </c>
      <c r="V3328" s="4" t="str">
        <f t="shared" si="7"/>
        <v>Credit Card</v>
      </c>
      <c r="W3328" s="4">
        <f t="shared" ref="W3328:Y3328" si="3335">IF(OR(J3328 = "ERROR", J3328 = ""), "UNKNOWN", J3328)</f>
        <v>4</v>
      </c>
      <c r="X3328" s="4">
        <f t="shared" si="3335"/>
        <v>3</v>
      </c>
      <c r="Y3328" s="4">
        <f t="shared" si="3335"/>
        <v>12</v>
      </c>
      <c r="Z3328" s="5">
        <f t="shared" si="9"/>
        <v>44972</v>
      </c>
    </row>
    <row r="3329">
      <c r="A3329" s="1" t="s">
        <v>3366</v>
      </c>
      <c r="B3329" s="1" t="s">
        <v>22</v>
      </c>
      <c r="C3329" s="1">
        <v>5.0</v>
      </c>
      <c r="D3329" s="1">
        <v>2.0</v>
      </c>
      <c r="E3329" s="1">
        <v>10.0</v>
      </c>
      <c r="F3329" s="1" t="s">
        <v>25</v>
      </c>
      <c r="G3329" s="1" t="s">
        <v>29</v>
      </c>
      <c r="H3329" s="1" t="s">
        <v>25</v>
      </c>
      <c r="J3329" s="3">
        <f t="shared" si="2"/>
        <v>5</v>
      </c>
      <c r="K3329" s="4">
        <f t="shared" si="3"/>
        <v>2</v>
      </c>
      <c r="L3329" s="4">
        <f t="shared" si="4"/>
        <v>10</v>
      </c>
      <c r="S3329" s="1" t="s">
        <v>3366</v>
      </c>
      <c r="T3329" s="4" t="str">
        <f t="shared" si="5"/>
        <v>Coffee</v>
      </c>
      <c r="U3329" s="4" t="str">
        <f t="shared" si="6"/>
        <v>In-store</v>
      </c>
      <c r="V3329" s="4" t="str">
        <f t="shared" si="7"/>
        <v>UNKNOWN</v>
      </c>
      <c r="W3329" s="4">
        <f t="shared" ref="W3329:Y3329" si="3336">IF(OR(J3329 = "ERROR", J3329 = ""), "UNKNOWN", J3329)</f>
        <v>5</v>
      </c>
      <c r="X3329" s="4">
        <f t="shared" si="3336"/>
        <v>2</v>
      </c>
      <c r="Y3329" s="4">
        <f t="shared" si="3336"/>
        <v>10</v>
      </c>
      <c r="Z3329" s="4" t="str">
        <f t="shared" si="9"/>
        <v>UNKNOWN</v>
      </c>
    </row>
    <row r="3330">
      <c r="A3330" s="1" t="s">
        <v>3367</v>
      </c>
      <c r="B3330" s="1" t="s">
        <v>36</v>
      </c>
      <c r="C3330" s="1">
        <v>4.0</v>
      </c>
      <c r="D3330" s="1">
        <v>5.0</v>
      </c>
      <c r="E3330" s="1">
        <v>20.0</v>
      </c>
      <c r="F3330" s="1" t="s">
        <v>23</v>
      </c>
      <c r="G3330" s="1" t="s">
        <v>29</v>
      </c>
      <c r="H3330" s="2">
        <v>45158.0</v>
      </c>
      <c r="J3330" s="3">
        <f t="shared" si="2"/>
        <v>4</v>
      </c>
      <c r="K3330" s="4">
        <f t="shared" si="3"/>
        <v>5</v>
      </c>
      <c r="L3330" s="4">
        <f t="shared" si="4"/>
        <v>20</v>
      </c>
      <c r="S3330" s="1" t="s">
        <v>3367</v>
      </c>
      <c r="T3330" s="4" t="str">
        <f t="shared" si="5"/>
        <v>Salad</v>
      </c>
      <c r="U3330" s="4" t="str">
        <f t="shared" si="6"/>
        <v>In-store</v>
      </c>
      <c r="V3330" s="4" t="str">
        <f t="shared" si="7"/>
        <v>Credit Card</v>
      </c>
      <c r="W3330" s="4">
        <f t="shared" ref="W3330:Y3330" si="3337">IF(OR(J3330 = "ERROR", J3330 = ""), "UNKNOWN", J3330)</f>
        <v>4</v>
      </c>
      <c r="X3330" s="4">
        <f t="shared" si="3337"/>
        <v>5</v>
      </c>
      <c r="Y3330" s="4">
        <f t="shared" si="3337"/>
        <v>20</v>
      </c>
      <c r="Z3330" s="5">
        <f t="shared" si="9"/>
        <v>45158</v>
      </c>
    </row>
    <row r="3331">
      <c r="A3331" s="1" t="s">
        <v>3368</v>
      </c>
      <c r="B3331" s="1" t="s">
        <v>41</v>
      </c>
      <c r="C3331" s="1">
        <v>2.0</v>
      </c>
      <c r="D3331" s="1">
        <v>4.0</v>
      </c>
      <c r="E3331" s="1">
        <v>8.0</v>
      </c>
      <c r="F3331" s="1" t="s">
        <v>23</v>
      </c>
      <c r="G3331" s="1" t="s">
        <v>29</v>
      </c>
      <c r="H3331" s="2">
        <v>45234.0</v>
      </c>
      <c r="J3331" s="3">
        <f t="shared" si="2"/>
        <v>2</v>
      </c>
      <c r="K3331" s="4">
        <f t="shared" si="3"/>
        <v>4</v>
      </c>
      <c r="L3331" s="4">
        <f t="shared" si="4"/>
        <v>8</v>
      </c>
      <c r="S3331" s="1" t="s">
        <v>3368</v>
      </c>
      <c r="T3331" s="4" t="str">
        <f t="shared" si="5"/>
        <v>Smoothie</v>
      </c>
      <c r="U3331" s="4" t="str">
        <f t="shared" si="6"/>
        <v>In-store</v>
      </c>
      <c r="V3331" s="4" t="str">
        <f t="shared" si="7"/>
        <v>Credit Card</v>
      </c>
      <c r="W3331" s="4">
        <f t="shared" ref="W3331:Y3331" si="3338">IF(OR(J3331 = "ERROR", J3331 = ""), "UNKNOWN", J3331)</f>
        <v>2</v>
      </c>
      <c r="X3331" s="4">
        <f t="shared" si="3338"/>
        <v>4</v>
      </c>
      <c r="Y3331" s="4">
        <f t="shared" si="3338"/>
        <v>8</v>
      </c>
      <c r="Z3331" s="5">
        <f t="shared" si="9"/>
        <v>45234</v>
      </c>
    </row>
    <row r="3332">
      <c r="A3332" s="1" t="s">
        <v>3369</v>
      </c>
      <c r="B3332" s="1" t="s">
        <v>81</v>
      </c>
      <c r="C3332" s="1">
        <v>1.0</v>
      </c>
      <c r="D3332" s="1">
        <v>1.5</v>
      </c>
      <c r="E3332" s="1">
        <v>1.5</v>
      </c>
      <c r="F3332" s="1" t="s">
        <v>28</v>
      </c>
      <c r="G3332" s="1" t="s">
        <v>29</v>
      </c>
      <c r="H3332" s="2">
        <v>45156.0</v>
      </c>
      <c r="J3332" s="3">
        <f t="shared" si="2"/>
        <v>1</v>
      </c>
      <c r="K3332" s="4">
        <f t="shared" si="3"/>
        <v>1.5</v>
      </c>
      <c r="L3332" s="4">
        <f t="shared" si="4"/>
        <v>1.5</v>
      </c>
      <c r="S3332" s="1" t="s">
        <v>3369</v>
      </c>
      <c r="T3332" s="4" t="str">
        <f t="shared" si="5"/>
        <v>Tea</v>
      </c>
      <c r="U3332" s="4" t="str">
        <f t="shared" si="6"/>
        <v>In-store</v>
      </c>
      <c r="V3332" s="4" t="str">
        <f t="shared" si="7"/>
        <v>Cash</v>
      </c>
      <c r="W3332" s="4">
        <f t="shared" ref="W3332:Y3332" si="3339">IF(OR(J3332 = "ERROR", J3332 = ""), "UNKNOWN", J3332)</f>
        <v>1</v>
      </c>
      <c r="X3332" s="4">
        <f t="shared" si="3339"/>
        <v>1.5</v>
      </c>
      <c r="Y3332" s="4">
        <f t="shared" si="3339"/>
        <v>1.5</v>
      </c>
      <c r="Z3332" s="5">
        <f t="shared" si="9"/>
        <v>45156</v>
      </c>
    </row>
    <row r="3333">
      <c r="A3333" s="1" t="s">
        <v>3370</v>
      </c>
      <c r="B3333" s="1" t="s">
        <v>27</v>
      </c>
      <c r="C3333" s="1">
        <v>5.0</v>
      </c>
      <c r="D3333" s="1">
        <v>3.0</v>
      </c>
      <c r="E3333" s="1">
        <v>15.0</v>
      </c>
      <c r="H3333" s="2">
        <v>45198.0</v>
      </c>
      <c r="J3333" s="3">
        <f t="shared" si="2"/>
        <v>5</v>
      </c>
      <c r="K3333" s="4">
        <f t="shared" si="3"/>
        <v>3</v>
      </c>
      <c r="L3333" s="4">
        <f t="shared" si="4"/>
        <v>15</v>
      </c>
      <c r="S3333" s="1" t="s">
        <v>3370</v>
      </c>
      <c r="T3333" s="4" t="str">
        <f t="shared" si="5"/>
        <v>Cake</v>
      </c>
      <c r="U3333" s="4" t="str">
        <f t="shared" si="6"/>
        <v>UNKNOWN</v>
      </c>
      <c r="V3333" s="4" t="str">
        <f t="shared" si="7"/>
        <v>UNKNOWN</v>
      </c>
      <c r="W3333" s="4">
        <f t="shared" ref="W3333:Y3333" si="3340">IF(OR(J3333 = "ERROR", J3333 = ""), "UNKNOWN", J3333)</f>
        <v>5</v>
      </c>
      <c r="X3333" s="4">
        <f t="shared" si="3340"/>
        <v>3</v>
      </c>
      <c r="Y3333" s="4">
        <f t="shared" si="3340"/>
        <v>15</v>
      </c>
      <c r="Z3333" s="5">
        <f t="shared" si="9"/>
        <v>45198</v>
      </c>
    </row>
    <row r="3334">
      <c r="A3334" s="1" t="s">
        <v>3371</v>
      </c>
      <c r="B3334" s="1" t="s">
        <v>22</v>
      </c>
      <c r="C3334" s="1">
        <v>4.0</v>
      </c>
      <c r="D3334" s="1">
        <v>2.0</v>
      </c>
      <c r="E3334" s="1">
        <v>8.0</v>
      </c>
      <c r="F3334" s="1" t="s">
        <v>39</v>
      </c>
      <c r="G3334" s="1" t="s">
        <v>29</v>
      </c>
      <c r="H3334" s="2">
        <v>45051.0</v>
      </c>
      <c r="J3334" s="3">
        <f t="shared" si="2"/>
        <v>4</v>
      </c>
      <c r="K3334" s="4">
        <f t="shared" si="3"/>
        <v>2</v>
      </c>
      <c r="L3334" s="4">
        <f t="shared" si="4"/>
        <v>8</v>
      </c>
      <c r="S3334" s="1" t="s">
        <v>3371</v>
      </c>
      <c r="T3334" s="4" t="str">
        <f t="shared" si="5"/>
        <v>Coffee</v>
      </c>
      <c r="U3334" s="4" t="str">
        <f t="shared" si="6"/>
        <v>In-store</v>
      </c>
      <c r="V3334" s="4" t="str">
        <f t="shared" si="7"/>
        <v>Digital Wallet</v>
      </c>
      <c r="W3334" s="4">
        <f t="shared" ref="W3334:Y3334" si="3341">IF(OR(J3334 = "ERROR", J3334 = ""), "UNKNOWN", J3334)</f>
        <v>4</v>
      </c>
      <c r="X3334" s="4">
        <f t="shared" si="3341"/>
        <v>2</v>
      </c>
      <c r="Y3334" s="4">
        <f t="shared" si="3341"/>
        <v>8</v>
      </c>
      <c r="Z3334" s="5">
        <f t="shared" si="9"/>
        <v>45051</v>
      </c>
    </row>
    <row r="3335">
      <c r="A3335" s="1" t="s">
        <v>3372</v>
      </c>
      <c r="B3335" s="1" t="s">
        <v>55</v>
      </c>
      <c r="C3335" s="1">
        <v>5.0</v>
      </c>
      <c r="D3335" s="1">
        <v>3.0</v>
      </c>
      <c r="E3335" s="1">
        <v>15.0</v>
      </c>
      <c r="H3335" s="6">
        <v>45277.0</v>
      </c>
      <c r="J3335" s="3">
        <f t="shared" si="2"/>
        <v>5</v>
      </c>
      <c r="K3335" s="4">
        <f t="shared" si="3"/>
        <v>3</v>
      </c>
      <c r="L3335" s="4">
        <f t="shared" si="4"/>
        <v>15</v>
      </c>
      <c r="S3335" s="1" t="s">
        <v>3372</v>
      </c>
      <c r="T3335" s="4" t="str">
        <f t="shared" si="5"/>
        <v>Juice</v>
      </c>
      <c r="U3335" s="4" t="str">
        <f t="shared" si="6"/>
        <v>UNKNOWN</v>
      </c>
      <c r="V3335" s="4" t="str">
        <f t="shared" si="7"/>
        <v>UNKNOWN</v>
      </c>
      <c r="W3335" s="4">
        <f t="shared" ref="W3335:Y3335" si="3342">IF(OR(J3335 = "ERROR", J3335 = ""), "UNKNOWN", J3335)</f>
        <v>5</v>
      </c>
      <c r="X3335" s="4">
        <f t="shared" si="3342"/>
        <v>3</v>
      </c>
      <c r="Y3335" s="4">
        <f t="shared" si="3342"/>
        <v>15</v>
      </c>
      <c r="Z3335" s="7">
        <f t="shared" si="9"/>
        <v>45277</v>
      </c>
    </row>
    <row r="3336">
      <c r="A3336" s="1" t="s">
        <v>3373</v>
      </c>
      <c r="B3336" s="1" t="s">
        <v>81</v>
      </c>
      <c r="C3336" s="1">
        <v>1.0</v>
      </c>
      <c r="D3336" s="1">
        <v>1.5</v>
      </c>
      <c r="E3336" s="1">
        <v>1.5</v>
      </c>
      <c r="F3336" s="1" t="s">
        <v>23</v>
      </c>
      <c r="G3336" s="1" t="s">
        <v>24</v>
      </c>
      <c r="H3336" s="2">
        <v>44931.0</v>
      </c>
      <c r="J3336" s="3">
        <f t="shared" si="2"/>
        <v>1</v>
      </c>
      <c r="K3336" s="4">
        <f t="shared" si="3"/>
        <v>1.5</v>
      </c>
      <c r="L3336" s="4">
        <f t="shared" si="4"/>
        <v>1.5</v>
      </c>
      <c r="S3336" s="1" t="s">
        <v>3373</v>
      </c>
      <c r="T3336" s="4" t="str">
        <f t="shared" si="5"/>
        <v>Tea</v>
      </c>
      <c r="U3336" s="4" t="str">
        <f t="shared" si="6"/>
        <v>Takeaway</v>
      </c>
      <c r="V3336" s="4" t="str">
        <f t="shared" si="7"/>
        <v>Credit Card</v>
      </c>
      <c r="W3336" s="4">
        <f t="shared" ref="W3336:Y3336" si="3343">IF(OR(J3336 = "ERROR", J3336 = ""), "UNKNOWN", J3336)</f>
        <v>1</v>
      </c>
      <c r="X3336" s="4">
        <f t="shared" si="3343"/>
        <v>1.5</v>
      </c>
      <c r="Y3336" s="4">
        <f t="shared" si="3343"/>
        <v>1.5</v>
      </c>
      <c r="Z3336" s="5">
        <f t="shared" si="9"/>
        <v>44931</v>
      </c>
    </row>
    <row r="3337">
      <c r="A3337" s="1" t="s">
        <v>3374</v>
      </c>
      <c r="B3337" s="1" t="s">
        <v>32</v>
      </c>
      <c r="C3337" s="1">
        <v>1.0</v>
      </c>
      <c r="D3337" s="1">
        <v>1.0</v>
      </c>
      <c r="E3337" s="1">
        <v>1.0</v>
      </c>
      <c r="F3337" s="1" t="s">
        <v>28</v>
      </c>
      <c r="G3337" s="1" t="s">
        <v>24</v>
      </c>
      <c r="H3337" s="2">
        <v>45158.0</v>
      </c>
      <c r="J3337" s="3">
        <f t="shared" si="2"/>
        <v>1</v>
      </c>
      <c r="K3337" s="4">
        <f t="shared" si="3"/>
        <v>1</v>
      </c>
      <c r="L3337" s="4">
        <f t="shared" si="4"/>
        <v>1</v>
      </c>
      <c r="S3337" s="1" t="s">
        <v>3374</v>
      </c>
      <c r="T3337" s="4" t="str">
        <f t="shared" si="5"/>
        <v>Cookie</v>
      </c>
      <c r="U3337" s="4" t="str">
        <f t="shared" si="6"/>
        <v>Takeaway</v>
      </c>
      <c r="V3337" s="4" t="str">
        <f t="shared" si="7"/>
        <v>Cash</v>
      </c>
      <c r="W3337" s="4">
        <f t="shared" ref="W3337:Y3337" si="3344">IF(OR(J3337 = "ERROR", J3337 = ""), "UNKNOWN", J3337)</f>
        <v>1</v>
      </c>
      <c r="X3337" s="4">
        <f t="shared" si="3344"/>
        <v>1</v>
      </c>
      <c r="Y3337" s="4">
        <f t="shared" si="3344"/>
        <v>1</v>
      </c>
      <c r="Z3337" s="5">
        <f t="shared" si="9"/>
        <v>45158</v>
      </c>
    </row>
    <row r="3338">
      <c r="A3338" s="1" t="s">
        <v>3375</v>
      </c>
      <c r="B3338" s="1" t="s">
        <v>27</v>
      </c>
      <c r="C3338" s="1">
        <v>3.0</v>
      </c>
      <c r="D3338" s="1">
        <v>3.0</v>
      </c>
      <c r="E3338" s="1">
        <v>9.0</v>
      </c>
      <c r="G3338" s="1" t="s">
        <v>29</v>
      </c>
      <c r="H3338" s="2">
        <v>44947.0</v>
      </c>
      <c r="J3338" s="3">
        <f t="shared" si="2"/>
        <v>3</v>
      </c>
      <c r="K3338" s="4">
        <f t="shared" si="3"/>
        <v>3</v>
      </c>
      <c r="L3338" s="4">
        <f t="shared" si="4"/>
        <v>9</v>
      </c>
      <c r="S3338" s="1" t="s">
        <v>3375</v>
      </c>
      <c r="T3338" s="4" t="str">
        <f t="shared" si="5"/>
        <v>Cake</v>
      </c>
      <c r="U3338" s="4" t="str">
        <f t="shared" si="6"/>
        <v>In-store</v>
      </c>
      <c r="V3338" s="4" t="str">
        <f t="shared" si="7"/>
        <v>UNKNOWN</v>
      </c>
      <c r="W3338" s="4">
        <f t="shared" ref="W3338:Y3338" si="3345">IF(OR(J3338 = "ERROR", J3338 = ""), "UNKNOWN", J3338)</f>
        <v>3</v>
      </c>
      <c r="X3338" s="4">
        <f t="shared" si="3345"/>
        <v>3</v>
      </c>
      <c r="Y3338" s="4">
        <f t="shared" si="3345"/>
        <v>9</v>
      </c>
      <c r="Z3338" s="5">
        <f t="shared" si="9"/>
        <v>44947</v>
      </c>
    </row>
    <row r="3339">
      <c r="A3339" s="1" t="s">
        <v>3376</v>
      </c>
      <c r="B3339" s="1" t="s">
        <v>41</v>
      </c>
      <c r="C3339" s="1">
        <v>4.0</v>
      </c>
      <c r="D3339" s="1">
        <v>4.0</v>
      </c>
      <c r="E3339" s="1">
        <v>16.0</v>
      </c>
      <c r="H3339" s="2">
        <v>45113.0</v>
      </c>
      <c r="J3339" s="3">
        <f t="shared" si="2"/>
        <v>4</v>
      </c>
      <c r="K3339" s="4">
        <f t="shared" si="3"/>
        <v>4</v>
      </c>
      <c r="L3339" s="4">
        <f t="shared" si="4"/>
        <v>16</v>
      </c>
      <c r="S3339" s="1" t="s">
        <v>3376</v>
      </c>
      <c r="T3339" s="4" t="str">
        <f t="shared" si="5"/>
        <v>Smoothie</v>
      </c>
      <c r="U3339" s="4" t="str">
        <f t="shared" si="6"/>
        <v>UNKNOWN</v>
      </c>
      <c r="V3339" s="4" t="str">
        <f t="shared" si="7"/>
        <v>UNKNOWN</v>
      </c>
      <c r="W3339" s="4">
        <f t="shared" ref="W3339:Y3339" si="3346">IF(OR(J3339 = "ERROR", J3339 = ""), "UNKNOWN", J3339)</f>
        <v>4</v>
      </c>
      <c r="X3339" s="4">
        <f t="shared" si="3346"/>
        <v>4</v>
      </c>
      <c r="Y3339" s="4">
        <f t="shared" si="3346"/>
        <v>16</v>
      </c>
      <c r="Z3339" s="5">
        <f t="shared" si="9"/>
        <v>45113</v>
      </c>
    </row>
    <row r="3340">
      <c r="A3340" s="1" t="s">
        <v>3377</v>
      </c>
      <c r="B3340" s="1" t="s">
        <v>81</v>
      </c>
      <c r="C3340" s="1">
        <v>5.0</v>
      </c>
      <c r="D3340" s="1">
        <v>1.5</v>
      </c>
      <c r="E3340" s="1">
        <v>7.5</v>
      </c>
      <c r="F3340" s="1" t="s">
        <v>23</v>
      </c>
      <c r="H3340" s="2">
        <v>45093.0</v>
      </c>
      <c r="J3340" s="3">
        <f t="shared" si="2"/>
        <v>5</v>
      </c>
      <c r="K3340" s="4">
        <f t="shared" si="3"/>
        <v>1.5</v>
      </c>
      <c r="L3340" s="4">
        <f t="shared" si="4"/>
        <v>7.5</v>
      </c>
      <c r="S3340" s="1" t="s">
        <v>3377</v>
      </c>
      <c r="T3340" s="4" t="str">
        <f t="shared" si="5"/>
        <v>Tea</v>
      </c>
      <c r="U3340" s="4" t="str">
        <f t="shared" si="6"/>
        <v>UNKNOWN</v>
      </c>
      <c r="V3340" s="4" t="str">
        <f t="shared" si="7"/>
        <v>Credit Card</v>
      </c>
      <c r="W3340" s="4">
        <f t="shared" ref="W3340:Y3340" si="3347">IF(OR(J3340 = "ERROR", J3340 = ""), "UNKNOWN", J3340)</f>
        <v>5</v>
      </c>
      <c r="X3340" s="4">
        <f t="shared" si="3347"/>
        <v>1.5</v>
      </c>
      <c r="Y3340" s="4">
        <f t="shared" si="3347"/>
        <v>7.5</v>
      </c>
      <c r="Z3340" s="5">
        <f t="shared" si="9"/>
        <v>45093</v>
      </c>
    </row>
    <row r="3341">
      <c r="A3341" s="1" t="s">
        <v>3378</v>
      </c>
      <c r="B3341" s="1" t="s">
        <v>41</v>
      </c>
      <c r="C3341" s="1">
        <v>4.0</v>
      </c>
      <c r="D3341" s="1">
        <v>4.0</v>
      </c>
      <c r="E3341" s="1">
        <v>16.0</v>
      </c>
      <c r="G3341" s="1" t="s">
        <v>24</v>
      </c>
      <c r="H3341" s="2">
        <v>45045.0</v>
      </c>
      <c r="J3341" s="3">
        <f t="shared" si="2"/>
        <v>4</v>
      </c>
      <c r="K3341" s="4">
        <f t="shared" si="3"/>
        <v>4</v>
      </c>
      <c r="L3341" s="4">
        <f t="shared" si="4"/>
        <v>16</v>
      </c>
      <c r="S3341" s="1" t="s">
        <v>3378</v>
      </c>
      <c r="T3341" s="4" t="str">
        <f t="shared" si="5"/>
        <v>Smoothie</v>
      </c>
      <c r="U3341" s="4" t="str">
        <f t="shared" si="6"/>
        <v>Takeaway</v>
      </c>
      <c r="V3341" s="4" t="str">
        <f t="shared" si="7"/>
        <v>UNKNOWN</v>
      </c>
      <c r="W3341" s="4">
        <f t="shared" ref="W3341:Y3341" si="3348">IF(OR(J3341 = "ERROR", J3341 = ""), "UNKNOWN", J3341)</f>
        <v>4</v>
      </c>
      <c r="X3341" s="4">
        <f t="shared" si="3348"/>
        <v>4</v>
      </c>
      <c r="Y3341" s="4">
        <f t="shared" si="3348"/>
        <v>16</v>
      </c>
      <c r="Z3341" s="5">
        <f t="shared" si="9"/>
        <v>45045</v>
      </c>
    </row>
    <row r="3342">
      <c r="A3342" s="1" t="s">
        <v>3379</v>
      </c>
      <c r="B3342" s="1" t="s">
        <v>44</v>
      </c>
      <c r="C3342" s="1">
        <v>2.0</v>
      </c>
      <c r="D3342" s="1">
        <v>4.0</v>
      </c>
      <c r="E3342" s="1">
        <v>8.0</v>
      </c>
      <c r="F3342" s="1" t="s">
        <v>28</v>
      </c>
      <c r="G3342" s="1" t="s">
        <v>29</v>
      </c>
      <c r="H3342" s="6">
        <v>45220.0</v>
      </c>
      <c r="J3342" s="3">
        <f t="shared" si="2"/>
        <v>2</v>
      </c>
      <c r="K3342" s="4">
        <f t="shared" si="3"/>
        <v>4</v>
      </c>
      <c r="L3342" s="4">
        <f t="shared" si="4"/>
        <v>8</v>
      </c>
      <c r="S3342" s="1" t="s">
        <v>3379</v>
      </c>
      <c r="T3342" s="4" t="str">
        <f t="shared" si="5"/>
        <v>Sandwich</v>
      </c>
      <c r="U3342" s="4" t="str">
        <f t="shared" si="6"/>
        <v>In-store</v>
      </c>
      <c r="V3342" s="4" t="str">
        <f t="shared" si="7"/>
        <v>Cash</v>
      </c>
      <c r="W3342" s="4">
        <f t="shared" ref="W3342:Y3342" si="3349">IF(OR(J3342 = "ERROR", J3342 = ""), "UNKNOWN", J3342)</f>
        <v>2</v>
      </c>
      <c r="X3342" s="4">
        <f t="shared" si="3349"/>
        <v>4</v>
      </c>
      <c r="Y3342" s="4">
        <f t="shared" si="3349"/>
        <v>8</v>
      </c>
      <c r="Z3342" s="7">
        <f t="shared" si="9"/>
        <v>45220</v>
      </c>
    </row>
    <row r="3343">
      <c r="A3343" s="1" t="s">
        <v>3380</v>
      </c>
      <c r="B3343" s="1" t="s">
        <v>41</v>
      </c>
      <c r="C3343" s="1">
        <v>2.0</v>
      </c>
      <c r="D3343" s="1">
        <v>4.0</v>
      </c>
      <c r="E3343" s="1">
        <v>8.0</v>
      </c>
      <c r="G3343" s="1" t="s">
        <v>29</v>
      </c>
      <c r="H3343" s="2">
        <v>45020.0</v>
      </c>
      <c r="J3343" s="3">
        <f t="shared" si="2"/>
        <v>2</v>
      </c>
      <c r="K3343" s="4">
        <f t="shared" si="3"/>
        <v>4</v>
      </c>
      <c r="L3343" s="4">
        <f t="shared" si="4"/>
        <v>8</v>
      </c>
      <c r="S3343" s="1" t="s">
        <v>3380</v>
      </c>
      <c r="T3343" s="4" t="str">
        <f t="shared" si="5"/>
        <v>Smoothie</v>
      </c>
      <c r="U3343" s="4" t="str">
        <f t="shared" si="6"/>
        <v>In-store</v>
      </c>
      <c r="V3343" s="4" t="str">
        <f t="shared" si="7"/>
        <v>UNKNOWN</v>
      </c>
      <c r="W3343" s="4">
        <f t="shared" ref="W3343:Y3343" si="3350">IF(OR(J3343 = "ERROR", J3343 = ""), "UNKNOWN", J3343)</f>
        <v>2</v>
      </c>
      <c r="X3343" s="4">
        <f t="shared" si="3350"/>
        <v>4</v>
      </c>
      <c r="Y3343" s="4">
        <f t="shared" si="3350"/>
        <v>8</v>
      </c>
      <c r="Z3343" s="5">
        <f t="shared" si="9"/>
        <v>45020</v>
      </c>
    </row>
    <row r="3344">
      <c r="A3344" s="1" t="s">
        <v>3381</v>
      </c>
      <c r="B3344" s="1" t="s">
        <v>22</v>
      </c>
      <c r="C3344" s="1">
        <v>2.0</v>
      </c>
      <c r="D3344" s="1">
        <v>2.0</v>
      </c>
      <c r="E3344" s="1">
        <v>4.0</v>
      </c>
      <c r="F3344" s="1" t="s">
        <v>39</v>
      </c>
      <c r="G3344" s="1" t="s">
        <v>24</v>
      </c>
      <c r="H3344" s="2">
        <v>45028.0</v>
      </c>
      <c r="J3344" s="3">
        <f t="shared" si="2"/>
        <v>2</v>
      </c>
      <c r="K3344" s="4">
        <f t="shared" si="3"/>
        <v>2</v>
      </c>
      <c r="L3344" s="4">
        <f t="shared" si="4"/>
        <v>4</v>
      </c>
      <c r="S3344" s="1" t="s">
        <v>3381</v>
      </c>
      <c r="T3344" s="4" t="str">
        <f t="shared" si="5"/>
        <v>Coffee</v>
      </c>
      <c r="U3344" s="4" t="str">
        <f t="shared" si="6"/>
        <v>Takeaway</v>
      </c>
      <c r="V3344" s="4" t="str">
        <f t="shared" si="7"/>
        <v>Digital Wallet</v>
      </c>
      <c r="W3344" s="4">
        <f t="shared" ref="W3344:Y3344" si="3351">IF(OR(J3344 = "ERROR", J3344 = ""), "UNKNOWN", J3344)</f>
        <v>2</v>
      </c>
      <c r="X3344" s="4">
        <f t="shared" si="3351"/>
        <v>2</v>
      </c>
      <c r="Y3344" s="4">
        <f t="shared" si="3351"/>
        <v>4</v>
      </c>
      <c r="Z3344" s="5">
        <f t="shared" si="9"/>
        <v>45028</v>
      </c>
    </row>
    <row r="3345">
      <c r="A3345" s="1" t="s">
        <v>3382</v>
      </c>
      <c r="B3345" s="1" t="s">
        <v>22</v>
      </c>
      <c r="C3345" s="1">
        <v>2.0</v>
      </c>
      <c r="D3345" s="1">
        <v>2.0</v>
      </c>
      <c r="E3345" s="1">
        <v>4.0</v>
      </c>
      <c r="F3345" s="1" t="s">
        <v>23</v>
      </c>
      <c r="G3345" s="1" t="s">
        <v>24</v>
      </c>
      <c r="H3345" s="2">
        <v>45006.0</v>
      </c>
      <c r="J3345" s="3">
        <f t="shared" si="2"/>
        <v>2</v>
      </c>
      <c r="K3345" s="4">
        <f t="shared" si="3"/>
        <v>2</v>
      </c>
      <c r="L3345" s="4">
        <f t="shared" si="4"/>
        <v>4</v>
      </c>
      <c r="S3345" s="1" t="s">
        <v>3382</v>
      </c>
      <c r="T3345" s="4" t="str">
        <f t="shared" si="5"/>
        <v>Coffee</v>
      </c>
      <c r="U3345" s="4" t="str">
        <f t="shared" si="6"/>
        <v>Takeaway</v>
      </c>
      <c r="V3345" s="4" t="str">
        <f t="shared" si="7"/>
        <v>Credit Card</v>
      </c>
      <c r="W3345" s="4">
        <f t="shared" ref="W3345:Y3345" si="3352">IF(OR(J3345 = "ERROR", J3345 = ""), "UNKNOWN", J3345)</f>
        <v>2</v>
      </c>
      <c r="X3345" s="4">
        <f t="shared" si="3352"/>
        <v>2</v>
      </c>
      <c r="Y3345" s="4">
        <f t="shared" si="3352"/>
        <v>4</v>
      </c>
      <c r="Z3345" s="5">
        <f t="shared" si="9"/>
        <v>45006</v>
      </c>
    </row>
    <row r="3346">
      <c r="A3346" s="1" t="s">
        <v>3383</v>
      </c>
      <c r="B3346" s="1" t="s">
        <v>30</v>
      </c>
      <c r="C3346" s="1">
        <v>1.0</v>
      </c>
      <c r="D3346" s="1">
        <v>2.0</v>
      </c>
      <c r="E3346" s="1">
        <v>2.0</v>
      </c>
      <c r="F3346" s="1" t="s">
        <v>25</v>
      </c>
      <c r="G3346" s="1" t="s">
        <v>24</v>
      </c>
      <c r="H3346" s="2">
        <v>45093.0</v>
      </c>
      <c r="J3346" s="3">
        <f t="shared" si="2"/>
        <v>1</v>
      </c>
      <c r="K3346" s="4">
        <f t="shared" si="3"/>
        <v>2</v>
      </c>
      <c r="L3346" s="4">
        <f t="shared" si="4"/>
        <v>2</v>
      </c>
      <c r="S3346" s="1" t="s">
        <v>3383</v>
      </c>
      <c r="T3346" s="4" t="str">
        <f t="shared" si="5"/>
        <v>UNKNOWN</v>
      </c>
      <c r="U3346" s="4" t="str">
        <f t="shared" si="6"/>
        <v>Takeaway</v>
      </c>
      <c r="V3346" s="4" t="str">
        <f t="shared" si="7"/>
        <v>UNKNOWN</v>
      </c>
      <c r="W3346" s="4">
        <f t="shared" ref="W3346:Y3346" si="3353">IF(OR(J3346 = "ERROR", J3346 = ""), "UNKNOWN", J3346)</f>
        <v>1</v>
      </c>
      <c r="X3346" s="4">
        <f t="shared" si="3353"/>
        <v>2</v>
      </c>
      <c r="Y3346" s="4">
        <f t="shared" si="3353"/>
        <v>2</v>
      </c>
      <c r="Z3346" s="5">
        <f t="shared" si="9"/>
        <v>45093</v>
      </c>
    </row>
    <row r="3347">
      <c r="A3347" s="1" t="s">
        <v>3384</v>
      </c>
      <c r="B3347" s="1" t="s">
        <v>55</v>
      </c>
      <c r="C3347" s="1">
        <v>4.0</v>
      </c>
      <c r="D3347" s="1">
        <v>3.0</v>
      </c>
      <c r="E3347" s="1" t="s">
        <v>30</v>
      </c>
      <c r="F3347" s="1" t="s">
        <v>23</v>
      </c>
      <c r="G3347" s="1" t="s">
        <v>29</v>
      </c>
      <c r="H3347" s="6">
        <v>45286.0</v>
      </c>
      <c r="J3347" s="3">
        <f t="shared" si="2"/>
        <v>4</v>
      </c>
      <c r="K3347" s="4">
        <f t="shared" si="3"/>
        <v>3</v>
      </c>
      <c r="L3347" s="4">
        <f t="shared" si="4"/>
        <v>12</v>
      </c>
      <c r="S3347" s="1" t="s">
        <v>3384</v>
      </c>
      <c r="T3347" s="4" t="str">
        <f t="shared" si="5"/>
        <v>Juice</v>
      </c>
      <c r="U3347" s="4" t="str">
        <f t="shared" si="6"/>
        <v>In-store</v>
      </c>
      <c r="V3347" s="4" t="str">
        <f t="shared" si="7"/>
        <v>Credit Card</v>
      </c>
      <c r="W3347" s="4">
        <f t="shared" ref="W3347:Y3347" si="3354">IF(OR(J3347 = "ERROR", J3347 = ""), "UNKNOWN", J3347)</f>
        <v>4</v>
      </c>
      <c r="X3347" s="4">
        <f t="shared" si="3354"/>
        <v>3</v>
      </c>
      <c r="Y3347" s="4">
        <f t="shared" si="3354"/>
        <v>12</v>
      </c>
      <c r="Z3347" s="7">
        <f t="shared" si="9"/>
        <v>45286</v>
      </c>
    </row>
    <row r="3348">
      <c r="A3348" s="1" t="s">
        <v>3385</v>
      </c>
      <c r="B3348" s="1" t="s">
        <v>36</v>
      </c>
      <c r="C3348" s="1">
        <v>1.0</v>
      </c>
      <c r="D3348" s="1">
        <v>5.0</v>
      </c>
      <c r="E3348" s="1">
        <v>5.0</v>
      </c>
      <c r="G3348" s="1" t="s">
        <v>24</v>
      </c>
      <c r="H3348" s="2">
        <v>45130.0</v>
      </c>
      <c r="J3348" s="3">
        <f t="shared" si="2"/>
        <v>1</v>
      </c>
      <c r="K3348" s="4">
        <f t="shared" si="3"/>
        <v>5</v>
      </c>
      <c r="L3348" s="4">
        <f t="shared" si="4"/>
        <v>5</v>
      </c>
      <c r="S3348" s="1" t="s">
        <v>3385</v>
      </c>
      <c r="T3348" s="4" t="str">
        <f t="shared" si="5"/>
        <v>Salad</v>
      </c>
      <c r="U3348" s="4" t="str">
        <f t="shared" si="6"/>
        <v>Takeaway</v>
      </c>
      <c r="V3348" s="4" t="str">
        <f t="shared" si="7"/>
        <v>UNKNOWN</v>
      </c>
      <c r="W3348" s="4">
        <f t="shared" ref="W3348:Y3348" si="3355">IF(OR(J3348 = "ERROR", J3348 = ""), "UNKNOWN", J3348)</f>
        <v>1</v>
      </c>
      <c r="X3348" s="4">
        <f t="shared" si="3355"/>
        <v>5</v>
      </c>
      <c r="Y3348" s="4">
        <f t="shared" si="3355"/>
        <v>5</v>
      </c>
      <c r="Z3348" s="5">
        <f t="shared" si="9"/>
        <v>45130</v>
      </c>
    </row>
    <row r="3349">
      <c r="A3349" s="1" t="s">
        <v>3386</v>
      </c>
      <c r="B3349" s="1" t="s">
        <v>22</v>
      </c>
      <c r="C3349" s="1">
        <v>4.0</v>
      </c>
      <c r="D3349" s="1">
        <v>2.0</v>
      </c>
      <c r="E3349" s="1">
        <v>8.0</v>
      </c>
      <c r="G3349" s="1" t="s">
        <v>29</v>
      </c>
      <c r="H3349" s="2">
        <v>45079.0</v>
      </c>
      <c r="J3349" s="3">
        <f t="shared" si="2"/>
        <v>4</v>
      </c>
      <c r="K3349" s="4">
        <f t="shared" si="3"/>
        <v>2</v>
      </c>
      <c r="L3349" s="4">
        <f t="shared" si="4"/>
        <v>8</v>
      </c>
      <c r="S3349" s="1" t="s">
        <v>3386</v>
      </c>
      <c r="T3349" s="4" t="str">
        <f t="shared" si="5"/>
        <v>Coffee</v>
      </c>
      <c r="U3349" s="4" t="str">
        <f t="shared" si="6"/>
        <v>In-store</v>
      </c>
      <c r="V3349" s="4" t="str">
        <f t="shared" si="7"/>
        <v>UNKNOWN</v>
      </c>
      <c r="W3349" s="4">
        <f t="shared" ref="W3349:Y3349" si="3356">IF(OR(J3349 = "ERROR", J3349 = ""), "UNKNOWN", J3349)</f>
        <v>4</v>
      </c>
      <c r="X3349" s="4">
        <f t="shared" si="3356"/>
        <v>2</v>
      </c>
      <c r="Y3349" s="4">
        <f t="shared" si="3356"/>
        <v>8</v>
      </c>
      <c r="Z3349" s="5">
        <f t="shared" si="9"/>
        <v>45079</v>
      </c>
    </row>
    <row r="3350">
      <c r="A3350" s="1" t="s">
        <v>3387</v>
      </c>
      <c r="B3350" s="1" t="s">
        <v>41</v>
      </c>
      <c r="C3350" s="1">
        <v>5.0</v>
      </c>
      <c r="D3350" s="1">
        <v>4.0</v>
      </c>
      <c r="E3350" s="1">
        <v>20.0</v>
      </c>
      <c r="H3350" s="2">
        <v>45069.0</v>
      </c>
      <c r="J3350" s="3">
        <f t="shared" si="2"/>
        <v>5</v>
      </c>
      <c r="K3350" s="4">
        <f t="shared" si="3"/>
        <v>4</v>
      </c>
      <c r="L3350" s="4">
        <f t="shared" si="4"/>
        <v>20</v>
      </c>
      <c r="S3350" s="1" t="s">
        <v>3387</v>
      </c>
      <c r="T3350" s="4" t="str">
        <f t="shared" si="5"/>
        <v>Smoothie</v>
      </c>
      <c r="U3350" s="4" t="str">
        <f t="shared" si="6"/>
        <v>UNKNOWN</v>
      </c>
      <c r="V3350" s="4" t="str">
        <f t="shared" si="7"/>
        <v>UNKNOWN</v>
      </c>
      <c r="W3350" s="4">
        <f t="shared" ref="W3350:Y3350" si="3357">IF(OR(J3350 = "ERROR", J3350 = ""), "UNKNOWN", J3350)</f>
        <v>5</v>
      </c>
      <c r="X3350" s="4">
        <f t="shared" si="3357"/>
        <v>4</v>
      </c>
      <c r="Y3350" s="4">
        <f t="shared" si="3357"/>
        <v>20</v>
      </c>
      <c r="Z3350" s="5">
        <f t="shared" si="9"/>
        <v>45069</v>
      </c>
    </row>
    <row r="3351">
      <c r="A3351" s="1" t="s">
        <v>3388</v>
      </c>
      <c r="B3351" s="1" t="s">
        <v>27</v>
      </c>
      <c r="C3351" s="1">
        <v>3.0</v>
      </c>
      <c r="D3351" s="1">
        <v>3.0</v>
      </c>
      <c r="E3351" s="1">
        <v>9.0</v>
      </c>
      <c r="F3351" s="1" t="s">
        <v>28</v>
      </c>
      <c r="G3351" s="1" t="s">
        <v>29</v>
      </c>
      <c r="H3351" s="2">
        <v>45184.0</v>
      </c>
      <c r="J3351" s="3">
        <f t="shared" si="2"/>
        <v>3</v>
      </c>
      <c r="K3351" s="4">
        <f t="shared" si="3"/>
        <v>3</v>
      </c>
      <c r="L3351" s="4">
        <f t="shared" si="4"/>
        <v>9</v>
      </c>
      <c r="S3351" s="1" t="s">
        <v>3388</v>
      </c>
      <c r="T3351" s="4" t="str">
        <f t="shared" si="5"/>
        <v>Cake</v>
      </c>
      <c r="U3351" s="4" t="str">
        <f t="shared" si="6"/>
        <v>In-store</v>
      </c>
      <c r="V3351" s="4" t="str">
        <f t="shared" si="7"/>
        <v>Cash</v>
      </c>
      <c r="W3351" s="4">
        <f t="shared" ref="W3351:Y3351" si="3358">IF(OR(J3351 = "ERROR", J3351 = ""), "UNKNOWN", J3351)</f>
        <v>3</v>
      </c>
      <c r="X3351" s="4">
        <f t="shared" si="3358"/>
        <v>3</v>
      </c>
      <c r="Y3351" s="4">
        <f t="shared" si="3358"/>
        <v>9</v>
      </c>
      <c r="Z3351" s="5">
        <f t="shared" si="9"/>
        <v>45184</v>
      </c>
    </row>
    <row r="3352">
      <c r="A3352" s="1" t="s">
        <v>3389</v>
      </c>
      <c r="B3352" s="1" t="s">
        <v>36</v>
      </c>
      <c r="C3352" s="1">
        <v>1.0</v>
      </c>
      <c r="D3352" s="1">
        <v>5.0</v>
      </c>
      <c r="E3352" s="1">
        <v>5.0</v>
      </c>
      <c r="F3352" s="1" t="s">
        <v>23</v>
      </c>
      <c r="G3352" s="1" t="s">
        <v>24</v>
      </c>
      <c r="H3352" s="2">
        <v>45144.0</v>
      </c>
      <c r="J3352" s="3">
        <f t="shared" si="2"/>
        <v>1</v>
      </c>
      <c r="K3352" s="4">
        <f t="shared" si="3"/>
        <v>5</v>
      </c>
      <c r="L3352" s="4">
        <f t="shared" si="4"/>
        <v>5</v>
      </c>
      <c r="S3352" s="1" t="s">
        <v>3389</v>
      </c>
      <c r="T3352" s="4" t="str">
        <f t="shared" si="5"/>
        <v>Salad</v>
      </c>
      <c r="U3352" s="4" t="str">
        <f t="shared" si="6"/>
        <v>Takeaway</v>
      </c>
      <c r="V3352" s="4" t="str">
        <f t="shared" si="7"/>
        <v>Credit Card</v>
      </c>
      <c r="W3352" s="4">
        <f t="shared" ref="W3352:Y3352" si="3359">IF(OR(J3352 = "ERROR", J3352 = ""), "UNKNOWN", J3352)</f>
        <v>1</v>
      </c>
      <c r="X3352" s="4">
        <f t="shared" si="3359"/>
        <v>5</v>
      </c>
      <c r="Y3352" s="4">
        <f t="shared" si="3359"/>
        <v>5</v>
      </c>
      <c r="Z3352" s="5">
        <f t="shared" si="9"/>
        <v>45144</v>
      </c>
    </row>
    <row r="3353">
      <c r="A3353" s="1" t="s">
        <v>3390</v>
      </c>
      <c r="B3353" s="1" t="s">
        <v>32</v>
      </c>
      <c r="C3353" s="1">
        <v>1.0</v>
      </c>
      <c r="D3353" s="1">
        <v>1.0</v>
      </c>
      <c r="E3353" s="1">
        <v>1.0</v>
      </c>
      <c r="F3353" s="1" t="s">
        <v>28</v>
      </c>
      <c r="G3353" s="1" t="s">
        <v>29</v>
      </c>
      <c r="H3353" s="2">
        <v>45083.0</v>
      </c>
      <c r="J3353" s="3">
        <f t="shared" si="2"/>
        <v>1</v>
      </c>
      <c r="K3353" s="4">
        <f t="shared" si="3"/>
        <v>1</v>
      </c>
      <c r="L3353" s="4">
        <f t="shared" si="4"/>
        <v>1</v>
      </c>
      <c r="S3353" s="1" t="s">
        <v>3390</v>
      </c>
      <c r="T3353" s="4" t="str">
        <f t="shared" si="5"/>
        <v>Cookie</v>
      </c>
      <c r="U3353" s="4" t="str">
        <f t="shared" si="6"/>
        <v>In-store</v>
      </c>
      <c r="V3353" s="4" t="str">
        <f t="shared" si="7"/>
        <v>Cash</v>
      </c>
      <c r="W3353" s="4">
        <f t="shared" ref="W3353:Y3353" si="3360">IF(OR(J3353 = "ERROR", J3353 = ""), "UNKNOWN", J3353)</f>
        <v>1</v>
      </c>
      <c r="X3353" s="4">
        <f t="shared" si="3360"/>
        <v>1</v>
      </c>
      <c r="Y3353" s="4">
        <f t="shared" si="3360"/>
        <v>1</v>
      </c>
      <c r="Z3353" s="5">
        <f t="shared" si="9"/>
        <v>45083</v>
      </c>
    </row>
    <row r="3354">
      <c r="A3354" s="1" t="s">
        <v>3391</v>
      </c>
      <c r="B3354" s="1" t="s">
        <v>27</v>
      </c>
      <c r="C3354" s="1">
        <v>5.0</v>
      </c>
      <c r="D3354" s="1">
        <v>3.0</v>
      </c>
      <c r="E3354" s="1">
        <v>15.0</v>
      </c>
      <c r="G3354" s="1" t="s">
        <v>29</v>
      </c>
      <c r="H3354" s="6">
        <v>45246.0</v>
      </c>
      <c r="J3354" s="3">
        <f t="shared" si="2"/>
        <v>5</v>
      </c>
      <c r="K3354" s="4">
        <f t="shared" si="3"/>
        <v>3</v>
      </c>
      <c r="L3354" s="4">
        <f t="shared" si="4"/>
        <v>15</v>
      </c>
      <c r="S3354" s="1" t="s">
        <v>3391</v>
      </c>
      <c r="T3354" s="4" t="str">
        <f t="shared" si="5"/>
        <v>Cake</v>
      </c>
      <c r="U3354" s="4" t="str">
        <f t="shared" si="6"/>
        <v>In-store</v>
      </c>
      <c r="V3354" s="4" t="str">
        <f t="shared" si="7"/>
        <v>UNKNOWN</v>
      </c>
      <c r="W3354" s="4">
        <f t="shared" ref="W3354:Y3354" si="3361">IF(OR(J3354 = "ERROR", J3354 = ""), "UNKNOWN", J3354)</f>
        <v>5</v>
      </c>
      <c r="X3354" s="4">
        <f t="shared" si="3361"/>
        <v>3</v>
      </c>
      <c r="Y3354" s="4">
        <f t="shared" si="3361"/>
        <v>15</v>
      </c>
      <c r="Z3354" s="7">
        <f t="shared" si="9"/>
        <v>45246</v>
      </c>
    </row>
    <row r="3355">
      <c r="A3355" s="1" t="s">
        <v>3392</v>
      </c>
      <c r="B3355" s="1" t="s">
        <v>32</v>
      </c>
      <c r="C3355" s="1">
        <v>1.0</v>
      </c>
      <c r="D3355" s="1">
        <v>1.0</v>
      </c>
      <c r="E3355" s="1">
        <v>1.0</v>
      </c>
      <c r="F3355" s="1" t="s">
        <v>23</v>
      </c>
      <c r="G3355" s="1" t="s">
        <v>24</v>
      </c>
      <c r="H3355" s="2">
        <v>45183.0</v>
      </c>
      <c r="J3355" s="3">
        <f t="shared" si="2"/>
        <v>1</v>
      </c>
      <c r="K3355" s="4">
        <f t="shared" si="3"/>
        <v>1</v>
      </c>
      <c r="L3355" s="4">
        <f t="shared" si="4"/>
        <v>1</v>
      </c>
      <c r="S3355" s="1" t="s">
        <v>3392</v>
      </c>
      <c r="T3355" s="4" t="str">
        <f t="shared" si="5"/>
        <v>Cookie</v>
      </c>
      <c r="U3355" s="4" t="str">
        <f t="shared" si="6"/>
        <v>Takeaway</v>
      </c>
      <c r="V3355" s="4" t="str">
        <f t="shared" si="7"/>
        <v>Credit Card</v>
      </c>
      <c r="W3355" s="4">
        <f t="shared" ref="W3355:Y3355" si="3362">IF(OR(J3355 = "ERROR", J3355 = ""), "UNKNOWN", J3355)</f>
        <v>1</v>
      </c>
      <c r="X3355" s="4">
        <f t="shared" si="3362"/>
        <v>1</v>
      </c>
      <c r="Y3355" s="4">
        <f t="shared" si="3362"/>
        <v>1</v>
      </c>
      <c r="Z3355" s="5">
        <f t="shared" si="9"/>
        <v>45183</v>
      </c>
    </row>
    <row r="3356">
      <c r="A3356" s="1" t="s">
        <v>3393</v>
      </c>
      <c r="B3356" s="1" t="s">
        <v>30</v>
      </c>
      <c r="C3356" s="1">
        <v>5.0</v>
      </c>
      <c r="D3356" s="1">
        <v>3.0</v>
      </c>
      <c r="E3356" s="1">
        <v>15.0</v>
      </c>
      <c r="F3356" s="1" t="s">
        <v>39</v>
      </c>
      <c r="G3356" s="1" t="s">
        <v>29</v>
      </c>
      <c r="H3356" s="2">
        <v>44967.0</v>
      </c>
      <c r="J3356" s="3">
        <f t="shared" si="2"/>
        <v>5</v>
      </c>
      <c r="K3356" s="4">
        <f t="shared" si="3"/>
        <v>3</v>
      </c>
      <c r="L3356" s="4">
        <f t="shared" si="4"/>
        <v>15</v>
      </c>
      <c r="S3356" s="1" t="s">
        <v>3393</v>
      </c>
      <c r="T3356" s="4" t="str">
        <f t="shared" si="5"/>
        <v>UNKNOWN</v>
      </c>
      <c r="U3356" s="4" t="str">
        <f t="shared" si="6"/>
        <v>In-store</v>
      </c>
      <c r="V3356" s="4" t="str">
        <f t="shared" si="7"/>
        <v>Digital Wallet</v>
      </c>
      <c r="W3356" s="4">
        <f t="shared" ref="W3356:Y3356" si="3363">IF(OR(J3356 = "ERROR", J3356 = ""), "UNKNOWN", J3356)</f>
        <v>5</v>
      </c>
      <c r="X3356" s="4">
        <f t="shared" si="3363"/>
        <v>3</v>
      </c>
      <c r="Y3356" s="4">
        <f t="shared" si="3363"/>
        <v>15</v>
      </c>
      <c r="Z3356" s="5">
        <f t="shared" si="9"/>
        <v>44967</v>
      </c>
    </row>
    <row r="3357">
      <c r="A3357" s="1" t="s">
        <v>3394</v>
      </c>
      <c r="B3357" s="1" t="s">
        <v>32</v>
      </c>
      <c r="C3357" s="1">
        <v>4.0</v>
      </c>
      <c r="D3357" s="1">
        <v>1.0</v>
      </c>
      <c r="E3357" s="1">
        <v>4.0</v>
      </c>
      <c r="H3357" s="2">
        <v>44964.0</v>
      </c>
      <c r="J3357" s="3">
        <f t="shared" si="2"/>
        <v>4</v>
      </c>
      <c r="K3357" s="4">
        <f t="shared" si="3"/>
        <v>1</v>
      </c>
      <c r="L3357" s="4">
        <f t="shared" si="4"/>
        <v>4</v>
      </c>
      <c r="S3357" s="1" t="s">
        <v>3394</v>
      </c>
      <c r="T3357" s="4" t="str">
        <f t="shared" si="5"/>
        <v>Cookie</v>
      </c>
      <c r="U3357" s="4" t="str">
        <f t="shared" si="6"/>
        <v>UNKNOWN</v>
      </c>
      <c r="V3357" s="4" t="str">
        <f t="shared" si="7"/>
        <v>UNKNOWN</v>
      </c>
      <c r="W3357" s="4">
        <f t="shared" ref="W3357:Y3357" si="3364">IF(OR(J3357 = "ERROR", J3357 = ""), "UNKNOWN", J3357)</f>
        <v>4</v>
      </c>
      <c r="X3357" s="4">
        <f t="shared" si="3364"/>
        <v>1</v>
      </c>
      <c r="Y3357" s="4">
        <f t="shared" si="3364"/>
        <v>4</v>
      </c>
      <c r="Z3357" s="5">
        <f t="shared" si="9"/>
        <v>44964</v>
      </c>
    </row>
    <row r="3358">
      <c r="A3358" s="1" t="s">
        <v>3395</v>
      </c>
      <c r="B3358" s="1" t="s">
        <v>22</v>
      </c>
      <c r="C3358" s="1">
        <v>4.0</v>
      </c>
      <c r="D3358" s="1">
        <v>2.0</v>
      </c>
      <c r="E3358" s="1">
        <v>8.0</v>
      </c>
      <c r="F3358" s="1" t="s">
        <v>23</v>
      </c>
      <c r="H3358" s="2">
        <v>45061.0</v>
      </c>
      <c r="J3358" s="3">
        <f t="shared" si="2"/>
        <v>4</v>
      </c>
      <c r="K3358" s="4">
        <f t="shared" si="3"/>
        <v>2</v>
      </c>
      <c r="L3358" s="4">
        <f t="shared" si="4"/>
        <v>8</v>
      </c>
      <c r="S3358" s="1" t="s">
        <v>3395</v>
      </c>
      <c r="T3358" s="4" t="str">
        <f t="shared" si="5"/>
        <v>Coffee</v>
      </c>
      <c r="U3358" s="4" t="str">
        <f t="shared" si="6"/>
        <v>UNKNOWN</v>
      </c>
      <c r="V3358" s="4" t="str">
        <f t="shared" si="7"/>
        <v>Credit Card</v>
      </c>
      <c r="W3358" s="4">
        <f t="shared" ref="W3358:Y3358" si="3365">IF(OR(J3358 = "ERROR", J3358 = ""), "UNKNOWN", J3358)</f>
        <v>4</v>
      </c>
      <c r="X3358" s="4">
        <f t="shared" si="3365"/>
        <v>2</v>
      </c>
      <c r="Y3358" s="4">
        <f t="shared" si="3365"/>
        <v>8</v>
      </c>
      <c r="Z3358" s="5">
        <f t="shared" si="9"/>
        <v>45061</v>
      </c>
    </row>
    <row r="3359">
      <c r="A3359" s="1" t="s">
        <v>3396</v>
      </c>
      <c r="B3359" s="1" t="s">
        <v>81</v>
      </c>
      <c r="C3359" s="1">
        <v>4.0</v>
      </c>
      <c r="D3359" s="1">
        <v>1.5</v>
      </c>
      <c r="E3359" s="1">
        <v>6.0</v>
      </c>
      <c r="F3359" s="1" t="s">
        <v>28</v>
      </c>
      <c r="G3359" s="1" t="s">
        <v>24</v>
      </c>
      <c r="H3359" s="2">
        <v>45009.0</v>
      </c>
      <c r="J3359" s="3">
        <f t="shared" si="2"/>
        <v>4</v>
      </c>
      <c r="K3359" s="4">
        <f t="shared" si="3"/>
        <v>1.5</v>
      </c>
      <c r="L3359" s="4">
        <f t="shared" si="4"/>
        <v>6</v>
      </c>
      <c r="S3359" s="1" t="s">
        <v>3396</v>
      </c>
      <c r="T3359" s="4" t="str">
        <f t="shared" si="5"/>
        <v>Tea</v>
      </c>
      <c r="U3359" s="4" t="str">
        <f t="shared" si="6"/>
        <v>Takeaway</v>
      </c>
      <c r="V3359" s="4" t="str">
        <f t="shared" si="7"/>
        <v>Cash</v>
      </c>
      <c r="W3359" s="4">
        <f t="shared" ref="W3359:Y3359" si="3366">IF(OR(J3359 = "ERROR", J3359 = ""), "UNKNOWN", J3359)</f>
        <v>4</v>
      </c>
      <c r="X3359" s="4">
        <f t="shared" si="3366"/>
        <v>1.5</v>
      </c>
      <c r="Y3359" s="4">
        <f t="shared" si="3366"/>
        <v>6</v>
      </c>
      <c r="Z3359" s="5">
        <f t="shared" si="9"/>
        <v>45009</v>
      </c>
    </row>
    <row r="3360">
      <c r="A3360" s="1" t="s">
        <v>3397</v>
      </c>
      <c r="B3360" s="1" t="s">
        <v>44</v>
      </c>
      <c r="C3360" s="1">
        <v>3.0</v>
      </c>
      <c r="D3360" s="1">
        <v>4.0</v>
      </c>
      <c r="E3360" s="1">
        <v>12.0</v>
      </c>
      <c r="H3360" s="2">
        <v>44955.0</v>
      </c>
      <c r="J3360" s="3">
        <f t="shared" si="2"/>
        <v>3</v>
      </c>
      <c r="K3360" s="4">
        <f t="shared" si="3"/>
        <v>4</v>
      </c>
      <c r="L3360" s="4">
        <f t="shared" si="4"/>
        <v>12</v>
      </c>
      <c r="S3360" s="1" t="s">
        <v>3397</v>
      </c>
      <c r="T3360" s="4" t="str">
        <f t="shared" si="5"/>
        <v>Sandwich</v>
      </c>
      <c r="U3360" s="4" t="str">
        <f t="shared" si="6"/>
        <v>UNKNOWN</v>
      </c>
      <c r="V3360" s="4" t="str">
        <f t="shared" si="7"/>
        <v>UNKNOWN</v>
      </c>
      <c r="W3360" s="4">
        <f t="shared" ref="W3360:Y3360" si="3367">IF(OR(J3360 = "ERROR", J3360 = ""), "UNKNOWN", J3360)</f>
        <v>3</v>
      </c>
      <c r="X3360" s="4">
        <f t="shared" si="3367"/>
        <v>4</v>
      </c>
      <c r="Y3360" s="4">
        <f t="shared" si="3367"/>
        <v>12</v>
      </c>
      <c r="Z3360" s="5">
        <f t="shared" si="9"/>
        <v>44955</v>
      </c>
    </row>
    <row r="3361">
      <c r="A3361" s="1" t="s">
        <v>3398</v>
      </c>
      <c r="B3361" s="1" t="s">
        <v>55</v>
      </c>
      <c r="C3361" s="1">
        <v>5.0</v>
      </c>
      <c r="D3361" s="1">
        <v>3.0</v>
      </c>
      <c r="E3361" s="1">
        <v>15.0</v>
      </c>
      <c r="G3361" s="1" t="s">
        <v>29</v>
      </c>
      <c r="H3361" s="2">
        <v>45040.0</v>
      </c>
      <c r="J3361" s="3">
        <f t="shared" si="2"/>
        <v>5</v>
      </c>
      <c r="K3361" s="4">
        <f t="shared" si="3"/>
        <v>3</v>
      </c>
      <c r="L3361" s="4">
        <f t="shared" si="4"/>
        <v>15</v>
      </c>
      <c r="S3361" s="1" t="s">
        <v>3398</v>
      </c>
      <c r="T3361" s="4" t="str">
        <f t="shared" si="5"/>
        <v>Juice</v>
      </c>
      <c r="U3361" s="4" t="str">
        <f t="shared" si="6"/>
        <v>In-store</v>
      </c>
      <c r="V3361" s="4" t="str">
        <f t="shared" si="7"/>
        <v>UNKNOWN</v>
      </c>
      <c r="W3361" s="4">
        <f t="shared" ref="W3361:Y3361" si="3368">IF(OR(J3361 = "ERROR", J3361 = ""), "UNKNOWN", J3361)</f>
        <v>5</v>
      </c>
      <c r="X3361" s="4">
        <f t="shared" si="3368"/>
        <v>3</v>
      </c>
      <c r="Y3361" s="4">
        <f t="shared" si="3368"/>
        <v>15</v>
      </c>
      <c r="Z3361" s="5">
        <f t="shared" si="9"/>
        <v>45040</v>
      </c>
    </row>
    <row r="3362">
      <c r="A3362" s="1" t="s">
        <v>3399</v>
      </c>
      <c r="B3362" s="1" t="s">
        <v>55</v>
      </c>
      <c r="C3362" s="1">
        <v>2.0</v>
      </c>
      <c r="D3362" s="1">
        <v>3.0</v>
      </c>
      <c r="E3362" s="1">
        <v>6.0</v>
      </c>
      <c r="F3362" s="1" t="s">
        <v>23</v>
      </c>
      <c r="H3362" s="2">
        <v>45196.0</v>
      </c>
      <c r="J3362" s="3">
        <f t="shared" si="2"/>
        <v>2</v>
      </c>
      <c r="K3362" s="4">
        <f t="shared" si="3"/>
        <v>3</v>
      </c>
      <c r="L3362" s="4">
        <f t="shared" si="4"/>
        <v>6</v>
      </c>
      <c r="S3362" s="1" t="s">
        <v>3399</v>
      </c>
      <c r="T3362" s="4" t="str">
        <f t="shared" si="5"/>
        <v>Juice</v>
      </c>
      <c r="U3362" s="4" t="str">
        <f t="shared" si="6"/>
        <v>UNKNOWN</v>
      </c>
      <c r="V3362" s="4" t="str">
        <f t="shared" si="7"/>
        <v>Credit Card</v>
      </c>
      <c r="W3362" s="4">
        <f t="shared" ref="W3362:Y3362" si="3369">IF(OR(J3362 = "ERROR", J3362 = ""), "UNKNOWN", J3362)</f>
        <v>2</v>
      </c>
      <c r="X3362" s="4">
        <f t="shared" si="3369"/>
        <v>3</v>
      </c>
      <c r="Y3362" s="4">
        <f t="shared" si="3369"/>
        <v>6</v>
      </c>
      <c r="Z3362" s="5">
        <f t="shared" si="9"/>
        <v>45196</v>
      </c>
    </row>
    <row r="3363">
      <c r="A3363" s="1" t="s">
        <v>3400</v>
      </c>
      <c r="B3363" s="1" t="s">
        <v>81</v>
      </c>
      <c r="D3363" s="1">
        <v>1.5</v>
      </c>
      <c r="E3363" s="1">
        <v>3.0</v>
      </c>
      <c r="F3363" s="1" t="s">
        <v>28</v>
      </c>
      <c r="G3363" s="1" t="s">
        <v>24</v>
      </c>
      <c r="H3363" s="2">
        <v>45166.0</v>
      </c>
      <c r="J3363" s="3">
        <f t="shared" si="2"/>
        <v>2</v>
      </c>
      <c r="K3363" s="4">
        <f t="shared" si="3"/>
        <v>1.5</v>
      </c>
      <c r="L3363" s="4">
        <f t="shared" si="4"/>
        <v>3</v>
      </c>
      <c r="S3363" s="1" t="s">
        <v>3400</v>
      </c>
      <c r="T3363" s="4" t="str">
        <f t="shared" si="5"/>
        <v>Tea</v>
      </c>
      <c r="U3363" s="4" t="str">
        <f t="shared" si="6"/>
        <v>Takeaway</v>
      </c>
      <c r="V3363" s="4" t="str">
        <f t="shared" si="7"/>
        <v>Cash</v>
      </c>
      <c r="W3363" s="4">
        <f t="shared" ref="W3363:Y3363" si="3370">IF(OR(J3363 = "ERROR", J3363 = ""), "UNKNOWN", J3363)</f>
        <v>2</v>
      </c>
      <c r="X3363" s="4">
        <f t="shared" si="3370"/>
        <v>1.5</v>
      </c>
      <c r="Y3363" s="4">
        <f t="shared" si="3370"/>
        <v>3</v>
      </c>
      <c r="Z3363" s="5">
        <f t="shared" si="9"/>
        <v>45166</v>
      </c>
    </row>
    <row r="3364">
      <c r="A3364" s="1" t="s">
        <v>3401</v>
      </c>
      <c r="B3364" s="1" t="s">
        <v>44</v>
      </c>
      <c r="C3364" s="1">
        <v>2.0</v>
      </c>
      <c r="D3364" s="1">
        <v>4.0</v>
      </c>
      <c r="E3364" s="1">
        <v>8.0</v>
      </c>
      <c r="F3364" s="1" t="s">
        <v>28</v>
      </c>
      <c r="G3364" s="1" t="s">
        <v>24</v>
      </c>
      <c r="H3364" s="2">
        <v>45125.0</v>
      </c>
      <c r="J3364" s="3">
        <f t="shared" si="2"/>
        <v>2</v>
      </c>
      <c r="K3364" s="4">
        <f t="shared" si="3"/>
        <v>4</v>
      </c>
      <c r="L3364" s="4">
        <f t="shared" si="4"/>
        <v>8</v>
      </c>
      <c r="S3364" s="1" t="s">
        <v>3401</v>
      </c>
      <c r="T3364" s="4" t="str">
        <f t="shared" si="5"/>
        <v>Sandwich</v>
      </c>
      <c r="U3364" s="4" t="str">
        <f t="shared" si="6"/>
        <v>Takeaway</v>
      </c>
      <c r="V3364" s="4" t="str">
        <f t="shared" si="7"/>
        <v>Cash</v>
      </c>
      <c r="W3364" s="4">
        <f t="shared" ref="W3364:Y3364" si="3371">IF(OR(J3364 = "ERROR", J3364 = ""), "UNKNOWN", J3364)</f>
        <v>2</v>
      </c>
      <c r="X3364" s="4">
        <f t="shared" si="3371"/>
        <v>4</v>
      </c>
      <c r="Y3364" s="4">
        <f t="shared" si="3371"/>
        <v>8</v>
      </c>
      <c r="Z3364" s="5">
        <f t="shared" si="9"/>
        <v>45125</v>
      </c>
    </row>
    <row r="3365">
      <c r="A3365" s="1" t="s">
        <v>3402</v>
      </c>
      <c r="B3365" s="1" t="s">
        <v>22</v>
      </c>
      <c r="C3365" s="1">
        <v>4.0</v>
      </c>
      <c r="D3365" s="1">
        <v>2.0</v>
      </c>
      <c r="E3365" s="1">
        <v>8.0</v>
      </c>
      <c r="F3365" s="1" t="s">
        <v>39</v>
      </c>
      <c r="H3365" s="6">
        <v>45260.0</v>
      </c>
      <c r="J3365" s="3">
        <f t="shared" si="2"/>
        <v>4</v>
      </c>
      <c r="K3365" s="4">
        <f t="shared" si="3"/>
        <v>2</v>
      </c>
      <c r="L3365" s="4">
        <f t="shared" si="4"/>
        <v>8</v>
      </c>
      <c r="S3365" s="1" t="s">
        <v>3402</v>
      </c>
      <c r="T3365" s="4" t="str">
        <f t="shared" si="5"/>
        <v>Coffee</v>
      </c>
      <c r="U3365" s="4" t="str">
        <f t="shared" si="6"/>
        <v>UNKNOWN</v>
      </c>
      <c r="V3365" s="4" t="str">
        <f t="shared" si="7"/>
        <v>Digital Wallet</v>
      </c>
      <c r="W3365" s="4">
        <f t="shared" ref="W3365:Y3365" si="3372">IF(OR(J3365 = "ERROR", J3365 = ""), "UNKNOWN", J3365)</f>
        <v>4</v>
      </c>
      <c r="X3365" s="4">
        <f t="shared" si="3372"/>
        <v>2</v>
      </c>
      <c r="Y3365" s="4">
        <f t="shared" si="3372"/>
        <v>8</v>
      </c>
      <c r="Z3365" s="7">
        <f t="shared" si="9"/>
        <v>45260</v>
      </c>
    </row>
    <row r="3366">
      <c r="A3366" s="1" t="s">
        <v>3403</v>
      </c>
      <c r="B3366" s="1" t="s">
        <v>36</v>
      </c>
      <c r="C3366" s="1">
        <v>4.0</v>
      </c>
      <c r="D3366" s="1">
        <v>5.0</v>
      </c>
      <c r="E3366" s="1">
        <v>20.0</v>
      </c>
      <c r="F3366" s="1" t="s">
        <v>39</v>
      </c>
      <c r="G3366" s="1" t="s">
        <v>29</v>
      </c>
      <c r="H3366" s="2">
        <v>45093.0</v>
      </c>
      <c r="J3366" s="3">
        <f t="shared" si="2"/>
        <v>4</v>
      </c>
      <c r="K3366" s="4">
        <f t="shared" si="3"/>
        <v>5</v>
      </c>
      <c r="L3366" s="4">
        <f t="shared" si="4"/>
        <v>20</v>
      </c>
      <c r="S3366" s="1" t="s">
        <v>3403</v>
      </c>
      <c r="T3366" s="4" t="str">
        <f t="shared" si="5"/>
        <v>Salad</v>
      </c>
      <c r="U3366" s="4" t="str">
        <f t="shared" si="6"/>
        <v>In-store</v>
      </c>
      <c r="V3366" s="4" t="str">
        <f t="shared" si="7"/>
        <v>Digital Wallet</v>
      </c>
      <c r="W3366" s="4">
        <f t="shared" ref="W3366:Y3366" si="3373">IF(OR(J3366 = "ERROR", J3366 = ""), "UNKNOWN", J3366)</f>
        <v>4</v>
      </c>
      <c r="X3366" s="4">
        <f t="shared" si="3373"/>
        <v>5</v>
      </c>
      <c r="Y3366" s="4">
        <f t="shared" si="3373"/>
        <v>20</v>
      </c>
      <c r="Z3366" s="5">
        <f t="shared" si="9"/>
        <v>45093</v>
      </c>
    </row>
    <row r="3367">
      <c r="A3367" s="1" t="s">
        <v>3404</v>
      </c>
      <c r="B3367" s="1" t="s">
        <v>55</v>
      </c>
      <c r="C3367" s="1">
        <v>2.0</v>
      </c>
      <c r="D3367" s="1">
        <v>3.0</v>
      </c>
      <c r="E3367" s="1">
        <v>6.0</v>
      </c>
      <c r="F3367" s="1" t="s">
        <v>28</v>
      </c>
      <c r="G3367" s="1" t="s">
        <v>24</v>
      </c>
      <c r="H3367" s="2">
        <v>44998.0</v>
      </c>
      <c r="J3367" s="3">
        <f t="shared" si="2"/>
        <v>2</v>
      </c>
      <c r="K3367" s="4">
        <f t="shared" si="3"/>
        <v>3</v>
      </c>
      <c r="L3367" s="4">
        <f t="shared" si="4"/>
        <v>6</v>
      </c>
      <c r="S3367" s="1" t="s">
        <v>3404</v>
      </c>
      <c r="T3367" s="4" t="str">
        <f t="shared" si="5"/>
        <v>Juice</v>
      </c>
      <c r="U3367" s="4" t="str">
        <f t="shared" si="6"/>
        <v>Takeaway</v>
      </c>
      <c r="V3367" s="4" t="str">
        <f t="shared" si="7"/>
        <v>Cash</v>
      </c>
      <c r="W3367" s="4">
        <f t="shared" ref="W3367:Y3367" si="3374">IF(OR(J3367 = "ERROR", J3367 = ""), "UNKNOWN", J3367)</f>
        <v>2</v>
      </c>
      <c r="X3367" s="4">
        <f t="shared" si="3374"/>
        <v>3</v>
      </c>
      <c r="Y3367" s="4">
        <f t="shared" si="3374"/>
        <v>6</v>
      </c>
      <c r="Z3367" s="5">
        <f t="shared" si="9"/>
        <v>44998</v>
      </c>
    </row>
    <row r="3368">
      <c r="A3368" s="1" t="s">
        <v>3405</v>
      </c>
      <c r="B3368" s="1" t="s">
        <v>81</v>
      </c>
      <c r="C3368" s="1">
        <v>3.0</v>
      </c>
      <c r="D3368" s="1">
        <v>1.5</v>
      </c>
      <c r="E3368" s="1">
        <v>4.5</v>
      </c>
      <c r="F3368" s="1" t="s">
        <v>28</v>
      </c>
      <c r="H3368" s="2">
        <v>45066.0</v>
      </c>
      <c r="J3368" s="3">
        <f t="shared" si="2"/>
        <v>3</v>
      </c>
      <c r="K3368" s="4">
        <f t="shared" si="3"/>
        <v>1.5</v>
      </c>
      <c r="L3368" s="4">
        <f t="shared" si="4"/>
        <v>4.5</v>
      </c>
      <c r="S3368" s="1" t="s">
        <v>3405</v>
      </c>
      <c r="T3368" s="4" t="str">
        <f t="shared" si="5"/>
        <v>Tea</v>
      </c>
      <c r="U3368" s="4" t="str">
        <f t="shared" si="6"/>
        <v>UNKNOWN</v>
      </c>
      <c r="V3368" s="4" t="str">
        <f t="shared" si="7"/>
        <v>Cash</v>
      </c>
      <c r="W3368" s="4">
        <f t="shared" ref="W3368:Y3368" si="3375">IF(OR(J3368 = "ERROR", J3368 = ""), "UNKNOWN", J3368)</f>
        <v>3</v>
      </c>
      <c r="X3368" s="4">
        <f t="shared" si="3375"/>
        <v>1.5</v>
      </c>
      <c r="Y3368" s="4">
        <f t="shared" si="3375"/>
        <v>4.5</v>
      </c>
      <c r="Z3368" s="5">
        <f t="shared" si="9"/>
        <v>45066</v>
      </c>
    </row>
    <row r="3369">
      <c r="A3369" s="1" t="s">
        <v>3406</v>
      </c>
      <c r="B3369" s="1" t="s">
        <v>25</v>
      </c>
      <c r="C3369" s="1">
        <v>1.0</v>
      </c>
      <c r="D3369" s="1">
        <v>3.0</v>
      </c>
      <c r="E3369" s="1">
        <v>3.0</v>
      </c>
      <c r="G3369" s="1" t="s">
        <v>29</v>
      </c>
      <c r="H3369" s="6">
        <v>45290.0</v>
      </c>
      <c r="J3369" s="3">
        <f t="shared" si="2"/>
        <v>1</v>
      </c>
      <c r="K3369" s="4">
        <f t="shared" si="3"/>
        <v>3</v>
      </c>
      <c r="L3369" s="4">
        <f t="shared" si="4"/>
        <v>3</v>
      </c>
      <c r="S3369" s="1" t="s">
        <v>3406</v>
      </c>
      <c r="T3369" s="4" t="str">
        <f t="shared" si="5"/>
        <v>UNKNOWN</v>
      </c>
      <c r="U3369" s="4" t="str">
        <f t="shared" si="6"/>
        <v>In-store</v>
      </c>
      <c r="V3369" s="4" t="str">
        <f t="shared" si="7"/>
        <v>UNKNOWN</v>
      </c>
      <c r="W3369" s="4">
        <f t="shared" ref="W3369:Y3369" si="3376">IF(OR(J3369 = "ERROR", J3369 = ""), "UNKNOWN", J3369)</f>
        <v>1</v>
      </c>
      <c r="X3369" s="4">
        <f t="shared" si="3376"/>
        <v>3</v>
      </c>
      <c r="Y3369" s="4">
        <f t="shared" si="3376"/>
        <v>3</v>
      </c>
      <c r="Z3369" s="7">
        <f t="shared" si="9"/>
        <v>45290</v>
      </c>
    </row>
    <row r="3370">
      <c r="A3370" s="1" t="s">
        <v>3407</v>
      </c>
      <c r="B3370" s="1" t="s">
        <v>22</v>
      </c>
      <c r="C3370" s="1">
        <v>4.0</v>
      </c>
      <c r="D3370" s="1">
        <v>2.0</v>
      </c>
      <c r="E3370" s="1">
        <v>8.0</v>
      </c>
      <c r="F3370" s="1" t="s">
        <v>39</v>
      </c>
      <c r="H3370" s="2">
        <v>44948.0</v>
      </c>
      <c r="J3370" s="3">
        <f t="shared" si="2"/>
        <v>4</v>
      </c>
      <c r="K3370" s="4">
        <f t="shared" si="3"/>
        <v>2</v>
      </c>
      <c r="L3370" s="4">
        <f t="shared" si="4"/>
        <v>8</v>
      </c>
      <c r="S3370" s="1" t="s">
        <v>3407</v>
      </c>
      <c r="T3370" s="4" t="str">
        <f t="shared" si="5"/>
        <v>Coffee</v>
      </c>
      <c r="U3370" s="4" t="str">
        <f t="shared" si="6"/>
        <v>UNKNOWN</v>
      </c>
      <c r="V3370" s="4" t="str">
        <f t="shared" si="7"/>
        <v>Digital Wallet</v>
      </c>
      <c r="W3370" s="4">
        <f t="shared" ref="W3370:Y3370" si="3377">IF(OR(J3370 = "ERROR", J3370 = ""), "UNKNOWN", J3370)</f>
        <v>4</v>
      </c>
      <c r="X3370" s="4">
        <f t="shared" si="3377"/>
        <v>2</v>
      </c>
      <c r="Y3370" s="4">
        <f t="shared" si="3377"/>
        <v>8</v>
      </c>
      <c r="Z3370" s="5">
        <f t="shared" si="9"/>
        <v>44948</v>
      </c>
    </row>
    <row r="3371">
      <c r="A3371" s="1" t="s">
        <v>3408</v>
      </c>
      <c r="B3371" s="1" t="s">
        <v>44</v>
      </c>
      <c r="C3371" s="1">
        <v>1.0</v>
      </c>
      <c r="D3371" s="1">
        <v>4.0</v>
      </c>
      <c r="F3371" s="1" t="s">
        <v>23</v>
      </c>
      <c r="G3371" s="1" t="s">
        <v>24</v>
      </c>
      <c r="H3371" s="2">
        <v>45163.0</v>
      </c>
      <c r="J3371" s="3">
        <f t="shared" si="2"/>
        <v>1</v>
      </c>
      <c r="K3371" s="4">
        <f t="shared" si="3"/>
        <v>4</v>
      </c>
      <c r="L3371" s="4">
        <f t="shared" si="4"/>
        <v>4</v>
      </c>
      <c r="S3371" s="1" t="s">
        <v>3408</v>
      </c>
      <c r="T3371" s="4" t="str">
        <f t="shared" si="5"/>
        <v>Sandwich</v>
      </c>
      <c r="U3371" s="4" t="str">
        <f t="shared" si="6"/>
        <v>Takeaway</v>
      </c>
      <c r="V3371" s="4" t="str">
        <f t="shared" si="7"/>
        <v>Credit Card</v>
      </c>
      <c r="W3371" s="4">
        <f t="shared" ref="W3371:Y3371" si="3378">IF(OR(J3371 = "ERROR", J3371 = ""), "UNKNOWN", J3371)</f>
        <v>1</v>
      </c>
      <c r="X3371" s="4">
        <f t="shared" si="3378"/>
        <v>4</v>
      </c>
      <c r="Y3371" s="4">
        <f t="shared" si="3378"/>
        <v>4</v>
      </c>
      <c r="Z3371" s="5">
        <f t="shared" si="9"/>
        <v>45163</v>
      </c>
    </row>
    <row r="3372">
      <c r="A3372" s="1" t="s">
        <v>3409</v>
      </c>
      <c r="B3372" s="1" t="s">
        <v>41</v>
      </c>
      <c r="C3372" s="1">
        <v>5.0</v>
      </c>
      <c r="D3372" s="1">
        <v>4.0</v>
      </c>
      <c r="E3372" s="1">
        <v>20.0</v>
      </c>
      <c r="F3372" s="1" t="s">
        <v>23</v>
      </c>
      <c r="H3372" s="2">
        <v>45239.0</v>
      </c>
      <c r="J3372" s="3">
        <f t="shared" si="2"/>
        <v>5</v>
      </c>
      <c r="K3372" s="4">
        <f t="shared" si="3"/>
        <v>4</v>
      </c>
      <c r="L3372" s="4">
        <f t="shared" si="4"/>
        <v>20</v>
      </c>
      <c r="S3372" s="1" t="s">
        <v>3409</v>
      </c>
      <c r="T3372" s="4" t="str">
        <f t="shared" si="5"/>
        <v>Smoothie</v>
      </c>
      <c r="U3372" s="4" t="str">
        <f t="shared" si="6"/>
        <v>UNKNOWN</v>
      </c>
      <c r="V3372" s="4" t="str">
        <f t="shared" si="7"/>
        <v>Credit Card</v>
      </c>
      <c r="W3372" s="4">
        <f t="shared" ref="W3372:Y3372" si="3379">IF(OR(J3372 = "ERROR", J3372 = ""), "UNKNOWN", J3372)</f>
        <v>5</v>
      </c>
      <c r="X3372" s="4">
        <f t="shared" si="3379"/>
        <v>4</v>
      </c>
      <c r="Y3372" s="4">
        <f t="shared" si="3379"/>
        <v>20</v>
      </c>
      <c r="Z3372" s="5">
        <f t="shared" si="9"/>
        <v>45239</v>
      </c>
    </row>
    <row r="3373">
      <c r="A3373" s="1" t="s">
        <v>3410</v>
      </c>
      <c r="B3373" s="1" t="s">
        <v>44</v>
      </c>
      <c r="C3373" s="1">
        <v>5.0</v>
      </c>
      <c r="D3373" s="1">
        <v>4.0</v>
      </c>
      <c r="E3373" s="1">
        <v>20.0</v>
      </c>
      <c r="F3373" s="1" t="s">
        <v>23</v>
      </c>
      <c r="G3373" s="1" t="s">
        <v>29</v>
      </c>
      <c r="H3373" s="2">
        <v>44939.0</v>
      </c>
      <c r="J3373" s="3">
        <f t="shared" si="2"/>
        <v>5</v>
      </c>
      <c r="K3373" s="4">
        <f t="shared" si="3"/>
        <v>4</v>
      </c>
      <c r="L3373" s="4">
        <f t="shared" si="4"/>
        <v>20</v>
      </c>
      <c r="S3373" s="1" t="s">
        <v>3410</v>
      </c>
      <c r="T3373" s="4" t="str">
        <f t="shared" si="5"/>
        <v>Sandwich</v>
      </c>
      <c r="U3373" s="4" t="str">
        <f t="shared" si="6"/>
        <v>In-store</v>
      </c>
      <c r="V3373" s="4" t="str">
        <f t="shared" si="7"/>
        <v>Credit Card</v>
      </c>
      <c r="W3373" s="4">
        <f t="shared" ref="W3373:Y3373" si="3380">IF(OR(J3373 = "ERROR", J3373 = ""), "UNKNOWN", J3373)</f>
        <v>5</v>
      </c>
      <c r="X3373" s="4">
        <f t="shared" si="3380"/>
        <v>4</v>
      </c>
      <c r="Y3373" s="4">
        <f t="shared" si="3380"/>
        <v>20</v>
      </c>
      <c r="Z3373" s="5">
        <f t="shared" si="9"/>
        <v>44939</v>
      </c>
    </row>
    <row r="3374">
      <c r="A3374" s="1" t="s">
        <v>3411</v>
      </c>
      <c r="B3374" s="1" t="s">
        <v>44</v>
      </c>
      <c r="C3374" s="1">
        <v>5.0</v>
      </c>
      <c r="E3374" s="1">
        <v>20.0</v>
      </c>
      <c r="F3374" s="1" t="s">
        <v>23</v>
      </c>
      <c r="G3374" s="1" t="s">
        <v>29</v>
      </c>
      <c r="H3374" s="2">
        <v>45043.0</v>
      </c>
      <c r="J3374" s="3">
        <f t="shared" si="2"/>
        <v>5</v>
      </c>
      <c r="K3374" s="4">
        <f t="shared" si="3"/>
        <v>4</v>
      </c>
      <c r="L3374" s="4">
        <f t="shared" si="4"/>
        <v>20</v>
      </c>
      <c r="S3374" s="1" t="s">
        <v>3411</v>
      </c>
      <c r="T3374" s="4" t="str">
        <f t="shared" si="5"/>
        <v>Sandwich</v>
      </c>
      <c r="U3374" s="4" t="str">
        <f t="shared" si="6"/>
        <v>In-store</v>
      </c>
      <c r="V3374" s="4" t="str">
        <f t="shared" si="7"/>
        <v>Credit Card</v>
      </c>
      <c r="W3374" s="4">
        <f t="shared" ref="W3374:Y3374" si="3381">IF(OR(J3374 = "ERROR", J3374 = ""), "UNKNOWN", J3374)</f>
        <v>5</v>
      </c>
      <c r="X3374" s="4">
        <f t="shared" si="3381"/>
        <v>4</v>
      </c>
      <c r="Y3374" s="4">
        <f t="shared" si="3381"/>
        <v>20</v>
      </c>
      <c r="Z3374" s="5">
        <f t="shared" si="9"/>
        <v>45043</v>
      </c>
    </row>
    <row r="3375">
      <c r="A3375" s="1" t="s">
        <v>3412</v>
      </c>
      <c r="C3375" s="1" t="s">
        <v>25</v>
      </c>
      <c r="D3375" s="1">
        <v>1.5</v>
      </c>
      <c r="E3375" s="1">
        <v>3.0</v>
      </c>
      <c r="F3375" s="1" t="s">
        <v>23</v>
      </c>
      <c r="H3375" s="2">
        <v>45011.0</v>
      </c>
      <c r="J3375" s="3">
        <f t="shared" si="2"/>
        <v>2</v>
      </c>
      <c r="K3375" s="4">
        <f t="shared" si="3"/>
        <v>1.5</v>
      </c>
      <c r="L3375" s="4">
        <f t="shared" si="4"/>
        <v>3</v>
      </c>
      <c r="S3375" s="1" t="s">
        <v>3412</v>
      </c>
      <c r="T3375" s="4" t="str">
        <f t="shared" si="5"/>
        <v>UNKNOWN</v>
      </c>
      <c r="U3375" s="4" t="str">
        <f t="shared" si="6"/>
        <v>UNKNOWN</v>
      </c>
      <c r="V3375" s="4" t="str">
        <f t="shared" si="7"/>
        <v>Credit Card</v>
      </c>
      <c r="W3375" s="4">
        <f t="shared" ref="W3375:Y3375" si="3382">IF(OR(J3375 = "ERROR", J3375 = ""), "UNKNOWN", J3375)</f>
        <v>2</v>
      </c>
      <c r="X3375" s="4">
        <f t="shared" si="3382"/>
        <v>1.5</v>
      </c>
      <c r="Y3375" s="4">
        <f t="shared" si="3382"/>
        <v>3</v>
      </c>
      <c r="Z3375" s="5">
        <f t="shared" si="9"/>
        <v>45011</v>
      </c>
    </row>
    <row r="3376">
      <c r="A3376" s="1" t="s">
        <v>3413</v>
      </c>
      <c r="B3376" s="1" t="s">
        <v>30</v>
      </c>
      <c r="C3376" s="1" t="s">
        <v>30</v>
      </c>
      <c r="D3376" s="1">
        <v>3.0</v>
      </c>
      <c r="E3376" s="1">
        <v>15.0</v>
      </c>
      <c r="F3376" s="1" t="s">
        <v>39</v>
      </c>
      <c r="G3376" s="1" t="s">
        <v>24</v>
      </c>
      <c r="H3376" s="2">
        <v>44958.0</v>
      </c>
      <c r="J3376" s="3">
        <f t="shared" si="2"/>
        <v>5</v>
      </c>
      <c r="K3376" s="4">
        <f t="shared" si="3"/>
        <v>3</v>
      </c>
      <c r="L3376" s="4">
        <f t="shared" si="4"/>
        <v>15</v>
      </c>
      <c r="S3376" s="1" t="s">
        <v>3413</v>
      </c>
      <c r="T3376" s="4" t="str">
        <f t="shared" si="5"/>
        <v>UNKNOWN</v>
      </c>
      <c r="U3376" s="4" t="str">
        <f t="shared" si="6"/>
        <v>Takeaway</v>
      </c>
      <c r="V3376" s="4" t="str">
        <f t="shared" si="7"/>
        <v>Digital Wallet</v>
      </c>
      <c r="W3376" s="4">
        <f t="shared" ref="W3376:Y3376" si="3383">IF(OR(J3376 = "ERROR", J3376 = ""), "UNKNOWN", J3376)</f>
        <v>5</v>
      </c>
      <c r="X3376" s="4">
        <f t="shared" si="3383"/>
        <v>3</v>
      </c>
      <c r="Y3376" s="4">
        <f t="shared" si="3383"/>
        <v>15</v>
      </c>
      <c r="Z3376" s="5">
        <f t="shared" si="9"/>
        <v>44958</v>
      </c>
    </row>
    <row r="3377">
      <c r="A3377" s="1" t="s">
        <v>3414</v>
      </c>
      <c r="C3377" s="1">
        <v>2.0</v>
      </c>
      <c r="D3377" s="1">
        <v>4.0</v>
      </c>
      <c r="E3377" s="1">
        <v>8.0</v>
      </c>
      <c r="F3377" s="1" t="s">
        <v>23</v>
      </c>
      <c r="G3377" s="1" t="s">
        <v>24</v>
      </c>
      <c r="H3377" s="6">
        <v>45286.0</v>
      </c>
      <c r="J3377" s="3">
        <f t="shared" si="2"/>
        <v>2</v>
      </c>
      <c r="K3377" s="4">
        <f t="shared" si="3"/>
        <v>4</v>
      </c>
      <c r="L3377" s="4">
        <f t="shared" si="4"/>
        <v>8</v>
      </c>
      <c r="S3377" s="1" t="s">
        <v>3414</v>
      </c>
      <c r="T3377" s="4" t="str">
        <f t="shared" si="5"/>
        <v>UNKNOWN</v>
      </c>
      <c r="U3377" s="4" t="str">
        <f t="shared" si="6"/>
        <v>Takeaway</v>
      </c>
      <c r="V3377" s="4" t="str">
        <f t="shared" si="7"/>
        <v>Credit Card</v>
      </c>
      <c r="W3377" s="4">
        <f t="shared" ref="W3377:Y3377" si="3384">IF(OR(J3377 = "ERROR", J3377 = ""), "UNKNOWN", J3377)</f>
        <v>2</v>
      </c>
      <c r="X3377" s="4">
        <f t="shared" si="3384"/>
        <v>4</v>
      </c>
      <c r="Y3377" s="4">
        <f t="shared" si="3384"/>
        <v>8</v>
      </c>
      <c r="Z3377" s="7">
        <f t="shared" si="9"/>
        <v>45286</v>
      </c>
    </row>
    <row r="3378">
      <c r="A3378" s="1" t="s">
        <v>3415</v>
      </c>
      <c r="B3378" s="1" t="s">
        <v>22</v>
      </c>
      <c r="C3378" s="1">
        <v>2.0</v>
      </c>
      <c r="D3378" s="1">
        <v>2.0</v>
      </c>
      <c r="E3378" s="1">
        <v>4.0</v>
      </c>
      <c r="F3378" s="1" t="s">
        <v>28</v>
      </c>
      <c r="H3378" s="2">
        <v>45087.0</v>
      </c>
      <c r="J3378" s="3">
        <f t="shared" si="2"/>
        <v>2</v>
      </c>
      <c r="K3378" s="4">
        <f t="shared" si="3"/>
        <v>2</v>
      </c>
      <c r="L3378" s="4">
        <f t="shared" si="4"/>
        <v>4</v>
      </c>
      <c r="S3378" s="1" t="s">
        <v>3415</v>
      </c>
      <c r="T3378" s="4" t="str">
        <f t="shared" si="5"/>
        <v>Coffee</v>
      </c>
      <c r="U3378" s="4" t="str">
        <f t="shared" si="6"/>
        <v>UNKNOWN</v>
      </c>
      <c r="V3378" s="4" t="str">
        <f t="shared" si="7"/>
        <v>Cash</v>
      </c>
      <c r="W3378" s="4">
        <f t="shared" ref="W3378:Y3378" si="3385">IF(OR(J3378 = "ERROR", J3378 = ""), "UNKNOWN", J3378)</f>
        <v>2</v>
      </c>
      <c r="X3378" s="4">
        <f t="shared" si="3385"/>
        <v>2</v>
      </c>
      <c r="Y3378" s="4">
        <f t="shared" si="3385"/>
        <v>4</v>
      </c>
      <c r="Z3378" s="5">
        <f t="shared" si="9"/>
        <v>45087</v>
      </c>
    </row>
    <row r="3379">
      <c r="A3379" s="1" t="s">
        <v>3416</v>
      </c>
      <c r="B3379" s="1" t="s">
        <v>22</v>
      </c>
      <c r="C3379" s="1">
        <v>5.0</v>
      </c>
      <c r="D3379" s="1">
        <v>2.0</v>
      </c>
      <c r="E3379" s="1">
        <v>10.0</v>
      </c>
      <c r="F3379" s="1" t="s">
        <v>39</v>
      </c>
      <c r="H3379" s="2">
        <v>44960.0</v>
      </c>
      <c r="J3379" s="3">
        <f t="shared" si="2"/>
        <v>5</v>
      </c>
      <c r="K3379" s="4">
        <f t="shared" si="3"/>
        <v>2</v>
      </c>
      <c r="L3379" s="4">
        <f t="shared" si="4"/>
        <v>10</v>
      </c>
      <c r="S3379" s="1" t="s">
        <v>3416</v>
      </c>
      <c r="T3379" s="4" t="str">
        <f t="shared" si="5"/>
        <v>Coffee</v>
      </c>
      <c r="U3379" s="4" t="str">
        <f t="shared" si="6"/>
        <v>UNKNOWN</v>
      </c>
      <c r="V3379" s="4" t="str">
        <f t="shared" si="7"/>
        <v>Digital Wallet</v>
      </c>
      <c r="W3379" s="4">
        <f t="shared" ref="W3379:Y3379" si="3386">IF(OR(J3379 = "ERROR", J3379 = ""), "UNKNOWN", J3379)</f>
        <v>5</v>
      </c>
      <c r="X3379" s="4">
        <f t="shared" si="3386"/>
        <v>2</v>
      </c>
      <c r="Y3379" s="4">
        <f t="shared" si="3386"/>
        <v>10</v>
      </c>
      <c r="Z3379" s="5">
        <f t="shared" si="9"/>
        <v>44960</v>
      </c>
    </row>
    <row r="3380">
      <c r="A3380" s="1" t="s">
        <v>3417</v>
      </c>
      <c r="C3380" s="1">
        <v>1.0</v>
      </c>
      <c r="D3380" s="1">
        <v>3.0</v>
      </c>
      <c r="E3380" s="1">
        <v>3.0</v>
      </c>
      <c r="F3380" s="1" t="s">
        <v>23</v>
      </c>
      <c r="G3380" s="1" t="s">
        <v>29</v>
      </c>
      <c r="H3380" s="2">
        <v>45234.0</v>
      </c>
      <c r="J3380" s="3">
        <f t="shared" si="2"/>
        <v>1</v>
      </c>
      <c r="K3380" s="4">
        <f t="shared" si="3"/>
        <v>3</v>
      </c>
      <c r="L3380" s="4">
        <f t="shared" si="4"/>
        <v>3</v>
      </c>
      <c r="S3380" s="1" t="s">
        <v>3417</v>
      </c>
      <c r="T3380" s="4" t="str">
        <f t="shared" si="5"/>
        <v>UNKNOWN</v>
      </c>
      <c r="U3380" s="4" t="str">
        <f t="shared" si="6"/>
        <v>In-store</v>
      </c>
      <c r="V3380" s="4" t="str">
        <f t="shared" si="7"/>
        <v>Credit Card</v>
      </c>
      <c r="W3380" s="4">
        <f t="shared" ref="W3380:Y3380" si="3387">IF(OR(J3380 = "ERROR", J3380 = ""), "UNKNOWN", J3380)</f>
        <v>1</v>
      </c>
      <c r="X3380" s="4">
        <f t="shared" si="3387"/>
        <v>3</v>
      </c>
      <c r="Y3380" s="4">
        <f t="shared" si="3387"/>
        <v>3</v>
      </c>
      <c r="Z3380" s="5">
        <f t="shared" si="9"/>
        <v>45234</v>
      </c>
    </row>
    <row r="3381">
      <c r="A3381" s="1" t="s">
        <v>3418</v>
      </c>
      <c r="B3381" s="1" t="s">
        <v>36</v>
      </c>
      <c r="C3381" s="1">
        <v>1.0</v>
      </c>
      <c r="D3381" s="1">
        <v>5.0</v>
      </c>
      <c r="E3381" s="1">
        <v>5.0</v>
      </c>
      <c r="G3381" s="1" t="s">
        <v>29</v>
      </c>
      <c r="H3381" s="2">
        <v>45234.0</v>
      </c>
      <c r="J3381" s="3">
        <f t="shared" si="2"/>
        <v>1</v>
      </c>
      <c r="K3381" s="4">
        <f t="shared" si="3"/>
        <v>5</v>
      </c>
      <c r="L3381" s="4">
        <f t="shared" si="4"/>
        <v>5</v>
      </c>
      <c r="S3381" s="1" t="s">
        <v>3418</v>
      </c>
      <c r="T3381" s="4" t="str">
        <f t="shared" si="5"/>
        <v>Salad</v>
      </c>
      <c r="U3381" s="4" t="str">
        <f t="shared" si="6"/>
        <v>In-store</v>
      </c>
      <c r="V3381" s="4" t="str">
        <f t="shared" si="7"/>
        <v>UNKNOWN</v>
      </c>
      <c r="W3381" s="4">
        <f t="shared" ref="W3381:Y3381" si="3388">IF(OR(J3381 = "ERROR", J3381 = ""), "UNKNOWN", J3381)</f>
        <v>1</v>
      </c>
      <c r="X3381" s="4">
        <f t="shared" si="3388"/>
        <v>5</v>
      </c>
      <c r="Y3381" s="4">
        <f t="shared" si="3388"/>
        <v>5</v>
      </c>
      <c r="Z3381" s="5">
        <f t="shared" si="9"/>
        <v>45234</v>
      </c>
    </row>
    <row r="3382">
      <c r="A3382" s="1" t="s">
        <v>3419</v>
      </c>
      <c r="B3382" s="1" t="s">
        <v>81</v>
      </c>
      <c r="C3382" s="1">
        <v>3.0</v>
      </c>
      <c r="D3382" s="1">
        <v>1.5</v>
      </c>
      <c r="E3382" s="1" t="s">
        <v>25</v>
      </c>
      <c r="F3382" s="1" t="s">
        <v>39</v>
      </c>
      <c r="H3382" s="2">
        <v>45038.0</v>
      </c>
      <c r="J3382" s="3">
        <f t="shared" si="2"/>
        <v>3</v>
      </c>
      <c r="K3382" s="4">
        <f t="shared" si="3"/>
        <v>1.5</v>
      </c>
      <c r="L3382" s="4">
        <f t="shared" si="4"/>
        <v>4.5</v>
      </c>
      <c r="S3382" s="1" t="s">
        <v>3419</v>
      </c>
      <c r="T3382" s="4" t="str">
        <f t="shared" si="5"/>
        <v>Tea</v>
      </c>
      <c r="U3382" s="4" t="str">
        <f t="shared" si="6"/>
        <v>UNKNOWN</v>
      </c>
      <c r="V3382" s="4" t="str">
        <f t="shared" si="7"/>
        <v>Digital Wallet</v>
      </c>
      <c r="W3382" s="4">
        <f t="shared" ref="W3382:Y3382" si="3389">IF(OR(J3382 = "ERROR", J3382 = ""), "UNKNOWN", J3382)</f>
        <v>3</v>
      </c>
      <c r="X3382" s="4">
        <f t="shared" si="3389"/>
        <v>1.5</v>
      </c>
      <c r="Y3382" s="4">
        <f t="shared" si="3389"/>
        <v>4.5</v>
      </c>
      <c r="Z3382" s="5">
        <f t="shared" si="9"/>
        <v>45038</v>
      </c>
    </row>
    <row r="3383">
      <c r="A3383" s="1" t="s">
        <v>3420</v>
      </c>
      <c r="B3383" s="1" t="s">
        <v>32</v>
      </c>
      <c r="D3383" s="1">
        <v>1.0</v>
      </c>
      <c r="E3383" s="1">
        <v>5.0</v>
      </c>
      <c r="F3383" s="1" t="s">
        <v>28</v>
      </c>
      <c r="G3383" s="1" t="s">
        <v>29</v>
      </c>
      <c r="H3383" s="2">
        <v>45057.0</v>
      </c>
      <c r="J3383" s="3">
        <f t="shared" si="2"/>
        <v>5</v>
      </c>
      <c r="K3383" s="4">
        <f t="shared" si="3"/>
        <v>1</v>
      </c>
      <c r="L3383" s="4">
        <f t="shared" si="4"/>
        <v>5</v>
      </c>
      <c r="S3383" s="1" t="s">
        <v>3420</v>
      </c>
      <c r="T3383" s="4" t="str">
        <f t="shared" si="5"/>
        <v>Cookie</v>
      </c>
      <c r="U3383" s="4" t="str">
        <f t="shared" si="6"/>
        <v>In-store</v>
      </c>
      <c r="V3383" s="4" t="str">
        <f t="shared" si="7"/>
        <v>Cash</v>
      </c>
      <c r="W3383" s="4">
        <f t="shared" ref="W3383:Y3383" si="3390">IF(OR(J3383 = "ERROR", J3383 = ""), "UNKNOWN", J3383)</f>
        <v>5</v>
      </c>
      <c r="X3383" s="4">
        <f t="shared" si="3390"/>
        <v>1</v>
      </c>
      <c r="Y3383" s="4">
        <f t="shared" si="3390"/>
        <v>5</v>
      </c>
      <c r="Z3383" s="5">
        <f t="shared" si="9"/>
        <v>45057</v>
      </c>
    </row>
    <row r="3384">
      <c r="A3384" s="1" t="s">
        <v>3421</v>
      </c>
      <c r="B3384" s="1" t="s">
        <v>27</v>
      </c>
      <c r="C3384" s="1">
        <v>3.0</v>
      </c>
      <c r="D3384" s="1">
        <v>3.0</v>
      </c>
      <c r="E3384" s="1">
        <v>9.0</v>
      </c>
      <c r="F3384" s="1" t="s">
        <v>28</v>
      </c>
      <c r="G3384" s="1" t="s">
        <v>25</v>
      </c>
      <c r="H3384" s="1" t="s">
        <v>25</v>
      </c>
      <c r="J3384" s="3">
        <f t="shared" si="2"/>
        <v>3</v>
      </c>
      <c r="K3384" s="4">
        <f t="shared" si="3"/>
        <v>3</v>
      </c>
      <c r="L3384" s="4">
        <f t="shared" si="4"/>
        <v>9</v>
      </c>
      <c r="S3384" s="1" t="s">
        <v>3421</v>
      </c>
      <c r="T3384" s="4" t="str">
        <f t="shared" si="5"/>
        <v>Cake</v>
      </c>
      <c r="U3384" s="4" t="str">
        <f t="shared" si="6"/>
        <v>UNKNOWN</v>
      </c>
      <c r="V3384" s="4" t="str">
        <f t="shared" si="7"/>
        <v>Cash</v>
      </c>
      <c r="W3384" s="4">
        <f t="shared" ref="W3384:Y3384" si="3391">IF(OR(J3384 = "ERROR", J3384 = ""), "UNKNOWN", J3384)</f>
        <v>3</v>
      </c>
      <c r="X3384" s="4">
        <f t="shared" si="3391"/>
        <v>3</v>
      </c>
      <c r="Y3384" s="4">
        <f t="shared" si="3391"/>
        <v>9</v>
      </c>
      <c r="Z3384" s="4" t="str">
        <f t="shared" si="9"/>
        <v>UNKNOWN</v>
      </c>
    </row>
    <row r="3385">
      <c r="A3385" s="1" t="s">
        <v>3422</v>
      </c>
      <c r="B3385" s="1" t="s">
        <v>27</v>
      </c>
      <c r="C3385" s="1">
        <v>4.0</v>
      </c>
      <c r="D3385" s="1">
        <v>3.0</v>
      </c>
      <c r="E3385" s="1">
        <v>12.0</v>
      </c>
      <c r="F3385" s="1" t="s">
        <v>28</v>
      </c>
      <c r="H3385" s="6">
        <v>45260.0</v>
      </c>
      <c r="J3385" s="3">
        <f t="shared" si="2"/>
        <v>4</v>
      </c>
      <c r="K3385" s="4">
        <f t="shared" si="3"/>
        <v>3</v>
      </c>
      <c r="L3385" s="4">
        <f t="shared" si="4"/>
        <v>12</v>
      </c>
      <c r="S3385" s="1" t="s">
        <v>3422</v>
      </c>
      <c r="T3385" s="4" t="str">
        <f t="shared" si="5"/>
        <v>Cake</v>
      </c>
      <c r="U3385" s="4" t="str">
        <f t="shared" si="6"/>
        <v>UNKNOWN</v>
      </c>
      <c r="V3385" s="4" t="str">
        <f t="shared" si="7"/>
        <v>Cash</v>
      </c>
      <c r="W3385" s="4">
        <f t="shared" ref="W3385:Y3385" si="3392">IF(OR(J3385 = "ERROR", J3385 = ""), "UNKNOWN", J3385)</f>
        <v>4</v>
      </c>
      <c r="X3385" s="4">
        <f t="shared" si="3392"/>
        <v>3</v>
      </c>
      <c r="Y3385" s="4">
        <f t="shared" si="3392"/>
        <v>12</v>
      </c>
      <c r="Z3385" s="7">
        <f t="shared" si="9"/>
        <v>45260</v>
      </c>
    </row>
    <row r="3386">
      <c r="A3386" s="1" t="s">
        <v>3423</v>
      </c>
      <c r="B3386" s="1" t="s">
        <v>55</v>
      </c>
      <c r="C3386" s="1">
        <v>2.0</v>
      </c>
      <c r="D3386" s="1">
        <v>3.0</v>
      </c>
      <c r="E3386" s="1">
        <v>6.0</v>
      </c>
      <c r="F3386" s="1" t="s">
        <v>39</v>
      </c>
      <c r="G3386" s="1" t="s">
        <v>24</v>
      </c>
      <c r="H3386" s="2">
        <v>44952.0</v>
      </c>
      <c r="J3386" s="3">
        <f t="shared" si="2"/>
        <v>2</v>
      </c>
      <c r="K3386" s="4">
        <f t="shared" si="3"/>
        <v>3</v>
      </c>
      <c r="L3386" s="4">
        <f t="shared" si="4"/>
        <v>6</v>
      </c>
      <c r="S3386" s="1" t="s">
        <v>3423</v>
      </c>
      <c r="T3386" s="4" t="str">
        <f t="shared" si="5"/>
        <v>Juice</v>
      </c>
      <c r="U3386" s="4" t="str">
        <f t="shared" si="6"/>
        <v>Takeaway</v>
      </c>
      <c r="V3386" s="4" t="str">
        <f t="shared" si="7"/>
        <v>Digital Wallet</v>
      </c>
      <c r="W3386" s="4">
        <f t="shared" ref="W3386:Y3386" si="3393">IF(OR(J3386 = "ERROR", J3386 = ""), "UNKNOWN", J3386)</f>
        <v>2</v>
      </c>
      <c r="X3386" s="4">
        <f t="shared" si="3393"/>
        <v>3</v>
      </c>
      <c r="Y3386" s="4">
        <f t="shared" si="3393"/>
        <v>6</v>
      </c>
      <c r="Z3386" s="5">
        <f t="shared" si="9"/>
        <v>44952</v>
      </c>
    </row>
    <row r="3387">
      <c r="A3387" s="1" t="s">
        <v>3424</v>
      </c>
      <c r="B3387" s="1" t="s">
        <v>22</v>
      </c>
      <c r="C3387" s="1">
        <v>4.0</v>
      </c>
      <c r="D3387" s="1">
        <v>2.0</v>
      </c>
      <c r="E3387" s="1">
        <v>8.0</v>
      </c>
      <c r="F3387" s="1" t="s">
        <v>23</v>
      </c>
      <c r="G3387" s="1" t="s">
        <v>29</v>
      </c>
      <c r="H3387" s="6">
        <v>45217.0</v>
      </c>
      <c r="J3387" s="3">
        <f t="shared" si="2"/>
        <v>4</v>
      </c>
      <c r="K3387" s="4">
        <f t="shared" si="3"/>
        <v>2</v>
      </c>
      <c r="L3387" s="4">
        <f t="shared" si="4"/>
        <v>8</v>
      </c>
      <c r="S3387" s="1" t="s">
        <v>3424</v>
      </c>
      <c r="T3387" s="4" t="str">
        <f t="shared" si="5"/>
        <v>Coffee</v>
      </c>
      <c r="U3387" s="4" t="str">
        <f t="shared" si="6"/>
        <v>In-store</v>
      </c>
      <c r="V3387" s="4" t="str">
        <f t="shared" si="7"/>
        <v>Credit Card</v>
      </c>
      <c r="W3387" s="4">
        <f t="shared" ref="W3387:Y3387" si="3394">IF(OR(J3387 = "ERROR", J3387 = ""), "UNKNOWN", J3387)</f>
        <v>4</v>
      </c>
      <c r="X3387" s="4">
        <f t="shared" si="3394"/>
        <v>2</v>
      </c>
      <c r="Y3387" s="4">
        <f t="shared" si="3394"/>
        <v>8</v>
      </c>
      <c r="Z3387" s="7">
        <f t="shared" si="9"/>
        <v>45217</v>
      </c>
    </row>
    <row r="3388">
      <c r="A3388" s="1" t="s">
        <v>3425</v>
      </c>
      <c r="B3388" s="1" t="s">
        <v>81</v>
      </c>
      <c r="C3388" s="1">
        <v>4.0</v>
      </c>
      <c r="D3388" s="1">
        <v>1.5</v>
      </c>
      <c r="E3388" s="1">
        <v>6.0</v>
      </c>
      <c r="G3388" s="1" t="s">
        <v>29</v>
      </c>
      <c r="H3388" s="2">
        <v>44966.0</v>
      </c>
      <c r="J3388" s="3">
        <f t="shared" si="2"/>
        <v>4</v>
      </c>
      <c r="K3388" s="4">
        <f t="shared" si="3"/>
        <v>1.5</v>
      </c>
      <c r="L3388" s="4">
        <f t="shared" si="4"/>
        <v>6</v>
      </c>
      <c r="S3388" s="1" t="s">
        <v>3425</v>
      </c>
      <c r="T3388" s="4" t="str">
        <f t="shared" si="5"/>
        <v>Tea</v>
      </c>
      <c r="U3388" s="4" t="str">
        <f t="shared" si="6"/>
        <v>In-store</v>
      </c>
      <c r="V3388" s="4" t="str">
        <f t="shared" si="7"/>
        <v>UNKNOWN</v>
      </c>
      <c r="W3388" s="4">
        <f t="shared" ref="W3388:Y3388" si="3395">IF(OR(J3388 = "ERROR", J3388 = ""), "UNKNOWN", J3388)</f>
        <v>4</v>
      </c>
      <c r="X3388" s="4">
        <f t="shared" si="3395"/>
        <v>1.5</v>
      </c>
      <c r="Y3388" s="4">
        <f t="shared" si="3395"/>
        <v>6</v>
      </c>
      <c r="Z3388" s="5">
        <f t="shared" si="9"/>
        <v>44966</v>
      </c>
    </row>
    <row r="3389">
      <c r="A3389" s="1" t="s">
        <v>3426</v>
      </c>
      <c r="B3389" s="1" t="s">
        <v>81</v>
      </c>
      <c r="C3389" s="1">
        <v>1.0</v>
      </c>
      <c r="D3389" s="1">
        <v>1.5</v>
      </c>
      <c r="E3389" s="1">
        <v>1.5</v>
      </c>
      <c r="F3389" s="1" t="s">
        <v>28</v>
      </c>
      <c r="G3389" s="1" t="s">
        <v>29</v>
      </c>
      <c r="H3389" s="2">
        <v>45061.0</v>
      </c>
      <c r="J3389" s="3">
        <f t="shared" si="2"/>
        <v>1</v>
      </c>
      <c r="K3389" s="4">
        <f t="shared" si="3"/>
        <v>1.5</v>
      </c>
      <c r="L3389" s="4">
        <f t="shared" si="4"/>
        <v>1.5</v>
      </c>
      <c r="S3389" s="1" t="s">
        <v>3426</v>
      </c>
      <c r="T3389" s="4" t="str">
        <f t="shared" si="5"/>
        <v>Tea</v>
      </c>
      <c r="U3389" s="4" t="str">
        <f t="shared" si="6"/>
        <v>In-store</v>
      </c>
      <c r="V3389" s="4" t="str">
        <f t="shared" si="7"/>
        <v>Cash</v>
      </c>
      <c r="W3389" s="4">
        <f t="shared" ref="W3389:Y3389" si="3396">IF(OR(J3389 = "ERROR", J3389 = ""), "UNKNOWN", J3389)</f>
        <v>1</v>
      </c>
      <c r="X3389" s="4">
        <f t="shared" si="3396"/>
        <v>1.5</v>
      </c>
      <c r="Y3389" s="4">
        <f t="shared" si="3396"/>
        <v>1.5</v>
      </c>
      <c r="Z3389" s="5">
        <f t="shared" si="9"/>
        <v>45061</v>
      </c>
    </row>
    <row r="3390">
      <c r="A3390" s="1" t="s">
        <v>3427</v>
      </c>
      <c r="B3390" s="1" t="s">
        <v>41</v>
      </c>
      <c r="C3390" s="1">
        <v>5.0</v>
      </c>
      <c r="D3390" s="1">
        <v>4.0</v>
      </c>
      <c r="E3390" s="1">
        <v>20.0</v>
      </c>
      <c r="F3390" s="1" t="s">
        <v>28</v>
      </c>
      <c r="H3390" s="6">
        <v>45282.0</v>
      </c>
      <c r="J3390" s="3">
        <f t="shared" si="2"/>
        <v>5</v>
      </c>
      <c r="K3390" s="4">
        <f t="shared" si="3"/>
        <v>4</v>
      </c>
      <c r="L3390" s="4">
        <f t="shared" si="4"/>
        <v>20</v>
      </c>
      <c r="S3390" s="1" t="s">
        <v>3427</v>
      </c>
      <c r="T3390" s="4" t="str">
        <f t="shared" si="5"/>
        <v>Smoothie</v>
      </c>
      <c r="U3390" s="4" t="str">
        <f t="shared" si="6"/>
        <v>UNKNOWN</v>
      </c>
      <c r="V3390" s="4" t="str">
        <f t="shared" si="7"/>
        <v>Cash</v>
      </c>
      <c r="W3390" s="4">
        <f t="shared" ref="W3390:Y3390" si="3397">IF(OR(J3390 = "ERROR", J3390 = ""), "UNKNOWN", J3390)</f>
        <v>5</v>
      </c>
      <c r="X3390" s="4">
        <f t="shared" si="3397"/>
        <v>4</v>
      </c>
      <c r="Y3390" s="4">
        <f t="shared" si="3397"/>
        <v>20</v>
      </c>
      <c r="Z3390" s="7">
        <f t="shared" si="9"/>
        <v>45282</v>
      </c>
    </row>
    <row r="3391">
      <c r="A3391" s="1" t="s">
        <v>3428</v>
      </c>
      <c r="B3391" s="1" t="s">
        <v>36</v>
      </c>
      <c r="C3391" s="1">
        <v>2.0</v>
      </c>
      <c r="D3391" s="1">
        <v>5.0</v>
      </c>
      <c r="E3391" s="1">
        <v>10.0</v>
      </c>
      <c r="G3391" s="1" t="s">
        <v>29</v>
      </c>
      <c r="H3391" s="6">
        <v>45226.0</v>
      </c>
      <c r="J3391" s="3">
        <f t="shared" si="2"/>
        <v>2</v>
      </c>
      <c r="K3391" s="4">
        <f t="shared" si="3"/>
        <v>5</v>
      </c>
      <c r="L3391" s="4">
        <f t="shared" si="4"/>
        <v>10</v>
      </c>
      <c r="S3391" s="1" t="s">
        <v>3428</v>
      </c>
      <c r="T3391" s="4" t="str">
        <f t="shared" si="5"/>
        <v>Salad</v>
      </c>
      <c r="U3391" s="4" t="str">
        <f t="shared" si="6"/>
        <v>In-store</v>
      </c>
      <c r="V3391" s="4" t="str">
        <f t="shared" si="7"/>
        <v>UNKNOWN</v>
      </c>
      <c r="W3391" s="4">
        <f t="shared" ref="W3391:Y3391" si="3398">IF(OR(J3391 = "ERROR", J3391 = ""), "UNKNOWN", J3391)</f>
        <v>2</v>
      </c>
      <c r="X3391" s="4">
        <f t="shared" si="3398"/>
        <v>5</v>
      </c>
      <c r="Y3391" s="4">
        <f t="shared" si="3398"/>
        <v>10</v>
      </c>
      <c r="Z3391" s="7">
        <f t="shared" si="9"/>
        <v>45226</v>
      </c>
    </row>
    <row r="3392">
      <c r="A3392" s="1" t="s">
        <v>3429</v>
      </c>
      <c r="B3392" s="1" t="s">
        <v>32</v>
      </c>
      <c r="C3392" s="1">
        <v>3.0</v>
      </c>
      <c r="D3392" s="1">
        <v>1.0</v>
      </c>
      <c r="E3392" s="1">
        <v>3.0</v>
      </c>
      <c r="F3392" s="1" t="s">
        <v>23</v>
      </c>
      <c r="H3392" s="2">
        <v>45061.0</v>
      </c>
      <c r="J3392" s="3">
        <f t="shared" si="2"/>
        <v>3</v>
      </c>
      <c r="K3392" s="4">
        <f t="shared" si="3"/>
        <v>1</v>
      </c>
      <c r="L3392" s="4">
        <f t="shared" si="4"/>
        <v>3</v>
      </c>
      <c r="S3392" s="1" t="s">
        <v>3429</v>
      </c>
      <c r="T3392" s="4" t="str">
        <f t="shared" si="5"/>
        <v>Cookie</v>
      </c>
      <c r="U3392" s="4" t="str">
        <f t="shared" si="6"/>
        <v>UNKNOWN</v>
      </c>
      <c r="V3392" s="4" t="str">
        <f t="shared" si="7"/>
        <v>Credit Card</v>
      </c>
      <c r="W3392" s="4">
        <f t="shared" ref="W3392:Y3392" si="3399">IF(OR(J3392 = "ERROR", J3392 = ""), "UNKNOWN", J3392)</f>
        <v>3</v>
      </c>
      <c r="X3392" s="4">
        <f t="shared" si="3399"/>
        <v>1</v>
      </c>
      <c r="Y3392" s="4">
        <f t="shared" si="3399"/>
        <v>3</v>
      </c>
      <c r="Z3392" s="5">
        <f t="shared" si="9"/>
        <v>45061</v>
      </c>
    </row>
    <row r="3393">
      <c r="A3393" s="1" t="s">
        <v>3430</v>
      </c>
      <c r="B3393" s="1" t="s">
        <v>81</v>
      </c>
      <c r="C3393" s="1">
        <v>4.0</v>
      </c>
      <c r="D3393" s="1">
        <v>1.5</v>
      </c>
      <c r="E3393" s="1">
        <v>6.0</v>
      </c>
      <c r="G3393" s="1" t="s">
        <v>29</v>
      </c>
      <c r="H3393" s="2">
        <v>45231.0</v>
      </c>
      <c r="J3393" s="3">
        <f t="shared" si="2"/>
        <v>4</v>
      </c>
      <c r="K3393" s="4">
        <f t="shared" si="3"/>
        <v>1.5</v>
      </c>
      <c r="L3393" s="4">
        <f t="shared" si="4"/>
        <v>6</v>
      </c>
      <c r="S3393" s="1" t="s">
        <v>3430</v>
      </c>
      <c r="T3393" s="4" t="str">
        <f t="shared" si="5"/>
        <v>Tea</v>
      </c>
      <c r="U3393" s="4" t="str">
        <f t="shared" si="6"/>
        <v>In-store</v>
      </c>
      <c r="V3393" s="4" t="str">
        <f t="shared" si="7"/>
        <v>UNKNOWN</v>
      </c>
      <c r="W3393" s="4">
        <f t="shared" ref="W3393:Y3393" si="3400">IF(OR(J3393 = "ERROR", J3393 = ""), "UNKNOWN", J3393)</f>
        <v>4</v>
      </c>
      <c r="X3393" s="4">
        <f t="shared" si="3400"/>
        <v>1.5</v>
      </c>
      <c r="Y3393" s="4">
        <f t="shared" si="3400"/>
        <v>6</v>
      </c>
      <c r="Z3393" s="5">
        <f t="shared" si="9"/>
        <v>45231</v>
      </c>
    </row>
    <row r="3394">
      <c r="A3394" s="1" t="s">
        <v>3431</v>
      </c>
      <c r="B3394" s="1" t="s">
        <v>55</v>
      </c>
      <c r="C3394" s="1">
        <v>3.0</v>
      </c>
      <c r="D3394" s="1">
        <v>3.0</v>
      </c>
      <c r="E3394" s="1" t="s">
        <v>30</v>
      </c>
      <c r="F3394" s="1" t="s">
        <v>39</v>
      </c>
      <c r="G3394" s="1" t="s">
        <v>30</v>
      </c>
      <c r="H3394" s="2">
        <v>45003.0</v>
      </c>
      <c r="J3394" s="3">
        <f t="shared" si="2"/>
        <v>3</v>
      </c>
      <c r="K3394" s="4">
        <f t="shared" si="3"/>
        <v>3</v>
      </c>
      <c r="L3394" s="4">
        <f t="shared" si="4"/>
        <v>9</v>
      </c>
      <c r="S3394" s="1" t="s">
        <v>3431</v>
      </c>
      <c r="T3394" s="4" t="str">
        <f t="shared" si="5"/>
        <v>Juice</v>
      </c>
      <c r="U3394" s="4" t="str">
        <f t="shared" si="6"/>
        <v>UNKNOWN</v>
      </c>
      <c r="V3394" s="4" t="str">
        <f t="shared" si="7"/>
        <v>Digital Wallet</v>
      </c>
      <c r="W3394" s="4">
        <f t="shared" ref="W3394:Y3394" si="3401">IF(OR(J3394 = "ERROR", J3394 = ""), "UNKNOWN", J3394)</f>
        <v>3</v>
      </c>
      <c r="X3394" s="4">
        <f t="shared" si="3401"/>
        <v>3</v>
      </c>
      <c r="Y3394" s="4">
        <f t="shared" si="3401"/>
        <v>9</v>
      </c>
      <c r="Z3394" s="5">
        <f t="shared" si="9"/>
        <v>45003</v>
      </c>
    </row>
    <row r="3395">
      <c r="A3395" s="1" t="s">
        <v>3432</v>
      </c>
      <c r="B3395" s="1" t="s">
        <v>55</v>
      </c>
      <c r="C3395" s="1">
        <v>2.0</v>
      </c>
      <c r="D3395" s="1">
        <v>3.0</v>
      </c>
      <c r="E3395" s="1">
        <v>6.0</v>
      </c>
      <c r="H3395" s="2">
        <v>45191.0</v>
      </c>
      <c r="J3395" s="3">
        <f t="shared" si="2"/>
        <v>2</v>
      </c>
      <c r="K3395" s="4">
        <f t="shared" si="3"/>
        <v>3</v>
      </c>
      <c r="L3395" s="4">
        <f t="shared" si="4"/>
        <v>6</v>
      </c>
      <c r="S3395" s="1" t="s">
        <v>3432</v>
      </c>
      <c r="T3395" s="4" t="str">
        <f t="shared" si="5"/>
        <v>Juice</v>
      </c>
      <c r="U3395" s="4" t="str">
        <f t="shared" si="6"/>
        <v>UNKNOWN</v>
      </c>
      <c r="V3395" s="4" t="str">
        <f t="shared" si="7"/>
        <v>UNKNOWN</v>
      </c>
      <c r="W3395" s="4">
        <f t="shared" ref="W3395:Y3395" si="3402">IF(OR(J3395 = "ERROR", J3395 = ""), "UNKNOWN", J3395)</f>
        <v>2</v>
      </c>
      <c r="X3395" s="4">
        <f t="shared" si="3402"/>
        <v>3</v>
      </c>
      <c r="Y3395" s="4">
        <f t="shared" si="3402"/>
        <v>6</v>
      </c>
      <c r="Z3395" s="5">
        <f t="shared" si="9"/>
        <v>45191</v>
      </c>
    </row>
    <row r="3396">
      <c r="A3396" s="1" t="s">
        <v>3433</v>
      </c>
      <c r="B3396" s="1" t="s">
        <v>81</v>
      </c>
      <c r="C3396" s="1">
        <v>4.0</v>
      </c>
      <c r="D3396" s="1">
        <v>1.5</v>
      </c>
      <c r="E3396" s="1">
        <v>6.0</v>
      </c>
      <c r="F3396" s="1" t="s">
        <v>39</v>
      </c>
      <c r="H3396" s="2">
        <v>45113.0</v>
      </c>
      <c r="J3396" s="3">
        <f t="shared" si="2"/>
        <v>4</v>
      </c>
      <c r="K3396" s="4">
        <f t="shared" si="3"/>
        <v>1.5</v>
      </c>
      <c r="L3396" s="4">
        <f t="shared" si="4"/>
        <v>6</v>
      </c>
      <c r="S3396" s="1" t="s">
        <v>3433</v>
      </c>
      <c r="T3396" s="4" t="str">
        <f t="shared" si="5"/>
        <v>Tea</v>
      </c>
      <c r="U3396" s="4" t="str">
        <f t="shared" si="6"/>
        <v>UNKNOWN</v>
      </c>
      <c r="V3396" s="4" t="str">
        <f t="shared" si="7"/>
        <v>Digital Wallet</v>
      </c>
      <c r="W3396" s="4">
        <f t="shared" ref="W3396:Y3396" si="3403">IF(OR(J3396 = "ERROR", J3396 = ""), "UNKNOWN", J3396)</f>
        <v>4</v>
      </c>
      <c r="X3396" s="4">
        <f t="shared" si="3403"/>
        <v>1.5</v>
      </c>
      <c r="Y3396" s="4">
        <f t="shared" si="3403"/>
        <v>6</v>
      </c>
      <c r="Z3396" s="5">
        <f t="shared" si="9"/>
        <v>45113</v>
      </c>
    </row>
    <row r="3397">
      <c r="A3397" s="1" t="s">
        <v>3434</v>
      </c>
      <c r="B3397" s="1" t="s">
        <v>32</v>
      </c>
      <c r="C3397" s="1">
        <v>1.0</v>
      </c>
      <c r="D3397" s="1">
        <v>1.0</v>
      </c>
      <c r="E3397" s="1">
        <v>1.0</v>
      </c>
      <c r="F3397" s="1" t="s">
        <v>39</v>
      </c>
      <c r="H3397" s="2">
        <v>45184.0</v>
      </c>
      <c r="J3397" s="3">
        <f t="shared" si="2"/>
        <v>1</v>
      </c>
      <c r="K3397" s="4">
        <f t="shared" si="3"/>
        <v>1</v>
      </c>
      <c r="L3397" s="4">
        <f t="shared" si="4"/>
        <v>1</v>
      </c>
      <c r="S3397" s="1" t="s">
        <v>3434</v>
      </c>
      <c r="T3397" s="4" t="str">
        <f t="shared" si="5"/>
        <v>Cookie</v>
      </c>
      <c r="U3397" s="4" t="str">
        <f t="shared" si="6"/>
        <v>UNKNOWN</v>
      </c>
      <c r="V3397" s="4" t="str">
        <f t="shared" si="7"/>
        <v>Digital Wallet</v>
      </c>
      <c r="W3397" s="4">
        <f t="shared" ref="W3397:Y3397" si="3404">IF(OR(J3397 = "ERROR", J3397 = ""), "UNKNOWN", J3397)</f>
        <v>1</v>
      </c>
      <c r="X3397" s="4">
        <f t="shared" si="3404"/>
        <v>1</v>
      </c>
      <c r="Y3397" s="4">
        <f t="shared" si="3404"/>
        <v>1</v>
      </c>
      <c r="Z3397" s="5">
        <f t="shared" si="9"/>
        <v>45184</v>
      </c>
    </row>
    <row r="3398">
      <c r="A3398" s="1" t="s">
        <v>3435</v>
      </c>
      <c r="C3398" s="1">
        <v>2.0</v>
      </c>
      <c r="D3398" s="1">
        <v>4.0</v>
      </c>
      <c r="E3398" s="1">
        <v>8.0</v>
      </c>
      <c r="F3398" s="1" t="s">
        <v>39</v>
      </c>
      <c r="G3398" s="1" t="s">
        <v>29</v>
      </c>
      <c r="H3398" s="2">
        <v>45020.0</v>
      </c>
      <c r="J3398" s="3">
        <f t="shared" si="2"/>
        <v>2</v>
      </c>
      <c r="K3398" s="4">
        <f t="shared" si="3"/>
        <v>4</v>
      </c>
      <c r="L3398" s="4">
        <f t="shared" si="4"/>
        <v>8</v>
      </c>
      <c r="S3398" s="1" t="s">
        <v>3435</v>
      </c>
      <c r="T3398" s="4" t="str">
        <f t="shared" si="5"/>
        <v>UNKNOWN</v>
      </c>
      <c r="U3398" s="4" t="str">
        <f t="shared" si="6"/>
        <v>In-store</v>
      </c>
      <c r="V3398" s="4" t="str">
        <f t="shared" si="7"/>
        <v>Digital Wallet</v>
      </c>
      <c r="W3398" s="4">
        <f t="shared" ref="W3398:Y3398" si="3405">IF(OR(J3398 = "ERROR", J3398 = ""), "UNKNOWN", J3398)</f>
        <v>2</v>
      </c>
      <c r="X3398" s="4">
        <f t="shared" si="3405"/>
        <v>4</v>
      </c>
      <c r="Y3398" s="4">
        <f t="shared" si="3405"/>
        <v>8</v>
      </c>
      <c r="Z3398" s="5">
        <f t="shared" si="9"/>
        <v>45020</v>
      </c>
    </row>
    <row r="3399">
      <c r="A3399" s="1" t="s">
        <v>3436</v>
      </c>
      <c r="B3399" s="1" t="s">
        <v>81</v>
      </c>
      <c r="C3399" s="1" t="s">
        <v>30</v>
      </c>
      <c r="D3399" s="1">
        <v>1.5</v>
      </c>
      <c r="E3399" s="1">
        <v>6.0</v>
      </c>
      <c r="F3399" s="1" t="s">
        <v>39</v>
      </c>
      <c r="H3399" s="2">
        <v>45175.0</v>
      </c>
      <c r="J3399" s="3">
        <f t="shared" si="2"/>
        <v>4</v>
      </c>
      <c r="K3399" s="4">
        <f t="shared" si="3"/>
        <v>1.5</v>
      </c>
      <c r="L3399" s="4">
        <f t="shared" si="4"/>
        <v>6</v>
      </c>
      <c r="S3399" s="1" t="s">
        <v>3436</v>
      </c>
      <c r="T3399" s="4" t="str">
        <f t="shared" si="5"/>
        <v>Tea</v>
      </c>
      <c r="U3399" s="4" t="str">
        <f t="shared" si="6"/>
        <v>UNKNOWN</v>
      </c>
      <c r="V3399" s="4" t="str">
        <f t="shared" si="7"/>
        <v>Digital Wallet</v>
      </c>
      <c r="W3399" s="4">
        <f t="shared" ref="W3399:Y3399" si="3406">IF(OR(J3399 = "ERROR", J3399 = ""), "UNKNOWN", J3399)</f>
        <v>4</v>
      </c>
      <c r="X3399" s="4">
        <f t="shared" si="3406"/>
        <v>1.5</v>
      </c>
      <c r="Y3399" s="4">
        <f t="shared" si="3406"/>
        <v>6</v>
      </c>
      <c r="Z3399" s="5">
        <f t="shared" si="9"/>
        <v>45175</v>
      </c>
    </row>
    <row r="3400">
      <c r="A3400" s="1" t="s">
        <v>3437</v>
      </c>
      <c r="B3400" s="1" t="s">
        <v>32</v>
      </c>
      <c r="C3400" s="1">
        <v>5.0</v>
      </c>
      <c r="D3400" s="1">
        <v>1.0</v>
      </c>
      <c r="E3400" s="1">
        <v>5.0</v>
      </c>
      <c r="F3400" s="1" t="s">
        <v>23</v>
      </c>
      <c r="H3400" s="2">
        <v>45102.0</v>
      </c>
      <c r="J3400" s="3">
        <f t="shared" si="2"/>
        <v>5</v>
      </c>
      <c r="K3400" s="4">
        <f t="shared" si="3"/>
        <v>1</v>
      </c>
      <c r="L3400" s="4">
        <f t="shared" si="4"/>
        <v>5</v>
      </c>
      <c r="S3400" s="1" t="s">
        <v>3437</v>
      </c>
      <c r="T3400" s="4" t="str">
        <f t="shared" si="5"/>
        <v>Cookie</v>
      </c>
      <c r="U3400" s="4" t="str">
        <f t="shared" si="6"/>
        <v>UNKNOWN</v>
      </c>
      <c r="V3400" s="4" t="str">
        <f t="shared" si="7"/>
        <v>Credit Card</v>
      </c>
      <c r="W3400" s="4">
        <f t="shared" ref="W3400:Y3400" si="3407">IF(OR(J3400 = "ERROR", J3400 = ""), "UNKNOWN", J3400)</f>
        <v>5</v>
      </c>
      <c r="X3400" s="4">
        <f t="shared" si="3407"/>
        <v>1</v>
      </c>
      <c r="Y3400" s="4">
        <f t="shared" si="3407"/>
        <v>5</v>
      </c>
      <c r="Z3400" s="5">
        <f t="shared" si="9"/>
        <v>45102</v>
      </c>
    </row>
    <row r="3401">
      <c r="A3401" s="1" t="s">
        <v>3438</v>
      </c>
      <c r="B3401" s="1" t="s">
        <v>41</v>
      </c>
      <c r="C3401" s="1">
        <v>5.0</v>
      </c>
      <c r="D3401" s="1">
        <v>4.0</v>
      </c>
      <c r="E3401" s="1">
        <v>20.0</v>
      </c>
      <c r="F3401" s="1" t="s">
        <v>39</v>
      </c>
      <c r="H3401" s="2">
        <v>45106.0</v>
      </c>
      <c r="J3401" s="3">
        <f t="shared" si="2"/>
        <v>5</v>
      </c>
      <c r="K3401" s="4">
        <f t="shared" si="3"/>
        <v>4</v>
      </c>
      <c r="L3401" s="4">
        <f t="shared" si="4"/>
        <v>20</v>
      </c>
      <c r="S3401" s="1" t="s">
        <v>3438</v>
      </c>
      <c r="T3401" s="4" t="str">
        <f t="shared" si="5"/>
        <v>Smoothie</v>
      </c>
      <c r="U3401" s="4" t="str">
        <f t="shared" si="6"/>
        <v>UNKNOWN</v>
      </c>
      <c r="V3401" s="4" t="str">
        <f t="shared" si="7"/>
        <v>Digital Wallet</v>
      </c>
      <c r="W3401" s="4">
        <f t="shared" ref="W3401:Y3401" si="3408">IF(OR(J3401 = "ERROR", J3401 = ""), "UNKNOWN", J3401)</f>
        <v>5</v>
      </c>
      <c r="X3401" s="4">
        <f t="shared" si="3408"/>
        <v>4</v>
      </c>
      <c r="Y3401" s="4">
        <f t="shared" si="3408"/>
        <v>20</v>
      </c>
      <c r="Z3401" s="5">
        <f t="shared" si="9"/>
        <v>45106</v>
      </c>
    </row>
    <row r="3402">
      <c r="A3402" s="1" t="s">
        <v>3439</v>
      </c>
      <c r="B3402" s="1" t="s">
        <v>36</v>
      </c>
      <c r="C3402" s="1">
        <v>1.0</v>
      </c>
      <c r="D3402" s="1">
        <v>5.0</v>
      </c>
      <c r="E3402" s="1">
        <v>5.0</v>
      </c>
      <c r="H3402" s="6">
        <v>45223.0</v>
      </c>
      <c r="J3402" s="3">
        <f t="shared" si="2"/>
        <v>1</v>
      </c>
      <c r="K3402" s="4">
        <f t="shared" si="3"/>
        <v>5</v>
      </c>
      <c r="L3402" s="4">
        <f t="shared" si="4"/>
        <v>5</v>
      </c>
      <c r="S3402" s="1" t="s">
        <v>3439</v>
      </c>
      <c r="T3402" s="4" t="str">
        <f t="shared" si="5"/>
        <v>Salad</v>
      </c>
      <c r="U3402" s="4" t="str">
        <f t="shared" si="6"/>
        <v>UNKNOWN</v>
      </c>
      <c r="V3402" s="4" t="str">
        <f t="shared" si="7"/>
        <v>UNKNOWN</v>
      </c>
      <c r="W3402" s="4">
        <f t="shared" ref="W3402:Y3402" si="3409">IF(OR(J3402 = "ERROR", J3402 = ""), "UNKNOWN", J3402)</f>
        <v>1</v>
      </c>
      <c r="X3402" s="4">
        <f t="shared" si="3409"/>
        <v>5</v>
      </c>
      <c r="Y3402" s="4">
        <f t="shared" si="3409"/>
        <v>5</v>
      </c>
      <c r="Z3402" s="7">
        <f t="shared" si="9"/>
        <v>45223</v>
      </c>
    </row>
    <row r="3403">
      <c r="A3403" s="1" t="s">
        <v>3440</v>
      </c>
      <c r="B3403" s="1" t="s">
        <v>81</v>
      </c>
      <c r="D3403" s="1">
        <v>1.5</v>
      </c>
      <c r="F3403" s="1" t="s">
        <v>39</v>
      </c>
      <c r="G3403" s="1" t="s">
        <v>29</v>
      </c>
      <c r="H3403" s="2">
        <v>45132.0</v>
      </c>
      <c r="J3403" s="3" t="str">
        <f t="shared" si="2"/>
        <v/>
      </c>
      <c r="K3403" s="4">
        <f t="shared" si="3"/>
        <v>1.5</v>
      </c>
      <c r="L3403" s="4" t="str">
        <f t="shared" si="4"/>
        <v/>
      </c>
      <c r="S3403" s="1" t="s">
        <v>3440</v>
      </c>
      <c r="T3403" s="4" t="str">
        <f t="shared" si="5"/>
        <v>Tea</v>
      </c>
      <c r="U3403" s="4" t="str">
        <f t="shared" si="6"/>
        <v>In-store</v>
      </c>
      <c r="V3403" s="4" t="str">
        <f t="shared" si="7"/>
        <v>Digital Wallet</v>
      </c>
      <c r="W3403" s="4" t="str">
        <f t="shared" ref="W3403:Y3403" si="3410">IF(OR(J3403 = "ERROR", J3403 = ""), "UNKNOWN", J3403)</f>
        <v>UNKNOWN</v>
      </c>
      <c r="X3403" s="4">
        <f t="shared" si="3410"/>
        <v>1.5</v>
      </c>
      <c r="Y3403" s="4" t="str">
        <f t="shared" si="3410"/>
        <v>UNKNOWN</v>
      </c>
      <c r="Z3403" s="5">
        <f t="shared" si="9"/>
        <v>45132</v>
      </c>
    </row>
    <row r="3404">
      <c r="A3404" s="1" t="s">
        <v>3441</v>
      </c>
      <c r="B3404" s="1" t="s">
        <v>27</v>
      </c>
      <c r="C3404" s="1">
        <v>5.0</v>
      </c>
      <c r="D3404" s="1">
        <v>3.0</v>
      </c>
      <c r="E3404" s="1">
        <v>15.0</v>
      </c>
      <c r="F3404" s="1" t="s">
        <v>28</v>
      </c>
      <c r="G3404" s="1" t="s">
        <v>24</v>
      </c>
      <c r="H3404" s="2">
        <v>44946.0</v>
      </c>
      <c r="J3404" s="3">
        <f t="shared" si="2"/>
        <v>5</v>
      </c>
      <c r="K3404" s="4">
        <f t="shared" si="3"/>
        <v>3</v>
      </c>
      <c r="L3404" s="4">
        <f t="shared" si="4"/>
        <v>15</v>
      </c>
      <c r="S3404" s="1" t="s">
        <v>3441</v>
      </c>
      <c r="T3404" s="4" t="str">
        <f t="shared" si="5"/>
        <v>Cake</v>
      </c>
      <c r="U3404" s="4" t="str">
        <f t="shared" si="6"/>
        <v>Takeaway</v>
      </c>
      <c r="V3404" s="4" t="str">
        <f t="shared" si="7"/>
        <v>Cash</v>
      </c>
      <c r="W3404" s="4">
        <f t="shared" ref="W3404:Y3404" si="3411">IF(OR(J3404 = "ERROR", J3404 = ""), "UNKNOWN", J3404)</f>
        <v>5</v>
      </c>
      <c r="X3404" s="4">
        <f t="shared" si="3411"/>
        <v>3</v>
      </c>
      <c r="Y3404" s="4">
        <f t="shared" si="3411"/>
        <v>15</v>
      </c>
      <c r="Z3404" s="5">
        <f t="shared" si="9"/>
        <v>44946</v>
      </c>
    </row>
    <row r="3405">
      <c r="A3405" s="1" t="s">
        <v>3442</v>
      </c>
      <c r="B3405" s="1" t="s">
        <v>44</v>
      </c>
      <c r="C3405" s="1">
        <v>1.0</v>
      </c>
      <c r="D3405" s="1">
        <v>4.0</v>
      </c>
      <c r="E3405" s="1">
        <v>4.0</v>
      </c>
      <c r="G3405" s="1" t="s">
        <v>29</v>
      </c>
      <c r="H3405" s="2">
        <v>45037.0</v>
      </c>
      <c r="J3405" s="3">
        <f t="shared" si="2"/>
        <v>1</v>
      </c>
      <c r="K3405" s="4">
        <f t="shared" si="3"/>
        <v>4</v>
      </c>
      <c r="L3405" s="4">
        <f t="shared" si="4"/>
        <v>4</v>
      </c>
      <c r="S3405" s="1" t="s">
        <v>3442</v>
      </c>
      <c r="T3405" s="4" t="str">
        <f t="shared" si="5"/>
        <v>Sandwich</v>
      </c>
      <c r="U3405" s="4" t="str">
        <f t="shared" si="6"/>
        <v>In-store</v>
      </c>
      <c r="V3405" s="4" t="str">
        <f t="shared" si="7"/>
        <v>UNKNOWN</v>
      </c>
      <c r="W3405" s="4">
        <f t="shared" ref="W3405:Y3405" si="3412">IF(OR(J3405 = "ERROR", J3405 = ""), "UNKNOWN", J3405)</f>
        <v>1</v>
      </c>
      <c r="X3405" s="4">
        <f t="shared" si="3412"/>
        <v>4</v>
      </c>
      <c r="Y3405" s="4">
        <f t="shared" si="3412"/>
        <v>4</v>
      </c>
      <c r="Z3405" s="5">
        <f t="shared" si="9"/>
        <v>45037</v>
      </c>
    </row>
    <row r="3406">
      <c r="A3406" s="1" t="s">
        <v>3443</v>
      </c>
      <c r="C3406" s="1">
        <v>5.0</v>
      </c>
      <c r="D3406" s="1" t="s">
        <v>30</v>
      </c>
      <c r="E3406" s="1">
        <v>10.0</v>
      </c>
      <c r="F3406" s="1" t="s">
        <v>39</v>
      </c>
      <c r="H3406" s="2">
        <v>45051.0</v>
      </c>
      <c r="J3406" s="3">
        <f t="shared" si="2"/>
        <v>5</v>
      </c>
      <c r="K3406" s="4">
        <f t="shared" si="3"/>
        <v>2</v>
      </c>
      <c r="L3406" s="4">
        <f t="shared" si="4"/>
        <v>10</v>
      </c>
      <c r="S3406" s="1" t="s">
        <v>3443</v>
      </c>
      <c r="T3406" s="4" t="str">
        <f t="shared" si="5"/>
        <v>UNKNOWN</v>
      </c>
      <c r="U3406" s="4" t="str">
        <f t="shared" si="6"/>
        <v>UNKNOWN</v>
      </c>
      <c r="V3406" s="4" t="str">
        <f t="shared" si="7"/>
        <v>Digital Wallet</v>
      </c>
      <c r="W3406" s="4">
        <f t="shared" ref="W3406:Y3406" si="3413">IF(OR(J3406 = "ERROR", J3406 = ""), "UNKNOWN", J3406)</f>
        <v>5</v>
      </c>
      <c r="X3406" s="4">
        <f t="shared" si="3413"/>
        <v>2</v>
      </c>
      <c r="Y3406" s="4">
        <f t="shared" si="3413"/>
        <v>10</v>
      </c>
      <c r="Z3406" s="5">
        <f t="shared" si="9"/>
        <v>45051</v>
      </c>
    </row>
    <row r="3407">
      <c r="A3407" s="1" t="s">
        <v>3444</v>
      </c>
      <c r="B3407" s="1" t="s">
        <v>41</v>
      </c>
      <c r="C3407" s="1">
        <v>4.0</v>
      </c>
      <c r="D3407" s="1">
        <v>4.0</v>
      </c>
      <c r="E3407" s="1">
        <v>16.0</v>
      </c>
      <c r="F3407" s="1" t="s">
        <v>28</v>
      </c>
      <c r="G3407" s="1" t="s">
        <v>29</v>
      </c>
      <c r="H3407" s="6">
        <v>45224.0</v>
      </c>
      <c r="J3407" s="3">
        <f t="shared" si="2"/>
        <v>4</v>
      </c>
      <c r="K3407" s="4">
        <f t="shared" si="3"/>
        <v>4</v>
      </c>
      <c r="L3407" s="4">
        <f t="shared" si="4"/>
        <v>16</v>
      </c>
      <c r="S3407" s="1" t="s">
        <v>3444</v>
      </c>
      <c r="T3407" s="4" t="str">
        <f t="shared" si="5"/>
        <v>Smoothie</v>
      </c>
      <c r="U3407" s="4" t="str">
        <f t="shared" si="6"/>
        <v>In-store</v>
      </c>
      <c r="V3407" s="4" t="str">
        <f t="shared" si="7"/>
        <v>Cash</v>
      </c>
      <c r="W3407" s="4">
        <f t="shared" ref="W3407:Y3407" si="3414">IF(OR(J3407 = "ERROR", J3407 = ""), "UNKNOWN", J3407)</f>
        <v>4</v>
      </c>
      <c r="X3407" s="4">
        <f t="shared" si="3414"/>
        <v>4</v>
      </c>
      <c r="Y3407" s="4">
        <f t="shared" si="3414"/>
        <v>16</v>
      </c>
      <c r="Z3407" s="7">
        <f t="shared" si="9"/>
        <v>45224</v>
      </c>
    </row>
    <row r="3408">
      <c r="A3408" s="1" t="s">
        <v>3445</v>
      </c>
      <c r="B3408" s="1" t="s">
        <v>27</v>
      </c>
      <c r="C3408" s="1">
        <v>1.0</v>
      </c>
      <c r="D3408" s="1">
        <v>3.0</v>
      </c>
      <c r="E3408" s="1">
        <v>3.0</v>
      </c>
      <c r="F3408" s="1" t="s">
        <v>39</v>
      </c>
      <c r="G3408" s="1" t="s">
        <v>24</v>
      </c>
      <c r="H3408" s="6">
        <v>45249.0</v>
      </c>
      <c r="J3408" s="3">
        <f t="shared" si="2"/>
        <v>1</v>
      </c>
      <c r="K3408" s="4">
        <f t="shared" si="3"/>
        <v>3</v>
      </c>
      <c r="L3408" s="4">
        <f t="shared" si="4"/>
        <v>3</v>
      </c>
      <c r="S3408" s="1" t="s">
        <v>3445</v>
      </c>
      <c r="T3408" s="4" t="str">
        <f t="shared" si="5"/>
        <v>Cake</v>
      </c>
      <c r="U3408" s="4" t="str">
        <f t="shared" si="6"/>
        <v>Takeaway</v>
      </c>
      <c r="V3408" s="4" t="str">
        <f t="shared" si="7"/>
        <v>Digital Wallet</v>
      </c>
      <c r="W3408" s="4">
        <f t="shared" ref="W3408:Y3408" si="3415">IF(OR(J3408 = "ERROR", J3408 = ""), "UNKNOWN", J3408)</f>
        <v>1</v>
      </c>
      <c r="X3408" s="4">
        <f t="shared" si="3415"/>
        <v>3</v>
      </c>
      <c r="Y3408" s="4">
        <f t="shared" si="3415"/>
        <v>3</v>
      </c>
      <c r="Z3408" s="7">
        <f t="shared" si="9"/>
        <v>45249</v>
      </c>
    </row>
    <row r="3409">
      <c r="A3409" s="1" t="s">
        <v>3446</v>
      </c>
      <c r="B3409" s="1" t="s">
        <v>27</v>
      </c>
      <c r="C3409" s="1">
        <v>1.0</v>
      </c>
      <c r="D3409" s="1">
        <v>3.0</v>
      </c>
      <c r="E3409" s="1">
        <v>3.0</v>
      </c>
      <c r="F3409" s="1" t="s">
        <v>28</v>
      </c>
      <c r="H3409" s="2">
        <v>45206.0</v>
      </c>
      <c r="J3409" s="3">
        <f t="shared" si="2"/>
        <v>1</v>
      </c>
      <c r="K3409" s="4">
        <f t="shared" si="3"/>
        <v>3</v>
      </c>
      <c r="L3409" s="4">
        <f t="shared" si="4"/>
        <v>3</v>
      </c>
      <c r="S3409" s="1" t="s">
        <v>3446</v>
      </c>
      <c r="T3409" s="4" t="str">
        <f t="shared" si="5"/>
        <v>Cake</v>
      </c>
      <c r="U3409" s="4" t="str">
        <f t="shared" si="6"/>
        <v>UNKNOWN</v>
      </c>
      <c r="V3409" s="4" t="str">
        <f t="shared" si="7"/>
        <v>Cash</v>
      </c>
      <c r="W3409" s="4">
        <f t="shared" ref="W3409:Y3409" si="3416">IF(OR(J3409 = "ERROR", J3409 = ""), "UNKNOWN", J3409)</f>
        <v>1</v>
      </c>
      <c r="X3409" s="4">
        <f t="shared" si="3416"/>
        <v>3</v>
      </c>
      <c r="Y3409" s="4">
        <f t="shared" si="3416"/>
        <v>3</v>
      </c>
      <c r="Z3409" s="5">
        <f t="shared" si="9"/>
        <v>45206</v>
      </c>
    </row>
    <row r="3410">
      <c r="A3410" s="1" t="s">
        <v>3447</v>
      </c>
      <c r="B3410" s="1" t="s">
        <v>32</v>
      </c>
      <c r="C3410" s="1">
        <v>2.0</v>
      </c>
      <c r="D3410" s="1">
        <v>1.0</v>
      </c>
      <c r="E3410" s="1">
        <v>2.0</v>
      </c>
      <c r="F3410" s="1" t="s">
        <v>23</v>
      </c>
      <c r="H3410" s="2">
        <v>45016.0</v>
      </c>
      <c r="J3410" s="3">
        <f t="shared" si="2"/>
        <v>2</v>
      </c>
      <c r="K3410" s="4">
        <f t="shared" si="3"/>
        <v>1</v>
      </c>
      <c r="L3410" s="4">
        <f t="shared" si="4"/>
        <v>2</v>
      </c>
      <c r="S3410" s="1" t="s">
        <v>3447</v>
      </c>
      <c r="T3410" s="4" t="str">
        <f t="shared" si="5"/>
        <v>Cookie</v>
      </c>
      <c r="U3410" s="4" t="str">
        <f t="shared" si="6"/>
        <v>UNKNOWN</v>
      </c>
      <c r="V3410" s="4" t="str">
        <f t="shared" si="7"/>
        <v>Credit Card</v>
      </c>
      <c r="W3410" s="4">
        <f t="shared" ref="W3410:Y3410" si="3417">IF(OR(J3410 = "ERROR", J3410 = ""), "UNKNOWN", J3410)</f>
        <v>2</v>
      </c>
      <c r="X3410" s="4">
        <f t="shared" si="3417"/>
        <v>1</v>
      </c>
      <c r="Y3410" s="4">
        <f t="shared" si="3417"/>
        <v>2</v>
      </c>
      <c r="Z3410" s="5">
        <f t="shared" si="9"/>
        <v>45016</v>
      </c>
    </row>
    <row r="3411">
      <c r="A3411" s="1" t="s">
        <v>3448</v>
      </c>
      <c r="B3411" s="1" t="s">
        <v>41</v>
      </c>
      <c r="C3411" s="1">
        <v>2.0</v>
      </c>
      <c r="D3411" s="1">
        <v>4.0</v>
      </c>
      <c r="E3411" s="1">
        <v>8.0</v>
      </c>
      <c r="F3411" s="1" t="s">
        <v>28</v>
      </c>
      <c r="J3411" s="3">
        <f t="shared" si="2"/>
        <v>2</v>
      </c>
      <c r="K3411" s="4">
        <f t="shared" si="3"/>
        <v>4</v>
      </c>
      <c r="L3411" s="4">
        <f t="shared" si="4"/>
        <v>8</v>
      </c>
      <c r="S3411" s="1" t="s">
        <v>3448</v>
      </c>
      <c r="T3411" s="4" t="str">
        <f t="shared" si="5"/>
        <v>Smoothie</v>
      </c>
      <c r="U3411" s="4" t="str">
        <f t="shared" si="6"/>
        <v>UNKNOWN</v>
      </c>
      <c r="V3411" s="4" t="str">
        <f t="shared" si="7"/>
        <v>Cash</v>
      </c>
      <c r="W3411" s="4">
        <f t="shared" ref="W3411:Y3411" si="3418">IF(OR(J3411 = "ERROR", J3411 = ""), "UNKNOWN", J3411)</f>
        <v>2</v>
      </c>
      <c r="X3411" s="4">
        <f t="shared" si="3418"/>
        <v>4</v>
      </c>
      <c r="Y3411" s="4">
        <f t="shared" si="3418"/>
        <v>8</v>
      </c>
      <c r="Z3411" s="4" t="str">
        <f t="shared" si="9"/>
        <v>UNKNOWN</v>
      </c>
    </row>
    <row r="3412">
      <c r="A3412" s="1" t="s">
        <v>3449</v>
      </c>
      <c r="B3412" s="1" t="s">
        <v>44</v>
      </c>
      <c r="C3412" s="1">
        <v>3.0</v>
      </c>
      <c r="D3412" s="1">
        <v>4.0</v>
      </c>
      <c r="E3412" s="1">
        <v>12.0</v>
      </c>
      <c r="F3412" s="1" t="s">
        <v>23</v>
      </c>
      <c r="G3412" s="1" t="s">
        <v>29</v>
      </c>
      <c r="H3412" s="2">
        <v>45110.0</v>
      </c>
      <c r="J3412" s="3">
        <f t="shared" si="2"/>
        <v>3</v>
      </c>
      <c r="K3412" s="4">
        <f t="shared" si="3"/>
        <v>4</v>
      </c>
      <c r="L3412" s="4">
        <f t="shared" si="4"/>
        <v>12</v>
      </c>
      <c r="S3412" s="1" t="s">
        <v>3449</v>
      </c>
      <c r="T3412" s="4" t="str">
        <f t="shared" si="5"/>
        <v>Sandwich</v>
      </c>
      <c r="U3412" s="4" t="str">
        <f t="shared" si="6"/>
        <v>In-store</v>
      </c>
      <c r="V3412" s="4" t="str">
        <f t="shared" si="7"/>
        <v>Credit Card</v>
      </c>
      <c r="W3412" s="4">
        <f t="shared" ref="W3412:Y3412" si="3419">IF(OR(J3412 = "ERROR", J3412 = ""), "UNKNOWN", J3412)</f>
        <v>3</v>
      </c>
      <c r="X3412" s="4">
        <f t="shared" si="3419"/>
        <v>4</v>
      </c>
      <c r="Y3412" s="4">
        <f t="shared" si="3419"/>
        <v>12</v>
      </c>
      <c r="Z3412" s="5">
        <f t="shared" si="9"/>
        <v>45110</v>
      </c>
    </row>
    <row r="3413">
      <c r="A3413" s="1" t="s">
        <v>3450</v>
      </c>
      <c r="B3413" s="1" t="s">
        <v>81</v>
      </c>
      <c r="C3413" s="1">
        <v>2.0</v>
      </c>
      <c r="D3413" s="1">
        <v>1.5</v>
      </c>
      <c r="E3413" s="1">
        <v>3.0</v>
      </c>
      <c r="G3413" s="1" t="s">
        <v>24</v>
      </c>
      <c r="H3413" s="2">
        <v>45141.0</v>
      </c>
      <c r="J3413" s="3">
        <f t="shared" si="2"/>
        <v>2</v>
      </c>
      <c r="K3413" s="4">
        <f t="shared" si="3"/>
        <v>1.5</v>
      </c>
      <c r="L3413" s="4">
        <f t="shared" si="4"/>
        <v>3</v>
      </c>
      <c r="S3413" s="1" t="s">
        <v>3450</v>
      </c>
      <c r="T3413" s="4" t="str">
        <f t="shared" si="5"/>
        <v>Tea</v>
      </c>
      <c r="U3413" s="4" t="str">
        <f t="shared" si="6"/>
        <v>Takeaway</v>
      </c>
      <c r="V3413" s="4" t="str">
        <f t="shared" si="7"/>
        <v>UNKNOWN</v>
      </c>
      <c r="W3413" s="4">
        <f t="shared" ref="W3413:Y3413" si="3420">IF(OR(J3413 = "ERROR", J3413 = ""), "UNKNOWN", J3413)</f>
        <v>2</v>
      </c>
      <c r="X3413" s="4">
        <f t="shared" si="3420"/>
        <v>1.5</v>
      </c>
      <c r="Y3413" s="4">
        <f t="shared" si="3420"/>
        <v>3</v>
      </c>
      <c r="Z3413" s="5">
        <f t="shared" si="9"/>
        <v>45141</v>
      </c>
    </row>
    <row r="3414">
      <c r="A3414" s="1" t="s">
        <v>3451</v>
      </c>
      <c r="B3414" s="1" t="s">
        <v>27</v>
      </c>
      <c r="C3414" s="1">
        <v>2.0</v>
      </c>
      <c r="D3414" s="1">
        <v>3.0</v>
      </c>
      <c r="E3414" s="1" t="s">
        <v>30</v>
      </c>
      <c r="F3414" s="1" t="s">
        <v>28</v>
      </c>
      <c r="H3414" s="6">
        <v>45218.0</v>
      </c>
      <c r="J3414" s="3">
        <f t="shared" si="2"/>
        <v>2</v>
      </c>
      <c r="K3414" s="4">
        <f t="shared" si="3"/>
        <v>3</v>
      </c>
      <c r="L3414" s="4">
        <f t="shared" si="4"/>
        <v>6</v>
      </c>
      <c r="S3414" s="1" t="s">
        <v>3451</v>
      </c>
      <c r="T3414" s="4" t="str">
        <f t="shared" si="5"/>
        <v>Cake</v>
      </c>
      <c r="U3414" s="4" t="str">
        <f t="shared" si="6"/>
        <v>UNKNOWN</v>
      </c>
      <c r="V3414" s="4" t="str">
        <f t="shared" si="7"/>
        <v>Cash</v>
      </c>
      <c r="W3414" s="4">
        <f t="shared" ref="W3414:Y3414" si="3421">IF(OR(J3414 = "ERROR", J3414 = ""), "UNKNOWN", J3414)</f>
        <v>2</v>
      </c>
      <c r="X3414" s="4">
        <f t="shared" si="3421"/>
        <v>3</v>
      </c>
      <c r="Y3414" s="4">
        <f t="shared" si="3421"/>
        <v>6</v>
      </c>
      <c r="Z3414" s="7">
        <f t="shared" si="9"/>
        <v>45218</v>
      </c>
    </row>
    <row r="3415">
      <c r="A3415" s="1" t="s">
        <v>3452</v>
      </c>
      <c r="B3415" s="1" t="s">
        <v>27</v>
      </c>
      <c r="C3415" s="1">
        <v>2.0</v>
      </c>
      <c r="D3415" s="1">
        <v>3.0</v>
      </c>
      <c r="E3415" s="1">
        <v>6.0</v>
      </c>
      <c r="F3415" s="1" t="s">
        <v>28</v>
      </c>
      <c r="H3415" s="2">
        <v>45087.0</v>
      </c>
      <c r="J3415" s="3">
        <f t="shared" si="2"/>
        <v>2</v>
      </c>
      <c r="K3415" s="4">
        <f t="shared" si="3"/>
        <v>3</v>
      </c>
      <c r="L3415" s="4">
        <f t="shared" si="4"/>
        <v>6</v>
      </c>
      <c r="S3415" s="1" t="s">
        <v>3452</v>
      </c>
      <c r="T3415" s="4" t="str">
        <f t="shared" si="5"/>
        <v>Cake</v>
      </c>
      <c r="U3415" s="4" t="str">
        <f t="shared" si="6"/>
        <v>UNKNOWN</v>
      </c>
      <c r="V3415" s="4" t="str">
        <f t="shared" si="7"/>
        <v>Cash</v>
      </c>
      <c r="W3415" s="4">
        <f t="shared" ref="W3415:Y3415" si="3422">IF(OR(J3415 = "ERROR", J3415 = ""), "UNKNOWN", J3415)</f>
        <v>2</v>
      </c>
      <c r="X3415" s="4">
        <f t="shared" si="3422"/>
        <v>3</v>
      </c>
      <c r="Y3415" s="4">
        <f t="shared" si="3422"/>
        <v>6</v>
      </c>
      <c r="Z3415" s="5">
        <f t="shared" si="9"/>
        <v>45087</v>
      </c>
    </row>
    <row r="3416">
      <c r="A3416" s="1" t="s">
        <v>3453</v>
      </c>
      <c r="B3416" s="1" t="s">
        <v>36</v>
      </c>
      <c r="C3416" s="1">
        <v>5.0</v>
      </c>
      <c r="D3416" s="1">
        <v>5.0</v>
      </c>
      <c r="E3416" s="1">
        <v>25.0</v>
      </c>
      <c r="F3416" s="1" t="s">
        <v>28</v>
      </c>
      <c r="G3416" s="1" t="s">
        <v>29</v>
      </c>
      <c r="H3416" s="2">
        <v>45147.0</v>
      </c>
      <c r="J3416" s="3">
        <f t="shared" si="2"/>
        <v>5</v>
      </c>
      <c r="K3416" s="4">
        <f t="shared" si="3"/>
        <v>5</v>
      </c>
      <c r="L3416" s="4">
        <f t="shared" si="4"/>
        <v>25</v>
      </c>
      <c r="S3416" s="1" t="s">
        <v>3453</v>
      </c>
      <c r="T3416" s="4" t="str">
        <f t="shared" si="5"/>
        <v>Salad</v>
      </c>
      <c r="U3416" s="4" t="str">
        <f t="shared" si="6"/>
        <v>In-store</v>
      </c>
      <c r="V3416" s="4" t="str">
        <f t="shared" si="7"/>
        <v>Cash</v>
      </c>
      <c r="W3416" s="4">
        <f t="shared" ref="W3416:Y3416" si="3423">IF(OR(J3416 = "ERROR", J3416 = ""), "UNKNOWN", J3416)</f>
        <v>5</v>
      </c>
      <c r="X3416" s="4">
        <f t="shared" si="3423"/>
        <v>5</v>
      </c>
      <c r="Y3416" s="4">
        <f t="shared" si="3423"/>
        <v>25</v>
      </c>
      <c r="Z3416" s="5">
        <f t="shared" si="9"/>
        <v>45147</v>
      </c>
    </row>
    <row r="3417">
      <c r="A3417" s="1" t="s">
        <v>3454</v>
      </c>
      <c r="B3417" s="1" t="s">
        <v>36</v>
      </c>
      <c r="C3417" s="1">
        <v>4.0</v>
      </c>
      <c r="D3417" s="1">
        <v>5.0</v>
      </c>
      <c r="E3417" s="1">
        <v>20.0</v>
      </c>
      <c r="F3417" s="1" t="s">
        <v>28</v>
      </c>
      <c r="G3417" s="1" t="s">
        <v>24</v>
      </c>
      <c r="H3417" s="2">
        <v>45013.0</v>
      </c>
      <c r="J3417" s="3">
        <f t="shared" si="2"/>
        <v>4</v>
      </c>
      <c r="K3417" s="4">
        <f t="shared" si="3"/>
        <v>5</v>
      </c>
      <c r="L3417" s="4">
        <f t="shared" si="4"/>
        <v>20</v>
      </c>
      <c r="S3417" s="1" t="s">
        <v>3454</v>
      </c>
      <c r="T3417" s="4" t="str">
        <f t="shared" si="5"/>
        <v>Salad</v>
      </c>
      <c r="U3417" s="4" t="str">
        <f t="shared" si="6"/>
        <v>Takeaway</v>
      </c>
      <c r="V3417" s="4" t="str">
        <f t="shared" si="7"/>
        <v>Cash</v>
      </c>
      <c r="W3417" s="4">
        <f t="shared" ref="W3417:Y3417" si="3424">IF(OR(J3417 = "ERROR", J3417 = ""), "UNKNOWN", J3417)</f>
        <v>4</v>
      </c>
      <c r="X3417" s="4">
        <f t="shared" si="3424"/>
        <v>5</v>
      </c>
      <c r="Y3417" s="4">
        <f t="shared" si="3424"/>
        <v>20</v>
      </c>
      <c r="Z3417" s="5">
        <f t="shared" si="9"/>
        <v>45013</v>
      </c>
    </row>
    <row r="3418">
      <c r="A3418" s="1" t="s">
        <v>3455</v>
      </c>
      <c r="B3418" s="1" t="s">
        <v>36</v>
      </c>
      <c r="C3418" s="1">
        <v>5.0</v>
      </c>
      <c r="E3418" s="1">
        <v>25.0</v>
      </c>
      <c r="H3418" s="2">
        <v>45265.0</v>
      </c>
      <c r="J3418" s="3">
        <f t="shared" si="2"/>
        <v>5</v>
      </c>
      <c r="K3418" s="4">
        <f t="shared" si="3"/>
        <v>5</v>
      </c>
      <c r="L3418" s="4">
        <f t="shared" si="4"/>
        <v>25</v>
      </c>
      <c r="S3418" s="1" t="s">
        <v>3455</v>
      </c>
      <c r="T3418" s="4" t="str">
        <f t="shared" si="5"/>
        <v>Salad</v>
      </c>
      <c r="U3418" s="4" t="str">
        <f t="shared" si="6"/>
        <v>UNKNOWN</v>
      </c>
      <c r="V3418" s="4" t="str">
        <f t="shared" si="7"/>
        <v>UNKNOWN</v>
      </c>
      <c r="W3418" s="4">
        <f t="shared" ref="W3418:Y3418" si="3425">IF(OR(J3418 = "ERROR", J3418 = ""), "UNKNOWN", J3418)</f>
        <v>5</v>
      </c>
      <c r="X3418" s="4">
        <f t="shared" si="3425"/>
        <v>5</v>
      </c>
      <c r="Y3418" s="4">
        <f t="shared" si="3425"/>
        <v>25</v>
      </c>
      <c r="Z3418" s="5">
        <f t="shared" si="9"/>
        <v>45265</v>
      </c>
    </row>
    <row r="3419">
      <c r="A3419" s="1" t="s">
        <v>3456</v>
      </c>
      <c r="B3419" s="1" t="s">
        <v>55</v>
      </c>
      <c r="C3419" s="1">
        <v>2.0</v>
      </c>
      <c r="D3419" s="1">
        <v>3.0</v>
      </c>
      <c r="E3419" s="1">
        <v>6.0</v>
      </c>
      <c r="H3419" s="2">
        <v>44972.0</v>
      </c>
      <c r="J3419" s="3">
        <f t="shared" si="2"/>
        <v>2</v>
      </c>
      <c r="K3419" s="4">
        <f t="shared" si="3"/>
        <v>3</v>
      </c>
      <c r="L3419" s="4">
        <f t="shared" si="4"/>
        <v>6</v>
      </c>
      <c r="S3419" s="1" t="s">
        <v>3456</v>
      </c>
      <c r="T3419" s="4" t="str">
        <f t="shared" si="5"/>
        <v>Juice</v>
      </c>
      <c r="U3419" s="4" t="str">
        <f t="shared" si="6"/>
        <v>UNKNOWN</v>
      </c>
      <c r="V3419" s="4" t="str">
        <f t="shared" si="7"/>
        <v>UNKNOWN</v>
      </c>
      <c r="W3419" s="4">
        <f t="shared" ref="W3419:Y3419" si="3426">IF(OR(J3419 = "ERROR", J3419 = ""), "UNKNOWN", J3419)</f>
        <v>2</v>
      </c>
      <c r="X3419" s="4">
        <f t="shared" si="3426"/>
        <v>3</v>
      </c>
      <c r="Y3419" s="4">
        <f t="shared" si="3426"/>
        <v>6</v>
      </c>
      <c r="Z3419" s="5">
        <f t="shared" si="9"/>
        <v>44972</v>
      </c>
    </row>
    <row r="3420">
      <c r="A3420" s="1" t="s">
        <v>3457</v>
      </c>
      <c r="B3420" s="1" t="s">
        <v>22</v>
      </c>
      <c r="C3420" s="1" t="s">
        <v>25</v>
      </c>
      <c r="D3420" s="1">
        <v>2.0</v>
      </c>
      <c r="E3420" s="1">
        <v>4.0</v>
      </c>
      <c r="F3420" s="1" t="s">
        <v>28</v>
      </c>
      <c r="G3420" s="1" t="s">
        <v>24</v>
      </c>
      <c r="H3420" s="2">
        <v>45265.0</v>
      </c>
      <c r="J3420" s="3">
        <f t="shared" si="2"/>
        <v>2</v>
      </c>
      <c r="K3420" s="4">
        <f t="shared" si="3"/>
        <v>2</v>
      </c>
      <c r="L3420" s="4">
        <f t="shared" si="4"/>
        <v>4</v>
      </c>
      <c r="S3420" s="1" t="s">
        <v>3457</v>
      </c>
      <c r="T3420" s="4" t="str">
        <f t="shared" si="5"/>
        <v>Coffee</v>
      </c>
      <c r="U3420" s="4" t="str">
        <f t="shared" si="6"/>
        <v>Takeaway</v>
      </c>
      <c r="V3420" s="4" t="str">
        <f t="shared" si="7"/>
        <v>Cash</v>
      </c>
      <c r="W3420" s="4">
        <f t="shared" ref="W3420:Y3420" si="3427">IF(OR(J3420 = "ERROR", J3420 = ""), "UNKNOWN", J3420)</f>
        <v>2</v>
      </c>
      <c r="X3420" s="4">
        <f t="shared" si="3427"/>
        <v>2</v>
      </c>
      <c r="Y3420" s="4">
        <f t="shared" si="3427"/>
        <v>4</v>
      </c>
      <c r="Z3420" s="5">
        <f t="shared" si="9"/>
        <v>45265</v>
      </c>
    </row>
    <row r="3421">
      <c r="A3421" s="1" t="s">
        <v>3458</v>
      </c>
      <c r="B3421" s="1" t="s">
        <v>44</v>
      </c>
      <c r="C3421" s="1">
        <v>5.0</v>
      </c>
      <c r="D3421" s="1">
        <v>4.0</v>
      </c>
      <c r="E3421" s="1">
        <v>20.0</v>
      </c>
      <c r="G3421" s="1" t="s">
        <v>29</v>
      </c>
      <c r="H3421" s="2">
        <v>44967.0</v>
      </c>
      <c r="J3421" s="3">
        <f t="shared" si="2"/>
        <v>5</v>
      </c>
      <c r="K3421" s="4">
        <f t="shared" si="3"/>
        <v>4</v>
      </c>
      <c r="L3421" s="4">
        <f t="shared" si="4"/>
        <v>20</v>
      </c>
      <c r="S3421" s="1" t="s">
        <v>3458</v>
      </c>
      <c r="T3421" s="4" t="str">
        <f t="shared" si="5"/>
        <v>Sandwich</v>
      </c>
      <c r="U3421" s="4" t="str">
        <f t="shared" si="6"/>
        <v>In-store</v>
      </c>
      <c r="V3421" s="4" t="str">
        <f t="shared" si="7"/>
        <v>UNKNOWN</v>
      </c>
      <c r="W3421" s="4">
        <f t="shared" ref="W3421:Y3421" si="3428">IF(OR(J3421 = "ERROR", J3421 = ""), "UNKNOWN", J3421)</f>
        <v>5</v>
      </c>
      <c r="X3421" s="4">
        <f t="shared" si="3428"/>
        <v>4</v>
      </c>
      <c r="Y3421" s="4">
        <f t="shared" si="3428"/>
        <v>20</v>
      </c>
      <c r="Z3421" s="5">
        <f t="shared" si="9"/>
        <v>44967</v>
      </c>
    </row>
    <row r="3422">
      <c r="A3422" s="1" t="s">
        <v>3459</v>
      </c>
      <c r="B3422" s="1" t="s">
        <v>81</v>
      </c>
      <c r="C3422" s="1">
        <v>1.0</v>
      </c>
      <c r="D3422" s="1">
        <v>1.5</v>
      </c>
      <c r="E3422" s="1">
        <v>1.5</v>
      </c>
      <c r="G3422" s="1" t="s">
        <v>24</v>
      </c>
      <c r="J3422" s="3">
        <f t="shared" si="2"/>
        <v>1</v>
      </c>
      <c r="K3422" s="4">
        <f t="shared" si="3"/>
        <v>1.5</v>
      </c>
      <c r="L3422" s="4">
        <f t="shared" si="4"/>
        <v>1.5</v>
      </c>
      <c r="S3422" s="1" t="s">
        <v>3459</v>
      </c>
      <c r="T3422" s="4" t="str">
        <f t="shared" si="5"/>
        <v>Tea</v>
      </c>
      <c r="U3422" s="4" t="str">
        <f t="shared" si="6"/>
        <v>Takeaway</v>
      </c>
      <c r="V3422" s="4" t="str">
        <f t="shared" si="7"/>
        <v>UNKNOWN</v>
      </c>
      <c r="W3422" s="4">
        <f t="shared" ref="W3422:Y3422" si="3429">IF(OR(J3422 = "ERROR", J3422 = ""), "UNKNOWN", J3422)</f>
        <v>1</v>
      </c>
      <c r="X3422" s="4">
        <f t="shared" si="3429"/>
        <v>1.5</v>
      </c>
      <c r="Y3422" s="4">
        <f t="shared" si="3429"/>
        <v>1.5</v>
      </c>
      <c r="Z3422" s="4" t="str">
        <f t="shared" si="9"/>
        <v>UNKNOWN</v>
      </c>
    </row>
    <row r="3423">
      <c r="A3423" s="1" t="s">
        <v>3460</v>
      </c>
      <c r="B3423" s="1" t="s">
        <v>44</v>
      </c>
      <c r="C3423" s="1">
        <v>1.0</v>
      </c>
      <c r="D3423" s="1" t="s">
        <v>25</v>
      </c>
      <c r="E3423" s="1">
        <v>4.0</v>
      </c>
      <c r="H3423" s="2">
        <v>45013.0</v>
      </c>
      <c r="J3423" s="3">
        <f t="shared" si="2"/>
        <v>1</v>
      </c>
      <c r="K3423" s="4">
        <f t="shared" si="3"/>
        <v>4</v>
      </c>
      <c r="L3423" s="4">
        <f t="shared" si="4"/>
        <v>4</v>
      </c>
      <c r="S3423" s="1" t="s">
        <v>3460</v>
      </c>
      <c r="T3423" s="4" t="str">
        <f t="shared" si="5"/>
        <v>Sandwich</v>
      </c>
      <c r="U3423" s="4" t="str">
        <f t="shared" si="6"/>
        <v>UNKNOWN</v>
      </c>
      <c r="V3423" s="4" t="str">
        <f t="shared" si="7"/>
        <v>UNKNOWN</v>
      </c>
      <c r="W3423" s="4">
        <f t="shared" ref="W3423:Y3423" si="3430">IF(OR(J3423 = "ERROR", J3423 = ""), "UNKNOWN", J3423)</f>
        <v>1</v>
      </c>
      <c r="X3423" s="4">
        <f t="shared" si="3430"/>
        <v>4</v>
      </c>
      <c r="Y3423" s="4">
        <f t="shared" si="3430"/>
        <v>4</v>
      </c>
      <c r="Z3423" s="5">
        <f t="shared" si="9"/>
        <v>45013</v>
      </c>
    </row>
    <row r="3424">
      <c r="A3424" s="1" t="s">
        <v>3461</v>
      </c>
      <c r="B3424" s="1" t="s">
        <v>81</v>
      </c>
      <c r="C3424" s="1">
        <v>3.0</v>
      </c>
      <c r="D3424" s="1">
        <v>1.5</v>
      </c>
      <c r="E3424" s="1">
        <v>4.5</v>
      </c>
      <c r="F3424" s="1" t="s">
        <v>23</v>
      </c>
      <c r="G3424" s="1" t="s">
        <v>29</v>
      </c>
      <c r="H3424" s="2">
        <v>45083.0</v>
      </c>
      <c r="J3424" s="3">
        <f t="shared" si="2"/>
        <v>3</v>
      </c>
      <c r="K3424" s="4">
        <f t="shared" si="3"/>
        <v>1.5</v>
      </c>
      <c r="L3424" s="4">
        <f t="shared" si="4"/>
        <v>4.5</v>
      </c>
      <c r="S3424" s="1" t="s">
        <v>3461</v>
      </c>
      <c r="T3424" s="4" t="str">
        <f t="shared" si="5"/>
        <v>Tea</v>
      </c>
      <c r="U3424" s="4" t="str">
        <f t="shared" si="6"/>
        <v>In-store</v>
      </c>
      <c r="V3424" s="4" t="str">
        <f t="shared" si="7"/>
        <v>Credit Card</v>
      </c>
      <c r="W3424" s="4">
        <f t="shared" ref="W3424:Y3424" si="3431">IF(OR(J3424 = "ERROR", J3424 = ""), "UNKNOWN", J3424)</f>
        <v>3</v>
      </c>
      <c r="X3424" s="4">
        <f t="shared" si="3431"/>
        <v>1.5</v>
      </c>
      <c r="Y3424" s="4">
        <f t="shared" si="3431"/>
        <v>4.5</v>
      </c>
      <c r="Z3424" s="5">
        <f t="shared" si="9"/>
        <v>45083</v>
      </c>
    </row>
    <row r="3425">
      <c r="A3425" s="1" t="s">
        <v>3462</v>
      </c>
      <c r="B3425" s="1" t="s">
        <v>27</v>
      </c>
      <c r="C3425" s="1">
        <v>5.0</v>
      </c>
      <c r="D3425" s="1">
        <v>3.0</v>
      </c>
      <c r="E3425" s="1">
        <v>15.0</v>
      </c>
      <c r="F3425" s="1" t="s">
        <v>23</v>
      </c>
      <c r="G3425" s="1" t="s">
        <v>24</v>
      </c>
      <c r="H3425" s="2">
        <v>45105.0</v>
      </c>
      <c r="J3425" s="3">
        <f t="shared" si="2"/>
        <v>5</v>
      </c>
      <c r="K3425" s="4">
        <f t="shared" si="3"/>
        <v>3</v>
      </c>
      <c r="L3425" s="4">
        <f t="shared" si="4"/>
        <v>15</v>
      </c>
      <c r="S3425" s="1" t="s">
        <v>3462</v>
      </c>
      <c r="T3425" s="4" t="str">
        <f t="shared" si="5"/>
        <v>Cake</v>
      </c>
      <c r="U3425" s="4" t="str">
        <f t="shared" si="6"/>
        <v>Takeaway</v>
      </c>
      <c r="V3425" s="4" t="str">
        <f t="shared" si="7"/>
        <v>Credit Card</v>
      </c>
      <c r="W3425" s="4">
        <f t="shared" ref="W3425:Y3425" si="3432">IF(OR(J3425 = "ERROR", J3425 = ""), "UNKNOWN", J3425)</f>
        <v>5</v>
      </c>
      <c r="X3425" s="4">
        <f t="shared" si="3432"/>
        <v>3</v>
      </c>
      <c r="Y3425" s="4">
        <f t="shared" si="3432"/>
        <v>15</v>
      </c>
      <c r="Z3425" s="5">
        <f t="shared" si="9"/>
        <v>45105</v>
      </c>
    </row>
    <row r="3426">
      <c r="A3426" s="1" t="s">
        <v>3463</v>
      </c>
      <c r="B3426" s="1" t="s">
        <v>41</v>
      </c>
      <c r="C3426" s="1">
        <v>5.0</v>
      </c>
      <c r="D3426" s="1">
        <v>4.0</v>
      </c>
      <c r="E3426" s="1">
        <v>20.0</v>
      </c>
      <c r="F3426" s="1" t="s">
        <v>25</v>
      </c>
      <c r="G3426" s="1" t="s">
        <v>29</v>
      </c>
      <c r="H3426" s="2">
        <v>44970.0</v>
      </c>
      <c r="J3426" s="3">
        <f t="shared" si="2"/>
        <v>5</v>
      </c>
      <c r="K3426" s="4">
        <f t="shared" si="3"/>
        <v>4</v>
      </c>
      <c r="L3426" s="4">
        <f t="shared" si="4"/>
        <v>20</v>
      </c>
      <c r="S3426" s="1" t="s">
        <v>3463</v>
      </c>
      <c r="T3426" s="4" t="str">
        <f t="shared" si="5"/>
        <v>Smoothie</v>
      </c>
      <c r="U3426" s="4" t="str">
        <f t="shared" si="6"/>
        <v>In-store</v>
      </c>
      <c r="V3426" s="4" t="str">
        <f t="shared" si="7"/>
        <v>UNKNOWN</v>
      </c>
      <c r="W3426" s="4">
        <f t="shared" ref="W3426:Y3426" si="3433">IF(OR(J3426 = "ERROR", J3426 = ""), "UNKNOWN", J3426)</f>
        <v>5</v>
      </c>
      <c r="X3426" s="4">
        <f t="shared" si="3433"/>
        <v>4</v>
      </c>
      <c r="Y3426" s="4">
        <f t="shared" si="3433"/>
        <v>20</v>
      </c>
      <c r="Z3426" s="5">
        <f t="shared" si="9"/>
        <v>44970</v>
      </c>
    </row>
    <row r="3427">
      <c r="A3427" s="1" t="s">
        <v>3464</v>
      </c>
      <c r="B3427" s="1" t="s">
        <v>55</v>
      </c>
      <c r="C3427" s="1">
        <v>3.0</v>
      </c>
      <c r="D3427" s="1">
        <v>3.0</v>
      </c>
      <c r="E3427" s="1" t="s">
        <v>25</v>
      </c>
      <c r="F3427" s="1" t="s">
        <v>39</v>
      </c>
      <c r="G3427" s="1" t="s">
        <v>24</v>
      </c>
      <c r="H3427" s="2">
        <v>45001.0</v>
      </c>
      <c r="J3427" s="3">
        <f t="shared" si="2"/>
        <v>3</v>
      </c>
      <c r="K3427" s="4">
        <f t="shared" si="3"/>
        <v>3</v>
      </c>
      <c r="L3427" s="4">
        <f t="shared" si="4"/>
        <v>9</v>
      </c>
      <c r="S3427" s="1" t="s">
        <v>3464</v>
      </c>
      <c r="T3427" s="4" t="str">
        <f t="shared" si="5"/>
        <v>Juice</v>
      </c>
      <c r="U3427" s="4" t="str">
        <f t="shared" si="6"/>
        <v>Takeaway</v>
      </c>
      <c r="V3427" s="4" t="str">
        <f t="shared" si="7"/>
        <v>Digital Wallet</v>
      </c>
      <c r="W3427" s="4">
        <f t="shared" ref="W3427:Y3427" si="3434">IF(OR(J3427 = "ERROR", J3427 = ""), "UNKNOWN", J3427)</f>
        <v>3</v>
      </c>
      <c r="X3427" s="4">
        <f t="shared" si="3434"/>
        <v>3</v>
      </c>
      <c r="Y3427" s="4">
        <f t="shared" si="3434"/>
        <v>9</v>
      </c>
      <c r="Z3427" s="5">
        <f t="shared" si="9"/>
        <v>45001</v>
      </c>
    </row>
    <row r="3428">
      <c r="A3428" s="1" t="s">
        <v>3465</v>
      </c>
      <c r="B3428" s="1" t="s">
        <v>22</v>
      </c>
      <c r="C3428" s="1">
        <v>4.0</v>
      </c>
      <c r="D3428" s="1">
        <v>2.0</v>
      </c>
      <c r="E3428" s="1">
        <v>8.0</v>
      </c>
      <c r="H3428" s="2">
        <v>44944.0</v>
      </c>
      <c r="J3428" s="3">
        <f t="shared" si="2"/>
        <v>4</v>
      </c>
      <c r="K3428" s="4">
        <f t="shared" si="3"/>
        <v>2</v>
      </c>
      <c r="L3428" s="4">
        <f t="shared" si="4"/>
        <v>8</v>
      </c>
      <c r="S3428" s="1" t="s">
        <v>3465</v>
      </c>
      <c r="T3428" s="4" t="str">
        <f t="shared" si="5"/>
        <v>Coffee</v>
      </c>
      <c r="U3428" s="4" t="str">
        <f t="shared" si="6"/>
        <v>UNKNOWN</v>
      </c>
      <c r="V3428" s="4" t="str">
        <f t="shared" si="7"/>
        <v>UNKNOWN</v>
      </c>
      <c r="W3428" s="4">
        <f t="shared" ref="W3428:Y3428" si="3435">IF(OR(J3428 = "ERROR", J3428 = ""), "UNKNOWN", J3428)</f>
        <v>4</v>
      </c>
      <c r="X3428" s="4">
        <f t="shared" si="3435"/>
        <v>2</v>
      </c>
      <c r="Y3428" s="4">
        <f t="shared" si="3435"/>
        <v>8</v>
      </c>
      <c r="Z3428" s="5">
        <f t="shared" si="9"/>
        <v>44944</v>
      </c>
    </row>
    <row r="3429">
      <c r="A3429" s="1" t="s">
        <v>3466</v>
      </c>
      <c r="C3429" s="1">
        <v>4.0</v>
      </c>
      <c r="D3429" s="1">
        <v>4.0</v>
      </c>
      <c r="E3429" s="1">
        <v>16.0</v>
      </c>
      <c r="G3429" s="1" t="s">
        <v>24</v>
      </c>
      <c r="H3429" s="2">
        <v>45037.0</v>
      </c>
      <c r="J3429" s="3">
        <f t="shared" si="2"/>
        <v>4</v>
      </c>
      <c r="K3429" s="4">
        <f t="shared" si="3"/>
        <v>4</v>
      </c>
      <c r="L3429" s="4">
        <f t="shared" si="4"/>
        <v>16</v>
      </c>
      <c r="S3429" s="1" t="s">
        <v>3466</v>
      </c>
      <c r="T3429" s="4" t="str">
        <f t="shared" si="5"/>
        <v>UNKNOWN</v>
      </c>
      <c r="U3429" s="4" t="str">
        <f t="shared" si="6"/>
        <v>Takeaway</v>
      </c>
      <c r="V3429" s="4" t="str">
        <f t="shared" si="7"/>
        <v>UNKNOWN</v>
      </c>
      <c r="W3429" s="4">
        <f t="shared" ref="W3429:Y3429" si="3436">IF(OR(J3429 = "ERROR", J3429 = ""), "UNKNOWN", J3429)</f>
        <v>4</v>
      </c>
      <c r="X3429" s="4">
        <f t="shared" si="3436"/>
        <v>4</v>
      </c>
      <c r="Y3429" s="4">
        <f t="shared" si="3436"/>
        <v>16</v>
      </c>
      <c r="Z3429" s="5">
        <f t="shared" si="9"/>
        <v>45037</v>
      </c>
    </row>
    <row r="3430">
      <c r="A3430" s="1" t="s">
        <v>3467</v>
      </c>
      <c r="B3430" s="1" t="s">
        <v>55</v>
      </c>
      <c r="C3430" s="1">
        <v>5.0</v>
      </c>
      <c r="D3430" s="1">
        <v>3.0</v>
      </c>
      <c r="E3430" s="1">
        <v>15.0</v>
      </c>
      <c r="F3430" s="1" t="s">
        <v>23</v>
      </c>
      <c r="H3430" s="6">
        <v>45226.0</v>
      </c>
      <c r="J3430" s="3">
        <f t="shared" si="2"/>
        <v>5</v>
      </c>
      <c r="K3430" s="4">
        <f t="shared" si="3"/>
        <v>3</v>
      </c>
      <c r="L3430" s="4">
        <f t="shared" si="4"/>
        <v>15</v>
      </c>
      <c r="S3430" s="1" t="s">
        <v>3467</v>
      </c>
      <c r="T3430" s="4" t="str">
        <f t="shared" si="5"/>
        <v>Juice</v>
      </c>
      <c r="U3430" s="4" t="str">
        <f t="shared" si="6"/>
        <v>UNKNOWN</v>
      </c>
      <c r="V3430" s="4" t="str">
        <f t="shared" si="7"/>
        <v>Credit Card</v>
      </c>
      <c r="W3430" s="4">
        <f t="shared" ref="W3430:Y3430" si="3437">IF(OR(J3430 = "ERROR", J3430 = ""), "UNKNOWN", J3430)</f>
        <v>5</v>
      </c>
      <c r="X3430" s="4">
        <f t="shared" si="3437"/>
        <v>3</v>
      </c>
      <c r="Y3430" s="4">
        <f t="shared" si="3437"/>
        <v>15</v>
      </c>
      <c r="Z3430" s="7">
        <f t="shared" si="9"/>
        <v>45226</v>
      </c>
    </row>
    <row r="3431">
      <c r="A3431" s="1" t="s">
        <v>3468</v>
      </c>
      <c r="B3431" s="1" t="s">
        <v>32</v>
      </c>
      <c r="C3431" s="1">
        <v>2.0</v>
      </c>
      <c r="D3431" s="1">
        <v>1.0</v>
      </c>
      <c r="E3431" s="1">
        <v>2.0</v>
      </c>
      <c r="G3431" s="1" t="s">
        <v>29</v>
      </c>
      <c r="H3431" s="2">
        <v>45134.0</v>
      </c>
      <c r="J3431" s="3">
        <f t="shared" si="2"/>
        <v>2</v>
      </c>
      <c r="K3431" s="4">
        <f t="shared" si="3"/>
        <v>1</v>
      </c>
      <c r="L3431" s="4">
        <f t="shared" si="4"/>
        <v>2</v>
      </c>
      <c r="S3431" s="1" t="s">
        <v>3468</v>
      </c>
      <c r="T3431" s="4" t="str">
        <f t="shared" si="5"/>
        <v>Cookie</v>
      </c>
      <c r="U3431" s="4" t="str">
        <f t="shared" si="6"/>
        <v>In-store</v>
      </c>
      <c r="V3431" s="4" t="str">
        <f t="shared" si="7"/>
        <v>UNKNOWN</v>
      </c>
      <c r="W3431" s="4">
        <f t="shared" ref="W3431:Y3431" si="3438">IF(OR(J3431 = "ERROR", J3431 = ""), "UNKNOWN", J3431)</f>
        <v>2</v>
      </c>
      <c r="X3431" s="4">
        <f t="shared" si="3438"/>
        <v>1</v>
      </c>
      <c r="Y3431" s="4">
        <f t="shared" si="3438"/>
        <v>2</v>
      </c>
      <c r="Z3431" s="5">
        <f t="shared" si="9"/>
        <v>45134</v>
      </c>
    </row>
    <row r="3432">
      <c r="A3432" s="1" t="s">
        <v>3469</v>
      </c>
      <c r="B3432" s="1" t="s">
        <v>30</v>
      </c>
      <c r="C3432" s="1">
        <v>4.0</v>
      </c>
      <c r="D3432" s="1">
        <v>5.0</v>
      </c>
      <c r="E3432" s="1">
        <v>20.0</v>
      </c>
      <c r="F3432" s="1" t="s">
        <v>23</v>
      </c>
      <c r="G3432" s="1" t="s">
        <v>24</v>
      </c>
      <c r="H3432" s="2">
        <v>45014.0</v>
      </c>
      <c r="J3432" s="3">
        <f t="shared" si="2"/>
        <v>4</v>
      </c>
      <c r="K3432" s="4">
        <f t="shared" si="3"/>
        <v>5</v>
      </c>
      <c r="L3432" s="4">
        <f t="shared" si="4"/>
        <v>20</v>
      </c>
      <c r="S3432" s="1" t="s">
        <v>3469</v>
      </c>
      <c r="T3432" s="4" t="str">
        <f t="shared" si="5"/>
        <v>UNKNOWN</v>
      </c>
      <c r="U3432" s="4" t="str">
        <f t="shared" si="6"/>
        <v>Takeaway</v>
      </c>
      <c r="V3432" s="4" t="str">
        <f t="shared" si="7"/>
        <v>Credit Card</v>
      </c>
      <c r="W3432" s="4">
        <f t="shared" ref="W3432:Y3432" si="3439">IF(OR(J3432 = "ERROR", J3432 = ""), "UNKNOWN", J3432)</f>
        <v>4</v>
      </c>
      <c r="X3432" s="4">
        <f t="shared" si="3439"/>
        <v>5</v>
      </c>
      <c r="Y3432" s="4">
        <f t="shared" si="3439"/>
        <v>20</v>
      </c>
      <c r="Z3432" s="5">
        <f t="shared" si="9"/>
        <v>45014</v>
      </c>
    </row>
    <row r="3433">
      <c r="A3433" s="1" t="s">
        <v>3470</v>
      </c>
      <c r="B3433" s="1" t="s">
        <v>32</v>
      </c>
      <c r="C3433" s="1">
        <v>5.0</v>
      </c>
      <c r="E3433" s="1">
        <v>5.0</v>
      </c>
      <c r="F3433" s="1" t="s">
        <v>28</v>
      </c>
      <c r="H3433" s="6">
        <v>45253.0</v>
      </c>
      <c r="J3433" s="3">
        <f t="shared" si="2"/>
        <v>5</v>
      </c>
      <c r="K3433" s="4">
        <f t="shared" si="3"/>
        <v>1</v>
      </c>
      <c r="L3433" s="4">
        <f t="shared" si="4"/>
        <v>5</v>
      </c>
      <c r="S3433" s="1" t="s">
        <v>3470</v>
      </c>
      <c r="T3433" s="4" t="str">
        <f t="shared" si="5"/>
        <v>Cookie</v>
      </c>
      <c r="U3433" s="4" t="str">
        <f t="shared" si="6"/>
        <v>UNKNOWN</v>
      </c>
      <c r="V3433" s="4" t="str">
        <f t="shared" si="7"/>
        <v>Cash</v>
      </c>
      <c r="W3433" s="4">
        <f t="shared" ref="W3433:Y3433" si="3440">IF(OR(J3433 = "ERROR", J3433 = ""), "UNKNOWN", J3433)</f>
        <v>5</v>
      </c>
      <c r="X3433" s="4">
        <f t="shared" si="3440"/>
        <v>1</v>
      </c>
      <c r="Y3433" s="4">
        <f t="shared" si="3440"/>
        <v>5</v>
      </c>
      <c r="Z3433" s="7">
        <f t="shared" si="9"/>
        <v>45253</v>
      </c>
    </row>
    <row r="3434">
      <c r="A3434" s="1" t="s">
        <v>3471</v>
      </c>
      <c r="B3434" s="1" t="s">
        <v>27</v>
      </c>
      <c r="C3434" s="1">
        <v>5.0</v>
      </c>
      <c r="D3434" s="1">
        <v>3.0</v>
      </c>
      <c r="E3434" s="1">
        <v>15.0</v>
      </c>
      <c r="G3434" s="1" t="s">
        <v>29</v>
      </c>
      <c r="H3434" s="2">
        <v>45145.0</v>
      </c>
      <c r="J3434" s="3">
        <f t="shared" si="2"/>
        <v>5</v>
      </c>
      <c r="K3434" s="4">
        <f t="shared" si="3"/>
        <v>3</v>
      </c>
      <c r="L3434" s="4">
        <f t="shared" si="4"/>
        <v>15</v>
      </c>
      <c r="S3434" s="1" t="s">
        <v>3471</v>
      </c>
      <c r="T3434" s="4" t="str">
        <f t="shared" si="5"/>
        <v>Cake</v>
      </c>
      <c r="U3434" s="4" t="str">
        <f t="shared" si="6"/>
        <v>In-store</v>
      </c>
      <c r="V3434" s="4" t="str">
        <f t="shared" si="7"/>
        <v>UNKNOWN</v>
      </c>
      <c r="W3434" s="4">
        <f t="shared" ref="W3434:Y3434" si="3441">IF(OR(J3434 = "ERROR", J3434 = ""), "UNKNOWN", J3434)</f>
        <v>5</v>
      </c>
      <c r="X3434" s="4">
        <f t="shared" si="3441"/>
        <v>3</v>
      </c>
      <c r="Y3434" s="4">
        <f t="shared" si="3441"/>
        <v>15</v>
      </c>
      <c r="Z3434" s="5">
        <f t="shared" si="9"/>
        <v>45145</v>
      </c>
    </row>
    <row r="3435">
      <c r="A3435" s="1" t="s">
        <v>3472</v>
      </c>
      <c r="B3435" s="1" t="s">
        <v>55</v>
      </c>
      <c r="C3435" s="1">
        <v>1.0</v>
      </c>
      <c r="D3435" s="1">
        <v>3.0</v>
      </c>
      <c r="E3435" s="1">
        <v>3.0</v>
      </c>
      <c r="F3435" s="1" t="s">
        <v>23</v>
      </c>
      <c r="H3435" s="2">
        <v>45146.0</v>
      </c>
      <c r="J3435" s="3">
        <f t="shared" si="2"/>
        <v>1</v>
      </c>
      <c r="K3435" s="4">
        <f t="shared" si="3"/>
        <v>3</v>
      </c>
      <c r="L3435" s="4">
        <f t="shared" si="4"/>
        <v>3</v>
      </c>
      <c r="S3435" s="1" t="s">
        <v>3472</v>
      </c>
      <c r="T3435" s="4" t="str">
        <f t="shared" si="5"/>
        <v>Juice</v>
      </c>
      <c r="U3435" s="4" t="str">
        <f t="shared" si="6"/>
        <v>UNKNOWN</v>
      </c>
      <c r="V3435" s="4" t="str">
        <f t="shared" si="7"/>
        <v>Credit Card</v>
      </c>
      <c r="W3435" s="4">
        <f t="shared" ref="W3435:Y3435" si="3442">IF(OR(J3435 = "ERROR", J3435 = ""), "UNKNOWN", J3435)</f>
        <v>1</v>
      </c>
      <c r="X3435" s="4">
        <f t="shared" si="3442"/>
        <v>3</v>
      </c>
      <c r="Y3435" s="4">
        <f t="shared" si="3442"/>
        <v>3</v>
      </c>
      <c r="Z3435" s="5">
        <f t="shared" si="9"/>
        <v>45146</v>
      </c>
    </row>
    <row r="3436">
      <c r="A3436" s="1" t="s">
        <v>3473</v>
      </c>
      <c r="B3436" s="1" t="s">
        <v>30</v>
      </c>
      <c r="C3436" s="1">
        <v>1.0</v>
      </c>
      <c r="D3436" s="1" t="s">
        <v>25</v>
      </c>
      <c r="E3436" s="1">
        <v>4.0</v>
      </c>
      <c r="F3436" s="1" t="s">
        <v>23</v>
      </c>
      <c r="H3436" s="6">
        <v>45272.0</v>
      </c>
      <c r="J3436" s="3">
        <f t="shared" si="2"/>
        <v>1</v>
      </c>
      <c r="K3436" s="4">
        <f t="shared" si="3"/>
        <v>4</v>
      </c>
      <c r="L3436" s="4">
        <f t="shared" si="4"/>
        <v>4</v>
      </c>
      <c r="S3436" s="1" t="s">
        <v>3473</v>
      </c>
      <c r="T3436" s="4" t="str">
        <f t="shared" si="5"/>
        <v>UNKNOWN</v>
      </c>
      <c r="U3436" s="4" t="str">
        <f t="shared" si="6"/>
        <v>UNKNOWN</v>
      </c>
      <c r="V3436" s="4" t="str">
        <f t="shared" si="7"/>
        <v>Credit Card</v>
      </c>
      <c r="W3436" s="4">
        <f t="shared" ref="W3436:Y3436" si="3443">IF(OR(J3436 = "ERROR", J3436 = ""), "UNKNOWN", J3436)</f>
        <v>1</v>
      </c>
      <c r="X3436" s="4">
        <f t="shared" si="3443"/>
        <v>4</v>
      </c>
      <c r="Y3436" s="4">
        <f t="shared" si="3443"/>
        <v>4</v>
      </c>
      <c r="Z3436" s="7">
        <f t="shared" si="9"/>
        <v>45272</v>
      </c>
    </row>
    <row r="3437">
      <c r="A3437" s="1" t="s">
        <v>3474</v>
      </c>
      <c r="B3437" s="1" t="s">
        <v>25</v>
      </c>
      <c r="C3437" s="1">
        <v>5.0</v>
      </c>
      <c r="D3437" s="1">
        <v>1.0</v>
      </c>
      <c r="E3437" s="1">
        <v>5.0</v>
      </c>
      <c r="F3437" s="1" t="s">
        <v>39</v>
      </c>
      <c r="H3437" s="2">
        <v>45025.0</v>
      </c>
      <c r="J3437" s="3">
        <f t="shared" si="2"/>
        <v>5</v>
      </c>
      <c r="K3437" s="4">
        <f t="shared" si="3"/>
        <v>1</v>
      </c>
      <c r="L3437" s="4">
        <f t="shared" si="4"/>
        <v>5</v>
      </c>
      <c r="S3437" s="1" t="s">
        <v>3474</v>
      </c>
      <c r="T3437" s="4" t="str">
        <f t="shared" si="5"/>
        <v>UNKNOWN</v>
      </c>
      <c r="U3437" s="4" t="str">
        <f t="shared" si="6"/>
        <v>UNKNOWN</v>
      </c>
      <c r="V3437" s="4" t="str">
        <f t="shared" si="7"/>
        <v>Digital Wallet</v>
      </c>
      <c r="W3437" s="4">
        <f t="shared" ref="W3437:Y3437" si="3444">IF(OR(J3437 = "ERROR", J3437 = ""), "UNKNOWN", J3437)</f>
        <v>5</v>
      </c>
      <c r="X3437" s="4">
        <f t="shared" si="3444"/>
        <v>1</v>
      </c>
      <c r="Y3437" s="4">
        <f t="shared" si="3444"/>
        <v>5</v>
      </c>
      <c r="Z3437" s="5">
        <f t="shared" si="9"/>
        <v>45025</v>
      </c>
    </row>
    <row r="3438">
      <c r="A3438" s="1" t="s">
        <v>3475</v>
      </c>
      <c r="B3438" s="1" t="s">
        <v>55</v>
      </c>
      <c r="C3438" s="1">
        <v>5.0</v>
      </c>
      <c r="D3438" s="1">
        <v>3.0</v>
      </c>
      <c r="E3438" s="1">
        <v>15.0</v>
      </c>
      <c r="F3438" s="1" t="s">
        <v>23</v>
      </c>
      <c r="H3438" s="2">
        <v>45006.0</v>
      </c>
      <c r="J3438" s="3">
        <f t="shared" si="2"/>
        <v>5</v>
      </c>
      <c r="K3438" s="4">
        <f t="shared" si="3"/>
        <v>3</v>
      </c>
      <c r="L3438" s="4">
        <f t="shared" si="4"/>
        <v>15</v>
      </c>
      <c r="S3438" s="1" t="s">
        <v>3475</v>
      </c>
      <c r="T3438" s="4" t="str">
        <f t="shared" si="5"/>
        <v>Juice</v>
      </c>
      <c r="U3438" s="4" t="str">
        <f t="shared" si="6"/>
        <v>UNKNOWN</v>
      </c>
      <c r="V3438" s="4" t="str">
        <f t="shared" si="7"/>
        <v>Credit Card</v>
      </c>
      <c r="W3438" s="4">
        <f t="shared" ref="W3438:Y3438" si="3445">IF(OR(J3438 = "ERROR", J3438 = ""), "UNKNOWN", J3438)</f>
        <v>5</v>
      </c>
      <c r="X3438" s="4">
        <f t="shared" si="3445"/>
        <v>3</v>
      </c>
      <c r="Y3438" s="4">
        <f t="shared" si="3445"/>
        <v>15</v>
      </c>
      <c r="Z3438" s="5">
        <f t="shared" si="9"/>
        <v>45006</v>
      </c>
    </row>
    <row r="3439">
      <c r="A3439" s="1" t="s">
        <v>3476</v>
      </c>
      <c r="B3439" s="1" t="s">
        <v>41</v>
      </c>
      <c r="C3439" s="1">
        <v>1.0</v>
      </c>
      <c r="D3439" s="1">
        <v>4.0</v>
      </c>
      <c r="E3439" s="1">
        <v>4.0</v>
      </c>
      <c r="F3439" s="1" t="s">
        <v>23</v>
      </c>
      <c r="G3439" s="1" t="s">
        <v>24</v>
      </c>
      <c r="H3439" s="2">
        <v>45060.0</v>
      </c>
      <c r="J3439" s="3">
        <f t="shared" si="2"/>
        <v>1</v>
      </c>
      <c r="K3439" s="4">
        <f t="shared" si="3"/>
        <v>4</v>
      </c>
      <c r="L3439" s="4">
        <f t="shared" si="4"/>
        <v>4</v>
      </c>
      <c r="S3439" s="1" t="s">
        <v>3476</v>
      </c>
      <c r="T3439" s="4" t="str">
        <f t="shared" si="5"/>
        <v>Smoothie</v>
      </c>
      <c r="U3439" s="4" t="str">
        <f t="shared" si="6"/>
        <v>Takeaway</v>
      </c>
      <c r="V3439" s="4" t="str">
        <f t="shared" si="7"/>
        <v>Credit Card</v>
      </c>
      <c r="W3439" s="4">
        <f t="shared" ref="W3439:Y3439" si="3446">IF(OR(J3439 = "ERROR", J3439 = ""), "UNKNOWN", J3439)</f>
        <v>1</v>
      </c>
      <c r="X3439" s="4">
        <f t="shared" si="3446"/>
        <v>4</v>
      </c>
      <c r="Y3439" s="4">
        <f t="shared" si="3446"/>
        <v>4</v>
      </c>
      <c r="Z3439" s="5">
        <f t="shared" si="9"/>
        <v>45060</v>
      </c>
    </row>
    <row r="3440">
      <c r="A3440" s="1" t="s">
        <v>3477</v>
      </c>
      <c r="B3440" s="1" t="s">
        <v>41</v>
      </c>
      <c r="C3440" s="1">
        <v>1.0</v>
      </c>
      <c r="D3440" s="1">
        <v>4.0</v>
      </c>
      <c r="E3440" s="1">
        <v>4.0</v>
      </c>
      <c r="G3440" s="1" t="s">
        <v>24</v>
      </c>
      <c r="H3440" s="2">
        <v>45081.0</v>
      </c>
      <c r="J3440" s="3">
        <f t="shared" si="2"/>
        <v>1</v>
      </c>
      <c r="K3440" s="4">
        <f t="shared" si="3"/>
        <v>4</v>
      </c>
      <c r="L3440" s="4">
        <f t="shared" si="4"/>
        <v>4</v>
      </c>
      <c r="S3440" s="1" t="s">
        <v>3477</v>
      </c>
      <c r="T3440" s="4" t="str">
        <f t="shared" si="5"/>
        <v>Smoothie</v>
      </c>
      <c r="U3440" s="4" t="str">
        <f t="shared" si="6"/>
        <v>Takeaway</v>
      </c>
      <c r="V3440" s="4" t="str">
        <f t="shared" si="7"/>
        <v>UNKNOWN</v>
      </c>
      <c r="W3440" s="4">
        <f t="shared" ref="W3440:Y3440" si="3447">IF(OR(J3440 = "ERROR", J3440 = ""), "UNKNOWN", J3440)</f>
        <v>1</v>
      </c>
      <c r="X3440" s="4">
        <f t="shared" si="3447"/>
        <v>4</v>
      </c>
      <c r="Y3440" s="4">
        <f t="shared" si="3447"/>
        <v>4</v>
      </c>
      <c r="Z3440" s="5">
        <f t="shared" si="9"/>
        <v>45081</v>
      </c>
    </row>
    <row r="3441">
      <c r="A3441" s="1" t="s">
        <v>3478</v>
      </c>
      <c r="B3441" s="1" t="s">
        <v>55</v>
      </c>
      <c r="C3441" s="1">
        <v>1.0</v>
      </c>
      <c r="D3441" s="1">
        <v>3.0</v>
      </c>
      <c r="E3441" s="1">
        <v>3.0</v>
      </c>
      <c r="F3441" s="1" t="s">
        <v>28</v>
      </c>
      <c r="G3441" s="1" t="s">
        <v>24</v>
      </c>
      <c r="H3441" s="2">
        <v>44998.0</v>
      </c>
      <c r="J3441" s="3">
        <f t="shared" si="2"/>
        <v>1</v>
      </c>
      <c r="K3441" s="4">
        <f t="shared" si="3"/>
        <v>3</v>
      </c>
      <c r="L3441" s="4">
        <f t="shared" si="4"/>
        <v>3</v>
      </c>
      <c r="S3441" s="1" t="s">
        <v>3478</v>
      </c>
      <c r="T3441" s="4" t="str">
        <f t="shared" si="5"/>
        <v>Juice</v>
      </c>
      <c r="U3441" s="4" t="str">
        <f t="shared" si="6"/>
        <v>Takeaway</v>
      </c>
      <c r="V3441" s="4" t="str">
        <f t="shared" si="7"/>
        <v>Cash</v>
      </c>
      <c r="W3441" s="4">
        <f t="shared" ref="W3441:Y3441" si="3448">IF(OR(J3441 = "ERROR", J3441 = ""), "UNKNOWN", J3441)</f>
        <v>1</v>
      </c>
      <c r="X3441" s="4">
        <f t="shared" si="3448"/>
        <v>3</v>
      </c>
      <c r="Y3441" s="4">
        <f t="shared" si="3448"/>
        <v>3</v>
      </c>
      <c r="Z3441" s="5">
        <f t="shared" si="9"/>
        <v>44998</v>
      </c>
    </row>
    <row r="3442">
      <c r="A3442" s="1" t="s">
        <v>3479</v>
      </c>
      <c r="B3442" s="1" t="s">
        <v>32</v>
      </c>
      <c r="C3442" s="1" t="s">
        <v>25</v>
      </c>
      <c r="D3442" s="1">
        <v>1.0</v>
      </c>
      <c r="E3442" s="1">
        <v>1.0</v>
      </c>
      <c r="G3442" s="1" t="s">
        <v>29</v>
      </c>
      <c r="H3442" s="6">
        <v>45274.0</v>
      </c>
      <c r="J3442" s="3">
        <f t="shared" si="2"/>
        <v>1</v>
      </c>
      <c r="K3442" s="4">
        <f t="shared" si="3"/>
        <v>1</v>
      </c>
      <c r="L3442" s="4">
        <f t="shared" si="4"/>
        <v>1</v>
      </c>
      <c r="S3442" s="1" t="s">
        <v>3479</v>
      </c>
      <c r="T3442" s="4" t="str">
        <f t="shared" si="5"/>
        <v>Cookie</v>
      </c>
      <c r="U3442" s="4" t="str">
        <f t="shared" si="6"/>
        <v>In-store</v>
      </c>
      <c r="V3442" s="4" t="str">
        <f t="shared" si="7"/>
        <v>UNKNOWN</v>
      </c>
      <c r="W3442" s="4">
        <f t="shared" ref="W3442:Y3442" si="3449">IF(OR(J3442 = "ERROR", J3442 = ""), "UNKNOWN", J3442)</f>
        <v>1</v>
      </c>
      <c r="X3442" s="4">
        <f t="shared" si="3449"/>
        <v>1</v>
      </c>
      <c r="Y3442" s="4">
        <f t="shared" si="3449"/>
        <v>1</v>
      </c>
      <c r="Z3442" s="7">
        <f t="shared" si="9"/>
        <v>45274</v>
      </c>
    </row>
    <row r="3443">
      <c r="A3443" s="1" t="s">
        <v>3480</v>
      </c>
      <c r="B3443" s="1" t="s">
        <v>22</v>
      </c>
      <c r="C3443" s="1" t="s">
        <v>25</v>
      </c>
      <c r="D3443" s="1">
        <v>2.0</v>
      </c>
      <c r="E3443" s="1">
        <v>8.0</v>
      </c>
      <c r="G3443" s="1" t="s">
        <v>24</v>
      </c>
      <c r="H3443" s="6">
        <v>45209.0</v>
      </c>
      <c r="J3443" s="3">
        <f t="shared" si="2"/>
        <v>4</v>
      </c>
      <c r="K3443" s="4">
        <f t="shared" si="3"/>
        <v>2</v>
      </c>
      <c r="L3443" s="4">
        <f t="shared" si="4"/>
        <v>8</v>
      </c>
      <c r="S3443" s="1" t="s">
        <v>3480</v>
      </c>
      <c r="T3443" s="4" t="str">
        <f t="shared" si="5"/>
        <v>Coffee</v>
      </c>
      <c r="U3443" s="4" t="str">
        <f t="shared" si="6"/>
        <v>Takeaway</v>
      </c>
      <c r="V3443" s="4" t="str">
        <f t="shared" si="7"/>
        <v>UNKNOWN</v>
      </c>
      <c r="W3443" s="4">
        <f t="shared" ref="W3443:Y3443" si="3450">IF(OR(J3443 = "ERROR", J3443 = ""), "UNKNOWN", J3443)</f>
        <v>4</v>
      </c>
      <c r="X3443" s="4">
        <f t="shared" si="3450"/>
        <v>2</v>
      </c>
      <c r="Y3443" s="4">
        <f t="shared" si="3450"/>
        <v>8</v>
      </c>
      <c r="Z3443" s="7">
        <f t="shared" si="9"/>
        <v>45209</v>
      </c>
    </row>
    <row r="3444">
      <c r="A3444" s="1" t="s">
        <v>3481</v>
      </c>
      <c r="B3444" s="1" t="s">
        <v>22</v>
      </c>
      <c r="C3444" s="1">
        <v>5.0</v>
      </c>
      <c r="D3444" s="1">
        <v>2.0</v>
      </c>
      <c r="E3444" s="1">
        <v>10.0</v>
      </c>
      <c r="F3444" s="1" t="s">
        <v>28</v>
      </c>
      <c r="G3444" s="1" t="s">
        <v>24</v>
      </c>
      <c r="H3444" s="2">
        <v>45039.0</v>
      </c>
      <c r="J3444" s="3">
        <f t="shared" si="2"/>
        <v>5</v>
      </c>
      <c r="K3444" s="4">
        <f t="shared" si="3"/>
        <v>2</v>
      </c>
      <c r="L3444" s="4">
        <f t="shared" si="4"/>
        <v>10</v>
      </c>
      <c r="S3444" s="1" t="s">
        <v>3481</v>
      </c>
      <c r="T3444" s="4" t="str">
        <f t="shared" si="5"/>
        <v>Coffee</v>
      </c>
      <c r="U3444" s="4" t="str">
        <f t="shared" si="6"/>
        <v>Takeaway</v>
      </c>
      <c r="V3444" s="4" t="str">
        <f t="shared" si="7"/>
        <v>Cash</v>
      </c>
      <c r="W3444" s="4">
        <f t="shared" ref="W3444:Y3444" si="3451">IF(OR(J3444 = "ERROR", J3444 = ""), "UNKNOWN", J3444)</f>
        <v>5</v>
      </c>
      <c r="X3444" s="4">
        <f t="shared" si="3451"/>
        <v>2</v>
      </c>
      <c r="Y3444" s="4">
        <f t="shared" si="3451"/>
        <v>10</v>
      </c>
      <c r="Z3444" s="5">
        <f t="shared" si="9"/>
        <v>45039</v>
      </c>
    </row>
    <row r="3445">
      <c r="A3445" s="1" t="s">
        <v>3482</v>
      </c>
      <c r="B3445" s="1" t="s">
        <v>81</v>
      </c>
      <c r="C3445" s="1">
        <v>4.0</v>
      </c>
      <c r="D3445" s="1">
        <v>1.5</v>
      </c>
      <c r="E3445" s="1">
        <v>6.0</v>
      </c>
      <c r="F3445" s="1" t="s">
        <v>28</v>
      </c>
      <c r="H3445" s="2">
        <v>44986.0</v>
      </c>
      <c r="J3445" s="3">
        <f t="shared" si="2"/>
        <v>4</v>
      </c>
      <c r="K3445" s="4">
        <f t="shared" si="3"/>
        <v>1.5</v>
      </c>
      <c r="L3445" s="4">
        <f t="shared" si="4"/>
        <v>6</v>
      </c>
      <c r="S3445" s="1" t="s">
        <v>3482</v>
      </c>
      <c r="T3445" s="4" t="str">
        <f t="shared" si="5"/>
        <v>Tea</v>
      </c>
      <c r="U3445" s="4" t="str">
        <f t="shared" si="6"/>
        <v>UNKNOWN</v>
      </c>
      <c r="V3445" s="4" t="str">
        <f t="shared" si="7"/>
        <v>Cash</v>
      </c>
      <c r="W3445" s="4">
        <f t="shared" ref="W3445:Y3445" si="3452">IF(OR(J3445 = "ERROR", J3445 = ""), "UNKNOWN", J3445)</f>
        <v>4</v>
      </c>
      <c r="X3445" s="4">
        <f t="shared" si="3452"/>
        <v>1.5</v>
      </c>
      <c r="Y3445" s="4">
        <f t="shared" si="3452"/>
        <v>6</v>
      </c>
      <c r="Z3445" s="5">
        <f t="shared" si="9"/>
        <v>44986</v>
      </c>
    </row>
    <row r="3446">
      <c r="A3446" s="1" t="s">
        <v>3483</v>
      </c>
      <c r="B3446" s="1" t="s">
        <v>25</v>
      </c>
      <c r="C3446" s="1">
        <v>3.0</v>
      </c>
      <c r="D3446" s="1">
        <v>4.0</v>
      </c>
      <c r="E3446" s="1">
        <v>12.0</v>
      </c>
      <c r="F3446" s="1" t="s">
        <v>30</v>
      </c>
      <c r="G3446" s="1" t="s">
        <v>29</v>
      </c>
      <c r="H3446" s="2">
        <v>44962.0</v>
      </c>
      <c r="J3446" s="3">
        <f t="shared" si="2"/>
        <v>3</v>
      </c>
      <c r="K3446" s="4">
        <f t="shared" si="3"/>
        <v>4</v>
      </c>
      <c r="L3446" s="4">
        <f t="shared" si="4"/>
        <v>12</v>
      </c>
      <c r="S3446" s="1" t="s">
        <v>3483</v>
      </c>
      <c r="T3446" s="4" t="str">
        <f t="shared" si="5"/>
        <v>UNKNOWN</v>
      </c>
      <c r="U3446" s="4" t="str">
        <f t="shared" si="6"/>
        <v>In-store</v>
      </c>
      <c r="V3446" s="4" t="str">
        <f t="shared" si="7"/>
        <v>UNKNOWN</v>
      </c>
      <c r="W3446" s="4">
        <f t="shared" ref="W3446:Y3446" si="3453">IF(OR(J3446 = "ERROR", J3446 = ""), "UNKNOWN", J3446)</f>
        <v>3</v>
      </c>
      <c r="X3446" s="4">
        <f t="shared" si="3453"/>
        <v>4</v>
      </c>
      <c r="Y3446" s="4">
        <f t="shared" si="3453"/>
        <v>12</v>
      </c>
      <c r="Z3446" s="5">
        <f t="shared" si="9"/>
        <v>44962</v>
      </c>
    </row>
    <row r="3447">
      <c r="A3447" s="1" t="s">
        <v>3484</v>
      </c>
      <c r="B3447" s="1" t="s">
        <v>25</v>
      </c>
      <c r="C3447" s="1">
        <v>4.0</v>
      </c>
      <c r="D3447" s="1">
        <v>3.0</v>
      </c>
      <c r="E3447" s="1">
        <v>12.0</v>
      </c>
      <c r="F3447" s="1" t="s">
        <v>23</v>
      </c>
      <c r="H3447" s="2">
        <v>45026.0</v>
      </c>
      <c r="J3447" s="3">
        <f t="shared" si="2"/>
        <v>4</v>
      </c>
      <c r="K3447" s="4">
        <f t="shared" si="3"/>
        <v>3</v>
      </c>
      <c r="L3447" s="4">
        <f t="shared" si="4"/>
        <v>12</v>
      </c>
      <c r="S3447" s="1" t="s">
        <v>3484</v>
      </c>
      <c r="T3447" s="4" t="str">
        <f t="shared" si="5"/>
        <v>UNKNOWN</v>
      </c>
      <c r="U3447" s="4" t="str">
        <f t="shared" si="6"/>
        <v>UNKNOWN</v>
      </c>
      <c r="V3447" s="4" t="str">
        <f t="shared" si="7"/>
        <v>Credit Card</v>
      </c>
      <c r="W3447" s="4">
        <f t="shared" ref="W3447:Y3447" si="3454">IF(OR(J3447 = "ERROR", J3447 = ""), "UNKNOWN", J3447)</f>
        <v>4</v>
      </c>
      <c r="X3447" s="4">
        <f t="shared" si="3454"/>
        <v>3</v>
      </c>
      <c r="Y3447" s="4">
        <f t="shared" si="3454"/>
        <v>12</v>
      </c>
      <c r="Z3447" s="5">
        <f t="shared" si="9"/>
        <v>45026</v>
      </c>
    </row>
    <row r="3448">
      <c r="A3448" s="1" t="s">
        <v>3485</v>
      </c>
      <c r="B3448" s="1" t="s">
        <v>30</v>
      </c>
      <c r="C3448" s="1">
        <v>2.0</v>
      </c>
      <c r="D3448" s="1">
        <v>3.0</v>
      </c>
      <c r="E3448" s="1">
        <v>6.0</v>
      </c>
      <c r="F3448" s="1" t="s">
        <v>39</v>
      </c>
      <c r="H3448" s="2">
        <v>45100.0</v>
      </c>
      <c r="J3448" s="3">
        <f t="shared" si="2"/>
        <v>2</v>
      </c>
      <c r="K3448" s="4">
        <f t="shared" si="3"/>
        <v>3</v>
      </c>
      <c r="L3448" s="4">
        <f t="shared" si="4"/>
        <v>6</v>
      </c>
      <c r="S3448" s="1" t="s">
        <v>3485</v>
      </c>
      <c r="T3448" s="4" t="str">
        <f t="shared" si="5"/>
        <v>UNKNOWN</v>
      </c>
      <c r="U3448" s="4" t="str">
        <f t="shared" si="6"/>
        <v>UNKNOWN</v>
      </c>
      <c r="V3448" s="4" t="str">
        <f t="shared" si="7"/>
        <v>Digital Wallet</v>
      </c>
      <c r="W3448" s="4">
        <f t="shared" ref="W3448:Y3448" si="3455">IF(OR(J3448 = "ERROR", J3448 = ""), "UNKNOWN", J3448)</f>
        <v>2</v>
      </c>
      <c r="X3448" s="4">
        <f t="shared" si="3455"/>
        <v>3</v>
      </c>
      <c r="Y3448" s="4">
        <f t="shared" si="3455"/>
        <v>6</v>
      </c>
      <c r="Z3448" s="5">
        <f t="shared" si="9"/>
        <v>45100</v>
      </c>
    </row>
    <row r="3449">
      <c r="A3449" s="1" t="s">
        <v>3486</v>
      </c>
      <c r="B3449" s="1" t="s">
        <v>27</v>
      </c>
      <c r="C3449" s="1">
        <v>5.0</v>
      </c>
      <c r="D3449" s="1">
        <v>3.0</v>
      </c>
      <c r="E3449" s="1">
        <v>15.0</v>
      </c>
      <c r="F3449" s="1" t="s">
        <v>39</v>
      </c>
      <c r="G3449" s="1" t="s">
        <v>24</v>
      </c>
      <c r="H3449" s="2">
        <v>45025.0</v>
      </c>
      <c r="J3449" s="3">
        <f t="shared" si="2"/>
        <v>5</v>
      </c>
      <c r="K3449" s="4">
        <f t="shared" si="3"/>
        <v>3</v>
      </c>
      <c r="L3449" s="4">
        <f t="shared" si="4"/>
        <v>15</v>
      </c>
      <c r="S3449" s="1" t="s">
        <v>3486</v>
      </c>
      <c r="T3449" s="4" t="str">
        <f t="shared" si="5"/>
        <v>Cake</v>
      </c>
      <c r="U3449" s="4" t="str">
        <f t="shared" si="6"/>
        <v>Takeaway</v>
      </c>
      <c r="V3449" s="4" t="str">
        <f t="shared" si="7"/>
        <v>Digital Wallet</v>
      </c>
      <c r="W3449" s="4">
        <f t="shared" ref="W3449:Y3449" si="3456">IF(OR(J3449 = "ERROR", J3449 = ""), "UNKNOWN", J3449)</f>
        <v>5</v>
      </c>
      <c r="X3449" s="4">
        <f t="shared" si="3456"/>
        <v>3</v>
      </c>
      <c r="Y3449" s="4">
        <f t="shared" si="3456"/>
        <v>15</v>
      </c>
      <c r="Z3449" s="5">
        <f t="shared" si="9"/>
        <v>45025</v>
      </c>
    </row>
    <row r="3450">
      <c r="A3450" s="1" t="s">
        <v>3487</v>
      </c>
      <c r="B3450" s="1" t="s">
        <v>25</v>
      </c>
      <c r="C3450" s="1">
        <v>1.0</v>
      </c>
      <c r="D3450" s="1">
        <v>1.0</v>
      </c>
      <c r="E3450" s="1">
        <v>1.0</v>
      </c>
      <c r="G3450" s="1" t="s">
        <v>24</v>
      </c>
      <c r="H3450" s="2">
        <v>44983.0</v>
      </c>
      <c r="J3450" s="3">
        <f t="shared" si="2"/>
        <v>1</v>
      </c>
      <c r="K3450" s="4">
        <f t="shared" si="3"/>
        <v>1</v>
      </c>
      <c r="L3450" s="4">
        <f t="shared" si="4"/>
        <v>1</v>
      </c>
      <c r="S3450" s="1" t="s">
        <v>3487</v>
      </c>
      <c r="T3450" s="4" t="str">
        <f t="shared" si="5"/>
        <v>UNKNOWN</v>
      </c>
      <c r="U3450" s="4" t="str">
        <f t="shared" si="6"/>
        <v>Takeaway</v>
      </c>
      <c r="V3450" s="4" t="str">
        <f t="shared" si="7"/>
        <v>UNKNOWN</v>
      </c>
      <c r="W3450" s="4">
        <f t="shared" ref="W3450:Y3450" si="3457">IF(OR(J3450 = "ERROR", J3450 = ""), "UNKNOWN", J3450)</f>
        <v>1</v>
      </c>
      <c r="X3450" s="4">
        <f t="shared" si="3457"/>
        <v>1</v>
      </c>
      <c r="Y3450" s="4">
        <f t="shared" si="3457"/>
        <v>1</v>
      </c>
      <c r="Z3450" s="5">
        <f t="shared" si="9"/>
        <v>44983</v>
      </c>
    </row>
    <row r="3451">
      <c r="A3451" s="1" t="s">
        <v>3488</v>
      </c>
      <c r="B3451" s="1" t="s">
        <v>81</v>
      </c>
      <c r="C3451" s="1">
        <v>1.0</v>
      </c>
      <c r="D3451" s="1">
        <v>1.5</v>
      </c>
      <c r="E3451" s="1">
        <v>1.5</v>
      </c>
      <c r="F3451" s="1" t="s">
        <v>23</v>
      </c>
      <c r="G3451" s="1" t="s">
        <v>29</v>
      </c>
      <c r="H3451" s="2">
        <v>45182.0</v>
      </c>
      <c r="J3451" s="3">
        <f t="shared" si="2"/>
        <v>1</v>
      </c>
      <c r="K3451" s="4">
        <f t="shared" si="3"/>
        <v>1.5</v>
      </c>
      <c r="L3451" s="4">
        <f t="shared" si="4"/>
        <v>1.5</v>
      </c>
      <c r="S3451" s="1" t="s">
        <v>3488</v>
      </c>
      <c r="T3451" s="4" t="str">
        <f t="shared" si="5"/>
        <v>Tea</v>
      </c>
      <c r="U3451" s="4" t="str">
        <f t="shared" si="6"/>
        <v>In-store</v>
      </c>
      <c r="V3451" s="4" t="str">
        <f t="shared" si="7"/>
        <v>Credit Card</v>
      </c>
      <c r="W3451" s="4">
        <f t="shared" ref="W3451:Y3451" si="3458">IF(OR(J3451 = "ERROR", J3451 = ""), "UNKNOWN", J3451)</f>
        <v>1</v>
      </c>
      <c r="X3451" s="4">
        <f t="shared" si="3458"/>
        <v>1.5</v>
      </c>
      <c r="Y3451" s="4">
        <f t="shared" si="3458"/>
        <v>1.5</v>
      </c>
      <c r="Z3451" s="5">
        <f t="shared" si="9"/>
        <v>45182</v>
      </c>
    </row>
    <row r="3452">
      <c r="A3452" s="1" t="s">
        <v>3489</v>
      </c>
      <c r="B3452" s="1" t="s">
        <v>30</v>
      </c>
      <c r="C3452" s="1">
        <v>4.0</v>
      </c>
      <c r="D3452" s="1">
        <v>1.0</v>
      </c>
      <c r="E3452" s="1">
        <v>4.0</v>
      </c>
      <c r="G3452" s="1" t="s">
        <v>29</v>
      </c>
      <c r="H3452" s="2">
        <v>44942.0</v>
      </c>
      <c r="J3452" s="3">
        <f t="shared" si="2"/>
        <v>4</v>
      </c>
      <c r="K3452" s="4">
        <f t="shared" si="3"/>
        <v>1</v>
      </c>
      <c r="L3452" s="4">
        <f t="shared" si="4"/>
        <v>4</v>
      </c>
      <c r="S3452" s="1" t="s">
        <v>3489</v>
      </c>
      <c r="T3452" s="4" t="str">
        <f t="shared" si="5"/>
        <v>UNKNOWN</v>
      </c>
      <c r="U3452" s="4" t="str">
        <f t="shared" si="6"/>
        <v>In-store</v>
      </c>
      <c r="V3452" s="4" t="str">
        <f t="shared" si="7"/>
        <v>UNKNOWN</v>
      </c>
      <c r="W3452" s="4">
        <f t="shared" ref="W3452:Y3452" si="3459">IF(OR(J3452 = "ERROR", J3452 = ""), "UNKNOWN", J3452)</f>
        <v>4</v>
      </c>
      <c r="X3452" s="4">
        <f t="shared" si="3459"/>
        <v>1</v>
      </c>
      <c r="Y3452" s="4">
        <f t="shared" si="3459"/>
        <v>4</v>
      </c>
      <c r="Z3452" s="5">
        <f t="shared" si="9"/>
        <v>44942</v>
      </c>
    </row>
    <row r="3453">
      <c r="A3453" s="1" t="s">
        <v>3490</v>
      </c>
      <c r="B3453" s="1" t="s">
        <v>41</v>
      </c>
      <c r="C3453" s="1">
        <v>4.0</v>
      </c>
      <c r="D3453" s="1">
        <v>4.0</v>
      </c>
      <c r="E3453" s="1">
        <v>16.0</v>
      </c>
      <c r="F3453" s="1" t="s">
        <v>23</v>
      </c>
      <c r="H3453" s="2">
        <v>44973.0</v>
      </c>
      <c r="J3453" s="3">
        <f t="shared" si="2"/>
        <v>4</v>
      </c>
      <c r="K3453" s="4">
        <f t="shared" si="3"/>
        <v>4</v>
      </c>
      <c r="L3453" s="4">
        <f t="shared" si="4"/>
        <v>16</v>
      </c>
      <c r="S3453" s="1" t="s">
        <v>3490</v>
      </c>
      <c r="T3453" s="4" t="str">
        <f t="shared" si="5"/>
        <v>Smoothie</v>
      </c>
      <c r="U3453" s="4" t="str">
        <f t="shared" si="6"/>
        <v>UNKNOWN</v>
      </c>
      <c r="V3453" s="4" t="str">
        <f t="shared" si="7"/>
        <v>Credit Card</v>
      </c>
      <c r="W3453" s="4">
        <f t="shared" ref="W3453:Y3453" si="3460">IF(OR(J3453 = "ERROR", J3453 = ""), "UNKNOWN", J3453)</f>
        <v>4</v>
      </c>
      <c r="X3453" s="4">
        <f t="shared" si="3460"/>
        <v>4</v>
      </c>
      <c r="Y3453" s="4">
        <f t="shared" si="3460"/>
        <v>16</v>
      </c>
      <c r="Z3453" s="5">
        <f t="shared" si="9"/>
        <v>44973</v>
      </c>
    </row>
    <row r="3454">
      <c r="A3454" s="1" t="s">
        <v>3491</v>
      </c>
      <c r="B3454" s="1" t="s">
        <v>32</v>
      </c>
      <c r="C3454" s="1">
        <v>2.0</v>
      </c>
      <c r="D3454" s="1">
        <v>1.0</v>
      </c>
      <c r="E3454" s="1">
        <v>2.0</v>
      </c>
      <c r="H3454" s="6">
        <v>45246.0</v>
      </c>
      <c r="J3454" s="3">
        <f t="shared" si="2"/>
        <v>2</v>
      </c>
      <c r="K3454" s="4">
        <f t="shared" si="3"/>
        <v>1</v>
      </c>
      <c r="L3454" s="4">
        <f t="shared" si="4"/>
        <v>2</v>
      </c>
      <c r="S3454" s="1" t="s">
        <v>3491</v>
      </c>
      <c r="T3454" s="4" t="str">
        <f t="shared" si="5"/>
        <v>Cookie</v>
      </c>
      <c r="U3454" s="4" t="str">
        <f t="shared" si="6"/>
        <v>UNKNOWN</v>
      </c>
      <c r="V3454" s="4" t="str">
        <f t="shared" si="7"/>
        <v>UNKNOWN</v>
      </c>
      <c r="W3454" s="4">
        <f t="shared" ref="W3454:Y3454" si="3461">IF(OR(J3454 = "ERROR", J3454 = ""), "UNKNOWN", J3454)</f>
        <v>2</v>
      </c>
      <c r="X3454" s="4">
        <f t="shared" si="3461"/>
        <v>1</v>
      </c>
      <c r="Y3454" s="4">
        <f t="shared" si="3461"/>
        <v>2</v>
      </c>
      <c r="Z3454" s="7">
        <f t="shared" si="9"/>
        <v>45246</v>
      </c>
    </row>
    <row r="3455">
      <c r="A3455" s="1" t="s">
        <v>3492</v>
      </c>
      <c r="B3455" s="1" t="s">
        <v>32</v>
      </c>
      <c r="C3455" s="1">
        <v>5.0</v>
      </c>
      <c r="D3455" s="1">
        <v>1.0</v>
      </c>
      <c r="E3455" s="1">
        <v>5.0</v>
      </c>
      <c r="F3455" s="1" t="s">
        <v>39</v>
      </c>
      <c r="G3455" s="1" t="s">
        <v>29</v>
      </c>
      <c r="H3455" s="2">
        <v>45024.0</v>
      </c>
      <c r="J3455" s="3">
        <f t="shared" si="2"/>
        <v>5</v>
      </c>
      <c r="K3455" s="4">
        <f t="shared" si="3"/>
        <v>1</v>
      </c>
      <c r="L3455" s="4">
        <f t="shared" si="4"/>
        <v>5</v>
      </c>
      <c r="S3455" s="1" t="s">
        <v>3492</v>
      </c>
      <c r="T3455" s="4" t="str">
        <f t="shared" si="5"/>
        <v>Cookie</v>
      </c>
      <c r="U3455" s="4" t="str">
        <f t="shared" si="6"/>
        <v>In-store</v>
      </c>
      <c r="V3455" s="4" t="str">
        <f t="shared" si="7"/>
        <v>Digital Wallet</v>
      </c>
      <c r="W3455" s="4">
        <f t="shared" ref="W3455:Y3455" si="3462">IF(OR(J3455 = "ERROR", J3455 = ""), "UNKNOWN", J3455)</f>
        <v>5</v>
      </c>
      <c r="X3455" s="4">
        <f t="shared" si="3462"/>
        <v>1</v>
      </c>
      <c r="Y3455" s="4">
        <f t="shared" si="3462"/>
        <v>5</v>
      </c>
      <c r="Z3455" s="5">
        <f t="shared" si="9"/>
        <v>45024</v>
      </c>
    </row>
    <row r="3456">
      <c r="A3456" s="1" t="s">
        <v>3493</v>
      </c>
      <c r="B3456" s="1" t="s">
        <v>32</v>
      </c>
      <c r="C3456" s="1">
        <v>1.0</v>
      </c>
      <c r="D3456" s="1">
        <v>1.0</v>
      </c>
      <c r="E3456" s="1">
        <v>1.0</v>
      </c>
      <c r="H3456" s="2">
        <v>45269.0</v>
      </c>
      <c r="J3456" s="3">
        <f t="shared" si="2"/>
        <v>1</v>
      </c>
      <c r="K3456" s="4">
        <f t="shared" si="3"/>
        <v>1</v>
      </c>
      <c r="L3456" s="4">
        <f t="shared" si="4"/>
        <v>1</v>
      </c>
      <c r="S3456" s="1" t="s">
        <v>3493</v>
      </c>
      <c r="T3456" s="4" t="str">
        <f t="shared" si="5"/>
        <v>Cookie</v>
      </c>
      <c r="U3456" s="4" t="str">
        <f t="shared" si="6"/>
        <v>UNKNOWN</v>
      </c>
      <c r="V3456" s="4" t="str">
        <f t="shared" si="7"/>
        <v>UNKNOWN</v>
      </c>
      <c r="W3456" s="4">
        <f t="shared" ref="W3456:Y3456" si="3463">IF(OR(J3456 = "ERROR", J3456 = ""), "UNKNOWN", J3456)</f>
        <v>1</v>
      </c>
      <c r="X3456" s="4">
        <f t="shared" si="3463"/>
        <v>1</v>
      </c>
      <c r="Y3456" s="4">
        <f t="shared" si="3463"/>
        <v>1</v>
      </c>
      <c r="Z3456" s="5">
        <f t="shared" si="9"/>
        <v>45269</v>
      </c>
    </row>
    <row r="3457">
      <c r="A3457" s="1" t="s">
        <v>3494</v>
      </c>
      <c r="B3457" s="1" t="s">
        <v>22</v>
      </c>
      <c r="C3457" s="1">
        <v>5.0</v>
      </c>
      <c r="D3457" s="1">
        <v>2.0</v>
      </c>
      <c r="E3457" s="1">
        <v>10.0</v>
      </c>
      <c r="F3457" s="1" t="s">
        <v>39</v>
      </c>
      <c r="H3457" s="2">
        <v>44999.0</v>
      </c>
      <c r="J3457" s="3">
        <f t="shared" si="2"/>
        <v>5</v>
      </c>
      <c r="K3457" s="4">
        <f t="shared" si="3"/>
        <v>2</v>
      </c>
      <c r="L3457" s="4">
        <f t="shared" si="4"/>
        <v>10</v>
      </c>
      <c r="S3457" s="1" t="s">
        <v>3494</v>
      </c>
      <c r="T3457" s="4" t="str">
        <f t="shared" si="5"/>
        <v>Coffee</v>
      </c>
      <c r="U3457" s="4" t="str">
        <f t="shared" si="6"/>
        <v>UNKNOWN</v>
      </c>
      <c r="V3457" s="4" t="str">
        <f t="shared" si="7"/>
        <v>Digital Wallet</v>
      </c>
      <c r="W3457" s="4">
        <f t="shared" ref="W3457:Y3457" si="3464">IF(OR(J3457 = "ERROR", J3457 = ""), "UNKNOWN", J3457)</f>
        <v>5</v>
      </c>
      <c r="X3457" s="4">
        <f t="shared" si="3464"/>
        <v>2</v>
      </c>
      <c r="Y3457" s="4">
        <f t="shared" si="3464"/>
        <v>10</v>
      </c>
      <c r="Z3457" s="5">
        <f t="shared" si="9"/>
        <v>44999</v>
      </c>
    </row>
    <row r="3458">
      <c r="A3458" s="1" t="s">
        <v>3495</v>
      </c>
      <c r="B3458" s="1" t="s">
        <v>36</v>
      </c>
      <c r="C3458" s="1">
        <v>1.0</v>
      </c>
      <c r="D3458" s="1">
        <v>5.0</v>
      </c>
      <c r="E3458" s="1">
        <v>5.0</v>
      </c>
      <c r="F3458" s="1" t="s">
        <v>28</v>
      </c>
      <c r="G3458" s="1" t="s">
        <v>24</v>
      </c>
      <c r="H3458" s="2">
        <v>45180.0</v>
      </c>
      <c r="J3458" s="3">
        <f t="shared" si="2"/>
        <v>1</v>
      </c>
      <c r="K3458" s="4">
        <f t="shared" si="3"/>
        <v>5</v>
      </c>
      <c r="L3458" s="4">
        <f t="shared" si="4"/>
        <v>5</v>
      </c>
      <c r="S3458" s="1" t="s">
        <v>3495</v>
      </c>
      <c r="T3458" s="4" t="str">
        <f t="shared" si="5"/>
        <v>Salad</v>
      </c>
      <c r="U3458" s="4" t="str">
        <f t="shared" si="6"/>
        <v>Takeaway</v>
      </c>
      <c r="V3458" s="4" t="str">
        <f t="shared" si="7"/>
        <v>Cash</v>
      </c>
      <c r="W3458" s="4">
        <f t="shared" ref="W3458:Y3458" si="3465">IF(OR(J3458 = "ERROR", J3458 = ""), "UNKNOWN", J3458)</f>
        <v>1</v>
      </c>
      <c r="X3458" s="4">
        <f t="shared" si="3465"/>
        <v>5</v>
      </c>
      <c r="Y3458" s="4">
        <f t="shared" si="3465"/>
        <v>5</v>
      </c>
      <c r="Z3458" s="5">
        <f t="shared" si="9"/>
        <v>45180</v>
      </c>
    </row>
    <row r="3459">
      <c r="A3459" s="1" t="s">
        <v>3496</v>
      </c>
      <c r="B3459" s="1" t="s">
        <v>36</v>
      </c>
      <c r="C3459" s="1">
        <v>2.0</v>
      </c>
      <c r="D3459" s="1">
        <v>5.0</v>
      </c>
      <c r="E3459" s="1">
        <v>10.0</v>
      </c>
      <c r="F3459" s="1" t="s">
        <v>39</v>
      </c>
      <c r="G3459" s="1" t="s">
        <v>29</v>
      </c>
      <c r="H3459" s="2">
        <v>45203.0</v>
      </c>
      <c r="J3459" s="3">
        <f t="shared" si="2"/>
        <v>2</v>
      </c>
      <c r="K3459" s="4">
        <f t="shared" si="3"/>
        <v>5</v>
      </c>
      <c r="L3459" s="4">
        <f t="shared" si="4"/>
        <v>10</v>
      </c>
      <c r="S3459" s="1" t="s">
        <v>3496</v>
      </c>
      <c r="T3459" s="4" t="str">
        <f t="shared" si="5"/>
        <v>Salad</v>
      </c>
      <c r="U3459" s="4" t="str">
        <f t="shared" si="6"/>
        <v>In-store</v>
      </c>
      <c r="V3459" s="4" t="str">
        <f t="shared" si="7"/>
        <v>Digital Wallet</v>
      </c>
      <c r="W3459" s="4">
        <f t="shared" ref="W3459:Y3459" si="3466">IF(OR(J3459 = "ERROR", J3459 = ""), "UNKNOWN", J3459)</f>
        <v>2</v>
      </c>
      <c r="X3459" s="4">
        <f t="shared" si="3466"/>
        <v>5</v>
      </c>
      <c r="Y3459" s="4">
        <f t="shared" si="3466"/>
        <v>10</v>
      </c>
      <c r="Z3459" s="5">
        <f t="shared" si="9"/>
        <v>45203</v>
      </c>
    </row>
    <row r="3460">
      <c r="A3460" s="1" t="s">
        <v>3497</v>
      </c>
      <c r="B3460" s="1" t="s">
        <v>44</v>
      </c>
      <c r="C3460" s="1">
        <v>5.0</v>
      </c>
      <c r="D3460" s="1">
        <v>4.0</v>
      </c>
      <c r="E3460" s="1">
        <v>20.0</v>
      </c>
      <c r="G3460" s="1" t="s">
        <v>24</v>
      </c>
      <c r="H3460" s="6">
        <v>45214.0</v>
      </c>
      <c r="J3460" s="3">
        <f t="shared" si="2"/>
        <v>5</v>
      </c>
      <c r="K3460" s="4">
        <f t="shared" si="3"/>
        <v>4</v>
      </c>
      <c r="L3460" s="4">
        <f t="shared" si="4"/>
        <v>20</v>
      </c>
      <c r="S3460" s="1" t="s">
        <v>3497</v>
      </c>
      <c r="T3460" s="4" t="str">
        <f t="shared" si="5"/>
        <v>Sandwich</v>
      </c>
      <c r="U3460" s="4" t="str">
        <f t="shared" si="6"/>
        <v>Takeaway</v>
      </c>
      <c r="V3460" s="4" t="str">
        <f t="shared" si="7"/>
        <v>UNKNOWN</v>
      </c>
      <c r="W3460" s="4">
        <f t="shared" ref="W3460:Y3460" si="3467">IF(OR(J3460 = "ERROR", J3460 = ""), "UNKNOWN", J3460)</f>
        <v>5</v>
      </c>
      <c r="X3460" s="4">
        <f t="shared" si="3467"/>
        <v>4</v>
      </c>
      <c r="Y3460" s="4">
        <f t="shared" si="3467"/>
        <v>20</v>
      </c>
      <c r="Z3460" s="7">
        <f t="shared" si="9"/>
        <v>45214</v>
      </c>
    </row>
    <row r="3461">
      <c r="A3461" s="1" t="s">
        <v>3498</v>
      </c>
      <c r="B3461" s="1" t="s">
        <v>30</v>
      </c>
      <c r="C3461" s="1">
        <v>4.0</v>
      </c>
      <c r="D3461" s="1">
        <v>5.0</v>
      </c>
      <c r="E3461" s="1">
        <v>20.0</v>
      </c>
      <c r="F3461" s="1" t="s">
        <v>28</v>
      </c>
      <c r="J3461" s="3">
        <f t="shared" si="2"/>
        <v>4</v>
      </c>
      <c r="K3461" s="4">
        <f t="shared" si="3"/>
        <v>5</v>
      </c>
      <c r="L3461" s="4">
        <f t="shared" si="4"/>
        <v>20</v>
      </c>
      <c r="S3461" s="1" t="s">
        <v>3498</v>
      </c>
      <c r="T3461" s="4" t="str">
        <f t="shared" si="5"/>
        <v>UNKNOWN</v>
      </c>
      <c r="U3461" s="4" t="str">
        <f t="shared" si="6"/>
        <v>UNKNOWN</v>
      </c>
      <c r="V3461" s="4" t="str">
        <f t="shared" si="7"/>
        <v>Cash</v>
      </c>
      <c r="W3461" s="4">
        <f t="shared" ref="W3461:Y3461" si="3468">IF(OR(J3461 = "ERROR", J3461 = ""), "UNKNOWN", J3461)</f>
        <v>4</v>
      </c>
      <c r="X3461" s="4">
        <f t="shared" si="3468"/>
        <v>5</v>
      </c>
      <c r="Y3461" s="4">
        <f t="shared" si="3468"/>
        <v>20</v>
      </c>
      <c r="Z3461" s="4" t="str">
        <f t="shared" si="9"/>
        <v>UNKNOWN</v>
      </c>
    </row>
    <row r="3462">
      <c r="A3462" s="1" t="s">
        <v>3499</v>
      </c>
      <c r="B3462" s="1" t="s">
        <v>22</v>
      </c>
      <c r="C3462" s="1">
        <v>3.0</v>
      </c>
      <c r="D3462" s="1">
        <v>2.0</v>
      </c>
      <c r="E3462" s="1">
        <v>6.0</v>
      </c>
      <c r="H3462" s="6">
        <v>45260.0</v>
      </c>
      <c r="J3462" s="3">
        <f t="shared" si="2"/>
        <v>3</v>
      </c>
      <c r="K3462" s="4">
        <f t="shared" si="3"/>
        <v>2</v>
      </c>
      <c r="L3462" s="4">
        <f t="shared" si="4"/>
        <v>6</v>
      </c>
      <c r="S3462" s="1" t="s">
        <v>3499</v>
      </c>
      <c r="T3462" s="4" t="str">
        <f t="shared" si="5"/>
        <v>Coffee</v>
      </c>
      <c r="U3462" s="4" t="str">
        <f t="shared" si="6"/>
        <v>UNKNOWN</v>
      </c>
      <c r="V3462" s="4" t="str">
        <f t="shared" si="7"/>
        <v>UNKNOWN</v>
      </c>
      <c r="W3462" s="4">
        <f t="shared" ref="W3462:Y3462" si="3469">IF(OR(J3462 = "ERROR", J3462 = ""), "UNKNOWN", J3462)</f>
        <v>3</v>
      </c>
      <c r="X3462" s="4">
        <f t="shared" si="3469"/>
        <v>2</v>
      </c>
      <c r="Y3462" s="4">
        <f t="shared" si="3469"/>
        <v>6</v>
      </c>
      <c r="Z3462" s="7">
        <f t="shared" si="9"/>
        <v>45260</v>
      </c>
    </row>
    <row r="3463">
      <c r="A3463" s="1" t="s">
        <v>3500</v>
      </c>
      <c r="B3463" s="1" t="s">
        <v>27</v>
      </c>
      <c r="C3463" s="1">
        <v>4.0</v>
      </c>
      <c r="D3463" s="1">
        <v>3.0</v>
      </c>
      <c r="E3463" s="1">
        <v>12.0</v>
      </c>
      <c r="G3463" s="1" t="s">
        <v>25</v>
      </c>
      <c r="H3463" s="2">
        <v>45204.0</v>
      </c>
      <c r="J3463" s="3">
        <f t="shared" si="2"/>
        <v>4</v>
      </c>
      <c r="K3463" s="4">
        <f t="shared" si="3"/>
        <v>3</v>
      </c>
      <c r="L3463" s="4">
        <f t="shared" si="4"/>
        <v>12</v>
      </c>
      <c r="S3463" s="1" t="s">
        <v>3500</v>
      </c>
      <c r="T3463" s="4" t="str">
        <f t="shared" si="5"/>
        <v>Cake</v>
      </c>
      <c r="U3463" s="4" t="str">
        <f t="shared" si="6"/>
        <v>UNKNOWN</v>
      </c>
      <c r="V3463" s="4" t="str">
        <f t="shared" si="7"/>
        <v>UNKNOWN</v>
      </c>
      <c r="W3463" s="4">
        <f t="shared" ref="W3463:Y3463" si="3470">IF(OR(J3463 = "ERROR", J3463 = ""), "UNKNOWN", J3463)</f>
        <v>4</v>
      </c>
      <c r="X3463" s="4">
        <f t="shared" si="3470"/>
        <v>3</v>
      </c>
      <c r="Y3463" s="4">
        <f t="shared" si="3470"/>
        <v>12</v>
      </c>
      <c r="Z3463" s="5">
        <f t="shared" si="9"/>
        <v>45204</v>
      </c>
    </row>
    <row r="3464">
      <c r="A3464" s="1" t="s">
        <v>3501</v>
      </c>
      <c r="B3464" s="1" t="s">
        <v>44</v>
      </c>
      <c r="C3464" s="1">
        <v>1.0</v>
      </c>
      <c r="D3464" s="1">
        <v>4.0</v>
      </c>
      <c r="E3464" s="1" t="s">
        <v>25</v>
      </c>
      <c r="F3464" s="1" t="s">
        <v>23</v>
      </c>
      <c r="G3464" s="1" t="s">
        <v>30</v>
      </c>
      <c r="H3464" s="2">
        <v>45004.0</v>
      </c>
      <c r="J3464" s="3">
        <f t="shared" si="2"/>
        <v>1</v>
      </c>
      <c r="K3464" s="4">
        <f t="shared" si="3"/>
        <v>4</v>
      </c>
      <c r="L3464" s="4">
        <f t="shared" si="4"/>
        <v>4</v>
      </c>
      <c r="S3464" s="1" t="s">
        <v>3501</v>
      </c>
      <c r="T3464" s="4" t="str">
        <f t="shared" si="5"/>
        <v>Sandwich</v>
      </c>
      <c r="U3464" s="4" t="str">
        <f t="shared" si="6"/>
        <v>UNKNOWN</v>
      </c>
      <c r="V3464" s="4" t="str">
        <f t="shared" si="7"/>
        <v>Credit Card</v>
      </c>
      <c r="W3464" s="4">
        <f t="shared" ref="W3464:Y3464" si="3471">IF(OR(J3464 = "ERROR", J3464 = ""), "UNKNOWN", J3464)</f>
        <v>1</v>
      </c>
      <c r="X3464" s="4">
        <f t="shared" si="3471"/>
        <v>4</v>
      </c>
      <c r="Y3464" s="4">
        <f t="shared" si="3471"/>
        <v>4</v>
      </c>
      <c r="Z3464" s="5">
        <f t="shared" si="9"/>
        <v>45004</v>
      </c>
    </row>
    <row r="3465">
      <c r="A3465" s="1" t="s">
        <v>3502</v>
      </c>
      <c r="B3465" s="1" t="s">
        <v>30</v>
      </c>
      <c r="C3465" s="1">
        <v>4.0</v>
      </c>
      <c r="D3465" s="1">
        <v>1.0</v>
      </c>
      <c r="E3465" s="1">
        <v>4.0</v>
      </c>
      <c r="F3465" s="1" t="s">
        <v>28</v>
      </c>
      <c r="G3465" s="1" t="s">
        <v>24</v>
      </c>
      <c r="H3465" s="2">
        <v>45105.0</v>
      </c>
      <c r="J3465" s="3">
        <f t="shared" si="2"/>
        <v>4</v>
      </c>
      <c r="K3465" s="4">
        <f t="shared" si="3"/>
        <v>1</v>
      </c>
      <c r="L3465" s="4">
        <f t="shared" si="4"/>
        <v>4</v>
      </c>
      <c r="S3465" s="1" t="s">
        <v>3502</v>
      </c>
      <c r="T3465" s="4" t="str">
        <f t="shared" si="5"/>
        <v>UNKNOWN</v>
      </c>
      <c r="U3465" s="4" t="str">
        <f t="shared" si="6"/>
        <v>Takeaway</v>
      </c>
      <c r="V3465" s="4" t="str">
        <f t="shared" si="7"/>
        <v>Cash</v>
      </c>
      <c r="W3465" s="4">
        <f t="shared" ref="W3465:Y3465" si="3472">IF(OR(J3465 = "ERROR", J3465 = ""), "UNKNOWN", J3465)</f>
        <v>4</v>
      </c>
      <c r="X3465" s="4">
        <f t="shared" si="3472"/>
        <v>1</v>
      </c>
      <c r="Y3465" s="4">
        <f t="shared" si="3472"/>
        <v>4</v>
      </c>
      <c r="Z3465" s="5">
        <f t="shared" si="9"/>
        <v>45105</v>
      </c>
    </row>
    <row r="3466">
      <c r="A3466" s="1" t="s">
        <v>3503</v>
      </c>
      <c r="B3466" s="1" t="s">
        <v>55</v>
      </c>
      <c r="C3466" s="1">
        <v>2.0</v>
      </c>
      <c r="D3466" s="1" t="s">
        <v>25</v>
      </c>
      <c r="E3466" s="1">
        <v>6.0</v>
      </c>
      <c r="F3466" s="1" t="s">
        <v>23</v>
      </c>
      <c r="H3466" s="2">
        <v>44930.0</v>
      </c>
      <c r="J3466" s="3">
        <f t="shared" si="2"/>
        <v>2</v>
      </c>
      <c r="K3466" s="4">
        <f t="shared" si="3"/>
        <v>3</v>
      </c>
      <c r="L3466" s="4">
        <f t="shared" si="4"/>
        <v>6</v>
      </c>
      <c r="S3466" s="1" t="s">
        <v>3503</v>
      </c>
      <c r="T3466" s="4" t="str">
        <f t="shared" si="5"/>
        <v>Juice</v>
      </c>
      <c r="U3466" s="4" t="str">
        <f t="shared" si="6"/>
        <v>UNKNOWN</v>
      </c>
      <c r="V3466" s="4" t="str">
        <f t="shared" si="7"/>
        <v>Credit Card</v>
      </c>
      <c r="W3466" s="4">
        <f t="shared" ref="W3466:Y3466" si="3473">IF(OR(J3466 = "ERROR", J3466 = ""), "UNKNOWN", J3466)</f>
        <v>2</v>
      </c>
      <c r="X3466" s="4">
        <f t="shared" si="3473"/>
        <v>3</v>
      </c>
      <c r="Y3466" s="4">
        <f t="shared" si="3473"/>
        <v>6</v>
      </c>
      <c r="Z3466" s="5">
        <f t="shared" si="9"/>
        <v>44930</v>
      </c>
    </row>
    <row r="3467">
      <c r="A3467" s="1" t="s">
        <v>3504</v>
      </c>
      <c r="B3467" s="1" t="s">
        <v>55</v>
      </c>
      <c r="C3467" s="1" t="s">
        <v>30</v>
      </c>
      <c r="D3467" s="1">
        <v>3.0</v>
      </c>
      <c r="E3467" s="1">
        <v>3.0</v>
      </c>
      <c r="F3467" s="1" t="s">
        <v>39</v>
      </c>
      <c r="H3467" s="2">
        <v>45102.0</v>
      </c>
      <c r="J3467" s="3">
        <f t="shared" si="2"/>
        <v>1</v>
      </c>
      <c r="K3467" s="4">
        <f t="shared" si="3"/>
        <v>3</v>
      </c>
      <c r="L3467" s="4">
        <f t="shared" si="4"/>
        <v>3</v>
      </c>
      <c r="S3467" s="1" t="s">
        <v>3504</v>
      </c>
      <c r="T3467" s="4" t="str">
        <f t="shared" si="5"/>
        <v>Juice</v>
      </c>
      <c r="U3467" s="4" t="str">
        <f t="shared" si="6"/>
        <v>UNKNOWN</v>
      </c>
      <c r="V3467" s="4" t="str">
        <f t="shared" si="7"/>
        <v>Digital Wallet</v>
      </c>
      <c r="W3467" s="4">
        <f t="shared" ref="W3467:Y3467" si="3474">IF(OR(J3467 = "ERROR", J3467 = ""), "UNKNOWN", J3467)</f>
        <v>1</v>
      </c>
      <c r="X3467" s="4">
        <f t="shared" si="3474"/>
        <v>3</v>
      </c>
      <c r="Y3467" s="4">
        <f t="shared" si="3474"/>
        <v>3</v>
      </c>
      <c r="Z3467" s="5">
        <f t="shared" si="9"/>
        <v>45102</v>
      </c>
    </row>
    <row r="3468">
      <c r="A3468" s="1" t="s">
        <v>3505</v>
      </c>
      <c r="B3468" s="1" t="s">
        <v>81</v>
      </c>
      <c r="C3468" s="1">
        <v>5.0</v>
      </c>
      <c r="D3468" s="1">
        <v>1.5</v>
      </c>
      <c r="E3468" s="1">
        <v>7.5</v>
      </c>
      <c r="F3468" s="1" t="s">
        <v>39</v>
      </c>
      <c r="G3468" s="1" t="s">
        <v>29</v>
      </c>
      <c r="H3468" s="2">
        <v>45206.0</v>
      </c>
      <c r="J3468" s="3">
        <f t="shared" si="2"/>
        <v>5</v>
      </c>
      <c r="K3468" s="4">
        <f t="shared" si="3"/>
        <v>1.5</v>
      </c>
      <c r="L3468" s="4">
        <f t="shared" si="4"/>
        <v>7.5</v>
      </c>
      <c r="S3468" s="1" t="s">
        <v>3505</v>
      </c>
      <c r="T3468" s="4" t="str">
        <f t="shared" si="5"/>
        <v>Tea</v>
      </c>
      <c r="U3468" s="4" t="str">
        <f t="shared" si="6"/>
        <v>In-store</v>
      </c>
      <c r="V3468" s="4" t="str">
        <f t="shared" si="7"/>
        <v>Digital Wallet</v>
      </c>
      <c r="W3468" s="4">
        <f t="shared" ref="W3468:Y3468" si="3475">IF(OR(J3468 = "ERROR", J3468 = ""), "UNKNOWN", J3468)</f>
        <v>5</v>
      </c>
      <c r="X3468" s="4">
        <f t="shared" si="3475"/>
        <v>1.5</v>
      </c>
      <c r="Y3468" s="4">
        <f t="shared" si="3475"/>
        <v>7.5</v>
      </c>
      <c r="Z3468" s="5">
        <f t="shared" si="9"/>
        <v>45206</v>
      </c>
    </row>
    <row r="3469">
      <c r="A3469" s="1" t="s">
        <v>3506</v>
      </c>
      <c r="B3469" s="1" t="s">
        <v>22</v>
      </c>
      <c r="C3469" s="1">
        <v>3.0</v>
      </c>
      <c r="D3469" s="1">
        <v>2.0</v>
      </c>
      <c r="E3469" s="1">
        <v>6.0</v>
      </c>
      <c r="F3469" s="1" t="s">
        <v>30</v>
      </c>
      <c r="H3469" s="2">
        <v>45176.0</v>
      </c>
      <c r="J3469" s="3">
        <f t="shared" si="2"/>
        <v>3</v>
      </c>
      <c r="K3469" s="4">
        <f t="shared" si="3"/>
        <v>2</v>
      </c>
      <c r="L3469" s="4">
        <f t="shared" si="4"/>
        <v>6</v>
      </c>
      <c r="S3469" s="1" t="s">
        <v>3506</v>
      </c>
      <c r="T3469" s="4" t="str">
        <f t="shared" si="5"/>
        <v>Coffee</v>
      </c>
      <c r="U3469" s="4" t="str">
        <f t="shared" si="6"/>
        <v>UNKNOWN</v>
      </c>
      <c r="V3469" s="4" t="str">
        <f t="shared" si="7"/>
        <v>UNKNOWN</v>
      </c>
      <c r="W3469" s="4">
        <f t="shared" ref="W3469:Y3469" si="3476">IF(OR(J3469 = "ERROR", J3469 = ""), "UNKNOWN", J3469)</f>
        <v>3</v>
      </c>
      <c r="X3469" s="4">
        <f t="shared" si="3476"/>
        <v>2</v>
      </c>
      <c r="Y3469" s="4">
        <f t="shared" si="3476"/>
        <v>6</v>
      </c>
      <c r="Z3469" s="5">
        <f t="shared" si="9"/>
        <v>45176</v>
      </c>
    </row>
    <row r="3470">
      <c r="A3470" s="1" t="s">
        <v>3507</v>
      </c>
      <c r="B3470" s="1" t="s">
        <v>30</v>
      </c>
      <c r="C3470" s="1">
        <v>4.0</v>
      </c>
      <c r="D3470" s="1">
        <v>3.0</v>
      </c>
      <c r="E3470" s="1">
        <v>12.0</v>
      </c>
      <c r="F3470" s="1" t="s">
        <v>39</v>
      </c>
      <c r="H3470" s="2">
        <v>45113.0</v>
      </c>
      <c r="J3470" s="3">
        <f t="shared" si="2"/>
        <v>4</v>
      </c>
      <c r="K3470" s="4">
        <f t="shared" si="3"/>
        <v>3</v>
      </c>
      <c r="L3470" s="4">
        <f t="shared" si="4"/>
        <v>12</v>
      </c>
      <c r="S3470" s="1" t="s">
        <v>3507</v>
      </c>
      <c r="T3470" s="4" t="str">
        <f t="shared" si="5"/>
        <v>UNKNOWN</v>
      </c>
      <c r="U3470" s="4" t="str">
        <f t="shared" si="6"/>
        <v>UNKNOWN</v>
      </c>
      <c r="V3470" s="4" t="str">
        <f t="shared" si="7"/>
        <v>Digital Wallet</v>
      </c>
      <c r="W3470" s="4">
        <f t="shared" ref="W3470:Y3470" si="3477">IF(OR(J3470 = "ERROR", J3470 = ""), "UNKNOWN", J3470)</f>
        <v>4</v>
      </c>
      <c r="X3470" s="4">
        <f t="shared" si="3477"/>
        <v>3</v>
      </c>
      <c r="Y3470" s="4">
        <f t="shared" si="3477"/>
        <v>12</v>
      </c>
      <c r="Z3470" s="5">
        <f t="shared" si="9"/>
        <v>45113</v>
      </c>
    </row>
    <row r="3471">
      <c r="A3471" s="1" t="s">
        <v>3508</v>
      </c>
      <c r="B3471" s="1" t="s">
        <v>22</v>
      </c>
      <c r="C3471" s="1">
        <v>4.0</v>
      </c>
      <c r="D3471" s="1">
        <v>2.0</v>
      </c>
      <c r="E3471" s="1">
        <v>8.0</v>
      </c>
      <c r="F3471" s="1" t="s">
        <v>25</v>
      </c>
      <c r="H3471" s="2">
        <v>45170.0</v>
      </c>
      <c r="J3471" s="3">
        <f t="shared" si="2"/>
        <v>4</v>
      </c>
      <c r="K3471" s="4">
        <f t="shared" si="3"/>
        <v>2</v>
      </c>
      <c r="L3471" s="4">
        <f t="shared" si="4"/>
        <v>8</v>
      </c>
      <c r="S3471" s="1" t="s">
        <v>3508</v>
      </c>
      <c r="T3471" s="4" t="str">
        <f t="shared" si="5"/>
        <v>Coffee</v>
      </c>
      <c r="U3471" s="4" t="str">
        <f t="shared" si="6"/>
        <v>UNKNOWN</v>
      </c>
      <c r="V3471" s="4" t="str">
        <f t="shared" si="7"/>
        <v>UNKNOWN</v>
      </c>
      <c r="W3471" s="4">
        <f t="shared" ref="W3471:Y3471" si="3478">IF(OR(J3471 = "ERROR", J3471 = ""), "UNKNOWN", J3471)</f>
        <v>4</v>
      </c>
      <c r="X3471" s="4">
        <f t="shared" si="3478"/>
        <v>2</v>
      </c>
      <c r="Y3471" s="4">
        <f t="shared" si="3478"/>
        <v>8</v>
      </c>
      <c r="Z3471" s="5">
        <f t="shared" si="9"/>
        <v>45170</v>
      </c>
    </row>
    <row r="3472">
      <c r="A3472" s="1" t="s">
        <v>3509</v>
      </c>
      <c r="B3472" s="1" t="s">
        <v>55</v>
      </c>
      <c r="C3472" s="1">
        <v>5.0</v>
      </c>
      <c r="D3472" s="1">
        <v>3.0</v>
      </c>
      <c r="E3472" s="1">
        <v>15.0</v>
      </c>
      <c r="F3472" s="1" t="s">
        <v>23</v>
      </c>
      <c r="G3472" s="1" t="s">
        <v>24</v>
      </c>
      <c r="H3472" s="1" t="s">
        <v>30</v>
      </c>
      <c r="J3472" s="3">
        <f t="shared" si="2"/>
        <v>5</v>
      </c>
      <c r="K3472" s="4">
        <f t="shared" si="3"/>
        <v>3</v>
      </c>
      <c r="L3472" s="4">
        <f t="shared" si="4"/>
        <v>15</v>
      </c>
      <c r="S3472" s="1" t="s">
        <v>3509</v>
      </c>
      <c r="T3472" s="4" t="str">
        <f t="shared" si="5"/>
        <v>Juice</v>
      </c>
      <c r="U3472" s="4" t="str">
        <f t="shared" si="6"/>
        <v>Takeaway</v>
      </c>
      <c r="V3472" s="4" t="str">
        <f t="shared" si="7"/>
        <v>Credit Card</v>
      </c>
      <c r="W3472" s="4">
        <f t="shared" ref="W3472:Y3472" si="3479">IF(OR(J3472 = "ERROR", J3472 = ""), "UNKNOWN", J3472)</f>
        <v>5</v>
      </c>
      <c r="X3472" s="4">
        <f t="shared" si="3479"/>
        <v>3</v>
      </c>
      <c r="Y3472" s="4">
        <f t="shared" si="3479"/>
        <v>15</v>
      </c>
      <c r="Z3472" s="4" t="str">
        <f t="shared" si="9"/>
        <v>UNKNOWN</v>
      </c>
    </row>
    <row r="3473">
      <c r="A3473" s="1" t="s">
        <v>3510</v>
      </c>
      <c r="B3473" s="1" t="s">
        <v>32</v>
      </c>
      <c r="C3473" s="1">
        <v>5.0</v>
      </c>
      <c r="D3473" s="1">
        <v>1.0</v>
      </c>
      <c r="E3473" s="1">
        <v>5.0</v>
      </c>
      <c r="F3473" s="1" t="s">
        <v>28</v>
      </c>
      <c r="G3473" s="1" t="s">
        <v>29</v>
      </c>
      <c r="H3473" s="2">
        <v>45077.0</v>
      </c>
      <c r="J3473" s="3">
        <f t="shared" si="2"/>
        <v>5</v>
      </c>
      <c r="K3473" s="4">
        <f t="shared" si="3"/>
        <v>1</v>
      </c>
      <c r="L3473" s="4">
        <f t="shared" si="4"/>
        <v>5</v>
      </c>
      <c r="S3473" s="1" t="s">
        <v>3510</v>
      </c>
      <c r="T3473" s="4" t="str">
        <f t="shared" si="5"/>
        <v>Cookie</v>
      </c>
      <c r="U3473" s="4" t="str">
        <f t="shared" si="6"/>
        <v>In-store</v>
      </c>
      <c r="V3473" s="4" t="str">
        <f t="shared" si="7"/>
        <v>Cash</v>
      </c>
      <c r="W3473" s="4">
        <f t="shared" ref="W3473:Y3473" si="3480">IF(OR(J3473 = "ERROR", J3473 = ""), "UNKNOWN", J3473)</f>
        <v>5</v>
      </c>
      <c r="X3473" s="4">
        <f t="shared" si="3480"/>
        <v>1</v>
      </c>
      <c r="Y3473" s="4">
        <f t="shared" si="3480"/>
        <v>5</v>
      </c>
      <c r="Z3473" s="5">
        <f t="shared" si="9"/>
        <v>45077</v>
      </c>
    </row>
    <row r="3474">
      <c r="A3474" s="1" t="s">
        <v>3511</v>
      </c>
      <c r="B3474" s="1" t="s">
        <v>41</v>
      </c>
      <c r="C3474" s="1">
        <v>2.0</v>
      </c>
      <c r="D3474" s="1">
        <v>4.0</v>
      </c>
      <c r="E3474" s="1">
        <v>8.0</v>
      </c>
      <c r="H3474" s="2">
        <v>45176.0</v>
      </c>
      <c r="J3474" s="3">
        <f t="shared" si="2"/>
        <v>2</v>
      </c>
      <c r="K3474" s="4">
        <f t="shared" si="3"/>
        <v>4</v>
      </c>
      <c r="L3474" s="4">
        <f t="shared" si="4"/>
        <v>8</v>
      </c>
      <c r="S3474" s="1" t="s">
        <v>3511</v>
      </c>
      <c r="T3474" s="4" t="str">
        <f t="shared" si="5"/>
        <v>Smoothie</v>
      </c>
      <c r="U3474" s="4" t="str">
        <f t="shared" si="6"/>
        <v>UNKNOWN</v>
      </c>
      <c r="V3474" s="4" t="str">
        <f t="shared" si="7"/>
        <v>UNKNOWN</v>
      </c>
      <c r="W3474" s="4">
        <f t="shared" ref="W3474:Y3474" si="3481">IF(OR(J3474 = "ERROR", J3474 = ""), "UNKNOWN", J3474)</f>
        <v>2</v>
      </c>
      <c r="X3474" s="4">
        <f t="shared" si="3481"/>
        <v>4</v>
      </c>
      <c r="Y3474" s="4">
        <f t="shared" si="3481"/>
        <v>8</v>
      </c>
      <c r="Z3474" s="5">
        <f t="shared" si="9"/>
        <v>45176</v>
      </c>
    </row>
    <row r="3475">
      <c r="A3475" s="1" t="s">
        <v>3512</v>
      </c>
      <c r="B3475" s="1" t="s">
        <v>22</v>
      </c>
      <c r="C3475" s="1">
        <v>5.0</v>
      </c>
      <c r="D3475" s="1">
        <v>2.0</v>
      </c>
      <c r="E3475" s="1">
        <v>10.0</v>
      </c>
      <c r="F3475" s="1" t="s">
        <v>28</v>
      </c>
      <c r="H3475" s="2">
        <v>45095.0</v>
      </c>
      <c r="J3475" s="3">
        <f t="shared" si="2"/>
        <v>5</v>
      </c>
      <c r="K3475" s="4">
        <f t="shared" si="3"/>
        <v>2</v>
      </c>
      <c r="L3475" s="4">
        <f t="shared" si="4"/>
        <v>10</v>
      </c>
      <c r="S3475" s="1" t="s">
        <v>3512</v>
      </c>
      <c r="T3475" s="4" t="str">
        <f t="shared" si="5"/>
        <v>Coffee</v>
      </c>
      <c r="U3475" s="4" t="str">
        <f t="shared" si="6"/>
        <v>UNKNOWN</v>
      </c>
      <c r="V3475" s="4" t="str">
        <f t="shared" si="7"/>
        <v>Cash</v>
      </c>
      <c r="W3475" s="4">
        <f t="shared" ref="W3475:Y3475" si="3482">IF(OR(J3475 = "ERROR", J3475 = ""), "UNKNOWN", J3475)</f>
        <v>5</v>
      </c>
      <c r="X3475" s="4">
        <f t="shared" si="3482"/>
        <v>2</v>
      </c>
      <c r="Y3475" s="4">
        <f t="shared" si="3482"/>
        <v>10</v>
      </c>
      <c r="Z3475" s="5">
        <f t="shared" si="9"/>
        <v>45095</v>
      </c>
    </row>
    <row r="3476">
      <c r="A3476" s="1" t="s">
        <v>3513</v>
      </c>
      <c r="B3476" s="1" t="s">
        <v>41</v>
      </c>
      <c r="C3476" s="1">
        <v>1.0</v>
      </c>
      <c r="D3476" s="1">
        <v>4.0</v>
      </c>
      <c r="E3476" s="1">
        <v>4.0</v>
      </c>
      <c r="H3476" s="6">
        <v>45283.0</v>
      </c>
      <c r="J3476" s="3">
        <f t="shared" si="2"/>
        <v>1</v>
      </c>
      <c r="K3476" s="4">
        <f t="shared" si="3"/>
        <v>4</v>
      </c>
      <c r="L3476" s="4">
        <f t="shared" si="4"/>
        <v>4</v>
      </c>
      <c r="S3476" s="1" t="s">
        <v>3513</v>
      </c>
      <c r="T3476" s="4" t="str">
        <f t="shared" si="5"/>
        <v>Smoothie</v>
      </c>
      <c r="U3476" s="4" t="str">
        <f t="shared" si="6"/>
        <v>UNKNOWN</v>
      </c>
      <c r="V3476" s="4" t="str">
        <f t="shared" si="7"/>
        <v>UNKNOWN</v>
      </c>
      <c r="W3476" s="4">
        <f t="shared" ref="W3476:Y3476" si="3483">IF(OR(J3476 = "ERROR", J3476 = ""), "UNKNOWN", J3476)</f>
        <v>1</v>
      </c>
      <c r="X3476" s="4">
        <f t="shared" si="3483"/>
        <v>4</v>
      </c>
      <c r="Y3476" s="4">
        <f t="shared" si="3483"/>
        <v>4</v>
      </c>
      <c r="Z3476" s="7">
        <f t="shared" si="9"/>
        <v>45283</v>
      </c>
    </row>
    <row r="3477">
      <c r="A3477" s="1" t="s">
        <v>3514</v>
      </c>
      <c r="B3477" s="1" t="s">
        <v>27</v>
      </c>
      <c r="C3477" s="1">
        <v>3.0</v>
      </c>
      <c r="D3477" s="1">
        <v>3.0</v>
      </c>
      <c r="E3477" s="1">
        <v>9.0</v>
      </c>
      <c r="F3477" s="1" t="s">
        <v>39</v>
      </c>
      <c r="G3477" s="1" t="s">
        <v>29</v>
      </c>
      <c r="H3477" s="2">
        <v>44999.0</v>
      </c>
      <c r="J3477" s="3">
        <f t="shared" si="2"/>
        <v>3</v>
      </c>
      <c r="K3477" s="4">
        <f t="shared" si="3"/>
        <v>3</v>
      </c>
      <c r="L3477" s="4">
        <f t="shared" si="4"/>
        <v>9</v>
      </c>
      <c r="S3477" s="1" t="s">
        <v>3514</v>
      </c>
      <c r="T3477" s="4" t="str">
        <f t="shared" si="5"/>
        <v>Cake</v>
      </c>
      <c r="U3477" s="4" t="str">
        <f t="shared" si="6"/>
        <v>In-store</v>
      </c>
      <c r="V3477" s="4" t="str">
        <f t="shared" si="7"/>
        <v>Digital Wallet</v>
      </c>
      <c r="W3477" s="4">
        <f t="shared" ref="W3477:Y3477" si="3484">IF(OR(J3477 = "ERROR", J3477 = ""), "UNKNOWN", J3477)</f>
        <v>3</v>
      </c>
      <c r="X3477" s="4">
        <f t="shared" si="3484"/>
        <v>3</v>
      </c>
      <c r="Y3477" s="4">
        <f t="shared" si="3484"/>
        <v>9</v>
      </c>
      <c r="Z3477" s="5">
        <f t="shared" si="9"/>
        <v>44999</v>
      </c>
    </row>
    <row r="3478">
      <c r="A3478" s="1" t="s">
        <v>3515</v>
      </c>
      <c r="B3478" s="1" t="s">
        <v>32</v>
      </c>
      <c r="C3478" s="1">
        <v>5.0</v>
      </c>
      <c r="D3478" s="1">
        <v>1.0</v>
      </c>
      <c r="E3478" s="1">
        <v>5.0</v>
      </c>
      <c r="F3478" s="1" t="s">
        <v>28</v>
      </c>
      <c r="G3478" s="1" t="s">
        <v>29</v>
      </c>
      <c r="H3478" s="2">
        <v>45157.0</v>
      </c>
      <c r="J3478" s="3">
        <f t="shared" si="2"/>
        <v>5</v>
      </c>
      <c r="K3478" s="4">
        <f t="shared" si="3"/>
        <v>1</v>
      </c>
      <c r="L3478" s="4">
        <f t="shared" si="4"/>
        <v>5</v>
      </c>
      <c r="S3478" s="1" t="s">
        <v>3515</v>
      </c>
      <c r="T3478" s="4" t="str">
        <f t="shared" si="5"/>
        <v>Cookie</v>
      </c>
      <c r="U3478" s="4" t="str">
        <f t="shared" si="6"/>
        <v>In-store</v>
      </c>
      <c r="V3478" s="4" t="str">
        <f t="shared" si="7"/>
        <v>Cash</v>
      </c>
      <c r="W3478" s="4">
        <f t="shared" ref="W3478:Y3478" si="3485">IF(OR(J3478 = "ERROR", J3478 = ""), "UNKNOWN", J3478)</f>
        <v>5</v>
      </c>
      <c r="X3478" s="4">
        <f t="shared" si="3485"/>
        <v>1</v>
      </c>
      <c r="Y3478" s="4">
        <f t="shared" si="3485"/>
        <v>5</v>
      </c>
      <c r="Z3478" s="5">
        <f t="shared" si="9"/>
        <v>45157</v>
      </c>
    </row>
    <row r="3479">
      <c r="A3479" s="1" t="s">
        <v>3516</v>
      </c>
      <c r="B3479" s="1" t="s">
        <v>44</v>
      </c>
      <c r="C3479" s="1">
        <v>5.0</v>
      </c>
      <c r="D3479" s="1" t="s">
        <v>25</v>
      </c>
      <c r="E3479" s="1">
        <v>20.0</v>
      </c>
      <c r="F3479" s="1" t="s">
        <v>28</v>
      </c>
      <c r="G3479" s="1" t="s">
        <v>24</v>
      </c>
      <c r="H3479" s="2">
        <v>45043.0</v>
      </c>
      <c r="J3479" s="3">
        <f t="shared" si="2"/>
        <v>5</v>
      </c>
      <c r="K3479" s="4">
        <f t="shared" si="3"/>
        <v>4</v>
      </c>
      <c r="L3479" s="4">
        <f t="shared" si="4"/>
        <v>20</v>
      </c>
      <c r="S3479" s="1" t="s">
        <v>3516</v>
      </c>
      <c r="T3479" s="4" t="str">
        <f t="shared" si="5"/>
        <v>Sandwich</v>
      </c>
      <c r="U3479" s="4" t="str">
        <f t="shared" si="6"/>
        <v>Takeaway</v>
      </c>
      <c r="V3479" s="4" t="str">
        <f t="shared" si="7"/>
        <v>Cash</v>
      </c>
      <c r="W3479" s="4">
        <f t="shared" ref="W3479:Y3479" si="3486">IF(OR(J3479 = "ERROR", J3479 = ""), "UNKNOWN", J3479)</f>
        <v>5</v>
      </c>
      <c r="X3479" s="4">
        <f t="shared" si="3486"/>
        <v>4</v>
      </c>
      <c r="Y3479" s="4">
        <f t="shared" si="3486"/>
        <v>20</v>
      </c>
      <c r="Z3479" s="5">
        <f t="shared" si="9"/>
        <v>45043</v>
      </c>
    </row>
    <row r="3480">
      <c r="A3480" s="1" t="s">
        <v>3517</v>
      </c>
      <c r="B3480" s="1" t="s">
        <v>44</v>
      </c>
      <c r="C3480" s="1">
        <v>2.0</v>
      </c>
      <c r="D3480" s="1">
        <v>4.0</v>
      </c>
      <c r="E3480" s="1">
        <v>8.0</v>
      </c>
      <c r="F3480" s="1" t="s">
        <v>23</v>
      </c>
      <c r="H3480" s="6">
        <v>45273.0</v>
      </c>
      <c r="J3480" s="3">
        <f t="shared" si="2"/>
        <v>2</v>
      </c>
      <c r="K3480" s="4">
        <f t="shared" si="3"/>
        <v>4</v>
      </c>
      <c r="L3480" s="4">
        <f t="shared" si="4"/>
        <v>8</v>
      </c>
      <c r="S3480" s="1" t="s">
        <v>3517</v>
      </c>
      <c r="T3480" s="4" t="str">
        <f t="shared" si="5"/>
        <v>Sandwich</v>
      </c>
      <c r="U3480" s="4" t="str">
        <f t="shared" si="6"/>
        <v>UNKNOWN</v>
      </c>
      <c r="V3480" s="4" t="str">
        <f t="shared" si="7"/>
        <v>Credit Card</v>
      </c>
      <c r="W3480" s="4">
        <f t="shared" ref="W3480:Y3480" si="3487">IF(OR(J3480 = "ERROR", J3480 = ""), "UNKNOWN", J3480)</f>
        <v>2</v>
      </c>
      <c r="X3480" s="4">
        <f t="shared" si="3487"/>
        <v>4</v>
      </c>
      <c r="Y3480" s="4">
        <f t="shared" si="3487"/>
        <v>8</v>
      </c>
      <c r="Z3480" s="7">
        <f t="shared" si="9"/>
        <v>45273</v>
      </c>
    </row>
    <row r="3481">
      <c r="A3481" s="1" t="s">
        <v>3518</v>
      </c>
      <c r="C3481" s="1">
        <v>3.0</v>
      </c>
      <c r="D3481" s="1">
        <v>3.0</v>
      </c>
      <c r="E3481" s="1">
        <v>9.0</v>
      </c>
      <c r="F3481" s="1" t="s">
        <v>39</v>
      </c>
      <c r="G3481" s="1" t="s">
        <v>29</v>
      </c>
      <c r="H3481" s="2">
        <v>45264.0</v>
      </c>
      <c r="J3481" s="3">
        <f t="shared" si="2"/>
        <v>3</v>
      </c>
      <c r="K3481" s="4">
        <f t="shared" si="3"/>
        <v>3</v>
      </c>
      <c r="L3481" s="4">
        <f t="shared" si="4"/>
        <v>9</v>
      </c>
      <c r="S3481" s="1" t="s">
        <v>3518</v>
      </c>
      <c r="T3481" s="4" t="str">
        <f t="shared" si="5"/>
        <v>UNKNOWN</v>
      </c>
      <c r="U3481" s="4" t="str">
        <f t="shared" si="6"/>
        <v>In-store</v>
      </c>
      <c r="V3481" s="4" t="str">
        <f t="shared" si="7"/>
        <v>Digital Wallet</v>
      </c>
      <c r="W3481" s="4">
        <f t="shared" ref="W3481:Y3481" si="3488">IF(OR(J3481 = "ERROR", J3481 = ""), "UNKNOWN", J3481)</f>
        <v>3</v>
      </c>
      <c r="X3481" s="4">
        <f t="shared" si="3488"/>
        <v>3</v>
      </c>
      <c r="Y3481" s="4">
        <f t="shared" si="3488"/>
        <v>9</v>
      </c>
      <c r="Z3481" s="5">
        <f t="shared" si="9"/>
        <v>45264</v>
      </c>
    </row>
    <row r="3482">
      <c r="A3482" s="1" t="s">
        <v>3519</v>
      </c>
      <c r="B3482" s="1" t="s">
        <v>27</v>
      </c>
      <c r="C3482" s="1">
        <v>5.0</v>
      </c>
      <c r="D3482" s="1">
        <v>3.0</v>
      </c>
      <c r="E3482" s="1">
        <v>15.0</v>
      </c>
      <c r="F3482" s="1" t="s">
        <v>23</v>
      </c>
      <c r="G3482" s="1" t="s">
        <v>29</v>
      </c>
      <c r="H3482" s="2">
        <v>45148.0</v>
      </c>
      <c r="J3482" s="3">
        <f t="shared" si="2"/>
        <v>5</v>
      </c>
      <c r="K3482" s="4">
        <f t="shared" si="3"/>
        <v>3</v>
      </c>
      <c r="L3482" s="4">
        <f t="shared" si="4"/>
        <v>15</v>
      </c>
      <c r="S3482" s="1" t="s">
        <v>3519</v>
      </c>
      <c r="T3482" s="4" t="str">
        <f t="shared" si="5"/>
        <v>Cake</v>
      </c>
      <c r="U3482" s="4" t="str">
        <f t="shared" si="6"/>
        <v>In-store</v>
      </c>
      <c r="V3482" s="4" t="str">
        <f t="shared" si="7"/>
        <v>Credit Card</v>
      </c>
      <c r="W3482" s="4">
        <f t="shared" ref="W3482:Y3482" si="3489">IF(OR(J3482 = "ERROR", J3482 = ""), "UNKNOWN", J3482)</f>
        <v>5</v>
      </c>
      <c r="X3482" s="4">
        <f t="shared" si="3489"/>
        <v>3</v>
      </c>
      <c r="Y3482" s="4">
        <f t="shared" si="3489"/>
        <v>15</v>
      </c>
      <c r="Z3482" s="5">
        <f t="shared" si="9"/>
        <v>45148</v>
      </c>
    </row>
    <row r="3483">
      <c r="A3483" s="1" t="s">
        <v>3520</v>
      </c>
      <c r="B3483" s="1" t="s">
        <v>41</v>
      </c>
      <c r="C3483" s="1">
        <v>5.0</v>
      </c>
      <c r="D3483" s="1">
        <v>4.0</v>
      </c>
      <c r="E3483" s="1">
        <v>20.0</v>
      </c>
      <c r="F3483" s="1" t="s">
        <v>39</v>
      </c>
      <c r="G3483" s="1" t="s">
        <v>24</v>
      </c>
      <c r="H3483" s="6">
        <v>45249.0</v>
      </c>
      <c r="J3483" s="3">
        <f t="shared" si="2"/>
        <v>5</v>
      </c>
      <c r="K3483" s="4">
        <f t="shared" si="3"/>
        <v>4</v>
      </c>
      <c r="L3483" s="4">
        <f t="shared" si="4"/>
        <v>20</v>
      </c>
      <c r="S3483" s="1" t="s">
        <v>3520</v>
      </c>
      <c r="T3483" s="4" t="str">
        <f t="shared" si="5"/>
        <v>Smoothie</v>
      </c>
      <c r="U3483" s="4" t="str">
        <f t="shared" si="6"/>
        <v>Takeaway</v>
      </c>
      <c r="V3483" s="4" t="str">
        <f t="shared" si="7"/>
        <v>Digital Wallet</v>
      </c>
      <c r="W3483" s="4">
        <f t="shared" ref="W3483:Y3483" si="3490">IF(OR(J3483 = "ERROR", J3483 = ""), "UNKNOWN", J3483)</f>
        <v>5</v>
      </c>
      <c r="X3483" s="4">
        <f t="shared" si="3490"/>
        <v>4</v>
      </c>
      <c r="Y3483" s="4">
        <f t="shared" si="3490"/>
        <v>20</v>
      </c>
      <c r="Z3483" s="7">
        <f t="shared" si="9"/>
        <v>45249</v>
      </c>
    </row>
    <row r="3484">
      <c r="A3484" s="1" t="s">
        <v>3521</v>
      </c>
      <c r="B3484" s="1" t="s">
        <v>27</v>
      </c>
      <c r="C3484" s="1">
        <v>1.0</v>
      </c>
      <c r="D3484" s="1">
        <v>3.0</v>
      </c>
      <c r="E3484" s="1">
        <v>3.0</v>
      </c>
      <c r="G3484" s="1" t="s">
        <v>24</v>
      </c>
      <c r="H3484" s="2">
        <v>45116.0</v>
      </c>
      <c r="J3484" s="3">
        <f t="shared" si="2"/>
        <v>1</v>
      </c>
      <c r="K3484" s="4">
        <f t="shared" si="3"/>
        <v>3</v>
      </c>
      <c r="L3484" s="4">
        <f t="shared" si="4"/>
        <v>3</v>
      </c>
      <c r="S3484" s="1" t="s">
        <v>3521</v>
      </c>
      <c r="T3484" s="4" t="str">
        <f t="shared" si="5"/>
        <v>Cake</v>
      </c>
      <c r="U3484" s="4" t="str">
        <f t="shared" si="6"/>
        <v>Takeaway</v>
      </c>
      <c r="V3484" s="4" t="str">
        <f t="shared" si="7"/>
        <v>UNKNOWN</v>
      </c>
      <c r="W3484" s="4">
        <f t="shared" ref="W3484:Y3484" si="3491">IF(OR(J3484 = "ERROR", J3484 = ""), "UNKNOWN", J3484)</f>
        <v>1</v>
      </c>
      <c r="X3484" s="4">
        <f t="shared" si="3491"/>
        <v>3</v>
      </c>
      <c r="Y3484" s="4">
        <f t="shared" si="3491"/>
        <v>3</v>
      </c>
      <c r="Z3484" s="5">
        <f t="shared" si="9"/>
        <v>45116</v>
      </c>
    </row>
    <row r="3485">
      <c r="A3485" s="1" t="s">
        <v>3522</v>
      </c>
      <c r="B3485" s="1" t="s">
        <v>81</v>
      </c>
      <c r="C3485" s="1">
        <v>2.0</v>
      </c>
      <c r="D3485" s="1">
        <v>1.5</v>
      </c>
      <c r="E3485" s="1">
        <v>3.0</v>
      </c>
      <c r="F3485" s="1" t="s">
        <v>23</v>
      </c>
      <c r="H3485" s="2">
        <v>45150.0</v>
      </c>
      <c r="J3485" s="3">
        <f t="shared" si="2"/>
        <v>2</v>
      </c>
      <c r="K3485" s="4">
        <f t="shared" si="3"/>
        <v>1.5</v>
      </c>
      <c r="L3485" s="4">
        <f t="shared" si="4"/>
        <v>3</v>
      </c>
      <c r="S3485" s="1" t="s">
        <v>3522</v>
      </c>
      <c r="T3485" s="4" t="str">
        <f t="shared" si="5"/>
        <v>Tea</v>
      </c>
      <c r="U3485" s="4" t="str">
        <f t="shared" si="6"/>
        <v>UNKNOWN</v>
      </c>
      <c r="V3485" s="4" t="str">
        <f t="shared" si="7"/>
        <v>Credit Card</v>
      </c>
      <c r="W3485" s="4">
        <f t="shared" ref="W3485:Y3485" si="3492">IF(OR(J3485 = "ERROR", J3485 = ""), "UNKNOWN", J3485)</f>
        <v>2</v>
      </c>
      <c r="X3485" s="4">
        <f t="shared" si="3492"/>
        <v>1.5</v>
      </c>
      <c r="Y3485" s="4">
        <f t="shared" si="3492"/>
        <v>3</v>
      </c>
      <c r="Z3485" s="5">
        <f t="shared" si="9"/>
        <v>45150</v>
      </c>
    </row>
    <row r="3486">
      <c r="A3486" s="1" t="s">
        <v>3523</v>
      </c>
      <c r="B3486" s="1" t="s">
        <v>55</v>
      </c>
      <c r="C3486" s="1">
        <v>4.0</v>
      </c>
      <c r="D3486" s="1">
        <v>3.0</v>
      </c>
      <c r="E3486" s="1">
        <v>12.0</v>
      </c>
      <c r="F3486" s="1" t="s">
        <v>23</v>
      </c>
      <c r="G3486" s="1" t="s">
        <v>29</v>
      </c>
      <c r="H3486" s="1" t="s">
        <v>30</v>
      </c>
      <c r="J3486" s="3">
        <f t="shared" si="2"/>
        <v>4</v>
      </c>
      <c r="K3486" s="4">
        <f t="shared" si="3"/>
        <v>3</v>
      </c>
      <c r="L3486" s="4">
        <f t="shared" si="4"/>
        <v>12</v>
      </c>
      <c r="S3486" s="1" t="s">
        <v>3523</v>
      </c>
      <c r="T3486" s="4" t="str">
        <f t="shared" si="5"/>
        <v>Juice</v>
      </c>
      <c r="U3486" s="4" t="str">
        <f t="shared" si="6"/>
        <v>In-store</v>
      </c>
      <c r="V3486" s="4" t="str">
        <f t="shared" si="7"/>
        <v>Credit Card</v>
      </c>
      <c r="W3486" s="4">
        <f t="shared" ref="W3486:Y3486" si="3493">IF(OR(J3486 = "ERROR", J3486 = ""), "UNKNOWN", J3486)</f>
        <v>4</v>
      </c>
      <c r="X3486" s="4">
        <f t="shared" si="3493"/>
        <v>3</v>
      </c>
      <c r="Y3486" s="4">
        <f t="shared" si="3493"/>
        <v>12</v>
      </c>
      <c r="Z3486" s="4" t="str">
        <f t="shared" si="9"/>
        <v>UNKNOWN</v>
      </c>
    </row>
    <row r="3487">
      <c r="A3487" s="1" t="s">
        <v>3524</v>
      </c>
      <c r="B3487" s="1" t="s">
        <v>22</v>
      </c>
      <c r="C3487" s="1">
        <v>5.0</v>
      </c>
      <c r="D3487" s="1">
        <v>2.0</v>
      </c>
      <c r="E3487" s="1">
        <v>10.0</v>
      </c>
      <c r="F3487" s="1" t="s">
        <v>23</v>
      </c>
      <c r="G3487" s="1" t="s">
        <v>24</v>
      </c>
      <c r="H3487" s="2">
        <v>45065.0</v>
      </c>
      <c r="J3487" s="3">
        <f t="shared" si="2"/>
        <v>5</v>
      </c>
      <c r="K3487" s="4">
        <f t="shared" si="3"/>
        <v>2</v>
      </c>
      <c r="L3487" s="4">
        <f t="shared" si="4"/>
        <v>10</v>
      </c>
      <c r="S3487" s="1" t="s">
        <v>3524</v>
      </c>
      <c r="T3487" s="4" t="str">
        <f t="shared" si="5"/>
        <v>Coffee</v>
      </c>
      <c r="U3487" s="4" t="str">
        <f t="shared" si="6"/>
        <v>Takeaway</v>
      </c>
      <c r="V3487" s="4" t="str">
        <f t="shared" si="7"/>
        <v>Credit Card</v>
      </c>
      <c r="W3487" s="4">
        <f t="shared" ref="W3487:Y3487" si="3494">IF(OR(J3487 = "ERROR", J3487 = ""), "UNKNOWN", J3487)</f>
        <v>5</v>
      </c>
      <c r="X3487" s="4">
        <f t="shared" si="3494"/>
        <v>2</v>
      </c>
      <c r="Y3487" s="4">
        <f t="shared" si="3494"/>
        <v>10</v>
      </c>
      <c r="Z3487" s="5">
        <f t="shared" si="9"/>
        <v>45065</v>
      </c>
    </row>
    <row r="3488">
      <c r="A3488" s="1" t="s">
        <v>3525</v>
      </c>
      <c r="B3488" s="1" t="s">
        <v>22</v>
      </c>
      <c r="C3488" s="1">
        <v>5.0</v>
      </c>
      <c r="D3488" s="1">
        <v>2.0</v>
      </c>
      <c r="E3488" s="1">
        <v>10.0</v>
      </c>
      <c r="F3488" s="1" t="s">
        <v>39</v>
      </c>
      <c r="H3488" s="6">
        <v>45244.0</v>
      </c>
      <c r="J3488" s="3">
        <f t="shared" si="2"/>
        <v>5</v>
      </c>
      <c r="K3488" s="4">
        <f t="shared" si="3"/>
        <v>2</v>
      </c>
      <c r="L3488" s="4">
        <f t="shared" si="4"/>
        <v>10</v>
      </c>
      <c r="S3488" s="1" t="s">
        <v>3525</v>
      </c>
      <c r="T3488" s="4" t="str">
        <f t="shared" si="5"/>
        <v>Coffee</v>
      </c>
      <c r="U3488" s="4" t="str">
        <f t="shared" si="6"/>
        <v>UNKNOWN</v>
      </c>
      <c r="V3488" s="4" t="str">
        <f t="shared" si="7"/>
        <v>Digital Wallet</v>
      </c>
      <c r="W3488" s="4">
        <f t="shared" ref="W3488:Y3488" si="3495">IF(OR(J3488 = "ERROR", J3488 = ""), "UNKNOWN", J3488)</f>
        <v>5</v>
      </c>
      <c r="X3488" s="4">
        <f t="shared" si="3495"/>
        <v>2</v>
      </c>
      <c r="Y3488" s="4">
        <f t="shared" si="3495"/>
        <v>10</v>
      </c>
      <c r="Z3488" s="7">
        <f t="shared" si="9"/>
        <v>45244</v>
      </c>
    </row>
    <row r="3489">
      <c r="A3489" s="1" t="s">
        <v>3526</v>
      </c>
      <c r="C3489" s="1">
        <v>5.0</v>
      </c>
      <c r="D3489" s="1">
        <v>1.0</v>
      </c>
      <c r="E3489" s="1">
        <v>5.0</v>
      </c>
      <c r="F3489" s="1" t="s">
        <v>28</v>
      </c>
      <c r="G3489" s="1" t="s">
        <v>29</v>
      </c>
      <c r="H3489" s="2">
        <v>45093.0</v>
      </c>
      <c r="J3489" s="3">
        <f t="shared" si="2"/>
        <v>5</v>
      </c>
      <c r="K3489" s="4">
        <f t="shared" si="3"/>
        <v>1</v>
      </c>
      <c r="L3489" s="4">
        <f t="shared" si="4"/>
        <v>5</v>
      </c>
      <c r="S3489" s="1" t="s">
        <v>3526</v>
      </c>
      <c r="T3489" s="4" t="str">
        <f t="shared" si="5"/>
        <v>UNKNOWN</v>
      </c>
      <c r="U3489" s="4" t="str">
        <f t="shared" si="6"/>
        <v>In-store</v>
      </c>
      <c r="V3489" s="4" t="str">
        <f t="shared" si="7"/>
        <v>Cash</v>
      </c>
      <c r="W3489" s="4">
        <f t="shared" ref="W3489:Y3489" si="3496">IF(OR(J3489 = "ERROR", J3489 = ""), "UNKNOWN", J3489)</f>
        <v>5</v>
      </c>
      <c r="X3489" s="4">
        <f t="shared" si="3496"/>
        <v>1</v>
      </c>
      <c r="Y3489" s="4">
        <f t="shared" si="3496"/>
        <v>5</v>
      </c>
      <c r="Z3489" s="5">
        <f t="shared" si="9"/>
        <v>45093</v>
      </c>
    </row>
    <row r="3490">
      <c r="A3490" s="1" t="s">
        <v>3527</v>
      </c>
      <c r="B3490" s="1" t="s">
        <v>32</v>
      </c>
      <c r="C3490" s="1">
        <v>2.0</v>
      </c>
      <c r="D3490" s="1">
        <v>1.0</v>
      </c>
      <c r="E3490" s="1">
        <v>2.0</v>
      </c>
      <c r="F3490" s="1" t="s">
        <v>39</v>
      </c>
      <c r="G3490" s="1" t="s">
        <v>24</v>
      </c>
      <c r="H3490" s="6">
        <v>45223.0</v>
      </c>
      <c r="J3490" s="3">
        <f t="shared" si="2"/>
        <v>2</v>
      </c>
      <c r="K3490" s="4">
        <f t="shared" si="3"/>
        <v>1</v>
      </c>
      <c r="L3490" s="4">
        <f t="shared" si="4"/>
        <v>2</v>
      </c>
      <c r="S3490" s="1" t="s">
        <v>3527</v>
      </c>
      <c r="T3490" s="4" t="str">
        <f t="shared" si="5"/>
        <v>Cookie</v>
      </c>
      <c r="U3490" s="4" t="str">
        <f t="shared" si="6"/>
        <v>Takeaway</v>
      </c>
      <c r="V3490" s="4" t="str">
        <f t="shared" si="7"/>
        <v>Digital Wallet</v>
      </c>
      <c r="W3490" s="4">
        <f t="shared" ref="W3490:Y3490" si="3497">IF(OR(J3490 = "ERROR", J3490 = ""), "UNKNOWN", J3490)</f>
        <v>2</v>
      </c>
      <c r="X3490" s="4">
        <f t="shared" si="3497"/>
        <v>1</v>
      </c>
      <c r="Y3490" s="4">
        <f t="shared" si="3497"/>
        <v>2</v>
      </c>
      <c r="Z3490" s="7">
        <f t="shared" si="9"/>
        <v>45223</v>
      </c>
    </row>
    <row r="3491">
      <c r="A3491" s="1" t="s">
        <v>3528</v>
      </c>
      <c r="B3491" s="1" t="s">
        <v>55</v>
      </c>
      <c r="C3491" s="1">
        <v>4.0</v>
      </c>
      <c r="D3491" s="1">
        <v>3.0</v>
      </c>
      <c r="E3491" s="1">
        <v>12.0</v>
      </c>
      <c r="F3491" s="1" t="s">
        <v>39</v>
      </c>
      <c r="H3491" s="2">
        <v>45130.0</v>
      </c>
      <c r="J3491" s="3">
        <f t="shared" si="2"/>
        <v>4</v>
      </c>
      <c r="K3491" s="4">
        <f t="shared" si="3"/>
        <v>3</v>
      </c>
      <c r="L3491" s="4">
        <f t="shared" si="4"/>
        <v>12</v>
      </c>
      <c r="S3491" s="1" t="s">
        <v>3528</v>
      </c>
      <c r="T3491" s="4" t="str">
        <f t="shared" si="5"/>
        <v>Juice</v>
      </c>
      <c r="U3491" s="4" t="str">
        <f t="shared" si="6"/>
        <v>UNKNOWN</v>
      </c>
      <c r="V3491" s="4" t="str">
        <f t="shared" si="7"/>
        <v>Digital Wallet</v>
      </c>
      <c r="W3491" s="4">
        <f t="shared" ref="W3491:Y3491" si="3498">IF(OR(J3491 = "ERROR", J3491 = ""), "UNKNOWN", J3491)</f>
        <v>4</v>
      </c>
      <c r="X3491" s="4">
        <f t="shared" si="3498"/>
        <v>3</v>
      </c>
      <c r="Y3491" s="4">
        <f t="shared" si="3498"/>
        <v>12</v>
      </c>
      <c r="Z3491" s="5">
        <f t="shared" si="9"/>
        <v>45130</v>
      </c>
    </row>
    <row r="3492">
      <c r="A3492" s="1" t="s">
        <v>3529</v>
      </c>
      <c r="B3492" s="1" t="s">
        <v>22</v>
      </c>
      <c r="C3492" s="1">
        <v>3.0</v>
      </c>
      <c r="D3492" s="1">
        <v>2.0</v>
      </c>
      <c r="E3492" s="1" t="s">
        <v>30</v>
      </c>
      <c r="H3492" s="2">
        <v>45136.0</v>
      </c>
      <c r="J3492" s="3">
        <f t="shared" si="2"/>
        <v>3</v>
      </c>
      <c r="K3492" s="4">
        <f t="shared" si="3"/>
        <v>2</v>
      </c>
      <c r="L3492" s="4">
        <f t="shared" si="4"/>
        <v>6</v>
      </c>
      <c r="S3492" s="1" t="s">
        <v>3529</v>
      </c>
      <c r="T3492" s="4" t="str">
        <f t="shared" si="5"/>
        <v>Coffee</v>
      </c>
      <c r="U3492" s="4" t="str">
        <f t="shared" si="6"/>
        <v>UNKNOWN</v>
      </c>
      <c r="V3492" s="4" t="str">
        <f t="shared" si="7"/>
        <v>UNKNOWN</v>
      </c>
      <c r="W3492" s="4">
        <f t="shared" ref="W3492:Y3492" si="3499">IF(OR(J3492 = "ERROR", J3492 = ""), "UNKNOWN", J3492)</f>
        <v>3</v>
      </c>
      <c r="X3492" s="4">
        <f t="shared" si="3499"/>
        <v>2</v>
      </c>
      <c r="Y3492" s="4">
        <f t="shared" si="3499"/>
        <v>6</v>
      </c>
      <c r="Z3492" s="5">
        <f t="shared" si="9"/>
        <v>45136</v>
      </c>
    </row>
    <row r="3493">
      <c r="A3493" s="1" t="s">
        <v>3530</v>
      </c>
      <c r="B3493" s="1" t="s">
        <v>81</v>
      </c>
      <c r="C3493" s="1">
        <v>4.0</v>
      </c>
      <c r="D3493" s="1">
        <v>1.5</v>
      </c>
      <c r="E3493" s="1">
        <v>6.0</v>
      </c>
      <c r="G3493" s="1" t="s">
        <v>24</v>
      </c>
      <c r="H3493" s="6">
        <v>45276.0</v>
      </c>
      <c r="J3493" s="3">
        <f t="shared" si="2"/>
        <v>4</v>
      </c>
      <c r="K3493" s="4">
        <f t="shared" si="3"/>
        <v>1.5</v>
      </c>
      <c r="L3493" s="4">
        <f t="shared" si="4"/>
        <v>6</v>
      </c>
      <c r="S3493" s="1" t="s">
        <v>3530</v>
      </c>
      <c r="T3493" s="4" t="str">
        <f t="shared" si="5"/>
        <v>Tea</v>
      </c>
      <c r="U3493" s="4" t="str">
        <f t="shared" si="6"/>
        <v>Takeaway</v>
      </c>
      <c r="V3493" s="4" t="str">
        <f t="shared" si="7"/>
        <v>UNKNOWN</v>
      </c>
      <c r="W3493" s="4">
        <f t="shared" ref="W3493:Y3493" si="3500">IF(OR(J3493 = "ERROR", J3493 = ""), "UNKNOWN", J3493)</f>
        <v>4</v>
      </c>
      <c r="X3493" s="4">
        <f t="shared" si="3500"/>
        <v>1.5</v>
      </c>
      <c r="Y3493" s="4">
        <f t="shared" si="3500"/>
        <v>6</v>
      </c>
      <c r="Z3493" s="7">
        <f t="shared" si="9"/>
        <v>45276</v>
      </c>
    </row>
    <row r="3494">
      <c r="A3494" s="1" t="s">
        <v>3531</v>
      </c>
      <c r="B3494" s="1" t="s">
        <v>27</v>
      </c>
      <c r="C3494" s="1">
        <v>4.0</v>
      </c>
      <c r="D3494" s="1">
        <v>3.0</v>
      </c>
      <c r="E3494" s="1">
        <v>12.0</v>
      </c>
      <c r="F3494" s="1" t="s">
        <v>28</v>
      </c>
      <c r="G3494" s="1" t="s">
        <v>24</v>
      </c>
      <c r="H3494" s="2">
        <v>45093.0</v>
      </c>
      <c r="J3494" s="3">
        <f t="shared" si="2"/>
        <v>4</v>
      </c>
      <c r="K3494" s="4">
        <f t="shared" si="3"/>
        <v>3</v>
      </c>
      <c r="L3494" s="4">
        <f t="shared" si="4"/>
        <v>12</v>
      </c>
      <c r="S3494" s="1" t="s">
        <v>3531</v>
      </c>
      <c r="T3494" s="4" t="str">
        <f t="shared" si="5"/>
        <v>Cake</v>
      </c>
      <c r="U3494" s="4" t="str">
        <f t="shared" si="6"/>
        <v>Takeaway</v>
      </c>
      <c r="V3494" s="4" t="str">
        <f t="shared" si="7"/>
        <v>Cash</v>
      </c>
      <c r="W3494" s="4">
        <f t="shared" ref="W3494:Y3494" si="3501">IF(OR(J3494 = "ERROR", J3494 = ""), "UNKNOWN", J3494)</f>
        <v>4</v>
      </c>
      <c r="X3494" s="4">
        <f t="shared" si="3501"/>
        <v>3</v>
      </c>
      <c r="Y3494" s="4">
        <f t="shared" si="3501"/>
        <v>12</v>
      </c>
      <c r="Z3494" s="5">
        <f t="shared" si="9"/>
        <v>45093</v>
      </c>
    </row>
    <row r="3495">
      <c r="A3495" s="1" t="s">
        <v>3532</v>
      </c>
      <c r="B3495" s="1" t="s">
        <v>27</v>
      </c>
      <c r="C3495" s="1">
        <v>4.0</v>
      </c>
      <c r="D3495" s="1">
        <v>3.0</v>
      </c>
      <c r="E3495" s="1">
        <v>12.0</v>
      </c>
      <c r="F3495" s="1" t="s">
        <v>25</v>
      </c>
      <c r="G3495" s="1" t="s">
        <v>24</v>
      </c>
      <c r="H3495" s="2">
        <v>45052.0</v>
      </c>
      <c r="J3495" s="3">
        <f t="shared" si="2"/>
        <v>4</v>
      </c>
      <c r="K3495" s="4">
        <f t="shared" si="3"/>
        <v>3</v>
      </c>
      <c r="L3495" s="4">
        <f t="shared" si="4"/>
        <v>12</v>
      </c>
      <c r="S3495" s="1" t="s">
        <v>3532</v>
      </c>
      <c r="T3495" s="4" t="str">
        <f t="shared" si="5"/>
        <v>Cake</v>
      </c>
      <c r="U3495" s="4" t="str">
        <f t="shared" si="6"/>
        <v>Takeaway</v>
      </c>
      <c r="V3495" s="4" t="str">
        <f t="shared" si="7"/>
        <v>UNKNOWN</v>
      </c>
      <c r="W3495" s="4">
        <f t="shared" ref="W3495:Y3495" si="3502">IF(OR(J3495 = "ERROR", J3495 = ""), "UNKNOWN", J3495)</f>
        <v>4</v>
      </c>
      <c r="X3495" s="4">
        <f t="shared" si="3502"/>
        <v>3</v>
      </c>
      <c r="Y3495" s="4">
        <f t="shared" si="3502"/>
        <v>12</v>
      </c>
      <c r="Z3495" s="5">
        <f t="shared" si="9"/>
        <v>45052</v>
      </c>
    </row>
    <row r="3496">
      <c r="A3496" s="1" t="s">
        <v>3533</v>
      </c>
      <c r="B3496" s="1" t="s">
        <v>81</v>
      </c>
      <c r="C3496" s="1">
        <v>5.0</v>
      </c>
      <c r="D3496" s="1">
        <v>1.5</v>
      </c>
      <c r="F3496" s="1" t="s">
        <v>39</v>
      </c>
      <c r="G3496" s="1" t="s">
        <v>29</v>
      </c>
      <c r="H3496" s="6">
        <v>45284.0</v>
      </c>
      <c r="J3496" s="3">
        <f t="shared" si="2"/>
        <v>5</v>
      </c>
      <c r="K3496" s="4">
        <f t="shared" si="3"/>
        <v>1.5</v>
      </c>
      <c r="L3496" s="4">
        <f t="shared" si="4"/>
        <v>7.5</v>
      </c>
      <c r="S3496" s="1" t="s">
        <v>3533</v>
      </c>
      <c r="T3496" s="4" t="str">
        <f t="shared" si="5"/>
        <v>Tea</v>
      </c>
      <c r="U3496" s="4" t="str">
        <f t="shared" si="6"/>
        <v>In-store</v>
      </c>
      <c r="V3496" s="4" t="str">
        <f t="shared" si="7"/>
        <v>Digital Wallet</v>
      </c>
      <c r="W3496" s="4">
        <f t="shared" ref="W3496:Y3496" si="3503">IF(OR(J3496 = "ERROR", J3496 = ""), "UNKNOWN", J3496)</f>
        <v>5</v>
      </c>
      <c r="X3496" s="4">
        <f t="shared" si="3503"/>
        <v>1.5</v>
      </c>
      <c r="Y3496" s="4">
        <f t="shared" si="3503"/>
        <v>7.5</v>
      </c>
      <c r="Z3496" s="7">
        <f t="shared" si="9"/>
        <v>45284</v>
      </c>
    </row>
    <row r="3497">
      <c r="A3497" s="1" t="s">
        <v>3534</v>
      </c>
      <c r="B3497" s="1" t="s">
        <v>55</v>
      </c>
      <c r="C3497" s="1">
        <v>3.0</v>
      </c>
      <c r="D3497" s="1">
        <v>3.0</v>
      </c>
      <c r="E3497" s="1">
        <v>9.0</v>
      </c>
      <c r="H3497" s="2">
        <v>45175.0</v>
      </c>
      <c r="J3497" s="3">
        <f t="shared" si="2"/>
        <v>3</v>
      </c>
      <c r="K3497" s="4">
        <f t="shared" si="3"/>
        <v>3</v>
      </c>
      <c r="L3497" s="4">
        <f t="shared" si="4"/>
        <v>9</v>
      </c>
      <c r="S3497" s="1" t="s">
        <v>3534</v>
      </c>
      <c r="T3497" s="4" t="str">
        <f t="shared" si="5"/>
        <v>Juice</v>
      </c>
      <c r="U3497" s="4" t="str">
        <f t="shared" si="6"/>
        <v>UNKNOWN</v>
      </c>
      <c r="V3497" s="4" t="str">
        <f t="shared" si="7"/>
        <v>UNKNOWN</v>
      </c>
      <c r="W3497" s="4">
        <f t="shared" ref="W3497:Y3497" si="3504">IF(OR(J3497 = "ERROR", J3497 = ""), "UNKNOWN", J3497)</f>
        <v>3</v>
      </c>
      <c r="X3497" s="4">
        <f t="shared" si="3504"/>
        <v>3</v>
      </c>
      <c r="Y3497" s="4">
        <f t="shared" si="3504"/>
        <v>9</v>
      </c>
      <c r="Z3497" s="5">
        <f t="shared" si="9"/>
        <v>45175</v>
      </c>
    </row>
    <row r="3498">
      <c r="A3498" s="1" t="s">
        <v>3535</v>
      </c>
      <c r="B3498" s="1" t="s">
        <v>32</v>
      </c>
      <c r="C3498" s="1">
        <v>4.0</v>
      </c>
      <c r="D3498" s="1">
        <v>1.0</v>
      </c>
      <c r="E3498" s="1">
        <v>4.0</v>
      </c>
      <c r="F3498" s="1" t="s">
        <v>23</v>
      </c>
      <c r="G3498" s="1" t="s">
        <v>29</v>
      </c>
      <c r="H3498" s="2">
        <v>44987.0</v>
      </c>
      <c r="J3498" s="3">
        <f t="shared" si="2"/>
        <v>4</v>
      </c>
      <c r="K3498" s="4">
        <f t="shared" si="3"/>
        <v>1</v>
      </c>
      <c r="L3498" s="4">
        <f t="shared" si="4"/>
        <v>4</v>
      </c>
      <c r="S3498" s="1" t="s">
        <v>3535</v>
      </c>
      <c r="T3498" s="4" t="str">
        <f t="shared" si="5"/>
        <v>Cookie</v>
      </c>
      <c r="U3498" s="4" t="str">
        <f t="shared" si="6"/>
        <v>In-store</v>
      </c>
      <c r="V3498" s="4" t="str">
        <f t="shared" si="7"/>
        <v>Credit Card</v>
      </c>
      <c r="W3498" s="4">
        <f t="shared" ref="W3498:Y3498" si="3505">IF(OR(J3498 = "ERROR", J3498 = ""), "UNKNOWN", J3498)</f>
        <v>4</v>
      </c>
      <c r="X3498" s="4">
        <f t="shared" si="3505"/>
        <v>1</v>
      </c>
      <c r="Y3498" s="4">
        <f t="shared" si="3505"/>
        <v>4</v>
      </c>
      <c r="Z3498" s="5">
        <f t="shared" si="9"/>
        <v>44987</v>
      </c>
    </row>
    <row r="3499">
      <c r="A3499" s="1" t="s">
        <v>3536</v>
      </c>
      <c r="B3499" s="1" t="s">
        <v>41</v>
      </c>
      <c r="C3499" s="1">
        <v>3.0</v>
      </c>
      <c r="D3499" s="1">
        <v>4.0</v>
      </c>
      <c r="E3499" s="1">
        <v>12.0</v>
      </c>
      <c r="F3499" s="1" t="s">
        <v>39</v>
      </c>
      <c r="G3499" s="1" t="s">
        <v>24</v>
      </c>
      <c r="J3499" s="3">
        <f t="shared" si="2"/>
        <v>3</v>
      </c>
      <c r="K3499" s="4">
        <f t="shared" si="3"/>
        <v>4</v>
      </c>
      <c r="L3499" s="4">
        <f t="shared" si="4"/>
        <v>12</v>
      </c>
      <c r="S3499" s="1" t="s">
        <v>3536</v>
      </c>
      <c r="T3499" s="4" t="str">
        <f t="shared" si="5"/>
        <v>Smoothie</v>
      </c>
      <c r="U3499" s="4" t="str">
        <f t="shared" si="6"/>
        <v>Takeaway</v>
      </c>
      <c r="V3499" s="4" t="str">
        <f t="shared" si="7"/>
        <v>Digital Wallet</v>
      </c>
      <c r="W3499" s="4">
        <f t="shared" ref="W3499:Y3499" si="3506">IF(OR(J3499 = "ERROR", J3499 = ""), "UNKNOWN", J3499)</f>
        <v>3</v>
      </c>
      <c r="X3499" s="4">
        <f t="shared" si="3506"/>
        <v>4</v>
      </c>
      <c r="Y3499" s="4">
        <f t="shared" si="3506"/>
        <v>12</v>
      </c>
      <c r="Z3499" s="4" t="str">
        <f t="shared" si="9"/>
        <v>UNKNOWN</v>
      </c>
    </row>
    <row r="3500">
      <c r="A3500" s="1" t="s">
        <v>3537</v>
      </c>
      <c r="B3500" s="1" t="s">
        <v>30</v>
      </c>
      <c r="C3500" s="1">
        <v>4.0</v>
      </c>
      <c r="D3500" s="1">
        <v>3.0</v>
      </c>
      <c r="E3500" s="1">
        <v>12.0</v>
      </c>
      <c r="F3500" s="1" t="s">
        <v>28</v>
      </c>
      <c r="G3500" s="1" t="s">
        <v>24</v>
      </c>
      <c r="H3500" s="2">
        <v>45045.0</v>
      </c>
      <c r="J3500" s="3">
        <f t="shared" si="2"/>
        <v>4</v>
      </c>
      <c r="K3500" s="4">
        <f t="shared" si="3"/>
        <v>3</v>
      </c>
      <c r="L3500" s="4">
        <f t="shared" si="4"/>
        <v>12</v>
      </c>
      <c r="S3500" s="1" t="s">
        <v>3537</v>
      </c>
      <c r="T3500" s="4" t="str">
        <f t="shared" si="5"/>
        <v>UNKNOWN</v>
      </c>
      <c r="U3500" s="4" t="str">
        <f t="shared" si="6"/>
        <v>Takeaway</v>
      </c>
      <c r="V3500" s="4" t="str">
        <f t="shared" si="7"/>
        <v>Cash</v>
      </c>
      <c r="W3500" s="4">
        <f t="shared" ref="W3500:Y3500" si="3507">IF(OR(J3500 = "ERROR", J3500 = ""), "UNKNOWN", J3500)</f>
        <v>4</v>
      </c>
      <c r="X3500" s="4">
        <f t="shared" si="3507"/>
        <v>3</v>
      </c>
      <c r="Y3500" s="4">
        <f t="shared" si="3507"/>
        <v>12</v>
      </c>
      <c r="Z3500" s="5">
        <f t="shared" si="9"/>
        <v>45045</v>
      </c>
    </row>
    <row r="3501">
      <c r="A3501" s="1" t="s">
        <v>3538</v>
      </c>
      <c r="B3501" s="1" t="s">
        <v>44</v>
      </c>
      <c r="C3501" s="1">
        <v>1.0</v>
      </c>
      <c r="D3501" s="1">
        <v>4.0</v>
      </c>
      <c r="E3501" s="1">
        <v>4.0</v>
      </c>
      <c r="F3501" s="1" t="s">
        <v>39</v>
      </c>
      <c r="G3501" s="1" t="s">
        <v>25</v>
      </c>
      <c r="H3501" s="2">
        <v>45235.0</v>
      </c>
      <c r="J3501" s="3">
        <f t="shared" si="2"/>
        <v>1</v>
      </c>
      <c r="K3501" s="4">
        <f t="shared" si="3"/>
        <v>4</v>
      </c>
      <c r="L3501" s="4">
        <f t="shared" si="4"/>
        <v>4</v>
      </c>
      <c r="S3501" s="1" t="s">
        <v>3538</v>
      </c>
      <c r="T3501" s="4" t="str">
        <f t="shared" si="5"/>
        <v>Sandwich</v>
      </c>
      <c r="U3501" s="4" t="str">
        <f t="shared" si="6"/>
        <v>UNKNOWN</v>
      </c>
      <c r="V3501" s="4" t="str">
        <f t="shared" si="7"/>
        <v>Digital Wallet</v>
      </c>
      <c r="W3501" s="4">
        <f t="shared" ref="W3501:Y3501" si="3508">IF(OR(J3501 = "ERROR", J3501 = ""), "UNKNOWN", J3501)</f>
        <v>1</v>
      </c>
      <c r="X3501" s="4">
        <f t="shared" si="3508"/>
        <v>4</v>
      </c>
      <c r="Y3501" s="4">
        <f t="shared" si="3508"/>
        <v>4</v>
      </c>
      <c r="Z3501" s="5">
        <f t="shared" si="9"/>
        <v>45235</v>
      </c>
    </row>
    <row r="3502">
      <c r="A3502" s="1" t="s">
        <v>3539</v>
      </c>
      <c r="B3502" s="1" t="s">
        <v>81</v>
      </c>
      <c r="C3502" s="1">
        <v>3.0</v>
      </c>
      <c r="D3502" s="1">
        <v>1.5</v>
      </c>
      <c r="E3502" s="1">
        <v>4.5</v>
      </c>
      <c r="F3502" s="1" t="s">
        <v>28</v>
      </c>
      <c r="G3502" s="1" t="s">
        <v>24</v>
      </c>
      <c r="H3502" s="2">
        <v>45171.0</v>
      </c>
      <c r="J3502" s="3">
        <f t="shared" si="2"/>
        <v>3</v>
      </c>
      <c r="K3502" s="4">
        <f t="shared" si="3"/>
        <v>1.5</v>
      </c>
      <c r="L3502" s="4">
        <f t="shared" si="4"/>
        <v>4.5</v>
      </c>
      <c r="S3502" s="1" t="s">
        <v>3539</v>
      </c>
      <c r="T3502" s="4" t="str">
        <f t="shared" si="5"/>
        <v>Tea</v>
      </c>
      <c r="U3502" s="4" t="str">
        <f t="shared" si="6"/>
        <v>Takeaway</v>
      </c>
      <c r="V3502" s="4" t="str">
        <f t="shared" si="7"/>
        <v>Cash</v>
      </c>
      <c r="W3502" s="4">
        <f t="shared" ref="W3502:Y3502" si="3509">IF(OR(J3502 = "ERROR", J3502 = ""), "UNKNOWN", J3502)</f>
        <v>3</v>
      </c>
      <c r="X3502" s="4">
        <f t="shared" si="3509"/>
        <v>1.5</v>
      </c>
      <c r="Y3502" s="4">
        <f t="shared" si="3509"/>
        <v>4.5</v>
      </c>
      <c r="Z3502" s="5">
        <f t="shared" si="9"/>
        <v>45171</v>
      </c>
    </row>
    <row r="3503">
      <c r="A3503" s="1" t="s">
        <v>3540</v>
      </c>
      <c r="B3503" s="1" t="s">
        <v>27</v>
      </c>
      <c r="C3503" s="1">
        <v>1.0</v>
      </c>
      <c r="D3503" s="1">
        <v>3.0</v>
      </c>
      <c r="E3503" s="1">
        <v>3.0</v>
      </c>
      <c r="F3503" s="1" t="s">
        <v>23</v>
      </c>
      <c r="G3503" s="1" t="s">
        <v>29</v>
      </c>
      <c r="H3503" s="2">
        <v>45086.0</v>
      </c>
      <c r="J3503" s="3">
        <f t="shared" si="2"/>
        <v>1</v>
      </c>
      <c r="K3503" s="4">
        <f t="shared" si="3"/>
        <v>3</v>
      </c>
      <c r="L3503" s="4">
        <f t="shared" si="4"/>
        <v>3</v>
      </c>
      <c r="S3503" s="1" t="s">
        <v>3540</v>
      </c>
      <c r="T3503" s="4" t="str">
        <f t="shared" si="5"/>
        <v>Cake</v>
      </c>
      <c r="U3503" s="4" t="str">
        <f t="shared" si="6"/>
        <v>In-store</v>
      </c>
      <c r="V3503" s="4" t="str">
        <f t="shared" si="7"/>
        <v>Credit Card</v>
      </c>
      <c r="W3503" s="4">
        <f t="shared" ref="W3503:Y3503" si="3510">IF(OR(J3503 = "ERROR", J3503 = ""), "UNKNOWN", J3503)</f>
        <v>1</v>
      </c>
      <c r="X3503" s="4">
        <f t="shared" si="3510"/>
        <v>3</v>
      </c>
      <c r="Y3503" s="4">
        <f t="shared" si="3510"/>
        <v>3</v>
      </c>
      <c r="Z3503" s="5">
        <f t="shared" si="9"/>
        <v>45086</v>
      </c>
    </row>
    <row r="3504">
      <c r="A3504" s="1" t="s">
        <v>3541</v>
      </c>
      <c r="B3504" s="1" t="s">
        <v>22</v>
      </c>
      <c r="C3504" s="1">
        <v>5.0</v>
      </c>
      <c r="D3504" s="1">
        <v>2.0</v>
      </c>
      <c r="E3504" s="1">
        <v>10.0</v>
      </c>
      <c r="F3504" s="1" t="s">
        <v>23</v>
      </c>
      <c r="H3504" s="2">
        <v>45207.0</v>
      </c>
      <c r="J3504" s="3">
        <f t="shared" si="2"/>
        <v>5</v>
      </c>
      <c r="K3504" s="4">
        <f t="shared" si="3"/>
        <v>2</v>
      </c>
      <c r="L3504" s="4">
        <f t="shared" si="4"/>
        <v>10</v>
      </c>
      <c r="S3504" s="1" t="s">
        <v>3541</v>
      </c>
      <c r="T3504" s="4" t="str">
        <f t="shared" si="5"/>
        <v>Coffee</v>
      </c>
      <c r="U3504" s="4" t="str">
        <f t="shared" si="6"/>
        <v>UNKNOWN</v>
      </c>
      <c r="V3504" s="4" t="str">
        <f t="shared" si="7"/>
        <v>Credit Card</v>
      </c>
      <c r="W3504" s="4">
        <f t="shared" ref="W3504:Y3504" si="3511">IF(OR(J3504 = "ERROR", J3504 = ""), "UNKNOWN", J3504)</f>
        <v>5</v>
      </c>
      <c r="X3504" s="4">
        <f t="shared" si="3511"/>
        <v>2</v>
      </c>
      <c r="Y3504" s="4">
        <f t="shared" si="3511"/>
        <v>10</v>
      </c>
      <c r="Z3504" s="5">
        <f t="shared" si="9"/>
        <v>45207</v>
      </c>
    </row>
    <row r="3505">
      <c r="A3505" s="1" t="s">
        <v>3542</v>
      </c>
      <c r="B3505" s="1" t="s">
        <v>41</v>
      </c>
      <c r="C3505" s="1">
        <v>3.0</v>
      </c>
      <c r="D3505" s="1">
        <v>4.0</v>
      </c>
      <c r="E3505" s="1">
        <v>12.0</v>
      </c>
      <c r="H3505" s="2">
        <v>45133.0</v>
      </c>
      <c r="J3505" s="3">
        <f t="shared" si="2"/>
        <v>3</v>
      </c>
      <c r="K3505" s="4">
        <f t="shared" si="3"/>
        <v>4</v>
      </c>
      <c r="L3505" s="4">
        <f t="shared" si="4"/>
        <v>12</v>
      </c>
      <c r="S3505" s="1" t="s">
        <v>3542</v>
      </c>
      <c r="T3505" s="4" t="str">
        <f t="shared" si="5"/>
        <v>Smoothie</v>
      </c>
      <c r="U3505" s="4" t="str">
        <f t="shared" si="6"/>
        <v>UNKNOWN</v>
      </c>
      <c r="V3505" s="4" t="str">
        <f t="shared" si="7"/>
        <v>UNKNOWN</v>
      </c>
      <c r="W3505" s="4">
        <f t="shared" ref="W3505:Y3505" si="3512">IF(OR(J3505 = "ERROR", J3505 = ""), "UNKNOWN", J3505)</f>
        <v>3</v>
      </c>
      <c r="X3505" s="4">
        <f t="shared" si="3512"/>
        <v>4</v>
      </c>
      <c r="Y3505" s="4">
        <f t="shared" si="3512"/>
        <v>12</v>
      </c>
      <c r="Z3505" s="5">
        <f t="shared" si="9"/>
        <v>45133</v>
      </c>
    </row>
    <row r="3506">
      <c r="A3506" s="1" t="s">
        <v>3543</v>
      </c>
      <c r="B3506" s="1" t="s">
        <v>44</v>
      </c>
      <c r="C3506" s="1">
        <v>4.0</v>
      </c>
      <c r="D3506" s="1">
        <v>4.0</v>
      </c>
      <c r="E3506" s="1">
        <v>16.0</v>
      </c>
      <c r="F3506" s="1" t="s">
        <v>28</v>
      </c>
      <c r="G3506" s="1" t="s">
        <v>30</v>
      </c>
      <c r="H3506" s="6">
        <v>45217.0</v>
      </c>
      <c r="J3506" s="3">
        <f t="shared" si="2"/>
        <v>4</v>
      </c>
      <c r="K3506" s="4">
        <f t="shared" si="3"/>
        <v>4</v>
      </c>
      <c r="L3506" s="4">
        <f t="shared" si="4"/>
        <v>16</v>
      </c>
      <c r="S3506" s="1" t="s">
        <v>3543</v>
      </c>
      <c r="T3506" s="4" t="str">
        <f t="shared" si="5"/>
        <v>Sandwich</v>
      </c>
      <c r="U3506" s="4" t="str">
        <f t="shared" si="6"/>
        <v>UNKNOWN</v>
      </c>
      <c r="V3506" s="4" t="str">
        <f t="shared" si="7"/>
        <v>Cash</v>
      </c>
      <c r="W3506" s="4">
        <f t="shared" ref="W3506:Y3506" si="3513">IF(OR(J3506 = "ERROR", J3506 = ""), "UNKNOWN", J3506)</f>
        <v>4</v>
      </c>
      <c r="X3506" s="4">
        <f t="shared" si="3513"/>
        <v>4</v>
      </c>
      <c r="Y3506" s="4">
        <f t="shared" si="3513"/>
        <v>16</v>
      </c>
      <c r="Z3506" s="7">
        <f t="shared" si="9"/>
        <v>45217</v>
      </c>
    </row>
    <row r="3507">
      <c r="A3507" s="1" t="s">
        <v>3544</v>
      </c>
      <c r="B3507" s="1" t="s">
        <v>22</v>
      </c>
      <c r="C3507" s="1">
        <v>1.0</v>
      </c>
      <c r="D3507" s="1">
        <v>2.0</v>
      </c>
      <c r="E3507" s="1">
        <v>2.0</v>
      </c>
      <c r="F3507" s="1" t="s">
        <v>39</v>
      </c>
      <c r="H3507" s="2">
        <v>45032.0</v>
      </c>
      <c r="J3507" s="3">
        <f t="shared" si="2"/>
        <v>1</v>
      </c>
      <c r="K3507" s="4">
        <f t="shared" si="3"/>
        <v>2</v>
      </c>
      <c r="L3507" s="4">
        <f t="shared" si="4"/>
        <v>2</v>
      </c>
      <c r="S3507" s="1" t="s">
        <v>3544</v>
      </c>
      <c r="T3507" s="4" t="str">
        <f t="shared" si="5"/>
        <v>Coffee</v>
      </c>
      <c r="U3507" s="4" t="str">
        <f t="shared" si="6"/>
        <v>UNKNOWN</v>
      </c>
      <c r="V3507" s="4" t="str">
        <f t="shared" si="7"/>
        <v>Digital Wallet</v>
      </c>
      <c r="W3507" s="4">
        <f t="shared" ref="W3507:Y3507" si="3514">IF(OR(J3507 = "ERROR", J3507 = ""), "UNKNOWN", J3507)</f>
        <v>1</v>
      </c>
      <c r="X3507" s="4">
        <f t="shared" si="3514"/>
        <v>2</v>
      </c>
      <c r="Y3507" s="4">
        <f t="shared" si="3514"/>
        <v>2</v>
      </c>
      <c r="Z3507" s="5">
        <f t="shared" si="9"/>
        <v>45032</v>
      </c>
    </row>
    <row r="3508">
      <c r="A3508" s="1" t="s">
        <v>3545</v>
      </c>
      <c r="B3508" s="1" t="s">
        <v>27</v>
      </c>
      <c r="C3508" s="1">
        <v>2.0</v>
      </c>
      <c r="D3508" s="1">
        <v>3.0</v>
      </c>
      <c r="E3508" s="1">
        <v>6.0</v>
      </c>
      <c r="F3508" s="1" t="s">
        <v>28</v>
      </c>
      <c r="H3508" s="6">
        <v>45288.0</v>
      </c>
      <c r="J3508" s="3">
        <f t="shared" si="2"/>
        <v>2</v>
      </c>
      <c r="K3508" s="4">
        <f t="shared" si="3"/>
        <v>3</v>
      </c>
      <c r="L3508" s="4">
        <f t="shared" si="4"/>
        <v>6</v>
      </c>
      <c r="S3508" s="1" t="s">
        <v>3545</v>
      </c>
      <c r="T3508" s="4" t="str">
        <f t="shared" si="5"/>
        <v>Cake</v>
      </c>
      <c r="U3508" s="4" t="str">
        <f t="shared" si="6"/>
        <v>UNKNOWN</v>
      </c>
      <c r="V3508" s="4" t="str">
        <f t="shared" si="7"/>
        <v>Cash</v>
      </c>
      <c r="W3508" s="4">
        <f t="shared" ref="W3508:Y3508" si="3515">IF(OR(J3508 = "ERROR", J3508 = ""), "UNKNOWN", J3508)</f>
        <v>2</v>
      </c>
      <c r="X3508" s="4">
        <f t="shared" si="3515"/>
        <v>3</v>
      </c>
      <c r="Y3508" s="4">
        <f t="shared" si="3515"/>
        <v>6</v>
      </c>
      <c r="Z3508" s="7">
        <f t="shared" si="9"/>
        <v>45288</v>
      </c>
    </row>
    <row r="3509">
      <c r="A3509" s="1" t="s">
        <v>3546</v>
      </c>
      <c r="B3509" s="1" t="s">
        <v>81</v>
      </c>
      <c r="C3509" s="1">
        <v>4.0</v>
      </c>
      <c r="E3509" s="1">
        <v>6.0</v>
      </c>
      <c r="F3509" s="1" t="s">
        <v>23</v>
      </c>
      <c r="G3509" s="1" t="s">
        <v>29</v>
      </c>
      <c r="H3509" s="2">
        <v>44972.0</v>
      </c>
      <c r="J3509" s="3">
        <f t="shared" si="2"/>
        <v>4</v>
      </c>
      <c r="K3509" s="4">
        <f t="shared" si="3"/>
        <v>1.5</v>
      </c>
      <c r="L3509" s="4">
        <f t="shared" si="4"/>
        <v>6</v>
      </c>
      <c r="S3509" s="1" t="s">
        <v>3546</v>
      </c>
      <c r="T3509" s="4" t="str">
        <f t="shared" si="5"/>
        <v>Tea</v>
      </c>
      <c r="U3509" s="4" t="str">
        <f t="shared" si="6"/>
        <v>In-store</v>
      </c>
      <c r="V3509" s="4" t="str">
        <f t="shared" si="7"/>
        <v>Credit Card</v>
      </c>
      <c r="W3509" s="4">
        <f t="shared" ref="W3509:Y3509" si="3516">IF(OR(J3509 = "ERROR", J3509 = ""), "UNKNOWN", J3509)</f>
        <v>4</v>
      </c>
      <c r="X3509" s="4">
        <f t="shared" si="3516"/>
        <v>1.5</v>
      </c>
      <c r="Y3509" s="4">
        <f t="shared" si="3516"/>
        <v>6</v>
      </c>
      <c r="Z3509" s="5">
        <f t="shared" si="9"/>
        <v>44972</v>
      </c>
    </row>
    <row r="3510">
      <c r="A3510" s="1" t="s">
        <v>3547</v>
      </c>
      <c r="B3510" s="1" t="s">
        <v>30</v>
      </c>
      <c r="C3510" s="1">
        <v>2.0</v>
      </c>
      <c r="D3510" s="1">
        <v>1.0</v>
      </c>
      <c r="E3510" s="1">
        <v>2.0</v>
      </c>
      <c r="F3510" s="1" t="s">
        <v>39</v>
      </c>
      <c r="G3510" s="1" t="s">
        <v>24</v>
      </c>
      <c r="H3510" s="2">
        <v>45233.0</v>
      </c>
      <c r="J3510" s="3">
        <f t="shared" si="2"/>
        <v>2</v>
      </c>
      <c r="K3510" s="4">
        <f t="shared" si="3"/>
        <v>1</v>
      </c>
      <c r="L3510" s="4">
        <f t="shared" si="4"/>
        <v>2</v>
      </c>
      <c r="S3510" s="1" t="s">
        <v>3547</v>
      </c>
      <c r="T3510" s="4" t="str">
        <f t="shared" si="5"/>
        <v>UNKNOWN</v>
      </c>
      <c r="U3510" s="4" t="str">
        <f t="shared" si="6"/>
        <v>Takeaway</v>
      </c>
      <c r="V3510" s="4" t="str">
        <f t="shared" si="7"/>
        <v>Digital Wallet</v>
      </c>
      <c r="W3510" s="4">
        <f t="shared" ref="W3510:Y3510" si="3517">IF(OR(J3510 = "ERROR", J3510 = ""), "UNKNOWN", J3510)</f>
        <v>2</v>
      </c>
      <c r="X3510" s="4">
        <f t="shared" si="3517"/>
        <v>1</v>
      </c>
      <c r="Y3510" s="4">
        <f t="shared" si="3517"/>
        <v>2</v>
      </c>
      <c r="Z3510" s="5">
        <f t="shared" si="9"/>
        <v>45233</v>
      </c>
    </row>
    <row r="3511">
      <c r="A3511" s="1" t="s">
        <v>3548</v>
      </c>
      <c r="B3511" s="1" t="s">
        <v>81</v>
      </c>
      <c r="C3511" s="1">
        <v>1.0</v>
      </c>
      <c r="D3511" s="1">
        <v>1.5</v>
      </c>
      <c r="E3511" s="1">
        <v>1.5</v>
      </c>
      <c r="F3511" s="1" t="s">
        <v>28</v>
      </c>
      <c r="G3511" s="1" t="s">
        <v>24</v>
      </c>
      <c r="H3511" s="2">
        <v>45005.0</v>
      </c>
      <c r="J3511" s="3">
        <f t="shared" si="2"/>
        <v>1</v>
      </c>
      <c r="K3511" s="4">
        <f t="shared" si="3"/>
        <v>1.5</v>
      </c>
      <c r="L3511" s="4">
        <f t="shared" si="4"/>
        <v>1.5</v>
      </c>
      <c r="S3511" s="1" t="s">
        <v>3548</v>
      </c>
      <c r="T3511" s="4" t="str">
        <f t="shared" si="5"/>
        <v>Tea</v>
      </c>
      <c r="U3511" s="4" t="str">
        <f t="shared" si="6"/>
        <v>Takeaway</v>
      </c>
      <c r="V3511" s="4" t="str">
        <f t="shared" si="7"/>
        <v>Cash</v>
      </c>
      <c r="W3511" s="4">
        <f t="shared" ref="W3511:Y3511" si="3518">IF(OR(J3511 = "ERROR", J3511 = ""), "UNKNOWN", J3511)</f>
        <v>1</v>
      </c>
      <c r="X3511" s="4">
        <f t="shared" si="3518"/>
        <v>1.5</v>
      </c>
      <c r="Y3511" s="4">
        <f t="shared" si="3518"/>
        <v>1.5</v>
      </c>
      <c r="Z3511" s="5">
        <f t="shared" si="9"/>
        <v>45005</v>
      </c>
    </row>
    <row r="3512">
      <c r="A3512" s="1" t="s">
        <v>3549</v>
      </c>
      <c r="B3512" s="1" t="s">
        <v>41</v>
      </c>
      <c r="C3512" s="1">
        <v>5.0</v>
      </c>
      <c r="D3512" s="1">
        <v>4.0</v>
      </c>
      <c r="E3512" s="1">
        <v>20.0</v>
      </c>
      <c r="F3512" s="1" t="s">
        <v>23</v>
      </c>
      <c r="H3512" s="2">
        <v>45143.0</v>
      </c>
      <c r="J3512" s="3">
        <f t="shared" si="2"/>
        <v>5</v>
      </c>
      <c r="K3512" s="4">
        <f t="shared" si="3"/>
        <v>4</v>
      </c>
      <c r="L3512" s="4">
        <f t="shared" si="4"/>
        <v>20</v>
      </c>
      <c r="S3512" s="1" t="s">
        <v>3549</v>
      </c>
      <c r="T3512" s="4" t="str">
        <f t="shared" si="5"/>
        <v>Smoothie</v>
      </c>
      <c r="U3512" s="4" t="str">
        <f t="shared" si="6"/>
        <v>UNKNOWN</v>
      </c>
      <c r="V3512" s="4" t="str">
        <f t="shared" si="7"/>
        <v>Credit Card</v>
      </c>
      <c r="W3512" s="4">
        <f t="shared" ref="W3512:Y3512" si="3519">IF(OR(J3512 = "ERROR", J3512 = ""), "UNKNOWN", J3512)</f>
        <v>5</v>
      </c>
      <c r="X3512" s="4">
        <f t="shared" si="3519"/>
        <v>4</v>
      </c>
      <c r="Y3512" s="4">
        <f t="shared" si="3519"/>
        <v>20</v>
      </c>
      <c r="Z3512" s="5">
        <f t="shared" si="9"/>
        <v>45143</v>
      </c>
    </row>
    <row r="3513">
      <c r="A3513" s="1" t="s">
        <v>3550</v>
      </c>
      <c r="B3513" s="1" t="s">
        <v>41</v>
      </c>
      <c r="C3513" s="1">
        <v>5.0</v>
      </c>
      <c r="D3513" s="1">
        <v>4.0</v>
      </c>
      <c r="E3513" s="1">
        <v>20.0</v>
      </c>
      <c r="F3513" s="1" t="s">
        <v>39</v>
      </c>
      <c r="G3513" s="1" t="s">
        <v>24</v>
      </c>
      <c r="H3513" s="2">
        <v>45033.0</v>
      </c>
      <c r="J3513" s="3">
        <f t="shared" si="2"/>
        <v>5</v>
      </c>
      <c r="K3513" s="4">
        <f t="shared" si="3"/>
        <v>4</v>
      </c>
      <c r="L3513" s="4">
        <f t="shared" si="4"/>
        <v>20</v>
      </c>
      <c r="S3513" s="1" t="s">
        <v>3550</v>
      </c>
      <c r="T3513" s="4" t="str">
        <f t="shared" si="5"/>
        <v>Smoothie</v>
      </c>
      <c r="U3513" s="4" t="str">
        <f t="shared" si="6"/>
        <v>Takeaway</v>
      </c>
      <c r="V3513" s="4" t="str">
        <f t="shared" si="7"/>
        <v>Digital Wallet</v>
      </c>
      <c r="W3513" s="4">
        <f t="shared" ref="W3513:Y3513" si="3520">IF(OR(J3513 = "ERROR", J3513 = ""), "UNKNOWN", J3513)</f>
        <v>5</v>
      </c>
      <c r="X3513" s="4">
        <f t="shared" si="3520"/>
        <v>4</v>
      </c>
      <c r="Y3513" s="4">
        <f t="shared" si="3520"/>
        <v>20</v>
      </c>
      <c r="Z3513" s="5">
        <f t="shared" si="9"/>
        <v>45033</v>
      </c>
    </row>
    <row r="3514">
      <c r="A3514" s="1" t="s">
        <v>3551</v>
      </c>
      <c r="B3514" s="1" t="s">
        <v>41</v>
      </c>
      <c r="C3514" s="1">
        <v>3.0</v>
      </c>
      <c r="D3514" s="1">
        <v>4.0</v>
      </c>
      <c r="E3514" s="1">
        <v>12.0</v>
      </c>
      <c r="F3514" s="1" t="s">
        <v>39</v>
      </c>
      <c r="H3514" s="2">
        <v>45047.0</v>
      </c>
      <c r="J3514" s="3">
        <f t="shared" si="2"/>
        <v>3</v>
      </c>
      <c r="K3514" s="4">
        <f t="shared" si="3"/>
        <v>4</v>
      </c>
      <c r="L3514" s="4">
        <f t="shared" si="4"/>
        <v>12</v>
      </c>
      <c r="S3514" s="1" t="s">
        <v>3551</v>
      </c>
      <c r="T3514" s="4" t="str">
        <f t="shared" si="5"/>
        <v>Smoothie</v>
      </c>
      <c r="U3514" s="4" t="str">
        <f t="shared" si="6"/>
        <v>UNKNOWN</v>
      </c>
      <c r="V3514" s="4" t="str">
        <f t="shared" si="7"/>
        <v>Digital Wallet</v>
      </c>
      <c r="W3514" s="4">
        <f t="shared" ref="W3514:Y3514" si="3521">IF(OR(J3514 = "ERROR", J3514 = ""), "UNKNOWN", J3514)</f>
        <v>3</v>
      </c>
      <c r="X3514" s="4">
        <f t="shared" si="3521"/>
        <v>4</v>
      </c>
      <c r="Y3514" s="4">
        <f t="shared" si="3521"/>
        <v>12</v>
      </c>
      <c r="Z3514" s="5">
        <f t="shared" si="9"/>
        <v>45047</v>
      </c>
    </row>
    <row r="3515">
      <c r="A3515" s="1" t="s">
        <v>3552</v>
      </c>
      <c r="B3515" s="1" t="s">
        <v>55</v>
      </c>
      <c r="C3515" s="1">
        <v>4.0</v>
      </c>
      <c r="D3515" s="1">
        <v>3.0</v>
      </c>
      <c r="F3515" s="1" t="s">
        <v>39</v>
      </c>
      <c r="G3515" s="1" t="s">
        <v>24</v>
      </c>
      <c r="H3515" s="2">
        <v>45030.0</v>
      </c>
      <c r="J3515" s="3">
        <f t="shared" si="2"/>
        <v>4</v>
      </c>
      <c r="K3515" s="4">
        <f t="shared" si="3"/>
        <v>3</v>
      </c>
      <c r="L3515" s="4">
        <f t="shared" si="4"/>
        <v>12</v>
      </c>
      <c r="S3515" s="1" t="s">
        <v>3552</v>
      </c>
      <c r="T3515" s="4" t="str">
        <f t="shared" si="5"/>
        <v>Juice</v>
      </c>
      <c r="U3515" s="4" t="str">
        <f t="shared" si="6"/>
        <v>Takeaway</v>
      </c>
      <c r="V3515" s="4" t="str">
        <f t="shared" si="7"/>
        <v>Digital Wallet</v>
      </c>
      <c r="W3515" s="4">
        <f t="shared" ref="W3515:Y3515" si="3522">IF(OR(J3515 = "ERROR", J3515 = ""), "UNKNOWN", J3515)</f>
        <v>4</v>
      </c>
      <c r="X3515" s="4">
        <f t="shared" si="3522"/>
        <v>3</v>
      </c>
      <c r="Y3515" s="4">
        <f t="shared" si="3522"/>
        <v>12</v>
      </c>
      <c r="Z3515" s="5">
        <f t="shared" si="9"/>
        <v>45030</v>
      </c>
    </row>
    <row r="3516">
      <c r="A3516" s="1" t="s">
        <v>3553</v>
      </c>
      <c r="B3516" s="1" t="s">
        <v>81</v>
      </c>
      <c r="C3516" s="1">
        <v>3.0</v>
      </c>
      <c r="D3516" s="1">
        <v>1.5</v>
      </c>
      <c r="E3516" s="1">
        <v>4.5</v>
      </c>
      <c r="F3516" s="1" t="s">
        <v>28</v>
      </c>
      <c r="H3516" s="6">
        <v>45210.0</v>
      </c>
      <c r="J3516" s="3">
        <f t="shared" si="2"/>
        <v>3</v>
      </c>
      <c r="K3516" s="4">
        <f t="shared" si="3"/>
        <v>1.5</v>
      </c>
      <c r="L3516" s="4">
        <f t="shared" si="4"/>
        <v>4.5</v>
      </c>
      <c r="S3516" s="1" t="s">
        <v>3553</v>
      </c>
      <c r="T3516" s="4" t="str">
        <f t="shared" si="5"/>
        <v>Tea</v>
      </c>
      <c r="U3516" s="4" t="str">
        <f t="shared" si="6"/>
        <v>UNKNOWN</v>
      </c>
      <c r="V3516" s="4" t="str">
        <f t="shared" si="7"/>
        <v>Cash</v>
      </c>
      <c r="W3516" s="4">
        <f t="shared" ref="W3516:Y3516" si="3523">IF(OR(J3516 = "ERROR", J3516 = ""), "UNKNOWN", J3516)</f>
        <v>3</v>
      </c>
      <c r="X3516" s="4">
        <f t="shared" si="3523"/>
        <v>1.5</v>
      </c>
      <c r="Y3516" s="4">
        <f t="shared" si="3523"/>
        <v>4.5</v>
      </c>
      <c r="Z3516" s="7">
        <f t="shared" si="9"/>
        <v>45210</v>
      </c>
    </row>
    <row r="3517">
      <c r="A3517" s="1" t="s">
        <v>3554</v>
      </c>
      <c r="B3517" s="1" t="s">
        <v>32</v>
      </c>
      <c r="C3517" s="1">
        <v>3.0</v>
      </c>
      <c r="D3517" s="1">
        <v>1.0</v>
      </c>
      <c r="E3517" s="1" t="s">
        <v>30</v>
      </c>
      <c r="H3517" s="2">
        <v>45190.0</v>
      </c>
      <c r="J3517" s="3">
        <f t="shared" si="2"/>
        <v>3</v>
      </c>
      <c r="K3517" s="4">
        <f t="shared" si="3"/>
        <v>1</v>
      </c>
      <c r="L3517" s="4">
        <f t="shared" si="4"/>
        <v>3</v>
      </c>
      <c r="S3517" s="1" t="s">
        <v>3554</v>
      </c>
      <c r="T3517" s="4" t="str">
        <f t="shared" si="5"/>
        <v>Cookie</v>
      </c>
      <c r="U3517" s="4" t="str">
        <f t="shared" si="6"/>
        <v>UNKNOWN</v>
      </c>
      <c r="V3517" s="4" t="str">
        <f t="shared" si="7"/>
        <v>UNKNOWN</v>
      </c>
      <c r="W3517" s="4">
        <f t="shared" ref="W3517:Y3517" si="3524">IF(OR(J3517 = "ERROR", J3517 = ""), "UNKNOWN", J3517)</f>
        <v>3</v>
      </c>
      <c r="X3517" s="4">
        <f t="shared" si="3524"/>
        <v>1</v>
      </c>
      <c r="Y3517" s="4">
        <f t="shared" si="3524"/>
        <v>3</v>
      </c>
      <c r="Z3517" s="5">
        <f t="shared" si="9"/>
        <v>45190</v>
      </c>
    </row>
    <row r="3518">
      <c r="A3518" s="1" t="s">
        <v>3555</v>
      </c>
      <c r="B3518" s="1" t="s">
        <v>41</v>
      </c>
      <c r="C3518" s="1">
        <v>3.0</v>
      </c>
      <c r="D3518" s="1">
        <v>4.0</v>
      </c>
      <c r="E3518" s="1" t="s">
        <v>25</v>
      </c>
      <c r="G3518" s="1" t="s">
        <v>29</v>
      </c>
      <c r="H3518" s="2">
        <v>45055.0</v>
      </c>
      <c r="J3518" s="3">
        <f t="shared" si="2"/>
        <v>3</v>
      </c>
      <c r="K3518" s="4">
        <f t="shared" si="3"/>
        <v>4</v>
      </c>
      <c r="L3518" s="4">
        <f t="shared" si="4"/>
        <v>12</v>
      </c>
      <c r="S3518" s="1" t="s">
        <v>3555</v>
      </c>
      <c r="T3518" s="4" t="str">
        <f t="shared" si="5"/>
        <v>Smoothie</v>
      </c>
      <c r="U3518" s="4" t="str">
        <f t="shared" si="6"/>
        <v>In-store</v>
      </c>
      <c r="V3518" s="4" t="str">
        <f t="shared" si="7"/>
        <v>UNKNOWN</v>
      </c>
      <c r="W3518" s="4">
        <f t="shared" ref="W3518:Y3518" si="3525">IF(OR(J3518 = "ERROR", J3518 = ""), "UNKNOWN", J3518)</f>
        <v>3</v>
      </c>
      <c r="X3518" s="4">
        <f t="shared" si="3525"/>
        <v>4</v>
      </c>
      <c r="Y3518" s="4">
        <f t="shared" si="3525"/>
        <v>12</v>
      </c>
      <c r="Z3518" s="5">
        <f t="shared" si="9"/>
        <v>45055</v>
      </c>
    </row>
    <row r="3519">
      <c r="A3519" s="1" t="s">
        <v>3556</v>
      </c>
      <c r="B3519" s="1" t="s">
        <v>36</v>
      </c>
      <c r="C3519" s="1">
        <v>5.0</v>
      </c>
      <c r="D3519" s="1">
        <v>5.0</v>
      </c>
      <c r="E3519" s="1">
        <v>25.0</v>
      </c>
      <c r="G3519" s="1" t="s">
        <v>24</v>
      </c>
      <c r="H3519" s="2">
        <v>44956.0</v>
      </c>
      <c r="J3519" s="3">
        <f t="shared" si="2"/>
        <v>5</v>
      </c>
      <c r="K3519" s="4">
        <f t="shared" si="3"/>
        <v>5</v>
      </c>
      <c r="L3519" s="4">
        <f t="shared" si="4"/>
        <v>25</v>
      </c>
      <c r="S3519" s="1" t="s">
        <v>3556</v>
      </c>
      <c r="T3519" s="4" t="str">
        <f t="shared" si="5"/>
        <v>Salad</v>
      </c>
      <c r="U3519" s="4" t="str">
        <f t="shared" si="6"/>
        <v>Takeaway</v>
      </c>
      <c r="V3519" s="4" t="str">
        <f t="shared" si="7"/>
        <v>UNKNOWN</v>
      </c>
      <c r="W3519" s="4">
        <f t="shared" ref="W3519:Y3519" si="3526">IF(OR(J3519 = "ERROR", J3519 = ""), "UNKNOWN", J3519)</f>
        <v>5</v>
      </c>
      <c r="X3519" s="4">
        <f t="shared" si="3526"/>
        <v>5</v>
      </c>
      <c r="Y3519" s="4">
        <f t="shared" si="3526"/>
        <v>25</v>
      </c>
      <c r="Z3519" s="5">
        <f t="shared" si="9"/>
        <v>44956</v>
      </c>
    </row>
    <row r="3520">
      <c r="A3520" s="1" t="s">
        <v>3557</v>
      </c>
      <c r="C3520" s="1">
        <v>5.0</v>
      </c>
      <c r="D3520" s="1">
        <v>2.0</v>
      </c>
      <c r="E3520" s="1">
        <v>10.0</v>
      </c>
      <c r="F3520" s="1" t="s">
        <v>39</v>
      </c>
      <c r="H3520" s="2">
        <v>45032.0</v>
      </c>
      <c r="J3520" s="3">
        <f t="shared" si="2"/>
        <v>5</v>
      </c>
      <c r="K3520" s="4">
        <f t="shared" si="3"/>
        <v>2</v>
      </c>
      <c r="L3520" s="4">
        <f t="shared" si="4"/>
        <v>10</v>
      </c>
      <c r="S3520" s="1" t="s">
        <v>3557</v>
      </c>
      <c r="T3520" s="4" t="str">
        <f t="shared" si="5"/>
        <v>UNKNOWN</v>
      </c>
      <c r="U3520" s="4" t="str">
        <f t="shared" si="6"/>
        <v>UNKNOWN</v>
      </c>
      <c r="V3520" s="4" t="str">
        <f t="shared" si="7"/>
        <v>Digital Wallet</v>
      </c>
      <c r="W3520" s="4">
        <f t="shared" ref="W3520:Y3520" si="3527">IF(OR(J3520 = "ERROR", J3520 = ""), "UNKNOWN", J3520)</f>
        <v>5</v>
      </c>
      <c r="X3520" s="4">
        <f t="shared" si="3527"/>
        <v>2</v>
      </c>
      <c r="Y3520" s="4">
        <f t="shared" si="3527"/>
        <v>10</v>
      </c>
      <c r="Z3520" s="5">
        <f t="shared" si="9"/>
        <v>45032</v>
      </c>
    </row>
    <row r="3521">
      <c r="A3521" s="1" t="s">
        <v>3558</v>
      </c>
      <c r="B3521" s="1" t="s">
        <v>81</v>
      </c>
      <c r="C3521" s="1">
        <v>4.0</v>
      </c>
      <c r="D3521" s="1" t="s">
        <v>30</v>
      </c>
      <c r="E3521" s="1">
        <v>6.0</v>
      </c>
      <c r="F3521" s="1" t="s">
        <v>28</v>
      </c>
      <c r="H3521" s="6">
        <v>45228.0</v>
      </c>
      <c r="J3521" s="3">
        <f t="shared" si="2"/>
        <v>4</v>
      </c>
      <c r="K3521" s="4">
        <f t="shared" si="3"/>
        <v>1.5</v>
      </c>
      <c r="L3521" s="4">
        <f t="shared" si="4"/>
        <v>6</v>
      </c>
      <c r="S3521" s="1" t="s">
        <v>3558</v>
      </c>
      <c r="T3521" s="4" t="str">
        <f t="shared" si="5"/>
        <v>Tea</v>
      </c>
      <c r="U3521" s="4" t="str">
        <f t="shared" si="6"/>
        <v>UNKNOWN</v>
      </c>
      <c r="V3521" s="4" t="str">
        <f t="shared" si="7"/>
        <v>Cash</v>
      </c>
      <c r="W3521" s="4">
        <f t="shared" ref="W3521:Y3521" si="3528">IF(OR(J3521 = "ERROR", J3521 = ""), "UNKNOWN", J3521)</f>
        <v>4</v>
      </c>
      <c r="X3521" s="4">
        <f t="shared" si="3528"/>
        <v>1.5</v>
      </c>
      <c r="Y3521" s="4">
        <f t="shared" si="3528"/>
        <v>6</v>
      </c>
      <c r="Z3521" s="7">
        <f t="shared" si="9"/>
        <v>45228</v>
      </c>
    </row>
    <row r="3522">
      <c r="A3522" s="1" t="s">
        <v>3559</v>
      </c>
      <c r="B3522" s="1" t="s">
        <v>25</v>
      </c>
      <c r="C3522" s="1" t="s">
        <v>25</v>
      </c>
      <c r="D3522" s="1">
        <v>1.5</v>
      </c>
      <c r="E3522" s="1">
        <v>1.5</v>
      </c>
      <c r="F3522" s="1" t="s">
        <v>28</v>
      </c>
      <c r="G3522" s="1" t="s">
        <v>29</v>
      </c>
      <c r="H3522" s="2">
        <v>45190.0</v>
      </c>
      <c r="J3522" s="3">
        <f t="shared" si="2"/>
        <v>1</v>
      </c>
      <c r="K3522" s="4">
        <f t="shared" si="3"/>
        <v>1.5</v>
      </c>
      <c r="L3522" s="4">
        <f t="shared" si="4"/>
        <v>1.5</v>
      </c>
      <c r="S3522" s="1" t="s">
        <v>3559</v>
      </c>
      <c r="T3522" s="4" t="str">
        <f t="shared" si="5"/>
        <v>UNKNOWN</v>
      </c>
      <c r="U3522" s="4" t="str">
        <f t="shared" si="6"/>
        <v>In-store</v>
      </c>
      <c r="V3522" s="4" t="str">
        <f t="shared" si="7"/>
        <v>Cash</v>
      </c>
      <c r="W3522" s="4">
        <f t="shared" ref="W3522:Y3522" si="3529">IF(OR(J3522 = "ERROR", J3522 = ""), "UNKNOWN", J3522)</f>
        <v>1</v>
      </c>
      <c r="X3522" s="4">
        <f t="shared" si="3529"/>
        <v>1.5</v>
      </c>
      <c r="Y3522" s="4">
        <f t="shared" si="3529"/>
        <v>1.5</v>
      </c>
      <c r="Z3522" s="5">
        <f t="shared" si="9"/>
        <v>45190</v>
      </c>
    </row>
    <row r="3523">
      <c r="A3523" s="1" t="s">
        <v>3560</v>
      </c>
      <c r="B3523" s="1" t="s">
        <v>36</v>
      </c>
      <c r="C3523" s="1">
        <v>4.0</v>
      </c>
      <c r="D3523" s="1">
        <v>5.0</v>
      </c>
      <c r="E3523" s="1">
        <v>20.0</v>
      </c>
      <c r="F3523" s="1" t="s">
        <v>28</v>
      </c>
      <c r="H3523" s="2">
        <v>45146.0</v>
      </c>
      <c r="J3523" s="3">
        <f t="shared" si="2"/>
        <v>4</v>
      </c>
      <c r="K3523" s="4">
        <f t="shared" si="3"/>
        <v>5</v>
      </c>
      <c r="L3523" s="4">
        <f t="shared" si="4"/>
        <v>20</v>
      </c>
      <c r="S3523" s="1" t="s">
        <v>3560</v>
      </c>
      <c r="T3523" s="4" t="str">
        <f t="shared" si="5"/>
        <v>Salad</v>
      </c>
      <c r="U3523" s="4" t="str">
        <f t="shared" si="6"/>
        <v>UNKNOWN</v>
      </c>
      <c r="V3523" s="4" t="str">
        <f t="shared" si="7"/>
        <v>Cash</v>
      </c>
      <c r="W3523" s="4">
        <f t="shared" ref="W3523:Y3523" si="3530">IF(OR(J3523 = "ERROR", J3523 = ""), "UNKNOWN", J3523)</f>
        <v>4</v>
      </c>
      <c r="X3523" s="4">
        <f t="shared" si="3530"/>
        <v>5</v>
      </c>
      <c r="Y3523" s="4">
        <f t="shared" si="3530"/>
        <v>20</v>
      </c>
      <c r="Z3523" s="5">
        <f t="shared" si="9"/>
        <v>45146</v>
      </c>
    </row>
    <row r="3524">
      <c r="A3524" s="1" t="s">
        <v>3561</v>
      </c>
      <c r="B3524" s="1" t="s">
        <v>81</v>
      </c>
      <c r="C3524" s="1">
        <v>3.0</v>
      </c>
      <c r="D3524" s="1">
        <v>1.5</v>
      </c>
      <c r="E3524" s="1">
        <v>4.5</v>
      </c>
      <c r="F3524" s="1" t="s">
        <v>39</v>
      </c>
      <c r="H3524" s="2">
        <v>44974.0</v>
      </c>
      <c r="J3524" s="3">
        <f t="shared" si="2"/>
        <v>3</v>
      </c>
      <c r="K3524" s="4">
        <f t="shared" si="3"/>
        <v>1.5</v>
      </c>
      <c r="L3524" s="4">
        <f t="shared" si="4"/>
        <v>4.5</v>
      </c>
      <c r="S3524" s="1" t="s">
        <v>3561</v>
      </c>
      <c r="T3524" s="4" t="str">
        <f t="shared" si="5"/>
        <v>Tea</v>
      </c>
      <c r="U3524" s="4" t="str">
        <f t="shared" si="6"/>
        <v>UNKNOWN</v>
      </c>
      <c r="V3524" s="4" t="str">
        <f t="shared" si="7"/>
        <v>Digital Wallet</v>
      </c>
      <c r="W3524" s="4">
        <f t="shared" ref="W3524:Y3524" si="3531">IF(OR(J3524 = "ERROR", J3524 = ""), "UNKNOWN", J3524)</f>
        <v>3</v>
      </c>
      <c r="X3524" s="4">
        <f t="shared" si="3531"/>
        <v>1.5</v>
      </c>
      <c r="Y3524" s="4">
        <f t="shared" si="3531"/>
        <v>4.5</v>
      </c>
      <c r="Z3524" s="5">
        <f t="shared" si="9"/>
        <v>44974</v>
      </c>
    </row>
    <row r="3525">
      <c r="A3525" s="1" t="s">
        <v>3562</v>
      </c>
      <c r="B3525" s="1" t="s">
        <v>32</v>
      </c>
      <c r="C3525" s="1">
        <v>5.0</v>
      </c>
      <c r="D3525" s="1">
        <v>1.0</v>
      </c>
      <c r="E3525" s="1">
        <v>5.0</v>
      </c>
      <c r="F3525" s="1" t="s">
        <v>28</v>
      </c>
      <c r="H3525" s="2">
        <v>45081.0</v>
      </c>
      <c r="J3525" s="3">
        <f t="shared" si="2"/>
        <v>5</v>
      </c>
      <c r="K3525" s="4">
        <f t="shared" si="3"/>
        <v>1</v>
      </c>
      <c r="L3525" s="4">
        <f t="shared" si="4"/>
        <v>5</v>
      </c>
      <c r="S3525" s="1" t="s">
        <v>3562</v>
      </c>
      <c r="T3525" s="4" t="str">
        <f t="shared" si="5"/>
        <v>Cookie</v>
      </c>
      <c r="U3525" s="4" t="str">
        <f t="shared" si="6"/>
        <v>UNKNOWN</v>
      </c>
      <c r="V3525" s="4" t="str">
        <f t="shared" si="7"/>
        <v>Cash</v>
      </c>
      <c r="W3525" s="4">
        <f t="shared" ref="W3525:Y3525" si="3532">IF(OR(J3525 = "ERROR", J3525 = ""), "UNKNOWN", J3525)</f>
        <v>5</v>
      </c>
      <c r="X3525" s="4">
        <f t="shared" si="3532"/>
        <v>1</v>
      </c>
      <c r="Y3525" s="4">
        <f t="shared" si="3532"/>
        <v>5</v>
      </c>
      <c r="Z3525" s="5">
        <f t="shared" si="9"/>
        <v>45081</v>
      </c>
    </row>
    <row r="3526">
      <c r="A3526" s="1" t="s">
        <v>3563</v>
      </c>
      <c r="B3526" s="1" t="s">
        <v>36</v>
      </c>
      <c r="C3526" s="1">
        <v>2.0</v>
      </c>
      <c r="D3526" s="1">
        <v>5.0</v>
      </c>
      <c r="E3526" s="1">
        <v>10.0</v>
      </c>
      <c r="F3526" s="1" t="s">
        <v>23</v>
      </c>
      <c r="G3526" s="1" t="s">
        <v>29</v>
      </c>
      <c r="H3526" s="2">
        <v>45175.0</v>
      </c>
      <c r="J3526" s="3">
        <f t="shared" si="2"/>
        <v>2</v>
      </c>
      <c r="K3526" s="4">
        <f t="shared" si="3"/>
        <v>5</v>
      </c>
      <c r="L3526" s="4">
        <f t="shared" si="4"/>
        <v>10</v>
      </c>
      <c r="S3526" s="1" t="s">
        <v>3563</v>
      </c>
      <c r="T3526" s="4" t="str">
        <f t="shared" si="5"/>
        <v>Salad</v>
      </c>
      <c r="U3526" s="4" t="str">
        <f t="shared" si="6"/>
        <v>In-store</v>
      </c>
      <c r="V3526" s="4" t="str">
        <f t="shared" si="7"/>
        <v>Credit Card</v>
      </c>
      <c r="W3526" s="4">
        <f t="shared" ref="W3526:Y3526" si="3533">IF(OR(J3526 = "ERROR", J3526 = ""), "UNKNOWN", J3526)</f>
        <v>2</v>
      </c>
      <c r="X3526" s="4">
        <f t="shared" si="3533"/>
        <v>5</v>
      </c>
      <c r="Y3526" s="4">
        <f t="shared" si="3533"/>
        <v>10</v>
      </c>
      <c r="Z3526" s="5">
        <f t="shared" si="9"/>
        <v>45175</v>
      </c>
    </row>
    <row r="3527">
      <c r="A3527" s="1" t="s">
        <v>3564</v>
      </c>
      <c r="B3527" s="1" t="s">
        <v>36</v>
      </c>
      <c r="C3527" s="1">
        <v>3.0</v>
      </c>
      <c r="D3527" s="1">
        <v>5.0</v>
      </c>
      <c r="E3527" s="1">
        <v>15.0</v>
      </c>
      <c r="F3527" s="1" t="s">
        <v>23</v>
      </c>
      <c r="G3527" s="1" t="s">
        <v>29</v>
      </c>
      <c r="H3527" s="2">
        <v>45072.0</v>
      </c>
      <c r="J3527" s="3">
        <f t="shared" si="2"/>
        <v>3</v>
      </c>
      <c r="K3527" s="4">
        <f t="shared" si="3"/>
        <v>5</v>
      </c>
      <c r="L3527" s="4">
        <f t="shared" si="4"/>
        <v>15</v>
      </c>
      <c r="S3527" s="1" t="s">
        <v>3564</v>
      </c>
      <c r="T3527" s="4" t="str">
        <f t="shared" si="5"/>
        <v>Salad</v>
      </c>
      <c r="U3527" s="4" t="str">
        <f t="shared" si="6"/>
        <v>In-store</v>
      </c>
      <c r="V3527" s="4" t="str">
        <f t="shared" si="7"/>
        <v>Credit Card</v>
      </c>
      <c r="W3527" s="4">
        <f t="shared" ref="W3527:Y3527" si="3534">IF(OR(J3527 = "ERROR", J3527 = ""), "UNKNOWN", J3527)</f>
        <v>3</v>
      </c>
      <c r="X3527" s="4">
        <f t="shared" si="3534"/>
        <v>5</v>
      </c>
      <c r="Y3527" s="4">
        <f t="shared" si="3534"/>
        <v>15</v>
      </c>
      <c r="Z3527" s="5">
        <f t="shared" si="9"/>
        <v>45072</v>
      </c>
    </row>
    <row r="3528">
      <c r="A3528" s="1" t="s">
        <v>3565</v>
      </c>
      <c r="C3528" s="1">
        <v>3.0</v>
      </c>
      <c r="D3528" s="1">
        <v>5.0</v>
      </c>
      <c r="E3528" s="1">
        <v>15.0</v>
      </c>
      <c r="F3528" s="1" t="s">
        <v>39</v>
      </c>
      <c r="H3528" s="2">
        <v>45111.0</v>
      </c>
      <c r="J3528" s="3">
        <f t="shared" si="2"/>
        <v>3</v>
      </c>
      <c r="K3528" s="4">
        <f t="shared" si="3"/>
        <v>5</v>
      </c>
      <c r="L3528" s="4">
        <f t="shared" si="4"/>
        <v>15</v>
      </c>
      <c r="S3528" s="1" t="s">
        <v>3565</v>
      </c>
      <c r="T3528" s="4" t="str">
        <f t="shared" si="5"/>
        <v>UNKNOWN</v>
      </c>
      <c r="U3528" s="4" t="str">
        <f t="shared" si="6"/>
        <v>UNKNOWN</v>
      </c>
      <c r="V3528" s="4" t="str">
        <f t="shared" si="7"/>
        <v>Digital Wallet</v>
      </c>
      <c r="W3528" s="4">
        <f t="shared" ref="W3528:Y3528" si="3535">IF(OR(J3528 = "ERROR", J3528 = ""), "UNKNOWN", J3528)</f>
        <v>3</v>
      </c>
      <c r="X3528" s="4">
        <f t="shared" si="3535"/>
        <v>5</v>
      </c>
      <c r="Y3528" s="4">
        <f t="shared" si="3535"/>
        <v>15</v>
      </c>
      <c r="Z3528" s="5">
        <f t="shared" si="9"/>
        <v>45111</v>
      </c>
    </row>
    <row r="3529">
      <c r="A3529" s="1" t="s">
        <v>3566</v>
      </c>
      <c r="B3529" s="1" t="s">
        <v>27</v>
      </c>
      <c r="C3529" s="1">
        <v>1.0</v>
      </c>
      <c r="D3529" s="1">
        <v>3.0</v>
      </c>
      <c r="E3529" s="1">
        <v>3.0</v>
      </c>
      <c r="F3529" s="1" t="s">
        <v>23</v>
      </c>
      <c r="G3529" s="1" t="s">
        <v>30</v>
      </c>
      <c r="H3529" s="2">
        <v>44992.0</v>
      </c>
      <c r="J3529" s="3">
        <f t="shared" si="2"/>
        <v>1</v>
      </c>
      <c r="K3529" s="4">
        <f t="shared" si="3"/>
        <v>3</v>
      </c>
      <c r="L3529" s="4">
        <f t="shared" si="4"/>
        <v>3</v>
      </c>
      <c r="S3529" s="1" t="s">
        <v>3566</v>
      </c>
      <c r="T3529" s="4" t="str">
        <f t="shared" si="5"/>
        <v>Cake</v>
      </c>
      <c r="U3529" s="4" t="str">
        <f t="shared" si="6"/>
        <v>UNKNOWN</v>
      </c>
      <c r="V3529" s="4" t="str">
        <f t="shared" si="7"/>
        <v>Credit Card</v>
      </c>
      <c r="W3529" s="4">
        <f t="shared" ref="W3529:Y3529" si="3536">IF(OR(J3529 = "ERROR", J3529 = ""), "UNKNOWN", J3529)</f>
        <v>1</v>
      </c>
      <c r="X3529" s="4">
        <f t="shared" si="3536"/>
        <v>3</v>
      </c>
      <c r="Y3529" s="4">
        <f t="shared" si="3536"/>
        <v>3</v>
      </c>
      <c r="Z3529" s="5">
        <f t="shared" si="9"/>
        <v>44992</v>
      </c>
    </row>
    <row r="3530">
      <c r="A3530" s="1" t="s">
        <v>3567</v>
      </c>
      <c r="B3530" s="1" t="s">
        <v>36</v>
      </c>
      <c r="C3530" s="1">
        <v>2.0</v>
      </c>
      <c r="D3530" s="1" t="s">
        <v>30</v>
      </c>
      <c r="E3530" s="1">
        <v>10.0</v>
      </c>
      <c r="G3530" s="1" t="s">
        <v>24</v>
      </c>
      <c r="H3530" s="2">
        <v>45167.0</v>
      </c>
      <c r="J3530" s="3">
        <f t="shared" si="2"/>
        <v>2</v>
      </c>
      <c r="K3530" s="4">
        <f t="shared" si="3"/>
        <v>5</v>
      </c>
      <c r="L3530" s="4">
        <f t="shared" si="4"/>
        <v>10</v>
      </c>
      <c r="S3530" s="1" t="s">
        <v>3567</v>
      </c>
      <c r="T3530" s="4" t="str">
        <f t="shared" si="5"/>
        <v>Salad</v>
      </c>
      <c r="U3530" s="4" t="str">
        <f t="shared" si="6"/>
        <v>Takeaway</v>
      </c>
      <c r="V3530" s="4" t="str">
        <f t="shared" si="7"/>
        <v>UNKNOWN</v>
      </c>
      <c r="W3530" s="4">
        <f t="shared" ref="W3530:Y3530" si="3537">IF(OR(J3530 = "ERROR", J3530 = ""), "UNKNOWN", J3530)</f>
        <v>2</v>
      </c>
      <c r="X3530" s="4">
        <f t="shared" si="3537"/>
        <v>5</v>
      </c>
      <c r="Y3530" s="4">
        <f t="shared" si="3537"/>
        <v>10</v>
      </c>
      <c r="Z3530" s="5">
        <f t="shared" si="9"/>
        <v>45167</v>
      </c>
    </row>
    <row r="3531">
      <c r="A3531" s="1" t="s">
        <v>3568</v>
      </c>
      <c r="B3531" s="1" t="s">
        <v>44</v>
      </c>
      <c r="C3531" s="1">
        <v>5.0</v>
      </c>
      <c r="D3531" s="1">
        <v>4.0</v>
      </c>
      <c r="E3531" s="1">
        <v>20.0</v>
      </c>
      <c r="F3531" s="1" t="s">
        <v>28</v>
      </c>
      <c r="G3531" s="1" t="s">
        <v>24</v>
      </c>
      <c r="H3531" s="2">
        <v>44942.0</v>
      </c>
      <c r="J3531" s="3">
        <f t="shared" si="2"/>
        <v>5</v>
      </c>
      <c r="K3531" s="4">
        <f t="shared" si="3"/>
        <v>4</v>
      </c>
      <c r="L3531" s="4">
        <f t="shared" si="4"/>
        <v>20</v>
      </c>
      <c r="S3531" s="1" t="s">
        <v>3568</v>
      </c>
      <c r="T3531" s="4" t="str">
        <f t="shared" si="5"/>
        <v>Sandwich</v>
      </c>
      <c r="U3531" s="4" t="str">
        <f t="shared" si="6"/>
        <v>Takeaway</v>
      </c>
      <c r="V3531" s="4" t="str">
        <f t="shared" si="7"/>
        <v>Cash</v>
      </c>
      <c r="W3531" s="4">
        <f t="shared" ref="W3531:Y3531" si="3538">IF(OR(J3531 = "ERROR", J3531 = ""), "UNKNOWN", J3531)</f>
        <v>5</v>
      </c>
      <c r="X3531" s="4">
        <f t="shared" si="3538"/>
        <v>4</v>
      </c>
      <c r="Y3531" s="4">
        <f t="shared" si="3538"/>
        <v>20</v>
      </c>
      <c r="Z3531" s="5">
        <f t="shared" si="9"/>
        <v>44942</v>
      </c>
    </row>
    <row r="3532">
      <c r="A3532" s="1" t="s">
        <v>3569</v>
      </c>
      <c r="B3532" s="1" t="s">
        <v>32</v>
      </c>
      <c r="C3532" s="1">
        <v>4.0</v>
      </c>
      <c r="D3532" s="1">
        <v>1.0</v>
      </c>
      <c r="E3532" s="1">
        <v>4.0</v>
      </c>
      <c r="F3532" s="1" t="s">
        <v>39</v>
      </c>
      <c r="G3532" s="1" t="s">
        <v>24</v>
      </c>
      <c r="H3532" s="2">
        <v>45022.0</v>
      </c>
      <c r="J3532" s="3">
        <f t="shared" si="2"/>
        <v>4</v>
      </c>
      <c r="K3532" s="4">
        <f t="shared" si="3"/>
        <v>1</v>
      </c>
      <c r="L3532" s="4">
        <f t="shared" si="4"/>
        <v>4</v>
      </c>
      <c r="S3532" s="1" t="s">
        <v>3569</v>
      </c>
      <c r="T3532" s="4" t="str">
        <f t="shared" si="5"/>
        <v>Cookie</v>
      </c>
      <c r="U3532" s="4" t="str">
        <f t="shared" si="6"/>
        <v>Takeaway</v>
      </c>
      <c r="V3532" s="4" t="str">
        <f t="shared" si="7"/>
        <v>Digital Wallet</v>
      </c>
      <c r="W3532" s="4">
        <f t="shared" ref="W3532:Y3532" si="3539">IF(OR(J3532 = "ERROR", J3532 = ""), "UNKNOWN", J3532)</f>
        <v>4</v>
      </c>
      <c r="X3532" s="4">
        <f t="shared" si="3539"/>
        <v>1</v>
      </c>
      <c r="Y3532" s="4">
        <f t="shared" si="3539"/>
        <v>4</v>
      </c>
      <c r="Z3532" s="5">
        <f t="shared" si="9"/>
        <v>45022</v>
      </c>
    </row>
    <row r="3533">
      <c r="A3533" s="1" t="s">
        <v>3570</v>
      </c>
      <c r="B3533" s="1" t="s">
        <v>32</v>
      </c>
      <c r="C3533" s="1">
        <v>2.0</v>
      </c>
      <c r="D3533" s="1">
        <v>1.0</v>
      </c>
      <c r="E3533" s="1">
        <v>2.0</v>
      </c>
      <c r="F3533" s="1" t="s">
        <v>23</v>
      </c>
      <c r="H3533" s="2">
        <v>45115.0</v>
      </c>
      <c r="J3533" s="3">
        <f t="shared" si="2"/>
        <v>2</v>
      </c>
      <c r="K3533" s="4">
        <f t="shared" si="3"/>
        <v>1</v>
      </c>
      <c r="L3533" s="4">
        <f t="shared" si="4"/>
        <v>2</v>
      </c>
      <c r="S3533" s="1" t="s">
        <v>3570</v>
      </c>
      <c r="T3533" s="4" t="str">
        <f t="shared" si="5"/>
        <v>Cookie</v>
      </c>
      <c r="U3533" s="4" t="str">
        <f t="shared" si="6"/>
        <v>UNKNOWN</v>
      </c>
      <c r="V3533" s="4" t="str">
        <f t="shared" si="7"/>
        <v>Credit Card</v>
      </c>
      <c r="W3533" s="4">
        <f t="shared" ref="W3533:Y3533" si="3540">IF(OR(J3533 = "ERROR", J3533 = ""), "UNKNOWN", J3533)</f>
        <v>2</v>
      </c>
      <c r="X3533" s="4">
        <f t="shared" si="3540"/>
        <v>1</v>
      </c>
      <c r="Y3533" s="4">
        <f t="shared" si="3540"/>
        <v>2</v>
      </c>
      <c r="Z3533" s="5">
        <f t="shared" si="9"/>
        <v>45115</v>
      </c>
    </row>
    <row r="3534">
      <c r="A3534" s="1" t="s">
        <v>3571</v>
      </c>
      <c r="B3534" s="1" t="s">
        <v>27</v>
      </c>
      <c r="C3534" s="1">
        <v>1.0</v>
      </c>
      <c r="D3534" s="1">
        <v>3.0</v>
      </c>
      <c r="E3534" s="1">
        <v>3.0</v>
      </c>
      <c r="F3534" s="1" t="s">
        <v>25</v>
      </c>
      <c r="G3534" s="1" t="s">
        <v>29</v>
      </c>
      <c r="H3534" s="6">
        <v>45280.0</v>
      </c>
      <c r="J3534" s="3">
        <f t="shared" si="2"/>
        <v>1</v>
      </c>
      <c r="K3534" s="4">
        <f t="shared" si="3"/>
        <v>3</v>
      </c>
      <c r="L3534" s="4">
        <f t="shared" si="4"/>
        <v>3</v>
      </c>
      <c r="S3534" s="1" t="s">
        <v>3571</v>
      </c>
      <c r="T3534" s="4" t="str">
        <f t="shared" si="5"/>
        <v>Cake</v>
      </c>
      <c r="U3534" s="4" t="str">
        <f t="shared" si="6"/>
        <v>In-store</v>
      </c>
      <c r="V3534" s="4" t="str">
        <f t="shared" si="7"/>
        <v>UNKNOWN</v>
      </c>
      <c r="W3534" s="4">
        <f t="shared" ref="W3534:Y3534" si="3541">IF(OR(J3534 = "ERROR", J3534 = ""), "UNKNOWN", J3534)</f>
        <v>1</v>
      </c>
      <c r="X3534" s="4">
        <f t="shared" si="3541"/>
        <v>3</v>
      </c>
      <c r="Y3534" s="4">
        <f t="shared" si="3541"/>
        <v>3</v>
      </c>
      <c r="Z3534" s="7">
        <f t="shared" si="9"/>
        <v>45280</v>
      </c>
    </row>
    <row r="3535">
      <c r="A3535" s="1" t="s">
        <v>3572</v>
      </c>
      <c r="B3535" s="1" t="s">
        <v>32</v>
      </c>
      <c r="C3535" s="1">
        <v>3.0</v>
      </c>
      <c r="D3535" s="1">
        <v>1.0</v>
      </c>
      <c r="E3535" s="1">
        <v>3.0</v>
      </c>
      <c r="G3535" s="1" t="s">
        <v>25</v>
      </c>
      <c r="H3535" s="2">
        <v>45108.0</v>
      </c>
      <c r="J3535" s="3">
        <f t="shared" si="2"/>
        <v>3</v>
      </c>
      <c r="K3535" s="4">
        <f t="shared" si="3"/>
        <v>1</v>
      </c>
      <c r="L3535" s="4">
        <f t="shared" si="4"/>
        <v>3</v>
      </c>
      <c r="S3535" s="1" t="s">
        <v>3572</v>
      </c>
      <c r="T3535" s="4" t="str">
        <f t="shared" si="5"/>
        <v>Cookie</v>
      </c>
      <c r="U3535" s="4" t="str">
        <f t="shared" si="6"/>
        <v>UNKNOWN</v>
      </c>
      <c r="V3535" s="4" t="str">
        <f t="shared" si="7"/>
        <v>UNKNOWN</v>
      </c>
      <c r="W3535" s="4">
        <f t="shared" ref="W3535:Y3535" si="3542">IF(OR(J3535 = "ERROR", J3535 = ""), "UNKNOWN", J3535)</f>
        <v>3</v>
      </c>
      <c r="X3535" s="4">
        <f t="shared" si="3542"/>
        <v>1</v>
      </c>
      <c r="Y3535" s="4">
        <f t="shared" si="3542"/>
        <v>3</v>
      </c>
      <c r="Z3535" s="5">
        <f t="shared" si="9"/>
        <v>45108</v>
      </c>
    </row>
    <row r="3536">
      <c r="A3536" s="1" t="s">
        <v>3573</v>
      </c>
      <c r="B3536" s="1" t="s">
        <v>36</v>
      </c>
      <c r="C3536" s="1">
        <v>1.0</v>
      </c>
      <c r="D3536" s="1" t="s">
        <v>25</v>
      </c>
      <c r="E3536" s="1">
        <v>5.0</v>
      </c>
      <c r="H3536" s="2">
        <v>45073.0</v>
      </c>
      <c r="J3536" s="3">
        <f t="shared" si="2"/>
        <v>1</v>
      </c>
      <c r="K3536" s="4">
        <f t="shared" si="3"/>
        <v>5</v>
      </c>
      <c r="L3536" s="4">
        <f t="shared" si="4"/>
        <v>5</v>
      </c>
      <c r="S3536" s="1" t="s">
        <v>3573</v>
      </c>
      <c r="T3536" s="4" t="str">
        <f t="shared" si="5"/>
        <v>Salad</v>
      </c>
      <c r="U3536" s="4" t="str">
        <f t="shared" si="6"/>
        <v>UNKNOWN</v>
      </c>
      <c r="V3536" s="4" t="str">
        <f t="shared" si="7"/>
        <v>UNKNOWN</v>
      </c>
      <c r="W3536" s="4">
        <f t="shared" ref="W3536:Y3536" si="3543">IF(OR(J3536 = "ERROR", J3536 = ""), "UNKNOWN", J3536)</f>
        <v>1</v>
      </c>
      <c r="X3536" s="4">
        <f t="shared" si="3543"/>
        <v>5</v>
      </c>
      <c r="Y3536" s="4">
        <f t="shared" si="3543"/>
        <v>5</v>
      </c>
      <c r="Z3536" s="5">
        <f t="shared" si="9"/>
        <v>45073</v>
      </c>
    </row>
    <row r="3537">
      <c r="A3537" s="1" t="s">
        <v>3574</v>
      </c>
      <c r="B3537" s="1" t="s">
        <v>36</v>
      </c>
      <c r="C3537" s="1">
        <v>2.0</v>
      </c>
      <c r="D3537" s="1">
        <v>5.0</v>
      </c>
      <c r="G3537" s="1" t="s">
        <v>24</v>
      </c>
      <c r="H3537" s="2">
        <v>44954.0</v>
      </c>
      <c r="J3537" s="3">
        <f t="shared" si="2"/>
        <v>2</v>
      </c>
      <c r="K3537" s="4">
        <f t="shared" si="3"/>
        <v>5</v>
      </c>
      <c r="L3537" s="4">
        <f t="shared" si="4"/>
        <v>10</v>
      </c>
      <c r="S3537" s="1" t="s">
        <v>3574</v>
      </c>
      <c r="T3537" s="4" t="str">
        <f t="shared" si="5"/>
        <v>Salad</v>
      </c>
      <c r="U3537" s="4" t="str">
        <f t="shared" si="6"/>
        <v>Takeaway</v>
      </c>
      <c r="V3537" s="4" t="str">
        <f t="shared" si="7"/>
        <v>UNKNOWN</v>
      </c>
      <c r="W3537" s="4">
        <f t="shared" ref="W3537:Y3537" si="3544">IF(OR(J3537 = "ERROR", J3537 = ""), "UNKNOWN", J3537)</f>
        <v>2</v>
      </c>
      <c r="X3537" s="4">
        <f t="shared" si="3544"/>
        <v>5</v>
      </c>
      <c r="Y3537" s="4">
        <f t="shared" si="3544"/>
        <v>10</v>
      </c>
      <c r="Z3537" s="5">
        <f t="shared" si="9"/>
        <v>44954</v>
      </c>
    </row>
    <row r="3538">
      <c r="A3538" s="1" t="s">
        <v>3575</v>
      </c>
      <c r="B3538" s="1" t="s">
        <v>36</v>
      </c>
      <c r="C3538" s="1">
        <v>4.0</v>
      </c>
      <c r="D3538" s="1">
        <v>5.0</v>
      </c>
      <c r="E3538" s="1">
        <v>20.0</v>
      </c>
      <c r="F3538" s="1" t="s">
        <v>39</v>
      </c>
      <c r="G3538" s="1" t="s">
        <v>24</v>
      </c>
      <c r="H3538" s="2">
        <v>45066.0</v>
      </c>
      <c r="J3538" s="3">
        <f t="shared" si="2"/>
        <v>4</v>
      </c>
      <c r="K3538" s="4">
        <f t="shared" si="3"/>
        <v>5</v>
      </c>
      <c r="L3538" s="4">
        <f t="shared" si="4"/>
        <v>20</v>
      </c>
      <c r="S3538" s="1" t="s">
        <v>3575</v>
      </c>
      <c r="T3538" s="4" t="str">
        <f t="shared" si="5"/>
        <v>Salad</v>
      </c>
      <c r="U3538" s="4" t="str">
        <f t="shared" si="6"/>
        <v>Takeaway</v>
      </c>
      <c r="V3538" s="4" t="str">
        <f t="shared" si="7"/>
        <v>Digital Wallet</v>
      </c>
      <c r="W3538" s="4">
        <f t="shared" ref="W3538:Y3538" si="3545">IF(OR(J3538 = "ERROR", J3538 = ""), "UNKNOWN", J3538)</f>
        <v>4</v>
      </c>
      <c r="X3538" s="4">
        <f t="shared" si="3545"/>
        <v>5</v>
      </c>
      <c r="Y3538" s="4">
        <f t="shared" si="3545"/>
        <v>20</v>
      </c>
      <c r="Z3538" s="5">
        <f t="shared" si="9"/>
        <v>45066</v>
      </c>
    </row>
    <row r="3539">
      <c r="A3539" s="1" t="s">
        <v>3576</v>
      </c>
      <c r="B3539" s="1" t="s">
        <v>44</v>
      </c>
      <c r="C3539" s="1">
        <v>2.0</v>
      </c>
      <c r="D3539" s="1">
        <v>4.0</v>
      </c>
      <c r="E3539" s="1">
        <v>8.0</v>
      </c>
      <c r="F3539" s="1" t="s">
        <v>39</v>
      </c>
      <c r="G3539" s="1" t="s">
        <v>24</v>
      </c>
      <c r="H3539" s="6">
        <v>45228.0</v>
      </c>
      <c r="J3539" s="3">
        <f t="shared" si="2"/>
        <v>2</v>
      </c>
      <c r="K3539" s="4">
        <f t="shared" si="3"/>
        <v>4</v>
      </c>
      <c r="L3539" s="4">
        <f t="shared" si="4"/>
        <v>8</v>
      </c>
      <c r="S3539" s="1" t="s">
        <v>3576</v>
      </c>
      <c r="T3539" s="4" t="str">
        <f t="shared" si="5"/>
        <v>Sandwich</v>
      </c>
      <c r="U3539" s="4" t="str">
        <f t="shared" si="6"/>
        <v>Takeaway</v>
      </c>
      <c r="V3539" s="4" t="str">
        <f t="shared" si="7"/>
        <v>Digital Wallet</v>
      </c>
      <c r="W3539" s="4">
        <f t="shared" ref="W3539:Y3539" si="3546">IF(OR(J3539 = "ERROR", J3539 = ""), "UNKNOWN", J3539)</f>
        <v>2</v>
      </c>
      <c r="X3539" s="4">
        <f t="shared" si="3546"/>
        <v>4</v>
      </c>
      <c r="Y3539" s="4">
        <f t="shared" si="3546"/>
        <v>8</v>
      </c>
      <c r="Z3539" s="7">
        <f t="shared" si="9"/>
        <v>45228</v>
      </c>
    </row>
    <row r="3540">
      <c r="A3540" s="1" t="s">
        <v>3577</v>
      </c>
      <c r="B3540" s="1" t="s">
        <v>22</v>
      </c>
      <c r="C3540" s="1">
        <v>2.0</v>
      </c>
      <c r="D3540" s="1">
        <v>2.0</v>
      </c>
      <c r="E3540" s="1">
        <v>4.0</v>
      </c>
      <c r="F3540" s="1" t="s">
        <v>28</v>
      </c>
      <c r="G3540" s="1" t="s">
        <v>29</v>
      </c>
      <c r="H3540" s="2">
        <v>45233.0</v>
      </c>
      <c r="J3540" s="3">
        <f t="shared" si="2"/>
        <v>2</v>
      </c>
      <c r="K3540" s="4">
        <f t="shared" si="3"/>
        <v>2</v>
      </c>
      <c r="L3540" s="4">
        <f t="shared" si="4"/>
        <v>4</v>
      </c>
      <c r="S3540" s="1" t="s">
        <v>3577</v>
      </c>
      <c r="T3540" s="4" t="str">
        <f t="shared" si="5"/>
        <v>Coffee</v>
      </c>
      <c r="U3540" s="4" t="str">
        <f t="shared" si="6"/>
        <v>In-store</v>
      </c>
      <c r="V3540" s="4" t="str">
        <f t="shared" si="7"/>
        <v>Cash</v>
      </c>
      <c r="W3540" s="4">
        <f t="shared" ref="W3540:Y3540" si="3547">IF(OR(J3540 = "ERROR", J3540 = ""), "UNKNOWN", J3540)</f>
        <v>2</v>
      </c>
      <c r="X3540" s="4">
        <f t="shared" si="3547"/>
        <v>2</v>
      </c>
      <c r="Y3540" s="4">
        <f t="shared" si="3547"/>
        <v>4</v>
      </c>
      <c r="Z3540" s="5">
        <f t="shared" si="9"/>
        <v>45233</v>
      </c>
    </row>
    <row r="3541">
      <c r="A3541" s="1" t="s">
        <v>3578</v>
      </c>
      <c r="B3541" s="1" t="s">
        <v>32</v>
      </c>
      <c r="C3541" s="1">
        <v>1.0</v>
      </c>
      <c r="D3541" s="1">
        <v>1.0</v>
      </c>
      <c r="E3541" s="1">
        <v>1.0</v>
      </c>
      <c r="G3541" s="1" t="s">
        <v>24</v>
      </c>
      <c r="H3541" s="2">
        <v>45068.0</v>
      </c>
      <c r="J3541" s="3">
        <f t="shared" si="2"/>
        <v>1</v>
      </c>
      <c r="K3541" s="4">
        <f t="shared" si="3"/>
        <v>1</v>
      </c>
      <c r="L3541" s="4">
        <f t="shared" si="4"/>
        <v>1</v>
      </c>
      <c r="S3541" s="1" t="s">
        <v>3578</v>
      </c>
      <c r="T3541" s="4" t="str">
        <f t="shared" si="5"/>
        <v>Cookie</v>
      </c>
      <c r="U3541" s="4" t="str">
        <f t="shared" si="6"/>
        <v>Takeaway</v>
      </c>
      <c r="V3541" s="4" t="str">
        <f t="shared" si="7"/>
        <v>UNKNOWN</v>
      </c>
      <c r="W3541" s="4">
        <f t="shared" ref="W3541:Y3541" si="3548">IF(OR(J3541 = "ERROR", J3541 = ""), "UNKNOWN", J3541)</f>
        <v>1</v>
      </c>
      <c r="X3541" s="4">
        <f t="shared" si="3548"/>
        <v>1</v>
      </c>
      <c r="Y3541" s="4">
        <f t="shared" si="3548"/>
        <v>1</v>
      </c>
      <c r="Z3541" s="5">
        <f t="shared" si="9"/>
        <v>45068</v>
      </c>
    </row>
    <row r="3542">
      <c r="A3542" s="1" t="s">
        <v>3579</v>
      </c>
      <c r="B3542" s="1" t="s">
        <v>41</v>
      </c>
      <c r="C3542" s="1">
        <v>1.0</v>
      </c>
      <c r="D3542" s="1">
        <v>4.0</v>
      </c>
      <c r="E3542" s="1" t="s">
        <v>30</v>
      </c>
      <c r="F3542" s="1" t="s">
        <v>39</v>
      </c>
      <c r="H3542" s="2">
        <v>45198.0</v>
      </c>
      <c r="J3542" s="3">
        <f t="shared" si="2"/>
        <v>1</v>
      </c>
      <c r="K3542" s="4">
        <f t="shared" si="3"/>
        <v>4</v>
      </c>
      <c r="L3542" s="4">
        <f t="shared" si="4"/>
        <v>4</v>
      </c>
      <c r="S3542" s="1" t="s">
        <v>3579</v>
      </c>
      <c r="T3542" s="4" t="str">
        <f t="shared" si="5"/>
        <v>Smoothie</v>
      </c>
      <c r="U3542" s="4" t="str">
        <f t="shared" si="6"/>
        <v>UNKNOWN</v>
      </c>
      <c r="V3542" s="4" t="str">
        <f t="shared" si="7"/>
        <v>Digital Wallet</v>
      </c>
      <c r="W3542" s="4">
        <f t="shared" ref="W3542:Y3542" si="3549">IF(OR(J3542 = "ERROR", J3542 = ""), "UNKNOWN", J3542)</f>
        <v>1</v>
      </c>
      <c r="X3542" s="4">
        <f t="shared" si="3549"/>
        <v>4</v>
      </c>
      <c r="Y3542" s="4">
        <f t="shared" si="3549"/>
        <v>4</v>
      </c>
      <c r="Z3542" s="5">
        <f t="shared" si="9"/>
        <v>45198</v>
      </c>
    </row>
    <row r="3543">
      <c r="A3543" s="1" t="s">
        <v>3580</v>
      </c>
      <c r="B3543" s="1" t="s">
        <v>55</v>
      </c>
      <c r="C3543" s="1">
        <v>5.0</v>
      </c>
      <c r="D3543" s="1">
        <v>3.0</v>
      </c>
      <c r="E3543" s="1">
        <v>15.0</v>
      </c>
      <c r="F3543" s="1" t="s">
        <v>39</v>
      </c>
      <c r="H3543" s="2">
        <v>45086.0</v>
      </c>
      <c r="J3543" s="3">
        <f t="shared" si="2"/>
        <v>5</v>
      </c>
      <c r="K3543" s="4">
        <f t="shared" si="3"/>
        <v>3</v>
      </c>
      <c r="L3543" s="4">
        <f t="shared" si="4"/>
        <v>15</v>
      </c>
      <c r="S3543" s="1" t="s">
        <v>3580</v>
      </c>
      <c r="T3543" s="4" t="str">
        <f t="shared" si="5"/>
        <v>Juice</v>
      </c>
      <c r="U3543" s="4" t="str">
        <f t="shared" si="6"/>
        <v>UNKNOWN</v>
      </c>
      <c r="V3543" s="4" t="str">
        <f t="shared" si="7"/>
        <v>Digital Wallet</v>
      </c>
      <c r="W3543" s="4">
        <f t="shared" ref="W3543:Y3543" si="3550">IF(OR(J3543 = "ERROR", J3543 = ""), "UNKNOWN", J3543)</f>
        <v>5</v>
      </c>
      <c r="X3543" s="4">
        <f t="shared" si="3550"/>
        <v>3</v>
      </c>
      <c r="Y3543" s="4">
        <f t="shared" si="3550"/>
        <v>15</v>
      </c>
      <c r="Z3543" s="5">
        <f t="shared" si="9"/>
        <v>45086</v>
      </c>
    </row>
    <row r="3544">
      <c r="A3544" s="1" t="s">
        <v>3581</v>
      </c>
      <c r="B3544" s="1" t="s">
        <v>44</v>
      </c>
      <c r="C3544" s="1">
        <v>1.0</v>
      </c>
      <c r="D3544" s="1">
        <v>4.0</v>
      </c>
      <c r="E3544" s="1">
        <v>4.0</v>
      </c>
      <c r="F3544" s="1" t="s">
        <v>28</v>
      </c>
      <c r="H3544" s="2">
        <v>45160.0</v>
      </c>
      <c r="J3544" s="3">
        <f t="shared" si="2"/>
        <v>1</v>
      </c>
      <c r="K3544" s="4">
        <f t="shared" si="3"/>
        <v>4</v>
      </c>
      <c r="L3544" s="4">
        <f t="shared" si="4"/>
        <v>4</v>
      </c>
      <c r="S3544" s="1" t="s">
        <v>3581</v>
      </c>
      <c r="T3544" s="4" t="str">
        <f t="shared" si="5"/>
        <v>Sandwich</v>
      </c>
      <c r="U3544" s="4" t="str">
        <f t="shared" si="6"/>
        <v>UNKNOWN</v>
      </c>
      <c r="V3544" s="4" t="str">
        <f t="shared" si="7"/>
        <v>Cash</v>
      </c>
      <c r="W3544" s="4">
        <f t="shared" ref="W3544:Y3544" si="3551">IF(OR(J3544 = "ERROR", J3544 = ""), "UNKNOWN", J3544)</f>
        <v>1</v>
      </c>
      <c r="X3544" s="4">
        <f t="shared" si="3551"/>
        <v>4</v>
      </c>
      <c r="Y3544" s="4">
        <f t="shared" si="3551"/>
        <v>4</v>
      </c>
      <c r="Z3544" s="5">
        <f t="shared" si="9"/>
        <v>45160</v>
      </c>
    </row>
    <row r="3545">
      <c r="A3545" s="1" t="s">
        <v>3582</v>
      </c>
      <c r="B3545" s="1" t="s">
        <v>22</v>
      </c>
      <c r="C3545" s="1">
        <v>3.0</v>
      </c>
      <c r="D3545" s="1">
        <v>2.0</v>
      </c>
      <c r="E3545" s="1">
        <v>6.0</v>
      </c>
      <c r="F3545" s="1" t="s">
        <v>23</v>
      </c>
      <c r="H3545" s="6">
        <v>45251.0</v>
      </c>
      <c r="J3545" s="3">
        <f t="shared" si="2"/>
        <v>3</v>
      </c>
      <c r="K3545" s="4">
        <f t="shared" si="3"/>
        <v>2</v>
      </c>
      <c r="L3545" s="4">
        <f t="shared" si="4"/>
        <v>6</v>
      </c>
      <c r="S3545" s="1" t="s">
        <v>3582</v>
      </c>
      <c r="T3545" s="4" t="str">
        <f t="shared" si="5"/>
        <v>Coffee</v>
      </c>
      <c r="U3545" s="4" t="str">
        <f t="shared" si="6"/>
        <v>UNKNOWN</v>
      </c>
      <c r="V3545" s="4" t="str">
        <f t="shared" si="7"/>
        <v>Credit Card</v>
      </c>
      <c r="W3545" s="4">
        <f t="shared" ref="W3545:Y3545" si="3552">IF(OR(J3545 = "ERROR", J3545 = ""), "UNKNOWN", J3545)</f>
        <v>3</v>
      </c>
      <c r="X3545" s="4">
        <f t="shared" si="3552"/>
        <v>2</v>
      </c>
      <c r="Y3545" s="4">
        <f t="shared" si="3552"/>
        <v>6</v>
      </c>
      <c r="Z3545" s="7">
        <f t="shared" si="9"/>
        <v>45251</v>
      </c>
    </row>
    <row r="3546">
      <c r="A3546" s="1" t="s">
        <v>3583</v>
      </c>
      <c r="B3546" s="1" t="s">
        <v>41</v>
      </c>
      <c r="C3546" s="1">
        <v>1.0</v>
      </c>
      <c r="D3546" s="1" t="s">
        <v>25</v>
      </c>
      <c r="E3546" s="1">
        <v>4.0</v>
      </c>
      <c r="F3546" s="1" t="s">
        <v>28</v>
      </c>
      <c r="G3546" s="1" t="s">
        <v>29</v>
      </c>
      <c r="H3546" s="2">
        <v>45190.0</v>
      </c>
      <c r="J3546" s="3">
        <f t="shared" si="2"/>
        <v>1</v>
      </c>
      <c r="K3546" s="4">
        <f t="shared" si="3"/>
        <v>4</v>
      </c>
      <c r="L3546" s="4">
        <f t="shared" si="4"/>
        <v>4</v>
      </c>
      <c r="S3546" s="1" t="s">
        <v>3583</v>
      </c>
      <c r="T3546" s="4" t="str">
        <f t="shared" si="5"/>
        <v>Smoothie</v>
      </c>
      <c r="U3546" s="4" t="str">
        <f t="shared" si="6"/>
        <v>In-store</v>
      </c>
      <c r="V3546" s="4" t="str">
        <f t="shared" si="7"/>
        <v>Cash</v>
      </c>
      <c r="W3546" s="4">
        <f t="shared" ref="W3546:Y3546" si="3553">IF(OR(J3546 = "ERROR", J3546 = ""), "UNKNOWN", J3546)</f>
        <v>1</v>
      </c>
      <c r="X3546" s="4">
        <f t="shared" si="3553"/>
        <v>4</v>
      </c>
      <c r="Y3546" s="4">
        <f t="shared" si="3553"/>
        <v>4</v>
      </c>
      <c r="Z3546" s="5">
        <f t="shared" si="9"/>
        <v>45190</v>
      </c>
    </row>
    <row r="3547">
      <c r="A3547" s="1" t="s">
        <v>3584</v>
      </c>
      <c r="C3547" s="1">
        <v>1.0</v>
      </c>
      <c r="D3547" s="1">
        <v>4.0</v>
      </c>
      <c r="E3547" s="1">
        <v>4.0</v>
      </c>
      <c r="F3547" s="1" t="s">
        <v>28</v>
      </c>
      <c r="H3547" s="2">
        <v>45186.0</v>
      </c>
      <c r="J3547" s="3">
        <f t="shared" si="2"/>
        <v>1</v>
      </c>
      <c r="K3547" s="4">
        <f t="shared" si="3"/>
        <v>4</v>
      </c>
      <c r="L3547" s="4">
        <f t="shared" si="4"/>
        <v>4</v>
      </c>
      <c r="S3547" s="1" t="s">
        <v>3584</v>
      </c>
      <c r="T3547" s="4" t="str">
        <f t="shared" si="5"/>
        <v>UNKNOWN</v>
      </c>
      <c r="U3547" s="4" t="str">
        <f t="shared" si="6"/>
        <v>UNKNOWN</v>
      </c>
      <c r="V3547" s="4" t="str">
        <f t="shared" si="7"/>
        <v>Cash</v>
      </c>
      <c r="W3547" s="4">
        <f t="shared" ref="W3547:Y3547" si="3554">IF(OR(J3547 = "ERROR", J3547 = ""), "UNKNOWN", J3547)</f>
        <v>1</v>
      </c>
      <c r="X3547" s="4">
        <f t="shared" si="3554"/>
        <v>4</v>
      </c>
      <c r="Y3547" s="4">
        <f t="shared" si="3554"/>
        <v>4</v>
      </c>
      <c r="Z3547" s="5">
        <f t="shared" si="9"/>
        <v>45186</v>
      </c>
    </row>
    <row r="3548">
      <c r="A3548" s="1" t="s">
        <v>3585</v>
      </c>
      <c r="B3548" s="1" t="s">
        <v>30</v>
      </c>
      <c r="C3548" s="1">
        <v>1.0</v>
      </c>
      <c r="D3548" s="1">
        <v>2.0</v>
      </c>
      <c r="E3548" s="1">
        <v>2.0</v>
      </c>
      <c r="G3548" s="1" t="s">
        <v>30</v>
      </c>
      <c r="H3548" s="2">
        <v>45012.0</v>
      </c>
      <c r="J3548" s="3">
        <f t="shared" si="2"/>
        <v>1</v>
      </c>
      <c r="K3548" s="4">
        <f t="shared" si="3"/>
        <v>2</v>
      </c>
      <c r="L3548" s="4">
        <f t="shared" si="4"/>
        <v>2</v>
      </c>
      <c r="S3548" s="1" t="s">
        <v>3585</v>
      </c>
      <c r="T3548" s="4" t="str">
        <f t="shared" si="5"/>
        <v>UNKNOWN</v>
      </c>
      <c r="U3548" s="4" t="str">
        <f t="shared" si="6"/>
        <v>UNKNOWN</v>
      </c>
      <c r="V3548" s="4" t="str">
        <f t="shared" si="7"/>
        <v>UNKNOWN</v>
      </c>
      <c r="W3548" s="4">
        <f t="shared" ref="W3548:Y3548" si="3555">IF(OR(J3548 = "ERROR", J3548 = ""), "UNKNOWN", J3548)</f>
        <v>1</v>
      </c>
      <c r="X3548" s="4">
        <f t="shared" si="3555"/>
        <v>2</v>
      </c>
      <c r="Y3548" s="4">
        <f t="shared" si="3555"/>
        <v>2</v>
      </c>
      <c r="Z3548" s="5">
        <f t="shared" si="9"/>
        <v>45012</v>
      </c>
    </row>
    <row r="3549">
      <c r="A3549" s="1" t="s">
        <v>3586</v>
      </c>
      <c r="B3549" s="1" t="s">
        <v>32</v>
      </c>
      <c r="C3549" s="1">
        <v>3.0</v>
      </c>
      <c r="D3549" s="1">
        <v>1.0</v>
      </c>
      <c r="E3549" s="1">
        <v>3.0</v>
      </c>
      <c r="F3549" s="1" t="s">
        <v>39</v>
      </c>
      <c r="H3549" s="2">
        <v>44995.0</v>
      </c>
      <c r="J3549" s="3">
        <f t="shared" si="2"/>
        <v>3</v>
      </c>
      <c r="K3549" s="4">
        <f t="shared" si="3"/>
        <v>1</v>
      </c>
      <c r="L3549" s="4">
        <f t="shared" si="4"/>
        <v>3</v>
      </c>
      <c r="S3549" s="1" t="s">
        <v>3586</v>
      </c>
      <c r="T3549" s="4" t="str">
        <f t="shared" si="5"/>
        <v>Cookie</v>
      </c>
      <c r="U3549" s="4" t="str">
        <f t="shared" si="6"/>
        <v>UNKNOWN</v>
      </c>
      <c r="V3549" s="4" t="str">
        <f t="shared" si="7"/>
        <v>Digital Wallet</v>
      </c>
      <c r="W3549" s="4">
        <f t="shared" ref="W3549:Y3549" si="3556">IF(OR(J3549 = "ERROR", J3549 = ""), "UNKNOWN", J3549)</f>
        <v>3</v>
      </c>
      <c r="X3549" s="4">
        <f t="shared" si="3556"/>
        <v>1</v>
      </c>
      <c r="Y3549" s="4">
        <f t="shared" si="3556"/>
        <v>3</v>
      </c>
      <c r="Z3549" s="5">
        <f t="shared" si="9"/>
        <v>44995</v>
      </c>
    </row>
    <row r="3550">
      <c r="A3550" s="1" t="s">
        <v>3587</v>
      </c>
      <c r="B3550" s="1" t="s">
        <v>41</v>
      </c>
      <c r="C3550" s="1">
        <v>5.0</v>
      </c>
      <c r="D3550" s="1">
        <v>4.0</v>
      </c>
      <c r="E3550" s="1">
        <v>20.0</v>
      </c>
      <c r="F3550" s="1" t="s">
        <v>39</v>
      </c>
      <c r="G3550" s="1" t="s">
        <v>24</v>
      </c>
      <c r="H3550" s="2">
        <v>45262.0</v>
      </c>
      <c r="J3550" s="3">
        <f t="shared" si="2"/>
        <v>5</v>
      </c>
      <c r="K3550" s="4">
        <f t="shared" si="3"/>
        <v>4</v>
      </c>
      <c r="L3550" s="4">
        <f t="shared" si="4"/>
        <v>20</v>
      </c>
      <c r="S3550" s="1" t="s">
        <v>3587</v>
      </c>
      <c r="T3550" s="4" t="str">
        <f t="shared" si="5"/>
        <v>Smoothie</v>
      </c>
      <c r="U3550" s="4" t="str">
        <f t="shared" si="6"/>
        <v>Takeaway</v>
      </c>
      <c r="V3550" s="4" t="str">
        <f t="shared" si="7"/>
        <v>Digital Wallet</v>
      </c>
      <c r="W3550" s="4">
        <f t="shared" ref="W3550:Y3550" si="3557">IF(OR(J3550 = "ERROR", J3550 = ""), "UNKNOWN", J3550)</f>
        <v>5</v>
      </c>
      <c r="X3550" s="4">
        <f t="shared" si="3557"/>
        <v>4</v>
      </c>
      <c r="Y3550" s="4">
        <f t="shared" si="3557"/>
        <v>20</v>
      </c>
      <c r="Z3550" s="5">
        <f t="shared" si="9"/>
        <v>45262</v>
      </c>
    </row>
    <row r="3551">
      <c r="A3551" s="1" t="s">
        <v>3588</v>
      </c>
      <c r="B3551" s="1" t="s">
        <v>22</v>
      </c>
      <c r="C3551" s="1">
        <v>2.0</v>
      </c>
      <c r="D3551" s="1">
        <v>2.0</v>
      </c>
      <c r="E3551" s="1">
        <v>4.0</v>
      </c>
      <c r="F3551" s="1" t="s">
        <v>28</v>
      </c>
      <c r="G3551" s="1" t="s">
        <v>24</v>
      </c>
      <c r="H3551" s="2">
        <v>45265.0</v>
      </c>
      <c r="J3551" s="3">
        <f t="shared" si="2"/>
        <v>2</v>
      </c>
      <c r="K3551" s="4">
        <f t="shared" si="3"/>
        <v>2</v>
      </c>
      <c r="L3551" s="4">
        <f t="shared" si="4"/>
        <v>4</v>
      </c>
      <c r="S3551" s="1" t="s">
        <v>3588</v>
      </c>
      <c r="T3551" s="4" t="str">
        <f t="shared" si="5"/>
        <v>Coffee</v>
      </c>
      <c r="U3551" s="4" t="str">
        <f t="shared" si="6"/>
        <v>Takeaway</v>
      </c>
      <c r="V3551" s="4" t="str">
        <f t="shared" si="7"/>
        <v>Cash</v>
      </c>
      <c r="W3551" s="4">
        <f t="shared" ref="W3551:Y3551" si="3558">IF(OR(J3551 = "ERROR", J3551 = ""), "UNKNOWN", J3551)</f>
        <v>2</v>
      </c>
      <c r="X3551" s="4">
        <f t="shared" si="3558"/>
        <v>2</v>
      </c>
      <c r="Y3551" s="4">
        <f t="shared" si="3558"/>
        <v>4</v>
      </c>
      <c r="Z3551" s="5">
        <f t="shared" si="9"/>
        <v>45265</v>
      </c>
    </row>
    <row r="3552">
      <c r="A3552" s="1" t="s">
        <v>3589</v>
      </c>
      <c r="B3552" s="1" t="s">
        <v>27</v>
      </c>
      <c r="C3552" s="1">
        <v>4.0</v>
      </c>
      <c r="D3552" s="1">
        <v>3.0</v>
      </c>
      <c r="E3552" s="1">
        <v>12.0</v>
      </c>
      <c r="F3552" s="1" t="s">
        <v>23</v>
      </c>
      <c r="G3552" s="1" t="s">
        <v>24</v>
      </c>
      <c r="H3552" s="6">
        <v>45219.0</v>
      </c>
      <c r="J3552" s="3">
        <f t="shared" si="2"/>
        <v>4</v>
      </c>
      <c r="K3552" s="4">
        <f t="shared" si="3"/>
        <v>3</v>
      </c>
      <c r="L3552" s="4">
        <f t="shared" si="4"/>
        <v>12</v>
      </c>
      <c r="S3552" s="1" t="s">
        <v>3589</v>
      </c>
      <c r="T3552" s="4" t="str">
        <f t="shared" si="5"/>
        <v>Cake</v>
      </c>
      <c r="U3552" s="4" t="str">
        <f t="shared" si="6"/>
        <v>Takeaway</v>
      </c>
      <c r="V3552" s="4" t="str">
        <f t="shared" si="7"/>
        <v>Credit Card</v>
      </c>
      <c r="W3552" s="4">
        <f t="shared" ref="W3552:Y3552" si="3559">IF(OR(J3552 = "ERROR", J3552 = ""), "UNKNOWN", J3552)</f>
        <v>4</v>
      </c>
      <c r="X3552" s="4">
        <f t="shared" si="3559"/>
        <v>3</v>
      </c>
      <c r="Y3552" s="4">
        <f t="shared" si="3559"/>
        <v>12</v>
      </c>
      <c r="Z3552" s="7">
        <f t="shared" si="9"/>
        <v>45219</v>
      </c>
    </row>
    <row r="3553">
      <c r="A3553" s="1" t="s">
        <v>3590</v>
      </c>
      <c r="B3553" s="1" t="s">
        <v>44</v>
      </c>
      <c r="C3553" s="1">
        <v>1.0</v>
      </c>
      <c r="D3553" s="1">
        <v>4.0</v>
      </c>
      <c r="E3553" s="1">
        <v>4.0</v>
      </c>
      <c r="H3553" s="2">
        <v>44995.0</v>
      </c>
      <c r="J3553" s="3">
        <f t="shared" si="2"/>
        <v>1</v>
      </c>
      <c r="K3553" s="4">
        <f t="shared" si="3"/>
        <v>4</v>
      </c>
      <c r="L3553" s="4">
        <f t="shared" si="4"/>
        <v>4</v>
      </c>
      <c r="S3553" s="1" t="s">
        <v>3590</v>
      </c>
      <c r="T3553" s="4" t="str">
        <f t="shared" si="5"/>
        <v>Sandwich</v>
      </c>
      <c r="U3553" s="4" t="str">
        <f t="shared" si="6"/>
        <v>UNKNOWN</v>
      </c>
      <c r="V3553" s="4" t="str">
        <f t="shared" si="7"/>
        <v>UNKNOWN</v>
      </c>
      <c r="W3553" s="4">
        <f t="shared" ref="W3553:Y3553" si="3560">IF(OR(J3553 = "ERROR", J3553 = ""), "UNKNOWN", J3553)</f>
        <v>1</v>
      </c>
      <c r="X3553" s="4">
        <f t="shared" si="3560"/>
        <v>4</v>
      </c>
      <c r="Y3553" s="4">
        <f t="shared" si="3560"/>
        <v>4</v>
      </c>
      <c r="Z3553" s="5">
        <f t="shared" si="9"/>
        <v>44995</v>
      </c>
    </row>
    <row r="3554">
      <c r="A3554" s="1" t="s">
        <v>3591</v>
      </c>
      <c r="B3554" s="1" t="s">
        <v>22</v>
      </c>
      <c r="C3554" s="1">
        <v>3.0</v>
      </c>
      <c r="D3554" s="1">
        <v>2.0</v>
      </c>
      <c r="E3554" s="1">
        <v>6.0</v>
      </c>
      <c r="G3554" s="1" t="s">
        <v>30</v>
      </c>
      <c r="H3554" s="2">
        <v>45066.0</v>
      </c>
      <c r="J3554" s="3">
        <f t="shared" si="2"/>
        <v>3</v>
      </c>
      <c r="K3554" s="4">
        <f t="shared" si="3"/>
        <v>2</v>
      </c>
      <c r="L3554" s="4">
        <f t="shared" si="4"/>
        <v>6</v>
      </c>
      <c r="S3554" s="1" t="s">
        <v>3591</v>
      </c>
      <c r="T3554" s="4" t="str">
        <f t="shared" si="5"/>
        <v>Coffee</v>
      </c>
      <c r="U3554" s="4" t="str">
        <f t="shared" si="6"/>
        <v>UNKNOWN</v>
      </c>
      <c r="V3554" s="4" t="str">
        <f t="shared" si="7"/>
        <v>UNKNOWN</v>
      </c>
      <c r="W3554" s="4">
        <f t="shared" ref="W3554:Y3554" si="3561">IF(OR(J3554 = "ERROR", J3554 = ""), "UNKNOWN", J3554)</f>
        <v>3</v>
      </c>
      <c r="X3554" s="4">
        <f t="shared" si="3561"/>
        <v>2</v>
      </c>
      <c r="Y3554" s="4">
        <f t="shared" si="3561"/>
        <v>6</v>
      </c>
      <c r="Z3554" s="5">
        <f t="shared" si="9"/>
        <v>45066</v>
      </c>
    </row>
    <row r="3555">
      <c r="A3555" s="1" t="s">
        <v>3592</v>
      </c>
      <c r="B3555" s="1" t="s">
        <v>32</v>
      </c>
      <c r="C3555" s="1">
        <v>4.0</v>
      </c>
      <c r="D3555" s="1">
        <v>1.0</v>
      </c>
      <c r="E3555" s="1">
        <v>4.0</v>
      </c>
      <c r="G3555" s="1" t="s">
        <v>24</v>
      </c>
      <c r="H3555" s="2">
        <v>45078.0</v>
      </c>
      <c r="J3555" s="3">
        <f t="shared" si="2"/>
        <v>4</v>
      </c>
      <c r="K3555" s="4">
        <f t="shared" si="3"/>
        <v>1</v>
      </c>
      <c r="L3555" s="4">
        <f t="shared" si="4"/>
        <v>4</v>
      </c>
      <c r="S3555" s="1" t="s">
        <v>3592</v>
      </c>
      <c r="T3555" s="4" t="str">
        <f t="shared" si="5"/>
        <v>Cookie</v>
      </c>
      <c r="U3555" s="4" t="str">
        <f t="shared" si="6"/>
        <v>Takeaway</v>
      </c>
      <c r="V3555" s="4" t="str">
        <f t="shared" si="7"/>
        <v>UNKNOWN</v>
      </c>
      <c r="W3555" s="4">
        <f t="shared" ref="W3555:Y3555" si="3562">IF(OR(J3555 = "ERROR", J3555 = ""), "UNKNOWN", J3555)</f>
        <v>4</v>
      </c>
      <c r="X3555" s="4">
        <f t="shared" si="3562"/>
        <v>1</v>
      </c>
      <c r="Y3555" s="4">
        <f t="shared" si="3562"/>
        <v>4</v>
      </c>
      <c r="Z3555" s="5">
        <f t="shared" si="9"/>
        <v>45078</v>
      </c>
    </row>
    <row r="3556">
      <c r="A3556" s="1" t="s">
        <v>3593</v>
      </c>
      <c r="B3556" s="1" t="s">
        <v>30</v>
      </c>
      <c r="C3556" s="1">
        <v>4.0</v>
      </c>
      <c r="D3556" s="1">
        <v>1.0</v>
      </c>
      <c r="E3556" s="1">
        <v>4.0</v>
      </c>
      <c r="H3556" s="2">
        <v>45034.0</v>
      </c>
      <c r="J3556" s="3">
        <f t="shared" si="2"/>
        <v>4</v>
      </c>
      <c r="K3556" s="4">
        <f t="shared" si="3"/>
        <v>1</v>
      </c>
      <c r="L3556" s="4">
        <f t="shared" si="4"/>
        <v>4</v>
      </c>
      <c r="S3556" s="1" t="s">
        <v>3593</v>
      </c>
      <c r="T3556" s="4" t="str">
        <f t="shared" si="5"/>
        <v>UNKNOWN</v>
      </c>
      <c r="U3556" s="4" t="str">
        <f t="shared" si="6"/>
        <v>UNKNOWN</v>
      </c>
      <c r="V3556" s="4" t="str">
        <f t="shared" si="7"/>
        <v>UNKNOWN</v>
      </c>
      <c r="W3556" s="4">
        <f t="shared" ref="W3556:Y3556" si="3563">IF(OR(J3556 = "ERROR", J3556 = ""), "UNKNOWN", J3556)</f>
        <v>4</v>
      </c>
      <c r="X3556" s="4">
        <f t="shared" si="3563"/>
        <v>1</v>
      </c>
      <c r="Y3556" s="4">
        <f t="shared" si="3563"/>
        <v>4</v>
      </c>
      <c r="Z3556" s="5">
        <f t="shared" si="9"/>
        <v>45034</v>
      </c>
    </row>
    <row r="3557">
      <c r="A3557" s="1" t="s">
        <v>3594</v>
      </c>
      <c r="B3557" s="1" t="s">
        <v>81</v>
      </c>
      <c r="C3557" s="1">
        <v>3.0</v>
      </c>
      <c r="D3557" s="1">
        <v>1.5</v>
      </c>
      <c r="E3557" s="1">
        <v>4.5</v>
      </c>
      <c r="F3557" s="1" t="s">
        <v>25</v>
      </c>
      <c r="G3557" s="1" t="s">
        <v>29</v>
      </c>
      <c r="H3557" s="2">
        <v>44949.0</v>
      </c>
      <c r="J3557" s="3">
        <f t="shared" si="2"/>
        <v>3</v>
      </c>
      <c r="K3557" s="4">
        <f t="shared" si="3"/>
        <v>1.5</v>
      </c>
      <c r="L3557" s="4">
        <f t="shared" si="4"/>
        <v>4.5</v>
      </c>
      <c r="S3557" s="1" t="s">
        <v>3594</v>
      </c>
      <c r="T3557" s="4" t="str">
        <f t="shared" si="5"/>
        <v>Tea</v>
      </c>
      <c r="U3557" s="4" t="str">
        <f t="shared" si="6"/>
        <v>In-store</v>
      </c>
      <c r="V3557" s="4" t="str">
        <f t="shared" si="7"/>
        <v>UNKNOWN</v>
      </c>
      <c r="W3557" s="4">
        <f t="shared" ref="W3557:Y3557" si="3564">IF(OR(J3557 = "ERROR", J3557 = ""), "UNKNOWN", J3557)</f>
        <v>3</v>
      </c>
      <c r="X3557" s="4">
        <f t="shared" si="3564"/>
        <v>1.5</v>
      </c>
      <c r="Y3557" s="4">
        <f t="shared" si="3564"/>
        <v>4.5</v>
      </c>
      <c r="Z3557" s="5">
        <f t="shared" si="9"/>
        <v>44949</v>
      </c>
    </row>
    <row r="3558">
      <c r="A3558" s="1" t="s">
        <v>3595</v>
      </c>
      <c r="B3558" s="1" t="s">
        <v>36</v>
      </c>
      <c r="C3558" s="1">
        <v>3.0</v>
      </c>
      <c r="D3558" s="1">
        <v>5.0</v>
      </c>
      <c r="E3558" s="1">
        <v>15.0</v>
      </c>
      <c r="F3558" s="1" t="s">
        <v>39</v>
      </c>
      <c r="G3558" s="1" t="s">
        <v>29</v>
      </c>
      <c r="H3558" s="6">
        <v>45221.0</v>
      </c>
      <c r="J3558" s="3">
        <f t="shared" si="2"/>
        <v>3</v>
      </c>
      <c r="K3558" s="4">
        <f t="shared" si="3"/>
        <v>5</v>
      </c>
      <c r="L3558" s="4">
        <f t="shared" si="4"/>
        <v>15</v>
      </c>
      <c r="S3558" s="1" t="s">
        <v>3595</v>
      </c>
      <c r="T3558" s="4" t="str">
        <f t="shared" si="5"/>
        <v>Salad</v>
      </c>
      <c r="U3558" s="4" t="str">
        <f t="shared" si="6"/>
        <v>In-store</v>
      </c>
      <c r="V3558" s="4" t="str">
        <f t="shared" si="7"/>
        <v>Digital Wallet</v>
      </c>
      <c r="W3558" s="4">
        <f t="shared" ref="W3558:Y3558" si="3565">IF(OR(J3558 = "ERROR", J3558 = ""), "UNKNOWN", J3558)</f>
        <v>3</v>
      </c>
      <c r="X3558" s="4">
        <f t="shared" si="3565"/>
        <v>5</v>
      </c>
      <c r="Y3558" s="4">
        <f t="shared" si="3565"/>
        <v>15</v>
      </c>
      <c r="Z3558" s="7">
        <f t="shared" si="9"/>
        <v>45221</v>
      </c>
    </row>
    <row r="3559">
      <c r="A3559" s="1" t="s">
        <v>3596</v>
      </c>
      <c r="B3559" s="1" t="s">
        <v>32</v>
      </c>
      <c r="C3559" s="1">
        <v>1.0</v>
      </c>
      <c r="D3559" s="1">
        <v>1.0</v>
      </c>
      <c r="E3559" s="1">
        <v>1.0</v>
      </c>
      <c r="F3559" s="1" t="s">
        <v>30</v>
      </c>
      <c r="H3559" s="6">
        <v>45280.0</v>
      </c>
      <c r="J3559" s="3">
        <f t="shared" si="2"/>
        <v>1</v>
      </c>
      <c r="K3559" s="4">
        <f t="shared" si="3"/>
        <v>1</v>
      </c>
      <c r="L3559" s="4">
        <f t="shared" si="4"/>
        <v>1</v>
      </c>
      <c r="S3559" s="1" t="s">
        <v>3596</v>
      </c>
      <c r="T3559" s="4" t="str">
        <f t="shared" si="5"/>
        <v>Cookie</v>
      </c>
      <c r="U3559" s="4" t="str">
        <f t="shared" si="6"/>
        <v>UNKNOWN</v>
      </c>
      <c r="V3559" s="4" t="str">
        <f t="shared" si="7"/>
        <v>UNKNOWN</v>
      </c>
      <c r="W3559" s="4">
        <f t="shared" ref="W3559:Y3559" si="3566">IF(OR(J3559 = "ERROR", J3559 = ""), "UNKNOWN", J3559)</f>
        <v>1</v>
      </c>
      <c r="X3559" s="4">
        <f t="shared" si="3566"/>
        <v>1</v>
      </c>
      <c r="Y3559" s="4">
        <f t="shared" si="3566"/>
        <v>1</v>
      </c>
      <c r="Z3559" s="7">
        <f t="shared" si="9"/>
        <v>45280</v>
      </c>
    </row>
    <row r="3560">
      <c r="A3560" s="1" t="s">
        <v>3597</v>
      </c>
      <c r="B3560" s="1" t="s">
        <v>32</v>
      </c>
      <c r="C3560" s="1">
        <v>4.0</v>
      </c>
      <c r="D3560" s="1">
        <v>1.0</v>
      </c>
      <c r="E3560" s="1">
        <v>4.0</v>
      </c>
      <c r="G3560" s="1" t="s">
        <v>24</v>
      </c>
      <c r="H3560" s="2">
        <v>45206.0</v>
      </c>
      <c r="J3560" s="3">
        <f t="shared" si="2"/>
        <v>4</v>
      </c>
      <c r="K3560" s="4">
        <f t="shared" si="3"/>
        <v>1</v>
      </c>
      <c r="L3560" s="4">
        <f t="shared" si="4"/>
        <v>4</v>
      </c>
      <c r="S3560" s="1" t="s">
        <v>3597</v>
      </c>
      <c r="T3560" s="4" t="str">
        <f t="shared" si="5"/>
        <v>Cookie</v>
      </c>
      <c r="U3560" s="4" t="str">
        <f t="shared" si="6"/>
        <v>Takeaway</v>
      </c>
      <c r="V3560" s="4" t="str">
        <f t="shared" si="7"/>
        <v>UNKNOWN</v>
      </c>
      <c r="W3560" s="4">
        <f t="shared" ref="W3560:Y3560" si="3567">IF(OR(J3560 = "ERROR", J3560 = ""), "UNKNOWN", J3560)</f>
        <v>4</v>
      </c>
      <c r="X3560" s="4">
        <f t="shared" si="3567"/>
        <v>1</v>
      </c>
      <c r="Y3560" s="4">
        <f t="shared" si="3567"/>
        <v>4</v>
      </c>
      <c r="Z3560" s="5">
        <f t="shared" si="9"/>
        <v>45206</v>
      </c>
    </row>
    <row r="3561">
      <c r="A3561" s="1" t="s">
        <v>3598</v>
      </c>
      <c r="B3561" s="1" t="s">
        <v>30</v>
      </c>
      <c r="C3561" s="1">
        <v>1.0</v>
      </c>
      <c r="D3561" s="1">
        <v>1.0</v>
      </c>
      <c r="E3561" s="1">
        <v>1.0</v>
      </c>
      <c r="F3561" s="1" t="s">
        <v>39</v>
      </c>
      <c r="H3561" s="2">
        <v>44943.0</v>
      </c>
      <c r="J3561" s="3">
        <f t="shared" si="2"/>
        <v>1</v>
      </c>
      <c r="K3561" s="4">
        <f t="shared" si="3"/>
        <v>1</v>
      </c>
      <c r="L3561" s="4">
        <f t="shared" si="4"/>
        <v>1</v>
      </c>
      <c r="S3561" s="1" t="s">
        <v>3598</v>
      </c>
      <c r="T3561" s="4" t="str">
        <f t="shared" si="5"/>
        <v>UNKNOWN</v>
      </c>
      <c r="U3561" s="4" t="str">
        <f t="shared" si="6"/>
        <v>UNKNOWN</v>
      </c>
      <c r="V3561" s="4" t="str">
        <f t="shared" si="7"/>
        <v>Digital Wallet</v>
      </c>
      <c r="W3561" s="4">
        <f t="shared" ref="W3561:Y3561" si="3568">IF(OR(J3561 = "ERROR", J3561 = ""), "UNKNOWN", J3561)</f>
        <v>1</v>
      </c>
      <c r="X3561" s="4">
        <f t="shared" si="3568"/>
        <v>1</v>
      </c>
      <c r="Y3561" s="4">
        <f t="shared" si="3568"/>
        <v>1</v>
      </c>
      <c r="Z3561" s="5">
        <f t="shared" si="9"/>
        <v>44943</v>
      </c>
    </row>
    <row r="3562">
      <c r="A3562" s="1" t="s">
        <v>3599</v>
      </c>
      <c r="B3562" s="1" t="s">
        <v>22</v>
      </c>
      <c r="C3562" s="1">
        <v>2.0</v>
      </c>
      <c r="D3562" s="1">
        <v>2.0</v>
      </c>
      <c r="E3562" s="1">
        <v>4.0</v>
      </c>
      <c r="H3562" s="2">
        <v>45026.0</v>
      </c>
      <c r="J3562" s="3">
        <f t="shared" si="2"/>
        <v>2</v>
      </c>
      <c r="K3562" s="4">
        <f t="shared" si="3"/>
        <v>2</v>
      </c>
      <c r="L3562" s="4">
        <f t="shared" si="4"/>
        <v>4</v>
      </c>
      <c r="S3562" s="1" t="s">
        <v>3599</v>
      </c>
      <c r="T3562" s="4" t="str">
        <f t="shared" si="5"/>
        <v>Coffee</v>
      </c>
      <c r="U3562" s="4" t="str">
        <f t="shared" si="6"/>
        <v>UNKNOWN</v>
      </c>
      <c r="V3562" s="4" t="str">
        <f t="shared" si="7"/>
        <v>UNKNOWN</v>
      </c>
      <c r="W3562" s="4">
        <f t="shared" ref="W3562:Y3562" si="3569">IF(OR(J3562 = "ERROR", J3562 = ""), "UNKNOWN", J3562)</f>
        <v>2</v>
      </c>
      <c r="X3562" s="4">
        <f t="shared" si="3569"/>
        <v>2</v>
      </c>
      <c r="Y3562" s="4">
        <f t="shared" si="3569"/>
        <v>4</v>
      </c>
      <c r="Z3562" s="5">
        <f t="shared" si="9"/>
        <v>45026</v>
      </c>
    </row>
    <row r="3563">
      <c r="A3563" s="1" t="s">
        <v>3600</v>
      </c>
      <c r="B3563" s="1" t="s">
        <v>36</v>
      </c>
      <c r="C3563" s="1">
        <v>3.0</v>
      </c>
      <c r="D3563" s="1">
        <v>5.0</v>
      </c>
      <c r="E3563" s="1">
        <v>15.0</v>
      </c>
      <c r="G3563" s="1" t="s">
        <v>29</v>
      </c>
      <c r="H3563" s="2">
        <v>45149.0</v>
      </c>
      <c r="J3563" s="3">
        <f t="shared" si="2"/>
        <v>3</v>
      </c>
      <c r="K3563" s="4">
        <f t="shared" si="3"/>
        <v>5</v>
      </c>
      <c r="L3563" s="4">
        <f t="shared" si="4"/>
        <v>15</v>
      </c>
      <c r="S3563" s="1" t="s">
        <v>3600</v>
      </c>
      <c r="T3563" s="4" t="str">
        <f t="shared" si="5"/>
        <v>Salad</v>
      </c>
      <c r="U3563" s="4" t="str">
        <f t="shared" si="6"/>
        <v>In-store</v>
      </c>
      <c r="V3563" s="4" t="str">
        <f t="shared" si="7"/>
        <v>UNKNOWN</v>
      </c>
      <c r="W3563" s="4">
        <f t="shared" ref="W3563:Y3563" si="3570">IF(OR(J3563 = "ERROR", J3563 = ""), "UNKNOWN", J3563)</f>
        <v>3</v>
      </c>
      <c r="X3563" s="4">
        <f t="shared" si="3570"/>
        <v>5</v>
      </c>
      <c r="Y3563" s="4">
        <f t="shared" si="3570"/>
        <v>15</v>
      </c>
      <c r="Z3563" s="5">
        <f t="shared" si="9"/>
        <v>45149</v>
      </c>
    </row>
    <row r="3564">
      <c r="A3564" s="1" t="s">
        <v>3601</v>
      </c>
      <c r="B3564" s="1" t="s">
        <v>32</v>
      </c>
      <c r="C3564" s="1">
        <v>2.0</v>
      </c>
      <c r="D3564" s="1" t="s">
        <v>30</v>
      </c>
      <c r="E3564" s="1">
        <v>2.0</v>
      </c>
      <c r="F3564" s="1" t="s">
        <v>39</v>
      </c>
      <c r="H3564" s="2">
        <v>45238.0</v>
      </c>
      <c r="J3564" s="3">
        <f t="shared" si="2"/>
        <v>2</v>
      </c>
      <c r="K3564" s="4">
        <f t="shared" si="3"/>
        <v>1</v>
      </c>
      <c r="L3564" s="4">
        <f t="shared" si="4"/>
        <v>2</v>
      </c>
      <c r="S3564" s="1" t="s">
        <v>3601</v>
      </c>
      <c r="T3564" s="4" t="str">
        <f t="shared" si="5"/>
        <v>Cookie</v>
      </c>
      <c r="U3564" s="4" t="str">
        <f t="shared" si="6"/>
        <v>UNKNOWN</v>
      </c>
      <c r="V3564" s="4" t="str">
        <f t="shared" si="7"/>
        <v>Digital Wallet</v>
      </c>
      <c r="W3564" s="4">
        <f t="shared" ref="W3564:Y3564" si="3571">IF(OR(J3564 = "ERROR", J3564 = ""), "UNKNOWN", J3564)</f>
        <v>2</v>
      </c>
      <c r="X3564" s="4">
        <f t="shared" si="3571"/>
        <v>1</v>
      </c>
      <c r="Y3564" s="4">
        <f t="shared" si="3571"/>
        <v>2</v>
      </c>
      <c r="Z3564" s="5">
        <f t="shared" si="9"/>
        <v>45238</v>
      </c>
    </row>
    <row r="3565">
      <c r="A3565" s="1" t="s">
        <v>3602</v>
      </c>
      <c r="B3565" s="1" t="s">
        <v>44</v>
      </c>
      <c r="C3565" s="1">
        <v>2.0</v>
      </c>
      <c r="D3565" s="1">
        <v>4.0</v>
      </c>
      <c r="E3565" s="1">
        <v>8.0</v>
      </c>
      <c r="G3565" s="1" t="s">
        <v>29</v>
      </c>
      <c r="H3565" s="2">
        <v>45185.0</v>
      </c>
      <c r="J3565" s="3">
        <f t="shared" si="2"/>
        <v>2</v>
      </c>
      <c r="K3565" s="4">
        <f t="shared" si="3"/>
        <v>4</v>
      </c>
      <c r="L3565" s="4">
        <f t="shared" si="4"/>
        <v>8</v>
      </c>
      <c r="S3565" s="1" t="s">
        <v>3602</v>
      </c>
      <c r="T3565" s="4" t="str">
        <f t="shared" si="5"/>
        <v>Sandwich</v>
      </c>
      <c r="U3565" s="4" t="str">
        <f t="shared" si="6"/>
        <v>In-store</v>
      </c>
      <c r="V3565" s="4" t="str">
        <f t="shared" si="7"/>
        <v>UNKNOWN</v>
      </c>
      <c r="W3565" s="4">
        <f t="shared" ref="W3565:Y3565" si="3572">IF(OR(J3565 = "ERROR", J3565 = ""), "UNKNOWN", J3565)</f>
        <v>2</v>
      </c>
      <c r="X3565" s="4">
        <f t="shared" si="3572"/>
        <v>4</v>
      </c>
      <c r="Y3565" s="4">
        <f t="shared" si="3572"/>
        <v>8</v>
      </c>
      <c r="Z3565" s="5">
        <f t="shared" si="9"/>
        <v>45185</v>
      </c>
    </row>
    <row r="3566">
      <c r="A3566" s="1" t="s">
        <v>3603</v>
      </c>
      <c r="B3566" s="1" t="s">
        <v>81</v>
      </c>
      <c r="C3566" s="1">
        <v>2.0</v>
      </c>
      <c r="D3566" s="1">
        <v>1.5</v>
      </c>
      <c r="E3566" s="1">
        <v>3.0</v>
      </c>
      <c r="F3566" s="1" t="s">
        <v>39</v>
      </c>
      <c r="G3566" s="1" t="s">
        <v>24</v>
      </c>
      <c r="H3566" s="2">
        <v>45136.0</v>
      </c>
      <c r="J3566" s="3">
        <f t="shared" si="2"/>
        <v>2</v>
      </c>
      <c r="K3566" s="4">
        <f t="shared" si="3"/>
        <v>1.5</v>
      </c>
      <c r="L3566" s="4">
        <f t="shared" si="4"/>
        <v>3</v>
      </c>
      <c r="S3566" s="1" t="s">
        <v>3603</v>
      </c>
      <c r="T3566" s="4" t="str">
        <f t="shared" si="5"/>
        <v>Tea</v>
      </c>
      <c r="U3566" s="4" t="str">
        <f t="shared" si="6"/>
        <v>Takeaway</v>
      </c>
      <c r="V3566" s="4" t="str">
        <f t="shared" si="7"/>
        <v>Digital Wallet</v>
      </c>
      <c r="W3566" s="4">
        <f t="shared" ref="W3566:Y3566" si="3573">IF(OR(J3566 = "ERROR", J3566 = ""), "UNKNOWN", J3566)</f>
        <v>2</v>
      </c>
      <c r="X3566" s="4">
        <f t="shared" si="3573"/>
        <v>1.5</v>
      </c>
      <c r="Y3566" s="4">
        <f t="shared" si="3573"/>
        <v>3</v>
      </c>
      <c r="Z3566" s="5">
        <f t="shared" si="9"/>
        <v>45136</v>
      </c>
    </row>
    <row r="3567">
      <c r="A3567" s="1" t="s">
        <v>3604</v>
      </c>
      <c r="B3567" s="1" t="s">
        <v>81</v>
      </c>
      <c r="C3567" s="1">
        <v>3.0</v>
      </c>
      <c r="D3567" s="1">
        <v>1.5</v>
      </c>
      <c r="E3567" s="1">
        <v>4.5</v>
      </c>
      <c r="F3567" s="1" t="s">
        <v>28</v>
      </c>
      <c r="G3567" s="1" t="s">
        <v>25</v>
      </c>
      <c r="H3567" s="2">
        <v>45199.0</v>
      </c>
      <c r="J3567" s="3">
        <f t="shared" si="2"/>
        <v>3</v>
      </c>
      <c r="K3567" s="4">
        <f t="shared" si="3"/>
        <v>1.5</v>
      </c>
      <c r="L3567" s="4">
        <f t="shared" si="4"/>
        <v>4.5</v>
      </c>
      <c r="S3567" s="1" t="s">
        <v>3604</v>
      </c>
      <c r="T3567" s="4" t="str">
        <f t="shared" si="5"/>
        <v>Tea</v>
      </c>
      <c r="U3567" s="4" t="str">
        <f t="shared" si="6"/>
        <v>UNKNOWN</v>
      </c>
      <c r="V3567" s="4" t="str">
        <f t="shared" si="7"/>
        <v>Cash</v>
      </c>
      <c r="W3567" s="4">
        <f t="shared" ref="W3567:Y3567" si="3574">IF(OR(J3567 = "ERROR", J3567 = ""), "UNKNOWN", J3567)</f>
        <v>3</v>
      </c>
      <c r="X3567" s="4">
        <f t="shared" si="3574"/>
        <v>1.5</v>
      </c>
      <c r="Y3567" s="4">
        <f t="shared" si="3574"/>
        <v>4.5</v>
      </c>
      <c r="Z3567" s="5">
        <f t="shared" si="9"/>
        <v>45199</v>
      </c>
    </row>
    <row r="3568">
      <c r="A3568" s="1" t="s">
        <v>3605</v>
      </c>
      <c r="B3568" s="1" t="s">
        <v>36</v>
      </c>
      <c r="C3568" s="1">
        <v>5.0</v>
      </c>
      <c r="D3568" s="1">
        <v>5.0</v>
      </c>
      <c r="E3568" s="1">
        <v>25.0</v>
      </c>
      <c r="F3568" s="1" t="s">
        <v>28</v>
      </c>
      <c r="G3568" s="1" t="s">
        <v>24</v>
      </c>
      <c r="H3568" s="2">
        <v>45178.0</v>
      </c>
      <c r="J3568" s="3">
        <f t="shared" si="2"/>
        <v>5</v>
      </c>
      <c r="K3568" s="4">
        <f t="shared" si="3"/>
        <v>5</v>
      </c>
      <c r="L3568" s="4">
        <f t="shared" si="4"/>
        <v>25</v>
      </c>
      <c r="S3568" s="1" t="s">
        <v>3605</v>
      </c>
      <c r="T3568" s="4" t="str">
        <f t="shared" si="5"/>
        <v>Salad</v>
      </c>
      <c r="U3568" s="4" t="str">
        <f t="shared" si="6"/>
        <v>Takeaway</v>
      </c>
      <c r="V3568" s="4" t="str">
        <f t="shared" si="7"/>
        <v>Cash</v>
      </c>
      <c r="W3568" s="4">
        <f t="shared" ref="W3568:Y3568" si="3575">IF(OR(J3568 = "ERROR", J3568 = ""), "UNKNOWN", J3568)</f>
        <v>5</v>
      </c>
      <c r="X3568" s="4">
        <f t="shared" si="3575"/>
        <v>5</v>
      </c>
      <c r="Y3568" s="4">
        <f t="shared" si="3575"/>
        <v>25</v>
      </c>
      <c r="Z3568" s="5">
        <f t="shared" si="9"/>
        <v>45178</v>
      </c>
    </row>
    <row r="3569">
      <c r="A3569" s="1" t="s">
        <v>3606</v>
      </c>
      <c r="B3569" s="1" t="s">
        <v>22</v>
      </c>
      <c r="C3569" s="1">
        <v>3.0</v>
      </c>
      <c r="D3569" s="1">
        <v>2.0</v>
      </c>
      <c r="E3569" s="1">
        <v>6.0</v>
      </c>
      <c r="G3569" s="1" t="s">
        <v>30</v>
      </c>
      <c r="H3569" s="6">
        <v>45287.0</v>
      </c>
      <c r="J3569" s="3">
        <f t="shared" si="2"/>
        <v>3</v>
      </c>
      <c r="K3569" s="4">
        <f t="shared" si="3"/>
        <v>2</v>
      </c>
      <c r="L3569" s="4">
        <f t="shared" si="4"/>
        <v>6</v>
      </c>
      <c r="S3569" s="1" t="s">
        <v>3606</v>
      </c>
      <c r="T3569" s="4" t="str">
        <f t="shared" si="5"/>
        <v>Coffee</v>
      </c>
      <c r="U3569" s="4" t="str">
        <f t="shared" si="6"/>
        <v>UNKNOWN</v>
      </c>
      <c r="V3569" s="4" t="str">
        <f t="shared" si="7"/>
        <v>UNKNOWN</v>
      </c>
      <c r="W3569" s="4">
        <f t="shared" ref="W3569:Y3569" si="3576">IF(OR(J3569 = "ERROR", J3569 = ""), "UNKNOWN", J3569)</f>
        <v>3</v>
      </c>
      <c r="X3569" s="4">
        <f t="shared" si="3576"/>
        <v>2</v>
      </c>
      <c r="Y3569" s="4">
        <f t="shared" si="3576"/>
        <v>6</v>
      </c>
      <c r="Z3569" s="7">
        <f t="shared" si="9"/>
        <v>45287</v>
      </c>
    </row>
    <row r="3570">
      <c r="A3570" s="1" t="s">
        <v>3607</v>
      </c>
      <c r="B3570" s="1" t="s">
        <v>81</v>
      </c>
      <c r="C3570" s="1">
        <v>2.0</v>
      </c>
      <c r="D3570" s="1">
        <v>1.5</v>
      </c>
      <c r="E3570" s="1">
        <v>3.0</v>
      </c>
      <c r="F3570" s="1" t="s">
        <v>39</v>
      </c>
      <c r="G3570" s="1" t="s">
        <v>29</v>
      </c>
      <c r="H3570" s="2">
        <v>45012.0</v>
      </c>
      <c r="J3570" s="3">
        <f t="shared" si="2"/>
        <v>2</v>
      </c>
      <c r="K3570" s="4">
        <f t="shared" si="3"/>
        <v>1.5</v>
      </c>
      <c r="L3570" s="4">
        <f t="shared" si="4"/>
        <v>3</v>
      </c>
      <c r="S3570" s="1" t="s">
        <v>3607</v>
      </c>
      <c r="T3570" s="4" t="str">
        <f t="shared" si="5"/>
        <v>Tea</v>
      </c>
      <c r="U3570" s="4" t="str">
        <f t="shared" si="6"/>
        <v>In-store</v>
      </c>
      <c r="V3570" s="4" t="str">
        <f t="shared" si="7"/>
        <v>Digital Wallet</v>
      </c>
      <c r="W3570" s="4">
        <f t="shared" ref="W3570:Y3570" si="3577">IF(OR(J3570 = "ERROR", J3570 = ""), "UNKNOWN", J3570)</f>
        <v>2</v>
      </c>
      <c r="X3570" s="4">
        <f t="shared" si="3577"/>
        <v>1.5</v>
      </c>
      <c r="Y3570" s="4">
        <f t="shared" si="3577"/>
        <v>3</v>
      </c>
      <c r="Z3570" s="5">
        <f t="shared" si="9"/>
        <v>45012</v>
      </c>
    </row>
    <row r="3571">
      <c r="A3571" s="1" t="s">
        <v>3608</v>
      </c>
      <c r="B3571" s="1" t="s">
        <v>22</v>
      </c>
      <c r="C3571" s="1">
        <v>3.0</v>
      </c>
      <c r="D3571" s="1">
        <v>2.0</v>
      </c>
      <c r="E3571" s="1">
        <v>6.0</v>
      </c>
      <c r="F3571" s="1" t="s">
        <v>39</v>
      </c>
      <c r="H3571" s="2">
        <v>45041.0</v>
      </c>
      <c r="J3571" s="3">
        <f t="shared" si="2"/>
        <v>3</v>
      </c>
      <c r="K3571" s="4">
        <f t="shared" si="3"/>
        <v>2</v>
      </c>
      <c r="L3571" s="4">
        <f t="shared" si="4"/>
        <v>6</v>
      </c>
      <c r="S3571" s="1" t="s">
        <v>3608</v>
      </c>
      <c r="T3571" s="4" t="str">
        <f t="shared" si="5"/>
        <v>Coffee</v>
      </c>
      <c r="U3571" s="4" t="str">
        <f t="shared" si="6"/>
        <v>UNKNOWN</v>
      </c>
      <c r="V3571" s="4" t="str">
        <f t="shared" si="7"/>
        <v>Digital Wallet</v>
      </c>
      <c r="W3571" s="4">
        <f t="shared" ref="W3571:Y3571" si="3578">IF(OR(J3571 = "ERROR", J3571 = ""), "UNKNOWN", J3571)</f>
        <v>3</v>
      </c>
      <c r="X3571" s="4">
        <f t="shared" si="3578"/>
        <v>2</v>
      </c>
      <c r="Y3571" s="4">
        <f t="shared" si="3578"/>
        <v>6</v>
      </c>
      <c r="Z3571" s="5">
        <f t="shared" si="9"/>
        <v>45041</v>
      </c>
    </row>
    <row r="3572">
      <c r="A3572" s="1" t="s">
        <v>3609</v>
      </c>
      <c r="B3572" s="1" t="s">
        <v>27</v>
      </c>
      <c r="C3572" s="1">
        <v>5.0</v>
      </c>
      <c r="D3572" s="1">
        <v>3.0</v>
      </c>
      <c r="E3572" s="1">
        <v>15.0</v>
      </c>
      <c r="F3572" s="1" t="s">
        <v>39</v>
      </c>
      <c r="H3572" s="2">
        <v>45068.0</v>
      </c>
      <c r="J3572" s="3">
        <f t="shared" si="2"/>
        <v>5</v>
      </c>
      <c r="K3572" s="4">
        <f t="shared" si="3"/>
        <v>3</v>
      </c>
      <c r="L3572" s="4">
        <f t="shared" si="4"/>
        <v>15</v>
      </c>
      <c r="S3572" s="1" t="s">
        <v>3609</v>
      </c>
      <c r="T3572" s="4" t="str">
        <f t="shared" si="5"/>
        <v>Cake</v>
      </c>
      <c r="U3572" s="4" t="str">
        <f t="shared" si="6"/>
        <v>UNKNOWN</v>
      </c>
      <c r="V3572" s="4" t="str">
        <f t="shared" si="7"/>
        <v>Digital Wallet</v>
      </c>
      <c r="W3572" s="4">
        <f t="shared" ref="W3572:Y3572" si="3579">IF(OR(J3572 = "ERROR", J3572 = ""), "UNKNOWN", J3572)</f>
        <v>5</v>
      </c>
      <c r="X3572" s="4">
        <f t="shared" si="3579"/>
        <v>3</v>
      </c>
      <c r="Y3572" s="4">
        <f t="shared" si="3579"/>
        <v>15</v>
      </c>
      <c r="Z3572" s="5">
        <f t="shared" si="9"/>
        <v>45068</v>
      </c>
    </row>
    <row r="3573">
      <c r="A3573" s="1" t="s">
        <v>3610</v>
      </c>
      <c r="B3573" s="1" t="s">
        <v>36</v>
      </c>
      <c r="C3573" s="1">
        <v>1.0</v>
      </c>
      <c r="D3573" s="1">
        <v>5.0</v>
      </c>
      <c r="E3573" s="1">
        <v>5.0</v>
      </c>
      <c r="F3573" s="1" t="s">
        <v>28</v>
      </c>
      <c r="G3573" s="1" t="s">
        <v>29</v>
      </c>
      <c r="H3573" s="2">
        <v>45163.0</v>
      </c>
      <c r="J3573" s="3">
        <f t="shared" si="2"/>
        <v>1</v>
      </c>
      <c r="K3573" s="4">
        <f t="shared" si="3"/>
        <v>5</v>
      </c>
      <c r="L3573" s="4">
        <f t="shared" si="4"/>
        <v>5</v>
      </c>
      <c r="S3573" s="1" t="s">
        <v>3610</v>
      </c>
      <c r="T3573" s="4" t="str">
        <f t="shared" si="5"/>
        <v>Salad</v>
      </c>
      <c r="U3573" s="4" t="str">
        <f t="shared" si="6"/>
        <v>In-store</v>
      </c>
      <c r="V3573" s="4" t="str">
        <f t="shared" si="7"/>
        <v>Cash</v>
      </c>
      <c r="W3573" s="4">
        <f t="shared" ref="W3573:Y3573" si="3580">IF(OR(J3573 = "ERROR", J3573 = ""), "UNKNOWN", J3573)</f>
        <v>1</v>
      </c>
      <c r="X3573" s="4">
        <f t="shared" si="3580"/>
        <v>5</v>
      </c>
      <c r="Y3573" s="4">
        <f t="shared" si="3580"/>
        <v>5</v>
      </c>
      <c r="Z3573" s="5">
        <f t="shared" si="9"/>
        <v>45163</v>
      </c>
    </row>
    <row r="3574">
      <c r="A3574" s="1" t="s">
        <v>3611</v>
      </c>
      <c r="B3574" s="1" t="s">
        <v>41</v>
      </c>
      <c r="C3574" s="1">
        <v>4.0</v>
      </c>
      <c r="D3574" s="1">
        <v>4.0</v>
      </c>
      <c r="E3574" s="1">
        <v>16.0</v>
      </c>
      <c r="F3574" s="1" t="s">
        <v>28</v>
      </c>
      <c r="G3574" s="1" t="s">
        <v>29</v>
      </c>
      <c r="H3574" s="2">
        <v>45189.0</v>
      </c>
      <c r="J3574" s="3">
        <f t="shared" si="2"/>
        <v>4</v>
      </c>
      <c r="K3574" s="4">
        <f t="shared" si="3"/>
        <v>4</v>
      </c>
      <c r="L3574" s="4">
        <f t="shared" si="4"/>
        <v>16</v>
      </c>
      <c r="S3574" s="1" t="s">
        <v>3611</v>
      </c>
      <c r="T3574" s="4" t="str">
        <f t="shared" si="5"/>
        <v>Smoothie</v>
      </c>
      <c r="U3574" s="4" t="str">
        <f t="shared" si="6"/>
        <v>In-store</v>
      </c>
      <c r="V3574" s="4" t="str">
        <f t="shared" si="7"/>
        <v>Cash</v>
      </c>
      <c r="W3574" s="4">
        <f t="shared" ref="W3574:Y3574" si="3581">IF(OR(J3574 = "ERROR", J3574 = ""), "UNKNOWN", J3574)</f>
        <v>4</v>
      </c>
      <c r="X3574" s="4">
        <f t="shared" si="3581"/>
        <v>4</v>
      </c>
      <c r="Y3574" s="4">
        <f t="shared" si="3581"/>
        <v>16</v>
      </c>
      <c r="Z3574" s="5">
        <f t="shared" si="9"/>
        <v>45189</v>
      </c>
    </row>
    <row r="3575">
      <c r="A3575" s="1" t="s">
        <v>3612</v>
      </c>
      <c r="B3575" s="1" t="s">
        <v>36</v>
      </c>
      <c r="C3575" s="1">
        <v>5.0</v>
      </c>
      <c r="D3575" s="1" t="s">
        <v>25</v>
      </c>
      <c r="E3575" s="1">
        <v>25.0</v>
      </c>
      <c r="F3575" s="1" t="s">
        <v>39</v>
      </c>
      <c r="H3575" s="2">
        <v>44967.0</v>
      </c>
      <c r="J3575" s="3">
        <f t="shared" si="2"/>
        <v>5</v>
      </c>
      <c r="K3575" s="4">
        <f t="shared" si="3"/>
        <v>5</v>
      </c>
      <c r="L3575" s="4">
        <f t="shared" si="4"/>
        <v>25</v>
      </c>
      <c r="S3575" s="1" t="s">
        <v>3612</v>
      </c>
      <c r="T3575" s="4" t="str">
        <f t="shared" si="5"/>
        <v>Salad</v>
      </c>
      <c r="U3575" s="4" t="str">
        <f t="shared" si="6"/>
        <v>UNKNOWN</v>
      </c>
      <c r="V3575" s="4" t="str">
        <f t="shared" si="7"/>
        <v>Digital Wallet</v>
      </c>
      <c r="W3575" s="4">
        <f t="shared" ref="W3575:Y3575" si="3582">IF(OR(J3575 = "ERROR", J3575 = ""), "UNKNOWN", J3575)</f>
        <v>5</v>
      </c>
      <c r="X3575" s="4">
        <f t="shared" si="3582"/>
        <v>5</v>
      </c>
      <c r="Y3575" s="4">
        <f t="shared" si="3582"/>
        <v>25</v>
      </c>
      <c r="Z3575" s="5">
        <f t="shared" si="9"/>
        <v>44967</v>
      </c>
    </row>
    <row r="3576">
      <c r="A3576" s="1" t="s">
        <v>3613</v>
      </c>
      <c r="B3576" s="1" t="s">
        <v>36</v>
      </c>
      <c r="C3576" s="1">
        <v>5.0</v>
      </c>
      <c r="D3576" s="1">
        <v>5.0</v>
      </c>
      <c r="E3576" s="1">
        <v>25.0</v>
      </c>
      <c r="F3576" s="1" t="s">
        <v>39</v>
      </c>
      <c r="H3576" s="2">
        <v>45115.0</v>
      </c>
      <c r="J3576" s="3">
        <f t="shared" si="2"/>
        <v>5</v>
      </c>
      <c r="K3576" s="4">
        <f t="shared" si="3"/>
        <v>5</v>
      </c>
      <c r="L3576" s="4">
        <f t="shared" si="4"/>
        <v>25</v>
      </c>
      <c r="S3576" s="1" t="s">
        <v>3613</v>
      </c>
      <c r="T3576" s="4" t="str">
        <f t="shared" si="5"/>
        <v>Salad</v>
      </c>
      <c r="U3576" s="4" t="str">
        <f t="shared" si="6"/>
        <v>UNKNOWN</v>
      </c>
      <c r="V3576" s="4" t="str">
        <f t="shared" si="7"/>
        <v>Digital Wallet</v>
      </c>
      <c r="W3576" s="4">
        <f t="shared" ref="W3576:Y3576" si="3583">IF(OR(J3576 = "ERROR", J3576 = ""), "UNKNOWN", J3576)</f>
        <v>5</v>
      </c>
      <c r="X3576" s="4">
        <f t="shared" si="3583"/>
        <v>5</v>
      </c>
      <c r="Y3576" s="4">
        <f t="shared" si="3583"/>
        <v>25</v>
      </c>
      <c r="Z3576" s="5">
        <f t="shared" si="9"/>
        <v>45115</v>
      </c>
    </row>
    <row r="3577">
      <c r="A3577" s="1" t="s">
        <v>3614</v>
      </c>
      <c r="B3577" s="1" t="s">
        <v>25</v>
      </c>
      <c r="C3577" s="1">
        <v>2.0</v>
      </c>
      <c r="D3577" s="1">
        <v>4.0</v>
      </c>
      <c r="E3577" s="1">
        <v>8.0</v>
      </c>
      <c r="F3577" s="1" t="s">
        <v>28</v>
      </c>
      <c r="H3577" s="2">
        <v>44944.0</v>
      </c>
      <c r="J3577" s="3">
        <f t="shared" si="2"/>
        <v>2</v>
      </c>
      <c r="K3577" s="4">
        <f t="shared" si="3"/>
        <v>4</v>
      </c>
      <c r="L3577" s="4">
        <f t="shared" si="4"/>
        <v>8</v>
      </c>
      <c r="S3577" s="1" t="s">
        <v>3614</v>
      </c>
      <c r="T3577" s="4" t="str">
        <f t="shared" si="5"/>
        <v>UNKNOWN</v>
      </c>
      <c r="U3577" s="4" t="str">
        <f t="shared" si="6"/>
        <v>UNKNOWN</v>
      </c>
      <c r="V3577" s="4" t="str">
        <f t="shared" si="7"/>
        <v>Cash</v>
      </c>
      <c r="W3577" s="4">
        <f t="shared" ref="W3577:Y3577" si="3584">IF(OR(J3577 = "ERROR", J3577 = ""), "UNKNOWN", J3577)</f>
        <v>2</v>
      </c>
      <c r="X3577" s="4">
        <f t="shared" si="3584"/>
        <v>4</v>
      </c>
      <c r="Y3577" s="4">
        <f t="shared" si="3584"/>
        <v>8</v>
      </c>
      <c r="Z3577" s="5">
        <f t="shared" si="9"/>
        <v>44944</v>
      </c>
    </row>
    <row r="3578">
      <c r="A3578" s="1" t="s">
        <v>3615</v>
      </c>
      <c r="B3578" s="1" t="s">
        <v>32</v>
      </c>
      <c r="C3578" s="1" t="s">
        <v>30</v>
      </c>
      <c r="D3578" s="1">
        <v>1.0</v>
      </c>
      <c r="E3578" s="1">
        <v>2.0</v>
      </c>
      <c r="F3578" s="1" t="s">
        <v>25</v>
      </c>
      <c r="G3578" s="1" t="s">
        <v>30</v>
      </c>
      <c r="H3578" s="2">
        <v>45064.0</v>
      </c>
      <c r="J3578" s="3">
        <f t="shared" si="2"/>
        <v>2</v>
      </c>
      <c r="K3578" s="4">
        <f t="shared" si="3"/>
        <v>1</v>
      </c>
      <c r="L3578" s="4">
        <f t="shared" si="4"/>
        <v>2</v>
      </c>
      <c r="S3578" s="1" t="s">
        <v>3615</v>
      </c>
      <c r="T3578" s="4" t="str">
        <f t="shared" si="5"/>
        <v>Cookie</v>
      </c>
      <c r="U3578" s="4" t="str">
        <f t="shared" si="6"/>
        <v>UNKNOWN</v>
      </c>
      <c r="V3578" s="4" t="str">
        <f t="shared" si="7"/>
        <v>UNKNOWN</v>
      </c>
      <c r="W3578" s="4">
        <f t="shared" ref="W3578:Y3578" si="3585">IF(OR(J3578 = "ERROR", J3578 = ""), "UNKNOWN", J3578)</f>
        <v>2</v>
      </c>
      <c r="X3578" s="4">
        <f t="shared" si="3585"/>
        <v>1</v>
      </c>
      <c r="Y3578" s="4">
        <f t="shared" si="3585"/>
        <v>2</v>
      </c>
      <c r="Z3578" s="5">
        <f t="shared" si="9"/>
        <v>45064</v>
      </c>
    </row>
    <row r="3579">
      <c r="A3579" s="1" t="s">
        <v>3616</v>
      </c>
      <c r="B3579" s="1" t="s">
        <v>22</v>
      </c>
      <c r="C3579" s="1">
        <v>2.0</v>
      </c>
      <c r="D3579" s="1">
        <v>2.0</v>
      </c>
      <c r="E3579" s="1">
        <v>4.0</v>
      </c>
      <c r="G3579" s="1" t="s">
        <v>24</v>
      </c>
      <c r="H3579" s="2">
        <v>45179.0</v>
      </c>
      <c r="J3579" s="3">
        <f t="shared" si="2"/>
        <v>2</v>
      </c>
      <c r="K3579" s="4">
        <f t="shared" si="3"/>
        <v>2</v>
      </c>
      <c r="L3579" s="4">
        <f t="shared" si="4"/>
        <v>4</v>
      </c>
      <c r="S3579" s="1" t="s">
        <v>3616</v>
      </c>
      <c r="T3579" s="4" t="str">
        <f t="shared" si="5"/>
        <v>Coffee</v>
      </c>
      <c r="U3579" s="4" t="str">
        <f t="shared" si="6"/>
        <v>Takeaway</v>
      </c>
      <c r="V3579" s="4" t="str">
        <f t="shared" si="7"/>
        <v>UNKNOWN</v>
      </c>
      <c r="W3579" s="4">
        <f t="shared" ref="W3579:Y3579" si="3586">IF(OR(J3579 = "ERROR", J3579 = ""), "UNKNOWN", J3579)</f>
        <v>2</v>
      </c>
      <c r="X3579" s="4">
        <f t="shared" si="3586"/>
        <v>2</v>
      </c>
      <c r="Y3579" s="4">
        <f t="shared" si="3586"/>
        <v>4</v>
      </c>
      <c r="Z3579" s="5">
        <f t="shared" si="9"/>
        <v>45179</v>
      </c>
    </row>
    <row r="3580">
      <c r="A3580" s="1" t="s">
        <v>3617</v>
      </c>
      <c r="B3580" s="1" t="s">
        <v>32</v>
      </c>
      <c r="C3580" s="1">
        <v>4.0</v>
      </c>
      <c r="D3580" s="1">
        <v>1.0</v>
      </c>
      <c r="E3580" s="1">
        <v>4.0</v>
      </c>
      <c r="G3580" s="1" t="s">
        <v>29</v>
      </c>
      <c r="H3580" s="2">
        <v>44950.0</v>
      </c>
      <c r="J3580" s="3">
        <f t="shared" si="2"/>
        <v>4</v>
      </c>
      <c r="K3580" s="4">
        <f t="shared" si="3"/>
        <v>1</v>
      </c>
      <c r="L3580" s="4">
        <f t="shared" si="4"/>
        <v>4</v>
      </c>
      <c r="S3580" s="1" t="s">
        <v>3617</v>
      </c>
      <c r="T3580" s="4" t="str">
        <f t="shared" si="5"/>
        <v>Cookie</v>
      </c>
      <c r="U3580" s="4" t="str">
        <f t="shared" si="6"/>
        <v>In-store</v>
      </c>
      <c r="V3580" s="4" t="str">
        <f t="shared" si="7"/>
        <v>UNKNOWN</v>
      </c>
      <c r="W3580" s="4">
        <f t="shared" ref="W3580:Y3580" si="3587">IF(OR(J3580 = "ERROR", J3580 = ""), "UNKNOWN", J3580)</f>
        <v>4</v>
      </c>
      <c r="X3580" s="4">
        <f t="shared" si="3587"/>
        <v>1</v>
      </c>
      <c r="Y3580" s="4">
        <f t="shared" si="3587"/>
        <v>4</v>
      </c>
      <c r="Z3580" s="5">
        <f t="shared" si="9"/>
        <v>44950</v>
      </c>
    </row>
    <row r="3581">
      <c r="A3581" s="1" t="s">
        <v>3618</v>
      </c>
      <c r="B3581" s="1" t="s">
        <v>44</v>
      </c>
      <c r="C3581" s="1">
        <v>4.0</v>
      </c>
      <c r="D3581" s="1">
        <v>4.0</v>
      </c>
      <c r="E3581" s="1">
        <v>16.0</v>
      </c>
      <c r="H3581" s="2">
        <v>44996.0</v>
      </c>
      <c r="J3581" s="3">
        <f t="shared" si="2"/>
        <v>4</v>
      </c>
      <c r="K3581" s="4">
        <f t="shared" si="3"/>
        <v>4</v>
      </c>
      <c r="L3581" s="4">
        <f t="shared" si="4"/>
        <v>16</v>
      </c>
      <c r="S3581" s="1" t="s">
        <v>3618</v>
      </c>
      <c r="T3581" s="4" t="str">
        <f t="shared" si="5"/>
        <v>Sandwich</v>
      </c>
      <c r="U3581" s="4" t="str">
        <f t="shared" si="6"/>
        <v>UNKNOWN</v>
      </c>
      <c r="V3581" s="4" t="str">
        <f t="shared" si="7"/>
        <v>UNKNOWN</v>
      </c>
      <c r="W3581" s="4">
        <f t="shared" ref="W3581:Y3581" si="3588">IF(OR(J3581 = "ERROR", J3581 = ""), "UNKNOWN", J3581)</f>
        <v>4</v>
      </c>
      <c r="X3581" s="4">
        <f t="shared" si="3588"/>
        <v>4</v>
      </c>
      <c r="Y3581" s="4">
        <f t="shared" si="3588"/>
        <v>16</v>
      </c>
      <c r="Z3581" s="5">
        <f t="shared" si="9"/>
        <v>44996</v>
      </c>
    </row>
    <row r="3582">
      <c r="A3582" s="1" t="s">
        <v>3619</v>
      </c>
      <c r="B3582" s="1" t="s">
        <v>22</v>
      </c>
      <c r="C3582" s="1">
        <v>2.0</v>
      </c>
      <c r="D3582" s="1">
        <v>2.0</v>
      </c>
      <c r="E3582" s="1">
        <v>4.0</v>
      </c>
      <c r="F3582" s="1" t="s">
        <v>39</v>
      </c>
      <c r="G3582" s="1" t="s">
        <v>24</v>
      </c>
      <c r="H3582" s="2">
        <v>45103.0</v>
      </c>
      <c r="J3582" s="3">
        <f t="shared" si="2"/>
        <v>2</v>
      </c>
      <c r="K3582" s="4">
        <f t="shared" si="3"/>
        <v>2</v>
      </c>
      <c r="L3582" s="4">
        <f t="shared" si="4"/>
        <v>4</v>
      </c>
      <c r="S3582" s="1" t="s">
        <v>3619</v>
      </c>
      <c r="T3582" s="4" t="str">
        <f t="shared" si="5"/>
        <v>Coffee</v>
      </c>
      <c r="U3582" s="4" t="str">
        <f t="shared" si="6"/>
        <v>Takeaway</v>
      </c>
      <c r="V3582" s="4" t="str">
        <f t="shared" si="7"/>
        <v>Digital Wallet</v>
      </c>
      <c r="W3582" s="4">
        <f t="shared" ref="W3582:Y3582" si="3589">IF(OR(J3582 = "ERROR", J3582 = ""), "UNKNOWN", J3582)</f>
        <v>2</v>
      </c>
      <c r="X3582" s="4">
        <f t="shared" si="3589"/>
        <v>2</v>
      </c>
      <c r="Y3582" s="4">
        <f t="shared" si="3589"/>
        <v>4</v>
      </c>
      <c r="Z3582" s="5">
        <f t="shared" si="9"/>
        <v>45103</v>
      </c>
    </row>
    <row r="3583">
      <c r="A3583" s="1" t="s">
        <v>3620</v>
      </c>
      <c r="B3583" s="1" t="s">
        <v>36</v>
      </c>
      <c r="C3583" s="1">
        <v>5.0</v>
      </c>
      <c r="D3583" s="1">
        <v>5.0</v>
      </c>
      <c r="E3583" s="1">
        <v>25.0</v>
      </c>
      <c r="F3583" s="1" t="s">
        <v>28</v>
      </c>
      <c r="G3583" s="1" t="s">
        <v>29</v>
      </c>
      <c r="H3583" s="6">
        <v>45240.0</v>
      </c>
      <c r="J3583" s="3">
        <f t="shared" si="2"/>
        <v>5</v>
      </c>
      <c r="K3583" s="4">
        <f t="shared" si="3"/>
        <v>5</v>
      </c>
      <c r="L3583" s="4">
        <f t="shared" si="4"/>
        <v>25</v>
      </c>
      <c r="S3583" s="1" t="s">
        <v>3620</v>
      </c>
      <c r="T3583" s="4" t="str">
        <f t="shared" si="5"/>
        <v>Salad</v>
      </c>
      <c r="U3583" s="4" t="str">
        <f t="shared" si="6"/>
        <v>In-store</v>
      </c>
      <c r="V3583" s="4" t="str">
        <f t="shared" si="7"/>
        <v>Cash</v>
      </c>
      <c r="W3583" s="4">
        <f t="shared" ref="W3583:Y3583" si="3590">IF(OR(J3583 = "ERROR", J3583 = ""), "UNKNOWN", J3583)</f>
        <v>5</v>
      </c>
      <c r="X3583" s="4">
        <f t="shared" si="3590"/>
        <v>5</v>
      </c>
      <c r="Y3583" s="4">
        <f t="shared" si="3590"/>
        <v>25</v>
      </c>
      <c r="Z3583" s="7">
        <f t="shared" si="9"/>
        <v>45240</v>
      </c>
    </row>
    <row r="3584">
      <c r="A3584" s="1" t="s">
        <v>3621</v>
      </c>
      <c r="B3584" s="1" t="s">
        <v>30</v>
      </c>
      <c r="C3584" s="1">
        <v>3.0</v>
      </c>
      <c r="D3584" s="1">
        <v>2.0</v>
      </c>
      <c r="E3584" s="1">
        <v>6.0</v>
      </c>
      <c r="H3584" s="6">
        <v>45272.0</v>
      </c>
      <c r="J3584" s="3">
        <f t="shared" si="2"/>
        <v>3</v>
      </c>
      <c r="K3584" s="4">
        <f t="shared" si="3"/>
        <v>2</v>
      </c>
      <c r="L3584" s="4">
        <f t="shared" si="4"/>
        <v>6</v>
      </c>
      <c r="S3584" s="1" t="s">
        <v>3621</v>
      </c>
      <c r="T3584" s="4" t="str">
        <f t="shared" si="5"/>
        <v>UNKNOWN</v>
      </c>
      <c r="U3584" s="4" t="str">
        <f t="shared" si="6"/>
        <v>UNKNOWN</v>
      </c>
      <c r="V3584" s="4" t="str">
        <f t="shared" si="7"/>
        <v>UNKNOWN</v>
      </c>
      <c r="W3584" s="4">
        <f t="shared" ref="W3584:Y3584" si="3591">IF(OR(J3584 = "ERROR", J3584 = ""), "UNKNOWN", J3584)</f>
        <v>3</v>
      </c>
      <c r="X3584" s="4">
        <f t="shared" si="3591"/>
        <v>2</v>
      </c>
      <c r="Y3584" s="4">
        <f t="shared" si="3591"/>
        <v>6</v>
      </c>
      <c r="Z3584" s="7">
        <f t="shared" si="9"/>
        <v>45272</v>
      </c>
    </row>
    <row r="3585">
      <c r="A3585" s="1" t="s">
        <v>3622</v>
      </c>
      <c r="B3585" s="1" t="s">
        <v>30</v>
      </c>
      <c r="C3585" s="1">
        <v>4.0</v>
      </c>
      <c r="D3585" s="1">
        <v>1.5</v>
      </c>
      <c r="E3585" s="1">
        <v>6.0</v>
      </c>
      <c r="F3585" s="1" t="s">
        <v>39</v>
      </c>
      <c r="H3585" s="2">
        <v>45181.0</v>
      </c>
      <c r="J3585" s="3">
        <f t="shared" si="2"/>
        <v>4</v>
      </c>
      <c r="K3585" s="4">
        <f t="shared" si="3"/>
        <v>1.5</v>
      </c>
      <c r="L3585" s="4">
        <f t="shared" si="4"/>
        <v>6</v>
      </c>
      <c r="S3585" s="1" t="s">
        <v>3622</v>
      </c>
      <c r="T3585" s="4" t="str">
        <f t="shared" si="5"/>
        <v>UNKNOWN</v>
      </c>
      <c r="U3585" s="4" t="str">
        <f t="shared" si="6"/>
        <v>UNKNOWN</v>
      </c>
      <c r="V3585" s="4" t="str">
        <f t="shared" si="7"/>
        <v>Digital Wallet</v>
      </c>
      <c r="W3585" s="4">
        <f t="shared" ref="W3585:Y3585" si="3592">IF(OR(J3585 = "ERROR", J3585 = ""), "UNKNOWN", J3585)</f>
        <v>4</v>
      </c>
      <c r="X3585" s="4">
        <f t="shared" si="3592"/>
        <v>1.5</v>
      </c>
      <c r="Y3585" s="4">
        <f t="shared" si="3592"/>
        <v>6</v>
      </c>
      <c r="Z3585" s="5">
        <f t="shared" si="9"/>
        <v>45181</v>
      </c>
    </row>
    <row r="3586">
      <c r="A3586" s="1" t="s">
        <v>3623</v>
      </c>
      <c r="B3586" s="1" t="s">
        <v>32</v>
      </c>
      <c r="C3586" s="1">
        <v>2.0</v>
      </c>
      <c r="D3586" s="1">
        <v>1.0</v>
      </c>
      <c r="E3586" s="1">
        <v>2.0</v>
      </c>
      <c r="G3586" s="1" t="s">
        <v>29</v>
      </c>
      <c r="H3586" s="2">
        <v>44955.0</v>
      </c>
      <c r="J3586" s="3">
        <f t="shared" si="2"/>
        <v>2</v>
      </c>
      <c r="K3586" s="4">
        <f t="shared" si="3"/>
        <v>1</v>
      </c>
      <c r="L3586" s="4">
        <f t="shared" si="4"/>
        <v>2</v>
      </c>
      <c r="S3586" s="1" t="s">
        <v>3623</v>
      </c>
      <c r="T3586" s="4" t="str">
        <f t="shared" si="5"/>
        <v>Cookie</v>
      </c>
      <c r="U3586" s="4" t="str">
        <f t="shared" si="6"/>
        <v>In-store</v>
      </c>
      <c r="V3586" s="4" t="str">
        <f t="shared" si="7"/>
        <v>UNKNOWN</v>
      </c>
      <c r="W3586" s="4">
        <f t="shared" ref="W3586:Y3586" si="3593">IF(OR(J3586 = "ERROR", J3586 = ""), "UNKNOWN", J3586)</f>
        <v>2</v>
      </c>
      <c r="X3586" s="4">
        <f t="shared" si="3593"/>
        <v>1</v>
      </c>
      <c r="Y3586" s="4">
        <f t="shared" si="3593"/>
        <v>2</v>
      </c>
      <c r="Z3586" s="5">
        <f t="shared" si="9"/>
        <v>44955</v>
      </c>
    </row>
    <row r="3587">
      <c r="A3587" s="1" t="s">
        <v>3624</v>
      </c>
      <c r="B3587" s="1" t="s">
        <v>32</v>
      </c>
      <c r="C3587" s="1">
        <v>2.0</v>
      </c>
      <c r="E3587" s="1">
        <v>2.0</v>
      </c>
      <c r="F3587" s="1" t="s">
        <v>23</v>
      </c>
      <c r="G3587" s="1" t="s">
        <v>29</v>
      </c>
      <c r="H3587" s="2">
        <v>45112.0</v>
      </c>
      <c r="J3587" s="3">
        <f t="shared" si="2"/>
        <v>2</v>
      </c>
      <c r="K3587" s="4">
        <f t="shared" si="3"/>
        <v>1</v>
      </c>
      <c r="L3587" s="4">
        <f t="shared" si="4"/>
        <v>2</v>
      </c>
      <c r="S3587" s="1" t="s">
        <v>3624</v>
      </c>
      <c r="T3587" s="4" t="str">
        <f t="shared" si="5"/>
        <v>Cookie</v>
      </c>
      <c r="U3587" s="4" t="str">
        <f t="shared" si="6"/>
        <v>In-store</v>
      </c>
      <c r="V3587" s="4" t="str">
        <f t="shared" si="7"/>
        <v>Credit Card</v>
      </c>
      <c r="W3587" s="4">
        <f t="shared" ref="W3587:Y3587" si="3594">IF(OR(J3587 = "ERROR", J3587 = ""), "UNKNOWN", J3587)</f>
        <v>2</v>
      </c>
      <c r="X3587" s="4">
        <f t="shared" si="3594"/>
        <v>1</v>
      </c>
      <c r="Y3587" s="4">
        <f t="shared" si="3594"/>
        <v>2</v>
      </c>
      <c r="Z3587" s="5">
        <f t="shared" si="9"/>
        <v>45112</v>
      </c>
    </row>
    <row r="3588">
      <c r="A3588" s="1" t="s">
        <v>3625</v>
      </c>
      <c r="B3588" s="1" t="s">
        <v>25</v>
      </c>
      <c r="C3588" s="1">
        <v>2.0</v>
      </c>
      <c r="D3588" s="1">
        <v>1.5</v>
      </c>
      <c r="E3588" s="1">
        <v>3.0</v>
      </c>
      <c r="G3588" s="1" t="s">
        <v>24</v>
      </c>
      <c r="H3588" s="6">
        <v>45227.0</v>
      </c>
      <c r="J3588" s="3">
        <f t="shared" si="2"/>
        <v>2</v>
      </c>
      <c r="K3588" s="4">
        <f t="shared" si="3"/>
        <v>1.5</v>
      </c>
      <c r="L3588" s="4">
        <f t="shared" si="4"/>
        <v>3</v>
      </c>
      <c r="S3588" s="1" t="s">
        <v>3625</v>
      </c>
      <c r="T3588" s="4" t="str">
        <f t="shared" si="5"/>
        <v>UNKNOWN</v>
      </c>
      <c r="U3588" s="4" t="str">
        <f t="shared" si="6"/>
        <v>Takeaway</v>
      </c>
      <c r="V3588" s="4" t="str">
        <f t="shared" si="7"/>
        <v>UNKNOWN</v>
      </c>
      <c r="W3588" s="4">
        <f t="shared" ref="W3588:Y3588" si="3595">IF(OR(J3588 = "ERROR", J3588 = ""), "UNKNOWN", J3588)</f>
        <v>2</v>
      </c>
      <c r="X3588" s="4">
        <f t="shared" si="3595"/>
        <v>1.5</v>
      </c>
      <c r="Y3588" s="4">
        <f t="shared" si="3595"/>
        <v>3</v>
      </c>
      <c r="Z3588" s="7">
        <f t="shared" si="9"/>
        <v>45227</v>
      </c>
    </row>
    <row r="3589">
      <c r="A3589" s="1" t="s">
        <v>3626</v>
      </c>
      <c r="B3589" s="1" t="s">
        <v>25</v>
      </c>
      <c r="C3589" s="1">
        <v>4.0</v>
      </c>
      <c r="D3589" s="1">
        <v>1.0</v>
      </c>
      <c r="E3589" s="1">
        <v>4.0</v>
      </c>
      <c r="F3589" s="1" t="s">
        <v>23</v>
      </c>
      <c r="G3589" s="1" t="s">
        <v>24</v>
      </c>
      <c r="H3589" s="2">
        <v>45006.0</v>
      </c>
      <c r="J3589" s="3">
        <f t="shared" si="2"/>
        <v>4</v>
      </c>
      <c r="K3589" s="4">
        <f t="shared" si="3"/>
        <v>1</v>
      </c>
      <c r="L3589" s="4">
        <f t="shared" si="4"/>
        <v>4</v>
      </c>
      <c r="S3589" s="1" t="s">
        <v>3626</v>
      </c>
      <c r="T3589" s="4" t="str">
        <f t="shared" si="5"/>
        <v>UNKNOWN</v>
      </c>
      <c r="U3589" s="4" t="str">
        <f t="shared" si="6"/>
        <v>Takeaway</v>
      </c>
      <c r="V3589" s="4" t="str">
        <f t="shared" si="7"/>
        <v>Credit Card</v>
      </c>
      <c r="W3589" s="4">
        <f t="shared" ref="W3589:Y3589" si="3596">IF(OR(J3589 = "ERROR", J3589 = ""), "UNKNOWN", J3589)</f>
        <v>4</v>
      </c>
      <c r="X3589" s="4">
        <f t="shared" si="3596"/>
        <v>1</v>
      </c>
      <c r="Y3589" s="4">
        <f t="shared" si="3596"/>
        <v>4</v>
      </c>
      <c r="Z3589" s="5">
        <f t="shared" si="9"/>
        <v>45006</v>
      </c>
    </row>
    <row r="3590">
      <c r="A3590" s="1" t="s">
        <v>3627</v>
      </c>
      <c r="B3590" s="1" t="s">
        <v>27</v>
      </c>
      <c r="C3590" s="1">
        <v>4.0</v>
      </c>
      <c r="D3590" s="1">
        <v>3.0</v>
      </c>
      <c r="E3590" s="1">
        <v>12.0</v>
      </c>
      <c r="F3590" s="1" t="s">
        <v>28</v>
      </c>
      <c r="G3590" s="1" t="s">
        <v>30</v>
      </c>
      <c r="H3590" s="2">
        <v>45109.0</v>
      </c>
      <c r="J3590" s="3">
        <f t="shared" si="2"/>
        <v>4</v>
      </c>
      <c r="K3590" s="4">
        <f t="shared" si="3"/>
        <v>3</v>
      </c>
      <c r="L3590" s="4">
        <f t="shared" si="4"/>
        <v>12</v>
      </c>
      <c r="S3590" s="1" t="s">
        <v>3627</v>
      </c>
      <c r="T3590" s="4" t="str">
        <f t="shared" si="5"/>
        <v>Cake</v>
      </c>
      <c r="U3590" s="4" t="str">
        <f t="shared" si="6"/>
        <v>UNKNOWN</v>
      </c>
      <c r="V3590" s="4" t="str">
        <f t="shared" si="7"/>
        <v>Cash</v>
      </c>
      <c r="W3590" s="4">
        <f t="shared" ref="W3590:Y3590" si="3597">IF(OR(J3590 = "ERROR", J3590 = ""), "UNKNOWN", J3590)</f>
        <v>4</v>
      </c>
      <c r="X3590" s="4">
        <f t="shared" si="3597"/>
        <v>3</v>
      </c>
      <c r="Y3590" s="4">
        <f t="shared" si="3597"/>
        <v>12</v>
      </c>
      <c r="Z3590" s="5">
        <f t="shared" si="9"/>
        <v>45109</v>
      </c>
    </row>
    <row r="3591">
      <c r="A3591" s="1" t="s">
        <v>3628</v>
      </c>
      <c r="B3591" s="1" t="s">
        <v>44</v>
      </c>
      <c r="C3591" s="1">
        <v>5.0</v>
      </c>
      <c r="D3591" s="1" t="s">
        <v>30</v>
      </c>
      <c r="E3591" s="1">
        <v>20.0</v>
      </c>
      <c r="F3591" s="1" t="s">
        <v>23</v>
      </c>
      <c r="H3591" s="2">
        <v>45153.0</v>
      </c>
      <c r="J3591" s="3">
        <f t="shared" si="2"/>
        <v>5</v>
      </c>
      <c r="K3591" s="4">
        <f t="shared" si="3"/>
        <v>4</v>
      </c>
      <c r="L3591" s="4">
        <f t="shared" si="4"/>
        <v>20</v>
      </c>
      <c r="S3591" s="1" t="s">
        <v>3628</v>
      </c>
      <c r="T3591" s="4" t="str">
        <f t="shared" si="5"/>
        <v>Sandwich</v>
      </c>
      <c r="U3591" s="4" t="str">
        <f t="shared" si="6"/>
        <v>UNKNOWN</v>
      </c>
      <c r="V3591" s="4" t="str">
        <f t="shared" si="7"/>
        <v>Credit Card</v>
      </c>
      <c r="W3591" s="4">
        <f t="shared" ref="W3591:Y3591" si="3598">IF(OR(J3591 = "ERROR", J3591 = ""), "UNKNOWN", J3591)</f>
        <v>5</v>
      </c>
      <c r="X3591" s="4">
        <f t="shared" si="3598"/>
        <v>4</v>
      </c>
      <c r="Y3591" s="4">
        <f t="shared" si="3598"/>
        <v>20</v>
      </c>
      <c r="Z3591" s="5">
        <f t="shared" si="9"/>
        <v>45153</v>
      </c>
    </row>
    <row r="3592">
      <c r="A3592" s="1" t="s">
        <v>3629</v>
      </c>
      <c r="B3592" s="1" t="s">
        <v>32</v>
      </c>
      <c r="C3592" s="1">
        <v>1.0</v>
      </c>
      <c r="D3592" s="1" t="s">
        <v>30</v>
      </c>
      <c r="E3592" s="1">
        <v>1.0</v>
      </c>
      <c r="F3592" s="1" t="s">
        <v>28</v>
      </c>
      <c r="H3592" s="2">
        <v>45095.0</v>
      </c>
      <c r="J3592" s="3">
        <f t="shared" si="2"/>
        <v>1</v>
      </c>
      <c r="K3592" s="4">
        <f t="shared" si="3"/>
        <v>1</v>
      </c>
      <c r="L3592" s="4">
        <f t="shared" si="4"/>
        <v>1</v>
      </c>
      <c r="S3592" s="1" t="s">
        <v>3629</v>
      </c>
      <c r="T3592" s="4" t="str">
        <f t="shared" si="5"/>
        <v>Cookie</v>
      </c>
      <c r="U3592" s="4" t="str">
        <f t="shared" si="6"/>
        <v>UNKNOWN</v>
      </c>
      <c r="V3592" s="4" t="str">
        <f t="shared" si="7"/>
        <v>Cash</v>
      </c>
      <c r="W3592" s="4">
        <f t="shared" ref="W3592:Y3592" si="3599">IF(OR(J3592 = "ERROR", J3592 = ""), "UNKNOWN", J3592)</f>
        <v>1</v>
      </c>
      <c r="X3592" s="4">
        <f t="shared" si="3599"/>
        <v>1</v>
      </c>
      <c r="Y3592" s="4">
        <f t="shared" si="3599"/>
        <v>1</v>
      </c>
      <c r="Z3592" s="5">
        <f t="shared" si="9"/>
        <v>45095</v>
      </c>
    </row>
    <row r="3593">
      <c r="A3593" s="1" t="s">
        <v>3630</v>
      </c>
      <c r="B3593" s="1" t="s">
        <v>41</v>
      </c>
      <c r="C3593" s="1">
        <v>3.0</v>
      </c>
      <c r="D3593" s="1">
        <v>4.0</v>
      </c>
      <c r="E3593" s="1">
        <v>12.0</v>
      </c>
      <c r="F3593" s="1" t="s">
        <v>39</v>
      </c>
      <c r="G3593" s="1" t="s">
        <v>24</v>
      </c>
      <c r="H3593" s="2">
        <v>45172.0</v>
      </c>
      <c r="J3593" s="3">
        <f t="shared" si="2"/>
        <v>3</v>
      </c>
      <c r="K3593" s="4">
        <f t="shared" si="3"/>
        <v>4</v>
      </c>
      <c r="L3593" s="4">
        <f t="shared" si="4"/>
        <v>12</v>
      </c>
      <c r="S3593" s="1" t="s">
        <v>3630</v>
      </c>
      <c r="T3593" s="4" t="str">
        <f t="shared" si="5"/>
        <v>Smoothie</v>
      </c>
      <c r="U3593" s="4" t="str">
        <f t="shared" si="6"/>
        <v>Takeaway</v>
      </c>
      <c r="V3593" s="4" t="str">
        <f t="shared" si="7"/>
        <v>Digital Wallet</v>
      </c>
      <c r="W3593" s="4">
        <f t="shared" ref="W3593:Y3593" si="3600">IF(OR(J3593 = "ERROR", J3593 = ""), "UNKNOWN", J3593)</f>
        <v>3</v>
      </c>
      <c r="X3593" s="4">
        <f t="shared" si="3600"/>
        <v>4</v>
      </c>
      <c r="Y3593" s="4">
        <f t="shared" si="3600"/>
        <v>12</v>
      </c>
      <c r="Z3593" s="5">
        <f t="shared" si="9"/>
        <v>45172</v>
      </c>
    </row>
    <row r="3594">
      <c r="A3594" s="1" t="s">
        <v>3631</v>
      </c>
      <c r="B3594" s="1" t="s">
        <v>32</v>
      </c>
      <c r="C3594" s="1">
        <v>1.0</v>
      </c>
      <c r="D3594" s="1">
        <v>1.0</v>
      </c>
      <c r="E3594" s="1">
        <v>1.0</v>
      </c>
      <c r="F3594" s="1" t="s">
        <v>23</v>
      </c>
      <c r="G3594" s="1" t="s">
        <v>24</v>
      </c>
      <c r="H3594" s="2">
        <v>45119.0</v>
      </c>
      <c r="J3594" s="3">
        <f t="shared" si="2"/>
        <v>1</v>
      </c>
      <c r="K3594" s="4">
        <f t="shared" si="3"/>
        <v>1</v>
      </c>
      <c r="L3594" s="4">
        <f t="shared" si="4"/>
        <v>1</v>
      </c>
      <c r="S3594" s="1" t="s">
        <v>3631</v>
      </c>
      <c r="T3594" s="4" t="str">
        <f t="shared" si="5"/>
        <v>Cookie</v>
      </c>
      <c r="U3594" s="4" t="str">
        <f t="shared" si="6"/>
        <v>Takeaway</v>
      </c>
      <c r="V3594" s="4" t="str">
        <f t="shared" si="7"/>
        <v>Credit Card</v>
      </c>
      <c r="W3594" s="4">
        <f t="shared" ref="W3594:Y3594" si="3601">IF(OR(J3594 = "ERROR", J3594 = ""), "UNKNOWN", J3594)</f>
        <v>1</v>
      </c>
      <c r="X3594" s="4">
        <f t="shared" si="3601"/>
        <v>1</v>
      </c>
      <c r="Y3594" s="4">
        <f t="shared" si="3601"/>
        <v>1</v>
      </c>
      <c r="Z3594" s="5">
        <f t="shared" si="9"/>
        <v>45119</v>
      </c>
    </row>
    <row r="3595">
      <c r="A3595" s="1" t="s">
        <v>3632</v>
      </c>
      <c r="B3595" s="1" t="s">
        <v>36</v>
      </c>
      <c r="C3595" s="1">
        <v>4.0</v>
      </c>
      <c r="D3595" s="1">
        <v>5.0</v>
      </c>
      <c r="E3595" s="1">
        <v>20.0</v>
      </c>
      <c r="F3595" s="1" t="s">
        <v>23</v>
      </c>
      <c r="G3595" s="1" t="s">
        <v>29</v>
      </c>
      <c r="H3595" s="2">
        <v>45202.0</v>
      </c>
      <c r="J3595" s="3">
        <f t="shared" si="2"/>
        <v>4</v>
      </c>
      <c r="K3595" s="4">
        <f t="shared" si="3"/>
        <v>5</v>
      </c>
      <c r="L3595" s="4">
        <f t="shared" si="4"/>
        <v>20</v>
      </c>
      <c r="S3595" s="1" t="s">
        <v>3632</v>
      </c>
      <c r="T3595" s="4" t="str">
        <f t="shared" si="5"/>
        <v>Salad</v>
      </c>
      <c r="U3595" s="4" t="str">
        <f t="shared" si="6"/>
        <v>In-store</v>
      </c>
      <c r="V3595" s="4" t="str">
        <f t="shared" si="7"/>
        <v>Credit Card</v>
      </c>
      <c r="W3595" s="4">
        <f t="shared" ref="W3595:Y3595" si="3602">IF(OR(J3595 = "ERROR", J3595 = ""), "UNKNOWN", J3595)</f>
        <v>4</v>
      </c>
      <c r="X3595" s="4">
        <f t="shared" si="3602"/>
        <v>5</v>
      </c>
      <c r="Y3595" s="4">
        <f t="shared" si="3602"/>
        <v>20</v>
      </c>
      <c r="Z3595" s="5">
        <f t="shared" si="9"/>
        <v>45202</v>
      </c>
    </row>
    <row r="3596">
      <c r="A3596" s="1" t="s">
        <v>3633</v>
      </c>
      <c r="B3596" s="1" t="s">
        <v>55</v>
      </c>
      <c r="C3596" s="1">
        <v>4.0</v>
      </c>
      <c r="D3596" s="1">
        <v>3.0</v>
      </c>
      <c r="E3596" s="1">
        <v>12.0</v>
      </c>
      <c r="F3596" s="1" t="s">
        <v>28</v>
      </c>
      <c r="G3596" s="1" t="s">
        <v>24</v>
      </c>
      <c r="H3596" s="2">
        <v>45155.0</v>
      </c>
      <c r="J3596" s="3">
        <f t="shared" si="2"/>
        <v>4</v>
      </c>
      <c r="K3596" s="4">
        <f t="shared" si="3"/>
        <v>3</v>
      </c>
      <c r="L3596" s="4">
        <f t="shared" si="4"/>
        <v>12</v>
      </c>
      <c r="S3596" s="1" t="s">
        <v>3633</v>
      </c>
      <c r="T3596" s="4" t="str">
        <f t="shared" si="5"/>
        <v>Juice</v>
      </c>
      <c r="U3596" s="4" t="str">
        <f t="shared" si="6"/>
        <v>Takeaway</v>
      </c>
      <c r="V3596" s="4" t="str">
        <f t="shared" si="7"/>
        <v>Cash</v>
      </c>
      <c r="W3596" s="4">
        <f t="shared" ref="W3596:Y3596" si="3603">IF(OR(J3596 = "ERROR", J3596 = ""), "UNKNOWN", J3596)</f>
        <v>4</v>
      </c>
      <c r="X3596" s="4">
        <f t="shared" si="3603"/>
        <v>3</v>
      </c>
      <c r="Y3596" s="4">
        <f t="shared" si="3603"/>
        <v>12</v>
      </c>
      <c r="Z3596" s="5">
        <f t="shared" si="9"/>
        <v>45155</v>
      </c>
    </row>
    <row r="3597">
      <c r="A3597" s="1" t="s">
        <v>3634</v>
      </c>
      <c r="B3597" s="1" t="s">
        <v>30</v>
      </c>
      <c r="C3597" s="1">
        <v>4.0</v>
      </c>
      <c r="D3597" s="1">
        <v>5.0</v>
      </c>
      <c r="E3597" s="1">
        <v>20.0</v>
      </c>
      <c r="F3597" s="1" t="s">
        <v>28</v>
      </c>
      <c r="G3597" s="1" t="s">
        <v>29</v>
      </c>
      <c r="H3597" s="2">
        <v>45083.0</v>
      </c>
      <c r="J3597" s="3">
        <f t="shared" si="2"/>
        <v>4</v>
      </c>
      <c r="K3597" s="4">
        <f t="shared" si="3"/>
        <v>5</v>
      </c>
      <c r="L3597" s="4">
        <f t="shared" si="4"/>
        <v>20</v>
      </c>
      <c r="S3597" s="1" t="s">
        <v>3634</v>
      </c>
      <c r="T3597" s="4" t="str">
        <f t="shared" si="5"/>
        <v>UNKNOWN</v>
      </c>
      <c r="U3597" s="4" t="str">
        <f t="shared" si="6"/>
        <v>In-store</v>
      </c>
      <c r="V3597" s="4" t="str">
        <f t="shared" si="7"/>
        <v>Cash</v>
      </c>
      <c r="W3597" s="4">
        <f t="shared" ref="W3597:Y3597" si="3604">IF(OR(J3597 = "ERROR", J3597 = ""), "UNKNOWN", J3597)</f>
        <v>4</v>
      </c>
      <c r="X3597" s="4">
        <f t="shared" si="3604"/>
        <v>5</v>
      </c>
      <c r="Y3597" s="4">
        <f t="shared" si="3604"/>
        <v>20</v>
      </c>
      <c r="Z3597" s="5">
        <f t="shared" si="9"/>
        <v>45083</v>
      </c>
    </row>
    <row r="3598">
      <c r="A3598" s="1" t="s">
        <v>3635</v>
      </c>
      <c r="B3598" s="1" t="s">
        <v>36</v>
      </c>
      <c r="C3598" s="1">
        <v>2.0</v>
      </c>
      <c r="D3598" s="1">
        <v>5.0</v>
      </c>
      <c r="E3598" s="1">
        <v>10.0</v>
      </c>
      <c r="F3598" s="1" t="s">
        <v>23</v>
      </c>
      <c r="H3598" s="2">
        <v>45145.0</v>
      </c>
      <c r="J3598" s="3">
        <f t="shared" si="2"/>
        <v>2</v>
      </c>
      <c r="K3598" s="4">
        <f t="shared" si="3"/>
        <v>5</v>
      </c>
      <c r="L3598" s="4">
        <f t="shared" si="4"/>
        <v>10</v>
      </c>
      <c r="S3598" s="1" t="s">
        <v>3635</v>
      </c>
      <c r="T3598" s="4" t="str">
        <f t="shared" si="5"/>
        <v>Salad</v>
      </c>
      <c r="U3598" s="4" t="str">
        <f t="shared" si="6"/>
        <v>UNKNOWN</v>
      </c>
      <c r="V3598" s="4" t="str">
        <f t="shared" si="7"/>
        <v>Credit Card</v>
      </c>
      <c r="W3598" s="4">
        <f t="shared" ref="W3598:Y3598" si="3605">IF(OR(J3598 = "ERROR", J3598 = ""), "UNKNOWN", J3598)</f>
        <v>2</v>
      </c>
      <c r="X3598" s="4">
        <f t="shared" si="3605"/>
        <v>5</v>
      </c>
      <c r="Y3598" s="4">
        <f t="shared" si="3605"/>
        <v>10</v>
      </c>
      <c r="Z3598" s="5">
        <f t="shared" si="9"/>
        <v>45145</v>
      </c>
    </row>
    <row r="3599">
      <c r="A3599" s="1" t="s">
        <v>3636</v>
      </c>
      <c r="B3599" s="1" t="s">
        <v>41</v>
      </c>
      <c r="C3599" s="1">
        <v>4.0</v>
      </c>
      <c r="D3599" s="1">
        <v>4.0</v>
      </c>
      <c r="E3599" s="1">
        <v>16.0</v>
      </c>
      <c r="F3599" s="1" t="s">
        <v>28</v>
      </c>
      <c r="G3599" s="1" t="s">
        <v>29</v>
      </c>
      <c r="J3599" s="3">
        <f t="shared" si="2"/>
        <v>4</v>
      </c>
      <c r="K3599" s="4">
        <f t="shared" si="3"/>
        <v>4</v>
      </c>
      <c r="L3599" s="4">
        <f t="shared" si="4"/>
        <v>16</v>
      </c>
      <c r="S3599" s="1" t="s">
        <v>3636</v>
      </c>
      <c r="T3599" s="4" t="str">
        <f t="shared" si="5"/>
        <v>Smoothie</v>
      </c>
      <c r="U3599" s="4" t="str">
        <f t="shared" si="6"/>
        <v>In-store</v>
      </c>
      <c r="V3599" s="4" t="str">
        <f t="shared" si="7"/>
        <v>Cash</v>
      </c>
      <c r="W3599" s="4">
        <f t="shared" ref="W3599:Y3599" si="3606">IF(OR(J3599 = "ERROR", J3599 = ""), "UNKNOWN", J3599)</f>
        <v>4</v>
      </c>
      <c r="X3599" s="4">
        <f t="shared" si="3606"/>
        <v>4</v>
      </c>
      <c r="Y3599" s="4">
        <f t="shared" si="3606"/>
        <v>16</v>
      </c>
      <c r="Z3599" s="4" t="str">
        <f t="shared" si="9"/>
        <v>UNKNOWN</v>
      </c>
    </row>
    <row r="3600">
      <c r="A3600" s="1" t="s">
        <v>3637</v>
      </c>
      <c r="B3600" s="1" t="s">
        <v>41</v>
      </c>
      <c r="C3600" s="1">
        <v>1.0</v>
      </c>
      <c r="D3600" s="1" t="s">
        <v>25</v>
      </c>
      <c r="E3600" s="1" t="s">
        <v>25</v>
      </c>
      <c r="F3600" s="1" t="s">
        <v>28</v>
      </c>
      <c r="G3600" s="1" t="s">
        <v>24</v>
      </c>
      <c r="H3600" s="2">
        <v>45056.0</v>
      </c>
      <c r="J3600" s="3">
        <f t="shared" si="2"/>
        <v>1</v>
      </c>
      <c r="K3600" s="4" t="str">
        <f t="shared" si="3"/>
        <v>ERROR</v>
      </c>
      <c r="L3600" s="4" t="str">
        <f t="shared" si="4"/>
        <v>ERROR</v>
      </c>
      <c r="S3600" s="1" t="s">
        <v>3637</v>
      </c>
      <c r="T3600" s="4" t="str">
        <f t="shared" si="5"/>
        <v>Smoothie</v>
      </c>
      <c r="U3600" s="4" t="str">
        <f t="shared" si="6"/>
        <v>Takeaway</v>
      </c>
      <c r="V3600" s="4" t="str">
        <f t="shared" si="7"/>
        <v>Cash</v>
      </c>
      <c r="W3600" s="4">
        <f t="shared" ref="W3600:Y3600" si="3607">IF(OR(J3600 = "ERROR", J3600 = ""), "UNKNOWN", J3600)</f>
        <v>1</v>
      </c>
      <c r="X3600" s="4" t="str">
        <f t="shared" si="3607"/>
        <v>UNKNOWN</v>
      </c>
      <c r="Y3600" s="4" t="str">
        <f t="shared" si="3607"/>
        <v>UNKNOWN</v>
      </c>
      <c r="Z3600" s="5">
        <f t="shared" si="9"/>
        <v>45056</v>
      </c>
    </row>
    <row r="3601">
      <c r="A3601" s="1" t="s">
        <v>3638</v>
      </c>
      <c r="B3601" s="1" t="s">
        <v>55</v>
      </c>
      <c r="C3601" s="1">
        <v>4.0</v>
      </c>
      <c r="D3601" s="1">
        <v>3.0</v>
      </c>
      <c r="E3601" s="1">
        <v>12.0</v>
      </c>
      <c r="F3601" s="1" t="s">
        <v>39</v>
      </c>
      <c r="G3601" s="1" t="s">
        <v>29</v>
      </c>
      <c r="H3601" s="2">
        <v>44999.0</v>
      </c>
      <c r="J3601" s="3">
        <f t="shared" si="2"/>
        <v>4</v>
      </c>
      <c r="K3601" s="4">
        <f t="shared" si="3"/>
        <v>3</v>
      </c>
      <c r="L3601" s="4">
        <f t="shared" si="4"/>
        <v>12</v>
      </c>
      <c r="S3601" s="1" t="s">
        <v>3638</v>
      </c>
      <c r="T3601" s="4" t="str">
        <f t="shared" si="5"/>
        <v>Juice</v>
      </c>
      <c r="U3601" s="4" t="str">
        <f t="shared" si="6"/>
        <v>In-store</v>
      </c>
      <c r="V3601" s="4" t="str">
        <f t="shared" si="7"/>
        <v>Digital Wallet</v>
      </c>
      <c r="W3601" s="4">
        <f t="shared" ref="W3601:Y3601" si="3608">IF(OR(J3601 = "ERROR", J3601 = ""), "UNKNOWN", J3601)</f>
        <v>4</v>
      </c>
      <c r="X3601" s="4">
        <f t="shared" si="3608"/>
        <v>3</v>
      </c>
      <c r="Y3601" s="4">
        <f t="shared" si="3608"/>
        <v>12</v>
      </c>
      <c r="Z3601" s="5">
        <f t="shared" si="9"/>
        <v>44999</v>
      </c>
    </row>
    <row r="3602">
      <c r="A3602" s="1" t="s">
        <v>3639</v>
      </c>
      <c r="B3602" s="1" t="s">
        <v>30</v>
      </c>
      <c r="C3602" s="1">
        <v>3.0</v>
      </c>
      <c r="D3602" s="1">
        <v>1.0</v>
      </c>
      <c r="H3602" s="2">
        <v>44995.0</v>
      </c>
      <c r="J3602" s="3">
        <f t="shared" si="2"/>
        <v>3</v>
      </c>
      <c r="K3602" s="4">
        <f t="shared" si="3"/>
        <v>1</v>
      </c>
      <c r="L3602" s="4">
        <f t="shared" si="4"/>
        <v>3</v>
      </c>
      <c r="S3602" s="1" t="s">
        <v>3639</v>
      </c>
      <c r="T3602" s="4" t="str">
        <f t="shared" si="5"/>
        <v>UNKNOWN</v>
      </c>
      <c r="U3602" s="4" t="str">
        <f t="shared" si="6"/>
        <v>UNKNOWN</v>
      </c>
      <c r="V3602" s="4" t="str">
        <f t="shared" si="7"/>
        <v>UNKNOWN</v>
      </c>
      <c r="W3602" s="4">
        <f t="shared" ref="W3602:Y3602" si="3609">IF(OR(J3602 = "ERROR", J3602 = ""), "UNKNOWN", J3602)</f>
        <v>3</v>
      </c>
      <c r="X3602" s="4">
        <f t="shared" si="3609"/>
        <v>1</v>
      </c>
      <c r="Y3602" s="4">
        <f t="shared" si="3609"/>
        <v>3</v>
      </c>
      <c r="Z3602" s="5">
        <f t="shared" si="9"/>
        <v>44995</v>
      </c>
    </row>
    <row r="3603">
      <c r="A3603" s="1" t="s">
        <v>3640</v>
      </c>
      <c r="B3603" s="1" t="s">
        <v>55</v>
      </c>
      <c r="C3603" s="1">
        <v>2.0</v>
      </c>
      <c r="D3603" s="1">
        <v>3.0</v>
      </c>
      <c r="E3603" s="1">
        <v>6.0</v>
      </c>
      <c r="F3603" s="1" t="s">
        <v>39</v>
      </c>
      <c r="G3603" s="1" t="s">
        <v>24</v>
      </c>
      <c r="H3603" s="2">
        <v>45004.0</v>
      </c>
      <c r="J3603" s="3">
        <f t="shared" si="2"/>
        <v>2</v>
      </c>
      <c r="K3603" s="4">
        <f t="shared" si="3"/>
        <v>3</v>
      </c>
      <c r="L3603" s="4">
        <f t="shared" si="4"/>
        <v>6</v>
      </c>
      <c r="S3603" s="1" t="s">
        <v>3640</v>
      </c>
      <c r="T3603" s="4" t="str">
        <f t="shared" si="5"/>
        <v>Juice</v>
      </c>
      <c r="U3603" s="4" t="str">
        <f t="shared" si="6"/>
        <v>Takeaway</v>
      </c>
      <c r="V3603" s="4" t="str">
        <f t="shared" si="7"/>
        <v>Digital Wallet</v>
      </c>
      <c r="W3603" s="4">
        <f t="shared" ref="W3603:Y3603" si="3610">IF(OR(J3603 = "ERROR", J3603 = ""), "UNKNOWN", J3603)</f>
        <v>2</v>
      </c>
      <c r="X3603" s="4">
        <f t="shared" si="3610"/>
        <v>3</v>
      </c>
      <c r="Y3603" s="4">
        <f t="shared" si="3610"/>
        <v>6</v>
      </c>
      <c r="Z3603" s="5">
        <f t="shared" si="9"/>
        <v>45004</v>
      </c>
    </row>
    <row r="3604">
      <c r="A3604" s="1" t="s">
        <v>3641</v>
      </c>
      <c r="B3604" s="1" t="s">
        <v>22</v>
      </c>
      <c r="C3604" s="1">
        <v>1.0</v>
      </c>
      <c r="D3604" s="1">
        <v>2.0</v>
      </c>
      <c r="E3604" s="1">
        <v>2.0</v>
      </c>
      <c r="F3604" s="1" t="s">
        <v>23</v>
      </c>
      <c r="G3604" s="1" t="s">
        <v>29</v>
      </c>
      <c r="H3604" s="2">
        <v>45205.0</v>
      </c>
      <c r="J3604" s="3">
        <f t="shared" si="2"/>
        <v>1</v>
      </c>
      <c r="K3604" s="4">
        <f t="shared" si="3"/>
        <v>2</v>
      </c>
      <c r="L3604" s="4">
        <f t="shared" si="4"/>
        <v>2</v>
      </c>
      <c r="S3604" s="1" t="s">
        <v>3641</v>
      </c>
      <c r="T3604" s="4" t="str">
        <f t="shared" si="5"/>
        <v>Coffee</v>
      </c>
      <c r="U3604" s="4" t="str">
        <f t="shared" si="6"/>
        <v>In-store</v>
      </c>
      <c r="V3604" s="4" t="str">
        <f t="shared" si="7"/>
        <v>Credit Card</v>
      </c>
      <c r="W3604" s="4">
        <f t="shared" ref="W3604:Y3604" si="3611">IF(OR(J3604 = "ERROR", J3604 = ""), "UNKNOWN", J3604)</f>
        <v>1</v>
      </c>
      <c r="X3604" s="4">
        <f t="shared" si="3611"/>
        <v>2</v>
      </c>
      <c r="Y3604" s="4">
        <f t="shared" si="3611"/>
        <v>2</v>
      </c>
      <c r="Z3604" s="5">
        <f t="shared" si="9"/>
        <v>45205</v>
      </c>
    </row>
    <row r="3605">
      <c r="A3605" s="1" t="s">
        <v>3642</v>
      </c>
      <c r="B3605" s="1" t="s">
        <v>36</v>
      </c>
      <c r="C3605" s="1">
        <v>2.0</v>
      </c>
      <c r="D3605" s="1">
        <v>5.0</v>
      </c>
      <c r="E3605" s="1">
        <v>10.0</v>
      </c>
      <c r="H3605" s="2">
        <v>45105.0</v>
      </c>
      <c r="J3605" s="3">
        <f t="shared" si="2"/>
        <v>2</v>
      </c>
      <c r="K3605" s="4">
        <f t="shared" si="3"/>
        <v>5</v>
      </c>
      <c r="L3605" s="4">
        <f t="shared" si="4"/>
        <v>10</v>
      </c>
      <c r="S3605" s="1" t="s">
        <v>3642</v>
      </c>
      <c r="T3605" s="4" t="str">
        <f t="shared" si="5"/>
        <v>Salad</v>
      </c>
      <c r="U3605" s="4" t="str">
        <f t="shared" si="6"/>
        <v>UNKNOWN</v>
      </c>
      <c r="V3605" s="4" t="str">
        <f t="shared" si="7"/>
        <v>UNKNOWN</v>
      </c>
      <c r="W3605" s="4">
        <f t="shared" ref="W3605:Y3605" si="3612">IF(OR(J3605 = "ERROR", J3605 = ""), "UNKNOWN", J3605)</f>
        <v>2</v>
      </c>
      <c r="X3605" s="4">
        <f t="shared" si="3612"/>
        <v>5</v>
      </c>
      <c r="Y3605" s="4">
        <f t="shared" si="3612"/>
        <v>10</v>
      </c>
      <c r="Z3605" s="5">
        <f t="shared" si="9"/>
        <v>45105</v>
      </c>
    </row>
    <row r="3606">
      <c r="A3606" s="1" t="s">
        <v>3643</v>
      </c>
      <c r="B3606" s="1" t="s">
        <v>22</v>
      </c>
      <c r="C3606" s="1">
        <v>5.0</v>
      </c>
      <c r="D3606" s="1">
        <v>2.0</v>
      </c>
      <c r="E3606" s="1">
        <v>10.0</v>
      </c>
      <c r="F3606" s="1" t="s">
        <v>25</v>
      </c>
      <c r="G3606" s="1" t="s">
        <v>29</v>
      </c>
      <c r="H3606" s="6">
        <v>45211.0</v>
      </c>
      <c r="J3606" s="3">
        <f t="shared" si="2"/>
        <v>5</v>
      </c>
      <c r="K3606" s="4">
        <f t="shared" si="3"/>
        <v>2</v>
      </c>
      <c r="L3606" s="4">
        <f t="shared" si="4"/>
        <v>10</v>
      </c>
      <c r="S3606" s="1" t="s">
        <v>3643</v>
      </c>
      <c r="T3606" s="4" t="str">
        <f t="shared" si="5"/>
        <v>Coffee</v>
      </c>
      <c r="U3606" s="4" t="str">
        <f t="shared" si="6"/>
        <v>In-store</v>
      </c>
      <c r="V3606" s="4" t="str">
        <f t="shared" si="7"/>
        <v>UNKNOWN</v>
      </c>
      <c r="W3606" s="4">
        <f t="shared" ref="W3606:Y3606" si="3613">IF(OR(J3606 = "ERROR", J3606 = ""), "UNKNOWN", J3606)</f>
        <v>5</v>
      </c>
      <c r="X3606" s="4">
        <f t="shared" si="3613"/>
        <v>2</v>
      </c>
      <c r="Y3606" s="4">
        <f t="shared" si="3613"/>
        <v>10</v>
      </c>
      <c r="Z3606" s="7">
        <f t="shared" si="9"/>
        <v>45211</v>
      </c>
    </row>
    <row r="3607">
      <c r="A3607" s="1" t="s">
        <v>3644</v>
      </c>
      <c r="B3607" s="1" t="s">
        <v>55</v>
      </c>
      <c r="C3607" s="1">
        <v>2.0</v>
      </c>
      <c r="D3607" s="1">
        <v>3.0</v>
      </c>
      <c r="E3607" s="1">
        <v>6.0</v>
      </c>
      <c r="F3607" s="1" t="s">
        <v>39</v>
      </c>
      <c r="G3607" s="1" t="s">
        <v>24</v>
      </c>
      <c r="H3607" s="2">
        <v>45050.0</v>
      </c>
      <c r="J3607" s="3">
        <f t="shared" si="2"/>
        <v>2</v>
      </c>
      <c r="K3607" s="4">
        <f t="shared" si="3"/>
        <v>3</v>
      </c>
      <c r="L3607" s="4">
        <f t="shared" si="4"/>
        <v>6</v>
      </c>
      <c r="S3607" s="1" t="s">
        <v>3644</v>
      </c>
      <c r="T3607" s="4" t="str">
        <f t="shared" si="5"/>
        <v>Juice</v>
      </c>
      <c r="U3607" s="4" t="str">
        <f t="shared" si="6"/>
        <v>Takeaway</v>
      </c>
      <c r="V3607" s="4" t="str">
        <f t="shared" si="7"/>
        <v>Digital Wallet</v>
      </c>
      <c r="W3607" s="4">
        <f t="shared" ref="W3607:Y3607" si="3614">IF(OR(J3607 = "ERROR", J3607 = ""), "UNKNOWN", J3607)</f>
        <v>2</v>
      </c>
      <c r="X3607" s="4">
        <f t="shared" si="3614"/>
        <v>3</v>
      </c>
      <c r="Y3607" s="4">
        <f t="shared" si="3614"/>
        <v>6</v>
      </c>
      <c r="Z3607" s="5">
        <f t="shared" si="9"/>
        <v>45050</v>
      </c>
    </row>
    <row r="3608">
      <c r="A3608" s="1" t="s">
        <v>3645</v>
      </c>
      <c r="B3608" s="1" t="s">
        <v>27</v>
      </c>
      <c r="C3608" s="1">
        <v>4.0</v>
      </c>
      <c r="D3608" s="1">
        <v>3.0</v>
      </c>
      <c r="E3608" s="1">
        <v>12.0</v>
      </c>
      <c r="G3608" s="1" t="s">
        <v>24</v>
      </c>
      <c r="H3608" s="2">
        <v>45171.0</v>
      </c>
      <c r="J3608" s="3">
        <f t="shared" si="2"/>
        <v>4</v>
      </c>
      <c r="K3608" s="4">
        <f t="shared" si="3"/>
        <v>3</v>
      </c>
      <c r="L3608" s="4">
        <f t="shared" si="4"/>
        <v>12</v>
      </c>
      <c r="S3608" s="1" t="s">
        <v>3645</v>
      </c>
      <c r="T3608" s="4" t="str">
        <f t="shared" si="5"/>
        <v>Cake</v>
      </c>
      <c r="U3608" s="4" t="str">
        <f t="shared" si="6"/>
        <v>Takeaway</v>
      </c>
      <c r="V3608" s="4" t="str">
        <f t="shared" si="7"/>
        <v>UNKNOWN</v>
      </c>
      <c r="W3608" s="4">
        <f t="shared" ref="W3608:Y3608" si="3615">IF(OR(J3608 = "ERROR", J3608 = ""), "UNKNOWN", J3608)</f>
        <v>4</v>
      </c>
      <c r="X3608" s="4">
        <f t="shared" si="3615"/>
        <v>3</v>
      </c>
      <c r="Y3608" s="4">
        <f t="shared" si="3615"/>
        <v>12</v>
      </c>
      <c r="Z3608" s="5">
        <f t="shared" si="9"/>
        <v>45171</v>
      </c>
    </row>
    <row r="3609">
      <c r="A3609" s="1" t="s">
        <v>3646</v>
      </c>
      <c r="B3609" s="1" t="s">
        <v>36</v>
      </c>
      <c r="C3609" s="1">
        <v>5.0</v>
      </c>
      <c r="D3609" s="1">
        <v>5.0</v>
      </c>
      <c r="E3609" s="1">
        <v>25.0</v>
      </c>
      <c r="H3609" s="2">
        <v>45103.0</v>
      </c>
      <c r="J3609" s="3">
        <f t="shared" si="2"/>
        <v>5</v>
      </c>
      <c r="K3609" s="4">
        <f t="shared" si="3"/>
        <v>5</v>
      </c>
      <c r="L3609" s="4">
        <f t="shared" si="4"/>
        <v>25</v>
      </c>
      <c r="S3609" s="1" t="s">
        <v>3646</v>
      </c>
      <c r="T3609" s="4" t="str">
        <f t="shared" si="5"/>
        <v>Salad</v>
      </c>
      <c r="U3609" s="4" t="str">
        <f t="shared" si="6"/>
        <v>UNKNOWN</v>
      </c>
      <c r="V3609" s="4" t="str">
        <f t="shared" si="7"/>
        <v>UNKNOWN</v>
      </c>
      <c r="W3609" s="4">
        <f t="shared" ref="W3609:Y3609" si="3616">IF(OR(J3609 = "ERROR", J3609 = ""), "UNKNOWN", J3609)</f>
        <v>5</v>
      </c>
      <c r="X3609" s="4">
        <f t="shared" si="3616"/>
        <v>5</v>
      </c>
      <c r="Y3609" s="4">
        <f t="shared" si="3616"/>
        <v>25</v>
      </c>
      <c r="Z3609" s="5">
        <f t="shared" si="9"/>
        <v>45103</v>
      </c>
    </row>
    <row r="3610">
      <c r="A3610" s="1" t="s">
        <v>3647</v>
      </c>
      <c r="B3610" s="1" t="s">
        <v>32</v>
      </c>
      <c r="C3610" s="1">
        <v>3.0</v>
      </c>
      <c r="E3610" s="1">
        <v>3.0</v>
      </c>
      <c r="F3610" s="1" t="s">
        <v>39</v>
      </c>
      <c r="G3610" s="1" t="s">
        <v>24</v>
      </c>
      <c r="H3610" s="6">
        <v>45213.0</v>
      </c>
      <c r="J3610" s="3">
        <f t="shared" si="2"/>
        <v>3</v>
      </c>
      <c r="K3610" s="4">
        <f t="shared" si="3"/>
        <v>1</v>
      </c>
      <c r="L3610" s="4">
        <f t="shared" si="4"/>
        <v>3</v>
      </c>
      <c r="S3610" s="1" t="s">
        <v>3647</v>
      </c>
      <c r="T3610" s="4" t="str">
        <f t="shared" si="5"/>
        <v>Cookie</v>
      </c>
      <c r="U3610" s="4" t="str">
        <f t="shared" si="6"/>
        <v>Takeaway</v>
      </c>
      <c r="V3610" s="4" t="str">
        <f t="shared" si="7"/>
        <v>Digital Wallet</v>
      </c>
      <c r="W3610" s="4">
        <f t="shared" ref="W3610:Y3610" si="3617">IF(OR(J3610 = "ERROR", J3610 = ""), "UNKNOWN", J3610)</f>
        <v>3</v>
      </c>
      <c r="X3610" s="4">
        <f t="shared" si="3617"/>
        <v>1</v>
      </c>
      <c r="Y3610" s="4">
        <f t="shared" si="3617"/>
        <v>3</v>
      </c>
      <c r="Z3610" s="7">
        <f t="shared" si="9"/>
        <v>45213</v>
      </c>
    </row>
    <row r="3611">
      <c r="A3611" s="1" t="s">
        <v>3648</v>
      </c>
      <c r="C3611" s="1">
        <v>4.0</v>
      </c>
      <c r="D3611" s="1">
        <v>2.0</v>
      </c>
      <c r="E3611" s="1">
        <v>8.0</v>
      </c>
      <c r="F3611" s="1" t="s">
        <v>39</v>
      </c>
      <c r="G3611" s="1" t="s">
        <v>29</v>
      </c>
      <c r="H3611" s="2">
        <v>45176.0</v>
      </c>
      <c r="J3611" s="3">
        <f t="shared" si="2"/>
        <v>4</v>
      </c>
      <c r="K3611" s="4">
        <f t="shared" si="3"/>
        <v>2</v>
      </c>
      <c r="L3611" s="4">
        <f t="shared" si="4"/>
        <v>8</v>
      </c>
      <c r="S3611" s="1" t="s">
        <v>3648</v>
      </c>
      <c r="T3611" s="4" t="str">
        <f t="shared" si="5"/>
        <v>UNKNOWN</v>
      </c>
      <c r="U3611" s="4" t="str">
        <f t="shared" si="6"/>
        <v>In-store</v>
      </c>
      <c r="V3611" s="4" t="str">
        <f t="shared" si="7"/>
        <v>Digital Wallet</v>
      </c>
      <c r="W3611" s="4">
        <f t="shared" ref="W3611:Y3611" si="3618">IF(OR(J3611 = "ERROR", J3611 = ""), "UNKNOWN", J3611)</f>
        <v>4</v>
      </c>
      <c r="X3611" s="4">
        <f t="shared" si="3618"/>
        <v>2</v>
      </c>
      <c r="Y3611" s="4">
        <f t="shared" si="3618"/>
        <v>8</v>
      </c>
      <c r="Z3611" s="5">
        <f t="shared" si="9"/>
        <v>45176</v>
      </c>
    </row>
    <row r="3612">
      <c r="A3612" s="1" t="s">
        <v>3649</v>
      </c>
      <c r="B3612" s="1" t="s">
        <v>32</v>
      </c>
      <c r="C3612" s="1">
        <v>3.0</v>
      </c>
      <c r="D3612" s="1">
        <v>1.0</v>
      </c>
      <c r="E3612" s="1" t="s">
        <v>25</v>
      </c>
      <c r="F3612" s="1" t="s">
        <v>28</v>
      </c>
      <c r="G3612" s="1" t="s">
        <v>29</v>
      </c>
      <c r="H3612" s="6">
        <v>45248.0</v>
      </c>
      <c r="J3612" s="3">
        <f t="shared" si="2"/>
        <v>3</v>
      </c>
      <c r="K3612" s="4">
        <f t="shared" si="3"/>
        <v>1</v>
      </c>
      <c r="L3612" s="4">
        <f t="shared" si="4"/>
        <v>3</v>
      </c>
      <c r="S3612" s="1" t="s">
        <v>3649</v>
      </c>
      <c r="T3612" s="4" t="str">
        <f t="shared" si="5"/>
        <v>Cookie</v>
      </c>
      <c r="U3612" s="4" t="str">
        <f t="shared" si="6"/>
        <v>In-store</v>
      </c>
      <c r="V3612" s="4" t="str">
        <f t="shared" si="7"/>
        <v>Cash</v>
      </c>
      <c r="W3612" s="4">
        <f t="shared" ref="W3612:Y3612" si="3619">IF(OR(J3612 = "ERROR", J3612 = ""), "UNKNOWN", J3612)</f>
        <v>3</v>
      </c>
      <c r="X3612" s="4">
        <f t="shared" si="3619"/>
        <v>1</v>
      </c>
      <c r="Y3612" s="4">
        <f t="shared" si="3619"/>
        <v>3</v>
      </c>
      <c r="Z3612" s="7">
        <f t="shared" si="9"/>
        <v>45248</v>
      </c>
    </row>
    <row r="3613">
      <c r="A3613" s="1" t="s">
        <v>3650</v>
      </c>
      <c r="B3613" s="1" t="s">
        <v>41</v>
      </c>
      <c r="C3613" s="1">
        <v>2.0</v>
      </c>
      <c r="D3613" s="1">
        <v>4.0</v>
      </c>
      <c r="E3613" s="1">
        <v>8.0</v>
      </c>
      <c r="F3613" s="1" t="s">
        <v>23</v>
      </c>
      <c r="G3613" s="1" t="s">
        <v>24</v>
      </c>
      <c r="H3613" s="2">
        <v>44957.0</v>
      </c>
      <c r="J3613" s="3">
        <f t="shared" si="2"/>
        <v>2</v>
      </c>
      <c r="K3613" s="4">
        <f t="shared" si="3"/>
        <v>4</v>
      </c>
      <c r="L3613" s="4">
        <f t="shared" si="4"/>
        <v>8</v>
      </c>
      <c r="S3613" s="1" t="s">
        <v>3650</v>
      </c>
      <c r="T3613" s="4" t="str">
        <f t="shared" si="5"/>
        <v>Smoothie</v>
      </c>
      <c r="U3613" s="4" t="str">
        <f t="shared" si="6"/>
        <v>Takeaway</v>
      </c>
      <c r="V3613" s="4" t="str">
        <f t="shared" si="7"/>
        <v>Credit Card</v>
      </c>
      <c r="W3613" s="4">
        <f t="shared" ref="W3613:Y3613" si="3620">IF(OR(J3613 = "ERROR", J3613 = ""), "UNKNOWN", J3613)</f>
        <v>2</v>
      </c>
      <c r="X3613" s="4">
        <f t="shared" si="3620"/>
        <v>4</v>
      </c>
      <c r="Y3613" s="4">
        <f t="shared" si="3620"/>
        <v>8</v>
      </c>
      <c r="Z3613" s="5">
        <f t="shared" si="9"/>
        <v>44957</v>
      </c>
    </row>
    <row r="3614">
      <c r="A3614" s="1" t="s">
        <v>3651</v>
      </c>
      <c r="B3614" s="1" t="s">
        <v>22</v>
      </c>
      <c r="C3614" s="1">
        <v>2.0</v>
      </c>
      <c r="D3614" s="1">
        <v>2.0</v>
      </c>
      <c r="E3614" s="1">
        <v>4.0</v>
      </c>
      <c r="F3614" s="1" t="s">
        <v>28</v>
      </c>
      <c r="G3614" s="1" t="s">
        <v>25</v>
      </c>
      <c r="H3614" s="2">
        <v>45267.0</v>
      </c>
      <c r="J3614" s="3">
        <f t="shared" si="2"/>
        <v>2</v>
      </c>
      <c r="K3614" s="4">
        <f t="shared" si="3"/>
        <v>2</v>
      </c>
      <c r="L3614" s="4">
        <f t="shared" si="4"/>
        <v>4</v>
      </c>
      <c r="S3614" s="1" t="s">
        <v>3651</v>
      </c>
      <c r="T3614" s="4" t="str">
        <f t="shared" si="5"/>
        <v>Coffee</v>
      </c>
      <c r="U3614" s="4" t="str">
        <f t="shared" si="6"/>
        <v>UNKNOWN</v>
      </c>
      <c r="V3614" s="4" t="str">
        <f t="shared" si="7"/>
        <v>Cash</v>
      </c>
      <c r="W3614" s="4">
        <f t="shared" ref="W3614:Y3614" si="3621">IF(OR(J3614 = "ERROR", J3614 = ""), "UNKNOWN", J3614)</f>
        <v>2</v>
      </c>
      <c r="X3614" s="4">
        <f t="shared" si="3621"/>
        <v>2</v>
      </c>
      <c r="Y3614" s="4">
        <f t="shared" si="3621"/>
        <v>4</v>
      </c>
      <c r="Z3614" s="5">
        <f t="shared" si="9"/>
        <v>45267</v>
      </c>
    </row>
    <row r="3615">
      <c r="A3615" s="1" t="s">
        <v>3652</v>
      </c>
      <c r="B3615" s="1" t="s">
        <v>22</v>
      </c>
      <c r="C3615" s="1">
        <v>1.0</v>
      </c>
      <c r="D3615" s="1">
        <v>2.0</v>
      </c>
      <c r="E3615" s="1">
        <v>2.0</v>
      </c>
      <c r="F3615" s="1" t="s">
        <v>23</v>
      </c>
      <c r="H3615" s="2">
        <v>45066.0</v>
      </c>
      <c r="J3615" s="3">
        <f t="shared" si="2"/>
        <v>1</v>
      </c>
      <c r="K3615" s="4">
        <f t="shared" si="3"/>
        <v>2</v>
      </c>
      <c r="L3615" s="4">
        <f t="shared" si="4"/>
        <v>2</v>
      </c>
      <c r="S3615" s="1" t="s">
        <v>3652</v>
      </c>
      <c r="T3615" s="4" t="str">
        <f t="shared" si="5"/>
        <v>Coffee</v>
      </c>
      <c r="U3615" s="4" t="str">
        <f t="shared" si="6"/>
        <v>UNKNOWN</v>
      </c>
      <c r="V3615" s="4" t="str">
        <f t="shared" si="7"/>
        <v>Credit Card</v>
      </c>
      <c r="W3615" s="4">
        <f t="shared" ref="W3615:Y3615" si="3622">IF(OR(J3615 = "ERROR", J3615 = ""), "UNKNOWN", J3615)</f>
        <v>1</v>
      </c>
      <c r="X3615" s="4">
        <f t="shared" si="3622"/>
        <v>2</v>
      </c>
      <c r="Y3615" s="4">
        <f t="shared" si="3622"/>
        <v>2</v>
      </c>
      <c r="Z3615" s="5">
        <f t="shared" si="9"/>
        <v>45066</v>
      </c>
    </row>
    <row r="3616">
      <c r="A3616" s="1" t="s">
        <v>3653</v>
      </c>
      <c r="B3616" s="1" t="s">
        <v>22</v>
      </c>
      <c r="C3616" s="1">
        <v>3.0</v>
      </c>
      <c r="D3616" s="1">
        <v>2.0</v>
      </c>
      <c r="E3616" s="1">
        <v>6.0</v>
      </c>
      <c r="F3616" s="1" t="s">
        <v>39</v>
      </c>
      <c r="G3616" s="1" t="s">
        <v>24</v>
      </c>
      <c r="H3616" s="2">
        <v>45072.0</v>
      </c>
      <c r="J3616" s="3">
        <f t="shared" si="2"/>
        <v>3</v>
      </c>
      <c r="K3616" s="4">
        <f t="shared" si="3"/>
        <v>2</v>
      </c>
      <c r="L3616" s="4">
        <f t="shared" si="4"/>
        <v>6</v>
      </c>
      <c r="S3616" s="1" t="s">
        <v>3653</v>
      </c>
      <c r="T3616" s="4" t="str">
        <f t="shared" si="5"/>
        <v>Coffee</v>
      </c>
      <c r="U3616" s="4" t="str">
        <f t="shared" si="6"/>
        <v>Takeaway</v>
      </c>
      <c r="V3616" s="4" t="str">
        <f t="shared" si="7"/>
        <v>Digital Wallet</v>
      </c>
      <c r="W3616" s="4">
        <f t="shared" ref="W3616:Y3616" si="3623">IF(OR(J3616 = "ERROR", J3616 = ""), "UNKNOWN", J3616)</f>
        <v>3</v>
      </c>
      <c r="X3616" s="4">
        <f t="shared" si="3623"/>
        <v>2</v>
      </c>
      <c r="Y3616" s="4">
        <f t="shared" si="3623"/>
        <v>6</v>
      </c>
      <c r="Z3616" s="5">
        <f t="shared" si="9"/>
        <v>45072</v>
      </c>
    </row>
    <row r="3617">
      <c r="A3617" s="1" t="s">
        <v>3654</v>
      </c>
      <c r="B3617" s="1" t="s">
        <v>41</v>
      </c>
      <c r="C3617" s="1">
        <v>5.0</v>
      </c>
      <c r="D3617" s="1">
        <v>4.0</v>
      </c>
      <c r="E3617" s="1">
        <v>20.0</v>
      </c>
      <c r="F3617" s="1" t="s">
        <v>39</v>
      </c>
      <c r="G3617" s="1" t="s">
        <v>29</v>
      </c>
      <c r="H3617" s="2">
        <v>45004.0</v>
      </c>
      <c r="J3617" s="3">
        <f t="shared" si="2"/>
        <v>5</v>
      </c>
      <c r="K3617" s="4">
        <f t="shared" si="3"/>
        <v>4</v>
      </c>
      <c r="L3617" s="4">
        <f t="shared" si="4"/>
        <v>20</v>
      </c>
      <c r="S3617" s="1" t="s">
        <v>3654</v>
      </c>
      <c r="T3617" s="4" t="str">
        <f t="shared" si="5"/>
        <v>Smoothie</v>
      </c>
      <c r="U3617" s="4" t="str">
        <f t="shared" si="6"/>
        <v>In-store</v>
      </c>
      <c r="V3617" s="4" t="str">
        <f t="shared" si="7"/>
        <v>Digital Wallet</v>
      </c>
      <c r="W3617" s="4">
        <f t="shared" ref="W3617:Y3617" si="3624">IF(OR(J3617 = "ERROR", J3617 = ""), "UNKNOWN", J3617)</f>
        <v>5</v>
      </c>
      <c r="X3617" s="4">
        <f t="shared" si="3624"/>
        <v>4</v>
      </c>
      <c r="Y3617" s="4">
        <f t="shared" si="3624"/>
        <v>20</v>
      </c>
      <c r="Z3617" s="5">
        <f t="shared" si="9"/>
        <v>45004</v>
      </c>
    </row>
    <row r="3618">
      <c r="A3618" s="1" t="s">
        <v>3655</v>
      </c>
      <c r="B3618" s="1" t="s">
        <v>36</v>
      </c>
      <c r="C3618" s="1" t="s">
        <v>25</v>
      </c>
      <c r="D3618" s="1">
        <v>5.0</v>
      </c>
      <c r="E3618" s="1">
        <v>20.0</v>
      </c>
      <c r="F3618" s="1" t="s">
        <v>23</v>
      </c>
      <c r="G3618" s="1" t="s">
        <v>29</v>
      </c>
      <c r="H3618" s="1" t="s">
        <v>25</v>
      </c>
      <c r="J3618" s="3">
        <f t="shared" si="2"/>
        <v>4</v>
      </c>
      <c r="K3618" s="4">
        <f t="shared" si="3"/>
        <v>5</v>
      </c>
      <c r="L3618" s="4">
        <f t="shared" si="4"/>
        <v>20</v>
      </c>
      <c r="S3618" s="1" t="s">
        <v>3655</v>
      </c>
      <c r="T3618" s="4" t="str">
        <f t="shared" si="5"/>
        <v>Salad</v>
      </c>
      <c r="U3618" s="4" t="str">
        <f t="shared" si="6"/>
        <v>In-store</v>
      </c>
      <c r="V3618" s="4" t="str">
        <f t="shared" si="7"/>
        <v>Credit Card</v>
      </c>
      <c r="W3618" s="4">
        <f t="shared" ref="W3618:Y3618" si="3625">IF(OR(J3618 = "ERROR", J3618 = ""), "UNKNOWN", J3618)</f>
        <v>4</v>
      </c>
      <c r="X3618" s="4">
        <f t="shared" si="3625"/>
        <v>5</v>
      </c>
      <c r="Y3618" s="4">
        <f t="shared" si="3625"/>
        <v>20</v>
      </c>
      <c r="Z3618" s="4" t="str">
        <f t="shared" si="9"/>
        <v>UNKNOWN</v>
      </c>
    </row>
    <row r="3619">
      <c r="A3619" s="1" t="s">
        <v>3656</v>
      </c>
      <c r="B3619" s="1" t="s">
        <v>81</v>
      </c>
      <c r="C3619" s="1">
        <v>5.0</v>
      </c>
      <c r="D3619" s="1">
        <v>1.5</v>
      </c>
      <c r="E3619" s="1">
        <v>7.5</v>
      </c>
      <c r="F3619" s="1" t="s">
        <v>28</v>
      </c>
      <c r="G3619" s="1" t="s">
        <v>24</v>
      </c>
      <c r="H3619" s="2">
        <v>45113.0</v>
      </c>
      <c r="J3619" s="3">
        <f t="shared" si="2"/>
        <v>5</v>
      </c>
      <c r="K3619" s="4">
        <f t="shared" si="3"/>
        <v>1.5</v>
      </c>
      <c r="L3619" s="4">
        <f t="shared" si="4"/>
        <v>7.5</v>
      </c>
      <c r="S3619" s="1" t="s">
        <v>3656</v>
      </c>
      <c r="T3619" s="4" t="str">
        <f t="shared" si="5"/>
        <v>Tea</v>
      </c>
      <c r="U3619" s="4" t="str">
        <f t="shared" si="6"/>
        <v>Takeaway</v>
      </c>
      <c r="V3619" s="4" t="str">
        <f t="shared" si="7"/>
        <v>Cash</v>
      </c>
      <c r="W3619" s="4">
        <f t="shared" ref="W3619:Y3619" si="3626">IF(OR(J3619 = "ERROR", J3619 = ""), "UNKNOWN", J3619)</f>
        <v>5</v>
      </c>
      <c r="X3619" s="4">
        <f t="shared" si="3626"/>
        <v>1.5</v>
      </c>
      <c r="Y3619" s="4">
        <f t="shared" si="3626"/>
        <v>7.5</v>
      </c>
      <c r="Z3619" s="5">
        <f t="shared" si="9"/>
        <v>45113</v>
      </c>
    </row>
    <row r="3620">
      <c r="A3620" s="1" t="s">
        <v>3657</v>
      </c>
      <c r="B3620" s="1" t="s">
        <v>81</v>
      </c>
      <c r="C3620" s="1">
        <v>5.0</v>
      </c>
      <c r="D3620" s="1">
        <v>1.5</v>
      </c>
      <c r="E3620" s="1" t="s">
        <v>30</v>
      </c>
      <c r="F3620" s="1" t="s">
        <v>23</v>
      </c>
      <c r="G3620" s="1" t="s">
        <v>24</v>
      </c>
      <c r="H3620" s="2">
        <v>45263.0</v>
      </c>
      <c r="J3620" s="3">
        <f t="shared" si="2"/>
        <v>5</v>
      </c>
      <c r="K3620" s="4">
        <f t="shared" si="3"/>
        <v>1.5</v>
      </c>
      <c r="L3620" s="4">
        <f t="shared" si="4"/>
        <v>7.5</v>
      </c>
      <c r="S3620" s="1" t="s">
        <v>3657</v>
      </c>
      <c r="T3620" s="4" t="str">
        <f t="shared" si="5"/>
        <v>Tea</v>
      </c>
      <c r="U3620" s="4" t="str">
        <f t="shared" si="6"/>
        <v>Takeaway</v>
      </c>
      <c r="V3620" s="4" t="str">
        <f t="shared" si="7"/>
        <v>Credit Card</v>
      </c>
      <c r="W3620" s="4">
        <f t="shared" ref="W3620:Y3620" si="3627">IF(OR(J3620 = "ERROR", J3620 = ""), "UNKNOWN", J3620)</f>
        <v>5</v>
      </c>
      <c r="X3620" s="4">
        <f t="shared" si="3627"/>
        <v>1.5</v>
      </c>
      <c r="Y3620" s="4">
        <f t="shared" si="3627"/>
        <v>7.5</v>
      </c>
      <c r="Z3620" s="5">
        <f t="shared" si="9"/>
        <v>45263</v>
      </c>
    </row>
    <row r="3621">
      <c r="A3621" s="1" t="s">
        <v>3658</v>
      </c>
      <c r="B3621" s="1" t="s">
        <v>27</v>
      </c>
      <c r="C3621" s="1">
        <v>5.0</v>
      </c>
      <c r="D3621" s="1">
        <v>3.0</v>
      </c>
      <c r="E3621" s="1">
        <v>15.0</v>
      </c>
      <c r="F3621" s="1" t="s">
        <v>23</v>
      </c>
      <c r="H3621" s="6">
        <v>45288.0</v>
      </c>
      <c r="J3621" s="3">
        <f t="shared" si="2"/>
        <v>5</v>
      </c>
      <c r="K3621" s="4">
        <f t="shared" si="3"/>
        <v>3</v>
      </c>
      <c r="L3621" s="4">
        <f t="shared" si="4"/>
        <v>15</v>
      </c>
      <c r="S3621" s="1" t="s">
        <v>3658</v>
      </c>
      <c r="T3621" s="4" t="str">
        <f t="shared" si="5"/>
        <v>Cake</v>
      </c>
      <c r="U3621" s="4" t="str">
        <f t="shared" si="6"/>
        <v>UNKNOWN</v>
      </c>
      <c r="V3621" s="4" t="str">
        <f t="shared" si="7"/>
        <v>Credit Card</v>
      </c>
      <c r="W3621" s="4">
        <f t="shared" ref="W3621:Y3621" si="3628">IF(OR(J3621 = "ERROR", J3621 = ""), "UNKNOWN", J3621)</f>
        <v>5</v>
      </c>
      <c r="X3621" s="4">
        <f t="shared" si="3628"/>
        <v>3</v>
      </c>
      <c r="Y3621" s="4">
        <f t="shared" si="3628"/>
        <v>15</v>
      </c>
      <c r="Z3621" s="7">
        <f t="shared" si="9"/>
        <v>45288</v>
      </c>
    </row>
    <row r="3622">
      <c r="A3622" s="1" t="s">
        <v>3659</v>
      </c>
      <c r="B3622" s="1" t="s">
        <v>32</v>
      </c>
      <c r="C3622" s="1">
        <v>3.0</v>
      </c>
      <c r="D3622" s="1">
        <v>1.0</v>
      </c>
      <c r="E3622" s="1">
        <v>3.0</v>
      </c>
      <c r="F3622" s="1" t="s">
        <v>39</v>
      </c>
      <c r="J3622" s="3">
        <f t="shared" si="2"/>
        <v>3</v>
      </c>
      <c r="K3622" s="4">
        <f t="shared" si="3"/>
        <v>1</v>
      </c>
      <c r="L3622" s="4">
        <f t="shared" si="4"/>
        <v>3</v>
      </c>
      <c r="S3622" s="1" t="s">
        <v>3659</v>
      </c>
      <c r="T3622" s="4" t="str">
        <f t="shared" si="5"/>
        <v>Cookie</v>
      </c>
      <c r="U3622" s="4" t="str">
        <f t="shared" si="6"/>
        <v>UNKNOWN</v>
      </c>
      <c r="V3622" s="4" t="str">
        <f t="shared" si="7"/>
        <v>Digital Wallet</v>
      </c>
      <c r="W3622" s="4">
        <f t="shared" ref="W3622:Y3622" si="3629">IF(OR(J3622 = "ERROR", J3622 = ""), "UNKNOWN", J3622)</f>
        <v>3</v>
      </c>
      <c r="X3622" s="4">
        <f t="shared" si="3629"/>
        <v>1</v>
      </c>
      <c r="Y3622" s="4">
        <f t="shared" si="3629"/>
        <v>3</v>
      </c>
      <c r="Z3622" s="4" t="str">
        <f t="shared" si="9"/>
        <v>UNKNOWN</v>
      </c>
    </row>
    <row r="3623">
      <c r="A3623" s="1" t="s">
        <v>3660</v>
      </c>
      <c r="B3623" s="1" t="s">
        <v>81</v>
      </c>
      <c r="C3623" s="1">
        <v>3.0</v>
      </c>
      <c r="D3623" s="1">
        <v>1.5</v>
      </c>
      <c r="E3623" s="1">
        <v>4.5</v>
      </c>
      <c r="F3623" s="1" t="s">
        <v>39</v>
      </c>
      <c r="H3623" s="2">
        <v>44947.0</v>
      </c>
      <c r="J3623" s="3">
        <f t="shared" si="2"/>
        <v>3</v>
      </c>
      <c r="K3623" s="4">
        <f t="shared" si="3"/>
        <v>1.5</v>
      </c>
      <c r="L3623" s="4">
        <f t="shared" si="4"/>
        <v>4.5</v>
      </c>
      <c r="S3623" s="1" t="s">
        <v>3660</v>
      </c>
      <c r="T3623" s="4" t="str">
        <f t="shared" si="5"/>
        <v>Tea</v>
      </c>
      <c r="U3623" s="4" t="str">
        <f t="shared" si="6"/>
        <v>UNKNOWN</v>
      </c>
      <c r="V3623" s="4" t="str">
        <f t="shared" si="7"/>
        <v>Digital Wallet</v>
      </c>
      <c r="W3623" s="4">
        <f t="shared" ref="W3623:Y3623" si="3630">IF(OR(J3623 = "ERROR", J3623 = ""), "UNKNOWN", J3623)</f>
        <v>3</v>
      </c>
      <c r="X3623" s="4">
        <f t="shared" si="3630"/>
        <v>1.5</v>
      </c>
      <c r="Y3623" s="4">
        <f t="shared" si="3630"/>
        <v>4.5</v>
      </c>
      <c r="Z3623" s="5">
        <f t="shared" si="9"/>
        <v>44947</v>
      </c>
    </row>
    <row r="3624">
      <c r="A3624" s="1" t="s">
        <v>3661</v>
      </c>
      <c r="B3624" s="1" t="s">
        <v>55</v>
      </c>
      <c r="C3624" s="1">
        <v>3.0</v>
      </c>
      <c r="D3624" s="1">
        <v>3.0</v>
      </c>
      <c r="E3624" s="1">
        <v>9.0</v>
      </c>
      <c r="F3624" s="1" t="s">
        <v>23</v>
      </c>
      <c r="G3624" s="1" t="s">
        <v>29</v>
      </c>
      <c r="H3624" s="2">
        <v>45143.0</v>
      </c>
      <c r="J3624" s="3">
        <f t="shared" si="2"/>
        <v>3</v>
      </c>
      <c r="K3624" s="4">
        <f t="shared" si="3"/>
        <v>3</v>
      </c>
      <c r="L3624" s="4">
        <f t="shared" si="4"/>
        <v>9</v>
      </c>
      <c r="S3624" s="1" t="s">
        <v>3661</v>
      </c>
      <c r="T3624" s="4" t="str">
        <f t="shared" si="5"/>
        <v>Juice</v>
      </c>
      <c r="U3624" s="4" t="str">
        <f t="shared" si="6"/>
        <v>In-store</v>
      </c>
      <c r="V3624" s="4" t="str">
        <f t="shared" si="7"/>
        <v>Credit Card</v>
      </c>
      <c r="W3624" s="4">
        <f t="shared" ref="W3624:Y3624" si="3631">IF(OR(J3624 = "ERROR", J3624 = ""), "UNKNOWN", J3624)</f>
        <v>3</v>
      </c>
      <c r="X3624" s="4">
        <f t="shared" si="3631"/>
        <v>3</v>
      </c>
      <c r="Y3624" s="4">
        <f t="shared" si="3631"/>
        <v>9</v>
      </c>
      <c r="Z3624" s="5">
        <f t="shared" si="9"/>
        <v>45143</v>
      </c>
    </row>
    <row r="3625">
      <c r="A3625" s="1" t="s">
        <v>3662</v>
      </c>
      <c r="B3625" s="1" t="s">
        <v>44</v>
      </c>
      <c r="C3625" s="1">
        <v>1.0</v>
      </c>
      <c r="D3625" s="1">
        <v>4.0</v>
      </c>
      <c r="E3625" s="1">
        <v>4.0</v>
      </c>
      <c r="G3625" s="1" t="s">
        <v>24</v>
      </c>
      <c r="J3625" s="3">
        <f t="shared" si="2"/>
        <v>1</v>
      </c>
      <c r="K3625" s="4">
        <f t="shared" si="3"/>
        <v>4</v>
      </c>
      <c r="L3625" s="4">
        <f t="shared" si="4"/>
        <v>4</v>
      </c>
      <c r="S3625" s="1" t="s">
        <v>3662</v>
      </c>
      <c r="T3625" s="4" t="str">
        <f t="shared" si="5"/>
        <v>Sandwich</v>
      </c>
      <c r="U3625" s="4" t="str">
        <f t="shared" si="6"/>
        <v>Takeaway</v>
      </c>
      <c r="V3625" s="4" t="str">
        <f t="shared" si="7"/>
        <v>UNKNOWN</v>
      </c>
      <c r="W3625" s="4">
        <f t="shared" ref="W3625:Y3625" si="3632">IF(OR(J3625 = "ERROR", J3625 = ""), "UNKNOWN", J3625)</f>
        <v>1</v>
      </c>
      <c r="X3625" s="4">
        <f t="shared" si="3632"/>
        <v>4</v>
      </c>
      <c r="Y3625" s="4">
        <f t="shared" si="3632"/>
        <v>4</v>
      </c>
      <c r="Z3625" s="4" t="str">
        <f t="shared" si="9"/>
        <v>UNKNOWN</v>
      </c>
    </row>
    <row r="3626">
      <c r="A3626" s="1" t="s">
        <v>3663</v>
      </c>
      <c r="B3626" s="1" t="s">
        <v>22</v>
      </c>
      <c r="C3626" s="1">
        <v>5.0</v>
      </c>
      <c r="D3626" s="1">
        <v>2.0</v>
      </c>
      <c r="E3626" s="1">
        <v>10.0</v>
      </c>
      <c r="H3626" s="2">
        <v>45269.0</v>
      </c>
      <c r="J3626" s="3">
        <f t="shared" si="2"/>
        <v>5</v>
      </c>
      <c r="K3626" s="4">
        <f t="shared" si="3"/>
        <v>2</v>
      </c>
      <c r="L3626" s="4">
        <f t="shared" si="4"/>
        <v>10</v>
      </c>
      <c r="S3626" s="1" t="s">
        <v>3663</v>
      </c>
      <c r="T3626" s="4" t="str">
        <f t="shared" si="5"/>
        <v>Coffee</v>
      </c>
      <c r="U3626" s="4" t="str">
        <f t="shared" si="6"/>
        <v>UNKNOWN</v>
      </c>
      <c r="V3626" s="4" t="str">
        <f t="shared" si="7"/>
        <v>UNKNOWN</v>
      </c>
      <c r="W3626" s="4">
        <f t="shared" ref="W3626:Y3626" si="3633">IF(OR(J3626 = "ERROR", J3626 = ""), "UNKNOWN", J3626)</f>
        <v>5</v>
      </c>
      <c r="X3626" s="4">
        <f t="shared" si="3633"/>
        <v>2</v>
      </c>
      <c r="Y3626" s="4">
        <f t="shared" si="3633"/>
        <v>10</v>
      </c>
      <c r="Z3626" s="5">
        <f t="shared" si="9"/>
        <v>45269</v>
      </c>
    </row>
    <row r="3627">
      <c r="A3627" s="1" t="s">
        <v>3664</v>
      </c>
      <c r="B3627" s="1" t="s">
        <v>22</v>
      </c>
      <c r="C3627" s="1" t="s">
        <v>30</v>
      </c>
      <c r="D3627" s="1">
        <v>2.0</v>
      </c>
      <c r="E3627" s="1">
        <v>8.0</v>
      </c>
      <c r="F3627" s="1" t="s">
        <v>23</v>
      </c>
      <c r="G3627" s="1" t="s">
        <v>24</v>
      </c>
      <c r="H3627" s="2">
        <v>45051.0</v>
      </c>
      <c r="J3627" s="3">
        <f t="shared" si="2"/>
        <v>4</v>
      </c>
      <c r="K3627" s="4">
        <f t="shared" si="3"/>
        <v>2</v>
      </c>
      <c r="L3627" s="4">
        <f t="shared" si="4"/>
        <v>8</v>
      </c>
      <c r="S3627" s="1" t="s">
        <v>3664</v>
      </c>
      <c r="T3627" s="4" t="str">
        <f t="shared" si="5"/>
        <v>Coffee</v>
      </c>
      <c r="U3627" s="4" t="str">
        <f t="shared" si="6"/>
        <v>Takeaway</v>
      </c>
      <c r="V3627" s="4" t="str">
        <f t="shared" si="7"/>
        <v>Credit Card</v>
      </c>
      <c r="W3627" s="4">
        <f t="shared" ref="W3627:Y3627" si="3634">IF(OR(J3627 = "ERROR", J3627 = ""), "UNKNOWN", J3627)</f>
        <v>4</v>
      </c>
      <c r="X3627" s="4">
        <f t="shared" si="3634"/>
        <v>2</v>
      </c>
      <c r="Y3627" s="4">
        <f t="shared" si="3634"/>
        <v>8</v>
      </c>
      <c r="Z3627" s="5">
        <f t="shared" si="9"/>
        <v>45051</v>
      </c>
    </row>
    <row r="3628">
      <c r="A3628" s="1" t="s">
        <v>3665</v>
      </c>
      <c r="B3628" s="1" t="s">
        <v>27</v>
      </c>
      <c r="C3628" s="1">
        <v>2.0</v>
      </c>
      <c r="D3628" s="1">
        <v>3.0</v>
      </c>
      <c r="E3628" s="1">
        <v>6.0</v>
      </c>
      <c r="H3628" s="2">
        <v>45099.0</v>
      </c>
      <c r="J3628" s="3">
        <f t="shared" si="2"/>
        <v>2</v>
      </c>
      <c r="K3628" s="4">
        <f t="shared" si="3"/>
        <v>3</v>
      </c>
      <c r="L3628" s="4">
        <f t="shared" si="4"/>
        <v>6</v>
      </c>
      <c r="S3628" s="1" t="s">
        <v>3665</v>
      </c>
      <c r="T3628" s="4" t="str">
        <f t="shared" si="5"/>
        <v>Cake</v>
      </c>
      <c r="U3628" s="4" t="str">
        <f t="shared" si="6"/>
        <v>UNKNOWN</v>
      </c>
      <c r="V3628" s="4" t="str">
        <f t="shared" si="7"/>
        <v>UNKNOWN</v>
      </c>
      <c r="W3628" s="4">
        <f t="shared" ref="W3628:Y3628" si="3635">IF(OR(J3628 = "ERROR", J3628 = ""), "UNKNOWN", J3628)</f>
        <v>2</v>
      </c>
      <c r="X3628" s="4">
        <f t="shared" si="3635"/>
        <v>3</v>
      </c>
      <c r="Y3628" s="4">
        <f t="shared" si="3635"/>
        <v>6</v>
      </c>
      <c r="Z3628" s="5">
        <f t="shared" si="9"/>
        <v>45099</v>
      </c>
    </row>
    <row r="3629">
      <c r="A3629" s="1" t="s">
        <v>3666</v>
      </c>
      <c r="B3629" s="1" t="s">
        <v>81</v>
      </c>
      <c r="C3629" s="1">
        <v>4.0</v>
      </c>
      <c r="D3629" s="1">
        <v>1.5</v>
      </c>
      <c r="E3629" s="1">
        <v>6.0</v>
      </c>
      <c r="F3629" s="1" t="s">
        <v>23</v>
      </c>
      <c r="G3629" s="1" t="s">
        <v>25</v>
      </c>
      <c r="H3629" s="2">
        <v>45097.0</v>
      </c>
      <c r="J3629" s="3">
        <f t="shared" si="2"/>
        <v>4</v>
      </c>
      <c r="K3629" s="4">
        <f t="shared" si="3"/>
        <v>1.5</v>
      </c>
      <c r="L3629" s="4">
        <f t="shared" si="4"/>
        <v>6</v>
      </c>
      <c r="S3629" s="1" t="s">
        <v>3666</v>
      </c>
      <c r="T3629" s="4" t="str">
        <f t="shared" si="5"/>
        <v>Tea</v>
      </c>
      <c r="U3629" s="4" t="str">
        <f t="shared" si="6"/>
        <v>UNKNOWN</v>
      </c>
      <c r="V3629" s="4" t="str">
        <f t="shared" si="7"/>
        <v>Credit Card</v>
      </c>
      <c r="W3629" s="4">
        <f t="shared" ref="W3629:Y3629" si="3636">IF(OR(J3629 = "ERROR", J3629 = ""), "UNKNOWN", J3629)</f>
        <v>4</v>
      </c>
      <c r="X3629" s="4">
        <f t="shared" si="3636"/>
        <v>1.5</v>
      </c>
      <c r="Y3629" s="4">
        <f t="shared" si="3636"/>
        <v>6</v>
      </c>
      <c r="Z3629" s="5">
        <f t="shared" si="9"/>
        <v>45097</v>
      </c>
    </row>
    <row r="3630">
      <c r="A3630" s="1" t="s">
        <v>3667</v>
      </c>
      <c r="B3630" s="1" t="s">
        <v>27</v>
      </c>
      <c r="C3630" s="1">
        <v>3.0</v>
      </c>
      <c r="D3630" s="1">
        <v>3.0</v>
      </c>
      <c r="E3630" s="1">
        <v>9.0</v>
      </c>
      <c r="F3630" s="1" t="s">
        <v>28</v>
      </c>
      <c r="H3630" s="2">
        <v>45268.0</v>
      </c>
      <c r="J3630" s="3">
        <f t="shared" si="2"/>
        <v>3</v>
      </c>
      <c r="K3630" s="4">
        <f t="shared" si="3"/>
        <v>3</v>
      </c>
      <c r="L3630" s="4">
        <f t="shared" si="4"/>
        <v>9</v>
      </c>
      <c r="S3630" s="1" t="s">
        <v>3667</v>
      </c>
      <c r="T3630" s="4" t="str">
        <f t="shared" si="5"/>
        <v>Cake</v>
      </c>
      <c r="U3630" s="4" t="str">
        <f t="shared" si="6"/>
        <v>UNKNOWN</v>
      </c>
      <c r="V3630" s="4" t="str">
        <f t="shared" si="7"/>
        <v>Cash</v>
      </c>
      <c r="W3630" s="4">
        <f t="shared" ref="W3630:Y3630" si="3637">IF(OR(J3630 = "ERROR", J3630 = ""), "UNKNOWN", J3630)</f>
        <v>3</v>
      </c>
      <c r="X3630" s="4">
        <f t="shared" si="3637"/>
        <v>3</v>
      </c>
      <c r="Y3630" s="4">
        <f t="shared" si="3637"/>
        <v>9</v>
      </c>
      <c r="Z3630" s="5">
        <f t="shared" si="9"/>
        <v>45268</v>
      </c>
    </row>
    <row r="3631">
      <c r="A3631" s="1" t="s">
        <v>3668</v>
      </c>
      <c r="B3631" s="1" t="s">
        <v>44</v>
      </c>
      <c r="C3631" s="1">
        <v>4.0</v>
      </c>
      <c r="D3631" s="1">
        <v>4.0</v>
      </c>
      <c r="E3631" s="1">
        <v>16.0</v>
      </c>
      <c r="F3631" s="1" t="s">
        <v>23</v>
      </c>
      <c r="G3631" s="1" t="s">
        <v>24</v>
      </c>
      <c r="H3631" s="2">
        <v>45070.0</v>
      </c>
      <c r="J3631" s="3">
        <f t="shared" si="2"/>
        <v>4</v>
      </c>
      <c r="K3631" s="4">
        <f t="shared" si="3"/>
        <v>4</v>
      </c>
      <c r="L3631" s="4">
        <f t="shared" si="4"/>
        <v>16</v>
      </c>
      <c r="S3631" s="1" t="s">
        <v>3668</v>
      </c>
      <c r="T3631" s="4" t="str">
        <f t="shared" si="5"/>
        <v>Sandwich</v>
      </c>
      <c r="U3631" s="4" t="str">
        <f t="shared" si="6"/>
        <v>Takeaway</v>
      </c>
      <c r="V3631" s="4" t="str">
        <f t="shared" si="7"/>
        <v>Credit Card</v>
      </c>
      <c r="W3631" s="4">
        <f t="shared" ref="W3631:Y3631" si="3638">IF(OR(J3631 = "ERROR", J3631 = ""), "UNKNOWN", J3631)</f>
        <v>4</v>
      </c>
      <c r="X3631" s="4">
        <f t="shared" si="3638"/>
        <v>4</v>
      </c>
      <c r="Y3631" s="4">
        <f t="shared" si="3638"/>
        <v>16</v>
      </c>
      <c r="Z3631" s="5">
        <f t="shared" si="9"/>
        <v>45070</v>
      </c>
    </row>
    <row r="3632">
      <c r="A3632" s="1" t="s">
        <v>3669</v>
      </c>
      <c r="B3632" s="1" t="s">
        <v>81</v>
      </c>
      <c r="C3632" s="1">
        <v>2.0</v>
      </c>
      <c r="D3632" s="1">
        <v>1.5</v>
      </c>
      <c r="E3632" s="1">
        <v>3.0</v>
      </c>
      <c r="F3632" s="1" t="s">
        <v>39</v>
      </c>
      <c r="G3632" s="1" t="s">
        <v>29</v>
      </c>
      <c r="H3632" s="2">
        <v>45026.0</v>
      </c>
      <c r="J3632" s="3">
        <f t="shared" si="2"/>
        <v>2</v>
      </c>
      <c r="K3632" s="4">
        <f t="shared" si="3"/>
        <v>1.5</v>
      </c>
      <c r="L3632" s="4">
        <f t="shared" si="4"/>
        <v>3</v>
      </c>
      <c r="S3632" s="1" t="s">
        <v>3669</v>
      </c>
      <c r="T3632" s="4" t="str">
        <f t="shared" si="5"/>
        <v>Tea</v>
      </c>
      <c r="U3632" s="4" t="str">
        <f t="shared" si="6"/>
        <v>In-store</v>
      </c>
      <c r="V3632" s="4" t="str">
        <f t="shared" si="7"/>
        <v>Digital Wallet</v>
      </c>
      <c r="W3632" s="4">
        <f t="shared" ref="W3632:Y3632" si="3639">IF(OR(J3632 = "ERROR", J3632 = ""), "UNKNOWN", J3632)</f>
        <v>2</v>
      </c>
      <c r="X3632" s="4">
        <f t="shared" si="3639"/>
        <v>1.5</v>
      </c>
      <c r="Y3632" s="4">
        <f t="shared" si="3639"/>
        <v>3</v>
      </c>
      <c r="Z3632" s="5">
        <f t="shared" si="9"/>
        <v>45026</v>
      </c>
    </row>
    <row r="3633">
      <c r="A3633" s="1" t="s">
        <v>3670</v>
      </c>
      <c r="B3633" s="1" t="s">
        <v>22</v>
      </c>
      <c r="C3633" s="1">
        <v>3.0</v>
      </c>
      <c r="D3633" s="1">
        <v>2.0</v>
      </c>
      <c r="E3633" s="1">
        <v>6.0</v>
      </c>
      <c r="G3633" s="1" t="s">
        <v>24</v>
      </c>
      <c r="H3633" s="2">
        <v>45160.0</v>
      </c>
      <c r="J3633" s="3">
        <f t="shared" si="2"/>
        <v>3</v>
      </c>
      <c r="K3633" s="4">
        <f t="shared" si="3"/>
        <v>2</v>
      </c>
      <c r="L3633" s="4">
        <f t="shared" si="4"/>
        <v>6</v>
      </c>
      <c r="S3633" s="1" t="s">
        <v>3670</v>
      </c>
      <c r="T3633" s="4" t="str">
        <f t="shared" si="5"/>
        <v>Coffee</v>
      </c>
      <c r="U3633" s="4" t="str">
        <f t="shared" si="6"/>
        <v>Takeaway</v>
      </c>
      <c r="V3633" s="4" t="str">
        <f t="shared" si="7"/>
        <v>UNKNOWN</v>
      </c>
      <c r="W3633" s="4">
        <f t="shared" ref="W3633:Y3633" si="3640">IF(OR(J3633 = "ERROR", J3633 = ""), "UNKNOWN", J3633)</f>
        <v>3</v>
      </c>
      <c r="X3633" s="4">
        <f t="shared" si="3640"/>
        <v>2</v>
      </c>
      <c r="Y3633" s="4">
        <f t="shared" si="3640"/>
        <v>6</v>
      </c>
      <c r="Z3633" s="5">
        <f t="shared" si="9"/>
        <v>45160</v>
      </c>
    </row>
    <row r="3634">
      <c r="A3634" s="1" t="s">
        <v>3671</v>
      </c>
      <c r="B3634" s="1" t="s">
        <v>44</v>
      </c>
      <c r="C3634" s="1">
        <v>1.0</v>
      </c>
      <c r="D3634" s="1">
        <v>4.0</v>
      </c>
      <c r="E3634" s="1">
        <v>4.0</v>
      </c>
      <c r="G3634" s="1" t="s">
        <v>29</v>
      </c>
      <c r="H3634" s="6">
        <v>45286.0</v>
      </c>
      <c r="J3634" s="3">
        <f t="shared" si="2"/>
        <v>1</v>
      </c>
      <c r="K3634" s="4">
        <f t="shared" si="3"/>
        <v>4</v>
      </c>
      <c r="L3634" s="4">
        <f t="shared" si="4"/>
        <v>4</v>
      </c>
      <c r="S3634" s="1" t="s">
        <v>3671</v>
      </c>
      <c r="T3634" s="4" t="str">
        <f t="shared" si="5"/>
        <v>Sandwich</v>
      </c>
      <c r="U3634" s="4" t="str">
        <f t="shared" si="6"/>
        <v>In-store</v>
      </c>
      <c r="V3634" s="4" t="str">
        <f t="shared" si="7"/>
        <v>UNKNOWN</v>
      </c>
      <c r="W3634" s="4">
        <f t="shared" ref="W3634:Y3634" si="3641">IF(OR(J3634 = "ERROR", J3634 = ""), "UNKNOWN", J3634)</f>
        <v>1</v>
      </c>
      <c r="X3634" s="4">
        <f t="shared" si="3641"/>
        <v>4</v>
      </c>
      <c r="Y3634" s="4">
        <f t="shared" si="3641"/>
        <v>4</v>
      </c>
      <c r="Z3634" s="7">
        <f t="shared" si="9"/>
        <v>45286</v>
      </c>
    </row>
    <row r="3635">
      <c r="A3635" s="1" t="s">
        <v>3672</v>
      </c>
      <c r="B3635" s="1" t="s">
        <v>55</v>
      </c>
      <c r="C3635" s="1" t="s">
        <v>30</v>
      </c>
      <c r="D3635" s="1">
        <v>3.0</v>
      </c>
      <c r="E3635" s="1">
        <v>15.0</v>
      </c>
      <c r="G3635" s="1" t="s">
        <v>29</v>
      </c>
      <c r="H3635" s="2">
        <v>45002.0</v>
      </c>
      <c r="J3635" s="3">
        <f t="shared" si="2"/>
        <v>5</v>
      </c>
      <c r="K3635" s="4">
        <f t="shared" si="3"/>
        <v>3</v>
      </c>
      <c r="L3635" s="4">
        <f t="shared" si="4"/>
        <v>15</v>
      </c>
      <c r="S3635" s="1" t="s">
        <v>3672</v>
      </c>
      <c r="T3635" s="4" t="str">
        <f t="shared" si="5"/>
        <v>Juice</v>
      </c>
      <c r="U3635" s="4" t="str">
        <f t="shared" si="6"/>
        <v>In-store</v>
      </c>
      <c r="V3635" s="4" t="str">
        <f t="shared" si="7"/>
        <v>UNKNOWN</v>
      </c>
      <c r="W3635" s="4">
        <f t="shared" ref="W3635:Y3635" si="3642">IF(OR(J3635 = "ERROR", J3635 = ""), "UNKNOWN", J3635)</f>
        <v>5</v>
      </c>
      <c r="X3635" s="4">
        <f t="shared" si="3642"/>
        <v>3</v>
      </c>
      <c r="Y3635" s="4">
        <f t="shared" si="3642"/>
        <v>15</v>
      </c>
      <c r="Z3635" s="5">
        <f t="shared" si="9"/>
        <v>45002</v>
      </c>
    </row>
    <row r="3636">
      <c r="A3636" s="1" t="s">
        <v>3673</v>
      </c>
      <c r="B3636" s="1" t="s">
        <v>30</v>
      </c>
      <c r="C3636" s="1">
        <v>5.0</v>
      </c>
      <c r="D3636" s="1">
        <v>5.0</v>
      </c>
      <c r="E3636" s="1">
        <v>25.0</v>
      </c>
      <c r="F3636" s="1" t="s">
        <v>39</v>
      </c>
      <c r="H3636" s="6">
        <v>45280.0</v>
      </c>
      <c r="J3636" s="3">
        <f t="shared" si="2"/>
        <v>5</v>
      </c>
      <c r="K3636" s="4">
        <f t="shared" si="3"/>
        <v>5</v>
      </c>
      <c r="L3636" s="4">
        <f t="shared" si="4"/>
        <v>25</v>
      </c>
      <c r="S3636" s="1" t="s">
        <v>3673</v>
      </c>
      <c r="T3636" s="4" t="str">
        <f t="shared" si="5"/>
        <v>UNKNOWN</v>
      </c>
      <c r="U3636" s="4" t="str">
        <f t="shared" si="6"/>
        <v>UNKNOWN</v>
      </c>
      <c r="V3636" s="4" t="str">
        <f t="shared" si="7"/>
        <v>Digital Wallet</v>
      </c>
      <c r="W3636" s="4">
        <f t="shared" ref="W3636:Y3636" si="3643">IF(OR(J3636 = "ERROR", J3636 = ""), "UNKNOWN", J3636)</f>
        <v>5</v>
      </c>
      <c r="X3636" s="4">
        <f t="shared" si="3643"/>
        <v>5</v>
      </c>
      <c r="Y3636" s="4">
        <f t="shared" si="3643"/>
        <v>25</v>
      </c>
      <c r="Z3636" s="7">
        <f t="shared" si="9"/>
        <v>45280</v>
      </c>
    </row>
    <row r="3637">
      <c r="A3637" s="1" t="s">
        <v>3674</v>
      </c>
      <c r="B3637" s="1" t="s">
        <v>32</v>
      </c>
      <c r="C3637" s="1" t="s">
        <v>25</v>
      </c>
      <c r="D3637" s="1" t="s">
        <v>30</v>
      </c>
      <c r="E3637" s="1">
        <v>1.0</v>
      </c>
      <c r="F3637" s="1" t="s">
        <v>28</v>
      </c>
      <c r="G3637" s="1" t="s">
        <v>25</v>
      </c>
      <c r="H3637" s="2">
        <v>45133.0</v>
      </c>
      <c r="J3637" s="3" t="str">
        <f t="shared" si="2"/>
        <v>ERROR</v>
      </c>
      <c r="K3637" s="4" t="str">
        <f t="shared" si="3"/>
        <v>UNKNOWN</v>
      </c>
      <c r="L3637" s="4">
        <f t="shared" si="4"/>
        <v>1</v>
      </c>
      <c r="S3637" s="1" t="s">
        <v>3674</v>
      </c>
      <c r="T3637" s="4" t="str">
        <f t="shared" si="5"/>
        <v>Cookie</v>
      </c>
      <c r="U3637" s="4" t="str">
        <f t="shared" si="6"/>
        <v>UNKNOWN</v>
      </c>
      <c r="V3637" s="4" t="str">
        <f t="shared" si="7"/>
        <v>Cash</v>
      </c>
      <c r="W3637" s="4" t="str">
        <f t="shared" ref="W3637:Y3637" si="3644">IF(OR(J3637 = "ERROR", J3637 = ""), "UNKNOWN", J3637)</f>
        <v>UNKNOWN</v>
      </c>
      <c r="X3637" s="4" t="str">
        <f t="shared" si="3644"/>
        <v>UNKNOWN</v>
      </c>
      <c r="Y3637" s="4">
        <f t="shared" si="3644"/>
        <v>1</v>
      </c>
      <c r="Z3637" s="5">
        <f t="shared" si="9"/>
        <v>45133</v>
      </c>
    </row>
    <row r="3638">
      <c r="A3638" s="1" t="s">
        <v>3675</v>
      </c>
      <c r="B3638" s="1" t="s">
        <v>44</v>
      </c>
      <c r="C3638" s="1">
        <v>5.0</v>
      </c>
      <c r="D3638" s="1">
        <v>4.0</v>
      </c>
      <c r="E3638" s="1">
        <v>20.0</v>
      </c>
      <c r="G3638" s="1" t="s">
        <v>25</v>
      </c>
      <c r="H3638" s="2">
        <v>45066.0</v>
      </c>
      <c r="J3638" s="3">
        <f t="shared" si="2"/>
        <v>5</v>
      </c>
      <c r="K3638" s="4">
        <f t="shared" si="3"/>
        <v>4</v>
      </c>
      <c r="L3638" s="4">
        <f t="shared" si="4"/>
        <v>20</v>
      </c>
      <c r="S3638" s="1" t="s">
        <v>3675</v>
      </c>
      <c r="T3638" s="4" t="str">
        <f t="shared" si="5"/>
        <v>Sandwich</v>
      </c>
      <c r="U3638" s="4" t="str">
        <f t="shared" si="6"/>
        <v>UNKNOWN</v>
      </c>
      <c r="V3638" s="4" t="str">
        <f t="shared" si="7"/>
        <v>UNKNOWN</v>
      </c>
      <c r="W3638" s="4">
        <f t="shared" ref="W3638:Y3638" si="3645">IF(OR(J3638 = "ERROR", J3638 = ""), "UNKNOWN", J3638)</f>
        <v>5</v>
      </c>
      <c r="X3638" s="4">
        <f t="shared" si="3645"/>
        <v>4</v>
      </c>
      <c r="Y3638" s="4">
        <f t="shared" si="3645"/>
        <v>20</v>
      </c>
      <c r="Z3638" s="5">
        <f t="shared" si="9"/>
        <v>45066</v>
      </c>
    </row>
    <row r="3639">
      <c r="A3639" s="1" t="s">
        <v>3676</v>
      </c>
      <c r="B3639" s="1" t="s">
        <v>25</v>
      </c>
      <c r="C3639" s="1">
        <v>4.0</v>
      </c>
      <c r="D3639" s="1">
        <v>2.0</v>
      </c>
      <c r="E3639" s="1">
        <v>8.0</v>
      </c>
      <c r="G3639" s="1" t="s">
        <v>30</v>
      </c>
      <c r="H3639" s="2">
        <v>45019.0</v>
      </c>
      <c r="J3639" s="3">
        <f t="shared" si="2"/>
        <v>4</v>
      </c>
      <c r="K3639" s="4">
        <f t="shared" si="3"/>
        <v>2</v>
      </c>
      <c r="L3639" s="4">
        <f t="shared" si="4"/>
        <v>8</v>
      </c>
      <c r="S3639" s="1" t="s">
        <v>3676</v>
      </c>
      <c r="T3639" s="4" t="str">
        <f t="shared" si="5"/>
        <v>UNKNOWN</v>
      </c>
      <c r="U3639" s="4" t="str">
        <f t="shared" si="6"/>
        <v>UNKNOWN</v>
      </c>
      <c r="V3639" s="4" t="str">
        <f t="shared" si="7"/>
        <v>UNKNOWN</v>
      </c>
      <c r="W3639" s="4">
        <f t="shared" ref="W3639:Y3639" si="3646">IF(OR(J3639 = "ERROR", J3639 = ""), "UNKNOWN", J3639)</f>
        <v>4</v>
      </c>
      <c r="X3639" s="4">
        <f t="shared" si="3646"/>
        <v>2</v>
      </c>
      <c r="Y3639" s="4">
        <f t="shared" si="3646"/>
        <v>8</v>
      </c>
      <c r="Z3639" s="5">
        <f t="shared" si="9"/>
        <v>45019</v>
      </c>
    </row>
    <row r="3640">
      <c r="A3640" s="1" t="s">
        <v>3677</v>
      </c>
      <c r="B3640" s="1" t="s">
        <v>55</v>
      </c>
      <c r="C3640" s="1">
        <v>5.0</v>
      </c>
      <c r="D3640" s="1">
        <v>3.0</v>
      </c>
      <c r="E3640" s="1">
        <v>15.0</v>
      </c>
      <c r="H3640" s="2">
        <v>44950.0</v>
      </c>
      <c r="J3640" s="3">
        <f t="shared" si="2"/>
        <v>5</v>
      </c>
      <c r="K3640" s="4">
        <f t="shared" si="3"/>
        <v>3</v>
      </c>
      <c r="L3640" s="4">
        <f t="shared" si="4"/>
        <v>15</v>
      </c>
      <c r="S3640" s="1" t="s">
        <v>3677</v>
      </c>
      <c r="T3640" s="4" t="str">
        <f t="shared" si="5"/>
        <v>Juice</v>
      </c>
      <c r="U3640" s="4" t="str">
        <f t="shared" si="6"/>
        <v>UNKNOWN</v>
      </c>
      <c r="V3640" s="4" t="str">
        <f t="shared" si="7"/>
        <v>UNKNOWN</v>
      </c>
      <c r="W3640" s="4">
        <f t="shared" ref="W3640:Y3640" si="3647">IF(OR(J3640 = "ERROR", J3640 = ""), "UNKNOWN", J3640)</f>
        <v>5</v>
      </c>
      <c r="X3640" s="4">
        <f t="shared" si="3647"/>
        <v>3</v>
      </c>
      <c r="Y3640" s="4">
        <f t="shared" si="3647"/>
        <v>15</v>
      </c>
      <c r="Z3640" s="5">
        <f t="shared" si="9"/>
        <v>44950</v>
      </c>
    </row>
    <row r="3641">
      <c r="A3641" s="1" t="s">
        <v>3678</v>
      </c>
      <c r="B3641" s="1" t="s">
        <v>81</v>
      </c>
      <c r="C3641" s="1">
        <v>5.0</v>
      </c>
      <c r="D3641" s="1">
        <v>1.5</v>
      </c>
      <c r="E3641" s="1">
        <v>7.5</v>
      </c>
      <c r="F3641" s="1" t="s">
        <v>23</v>
      </c>
      <c r="G3641" s="1" t="s">
        <v>29</v>
      </c>
      <c r="H3641" s="2">
        <v>44964.0</v>
      </c>
      <c r="J3641" s="3">
        <f t="shared" si="2"/>
        <v>5</v>
      </c>
      <c r="K3641" s="4">
        <f t="shared" si="3"/>
        <v>1.5</v>
      </c>
      <c r="L3641" s="4">
        <f t="shared" si="4"/>
        <v>7.5</v>
      </c>
      <c r="S3641" s="1" t="s">
        <v>3678</v>
      </c>
      <c r="T3641" s="4" t="str">
        <f t="shared" si="5"/>
        <v>Tea</v>
      </c>
      <c r="U3641" s="4" t="str">
        <f t="shared" si="6"/>
        <v>In-store</v>
      </c>
      <c r="V3641" s="4" t="str">
        <f t="shared" si="7"/>
        <v>Credit Card</v>
      </c>
      <c r="W3641" s="4">
        <f t="shared" ref="W3641:Y3641" si="3648">IF(OR(J3641 = "ERROR", J3641 = ""), "UNKNOWN", J3641)</f>
        <v>5</v>
      </c>
      <c r="X3641" s="4">
        <f t="shared" si="3648"/>
        <v>1.5</v>
      </c>
      <c r="Y3641" s="4">
        <f t="shared" si="3648"/>
        <v>7.5</v>
      </c>
      <c r="Z3641" s="5">
        <f t="shared" si="9"/>
        <v>44964</v>
      </c>
    </row>
    <row r="3642">
      <c r="A3642" s="1" t="s">
        <v>3679</v>
      </c>
      <c r="B3642" s="1" t="s">
        <v>81</v>
      </c>
      <c r="C3642" s="1">
        <v>5.0</v>
      </c>
      <c r="D3642" s="1">
        <v>1.5</v>
      </c>
      <c r="E3642" s="1">
        <v>7.5</v>
      </c>
      <c r="F3642" s="1" t="s">
        <v>23</v>
      </c>
      <c r="H3642" s="2">
        <v>45074.0</v>
      </c>
      <c r="J3642" s="3">
        <f t="shared" si="2"/>
        <v>5</v>
      </c>
      <c r="K3642" s="4">
        <f t="shared" si="3"/>
        <v>1.5</v>
      </c>
      <c r="L3642" s="4">
        <f t="shared" si="4"/>
        <v>7.5</v>
      </c>
      <c r="S3642" s="1" t="s">
        <v>3679</v>
      </c>
      <c r="T3642" s="4" t="str">
        <f t="shared" si="5"/>
        <v>Tea</v>
      </c>
      <c r="U3642" s="4" t="str">
        <f t="shared" si="6"/>
        <v>UNKNOWN</v>
      </c>
      <c r="V3642" s="4" t="str">
        <f t="shared" si="7"/>
        <v>Credit Card</v>
      </c>
      <c r="W3642" s="4">
        <f t="shared" ref="W3642:Y3642" si="3649">IF(OR(J3642 = "ERROR", J3642 = ""), "UNKNOWN", J3642)</f>
        <v>5</v>
      </c>
      <c r="X3642" s="4">
        <f t="shared" si="3649"/>
        <v>1.5</v>
      </c>
      <c r="Y3642" s="4">
        <f t="shared" si="3649"/>
        <v>7.5</v>
      </c>
      <c r="Z3642" s="5">
        <f t="shared" si="9"/>
        <v>45074</v>
      </c>
    </row>
    <row r="3643">
      <c r="A3643" s="1" t="s">
        <v>3680</v>
      </c>
      <c r="B3643" s="1" t="s">
        <v>81</v>
      </c>
      <c r="C3643" s="1">
        <v>2.0</v>
      </c>
      <c r="D3643" s="1">
        <v>1.5</v>
      </c>
      <c r="E3643" s="1">
        <v>3.0</v>
      </c>
      <c r="F3643" s="1" t="s">
        <v>28</v>
      </c>
      <c r="G3643" s="1" t="s">
        <v>29</v>
      </c>
      <c r="H3643" s="2">
        <v>45085.0</v>
      </c>
      <c r="J3643" s="3">
        <f t="shared" si="2"/>
        <v>2</v>
      </c>
      <c r="K3643" s="4">
        <f t="shared" si="3"/>
        <v>1.5</v>
      </c>
      <c r="L3643" s="4">
        <f t="shared" si="4"/>
        <v>3</v>
      </c>
      <c r="S3643" s="1" t="s">
        <v>3680</v>
      </c>
      <c r="T3643" s="4" t="str">
        <f t="shared" si="5"/>
        <v>Tea</v>
      </c>
      <c r="U3643" s="4" t="str">
        <f t="shared" si="6"/>
        <v>In-store</v>
      </c>
      <c r="V3643" s="4" t="str">
        <f t="shared" si="7"/>
        <v>Cash</v>
      </c>
      <c r="W3643" s="4">
        <f t="shared" ref="W3643:Y3643" si="3650">IF(OR(J3643 = "ERROR", J3643 = ""), "UNKNOWN", J3643)</f>
        <v>2</v>
      </c>
      <c r="X3643" s="4">
        <f t="shared" si="3650"/>
        <v>1.5</v>
      </c>
      <c r="Y3643" s="4">
        <f t="shared" si="3650"/>
        <v>3</v>
      </c>
      <c r="Z3643" s="5">
        <f t="shared" si="9"/>
        <v>45085</v>
      </c>
    </row>
    <row r="3644">
      <c r="A3644" s="1" t="s">
        <v>3681</v>
      </c>
      <c r="B3644" s="1" t="s">
        <v>55</v>
      </c>
      <c r="C3644" s="1">
        <v>4.0</v>
      </c>
      <c r="D3644" s="1">
        <v>3.0</v>
      </c>
      <c r="E3644" s="1">
        <v>12.0</v>
      </c>
      <c r="F3644" s="1" t="s">
        <v>28</v>
      </c>
      <c r="H3644" s="2">
        <v>45088.0</v>
      </c>
      <c r="J3644" s="3">
        <f t="shared" si="2"/>
        <v>4</v>
      </c>
      <c r="K3644" s="4">
        <f t="shared" si="3"/>
        <v>3</v>
      </c>
      <c r="L3644" s="4">
        <f t="shared" si="4"/>
        <v>12</v>
      </c>
      <c r="S3644" s="1" t="s">
        <v>3681</v>
      </c>
      <c r="T3644" s="4" t="str">
        <f t="shared" si="5"/>
        <v>Juice</v>
      </c>
      <c r="U3644" s="4" t="str">
        <f t="shared" si="6"/>
        <v>UNKNOWN</v>
      </c>
      <c r="V3644" s="4" t="str">
        <f t="shared" si="7"/>
        <v>Cash</v>
      </c>
      <c r="W3644" s="4">
        <f t="shared" ref="W3644:Y3644" si="3651">IF(OR(J3644 = "ERROR", J3644 = ""), "UNKNOWN", J3644)</f>
        <v>4</v>
      </c>
      <c r="X3644" s="4">
        <f t="shared" si="3651"/>
        <v>3</v>
      </c>
      <c r="Y3644" s="4">
        <f t="shared" si="3651"/>
        <v>12</v>
      </c>
      <c r="Z3644" s="5">
        <f t="shared" si="9"/>
        <v>45088</v>
      </c>
    </row>
    <row r="3645">
      <c r="A3645" s="1" t="s">
        <v>3682</v>
      </c>
      <c r="C3645" s="1">
        <v>2.0</v>
      </c>
      <c r="D3645" s="1">
        <v>3.0</v>
      </c>
      <c r="E3645" s="1">
        <v>6.0</v>
      </c>
      <c r="F3645" s="1" t="s">
        <v>39</v>
      </c>
      <c r="G3645" s="1" t="s">
        <v>24</v>
      </c>
      <c r="H3645" s="2">
        <v>45093.0</v>
      </c>
      <c r="J3645" s="3">
        <f t="shared" si="2"/>
        <v>2</v>
      </c>
      <c r="K3645" s="4">
        <f t="shared" si="3"/>
        <v>3</v>
      </c>
      <c r="L3645" s="4">
        <f t="shared" si="4"/>
        <v>6</v>
      </c>
      <c r="S3645" s="1" t="s">
        <v>3682</v>
      </c>
      <c r="T3645" s="4" t="str">
        <f t="shared" si="5"/>
        <v>UNKNOWN</v>
      </c>
      <c r="U3645" s="4" t="str">
        <f t="shared" si="6"/>
        <v>Takeaway</v>
      </c>
      <c r="V3645" s="4" t="str">
        <f t="shared" si="7"/>
        <v>Digital Wallet</v>
      </c>
      <c r="W3645" s="4">
        <f t="shared" ref="W3645:Y3645" si="3652">IF(OR(J3645 = "ERROR", J3645 = ""), "UNKNOWN", J3645)</f>
        <v>2</v>
      </c>
      <c r="X3645" s="4">
        <f t="shared" si="3652"/>
        <v>3</v>
      </c>
      <c r="Y3645" s="4">
        <f t="shared" si="3652"/>
        <v>6</v>
      </c>
      <c r="Z3645" s="5">
        <f t="shared" si="9"/>
        <v>45093</v>
      </c>
    </row>
    <row r="3646">
      <c r="A3646" s="1" t="s">
        <v>3683</v>
      </c>
      <c r="B3646" s="1" t="s">
        <v>36</v>
      </c>
      <c r="C3646" s="1">
        <v>3.0</v>
      </c>
      <c r="D3646" s="1">
        <v>5.0</v>
      </c>
      <c r="E3646" s="1">
        <v>15.0</v>
      </c>
      <c r="F3646" s="1" t="s">
        <v>23</v>
      </c>
      <c r="G3646" s="1" t="s">
        <v>29</v>
      </c>
      <c r="H3646" s="6">
        <v>45246.0</v>
      </c>
      <c r="J3646" s="3">
        <f t="shared" si="2"/>
        <v>3</v>
      </c>
      <c r="K3646" s="4">
        <f t="shared" si="3"/>
        <v>5</v>
      </c>
      <c r="L3646" s="4">
        <f t="shared" si="4"/>
        <v>15</v>
      </c>
      <c r="S3646" s="1" t="s">
        <v>3683</v>
      </c>
      <c r="T3646" s="4" t="str">
        <f t="shared" si="5"/>
        <v>Salad</v>
      </c>
      <c r="U3646" s="4" t="str">
        <f t="shared" si="6"/>
        <v>In-store</v>
      </c>
      <c r="V3646" s="4" t="str">
        <f t="shared" si="7"/>
        <v>Credit Card</v>
      </c>
      <c r="W3646" s="4">
        <f t="shared" ref="W3646:Y3646" si="3653">IF(OR(J3646 = "ERROR", J3646 = ""), "UNKNOWN", J3646)</f>
        <v>3</v>
      </c>
      <c r="X3646" s="4">
        <f t="shared" si="3653"/>
        <v>5</v>
      </c>
      <c r="Y3646" s="4">
        <f t="shared" si="3653"/>
        <v>15</v>
      </c>
      <c r="Z3646" s="7">
        <f t="shared" si="9"/>
        <v>45246</v>
      </c>
    </row>
    <row r="3647">
      <c r="A3647" s="1" t="s">
        <v>3684</v>
      </c>
      <c r="B3647" s="1" t="s">
        <v>81</v>
      </c>
      <c r="C3647" s="1">
        <v>2.0</v>
      </c>
      <c r="D3647" s="1">
        <v>1.5</v>
      </c>
      <c r="E3647" s="1">
        <v>3.0</v>
      </c>
      <c r="F3647" s="1" t="s">
        <v>23</v>
      </c>
      <c r="G3647" s="1" t="s">
        <v>29</v>
      </c>
      <c r="H3647" s="2">
        <v>45159.0</v>
      </c>
      <c r="J3647" s="3">
        <f t="shared" si="2"/>
        <v>2</v>
      </c>
      <c r="K3647" s="4">
        <f t="shared" si="3"/>
        <v>1.5</v>
      </c>
      <c r="L3647" s="4">
        <f t="shared" si="4"/>
        <v>3</v>
      </c>
      <c r="S3647" s="1" t="s">
        <v>3684</v>
      </c>
      <c r="T3647" s="4" t="str">
        <f t="shared" si="5"/>
        <v>Tea</v>
      </c>
      <c r="U3647" s="4" t="str">
        <f t="shared" si="6"/>
        <v>In-store</v>
      </c>
      <c r="V3647" s="4" t="str">
        <f t="shared" si="7"/>
        <v>Credit Card</v>
      </c>
      <c r="W3647" s="4">
        <f t="shared" ref="W3647:Y3647" si="3654">IF(OR(J3647 = "ERROR", J3647 = ""), "UNKNOWN", J3647)</f>
        <v>2</v>
      </c>
      <c r="X3647" s="4">
        <f t="shared" si="3654"/>
        <v>1.5</v>
      </c>
      <c r="Y3647" s="4">
        <f t="shared" si="3654"/>
        <v>3</v>
      </c>
      <c r="Z3647" s="5">
        <f t="shared" si="9"/>
        <v>45159</v>
      </c>
    </row>
    <row r="3648">
      <c r="A3648" s="1" t="s">
        <v>3685</v>
      </c>
      <c r="B3648" s="1" t="s">
        <v>22</v>
      </c>
      <c r="C3648" s="1">
        <v>1.0</v>
      </c>
      <c r="D3648" s="1">
        <v>2.0</v>
      </c>
      <c r="E3648" s="1">
        <v>2.0</v>
      </c>
      <c r="F3648" s="1" t="s">
        <v>25</v>
      </c>
      <c r="H3648" s="2">
        <v>44945.0</v>
      </c>
      <c r="J3648" s="3">
        <f t="shared" si="2"/>
        <v>1</v>
      </c>
      <c r="K3648" s="4">
        <f t="shared" si="3"/>
        <v>2</v>
      </c>
      <c r="L3648" s="4">
        <f t="shared" si="4"/>
        <v>2</v>
      </c>
      <c r="S3648" s="1" t="s">
        <v>3685</v>
      </c>
      <c r="T3648" s="4" t="str">
        <f t="shared" si="5"/>
        <v>Coffee</v>
      </c>
      <c r="U3648" s="4" t="str">
        <f t="shared" si="6"/>
        <v>UNKNOWN</v>
      </c>
      <c r="V3648" s="4" t="str">
        <f t="shared" si="7"/>
        <v>UNKNOWN</v>
      </c>
      <c r="W3648" s="4">
        <f t="shared" ref="W3648:Y3648" si="3655">IF(OR(J3648 = "ERROR", J3648 = ""), "UNKNOWN", J3648)</f>
        <v>1</v>
      </c>
      <c r="X3648" s="4">
        <f t="shared" si="3655"/>
        <v>2</v>
      </c>
      <c r="Y3648" s="4">
        <f t="shared" si="3655"/>
        <v>2</v>
      </c>
      <c r="Z3648" s="5">
        <f t="shared" si="9"/>
        <v>44945</v>
      </c>
    </row>
    <row r="3649">
      <c r="A3649" s="1" t="s">
        <v>3686</v>
      </c>
      <c r="B3649" s="1" t="s">
        <v>27</v>
      </c>
      <c r="C3649" s="1">
        <v>1.0</v>
      </c>
      <c r="D3649" s="1">
        <v>3.0</v>
      </c>
      <c r="E3649" s="1">
        <v>3.0</v>
      </c>
      <c r="F3649" s="1" t="s">
        <v>23</v>
      </c>
      <c r="H3649" s="2">
        <v>45141.0</v>
      </c>
      <c r="J3649" s="3">
        <f t="shared" si="2"/>
        <v>1</v>
      </c>
      <c r="K3649" s="4">
        <f t="shared" si="3"/>
        <v>3</v>
      </c>
      <c r="L3649" s="4">
        <f t="shared" si="4"/>
        <v>3</v>
      </c>
      <c r="S3649" s="1" t="s">
        <v>3686</v>
      </c>
      <c r="T3649" s="4" t="str">
        <f t="shared" si="5"/>
        <v>Cake</v>
      </c>
      <c r="U3649" s="4" t="str">
        <f t="shared" si="6"/>
        <v>UNKNOWN</v>
      </c>
      <c r="V3649" s="4" t="str">
        <f t="shared" si="7"/>
        <v>Credit Card</v>
      </c>
      <c r="W3649" s="4">
        <f t="shared" ref="W3649:Y3649" si="3656">IF(OR(J3649 = "ERROR", J3649 = ""), "UNKNOWN", J3649)</f>
        <v>1</v>
      </c>
      <c r="X3649" s="4">
        <f t="shared" si="3656"/>
        <v>3</v>
      </c>
      <c r="Y3649" s="4">
        <f t="shared" si="3656"/>
        <v>3</v>
      </c>
      <c r="Z3649" s="5">
        <f t="shared" si="9"/>
        <v>45141</v>
      </c>
    </row>
    <row r="3650">
      <c r="A3650" s="1" t="s">
        <v>3687</v>
      </c>
      <c r="B3650" s="1" t="s">
        <v>41</v>
      </c>
      <c r="C3650" s="1">
        <v>5.0</v>
      </c>
      <c r="D3650" s="1">
        <v>4.0</v>
      </c>
      <c r="E3650" s="1">
        <v>20.0</v>
      </c>
      <c r="F3650" s="1" t="s">
        <v>23</v>
      </c>
      <c r="H3650" s="2">
        <v>44930.0</v>
      </c>
      <c r="J3650" s="3">
        <f t="shared" si="2"/>
        <v>5</v>
      </c>
      <c r="K3650" s="4">
        <f t="shared" si="3"/>
        <v>4</v>
      </c>
      <c r="L3650" s="4">
        <f t="shared" si="4"/>
        <v>20</v>
      </c>
      <c r="S3650" s="1" t="s">
        <v>3687</v>
      </c>
      <c r="T3650" s="4" t="str">
        <f t="shared" si="5"/>
        <v>Smoothie</v>
      </c>
      <c r="U3650" s="4" t="str">
        <f t="shared" si="6"/>
        <v>UNKNOWN</v>
      </c>
      <c r="V3650" s="4" t="str">
        <f t="shared" si="7"/>
        <v>Credit Card</v>
      </c>
      <c r="W3650" s="4">
        <f t="shared" ref="W3650:Y3650" si="3657">IF(OR(J3650 = "ERROR", J3650 = ""), "UNKNOWN", J3650)</f>
        <v>5</v>
      </c>
      <c r="X3650" s="4">
        <f t="shared" si="3657"/>
        <v>4</v>
      </c>
      <c r="Y3650" s="4">
        <f t="shared" si="3657"/>
        <v>20</v>
      </c>
      <c r="Z3650" s="5">
        <f t="shared" si="9"/>
        <v>44930</v>
      </c>
    </row>
    <row r="3651">
      <c r="A3651" s="1" t="s">
        <v>3688</v>
      </c>
      <c r="B3651" s="1" t="s">
        <v>30</v>
      </c>
      <c r="C3651" s="1">
        <v>5.0</v>
      </c>
      <c r="D3651" s="1">
        <v>4.0</v>
      </c>
      <c r="E3651" s="1">
        <v>20.0</v>
      </c>
      <c r="F3651" s="1" t="s">
        <v>23</v>
      </c>
      <c r="G3651" s="1" t="s">
        <v>24</v>
      </c>
      <c r="H3651" s="2">
        <v>45140.0</v>
      </c>
      <c r="J3651" s="3">
        <f t="shared" si="2"/>
        <v>5</v>
      </c>
      <c r="K3651" s="4">
        <f t="shared" si="3"/>
        <v>4</v>
      </c>
      <c r="L3651" s="4">
        <f t="shared" si="4"/>
        <v>20</v>
      </c>
      <c r="S3651" s="1" t="s">
        <v>3688</v>
      </c>
      <c r="T3651" s="4" t="str">
        <f t="shared" si="5"/>
        <v>UNKNOWN</v>
      </c>
      <c r="U3651" s="4" t="str">
        <f t="shared" si="6"/>
        <v>Takeaway</v>
      </c>
      <c r="V3651" s="4" t="str">
        <f t="shared" si="7"/>
        <v>Credit Card</v>
      </c>
      <c r="W3651" s="4">
        <f t="shared" ref="W3651:Y3651" si="3658">IF(OR(J3651 = "ERROR", J3651 = ""), "UNKNOWN", J3651)</f>
        <v>5</v>
      </c>
      <c r="X3651" s="4">
        <f t="shared" si="3658"/>
        <v>4</v>
      </c>
      <c r="Y3651" s="4">
        <f t="shared" si="3658"/>
        <v>20</v>
      </c>
      <c r="Z3651" s="5">
        <f t="shared" si="9"/>
        <v>45140</v>
      </c>
    </row>
    <row r="3652">
      <c r="A3652" s="1" t="s">
        <v>3689</v>
      </c>
      <c r="B3652" s="1" t="s">
        <v>44</v>
      </c>
      <c r="C3652" s="1">
        <v>3.0</v>
      </c>
      <c r="D3652" s="1">
        <v>4.0</v>
      </c>
      <c r="E3652" s="1">
        <v>12.0</v>
      </c>
      <c r="F3652" s="1" t="s">
        <v>39</v>
      </c>
      <c r="G3652" s="1" t="s">
        <v>29</v>
      </c>
      <c r="H3652" s="2">
        <v>45106.0</v>
      </c>
      <c r="J3652" s="3">
        <f t="shared" si="2"/>
        <v>3</v>
      </c>
      <c r="K3652" s="4">
        <f t="shared" si="3"/>
        <v>4</v>
      </c>
      <c r="L3652" s="4">
        <f t="shared" si="4"/>
        <v>12</v>
      </c>
      <c r="S3652" s="1" t="s">
        <v>3689</v>
      </c>
      <c r="T3652" s="4" t="str">
        <f t="shared" si="5"/>
        <v>Sandwich</v>
      </c>
      <c r="U3652" s="4" t="str">
        <f t="shared" si="6"/>
        <v>In-store</v>
      </c>
      <c r="V3652" s="4" t="str">
        <f t="shared" si="7"/>
        <v>Digital Wallet</v>
      </c>
      <c r="W3652" s="4">
        <f t="shared" ref="W3652:Y3652" si="3659">IF(OR(J3652 = "ERROR", J3652 = ""), "UNKNOWN", J3652)</f>
        <v>3</v>
      </c>
      <c r="X3652" s="4">
        <f t="shared" si="3659"/>
        <v>4</v>
      </c>
      <c r="Y3652" s="4">
        <f t="shared" si="3659"/>
        <v>12</v>
      </c>
      <c r="Z3652" s="5">
        <f t="shared" si="9"/>
        <v>45106</v>
      </c>
    </row>
    <row r="3653">
      <c r="A3653" s="1" t="s">
        <v>3690</v>
      </c>
      <c r="B3653" s="1" t="s">
        <v>44</v>
      </c>
      <c r="C3653" s="1">
        <v>4.0</v>
      </c>
      <c r="D3653" s="1">
        <v>4.0</v>
      </c>
      <c r="E3653" s="1">
        <v>16.0</v>
      </c>
      <c r="F3653" s="1" t="s">
        <v>39</v>
      </c>
      <c r="G3653" s="1" t="s">
        <v>29</v>
      </c>
      <c r="H3653" s="2">
        <v>44938.0</v>
      </c>
      <c r="J3653" s="3">
        <f t="shared" si="2"/>
        <v>4</v>
      </c>
      <c r="K3653" s="4">
        <f t="shared" si="3"/>
        <v>4</v>
      </c>
      <c r="L3653" s="4">
        <f t="shared" si="4"/>
        <v>16</v>
      </c>
      <c r="S3653" s="1" t="s">
        <v>3690</v>
      </c>
      <c r="T3653" s="4" t="str">
        <f t="shared" si="5"/>
        <v>Sandwich</v>
      </c>
      <c r="U3653" s="4" t="str">
        <f t="shared" si="6"/>
        <v>In-store</v>
      </c>
      <c r="V3653" s="4" t="str">
        <f t="shared" si="7"/>
        <v>Digital Wallet</v>
      </c>
      <c r="W3653" s="4">
        <f t="shared" ref="W3653:Y3653" si="3660">IF(OR(J3653 = "ERROR", J3653 = ""), "UNKNOWN", J3653)</f>
        <v>4</v>
      </c>
      <c r="X3653" s="4">
        <f t="shared" si="3660"/>
        <v>4</v>
      </c>
      <c r="Y3653" s="4">
        <f t="shared" si="3660"/>
        <v>16</v>
      </c>
      <c r="Z3653" s="5">
        <f t="shared" si="9"/>
        <v>44938</v>
      </c>
    </row>
    <row r="3654">
      <c r="A3654" s="1" t="s">
        <v>3691</v>
      </c>
      <c r="B3654" s="1" t="s">
        <v>27</v>
      </c>
      <c r="C3654" s="1">
        <v>4.0</v>
      </c>
      <c r="D3654" s="1">
        <v>3.0</v>
      </c>
      <c r="F3654" s="1" t="s">
        <v>23</v>
      </c>
      <c r="G3654" s="1" t="s">
        <v>24</v>
      </c>
      <c r="H3654" s="2">
        <v>45197.0</v>
      </c>
      <c r="J3654" s="3">
        <f t="shared" si="2"/>
        <v>4</v>
      </c>
      <c r="K3654" s="4">
        <f t="shared" si="3"/>
        <v>3</v>
      </c>
      <c r="L3654" s="4">
        <f t="shared" si="4"/>
        <v>12</v>
      </c>
      <c r="S3654" s="1" t="s">
        <v>3691</v>
      </c>
      <c r="T3654" s="4" t="str">
        <f t="shared" si="5"/>
        <v>Cake</v>
      </c>
      <c r="U3654" s="4" t="str">
        <f t="shared" si="6"/>
        <v>Takeaway</v>
      </c>
      <c r="V3654" s="4" t="str">
        <f t="shared" si="7"/>
        <v>Credit Card</v>
      </c>
      <c r="W3654" s="4">
        <f t="shared" ref="W3654:Y3654" si="3661">IF(OR(J3654 = "ERROR", J3654 = ""), "UNKNOWN", J3654)</f>
        <v>4</v>
      </c>
      <c r="X3654" s="4">
        <f t="shared" si="3661"/>
        <v>3</v>
      </c>
      <c r="Y3654" s="4">
        <f t="shared" si="3661"/>
        <v>12</v>
      </c>
      <c r="Z3654" s="5">
        <f t="shared" si="9"/>
        <v>45197</v>
      </c>
    </row>
    <row r="3655">
      <c r="A3655" s="1" t="s">
        <v>3692</v>
      </c>
      <c r="B3655" s="1" t="s">
        <v>22</v>
      </c>
      <c r="C3655" s="1" t="s">
        <v>25</v>
      </c>
      <c r="D3655" s="1">
        <v>2.0</v>
      </c>
      <c r="E3655" s="1">
        <v>10.0</v>
      </c>
      <c r="F3655" s="1" t="s">
        <v>23</v>
      </c>
      <c r="G3655" s="1" t="s">
        <v>24</v>
      </c>
      <c r="H3655" s="2">
        <v>45062.0</v>
      </c>
      <c r="J3655" s="3">
        <f t="shared" si="2"/>
        <v>5</v>
      </c>
      <c r="K3655" s="4">
        <f t="shared" si="3"/>
        <v>2</v>
      </c>
      <c r="L3655" s="4">
        <f t="shared" si="4"/>
        <v>10</v>
      </c>
      <c r="S3655" s="1" t="s">
        <v>3692</v>
      </c>
      <c r="T3655" s="4" t="str">
        <f t="shared" si="5"/>
        <v>Coffee</v>
      </c>
      <c r="U3655" s="4" t="str">
        <f t="shared" si="6"/>
        <v>Takeaway</v>
      </c>
      <c r="V3655" s="4" t="str">
        <f t="shared" si="7"/>
        <v>Credit Card</v>
      </c>
      <c r="W3655" s="4">
        <f t="shared" ref="W3655:Y3655" si="3662">IF(OR(J3655 = "ERROR", J3655 = ""), "UNKNOWN", J3655)</f>
        <v>5</v>
      </c>
      <c r="X3655" s="4">
        <f t="shared" si="3662"/>
        <v>2</v>
      </c>
      <c r="Y3655" s="4">
        <f t="shared" si="3662"/>
        <v>10</v>
      </c>
      <c r="Z3655" s="5">
        <f t="shared" si="9"/>
        <v>45062</v>
      </c>
    </row>
    <row r="3656">
      <c r="A3656" s="1" t="s">
        <v>3693</v>
      </c>
      <c r="B3656" s="1" t="s">
        <v>41</v>
      </c>
      <c r="C3656" s="1">
        <v>2.0</v>
      </c>
      <c r="D3656" s="1">
        <v>4.0</v>
      </c>
      <c r="E3656" s="1">
        <v>8.0</v>
      </c>
      <c r="F3656" s="1" t="s">
        <v>30</v>
      </c>
      <c r="G3656" s="1" t="s">
        <v>24</v>
      </c>
      <c r="H3656" s="2">
        <v>45057.0</v>
      </c>
      <c r="J3656" s="3">
        <f t="shared" si="2"/>
        <v>2</v>
      </c>
      <c r="K3656" s="4">
        <f t="shared" si="3"/>
        <v>4</v>
      </c>
      <c r="L3656" s="4">
        <f t="shared" si="4"/>
        <v>8</v>
      </c>
      <c r="S3656" s="1" t="s">
        <v>3693</v>
      </c>
      <c r="T3656" s="4" t="str">
        <f t="shared" si="5"/>
        <v>Smoothie</v>
      </c>
      <c r="U3656" s="4" t="str">
        <f t="shared" si="6"/>
        <v>Takeaway</v>
      </c>
      <c r="V3656" s="4" t="str">
        <f t="shared" si="7"/>
        <v>UNKNOWN</v>
      </c>
      <c r="W3656" s="4">
        <f t="shared" ref="W3656:Y3656" si="3663">IF(OR(J3656 = "ERROR", J3656 = ""), "UNKNOWN", J3656)</f>
        <v>2</v>
      </c>
      <c r="X3656" s="4">
        <f t="shared" si="3663"/>
        <v>4</v>
      </c>
      <c r="Y3656" s="4">
        <f t="shared" si="3663"/>
        <v>8</v>
      </c>
      <c r="Z3656" s="5">
        <f t="shared" si="9"/>
        <v>45057</v>
      </c>
    </row>
    <row r="3657">
      <c r="A3657" s="1" t="s">
        <v>3694</v>
      </c>
      <c r="B3657" s="1" t="s">
        <v>41</v>
      </c>
      <c r="C3657" s="1" t="s">
        <v>30</v>
      </c>
      <c r="D3657" s="1">
        <v>4.0</v>
      </c>
      <c r="E3657" s="1">
        <v>12.0</v>
      </c>
      <c r="F3657" s="1" t="s">
        <v>23</v>
      </c>
      <c r="G3657" s="1" t="s">
        <v>25</v>
      </c>
      <c r="H3657" s="2">
        <v>45156.0</v>
      </c>
      <c r="J3657" s="3">
        <f t="shared" si="2"/>
        <v>3</v>
      </c>
      <c r="K3657" s="4">
        <f t="shared" si="3"/>
        <v>4</v>
      </c>
      <c r="L3657" s="4">
        <f t="shared" si="4"/>
        <v>12</v>
      </c>
      <c r="S3657" s="1" t="s">
        <v>3694</v>
      </c>
      <c r="T3657" s="4" t="str">
        <f t="shared" si="5"/>
        <v>Smoothie</v>
      </c>
      <c r="U3657" s="4" t="str">
        <f t="shared" si="6"/>
        <v>UNKNOWN</v>
      </c>
      <c r="V3657" s="4" t="str">
        <f t="shared" si="7"/>
        <v>Credit Card</v>
      </c>
      <c r="W3657" s="4">
        <f t="shared" ref="W3657:Y3657" si="3664">IF(OR(J3657 = "ERROR", J3657 = ""), "UNKNOWN", J3657)</f>
        <v>3</v>
      </c>
      <c r="X3657" s="4">
        <f t="shared" si="3664"/>
        <v>4</v>
      </c>
      <c r="Y3657" s="4">
        <f t="shared" si="3664"/>
        <v>12</v>
      </c>
      <c r="Z3657" s="5">
        <f t="shared" si="9"/>
        <v>45156</v>
      </c>
    </row>
    <row r="3658">
      <c r="A3658" s="1" t="s">
        <v>3695</v>
      </c>
      <c r="B3658" s="1" t="s">
        <v>30</v>
      </c>
      <c r="C3658" s="1">
        <v>4.0</v>
      </c>
      <c r="D3658" s="1">
        <v>3.0</v>
      </c>
      <c r="E3658" s="1">
        <v>12.0</v>
      </c>
      <c r="F3658" s="1" t="s">
        <v>30</v>
      </c>
      <c r="G3658" s="1" t="s">
        <v>29</v>
      </c>
      <c r="H3658" s="2">
        <v>45086.0</v>
      </c>
      <c r="J3658" s="3">
        <f t="shared" si="2"/>
        <v>4</v>
      </c>
      <c r="K3658" s="4">
        <f t="shared" si="3"/>
        <v>3</v>
      </c>
      <c r="L3658" s="4">
        <f t="shared" si="4"/>
        <v>12</v>
      </c>
      <c r="S3658" s="1" t="s">
        <v>3695</v>
      </c>
      <c r="T3658" s="4" t="str">
        <f t="shared" si="5"/>
        <v>UNKNOWN</v>
      </c>
      <c r="U3658" s="4" t="str">
        <f t="shared" si="6"/>
        <v>In-store</v>
      </c>
      <c r="V3658" s="4" t="str">
        <f t="shared" si="7"/>
        <v>UNKNOWN</v>
      </c>
      <c r="W3658" s="4">
        <f t="shared" ref="W3658:Y3658" si="3665">IF(OR(J3658 = "ERROR", J3658 = ""), "UNKNOWN", J3658)</f>
        <v>4</v>
      </c>
      <c r="X3658" s="4">
        <f t="shared" si="3665"/>
        <v>3</v>
      </c>
      <c r="Y3658" s="4">
        <f t="shared" si="3665"/>
        <v>12</v>
      </c>
      <c r="Z3658" s="5">
        <f t="shared" si="9"/>
        <v>45086</v>
      </c>
    </row>
    <row r="3659">
      <c r="A3659" s="1" t="s">
        <v>3696</v>
      </c>
      <c r="B3659" s="1" t="s">
        <v>41</v>
      </c>
      <c r="C3659" s="1">
        <v>1.0</v>
      </c>
      <c r="D3659" s="1">
        <v>4.0</v>
      </c>
      <c r="E3659" s="1">
        <v>4.0</v>
      </c>
      <c r="F3659" s="1" t="s">
        <v>39</v>
      </c>
      <c r="G3659" s="1" t="s">
        <v>29</v>
      </c>
      <c r="H3659" s="2">
        <v>45195.0</v>
      </c>
      <c r="J3659" s="3">
        <f t="shared" si="2"/>
        <v>1</v>
      </c>
      <c r="K3659" s="4">
        <f t="shared" si="3"/>
        <v>4</v>
      </c>
      <c r="L3659" s="4">
        <f t="shared" si="4"/>
        <v>4</v>
      </c>
      <c r="S3659" s="1" t="s">
        <v>3696</v>
      </c>
      <c r="T3659" s="4" t="str">
        <f t="shared" si="5"/>
        <v>Smoothie</v>
      </c>
      <c r="U3659" s="4" t="str">
        <f t="shared" si="6"/>
        <v>In-store</v>
      </c>
      <c r="V3659" s="4" t="str">
        <f t="shared" si="7"/>
        <v>Digital Wallet</v>
      </c>
      <c r="W3659" s="4">
        <f t="shared" ref="W3659:Y3659" si="3666">IF(OR(J3659 = "ERROR", J3659 = ""), "UNKNOWN", J3659)</f>
        <v>1</v>
      </c>
      <c r="X3659" s="4">
        <f t="shared" si="3666"/>
        <v>4</v>
      </c>
      <c r="Y3659" s="4">
        <f t="shared" si="3666"/>
        <v>4</v>
      </c>
      <c r="Z3659" s="5">
        <f t="shared" si="9"/>
        <v>45195</v>
      </c>
    </row>
    <row r="3660">
      <c r="A3660" s="1" t="s">
        <v>3697</v>
      </c>
      <c r="B3660" s="1" t="s">
        <v>30</v>
      </c>
      <c r="C3660" s="1">
        <v>1.0</v>
      </c>
      <c r="D3660" s="1">
        <v>3.0</v>
      </c>
      <c r="E3660" s="1">
        <v>3.0</v>
      </c>
      <c r="F3660" s="1" t="s">
        <v>28</v>
      </c>
      <c r="H3660" s="2">
        <v>45161.0</v>
      </c>
      <c r="J3660" s="3">
        <f t="shared" si="2"/>
        <v>1</v>
      </c>
      <c r="K3660" s="4">
        <f t="shared" si="3"/>
        <v>3</v>
      </c>
      <c r="L3660" s="4">
        <f t="shared" si="4"/>
        <v>3</v>
      </c>
      <c r="S3660" s="1" t="s">
        <v>3697</v>
      </c>
      <c r="T3660" s="4" t="str">
        <f t="shared" si="5"/>
        <v>UNKNOWN</v>
      </c>
      <c r="U3660" s="4" t="str">
        <f t="shared" si="6"/>
        <v>UNKNOWN</v>
      </c>
      <c r="V3660" s="4" t="str">
        <f t="shared" si="7"/>
        <v>Cash</v>
      </c>
      <c r="W3660" s="4">
        <f t="shared" ref="W3660:Y3660" si="3667">IF(OR(J3660 = "ERROR", J3660 = ""), "UNKNOWN", J3660)</f>
        <v>1</v>
      </c>
      <c r="X3660" s="4">
        <f t="shared" si="3667"/>
        <v>3</v>
      </c>
      <c r="Y3660" s="4">
        <f t="shared" si="3667"/>
        <v>3</v>
      </c>
      <c r="Z3660" s="5">
        <f t="shared" si="9"/>
        <v>45161</v>
      </c>
    </row>
    <row r="3661">
      <c r="A3661" s="1" t="s">
        <v>3698</v>
      </c>
      <c r="B3661" s="1" t="s">
        <v>25</v>
      </c>
      <c r="C3661" s="1">
        <v>4.0</v>
      </c>
      <c r="D3661" s="1">
        <v>4.0</v>
      </c>
      <c r="F3661" s="1" t="s">
        <v>23</v>
      </c>
      <c r="G3661" s="1" t="s">
        <v>24</v>
      </c>
      <c r="H3661" s="2">
        <v>45188.0</v>
      </c>
      <c r="J3661" s="3">
        <f t="shared" si="2"/>
        <v>4</v>
      </c>
      <c r="K3661" s="4">
        <f t="shared" si="3"/>
        <v>4</v>
      </c>
      <c r="L3661" s="4">
        <f t="shared" si="4"/>
        <v>16</v>
      </c>
      <c r="S3661" s="1" t="s">
        <v>3698</v>
      </c>
      <c r="T3661" s="4" t="str">
        <f t="shared" si="5"/>
        <v>UNKNOWN</v>
      </c>
      <c r="U3661" s="4" t="str">
        <f t="shared" si="6"/>
        <v>Takeaway</v>
      </c>
      <c r="V3661" s="4" t="str">
        <f t="shared" si="7"/>
        <v>Credit Card</v>
      </c>
      <c r="W3661" s="4">
        <f t="shared" ref="W3661:Y3661" si="3668">IF(OR(J3661 = "ERROR", J3661 = ""), "UNKNOWN", J3661)</f>
        <v>4</v>
      </c>
      <c r="X3661" s="4">
        <f t="shared" si="3668"/>
        <v>4</v>
      </c>
      <c r="Y3661" s="4">
        <f t="shared" si="3668"/>
        <v>16</v>
      </c>
      <c r="Z3661" s="5">
        <f t="shared" si="9"/>
        <v>45188</v>
      </c>
    </row>
    <row r="3662">
      <c r="A3662" s="1" t="s">
        <v>3699</v>
      </c>
      <c r="B3662" s="1" t="s">
        <v>27</v>
      </c>
      <c r="C3662" s="1">
        <v>4.0</v>
      </c>
      <c r="D3662" s="1">
        <v>3.0</v>
      </c>
      <c r="E3662" s="1">
        <v>12.0</v>
      </c>
      <c r="F3662" s="1" t="s">
        <v>23</v>
      </c>
      <c r="G3662" s="1" t="s">
        <v>29</v>
      </c>
      <c r="H3662" s="1" t="s">
        <v>30</v>
      </c>
      <c r="J3662" s="3">
        <f t="shared" si="2"/>
        <v>4</v>
      </c>
      <c r="K3662" s="4">
        <f t="shared" si="3"/>
        <v>3</v>
      </c>
      <c r="L3662" s="4">
        <f t="shared" si="4"/>
        <v>12</v>
      </c>
      <c r="S3662" s="1" t="s">
        <v>3699</v>
      </c>
      <c r="T3662" s="4" t="str">
        <f t="shared" si="5"/>
        <v>Cake</v>
      </c>
      <c r="U3662" s="4" t="str">
        <f t="shared" si="6"/>
        <v>In-store</v>
      </c>
      <c r="V3662" s="4" t="str">
        <f t="shared" si="7"/>
        <v>Credit Card</v>
      </c>
      <c r="W3662" s="4">
        <f t="shared" ref="W3662:Y3662" si="3669">IF(OR(J3662 = "ERROR", J3662 = ""), "UNKNOWN", J3662)</f>
        <v>4</v>
      </c>
      <c r="X3662" s="4">
        <f t="shared" si="3669"/>
        <v>3</v>
      </c>
      <c r="Y3662" s="4">
        <f t="shared" si="3669"/>
        <v>12</v>
      </c>
      <c r="Z3662" s="4" t="str">
        <f t="shared" si="9"/>
        <v>UNKNOWN</v>
      </c>
    </row>
    <row r="3663">
      <c r="A3663" s="1" t="s">
        <v>3700</v>
      </c>
      <c r="B3663" s="1" t="s">
        <v>55</v>
      </c>
      <c r="C3663" s="1">
        <v>4.0</v>
      </c>
      <c r="D3663" s="1">
        <v>3.0</v>
      </c>
      <c r="E3663" s="1">
        <v>12.0</v>
      </c>
      <c r="F3663" s="1" t="s">
        <v>28</v>
      </c>
      <c r="H3663" s="2">
        <v>44963.0</v>
      </c>
      <c r="J3663" s="3">
        <f t="shared" si="2"/>
        <v>4</v>
      </c>
      <c r="K3663" s="4">
        <f t="shared" si="3"/>
        <v>3</v>
      </c>
      <c r="L3663" s="4">
        <f t="shared" si="4"/>
        <v>12</v>
      </c>
      <c r="S3663" s="1" t="s">
        <v>3700</v>
      </c>
      <c r="T3663" s="4" t="str">
        <f t="shared" si="5"/>
        <v>Juice</v>
      </c>
      <c r="U3663" s="4" t="str">
        <f t="shared" si="6"/>
        <v>UNKNOWN</v>
      </c>
      <c r="V3663" s="4" t="str">
        <f t="shared" si="7"/>
        <v>Cash</v>
      </c>
      <c r="W3663" s="4">
        <f t="shared" ref="W3663:Y3663" si="3670">IF(OR(J3663 = "ERROR", J3663 = ""), "UNKNOWN", J3663)</f>
        <v>4</v>
      </c>
      <c r="X3663" s="4">
        <f t="shared" si="3670"/>
        <v>3</v>
      </c>
      <c r="Y3663" s="4">
        <f t="shared" si="3670"/>
        <v>12</v>
      </c>
      <c r="Z3663" s="5">
        <f t="shared" si="9"/>
        <v>44963</v>
      </c>
    </row>
    <row r="3664">
      <c r="A3664" s="1" t="s">
        <v>3701</v>
      </c>
      <c r="B3664" s="1" t="s">
        <v>30</v>
      </c>
      <c r="C3664" s="1">
        <v>5.0</v>
      </c>
      <c r="D3664" s="1">
        <v>3.0</v>
      </c>
      <c r="E3664" s="1">
        <v>15.0</v>
      </c>
      <c r="G3664" s="1" t="s">
        <v>24</v>
      </c>
      <c r="H3664" s="2">
        <v>45104.0</v>
      </c>
      <c r="J3664" s="3">
        <f t="shared" si="2"/>
        <v>5</v>
      </c>
      <c r="K3664" s="4">
        <f t="shared" si="3"/>
        <v>3</v>
      </c>
      <c r="L3664" s="4">
        <f t="shared" si="4"/>
        <v>15</v>
      </c>
      <c r="S3664" s="1" t="s">
        <v>3701</v>
      </c>
      <c r="T3664" s="4" t="str">
        <f t="shared" si="5"/>
        <v>UNKNOWN</v>
      </c>
      <c r="U3664" s="4" t="str">
        <f t="shared" si="6"/>
        <v>Takeaway</v>
      </c>
      <c r="V3664" s="4" t="str">
        <f t="shared" si="7"/>
        <v>UNKNOWN</v>
      </c>
      <c r="W3664" s="4">
        <f t="shared" ref="W3664:Y3664" si="3671">IF(OR(J3664 = "ERROR", J3664 = ""), "UNKNOWN", J3664)</f>
        <v>5</v>
      </c>
      <c r="X3664" s="4">
        <f t="shared" si="3671"/>
        <v>3</v>
      </c>
      <c r="Y3664" s="4">
        <f t="shared" si="3671"/>
        <v>15</v>
      </c>
      <c r="Z3664" s="5">
        <f t="shared" si="9"/>
        <v>45104</v>
      </c>
    </row>
    <row r="3665">
      <c r="A3665" s="1" t="s">
        <v>3702</v>
      </c>
      <c r="B3665" s="1" t="s">
        <v>27</v>
      </c>
      <c r="C3665" s="1">
        <v>4.0</v>
      </c>
      <c r="D3665" s="1">
        <v>3.0</v>
      </c>
      <c r="E3665" s="1">
        <v>12.0</v>
      </c>
      <c r="G3665" s="1" t="s">
        <v>24</v>
      </c>
      <c r="H3665" s="2">
        <v>45029.0</v>
      </c>
      <c r="J3665" s="3">
        <f t="shared" si="2"/>
        <v>4</v>
      </c>
      <c r="K3665" s="4">
        <f t="shared" si="3"/>
        <v>3</v>
      </c>
      <c r="L3665" s="4">
        <f t="shared" si="4"/>
        <v>12</v>
      </c>
      <c r="S3665" s="1" t="s">
        <v>3702</v>
      </c>
      <c r="T3665" s="4" t="str">
        <f t="shared" si="5"/>
        <v>Cake</v>
      </c>
      <c r="U3665" s="4" t="str">
        <f t="shared" si="6"/>
        <v>Takeaway</v>
      </c>
      <c r="V3665" s="4" t="str">
        <f t="shared" si="7"/>
        <v>UNKNOWN</v>
      </c>
      <c r="W3665" s="4">
        <f t="shared" ref="W3665:Y3665" si="3672">IF(OR(J3665 = "ERROR", J3665 = ""), "UNKNOWN", J3665)</f>
        <v>4</v>
      </c>
      <c r="X3665" s="4">
        <f t="shared" si="3672"/>
        <v>3</v>
      </c>
      <c r="Y3665" s="4">
        <f t="shared" si="3672"/>
        <v>12</v>
      </c>
      <c r="Z3665" s="5">
        <f t="shared" si="9"/>
        <v>45029</v>
      </c>
    </row>
    <row r="3666">
      <c r="A3666" s="1" t="s">
        <v>3703</v>
      </c>
      <c r="B3666" s="1" t="s">
        <v>22</v>
      </c>
      <c r="C3666" s="1">
        <v>1.0</v>
      </c>
      <c r="D3666" s="1">
        <v>2.0</v>
      </c>
      <c r="E3666" s="1">
        <v>2.0</v>
      </c>
      <c r="F3666" s="1" t="s">
        <v>23</v>
      </c>
      <c r="H3666" s="2">
        <v>45085.0</v>
      </c>
      <c r="J3666" s="3">
        <f t="shared" si="2"/>
        <v>1</v>
      </c>
      <c r="K3666" s="4">
        <f t="shared" si="3"/>
        <v>2</v>
      </c>
      <c r="L3666" s="4">
        <f t="shared" si="4"/>
        <v>2</v>
      </c>
      <c r="S3666" s="1" t="s">
        <v>3703</v>
      </c>
      <c r="T3666" s="4" t="str">
        <f t="shared" si="5"/>
        <v>Coffee</v>
      </c>
      <c r="U3666" s="4" t="str">
        <f t="shared" si="6"/>
        <v>UNKNOWN</v>
      </c>
      <c r="V3666" s="4" t="str">
        <f t="shared" si="7"/>
        <v>Credit Card</v>
      </c>
      <c r="W3666" s="4">
        <f t="shared" ref="W3666:Y3666" si="3673">IF(OR(J3666 = "ERROR", J3666 = ""), "UNKNOWN", J3666)</f>
        <v>1</v>
      </c>
      <c r="X3666" s="4">
        <f t="shared" si="3673"/>
        <v>2</v>
      </c>
      <c r="Y3666" s="4">
        <f t="shared" si="3673"/>
        <v>2</v>
      </c>
      <c r="Z3666" s="5">
        <f t="shared" si="9"/>
        <v>45085</v>
      </c>
    </row>
    <row r="3667">
      <c r="A3667" s="1" t="s">
        <v>3704</v>
      </c>
      <c r="B3667" s="1" t="s">
        <v>32</v>
      </c>
      <c r="C3667" s="1">
        <v>4.0</v>
      </c>
      <c r="D3667" s="1">
        <v>1.0</v>
      </c>
      <c r="E3667" s="1">
        <v>4.0</v>
      </c>
      <c r="F3667" s="1" t="s">
        <v>23</v>
      </c>
      <c r="G3667" s="1" t="s">
        <v>24</v>
      </c>
      <c r="H3667" s="2">
        <v>45198.0</v>
      </c>
      <c r="J3667" s="3">
        <f t="shared" si="2"/>
        <v>4</v>
      </c>
      <c r="K3667" s="4">
        <f t="shared" si="3"/>
        <v>1</v>
      </c>
      <c r="L3667" s="4">
        <f t="shared" si="4"/>
        <v>4</v>
      </c>
      <c r="S3667" s="1" t="s">
        <v>3704</v>
      </c>
      <c r="T3667" s="4" t="str">
        <f t="shared" si="5"/>
        <v>Cookie</v>
      </c>
      <c r="U3667" s="4" t="str">
        <f t="shared" si="6"/>
        <v>Takeaway</v>
      </c>
      <c r="V3667" s="4" t="str">
        <f t="shared" si="7"/>
        <v>Credit Card</v>
      </c>
      <c r="W3667" s="4">
        <f t="shared" ref="W3667:Y3667" si="3674">IF(OR(J3667 = "ERROR", J3667 = ""), "UNKNOWN", J3667)</f>
        <v>4</v>
      </c>
      <c r="X3667" s="4">
        <f t="shared" si="3674"/>
        <v>1</v>
      </c>
      <c r="Y3667" s="4">
        <f t="shared" si="3674"/>
        <v>4</v>
      </c>
      <c r="Z3667" s="5">
        <f t="shared" si="9"/>
        <v>45198</v>
      </c>
    </row>
    <row r="3668">
      <c r="A3668" s="1" t="s">
        <v>3705</v>
      </c>
      <c r="B3668" s="1" t="s">
        <v>30</v>
      </c>
      <c r="C3668" s="1">
        <v>2.0</v>
      </c>
      <c r="D3668" s="1" t="s">
        <v>30</v>
      </c>
      <c r="E3668" s="1">
        <v>3.0</v>
      </c>
      <c r="F3668" s="1" t="s">
        <v>39</v>
      </c>
      <c r="G3668" s="1" t="s">
        <v>24</v>
      </c>
      <c r="H3668" s="2">
        <v>45129.0</v>
      </c>
      <c r="J3668" s="3">
        <f t="shared" si="2"/>
        <v>2</v>
      </c>
      <c r="K3668" s="4">
        <f t="shared" si="3"/>
        <v>1.5</v>
      </c>
      <c r="L3668" s="4">
        <f t="shared" si="4"/>
        <v>3</v>
      </c>
      <c r="S3668" s="1" t="s">
        <v>3705</v>
      </c>
      <c r="T3668" s="4" t="str">
        <f t="shared" si="5"/>
        <v>UNKNOWN</v>
      </c>
      <c r="U3668" s="4" t="str">
        <f t="shared" si="6"/>
        <v>Takeaway</v>
      </c>
      <c r="V3668" s="4" t="str">
        <f t="shared" si="7"/>
        <v>Digital Wallet</v>
      </c>
      <c r="W3668" s="4">
        <f t="shared" ref="W3668:Y3668" si="3675">IF(OR(J3668 = "ERROR", J3668 = ""), "UNKNOWN", J3668)</f>
        <v>2</v>
      </c>
      <c r="X3668" s="4">
        <f t="shared" si="3675"/>
        <v>1.5</v>
      </c>
      <c r="Y3668" s="4">
        <f t="shared" si="3675"/>
        <v>3</v>
      </c>
      <c r="Z3668" s="5">
        <f t="shared" si="9"/>
        <v>45129</v>
      </c>
    </row>
    <row r="3669">
      <c r="A3669" s="1" t="s">
        <v>3706</v>
      </c>
      <c r="B3669" s="1" t="s">
        <v>32</v>
      </c>
      <c r="C3669" s="1">
        <v>4.0</v>
      </c>
      <c r="D3669" s="1">
        <v>1.0</v>
      </c>
      <c r="E3669" s="1">
        <v>4.0</v>
      </c>
      <c r="H3669" s="2">
        <v>45017.0</v>
      </c>
      <c r="J3669" s="3">
        <f t="shared" si="2"/>
        <v>4</v>
      </c>
      <c r="K3669" s="4">
        <f t="shared" si="3"/>
        <v>1</v>
      </c>
      <c r="L3669" s="4">
        <f t="shared" si="4"/>
        <v>4</v>
      </c>
      <c r="S3669" s="1" t="s">
        <v>3706</v>
      </c>
      <c r="T3669" s="4" t="str">
        <f t="shared" si="5"/>
        <v>Cookie</v>
      </c>
      <c r="U3669" s="4" t="str">
        <f t="shared" si="6"/>
        <v>UNKNOWN</v>
      </c>
      <c r="V3669" s="4" t="str">
        <f t="shared" si="7"/>
        <v>UNKNOWN</v>
      </c>
      <c r="W3669" s="4">
        <f t="shared" ref="W3669:Y3669" si="3676">IF(OR(J3669 = "ERROR", J3669 = ""), "UNKNOWN", J3669)</f>
        <v>4</v>
      </c>
      <c r="X3669" s="4">
        <f t="shared" si="3676"/>
        <v>1</v>
      </c>
      <c r="Y3669" s="4">
        <f t="shared" si="3676"/>
        <v>4</v>
      </c>
      <c r="Z3669" s="5">
        <f t="shared" si="9"/>
        <v>45017</v>
      </c>
    </row>
    <row r="3670">
      <c r="A3670" s="1" t="s">
        <v>3707</v>
      </c>
      <c r="B3670" s="1" t="s">
        <v>55</v>
      </c>
      <c r="C3670" s="1">
        <v>1.0</v>
      </c>
      <c r="D3670" s="1">
        <v>3.0</v>
      </c>
      <c r="E3670" s="1">
        <v>3.0</v>
      </c>
      <c r="F3670" s="1" t="s">
        <v>23</v>
      </c>
      <c r="H3670" s="2">
        <v>45233.0</v>
      </c>
      <c r="J3670" s="3">
        <f t="shared" si="2"/>
        <v>1</v>
      </c>
      <c r="K3670" s="4">
        <f t="shared" si="3"/>
        <v>3</v>
      </c>
      <c r="L3670" s="4">
        <f t="shared" si="4"/>
        <v>3</v>
      </c>
      <c r="S3670" s="1" t="s">
        <v>3707</v>
      </c>
      <c r="T3670" s="4" t="str">
        <f t="shared" si="5"/>
        <v>Juice</v>
      </c>
      <c r="U3670" s="4" t="str">
        <f t="shared" si="6"/>
        <v>UNKNOWN</v>
      </c>
      <c r="V3670" s="4" t="str">
        <f t="shared" si="7"/>
        <v>Credit Card</v>
      </c>
      <c r="W3670" s="4">
        <f t="shared" ref="W3670:Y3670" si="3677">IF(OR(J3670 = "ERROR", J3670 = ""), "UNKNOWN", J3670)</f>
        <v>1</v>
      </c>
      <c r="X3670" s="4">
        <f t="shared" si="3677"/>
        <v>3</v>
      </c>
      <c r="Y3670" s="4">
        <f t="shared" si="3677"/>
        <v>3</v>
      </c>
      <c r="Z3670" s="5">
        <f t="shared" si="9"/>
        <v>45233</v>
      </c>
    </row>
    <row r="3671">
      <c r="A3671" s="1" t="s">
        <v>3708</v>
      </c>
      <c r="B3671" s="1" t="s">
        <v>32</v>
      </c>
      <c r="C3671" s="1">
        <v>3.0</v>
      </c>
      <c r="D3671" s="1">
        <v>1.0</v>
      </c>
      <c r="E3671" s="1">
        <v>3.0</v>
      </c>
      <c r="F3671" s="1" t="s">
        <v>23</v>
      </c>
      <c r="G3671" s="1" t="s">
        <v>24</v>
      </c>
      <c r="H3671" s="6">
        <v>45258.0</v>
      </c>
      <c r="J3671" s="3">
        <f t="shared" si="2"/>
        <v>3</v>
      </c>
      <c r="K3671" s="4">
        <f t="shared" si="3"/>
        <v>1</v>
      </c>
      <c r="L3671" s="4">
        <f t="shared" si="4"/>
        <v>3</v>
      </c>
      <c r="S3671" s="1" t="s">
        <v>3708</v>
      </c>
      <c r="T3671" s="4" t="str">
        <f t="shared" si="5"/>
        <v>Cookie</v>
      </c>
      <c r="U3671" s="4" t="str">
        <f t="shared" si="6"/>
        <v>Takeaway</v>
      </c>
      <c r="V3671" s="4" t="str">
        <f t="shared" si="7"/>
        <v>Credit Card</v>
      </c>
      <c r="W3671" s="4">
        <f t="shared" ref="W3671:Y3671" si="3678">IF(OR(J3671 = "ERROR", J3671 = ""), "UNKNOWN", J3671)</f>
        <v>3</v>
      </c>
      <c r="X3671" s="4">
        <f t="shared" si="3678"/>
        <v>1</v>
      </c>
      <c r="Y3671" s="4">
        <f t="shared" si="3678"/>
        <v>3</v>
      </c>
      <c r="Z3671" s="7">
        <f t="shared" si="9"/>
        <v>45258</v>
      </c>
    </row>
    <row r="3672">
      <c r="A3672" s="1" t="s">
        <v>3709</v>
      </c>
      <c r="B3672" s="1" t="s">
        <v>27</v>
      </c>
      <c r="C3672" s="1">
        <v>4.0</v>
      </c>
      <c r="D3672" s="1">
        <v>3.0</v>
      </c>
      <c r="E3672" s="1">
        <v>12.0</v>
      </c>
      <c r="F3672" s="1" t="s">
        <v>39</v>
      </c>
      <c r="G3672" s="1" t="s">
        <v>29</v>
      </c>
      <c r="H3672" s="6">
        <v>45244.0</v>
      </c>
      <c r="J3672" s="3">
        <f t="shared" si="2"/>
        <v>4</v>
      </c>
      <c r="K3672" s="4">
        <f t="shared" si="3"/>
        <v>3</v>
      </c>
      <c r="L3672" s="4">
        <f t="shared" si="4"/>
        <v>12</v>
      </c>
      <c r="S3672" s="1" t="s">
        <v>3709</v>
      </c>
      <c r="T3672" s="4" t="str">
        <f t="shared" si="5"/>
        <v>Cake</v>
      </c>
      <c r="U3672" s="4" t="str">
        <f t="shared" si="6"/>
        <v>In-store</v>
      </c>
      <c r="V3672" s="4" t="str">
        <f t="shared" si="7"/>
        <v>Digital Wallet</v>
      </c>
      <c r="W3672" s="4">
        <f t="shared" ref="W3672:Y3672" si="3679">IF(OR(J3672 = "ERROR", J3672 = ""), "UNKNOWN", J3672)</f>
        <v>4</v>
      </c>
      <c r="X3672" s="4">
        <f t="shared" si="3679"/>
        <v>3</v>
      </c>
      <c r="Y3672" s="4">
        <f t="shared" si="3679"/>
        <v>12</v>
      </c>
      <c r="Z3672" s="7">
        <f t="shared" si="9"/>
        <v>45244</v>
      </c>
    </row>
    <row r="3673">
      <c r="A3673" s="1" t="s">
        <v>3710</v>
      </c>
      <c r="B3673" s="1" t="s">
        <v>36</v>
      </c>
      <c r="C3673" s="1">
        <v>2.0</v>
      </c>
      <c r="D3673" s="1">
        <v>5.0</v>
      </c>
      <c r="E3673" s="1">
        <v>10.0</v>
      </c>
      <c r="F3673" s="1" t="s">
        <v>23</v>
      </c>
      <c r="G3673" s="1" t="s">
        <v>29</v>
      </c>
      <c r="H3673" s="2">
        <v>45064.0</v>
      </c>
      <c r="J3673" s="3">
        <f t="shared" si="2"/>
        <v>2</v>
      </c>
      <c r="K3673" s="4">
        <f t="shared" si="3"/>
        <v>5</v>
      </c>
      <c r="L3673" s="4">
        <f t="shared" si="4"/>
        <v>10</v>
      </c>
      <c r="S3673" s="1" t="s">
        <v>3710</v>
      </c>
      <c r="T3673" s="4" t="str">
        <f t="shared" si="5"/>
        <v>Salad</v>
      </c>
      <c r="U3673" s="4" t="str">
        <f t="shared" si="6"/>
        <v>In-store</v>
      </c>
      <c r="V3673" s="4" t="str">
        <f t="shared" si="7"/>
        <v>Credit Card</v>
      </c>
      <c r="W3673" s="4">
        <f t="shared" ref="W3673:Y3673" si="3680">IF(OR(J3673 = "ERROR", J3673 = ""), "UNKNOWN", J3673)</f>
        <v>2</v>
      </c>
      <c r="X3673" s="4">
        <f t="shared" si="3680"/>
        <v>5</v>
      </c>
      <c r="Y3673" s="4">
        <f t="shared" si="3680"/>
        <v>10</v>
      </c>
      <c r="Z3673" s="5">
        <f t="shared" si="9"/>
        <v>45064</v>
      </c>
    </row>
    <row r="3674">
      <c r="A3674" s="1" t="s">
        <v>3711</v>
      </c>
      <c r="B3674" s="1" t="s">
        <v>81</v>
      </c>
      <c r="C3674" s="1">
        <v>5.0</v>
      </c>
      <c r="D3674" s="1">
        <v>1.5</v>
      </c>
      <c r="E3674" s="1">
        <v>7.5</v>
      </c>
      <c r="F3674" s="1" t="s">
        <v>39</v>
      </c>
      <c r="G3674" s="1" t="s">
        <v>24</v>
      </c>
      <c r="H3674" s="2">
        <v>45002.0</v>
      </c>
      <c r="J3674" s="3">
        <f t="shared" si="2"/>
        <v>5</v>
      </c>
      <c r="K3674" s="4">
        <f t="shared" si="3"/>
        <v>1.5</v>
      </c>
      <c r="L3674" s="4">
        <f t="shared" si="4"/>
        <v>7.5</v>
      </c>
      <c r="S3674" s="1" t="s">
        <v>3711</v>
      </c>
      <c r="T3674" s="4" t="str">
        <f t="shared" si="5"/>
        <v>Tea</v>
      </c>
      <c r="U3674" s="4" t="str">
        <f t="shared" si="6"/>
        <v>Takeaway</v>
      </c>
      <c r="V3674" s="4" t="str">
        <f t="shared" si="7"/>
        <v>Digital Wallet</v>
      </c>
      <c r="W3674" s="4">
        <f t="shared" ref="W3674:Y3674" si="3681">IF(OR(J3674 = "ERROR", J3674 = ""), "UNKNOWN", J3674)</f>
        <v>5</v>
      </c>
      <c r="X3674" s="4">
        <f t="shared" si="3681"/>
        <v>1.5</v>
      </c>
      <c r="Y3674" s="4">
        <f t="shared" si="3681"/>
        <v>7.5</v>
      </c>
      <c r="Z3674" s="5">
        <f t="shared" si="9"/>
        <v>45002</v>
      </c>
    </row>
    <row r="3675">
      <c r="A3675" s="1" t="s">
        <v>3712</v>
      </c>
      <c r="B3675" s="1" t="s">
        <v>41</v>
      </c>
      <c r="C3675" s="1">
        <v>2.0</v>
      </c>
      <c r="D3675" s="1" t="s">
        <v>30</v>
      </c>
      <c r="E3675" s="1" t="s">
        <v>30</v>
      </c>
      <c r="G3675" s="1" t="s">
        <v>30</v>
      </c>
      <c r="J3675" s="3">
        <f t="shared" si="2"/>
        <v>2</v>
      </c>
      <c r="K3675" s="4" t="str">
        <f t="shared" si="3"/>
        <v>UNKNOWN</v>
      </c>
      <c r="L3675" s="4" t="str">
        <f t="shared" si="4"/>
        <v>UNKNOWN</v>
      </c>
      <c r="S3675" s="1" t="s">
        <v>3712</v>
      </c>
      <c r="T3675" s="4" t="str">
        <f t="shared" si="5"/>
        <v>Smoothie</v>
      </c>
      <c r="U3675" s="4" t="str">
        <f t="shared" si="6"/>
        <v>UNKNOWN</v>
      </c>
      <c r="V3675" s="4" t="str">
        <f t="shared" si="7"/>
        <v>UNKNOWN</v>
      </c>
      <c r="W3675" s="4">
        <f t="shared" ref="W3675:Y3675" si="3682">IF(OR(J3675 = "ERROR", J3675 = ""), "UNKNOWN", J3675)</f>
        <v>2</v>
      </c>
      <c r="X3675" s="4" t="str">
        <f t="shared" si="3682"/>
        <v>UNKNOWN</v>
      </c>
      <c r="Y3675" s="4" t="str">
        <f t="shared" si="3682"/>
        <v>UNKNOWN</v>
      </c>
      <c r="Z3675" s="4" t="str">
        <f t="shared" si="9"/>
        <v>UNKNOWN</v>
      </c>
    </row>
    <row r="3676">
      <c r="A3676" s="1" t="s">
        <v>3713</v>
      </c>
      <c r="B3676" s="1" t="s">
        <v>32</v>
      </c>
      <c r="C3676" s="1" t="s">
        <v>30</v>
      </c>
      <c r="D3676" s="1">
        <v>1.0</v>
      </c>
      <c r="E3676" s="1">
        <v>1.0</v>
      </c>
      <c r="H3676" s="2">
        <v>45094.0</v>
      </c>
      <c r="J3676" s="3">
        <f t="shared" si="2"/>
        <v>1</v>
      </c>
      <c r="K3676" s="4">
        <f t="shared" si="3"/>
        <v>1</v>
      </c>
      <c r="L3676" s="4">
        <f t="shared" si="4"/>
        <v>1</v>
      </c>
      <c r="S3676" s="1" t="s">
        <v>3713</v>
      </c>
      <c r="T3676" s="4" t="str">
        <f t="shared" si="5"/>
        <v>Cookie</v>
      </c>
      <c r="U3676" s="4" t="str">
        <f t="shared" si="6"/>
        <v>UNKNOWN</v>
      </c>
      <c r="V3676" s="4" t="str">
        <f t="shared" si="7"/>
        <v>UNKNOWN</v>
      </c>
      <c r="W3676" s="4">
        <f t="shared" ref="W3676:Y3676" si="3683">IF(OR(J3676 = "ERROR", J3676 = ""), "UNKNOWN", J3676)</f>
        <v>1</v>
      </c>
      <c r="X3676" s="4">
        <f t="shared" si="3683"/>
        <v>1</v>
      </c>
      <c r="Y3676" s="4">
        <f t="shared" si="3683"/>
        <v>1</v>
      </c>
      <c r="Z3676" s="5">
        <f t="shared" si="9"/>
        <v>45094</v>
      </c>
    </row>
    <row r="3677">
      <c r="A3677" s="1" t="s">
        <v>3714</v>
      </c>
      <c r="B3677" s="1" t="s">
        <v>81</v>
      </c>
      <c r="C3677" s="1" t="s">
        <v>30</v>
      </c>
      <c r="D3677" s="1">
        <v>1.5</v>
      </c>
      <c r="E3677" s="1">
        <v>7.5</v>
      </c>
      <c r="F3677" s="1" t="s">
        <v>28</v>
      </c>
      <c r="H3677" s="2">
        <v>45019.0</v>
      </c>
      <c r="J3677" s="3">
        <f t="shared" si="2"/>
        <v>5</v>
      </c>
      <c r="K3677" s="4">
        <f t="shared" si="3"/>
        <v>1.5</v>
      </c>
      <c r="L3677" s="4">
        <f t="shared" si="4"/>
        <v>7.5</v>
      </c>
      <c r="S3677" s="1" t="s">
        <v>3714</v>
      </c>
      <c r="T3677" s="4" t="str">
        <f t="shared" si="5"/>
        <v>Tea</v>
      </c>
      <c r="U3677" s="4" t="str">
        <f t="shared" si="6"/>
        <v>UNKNOWN</v>
      </c>
      <c r="V3677" s="4" t="str">
        <f t="shared" si="7"/>
        <v>Cash</v>
      </c>
      <c r="W3677" s="4">
        <f t="shared" ref="W3677:Y3677" si="3684">IF(OR(J3677 = "ERROR", J3677 = ""), "UNKNOWN", J3677)</f>
        <v>5</v>
      </c>
      <c r="X3677" s="4">
        <f t="shared" si="3684"/>
        <v>1.5</v>
      </c>
      <c r="Y3677" s="4">
        <f t="shared" si="3684"/>
        <v>7.5</v>
      </c>
      <c r="Z3677" s="5">
        <f t="shared" si="9"/>
        <v>45019</v>
      </c>
    </row>
    <row r="3678">
      <c r="A3678" s="1" t="s">
        <v>3715</v>
      </c>
      <c r="B3678" s="1" t="s">
        <v>22</v>
      </c>
      <c r="C3678" s="1">
        <v>3.0</v>
      </c>
      <c r="D3678" s="1">
        <v>2.0</v>
      </c>
      <c r="E3678" s="1">
        <v>6.0</v>
      </c>
      <c r="G3678" s="1" t="s">
        <v>30</v>
      </c>
      <c r="H3678" s="2">
        <v>45173.0</v>
      </c>
      <c r="J3678" s="3">
        <f t="shared" si="2"/>
        <v>3</v>
      </c>
      <c r="K3678" s="4">
        <f t="shared" si="3"/>
        <v>2</v>
      </c>
      <c r="L3678" s="4">
        <f t="shared" si="4"/>
        <v>6</v>
      </c>
      <c r="S3678" s="1" t="s">
        <v>3715</v>
      </c>
      <c r="T3678" s="4" t="str">
        <f t="shared" si="5"/>
        <v>Coffee</v>
      </c>
      <c r="U3678" s="4" t="str">
        <f t="shared" si="6"/>
        <v>UNKNOWN</v>
      </c>
      <c r="V3678" s="4" t="str">
        <f t="shared" si="7"/>
        <v>UNKNOWN</v>
      </c>
      <c r="W3678" s="4">
        <f t="shared" ref="W3678:Y3678" si="3685">IF(OR(J3678 = "ERROR", J3678 = ""), "UNKNOWN", J3678)</f>
        <v>3</v>
      </c>
      <c r="X3678" s="4">
        <f t="shared" si="3685"/>
        <v>2</v>
      </c>
      <c r="Y3678" s="4">
        <f t="shared" si="3685"/>
        <v>6</v>
      </c>
      <c r="Z3678" s="5">
        <f t="shared" si="9"/>
        <v>45173</v>
      </c>
    </row>
    <row r="3679">
      <c r="A3679" s="1" t="s">
        <v>3716</v>
      </c>
      <c r="C3679" s="1">
        <v>3.0</v>
      </c>
      <c r="D3679" s="1">
        <v>2.0</v>
      </c>
      <c r="E3679" s="1">
        <v>6.0</v>
      </c>
      <c r="F3679" s="1" t="s">
        <v>23</v>
      </c>
      <c r="G3679" s="1" t="s">
        <v>24</v>
      </c>
      <c r="H3679" s="2">
        <v>44963.0</v>
      </c>
      <c r="J3679" s="3">
        <f t="shared" si="2"/>
        <v>3</v>
      </c>
      <c r="K3679" s="4">
        <f t="shared" si="3"/>
        <v>2</v>
      </c>
      <c r="L3679" s="4">
        <f t="shared" si="4"/>
        <v>6</v>
      </c>
      <c r="S3679" s="1" t="s">
        <v>3716</v>
      </c>
      <c r="T3679" s="4" t="str">
        <f t="shared" si="5"/>
        <v>UNKNOWN</v>
      </c>
      <c r="U3679" s="4" t="str">
        <f t="shared" si="6"/>
        <v>Takeaway</v>
      </c>
      <c r="V3679" s="4" t="str">
        <f t="shared" si="7"/>
        <v>Credit Card</v>
      </c>
      <c r="W3679" s="4">
        <f t="shared" ref="W3679:Y3679" si="3686">IF(OR(J3679 = "ERROR", J3679 = ""), "UNKNOWN", J3679)</f>
        <v>3</v>
      </c>
      <c r="X3679" s="4">
        <f t="shared" si="3686"/>
        <v>2</v>
      </c>
      <c r="Y3679" s="4">
        <f t="shared" si="3686"/>
        <v>6</v>
      </c>
      <c r="Z3679" s="5">
        <f t="shared" si="9"/>
        <v>44963</v>
      </c>
    </row>
    <row r="3680">
      <c r="A3680" s="1" t="s">
        <v>3717</v>
      </c>
      <c r="B3680" s="1" t="s">
        <v>32</v>
      </c>
      <c r="C3680" s="1">
        <v>2.0</v>
      </c>
      <c r="D3680" s="1">
        <v>1.0</v>
      </c>
      <c r="E3680" s="1">
        <v>2.0</v>
      </c>
      <c r="F3680" s="1" t="s">
        <v>28</v>
      </c>
      <c r="G3680" s="1" t="s">
        <v>24</v>
      </c>
      <c r="H3680" s="2">
        <v>45268.0</v>
      </c>
      <c r="J3680" s="3">
        <f t="shared" si="2"/>
        <v>2</v>
      </c>
      <c r="K3680" s="4">
        <f t="shared" si="3"/>
        <v>1</v>
      </c>
      <c r="L3680" s="4">
        <f t="shared" si="4"/>
        <v>2</v>
      </c>
      <c r="S3680" s="1" t="s">
        <v>3717</v>
      </c>
      <c r="T3680" s="4" t="str">
        <f t="shared" si="5"/>
        <v>Cookie</v>
      </c>
      <c r="U3680" s="4" t="str">
        <f t="shared" si="6"/>
        <v>Takeaway</v>
      </c>
      <c r="V3680" s="4" t="str">
        <f t="shared" si="7"/>
        <v>Cash</v>
      </c>
      <c r="W3680" s="4">
        <f t="shared" ref="W3680:Y3680" si="3687">IF(OR(J3680 = "ERROR", J3680 = ""), "UNKNOWN", J3680)</f>
        <v>2</v>
      </c>
      <c r="X3680" s="4">
        <f t="shared" si="3687"/>
        <v>1</v>
      </c>
      <c r="Y3680" s="4">
        <f t="shared" si="3687"/>
        <v>2</v>
      </c>
      <c r="Z3680" s="5">
        <f t="shared" si="9"/>
        <v>45268</v>
      </c>
    </row>
    <row r="3681">
      <c r="A3681" s="1" t="s">
        <v>3718</v>
      </c>
      <c r="C3681" s="1">
        <v>5.0</v>
      </c>
      <c r="D3681" s="1">
        <v>2.0</v>
      </c>
      <c r="E3681" s="1">
        <v>10.0</v>
      </c>
      <c r="F3681" s="1" t="s">
        <v>39</v>
      </c>
      <c r="G3681" s="1" t="s">
        <v>29</v>
      </c>
      <c r="H3681" s="6">
        <v>45257.0</v>
      </c>
      <c r="J3681" s="3">
        <f t="shared" si="2"/>
        <v>5</v>
      </c>
      <c r="K3681" s="4">
        <f t="shared" si="3"/>
        <v>2</v>
      </c>
      <c r="L3681" s="4">
        <f t="shared" si="4"/>
        <v>10</v>
      </c>
      <c r="S3681" s="1" t="s">
        <v>3718</v>
      </c>
      <c r="T3681" s="4" t="str">
        <f t="shared" si="5"/>
        <v>UNKNOWN</v>
      </c>
      <c r="U3681" s="4" t="str">
        <f t="shared" si="6"/>
        <v>In-store</v>
      </c>
      <c r="V3681" s="4" t="str">
        <f t="shared" si="7"/>
        <v>Digital Wallet</v>
      </c>
      <c r="W3681" s="4">
        <f t="shared" ref="W3681:Y3681" si="3688">IF(OR(J3681 = "ERROR", J3681 = ""), "UNKNOWN", J3681)</f>
        <v>5</v>
      </c>
      <c r="X3681" s="4">
        <f t="shared" si="3688"/>
        <v>2</v>
      </c>
      <c r="Y3681" s="4">
        <f t="shared" si="3688"/>
        <v>10</v>
      </c>
      <c r="Z3681" s="7">
        <f t="shared" si="9"/>
        <v>45257</v>
      </c>
    </row>
    <row r="3682">
      <c r="A3682" s="1" t="s">
        <v>3719</v>
      </c>
      <c r="B3682" s="1" t="s">
        <v>81</v>
      </c>
      <c r="C3682" s="1">
        <v>2.0</v>
      </c>
      <c r="D3682" s="1">
        <v>1.5</v>
      </c>
      <c r="E3682" s="1">
        <v>3.0</v>
      </c>
      <c r="F3682" s="1" t="s">
        <v>23</v>
      </c>
      <c r="G3682" s="1" t="s">
        <v>29</v>
      </c>
      <c r="H3682" s="6">
        <v>45260.0</v>
      </c>
      <c r="J3682" s="3">
        <f t="shared" si="2"/>
        <v>2</v>
      </c>
      <c r="K3682" s="4">
        <f t="shared" si="3"/>
        <v>1.5</v>
      </c>
      <c r="L3682" s="4">
        <f t="shared" si="4"/>
        <v>3</v>
      </c>
      <c r="S3682" s="1" t="s">
        <v>3719</v>
      </c>
      <c r="T3682" s="4" t="str">
        <f t="shared" si="5"/>
        <v>Tea</v>
      </c>
      <c r="U3682" s="4" t="str">
        <f t="shared" si="6"/>
        <v>In-store</v>
      </c>
      <c r="V3682" s="4" t="str">
        <f t="shared" si="7"/>
        <v>Credit Card</v>
      </c>
      <c r="W3682" s="4">
        <f t="shared" ref="W3682:Y3682" si="3689">IF(OR(J3682 = "ERROR", J3682 = ""), "UNKNOWN", J3682)</f>
        <v>2</v>
      </c>
      <c r="X3682" s="4">
        <f t="shared" si="3689"/>
        <v>1.5</v>
      </c>
      <c r="Y3682" s="4">
        <f t="shared" si="3689"/>
        <v>3</v>
      </c>
      <c r="Z3682" s="7">
        <f t="shared" si="9"/>
        <v>45260</v>
      </c>
    </row>
    <row r="3683">
      <c r="A3683" s="1" t="s">
        <v>3720</v>
      </c>
      <c r="B3683" s="1" t="s">
        <v>41</v>
      </c>
      <c r="C3683" s="1">
        <v>3.0</v>
      </c>
      <c r="D3683" s="1">
        <v>4.0</v>
      </c>
      <c r="E3683" s="1">
        <v>12.0</v>
      </c>
      <c r="G3683" s="1" t="s">
        <v>24</v>
      </c>
      <c r="H3683" s="2">
        <v>45075.0</v>
      </c>
      <c r="J3683" s="3">
        <f t="shared" si="2"/>
        <v>3</v>
      </c>
      <c r="K3683" s="4">
        <f t="shared" si="3"/>
        <v>4</v>
      </c>
      <c r="L3683" s="4">
        <f t="shared" si="4"/>
        <v>12</v>
      </c>
      <c r="S3683" s="1" t="s">
        <v>3720</v>
      </c>
      <c r="T3683" s="4" t="str">
        <f t="shared" si="5"/>
        <v>Smoothie</v>
      </c>
      <c r="U3683" s="4" t="str">
        <f t="shared" si="6"/>
        <v>Takeaway</v>
      </c>
      <c r="V3683" s="4" t="str">
        <f t="shared" si="7"/>
        <v>UNKNOWN</v>
      </c>
      <c r="W3683" s="4">
        <f t="shared" ref="W3683:Y3683" si="3690">IF(OR(J3683 = "ERROR", J3683 = ""), "UNKNOWN", J3683)</f>
        <v>3</v>
      </c>
      <c r="X3683" s="4">
        <f t="shared" si="3690"/>
        <v>4</v>
      </c>
      <c r="Y3683" s="4">
        <f t="shared" si="3690"/>
        <v>12</v>
      </c>
      <c r="Z3683" s="5">
        <f t="shared" si="9"/>
        <v>45075</v>
      </c>
    </row>
    <row r="3684">
      <c r="A3684" s="1" t="s">
        <v>3721</v>
      </c>
      <c r="B3684" s="1" t="s">
        <v>44</v>
      </c>
      <c r="C3684" s="1">
        <v>4.0</v>
      </c>
      <c r="D3684" s="1">
        <v>4.0</v>
      </c>
      <c r="E3684" s="1">
        <v>16.0</v>
      </c>
      <c r="G3684" s="1" t="s">
        <v>24</v>
      </c>
      <c r="H3684" s="2">
        <v>45089.0</v>
      </c>
      <c r="J3684" s="3">
        <f t="shared" si="2"/>
        <v>4</v>
      </c>
      <c r="K3684" s="4">
        <f t="shared" si="3"/>
        <v>4</v>
      </c>
      <c r="L3684" s="4">
        <f t="shared" si="4"/>
        <v>16</v>
      </c>
      <c r="S3684" s="1" t="s">
        <v>3721</v>
      </c>
      <c r="T3684" s="4" t="str">
        <f t="shared" si="5"/>
        <v>Sandwich</v>
      </c>
      <c r="U3684" s="4" t="str">
        <f t="shared" si="6"/>
        <v>Takeaway</v>
      </c>
      <c r="V3684" s="4" t="str">
        <f t="shared" si="7"/>
        <v>UNKNOWN</v>
      </c>
      <c r="W3684" s="4">
        <f t="shared" ref="W3684:Y3684" si="3691">IF(OR(J3684 = "ERROR", J3684 = ""), "UNKNOWN", J3684)</f>
        <v>4</v>
      </c>
      <c r="X3684" s="4">
        <f t="shared" si="3691"/>
        <v>4</v>
      </c>
      <c r="Y3684" s="4">
        <f t="shared" si="3691"/>
        <v>16</v>
      </c>
      <c r="Z3684" s="5">
        <f t="shared" si="9"/>
        <v>45089</v>
      </c>
    </row>
    <row r="3685">
      <c r="A3685" s="1" t="s">
        <v>3722</v>
      </c>
      <c r="B3685" s="1" t="s">
        <v>81</v>
      </c>
      <c r="C3685" s="1">
        <v>3.0</v>
      </c>
      <c r="D3685" s="1">
        <v>1.5</v>
      </c>
      <c r="E3685" s="1">
        <v>4.5</v>
      </c>
      <c r="F3685" s="1" t="s">
        <v>39</v>
      </c>
      <c r="G3685" s="1" t="s">
        <v>25</v>
      </c>
      <c r="H3685" s="2">
        <v>44935.0</v>
      </c>
      <c r="J3685" s="3">
        <f t="shared" si="2"/>
        <v>3</v>
      </c>
      <c r="K3685" s="4">
        <f t="shared" si="3"/>
        <v>1.5</v>
      </c>
      <c r="L3685" s="4">
        <f t="shared" si="4"/>
        <v>4.5</v>
      </c>
      <c r="S3685" s="1" t="s">
        <v>3722</v>
      </c>
      <c r="T3685" s="4" t="str">
        <f t="shared" si="5"/>
        <v>Tea</v>
      </c>
      <c r="U3685" s="4" t="str">
        <f t="shared" si="6"/>
        <v>UNKNOWN</v>
      </c>
      <c r="V3685" s="4" t="str">
        <f t="shared" si="7"/>
        <v>Digital Wallet</v>
      </c>
      <c r="W3685" s="4">
        <f t="shared" ref="W3685:Y3685" si="3692">IF(OR(J3685 = "ERROR", J3685 = ""), "UNKNOWN", J3685)</f>
        <v>3</v>
      </c>
      <c r="X3685" s="4">
        <f t="shared" si="3692"/>
        <v>1.5</v>
      </c>
      <c r="Y3685" s="4">
        <f t="shared" si="3692"/>
        <v>4.5</v>
      </c>
      <c r="Z3685" s="5">
        <f t="shared" si="9"/>
        <v>44935</v>
      </c>
    </row>
    <row r="3686">
      <c r="A3686" s="1" t="s">
        <v>3723</v>
      </c>
      <c r="B3686" s="1" t="s">
        <v>32</v>
      </c>
      <c r="C3686" s="1">
        <v>1.0</v>
      </c>
      <c r="D3686" s="1">
        <v>1.0</v>
      </c>
      <c r="E3686" s="1">
        <v>1.0</v>
      </c>
      <c r="F3686" s="1" t="s">
        <v>39</v>
      </c>
      <c r="G3686" s="1" t="s">
        <v>25</v>
      </c>
      <c r="H3686" s="2">
        <v>45009.0</v>
      </c>
      <c r="J3686" s="3">
        <f t="shared" si="2"/>
        <v>1</v>
      </c>
      <c r="K3686" s="4">
        <f t="shared" si="3"/>
        <v>1</v>
      </c>
      <c r="L3686" s="4">
        <f t="shared" si="4"/>
        <v>1</v>
      </c>
      <c r="S3686" s="1" t="s">
        <v>3723</v>
      </c>
      <c r="T3686" s="4" t="str">
        <f t="shared" si="5"/>
        <v>Cookie</v>
      </c>
      <c r="U3686" s="4" t="str">
        <f t="shared" si="6"/>
        <v>UNKNOWN</v>
      </c>
      <c r="V3686" s="4" t="str">
        <f t="shared" si="7"/>
        <v>Digital Wallet</v>
      </c>
      <c r="W3686" s="4">
        <f t="shared" ref="W3686:Y3686" si="3693">IF(OR(J3686 = "ERROR", J3686 = ""), "UNKNOWN", J3686)</f>
        <v>1</v>
      </c>
      <c r="X3686" s="4">
        <f t="shared" si="3693"/>
        <v>1</v>
      </c>
      <c r="Y3686" s="4">
        <f t="shared" si="3693"/>
        <v>1</v>
      </c>
      <c r="Z3686" s="5">
        <f t="shared" si="9"/>
        <v>45009</v>
      </c>
    </row>
    <row r="3687">
      <c r="A3687" s="1" t="s">
        <v>3724</v>
      </c>
      <c r="B3687" s="1" t="s">
        <v>44</v>
      </c>
      <c r="C3687" s="1">
        <v>4.0</v>
      </c>
      <c r="D3687" s="1">
        <v>4.0</v>
      </c>
      <c r="E3687" s="1">
        <v>16.0</v>
      </c>
      <c r="F3687" s="1" t="s">
        <v>28</v>
      </c>
      <c r="G3687" s="1" t="s">
        <v>29</v>
      </c>
      <c r="H3687" s="2">
        <v>45031.0</v>
      </c>
      <c r="J3687" s="3">
        <f t="shared" si="2"/>
        <v>4</v>
      </c>
      <c r="K3687" s="4">
        <f t="shared" si="3"/>
        <v>4</v>
      </c>
      <c r="L3687" s="4">
        <f t="shared" si="4"/>
        <v>16</v>
      </c>
      <c r="S3687" s="1" t="s">
        <v>3724</v>
      </c>
      <c r="T3687" s="4" t="str">
        <f t="shared" si="5"/>
        <v>Sandwich</v>
      </c>
      <c r="U3687" s="4" t="str">
        <f t="shared" si="6"/>
        <v>In-store</v>
      </c>
      <c r="V3687" s="4" t="str">
        <f t="shared" si="7"/>
        <v>Cash</v>
      </c>
      <c r="W3687" s="4">
        <f t="shared" ref="W3687:Y3687" si="3694">IF(OR(J3687 = "ERROR", J3687 = ""), "UNKNOWN", J3687)</f>
        <v>4</v>
      </c>
      <c r="X3687" s="4">
        <f t="shared" si="3694"/>
        <v>4</v>
      </c>
      <c r="Y3687" s="4">
        <f t="shared" si="3694"/>
        <v>16</v>
      </c>
      <c r="Z3687" s="5">
        <f t="shared" si="9"/>
        <v>45031</v>
      </c>
    </row>
    <row r="3688">
      <c r="A3688" s="1" t="s">
        <v>3725</v>
      </c>
      <c r="B3688" s="1" t="s">
        <v>36</v>
      </c>
      <c r="C3688" s="1">
        <v>5.0</v>
      </c>
      <c r="D3688" s="1">
        <v>5.0</v>
      </c>
      <c r="E3688" s="1">
        <v>25.0</v>
      </c>
      <c r="F3688" s="1" t="s">
        <v>23</v>
      </c>
      <c r="H3688" s="2">
        <v>44935.0</v>
      </c>
      <c r="J3688" s="3">
        <f t="shared" si="2"/>
        <v>5</v>
      </c>
      <c r="K3688" s="4">
        <f t="shared" si="3"/>
        <v>5</v>
      </c>
      <c r="L3688" s="4">
        <f t="shared" si="4"/>
        <v>25</v>
      </c>
      <c r="S3688" s="1" t="s">
        <v>3725</v>
      </c>
      <c r="T3688" s="4" t="str">
        <f t="shared" si="5"/>
        <v>Salad</v>
      </c>
      <c r="U3688" s="4" t="str">
        <f t="shared" si="6"/>
        <v>UNKNOWN</v>
      </c>
      <c r="V3688" s="4" t="str">
        <f t="shared" si="7"/>
        <v>Credit Card</v>
      </c>
      <c r="W3688" s="4">
        <f t="shared" ref="W3688:Y3688" si="3695">IF(OR(J3688 = "ERROR", J3688 = ""), "UNKNOWN", J3688)</f>
        <v>5</v>
      </c>
      <c r="X3688" s="4">
        <f t="shared" si="3695"/>
        <v>5</v>
      </c>
      <c r="Y3688" s="4">
        <f t="shared" si="3695"/>
        <v>25</v>
      </c>
      <c r="Z3688" s="5">
        <f t="shared" si="9"/>
        <v>44935</v>
      </c>
    </row>
    <row r="3689">
      <c r="A3689" s="1" t="s">
        <v>3726</v>
      </c>
      <c r="B3689" s="1" t="s">
        <v>22</v>
      </c>
      <c r="C3689" s="1">
        <v>2.0</v>
      </c>
      <c r="D3689" s="1">
        <v>2.0</v>
      </c>
      <c r="E3689" s="1">
        <v>4.0</v>
      </c>
      <c r="F3689" s="1" t="s">
        <v>30</v>
      </c>
      <c r="G3689" s="1" t="s">
        <v>24</v>
      </c>
      <c r="H3689" s="2">
        <v>45162.0</v>
      </c>
      <c r="J3689" s="3">
        <f t="shared" si="2"/>
        <v>2</v>
      </c>
      <c r="K3689" s="4">
        <f t="shared" si="3"/>
        <v>2</v>
      </c>
      <c r="L3689" s="4">
        <f t="shared" si="4"/>
        <v>4</v>
      </c>
      <c r="S3689" s="1" t="s">
        <v>3726</v>
      </c>
      <c r="T3689" s="4" t="str">
        <f t="shared" si="5"/>
        <v>Coffee</v>
      </c>
      <c r="U3689" s="4" t="str">
        <f t="shared" si="6"/>
        <v>Takeaway</v>
      </c>
      <c r="V3689" s="4" t="str">
        <f t="shared" si="7"/>
        <v>UNKNOWN</v>
      </c>
      <c r="W3689" s="4">
        <f t="shared" ref="W3689:Y3689" si="3696">IF(OR(J3689 = "ERROR", J3689 = ""), "UNKNOWN", J3689)</f>
        <v>2</v>
      </c>
      <c r="X3689" s="4">
        <f t="shared" si="3696"/>
        <v>2</v>
      </c>
      <c r="Y3689" s="4">
        <f t="shared" si="3696"/>
        <v>4</v>
      </c>
      <c r="Z3689" s="5">
        <f t="shared" si="9"/>
        <v>45162</v>
      </c>
    </row>
    <row r="3690">
      <c r="A3690" s="1" t="s">
        <v>3727</v>
      </c>
      <c r="B3690" s="1" t="s">
        <v>27</v>
      </c>
      <c r="C3690" s="1">
        <v>4.0</v>
      </c>
      <c r="D3690" s="1">
        <v>3.0</v>
      </c>
      <c r="E3690" s="1">
        <v>12.0</v>
      </c>
      <c r="G3690" s="1" t="s">
        <v>24</v>
      </c>
      <c r="H3690" s="2">
        <v>45059.0</v>
      </c>
      <c r="J3690" s="3">
        <f t="shared" si="2"/>
        <v>4</v>
      </c>
      <c r="K3690" s="4">
        <f t="shared" si="3"/>
        <v>3</v>
      </c>
      <c r="L3690" s="4">
        <f t="shared" si="4"/>
        <v>12</v>
      </c>
      <c r="S3690" s="1" t="s">
        <v>3727</v>
      </c>
      <c r="T3690" s="4" t="str">
        <f t="shared" si="5"/>
        <v>Cake</v>
      </c>
      <c r="U3690" s="4" t="str">
        <f t="shared" si="6"/>
        <v>Takeaway</v>
      </c>
      <c r="V3690" s="4" t="str">
        <f t="shared" si="7"/>
        <v>UNKNOWN</v>
      </c>
      <c r="W3690" s="4">
        <f t="shared" ref="W3690:Y3690" si="3697">IF(OR(J3690 = "ERROR", J3690 = ""), "UNKNOWN", J3690)</f>
        <v>4</v>
      </c>
      <c r="X3690" s="4">
        <f t="shared" si="3697"/>
        <v>3</v>
      </c>
      <c r="Y3690" s="4">
        <f t="shared" si="3697"/>
        <v>12</v>
      </c>
      <c r="Z3690" s="5">
        <f t="shared" si="9"/>
        <v>45059</v>
      </c>
    </row>
    <row r="3691">
      <c r="A3691" s="1" t="s">
        <v>3728</v>
      </c>
      <c r="B3691" s="1" t="s">
        <v>32</v>
      </c>
      <c r="C3691" s="1">
        <v>1.0</v>
      </c>
      <c r="D3691" s="1">
        <v>1.0</v>
      </c>
      <c r="E3691" s="1">
        <v>1.0</v>
      </c>
      <c r="F3691" s="1" t="s">
        <v>23</v>
      </c>
      <c r="G3691" s="1" t="s">
        <v>24</v>
      </c>
      <c r="H3691" s="2">
        <v>45204.0</v>
      </c>
      <c r="J3691" s="3">
        <f t="shared" si="2"/>
        <v>1</v>
      </c>
      <c r="K3691" s="4">
        <f t="shared" si="3"/>
        <v>1</v>
      </c>
      <c r="L3691" s="4">
        <f t="shared" si="4"/>
        <v>1</v>
      </c>
      <c r="S3691" s="1" t="s">
        <v>3728</v>
      </c>
      <c r="T3691" s="4" t="str">
        <f t="shared" si="5"/>
        <v>Cookie</v>
      </c>
      <c r="U3691" s="4" t="str">
        <f t="shared" si="6"/>
        <v>Takeaway</v>
      </c>
      <c r="V3691" s="4" t="str">
        <f t="shared" si="7"/>
        <v>Credit Card</v>
      </c>
      <c r="W3691" s="4">
        <f t="shared" ref="W3691:Y3691" si="3698">IF(OR(J3691 = "ERROR", J3691 = ""), "UNKNOWN", J3691)</f>
        <v>1</v>
      </c>
      <c r="X3691" s="4">
        <f t="shared" si="3698"/>
        <v>1</v>
      </c>
      <c r="Y3691" s="4">
        <f t="shared" si="3698"/>
        <v>1</v>
      </c>
      <c r="Z3691" s="5">
        <f t="shared" si="9"/>
        <v>45204</v>
      </c>
    </row>
    <row r="3692">
      <c r="A3692" s="1" t="s">
        <v>3729</v>
      </c>
      <c r="C3692" s="1">
        <v>1.0</v>
      </c>
      <c r="D3692" s="1">
        <v>1.5</v>
      </c>
      <c r="E3692" s="1">
        <v>1.5</v>
      </c>
      <c r="F3692" s="1" t="s">
        <v>23</v>
      </c>
      <c r="G3692" s="1" t="s">
        <v>24</v>
      </c>
      <c r="H3692" s="2">
        <v>45072.0</v>
      </c>
      <c r="J3692" s="3">
        <f t="shared" si="2"/>
        <v>1</v>
      </c>
      <c r="K3692" s="4">
        <f t="shared" si="3"/>
        <v>1.5</v>
      </c>
      <c r="L3692" s="4">
        <f t="shared" si="4"/>
        <v>1.5</v>
      </c>
      <c r="S3692" s="1" t="s">
        <v>3729</v>
      </c>
      <c r="T3692" s="4" t="str">
        <f t="shared" si="5"/>
        <v>UNKNOWN</v>
      </c>
      <c r="U3692" s="4" t="str">
        <f t="shared" si="6"/>
        <v>Takeaway</v>
      </c>
      <c r="V3692" s="4" t="str">
        <f t="shared" si="7"/>
        <v>Credit Card</v>
      </c>
      <c r="W3692" s="4">
        <f t="shared" ref="W3692:Y3692" si="3699">IF(OR(J3692 = "ERROR", J3692 = ""), "UNKNOWN", J3692)</f>
        <v>1</v>
      </c>
      <c r="X3692" s="4">
        <f t="shared" si="3699"/>
        <v>1.5</v>
      </c>
      <c r="Y3692" s="4">
        <f t="shared" si="3699"/>
        <v>1.5</v>
      </c>
      <c r="Z3692" s="5">
        <f t="shared" si="9"/>
        <v>45072</v>
      </c>
    </row>
    <row r="3693">
      <c r="A3693" s="1" t="s">
        <v>3730</v>
      </c>
      <c r="B3693" s="1" t="s">
        <v>27</v>
      </c>
      <c r="C3693" s="1">
        <v>5.0</v>
      </c>
      <c r="D3693" s="1">
        <v>3.0</v>
      </c>
      <c r="E3693" s="1">
        <v>15.0</v>
      </c>
      <c r="G3693" s="1" t="s">
        <v>24</v>
      </c>
      <c r="H3693" s="6">
        <v>45249.0</v>
      </c>
      <c r="J3693" s="3">
        <f t="shared" si="2"/>
        <v>5</v>
      </c>
      <c r="K3693" s="4">
        <f t="shared" si="3"/>
        <v>3</v>
      </c>
      <c r="L3693" s="4">
        <f t="shared" si="4"/>
        <v>15</v>
      </c>
      <c r="S3693" s="1" t="s">
        <v>3730</v>
      </c>
      <c r="T3693" s="4" t="str">
        <f t="shared" si="5"/>
        <v>Cake</v>
      </c>
      <c r="U3693" s="4" t="str">
        <f t="shared" si="6"/>
        <v>Takeaway</v>
      </c>
      <c r="V3693" s="4" t="str">
        <f t="shared" si="7"/>
        <v>UNKNOWN</v>
      </c>
      <c r="W3693" s="4">
        <f t="shared" ref="W3693:Y3693" si="3700">IF(OR(J3693 = "ERROR", J3693 = ""), "UNKNOWN", J3693)</f>
        <v>5</v>
      </c>
      <c r="X3693" s="4">
        <f t="shared" si="3700"/>
        <v>3</v>
      </c>
      <c r="Y3693" s="4">
        <f t="shared" si="3700"/>
        <v>15</v>
      </c>
      <c r="Z3693" s="7">
        <f t="shared" si="9"/>
        <v>45249</v>
      </c>
    </row>
    <row r="3694">
      <c r="A3694" s="1" t="s">
        <v>3731</v>
      </c>
      <c r="B3694" s="1" t="s">
        <v>36</v>
      </c>
      <c r="C3694" s="1">
        <v>4.0</v>
      </c>
      <c r="D3694" s="1">
        <v>5.0</v>
      </c>
      <c r="E3694" s="1">
        <v>20.0</v>
      </c>
      <c r="F3694" s="1" t="s">
        <v>28</v>
      </c>
      <c r="G3694" s="1" t="s">
        <v>29</v>
      </c>
      <c r="H3694" s="6">
        <v>45218.0</v>
      </c>
      <c r="J3694" s="3">
        <f t="shared" si="2"/>
        <v>4</v>
      </c>
      <c r="K3694" s="4">
        <f t="shared" si="3"/>
        <v>5</v>
      </c>
      <c r="L3694" s="4">
        <f t="shared" si="4"/>
        <v>20</v>
      </c>
      <c r="S3694" s="1" t="s">
        <v>3731</v>
      </c>
      <c r="T3694" s="4" t="str">
        <f t="shared" si="5"/>
        <v>Salad</v>
      </c>
      <c r="U3694" s="4" t="str">
        <f t="shared" si="6"/>
        <v>In-store</v>
      </c>
      <c r="V3694" s="4" t="str">
        <f t="shared" si="7"/>
        <v>Cash</v>
      </c>
      <c r="W3694" s="4">
        <f t="shared" ref="W3694:Y3694" si="3701">IF(OR(J3694 = "ERROR", J3694 = ""), "UNKNOWN", J3694)</f>
        <v>4</v>
      </c>
      <c r="X3694" s="4">
        <f t="shared" si="3701"/>
        <v>5</v>
      </c>
      <c r="Y3694" s="4">
        <f t="shared" si="3701"/>
        <v>20</v>
      </c>
      <c r="Z3694" s="7">
        <f t="shared" si="9"/>
        <v>45218</v>
      </c>
    </row>
    <row r="3695">
      <c r="A3695" s="1" t="s">
        <v>3732</v>
      </c>
      <c r="B3695" s="1" t="s">
        <v>36</v>
      </c>
      <c r="C3695" s="1">
        <v>3.0</v>
      </c>
      <c r="D3695" s="1">
        <v>5.0</v>
      </c>
      <c r="E3695" s="1">
        <v>15.0</v>
      </c>
      <c r="F3695" s="1" t="s">
        <v>39</v>
      </c>
      <c r="H3695" s="2">
        <v>45154.0</v>
      </c>
      <c r="J3695" s="3">
        <f t="shared" si="2"/>
        <v>3</v>
      </c>
      <c r="K3695" s="4">
        <f t="shared" si="3"/>
        <v>5</v>
      </c>
      <c r="L3695" s="4">
        <f t="shared" si="4"/>
        <v>15</v>
      </c>
      <c r="S3695" s="1" t="s">
        <v>3732</v>
      </c>
      <c r="T3695" s="4" t="str">
        <f t="shared" si="5"/>
        <v>Salad</v>
      </c>
      <c r="U3695" s="4" t="str">
        <f t="shared" si="6"/>
        <v>UNKNOWN</v>
      </c>
      <c r="V3695" s="4" t="str">
        <f t="shared" si="7"/>
        <v>Digital Wallet</v>
      </c>
      <c r="W3695" s="4">
        <f t="shared" ref="W3695:Y3695" si="3702">IF(OR(J3695 = "ERROR", J3695 = ""), "UNKNOWN", J3695)</f>
        <v>3</v>
      </c>
      <c r="X3695" s="4">
        <f t="shared" si="3702"/>
        <v>5</v>
      </c>
      <c r="Y3695" s="4">
        <f t="shared" si="3702"/>
        <v>15</v>
      </c>
      <c r="Z3695" s="5">
        <f t="shared" si="9"/>
        <v>45154</v>
      </c>
    </row>
    <row r="3696">
      <c r="A3696" s="1" t="s">
        <v>3733</v>
      </c>
      <c r="B3696" s="1" t="s">
        <v>81</v>
      </c>
      <c r="C3696" s="1">
        <v>1.0</v>
      </c>
      <c r="D3696" s="1">
        <v>1.5</v>
      </c>
      <c r="E3696" s="1">
        <v>1.5</v>
      </c>
      <c r="F3696" s="1" t="s">
        <v>28</v>
      </c>
      <c r="H3696" s="2">
        <v>44948.0</v>
      </c>
      <c r="J3696" s="3">
        <f t="shared" si="2"/>
        <v>1</v>
      </c>
      <c r="K3696" s="4">
        <f t="shared" si="3"/>
        <v>1.5</v>
      </c>
      <c r="L3696" s="4">
        <f t="shared" si="4"/>
        <v>1.5</v>
      </c>
      <c r="S3696" s="1" t="s">
        <v>3733</v>
      </c>
      <c r="T3696" s="4" t="str">
        <f t="shared" si="5"/>
        <v>Tea</v>
      </c>
      <c r="U3696" s="4" t="str">
        <f t="shared" si="6"/>
        <v>UNKNOWN</v>
      </c>
      <c r="V3696" s="4" t="str">
        <f t="shared" si="7"/>
        <v>Cash</v>
      </c>
      <c r="W3696" s="4">
        <f t="shared" ref="W3696:Y3696" si="3703">IF(OR(J3696 = "ERROR", J3696 = ""), "UNKNOWN", J3696)</f>
        <v>1</v>
      </c>
      <c r="X3696" s="4">
        <f t="shared" si="3703"/>
        <v>1.5</v>
      </c>
      <c r="Y3696" s="4">
        <f t="shared" si="3703"/>
        <v>1.5</v>
      </c>
      <c r="Z3696" s="5">
        <f t="shared" si="9"/>
        <v>44948</v>
      </c>
    </row>
    <row r="3697">
      <c r="A3697" s="1" t="s">
        <v>3734</v>
      </c>
      <c r="B3697" s="1" t="s">
        <v>32</v>
      </c>
      <c r="C3697" s="1">
        <v>2.0</v>
      </c>
      <c r="D3697" s="1">
        <v>1.0</v>
      </c>
      <c r="E3697" s="1">
        <v>2.0</v>
      </c>
      <c r="F3697" s="1" t="s">
        <v>23</v>
      </c>
      <c r="H3697" s="2">
        <v>45167.0</v>
      </c>
      <c r="J3697" s="3">
        <f t="shared" si="2"/>
        <v>2</v>
      </c>
      <c r="K3697" s="4">
        <f t="shared" si="3"/>
        <v>1</v>
      </c>
      <c r="L3697" s="4">
        <f t="shared" si="4"/>
        <v>2</v>
      </c>
      <c r="S3697" s="1" t="s">
        <v>3734</v>
      </c>
      <c r="T3697" s="4" t="str">
        <f t="shared" si="5"/>
        <v>Cookie</v>
      </c>
      <c r="U3697" s="4" t="str">
        <f t="shared" si="6"/>
        <v>UNKNOWN</v>
      </c>
      <c r="V3697" s="4" t="str">
        <f t="shared" si="7"/>
        <v>Credit Card</v>
      </c>
      <c r="W3697" s="4">
        <f t="shared" ref="W3697:Y3697" si="3704">IF(OR(J3697 = "ERROR", J3697 = ""), "UNKNOWN", J3697)</f>
        <v>2</v>
      </c>
      <c r="X3697" s="4">
        <f t="shared" si="3704"/>
        <v>1</v>
      </c>
      <c r="Y3697" s="4">
        <f t="shared" si="3704"/>
        <v>2</v>
      </c>
      <c r="Z3697" s="5">
        <f t="shared" si="9"/>
        <v>45167</v>
      </c>
    </row>
    <row r="3698">
      <c r="A3698" s="1" t="s">
        <v>3735</v>
      </c>
      <c r="B3698" s="1" t="s">
        <v>41</v>
      </c>
      <c r="C3698" s="1">
        <v>1.0</v>
      </c>
      <c r="D3698" s="1">
        <v>4.0</v>
      </c>
      <c r="E3698" s="1">
        <v>4.0</v>
      </c>
      <c r="F3698" s="1" t="s">
        <v>23</v>
      </c>
      <c r="G3698" s="1" t="s">
        <v>24</v>
      </c>
      <c r="H3698" s="2">
        <v>45056.0</v>
      </c>
      <c r="J3698" s="3">
        <f t="shared" si="2"/>
        <v>1</v>
      </c>
      <c r="K3698" s="4">
        <f t="shared" si="3"/>
        <v>4</v>
      </c>
      <c r="L3698" s="4">
        <f t="shared" si="4"/>
        <v>4</v>
      </c>
      <c r="S3698" s="1" t="s">
        <v>3735</v>
      </c>
      <c r="T3698" s="4" t="str">
        <f t="shared" si="5"/>
        <v>Smoothie</v>
      </c>
      <c r="U3698" s="4" t="str">
        <f t="shared" si="6"/>
        <v>Takeaway</v>
      </c>
      <c r="V3698" s="4" t="str">
        <f t="shared" si="7"/>
        <v>Credit Card</v>
      </c>
      <c r="W3698" s="4">
        <f t="shared" ref="W3698:Y3698" si="3705">IF(OR(J3698 = "ERROR", J3698 = ""), "UNKNOWN", J3698)</f>
        <v>1</v>
      </c>
      <c r="X3698" s="4">
        <f t="shared" si="3705"/>
        <v>4</v>
      </c>
      <c r="Y3698" s="4">
        <f t="shared" si="3705"/>
        <v>4</v>
      </c>
      <c r="Z3698" s="5">
        <f t="shared" si="9"/>
        <v>45056</v>
      </c>
    </row>
    <row r="3699">
      <c r="A3699" s="1" t="s">
        <v>3736</v>
      </c>
      <c r="B3699" s="1" t="s">
        <v>30</v>
      </c>
      <c r="C3699" s="1">
        <v>1.0</v>
      </c>
      <c r="D3699" s="1">
        <v>1.5</v>
      </c>
      <c r="E3699" s="1">
        <v>1.5</v>
      </c>
      <c r="F3699" s="1" t="s">
        <v>30</v>
      </c>
      <c r="H3699" s="6">
        <v>45246.0</v>
      </c>
      <c r="J3699" s="3">
        <f t="shared" si="2"/>
        <v>1</v>
      </c>
      <c r="K3699" s="4">
        <f t="shared" si="3"/>
        <v>1.5</v>
      </c>
      <c r="L3699" s="4">
        <f t="shared" si="4"/>
        <v>1.5</v>
      </c>
      <c r="S3699" s="1" t="s">
        <v>3736</v>
      </c>
      <c r="T3699" s="4" t="str">
        <f t="shared" si="5"/>
        <v>UNKNOWN</v>
      </c>
      <c r="U3699" s="4" t="str">
        <f t="shared" si="6"/>
        <v>UNKNOWN</v>
      </c>
      <c r="V3699" s="4" t="str">
        <f t="shared" si="7"/>
        <v>UNKNOWN</v>
      </c>
      <c r="W3699" s="4">
        <f t="shared" ref="W3699:Y3699" si="3706">IF(OR(J3699 = "ERROR", J3699 = ""), "UNKNOWN", J3699)</f>
        <v>1</v>
      </c>
      <c r="X3699" s="4">
        <f t="shared" si="3706"/>
        <v>1.5</v>
      </c>
      <c r="Y3699" s="4">
        <f t="shared" si="3706"/>
        <v>1.5</v>
      </c>
      <c r="Z3699" s="7">
        <f t="shared" si="9"/>
        <v>45246</v>
      </c>
    </row>
    <row r="3700">
      <c r="A3700" s="1" t="s">
        <v>3737</v>
      </c>
      <c r="B3700" s="1" t="s">
        <v>22</v>
      </c>
      <c r="C3700" s="1">
        <v>2.0</v>
      </c>
      <c r="D3700" s="1">
        <v>2.0</v>
      </c>
      <c r="E3700" s="1">
        <v>4.0</v>
      </c>
      <c r="F3700" s="1" t="s">
        <v>39</v>
      </c>
      <c r="G3700" s="1" t="s">
        <v>24</v>
      </c>
      <c r="H3700" s="2">
        <v>45108.0</v>
      </c>
      <c r="J3700" s="3">
        <f t="shared" si="2"/>
        <v>2</v>
      </c>
      <c r="K3700" s="4">
        <f t="shared" si="3"/>
        <v>2</v>
      </c>
      <c r="L3700" s="4">
        <f t="shared" si="4"/>
        <v>4</v>
      </c>
      <c r="S3700" s="1" t="s">
        <v>3737</v>
      </c>
      <c r="T3700" s="4" t="str">
        <f t="shared" si="5"/>
        <v>Coffee</v>
      </c>
      <c r="U3700" s="4" t="str">
        <f t="shared" si="6"/>
        <v>Takeaway</v>
      </c>
      <c r="V3700" s="4" t="str">
        <f t="shared" si="7"/>
        <v>Digital Wallet</v>
      </c>
      <c r="W3700" s="4">
        <f t="shared" ref="W3700:Y3700" si="3707">IF(OR(J3700 = "ERROR", J3700 = ""), "UNKNOWN", J3700)</f>
        <v>2</v>
      </c>
      <c r="X3700" s="4">
        <f t="shared" si="3707"/>
        <v>2</v>
      </c>
      <c r="Y3700" s="4">
        <f t="shared" si="3707"/>
        <v>4</v>
      </c>
      <c r="Z3700" s="5">
        <f t="shared" si="9"/>
        <v>45108</v>
      </c>
    </row>
    <row r="3701">
      <c r="A3701" s="1" t="s">
        <v>3738</v>
      </c>
      <c r="B3701" s="1" t="s">
        <v>81</v>
      </c>
      <c r="C3701" s="1">
        <v>1.0</v>
      </c>
      <c r="D3701" s="1">
        <v>1.5</v>
      </c>
      <c r="E3701" s="1">
        <v>1.5</v>
      </c>
      <c r="F3701" s="1" t="s">
        <v>39</v>
      </c>
      <c r="G3701" s="1" t="s">
        <v>24</v>
      </c>
      <c r="H3701" s="2">
        <v>45039.0</v>
      </c>
      <c r="J3701" s="3">
        <f t="shared" si="2"/>
        <v>1</v>
      </c>
      <c r="K3701" s="4">
        <f t="shared" si="3"/>
        <v>1.5</v>
      </c>
      <c r="L3701" s="4">
        <f t="shared" si="4"/>
        <v>1.5</v>
      </c>
      <c r="S3701" s="1" t="s">
        <v>3738</v>
      </c>
      <c r="T3701" s="4" t="str">
        <f t="shared" si="5"/>
        <v>Tea</v>
      </c>
      <c r="U3701" s="4" t="str">
        <f t="shared" si="6"/>
        <v>Takeaway</v>
      </c>
      <c r="V3701" s="4" t="str">
        <f t="shared" si="7"/>
        <v>Digital Wallet</v>
      </c>
      <c r="W3701" s="4">
        <f t="shared" ref="W3701:Y3701" si="3708">IF(OR(J3701 = "ERROR", J3701 = ""), "UNKNOWN", J3701)</f>
        <v>1</v>
      </c>
      <c r="X3701" s="4">
        <f t="shared" si="3708"/>
        <v>1.5</v>
      </c>
      <c r="Y3701" s="4">
        <f t="shared" si="3708"/>
        <v>1.5</v>
      </c>
      <c r="Z3701" s="5">
        <f t="shared" si="9"/>
        <v>45039</v>
      </c>
    </row>
    <row r="3702">
      <c r="A3702" s="1" t="s">
        <v>3739</v>
      </c>
      <c r="B3702" s="1" t="s">
        <v>81</v>
      </c>
      <c r="C3702" s="1">
        <v>1.0</v>
      </c>
      <c r="D3702" s="1">
        <v>1.5</v>
      </c>
      <c r="E3702" s="1">
        <v>1.5</v>
      </c>
      <c r="F3702" s="1" t="s">
        <v>39</v>
      </c>
      <c r="G3702" s="1" t="s">
        <v>24</v>
      </c>
      <c r="H3702" s="2">
        <v>44954.0</v>
      </c>
      <c r="J3702" s="3">
        <f t="shared" si="2"/>
        <v>1</v>
      </c>
      <c r="K3702" s="4">
        <f t="shared" si="3"/>
        <v>1.5</v>
      </c>
      <c r="L3702" s="4">
        <f t="shared" si="4"/>
        <v>1.5</v>
      </c>
      <c r="S3702" s="1" t="s">
        <v>3739</v>
      </c>
      <c r="T3702" s="4" t="str">
        <f t="shared" si="5"/>
        <v>Tea</v>
      </c>
      <c r="U3702" s="4" t="str">
        <f t="shared" si="6"/>
        <v>Takeaway</v>
      </c>
      <c r="V3702" s="4" t="str">
        <f t="shared" si="7"/>
        <v>Digital Wallet</v>
      </c>
      <c r="W3702" s="4">
        <f t="shared" ref="W3702:Y3702" si="3709">IF(OR(J3702 = "ERROR", J3702 = ""), "UNKNOWN", J3702)</f>
        <v>1</v>
      </c>
      <c r="X3702" s="4">
        <f t="shared" si="3709"/>
        <v>1.5</v>
      </c>
      <c r="Y3702" s="4">
        <f t="shared" si="3709"/>
        <v>1.5</v>
      </c>
      <c r="Z3702" s="5">
        <f t="shared" si="9"/>
        <v>44954</v>
      </c>
    </row>
    <row r="3703">
      <c r="A3703" s="1" t="s">
        <v>3740</v>
      </c>
      <c r="B3703" s="1" t="s">
        <v>81</v>
      </c>
      <c r="D3703" s="1">
        <v>1.5</v>
      </c>
      <c r="E3703" s="1">
        <v>1.5</v>
      </c>
      <c r="G3703" s="1" t="s">
        <v>29</v>
      </c>
      <c r="H3703" s="2">
        <v>45081.0</v>
      </c>
      <c r="J3703" s="3">
        <f t="shared" si="2"/>
        <v>1</v>
      </c>
      <c r="K3703" s="4">
        <f t="shared" si="3"/>
        <v>1.5</v>
      </c>
      <c r="L3703" s="4">
        <f t="shared" si="4"/>
        <v>1.5</v>
      </c>
      <c r="S3703" s="1" t="s">
        <v>3740</v>
      </c>
      <c r="T3703" s="4" t="str">
        <f t="shared" si="5"/>
        <v>Tea</v>
      </c>
      <c r="U3703" s="4" t="str">
        <f t="shared" si="6"/>
        <v>In-store</v>
      </c>
      <c r="V3703" s="4" t="str">
        <f t="shared" si="7"/>
        <v>UNKNOWN</v>
      </c>
      <c r="W3703" s="4">
        <f t="shared" ref="W3703:Y3703" si="3710">IF(OR(J3703 = "ERROR", J3703 = ""), "UNKNOWN", J3703)</f>
        <v>1</v>
      </c>
      <c r="X3703" s="4">
        <f t="shared" si="3710"/>
        <v>1.5</v>
      </c>
      <c r="Y3703" s="4">
        <f t="shared" si="3710"/>
        <v>1.5</v>
      </c>
      <c r="Z3703" s="5">
        <f t="shared" si="9"/>
        <v>45081</v>
      </c>
    </row>
    <row r="3704">
      <c r="A3704" s="1" t="s">
        <v>3741</v>
      </c>
      <c r="B3704" s="1" t="s">
        <v>36</v>
      </c>
      <c r="C3704" s="1">
        <v>5.0</v>
      </c>
      <c r="D3704" s="1">
        <v>5.0</v>
      </c>
      <c r="E3704" s="1">
        <v>25.0</v>
      </c>
      <c r="F3704" s="1" t="s">
        <v>23</v>
      </c>
      <c r="G3704" s="1" t="s">
        <v>24</v>
      </c>
      <c r="H3704" s="2">
        <v>44976.0</v>
      </c>
      <c r="J3704" s="3">
        <f t="shared" si="2"/>
        <v>5</v>
      </c>
      <c r="K3704" s="4">
        <f t="shared" si="3"/>
        <v>5</v>
      </c>
      <c r="L3704" s="4">
        <f t="shared" si="4"/>
        <v>25</v>
      </c>
      <c r="S3704" s="1" t="s">
        <v>3741</v>
      </c>
      <c r="T3704" s="4" t="str">
        <f t="shared" si="5"/>
        <v>Salad</v>
      </c>
      <c r="U3704" s="4" t="str">
        <f t="shared" si="6"/>
        <v>Takeaway</v>
      </c>
      <c r="V3704" s="4" t="str">
        <f t="shared" si="7"/>
        <v>Credit Card</v>
      </c>
      <c r="W3704" s="4">
        <f t="shared" ref="W3704:Y3704" si="3711">IF(OR(J3704 = "ERROR", J3704 = ""), "UNKNOWN", J3704)</f>
        <v>5</v>
      </c>
      <c r="X3704" s="4">
        <f t="shared" si="3711"/>
        <v>5</v>
      </c>
      <c r="Y3704" s="4">
        <f t="shared" si="3711"/>
        <v>25</v>
      </c>
      <c r="Z3704" s="5">
        <f t="shared" si="9"/>
        <v>44976</v>
      </c>
    </row>
    <row r="3705">
      <c r="A3705" s="1" t="s">
        <v>3742</v>
      </c>
      <c r="B3705" s="1" t="s">
        <v>22</v>
      </c>
      <c r="C3705" s="1">
        <v>1.0</v>
      </c>
      <c r="D3705" s="1">
        <v>2.0</v>
      </c>
      <c r="E3705" s="1">
        <v>2.0</v>
      </c>
      <c r="G3705" s="1" t="s">
        <v>29</v>
      </c>
      <c r="H3705" s="6">
        <v>45255.0</v>
      </c>
      <c r="J3705" s="3">
        <f t="shared" si="2"/>
        <v>1</v>
      </c>
      <c r="K3705" s="4">
        <f t="shared" si="3"/>
        <v>2</v>
      </c>
      <c r="L3705" s="4">
        <f t="shared" si="4"/>
        <v>2</v>
      </c>
      <c r="S3705" s="1" t="s">
        <v>3742</v>
      </c>
      <c r="T3705" s="4" t="str">
        <f t="shared" si="5"/>
        <v>Coffee</v>
      </c>
      <c r="U3705" s="4" t="str">
        <f t="shared" si="6"/>
        <v>In-store</v>
      </c>
      <c r="V3705" s="4" t="str">
        <f t="shared" si="7"/>
        <v>UNKNOWN</v>
      </c>
      <c r="W3705" s="4">
        <f t="shared" ref="W3705:Y3705" si="3712">IF(OR(J3705 = "ERROR", J3705 = ""), "UNKNOWN", J3705)</f>
        <v>1</v>
      </c>
      <c r="X3705" s="4">
        <f t="shared" si="3712"/>
        <v>2</v>
      </c>
      <c r="Y3705" s="4">
        <f t="shared" si="3712"/>
        <v>2</v>
      </c>
      <c r="Z3705" s="7">
        <f t="shared" si="9"/>
        <v>45255</v>
      </c>
    </row>
    <row r="3706">
      <c r="A3706" s="1" t="s">
        <v>3743</v>
      </c>
      <c r="B3706" s="1" t="s">
        <v>81</v>
      </c>
      <c r="C3706" s="1">
        <v>4.0</v>
      </c>
      <c r="D3706" s="1">
        <v>1.5</v>
      </c>
      <c r="E3706" s="1">
        <v>6.0</v>
      </c>
      <c r="F3706" s="1" t="s">
        <v>28</v>
      </c>
      <c r="G3706" s="1" t="s">
        <v>24</v>
      </c>
      <c r="H3706" s="2">
        <v>45038.0</v>
      </c>
      <c r="J3706" s="3">
        <f t="shared" si="2"/>
        <v>4</v>
      </c>
      <c r="K3706" s="4">
        <f t="shared" si="3"/>
        <v>1.5</v>
      </c>
      <c r="L3706" s="4">
        <f t="shared" si="4"/>
        <v>6</v>
      </c>
      <c r="S3706" s="1" t="s">
        <v>3743</v>
      </c>
      <c r="T3706" s="4" t="str">
        <f t="shared" si="5"/>
        <v>Tea</v>
      </c>
      <c r="U3706" s="4" t="str">
        <f t="shared" si="6"/>
        <v>Takeaway</v>
      </c>
      <c r="V3706" s="4" t="str">
        <f t="shared" si="7"/>
        <v>Cash</v>
      </c>
      <c r="W3706" s="4">
        <f t="shared" ref="W3706:Y3706" si="3713">IF(OR(J3706 = "ERROR", J3706 = ""), "UNKNOWN", J3706)</f>
        <v>4</v>
      </c>
      <c r="X3706" s="4">
        <f t="shared" si="3713"/>
        <v>1.5</v>
      </c>
      <c r="Y3706" s="4">
        <f t="shared" si="3713"/>
        <v>6</v>
      </c>
      <c r="Z3706" s="5">
        <f t="shared" si="9"/>
        <v>45038</v>
      </c>
    </row>
    <row r="3707">
      <c r="A3707" s="1" t="s">
        <v>3744</v>
      </c>
      <c r="B3707" s="1" t="s">
        <v>25</v>
      </c>
      <c r="C3707" s="1">
        <v>4.0</v>
      </c>
      <c r="D3707" s="1">
        <v>4.0</v>
      </c>
      <c r="E3707" s="1">
        <v>16.0</v>
      </c>
      <c r="F3707" s="1" t="s">
        <v>28</v>
      </c>
      <c r="G3707" s="1" t="s">
        <v>24</v>
      </c>
      <c r="H3707" s="6">
        <v>45255.0</v>
      </c>
      <c r="J3707" s="3">
        <f t="shared" si="2"/>
        <v>4</v>
      </c>
      <c r="K3707" s="4">
        <f t="shared" si="3"/>
        <v>4</v>
      </c>
      <c r="L3707" s="4">
        <f t="shared" si="4"/>
        <v>16</v>
      </c>
      <c r="S3707" s="1" t="s">
        <v>3744</v>
      </c>
      <c r="T3707" s="4" t="str">
        <f t="shared" si="5"/>
        <v>UNKNOWN</v>
      </c>
      <c r="U3707" s="4" t="str">
        <f t="shared" si="6"/>
        <v>Takeaway</v>
      </c>
      <c r="V3707" s="4" t="str">
        <f t="shared" si="7"/>
        <v>Cash</v>
      </c>
      <c r="W3707" s="4">
        <f t="shared" ref="W3707:Y3707" si="3714">IF(OR(J3707 = "ERROR", J3707 = ""), "UNKNOWN", J3707)</f>
        <v>4</v>
      </c>
      <c r="X3707" s="4">
        <f t="shared" si="3714"/>
        <v>4</v>
      </c>
      <c r="Y3707" s="4">
        <f t="shared" si="3714"/>
        <v>16</v>
      </c>
      <c r="Z3707" s="7">
        <f t="shared" si="9"/>
        <v>45255</v>
      </c>
    </row>
    <row r="3708">
      <c r="A3708" s="1" t="s">
        <v>3745</v>
      </c>
      <c r="B3708" s="1" t="s">
        <v>41</v>
      </c>
      <c r="C3708" s="1">
        <v>4.0</v>
      </c>
      <c r="D3708" s="1">
        <v>4.0</v>
      </c>
      <c r="E3708" s="1">
        <v>16.0</v>
      </c>
      <c r="F3708" s="1" t="s">
        <v>30</v>
      </c>
      <c r="G3708" s="1" t="s">
        <v>29</v>
      </c>
      <c r="H3708" s="2">
        <v>45093.0</v>
      </c>
      <c r="J3708" s="3">
        <f t="shared" si="2"/>
        <v>4</v>
      </c>
      <c r="K3708" s="4">
        <f t="shared" si="3"/>
        <v>4</v>
      </c>
      <c r="L3708" s="4">
        <f t="shared" si="4"/>
        <v>16</v>
      </c>
      <c r="S3708" s="1" t="s">
        <v>3745</v>
      </c>
      <c r="T3708" s="4" t="str">
        <f t="shared" si="5"/>
        <v>Smoothie</v>
      </c>
      <c r="U3708" s="4" t="str">
        <f t="shared" si="6"/>
        <v>In-store</v>
      </c>
      <c r="V3708" s="4" t="str">
        <f t="shared" si="7"/>
        <v>UNKNOWN</v>
      </c>
      <c r="W3708" s="4">
        <f t="shared" ref="W3708:Y3708" si="3715">IF(OR(J3708 = "ERROR", J3708 = ""), "UNKNOWN", J3708)</f>
        <v>4</v>
      </c>
      <c r="X3708" s="4">
        <f t="shared" si="3715"/>
        <v>4</v>
      </c>
      <c r="Y3708" s="4">
        <f t="shared" si="3715"/>
        <v>16</v>
      </c>
      <c r="Z3708" s="5">
        <f t="shared" si="9"/>
        <v>45093</v>
      </c>
    </row>
    <row r="3709">
      <c r="A3709" s="1" t="s">
        <v>3746</v>
      </c>
      <c r="B3709" s="1" t="s">
        <v>81</v>
      </c>
      <c r="C3709" s="1">
        <v>3.0</v>
      </c>
      <c r="D3709" s="1">
        <v>1.5</v>
      </c>
      <c r="E3709" s="1">
        <v>4.5</v>
      </c>
      <c r="F3709" s="1" t="s">
        <v>23</v>
      </c>
      <c r="H3709" s="2">
        <v>44987.0</v>
      </c>
      <c r="J3709" s="3">
        <f t="shared" si="2"/>
        <v>3</v>
      </c>
      <c r="K3709" s="4">
        <f t="shared" si="3"/>
        <v>1.5</v>
      </c>
      <c r="L3709" s="4">
        <f t="shared" si="4"/>
        <v>4.5</v>
      </c>
      <c r="S3709" s="1" t="s">
        <v>3746</v>
      </c>
      <c r="T3709" s="4" t="str">
        <f t="shared" si="5"/>
        <v>Tea</v>
      </c>
      <c r="U3709" s="4" t="str">
        <f t="shared" si="6"/>
        <v>UNKNOWN</v>
      </c>
      <c r="V3709" s="4" t="str">
        <f t="shared" si="7"/>
        <v>Credit Card</v>
      </c>
      <c r="W3709" s="4">
        <f t="shared" ref="W3709:Y3709" si="3716">IF(OR(J3709 = "ERROR", J3709 = ""), "UNKNOWN", J3709)</f>
        <v>3</v>
      </c>
      <c r="X3709" s="4">
        <f t="shared" si="3716"/>
        <v>1.5</v>
      </c>
      <c r="Y3709" s="4">
        <f t="shared" si="3716"/>
        <v>4.5</v>
      </c>
      <c r="Z3709" s="5">
        <f t="shared" si="9"/>
        <v>44987</v>
      </c>
    </row>
    <row r="3710">
      <c r="A3710" s="1" t="s">
        <v>3747</v>
      </c>
      <c r="B3710" s="1" t="s">
        <v>55</v>
      </c>
      <c r="C3710" s="1">
        <v>5.0</v>
      </c>
      <c r="D3710" s="1">
        <v>3.0</v>
      </c>
      <c r="E3710" s="1">
        <v>15.0</v>
      </c>
      <c r="F3710" s="1" t="s">
        <v>23</v>
      </c>
      <c r="H3710" s="2">
        <v>45074.0</v>
      </c>
      <c r="J3710" s="3">
        <f t="shared" si="2"/>
        <v>5</v>
      </c>
      <c r="K3710" s="4">
        <f t="shared" si="3"/>
        <v>3</v>
      </c>
      <c r="L3710" s="4">
        <f t="shared" si="4"/>
        <v>15</v>
      </c>
      <c r="S3710" s="1" t="s">
        <v>3747</v>
      </c>
      <c r="T3710" s="4" t="str">
        <f t="shared" si="5"/>
        <v>Juice</v>
      </c>
      <c r="U3710" s="4" t="str">
        <f t="shared" si="6"/>
        <v>UNKNOWN</v>
      </c>
      <c r="V3710" s="4" t="str">
        <f t="shared" si="7"/>
        <v>Credit Card</v>
      </c>
      <c r="W3710" s="4">
        <f t="shared" ref="W3710:Y3710" si="3717">IF(OR(J3710 = "ERROR", J3710 = ""), "UNKNOWN", J3710)</f>
        <v>5</v>
      </c>
      <c r="X3710" s="4">
        <f t="shared" si="3717"/>
        <v>3</v>
      </c>
      <c r="Y3710" s="4">
        <f t="shared" si="3717"/>
        <v>15</v>
      </c>
      <c r="Z3710" s="5">
        <f t="shared" si="9"/>
        <v>45074</v>
      </c>
    </row>
    <row r="3711">
      <c r="A3711" s="1" t="s">
        <v>3748</v>
      </c>
      <c r="B3711" s="1" t="s">
        <v>81</v>
      </c>
      <c r="C3711" s="1">
        <v>5.0</v>
      </c>
      <c r="D3711" s="1">
        <v>1.5</v>
      </c>
      <c r="E3711" s="1">
        <v>7.5</v>
      </c>
      <c r="F3711" s="1" t="s">
        <v>23</v>
      </c>
      <c r="H3711" s="2">
        <v>45052.0</v>
      </c>
      <c r="J3711" s="3">
        <f t="shared" si="2"/>
        <v>5</v>
      </c>
      <c r="K3711" s="4">
        <f t="shared" si="3"/>
        <v>1.5</v>
      </c>
      <c r="L3711" s="4">
        <f t="shared" si="4"/>
        <v>7.5</v>
      </c>
      <c r="S3711" s="1" t="s">
        <v>3748</v>
      </c>
      <c r="T3711" s="4" t="str">
        <f t="shared" si="5"/>
        <v>Tea</v>
      </c>
      <c r="U3711" s="4" t="str">
        <f t="shared" si="6"/>
        <v>UNKNOWN</v>
      </c>
      <c r="V3711" s="4" t="str">
        <f t="shared" si="7"/>
        <v>Credit Card</v>
      </c>
      <c r="W3711" s="4">
        <f t="shared" ref="W3711:Y3711" si="3718">IF(OR(J3711 = "ERROR", J3711 = ""), "UNKNOWN", J3711)</f>
        <v>5</v>
      </c>
      <c r="X3711" s="4">
        <f t="shared" si="3718"/>
        <v>1.5</v>
      </c>
      <c r="Y3711" s="4">
        <f t="shared" si="3718"/>
        <v>7.5</v>
      </c>
      <c r="Z3711" s="5">
        <f t="shared" si="9"/>
        <v>45052</v>
      </c>
    </row>
    <row r="3712">
      <c r="A3712" s="1" t="s">
        <v>3749</v>
      </c>
      <c r="B3712" s="1" t="s">
        <v>30</v>
      </c>
      <c r="C3712" s="1">
        <v>1.0</v>
      </c>
      <c r="D3712" s="1">
        <v>5.0</v>
      </c>
      <c r="E3712" s="1">
        <v>5.0</v>
      </c>
      <c r="H3712" s="2">
        <v>44973.0</v>
      </c>
      <c r="J3712" s="3">
        <f t="shared" si="2"/>
        <v>1</v>
      </c>
      <c r="K3712" s="4">
        <f t="shared" si="3"/>
        <v>5</v>
      </c>
      <c r="L3712" s="4">
        <f t="shared" si="4"/>
        <v>5</v>
      </c>
      <c r="S3712" s="1" t="s">
        <v>3749</v>
      </c>
      <c r="T3712" s="4" t="str">
        <f t="shared" si="5"/>
        <v>UNKNOWN</v>
      </c>
      <c r="U3712" s="4" t="str">
        <f t="shared" si="6"/>
        <v>UNKNOWN</v>
      </c>
      <c r="V3712" s="4" t="str">
        <f t="shared" si="7"/>
        <v>UNKNOWN</v>
      </c>
      <c r="W3712" s="4">
        <f t="shared" ref="W3712:Y3712" si="3719">IF(OR(J3712 = "ERROR", J3712 = ""), "UNKNOWN", J3712)</f>
        <v>1</v>
      </c>
      <c r="X3712" s="4">
        <f t="shared" si="3719"/>
        <v>5</v>
      </c>
      <c r="Y3712" s="4">
        <f t="shared" si="3719"/>
        <v>5</v>
      </c>
      <c r="Z3712" s="5">
        <f t="shared" si="9"/>
        <v>44973</v>
      </c>
    </row>
    <row r="3713">
      <c r="A3713" s="1" t="s">
        <v>3750</v>
      </c>
      <c r="B3713" s="1" t="s">
        <v>30</v>
      </c>
      <c r="C3713" s="1">
        <v>5.0</v>
      </c>
      <c r="D3713" s="1">
        <v>2.0</v>
      </c>
      <c r="E3713" s="1">
        <v>10.0</v>
      </c>
      <c r="F3713" s="1" t="s">
        <v>30</v>
      </c>
      <c r="G3713" s="1" t="s">
        <v>29</v>
      </c>
      <c r="H3713" s="6">
        <v>45244.0</v>
      </c>
      <c r="J3713" s="3">
        <f t="shared" si="2"/>
        <v>5</v>
      </c>
      <c r="K3713" s="4">
        <f t="shared" si="3"/>
        <v>2</v>
      </c>
      <c r="L3713" s="4">
        <f t="shared" si="4"/>
        <v>10</v>
      </c>
      <c r="S3713" s="1" t="s">
        <v>3750</v>
      </c>
      <c r="T3713" s="4" t="str">
        <f t="shared" si="5"/>
        <v>UNKNOWN</v>
      </c>
      <c r="U3713" s="4" t="str">
        <f t="shared" si="6"/>
        <v>In-store</v>
      </c>
      <c r="V3713" s="4" t="str">
        <f t="shared" si="7"/>
        <v>UNKNOWN</v>
      </c>
      <c r="W3713" s="4">
        <f t="shared" ref="W3713:Y3713" si="3720">IF(OR(J3713 = "ERROR", J3713 = ""), "UNKNOWN", J3713)</f>
        <v>5</v>
      </c>
      <c r="X3713" s="4">
        <f t="shared" si="3720"/>
        <v>2</v>
      </c>
      <c r="Y3713" s="4">
        <f t="shared" si="3720"/>
        <v>10</v>
      </c>
      <c r="Z3713" s="7">
        <f t="shared" si="9"/>
        <v>45244</v>
      </c>
    </row>
    <row r="3714">
      <c r="A3714" s="1" t="s">
        <v>3751</v>
      </c>
      <c r="B3714" s="1" t="s">
        <v>22</v>
      </c>
      <c r="C3714" s="1">
        <v>3.0</v>
      </c>
      <c r="D3714" s="1">
        <v>2.0</v>
      </c>
      <c r="E3714" s="1">
        <v>6.0</v>
      </c>
      <c r="F3714" s="1" t="s">
        <v>30</v>
      </c>
      <c r="G3714" s="1" t="s">
        <v>24</v>
      </c>
      <c r="H3714" s="2">
        <v>45178.0</v>
      </c>
      <c r="J3714" s="3">
        <f t="shared" si="2"/>
        <v>3</v>
      </c>
      <c r="K3714" s="4">
        <f t="shared" si="3"/>
        <v>2</v>
      </c>
      <c r="L3714" s="4">
        <f t="shared" si="4"/>
        <v>6</v>
      </c>
      <c r="S3714" s="1" t="s">
        <v>3751</v>
      </c>
      <c r="T3714" s="4" t="str">
        <f t="shared" si="5"/>
        <v>Coffee</v>
      </c>
      <c r="U3714" s="4" t="str">
        <f t="shared" si="6"/>
        <v>Takeaway</v>
      </c>
      <c r="V3714" s="4" t="str">
        <f t="shared" si="7"/>
        <v>UNKNOWN</v>
      </c>
      <c r="W3714" s="4">
        <f t="shared" ref="W3714:Y3714" si="3721">IF(OR(J3714 = "ERROR", J3714 = ""), "UNKNOWN", J3714)</f>
        <v>3</v>
      </c>
      <c r="X3714" s="4">
        <f t="shared" si="3721"/>
        <v>2</v>
      </c>
      <c r="Y3714" s="4">
        <f t="shared" si="3721"/>
        <v>6</v>
      </c>
      <c r="Z3714" s="5">
        <f t="shared" si="9"/>
        <v>45178</v>
      </c>
    </row>
    <row r="3715">
      <c r="A3715" s="1" t="s">
        <v>3752</v>
      </c>
      <c r="B3715" s="1" t="s">
        <v>32</v>
      </c>
      <c r="C3715" s="1">
        <v>3.0</v>
      </c>
      <c r="D3715" s="1">
        <v>1.0</v>
      </c>
      <c r="E3715" s="1">
        <v>3.0</v>
      </c>
      <c r="F3715" s="1" t="s">
        <v>23</v>
      </c>
      <c r="G3715" s="1" t="s">
        <v>29</v>
      </c>
      <c r="H3715" s="2">
        <v>45067.0</v>
      </c>
      <c r="J3715" s="3">
        <f t="shared" si="2"/>
        <v>3</v>
      </c>
      <c r="K3715" s="4">
        <f t="shared" si="3"/>
        <v>1</v>
      </c>
      <c r="L3715" s="4">
        <f t="shared" si="4"/>
        <v>3</v>
      </c>
      <c r="S3715" s="1" t="s">
        <v>3752</v>
      </c>
      <c r="T3715" s="4" t="str">
        <f t="shared" si="5"/>
        <v>Cookie</v>
      </c>
      <c r="U3715" s="4" t="str">
        <f t="shared" si="6"/>
        <v>In-store</v>
      </c>
      <c r="V3715" s="4" t="str">
        <f t="shared" si="7"/>
        <v>Credit Card</v>
      </c>
      <c r="W3715" s="4">
        <f t="shared" ref="W3715:Y3715" si="3722">IF(OR(J3715 = "ERROR", J3715 = ""), "UNKNOWN", J3715)</f>
        <v>3</v>
      </c>
      <c r="X3715" s="4">
        <f t="shared" si="3722"/>
        <v>1</v>
      </c>
      <c r="Y3715" s="4">
        <f t="shared" si="3722"/>
        <v>3</v>
      </c>
      <c r="Z3715" s="5">
        <f t="shared" si="9"/>
        <v>45067</v>
      </c>
    </row>
    <row r="3716">
      <c r="A3716" s="1" t="s">
        <v>3753</v>
      </c>
      <c r="B3716" s="1" t="s">
        <v>44</v>
      </c>
      <c r="C3716" s="1">
        <v>2.0</v>
      </c>
      <c r="E3716" s="1">
        <v>8.0</v>
      </c>
      <c r="F3716" s="1" t="s">
        <v>39</v>
      </c>
      <c r="G3716" s="1" t="s">
        <v>29</v>
      </c>
      <c r="H3716" s="2">
        <v>45238.0</v>
      </c>
      <c r="J3716" s="3">
        <f t="shared" si="2"/>
        <v>2</v>
      </c>
      <c r="K3716" s="4">
        <f t="shared" si="3"/>
        <v>4</v>
      </c>
      <c r="L3716" s="4">
        <f t="shared" si="4"/>
        <v>8</v>
      </c>
      <c r="S3716" s="1" t="s">
        <v>3753</v>
      </c>
      <c r="T3716" s="4" t="str">
        <f t="shared" si="5"/>
        <v>Sandwich</v>
      </c>
      <c r="U3716" s="4" t="str">
        <f t="shared" si="6"/>
        <v>In-store</v>
      </c>
      <c r="V3716" s="4" t="str">
        <f t="shared" si="7"/>
        <v>Digital Wallet</v>
      </c>
      <c r="W3716" s="4">
        <f t="shared" ref="W3716:Y3716" si="3723">IF(OR(J3716 = "ERROR", J3716 = ""), "UNKNOWN", J3716)</f>
        <v>2</v>
      </c>
      <c r="X3716" s="4">
        <f t="shared" si="3723"/>
        <v>4</v>
      </c>
      <c r="Y3716" s="4">
        <f t="shared" si="3723"/>
        <v>8</v>
      </c>
      <c r="Z3716" s="5">
        <f t="shared" si="9"/>
        <v>45238</v>
      </c>
    </row>
    <row r="3717">
      <c r="A3717" s="1" t="s">
        <v>3754</v>
      </c>
      <c r="B3717" s="1" t="s">
        <v>32</v>
      </c>
      <c r="C3717" s="1">
        <v>3.0</v>
      </c>
      <c r="D3717" s="1">
        <v>1.0</v>
      </c>
      <c r="E3717" s="1">
        <v>3.0</v>
      </c>
      <c r="F3717" s="1" t="s">
        <v>28</v>
      </c>
      <c r="G3717" s="1" t="s">
        <v>24</v>
      </c>
      <c r="H3717" s="2">
        <v>44955.0</v>
      </c>
      <c r="J3717" s="3">
        <f t="shared" si="2"/>
        <v>3</v>
      </c>
      <c r="K3717" s="4">
        <f t="shared" si="3"/>
        <v>1</v>
      </c>
      <c r="L3717" s="4">
        <f t="shared" si="4"/>
        <v>3</v>
      </c>
      <c r="S3717" s="1" t="s">
        <v>3754</v>
      </c>
      <c r="T3717" s="4" t="str">
        <f t="shared" si="5"/>
        <v>Cookie</v>
      </c>
      <c r="U3717" s="4" t="str">
        <f t="shared" si="6"/>
        <v>Takeaway</v>
      </c>
      <c r="V3717" s="4" t="str">
        <f t="shared" si="7"/>
        <v>Cash</v>
      </c>
      <c r="W3717" s="4">
        <f t="shared" ref="W3717:Y3717" si="3724">IF(OR(J3717 = "ERROR", J3717 = ""), "UNKNOWN", J3717)</f>
        <v>3</v>
      </c>
      <c r="X3717" s="4">
        <f t="shared" si="3724"/>
        <v>1</v>
      </c>
      <c r="Y3717" s="4">
        <f t="shared" si="3724"/>
        <v>3</v>
      </c>
      <c r="Z3717" s="5">
        <f t="shared" si="9"/>
        <v>44955</v>
      </c>
    </row>
    <row r="3718">
      <c r="A3718" s="1" t="s">
        <v>3755</v>
      </c>
      <c r="B3718" s="1" t="s">
        <v>32</v>
      </c>
      <c r="C3718" s="1">
        <v>1.0</v>
      </c>
      <c r="D3718" s="1" t="s">
        <v>25</v>
      </c>
      <c r="E3718" s="1">
        <v>1.0</v>
      </c>
      <c r="F3718" s="1" t="s">
        <v>39</v>
      </c>
      <c r="H3718" s="2">
        <v>45232.0</v>
      </c>
      <c r="J3718" s="3">
        <f t="shared" si="2"/>
        <v>1</v>
      </c>
      <c r="K3718" s="4">
        <f t="shared" si="3"/>
        <v>1</v>
      </c>
      <c r="L3718" s="4">
        <f t="shared" si="4"/>
        <v>1</v>
      </c>
      <c r="S3718" s="1" t="s">
        <v>3755</v>
      </c>
      <c r="T3718" s="4" t="str">
        <f t="shared" si="5"/>
        <v>Cookie</v>
      </c>
      <c r="U3718" s="4" t="str">
        <f t="shared" si="6"/>
        <v>UNKNOWN</v>
      </c>
      <c r="V3718" s="4" t="str">
        <f t="shared" si="7"/>
        <v>Digital Wallet</v>
      </c>
      <c r="W3718" s="4">
        <f t="shared" ref="W3718:Y3718" si="3725">IF(OR(J3718 = "ERROR", J3718 = ""), "UNKNOWN", J3718)</f>
        <v>1</v>
      </c>
      <c r="X3718" s="4">
        <f t="shared" si="3725"/>
        <v>1</v>
      </c>
      <c r="Y3718" s="4">
        <f t="shared" si="3725"/>
        <v>1</v>
      </c>
      <c r="Z3718" s="5">
        <f t="shared" si="9"/>
        <v>45232</v>
      </c>
    </row>
    <row r="3719">
      <c r="A3719" s="1" t="s">
        <v>3756</v>
      </c>
      <c r="B3719" s="1" t="s">
        <v>25</v>
      </c>
      <c r="C3719" s="1">
        <v>3.0</v>
      </c>
      <c r="D3719" s="1">
        <v>4.0</v>
      </c>
      <c r="E3719" s="1">
        <v>12.0</v>
      </c>
      <c r="F3719" s="1" t="s">
        <v>28</v>
      </c>
      <c r="G3719" s="1" t="s">
        <v>25</v>
      </c>
      <c r="H3719" s="2">
        <v>45073.0</v>
      </c>
      <c r="J3719" s="3">
        <f t="shared" si="2"/>
        <v>3</v>
      </c>
      <c r="K3719" s="4">
        <f t="shared" si="3"/>
        <v>4</v>
      </c>
      <c r="L3719" s="4">
        <f t="shared" si="4"/>
        <v>12</v>
      </c>
      <c r="S3719" s="1" t="s">
        <v>3756</v>
      </c>
      <c r="T3719" s="4" t="str">
        <f t="shared" si="5"/>
        <v>UNKNOWN</v>
      </c>
      <c r="U3719" s="4" t="str">
        <f t="shared" si="6"/>
        <v>UNKNOWN</v>
      </c>
      <c r="V3719" s="4" t="str">
        <f t="shared" si="7"/>
        <v>Cash</v>
      </c>
      <c r="W3719" s="4">
        <f t="shared" ref="W3719:Y3719" si="3726">IF(OR(J3719 = "ERROR", J3719 = ""), "UNKNOWN", J3719)</f>
        <v>3</v>
      </c>
      <c r="X3719" s="4">
        <f t="shared" si="3726"/>
        <v>4</v>
      </c>
      <c r="Y3719" s="4">
        <f t="shared" si="3726"/>
        <v>12</v>
      </c>
      <c r="Z3719" s="5">
        <f t="shared" si="9"/>
        <v>45073</v>
      </c>
    </row>
    <row r="3720">
      <c r="A3720" s="1" t="s">
        <v>3757</v>
      </c>
      <c r="B3720" s="1" t="s">
        <v>41</v>
      </c>
      <c r="C3720" s="1">
        <v>1.0</v>
      </c>
      <c r="D3720" s="1">
        <v>4.0</v>
      </c>
      <c r="E3720" s="1">
        <v>4.0</v>
      </c>
      <c r="F3720" s="1" t="s">
        <v>28</v>
      </c>
      <c r="G3720" s="1" t="s">
        <v>29</v>
      </c>
      <c r="H3720" s="2">
        <v>44992.0</v>
      </c>
      <c r="J3720" s="3">
        <f t="shared" si="2"/>
        <v>1</v>
      </c>
      <c r="K3720" s="4">
        <f t="shared" si="3"/>
        <v>4</v>
      </c>
      <c r="L3720" s="4">
        <f t="shared" si="4"/>
        <v>4</v>
      </c>
      <c r="S3720" s="1" t="s">
        <v>3757</v>
      </c>
      <c r="T3720" s="4" t="str">
        <f t="shared" si="5"/>
        <v>Smoothie</v>
      </c>
      <c r="U3720" s="4" t="str">
        <f t="shared" si="6"/>
        <v>In-store</v>
      </c>
      <c r="V3720" s="4" t="str">
        <f t="shared" si="7"/>
        <v>Cash</v>
      </c>
      <c r="W3720" s="4">
        <f t="shared" ref="W3720:Y3720" si="3727">IF(OR(J3720 = "ERROR", J3720 = ""), "UNKNOWN", J3720)</f>
        <v>1</v>
      </c>
      <c r="X3720" s="4">
        <f t="shared" si="3727"/>
        <v>4</v>
      </c>
      <c r="Y3720" s="4">
        <f t="shared" si="3727"/>
        <v>4</v>
      </c>
      <c r="Z3720" s="5">
        <f t="shared" si="9"/>
        <v>44992</v>
      </c>
    </row>
    <row r="3721">
      <c r="A3721" s="1" t="s">
        <v>3758</v>
      </c>
      <c r="B3721" s="1" t="s">
        <v>81</v>
      </c>
      <c r="C3721" s="1">
        <v>2.0</v>
      </c>
      <c r="D3721" s="1">
        <v>1.5</v>
      </c>
      <c r="E3721" s="1">
        <v>3.0</v>
      </c>
      <c r="F3721" s="1" t="s">
        <v>23</v>
      </c>
      <c r="G3721" s="1" t="s">
        <v>30</v>
      </c>
      <c r="H3721" s="2">
        <v>45050.0</v>
      </c>
      <c r="J3721" s="3">
        <f t="shared" si="2"/>
        <v>2</v>
      </c>
      <c r="K3721" s="4">
        <f t="shared" si="3"/>
        <v>1.5</v>
      </c>
      <c r="L3721" s="4">
        <f t="shared" si="4"/>
        <v>3</v>
      </c>
      <c r="S3721" s="1" t="s">
        <v>3758</v>
      </c>
      <c r="T3721" s="4" t="str">
        <f t="shared" si="5"/>
        <v>Tea</v>
      </c>
      <c r="U3721" s="4" t="str">
        <f t="shared" si="6"/>
        <v>UNKNOWN</v>
      </c>
      <c r="V3721" s="4" t="str">
        <f t="shared" si="7"/>
        <v>Credit Card</v>
      </c>
      <c r="W3721" s="4">
        <f t="shared" ref="W3721:Y3721" si="3728">IF(OR(J3721 = "ERROR", J3721 = ""), "UNKNOWN", J3721)</f>
        <v>2</v>
      </c>
      <c r="X3721" s="4">
        <f t="shared" si="3728"/>
        <v>1.5</v>
      </c>
      <c r="Y3721" s="4">
        <f t="shared" si="3728"/>
        <v>3</v>
      </c>
      <c r="Z3721" s="5">
        <f t="shared" si="9"/>
        <v>45050</v>
      </c>
    </row>
    <row r="3722">
      <c r="A3722" s="1" t="s">
        <v>3759</v>
      </c>
      <c r="B3722" s="1" t="s">
        <v>44</v>
      </c>
      <c r="C3722" s="1">
        <v>2.0</v>
      </c>
      <c r="D3722" s="1" t="s">
        <v>30</v>
      </c>
      <c r="E3722" s="1">
        <v>8.0</v>
      </c>
      <c r="G3722" s="1" t="s">
        <v>30</v>
      </c>
      <c r="H3722" s="6">
        <v>45219.0</v>
      </c>
      <c r="J3722" s="3">
        <f t="shared" si="2"/>
        <v>2</v>
      </c>
      <c r="K3722" s="4">
        <f t="shared" si="3"/>
        <v>4</v>
      </c>
      <c r="L3722" s="4">
        <f t="shared" si="4"/>
        <v>8</v>
      </c>
      <c r="S3722" s="1" t="s">
        <v>3759</v>
      </c>
      <c r="T3722" s="4" t="str">
        <f t="shared" si="5"/>
        <v>Sandwich</v>
      </c>
      <c r="U3722" s="4" t="str">
        <f t="shared" si="6"/>
        <v>UNKNOWN</v>
      </c>
      <c r="V3722" s="4" t="str">
        <f t="shared" si="7"/>
        <v>UNKNOWN</v>
      </c>
      <c r="W3722" s="4">
        <f t="shared" ref="W3722:Y3722" si="3729">IF(OR(J3722 = "ERROR", J3722 = ""), "UNKNOWN", J3722)</f>
        <v>2</v>
      </c>
      <c r="X3722" s="4">
        <f t="shared" si="3729"/>
        <v>4</v>
      </c>
      <c r="Y3722" s="4">
        <f t="shared" si="3729"/>
        <v>8</v>
      </c>
      <c r="Z3722" s="7">
        <f t="shared" si="9"/>
        <v>45219</v>
      </c>
    </row>
    <row r="3723">
      <c r="A3723" s="1" t="s">
        <v>3760</v>
      </c>
      <c r="B3723" s="1" t="s">
        <v>44</v>
      </c>
      <c r="C3723" s="1">
        <v>3.0</v>
      </c>
      <c r="E3723" s="1">
        <v>12.0</v>
      </c>
      <c r="G3723" s="1" t="s">
        <v>29</v>
      </c>
      <c r="H3723" s="2">
        <v>45123.0</v>
      </c>
      <c r="J3723" s="3">
        <f t="shared" si="2"/>
        <v>3</v>
      </c>
      <c r="K3723" s="4">
        <f t="shared" si="3"/>
        <v>4</v>
      </c>
      <c r="L3723" s="4">
        <f t="shared" si="4"/>
        <v>12</v>
      </c>
      <c r="S3723" s="1" t="s">
        <v>3760</v>
      </c>
      <c r="T3723" s="4" t="str">
        <f t="shared" si="5"/>
        <v>Sandwich</v>
      </c>
      <c r="U3723" s="4" t="str">
        <f t="shared" si="6"/>
        <v>In-store</v>
      </c>
      <c r="V3723" s="4" t="str">
        <f t="shared" si="7"/>
        <v>UNKNOWN</v>
      </c>
      <c r="W3723" s="4">
        <f t="shared" ref="W3723:Y3723" si="3730">IF(OR(J3723 = "ERROR", J3723 = ""), "UNKNOWN", J3723)</f>
        <v>3</v>
      </c>
      <c r="X3723" s="4">
        <f t="shared" si="3730"/>
        <v>4</v>
      </c>
      <c r="Y3723" s="4">
        <f t="shared" si="3730"/>
        <v>12</v>
      </c>
      <c r="Z3723" s="5">
        <f t="shared" si="9"/>
        <v>45123</v>
      </c>
    </row>
    <row r="3724">
      <c r="A3724" s="1" t="s">
        <v>3761</v>
      </c>
      <c r="B3724" s="1" t="s">
        <v>36</v>
      </c>
      <c r="C3724" s="1">
        <v>5.0</v>
      </c>
      <c r="D3724" s="1">
        <v>5.0</v>
      </c>
      <c r="E3724" s="1">
        <v>25.0</v>
      </c>
      <c r="F3724" s="1" t="s">
        <v>39</v>
      </c>
      <c r="G3724" s="1" t="s">
        <v>29</v>
      </c>
      <c r="H3724" s="6">
        <v>45258.0</v>
      </c>
      <c r="J3724" s="3">
        <f t="shared" si="2"/>
        <v>5</v>
      </c>
      <c r="K3724" s="4">
        <f t="shared" si="3"/>
        <v>5</v>
      </c>
      <c r="L3724" s="4">
        <f t="shared" si="4"/>
        <v>25</v>
      </c>
      <c r="S3724" s="1" t="s">
        <v>3761</v>
      </c>
      <c r="T3724" s="4" t="str">
        <f t="shared" si="5"/>
        <v>Salad</v>
      </c>
      <c r="U3724" s="4" t="str">
        <f t="shared" si="6"/>
        <v>In-store</v>
      </c>
      <c r="V3724" s="4" t="str">
        <f t="shared" si="7"/>
        <v>Digital Wallet</v>
      </c>
      <c r="W3724" s="4">
        <f t="shared" ref="W3724:Y3724" si="3731">IF(OR(J3724 = "ERROR", J3724 = ""), "UNKNOWN", J3724)</f>
        <v>5</v>
      </c>
      <c r="X3724" s="4">
        <f t="shared" si="3731"/>
        <v>5</v>
      </c>
      <c r="Y3724" s="4">
        <f t="shared" si="3731"/>
        <v>25</v>
      </c>
      <c r="Z3724" s="7">
        <f t="shared" si="9"/>
        <v>45258</v>
      </c>
    </row>
    <row r="3725">
      <c r="A3725" s="1" t="s">
        <v>3762</v>
      </c>
      <c r="B3725" s="1" t="s">
        <v>44</v>
      </c>
      <c r="C3725" s="1" t="s">
        <v>25</v>
      </c>
      <c r="D3725" s="1">
        <v>4.0</v>
      </c>
      <c r="E3725" s="1">
        <v>20.0</v>
      </c>
      <c r="F3725" s="1" t="s">
        <v>28</v>
      </c>
      <c r="G3725" s="1" t="s">
        <v>24</v>
      </c>
      <c r="H3725" s="2">
        <v>44931.0</v>
      </c>
      <c r="J3725" s="3">
        <f t="shared" si="2"/>
        <v>5</v>
      </c>
      <c r="K3725" s="4">
        <f t="shared" si="3"/>
        <v>4</v>
      </c>
      <c r="L3725" s="4">
        <f t="shared" si="4"/>
        <v>20</v>
      </c>
      <c r="S3725" s="1" t="s">
        <v>3762</v>
      </c>
      <c r="T3725" s="4" t="str">
        <f t="shared" si="5"/>
        <v>Sandwich</v>
      </c>
      <c r="U3725" s="4" t="str">
        <f t="shared" si="6"/>
        <v>Takeaway</v>
      </c>
      <c r="V3725" s="4" t="str">
        <f t="shared" si="7"/>
        <v>Cash</v>
      </c>
      <c r="W3725" s="4">
        <f t="shared" ref="W3725:Y3725" si="3732">IF(OR(J3725 = "ERROR", J3725 = ""), "UNKNOWN", J3725)</f>
        <v>5</v>
      </c>
      <c r="X3725" s="4">
        <f t="shared" si="3732"/>
        <v>4</v>
      </c>
      <c r="Y3725" s="4">
        <f t="shared" si="3732"/>
        <v>20</v>
      </c>
      <c r="Z3725" s="5">
        <f t="shared" si="9"/>
        <v>44931</v>
      </c>
    </row>
    <row r="3726">
      <c r="A3726" s="1" t="s">
        <v>3763</v>
      </c>
      <c r="B3726" s="1" t="s">
        <v>55</v>
      </c>
      <c r="C3726" s="1">
        <v>3.0</v>
      </c>
      <c r="D3726" s="1">
        <v>3.0</v>
      </c>
      <c r="E3726" s="1">
        <v>9.0</v>
      </c>
      <c r="F3726" s="1" t="s">
        <v>23</v>
      </c>
      <c r="G3726" s="1" t="s">
        <v>24</v>
      </c>
      <c r="H3726" s="6">
        <v>45226.0</v>
      </c>
      <c r="J3726" s="3">
        <f t="shared" si="2"/>
        <v>3</v>
      </c>
      <c r="K3726" s="4">
        <f t="shared" si="3"/>
        <v>3</v>
      </c>
      <c r="L3726" s="4">
        <f t="shared" si="4"/>
        <v>9</v>
      </c>
      <c r="S3726" s="1" t="s">
        <v>3763</v>
      </c>
      <c r="T3726" s="4" t="str">
        <f t="shared" si="5"/>
        <v>Juice</v>
      </c>
      <c r="U3726" s="4" t="str">
        <f t="shared" si="6"/>
        <v>Takeaway</v>
      </c>
      <c r="V3726" s="4" t="str">
        <f t="shared" si="7"/>
        <v>Credit Card</v>
      </c>
      <c r="W3726" s="4">
        <f t="shared" ref="W3726:Y3726" si="3733">IF(OR(J3726 = "ERROR", J3726 = ""), "UNKNOWN", J3726)</f>
        <v>3</v>
      </c>
      <c r="X3726" s="4">
        <f t="shared" si="3733"/>
        <v>3</v>
      </c>
      <c r="Y3726" s="4">
        <f t="shared" si="3733"/>
        <v>9</v>
      </c>
      <c r="Z3726" s="7">
        <f t="shared" si="9"/>
        <v>45226</v>
      </c>
    </row>
    <row r="3727">
      <c r="A3727" s="1" t="s">
        <v>3764</v>
      </c>
      <c r="B3727" s="1" t="s">
        <v>55</v>
      </c>
      <c r="C3727" s="1">
        <v>4.0</v>
      </c>
      <c r="D3727" s="1">
        <v>3.0</v>
      </c>
      <c r="E3727" s="1">
        <v>12.0</v>
      </c>
      <c r="G3727" s="1" t="s">
        <v>24</v>
      </c>
      <c r="H3727" s="2">
        <v>44929.0</v>
      </c>
      <c r="J3727" s="3">
        <f t="shared" si="2"/>
        <v>4</v>
      </c>
      <c r="K3727" s="4">
        <f t="shared" si="3"/>
        <v>3</v>
      </c>
      <c r="L3727" s="4">
        <f t="shared" si="4"/>
        <v>12</v>
      </c>
      <c r="S3727" s="1" t="s">
        <v>3764</v>
      </c>
      <c r="T3727" s="4" t="str">
        <f t="shared" si="5"/>
        <v>Juice</v>
      </c>
      <c r="U3727" s="4" t="str">
        <f t="shared" si="6"/>
        <v>Takeaway</v>
      </c>
      <c r="V3727" s="4" t="str">
        <f t="shared" si="7"/>
        <v>UNKNOWN</v>
      </c>
      <c r="W3727" s="4">
        <f t="shared" ref="W3727:Y3727" si="3734">IF(OR(J3727 = "ERROR", J3727 = ""), "UNKNOWN", J3727)</f>
        <v>4</v>
      </c>
      <c r="X3727" s="4">
        <f t="shared" si="3734"/>
        <v>3</v>
      </c>
      <c r="Y3727" s="4">
        <f t="shared" si="3734"/>
        <v>12</v>
      </c>
      <c r="Z3727" s="5">
        <f t="shared" si="9"/>
        <v>44929</v>
      </c>
    </row>
    <row r="3728">
      <c r="A3728" s="1" t="s">
        <v>3765</v>
      </c>
      <c r="B3728" s="1" t="s">
        <v>27</v>
      </c>
      <c r="C3728" s="1">
        <v>3.0</v>
      </c>
      <c r="D3728" s="1">
        <v>3.0</v>
      </c>
      <c r="E3728" s="1">
        <v>9.0</v>
      </c>
      <c r="F3728" s="1" t="s">
        <v>28</v>
      </c>
      <c r="G3728" s="1" t="s">
        <v>24</v>
      </c>
      <c r="H3728" s="6">
        <v>45256.0</v>
      </c>
      <c r="J3728" s="3">
        <f t="shared" si="2"/>
        <v>3</v>
      </c>
      <c r="K3728" s="4">
        <f t="shared" si="3"/>
        <v>3</v>
      </c>
      <c r="L3728" s="4">
        <f t="shared" si="4"/>
        <v>9</v>
      </c>
      <c r="S3728" s="1" t="s">
        <v>3765</v>
      </c>
      <c r="T3728" s="4" t="str">
        <f t="shared" si="5"/>
        <v>Cake</v>
      </c>
      <c r="U3728" s="4" t="str">
        <f t="shared" si="6"/>
        <v>Takeaway</v>
      </c>
      <c r="V3728" s="4" t="str">
        <f t="shared" si="7"/>
        <v>Cash</v>
      </c>
      <c r="W3728" s="4">
        <f t="shared" ref="W3728:Y3728" si="3735">IF(OR(J3728 = "ERROR", J3728 = ""), "UNKNOWN", J3728)</f>
        <v>3</v>
      </c>
      <c r="X3728" s="4">
        <f t="shared" si="3735"/>
        <v>3</v>
      </c>
      <c r="Y3728" s="4">
        <f t="shared" si="3735"/>
        <v>9</v>
      </c>
      <c r="Z3728" s="7">
        <f t="shared" si="9"/>
        <v>45256</v>
      </c>
    </row>
    <row r="3729">
      <c r="A3729" s="1" t="s">
        <v>3766</v>
      </c>
      <c r="B3729" s="1" t="s">
        <v>36</v>
      </c>
      <c r="C3729" s="1">
        <v>5.0</v>
      </c>
      <c r="E3729" s="1">
        <v>25.0</v>
      </c>
      <c r="G3729" s="1" t="s">
        <v>25</v>
      </c>
      <c r="H3729" s="2">
        <v>44935.0</v>
      </c>
      <c r="J3729" s="3">
        <f t="shared" si="2"/>
        <v>5</v>
      </c>
      <c r="K3729" s="4">
        <f t="shared" si="3"/>
        <v>5</v>
      </c>
      <c r="L3729" s="4">
        <f t="shared" si="4"/>
        <v>25</v>
      </c>
      <c r="S3729" s="1" t="s">
        <v>3766</v>
      </c>
      <c r="T3729" s="4" t="str">
        <f t="shared" si="5"/>
        <v>Salad</v>
      </c>
      <c r="U3729" s="4" t="str">
        <f t="shared" si="6"/>
        <v>UNKNOWN</v>
      </c>
      <c r="V3729" s="4" t="str">
        <f t="shared" si="7"/>
        <v>UNKNOWN</v>
      </c>
      <c r="W3729" s="4">
        <f t="shared" ref="W3729:Y3729" si="3736">IF(OR(J3729 = "ERROR", J3729 = ""), "UNKNOWN", J3729)</f>
        <v>5</v>
      </c>
      <c r="X3729" s="4">
        <f t="shared" si="3736"/>
        <v>5</v>
      </c>
      <c r="Y3729" s="4">
        <f t="shared" si="3736"/>
        <v>25</v>
      </c>
      <c r="Z3729" s="5">
        <f t="shared" si="9"/>
        <v>44935</v>
      </c>
    </row>
    <row r="3730">
      <c r="A3730" s="1" t="s">
        <v>3767</v>
      </c>
      <c r="B3730" s="1" t="s">
        <v>55</v>
      </c>
      <c r="C3730" s="1">
        <v>2.0</v>
      </c>
      <c r="D3730" s="1">
        <v>3.0</v>
      </c>
      <c r="E3730" s="1">
        <v>6.0</v>
      </c>
      <c r="F3730" s="1" t="s">
        <v>39</v>
      </c>
      <c r="G3730" s="1" t="s">
        <v>29</v>
      </c>
      <c r="H3730" s="2">
        <v>45001.0</v>
      </c>
      <c r="J3730" s="3">
        <f t="shared" si="2"/>
        <v>2</v>
      </c>
      <c r="K3730" s="4">
        <f t="shared" si="3"/>
        <v>3</v>
      </c>
      <c r="L3730" s="4">
        <f t="shared" si="4"/>
        <v>6</v>
      </c>
      <c r="S3730" s="1" t="s">
        <v>3767</v>
      </c>
      <c r="T3730" s="4" t="str">
        <f t="shared" si="5"/>
        <v>Juice</v>
      </c>
      <c r="U3730" s="4" t="str">
        <f t="shared" si="6"/>
        <v>In-store</v>
      </c>
      <c r="V3730" s="4" t="str">
        <f t="shared" si="7"/>
        <v>Digital Wallet</v>
      </c>
      <c r="W3730" s="4">
        <f t="shared" ref="W3730:Y3730" si="3737">IF(OR(J3730 = "ERROR", J3730 = ""), "UNKNOWN", J3730)</f>
        <v>2</v>
      </c>
      <c r="X3730" s="4">
        <f t="shared" si="3737"/>
        <v>3</v>
      </c>
      <c r="Y3730" s="4">
        <f t="shared" si="3737"/>
        <v>6</v>
      </c>
      <c r="Z3730" s="5">
        <f t="shared" si="9"/>
        <v>45001</v>
      </c>
    </row>
    <row r="3731">
      <c r="A3731" s="1" t="s">
        <v>3768</v>
      </c>
      <c r="B3731" s="1" t="s">
        <v>81</v>
      </c>
      <c r="C3731" s="1">
        <v>1.0</v>
      </c>
      <c r="D3731" s="1">
        <v>1.5</v>
      </c>
      <c r="E3731" s="1">
        <v>1.5</v>
      </c>
      <c r="F3731" s="1" t="s">
        <v>28</v>
      </c>
      <c r="H3731" s="6">
        <v>45291.0</v>
      </c>
      <c r="J3731" s="3">
        <f t="shared" si="2"/>
        <v>1</v>
      </c>
      <c r="K3731" s="4">
        <f t="shared" si="3"/>
        <v>1.5</v>
      </c>
      <c r="L3731" s="4">
        <f t="shared" si="4"/>
        <v>1.5</v>
      </c>
      <c r="S3731" s="1" t="s">
        <v>3768</v>
      </c>
      <c r="T3731" s="4" t="str">
        <f t="shared" si="5"/>
        <v>Tea</v>
      </c>
      <c r="U3731" s="4" t="str">
        <f t="shared" si="6"/>
        <v>UNKNOWN</v>
      </c>
      <c r="V3731" s="4" t="str">
        <f t="shared" si="7"/>
        <v>Cash</v>
      </c>
      <c r="W3731" s="4">
        <f t="shared" ref="W3731:Y3731" si="3738">IF(OR(J3731 = "ERROR", J3731 = ""), "UNKNOWN", J3731)</f>
        <v>1</v>
      </c>
      <c r="X3731" s="4">
        <f t="shared" si="3738"/>
        <v>1.5</v>
      </c>
      <c r="Y3731" s="4">
        <f t="shared" si="3738"/>
        <v>1.5</v>
      </c>
      <c r="Z3731" s="7">
        <f t="shared" si="9"/>
        <v>45291</v>
      </c>
    </row>
    <row r="3732">
      <c r="A3732" s="1" t="s">
        <v>3769</v>
      </c>
      <c r="B3732" s="1" t="s">
        <v>30</v>
      </c>
      <c r="C3732" s="1">
        <v>1.0</v>
      </c>
      <c r="D3732" s="1">
        <v>3.0</v>
      </c>
      <c r="E3732" s="1">
        <v>3.0</v>
      </c>
      <c r="G3732" s="1" t="s">
        <v>29</v>
      </c>
      <c r="H3732" s="2">
        <v>44935.0</v>
      </c>
      <c r="J3732" s="3">
        <f t="shared" si="2"/>
        <v>1</v>
      </c>
      <c r="K3732" s="4">
        <f t="shared" si="3"/>
        <v>3</v>
      </c>
      <c r="L3732" s="4">
        <f t="shared" si="4"/>
        <v>3</v>
      </c>
      <c r="S3732" s="1" t="s">
        <v>3769</v>
      </c>
      <c r="T3732" s="4" t="str">
        <f t="shared" si="5"/>
        <v>UNKNOWN</v>
      </c>
      <c r="U3732" s="4" t="str">
        <f t="shared" si="6"/>
        <v>In-store</v>
      </c>
      <c r="V3732" s="4" t="str">
        <f t="shared" si="7"/>
        <v>UNKNOWN</v>
      </c>
      <c r="W3732" s="4">
        <f t="shared" ref="W3732:Y3732" si="3739">IF(OR(J3732 = "ERROR", J3732 = ""), "UNKNOWN", J3732)</f>
        <v>1</v>
      </c>
      <c r="X3732" s="4">
        <f t="shared" si="3739"/>
        <v>3</v>
      </c>
      <c r="Y3732" s="4">
        <f t="shared" si="3739"/>
        <v>3</v>
      </c>
      <c r="Z3732" s="5">
        <f t="shared" si="9"/>
        <v>44935</v>
      </c>
    </row>
    <row r="3733">
      <c r="A3733" s="1" t="s">
        <v>3770</v>
      </c>
      <c r="B3733" s="1" t="s">
        <v>36</v>
      </c>
      <c r="C3733" s="1">
        <v>5.0</v>
      </c>
      <c r="D3733" s="1">
        <v>5.0</v>
      </c>
      <c r="E3733" s="1">
        <v>25.0</v>
      </c>
      <c r="F3733" s="1" t="s">
        <v>28</v>
      </c>
      <c r="H3733" s="2">
        <v>45205.0</v>
      </c>
      <c r="J3733" s="3">
        <f t="shared" si="2"/>
        <v>5</v>
      </c>
      <c r="K3733" s="4">
        <f t="shared" si="3"/>
        <v>5</v>
      </c>
      <c r="L3733" s="4">
        <f t="shared" si="4"/>
        <v>25</v>
      </c>
      <c r="S3733" s="1" t="s">
        <v>3770</v>
      </c>
      <c r="T3733" s="4" t="str">
        <f t="shared" si="5"/>
        <v>Salad</v>
      </c>
      <c r="U3733" s="4" t="str">
        <f t="shared" si="6"/>
        <v>UNKNOWN</v>
      </c>
      <c r="V3733" s="4" t="str">
        <f t="shared" si="7"/>
        <v>Cash</v>
      </c>
      <c r="W3733" s="4">
        <f t="shared" ref="W3733:Y3733" si="3740">IF(OR(J3733 = "ERROR", J3733 = ""), "UNKNOWN", J3733)</f>
        <v>5</v>
      </c>
      <c r="X3733" s="4">
        <f t="shared" si="3740"/>
        <v>5</v>
      </c>
      <c r="Y3733" s="4">
        <f t="shared" si="3740"/>
        <v>25</v>
      </c>
      <c r="Z3733" s="5">
        <f t="shared" si="9"/>
        <v>45205</v>
      </c>
    </row>
    <row r="3734">
      <c r="A3734" s="1" t="s">
        <v>3771</v>
      </c>
      <c r="B3734" s="1" t="s">
        <v>55</v>
      </c>
      <c r="C3734" s="1">
        <v>1.0</v>
      </c>
      <c r="D3734" s="1">
        <v>3.0</v>
      </c>
      <c r="E3734" s="1">
        <v>3.0</v>
      </c>
      <c r="F3734" s="1" t="s">
        <v>23</v>
      </c>
      <c r="J3734" s="3">
        <f t="shared" si="2"/>
        <v>1</v>
      </c>
      <c r="K3734" s="4">
        <f t="shared" si="3"/>
        <v>3</v>
      </c>
      <c r="L3734" s="4">
        <f t="shared" si="4"/>
        <v>3</v>
      </c>
      <c r="S3734" s="1" t="s">
        <v>3771</v>
      </c>
      <c r="T3734" s="4" t="str">
        <f t="shared" si="5"/>
        <v>Juice</v>
      </c>
      <c r="U3734" s="4" t="str">
        <f t="shared" si="6"/>
        <v>UNKNOWN</v>
      </c>
      <c r="V3734" s="4" t="str">
        <f t="shared" si="7"/>
        <v>Credit Card</v>
      </c>
      <c r="W3734" s="4">
        <f t="shared" ref="W3734:Y3734" si="3741">IF(OR(J3734 = "ERROR", J3734 = ""), "UNKNOWN", J3734)</f>
        <v>1</v>
      </c>
      <c r="X3734" s="4">
        <f t="shared" si="3741"/>
        <v>3</v>
      </c>
      <c r="Y3734" s="4">
        <f t="shared" si="3741"/>
        <v>3</v>
      </c>
      <c r="Z3734" s="4" t="str">
        <f t="shared" si="9"/>
        <v>UNKNOWN</v>
      </c>
    </row>
    <row r="3735">
      <c r="A3735" s="1" t="s">
        <v>3772</v>
      </c>
      <c r="B3735" s="1" t="s">
        <v>22</v>
      </c>
      <c r="C3735" s="1" t="s">
        <v>25</v>
      </c>
      <c r="D3735" s="1">
        <v>2.0</v>
      </c>
      <c r="E3735" s="1">
        <v>8.0</v>
      </c>
      <c r="F3735" s="1" t="s">
        <v>28</v>
      </c>
      <c r="H3735" s="2">
        <v>45263.0</v>
      </c>
      <c r="J3735" s="3">
        <f t="shared" si="2"/>
        <v>4</v>
      </c>
      <c r="K3735" s="4">
        <f t="shared" si="3"/>
        <v>2</v>
      </c>
      <c r="L3735" s="4">
        <f t="shared" si="4"/>
        <v>8</v>
      </c>
      <c r="S3735" s="1" t="s">
        <v>3772</v>
      </c>
      <c r="T3735" s="4" t="str">
        <f t="shared" si="5"/>
        <v>Coffee</v>
      </c>
      <c r="U3735" s="4" t="str">
        <f t="shared" si="6"/>
        <v>UNKNOWN</v>
      </c>
      <c r="V3735" s="4" t="str">
        <f t="shared" si="7"/>
        <v>Cash</v>
      </c>
      <c r="W3735" s="4">
        <f t="shared" ref="W3735:Y3735" si="3742">IF(OR(J3735 = "ERROR", J3735 = ""), "UNKNOWN", J3735)</f>
        <v>4</v>
      </c>
      <c r="X3735" s="4">
        <f t="shared" si="3742"/>
        <v>2</v>
      </c>
      <c r="Y3735" s="4">
        <f t="shared" si="3742"/>
        <v>8</v>
      </c>
      <c r="Z3735" s="5">
        <f t="shared" si="9"/>
        <v>45263</v>
      </c>
    </row>
    <row r="3736">
      <c r="A3736" s="1" t="s">
        <v>3773</v>
      </c>
      <c r="B3736" s="1" t="s">
        <v>27</v>
      </c>
      <c r="C3736" s="1">
        <v>1.0</v>
      </c>
      <c r="D3736" s="1">
        <v>3.0</v>
      </c>
      <c r="E3736" s="1">
        <v>3.0</v>
      </c>
      <c r="F3736" s="1" t="s">
        <v>39</v>
      </c>
      <c r="G3736" s="1" t="s">
        <v>24</v>
      </c>
      <c r="H3736" s="2">
        <v>45125.0</v>
      </c>
      <c r="J3736" s="3">
        <f t="shared" si="2"/>
        <v>1</v>
      </c>
      <c r="K3736" s="4">
        <f t="shared" si="3"/>
        <v>3</v>
      </c>
      <c r="L3736" s="4">
        <f t="shared" si="4"/>
        <v>3</v>
      </c>
      <c r="S3736" s="1" t="s">
        <v>3773</v>
      </c>
      <c r="T3736" s="4" t="str">
        <f t="shared" si="5"/>
        <v>Cake</v>
      </c>
      <c r="U3736" s="4" t="str">
        <f t="shared" si="6"/>
        <v>Takeaway</v>
      </c>
      <c r="V3736" s="4" t="str">
        <f t="shared" si="7"/>
        <v>Digital Wallet</v>
      </c>
      <c r="W3736" s="4">
        <f t="shared" ref="W3736:Y3736" si="3743">IF(OR(J3736 = "ERROR", J3736 = ""), "UNKNOWN", J3736)</f>
        <v>1</v>
      </c>
      <c r="X3736" s="4">
        <f t="shared" si="3743"/>
        <v>3</v>
      </c>
      <c r="Y3736" s="4">
        <f t="shared" si="3743"/>
        <v>3</v>
      </c>
      <c r="Z3736" s="5">
        <f t="shared" si="9"/>
        <v>45125</v>
      </c>
    </row>
    <row r="3737">
      <c r="A3737" s="1" t="s">
        <v>3774</v>
      </c>
      <c r="B3737" s="1" t="s">
        <v>32</v>
      </c>
      <c r="C3737" s="1">
        <v>1.0</v>
      </c>
      <c r="D3737" s="1">
        <v>1.0</v>
      </c>
      <c r="E3737" s="1">
        <v>1.0</v>
      </c>
      <c r="G3737" s="1" t="s">
        <v>24</v>
      </c>
      <c r="H3737" s="2">
        <v>44929.0</v>
      </c>
      <c r="J3737" s="3">
        <f t="shared" si="2"/>
        <v>1</v>
      </c>
      <c r="K3737" s="4">
        <f t="shared" si="3"/>
        <v>1</v>
      </c>
      <c r="L3737" s="4">
        <f t="shared" si="4"/>
        <v>1</v>
      </c>
      <c r="S3737" s="1" t="s">
        <v>3774</v>
      </c>
      <c r="T3737" s="4" t="str">
        <f t="shared" si="5"/>
        <v>Cookie</v>
      </c>
      <c r="U3737" s="4" t="str">
        <f t="shared" si="6"/>
        <v>Takeaway</v>
      </c>
      <c r="V3737" s="4" t="str">
        <f t="shared" si="7"/>
        <v>UNKNOWN</v>
      </c>
      <c r="W3737" s="4">
        <f t="shared" ref="W3737:Y3737" si="3744">IF(OR(J3737 = "ERROR", J3737 = ""), "UNKNOWN", J3737)</f>
        <v>1</v>
      </c>
      <c r="X3737" s="4">
        <f t="shared" si="3744"/>
        <v>1</v>
      </c>
      <c r="Y3737" s="4">
        <f t="shared" si="3744"/>
        <v>1</v>
      </c>
      <c r="Z3737" s="5">
        <f t="shared" si="9"/>
        <v>44929</v>
      </c>
    </row>
    <row r="3738">
      <c r="A3738" s="1" t="s">
        <v>3775</v>
      </c>
      <c r="B3738" s="1" t="s">
        <v>27</v>
      </c>
      <c r="C3738" s="1">
        <v>1.0</v>
      </c>
      <c r="D3738" s="1">
        <v>3.0</v>
      </c>
      <c r="E3738" s="1">
        <v>3.0</v>
      </c>
      <c r="F3738" s="1" t="s">
        <v>28</v>
      </c>
      <c r="G3738" s="1" t="s">
        <v>29</v>
      </c>
      <c r="H3738" s="6">
        <v>45253.0</v>
      </c>
      <c r="J3738" s="3">
        <f t="shared" si="2"/>
        <v>1</v>
      </c>
      <c r="K3738" s="4">
        <f t="shared" si="3"/>
        <v>3</v>
      </c>
      <c r="L3738" s="4">
        <f t="shared" si="4"/>
        <v>3</v>
      </c>
      <c r="S3738" s="1" t="s">
        <v>3775</v>
      </c>
      <c r="T3738" s="4" t="str">
        <f t="shared" si="5"/>
        <v>Cake</v>
      </c>
      <c r="U3738" s="4" t="str">
        <f t="shared" si="6"/>
        <v>In-store</v>
      </c>
      <c r="V3738" s="4" t="str">
        <f t="shared" si="7"/>
        <v>Cash</v>
      </c>
      <c r="W3738" s="4">
        <f t="shared" ref="W3738:Y3738" si="3745">IF(OR(J3738 = "ERROR", J3738 = ""), "UNKNOWN", J3738)</f>
        <v>1</v>
      </c>
      <c r="X3738" s="4">
        <f t="shared" si="3745"/>
        <v>3</v>
      </c>
      <c r="Y3738" s="4">
        <f t="shared" si="3745"/>
        <v>3</v>
      </c>
      <c r="Z3738" s="7">
        <f t="shared" si="9"/>
        <v>45253</v>
      </c>
    </row>
    <row r="3739">
      <c r="A3739" s="1" t="s">
        <v>3776</v>
      </c>
      <c r="B3739" s="1" t="s">
        <v>22</v>
      </c>
      <c r="C3739" s="1">
        <v>1.0</v>
      </c>
      <c r="D3739" s="1">
        <v>2.0</v>
      </c>
      <c r="E3739" s="1">
        <v>2.0</v>
      </c>
      <c r="F3739" s="1" t="s">
        <v>28</v>
      </c>
      <c r="H3739" s="6">
        <v>45213.0</v>
      </c>
      <c r="J3739" s="3">
        <f t="shared" si="2"/>
        <v>1</v>
      </c>
      <c r="K3739" s="4">
        <f t="shared" si="3"/>
        <v>2</v>
      </c>
      <c r="L3739" s="4">
        <f t="shared" si="4"/>
        <v>2</v>
      </c>
      <c r="S3739" s="1" t="s">
        <v>3776</v>
      </c>
      <c r="T3739" s="4" t="str">
        <f t="shared" si="5"/>
        <v>Coffee</v>
      </c>
      <c r="U3739" s="4" t="str">
        <f t="shared" si="6"/>
        <v>UNKNOWN</v>
      </c>
      <c r="V3739" s="4" t="str">
        <f t="shared" si="7"/>
        <v>Cash</v>
      </c>
      <c r="W3739" s="4">
        <f t="shared" ref="W3739:Y3739" si="3746">IF(OR(J3739 = "ERROR", J3739 = ""), "UNKNOWN", J3739)</f>
        <v>1</v>
      </c>
      <c r="X3739" s="4">
        <f t="shared" si="3746"/>
        <v>2</v>
      </c>
      <c r="Y3739" s="4">
        <f t="shared" si="3746"/>
        <v>2</v>
      </c>
      <c r="Z3739" s="7">
        <f t="shared" si="9"/>
        <v>45213</v>
      </c>
    </row>
    <row r="3740">
      <c r="A3740" s="1" t="s">
        <v>3777</v>
      </c>
      <c r="B3740" s="1" t="s">
        <v>81</v>
      </c>
      <c r="C3740" s="1">
        <v>1.0</v>
      </c>
      <c r="D3740" s="1">
        <v>1.5</v>
      </c>
      <c r="E3740" s="1">
        <v>1.5</v>
      </c>
      <c r="G3740" s="1" t="s">
        <v>24</v>
      </c>
      <c r="H3740" s="2">
        <v>44940.0</v>
      </c>
      <c r="J3740" s="3">
        <f t="shared" si="2"/>
        <v>1</v>
      </c>
      <c r="K3740" s="4">
        <f t="shared" si="3"/>
        <v>1.5</v>
      </c>
      <c r="L3740" s="4">
        <f t="shared" si="4"/>
        <v>1.5</v>
      </c>
      <c r="S3740" s="1" t="s">
        <v>3777</v>
      </c>
      <c r="T3740" s="4" t="str">
        <f t="shared" si="5"/>
        <v>Tea</v>
      </c>
      <c r="U3740" s="4" t="str">
        <f t="shared" si="6"/>
        <v>Takeaway</v>
      </c>
      <c r="V3740" s="4" t="str">
        <f t="shared" si="7"/>
        <v>UNKNOWN</v>
      </c>
      <c r="W3740" s="4">
        <f t="shared" ref="W3740:Y3740" si="3747">IF(OR(J3740 = "ERROR", J3740 = ""), "UNKNOWN", J3740)</f>
        <v>1</v>
      </c>
      <c r="X3740" s="4">
        <f t="shared" si="3747"/>
        <v>1.5</v>
      </c>
      <c r="Y3740" s="4">
        <f t="shared" si="3747"/>
        <v>1.5</v>
      </c>
      <c r="Z3740" s="5">
        <f t="shared" si="9"/>
        <v>44940</v>
      </c>
    </row>
    <row r="3741">
      <c r="A3741" s="1" t="s">
        <v>3778</v>
      </c>
      <c r="B3741" s="1" t="s">
        <v>30</v>
      </c>
      <c r="C3741" s="1">
        <v>5.0</v>
      </c>
      <c r="E3741" s="1">
        <v>15.0</v>
      </c>
      <c r="F3741" s="1" t="s">
        <v>23</v>
      </c>
      <c r="G3741" s="1" t="s">
        <v>29</v>
      </c>
      <c r="H3741" s="6">
        <v>45213.0</v>
      </c>
      <c r="J3741" s="3">
        <f t="shared" si="2"/>
        <v>5</v>
      </c>
      <c r="K3741" s="4">
        <f t="shared" si="3"/>
        <v>3</v>
      </c>
      <c r="L3741" s="4">
        <f t="shared" si="4"/>
        <v>15</v>
      </c>
      <c r="S3741" s="1" t="s">
        <v>3778</v>
      </c>
      <c r="T3741" s="4" t="str">
        <f t="shared" si="5"/>
        <v>UNKNOWN</v>
      </c>
      <c r="U3741" s="4" t="str">
        <f t="shared" si="6"/>
        <v>In-store</v>
      </c>
      <c r="V3741" s="4" t="str">
        <f t="shared" si="7"/>
        <v>Credit Card</v>
      </c>
      <c r="W3741" s="4">
        <f t="shared" ref="W3741:Y3741" si="3748">IF(OR(J3741 = "ERROR", J3741 = ""), "UNKNOWN", J3741)</f>
        <v>5</v>
      </c>
      <c r="X3741" s="4">
        <f t="shared" si="3748"/>
        <v>3</v>
      </c>
      <c r="Y3741" s="4">
        <f t="shared" si="3748"/>
        <v>15</v>
      </c>
      <c r="Z3741" s="7">
        <f t="shared" si="9"/>
        <v>45213</v>
      </c>
    </row>
    <row r="3742">
      <c r="A3742" s="1" t="s">
        <v>3779</v>
      </c>
      <c r="B3742" s="1" t="s">
        <v>27</v>
      </c>
      <c r="C3742" s="1">
        <v>4.0</v>
      </c>
      <c r="D3742" s="1">
        <v>3.0</v>
      </c>
      <c r="E3742" s="1">
        <v>12.0</v>
      </c>
      <c r="F3742" s="1" t="s">
        <v>23</v>
      </c>
      <c r="G3742" s="1" t="s">
        <v>24</v>
      </c>
      <c r="H3742" s="6">
        <v>45229.0</v>
      </c>
      <c r="J3742" s="3">
        <f t="shared" si="2"/>
        <v>4</v>
      </c>
      <c r="K3742" s="4">
        <f t="shared" si="3"/>
        <v>3</v>
      </c>
      <c r="L3742" s="4">
        <f t="shared" si="4"/>
        <v>12</v>
      </c>
      <c r="S3742" s="1" t="s">
        <v>3779</v>
      </c>
      <c r="T3742" s="4" t="str">
        <f t="shared" si="5"/>
        <v>Cake</v>
      </c>
      <c r="U3742" s="4" t="str">
        <f t="shared" si="6"/>
        <v>Takeaway</v>
      </c>
      <c r="V3742" s="4" t="str">
        <f t="shared" si="7"/>
        <v>Credit Card</v>
      </c>
      <c r="W3742" s="4">
        <f t="shared" ref="W3742:Y3742" si="3749">IF(OR(J3742 = "ERROR", J3742 = ""), "UNKNOWN", J3742)</f>
        <v>4</v>
      </c>
      <c r="X3742" s="4">
        <f t="shared" si="3749"/>
        <v>3</v>
      </c>
      <c r="Y3742" s="4">
        <f t="shared" si="3749"/>
        <v>12</v>
      </c>
      <c r="Z3742" s="7">
        <f t="shared" si="9"/>
        <v>45229</v>
      </c>
    </row>
    <row r="3743">
      <c r="A3743" s="1" t="s">
        <v>3780</v>
      </c>
      <c r="B3743" s="1" t="s">
        <v>55</v>
      </c>
      <c r="C3743" s="1">
        <v>1.0</v>
      </c>
      <c r="D3743" s="1">
        <v>3.0</v>
      </c>
      <c r="E3743" s="1">
        <v>3.0</v>
      </c>
      <c r="F3743" s="1" t="s">
        <v>23</v>
      </c>
      <c r="G3743" s="1" t="s">
        <v>29</v>
      </c>
      <c r="H3743" s="2">
        <v>44955.0</v>
      </c>
      <c r="J3743" s="3">
        <f t="shared" si="2"/>
        <v>1</v>
      </c>
      <c r="K3743" s="4">
        <f t="shared" si="3"/>
        <v>3</v>
      </c>
      <c r="L3743" s="4">
        <f t="shared" si="4"/>
        <v>3</v>
      </c>
      <c r="S3743" s="1" t="s">
        <v>3780</v>
      </c>
      <c r="T3743" s="4" t="str">
        <f t="shared" si="5"/>
        <v>Juice</v>
      </c>
      <c r="U3743" s="4" t="str">
        <f t="shared" si="6"/>
        <v>In-store</v>
      </c>
      <c r="V3743" s="4" t="str">
        <f t="shared" si="7"/>
        <v>Credit Card</v>
      </c>
      <c r="W3743" s="4">
        <f t="shared" ref="W3743:Y3743" si="3750">IF(OR(J3743 = "ERROR", J3743 = ""), "UNKNOWN", J3743)</f>
        <v>1</v>
      </c>
      <c r="X3743" s="4">
        <f t="shared" si="3750"/>
        <v>3</v>
      </c>
      <c r="Y3743" s="4">
        <f t="shared" si="3750"/>
        <v>3</v>
      </c>
      <c r="Z3743" s="5">
        <f t="shared" si="9"/>
        <v>44955</v>
      </c>
    </row>
    <row r="3744">
      <c r="A3744" s="1" t="s">
        <v>3781</v>
      </c>
      <c r="B3744" s="1" t="s">
        <v>36</v>
      </c>
      <c r="C3744" s="1">
        <v>5.0</v>
      </c>
      <c r="D3744" s="1">
        <v>5.0</v>
      </c>
      <c r="E3744" s="1">
        <v>25.0</v>
      </c>
      <c r="F3744" s="1" t="s">
        <v>30</v>
      </c>
      <c r="G3744" s="1" t="s">
        <v>30</v>
      </c>
      <c r="H3744" s="6">
        <v>45218.0</v>
      </c>
      <c r="J3744" s="3">
        <f t="shared" si="2"/>
        <v>5</v>
      </c>
      <c r="K3744" s="4">
        <f t="shared" si="3"/>
        <v>5</v>
      </c>
      <c r="L3744" s="4">
        <f t="shared" si="4"/>
        <v>25</v>
      </c>
      <c r="S3744" s="1" t="s">
        <v>3781</v>
      </c>
      <c r="T3744" s="4" t="str">
        <f t="shared" si="5"/>
        <v>Salad</v>
      </c>
      <c r="U3744" s="4" t="str">
        <f t="shared" si="6"/>
        <v>UNKNOWN</v>
      </c>
      <c r="V3744" s="4" t="str">
        <f t="shared" si="7"/>
        <v>UNKNOWN</v>
      </c>
      <c r="W3744" s="4">
        <f t="shared" ref="W3744:Y3744" si="3751">IF(OR(J3744 = "ERROR", J3744 = ""), "UNKNOWN", J3744)</f>
        <v>5</v>
      </c>
      <c r="X3744" s="4">
        <f t="shared" si="3751"/>
        <v>5</v>
      </c>
      <c r="Y3744" s="4">
        <f t="shared" si="3751"/>
        <v>25</v>
      </c>
      <c r="Z3744" s="7">
        <f t="shared" si="9"/>
        <v>45218</v>
      </c>
    </row>
    <row r="3745">
      <c r="A3745" s="1" t="s">
        <v>3782</v>
      </c>
      <c r="B3745" s="1" t="s">
        <v>32</v>
      </c>
      <c r="C3745" s="1">
        <v>1.0</v>
      </c>
      <c r="D3745" s="1">
        <v>1.0</v>
      </c>
      <c r="E3745" s="1">
        <v>1.0</v>
      </c>
      <c r="F3745" s="1" t="s">
        <v>39</v>
      </c>
      <c r="H3745" s="2">
        <v>45083.0</v>
      </c>
      <c r="J3745" s="3">
        <f t="shared" si="2"/>
        <v>1</v>
      </c>
      <c r="K3745" s="4">
        <f t="shared" si="3"/>
        <v>1</v>
      </c>
      <c r="L3745" s="4">
        <f t="shared" si="4"/>
        <v>1</v>
      </c>
      <c r="S3745" s="1" t="s">
        <v>3782</v>
      </c>
      <c r="T3745" s="4" t="str">
        <f t="shared" si="5"/>
        <v>Cookie</v>
      </c>
      <c r="U3745" s="4" t="str">
        <f t="shared" si="6"/>
        <v>UNKNOWN</v>
      </c>
      <c r="V3745" s="4" t="str">
        <f t="shared" si="7"/>
        <v>Digital Wallet</v>
      </c>
      <c r="W3745" s="4">
        <f t="shared" ref="W3745:Y3745" si="3752">IF(OR(J3745 = "ERROR", J3745 = ""), "UNKNOWN", J3745)</f>
        <v>1</v>
      </c>
      <c r="X3745" s="4">
        <f t="shared" si="3752"/>
        <v>1</v>
      </c>
      <c r="Y3745" s="4">
        <f t="shared" si="3752"/>
        <v>1</v>
      </c>
      <c r="Z3745" s="5">
        <f t="shared" si="9"/>
        <v>45083</v>
      </c>
    </row>
    <row r="3746">
      <c r="A3746" s="1" t="s">
        <v>3783</v>
      </c>
      <c r="B3746" s="1" t="s">
        <v>32</v>
      </c>
      <c r="C3746" s="1">
        <v>5.0</v>
      </c>
      <c r="D3746" s="1">
        <v>1.0</v>
      </c>
      <c r="G3746" s="1" t="s">
        <v>24</v>
      </c>
      <c r="H3746" s="2">
        <v>44952.0</v>
      </c>
      <c r="J3746" s="3">
        <f t="shared" si="2"/>
        <v>5</v>
      </c>
      <c r="K3746" s="4">
        <f t="shared" si="3"/>
        <v>1</v>
      </c>
      <c r="L3746" s="4">
        <f t="shared" si="4"/>
        <v>5</v>
      </c>
      <c r="S3746" s="1" t="s">
        <v>3783</v>
      </c>
      <c r="T3746" s="4" t="str">
        <f t="shared" si="5"/>
        <v>Cookie</v>
      </c>
      <c r="U3746" s="4" t="str">
        <f t="shared" si="6"/>
        <v>Takeaway</v>
      </c>
      <c r="V3746" s="4" t="str">
        <f t="shared" si="7"/>
        <v>UNKNOWN</v>
      </c>
      <c r="W3746" s="4">
        <f t="shared" ref="W3746:Y3746" si="3753">IF(OR(J3746 = "ERROR", J3746 = ""), "UNKNOWN", J3746)</f>
        <v>5</v>
      </c>
      <c r="X3746" s="4">
        <f t="shared" si="3753"/>
        <v>1</v>
      </c>
      <c r="Y3746" s="4">
        <f t="shared" si="3753"/>
        <v>5</v>
      </c>
      <c r="Z3746" s="5">
        <f t="shared" si="9"/>
        <v>44952</v>
      </c>
    </row>
    <row r="3747">
      <c r="A3747" s="1" t="s">
        <v>3784</v>
      </c>
      <c r="B3747" s="1" t="s">
        <v>36</v>
      </c>
      <c r="C3747" s="1">
        <v>5.0</v>
      </c>
      <c r="D3747" s="1">
        <v>5.0</v>
      </c>
      <c r="E3747" s="1">
        <v>25.0</v>
      </c>
      <c r="H3747" s="6">
        <v>45222.0</v>
      </c>
      <c r="J3747" s="3">
        <f t="shared" si="2"/>
        <v>5</v>
      </c>
      <c r="K3747" s="4">
        <f t="shared" si="3"/>
        <v>5</v>
      </c>
      <c r="L3747" s="4">
        <f t="shared" si="4"/>
        <v>25</v>
      </c>
      <c r="S3747" s="1" t="s">
        <v>3784</v>
      </c>
      <c r="T3747" s="4" t="str">
        <f t="shared" si="5"/>
        <v>Salad</v>
      </c>
      <c r="U3747" s="4" t="str">
        <f t="shared" si="6"/>
        <v>UNKNOWN</v>
      </c>
      <c r="V3747" s="4" t="str">
        <f t="shared" si="7"/>
        <v>UNKNOWN</v>
      </c>
      <c r="W3747" s="4">
        <f t="shared" ref="W3747:Y3747" si="3754">IF(OR(J3747 = "ERROR", J3747 = ""), "UNKNOWN", J3747)</f>
        <v>5</v>
      </c>
      <c r="X3747" s="4">
        <f t="shared" si="3754"/>
        <v>5</v>
      </c>
      <c r="Y3747" s="4">
        <f t="shared" si="3754"/>
        <v>25</v>
      </c>
      <c r="Z3747" s="7">
        <f t="shared" si="9"/>
        <v>45222</v>
      </c>
    </row>
    <row r="3748">
      <c r="A3748" s="1" t="s">
        <v>3785</v>
      </c>
      <c r="B3748" s="1" t="s">
        <v>27</v>
      </c>
      <c r="C3748" s="1">
        <v>5.0</v>
      </c>
      <c r="D3748" s="1">
        <v>3.0</v>
      </c>
      <c r="E3748" s="1">
        <v>15.0</v>
      </c>
      <c r="F3748" s="1" t="s">
        <v>23</v>
      </c>
      <c r="H3748" s="6">
        <v>45241.0</v>
      </c>
      <c r="J3748" s="3">
        <f t="shared" si="2"/>
        <v>5</v>
      </c>
      <c r="K3748" s="4">
        <f t="shared" si="3"/>
        <v>3</v>
      </c>
      <c r="L3748" s="4">
        <f t="shared" si="4"/>
        <v>15</v>
      </c>
      <c r="S3748" s="1" t="s">
        <v>3785</v>
      </c>
      <c r="T3748" s="4" t="str">
        <f t="shared" si="5"/>
        <v>Cake</v>
      </c>
      <c r="U3748" s="4" t="str">
        <f t="shared" si="6"/>
        <v>UNKNOWN</v>
      </c>
      <c r="V3748" s="4" t="str">
        <f t="shared" si="7"/>
        <v>Credit Card</v>
      </c>
      <c r="W3748" s="4">
        <f t="shared" ref="W3748:Y3748" si="3755">IF(OR(J3748 = "ERROR", J3748 = ""), "UNKNOWN", J3748)</f>
        <v>5</v>
      </c>
      <c r="X3748" s="4">
        <f t="shared" si="3755"/>
        <v>3</v>
      </c>
      <c r="Y3748" s="4">
        <f t="shared" si="3755"/>
        <v>15</v>
      </c>
      <c r="Z3748" s="7">
        <f t="shared" si="9"/>
        <v>45241</v>
      </c>
    </row>
    <row r="3749">
      <c r="A3749" s="1" t="s">
        <v>3786</v>
      </c>
      <c r="B3749" s="1" t="s">
        <v>32</v>
      </c>
      <c r="C3749" s="1">
        <v>4.0</v>
      </c>
      <c r="D3749" s="1">
        <v>1.0</v>
      </c>
      <c r="E3749" s="1">
        <v>4.0</v>
      </c>
      <c r="H3749" s="2">
        <v>45003.0</v>
      </c>
      <c r="J3749" s="3">
        <f t="shared" si="2"/>
        <v>4</v>
      </c>
      <c r="K3749" s="4">
        <f t="shared" si="3"/>
        <v>1</v>
      </c>
      <c r="L3749" s="4">
        <f t="shared" si="4"/>
        <v>4</v>
      </c>
      <c r="S3749" s="1" t="s">
        <v>3786</v>
      </c>
      <c r="T3749" s="4" t="str">
        <f t="shared" si="5"/>
        <v>Cookie</v>
      </c>
      <c r="U3749" s="4" t="str">
        <f t="shared" si="6"/>
        <v>UNKNOWN</v>
      </c>
      <c r="V3749" s="4" t="str">
        <f t="shared" si="7"/>
        <v>UNKNOWN</v>
      </c>
      <c r="W3749" s="4">
        <f t="shared" ref="W3749:Y3749" si="3756">IF(OR(J3749 = "ERROR", J3749 = ""), "UNKNOWN", J3749)</f>
        <v>4</v>
      </c>
      <c r="X3749" s="4">
        <f t="shared" si="3756"/>
        <v>1</v>
      </c>
      <c r="Y3749" s="4">
        <f t="shared" si="3756"/>
        <v>4</v>
      </c>
      <c r="Z3749" s="5">
        <f t="shared" si="9"/>
        <v>45003</v>
      </c>
    </row>
    <row r="3750">
      <c r="A3750" s="1" t="s">
        <v>3787</v>
      </c>
      <c r="B3750" s="1" t="s">
        <v>32</v>
      </c>
      <c r="C3750" s="1">
        <v>2.0</v>
      </c>
      <c r="D3750" s="1">
        <v>1.0</v>
      </c>
      <c r="E3750" s="1" t="s">
        <v>30</v>
      </c>
      <c r="F3750" s="1" t="s">
        <v>28</v>
      </c>
      <c r="H3750" s="2">
        <v>45022.0</v>
      </c>
      <c r="J3750" s="3">
        <f t="shared" si="2"/>
        <v>2</v>
      </c>
      <c r="K3750" s="4">
        <f t="shared" si="3"/>
        <v>1</v>
      </c>
      <c r="L3750" s="4">
        <f t="shared" si="4"/>
        <v>2</v>
      </c>
      <c r="S3750" s="1" t="s">
        <v>3787</v>
      </c>
      <c r="T3750" s="4" t="str">
        <f t="shared" si="5"/>
        <v>Cookie</v>
      </c>
      <c r="U3750" s="4" t="str">
        <f t="shared" si="6"/>
        <v>UNKNOWN</v>
      </c>
      <c r="V3750" s="4" t="str">
        <f t="shared" si="7"/>
        <v>Cash</v>
      </c>
      <c r="W3750" s="4">
        <f t="shared" ref="W3750:Y3750" si="3757">IF(OR(J3750 = "ERROR", J3750 = ""), "UNKNOWN", J3750)</f>
        <v>2</v>
      </c>
      <c r="X3750" s="4">
        <f t="shared" si="3757"/>
        <v>1</v>
      </c>
      <c r="Y3750" s="4">
        <f t="shared" si="3757"/>
        <v>2</v>
      </c>
      <c r="Z3750" s="5">
        <f t="shared" si="9"/>
        <v>45022</v>
      </c>
    </row>
    <row r="3751">
      <c r="A3751" s="1" t="s">
        <v>3788</v>
      </c>
      <c r="B3751" s="1" t="s">
        <v>41</v>
      </c>
      <c r="C3751" s="1">
        <v>5.0</v>
      </c>
      <c r="D3751" s="1">
        <v>4.0</v>
      </c>
      <c r="E3751" s="1">
        <v>20.0</v>
      </c>
      <c r="H3751" s="2">
        <v>45118.0</v>
      </c>
      <c r="J3751" s="3">
        <f t="shared" si="2"/>
        <v>5</v>
      </c>
      <c r="K3751" s="4">
        <f t="shared" si="3"/>
        <v>4</v>
      </c>
      <c r="L3751" s="4">
        <f t="shared" si="4"/>
        <v>20</v>
      </c>
      <c r="S3751" s="1" t="s">
        <v>3788</v>
      </c>
      <c r="T3751" s="4" t="str">
        <f t="shared" si="5"/>
        <v>Smoothie</v>
      </c>
      <c r="U3751" s="4" t="str">
        <f t="shared" si="6"/>
        <v>UNKNOWN</v>
      </c>
      <c r="V3751" s="4" t="str">
        <f t="shared" si="7"/>
        <v>UNKNOWN</v>
      </c>
      <c r="W3751" s="4">
        <f t="shared" ref="W3751:Y3751" si="3758">IF(OR(J3751 = "ERROR", J3751 = ""), "UNKNOWN", J3751)</f>
        <v>5</v>
      </c>
      <c r="X3751" s="4">
        <f t="shared" si="3758"/>
        <v>4</v>
      </c>
      <c r="Y3751" s="4">
        <f t="shared" si="3758"/>
        <v>20</v>
      </c>
      <c r="Z3751" s="5">
        <f t="shared" si="9"/>
        <v>45118</v>
      </c>
    </row>
    <row r="3752">
      <c r="A3752" s="1" t="s">
        <v>3789</v>
      </c>
      <c r="B3752" s="1" t="s">
        <v>27</v>
      </c>
      <c r="C3752" s="1">
        <v>4.0</v>
      </c>
      <c r="D3752" s="1">
        <v>3.0</v>
      </c>
      <c r="E3752" s="1">
        <v>12.0</v>
      </c>
      <c r="F3752" s="1" t="s">
        <v>28</v>
      </c>
      <c r="H3752" s="2">
        <v>45148.0</v>
      </c>
      <c r="J3752" s="3">
        <f t="shared" si="2"/>
        <v>4</v>
      </c>
      <c r="K3752" s="4">
        <f t="shared" si="3"/>
        <v>3</v>
      </c>
      <c r="L3752" s="4">
        <f t="shared" si="4"/>
        <v>12</v>
      </c>
      <c r="S3752" s="1" t="s">
        <v>3789</v>
      </c>
      <c r="T3752" s="4" t="str">
        <f t="shared" si="5"/>
        <v>Cake</v>
      </c>
      <c r="U3752" s="4" t="str">
        <f t="shared" si="6"/>
        <v>UNKNOWN</v>
      </c>
      <c r="V3752" s="4" t="str">
        <f t="shared" si="7"/>
        <v>Cash</v>
      </c>
      <c r="W3752" s="4">
        <f t="shared" ref="W3752:Y3752" si="3759">IF(OR(J3752 = "ERROR", J3752 = ""), "UNKNOWN", J3752)</f>
        <v>4</v>
      </c>
      <c r="X3752" s="4">
        <f t="shared" si="3759"/>
        <v>3</v>
      </c>
      <c r="Y3752" s="4">
        <f t="shared" si="3759"/>
        <v>12</v>
      </c>
      <c r="Z3752" s="5">
        <f t="shared" si="9"/>
        <v>45148</v>
      </c>
    </row>
    <row r="3753">
      <c r="A3753" s="1" t="s">
        <v>3790</v>
      </c>
      <c r="B3753" s="1" t="s">
        <v>44</v>
      </c>
      <c r="C3753" s="1">
        <v>3.0</v>
      </c>
      <c r="D3753" s="1">
        <v>4.0</v>
      </c>
      <c r="E3753" s="1">
        <v>12.0</v>
      </c>
      <c r="F3753" s="1" t="s">
        <v>39</v>
      </c>
      <c r="G3753" s="1" t="s">
        <v>25</v>
      </c>
      <c r="H3753" s="6">
        <v>45249.0</v>
      </c>
      <c r="J3753" s="3">
        <f t="shared" si="2"/>
        <v>3</v>
      </c>
      <c r="K3753" s="4">
        <f t="shared" si="3"/>
        <v>4</v>
      </c>
      <c r="L3753" s="4">
        <f t="shared" si="4"/>
        <v>12</v>
      </c>
      <c r="S3753" s="1" t="s">
        <v>3790</v>
      </c>
      <c r="T3753" s="4" t="str">
        <f t="shared" si="5"/>
        <v>Sandwich</v>
      </c>
      <c r="U3753" s="4" t="str">
        <f t="shared" si="6"/>
        <v>UNKNOWN</v>
      </c>
      <c r="V3753" s="4" t="str">
        <f t="shared" si="7"/>
        <v>Digital Wallet</v>
      </c>
      <c r="W3753" s="4">
        <f t="shared" ref="W3753:Y3753" si="3760">IF(OR(J3753 = "ERROR", J3753 = ""), "UNKNOWN", J3753)</f>
        <v>3</v>
      </c>
      <c r="X3753" s="4">
        <f t="shared" si="3760"/>
        <v>4</v>
      </c>
      <c r="Y3753" s="4">
        <f t="shared" si="3760"/>
        <v>12</v>
      </c>
      <c r="Z3753" s="7">
        <f t="shared" si="9"/>
        <v>45249</v>
      </c>
    </row>
    <row r="3754">
      <c r="A3754" s="1" t="s">
        <v>3791</v>
      </c>
      <c r="B3754" s="1" t="s">
        <v>41</v>
      </c>
      <c r="C3754" s="1">
        <v>2.0</v>
      </c>
      <c r="D3754" s="1">
        <v>4.0</v>
      </c>
      <c r="E3754" s="1">
        <v>8.0</v>
      </c>
      <c r="F3754" s="1" t="s">
        <v>39</v>
      </c>
      <c r="G3754" s="1" t="s">
        <v>29</v>
      </c>
      <c r="H3754" s="2">
        <v>44945.0</v>
      </c>
      <c r="J3754" s="3">
        <f t="shared" si="2"/>
        <v>2</v>
      </c>
      <c r="K3754" s="4">
        <f t="shared" si="3"/>
        <v>4</v>
      </c>
      <c r="L3754" s="4">
        <f t="shared" si="4"/>
        <v>8</v>
      </c>
      <c r="S3754" s="1" t="s">
        <v>3791</v>
      </c>
      <c r="T3754" s="4" t="str">
        <f t="shared" si="5"/>
        <v>Smoothie</v>
      </c>
      <c r="U3754" s="4" t="str">
        <f t="shared" si="6"/>
        <v>In-store</v>
      </c>
      <c r="V3754" s="4" t="str">
        <f t="shared" si="7"/>
        <v>Digital Wallet</v>
      </c>
      <c r="W3754" s="4">
        <f t="shared" ref="W3754:Y3754" si="3761">IF(OR(J3754 = "ERROR", J3754 = ""), "UNKNOWN", J3754)</f>
        <v>2</v>
      </c>
      <c r="X3754" s="4">
        <f t="shared" si="3761"/>
        <v>4</v>
      </c>
      <c r="Y3754" s="4">
        <f t="shared" si="3761"/>
        <v>8</v>
      </c>
      <c r="Z3754" s="5">
        <f t="shared" si="9"/>
        <v>44945</v>
      </c>
    </row>
    <row r="3755">
      <c r="A3755" s="1" t="s">
        <v>3792</v>
      </c>
      <c r="B3755" s="1" t="s">
        <v>55</v>
      </c>
      <c r="C3755" s="1">
        <v>1.0</v>
      </c>
      <c r="D3755" s="1">
        <v>3.0</v>
      </c>
      <c r="E3755" s="1">
        <v>3.0</v>
      </c>
      <c r="F3755" s="1" t="s">
        <v>39</v>
      </c>
      <c r="H3755" s="2">
        <v>45078.0</v>
      </c>
      <c r="J3755" s="3">
        <f t="shared" si="2"/>
        <v>1</v>
      </c>
      <c r="K3755" s="4">
        <f t="shared" si="3"/>
        <v>3</v>
      </c>
      <c r="L3755" s="4">
        <f t="shared" si="4"/>
        <v>3</v>
      </c>
      <c r="S3755" s="1" t="s">
        <v>3792</v>
      </c>
      <c r="T3755" s="4" t="str">
        <f t="shared" si="5"/>
        <v>Juice</v>
      </c>
      <c r="U3755" s="4" t="str">
        <f t="shared" si="6"/>
        <v>UNKNOWN</v>
      </c>
      <c r="V3755" s="4" t="str">
        <f t="shared" si="7"/>
        <v>Digital Wallet</v>
      </c>
      <c r="W3755" s="4">
        <f t="shared" ref="W3755:Y3755" si="3762">IF(OR(J3755 = "ERROR", J3755 = ""), "UNKNOWN", J3755)</f>
        <v>1</v>
      </c>
      <c r="X3755" s="4">
        <f t="shared" si="3762"/>
        <v>3</v>
      </c>
      <c r="Y3755" s="4">
        <f t="shared" si="3762"/>
        <v>3</v>
      </c>
      <c r="Z3755" s="5">
        <f t="shared" si="9"/>
        <v>45078</v>
      </c>
    </row>
    <row r="3756">
      <c r="A3756" s="1" t="s">
        <v>3793</v>
      </c>
      <c r="B3756" s="1" t="s">
        <v>32</v>
      </c>
      <c r="C3756" s="1">
        <v>4.0</v>
      </c>
      <c r="D3756" s="1">
        <v>1.0</v>
      </c>
      <c r="E3756" s="1">
        <v>4.0</v>
      </c>
      <c r="F3756" s="1" t="s">
        <v>25</v>
      </c>
      <c r="G3756" s="1" t="s">
        <v>24</v>
      </c>
      <c r="H3756" s="2">
        <v>45095.0</v>
      </c>
      <c r="J3756" s="3">
        <f t="shared" si="2"/>
        <v>4</v>
      </c>
      <c r="K3756" s="4">
        <f t="shared" si="3"/>
        <v>1</v>
      </c>
      <c r="L3756" s="4">
        <f t="shared" si="4"/>
        <v>4</v>
      </c>
      <c r="S3756" s="1" t="s">
        <v>3793</v>
      </c>
      <c r="T3756" s="4" t="str">
        <f t="shared" si="5"/>
        <v>Cookie</v>
      </c>
      <c r="U3756" s="4" t="str">
        <f t="shared" si="6"/>
        <v>Takeaway</v>
      </c>
      <c r="V3756" s="4" t="str">
        <f t="shared" si="7"/>
        <v>UNKNOWN</v>
      </c>
      <c r="W3756" s="4">
        <f t="shared" ref="W3756:Y3756" si="3763">IF(OR(J3756 = "ERROR", J3756 = ""), "UNKNOWN", J3756)</f>
        <v>4</v>
      </c>
      <c r="X3756" s="4">
        <f t="shared" si="3763"/>
        <v>1</v>
      </c>
      <c r="Y3756" s="4">
        <f t="shared" si="3763"/>
        <v>4</v>
      </c>
      <c r="Z3756" s="5">
        <f t="shared" si="9"/>
        <v>45095</v>
      </c>
    </row>
    <row r="3757">
      <c r="A3757" s="1" t="s">
        <v>3794</v>
      </c>
      <c r="B3757" s="1" t="s">
        <v>44</v>
      </c>
      <c r="C3757" s="1">
        <v>4.0</v>
      </c>
      <c r="D3757" s="1">
        <v>4.0</v>
      </c>
      <c r="E3757" s="1">
        <v>16.0</v>
      </c>
      <c r="F3757" s="1" t="s">
        <v>28</v>
      </c>
      <c r="G3757" s="1" t="s">
        <v>29</v>
      </c>
      <c r="H3757" s="1" t="s">
        <v>25</v>
      </c>
      <c r="J3757" s="3">
        <f t="shared" si="2"/>
        <v>4</v>
      </c>
      <c r="K3757" s="4">
        <f t="shared" si="3"/>
        <v>4</v>
      </c>
      <c r="L3757" s="4">
        <f t="shared" si="4"/>
        <v>16</v>
      </c>
      <c r="S3757" s="1" t="s">
        <v>3794</v>
      </c>
      <c r="T3757" s="4" t="str">
        <f t="shared" si="5"/>
        <v>Sandwich</v>
      </c>
      <c r="U3757" s="4" t="str">
        <f t="shared" si="6"/>
        <v>In-store</v>
      </c>
      <c r="V3757" s="4" t="str">
        <f t="shared" si="7"/>
        <v>Cash</v>
      </c>
      <c r="W3757" s="4">
        <f t="shared" ref="W3757:Y3757" si="3764">IF(OR(J3757 = "ERROR", J3757 = ""), "UNKNOWN", J3757)</f>
        <v>4</v>
      </c>
      <c r="X3757" s="4">
        <f t="shared" si="3764"/>
        <v>4</v>
      </c>
      <c r="Y3757" s="4">
        <f t="shared" si="3764"/>
        <v>16</v>
      </c>
      <c r="Z3757" s="4" t="str">
        <f t="shared" si="9"/>
        <v>UNKNOWN</v>
      </c>
    </row>
    <row r="3758">
      <c r="A3758" s="1" t="s">
        <v>3795</v>
      </c>
      <c r="B3758" s="1" t="s">
        <v>27</v>
      </c>
      <c r="C3758" s="1">
        <v>4.0</v>
      </c>
      <c r="D3758" s="1">
        <v>3.0</v>
      </c>
      <c r="E3758" s="1">
        <v>12.0</v>
      </c>
      <c r="H3758" s="2">
        <v>45036.0</v>
      </c>
      <c r="J3758" s="3">
        <f t="shared" si="2"/>
        <v>4</v>
      </c>
      <c r="K3758" s="4">
        <f t="shared" si="3"/>
        <v>3</v>
      </c>
      <c r="L3758" s="4">
        <f t="shared" si="4"/>
        <v>12</v>
      </c>
      <c r="S3758" s="1" t="s">
        <v>3795</v>
      </c>
      <c r="T3758" s="4" t="str">
        <f t="shared" si="5"/>
        <v>Cake</v>
      </c>
      <c r="U3758" s="4" t="str">
        <f t="shared" si="6"/>
        <v>UNKNOWN</v>
      </c>
      <c r="V3758" s="4" t="str">
        <f t="shared" si="7"/>
        <v>UNKNOWN</v>
      </c>
      <c r="W3758" s="4">
        <f t="shared" ref="W3758:Y3758" si="3765">IF(OR(J3758 = "ERROR", J3758 = ""), "UNKNOWN", J3758)</f>
        <v>4</v>
      </c>
      <c r="X3758" s="4">
        <f t="shared" si="3765"/>
        <v>3</v>
      </c>
      <c r="Y3758" s="4">
        <f t="shared" si="3765"/>
        <v>12</v>
      </c>
      <c r="Z3758" s="5">
        <f t="shared" si="9"/>
        <v>45036</v>
      </c>
    </row>
    <row r="3759">
      <c r="A3759" s="1" t="s">
        <v>3796</v>
      </c>
      <c r="B3759" s="1" t="s">
        <v>30</v>
      </c>
      <c r="C3759" s="1">
        <v>3.0</v>
      </c>
      <c r="D3759" s="1">
        <v>2.0</v>
      </c>
      <c r="E3759" s="1">
        <v>6.0</v>
      </c>
      <c r="G3759" s="1" t="s">
        <v>29</v>
      </c>
      <c r="H3759" s="2">
        <v>44941.0</v>
      </c>
      <c r="J3759" s="3">
        <f t="shared" si="2"/>
        <v>3</v>
      </c>
      <c r="K3759" s="4">
        <f t="shared" si="3"/>
        <v>2</v>
      </c>
      <c r="L3759" s="4">
        <f t="shared" si="4"/>
        <v>6</v>
      </c>
      <c r="S3759" s="1" t="s">
        <v>3796</v>
      </c>
      <c r="T3759" s="4" t="str">
        <f t="shared" si="5"/>
        <v>UNKNOWN</v>
      </c>
      <c r="U3759" s="4" t="str">
        <f t="shared" si="6"/>
        <v>In-store</v>
      </c>
      <c r="V3759" s="4" t="str">
        <f t="shared" si="7"/>
        <v>UNKNOWN</v>
      </c>
      <c r="W3759" s="4">
        <f t="shared" ref="W3759:Y3759" si="3766">IF(OR(J3759 = "ERROR", J3759 = ""), "UNKNOWN", J3759)</f>
        <v>3</v>
      </c>
      <c r="X3759" s="4">
        <f t="shared" si="3766"/>
        <v>2</v>
      </c>
      <c r="Y3759" s="4">
        <f t="shared" si="3766"/>
        <v>6</v>
      </c>
      <c r="Z3759" s="5">
        <f t="shared" si="9"/>
        <v>44941</v>
      </c>
    </row>
    <row r="3760">
      <c r="A3760" s="1" t="s">
        <v>3797</v>
      </c>
      <c r="B3760" s="1" t="s">
        <v>44</v>
      </c>
      <c r="C3760" s="1">
        <v>2.0</v>
      </c>
      <c r="D3760" s="1">
        <v>4.0</v>
      </c>
      <c r="E3760" s="1">
        <v>8.0</v>
      </c>
      <c r="F3760" s="1" t="s">
        <v>23</v>
      </c>
      <c r="H3760" s="2">
        <v>45151.0</v>
      </c>
      <c r="J3760" s="3">
        <f t="shared" si="2"/>
        <v>2</v>
      </c>
      <c r="K3760" s="4">
        <f t="shared" si="3"/>
        <v>4</v>
      </c>
      <c r="L3760" s="4">
        <f t="shared" si="4"/>
        <v>8</v>
      </c>
      <c r="S3760" s="1" t="s">
        <v>3797</v>
      </c>
      <c r="T3760" s="4" t="str">
        <f t="shared" si="5"/>
        <v>Sandwich</v>
      </c>
      <c r="U3760" s="4" t="str">
        <f t="shared" si="6"/>
        <v>UNKNOWN</v>
      </c>
      <c r="V3760" s="4" t="str">
        <f t="shared" si="7"/>
        <v>Credit Card</v>
      </c>
      <c r="W3760" s="4">
        <f t="shared" ref="W3760:Y3760" si="3767">IF(OR(J3760 = "ERROR", J3760 = ""), "UNKNOWN", J3760)</f>
        <v>2</v>
      </c>
      <c r="X3760" s="4">
        <f t="shared" si="3767"/>
        <v>4</v>
      </c>
      <c r="Y3760" s="4">
        <f t="shared" si="3767"/>
        <v>8</v>
      </c>
      <c r="Z3760" s="5">
        <f t="shared" si="9"/>
        <v>45151</v>
      </c>
    </row>
    <row r="3761">
      <c r="A3761" s="1" t="s">
        <v>3798</v>
      </c>
      <c r="C3761" s="1">
        <v>2.0</v>
      </c>
      <c r="D3761" s="1">
        <v>5.0</v>
      </c>
      <c r="E3761" s="1">
        <v>10.0</v>
      </c>
      <c r="F3761" s="1" t="s">
        <v>39</v>
      </c>
      <c r="H3761" s="2">
        <v>44960.0</v>
      </c>
      <c r="J3761" s="3">
        <f t="shared" si="2"/>
        <v>2</v>
      </c>
      <c r="K3761" s="4">
        <f t="shared" si="3"/>
        <v>5</v>
      </c>
      <c r="L3761" s="4">
        <f t="shared" si="4"/>
        <v>10</v>
      </c>
      <c r="S3761" s="1" t="s">
        <v>3798</v>
      </c>
      <c r="T3761" s="4" t="str">
        <f t="shared" si="5"/>
        <v>UNKNOWN</v>
      </c>
      <c r="U3761" s="4" t="str">
        <f t="shared" si="6"/>
        <v>UNKNOWN</v>
      </c>
      <c r="V3761" s="4" t="str">
        <f t="shared" si="7"/>
        <v>Digital Wallet</v>
      </c>
      <c r="W3761" s="4">
        <f t="shared" ref="W3761:Y3761" si="3768">IF(OR(J3761 = "ERROR", J3761 = ""), "UNKNOWN", J3761)</f>
        <v>2</v>
      </c>
      <c r="X3761" s="4">
        <f t="shared" si="3768"/>
        <v>5</v>
      </c>
      <c r="Y3761" s="4">
        <f t="shared" si="3768"/>
        <v>10</v>
      </c>
      <c r="Z3761" s="5">
        <f t="shared" si="9"/>
        <v>44960</v>
      </c>
    </row>
    <row r="3762">
      <c r="A3762" s="1" t="s">
        <v>3799</v>
      </c>
      <c r="B3762" s="1" t="s">
        <v>44</v>
      </c>
      <c r="C3762" s="1">
        <v>2.0</v>
      </c>
      <c r="D3762" s="1">
        <v>4.0</v>
      </c>
      <c r="E3762" s="1">
        <v>8.0</v>
      </c>
      <c r="F3762" s="1" t="s">
        <v>23</v>
      </c>
      <c r="G3762" s="1" t="s">
        <v>24</v>
      </c>
      <c r="H3762" s="6">
        <v>45214.0</v>
      </c>
      <c r="J3762" s="3">
        <f t="shared" si="2"/>
        <v>2</v>
      </c>
      <c r="K3762" s="4">
        <f t="shared" si="3"/>
        <v>4</v>
      </c>
      <c r="L3762" s="4">
        <f t="shared" si="4"/>
        <v>8</v>
      </c>
      <c r="S3762" s="1" t="s">
        <v>3799</v>
      </c>
      <c r="T3762" s="4" t="str">
        <f t="shared" si="5"/>
        <v>Sandwich</v>
      </c>
      <c r="U3762" s="4" t="str">
        <f t="shared" si="6"/>
        <v>Takeaway</v>
      </c>
      <c r="V3762" s="4" t="str">
        <f t="shared" si="7"/>
        <v>Credit Card</v>
      </c>
      <c r="W3762" s="4">
        <f t="shared" ref="W3762:Y3762" si="3769">IF(OR(J3762 = "ERROR", J3762 = ""), "UNKNOWN", J3762)</f>
        <v>2</v>
      </c>
      <c r="X3762" s="4">
        <f t="shared" si="3769"/>
        <v>4</v>
      </c>
      <c r="Y3762" s="4">
        <f t="shared" si="3769"/>
        <v>8</v>
      </c>
      <c r="Z3762" s="7">
        <f t="shared" si="9"/>
        <v>45214</v>
      </c>
    </row>
    <row r="3763">
      <c r="A3763" s="1" t="s">
        <v>3800</v>
      </c>
      <c r="B3763" s="1" t="s">
        <v>30</v>
      </c>
      <c r="C3763" s="1">
        <v>5.0</v>
      </c>
      <c r="D3763" s="1">
        <v>2.0</v>
      </c>
      <c r="E3763" s="1">
        <v>10.0</v>
      </c>
      <c r="F3763" s="1" t="s">
        <v>39</v>
      </c>
      <c r="G3763" s="1" t="s">
        <v>24</v>
      </c>
      <c r="H3763" s="2">
        <v>45139.0</v>
      </c>
      <c r="J3763" s="3">
        <f t="shared" si="2"/>
        <v>5</v>
      </c>
      <c r="K3763" s="4">
        <f t="shared" si="3"/>
        <v>2</v>
      </c>
      <c r="L3763" s="4">
        <f t="shared" si="4"/>
        <v>10</v>
      </c>
      <c r="S3763" s="1" t="s">
        <v>3800</v>
      </c>
      <c r="T3763" s="4" t="str">
        <f t="shared" si="5"/>
        <v>UNKNOWN</v>
      </c>
      <c r="U3763" s="4" t="str">
        <f t="shared" si="6"/>
        <v>Takeaway</v>
      </c>
      <c r="V3763" s="4" t="str">
        <f t="shared" si="7"/>
        <v>Digital Wallet</v>
      </c>
      <c r="W3763" s="4">
        <f t="shared" ref="W3763:Y3763" si="3770">IF(OR(J3763 = "ERROR", J3763 = ""), "UNKNOWN", J3763)</f>
        <v>5</v>
      </c>
      <c r="X3763" s="4">
        <f t="shared" si="3770"/>
        <v>2</v>
      </c>
      <c r="Y3763" s="4">
        <f t="shared" si="3770"/>
        <v>10</v>
      </c>
      <c r="Z3763" s="5">
        <f t="shared" si="9"/>
        <v>45139</v>
      </c>
    </row>
    <row r="3764">
      <c r="A3764" s="1" t="s">
        <v>3801</v>
      </c>
      <c r="B3764" s="1" t="s">
        <v>36</v>
      </c>
      <c r="C3764" s="1" t="s">
        <v>25</v>
      </c>
      <c r="D3764" s="1">
        <v>5.0</v>
      </c>
      <c r="E3764" s="1">
        <v>20.0</v>
      </c>
      <c r="F3764" s="1" t="s">
        <v>28</v>
      </c>
      <c r="G3764" s="1" t="s">
        <v>24</v>
      </c>
      <c r="H3764" s="2">
        <v>45004.0</v>
      </c>
      <c r="J3764" s="3">
        <f t="shared" si="2"/>
        <v>4</v>
      </c>
      <c r="K3764" s="4">
        <f t="shared" si="3"/>
        <v>5</v>
      </c>
      <c r="L3764" s="4">
        <f t="shared" si="4"/>
        <v>20</v>
      </c>
      <c r="S3764" s="1" t="s">
        <v>3801</v>
      </c>
      <c r="T3764" s="4" t="str">
        <f t="shared" si="5"/>
        <v>Salad</v>
      </c>
      <c r="U3764" s="4" t="str">
        <f t="shared" si="6"/>
        <v>Takeaway</v>
      </c>
      <c r="V3764" s="4" t="str">
        <f t="shared" si="7"/>
        <v>Cash</v>
      </c>
      <c r="W3764" s="4">
        <f t="shared" ref="W3764:Y3764" si="3771">IF(OR(J3764 = "ERROR", J3764 = ""), "UNKNOWN", J3764)</f>
        <v>4</v>
      </c>
      <c r="X3764" s="4">
        <f t="shared" si="3771"/>
        <v>5</v>
      </c>
      <c r="Y3764" s="4">
        <f t="shared" si="3771"/>
        <v>20</v>
      </c>
      <c r="Z3764" s="5">
        <f t="shared" si="9"/>
        <v>45004</v>
      </c>
    </row>
    <row r="3765">
      <c r="A3765" s="1" t="s">
        <v>3802</v>
      </c>
      <c r="B3765" s="1" t="s">
        <v>81</v>
      </c>
      <c r="C3765" s="1">
        <v>3.0</v>
      </c>
      <c r="D3765" s="1">
        <v>1.5</v>
      </c>
      <c r="E3765" s="1">
        <v>4.5</v>
      </c>
      <c r="F3765" s="1" t="s">
        <v>39</v>
      </c>
      <c r="G3765" s="1" t="s">
        <v>24</v>
      </c>
      <c r="H3765" s="2">
        <v>45089.0</v>
      </c>
      <c r="J3765" s="3">
        <f t="shared" si="2"/>
        <v>3</v>
      </c>
      <c r="K3765" s="4">
        <f t="shared" si="3"/>
        <v>1.5</v>
      </c>
      <c r="L3765" s="4">
        <f t="shared" si="4"/>
        <v>4.5</v>
      </c>
      <c r="S3765" s="1" t="s">
        <v>3802</v>
      </c>
      <c r="T3765" s="4" t="str">
        <f t="shared" si="5"/>
        <v>Tea</v>
      </c>
      <c r="U3765" s="4" t="str">
        <f t="shared" si="6"/>
        <v>Takeaway</v>
      </c>
      <c r="V3765" s="4" t="str">
        <f t="shared" si="7"/>
        <v>Digital Wallet</v>
      </c>
      <c r="W3765" s="4">
        <f t="shared" ref="W3765:Y3765" si="3772">IF(OR(J3765 = "ERROR", J3765 = ""), "UNKNOWN", J3765)</f>
        <v>3</v>
      </c>
      <c r="X3765" s="4">
        <f t="shared" si="3772"/>
        <v>1.5</v>
      </c>
      <c r="Y3765" s="4">
        <f t="shared" si="3772"/>
        <v>4.5</v>
      </c>
      <c r="Z3765" s="5">
        <f t="shared" si="9"/>
        <v>45089</v>
      </c>
    </row>
    <row r="3766">
      <c r="A3766" s="1" t="s">
        <v>3803</v>
      </c>
      <c r="B3766" s="1" t="s">
        <v>30</v>
      </c>
      <c r="C3766" s="1">
        <v>3.0</v>
      </c>
      <c r="D3766" s="1">
        <v>2.0</v>
      </c>
      <c r="E3766" s="1">
        <v>6.0</v>
      </c>
      <c r="F3766" s="1" t="s">
        <v>28</v>
      </c>
      <c r="H3766" s="2">
        <v>45112.0</v>
      </c>
      <c r="J3766" s="3">
        <f t="shared" si="2"/>
        <v>3</v>
      </c>
      <c r="K3766" s="4">
        <f t="shared" si="3"/>
        <v>2</v>
      </c>
      <c r="L3766" s="4">
        <f t="shared" si="4"/>
        <v>6</v>
      </c>
      <c r="S3766" s="1" t="s">
        <v>3803</v>
      </c>
      <c r="T3766" s="4" t="str">
        <f t="shared" si="5"/>
        <v>UNKNOWN</v>
      </c>
      <c r="U3766" s="4" t="str">
        <f t="shared" si="6"/>
        <v>UNKNOWN</v>
      </c>
      <c r="V3766" s="4" t="str">
        <f t="shared" si="7"/>
        <v>Cash</v>
      </c>
      <c r="W3766" s="4">
        <f t="shared" ref="W3766:Y3766" si="3773">IF(OR(J3766 = "ERROR", J3766 = ""), "UNKNOWN", J3766)</f>
        <v>3</v>
      </c>
      <c r="X3766" s="4">
        <f t="shared" si="3773"/>
        <v>2</v>
      </c>
      <c r="Y3766" s="4">
        <f t="shared" si="3773"/>
        <v>6</v>
      </c>
      <c r="Z3766" s="5">
        <f t="shared" si="9"/>
        <v>45112</v>
      </c>
    </row>
    <row r="3767">
      <c r="A3767" s="1" t="s">
        <v>3804</v>
      </c>
      <c r="B3767" s="1" t="s">
        <v>36</v>
      </c>
      <c r="C3767" s="1">
        <v>1.0</v>
      </c>
      <c r="D3767" s="1">
        <v>5.0</v>
      </c>
      <c r="E3767" s="1">
        <v>5.0</v>
      </c>
      <c r="F3767" s="1" t="s">
        <v>23</v>
      </c>
      <c r="H3767" s="2">
        <v>44981.0</v>
      </c>
      <c r="J3767" s="3">
        <f t="shared" si="2"/>
        <v>1</v>
      </c>
      <c r="K3767" s="4">
        <f t="shared" si="3"/>
        <v>5</v>
      </c>
      <c r="L3767" s="4">
        <f t="shared" si="4"/>
        <v>5</v>
      </c>
      <c r="S3767" s="1" t="s">
        <v>3804</v>
      </c>
      <c r="T3767" s="4" t="str">
        <f t="shared" si="5"/>
        <v>Salad</v>
      </c>
      <c r="U3767" s="4" t="str">
        <f t="shared" si="6"/>
        <v>UNKNOWN</v>
      </c>
      <c r="V3767" s="4" t="str">
        <f t="shared" si="7"/>
        <v>Credit Card</v>
      </c>
      <c r="W3767" s="4">
        <f t="shared" ref="W3767:Y3767" si="3774">IF(OR(J3767 = "ERROR", J3767 = ""), "UNKNOWN", J3767)</f>
        <v>1</v>
      </c>
      <c r="X3767" s="4">
        <f t="shared" si="3774"/>
        <v>5</v>
      </c>
      <c r="Y3767" s="4">
        <f t="shared" si="3774"/>
        <v>5</v>
      </c>
      <c r="Z3767" s="5">
        <f t="shared" si="9"/>
        <v>44981</v>
      </c>
    </row>
    <row r="3768">
      <c r="A3768" s="1" t="s">
        <v>3805</v>
      </c>
      <c r="B3768" s="1" t="s">
        <v>81</v>
      </c>
      <c r="C3768" s="1">
        <v>5.0</v>
      </c>
      <c r="D3768" s="1">
        <v>1.5</v>
      </c>
      <c r="E3768" s="1">
        <v>7.5</v>
      </c>
      <c r="F3768" s="1" t="s">
        <v>23</v>
      </c>
      <c r="G3768" s="1" t="s">
        <v>29</v>
      </c>
      <c r="H3768" s="6">
        <v>45276.0</v>
      </c>
      <c r="J3768" s="3">
        <f t="shared" si="2"/>
        <v>5</v>
      </c>
      <c r="K3768" s="4">
        <f t="shared" si="3"/>
        <v>1.5</v>
      </c>
      <c r="L3768" s="4">
        <f t="shared" si="4"/>
        <v>7.5</v>
      </c>
      <c r="S3768" s="1" t="s">
        <v>3805</v>
      </c>
      <c r="T3768" s="4" t="str">
        <f t="shared" si="5"/>
        <v>Tea</v>
      </c>
      <c r="U3768" s="4" t="str">
        <f t="shared" si="6"/>
        <v>In-store</v>
      </c>
      <c r="V3768" s="4" t="str">
        <f t="shared" si="7"/>
        <v>Credit Card</v>
      </c>
      <c r="W3768" s="4">
        <f t="shared" ref="W3768:Y3768" si="3775">IF(OR(J3768 = "ERROR", J3768 = ""), "UNKNOWN", J3768)</f>
        <v>5</v>
      </c>
      <c r="X3768" s="4">
        <f t="shared" si="3775"/>
        <v>1.5</v>
      </c>
      <c r="Y3768" s="4">
        <f t="shared" si="3775"/>
        <v>7.5</v>
      </c>
      <c r="Z3768" s="7">
        <f t="shared" si="9"/>
        <v>45276</v>
      </c>
    </row>
    <row r="3769">
      <c r="A3769" s="1" t="s">
        <v>3806</v>
      </c>
      <c r="B3769" s="1" t="s">
        <v>81</v>
      </c>
      <c r="C3769" s="1">
        <v>5.0</v>
      </c>
      <c r="D3769" s="1">
        <v>1.5</v>
      </c>
      <c r="E3769" s="1">
        <v>7.5</v>
      </c>
      <c r="F3769" s="1" t="s">
        <v>28</v>
      </c>
      <c r="H3769" s="2">
        <v>45087.0</v>
      </c>
      <c r="J3769" s="3">
        <f t="shared" si="2"/>
        <v>5</v>
      </c>
      <c r="K3769" s="4">
        <f t="shared" si="3"/>
        <v>1.5</v>
      </c>
      <c r="L3769" s="4">
        <f t="shared" si="4"/>
        <v>7.5</v>
      </c>
      <c r="S3769" s="1" t="s">
        <v>3806</v>
      </c>
      <c r="T3769" s="4" t="str">
        <f t="shared" si="5"/>
        <v>Tea</v>
      </c>
      <c r="U3769" s="4" t="str">
        <f t="shared" si="6"/>
        <v>UNKNOWN</v>
      </c>
      <c r="V3769" s="4" t="str">
        <f t="shared" si="7"/>
        <v>Cash</v>
      </c>
      <c r="W3769" s="4">
        <f t="shared" ref="W3769:Y3769" si="3776">IF(OR(J3769 = "ERROR", J3769 = ""), "UNKNOWN", J3769)</f>
        <v>5</v>
      </c>
      <c r="X3769" s="4">
        <f t="shared" si="3776"/>
        <v>1.5</v>
      </c>
      <c r="Y3769" s="4">
        <f t="shared" si="3776"/>
        <v>7.5</v>
      </c>
      <c r="Z3769" s="5">
        <f t="shared" si="9"/>
        <v>45087</v>
      </c>
    </row>
    <row r="3770">
      <c r="A3770" s="1" t="s">
        <v>3807</v>
      </c>
      <c r="B3770" s="1" t="s">
        <v>81</v>
      </c>
      <c r="C3770" s="1">
        <v>4.0</v>
      </c>
      <c r="D3770" s="1">
        <v>1.5</v>
      </c>
      <c r="E3770" s="1">
        <v>6.0</v>
      </c>
      <c r="F3770" s="1" t="s">
        <v>39</v>
      </c>
      <c r="G3770" s="1" t="s">
        <v>24</v>
      </c>
      <c r="H3770" s="2">
        <v>45070.0</v>
      </c>
      <c r="J3770" s="3">
        <f t="shared" si="2"/>
        <v>4</v>
      </c>
      <c r="K3770" s="4">
        <f t="shared" si="3"/>
        <v>1.5</v>
      </c>
      <c r="L3770" s="4">
        <f t="shared" si="4"/>
        <v>6</v>
      </c>
      <c r="S3770" s="1" t="s">
        <v>3807</v>
      </c>
      <c r="T3770" s="4" t="str">
        <f t="shared" si="5"/>
        <v>Tea</v>
      </c>
      <c r="U3770" s="4" t="str">
        <f t="shared" si="6"/>
        <v>Takeaway</v>
      </c>
      <c r="V3770" s="4" t="str">
        <f t="shared" si="7"/>
        <v>Digital Wallet</v>
      </c>
      <c r="W3770" s="4">
        <f t="shared" ref="W3770:Y3770" si="3777">IF(OR(J3770 = "ERROR", J3770 = ""), "UNKNOWN", J3770)</f>
        <v>4</v>
      </c>
      <c r="X3770" s="4">
        <f t="shared" si="3777"/>
        <v>1.5</v>
      </c>
      <c r="Y3770" s="4">
        <f t="shared" si="3777"/>
        <v>6</v>
      </c>
      <c r="Z3770" s="5">
        <f t="shared" si="9"/>
        <v>45070</v>
      </c>
    </row>
    <row r="3771">
      <c r="A3771" s="1" t="s">
        <v>3808</v>
      </c>
      <c r="B3771" s="1" t="s">
        <v>81</v>
      </c>
      <c r="C3771" s="1">
        <v>5.0</v>
      </c>
      <c r="D3771" s="1">
        <v>1.5</v>
      </c>
      <c r="E3771" s="1">
        <v>7.5</v>
      </c>
      <c r="G3771" s="1" t="s">
        <v>29</v>
      </c>
      <c r="H3771" s="1" t="s">
        <v>30</v>
      </c>
      <c r="J3771" s="3">
        <f t="shared" si="2"/>
        <v>5</v>
      </c>
      <c r="K3771" s="4">
        <f t="shared" si="3"/>
        <v>1.5</v>
      </c>
      <c r="L3771" s="4">
        <f t="shared" si="4"/>
        <v>7.5</v>
      </c>
      <c r="S3771" s="1" t="s">
        <v>3808</v>
      </c>
      <c r="T3771" s="4" t="str">
        <f t="shared" si="5"/>
        <v>Tea</v>
      </c>
      <c r="U3771" s="4" t="str">
        <f t="shared" si="6"/>
        <v>In-store</v>
      </c>
      <c r="V3771" s="4" t="str">
        <f t="shared" si="7"/>
        <v>UNKNOWN</v>
      </c>
      <c r="W3771" s="4">
        <f t="shared" ref="W3771:Y3771" si="3778">IF(OR(J3771 = "ERROR", J3771 = ""), "UNKNOWN", J3771)</f>
        <v>5</v>
      </c>
      <c r="X3771" s="4">
        <f t="shared" si="3778"/>
        <v>1.5</v>
      </c>
      <c r="Y3771" s="4">
        <f t="shared" si="3778"/>
        <v>7.5</v>
      </c>
      <c r="Z3771" s="4" t="str">
        <f t="shared" si="9"/>
        <v>UNKNOWN</v>
      </c>
    </row>
    <row r="3772">
      <c r="A3772" s="1" t="s">
        <v>3809</v>
      </c>
      <c r="B3772" s="1" t="s">
        <v>55</v>
      </c>
      <c r="C3772" s="1">
        <v>3.0</v>
      </c>
      <c r="D3772" s="1">
        <v>3.0</v>
      </c>
      <c r="E3772" s="1">
        <v>9.0</v>
      </c>
      <c r="F3772" s="1" t="s">
        <v>23</v>
      </c>
      <c r="G3772" s="1" t="s">
        <v>24</v>
      </c>
      <c r="H3772" s="2">
        <v>44998.0</v>
      </c>
      <c r="J3772" s="3">
        <f t="shared" si="2"/>
        <v>3</v>
      </c>
      <c r="K3772" s="4">
        <f t="shared" si="3"/>
        <v>3</v>
      </c>
      <c r="L3772" s="4">
        <f t="shared" si="4"/>
        <v>9</v>
      </c>
      <c r="S3772" s="1" t="s">
        <v>3809</v>
      </c>
      <c r="T3772" s="4" t="str">
        <f t="shared" si="5"/>
        <v>Juice</v>
      </c>
      <c r="U3772" s="4" t="str">
        <f t="shared" si="6"/>
        <v>Takeaway</v>
      </c>
      <c r="V3772" s="4" t="str">
        <f t="shared" si="7"/>
        <v>Credit Card</v>
      </c>
      <c r="W3772" s="4">
        <f t="shared" ref="W3772:Y3772" si="3779">IF(OR(J3772 = "ERROR", J3772 = ""), "UNKNOWN", J3772)</f>
        <v>3</v>
      </c>
      <c r="X3772" s="4">
        <f t="shared" si="3779"/>
        <v>3</v>
      </c>
      <c r="Y3772" s="4">
        <f t="shared" si="3779"/>
        <v>9</v>
      </c>
      <c r="Z3772" s="5">
        <f t="shared" si="9"/>
        <v>44998</v>
      </c>
    </row>
    <row r="3773">
      <c r="A3773" s="1" t="s">
        <v>3810</v>
      </c>
      <c r="B3773" s="1" t="s">
        <v>36</v>
      </c>
      <c r="C3773" s="1">
        <v>2.0</v>
      </c>
      <c r="D3773" s="1">
        <v>5.0</v>
      </c>
      <c r="E3773" s="1">
        <v>10.0</v>
      </c>
      <c r="F3773" s="1" t="s">
        <v>39</v>
      </c>
      <c r="H3773" s="2">
        <v>45130.0</v>
      </c>
      <c r="J3773" s="3">
        <f t="shared" si="2"/>
        <v>2</v>
      </c>
      <c r="K3773" s="4">
        <f t="shared" si="3"/>
        <v>5</v>
      </c>
      <c r="L3773" s="4">
        <f t="shared" si="4"/>
        <v>10</v>
      </c>
      <c r="S3773" s="1" t="s">
        <v>3810</v>
      </c>
      <c r="T3773" s="4" t="str">
        <f t="shared" si="5"/>
        <v>Salad</v>
      </c>
      <c r="U3773" s="4" t="str">
        <f t="shared" si="6"/>
        <v>UNKNOWN</v>
      </c>
      <c r="V3773" s="4" t="str">
        <f t="shared" si="7"/>
        <v>Digital Wallet</v>
      </c>
      <c r="W3773" s="4">
        <f t="shared" ref="W3773:Y3773" si="3780">IF(OR(J3773 = "ERROR", J3773 = ""), "UNKNOWN", J3773)</f>
        <v>2</v>
      </c>
      <c r="X3773" s="4">
        <f t="shared" si="3780"/>
        <v>5</v>
      </c>
      <c r="Y3773" s="4">
        <f t="shared" si="3780"/>
        <v>10</v>
      </c>
      <c r="Z3773" s="5">
        <f t="shared" si="9"/>
        <v>45130</v>
      </c>
    </row>
    <row r="3774">
      <c r="A3774" s="1" t="s">
        <v>3811</v>
      </c>
      <c r="B3774" s="1" t="s">
        <v>44</v>
      </c>
      <c r="C3774" s="1">
        <v>4.0</v>
      </c>
      <c r="D3774" s="1">
        <v>4.0</v>
      </c>
      <c r="E3774" s="1">
        <v>16.0</v>
      </c>
      <c r="G3774" s="1" t="s">
        <v>24</v>
      </c>
      <c r="H3774" s="2">
        <v>45142.0</v>
      </c>
      <c r="J3774" s="3">
        <f t="shared" si="2"/>
        <v>4</v>
      </c>
      <c r="K3774" s="4">
        <f t="shared" si="3"/>
        <v>4</v>
      </c>
      <c r="L3774" s="4">
        <f t="shared" si="4"/>
        <v>16</v>
      </c>
      <c r="S3774" s="1" t="s">
        <v>3811</v>
      </c>
      <c r="T3774" s="4" t="str">
        <f t="shared" si="5"/>
        <v>Sandwich</v>
      </c>
      <c r="U3774" s="4" t="str">
        <f t="shared" si="6"/>
        <v>Takeaway</v>
      </c>
      <c r="V3774" s="4" t="str">
        <f t="shared" si="7"/>
        <v>UNKNOWN</v>
      </c>
      <c r="W3774" s="4">
        <f t="shared" ref="W3774:Y3774" si="3781">IF(OR(J3774 = "ERROR", J3774 = ""), "UNKNOWN", J3774)</f>
        <v>4</v>
      </c>
      <c r="X3774" s="4">
        <f t="shared" si="3781"/>
        <v>4</v>
      </c>
      <c r="Y3774" s="4">
        <f t="shared" si="3781"/>
        <v>16</v>
      </c>
      <c r="Z3774" s="5">
        <f t="shared" si="9"/>
        <v>45142</v>
      </c>
    </row>
    <row r="3775">
      <c r="A3775" s="1" t="s">
        <v>3812</v>
      </c>
      <c r="B3775" s="1" t="s">
        <v>36</v>
      </c>
      <c r="C3775" s="1" t="s">
        <v>25</v>
      </c>
      <c r="D3775" s="1">
        <v>5.0</v>
      </c>
      <c r="E3775" s="1">
        <v>20.0</v>
      </c>
      <c r="F3775" s="1" t="s">
        <v>23</v>
      </c>
      <c r="G3775" s="1" t="s">
        <v>29</v>
      </c>
      <c r="H3775" s="2">
        <v>44989.0</v>
      </c>
      <c r="J3775" s="3">
        <f t="shared" si="2"/>
        <v>4</v>
      </c>
      <c r="K3775" s="4">
        <f t="shared" si="3"/>
        <v>5</v>
      </c>
      <c r="L3775" s="4">
        <f t="shared" si="4"/>
        <v>20</v>
      </c>
      <c r="S3775" s="1" t="s">
        <v>3812</v>
      </c>
      <c r="T3775" s="4" t="str">
        <f t="shared" si="5"/>
        <v>Salad</v>
      </c>
      <c r="U3775" s="4" t="str">
        <f t="shared" si="6"/>
        <v>In-store</v>
      </c>
      <c r="V3775" s="4" t="str">
        <f t="shared" si="7"/>
        <v>Credit Card</v>
      </c>
      <c r="W3775" s="4">
        <f t="shared" ref="W3775:Y3775" si="3782">IF(OR(J3775 = "ERROR", J3775 = ""), "UNKNOWN", J3775)</f>
        <v>4</v>
      </c>
      <c r="X3775" s="4">
        <f t="shared" si="3782"/>
        <v>5</v>
      </c>
      <c r="Y3775" s="4">
        <f t="shared" si="3782"/>
        <v>20</v>
      </c>
      <c r="Z3775" s="5">
        <f t="shared" si="9"/>
        <v>44989</v>
      </c>
    </row>
    <row r="3776">
      <c r="A3776" s="1" t="s">
        <v>3813</v>
      </c>
      <c r="C3776" s="1">
        <v>3.0</v>
      </c>
      <c r="D3776" s="1">
        <v>2.0</v>
      </c>
      <c r="E3776" s="1">
        <v>6.0</v>
      </c>
      <c r="F3776" s="1" t="s">
        <v>23</v>
      </c>
      <c r="H3776" s="6">
        <v>45221.0</v>
      </c>
      <c r="J3776" s="3">
        <f t="shared" si="2"/>
        <v>3</v>
      </c>
      <c r="K3776" s="4">
        <f t="shared" si="3"/>
        <v>2</v>
      </c>
      <c r="L3776" s="4">
        <f t="shared" si="4"/>
        <v>6</v>
      </c>
      <c r="S3776" s="1" t="s">
        <v>3813</v>
      </c>
      <c r="T3776" s="4" t="str">
        <f t="shared" si="5"/>
        <v>UNKNOWN</v>
      </c>
      <c r="U3776" s="4" t="str">
        <f t="shared" si="6"/>
        <v>UNKNOWN</v>
      </c>
      <c r="V3776" s="4" t="str">
        <f t="shared" si="7"/>
        <v>Credit Card</v>
      </c>
      <c r="W3776" s="4">
        <f t="shared" ref="W3776:Y3776" si="3783">IF(OR(J3776 = "ERROR", J3776 = ""), "UNKNOWN", J3776)</f>
        <v>3</v>
      </c>
      <c r="X3776" s="4">
        <f t="shared" si="3783"/>
        <v>2</v>
      </c>
      <c r="Y3776" s="4">
        <f t="shared" si="3783"/>
        <v>6</v>
      </c>
      <c r="Z3776" s="7">
        <f t="shared" si="9"/>
        <v>45221</v>
      </c>
    </row>
    <row r="3777">
      <c r="A3777" s="1" t="s">
        <v>3814</v>
      </c>
      <c r="B3777" s="1" t="s">
        <v>36</v>
      </c>
      <c r="C3777" s="1">
        <v>5.0</v>
      </c>
      <c r="D3777" s="1">
        <v>5.0</v>
      </c>
      <c r="E3777" s="1" t="s">
        <v>25</v>
      </c>
      <c r="F3777" s="1" t="s">
        <v>39</v>
      </c>
      <c r="G3777" s="1" t="s">
        <v>29</v>
      </c>
      <c r="H3777" s="2">
        <v>45239.0</v>
      </c>
      <c r="J3777" s="3">
        <f t="shared" si="2"/>
        <v>5</v>
      </c>
      <c r="K3777" s="4">
        <f t="shared" si="3"/>
        <v>5</v>
      </c>
      <c r="L3777" s="4">
        <f t="shared" si="4"/>
        <v>25</v>
      </c>
      <c r="S3777" s="1" t="s">
        <v>3814</v>
      </c>
      <c r="T3777" s="4" t="str">
        <f t="shared" si="5"/>
        <v>Salad</v>
      </c>
      <c r="U3777" s="4" t="str">
        <f t="shared" si="6"/>
        <v>In-store</v>
      </c>
      <c r="V3777" s="4" t="str">
        <f t="shared" si="7"/>
        <v>Digital Wallet</v>
      </c>
      <c r="W3777" s="4">
        <f t="shared" ref="W3777:Y3777" si="3784">IF(OR(J3777 = "ERROR", J3777 = ""), "UNKNOWN", J3777)</f>
        <v>5</v>
      </c>
      <c r="X3777" s="4">
        <f t="shared" si="3784"/>
        <v>5</v>
      </c>
      <c r="Y3777" s="4">
        <f t="shared" si="3784"/>
        <v>25</v>
      </c>
      <c r="Z3777" s="5">
        <f t="shared" si="9"/>
        <v>45239</v>
      </c>
    </row>
    <row r="3778">
      <c r="A3778" s="1" t="s">
        <v>3815</v>
      </c>
      <c r="B3778" s="1" t="s">
        <v>22</v>
      </c>
      <c r="C3778" s="1">
        <v>5.0</v>
      </c>
      <c r="D3778" s="1">
        <v>2.0</v>
      </c>
      <c r="E3778" s="1">
        <v>10.0</v>
      </c>
      <c r="F3778" s="1" t="s">
        <v>25</v>
      </c>
      <c r="G3778" s="1" t="s">
        <v>24</v>
      </c>
      <c r="H3778" s="2">
        <v>44979.0</v>
      </c>
      <c r="J3778" s="3">
        <f t="shared" si="2"/>
        <v>5</v>
      </c>
      <c r="K3778" s="4">
        <f t="shared" si="3"/>
        <v>2</v>
      </c>
      <c r="L3778" s="4">
        <f t="shared" si="4"/>
        <v>10</v>
      </c>
      <c r="S3778" s="1" t="s">
        <v>3815</v>
      </c>
      <c r="T3778" s="4" t="str">
        <f t="shared" si="5"/>
        <v>Coffee</v>
      </c>
      <c r="U3778" s="4" t="str">
        <f t="shared" si="6"/>
        <v>Takeaway</v>
      </c>
      <c r="V3778" s="4" t="str">
        <f t="shared" si="7"/>
        <v>UNKNOWN</v>
      </c>
      <c r="W3778" s="4">
        <f t="shared" ref="W3778:Y3778" si="3785">IF(OR(J3778 = "ERROR", J3778 = ""), "UNKNOWN", J3778)</f>
        <v>5</v>
      </c>
      <c r="X3778" s="4">
        <f t="shared" si="3785"/>
        <v>2</v>
      </c>
      <c r="Y3778" s="4">
        <f t="shared" si="3785"/>
        <v>10</v>
      </c>
      <c r="Z3778" s="5">
        <f t="shared" si="9"/>
        <v>44979</v>
      </c>
    </row>
    <row r="3779">
      <c r="A3779" s="1" t="s">
        <v>3816</v>
      </c>
      <c r="B3779" s="1" t="s">
        <v>27</v>
      </c>
      <c r="C3779" s="1">
        <v>3.0</v>
      </c>
      <c r="D3779" s="1">
        <v>3.0</v>
      </c>
      <c r="E3779" s="1">
        <v>9.0</v>
      </c>
      <c r="F3779" s="1" t="s">
        <v>39</v>
      </c>
      <c r="G3779" s="1" t="s">
        <v>24</v>
      </c>
      <c r="H3779" s="2">
        <v>44956.0</v>
      </c>
      <c r="J3779" s="3">
        <f t="shared" si="2"/>
        <v>3</v>
      </c>
      <c r="K3779" s="4">
        <f t="shared" si="3"/>
        <v>3</v>
      </c>
      <c r="L3779" s="4">
        <f t="shared" si="4"/>
        <v>9</v>
      </c>
      <c r="S3779" s="1" t="s">
        <v>3816</v>
      </c>
      <c r="T3779" s="4" t="str">
        <f t="shared" si="5"/>
        <v>Cake</v>
      </c>
      <c r="U3779" s="4" t="str">
        <f t="shared" si="6"/>
        <v>Takeaway</v>
      </c>
      <c r="V3779" s="4" t="str">
        <f t="shared" si="7"/>
        <v>Digital Wallet</v>
      </c>
      <c r="W3779" s="4">
        <f t="shared" ref="W3779:Y3779" si="3786">IF(OR(J3779 = "ERROR", J3779 = ""), "UNKNOWN", J3779)</f>
        <v>3</v>
      </c>
      <c r="X3779" s="4">
        <f t="shared" si="3786"/>
        <v>3</v>
      </c>
      <c r="Y3779" s="4">
        <f t="shared" si="3786"/>
        <v>9</v>
      </c>
      <c r="Z3779" s="5">
        <f t="shared" si="9"/>
        <v>44956</v>
      </c>
    </row>
    <row r="3780">
      <c r="A3780" s="1" t="s">
        <v>3817</v>
      </c>
      <c r="B3780" s="1" t="s">
        <v>36</v>
      </c>
      <c r="C3780" s="1">
        <v>2.0</v>
      </c>
      <c r="D3780" s="1">
        <v>5.0</v>
      </c>
      <c r="E3780" s="1">
        <v>10.0</v>
      </c>
      <c r="G3780" s="1" t="s">
        <v>29</v>
      </c>
      <c r="H3780" s="2">
        <v>45153.0</v>
      </c>
      <c r="J3780" s="3">
        <f t="shared" si="2"/>
        <v>2</v>
      </c>
      <c r="K3780" s="4">
        <f t="shared" si="3"/>
        <v>5</v>
      </c>
      <c r="L3780" s="4">
        <f t="shared" si="4"/>
        <v>10</v>
      </c>
      <c r="S3780" s="1" t="s">
        <v>3817</v>
      </c>
      <c r="T3780" s="4" t="str">
        <f t="shared" si="5"/>
        <v>Salad</v>
      </c>
      <c r="U3780" s="4" t="str">
        <f t="shared" si="6"/>
        <v>In-store</v>
      </c>
      <c r="V3780" s="4" t="str">
        <f t="shared" si="7"/>
        <v>UNKNOWN</v>
      </c>
      <c r="W3780" s="4">
        <f t="shared" ref="W3780:Y3780" si="3787">IF(OR(J3780 = "ERROR", J3780 = ""), "UNKNOWN", J3780)</f>
        <v>2</v>
      </c>
      <c r="X3780" s="4">
        <f t="shared" si="3787"/>
        <v>5</v>
      </c>
      <c r="Y3780" s="4">
        <f t="shared" si="3787"/>
        <v>10</v>
      </c>
      <c r="Z3780" s="5">
        <f t="shared" si="9"/>
        <v>45153</v>
      </c>
    </row>
    <row r="3781">
      <c r="A3781" s="1" t="s">
        <v>3818</v>
      </c>
      <c r="B3781" s="1" t="s">
        <v>30</v>
      </c>
      <c r="C3781" s="1" t="s">
        <v>30</v>
      </c>
      <c r="D3781" s="1" t="s">
        <v>30</v>
      </c>
      <c r="E3781" s="1">
        <v>25.0</v>
      </c>
      <c r="G3781" s="1" t="s">
        <v>29</v>
      </c>
      <c r="H3781" s="2">
        <v>45073.0</v>
      </c>
      <c r="J3781" s="3" t="str">
        <f t="shared" si="2"/>
        <v>UNKNOWN</v>
      </c>
      <c r="K3781" s="4" t="str">
        <f t="shared" si="3"/>
        <v>UNKNOWN</v>
      </c>
      <c r="L3781" s="4">
        <f t="shared" si="4"/>
        <v>25</v>
      </c>
      <c r="S3781" s="1" t="s">
        <v>3818</v>
      </c>
      <c r="T3781" s="4" t="str">
        <f t="shared" si="5"/>
        <v>UNKNOWN</v>
      </c>
      <c r="U3781" s="4" t="str">
        <f t="shared" si="6"/>
        <v>In-store</v>
      </c>
      <c r="V3781" s="4" t="str">
        <f t="shared" si="7"/>
        <v>UNKNOWN</v>
      </c>
      <c r="W3781" s="4" t="str">
        <f t="shared" ref="W3781:Y3781" si="3788">IF(OR(J3781 = "ERROR", J3781 = ""), "UNKNOWN", J3781)</f>
        <v>UNKNOWN</v>
      </c>
      <c r="X3781" s="4" t="str">
        <f t="shared" si="3788"/>
        <v>UNKNOWN</v>
      </c>
      <c r="Y3781" s="4">
        <f t="shared" si="3788"/>
        <v>25</v>
      </c>
      <c r="Z3781" s="5">
        <f t="shared" si="9"/>
        <v>45073</v>
      </c>
    </row>
    <row r="3782">
      <c r="A3782" s="1" t="s">
        <v>3819</v>
      </c>
      <c r="B3782" s="1" t="s">
        <v>32</v>
      </c>
      <c r="C3782" s="1">
        <v>2.0</v>
      </c>
      <c r="D3782" s="1">
        <v>1.0</v>
      </c>
      <c r="E3782" s="1">
        <v>2.0</v>
      </c>
      <c r="F3782" s="1" t="s">
        <v>39</v>
      </c>
      <c r="G3782" s="1" t="s">
        <v>25</v>
      </c>
      <c r="H3782" s="2">
        <v>45151.0</v>
      </c>
      <c r="J3782" s="3">
        <f t="shared" si="2"/>
        <v>2</v>
      </c>
      <c r="K3782" s="4">
        <f t="shared" si="3"/>
        <v>1</v>
      </c>
      <c r="L3782" s="4">
        <f t="shared" si="4"/>
        <v>2</v>
      </c>
      <c r="S3782" s="1" t="s">
        <v>3819</v>
      </c>
      <c r="T3782" s="4" t="str">
        <f t="shared" si="5"/>
        <v>Cookie</v>
      </c>
      <c r="U3782" s="4" t="str">
        <f t="shared" si="6"/>
        <v>UNKNOWN</v>
      </c>
      <c r="V3782" s="4" t="str">
        <f t="shared" si="7"/>
        <v>Digital Wallet</v>
      </c>
      <c r="W3782" s="4">
        <f t="shared" ref="W3782:Y3782" si="3789">IF(OR(J3782 = "ERROR", J3782 = ""), "UNKNOWN", J3782)</f>
        <v>2</v>
      </c>
      <c r="X3782" s="4">
        <f t="shared" si="3789"/>
        <v>1</v>
      </c>
      <c r="Y3782" s="4">
        <f t="shared" si="3789"/>
        <v>2</v>
      </c>
      <c r="Z3782" s="5">
        <f t="shared" si="9"/>
        <v>45151</v>
      </c>
    </row>
    <row r="3783">
      <c r="A3783" s="1" t="s">
        <v>3820</v>
      </c>
      <c r="B3783" s="1" t="s">
        <v>22</v>
      </c>
      <c r="C3783" s="1">
        <v>2.0</v>
      </c>
      <c r="D3783" s="1">
        <v>2.0</v>
      </c>
      <c r="E3783" s="1">
        <v>4.0</v>
      </c>
      <c r="F3783" s="1" t="s">
        <v>25</v>
      </c>
      <c r="G3783" s="1" t="s">
        <v>25</v>
      </c>
      <c r="H3783" s="2">
        <v>44977.0</v>
      </c>
      <c r="J3783" s="3">
        <f t="shared" si="2"/>
        <v>2</v>
      </c>
      <c r="K3783" s="4">
        <f t="shared" si="3"/>
        <v>2</v>
      </c>
      <c r="L3783" s="4">
        <f t="shared" si="4"/>
        <v>4</v>
      </c>
      <c r="S3783" s="1" t="s">
        <v>3820</v>
      </c>
      <c r="T3783" s="4" t="str">
        <f t="shared" si="5"/>
        <v>Coffee</v>
      </c>
      <c r="U3783" s="4" t="str">
        <f t="shared" si="6"/>
        <v>UNKNOWN</v>
      </c>
      <c r="V3783" s="4" t="str">
        <f t="shared" si="7"/>
        <v>UNKNOWN</v>
      </c>
      <c r="W3783" s="4">
        <f t="shared" ref="W3783:Y3783" si="3790">IF(OR(J3783 = "ERROR", J3783 = ""), "UNKNOWN", J3783)</f>
        <v>2</v>
      </c>
      <c r="X3783" s="4">
        <f t="shared" si="3790"/>
        <v>2</v>
      </c>
      <c r="Y3783" s="4">
        <f t="shared" si="3790"/>
        <v>4</v>
      </c>
      <c r="Z3783" s="5">
        <f t="shared" si="9"/>
        <v>44977</v>
      </c>
    </row>
    <row r="3784">
      <c r="A3784" s="1" t="s">
        <v>3821</v>
      </c>
      <c r="B3784" s="1" t="s">
        <v>44</v>
      </c>
      <c r="C3784" s="1">
        <v>4.0</v>
      </c>
      <c r="D3784" s="1">
        <v>4.0</v>
      </c>
      <c r="E3784" s="1">
        <v>16.0</v>
      </c>
      <c r="H3784" s="6">
        <v>45274.0</v>
      </c>
      <c r="J3784" s="3">
        <f t="shared" si="2"/>
        <v>4</v>
      </c>
      <c r="K3784" s="4">
        <f t="shared" si="3"/>
        <v>4</v>
      </c>
      <c r="L3784" s="4">
        <f t="shared" si="4"/>
        <v>16</v>
      </c>
      <c r="S3784" s="1" t="s">
        <v>3821</v>
      </c>
      <c r="T3784" s="4" t="str">
        <f t="shared" si="5"/>
        <v>Sandwich</v>
      </c>
      <c r="U3784" s="4" t="str">
        <f t="shared" si="6"/>
        <v>UNKNOWN</v>
      </c>
      <c r="V3784" s="4" t="str">
        <f t="shared" si="7"/>
        <v>UNKNOWN</v>
      </c>
      <c r="W3784" s="4">
        <f t="shared" ref="W3784:Y3784" si="3791">IF(OR(J3784 = "ERROR", J3784 = ""), "UNKNOWN", J3784)</f>
        <v>4</v>
      </c>
      <c r="X3784" s="4">
        <f t="shared" si="3791"/>
        <v>4</v>
      </c>
      <c r="Y3784" s="4">
        <f t="shared" si="3791"/>
        <v>16</v>
      </c>
      <c r="Z3784" s="7">
        <f t="shared" si="9"/>
        <v>45274</v>
      </c>
    </row>
    <row r="3785">
      <c r="A3785" s="1" t="s">
        <v>3822</v>
      </c>
      <c r="B3785" s="1" t="s">
        <v>44</v>
      </c>
      <c r="C3785" s="1">
        <v>4.0</v>
      </c>
      <c r="D3785" s="1">
        <v>4.0</v>
      </c>
      <c r="E3785" s="1">
        <v>16.0</v>
      </c>
      <c r="H3785" s="2">
        <v>45075.0</v>
      </c>
      <c r="J3785" s="3">
        <f t="shared" si="2"/>
        <v>4</v>
      </c>
      <c r="K3785" s="4">
        <f t="shared" si="3"/>
        <v>4</v>
      </c>
      <c r="L3785" s="4">
        <f t="shared" si="4"/>
        <v>16</v>
      </c>
      <c r="S3785" s="1" t="s">
        <v>3822</v>
      </c>
      <c r="T3785" s="4" t="str">
        <f t="shared" si="5"/>
        <v>Sandwich</v>
      </c>
      <c r="U3785" s="4" t="str">
        <f t="shared" si="6"/>
        <v>UNKNOWN</v>
      </c>
      <c r="V3785" s="4" t="str">
        <f t="shared" si="7"/>
        <v>UNKNOWN</v>
      </c>
      <c r="W3785" s="4">
        <f t="shared" ref="W3785:Y3785" si="3792">IF(OR(J3785 = "ERROR", J3785 = ""), "UNKNOWN", J3785)</f>
        <v>4</v>
      </c>
      <c r="X3785" s="4">
        <f t="shared" si="3792"/>
        <v>4</v>
      </c>
      <c r="Y3785" s="4">
        <f t="shared" si="3792"/>
        <v>16</v>
      </c>
      <c r="Z3785" s="5">
        <f t="shared" si="9"/>
        <v>45075</v>
      </c>
    </row>
    <row r="3786">
      <c r="A3786" s="1" t="s">
        <v>3823</v>
      </c>
      <c r="B3786" s="1" t="s">
        <v>22</v>
      </c>
      <c r="C3786" s="1">
        <v>5.0</v>
      </c>
      <c r="D3786" s="1">
        <v>2.0</v>
      </c>
      <c r="E3786" s="1">
        <v>10.0</v>
      </c>
      <c r="G3786" s="1" t="s">
        <v>24</v>
      </c>
      <c r="H3786" s="2">
        <v>45131.0</v>
      </c>
      <c r="J3786" s="3">
        <f t="shared" si="2"/>
        <v>5</v>
      </c>
      <c r="K3786" s="4">
        <f t="shared" si="3"/>
        <v>2</v>
      </c>
      <c r="L3786" s="4">
        <f t="shared" si="4"/>
        <v>10</v>
      </c>
      <c r="S3786" s="1" t="s">
        <v>3823</v>
      </c>
      <c r="T3786" s="4" t="str">
        <f t="shared" si="5"/>
        <v>Coffee</v>
      </c>
      <c r="U3786" s="4" t="str">
        <f t="shared" si="6"/>
        <v>Takeaway</v>
      </c>
      <c r="V3786" s="4" t="str">
        <f t="shared" si="7"/>
        <v>UNKNOWN</v>
      </c>
      <c r="W3786" s="4">
        <f t="shared" ref="W3786:Y3786" si="3793">IF(OR(J3786 = "ERROR", J3786 = ""), "UNKNOWN", J3786)</f>
        <v>5</v>
      </c>
      <c r="X3786" s="4">
        <f t="shared" si="3793"/>
        <v>2</v>
      </c>
      <c r="Y3786" s="4">
        <f t="shared" si="3793"/>
        <v>10</v>
      </c>
      <c r="Z3786" s="5">
        <f t="shared" si="9"/>
        <v>45131</v>
      </c>
    </row>
    <row r="3787">
      <c r="A3787" s="1" t="s">
        <v>3824</v>
      </c>
      <c r="B3787" s="1" t="s">
        <v>44</v>
      </c>
      <c r="C3787" s="1">
        <v>3.0</v>
      </c>
      <c r="D3787" s="1">
        <v>4.0</v>
      </c>
      <c r="E3787" s="1">
        <v>12.0</v>
      </c>
      <c r="F3787" s="1" t="s">
        <v>39</v>
      </c>
      <c r="H3787" s="2">
        <v>45263.0</v>
      </c>
      <c r="J3787" s="3">
        <f t="shared" si="2"/>
        <v>3</v>
      </c>
      <c r="K3787" s="4">
        <f t="shared" si="3"/>
        <v>4</v>
      </c>
      <c r="L3787" s="4">
        <f t="shared" si="4"/>
        <v>12</v>
      </c>
      <c r="S3787" s="1" t="s">
        <v>3824</v>
      </c>
      <c r="T3787" s="4" t="str">
        <f t="shared" si="5"/>
        <v>Sandwich</v>
      </c>
      <c r="U3787" s="4" t="str">
        <f t="shared" si="6"/>
        <v>UNKNOWN</v>
      </c>
      <c r="V3787" s="4" t="str">
        <f t="shared" si="7"/>
        <v>Digital Wallet</v>
      </c>
      <c r="W3787" s="4">
        <f t="shared" ref="W3787:Y3787" si="3794">IF(OR(J3787 = "ERROR", J3787 = ""), "UNKNOWN", J3787)</f>
        <v>3</v>
      </c>
      <c r="X3787" s="4">
        <f t="shared" si="3794"/>
        <v>4</v>
      </c>
      <c r="Y3787" s="4">
        <f t="shared" si="3794"/>
        <v>12</v>
      </c>
      <c r="Z3787" s="5">
        <f t="shared" si="9"/>
        <v>45263</v>
      </c>
    </row>
    <row r="3788">
      <c r="A3788" s="1" t="s">
        <v>3825</v>
      </c>
      <c r="B3788" s="1" t="s">
        <v>41</v>
      </c>
      <c r="C3788" s="1">
        <v>3.0</v>
      </c>
      <c r="D3788" s="1">
        <v>4.0</v>
      </c>
      <c r="E3788" s="1">
        <v>12.0</v>
      </c>
      <c r="G3788" s="1" t="s">
        <v>24</v>
      </c>
      <c r="H3788" s="6">
        <v>45246.0</v>
      </c>
      <c r="J3788" s="3">
        <f t="shared" si="2"/>
        <v>3</v>
      </c>
      <c r="K3788" s="4">
        <f t="shared" si="3"/>
        <v>4</v>
      </c>
      <c r="L3788" s="4">
        <f t="shared" si="4"/>
        <v>12</v>
      </c>
      <c r="S3788" s="1" t="s">
        <v>3825</v>
      </c>
      <c r="T3788" s="4" t="str">
        <f t="shared" si="5"/>
        <v>Smoothie</v>
      </c>
      <c r="U3788" s="4" t="str">
        <f t="shared" si="6"/>
        <v>Takeaway</v>
      </c>
      <c r="V3788" s="4" t="str">
        <f t="shared" si="7"/>
        <v>UNKNOWN</v>
      </c>
      <c r="W3788" s="4">
        <f t="shared" ref="W3788:Y3788" si="3795">IF(OR(J3788 = "ERROR", J3788 = ""), "UNKNOWN", J3788)</f>
        <v>3</v>
      </c>
      <c r="X3788" s="4">
        <f t="shared" si="3795"/>
        <v>4</v>
      </c>
      <c r="Y3788" s="4">
        <f t="shared" si="3795"/>
        <v>12</v>
      </c>
      <c r="Z3788" s="7">
        <f t="shared" si="9"/>
        <v>45246</v>
      </c>
    </row>
    <row r="3789">
      <c r="A3789" s="1" t="s">
        <v>3826</v>
      </c>
      <c r="B3789" s="1" t="s">
        <v>55</v>
      </c>
      <c r="C3789" s="1">
        <v>3.0</v>
      </c>
      <c r="D3789" s="1">
        <v>3.0</v>
      </c>
      <c r="E3789" s="1">
        <v>9.0</v>
      </c>
      <c r="F3789" s="1" t="s">
        <v>23</v>
      </c>
      <c r="H3789" s="6">
        <v>45253.0</v>
      </c>
      <c r="J3789" s="3">
        <f t="shared" si="2"/>
        <v>3</v>
      </c>
      <c r="K3789" s="4">
        <f t="shared" si="3"/>
        <v>3</v>
      </c>
      <c r="L3789" s="4">
        <f t="shared" si="4"/>
        <v>9</v>
      </c>
      <c r="S3789" s="1" t="s">
        <v>3826</v>
      </c>
      <c r="T3789" s="4" t="str">
        <f t="shared" si="5"/>
        <v>Juice</v>
      </c>
      <c r="U3789" s="4" t="str">
        <f t="shared" si="6"/>
        <v>UNKNOWN</v>
      </c>
      <c r="V3789" s="4" t="str">
        <f t="shared" si="7"/>
        <v>Credit Card</v>
      </c>
      <c r="W3789" s="4">
        <f t="shared" ref="W3789:Y3789" si="3796">IF(OR(J3789 = "ERROR", J3789 = ""), "UNKNOWN", J3789)</f>
        <v>3</v>
      </c>
      <c r="X3789" s="4">
        <f t="shared" si="3796"/>
        <v>3</v>
      </c>
      <c r="Y3789" s="4">
        <f t="shared" si="3796"/>
        <v>9</v>
      </c>
      <c r="Z3789" s="7">
        <f t="shared" si="9"/>
        <v>45253</v>
      </c>
    </row>
    <row r="3790">
      <c r="A3790" s="1" t="s">
        <v>3827</v>
      </c>
      <c r="B3790" s="1" t="s">
        <v>36</v>
      </c>
      <c r="C3790" s="1">
        <v>5.0</v>
      </c>
      <c r="D3790" s="1">
        <v>5.0</v>
      </c>
      <c r="E3790" s="1">
        <v>25.0</v>
      </c>
      <c r="F3790" s="1" t="s">
        <v>23</v>
      </c>
      <c r="G3790" s="1" t="s">
        <v>29</v>
      </c>
      <c r="H3790" s="2">
        <v>45182.0</v>
      </c>
      <c r="J3790" s="3">
        <f t="shared" si="2"/>
        <v>5</v>
      </c>
      <c r="K3790" s="4">
        <f t="shared" si="3"/>
        <v>5</v>
      </c>
      <c r="L3790" s="4">
        <f t="shared" si="4"/>
        <v>25</v>
      </c>
      <c r="S3790" s="1" t="s">
        <v>3827</v>
      </c>
      <c r="T3790" s="4" t="str">
        <f t="shared" si="5"/>
        <v>Salad</v>
      </c>
      <c r="U3790" s="4" t="str">
        <f t="shared" si="6"/>
        <v>In-store</v>
      </c>
      <c r="V3790" s="4" t="str">
        <f t="shared" si="7"/>
        <v>Credit Card</v>
      </c>
      <c r="W3790" s="4">
        <f t="shared" ref="W3790:Y3790" si="3797">IF(OR(J3790 = "ERROR", J3790 = ""), "UNKNOWN", J3790)</f>
        <v>5</v>
      </c>
      <c r="X3790" s="4">
        <f t="shared" si="3797"/>
        <v>5</v>
      </c>
      <c r="Y3790" s="4">
        <f t="shared" si="3797"/>
        <v>25</v>
      </c>
      <c r="Z3790" s="5">
        <f t="shared" si="9"/>
        <v>45182</v>
      </c>
    </row>
    <row r="3791">
      <c r="A3791" s="1" t="s">
        <v>3828</v>
      </c>
      <c r="B3791" s="1" t="s">
        <v>55</v>
      </c>
      <c r="C3791" s="1">
        <v>4.0</v>
      </c>
      <c r="D3791" s="1">
        <v>3.0</v>
      </c>
      <c r="E3791" s="1">
        <v>12.0</v>
      </c>
      <c r="F3791" s="1" t="s">
        <v>39</v>
      </c>
      <c r="G3791" s="1" t="s">
        <v>29</v>
      </c>
      <c r="H3791" s="6">
        <v>45249.0</v>
      </c>
      <c r="J3791" s="3">
        <f t="shared" si="2"/>
        <v>4</v>
      </c>
      <c r="K3791" s="4">
        <f t="shared" si="3"/>
        <v>3</v>
      </c>
      <c r="L3791" s="4">
        <f t="shared" si="4"/>
        <v>12</v>
      </c>
      <c r="S3791" s="1" t="s">
        <v>3828</v>
      </c>
      <c r="T3791" s="4" t="str">
        <f t="shared" si="5"/>
        <v>Juice</v>
      </c>
      <c r="U3791" s="4" t="str">
        <f t="shared" si="6"/>
        <v>In-store</v>
      </c>
      <c r="V3791" s="4" t="str">
        <f t="shared" si="7"/>
        <v>Digital Wallet</v>
      </c>
      <c r="W3791" s="4">
        <f t="shared" ref="W3791:Y3791" si="3798">IF(OR(J3791 = "ERROR", J3791 = ""), "UNKNOWN", J3791)</f>
        <v>4</v>
      </c>
      <c r="X3791" s="4">
        <f t="shared" si="3798"/>
        <v>3</v>
      </c>
      <c r="Y3791" s="4">
        <f t="shared" si="3798"/>
        <v>12</v>
      </c>
      <c r="Z3791" s="7">
        <f t="shared" si="9"/>
        <v>45249</v>
      </c>
    </row>
    <row r="3792">
      <c r="A3792" s="1" t="s">
        <v>3829</v>
      </c>
      <c r="B3792" s="1" t="s">
        <v>36</v>
      </c>
      <c r="C3792" s="1">
        <v>4.0</v>
      </c>
      <c r="D3792" s="1">
        <v>5.0</v>
      </c>
      <c r="E3792" s="1">
        <v>20.0</v>
      </c>
      <c r="F3792" s="1" t="s">
        <v>39</v>
      </c>
      <c r="G3792" s="1" t="s">
        <v>24</v>
      </c>
      <c r="H3792" s="2">
        <v>45018.0</v>
      </c>
      <c r="J3792" s="3">
        <f t="shared" si="2"/>
        <v>4</v>
      </c>
      <c r="K3792" s="4">
        <f t="shared" si="3"/>
        <v>5</v>
      </c>
      <c r="L3792" s="4">
        <f t="shared" si="4"/>
        <v>20</v>
      </c>
      <c r="S3792" s="1" t="s">
        <v>3829</v>
      </c>
      <c r="T3792" s="4" t="str">
        <f t="shared" si="5"/>
        <v>Salad</v>
      </c>
      <c r="U3792" s="4" t="str">
        <f t="shared" si="6"/>
        <v>Takeaway</v>
      </c>
      <c r="V3792" s="4" t="str">
        <f t="shared" si="7"/>
        <v>Digital Wallet</v>
      </c>
      <c r="W3792" s="4">
        <f t="shared" ref="W3792:Y3792" si="3799">IF(OR(J3792 = "ERROR", J3792 = ""), "UNKNOWN", J3792)</f>
        <v>4</v>
      </c>
      <c r="X3792" s="4">
        <f t="shared" si="3799"/>
        <v>5</v>
      </c>
      <c r="Y3792" s="4">
        <f t="shared" si="3799"/>
        <v>20</v>
      </c>
      <c r="Z3792" s="5">
        <f t="shared" si="9"/>
        <v>45018</v>
      </c>
    </row>
    <row r="3793">
      <c r="A3793" s="1" t="s">
        <v>3830</v>
      </c>
      <c r="B3793" s="1" t="s">
        <v>41</v>
      </c>
      <c r="C3793" s="1">
        <v>1.0</v>
      </c>
      <c r="D3793" s="1">
        <v>4.0</v>
      </c>
      <c r="E3793" s="1">
        <v>4.0</v>
      </c>
      <c r="F3793" s="1" t="s">
        <v>39</v>
      </c>
      <c r="G3793" s="1" t="s">
        <v>29</v>
      </c>
      <c r="H3793" s="2">
        <v>45002.0</v>
      </c>
      <c r="J3793" s="3">
        <f t="shared" si="2"/>
        <v>1</v>
      </c>
      <c r="K3793" s="4">
        <f t="shared" si="3"/>
        <v>4</v>
      </c>
      <c r="L3793" s="4">
        <f t="shared" si="4"/>
        <v>4</v>
      </c>
      <c r="S3793" s="1" t="s">
        <v>3830</v>
      </c>
      <c r="T3793" s="4" t="str">
        <f t="shared" si="5"/>
        <v>Smoothie</v>
      </c>
      <c r="U3793" s="4" t="str">
        <f t="shared" si="6"/>
        <v>In-store</v>
      </c>
      <c r="V3793" s="4" t="str">
        <f t="shared" si="7"/>
        <v>Digital Wallet</v>
      </c>
      <c r="W3793" s="4">
        <f t="shared" ref="W3793:Y3793" si="3800">IF(OR(J3793 = "ERROR", J3793 = ""), "UNKNOWN", J3793)</f>
        <v>1</v>
      </c>
      <c r="X3793" s="4">
        <f t="shared" si="3800"/>
        <v>4</v>
      </c>
      <c r="Y3793" s="4">
        <f t="shared" si="3800"/>
        <v>4</v>
      </c>
      <c r="Z3793" s="5">
        <f t="shared" si="9"/>
        <v>45002</v>
      </c>
    </row>
    <row r="3794">
      <c r="A3794" s="1" t="s">
        <v>3831</v>
      </c>
      <c r="B3794" s="1" t="s">
        <v>36</v>
      </c>
      <c r="C3794" s="1">
        <v>4.0</v>
      </c>
      <c r="D3794" s="1">
        <v>5.0</v>
      </c>
      <c r="E3794" s="1">
        <v>20.0</v>
      </c>
      <c r="F3794" s="1" t="s">
        <v>23</v>
      </c>
      <c r="H3794" s="2">
        <v>44960.0</v>
      </c>
      <c r="J3794" s="3">
        <f t="shared" si="2"/>
        <v>4</v>
      </c>
      <c r="K3794" s="4">
        <f t="shared" si="3"/>
        <v>5</v>
      </c>
      <c r="L3794" s="4">
        <f t="shared" si="4"/>
        <v>20</v>
      </c>
      <c r="S3794" s="1" t="s">
        <v>3831</v>
      </c>
      <c r="T3794" s="4" t="str">
        <f t="shared" si="5"/>
        <v>Salad</v>
      </c>
      <c r="U3794" s="4" t="str">
        <f t="shared" si="6"/>
        <v>UNKNOWN</v>
      </c>
      <c r="V3794" s="4" t="str">
        <f t="shared" si="7"/>
        <v>Credit Card</v>
      </c>
      <c r="W3794" s="4">
        <f t="shared" ref="W3794:Y3794" si="3801">IF(OR(J3794 = "ERROR", J3794 = ""), "UNKNOWN", J3794)</f>
        <v>4</v>
      </c>
      <c r="X3794" s="4">
        <f t="shared" si="3801"/>
        <v>5</v>
      </c>
      <c r="Y3794" s="4">
        <f t="shared" si="3801"/>
        <v>20</v>
      </c>
      <c r="Z3794" s="5">
        <f t="shared" si="9"/>
        <v>44960</v>
      </c>
    </row>
    <row r="3795">
      <c r="A3795" s="1" t="s">
        <v>3832</v>
      </c>
      <c r="B3795" s="1" t="s">
        <v>41</v>
      </c>
      <c r="C3795" s="1">
        <v>3.0</v>
      </c>
      <c r="D3795" s="1">
        <v>4.0</v>
      </c>
      <c r="E3795" s="1">
        <v>12.0</v>
      </c>
      <c r="F3795" s="1" t="s">
        <v>39</v>
      </c>
      <c r="H3795" s="2">
        <v>45023.0</v>
      </c>
      <c r="J3795" s="3">
        <f t="shared" si="2"/>
        <v>3</v>
      </c>
      <c r="K3795" s="4">
        <f t="shared" si="3"/>
        <v>4</v>
      </c>
      <c r="L3795" s="4">
        <f t="shared" si="4"/>
        <v>12</v>
      </c>
      <c r="S3795" s="1" t="s">
        <v>3832</v>
      </c>
      <c r="T3795" s="4" t="str">
        <f t="shared" si="5"/>
        <v>Smoothie</v>
      </c>
      <c r="U3795" s="4" t="str">
        <f t="shared" si="6"/>
        <v>UNKNOWN</v>
      </c>
      <c r="V3795" s="4" t="str">
        <f t="shared" si="7"/>
        <v>Digital Wallet</v>
      </c>
      <c r="W3795" s="4">
        <f t="shared" ref="W3795:Y3795" si="3802">IF(OR(J3795 = "ERROR", J3795 = ""), "UNKNOWN", J3795)</f>
        <v>3</v>
      </c>
      <c r="X3795" s="4">
        <f t="shared" si="3802"/>
        <v>4</v>
      </c>
      <c r="Y3795" s="4">
        <f t="shared" si="3802"/>
        <v>12</v>
      </c>
      <c r="Z3795" s="5">
        <f t="shared" si="9"/>
        <v>45023</v>
      </c>
    </row>
    <row r="3796">
      <c r="A3796" s="1" t="s">
        <v>3833</v>
      </c>
      <c r="B3796" s="1" t="s">
        <v>32</v>
      </c>
      <c r="C3796" s="1">
        <v>4.0</v>
      </c>
      <c r="D3796" s="1">
        <v>1.0</v>
      </c>
      <c r="E3796" s="1">
        <v>4.0</v>
      </c>
      <c r="F3796" s="1" t="s">
        <v>39</v>
      </c>
      <c r="G3796" s="1" t="s">
        <v>24</v>
      </c>
      <c r="H3796" s="2">
        <v>45107.0</v>
      </c>
      <c r="J3796" s="3">
        <f t="shared" si="2"/>
        <v>4</v>
      </c>
      <c r="K3796" s="4">
        <f t="shared" si="3"/>
        <v>1</v>
      </c>
      <c r="L3796" s="4">
        <f t="shared" si="4"/>
        <v>4</v>
      </c>
      <c r="S3796" s="1" t="s">
        <v>3833</v>
      </c>
      <c r="T3796" s="4" t="str">
        <f t="shared" si="5"/>
        <v>Cookie</v>
      </c>
      <c r="U3796" s="4" t="str">
        <f t="shared" si="6"/>
        <v>Takeaway</v>
      </c>
      <c r="V3796" s="4" t="str">
        <f t="shared" si="7"/>
        <v>Digital Wallet</v>
      </c>
      <c r="W3796" s="4">
        <f t="shared" ref="W3796:Y3796" si="3803">IF(OR(J3796 = "ERROR", J3796 = ""), "UNKNOWN", J3796)</f>
        <v>4</v>
      </c>
      <c r="X3796" s="4">
        <f t="shared" si="3803"/>
        <v>1</v>
      </c>
      <c r="Y3796" s="4">
        <f t="shared" si="3803"/>
        <v>4</v>
      </c>
      <c r="Z3796" s="5">
        <f t="shared" si="9"/>
        <v>45107</v>
      </c>
    </row>
    <row r="3797">
      <c r="A3797" s="1" t="s">
        <v>3834</v>
      </c>
      <c r="B3797" s="1" t="s">
        <v>27</v>
      </c>
      <c r="C3797" s="1">
        <v>5.0</v>
      </c>
      <c r="D3797" s="1">
        <v>3.0</v>
      </c>
      <c r="E3797" s="1">
        <v>15.0</v>
      </c>
      <c r="F3797" s="1" t="s">
        <v>23</v>
      </c>
      <c r="G3797" s="1" t="s">
        <v>25</v>
      </c>
      <c r="J3797" s="3">
        <f t="shared" si="2"/>
        <v>5</v>
      </c>
      <c r="K3797" s="4">
        <f t="shared" si="3"/>
        <v>3</v>
      </c>
      <c r="L3797" s="4">
        <f t="shared" si="4"/>
        <v>15</v>
      </c>
      <c r="S3797" s="1" t="s">
        <v>3834</v>
      </c>
      <c r="T3797" s="4" t="str">
        <f t="shared" si="5"/>
        <v>Cake</v>
      </c>
      <c r="U3797" s="4" t="str">
        <f t="shared" si="6"/>
        <v>UNKNOWN</v>
      </c>
      <c r="V3797" s="4" t="str">
        <f t="shared" si="7"/>
        <v>Credit Card</v>
      </c>
      <c r="W3797" s="4">
        <f t="shared" ref="W3797:Y3797" si="3804">IF(OR(J3797 = "ERROR", J3797 = ""), "UNKNOWN", J3797)</f>
        <v>5</v>
      </c>
      <c r="X3797" s="4">
        <f t="shared" si="3804"/>
        <v>3</v>
      </c>
      <c r="Y3797" s="4">
        <f t="shared" si="3804"/>
        <v>15</v>
      </c>
      <c r="Z3797" s="4" t="str">
        <f t="shared" si="9"/>
        <v>UNKNOWN</v>
      </c>
    </row>
    <row r="3798">
      <c r="A3798" s="1" t="s">
        <v>3835</v>
      </c>
      <c r="C3798" s="1">
        <v>2.0</v>
      </c>
      <c r="D3798" s="1">
        <v>1.5</v>
      </c>
      <c r="E3798" s="1">
        <v>3.0</v>
      </c>
      <c r="F3798" s="1" t="s">
        <v>23</v>
      </c>
      <c r="G3798" s="1" t="s">
        <v>24</v>
      </c>
      <c r="H3798" s="2">
        <v>45016.0</v>
      </c>
      <c r="J3798" s="3">
        <f t="shared" si="2"/>
        <v>2</v>
      </c>
      <c r="K3798" s="4">
        <f t="shared" si="3"/>
        <v>1.5</v>
      </c>
      <c r="L3798" s="4">
        <f t="shared" si="4"/>
        <v>3</v>
      </c>
      <c r="S3798" s="1" t="s">
        <v>3835</v>
      </c>
      <c r="T3798" s="4" t="str">
        <f t="shared" si="5"/>
        <v>UNKNOWN</v>
      </c>
      <c r="U3798" s="4" t="str">
        <f t="shared" si="6"/>
        <v>Takeaway</v>
      </c>
      <c r="V3798" s="4" t="str">
        <f t="shared" si="7"/>
        <v>Credit Card</v>
      </c>
      <c r="W3798" s="4">
        <f t="shared" ref="W3798:Y3798" si="3805">IF(OR(J3798 = "ERROR", J3798 = ""), "UNKNOWN", J3798)</f>
        <v>2</v>
      </c>
      <c r="X3798" s="4">
        <f t="shared" si="3805"/>
        <v>1.5</v>
      </c>
      <c r="Y3798" s="4">
        <f t="shared" si="3805"/>
        <v>3</v>
      </c>
      <c r="Z3798" s="5">
        <f t="shared" si="9"/>
        <v>45016</v>
      </c>
    </row>
    <row r="3799">
      <c r="A3799" s="1" t="s">
        <v>3836</v>
      </c>
      <c r="B3799" s="1" t="s">
        <v>41</v>
      </c>
      <c r="C3799" s="1">
        <v>2.0</v>
      </c>
      <c r="D3799" s="1">
        <v>4.0</v>
      </c>
      <c r="E3799" s="1">
        <v>8.0</v>
      </c>
      <c r="F3799" s="1" t="s">
        <v>23</v>
      </c>
      <c r="G3799" s="1" t="s">
        <v>29</v>
      </c>
      <c r="H3799" s="2">
        <v>45191.0</v>
      </c>
      <c r="J3799" s="3">
        <f t="shared" si="2"/>
        <v>2</v>
      </c>
      <c r="K3799" s="4">
        <f t="shared" si="3"/>
        <v>4</v>
      </c>
      <c r="L3799" s="4">
        <f t="shared" si="4"/>
        <v>8</v>
      </c>
      <c r="S3799" s="1" t="s">
        <v>3836</v>
      </c>
      <c r="T3799" s="4" t="str">
        <f t="shared" si="5"/>
        <v>Smoothie</v>
      </c>
      <c r="U3799" s="4" t="str">
        <f t="shared" si="6"/>
        <v>In-store</v>
      </c>
      <c r="V3799" s="4" t="str">
        <f t="shared" si="7"/>
        <v>Credit Card</v>
      </c>
      <c r="W3799" s="4">
        <f t="shared" ref="W3799:Y3799" si="3806">IF(OR(J3799 = "ERROR", J3799 = ""), "UNKNOWN", J3799)</f>
        <v>2</v>
      </c>
      <c r="X3799" s="4">
        <f t="shared" si="3806"/>
        <v>4</v>
      </c>
      <c r="Y3799" s="4">
        <f t="shared" si="3806"/>
        <v>8</v>
      </c>
      <c r="Z3799" s="5">
        <f t="shared" si="9"/>
        <v>45191</v>
      </c>
    </row>
    <row r="3800">
      <c r="A3800" s="1" t="s">
        <v>3837</v>
      </c>
      <c r="B3800" s="1" t="s">
        <v>27</v>
      </c>
      <c r="C3800" s="1">
        <v>5.0</v>
      </c>
      <c r="D3800" s="1">
        <v>3.0</v>
      </c>
      <c r="E3800" s="1">
        <v>15.0</v>
      </c>
      <c r="F3800" s="1" t="s">
        <v>28</v>
      </c>
      <c r="H3800" s="2">
        <v>45086.0</v>
      </c>
      <c r="J3800" s="3">
        <f t="shared" si="2"/>
        <v>5</v>
      </c>
      <c r="K3800" s="4">
        <f t="shared" si="3"/>
        <v>3</v>
      </c>
      <c r="L3800" s="4">
        <f t="shared" si="4"/>
        <v>15</v>
      </c>
      <c r="S3800" s="1" t="s">
        <v>3837</v>
      </c>
      <c r="T3800" s="4" t="str">
        <f t="shared" si="5"/>
        <v>Cake</v>
      </c>
      <c r="U3800" s="4" t="str">
        <f t="shared" si="6"/>
        <v>UNKNOWN</v>
      </c>
      <c r="V3800" s="4" t="str">
        <f t="shared" si="7"/>
        <v>Cash</v>
      </c>
      <c r="W3800" s="4">
        <f t="shared" ref="W3800:Y3800" si="3807">IF(OR(J3800 = "ERROR", J3800 = ""), "UNKNOWN", J3800)</f>
        <v>5</v>
      </c>
      <c r="X3800" s="4">
        <f t="shared" si="3807"/>
        <v>3</v>
      </c>
      <c r="Y3800" s="4">
        <f t="shared" si="3807"/>
        <v>15</v>
      </c>
      <c r="Z3800" s="5">
        <f t="shared" si="9"/>
        <v>45086</v>
      </c>
    </row>
    <row r="3801">
      <c r="A3801" s="1" t="s">
        <v>3838</v>
      </c>
      <c r="B3801" s="1" t="s">
        <v>32</v>
      </c>
      <c r="C3801" s="1">
        <v>1.0</v>
      </c>
      <c r="D3801" s="1">
        <v>1.0</v>
      </c>
      <c r="E3801" s="1">
        <v>1.0</v>
      </c>
      <c r="F3801" s="1" t="s">
        <v>39</v>
      </c>
      <c r="G3801" s="1" t="s">
        <v>29</v>
      </c>
      <c r="H3801" s="2">
        <v>45084.0</v>
      </c>
      <c r="J3801" s="3">
        <f t="shared" si="2"/>
        <v>1</v>
      </c>
      <c r="K3801" s="4">
        <f t="shared" si="3"/>
        <v>1</v>
      </c>
      <c r="L3801" s="4">
        <f t="shared" si="4"/>
        <v>1</v>
      </c>
      <c r="S3801" s="1" t="s">
        <v>3838</v>
      </c>
      <c r="T3801" s="4" t="str">
        <f t="shared" si="5"/>
        <v>Cookie</v>
      </c>
      <c r="U3801" s="4" t="str">
        <f t="shared" si="6"/>
        <v>In-store</v>
      </c>
      <c r="V3801" s="4" t="str">
        <f t="shared" si="7"/>
        <v>Digital Wallet</v>
      </c>
      <c r="W3801" s="4">
        <f t="shared" ref="W3801:Y3801" si="3808">IF(OR(J3801 = "ERROR", J3801 = ""), "UNKNOWN", J3801)</f>
        <v>1</v>
      </c>
      <c r="X3801" s="4">
        <f t="shared" si="3808"/>
        <v>1</v>
      </c>
      <c r="Y3801" s="4">
        <f t="shared" si="3808"/>
        <v>1</v>
      </c>
      <c r="Z3801" s="5">
        <f t="shared" si="9"/>
        <v>45084</v>
      </c>
    </row>
    <row r="3802">
      <c r="A3802" s="1" t="s">
        <v>3839</v>
      </c>
      <c r="B3802" s="1" t="s">
        <v>32</v>
      </c>
      <c r="C3802" s="1">
        <v>3.0</v>
      </c>
      <c r="D3802" s="1">
        <v>1.0</v>
      </c>
      <c r="E3802" s="1">
        <v>3.0</v>
      </c>
      <c r="F3802" s="1" t="s">
        <v>23</v>
      </c>
      <c r="G3802" s="1" t="s">
        <v>29</v>
      </c>
      <c r="H3802" s="2">
        <v>45138.0</v>
      </c>
      <c r="J3802" s="3">
        <f t="shared" si="2"/>
        <v>3</v>
      </c>
      <c r="K3802" s="4">
        <f t="shared" si="3"/>
        <v>1</v>
      </c>
      <c r="L3802" s="4">
        <f t="shared" si="4"/>
        <v>3</v>
      </c>
      <c r="S3802" s="1" t="s">
        <v>3839</v>
      </c>
      <c r="T3802" s="4" t="str">
        <f t="shared" si="5"/>
        <v>Cookie</v>
      </c>
      <c r="U3802" s="4" t="str">
        <f t="shared" si="6"/>
        <v>In-store</v>
      </c>
      <c r="V3802" s="4" t="str">
        <f t="shared" si="7"/>
        <v>Credit Card</v>
      </c>
      <c r="W3802" s="4">
        <f t="shared" ref="W3802:Y3802" si="3809">IF(OR(J3802 = "ERROR", J3802 = ""), "UNKNOWN", J3802)</f>
        <v>3</v>
      </c>
      <c r="X3802" s="4">
        <f t="shared" si="3809"/>
        <v>1</v>
      </c>
      <c r="Y3802" s="4">
        <f t="shared" si="3809"/>
        <v>3</v>
      </c>
      <c r="Z3802" s="5">
        <f t="shared" si="9"/>
        <v>45138</v>
      </c>
    </row>
    <row r="3803">
      <c r="A3803" s="1" t="s">
        <v>3840</v>
      </c>
      <c r="B3803" s="1" t="s">
        <v>81</v>
      </c>
      <c r="C3803" s="1">
        <v>3.0</v>
      </c>
      <c r="D3803" s="1">
        <v>1.5</v>
      </c>
      <c r="E3803" s="1">
        <v>4.5</v>
      </c>
      <c r="J3803" s="3">
        <f t="shared" si="2"/>
        <v>3</v>
      </c>
      <c r="K3803" s="4">
        <f t="shared" si="3"/>
        <v>1.5</v>
      </c>
      <c r="L3803" s="4">
        <f t="shared" si="4"/>
        <v>4.5</v>
      </c>
      <c r="S3803" s="1" t="s">
        <v>3840</v>
      </c>
      <c r="T3803" s="4" t="str">
        <f t="shared" si="5"/>
        <v>Tea</v>
      </c>
      <c r="U3803" s="4" t="str">
        <f t="shared" si="6"/>
        <v>UNKNOWN</v>
      </c>
      <c r="V3803" s="4" t="str">
        <f t="shared" si="7"/>
        <v>UNKNOWN</v>
      </c>
      <c r="W3803" s="4">
        <f t="shared" ref="W3803:Y3803" si="3810">IF(OR(J3803 = "ERROR", J3803 = ""), "UNKNOWN", J3803)</f>
        <v>3</v>
      </c>
      <c r="X3803" s="4">
        <f t="shared" si="3810"/>
        <v>1.5</v>
      </c>
      <c r="Y3803" s="4">
        <f t="shared" si="3810"/>
        <v>4.5</v>
      </c>
      <c r="Z3803" s="4" t="str">
        <f t="shared" si="9"/>
        <v>UNKNOWN</v>
      </c>
    </row>
    <row r="3804">
      <c r="A3804" s="1" t="s">
        <v>3841</v>
      </c>
      <c r="B3804" s="1" t="s">
        <v>55</v>
      </c>
      <c r="C3804" s="1">
        <v>3.0</v>
      </c>
      <c r="D3804" s="1">
        <v>3.0</v>
      </c>
      <c r="E3804" s="1">
        <v>9.0</v>
      </c>
      <c r="H3804" s="2">
        <v>44978.0</v>
      </c>
      <c r="J3804" s="3">
        <f t="shared" si="2"/>
        <v>3</v>
      </c>
      <c r="K3804" s="4">
        <f t="shared" si="3"/>
        <v>3</v>
      </c>
      <c r="L3804" s="4">
        <f t="shared" si="4"/>
        <v>9</v>
      </c>
      <c r="S3804" s="1" t="s">
        <v>3841</v>
      </c>
      <c r="T3804" s="4" t="str">
        <f t="shared" si="5"/>
        <v>Juice</v>
      </c>
      <c r="U3804" s="4" t="str">
        <f t="shared" si="6"/>
        <v>UNKNOWN</v>
      </c>
      <c r="V3804" s="4" t="str">
        <f t="shared" si="7"/>
        <v>UNKNOWN</v>
      </c>
      <c r="W3804" s="4">
        <f t="shared" ref="W3804:Y3804" si="3811">IF(OR(J3804 = "ERROR", J3804 = ""), "UNKNOWN", J3804)</f>
        <v>3</v>
      </c>
      <c r="X3804" s="4">
        <f t="shared" si="3811"/>
        <v>3</v>
      </c>
      <c r="Y3804" s="4">
        <f t="shared" si="3811"/>
        <v>9</v>
      </c>
      <c r="Z3804" s="5">
        <f t="shared" si="9"/>
        <v>44978</v>
      </c>
    </row>
    <row r="3805">
      <c r="A3805" s="1" t="s">
        <v>3842</v>
      </c>
      <c r="B3805" s="1" t="s">
        <v>41</v>
      </c>
      <c r="C3805" s="1">
        <v>2.0</v>
      </c>
      <c r="D3805" s="1">
        <v>4.0</v>
      </c>
      <c r="F3805" s="1" t="s">
        <v>28</v>
      </c>
      <c r="H3805" s="2">
        <v>45069.0</v>
      </c>
      <c r="J3805" s="3">
        <f t="shared" si="2"/>
        <v>2</v>
      </c>
      <c r="K3805" s="4">
        <f t="shared" si="3"/>
        <v>4</v>
      </c>
      <c r="L3805" s="4">
        <f t="shared" si="4"/>
        <v>8</v>
      </c>
      <c r="S3805" s="1" t="s">
        <v>3842</v>
      </c>
      <c r="T3805" s="4" t="str">
        <f t="shared" si="5"/>
        <v>Smoothie</v>
      </c>
      <c r="U3805" s="4" t="str">
        <f t="shared" si="6"/>
        <v>UNKNOWN</v>
      </c>
      <c r="V3805" s="4" t="str">
        <f t="shared" si="7"/>
        <v>Cash</v>
      </c>
      <c r="W3805" s="4">
        <f t="shared" ref="W3805:Y3805" si="3812">IF(OR(J3805 = "ERROR", J3805 = ""), "UNKNOWN", J3805)</f>
        <v>2</v>
      </c>
      <c r="X3805" s="4">
        <f t="shared" si="3812"/>
        <v>4</v>
      </c>
      <c r="Y3805" s="4">
        <f t="shared" si="3812"/>
        <v>8</v>
      </c>
      <c r="Z3805" s="5">
        <f t="shared" si="9"/>
        <v>45069</v>
      </c>
    </row>
    <row r="3806">
      <c r="A3806" s="1" t="s">
        <v>3843</v>
      </c>
      <c r="B3806" s="1" t="s">
        <v>22</v>
      </c>
      <c r="C3806" s="1">
        <v>2.0</v>
      </c>
      <c r="D3806" s="1" t="s">
        <v>30</v>
      </c>
      <c r="E3806" s="1">
        <v>4.0</v>
      </c>
      <c r="F3806" s="1" t="s">
        <v>39</v>
      </c>
      <c r="G3806" s="1" t="s">
        <v>29</v>
      </c>
      <c r="H3806" s="6">
        <v>45259.0</v>
      </c>
      <c r="J3806" s="3">
        <f t="shared" si="2"/>
        <v>2</v>
      </c>
      <c r="K3806" s="4">
        <f t="shared" si="3"/>
        <v>2</v>
      </c>
      <c r="L3806" s="4">
        <f t="shared" si="4"/>
        <v>4</v>
      </c>
      <c r="S3806" s="1" t="s">
        <v>3843</v>
      </c>
      <c r="T3806" s="4" t="str">
        <f t="shared" si="5"/>
        <v>Coffee</v>
      </c>
      <c r="U3806" s="4" t="str">
        <f t="shared" si="6"/>
        <v>In-store</v>
      </c>
      <c r="V3806" s="4" t="str">
        <f t="shared" si="7"/>
        <v>Digital Wallet</v>
      </c>
      <c r="W3806" s="4">
        <f t="shared" ref="W3806:Y3806" si="3813">IF(OR(J3806 = "ERROR", J3806 = ""), "UNKNOWN", J3806)</f>
        <v>2</v>
      </c>
      <c r="X3806" s="4">
        <f t="shared" si="3813"/>
        <v>2</v>
      </c>
      <c r="Y3806" s="4">
        <f t="shared" si="3813"/>
        <v>4</v>
      </c>
      <c r="Z3806" s="7">
        <f t="shared" si="9"/>
        <v>45259</v>
      </c>
    </row>
    <row r="3807">
      <c r="A3807" s="1" t="s">
        <v>3844</v>
      </c>
      <c r="B3807" s="1" t="s">
        <v>25</v>
      </c>
      <c r="C3807" s="1" t="s">
        <v>25</v>
      </c>
      <c r="D3807" s="1">
        <v>4.0</v>
      </c>
      <c r="E3807" s="1">
        <v>12.0</v>
      </c>
      <c r="H3807" s="2">
        <v>45266.0</v>
      </c>
      <c r="J3807" s="3">
        <f t="shared" si="2"/>
        <v>3</v>
      </c>
      <c r="K3807" s="4">
        <f t="shared" si="3"/>
        <v>4</v>
      </c>
      <c r="L3807" s="4">
        <f t="shared" si="4"/>
        <v>12</v>
      </c>
      <c r="S3807" s="1" t="s">
        <v>3844</v>
      </c>
      <c r="T3807" s="4" t="str">
        <f t="shared" si="5"/>
        <v>UNKNOWN</v>
      </c>
      <c r="U3807" s="4" t="str">
        <f t="shared" si="6"/>
        <v>UNKNOWN</v>
      </c>
      <c r="V3807" s="4" t="str">
        <f t="shared" si="7"/>
        <v>UNKNOWN</v>
      </c>
      <c r="W3807" s="4">
        <f t="shared" ref="W3807:Y3807" si="3814">IF(OR(J3807 = "ERROR", J3807 = ""), "UNKNOWN", J3807)</f>
        <v>3</v>
      </c>
      <c r="X3807" s="4">
        <f t="shared" si="3814"/>
        <v>4</v>
      </c>
      <c r="Y3807" s="4">
        <f t="shared" si="3814"/>
        <v>12</v>
      </c>
      <c r="Z3807" s="5">
        <f t="shared" si="9"/>
        <v>45266</v>
      </c>
    </row>
    <row r="3808">
      <c r="A3808" s="1" t="s">
        <v>3845</v>
      </c>
      <c r="B3808" s="1" t="s">
        <v>22</v>
      </c>
      <c r="C3808" s="1">
        <v>3.0</v>
      </c>
      <c r="D3808" s="1" t="s">
        <v>30</v>
      </c>
      <c r="E3808" s="1">
        <v>6.0</v>
      </c>
      <c r="F3808" s="1" t="s">
        <v>39</v>
      </c>
      <c r="H3808" s="2">
        <v>45116.0</v>
      </c>
      <c r="J3808" s="3">
        <f t="shared" si="2"/>
        <v>3</v>
      </c>
      <c r="K3808" s="4">
        <f t="shared" si="3"/>
        <v>2</v>
      </c>
      <c r="L3808" s="4">
        <f t="shared" si="4"/>
        <v>6</v>
      </c>
      <c r="S3808" s="1" t="s">
        <v>3845</v>
      </c>
      <c r="T3808" s="4" t="str">
        <f t="shared" si="5"/>
        <v>Coffee</v>
      </c>
      <c r="U3808" s="4" t="str">
        <f t="shared" si="6"/>
        <v>UNKNOWN</v>
      </c>
      <c r="V3808" s="4" t="str">
        <f t="shared" si="7"/>
        <v>Digital Wallet</v>
      </c>
      <c r="W3808" s="4">
        <f t="shared" ref="W3808:Y3808" si="3815">IF(OR(J3808 = "ERROR", J3808 = ""), "UNKNOWN", J3808)</f>
        <v>3</v>
      </c>
      <c r="X3808" s="4">
        <f t="shared" si="3815"/>
        <v>2</v>
      </c>
      <c r="Y3808" s="4">
        <f t="shared" si="3815"/>
        <v>6</v>
      </c>
      <c r="Z3808" s="5">
        <f t="shared" si="9"/>
        <v>45116</v>
      </c>
    </row>
    <row r="3809">
      <c r="A3809" s="1" t="s">
        <v>3846</v>
      </c>
      <c r="B3809" s="1" t="s">
        <v>22</v>
      </c>
      <c r="C3809" s="1">
        <v>2.0</v>
      </c>
      <c r="D3809" s="1">
        <v>2.0</v>
      </c>
      <c r="E3809" s="1">
        <v>4.0</v>
      </c>
      <c r="F3809" s="1" t="s">
        <v>23</v>
      </c>
      <c r="G3809" s="1" t="s">
        <v>24</v>
      </c>
      <c r="H3809" s="2">
        <v>45003.0</v>
      </c>
      <c r="J3809" s="3">
        <f t="shared" si="2"/>
        <v>2</v>
      </c>
      <c r="K3809" s="4">
        <f t="shared" si="3"/>
        <v>2</v>
      </c>
      <c r="L3809" s="4">
        <f t="shared" si="4"/>
        <v>4</v>
      </c>
      <c r="S3809" s="1" t="s">
        <v>3846</v>
      </c>
      <c r="T3809" s="4" t="str">
        <f t="shared" si="5"/>
        <v>Coffee</v>
      </c>
      <c r="U3809" s="4" t="str">
        <f t="shared" si="6"/>
        <v>Takeaway</v>
      </c>
      <c r="V3809" s="4" t="str">
        <f t="shared" si="7"/>
        <v>Credit Card</v>
      </c>
      <c r="W3809" s="4">
        <f t="shared" ref="W3809:Y3809" si="3816">IF(OR(J3809 = "ERROR", J3809 = ""), "UNKNOWN", J3809)</f>
        <v>2</v>
      </c>
      <c r="X3809" s="4">
        <f t="shared" si="3816"/>
        <v>2</v>
      </c>
      <c r="Y3809" s="4">
        <f t="shared" si="3816"/>
        <v>4</v>
      </c>
      <c r="Z3809" s="5">
        <f t="shared" si="9"/>
        <v>45003</v>
      </c>
    </row>
    <row r="3810">
      <c r="A3810" s="1" t="s">
        <v>3847</v>
      </c>
      <c r="B3810" s="1" t="s">
        <v>25</v>
      </c>
      <c r="C3810" s="1">
        <v>1.0</v>
      </c>
      <c r="D3810" s="1">
        <v>5.0</v>
      </c>
      <c r="E3810" s="1">
        <v>5.0</v>
      </c>
      <c r="G3810" s="1" t="s">
        <v>29</v>
      </c>
      <c r="H3810" s="6">
        <v>45214.0</v>
      </c>
      <c r="J3810" s="3">
        <f t="shared" si="2"/>
        <v>1</v>
      </c>
      <c r="K3810" s="4">
        <f t="shared" si="3"/>
        <v>5</v>
      </c>
      <c r="L3810" s="4">
        <f t="shared" si="4"/>
        <v>5</v>
      </c>
      <c r="S3810" s="1" t="s">
        <v>3847</v>
      </c>
      <c r="T3810" s="4" t="str">
        <f t="shared" si="5"/>
        <v>UNKNOWN</v>
      </c>
      <c r="U3810" s="4" t="str">
        <f t="shared" si="6"/>
        <v>In-store</v>
      </c>
      <c r="V3810" s="4" t="str">
        <f t="shared" si="7"/>
        <v>UNKNOWN</v>
      </c>
      <c r="W3810" s="4">
        <f t="shared" ref="W3810:Y3810" si="3817">IF(OR(J3810 = "ERROR", J3810 = ""), "UNKNOWN", J3810)</f>
        <v>1</v>
      </c>
      <c r="X3810" s="4">
        <f t="shared" si="3817"/>
        <v>5</v>
      </c>
      <c r="Y3810" s="4">
        <f t="shared" si="3817"/>
        <v>5</v>
      </c>
      <c r="Z3810" s="7">
        <f t="shared" si="9"/>
        <v>45214</v>
      </c>
    </row>
    <row r="3811">
      <c r="A3811" s="1" t="s">
        <v>3848</v>
      </c>
      <c r="B3811" s="1" t="s">
        <v>81</v>
      </c>
      <c r="C3811" s="1">
        <v>4.0</v>
      </c>
      <c r="D3811" s="1">
        <v>1.5</v>
      </c>
      <c r="E3811" s="1">
        <v>6.0</v>
      </c>
      <c r="G3811" s="1" t="s">
        <v>29</v>
      </c>
      <c r="H3811" s="1" t="s">
        <v>30</v>
      </c>
      <c r="J3811" s="3">
        <f t="shared" si="2"/>
        <v>4</v>
      </c>
      <c r="K3811" s="4">
        <f t="shared" si="3"/>
        <v>1.5</v>
      </c>
      <c r="L3811" s="4">
        <f t="shared" si="4"/>
        <v>6</v>
      </c>
      <c r="S3811" s="1" t="s">
        <v>3848</v>
      </c>
      <c r="T3811" s="4" t="str">
        <f t="shared" si="5"/>
        <v>Tea</v>
      </c>
      <c r="U3811" s="4" t="str">
        <f t="shared" si="6"/>
        <v>In-store</v>
      </c>
      <c r="V3811" s="4" t="str">
        <f t="shared" si="7"/>
        <v>UNKNOWN</v>
      </c>
      <c r="W3811" s="4">
        <f t="shared" ref="W3811:Y3811" si="3818">IF(OR(J3811 = "ERROR", J3811 = ""), "UNKNOWN", J3811)</f>
        <v>4</v>
      </c>
      <c r="X3811" s="4">
        <f t="shared" si="3818"/>
        <v>1.5</v>
      </c>
      <c r="Y3811" s="4">
        <f t="shared" si="3818"/>
        <v>6</v>
      </c>
      <c r="Z3811" s="4" t="str">
        <f t="shared" si="9"/>
        <v>UNKNOWN</v>
      </c>
    </row>
    <row r="3812">
      <c r="A3812" s="1" t="s">
        <v>3849</v>
      </c>
      <c r="B3812" s="1" t="s">
        <v>44</v>
      </c>
      <c r="C3812" s="1">
        <v>1.0</v>
      </c>
      <c r="D3812" s="1">
        <v>4.0</v>
      </c>
      <c r="E3812" s="1">
        <v>4.0</v>
      </c>
      <c r="F3812" s="1" t="s">
        <v>39</v>
      </c>
      <c r="G3812" s="1" t="s">
        <v>24</v>
      </c>
      <c r="H3812" s="2">
        <v>45126.0</v>
      </c>
      <c r="J3812" s="3">
        <f t="shared" si="2"/>
        <v>1</v>
      </c>
      <c r="K3812" s="4">
        <f t="shared" si="3"/>
        <v>4</v>
      </c>
      <c r="L3812" s="4">
        <f t="shared" si="4"/>
        <v>4</v>
      </c>
      <c r="S3812" s="1" t="s">
        <v>3849</v>
      </c>
      <c r="T3812" s="4" t="str">
        <f t="shared" si="5"/>
        <v>Sandwich</v>
      </c>
      <c r="U3812" s="4" t="str">
        <f t="shared" si="6"/>
        <v>Takeaway</v>
      </c>
      <c r="V3812" s="4" t="str">
        <f t="shared" si="7"/>
        <v>Digital Wallet</v>
      </c>
      <c r="W3812" s="4">
        <f t="shared" ref="W3812:Y3812" si="3819">IF(OR(J3812 = "ERROR", J3812 = ""), "UNKNOWN", J3812)</f>
        <v>1</v>
      </c>
      <c r="X3812" s="4">
        <f t="shared" si="3819"/>
        <v>4</v>
      </c>
      <c r="Y3812" s="4">
        <f t="shared" si="3819"/>
        <v>4</v>
      </c>
      <c r="Z3812" s="5">
        <f t="shared" si="9"/>
        <v>45126</v>
      </c>
    </row>
    <row r="3813">
      <c r="A3813" s="1" t="s">
        <v>3850</v>
      </c>
      <c r="B3813" s="1" t="s">
        <v>55</v>
      </c>
      <c r="C3813" s="1">
        <v>4.0</v>
      </c>
      <c r="D3813" s="1">
        <v>3.0</v>
      </c>
      <c r="E3813" s="1">
        <v>12.0</v>
      </c>
      <c r="G3813" s="1" t="s">
        <v>29</v>
      </c>
      <c r="H3813" s="2">
        <v>45150.0</v>
      </c>
      <c r="J3813" s="3">
        <f t="shared" si="2"/>
        <v>4</v>
      </c>
      <c r="K3813" s="4">
        <f t="shared" si="3"/>
        <v>3</v>
      </c>
      <c r="L3813" s="4">
        <f t="shared" si="4"/>
        <v>12</v>
      </c>
      <c r="S3813" s="1" t="s">
        <v>3850</v>
      </c>
      <c r="T3813" s="4" t="str">
        <f t="shared" si="5"/>
        <v>Juice</v>
      </c>
      <c r="U3813" s="4" t="str">
        <f t="shared" si="6"/>
        <v>In-store</v>
      </c>
      <c r="V3813" s="4" t="str">
        <f t="shared" si="7"/>
        <v>UNKNOWN</v>
      </c>
      <c r="W3813" s="4">
        <f t="shared" ref="W3813:Y3813" si="3820">IF(OR(J3813 = "ERROR", J3813 = ""), "UNKNOWN", J3813)</f>
        <v>4</v>
      </c>
      <c r="X3813" s="4">
        <f t="shared" si="3820"/>
        <v>3</v>
      </c>
      <c r="Y3813" s="4">
        <f t="shared" si="3820"/>
        <v>12</v>
      </c>
      <c r="Z3813" s="5">
        <f t="shared" si="9"/>
        <v>45150</v>
      </c>
    </row>
    <row r="3814">
      <c r="A3814" s="1" t="s">
        <v>3851</v>
      </c>
      <c r="B3814" s="1" t="s">
        <v>81</v>
      </c>
      <c r="C3814" s="1">
        <v>3.0</v>
      </c>
      <c r="D3814" s="1">
        <v>1.5</v>
      </c>
      <c r="E3814" s="1">
        <v>4.5</v>
      </c>
      <c r="F3814" s="1" t="s">
        <v>23</v>
      </c>
      <c r="H3814" s="2">
        <v>44963.0</v>
      </c>
      <c r="J3814" s="3">
        <f t="shared" si="2"/>
        <v>3</v>
      </c>
      <c r="K3814" s="4">
        <f t="shared" si="3"/>
        <v>1.5</v>
      </c>
      <c r="L3814" s="4">
        <f t="shared" si="4"/>
        <v>4.5</v>
      </c>
      <c r="S3814" s="1" t="s">
        <v>3851</v>
      </c>
      <c r="T3814" s="4" t="str">
        <f t="shared" si="5"/>
        <v>Tea</v>
      </c>
      <c r="U3814" s="4" t="str">
        <f t="shared" si="6"/>
        <v>UNKNOWN</v>
      </c>
      <c r="V3814" s="4" t="str">
        <f t="shared" si="7"/>
        <v>Credit Card</v>
      </c>
      <c r="W3814" s="4">
        <f t="shared" ref="W3814:Y3814" si="3821">IF(OR(J3814 = "ERROR", J3814 = ""), "UNKNOWN", J3814)</f>
        <v>3</v>
      </c>
      <c r="X3814" s="4">
        <f t="shared" si="3821"/>
        <v>1.5</v>
      </c>
      <c r="Y3814" s="4">
        <f t="shared" si="3821"/>
        <v>4.5</v>
      </c>
      <c r="Z3814" s="5">
        <f t="shared" si="9"/>
        <v>44963</v>
      </c>
    </row>
    <row r="3815">
      <c r="A3815" s="1" t="s">
        <v>3852</v>
      </c>
      <c r="B3815" s="1" t="s">
        <v>55</v>
      </c>
      <c r="C3815" s="1">
        <v>2.0</v>
      </c>
      <c r="D3815" s="1">
        <v>3.0</v>
      </c>
      <c r="E3815" s="1">
        <v>6.0</v>
      </c>
      <c r="F3815" s="1" t="s">
        <v>39</v>
      </c>
      <c r="G3815" s="1" t="s">
        <v>24</v>
      </c>
      <c r="H3815" s="2">
        <v>45057.0</v>
      </c>
      <c r="J3815" s="3">
        <f t="shared" si="2"/>
        <v>2</v>
      </c>
      <c r="K3815" s="4">
        <f t="shared" si="3"/>
        <v>3</v>
      </c>
      <c r="L3815" s="4">
        <f t="shared" si="4"/>
        <v>6</v>
      </c>
      <c r="S3815" s="1" t="s">
        <v>3852</v>
      </c>
      <c r="T3815" s="4" t="str">
        <f t="shared" si="5"/>
        <v>Juice</v>
      </c>
      <c r="U3815" s="4" t="str">
        <f t="shared" si="6"/>
        <v>Takeaway</v>
      </c>
      <c r="V3815" s="4" t="str">
        <f t="shared" si="7"/>
        <v>Digital Wallet</v>
      </c>
      <c r="W3815" s="4">
        <f t="shared" ref="W3815:Y3815" si="3822">IF(OR(J3815 = "ERROR", J3815 = ""), "UNKNOWN", J3815)</f>
        <v>2</v>
      </c>
      <c r="X3815" s="4">
        <f t="shared" si="3822"/>
        <v>3</v>
      </c>
      <c r="Y3815" s="4">
        <f t="shared" si="3822"/>
        <v>6</v>
      </c>
      <c r="Z3815" s="5">
        <f t="shared" si="9"/>
        <v>45057</v>
      </c>
    </row>
    <row r="3816">
      <c r="A3816" s="1" t="s">
        <v>3853</v>
      </c>
      <c r="B3816" s="1" t="s">
        <v>44</v>
      </c>
      <c r="C3816" s="1">
        <v>4.0</v>
      </c>
      <c r="D3816" s="1">
        <v>4.0</v>
      </c>
      <c r="E3816" s="1">
        <v>16.0</v>
      </c>
      <c r="F3816" s="1" t="s">
        <v>23</v>
      </c>
      <c r="G3816" s="1" t="s">
        <v>29</v>
      </c>
      <c r="H3816" s="2">
        <v>45134.0</v>
      </c>
      <c r="J3816" s="3">
        <f t="shared" si="2"/>
        <v>4</v>
      </c>
      <c r="K3816" s="4">
        <f t="shared" si="3"/>
        <v>4</v>
      </c>
      <c r="L3816" s="4">
        <f t="shared" si="4"/>
        <v>16</v>
      </c>
      <c r="S3816" s="1" t="s">
        <v>3853</v>
      </c>
      <c r="T3816" s="4" t="str">
        <f t="shared" si="5"/>
        <v>Sandwich</v>
      </c>
      <c r="U3816" s="4" t="str">
        <f t="shared" si="6"/>
        <v>In-store</v>
      </c>
      <c r="V3816" s="4" t="str">
        <f t="shared" si="7"/>
        <v>Credit Card</v>
      </c>
      <c r="W3816" s="4">
        <f t="shared" ref="W3816:Y3816" si="3823">IF(OR(J3816 = "ERROR", J3816 = ""), "UNKNOWN", J3816)</f>
        <v>4</v>
      </c>
      <c r="X3816" s="4">
        <f t="shared" si="3823"/>
        <v>4</v>
      </c>
      <c r="Y3816" s="4">
        <f t="shared" si="3823"/>
        <v>16</v>
      </c>
      <c r="Z3816" s="5">
        <f t="shared" si="9"/>
        <v>45134</v>
      </c>
    </row>
    <row r="3817">
      <c r="A3817" s="1" t="s">
        <v>3854</v>
      </c>
      <c r="B3817" s="1" t="s">
        <v>22</v>
      </c>
      <c r="C3817" s="1">
        <v>1.0</v>
      </c>
      <c r="D3817" s="1">
        <v>2.0</v>
      </c>
      <c r="E3817" s="1">
        <v>2.0</v>
      </c>
      <c r="F3817" s="1" t="s">
        <v>23</v>
      </c>
      <c r="G3817" s="1" t="s">
        <v>29</v>
      </c>
      <c r="H3817" s="2">
        <v>45266.0</v>
      </c>
      <c r="J3817" s="3">
        <f t="shared" si="2"/>
        <v>1</v>
      </c>
      <c r="K3817" s="4">
        <f t="shared" si="3"/>
        <v>2</v>
      </c>
      <c r="L3817" s="4">
        <f t="shared" si="4"/>
        <v>2</v>
      </c>
      <c r="S3817" s="1" t="s">
        <v>3854</v>
      </c>
      <c r="T3817" s="4" t="str">
        <f t="shared" si="5"/>
        <v>Coffee</v>
      </c>
      <c r="U3817" s="4" t="str">
        <f t="shared" si="6"/>
        <v>In-store</v>
      </c>
      <c r="V3817" s="4" t="str">
        <f t="shared" si="7"/>
        <v>Credit Card</v>
      </c>
      <c r="W3817" s="4">
        <f t="shared" ref="W3817:Y3817" si="3824">IF(OR(J3817 = "ERROR", J3817 = ""), "UNKNOWN", J3817)</f>
        <v>1</v>
      </c>
      <c r="X3817" s="4">
        <f t="shared" si="3824"/>
        <v>2</v>
      </c>
      <c r="Y3817" s="4">
        <f t="shared" si="3824"/>
        <v>2</v>
      </c>
      <c r="Z3817" s="5">
        <f t="shared" si="9"/>
        <v>45266</v>
      </c>
    </row>
    <row r="3818">
      <c r="A3818" s="1" t="s">
        <v>3855</v>
      </c>
      <c r="B3818" s="1" t="s">
        <v>32</v>
      </c>
      <c r="C3818" s="1">
        <v>5.0</v>
      </c>
      <c r="D3818" s="1">
        <v>1.0</v>
      </c>
      <c r="E3818" s="1">
        <v>5.0</v>
      </c>
      <c r="F3818" s="1" t="s">
        <v>28</v>
      </c>
      <c r="G3818" s="1" t="s">
        <v>29</v>
      </c>
      <c r="H3818" s="6">
        <v>45275.0</v>
      </c>
      <c r="J3818" s="3">
        <f t="shared" si="2"/>
        <v>5</v>
      </c>
      <c r="K3818" s="4">
        <f t="shared" si="3"/>
        <v>1</v>
      </c>
      <c r="L3818" s="4">
        <f t="shared" si="4"/>
        <v>5</v>
      </c>
      <c r="S3818" s="1" t="s">
        <v>3855</v>
      </c>
      <c r="T3818" s="4" t="str">
        <f t="shared" si="5"/>
        <v>Cookie</v>
      </c>
      <c r="U3818" s="4" t="str">
        <f t="shared" si="6"/>
        <v>In-store</v>
      </c>
      <c r="V3818" s="4" t="str">
        <f t="shared" si="7"/>
        <v>Cash</v>
      </c>
      <c r="W3818" s="4">
        <f t="shared" ref="W3818:Y3818" si="3825">IF(OR(J3818 = "ERROR", J3818 = ""), "UNKNOWN", J3818)</f>
        <v>5</v>
      </c>
      <c r="X3818" s="4">
        <f t="shared" si="3825"/>
        <v>1</v>
      </c>
      <c r="Y3818" s="4">
        <f t="shared" si="3825"/>
        <v>5</v>
      </c>
      <c r="Z3818" s="7">
        <f t="shared" si="9"/>
        <v>45275</v>
      </c>
    </row>
    <row r="3819">
      <c r="A3819" s="1" t="s">
        <v>3856</v>
      </c>
      <c r="C3819" s="1">
        <v>2.0</v>
      </c>
      <c r="D3819" s="1">
        <v>5.0</v>
      </c>
      <c r="E3819" s="1">
        <v>10.0</v>
      </c>
      <c r="H3819" s="2">
        <v>45127.0</v>
      </c>
      <c r="J3819" s="3">
        <f t="shared" si="2"/>
        <v>2</v>
      </c>
      <c r="K3819" s="4">
        <f t="shared" si="3"/>
        <v>5</v>
      </c>
      <c r="L3819" s="4">
        <f t="shared" si="4"/>
        <v>10</v>
      </c>
      <c r="S3819" s="1" t="s">
        <v>3856</v>
      </c>
      <c r="T3819" s="4" t="str">
        <f t="shared" si="5"/>
        <v>UNKNOWN</v>
      </c>
      <c r="U3819" s="4" t="str">
        <f t="shared" si="6"/>
        <v>UNKNOWN</v>
      </c>
      <c r="V3819" s="4" t="str">
        <f t="shared" si="7"/>
        <v>UNKNOWN</v>
      </c>
      <c r="W3819" s="4">
        <f t="shared" ref="W3819:Y3819" si="3826">IF(OR(J3819 = "ERROR", J3819 = ""), "UNKNOWN", J3819)</f>
        <v>2</v>
      </c>
      <c r="X3819" s="4">
        <f t="shared" si="3826"/>
        <v>5</v>
      </c>
      <c r="Y3819" s="4">
        <f t="shared" si="3826"/>
        <v>10</v>
      </c>
      <c r="Z3819" s="5">
        <f t="shared" si="9"/>
        <v>45127</v>
      </c>
    </row>
    <row r="3820">
      <c r="A3820" s="1" t="s">
        <v>3857</v>
      </c>
      <c r="B3820" s="1" t="s">
        <v>30</v>
      </c>
      <c r="C3820" s="1">
        <v>4.0</v>
      </c>
      <c r="D3820" s="1">
        <v>2.0</v>
      </c>
      <c r="E3820" s="1">
        <v>8.0</v>
      </c>
      <c r="F3820" s="1" t="s">
        <v>23</v>
      </c>
      <c r="G3820" s="1" t="s">
        <v>24</v>
      </c>
      <c r="H3820" s="2">
        <v>45023.0</v>
      </c>
      <c r="J3820" s="3">
        <f t="shared" si="2"/>
        <v>4</v>
      </c>
      <c r="K3820" s="4">
        <f t="shared" si="3"/>
        <v>2</v>
      </c>
      <c r="L3820" s="4">
        <f t="shared" si="4"/>
        <v>8</v>
      </c>
      <c r="S3820" s="1" t="s">
        <v>3857</v>
      </c>
      <c r="T3820" s="4" t="str">
        <f t="shared" si="5"/>
        <v>UNKNOWN</v>
      </c>
      <c r="U3820" s="4" t="str">
        <f t="shared" si="6"/>
        <v>Takeaway</v>
      </c>
      <c r="V3820" s="4" t="str">
        <f t="shared" si="7"/>
        <v>Credit Card</v>
      </c>
      <c r="W3820" s="4">
        <f t="shared" ref="W3820:Y3820" si="3827">IF(OR(J3820 = "ERROR", J3820 = ""), "UNKNOWN", J3820)</f>
        <v>4</v>
      </c>
      <c r="X3820" s="4">
        <f t="shared" si="3827"/>
        <v>2</v>
      </c>
      <c r="Y3820" s="4">
        <f t="shared" si="3827"/>
        <v>8</v>
      </c>
      <c r="Z3820" s="5">
        <f t="shared" si="9"/>
        <v>45023</v>
      </c>
    </row>
    <row r="3821">
      <c r="A3821" s="1" t="s">
        <v>3858</v>
      </c>
      <c r="B3821" s="1" t="s">
        <v>27</v>
      </c>
      <c r="C3821" s="1">
        <v>5.0</v>
      </c>
      <c r="D3821" s="1">
        <v>3.0</v>
      </c>
      <c r="E3821" s="1">
        <v>15.0</v>
      </c>
      <c r="J3821" s="3">
        <f t="shared" si="2"/>
        <v>5</v>
      </c>
      <c r="K3821" s="4">
        <f t="shared" si="3"/>
        <v>3</v>
      </c>
      <c r="L3821" s="4">
        <f t="shared" si="4"/>
        <v>15</v>
      </c>
      <c r="S3821" s="1" t="s">
        <v>3858</v>
      </c>
      <c r="T3821" s="4" t="str">
        <f t="shared" si="5"/>
        <v>Cake</v>
      </c>
      <c r="U3821" s="4" t="str">
        <f t="shared" si="6"/>
        <v>UNKNOWN</v>
      </c>
      <c r="V3821" s="4" t="str">
        <f t="shared" si="7"/>
        <v>UNKNOWN</v>
      </c>
      <c r="W3821" s="4">
        <f t="shared" ref="W3821:Y3821" si="3828">IF(OR(J3821 = "ERROR", J3821 = ""), "UNKNOWN", J3821)</f>
        <v>5</v>
      </c>
      <c r="X3821" s="4">
        <f t="shared" si="3828"/>
        <v>3</v>
      </c>
      <c r="Y3821" s="4">
        <f t="shared" si="3828"/>
        <v>15</v>
      </c>
      <c r="Z3821" s="4" t="str">
        <f t="shared" si="9"/>
        <v>UNKNOWN</v>
      </c>
    </row>
    <row r="3822">
      <c r="A3822" s="1" t="s">
        <v>3859</v>
      </c>
      <c r="B3822" s="1" t="s">
        <v>27</v>
      </c>
      <c r="C3822" s="1">
        <v>2.0</v>
      </c>
      <c r="D3822" s="1">
        <v>3.0</v>
      </c>
      <c r="E3822" s="1">
        <v>6.0</v>
      </c>
      <c r="F3822" s="1" t="s">
        <v>39</v>
      </c>
      <c r="G3822" s="1" t="s">
        <v>30</v>
      </c>
      <c r="H3822" s="2">
        <v>45010.0</v>
      </c>
      <c r="J3822" s="3">
        <f t="shared" si="2"/>
        <v>2</v>
      </c>
      <c r="K3822" s="4">
        <f t="shared" si="3"/>
        <v>3</v>
      </c>
      <c r="L3822" s="4">
        <f t="shared" si="4"/>
        <v>6</v>
      </c>
      <c r="S3822" s="1" t="s">
        <v>3859</v>
      </c>
      <c r="T3822" s="4" t="str">
        <f t="shared" si="5"/>
        <v>Cake</v>
      </c>
      <c r="U3822" s="4" t="str">
        <f t="shared" si="6"/>
        <v>UNKNOWN</v>
      </c>
      <c r="V3822" s="4" t="str">
        <f t="shared" si="7"/>
        <v>Digital Wallet</v>
      </c>
      <c r="W3822" s="4">
        <f t="shared" ref="W3822:Y3822" si="3829">IF(OR(J3822 = "ERROR", J3822 = ""), "UNKNOWN", J3822)</f>
        <v>2</v>
      </c>
      <c r="X3822" s="4">
        <f t="shared" si="3829"/>
        <v>3</v>
      </c>
      <c r="Y3822" s="4">
        <f t="shared" si="3829"/>
        <v>6</v>
      </c>
      <c r="Z3822" s="5">
        <f t="shared" si="9"/>
        <v>45010</v>
      </c>
    </row>
    <row r="3823">
      <c r="A3823" s="1" t="s">
        <v>3860</v>
      </c>
      <c r="B3823" s="1" t="s">
        <v>25</v>
      </c>
      <c r="C3823" s="1">
        <v>3.0</v>
      </c>
      <c r="D3823" s="1">
        <v>1.5</v>
      </c>
      <c r="E3823" s="1">
        <v>4.5</v>
      </c>
      <c r="F3823" s="1" t="s">
        <v>23</v>
      </c>
      <c r="H3823" s="6">
        <v>45250.0</v>
      </c>
      <c r="J3823" s="3">
        <f t="shared" si="2"/>
        <v>3</v>
      </c>
      <c r="K3823" s="4">
        <f t="shared" si="3"/>
        <v>1.5</v>
      </c>
      <c r="L3823" s="4">
        <f t="shared" si="4"/>
        <v>4.5</v>
      </c>
      <c r="S3823" s="1" t="s">
        <v>3860</v>
      </c>
      <c r="T3823" s="4" t="str">
        <f t="shared" si="5"/>
        <v>UNKNOWN</v>
      </c>
      <c r="U3823" s="4" t="str">
        <f t="shared" si="6"/>
        <v>UNKNOWN</v>
      </c>
      <c r="V3823" s="4" t="str">
        <f t="shared" si="7"/>
        <v>Credit Card</v>
      </c>
      <c r="W3823" s="4">
        <f t="shared" ref="W3823:Y3823" si="3830">IF(OR(J3823 = "ERROR", J3823 = ""), "UNKNOWN", J3823)</f>
        <v>3</v>
      </c>
      <c r="X3823" s="4">
        <f t="shared" si="3830"/>
        <v>1.5</v>
      </c>
      <c r="Y3823" s="4">
        <f t="shared" si="3830"/>
        <v>4.5</v>
      </c>
      <c r="Z3823" s="7">
        <f t="shared" si="9"/>
        <v>45250</v>
      </c>
    </row>
    <row r="3824">
      <c r="A3824" s="1" t="s">
        <v>3861</v>
      </c>
      <c r="B3824" s="1" t="s">
        <v>32</v>
      </c>
      <c r="C3824" s="1">
        <v>5.0</v>
      </c>
      <c r="D3824" s="1">
        <v>1.0</v>
      </c>
      <c r="E3824" s="1">
        <v>5.0</v>
      </c>
      <c r="F3824" s="1" t="s">
        <v>39</v>
      </c>
      <c r="G3824" s="1" t="s">
        <v>24</v>
      </c>
      <c r="H3824" s="2">
        <v>45050.0</v>
      </c>
      <c r="J3824" s="3">
        <f t="shared" si="2"/>
        <v>5</v>
      </c>
      <c r="K3824" s="4">
        <f t="shared" si="3"/>
        <v>1</v>
      </c>
      <c r="L3824" s="4">
        <f t="shared" si="4"/>
        <v>5</v>
      </c>
      <c r="S3824" s="1" t="s">
        <v>3861</v>
      </c>
      <c r="T3824" s="4" t="str">
        <f t="shared" si="5"/>
        <v>Cookie</v>
      </c>
      <c r="U3824" s="4" t="str">
        <f t="shared" si="6"/>
        <v>Takeaway</v>
      </c>
      <c r="V3824" s="4" t="str">
        <f t="shared" si="7"/>
        <v>Digital Wallet</v>
      </c>
      <c r="W3824" s="4">
        <f t="shared" ref="W3824:Y3824" si="3831">IF(OR(J3824 = "ERROR", J3824 = ""), "UNKNOWN", J3824)</f>
        <v>5</v>
      </c>
      <c r="X3824" s="4">
        <f t="shared" si="3831"/>
        <v>1</v>
      </c>
      <c r="Y3824" s="4">
        <f t="shared" si="3831"/>
        <v>5</v>
      </c>
      <c r="Z3824" s="5">
        <f t="shared" si="9"/>
        <v>45050</v>
      </c>
    </row>
    <row r="3825">
      <c r="A3825" s="1" t="s">
        <v>3862</v>
      </c>
      <c r="B3825" s="1" t="s">
        <v>36</v>
      </c>
      <c r="C3825" s="1">
        <v>5.0</v>
      </c>
      <c r="D3825" s="1">
        <v>5.0</v>
      </c>
      <c r="E3825" s="1">
        <v>25.0</v>
      </c>
      <c r="F3825" s="1" t="s">
        <v>39</v>
      </c>
      <c r="H3825" s="2">
        <v>45110.0</v>
      </c>
      <c r="J3825" s="3">
        <f t="shared" si="2"/>
        <v>5</v>
      </c>
      <c r="K3825" s="4">
        <f t="shared" si="3"/>
        <v>5</v>
      </c>
      <c r="L3825" s="4">
        <f t="shared" si="4"/>
        <v>25</v>
      </c>
      <c r="S3825" s="1" t="s">
        <v>3862</v>
      </c>
      <c r="T3825" s="4" t="str">
        <f t="shared" si="5"/>
        <v>Salad</v>
      </c>
      <c r="U3825" s="4" t="str">
        <f t="shared" si="6"/>
        <v>UNKNOWN</v>
      </c>
      <c r="V3825" s="4" t="str">
        <f t="shared" si="7"/>
        <v>Digital Wallet</v>
      </c>
      <c r="W3825" s="4">
        <f t="shared" ref="W3825:Y3825" si="3832">IF(OR(J3825 = "ERROR", J3825 = ""), "UNKNOWN", J3825)</f>
        <v>5</v>
      </c>
      <c r="X3825" s="4">
        <f t="shared" si="3832"/>
        <v>5</v>
      </c>
      <c r="Y3825" s="4">
        <f t="shared" si="3832"/>
        <v>25</v>
      </c>
      <c r="Z3825" s="5">
        <f t="shared" si="9"/>
        <v>45110</v>
      </c>
    </row>
    <row r="3826">
      <c r="A3826" s="1" t="s">
        <v>3863</v>
      </c>
      <c r="C3826" s="1">
        <v>1.0</v>
      </c>
      <c r="D3826" s="1">
        <v>3.0</v>
      </c>
      <c r="E3826" s="1">
        <v>3.0</v>
      </c>
      <c r="H3826" s="2">
        <v>45145.0</v>
      </c>
      <c r="J3826" s="3">
        <f t="shared" si="2"/>
        <v>1</v>
      </c>
      <c r="K3826" s="4">
        <f t="shared" si="3"/>
        <v>3</v>
      </c>
      <c r="L3826" s="4">
        <f t="shared" si="4"/>
        <v>3</v>
      </c>
      <c r="S3826" s="1" t="s">
        <v>3863</v>
      </c>
      <c r="T3826" s="4" t="str">
        <f t="shared" si="5"/>
        <v>UNKNOWN</v>
      </c>
      <c r="U3826" s="4" t="str">
        <f t="shared" si="6"/>
        <v>UNKNOWN</v>
      </c>
      <c r="V3826" s="4" t="str">
        <f t="shared" si="7"/>
        <v>UNKNOWN</v>
      </c>
      <c r="W3826" s="4">
        <f t="shared" ref="W3826:Y3826" si="3833">IF(OR(J3826 = "ERROR", J3826 = ""), "UNKNOWN", J3826)</f>
        <v>1</v>
      </c>
      <c r="X3826" s="4">
        <f t="shared" si="3833"/>
        <v>3</v>
      </c>
      <c r="Y3826" s="4">
        <f t="shared" si="3833"/>
        <v>3</v>
      </c>
      <c r="Z3826" s="5">
        <f t="shared" si="9"/>
        <v>45145</v>
      </c>
    </row>
    <row r="3827">
      <c r="A3827" s="1" t="s">
        <v>3864</v>
      </c>
      <c r="B3827" s="1" t="s">
        <v>41</v>
      </c>
      <c r="C3827" s="1">
        <v>3.0</v>
      </c>
      <c r="D3827" s="1">
        <v>4.0</v>
      </c>
      <c r="E3827" s="1">
        <v>12.0</v>
      </c>
      <c r="F3827" s="1" t="s">
        <v>39</v>
      </c>
      <c r="G3827" s="1" t="s">
        <v>24</v>
      </c>
      <c r="H3827" s="2">
        <v>44957.0</v>
      </c>
      <c r="J3827" s="3">
        <f t="shared" si="2"/>
        <v>3</v>
      </c>
      <c r="K3827" s="4">
        <f t="shared" si="3"/>
        <v>4</v>
      </c>
      <c r="L3827" s="4">
        <f t="shared" si="4"/>
        <v>12</v>
      </c>
      <c r="S3827" s="1" t="s">
        <v>3864</v>
      </c>
      <c r="T3827" s="4" t="str">
        <f t="shared" si="5"/>
        <v>Smoothie</v>
      </c>
      <c r="U3827" s="4" t="str">
        <f t="shared" si="6"/>
        <v>Takeaway</v>
      </c>
      <c r="V3827" s="4" t="str">
        <f t="shared" si="7"/>
        <v>Digital Wallet</v>
      </c>
      <c r="W3827" s="4">
        <f t="shared" ref="W3827:Y3827" si="3834">IF(OR(J3827 = "ERROR", J3827 = ""), "UNKNOWN", J3827)</f>
        <v>3</v>
      </c>
      <c r="X3827" s="4">
        <f t="shared" si="3834"/>
        <v>4</v>
      </c>
      <c r="Y3827" s="4">
        <f t="shared" si="3834"/>
        <v>12</v>
      </c>
      <c r="Z3827" s="5">
        <f t="shared" si="9"/>
        <v>44957</v>
      </c>
    </row>
    <row r="3828">
      <c r="A3828" s="1" t="s">
        <v>3865</v>
      </c>
      <c r="B3828" s="1" t="s">
        <v>81</v>
      </c>
      <c r="C3828" s="1">
        <v>1.0</v>
      </c>
      <c r="D3828" s="1">
        <v>1.5</v>
      </c>
      <c r="F3828" s="1" t="s">
        <v>28</v>
      </c>
      <c r="H3828" s="2">
        <v>44938.0</v>
      </c>
      <c r="J3828" s="3">
        <f t="shared" si="2"/>
        <v>1</v>
      </c>
      <c r="K3828" s="4">
        <f t="shared" si="3"/>
        <v>1.5</v>
      </c>
      <c r="L3828" s="4">
        <f t="shared" si="4"/>
        <v>1.5</v>
      </c>
      <c r="S3828" s="1" t="s">
        <v>3865</v>
      </c>
      <c r="T3828" s="4" t="str">
        <f t="shared" si="5"/>
        <v>Tea</v>
      </c>
      <c r="U3828" s="4" t="str">
        <f t="shared" si="6"/>
        <v>UNKNOWN</v>
      </c>
      <c r="V3828" s="4" t="str">
        <f t="shared" si="7"/>
        <v>Cash</v>
      </c>
      <c r="W3828" s="4">
        <f t="shared" ref="W3828:Y3828" si="3835">IF(OR(J3828 = "ERROR", J3828 = ""), "UNKNOWN", J3828)</f>
        <v>1</v>
      </c>
      <c r="X3828" s="4">
        <f t="shared" si="3835"/>
        <v>1.5</v>
      </c>
      <c r="Y3828" s="4">
        <f t="shared" si="3835"/>
        <v>1.5</v>
      </c>
      <c r="Z3828" s="5">
        <f t="shared" si="9"/>
        <v>44938</v>
      </c>
    </row>
    <row r="3829">
      <c r="A3829" s="1" t="s">
        <v>3866</v>
      </c>
      <c r="B3829" s="1" t="s">
        <v>27</v>
      </c>
      <c r="C3829" s="1">
        <v>5.0</v>
      </c>
      <c r="D3829" s="1">
        <v>3.0</v>
      </c>
      <c r="E3829" s="1">
        <v>15.0</v>
      </c>
      <c r="F3829" s="1" t="s">
        <v>39</v>
      </c>
      <c r="G3829" s="1" t="s">
        <v>24</v>
      </c>
      <c r="H3829" s="2">
        <v>44933.0</v>
      </c>
      <c r="J3829" s="3">
        <f t="shared" si="2"/>
        <v>5</v>
      </c>
      <c r="K3829" s="4">
        <f t="shared" si="3"/>
        <v>3</v>
      </c>
      <c r="L3829" s="4">
        <f t="shared" si="4"/>
        <v>15</v>
      </c>
      <c r="S3829" s="1" t="s">
        <v>3866</v>
      </c>
      <c r="T3829" s="4" t="str">
        <f t="shared" si="5"/>
        <v>Cake</v>
      </c>
      <c r="U3829" s="4" t="str">
        <f t="shared" si="6"/>
        <v>Takeaway</v>
      </c>
      <c r="V3829" s="4" t="str">
        <f t="shared" si="7"/>
        <v>Digital Wallet</v>
      </c>
      <c r="W3829" s="4">
        <f t="shared" ref="W3829:Y3829" si="3836">IF(OR(J3829 = "ERROR", J3829 = ""), "UNKNOWN", J3829)</f>
        <v>5</v>
      </c>
      <c r="X3829" s="4">
        <f t="shared" si="3836"/>
        <v>3</v>
      </c>
      <c r="Y3829" s="4">
        <f t="shared" si="3836"/>
        <v>15</v>
      </c>
      <c r="Z3829" s="5">
        <f t="shared" si="9"/>
        <v>44933</v>
      </c>
    </row>
    <row r="3830">
      <c r="A3830" s="1" t="s">
        <v>3867</v>
      </c>
      <c r="B3830" s="1" t="s">
        <v>22</v>
      </c>
      <c r="C3830" s="1">
        <v>3.0</v>
      </c>
      <c r="D3830" s="1">
        <v>2.0</v>
      </c>
      <c r="E3830" s="1">
        <v>6.0</v>
      </c>
      <c r="F3830" s="1" t="s">
        <v>28</v>
      </c>
      <c r="H3830" s="6">
        <v>45225.0</v>
      </c>
      <c r="J3830" s="3">
        <f t="shared" si="2"/>
        <v>3</v>
      </c>
      <c r="K3830" s="4">
        <f t="shared" si="3"/>
        <v>2</v>
      </c>
      <c r="L3830" s="4">
        <f t="shared" si="4"/>
        <v>6</v>
      </c>
      <c r="S3830" s="1" t="s">
        <v>3867</v>
      </c>
      <c r="T3830" s="4" t="str">
        <f t="shared" si="5"/>
        <v>Coffee</v>
      </c>
      <c r="U3830" s="4" t="str">
        <f t="shared" si="6"/>
        <v>UNKNOWN</v>
      </c>
      <c r="V3830" s="4" t="str">
        <f t="shared" si="7"/>
        <v>Cash</v>
      </c>
      <c r="W3830" s="4">
        <f t="shared" ref="W3830:Y3830" si="3837">IF(OR(J3830 = "ERROR", J3830 = ""), "UNKNOWN", J3830)</f>
        <v>3</v>
      </c>
      <c r="X3830" s="4">
        <f t="shared" si="3837"/>
        <v>2</v>
      </c>
      <c r="Y3830" s="4">
        <f t="shared" si="3837"/>
        <v>6</v>
      </c>
      <c r="Z3830" s="7">
        <f t="shared" si="9"/>
        <v>45225</v>
      </c>
    </row>
    <row r="3831">
      <c r="A3831" s="1" t="s">
        <v>3868</v>
      </c>
      <c r="B3831" s="1" t="s">
        <v>32</v>
      </c>
      <c r="C3831" s="1">
        <v>4.0</v>
      </c>
      <c r="D3831" s="1">
        <v>1.0</v>
      </c>
      <c r="E3831" s="1">
        <v>4.0</v>
      </c>
      <c r="F3831" s="1" t="s">
        <v>23</v>
      </c>
      <c r="G3831" s="1" t="s">
        <v>29</v>
      </c>
      <c r="H3831" s="6">
        <v>45277.0</v>
      </c>
      <c r="J3831" s="3">
        <f t="shared" si="2"/>
        <v>4</v>
      </c>
      <c r="K3831" s="4">
        <f t="shared" si="3"/>
        <v>1</v>
      </c>
      <c r="L3831" s="4">
        <f t="shared" si="4"/>
        <v>4</v>
      </c>
      <c r="S3831" s="1" t="s">
        <v>3868</v>
      </c>
      <c r="T3831" s="4" t="str">
        <f t="shared" si="5"/>
        <v>Cookie</v>
      </c>
      <c r="U3831" s="4" t="str">
        <f t="shared" si="6"/>
        <v>In-store</v>
      </c>
      <c r="V3831" s="4" t="str">
        <f t="shared" si="7"/>
        <v>Credit Card</v>
      </c>
      <c r="W3831" s="4">
        <f t="shared" ref="W3831:Y3831" si="3838">IF(OR(J3831 = "ERROR", J3831 = ""), "UNKNOWN", J3831)</f>
        <v>4</v>
      </c>
      <c r="X3831" s="4">
        <f t="shared" si="3838"/>
        <v>1</v>
      </c>
      <c r="Y3831" s="4">
        <f t="shared" si="3838"/>
        <v>4</v>
      </c>
      <c r="Z3831" s="7">
        <f t="shared" si="9"/>
        <v>45277</v>
      </c>
    </row>
    <row r="3832">
      <c r="A3832" s="1" t="s">
        <v>3869</v>
      </c>
      <c r="B3832" s="1" t="s">
        <v>36</v>
      </c>
      <c r="C3832" s="1">
        <v>1.0</v>
      </c>
      <c r="D3832" s="1">
        <v>5.0</v>
      </c>
      <c r="E3832" s="1">
        <v>5.0</v>
      </c>
      <c r="F3832" s="1" t="s">
        <v>23</v>
      </c>
      <c r="G3832" s="1" t="s">
        <v>29</v>
      </c>
      <c r="H3832" s="2">
        <v>44998.0</v>
      </c>
      <c r="J3832" s="3">
        <f t="shared" si="2"/>
        <v>1</v>
      </c>
      <c r="K3832" s="4">
        <f t="shared" si="3"/>
        <v>5</v>
      </c>
      <c r="L3832" s="4">
        <f t="shared" si="4"/>
        <v>5</v>
      </c>
      <c r="S3832" s="1" t="s">
        <v>3869</v>
      </c>
      <c r="T3832" s="4" t="str">
        <f t="shared" si="5"/>
        <v>Salad</v>
      </c>
      <c r="U3832" s="4" t="str">
        <f t="shared" si="6"/>
        <v>In-store</v>
      </c>
      <c r="V3832" s="4" t="str">
        <f t="shared" si="7"/>
        <v>Credit Card</v>
      </c>
      <c r="W3832" s="4">
        <f t="shared" ref="W3832:Y3832" si="3839">IF(OR(J3832 = "ERROR", J3832 = ""), "UNKNOWN", J3832)</f>
        <v>1</v>
      </c>
      <c r="X3832" s="4">
        <f t="shared" si="3839"/>
        <v>5</v>
      </c>
      <c r="Y3832" s="4">
        <f t="shared" si="3839"/>
        <v>5</v>
      </c>
      <c r="Z3832" s="5">
        <f t="shared" si="9"/>
        <v>44998</v>
      </c>
    </row>
    <row r="3833">
      <c r="A3833" s="1" t="s">
        <v>3870</v>
      </c>
      <c r="B3833" s="1" t="s">
        <v>30</v>
      </c>
      <c r="C3833" s="1">
        <v>3.0</v>
      </c>
      <c r="D3833" s="1">
        <v>1.0</v>
      </c>
      <c r="E3833" s="1">
        <v>3.0</v>
      </c>
      <c r="G3833" s="1" t="s">
        <v>24</v>
      </c>
      <c r="H3833" s="2">
        <v>45266.0</v>
      </c>
      <c r="J3833" s="3">
        <f t="shared" si="2"/>
        <v>3</v>
      </c>
      <c r="K3833" s="4">
        <f t="shared" si="3"/>
        <v>1</v>
      </c>
      <c r="L3833" s="4">
        <f t="shared" si="4"/>
        <v>3</v>
      </c>
      <c r="S3833" s="1" t="s">
        <v>3870</v>
      </c>
      <c r="T3833" s="4" t="str">
        <f t="shared" si="5"/>
        <v>UNKNOWN</v>
      </c>
      <c r="U3833" s="4" t="str">
        <f t="shared" si="6"/>
        <v>Takeaway</v>
      </c>
      <c r="V3833" s="4" t="str">
        <f t="shared" si="7"/>
        <v>UNKNOWN</v>
      </c>
      <c r="W3833" s="4">
        <f t="shared" ref="W3833:Y3833" si="3840">IF(OR(J3833 = "ERROR", J3833 = ""), "UNKNOWN", J3833)</f>
        <v>3</v>
      </c>
      <c r="X3833" s="4">
        <f t="shared" si="3840"/>
        <v>1</v>
      </c>
      <c r="Y3833" s="4">
        <f t="shared" si="3840"/>
        <v>3</v>
      </c>
      <c r="Z3833" s="5">
        <f t="shared" si="9"/>
        <v>45266</v>
      </c>
    </row>
    <row r="3834">
      <c r="A3834" s="1" t="s">
        <v>3871</v>
      </c>
      <c r="B3834" s="1" t="s">
        <v>30</v>
      </c>
      <c r="C3834" s="1">
        <v>1.0</v>
      </c>
      <c r="D3834" s="1">
        <v>1.5</v>
      </c>
      <c r="E3834" s="1">
        <v>1.5</v>
      </c>
      <c r="F3834" s="1" t="s">
        <v>23</v>
      </c>
      <c r="G3834" s="1" t="s">
        <v>30</v>
      </c>
      <c r="H3834" s="2">
        <v>44941.0</v>
      </c>
      <c r="J3834" s="3">
        <f t="shared" si="2"/>
        <v>1</v>
      </c>
      <c r="K3834" s="4">
        <f t="shared" si="3"/>
        <v>1.5</v>
      </c>
      <c r="L3834" s="4">
        <f t="shared" si="4"/>
        <v>1.5</v>
      </c>
      <c r="S3834" s="1" t="s">
        <v>3871</v>
      </c>
      <c r="T3834" s="4" t="str">
        <f t="shared" si="5"/>
        <v>UNKNOWN</v>
      </c>
      <c r="U3834" s="4" t="str">
        <f t="shared" si="6"/>
        <v>UNKNOWN</v>
      </c>
      <c r="V3834" s="4" t="str">
        <f t="shared" si="7"/>
        <v>Credit Card</v>
      </c>
      <c r="W3834" s="4">
        <f t="shared" ref="W3834:Y3834" si="3841">IF(OR(J3834 = "ERROR", J3834 = ""), "UNKNOWN", J3834)</f>
        <v>1</v>
      </c>
      <c r="X3834" s="4">
        <f t="shared" si="3841"/>
        <v>1.5</v>
      </c>
      <c r="Y3834" s="4">
        <f t="shared" si="3841"/>
        <v>1.5</v>
      </c>
      <c r="Z3834" s="5">
        <f t="shared" si="9"/>
        <v>44941</v>
      </c>
    </row>
    <row r="3835">
      <c r="A3835" s="1" t="s">
        <v>3872</v>
      </c>
      <c r="B3835" s="1" t="s">
        <v>25</v>
      </c>
      <c r="C3835" s="1">
        <v>2.0</v>
      </c>
      <c r="D3835" s="1">
        <v>1.0</v>
      </c>
      <c r="E3835" s="1">
        <v>2.0</v>
      </c>
      <c r="F3835" s="1" t="s">
        <v>28</v>
      </c>
      <c r="G3835" s="1" t="s">
        <v>24</v>
      </c>
      <c r="H3835" s="2">
        <v>44986.0</v>
      </c>
      <c r="J3835" s="3">
        <f t="shared" si="2"/>
        <v>2</v>
      </c>
      <c r="K3835" s="4">
        <f t="shared" si="3"/>
        <v>1</v>
      </c>
      <c r="L3835" s="4">
        <f t="shared" si="4"/>
        <v>2</v>
      </c>
      <c r="S3835" s="1" t="s">
        <v>3872</v>
      </c>
      <c r="T3835" s="4" t="str">
        <f t="shared" si="5"/>
        <v>UNKNOWN</v>
      </c>
      <c r="U3835" s="4" t="str">
        <f t="shared" si="6"/>
        <v>Takeaway</v>
      </c>
      <c r="V3835" s="4" t="str">
        <f t="shared" si="7"/>
        <v>Cash</v>
      </c>
      <c r="W3835" s="4">
        <f t="shared" ref="W3835:Y3835" si="3842">IF(OR(J3835 = "ERROR", J3835 = ""), "UNKNOWN", J3835)</f>
        <v>2</v>
      </c>
      <c r="X3835" s="4">
        <f t="shared" si="3842"/>
        <v>1</v>
      </c>
      <c r="Y3835" s="4">
        <f t="shared" si="3842"/>
        <v>2</v>
      </c>
      <c r="Z3835" s="5">
        <f t="shared" si="9"/>
        <v>44986</v>
      </c>
    </row>
    <row r="3836">
      <c r="A3836" s="1" t="s">
        <v>3873</v>
      </c>
      <c r="B3836" s="1" t="s">
        <v>22</v>
      </c>
      <c r="C3836" s="1">
        <v>1.0</v>
      </c>
      <c r="D3836" s="1">
        <v>2.0</v>
      </c>
      <c r="E3836" s="1">
        <v>2.0</v>
      </c>
      <c r="F3836" s="1" t="s">
        <v>30</v>
      </c>
      <c r="H3836" s="2">
        <v>45129.0</v>
      </c>
      <c r="J3836" s="3">
        <f t="shared" si="2"/>
        <v>1</v>
      </c>
      <c r="K3836" s="4">
        <f t="shared" si="3"/>
        <v>2</v>
      </c>
      <c r="L3836" s="4">
        <f t="shared" si="4"/>
        <v>2</v>
      </c>
      <c r="S3836" s="1" t="s">
        <v>3873</v>
      </c>
      <c r="T3836" s="4" t="str">
        <f t="shared" si="5"/>
        <v>Coffee</v>
      </c>
      <c r="U3836" s="4" t="str">
        <f t="shared" si="6"/>
        <v>UNKNOWN</v>
      </c>
      <c r="V3836" s="4" t="str">
        <f t="shared" si="7"/>
        <v>UNKNOWN</v>
      </c>
      <c r="W3836" s="4">
        <f t="shared" ref="W3836:Y3836" si="3843">IF(OR(J3836 = "ERROR", J3836 = ""), "UNKNOWN", J3836)</f>
        <v>1</v>
      </c>
      <c r="X3836" s="4">
        <f t="shared" si="3843"/>
        <v>2</v>
      </c>
      <c r="Y3836" s="4">
        <f t="shared" si="3843"/>
        <v>2</v>
      </c>
      <c r="Z3836" s="5">
        <f t="shared" si="9"/>
        <v>45129</v>
      </c>
    </row>
    <row r="3837">
      <c r="A3837" s="1" t="s">
        <v>3874</v>
      </c>
      <c r="B3837" s="1" t="s">
        <v>27</v>
      </c>
      <c r="C3837" s="1">
        <v>4.0</v>
      </c>
      <c r="D3837" s="1">
        <v>3.0</v>
      </c>
      <c r="E3837" s="1">
        <v>12.0</v>
      </c>
      <c r="G3837" s="1" t="s">
        <v>30</v>
      </c>
      <c r="H3837" s="2">
        <v>44992.0</v>
      </c>
      <c r="J3837" s="3">
        <f t="shared" si="2"/>
        <v>4</v>
      </c>
      <c r="K3837" s="4">
        <f t="shared" si="3"/>
        <v>3</v>
      </c>
      <c r="L3837" s="4">
        <f t="shared" si="4"/>
        <v>12</v>
      </c>
      <c r="S3837" s="1" t="s">
        <v>3874</v>
      </c>
      <c r="T3837" s="4" t="str">
        <f t="shared" si="5"/>
        <v>Cake</v>
      </c>
      <c r="U3837" s="4" t="str">
        <f t="shared" si="6"/>
        <v>UNKNOWN</v>
      </c>
      <c r="V3837" s="4" t="str">
        <f t="shared" si="7"/>
        <v>UNKNOWN</v>
      </c>
      <c r="W3837" s="4">
        <f t="shared" ref="W3837:Y3837" si="3844">IF(OR(J3837 = "ERROR", J3837 = ""), "UNKNOWN", J3837)</f>
        <v>4</v>
      </c>
      <c r="X3837" s="4">
        <f t="shared" si="3844"/>
        <v>3</v>
      </c>
      <c r="Y3837" s="4">
        <f t="shared" si="3844"/>
        <v>12</v>
      </c>
      <c r="Z3837" s="5">
        <f t="shared" si="9"/>
        <v>44992</v>
      </c>
    </row>
    <row r="3838">
      <c r="A3838" s="1" t="s">
        <v>3875</v>
      </c>
      <c r="B3838" s="1" t="s">
        <v>36</v>
      </c>
      <c r="C3838" s="1">
        <v>2.0</v>
      </c>
      <c r="D3838" s="1">
        <v>5.0</v>
      </c>
      <c r="E3838" s="1">
        <v>10.0</v>
      </c>
      <c r="F3838" s="1" t="s">
        <v>28</v>
      </c>
      <c r="H3838" s="2">
        <v>44997.0</v>
      </c>
      <c r="J3838" s="3">
        <f t="shared" si="2"/>
        <v>2</v>
      </c>
      <c r="K3838" s="4">
        <f t="shared" si="3"/>
        <v>5</v>
      </c>
      <c r="L3838" s="4">
        <f t="shared" si="4"/>
        <v>10</v>
      </c>
      <c r="S3838" s="1" t="s">
        <v>3875</v>
      </c>
      <c r="T3838" s="4" t="str">
        <f t="shared" si="5"/>
        <v>Salad</v>
      </c>
      <c r="U3838" s="4" t="str">
        <f t="shared" si="6"/>
        <v>UNKNOWN</v>
      </c>
      <c r="V3838" s="4" t="str">
        <f t="shared" si="7"/>
        <v>Cash</v>
      </c>
      <c r="W3838" s="4">
        <f t="shared" ref="W3838:Y3838" si="3845">IF(OR(J3838 = "ERROR", J3838 = ""), "UNKNOWN", J3838)</f>
        <v>2</v>
      </c>
      <c r="X3838" s="4">
        <f t="shared" si="3845"/>
        <v>5</v>
      </c>
      <c r="Y3838" s="4">
        <f t="shared" si="3845"/>
        <v>10</v>
      </c>
      <c r="Z3838" s="5">
        <f t="shared" si="9"/>
        <v>44997</v>
      </c>
    </row>
    <row r="3839">
      <c r="A3839" s="1" t="s">
        <v>3876</v>
      </c>
      <c r="B3839" s="1" t="s">
        <v>36</v>
      </c>
      <c r="C3839" s="1">
        <v>2.0</v>
      </c>
      <c r="D3839" s="1" t="s">
        <v>25</v>
      </c>
      <c r="E3839" s="1">
        <v>10.0</v>
      </c>
      <c r="F3839" s="1" t="s">
        <v>28</v>
      </c>
      <c r="H3839" s="2">
        <v>45069.0</v>
      </c>
      <c r="J3839" s="3">
        <f t="shared" si="2"/>
        <v>2</v>
      </c>
      <c r="K3839" s="4">
        <f t="shared" si="3"/>
        <v>5</v>
      </c>
      <c r="L3839" s="4">
        <f t="shared" si="4"/>
        <v>10</v>
      </c>
      <c r="S3839" s="1" t="s">
        <v>3876</v>
      </c>
      <c r="T3839" s="4" t="str">
        <f t="shared" si="5"/>
        <v>Salad</v>
      </c>
      <c r="U3839" s="4" t="str">
        <f t="shared" si="6"/>
        <v>UNKNOWN</v>
      </c>
      <c r="V3839" s="4" t="str">
        <f t="shared" si="7"/>
        <v>Cash</v>
      </c>
      <c r="W3839" s="4">
        <f t="shared" ref="W3839:Y3839" si="3846">IF(OR(J3839 = "ERROR", J3839 = ""), "UNKNOWN", J3839)</f>
        <v>2</v>
      </c>
      <c r="X3839" s="4">
        <f t="shared" si="3846"/>
        <v>5</v>
      </c>
      <c r="Y3839" s="4">
        <f t="shared" si="3846"/>
        <v>10</v>
      </c>
      <c r="Z3839" s="5">
        <f t="shared" si="9"/>
        <v>45069</v>
      </c>
    </row>
    <row r="3840">
      <c r="A3840" s="1" t="s">
        <v>3877</v>
      </c>
      <c r="B3840" s="1" t="s">
        <v>27</v>
      </c>
      <c r="C3840" s="1" t="s">
        <v>25</v>
      </c>
      <c r="D3840" s="1">
        <v>3.0</v>
      </c>
      <c r="E3840" s="1">
        <v>3.0</v>
      </c>
      <c r="G3840" s="1" t="s">
        <v>29</v>
      </c>
      <c r="H3840" s="6">
        <v>45285.0</v>
      </c>
      <c r="J3840" s="3">
        <f t="shared" si="2"/>
        <v>1</v>
      </c>
      <c r="K3840" s="4">
        <f t="shared" si="3"/>
        <v>3</v>
      </c>
      <c r="L3840" s="4">
        <f t="shared" si="4"/>
        <v>3</v>
      </c>
      <c r="S3840" s="1" t="s">
        <v>3877</v>
      </c>
      <c r="T3840" s="4" t="str">
        <f t="shared" si="5"/>
        <v>Cake</v>
      </c>
      <c r="U3840" s="4" t="str">
        <f t="shared" si="6"/>
        <v>In-store</v>
      </c>
      <c r="V3840" s="4" t="str">
        <f t="shared" si="7"/>
        <v>UNKNOWN</v>
      </c>
      <c r="W3840" s="4">
        <f t="shared" ref="W3840:Y3840" si="3847">IF(OR(J3840 = "ERROR", J3840 = ""), "UNKNOWN", J3840)</f>
        <v>1</v>
      </c>
      <c r="X3840" s="4">
        <f t="shared" si="3847"/>
        <v>3</v>
      </c>
      <c r="Y3840" s="4">
        <f t="shared" si="3847"/>
        <v>3</v>
      </c>
      <c r="Z3840" s="7">
        <f t="shared" si="9"/>
        <v>45285</v>
      </c>
    </row>
    <row r="3841">
      <c r="A3841" s="1" t="s">
        <v>3878</v>
      </c>
      <c r="B3841" s="1" t="s">
        <v>32</v>
      </c>
      <c r="C3841" s="1">
        <v>4.0</v>
      </c>
      <c r="D3841" s="1">
        <v>1.0</v>
      </c>
      <c r="E3841" s="1">
        <v>4.0</v>
      </c>
      <c r="G3841" s="1" t="s">
        <v>24</v>
      </c>
      <c r="H3841" s="2">
        <v>44993.0</v>
      </c>
      <c r="J3841" s="3">
        <f t="shared" si="2"/>
        <v>4</v>
      </c>
      <c r="K3841" s="4">
        <f t="shared" si="3"/>
        <v>1</v>
      </c>
      <c r="L3841" s="4">
        <f t="shared" si="4"/>
        <v>4</v>
      </c>
      <c r="S3841" s="1" t="s">
        <v>3878</v>
      </c>
      <c r="T3841" s="4" t="str">
        <f t="shared" si="5"/>
        <v>Cookie</v>
      </c>
      <c r="U3841" s="4" t="str">
        <f t="shared" si="6"/>
        <v>Takeaway</v>
      </c>
      <c r="V3841" s="4" t="str">
        <f t="shared" si="7"/>
        <v>UNKNOWN</v>
      </c>
      <c r="W3841" s="4">
        <f t="shared" ref="W3841:Y3841" si="3848">IF(OR(J3841 = "ERROR", J3841 = ""), "UNKNOWN", J3841)</f>
        <v>4</v>
      </c>
      <c r="X3841" s="4">
        <f t="shared" si="3848"/>
        <v>1</v>
      </c>
      <c r="Y3841" s="4">
        <f t="shared" si="3848"/>
        <v>4</v>
      </c>
      <c r="Z3841" s="5">
        <f t="shared" si="9"/>
        <v>44993</v>
      </c>
    </row>
    <row r="3842">
      <c r="A3842" s="1" t="s">
        <v>3879</v>
      </c>
      <c r="B3842" s="1" t="s">
        <v>27</v>
      </c>
      <c r="C3842" s="1">
        <v>4.0</v>
      </c>
      <c r="D3842" s="1">
        <v>3.0</v>
      </c>
      <c r="E3842" s="1">
        <v>12.0</v>
      </c>
      <c r="F3842" s="1" t="s">
        <v>28</v>
      </c>
      <c r="G3842" s="1" t="s">
        <v>24</v>
      </c>
      <c r="H3842" s="2">
        <v>44963.0</v>
      </c>
      <c r="J3842" s="3">
        <f t="shared" si="2"/>
        <v>4</v>
      </c>
      <c r="K3842" s="4">
        <f t="shared" si="3"/>
        <v>3</v>
      </c>
      <c r="L3842" s="4">
        <f t="shared" si="4"/>
        <v>12</v>
      </c>
      <c r="S3842" s="1" t="s">
        <v>3879</v>
      </c>
      <c r="T3842" s="4" t="str">
        <f t="shared" si="5"/>
        <v>Cake</v>
      </c>
      <c r="U3842" s="4" t="str">
        <f t="shared" si="6"/>
        <v>Takeaway</v>
      </c>
      <c r="V3842" s="4" t="str">
        <f t="shared" si="7"/>
        <v>Cash</v>
      </c>
      <c r="W3842" s="4">
        <f t="shared" ref="W3842:Y3842" si="3849">IF(OR(J3842 = "ERROR", J3842 = ""), "UNKNOWN", J3842)</f>
        <v>4</v>
      </c>
      <c r="X3842" s="4">
        <f t="shared" si="3849"/>
        <v>3</v>
      </c>
      <c r="Y3842" s="4">
        <f t="shared" si="3849"/>
        <v>12</v>
      </c>
      <c r="Z3842" s="5">
        <f t="shared" si="9"/>
        <v>44963</v>
      </c>
    </row>
    <row r="3843">
      <c r="A3843" s="1" t="s">
        <v>3880</v>
      </c>
      <c r="B3843" s="1" t="s">
        <v>41</v>
      </c>
      <c r="C3843" s="1">
        <v>5.0</v>
      </c>
      <c r="D3843" s="1">
        <v>4.0</v>
      </c>
      <c r="E3843" s="1">
        <v>20.0</v>
      </c>
      <c r="F3843" s="1" t="s">
        <v>39</v>
      </c>
      <c r="G3843" s="1" t="s">
        <v>24</v>
      </c>
      <c r="H3843" s="2">
        <v>45084.0</v>
      </c>
      <c r="J3843" s="3">
        <f t="shared" si="2"/>
        <v>5</v>
      </c>
      <c r="K3843" s="4">
        <f t="shared" si="3"/>
        <v>4</v>
      </c>
      <c r="L3843" s="4">
        <f t="shared" si="4"/>
        <v>20</v>
      </c>
      <c r="S3843" s="1" t="s">
        <v>3880</v>
      </c>
      <c r="T3843" s="4" t="str">
        <f t="shared" si="5"/>
        <v>Smoothie</v>
      </c>
      <c r="U3843" s="4" t="str">
        <f t="shared" si="6"/>
        <v>Takeaway</v>
      </c>
      <c r="V3843" s="4" t="str">
        <f t="shared" si="7"/>
        <v>Digital Wallet</v>
      </c>
      <c r="W3843" s="4">
        <f t="shared" ref="W3843:Y3843" si="3850">IF(OR(J3843 = "ERROR", J3843 = ""), "UNKNOWN", J3843)</f>
        <v>5</v>
      </c>
      <c r="X3843" s="4">
        <f t="shared" si="3850"/>
        <v>4</v>
      </c>
      <c r="Y3843" s="4">
        <f t="shared" si="3850"/>
        <v>20</v>
      </c>
      <c r="Z3843" s="5">
        <f t="shared" si="9"/>
        <v>45084</v>
      </c>
    </row>
    <row r="3844">
      <c r="A3844" s="1" t="s">
        <v>3881</v>
      </c>
      <c r="B3844" s="1" t="s">
        <v>36</v>
      </c>
      <c r="C3844" s="1">
        <v>4.0</v>
      </c>
      <c r="E3844" s="1">
        <v>20.0</v>
      </c>
      <c r="F3844" s="1" t="s">
        <v>39</v>
      </c>
      <c r="H3844" s="2">
        <v>44957.0</v>
      </c>
      <c r="J3844" s="3">
        <f t="shared" si="2"/>
        <v>4</v>
      </c>
      <c r="K3844" s="4">
        <f t="shared" si="3"/>
        <v>5</v>
      </c>
      <c r="L3844" s="4">
        <f t="shared" si="4"/>
        <v>20</v>
      </c>
      <c r="S3844" s="1" t="s">
        <v>3881</v>
      </c>
      <c r="T3844" s="4" t="str">
        <f t="shared" si="5"/>
        <v>Salad</v>
      </c>
      <c r="U3844" s="4" t="str">
        <f t="shared" si="6"/>
        <v>UNKNOWN</v>
      </c>
      <c r="V3844" s="4" t="str">
        <f t="shared" si="7"/>
        <v>Digital Wallet</v>
      </c>
      <c r="W3844" s="4">
        <f t="shared" ref="W3844:Y3844" si="3851">IF(OR(J3844 = "ERROR", J3844 = ""), "UNKNOWN", J3844)</f>
        <v>4</v>
      </c>
      <c r="X3844" s="4">
        <f t="shared" si="3851"/>
        <v>5</v>
      </c>
      <c r="Y3844" s="4">
        <f t="shared" si="3851"/>
        <v>20</v>
      </c>
      <c r="Z3844" s="5">
        <f t="shared" si="9"/>
        <v>44957</v>
      </c>
    </row>
    <row r="3845">
      <c r="A3845" s="1" t="s">
        <v>3882</v>
      </c>
      <c r="B3845" s="1" t="s">
        <v>22</v>
      </c>
      <c r="C3845" s="1">
        <v>1.0</v>
      </c>
      <c r="D3845" s="1">
        <v>2.0</v>
      </c>
      <c r="E3845" s="1">
        <v>2.0</v>
      </c>
      <c r="F3845" s="1" t="s">
        <v>39</v>
      </c>
      <c r="G3845" s="1" t="s">
        <v>29</v>
      </c>
      <c r="H3845" s="2">
        <v>45022.0</v>
      </c>
      <c r="J3845" s="3">
        <f t="shared" si="2"/>
        <v>1</v>
      </c>
      <c r="K3845" s="4">
        <f t="shared" si="3"/>
        <v>2</v>
      </c>
      <c r="L3845" s="4">
        <f t="shared" si="4"/>
        <v>2</v>
      </c>
      <c r="S3845" s="1" t="s">
        <v>3882</v>
      </c>
      <c r="T3845" s="4" t="str">
        <f t="shared" si="5"/>
        <v>Coffee</v>
      </c>
      <c r="U3845" s="4" t="str">
        <f t="shared" si="6"/>
        <v>In-store</v>
      </c>
      <c r="V3845" s="4" t="str">
        <f t="shared" si="7"/>
        <v>Digital Wallet</v>
      </c>
      <c r="W3845" s="4">
        <f t="shared" ref="W3845:Y3845" si="3852">IF(OR(J3845 = "ERROR", J3845 = ""), "UNKNOWN", J3845)</f>
        <v>1</v>
      </c>
      <c r="X3845" s="4">
        <f t="shared" si="3852"/>
        <v>2</v>
      </c>
      <c r="Y3845" s="4">
        <f t="shared" si="3852"/>
        <v>2</v>
      </c>
      <c r="Z3845" s="5">
        <f t="shared" si="9"/>
        <v>45022</v>
      </c>
    </row>
    <row r="3846">
      <c r="A3846" s="1" t="s">
        <v>3883</v>
      </c>
      <c r="B3846" s="1" t="s">
        <v>36</v>
      </c>
      <c r="C3846" s="1">
        <v>2.0</v>
      </c>
      <c r="D3846" s="1">
        <v>5.0</v>
      </c>
      <c r="E3846" s="1">
        <v>10.0</v>
      </c>
      <c r="F3846" s="1" t="s">
        <v>39</v>
      </c>
      <c r="H3846" s="2">
        <v>45066.0</v>
      </c>
      <c r="J3846" s="3">
        <f t="shared" si="2"/>
        <v>2</v>
      </c>
      <c r="K3846" s="4">
        <f t="shared" si="3"/>
        <v>5</v>
      </c>
      <c r="L3846" s="4">
        <f t="shared" si="4"/>
        <v>10</v>
      </c>
      <c r="S3846" s="1" t="s">
        <v>3883</v>
      </c>
      <c r="T3846" s="4" t="str">
        <f t="shared" si="5"/>
        <v>Salad</v>
      </c>
      <c r="U3846" s="4" t="str">
        <f t="shared" si="6"/>
        <v>UNKNOWN</v>
      </c>
      <c r="V3846" s="4" t="str">
        <f t="shared" si="7"/>
        <v>Digital Wallet</v>
      </c>
      <c r="W3846" s="4">
        <f t="shared" ref="W3846:Y3846" si="3853">IF(OR(J3846 = "ERROR", J3846 = ""), "UNKNOWN", J3846)</f>
        <v>2</v>
      </c>
      <c r="X3846" s="4">
        <f t="shared" si="3853"/>
        <v>5</v>
      </c>
      <c r="Y3846" s="4">
        <f t="shared" si="3853"/>
        <v>10</v>
      </c>
      <c r="Z3846" s="5">
        <f t="shared" si="9"/>
        <v>45066</v>
      </c>
    </row>
    <row r="3847">
      <c r="A3847" s="1" t="s">
        <v>3884</v>
      </c>
      <c r="B3847" s="1" t="s">
        <v>44</v>
      </c>
      <c r="C3847" s="1">
        <v>5.0</v>
      </c>
      <c r="D3847" s="1">
        <v>4.0</v>
      </c>
      <c r="E3847" s="1">
        <v>20.0</v>
      </c>
      <c r="F3847" s="1" t="s">
        <v>23</v>
      </c>
      <c r="G3847" s="1" t="s">
        <v>29</v>
      </c>
      <c r="H3847" s="2">
        <v>44977.0</v>
      </c>
      <c r="J3847" s="3">
        <f t="shared" si="2"/>
        <v>5</v>
      </c>
      <c r="K3847" s="4">
        <f t="shared" si="3"/>
        <v>4</v>
      </c>
      <c r="L3847" s="4">
        <f t="shared" si="4"/>
        <v>20</v>
      </c>
      <c r="S3847" s="1" t="s">
        <v>3884</v>
      </c>
      <c r="T3847" s="4" t="str">
        <f t="shared" si="5"/>
        <v>Sandwich</v>
      </c>
      <c r="U3847" s="4" t="str">
        <f t="shared" si="6"/>
        <v>In-store</v>
      </c>
      <c r="V3847" s="4" t="str">
        <f t="shared" si="7"/>
        <v>Credit Card</v>
      </c>
      <c r="W3847" s="4">
        <f t="shared" ref="W3847:Y3847" si="3854">IF(OR(J3847 = "ERROR", J3847 = ""), "UNKNOWN", J3847)</f>
        <v>5</v>
      </c>
      <c r="X3847" s="4">
        <f t="shared" si="3854"/>
        <v>4</v>
      </c>
      <c r="Y3847" s="4">
        <f t="shared" si="3854"/>
        <v>20</v>
      </c>
      <c r="Z3847" s="5">
        <f t="shared" si="9"/>
        <v>44977</v>
      </c>
    </row>
    <row r="3848">
      <c r="A3848" s="1" t="s">
        <v>3885</v>
      </c>
      <c r="B3848" s="1" t="s">
        <v>81</v>
      </c>
      <c r="C3848" s="1">
        <v>2.0</v>
      </c>
      <c r="D3848" s="1">
        <v>1.5</v>
      </c>
      <c r="E3848" s="1">
        <v>3.0</v>
      </c>
      <c r="F3848" s="1" t="s">
        <v>39</v>
      </c>
      <c r="G3848" s="1" t="s">
        <v>24</v>
      </c>
      <c r="H3848" s="6">
        <v>45244.0</v>
      </c>
      <c r="J3848" s="3">
        <f t="shared" si="2"/>
        <v>2</v>
      </c>
      <c r="K3848" s="4">
        <f t="shared" si="3"/>
        <v>1.5</v>
      </c>
      <c r="L3848" s="4">
        <f t="shared" si="4"/>
        <v>3</v>
      </c>
      <c r="S3848" s="1" t="s">
        <v>3885</v>
      </c>
      <c r="T3848" s="4" t="str">
        <f t="shared" si="5"/>
        <v>Tea</v>
      </c>
      <c r="U3848" s="4" t="str">
        <f t="shared" si="6"/>
        <v>Takeaway</v>
      </c>
      <c r="V3848" s="4" t="str">
        <f t="shared" si="7"/>
        <v>Digital Wallet</v>
      </c>
      <c r="W3848" s="4">
        <f t="shared" ref="W3848:Y3848" si="3855">IF(OR(J3848 = "ERROR", J3848 = ""), "UNKNOWN", J3848)</f>
        <v>2</v>
      </c>
      <c r="X3848" s="4">
        <f t="shared" si="3855"/>
        <v>1.5</v>
      </c>
      <c r="Y3848" s="4">
        <f t="shared" si="3855"/>
        <v>3</v>
      </c>
      <c r="Z3848" s="7">
        <f t="shared" si="9"/>
        <v>45244</v>
      </c>
    </row>
    <row r="3849">
      <c r="A3849" s="1" t="s">
        <v>3886</v>
      </c>
      <c r="B3849" s="1" t="s">
        <v>30</v>
      </c>
      <c r="C3849" s="1">
        <v>5.0</v>
      </c>
      <c r="D3849" s="1">
        <v>2.0</v>
      </c>
      <c r="E3849" s="1">
        <v>10.0</v>
      </c>
      <c r="F3849" s="1" t="s">
        <v>23</v>
      </c>
      <c r="H3849" s="2">
        <v>44995.0</v>
      </c>
      <c r="J3849" s="3">
        <f t="shared" si="2"/>
        <v>5</v>
      </c>
      <c r="K3849" s="4">
        <f t="shared" si="3"/>
        <v>2</v>
      </c>
      <c r="L3849" s="4">
        <f t="shared" si="4"/>
        <v>10</v>
      </c>
      <c r="S3849" s="1" t="s">
        <v>3886</v>
      </c>
      <c r="T3849" s="4" t="str">
        <f t="shared" si="5"/>
        <v>UNKNOWN</v>
      </c>
      <c r="U3849" s="4" t="str">
        <f t="shared" si="6"/>
        <v>UNKNOWN</v>
      </c>
      <c r="V3849" s="4" t="str">
        <f t="shared" si="7"/>
        <v>Credit Card</v>
      </c>
      <c r="W3849" s="4">
        <f t="shared" ref="W3849:Y3849" si="3856">IF(OR(J3849 = "ERROR", J3849 = ""), "UNKNOWN", J3849)</f>
        <v>5</v>
      </c>
      <c r="X3849" s="4">
        <f t="shared" si="3856"/>
        <v>2</v>
      </c>
      <c r="Y3849" s="4">
        <f t="shared" si="3856"/>
        <v>10</v>
      </c>
      <c r="Z3849" s="5">
        <f t="shared" si="9"/>
        <v>44995</v>
      </c>
    </row>
    <row r="3850">
      <c r="A3850" s="1" t="s">
        <v>3887</v>
      </c>
      <c r="B3850" s="1" t="s">
        <v>25</v>
      </c>
      <c r="D3850" s="1">
        <v>1.5</v>
      </c>
      <c r="E3850" s="1">
        <v>4.5</v>
      </c>
      <c r="F3850" s="1" t="s">
        <v>23</v>
      </c>
      <c r="G3850" s="1" t="s">
        <v>29</v>
      </c>
      <c r="H3850" s="2">
        <v>45007.0</v>
      </c>
      <c r="J3850" s="3">
        <f t="shared" si="2"/>
        <v>3</v>
      </c>
      <c r="K3850" s="4">
        <f t="shared" si="3"/>
        <v>1.5</v>
      </c>
      <c r="L3850" s="4">
        <f t="shared" si="4"/>
        <v>4.5</v>
      </c>
      <c r="S3850" s="1" t="s">
        <v>3887</v>
      </c>
      <c r="T3850" s="4" t="str">
        <f t="shared" si="5"/>
        <v>UNKNOWN</v>
      </c>
      <c r="U3850" s="4" t="str">
        <f t="shared" si="6"/>
        <v>In-store</v>
      </c>
      <c r="V3850" s="4" t="str">
        <f t="shared" si="7"/>
        <v>Credit Card</v>
      </c>
      <c r="W3850" s="4">
        <f t="shared" ref="W3850:Y3850" si="3857">IF(OR(J3850 = "ERROR", J3850 = ""), "UNKNOWN", J3850)</f>
        <v>3</v>
      </c>
      <c r="X3850" s="4">
        <f t="shared" si="3857"/>
        <v>1.5</v>
      </c>
      <c r="Y3850" s="4">
        <f t="shared" si="3857"/>
        <v>4.5</v>
      </c>
      <c r="Z3850" s="5">
        <f t="shared" si="9"/>
        <v>45007</v>
      </c>
    </row>
    <row r="3851">
      <c r="A3851" s="1" t="s">
        <v>3888</v>
      </c>
      <c r="B3851" s="1" t="s">
        <v>55</v>
      </c>
      <c r="C3851" s="1">
        <v>5.0</v>
      </c>
      <c r="D3851" s="1">
        <v>3.0</v>
      </c>
      <c r="E3851" s="1">
        <v>15.0</v>
      </c>
      <c r="F3851" s="1" t="s">
        <v>23</v>
      </c>
      <c r="H3851" s="2">
        <v>45121.0</v>
      </c>
      <c r="J3851" s="3">
        <f t="shared" si="2"/>
        <v>5</v>
      </c>
      <c r="K3851" s="4">
        <f t="shared" si="3"/>
        <v>3</v>
      </c>
      <c r="L3851" s="4">
        <f t="shared" si="4"/>
        <v>15</v>
      </c>
      <c r="S3851" s="1" t="s">
        <v>3888</v>
      </c>
      <c r="T3851" s="4" t="str">
        <f t="shared" si="5"/>
        <v>Juice</v>
      </c>
      <c r="U3851" s="4" t="str">
        <f t="shared" si="6"/>
        <v>UNKNOWN</v>
      </c>
      <c r="V3851" s="4" t="str">
        <f t="shared" si="7"/>
        <v>Credit Card</v>
      </c>
      <c r="W3851" s="4">
        <f t="shared" ref="W3851:Y3851" si="3858">IF(OR(J3851 = "ERROR", J3851 = ""), "UNKNOWN", J3851)</f>
        <v>5</v>
      </c>
      <c r="X3851" s="4">
        <f t="shared" si="3858"/>
        <v>3</v>
      </c>
      <c r="Y3851" s="4">
        <f t="shared" si="3858"/>
        <v>15</v>
      </c>
      <c r="Z3851" s="5">
        <f t="shared" si="9"/>
        <v>45121</v>
      </c>
    </row>
    <row r="3852">
      <c r="A3852" s="1" t="s">
        <v>3889</v>
      </c>
      <c r="B3852" s="1" t="s">
        <v>27</v>
      </c>
      <c r="C3852" s="1">
        <v>2.0</v>
      </c>
      <c r="E3852" s="1">
        <v>6.0</v>
      </c>
      <c r="F3852" s="1" t="s">
        <v>23</v>
      </c>
      <c r="H3852" s="2">
        <v>45104.0</v>
      </c>
      <c r="J3852" s="3">
        <f t="shared" si="2"/>
        <v>2</v>
      </c>
      <c r="K3852" s="4">
        <f t="shared" si="3"/>
        <v>3</v>
      </c>
      <c r="L3852" s="4">
        <f t="shared" si="4"/>
        <v>6</v>
      </c>
      <c r="S3852" s="1" t="s">
        <v>3889</v>
      </c>
      <c r="T3852" s="4" t="str">
        <f t="shared" si="5"/>
        <v>Cake</v>
      </c>
      <c r="U3852" s="4" t="str">
        <f t="shared" si="6"/>
        <v>UNKNOWN</v>
      </c>
      <c r="V3852" s="4" t="str">
        <f t="shared" si="7"/>
        <v>Credit Card</v>
      </c>
      <c r="W3852" s="4">
        <f t="shared" ref="W3852:Y3852" si="3859">IF(OR(J3852 = "ERROR", J3852 = ""), "UNKNOWN", J3852)</f>
        <v>2</v>
      </c>
      <c r="X3852" s="4">
        <f t="shared" si="3859"/>
        <v>3</v>
      </c>
      <c r="Y3852" s="4">
        <f t="shared" si="3859"/>
        <v>6</v>
      </c>
      <c r="Z3852" s="5">
        <f t="shared" si="9"/>
        <v>45104</v>
      </c>
    </row>
    <row r="3853">
      <c r="A3853" s="1" t="s">
        <v>3890</v>
      </c>
      <c r="B3853" s="1" t="s">
        <v>41</v>
      </c>
      <c r="C3853" s="1">
        <v>4.0</v>
      </c>
      <c r="D3853" s="1">
        <v>4.0</v>
      </c>
      <c r="E3853" s="1">
        <v>16.0</v>
      </c>
      <c r="G3853" s="1" t="s">
        <v>24</v>
      </c>
      <c r="H3853" s="2">
        <v>45029.0</v>
      </c>
      <c r="J3853" s="3">
        <f t="shared" si="2"/>
        <v>4</v>
      </c>
      <c r="K3853" s="4">
        <f t="shared" si="3"/>
        <v>4</v>
      </c>
      <c r="L3853" s="4">
        <f t="shared" si="4"/>
        <v>16</v>
      </c>
      <c r="S3853" s="1" t="s">
        <v>3890</v>
      </c>
      <c r="T3853" s="4" t="str">
        <f t="shared" si="5"/>
        <v>Smoothie</v>
      </c>
      <c r="U3853" s="4" t="str">
        <f t="shared" si="6"/>
        <v>Takeaway</v>
      </c>
      <c r="V3853" s="4" t="str">
        <f t="shared" si="7"/>
        <v>UNKNOWN</v>
      </c>
      <c r="W3853" s="4">
        <f t="shared" ref="W3853:Y3853" si="3860">IF(OR(J3853 = "ERROR", J3853 = ""), "UNKNOWN", J3853)</f>
        <v>4</v>
      </c>
      <c r="X3853" s="4">
        <f t="shared" si="3860"/>
        <v>4</v>
      </c>
      <c r="Y3853" s="4">
        <f t="shared" si="3860"/>
        <v>16</v>
      </c>
      <c r="Z3853" s="5">
        <f t="shared" si="9"/>
        <v>45029</v>
      </c>
    </row>
    <row r="3854">
      <c r="A3854" s="1" t="s">
        <v>3891</v>
      </c>
      <c r="B3854" s="1" t="s">
        <v>81</v>
      </c>
      <c r="C3854" s="1">
        <v>3.0</v>
      </c>
      <c r="D3854" s="1">
        <v>1.5</v>
      </c>
      <c r="E3854" s="1">
        <v>4.5</v>
      </c>
      <c r="H3854" s="6">
        <v>45216.0</v>
      </c>
      <c r="J3854" s="3">
        <f t="shared" si="2"/>
        <v>3</v>
      </c>
      <c r="K3854" s="4">
        <f t="shared" si="3"/>
        <v>1.5</v>
      </c>
      <c r="L3854" s="4">
        <f t="shared" si="4"/>
        <v>4.5</v>
      </c>
      <c r="S3854" s="1" t="s">
        <v>3891</v>
      </c>
      <c r="T3854" s="4" t="str">
        <f t="shared" si="5"/>
        <v>Tea</v>
      </c>
      <c r="U3854" s="4" t="str">
        <f t="shared" si="6"/>
        <v>UNKNOWN</v>
      </c>
      <c r="V3854" s="4" t="str">
        <f t="shared" si="7"/>
        <v>UNKNOWN</v>
      </c>
      <c r="W3854" s="4">
        <f t="shared" ref="W3854:Y3854" si="3861">IF(OR(J3854 = "ERROR", J3854 = ""), "UNKNOWN", J3854)</f>
        <v>3</v>
      </c>
      <c r="X3854" s="4">
        <f t="shared" si="3861"/>
        <v>1.5</v>
      </c>
      <c r="Y3854" s="4">
        <f t="shared" si="3861"/>
        <v>4.5</v>
      </c>
      <c r="Z3854" s="7">
        <f t="shared" si="9"/>
        <v>45216</v>
      </c>
    </row>
    <row r="3855">
      <c r="A3855" s="1" t="s">
        <v>3892</v>
      </c>
      <c r="B3855" s="1" t="s">
        <v>22</v>
      </c>
      <c r="C3855" s="1">
        <v>3.0</v>
      </c>
      <c r="D3855" s="1">
        <v>2.0</v>
      </c>
      <c r="E3855" s="1">
        <v>6.0</v>
      </c>
      <c r="F3855" s="1" t="s">
        <v>30</v>
      </c>
      <c r="G3855" s="1" t="s">
        <v>24</v>
      </c>
      <c r="H3855" s="2">
        <v>44979.0</v>
      </c>
      <c r="J3855" s="3">
        <f t="shared" si="2"/>
        <v>3</v>
      </c>
      <c r="K3855" s="4">
        <f t="shared" si="3"/>
        <v>2</v>
      </c>
      <c r="L3855" s="4">
        <f t="shared" si="4"/>
        <v>6</v>
      </c>
      <c r="S3855" s="1" t="s">
        <v>3892</v>
      </c>
      <c r="T3855" s="4" t="str">
        <f t="shared" si="5"/>
        <v>Coffee</v>
      </c>
      <c r="U3855" s="4" t="str">
        <f t="shared" si="6"/>
        <v>Takeaway</v>
      </c>
      <c r="V3855" s="4" t="str">
        <f t="shared" si="7"/>
        <v>UNKNOWN</v>
      </c>
      <c r="W3855" s="4">
        <f t="shared" ref="W3855:Y3855" si="3862">IF(OR(J3855 = "ERROR", J3855 = ""), "UNKNOWN", J3855)</f>
        <v>3</v>
      </c>
      <c r="X3855" s="4">
        <f t="shared" si="3862"/>
        <v>2</v>
      </c>
      <c r="Y3855" s="4">
        <f t="shared" si="3862"/>
        <v>6</v>
      </c>
      <c r="Z3855" s="5">
        <f t="shared" si="9"/>
        <v>44979</v>
      </c>
    </row>
    <row r="3856">
      <c r="A3856" s="1" t="s">
        <v>3893</v>
      </c>
      <c r="B3856" s="1" t="s">
        <v>55</v>
      </c>
      <c r="C3856" s="1">
        <v>2.0</v>
      </c>
      <c r="D3856" s="1">
        <v>3.0</v>
      </c>
      <c r="E3856" s="1">
        <v>6.0</v>
      </c>
      <c r="F3856" s="1" t="s">
        <v>39</v>
      </c>
      <c r="H3856" s="2">
        <v>45190.0</v>
      </c>
      <c r="J3856" s="3">
        <f t="shared" si="2"/>
        <v>2</v>
      </c>
      <c r="K3856" s="4">
        <f t="shared" si="3"/>
        <v>3</v>
      </c>
      <c r="L3856" s="4">
        <f t="shared" si="4"/>
        <v>6</v>
      </c>
      <c r="S3856" s="1" t="s">
        <v>3893</v>
      </c>
      <c r="T3856" s="4" t="str">
        <f t="shared" si="5"/>
        <v>Juice</v>
      </c>
      <c r="U3856" s="4" t="str">
        <f t="shared" si="6"/>
        <v>UNKNOWN</v>
      </c>
      <c r="V3856" s="4" t="str">
        <f t="shared" si="7"/>
        <v>Digital Wallet</v>
      </c>
      <c r="W3856" s="4">
        <f t="shared" ref="W3856:Y3856" si="3863">IF(OR(J3856 = "ERROR", J3856 = ""), "UNKNOWN", J3856)</f>
        <v>2</v>
      </c>
      <c r="X3856" s="4">
        <f t="shared" si="3863"/>
        <v>3</v>
      </c>
      <c r="Y3856" s="4">
        <f t="shared" si="3863"/>
        <v>6</v>
      </c>
      <c r="Z3856" s="5">
        <f t="shared" si="9"/>
        <v>45190</v>
      </c>
    </row>
    <row r="3857">
      <c r="A3857" s="1" t="s">
        <v>3894</v>
      </c>
      <c r="B3857" s="1" t="s">
        <v>55</v>
      </c>
      <c r="C3857" s="1">
        <v>4.0</v>
      </c>
      <c r="D3857" s="1">
        <v>3.0</v>
      </c>
      <c r="E3857" s="1">
        <v>12.0</v>
      </c>
      <c r="F3857" s="1" t="s">
        <v>39</v>
      </c>
      <c r="G3857" s="1" t="s">
        <v>24</v>
      </c>
      <c r="H3857" s="2">
        <v>44968.0</v>
      </c>
      <c r="J3857" s="3">
        <f t="shared" si="2"/>
        <v>4</v>
      </c>
      <c r="K3857" s="4">
        <f t="shared" si="3"/>
        <v>3</v>
      </c>
      <c r="L3857" s="4">
        <f t="shared" si="4"/>
        <v>12</v>
      </c>
      <c r="S3857" s="1" t="s">
        <v>3894</v>
      </c>
      <c r="T3857" s="4" t="str">
        <f t="shared" si="5"/>
        <v>Juice</v>
      </c>
      <c r="U3857" s="4" t="str">
        <f t="shared" si="6"/>
        <v>Takeaway</v>
      </c>
      <c r="V3857" s="4" t="str">
        <f t="shared" si="7"/>
        <v>Digital Wallet</v>
      </c>
      <c r="W3857" s="4">
        <f t="shared" ref="W3857:Y3857" si="3864">IF(OR(J3857 = "ERROR", J3857 = ""), "UNKNOWN", J3857)</f>
        <v>4</v>
      </c>
      <c r="X3857" s="4">
        <f t="shared" si="3864"/>
        <v>3</v>
      </c>
      <c r="Y3857" s="4">
        <f t="shared" si="3864"/>
        <v>12</v>
      </c>
      <c r="Z3857" s="5">
        <f t="shared" si="9"/>
        <v>44968</v>
      </c>
    </row>
    <row r="3858">
      <c r="A3858" s="1" t="s">
        <v>3895</v>
      </c>
      <c r="B3858" s="1" t="s">
        <v>55</v>
      </c>
      <c r="C3858" s="1">
        <v>2.0</v>
      </c>
      <c r="D3858" s="1">
        <v>3.0</v>
      </c>
      <c r="E3858" s="1">
        <v>6.0</v>
      </c>
      <c r="F3858" s="1" t="s">
        <v>30</v>
      </c>
      <c r="G3858" s="1" t="s">
        <v>29</v>
      </c>
      <c r="H3858" s="2">
        <v>45207.0</v>
      </c>
      <c r="J3858" s="3">
        <f t="shared" si="2"/>
        <v>2</v>
      </c>
      <c r="K3858" s="4">
        <f t="shared" si="3"/>
        <v>3</v>
      </c>
      <c r="L3858" s="4">
        <f t="shared" si="4"/>
        <v>6</v>
      </c>
      <c r="S3858" s="1" t="s">
        <v>3895</v>
      </c>
      <c r="T3858" s="4" t="str">
        <f t="shared" si="5"/>
        <v>Juice</v>
      </c>
      <c r="U3858" s="4" t="str">
        <f t="shared" si="6"/>
        <v>In-store</v>
      </c>
      <c r="V3858" s="4" t="str">
        <f t="shared" si="7"/>
        <v>UNKNOWN</v>
      </c>
      <c r="W3858" s="4">
        <f t="shared" ref="W3858:Y3858" si="3865">IF(OR(J3858 = "ERROR", J3858 = ""), "UNKNOWN", J3858)</f>
        <v>2</v>
      </c>
      <c r="X3858" s="4">
        <f t="shared" si="3865"/>
        <v>3</v>
      </c>
      <c r="Y3858" s="4">
        <f t="shared" si="3865"/>
        <v>6</v>
      </c>
      <c r="Z3858" s="5">
        <f t="shared" si="9"/>
        <v>45207</v>
      </c>
    </row>
    <row r="3859">
      <c r="A3859" s="1" t="s">
        <v>3896</v>
      </c>
      <c r="B3859" s="1" t="s">
        <v>55</v>
      </c>
      <c r="C3859" s="1">
        <v>5.0</v>
      </c>
      <c r="D3859" s="1">
        <v>3.0</v>
      </c>
      <c r="E3859" s="1">
        <v>15.0</v>
      </c>
      <c r="F3859" s="1" t="s">
        <v>28</v>
      </c>
      <c r="H3859" s="2">
        <v>44945.0</v>
      </c>
      <c r="J3859" s="3">
        <f t="shared" si="2"/>
        <v>5</v>
      </c>
      <c r="K3859" s="4">
        <f t="shared" si="3"/>
        <v>3</v>
      </c>
      <c r="L3859" s="4">
        <f t="shared" si="4"/>
        <v>15</v>
      </c>
      <c r="S3859" s="1" t="s">
        <v>3896</v>
      </c>
      <c r="T3859" s="4" t="str">
        <f t="shared" si="5"/>
        <v>Juice</v>
      </c>
      <c r="U3859" s="4" t="str">
        <f t="shared" si="6"/>
        <v>UNKNOWN</v>
      </c>
      <c r="V3859" s="4" t="str">
        <f t="shared" si="7"/>
        <v>Cash</v>
      </c>
      <c r="W3859" s="4">
        <f t="shared" ref="W3859:Y3859" si="3866">IF(OR(J3859 = "ERROR", J3859 = ""), "UNKNOWN", J3859)</f>
        <v>5</v>
      </c>
      <c r="X3859" s="4">
        <f t="shared" si="3866"/>
        <v>3</v>
      </c>
      <c r="Y3859" s="4">
        <f t="shared" si="3866"/>
        <v>15</v>
      </c>
      <c r="Z3859" s="5">
        <f t="shared" si="9"/>
        <v>44945</v>
      </c>
    </row>
    <row r="3860">
      <c r="A3860" s="1" t="s">
        <v>3897</v>
      </c>
      <c r="B3860" s="1" t="s">
        <v>27</v>
      </c>
      <c r="C3860" s="1">
        <v>4.0</v>
      </c>
      <c r="D3860" s="1">
        <v>3.0</v>
      </c>
      <c r="E3860" s="1">
        <v>12.0</v>
      </c>
      <c r="F3860" s="1" t="s">
        <v>23</v>
      </c>
      <c r="G3860" s="1" t="s">
        <v>24</v>
      </c>
      <c r="H3860" s="6">
        <v>45221.0</v>
      </c>
      <c r="J3860" s="3">
        <f t="shared" si="2"/>
        <v>4</v>
      </c>
      <c r="K3860" s="4">
        <f t="shared" si="3"/>
        <v>3</v>
      </c>
      <c r="L3860" s="4">
        <f t="shared" si="4"/>
        <v>12</v>
      </c>
      <c r="S3860" s="1" t="s">
        <v>3897</v>
      </c>
      <c r="T3860" s="4" t="str">
        <f t="shared" si="5"/>
        <v>Cake</v>
      </c>
      <c r="U3860" s="4" t="str">
        <f t="shared" si="6"/>
        <v>Takeaway</v>
      </c>
      <c r="V3860" s="4" t="str">
        <f t="shared" si="7"/>
        <v>Credit Card</v>
      </c>
      <c r="W3860" s="4">
        <f t="shared" ref="W3860:Y3860" si="3867">IF(OR(J3860 = "ERROR", J3860 = ""), "UNKNOWN", J3860)</f>
        <v>4</v>
      </c>
      <c r="X3860" s="4">
        <f t="shared" si="3867"/>
        <v>3</v>
      </c>
      <c r="Y3860" s="4">
        <f t="shared" si="3867"/>
        <v>12</v>
      </c>
      <c r="Z3860" s="7">
        <f t="shared" si="9"/>
        <v>45221</v>
      </c>
    </row>
    <row r="3861">
      <c r="A3861" s="1" t="s">
        <v>3898</v>
      </c>
      <c r="B3861" s="1" t="s">
        <v>27</v>
      </c>
      <c r="C3861" s="1">
        <v>2.0</v>
      </c>
      <c r="D3861" s="1">
        <v>3.0</v>
      </c>
      <c r="E3861" s="1">
        <v>6.0</v>
      </c>
      <c r="F3861" s="1" t="s">
        <v>23</v>
      </c>
      <c r="H3861" s="6">
        <v>45210.0</v>
      </c>
      <c r="J3861" s="3">
        <f t="shared" si="2"/>
        <v>2</v>
      </c>
      <c r="K3861" s="4">
        <f t="shared" si="3"/>
        <v>3</v>
      </c>
      <c r="L3861" s="4">
        <f t="shared" si="4"/>
        <v>6</v>
      </c>
      <c r="S3861" s="1" t="s">
        <v>3898</v>
      </c>
      <c r="T3861" s="4" t="str">
        <f t="shared" si="5"/>
        <v>Cake</v>
      </c>
      <c r="U3861" s="4" t="str">
        <f t="shared" si="6"/>
        <v>UNKNOWN</v>
      </c>
      <c r="V3861" s="4" t="str">
        <f t="shared" si="7"/>
        <v>Credit Card</v>
      </c>
      <c r="W3861" s="4">
        <f t="shared" ref="W3861:Y3861" si="3868">IF(OR(J3861 = "ERROR", J3861 = ""), "UNKNOWN", J3861)</f>
        <v>2</v>
      </c>
      <c r="X3861" s="4">
        <f t="shared" si="3868"/>
        <v>3</v>
      </c>
      <c r="Y3861" s="4">
        <f t="shared" si="3868"/>
        <v>6</v>
      </c>
      <c r="Z3861" s="7">
        <f t="shared" si="9"/>
        <v>45210</v>
      </c>
    </row>
    <row r="3862">
      <c r="A3862" s="1" t="s">
        <v>3899</v>
      </c>
      <c r="B3862" s="1" t="s">
        <v>32</v>
      </c>
      <c r="C3862" s="1">
        <v>1.0</v>
      </c>
      <c r="D3862" s="1">
        <v>1.0</v>
      </c>
      <c r="E3862" s="1">
        <v>1.0</v>
      </c>
      <c r="F3862" s="1" t="s">
        <v>39</v>
      </c>
      <c r="G3862" s="1" t="s">
        <v>24</v>
      </c>
      <c r="H3862" s="2">
        <v>45170.0</v>
      </c>
      <c r="J3862" s="3">
        <f t="shared" si="2"/>
        <v>1</v>
      </c>
      <c r="K3862" s="4">
        <f t="shared" si="3"/>
        <v>1</v>
      </c>
      <c r="L3862" s="4">
        <f t="shared" si="4"/>
        <v>1</v>
      </c>
      <c r="S3862" s="1" t="s">
        <v>3899</v>
      </c>
      <c r="T3862" s="4" t="str">
        <f t="shared" si="5"/>
        <v>Cookie</v>
      </c>
      <c r="U3862" s="4" t="str">
        <f t="shared" si="6"/>
        <v>Takeaway</v>
      </c>
      <c r="V3862" s="4" t="str">
        <f t="shared" si="7"/>
        <v>Digital Wallet</v>
      </c>
      <c r="W3862" s="4">
        <f t="shared" ref="W3862:Y3862" si="3869">IF(OR(J3862 = "ERROR", J3862 = ""), "UNKNOWN", J3862)</f>
        <v>1</v>
      </c>
      <c r="X3862" s="4">
        <f t="shared" si="3869"/>
        <v>1</v>
      </c>
      <c r="Y3862" s="4">
        <f t="shared" si="3869"/>
        <v>1</v>
      </c>
      <c r="Z3862" s="5">
        <f t="shared" si="9"/>
        <v>45170</v>
      </c>
    </row>
    <row r="3863">
      <c r="A3863" s="1" t="s">
        <v>3900</v>
      </c>
      <c r="B3863" s="1" t="s">
        <v>27</v>
      </c>
      <c r="C3863" s="1">
        <v>1.0</v>
      </c>
      <c r="D3863" s="1">
        <v>3.0</v>
      </c>
      <c r="E3863" s="1">
        <v>3.0</v>
      </c>
      <c r="F3863" s="1" t="s">
        <v>28</v>
      </c>
      <c r="G3863" s="1" t="s">
        <v>29</v>
      </c>
      <c r="H3863" s="2">
        <v>45185.0</v>
      </c>
      <c r="J3863" s="3">
        <f t="shared" si="2"/>
        <v>1</v>
      </c>
      <c r="K3863" s="4">
        <f t="shared" si="3"/>
        <v>3</v>
      </c>
      <c r="L3863" s="4">
        <f t="shared" si="4"/>
        <v>3</v>
      </c>
      <c r="S3863" s="1" t="s">
        <v>3900</v>
      </c>
      <c r="T3863" s="4" t="str">
        <f t="shared" si="5"/>
        <v>Cake</v>
      </c>
      <c r="U3863" s="4" t="str">
        <f t="shared" si="6"/>
        <v>In-store</v>
      </c>
      <c r="V3863" s="4" t="str">
        <f t="shared" si="7"/>
        <v>Cash</v>
      </c>
      <c r="W3863" s="4">
        <f t="shared" ref="W3863:Y3863" si="3870">IF(OR(J3863 = "ERROR", J3863 = ""), "UNKNOWN", J3863)</f>
        <v>1</v>
      </c>
      <c r="X3863" s="4">
        <f t="shared" si="3870"/>
        <v>3</v>
      </c>
      <c r="Y3863" s="4">
        <f t="shared" si="3870"/>
        <v>3</v>
      </c>
      <c r="Z3863" s="5">
        <f t="shared" si="9"/>
        <v>45185</v>
      </c>
    </row>
    <row r="3864">
      <c r="A3864" s="1" t="s">
        <v>3901</v>
      </c>
      <c r="B3864" s="1" t="s">
        <v>27</v>
      </c>
      <c r="C3864" s="1">
        <v>1.0</v>
      </c>
      <c r="D3864" s="1">
        <v>3.0</v>
      </c>
      <c r="E3864" s="1">
        <v>3.0</v>
      </c>
      <c r="F3864" s="1" t="s">
        <v>28</v>
      </c>
      <c r="G3864" s="1" t="s">
        <v>24</v>
      </c>
      <c r="H3864" s="2">
        <v>45233.0</v>
      </c>
      <c r="J3864" s="3">
        <f t="shared" si="2"/>
        <v>1</v>
      </c>
      <c r="K3864" s="4">
        <f t="shared" si="3"/>
        <v>3</v>
      </c>
      <c r="L3864" s="4">
        <f t="shared" si="4"/>
        <v>3</v>
      </c>
      <c r="S3864" s="1" t="s">
        <v>3901</v>
      </c>
      <c r="T3864" s="4" t="str">
        <f t="shared" si="5"/>
        <v>Cake</v>
      </c>
      <c r="U3864" s="4" t="str">
        <f t="shared" si="6"/>
        <v>Takeaway</v>
      </c>
      <c r="V3864" s="4" t="str">
        <f t="shared" si="7"/>
        <v>Cash</v>
      </c>
      <c r="W3864" s="4">
        <f t="shared" ref="W3864:Y3864" si="3871">IF(OR(J3864 = "ERROR", J3864 = ""), "UNKNOWN", J3864)</f>
        <v>1</v>
      </c>
      <c r="X3864" s="4">
        <f t="shared" si="3871"/>
        <v>3</v>
      </c>
      <c r="Y3864" s="4">
        <f t="shared" si="3871"/>
        <v>3</v>
      </c>
      <c r="Z3864" s="5">
        <f t="shared" si="9"/>
        <v>45233</v>
      </c>
    </row>
    <row r="3865">
      <c r="A3865" s="1" t="s">
        <v>3902</v>
      </c>
      <c r="B3865" s="1" t="s">
        <v>22</v>
      </c>
      <c r="C3865" s="1">
        <v>5.0</v>
      </c>
      <c r="D3865" s="1">
        <v>2.0</v>
      </c>
      <c r="E3865" s="1">
        <v>10.0</v>
      </c>
      <c r="G3865" s="1" t="s">
        <v>24</v>
      </c>
      <c r="H3865" s="2">
        <v>45065.0</v>
      </c>
      <c r="J3865" s="3">
        <f t="shared" si="2"/>
        <v>5</v>
      </c>
      <c r="K3865" s="4">
        <f t="shared" si="3"/>
        <v>2</v>
      </c>
      <c r="L3865" s="4">
        <f t="shared" si="4"/>
        <v>10</v>
      </c>
      <c r="S3865" s="1" t="s">
        <v>3902</v>
      </c>
      <c r="T3865" s="4" t="str">
        <f t="shared" si="5"/>
        <v>Coffee</v>
      </c>
      <c r="U3865" s="4" t="str">
        <f t="shared" si="6"/>
        <v>Takeaway</v>
      </c>
      <c r="V3865" s="4" t="str">
        <f t="shared" si="7"/>
        <v>UNKNOWN</v>
      </c>
      <c r="W3865" s="4">
        <f t="shared" ref="W3865:Y3865" si="3872">IF(OR(J3865 = "ERROR", J3865 = ""), "UNKNOWN", J3865)</f>
        <v>5</v>
      </c>
      <c r="X3865" s="4">
        <f t="shared" si="3872"/>
        <v>2</v>
      </c>
      <c r="Y3865" s="4">
        <f t="shared" si="3872"/>
        <v>10</v>
      </c>
      <c r="Z3865" s="5">
        <f t="shared" si="9"/>
        <v>45065</v>
      </c>
    </row>
    <row r="3866">
      <c r="A3866" s="1" t="s">
        <v>3903</v>
      </c>
      <c r="B3866" s="1" t="s">
        <v>27</v>
      </c>
      <c r="C3866" s="1">
        <v>3.0</v>
      </c>
      <c r="D3866" s="1">
        <v>3.0</v>
      </c>
      <c r="E3866" s="1">
        <v>9.0</v>
      </c>
      <c r="F3866" s="1" t="s">
        <v>23</v>
      </c>
      <c r="G3866" s="1" t="s">
        <v>25</v>
      </c>
      <c r="H3866" s="2">
        <v>44991.0</v>
      </c>
      <c r="J3866" s="3">
        <f t="shared" si="2"/>
        <v>3</v>
      </c>
      <c r="K3866" s="4">
        <f t="shared" si="3"/>
        <v>3</v>
      </c>
      <c r="L3866" s="4">
        <f t="shared" si="4"/>
        <v>9</v>
      </c>
      <c r="S3866" s="1" t="s">
        <v>3903</v>
      </c>
      <c r="T3866" s="4" t="str">
        <f t="shared" si="5"/>
        <v>Cake</v>
      </c>
      <c r="U3866" s="4" t="str">
        <f t="shared" si="6"/>
        <v>UNKNOWN</v>
      </c>
      <c r="V3866" s="4" t="str">
        <f t="shared" si="7"/>
        <v>Credit Card</v>
      </c>
      <c r="W3866" s="4">
        <f t="shared" ref="W3866:Y3866" si="3873">IF(OR(J3866 = "ERROR", J3866 = ""), "UNKNOWN", J3866)</f>
        <v>3</v>
      </c>
      <c r="X3866" s="4">
        <f t="shared" si="3873"/>
        <v>3</v>
      </c>
      <c r="Y3866" s="4">
        <f t="shared" si="3873"/>
        <v>9</v>
      </c>
      <c r="Z3866" s="5">
        <f t="shared" si="9"/>
        <v>44991</v>
      </c>
    </row>
    <row r="3867">
      <c r="A3867" s="1" t="s">
        <v>3904</v>
      </c>
      <c r="B3867" s="1" t="s">
        <v>22</v>
      </c>
      <c r="C3867" s="1">
        <v>1.0</v>
      </c>
      <c r="D3867" s="1">
        <v>2.0</v>
      </c>
      <c r="E3867" s="1">
        <v>2.0</v>
      </c>
      <c r="H3867" s="6">
        <v>45283.0</v>
      </c>
      <c r="J3867" s="3">
        <f t="shared" si="2"/>
        <v>1</v>
      </c>
      <c r="K3867" s="4">
        <f t="shared" si="3"/>
        <v>2</v>
      </c>
      <c r="L3867" s="4">
        <f t="shared" si="4"/>
        <v>2</v>
      </c>
      <c r="S3867" s="1" t="s">
        <v>3904</v>
      </c>
      <c r="T3867" s="4" t="str">
        <f t="shared" si="5"/>
        <v>Coffee</v>
      </c>
      <c r="U3867" s="4" t="str">
        <f t="shared" si="6"/>
        <v>UNKNOWN</v>
      </c>
      <c r="V3867" s="4" t="str">
        <f t="shared" si="7"/>
        <v>UNKNOWN</v>
      </c>
      <c r="W3867" s="4">
        <f t="shared" ref="W3867:Y3867" si="3874">IF(OR(J3867 = "ERROR", J3867 = ""), "UNKNOWN", J3867)</f>
        <v>1</v>
      </c>
      <c r="X3867" s="4">
        <f t="shared" si="3874"/>
        <v>2</v>
      </c>
      <c r="Y3867" s="4">
        <f t="shared" si="3874"/>
        <v>2</v>
      </c>
      <c r="Z3867" s="7">
        <f t="shared" si="9"/>
        <v>45283</v>
      </c>
    </row>
    <row r="3868">
      <c r="A3868" s="1" t="s">
        <v>3905</v>
      </c>
      <c r="B3868" s="1" t="s">
        <v>22</v>
      </c>
      <c r="C3868" s="1">
        <v>1.0</v>
      </c>
      <c r="D3868" s="1">
        <v>2.0</v>
      </c>
      <c r="E3868" s="1">
        <v>2.0</v>
      </c>
      <c r="F3868" s="1" t="s">
        <v>23</v>
      </c>
      <c r="G3868" s="1" t="s">
        <v>24</v>
      </c>
      <c r="H3868" s="2">
        <v>45234.0</v>
      </c>
      <c r="J3868" s="3">
        <f t="shared" si="2"/>
        <v>1</v>
      </c>
      <c r="K3868" s="4">
        <f t="shared" si="3"/>
        <v>2</v>
      </c>
      <c r="L3868" s="4">
        <f t="shared" si="4"/>
        <v>2</v>
      </c>
      <c r="S3868" s="1" t="s">
        <v>3905</v>
      </c>
      <c r="T3868" s="4" t="str">
        <f t="shared" si="5"/>
        <v>Coffee</v>
      </c>
      <c r="U3868" s="4" t="str">
        <f t="shared" si="6"/>
        <v>Takeaway</v>
      </c>
      <c r="V3868" s="4" t="str">
        <f t="shared" si="7"/>
        <v>Credit Card</v>
      </c>
      <c r="W3868" s="4">
        <f t="shared" ref="W3868:Y3868" si="3875">IF(OR(J3868 = "ERROR", J3868 = ""), "UNKNOWN", J3868)</f>
        <v>1</v>
      </c>
      <c r="X3868" s="4">
        <f t="shared" si="3875"/>
        <v>2</v>
      </c>
      <c r="Y3868" s="4">
        <f t="shared" si="3875"/>
        <v>2</v>
      </c>
      <c r="Z3868" s="5">
        <f t="shared" si="9"/>
        <v>45234</v>
      </c>
    </row>
    <row r="3869">
      <c r="A3869" s="1" t="s">
        <v>3906</v>
      </c>
      <c r="B3869" s="1" t="s">
        <v>32</v>
      </c>
      <c r="C3869" s="1">
        <v>3.0</v>
      </c>
      <c r="D3869" s="1">
        <v>1.0</v>
      </c>
      <c r="E3869" s="1">
        <v>3.0</v>
      </c>
      <c r="F3869" s="1" t="s">
        <v>28</v>
      </c>
      <c r="G3869" s="1" t="s">
        <v>29</v>
      </c>
      <c r="H3869" s="2">
        <v>44958.0</v>
      </c>
      <c r="J3869" s="3">
        <f t="shared" si="2"/>
        <v>3</v>
      </c>
      <c r="K3869" s="4">
        <f t="shared" si="3"/>
        <v>1</v>
      </c>
      <c r="L3869" s="4">
        <f t="shared" si="4"/>
        <v>3</v>
      </c>
      <c r="S3869" s="1" t="s">
        <v>3906</v>
      </c>
      <c r="T3869" s="4" t="str">
        <f t="shared" si="5"/>
        <v>Cookie</v>
      </c>
      <c r="U3869" s="4" t="str">
        <f t="shared" si="6"/>
        <v>In-store</v>
      </c>
      <c r="V3869" s="4" t="str">
        <f t="shared" si="7"/>
        <v>Cash</v>
      </c>
      <c r="W3869" s="4">
        <f t="shared" ref="W3869:Y3869" si="3876">IF(OR(J3869 = "ERROR", J3869 = ""), "UNKNOWN", J3869)</f>
        <v>3</v>
      </c>
      <c r="X3869" s="4">
        <f t="shared" si="3876"/>
        <v>1</v>
      </c>
      <c r="Y3869" s="4">
        <f t="shared" si="3876"/>
        <v>3</v>
      </c>
      <c r="Z3869" s="5">
        <f t="shared" si="9"/>
        <v>44958</v>
      </c>
    </row>
    <row r="3870">
      <c r="A3870" s="1" t="s">
        <v>3907</v>
      </c>
      <c r="B3870" s="1" t="s">
        <v>22</v>
      </c>
      <c r="C3870" s="1">
        <v>5.0</v>
      </c>
      <c r="D3870" s="1">
        <v>2.0</v>
      </c>
      <c r="E3870" s="1">
        <v>10.0</v>
      </c>
      <c r="F3870" s="1" t="s">
        <v>39</v>
      </c>
      <c r="G3870" s="1" t="s">
        <v>24</v>
      </c>
      <c r="H3870" s="2">
        <v>45085.0</v>
      </c>
      <c r="J3870" s="3">
        <f t="shared" si="2"/>
        <v>5</v>
      </c>
      <c r="K3870" s="4">
        <f t="shared" si="3"/>
        <v>2</v>
      </c>
      <c r="L3870" s="4">
        <f t="shared" si="4"/>
        <v>10</v>
      </c>
      <c r="S3870" s="1" t="s">
        <v>3907</v>
      </c>
      <c r="T3870" s="4" t="str">
        <f t="shared" si="5"/>
        <v>Coffee</v>
      </c>
      <c r="U3870" s="4" t="str">
        <f t="shared" si="6"/>
        <v>Takeaway</v>
      </c>
      <c r="V3870" s="4" t="str">
        <f t="shared" si="7"/>
        <v>Digital Wallet</v>
      </c>
      <c r="W3870" s="4">
        <f t="shared" ref="W3870:Y3870" si="3877">IF(OR(J3870 = "ERROR", J3870 = ""), "UNKNOWN", J3870)</f>
        <v>5</v>
      </c>
      <c r="X3870" s="4">
        <f t="shared" si="3877"/>
        <v>2</v>
      </c>
      <c r="Y3870" s="4">
        <f t="shared" si="3877"/>
        <v>10</v>
      </c>
      <c r="Z3870" s="5">
        <f t="shared" si="9"/>
        <v>45085</v>
      </c>
    </row>
    <row r="3871">
      <c r="A3871" s="1" t="s">
        <v>3908</v>
      </c>
      <c r="B3871" s="1" t="s">
        <v>81</v>
      </c>
      <c r="C3871" s="1">
        <v>1.0</v>
      </c>
      <c r="D3871" s="1">
        <v>1.5</v>
      </c>
      <c r="E3871" s="1">
        <v>1.5</v>
      </c>
      <c r="G3871" s="1" t="s">
        <v>29</v>
      </c>
      <c r="H3871" s="2">
        <v>44937.0</v>
      </c>
      <c r="J3871" s="3">
        <f t="shared" si="2"/>
        <v>1</v>
      </c>
      <c r="K3871" s="4">
        <f t="shared" si="3"/>
        <v>1.5</v>
      </c>
      <c r="L3871" s="4">
        <f t="shared" si="4"/>
        <v>1.5</v>
      </c>
      <c r="S3871" s="1" t="s">
        <v>3908</v>
      </c>
      <c r="T3871" s="4" t="str">
        <f t="shared" si="5"/>
        <v>Tea</v>
      </c>
      <c r="U3871" s="4" t="str">
        <f t="shared" si="6"/>
        <v>In-store</v>
      </c>
      <c r="V3871" s="4" t="str">
        <f t="shared" si="7"/>
        <v>UNKNOWN</v>
      </c>
      <c r="W3871" s="4">
        <f t="shared" ref="W3871:Y3871" si="3878">IF(OR(J3871 = "ERROR", J3871 = ""), "UNKNOWN", J3871)</f>
        <v>1</v>
      </c>
      <c r="X3871" s="4">
        <f t="shared" si="3878"/>
        <v>1.5</v>
      </c>
      <c r="Y3871" s="4">
        <f t="shared" si="3878"/>
        <v>1.5</v>
      </c>
      <c r="Z3871" s="5">
        <f t="shared" si="9"/>
        <v>44937</v>
      </c>
    </row>
    <row r="3872">
      <c r="A3872" s="1" t="s">
        <v>3909</v>
      </c>
      <c r="B3872" s="1" t="s">
        <v>81</v>
      </c>
      <c r="C3872" s="1">
        <v>2.0</v>
      </c>
      <c r="D3872" s="1">
        <v>1.5</v>
      </c>
      <c r="E3872" s="1">
        <v>3.0</v>
      </c>
      <c r="H3872" s="2">
        <v>44935.0</v>
      </c>
      <c r="J3872" s="3">
        <f t="shared" si="2"/>
        <v>2</v>
      </c>
      <c r="K3872" s="4">
        <f t="shared" si="3"/>
        <v>1.5</v>
      </c>
      <c r="L3872" s="4">
        <f t="shared" si="4"/>
        <v>3</v>
      </c>
      <c r="S3872" s="1" t="s">
        <v>3909</v>
      </c>
      <c r="T3872" s="4" t="str">
        <f t="shared" si="5"/>
        <v>Tea</v>
      </c>
      <c r="U3872" s="4" t="str">
        <f t="shared" si="6"/>
        <v>UNKNOWN</v>
      </c>
      <c r="V3872" s="4" t="str">
        <f t="shared" si="7"/>
        <v>UNKNOWN</v>
      </c>
      <c r="W3872" s="4">
        <f t="shared" ref="W3872:Y3872" si="3879">IF(OR(J3872 = "ERROR", J3872 = ""), "UNKNOWN", J3872)</f>
        <v>2</v>
      </c>
      <c r="X3872" s="4">
        <f t="shared" si="3879"/>
        <v>1.5</v>
      </c>
      <c r="Y3872" s="4">
        <f t="shared" si="3879"/>
        <v>3</v>
      </c>
      <c r="Z3872" s="5">
        <f t="shared" si="9"/>
        <v>44935</v>
      </c>
    </row>
    <row r="3873">
      <c r="A3873" s="1" t="s">
        <v>3910</v>
      </c>
      <c r="B3873" s="1" t="s">
        <v>27</v>
      </c>
      <c r="C3873" s="1">
        <v>5.0</v>
      </c>
      <c r="D3873" s="1">
        <v>3.0</v>
      </c>
      <c r="E3873" s="1">
        <v>15.0</v>
      </c>
      <c r="G3873" s="1" t="s">
        <v>29</v>
      </c>
      <c r="H3873" s="2">
        <v>45203.0</v>
      </c>
      <c r="J3873" s="3">
        <f t="shared" si="2"/>
        <v>5</v>
      </c>
      <c r="K3873" s="4">
        <f t="shared" si="3"/>
        <v>3</v>
      </c>
      <c r="L3873" s="4">
        <f t="shared" si="4"/>
        <v>15</v>
      </c>
      <c r="S3873" s="1" t="s">
        <v>3910</v>
      </c>
      <c r="T3873" s="4" t="str">
        <f t="shared" si="5"/>
        <v>Cake</v>
      </c>
      <c r="U3873" s="4" t="str">
        <f t="shared" si="6"/>
        <v>In-store</v>
      </c>
      <c r="V3873" s="4" t="str">
        <f t="shared" si="7"/>
        <v>UNKNOWN</v>
      </c>
      <c r="W3873" s="4">
        <f t="shared" ref="W3873:Y3873" si="3880">IF(OR(J3873 = "ERROR", J3873 = ""), "UNKNOWN", J3873)</f>
        <v>5</v>
      </c>
      <c r="X3873" s="4">
        <f t="shared" si="3880"/>
        <v>3</v>
      </c>
      <c r="Y3873" s="4">
        <f t="shared" si="3880"/>
        <v>15</v>
      </c>
      <c r="Z3873" s="5">
        <f t="shared" si="9"/>
        <v>45203</v>
      </c>
    </row>
    <row r="3874">
      <c r="A3874" s="1" t="s">
        <v>3911</v>
      </c>
      <c r="B3874" s="1" t="s">
        <v>44</v>
      </c>
      <c r="C3874" s="1">
        <v>3.0</v>
      </c>
      <c r="D3874" s="1">
        <v>4.0</v>
      </c>
      <c r="E3874" s="1">
        <v>12.0</v>
      </c>
      <c r="G3874" s="1" t="s">
        <v>29</v>
      </c>
      <c r="H3874" s="2">
        <v>45176.0</v>
      </c>
      <c r="J3874" s="3">
        <f t="shared" si="2"/>
        <v>3</v>
      </c>
      <c r="K3874" s="4">
        <f t="shared" si="3"/>
        <v>4</v>
      </c>
      <c r="L3874" s="4">
        <f t="shared" si="4"/>
        <v>12</v>
      </c>
      <c r="S3874" s="1" t="s">
        <v>3911</v>
      </c>
      <c r="T3874" s="4" t="str">
        <f t="shared" si="5"/>
        <v>Sandwich</v>
      </c>
      <c r="U3874" s="4" t="str">
        <f t="shared" si="6"/>
        <v>In-store</v>
      </c>
      <c r="V3874" s="4" t="str">
        <f t="shared" si="7"/>
        <v>UNKNOWN</v>
      </c>
      <c r="W3874" s="4">
        <f t="shared" ref="W3874:Y3874" si="3881">IF(OR(J3874 = "ERROR", J3874 = ""), "UNKNOWN", J3874)</f>
        <v>3</v>
      </c>
      <c r="X3874" s="4">
        <f t="shared" si="3881"/>
        <v>4</v>
      </c>
      <c r="Y3874" s="4">
        <f t="shared" si="3881"/>
        <v>12</v>
      </c>
      <c r="Z3874" s="5">
        <f t="shared" si="9"/>
        <v>45176</v>
      </c>
    </row>
    <row r="3875">
      <c r="A3875" s="1" t="s">
        <v>3912</v>
      </c>
      <c r="B3875" s="1" t="s">
        <v>81</v>
      </c>
      <c r="C3875" s="1">
        <v>4.0</v>
      </c>
      <c r="D3875" s="1">
        <v>1.5</v>
      </c>
      <c r="E3875" s="1">
        <v>6.0</v>
      </c>
      <c r="F3875" s="1" t="s">
        <v>28</v>
      </c>
      <c r="G3875" s="1" t="s">
        <v>24</v>
      </c>
      <c r="H3875" s="2">
        <v>44976.0</v>
      </c>
      <c r="J3875" s="3">
        <f t="shared" si="2"/>
        <v>4</v>
      </c>
      <c r="K3875" s="4">
        <f t="shared" si="3"/>
        <v>1.5</v>
      </c>
      <c r="L3875" s="4">
        <f t="shared" si="4"/>
        <v>6</v>
      </c>
      <c r="S3875" s="1" t="s">
        <v>3912</v>
      </c>
      <c r="T3875" s="4" t="str">
        <f t="shared" si="5"/>
        <v>Tea</v>
      </c>
      <c r="U3875" s="4" t="str">
        <f t="shared" si="6"/>
        <v>Takeaway</v>
      </c>
      <c r="V3875" s="4" t="str">
        <f t="shared" si="7"/>
        <v>Cash</v>
      </c>
      <c r="W3875" s="4">
        <f t="shared" ref="W3875:Y3875" si="3882">IF(OR(J3875 = "ERROR", J3875 = ""), "UNKNOWN", J3875)</f>
        <v>4</v>
      </c>
      <c r="X3875" s="4">
        <f t="shared" si="3882"/>
        <v>1.5</v>
      </c>
      <c r="Y3875" s="4">
        <f t="shared" si="3882"/>
        <v>6</v>
      </c>
      <c r="Z3875" s="5">
        <f t="shared" si="9"/>
        <v>44976</v>
      </c>
    </row>
    <row r="3876">
      <c r="A3876" s="1" t="s">
        <v>3913</v>
      </c>
      <c r="B3876" s="1" t="s">
        <v>32</v>
      </c>
      <c r="C3876" s="1">
        <v>1.0</v>
      </c>
      <c r="D3876" s="1">
        <v>1.0</v>
      </c>
      <c r="E3876" s="1">
        <v>1.0</v>
      </c>
      <c r="G3876" s="1" t="s">
        <v>29</v>
      </c>
      <c r="H3876" s="6">
        <v>45275.0</v>
      </c>
      <c r="J3876" s="3">
        <f t="shared" si="2"/>
        <v>1</v>
      </c>
      <c r="K3876" s="4">
        <f t="shared" si="3"/>
        <v>1</v>
      </c>
      <c r="L3876" s="4">
        <f t="shared" si="4"/>
        <v>1</v>
      </c>
      <c r="S3876" s="1" t="s">
        <v>3913</v>
      </c>
      <c r="T3876" s="4" t="str">
        <f t="shared" si="5"/>
        <v>Cookie</v>
      </c>
      <c r="U3876" s="4" t="str">
        <f t="shared" si="6"/>
        <v>In-store</v>
      </c>
      <c r="V3876" s="4" t="str">
        <f t="shared" si="7"/>
        <v>UNKNOWN</v>
      </c>
      <c r="W3876" s="4">
        <f t="shared" ref="W3876:Y3876" si="3883">IF(OR(J3876 = "ERROR", J3876 = ""), "UNKNOWN", J3876)</f>
        <v>1</v>
      </c>
      <c r="X3876" s="4">
        <f t="shared" si="3883"/>
        <v>1</v>
      </c>
      <c r="Y3876" s="4">
        <f t="shared" si="3883"/>
        <v>1</v>
      </c>
      <c r="Z3876" s="7">
        <f t="shared" si="9"/>
        <v>45275</v>
      </c>
    </row>
    <row r="3877">
      <c r="A3877" s="1" t="s">
        <v>3914</v>
      </c>
      <c r="B3877" s="1" t="s">
        <v>22</v>
      </c>
      <c r="C3877" s="1">
        <v>5.0</v>
      </c>
      <c r="D3877" s="1">
        <v>2.0</v>
      </c>
      <c r="E3877" s="1">
        <v>10.0</v>
      </c>
      <c r="H3877" s="2">
        <v>44960.0</v>
      </c>
      <c r="J3877" s="3">
        <f t="shared" si="2"/>
        <v>5</v>
      </c>
      <c r="K3877" s="4">
        <f t="shared" si="3"/>
        <v>2</v>
      </c>
      <c r="L3877" s="4">
        <f t="shared" si="4"/>
        <v>10</v>
      </c>
      <c r="S3877" s="1" t="s">
        <v>3914</v>
      </c>
      <c r="T3877" s="4" t="str">
        <f t="shared" si="5"/>
        <v>Coffee</v>
      </c>
      <c r="U3877" s="4" t="str">
        <f t="shared" si="6"/>
        <v>UNKNOWN</v>
      </c>
      <c r="V3877" s="4" t="str">
        <f t="shared" si="7"/>
        <v>UNKNOWN</v>
      </c>
      <c r="W3877" s="4">
        <f t="shared" ref="W3877:Y3877" si="3884">IF(OR(J3877 = "ERROR", J3877 = ""), "UNKNOWN", J3877)</f>
        <v>5</v>
      </c>
      <c r="X3877" s="4">
        <f t="shared" si="3884"/>
        <v>2</v>
      </c>
      <c r="Y3877" s="4">
        <f t="shared" si="3884"/>
        <v>10</v>
      </c>
      <c r="Z3877" s="5">
        <f t="shared" si="9"/>
        <v>44960</v>
      </c>
    </row>
    <row r="3878">
      <c r="A3878" s="1" t="s">
        <v>3915</v>
      </c>
      <c r="B3878" s="1" t="s">
        <v>81</v>
      </c>
      <c r="C3878" s="1">
        <v>3.0</v>
      </c>
      <c r="D3878" s="1">
        <v>1.5</v>
      </c>
      <c r="E3878" s="1">
        <v>4.5</v>
      </c>
      <c r="G3878" s="1" t="s">
        <v>24</v>
      </c>
      <c r="H3878" s="2">
        <v>45034.0</v>
      </c>
      <c r="J3878" s="3">
        <f t="shared" si="2"/>
        <v>3</v>
      </c>
      <c r="K3878" s="4">
        <f t="shared" si="3"/>
        <v>1.5</v>
      </c>
      <c r="L3878" s="4">
        <f t="shared" si="4"/>
        <v>4.5</v>
      </c>
      <c r="S3878" s="1" t="s">
        <v>3915</v>
      </c>
      <c r="T3878" s="4" t="str">
        <f t="shared" si="5"/>
        <v>Tea</v>
      </c>
      <c r="U3878" s="4" t="str">
        <f t="shared" si="6"/>
        <v>Takeaway</v>
      </c>
      <c r="V3878" s="4" t="str">
        <f t="shared" si="7"/>
        <v>UNKNOWN</v>
      </c>
      <c r="W3878" s="4">
        <f t="shared" ref="W3878:Y3878" si="3885">IF(OR(J3878 = "ERROR", J3878 = ""), "UNKNOWN", J3878)</f>
        <v>3</v>
      </c>
      <c r="X3878" s="4">
        <f t="shared" si="3885"/>
        <v>1.5</v>
      </c>
      <c r="Y3878" s="4">
        <f t="shared" si="3885"/>
        <v>4.5</v>
      </c>
      <c r="Z3878" s="5">
        <f t="shared" si="9"/>
        <v>45034</v>
      </c>
    </row>
    <row r="3879">
      <c r="A3879" s="1" t="s">
        <v>3916</v>
      </c>
      <c r="C3879" s="1">
        <v>2.0</v>
      </c>
      <c r="D3879" s="1">
        <v>4.0</v>
      </c>
      <c r="E3879" s="1">
        <v>8.0</v>
      </c>
      <c r="F3879" s="1" t="s">
        <v>28</v>
      </c>
      <c r="G3879" s="1" t="s">
        <v>29</v>
      </c>
      <c r="H3879" s="2">
        <v>45099.0</v>
      </c>
      <c r="J3879" s="3">
        <f t="shared" si="2"/>
        <v>2</v>
      </c>
      <c r="K3879" s="4">
        <f t="shared" si="3"/>
        <v>4</v>
      </c>
      <c r="L3879" s="4">
        <f t="shared" si="4"/>
        <v>8</v>
      </c>
      <c r="S3879" s="1" t="s">
        <v>3916</v>
      </c>
      <c r="T3879" s="4" t="str">
        <f t="shared" si="5"/>
        <v>UNKNOWN</v>
      </c>
      <c r="U3879" s="4" t="str">
        <f t="shared" si="6"/>
        <v>In-store</v>
      </c>
      <c r="V3879" s="4" t="str">
        <f t="shared" si="7"/>
        <v>Cash</v>
      </c>
      <c r="W3879" s="4">
        <f t="shared" ref="W3879:Y3879" si="3886">IF(OR(J3879 = "ERROR", J3879 = ""), "UNKNOWN", J3879)</f>
        <v>2</v>
      </c>
      <c r="X3879" s="4">
        <f t="shared" si="3886"/>
        <v>4</v>
      </c>
      <c r="Y3879" s="4">
        <f t="shared" si="3886"/>
        <v>8</v>
      </c>
      <c r="Z3879" s="5">
        <f t="shared" si="9"/>
        <v>45099</v>
      </c>
    </row>
    <row r="3880">
      <c r="A3880" s="1" t="s">
        <v>3917</v>
      </c>
      <c r="C3880" s="1">
        <v>3.0</v>
      </c>
      <c r="D3880" s="1">
        <v>1.5</v>
      </c>
      <c r="E3880" s="1">
        <v>4.5</v>
      </c>
      <c r="H3880" s="2">
        <v>45063.0</v>
      </c>
      <c r="J3880" s="3">
        <f t="shared" si="2"/>
        <v>3</v>
      </c>
      <c r="K3880" s="4">
        <f t="shared" si="3"/>
        <v>1.5</v>
      </c>
      <c r="L3880" s="4">
        <f t="shared" si="4"/>
        <v>4.5</v>
      </c>
      <c r="S3880" s="1" t="s">
        <v>3917</v>
      </c>
      <c r="T3880" s="4" t="str">
        <f t="shared" si="5"/>
        <v>UNKNOWN</v>
      </c>
      <c r="U3880" s="4" t="str">
        <f t="shared" si="6"/>
        <v>UNKNOWN</v>
      </c>
      <c r="V3880" s="4" t="str">
        <f t="shared" si="7"/>
        <v>UNKNOWN</v>
      </c>
      <c r="W3880" s="4">
        <f t="shared" ref="W3880:Y3880" si="3887">IF(OR(J3880 = "ERROR", J3880 = ""), "UNKNOWN", J3880)</f>
        <v>3</v>
      </c>
      <c r="X3880" s="4">
        <f t="shared" si="3887"/>
        <v>1.5</v>
      </c>
      <c r="Y3880" s="4">
        <f t="shared" si="3887"/>
        <v>4.5</v>
      </c>
      <c r="Z3880" s="5">
        <f t="shared" si="9"/>
        <v>45063</v>
      </c>
    </row>
    <row r="3881">
      <c r="A3881" s="1" t="s">
        <v>3918</v>
      </c>
      <c r="B3881" s="1" t="s">
        <v>22</v>
      </c>
      <c r="C3881" s="1">
        <v>5.0</v>
      </c>
      <c r="D3881" s="1">
        <v>2.0</v>
      </c>
      <c r="E3881" s="1">
        <v>10.0</v>
      </c>
      <c r="F3881" s="1" t="s">
        <v>28</v>
      </c>
      <c r="G3881" s="1" t="s">
        <v>30</v>
      </c>
      <c r="H3881" s="6">
        <v>45288.0</v>
      </c>
      <c r="J3881" s="3">
        <f t="shared" si="2"/>
        <v>5</v>
      </c>
      <c r="K3881" s="4">
        <f t="shared" si="3"/>
        <v>2</v>
      </c>
      <c r="L3881" s="4">
        <f t="shared" si="4"/>
        <v>10</v>
      </c>
      <c r="S3881" s="1" t="s">
        <v>3918</v>
      </c>
      <c r="T3881" s="4" t="str">
        <f t="shared" si="5"/>
        <v>Coffee</v>
      </c>
      <c r="U3881" s="4" t="str">
        <f t="shared" si="6"/>
        <v>UNKNOWN</v>
      </c>
      <c r="V3881" s="4" t="str">
        <f t="shared" si="7"/>
        <v>Cash</v>
      </c>
      <c r="W3881" s="4">
        <f t="shared" ref="W3881:Y3881" si="3888">IF(OR(J3881 = "ERROR", J3881 = ""), "UNKNOWN", J3881)</f>
        <v>5</v>
      </c>
      <c r="X3881" s="4">
        <f t="shared" si="3888"/>
        <v>2</v>
      </c>
      <c r="Y3881" s="4">
        <f t="shared" si="3888"/>
        <v>10</v>
      </c>
      <c r="Z3881" s="7">
        <f t="shared" si="9"/>
        <v>45288</v>
      </c>
    </row>
    <row r="3882">
      <c r="A3882" s="1" t="s">
        <v>3919</v>
      </c>
      <c r="B3882" s="1" t="s">
        <v>22</v>
      </c>
      <c r="C3882" s="1">
        <v>5.0</v>
      </c>
      <c r="D3882" s="1">
        <v>2.0</v>
      </c>
      <c r="E3882" s="1">
        <v>10.0</v>
      </c>
      <c r="H3882" s="2">
        <v>45265.0</v>
      </c>
      <c r="J3882" s="3">
        <f t="shared" si="2"/>
        <v>5</v>
      </c>
      <c r="K3882" s="4">
        <f t="shared" si="3"/>
        <v>2</v>
      </c>
      <c r="L3882" s="4">
        <f t="shared" si="4"/>
        <v>10</v>
      </c>
      <c r="S3882" s="1" t="s">
        <v>3919</v>
      </c>
      <c r="T3882" s="4" t="str">
        <f t="shared" si="5"/>
        <v>Coffee</v>
      </c>
      <c r="U3882" s="4" t="str">
        <f t="shared" si="6"/>
        <v>UNKNOWN</v>
      </c>
      <c r="V3882" s="4" t="str">
        <f t="shared" si="7"/>
        <v>UNKNOWN</v>
      </c>
      <c r="W3882" s="4">
        <f t="shared" ref="W3882:Y3882" si="3889">IF(OR(J3882 = "ERROR", J3882 = ""), "UNKNOWN", J3882)</f>
        <v>5</v>
      </c>
      <c r="X3882" s="4">
        <f t="shared" si="3889"/>
        <v>2</v>
      </c>
      <c r="Y3882" s="4">
        <f t="shared" si="3889"/>
        <v>10</v>
      </c>
      <c r="Z3882" s="5">
        <f t="shared" si="9"/>
        <v>45265</v>
      </c>
    </row>
    <row r="3883">
      <c r="A3883" s="1" t="s">
        <v>3920</v>
      </c>
      <c r="B3883" s="1" t="s">
        <v>22</v>
      </c>
      <c r="C3883" s="1">
        <v>5.0</v>
      </c>
      <c r="D3883" s="1">
        <v>2.0</v>
      </c>
      <c r="G3883" s="1" t="s">
        <v>24</v>
      </c>
      <c r="H3883" s="2">
        <v>44987.0</v>
      </c>
      <c r="J3883" s="3">
        <f t="shared" si="2"/>
        <v>5</v>
      </c>
      <c r="K3883" s="4">
        <f t="shared" si="3"/>
        <v>2</v>
      </c>
      <c r="L3883" s="4">
        <f t="shared" si="4"/>
        <v>10</v>
      </c>
      <c r="S3883" s="1" t="s">
        <v>3920</v>
      </c>
      <c r="T3883" s="4" t="str">
        <f t="shared" si="5"/>
        <v>Coffee</v>
      </c>
      <c r="U3883" s="4" t="str">
        <f t="shared" si="6"/>
        <v>Takeaway</v>
      </c>
      <c r="V3883" s="4" t="str">
        <f t="shared" si="7"/>
        <v>UNKNOWN</v>
      </c>
      <c r="W3883" s="4">
        <f t="shared" ref="W3883:Y3883" si="3890">IF(OR(J3883 = "ERROR", J3883 = ""), "UNKNOWN", J3883)</f>
        <v>5</v>
      </c>
      <c r="X3883" s="4">
        <f t="shared" si="3890"/>
        <v>2</v>
      </c>
      <c r="Y3883" s="4">
        <f t="shared" si="3890"/>
        <v>10</v>
      </c>
      <c r="Z3883" s="5">
        <f t="shared" si="9"/>
        <v>44987</v>
      </c>
    </row>
    <row r="3884">
      <c r="A3884" s="1" t="s">
        <v>3921</v>
      </c>
      <c r="B3884" s="1" t="s">
        <v>32</v>
      </c>
      <c r="C3884" s="1">
        <v>4.0</v>
      </c>
      <c r="D3884" s="1">
        <v>1.0</v>
      </c>
      <c r="E3884" s="1">
        <v>4.0</v>
      </c>
      <c r="F3884" s="1" t="s">
        <v>28</v>
      </c>
      <c r="G3884" s="1" t="s">
        <v>29</v>
      </c>
      <c r="H3884" s="2">
        <v>44952.0</v>
      </c>
      <c r="J3884" s="3">
        <f t="shared" si="2"/>
        <v>4</v>
      </c>
      <c r="K3884" s="4">
        <f t="shared" si="3"/>
        <v>1</v>
      </c>
      <c r="L3884" s="4">
        <f t="shared" si="4"/>
        <v>4</v>
      </c>
      <c r="S3884" s="1" t="s">
        <v>3921</v>
      </c>
      <c r="T3884" s="4" t="str">
        <f t="shared" si="5"/>
        <v>Cookie</v>
      </c>
      <c r="U3884" s="4" t="str">
        <f t="shared" si="6"/>
        <v>In-store</v>
      </c>
      <c r="V3884" s="4" t="str">
        <f t="shared" si="7"/>
        <v>Cash</v>
      </c>
      <c r="W3884" s="4">
        <f t="shared" ref="W3884:Y3884" si="3891">IF(OR(J3884 = "ERROR", J3884 = ""), "UNKNOWN", J3884)</f>
        <v>4</v>
      </c>
      <c r="X3884" s="4">
        <f t="shared" si="3891"/>
        <v>1</v>
      </c>
      <c r="Y3884" s="4">
        <f t="shared" si="3891"/>
        <v>4</v>
      </c>
      <c r="Z3884" s="5">
        <f t="shared" si="9"/>
        <v>44952</v>
      </c>
    </row>
    <row r="3885">
      <c r="A3885" s="1" t="s">
        <v>3922</v>
      </c>
      <c r="B3885" s="1" t="s">
        <v>44</v>
      </c>
      <c r="C3885" s="1">
        <v>3.0</v>
      </c>
      <c r="D3885" s="1" t="s">
        <v>30</v>
      </c>
      <c r="E3885" s="1">
        <v>12.0</v>
      </c>
      <c r="G3885" s="1" t="s">
        <v>24</v>
      </c>
      <c r="H3885" s="2">
        <v>45114.0</v>
      </c>
      <c r="J3885" s="3">
        <f t="shared" si="2"/>
        <v>3</v>
      </c>
      <c r="K3885" s="4">
        <f t="shared" si="3"/>
        <v>4</v>
      </c>
      <c r="L3885" s="4">
        <f t="shared" si="4"/>
        <v>12</v>
      </c>
      <c r="S3885" s="1" t="s">
        <v>3922</v>
      </c>
      <c r="T3885" s="4" t="str">
        <f t="shared" si="5"/>
        <v>Sandwich</v>
      </c>
      <c r="U3885" s="4" t="str">
        <f t="shared" si="6"/>
        <v>Takeaway</v>
      </c>
      <c r="V3885" s="4" t="str">
        <f t="shared" si="7"/>
        <v>UNKNOWN</v>
      </c>
      <c r="W3885" s="4">
        <f t="shared" ref="W3885:Y3885" si="3892">IF(OR(J3885 = "ERROR", J3885 = ""), "UNKNOWN", J3885)</f>
        <v>3</v>
      </c>
      <c r="X3885" s="4">
        <f t="shared" si="3892"/>
        <v>4</v>
      </c>
      <c r="Y3885" s="4">
        <f t="shared" si="3892"/>
        <v>12</v>
      </c>
      <c r="Z3885" s="5">
        <f t="shared" si="9"/>
        <v>45114</v>
      </c>
    </row>
    <row r="3886">
      <c r="A3886" s="1" t="s">
        <v>3923</v>
      </c>
      <c r="B3886" s="1" t="s">
        <v>55</v>
      </c>
      <c r="C3886" s="1">
        <v>4.0</v>
      </c>
      <c r="D3886" s="1">
        <v>3.0</v>
      </c>
      <c r="E3886" s="1">
        <v>12.0</v>
      </c>
      <c r="F3886" s="1" t="s">
        <v>28</v>
      </c>
      <c r="G3886" s="1" t="s">
        <v>29</v>
      </c>
      <c r="H3886" s="2">
        <v>45027.0</v>
      </c>
      <c r="J3886" s="3">
        <f t="shared" si="2"/>
        <v>4</v>
      </c>
      <c r="K3886" s="4">
        <f t="shared" si="3"/>
        <v>3</v>
      </c>
      <c r="L3886" s="4">
        <f t="shared" si="4"/>
        <v>12</v>
      </c>
      <c r="S3886" s="1" t="s">
        <v>3923</v>
      </c>
      <c r="T3886" s="4" t="str">
        <f t="shared" si="5"/>
        <v>Juice</v>
      </c>
      <c r="U3886" s="4" t="str">
        <f t="shared" si="6"/>
        <v>In-store</v>
      </c>
      <c r="V3886" s="4" t="str">
        <f t="shared" si="7"/>
        <v>Cash</v>
      </c>
      <c r="W3886" s="4">
        <f t="shared" ref="W3886:Y3886" si="3893">IF(OR(J3886 = "ERROR", J3886 = ""), "UNKNOWN", J3886)</f>
        <v>4</v>
      </c>
      <c r="X3886" s="4">
        <f t="shared" si="3893"/>
        <v>3</v>
      </c>
      <c r="Y3886" s="4">
        <f t="shared" si="3893"/>
        <v>12</v>
      </c>
      <c r="Z3886" s="5">
        <f t="shared" si="9"/>
        <v>45027</v>
      </c>
    </row>
    <row r="3887">
      <c r="A3887" s="1" t="s">
        <v>3924</v>
      </c>
      <c r="B3887" s="1" t="s">
        <v>32</v>
      </c>
      <c r="C3887" s="1">
        <v>1.0</v>
      </c>
      <c r="D3887" s="1">
        <v>1.0</v>
      </c>
      <c r="E3887" s="1">
        <v>1.0</v>
      </c>
      <c r="F3887" s="1" t="s">
        <v>23</v>
      </c>
      <c r="G3887" s="1" t="s">
        <v>24</v>
      </c>
      <c r="H3887" s="2">
        <v>45185.0</v>
      </c>
      <c r="J3887" s="3">
        <f t="shared" si="2"/>
        <v>1</v>
      </c>
      <c r="K3887" s="4">
        <f t="shared" si="3"/>
        <v>1</v>
      </c>
      <c r="L3887" s="4">
        <f t="shared" si="4"/>
        <v>1</v>
      </c>
      <c r="S3887" s="1" t="s">
        <v>3924</v>
      </c>
      <c r="T3887" s="4" t="str">
        <f t="shared" si="5"/>
        <v>Cookie</v>
      </c>
      <c r="U3887" s="4" t="str">
        <f t="shared" si="6"/>
        <v>Takeaway</v>
      </c>
      <c r="V3887" s="4" t="str">
        <f t="shared" si="7"/>
        <v>Credit Card</v>
      </c>
      <c r="W3887" s="4">
        <f t="shared" ref="W3887:Y3887" si="3894">IF(OR(J3887 = "ERROR", J3887 = ""), "UNKNOWN", J3887)</f>
        <v>1</v>
      </c>
      <c r="X3887" s="4">
        <f t="shared" si="3894"/>
        <v>1</v>
      </c>
      <c r="Y3887" s="4">
        <f t="shared" si="3894"/>
        <v>1</v>
      </c>
      <c r="Z3887" s="5">
        <f t="shared" si="9"/>
        <v>45185</v>
      </c>
    </row>
    <row r="3888">
      <c r="A3888" s="1" t="s">
        <v>3925</v>
      </c>
      <c r="B3888" s="1" t="s">
        <v>44</v>
      </c>
      <c r="C3888" s="1">
        <v>1.0</v>
      </c>
      <c r="D3888" s="1">
        <v>4.0</v>
      </c>
      <c r="E3888" s="1">
        <v>4.0</v>
      </c>
      <c r="H3888" s="2">
        <v>44935.0</v>
      </c>
      <c r="J3888" s="3">
        <f t="shared" si="2"/>
        <v>1</v>
      </c>
      <c r="K3888" s="4">
        <f t="shared" si="3"/>
        <v>4</v>
      </c>
      <c r="L3888" s="4">
        <f t="shared" si="4"/>
        <v>4</v>
      </c>
      <c r="S3888" s="1" t="s">
        <v>3925</v>
      </c>
      <c r="T3888" s="4" t="str">
        <f t="shared" si="5"/>
        <v>Sandwich</v>
      </c>
      <c r="U3888" s="4" t="str">
        <f t="shared" si="6"/>
        <v>UNKNOWN</v>
      </c>
      <c r="V3888" s="4" t="str">
        <f t="shared" si="7"/>
        <v>UNKNOWN</v>
      </c>
      <c r="W3888" s="4">
        <f t="shared" ref="W3888:Y3888" si="3895">IF(OR(J3888 = "ERROR", J3888 = ""), "UNKNOWN", J3888)</f>
        <v>1</v>
      </c>
      <c r="X3888" s="4">
        <f t="shared" si="3895"/>
        <v>4</v>
      </c>
      <c r="Y3888" s="4">
        <f t="shared" si="3895"/>
        <v>4</v>
      </c>
      <c r="Z3888" s="5">
        <f t="shared" si="9"/>
        <v>44935</v>
      </c>
    </row>
    <row r="3889">
      <c r="A3889" s="1" t="s">
        <v>3926</v>
      </c>
      <c r="B3889" s="1" t="s">
        <v>41</v>
      </c>
      <c r="C3889" s="1">
        <v>3.0</v>
      </c>
      <c r="D3889" s="1">
        <v>4.0</v>
      </c>
      <c r="E3889" s="1">
        <v>12.0</v>
      </c>
      <c r="F3889" s="1" t="s">
        <v>28</v>
      </c>
      <c r="G3889" s="1" t="s">
        <v>29</v>
      </c>
      <c r="H3889" s="1" t="s">
        <v>30</v>
      </c>
      <c r="J3889" s="3">
        <f t="shared" si="2"/>
        <v>3</v>
      </c>
      <c r="K3889" s="4">
        <f t="shared" si="3"/>
        <v>4</v>
      </c>
      <c r="L3889" s="4">
        <f t="shared" si="4"/>
        <v>12</v>
      </c>
      <c r="S3889" s="1" t="s">
        <v>3926</v>
      </c>
      <c r="T3889" s="4" t="str">
        <f t="shared" si="5"/>
        <v>Smoothie</v>
      </c>
      <c r="U3889" s="4" t="str">
        <f t="shared" si="6"/>
        <v>In-store</v>
      </c>
      <c r="V3889" s="4" t="str">
        <f t="shared" si="7"/>
        <v>Cash</v>
      </c>
      <c r="W3889" s="4">
        <f t="shared" ref="W3889:Y3889" si="3896">IF(OR(J3889 = "ERROR", J3889 = ""), "UNKNOWN", J3889)</f>
        <v>3</v>
      </c>
      <c r="X3889" s="4">
        <f t="shared" si="3896"/>
        <v>4</v>
      </c>
      <c r="Y3889" s="4">
        <f t="shared" si="3896"/>
        <v>12</v>
      </c>
      <c r="Z3889" s="4" t="str">
        <f t="shared" si="9"/>
        <v>UNKNOWN</v>
      </c>
    </row>
    <row r="3890">
      <c r="A3890" s="1" t="s">
        <v>3927</v>
      </c>
      <c r="B3890" s="1" t="s">
        <v>55</v>
      </c>
      <c r="C3890" s="1">
        <v>4.0</v>
      </c>
      <c r="D3890" s="1">
        <v>3.0</v>
      </c>
      <c r="E3890" s="1">
        <v>12.0</v>
      </c>
      <c r="F3890" s="1" t="s">
        <v>28</v>
      </c>
      <c r="G3890" s="1" t="s">
        <v>29</v>
      </c>
      <c r="H3890" s="2">
        <v>44956.0</v>
      </c>
      <c r="J3890" s="3">
        <f t="shared" si="2"/>
        <v>4</v>
      </c>
      <c r="K3890" s="4">
        <f t="shared" si="3"/>
        <v>3</v>
      </c>
      <c r="L3890" s="4">
        <f t="shared" si="4"/>
        <v>12</v>
      </c>
      <c r="S3890" s="1" t="s">
        <v>3927</v>
      </c>
      <c r="T3890" s="4" t="str">
        <f t="shared" si="5"/>
        <v>Juice</v>
      </c>
      <c r="U3890" s="4" t="str">
        <f t="shared" si="6"/>
        <v>In-store</v>
      </c>
      <c r="V3890" s="4" t="str">
        <f t="shared" si="7"/>
        <v>Cash</v>
      </c>
      <c r="W3890" s="4">
        <f t="shared" ref="W3890:Y3890" si="3897">IF(OR(J3890 = "ERROR", J3890 = ""), "UNKNOWN", J3890)</f>
        <v>4</v>
      </c>
      <c r="X3890" s="4">
        <f t="shared" si="3897"/>
        <v>3</v>
      </c>
      <c r="Y3890" s="4">
        <f t="shared" si="3897"/>
        <v>12</v>
      </c>
      <c r="Z3890" s="5">
        <f t="shared" si="9"/>
        <v>44956</v>
      </c>
    </row>
    <row r="3891">
      <c r="A3891" s="1" t="s">
        <v>3928</v>
      </c>
      <c r="B3891" s="1" t="s">
        <v>22</v>
      </c>
      <c r="C3891" s="1">
        <v>2.0</v>
      </c>
      <c r="D3891" s="1">
        <v>2.0</v>
      </c>
      <c r="E3891" s="1">
        <v>4.0</v>
      </c>
      <c r="G3891" s="1" t="s">
        <v>30</v>
      </c>
      <c r="H3891" s="2">
        <v>45063.0</v>
      </c>
      <c r="J3891" s="3">
        <f t="shared" si="2"/>
        <v>2</v>
      </c>
      <c r="K3891" s="4">
        <f t="shared" si="3"/>
        <v>2</v>
      </c>
      <c r="L3891" s="4">
        <f t="shared" si="4"/>
        <v>4</v>
      </c>
      <c r="S3891" s="1" t="s">
        <v>3928</v>
      </c>
      <c r="T3891" s="4" t="str">
        <f t="shared" si="5"/>
        <v>Coffee</v>
      </c>
      <c r="U3891" s="4" t="str">
        <f t="shared" si="6"/>
        <v>UNKNOWN</v>
      </c>
      <c r="V3891" s="4" t="str">
        <f t="shared" si="7"/>
        <v>UNKNOWN</v>
      </c>
      <c r="W3891" s="4">
        <f t="shared" ref="W3891:Y3891" si="3898">IF(OR(J3891 = "ERROR", J3891 = ""), "UNKNOWN", J3891)</f>
        <v>2</v>
      </c>
      <c r="X3891" s="4">
        <f t="shared" si="3898"/>
        <v>2</v>
      </c>
      <c r="Y3891" s="4">
        <f t="shared" si="3898"/>
        <v>4</v>
      </c>
      <c r="Z3891" s="5">
        <f t="shared" si="9"/>
        <v>45063</v>
      </c>
    </row>
    <row r="3892">
      <c r="A3892" s="1" t="s">
        <v>3929</v>
      </c>
      <c r="B3892" s="1" t="s">
        <v>22</v>
      </c>
      <c r="C3892" s="1">
        <v>4.0</v>
      </c>
      <c r="D3892" s="1">
        <v>2.0</v>
      </c>
      <c r="E3892" s="1">
        <v>8.0</v>
      </c>
      <c r="F3892" s="1" t="s">
        <v>23</v>
      </c>
      <c r="G3892" s="1" t="s">
        <v>24</v>
      </c>
      <c r="H3892" s="2">
        <v>45131.0</v>
      </c>
      <c r="J3892" s="3">
        <f t="shared" si="2"/>
        <v>4</v>
      </c>
      <c r="K3892" s="4">
        <f t="shared" si="3"/>
        <v>2</v>
      </c>
      <c r="L3892" s="4">
        <f t="shared" si="4"/>
        <v>8</v>
      </c>
      <c r="S3892" s="1" t="s">
        <v>3929</v>
      </c>
      <c r="T3892" s="4" t="str">
        <f t="shared" si="5"/>
        <v>Coffee</v>
      </c>
      <c r="U3892" s="4" t="str">
        <f t="shared" si="6"/>
        <v>Takeaway</v>
      </c>
      <c r="V3892" s="4" t="str">
        <f t="shared" si="7"/>
        <v>Credit Card</v>
      </c>
      <c r="W3892" s="4">
        <f t="shared" ref="W3892:Y3892" si="3899">IF(OR(J3892 = "ERROR", J3892 = ""), "UNKNOWN", J3892)</f>
        <v>4</v>
      </c>
      <c r="X3892" s="4">
        <f t="shared" si="3899"/>
        <v>2</v>
      </c>
      <c r="Y3892" s="4">
        <f t="shared" si="3899"/>
        <v>8</v>
      </c>
      <c r="Z3892" s="5">
        <f t="shared" si="9"/>
        <v>45131</v>
      </c>
    </row>
    <row r="3893">
      <c r="A3893" s="1" t="s">
        <v>3930</v>
      </c>
      <c r="B3893" s="1" t="s">
        <v>36</v>
      </c>
      <c r="C3893" s="1">
        <v>1.0</v>
      </c>
      <c r="D3893" s="1">
        <v>5.0</v>
      </c>
      <c r="E3893" s="1">
        <v>5.0</v>
      </c>
      <c r="G3893" s="1" t="s">
        <v>30</v>
      </c>
      <c r="H3893" s="2">
        <v>45204.0</v>
      </c>
      <c r="J3893" s="3">
        <f t="shared" si="2"/>
        <v>1</v>
      </c>
      <c r="K3893" s="4">
        <f t="shared" si="3"/>
        <v>5</v>
      </c>
      <c r="L3893" s="4">
        <f t="shared" si="4"/>
        <v>5</v>
      </c>
      <c r="S3893" s="1" t="s">
        <v>3930</v>
      </c>
      <c r="T3893" s="4" t="str">
        <f t="shared" si="5"/>
        <v>Salad</v>
      </c>
      <c r="U3893" s="4" t="str">
        <f t="shared" si="6"/>
        <v>UNKNOWN</v>
      </c>
      <c r="V3893" s="4" t="str">
        <f t="shared" si="7"/>
        <v>UNKNOWN</v>
      </c>
      <c r="W3893" s="4">
        <f t="shared" ref="W3893:Y3893" si="3900">IF(OR(J3893 = "ERROR", J3893 = ""), "UNKNOWN", J3893)</f>
        <v>1</v>
      </c>
      <c r="X3893" s="4">
        <f t="shared" si="3900"/>
        <v>5</v>
      </c>
      <c r="Y3893" s="4">
        <f t="shared" si="3900"/>
        <v>5</v>
      </c>
      <c r="Z3893" s="5">
        <f t="shared" si="9"/>
        <v>45204</v>
      </c>
    </row>
    <row r="3894">
      <c r="A3894" s="1" t="s">
        <v>3931</v>
      </c>
      <c r="B3894" s="1" t="s">
        <v>44</v>
      </c>
      <c r="C3894" s="1">
        <v>4.0</v>
      </c>
      <c r="D3894" s="1">
        <v>4.0</v>
      </c>
      <c r="E3894" s="1">
        <v>16.0</v>
      </c>
      <c r="G3894" s="1" t="s">
        <v>29</v>
      </c>
      <c r="H3894" s="2">
        <v>44959.0</v>
      </c>
      <c r="J3894" s="3">
        <f t="shared" si="2"/>
        <v>4</v>
      </c>
      <c r="K3894" s="4">
        <f t="shared" si="3"/>
        <v>4</v>
      </c>
      <c r="L3894" s="4">
        <f t="shared" si="4"/>
        <v>16</v>
      </c>
      <c r="S3894" s="1" t="s">
        <v>3931</v>
      </c>
      <c r="T3894" s="4" t="str">
        <f t="shared" si="5"/>
        <v>Sandwich</v>
      </c>
      <c r="U3894" s="4" t="str">
        <f t="shared" si="6"/>
        <v>In-store</v>
      </c>
      <c r="V3894" s="4" t="str">
        <f t="shared" si="7"/>
        <v>UNKNOWN</v>
      </c>
      <c r="W3894" s="4">
        <f t="shared" ref="W3894:Y3894" si="3901">IF(OR(J3894 = "ERROR", J3894 = ""), "UNKNOWN", J3894)</f>
        <v>4</v>
      </c>
      <c r="X3894" s="4">
        <f t="shared" si="3901"/>
        <v>4</v>
      </c>
      <c r="Y3894" s="4">
        <f t="shared" si="3901"/>
        <v>16</v>
      </c>
      <c r="Z3894" s="5">
        <f t="shared" si="9"/>
        <v>44959</v>
      </c>
    </row>
    <row r="3895">
      <c r="A3895" s="1" t="s">
        <v>3932</v>
      </c>
      <c r="B3895" s="1" t="s">
        <v>27</v>
      </c>
      <c r="C3895" s="1">
        <v>3.0</v>
      </c>
      <c r="D3895" s="1">
        <v>3.0</v>
      </c>
      <c r="E3895" s="1">
        <v>9.0</v>
      </c>
      <c r="F3895" s="1" t="s">
        <v>28</v>
      </c>
      <c r="G3895" s="1" t="s">
        <v>29</v>
      </c>
      <c r="H3895" s="2">
        <v>45143.0</v>
      </c>
      <c r="J3895" s="3">
        <f t="shared" si="2"/>
        <v>3</v>
      </c>
      <c r="K3895" s="4">
        <f t="shared" si="3"/>
        <v>3</v>
      </c>
      <c r="L3895" s="4">
        <f t="shared" si="4"/>
        <v>9</v>
      </c>
      <c r="S3895" s="1" t="s">
        <v>3932</v>
      </c>
      <c r="T3895" s="4" t="str">
        <f t="shared" si="5"/>
        <v>Cake</v>
      </c>
      <c r="U3895" s="4" t="str">
        <f t="shared" si="6"/>
        <v>In-store</v>
      </c>
      <c r="V3895" s="4" t="str">
        <f t="shared" si="7"/>
        <v>Cash</v>
      </c>
      <c r="W3895" s="4">
        <f t="shared" ref="W3895:Y3895" si="3902">IF(OR(J3895 = "ERROR", J3895 = ""), "UNKNOWN", J3895)</f>
        <v>3</v>
      </c>
      <c r="X3895" s="4">
        <f t="shared" si="3902"/>
        <v>3</v>
      </c>
      <c r="Y3895" s="4">
        <f t="shared" si="3902"/>
        <v>9</v>
      </c>
      <c r="Z3895" s="5">
        <f t="shared" si="9"/>
        <v>45143</v>
      </c>
    </row>
    <row r="3896">
      <c r="A3896" s="1" t="s">
        <v>3933</v>
      </c>
      <c r="B3896" s="1" t="s">
        <v>44</v>
      </c>
      <c r="C3896" s="1">
        <v>5.0</v>
      </c>
      <c r="D3896" s="1">
        <v>4.0</v>
      </c>
      <c r="E3896" s="1">
        <v>20.0</v>
      </c>
      <c r="F3896" s="1" t="s">
        <v>25</v>
      </c>
      <c r="G3896" s="1" t="s">
        <v>24</v>
      </c>
      <c r="H3896" s="2">
        <v>45042.0</v>
      </c>
      <c r="J3896" s="3">
        <f t="shared" si="2"/>
        <v>5</v>
      </c>
      <c r="K3896" s="4">
        <f t="shared" si="3"/>
        <v>4</v>
      </c>
      <c r="L3896" s="4">
        <f t="shared" si="4"/>
        <v>20</v>
      </c>
      <c r="S3896" s="1" t="s">
        <v>3933</v>
      </c>
      <c r="T3896" s="4" t="str">
        <f t="shared" si="5"/>
        <v>Sandwich</v>
      </c>
      <c r="U3896" s="4" t="str">
        <f t="shared" si="6"/>
        <v>Takeaway</v>
      </c>
      <c r="V3896" s="4" t="str">
        <f t="shared" si="7"/>
        <v>UNKNOWN</v>
      </c>
      <c r="W3896" s="4">
        <f t="shared" ref="W3896:Y3896" si="3903">IF(OR(J3896 = "ERROR", J3896 = ""), "UNKNOWN", J3896)</f>
        <v>5</v>
      </c>
      <c r="X3896" s="4">
        <f t="shared" si="3903"/>
        <v>4</v>
      </c>
      <c r="Y3896" s="4">
        <f t="shared" si="3903"/>
        <v>20</v>
      </c>
      <c r="Z3896" s="5">
        <f t="shared" si="9"/>
        <v>45042</v>
      </c>
    </row>
    <row r="3897">
      <c r="A3897" s="1" t="s">
        <v>3934</v>
      </c>
      <c r="B3897" s="1" t="s">
        <v>44</v>
      </c>
      <c r="C3897" s="1">
        <v>5.0</v>
      </c>
      <c r="D3897" s="1">
        <v>4.0</v>
      </c>
      <c r="E3897" s="1">
        <v>20.0</v>
      </c>
      <c r="F3897" s="1" t="s">
        <v>39</v>
      </c>
      <c r="H3897" s="2">
        <v>44930.0</v>
      </c>
      <c r="J3897" s="3">
        <f t="shared" si="2"/>
        <v>5</v>
      </c>
      <c r="K3897" s="4">
        <f t="shared" si="3"/>
        <v>4</v>
      </c>
      <c r="L3897" s="4">
        <f t="shared" si="4"/>
        <v>20</v>
      </c>
      <c r="S3897" s="1" t="s">
        <v>3934</v>
      </c>
      <c r="T3897" s="4" t="str">
        <f t="shared" si="5"/>
        <v>Sandwich</v>
      </c>
      <c r="U3897" s="4" t="str">
        <f t="shared" si="6"/>
        <v>UNKNOWN</v>
      </c>
      <c r="V3897" s="4" t="str">
        <f t="shared" si="7"/>
        <v>Digital Wallet</v>
      </c>
      <c r="W3897" s="4">
        <f t="shared" ref="W3897:Y3897" si="3904">IF(OR(J3897 = "ERROR", J3897 = ""), "UNKNOWN", J3897)</f>
        <v>5</v>
      </c>
      <c r="X3897" s="4">
        <f t="shared" si="3904"/>
        <v>4</v>
      </c>
      <c r="Y3897" s="4">
        <f t="shared" si="3904"/>
        <v>20</v>
      </c>
      <c r="Z3897" s="5">
        <f t="shared" si="9"/>
        <v>44930</v>
      </c>
    </row>
    <row r="3898">
      <c r="A3898" s="1" t="s">
        <v>3935</v>
      </c>
      <c r="B3898" s="1" t="s">
        <v>41</v>
      </c>
      <c r="C3898" s="1">
        <v>5.0</v>
      </c>
      <c r="D3898" s="1">
        <v>4.0</v>
      </c>
      <c r="E3898" s="1">
        <v>20.0</v>
      </c>
      <c r="F3898" s="1" t="s">
        <v>28</v>
      </c>
      <c r="H3898" s="2">
        <v>45090.0</v>
      </c>
      <c r="J3898" s="3">
        <f t="shared" si="2"/>
        <v>5</v>
      </c>
      <c r="K3898" s="4">
        <f t="shared" si="3"/>
        <v>4</v>
      </c>
      <c r="L3898" s="4">
        <f t="shared" si="4"/>
        <v>20</v>
      </c>
      <c r="S3898" s="1" t="s">
        <v>3935</v>
      </c>
      <c r="T3898" s="4" t="str">
        <f t="shared" si="5"/>
        <v>Smoothie</v>
      </c>
      <c r="U3898" s="4" t="str">
        <f t="shared" si="6"/>
        <v>UNKNOWN</v>
      </c>
      <c r="V3898" s="4" t="str">
        <f t="shared" si="7"/>
        <v>Cash</v>
      </c>
      <c r="W3898" s="4">
        <f t="shared" ref="W3898:Y3898" si="3905">IF(OR(J3898 = "ERROR", J3898 = ""), "UNKNOWN", J3898)</f>
        <v>5</v>
      </c>
      <c r="X3898" s="4">
        <f t="shared" si="3905"/>
        <v>4</v>
      </c>
      <c r="Y3898" s="4">
        <f t="shared" si="3905"/>
        <v>20</v>
      </c>
      <c r="Z3898" s="5">
        <f t="shared" si="9"/>
        <v>45090</v>
      </c>
    </row>
    <row r="3899">
      <c r="A3899" s="1" t="s">
        <v>3936</v>
      </c>
      <c r="B3899" s="1" t="s">
        <v>22</v>
      </c>
      <c r="C3899" s="1">
        <v>2.0</v>
      </c>
      <c r="D3899" s="1">
        <v>2.0</v>
      </c>
      <c r="E3899" s="1">
        <v>4.0</v>
      </c>
      <c r="F3899" s="1" t="s">
        <v>39</v>
      </c>
      <c r="H3899" s="2">
        <v>44963.0</v>
      </c>
      <c r="J3899" s="3">
        <f t="shared" si="2"/>
        <v>2</v>
      </c>
      <c r="K3899" s="4">
        <f t="shared" si="3"/>
        <v>2</v>
      </c>
      <c r="L3899" s="4">
        <f t="shared" si="4"/>
        <v>4</v>
      </c>
      <c r="S3899" s="1" t="s">
        <v>3936</v>
      </c>
      <c r="T3899" s="4" t="str">
        <f t="shared" si="5"/>
        <v>Coffee</v>
      </c>
      <c r="U3899" s="4" t="str">
        <f t="shared" si="6"/>
        <v>UNKNOWN</v>
      </c>
      <c r="V3899" s="4" t="str">
        <f t="shared" si="7"/>
        <v>Digital Wallet</v>
      </c>
      <c r="W3899" s="4">
        <f t="shared" ref="W3899:Y3899" si="3906">IF(OR(J3899 = "ERROR", J3899 = ""), "UNKNOWN", J3899)</f>
        <v>2</v>
      </c>
      <c r="X3899" s="4">
        <f t="shared" si="3906"/>
        <v>2</v>
      </c>
      <c r="Y3899" s="4">
        <f t="shared" si="3906"/>
        <v>4</v>
      </c>
      <c r="Z3899" s="5">
        <f t="shared" si="9"/>
        <v>44963</v>
      </c>
    </row>
    <row r="3900">
      <c r="A3900" s="1" t="s">
        <v>3937</v>
      </c>
      <c r="B3900" s="1" t="s">
        <v>32</v>
      </c>
      <c r="C3900" s="1">
        <v>3.0</v>
      </c>
      <c r="D3900" s="1">
        <v>1.0</v>
      </c>
      <c r="F3900" s="1" t="s">
        <v>39</v>
      </c>
      <c r="G3900" s="1" t="s">
        <v>25</v>
      </c>
      <c r="H3900" s="6">
        <v>45222.0</v>
      </c>
      <c r="J3900" s="3">
        <f t="shared" si="2"/>
        <v>3</v>
      </c>
      <c r="K3900" s="4">
        <f t="shared" si="3"/>
        <v>1</v>
      </c>
      <c r="L3900" s="4">
        <f t="shared" si="4"/>
        <v>3</v>
      </c>
      <c r="S3900" s="1" t="s">
        <v>3937</v>
      </c>
      <c r="T3900" s="4" t="str">
        <f t="shared" si="5"/>
        <v>Cookie</v>
      </c>
      <c r="U3900" s="4" t="str">
        <f t="shared" si="6"/>
        <v>UNKNOWN</v>
      </c>
      <c r="V3900" s="4" t="str">
        <f t="shared" si="7"/>
        <v>Digital Wallet</v>
      </c>
      <c r="W3900" s="4">
        <f t="shared" ref="W3900:Y3900" si="3907">IF(OR(J3900 = "ERROR", J3900 = ""), "UNKNOWN", J3900)</f>
        <v>3</v>
      </c>
      <c r="X3900" s="4">
        <f t="shared" si="3907"/>
        <v>1</v>
      </c>
      <c r="Y3900" s="4">
        <f t="shared" si="3907"/>
        <v>3</v>
      </c>
      <c r="Z3900" s="7">
        <f t="shared" si="9"/>
        <v>45222</v>
      </c>
    </row>
    <row r="3901">
      <c r="A3901" s="1" t="s">
        <v>3938</v>
      </c>
      <c r="B3901" s="1" t="s">
        <v>27</v>
      </c>
      <c r="C3901" s="1">
        <v>5.0</v>
      </c>
      <c r="D3901" s="1">
        <v>3.0</v>
      </c>
      <c r="E3901" s="1">
        <v>15.0</v>
      </c>
      <c r="F3901" s="1" t="s">
        <v>39</v>
      </c>
      <c r="H3901" s="2">
        <v>45052.0</v>
      </c>
      <c r="J3901" s="3">
        <f t="shared" si="2"/>
        <v>5</v>
      </c>
      <c r="K3901" s="4">
        <f t="shared" si="3"/>
        <v>3</v>
      </c>
      <c r="L3901" s="4">
        <f t="shared" si="4"/>
        <v>15</v>
      </c>
      <c r="S3901" s="1" t="s">
        <v>3938</v>
      </c>
      <c r="T3901" s="4" t="str">
        <f t="shared" si="5"/>
        <v>Cake</v>
      </c>
      <c r="U3901" s="4" t="str">
        <f t="shared" si="6"/>
        <v>UNKNOWN</v>
      </c>
      <c r="V3901" s="4" t="str">
        <f t="shared" si="7"/>
        <v>Digital Wallet</v>
      </c>
      <c r="W3901" s="4">
        <f t="shared" ref="W3901:Y3901" si="3908">IF(OR(J3901 = "ERROR", J3901 = ""), "UNKNOWN", J3901)</f>
        <v>5</v>
      </c>
      <c r="X3901" s="4">
        <f t="shared" si="3908"/>
        <v>3</v>
      </c>
      <c r="Y3901" s="4">
        <f t="shared" si="3908"/>
        <v>15</v>
      </c>
      <c r="Z3901" s="5">
        <f t="shared" si="9"/>
        <v>45052</v>
      </c>
    </row>
    <row r="3902">
      <c r="A3902" s="1" t="s">
        <v>3939</v>
      </c>
      <c r="C3902" s="1">
        <v>4.0</v>
      </c>
      <c r="D3902" s="1" t="s">
        <v>25</v>
      </c>
      <c r="E3902" s="1">
        <v>6.0</v>
      </c>
      <c r="F3902" s="1" t="s">
        <v>28</v>
      </c>
      <c r="G3902" s="1" t="s">
        <v>24</v>
      </c>
      <c r="H3902" s="6">
        <v>45253.0</v>
      </c>
      <c r="J3902" s="3">
        <f t="shared" si="2"/>
        <v>4</v>
      </c>
      <c r="K3902" s="4">
        <f t="shared" si="3"/>
        <v>1.5</v>
      </c>
      <c r="L3902" s="4">
        <f t="shared" si="4"/>
        <v>6</v>
      </c>
      <c r="S3902" s="1" t="s">
        <v>3939</v>
      </c>
      <c r="T3902" s="4" t="str">
        <f t="shared" si="5"/>
        <v>UNKNOWN</v>
      </c>
      <c r="U3902" s="4" t="str">
        <f t="shared" si="6"/>
        <v>Takeaway</v>
      </c>
      <c r="V3902" s="4" t="str">
        <f t="shared" si="7"/>
        <v>Cash</v>
      </c>
      <c r="W3902" s="4">
        <f t="shared" ref="W3902:Y3902" si="3909">IF(OR(J3902 = "ERROR", J3902 = ""), "UNKNOWN", J3902)</f>
        <v>4</v>
      </c>
      <c r="X3902" s="4">
        <f t="shared" si="3909"/>
        <v>1.5</v>
      </c>
      <c r="Y3902" s="4">
        <f t="shared" si="3909"/>
        <v>6</v>
      </c>
      <c r="Z3902" s="7">
        <f t="shared" si="9"/>
        <v>45253</v>
      </c>
    </row>
    <row r="3903">
      <c r="A3903" s="1" t="s">
        <v>3940</v>
      </c>
      <c r="B3903" s="1" t="s">
        <v>25</v>
      </c>
      <c r="C3903" s="1">
        <v>4.0</v>
      </c>
      <c r="D3903" s="1">
        <v>1.0</v>
      </c>
      <c r="E3903" s="1">
        <v>4.0</v>
      </c>
      <c r="F3903" s="1" t="s">
        <v>23</v>
      </c>
      <c r="G3903" s="1" t="s">
        <v>29</v>
      </c>
      <c r="H3903" s="2">
        <v>44940.0</v>
      </c>
      <c r="J3903" s="3">
        <f t="shared" si="2"/>
        <v>4</v>
      </c>
      <c r="K3903" s="4">
        <f t="shared" si="3"/>
        <v>1</v>
      </c>
      <c r="L3903" s="4">
        <f t="shared" si="4"/>
        <v>4</v>
      </c>
      <c r="S3903" s="1" t="s">
        <v>3940</v>
      </c>
      <c r="T3903" s="4" t="str">
        <f t="shared" si="5"/>
        <v>UNKNOWN</v>
      </c>
      <c r="U3903" s="4" t="str">
        <f t="shared" si="6"/>
        <v>In-store</v>
      </c>
      <c r="V3903" s="4" t="str">
        <f t="shared" si="7"/>
        <v>Credit Card</v>
      </c>
      <c r="W3903" s="4">
        <f t="shared" ref="W3903:Y3903" si="3910">IF(OR(J3903 = "ERROR", J3903 = ""), "UNKNOWN", J3903)</f>
        <v>4</v>
      </c>
      <c r="X3903" s="4">
        <f t="shared" si="3910"/>
        <v>1</v>
      </c>
      <c r="Y3903" s="4">
        <f t="shared" si="3910"/>
        <v>4</v>
      </c>
      <c r="Z3903" s="5">
        <f t="shared" si="9"/>
        <v>44940</v>
      </c>
    </row>
    <row r="3904">
      <c r="A3904" s="1" t="s">
        <v>3941</v>
      </c>
      <c r="B3904" s="1" t="s">
        <v>41</v>
      </c>
      <c r="C3904" s="1">
        <v>5.0</v>
      </c>
      <c r="D3904" s="1">
        <v>4.0</v>
      </c>
      <c r="E3904" s="1">
        <v>20.0</v>
      </c>
      <c r="F3904" s="1" t="s">
        <v>23</v>
      </c>
      <c r="H3904" s="2">
        <v>45133.0</v>
      </c>
      <c r="J3904" s="3">
        <f t="shared" si="2"/>
        <v>5</v>
      </c>
      <c r="K3904" s="4">
        <f t="shared" si="3"/>
        <v>4</v>
      </c>
      <c r="L3904" s="4">
        <f t="shared" si="4"/>
        <v>20</v>
      </c>
      <c r="S3904" s="1" t="s">
        <v>3941</v>
      </c>
      <c r="T3904" s="4" t="str">
        <f t="shared" si="5"/>
        <v>Smoothie</v>
      </c>
      <c r="U3904" s="4" t="str">
        <f t="shared" si="6"/>
        <v>UNKNOWN</v>
      </c>
      <c r="V3904" s="4" t="str">
        <f t="shared" si="7"/>
        <v>Credit Card</v>
      </c>
      <c r="W3904" s="4">
        <f t="shared" ref="W3904:Y3904" si="3911">IF(OR(J3904 = "ERROR", J3904 = ""), "UNKNOWN", J3904)</f>
        <v>5</v>
      </c>
      <c r="X3904" s="4">
        <f t="shared" si="3911"/>
        <v>4</v>
      </c>
      <c r="Y3904" s="4">
        <f t="shared" si="3911"/>
        <v>20</v>
      </c>
      <c r="Z3904" s="5">
        <f t="shared" si="9"/>
        <v>45133</v>
      </c>
    </row>
    <row r="3905">
      <c r="A3905" s="1" t="s">
        <v>3942</v>
      </c>
      <c r="B3905" s="1" t="s">
        <v>22</v>
      </c>
      <c r="C3905" s="1">
        <v>4.0</v>
      </c>
      <c r="D3905" s="1">
        <v>2.0</v>
      </c>
      <c r="E3905" s="1">
        <v>8.0</v>
      </c>
      <c r="F3905" s="1" t="s">
        <v>39</v>
      </c>
      <c r="G3905" s="1" t="s">
        <v>24</v>
      </c>
      <c r="H3905" s="2">
        <v>45134.0</v>
      </c>
      <c r="J3905" s="3">
        <f t="shared" si="2"/>
        <v>4</v>
      </c>
      <c r="K3905" s="4">
        <f t="shared" si="3"/>
        <v>2</v>
      </c>
      <c r="L3905" s="4">
        <f t="shared" si="4"/>
        <v>8</v>
      </c>
      <c r="S3905" s="1" t="s">
        <v>3942</v>
      </c>
      <c r="T3905" s="4" t="str">
        <f t="shared" si="5"/>
        <v>Coffee</v>
      </c>
      <c r="U3905" s="4" t="str">
        <f t="shared" si="6"/>
        <v>Takeaway</v>
      </c>
      <c r="V3905" s="4" t="str">
        <f t="shared" si="7"/>
        <v>Digital Wallet</v>
      </c>
      <c r="W3905" s="4">
        <f t="shared" ref="W3905:Y3905" si="3912">IF(OR(J3905 = "ERROR", J3905 = ""), "UNKNOWN", J3905)</f>
        <v>4</v>
      </c>
      <c r="X3905" s="4">
        <f t="shared" si="3912"/>
        <v>2</v>
      </c>
      <c r="Y3905" s="4">
        <f t="shared" si="3912"/>
        <v>8</v>
      </c>
      <c r="Z3905" s="5">
        <f t="shared" si="9"/>
        <v>45134</v>
      </c>
    </row>
    <row r="3906">
      <c r="A3906" s="1" t="s">
        <v>3943</v>
      </c>
      <c r="B3906" s="1" t="s">
        <v>32</v>
      </c>
      <c r="D3906" s="1">
        <v>1.0</v>
      </c>
      <c r="E3906" s="1">
        <v>1.0</v>
      </c>
      <c r="F3906" s="1" t="s">
        <v>23</v>
      </c>
      <c r="G3906" s="1" t="s">
        <v>29</v>
      </c>
      <c r="H3906" s="2">
        <v>45109.0</v>
      </c>
      <c r="J3906" s="3">
        <f t="shared" si="2"/>
        <v>1</v>
      </c>
      <c r="K3906" s="4">
        <f t="shared" si="3"/>
        <v>1</v>
      </c>
      <c r="L3906" s="4">
        <f t="shared" si="4"/>
        <v>1</v>
      </c>
      <c r="S3906" s="1" t="s">
        <v>3943</v>
      </c>
      <c r="T3906" s="4" t="str">
        <f t="shared" si="5"/>
        <v>Cookie</v>
      </c>
      <c r="U3906" s="4" t="str">
        <f t="shared" si="6"/>
        <v>In-store</v>
      </c>
      <c r="V3906" s="4" t="str">
        <f t="shared" si="7"/>
        <v>Credit Card</v>
      </c>
      <c r="W3906" s="4">
        <f t="shared" ref="W3906:Y3906" si="3913">IF(OR(J3906 = "ERROR", J3906 = ""), "UNKNOWN", J3906)</f>
        <v>1</v>
      </c>
      <c r="X3906" s="4">
        <f t="shared" si="3913"/>
        <v>1</v>
      </c>
      <c r="Y3906" s="4">
        <f t="shared" si="3913"/>
        <v>1</v>
      </c>
      <c r="Z3906" s="5">
        <f t="shared" si="9"/>
        <v>45109</v>
      </c>
    </row>
    <row r="3907">
      <c r="A3907" s="1" t="s">
        <v>3944</v>
      </c>
      <c r="B3907" s="1" t="s">
        <v>36</v>
      </c>
      <c r="C3907" s="1">
        <v>2.0</v>
      </c>
      <c r="D3907" s="1">
        <v>5.0</v>
      </c>
      <c r="E3907" s="1">
        <v>10.0</v>
      </c>
      <c r="F3907" s="1" t="s">
        <v>28</v>
      </c>
      <c r="G3907" s="1" t="s">
        <v>24</v>
      </c>
      <c r="H3907" s="2">
        <v>44941.0</v>
      </c>
      <c r="J3907" s="3">
        <f t="shared" si="2"/>
        <v>2</v>
      </c>
      <c r="K3907" s="4">
        <f t="shared" si="3"/>
        <v>5</v>
      </c>
      <c r="L3907" s="4">
        <f t="shared" si="4"/>
        <v>10</v>
      </c>
      <c r="S3907" s="1" t="s">
        <v>3944</v>
      </c>
      <c r="T3907" s="4" t="str">
        <f t="shared" si="5"/>
        <v>Salad</v>
      </c>
      <c r="U3907" s="4" t="str">
        <f t="shared" si="6"/>
        <v>Takeaway</v>
      </c>
      <c r="V3907" s="4" t="str">
        <f t="shared" si="7"/>
        <v>Cash</v>
      </c>
      <c r="W3907" s="4">
        <f t="shared" ref="W3907:Y3907" si="3914">IF(OR(J3907 = "ERROR", J3907 = ""), "UNKNOWN", J3907)</f>
        <v>2</v>
      </c>
      <c r="X3907" s="4">
        <f t="shared" si="3914"/>
        <v>5</v>
      </c>
      <c r="Y3907" s="4">
        <f t="shared" si="3914"/>
        <v>10</v>
      </c>
      <c r="Z3907" s="5">
        <f t="shared" si="9"/>
        <v>44941</v>
      </c>
    </row>
    <row r="3908">
      <c r="A3908" s="1" t="s">
        <v>3945</v>
      </c>
      <c r="B3908" s="1" t="s">
        <v>44</v>
      </c>
      <c r="C3908" s="1">
        <v>1.0</v>
      </c>
      <c r="D3908" s="1">
        <v>4.0</v>
      </c>
      <c r="E3908" s="1">
        <v>4.0</v>
      </c>
      <c r="F3908" s="1" t="s">
        <v>23</v>
      </c>
      <c r="G3908" s="1" t="s">
        <v>29</v>
      </c>
      <c r="H3908" s="2">
        <v>45158.0</v>
      </c>
      <c r="J3908" s="3">
        <f t="shared" si="2"/>
        <v>1</v>
      </c>
      <c r="K3908" s="4">
        <f t="shared" si="3"/>
        <v>4</v>
      </c>
      <c r="L3908" s="4">
        <f t="shared" si="4"/>
        <v>4</v>
      </c>
      <c r="S3908" s="1" t="s">
        <v>3945</v>
      </c>
      <c r="T3908" s="4" t="str">
        <f t="shared" si="5"/>
        <v>Sandwich</v>
      </c>
      <c r="U3908" s="4" t="str">
        <f t="shared" si="6"/>
        <v>In-store</v>
      </c>
      <c r="V3908" s="4" t="str">
        <f t="shared" si="7"/>
        <v>Credit Card</v>
      </c>
      <c r="W3908" s="4">
        <f t="shared" ref="W3908:Y3908" si="3915">IF(OR(J3908 = "ERROR", J3908 = ""), "UNKNOWN", J3908)</f>
        <v>1</v>
      </c>
      <c r="X3908" s="4">
        <f t="shared" si="3915"/>
        <v>4</v>
      </c>
      <c r="Y3908" s="4">
        <f t="shared" si="3915"/>
        <v>4</v>
      </c>
      <c r="Z3908" s="5">
        <f t="shared" si="9"/>
        <v>45158</v>
      </c>
    </row>
    <row r="3909">
      <c r="A3909" s="1" t="s">
        <v>3946</v>
      </c>
      <c r="B3909" s="1" t="s">
        <v>55</v>
      </c>
      <c r="C3909" s="1">
        <v>3.0</v>
      </c>
      <c r="D3909" s="1">
        <v>3.0</v>
      </c>
      <c r="E3909" s="1">
        <v>9.0</v>
      </c>
      <c r="F3909" s="1" t="s">
        <v>39</v>
      </c>
      <c r="G3909" s="1" t="s">
        <v>29</v>
      </c>
      <c r="H3909" s="2">
        <v>45188.0</v>
      </c>
      <c r="J3909" s="3">
        <f t="shared" si="2"/>
        <v>3</v>
      </c>
      <c r="K3909" s="4">
        <f t="shared" si="3"/>
        <v>3</v>
      </c>
      <c r="L3909" s="4">
        <f t="shared" si="4"/>
        <v>9</v>
      </c>
      <c r="S3909" s="1" t="s">
        <v>3946</v>
      </c>
      <c r="T3909" s="4" t="str">
        <f t="shared" si="5"/>
        <v>Juice</v>
      </c>
      <c r="U3909" s="4" t="str">
        <f t="shared" si="6"/>
        <v>In-store</v>
      </c>
      <c r="V3909" s="4" t="str">
        <f t="shared" si="7"/>
        <v>Digital Wallet</v>
      </c>
      <c r="W3909" s="4">
        <f t="shared" ref="W3909:Y3909" si="3916">IF(OR(J3909 = "ERROR", J3909 = ""), "UNKNOWN", J3909)</f>
        <v>3</v>
      </c>
      <c r="X3909" s="4">
        <f t="shared" si="3916"/>
        <v>3</v>
      </c>
      <c r="Y3909" s="4">
        <f t="shared" si="3916"/>
        <v>9</v>
      </c>
      <c r="Z3909" s="5">
        <f t="shared" si="9"/>
        <v>45188</v>
      </c>
    </row>
    <row r="3910">
      <c r="A3910" s="1" t="s">
        <v>3947</v>
      </c>
      <c r="B3910" s="1" t="s">
        <v>36</v>
      </c>
      <c r="C3910" s="1">
        <v>3.0</v>
      </c>
      <c r="D3910" s="1">
        <v>5.0</v>
      </c>
      <c r="E3910" s="1">
        <v>15.0</v>
      </c>
      <c r="F3910" s="1" t="s">
        <v>39</v>
      </c>
      <c r="G3910" s="1" t="s">
        <v>29</v>
      </c>
      <c r="H3910" s="2">
        <v>45116.0</v>
      </c>
      <c r="J3910" s="3">
        <f t="shared" si="2"/>
        <v>3</v>
      </c>
      <c r="K3910" s="4">
        <f t="shared" si="3"/>
        <v>5</v>
      </c>
      <c r="L3910" s="4">
        <f t="shared" si="4"/>
        <v>15</v>
      </c>
      <c r="S3910" s="1" t="s">
        <v>3947</v>
      </c>
      <c r="T3910" s="4" t="str">
        <f t="shared" si="5"/>
        <v>Salad</v>
      </c>
      <c r="U3910" s="4" t="str">
        <f t="shared" si="6"/>
        <v>In-store</v>
      </c>
      <c r="V3910" s="4" t="str">
        <f t="shared" si="7"/>
        <v>Digital Wallet</v>
      </c>
      <c r="W3910" s="4">
        <f t="shared" ref="W3910:Y3910" si="3917">IF(OR(J3910 = "ERROR", J3910 = ""), "UNKNOWN", J3910)</f>
        <v>3</v>
      </c>
      <c r="X3910" s="4">
        <f t="shared" si="3917"/>
        <v>5</v>
      </c>
      <c r="Y3910" s="4">
        <f t="shared" si="3917"/>
        <v>15</v>
      </c>
      <c r="Z3910" s="5">
        <f t="shared" si="9"/>
        <v>45116</v>
      </c>
    </row>
    <row r="3911">
      <c r="A3911" s="1" t="s">
        <v>3948</v>
      </c>
      <c r="B3911" s="1" t="s">
        <v>44</v>
      </c>
      <c r="C3911" s="1">
        <v>2.0</v>
      </c>
      <c r="D3911" s="1">
        <v>4.0</v>
      </c>
      <c r="F3911" s="1" t="s">
        <v>39</v>
      </c>
      <c r="H3911" s="2">
        <v>45044.0</v>
      </c>
      <c r="J3911" s="3">
        <f t="shared" si="2"/>
        <v>2</v>
      </c>
      <c r="K3911" s="4">
        <f t="shared" si="3"/>
        <v>4</v>
      </c>
      <c r="L3911" s="4">
        <f t="shared" si="4"/>
        <v>8</v>
      </c>
      <c r="S3911" s="1" t="s">
        <v>3948</v>
      </c>
      <c r="T3911" s="4" t="str">
        <f t="shared" si="5"/>
        <v>Sandwich</v>
      </c>
      <c r="U3911" s="4" t="str">
        <f t="shared" si="6"/>
        <v>UNKNOWN</v>
      </c>
      <c r="V3911" s="4" t="str">
        <f t="shared" si="7"/>
        <v>Digital Wallet</v>
      </c>
      <c r="W3911" s="4">
        <f t="shared" ref="W3911:Y3911" si="3918">IF(OR(J3911 = "ERROR", J3911 = ""), "UNKNOWN", J3911)</f>
        <v>2</v>
      </c>
      <c r="X3911" s="4">
        <f t="shared" si="3918"/>
        <v>4</v>
      </c>
      <c r="Y3911" s="4">
        <f t="shared" si="3918"/>
        <v>8</v>
      </c>
      <c r="Z3911" s="5">
        <f t="shared" si="9"/>
        <v>45044</v>
      </c>
    </row>
    <row r="3912">
      <c r="A3912" s="1" t="s">
        <v>3949</v>
      </c>
      <c r="B3912" s="1" t="s">
        <v>27</v>
      </c>
      <c r="C3912" s="1">
        <v>3.0</v>
      </c>
      <c r="D3912" s="1">
        <v>3.0</v>
      </c>
      <c r="E3912" s="1">
        <v>9.0</v>
      </c>
      <c r="F3912" s="1" t="s">
        <v>39</v>
      </c>
      <c r="H3912" s="2">
        <v>45177.0</v>
      </c>
      <c r="J3912" s="3">
        <f t="shared" si="2"/>
        <v>3</v>
      </c>
      <c r="K3912" s="4">
        <f t="shared" si="3"/>
        <v>3</v>
      </c>
      <c r="L3912" s="4">
        <f t="shared" si="4"/>
        <v>9</v>
      </c>
      <c r="S3912" s="1" t="s">
        <v>3949</v>
      </c>
      <c r="T3912" s="4" t="str">
        <f t="shared" si="5"/>
        <v>Cake</v>
      </c>
      <c r="U3912" s="4" t="str">
        <f t="shared" si="6"/>
        <v>UNKNOWN</v>
      </c>
      <c r="V3912" s="4" t="str">
        <f t="shared" si="7"/>
        <v>Digital Wallet</v>
      </c>
      <c r="W3912" s="4">
        <f t="shared" ref="W3912:Y3912" si="3919">IF(OR(J3912 = "ERROR", J3912 = ""), "UNKNOWN", J3912)</f>
        <v>3</v>
      </c>
      <c r="X3912" s="4">
        <f t="shared" si="3919"/>
        <v>3</v>
      </c>
      <c r="Y3912" s="4">
        <f t="shared" si="3919"/>
        <v>9</v>
      </c>
      <c r="Z3912" s="5">
        <f t="shared" si="9"/>
        <v>45177</v>
      </c>
    </row>
    <row r="3913">
      <c r="A3913" s="1" t="s">
        <v>3950</v>
      </c>
      <c r="B3913" s="1" t="s">
        <v>32</v>
      </c>
      <c r="C3913" s="1">
        <v>5.0</v>
      </c>
      <c r="D3913" s="1">
        <v>1.0</v>
      </c>
      <c r="E3913" s="1">
        <v>5.0</v>
      </c>
      <c r="F3913" s="1" t="s">
        <v>23</v>
      </c>
      <c r="H3913" s="2">
        <v>45143.0</v>
      </c>
      <c r="J3913" s="3">
        <f t="shared" si="2"/>
        <v>5</v>
      </c>
      <c r="K3913" s="4">
        <f t="shared" si="3"/>
        <v>1</v>
      </c>
      <c r="L3913" s="4">
        <f t="shared" si="4"/>
        <v>5</v>
      </c>
      <c r="S3913" s="1" t="s">
        <v>3950</v>
      </c>
      <c r="T3913" s="4" t="str">
        <f t="shared" si="5"/>
        <v>Cookie</v>
      </c>
      <c r="U3913" s="4" t="str">
        <f t="shared" si="6"/>
        <v>UNKNOWN</v>
      </c>
      <c r="V3913" s="4" t="str">
        <f t="shared" si="7"/>
        <v>Credit Card</v>
      </c>
      <c r="W3913" s="4">
        <f t="shared" ref="W3913:Y3913" si="3920">IF(OR(J3913 = "ERROR", J3913 = ""), "UNKNOWN", J3913)</f>
        <v>5</v>
      </c>
      <c r="X3913" s="4">
        <f t="shared" si="3920"/>
        <v>1</v>
      </c>
      <c r="Y3913" s="4">
        <f t="shared" si="3920"/>
        <v>5</v>
      </c>
      <c r="Z3913" s="5">
        <f t="shared" si="9"/>
        <v>45143</v>
      </c>
    </row>
    <row r="3914">
      <c r="A3914" s="1" t="s">
        <v>3951</v>
      </c>
      <c r="B3914" s="1" t="s">
        <v>27</v>
      </c>
      <c r="C3914" s="1">
        <v>1.0</v>
      </c>
      <c r="D3914" s="1">
        <v>3.0</v>
      </c>
      <c r="E3914" s="1">
        <v>3.0</v>
      </c>
      <c r="F3914" s="1" t="s">
        <v>39</v>
      </c>
      <c r="H3914" s="2">
        <v>45087.0</v>
      </c>
      <c r="J3914" s="3">
        <f t="shared" si="2"/>
        <v>1</v>
      </c>
      <c r="K3914" s="4">
        <f t="shared" si="3"/>
        <v>3</v>
      </c>
      <c r="L3914" s="4">
        <f t="shared" si="4"/>
        <v>3</v>
      </c>
      <c r="S3914" s="1" t="s">
        <v>3951</v>
      </c>
      <c r="T3914" s="4" t="str">
        <f t="shared" si="5"/>
        <v>Cake</v>
      </c>
      <c r="U3914" s="4" t="str">
        <f t="shared" si="6"/>
        <v>UNKNOWN</v>
      </c>
      <c r="V3914" s="4" t="str">
        <f t="shared" si="7"/>
        <v>Digital Wallet</v>
      </c>
      <c r="W3914" s="4">
        <f t="shared" ref="W3914:Y3914" si="3921">IF(OR(J3914 = "ERROR", J3914 = ""), "UNKNOWN", J3914)</f>
        <v>1</v>
      </c>
      <c r="X3914" s="4">
        <f t="shared" si="3921"/>
        <v>3</v>
      </c>
      <c r="Y3914" s="4">
        <f t="shared" si="3921"/>
        <v>3</v>
      </c>
      <c r="Z3914" s="5">
        <f t="shared" si="9"/>
        <v>45087</v>
      </c>
    </row>
    <row r="3915">
      <c r="A3915" s="1" t="s">
        <v>3952</v>
      </c>
      <c r="C3915" s="1">
        <v>4.0</v>
      </c>
      <c r="D3915" s="1">
        <v>4.0</v>
      </c>
      <c r="E3915" s="1">
        <v>16.0</v>
      </c>
      <c r="G3915" s="1" t="s">
        <v>24</v>
      </c>
      <c r="H3915" s="2">
        <v>45171.0</v>
      </c>
      <c r="J3915" s="3">
        <f t="shared" si="2"/>
        <v>4</v>
      </c>
      <c r="K3915" s="4">
        <f t="shared" si="3"/>
        <v>4</v>
      </c>
      <c r="L3915" s="4">
        <f t="shared" si="4"/>
        <v>16</v>
      </c>
      <c r="S3915" s="1" t="s">
        <v>3952</v>
      </c>
      <c r="T3915" s="4" t="str">
        <f t="shared" si="5"/>
        <v>UNKNOWN</v>
      </c>
      <c r="U3915" s="4" t="str">
        <f t="shared" si="6"/>
        <v>Takeaway</v>
      </c>
      <c r="V3915" s="4" t="str">
        <f t="shared" si="7"/>
        <v>UNKNOWN</v>
      </c>
      <c r="W3915" s="4">
        <f t="shared" ref="W3915:Y3915" si="3922">IF(OR(J3915 = "ERROR", J3915 = ""), "UNKNOWN", J3915)</f>
        <v>4</v>
      </c>
      <c r="X3915" s="4">
        <f t="shared" si="3922"/>
        <v>4</v>
      </c>
      <c r="Y3915" s="4">
        <f t="shared" si="3922"/>
        <v>16</v>
      </c>
      <c r="Z3915" s="5">
        <f t="shared" si="9"/>
        <v>45171</v>
      </c>
    </row>
    <row r="3916">
      <c r="A3916" s="1" t="s">
        <v>3953</v>
      </c>
      <c r="B3916" s="1" t="s">
        <v>22</v>
      </c>
      <c r="C3916" s="1">
        <v>1.0</v>
      </c>
      <c r="D3916" s="1">
        <v>2.0</v>
      </c>
      <c r="E3916" s="1">
        <v>2.0</v>
      </c>
      <c r="F3916" s="1" t="s">
        <v>39</v>
      </c>
      <c r="G3916" s="1" t="s">
        <v>24</v>
      </c>
      <c r="H3916" s="6">
        <v>45225.0</v>
      </c>
      <c r="J3916" s="3">
        <f t="shared" si="2"/>
        <v>1</v>
      </c>
      <c r="K3916" s="4">
        <f t="shared" si="3"/>
        <v>2</v>
      </c>
      <c r="L3916" s="4">
        <f t="shared" si="4"/>
        <v>2</v>
      </c>
      <c r="S3916" s="1" t="s">
        <v>3953</v>
      </c>
      <c r="T3916" s="4" t="str">
        <f t="shared" si="5"/>
        <v>Coffee</v>
      </c>
      <c r="U3916" s="4" t="str">
        <f t="shared" si="6"/>
        <v>Takeaway</v>
      </c>
      <c r="V3916" s="4" t="str">
        <f t="shared" si="7"/>
        <v>Digital Wallet</v>
      </c>
      <c r="W3916" s="4">
        <f t="shared" ref="W3916:Y3916" si="3923">IF(OR(J3916 = "ERROR", J3916 = ""), "UNKNOWN", J3916)</f>
        <v>1</v>
      </c>
      <c r="X3916" s="4">
        <f t="shared" si="3923"/>
        <v>2</v>
      </c>
      <c r="Y3916" s="4">
        <f t="shared" si="3923"/>
        <v>2</v>
      </c>
      <c r="Z3916" s="7">
        <f t="shared" si="9"/>
        <v>45225</v>
      </c>
    </row>
    <row r="3917">
      <c r="A3917" s="1" t="s">
        <v>3954</v>
      </c>
      <c r="B3917" s="1" t="s">
        <v>27</v>
      </c>
      <c r="C3917" s="1">
        <v>5.0</v>
      </c>
      <c r="D3917" s="1">
        <v>3.0</v>
      </c>
      <c r="E3917" s="1">
        <v>15.0</v>
      </c>
      <c r="F3917" s="1" t="s">
        <v>28</v>
      </c>
      <c r="G3917" s="1" t="s">
        <v>29</v>
      </c>
      <c r="H3917" s="2">
        <v>45068.0</v>
      </c>
      <c r="J3917" s="3">
        <f t="shared" si="2"/>
        <v>5</v>
      </c>
      <c r="K3917" s="4">
        <f t="shared" si="3"/>
        <v>3</v>
      </c>
      <c r="L3917" s="4">
        <f t="shared" si="4"/>
        <v>15</v>
      </c>
      <c r="S3917" s="1" t="s">
        <v>3954</v>
      </c>
      <c r="T3917" s="4" t="str">
        <f t="shared" si="5"/>
        <v>Cake</v>
      </c>
      <c r="U3917" s="4" t="str">
        <f t="shared" si="6"/>
        <v>In-store</v>
      </c>
      <c r="V3917" s="4" t="str">
        <f t="shared" si="7"/>
        <v>Cash</v>
      </c>
      <c r="W3917" s="4">
        <f t="shared" ref="W3917:Y3917" si="3924">IF(OR(J3917 = "ERROR", J3917 = ""), "UNKNOWN", J3917)</f>
        <v>5</v>
      </c>
      <c r="X3917" s="4">
        <f t="shared" si="3924"/>
        <v>3</v>
      </c>
      <c r="Y3917" s="4">
        <f t="shared" si="3924"/>
        <v>15</v>
      </c>
      <c r="Z3917" s="5">
        <f t="shared" si="9"/>
        <v>45068</v>
      </c>
    </row>
    <row r="3918">
      <c r="A3918" s="1" t="s">
        <v>3955</v>
      </c>
      <c r="B3918" s="1" t="s">
        <v>55</v>
      </c>
      <c r="C3918" s="1">
        <v>4.0</v>
      </c>
      <c r="D3918" s="1">
        <v>3.0</v>
      </c>
      <c r="E3918" s="1">
        <v>12.0</v>
      </c>
      <c r="F3918" s="1" t="s">
        <v>28</v>
      </c>
      <c r="H3918" s="2">
        <v>45027.0</v>
      </c>
      <c r="J3918" s="3">
        <f t="shared" si="2"/>
        <v>4</v>
      </c>
      <c r="K3918" s="4">
        <f t="shared" si="3"/>
        <v>3</v>
      </c>
      <c r="L3918" s="4">
        <f t="shared" si="4"/>
        <v>12</v>
      </c>
      <c r="S3918" s="1" t="s">
        <v>3955</v>
      </c>
      <c r="T3918" s="4" t="str">
        <f t="shared" si="5"/>
        <v>Juice</v>
      </c>
      <c r="U3918" s="4" t="str">
        <f t="shared" si="6"/>
        <v>UNKNOWN</v>
      </c>
      <c r="V3918" s="4" t="str">
        <f t="shared" si="7"/>
        <v>Cash</v>
      </c>
      <c r="W3918" s="4">
        <f t="shared" ref="W3918:Y3918" si="3925">IF(OR(J3918 = "ERROR", J3918 = ""), "UNKNOWN", J3918)</f>
        <v>4</v>
      </c>
      <c r="X3918" s="4">
        <f t="shared" si="3925"/>
        <v>3</v>
      </c>
      <c r="Y3918" s="4">
        <f t="shared" si="3925"/>
        <v>12</v>
      </c>
      <c r="Z3918" s="5">
        <f t="shared" si="9"/>
        <v>45027</v>
      </c>
    </row>
    <row r="3919">
      <c r="A3919" s="1" t="s">
        <v>3956</v>
      </c>
      <c r="B3919" s="1" t="s">
        <v>30</v>
      </c>
      <c r="C3919" s="1">
        <v>4.0</v>
      </c>
      <c r="D3919" s="1">
        <v>5.0</v>
      </c>
      <c r="F3919" s="1" t="s">
        <v>28</v>
      </c>
      <c r="H3919" s="6">
        <v>45285.0</v>
      </c>
      <c r="J3919" s="3">
        <f t="shared" si="2"/>
        <v>4</v>
      </c>
      <c r="K3919" s="4">
        <f t="shared" si="3"/>
        <v>5</v>
      </c>
      <c r="L3919" s="4">
        <f t="shared" si="4"/>
        <v>20</v>
      </c>
      <c r="S3919" s="1" t="s">
        <v>3956</v>
      </c>
      <c r="T3919" s="4" t="str">
        <f t="shared" si="5"/>
        <v>UNKNOWN</v>
      </c>
      <c r="U3919" s="4" t="str">
        <f t="shared" si="6"/>
        <v>UNKNOWN</v>
      </c>
      <c r="V3919" s="4" t="str">
        <f t="shared" si="7"/>
        <v>Cash</v>
      </c>
      <c r="W3919" s="4">
        <f t="shared" ref="W3919:Y3919" si="3926">IF(OR(J3919 = "ERROR", J3919 = ""), "UNKNOWN", J3919)</f>
        <v>4</v>
      </c>
      <c r="X3919" s="4">
        <f t="shared" si="3926"/>
        <v>5</v>
      </c>
      <c r="Y3919" s="4">
        <f t="shared" si="3926"/>
        <v>20</v>
      </c>
      <c r="Z3919" s="7">
        <f t="shared" si="9"/>
        <v>45285</v>
      </c>
    </row>
    <row r="3920">
      <c r="A3920" s="1" t="s">
        <v>3957</v>
      </c>
      <c r="B3920" s="1" t="s">
        <v>41</v>
      </c>
      <c r="C3920" s="1">
        <v>1.0</v>
      </c>
      <c r="D3920" s="1">
        <v>4.0</v>
      </c>
      <c r="E3920" s="1">
        <v>4.0</v>
      </c>
      <c r="F3920" s="1" t="s">
        <v>39</v>
      </c>
      <c r="G3920" s="1" t="s">
        <v>24</v>
      </c>
      <c r="J3920" s="3">
        <f t="shared" si="2"/>
        <v>1</v>
      </c>
      <c r="K3920" s="4">
        <f t="shared" si="3"/>
        <v>4</v>
      </c>
      <c r="L3920" s="4">
        <f t="shared" si="4"/>
        <v>4</v>
      </c>
      <c r="S3920" s="1" t="s">
        <v>3957</v>
      </c>
      <c r="T3920" s="4" t="str">
        <f t="shared" si="5"/>
        <v>Smoothie</v>
      </c>
      <c r="U3920" s="4" t="str">
        <f t="shared" si="6"/>
        <v>Takeaway</v>
      </c>
      <c r="V3920" s="4" t="str">
        <f t="shared" si="7"/>
        <v>Digital Wallet</v>
      </c>
      <c r="W3920" s="4">
        <f t="shared" ref="W3920:Y3920" si="3927">IF(OR(J3920 = "ERROR", J3920 = ""), "UNKNOWN", J3920)</f>
        <v>1</v>
      </c>
      <c r="X3920" s="4">
        <f t="shared" si="3927"/>
        <v>4</v>
      </c>
      <c r="Y3920" s="4">
        <f t="shared" si="3927"/>
        <v>4</v>
      </c>
      <c r="Z3920" s="4" t="str">
        <f t="shared" si="9"/>
        <v>UNKNOWN</v>
      </c>
    </row>
    <row r="3921">
      <c r="A3921" s="1" t="s">
        <v>3958</v>
      </c>
      <c r="B3921" s="1" t="s">
        <v>36</v>
      </c>
      <c r="C3921" s="1">
        <v>2.0</v>
      </c>
      <c r="D3921" s="1">
        <v>5.0</v>
      </c>
      <c r="E3921" s="1">
        <v>10.0</v>
      </c>
      <c r="F3921" s="1" t="s">
        <v>23</v>
      </c>
      <c r="G3921" s="1" t="s">
        <v>30</v>
      </c>
      <c r="H3921" s="2">
        <v>44998.0</v>
      </c>
      <c r="J3921" s="3">
        <f t="shared" si="2"/>
        <v>2</v>
      </c>
      <c r="K3921" s="4">
        <f t="shared" si="3"/>
        <v>5</v>
      </c>
      <c r="L3921" s="4">
        <f t="shared" si="4"/>
        <v>10</v>
      </c>
      <c r="S3921" s="1" t="s">
        <v>3958</v>
      </c>
      <c r="T3921" s="4" t="str">
        <f t="shared" si="5"/>
        <v>Salad</v>
      </c>
      <c r="U3921" s="4" t="str">
        <f t="shared" si="6"/>
        <v>UNKNOWN</v>
      </c>
      <c r="V3921" s="4" t="str">
        <f t="shared" si="7"/>
        <v>Credit Card</v>
      </c>
      <c r="W3921" s="4">
        <f t="shared" ref="W3921:Y3921" si="3928">IF(OR(J3921 = "ERROR", J3921 = ""), "UNKNOWN", J3921)</f>
        <v>2</v>
      </c>
      <c r="X3921" s="4">
        <f t="shared" si="3928"/>
        <v>5</v>
      </c>
      <c r="Y3921" s="4">
        <f t="shared" si="3928"/>
        <v>10</v>
      </c>
      <c r="Z3921" s="5">
        <f t="shared" si="9"/>
        <v>44998</v>
      </c>
    </row>
    <row r="3922">
      <c r="A3922" s="1" t="s">
        <v>3959</v>
      </c>
      <c r="B3922" s="1" t="s">
        <v>22</v>
      </c>
      <c r="C3922" s="1">
        <v>1.0</v>
      </c>
      <c r="D3922" s="1">
        <v>2.0</v>
      </c>
      <c r="E3922" s="1">
        <v>2.0</v>
      </c>
      <c r="F3922" s="1" t="s">
        <v>23</v>
      </c>
      <c r="H3922" s="2">
        <v>44938.0</v>
      </c>
      <c r="J3922" s="3">
        <f t="shared" si="2"/>
        <v>1</v>
      </c>
      <c r="K3922" s="4">
        <f t="shared" si="3"/>
        <v>2</v>
      </c>
      <c r="L3922" s="4">
        <f t="shared" si="4"/>
        <v>2</v>
      </c>
      <c r="S3922" s="1" t="s">
        <v>3959</v>
      </c>
      <c r="T3922" s="4" t="str">
        <f t="shared" si="5"/>
        <v>Coffee</v>
      </c>
      <c r="U3922" s="4" t="str">
        <f t="shared" si="6"/>
        <v>UNKNOWN</v>
      </c>
      <c r="V3922" s="4" t="str">
        <f t="shared" si="7"/>
        <v>Credit Card</v>
      </c>
      <c r="W3922" s="4">
        <f t="shared" ref="W3922:Y3922" si="3929">IF(OR(J3922 = "ERROR", J3922 = ""), "UNKNOWN", J3922)</f>
        <v>1</v>
      </c>
      <c r="X3922" s="4">
        <f t="shared" si="3929"/>
        <v>2</v>
      </c>
      <c r="Y3922" s="4">
        <f t="shared" si="3929"/>
        <v>2</v>
      </c>
      <c r="Z3922" s="5">
        <f t="shared" si="9"/>
        <v>44938</v>
      </c>
    </row>
    <row r="3923">
      <c r="A3923" s="1" t="s">
        <v>3960</v>
      </c>
      <c r="B3923" s="1" t="s">
        <v>25</v>
      </c>
      <c r="C3923" s="1">
        <v>2.0</v>
      </c>
      <c r="D3923" s="1">
        <v>3.0</v>
      </c>
      <c r="E3923" s="1">
        <v>6.0</v>
      </c>
      <c r="F3923" s="1" t="s">
        <v>23</v>
      </c>
      <c r="G3923" s="1" t="s">
        <v>24</v>
      </c>
      <c r="H3923" s="2">
        <v>44969.0</v>
      </c>
      <c r="J3923" s="3">
        <f t="shared" si="2"/>
        <v>2</v>
      </c>
      <c r="K3923" s="4">
        <f t="shared" si="3"/>
        <v>3</v>
      </c>
      <c r="L3923" s="4">
        <f t="shared" si="4"/>
        <v>6</v>
      </c>
      <c r="S3923" s="1" t="s">
        <v>3960</v>
      </c>
      <c r="T3923" s="4" t="str">
        <f t="shared" si="5"/>
        <v>UNKNOWN</v>
      </c>
      <c r="U3923" s="4" t="str">
        <f t="shared" si="6"/>
        <v>Takeaway</v>
      </c>
      <c r="V3923" s="4" t="str">
        <f t="shared" si="7"/>
        <v>Credit Card</v>
      </c>
      <c r="W3923" s="4">
        <f t="shared" ref="W3923:Y3923" si="3930">IF(OR(J3923 = "ERROR", J3923 = ""), "UNKNOWN", J3923)</f>
        <v>2</v>
      </c>
      <c r="X3923" s="4">
        <f t="shared" si="3930"/>
        <v>3</v>
      </c>
      <c r="Y3923" s="4">
        <f t="shared" si="3930"/>
        <v>6</v>
      </c>
      <c r="Z3923" s="5">
        <f t="shared" si="9"/>
        <v>44969</v>
      </c>
    </row>
    <row r="3924">
      <c r="A3924" s="1" t="s">
        <v>3961</v>
      </c>
      <c r="B3924" s="1" t="s">
        <v>27</v>
      </c>
      <c r="C3924" s="1">
        <v>4.0</v>
      </c>
      <c r="D3924" s="1">
        <v>3.0</v>
      </c>
      <c r="E3924" s="1">
        <v>12.0</v>
      </c>
      <c r="J3924" s="3">
        <f t="shared" si="2"/>
        <v>4</v>
      </c>
      <c r="K3924" s="4">
        <f t="shared" si="3"/>
        <v>3</v>
      </c>
      <c r="L3924" s="4">
        <f t="shared" si="4"/>
        <v>12</v>
      </c>
      <c r="S3924" s="1" t="s">
        <v>3961</v>
      </c>
      <c r="T3924" s="4" t="str">
        <f t="shared" si="5"/>
        <v>Cake</v>
      </c>
      <c r="U3924" s="4" t="str">
        <f t="shared" si="6"/>
        <v>UNKNOWN</v>
      </c>
      <c r="V3924" s="4" t="str">
        <f t="shared" si="7"/>
        <v>UNKNOWN</v>
      </c>
      <c r="W3924" s="4">
        <f t="shared" ref="W3924:Y3924" si="3931">IF(OR(J3924 = "ERROR", J3924 = ""), "UNKNOWN", J3924)</f>
        <v>4</v>
      </c>
      <c r="X3924" s="4">
        <f t="shared" si="3931"/>
        <v>3</v>
      </c>
      <c r="Y3924" s="4">
        <f t="shared" si="3931"/>
        <v>12</v>
      </c>
      <c r="Z3924" s="4" t="str">
        <f t="shared" si="9"/>
        <v>UNKNOWN</v>
      </c>
    </row>
    <row r="3925">
      <c r="A3925" s="1" t="s">
        <v>3962</v>
      </c>
      <c r="B3925" s="1" t="s">
        <v>36</v>
      </c>
      <c r="C3925" s="1">
        <v>2.0</v>
      </c>
      <c r="D3925" s="1">
        <v>5.0</v>
      </c>
      <c r="E3925" s="1">
        <v>10.0</v>
      </c>
      <c r="F3925" s="1" t="s">
        <v>28</v>
      </c>
      <c r="G3925" s="1" t="s">
        <v>29</v>
      </c>
      <c r="H3925" s="2">
        <v>44965.0</v>
      </c>
      <c r="J3925" s="3">
        <f t="shared" si="2"/>
        <v>2</v>
      </c>
      <c r="K3925" s="4">
        <f t="shared" si="3"/>
        <v>5</v>
      </c>
      <c r="L3925" s="4">
        <f t="shared" si="4"/>
        <v>10</v>
      </c>
      <c r="S3925" s="1" t="s">
        <v>3962</v>
      </c>
      <c r="T3925" s="4" t="str">
        <f t="shared" si="5"/>
        <v>Salad</v>
      </c>
      <c r="U3925" s="4" t="str">
        <f t="shared" si="6"/>
        <v>In-store</v>
      </c>
      <c r="V3925" s="4" t="str">
        <f t="shared" si="7"/>
        <v>Cash</v>
      </c>
      <c r="W3925" s="4">
        <f t="shared" ref="W3925:Y3925" si="3932">IF(OR(J3925 = "ERROR", J3925 = ""), "UNKNOWN", J3925)</f>
        <v>2</v>
      </c>
      <c r="X3925" s="4">
        <f t="shared" si="3932"/>
        <v>5</v>
      </c>
      <c r="Y3925" s="4">
        <f t="shared" si="3932"/>
        <v>10</v>
      </c>
      <c r="Z3925" s="5">
        <f t="shared" si="9"/>
        <v>44965</v>
      </c>
    </row>
    <row r="3926">
      <c r="A3926" s="1" t="s">
        <v>3963</v>
      </c>
      <c r="B3926" s="1" t="s">
        <v>22</v>
      </c>
      <c r="C3926" s="1">
        <v>3.0</v>
      </c>
      <c r="D3926" s="1">
        <v>2.0</v>
      </c>
      <c r="E3926" s="1">
        <v>6.0</v>
      </c>
      <c r="F3926" s="1" t="s">
        <v>39</v>
      </c>
      <c r="G3926" s="1" t="s">
        <v>24</v>
      </c>
      <c r="H3926" s="2">
        <v>45163.0</v>
      </c>
      <c r="J3926" s="3">
        <f t="shared" si="2"/>
        <v>3</v>
      </c>
      <c r="K3926" s="4">
        <f t="shared" si="3"/>
        <v>2</v>
      </c>
      <c r="L3926" s="4">
        <f t="shared" si="4"/>
        <v>6</v>
      </c>
      <c r="S3926" s="1" t="s">
        <v>3963</v>
      </c>
      <c r="T3926" s="4" t="str">
        <f t="shared" si="5"/>
        <v>Coffee</v>
      </c>
      <c r="U3926" s="4" t="str">
        <f t="shared" si="6"/>
        <v>Takeaway</v>
      </c>
      <c r="V3926" s="4" t="str">
        <f t="shared" si="7"/>
        <v>Digital Wallet</v>
      </c>
      <c r="W3926" s="4">
        <f t="shared" ref="W3926:Y3926" si="3933">IF(OR(J3926 = "ERROR", J3926 = ""), "UNKNOWN", J3926)</f>
        <v>3</v>
      </c>
      <c r="X3926" s="4">
        <f t="shared" si="3933"/>
        <v>2</v>
      </c>
      <c r="Y3926" s="4">
        <f t="shared" si="3933"/>
        <v>6</v>
      </c>
      <c r="Z3926" s="5">
        <f t="shared" si="9"/>
        <v>45163</v>
      </c>
    </row>
    <row r="3927">
      <c r="A3927" s="1" t="s">
        <v>3964</v>
      </c>
      <c r="B3927" s="1" t="s">
        <v>55</v>
      </c>
      <c r="C3927" s="1">
        <v>3.0</v>
      </c>
      <c r="D3927" s="1">
        <v>3.0</v>
      </c>
      <c r="E3927" s="1">
        <v>9.0</v>
      </c>
      <c r="F3927" s="1" t="s">
        <v>39</v>
      </c>
      <c r="H3927" s="2">
        <v>44981.0</v>
      </c>
      <c r="J3927" s="3">
        <f t="shared" si="2"/>
        <v>3</v>
      </c>
      <c r="K3927" s="4">
        <f t="shared" si="3"/>
        <v>3</v>
      </c>
      <c r="L3927" s="4">
        <f t="shared" si="4"/>
        <v>9</v>
      </c>
      <c r="S3927" s="1" t="s">
        <v>3964</v>
      </c>
      <c r="T3927" s="4" t="str">
        <f t="shared" si="5"/>
        <v>Juice</v>
      </c>
      <c r="U3927" s="4" t="str">
        <f t="shared" si="6"/>
        <v>UNKNOWN</v>
      </c>
      <c r="V3927" s="4" t="str">
        <f t="shared" si="7"/>
        <v>Digital Wallet</v>
      </c>
      <c r="W3927" s="4">
        <f t="shared" ref="W3927:Y3927" si="3934">IF(OR(J3927 = "ERROR", J3927 = ""), "UNKNOWN", J3927)</f>
        <v>3</v>
      </c>
      <c r="X3927" s="4">
        <f t="shared" si="3934"/>
        <v>3</v>
      </c>
      <c r="Y3927" s="4">
        <f t="shared" si="3934"/>
        <v>9</v>
      </c>
      <c r="Z3927" s="5">
        <f t="shared" si="9"/>
        <v>44981</v>
      </c>
    </row>
    <row r="3928">
      <c r="A3928" s="1" t="s">
        <v>3965</v>
      </c>
      <c r="B3928" s="1" t="s">
        <v>32</v>
      </c>
      <c r="C3928" s="1">
        <v>2.0</v>
      </c>
      <c r="D3928" s="1">
        <v>1.0</v>
      </c>
      <c r="E3928" s="1">
        <v>2.0</v>
      </c>
      <c r="F3928" s="1" t="s">
        <v>39</v>
      </c>
      <c r="H3928" s="2">
        <v>45232.0</v>
      </c>
      <c r="J3928" s="3">
        <f t="shared" si="2"/>
        <v>2</v>
      </c>
      <c r="K3928" s="4">
        <f t="shared" si="3"/>
        <v>1</v>
      </c>
      <c r="L3928" s="4">
        <f t="shared" si="4"/>
        <v>2</v>
      </c>
      <c r="S3928" s="1" t="s">
        <v>3965</v>
      </c>
      <c r="T3928" s="4" t="str">
        <f t="shared" si="5"/>
        <v>Cookie</v>
      </c>
      <c r="U3928" s="4" t="str">
        <f t="shared" si="6"/>
        <v>UNKNOWN</v>
      </c>
      <c r="V3928" s="4" t="str">
        <f t="shared" si="7"/>
        <v>Digital Wallet</v>
      </c>
      <c r="W3928" s="4">
        <f t="shared" ref="W3928:Y3928" si="3935">IF(OR(J3928 = "ERROR", J3928 = ""), "UNKNOWN", J3928)</f>
        <v>2</v>
      </c>
      <c r="X3928" s="4">
        <f t="shared" si="3935"/>
        <v>1</v>
      </c>
      <c r="Y3928" s="4">
        <f t="shared" si="3935"/>
        <v>2</v>
      </c>
      <c r="Z3928" s="5">
        <f t="shared" si="9"/>
        <v>45232</v>
      </c>
    </row>
    <row r="3929">
      <c r="A3929" s="1" t="s">
        <v>3966</v>
      </c>
      <c r="B3929" s="1" t="s">
        <v>36</v>
      </c>
      <c r="C3929" s="1">
        <v>1.0</v>
      </c>
      <c r="D3929" s="1" t="s">
        <v>25</v>
      </c>
      <c r="E3929" s="1">
        <v>5.0</v>
      </c>
      <c r="G3929" s="1" t="s">
        <v>29</v>
      </c>
      <c r="H3929" s="2">
        <v>44969.0</v>
      </c>
      <c r="J3929" s="3">
        <f t="shared" si="2"/>
        <v>1</v>
      </c>
      <c r="K3929" s="4">
        <f t="shared" si="3"/>
        <v>5</v>
      </c>
      <c r="L3929" s="4">
        <f t="shared" si="4"/>
        <v>5</v>
      </c>
      <c r="S3929" s="1" t="s">
        <v>3966</v>
      </c>
      <c r="T3929" s="4" t="str">
        <f t="shared" si="5"/>
        <v>Salad</v>
      </c>
      <c r="U3929" s="4" t="str">
        <f t="shared" si="6"/>
        <v>In-store</v>
      </c>
      <c r="V3929" s="4" t="str">
        <f t="shared" si="7"/>
        <v>UNKNOWN</v>
      </c>
      <c r="W3929" s="4">
        <f t="shared" ref="W3929:Y3929" si="3936">IF(OR(J3929 = "ERROR", J3929 = ""), "UNKNOWN", J3929)</f>
        <v>1</v>
      </c>
      <c r="X3929" s="4">
        <f t="shared" si="3936"/>
        <v>5</v>
      </c>
      <c r="Y3929" s="4">
        <f t="shared" si="3936"/>
        <v>5</v>
      </c>
      <c r="Z3929" s="5">
        <f t="shared" si="9"/>
        <v>44969</v>
      </c>
    </row>
    <row r="3930">
      <c r="A3930" s="1" t="s">
        <v>3967</v>
      </c>
      <c r="B3930" s="1" t="s">
        <v>44</v>
      </c>
      <c r="C3930" s="1">
        <v>3.0</v>
      </c>
      <c r="D3930" s="1">
        <v>4.0</v>
      </c>
      <c r="E3930" s="1">
        <v>12.0</v>
      </c>
      <c r="F3930" s="1" t="s">
        <v>23</v>
      </c>
      <c r="H3930" s="6">
        <v>45218.0</v>
      </c>
      <c r="J3930" s="3">
        <f t="shared" si="2"/>
        <v>3</v>
      </c>
      <c r="K3930" s="4">
        <f t="shared" si="3"/>
        <v>4</v>
      </c>
      <c r="L3930" s="4">
        <f t="shared" si="4"/>
        <v>12</v>
      </c>
      <c r="S3930" s="1" t="s">
        <v>3967</v>
      </c>
      <c r="T3930" s="4" t="str">
        <f t="shared" si="5"/>
        <v>Sandwich</v>
      </c>
      <c r="U3930" s="4" t="str">
        <f t="shared" si="6"/>
        <v>UNKNOWN</v>
      </c>
      <c r="V3930" s="4" t="str">
        <f t="shared" si="7"/>
        <v>Credit Card</v>
      </c>
      <c r="W3930" s="4">
        <f t="shared" ref="W3930:Y3930" si="3937">IF(OR(J3930 = "ERROR", J3930 = ""), "UNKNOWN", J3930)</f>
        <v>3</v>
      </c>
      <c r="X3930" s="4">
        <f t="shared" si="3937"/>
        <v>4</v>
      </c>
      <c r="Y3930" s="4">
        <f t="shared" si="3937"/>
        <v>12</v>
      </c>
      <c r="Z3930" s="7">
        <f t="shared" si="9"/>
        <v>45218</v>
      </c>
    </row>
    <row r="3931">
      <c r="A3931" s="1" t="s">
        <v>3968</v>
      </c>
      <c r="B3931" s="1" t="s">
        <v>27</v>
      </c>
      <c r="C3931" s="1">
        <v>5.0</v>
      </c>
      <c r="D3931" s="1">
        <v>3.0</v>
      </c>
      <c r="E3931" s="1">
        <v>15.0</v>
      </c>
      <c r="F3931" s="1" t="s">
        <v>39</v>
      </c>
      <c r="G3931" s="1" t="s">
        <v>29</v>
      </c>
      <c r="H3931" s="2">
        <v>44954.0</v>
      </c>
      <c r="J3931" s="3">
        <f t="shared" si="2"/>
        <v>5</v>
      </c>
      <c r="K3931" s="4">
        <f t="shared" si="3"/>
        <v>3</v>
      </c>
      <c r="L3931" s="4">
        <f t="shared" si="4"/>
        <v>15</v>
      </c>
      <c r="S3931" s="1" t="s">
        <v>3968</v>
      </c>
      <c r="T3931" s="4" t="str">
        <f t="shared" si="5"/>
        <v>Cake</v>
      </c>
      <c r="U3931" s="4" t="str">
        <f t="shared" si="6"/>
        <v>In-store</v>
      </c>
      <c r="V3931" s="4" t="str">
        <f t="shared" si="7"/>
        <v>Digital Wallet</v>
      </c>
      <c r="W3931" s="4">
        <f t="shared" ref="W3931:Y3931" si="3938">IF(OR(J3931 = "ERROR", J3931 = ""), "UNKNOWN", J3931)</f>
        <v>5</v>
      </c>
      <c r="X3931" s="4">
        <f t="shared" si="3938"/>
        <v>3</v>
      </c>
      <c r="Y3931" s="4">
        <f t="shared" si="3938"/>
        <v>15</v>
      </c>
      <c r="Z3931" s="5">
        <f t="shared" si="9"/>
        <v>44954</v>
      </c>
    </row>
    <row r="3932">
      <c r="A3932" s="1" t="s">
        <v>3969</v>
      </c>
      <c r="B3932" s="1" t="s">
        <v>36</v>
      </c>
      <c r="D3932" s="1">
        <v>5.0</v>
      </c>
      <c r="E3932" s="1">
        <v>10.0</v>
      </c>
      <c r="F3932" s="1" t="s">
        <v>23</v>
      </c>
      <c r="H3932" s="2">
        <v>45018.0</v>
      </c>
      <c r="J3932" s="3">
        <f t="shared" si="2"/>
        <v>2</v>
      </c>
      <c r="K3932" s="4">
        <f t="shared" si="3"/>
        <v>5</v>
      </c>
      <c r="L3932" s="4">
        <f t="shared" si="4"/>
        <v>10</v>
      </c>
      <c r="S3932" s="1" t="s">
        <v>3969</v>
      </c>
      <c r="T3932" s="4" t="str">
        <f t="shared" si="5"/>
        <v>Salad</v>
      </c>
      <c r="U3932" s="4" t="str">
        <f t="shared" si="6"/>
        <v>UNKNOWN</v>
      </c>
      <c r="V3932" s="4" t="str">
        <f t="shared" si="7"/>
        <v>Credit Card</v>
      </c>
      <c r="W3932" s="4">
        <f t="shared" ref="W3932:Y3932" si="3939">IF(OR(J3932 = "ERROR", J3932 = ""), "UNKNOWN", J3932)</f>
        <v>2</v>
      </c>
      <c r="X3932" s="4">
        <f t="shared" si="3939"/>
        <v>5</v>
      </c>
      <c r="Y3932" s="4">
        <f t="shared" si="3939"/>
        <v>10</v>
      </c>
      <c r="Z3932" s="5">
        <f t="shared" si="9"/>
        <v>45018</v>
      </c>
    </row>
    <row r="3933">
      <c r="A3933" s="1" t="s">
        <v>3970</v>
      </c>
      <c r="B3933" s="1" t="s">
        <v>22</v>
      </c>
      <c r="C3933" s="1">
        <v>3.0</v>
      </c>
      <c r="D3933" s="1">
        <v>2.0</v>
      </c>
      <c r="E3933" s="1">
        <v>6.0</v>
      </c>
      <c r="G3933" s="1" t="s">
        <v>29</v>
      </c>
      <c r="H3933" s="6">
        <v>45284.0</v>
      </c>
      <c r="J3933" s="3">
        <f t="shared" si="2"/>
        <v>3</v>
      </c>
      <c r="K3933" s="4">
        <f t="shared" si="3"/>
        <v>2</v>
      </c>
      <c r="L3933" s="4">
        <f t="shared" si="4"/>
        <v>6</v>
      </c>
      <c r="S3933" s="1" t="s">
        <v>3970</v>
      </c>
      <c r="T3933" s="4" t="str">
        <f t="shared" si="5"/>
        <v>Coffee</v>
      </c>
      <c r="U3933" s="4" t="str">
        <f t="shared" si="6"/>
        <v>In-store</v>
      </c>
      <c r="V3933" s="4" t="str">
        <f t="shared" si="7"/>
        <v>UNKNOWN</v>
      </c>
      <c r="W3933" s="4">
        <f t="shared" ref="W3933:Y3933" si="3940">IF(OR(J3933 = "ERROR", J3933 = ""), "UNKNOWN", J3933)</f>
        <v>3</v>
      </c>
      <c r="X3933" s="4">
        <f t="shared" si="3940"/>
        <v>2</v>
      </c>
      <c r="Y3933" s="4">
        <f t="shared" si="3940"/>
        <v>6</v>
      </c>
      <c r="Z3933" s="7">
        <f t="shared" si="9"/>
        <v>45284</v>
      </c>
    </row>
    <row r="3934">
      <c r="A3934" s="1" t="s">
        <v>3971</v>
      </c>
      <c r="B3934" s="1" t="s">
        <v>27</v>
      </c>
      <c r="C3934" s="1">
        <v>2.0</v>
      </c>
      <c r="D3934" s="1">
        <v>3.0</v>
      </c>
      <c r="E3934" s="1">
        <v>6.0</v>
      </c>
      <c r="F3934" s="1" t="s">
        <v>39</v>
      </c>
      <c r="G3934" s="1" t="s">
        <v>29</v>
      </c>
      <c r="H3934" s="2">
        <v>45022.0</v>
      </c>
      <c r="J3934" s="3">
        <f t="shared" si="2"/>
        <v>2</v>
      </c>
      <c r="K3934" s="4">
        <f t="shared" si="3"/>
        <v>3</v>
      </c>
      <c r="L3934" s="4">
        <f t="shared" si="4"/>
        <v>6</v>
      </c>
      <c r="S3934" s="1" t="s">
        <v>3971</v>
      </c>
      <c r="T3934" s="4" t="str">
        <f t="shared" si="5"/>
        <v>Cake</v>
      </c>
      <c r="U3934" s="4" t="str">
        <f t="shared" si="6"/>
        <v>In-store</v>
      </c>
      <c r="V3934" s="4" t="str">
        <f t="shared" si="7"/>
        <v>Digital Wallet</v>
      </c>
      <c r="W3934" s="4">
        <f t="shared" ref="W3934:Y3934" si="3941">IF(OR(J3934 = "ERROR", J3934 = ""), "UNKNOWN", J3934)</f>
        <v>2</v>
      </c>
      <c r="X3934" s="4">
        <f t="shared" si="3941"/>
        <v>3</v>
      </c>
      <c r="Y3934" s="4">
        <f t="shared" si="3941"/>
        <v>6</v>
      </c>
      <c r="Z3934" s="5">
        <f t="shared" si="9"/>
        <v>45022</v>
      </c>
    </row>
    <row r="3935">
      <c r="A3935" s="1" t="s">
        <v>3972</v>
      </c>
      <c r="B3935" s="1" t="s">
        <v>32</v>
      </c>
      <c r="C3935" s="1">
        <v>4.0</v>
      </c>
      <c r="D3935" s="1">
        <v>1.0</v>
      </c>
      <c r="E3935" s="1">
        <v>4.0</v>
      </c>
      <c r="H3935" s="6">
        <v>45286.0</v>
      </c>
      <c r="J3935" s="3">
        <f t="shared" si="2"/>
        <v>4</v>
      </c>
      <c r="K3935" s="4">
        <f t="shared" si="3"/>
        <v>1</v>
      </c>
      <c r="L3935" s="4">
        <f t="shared" si="4"/>
        <v>4</v>
      </c>
      <c r="S3935" s="1" t="s">
        <v>3972</v>
      </c>
      <c r="T3935" s="4" t="str">
        <f t="shared" si="5"/>
        <v>Cookie</v>
      </c>
      <c r="U3935" s="4" t="str">
        <f t="shared" si="6"/>
        <v>UNKNOWN</v>
      </c>
      <c r="V3935" s="4" t="str">
        <f t="shared" si="7"/>
        <v>UNKNOWN</v>
      </c>
      <c r="W3935" s="4">
        <f t="shared" ref="W3935:Y3935" si="3942">IF(OR(J3935 = "ERROR", J3935 = ""), "UNKNOWN", J3935)</f>
        <v>4</v>
      </c>
      <c r="X3935" s="4">
        <f t="shared" si="3942"/>
        <v>1</v>
      </c>
      <c r="Y3935" s="4">
        <f t="shared" si="3942"/>
        <v>4</v>
      </c>
      <c r="Z3935" s="7">
        <f t="shared" si="9"/>
        <v>45286</v>
      </c>
    </row>
    <row r="3936">
      <c r="A3936" s="1" t="s">
        <v>3973</v>
      </c>
      <c r="B3936" s="1" t="s">
        <v>36</v>
      </c>
      <c r="C3936" s="1">
        <v>4.0</v>
      </c>
      <c r="D3936" s="1">
        <v>5.0</v>
      </c>
      <c r="E3936" s="1">
        <v>20.0</v>
      </c>
      <c r="F3936" s="1" t="s">
        <v>39</v>
      </c>
      <c r="G3936" s="1" t="s">
        <v>24</v>
      </c>
      <c r="H3936" s="2">
        <v>45042.0</v>
      </c>
      <c r="J3936" s="3">
        <f t="shared" si="2"/>
        <v>4</v>
      </c>
      <c r="K3936" s="4">
        <f t="shared" si="3"/>
        <v>5</v>
      </c>
      <c r="L3936" s="4">
        <f t="shared" si="4"/>
        <v>20</v>
      </c>
      <c r="S3936" s="1" t="s">
        <v>3973</v>
      </c>
      <c r="T3936" s="4" t="str">
        <f t="shared" si="5"/>
        <v>Salad</v>
      </c>
      <c r="U3936" s="4" t="str">
        <f t="shared" si="6"/>
        <v>Takeaway</v>
      </c>
      <c r="V3936" s="4" t="str">
        <f t="shared" si="7"/>
        <v>Digital Wallet</v>
      </c>
      <c r="W3936" s="4">
        <f t="shared" ref="W3936:Y3936" si="3943">IF(OR(J3936 = "ERROR", J3936 = ""), "UNKNOWN", J3936)</f>
        <v>4</v>
      </c>
      <c r="X3936" s="4">
        <f t="shared" si="3943"/>
        <v>5</v>
      </c>
      <c r="Y3936" s="4">
        <f t="shared" si="3943"/>
        <v>20</v>
      </c>
      <c r="Z3936" s="5">
        <f t="shared" si="9"/>
        <v>45042</v>
      </c>
    </row>
    <row r="3937">
      <c r="A3937" s="1" t="s">
        <v>3974</v>
      </c>
      <c r="B3937" s="1" t="s">
        <v>32</v>
      </c>
      <c r="C3937" s="1">
        <v>4.0</v>
      </c>
      <c r="D3937" s="1">
        <v>1.0</v>
      </c>
      <c r="E3937" s="1">
        <v>4.0</v>
      </c>
      <c r="F3937" s="1" t="s">
        <v>25</v>
      </c>
      <c r="G3937" s="1" t="s">
        <v>29</v>
      </c>
      <c r="H3937" s="2">
        <v>44961.0</v>
      </c>
      <c r="J3937" s="3">
        <f t="shared" si="2"/>
        <v>4</v>
      </c>
      <c r="K3937" s="4">
        <f t="shared" si="3"/>
        <v>1</v>
      </c>
      <c r="L3937" s="4">
        <f t="shared" si="4"/>
        <v>4</v>
      </c>
      <c r="S3937" s="1" t="s">
        <v>3974</v>
      </c>
      <c r="T3937" s="4" t="str">
        <f t="shared" si="5"/>
        <v>Cookie</v>
      </c>
      <c r="U3937" s="4" t="str">
        <f t="shared" si="6"/>
        <v>In-store</v>
      </c>
      <c r="V3937" s="4" t="str">
        <f t="shared" si="7"/>
        <v>UNKNOWN</v>
      </c>
      <c r="W3937" s="4">
        <f t="shared" ref="W3937:Y3937" si="3944">IF(OR(J3937 = "ERROR", J3937 = ""), "UNKNOWN", J3937)</f>
        <v>4</v>
      </c>
      <c r="X3937" s="4">
        <f t="shared" si="3944"/>
        <v>1</v>
      </c>
      <c r="Y3937" s="4">
        <f t="shared" si="3944"/>
        <v>4</v>
      </c>
      <c r="Z3937" s="5">
        <f t="shared" si="9"/>
        <v>44961</v>
      </c>
    </row>
    <row r="3938">
      <c r="A3938" s="1" t="s">
        <v>3975</v>
      </c>
      <c r="B3938" s="1" t="s">
        <v>27</v>
      </c>
      <c r="C3938" s="1">
        <v>4.0</v>
      </c>
      <c r="D3938" s="1">
        <v>3.0</v>
      </c>
      <c r="E3938" s="1">
        <v>12.0</v>
      </c>
      <c r="F3938" s="1" t="s">
        <v>23</v>
      </c>
      <c r="H3938" s="6">
        <v>45212.0</v>
      </c>
      <c r="J3938" s="3">
        <f t="shared" si="2"/>
        <v>4</v>
      </c>
      <c r="K3938" s="4">
        <f t="shared" si="3"/>
        <v>3</v>
      </c>
      <c r="L3938" s="4">
        <f t="shared" si="4"/>
        <v>12</v>
      </c>
      <c r="S3938" s="1" t="s">
        <v>3975</v>
      </c>
      <c r="T3938" s="4" t="str">
        <f t="shared" si="5"/>
        <v>Cake</v>
      </c>
      <c r="U3938" s="4" t="str">
        <f t="shared" si="6"/>
        <v>UNKNOWN</v>
      </c>
      <c r="V3938" s="4" t="str">
        <f t="shared" si="7"/>
        <v>Credit Card</v>
      </c>
      <c r="W3938" s="4">
        <f t="shared" ref="W3938:Y3938" si="3945">IF(OR(J3938 = "ERROR", J3938 = ""), "UNKNOWN", J3938)</f>
        <v>4</v>
      </c>
      <c r="X3938" s="4">
        <f t="shared" si="3945"/>
        <v>3</v>
      </c>
      <c r="Y3938" s="4">
        <f t="shared" si="3945"/>
        <v>12</v>
      </c>
      <c r="Z3938" s="7">
        <f t="shared" si="9"/>
        <v>45212</v>
      </c>
    </row>
    <row r="3939">
      <c r="A3939" s="1" t="s">
        <v>3976</v>
      </c>
      <c r="B3939" s="1" t="s">
        <v>81</v>
      </c>
      <c r="C3939" s="1">
        <v>5.0</v>
      </c>
      <c r="D3939" s="1">
        <v>1.5</v>
      </c>
      <c r="E3939" s="1">
        <v>7.5</v>
      </c>
      <c r="F3939" s="1" t="s">
        <v>28</v>
      </c>
      <c r="G3939" s="1" t="s">
        <v>24</v>
      </c>
      <c r="H3939" s="6">
        <v>45229.0</v>
      </c>
      <c r="J3939" s="3">
        <f t="shared" si="2"/>
        <v>5</v>
      </c>
      <c r="K3939" s="4">
        <f t="shared" si="3"/>
        <v>1.5</v>
      </c>
      <c r="L3939" s="4">
        <f t="shared" si="4"/>
        <v>7.5</v>
      </c>
      <c r="S3939" s="1" t="s">
        <v>3976</v>
      </c>
      <c r="T3939" s="4" t="str">
        <f t="shared" si="5"/>
        <v>Tea</v>
      </c>
      <c r="U3939" s="4" t="str">
        <f t="shared" si="6"/>
        <v>Takeaway</v>
      </c>
      <c r="V3939" s="4" t="str">
        <f t="shared" si="7"/>
        <v>Cash</v>
      </c>
      <c r="W3939" s="4">
        <f t="shared" ref="W3939:Y3939" si="3946">IF(OR(J3939 = "ERROR", J3939 = ""), "UNKNOWN", J3939)</f>
        <v>5</v>
      </c>
      <c r="X3939" s="4">
        <f t="shared" si="3946"/>
        <v>1.5</v>
      </c>
      <c r="Y3939" s="4">
        <f t="shared" si="3946"/>
        <v>7.5</v>
      </c>
      <c r="Z3939" s="7">
        <f t="shared" si="9"/>
        <v>45229</v>
      </c>
    </row>
    <row r="3940">
      <c r="A3940" s="1" t="s">
        <v>3977</v>
      </c>
      <c r="B3940" s="1" t="s">
        <v>81</v>
      </c>
      <c r="C3940" s="1">
        <v>3.0</v>
      </c>
      <c r="D3940" s="1">
        <v>1.5</v>
      </c>
      <c r="E3940" s="1">
        <v>4.5</v>
      </c>
      <c r="G3940" s="1" t="s">
        <v>30</v>
      </c>
      <c r="H3940" s="2">
        <v>45042.0</v>
      </c>
      <c r="J3940" s="3">
        <f t="shared" si="2"/>
        <v>3</v>
      </c>
      <c r="K3940" s="4">
        <f t="shared" si="3"/>
        <v>1.5</v>
      </c>
      <c r="L3940" s="4">
        <f t="shared" si="4"/>
        <v>4.5</v>
      </c>
      <c r="S3940" s="1" t="s">
        <v>3977</v>
      </c>
      <c r="T3940" s="4" t="str">
        <f t="shared" si="5"/>
        <v>Tea</v>
      </c>
      <c r="U3940" s="4" t="str">
        <f t="shared" si="6"/>
        <v>UNKNOWN</v>
      </c>
      <c r="V3940" s="4" t="str">
        <f t="shared" si="7"/>
        <v>UNKNOWN</v>
      </c>
      <c r="W3940" s="4">
        <f t="shared" ref="W3940:Y3940" si="3947">IF(OR(J3940 = "ERROR", J3940 = ""), "UNKNOWN", J3940)</f>
        <v>3</v>
      </c>
      <c r="X3940" s="4">
        <f t="shared" si="3947"/>
        <v>1.5</v>
      </c>
      <c r="Y3940" s="4">
        <f t="shared" si="3947"/>
        <v>4.5</v>
      </c>
      <c r="Z3940" s="5">
        <f t="shared" si="9"/>
        <v>45042</v>
      </c>
    </row>
    <row r="3941">
      <c r="A3941" s="1" t="s">
        <v>3978</v>
      </c>
      <c r="B3941" s="1" t="s">
        <v>55</v>
      </c>
      <c r="C3941" s="1">
        <v>3.0</v>
      </c>
      <c r="D3941" s="1">
        <v>3.0</v>
      </c>
      <c r="E3941" s="1">
        <v>9.0</v>
      </c>
      <c r="F3941" s="1" t="s">
        <v>39</v>
      </c>
      <c r="H3941" s="2">
        <v>45121.0</v>
      </c>
      <c r="J3941" s="3">
        <f t="shared" si="2"/>
        <v>3</v>
      </c>
      <c r="K3941" s="4">
        <f t="shared" si="3"/>
        <v>3</v>
      </c>
      <c r="L3941" s="4">
        <f t="shared" si="4"/>
        <v>9</v>
      </c>
      <c r="S3941" s="1" t="s">
        <v>3978</v>
      </c>
      <c r="T3941" s="4" t="str">
        <f t="shared" si="5"/>
        <v>Juice</v>
      </c>
      <c r="U3941" s="4" t="str">
        <f t="shared" si="6"/>
        <v>UNKNOWN</v>
      </c>
      <c r="V3941" s="4" t="str">
        <f t="shared" si="7"/>
        <v>Digital Wallet</v>
      </c>
      <c r="W3941" s="4">
        <f t="shared" ref="W3941:Y3941" si="3948">IF(OR(J3941 = "ERROR", J3941 = ""), "UNKNOWN", J3941)</f>
        <v>3</v>
      </c>
      <c r="X3941" s="4">
        <f t="shared" si="3948"/>
        <v>3</v>
      </c>
      <c r="Y3941" s="4">
        <f t="shared" si="3948"/>
        <v>9</v>
      </c>
      <c r="Z3941" s="5">
        <f t="shared" si="9"/>
        <v>45121</v>
      </c>
    </row>
    <row r="3942">
      <c r="A3942" s="1" t="s">
        <v>3979</v>
      </c>
      <c r="B3942" s="1" t="s">
        <v>22</v>
      </c>
      <c r="C3942" s="1">
        <v>5.0</v>
      </c>
      <c r="D3942" s="1">
        <v>2.0</v>
      </c>
      <c r="E3942" s="1">
        <v>10.0</v>
      </c>
      <c r="F3942" s="1" t="s">
        <v>28</v>
      </c>
      <c r="G3942" s="1" t="s">
        <v>29</v>
      </c>
      <c r="H3942" s="1" t="s">
        <v>30</v>
      </c>
      <c r="J3942" s="3">
        <f t="shared" si="2"/>
        <v>5</v>
      </c>
      <c r="K3942" s="4">
        <f t="shared" si="3"/>
        <v>2</v>
      </c>
      <c r="L3942" s="4">
        <f t="shared" si="4"/>
        <v>10</v>
      </c>
      <c r="S3942" s="1" t="s">
        <v>3979</v>
      </c>
      <c r="T3942" s="4" t="str">
        <f t="shared" si="5"/>
        <v>Coffee</v>
      </c>
      <c r="U3942" s="4" t="str">
        <f t="shared" si="6"/>
        <v>In-store</v>
      </c>
      <c r="V3942" s="4" t="str">
        <f t="shared" si="7"/>
        <v>Cash</v>
      </c>
      <c r="W3942" s="4">
        <f t="shared" ref="W3942:Y3942" si="3949">IF(OR(J3942 = "ERROR", J3942 = ""), "UNKNOWN", J3942)</f>
        <v>5</v>
      </c>
      <c r="X3942" s="4">
        <f t="shared" si="3949"/>
        <v>2</v>
      </c>
      <c r="Y3942" s="4">
        <f t="shared" si="3949"/>
        <v>10</v>
      </c>
      <c r="Z3942" s="4" t="str">
        <f t="shared" si="9"/>
        <v>UNKNOWN</v>
      </c>
    </row>
    <row r="3943">
      <c r="A3943" s="1" t="s">
        <v>3980</v>
      </c>
      <c r="B3943" s="1" t="s">
        <v>81</v>
      </c>
      <c r="C3943" s="1">
        <v>5.0</v>
      </c>
      <c r="D3943" s="1">
        <v>1.5</v>
      </c>
      <c r="E3943" s="1">
        <v>7.5</v>
      </c>
      <c r="F3943" s="1" t="s">
        <v>28</v>
      </c>
      <c r="H3943" s="2">
        <v>45112.0</v>
      </c>
      <c r="J3943" s="3">
        <f t="shared" si="2"/>
        <v>5</v>
      </c>
      <c r="K3943" s="4">
        <f t="shared" si="3"/>
        <v>1.5</v>
      </c>
      <c r="L3943" s="4">
        <f t="shared" si="4"/>
        <v>7.5</v>
      </c>
      <c r="S3943" s="1" t="s">
        <v>3980</v>
      </c>
      <c r="T3943" s="4" t="str">
        <f t="shared" si="5"/>
        <v>Tea</v>
      </c>
      <c r="U3943" s="4" t="str">
        <f t="shared" si="6"/>
        <v>UNKNOWN</v>
      </c>
      <c r="V3943" s="4" t="str">
        <f t="shared" si="7"/>
        <v>Cash</v>
      </c>
      <c r="W3943" s="4">
        <f t="shared" ref="W3943:Y3943" si="3950">IF(OR(J3943 = "ERROR", J3943 = ""), "UNKNOWN", J3943)</f>
        <v>5</v>
      </c>
      <c r="X3943" s="4">
        <f t="shared" si="3950"/>
        <v>1.5</v>
      </c>
      <c r="Y3943" s="4">
        <f t="shared" si="3950"/>
        <v>7.5</v>
      </c>
      <c r="Z3943" s="5">
        <f t="shared" si="9"/>
        <v>45112</v>
      </c>
    </row>
    <row r="3944">
      <c r="A3944" s="1" t="s">
        <v>3981</v>
      </c>
      <c r="B3944" s="1" t="s">
        <v>32</v>
      </c>
      <c r="C3944" s="1">
        <v>3.0</v>
      </c>
      <c r="D3944" s="1">
        <v>1.0</v>
      </c>
      <c r="E3944" s="1">
        <v>3.0</v>
      </c>
      <c r="F3944" s="1" t="s">
        <v>39</v>
      </c>
      <c r="G3944" s="1" t="s">
        <v>29</v>
      </c>
      <c r="H3944" s="6">
        <v>45278.0</v>
      </c>
      <c r="J3944" s="3">
        <f t="shared" si="2"/>
        <v>3</v>
      </c>
      <c r="K3944" s="4">
        <f t="shared" si="3"/>
        <v>1</v>
      </c>
      <c r="L3944" s="4">
        <f t="shared" si="4"/>
        <v>3</v>
      </c>
      <c r="S3944" s="1" t="s">
        <v>3981</v>
      </c>
      <c r="T3944" s="4" t="str">
        <f t="shared" si="5"/>
        <v>Cookie</v>
      </c>
      <c r="U3944" s="4" t="str">
        <f t="shared" si="6"/>
        <v>In-store</v>
      </c>
      <c r="V3944" s="4" t="str">
        <f t="shared" si="7"/>
        <v>Digital Wallet</v>
      </c>
      <c r="W3944" s="4">
        <f t="shared" ref="W3944:Y3944" si="3951">IF(OR(J3944 = "ERROR", J3944 = ""), "UNKNOWN", J3944)</f>
        <v>3</v>
      </c>
      <c r="X3944" s="4">
        <f t="shared" si="3951"/>
        <v>1</v>
      </c>
      <c r="Y3944" s="4">
        <f t="shared" si="3951"/>
        <v>3</v>
      </c>
      <c r="Z3944" s="7">
        <f t="shared" si="9"/>
        <v>45278</v>
      </c>
    </row>
    <row r="3945">
      <c r="A3945" s="1" t="s">
        <v>3982</v>
      </c>
      <c r="B3945" s="1" t="s">
        <v>81</v>
      </c>
      <c r="C3945" s="1">
        <v>5.0</v>
      </c>
      <c r="D3945" s="1">
        <v>1.5</v>
      </c>
      <c r="E3945" s="1">
        <v>7.5</v>
      </c>
      <c r="F3945" s="1" t="s">
        <v>23</v>
      </c>
      <c r="G3945" s="1" t="s">
        <v>24</v>
      </c>
      <c r="H3945" s="2">
        <v>45208.0</v>
      </c>
      <c r="J3945" s="3">
        <f t="shared" si="2"/>
        <v>5</v>
      </c>
      <c r="K3945" s="4">
        <f t="shared" si="3"/>
        <v>1.5</v>
      </c>
      <c r="L3945" s="4">
        <f t="shared" si="4"/>
        <v>7.5</v>
      </c>
      <c r="S3945" s="1" t="s">
        <v>3982</v>
      </c>
      <c r="T3945" s="4" t="str">
        <f t="shared" si="5"/>
        <v>Tea</v>
      </c>
      <c r="U3945" s="4" t="str">
        <f t="shared" si="6"/>
        <v>Takeaway</v>
      </c>
      <c r="V3945" s="4" t="str">
        <f t="shared" si="7"/>
        <v>Credit Card</v>
      </c>
      <c r="W3945" s="4">
        <f t="shared" ref="W3945:Y3945" si="3952">IF(OR(J3945 = "ERROR", J3945 = ""), "UNKNOWN", J3945)</f>
        <v>5</v>
      </c>
      <c r="X3945" s="4">
        <f t="shared" si="3952"/>
        <v>1.5</v>
      </c>
      <c r="Y3945" s="4">
        <f t="shared" si="3952"/>
        <v>7.5</v>
      </c>
      <c r="Z3945" s="5">
        <f t="shared" si="9"/>
        <v>45208</v>
      </c>
    </row>
    <row r="3946">
      <c r="A3946" s="1" t="s">
        <v>3983</v>
      </c>
      <c r="B3946" s="1" t="s">
        <v>81</v>
      </c>
      <c r="C3946" s="1">
        <v>1.0</v>
      </c>
      <c r="D3946" s="1">
        <v>1.5</v>
      </c>
      <c r="E3946" s="1">
        <v>1.5</v>
      </c>
      <c r="H3946" s="2">
        <v>45203.0</v>
      </c>
      <c r="J3946" s="3">
        <f t="shared" si="2"/>
        <v>1</v>
      </c>
      <c r="K3946" s="4">
        <f t="shared" si="3"/>
        <v>1.5</v>
      </c>
      <c r="L3946" s="4">
        <f t="shared" si="4"/>
        <v>1.5</v>
      </c>
      <c r="S3946" s="1" t="s">
        <v>3983</v>
      </c>
      <c r="T3946" s="4" t="str">
        <f t="shared" si="5"/>
        <v>Tea</v>
      </c>
      <c r="U3946" s="4" t="str">
        <f t="shared" si="6"/>
        <v>UNKNOWN</v>
      </c>
      <c r="V3946" s="4" t="str">
        <f t="shared" si="7"/>
        <v>UNKNOWN</v>
      </c>
      <c r="W3946" s="4">
        <f t="shared" ref="W3946:Y3946" si="3953">IF(OR(J3946 = "ERROR", J3946 = ""), "UNKNOWN", J3946)</f>
        <v>1</v>
      </c>
      <c r="X3946" s="4">
        <f t="shared" si="3953"/>
        <v>1.5</v>
      </c>
      <c r="Y3946" s="4">
        <f t="shared" si="3953"/>
        <v>1.5</v>
      </c>
      <c r="Z3946" s="5">
        <f t="shared" si="9"/>
        <v>45203</v>
      </c>
    </row>
    <row r="3947">
      <c r="A3947" s="1" t="s">
        <v>3984</v>
      </c>
      <c r="B3947" s="1" t="s">
        <v>30</v>
      </c>
      <c r="C3947" s="1">
        <v>2.0</v>
      </c>
      <c r="D3947" s="1">
        <v>4.0</v>
      </c>
      <c r="E3947" s="1">
        <v>8.0</v>
      </c>
      <c r="F3947" s="1" t="s">
        <v>23</v>
      </c>
      <c r="H3947" s="2">
        <v>45164.0</v>
      </c>
      <c r="J3947" s="3">
        <f t="shared" si="2"/>
        <v>2</v>
      </c>
      <c r="K3947" s="4">
        <f t="shared" si="3"/>
        <v>4</v>
      </c>
      <c r="L3947" s="4">
        <f t="shared" si="4"/>
        <v>8</v>
      </c>
      <c r="S3947" s="1" t="s">
        <v>3984</v>
      </c>
      <c r="T3947" s="4" t="str">
        <f t="shared" si="5"/>
        <v>UNKNOWN</v>
      </c>
      <c r="U3947" s="4" t="str">
        <f t="shared" si="6"/>
        <v>UNKNOWN</v>
      </c>
      <c r="V3947" s="4" t="str">
        <f t="shared" si="7"/>
        <v>Credit Card</v>
      </c>
      <c r="W3947" s="4">
        <f t="shared" ref="W3947:Y3947" si="3954">IF(OR(J3947 = "ERROR", J3947 = ""), "UNKNOWN", J3947)</f>
        <v>2</v>
      </c>
      <c r="X3947" s="4">
        <f t="shared" si="3954"/>
        <v>4</v>
      </c>
      <c r="Y3947" s="4">
        <f t="shared" si="3954"/>
        <v>8</v>
      </c>
      <c r="Z3947" s="5">
        <f t="shared" si="9"/>
        <v>45164</v>
      </c>
    </row>
    <row r="3948">
      <c r="A3948" s="1" t="s">
        <v>3985</v>
      </c>
      <c r="B3948" s="1" t="s">
        <v>44</v>
      </c>
      <c r="C3948" s="1">
        <v>4.0</v>
      </c>
      <c r="D3948" s="1">
        <v>4.0</v>
      </c>
      <c r="E3948" s="1" t="s">
        <v>30</v>
      </c>
      <c r="G3948" s="1" t="s">
        <v>24</v>
      </c>
      <c r="H3948" s="2">
        <v>44970.0</v>
      </c>
      <c r="J3948" s="3">
        <f t="shared" si="2"/>
        <v>4</v>
      </c>
      <c r="K3948" s="4">
        <f t="shared" si="3"/>
        <v>4</v>
      </c>
      <c r="L3948" s="4">
        <f t="shared" si="4"/>
        <v>16</v>
      </c>
      <c r="S3948" s="1" t="s">
        <v>3985</v>
      </c>
      <c r="T3948" s="4" t="str">
        <f t="shared" si="5"/>
        <v>Sandwich</v>
      </c>
      <c r="U3948" s="4" t="str">
        <f t="shared" si="6"/>
        <v>Takeaway</v>
      </c>
      <c r="V3948" s="4" t="str">
        <f t="shared" si="7"/>
        <v>UNKNOWN</v>
      </c>
      <c r="W3948" s="4">
        <f t="shared" ref="W3948:Y3948" si="3955">IF(OR(J3948 = "ERROR", J3948 = ""), "UNKNOWN", J3948)</f>
        <v>4</v>
      </c>
      <c r="X3948" s="4">
        <f t="shared" si="3955"/>
        <v>4</v>
      </c>
      <c r="Y3948" s="4">
        <f t="shared" si="3955"/>
        <v>16</v>
      </c>
      <c r="Z3948" s="5">
        <f t="shared" si="9"/>
        <v>44970</v>
      </c>
    </row>
    <row r="3949">
      <c r="A3949" s="1" t="s">
        <v>3986</v>
      </c>
      <c r="B3949" s="1" t="s">
        <v>41</v>
      </c>
      <c r="C3949" s="1">
        <v>1.0</v>
      </c>
      <c r="D3949" s="1">
        <v>4.0</v>
      </c>
      <c r="E3949" s="1">
        <v>4.0</v>
      </c>
      <c r="F3949" s="1" t="s">
        <v>28</v>
      </c>
      <c r="G3949" s="1" t="s">
        <v>24</v>
      </c>
      <c r="H3949" s="2">
        <v>45124.0</v>
      </c>
      <c r="J3949" s="3">
        <f t="shared" si="2"/>
        <v>1</v>
      </c>
      <c r="K3949" s="4">
        <f t="shared" si="3"/>
        <v>4</v>
      </c>
      <c r="L3949" s="4">
        <f t="shared" si="4"/>
        <v>4</v>
      </c>
      <c r="S3949" s="1" t="s">
        <v>3986</v>
      </c>
      <c r="T3949" s="4" t="str">
        <f t="shared" si="5"/>
        <v>Smoothie</v>
      </c>
      <c r="U3949" s="4" t="str">
        <f t="shared" si="6"/>
        <v>Takeaway</v>
      </c>
      <c r="V3949" s="4" t="str">
        <f t="shared" si="7"/>
        <v>Cash</v>
      </c>
      <c r="W3949" s="4">
        <f t="shared" ref="W3949:Y3949" si="3956">IF(OR(J3949 = "ERROR", J3949 = ""), "UNKNOWN", J3949)</f>
        <v>1</v>
      </c>
      <c r="X3949" s="4">
        <f t="shared" si="3956"/>
        <v>4</v>
      </c>
      <c r="Y3949" s="4">
        <f t="shared" si="3956"/>
        <v>4</v>
      </c>
      <c r="Z3949" s="5">
        <f t="shared" si="9"/>
        <v>45124</v>
      </c>
    </row>
    <row r="3950">
      <c r="A3950" s="1" t="s">
        <v>3987</v>
      </c>
      <c r="B3950" s="1" t="s">
        <v>55</v>
      </c>
      <c r="C3950" s="1">
        <v>4.0</v>
      </c>
      <c r="D3950" s="1">
        <v>3.0</v>
      </c>
      <c r="E3950" s="1">
        <v>12.0</v>
      </c>
      <c r="F3950" s="1" t="s">
        <v>39</v>
      </c>
      <c r="G3950" s="1" t="s">
        <v>24</v>
      </c>
      <c r="H3950" s="2">
        <v>45143.0</v>
      </c>
      <c r="J3950" s="3">
        <f t="shared" si="2"/>
        <v>4</v>
      </c>
      <c r="K3950" s="4">
        <f t="shared" si="3"/>
        <v>3</v>
      </c>
      <c r="L3950" s="4">
        <f t="shared" si="4"/>
        <v>12</v>
      </c>
      <c r="S3950" s="1" t="s">
        <v>3987</v>
      </c>
      <c r="T3950" s="4" t="str">
        <f t="shared" si="5"/>
        <v>Juice</v>
      </c>
      <c r="U3950" s="4" t="str">
        <f t="shared" si="6"/>
        <v>Takeaway</v>
      </c>
      <c r="V3950" s="4" t="str">
        <f t="shared" si="7"/>
        <v>Digital Wallet</v>
      </c>
      <c r="W3950" s="4">
        <f t="shared" ref="W3950:Y3950" si="3957">IF(OR(J3950 = "ERROR", J3950 = ""), "UNKNOWN", J3950)</f>
        <v>4</v>
      </c>
      <c r="X3950" s="4">
        <f t="shared" si="3957"/>
        <v>3</v>
      </c>
      <c r="Y3950" s="4">
        <f t="shared" si="3957"/>
        <v>12</v>
      </c>
      <c r="Z3950" s="5">
        <f t="shared" si="9"/>
        <v>45143</v>
      </c>
    </row>
    <row r="3951">
      <c r="A3951" s="1" t="s">
        <v>3988</v>
      </c>
      <c r="B3951" s="1" t="s">
        <v>55</v>
      </c>
      <c r="C3951" s="1">
        <v>3.0</v>
      </c>
      <c r="D3951" s="1">
        <v>3.0</v>
      </c>
      <c r="E3951" s="1">
        <v>9.0</v>
      </c>
      <c r="F3951" s="1" t="s">
        <v>28</v>
      </c>
      <c r="G3951" s="1" t="s">
        <v>29</v>
      </c>
      <c r="H3951" s="6">
        <v>45249.0</v>
      </c>
      <c r="J3951" s="3">
        <f t="shared" si="2"/>
        <v>3</v>
      </c>
      <c r="K3951" s="4">
        <f t="shared" si="3"/>
        <v>3</v>
      </c>
      <c r="L3951" s="4">
        <f t="shared" si="4"/>
        <v>9</v>
      </c>
      <c r="S3951" s="1" t="s">
        <v>3988</v>
      </c>
      <c r="T3951" s="4" t="str">
        <f t="shared" si="5"/>
        <v>Juice</v>
      </c>
      <c r="U3951" s="4" t="str">
        <f t="shared" si="6"/>
        <v>In-store</v>
      </c>
      <c r="V3951" s="4" t="str">
        <f t="shared" si="7"/>
        <v>Cash</v>
      </c>
      <c r="W3951" s="4">
        <f t="shared" ref="W3951:Y3951" si="3958">IF(OR(J3951 = "ERROR", J3951 = ""), "UNKNOWN", J3951)</f>
        <v>3</v>
      </c>
      <c r="X3951" s="4">
        <f t="shared" si="3958"/>
        <v>3</v>
      </c>
      <c r="Y3951" s="4">
        <f t="shared" si="3958"/>
        <v>9</v>
      </c>
      <c r="Z3951" s="7">
        <f t="shared" si="9"/>
        <v>45249</v>
      </c>
    </row>
    <row r="3952">
      <c r="A3952" s="1" t="s">
        <v>3989</v>
      </c>
      <c r="B3952" s="1" t="s">
        <v>27</v>
      </c>
      <c r="C3952" s="1">
        <v>1.0</v>
      </c>
      <c r="D3952" s="1">
        <v>3.0</v>
      </c>
      <c r="E3952" s="1">
        <v>3.0</v>
      </c>
      <c r="G3952" s="1" t="s">
        <v>24</v>
      </c>
      <c r="H3952" s="2">
        <v>45061.0</v>
      </c>
      <c r="J3952" s="3">
        <f t="shared" si="2"/>
        <v>1</v>
      </c>
      <c r="K3952" s="4">
        <f t="shared" si="3"/>
        <v>3</v>
      </c>
      <c r="L3952" s="4">
        <f t="shared" si="4"/>
        <v>3</v>
      </c>
      <c r="S3952" s="1" t="s">
        <v>3989</v>
      </c>
      <c r="T3952" s="4" t="str">
        <f t="shared" si="5"/>
        <v>Cake</v>
      </c>
      <c r="U3952" s="4" t="str">
        <f t="shared" si="6"/>
        <v>Takeaway</v>
      </c>
      <c r="V3952" s="4" t="str">
        <f t="shared" si="7"/>
        <v>UNKNOWN</v>
      </c>
      <c r="W3952" s="4">
        <f t="shared" ref="W3952:Y3952" si="3959">IF(OR(J3952 = "ERROR", J3952 = ""), "UNKNOWN", J3952)</f>
        <v>1</v>
      </c>
      <c r="X3952" s="4">
        <f t="shared" si="3959"/>
        <v>3</v>
      </c>
      <c r="Y3952" s="4">
        <f t="shared" si="3959"/>
        <v>3</v>
      </c>
      <c r="Z3952" s="5">
        <f t="shared" si="9"/>
        <v>45061</v>
      </c>
    </row>
    <row r="3953">
      <c r="A3953" s="1" t="s">
        <v>3990</v>
      </c>
      <c r="B3953" s="1" t="s">
        <v>32</v>
      </c>
      <c r="C3953" s="1">
        <v>5.0</v>
      </c>
      <c r="D3953" s="1">
        <v>1.0</v>
      </c>
      <c r="E3953" s="1">
        <v>5.0</v>
      </c>
      <c r="F3953" s="1" t="s">
        <v>23</v>
      </c>
      <c r="G3953" s="1" t="s">
        <v>29</v>
      </c>
      <c r="H3953" s="2">
        <v>45202.0</v>
      </c>
      <c r="J3953" s="3">
        <f t="shared" si="2"/>
        <v>5</v>
      </c>
      <c r="K3953" s="4">
        <f t="shared" si="3"/>
        <v>1</v>
      </c>
      <c r="L3953" s="4">
        <f t="shared" si="4"/>
        <v>5</v>
      </c>
      <c r="S3953" s="1" t="s">
        <v>3990</v>
      </c>
      <c r="T3953" s="4" t="str">
        <f t="shared" si="5"/>
        <v>Cookie</v>
      </c>
      <c r="U3953" s="4" t="str">
        <f t="shared" si="6"/>
        <v>In-store</v>
      </c>
      <c r="V3953" s="4" t="str">
        <f t="shared" si="7"/>
        <v>Credit Card</v>
      </c>
      <c r="W3953" s="4">
        <f t="shared" ref="W3953:Y3953" si="3960">IF(OR(J3953 = "ERROR", J3953 = ""), "UNKNOWN", J3953)</f>
        <v>5</v>
      </c>
      <c r="X3953" s="4">
        <f t="shared" si="3960"/>
        <v>1</v>
      </c>
      <c r="Y3953" s="4">
        <f t="shared" si="3960"/>
        <v>5</v>
      </c>
      <c r="Z3953" s="5">
        <f t="shared" si="9"/>
        <v>45202</v>
      </c>
    </row>
    <row r="3954">
      <c r="A3954" s="1" t="s">
        <v>3991</v>
      </c>
      <c r="B3954" s="1" t="s">
        <v>27</v>
      </c>
      <c r="C3954" s="1">
        <v>4.0</v>
      </c>
      <c r="D3954" s="1">
        <v>3.0</v>
      </c>
      <c r="E3954" s="1">
        <v>12.0</v>
      </c>
      <c r="F3954" s="1" t="s">
        <v>39</v>
      </c>
      <c r="G3954" s="1" t="s">
        <v>24</v>
      </c>
      <c r="H3954" s="2">
        <v>44949.0</v>
      </c>
      <c r="J3954" s="3">
        <f t="shared" si="2"/>
        <v>4</v>
      </c>
      <c r="K3954" s="4">
        <f t="shared" si="3"/>
        <v>3</v>
      </c>
      <c r="L3954" s="4">
        <f t="shared" si="4"/>
        <v>12</v>
      </c>
      <c r="S3954" s="1" t="s">
        <v>3991</v>
      </c>
      <c r="T3954" s="4" t="str">
        <f t="shared" si="5"/>
        <v>Cake</v>
      </c>
      <c r="U3954" s="4" t="str">
        <f t="shared" si="6"/>
        <v>Takeaway</v>
      </c>
      <c r="V3954" s="4" t="str">
        <f t="shared" si="7"/>
        <v>Digital Wallet</v>
      </c>
      <c r="W3954" s="4">
        <f t="shared" ref="W3954:Y3954" si="3961">IF(OR(J3954 = "ERROR", J3954 = ""), "UNKNOWN", J3954)</f>
        <v>4</v>
      </c>
      <c r="X3954" s="4">
        <f t="shared" si="3961"/>
        <v>3</v>
      </c>
      <c r="Y3954" s="4">
        <f t="shared" si="3961"/>
        <v>12</v>
      </c>
      <c r="Z3954" s="5">
        <f t="shared" si="9"/>
        <v>44949</v>
      </c>
    </row>
    <row r="3955">
      <c r="A3955" s="1" t="s">
        <v>3992</v>
      </c>
      <c r="B3955" s="1" t="s">
        <v>36</v>
      </c>
      <c r="C3955" s="1">
        <v>1.0</v>
      </c>
      <c r="D3955" s="1">
        <v>5.0</v>
      </c>
      <c r="E3955" s="1">
        <v>5.0</v>
      </c>
      <c r="F3955" s="1" t="s">
        <v>28</v>
      </c>
      <c r="G3955" s="1" t="s">
        <v>29</v>
      </c>
      <c r="H3955" s="6">
        <v>45225.0</v>
      </c>
      <c r="J3955" s="3">
        <f t="shared" si="2"/>
        <v>1</v>
      </c>
      <c r="K3955" s="4">
        <f t="shared" si="3"/>
        <v>5</v>
      </c>
      <c r="L3955" s="4">
        <f t="shared" si="4"/>
        <v>5</v>
      </c>
      <c r="S3955" s="1" t="s">
        <v>3992</v>
      </c>
      <c r="T3955" s="4" t="str">
        <f t="shared" si="5"/>
        <v>Salad</v>
      </c>
      <c r="U3955" s="4" t="str">
        <f t="shared" si="6"/>
        <v>In-store</v>
      </c>
      <c r="V3955" s="4" t="str">
        <f t="shared" si="7"/>
        <v>Cash</v>
      </c>
      <c r="W3955" s="4">
        <f t="shared" ref="W3955:Y3955" si="3962">IF(OR(J3955 = "ERROR", J3955 = ""), "UNKNOWN", J3955)</f>
        <v>1</v>
      </c>
      <c r="X3955" s="4">
        <f t="shared" si="3962"/>
        <v>5</v>
      </c>
      <c r="Y3955" s="4">
        <f t="shared" si="3962"/>
        <v>5</v>
      </c>
      <c r="Z3955" s="7">
        <f t="shared" si="9"/>
        <v>45225</v>
      </c>
    </row>
    <row r="3956">
      <c r="A3956" s="1" t="s">
        <v>3993</v>
      </c>
      <c r="B3956" s="1" t="s">
        <v>36</v>
      </c>
      <c r="C3956" s="1">
        <v>1.0</v>
      </c>
      <c r="D3956" s="1">
        <v>5.0</v>
      </c>
      <c r="E3956" s="1">
        <v>5.0</v>
      </c>
      <c r="F3956" s="1" t="s">
        <v>23</v>
      </c>
      <c r="H3956" s="2">
        <v>45167.0</v>
      </c>
      <c r="J3956" s="3">
        <f t="shared" si="2"/>
        <v>1</v>
      </c>
      <c r="K3956" s="4">
        <f t="shared" si="3"/>
        <v>5</v>
      </c>
      <c r="L3956" s="4">
        <f t="shared" si="4"/>
        <v>5</v>
      </c>
      <c r="S3956" s="1" t="s">
        <v>3993</v>
      </c>
      <c r="T3956" s="4" t="str">
        <f t="shared" si="5"/>
        <v>Salad</v>
      </c>
      <c r="U3956" s="4" t="str">
        <f t="shared" si="6"/>
        <v>UNKNOWN</v>
      </c>
      <c r="V3956" s="4" t="str">
        <f t="shared" si="7"/>
        <v>Credit Card</v>
      </c>
      <c r="W3956" s="4">
        <f t="shared" ref="W3956:Y3956" si="3963">IF(OR(J3956 = "ERROR", J3956 = ""), "UNKNOWN", J3956)</f>
        <v>1</v>
      </c>
      <c r="X3956" s="4">
        <f t="shared" si="3963"/>
        <v>5</v>
      </c>
      <c r="Y3956" s="4">
        <f t="shared" si="3963"/>
        <v>5</v>
      </c>
      <c r="Z3956" s="5">
        <f t="shared" si="9"/>
        <v>45167</v>
      </c>
    </row>
    <row r="3957">
      <c r="A3957" s="1" t="s">
        <v>3994</v>
      </c>
      <c r="B3957" s="1" t="s">
        <v>32</v>
      </c>
      <c r="C3957" s="1">
        <v>1.0</v>
      </c>
      <c r="D3957" s="1">
        <v>1.0</v>
      </c>
      <c r="E3957" s="1">
        <v>1.0</v>
      </c>
      <c r="F3957" s="1" t="s">
        <v>25</v>
      </c>
      <c r="G3957" s="1" t="s">
        <v>24</v>
      </c>
      <c r="H3957" s="2">
        <v>45193.0</v>
      </c>
      <c r="J3957" s="3">
        <f t="shared" si="2"/>
        <v>1</v>
      </c>
      <c r="K3957" s="4">
        <f t="shared" si="3"/>
        <v>1</v>
      </c>
      <c r="L3957" s="4">
        <f t="shared" si="4"/>
        <v>1</v>
      </c>
      <c r="S3957" s="1" t="s">
        <v>3994</v>
      </c>
      <c r="T3957" s="4" t="str">
        <f t="shared" si="5"/>
        <v>Cookie</v>
      </c>
      <c r="U3957" s="4" t="str">
        <f t="shared" si="6"/>
        <v>Takeaway</v>
      </c>
      <c r="V3957" s="4" t="str">
        <f t="shared" si="7"/>
        <v>UNKNOWN</v>
      </c>
      <c r="W3957" s="4">
        <f t="shared" ref="W3957:Y3957" si="3964">IF(OR(J3957 = "ERROR", J3957 = ""), "UNKNOWN", J3957)</f>
        <v>1</v>
      </c>
      <c r="X3957" s="4">
        <f t="shared" si="3964"/>
        <v>1</v>
      </c>
      <c r="Y3957" s="4">
        <f t="shared" si="3964"/>
        <v>1</v>
      </c>
      <c r="Z3957" s="5">
        <f t="shared" si="9"/>
        <v>45193</v>
      </c>
    </row>
    <row r="3958">
      <c r="A3958" s="1" t="s">
        <v>3995</v>
      </c>
      <c r="B3958" s="1" t="s">
        <v>41</v>
      </c>
      <c r="C3958" s="1">
        <v>4.0</v>
      </c>
      <c r="D3958" s="1">
        <v>4.0</v>
      </c>
      <c r="E3958" s="1">
        <v>16.0</v>
      </c>
      <c r="F3958" s="1" t="s">
        <v>23</v>
      </c>
      <c r="H3958" s="6">
        <v>45211.0</v>
      </c>
      <c r="J3958" s="3">
        <f t="shared" si="2"/>
        <v>4</v>
      </c>
      <c r="K3958" s="4">
        <f t="shared" si="3"/>
        <v>4</v>
      </c>
      <c r="L3958" s="4">
        <f t="shared" si="4"/>
        <v>16</v>
      </c>
      <c r="S3958" s="1" t="s">
        <v>3995</v>
      </c>
      <c r="T3958" s="4" t="str">
        <f t="shared" si="5"/>
        <v>Smoothie</v>
      </c>
      <c r="U3958" s="4" t="str">
        <f t="shared" si="6"/>
        <v>UNKNOWN</v>
      </c>
      <c r="V3958" s="4" t="str">
        <f t="shared" si="7"/>
        <v>Credit Card</v>
      </c>
      <c r="W3958" s="4">
        <f t="shared" ref="W3958:Y3958" si="3965">IF(OR(J3958 = "ERROR", J3958 = ""), "UNKNOWN", J3958)</f>
        <v>4</v>
      </c>
      <c r="X3958" s="4">
        <f t="shared" si="3965"/>
        <v>4</v>
      </c>
      <c r="Y3958" s="4">
        <f t="shared" si="3965"/>
        <v>16</v>
      </c>
      <c r="Z3958" s="7">
        <f t="shared" si="9"/>
        <v>45211</v>
      </c>
    </row>
    <row r="3959">
      <c r="A3959" s="1" t="s">
        <v>3996</v>
      </c>
      <c r="B3959" s="1" t="s">
        <v>22</v>
      </c>
      <c r="C3959" s="1">
        <v>4.0</v>
      </c>
      <c r="D3959" s="1">
        <v>2.0</v>
      </c>
      <c r="E3959" s="1">
        <v>8.0</v>
      </c>
      <c r="H3959" s="6">
        <v>45270.0</v>
      </c>
      <c r="J3959" s="3">
        <f t="shared" si="2"/>
        <v>4</v>
      </c>
      <c r="K3959" s="4">
        <f t="shared" si="3"/>
        <v>2</v>
      </c>
      <c r="L3959" s="4">
        <f t="shared" si="4"/>
        <v>8</v>
      </c>
      <c r="S3959" s="1" t="s">
        <v>3996</v>
      </c>
      <c r="T3959" s="4" t="str">
        <f t="shared" si="5"/>
        <v>Coffee</v>
      </c>
      <c r="U3959" s="4" t="str">
        <f t="shared" si="6"/>
        <v>UNKNOWN</v>
      </c>
      <c r="V3959" s="4" t="str">
        <f t="shared" si="7"/>
        <v>UNKNOWN</v>
      </c>
      <c r="W3959" s="4">
        <f t="shared" ref="W3959:Y3959" si="3966">IF(OR(J3959 = "ERROR", J3959 = ""), "UNKNOWN", J3959)</f>
        <v>4</v>
      </c>
      <c r="X3959" s="4">
        <f t="shared" si="3966"/>
        <v>2</v>
      </c>
      <c r="Y3959" s="4">
        <f t="shared" si="3966"/>
        <v>8</v>
      </c>
      <c r="Z3959" s="7">
        <f t="shared" si="9"/>
        <v>45270</v>
      </c>
    </row>
    <row r="3960">
      <c r="A3960" s="1" t="s">
        <v>3997</v>
      </c>
      <c r="B3960" s="1" t="s">
        <v>44</v>
      </c>
      <c r="C3960" s="1">
        <v>4.0</v>
      </c>
      <c r="D3960" s="1">
        <v>4.0</v>
      </c>
      <c r="E3960" s="1">
        <v>16.0</v>
      </c>
      <c r="F3960" s="1" t="s">
        <v>28</v>
      </c>
      <c r="H3960" s="2">
        <v>45115.0</v>
      </c>
      <c r="J3960" s="3">
        <f t="shared" si="2"/>
        <v>4</v>
      </c>
      <c r="K3960" s="4">
        <f t="shared" si="3"/>
        <v>4</v>
      </c>
      <c r="L3960" s="4">
        <f t="shared" si="4"/>
        <v>16</v>
      </c>
      <c r="S3960" s="1" t="s">
        <v>3997</v>
      </c>
      <c r="T3960" s="4" t="str">
        <f t="shared" si="5"/>
        <v>Sandwich</v>
      </c>
      <c r="U3960" s="4" t="str">
        <f t="shared" si="6"/>
        <v>UNKNOWN</v>
      </c>
      <c r="V3960" s="4" t="str">
        <f t="shared" si="7"/>
        <v>Cash</v>
      </c>
      <c r="W3960" s="4">
        <f t="shared" ref="W3960:Y3960" si="3967">IF(OR(J3960 = "ERROR", J3960 = ""), "UNKNOWN", J3960)</f>
        <v>4</v>
      </c>
      <c r="X3960" s="4">
        <f t="shared" si="3967"/>
        <v>4</v>
      </c>
      <c r="Y3960" s="4">
        <f t="shared" si="3967"/>
        <v>16</v>
      </c>
      <c r="Z3960" s="5">
        <f t="shared" si="9"/>
        <v>45115</v>
      </c>
    </row>
    <row r="3961">
      <c r="A3961" s="1" t="s">
        <v>3998</v>
      </c>
      <c r="B3961" s="1" t="s">
        <v>22</v>
      </c>
      <c r="C3961" s="1">
        <v>5.0</v>
      </c>
      <c r="E3961" s="1">
        <v>10.0</v>
      </c>
      <c r="F3961" s="1" t="s">
        <v>39</v>
      </c>
      <c r="G3961" s="1" t="s">
        <v>24</v>
      </c>
      <c r="H3961" s="2">
        <v>45085.0</v>
      </c>
      <c r="J3961" s="3">
        <f t="shared" si="2"/>
        <v>5</v>
      </c>
      <c r="K3961" s="4">
        <f t="shared" si="3"/>
        <v>2</v>
      </c>
      <c r="L3961" s="4">
        <f t="shared" si="4"/>
        <v>10</v>
      </c>
      <c r="S3961" s="1" t="s">
        <v>3998</v>
      </c>
      <c r="T3961" s="4" t="str">
        <f t="shared" si="5"/>
        <v>Coffee</v>
      </c>
      <c r="U3961" s="4" t="str">
        <f t="shared" si="6"/>
        <v>Takeaway</v>
      </c>
      <c r="V3961" s="4" t="str">
        <f t="shared" si="7"/>
        <v>Digital Wallet</v>
      </c>
      <c r="W3961" s="4">
        <f t="shared" ref="W3961:Y3961" si="3968">IF(OR(J3961 = "ERROR", J3961 = ""), "UNKNOWN", J3961)</f>
        <v>5</v>
      </c>
      <c r="X3961" s="4">
        <f t="shared" si="3968"/>
        <v>2</v>
      </c>
      <c r="Y3961" s="4">
        <f t="shared" si="3968"/>
        <v>10</v>
      </c>
      <c r="Z3961" s="5">
        <f t="shared" si="9"/>
        <v>45085</v>
      </c>
    </row>
    <row r="3962">
      <c r="A3962" s="1" t="s">
        <v>3999</v>
      </c>
      <c r="B3962" s="1" t="s">
        <v>32</v>
      </c>
      <c r="C3962" s="1">
        <v>2.0</v>
      </c>
      <c r="D3962" s="1">
        <v>1.0</v>
      </c>
      <c r="E3962" s="1">
        <v>2.0</v>
      </c>
      <c r="F3962" s="1" t="s">
        <v>23</v>
      </c>
      <c r="G3962" s="1" t="s">
        <v>30</v>
      </c>
      <c r="H3962" s="2">
        <v>45238.0</v>
      </c>
      <c r="J3962" s="3">
        <f t="shared" si="2"/>
        <v>2</v>
      </c>
      <c r="K3962" s="4">
        <f t="shared" si="3"/>
        <v>1</v>
      </c>
      <c r="L3962" s="4">
        <f t="shared" si="4"/>
        <v>2</v>
      </c>
      <c r="S3962" s="1" t="s">
        <v>3999</v>
      </c>
      <c r="T3962" s="4" t="str">
        <f t="shared" si="5"/>
        <v>Cookie</v>
      </c>
      <c r="U3962" s="4" t="str">
        <f t="shared" si="6"/>
        <v>UNKNOWN</v>
      </c>
      <c r="V3962" s="4" t="str">
        <f t="shared" si="7"/>
        <v>Credit Card</v>
      </c>
      <c r="W3962" s="4">
        <f t="shared" ref="W3962:Y3962" si="3969">IF(OR(J3962 = "ERROR", J3962 = ""), "UNKNOWN", J3962)</f>
        <v>2</v>
      </c>
      <c r="X3962" s="4">
        <f t="shared" si="3969"/>
        <v>1</v>
      </c>
      <c r="Y3962" s="4">
        <f t="shared" si="3969"/>
        <v>2</v>
      </c>
      <c r="Z3962" s="5">
        <f t="shared" si="9"/>
        <v>45238</v>
      </c>
    </row>
    <row r="3963">
      <c r="A3963" s="1" t="s">
        <v>4000</v>
      </c>
      <c r="B3963" s="1" t="s">
        <v>44</v>
      </c>
      <c r="C3963" s="1" t="s">
        <v>30</v>
      </c>
      <c r="D3963" s="1">
        <v>4.0</v>
      </c>
      <c r="E3963" s="1">
        <v>12.0</v>
      </c>
      <c r="F3963" s="1" t="s">
        <v>23</v>
      </c>
      <c r="G3963" s="1" t="s">
        <v>29</v>
      </c>
      <c r="H3963" s="2">
        <v>44985.0</v>
      </c>
      <c r="J3963" s="3">
        <f t="shared" si="2"/>
        <v>3</v>
      </c>
      <c r="K3963" s="4">
        <f t="shared" si="3"/>
        <v>4</v>
      </c>
      <c r="L3963" s="4">
        <f t="shared" si="4"/>
        <v>12</v>
      </c>
      <c r="S3963" s="1" t="s">
        <v>4000</v>
      </c>
      <c r="T3963" s="4" t="str">
        <f t="shared" si="5"/>
        <v>Sandwich</v>
      </c>
      <c r="U3963" s="4" t="str">
        <f t="shared" si="6"/>
        <v>In-store</v>
      </c>
      <c r="V3963" s="4" t="str">
        <f t="shared" si="7"/>
        <v>Credit Card</v>
      </c>
      <c r="W3963" s="4">
        <f t="shared" ref="W3963:Y3963" si="3970">IF(OR(J3963 = "ERROR", J3963 = ""), "UNKNOWN", J3963)</f>
        <v>3</v>
      </c>
      <c r="X3963" s="4">
        <f t="shared" si="3970"/>
        <v>4</v>
      </c>
      <c r="Y3963" s="4">
        <f t="shared" si="3970"/>
        <v>12</v>
      </c>
      <c r="Z3963" s="5">
        <f t="shared" si="9"/>
        <v>44985</v>
      </c>
    </row>
    <row r="3964">
      <c r="A3964" s="1" t="s">
        <v>4001</v>
      </c>
      <c r="B3964" s="1" t="s">
        <v>27</v>
      </c>
      <c r="C3964" s="1">
        <v>1.0</v>
      </c>
      <c r="D3964" s="1">
        <v>3.0</v>
      </c>
      <c r="E3964" s="1">
        <v>3.0</v>
      </c>
      <c r="H3964" s="2">
        <v>45087.0</v>
      </c>
      <c r="J3964" s="3">
        <f t="shared" si="2"/>
        <v>1</v>
      </c>
      <c r="K3964" s="4">
        <f t="shared" si="3"/>
        <v>3</v>
      </c>
      <c r="L3964" s="4">
        <f t="shared" si="4"/>
        <v>3</v>
      </c>
      <c r="S3964" s="1" t="s">
        <v>4001</v>
      </c>
      <c r="T3964" s="4" t="str">
        <f t="shared" si="5"/>
        <v>Cake</v>
      </c>
      <c r="U3964" s="4" t="str">
        <f t="shared" si="6"/>
        <v>UNKNOWN</v>
      </c>
      <c r="V3964" s="4" t="str">
        <f t="shared" si="7"/>
        <v>UNKNOWN</v>
      </c>
      <c r="W3964" s="4">
        <f t="shared" ref="W3964:Y3964" si="3971">IF(OR(J3964 = "ERROR", J3964 = ""), "UNKNOWN", J3964)</f>
        <v>1</v>
      </c>
      <c r="X3964" s="4">
        <f t="shared" si="3971"/>
        <v>3</v>
      </c>
      <c r="Y3964" s="4">
        <f t="shared" si="3971"/>
        <v>3</v>
      </c>
      <c r="Z3964" s="5">
        <f t="shared" si="9"/>
        <v>45087</v>
      </c>
    </row>
    <row r="3965">
      <c r="A3965" s="1" t="s">
        <v>4002</v>
      </c>
      <c r="B3965" s="1" t="s">
        <v>27</v>
      </c>
      <c r="C3965" s="1">
        <v>2.0</v>
      </c>
      <c r="D3965" s="1">
        <v>3.0</v>
      </c>
      <c r="E3965" s="1">
        <v>6.0</v>
      </c>
      <c r="F3965" s="1" t="s">
        <v>23</v>
      </c>
      <c r="G3965" s="1" t="s">
        <v>24</v>
      </c>
      <c r="H3965" s="2">
        <v>44991.0</v>
      </c>
      <c r="J3965" s="3">
        <f t="shared" si="2"/>
        <v>2</v>
      </c>
      <c r="K3965" s="4">
        <f t="shared" si="3"/>
        <v>3</v>
      </c>
      <c r="L3965" s="4">
        <f t="shared" si="4"/>
        <v>6</v>
      </c>
      <c r="S3965" s="1" t="s">
        <v>4002</v>
      </c>
      <c r="T3965" s="4" t="str">
        <f t="shared" si="5"/>
        <v>Cake</v>
      </c>
      <c r="U3965" s="4" t="str">
        <f t="shared" si="6"/>
        <v>Takeaway</v>
      </c>
      <c r="V3965" s="4" t="str">
        <f t="shared" si="7"/>
        <v>Credit Card</v>
      </c>
      <c r="W3965" s="4">
        <f t="shared" ref="W3965:Y3965" si="3972">IF(OR(J3965 = "ERROR", J3965 = ""), "UNKNOWN", J3965)</f>
        <v>2</v>
      </c>
      <c r="X3965" s="4">
        <f t="shared" si="3972"/>
        <v>3</v>
      </c>
      <c r="Y3965" s="4">
        <f t="shared" si="3972"/>
        <v>6</v>
      </c>
      <c r="Z3965" s="5">
        <f t="shared" si="9"/>
        <v>44991</v>
      </c>
    </row>
    <row r="3966">
      <c r="A3966" s="1" t="s">
        <v>4003</v>
      </c>
      <c r="C3966" s="1">
        <v>4.0</v>
      </c>
      <c r="D3966" s="1">
        <v>1.0</v>
      </c>
      <c r="E3966" s="1">
        <v>4.0</v>
      </c>
      <c r="G3966" s="1" t="s">
        <v>24</v>
      </c>
      <c r="H3966" s="2">
        <v>44940.0</v>
      </c>
      <c r="J3966" s="3">
        <f t="shared" si="2"/>
        <v>4</v>
      </c>
      <c r="K3966" s="4">
        <f t="shared" si="3"/>
        <v>1</v>
      </c>
      <c r="L3966" s="4">
        <f t="shared" si="4"/>
        <v>4</v>
      </c>
      <c r="S3966" s="1" t="s">
        <v>4003</v>
      </c>
      <c r="T3966" s="4" t="str">
        <f t="shared" si="5"/>
        <v>UNKNOWN</v>
      </c>
      <c r="U3966" s="4" t="str">
        <f t="shared" si="6"/>
        <v>Takeaway</v>
      </c>
      <c r="V3966" s="4" t="str">
        <f t="shared" si="7"/>
        <v>UNKNOWN</v>
      </c>
      <c r="W3966" s="4">
        <f t="shared" ref="W3966:Y3966" si="3973">IF(OR(J3966 = "ERROR", J3966 = ""), "UNKNOWN", J3966)</f>
        <v>4</v>
      </c>
      <c r="X3966" s="4">
        <f t="shared" si="3973"/>
        <v>1</v>
      </c>
      <c r="Y3966" s="4">
        <f t="shared" si="3973"/>
        <v>4</v>
      </c>
      <c r="Z3966" s="5">
        <f t="shared" si="9"/>
        <v>44940</v>
      </c>
    </row>
    <row r="3967">
      <c r="A3967" s="1" t="s">
        <v>4004</v>
      </c>
      <c r="B3967" s="1" t="s">
        <v>36</v>
      </c>
      <c r="C3967" s="1">
        <v>2.0</v>
      </c>
      <c r="D3967" s="1">
        <v>5.0</v>
      </c>
      <c r="E3967" s="1">
        <v>10.0</v>
      </c>
      <c r="F3967" s="1" t="s">
        <v>28</v>
      </c>
      <c r="G3967" s="1" t="s">
        <v>24</v>
      </c>
      <c r="H3967" s="2">
        <v>45133.0</v>
      </c>
      <c r="J3967" s="3">
        <f t="shared" si="2"/>
        <v>2</v>
      </c>
      <c r="K3967" s="4">
        <f t="shared" si="3"/>
        <v>5</v>
      </c>
      <c r="L3967" s="4">
        <f t="shared" si="4"/>
        <v>10</v>
      </c>
      <c r="S3967" s="1" t="s">
        <v>4004</v>
      </c>
      <c r="T3967" s="4" t="str">
        <f t="shared" si="5"/>
        <v>Salad</v>
      </c>
      <c r="U3967" s="4" t="str">
        <f t="shared" si="6"/>
        <v>Takeaway</v>
      </c>
      <c r="V3967" s="4" t="str">
        <f t="shared" si="7"/>
        <v>Cash</v>
      </c>
      <c r="W3967" s="4">
        <f t="shared" ref="W3967:Y3967" si="3974">IF(OR(J3967 = "ERROR", J3967 = ""), "UNKNOWN", J3967)</f>
        <v>2</v>
      </c>
      <c r="X3967" s="4">
        <f t="shared" si="3974"/>
        <v>5</v>
      </c>
      <c r="Y3967" s="4">
        <f t="shared" si="3974"/>
        <v>10</v>
      </c>
      <c r="Z3967" s="5">
        <f t="shared" si="9"/>
        <v>45133</v>
      </c>
    </row>
    <row r="3968">
      <c r="A3968" s="1" t="s">
        <v>4005</v>
      </c>
      <c r="B3968" s="1" t="s">
        <v>41</v>
      </c>
      <c r="C3968" s="1">
        <v>4.0</v>
      </c>
      <c r="D3968" s="1">
        <v>4.0</v>
      </c>
      <c r="E3968" s="1">
        <v>16.0</v>
      </c>
      <c r="F3968" s="1" t="s">
        <v>28</v>
      </c>
      <c r="G3968" s="1" t="s">
        <v>24</v>
      </c>
      <c r="H3968" s="2">
        <v>45063.0</v>
      </c>
      <c r="J3968" s="3">
        <f t="shared" si="2"/>
        <v>4</v>
      </c>
      <c r="K3968" s="4">
        <f t="shared" si="3"/>
        <v>4</v>
      </c>
      <c r="L3968" s="4">
        <f t="shared" si="4"/>
        <v>16</v>
      </c>
      <c r="S3968" s="1" t="s">
        <v>4005</v>
      </c>
      <c r="T3968" s="4" t="str">
        <f t="shared" si="5"/>
        <v>Smoothie</v>
      </c>
      <c r="U3968" s="4" t="str">
        <f t="shared" si="6"/>
        <v>Takeaway</v>
      </c>
      <c r="V3968" s="4" t="str">
        <f t="shared" si="7"/>
        <v>Cash</v>
      </c>
      <c r="W3968" s="4">
        <f t="shared" ref="W3968:Y3968" si="3975">IF(OR(J3968 = "ERROR", J3968 = ""), "UNKNOWN", J3968)</f>
        <v>4</v>
      </c>
      <c r="X3968" s="4">
        <f t="shared" si="3975"/>
        <v>4</v>
      </c>
      <c r="Y3968" s="4">
        <f t="shared" si="3975"/>
        <v>16</v>
      </c>
      <c r="Z3968" s="5">
        <f t="shared" si="9"/>
        <v>45063</v>
      </c>
    </row>
    <row r="3969">
      <c r="A3969" s="1" t="s">
        <v>4006</v>
      </c>
      <c r="B3969" s="1" t="s">
        <v>32</v>
      </c>
      <c r="C3969" s="1">
        <v>4.0</v>
      </c>
      <c r="D3969" s="1">
        <v>1.0</v>
      </c>
      <c r="E3969" s="1">
        <v>4.0</v>
      </c>
      <c r="F3969" s="1" t="s">
        <v>28</v>
      </c>
      <c r="G3969" s="1" t="s">
        <v>29</v>
      </c>
      <c r="H3969" s="2">
        <v>45100.0</v>
      </c>
      <c r="J3969" s="3">
        <f t="shared" si="2"/>
        <v>4</v>
      </c>
      <c r="K3969" s="4">
        <f t="shared" si="3"/>
        <v>1</v>
      </c>
      <c r="L3969" s="4">
        <f t="shared" si="4"/>
        <v>4</v>
      </c>
      <c r="S3969" s="1" t="s">
        <v>4006</v>
      </c>
      <c r="T3969" s="4" t="str">
        <f t="shared" si="5"/>
        <v>Cookie</v>
      </c>
      <c r="U3969" s="4" t="str">
        <f t="shared" si="6"/>
        <v>In-store</v>
      </c>
      <c r="V3969" s="4" t="str">
        <f t="shared" si="7"/>
        <v>Cash</v>
      </c>
      <c r="W3969" s="4">
        <f t="shared" ref="W3969:Y3969" si="3976">IF(OR(J3969 = "ERROR", J3969 = ""), "UNKNOWN", J3969)</f>
        <v>4</v>
      </c>
      <c r="X3969" s="4">
        <f t="shared" si="3976"/>
        <v>1</v>
      </c>
      <c r="Y3969" s="4">
        <f t="shared" si="3976"/>
        <v>4</v>
      </c>
      <c r="Z3969" s="5">
        <f t="shared" si="9"/>
        <v>45100</v>
      </c>
    </row>
    <row r="3970">
      <c r="A3970" s="1" t="s">
        <v>4007</v>
      </c>
      <c r="B3970" s="1" t="s">
        <v>32</v>
      </c>
      <c r="C3970" s="1">
        <v>4.0</v>
      </c>
      <c r="D3970" s="1">
        <v>1.0</v>
      </c>
      <c r="E3970" s="1">
        <v>4.0</v>
      </c>
      <c r="F3970" s="1" t="s">
        <v>28</v>
      </c>
      <c r="H3970" s="2">
        <v>45074.0</v>
      </c>
      <c r="J3970" s="3">
        <f t="shared" si="2"/>
        <v>4</v>
      </c>
      <c r="K3970" s="4">
        <f t="shared" si="3"/>
        <v>1</v>
      </c>
      <c r="L3970" s="4">
        <f t="shared" si="4"/>
        <v>4</v>
      </c>
      <c r="S3970" s="1" t="s">
        <v>4007</v>
      </c>
      <c r="T3970" s="4" t="str">
        <f t="shared" si="5"/>
        <v>Cookie</v>
      </c>
      <c r="U3970" s="4" t="str">
        <f t="shared" si="6"/>
        <v>UNKNOWN</v>
      </c>
      <c r="V3970" s="4" t="str">
        <f t="shared" si="7"/>
        <v>Cash</v>
      </c>
      <c r="W3970" s="4">
        <f t="shared" ref="W3970:Y3970" si="3977">IF(OR(J3970 = "ERROR", J3970 = ""), "UNKNOWN", J3970)</f>
        <v>4</v>
      </c>
      <c r="X3970" s="4">
        <f t="shared" si="3977"/>
        <v>1</v>
      </c>
      <c r="Y3970" s="4">
        <f t="shared" si="3977"/>
        <v>4</v>
      </c>
      <c r="Z3970" s="5">
        <f t="shared" si="9"/>
        <v>45074</v>
      </c>
    </row>
    <row r="3971">
      <c r="A3971" s="1" t="s">
        <v>4008</v>
      </c>
      <c r="B3971" s="1" t="s">
        <v>55</v>
      </c>
      <c r="C3971" s="1">
        <v>4.0</v>
      </c>
      <c r="D3971" s="1">
        <v>3.0</v>
      </c>
      <c r="E3971" s="1">
        <v>12.0</v>
      </c>
      <c r="F3971" s="1" t="s">
        <v>23</v>
      </c>
      <c r="G3971" s="1" t="s">
        <v>29</v>
      </c>
      <c r="H3971" s="2">
        <v>45067.0</v>
      </c>
      <c r="J3971" s="3">
        <f t="shared" si="2"/>
        <v>4</v>
      </c>
      <c r="K3971" s="4">
        <f t="shared" si="3"/>
        <v>3</v>
      </c>
      <c r="L3971" s="4">
        <f t="shared" si="4"/>
        <v>12</v>
      </c>
      <c r="S3971" s="1" t="s">
        <v>4008</v>
      </c>
      <c r="T3971" s="4" t="str">
        <f t="shared" si="5"/>
        <v>Juice</v>
      </c>
      <c r="U3971" s="4" t="str">
        <f t="shared" si="6"/>
        <v>In-store</v>
      </c>
      <c r="V3971" s="4" t="str">
        <f t="shared" si="7"/>
        <v>Credit Card</v>
      </c>
      <c r="W3971" s="4">
        <f t="shared" ref="W3971:Y3971" si="3978">IF(OR(J3971 = "ERROR", J3971 = ""), "UNKNOWN", J3971)</f>
        <v>4</v>
      </c>
      <c r="X3971" s="4">
        <f t="shared" si="3978"/>
        <v>3</v>
      </c>
      <c r="Y3971" s="4">
        <f t="shared" si="3978"/>
        <v>12</v>
      </c>
      <c r="Z3971" s="5">
        <f t="shared" si="9"/>
        <v>45067</v>
      </c>
    </row>
    <row r="3972">
      <c r="A3972" s="1" t="s">
        <v>4009</v>
      </c>
      <c r="B3972" s="1" t="s">
        <v>81</v>
      </c>
      <c r="C3972" s="1">
        <v>5.0</v>
      </c>
      <c r="D3972" s="1">
        <v>1.5</v>
      </c>
      <c r="E3972" s="1">
        <v>7.5</v>
      </c>
      <c r="F3972" s="1" t="s">
        <v>39</v>
      </c>
      <c r="G3972" s="1" t="s">
        <v>24</v>
      </c>
      <c r="H3972" s="2">
        <v>45198.0</v>
      </c>
      <c r="J3972" s="3">
        <f t="shared" si="2"/>
        <v>5</v>
      </c>
      <c r="K3972" s="4">
        <f t="shared" si="3"/>
        <v>1.5</v>
      </c>
      <c r="L3972" s="4">
        <f t="shared" si="4"/>
        <v>7.5</v>
      </c>
      <c r="S3972" s="1" t="s">
        <v>4009</v>
      </c>
      <c r="T3972" s="4" t="str">
        <f t="shared" si="5"/>
        <v>Tea</v>
      </c>
      <c r="U3972" s="4" t="str">
        <f t="shared" si="6"/>
        <v>Takeaway</v>
      </c>
      <c r="V3972" s="4" t="str">
        <f t="shared" si="7"/>
        <v>Digital Wallet</v>
      </c>
      <c r="W3972" s="4">
        <f t="shared" ref="W3972:Y3972" si="3979">IF(OR(J3972 = "ERROR", J3972 = ""), "UNKNOWN", J3972)</f>
        <v>5</v>
      </c>
      <c r="X3972" s="4">
        <f t="shared" si="3979"/>
        <v>1.5</v>
      </c>
      <c r="Y3972" s="4">
        <f t="shared" si="3979"/>
        <v>7.5</v>
      </c>
      <c r="Z3972" s="5">
        <f t="shared" si="9"/>
        <v>45198</v>
      </c>
    </row>
    <row r="3973">
      <c r="A3973" s="1" t="s">
        <v>4010</v>
      </c>
      <c r="B3973" s="1" t="s">
        <v>32</v>
      </c>
      <c r="C3973" s="1">
        <v>5.0</v>
      </c>
      <c r="D3973" s="1">
        <v>1.0</v>
      </c>
      <c r="E3973" s="1">
        <v>5.0</v>
      </c>
      <c r="F3973" s="1" t="s">
        <v>39</v>
      </c>
      <c r="G3973" s="1" t="s">
        <v>25</v>
      </c>
      <c r="H3973" s="2">
        <v>45196.0</v>
      </c>
      <c r="J3973" s="3">
        <f t="shared" si="2"/>
        <v>5</v>
      </c>
      <c r="K3973" s="4">
        <f t="shared" si="3"/>
        <v>1</v>
      </c>
      <c r="L3973" s="4">
        <f t="shared" si="4"/>
        <v>5</v>
      </c>
      <c r="S3973" s="1" t="s">
        <v>4010</v>
      </c>
      <c r="T3973" s="4" t="str">
        <f t="shared" si="5"/>
        <v>Cookie</v>
      </c>
      <c r="U3973" s="4" t="str">
        <f t="shared" si="6"/>
        <v>UNKNOWN</v>
      </c>
      <c r="V3973" s="4" t="str">
        <f t="shared" si="7"/>
        <v>Digital Wallet</v>
      </c>
      <c r="W3973" s="4">
        <f t="shared" ref="W3973:Y3973" si="3980">IF(OR(J3973 = "ERROR", J3973 = ""), "UNKNOWN", J3973)</f>
        <v>5</v>
      </c>
      <c r="X3973" s="4">
        <f t="shared" si="3980"/>
        <v>1</v>
      </c>
      <c r="Y3973" s="4">
        <f t="shared" si="3980"/>
        <v>5</v>
      </c>
      <c r="Z3973" s="5">
        <f t="shared" si="9"/>
        <v>45196</v>
      </c>
    </row>
    <row r="3974">
      <c r="A3974" s="1" t="s">
        <v>4011</v>
      </c>
      <c r="B3974" s="1" t="s">
        <v>27</v>
      </c>
      <c r="C3974" s="1">
        <v>3.0</v>
      </c>
      <c r="D3974" s="1">
        <v>3.0</v>
      </c>
      <c r="E3974" s="1">
        <v>9.0</v>
      </c>
      <c r="F3974" s="1" t="s">
        <v>39</v>
      </c>
      <c r="G3974" s="1" t="s">
        <v>29</v>
      </c>
      <c r="H3974" s="2">
        <v>44999.0</v>
      </c>
      <c r="J3974" s="3">
        <f t="shared" si="2"/>
        <v>3</v>
      </c>
      <c r="K3974" s="4">
        <f t="shared" si="3"/>
        <v>3</v>
      </c>
      <c r="L3974" s="4">
        <f t="shared" si="4"/>
        <v>9</v>
      </c>
      <c r="S3974" s="1" t="s">
        <v>4011</v>
      </c>
      <c r="T3974" s="4" t="str">
        <f t="shared" si="5"/>
        <v>Cake</v>
      </c>
      <c r="U3974" s="4" t="str">
        <f t="shared" si="6"/>
        <v>In-store</v>
      </c>
      <c r="V3974" s="4" t="str">
        <f t="shared" si="7"/>
        <v>Digital Wallet</v>
      </c>
      <c r="W3974" s="4">
        <f t="shared" ref="W3974:Y3974" si="3981">IF(OR(J3974 = "ERROR", J3974 = ""), "UNKNOWN", J3974)</f>
        <v>3</v>
      </c>
      <c r="X3974" s="4">
        <f t="shared" si="3981"/>
        <v>3</v>
      </c>
      <c r="Y3974" s="4">
        <f t="shared" si="3981"/>
        <v>9</v>
      </c>
      <c r="Z3974" s="5">
        <f t="shared" si="9"/>
        <v>44999</v>
      </c>
    </row>
    <row r="3975">
      <c r="A3975" s="1" t="s">
        <v>4012</v>
      </c>
      <c r="B3975" s="1" t="s">
        <v>81</v>
      </c>
      <c r="C3975" s="1">
        <v>1.0</v>
      </c>
      <c r="D3975" s="1">
        <v>1.5</v>
      </c>
      <c r="E3975" s="1">
        <v>1.5</v>
      </c>
      <c r="G3975" s="1" t="s">
        <v>24</v>
      </c>
      <c r="H3975" s="6">
        <v>45221.0</v>
      </c>
      <c r="J3975" s="3">
        <f t="shared" si="2"/>
        <v>1</v>
      </c>
      <c r="K3975" s="4">
        <f t="shared" si="3"/>
        <v>1.5</v>
      </c>
      <c r="L3975" s="4">
        <f t="shared" si="4"/>
        <v>1.5</v>
      </c>
      <c r="S3975" s="1" t="s">
        <v>4012</v>
      </c>
      <c r="T3975" s="4" t="str">
        <f t="shared" si="5"/>
        <v>Tea</v>
      </c>
      <c r="U3975" s="4" t="str">
        <f t="shared" si="6"/>
        <v>Takeaway</v>
      </c>
      <c r="V3975" s="4" t="str">
        <f t="shared" si="7"/>
        <v>UNKNOWN</v>
      </c>
      <c r="W3975" s="4">
        <f t="shared" ref="W3975:Y3975" si="3982">IF(OR(J3975 = "ERROR", J3975 = ""), "UNKNOWN", J3975)</f>
        <v>1</v>
      </c>
      <c r="X3975" s="4">
        <f t="shared" si="3982"/>
        <v>1.5</v>
      </c>
      <c r="Y3975" s="4">
        <f t="shared" si="3982"/>
        <v>1.5</v>
      </c>
      <c r="Z3975" s="7">
        <f t="shared" si="9"/>
        <v>45221</v>
      </c>
    </row>
    <row r="3976">
      <c r="A3976" s="1" t="s">
        <v>4013</v>
      </c>
      <c r="B3976" s="1" t="s">
        <v>30</v>
      </c>
      <c r="D3976" s="1">
        <v>4.0</v>
      </c>
      <c r="E3976" s="1">
        <v>12.0</v>
      </c>
      <c r="G3976" s="1" t="s">
        <v>29</v>
      </c>
      <c r="H3976" s="2">
        <v>45154.0</v>
      </c>
      <c r="J3976" s="3">
        <f t="shared" si="2"/>
        <v>3</v>
      </c>
      <c r="K3976" s="4">
        <f t="shared" si="3"/>
        <v>4</v>
      </c>
      <c r="L3976" s="4">
        <f t="shared" si="4"/>
        <v>12</v>
      </c>
      <c r="S3976" s="1" t="s">
        <v>4013</v>
      </c>
      <c r="T3976" s="4" t="str">
        <f t="shared" si="5"/>
        <v>UNKNOWN</v>
      </c>
      <c r="U3976" s="4" t="str">
        <f t="shared" si="6"/>
        <v>In-store</v>
      </c>
      <c r="V3976" s="4" t="str">
        <f t="shared" si="7"/>
        <v>UNKNOWN</v>
      </c>
      <c r="W3976" s="4">
        <f t="shared" ref="W3976:Y3976" si="3983">IF(OR(J3976 = "ERROR", J3976 = ""), "UNKNOWN", J3976)</f>
        <v>3</v>
      </c>
      <c r="X3976" s="4">
        <f t="shared" si="3983"/>
        <v>4</v>
      </c>
      <c r="Y3976" s="4">
        <f t="shared" si="3983"/>
        <v>12</v>
      </c>
      <c r="Z3976" s="5">
        <f t="shared" si="9"/>
        <v>45154</v>
      </c>
    </row>
    <row r="3977">
      <c r="A3977" s="1" t="s">
        <v>4014</v>
      </c>
      <c r="B3977" s="1" t="s">
        <v>22</v>
      </c>
      <c r="C3977" s="1">
        <v>3.0</v>
      </c>
      <c r="D3977" s="1">
        <v>2.0</v>
      </c>
      <c r="E3977" s="1">
        <v>6.0</v>
      </c>
      <c r="F3977" s="1" t="s">
        <v>39</v>
      </c>
      <c r="G3977" s="1" t="s">
        <v>24</v>
      </c>
      <c r="H3977" s="6">
        <v>45271.0</v>
      </c>
      <c r="J3977" s="3">
        <f t="shared" si="2"/>
        <v>3</v>
      </c>
      <c r="K3977" s="4">
        <f t="shared" si="3"/>
        <v>2</v>
      </c>
      <c r="L3977" s="4">
        <f t="shared" si="4"/>
        <v>6</v>
      </c>
      <c r="S3977" s="1" t="s">
        <v>4014</v>
      </c>
      <c r="T3977" s="4" t="str">
        <f t="shared" si="5"/>
        <v>Coffee</v>
      </c>
      <c r="U3977" s="4" t="str">
        <f t="shared" si="6"/>
        <v>Takeaway</v>
      </c>
      <c r="V3977" s="4" t="str">
        <f t="shared" si="7"/>
        <v>Digital Wallet</v>
      </c>
      <c r="W3977" s="4">
        <f t="shared" ref="W3977:Y3977" si="3984">IF(OR(J3977 = "ERROR", J3977 = ""), "UNKNOWN", J3977)</f>
        <v>3</v>
      </c>
      <c r="X3977" s="4">
        <f t="shared" si="3984"/>
        <v>2</v>
      </c>
      <c r="Y3977" s="4">
        <f t="shared" si="3984"/>
        <v>6</v>
      </c>
      <c r="Z3977" s="7">
        <f t="shared" si="9"/>
        <v>45271</v>
      </c>
    </row>
    <row r="3978">
      <c r="A3978" s="1" t="s">
        <v>4015</v>
      </c>
      <c r="B3978" s="1" t="s">
        <v>36</v>
      </c>
      <c r="C3978" s="1">
        <v>3.0</v>
      </c>
      <c r="D3978" s="1">
        <v>5.0</v>
      </c>
      <c r="E3978" s="1">
        <v>15.0</v>
      </c>
      <c r="F3978" s="1" t="s">
        <v>39</v>
      </c>
      <c r="H3978" s="2">
        <v>45025.0</v>
      </c>
      <c r="J3978" s="3">
        <f t="shared" si="2"/>
        <v>3</v>
      </c>
      <c r="K3978" s="4">
        <f t="shared" si="3"/>
        <v>5</v>
      </c>
      <c r="L3978" s="4">
        <f t="shared" si="4"/>
        <v>15</v>
      </c>
      <c r="S3978" s="1" t="s">
        <v>4015</v>
      </c>
      <c r="T3978" s="4" t="str">
        <f t="shared" si="5"/>
        <v>Salad</v>
      </c>
      <c r="U3978" s="4" t="str">
        <f t="shared" si="6"/>
        <v>UNKNOWN</v>
      </c>
      <c r="V3978" s="4" t="str">
        <f t="shared" si="7"/>
        <v>Digital Wallet</v>
      </c>
      <c r="W3978" s="4">
        <f t="shared" ref="W3978:Y3978" si="3985">IF(OR(J3978 = "ERROR", J3978 = ""), "UNKNOWN", J3978)</f>
        <v>3</v>
      </c>
      <c r="X3978" s="4">
        <f t="shared" si="3985"/>
        <v>5</v>
      </c>
      <c r="Y3978" s="4">
        <f t="shared" si="3985"/>
        <v>15</v>
      </c>
      <c r="Z3978" s="5">
        <f t="shared" si="9"/>
        <v>45025</v>
      </c>
    </row>
    <row r="3979">
      <c r="A3979" s="1" t="s">
        <v>4016</v>
      </c>
      <c r="B3979" s="1" t="s">
        <v>55</v>
      </c>
      <c r="C3979" s="1">
        <v>3.0</v>
      </c>
      <c r="D3979" s="1">
        <v>3.0</v>
      </c>
      <c r="E3979" s="1">
        <v>9.0</v>
      </c>
      <c r="G3979" s="1" t="s">
        <v>29</v>
      </c>
      <c r="H3979" s="2">
        <v>45095.0</v>
      </c>
      <c r="J3979" s="3">
        <f t="shared" si="2"/>
        <v>3</v>
      </c>
      <c r="K3979" s="4">
        <f t="shared" si="3"/>
        <v>3</v>
      </c>
      <c r="L3979" s="4">
        <f t="shared" si="4"/>
        <v>9</v>
      </c>
      <c r="S3979" s="1" t="s">
        <v>4016</v>
      </c>
      <c r="T3979" s="4" t="str">
        <f t="shared" si="5"/>
        <v>Juice</v>
      </c>
      <c r="U3979" s="4" t="str">
        <f t="shared" si="6"/>
        <v>In-store</v>
      </c>
      <c r="V3979" s="4" t="str">
        <f t="shared" si="7"/>
        <v>UNKNOWN</v>
      </c>
      <c r="W3979" s="4">
        <f t="shared" ref="W3979:Y3979" si="3986">IF(OR(J3979 = "ERROR", J3979 = ""), "UNKNOWN", J3979)</f>
        <v>3</v>
      </c>
      <c r="X3979" s="4">
        <f t="shared" si="3986"/>
        <v>3</v>
      </c>
      <c r="Y3979" s="4">
        <f t="shared" si="3986"/>
        <v>9</v>
      </c>
      <c r="Z3979" s="5">
        <f t="shared" si="9"/>
        <v>45095</v>
      </c>
    </row>
    <row r="3980">
      <c r="A3980" s="1" t="s">
        <v>4017</v>
      </c>
      <c r="B3980" s="1" t="s">
        <v>44</v>
      </c>
      <c r="C3980" s="1">
        <v>4.0</v>
      </c>
      <c r="D3980" s="1">
        <v>4.0</v>
      </c>
      <c r="E3980" s="1">
        <v>16.0</v>
      </c>
      <c r="F3980" s="1" t="s">
        <v>28</v>
      </c>
      <c r="G3980" s="1" t="s">
        <v>24</v>
      </c>
      <c r="H3980" s="2">
        <v>45003.0</v>
      </c>
      <c r="J3980" s="3">
        <f t="shared" si="2"/>
        <v>4</v>
      </c>
      <c r="K3980" s="4">
        <f t="shared" si="3"/>
        <v>4</v>
      </c>
      <c r="L3980" s="4">
        <f t="shared" si="4"/>
        <v>16</v>
      </c>
      <c r="S3980" s="1" t="s">
        <v>4017</v>
      </c>
      <c r="T3980" s="4" t="str">
        <f t="shared" si="5"/>
        <v>Sandwich</v>
      </c>
      <c r="U3980" s="4" t="str">
        <f t="shared" si="6"/>
        <v>Takeaway</v>
      </c>
      <c r="V3980" s="4" t="str">
        <f t="shared" si="7"/>
        <v>Cash</v>
      </c>
      <c r="W3980" s="4">
        <f t="shared" ref="W3980:Y3980" si="3987">IF(OR(J3980 = "ERROR", J3980 = ""), "UNKNOWN", J3980)</f>
        <v>4</v>
      </c>
      <c r="X3980" s="4">
        <f t="shared" si="3987"/>
        <v>4</v>
      </c>
      <c r="Y3980" s="4">
        <f t="shared" si="3987"/>
        <v>16</v>
      </c>
      <c r="Z3980" s="5">
        <f t="shared" si="9"/>
        <v>45003</v>
      </c>
    </row>
    <row r="3981">
      <c r="A3981" s="1" t="s">
        <v>4018</v>
      </c>
      <c r="B3981" s="1" t="s">
        <v>27</v>
      </c>
      <c r="C3981" s="1">
        <v>4.0</v>
      </c>
      <c r="D3981" s="1">
        <v>3.0</v>
      </c>
      <c r="E3981" s="1">
        <v>12.0</v>
      </c>
      <c r="F3981" s="1" t="s">
        <v>23</v>
      </c>
      <c r="G3981" s="1" t="s">
        <v>24</v>
      </c>
      <c r="H3981" s="2">
        <v>45239.0</v>
      </c>
      <c r="J3981" s="3">
        <f t="shared" si="2"/>
        <v>4</v>
      </c>
      <c r="K3981" s="4">
        <f t="shared" si="3"/>
        <v>3</v>
      </c>
      <c r="L3981" s="4">
        <f t="shared" si="4"/>
        <v>12</v>
      </c>
      <c r="S3981" s="1" t="s">
        <v>4018</v>
      </c>
      <c r="T3981" s="4" t="str">
        <f t="shared" si="5"/>
        <v>Cake</v>
      </c>
      <c r="U3981" s="4" t="str">
        <f t="shared" si="6"/>
        <v>Takeaway</v>
      </c>
      <c r="V3981" s="4" t="str">
        <f t="shared" si="7"/>
        <v>Credit Card</v>
      </c>
      <c r="W3981" s="4">
        <f t="shared" ref="W3981:Y3981" si="3988">IF(OR(J3981 = "ERROR", J3981 = ""), "UNKNOWN", J3981)</f>
        <v>4</v>
      </c>
      <c r="X3981" s="4">
        <f t="shared" si="3988"/>
        <v>3</v>
      </c>
      <c r="Y3981" s="4">
        <f t="shared" si="3988"/>
        <v>12</v>
      </c>
      <c r="Z3981" s="5">
        <f t="shared" si="9"/>
        <v>45239</v>
      </c>
    </row>
    <row r="3982">
      <c r="A3982" s="1" t="s">
        <v>4019</v>
      </c>
      <c r="B3982" s="1" t="s">
        <v>36</v>
      </c>
      <c r="C3982" s="1">
        <v>3.0</v>
      </c>
      <c r="D3982" s="1">
        <v>5.0</v>
      </c>
      <c r="E3982" s="1">
        <v>15.0</v>
      </c>
      <c r="F3982" s="1" t="s">
        <v>23</v>
      </c>
      <c r="G3982" s="1" t="s">
        <v>24</v>
      </c>
      <c r="H3982" s="2">
        <v>45133.0</v>
      </c>
      <c r="J3982" s="3">
        <f t="shared" si="2"/>
        <v>3</v>
      </c>
      <c r="K3982" s="4">
        <f t="shared" si="3"/>
        <v>5</v>
      </c>
      <c r="L3982" s="4">
        <f t="shared" si="4"/>
        <v>15</v>
      </c>
      <c r="S3982" s="1" t="s">
        <v>4019</v>
      </c>
      <c r="T3982" s="4" t="str">
        <f t="shared" si="5"/>
        <v>Salad</v>
      </c>
      <c r="U3982" s="4" t="str">
        <f t="shared" si="6"/>
        <v>Takeaway</v>
      </c>
      <c r="V3982" s="4" t="str">
        <f t="shared" si="7"/>
        <v>Credit Card</v>
      </c>
      <c r="W3982" s="4">
        <f t="shared" ref="W3982:Y3982" si="3989">IF(OR(J3982 = "ERROR", J3982 = ""), "UNKNOWN", J3982)</f>
        <v>3</v>
      </c>
      <c r="X3982" s="4">
        <f t="shared" si="3989"/>
        <v>5</v>
      </c>
      <c r="Y3982" s="4">
        <f t="shared" si="3989"/>
        <v>15</v>
      </c>
      <c r="Z3982" s="5">
        <f t="shared" si="9"/>
        <v>45133</v>
      </c>
    </row>
    <row r="3983">
      <c r="A3983" s="1" t="s">
        <v>4020</v>
      </c>
      <c r="B3983" s="1" t="s">
        <v>30</v>
      </c>
      <c r="C3983" s="1">
        <v>1.0</v>
      </c>
      <c r="D3983" s="1">
        <v>5.0</v>
      </c>
      <c r="E3983" s="1">
        <v>5.0</v>
      </c>
      <c r="H3983" s="2">
        <v>45066.0</v>
      </c>
      <c r="J3983" s="3">
        <f t="shared" si="2"/>
        <v>1</v>
      </c>
      <c r="K3983" s="4">
        <f t="shared" si="3"/>
        <v>5</v>
      </c>
      <c r="L3983" s="4">
        <f t="shared" si="4"/>
        <v>5</v>
      </c>
      <c r="S3983" s="1" t="s">
        <v>4020</v>
      </c>
      <c r="T3983" s="4" t="str">
        <f t="shared" si="5"/>
        <v>UNKNOWN</v>
      </c>
      <c r="U3983" s="4" t="str">
        <f t="shared" si="6"/>
        <v>UNKNOWN</v>
      </c>
      <c r="V3983" s="4" t="str">
        <f t="shared" si="7"/>
        <v>UNKNOWN</v>
      </c>
      <c r="W3983" s="4">
        <f t="shared" ref="W3983:Y3983" si="3990">IF(OR(J3983 = "ERROR", J3983 = ""), "UNKNOWN", J3983)</f>
        <v>1</v>
      </c>
      <c r="X3983" s="4">
        <f t="shared" si="3990"/>
        <v>5</v>
      </c>
      <c r="Y3983" s="4">
        <f t="shared" si="3990"/>
        <v>5</v>
      </c>
      <c r="Z3983" s="5">
        <f t="shared" si="9"/>
        <v>45066</v>
      </c>
    </row>
    <row r="3984">
      <c r="A3984" s="1" t="s">
        <v>4021</v>
      </c>
      <c r="B3984" s="1" t="s">
        <v>36</v>
      </c>
      <c r="C3984" s="1">
        <v>2.0</v>
      </c>
      <c r="D3984" s="1">
        <v>5.0</v>
      </c>
      <c r="E3984" s="1">
        <v>10.0</v>
      </c>
      <c r="G3984" s="1" t="s">
        <v>29</v>
      </c>
      <c r="H3984" s="2">
        <v>45136.0</v>
      </c>
      <c r="J3984" s="3">
        <f t="shared" si="2"/>
        <v>2</v>
      </c>
      <c r="K3984" s="4">
        <f t="shared" si="3"/>
        <v>5</v>
      </c>
      <c r="L3984" s="4">
        <f t="shared" si="4"/>
        <v>10</v>
      </c>
      <c r="S3984" s="1" t="s">
        <v>4021</v>
      </c>
      <c r="T3984" s="4" t="str">
        <f t="shared" si="5"/>
        <v>Salad</v>
      </c>
      <c r="U3984" s="4" t="str">
        <f t="shared" si="6"/>
        <v>In-store</v>
      </c>
      <c r="V3984" s="4" t="str">
        <f t="shared" si="7"/>
        <v>UNKNOWN</v>
      </c>
      <c r="W3984" s="4">
        <f t="shared" ref="W3984:Y3984" si="3991">IF(OR(J3984 = "ERROR", J3984 = ""), "UNKNOWN", J3984)</f>
        <v>2</v>
      </c>
      <c r="X3984" s="4">
        <f t="shared" si="3991"/>
        <v>5</v>
      </c>
      <c r="Y3984" s="4">
        <f t="shared" si="3991"/>
        <v>10</v>
      </c>
      <c r="Z3984" s="5">
        <f t="shared" si="9"/>
        <v>45136</v>
      </c>
    </row>
    <row r="3985">
      <c r="A3985" s="1" t="s">
        <v>4022</v>
      </c>
      <c r="B3985" s="1" t="s">
        <v>22</v>
      </c>
      <c r="C3985" s="1">
        <v>3.0</v>
      </c>
      <c r="D3985" s="1">
        <v>2.0</v>
      </c>
      <c r="E3985" s="1">
        <v>6.0</v>
      </c>
      <c r="G3985" s="1" t="s">
        <v>24</v>
      </c>
      <c r="H3985" s="2">
        <v>44966.0</v>
      </c>
      <c r="J3985" s="3">
        <f t="shared" si="2"/>
        <v>3</v>
      </c>
      <c r="K3985" s="4">
        <f t="shared" si="3"/>
        <v>2</v>
      </c>
      <c r="L3985" s="4">
        <f t="shared" si="4"/>
        <v>6</v>
      </c>
      <c r="S3985" s="1" t="s">
        <v>4022</v>
      </c>
      <c r="T3985" s="4" t="str">
        <f t="shared" si="5"/>
        <v>Coffee</v>
      </c>
      <c r="U3985" s="4" t="str">
        <f t="shared" si="6"/>
        <v>Takeaway</v>
      </c>
      <c r="V3985" s="4" t="str">
        <f t="shared" si="7"/>
        <v>UNKNOWN</v>
      </c>
      <c r="W3985" s="4">
        <f t="shared" ref="W3985:Y3985" si="3992">IF(OR(J3985 = "ERROR", J3985 = ""), "UNKNOWN", J3985)</f>
        <v>3</v>
      </c>
      <c r="X3985" s="4">
        <f t="shared" si="3992"/>
        <v>2</v>
      </c>
      <c r="Y3985" s="4">
        <f t="shared" si="3992"/>
        <v>6</v>
      </c>
      <c r="Z3985" s="5">
        <f t="shared" si="9"/>
        <v>44966</v>
      </c>
    </row>
    <row r="3986">
      <c r="A3986" s="1" t="s">
        <v>4023</v>
      </c>
      <c r="B3986" s="1" t="s">
        <v>44</v>
      </c>
      <c r="C3986" s="1">
        <v>1.0</v>
      </c>
      <c r="D3986" s="1" t="s">
        <v>30</v>
      </c>
      <c r="E3986" s="1">
        <v>4.0</v>
      </c>
      <c r="F3986" s="1" t="s">
        <v>39</v>
      </c>
      <c r="G3986" s="1" t="s">
        <v>24</v>
      </c>
      <c r="H3986" s="6">
        <v>45273.0</v>
      </c>
      <c r="J3986" s="3">
        <f t="shared" si="2"/>
        <v>1</v>
      </c>
      <c r="K3986" s="4">
        <f t="shared" si="3"/>
        <v>4</v>
      </c>
      <c r="L3986" s="4">
        <f t="shared" si="4"/>
        <v>4</v>
      </c>
      <c r="S3986" s="1" t="s">
        <v>4023</v>
      </c>
      <c r="T3986" s="4" t="str">
        <f t="shared" si="5"/>
        <v>Sandwich</v>
      </c>
      <c r="U3986" s="4" t="str">
        <f t="shared" si="6"/>
        <v>Takeaway</v>
      </c>
      <c r="V3986" s="4" t="str">
        <f t="shared" si="7"/>
        <v>Digital Wallet</v>
      </c>
      <c r="W3986" s="4">
        <f t="shared" ref="W3986:Y3986" si="3993">IF(OR(J3986 = "ERROR", J3986 = ""), "UNKNOWN", J3986)</f>
        <v>1</v>
      </c>
      <c r="X3986" s="4">
        <f t="shared" si="3993"/>
        <v>4</v>
      </c>
      <c r="Y3986" s="4">
        <f t="shared" si="3993"/>
        <v>4</v>
      </c>
      <c r="Z3986" s="7">
        <f t="shared" si="9"/>
        <v>45273</v>
      </c>
    </row>
    <row r="3987">
      <c r="A3987" s="1" t="s">
        <v>4024</v>
      </c>
      <c r="B3987" s="1" t="s">
        <v>44</v>
      </c>
      <c r="C3987" s="1">
        <v>2.0</v>
      </c>
      <c r="D3987" s="1">
        <v>4.0</v>
      </c>
      <c r="E3987" s="1">
        <v>8.0</v>
      </c>
      <c r="F3987" s="1" t="s">
        <v>23</v>
      </c>
      <c r="H3987" s="2">
        <v>45050.0</v>
      </c>
      <c r="J3987" s="3">
        <f t="shared" si="2"/>
        <v>2</v>
      </c>
      <c r="K3987" s="4">
        <f t="shared" si="3"/>
        <v>4</v>
      </c>
      <c r="L3987" s="4">
        <f t="shared" si="4"/>
        <v>8</v>
      </c>
      <c r="S3987" s="1" t="s">
        <v>4024</v>
      </c>
      <c r="T3987" s="4" t="str">
        <f t="shared" si="5"/>
        <v>Sandwich</v>
      </c>
      <c r="U3987" s="4" t="str">
        <f t="shared" si="6"/>
        <v>UNKNOWN</v>
      </c>
      <c r="V3987" s="4" t="str">
        <f t="shared" si="7"/>
        <v>Credit Card</v>
      </c>
      <c r="W3987" s="4">
        <f t="shared" ref="W3987:Y3987" si="3994">IF(OR(J3987 = "ERROR", J3987 = ""), "UNKNOWN", J3987)</f>
        <v>2</v>
      </c>
      <c r="X3987" s="4">
        <f t="shared" si="3994"/>
        <v>4</v>
      </c>
      <c r="Y3987" s="4">
        <f t="shared" si="3994"/>
        <v>8</v>
      </c>
      <c r="Z3987" s="5">
        <f t="shared" si="9"/>
        <v>45050</v>
      </c>
    </row>
    <row r="3988">
      <c r="A3988" s="1" t="s">
        <v>4025</v>
      </c>
      <c r="B3988" s="1" t="s">
        <v>27</v>
      </c>
      <c r="C3988" s="1">
        <v>5.0</v>
      </c>
      <c r="D3988" s="1">
        <v>3.0</v>
      </c>
      <c r="E3988" s="1">
        <v>15.0</v>
      </c>
      <c r="F3988" s="1" t="s">
        <v>39</v>
      </c>
      <c r="G3988" s="1" t="s">
        <v>29</v>
      </c>
      <c r="H3988" s="6">
        <v>45223.0</v>
      </c>
      <c r="J3988" s="3">
        <f t="shared" si="2"/>
        <v>5</v>
      </c>
      <c r="K3988" s="4">
        <f t="shared" si="3"/>
        <v>3</v>
      </c>
      <c r="L3988" s="4">
        <f t="shared" si="4"/>
        <v>15</v>
      </c>
      <c r="S3988" s="1" t="s">
        <v>4025</v>
      </c>
      <c r="T3988" s="4" t="str">
        <f t="shared" si="5"/>
        <v>Cake</v>
      </c>
      <c r="U3988" s="4" t="str">
        <f t="shared" si="6"/>
        <v>In-store</v>
      </c>
      <c r="V3988" s="4" t="str">
        <f t="shared" si="7"/>
        <v>Digital Wallet</v>
      </c>
      <c r="W3988" s="4">
        <f t="shared" ref="W3988:Y3988" si="3995">IF(OR(J3988 = "ERROR", J3988 = ""), "UNKNOWN", J3988)</f>
        <v>5</v>
      </c>
      <c r="X3988" s="4">
        <f t="shared" si="3995"/>
        <v>3</v>
      </c>
      <c r="Y3988" s="4">
        <f t="shared" si="3995"/>
        <v>15</v>
      </c>
      <c r="Z3988" s="7">
        <f t="shared" si="9"/>
        <v>45223</v>
      </c>
    </row>
    <row r="3989">
      <c r="A3989" s="1" t="s">
        <v>4026</v>
      </c>
      <c r="B3989" s="1" t="s">
        <v>44</v>
      </c>
      <c r="C3989" s="1">
        <v>1.0</v>
      </c>
      <c r="D3989" s="1">
        <v>4.0</v>
      </c>
      <c r="E3989" s="1">
        <v>4.0</v>
      </c>
      <c r="F3989" s="1" t="s">
        <v>23</v>
      </c>
      <c r="G3989" s="1" t="s">
        <v>24</v>
      </c>
      <c r="H3989" s="2">
        <v>45022.0</v>
      </c>
      <c r="J3989" s="3">
        <f t="shared" si="2"/>
        <v>1</v>
      </c>
      <c r="K3989" s="4">
        <f t="shared" si="3"/>
        <v>4</v>
      </c>
      <c r="L3989" s="4">
        <f t="shared" si="4"/>
        <v>4</v>
      </c>
      <c r="S3989" s="1" t="s">
        <v>4026</v>
      </c>
      <c r="T3989" s="4" t="str">
        <f t="shared" si="5"/>
        <v>Sandwich</v>
      </c>
      <c r="U3989" s="4" t="str">
        <f t="shared" si="6"/>
        <v>Takeaway</v>
      </c>
      <c r="V3989" s="4" t="str">
        <f t="shared" si="7"/>
        <v>Credit Card</v>
      </c>
      <c r="W3989" s="4">
        <f t="shared" ref="W3989:Y3989" si="3996">IF(OR(J3989 = "ERROR", J3989 = ""), "UNKNOWN", J3989)</f>
        <v>1</v>
      </c>
      <c r="X3989" s="4">
        <f t="shared" si="3996"/>
        <v>4</v>
      </c>
      <c r="Y3989" s="4">
        <f t="shared" si="3996"/>
        <v>4</v>
      </c>
      <c r="Z3989" s="5">
        <f t="shared" si="9"/>
        <v>45022</v>
      </c>
    </row>
    <row r="3990">
      <c r="A3990" s="1" t="s">
        <v>4027</v>
      </c>
      <c r="B3990" s="1" t="s">
        <v>25</v>
      </c>
      <c r="C3990" s="1">
        <v>5.0</v>
      </c>
      <c r="D3990" s="1">
        <v>2.0</v>
      </c>
      <c r="E3990" s="1">
        <v>10.0</v>
      </c>
      <c r="H3990" s="6">
        <v>45225.0</v>
      </c>
      <c r="J3990" s="3">
        <f t="shared" si="2"/>
        <v>5</v>
      </c>
      <c r="K3990" s="4">
        <f t="shared" si="3"/>
        <v>2</v>
      </c>
      <c r="L3990" s="4">
        <f t="shared" si="4"/>
        <v>10</v>
      </c>
      <c r="S3990" s="1" t="s">
        <v>4027</v>
      </c>
      <c r="T3990" s="4" t="str">
        <f t="shared" si="5"/>
        <v>UNKNOWN</v>
      </c>
      <c r="U3990" s="4" t="str">
        <f t="shared" si="6"/>
        <v>UNKNOWN</v>
      </c>
      <c r="V3990" s="4" t="str">
        <f t="shared" si="7"/>
        <v>UNKNOWN</v>
      </c>
      <c r="W3990" s="4">
        <f t="shared" ref="W3990:Y3990" si="3997">IF(OR(J3990 = "ERROR", J3990 = ""), "UNKNOWN", J3990)</f>
        <v>5</v>
      </c>
      <c r="X3990" s="4">
        <f t="shared" si="3997"/>
        <v>2</v>
      </c>
      <c r="Y3990" s="4">
        <f t="shared" si="3997"/>
        <v>10</v>
      </c>
      <c r="Z3990" s="7">
        <f t="shared" si="9"/>
        <v>45225</v>
      </c>
    </row>
    <row r="3991">
      <c r="A3991" s="1" t="s">
        <v>4028</v>
      </c>
      <c r="B3991" s="1" t="s">
        <v>22</v>
      </c>
      <c r="C3991" s="1">
        <v>4.0</v>
      </c>
      <c r="D3991" s="1">
        <v>2.0</v>
      </c>
      <c r="E3991" s="1">
        <v>8.0</v>
      </c>
      <c r="F3991" s="1" t="s">
        <v>28</v>
      </c>
      <c r="G3991" s="1" t="s">
        <v>24</v>
      </c>
      <c r="H3991" s="2">
        <v>45093.0</v>
      </c>
      <c r="J3991" s="3">
        <f t="shared" si="2"/>
        <v>4</v>
      </c>
      <c r="K3991" s="4">
        <f t="shared" si="3"/>
        <v>2</v>
      </c>
      <c r="L3991" s="4">
        <f t="shared" si="4"/>
        <v>8</v>
      </c>
      <c r="S3991" s="1" t="s">
        <v>4028</v>
      </c>
      <c r="T3991" s="4" t="str">
        <f t="shared" si="5"/>
        <v>Coffee</v>
      </c>
      <c r="U3991" s="4" t="str">
        <f t="shared" si="6"/>
        <v>Takeaway</v>
      </c>
      <c r="V3991" s="4" t="str">
        <f t="shared" si="7"/>
        <v>Cash</v>
      </c>
      <c r="W3991" s="4">
        <f t="shared" ref="W3991:Y3991" si="3998">IF(OR(J3991 = "ERROR", J3991 = ""), "UNKNOWN", J3991)</f>
        <v>4</v>
      </c>
      <c r="X3991" s="4">
        <f t="shared" si="3998"/>
        <v>2</v>
      </c>
      <c r="Y3991" s="4">
        <f t="shared" si="3998"/>
        <v>8</v>
      </c>
      <c r="Z3991" s="5">
        <f t="shared" si="9"/>
        <v>45093</v>
      </c>
    </row>
    <row r="3992">
      <c r="A3992" s="1" t="s">
        <v>4029</v>
      </c>
      <c r="B3992" s="1" t="s">
        <v>55</v>
      </c>
      <c r="C3992" s="1">
        <v>2.0</v>
      </c>
      <c r="D3992" s="1">
        <v>3.0</v>
      </c>
      <c r="E3992" s="1">
        <v>6.0</v>
      </c>
      <c r="F3992" s="1" t="s">
        <v>25</v>
      </c>
      <c r="G3992" s="1" t="s">
        <v>29</v>
      </c>
      <c r="H3992" s="6">
        <v>45284.0</v>
      </c>
      <c r="J3992" s="3">
        <f t="shared" si="2"/>
        <v>2</v>
      </c>
      <c r="K3992" s="4">
        <f t="shared" si="3"/>
        <v>3</v>
      </c>
      <c r="L3992" s="4">
        <f t="shared" si="4"/>
        <v>6</v>
      </c>
      <c r="S3992" s="1" t="s">
        <v>4029</v>
      </c>
      <c r="T3992" s="4" t="str">
        <f t="shared" si="5"/>
        <v>Juice</v>
      </c>
      <c r="U3992" s="4" t="str">
        <f t="shared" si="6"/>
        <v>In-store</v>
      </c>
      <c r="V3992" s="4" t="str">
        <f t="shared" si="7"/>
        <v>UNKNOWN</v>
      </c>
      <c r="W3992" s="4">
        <f t="shared" ref="W3992:Y3992" si="3999">IF(OR(J3992 = "ERROR", J3992 = ""), "UNKNOWN", J3992)</f>
        <v>2</v>
      </c>
      <c r="X3992" s="4">
        <f t="shared" si="3999"/>
        <v>3</v>
      </c>
      <c r="Y3992" s="4">
        <f t="shared" si="3999"/>
        <v>6</v>
      </c>
      <c r="Z3992" s="7">
        <f t="shared" si="9"/>
        <v>45284</v>
      </c>
    </row>
    <row r="3993">
      <c r="A3993" s="1" t="s">
        <v>4030</v>
      </c>
      <c r="C3993" s="1">
        <v>4.0</v>
      </c>
      <c r="D3993" s="1">
        <v>4.0</v>
      </c>
      <c r="E3993" s="1">
        <v>16.0</v>
      </c>
      <c r="F3993" s="1" t="s">
        <v>28</v>
      </c>
      <c r="H3993" s="2">
        <v>45096.0</v>
      </c>
      <c r="J3993" s="3">
        <f t="shared" si="2"/>
        <v>4</v>
      </c>
      <c r="K3993" s="4">
        <f t="shared" si="3"/>
        <v>4</v>
      </c>
      <c r="L3993" s="4">
        <f t="shared" si="4"/>
        <v>16</v>
      </c>
      <c r="S3993" s="1" t="s">
        <v>4030</v>
      </c>
      <c r="T3993" s="4" t="str">
        <f t="shared" si="5"/>
        <v>UNKNOWN</v>
      </c>
      <c r="U3993" s="4" t="str">
        <f t="shared" si="6"/>
        <v>UNKNOWN</v>
      </c>
      <c r="V3993" s="4" t="str">
        <f t="shared" si="7"/>
        <v>Cash</v>
      </c>
      <c r="W3993" s="4">
        <f t="shared" ref="W3993:Y3993" si="4000">IF(OR(J3993 = "ERROR", J3993 = ""), "UNKNOWN", J3993)</f>
        <v>4</v>
      </c>
      <c r="X3993" s="4">
        <f t="shared" si="4000"/>
        <v>4</v>
      </c>
      <c r="Y3993" s="4">
        <f t="shared" si="4000"/>
        <v>16</v>
      </c>
      <c r="Z3993" s="5">
        <f t="shared" si="9"/>
        <v>45096</v>
      </c>
    </row>
    <row r="3994">
      <c r="A3994" s="1" t="s">
        <v>4031</v>
      </c>
      <c r="B3994" s="1" t="s">
        <v>55</v>
      </c>
      <c r="C3994" s="1">
        <v>5.0</v>
      </c>
      <c r="D3994" s="1">
        <v>3.0</v>
      </c>
      <c r="E3994" s="1">
        <v>15.0</v>
      </c>
      <c r="G3994" s="1" t="s">
        <v>24</v>
      </c>
      <c r="H3994" s="2">
        <v>45018.0</v>
      </c>
      <c r="J3994" s="3">
        <f t="shared" si="2"/>
        <v>5</v>
      </c>
      <c r="K3994" s="4">
        <f t="shared" si="3"/>
        <v>3</v>
      </c>
      <c r="L3994" s="4">
        <f t="shared" si="4"/>
        <v>15</v>
      </c>
      <c r="S3994" s="1" t="s">
        <v>4031</v>
      </c>
      <c r="T3994" s="4" t="str">
        <f t="shared" si="5"/>
        <v>Juice</v>
      </c>
      <c r="U3994" s="4" t="str">
        <f t="shared" si="6"/>
        <v>Takeaway</v>
      </c>
      <c r="V3994" s="4" t="str">
        <f t="shared" si="7"/>
        <v>UNKNOWN</v>
      </c>
      <c r="W3994" s="4">
        <f t="shared" ref="W3994:Y3994" si="4001">IF(OR(J3994 = "ERROR", J3994 = ""), "UNKNOWN", J3994)</f>
        <v>5</v>
      </c>
      <c r="X3994" s="4">
        <f t="shared" si="4001"/>
        <v>3</v>
      </c>
      <c r="Y3994" s="4">
        <f t="shared" si="4001"/>
        <v>15</v>
      </c>
      <c r="Z3994" s="5">
        <f t="shared" si="9"/>
        <v>45018</v>
      </c>
    </row>
    <row r="3995">
      <c r="A3995" s="1" t="s">
        <v>4032</v>
      </c>
      <c r="B3995" s="1" t="s">
        <v>22</v>
      </c>
      <c r="C3995" s="1">
        <v>5.0</v>
      </c>
      <c r="D3995" s="1">
        <v>2.0</v>
      </c>
      <c r="E3995" s="1">
        <v>10.0</v>
      </c>
      <c r="G3995" s="1" t="s">
        <v>29</v>
      </c>
      <c r="H3995" s="2">
        <v>45206.0</v>
      </c>
      <c r="J3995" s="3">
        <f t="shared" si="2"/>
        <v>5</v>
      </c>
      <c r="K3995" s="4">
        <f t="shared" si="3"/>
        <v>2</v>
      </c>
      <c r="L3995" s="4">
        <f t="shared" si="4"/>
        <v>10</v>
      </c>
      <c r="S3995" s="1" t="s">
        <v>4032</v>
      </c>
      <c r="T3995" s="4" t="str">
        <f t="shared" si="5"/>
        <v>Coffee</v>
      </c>
      <c r="U3995" s="4" t="str">
        <f t="shared" si="6"/>
        <v>In-store</v>
      </c>
      <c r="V3995" s="4" t="str">
        <f t="shared" si="7"/>
        <v>UNKNOWN</v>
      </c>
      <c r="W3995" s="4">
        <f t="shared" ref="W3995:Y3995" si="4002">IF(OR(J3995 = "ERROR", J3995 = ""), "UNKNOWN", J3995)</f>
        <v>5</v>
      </c>
      <c r="X3995" s="4">
        <f t="shared" si="4002"/>
        <v>2</v>
      </c>
      <c r="Y3995" s="4">
        <f t="shared" si="4002"/>
        <v>10</v>
      </c>
      <c r="Z3995" s="5">
        <f t="shared" si="9"/>
        <v>45206</v>
      </c>
    </row>
    <row r="3996">
      <c r="A3996" s="1" t="s">
        <v>4033</v>
      </c>
      <c r="B3996" s="1" t="s">
        <v>55</v>
      </c>
      <c r="C3996" s="1">
        <v>5.0</v>
      </c>
      <c r="D3996" s="1">
        <v>3.0</v>
      </c>
      <c r="E3996" s="1">
        <v>15.0</v>
      </c>
      <c r="F3996" s="1" t="s">
        <v>28</v>
      </c>
      <c r="H3996" s="6">
        <v>45272.0</v>
      </c>
      <c r="J3996" s="3">
        <f t="shared" si="2"/>
        <v>5</v>
      </c>
      <c r="K3996" s="4">
        <f t="shared" si="3"/>
        <v>3</v>
      </c>
      <c r="L3996" s="4">
        <f t="shared" si="4"/>
        <v>15</v>
      </c>
      <c r="S3996" s="1" t="s">
        <v>4033</v>
      </c>
      <c r="T3996" s="4" t="str">
        <f t="shared" si="5"/>
        <v>Juice</v>
      </c>
      <c r="U3996" s="4" t="str">
        <f t="shared" si="6"/>
        <v>UNKNOWN</v>
      </c>
      <c r="V3996" s="4" t="str">
        <f t="shared" si="7"/>
        <v>Cash</v>
      </c>
      <c r="W3996" s="4">
        <f t="shared" ref="W3996:Y3996" si="4003">IF(OR(J3996 = "ERROR", J3996 = ""), "UNKNOWN", J3996)</f>
        <v>5</v>
      </c>
      <c r="X3996" s="4">
        <f t="shared" si="4003"/>
        <v>3</v>
      </c>
      <c r="Y3996" s="4">
        <f t="shared" si="4003"/>
        <v>15</v>
      </c>
      <c r="Z3996" s="7">
        <f t="shared" si="9"/>
        <v>45272</v>
      </c>
    </row>
    <row r="3997">
      <c r="A3997" s="1" t="s">
        <v>4034</v>
      </c>
      <c r="B3997" s="1" t="s">
        <v>81</v>
      </c>
      <c r="C3997" s="1">
        <v>5.0</v>
      </c>
      <c r="D3997" s="1">
        <v>1.5</v>
      </c>
      <c r="E3997" s="1">
        <v>7.5</v>
      </c>
      <c r="F3997" s="1" t="s">
        <v>23</v>
      </c>
      <c r="G3997" s="1" t="s">
        <v>29</v>
      </c>
      <c r="H3997" s="6">
        <v>45227.0</v>
      </c>
      <c r="J3997" s="3">
        <f t="shared" si="2"/>
        <v>5</v>
      </c>
      <c r="K3997" s="4">
        <f t="shared" si="3"/>
        <v>1.5</v>
      </c>
      <c r="L3997" s="4">
        <f t="shared" si="4"/>
        <v>7.5</v>
      </c>
      <c r="S3997" s="1" t="s">
        <v>4034</v>
      </c>
      <c r="T3997" s="4" t="str">
        <f t="shared" si="5"/>
        <v>Tea</v>
      </c>
      <c r="U3997" s="4" t="str">
        <f t="shared" si="6"/>
        <v>In-store</v>
      </c>
      <c r="V3997" s="4" t="str">
        <f t="shared" si="7"/>
        <v>Credit Card</v>
      </c>
      <c r="W3997" s="4">
        <f t="shared" ref="W3997:Y3997" si="4004">IF(OR(J3997 = "ERROR", J3997 = ""), "UNKNOWN", J3997)</f>
        <v>5</v>
      </c>
      <c r="X3997" s="4">
        <f t="shared" si="4004"/>
        <v>1.5</v>
      </c>
      <c r="Y3997" s="4">
        <f t="shared" si="4004"/>
        <v>7.5</v>
      </c>
      <c r="Z3997" s="7">
        <f t="shared" si="9"/>
        <v>45227</v>
      </c>
    </row>
    <row r="3998">
      <c r="A3998" s="1" t="s">
        <v>4035</v>
      </c>
      <c r="B3998" s="1" t="s">
        <v>44</v>
      </c>
      <c r="C3998" s="1">
        <v>4.0</v>
      </c>
      <c r="D3998" s="1">
        <v>4.0</v>
      </c>
      <c r="E3998" s="1" t="s">
        <v>30</v>
      </c>
      <c r="H3998" s="2">
        <v>45138.0</v>
      </c>
      <c r="J3998" s="3">
        <f t="shared" si="2"/>
        <v>4</v>
      </c>
      <c r="K3998" s="4">
        <f t="shared" si="3"/>
        <v>4</v>
      </c>
      <c r="L3998" s="4">
        <f t="shared" si="4"/>
        <v>16</v>
      </c>
      <c r="S3998" s="1" t="s">
        <v>4035</v>
      </c>
      <c r="T3998" s="4" t="str">
        <f t="shared" si="5"/>
        <v>Sandwich</v>
      </c>
      <c r="U3998" s="4" t="str">
        <f t="shared" si="6"/>
        <v>UNKNOWN</v>
      </c>
      <c r="V3998" s="4" t="str">
        <f t="shared" si="7"/>
        <v>UNKNOWN</v>
      </c>
      <c r="W3998" s="4">
        <f t="shared" ref="W3998:Y3998" si="4005">IF(OR(J3998 = "ERROR", J3998 = ""), "UNKNOWN", J3998)</f>
        <v>4</v>
      </c>
      <c r="X3998" s="4">
        <f t="shared" si="4005"/>
        <v>4</v>
      </c>
      <c r="Y3998" s="4">
        <f t="shared" si="4005"/>
        <v>16</v>
      </c>
      <c r="Z3998" s="5">
        <f t="shared" si="9"/>
        <v>45138</v>
      </c>
    </row>
    <row r="3999">
      <c r="A3999" s="1" t="s">
        <v>4036</v>
      </c>
      <c r="B3999" s="1" t="s">
        <v>55</v>
      </c>
      <c r="C3999" s="1">
        <v>4.0</v>
      </c>
      <c r="D3999" s="1">
        <v>3.0</v>
      </c>
      <c r="E3999" s="1" t="s">
        <v>25</v>
      </c>
      <c r="F3999" s="1" t="s">
        <v>23</v>
      </c>
      <c r="H3999" s="6">
        <v>45223.0</v>
      </c>
      <c r="J3999" s="3">
        <f t="shared" si="2"/>
        <v>4</v>
      </c>
      <c r="K3999" s="4">
        <f t="shared" si="3"/>
        <v>3</v>
      </c>
      <c r="L3999" s="4">
        <f t="shared" si="4"/>
        <v>12</v>
      </c>
      <c r="S3999" s="1" t="s">
        <v>4036</v>
      </c>
      <c r="T3999" s="4" t="str">
        <f t="shared" si="5"/>
        <v>Juice</v>
      </c>
      <c r="U3999" s="4" t="str">
        <f t="shared" si="6"/>
        <v>UNKNOWN</v>
      </c>
      <c r="V3999" s="4" t="str">
        <f t="shared" si="7"/>
        <v>Credit Card</v>
      </c>
      <c r="W3999" s="4">
        <f t="shared" ref="W3999:Y3999" si="4006">IF(OR(J3999 = "ERROR", J3999 = ""), "UNKNOWN", J3999)</f>
        <v>4</v>
      </c>
      <c r="X3999" s="4">
        <f t="shared" si="4006"/>
        <v>3</v>
      </c>
      <c r="Y3999" s="4">
        <f t="shared" si="4006"/>
        <v>12</v>
      </c>
      <c r="Z3999" s="7">
        <f t="shared" si="9"/>
        <v>45223</v>
      </c>
    </row>
    <row r="4000">
      <c r="A4000" s="1" t="s">
        <v>4037</v>
      </c>
      <c r="B4000" s="1" t="s">
        <v>32</v>
      </c>
      <c r="C4000" s="1">
        <v>1.0</v>
      </c>
      <c r="D4000" s="1">
        <v>1.0</v>
      </c>
      <c r="E4000" s="1">
        <v>1.0</v>
      </c>
      <c r="F4000" s="1" t="s">
        <v>23</v>
      </c>
      <c r="G4000" s="1" t="s">
        <v>29</v>
      </c>
      <c r="H4000" s="2">
        <v>44964.0</v>
      </c>
      <c r="J4000" s="3">
        <f t="shared" si="2"/>
        <v>1</v>
      </c>
      <c r="K4000" s="4">
        <f t="shared" si="3"/>
        <v>1</v>
      </c>
      <c r="L4000" s="4">
        <f t="shared" si="4"/>
        <v>1</v>
      </c>
      <c r="S4000" s="1" t="s">
        <v>4037</v>
      </c>
      <c r="T4000" s="4" t="str">
        <f t="shared" si="5"/>
        <v>Cookie</v>
      </c>
      <c r="U4000" s="4" t="str">
        <f t="shared" si="6"/>
        <v>In-store</v>
      </c>
      <c r="V4000" s="4" t="str">
        <f t="shared" si="7"/>
        <v>Credit Card</v>
      </c>
      <c r="W4000" s="4">
        <f t="shared" ref="W4000:Y4000" si="4007">IF(OR(J4000 = "ERROR", J4000 = ""), "UNKNOWN", J4000)</f>
        <v>1</v>
      </c>
      <c r="X4000" s="4">
        <f t="shared" si="4007"/>
        <v>1</v>
      </c>
      <c r="Y4000" s="4">
        <f t="shared" si="4007"/>
        <v>1</v>
      </c>
      <c r="Z4000" s="5">
        <f t="shared" si="9"/>
        <v>44964</v>
      </c>
    </row>
    <row r="4001">
      <c r="A4001" s="1" t="s">
        <v>4038</v>
      </c>
      <c r="B4001" s="1" t="s">
        <v>32</v>
      </c>
      <c r="C4001" s="1">
        <v>5.0</v>
      </c>
      <c r="D4001" s="1">
        <v>1.0</v>
      </c>
      <c r="E4001" s="1">
        <v>5.0</v>
      </c>
      <c r="F4001" s="1" t="s">
        <v>28</v>
      </c>
      <c r="G4001" s="1" t="s">
        <v>29</v>
      </c>
      <c r="H4001" s="2">
        <v>44976.0</v>
      </c>
      <c r="J4001" s="3">
        <f t="shared" si="2"/>
        <v>5</v>
      </c>
      <c r="K4001" s="4">
        <f t="shared" si="3"/>
        <v>1</v>
      </c>
      <c r="L4001" s="4">
        <f t="shared" si="4"/>
        <v>5</v>
      </c>
      <c r="S4001" s="1" t="s">
        <v>4038</v>
      </c>
      <c r="T4001" s="4" t="str">
        <f t="shared" si="5"/>
        <v>Cookie</v>
      </c>
      <c r="U4001" s="4" t="str">
        <f t="shared" si="6"/>
        <v>In-store</v>
      </c>
      <c r="V4001" s="4" t="str">
        <f t="shared" si="7"/>
        <v>Cash</v>
      </c>
      <c r="W4001" s="4">
        <f t="shared" ref="W4001:Y4001" si="4008">IF(OR(J4001 = "ERROR", J4001 = ""), "UNKNOWN", J4001)</f>
        <v>5</v>
      </c>
      <c r="X4001" s="4">
        <f t="shared" si="4008"/>
        <v>1</v>
      </c>
      <c r="Y4001" s="4">
        <f t="shared" si="4008"/>
        <v>5</v>
      </c>
      <c r="Z4001" s="5">
        <f t="shared" si="9"/>
        <v>44976</v>
      </c>
    </row>
    <row r="4002">
      <c r="A4002" s="1" t="s">
        <v>4039</v>
      </c>
      <c r="B4002" s="1" t="s">
        <v>32</v>
      </c>
      <c r="C4002" s="1">
        <v>1.0</v>
      </c>
      <c r="D4002" s="1">
        <v>1.0</v>
      </c>
      <c r="E4002" s="1">
        <v>1.0</v>
      </c>
      <c r="F4002" s="1" t="s">
        <v>23</v>
      </c>
      <c r="G4002" s="1" t="s">
        <v>29</v>
      </c>
      <c r="H4002" s="2">
        <v>44998.0</v>
      </c>
      <c r="J4002" s="3">
        <f t="shared" si="2"/>
        <v>1</v>
      </c>
      <c r="K4002" s="4">
        <f t="shared" si="3"/>
        <v>1</v>
      </c>
      <c r="L4002" s="4">
        <f t="shared" si="4"/>
        <v>1</v>
      </c>
      <c r="S4002" s="1" t="s">
        <v>4039</v>
      </c>
      <c r="T4002" s="4" t="str">
        <f t="shared" si="5"/>
        <v>Cookie</v>
      </c>
      <c r="U4002" s="4" t="str">
        <f t="shared" si="6"/>
        <v>In-store</v>
      </c>
      <c r="V4002" s="4" t="str">
        <f t="shared" si="7"/>
        <v>Credit Card</v>
      </c>
      <c r="W4002" s="4">
        <f t="shared" ref="W4002:Y4002" si="4009">IF(OR(J4002 = "ERROR", J4002 = ""), "UNKNOWN", J4002)</f>
        <v>1</v>
      </c>
      <c r="X4002" s="4">
        <f t="shared" si="4009"/>
        <v>1</v>
      </c>
      <c r="Y4002" s="4">
        <f t="shared" si="4009"/>
        <v>1</v>
      </c>
      <c r="Z4002" s="5">
        <f t="shared" si="9"/>
        <v>44998</v>
      </c>
    </row>
    <row r="4003">
      <c r="A4003" s="1" t="s">
        <v>4040</v>
      </c>
      <c r="B4003" s="1" t="s">
        <v>27</v>
      </c>
      <c r="C4003" s="1">
        <v>4.0</v>
      </c>
      <c r="D4003" s="1">
        <v>3.0</v>
      </c>
      <c r="E4003" s="1">
        <v>12.0</v>
      </c>
      <c r="F4003" s="1" t="s">
        <v>39</v>
      </c>
      <c r="H4003" s="2">
        <v>45172.0</v>
      </c>
      <c r="J4003" s="3">
        <f t="shared" si="2"/>
        <v>4</v>
      </c>
      <c r="K4003" s="4">
        <f t="shared" si="3"/>
        <v>3</v>
      </c>
      <c r="L4003" s="4">
        <f t="shared" si="4"/>
        <v>12</v>
      </c>
      <c r="S4003" s="1" t="s">
        <v>4040</v>
      </c>
      <c r="T4003" s="4" t="str">
        <f t="shared" si="5"/>
        <v>Cake</v>
      </c>
      <c r="U4003" s="4" t="str">
        <f t="shared" si="6"/>
        <v>UNKNOWN</v>
      </c>
      <c r="V4003" s="4" t="str">
        <f t="shared" si="7"/>
        <v>Digital Wallet</v>
      </c>
      <c r="W4003" s="4">
        <f t="shared" ref="W4003:Y4003" si="4010">IF(OR(J4003 = "ERROR", J4003 = ""), "UNKNOWN", J4003)</f>
        <v>4</v>
      </c>
      <c r="X4003" s="4">
        <f t="shared" si="4010"/>
        <v>3</v>
      </c>
      <c r="Y4003" s="4">
        <f t="shared" si="4010"/>
        <v>12</v>
      </c>
      <c r="Z4003" s="5">
        <f t="shared" si="9"/>
        <v>45172</v>
      </c>
    </row>
    <row r="4004">
      <c r="A4004" s="1" t="s">
        <v>4041</v>
      </c>
      <c r="B4004" s="1" t="s">
        <v>27</v>
      </c>
      <c r="C4004" s="1">
        <v>4.0</v>
      </c>
      <c r="D4004" s="1">
        <v>3.0</v>
      </c>
      <c r="E4004" s="1">
        <v>12.0</v>
      </c>
      <c r="F4004" s="1" t="s">
        <v>23</v>
      </c>
      <c r="G4004" s="1" t="s">
        <v>29</v>
      </c>
      <c r="H4004" s="2">
        <v>45103.0</v>
      </c>
      <c r="J4004" s="3">
        <f t="shared" si="2"/>
        <v>4</v>
      </c>
      <c r="K4004" s="4">
        <f t="shared" si="3"/>
        <v>3</v>
      </c>
      <c r="L4004" s="4">
        <f t="shared" si="4"/>
        <v>12</v>
      </c>
      <c r="S4004" s="1" t="s">
        <v>4041</v>
      </c>
      <c r="T4004" s="4" t="str">
        <f t="shared" si="5"/>
        <v>Cake</v>
      </c>
      <c r="U4004" s="4" t="str">
        <f t="shared" si="6"/>
        <v>In-store</v>
      </c>
      <c r="V4004" s="4" t="str">
        <f t="shared" si="7"/>
        <v>Credit Card</v>
      </c>
      <c r="W4004" s="4">
        <f t="shared" ref="W4004:Y4004" si="4011">IF(OR(J4004 = "ERROR", J4004 = ""), "UNKNOWN", J4004)</f>
        <v>4</v>
      </c>
      <c r="X4004" s="4">
        <f t="shared" si="4011"/>
        <v>3</v>
      </c>
      <c r="Y4004" s="4">
        <f t="shared" si="4011"/>
        <v>12</v>
      </c>
      <c r="Z4004" s="5">
        <f t="shared" si="9"/>
        <v>45103</v>
      </c>
    </row>
    <row r="4005">
      <c r="A4005" s="1" t="s">
        <v>4042</v>
      </c>
      <c r="C4005" s="1">
        <v>3.0</v>
      </c>
      <c r="D4005" s="1">
        <v>3.0</v>
      </c>
      <c r="E4005" s="1" t="s">
        <v>25</v>
      </c>
      <c r="F4005" s="1" t="s">
        <v>28</v>
      </c>
      <c r="H4005" s="6">
        <v>45285.0</v>
      </c>
      <c r="J4005" s="3">
        <f t="shared" si="2"/>
        <v>3</v>
      </c>
      <c r="K4005" s="4">
        <f t="shared" si="3"/>
        <v>3</v>
      </c>
      <c r="L4005" s="4">
        <f t="shared" si="4"/>
        <v>9</v>
      </c>
      <c r="S4005" s="1" t="s">
        <v>4042</v>
      </c>
      <c r="T4005" s="4" t="str">
        <f t="shared" si="5"/>
        <v>UNKNOWN</v>
      </c>
      <c r="U4005" s="4" t="str">
        <f t="shared" si="6"/>
        <v>UNKNOWN</v>
      </c>
      <c r="V4005" s="4" t="str">
        <f t="shared" si="7"/>
        <v>Cash</v>
      </c>
      <c r="W4005" s="4">
        <f t="shared" ref="W4005:Y4005" si="4012">IF(OR(J4005 = "ERROR", J4005 = ""), "UNKNOWN", J4005)</f>
        <v>3</v>
      </c>
      <c r="X4005" s="4">
        <f t="shared" si="4012"/>
        <v>3</v>
      </c>
      <c r="Y4005" s="4">
        <f t="shared" si="4012"/>
        <v>9</v>
      </c>
      <c r="Z4005" s="7">
        <f t="shared" si="9"/>
        <v>45285</v>
      </c>
    </row>
    <row r="4006">
      <c r="A4006" s="1" t="s">
        <v>4043</v>
      </c>
      <c r="B4006" s="1" t="s">
        <v>81</v>
      </c>
      <c r="C4006" s="1">
        <v>1.0</v>
      </c>
      <c r="D4006" s="1">
        <v>1.5</v>
      </c>
      <c r="E4006" s="1">
        <v>1.5</v>
      </c>
      <c r="F4006" s="1" t="s">
        <v>23</v>
      </c>
      <c r="H4006" s="2">
        <v>45139.0</v>
      </c>
      <c r="J4006" s="3">
        <f t="shared" si="2"/>
        <v>1</v>
      </c>
      <c r="K4006" s="4">
        <f t="shared" si="3"/>
        <v>1.5</v>
      </c>
      <c r="L4006" s="4">
        <f t="shared" si="4"/>
        <v>1.5</v>
      </c>
      <c r="S4006" s="1" t="s">
        <v>4043</v>
      </c>
      <c r="T4006" s="4" t="str">
        <f t="shared" si="5"/>
        <v>Tea</v>
      </c>
      <c r="U4006" s="4" t="str">
        <f t="shared" si="6"/>
        <v>UNKNOWN</v>
      </c>
      <c r="V4006" s="4" t="str">
        <f t="shared" si="7"/>
        <v>Credit Card</v>
      </c>
      <c r="W4006" s="4">
        <f t="shared" ref="W4006:Y4006" si="4013">IF(OR(J4006 = "ERROR", J4006 = ""), "UNKNOWN", J4006)</f>
        <v>1</v>
      </c>
      <c r="X4006" s="4">
        <f t="shared" si="4013"/>
        <v>1.5</v>
      </c>
      <c r="Y4006" s="4">
        <f t="shared" si="4013"/>
        <v>1.5</v>
      </c>
      <c r="Z4006" s="5">
        <f t="shared" si="9"/>
        <v>45139</v>
      </c>
    </row>
    <row r="4007">
      <c r="A4007" s="1" t="s">
        <v>4044</v>
      </c>
      <c r="B4007" s="1" t="s">
        <v>55</v>
      </c>
      <c r="C4007" s="1">
        <v>3.0</v>
      </c>
      <c r="D4007" s="1">
        <v>3.0</v>
      </c>
      <c r="E4007" s="1">
        <v>9.0</v>
      </c>
      <c r="F4007" s="1" t="s">
        <v>39</v>
      </c>
      <c r="G4007" s="1" t="s">
        <v>29</v>
      </c>
      <c r="H4007" s="2">
        <v>45140.0</v>
      </c>
      <c r="J4007" s="3">
        <f t="shared" si="2"/>
        <v>3</v>
      </c>
      <c r="K4007" s="4">
        <f t="shared" si="3"/>
        <v>3</v>
      </c>
      <c r="L4007" s="4">
        <f t="shared" si="4"/>
        <v>9</v>
      </c>
      <c r="S4007" s="1" t="s">
        <v>4044</v>
      </c>
      <c r="T4007" s="4" t="str">
        <f t="shared" si="5"/>
        <v>Juice</v>
      </c>
      <c r="U4007" s="4" t="str">
        <f t="shared" si="6"/>
        <v>In-store</v>
      </c>
      <c r="V4007" s="4" t="str">
        <f t="shared" si="7"/>
        <v>Digital Wallet</v>
      </c>
      <c r="W4007" s="4">
        <f t="shared" ref="W4007:Y4007" si="4014">IF(OR(J4007 = "ERROR", J4007 = ""), "UNKNOWN", J4007)</f>
        <v>3</v>
      </c>
      <c r="X4007" s="4">
        <f t="shared" si="4014"/>
        <v>3</v>
      </c>
      <c r="Y4007" s="4">
        <f t="shared" si="4014"/>
        <v>9</v>
      </c>
      <c r="Z4007" s="5">
        <f t="shared" si="9"/>
        <v>45140</v>
      </c>
    </row>
    <row r="4008">
      <c r="A4008" s="1" t="s">
        <v>4045</v>
      </c>
      <c r="B4008" s="1" t="s">
        <v>36</v>
      </c>
      <c r="C4008" s="1">
        <v>2.0</v>
      </c>
      <c r="D4008" s="1" t="s">
        <v>25</v>
      </c>
      <c r="E4008" s="1">
        <v>10.0</v>
      </c>
      <c r="H4008" s="2">
        <v>45106.0</v>
      </c>
      <c r="J4008" s="3">
        <f t="shared" si="2"/>
        <v>2</v>
      </c>
      <c r="K4008" s="4">
        <f t="shared" si="3"/>
        <v>5</v>
      </c>
      <c r="L4008" s="4">
        <f t="shared" si="4"/>
        <v>10</v>
      </c>
      <c r="S4008" s="1" t="s">
        <v>4045</v>
      </c>
      <c r="T4008" s="4" t="str">
        <f t="shared" si="5"/>
        <v>Salad</v>
      </c>
      <c r="U4008" s="4" t="str">
        <f t="shared" si="6"/>
        <v>UNKNOWN</v>
      </c>
      <c r="V4008" s="4" t="str">
        <f t="shared" si="7"/>
        <v>UNKNOWN</v>
      </c>
      <c r="W4008" s="4">
        <f t="shared" ref="W4008:Y4008" si="4015">IF(OR(J4008 = "ERROR", J4008 = ""), "UNKNOWN", J4008)</f>
        <v>2</v>
      </c>
      <c r="X4008" s="4">
        <f t="shared" si="4015"/>
        <v>5</v>
      </c>
      <c r="Y4008" s="4">
        <f t="shared" si="4015"/>
        <v>10</v>
      </c>
      <c r="Z4008" s="5">
        <f t="shared" si="9"/>
        <v>45106</v>
      </c>
    </row>
    <row r="4009">
      <c r="A4009" s="1" t="s">
        <v>4046</v>
      </c>
      <c r="B4009" s="1" t="s">
        <v>36</v>
      </c>
      <c r="C4009" s="1">
        <v>2.0</v>
      </c>
      <c r="D4009" s="1">
        <v>5.0</v>
      </c>
      <c r="E4009" s="1">
        <v>10.0</v>
      </c>
      <c r="F4009" s="1" t="s">
        <v>28</v>
      </c>
      <c r="G4009" s="1" t="s">
        <v>29</v>
      </c>
      <c r="H4009" s="2">
        <v>45120.0</v>
      </c>
      <c r="J4009" s="3">
        <f t="shared" si="2"/>
        <v>2</v>
      </c>
      <c r="K4009" s="4">
        <f t="shared" si="3"/>
        <v>5</v>
      </c>
      <c r="L4009" s="4">
        <f t="shared" si="4"/>
        <v>10</v>
      </c>
      <c r="S4009" s="1" t="s">
        <v>4046</v>
      </c>
      <c r="T4009" s="4" t="str">
        <f t="shared" si="5"/>
        <v>Salad</v>
      </c>
      <c r="U4009" s="4" t="str">
        <f t="shared" si="6"/>
        <v>In-store</v>
      </c>
      <c r="V4009" s="4" t="str">
        <f t="shared" si="7"/>
        <v>Cash</v>
      </c>
      <c r="W4009" s="4">
        <f t="shared" ref="W4009:Y4009" si="4016">IF(OR(J4009 = "ERROR", J4009 = ""), "UNKNOWN", J4009)</f>
        <v>2</v>
      </c>
      <c r="X4009" s="4">
        <f t="shared" si="4016"/>
        <v>5</v>
      </c>
      <c r="Y4009" s="4">
        <f t="shared" si="4016"/>
        <v>10</v>
      </c>
      <c r="Z4009" s="5">
        <f t="shared" si="9"/>
        <v>45120</v>
      </c>
    </row>
    <row r="4010">
      <c r="A4010" s="1" t="s">
        <v>4047</v>
      </c>
      <c r="B4010" s="1" t="s">
        <v>55</v>
      </c>
      <c r="C4010" s="1">
        <v>2.0</v>
      </c>
      <c r="D4010" s="1">
        <v>3.0</v>
      </c>
      <c r="E4010" s="1">
        <v>6.0</v>
      </c>
      <c r="F4010" s="1" t="s">
        <v>23</v>
      </c>
      <c r="H4010" s="2">
        <v>44986.0</v>
      </c>
      <c r="J4010" s="3">
        <f t="shared" si="2"/>
        <v>2</v>
      </c>
      <c r="K4010" s="4">
        <f t="shared" si="3"/>
        <v>3</v>
      </c>
      <c r="L4010" s="4">
        <f t="shared" si="4"/>
        <v>6</v>
      </c>
      <c r="S4010" s="1" t="s">
        <v>4047</v>
      </c>
      <c r="T4010" s="4" t="str">
        <f t="shared" si="5"/>
        <v>Juice</v>
      </c>
      <c r="U4010" s="4" t="str">
        <f t="shared" si="6"/>
        <v>UNKNOWN</v>
      </c>
      <c r="V4010" s="4" t="str">
        <f t="shared" si="7"/>
        <v>Credit Card</v>
      </c>
      <c r="W4010" s="4">
        <f t="shared" ref="W4010:Y4010" si="4017">IF(OR(J4010 = "ERROR", J4010 = ""), "UNKNOWN", J4010)</f>
        <v>2</v>
      </c>
      <c r="X4010" s="4">
        <f t="shared" si="4017"/>
        <v>3</v>
      </c>
      <c r="Y4010" s="4">
        <f t="shared" si="4017"/>
        <v>6</v>
      </c>
      <c r="Z4010" s="5">
        <f t="shared" si="9"/>
        <v>44986</v>
      </c>
    </row>
    <row r="4011">
      <c r="A4011" s="1" t="s">
        <v>4048</v>
      </c>
      <c r="B4011" s="1" t="s">
        <v>81</v>
      </c>
      <c r="C4011" s="1">
        <v>2.0</v>
      </c>
      <c r="D4011" s="1">
        <v>1.5</v>
      </c>
      <c r="E4011" s="1">
        <v>3.0</v>
      </c>
      <c r="F4011" s="1" t="s">
        <v>23</v>
      </c>
      <c r="G4011" s="1" t="s">
        <v>24</v>
      </c>
      <c r="H4011" s="2">
        <v>45148.0</v>
      </c>
      <c r="J4011" s="3">
        <f t="shared" si="2"/>
        <v>2</v>
      </c>
      <c r="K4011" s="4">
        <f t="shared" si="3"/>
        <v>1.5</v>
      </c>
      <c r="L4011" s="4">
        <f t="shared" si="4"/>
        <v>3</v>
      </c>
      <c r="S4011" s="1" t="s">
        <v>4048</v>
      </c>
      <c r="T4011" s="4" t="str">
        <f t="shared" si="5"/>
        <v>Tea</v>
      </c>
      <c r="U4011" s="4" t="str">
        <f t="shared" si="6"/>
        <v>Takeaway</v>
      </c>
      <c r="V4011" s="4" t="str">
        <f t="shared" si="7"/>
        <v>Credit Card</v>
      </c>
      <c r="W4011" s="4">
        <f t="shared" ref="W4011:Y4011" si="4018">IF(OR(J4011 = "ERROR", J4011 = ""), "UNKNOWN", J4011)</f>
        <v>2</v>
      </c>
      <c r="X4011" s="4">
        <f t="shared" si="4018"/>
        <v>1.5</v>
      </c>
      <c r="Y4011" s="4">
        <f t="shared" si="4018"/>
        <v>3</v>
      </c>
      <c r="Z4011" s="5">
        <f t="shared" si="9"/>
        <v>45148</v>
      </c>
    </row>
    <row r="4012">
      <c r="A4012" s="1" t="s">
        <v>4049</v>
      </c>
      <c r="B4012" s="1" t="s">
        <v>22</v>
      </c>
      <c r="C4012" s="1">
        <v>5.0</v>
      </c>
      <c r="D4012" s="1">
        <v>2.0</v>
      </c>
      <c r="E4012" s="1">
        <v>10.0</v>
      </c>
      <c r="F4012" s="1" t="s">
        <v>39</v>
      </c>
      <c r="G4012" s="1" t="s">
        <v>24</v>
      </c>
      <c r="H4012" s="2">
        <v>45005.0</v>
      </c>
      <c r="J4012" s="3">
        <f t="shared" si="2"/>
        <v>5</v>
      </c>
      <c r="K4012" s="4">
        <f t="shared" si="3"/>
        <v>2</v>
      </c>
      <c r="L4012" s="4">
        <f t="shared" si="4"/>
        <v>10</v>
      </c>
      <c r="S4012" s="1" t="s">
        <v>4049</v>
      </c>
      <c r="T4012" s="4" t="str">
        <f t="shared" si="5"/>
        <v>Coffee</v>
      </c>
      <c r="U4012" s="4" t="str">
        <f t="shared" si="6"/>
        <v>Takeaway</v>
      </c>
      <c r="V4012" s="4" t="str">
        <f t="shared" si="7"/>
        <v>Digital Wallet</v>
      </c>
      <c r="W4012" s="4">
        <f t="shared" ref="W4012:Y4012" si="4019">IF(OR(J4012 = "ERROR", J4012 = ""), "UNKNOWN", J4012)</f>
        <v>5</v>
      </c>
      <c r="X4012" s="4">
        <f t="shared" si="4019"/>
        <v>2</v>
      </c>
      <c r="Y4012" s="4">
        <f t="shared" si="4019"/>
        <v>10</v>
      </c>
      <c r="Z4012" s="5">
        <f t="shared" si="9"/>
        <v>45005</v>
      </c>
    </row>
    <row r="4013">
      <c r="A4013" s="1" t="s">
        <v>4050</v>
      </c>
      <c r="B4013" s="1" t="s">
        <v>41</v>
      </c>
      <c r="C4013" s="1">
        <v>5.0</v>
      </c>
      <c r="D4013" s="1">
        <v>4.0</v>
      </c>
      <c r="E4013" s="1">
        <v>20.0</v>
      </c>
      <c r="F4013" s="1" t="s">
        <v>39</v>
      </c>
      <c r="G4013" s="1" t="s">
        <v>24</v>
      </c>
      <c r="H4013" s="2">
        <v>45234.0</v>
      </c>
      <c r="J4013" s="3">
        <f t="shared" si="2"/>
        <v>5</v>
      </c>
      <c r="K4013" s="4">
        <f t="shared" si="3"/>
        <v>4</v>
      </c>
      <c r="L4013" s="4">
        <f t="shared" si="4"/>
        <v>20</v>
      </c>
      <c r="S4013" s="1" t="s">
        <v>4050</v>
      </c>
      <c r="T4013" s="4" t="str">
        <f t="shared" si="5"/>
        <v>Smoothie</v>
      </c>
      <c r="U4013" s="4" t="str">
        <f t="shared" si="6"/>
        <v>Takeaway</v>
      </c>
      <c r="V4013" s="4" t="str">
        <f t="shared" si="7"/>
        <v>Digital Wallet</v>
      </c>
      <c r="W4013" s="4">
        <f t="shared" ref="W4013:Y4013" si="4020">IF(OR(J4013 = "ERROR", J4013 = ""), "UNKNOWN", J4013)</f>
        <v>5</v>
      </c>
      <c r="X4013" s="4">
        <f t="shared" si="4020"/>
        <v>4</v>
      </c>
      <c r="Y4013" s="4">
        <f t="shared" si="4020"/>
        <v>20</v>
      </c>
      <c r="Z4013" s="5">
        <f t="shared" si="9"/>
        <v>45234</v>
      </c>
    </row>
    <row r="4014">
      <c r="A4014" s="1" t="s">
        <v>4051</v>
      </c>
      <c r="B4014" s="1" t="s">
        <v>41</v>
      </c>
      <c r="C4014" s="1">
        <v>1.0</v>
      </c>
      <c r="D4014" s="1">
        <v>4.0</v>
      </c>
      <c r="E4014" s="1">
        <v>4.0</v>
      </c>
      <c r="G4014" s="1" t="s">
        <v>29</v>
      </c>
      <c r="H4014" s="2">
        <v>45118.0</v>
      </c>
      <c r="J4014" s="3">
        <f t="shared" si="2"/>
        <v>1</v>
      </c>
      <c r="K4014" s="4">
        <f t="shared" si="3"/>
        <v>4</v>
      </c>
      <c r="L4014" s="4">
        <f t="shared" si="4"/>
        <v>4</v>
      </c>
      <c r="S4014" s="1" t="s">
        <v>4051</v>
      </c>
      <c r="T4014" s="4" t="str">
        <f t="shared" si="5"/>
        <v>Smoothie</v>
      </c>
      <c r="U4014" s="4" t="str">
        <f t="shared" si="6"/>
        <v>In-store</v>
      </c>
      <c r="V4014" s="4" t="str">
        <f t="shared" si="7"/>
        <v>UNKNOWN</v>
      </c>
      <c r="W4014" s="4">
        <f t="shared" ref="W4014:Y4014" si="4021">IF(OR(J4014 = "ERROR", J4014 = ""), "UNKNOWN", J4014)</f>
        <v>1</v>
      </c>
      <c r="X4014" s="4">
        <f t="shared" si="4021"/>
        <v>4</v>
      </c>
      <c r="Y4014" s="4">
        <f t="shared" si="4021"/>
        <v>4</v>
      </c>
      <c r="Z4014" s="5">
        <f t="shared" si="9"/>
        <v>45118</v>
      </c>
    </row>
    <row r="4015">
      <c r="A4015" s="1" t="s">
        <v>4052</v>
      </c>
      <c r="B4015" s="1" t="s">
        <v>36</v>
      </c>
      <c r="C4015" s="1">
        <v>3.0</v>
      </c>
      <c r="D4015" s="1">
        <v>5.0</v>
      </c>
      <c r="E4015" s="1">
        <v>15.0</v>
      </c>
      <c r="G4015" s="1" t="s">
        <v>24</v>
      </c>
      <c r="H4015" s="6">
        <v>45281.0</v>
      </c>
      <c r="J4015" s="3">
        <f t="shared" si="2"/>
        <v>3</v>
      </c>
      <c r="K4015" s="4">
        <f t="shared" si="3"/>
        <v>5</v>
      </c>
      <c r="L4015" s="4">
        <f t="shared" si="4"/>
        <v>15</v>
      </c>
      <c r="S4015" s="1" t="s">
        <v>4052</v>
      </c>
      <c r="T4015" s="4" t="str">
        <f t="shared" si="5"/>
        <v>Salad</v>
      </c>
      <c r="U4015" s="4" t="str">
        <f t="shared" si="6"/>
        <v>Takeaway</v>
      </c>
      <c r="V4015" s="4" t="str">
        <f t="shared" si="7"/>
        <v>UNKNOWN</v>
      </c>
      <c r="W4015" s="4">
        <f t="shared" ref="W4015:Y4015" si="4022">IF(OR(J4015 = "ERROR", J4015 = ""), "UNKNOWN", J4015)</f>
        <v>3</v>
      </c>
      <c r="X4015" s="4">
        <f t="shared" si="4022"/>
        <v>5</v>
      </c>
      <c r="Y4015" s="4">
        <f t="shared" si="4022"/>
        <v>15</v>
      </c>
      <c r="Z4015" s="7">
        <f t="shared" si="9"/>
        <v>45281</v>
      </c>
    </row>
    <row r="4016">
      <c r="A4016" s="1" t="s">
        <v>4053</v>
      </c>
      <c r="B4016" s="1" t="s">
        <v>25</v>
      </c>
      <c r="C4016" s="1">
        <v>5.0</v>
      </c>
      <c r="D4016" s="1">
        <v>5.0</v>
      </c>
      <c r="E4016" s="1">
        <v>25.0</v>
      </c>
      <c r="F4016" s="1" t="s">
        <v>23</v>
      </c>
      <c r="G4016" s="1" t="s">
        <v>29</v>
      </c>
      <c r="H4016" s="2">
        <v>45017.0</v>
      </c>
      <c r="J4016" s="3">
        <f t="shared" si="2"/>
        <v>5</v>
      </c>
      <c r="K4016" s="4">
        <f t="shared" si="3"/>
        <v>5</v>
      </c>
      <c r="L4016" s="4">
        <f t="shared" si="4"/>
        <v>25</v>
      </c>
      <c r="S4016" s="1" t="s">
        <v>4053</v>
      </c>
      <c r="T4016" s="4" t="str">
        <f t="shared" si="5"/>
        <v>UNKNOWN</v>
      </c>
      <c r="U4016" s="4" t="str">
        <f t="shared" si="6"/>
        <v>In-store</v>
      </c>
      <c r="V4016" s="4" t="str">
        <f t="shared" si="7"/>
        <v>Credit Card</v>
      </c>
      <c r="W4016" s="4">
        <f t="shared" ref="W4016:Y4016" si="4023">IF(OR(J4016 = "ERROR", J4016 = ""), "UNKNOWN", J4016)</f>
        <v>5</v>
      </c>
      <c r="X4016" s="4">
        <f t="shared" si="4023"/>
        <v>5</v>
      </c>
      <c r="Y4016" s="4">
        <f t="shared" si="4023"/>
        <v>25</v>
      </c>
      <c r="Z4016" s="5">
        <f t="shared" si="9"/>
        <v>45017</v>
      </c>
    </row>
    <row r="4017">
      <c r="A4017" s="1" t="s">
        <v>4054</v>
      </c>
      <c r="B4017" s="1" t="s">
        <v>55</v>
      </c>
      <c r="C4017" s="1">
        <v>1.0</v>
      </c>
      <c r="D4017" s="1">
        <v>3.0</v>
      </c>
      <c r="E4017" s="1">
        <v>3.0</v>
      </c>
      <c r="F4017" s="1" t="s">
        <v>23</v>
      </c>
      <c r="G4017" s="1" t="s">
        <v>29</v>
      </c>
      <c r="H4017" s="6">
        <v>45213.0</v>
      </c>
      <c r="J4017" s="3">
        <f t="shared" si="2"/>
        <v>1</v>
      </c>
      <c r="K4017" s="4">
        <f t="shared" si="3"/>
        <v>3</v>
      </c>
      <c r="L4017" s="4">
        <f t="shared" si="4"/>
        <v>3</v>
      </c>
      <c r="S4017" s="1" t="s">
        <v>4054</v>
      </c>
      <c r="T4017" s="4" t="str">
        <f t="shared" si="5"/>
        <v>Juice</v>
      </c>
      <c r="U4017" s="4" t="str">
        <f t="shared" si="6"/>
        <v>In-store</v>
      </c>
      <c r="V4017" s="4" t="str">
        <f t="shared" si="7"/>
        <v>Credit Card</v>
      </c>
      <c r="W4017" s="4">
        <f t="shared" ref="W4017:Y4017" si="4024">IF(OR(J4017 = "ERROR", J4017 = ""), "UNKNOWN", J4017)</f>
        <v>1</v>
      </c>
      <c r="X4017" s="4">
        <f t="shared" si="4024"/>
        <v>3</v>
      </c>
      <c r="Y4017" s="4">
        <f t="shared" si="4024"/>
        <v>3</v>
      </c>
      <c r="Z4017" s="7">
        <f t="shared" si="9"/>
        <v>45213</v>
      </c>
    </row>
    <row r="4018">
      <c r="A4018" s="1" t="s">
        <v>4055</v>
      </c>
      <c r="B4018" s="1" t="s">
        <v>41</v>
      </c>
      <c r="C4018" s="1">
        <v>1.0</v>
      </c>
      <c r="D4018" s="1">
        <v>4.0</v>
      </c>
      <c r="G4018" s="1" t="s">
        <v>24</v>
      </c>
      <c r="H4018" s="6">
        <v>45248.0</v>
      </c>
      <c r="J4018" s="3">
        <f t="shared" si="2"/>
        <v>1</v>
      </c>
      <c r="K4018" s="4">
        <f t="shared" si="3"/>
        <v>4</v>
      </c>
      <c r="L4018" s="4">
        <f t="shared" si="4"/>
        <v>4</v>
      </c>
      <c r="S4018" s="1" t="s">
        <v>4055</v>
      </c>
      <c r="T4018" s="4" t="str">
        <f t="shared" si="5"/>
        <v>Smoothie</v>
      </c>
      <c r="U4018" s="4" t="str">
        <f t="shared" si="6"/>
        <v>Takeaway</v>
      </c>
      <c r="V4018" s="4" t="str">
        <f t="shared" si="7"/>
        <v>UNKNOWN</v>
      </c>
      <c r="W4018" s="4">
        <f t="shared" ref="W4018:Y4018" si="4025">IF(OR(J4018 = "ERROR", J4018 = ""), "UNKNOWN", J4018)</f>
        <v>1</v>
      </c>
      <c r="X4018" s="4">
        <f t="shared" si="4025"/>
        <v>4</v>
      </c>
      <c r="Y4018" s="4">
        <f t="shared" si="4025"/>
        <v>4</v>
      </c>
      <c r="Z4018" s="7">
        <f t="shared" si="9"/>
        <v>45248</v>
      </c>
    </row>
    <row r="4019">
      <c r="A4019" s="1" t="s">
        <v>4056</v>
      </c>
      <c r="B4019" s="1" t="s">
        <v>32</v>
      </c>
      <c r="C4019" s="1">
        <v>3.0</v>
      </c>
      <c r="D4019" s="1">
        <v>1.0</v>
      </c>
      <c r="E4019" s="1">
        <v>3.0</v>
      </c>
      <c r="F4019" s="1" t="s">
        <v>28</v>
      </c>
      <c r="G4019" s="1" t="s">
        <v>29</v>
      </c>
      <c r="H4019" s="6">
        <v>45290.0</v>
      </c>
      <c r="J4019" s="3">
        <f t="shared" si="2"/>
        <v>3</v>
      </c>
      <c r="K4019" s="4">
        <f t="shared" si="3"/>
        <v>1</v>
      </c>
      <c r="L4019" s="4">
        <f t="shared" si="4"/>
        <v>3</v>
      </c>
      <c r="S4019" s="1" t="s">
        <v>4056</v>
      </c>
      <c r="T4019" s="4" t="str">
        <f t="shared" si="5"/>
        <v>Cookie</v>
      </c>
      <c r="U4019" s="4" t="str">
        <f t="shared" si="6"/>
        <v>In-store</v>
      </c>
      <c r="V4019" s="4" t="str">
        <f t="shared" si="7"/>
        <v>Cash</v>
      </c>
      <c r="W4019" s="4">
        <f t="shared" ref="W4019:Y4019" si="4026">IF(OR(J4019 = "ERROR", J4019 = ""), "UNKNOWN", J4019)</f>
        <v>3</v>
      </c>
      <c r="X4019" s="4">
        <f t="shared" si="4026"/>
        <v>1</v>
      </c>
      <c r="Y4019" s="4">
        <f t="shared" si="4026"/>
        <v>3</v>
      </c>
      <c r="Z4019" s="7">
        <f t="shared" si="9"/>
        <v>45290</v>
      </c>
    </row>
    <row r="4020">
      <c r="A4020" s="1" t="s">
        <v>4057</v>
      </c>
      <c r="C4020" s="1">
        <v>2.0</v>
      </c>
      <c r="D4020" s="1">
        <v>4.0</v>
      </c>
      <c r="E4020" s="1">
        <v>8.0</v>
      </c>
      <c r="F4020" s="1" t="s">
        <v>28</v>
      </c>
      <c r="H4020" s="2">
        <v>45106.0</v>
      </c>
      <c r="J4020" s="3">
        <f t="shared" si="2"/>
        <v>2</v>
      </c>
      <c r="K4020" s="4">
        <f t="shared" si="3"/>
        <v>4</v>
      </c>
      <c r="L4020" s="4">
        <f t="shared" si="4"/>
        <v>8</v>
      </c>
      <c r="S4020" s="1" t="s">
        <v>4057</v>
      </c>
      <c r="T4020" s="4" t="str">
        <f t="shared" si="5"/>
        <v>UNKNOWN</v>
      </c>
      <c r="U4020" s="4" t="str">
        <f t="shared" si="6"/>
        <v>UNKNOWN</v>
      </c>
      <c r="V4020" s="4" t="str">
        <f t="shared" si="7"/>
        <v>Cash</v>
      </c>
      <c r="W4020" s="4">
        <f t="shared" ref="W4020:Y4020" si="4027">IF(OR(J4020 = "ERROR", J4020 = ""), "UNKNOWN", J4020)</f>
        <v>2</v>
      </c>
      <c r="X4020" s="4">
        <f t="shared" si="4027"/>
        <v>4</v>
      </c>
      <c r="Y4020" s="4">
        <f t="shared" si="4027"/>
        <v>8</v>
      </c>
      <c r="Z4020" s="5">
        <f t="shared" si="9"/>
        <v>45106</v>
      </c>
    </row>
    <row r="4021">
      <c r="A4021" s="1" t="s">
        <v>4058</v>
      </c>
      <c r="B4021" s="1" t="s">
        <v>22</v>
      </c>
      <c r="C4021" s="1">
        <v>1.0</v>
      </c>
      <c r="D4021" s="1">
        <v>2.0</v>
      </c>
      <c r="E4021" s="1">
        <v>2.0</v>
      </c>
      <c r="F4021" s="1" t="s">
        <v>39</v>
      </c>
      <c r="G4021" s="1" t="s">
        <v>24</v>
      </c>
      <c r="H4021" s="2">
        <v>45103.0</v>
      </c>
      <c r="J4021" s="3">
        <f t="shared" si="2"/>
        <v>1</v>
      </c>
      <c r="K4021" s="4">
        <f t="shared" si="3"/>
        <v>2</v>
      </c>
      <c r="L4021" s="4">
        <f t="shared" si="4"/>
        <v>2</v>
      </c>
      <c r="S4021" s="1" t="s">
        <v>4058</v>
      </c>
      <c r="T4021" s="4" t="str">
        <f t="shared" si="5"/>
        <v>Coffee</v>
      </c>
      <c r="U4021" s="4" t="str">
        <f t="shared" si="6"/>
        <v>Takeaway</v>
      </c>
      <c r="V4021" s="4" t="str">
        <f t="shared" si="7"/>
        <v>Digital Wallet</v>
      </c>
      <c r="W4021" s="4">
        <f t="shared" ref="W4021:Y4021" si="4028">IF(OR(J4021 = "ERROR", J4021 = ""), "UNKNOWN", J4021)</f>
        <v>1</v>
      </c>
      <c r="X4021" s="4">
        <f t="shared" si="4028"/>
        <v>2</v>
      </c>
      <c r="Y4021" s="4">
        <f t="shared" si="4028"/>
        <v>2</v>
      </c>
      <c r="Z4021" s="5">
        <f t="shared" si="9"/>
        <v>45103</v>
      </c>
    </row>
    <row r="4022">
      <c r="A4022" s="1" t="s">
        <v>4059</v>
      </c>
      <c r="B4022" s="1" t="s">
        <v>36</v>
      </c>
      <c r="C4022" s="1">
        <v>1.0</v>
      </c>
      <c r="D4022" s="1">
        <v>5.0</v>
      </c>
      <c r="E4022" s="1">
        <v>5.0</v>
      </c>
      <c r="F4022" s="1" t="s">
        <v>28</v>
      </c>
      <c r="G4022" s="1" t="s">
        <v>24</v>
      </c>
      <c r="H4022" s="2">
        <v>45065.0</v>
      </c>
      <c r="J4022" s="3">
        <f t="shared" si="2"/>
        <v>1</v>
      </c>
      <c r="K4022" s="4">
        <f t="shared" si="3"/>
        <v>5</v>
      </c>
      <c r="L4022" s="4">
        <f t="shared" si="4"/>
        <v>5</v>
      </c>
      <c r="S4022" s="1" t="s">
        <v>4059</v>
      </c>
      <c r="T4022" s="4" t="str">
        <f t="shared" si="5"/>
        <v>Salad</v>
      </c>
      <c r="U4022" s="4" t="str">
        <f t="shared" si="6"/>
        <v>Takeaway</v>
      </c>
      <c r="V4022" s="4" t="str">
        <f t="shared" si="7"/>
        <v>Cash</v>
      </c>
      <c r="W4022" s="4">
        <f t="shared" ref="W4022:Y4022" si="4029">IF(OR(J4022 = "ERROR", J4022 = ""), "UNKNOWN", J4022)</f>
        <v>1</v>
      </c>
      <c r="X4022" s="4">
        <f t="shared" si="4029"/>
        <v>5</v>
      </c>
      <c r="Y4022" s="4">
        <f t="shared" si="4029"/>
        <v>5</v>
      </c>
      <c r="Z4022" s="5">
        <f t="shared" si="9"/>
        <v>45065</v>
      </c>
    </row>
    <row r="4023">
      <c r="A4023" s="1" t="s">
        <v>4060</v>
      </c>
      <c r="B4023" s="1" t="s">
        <v>32</v>
      </c>
      <c r="C4023" s="1">
        <v>2.0</v>
      </c>
      <c r="D4023" s="1" t="s">
        <v>30</v>
      </c>
      <c r="E4023" s="1" t="s">
        <v>30</v>
      </c>
      <c r="F4023" s="1" t="s">
        <v>23</v>
      </c>
      <c r="G4023" s="1" t="s">
        <v>29</v>
      </c>
      <c r="H4023" s="6">
        <v>45250.0</v>
      </c>
      <c r="J4023" s="3">
        <f t="shared" si="2"/>
        <v>2</v>
      </c>
      <c r="K4023" s="4" t="str">
        <f t="shared" si="3"/>
        <v>UNKNOWN</v>
      </c>
      <c r="L4023" s="4" t="str">
        <f t="shared" si="4"/>
        <v>UNKNOWN</v>
      </c>
      <c r="S4023" s="1" t="s">
        <v>4060</v>
      </c>
      <c r="T4023" s="4" t="str">
        <f t="shared" si="5"/>
        <v>Cookie</v>
      </c>
      <c r="U4023" s="4" t="str">
        <f t="shared" si="6"/>
        <v>In-store</v>
      </c>
      <c r="V4023" s="4" t="str">
        <f t="shared" si="7"/>
        <v>Credit Card</v>
      </c>
      <c r="W4023" s="4">
        <f t="shared" ref="W4023:Y4023" si="4030">IF(OR(J4023 = "ERROR", J4023 = ""), "UNKNOWN", J4023)</f>
        <v>2</v>
      </c>
      <c r="X4023" s="4" t="str">
        <f t="shared" si="4030"/>
        <v>UNKNOWN</v>
      </c>
      <c r="Y4023" s="4" t="str">
        <f t="shared" si="4030"/>
        <v>UNKNOWN</v>
      </c>
      <c r="Z4023" s="7">
        <f t="shared" si="9"/>
        <v>45250</v>
      </c>
    </row>
    <row r="4024">
      <c r="A4024" s="1" t="s">
        <v>4061</v>
      </c>
      <c r="B4024" s="1" t="s">
        <v>22</v>
      </c>
      <c r="C4024" s="1">
        <v>2.0</v>
      </c>
      <c r="D4024" s="1">
        <v>2.0</v>
      </c>
      <c r="E4024" s="1">
        <v>4.0</v>
      </c>
      <c r="F4024" s="1" t="s">
        <v>28</v>
      </c>
      <c r="G4024" s="1" t="s">
        <v>29</v>
      </c>
      <c r="H4024" s="2">
        <v>44956.0</v>
      </c>
      <c r="J4024" s="3">
        <f t="shared" si="2"/>
        <v>2</v>
      </c>
      <c r="K4024" s="4">
        <f t="shared" si="3"/>
        <v>2</v>
      </c>
      <c r="L4024" s="4">
        <f t="shared" si="4"/>
        <v>4</v>
      </c>
      <c r="S4024" s="1" t="s">
        <v>4061</v>
      </c>
      <c r="T4024" s="4" t="str">
        <f t="shared" si="5"/>
        <v>Coffee</v>
      </c>
      <c r="U4024" s="4" t="str">
        <f t="shared" si="6"/>
        <v>In-store</v>
      </c>
      <c r="V4024" s="4" t="str">
        <f t="shared" si="7"/>
        <v>Cash</v>
      </c>
      <c r="W4024" s="4">
        <f t="shared" ref="W4024:Y4024" si="4031">IF(OR(J4024 = "ERROR", J4024 = ""), "UNKNOWN", J4024)</f>
        <v>2</v>
      </c>
      <c r="X4024" s="4">
        <f t="shared" si="4031"/>
        <v>2</v>
      </c>
      <c r="Y4024" s="4">
        <f t="shared" si="4031"/>
        <v>4</v>
      </c>
      <c r="Z4024" s="5">
        <f t="shared" si="9"/>
        <v>44956</v>
      </c>
    </row>
    <row r="4025">
      <c r="A4025" s="1" t="s">
        <v>4062</v>
      </c>
      <c r="B4025" s="1" t="s">
        <v>27</v>
      </c>
      <c r="C4025" s="1">
        <v>1.0</v>
      </c>
      <c r="D4025" s="1">
        <v>3.0</v>
      </c>
      <c r="E4025" s="1">
        <v>3.0</v>
      </c>
      <c r="G4025" s="1" t="s">
        <v>29</v>
      </c>
      <c r="H4025" s="2">
        <v>45120.0</v>
      </c>
      <c r="J4025" s="3">
        <f t="shared" si="2"/>
        <v>1</v>
      </c>
      <c r="K4025" s="4">
        <f t="shared" si="3"/>
        <v>3</v>
      </c>
      <c r="L4025" s="4">
        <f t="shared" si="4"/>
        <v>3</v>
      </c>
      <c r="S4025" s="1" t="s">
        <v>4062</v>
      </c>
      <c r="T4025" s="4" t="str">
        <f t="shared" si="5"/>
        <v>Cake</v>
      </c>
      <c r="U4025" s="4" t="str">
        <f t="shared" si="6"/>
        <v>In-store</v>
      </c>
      <c r="V4025" s="4" t="str">
        <f t="shared" si="7"/>
        <v>UNKNOWN</v>
      </c>
      <c r="W4025" s="4">
        <f t="shared" ref="W4025:Y4025" si="4032">IF(OR(J4025 = "ERROR", J4025 = ""), "UNKNOWN", J4025)</f>
        <v>1</v>
      </c>
      <c r="X4025" s="4">
        <f t="shared" si="4032"/>
        <v>3</v>
      </c>
      <c r="Y4025" s="4">
        <f t="shared" si="4032"/>
        <v>3</v>
      </c>
      <c r="Z4025" s="5">
        <f t="shared" si="9"/>
        <v>45120</v>
      </c>
    </row>
    <row r="4026">
      <c r="A4026" s="1" t="s">
        <v>4063</v>
      </c>
      <c r="B4026" s="1" t="s">
        <v>36</v>
      </c>
      <c r="C4026" s="1">
        <v>5.0</v>
      </c>
      <c r="D4026" s="1">
        <v>5.0</v>
      </c>
      <c r="E4026" s="1">
        <v>25.0</v>
      </c>
      <c r="F4026" s="1" t="s">
        <v>28</v>
      </c>
      <c r="G4026" s="1" t="s">
        <v>29</v>
      </c>
      <c r="H4026" s="2">
        <v>44943.0</v>
      </c>
      <c r="J4026" s="3">
        <f t="shared" si="2"/>
        <v>5</v>
      </c>
      <c r="K4026" s="4">
        <f t="shared" si="3"/>
        <v>5</v>
      </c>
      <c r="L4026" s="4">
        <f t="shared" si="4"/>
        <v>25</v>
      </c>
      <c r="S4026" s="1" t="s">
        <v>4063</v>
      </c>
      <c r="T4026" s="4" t="str">
        <f t="shared" si="5"/>
        <v>Salad</v>
      </c>
      <c r="U4026" s="4" t="str">
        <f t="shared" si="6"/>
        <v>In-store</v>
      </c>
      <c r="V4026" s="4" t="str">
        <f t="shared" si="7"/>
        <v>Cash</v>
      </c>
      <c r="W4026" s="4">
        <f t="shared" ref="W4026:Y4026" si="4033">IF(OR(J4026 = "ERROR", J4026 = ""), "UNKNOWN", J4026)</f>
        <v>5</v>
      </c>
      <c r="X4026" s="4">
        <f t="shared" si="4033"/>
        <v>5</v>
      </c>
      <c r="Y4026" s="4">
        <f t="shared" si="4033"/>
        <v>25</v>
      </c>
      <c r="Z4026" s="5">
        <f t="shared" si="9"/>
        <v>44943</v>
      </c>
    </row>
    <row r="4027">
      <c r="A4027" s="1" t="s">
        <v>4064</v>
      </c>
      <c r="B4027" s="1" t="s">
        <v>55</v>
      </c>
      <c r="C4027" s="1">
        <v>3.0</v>
      </c>
      <c r="E4027" s="1">
        <v>9.0</v>
      </c>
      <c r="G4027" s="1" t="s">
        <v>24</v>
      </c>
      <c r="H4027" s="2">
        <v>45172.0</v>
      </c>
      <c r="J4027" s="3">
        <f t="shared" si="2"/>
        <v>3</v>
      </c>
      <c r="K4027" s="4">
        <f t="shared" si="3"/>
        <v>3</v>
      </c>
      <c r="L4027" s="4">
        <f t="shared" si="4"/>
        <v>9</v>
      </c>
      <c r="S4027" s="1" t="s">
        <v>4064</v>
      </c>
      <c r="T4027" s="4" t="str">
        <f t="shared" si="5"/>
        <v>Juice</v>
      </c>
      <c r="U4027" s="4" t="str">
        <f t="shared" si="6"/>
        <v>Takeaway</v>
      </c>
      <c r="V4027" s="4" t="str">
        <f t="shared" si="7"/>
        <v>UNKNOWN</v>
      </c>
      <c r="W4027" s="4">
        <f t="shared" ref="W4027:Y4027" si="4034">IF(OR(J4027 = "ERROR", J4027 = ""), "UNKNOWN", J4027)</f>
        <v>3</v>
      </c>
      <c r="X4027" s="4">
        <f t="shared" si="4034"/>
        <v>3</v>
      </c>
      <c r="Y4027" s="4">
        <f t="shared" si="4034"/>
        <v>9</v>
      </c>
      <c r="Z4027" s="5">
        <f t="shared" si="9"/>
        <v>45172</v>
      </c>
    </row>
    <row r="4028">
      <c r="A4028" s="1" t="s">
        <v>4065</v>
      </c>
      <c r="B4028" s="1" t="s">
        <v>22</v>
      </c>
      <c r="C4028" s="1">
        <v>2.0</v>
      </c>
      <c r="D4028" s="1">
        <v>2.0</v>
      </c>
      <c r="E4028" s="1">
        <v>4.0</v>
      </c>
      <c r="F4028" s="1" t="s">
        <v>23</v>
      </c>
      <c r="G4028" s="1" t="s">
        <v>29</v>
      </c>
      <c r="H4028" s="6">
        <v>45279.0</v>
      </c>
      <c r="J4028" s="3">
        <f t="shared" si="2"/>
        <v>2</v>
      </c>
      <c r="K4028" s="4">
        <f t="shared" si="3"/>
        <v>2</v>
      </c>
      <c r="L4028" s="4">
        <f t="shared" si="4"/>
        <v>4</v>
      </c>
      <c r="S4028" s="1" t="s">
        <v>4065</v>
      </c>
      <c r="T4028" s="4" t="str">
        <f t="shared" si="5"/>
        <v>Coffee</v>
      </c>
      <c r="U4028" s="4" t="str">
        <f t="shared" si="6"/>
        <v>In-store</v>
      </c>
      <c r="V4028" s="4" t="str">
        <f t="shared" si="7"/>
        <v>Credit Card</v>
      </c>
      <c r="W4028" s="4">
        <f t="shared" ref="W4028:Y4028" si="4035">IF(OR(J4028 = "ERROR", J4028 = ""), "UNKNOWN", J4028)</f>
        <v>2</v>
      </c>
      <c r="X4028" s="4">
        <f t="shared" si="4035"/>
        <v>2</v>
      </c>
      <c r="Y4028" s="4">
        <f t="shared" si="4035"/>
        <v>4</v>
      </c>
      <c r="Z4028" s="7">
        <f t="shared" si="9"/>
        <v>45279</v>
      </c>
    </row>
    <row r="4029">
      <c r="A4029" s="1" t="s">
        <v>4066</v>
      </c>
      <c r="B4029" s="1" t="s">
        <v>32</v>
      </c>
      <c r="C4029" s="1">
        <v>4.0</v>
      </c>
      <c r="D4029" s="1">
        <v>1.0</v>
      </c>
      <c r="E4029" s="1">
        <v>4.0</v>
      </c>
      <c r="F4029" s="1" t="s">
        <v>23</v>
      </c>
      <c r="G4029" s="1" t="s">
        <v>29</v>
      </c>
      <c r="H4029" s="2">
        <v>44940.0</v>
      </c>
      <c r="J4029" s="3">
        <f t="shared" si="2"/>
        <v>4</v>
      </c>
      <c r="K4029" s="4">
        <f t="shared" si="3"/>
        <v>1</v>
      </c>
      <c r="L4029" s="4">
        <f t="shared" si="4"/>
        <v>4</v>
      </c>
      <c r="S4029" s="1" t="s">
        <v>4066</v>
      </c>
      <c r="T4029" s="4" t="str">
        <f t="shared" si="5"/>
        <v>Cookie</v>
      </c>
      <c r="U4029" s="4" t="str">
        <f t="shared" si="6"/>
        <v>In-store</v>
      </c>
      <c r="V4029" s="4" t="str">
        <f t="shared" si="7"/>
        <v>Credit Card</v>
      </c>
      <c r="W4029" s="4">
        <f t="shared" ref="W4029:Y4029" si="4036">IF(OR(J4029 = "ERROR", J4029 = ""), "UNKNOWN", J4029)</f>
        <v>4</v>
      </c>
      <c r="X4029" s="4">
        <f t="shared" si="4036"/>
        <v>1</v>
      </c>
      <c r="Y4029" s="4">
        <f t="shared" si="4036"/>
        <v>4</v>
      </c>
      <c r="Z4029" s="5">
        <f t="shared" si="9"/>
        <v>44940</v>
      </c>
    </row>
    <row r="4030">
      <c r="A4030" s="1" t="s">
        <v>4067</v>
      </c>
      <c r="B4030" s="1" t="s">
        <v>55</v>
      </c>
      <c r="C4030" s="1">
        <v>4.0</v>
      </c>
      <c r="D4030" s="1">
        <v>3.0</v>
      </c>
      <c r="E4030" s="1">
        <v>12.0</v>
      </c>
      <c r="H4030" s="2">
        <v>45160.0</v>
      </c>
      <c r="J4030" s="3">
        <f t="shared" si="2"/>
        <v>4</v>
      </c>
      <c r="K4030" s="4">
        <f t="shared" si="3"/>
        <v>3</v>
      </c>
      <c r="L4030" s="4">
        <f t="shared" si="4"/>
        <v>12</v>
      </c>
      <c r="S4030" s="1" t="s">
        <v>4067</v>
      </c>
      <c r="T4030" s="4" t="str">
        <f t="shared" si="5"/>
        <v>Juice</v>
      </c>
      <c r="U4030" s="4" t="str">
        <f t="shared" si="6"/>
        <v>UNKNOWN</v>
      </c>
      <c r="V4030" s="4" t="str">
        <f t="shared" si="7"/>
        <v>UNKNOWN</v>
      </c>
      <c r="W4030" s="4">
        <f t="shared" ref="W4030:Y4030" si="4037">IF(OR(J4030 = "ERROR", J4030 = ""), "UNKNOWN", J4030)</f>
        <v>4</v>
      </c>
      <c r="X4030" s="4">
        <f t="shared" si="4037"/>
        <v>3</v>
      </c>
      <c r="Y4030" s="4">
        <f t="shared" si="4037"/>
        <v>12</v>
      </c>
      <c r="Z4030" s="5">
        <f t="shared" si="9"/>
        <v>45160</v>
      </c>
    </row>
    <row r="4031">
      <c r="A4031" s="1" t="s">
        <v>4068</v>
      </c>
      <c r="B4031" s="1" t="s">
        <v>81</v>
      </c>
      <c r="C4031" s="1">
        <v>5.0</v>
      </c>
      <c r="D4031" s="1">
        <v>1.5</v>
      </c>
      <c r="E4031" s="1">
        <v>7.5</v>
      </c>
      <c r="F4031" s="1" t="s">
        <v>39</v>
      </c>
      <c r="G4031" s="1" t="s">
        <v>24</v>
      </c>
      <c r="H4031" s="2">
        <v>44988.0</v>
      </c>
      <c r="J4031" s="3">
        <f t="shared" si="2"/>
        <v>5</v>
      </c>
      <c r="K4031" s="4">
        <f t="shared" si="3"/>
        <v>1.5</v>
      </c>
      <c r="L4031" s="4">
        <f t="shared" si="4"/>
        <v>7.5</v>
      </c>
      <c r="S4031" s="1" t="s">
        <v>4068</v>
      </c>
      <c r="T4031" s="4" t="str">
        <f t="shared" si="5"/>
        <v>Tea</v>
      </c>
      <c r="U4031" s="4" t="str">
        <f t="shared" si="6"/>
        <v>Takeaway</v>
      </c>
      <c r="V4031" s="4" t="str">
        <f t="shared" si="7"/>
        <v>Digital Wallet</v>
      </c>
      <c r="W4031" s="4">
        <f t="shared" ref="W4031:Y4031" si="4038">IF(OR(J4031 = "ERROR", J4031 = ""), "UNKNOWN", J4031)</f>
        <v>5</v>
      </c>
      <c r="X4031" s="4">
        <f t="shared" si="4038"/>
        <v>1.5</v>
      </c>
      <c r="Y4031" s="4">
        <f t="shared" si="4038"/>
        <v>7.5</v>
      </c>
      <c r="Z4031" s="5">
        <f t="shared" si="9"/>
        <v>44988</v>
      </c>
    </row>
    <row r="4032">
      <c r="A4032" s="1" t="s">
        <v>4069</v>
      </c>
      <c r="B4032" s="1" t="s">
        <v>41</v>
      </c>
      <c r="C4032" s="1">
        <v>1.0</v>
      </c>
      <c r="D4032" s="1">
        <v>4.0</v>
      </c>
      <c r="E4032" s="1">
        <v>4.0</v>
      </c>
      <c r="G4032" s="1" t="s">
        <v>29</v>
      </c>
      <c r="H4032" s="6">
        <v>45291.0</v>
      </c>
      <c r="J4032" s="3">
        <f t="shared" si="2"/>
        <v>1</v>
      </c>
      <c r="K4032" s="4">
        <f t="shared" si="3"/>
        <v>4</v>
      </c>
      <c r="L4032" s="4">
        <f t="shared" si="4"/>
        <v>4</v>
      </c>
      <c r="S4032" s="1" t="s">
        <v>4069</v>
      </c>
      <c r="T4032" s="4" t="str">
        <f t="shared" si="5"/>
        <v>Smoothie</v>
      </c>
      <c r="U4032" s="4" t="str">
        <f t="shared" si="6"/>
        <v>In-store</v>
      </c>
      <c r="V4032" s="4" t="str">
        <f t="shared" si="7"/>
        <v>UNKNOWN</v>
      </c>
      <c r="W4032" s="4">
        <f t="shared" ref="W4032:Y4032" si="4039">IF(OR(J4032 = "ERROR", J4032 = ""), "UNKNOWN", J4032)</f>
        <v>1</v>
      </c>
      <c r="X4032" s="4">
        <f t="shared" si="4039"/>
        <v>4</v>
      </c>
      <c r="Y4032" s="4">
        <f t="shared" si="4039"/>
        <v>4</v>
      </c>
      <c r="Z4032" s="7">
        <f t="shared" si="9"/>
        <v>45291</v>
      </c>
    </row>
    <row r="4033">
      <c r="A4033" s="1" t="s">
        <v>4070</v>
      </c>
      <c r="B4033" s="1" t="s">
        <v>44</v>
      </c>
      <c r="C4033" s="1">
        <v>5.0</v>
      </c>
      <c r="D4033" s="1">
        <v>4.0</v>
      </c>
      <c r="E4033" s="1">
        <v>20.0</v>
      </c>
      <c r="F4033" s="1" t="s">
        <v>28</v>
      </c>
      <c r="H4033" s="2">
        <v>44938.0</v>
      </c>
      <c r="J4033" s="3">
        <f t="shared" si="2"/>
        <v>5</v>
      </c>
      <c r="K4033" s="4">
        <f t="shared" si="3"/>
        <v>4</v>
      </c>
      <c r="L4033" s="4">
        <f t="shared" si="4"/>
        <v>20</v>
      </c>
      <c r="S4033" s="1" t="s">
        <v>4070</v>
      </c>
      <c r="T4033" s="4" t="str">
        <f t="shared" si="5"/>
        <v>Sandwich</v>
      </c>
      <c r="U4033" s="4" t="str">
        <f t="shared" si="6"/>
        <v>UNKNOWN</v>
      </c>
      <c r="V4033" s="4" t="str">
        <f t="shared" si="7"/>
        <v>Cash</v>
      </c>
      <c r="W4033" s="4">
        <f t="shared" ref="W4033:Y4033" si="4040">IF(OR(J4033 = "ERROR", J4033 = ""), "UNKNOWN", J4033)</f>
        <v>5</v>
      </c>
      <c r="X4033" s="4">
        <f t="shared" si="4040"/>
        <v>4</v>
      </c>
      <c r="Y4033" s="4">
        <f t="shared" si="4040"/>
        <v>20</v>
      </c>
      <c r="Z4033" s="5">
        <f t="shared" si="9"/>
        <v>44938</v>
      </c>
    </row>
    <row r="4034">
      <c r="A4034" s="1" t="s">
        <v>4071</v>
      </c>
      <c r="B4034" s="1" t="s">
        <v>81</v>
      </c>
      <c r="C4034" s="1">
        <v>3.0</v>
      </c>
      <c r="D4034" s="1">
        <v>1.5</v>
      </c>
      <c r="E4034" s="1">
        <v>4.5</v>
      </c>
      <c r="F4034" s="1" t="s">
        <v>23</v>
      </c>
      <c r="H4034" s="6">
        <v>45277.0</v>
      </c>
      <c r="J4034" s="3">
        <f t="shared" si="2"/>
        <v>3</v>
      </c>
      <c r="K4034" s="4">
        <f t="shared" si="3"/>
        <v>1.5</v>
      </c>
      <c r="L4034" s="4">
        <f t="shared" si="4"/>
        <v>4.5</v>
      </c>
      <c r="S4034" s="1" t="s">
        <v>4071</v>
      </c>
      <c r="T4034" s="4" t="str">
        <f t="shared" si="5"/>
        <v>Tea</v>
      </c>
      <c r="U4034" s="4" t="str">
        <f t="shared" si="6"/>
        <v>UNKNOWN</v>
      </c>
      <c r="V4034" s="4" t="str">
        <f t="shared" si="7"/>
        <v>Credit Card</v>
      </c>
      <c r="W4034" s="4">
        <f t="shared" ref="W4034:Y4034" si="4041">IF(OR(J4034 = "ERROR", J4034 = ""), "UNKNOWN", J4034)</f>
        <v>3</v>
      </c>
      <c r="X4034" s="4">
        <f t="shared" si="4041"/>
        <v>1.5</v>
      </c>
      <c r="Y4034" s="4">
        <f t="shared" si="4041"/>
        <v>4.5</v>
      </c>
      <c r="Z4034" s="7">
        <f t="shared" si="9"/>
        <v>45277</v>
      </c>
    </row>
    <row r="4035">
      <c r="A4035" s="1" t="s">
        <v>4072</v>
      </c>
      <c r="B4035" s="1" t="s">
        <v>27</v>
      </c>
      <c r="C4035" s="1">
        <v>3.0</v>
      </c>
      <c r="D4035" s="1">
        <v>3.0</v>
      </c>
      <c r="E4035" s="1">
        <v>9.0</v>
      </c>
      <c r="G4035" s="1" t="s">
        <v>24</v>
      </c>
      <c r="H4035" s="2">
        <v>44930.0</v>
      </c>
      <c r="J4035" s="3">
        <f t="shared" si="2"/>
        <v>3</v>
      </c>
      <c r="K4035" s="4">
        <f t="shared" si="3"/>
        <v>3</v>
      </c>
      <c r="L4035" s="4">
        <f t="shared" si="4"/>
        <v>9</v>
      </c>
      <c r="S4035" s="1" t="s">
        <v>4072</v>
      </c>
      <c r="T4035" s="4" t="str">
        <f t="shared" si="5"/>
        <v>Cake</v>
      </c>
      <c r="U4035" s="4" t="str">
        <f t="shared" si="6"/>
        <v>Takeaway</v>
      </c>
      <c r="V4035" s="4" t="str">
        <f t="shared" si="7"/>
        <v>UNKNOWN</v>
      </c>
      <c r="W4035" s="4">
        <f t="shared" ref="W4035:Y4035" si="4042">IF(OR(J4035 = "ERROR", J4035 = ""), "UNKNOWN", J4035)</f>
        <v>3</v>
      </c>
      <c r="X4035" s="4">
        <f t="shared" si="4042"/>
        <v>3</v>
      </c>
      <c r="Y4035" s="4">
        <f t="shared" si="4042"/>
        <v>9</v>
      </c>
      <c r="Z4035" s="5">
        <f t="shared" si="9"/>
        <v>44930</v>
      </c>
    </row>
    <row r="4036">
      <c r="A4036" s="1" t="s">
        <v>4073</v>
      </c>
      <c r="B4036" s="1" t="s">
        <v>41</v>
      </c>
      <c r="C4036" s="1">
        <v>1.0</v>
      </c>
      <c r="D4036" s="1">
        <v>4.0</v>
      </c>
      <c r="E4036" s="1">
        <v>4.0</v>
      </c>
      <c r="F4036" s="1" t="s">
        <v>23</v>
      </c>
      <c r="H4036" s="2">
        <v>45204.0</v>
      </c>
      <c r="J4036" s="3">
        <f t="shared" si="2"/>
        <v>1</v>
      </c>
      <c r="K4036" s="4">
        <f t="shared" si="3"/>
        <v>4</v>
      </c>
      <c r="L4036" s="4">
        <f t="shared" si="4"/>
        <v>4</v>
      </c>
      <c r="S4036" s="1" t="s">
        <v>4073</v>
      </c>
      <c r="T4036" s="4" t="str">
        <f t="shared" si="5"/>
        <v>Smoothie</v>
      </c>
      <c r="U4036" s="4" t="str">
        <f t="shared" si="6"/>
        <v>UNKNOWN</v>
      </c>
      <c r="V4036" s="4" t="str">
        <f t="shared" si="7"/>
        <v>Credit Card</v>
      </c>
      <c r="W4036" s="4">
        <f t="shared" ref="W4036:Y4036" si="4043">IF(OR(J4036 = "ERROR", J4036 = ""), "UNKNOWN", J4036)</f>
        <v>1</v>
      </c>
      <c r="X4036" s="4">
        <f t="shared" si="4043"/>
        <v>4</v>
      </c>
      <c r="Y4036" s="4">
        <f t="shared" si="4043"/>
        <v>4</v>
      </c>
      <c r="Z4036" s="5">
        <f t="shared" si="9"/>
        <v>45204</v>
      </c>
    </row>
    <row r="4037">
      <c r="A4037" s="1" t="s">
        <v>4074</v>
      </c>
      <c r="B4037" s="1" t="s">
        <v>55</v>
      </c>
      <c r="C4037" s="1">
        <v>3.0</v>
      </c>
      <c r="D4037" s="1">
        <v>3.0</v>
      </c>
      <c r="E4037" s="1">
        <v>9.0</v>
      </c>
      <c r="G4037" s="1" t="s">
        <v>24</v>
      </c>
      <c r="H4037" s="2">
        <v>45039.0</v>
      </c>
      <c r="J4037" s="3">
        <f t="shared" si="2"/>
        <v>3</v>
      </c>
      <c r="K4037" s="4">
        <f t="shared" si="3"/>
        <v>3</v>
      </c>
      <c r="L4037" s="4">
        <f t="shared" si="4"/>
        <v>9</v>
      </c>
      <c r="S4037" s="1" t="s">
        <v>4074</v>
      </c>
      <c r="T4037" s="4" t="str">
        <f t="shared" si="5"/>
        <v>Juice</v>
      </c>
      <c r="U4037" s="4" t="str">
        <f t="shared" si="6"/>
        <v>Takeaway</v>
      </c>
      <c r="V4037" s="4" t="str">
        <f t="shared" si="7"/>
        <v>UNKNOWN</v>
      </c>
      <c r="W4037" s="4">
        <f t="shared" ref="W4037:Y4037" si="4044">IF(OR(J4037 = "ERROR", J4037 = ""), "UNKNOWN", J4037)</f>
        <v>3</v>
      </c>
      <c r="X4037" s="4">
        <f t="shared" si="4044"/>
        <v>3</v>
      </c>
      <c r="Y4037" s="4">
        <f t="shared" si="4044"/>
        <v>9</v>
      </c>
      <c r="Z4037" s="5">
        <f t="shared" si="9"/>
        <v>45039</v>
      </c>
    </row>
    <row r="4038">
      <c r="A4038" s="1" t="s">
        <v>4075</v>
      </c>
      <c r="B4038" s="1" t="s">
        <v>36</v>
      </c>
      <c r="C4038" s="1">
        <v>2.0</v>
      </c>
      <c r="D4038" s="1">
        <v>5.0</v>
      </c>
      <c r="E4038" s="1">
        <v>10.0</v>
      </c>
      <c r="F4038" s="1" t="s">
        <v>23</v>
      </c>
      <c r="G4038" s="1" t="s">
        <v>29</v>
      </c>
      <c r="H4038" s="6">
        <v>45290.0</v>
      </c>
      <c r="J4038" s="3">
        <f t="shared" si="2"/>
        <v>2</v>
      </c>
      <c r="K4038" s="4">
        <f t="shared" si="3"/>
        <v>5</v>
      </c>
      <c r="L4038" s="4">
        <f t="shared" si="4"/>
        <v>10</v>
      </c>
      <c r="S4038" s="1" t="s">
        <v>4075</v>
      </c>
      <c r="T4038" s="4" t="str">
        <f t="shared" si="5"/>
        <v>Salad</v>
      </c>
      <c r="U4038" s="4" t="str">
        <f t="shared" si="6"/>
        <v>In-store</v>
      </c>
      <c r="V4038" s="4" t="str">
        <f t="shared" si="7"/>
        <v>Credit Card</v>
      </c>
      <c r="W4038" s="4">
        <f t="shared" ref="W4038:Y4038" si="4045">IF(OR(J4038 = "ERROR", J4038 = ""), "UNKNOWN", J4038)</f>
        <v>2</v>
      </c>
      <c r="X4038" s="4">
        <f t="shared" si="4045"/>
        <v>5</v>
      </c>
      <c r="Y4038" s="4">
        <f t="shared" si="4045"/>
        <v>10</v>
      </c>
      <c r="Z4038" s="7">
        <f t="shared" si="9"/>
        <v>45290</v>
      </c>
    </row>
    <row r="4039">
      <c r="A4039" s="1" t="s">
        <v>4076</v>
      </c>
      <c r="B4039" s="1" t="s">
        <v>41</v>
      </c>
      <c r="C4039" s="1">
        <v>2.0</v>
      </c>
      <c r="D4039" s="1">
        <v>4.0</v>
      </c>
      <c r="E4039" s="1">
        <v>8.0</v>
      </c>
      <c r="G4039" s="1" t="s">
        <v>24</v>
      </c>
      <c r="H4039" s="2">
        <v>44942.0</v>
      </c>
      <c r="J4039" s="3">
        <f t="shared" si="2"/>
        <v>2</v>
      </c>
      <c r="K4039" s="4">
        <f t="shared" si="3"/>
        <v>4</v>
      </c>
      <c r="L4039" s="4">
        <f t="shared" si="4"/>
        <v>8</v>
      </c>
      <c r="S4039" s="1" t="s">
        <v>4076</v>
      </c>
      <c r="T4039" s="4" t="str">
        <f t="shared" si="5"/>
        <v>Smoothie</v>
      </c>
      <c r="U4039" s="4" t="str">
        <f t="shared" si="6"/>
        <v>Takeaway</v>
      </c>
      <c r="V4039" s="4" t="str">
        <f t="shared" si="7"/>
        <v>UNKNOWN</v>
      </c>
      <c r="W4039" s="4">
        <f t="shared" ref="W4039:Y4039" si="4046">IF(OR(J4039 = "ERROR", J4039 = ""), "UNKNOWN", J4039)</f>
        <v>2</v>
      </c>
      <c r="X4039" s="4">
        <f t="shared" si="4046"/>
        <v>4</v>
      </c>
      <c r="Y4039" s="4">
        <f t="shared" si="4046"/>
        <v>8</v>
      </c>
      <c r="Z4039" s="5">
        <f t="shared" si="9"/>
        <v>44942</v>
      </c>
    </row>
    <row r="4040">
      <c r="A4040" s="1" t="s">
        <v>4077</v>
      </c>
      <c r="B4040" s="1" t="s">
        <v>81</v>
      </c>
      <c r="C4040" s="1">
        <v>5.0</v>
      </c>
      <c r="D4040" s="1">
        <v>1.5</v>
      </c>
      <c r="E4040" s="1">
        <v>7.5</v>
      </c>
      <c r="F4040" s="1" t="s">
        <v>23</v>
      </c>
      <c r="G4040" s="1" t="s">
        <v>29</v>
      </c>
      <c r="H4040" s="2">
        <v>44945.0</v>
      </c>
      <c r="J4040" s="3">
        <f t="shared" si="2"/>
        <v>5</v>
      </c>
      <c r="K4040" s="4">
        <f t="shared" si="3"/>
        <v>1.5</v>
      </c>
      <c r="L4040" s="4">
        <f t="shared" si="4"/>
        <v>7.5</v>
      </c>
      <c r="S4040" s="1" t="s">
        <v>4077</v>
      </c>
      <c r="T4040" s="4" t="str">
        <f t="shared" si="5"/>
        <v>Tea</v>
      </c>
      <c r="U4040" s="4" t="str">
        <f t="shared" si="6"/>
        <v>In-store</v>
      </c>
      <c r="V4040" s="4" t="str">
        <f t="shared" si="7"/>
        <v>Credit Card</v>
      </c>
      <c r="W4040" s="4">
        <f t="shared" ref="W4040:Y4040" si="4047">IF(OR(J4040 = "ERROR", J4040 = ""), "UNKNOWN", J4040)</f>
        <v>5</v>
      </c>
      <c r="X4040" s="4">
        <f t="shared" si="4047"/>
        <v>1.5</v>
      </c>
      <c r="Y4040" s="4">
        <f t="shared" si="4047"/>
        <v>7.5</v>
      </c>
      <c r="Z4040" s="5">
        <f t="shared" si="9"/>
        <v>44945</v>
      </c>
    </row>
    <row r="4041">
      <c r="A4041" s="1" t="s">
        <v>4078</v>
      </c>
      <c r="B4041" s="1" t="s">
        <v>44</v>
      </c>
      <c r="C4041" s="1">
        <v>2.0</v>
      </c>
      <c r="D4041" s="1">
        <v>4.0</v>
      </c>
      <c r="H4041" s="2">
        <v>45058.0</v>
      </c>
      <c r="J4041" s="3">
        <f t="shared" si="2"/>
        <v>2</v>
      </c>
      <c r="K4041" s="4">
        <f t="shared" si="3"/>
        <v>4</v>
      </c>
      <c r="L4041" s="4">
        <f t="shared" si="4"/>
        <v>8</v>
      </c>
      <c r="S4041" s="1" t="s">
        <v>4078</v>
      </c>
      <c r="T4041" s="4" t="str">
        <f t="shared" si="5"/>
        <v>Sandwich</v>
      </c>
      <c r="U4041" s="4" t="str">
        <f t="shared" si="6"/>
        <v>UNKNOWN</v>
      </c>
      <c r="V4041" s="4" t="str">
        <f t="shared" si="7"/>
        <v>UNKNOWN</v>
      </c>
      <c r="W4041" s="4">
        <f t="shared" ref="W4041:Y4041" si="4048">IF(OR(J4041 = "ERROR", J4041 = ""), "UNKNOWN", J4041)</f>
        <v>2</v>
      </c>
      <c r="X4041" s="4">
        <f t="shared" si="4048"/>
        <v>4</v>
      </c>
      <c r="Y4041" s="4">
        <f t="shared" si="4048"/>
        <v>8</v>
      </c>
      <c r="Z4041" s="5">
        <f t="shared" si="9"/>
        <v>45058</v>
      </c>
    </row>
    <row r="4042">
      <c r="A4042" s="1" t="s">
        <v>4079</v>
      </c>
      <c r="B4042" s="1" t="s">
        <v>41</v>
      </c>
      <c r="C4042" s="1">
        <v>3.0</v>
      </c>
      <c r="D4042" s="1">
        <v>4.0</v>
      </c>
      <c r="E4042" s="1">
        <v>12.0</v>
      </c>
      <c r="F4042" s="1" t="s">
        <v>39</v>
      </c>
      <c r="H4042" s="6">
        <v>45212.0</v>
      </c>
      <c r="J4042" s="3">
        <f t="shared" si="2"/>
        <v>3</v>
      </c>
      <c r="K4042" s="4">
        <f t="shared" si="3"/>
        <v>4</v>
      </c>
      <c r="L4042" s="4">
        <f t="shared" si="4"/>
        <v>12</v>
      </c>
      <c r="S4042" s="1" t="s">
        <v>4079</v>
      </c>
      <c r="T4042" s="4" t="str">
        <f t="shared" si="5"/>
        <v>Smoothie</v>
      </c>
      <c r="U4042" s="4" t="str">
        <f t="shared" si="6"/>
        <v>UNKNOWN</v>
      </c>
      <c r="V4042" s="4" t="str">
        <f t="shared" si="7"/>
        <v>Digital Wallet</v>
      </c>
      <c r="W4042" s="4">
        <f t="shared" ref="W4042:Y4042" si="4049">IF(OR(J4042 = "ERROR", J4042 = ""), "UNKNOWN", J4042)</f>
        <v>3</v>
      </c>
      <c r="X4042" s="4">
        <f t="shared" si="4049"/>
        <v>4</v>
      </c>
      <c r="Y4042" s="4">
        <f t="shared" si="4049"/>
        <v>12</v>
      </c>
      <c r="Z4042" s="7">
        <f t="shared" si="9"/>
        <v>45212</v>
      </c>
    </row>
    <row r="4043">
      <c r="A4043" s="1" t="s">
        <v>4080</v>
      </c>
      <c r="B4043" s="1" t="s">
        <v>32</v>
      </c>
      <c r="C4043" s="1">
        <v>2.0</v>
      </c>
      <c r="D4043" s="1">
        <v>1.0</v>
      </c>
      <c r="E4043" s="1">
        <v>2.0</v>
      </c>
      <c r="F4043" s="1" t="s">
        <v>39</v>
      </c>
      <c r="G4043" s="1" t="s">
        <v>24</v>
      </c>
      <c r="H4043" s="2">
        <v>45036.0</v>
      </c>
      <c r="J4043" s="3">
        <f t="shared" si="2"/>
        <v>2</v>
      </c>
      <c r="K4043" s="4">
        <f t="shared" si="3"/>
        <v>1</v>
      </c>
      <c r="L4043" s="4">
        <f t="shared" si="4"/>
        <v>2</v>
      </c>
      <c r="S4043" s="1" t="s">
        <v>4080</v>
      </c>
      <c r="T4043" s="4" t="str">
        <f t="shared" si="5"/>
        <v>Cookie</v>
      </c>
      <c r="U4043" s="4" t="str">
        <f t="shared" si="6"/>
        <v>Takeaway</v>
      </c>
      <c r="V4043" s="4" t="str">
        <f t="shared" si="7"/>
        <v>Digital Wallet</v>
      </c>
      <c r="W4043" s="4">
        <f t="shared" ref="W4043:Y4043" si="4050">IF(OR(J4043 = "ERROR", J4043 = ""), "UNKNOWN", J4043)</f>
        <v>2</v>
      </c>
      <c r="X4043" s="4">
        <f t="shared" si="4050"/>
        <v>1</v>
      </c>
      <c r="Y4043" s="4">
        <f t="shared" si="4050"/>
        <v>2</v>
      </c>
      <c r="Z4043" s="5">
        <f t="shared" si="9"/>
        <v>45036</v>
      </c>
    </row>
    <row r="4044">
      <c r="A4044" s="1" t="s">
        <v>4081</v>
      </c>
      <c r="B4044" s="1" t="s">
        <v>27</v>
      </c>
      <c r="C4044" s="1">
        <v>2.0</v>
      </c>
      <c r="D4044" s="1">
        <v>3.0</v>
      </c>
      <c r="E4044" s="1">
        <v>6.0</v>
      </c>
      <c r="G4044" s="1" t="s">
        <v>24</v>
      </c>
      <c r="H4044" s="2">
        <v>45170.0</v>
      </c>
      <c r="J4044" s="3">
        <f t="shared" si="2"/>
        <v>2</v>
      </c>
      <c r="K4044" s="4">
        <f t="shared" si="3"/>
        <v>3</v>
      </c>
      <c r="L4044" s="4">
        <f t="shared" si="4"/>
        <v>6</v>
      </c>
      <c r="S4044" s="1" t="s">
        <v>4081</v>
      </c>
      <c r="T4044" s="4" t="str">
        <f t="shared" si="5"/>
        <v>Cake</v>
      </c>
      <c r="U4044" s="4" t="str">
        <f t="shared" si="6"/>
        <v>Takeaway</v>
      </c>
      <c r="V4044" s="4" t="str">
        <f t="shared" si="7"/>
        <v>UNKNOWN</v>
      </c>
      <c r="W4044" s="4">
        <f t="shared" ref="W4044:Y4044" si="4051">IF(OR(J4044 = "ERROR", J4044 = ""), "UNKNOWN", J4044)</f>
        <v>2</v>
      </c>
      <c r="X4044" s="4">
        <f t="shared" si="4051"/>
        <v>3</v>
      </c>
      <c r="Y4044" s="4">
        <f t="shared" si="4051"/>
        <v>6</v>
      </c>
      <c r="Z4044" s="5">
        <f t="shared" si="9"/>
        <v>45170</v>
      </c>
    </row>
    <row r="4045">
      <c r="A4045" s="1" t="s">
        <v>4082</v>
      </c>
      <c r="B4045" s="1" t="s">
        <v>41</v>
      </c>
      <c r="C4045" s="1">
        <v>5.0</v>
      </c>
      <c r="D4045" s="1">
        <v>4.0</v>
      </c>
      <c r="E4045" s="1" t="s">
        <v>25</v>
      </c>
      <c r="F4045" s="1" t="s">
        <v>39</v>
      </c>
      <c r="G4045" s="1" t="s">
        <v>29</v>
      </c>
      <c r="H4045" s="2">
        <v>44976.0</v>
      </c>
      <c r="J4045" s="3">
        <f t="shared" si="2"/>
        <v>5</v>
      </c>
      <c r="K4045" s="4">
        <f t="shared" si="3"/>
        <v>4</v>
      </c>
      <c r="L4045" s="4">
        <f t="shared" si="4"/>
        <v>20</v>
      </c>
      <c r="S4045" s="1" t="s">
        <v>4082</v>
      </c>
      <c r="T4045" s="4" t="str">
        <f t="shared" si="5"/>
        <v>Smoothie</v>
      </c>
      <c r="U4045" s="4" t="str">
        <f t="shared" si="6"/>
        <v>In-store</v>
      </c>
      <c r="V4045" s="4" t="str">
        <f t="shared" si="7"/>
        <v>Digital Wallet</v>
      </c>
      <c r="W4045" s="4">
        <f t="shared" ref="W4045:Y4045" si="4052">IF(OR(J4045 = "ERROR", J4045 = ""), "UNKNOWN", J4045)</f>
        <v>5</v>
      </c>
      <c r="X4045" s="4">
        <f t="shared" si="4052"/>
        <v>4</v>
      </c>
      <c r="Y4045" s="4">
        <f t="shared" si="4052"/>
        <v>20</v>
      </c>
      <c r="Z4045" s="5">
        <f t="shared" si="9"/>
        <v>44976</v>
      </c>
    </row>
    <row r="4046">
      <c r="A4046" s="1" t="s">
        <v>4083</v>
      </c>
      <c r="B4046" s="1" t="s">
        <v>55</v>
      </c>
      <c r="C4046" s="1">
        <v>4.0</v>
      </c>
      <c r="D4046" s="1">
        <v>3.0</v>
      </c>
      <c r="E4046" s="1">
        <v>12.0</v>
      </c>
      <c r="F4046" s="1" t="s">
        <v>39</v>
      </c>
      <c r="G4046" s="1" t="s">
        <v>29</v>
      </c>
      <c r="H4046" s="2">
        <v>45144.0</v>
      </c>
      <c r="J4046" s="3">
        <f t="shared" si="2"/>
        <v>4</v>
      </c>
      <c r="K4046" s="4">
        <f t="shared" si="3"/>
        <v>3</v>
      </c>
      <c r="L4046" s="4">
        <f t="shared" si="4"/>
        <v>12</v>
      </c>
      <c r="S4046" s="1" t="s">
        <v>4083</v>
      </c>
      <c r="T4046" s="4" t="str">
        <f t="shared" si="5"/>
        <v>Juice</v>
      </c>
      <c r="U4046" s="4" t="str">
        <f t="shared" si="6"/>
        <v>In-store</v>
      </c>
      <c r="V4046" s="4" t="str">
        <f t="shared" si="7"/>
        <v>Digital Wallet</v>
      </c>
      <c r="W4046" s="4">
        <f t="shared" ref="W4046:Y4046" si="4053">IF(OR(J4046 = "ERROR", J4046 = ""), "UNKNOWN", J4046)</f>
        <v>4</v>
      </c>
      <c r="X4046" s="4">
        <f t="shared" si="4053"/>
        <v>3</v>
      </c>
      <c r="Y4046" s="4">
        <f t="shared" si="4053"/>
        <v>12</v>
      </c>
      <c r="Z4046" s="5">
        <f t="shared" si="9"/>
        <v>45144</v>
      </c>
    </row>
    <row r="4047">
      <c r="A4047" s="1" t="s">
        <v>4084</v>
      </c>
      <c r="B4047" s="1" t="s">
        <v>81</v>
      </c>
      <c r="C4047" s="1">
        <v>5.0</v>
      </c>
      <c r="D4047" s="1">
        <v>1.5</v>
      </c>
      <c r="E4047" s="1">
        <v>7.5</v>
      </c>
      <c r="G4047" s="1" t="s">
        <v>24</v>
      </c>
      <c r="H4047" s="2">
        <v>45130.0</v>
      </c>
      <c r="J4047" s="3">
        <f t="shared" si="2"/>
        <v>5</v>
      </c>
      <c r="K4047" s="4">
        <f t="shared" si="3"/>
        <v>1.5</v>
      </c>
      <c r="L4047" s="4">
        <f t="shared" si="4"/>
        <v>7.5</v>
      </c>
      <c r="S4047" s="1" t="s">
        <v>4084</v>
      </c>
      <c r="T4047" s="4" t="str">
        <f t="shared" si="5"/>
        <v>Tea</v>
      </c>
      <c r="U4047" s="4" t="str">
        <f t="shared" si="6"/>
        <v>Takeaway</v>
      </c>
      <c r="V4047" s="4" t="str">
        <f t="shared" si="7"/>
        <v>UNKNOWN</v>
      </c>
      <c r="W4047" s="4">
        <f t="shared" ref="W4047:Y4047" si="4054">IF(OR(J4047 = "ERROR", J4047 = ""), "UNKNOWN", J4047)</f>
        <v>5</v>
      </c>
      <c r="X4047" s="4">
        <f t="shared" si="4054"/>
        <v>1.5</v>
      </c>
      <c r="Y4047" s="4">
        <f t="shared" si="4054"/>
        <v>7.5</v>
      </c>
      <c r="Z4047" s="5">
        <f t="shared" si="9"/>
        <v>45130</v>
      </c>
    </row>
    <row r="4048">
      <c r="A4048" s="1" t="s">
        <v>4085</v>
      </c>
      <c r="B4048" s="1" t="s">
        <v>44</v>
      </c>
      <c r="D4048" s="1">
        <v>4.0</v>
      </c>
      <c r="E4048" s="1">
        <v>20.0</v>
      </c>
      <c r="G4048" s="1" t="s">
        <v>29</v>
      </c>
      <c r="H4048" s="2">
        <v>45163.0</v>
      </c>
      <c r="J4048" s="3">
        <f t="shared" si="2"/>
        <v>5</v>
      </c>
      <c r="K4048" s="4">
        <f t="shared" si="3"/>
        <v>4</v>
      </c>
      <c r="L4048" s="4">
        <f t="shared" si="4"/>
        <v>20</v>
      </c>
      <c r="S4048" s="1" t="s">
        <v>4085</v>
      </c>
      <c r="T4048" s="4" t="str">
        <f t="shared" si="5"/>
        <v>Sandwich</v>
      </c>
      <c r="U4048" s="4" t="str">
        <f t="shared" si="6"/>
        <v>In-store</v>
      </c>
      <c r="V4048" s="4" t="str">
        <f t="shared" si="7"/>
        <v>UNKNOWN</v>
      </c>
      <c r="W4048" s="4">
        <f t="shared" ref="W4048:Y4048" si="4055">IF(OR(J4048 = "ERROR", J4048 = ""), "UNKNOWN", J4048)</f>
        <v>5</v>
      </c>
      <c r="X4048" s="4">
        <f t="shared" si="4055"/>
        <v>4</v>
      </c>
      <c r="Y4048" s="4">
        <f t="shared" si="4055"/>
        <v>20</v>
      </c>
      <c r="Z4048" s="5">
        <f t="shared" si="9"/>
        <v>45163</v>
      </c>
    </row>
    <row r="4049">
      <c r="A4049" s="1" t="s">
        <v>4086</v>
      </c>
      <c r="B4049" s="1" t="s">
        <v>32</v>
      </c>
      <c r="C4049" s="1">
        <v>4.0</v>
      </c>
      <c r="D4049" s="1">
        <v>1.0</v>
      </c>
      <c r="E4049" s="1">
        <v>4.0</v>
      </c>
      <c r="G4049" s="1" t="s">
        <v>24</v>
      </c>
      <c r="H4049" s="1" t="s">
        <v>30</v>
      </c>
      <c r="J4049" s="3">
        <f t="shared" si="2"/>
        <v>4</v>
      </c>
      <c r="K4049" s="4">
        <f t="shared" si="3"/>
        <v>1</v>
      </c>
      <c r="L4049" s="4">
        <f t="shared" si="4"/>
        <v>4</v>
      </c>
      <c r="S4049" s="1" t="s">
        <v>4086</v>
      </c>
      <c r="T4049" s="4" t="str">
        <f t="shared" si="5"/>
        <v>Cookie</v>
      </c>
      <c r="U4049" s="4" t="str">
        <f t="shared" si="6"/>
        <v>Takeaway</v>
      </c>
      <c r="V4049" s="4" t="str">
        <f t="shared" si="7"/>
        <v>UNKNOWN</v>
      </c>
      <c r="W4049" s="4">
        <f t="shared" ref="W4049:Y4049" si="4056">IF(OR(J4049 = "ERROR", J4049 = ""), "UNKNOWN", J4049)</f>
        <v>4</v>
      </c>
      <c r="X4049" s="4">
        <f t="shared" si="4056"/>
        <v>1</v>
      </c>
      <c r="Y4049" s="4">
        <f t="shared" si="4056"/>
        <v>4</v>
      </c>
      <c r="Z4049" s="4" t="str">
        <f t="shared" si="9"/>
        <v>UNKNOWN</v>
      </c>
    </row>
    <row r="4050">
      <c r="A4050" s="1" t="s">
        <v>4087</v>
      </c>
      <c r="B4050" s="1" t="s">
        <v>44</v>
      </c>
      <c r="C4050" s="1">
        <v>4.0</v>
      </c>
      <c r="D4050" s="1">
        <v>4.0</v>
      </c>
      <c r="E4050" s="1">
        <v>16.0</v>
      </c>
      <c r="G4050" s="1" t="s">
        <v>24</v>
      </c>
      <c r="H4050" s="2">
        <v>45179.0</v>
      </c>
      <c r="J4050" s="3">
        <f t="shared" si="2"/>
        <v>4</v>
      </c>
      <c r="K4050" s="4">
        <f t="shared" si="3"/>
        <v>4</v>
      </c>
      <c r="L4050" s="4">
        <f t="shared" si="4"/>
        <v>16</v>
      </c>
      <c r="S4050" s="1" t="s">
        <v>4087</v>
      </c>
      <c r="T4050" s="4" t="str">
        <f t="shared" si="5"/>
        <v>Sandwich</v>
      </c>
      <c r="U4050" s="4" t="str">
        <f t="shared" si="6"/>
        <v>Takeaway</v>
      </c>
      <c r="V4050" s="4" t="str">
        <f t="shared" si="7"/>
        <v>UNKNOWN</v>
      </c>
      <c r="W4050" s="4">
        <f t="shared" ref="W4050:Y4050" si="4057">IF(OR(J4050 = "ERROR", J4050 = ""), "UNKNOWN", J4050)</f>
        <v>4</v>
      </c>
      <c r="X4050" s="4">
        <f t="shared" si="4057"/>
        <v>4</v>
      </c>
      <c r="Y4050" s="4">
        <f t="shared" si="4057"/>
        <v>16</v>
      </c>
      <c r="Z4050" s="5">
        <f t="shared" si="9"/>
        <v>45179</v>
      </c>
    </row>
    <row r="4051">
      <c r="A4051" s="1" t="s">
        <v>4088</v>
      </c>
      <c r="B4051" s="1" t="s">
        <v>55</v>
      </c>
      <c r="C4051" s="1">
        <v>1.0</v>
      </c>
      <c r="D4051" s="1">
        <v>3.0</v>
      </c>
      <c r="E4051" s="1">
        <v>3.0</v>
      </c>
      <c r="F4051" s="1" t="s">
        <v>23</v>
      </c>
      <c r="G4051" s="1" t="s">
        <v>29</v>
      </c>
      <c r="H4051" s="2">
        <v>44995.0</v>
      </c>
      <c r="J4051" s="3">
        <f t="shared" si="2"/>
        <v>1</v>
      </c>
      <c r="K4051" s="4">
        <f t="shared" si="3"/>
        <v>3</v>
      </c>
      <c r="L4051" s="4">
        <f t="shared" si="4"/>
        <v>3</v>
      </c>
      <c r="S4051" s="1" t="s">
        <v>4088</v>
      </c>
      <c r="T4051" s="4" t="str">
        <f t="shared" si="5"/>
        <v>Juice</v>
      </c>
      <c r="U4051" s="4" t="str">
        <f t="shared" si="6"/>
        <v>In-store</v>
      </c>
      <c r="V4051" s="4" t="str">
        <f t="shared" si="7"/>
        <v>Credit Card</v>
      </c>
      <c r="W4051" s="4">
        <f t="shared" ref="W4051:Y4051" si="4058">IF(OR(J4051 = "ERROR", J4051 = ""), "UNKNOWN", J4051)</f>
        <v>1</v>
      </c>
      <c r="X4051" s="4">
        <f t="shared" si="4058"/>
        <v>3</v>
      </c>
      <c r="Y4051" s="4">
        <f t="shared" si="4058"/>
        <v>3</v>
      </c>
      <c r="Z4051" s="5">
        <f t="shared" si="9"/>
        <v>44995</v>
      </c>
    </row>
    <row r="4052">
      <c r="A4052" s="1" t="s">
        <v>4089</v>
      </c>
      <c r="B4052" s="1" t="s">
        <v>32</v>
      </c>
      <c r="C4052" s="1">
        <v>2.0</v>
      </c>
      <c r="D4052" s="1">
        <v>1.0</v>
      </c>
      <c r="E4052" s="1">
        <v>2.0</v>
      </c>
      <c r="G4052" s="1" t="s">
        <v>29</v>
      </c>
      <c r="H4052" s="2">
        <v>45060.0</v>
      </c>
      <c r="J4052" s="3">
        <f t="shared" si="2"/>
        <v>2</v>
      </c>
      <c r="K4052" s="4">
        <f t="shared" si="3"/>
        <v>1</v>
      </c>
      <c r="L4052" s="4">
        <f t="shared" si="4"/>
        <v>2</v>
      </c>
      <c r="S4052" s="1" t="s">
        <v>4089</v>
      </c>
      <c r="T4052" s="4" t="str">
        <f t="shared" si="5"/>
        <v>Cookie</v>
      </c>
      <c r="U4052" s="4" t="str">
        <f t="shared" si="6"/>
        <v>In-store</v>
      </c>
      <c r="V4052" s="4" t="str">
        <f t="shared" si="7"/>
        <v>UNKNOWN</v>
      </c>
      <c r="W4052" s="4">
        <f t="shared" ref="W4052:Y4052" si="4059">IF(OR(J4052 = "ERROR", J4052 = ""), "UNKNOWN", J4052)</f>
        <v>2</v>
      </c>
      <c r="X4052" s="4">
        <f t="shared" si="4059"/>
        <v>1</v>
      </c>
      <c r="Y4052" s="4">
        <f t="shared" si="4059"/>
        <v>2</v>
      </c>
      <c r="Z4052" s="5">
        <f t="shared" si="9"/>
        <v>45060</v>
      </c>
    </row>
    <row r="4053">
      <c r="A4053" s="1" t="s">
        <v>4090</v>
      </c>
      <c r="B4053" s="1" t="s">
        <v>22</v>
      </c>
      <c r="C4053" s="1">
        <v>4.0</v>
      </c>
      <c r="D4053" s="1">
        <v>2.0</v>
      </c>
      <c r="E4053" s="1">
        <v>8.0</v>
      </c>
      <c r="H4053" s="2">
        <v>45123.0</v>
      </c>
      <c r="J4053" s="3">
        <f t="shared" si="2"/>
        <v>4</v>
      </c>
      <c r="K4053" s="4">
        <f t="shared" si="3"/>
        <v>2</v>
      </c>
      <c r="L4053" s="4">
        <f t="shared" si="4"/>
        <v>8</v>
      </c>
      <c r="S4053" s="1" t="s">
        <v>4090</v>
      </c>
      <c r="T4053" s="4" t="str">
        <f t="shared" si="5"/>
        <v>Coffee</v>
      </c>
      <c r="U4053" s="4" t="str">
        <f t="shared" si="6"/>
        <v>UNKNOWN</v>
      </c>
      <c r="V4053" s="4" t="str">
        <f t="shared" si="7"/>
        <v>UNKNOWN</v>
      </c>
      <c r="W4053" s="4">
        <f t="shared" ref="W4053:Y4053" si="4060">IF(OR(J4053 = "ERROR", J4053 = ""), "UNKNOWN", J4053)</f>
        <v>4</v>
      </c>
      <c r="X4053" s="4">
        <f t="shared" si="4060"/>
        <v>2</v>
      </c>
      <c r="Y4053" s="4">
        <f t="shared" si="4060"/>
        <v>8</v>
      </c>
      <c r="Z4053" s="5">
        <f t="shared" si="9"/>
        <v>45123</v>
      </c>
    </row>
    <row r="4054">
      <c r="A4054" s="1" t="s">
        <v>4091</v>
      </c>
      <c r="B4054" s="1" t="s">
        <v>27</v>
      </c>
      <c r="C4054" s="1">
        <v>3.0</v>
      </c>
      <c r="D4054" s="1">
        <v>3.0</v>
      </c>
      <c r="E4054" s="1">
        <v>9.0</v>
      </c>
      <c r="F4054" s="1" t="s">
        <v>28</v>
      </c>
      <c r="G4054" s="1" t="s">
        <v>29</v>
      </c>
      <c r="H4054" s="6">
        <v>45279.0</v>
      </c>
      <c r="J4054" s="3">
        <f t="shared" si="2"/>
        <v>3</v>
      </c>
      <c r="K4054" s="4">
        <f t="shared" si="3"/>
        <v>3</v>
      </c>
      <c r="L4054" s="4">
        <f t="shared" si="4"/>
        <v>9</v>
      </c>
      <c r="S4054" s="1" t="s">
        <v>4091</v>
      </c>
      <c r="T4054" s="4" t="str">
        <f t="shared" si="5"/>
        <v>Cake</v>
      </c>
      <c r="U4054" s="4" t="str">
        <f t="shared" si="6"/>
        <v>In-store</v>
      </c>
      <c r="V4054" s="4" t="str">
        <f t="shared" si="7"/>
        <v>Cash</v>
      </c>
      <c r="W4054" s="4">
        <f t="shared" ref="W4054:Y4054" si="4061">IF(OR(J4054 = "ERROR", J4054 = ""), "UNKNOWN", J4054)</f>
        <v>3</v>
      </c>
      <c r="X4054" s="4">
        <f t="shared" si="4061"/>
        <v>3</v>
      </c>
      <c r="Y4054" s="4">
        <f t="shared" si="4061"/>
        <v>9</v>
      </c>
      <c r="Z4054" s="7">
        <f t="shared" si="9"/>
        <v>45279</v>
      </c>
    </row>
    <row r="4055">
      <c r="A4055" s="1" t="s">
        <v>4092</v>
      </c>
      <c r="B4055" s="1" t="s">
        <v>36</v>
      </c>
      <c r="C4055" s="1">
        <v>5.0</v>
      </c>
      <c r="D4055" s="1">
        <v>5.0</v>
      </c>
      <c r="E4055" s="1">
        <v>25.0</v>
      </c>
      <c r="F4055" s="1" t="s">
        <v>28</v>
      </c>
      <c r="H4055" s="6">
        <v>45216.0</v>
      </c>
      <c r="J4055" s="3">
        <f t="shared" si="2"/>
        <v>5</v>
      </c>
      <c r="K4055" s="4">
        <f t="shared" si="3"/>
        <v>5</v>
      </c>
      <c r="L4055" s="4">
        <f t="shared" si="4"/>
        <v>25</v>
      </c>
      <c r="S4055" s="1" t="s">
        <v>4092</v>
      </c>
      <c r="T4055" s="4" t="str">
        <f t="shared" si="5"/>
        <v>Salad</v>
      </c>
      <c r="U4055" s="4" t="str">
        <f t="shared" si="6"/>
        <v>UNKNOWN</v>
      </c>
      <c r="V4055" s="4" t="str">
        <f t="shared" si="7"/>
        <v>Cash</v>
      </c>
      <c r="W4055" s="4">
        <f t="shared" ref="W4055:Y4055" si="4062">IF(OR(J4055 = "ERROR", J4055 = ""), "UNKNOWN", J4055)</f>
        <v>5</v>
      </c>
      <c r="X4055" s="4">
        <f t="shared" si="4062"/>
        <v>5</v>
      </c>
      <c r="Y4055" s="4">
        <f t="shared" si="4062"/>
        <v>25</v>
      </c>
      <c r="Z4055" s="7">
        <f t="shared" si="9"/>
        <v>45216</v>
      </c>
    </row>
    <row r="4056">
      <c r="A4056" s="1" t="s">
        <v>4093</v>
      </c>
      <c r="B4056" s="1" t="s">
        <v>22</v>
      </c>
      <c r="C4056" s="1">
        <v>2.0</v>
      </c>
      <c r="D4056" s="1">
        <v>2.0</v>
      </c>
      <c r="E4056" s="1">
        <v>4.0</v>
      </c>
      <c r="H4056" s="2">
        <v>45192.0</v>
      </c>
      <c r="J4056" s="3">
        <f t="shared" si="2"/>
        <v>2</v>
      </c>
      <c r="K4056" s="4">
        <f t="shared" si="3"/>
        <v>2</v>
      </c>
      <c r="L4056" s="4">
        <f t="shared" si="4"/>
        <v>4</v>
      </c>
      <c r="S4056" s="1" t="s">
        <v>4093</v>
      </c>
      <c r="T4056" s="4" t="str">
        <f t="shared" si="5"/>
        <v>Coffee</v>
      </c>
      <c r="U4056" s="4" t="str">
        <f t="shared" si="6"/>
        <v>UNKNOWN</v>
      </c>
      <c r="V4056" s="4" t="str">
        <f t="shared" si="7"/>
        <v>UNKNOWN</v>
      </c>
      <c r="W4056" s="4">
        <f t="shared" ref="W4056:Y4056" si="4063">IF(OR(J4056 = "ERROR", J4056 = ""), "UNKNOWN", J4056)</f>
        <v>2</v>
      </c>
      <c r="X4056" s="4">
        <f t="shared" si="4063"/>
        <v>2</v>
      </c>
      <c r="Y4056" s="4">
        <f t="shared" si="4063"/>
        <v>4</v>
      </c>
      <c r="Z4056" s="5">
        <f t="shared" si="9"/>
        <v>45192</v>
      </c>
    </row>
    <row r="4057">
      <c r="A4057" s="1" t="s">
        <v>4094</v>
      </c>
      <c r="B4057" s="1" t="s">
        <v>41</v>
      </c>
      <c r="D4057" s="1">
        <v>4.0</v>
      </c>
      <c r="E4057" s="1">
        <v>4.0</v>
      </c>
      <c r="F4057" s="1" t="s">
        <v>39</v>
      </c>
      <c r="G4057" s="1" t="s">
        <v>24</v>
      </c>
      <c r="H4057" s="2">
        <v>44997.0</v>
      </c>
      <c r="J4057" s="3">
        <f t="shared" si="2"/>
        <v>1</v>
      </c>
      <c r="K4057" s="4">
        <f t="shared" si="3"/>
        <v>4</v>
      </c>
      <c r="L4057" s="4">
        <f t="shared" si="4"/>
        <v>4</v>
      </c>
      <c r="S4057" s="1" t="s">
        <v>4094</v>
      </c>
      <c r="T4057" s="4" t="str">
        <f t="shared" si="5"/>
        <v>Smoothie</v>
      </c>
      <c r="U4057" s="4" t="str">
        <f t="shared" si="6"/>
        <v>Takeaway</v>
      </c>
      <c r="V4057" s="4" t="str">
        <f t="shared" si="7"/>
        <v>Digital Wallet</v>
      </c>
      <c r="W4057" s="4">
        <f t="shared" ref="W4057:Y4057" si="4064">IF(OR(J4057 = "ERROR", J4057 = ""), "UNKNOWN", J4057)</f>
        <v>1</v>
      </c>
      <c r="X4057" s="4">
        <f t="shared" si="4064"/>
        <v>4</v>
      </c>
      <c r="Y4057" s="4">
        <f t="shared" si="4064"/>
        <v>4</v>
      </c>
      <c r="Z4057" s="5">
        <f t="shared" si="9"/>
        <v>44997</v>
      </c>
    </row>
    <row r="4058">
      <c r="A4058" s="1" t="s">
        <v>4095</v>
      </c>
      <c r="B4058" s="1" t="s">
        <v>36</v>
      </c>
      <c r="C4058" s="1">
        <v>1.0</v>
      </c>
      <c r="D4058" s="1">
        <v>5.0</v>
      </c>
      <c r="E4058" s="1" t="s">
        <v>25</v>
      </c>
      <c r="G4058" s="1" t="s">
        <v>29</v>
      </c>
      <c r="H4058" s="2">
        <v>45079.0</v>
      </c>
      <c r="J4058" s="3">
        <f t="shared" si="2"/>
        <v>1</v>
      </c>
      <c r="K4058" s="4">
        <f t="shared" si="3"/>
        <v>5</v>
      </c>
      <c r="L4058" s="4">
        <f t="shared" si="4"/>
        <v>5</v>
      </c>
      <c r="S4058" s="1" t="s">
        <v>4095</v>
      </c>
      <c r="T4058" s="4" t="str">
        <f t="shared" si="5"/>
        <v>Salad</v>
      </c>
      <c r="U4058" s="4" t="str">
        <f t="shared" si="6"/>
        <v>In-store</v>
      </c>
      <c r="V4058" s="4" t="str">
        <f t="shared" si="7"/>
        <v>UNKNOWN</v>
      </c>
      <c r="W4058" s="4">
        <f t="shared" ref="W4058:Y4058" si="4065">IF(OR(J4058 = "ERROR", J4058 = ""), "UNKNOWN", J4058)</f>
        <v>1</v>
      </c>
      <c r="X4058" s="4">
        <f t="shared" si="4065"/>
        <v>5</v>
      </c>
      <c r="Y4058" s="4">
        <f t="shared" si="4065"/>
        <v>5</v>
      </c>
      <c r="Z4058" s="5">
        <f t="shared" si="9"/>
        <v>45079</v>
      </c>
    </row>
    <row r="4059">
      <c r="A4059" s="1" t="s">
        <v>4096</v>
      </c>
      <c r="B4059" s="1" t="s">
        <v>32</v>
      </c>
      <c r="C4059" s="1">
        <v>3.0</v>
      </c>
      <c r="D4059" s="1">
        <v>1.0</v>
      </c>
      <c r="E4059" s="1">
        <v>3.0</v>
      </c>
      <c r="F4059" s="1" t="s">
        <v>23</v>
      </c>
      <c r="H4059" s="2">
        <v>45000.0</v>
      </c>
      <c r="J4059" s="3">
        <f t="shared" si="2"/>
        <v>3</v>
      </c>
      <c r="K4059" s="4">
        <f t="shared" si="3"/>
        <v>1</v>
      </c>
      <c r="L4059" s="4">
        <f t="shared" si="4"/>
        <v>3</v>
      </c>
      <c r="S4059" s="1" t="s">
        <v>4096</v>
      </c>
      <c r="T4059" s="4" t="str">
        <f t="shared" si="5"/>
        <v>Cookie</v>
      </c>
      <c r="U4059" s="4" t="str">
        <f t="shared" si="6"/>
        <v>UNKNOWN</v>
      </c>
      <c r="V4059" s="4" t="str">
        <f t="shared" si="7"/>
        <v>Credit Card</v>
      </c>
      <c r="W4059" s="4">
        <f t="shared" ref="W4059:Y4059" si="4066">IF(OR(J4059 = "ERROR", J4059 = ""), "UNKNOWN", J4059)</f>
        <v>3</v>
      </c>
      <c r="X4059" s="4">
        <f t="shared" si="4066"/>
        <v>1</v>
      </c>
      <c r="Y4059" s="4">
        <f t="shared" si="4066"/>
        <v>3</v>
      </c>
      <c r="Z4059" s="5">
        <f t="shared" si="9"/>
        <v>45000</v>
      </c>
    </row>
    <row r="4060">
      <c r="A4060" s="1" t="s">
        <v>4097</v>
      </c>
      <c r="B4060" s="1" t="s">
        <v>25</v>
      </c>
      <c r="C4060" s="1">
        <v>2.0</v>
      </c>
      <c r="D4060" s="1">
        <v>1.5</v>
      </c>
      <c r="E4060" s="1" t="s">
        <v>30</v>
      </c>
      <c r="F4060" s="1" t="s">
        <v>28</v>
      </c>
      <c r="G4060" s="1" t="s">
        <v>24</v>
      </c>
      <c r="H4060" s="2">
        <v>45128.0</v>
      </c>
      <c r="J4060" s="3">
        <f t="shared" si="2"/>
        <v>2</v>
      </c>
      <c r="K4060" s="4">
        <f t="shared" si="3"/>
        <v>1.5</v>
      </c>
      <c r="L4060" s="4">
        <f t="shared" si="4"/>
        <v>3</v>
      </c>
      <c r="S4060" s="1" t="s">
        <v>4097</v>
      </c>
      <c r="T4060" s="4" t="str">
        <f t="shared" si="5"/>
        <v>UNKNOWN</v>
      </c>
      <c r="U4060" s="4" t="str">
        <f t="shared" si="6"/>
        <v>Takeaway</v>
      </c>
      <c r="V4060" s="4" t="str">
        <f t="shared" si="7"/>
        <v>Cash</v>
      </c>
      <c r="W4060" s="4">
        <f t="shared" ref="W4060:Y4060" si="4067">IF(OR(J4060 = "ERROR", J4060 = ""), "UNKNOWN", J4060)</f>
        <v>2</v>
      </c>
      <c r="X4060" s="4">
        <f t="shared" si="4067"/>
        <v>1.5</v>
      </c>
      <c r="Y4060" s="4">
        <f t="shared" si="4067"/>
        <v>3</v>
      </c>
      <c r="Z4060" s="5">
        <f t="shared" si="9"/>
        <v>45128</v>
      </c>
    </row>
    <row r="4061">
      <c r="A4061" s="1" t="s">
        <v>4098</v>
      </c>
      <c r="B4061" s="1" t="s">
        <v>41</v>
      </c>
      <c r="C4061" s="1">
        <v>1.0</v>
      </c>
      <c r="D4061" s="1">
        <v>4.0</v>
      </c>
      <c r="E4061" s="1">
        <v>4.0</v>
      </c>
      <c r="F4061" s="1" t="s">
        <v>39</v>
      </c>
      <c r="G4061" s="1" t="s">
        <v>29</v>
      </c>
      <c r="H4061" s="2">
        <v>45169.0</v>
      </c>
      <c r="J4061" s="3">
        <f t="shared" si="2"/>
        <v>1</v>
      </c>
      <c r="K4061" s="4">
        <f t="shared" si="3"/>
        <v>4</v>
      </c>
      <c r="L4061" s="4">
        <f t="shared" si="4"/>
        <v>4</v>
      </c>
      <c r="S4061" s="1" t="s">
        <v>4098</v>
      </c>
      <c r="T4061" s="4" t="str">
        <f t="shared" si="5"/>
        <v>Smoothie</v>
      </c>
      <c r="U4061" s="4" t="str">
        <f t="shared" si="6"/>
        <v>In-store</v>
      </c>
      <c r="V4061" s="4" t="str">
        <f t="shared" si="7"/>
        <v>Digital Wallet</v>
      </c>
      <c r="W4061" s="4">
        <f t="shared" ref="W4061:Y4061" si="4068">IF(OR(J4061 = "ERROR", J4061 = ""), "UNKNOWN", J4061)</f>
        <v>1</v>
      </c>
      <c r="X4061" s="4">
        <f t="shared" si="4068"/>
        <v>4</v>
      </c>
      <c r="Y4061" s="4">
        <f t="shared" si="4068"/>
        <v>4</v>
      </c>
      <c r="Z4061" s="5">
        <f t="shared" si="9"/>
        <v>45169</v>
      </c>
    </row>
    <row r="4062">
      <c r="A4062" s="1" t="s">
        <v>4099</v>
      </c>
      <c r="B4062" s="1" t="s">
        <v>44</v>
      </c>
      <c r="C4062" s="1">
        <v>5.0</v>
      </c>
      <c r="D4062" s="1">
        <v>4.0</v>
      </c>
      <c r="E4062" s="1">
        <v>20.0</v>
      </c>
      <c r="F4062" s="1" t="s">
        <v>39</v>
      </c>
      <c r="G4062" s="1" t="s">
        <v>29</v>
      </c>
      <c r="H4062" s="2">
        <v>45053.0</v>
      </c>
      <c r="J4062" s="3">
        <f t="shared" si="2"/>
        <v>5</v>
      </c>
      <c r="K4062" s="4">
        <f t="shared" si="3"/>
        <v>4</v>
      </c>
      <c r="L4062" s="4">
        <f t="shared" si="4"/>
        <v>20</v>
      </c>
      <c r="S4062" s="1" t="s">
        <v>4099</v>
      </c>
      <c r="T4062" s="4" t="str">
        <f t="shared" si="5"/>
        <v>Sandwich</v>
      </c>
      <c r="U4062" s="4" t="str">
        <f t="shared" si="6"/>
        <v>In-store</v>
      </c>
      <c r="V4062" s="4" t="str">
        <f t="shared" si="7"/>
        <v>Digital Wallet</v>
      </c>
      <c r="W4062" s="4">
        <f t="shared" ref="W4062:Y4062" si="4069">IF(OR(J4062 = "ERROR", J4062 = ""), "UNKNOWN", J4062)</f>
        <v>5</v>
      </c>
      <c r="X4062" s="4">
        <f t="shared" si="4069"/>
        <v>4</v>
      </c>
      <c r="Y4062" s="4">
        <f t="shared" si="4069"/>
        <v>20</v>
      </c>
      <c r="Z4062" s="5">
        <f t="shared" si="9"/>
        <v>45053</v>
      </c>
    </row>
    <row r="4063">
      <c r="A4063" s="1" t="s">
        <v>4100</v>
      </c>
      <c r="B4063" s="1" t="s">
        <v>81</v>
      </c>
      <c r="C4063" s="1">
        <v>4.0</v>
      </c>
      <c r="D4063" s="1">
        <v>1.5</v>
      </c>
      <c r="E4063" s="1">
        <v>6.0</v>
      </c>
      <c r="F4063" s="1" t="s">
        <v>30</v>
      </c>
      <c r="G4063" s="1" t="s">
        <v>29</v>
      </c>
      <c r="H4063" s="2">
        <v>45020.0</v>
      </c>
      <c r="J4063" s="3">
        <f t="shared" si="2"/>
        <v>4</v>
      </c>
      <c r="K4063" s="4">
        <f t="shared" si="3"/>
        <v>1.5</v>
      </c>
      <c r="L4063" s="4">
        <f t="shared" si="4"/>
        <v>6</v>
      </c>
      <c r="S4063" s="1" t="s">
        <v>4100</v>
      </c>
      <c r="T4063" s="4" t="str">
        <f t="shared" si="5"/>
        <v>Tea</v>
      </c>
      <c r="U4063" s="4" t="str">
        <f t="shared" si="6"/>
        <v>In-store</v>
      </c>
      <c r="V4063" s="4" t="str">
        <f t="shared" si="7"/>
        <v>UNKNOWN</v>
      </c>
      <c r="W4063" s="4">
        <f t="shared" ref="W4063:Y4063" si="4070">IF(OR(J4063 = "ERROR", J4063 = ""), "UNKNOWN", J4063)</f>
        <v>4</v>
      </c>
      <c r="X4063" s="4">
        <f t="shared" si="4070"/>
        <v>1.5</v>
      </c>
      <c r="Y4063" s="4">
        <f t="shared" si="4070"/>
        <v>6</v>
      </c>
      <c r="Z4063" s="5">
        <f t="shared" si="9"/>
        <v>45020</v>
      </c>
    </row>
    <row r="4064">
      <c r="A4064" s="1" t="s">
        <v>4101</v>
      </c>
      <c r="B4064" s="1" t="s">
        <v>41</v>
      </c>
      <c r="C4064" s="1">
        <v>5.0</v>
      </c>
      <c r="D4064" s="1">
        <v>4.0</v>
      </c>
      <c r="E4064" s="1">
        <v>20.0</v>
      </c>
      <c r="F4064" s="1" t="s">
        <v>28</v>
      </c>
      <c r="H4064" s="2">
        <v>45167.0</v>
      </c>
      <c r="J4064" s="3">
        <f t="shared" si="2"/>
        <v>5</v>
      </c>
      <c r="K4064" s="4">
        <f t="shared" si="3"/>
        <v>4</v>
      </c>
      <c r="L4064" s="4">
        <f t="shared" si="4"/>
        <v>20</v>
      </c>
      <c r="S4064" s="1" t="s">
        <v>4101</v>
      </c>
      <c r="T4064" s="4" t="str">
        <f t="shared" si="5"/>
        <v>Smoothie</v>
      </c>
      <c r="U4064" s="4" t="str">
        <f t="shared" si="6"/>
        <v>UNKNOWN</v>
      </c>
      <c r="V4064" s="4" t="str">
        <f t="shared" si="7"/>
        <v>Cash</v>
      </c>
      <c r="W4064" s="4">
        <f t="shared" ref="W4064:Y4064" si="4071">IF(OR(J4064 = "ERROR", J4064 = ""), "UNKNOWN", J4064)</f>
        <v>5</v>
      </c>
      <c r="X4064" s="4">
        <f t="shared" si="4071"/>
        <v>4</v>
      </c>
      <c r="Y4064" s="4">
        <f t="shared" si="4071"/>
        <v>20</v>
      </c>
      <c r="Z4064" s="5">
        <f t="shared" si="9"/>
        <v>45167</v>
      </c>
    </row>
    <row r="4065">
      <c r="A4065" s="1" t="s">
        <v>4102</v>
      </c>
      <c r="B4065" s="1" t="s">
        <v>55</v>
      </c>
      <c r="C4065" s="1">
        <v>3.0</v>
      </c>
      <c r="D4065" s="1">
        <v>3.0</v>
      </c>
      <c r="E4065" s="1">
        <v>9.0</v>
      </c>
      <c r="F4065" s="1" t="s">
        <v>23</v>
      </c>
      <c r="G4065" s="1" t="s">
        <v>29</v>
      </c>
      <c r="H4065" s="2">
        <v>44957.0</v>
      </c>
      <c r="J4065" s="3">
        <f t="shared" si="2"/>
        <v>3</v>
      </c>
      <c r="K4065" s="4">
        <f t="shared" si="3"/>
        <v>3</v>
      </c>
      <c r="L4065" s="4">
        <f t="shared" si="4"/>
        <v>9</v>
      </c>
      <c r="S4065" s="1" t="s">
        <v>4102</v>
      </c>
      <c r="T4065" s="4" t="str">
        <f t="shared" si="5"/>
        <v>Juice</v>
      </c>
      <c r="U4065" s="4" t="str">
        <f t="shared" si="6"/>
        <v>In-store</v>
      </c>
      <c r="V4065" s="4" t="str">
        <f t="shared" si="7"/>
        <v>Credit Card</v>
      </c>
      <c r="W4065" s="4">
        <f t="shared" ref="W4065:Y4065" si="4072">IF(OR(J4065 = "ERROR", J4065 = ""), "UNKNOWN", J4065)</f>
        <v>3</v>
      </c>
      <c r="X4065" s="4">
        <f t="shared" si="4072"/>
        <v>3</v>
      </c>
      <c r="Y4065" s="4">
        <f t="shared" si="4072"/>
        <v>9</v>
      </c>
      <c r="Z4065" s="5">
        <f t="shared" si="9"/>
        <v>44957</v>
      </c>
    </row>
    <row r="4066">
      <c r="A4066" s="1" t="s">
        <v>4103</v>
      </c>
      <c r="B4066" s="1" t="s">
        <v>32</v>
      </c>
      <c r="C4066" s="1">
        <v>1.0</v>
      </c>
      <c r="D4066" s="1">
        <v>1.0</v>
      </c>
      <c r="E4066" s="1" t="s">
        <v>30</v>
      </c>
      <c r="F4066" s="1" t="s">
        <v>23</v>
      </c>
      <c r="G4066" s="1" t="s">
        <v>29</v>
      </c>
      <c r="H4066" s="6">
        <v>45227.0</v>
      </c>
      <c r="J4066" s="3">
        <f t="shared" si="2"/>
        <v>1</v>
      </c>
      <c r="K4066" s="4">
        <f t="shared" si="3"/>
        <v>1</v>
      </c>
      <c r="L4066" s="4">
        <f t="shared" si="4"/>
        <v>1</v>
      </c>
      <c r="S4066" s="1" t="s">
        <v>4103</v>
      </c>
      <c r="T4066" s="4" t="str">
        <f t="shared" si="5"/>
        <v>Cookie</v>
      </c>
      <c r="U4066" s="4" t="str">
        <f t="shared" si="6"/>
        <v>In-store</v>
      </c>
      <c r="V4066" s="4" t="str">
        <f t="shared" si="7"/>
        <v>Credit Card</v>
      </c>
      <c r="W4066" s="4">
        <f t="shared" ref="W4066:Y4066" si="4073">IF(OR(J4066 = "ERROR", J4066 = ""), "UNKNOWN", J4066)</f>
        <v>1</v>
      </c>
      <c r="X4066" s="4">
        <f t="shared" si="4073"/>
        <v>1</v>
      </c>
      <c r="Y4066" s="4">
        <f t="shared" si="4073"/>
        <v>1</v>
      </c>
      <c r="Z4066" s="7">
        <f t="shared" si="9"/>
        <v>45227</v>
      </c>
    </row>
    <row r="4067">
      <c r="A4067" s="1" t="s">
        <v>4104</v>
      </c>
      <c r="B4067" s="1" t="s">
        <v>22</v>
      </c>
      <c r="C4067" s="1">
        <v>2.0</v>
      </c>
      <c r="D4067" s="1">
        <v>2.0</v>
      </c>
      <c r="E4067" s="1">
        <v>4.0</v>
      </c>
      <c r="F4067" s="1" t="s">
        <v>39</v>
      </c>
      <c r="G4067" s="1" t="s">
        <v>29</v>
      </c>
      <c r="H4067" s="2">
        <v>44960.0</v>
      </c>
      <c r="J4067" s="3">
        <f t="shared" si="2"/>
        <v>2</v>
      </c>
      <c r="K4067" s="4">
        <f t="shared" si="3"/>
        <v>2</v>
      </c>
      <c r="L4067" s="4">
        <f t="shared" si="4"/>
        <v>4</v>
      </c>
      <c r="S4067" s="1" t="s">
        <v>4104</v>
      </c>
      <c r="T4067" s="4" t="str">
        <f t="shared" si="5"/>
        <v>Coffee</v>
      </c>
      <c r="U4067" s="4" t="str">
        <f t="shared" si="6"/>
        <v>In-store</v>
      </c>
      <c r="V4067" s="4" t="str">
        <f t="shared" si="7"/>
        <v>Digital Wallet</v>
      </c>
      <c r="W4067" s="4">
        <f t="shared" ref="W4067:Y4067" si="4074">IF(OR(J4067 = "ERROR", J4067 = ""), "UNKNOWN", J4067)</f>
        <v>2</v>
      </c>
      <c r="X4067" s="4">
        <f t="shared" si="4074"/>
        <v>2</v>
      </c>
      <c r="Y4067" s="4">
        <f t="shared" si="4074"/>
        <v>4</v>
      </c>
      <c r="Z4067" s="5">
        <f t="shared" si="9"/>
        <v>44960</v>
      </c>
    </row>
    <row r="4068">
      <c r="A4068" s="1" t="s">
        <v>4105</v>
      </c>
      <c r="B4068" s="1" t="s">
        <v>55</v>
      </c>
      <c r="C4068" s="1">
        <v>2.0</v>
      </c>
      <c r="D4068" s="1">
        <v>3.0</v>
      </c>
      <c r="E4068" s="1">
        <v>6.0</v>
      </c>
      <c r="F4068" s="1" t="s">
        <v>39</v>
      </c>
      <c r="H4068" s="2">
        <v>45027.0</v>
      </c>
      <c r="J4068" s="3">
        <f t="shared" si="2"/>
        <v>2</v>
      </c>
      <c r="K4068" s="4">
        <f t="shared" si="3"/>
        <v>3</v>
      </c>
      <c r="L4068" s="4">
        <f t="shared" si="4"/>
        <v>6</v>
      </c>
      <c r="S4068" s="1" t="s">
        <v>4105</v>
      </c>
      <c r="T4068" s="4" t="str">
        <f t="shared" si="5"/>
        <v>Juice</v>
      </c>
      <c r="U4068" s="4" t="str">
        <f t="shared" si="6"/>
        <v>UNKNOWN</v>
      </c>
      <c r="V4068" s="4" t="str">
        <f t="shared" si="7"/>
        <v>Digital Wallet</v>
      </c>
      <c r="W4068" s="4">
        <f t="shared" ref="W4068:Y4068" si="4075">IF(OR(J4068 = "ERROR", J4068 = ""), "UNKNOWN", J4068)</f>
        <v>2</v>
      </c>
      <c r="X4068" s="4">
        <f t="shared" si="4075"/>
        <v>3</v>
      </c>
      <c r="Y4068" s="4">
        <f t="shared" si="4075"/>
        <v>6</v>
      </c>
      <c r="Z4068" s="5">
        <f t="shared" si="9"/>
        <v>45027</v>
      </c>
    </row>
    <row r="4069">
      <c r="A4069" s="1" t="s">
        <v>4106</v>
      </c>
      <c r="B4069" s="1" t="s">
        <v>32</v>
      </c>
      <c r="C4069" s="1">
        <v>3.0</v>
      </c>
      <c r="D4069" s="1">
        <v>1.0</v>
      </c>
      <c r="E4069" s="1">
        <v>3.0</v>
      </c>
      <c r="G4069" s="1" t="s">
        <v>29</v>
      </c>
      <c r="H4069" s="2">
        <v>44944.0</v>
      </c>
      <c r="J4069" s="3">
        <f t="shared" si="2"/>
        <v>3</v>
      </c>
      <c r="K4069" s="4">
        <f t="shared" si="3"/>
        <v>1</v>
      </c>
      <c r="L4069" s="4">
        <f t="shared" si="4"/>
        <v>3</v>
      </c>
      <c r="S4069" s="1" t="s">
        <v>4106</v>
      </c>
      <c r="T4069" s="4" t="str">
        <f t="shared" si="5"/>
        <v>Cookie</v>
      </c>
      <c r="U4069" s="4" t="str">
        <f t="shared" si="6"/>
        <v>In-store</v>
      </c>
      <c r="V4069" s="4" t="str">
        <f t="shared" si="7"/>
        <v>UNKNOWN</v>
      </c>
      <c r="W4069" s="4">
        <f t="shared" ref="W4069:Y4069" si="4076">IF(OR(J4069 = "ERROR", J4069 = ""), "UNKNOWN", J4069)</f>
        <v>3</v>
      </c>
      <c r="X4069" s="4">
        <f t="shared" si="4076"/>
        <v>1</v>
      </c>
      <c r="Y4069" s="4">
        <f t="shared" si="4076"/>
        <v>3</v>
      </c>
      <c r="Z4069" s="5">
        <f t="shared" si="9"/>
        <v>44944</v>
      </c>
    </row>
    <row r="4070">
      <c r="A4070" s="1" t="s">
        <v>4107</v>
      </c>
      <c r="B4070" s="1" t="s">
        <v>22</v>
      </c>
      <c r="C4070" s="1">
        <v>2.0</v>
      </c>
      <c r="D4070" s="1">
        <v>2.0</v>
      </c>
      <c r="E4070" s="1">
        <v>4.0</v>
      </c>
      <c r="F4070" s="1" t="s">
        <v>39</v>
      </c>
      <c r="G4070" s="1" t="s">
        <v>24</v>
      </c>
      <c r="H4070" s="2">
        <v>45261.0</v>
      </c>
      <c r="J4070" s="3">
        <f t="shared" si="2"/>
        <v>2</v>
      </c>
      <c r="K4070" s="4">
        <f t="shared" si="3"/>
        <v>2</v>
      </c>
      <c r="L4070" s="4">
        <f t="shared" si="4"/>
        <v>4</v>
      </c>
      <c r="S4070" s="1" t="s">
        <v>4107</v>
      </c>
      <c r="T4070" s="4" t="str">
        <f t="shared" si="5"/>
        <v>Coffee</v>
      </c>
      <c r="U4070" s="4" t="str">
        <f t="shared" si="6"/>
        <v>Takeaway</v>
      </c>
      <c r="V4070" s="4" t="str">
        <f t="shared" si="7"/>
        <v>Digital Wallet</v>
      </c>
      <c r="W4070" s="4">
        <f t="shared" ref="W4070:Y4070" si="4077">IF(OR(J4070 = "ERROR", J4070 = ""), "UNKNOWN", J4070)</f>
        <v>2</v>
      </c>
      <c r="X4070" s="4">
        <f t="shared" si="4077"/>
        <v>2</v>
      </c>
      <c r="Y4070" s="4">
        <f t="shared" si="4077"/>
        <v>4</v>
      </c>
      <c r="Z4070" s="5">
        <f t="shared" si="9"/>
        <v>45261</v>
      </c>
    </row>
    <row r="4071">
      <c r="A4071" s="1" t="s">
        <v>4108</v>
      </c>
      <c r="B4071" s="1" t="s">
        <v>25</v>
      </c>
      <c r="C4071" s="1">
        <v>4.0</v>
      </c>
      <c r="D4071" s="1">
        <v>5.0</v>
      </c>
      <c r="E4071" s="1">
        <v>20.0</v>
      </c>
      <c r="F4071" s="1" t="s">
        <v>39</v>
      </c>
      <c r="H4071" s="2">
        <v>45015.0</v>
      </c>
      <c r="J4071" s="3">
        <f t="shared" si="2"/>
        <v>4</v>
      </c>
      <c r="K4071" s="4">
        <f t="shared" si="3"/>
        <v>5</v>
      </c>
      <c r="L4071" s="4">
        <f t="shared" si="4"/>
        <v>20</v>
      </c>
      <c r="S4071" s="1" t="s">
        <v>4108</v>
      </c>
      <c r="T4071" s="4" t="str">
        <f t="shared" si="5"/>
        <v>UNKNOWN</v>
      </c>
      <c r="U4071" s="4" t="str">
        <f t="shared" si="6"/>
        <v>UNKNOWN</v>
      </c>
      <c r="V4071" s="4" t="str">
        <f t="shared" si="7"/>
        <v>Digital Wallet</v>
      </c>
      <c r="W4071" s="4">
        <f t="shared" ref="W4071:Y4071" si="4078">IF(OR(J4071 = "ERROR", J4071 = ""), "UNKNOWN", J4071)</f>
        <v>4</v>
      </c>
      <c r="X4071" s="4">
        <f t="shared" si="4078"/>
        <v>5</v>
      </c>
      <c r="Y4071" s="4">
        <f t="shared" si="4078"/>
        <v>20</v>
      </c>
      <c r="Z4071" s="5">
        <f t="shared" si="9"/>
        <v>45015</v>
      </c>
    </row>
    <row r="4072">
      <c r="A4072" s="1" t="s">
        <v>4109</v>
      </c>
      <c r="B4072" s="1" t="s">
        <v>27</v>
      </c>
      <c r="C4072" s="1">
        <v>1.0</v>
      </c>
      <c r="D4072" s="1">
        <v>3.0</v>
      </c>
      <c r="E4072" s="1">
        <v>3.0</v>
      </c>
      <c r="F4072" s="1" t="s">
        <v>28</v>
      </c>
      <c r="G4072" s="1" t="s">
        <v>24</v>
      </c>
      <c r="H4072" s="2">
        <v>45161.0</v>
      </c>
      <c r="J4072" s="3">
        <f t="shared" si="2"/>
        <v>1</v>
      </c>
      <c r="K4072" s="4">
        <f t="shared" si="3"/>
        <v>3</v>
      </c>
      <c r="L4072" s="4">
        <f t="shared" si="4"/>
        <v>3</v>
      </c>
      <c r="S4072" s="1" t="s">
        <v>4109</v>
      </c>
      <c r="T4072" s="4" t="str">
        <f t="shared" si="5"/>
        <v>Cake</v>
      </c>
      <c r="U4072" s="4" t="str">
        <f t="shared" si="6"/>
        <v>Takeaway</v>
      </c>
      <c r="V4072" s="4" t="str">
        <f t="shared" si="7"/>
        <v>Cash</v>
      </c>
      <c r="W4072" s="4">
        <f t="shared" ref="W4072:Y4072" si="4079">IF(OR(J4072 = "ERROR", J4072 = ""), "UNKNOWN", J4072)</f>
        <v>1</v>
      </c>
      <c r="X4072" s="4">
        <f t="shared" si="4079"/>
        <v>3</v>
      </c>
      <c r="Y4072" s="4">
        <f t="shared" si="4079"/>
        <v>3</v>
      </c>
      <c r="Z4072" s="5">
        <f t="shared" si="9"/>
        <v>45161</v>
      </c>
    </row>
    <row r="4073">
      <c r="A4073" s="1" t="s">
        <v>4110</v>
      </c>
      <c r="B4073" s="1" t="s">
        <v>81</v>
      </c>
      <c r="C4073" s="1">
        <v>4.0</v>
      </c>
      <c r="D4073" s="1">
        <v>1.5</v>
      </c>
      <c r="E4073" s="1">
        <v>6.0</v>
      </c>
      <c r="F4073" s="1" t="s">
        <v>28</v>
      </c>
      <c r="H4073" s="2">
        <v>45180.0</v>
      </c>
      <c r="J4073" s="3">
        <f t="shared" si="2"/>
        <v>4</v>
      </c>
      <c r="K4073" s="4">
        <f t="shared" si="3"/>
        <v>1.5</v>
      </c>
      <c r="L4073" s="4">
        <f t="shared" si="4"/>
        <v>6</v>
      </c>
      <c r="S4073" s="1" t="s">
        <v>4110</v>
      </c>
      <c r="T4073" s="4" t="str">
        <f t="shared" si="5"/>
        <v>Tea</v>
      </c>
      <c r="U4073" s="4" t="str">
        <f t="shared" si="6"/>
        <v>UNKNOWN</v>
      </c>
      <c r="V4073" s="4" t="str">
        <f t="shared" si="7"/>
        <v>Cash</v>
      </c>
      <c r="W4073" s="4">
        <f t="shared" ref="W4073:Y4073" si="4080">IF(OR(J4073 = "ERROR", J4073 = ""), "UNKNOWN", J4073)</f>
        <v>4</v>
      </c>
      <c r="X4073" s="4">
        <f t="shared" si="4080"/>
        <v>1.5</v>
      </c>
      <c r="Y4073" s="4">
        <f t="shared" si="4080"/>
        <v>6</v>
      </c>
      <c r="Z4073" s="5">
        <f t="shared" si="9"/>
        <v>45180</v>
      </c>
    </row>
    <row r="4074">
      <c r="A4074" s="1" t="s">
        <v>4111</v>
      </c>
      <c r="B4074" s="1" t="s">
        <v>81</v>
      </c>
      <c r="C4074" s="1">
        <v>5.0</v>
      </c>
      <c r="D4074" s="1">
        <v>1.5</v>
      </c>
      <c r="E4074" s="1">
        <v>7.5</v>
      </c>
      <c r="G4074" s="1" t="s">
        <v>24</v>
      </c>
      <c r="H4074" s="2">
        <v>45159.0</v>
      </c>
      <c r="J4074" s="3">
        <f t="shared" si="2"/>
        <v>5</v>
      </c>
      <c r="K4074" s="4">
        <f t="shared" si="3"/>
        <v>1.5</v>
      </c>
      <c r="L4074" s="4">
        <f t="shared" si="4"/>
        <v>7.5</v>
      </c>
      <c r="S4074" s="1" t="s">
        <v>4111</v>
      </c>
      <c r="T4074" s="4" t="str">
        <f t="shared" si="5"/>
        <v>Tea</v>
      </c>
      <c r="U4074" s="4" t="str">
        <f t="shared" si="6"/>
        <v>Takeaway</v>
      </c>
      <c r="V4074" s="4" t="str">
        <f t="shared" si="7"/>
        <v>UNKNOWN</v>
      </c>
      <c r="W4074" s="4">
        <f t="shared" ref="W4074:Y4074" si="4081">IF(OR(J4074 = "ERROR", J4074 = ""), "UNKNOWN", J4074)</f>
        <v>5</v>
      </c>
      <c r="X4074" s="4">
        <f t="shared" si="4081"/>
        <v>1.5</v>
      </c>
      <c r="Y4074" s="4">
        <f t="shared" si="4081"/>
        <v>7.5</v>
      </c>
      <c r="Z4074" s="5">
        <f t="shared" si="9"/>
        <v>45159</v>
      </c>
    </row>
    <row r="4075">
      <c r="A4075" s="1" t="s">
        <v>4112</v>
      </c>
      <c r="B4075" s="1" t="s">
        <v>55</v>
      </c>
      <c r="C4075" s="1">
        <v>2.0</v>
      </c>
      <c r="D4075" s="1">
        <v>3.0</v>
      </c>
      <c r="E4075" s="1">
        <v>6.0</v>
      </c>
      <c r="F4075" s="1" t="s">
        <v>39</v>
      </c>
      <c r="H4075" s="2">
        <v>45156.0</v>
      </c>
      <c r="J4075" s="3">
        <f t="shared" si="2"/>
        <v>2</v>
      </c>
      <c r="K4075" s="4">
        <f t="shared" si="3"/>
        <v>3</v>
      </c>
      <c r="L4075" s="4">
        <f t="shared" si="4"/>
        <v>6</v>
      </c>
      <c r="S4075" s="1" t="s">
        <v>4112</v>
      </c>
      <c r="T4075" s="4" t="str">
        <f t="shared" si="5"/>
        <v>Juice</v>
      </c>
      <c r="U4075" s="4" t="str">
        <f t="shared" si="6"/>
        <v>UNKNOWN</v>
      </c>
      <c r="V4075" s="4" t="str">
        <f t="shared" si="7"/>
        <v>Digital Wallet</v>
      </c>
      <c r="W4075" s="4">
        <f t="shared" ref="W4075:Y4075" si="4082">IF(OR(J4075 = "ERROR", J4075 = ""), "UNKNOWN", J4075)</f>
        <v>2</v>
      </c>
      <c r="X4075" s="4">
        <f t="shared" si="4082"/>
        <v>3</v>
      </c>
      <c r="Y4075" s="4">
        <f t="shared" si="4082"/>
        <v>6</v>
      </c>
      <c r="Z4075" s="5">
        <f t="shared" si="9"/>
        <v>45156</v>
      </c>
    </row>
    <row r="4076">
      <c r="A4076" s="1" t="s">
        <v>4113</v>
      </c>
      <c r="B4076" s="1" t="s">
        <v>32</v>
      </c>
      <c r="C4076" s="1">
        <v>4.0</v>
      </c>
      <c r="D4076" s="1">
        <v>1.0</v>
      </c>
      <c r="E4076" s="1">
        <v>4.0</v>
      </c>
      <c r="F4076" s="1" t="s">
        <v>23</v>
      </c>
      <c r="G4076" s="1" t="s">
        <v>24</v>
      </c>
      <c r="H4076" s="2">
        <v>44941.0</v>
      </c>
      <c r="J4076" s="3">
        <f t="shared" si="2"/>
        <v>4</v>
      </c>
      <c r="K4076" s="4">
        <f t="shared" si="3"/>
        <v>1</v>
      </c>
      <c r="L4076" s="4">
        <f t="shared" si="4"/>
        <v>4</v>
      </c>
      <c r="S4076" s="1" t="s">
        <v>4113</v>
      </c>
      <c r="T4076" s="4" t="str">
        <f t="shared" si="5"/>
        <v>Cookie</v>
      </c>
      <c r="U4076" s="4" t="str">
        <f t="shared" si="6"/>
        <v>Takeaway</v>
      </c>
      <c r="V4076" s="4" t="str">
        <f t="shared" si="7"/>
        <v>Credit Card</v>
      </c>
      <c r="W4076" s="4">
        <f t="shared" ref="W4076:Y4076" si="4083">IF(OR(J4076 = "ERROR", J4076 = ""), "UNKNOWN", J4076)</f>
        <v>4</v>
      </c>
      <c r="X4076" s="4">
        <f t="shared" si="4083"/>
        <v>1</v>
      </c>
      <c r="Y4076" s="4">
        <f t="shared" si="4083"/>
        <v>4</v>
      </c>
      <c r="Z4076" s="5">
        <f t="shared" si="9"/>
        <v>44941</v>
      </c>
    </row>
    <row r="4077">
      <c r="A4077" s="1" t="s">
        <v>4114</v>
      </c>
      <c r="C4077" s="1">
        <v>4.0</v>
      </c>
      <c r="D4077" s="1">
        <v>1.5</v>
      </c>
      <c r="E4077" s="1">
        <v>6.0</v>
      </c>
      <c r="F4077" s="1" t="s">
        <v>30</v>
      </c>
      <c r="G4077" s="1" t="s">
        <v>29</v>
      </c>
      <c r="H4077" s="2">
        <v>45001.0</v>
      </c>
      <c r="J4077" s="3">
        <f t="shared" si="2"/>
        <v>4</v>
      </c>
      <c r="K4077" s="4">
        <f t="shared" si="3"/>
        <v>1.5</v>
      </c>
      <c r="L4077" s="4">
        <f t="shared" si="4"/>
        <v>6</v>
      </c>
      <c r="S4077" s="1" t="s">
        <v>4114</v>
      </c>
      <c r="T4077" s="4" t="str">
        <f t="shared" si="5"/>
        <v>UNKNOWN</v>
      </c>
      <c r="U4077" s="4" t="str">
        <f t="shared" si="6"/>
        <v>In-store</v>
      </c>
      <c r="V4077" s="4" t="str">
        <f t="shared" si="7"/>
        <v>UNKNOWN</v>
      </c>
      <c r="W4077" s="4">
        <f t="shared" ref="W4077:Y4077" si="4084">IF(OR(J4077 = "ERROR", J4077 = ""), "UNKNOWN", J4077)</f>
        <v>4</v>
      </c>
      <c r="X4077" s="4">
        <f t="shared" si="4084"/>
        <v>1.5</v>
      </c>
      <c r="Y4077" s="4">
        <f t="shared" si="4084"/>
        <v>6</v>
      </c>
      <c r="Z4077" s="5">
        <f t="shared" si="9"/>
        <v>45001</v>
      </c>
    </row>
    <row r="4078">
      <c r="A4078" s="1" t="s">
        <v>4115</v>
      </c>
      <c r="B4078" s="1" t="s">
        <v>22</v>
      </c>
      <c r="C4078" s="1">
        <v>1.0</v>
      </c>
      <c r="D4078" s="1" t="s">
        <v>30</v>
      </c>
      <c r="E4078" s="1">
        <v>2.0</v>
      </c>
      <c r="H4078" s="2">
        <v>44974.0</v>
      </c>
      <c r="J4078" s="3">
        <f t="shared" si="2"/>
        <v>1</v>
      </c>
      <c r="K4078" s="4">
        <f t="shared" si="3"/>
        <v>2</v>
      </c>
      <c r="L4078" s="4">
        <f t="shared" si="4"/>
        <v>2</v>
      </c>
      <c r="S4078" s="1" t="s">
        <v>4115</v>
      </c>
      <c r="T4078" s="4" t="str">
        <f t="shared" si="5"/>
        <v>Coffee</v>
      </c>
      <c r="U4078" s="4" t="str">
        <f t="shared" si="6"/>
        <v>UNKNOWN</v>
      </c>
      <c r="V4078" s="4" t="str">
        <f t="shared" si="7"/>
        <v>UNKNOWN</v>
      </c>
      <c r="W4078" s="4">
        <f t="shared" ref="W4078:Y4078" si="4085">IF(OR(J4078 = "ERROR", J4078 = ""), "UNKNOWN", J4078)</f>
        <v>1</v>
      </c>
      <c r="X4078" s="4">
        <f t="shared" si="4085"/>
        <v>2</v>
      </c>
      <c r="Y4078" s="4">
        <f t="shared" si="4085"/>
        <v>2</v>
      </c>
      <c r="Z4078" s="5">
        <f t="shared" si="9"/>
        <v>44974</v>
      </c>
    </row>
    <row r="4079">
      <c r="A4079" s="1" t="s">
        <v>4116</v>
      </c>
      <c r="B4079" s="1" t="s">
        <v>25</v>
      </c>
      <c r="C4079" s="1">
        <v>1.0</v>
      </c>
      <c r="D4079" s="1">
        <v>2.0</v>
      </c>
      <c r="E4079" s="1">
        <v>2.0</v>
      </c>
      <c r="F4079" s="1" t="s">
        <v>39</v>
      </c>
      <c r="G4079" s="1" t="s">
        <v>29</v>
      </c>
      <c r="H4079" s="2">
        <v>44947.0</v>
      </c>
      <c r="J4079" s="3">
        <f t="shared" si="2"/>
        <v>1</v>
      </c>
      <c r="K4079" s="4">
        <f t="shared" si="3"/>
        <v>2</v>
      </c>
      <c r="L4079" s="4">
        <f t="shared" si="4"/>
        <v>2</v>
      </c>
      <c r="S4079" s="1" t="s">
        <v>4116</v>
      </c>
      <c r="T4079" s="4" t="str">
        <f t="shared" si="5"/>
        <v>UNKNOWN</v>
      </c>
      <c r="U4079" s="4" t="str">
        <f t="shared" si="6"/>
        <v>In-store</v>
      </c>
      <c r="V4079" s="4" t="str">
        <f t="shared" si="7"/>
        <v>Digital Wallet</v>
      </c>
      <c r="W4079" s="4">
        <f t="shared" ref="W4079:Y4079" si="4086">IF(OR(J4079 = "ERROR", J4079 = ""), "UNKNOWN", J4079)</f>
        <v>1</v>
      </c>
      <c r="X4079" s="4">
        <f t="shared" si="4086"/>
        <v>2</v>
      </c>
      <c r="Y4079" s="4">
        <f t="shared" si="4086"/>
        <v>2</v>
      </c>
      <c r="Z4079" s="5">
        <f t="shared" si="9"/>
        <v>44947</v>
      </c>
    </row>
    <row r="4080">
      <c r="A4080" s="1" t="s">
        <v>4117</v>
      </c>
      <c r="B4080" s="1" t="s">
        <v>44</v>
      </c>
      <c r="C4080" s="1">
        <v>1.0</v>
      </c>
      <c r="D4080" s="1">
        <v>4.0</v>
      </c>
      <c r="E4080" s="1">
        <v>4.0</v>
      </c>
      <c r="F4080" s="1" t="s">
        <v>23</v>
      </c>
      <c r="H4080" s="2">
        <v>45087.0</v>
      </c>
      <c r="J4080" s="3">
        <f t="shared" si="2"/>
        <v>1</v>
      </c>
      <c r="K4080" s="4">
        <f t="shared" si="3"/>
        <v>4</v>
      </c>
      <c r="L4080" s="4">
        <f t="shared" si="4"/>
        <v>4</v>
      </c>
      <c r="S4080" s="1" t="s">
        <v>4117</v>
      </c>
      <c r="T4080" s="4" t="str">
        <f t="shared" si="5"/>
        <v>Sandwich</v>
      </c>
      <c r="U4080" s="4" t="str">
        <f t="shared" si="6"/>
        <v>UNKNOWN</v>
      </c>
      <c r="V4080" s="4" t="str">
        <f t="shared" si="7"/>
        <v>Credit Card</v>
      </c>
      <c r="W4080" s="4">
        <f t="shared" ref="W4080:Y4080" si="4087">IF(OR(J4080 = "ERROR", J4080 = ""), "UNKNOWN", J4080)</f>
        <v>1</v>
      </c>
      <c r="X4080" s="4">
        <f t="shared" si="4087"/>
        <v>4</v>
      </c>
      <c r="Y4080" s="4">
        <f t="shared" si="4087"/>
        <v>4</v>
      </c>
      <c r="Z4080" s="5">
        <f t="shared" si="9"/>
        <v>45087</v>
      </c>
    </row>
    <row r="4081">
      <c r="A4081" s="1" t="s">
        <v>4118</v>
      </c>
      <c r="B4081" s="1" t="s">
        <v>27</v>
      </c>
      <c r="C4081" s="1">
        <v>5.0</v>
      </c>
      <c r="D4081" s="1">
        <v>3.0</v>
      </c>
      <c r="E4081" s="1">
        <v>15.0</v>
      </c>
      <c r="H4081" s="2">
        <v>44962.0</v>
      </c>
      <c r="J4081" s="3">
        <f t="shared" si="2"/>
        <v>5</v>
      </c>
      <c r="K4081" s="4">
        <f t="shared" si="3"/>
        <v>3</v>
      </c>
      <c r="L4081" s="4">
        <f t="shared" si="4"/>
        <v>15</v>
      </c>
      <c r="S4081" s="1" t="s">
        <v>4118</v>
      </c>
      <c r="T4081" s="4" t="str">
        <f t="shared" si="5"/>
        <v>Cake</v>
      </c>
      <c r="U4081" s="4" t="str">
        <f t="shared" si="6"/>
        <v>UNKNOWN</v>
      </c>
      <c r="V4081" s="4" t="str">
        <f t="shared" si="7"/>
        <v>UNKNOWN</v>
      </c>
      <c r="W4081" s="4">
        <f t="shared" ref="W4081:Y4081" si="4088">IF(OR(J4081 = "ERROR", J4081 = ""), "UNKNOWN", J4081)</f>
        <v>5</v>
      </c>
      <c r="X4081" s="4">
        <f t="shared" si="4088"/>
        <v>3</v>
      </c>
      <c r="Y4081" s="4">
        <f t="shared" si="4088"/>
        <v>15</v>
      </c>
      <c r="Z4081" s="5">
        <f t="shared" si="9"/>
        <v>44962</v>
      </c>
    </row>
    <row r="4082">
      <c r="A4082" s="1" t="s">
        <v>4119</v>
      </c>
      <c r="B4082" s="1" t="s">
        <v>81</v>
      </c>
      <c r="C4082" s="1">
        <v>4.0</v>
      </c>
      <c r="D4082" s="1">
        <v>1.5</v>
      </c>
      <c r="E4082" s="1">
        <v>6.0</v>
      </c>
      <c r="F4082" s="1" t="s">
        <v>39</v>
      </c>
      <c r="G4082" s="1" t="s">
        <v>24</v>
      </c>
      <c r="H4082" s="2">
        <v>45174.0</v>
      </c>
      <c r="J4082" s="3">
        <f t="shared" si="2"/>
        <v>4</v>
      </c>
      <c r="K4082" s="4">
        <f t="shared" si="3"/>
        <v>1.5</v>
      </c>
      <c r="L4082" s="4">
        <f t="shared" si="4"/>
        <v>6</v>
      </c>
      <c r="S4082" s="1" t="s">
        <v>4119</v>
      </c>
      <c r="T4082" s="4" t="str">
        <f t="shared" si="5"/>
        <v>Tea</v>
      </c>
      <c r="U4082" s="4" t="str">
        <f t="shared" si="6"/>
        <v>Takeaway</v>
      </c>
      <c r="V4082" s="4" t="str">
        <f t="shared" si="7"/>
        <v>Digital Wallet</v>
      </c>
      <c r="W4082" s="4">
        <f t="shared" ref="W4082:Y4082" si="4089">IF(OR(J4082 = "ERROR", J4082 = ""), "UNKNOWN", J4082)</f>
        <v>4</v>
      </c>
      <c r="X4082" s="4">
        <f t="shared" si="4089"/>
        <v>1.5</v>
      </c>
      <c r="Y4082" s="4">
        <f t="shared" si="4089"/>
        <v>6</v>
      </c>
      <c r="Z4082" s="5">
        <f t="shared" si="9"/>
        <v>45174</v>
      </c>
    </row>
    <row r="4083">
      <c r="A4083" s="1" t="s">
        <v>4120</v>
      </c>
      <c r="B4083" s="1" t="s">
        <v>81</v>
      </c>
      <c r="C4083" s="1">
        <v>1.0</v>
      </c>
      <c r="D4083" s="1">
        <v>1.5</v>
      </c>
      <c r="E4083" s="1">
        <v>1.5</v>
      </c>
      <c r="F4083" s="1" t="s">
        <v>28</v>
      </c>
      <c r="G4083" s="1" t="s">
        <v>30</v>
      </c>
      <c r="H4083" s="2">
        <v>45156.0</v>
      </c>
      <c r="J4083" s="3">
        <f t="shared" si="2"/>
        <v>1</v>
      </c>
      <c r="K4083" s="4">
        <f t="shared" si="3"/>
        <v>1.5</v>
      </c>
      <c r="L4083" s="4">
        <f t="shared" si="4"/>
        <v>1.5</v>
      </c>
      <c r="S4083" s="1" t="s">
        <v>4120</v>
      </c>
      <c r="T4083" s="4" t="str">
        <f t="shared" si="5"/>
        <v>Tea</v>
      </c>
      <c r="U4083" s="4" t="str">
        <f t="shared" si="6"/>
        <v>UNKNOWN</v>
      </c>
      <c r="V4083" s="4" t="str">
        <f t="shared" si="7"/>
        <v>Cash</v>
      </c>
      <c r="W4083" s="4">
        <f t="shared" ref="W4083:Y4083" si="4090">IF(OR(J4083 = "ERROR", J4083 = ""), "UNKNOWN", J4083)</f>
        <v>1</v>
      </c>
      <c r="X4083" s="4">
        <f t="shared" si="4090"/>
        <v>1.5</v>
      </c>
      <c r="Y4083" s="4">
        <f t="shared" si="4090"/>
        <v>1.5</v>
      </c>
      <c r="Z4083" s="5">
        <f t="shared" si="9"/>
        <v>45156</v>
      </c>
    </row>
    <row r="4084">
      <c r="A4084" s="1" t="s">
        <v>4121</v>
      </c>
      <c r="B4084" s="1" t="s">
        <v>22</v>
      </c>
      <c r="C4084" s="1">
        <v>3.0</v>
      </c>
      <c r="D4084" s="1">
        <v>2.0</v>
      </c>
      <c r="E4084" s="1">
        <v>6.0</v>
      </c>
      <c r="H4084" s="2">
        <v>45180.0</v>
      </c>
      <c r="J4084" s="3">
        <f t="shared" si="2"/>
        <v>3</v>
      </c>
      <c r="K4084" s="4">
        <f t="shared" si="3"/>
        <v>2</v>
      </c>
      <c r="L4084" s="4">
        <f t="shared" si="4"/>
        <v>6</v>
      </c>
      <c r="S4084" s="1" t="s">
        <v>4121</v>
      </c>
      <c r="T4084" s="4" t="str">
        <f t="shared" si="5"/>
        <v>Coffee</v>
      </c>
      <c r="U4084" s="4" t="str">
        <f t="shared" si="6"/>
        <v>UNKNOWN</v>
      </c>
      <c r="V4084" s="4" t="str">
        <f t="shared" si="7"/>
        <v>UNKNOWN</v>
      </c>
      <c r="W4084" s="4">
        <f t="shared" ref="W4084:Y4084" si="4091">IF(OR(J4084 = "ERROR", J4084 = ""), "UNKNOWN", J4084)</f>
        <v>3</v>
      </c>
      <c r="X4084" s="4">
        <f t="shared" si="4091"/>
        <v>2</v>
      </c>
      <c r="Y4084" s="4">
        <f t="shared" si="4091"/>
        <v>6</v>
      </c>
      <c r="Z4084" s="5">
        <f t="shared" si="9"/>
        <v>45180</v>
      </c>
    </row>
    <row r="4085">
      <c r="A4085" s="1" t="s">
        <v>4122</v>
      </c>
      <c r="B4085" s="1" t="s">
        <v>32</v>
      </c>
      <c r="C4085" s="1">
        <v>1.0</v>
      </c>
      <c r="D4085" s="1">
        <v>1.0</v>
      </c>
      <c r="F4085" s="1" t="s">
        <v>28</v>
      </c>
      <c r="G4085" s="1" t="s">
        <v>29</v>
      </c>
      <c r="J4085" s="3">
        <f t="shared" si="2"/>
        <v>1</v>
      </c>
      <c r="K4085" s="4">
        <f t="shared" si="3"/>
        <v>1</v>
      </c>
      <c r="L4085" s="4">
        <f t="shared" si="4"/>
        <v>1</v>
      </c>
      <c r="S4085" s="1" t="s">
        <v>4122</v>
      </c>
      <c r="T4085" s="4" t="str">
        <f t="shared" si="5"/>
        <v>Cookie</v>
      </c>
      <c r="U4085" s="4" t="str">
        <f t="shared" si="6"/>
        <v>In-store</v>
      </c>
      <c r="V4085" s="4" t="str">
        <f t="shared" si="7"/>
        <v>Cash</v>
      </c>
      <c r="W4085" s="4">
        <f t="shared" ref="W4085:Y4085" si="4092">IF(OR(J4085 = "ERROR", J4085 = ""), "UNKNOWN", J4085)</f>
        <v>1</v>
      </c>
      <c r="X4085" s="4">
        <f t="shared" si="4092"/>
        <v>1</v>
      </c>
      <c r="Y4085" s="4">
        <f t="shared" si="4092"/>
        <v>1</v>
      </c>
      <c r="Z4085" s="4" t="str">
        <f t="shared" si="9"/>
        <v>UNKNOWN</v>
      </c>
    </row>
    <row r="4086">
      <c r="A4086" s="1" t="s">
        <v>4123</v>
      </c>
      <c r="B4086" s="1" t="s">
        <v>41</v>
      </c>
      <c r="C4086" s="1">
        <v>4.0</v>
      </c>
      <c r="D4086" s="1">
        <v>4.0</v>
      </c>
      <c r="E4086" s="1">
        <v>16.0</v>
      </c>
      <c r="F4086" s="1" t="s">
        <v>39</v>
      </c>
      <c r="G4086" s="1" t="s">
        <v>29</v>
      </c>
      <c r="H4086" s="2">
        <v>45081.0</v>
      </c>
      <c r="J4086" s="3">
        <f t="shared" si="2"/>
        <v>4</v>
      </c>
      <c r="K4086" s="4">
        <f t="shared" si="3"/>
        <v>4</v>
      </c>
      <c r="L4086" s="4">
        <f t="shared" si="4"/>
        <v>16</v>
      </c>
      <c r="S4086" s="1" t="s">
        <v>4123</v>
      </c>
      <c r="T4086" s="4" t="str">
        <f t="shared" si="5"/>
        <v>Smoothie</v>
      </c>
      <c r="U4086" s="4" t="str">
        <f t="shared" si="6"/>
        <v>In-store</v>
      </c>
      <c r="V4086" s="4" t="str">
        <f t="shared" si="7"/>
        <v>Digital Wallet</v>
      </c>
      <c r="W4086" s="4">
        <f t="shared" ref="W4086:Y4086" si="4093">IF(OR(J4086 = "ERROR", J4086 = ""), "UNKNOWN", J4086)</f>
        <v>4</v>
      </c>
      <c r="X4086" s="4">
        <f t="shared" si="4093"/>
        <v>4</v>
      </c>
      <c r="Y4086" s="4">
        <f t="shared" si="4093"/>
        <v>16</v>
      </c>
      <c r="Z4086" s="5">
        <f t="shared" si="9"/>
        <v>45081</v>
      </c>
    </row>
    <row r="4087">
      <c r="A4087" s="1" t="s">
        <v>4124</v>
      </c>
      <c r="B4087" s="1" t="s">
        <v>25</v>
      </c>
      <c r="C4087" s="1">
        <v>2.0</v>
      </c>
      <c r="D4087" s="1">
        <v>2.0</v>
      </c>
      <c r="E4087" s="1">
        <v>4.0</v>
      </c>
      <c r="F4087" s="1" t="s">
        <v>28</v>
      </c>
      <c r="G4087" s="1" t="s">
        <v>29</v>
      </c>
      <c r="H4087" s="6">
        <v>45219.0</v>
      </c>
      <c r="J4087" s="3">
        <f t="shared" si="2"/>
        <v>2</v>
      </c>
      <c r="K4087" s="4">
        <f t="shared" si="3"/>
        <v>2</v>
      </c>
      <c r="L4087" s="4">
        <f t="shared" si="4"/>
        <v>4</v>
      </c>
      <c r="S4087" s="1" t="s">
        <v>4124</v>
      </c>
      <c r="T4087" s="4" t="str">
        <f t="shared" si="5"/>
        <v>UNKNOWN</v>
      </c>
      <c r="U4087" s="4" t="str">
        <f t="shared" si="6"/>
        <v>In-store</v>
      </c>
      <c r="V4087" s="4" t="str">
        <f t="shared" si="7"/>
        <v>Cash</v>
      </c>
      <c r="W4087" s="4">
        <f t="shared" ref="W4087:Y4087" si="4094">IF(OR(J4087 = "ERROR", J4087 = ""), "UNKNOWN", J4087)</f>
        <v>2</v>
      </c>
      <c r="X4087" s="4">
        <f t="shared" si="4094"/>
        <v>2</v>
      </c>
      <c r="Y4087" s="4">
        <f t="shared" si="4094"/>
        <v>4</v>
      </c>
      <c r="Z4087" s="7">
        <f t="shared" si="9"/>
        <v>45219</v>
      </c>
    </row>
    <row r="4088">
      <c r="A4088" s="1" t="s">
        <v>4125</v>
      </c>
      <c r="C4088" s="1">
        <v>3.0</v>
      </c>
      <c r="D4088" s="1">
        <v>3.0</v>
      </c>
      <c r="E4088" s="1">
        <v>9.0</v>
      </c>
      <c r="F4088" s="1" t="s">
        <v>23</v>
      </c>
      <c r="H4088" s="2">
        <v>45070.0</v>
      </c>
      <c r="J4088" s="3">
        <f t="shared" si="2"/>
        <v>3</v>
      </c>
      <c r="K4088" s="4">
        <f t="shared" si="3"/>
        <v>3</v>
      </c>
      <c r="L4088" s="4">
        <f t="shared" si="4"/>
        <v>9</v>
      </c>
      <c r="S4088" s="1" t="s">
        <v>4125</v>
      </c>
      <c r="T4088" s="4" t="str">
        <f t="shared" si="5"/>
        <v>UNKNOWN</v>
      </c>
      <c r="U4088" s="4" t="str">
        <f t="shared" si="6"/>
        <v>UNKNOWN</v>
      </c>
      <c r="V4088" s="4" t="str">
        <f t="shared" si="7"/>
        <v>Credit Card</v>
      </c>
      <c r="W4088" s="4">
        <f t="shared" ref="W4088:Y4088" si="4095">IF(OR(J4088 = "ERROR", J4088 = ""), "UNKNOWN", J4088)</f>
        <v>3</v>
      </c>
      <c r="X4088" s="4">
        <f t="shared" si="4095"/>
        <v>3</v>
      </c>
      <c r="Y4088" s="4">
        <f t="shared" si="4095"/>
        <v>9</v>
      </c>
      <c r="Z4088" s="5">
        <f t="shared" si="9"/>
        <v>45070</v>
      </c>
    </row>
    <row r="4089">
      <c r="A4089" s="1" t="s">
        <v>4126</v>
      </c>
      <c r="B4089" s="1" t="s">
        <v>32</v>
      </c>
      <c r="C4089" s="1" t="s">
        <v>30</v>
      </c>
      <c r="D4089" s="1">
        <v>1.0</v>
      </c>
      <c r="E4089" s="1">
        <v>1.0</v>
      </c>
      <c r="F4089" s="1" t="s">
        <v>23</v>
      </c>
      <c r="G4089" s="1" t="s">
        <v>29</v>
      </c>
      <c r="H4089" s="2">
        <v>45054.0</v>
      </c>
      <c r="J4089" s="3">
        <f t="shared" si="2"/>
        <v>1</v>
      </c>
      <c r="K4089" s="4">
        <f t="shared" si="3"/>
        <v>1</v>
      </c>
      <c r="L4089" s="4">
        <f t="shared" si="4"/>
        <v>1</v>
      </c>
      <c r="S4089" s="1" t="s">
        <v>4126</v>
      </c>
      <c r="T4089" s="4" t="str">
        <f t="shared" si="5"/>
        <v>Cookie</v>
      </c>
      <c r="U4089" s="4" t="str">
        <f t="shared" si="6"/>
        <v>In-store</v>
      </c>
      <c r="V4089" s="4" t="str">
        <f t="shared" si="7"/>
        <v>Credit Card</v>
      </c>
      <c r="W4089" s="4">
        <f t="shared" ref="W4089:Y4089" si="4096">IF(OR(J4089 = "ERROR", J4089 = ""), "UNKNOWN", J4089)</f>
        <v>1</v>
      </c>
      <c r="X4089" s="4">
        <f t="shared" si="4096"/>
        <v>1</v>
      </c>
      <c r="Y4089" s="4">
        <f t="shared" si="4096"/>
        <v>1</v>
      </c>
      <c r="Z4089" s="5">
        <f t="shared" si="9"/>
        <v>45054</v>
      </c>
    </row>
    <row r="4090">
      <c r="A4090" s="1" t="s">
        <v>4127</v>
      </c>
      <c r="B4090" s="1" t="s">
        <v>32</v>
      </c>
      <c r="C4090" s="1">
        <v>4.0</v>
      </c>
      <c r="D4090" s="1">
        <v>1.0</v>
      </c>
      <c r="E4090" s="1">
        <v>4.0</v>
      </c>
      <c r="G4090" s="1" t="s">
        <v>29</v>
      </c>
      <c r="H4090" s="6">
        <v>45257.0</v>
      </c>
      <c r="J4090" s="3">
        <f t="shared" si="2"/>
        <v>4</v>
      </c>
      <c r="K4090" s="4">
        <f t="shared" si="3"/>
        <v>1</v>
      </c>
      <c r="L4090" s="4">
        <f t="shared" si="4"/>
        <v>4</v>
      </c>
      <c r="S4090" s="1" t="s">
        <v>4127</v>
      </c>
      <c r="T4090" s="4" t="str">
        <f t="shared" si="5"/>
        <v>Cookie</v>
      </c>
      <c r="U4090" s="4" t="str">
        <f t="shared" si="6"/>
        <v>In-store</v>
      </c>
      <c r="V4090" s="4" t="str">
        <f t="shared" si="7"/>
        <v>UNKNOWN</v>
      </c>
      <c r="W4090" s="4">
        <f t="shared" ref="W4090:Y4090" si="4097">IF(OR(J4090 = "ERROR", J4090 = ""), "UNKNOWN", J4090)</f>
        <v>4</v>
      </c>
      <c r="X4090" s="4">
        <f t="shared" si="4097"/>
        <v>1</v>
      </c>
      <c r="Y4090" s="4">
        <f t="shared" si="4097"/>
        <v>4</v>
      </c>
      <c r="Z4090" s="7">
        <f t="shared" si="9"/>
        <v>45257</v>
      </c>
    </row>
    <row r="4091">
      <c r="A4091" s="1" t="s">
        <v>4128</v>
      </c>
      <c r="B4091" s="1" t="s">
        <v>44</v>
      </c>
      <c r="C4091" s="1">
        <v>1.0</v>
      </c>
      <c r="D4091" s="1">
        <v>4.0</v>
      </c>
      <c r="E4091" s="1">
        <v>4.0</v>
      </c>
      <c r="F4091" s="1" t="s">
        <v>23</v>
      </c>
      <c r="G4091" s="1" t="s">
        <v>29</v>
      </c>
      <c r="H4091" s="2">
        <v>45115.0</v>
      </c>
      <c r="J4091" s="3">
        <f t="shared" si="2"/>
        <v>1</v>
      </c>
      <c r="K4091" s="4">
        <f t="shared" si="3"/>
        <v>4</v>
      </c>
      <c r="L4091" s="4">
        <f t="shared" si="4"/>
        <v>4</v>
      </c>
      <c r="S4091" s="1" t="s">
        <v>4128</v>
      </c>
      <c r="T4091" s="4" t="str">
        <f t="shared" si="5"/>
        <v>Sandwich</v>
      </c>
      <c r="U4091" s="4" t="str">
        <f t="shared" si="6"/>
        <v>In-store</v>
      </c>
      <c r="V4091" s="4" t="str">
        <f t="shared" si="7"/>
        <v>Credit Card</v>
      </c>
      <c r="W4091" s="4">
        <f t="shared" ref="W4091:Y4091" si="4098">IF(OR(J4091 = "ERROR", J4091 = ""), "UNKNOWN", J4091)</f>
        <v>1</v>
      </c>
      <c r="X4091" s="4">
        <f t="shared" si="4098"/>
        <v>4</v>
      </c>
      <c r="Y4091" s="4">
        <f t="shared" si="4098"/>
        <v>4</v>
      </c>
      <c r="Z4091" s="5">
        <f t="shared" si="9"/>
        <v>45115</v>
      </c>
    </row>
    <row r="4092">
      <c r="A4092" s="1" t="s">
        <v>4129</v>
      </c>
      <c r="B4092" s="1" t="s">
        <v>27</v>
      </c>
      <c r="C4092" s="1">
        <v>3.0</v>
      </c>
      <c r="D4092" s="1">
        <v>3.0</v>
      </c>
      <c r="E4092" s="1">
        <v>9.0</v>
      </c>
      <c r="F4092" s="1" t="s">
        <v>28</v>
      </c>
      <c r="H4092" s="2">
        <v>45269.0</v>
      </c>
      <c r="J4092" s="3">
        <f t="shared" si="2"/>
        <v>3</v>
      </c>
      <c r="K4092" s="4">
        <f t="shared" si="3"/>
        <v>3</v>
      </c>
      <c r="L4092" s="4">
        <f t="shared" si="4"/>
        <v>9</v>
      </c>
      <c r="S4092" s="1" t="s">
        <v>4129</v>
      </c>
      <c r="T4092" s="4" t="str">
        <f t="shared" si="5"/>
        <v>Cake</v>
      </c>
      <c r="U4092" s="4" t="str">
        <f t="shared" si="6"/>
        <v>UNKNOWN</v>
      </c>
      <c r="V4092" s="4" t="str">
        <f t="shared" si="7"/>
        <v>Cash</v>
      </c>
      <c r="W4092" s="4">
        <f t="shared" ref="W4092:Y4092" si="4099">IF(OR(J4092 = "ERROR", J4092 = ""), "UNKNOWN", J4092)</f>
        <v>3</v>
      </c>
      <c r="X4092" s="4">
        <f t="shared" si="4099"/>
        <v>3</v>
      </c>
      <c r="Y4092" s="4">
        <f t="shared" si="4099"/>
        <v>9</v>
      </c>
      <c r="Z4092" s="5">
        <f t="shared" si="9"/>
        <v>45269</v>
      </c>
    </row>
    <row r="4093">
      <c r="A4093" s="1" t="s">
        <v>4130</v>
      </c>
      <c r="B4093" s="1" t="s">
        <v>81</v>
      </c>
      <c r="C4093" s="1">
        <v>4.0</v>
      </c>
      <c r="D4093" s="1">
        <v>1.5</v>
      </c>
      <c r="E4093" s="1">
        <v>6.0</v>
      </c>
      <c r="F4093" s="1" t="s">
        <v>23</v>
      </c>
      <c r="G4093" s="1" t="s">
        <v>29</v>
      </c>
      <c r="H4093" s="2">
        <v>45261.0</v>
      </c>
      <c r="J4093" s="3">
        <f t="shared" si="2"/>
        <v>4</v>
      </c>
      <c r="K4093" s="4">
        <f t="shared" si="3"/>
        <v>1.5</v>
      </c>
      <c r="L4093" s="4">
        <f t="shared" si="4"/>
        <v>6</v>
      </c>
      <c r="S4093" s="1" t="s">
        <v>4130</v>
      </c>
      <c r="T4093" s="4" t="str">
        <f t="shared" si="5"/>
        <v>Tea</v>
      </c>
      <c r="U4093" s="4" t="str">
        <f t="shared" si="6"/>
        <v>In-store</v>
      </c>
      <c r="V4093" s="4" t="str">
        <f t="shared" si="7"/>
        <v>Credit Card</v>
      </c>
      <c r="W4093" s="4">
        <f t="shared" ref="W4093:Y4093" si="4100">IF(OR(J4093 = "ERROR", J4093 = ""), "UNKNOWN", J4093)</f>
        <v>4</v>
      </c>
      <c r="X4093" s="4">
        <f t="shared" si="4100"/>
        <v>1.5</v>
      </c>
      <c r="Y4093" s="4">
        <f t="shared" si="4100"/>
        <v>6</v>
      </c>
      <c r="Z4093" s="5">
        <f t="shared" si="9"/>
        <v>45261</v>
      </c>
    </row>
    <row r="4094">
      <c r="A4094" s="1" t="s">
        <v>4131</v>
      </c>
      <c r="B4094" s="1" t="s">
        <v>30</v>
      </c>
      <c r="C4094" s="1">
        <v>1.0</v>
      </c>
      <c r="D4094" s="1" t="s">
        <v>30</v>
      </c>
      <c r="E4094" s="1">
        <v>5.0</v>
      </c>
      <c r="F4094" s="1" t="s">
        <v>25</v>
      </c>
      <c r="H4094" s="2">
        <v>45080.0</v>
      </c>
      <c r="J4094" s="3">
        <f t="shared" si="2"/>
        <v>1</v>
      </c>
      <c r="K4094" s="4">
        <f t="shared" si="3"/>
        <v>5</v>
      </c>
      <c r="L4094" s="4">
        <f t="shared" si="4"/>
        <v>5</v>
      </c>
      <c r="S4094" s="1" t="s">
        <v>4131</v>
      </c>
      <c r="T4094" s="4" t="str">
        <f t="shared" si="5"/>
        <v>UNKNOWN</v>
      </c>
      <c r="U4094" s="4" t="str">
        <f t="shared" si="6"/>
        <v>UNKNOWN</v>
      </c>
      <c r="V4094" s="4" t="str">
        <f t="shared" si="7"/>
        <v>UNKNOWN</v>
      </c>
      <c r="W4094" s="4">
        <f t="shared" ref="W4094:Y4094" si="4101">IF(OR(J4094 = "ERROR", J4094 = ""), "UNKNOWN", J4094)</f>
        <v>1</v>
      </c>
      <c r="X4094" s="4">
        <f t="shared" si="4101"/>
        <v>5</v>
      </c>
      <c r="Y4094" s="4">
        <f t="shared" si="4101"/>
        <v>5</v>
      </c>
      <c r="Z4094" s="5">
        <f t="shared" si="9"/>
        <v>45080</v>
      </c>
    </row>
    <row r="4095">
      <c r="A4095" s="1" t="s">
        <v>4132</v>
      </c>
      <c r="B4095" s="1" t="s">
        <v>25</v>
      </c>
      <c r="C4095" s="1">
        <v>5.0</v>
      </c>
      <c r="D4095" s="1">
        <v>4.0</v>
      </c>
      <c r="E4095" s="1">
        <v>20.0</v>
      </c>
      <c r="F4095" s="1" t="s">
        <v>39</v>
      </c>
      <c r="G4095" s="1" t="s">
        <v>24</v>
      </c>
      <c r="H4095" s="2">
        <v>45110.0</v>
      </c>
      <c r="J4095" s="3">
        <f t="shared" si="2"/>
        <v>5</v>
      </c>
      <c r="K4095" s="4">
        <f t="shared" si="3"/>
        <v>4</v>
      </c>
      <c r="L4095" s="4">
        <f t="shared" si="4"/>
        <v>20</v>
      </c>
      <c r="S4095" s="1" t="s">
        <v>4132</v>
      </c>
      <c r="T4095" s="4" t="str">
        <f t="shared" si="5"/>
        <v>UNKNOWN</v>
      </c>
      <c r="U4095" s="4" t="str">
        <f t="shared" si="6"/>
        <v>Takeaway</v>
      </c>
      <c r="V4095" s="4" t="str">
        <f t="shared" si="7"/>
        <v>Digital Wallet</v>
      </c>
      <c r="W4095" s="4">
        <f t="shared" ref="W4095:Y4095" si="4102">IF(OR(J4095 = "ERROR", J4095 = ""), "UNKNOWN", J4095)</f>
        <v>5</v>
      </c>
      <c r="X4095" s="4">
        <f t="shared" si="4102"/>
        <v>4</v>
      </c>
      <c r="Y4095" s="4">
        <f t="shared" si="4102"/>
        <v>20</v>
      </c>
      <c r="Z4095" s="5">
        <f t="shared" si="9"/>
        <v>45110</v>
      </c>
    </row>
    <row r="4096">
      <c r="A4096" s="1" t="s">
        <v>4133</v>
      </c>
      <c r="B4096" s="1" t="s">
        <v>36</v>
      </c>
      <c r="C4096" s="1">
        <v>1.0</v>
      </c>
      <c r="D4096" s="1">
        <v>5.0</v>
      </c>
      <c r="F4096" s="1" t="s">
        <v>28</v>
      </c>
      <c r="G4096" s="1" t="s">
        <v>24</v>
      </c>
      <c r="H4096" s="2">
        <v>45077.0</v>
      </c>
      <c r="J4096" s="3">
        <f t="shared" si="2"/>
        <v>1</v>
      </c>
      <c r="K4096" s="4">
        <f t="shared" si="3"/>
        <v>5</v>
      </c>
      <c r="L4096" s="4">
        <f t="shared" si="4"/>
        <v>5</v>
      </c>
      <c r="S4096" s="1" t="s">
        <v>4133</v>
      </c>
      <c r="T4096" s="4" t="str">
        <f t="shared" si="5"/>
        <v>Salad</v>
      </c>
      <c r="U4096" s="4" t="str">
        <f t="shared" si="6"/>
        <v>Takeaway</v>
      </c>
      <c r="V4096" s="4" t="str">
        <f t="shared" si="7"/>
        <v>Cash</v>
      </c>
      <c r="W4096" s="4">
        <f t="shared" ref="W4096:Y4096" si="4103">IF(OR(J4096 = "ERROR", J4096 = ""), "UNKNOWN", J4096)</f>
        <v>1</v>
      </c>
      <c r="X4096" s="4">
        <f t="shared" si="4103"/>
        <v>5</v>
      </c>
      <c r="Y4096" s="4">
        <f t="shared" si="4103"/>
        <v>5</v>
      </c>
      <c r="Z4096" s="5">
        <f t="shared" si="9"/>
        <v>45077</v>
      </c>
    </row>
    <row r="4097">
      <c r="A4097" s="1" t="s">
        <v>4134</v>
      </c>
      <c r="B4097" s="1" t="s">
        <v>36</v>
      </c>
      <c r="C4097" s="1">
        <v>5.0</v>
      </c>
      <c r="D4097" s="1">
        <v>5.0</v>
      </c>
      <c r="E4097" s="1">
        <v>25.0</v>
      </c>
      <c r="G4097" s="1" t="s">
        <v>30</v>
      </c>
      <c r="H4097" s="2">
        <v>45153.0</v>
      </c>
      <c r="J4097" s="3">
        <f t="shared" si="2"/>
        <v>5</v>
      </c>
      <c r="K4097" s="4">
        <f t="shared" si="3"/>
        <v>5</v>
      </c>
      <c r="L4097" s="4">
        <f t="shared" si="4"/>
        <v>25</v>
      </c>
      <c r="S4097" s="1" t="s">
        <v>4134</v>
      </c>
      <c r="T4097" s="4" t="str">
        <f t="shared" si="5"/>
        <v>Salad</v>
      </c>
      <c r="U4097" s="4" t="str">
        <f t="shared" si="6"/>
        <v>UNKNOWN</v>
      </c>
      <c r="V4097" s="4" t="str">
        <f t="shared" si="7"/>
        <v>UNKNOWN</v>
      </c>
      <c r="W4097" s="4">
        <f t="shared" ref="W4097:Y4097" si="4104">IF(OR(J4097 = "ERROR", J4097 = ""), "UNKNOWN", J4097)</f>
        <v>5</v>
      </c>
      <c r="X4097" s="4">
        <f t="shared" si="4104"/>
        <v>5</v>
      </c>
      <c r="Y4097" s="4">
        <f t="shared" si="4104"/>
        <v>25</v>
      </c>
      <c r="Z4097" s="5">
        <f t="shared" si="9"/>
        <v>45153</v>
      </c>
    </row>
    <row r="4098">
      <c r="A4098" s="1" t="s">
        <v>4135</v>
      </c>
      <c r="B4098" s="1" t="s">
        <v>27</v>
      </c>
      <c r="C4098" s="1">
        <v>5.0</v>
      </c>
      <c r="D4098" s="1">
        <v>3.0</v>
      </c>
      <c r="E4098" s="1">
        <v>15.0</v>
      </c>
      <c r="H4098" s="6">
        <v>45259.0</v>
      </c>
      <c r="J4098" s="3">
        <f t="shared" si="2"/>
        <v>5</v>
      </c>
      <c r="K4098" s="4">
        <f t="shared" si="3"/>
        <v>3</v>
      </c>
      <c r="L4098" s="4">
        <f t="shared" si="4"/>
        <v>15</v>
      </c>
      <c r="S4098" s="1" t="s">
        <v>4135</v>
      </c>
      <c r="T4098" s="4" t="str">
        <f t="shared" si="5"/>
        <v>Cake</v>
      </c>
      <c r="U4098" s="4" t="str">
        <f t="shared" si="6"/>
        <v>UNKNOWN</v>
      </c>
      <c r="V4098" s="4" t="str">
        <f t="shared" si="7"/>
        <v>UNKNOWN</v>
      </c>
      <c r="W4098" s="4">
        <f t="shared" ref="W4098:Y4098" si="4105">IF(OR(J4098 = "ERROR", J4098 = ""), "UNKNOWN", J4098)</f>
        <v>5</v>
      </c>
      <c r="X4098" s="4">
        <f t="shared" si="4105"/>
        <v>3</v>
      </c>
      <c r="Y4098" s="4">
        <f t="shared" si="4105"/>
        <v>15</v>
      </c>
      <c r="Z4098" s="7">
        <f t="shared" si="9"/>
        <v>45259</v>
      </c>
    </row>
    <row r="4099">
      <c r="A4099" s="1" t="s">
        <v>4136</v>
      </c>
      <c r="B4099" s="1" t="s">
        <v>41</v>
      </c>
      <c r="C4099" s="1">
        <v>3.0</v>
      </c>
      <c r="D4099" s="1">
        <v>4.0</v>
      </c>
      <c r="E4099" s="1">
        <v>12.0</v>
      </c>
      <c r="F4099" s="1" t="s">
        <v>25</v>
      </c>
      <c r="G4099" s="1" t="s">
        <v>24</v>
      </c>
      <c r="H4099" s="2">
        <v>45041.0</v>
      </c>
      <c r="J4099" s="3">
        <f t="shared" si="2"/>
        <v>3</v>
      </c>
      <c r="K4099" s="4">
        <f t="shared" si="3"/>
        <v>4</v>
      </c>
      <c r="L4099" s="4">
        <f t="shared" si="4"/>
        <v>12</v>
      </c>
      <c r="S4099" s="1" t="s">
        <v>4136</v>
      </c>
      <c r="T4099" s="4" t="str">
        <f t="shared" si="5"/>
        <v>Smoothie</v>
      </c>
      <c r="U4099" s="4" t="str">
        <f t="shared" si="6"/>
        <v>Takeaway</v>
      </c>
      <c r="V4099" s="4" t="str">
        <f t="shared" si="7"/>
        <v>UNKNOWN</v>
      </c>
      <c r="W4099" s="4">
        <f t="shared" ref="W4099:Y4099" si="4106">IF(OR(J4099 = "ERROR", J4099 = ""), "UNKNOWN", J4099)</f>
        <v>3</v>
      </c>
      <c r="X4099" s="4">
        <f t="shared" si="4106"/>
        <v>4</v>
      </c>
      <c r="Y4099" s="4">
        <f t="shared" si="4106"/>
        <v>12</v>
      </c>
      <c r="Z4099" s="5">
        <f t="shared" si="9"/>
        <v>45041</v>
      </c>
    </row>
    <row r="4100">
      <c r="A4100" s="1" t="s">
        <v>4137</v>
      </c>
      <c r="B4100" s="1" t="s">
        <v>81</v>
      </c>
      <c r="C4100" s="1">
        <v>4.0</v>
      </c>
      <c r="D4100" s="1">
        <v>1.5</v>
      </c>
      <c r="E4100" s="1">
        <v>6.0</v>
      </c>
      <c r="G4100" s="1" t="s">
        <v>29</v>
      </c>
      <c r="H4100" s="2">
        <v>44938.0</v>
      </c>
      <c r="J4100" s="3">
        <f t="shared" si="2"/>
        <v>4</v>
      </c>
      <c r="K4100" s="4">
        <f t="shared" si="3"/>
        <v>1.5</v>
      </c>
      <c r="L4100" s="4">
        <f t="shared" si="4"/>
        <v>6</v>
      </c>
      <c r="S4100" s="1" t="s">
        <v>4137</v>
      </c>
      <c r="T4100" s="4" t="str">
        <f t="shared" si="5"/>
        <v>Tea</v>
      </c>
      <c r="U4100" s="4" t="str">
        <f t="shared" si="6"/>
        <v>In-store</v>
      </c>
      <c r="V4100" s="4" t="str">
        <f t="shared" si="7"/>
        <v>UNKNOWN</v>
      </c>
      <c r="W4100" s="4">
        <f t="shared" ref="W4100:Y4100" si="4107">IF(OR(J4100 = "ERROR", J4100 = ""), "UNKNOWN", J4100)</f>
        <v>4</v>
      </c>
      <c r="X4100" s="4">
        <f t="shared" si="4107"/>
        <v>1.5</v>
      </c>
      <c r="Y4100" s="4">
        <f t="shared" si="4107"/>
        <v>6</v>
      </c>
      <c r="Z4100" s="5">
        <f t="shared" si="9"/>
        <v>44938</v>
      </c>
    </row>
    <row r="4101">
      <c r="A4101" s="1" t="s">
        <v>4138</v>
      </c>
      <c r="B4101" s="1" t="s">
        <v>22</v>
      </c>
      <c r="C4101" s="1">
        <v>4.0</v>
      </c>
      <c r="D4101" s="1">
        <v>2.0</v>
      </c>
      <c r="E4101" s="1">
        <v>8.0</v>
      </c>
      <c r="H4101" s="6">
        <v>45219.0</v>
      </c>
      <c r="J4101" s="3">
        <f t="shared" si="2"/>
        <v>4</v>
      </c>
      <c r="K4101" s="4">
        <f t="shared" si="3"/>
        <v>2</v>
      </c>
      <c r="L4101" s="4">
        <f t="shared" si="4"/>
        <v>8</v>
      </c>
      <c r="S4101" s="1" t="s">
        <v>4138</v>
      </c>
      <c r="T4101" s="4" t="str">
        <f t="shared" si="5"/>
        <v>Coffee</v>
      </c>
      <c r="U4101" s="4" t="str">
        <f t="shared" si="6"/>
        <v>UNKNOWN</v>
      </c>
      <c r="V4101" s="4" t="str">
        <f t="shared" si="7"/>
        <v>UNKNOWN</v>
      </c>
      <c r="W4101" s="4">
        <f t="shared" ref="W4101:Y4101" si="4108">IF(OR(J4101 = "ERROR", J4101 = ""), "UNKNOWN", J4101)</f>
        <v>4</v>
      </c>
      <c r="X4101" s="4">
        <f t="shared" si="4108"/>
        <v>2</v>
      </c>
      <c r="Y4101" s="4">
        <f t="shared" si="4108"/>
        <v>8</v>
      </c>
      <c r="Z4101" s="7">
        <f t="shared" si="9"/>
        <v>45219</v>
      </c>
    </row>
    <row r="4102">
      <c r="A4102" s="1" t="s">
        <v>4139</v>
      </c>
      <c r="B4102" s="1" t="s">
        <v>30</v>
      </c>
      <c r="C4102" s="1" t="s">
        <v>25</v>
      </c>
      <c r="D4102" s="1">
        <v>1.0</v>
      </c>
      <c r="E4102" s="1">
        <v>4.0</v>
      </c>
      <c r="G4102" s="1" t="s">
        <v>29</v>
      </c>
      <c r="H4102" s="2">
        <v>44938.0</v>
      </c>
      <c r="J4102" s="3">
        <f t="shared" si="2"/>
        <v>4</v>
      </c>
      <c r="K4102" s="4">
        <f t="shared" si="3"/>
        <v>1</v>
      </c>
      <c r="L4102" s="4">
        <f t="shared" si="4"/>
        <v>4</v>
      </c>
      <c r="S4102" s="1" t="s">
        <v>4139</v>
      </c>
      <c r="T4102" s="4" t="str">
        <f t="shared" si="5"/>
        <v>UNKNOWN</v>
      </c>
      <c r="U4102" s="4" t="str">
        <f t="shared" si="6"/>
        <v>In-store</v>
      </c>
      <c r="V4102" s="4" t="str">
        <f t="shared" si="7"/>
        <v>UNKNOWN</v>
      </c>
      <c r="W4102" s="4">
        <f t="shared" ref="W4102:Y4102" si="4109">IF(OR(J4102 = "ERROR", J4102 = ""), "UNKNOWN", J4102)</f>
        <v>4</v>
      </c>
      <c r="X4102" s="4">
        <f t="shared" si="4109"/>
        <v>1</v>
      </c>
      <c r="Y4102" s="4">
        <f t="shared" si="4109"/>
        <v>4</v>
      </c>
      <c r="Z4102" s="5">
        <f t="shared" si="9"/>
        <v>44938</v>
      </c>
    </row>
    <row r="4103">
      <c r="A4103" s="1" t="s">
        <v>4140</v>
      </c>
      <c r="B4103" s="1" t="s">
        <v>32</v>
      </c>
      <c r="C4103" s="1">
        <v>1.0</v>
      </c>
      <c r="D4103" s="1">
        <v>1.0</v>
      </c>
      <c r="E4103" s="1">
        <v>1.0</v>
      </c>
      <c r="F4103" s="1" t="s">
        <v>28</v>
      </c>
      <c r="G4103" s="1" t="s">
        <v>24</v>
      </c>
      <c r="H4103" s="2">
        <v>45087.0</v>
      </c>
      <c r="J4103" s="3">
        <f t="shared" si="2"/>
        <v>1</v>
      </c>
      <c r="K4103" s="4">
        <f t="shared" si="3"/>
        <v>1</v>
      </c>
      <c r="L4103" s="4">
        <f t="shared" si="4"/>
        <v>1</v>
      </c>
      <c r="S4103" s="1" t="s">
        <v>4140</v>
      </c>
      <c r="T4103" s="4" t="str">
        <f t="shared" si="5"/>
        <v>Cookie</v>
      </c>
      <c r="U4103" s="4" t="str">
        <f t="shared" si="6"/>
        <v>Takeaway</v>
      </c>
      <c r="V4103" s="4" t="str">
        <f t="shared" si="7"/>
        <v>Cash</v>
      </c>
      <c r="W4103" s="4">
        <f t="shared" ref="W4103:Y4103" si="4110">IF(OR(J4103 = "ERROR", J4103 = ""), "UNKNOWN", J4103)</f>
        <v>1</v>
      </c>
      <c r="X4103" s="4">
        <f t="shared" si="4110"/>
        <v>1</v>
      </c>
      <c r="Y4103" s="4">
        <f t="shared" si="4110"/>
        <v>1</v>
      </c>
      <c r="Z4103" s="5">
        <f t="shared" si="9"/>
        <v>45087</v>
      </c>
    </row>
    <row r="4104">
      <c r="A4104" s="1" t="s">
        <v>4141</v>
      </c>
      <c r="B4104" s="1" t="s">
        <v>41</v>
      </c>
      <c r="C4104" s="1">
        <v>4.0</v>
      </c>
      <c r="D4104" s="1">
        <v>4.0</v>
      </c>
      <c r="E4104" s="1">
        <v>16.0</v>
      </c>
      <c r="F4104" s="1" t="s">
        <v>28</v>
      </c>
      <c r="G4104" s="1" t="s">
        <v>29</v>
      </c>
      <c r="H4104" s="2">
        <v>45181.0</v>
      </c>
      <c r="J4104" s="3">
        <f t="shared" si="2"/>
        <v>4</v>
      </c>
      <c r="K4104" s="4">
        <f t="shared" si="3"/>
        <v>4</v>
      </c>
      <c r="L4104" s="4">
        <f t="shared" si="4"/>
        <v>16</v>
      </c>
      <c r="S4104" s="1" t="s">
        <v>4141</v>
      </c>
      <c r="T4104" s="4" t="str">
        <f t="shared" si="5"/>
        <v>Smoothie</v>
      </c>
      <c r="U4104" s="4" t="str">
        <f t="shared" si="6"/>
        <v>In-store</v>
      </c>
      <c r="V4104" s="4" t="str">
        <f t="shared" si="7"/>
        <v>Cash</v>
      </c>
      <c r="W4104" s="4">
        <f t="shared" ref="W4104:Y4104" si="4111">IF(OR(J4104 = "ERROR", J4104 = ""), "UNKNOWN", J4104)</f>
        <v>4</v>
      </c>
      <c r="X4104" s="4">
        <f t="shared" si="4111"/>
        <v>4</v>
      </c>
      <c r="Y4104" s="4">
        <f t="shared" si="4111"/>
        <v>16</v>
      </c>
      <c r="Z4104" s="5">
        <f t="shared" si="9"/>
        <v>45181</v>
      </c>
    </row>
    <row r="4105">
      <c r="A4105" s="1" t="s">
        <v>4142</v>
      </c>
      <c r="B4105" s="1" t="s">
        <v>55</v>
      </c>
      <c r="C4105" s="1">
        <v>1.0</v>
      </c>
      <c r="D4105" s="1">
        <v>3.0</v>
      </c>
      <c r="E4105" s="1">
        <v>3.0</v>
      </c>
      <c r="F4105" s="1" t="s">
        <v>28</v>
      </c>
      <c r="G4105" s="1" t="s">
        <v>29</v>
      </c>
      <c r="H4105" s="2">
        <v>45044.0</v>
      </c>
      <c r="J4105" s="3">
        <f t="shared" si="2"/>
        <v>1</v>
      </c>
      <c r="K4105" s="4">
        <f t="shared" si="3"/>
        <v>3</v>
      </c>
      <c r="L4105" s="4">
        <f t="shared" si="4"/>
        <v>3</v>
      </c>
      <c r="S4105" s="1" t="s">
        <v>4142</v>
      </c>
      <c r="T4105" s="4" t="str">
        <f t="shared" si="5"/>
        <v>Juice</v>
      </c>
      <c r="U4105" s="4" t="str">
        <f t="shared" si="6"/>
        <v>In-store</v>
      </c>
      <c r="V4105" s="4" t="str">
        <f t="shared" si="7"/>
        <v>Cash</v>
      </c>
      <c r="W4105" s="4">
        <f t="shared" ref="W4105:Y4105" si="4112">IF(OR(J4105 = "ERROR", J4105 = ""), "UNKNOWN", J4105)</f>
        <v>1</v>
      </c>
      <c r="X4105" s="4">
        <f t="shared" si="4112"/>
        <v>3</v>
      </c>
      <c r="Y4105" s="4">
        <f t="shared" si="4112"/>
        <v>3</v>
      </c>
      <c r="Z4105" s="5">
        <f t="shared" si="9"/>
        <v>45044</v>
      </c>
    </row>
    <row r="4106">
      <c r="A4106" s="1" t="s">
        <v>4143</v>
      </c>
      <c r="B4106" s="1" t="s">
        <v>36</v>
      </c>
      <c r="C4106" s="1">
        <v>3.0</v>
      </c>
      <c r="D4106" s="1">
        <v>5.0</v>
      </c>
      <c r="E4106" s="1">
        <v>15.0</v>
      </c>
      <c r="G4106" s="1" t="s">
        <v>29</v>
      </c>
      <c r="H4106" s="2">
        <v>45046.0</v>
      </c>
      <c r="J4106" s="3">
        <f t="shared" si="2"/>
        <v>3</v>
      </c>
      <c r="K4106" s="4">
        <f t="shared" si="3"/>
        <v>5</v>
      </c>
      <c r="L4106" s="4">
        <f t="shared" si="4"/>
        <v>15</v>
      </c>
      <c r="S4106" s="1" t="s">
        <v>4143</v>
      </c>
      <c r="T4106" s="4" t="str">
        <f t="shared" si="5"/>
        <v>Salad</v>
      </c>
      <c r="U4106" s="4" t="str">
        <f t="shared" si="6"/>
        <v>In-store</v>
      </c>
      <c r="V4106" s="4" t="str">
        <f t="shared" si="7"/>
        <v>UNKNOWN</v>
      </c>
      <c r="W4106" s="4">
        <f t="shared" ref="W4106:Y4106" si="4113">IF(OR(J4106 = "ERROR", J4106 = ""), "UNKNOWN", J4106)</f>
        <v>3</v>
      </c>
      <c r="X4106" s="4">
        <f t="shared" si="4113"/>
        <v>5</v>
      </c>
      <c r="Y4106" s="4">
        <f t="shared" si="4113"/>
        <v>15</v>
      </c>
      <c r="Z4106" s="5">
        <f t="shared" si="9"/>
        <v>45046</v>
      </c>
    </row>
    <row r="4107">
      <c r="A4107" s="1" t="s">
        <v>4144</v>
      </c>
      <c r="B4107" s="1" t="s">
        <v>36</v>
      </c>
      <c r="C4107" s="1">
        <v>4.0</v>
      </c>
      <c r="D4107" s="1">
        <v>5.0</v>
      </c>
      <c r="E4107" s="1">
        <v>20.0</v>
      </c>
      <c r="F4107" s="1" t="s">
        <v>23</v>
      </c>
      <c r="G4107" s="1" t="s">
        <v>30</v>
      </c>
      <c r="H4107" s="2">
        <v>45231.0</v>
      </c>
      <c r="J4107" s="3">
        <f t="shared" si="2"/>
        <v>4</v>
      </c>
      <c r="K4107" s="4">
        <f t="shared" si="3"/>
        <v>5</v>
      </c>
      <c r="L4107" s="4">
        <f t="shared" si="4"/>
        <v>20</v>
      </c>
      <c r="S4107" s="1" t="s">
        <v>4144</v>
      </c>
      <c r="T4107" s="4" t="str">
        <f t="shared" si="5"/>
        <v>Salad</v>
      </c>
      <c r="U4107" s="4" t="str">
        <f t="shared" si="6"/>
        <v>UNKNOWN</v>
      </c>
      <c r="V4107" s="4" t="str">
        <f t="shared" si="7"/>
        <v>Credit Card</v>
      </c>
      <c r="W4107" s="4">
        <f t="shared" ref="W4107:Y4107" si="4114">IF(OR(J4107 = "ERROR", J4107 = ""), "UNKNOWN", J4107)</f>
        <v>4</v>
      </c>
      <c r="X4107" s="4">
        <f t="shared" si="4114"/>
        <v>5</v>
      </c>
      <c r="Y4107" s="4">
        <f t="shared" si="4114"/>
        <v>20</v>
      </c>
      <c r="Z4107" s="5">
        <f t="shared" si="9"/>
        <v>45231</v>
      </c>
    </row>
    <row r="4108">
      <c r="A4108" s="1" t="s">
        <v>4145</v>
      </c>
      <c r="B4108" s="1" t="s">
        <v>81</v>
      </c>
      <c r="C4108" s="1">
        <v>5.0</v>
      </c>
      <c r="D4108" s="1">
        <v>1.5</v>
      </c>
      <c r="E4108" s="1">
        <v>7.5</v>
      </c>
      <c r="G4108" s="1" t="s">
        <v>29</v>
      </c>
      <c r="H4108" s="2">
        <v>45041.0</v>
      </c>
      <c r="J4108" s="3">
        <f t="shared" si="2"/>
        <v>5</v>
      </c>
      <c r="K4108" s="4">
        <f t="shared" si="3"/>
        <v>1.5</v>
      </c>
      <c r="L4108" s="4">
        <f t="shared" si="4"/>
        <v>7.5</v>
      </c>
      <c r="S4108" s="1" t="s">
        <v>4145</v>
      </c>
      <c r="T4108" s="4" t="str">
        <f t="shared" si="5"/>
        <v>Tea</v>
      </c>
      <c r="U4108" s="4" t="str">
        <f t="shared" si="6"/>
        <v>In-store</v>
      </c>
      <c r="V4108" s="4" t="str">
        <f t="shared" si="7"/>
        <v>UNKNOWN</v>
      </c>
      <c r="W4108" s="4">
        <f t="shared" ref="W4108:Y4108" si="4115">IF(OR(J4108 = "ERROR", J4108 = ""), "UNKNOWN", J4108)</f>
        <v>5</v>
      </c>
      <c r="X4108" s="4">
        <f t="shared" si="4115"/>
        <v>1.5</v>
      </c>
      <c r="Y4108" s="4">
        <f t="shared" si="4115"/>
        <v>7.5</v>
      </c>
      <c r="Z4108" s="5">
        <f t="shared" si="9"/>
        <v>45041</v>
      </c>
    </row>
    <row r="4109">
      <c r="A4109" s="1" t="s">
        <v>4146</v>
      </c>
      <c r="B4109" s="1" t="s">
        <v>55</v>
      </c>
      <c r="C4109" s="1">
        <v>4.0</v>
      </c>
      <c r="D4109" s="1" t="s">
        <v>25</v>
      </c>
      <c r="E4109" s="1">
        <v>12.0</v>
      </c>
      <c r="F4109" s="1" t="s">
        <v>23</v>
      </c>
      <c r="H4109" s="2">
        <v>45024.0</v>
      </c>
      <c r="J4109" s="3">
        <f t="shared" si="2"/>
        <v>4</v>
      </c>
      <c r="K4109" s="4">
        <f t="shared" si="3"/>
        <v>3</v>
      </c>
      <c r="L4109" s="4">
        <f t="shared" si="4"/>
        <v>12</v>
      </c>
      <c r="S4109" s="1" t="s">
        <v>4146</v>
      </c>
      <c r="T4109" s="4" t="str">
        <f t="shared" si="5"/>
        <v>Juice</v>
      </c>
      <c r="U4109" s="4" t="str">
        <f t="shared" si="6"/>
        <v>UNKNOWN</v>
      </c>
      <c r="V4109" s="4" t="str">
        <f t="shared" si="7"/>
        <v>Credit Card</v>
      </c>
      <c r="W4109" s="4">
        <f t="shared" ref="W4109:Y4109" si="4116">IF(OR(J4109 = "ERROR", J4109 = ""), "UNKNOWN", J4109)</f>
        <v>4</v>
      </c>
      <c r="X4109" s="4">
        <f t="shared" si="4116"/>
        <v>3</v>
      </c>
      <c r="Y4109" s="4">
        <f t="shared" si="4116"/>
        <v>12</v>
      </c>
      <c r="Z4109" s="5">
        <f t="shared" si="9"/>
        <v>45024</v>
      </c>
    </row>
    <row r="4110">
      <c r="A4110" s="1" t="s">
        <v>4147</v>
      </c>
      <c r="B4110" s="1" t="s">
        <v>22</v>
      </c>
      <c r="C4110" s="1">
        <v>3.0</v>
      </c>
      <c r="D4110" s="1">
        <v>2.0</v>
      </c>
      <c r="E4110" s="1">
        <v>6.0</v>
      </c>
      <c r="F4110" s="1" t="s">
        <v>28</v>
      </c>
      <c r="G4110" s="1" t="s">
        <v>24</v>
      </c>
      <c r="H4110" s="6">
        <v>45230.0</v>
      </c>
      <c r="J4110" s="3">
        <f t="shared" si="2"/>
        <v>3</v>
      </c>
      <c r="K4110" s="4">
        <f t="shared" si="3"/>
        <v>2</v>
      </c>
      <c r="L4110" s="4">
        <f t="shared" si="4"/>
        <v>6</v>
      </c>
      <c r="S4110" s="1" t="s">
        <v>4147</v>
      </c>
      <c r="T4110" s="4" t="str">
        <f t="shared" si="5"/>
        <v>Coffee</v>
      </c>
      <c r="U4110" s="4" t="str">
        <f t="shared" si="6"/>
        <v>Takeaway</v>
      </c>
      <c r="V4110" s="4" t="str">
        <f t="shared" si="7"/>
        <v>Cash</v>
      </c>
      <c r="W4110" s="4">
        <f t="shared" ref="W4110:Y4110" si="4117">IF(OR(J4110 = "ERROR", J4110 = ""), "UNKNOWN", J4110)</f>
        <v>3</v>
      </c>
      <c r="X4110" s="4">
        <f t="shared" si="4117"/>
        <v>2</v>
      </c>
      <c r="Y4110" s="4">
        <f t="shared" si="4117"/>
        <v>6</v>
      </c>
      <c r="Z4110" s="7">
        <f t="shared" si="9"/>
        <v>45230</v>
      </c>
    </row>
    <row r="4111">
      <c r="A4111" s="1" t="s">
        <v>4148</v>
      </c>
      <c r="B4111" s="1" t="s">
        <v>36</v>
      </c>
      <c r="C4111" s="1">
        <v>5.0</v>
      </c>
      <c r="D4111" s="1">
        <v>5.0</v>
      </c>
      <c r="E4111" s="1">
        <v>25.0</v>
      </c>
      <c r="F4111" s="1" t="s">
        <v>39</v>
      </c>
      <c r="G4111" s="1" t="s">
        <v>29</v>
      </c>
      <c r="H4111" s="2">
        <v>45095.0</v>
      </c>
      <c r="J4111" s="3">
        <f t="shared" si="2"/>
        <v>5</v>
      </c>
      <c r="K4111" s="4">
        <f t="shared" si="3"/>
        <v>5</v>
      </c>
      <c r="L4111" s="4">
        <f t="shared" si="4"/>
        <v>25</v>
      </c>
      <c r="S4111" s="1" t="s">
        <v>4148</v>
      </c>
      <c r="T4111" s="4" t="str">
        <f t="shared" si="5"/>
        <v>Salad</v>
      </c>
      <c r="U4111" s="4" t="str">
        <f t="shared" si="6"/>
        <v>In-store</v>
      </c>
      <c r="V4111" s="4" t="str">
        <f t="shared" si="7"/>
        <v>Digital Wallet</v>
      </c>
      <c r="W4111" s="4">
        <f t="shared" ref="W4111:Y4111" si="4118">IF(OR(J4111 = "ERROR", J4111 = ""), "UNKNOWN", J4111)</f>
        <v>5</v>
      </c>
      <c r="X4111" s="4">
        <f t="shared" si="4118"/>
        <v>5</v>
      </c>
      <c r="Y4111" s="4">
        <f t="shared" si="4118"/>
        <v>25</v>
      </c>
      <c r="Z4111" s="5">
        <f t="shared" si="9"/>
        <v>45095</v>
      </c>
    </row>
    <row r="4112">
      <c r="A4112" s="1" t="s">
        <v>4149</v>
      </c>
      <c r="B4112" s="1" t="s">
        <v>22</v>
      </c>
      <c r="C4112" s="1">
        <v>1.0</v>
      </c>
      <c r="D4112" s="1">
        <v>2.0</v>
      </c>
      <c r="E4112" s="1">
        <v>2.0</v>
      </c>
      <c r="H4112" s="2">
        <v>45083.0</v>
      </c>
      <c r="J4112" s="3">
        <f t="shared" si="2"/>
        <v>1</v>
      </c>
      <c r="K4112" s="4">
        <f t="shared" si="3"/>
        <v>2</v>
      </c>
      <c r="L4112" s="4">
        <f t="shared" si="4"/>
        <v>2</v>
      </c>
      <c r="S4112" s="1" t="s">
        <v>4149</v>
      </c>
      <c r="T4112" s="4" t="str">
        <f t="shared" si="5"/>
        <v>Coffee</v>
      </c>
      <c r="U4112" s="4" t="str">
        <f t="shared" si="6"/>
        <v>UNKNOWN</v>
      </c>
      <c r="V4112" s="4" t="str">
        <f t="shared" si="7"/>
        <v>UNKNOWN</v>
      </c>
      <c r="W4112" s="4">
        <f t="shared" ref="W4112:Y4112" si="4119">IF(OR(J4112 = "ERROR", J4112 = ""), "UNKNOWN", J4112)</f>
        <v>1</v>
      </c>
      <c r="X4112" s="4">
        <f t="shared" si="4119"/>
        <v>2</v>
      </c>
      <c r="Y4112" s="4">
        <f t="shared" si="4119"/>
        <v>2</v>
      </c>
      <c r="Z4112" s="5">
        <f t="shared" si="9"/>
        <v>45083</v>
      </c>
    </row>
    <row r="4113">
      <c r="A4113" s="1" t="s">
        <v>4150</v>
      </c>
      <c r="B4113" s="1" t="s">
        <v>41</v>
      </c>
      <c r="C4113" s="1" t="s">
        <v>30</v>
      </c>
      <c r="D4113" s="1">
        <v>4.0</v>
      </c>
      <c r="E4113" s="1">
        <v>4.0</v>
      </c>
      <c r="F4113" s="1" t="s">
        <v>23</v>
      </c>
      <c r="G4113" s="1" t="s">
        <v>30</v>
      </c>
      <c r="H4113" s="2">
        <v>45100.0</v>
      </c>
      <c r="J4113" s="3">
        <f t="shared" si="2"/>
        <v>1</v>
      </c>
      <c r="K4113" s="4">
        <f t="shared" si="3"/>
        <v>4</v>
      </c>
      <c r="L4113" s="4">
        <f t="shared" si="4"/>
        <v>4</v>
      </c>
      <c r="S4113" s="1" t="s">
        <v>4150</v>
      </c>
      <c r="T4113" s="4" t="str">
        <f t="shared" si="5"/>
        <v>Smoothie</v>
      </c>
      <c r="U4113" s="4" t="str">
        <f t="shared" si="6"/>
        <v>UNKNOWN</v>
      </c>
      <c r="V4113" s="4" t="str">
        <f t="shared" si="7"/>
        <v>Credit Card</v>
      </c>
      <c r="W4113" s="4">
        <f t="shared" ref="W4113:Y4113" si="4120">IF(OR(J4113 = "ERROR", J4113 = ""), "UNKNOWN", J4113)</f>
        <v>1</v>
      </c>
      <c r="X4113" s="4">
        <f t="shared" si="4120"/>
        <v>4</v>
      </c>
      <c r="Y4113" s="4">
        <f t="shared" si="4120"/>
        <v>4</v>
      </c>
      <c r="Z4113" s="5">
        <f t="shared" si="9"/>
        <v>45100</v>
      </c>
    </row>
    <row r="4114">
      <c r="A4114" s="1" t="s">
        <v>4151</v>
      </c>
      <c r="B4114" s="1" t="s">
        <v>25</v>
      </c>
      <c r="C4114" s="1">
        <v>3.0</v>
      </c>
      <c r="D4114" s="1">
        <v>2.0</v>
      </c>
      <c r="E4114" s="1">
        <v>6.0</v>
      </c>
      <c r="F4114" s="1" t="s">
        <v>23</v>
      </c>
      <c r="H4114" s="2">
        <v>45113.0</v>
      </c>
      <c r="J4114" s="3">
        <f t="shared" si="2"/>
        <v>3</v>
      </c>
      <c r="K4114" s="4">
        <f t="shared" si="3"/>
        <v>2</v>
      </c>
      <c r="L4114" s="4">
        <f t="shared" si="4"/>
        <v>6</v>
      </c>
      <c r="S4114" s="1" t="s">
        <v>4151</v>
      </c>
      <c r="T4114" s="4" t="str">
        <f t="shared" si="5"/>
        <v>UNKNOWN</v>
      </c>
      <c r="U4114" s="4" t="str">
        <f t="shared" si="6"/>
        <v>UNKNOWN</v>
      </c>
      <c r="V4114" s="4" t="str">
        <f t="shared" si="7"/>
        <v>Credit Card</v>
      </c>
      <c r="W4114" s="4">
        <f t="shared" ref="W4114:Y4114" si="4121">IF(OR(J4114 = "ERROR", J4114 = ""), "UNKNOWN", J4114)</f>
        <v>3</v>
      </c>
      <c r="X4114" s="4">
        <f t="shared" si="4121"/>
        <v>2</v>
      </c>
      <c r="Y4114" s="4">
        <f t="shared" si="4121"/>
        <v>6</v>
      </c>
      <c r="Z4114" s="5">
        <f t="shared" si="9"/>
        <v>45113</v>
      </c>
    </row>
    <row r="4115">
      <c r="A4115" s="1" t="s">
        <v>4152</v>
      </c>
      <c r="B4115" s="1" t="s">
        <v>81</v>
      </c>
      <c r="C4115" s="1">
        <v>5.0</v>
      </c>
      <c r="D4115" s="1">
        <v>1.5</v>
      </c>
      <c r="E4115" s="1">
        <v>7.5</v>
      </c>
      <c r="F4115" s="1" t="s">
        <v>23</v>
      </c>
      <c r="G4115" s="1" t="s">
        <v>24</v>
      </c>
      <c r="H4115" s="2">
        <v>44952.0</v>
      </c>
      <c r="J4115" s="3">
        <f t="shared" si="2"/>
        <v>5</v>
      </c>
      <c r="K4115" s="4">
        <f t="shared" si="3"/>
        <v>1.5</v>
      </c>
      <c r="L4115" s="4">
        <f t="shared" si="4"/>
        <v>7.5</v>
      </c>
      <c r="S4115" s="1" t="s">
        <v>4152</v>
      </c>
      <c r="T4115" s="4" t="str">
        <f t="shared" si="5"/>
        <v>Tea</v>
      </c>
      <c r="U4115" s="4" t="str">
        <f t="shared" si="6"/>
        <v>Takeaway</v>
      </c>
      <c r="V4115" s="4" t="str">
        <f t="shared" si="7"/>
        <v>Credit Card</v>
      </c>
      <c r="W4115" s="4">
        <f t="shared" ref="W4115:Y4115" si="4122">IF(OR(J4115 = "ERROR", J4115 = ""), "UNKNOWN", J4115)</f>
        <v>5</v>
      </c>
      <c r="X4115" s="4">
        <f t="shared" si="4122"/>
        <v>1.5</v>
      </c>
      <c r="Y4115" s="4">
        <f t="shared" si="4122"/>
        <v>7.5</v>
      </c>
      <c r="Z4115" s="5">
        <f t="shared" si="9"/>
        <v>44952</v>
      </c>
    </row>
    <row r="4116">
      <c r="A4116" s="1" t="s">
        <v>4153</v>
      </c>
      <c r="B4116" s="1" t="s">
        <v>30</v>
      </c>
      <c r="C4116" s="1">
        <v>2.0</v>
      </c>
      <c r="D4116" s="1">
        <v>2.0</v>
      </c>
      <c r="E4116" s="1">
        <v>4.0</v>
      </c>
      <c r="F4116" s="1" t="s">
        <v>23</v>
      </c>
      <c r="G4116" s="1" t="s">
        <v>24</v>
      </c>
      <c r="H4116" s="2">
        <v>45094.0</v>
      </c>
      <c r="J4116" s="3">
        <f t="shared" si="2"/>
        <v>2</v>
      </c>
      <c r="K4116" s="4">
        <f t="shared" si="3"/>
        <v>2</v>
      </c>
      <c r="L4116" s="4">
        <f t="shared" si="4"/>
        <v>4</v>
      </c>
      <c r="S4116" s="1" t="s">
        <v>4153</v>
      </c>
      <c r="T4116" s="4" t="str">
        <f t="shared" si="5"/>
        <v>UNKNOWN</v>
      </c>
      <c r="U4116" s="4" t="str">
        <f t="shared" si="6"/>
        <v>Takeaway</v>
      </c>
      <c r="V4116" s="4" t="str">
        <f t="shared" si="7"/>
        <v>Credit Card</v>
      </c>
      <c r="W4116" s="4">
        <f t="shared" ref="W4116:Y4116" si="4123">IF(OR(J4116 = "ERROR", J4116 = ""), "UNKNOWN", J4116)</f>
        <v>2</v>
      </c>
      <c r="X4116" s="4">
        <f t="shared" si="4123"/>
        <v>2</v>
      </c>
      <c r="Y4116" s="4">
        <f t="shared" si="4123"/>
        <v>4</v>
      </c>
      <c r="Z4116" s="5">
        <f t="shared" si="9"/>
        <v>45094</v>
      </c>
    </row>
    <row r="4117">
      <c r="A4117" s="1" t="s">
        <v>4154</v>
      </c>
      <c r="B4117" s="1" t="s">
        <v>30</v>
      </c>
      <c r="C4117" s="1">
        <v>5.0</v>
      </c>
      <c r="D4117" s="1">
        <v>4.0</v>
      </c>
      <c r="E4117" s="1">
        <v>20.0</v>
      </c>
      <c r="F4117" s="1" t="s">
        <v>25</v>
      </c>
      <c r="G4117" s="1" t="s">
        <v>29</v>
      </c>
      <c r="H4117" s="2">
        <v>45078.0</v>
      </c>
      <c r="J4117" s="3">
        <f t="shared" si="2"/>
        <v>5</v>
      </c>
      <c r="K4117" s="4">
        <f t="shared" si="3"/>
        <v>4</v>
      </c>
      <c r="L4117" s="4">
        <f t="shared" si="4"/>
        <v>20</v>
      </c>
      <c r="S4117" s="1" t="s">
        <v>4154</v>
      </c>
      <c r="T4117" s="4" t="str">
        <f t="shared" si="5"/>
        <v>UNKNOWN</v>
      </c>
      <c r="U4117" s="4" t="str">
        <f t="shared" si="6"/>
        <v>In-store</v>
      </c>
      <c r="V4117" s="4" t="str">
        <f t="shared" si="7"/>
        <v>UNKNOWN</v>
      </c>
      <c r="W4117" s="4">
        <f t="shared" ref="W4117:Y4117" si="4124">IF(OR(J4117 = "ERROR", J4117 = ""), "UNKNOWN", J4117)</f>
        <v>5</v>
      </c>
      <c r="X4117" s="4">
        <f t="shared" si="4124"/>
        <v>4</v>
      </c>
      <c r="Y4117" s="4">
        <f t="shared" si="4124"/>
        <v>20</v>
      </c>
      <c r="Z4117" s="5">
        <f t="shared" si="9"/>
        <v>45078</v>
      </c>
    </row>
    <row r="4118">
      <c r="A4118" s="1" t="s">
        <v>4155</v>
      </c>
      <c r="B4118" s="1" t="s">
        <v>25</v>
      </c>
      <c r="C4118" s="1">
        <v>2.0</v>
      </c>
      <c r="D4118" s="1">
        <v>4.0</v>
      </c>
      <c r="E4118" s="1">
        <v>8.0</v>
      </c>
      <c r="F4118" s="1" t="s">
        <v>28</v>
      </c>
      <c r="G4118" s="1" t="s">
        <v>25</v>
      </c>
      <c r="H4118" s="6">
        <v>45288.0</v>
      </c>
      <c r="J4118" s="3">
        <f t="shared" si="2"/>
        <v>2</v>
      </c>
      <c r="K4118" s="4">
        <f t="shared" si="3"/>
        <v>4</v>
      </c>
      <c r="L4118" s="4">
        <f t="shared" si="4"/>
        <v>8</v>
      </c>
      <c r="S4118" s="1" t="s">
        <v>4155</v>
      </c>
      <c r="T4118" s="4" t="str">
        <f t="shared" si="5"/>
        <v>UNKNOWN</v>
      </c>
      <c r="U4118" s="4" t="str">
        <f t="shared" si="6"/>
        <v>UNKNOWN</v>
      </c>
      <c r="V4118" s="4" t="str">
        <f t="shared" si="7"/>
        <v>Cash</v>
      </c>
      <c r="W4118" s="4">
        <f t="shared" ref="W4118:Y4118" si="4125">IF(OR(J4118 = "ERROR", J4118 = ""), "UNKNOWN", J4118)</f>
        <v>2</v>
      </c>
      <c r="X4118" s="4">
        <f t="shared" si="4125"/>
        <v>4</v>
      </c>
      <c r="Y4118" s="4">
        <f t="shared" si="4125"/>
        <v>8</v>
      </c>
      <c r="Z4118" s="7">
        <f t="shared" si="9"/>
        <v>45288</v>
      </c>
    </row>
    <row r="4119">
      <c r="A4119" s="1" t="s">
        <v>4156</v>
      </c>
      <c r="B4119" s="1" t="s">
        <v>27</v>
      </c>
      <c r="C4119" s="1">
        <v>1.0</v>
      </c>
      <c r="D4119" s="1">
        <v>3.0</v>
      </c>
      <c r="E4119" s="1">
        <v>3.0</v>
      </c>
      <c r="F4119" s="1" t="s">
        <v>23</v>
      </c>
      <c r="G4119" s="1" t="s">
        <v>30</v>
      </c>
      <c r="H4119" s="2">
        <v>45108.0</v>
      </c>
      <c r="J4119" s="3">
        <f t="shared" si="2"/>
        <v>1</v>
      </c>
      <c r="K4119" s="4">
        <f t="shared" si="3"/>
        <v>3</v>
      </c>
      <c r="L4119" s="4">
        <f t="shared" si="4"/>
        <v>3</v>
      </c>
      <c r="S4119" s="1" t="s">
        <v>4156</v>
      </c>
      <c r="T4119" s="4" t="str">
        <f t="shared" si="5"/>
        <v>Cake</v>
      </c>
      <c r="U4119" s="4" t="str">
        <f t="shared" si="6"/>
        <v>UNKNOWN</v>
      </c>
      <c r="V4119" s="4" t="str">
        <f t="shared" si="7"/>
        <v>Credit Card</v>
      </c>
      <c r="W4119" s="4">
        <f t="shared" ref="W4119:Y4119" si="4126">IF(OR(J4119 = "ERROR", J4119 = ""), "UNKNOWN", J4119)</f>
        <v>1</v>
      </c>
      <c r="X4119" s="4">
        <f t="shared" si="4126"/>
        <v>3</v>
      </c>
      <c r="Y4119" s="4">
        <f t="shared" si="4126"/>
        <v>3</v>
      </c>
      <c r="Z4119" s="5">
        <f t="shared" si="9"/>
        <v>45108</v>
      </c>
    </row>
    <row r="4120">
      <c r="A4120" s="1" t="s">
        <v>4157</v>
      </c>
      <c r="B4120" s="1" t="s">
        <v>81</v>
      </c>
      <c r="C4120" s="1">
        <v>1.0</v>
      </c>
      <c r="D4120" s="1">
        <v>1.5</v>
      </c>
      <c r="E4120" s="1">
        <v>1.5</v>
      </c>
      <c r="F4120" s="1" t="s">
        <v>28</v>
      </c>
      <c r="H4120" s="6">
        <v>45278.0</v>
      </c>
      <c r="J4120" s="3">
        <f t="shared" si="2"/>
        <v>1</v>
      </c>
      <c r="K4120" s="4">
        <f t="shared" si="3"/>
        <v>1.5</v>
      </c>
      <c r="L4120" s="4">
        <f t="shared" si="4"/>
        <v>1.5</v>
      </c>
      <c r="S4120" s="1" t="s">
        <v>4157</v>
      </c>
      <c r="T4120" s="4" t="str">
        <f t="shared" si="5"/>
        <v>Tea</v>
      </c>
      <c r="U4120" s="4" t="str">
        <f t="shared" si="6"/>
        <v>UNKNOWN</v>
      </c>
      <c r="V4120" s="4" t="str">
        <f t="shared" si="7"/>
        <v>Cash</v>
      </c>
      <c r="W4120" s="4">
        <f t="shared" ref="W4120:Y4120" si="4127">IF(OR(J4120 = "ERROR", J4120 = ""), "UNKNOWN", J4120)</f>
        <v>1</v>
      </c>
      <c r="X4120" s="4">
        <f t="shared" si="4127"/>
        <v>1.5</v>
      </c>
      <c r="Y4120" s="4">
        <f t="shared" si="4127"/>
        <v>1.5</v>
      </c>
      <c r="Z4120" s="7">
        <f t="shared" si="9"/>
        <v>45278</v>
      </c>
    </row>
    <row r="4121">
      <c r="A4121" s="1" t="s">
        <v>4158</v>
      </c>
      <c r="C4121" s="1">
        <v>5.0</v>
      </c>
      <c r="D4121" s="1">
        <v>3.0</v>
      </c>
      <c r="E4121" s="1">
        <v>15.0</v>
      </c>
      <c r="F4121" s="1" t="s">
        <v>23</v>
      </c>
      <c r="G4121" s="1" t="s">
        <v>24</v>
      </c>
      <c r="H4121" s="2">
        <v>45053.0</v>
      </c>
      <c r="J4121" s="3">
        <f t="shared" si="2"/>
        <v>5</v>
      </c>
      <c r="K4121" s="4">
        <f t="shared" si="3"/>
        <v>3</v>
      </c>
      <c r="L4121" s="4">
        <f t="shared" si="4"/>
        <v>15</v>
      </c>
      <c r="S4121" s="1" t="s">
        <v>4158</v>
      </c>
      <c r="T4121" s="4" t="str">
        <f t="shared" si="5"/>
        <v>UNKNOWN</v>
      </c>
      <c r="U4121" s="4" t="str">
        <f t="shared" si="6"/>
        <v>Takeaway</v>
      </c>
      <c r="V4121" s="4" t="str">
        <f t="shared" si="7"/>
        <v>Credit Card</v>
      </c>
      <c r="W4121" s="4">
        <f t="shared" ref="W4121:Y4121" si="4128">IF(OR(J4121 = "ERROR", J4121 = ""), "UNKNOWN", J4121)</f>
        <v>5</v>
      </c>
      <c r="X4121" s="4">
        <f t="shared" si="4128"/>
        <v>3</v>
      </c>
      <c r="Y4121" s="4">
        <f t="shared" si="4128"/>
        <v>15</v>
      </c>
      <c r="Z4121" s="5">
        <f t="shared" si="9"/>
        <v>45053</v>
      </c>
    </row>
    <row r="4122">
      <c r="A4122" s="1" t="s">
        <v>4159</v>
      </c>
      <c r="B4122" s="1" t="s">
        <v>55</v>
      </c>
      <c r="C4122" s="1">
        <v>2.0</v>
      </c>
      <c r="D4122" s="1">
        <v>3.0</v>
      </c>
      <c r="E4122" s="1">
        <v>6.0</v>
      </c>
      <c r="F4122" s="1" t="s">
        <v>39</v>
      </c>
      <c r="G4122" s="1" t="s">
        <v>29</v>
      </c>
      <c r="H4122" s="6">
        <v>45241.0</v>
      </c>
      <c r="J4122" s="3">
        <f t="shared" si="2"/>
        <v>2</v>
      </c>
      <c r="K4122" s="4">
        <f t="shared" si="3"/>
        <v>3</v>
      </c>
      <c r="L4122" s="4">
        <f t="shared" si="4"/>
        <v>6</v>
      </c>
      <c r="S4122" s="1" t="s">
        <v>4159</v>
      </c>
      <c r="T4122" s="4" t="str">
        <f t="shared" si="5"/>
        <v>Juice</v>
      </c>
      <c r="U4122" s="4" t="str">
        <f t="shared" si="6"/>
        <v>In-store</v>
      </c>
      <c r="V4122" s="4" t="str">
        <f t="shared" si="7"/>
        <v>Digital Wallet</v>
      </c>
      <c r="W4122" s="4">
        <f t="shared" ref="W4122:Y4122" si="4129">IF(OR(J4122 = "ERROR", J4122 = ""), "UNKNOWN", J4122)</f>
        <v>2</v>
      </c>
      <c r="X4122" s="4">
        <f t="shared" si="4129"/>
        <v>3</v>
      </c>
      <c r="Y4122" s="4">
        <f t="shared" si="4129"/>
        <v>6</v>
      </c>
      <c r="Z4122" s="7">
        <f t="shared" si="9"/>
        <v>45241</v>
      </c>
    </row>
    <row r="4123">
      <c r="A4123" s="1" t="s">
        <v>4160</v>
      </c>
      <c r="B4123" s="1" t="s">
        <v>44</v>
      </c>
      <c r="C4123" s="1">
        <v>3.0</v>
      </c>
      <c r="D4123" s="1">
        <v>4.0</v>
      </c>
      <c r="E4123" s="1">
        <v>12.0</v>
      </c>
      <c r="F4123" s="1" t="s">
        <v>23</v>
      </c>
      <c r="G4123" s="1" t="s">
        <v>24</v>
      </c>
      <c r="H4123" s="2">
        <v>45041.0</v>
      </c>
      <c r="J4123" s="3">
        <f t="shared" si="2"/>
        <v>3</v>
      </c>
      <c r="K4123" s="4">
        <f t="shared" si="3"/>
        <v>4</v>
      </c>
      <c r="L4123" s="4">
        <f t="shared" si="4"/>
        <v>12</v>
      </c>
      <c r="S4123" s="1" t="s">
        <v>4160</v>
      </c>
      <c r="T4123" s="4" t="str">
        <f t="shared" si="5"/>
        <v>Sandwich</v>
      </c>
      <c r="U4123" s="4" t="str">
        <f t="shared" si="6"/>
        <v>Takeaway</v>
      </c>
      <c r="V4123" s="4" t="str">
        <f t="shared" si="7"/>
        <v>Credit Card</v>
      </c>
      <c r="W4123" s="4">
        <f t="shared" ref="W4123:Y4123" si="4130">IF(OR(J4123 = "ERROR", J4123 = ""), "UNKNOWN", J4123)</f>
        <v>3</v>
      </c>
      <c r="X4123" s="4">
        <f t="shared" si="4130"/>
        <v>4</v>
      </c>
      <c r="Y4123" s="4">
        <f t="shared" si="4130"/>
        <v>12</v>
      </c>
      <c r="Z4123" s="5">
        <f t="shared" si="9"/>
        <v>45041</v>
      </c>
    </row>
    <row r="4124">
      <c r="A4124" s="1" t="s">
        <v>4161</v>
      </c>
      <c r="B4124" s="1" t="s">
        <v>55</v>
      </c>
      <c r="C4124" s="1">
        <v>5.0</v>
      </c>
      <c r="D4124" s="1">
        <v>3.0</v>
      </c>
      <c r="E4124" s="1">
        <v>15.0</v>
      </c>
      <c r="F4124" s="1" t="s">
        <v>28</v>
      </c>
      <c r="G4124" s="1" t="s">
        <v>25</v>
      </c>
      <c r="H4124" s="2">
        <v>45049.0</v>
      </c>
      <c r="J4124" s="3">
        <f t="shared" si="2"/>
        <v>5</v>
      </c>
      <c r="K4124" s="4">
        <f t="shared" si="3"/>
        <v>3</v>
      </c>
      <c r="L4124" s="4">
        <f t="shared" si="4"/>
        <v>15</v>
      </c>
      <c r="S4124" s="1" t="s">
        <v>4161</v>
      </c>
      <c r="T4124" s="4" t="str">
        <f t="shared" si="5"/>
        <v>Juice</v>
      </c>
      <c r="U4124" s="4" t="str">
        <f t="shared" si="6"/>
        <v>UNKNOWN</v>
      </c>
      <c r="V4124" s="4" t="str">
        <f t="shared" si="7"/>
        <v>Cash</v>
      </c>
      <c r="W4124" s="4">
        <f t="shared" ref="W4124:Y4124" si="4131">IF(OR(J4124 = "ERROR", J4124 = ""), "UNKNOWN", J4124)</f>
        <v>5</v>
      </c>
      <c r="X4124" s="4">
        <f t="shared" si="4131"/>
        <v>3</v>
      </c>
      <c r="Y4124" s="4">
        <f t="shared" si="4131"/>
        <v>15</v>
      </c>
      <c r="Z4124" s="5">
        <f t="shared" si="9"/>
        <v>45049</v>
      </c>
    </row>
    <row r="4125">
      <c r="A4125" s="1" t="s">
        <v>4162</v>
      </c>
      <c r="B4125" s="1" t="s">
        <v>32</v>
      </c>
      <c r="C4125" s="1">
        <v>3.0</v>
      </c>
      <c r="D4125" s="1" t="s">
        <v>25</v>
      </c>
      <c r="E4125" s="1">
        <v>3.0</v>
      </c>
      <c r="G4125" s="1" t="s">
        <v>29</v>
      </c>
      <c r="J4125" s="3">
        <f t="shared" si="2"/>
        <v>3</v>
      </c>
      <c r="K4125" s="4">
        <f t="shared" si="3"/>
        <v>1</v>
      </c>
      <c r="L4125" s="4">
        <f t="shared" si="4"/>
        <v>3</v>
      </c>
      <c r="S4125" s="1" t="s">
        <v>4162</v>
      </c>
      <c r="T4125" s="4" t="str">
        <f t="shared" si="5"/>
        <v>Cookie</v>
      </c>
      <c r="U4125" s="4" t="str">
        <f t="shared" si="6"/>
        <v>In-store</v>
      </c>
      <c r="V4125" s="4" t="str">
        <f t="shared" si="7"/>
        <v>UNKNOWN</v>
      </c>
      <c r="W4125" s="4">
        <f t="shared" ref="W4125:Y4125" si="4132">IF(OR(J4125 = "ERROR", J4125 = ""), "UNKNOWN", J4125)</f>
        <v>3</v>
      </c>
      <c r="X4125" s="4">
        <f t="shared" si="4132"/>
        <v>1</v>
      </c>
      <c r="Y4125" s="4">
        <f t="shared" si="4132"/>
        <v>3</v>
      </c>
      <c r="Z4125" s="4" t="str">
        <f t="shared" si="9"/>
        <v>UNKNOWN</v>
      </c>
    </row>
    <row r="4126">
      <c r="A4126" s="1" t="s">
        <v>4163</v>
      </c>
      <c r="B4126" s="1" t="s">
        <v>41</v>
      </c>
      <c r="C4126" s="1">
        <v>4.0</v>
      </c>
      <c r="D4126" s="1">
        <v>4.0</v>
      </c>
      <c r="E4126" s="1">
        <v>16.0</v>
      </c>
      <c r="F4126" s="1" t="s">
        <v>28</v>
      </c>
      <c r="G4126" s="1" t="s">
        <v>24</v>
      </c>
      <c r="H4126" s="2">
        <v>45127.0</v>
      </c>
      <c r="J4126" s="3">
        <f t="shared" si="2"/>
        <v>4</v>
      </c>
      <c r="K4126" s="4">
        <f t="shared" si="3"/>
        <v>4</v>
      </c>
      <c r="L4126" s="4">
        <f t="shared" si="4"/>
        <v>16</v>
      </c>
      <c r="S4126" s="1" t="s">
        <v>4163</v>
      </c>
      <c r="T4126" s="4" t="str">
        <f t="shared" si="5"/>
        <v>Smoothie</v>
      </c>
      <c r="U4126" s="4" t="str">
        <f t="shared" si="6"/>
        <v>Takeaway</v>
      </c>
      <c r="V4126" s="4" t="str">
        <f t="shared" si="7"/>
        <v>Cash</v>
      </c>
      <c r="W4126" s="4">
        <f t="shared" ref="W4126:Y4126" si="4133">IF(OR(J4126 = "ERROR", J4126 = ""), "UNKNOWN", J4126)</f>
        <v>4</v>
      </c>
      <c r="X4126" s="4">
        <f t="shared" si="4133"/>
        <v>4</v>
      </c>
      <c r="Y4126" s="4">
        <f t="shared" si="4133"/>
        <v>16</v>
      </c>
      <c r="Z4126" s="5">
        <f t="shared" si="9"/>
        <v>45127</v>
      </c>
    </row>
    <row r="4127">
      <c r="A4127" s="1" t="s">
        <v>4164</v>
      </c>
      <c r="B4127" s="1" t="s">
        <v>44</v>
      </c>
      <c r="C4127" s="1">
        <v>4.0</v>
      </c>
      <c r="D4127" s="1">
        <v>4.0</v>
      </c>
      <c r="E4127" s="1">
        <v>16.0</v>
      </c>
      <c r="G4127" s="1" t="s">
        <v>29</v>
      </c>
      <c r="H4127" s="6">
        <v>45257.0</v>
      </c>
      <c r="J4127" s="3">
        <f t="shared" si="2"/>
        <v>4</v>
      </c>
      <c r="K4127" s="4">
        <f t="shared" si="3"/>
        <v>4</v>
      </c>
      <c r="L4127" s="4">
        <f t="shared" si="4"/>
        <v>16</v>
      </c>
      <c r="S4127" s="1" t="s">
        <v>4164</v>
      </c>
      <c r="T4127" s="4" t="str">
        <f t="shared" si="5"/>
        <v>Sandwich</v>
      </c>
      <c r="U4127" s="4" t="str">
        <f t="shared" si="6"/>
        <v>In-store</v>
      </c>
      <c r="V4127" s="4" t="str">
        <f t="shared" si="7"/>
        <v>UNKNOWN</v>
      </c>
      <c r="W4127" s="4">
        <f t="shared" ref="W4127:Y4127" si="4134">IF(OR(J4127 = "ERROR", J4127 = ""), "UNKNOWN", J4127)</f>
        <v>4</v>
      </c>
      <c r="X4127" s="4">
        <f t="shared" si="4134"/>
        <v>4</v>
      </c>
      <c r="Y4127" s="4">
        <f t="shared" si="4134"/>
        <v>16</v>
      </c>
      <c r="Z4127" s="7">
        <f t="shared" si="9"/>
        <v>45257</v>
      </c>
    </row>
    <row r="4128">
      <c r="A4128" s="1" t="s">
        <v>4165</v>
      </c>
      <c r="B4128" s="1" t="s">
        <v>32</v>
      </c>
      <c r="C4128" s="1">
        <v>5.0</v>
      </c>
      <c r="D4128" s="1">
        <v>1.0</v>
      </c>
      <c r="E4128" s="1">
        <v>5.0</v>
      </c>
      <c r="F4128" s="1" t="s">
        <v>23</v>
      </c>
      <c r="G4128" s="1" t="s">
        <v>24</v>
      </c>
      <c r="H4128" s="2">
        <v>45149.0</v>
      </c>
      <c r="J4128" s="3">
        <f t="shared" si="2"/>
        <v>5</v>
      </c>
      <c r="K4128" s="4">
        <f t="shared" si="3"/>
        <v>1</v>
      </c>
      <c r="L4128" s="4">
        <f t="shared" si="4"/>
        <v>5</v>
      </c>
      <c r="S4128" s="1" t="s">
        <v>4165</v>
      </c>
      <c r="T4128" s="4" t="str">
        <f t="shared" si="5"/>
        <v>Cookie</v>
      </c>
      <c r="U4128" s="4" t="str">
        <f t="shared" si="6"/>
        <v>Takeaway</v>
      </c>
      <c r="V4128" s="4" t="str">
        <f t="shared" si="7"/>
        <v>Credit Card</v>
      </c>
      <c r="W4128" s="4">
        <f t="shared" ref="W4128:Y4128" si="4135">IF(OR(J4128 = "ERROR", J4128 = ""), "UNKNOWN", J4128)</f>
        <v>5</v>
      </c>
      <c r="X4128" s="4">
        <f t="shared" si="4135"/>
        <v>1</v>
      </c>
      <c r="Y4128" s="4">
        <f t="shared" si="4135"/>
        <v>5</v>
      </c>
      <c r="Z4128" s="5">
        <f t="shared" si="9"/>
        <v>45149</v>
      </c>
    </row>
    <row r="4129">
      <c r="A4129" s="1" t="s">
        <v>4166</v>
      </c>
      <c r="B4129" s="1" t="s">
        <v>32</v>
      </c>
      <c r="C4129" s="1">
        <v>4.0</v>
      </c>
      <c r="D4129" s="1" t="s">
        <v>25</v>
      </c>
      <c r="E4129" s="1">
        <v>4.0</v>
      </c>
      <c r="G4129" s="1" t="s">
        <v>24</v>
      </c>
      <c r="H4129" s="6">
        <v>45279.0</v>
      </c>
      <c r="J4129" s="3">
        <f t="shared" si="2"/>
        <v>4</v>
      </c>
      <c r="K4129" s="4">
        <f t="shared" si="3"/>
        <v>1</v>
      </c>
      <c r="L4129" s="4">
        <f t="shared" si="4"/>
        <v>4</v>
      </c>
      <c r="S4129" s="1" t="s">
        <v>4166</v>
      </c>
      <c r="T4129" s="4" t="str">
        <f t="shared" si="5"/>
        <v>Cookie</v>
      </c>
      <c r="U4129" s="4" t="str">
        <f t="shared" si="6"/>
        <v>Takeaway</v>
      </c>
      <c r="V4129" s="4" t="str">
        <f t="shared" si="7"/>
        <v>UNKNOWN</v>
      </c>
      <c r="W4129" s="4">
        <f t="shared" ref="W4129:Y4129" si="4136">IF(OR(J4129 = "ERROR", J4129 = ""), "UNKNOWN", J4129)</f>
        <v>4</v>
      </c>
      <c r="X4129" s="4">
        <f t="shared" si="4136"/>
        <v>1</v>
      </c>
      <c r="Y4129" s="4">
        <f t="shared" si="4136"/>
        <v>4</v>
      </c>
      <c r="Z4129" s="7">
        <f t="shared" si="9"/>
        <v>45279</v>
      </c>
    </row>
    <row r="4130">
      <c r="A4130" s="1" t="s">
        <v>4167</v>
      </c>
      <c r="B4130" s="1" t="s">
        <v>55</v>
      </c>
      <c r="C4130" s="1">
        <v>2.0</v>
      </c>
      <c r="D4130" s="1">
        <v>3.0</v>
      </c>
      <c r="E4130" s="1">
        <v>6.0</v>
      </c>
      <c r="F4130" s="1" t="s">
        <v>28</v>
      </c>
      <c r="G4130" s="1" t="s">
        <v>29</v>
      </c>
      <c r="H4130" s="6">
        <v>45282.0</v>
      </c>
      <c r="J4130" s="3">
        <f t="shared" si="2"/>
        <v>2</v>
      </c>
      <c r="K4130" s="4">
        <f t="shared" si="3"/>
        <v>3</v>
      </c>
      <c r="L4130" s="4">
        <f t="shared" si="4"/>
        <v>6</v>
      </c>
      <c r="S4130" s="1" t="s">
        <v>4167</v>
      </c>
      <c r="T4130" s="4" t="str">
        <f t="shared" si="5"/>
        <v>Juice</v>
      </c>
      <c r="U4130" s="4" t="str">
        <f t="shared" si="6"/>
        <v>In-store</v>
      </c>
      <c r="V4130" s="4" t="str">
        <f t="shared" si="7"/>
        <v>Cash</v>
      </c>
      <c r="W4130" s="4">
        <f t="shared" ref="W4130:Y4130" si="4137">IF(OR(J4130 = "ERROR", J4130 = ""), "UNKNOWN", J4130)</f>
        <v>2</v>
      </c>
      <c r="X4130" s="4">
        <f t="shared" si="4137"/>
        <v>3</v>
      </c>
      <c r="Y4130" s="4">
        <f t="shared" si="4137"/>
        <v>6</v>
      </c>
      <c r="Z4130" s="7">
        <f t="shared" si="9"/>
        <v>45282</v>
      </c>
    </row>
    <row r="4131">
      <c r="A4131" s="1" t="s">
        <v>4168</v>
      </c>
      <c r="B4131" s="1" t="s">
        <v>25</v>
      </c>
      <c r="C4131" s="1">
        <v>3.0</v>
      </c>
      <c r="D4131" s="1">
        <v>5.0</v>
      </c>
      <c r="E4131" s="1">
        <v>15.0</v>
      </c>
      <c r="F4131" s="1" t="s">
        <v>28</v>
      </c>
      <c r="G4131" s="1" t="s">
        <v>24</v>
      </c>
      <c r="H4131" s="2">
        <v>45104.0</v>
      </c>
      <c r="J4131" s="3">
        <f t="shared" si="2"/>
        <v>3</v>
      </c>
      <c r="K4131" s="4">
        <f t="shared" si="3"/>
        <v>5</v>
      </c>
      <c r="L4131" s="4">
        <f t="shared" si="4"/>
        <v>15</v>
      </c>
      <c r="S4131" s="1" t="s">
        <v>4168</v>
      </c>
      <c r="T4131" s="4" t="str">
        <f t="shared" si="5"/>
        <v>UNKNOWN</v>
      </c>
      <c r="U4131" s="4" t="str">
        <f t="shared" si="6"/>
        <v>Takeaway</v>
      </c>
      <c r="V4131" s="4" t="str">
        <f t="shared" si="7"/>
        <v>Cash</v>
      </c>
      <c r="W4131" s="4">
        <f t="shared" ref="W4131:Y4131" si="4138">IF(OR(J4131 = "ERROR", J4131 = ""), "UNKNOWN", J4131)</f>
        <v>3</v>
      </c>
      <c r="X4131" s="4">
        <f t="shared" si="4138"/>
        <v>5</v>
      </c>
      <c r="Y4131" s="4">
        <f t="shared" si="4138"/>
        <v>15</v>
      </c>
      <c r="Z4131" s="5">
        <f t="shared" si="9"/>
        <v>45104</v>
      </c>
    </row>
    <row r="4132">
      <c r="A4132" s="1" t="s">
        <v>4169</v>
      </c>
      <c r="B4132" s="1" t="s">
        <v>27</v>
      </c>
      <c r="C4132" s="1">
        <v>4.0</v>
      </c>
      <c r="D4132" s="1">
        <v>3.0</v>
      </c>
      <c r="E4132" s="1">
        <v>12.0</v>
      </c>
      <c r="G4132" s="1" t="s">
        <v>24</v>
      </c>
      <c r="H4132" s="2">
        <v>44978.0</v>
      </c>
      <c r="J4132" s="3">
        <f t="shared" si="2"/>
        <v>4</v>
      </c>
      <c r="K4132" s="4">
        <f t="shared" si="3"/>
        <v>3</v>
      </c>
      <c r="L4132" s="4">
        <f t="shared" si="4"/>
        <v>12</v>
      </c>
      <c r="S4132" s="1" t="s">
        <v>4169</v>
      </c>
      <c r="T4132" s="4" t="str">
        <f t="shared" si="5"/>
        <v>Cake</v>
      </c>
      <c r="U4132" s="4" t="str">
        <f t="shared" si="6"/>
        <v>Takeaway</v>
      </c>
      <c r="V4132" s="4" t="str">
        <f t="shared" si="7"/>
        <v>UNKNOWN</v>
      </c>
      <c r="W4132" s="4">
        <f t="shared" ref="W4132:Y4132" si="4139">IF(OR(J4132 = "ERROR", J4132 = ""), "UNKNOWN", J4132)</f>
        <v>4</v>
      </c>
      <c r="X4132" s="4">
        <f t="shared" si="4139"/>
        <v>3</v>
      </c>
      <c r="Y4132" s="4">
        <f t="shared" si="4139"/>
        <v>12</v>
      </c>
      <c r="Z4132" s="5">
        <f t="shared" si="9"/>
        <v>44978</v>
      </c>
    </row>
    <row r="4133">
      <c r="A4133" s="1" t="s">
        <v>4170</v>
      </c>
      <c r="B4133" s="1" t="s">
        <v>81</v>
      </c>
      <c r="C4133" s="1">
        <v>3.0</v>
      </c>
      <c r="D4133" s="1">
        <v>1.5</v>
      </c>
      <c r="E4133" s="1">
        <v>4.5</v>
      </c>
      <c r="H4133" s="2">
        <v>45120.0</v>
      </c>
      <c r="J4133" s="3">
        <f t="shared" si="2"/>
        <v>3</v>
      </c>
      <c r="K4133" s="4">
        <f t="shared" si="3"/>
        <v>1.5</v>
      </c>
      <c r="L4133" s="4">
        <f t="shared" si="4"/>
        <v>4.5</v>
      </c>
      <c r="S4133" s="1" t="s">
        <v>4170</v>
      </c>
      <c r="T4133" s="4" t="str">
        <f t="shared" si="5"/>
        <v>Tea</v>
      </c>
      <c r="U4133" s="4" t="str">
        <f t="shared" si="6"/>
        <v>UNKNOWN</v>
      </c>
      <c r="V4133" s="4" t="str">
        <f t="shared" si="7"/>
        <v>UNKNOWN</v>
      </c>
      <c r="W4133" s="4">
        <f t="shared" ref="W4133:Y4133" si="4140">IF(OR(J4133 = "ERROR", J4133 = ""), "UNKNOWN", J4133)</f>
        <v>3</v>
      </c>
      <c r="X4133" s="4">
        <f t="shared" si="4140"/>
        <v>1.5</v>
      </c>
      <c r="Y4133" s="4">
        <f t="shared" si="4140"/>
        <v>4.5</v>
      </c>
      <c r="Z4133" s="5">
        <f t="shared" si="9"/>
        <v>45120</v>
      </c>
    </row>
    <row r="4134">
      <c r="A4134" s="1" t="s">
        <v>4171</v>
      </c>
      <c r="B4134" s="1" t="s">
        <v>27</v>
      </c>
      <c r="C4134" s="1">
        <v>1.0</v>
      </c>
      <c r="D4134" s="1">
        <v>3.0</v>
      </c>
      <c r="E4134" s="1">
        <v>3.0</v>
      </c>
      <c r="H4134" s="6">
        <v>45282.0</v>
      </c>
      <c r="J4134" s="3">
        <f t="shared" si="2"/>
        <v>1</v>
      </c>
      <c r="K4134" s="4">
        <f t="shared" si="3"/>
        <v>3</v>
      </c>
      <c r="L4134" s="4">
        <f t="shared" si="4"/>
        <v>3</v>
      </c>
      <c r="S4134" s="1" t="s">
        <v>4171</v>
      </c>
      <c r="T4134" s="4" t="str">
        <f t="shared" si="5"/>
        <v>Cake</v>
      </c>
      <c r="U4134" s="4" t="str">
        <f t="shared" si="6"/>
        <v>UNKNOWN</v>
      </c>
      <c r="V4134" s="4" t="str">
        <f t="shared" si="7"/>
        <v>UNKNOWN</v>
      </c>
      <c r="W4134" s="4">
        <f t="shared" ref="W4134:Y4134" si="4141">IF(OR(J4134 = "ERROR", J4134 = ""), "UNKNOWN", J4134)</f>
        <v>1</v>
      </c>
      <c r="X4134" s="4">
        <f t="shared" si="4141"/>
        <v>3</v>
      </c>
      <c r="Y4134" s="4">
        <f t="shared" si="4141"/>
        <v>3</v>
      </c>
      <c r="Z4134" s="7">
        <f t="shared" si="9"/>
        <v>45282</v>
      </c>
    </row>
    <row r="4135">
      <c r="A4135" s="1" t="s">
        <v>4172</v>
      </c>
      <c r="B4135" s="1" t="s">
        <v>55</v>
      </c>
      <c r="C4135" s="1">
        <v>1.0</v>
      </c>
      <c r="D4135" s="1">
        <v>3.0</v>
      </c>
      <c r="E4135" s="1">
        <v>3.0</v>
      </c>
      <c r="H4135" s="2">
        <v>45069.0</v>
      </c>
      <c r="J4135" s="3">
        <f t="shared" si="2"/>
        <v>1</v>
      </c>
      <c r="K4135" s="4">
        <f t="shared" si="3"/>
        <v>3</v>
      </c>
      <c r="L4135" s="4">
        <f t="shared" si="4"/>
        <v>3</v>
      </c>
      <c r="S4135" s="1" t="s">
        <v>4172</v>
      </c>
      <c r="T4135" s="4" t="str">
        <f t="shared" si="5"/>
        <v>Juice</v>
      </c>
      <c r="U4135" s="4" t="str">
        <f t="shared" si="6"/>
        <v>UNKNOWN</v>
      </c>
      <c r="V4135" s="4" t="str">
        <f t="shared" si="7"/>
        <v>UNKNOWN</v>
      </c>
      <c r="W4135" s="4">
        <f t="shared" ref="W4135:Y4135" si="4142">IF(OR(J4135 = "ERROR", J4135 = ""), "UNKNOWN", J4135)</f>
        <v>1</v>
      </c>
      <c r="X4135" s="4">
        <f t="shared" si="4142"/>
        <v>3</v>
      </c>
      <c r="Y4135" s="4">
        <f t="shared" si="4142"/>
        <v>3</v>
      </c>
      <c r="Z4135" s="5">
        <f t="shared" si="9"/>
        <v>45069</v>
      </c>
    </row>
    <row r="4136">
      <c r="A4136" s="1" t="s">
        <v>4173</v>
      </c>
      <c r="B4136" s="1" t="s">
        <v>32</v>
      </c>
      <c r="C4136" s="1">
        <v>5.0</v>
      </c>
      <c r="D4136" s="1">
        <v>1.0</v>
      </c>
      <c r="E4136" s="1">
        <v>5.0</v>
      </c>
      <c r="F4136" s="1" t="s">
        <v>23</v>
      </c>
      <c r="G4136" s="1" t="s">
        <v>24</v>
      </c>
      <c r="H4136" s="2">
        <v>45056.0</v>
      </c>
      <c r="J4136" s="3">
        <f t="shared" si="2"/>
        <v>5</v>
      </c>
      <c r="K4136" s="4">
        <f t="shared" si="3"/>
        <v>1</v>
      </c>
      <c r="L4136" s="4">
        <f t="shared" si="4"/>
        <v>5</v>
      </c>
      <c r="S4136" s="1" t="s">
        <v>4173</v>
      </c>
      <c r="T4136" s="4" t="str">
        <f t="shared" si="5"/>
        <v>Cookie</v>
      </c>
      <c r="U4136" s="4" t="str">
        <f t="shared" si="6"/>
        <v>Takeaway</v>
      </c>
      <c r="V4136" s="4" t="str">
        <f t="shared" si="7"/>
        <v>Credit Card</v>
      </c>
      <c r="W4136" s="4">
        <f t="shared" ref="W4136:Y4136" si="4143">IF(OR(J4136 = "ERROR", J4136 = ""), "UNKNOWN", J4136)</f>
        <v>5</v>
      </c>
      <c r="X4136" s="4">
        <f t="shared" si="4143"/>
        <v>1</v>
      </c>
      <c r="Y4136" s="4">
        <f t="shared" si="4143"/>
        <v>5</v>
      </c>
      <c r="Z4136" s="5">
        <f t="shared" si="9"/>
        <v>45056</v>
      </c>
    </row>
    <row r="4137">
      <c r="A4137" s="1" t="s">
        <v>4174</v>
      </c>
      <c r="B4137" s="1" t="s">
        <v>27</v>
      </c>
      <c r="C4137" s="1">
        <v>3.0</v>
      </c>
      <c r="D4137" s="1">
        <v>3.0</v>
      </c>
      <c r="E4137" s="1">
        <v>9.0</v>
      </c>
      <c r="G4137" s="1" t="s">
        <v>24</v>
      </c>
      <c r="H4137" s="2">
        <v>45236.0</v>
      </c>
      <c r="J4137" s="3">
        <f t="shared" si="2"/>
        <v>3</v>
      </c>
      <c r="K4137" s="4">
        <f t="shared" si="3"/>
        <v>3</v>
      </c>
      <c r="L4137" s="4">
        <f t="shared" si="4"/>
        <v>9</v>
      </c>
      <c r="S4137" s="1" t="s">
        <v>4174</v>
      </c>
      <c r="T4137" s="4" t="str">
        <f t="shared" si="5"/>
        <v>Cake</v>
      </c>
      <c r="U4137" s="4" t="str">
        <f t="shared" si="6"/>
        <v>Takeaway</v>
      </c>
      <c r="V4137" s="4" t="str">
        <f t="shared" si="7"/>
        <v>UNKNOWN</v>
      </c>
      <c r="W4137" s="4">
        <f t="shared" ref="W4137:Y4137" si="4144">IF(OR(J4137 = "ERROR", J4137 = ""), "UNKNOWN", J4137)</f>
        <v>3</v>
      </c>
      <c r="X4137" s="4">
        <f t="shared" si="4144"/>
        <v>3</v>
      </c>
      <c r="Y4137" s="4">
        <f t="shared" si="4144"/>
        <v>9</v>
      </c>
      <c r="Z4137" s="5">
        <f t="shared" si="9"/>
        <v>45236</v>
      </c>
    </row>
    <row r="4138">
      <c r="A4138" s="1" t="s">
        <v>4175</v>
      </c>
      <c r="B4138" s="1" t="s">
        <v>22</v>
      </c>
      <c r="C4138" s="1" t="s">
        <v>25</v>
      </c>
      <c r="D4138" s="1">
        <v>2.0</v>
      </c>
      <c r="E4138" s="1">
        <v>2.0</v>
      </c>
      <c r="G4138" s="1" t="s">
        <v>24</v>
      </c>
      <c r="H4138" s="2">
        <v>45267.0</v>
      </c>
      <c r="J4138" s="3">
        <f t="shared" si="2"/>
        <v>1</v>
      </c>
      <c r="K4138" s="4">
        <f t="shared" si="3"/>
        <v>2</v>
      </c>
      <c r="L4138" s="4">
        <f t="shared" si="4"/>
        <v>2</v>
      </c>
      <c r="S4138" s="1" t="s">
        <v>4175</v>
      </c>
      <c r="T4138" s="4" t="str">
        <f t="shared" si="5"/>
        <v>Coffee</v>
      </c>
      <c r="U4138" s="4" t="str">
        <f t="shared" si="6"/>
        <v>Takeaway</v>
      </c>
      <c r="V4138" s="4" t="str">
        <f t="shared" si="7"/>
        <v>UNKNOWN</v>
      </c>
      <c r="W4138" s="4">
        <f t="shared" ref="W4138:Y4138" si="4145">IF(OR(J4138 = "ERROR", J4138 = ""), "UNKNOWN", J4138)</f>
        <v>1</v>
      </c>
      <c r="X4138" s="4">
        <f t="shared" si="4145"/>
        <v>2</v>
      </c>
      <c r="Y4138" s="4">
        <f t="shared" si="4145"/>
        <v>2</v>
      </c>
      <c r="Z4138" s="5">
        <f t="shared" si="9"/>
        <v>45267</v>
      </c>
    </row>
    <row r="4139">
      <c r="A4139" s="1" t="s">
        <v>4176</v>
      </c>
      <c r="B4139" s="1" t="s">
        <v>81</v>
      </c>
      <c r="D4139" s="1">
        <v>1.5</v>
      </c>
      <c r="E4139" s="1">
        <v>1.5</v>
      </c>
      <c r="F4139" s="1" t="s">
        <v>28</v>
      </c>
      <c r="G4139" s="1" t="s">
        <v>29</v>
      </c>
      <c r="H4139" s="2">
        <v>45188.0</v>
      </c>
      <c r="J4139" s="3">
        <f t="shared" si="2"/>
        <v>1</v>
      </c>
      <c r="K4139" s="4">
        <f t="shared" si="3"/>
        <v>1.5</v>
      </c>
      <c r="L4139" s="4">
        <f t="shared" si="4"/>
        <v>1.5</v>
      </c>
      <c r="S4139" s="1" t="s">
        <v>4176</v>
      </c>
      <c r="T4139" s="4" t="str">
        <f t="shared" si="5"/>
        <v>Tea</v>
      </c>
      <c r="U4139" s="4" t="str">
        <f t="shared" si="6"/>
        <v>In-store</v>
      </c>
      <c r="V4139" s="4" t="str">
        <f t="shared" si="7"/>
        <v>Cash</v>
      </c>
      <c r="W4139" s="4">
        <f t="shared" ref="W4139:Y4139" si="4146">IF(OR(J4139 = "ERROR", J4139 = ""), "UNKNOWN", J4139)</f>
        <v>1</v>
      </c>
      <c r="X4139" s="4">
        <f t="shared" si="4146"/>
        <v>1.5</v>
      </c>
      <c r="Y4139" s="4">
        <f t="shared" si="4146"/>
        <v>1.5</v>
      </c>
      <c r="Z4139" s="5">
        <f t="shared" si="9"/>
        <v>45188</v>
      </c>
    </row>
    <row r="4140">
      <c r="A4140" s="1" t="s">
        <v>4177</v>
      </c>
      <c r="B4140" s="1" t="s">
        <v>22</v>
      </c>
      <c r="C4140" s="1">
        <v>1.0</v>
      </c>
      <c r="D4140" s="1">
        <v>2.0</v>
      </c>
      <c r="E4140" s="1">
        <v>2.0</v>
      </c>
      <c r="F4140" s="1" t="s">
        <v>39</v>
      </c>
      <c r="G4140" s="1" t="s">
        <v>29</v>
      </c>
      <c r="H4140" s="6">
        <v>45286.0</v>
      </c>
      <c r="J4140" s="3">
        <f t="shared" si="2"/>
        <v>1</v>
      </c>
      <c r="K4140" s="4">
        <f t="shared" si="3"/>
        <v>2</v>
      </c>
      <c r="L4140" s="4">
        <f t="shared" si="4"/>
        <v>2</v>
      </c>
      <c r="S4140" s="1" t="s">
        <v>4177</v>
      </c>
      <c r="T4140" s="4" t="str">
        <f t="shared" si="5"/>
        <v>Coffee</v>
      </c>
      <c r="U4140" s="4" t="str">
        <f t="shared" si="6"/>
        <v>In-store</v>
      </c>
      <c r="V4140" s="4" t="str">
        <f t="shared" si="7"/>
        <v>Digital Wallet</v>
      </c>
      <c r="W4140" s="4">
        <f t="shared" ref="W4140:Y4140" si="4147">IF(OR(J4140 = "ERROR", J4140 = ""), "UNKNOWN", J4140)</f>
        <v>1</v>
      </c>
      <c r="X4140" s="4">
        <f t="shared" si="4147"/>
        <v>2</v>
      </c>
      <c r="Y4140" s="4">
        <f t="shared" si="4147"/>
        <v>2</v>
      </c>
      <c r="Z4140" s="7">
        <f t="shared" si="9"/>
        <v>45286</v>
      </c>
    </row>
    <row r="4141">
      <c r="A4141" s="1" t="s">
        <v>4178</v>
      </c>
      <c r="B4141" s="1" t="s">
        <v>27</v>
      </c>
      <c r="C4141" s="1">
        <v>2.0</v>
      </c>
      <c r="D4141" s="1">
        <v>3.0</v>
      </c>
      <c r="E4141" s="1">
        <v>6.0</v>
      </c>
      <c r="F4141" s="1" t="s">
        <v>25</v>
      </c>
      <c r="G4141" s="1" t="s">
        <v>29</v>
      </c>
      <c r="H4141" s="2">
        <v>45167.0</v>
      </c>
      <c r="J4141" s="3">
        <f t="shared" si="2"/>
        <v>2</v>
      </c>
      <c r="K4141" s="4">
        <f t="shared" si="3"/>
        <v>3</v>
      </c>
      <c r="L4141" s="4">
        <f t="shared" si="4"/>
        <v>6</v>
      </c>
      <c r="S4141" s="1" t="s">
        <v>4178</v>
      </c>
      <c r="T4141" s="4" t="str">
        <f t="shared" si="5"/>
        <v>Cake</v>
      </c>
      <c r="U4141" s="4" t="str">
        <f t="shared" si="6"/>
        <v>In-store</v>
      </c>
      <c r="V4141" s="4" t="str">
        <f t="shared" si="7"/>
        <v>UNKNOWN</v>
      </c>
      <c r="W4141" s="4">
        <f t="shared" ref="W4141:Y4141" si="4148">IF(OR(J4141 = "ERROR", J4141 = ""), "UNKNOWN", J4141)</f>
        <v>2</v>
      </c>
      <c r="X4141" s="4">
        <f t="shared" si="4148"/>
        <v>3</v>
      </c>
      <c r="Y4141" s="4">
        <f t="shared" si="4148"/>
        <v>6</v>
      </c>
      <c r="Z4141" s="5">
        <f t="shared" si="9"/>
        <v>45167</v>
      </c>
    </row>
    <row r="4142">
      <c r="A4142" s="1" t="s">
        <v>4179</v>
      </c>
      <c r="B4142" s="1" t="s">
        <v>36</v>
      </c>
      <c r="C4142" s="1">
        <v>3.0</v>
      </c>
      <c r="D4142" s="1">
        <v>5.0</v>
      </c>
      <c r="E4142" s="1">
        <v>15.0</v>
      </c>
      <c r="F4142" s="1" t="s">
        <v>28</v>
      </c>
      <c r="G4142" s="1" t="s">
        <v>24</v>
      </c>
      <c r="H4142" s="2">
        <v>45025.0</v>
      </c>
      <c r="J4142" s="3">
        <f t="shared" si="2"/>
        <v>3</v>
      </c>
      <c r="K4142" s="4">
        <f t="shared" si="3"/>
        <v>5</v>
      </c>
      <c r="L4142" s="4">
        <f t="shared" si="4"/>
        <v>15</v>
      </c>
      <c r="S4142" s="1" t="s">
        <v>4179</v>
      </c>
      <c r="T4142" s="4" t="str">
        <f t="shared" si="5"/>
        <v>Salad</v>
      </c>
      <c r="U4142" s="4" t="str">
        <f t="shared" si="6"/>
        <v>Takeaway</v>
      </c>
      <c r="V4142" s="4" t="str">
        <f t="shared" si="7"/>
        <v>Cash</v>
      </c>
      <c r="W4142" s="4">
        <f t="shared" ref="W4142:Y4142" si="4149">IF(OR(J4142 = "ERROR", J4142 = ""), "UNKNOWN", J4142)</f>
        <v>3</v>
      </c>
      <c r="X4142" s="4">
        <f t="shared" si="4149"/>
        <v>5</v>
      </c>
      <c r="Y4142" s="4">
        <f t="shared" si="4149"/>
        <v>15</v>
      </c>
      <c r="Z4142" s="5">
        <f t="shared" si="9"/>
        <v>45025</v>
      </c>
    </row>
    <row r="4143">
      <c r="A4143" s="1" t="s">
        <v>4180</v>
      </c>
      <c r="B4143" s="1" t="s">
        <v>55</v>
      </c>
      <c r="C4143" s="1">
        <v>1.0</v>
      </c>
      <c r="D4143" s="1">
        <v>3.0</v>
      </c>
      <c r="E4143" s="1">
        <v>3.0</v>
      </c>
      <c r="F4143" s="1" t="s">
        <v>39</v>
      </c>
      <c r="G4143" s="1" t="s">
        <v>29</v>
      </c>
      <c r="H4143" s="6">
        <v>45253.0</v>
      </c>
      <c r="J4143" s="3">
        <f t="shared" si="2"/>
        <v>1</v>
      </c>
      <c r="K4143" s="4">
        <f t="shared" si="3"/>
        <v>3</v>
      </c>
      <c r="L4143" s="4">
        <f t="shared" si="4"/>
        <v>3</v>
      </c>
      <c r="S4143" s="1" t="s">
        <v>4180</v>
      </c>
      <c r="T4143" s="4" t="str">
        <f t="shared" si="5"/>
        <v>Juice</v>
      </c>
      <c r="U4143" s="4" t="str">
        <f t="shared" si="6"/>
        <v>In-store</v>
      </c>
      <c r="V4143" s="4" t="str">
        <f t="shared" si="7"/>
        <v>Digital Wallet</v>
      </c>
      <c r="W4143" s="4">
        <f t="shared" ref="W4143:Y4143" si="4150">IF(OR(J4143 = "ERROR", J4143 = ""), "UNKNOWN", J4143)</f>
        <v>1</v>
      </c>
      <c r="X4143" s="4">
        <f t="shared" si="4150"/>
        <v>3</v>
      </c>
      <c r="Y4143" s="4">
        <f t="shared" si="4150"/>
        <v>3</v>
      </c>
      <c r="Z4143" s="7">
        <f t="shared" si="9"/>
        <v>45253</v>
      </c>
    </row>
    <row r="4144">
      <c r="A4144" s="1" t="s">
        <v>4181</v>
      </c>
      <c r="B4144" s="1" t="s">
        <v>44</v>
      </c>
      <c r="C4144" s="1">
        <v>4.0</v>
      </c>
      <c r="D4144" s="1">
        <v>4.0</v>
      </c>
      <c r="E4144" s="1">
        <v>16.0</v>
      </c>
      <c r="F4144" s="1" t="s">
        <v>28</v>
      </c>
      <c r="G4144" s="1" t="s">
        <v>29</v>
      </c>
      <c r="H4144" s="2">
        <v>44943.0</v>
      </c>
      <c r="J4144" s="3">
        <f t="shared" si="2"/>
        <v>4</v>
      </c>
      <c r="K4144" s="4">
        <f t="shared" si="3"/>
        <v>4</v>
      </c>
      <c r="L4144" s="4">
        <f t="shared" si="4"/>
        <v>16</v>
      </c>
      <c r="S4144" s="1" t="s">
        <v>4181</v>
      </c>
      <c r="T4144" s="4" t="str">
        <f t="shared" si="5"/>
        <v>Sandwich</v>
      </c>
      <c r="U4144" s="4" t="str">
        <f t="shared" si="6"/>
        <v>In-store</v>
      </c>
      <c r="V4144" s="4" t="str">
        <f t="shared" si="7"/>
        <v>Cash</v>
      </c>
      <c r="W4144" s="4">
        <f t="shared" ref="W4144:Y4144" si="4151">IF(OR(J4144 = "ERROR", J4144 = ""), "UNKNOWN", J4144)</f>
        <v>4</v>
      </c>
      <c r="X4144" s="4">
        <f t="shared" si="4151"/>
        <v>4</v>
      </c>
      <c r="Y4144" s="4">
        <f t="shared" si="4151"/>
        <v>16</v>
      </c>
      <c r="Z4144" s="5">
        <f t="shared" si="9"/>
        <v>44943</v>
      </c>
    </row>
    <row r="4145">
      <c r="A4145" s="1" t="s">
        <v>4182</v>
      </c>
      <c r="B4145" s="1" t="s">
        <v>44</v>
      </c>
      <c r="C4145" s="1">
        <v>3.0</v>
      </c>
      <c r="D4145" s="1">
        <v>4.0</v>
      </c>
      <c r="E4145" s="1">
        <v>12.0</v>
      </c>
      <c r="G4145" s="1" t="s">
        <v>24</v>
      </c>
      <c r="H4145" s="2">
        <v>45087.0</v>
      </c>
      <c r="J4145" s="3">
        <f t="shared" si="2"/>
        <v>3</v>
      </c>
      <c r="K4145" s="4">
        <f t="shared" si="3"/>
        <v>4</v>
      </c>
      <c r="L4145" s="4">
        <f t="shared" si="4"/>
        <v>12</v>
      </c>
      <c r="S4145" s="1" t="s">
        <v>4182</v>
      </c>
      <c r="T4145" s="4" t="str">
        <f t="shared" si="5"/>
        <v>Sandwich</v>
      </c>
      <c r="U4145" s="4" t="str">
        <f t="shared" si="6"/>
        <v>Takeaway</v>
      </c>
      <c r="V4145" s="4" t="str">
        <f t="shared" si="7"/>
        <v>UNKNOWN</v>
      </c>
      <c r="W4145" s="4">
        <f t="shared" ref="W4145:Y4145" si="4152">IF(OR(J4145 = "ERROR", J4145 = ""), "UNKNOWN", J4145)</f>
        <v>3</v>
      </c>
      <c r="X4145" s="4">
        <f t="shared" si="4152"/>
        <v>4</v>
      </c>
      <c r="Y4145" s="4">
        <f t="shared" si="4152"/>
        <v>12</v>
      </c>
      <c r="Z4145" s="5">
        <f t="shared" si="9"/>
        <v>45087</v>
      </c>
    </row>
    <row r="4146">
      <c r="A4146" s="1" t="s">
        <v>4183</v>
      </c>
      <c r="B4146" s="1" t="s">
        <v>22</v>
      </c>
      <c r="C4146" s="1">
        <v>2.0</v>
      </c>
      <c r="D4146" s="1">
        <v>2.0</v>
      </c>
      <c r="E4146" s="1">
        <v>4.0</v>
      </c>
      <c r="G4146" s="1" t="s">
        <v>30</v>
      </c>
      <c r="H4146" s="6">
        <v>45220.0</v>
      </c>
      <c r="J4146" s="3">
        <f t="shared" si="2"/>
        <v>2</v>
      </c>
      <c r="K4146" s="4">
        <f t="shared" si="3"/>
        <v>2</v>
      </c>
      <c r="L4146" s="4">
        <f t="shared" si="4"/>
        <v>4</v>
      </c>
      <c r="S4146" s="1" t="s">
        <v>4183</v>
      </c>
      <c r="T4146" s="4" t="str">
        <f t="shared" si="5"/>
        <v>Coffee</v>
      </c>
      <c r="U4146" s="4" t="str">
        <f t="shared" si="6"/>
        <v>UNKNOWN</v>
      </c>
      <c r="V4146" s="4" t="str">
        <f t="shared" si="7"/>
        <v>UNKNOWN</v>
      </c>
      <c r="W4146" s="4">
        <f t="shared" ref="W4146:Y4146" si="4153">IF(OR(J4146 = "ERROR", J4146 = ""), "UNKNOWN", J4146)</f>
        <v>2</v>
      </c>
      <c r="X4146" s="4">
        <f t="shared" si="4153"/>
        <v>2</v>
      </c>
      <c r="Y4146" s="4">
        <f t="shared" si="4153"/>
        <v>4</v>
      </c>
      <c r="Z4146" s="7">
        <f t="shared" si="9"/>
        <v>45220</v>
      </c>
    </row>
    <row r="4147">
      <c r="A4147" s="1" t="s">
        <v>4184</v>
      </c>
      <c r="B4147" s="1" t="s">
        <v>55</v>
      </c>
      <c r="C4147" s="1">
        <v>2.0</v>
      </c>
      <c r="D4147" s="1">
        <v>3.0</v>
      </c>
      <c r="E4147" s="1">
        <v>6.0</v>
      </c>
      <c r="G4147" s="1" t="s">
        <v>29</v>
      </c>
      <c r="H4147" s="6">
        <v>45210.0</v>
      </c>
      <c r="J4147" s="3">
        <f t="shared" si="2"/>
        <v>2</v>
      </c>
      <c r="K4147" s="4">
        <f t="shared" si="3"/>
        <v>3</v>
      </c>
      <c r="L4147" s="4">
        <f t="shared" si="4"/>
        <v>6</v>
      </c>
      <c r="S4147" s="1" t="s">
        <v>4184</v>
      </c>
      <c r="T4147" s="4" t="str">
        <f t="shared" si="5"/>
        <v>Juice</v>
      </c>
      <c r="U4147" s="4" t="str">
        <f t="shared" si="6"/>
        <v>In-store</v>
      </c>
      <c r="V4147" s="4" t="str">
        <f t="shared" si="7"/>
        <v>UNKNOWN</v>
      </c>
      <c r="W4147" s="4">
        <f t="shared" ref="W4147:Y4147" si="4154">IF(OR(J4147 = "ERROR", J4147 = ""), "UNKNOWN", J4147)</f>
        <v>2</v>
      </c>
      <c r="X4147" s="4">
        <f t="shared" si="4154"/>
        <v>3</v>
      </c>
      <c r="Y4147" s="4">
        <f t="shared" si="4154"/>
        <v>6</v>
      </c>
      <c r="Z4147" s="7">
        <f t="shared" si="9"/>
        <v>45210</v>
      </c>
    </row>
    <row r="4148">
      <c r="A4148" s="1" t="s">
        <v>4185</v>
      </c>
      <c r="B4148" s="1" t="s">
        <v>55</v>
      </c>
      <c r="C4148" s="1">
        <v>3.0</v>
      </c>
      <c r="D4148" s="1">
        <v>3.0</v>
      </c>
      <c r="E4148" s="1">
        <v>9.0</v>
      </c>
      <c r="F4148" s="1" t="s">
        <v>23</v>
      </c>
      <c r="H4148" s="2">
        <v>45059.0</v>
      </c>
      <c r="J4148" s="3">
        <f t="shared" si="2"/>
        <v>3</v>
      </c>
      <c r="K4148" s="4">
        <f t="shared" si="3"/>
        <v>3</v>
      </c>
      <c r="L4148" s="4">
        <f t="shared" si="4"/>
        <v>9</v>
      </c>
      <c r="S4148" s="1" t="s">
        <v>4185</v>
      </c>
      <c r="T4148" s="4" t="str">
        <f t="shared" si="5"/>
        <v>Juice</v>
      </c>
      <c r="U4148" s="4" t="str">
        <f t="shared" si="6"/>
        <v>UNKNOWN</v>
      </c>
      <c r="V4148" s="4" t="str">
        <f t="shared" si="7"/>
        <v>Credit Card</v>
      </c>
      <c r="W4148" s="4">
        <f t="shared" ref="W4148:Y4148" si="4155">IF(OR(J4148 = "ERROR", J4148 = ""), "UNKNOWN", J4148)</f>
        <v>3</v>
      </c>
      <c r="X4148" s="4">
        <f t="shared" si="4155"/>
        <v>3</v>
      </c>
      <c r="Y4148" s="4">
        <f t="shared" si="4155"/>
        <v>9</v>
      </c>
      <c r="Z4148" s="5">
        <f t="shared" si="9"/>
        <v>45059</v>
      </c>
    </row>
    <row r="4149">
      <c r="A4149" s="1" t="s">
        <v>4186</v>
      </c>
      <c r="B4149" s="1" t="s">
        <v>81</v>
      </c>
      <c r="C4149" s="1">
        <v>2.0</v>
      </c>
      <c r="D4149" s="1">
        <v>1.5</v>
      </c>
      <c r="F4149" s="1" t="s">
        <v>23</v>
      </c>
      <c r="G4149" s="1" t="s">
        <v>25</v>
      </c>
      <c r="H4149" s="2">
        <v>45166.0</v>
      </c>
      <c r="J4149" s="3">
        <f t="shared" si="2"/>
        <v>2</v>
      </c>
      <c r="K4149" s="4">
        <f t="shared" si="3"/>
        <v>1.5</v>
      </c>
      <c r="L4149" s="4">
        <f t="shared" si="4"/>
        <v>3</v>
      </c>
      <c r="S4149" s="1" t="s">
        <v>4186</v>
      </c>
      <c r="T4149" s="4" t="str">
        <f t="shared" si="5"/>
        <v>Tea</v>
      </c>
      <c r="U4149" s="4" t="str">
        <f t="shared" si="6"/>
        <v>UNKNOWN</v>
      </c>
      <c r="V4149" s="4" t="str">
        <f t="shared" si="7"/>
        <v>Credit Card</v>
      </c>
      <c r="W4149" s="4">
        <f t="shared" ref="W4149:Y4149" si="4156">IF(OR(J4149 = "ERROR", J4149 = ""), "UNKNOWN", J4149)</f>
        <v>2</v>
      </c>
      <c r="X4149" s="4">
        <f t="shared" si="4156"/>
        <v>1.5</v>
      </c>
      <c r="Y4149" s="4">
        <f t="shared" si="4156"/>
        <v>3</v>
      </c>
      <c r="Z4149" s="5">
        <f t="shared" si="9"/>
        <v>45166</v>
      </c>
    </row>
    <row r="4150">
      <c r="A4150" s="1" t="s">
        <v>4187</v>
      </c>
      <c r="B4150" s="1" t="s">
        <v>27</v>
      </c>
      <c r="C4150" s="1">
        <v>2.0</v>
      </c>
      <c r="D4150" s="1">
        <v>3.0</v>
      </c>
      <c r="E4150" s="1">
        <v>6.0</v>
      </c>
      <c r="F4150" s="1" t="s">
        <v>28</v>
      </c>
      <c r="G4150" s="1" t="s">
        <v>24</v>
      </c>
      <c r="H4150" s="2">
        <v>45025.0</v>
      </c>
      <c r="J4150" s="3">
        <f t="shared" si="2"/>
        <v>2</v>
      </c>
      <c r="K4150" s="4">
        <f t="shared" si="3"/>
        <v>3</v>
      </c>
      <c r="L4150" s="4">
        <f t="shared" si="4"/>
        <v>6</v>
      </c>
      <c r="S4150" s="1" t="s">
        <v>4187</v>
      </c>
      <c r="T4150" s="4" t="str">
        <f t="shared" si="5"/>
        <v>Cake</v>
      </c>
      <c r="U4150" s="4" t="str">
        <f t="shared" si="6"/>
        <v>Takeaway</v>
      </c>
      <c r="V4150" s="4" t="str">
        <f t="shared" si="7"/>
        <v>Cash</v>
      </c>
      <c r="W4150" s="4">
        <f t="shared" ref="W4150:Y4150" si="4157">IF(OR(J4150 = "ERROR", J4150 = ""), "UNKNOWN", J4150)</f>
        <v>2</v>
      </c>
      <c r="X4150" s="4">
        <f t="shared" si="4157"/>
        <v>3</v>
      </c>
      <c r="Y4150" s="4">
        <f t="shared" si="4157"/>
        <v>6</v>
      </c>
      <c r="Z4150" s="5">
        <f t="shared" si="9"/>
        <v>45025</v>
      </c>
    </row>
    <row r="4151">
      <c r="A4151" s="1" t="s">
        <v>4188</v>
      </c>
      <c r="B4151" s="1" t="s">
        <v>27</v>
      </c>
      <c r="C4151" s="1">
        <v>4.0</v>
      </c>
      <c r="D4151" s="1">
        <v>3.0</v>
      </c>
      <c r="E4151" s="1">
        <v>12.0</v>
      </c>
      <c r="F4151" s="1" t="s">
        <v>28</v>
      </c>
      <c r="G4151" s="1" t="s">
        <v>29</v>
      </c>
      <c r="H4151" s="2">
        <v>45093.0</v>
      </c>
      <c r="J4151" s="3">
        <f t="shared" si="2"/>
        <v>4</v>
      </c>
      <c r="K4151" s="4">
        <f t="shared" si="3"/>
        <v>3</v>
      </c>
      <c r="L4151" s="4">
        <f t="shared" si="4"/>
        <v>12</v>
      </c>
      <c r="S4151" s="1" t="s">
        <v>4188</v>
      </c>
      <c r="T4151" s="4" t="str">
        <f t="shared" si="5"/>
        <v>Cake</v>
      </c>
      <c r="U4151" s="4" t="str">
        <f t="shared" si="6"/>
        <v>In-store</v>
      </c>
      <c r="V4151" s="4" t="str">
        <f t="shared" si="7"/>
        <v>Cash</v>
      </c>
      <c r="W4151" s="4">
        <f t="shared" ref="W4151:Y4151" si="4158">IF(OR(J4151 = "ERROR", J4151 = ""), "UNKNOWN", J4151)</f>
        <v>4</v>
      </c>
      <c r="X4151" s="4">
        <f t="shared" si="4158"/>
        <v>3</v>
      </c>
      <c r="Y4151" s="4">
        <f t="shared" si="4158"/>
        <v>12</v>
      </c>
      <c r="Z4151" s="5">
        <f t="shared" si="9"/>
        <v>45093</v>
      </c>
    </row>
    <row r="4152">
      <c r="A4152" s="1" t="s">
        <v>4189</v>
      </c>
      <c r="B4152" s="1" t="s">
        <v>36</v>
      </c>
      <c r="C4152" s="1">
        <v>1.0</v>
      </c>
      <c r="D4152" s="1">
        <v>5.0</v>
      </c>
      <c r="E4152" s="1">
        <v>5.0</v>
      </c>
      <c r="G4152" s="1" t="s">
        <v>29</v>
      </c>
      <c r="H4152" s="2">
        <v>45187.0</v>
      </c>
      <c r="J4152" s="3">
        <f t="shared" si="2"/>
        <v>1</v>
      </c>
      <c r="K4152" s="4">
        <f t="shared" si="3"/>
        <v>5</v>
      </c>
      <c r="L4152" s="4">
        <f t="shared" si="4"/>
        <v>5</v>
      </c>
      <c r="S4152" s="1" t="s">
        <v>4189</v>
      </c>
      <c r="T4152" s="4" t="str">
        <f t="shared" si="5"/>
        <v>Salad</v>
      </c>
      <c r="U4152" s="4" t="str">
        <f t="shared" si="6"/>
        <v>In-store</v>
      </c>
      <c r="V4152" s="4" t="str">
        <f t="shared" si="7"/>
        <v>UNKNOWN</v>
      </c>
      <c r="W4152" s="4">
        <f t="shared" ref="W4152:Y4152" si="4159">IF(OR(J4152 = "ERROR", J4152 = ""), "UNKNOWN", J4152)</f>
        <v>1</v>
      </c>
      <c r="X4152" s="4">
        <f t="shared" si="4159"/>
        <v>5</v>
      </c>
      <c r="Y4152" s="4">
        <f t="shared" si="4159"/>
        <v>5</v>
      </c>
      <c r="Z4152" s="5">
        <f t="shared" si="9"/>
        <v>45187</v>
      </c>
    </row>
    <row r="4153">
      <c r="A4153" s="1" t="s">
        <v>4190</v>
      </c>
      <c r="B4153" s="1" t="s">
        <v>25</v>
      </c>
      <c r="C4153" s="1">
        <v>5.0</v>
      </c>
      <c r="D4153" s="1">
        <v>1.5</v>
      </c>
      <c r="E4153" s="1">
        <v>7.5</v>
      </c>
      <c r="G4153" s="1" t="s">
        <v>29</v>
      </c>
      <c r="H4153" s="2">
        <v>45204.0</v>
      </c>
      <c r="J4153" s="3">
        <f t="shared" si="2"/>
        <v>5</v>
      </c>
      <c r="K4153" s="4">
        <f t="shared" si="3"/>
        <v>1.5</v>
      </c>
      <c r="L4153" s="4">
        <f t="shared" si="4"/>
        <v>7.5</v>
      </c>
      <c r="S4153" s="1" t="s">
        <v>4190</v>
      </c>
      <c r="T4153" s="4" t="str">
        <f t="shared" si="5"/>
        <v>UNKNOWN</v>
      </c>
      <c r="U4153" s="4" t="str">
        <f t="shared" si="6"/>
        <v>In-store</v>
      </c>
      <c r="V4153" s="4" t="str">
        <f t="shared" si="7"/>
        <v>UNKNOWN</v>
      </c>
      <c r="W4153" s="4">
        <f t="shared" ref="W4153:Y4153" si="4160">IF(OR(J4153 = "ERROR", J4153 = ""), "UNKNOWN", J4153)</f>
        <v>5</v>
      </c>
      <c r="X4153" s="4">
        <f t="shared" si="4160"/>
        <v>1.5</v>
      </c>
      <c r="Y4153" s="4">
        <f t="shared" si="4160"/>
        <v>7.5</v>
      </c>
      <c r="Z4153" s="5">
        <f t="shared" si="9"/>
        <v>45204</v>
      </c>
    </row>
    <row r="4154">
      <c r="A4154" s="1" t="s">
        <v>4191</v>
      </c>
      <c r="B4154" s="1" t="s">
        <v>25</v>
      </c>
      <c r="C4154" s="1">
        <v>2.0</v>
      </c>
      <c r="D4154" s="1" t="s">
        <v>25</v>
      </c>
      <c r="E4154" s="1" t="s">
        <v>30</v>
      </c>
      <c r="G4154" s="1" t="s">
        <v>29</v>
      </c>
      <c r="H4154" s="6">
        <v>45274.0</v>
      </c>
      <c r="J4154" s="3">
        <f t="shared" si="2"/>
        <v>2</v>
      </c>
      <c r="K4154" s="4" t="str">
        <f t="shared" si="3"/>
        <v>ERROR</v>
      </c>
      <c r="L4154" s="4" t="str">
        <f t="shared" si="4"/>
        <v>UNKNOWN</v>
      </c>
      <c r="S4154" s="1" t="s">
        <v>4191</v>
      </c>
      <c r="T4154" s="4" t="str">
        <f t="shared" si="5"/>
        <v>UNKNOWN</v>
      </c>
      <c r="U4154" s="4" t="str">
        <f t="shared" si="6"/>
        <v>In-store</v>
      </c>
      <c r="V4154" s="4" t="str">
        <f t="shared" si="7"/>
        <v>UNKNOWN</v>
      </c>
      <c r="W4154" s="4">
        <f t="shared" ref="W4154:Y4154" si="4161">IF(OR(J4154 = "ERROR", J4154 = ""), "UNKNOWN", J4154)</f>
        <v>2</v>
      </c>
      <c r="X4154" s="4" t="str">
        <f t="shared" si="4161"/>
        <v>UNKNOWN</v>
      </c>
      <c r="Y4154" s="4" t="str">
        <f t="shared" si="4161"/>
        <v>UNKNOWN</v>
      </c>
      <c r="Z4154" s="7">
        <f t="shared" si="9"/>
        <v>45274</v>
      </c>
    </row>
    <row r="4155">
      <c r="A4155" s="1" t="s">
        <v>4192</v>
      </c>
      <c r="B4155" s="1" t="s">
        <v>22</v>
      </c>
      <c r="C4155" s="1">
        <v>2.0</v>
      </c>
      <c r="D4155" s="1">
        <v>2.0</v>
      </c>
      <c r="E4155" s="1">
        <v>4.0</v>
      </c>
      <c r="H4155" s="2">
        <v>45053.0</v>
      </c>
      <c r="J4155" s="3">
        <f t="shared" si="2"/>
        <v>2</v>
      </c>
      <c r="K4155" s="4">
        <f t="shared" si="3"/>
        <v>2</v>
      </c>
      <c r="L4155" s="4">
        <f t="shared" si="4"/>
        <v>4</v>
      </c>
      <c r="S4155" s="1" t="s">
        <v>4192</v>
      </c>
      <c r="T4155" s="4" t="str">
        <f t="shared" si="5"/>
        <v>Coffee</v>
      </c>
      <c r="U4155" s="4" t="str">
        <f t="shared" si="6"/>
        <v>UNKNOWN</v>
      </c>
      <c r="V4155" s="4" t="str">
        <f t="shared" si="7"/>
        <v>UNKNOWN</v>
      </c>
      <c r="W4155" s="4">
        <f t="shared" ref="W4155:Y4155" si="4162">IF(OR(J4155 = "ERROR", J4155 = ""), "UNKNOWN", J4155)</f>
        <v>2</v>
      </c>
      <c r="X4155" s="4">
        <f t="shared" si="4162"/>
        <v>2</v>
      </c>
      <c r="Y4155" s="4">
        <f t="shared" si="4162"/>
        <v>4</v>
      </c>
      <c r="Z4155" s="5">
        <f t="shared" si="9"/>
        <v>45053</v>
      </c>
    </row>
    <row r="4156">
      <c r="A4156" s="1" t="s">
        <v>4193</v>
      </c>
      <c r="B4156" s="1" t="s">
        <v>32</v>
      </c>
      <c r="C4156" s="1">
        <v>5.0</v>
      </c>
      <c r="D4156" s="1">
        <v>1.0</v>
      </c>
      <c r="E4156" s="1">
        <v>5.0</v>
      </c>
      <c r="F4156" s="1" t="s">
        <v>28</v>
      </c>
      <c r="G4156" s="1" t="s">
        <v>24</v>
      </c>
      <c r="H4156" s="2">
        <v>44964.0</v>
      </c>
      <c r="J4156" s="3">
        <f t="shared" si="2"/>
        <v>5</v>
      </c>
      <c r="K4156" s="4">
        <f t="shared" si="3"/>
        <v>1</v>
      </c>
      <c r="L4156" s="4">
        <f t="shared" si="4"/>
        <v>5</v>
      </c>
      <c r="S4156" s="1" t="s">
        <v>4193</v>
      </c>
      <c r="T4156" s="4" t="str">
        <f t="shared" si="5"/>
        <v>Cookie</v>
      </c>
      <c r="U4156" s="4" t="str">
        <f t="shared" si="6"/>
        <v>Takeaway</v>
      </c>
      <c r="V4156" s="4" t="str">
        <f t="shared" si="7"/>
        <v>Cash</v>
      </c>
      <c r="W4156" s="4">
        <f t="shared" ref="W4156:Y4156" si="4163">IF(OR(J4156 = "ERROR", J4156 = ""), "UNKNOWN", J4156)</f>
        <v>5</v>
      </c>
      <c r="X4156" s="4">
        <f t="shared" si="4163"/>
        <v>1</v>
      </c>
      <c r="Y4156" s="4">
        <f t="shared" si="4163"/>
        <v>5</v>
      </c>
      <c r="Z4156" s="5">
        <f t="shared" si="9"/>
        <v>44964</v>
      </c>
    </row>
    <row r="4157">
      <c r="A4157" s="1" t="s">
        <v>4194</v>
      </c>
      <c r="B4157" s="1" t="s">
        <v>44</v>
      </c>
      <c r="C4157" s="1">
        <v>2.0</v>
      </c>
      <c r="D4157" s="1">
        <v>4.0</v>
      </c>
      <c r="E4157" s="1" t="s">
        <v>25</v>
      </c>
      <c r="F4157" s="1" t="s">
        <v>23</v>
      </c>
      <c r="H4157" s="2">
        <v>44957.0</v>
      </c>
      <c r="J4157" s="3">
        <f t="shared" si="2"/>
        <v>2</v>
      </c>
      <c r="K4157" s="4">
        <f t="shared" si="3"/>
        <v>4</v>
      </c>
      <c r="L4157" s="4">
        <f t="shared" si="4"/>
        <v>8</v>
      </c>
      <c r="S4157" s="1" t="s">
        <v>4194</v>
      </c>
      <c r="T4157" s="4" t="str">
        <f t="shared" si="5"/>
        <v>Sandwich</v>
      </c>
      <c r="U4157" s="4" t="str">
        <f t="shared" si="6"/>
        <v>UNKNOWN</v>
      </c>
      <c r="V4157" s="4" t="str">
        <f t="shared" si="7"/>
        <v>Credit Card</v>
      </c>
      <c r="W4157" s="4">
        <f t="shared" ref="W4157:Y4157" si="4164">IF(OR(J4157 = "ERROR", J4157 = ""), "UNKNOWN", J4157)</f>
        <v>2</v>
      </c>
      <c r="X4157" s="4">
        <f t="shared" si="4164"/>
        <v>4</v>
      </c>
      <c r="Y4157" s="4">
        <f t="shared" si="4164"/>
        <v>8</v>
      </c>
      <c r="Z4157" s="5">
        <f t="shared" si="9"/>
        <v>44957</v>
      </c>
    </row>
    <row r="4158">
      <c r="A4158" s="1" t="s">
        <v>4195</v>
      </c>
      <c r="B4158" s="1" t="s">
        <v>44</v>
      </c>
      <c r="C4158" s="1">
        <v>5.0</v>
      </c>
      <c r="D4158" s="1">
        <v>4.0</v>
      </c>
      <c r="E4158" s="1">
        <v>20.0</v>
      </c>
      <c r="F4158" s="1" t="s">
        <v>39</v>
      </c>
      <c r="H4158" s="2">
        <v>45195.0</v>
      </c>
      <c r="J4158" s="3">
        <f t="shared" si="2"/>
        <v>5</v>
      </c>
      <c r="K4158" s="4">
        <f t="shared" si="3"/>
        <v>4</v>
      </c>
      <c r="L4158" s="4">
        <f t="shared" si="4"/>
        <v>20</v>
      </c>
      <c r="S4158" s="1" t="s">
        <v>4195</v>
      </c>
      <c r="T4158" s="4" t="str">
        <f t="shared" si="5"/>
        <v>Sandwich</v>
      </c>
      <c r="U4158" s="4" t="str">
        <f t="shared" si="6"/>
        <v>UNKNOWN</v>
      </c>
      <c r="V4158" s="4" t="str">
        <f t="shared" si="7"/>
        <v>Digital Wallet</v>
      </c>
      <c r="W4158" s="4">
        <f t="shared" ref="W4158:Y4158" si="4165">IF(OR(J4158 = "ERROR", J4158 = ""), "UNKNOWN", J4158)</f>
        <v>5</v>
      </c>
      <c r="X4158" s="4">
        <f t="shared" si="4165"/>
        <v>4</v>
      </c>
      <c r="Y4158" s="4">
        <f t="shared" si="4165"/>
        <v>20</v>
      </c>
      <c r="Z4158" s="5">
        <f t="shared" si="9"/>
        <v>45195</v>
      </c>
    </row>
    <row r="4159">
      <c r="A4159" s="1" t="s">
        <v>4196</v>
      </c>
      <c r="B4159" s="1" t="s">
        <v>41</v>
      </c>
      <c r="C4159" s="1">
        <v>2.0</v>
      </c>
      <c r="D4159" s="1">
        <v>4.0</v>
      </c>
      <c r="E4159" s="1">
        <v>8.0</v>
      </c>
      <c r="G4159" s="1" t="s">
        <v>29</v>
      </c>
      <c r="H4159" s="2">
        <v>44954.0</v>
      </c>
      <c r="J4159" s="3">
        <f t="shared" si="2"/>
        <v>2</v>
      </c>
      <c r="K4159" s="4">
        <f t="shared" si="3"/>
        <v>4</v>
      </c>
      <c r="L4159" s="4">
        <f t="shared" si="4"/>
        <v>8</v>
      </c>
      <c r="S4159" s="1" t="s">
        <v>4196</v>
      </c>
      <c r="T4159" s="4" t="str">
        <f t="shared" si="5"/>
        <v>Smoothie</v>
      </c>
      <c r="U4159" s="4" t="str">
        <f t="shared" si="6"/>
        <v>In-store</v>
      </c>
      <c r="V4159" s="4" t="str">
        <f t="shared" si="7"/>
        <v>UNKNOWN</v>
      </c>
      <c r="W4159" s="4">
        <f t="shared" ref="W4159:Y4159" si="4166">IF(OR(J4159 = "ERROR", J4159 = ""), "UNKNOWN", J4159)</f>
        <v>2</v>
      </c>
      <c r="X4159" s="4">
        <f t="shared" si="4166"/>
        <v>4</v>
      </c>
      <c r="Y4159" s="4">
        <f t="shared" si="4166"/>
        <v>8</v>
      </c>
      <c r="Z4159" s="5">
        <f t="shared" si="9"/>
        <v>44954</v>
      </c>
    </row>
    <row r="4160">
      <c r="A4160" s="1" t="s">
        <v>4197</v>
      </c>
      <c r="B4160" s="1" t="s">
        <v>81</v>
      </c>
      <c r="C4160" s="1">
        <v>3.0</v>
      </c>
      <c r="D4160" s="1">
        <v>1.5</v>
      </c>
      <c r="E4160" s="1">
        <v>4.5</v>
      </c>
      <c r="H4160" s="2">
        <v>45047.0</v>
      </c>
      <c r="J4160" s="3">
        <f t="shared" si="2"/>
        <v>3</v>
      </c>
      <c r="K4160" s="4">
        <f t="shared" si="3"/>
        <v>1.5</v>
      </c>
      <c r="L4160" s="4">
        <f t="shared" si="4"/>
        <v>4.5</v>
      </c>
      <c r="S4160" s="1" t="s">
        <v>4197</v>
      </c>
      <c r="T4160" s="4" t="str">
        <f t="shared" si="5"/>
        <v>Tea</v>
      </c>
      <c r="U4160" s="4" t="str">
        <f t="shared" si="6"/>
        <v>UNKNOWN</v>
      </c>
      <c r="V4160" s="4" t="str">
        <f t="shared" si="7"/>
        <v>UNKNOWN</v>
      </c>
      <c r="W4160" s="4">
        <f t="shared" ref="W4160:Y4160" si="4167">IF(OR(J4160 = "ERROR", J4160 = ""), "UNKNOWN", J4160)</f>
        <v>3</v>
      </c>
      <c r="X4160" s="4">
        <f t="shared" si="4167"/>
        <v>1.5</v>
      </c>
      <c r="Y4160" s="4">
        <f t="shared" si="4167"/>
        <v>4.5</v>
      </c>
      <c r="Z4160" s="5">
        <f t="shared" si="9"/>
        <v>45047</v>
      </c>
    </row>
    <row r="4161">
      <c r="A4161" s="1" t="s">
        <v>4198</v>
      </c>
      <c r="B4161" s="1" t="s">
        <v>44</v>
      </c>
      <c r="C4161" s="1">
        <v>2.0</v>
      </c>
      <c r="D4161" s="1">
        <v>4.0</v>
      </c>
      <c r="E4161" s="1">
        <v>8.0</v>
      </c>
      <c r="F4161" s="1" t="s">
        <v>28</v>
      </c>
      <c r="G4161" s="1" t="s">
        <v>29</v>
      </c>
      <c r="H4161" s="2">
        <v>45074.0</v>
      </c>
      <c r="J4161" s="3">
        <f t="shared" si="2"/>
        <v>2</v>
      </c>
      <c r="K4161" s="4">
        <f t="shared" si="3"/>
        <v>4</v>
      </c>
      <c r="L4161" s="4">
        <f t="shared" si="4"/>
        <v>8</v>
      </c>
      <c r="S4161" s="1" t="s">
        <v>4198</v>
      </c>
      <c r="T4161" s="4" t="str">
        <f t="shared" si="5"/>
        <v>Sandwich</v>
      </c>
      <c r="U4161" s="4" t="str">
        <f t="shared" si="6"/>
        <v>In-store</v>
      </c>
      <c r="V4161" s="4" t="str">
        <f t="shared" si="7"/>
        <v>Cash</v>
      </c>
      <c r="W4161" s="4">
        <f t="shared" ref="W4161:Y4161" si="4168">IF(OR(J4161 = "ERROR", J4161 = ""), "UNKNOWN", J4161)</f>
        <v>2</v>
      </c>
      <c r="X4161" s="4">
        <f t="shared" si="4168"/>
        <v>4</v>
      </c>
      <c r="Y4161" s="4">
        <f t="shared" si="4168"/>
        <v>8</v>
      </c>
      <c r="Z4161" s="5">
        <f t="shared" si="9"/>
        <v>45074</v>
      </c>
    </row>
    <row r="4162">
      <c r="A4162" s="1" t="s">
        <v>4199</v>
      </c>
      <c r="B4162" s="1" t="s">
        <v>27</v>
      </c>
      <c r="D4162" s="1">
        <v>3.0</v>
      </c>
      <c r="E4162" s="1">
        <v>15.0</v>
      </c>
      <c r="F4162" s="1" t="s">
        <v>23</v>
      </c>
      <c r="G4162" s="1" t="s">
        <v>30</v>
      </c>
      <c r="H4162" s="2">
        <v>45234.0</v>
      </c>
      <c r="J4162" s="3">
        <f t="shared" si="2"/>
        <v>5</v>
      </c>
      <c r="K4162" s="4">
        <f t="shared" si="3"/>
        <v>3</v>
      </c>
      <c r="L4162" s="4">
        <f t="shared" si="4"/>
        <v>15</v>
      </c>
      <c r="S4162" s="1" t="s">
        <v>4199</v>
      </c>
      <c r="T4162" s="4" t="str">
        <f t="shared" si="5"/>
        <v>Cake</v>
      </c>
      <c r="U4162" s="4" t="str">
        <f t="shared" si="6"/>
        <v>UNKNOWN</v>
      </c>
      <c r="V4162" s="4" t="str">
        <f t="shared" si="7"/>
        <v>Credit Card</v>
      </c>
      <c r="W4162" s="4">
        <f t="shared" ref="W4162:Y4162" si="4169">IF(OR(J4162 = "ERROR", J4162 = ""), "UNKNOWN", J4162)</f>
        <v>5</v>
      </c>
      <c r="X4162" s="4">
        <f t="shared" si="4169"/>
        <v>3</v>
      </c>
      <c r="Y4162" s="4">
        <f t="shared" si="4169"/>
        <v>15</v>
      </c>
      <c r="Z4162" s="5">
        <f t="shared" si="9"/>
        <v>45234</v>
      </c>
    </row>
    <row r="4163">
      <c r="A4163" s="1" t="s">
        <v>4200</v>
      </c>
      <c r="B4163" s="1" t="s">
        <v>32</v>
      </c>
      <c r="C4163" s="1">
        <v>4.0</v>
      </c>
      <c r="D4163" s="1">
        <v>1.0</v>
      </c>
      <c r="E4163" s="1">
        <v>4.0</v>
      </c>
      <c r="F4163" s="1" t="s">
        <v>28</v>
      </c>
      <c r="G4163" s="1" t="s">
        <v>24</v>
      </c>
      <c r="H4163" s="2">
        <v>45171.0</v>
      </c>
      <c r="J4163" s="3">
        <f t="shared" si="2"/>
        <v>4</v>
      </c>
      <c r="K4163" s="4">
        <f t="shared" si="3"/>
        <v>1</v>
      </c>
      <c r="L4163" s="4">
        <f t="shared" si="4"/>
        <v>4</v>
      </c>
      <c r="S4163" s="1" t="s">
        <v>4200</v>
      </c>
      <c r="T4163" s="4" t="str">
        <f t="shared" si="5"/>
        <v>Cookie</v>
      </c>
      <c r="U4163" s="4" t="str">
        <f t="shared" si="6"/>
        <v>Takeaway</v>
      </c>
      <c r="V4163" s="4" t="str">
        <f t="shared" si="7"/>
        <v>Cash</v>
      </c>
      <c r="W4163" s="4">
        <f t="shared" ref="W4163:Y4163" si="4170">IF(OR(J4163 = "ERROR", J4163 = ""), "UNKNOWN", J4163)</f>
        <v>4</v>
      </c>
      <c r="X4163" s="4">
        <f t="shared" si="4170"/>
        <v>1</v>
      </c>
      <c r="Y4163" s="4">
        <f t="shared" si="4170"/>
        <v>4</v>
      </c>
      <c r="Z4163" s="5">
        <f t="shared" si="9"/>
        <v>45171</v>
      </c>
    </row>
    <row r="4164">
      <c r="A4164" s="1" t="s">
        <v>4201</v>
      </c>
      <c r="B4164" s="1" t="s">
        <v>27</v>
      </c>
      <c r="C4164" s="1">
        <v>2.0</v>
      </c>
      <c r="D4164" s="1">
        <v>3.0</v>
      </c>
      <c r="E4164" s="1">
        <v>6.0</v>
      </c>
      <c r="F4164" s="1" t="s">
        <v>28</v>
      </c>
      <c r="G4164" s="1" t="s">
        <v>24</v>
      </c>
      <c r="H4164" s="2">
        <v>44928.0</v>
      </c>
      <c r="J4164" s="3">
        <f t="shared" si="2"/>
        <v>2</v>
      </c>
      <c r="K4164" s="4">
        <f t="shared" si="3"/>
        <v>3</v>
      </c>
      <c r="L4164" s="4">
        <f t="shared" si="4"/>
        <v>6</v>
      </c>
      <c r="S4164" s="1" t="s">
        <v>4201</v>
      </c>
      <c r="T4164" s="4" t="str">
        <f t="shared" si="5"/>
        <v>Cake</v>
      </c>
      <c r="U4164" s="4" t="str">
        <f t="shared" si="6"/>
        <v>Takeaway</v>
      </c>
      <c r="V4164" s="4" t="str">
        <f t="shared" si="7"/>
        <v>Cash</v>
      </c>
      <c r="W4164" s="4">
        <f t="shared" ref="W4164:Y4164" si="4171">IF(OR(J4164 = "ERROR", J4164 = ""), "UNKNOWN", J4164)</f>
        <v>2</v>
      </c>
      <c r="X4164" s="4">
        <f t="shared" si="4171"/>
        <v>3</v>
      </c>
      <c r="Y4164" s="4">
        <f t="shared" si="4171"/>
        <v>6</v>
      </c>
      <c r="Z4164" s="5">
        <f t="shared" si="9"/>
        <v>44928</v>
      </c>
    </row>
    <row r="4165">
      <c r="A4165" s="1" t="s">
        <v>4202</v>
      </c>
      <c r="B4165" s="1" t="s">
        <v>81</v>
      </c>
      <c r="C4165" s="1">
        <v>1.0</v>
      </c>
      <c r="D4165" s="1">
        <v>1.5</v>
      </c>
      <c r="E4165" s="1">
        <v>1.5</v>
      </c>
      <c r="F4165" s="1" t="s">
        <v>28</v>
      </c>
      <c r="H4165" s="6">
        <v>45289.0</v>
      </c>
      <c r="J4165" s="3">
        <f t="shared" si="2"/>
        <v>1</v>
      </c>
      <c r="K4165" s="4">
        <f t="shared" si="3"/>
        <v>1.5</v>
      </c>
      <c r="L4165" s="4">
        <f t="shared" si="4"/>
        <v>1.5</v>
      </c>
      <c r="S4165" s="1" t="s">
        <v>4202</v>
      </c>
      <c r="T4165" s="4" t="str">
        <f t="shared" si="5"/>
        <v>Tea</v>
      </c>
      <c r="U4165" s="4" t="str">
        <f t="shared" si="6"/>
        <v>UNKNOWN</v>
      </c>
      <c r="V4165" s="4" t="str">
        <f t="shared" si="7"/>
        <v>Cash</v>
      </c>
      <c r="W4165" s="4">
        <f t="shared" ref="W4165:Y4165" si="4172">IF(OR(J4165 = "ERROR", J4165 = ""), "UNKNOWN", J4165)</f>
        <v>1</v>
      </c>
      <c r="X4165" s="4">
        <f t="shared" si="4172"/>
        <v>1.5</v>
      </c>
      <c r="Y4165" s="4">
        <f t="shared" si="4172"/>
        <v>1.5</v>
      </c>
      <c r="Z4165" s="7">
        <f t="shared" si="9"/>
        <v>45289</v>
      </c>
    </row>
    <row r="4166">
      <c r="A4166" s="1" t="s">
        <v>4203</v>
      </c>
      <c r="B4166" s="1" t="s">
        <v>36</v>
      </c>
      <c r="C4166" s="1">
        <v>2.0</v>
      </c>
      <c r="D4166" s="1">
        <v>5.0</v>
      </c>
      <c r="E4166" s="1">
        <v>10.0</v>
      </c>
      <c r="F4166" s="1" t="s">
        <v>23</v>
      </c>
      <c r="H4166" s="2">
        <v>45054.0</v>
      </c>
      <c r="J4166" s="3">
        <f t="shared" si="2"/>
        <v>2</v>
      </c>
      <c r="K4166" s="4">
        <f t="shared" si="3"/>
        <v>5</v>
      </c>
      <c r="L4166" s="4">
        <f t="shared" si="4"/>
        <v>10</v>
      </c>
      <c r="S4166" s="1" t="s">
        <v>4203</v>
      </c>
      <c r="T4166" s="4" t="str">
        <f t="shared" si="5"/>
        <v>Salad</v>
      </c>
      <c r="U4166" s="4" t="str">
        <f t="shared" si="6"/>
        <v>UNKNOWN</v>
      </c>
      <c r="V4166" s="4" t="str">
        <f t="shared" si="7"/>
        <v>Credit Card</v>
      </c>
      <c r="W4166" s="4">
        <f t="shared" ref="W4166:Y4166" si="4173">IF(OR(J4166 = "ERROR", J4166 = ""), "UNKNOWN", J4166)</f>
        <v>2</v>
      </c>
      <c r="X4166" s="4">
        <f t="shared" si="4173"/>
        <v>5</v>
      </c>
      <c r="Y4166" s="4">
        <f t="shared" si="4173"/>
        <v>10</v>
      </c>
      <c r="Z4166" s="5">
        <f t="shared" si="9"/>
        <v>45054</v>
      </c>
    </row>
    <row r="4167">
      <c r="A4167" s="1" t="s">
        <v>4204</v>
      </c>
      <c r="B4167" s="1" t="s">
        <v>36</v>
      </c>
      <c r="C4167" s="1">
        <v>2.0</v>
      </c>
      <c r="D4167" s="1">
        <v>5.0</v>
      </c>
      <c r="E4167" s="1">
        <v>10.0</v>
      </c>
      <c r="F4167" s="1" t="s">
        <v>23</v>
      </c>
      <c r="G4167" s="1" t="s">
        <v>29</v>
      </c>
      <c r="H4167" s="2">
        <v>45098.0</v>
      </c>
      <c r="J4167" s="3">
        <f t="shared" si="2"/>
        <v>2</v>
      </c>
      <c r="K4167" s="4">
        <f t="shared" si="3"/>
        <v>5</v>
      </c>
      <c r="L4167" s="4">
        <f t="shared" si="4"/>
        <v>10</v>
      </c>
      <c r="S4167" s="1" t="s">
        <v>4204</v>
      </c>
      <c r="T4167" s="4" t="str">
        <f t="shared" si="5"/>
        <v>Salad</v>
      </c>
      <c r="U4167" s="4" t="str">
        <f t="shared" si="6"/>
        <v>In-store</v>
      </c>
      <c r="V4167" s="4" t="str">
        <f t="shared" si="7"/>
        <v>Credit Card</v>
      </c>
      <c r="W4167" s="4">
        <f t="shared" ref="W4167:Y4167" si="4174">IF(OR(J4167 = "ERROR", J4167 = ""), "UNKNOWN", J4167)</f>
        <v>2</v>
      </c>
      <c r="X4167" s="4">
        <f t="shared" si="4174"/>
        <v>5</v>
      </c>
      <c r="Y4167" s="4">
        <f t="shared" si="4174"/>
        <v>10</v>
      </c>
      <c r="Z4167" s="5">
        <f t="shared" si="9"/>
        <v>45098</v>
      </c>
    </row>
    <row r="4168">
      <c r="A4168" s="1" t="s">
        <v>4205</v>
      </c>
      <c r="B4168" s="1" t="s">
        <v>36</v>
      </c>
      <c r="C4168" s="1">
        <v>4.0</v>
      </c>
      <c r="D4168" s="1">
        <v>5.0</v>
      </c>
      <c r="E4168" s="1">
        <v>20.0</v>
      </c>
      <c r="F4168" s="1" t="s">
        <v>28</v>
      </c>
      <c r="G4168" s="1" t="s">
        <v>29</v>
      </c>
      <c r="H4168" s="2">
        <v>45075.0</v>
      </c>
      <c r="J4168" s="3">
        <f t="shared" si="2"/>
        <v>4</v>
      </c>
      <c r="K4168" s="4">
        <f t="shared" si="3"/>
        <v>5</v>
      </c>
      <c r="L4168" s="4">
        <f t="shared" si="4"/>
        <v>20</v>
      </c>
      <c r="S4168" s="1" t="s">
        <v>4205</v>
      </c>
      <c r="T4168" s="4" t="str">
        <f t="shared" si="5"/>
        <v>Salad</v>
      </c>
      <c r="U4168" s="4" t="str">
        <f t="shared" si="6"/>
        <v>In-store</v>
      </c>
      <c r="V4168" s="4" t="str">
        <f t="shared" si="7"/>
        <v>Cash</v>
      </c>
      <c r="W4168" s="4">
        <f t="shared" ref="W4168:Y4168" si="4175">IF(OR(J4168 = "ERROR", J4168 = ""), "UNKNOWN", J4168)</f>
        <v>4</v>
      </c>
      <c r="X4168" s="4">
        <f t="shared" si="4175"/>
        <v>5</v>
      </c>
      <c r="Y4168" s="4">
        <f t="shared" si="4175"/>
        <v>20</v>
      </c>
      <c r="Z4168" s="5">
        <f t="shared" si="9"/>
        <v>45075</v>
      </c>
    </row>
    <row r="4169">
      <c r="A4169" s="1" t="s">
        <v>4206</v>
      </c>
      <c r="B4169" s="1" t="s">
        <v>32</v>
      </c>
      <c r="C4169" s="1">
        <v>2.0</v>
      </c>
      <c r="D4169" s="1">
        <v>1.0</v>
      </c>
      <c r="E4169" s="1">
        <v>2.0</v>
      </c>
      <c r="F4169" s="1" t="s">
        <v>28</v>
      </c>
      <c r="H4169" s="2">
        <v>45173.0</v>
      </c>
      <c r="J4169" s="3">
        <f t="shared" si="2"/>
        <v>2</v>
      </c>
      <c r="K4169" s="4">
        <f t="shared" si="3"/>
        <v>1</v>
      </c>
      <c r="L4169" s="4">
        <f t="shared" si="4"/>
        <v>2</v>
      </c>
      <c r="S4169" s="1" t="s">
        <v>4206</v>
      </c>
      <c r="T4169" s="4" t="str">
        <f t="shared" si="5"/>
        <v>Cookie</v>
      </c>
      <c r="U4169" s="4" t="str">
        <f t="shared" si="6"/>
        <v>UNKNOWN</v>
      </c>
      <c r="V4169" s="4" t="str">
        <f t="shared" si="7"/>
        <v>Cash</v>
      </c>
      <c r="W4169" s="4">
        <f t="shared" ref="W4169:Y4169" si="4176">IF(OR(J4169 = "ERROR", J4169 = ""), "UNKNOWN", J4169)</f>
        <v>2</v>
      </c>
      <c r="X4169" s="4">
        <f t="shared" si="4176"/>
        <v>1</v>
      </c>
      <c r="Y4169" s="4">
        <f t="shared" si="4176"/>
        <v>2</v>
      </c>
      <c r="Z4169" s="5">
        <f t="shared" si="9"/>
        <v>45173</v>
      </c>
    </row>
    <row r="4170">
      <c r="A4170" s="1" t="s">
        <v>4207</v>
      </c>
      <c r="B4170" s="1" t="s">
        <v>27</v>
      </c>
      <c r="C4170" s="1">
        <v>1.0</v>
      </c>
      <c r="D4170" s="1">
        <v>3.0</v>
      </c>
      <c r="E4170" s="1">
        <v>3.0</v>
      </c>
      <c r="F4170" s="1" t="s">
        <v>23</v>
      </c>
      <c r="G4170" s="1" t="s">
        <v>24</v>
      </c>
      <c r="H4170" s="2">
        <v>45070.0</v>
      </c>
      <c r="J4170" s="3">
        <f t="shared" si="2"/>
        <v>1</v>
      </c>
      <c r="K4170" s="4">
        <f t="shared" si="3"/>
        <v>3</v>
      </c>
      <c r="L4170" s="4">
        <f t="shared" si="4"/>
        <v>3</v>
      </c>
      <c r="S4170" s="1" t="s">
        <v>4207</v>
      </c>
      <c r="T4170" s="4" t="str">
        <f t="shared" si="5"/>
        <v>Cake</v>
      </c>
      <c r="U4170" s="4" t="str">
        <f t="shared" si="6"/>
        <v>Takeaway</v>
      </c>
      <c r="V4170" s="4" t="str">
        <f t="shared" si="7"/>
        <v>Credit Card</v>
      </c>
      <c r="W4170" s="4">
        <f t="shared" ref="W4170:Y4170" si="4177">IF(OR(J4170 = "ERROR", J4170 = ""), "UNKNOWN", J4170)</f>
        <v>1</v>
      </c>
      <c r="X4170" s="4">
        <f t="shared" si="4177"/>
        <v>3</v>
      </c>
      <c r="Y4170" s="4">
        <f t="shared" si="4177"/>
        <v>3</v>
      </c>
      <c r="Z4170" s="5">
        <f t="shared" si="9"/>
        <v>45070</v>
      </c>
    </row>
    <row r="4171">
      <c r="A4171" s="1" t="s">
        <v>4208</v>
      </c>
      <c r="B4171" s="1" t="s">
        <v>55</v>
      </c>
      <c r="C4171" s="1">
        <v>3.0</v>
      </c>
      <c r="D4171" s="1">
        <v>3.0</v>
      </c>
      <c r="E4171" s="1">
        <v>9.0</v>
      </c>
      <c r="G4171" s="1" t="s">
        <v>24</v>
      </c>
      <c r="H4171" s="2">
        <v>45057.0</v>
      </c>
      <c r="J4171" s="3">
        <f t="shared" si="2"/>
        <v>3</v>
      </c>
      <c r="K4171" s="4">
        <f t="shared" si="3"/>
        <v>3</v>
      </c>
      <c r="L4171" s="4">
        <f t="shared" si="4"/>
        <v>9</v>
      </c>
      <c r="S4171" s="1" t="s">
        <v>4208</v>
      </c>
      <c r="T4171" s="4" t="str">
        <f t="shared" si="5"/>
        <v>Juice</v>
      </c>
      <c r="U4171" s="4" t="str">
        <f t="shared" si="6"/>
        <v>Takeaway</v>
      </c>
      <c r="V4171" s="4" t="str">
        <f t="shared" si="7"/>
        <v>UNKNOWN</v>
      </c>
      <c r="W4171" s="4">
        <f t="shared" ref="W4171:Y4171" si="4178">IF(OR(J4171 = "ERROR", J4171 = ""), "UNKNOWN", J4171)</f>
        <v>3</v>
      </c>
      <c r="X4171" s="4">
        <f t="shared" si="4178"/>
        <v>3</v>
      </c>
      <c r="Y4171" s="4">
        <f t="shared" si="4178"/>
        <v>9</v>
      </c>
      <c r="Z4171" s="5">
        <f t="shared" si="9"/>
        <v>45057</v>
      </c>
    </row>
    <row r="4172">
      <c r="A4172" s="1" t="s">
        <v>4209</v>
      </c>
      <c r="B4172" s="1" t="s">
        <v>55</v>
      </c>
      <c r="C4172" s="1">
        <v>4.0</v>
      </c>
      <c r="E4172" s="1">
        <v>12.0</v>
      </c>
      <c r="F4172" s="1" t="s">
        <v>23</v>
      </c>
      <c r="H4172" s="2">
        <v>45117.0</v>
      </c>
      <c r="J4172" s="3">
        <f t="shared" si="2"/>
        <v>4</v>
      </c>
      <c r="K4172" s="4">
        <f t="shared" si="3"/>
        <v>3</v>
      </c>
      <c r="L4172" s="4">
        <f t="shared" si="4"/>
        <v>12</v>
      </c>
      <c r="S4172" s="1" t="s">
        <v>4209</v>
      </c>
      <c r="T4172" s="4" t="str">
        <f t="shared" si="5"/>
        <v>Juice</v>
      </c>
      <c r="U4172" s="4" t="str">
        <f t="shared" si="6"/>
        <v>UNKNOWN</v>
      </c>
      <c r="V4172" s="4" t="str">
        <f t="shared" si="7"/>
        <v>Credit Card</v>
      </c>
      <c r="W4172" s="4">
        <f t="shared" ref="W4172:Y4172" si="4179">IF(OR(J4172 = "ERROR", J4172 = ""), "UNKNOWN", J4172)</f>
        <v>4</v>
      </c>
      <c r="X4172" s="4">
        <f t="shared" si="4179"/>
        <v>3</v>
      </c>
      <c r="Y4172" s="4">
        <f t="shared" si="4179"/>
        <v>12</v>
      </c>
      <c r="Z4172" s="5">
        <f t="shared" si="9"/>
        <v>45117</v>
      </c>
    </row>
    <row r="4173">
      <c r="A4173" s="1" t="s">
        <v>4210</v>
      </c>
      <c r="B4173" s="1" t="s">
        <v>36</v>
      </c>
      <c r="C4173" s="1">
        <v>3.0</v>
      </c>
      <c r="D4173" s="1">
        <v>5.0</v>
      </c>
      <c r="E4173" s="1">
        <v>15.0</v>
      </c>
      <c r="F4173" s="1" t="s">
        <v>28</v>
      </c>
      <c r="G4173" s="1" t="s">
        <v>25</v>
      </c>
      <c r="H4173" s="2">
        <v>45093.0</v>
      </c>
      <c r="J4173" s="3">
        <f t="shared" si="2"/>
        <v>3</v>
      </c>
      <c r="K4173" s="4">
        <f t="shared" si="3"/>
        <v>5</v>
      </c>
      <c r="L4173" s="4">
        <f t="shared" si="4"/>
        <v>15</v>
      </c>
      <c r="S4173" s="1" t="s">
        <v>4210</v>
      </c>
      <c r="T4173" s="4" t="str">
        <f t="shared" si="5"/>
        <v>Salad</v>
      </c>
      <c r="U4173" s="4" t="str">
        <f t="shared" si="6"/>
        <v>UNKNOWN</v>
      </c>
      <c r="V4173" s="4" t="str">
        <f t="shared" si="7"/>
        <v>Cash</v>
      </c>
      <c r="W4173" s="4">
        <f t="shared" ref="W4173:Y4173" si="4180">IF(OR(J4173 = "ERROR", J4173 = ""), "UNKNOWN", J4173)</f>
        <v>3</v>
      </c>
      <c r="X4173" s="4">
        <f t="shared" si="4180"/>
        <v>5</v>
      </c>
      <c r="Y4173" s="4">
        <f t="shared" si="4180"/>
        <v>15</v>
      </c>
      <c r="Z4173" s="5">
        <f t="shared" si="9"/>
        <v>45093</v>
      </c>
    </row>
    <row r="4174">
      <c r="A4174" s="1" t="s">
        <v>4211</v>
      </c>
      <c r="B4174" s="1" t="s">
        <v>81</v>
      </c>
      <c r="C4174" s="1" t="s">
        <v>30</v>
      </c>
      <c r="D4174" s="1">
        <v>1.5</v>
      </c>
      <c r="E4174" s="1">
        <v>1.5</v>
      </c>
      <c r="H4174" s="2">
        <v>45093.0</v>
      </c>
      <c r="J4174" s="3">
        <f t="shared" si="2"/>
        <v>1</v>
      </c>
      <c r="K4174" s="4">
        <f t="shared" si="3"/>
        <v>1.5</v>
      </c>
      <c r="L4174" s="4">
        <f t="shared" si="4"/>
        <v>1.5</v>
      </c>
      <c r="S4174" s="1" t="s">
        <v>4211</v>
      </c>
      <c r="T4174" s="4" t="str">
        <f t="shared" si="5"/>
        <v>Tea</v>
      </c>
      <c r="U4174" s="4" t="str">
        <f t="shared" si="6"/>
        <v>UNKNOWN</v>
      </c>
      <c r="V4174" s="4" t="str">
        <f t="shared" si="7"/>
        <v>UNKNOWN</v>
      </c>
      <c r="W4174" s="4">
        <f t="shared" ref="W4174:Y4174" si="4181">IF(OR(J4174 = "ERROR", J4174 = ""), "UNKNOWN", J4174)</f>
        <v>1</v>
      </c>
      <c r="X4174" s="4">
        <f t="shared" si="4181"/>
        <v>1.5</v>
      </c>
      <c r="Y4174" s="4">
        <f t="shared" si="4181"/>
        <v>1.5</v>
      </c>
      <c r="Z4174" s="5">
        <f t="shared" si="9"/>
        <v>45093</v>
      </c>
    </row>
    <row r="4175">
      <c r="A4175" s="1" t="s">
        <v>4212</v>
      </c>
      <c r="B4175" s="1" t="s">
        <v>27</v>
      </c>
      <c r="C4175" s="1">
        <v>5.0</v>
      </c>
      <c r="D4175" s="1">
        <v>3.0</v>
      </c>
      <c r="E4175" s="1">
        <v>15.0</v>
      </c>
      <c r="F4175" s="1" t="s">
        <v>39</v>
      </c>
      <c r="G4175" s="1" t="s">
        <v>29</v>
      </c>
      <c r="H4175" s="2">
        <v>45068.0</v>
      </c>
      <c r="J4175" s="3">
        <f t="shared" si="2"/>
        <v>5</v>
      </c>
      <c r="K4175" s="4">
        <f t="shared" si="3"/>
        <v>3</v>
      </c>
      <c r="L4175" s="4">
        <f t="shared" si="4"/>
        <v>15</v>
      </c>
      <c r="S4175" s="1" t="s">
        <v>4212</v>
      </c>
      <c r="T4175" s="4" t="str">
        <f t="shared" si="5"/>
        <v>Cake</v>
      </c>
      <c r="U4175" s="4" t="str">
        <f t="shared" si="6"/>
        <v>In-store</v>
      </c>
      <c r="V4175" s="4" t="str">
        <f t="shared" si="7"/>
        <v>Digital Wallet</v>
      </c>
      <c r="W4175" s="4">
        <f t="shared" ref="W4175:Y4175" si="4182">IF(OR(J4175 = "ERROR", J4175 = ""), "UNKNOWN", J4175)</f>
        <v>5</v>
      </c>
      <c r="X4175" s="4">
        <f t="shared" si="4182"/>
        <v>3</v>
      </c>
      <c r="Y4175" s="4">
        <f t="shared" si="4182"/>
        <v>15</v>
      </c>
      <c r="Z4175" s="5">
        <f t="shared" si="9"/>
        <v>45068</v>
      </c>
    </row>
    <row r="4176">
      <c r="A4176" s="1" t="s">
        <v>4213</v>
      </c>
      <c r="B4176" s="1" t="s">
        <v>44</v>
      </c>
      <c r="C4176" s="1">
        <v>5.0</v>
      </c>
      <c r="D4176" s="1">
        <v>4.0</v>
      </c>
      <c r="E4176" s="1">
        <v>20.0</v>
      </c>
      <c r="H4176" s="6">
        <v>45246.0</v>
      </c>
      <c r="J4176" s="3">
        <f t="shared" si="2"/>
        <v>5</v>
      </c>
      <c r="K4176" s="4">
        <f t="shared" si="3"/>
        <v>4</v>
      </c>
      <c r="L4176" s="4">
        <f t="shared" si="4"/>
        <v>20</v>
      </c>
      <c r="S4176" s="1" t="s">
        <v>4213</v>
      </c>
      <c r="T4176" s="4" t="str">
        <f t="shared" si="5"/>
        <v>Sandwich</v>
      </c>
      <c r="U4176" s="4" t="str">
        <f t="shared" si="6"/>
        <v>UNKNOWN</v>
      </c>
      <c r="V4176" s="4" t="str">
        <f t="shared" si="7"/>
        <v>UNKNOWN</v>
      </c>
      <c r="W4176" s="4">
        <f t="shared" ref="W4176:Y4176" si="4183">IF(OR(J4176 = "ERROR", J4176 = ""), "UNKNOWN", J4176)</f>
        <v>5</v>
      </c>
      <c r="X4176" s="4">
        <f t="shared" si="4183"/>
        <v>4</v>
      </c>
      <c r="Y4176" s="4">
        <f t="shared" si="4183"/>
        <v>20</v>
      </c>
      <c r="Z4176" s="7">
        <f t="shared" si="9"/>
        <v>45246</v>
      </c>
    </row>
    <row r="4177">
      <c r="A4177" s="1" t="s">
        <v>4214</v>
      </c>
      <c r="B4177" s="1" t="s">
        <v>44</v>
      </c>
      <c r="C4177" s="1">
        <v>5.0</v>
      </c>
      <c r="D4177" s="1">
        <v>4.0</v>
      </c>
      <c r="E4177" s="1">
        <v>20.0</v>
      </c>
      <c r="F4177" s="1" t="s">
        <v>39</v>
      </c>
      <c r="G4177" s="1" t="s">
        <v>29</v>
      </c>
      <c r="H4177" s="2">
        <v>44969.0</v>
      </c>
      <c r="J4177" s="3">
        <f t="shared" si="2"/>
        <v>5</v>
      </c>
      <c r="K4177" s="4">
        <f t="shared" si="3"/>
        <v>4</v>
      </c>
      <c r="L4177" s="4">
        <f t="shared" si="4"/>
        <v>20</v>
      </c>
      <c r="S4177" s="1" t="s">
        <v>4214</v>
      </c>
      <c r="T4177" s="4" t="str">
        <f t="shared" si="5"/>
        <v>Sandwich</v>
      </c>
      <c r="U4177" s="4" t="str">
        <f t="shared" si="6"/>
        <v>In-store</v>
      </c>
      <c r="V4177" s="4" t="str">
        <f t="shared" si="7"/>
        <v>Digital Wallet</v>
      </c>
      <c r="W4177" s="4">
        <f t="shared" ref="W4177:Y4177" si="4184">IF(OR(J4177 = "ERROR", J4177 = ""), "UNKNOWN", J4177)</f>
        <v>5</v>
      </c>
      <c r="X4177" s="4">
        <f t="shared" si="4184"/>
        <v>4</v>
      </c>
      <c r="Y4177" s="4">
        <f t="shared" si="4184"/>
        <v>20</v>
      </c>
      <c r="Z4177" s="5">
        <f t="shared" si="9"/>
        <v>44969</v>
      </c>
    </row>
    <row r="4178">
      <c r="A4178" s="1" t="s">
        <v>4215</v>
      </c>
      <c r="B4178" s="1" t="s">
        <v>55</v>
      </c>
      <c r="C4178" s="1">
        <v>2.0</v>
      </c>
      <c r="D4178" s="1">
        <v>3.0</v>
      </c>
      <c r="E4178" s="1">
        <v>6.0</v>
      </c>
      <c r="F4178" s="1" t="s">
        <v>39</v>
      </c>
      <c r="G4178" s="1" t="s">
        <v>24</v>
      </c>
      <c r="H4178" s="2">
        <v>45082.0</v>
      </c>
      <c r="J4178" s="3">
        <f t="shared" si="2"/>
        <v>2</v>
      </c>
      <c r="K4178" s="4">
        <f t="shared" si="3"/>
        <v>3</v>
      </c>
      <c r="L4178" s="4">
        <f t="shared" si="4"/>
        <v>6</v>
      </c>
      <c r="S4178" s="1" t="s">
        <v>4215</v>
      </c>
      <c r="T4178" s="4" t="str">
        <f t="shared" si="5"/>
        <v>Juice</v>
      </c>
      <c r="U4178" s="4" t="str">
        <f t="shared" si="6"/>
        <v>Takeaway</v>
      </c>
      <c r="V4178" s="4" t="str">
        <f t="shared" si="7"/>
        <v>Digital Wallet</v>
      </c>
      <c r="W4178" s="4">
        <f t="shared" ref="W4178:Y4178" si="4185">IF(OR(J4178 = "ERROR", J4178 = ""), "UNKNOWN", J4178)</f>
        <v>2</v>
      </c>
      <c r="X4178" s="4">
        <f t="shared" si="4185"/>
        <v>3</v>
      </c>
      <c r="Y4178" s="4">
        <f t="shared" si="4185"/>
        <v>6</v>
      </c>
      <c r="Z4178" s="5">
        <f t="shared" si="9"/>
        <v>45082</v>
      </c>
    </row>
    <row r="4179">
      <c r="A4179" s="1" t="s">
        <v>4216</v>
      </c>
      <c r="B4179" s="1" t="s">
        <v>44</v>
      </c>
      <c r="C4179" s="1">
        <v>4.0</v>
      </c>
      <c r="D4179" s="1">
        <v>4.0</v>
      </c>
      <c r="E4179" s="1">
        <v>16.0</v>
      </c>
      <c r="F4179" s="1" t="s">
        <v>39</v>
      </c>
      <c r="H4179" s="2">
        <v>45022.0</v>
      </c>
      <c r="J4179" s="3">
        <f t="shared" si="2"/>
        <v>4</v>
      </c>
      <c r="K4179" s="4">
        <f t="shared" si="3"/>
        <v>4</v>
      </c>
      <c r="L4179" s="4">
        <f t="shared" si="4"/>
        <v>16</v>
      </c>
      <c r="S4179" s="1" t="s">
        <v>4216</v>
      </c>
      <c r="T4179" s="4" t="str">
        <f t="shared" si="5"/>
        <v>Sandwich</v>
      </c>
      <c r="U4179" s="4" t="str">
        <f t="shared" si="6"/>
        <v>UNKNOWN</v>
      </c>
      <c r="V4179" s="4" t="str">
        <f t="shared" si="7"/>
        <v>Digital Wallet</v>
      </c>
      <c r="W4179" s="4">
        <f t="shared" ref="W4179:Y4179" si="4186">IF(OR(J4179 = "ERROR", J4179 = ""), "UNKNOWN", J4179)</f>
        <v>4</v>
      </c>
      <c r="X4179" s="4">
        <f t="shared" si="4186"/>
        <v>4</v>
      </c>
      <c r="Y4179" s="4">
        <f t="shared" si="4186"/>
        <v>16</v>
      </c>
      <c r="Z4179" s="5">
        <f t="shared" si="9"/>
        <v>45022</v>
      </c>
    </row>
    <row r="4180">
      <c r="A4180" s="1" t="s">
        <v>4217</v>
      </c>
      <c r="B4180" s="1" t="s">
        <v>32</v>
      </c>
      <c r="C4180" s="1">
        <v>5.0</v>
      </c>
      <c r="D4180" s="1">
        <v>1.0</v>
      </c>
      <c r="E4180" s="1">
        <v>5.0</v>
      </c>
      <c r="G4180" s="1" t="s">
        <v>24</v>
      </c>
      <c r="H4180" s="2">
        <v>45081.0</v>
      </c>
      <c r="J4180" s="3">
        <f t="shared" si="2"/>
        <v>5</v>
      </c>
      <c r="K4180" s="4">
        <f t="shared" si="3"/>
        <v>1</v>
      </c>
      <c r="L4180" s="4">
        <f t="shared" si="4"/>
        <v>5</v>
      </c>
      <c r="S4180" s="1" t="s">
        <v>4217</v>
      </c>
      <c r="T4180" s="4" t="str">
        <f t="shared" si="5"/>
        <v>Cookie</v>
      </c>
      <c r="U4180" s="4" t="str">
        <f t="shared" si="6"/>
        <v>Takeaway</v>
      </c>
      <c r="V4180" s="4" t="str">
        <f t="shared" si="7"/>
        <v>UNKNOWN</v>
      </c>
      <c r="W4180" s="4">
        <f t="shared" ref="W4180:Y4180" si="4187">IF(OR(J4180 = "ERROR", J4180 = ""), "UNKNOWN", J4180)</f>
        <v>5</v>
      </c>
      <c r="X4180" s="4">
        <f t="shared" si="4187"/>
        <v>1</v>
      </c>
      <c r="Y4180" s="4">
        <f t="shared" si="4187"/>
        <v>5</v>
      </c>
      <c r="Z4180" s="5">
        <f t="shared" si="9"/>
        <v>45081</v>
      </c>
    </row>
    <row r="4181">
      <c r="A4181" s="1" t="s">
        <v>4218</v>
      </c>
      <c r="B4181" s="1" t="s">
        <v>81</v>
      </c>
      <c r="C4181" s="1">
        <v>5.0</v>
      </c>
      <c r="D4181" s="1">
        <v>1.5</v>
      </c>
      <c r="E4181" s="1">
        <v>7.5</v>
      </c>
      <c r="G4181" s="1" t="s">
        <v>29</v>
      </c>
      <c r="H4181" s="2">
        <v>44992.0</v>
      </c>
      <c r="J4181" s="3">
        <f t="shared" si="2"/>
        <v>5</v>
      </c>
      <c r="K4181" s="4">
        <f t="shared" si="3"/>
        <v>1.5</v>
      </c>
      <c r="L4181" s="4">
        <f t="shared" si="4"/>
        <v>7.5</v>
      </c>
      <c r="S4181" s="1" t="s">
        <v>4218</v>
      </c>
      <c r="T4181" s="4" t="str">
        <f t="shared" si="5"/>
        <v>Tea</v>
      </c>
      <c r="U4181" s="4" t="str">
        <f t="shared" si="6"/>
        <v>In-store</v>
      </c>
      <c r="V4181" s="4" t="str">
        <f t="shared" si="7"/>
        <v>UNKNOWN</v>
      </c>
      <c r="W4181" s="4">
        <f t="shared" ref="W4181:Y4181" si="4188">IF(OR(J4181 = "ERROR", J4181 = ""), "UNKNOWN", J4181)</f>
        <v>5</v>
      </c>
      <c r="X4181" s="4">
        <f t="shared" si="4188"/>
        <v>1.5</v>
      </c>
      <c r="Y4181" s="4">
        <f t="shared" si="4188"/>
        <v>7.5</v>
      </c>
      <c r="Z4181" s="5">
        <f t="shared" si="9"/>
        <v>44992</v>
      </c>
    </row>
    <row r="4182">
      <c r="A4182" s="1" t="s">
        <v>4219</v>
      </c>
      <c r="B4182" s="1" t="s">
        <v>41</v>
      </c>
      <c r="C4182" s="1">
        <v>4.0</v>
      </c>
      <c r="D4182" s="1">
        <v>4.0</v>
      </c>
      <c r="E4182" s="1">
        <v>16.0</v>
      </c>
      <c r="G4182" s="1" t="s">
        <v>24</v>
      </c>
      <c r="H4182" s="2">
        <v>45093.0</v>
      </c>
      <c r="J4182" s="3">
        <f t="shared" si="2"/>
        <v>4</v>
      </c>
      <c r="K4182" s="4">
        <f t="shared" si="3"/>
        <v>4</v>
      </c>
      <c r="L4182" s="4">
        <f t="shared" si="4"/>
        <v>16</v>
      </c>
      <c r="S4182" s="1" t="s">
        <v>4219</v>
      </c>
      <c r="T4182" s="4" t="str">
        <f t="shared" si="5"/>
        <v>Smoothie</v>
      </c>
      <c r="U4182" s="4" t="str">
        <f t="shared" si="6"/>
        <v>Takeaway</v>
      </c>
      <c r="V4182" s="4" t="str">
        <f t="shared" si="7"/>
        <v>UNKNOWN</v>
      </c>
      <c r="W4182" s="4">
        <f t="shared" ref="W4182:Y4182" si="4189">IF(OR(J4182 = "ERROR", J4182 = ""), "UNKNOWN", J4182)</f>
        <v>4</v>
      </c>
      <c r="X4182" s="4">
        <f t="shared" si="4189"/>
        <v>4</v>
      </c>
      <c r="Y4182" s="4">
        <f t="shared" si="4189"/>
        <v>16</v>
      </c>
      <c r="Z4182" s="5">
        <f t="shared" si="9"/>
        <v>45093</v>
      </c>
    </row>
    <row r="4183">
      <c r="A4183" s="1" t="s">
        <v>4220</v>
      </c>
      <c r="B4183" s="1" t="s">
        <v>81</v>
      </c>
      <c r="C4183" s="1">
        <v>3.0</v>
      </c>
      <c r="D4183" s="1">
        <v>1.5</v>
      </c>
      <c r="E4183" s="1">
        <v>4.5</v>
      </c>
      <c r="F4183" s="1" t="s">
        <v>23</v>
      </c>
      <c r="G4183" s="1" t="s">
        <v>29</v>
      </c>
      <c r="H4183" s="2">
        <v>44979.0</v>
      </c>
      <c r="J4183" s="3">
        <f t="shared" si="2"/>
        <v>3</v>
      </c>
      <c r="K4183" s="4">
        <f t="shared" si="3"/>
        <v>1.5</v>
      </c>
      <c r="L4183" s="4">
        <f t="shared" si="4"/>
        <v>4.5</v>
      </c>
      <c r="S4183" s="1" t="s">
        <v>4220</v>
      </c>
      <c r="T4183" s="4" t="str">
        <f t="shared" si="5"/>
        <v>Tea</v>
      </c>
      <c r="U4183" s="4" t="str">
        <f t="shared" si="6"/>
        <v>In-store</v>
      </c>
      <c r="V4183" s="4" t="str">
        <f t="shared" si="7"/>
        <v>Credit Card</v>
      </c>
      <c r="W4183" s="4">
        <f t="shared" ref="W4183:Y4183" si="4190">IF(OR(J4183 = "ERROR", J4183 = ""), "UNKNOWN", J4183)</f>
        <v>3</v>
      </c>
      <c r="X4183" s="4">
        <f t="shared" si="4190"/>
        <v>1.5</v>
      </c>
      <c r="Y4183" s="4">
        <f t="shared" si="4190"/>
        <v>4.5</v>
      </c>
      <c r="Z4183" s="5">
        <f t="shared" si="9"/>
        <v>44979</v>
      </c>
    </row>
    <row r="4184">
      <c r="A4184" s="1" t="s">
        <v>4221</v>
      </c>
      <c r="B4184" s="1" t="s">
        <v>41</v>
      </c>
      <c r="C4184" s="1">
        <v>3.0</v>
      </c>
      <c r="D4184" s="1">
        <v>4.0</v>
      </c>
      <c r="E4184" s="1">
        <v>12.0</v>
      </c>
      <c r="F4184" s="1" t="s">
        <v>28</v>
      </c>
      <c r="G4184" s="1" t="s">
        <v>24</v>
      </c>
      <c r="H4184" s="6">
        <v>45249.0</v>
      </c>
      <c r="J4184" s="3">
        <f t="shared" si="2"/>
        <v>3</v>
      </c>
      <c r="K4184" s="4">
        <f t="shared" si="3"/>
        <v>4</v>
      </c>
      <c r="L4184" s="4">
        <f t="shared" si="4"/>
        <v>12</v>
      </c>
      <c r="S4184" s="1" t="s">
        <v>4221</v>
      </c>
      <c r="T4184" s="4" t="str">
        <f t="shared" si="5"/>
        <v>Smoothie</v>
      </c>
      <c r="U4184" s="4" t="str">
        <f t="shared" si="6"/>
        <v>Takeaway</v>
      </c>
      <c r="V4184" s="4" t="str">
        <f t="shared" si="7"/>
        <v>Cash</v>
      </c>
      <c r="W4184" s="4">
        <f t="shared" ref="W4184:Y4184" si="4191">IF(OR(J4184 = "ERROR", J4184 = ""), "UNKNOWN", J4184)</f>
        <v>3</v>
      </c>
      <c r="X4184" s="4">
        <f t="shared" si="4191"/>
        <v>4</v>
      </c>
      <c r="Y4184" s="4">
        <f t="shared" si="4191"/>
        <v>12</v>
      </c>
      <c r="Z4184" s="7">
        <f t="shared" si="9"/>
        <v>45249</v>
      </c>
    </row>
    <row r="4185">
      <c r="A4185" s="1" t="s">
        <v>4222</v>
      </c>
      <c r="B4185" s="1" t="s">
        <v>22</v>
      </c>
      <c r="C4185" s="1">
        <v>2.0</v>
      </c>
      <c r="D4185" s="1">
        <v>2.0</v>
      </c>
      <c r="E4185" s="1">
        <v>4.0</v>
      </c>
      <c r="F4185" s="1" t="s">
        <v>28</v>
      </c>
      <c r="G4185" s="1" t="s">
        <v>29</v>
      </c>
      <c r="H4185" s="6">
        <v>45226.0</v>
      </c>
      <c r="J4185" s="3">
        <f t="shared" si="2"/>
        <v>2</v>
      </c>
      <c r="K4185" s="4">
        <f t="shared" si="3"/>
        <v>2</v>
      </c>
      <c r="L4185" s="4">
        <f t="shared" si="4"/>
        <v>4</v>
      </c>
      <c r="S4185" s="1" t="s">
        <v>4222</v>
      </c>
      <c r="T4185" s="4" t="str">
        <f t="shared" si="5"/>
        <v>Coffee</v>
      </c>
      <c r="U4185" s="4" t="str">
        <f t="shared" si="6"/>
        <v>In-store</v>
      </c>
      <c r="V4185" s="4" t="str">
        <f t="shared" si="7"/>
        <v>Cash</v>
      </c>
      <c r="W4185" s="4">
        <f t="shared" ref="W4185:Y4185" si="4192">IF(OR(J4185 = "ERROR", J4185 = ""), "UNKNOWN", J4185)</f>
        <v>2</v>
      </c>
      <c r="X4185" s="4">
        <f t="shared" si="4192"/>
        <v>2</v>
      </c>
      <c r="Y4185" s="4">
        <f t="shared" si="4192"/>
        <v>4</v>
      </c>
      <c r="Z4185" s="7">
        <f t="shared" si="9"/>
        <v>45226</v>
      </c>
    </row>
    <row r="4186">
      <c r="A4186" s="1" t="s">
        <v>4223</v>
      </c>
      <c r="B4186" s="1" t="s">
        <v>27</v>
      </c>
      <c r="C4186" s="1">
        <v>1.0</v>
      </c>
      <c r="D4186" s="1">
        <v>3.0</v>
      </c>
      <c r="E4186" s="1">
        <v>3.0</v>
      </c>
      <c r="F4186" s="1" t="s">
        <v>39</v>
      </c>
      <c r="G4186" s="1" t="s">
        <v>29</v>
      </c>
      <c r="H4186" s="2">
        <v>45126.0</v>
      </c>
      <c r="J4186" s="3">
        <f t="shared" si="2"/>
        <v>1</v>
      </c>
      <c r="K4186" s="4">
        <f t="shared" si="3"/>
        <v>3</v>
      </c>
      <c r="L4186" s="4">
        <f t="shared" si="4"/>
        <v>3</v>
      </c>
      <c r="S4186" s="1" t="s">
        <v>4223</v>
      </c>
      <c r="T4186" s="4" t="str">
        <f t="shared" si="5"/>
        <v>Cake</v>
      </c>
      <c r="U4186" s="4" t="str">
        <f t="shared" si="6"/>
        <v>In-store</v>
      </c>
      <c r="V4186" s="4" t="str">
        <f t="shared" si="7"/>
        <v>Digital Wallet</v>
      </c>
      <c r="W4186" s="4">
        <f t="shared" ref="W4186:Y4186" si="4193">IF(OR(J4186 = "ERROR", J4186 = ""), "UNKNOWN", J4186)</f>
        <v>1</v>
      </c>
      <c r="X4186" s="4">
        <f t="shared" si="4193"/>
        <v>3</v>
      </c>
      <c r="Y4186" s="4">
        <f t="shared" si="4193"/>
        <v>3</v>
      </c>
      <c r="Z4186" s="5">
        <f t="shared" si="9"/>
        <v>45126</v>
      </c>
    </row>
    <row r="4187">
      <c r="A4187" s="1" t="s">
        <v>4224</v>
      </c>
      <c r="B4187" s="1" t="s">
        <v>32</v>
      </c>
      <c r="C4187" s="1">
        <v>3.0</v>
      </c>
      <c r="D4187" s="1">
        <v>1.0</v>
      </c>
      <c r="E4187" s="1">
        <v>3.0</v>
      </c>
      <c r="F4187" s="1" t="s">
        <v>28</v>
      </c>
      <c r="G4187" s="1" t="s">
        <v>29</v>
      </c>
      <c r="H4187" s="2">
        <v>45036.0</v>
      </c>
      <c r="J4187" s="3">
        <f t="shared" si="2"/>
        <v>3</v>
      </c>
      <c r="K4187" s="4">
        <f t="shared" si="3"/>
        <v>1</v>
      </c>
      <c r="L4187" s="4">
        <f t="shared" si="4"/>
        <v>3</v>
      </c>
      <c r="S4187" s="1" t="s">
        <v>4224</v>
      </c>
      <c r="T4187" s="4" t="str">
        <f t="shared" si="5"/>
        <v>Cookie</v>
      </c>
      <c r="U4187" s="4" t="str">
        <f t="shared" si="6"/>
        <v>In-store</v>
      </c>
      <c r="V4187" s="4" t="str">
        <f t="shared" si="7"/>
        <v>Cash</v>
      </c>
      <c r="W4187" s="4">
        <f t="shared" ref="W4187:Y4187" si="4194">IF(OR(J4187 = "ERROR", J4187 = ""), "UNKNOWN", J4187)</f>
        <v>3</v>
      </c>
      <c r="X4187" s="4">
        <f t="shared" si="4194"/>
        <v>1</v>
      </c>
      <c r="Y4187" s="4">
        <f t="shared" si="4194"/>
        <v>3</v>
      </c>
      <c r="Z4187" s="5">
        <f t="shared" si="9"/>
        <v>45036</v>
      </c>
    </row>
    <row r="4188">
      <c r="A4188" s="1" t="s">
        <v>4225</v>
      </c>
      <c r="B4188" s="1" t="s">
        <v>27</v>
      </c>
      <c r="C4188" s="1">
        <v>3.0</v>
      </c>
      <c r="D4188" s="1">
        <v>3.0</v>
      </c>
      <c r="E4188" s="1">
        <v>9.0</v>
      </c>
      <c r="F4188" s="1" t="s">
        <v>28</v>
      </c>
      <c r="G4188" s="1" t="s">
        <v>30</v>
      </c>
      <c r="H4188" s="2">
        <v>44998.0</v>
      </c>
      <c r="J4188" s="3">
        <f t="shared" si="2"/>
        <v>3</v>
      </c>
      <c r="K4188" s="4">
        <f t="shared" si="3"/>
        <v>3</v>
      </c>
      <c r="L4188" s="4">
        <f t="shared" si="4"/>
        <v>9</v>
      </c>
      <c r="S4188" s="1" t="s">
        <v>4225</v>
      </c>
      <c r="T4188" s="4" t="str">
        <f t="shared" si="5"/>
        <v>Cake</v>
      </c>
      <c r="U4188" s="4" t="str">
        <f t="shared" si="6"/>
        <v>UNKNOWN</v>
      </c>
      <c r="V4188" s="4" t="str">
        <f t="shared" si="7"/>
        <v>Cash</v>
      </c>
      <c r="W4188" s="4">
        <f t="shared" ref="W4188:Y4188" si="4195">IF(OR(J4188 = "ERROR", J4188 = ""), "UNKNOWN", J4188)</f>
        <v>3</v>
      </c>
      <c r="X4188" s="4">
        <f t="shared" si="4195"/>
        <v>3</v>
      </c>
      <c r="Y4188" s="4">
        <f t="shared" si="4195"/>
        <v>9</v>
      </c>
      <c r="Z4188" s="5">
        <f t="shared" si="9"/>
        <v>44998</v>
      </c>
    </row>
    <row r="4189">
      <c r="A4189" s="1" t="s">
        <v>4226</v>
      </c>
      <c r="B4189" s="1" t="s">
        <v>44</v>
      </c>
      <c r="C4189" s="1">
        <v>1.0</v>
      </c>
      <c r="D4189" s="1">
        <v>4.0</v>
      </c>
      <c r="E4189" s="1">
        <v>4.0</v>
      </c>
      <c r="F4189" s="1" t="s">
        <v>39</v>
      </c>
      <c r="G4189" s="1" t="s">
        <v>29</v>
      </c>
      <c r="H4189" s="2">
        <v>45115.0</v>
      </c>
      <c r="J4189" s="3">
        <f t="shared" si="2"/>
        <v>1</v>
      </c>
      <c r="K4189" s="4">
        <f t="shared" si="3"/>
        <v>4</v>
      </c>
      <c r="L4189" s="4">
        <f t="shared" si="4"/>
        <v>4</v>
      </c>
      <c r="S4189" s="1" t="s">
        <v>4226</v>
      </c>
      <c r="T4189" s="4" t="str">
        <f t="shared" si="5"/>
        <v>Sandwich</v>
      </c>
      <c r="U4189" s="4" t="str">
        <f t="shared" si="6"/>
        <v>In-store</v>
      </c>
      <c r="V4189" s="4" t="str">
        <f t="shared" si="7"/>
        <v>Digital Wallet</v>
      </c>
      <c r="W4189" s="4">
        <f t="shared" ref="W4189:Y4189" si="4196">IF(OR(J4189 = "ERROR", J4189 = ""), "UNKNOWN", J4189)</f>
        <v>1</v>
      </c>
      <c r="X4189" s="4">
        <f t="shared" si="4196"/>
        <v>4</v>
      </c>
      <c r="Y4189" s="4">
        <f t="shared" si="4196"/>
        <v>4</v>
      </c>
      <c r="Z4189" s="5">
        <f t="shared" si="9"/>
        <v>45115</v>
      </c>
    </row>
    <row r="4190">
      <c r="A4190" s="1" t="s">
        <v>4227</v>
      </c>
      <c r="B4190" s="1" t="s">
        <v>32</v>
      </c>
      <c r="D4190" s="1">
        <v>1.0</v>
      </c>
      <c r="E4190" s="1">
        <v>3.0</v>
      </c>
      <c r="G4190" s="1" t="s">
        <v>29</v>
      </c>
      <c r="H4190" s="2">
        <v>45094.0</v>
      </c>
      <c r="J4190" s="3">
        <f t="shared" si="2"/>
        <v>3</v>
      </c>
      <c r="K4190" s="4">
        <f t="shared" si="3"/>
        <v>1</v>
      </c>
      <c r="L4190" s="4">
        <f t="shared" si="4"/>
        <v>3</v>
      </c>
      <c r="S4190" s="1" t="s">
        <v>4227</v>
      </c>
      <c r="T4190" s="4" t="str">
        <f t="shared" si="5"/>
        <v>Cookie</v>
      </c>
      <c r="U4190" s="4" t="str">
        <f t="shared" si="6"/>
        <v>In-store</v>
      </c>
      <c r="V4190" s="4" t="str">
        <f t="shared" si="7"/>
        <v>UNKNOWN</v>
      </c>
      <c r="W4190" s="4">
        <f t="shared" ref="W4190:Y4190" si="4197">IF(OR(J4190 = "ERROR", J4190 = ""), "UNKNOWN", J4190)</f>
        <v>3</v>
      </c>
      <c r="X4190" s="4">
        <f t="shared" si="4197"/>
        <v>1</v>
      </c>
      <c r="Y4190" s="4">
        <f t="shared" si="4197"/>
        <v>3</v>
      </c>
      <c r="Z4190" s="5">
        <f t="shared" si="9"/>
        <v>45094</v>
      </c>
    </row>
    <row r="4191">
      <c r="A4191" s="1" t="s">
        <v>4228</v>
      </c>
      <c r="B4191" s="1" t="s">
        <v>27</v>
      </c>
      <c r="C4191" s="1">
        <v>2.0</v>
      </c>
      <c r="D4191" s="1">
        <v>3.0</v>
      </c>
      <c r="E4191" s="1">
        <v>6.0</v>
      </c>
      <c r="F4191" s="1" t="s">
        <v>39</v>
      </c>
      <c r="G4191" s="1" t="s">
        <v>29</v>
      </c>
      <c r="H4191" s="2">
        <v>45127.0</v>
      </c>
      <c r="J4191" s="3">
        <f t="shared" si="2"/>
        <v>2</v>
      </c>
      <c r="K4191" s="4">
        <f t="shared" si="3"/>
        <v>3</v>
      </c>
      <c r="L4191" s="4">
        <f t="shared" si="4"/>
        <v>6</v>
      </c>
      <c r="S4191" s="1" t="s">
        <v>4228</v>
      </c>
      <c r="T4191" s="4" t="str">
        <f t="shared" si="5"/>
        <v>Cake</v>
      </c>
      <c r="U4191" s="4" t="str">
        <f t="shared" si="6"/>
        <v>In-store</v>
      </c>
      <c r="V4191" s="4" t="str">
        <f t="shared" si="7"/>
        <v>Digital Wallet</v>
      </c>
      <c r="W4191" s="4">
        <f t="shared" ref="W4191:Y4191" si="4198">IF(OR(J4191 = "ERROR", J4191 = ""), "UNKNOWN", J4191)</f>
        <v>2</v>
      </c>
      <c r="X4191" s="4">
        <f t="shared" si="4198"/>
        <v>3</v>
      </c>
      <c r="Y4191" s="4">
        <f t="shared" si="4198"/>
        <v>6</v>
      </c>
      <c r="Z4191" s="5">
        <f t="shared" si="9"/>
        <v>45127</v>
      </c>
    </row>
    <row r="4192">
      <c r="A4192" s="1" t="s">
        <v>4229</v>
      </c>
      <c r="B4192" s="1" t="s">
        <v>36</v>
      </c>
      <c r="C4192" s="1">
        <v>3.0</v>
      </c>
      <c r="D4192" s="1">
        <v>5.0</v>
      </c>
      <c r="E4192" s="1">
        <v>15.0</v>
      </c>
      <c r="H4192" s="2">
        <v>45193.0</v>
      </c>
      <c r="J4192" s="3">
        <f t="shared" si="2"/>
        <v>3</v>
      </c>
      <c r="K4192" s="4">
        <f t="shared" si="3"/>
        <v>5</v>
      </c>
      <c r="L4192" s="4">
        <f t="shared" si="4"/>
        <v>15</v>
      </c>
      <c r="S4192" s="1" t="s">
        <v>4229</v>
      </c>
      <c r="T4192" s="4" t="str">
        <f t="shared" si="5"/>
        <v>Salad</v>
      </c>
      <c r="U4192" s="4" t="str">
        <f t="shared" si="6"/>
        <v>UNKNOWN</v>
      </c>
      <c r="V4192" s="4" t="str">
        <f t="shared" si="7"/>
        <v>UNKNOWN</v>
      </c>
      <c r="W4192" s="4">
        <f t="shared" ref="W4192:Y4192" si="4199">IF(OR(J4192 = "ERROR", J4192 = ""), "UNKNOWN", J4192)</f>
        <v>3</v>
      </c>
      <c r="X4192" s="4">
        <f t="shared" si="4199"/>
        <v>5</v>
      </c>
      <c r="Y4192" s="4">
        <f t="shared" si="4199"/>
        <v>15</v>
      </c>
      <c r="Z4192" s="5">
        <f t="shared" si="9"/>
        <v>45193</v>
      </c>
    </row>
    <row r="4193">
      <c r="A4193" s="1" t="s">
        <v>4230</v>
      </c>
      <c r="B4193" s="1" t="s">
        <v>81</v>
      </c>
      <c r="C4193" s="1">
        <v>1.0</v>
      </c>
      <c r="D4193" s="1">
        <v>1.5</v>
      </c>
      <c r="E4193" s="1">
        <v>1.5</v>
      </c>
      <c r="F4193" s="1" t="s">
        <v>23</v>
      </c>
      <c r="G4193" s="1" t="s">
        <v>24</v>
      </c>
      <c r="H4193" s="2">
        <v>45267.0</v>
      </c>
      <c r="J4193" s="3">
        <f t="shared" si="2"/>
        <v>1</v>
      </c>
      <c r="K4193" s="4">
        <f t="shared" si="3"/>
        <v>1.5</v>
      </c>
      <c r="L4193" s="4">
        <f t="shared" si="4"/>
        <v>1.5</v>
      </c>
      <c r="S4193" s="1" t="s">
        <v>4230</v>
      </c>
      <c r="T4193" s="4" t="str">
        <f t="shared" si="5"/>
        <v>Tea</v>
      </c>
      <c r="U4193" s="4" t="str">
        <f t="shared" si="6"/>
        <v>Takeaway</v>
      </c>
      <c r="V4193" s="4" t="str">
        <f t="shared" si="7"/>
        <v>Credit Card</v>
      </c>
      <c r="W4193" s="4">
        <f t="shared" ref="W4193:Y4193" si="4200">IF(OR(J4193 = "ERROR", J4193 = ""), "UNKNOWN", J4193)</f>
        <v>1</v>
      </c>
      <c r="X4193" s="4">
        <f t="shared" si="4200"/>
        <v>1.5</v>
      </c>
      <c r="Y4193" s="4">
        <f t="shared" si="4200"/>
        <v>1.5</v>
      </c>
      <c r="Z4193" s="5">
        <f t="shared" si="9"/>
        <v>45267</v>
      </c>
    </row>
    <row r="4194">
      <c r="A4194" s="1" t="s">
        <v>4231</v>
      </c>
      <c r="B4194" s="1" t="s">
        <v>22</v>
      </c>
      <c r="C4194" s="1">
        <v>2.0</v>
      </c>
      <c r="D4194" s="1">
        <v>2.0</v>
      </c>
      <c r="E4194" s="1">
        <v>4.0</v>
      </c>
      <c r="G4194" s="1" t="s">
        <v>24</v>
      </c>
      <c r="H4194" s="2">
        <v>45021.0</v>
      </c>
      <c r="J4194" s="3">
        <f t="shared" si="2"/>
        <v>2</v>
      </c>
      <c r="K4194" s="4">
        <f t="shared" si="3"/>
        <v>2</v>
      </c>
      <c r="L4194" s="4">
        <f t="shared" si="4"/>
        <v>4</v>
      </c>
      <c r="S4194" s="1" t="s">
        <v>4231</v>
      </c>
      <c r="T4194" s="4" t="str">
        <f t="shared" si="5"/>
        <v>Coffee</v>
      </c>
      <c r="U4194" s="4" t="str">
        <f t="shared" si="6"/>
        <v>Takeaway</v>
      </c>
      <c r="V4194" s="4" t="str">
        <f t="shared" si="7"/>
        <v>UNKNOWN</v>
      </c>
      <c r="W4194" s="4">
        <f t="shared" ref="W4194:Y4194" si="4201">IF(OR(J4194 = "ERROR", J4194 = ""), "UNKNOWN", J4194)</f>
        <v>2</v>
      </c>
      <c r="X4194" s="4">
        <f t="shared" si="4201"/>
        <v>2</v>
      </c>
      <c r="Y4194" s="4">
        <f t="shared" si="4201"/>
        <v>4</v>
      </c>
      <c r="Z4194" s="5">
        <f t="shared" si="9"/>
        <v>45021</v>
      </c>
    </row>
    <row r="4195">
      <c r="A4195" s="1" t="s">
        <v>4232</v>
      </c>
      <c r="B4195" s="1" t="s">
        <v>41</v>
      </c>
      <c r="C4195" s="1">
        <v>4.0</v>
      </c>
      <c r="D4195" s="1" t="s">
        <v>30</v>
      </c>
      <c r="E4195" s="1">
        <v>16.0</v>
      </c>
      <c r="F4195" s="1" t="s">
        <v>23</v>
      </c>
      <c r="G4195" s="1" t="s">
        <v>24</v>
      </c>
      <c r="H4195" s="6">
        <v>45291.0</v>
      </c>
      <c r="J4195" s="3">
        <f t="shared" si="2"/>
        <v>4</v>
      </c>
      <c r="K4195" s="4">
        <f t="shared" si="3"/>
        <v>4</v>
      </c>
      <c r="L4195" s="4">
        <f t="shared" si="4"/>
        <v>16</v>
      </c>
      <c r="S4195" s="1" t="s">
        <v>4232</v>
      </c>
      <c r="T4195" s="4" t="str">
        <f t="shared" si="5"/>
        <v>Smoothie</v>
      </c>
      <c r="U4195" s="4" t="str">
        <f t="shared" si="6"/>
        <v>Takeaway</v>
      </c>
      <c r="V4195" s="4" t="str">
        <f t="shared" si="7"/>
        <v>Credit Card</v>
      </c>
      <c r="W4195" s="4">
        <f t="shared" ref="W4195:Y4195" si="4202">IF(OR(J4195 = "ERROR", J4195 = ""), "UNKNOWN", J4195)</f>
        <v>4</v>
      </c>
      <c r="X4195" s="4">
        <f t="shared" si="4202"/>
        <v>4</v>
      </c>
      <c r="Y4195" s="4">
        <f t="shared" si="4202"/>
        <v>16</v>
      </c>
      <c r="Z4195" s="7">
        <f t="shared" si="9"/>
        <v>45291</v>
      </c>
    </row>
    <row r="4196">
      <c r="A4196" s="1" t="s">
        <v>4233</v>
      </c>
      <c r="B4196" s="1" t="s">
        <v>41</v>
      </c>
      <c r="C4196" s="1">
        <v>1.0</v>
      </c>
      <c r="D4196" s="1">
        <v>4.0</v>
      </c>
      <c r="E4196" s="1">
        <v>4.0</v>
      </c>
      <c r="G4196" s="1" t="s">
        <v>24</v>
      </c>
      <c r="H4196" s="2">
        <v>45146.0</v>
      </c>
      <c r="J4196" s="3">
        <f t="shared" si="2"/>
        <v>1</v>
      </c>
      <c r="K4196" s="4">
        <f t="shared" si="3"/>
        <v>4</v>
      </c>
      <c r="L4196" s="4">
        <f t="shared" si="4"/>
        <v>4</v>
      </c>
      <c r="S4196" s="1" t="s">
        <v>4233</v>
      </c>
      <c r="T4196" s="4" t="str">
        <f t="shared" si="5"/>
        <v>Smoothie</v>
      </c>
      <c r="U4196" s="4" t="str">
        <f t="shared" si="6"/>
        <v>Takeaway</v>
      </c>
      <c r="V4196" s="4" t="str">
        <f t="shared" si="7"/>
        <v>UNKNOWN</v>
      </c>
      <c r="W4196" s="4">
        <f t="shared" ref="W4196:Y4196" si="4203">IF(OR(J4196 = "ERROR", J4196 = ""), "UNKNOWN", J4196)</f>
        <v>1</v>
      </c>
      <c r="X4196" s="4">
        <f t="shared" si="4203"/>
        <v>4</v>
      </c>
      <c r="Y4196" s="4">
        <f t="shared" si="4203"/>
        <v>4</v>
      </c>
      <c r="Z4196" s="5">
        <f t="shared" si="9"/>
        <v>45146</v>
      </c>
    </row>
    <row r="4197">
      <c r="A4197" s="1" t="s">
        <v>4234</v>
      </c>
      <c r="B4197" s="1" t="s">
        <v>55</v>
      </c>
      <c r="C4197" s="1">
        <v>5.0</v>
      </c>
      <c r="D4197" s="1">
        <v>3.0</v>
      </c>
      <c r="E4197" s="1">
        <v>15.0</v>
      </c>
      <c r="F4197" s="1" t="s">
        <v>23</v>
      </c>
      <c r="G4197" s="1" t="s">
        <v>29</v>
      </c>
      <c r="H4197" s="2">
        <v>45052.0</v>
      </c>
      <c r="J4197" s="3">
        <f t="shared" si="2"/>
        <v>5</v>
      </c>
      <c r="K4197" s="4">
        <f t="shared" si="3"/>
        <v>3</v>
      </c>
      <c r="L4197" s="4">
        <f t="shared" si="4"/>
        <v>15</v>
      </c>
      <c r="S4197" s="1" t="s">
        <v>4234</v>
      </c>
      <c r="T4197" s="4" t="str">
        <f t="shared" si="5"/>
        <v>Juice</v>
      </c>
      <c r="U4197" s="4" t="str">
        <f t="shared" si="6"/>
        <v>In-store</v>
      </c>
      <c r="V4197" s="4" t="str">
        <f t="shared" si="7"/>
        <v>Credit Card</v>
      </c>
      <c r="W4197" s="4">
        <f t="shared" ref="W4197:Y4197" si="4204">IF(OR(J4197 = "ERROR", J4197 = ""), "UNKNOWN", J4197)</f>
        <v>5</v>
      </c>
      <c r="X4197" s="4">
        <f t="shared" si="4204"/>
        <v>3</v>
      </c>
      <c r="Y4197" s="4">
        <f t="shared" si="4204"/>
        <v>15</v>
      </c>
      <c r="Z4197" s="5">
        <f t="shared" si="9"/>
        <v>45052</v>
      </c>
    </row>
    <row r="4198">
      <c r="A4198" s="1" t="s">
        <v>4235</v>
      </c>
      <c r="B4198" s="1" t="s">
        <v>32</v>
      </c>
      <c r="C4198" s="1">
        <v>3.0</v>
      </c>
      <c r="D4198" s="1">
        <v>1.0</v>
      </c>
      <c r="E4198" s="1">
        <v>3.0</v>
      </c>
      <c r="F4198" s="1" t="s">
        <v>28</v>
      </c>
      <c r="G4198" s="1" t="s">
        <v>24</v>
      </c>
      <c r="H4198" s="2">
        <v>45051.0</v>
      </c>
      <c r="J4198" s="3">
        <f t="shared" si="2"/>
        <v>3</v>
      </c>
      <c r="K4198" s="4">
        <f t="shared" si="3"/>
        <v>1</v>
      </c>
      <c r="L4198" s="4">
        <f t="shared" si="4"/>
        <v>3</v>
      </c>
      <c r="S4198" s="1" t="s">
        <v>4235</v>
      </c>
      <c r="T4198" s="4" t="str">
        <f t="shared" si="5"/>
        <v>Cookie</v>
      </c>
      <c r="U4198" s="4" t="str">
        <f t="shared" si="6"/>
        <v>Takeaway</v>
      </c>
      <c r="V4198" s="4" t="str">
        <f t="shared" si="7"/>
        <v>Cash</v>
      </c>
      <c r="W4198" s="4">
        <f t="shared" ref="W4198:Y4198" si="4205">IF(OR(J4198 = "ERROR", J4198 = ""), "UNKNOWN", J4198)</f>
        <v>3</v>
      </c>
      <c r="X4198" s="4">
        <f t="shared" si="4205"/>
        <v>1</v>
      </c>
      <c r="Y4198" s="4">
        <f t="shared" si="4205"/>
        <v>3</v>
      </c>
      <c r="Z4198" s="5">
        <f t="shared" si="9"/>
        <v>45051</v>
      </c>
    </row>
    <row r="4199">
      <c r="A4199" s="1" t="s">
        <v>4236</v>
      </c>
      <c r="B4199" s="1" t="s">
        <v>44</v>
      </c>
      <c r="C4199" s="1">
        <v>1.0</v>
      </c>
      <c r="D4199" s="1">
        <v>4.0</v>
      </c>
      <c r="E4199" s="1">
        <v>4.0</v>
      </c>
      <c r="F4199" s="1" t="s">
        <v>28</v>
      </c>
      <c r="H4199" s="2">
        <v>44977.0</v>
      </c>
      <c r="J4199" s="3">
        <f t="shared" si="2"/>
        <v>1</v>
      </c>
      <c r="K4199" s="4">
        <f t="shared" si="3"/>
        <v>4</v>
      </c>
      <c r="L4199" s="4">
        <f t="shared" si="4"/>
        <v>4</v>
      </c>
      <c r="S4199" s="1" t="s">
        <v>4236</v>
      </c>
      <c r="T4199" s="4" t="str">
        <f t="shared" si="5"/>
        <v>Sandwich</v>
      </c>
      <c r="U4199" s="4" t="str">
        <f t="shared" si="6"/>
        <v>UNKNOWN</v>
      </c>
      <c r="V4199" s="4" t="str">
        <f t="shared" si="7"/>
        <v>Cash</v>
      </c>
      <c r="W4199" s="4">
        <f t="shared" ref="W4199:Y4199" si="4206">IF(OR(J4199 = "ERROR", J4199 = ""), "UNKNOWN", J4199)</f>
        <v>1</v>
      </c>
      <c r="X4199" s="4">
        <f t="shared" si="4206"/>
        <v>4</v>
      </c>
      <c r="Y4199" s="4">
        <f t="shared" si="4206"/>
        <v>4</v>
      </c>
      <c r="Z4199" s="5">
        <f t="shared" si="9"/>
        <v>44977</v>
      </c>
    </row>
    <row r="4200">
      <c r="A4200" s="1" t="s">
        <v>4237</v>
      </c>
      <c r="B4200" s="1" t="s">
        <v>22</v>
      </c>
      <c r="C4200" s="1">
        <v>5.0</v>
      </c>
      <c r="D4200" s="1">
        <v>2.0</v>
      </c>
      <c r="E4200" s="1">
        <v>10.0</v>
      </c>
      <c r="F4200" s="1" t="s">
        <v>28</v>
      </c>
      <c r="G4200" s="1" t="s">
        <v>24</v>
      </c>
      <c r="H4200" s="2">
        <v>45152.0</v>
      </c>
      <c r="J4200" s="3">
        <f t="shared" si="2"/>
        <v>5</v>
      </c>
      <c r="K4200" s="4">
        <f t="shared" si="3"/>
        <v>2</v>
      </c>
      <c r="L4200" s="4">
        <f t="shared" si="4"/>
        <v>10</v>
      </c>
      <c r="S4200" s="1" t="s">
        <v>4237</v>
      </c>
      <c r="T4200" s="4" t="str">
        <f t="shared" si="5"/>
        <v>Coffee</v>
      </c>
      <c r="U4200" s="4" t="str">
        <f t="shared" si="6"/>
        <v>Takeaway</v>
      </c>
      <c r="V4200" s="4" t="str">
        <f t="shared" si="7"/>
        <v>Cash</v>
      </c>
      <c r="W4200" s="4">
        <f t="shared" ref="W4200:Y4200" si="4207">IF(OR(J4200 = "ERROR", J4200 = ""), "UNKNOWN", J4200)</f>
        <v>5</v>
      </c>
      <c r="X4200" s="4">
        <f t="shared" si="4207"/>
        <v>2</v>
      </c>
      <c r="Y4200" s="4">
        <f t="shared" si="4207"/>
        <v>10</v>
      </c>
      <c r="Z4200" s="5">
        <f t="shared" si="9"/>
        <v>45152</v>
      </c>
    </row>
    <row r="4201">
      <c r="A4201" s="1" t="s">
        <v>4238</v>
      </c>
      <c r="B4201" s="1" t="s">
        <v>27</v>
      </c>
      <c r="C4201" s="1">
        <v>4.0</v>
      </c>
      <c r="D4201" s="1">
        <v>3.0</v>
      </c>
      <c r="E4201" s="1">
        <v>12.0</v>
      </c>
      <c r="F4201" s="1" t="s">
        <v>23</v>
      </c>
      <c r="G4201" s="1" t="s">
        <v>24</v>
      </c>
      <c r="H4201" s="2">
        <v>45179.0</v>
      </c>
      <c r="J4201" s="3">
        <f t="shared" si="2"/>
        <v>4</v>
      </c>
      <c r="K4201" s="4">
        <f t="shared" si="3"/>
        <v>3</v>
      </c>
      <c r="L4201" s="4">
        <f t="shared" si="4"/>
        <v>12</v>
      </c>
      <c r="S4201" s="1" t="s">
        <v>4238</v>
      </c>
      <c r="T4201" s="4" t="str">
        <f t="shared" si="5"/>
        <v>Cake</v>
      </c>
      <c r="U4201" s="4" t="str">
        <f t="shared" si="6"/>
        <v>Takeaway</v>
      </c>
      <c r="V4201" s="4" t="str">
        <f t="shared" si="7"/>
        <v>Credit Card</v>
      </c>
      <c r="W4201" s="4">
        <f t="shared" ref="W4201:Y4201" si="4208">IF(OR(J4201 = "ERROR", J4201 = ""), "UNKNOWN", J4201)</f>
        <v>4</v>
      </c>
      <c r="X4201" s="4">
        <f t="shared" si="4208"/>
        <v>3</v>
      </c>
      <c r="Y4201" s="4">
        <f t="shared" si="4208"/>
        <v>12</v>
      </c>
      <c r="Z4201" s="5">
        <f t="shared" si="9"/>
        <v>45179</v>
      </c>
    </row>
    <row r="4202">
      <c r="A4202" s="1" t="s">
        <v>4239</v>
      </c>
      <c r="B4202" s="1" t="s">
        <v>81</v>
      </c>
      <c r="C4202" s="1">
        <v>1.0</v>
      </c>
      <c r="D4202" s="1">
        <v>1.5</v>
      </c>
      <c r="E4202" s="1">
        <v>1.5</v>
      </c>
      <c r="F4202" s="1" t="s">
        <v>28</v>
      </c>
      <c r="G4202" s="1" t="s">
        <v>29</v>
      </c>
      <c r="H4202" s="2">
        <v>45099.0</v>
      </c>
      <c r="J4202" s="3">
        <f t="shared" si="2"/>
        <v>1</v>
      </c>
      <c r="K4202" s="4">
        <f t="shared" si="3"/>
        <v>1.5</v>
      </c>
      <c r="L4202" s="4">
        <f t="shared" si="4"/>
        <v>1.5</v>
      </c>
      <c r="S4202" s="1" t="s">
        <v>4239</v>
      </c>
      <c r="T4202" s="4" t="str">
        <f t="shared" si="5"/>
        <v>Tea</v>
      </c>
      <c r="U4202" s="4" t="str">
        <f t="shared" si="6"/>
        <v>In-store</v>
      </c>
      <c r="V4202" s="4" t="str">
        <f t="shared" si="7"/>
        <v>Cash</v>
      </c>
      <c r="W4202" s="4">
        <f t="shared" ref="W4202:Y4202" si="4209">IF(OR(J4202 = "ERROR", J4202 = ""), "UNKNOWN", J4202)</f>
        <v>1</v>
      </c>
      <c r="X4202" s="4">
        <f t="shared" si="4209"/>
        <v>1.5</v>
      </c>
      <c r="Y4202" s="4">
        <f t="shared" si="4209"/>
        <v>1.5</v>
      </c>
      <c r="Z4202" s="5">
        <f t="shared" si="9"/>
        <v>45099</v>
      </c>
    </row>
    <row r="4203">
      <c r="A4203" s="1" t="s">
        <v>4240</v>
      </c>
      <c r="B4203" s="1" t="s">
        <v>44</v>
      </c>
      <c r="C4203" s="1">
        <v>3.0</v>
      </c>
      <c r="D4203" s="1">
        <v>4.0</v>
      </c>
      <c r="E4203" s="1">
        <v>12.0</v>
      </c>
      <c r="F4203" s="1" t="s">
        <v>23</v>
      </c>
      <c r="G4203" s="1" t="s">
        <v>29</v>
      </c>
      <c r="H4203" s="2">
        <v>45045.0</v>
      </c>
      <c r="J4203" s="3">
        <f t="shared" si="2"/>
        <v>3</v>
      </c>
      <c r="K4203" s="4">
        <f t="shared" si="3"/>
        <v>4</v>
      </c>
      <c r="L4203" s="4">
        <f t="shared" si="4"/>
        <v>12</v>
      </c>
      <c r="S4203" s="1" t="s">
        <v>4240</v>
      </c>
      <c r="T4203" s="4" t="str">
        <f t="shared" si="5"/>
        <v>Sandwich</v>
      </c>
      <c r="U4203" s="4" t="str">
        <f t="shared" si="6"/>
        <v>In-store</v>
      </c>
      <c r="V4203" s="4" t="str">
        <f t="shared" si="7"/>
        <v>Credit Card</v>
      </c>
      <c r="W4203" s="4">
        <f t="shared" ref="W4203:Y4203" si="4210">IF(OR(J4203 = "ERROR", J4203 = ""), "UNKNOWN", J4203)</f>
        <v>3</v>
      </c>
      <c r="X4203" s="4">
        <f t="shared" si="4210"/>
        <v>4</v>
      </c>
      <c r="Y4203" s="4">
        <f t="shared" si="4210"/>
        <v>12</v>
      </c>
      <c r="Z4203" s="5">
        <f t="shared" si="9"/>
        <v>45045</v>
      </c>
    </row>
    <row r="4204">
      <c r="A4204" s="1" t="s">
        <v>4241</v>
      </c>
      <c r="B4204" s="1" t="s">
        <v>41</v>
      </c>
      <c r="C4204" s="1">
        <v>5.0</v>
      </c>
      <c r="D4204" s="1">
        <v>4.0</v>
      </c>
      <c r="E4204" s="1">
        <v>20.0</v>
      </c>
      <c r="F4204" s="1" t="s">
        <v>39</v>
      </c>
      <c r="G4204" s="1" t="s">
        <v>24</v>
      </c>
      <c r="H4204" s="6">
        <v>45283.0</v>
      </c>
      <c r="J4204" s="3">
        <f t="shared" si="2"/>
        <v>5</v>
      </c>
      <c r="K4204" s="4">
        <f t="shared" si="3"/>
        <v>4</v>
      </c>
      <c r="L4204" s="4">
        <f t="shared" si="4"/>
        <v>20</v>
      </c>
      <c r="S4204" s="1" t="s">
        <v>4241</v>
      </c>
      <c r="T4204" s="4" t="str">
        <f t="shared" si="5"/>
        <v>Smoothie</v>
      </c>
      <c r="U4204" s="4" t="str">
        <f t="shared" si="6"/>
        <v>Takeaway</v>
      </c>
      <c r="V4204" s="4" t="str">
        <f t="shared" si="7"/>
        <v>Digital Wallet</v>
      </c>
      <c r="W4204" s="4">
        <f t="shared" ref="W4204:Y4204" si="4211">IF(OR(J4204 = "ERROR", J4204 = ""), "UNKNOWN", J4204)</f>
        <v>5</v>
      </c>
      <c r="X4204" s="4">
        <f t="shared" si="4211"/>
        <v>4</v>
      </c>
      <c r="Y4204" s="4">
        <f t="shared" si="4211"/>
        <v>20</v>
      </c>
      <c r="Z4204" s="7">
        <f t="shared" si="9"/>
        <v>45283</v>
      </c>
    </row>
    <row r="4205">
      <c r="A4205" s="1" t="s">
        <v>4242</v>
      </c>
      <c r="B4205" s="1" t="s">
        <v>36</v>
      </c>
      <c r="C4205" s="1">
        <v>2.0</v>
      </c>
      <c r="D4205" s="1">
        <v>5.0</v>
      </c>
      <c r="E4205" s="1">
        <v>10.0</v>
      </c>
      <c r="G4205" s="1" t="s">
        <v>29</v>
      </c>
      <c r="H4205" s="2">
        <v>45127.0</v>
      </c>
      <c r="J4205" s="3">
        <f t="shared" si="2"/>
        <v>2</v>
      </c>
      <c r="K4205" s="4">
        <f t="shared" si="3"/>
        <v>5</v>
      </c>
      <c r="L4205" s="4">
        <f t="shared" si="4"/>
        <v>10</v>
      </c>
      <c r="S4205" s="1" t="s">
        <v>4242</v>
      </c>
      <c r="T4205" s="4" t="str">
        <f t="shared" si="5"/>
        <v>Salad</v>
      </c>
      <c r="U4205" s="4" t="str">
        <f t="shared" si="6"/>
        <v>In-store</v>
      </c>
      <c r="V4205" s="4" t="str">
        <f t="shared" si="7"/>
        <v>UNKNOWN</v>
      </c>
      <c r="W4205" s="4">
        <f t="shared" ref="W4205:Y4205" si="4212">IF(OR(J4205 = "ERROR", J4205 = ""), "UNKNOWN", J4205)</f>
        <v>2</v>
      </c>
      <c r="X4205" s="4">
        <f t="shared" si="4212"/>
        <v>5</v>
      </c>
      <c r="Y4205" s="4">
        <f t="shared" si="4212"/>
        <v>10</v>
      </c>
      <c r="Z4205" s="5">
        <f t="shared" si="9"/>
        <v>45127</v>
      </c>
    </row>
    <row r="4206">
      <c r="A4206" s="1" t="s">
        <v>4243</v>
      </c>
      <c r="B4206" s="1" t="s">
        <v>32</v>
      </c>
      <c r="C4206" s="1">
        <v>2.0</v>
      </c>
      <c r="D4206" s="1">
        <v>1.0</v>
      </c>
      <c r="E4206" s="1">
        <v>2.0</v>
      </c>
      <c r="F4206" s="1" t="s">
        <v>23</v>
      </c>
      <c r="G4206" s="1" t="s">
        <v>29</v>
      </c>
      <c r="H4206" s="2">
        <v>45016.0</v>
      </c>
      <c r="J4206" s="3">
        <f t="shared" si="2"/>
        <v>2</v>
      </c>
      <c r="K4206" s="4">
        <f t="shared" si="3"/>
        <v>1</v>
      </c>
      <c r="L4206" s="4">
        <f t="shared" si="4"/>
        <v>2</v>
      </c>
      <c r="S4206" s="1" t="s">
        <v>4243</v>
      </c>
      <c r="T4206" s="4" t="str">
        <f t="shared" si="5"/>
        <v>Cookie</v>
      </c>
      <c r="U4206" s="4" t="str">
        <f t="shared" si="6"/>
        <v>In-store</v>
      </c>
      <c r="V4206" s="4" t="str">
        <f t="shared" si="7"/>
        <v>Credit Card</v>
      </c>
      <c r="W4206" s="4">
        <f t="shared" ref="W4206:Y4206" si="4213">IF(OR(J4206 = "ERROR", J4206 = ""), "UNKNOWN", J4206)</f>
        <v>2</v>
      </c>
      <c r="X4206" s="4">
        <f t="shared" si="4213"/>
        <v>1</v>
      </c>
      <c r="Y4206" s="4">
        <f t="shared" si="4213"/>
        <v>2</v>
      </c>
      <c r="Z4206" s="5">
        <f t="shared" si="9"/>
        <v>45016</v>
      </c>
    </row>
    <row r="4207">
      <c r="A4207" s="1" t="s">
        <v>4244</v>
      </c>
      <c r="B4207" s="1" t="s">
        <v>27</v>
      </c>
      <c r="C4207" s="1">
        <v>5.0</v>
      </c>
      <c r="D4207" s="1">
        <v>3.0</v>
      </c>
      <c r="E4207" s="1">
        <v>15.0</v>
      </c>
      <c r="F4207" s="1" t="s">
        <v>23</v>
      </c>
      <c r="G4207" s="1" t="s">
        <v>24</v>
      </c>
      <c r="H4207" s="2">
        <v>44973.0</v>
      </c>
      <c r="J4207" s="3">
        <f t="shared" si="2"/>
        <v>5</v>
      </c>
      <c r="K4207" s="4">
        <f t="shared" si="3"/>
        <v>3</v>
      </c>
      <c r="L4207" s="4">
        <f t="shared" si="4"/>
        <v>15</v>
      </c>
      <c r="S4207" s="1" t="s">
        <v>4244</v>
      </c>
      <c r="T4207" s="4" t="str">
        <f t="shared" si="5"/>
        <v>Cake</v>
      </c>
      <c r="U4207" s="4" t="str">
        <f t="shared" si="6"/>
        <v>Takeaway</v>
      </c>
      <c r="V4207" s="4" t="str">
        <f t="shared" si="7"/>
        <v>Credit Card</v>
      </c>
      <c r="W4207" s="4">
        <f t="shared" ref="W4207:Y4207" si="4214">IF(OR(J4207 = "ERROR", J4207 = ""), "UNKNOWN", J4207)</f>
        <v>5</v>
      </c>
      <c r="X4207" s="4">
        <f t="shared" si="4214"/>
        <v>3</v>
      </c>
      <c r="Y4207" s="4">
        <f t="shared" si="4214"/>
        <v>15</v>
      </c>
      <c r="Z4207" s="5">
        <f t="shared" si="9"/>
        <v>44973</v>
      </c>
    </row>
    <row r="4208">
      <c r="A4208" s="1" t="s">
        <v>4245</v>
      </c>
      <c r="B4208" s="1" t="s">
        <v>27</v>
      </c>
      <c r="C4208" s="1">
        <v>4.0</v>
      </c>
      <c r="D4208" s="1">
        <v>3.0</v>
      </c>
      <c r="E4208" s="1">
        <v>12.0</v>
      </c>
      <c r="F4208" s="1" t="s">
        <v>23</v>
      </c>
      <c r="G4208" s="1" t="s">
        <v>25</v>
      </c>
      <c r="H4208" s="2">
        <v>45187.0</v>
      </c>
      <c r="J4208" s="3">
        <f t="shared" si="2"/>
        <v>4</v>
      </c>
      <c r="K4208" s="4">
        <f t="shared" si="3"/>
        <v>3</v>
      </c>
      <c r="L4208" s="4">
        <f t="shared" si="4"/>
        <v>12</v>
      </c>
      <c r="S4208" s="1" t="s">
        <v>4245</v>
      </c>
      <c r="T4208" s="4" t="str">
        <f t="shared" si="5"/>
        <v>Cake</v>
      </c>
      <c r="U4208" s="4" t="str">
        <f t="shared" si="6"/>
        <v>UNKNOWN</v>
      </c>
      <c r="V4208" s="4" t="str">
        <f t="shared" si="7"/>
        <v>Credit Card</v>
      </c>
      <c r="W4208" s="4">
        <f t="shared" ref="W4208:Y4208" si="4215">IF(OR(J4208 = "ERROR", J4208 = ""), "UNKNOWN", J4208)</f>
        <v>4</v>
      </c>
      <c r="X4208" s="4">
        <f t="shared" si="4215"/>
        <v>3</v>
      </c>
      <c r="Y4208" s="4">
        <f t="shared" si="4215"/>
        <v>12</v>
      </c>
      <c r="Z4208" s="5">
        <f t="shared" si="9"/>
        <v>45187</v>
      </c>
    </row>
    <row r="4209">
      <c r="A4209" s="1" t="s">
        <v>4246</v>
      </c>
      <c r="B4209" s="1" t="s">
        <v>41</v>
      </c>
      <c r="C4209" s="1">
        <v>5.0</v>
      </c>
      <c r="D4209" s="1">
        <v>4.0</v>
      </c>
      <c r="E4209" s="1">
        <v>20.0</v>
      </c>
      <c r="G4209" s="1" t="s">
        <v>29</v>
      </c>
      <c r="H4209" s="2">
        <v>45095.0</v>
      </c>
      <c r="J4209" s="3">
        <f t="shared" si="2"/>
        <v>5</v>
      </c>
      <c r="K4209" s="4">
        <f t="shared" si="3"/>
        <v>4</v>
      </c>
      <c r="L4209" s="4">
        <f t="shared" si="4"/>
        <v>20</v>
      </c>
      <c r="S4209" s="1" t="s">
        <v>4246</v>
      </c>
      <c r="T4209" s="4" t="str">
        <f t="shared" si="5"/>
        <v>Smoothie</v>
      </c>
      <c r="U4209" s="4" t="str">
        <f t="shared" si="6"/>
        <v>In-store</v>
      </c>
      <c r="V4209" s="4" t="str">
        <f t="shared" si="7"/>
        <v>UNKNOWN</v>
      </c>
      <c r="W4209" s="4">
        <f t="shared" ref="W4209:Y4209" si="4216">IF(OR(J4209 = "ERROR", J4209 = ""), "UNKNOWN", J4209)</f>
        <v>5</v>
      </c>
      <c r="X4209" s="4">
        <f t="shared" si="4216"/>
        <v>4</v>
      </c>
      <c r="Y4209" s="4">
        <f t="shared" si="4216"/>
        <v>20</v>
      </c>
      <c r="Z4209" s="5">
        <f t="shared" si="9"/>
        <v>45095</v>
      </c>
    </row>
    <row r="4210">
      <c r="A4210" s="1" t="s">
        <v>4247</v>
      </c>
      <c r="B4210" s="1" t="s">
        <v>36</v>
      </c>
      <c r="C4210" s="1">
        <v>1.0</v>
      </c>
      <c r="D4210" s="1">
        <v>5.0</v>
      </c>
      <c r="E4210" s="1">
        <v>5.0</v>
      </c>
      <c r="F4210" s="1" t="s">
        <v>28</v>
      </c>
      <c r="G4210" s="1" t="s">
        <v>24</v>
      </c>
      <c r="H4210" s="2">
        <v>44931.0</v>
      </c>
      <c r="J4210" s="3">
        <f t="shared" si="2"/>
        <v>1</v>
      </c>
      <c r="K4210" s="4">
        <f t="shared" si="3"/>
        <v>5</v>
      </c>
      <c r="L4210" s="4">
        <f t="shared" si="4"/>
        <v>5</v>
      </c>
      <c r="S4210" s="1" t="s">
        <v>4247</v>
      </c>
      <c r="T4210" s="4" t="str">
        <f t="shared" si="5"/>
        <v>Salad</v>
      </c>
      <c r="U4210" s="4" t="str">
        <f t="shared" si="6"/>
        <v>Takeaway</v>
      </c>
      <c r="V4210" s="4" t="str">
        <f t="shared" si="7"/>
        <v>Cash</v>
      </c>
      <c r="W4210" s="4">
        <f t="shared" ref="W4210:Y4210" si="4217">IF(OR(J4210 = "ERROR", J4210 = ""), "UNKNOWN", J4210)</f>
        <v>1</v>
      </c>
      <c r="X4210" s="4">
        <f t="shared" si="4217"/>
        <v>5</v>
      </c>
      <c r="Y4210" s="4">
        <f t="shared" si="4217"/>
        <v>5</v>
      </c>
      <c r="Z4210" s="5">
        <f t="shared" si="9"/>
        <v>44931</v>
      </c>
    </row>
    <row r="4211">
      <c r="A4211" s="1" t="s">
        <v>4248</v>
      </c>
      <c r="B4211" s="1" t="s">
        <v>41</v>
      </c>
      <c r="C4211" s="1">
        <v>3.0</v>
      </c>
      <c r="D4211" s="1">
        <v>4.0</v>
      </c>
      <c r="E4211" s="1">
        <v>12.0</v>
      </c>
      <c r="F4211" s="1" t="s">
        <v>28</v>
      </c>
      <c r="H4211" s="2">
        <v>45174.0</v>
      </c>
      <c r="J4211" s="3">
        <f t="shared" si="2"/>
        <v>3</v>
      </c>
      <c r="K4211" s="4">
        <f t="shared" si="3"/>
        <v>4</v>
      </c>
      <c r="L4211" s="4">
        <f t="shared" si="4"/>
        <v>12</v>
      </c>
      <c r="S4211" s="1" t="s">
        <v>4248</v>
      </c>
      <c r="T4211" s="4" t="str">
        <f t="shared" si="5"/>
        <v>Smoothie</v>
      </c>
      <c r="U4211" s="4" t="str">
        <f t="shared" si="6"/>
        <v>UNKNOWN</v>
      </c>
      <c r="V4211" s="4" t="str">
        <f t="shared" si="7"/>
        <v>Cash</v>
      </c>
      <c r="W4211" s="4">
        <f t="shared" ref="W4211:Y4211" si="4218">IF(OR(J4211 = "ERROR", J4211 = ""), "UNKNOWN", J4211)</f>
        <v>3</v>
      </c>
      <c r="X4211" s="4">
        <f t="shared" si="4218"/>
        <v>4</v>
      </c>
      <c r="Y4211" s="4">
        <f t="shared" si="4218"/>
        <v>12</v>
      </c>
      <c r="Z4211" s="5">
        <f t="shared" si="9"/>
        <v>45174</v>
      </c>
    </row>
    <row r="4212">
      <c r="A4212" s="1" t="s">
        <v>4249</v>
      </c>
      <c r="B4212" s="1" t="s">
        <v>44</v>
      </c>
      <c r="C4212" s="1">
        <v>4.0</v>
      </c>
      <c r="D4212" s="1">
        <v>4.0</v>
      </c>
      <c r="E4212" s="1">
        <v>16.0</v>
      </c>
      <c r="F4212" s="1" t="s">
        <v>23</v>
      </c>
      <c r="G4212" s="1" t="s">
        <v>24</v>
      </c>
      <c r="H4212" s="2">
        <v>45007.0</v>
      </c>
      <c r="J4212" s="3">
        <f t="shared" si="2"/>
        <v>4</v>
      </c>
      <c r="K4212" s="4">
        <f t="shared" si="3"/>
        <v>4</v>
      </c>
      <c r="L4212" s="4">
        <f t="shared" si="4"/>
        <v>16</v>
      </c>
      <c r="S4212" s="1" t="s">
        <v>4249</v>
      </c>
      <c r="T4212" s="4" t="str">
        <f t="shared" si="5"/>
        <v>Sandwich</v>
      </c>
      <c r="U4212" s="4" t="str">
        <f t="shared" si="6"/>
        <v>Takeaway</v>
      </c>
      <c r="V4212" s="4" t="str">
        <f t="shared" si="7"/>
        <v>Credit Card</v>
      </c>
      <c r="W4212" s="4">
        <f t="shared" ref="W4212:Y4212" si="4219">IF(OR(J4212 = "ERROR", J4212 = ""), "UNKNOWN", J4212)</f>
        <v>4</v>
      </c>
      <c r="X4212" s="4">
        <f t="shared" si="4219"/>
        <v>4</v>
      </c>
      <c r="Y4212" s="4">
        <f t="shared" si="4219"/>
        <v>16</v>
      </c>
      <c r="Z4212" s="5">
        <f t="shared" si="9"/>
        <v>45007</v>
      </c>
    </row>
    <row r="4213">
      <c r="A4213" s="1" t="s">
        <v>4250</v>
      </c>
      <c r="C4213" s="1">
        <v>1.0</v>
      </c>
      <c r="D4213" s="1">
        <v>3.0</v>
      </c>
      <c r="E4213" s="1">
        <v>3.0</v>
      </c>
      <c r="F4213" s="1" t="s">
        <v>39</v>
      </c>
      <c r="G4213" s="1" t="s">
        <v>24</v>
      </c>
      <c r="H4213" s="2">
        <v>45039.0</v>
      </c>
      <c r="J4213" s="3">
        <f t="shared" si="2"/>
        <v>1</v>
      </c>
      <c r="K4213" s="4">
        <f t="shared" si="3"/>
        <v>3</v>
      </c>
      <c r="L4213" s="4">
        <f t="shared" si="4"/>
        <v>3</v>
      </c>
      <c r="S4213" s="1" t="s">
        <v>4250</v>
      </c>
      <c r="T4213" s="4" t="str">
        <f t="shared" si="5"/>
        <v>UNKNOWN</v>
      </c>
      <c r="U4213" s="4" t="str">
        <f t="shared" si="6"/>
        <v>Takeaway</v>
      </c>
      <c r="V4213" s="4" t="str">
        <f t="shared" si="7"/>
        <v>Digital Wallet</v>
      </c>
      <c r="W4213" s="4">
        <f t="shared" ref="W4213:Y4213" si="4220">IF(OR(J4213 = "ERROR", J4213 = ""), "UNKNOWN", J4213)</f>
        <v>1</v>
      </c>
      <c r="X4213" s="4">
        <f t="shared" si="4220"/>
        <v>3</v>
      </c>
      <c r="Y4213" s="4">
        <f t="shared" si="4220"/>
        <v>3</v>
      </c>
      <c r="Z4213" s="5">
        <f t="shared" si="9"/>
        <v>45039</v>
      </c>
    </row>
    <row r="4214">
      <c r="A4214" s="1" t="s">
        <v>4251</v>
      </c>
      <c r="B4214" s="1" t="s">
        <v>22</v>
      </c>
      <c r="C4214" s="1">
        <v>1.0</v>
      </c>
      <c r="D4214" s="1">
        <v>2.0</v>
      </c>
      <c r="E4214" s="1">
        <v>2.0</v>
      </c>
      <c r="F4214" s="1" t="s">
        <v>23</v>
      </c>
      <c r="H4214" s="1" t="s">
        <v>30</v>
      </c>
      <c r="J4214" s="3">
        <f t="shared" si="2"/>
        <v>1</v>
      </c>
      <c r="K4214" s="4">
        <f t="shared" si="3"/>
        <v>2</v>
      </c>
      <c r="L4214" s="4">
        <f t="shared" si="4"/>
        <v>2</v>
      </c>
      <c r="S4214" s="1" t="s">
        <v>4251</v>
      </c>
      <c r="T4214" s="4" t="str">
        <f t="shared" si="5"/>
        <v>Coffee</v>
      </c>
      <c r="U4214" s="4" t="str">
        <f t="shared" si="6"/>
        <v>UNKNOWN</v>
      </c>
      <c r="V4214" s="4" t="str">
        <f t="shared" si="7"/>
        <v>Credit Card</v>
      </c>
      <c r="W4214" s="4">
        <f t="shared" ref="W4214:Y4214" si="4221">IF(OR(J4214 = "ERROR", J4214 = ""), "UNKNOWN", J4214)</f>
        <v>1</v>
      </c>
      <c r="X4214" s="4">
        <f t="shared" si="4221"/>
        <v>2</v>
      </c>
      <c r="Y4214" s="4">
        <f t="shared" si="4221"/>
        <v>2</v>
      </c>
      <c r="Z4214" s="4" t="str">
        <f t="shared" si="9"/>
        <v>UNKNOWN</v>
      </c>
    </row>
    <row r="4215">
      <c r="A4215" s="1" t="s">
        <v>4252</v>
      </c>
      <c r="B4215" s="1" t="s">
        <v>22</v>
      </c>
      <c r="C4215" s="1">
        <v>5.0</v>
      </c>
      <c r="D4215" s="1">
        <v>2.0</v>
      </c>
      <c r="E4215" s="1">
        <v>10.0</v>
      </c>
      <c r="F4215" s="1" t="s">
        <v>39</v>
      </c>
      <c r="H4215" s="2">
        <v>45160.0</v>
      </c>
      <c r="J4215" s="3">
        <f t="shared" si="2"/>
        <v>5</v>
      </c>
      <c r="K4215" s="4">
        <f t="shared" si="3"/>
        <v>2</v>
      </c>
      <c r="L4215" s="4">
        <f t="shared" si="4"/>
        <v>10</v>
      </c>
      <c r="S4215" s="1" t="s">
        <v>4252</v>
      </c>
      <c r="T4215" s="4" t="str">
        <f t="shared" si="5"/>
        <v>Coffee</v>
      </c>
      <c r="U4215" s="4" t="str">
        <f t="shared" si="6"/>
        <v>UNKNOWN</v>
      </c>
      <c r="V4215" s="4" t="str">
        <f t="shared" si="7"/>
        <v>Digital Wallet</v>
      </c>
      <c r="W4215" s="4">
        <f t="shared" ref="W4215:Y4215" si="4222">IF(OR(J4215 = "ERROR", J4215 = ""), "UNKNOWN", J4215)</f>
        <v>5</v>
      </c>
      <c r="X4215" s="4">
        <f t="shared" si="4222"/>
        <v>2</v>
      </c>
      <c r="Y4215" s="4">
        <f t="shared" si="4222"/>
        <v>10</v>
      </c>
      <c r="Z4215" s="5">
        <f t="shared" si="9"/>
        <v>45160</v>
      </c>
    </row>
    <row r="4216">
      <c r="A4216" s="1" t="s">
        <v>4253</v>
      </c>
      <c r="B4216" s="1" t="s">
        <v>81</v>
      </c>
      <c r="C4216" s="1">
        <v>1.0</v>
      </c>
      <c r="D4216" s="1" t="s">
        <v>25</v>
      </c>
      <c r="E4216" s="1">
        <v>1.5</v>
      </c>
      <c r="G4216" s="1" t="s">
        <v>29</v>
      </c>
      <c r="H4216" s="2">
        <v>45105.0</v>
      </c>
      <c r="J4216" s="3">
        <f t="shared" si="2"/>
        <v>1</v>
      </c>
      <c r="K4216" s="4">
        <f t="shared" si="3"/>
        <v>1.5</v>
      </c>
      <c r="L4216" s="4">
        <f t="shared" si="4"/>
        <v>1.5</v>
      </c>
      <c r="S4216" s="1" t="s">
        <v>4253</v>
      </c>
      <c r="T4216" s="4" t="str">
        <f t="shared" si="5"/>
        <v>Tea</v>
      </c>
      <c r="U4216" s="4" t="str">
        <f t="shared" si="6"/>
        <v>In-store</v>
      </c>
      <c r="V4216" s="4" t="str">
        <f t="shared" si="7"/>
        <v>UNKNOWN</v>
      </c>
      <c r="W4216" s="4">
        <f t="shared" ref="W4216:Y4216" si="4223">IF(OR(J4216 = "ERROR", J4216 = ""), "UNKNOWN", J4216)</f>
        <v>1</v>
      </c>
      <c r="X4216" s="4">
        <f t="shared" si="4223"/>
        <v>1.5</v>
      </c>
      <c r="Y4216" s="4">
        <f t="shared" si="4223"/>
        <v>1.5</v>
      </c>
      <c r="Z4216" s="5">
        <f t="shared" si="9"/>
        <v>45105</v>
      </c>
    </row>
    <row r="4217">
      <c r="A4217" s="1" t="s">
        <v>4254</v>
      </c>
      <c r="B4217" s="1" t="s">
        <v>25</v>
      </c>
      <c r="C4217" s="1">
        <v>5.0</v>
      </c>
      <c r="D4217" s="1">
        <v>4.0</v>
      </c>
      <c r="E4217" s="1">
        <v>20.0</v>
      </c>
      <c r="F4217" s="1" t="s">
        <v>39</v>
      </c>
      <c r="H4217" s="2">
        <v>44963.0</v>
      </c>
      <c r="J4217" s="3">
        <f t="shared" si="2"/>
        <v>5</v>
      </c>
      <c r="K4217" s="4">
        <f t="shared" si="3"/>
        <v>4</v>
      </c>
      <c r="L4217" s="4">
        <f t="shared" si="4"/>
        <v>20</v>
      </c>
      <c r="S4217" s="1" t="s">
        <v>4254</v>
      </c>
      <c r="T4217" s="4" t="str">
        <f t="shared" si="5"/>
        <v>UNKNOWN</v>
      </c>
      <c r="U4217" s="4" t="str">
        <f t="shared" si="6"/>
        <v>UNKNOWN</v>
      </c>
      <c r="V4217" s="4" t="str">
        <f t="shared" si="7"/>
        <v>Digital Wallet</v>
      </c>
      <c r="W4217" s="4">
        <f t="shared" ref="W4217:Y4217" si="4224">IF(OR(J4217 = "ERROR", J4217 = ""), "UNKNOWN", J4217)</f>
        <v>5</v>
      </c>
      <c r="X4217" s="4">
        <f t="shared" si="4224"/>
        <v>4</v>
      </c>
      <c r="Y4217" s="4">
        <f t="shared" si="4224"/>
        <v>20</v>
      </c>
      <c r="Z4217" s="5">
        <f t="shared" si="9"/>
        <v>44963</v>
      </c>
    </row>
    <row r="4218">
      <c r="A4218" s="1" t="s">
        <v>4255</v>
      </c>
      <c r="B4218" s="1" t="s">
        <v>55</v>
      </c>
      <c r="C4218" s="1">
        <v>1.0</v>
      </c>
      <c r="D4218" s="1">
        <v>3.0</v>
      </c>
      <c r="E4218" s="1">
        <v>3.0</v>
      </c>
      <c r="G4218" s="1" t="s">
        <v>29</v>
      </c>
      <c r="H4218" s="2">
        <v>45098.0</v>
      </c>
      <c r="J4218" s="3">
        <f t="shared" si="2"/>
        <v>1</v>
      </c>
      <c r="K4218" s="4">
        <f t="shared" si="3"/>
        <v>3</v>
      </c>
      <c r="L4218" s="4">
        <f t="shared" si="4"/>
        <v>3</v>
      </c>
      <c r="S4218" s="1" t="s">
        <v>4255</v>
      </c>
      <c r="T4218" s="4" t="str">
        <f t="shared" si="5"/>
        <v>Juice</v>
      </c>
      <c r="U4218" s="4" t="str">
        <f t="shared" si="6"/>
        <v>In-store</v>
      </c>
      <c r="V4218" s="4" t="str">
        <f t="shared" si="7"/>
        <v>UNKNOWN</v>
      </c>
      <c r="W4218" s="4">
        <f t="shared" ref="W4218:Y4218" si="4225">IF(OR(J4218 = "ERROR", J4218 = ""), "UNKNOWN", J4218)</f>
        <v>1</v>
      </c>
      <c r="X4218" s="4">
        <f t="shared" si="4225"/>
        <v>3</v>
      </c>
      <c r="Y4218" s="4">
        <f t="shared" si="4225"/>
        <v>3</v>
      </c>
      <c r="Z4218" s="5">
        <f t="shared" si="9"/>
        <v>45098</v>
      </c>
    </row>
    <row r="4219">
      <c r="A4219" s="1" t="s">
        <v>4256</v>
      </c>
      <c r="B4219" s="1" t="s">
        <v>27</v>
      </c>
      <c r="C4219" s="1">
        <v>1.0</v>
      </c>
      <c r="D4219" s="1">
        <v>3.0</v>
      </c>
      <c r="E4219" s="1">
        <v>3.0</v>
      </c>
      <c r="F4219" s="1" t="s">
        <v>23</v>
      </c>
      <c r="G4219" s="1" t="s">
        <v>29</v>
      </c>
      <c r="H4219" s="2">
        <v>45127.0</v>
      </c>
      <c r="J4219" s="3">
        <f t="shared" si="2"/>
        <v>1</v>
      </c>
      <c r="K4219" s="4">
        <f t="shared" si="3"/>
        <v>3</v>
      </c>
      <c r="L4219" s="4">
        <f t="shared" si="4"/>
        <v>3</v>
      </c>
      <c r="S4219" s="1" t="s">
        <v>4256</v>
      </c>
      <c r="T4219" s="4" t="str">
        <f t="shared" si="5"/>
        <v>Cake</v>
      </c>
      <c r="U4219" s="4" t="str">
        <f t="shared" si="6"/>
        <v>In-store</v>
      </c>
      <c r="V4219" s="4" t="str">
        <f t="shared" si="7"/>
        <v>Credit Card</v>
      </c>
      <c r="W4219" s="4">
        <f t="shared" ref="W4219:Y4219" si="4226">IF(OR(J4219 = "ERROR", J4219 = ""), "UNKNOWN", J4219)</f>
        <v>1</v>
      </c>
      <c r="X4219" s="4">
        <f t="shared" si="4226"/>
        <v>3</v>
      </c>
      <c r="Y4219" s="4">
        <f t="shared" si="4226"/>
        <v>3</v>
      </c>
      <c r="Z4219" s="5">
        <f t="shared" si="9"/>
        <v>45127</v>
      </c>
    </row>
    <row r="4220">
      <c r="A4220" s="1" t="s">
        <v>4257</v>
      </c>
      <c r="B4220" s="1" t="s">
        <v>81</v>
      </c>
      <c r="C4220" s="1">
        <v>1.0</v>
      </c>
      <c r="D4220" s="1">
        <v>1.5</v>
      </c>
      <c r="E4220" s="1">
        <v>1.5</v>
      </c>
      <c r="F4220" s="1" t="s">
        <v>23</v>
      </c>
      <c r="G4220" s="1" t="s">
        <v>30</v>
      </c>
      <c r="H4220" s="2">
        <v>45161.0</v>
      </c>
      <c r="J4220" s="3">
        <f t="shared" si="2"/>
        <v>1</v>
      </c>
      <c r="K4220" s="4">
        <f t="shared" si="3"/>
        <v>1.5</v>
      </c>
      <c r="L4220" s="4">
        <f t="shared" si="4"/>
        <v>1.5</v>
      </c>
      <c r="S4220" s="1" t="s">
        <v>4257</v>
      </c>
      <c r="T4220" s="4" t="str">
        <f t="shared" si="5"/>
        <v>Tea</v>
      </c>
      <c r="U4220" s="4" t="str">
        <f t="shared" si="6"/>
        <v>UNKNOWN</v>
      </c>
      <c r="V4220" s="4" t="str">
        <f t="shared" si="7"/>
        <v>Credit Card</v>
      </c>
      <c r="W4220" s="4">
        <f t="shared" ref="W4220:Y4220" si="4227">IF(OR(J4220 = "ERROR", J4220 = ""), "UNKNOWN", J4220)</f>
        <v>1</v>
      </c>
      <c r="X4220" s="4">
        <f t="shared" si="4227"/>
        <v>1.5</v>
      </c>
      <c r="Y4220" s="4">
        <f t="shared" si="4227"/>
        <v>1.5</v>
      </c>
      <c r="Z4220" s="5">
        <f t="shared" si="9"/>
        <v>45161</v>
      </c>
    </row>
    <row r="4221">
      <c r="A4221" s="1" t="s">
        <v>4258</v>
      </c>
      <c r="B4221" s="1" t="s">
        <v>41</v>
      </c>
      <c r="C4221" s="1">
        <v>1.0</v>
      </c>
      <c r="D4221" s="1">
        <v>4.0</v>
      </c>
      <c r="E4221" s="1">
        <v>4.0</v>
      </c>
      <c r="F4221" s="1" t="s">
        <v>39</v>
      </c>
      <c r="G4221" s="1" t="s">
        <v>24</v>
      </c>
      <c r="H4221" s="2">
        <v>45160.0</v>
      </c>
      <c r="J4221" s="3">
        <f t="shared" si="2"/>
        <v>1</v>
      </c>
      <c r="K4221" s="4">
        <f t="shared" si="3"/>
        <v>4</v>
      </c>
      <c r="L4221" s="4">
        <f t="shared" si="4"/>
        <v>4</v>
      </c>
      <c r="S4221" s="1" t="s">
        <v>4258</v>
      </c>
      <c r="T4221" s="4" t="str">
        <f t="shared" si="5"/>
        <v>Smoothie</v>
      </c>
      <c r="U4221" s="4" t="str">
        <f t="shared" si="6"/>
        <v>Takeaway</v>
      </c>
      <c r="V4221" s="4" t="str">
        <f t="shared" si="7"/>
        <v>Digital Wallet</v>
      </c>
      <c r="W4221" s="4">
        <f t="shared" ref="W4221:Y4221" si="4228">IF(OR(J4221 = "ERROR", J4221 = ""), "UNKNOWN", J4221)</f>
        <v>1</v>
      </c>
      <c r="X4221" s="4">
        <f t="shared" si="4228"/>
        <v>4</v>
      </c>
      <c r="Y4221" s="4">
        <f t="shared" si="4228"/>
        <v>4</v>
      </c>
      <c r="Z4221" s="5">
        <f t="shared" si="9"/>
        <v>45160</v>
      </c>
    </row>
    <row r="4222">
      <c r="A4222" s="1" t="s">
        <v>4259</v>
      </c>
      <c r="B4222" s="1" t="s">
        <v>27</v>
      </c>
      <c r="C4222" s="1">
        <v>2.0</v>
      </c>
      <c r="D4222" s="1">
        <v>3.0</v>
      </c>
      <c r="E4222" s="1">
        <v>6.0</v>
      </c>
      <c r="F4222" s="1" t="s">
        <v>28</v>
      </c>
      <c r="G4222" s="1" t="s">
        <v>24</v>
      </c>
      <c r="H4222" s="2">
        <v>45186.0</v>
      </c>
      <c r="J4222" s="3">
        <f t="shared" si="2"/>
        <v>2</v>
      </c>
      <c r="K4222" s="4">
        <f t="shared" si="3"/>
        <v>3</v>
      </c>
      <c r="L4222" s="4">
        <f t="shared" si="4"/>
        <v>6</v>
      </c>
      <c r="S4222" s="1" t="s">
        <v>4259</v>
      </c>
      <c r="T4222" s="4" t="str">
        <f t="shared" si="5"/>
        <v>Cake</v>
      </c>
      <c r="U4222" s="4" t="str">
        <f t="shared" si="6"/>
        <v>Takeaway</v>
      </c>
      <c r="V4222" s="4" t="str">
        <f t="shared" si="7"/>
        <v>Cash</v>
      </c>
      <c r="W4222" s="4">
        <f t="shared" ref="W4222:Y4222" si="4229">IF(OR(J4222 = "ERROR", J4222 = ""), "UNKNOWN", J4222)</f>
        <v>2</v>
      </c>
      <c r="X4222" s="4">
        <f t="shared" si="4229"/>
        <v>3</v>
      </c>
      <c r="Y4222" s="4">
        <f t="shared" si="4229"/>
        <v>6</v>
      </c>
      <c r="Z4222" s="5">
        <f t="shared" si="9"/>
        <v>45186</v>
      </c>
    </row>
    <row r="4223">
      <c r="A4223" s="1" t="s">
        <v>4260</v>
      </c>
      <c r="B4223" s="1" t="s">
        <v>22</v>
      </c>
      <c r="C4223" s="1">
        <v>3.0</v>
      </c>
      <c r="D4223" s="1">
        <v>2.0</v>
      </c>
      <c r="E4223" s="1">
        <v>6.0</v>
      </c>
      <c r="F4223" s="1" t="s">
        <v>28</v>
      </c>
      <c r="H4223" s="2">
        <v>45181.0</v>
      </c>
      <c r="J4223" s="3">
        <f t="shared" si="2"/>
        <v>3</v>
      </c>
      <c r="K4223" s="4">
        <f t="shared" si="3"/>
        <v>2</v>
      </c>
      <c r="L4223" s="4">
        <f t="shared" si="4"/>
        <v>6</v>
      </c>
      <c r="S4223" s="1" t="s">
        <v>4260</v>
      </c>
      <c r="T4223" s="4" t="str">
        <f t="shared" si="5"/>
        <v>Coffee</v>
      </c>
      <c r="U4223" s="4" t="str">
        <f t="shared" si="6"/>
        <v>UNKNOWN</v>
      </c>
      <c r="V4223" s="4" t="str">
        <f t="shared" si="7"/>
        <v>Cash</v>
      </c>
      <c r="W4223" s="4">
        <f t="shared" ref="W4223:Y4223" si="4230">IF(OR(J4223 = "ERROR", J4223 = ""), "UNKNOWN", J4223)</f>
        <v>3</v>
      </c>
      <c r="X4223" s="4">
        <f t="shared" si="4230"/>
        <v>2</v>
      </c>
      <c r="Y4223" s="4">
        <f t="shared" si="4230"/>
        <v>6</v>
      </c>
      <c r="Z4223" s="5">
        <f t="shared" si="9"/>
        <v>45181</v>
      </c>
    </row>
    <row r="4224">
      <c r="A4224" s="1" t="s">
        <v>4261</v>
      </c>
      <c r="B4224" s="1" t="s">
        <v>32</v>
      </c>
      <c r="C4224" s="1">
        <v>4.0</v>
      </c>
      <c r="D4224" s="1">
        <v>1.0</v>
      </c>
      <c r="E4224" s="1">
        <v>4.0</v>
      </c>
      <c r="F4224" s="1" t="s">
        <v>28</v>
      </c>
      <c r="G4224" s="1" t="s">
        <v>29</v>
      </c>
      <c r="H4224" s="2">
        <v>45173.0</v>
      </c>
      <c r="J4224" s="3">
        <f t="shared" si="2"/>
        <v>4</v>
      </c>
      <c r="K4224" s="4">
        <f t="shared" si="3"/>
        <v>1</v>
      </c>
      <c r="L4224" s="4">
        <f t="shared" si="4"/>
        <v>4</v>
      </c>
      <c r="S4224" s="1" t="s">
        <v>4261</v>
      </c>
      <c r="T4224" s="4" t="str">
        <f t="shared" si="5"/>
        <v>Cookie</v>
      </c>
      <c r="U4224" s="4" t="str">
        <f t="shared" si="6"/>
        <v>In-store</v>
      </c>
      <c r="V4224" s="4" t="str">
        <f t="shared" si="7"/>
        <v>Cash</v>
      </c>
      <c r="W4224" s="4">
        <f t="shared" ref="W4224:Y4224" si="4231">IF(OR(J4224 = "ERROR", J4224 = ""), "UNKNOWN", J4224)</f>
        <v>4</v>
      </c>
      <c r="X4224" s="4">
        <f t="shared" si="4231"/>
        <v>1</v>
      </c>
      <c r="Y4224" s="4">
        <f t="shared" si="4231"/>
        <v>4</v>
      </c>
      <c r="Z4224" s="5">
        <f t="shared" si="9"/>
        <v>45173</v>
      </c>
    </row>
    <row r="4225">
      <c r="A4225" s="1" t="s">
        <v>4262</v>
      </c>
      <c r="B4225" s="1" t="s">
        <v>81</v>
      </c>
      <c r="C4225" s="1">
        <v>4.0</v>
      </c>
      <c r="D4225" s="1">
        <v>1.5</v>
      </c>
      <c r="E4225" s="1">
        <v>6.0</v>
      </c>
      <c r="G4225" s="1" t="s">
        <v>24</v>
      </c>
      <c r="H4225" s="2">
        <v>45239.0</v>
      </c>
      <c r="J4225" s="3">
        <f t="shared" si="2"/>
        <v>4</v>
      </c>
      <c r="K4225" s="4">
        <f t="shared" si="3"/>
        <v>1.5</v>
      </c>
      <c r="L4225" s="4">
        <f t="shared" si="4"/>
        <v>6</v>
      </c>
      <c r="S4225" s="1" t="s">
        <v>4262</v>
      </c>
      <c r="T4225" s="4" t="str">
        <f t="shared" si="5"/>
        <v>Tea</v>
      </c>
      <c r="U4225" s="4" t="str">
        <f t="shared" si="6"/>
        <v>Takeaway</v>
      </c>
      <c r="V4225" s="4" t="str">
        <f t="shared" si="7"/>
        <v>UNKNOWN</v>
      </c>
      <c r="W4225" s="4">
        <f t="shared" ref="W4225:Y4225" si="4232">IF(OR(J4225 = "ERROR", J4225 = ""), "UNKNOWN", J4225)</f>
        <v>4</v>
      </c>
      <c r="X4225" s="4">
        <f t="shared" si="4232"/>
        <v>1.5</v>
      </c>
      <c r="Y4225" s="4">
        <f t="shared" si="4232"/>
        <v>6</v>
      </c>
      <c r="Z4225" s="5">
        <f t="shared" si="9"/>
        <v>45239</v>
      </c>
    </row>
    <row r="4226">
      <c r="A4226" s="1" t="s">
        <v>4263</v>
      </c>
      <c r="B4226" s="1" t="s">
        <v>27</v>
      </c>
      <c r="C4226" s="1">
        <v>3.0</v>
      </c>
      <c r="E4226" s="1">
        <v>9.0</v>
      </c>
      <c r="F4226" s="1" t="s">
        <v>28</v>
      </c>
      <c r="G4226" s="1" t="s">
        <v>24</v>
      </c>
      <c r="H4226" s="2">
        <v>45103.0</v>
      </c>
      <c r="J4226" s="3">
        <f t="shared" si="2"/>
        <v>3</v>
      </c>
      <c r="K4226" s="4">
        <f t="shared" si="3"/>
        <v>3</v>
      </c>
      <c r="L4226" s="4">
        <f t="shared" si="4"/>
        <v>9</v>
      </c>
      <c r="S4226" s="1" t="s">
        <v>4263</v>
      </c>
      <c r="T4226" s="4" t="str">
        <f t="shared" si="5"/>
        <v>Cake</v>
      </c>
      <c r="U4226" s="4" t="str">
        <f t="shared" si="6"/>
        <v>Takeaway</v>
      </c>
      <c r="V4226" s="4" t="str">
        <f t="shared" si="7"/>
        <v>Cash</v>
      </c>
      <c r="W4226" s="4">
        <f t="shared" ref="W4226:Y4226" si="4233">IF(OR(J4226 = "ERROR", J4226 = ""), "UNKNOWN", J4226)</f>
        <v>3</v>
      </c>
      <c r="X4226" s="4">
        <f t="shared" si="4233"/>
        <v>3</v>
      </c>
      <c r="Y4226" s="4">
        <f t="shared" si="4233"/>
        <v>9</v>
      </c>
      <c r="Z4226" s="5">
        <f t="shared" si="9"/>
        <v>45103</v>
      </c>
    </row>
    <row r="4227">
      <c r="A4227" s="1" t="s">
        <v>4264</v>
      </c>
      <c r="B4227" s="1" t="s">
        <v>27</v>
      </c>
      <c r="C4227" s="1">
        <v>3.0</v>
      </c>
      <c r="D4227" s="1">
        <v>3.0</v>
      </c>
      <c r="E4227" s="1">
        <v>9.0</v>
      </c>
      <c r="F4227" s="1" t="s">
        <v>30</v>
      </c>
      <c r="H4227" s="1" t="s">
        <v>30</v>
      </c>
      <c r="J4227" s="3">
        <f t="shared" si="2"/>
        <v>3</v>
      </c>
      <c r="K4227" s="4">
        <f t="shared" si="3"/>
        <v>3</v>
      </c>
      <c r="L4227" s="4">
        <f t="shared" si="4"/>
        <v>9</v>
      </c>
      <c r="S4227" s="1" t="s">
        <v>4264</v>
      </c>
      <c r="T4227" s="4" t="str">
        <f t="shared" si="5"/>
        <v>Cake</v>
      </c>
      <c r="U4227" s="4" t="str">
        <f t="shared" si="6"/>
        <v>UNKNOWN</v>
      </c>
      <c r="V4227" s="4" t="str">
        <f t="shared" si="7"/>
        <v>UNKNOWN</v>
      </c>
      <c r="W4227" s="4">
        <f t="shared" ref="W4227:Y4227" si="4234">IF(OR(J4227 = "ERROR", J4227 = ""), "UNKNOWN", J4227)</f>
        <v>3</v>
      </c>
      <c r="X4227" s="4">
        <f t="shared" si="4234"/>
        <v>3</v>
      </c>
      <c r="Y4227" s="4">
        <f t="shared" si="4234"/>
        <v>9</v>
      </c>
      <c r="Z4227" s="4" t="str">
        <f t="shared" si="9"/>
        <v>UNKNOWN</v>
      </c>
    </row>
    <row r="4228">
      <c r="A4228" s="1" t="s">
        <v>4265</v>
      </c>
      <c r="B4228" s="1" t="s">
        <v>36</v>
      </c>
      <c r="C4228" s="1">
        <v>1.0</v>
      </c>
      <c r="D4228" s="1">
        <v>5.0</v>
      </c>
      <c r="E4228" s="1">
        <v>5.0</v>
      </c>
      <c r="F4228" s="1" t="s">
        <v>28</v>
      </c>
      <c r="G4228" s="1" t="s">
        <v>29</v>
      </c>
      <c r="H4228" s="2">
        <v>44936.0</v>
      </c>
      <c r="J4228" s="3">
        <f t="shared" si="2"/>
        <v>1</v>
      </c>
      <c r="K4228" s="4">
        <f t="shared" si="3"/>
        <v>5</v>
      </c>
      <c r="L4228" s="4">
        <f t="shared" si="4"/>
        <v>5</v>
      </c>
      <c r="S4228" s="1" t="s">
        <v>4265</v>
      </c>
      <c r="T4228" s="4" t="str">
        <f t="shared" si="5"/>
        <v>Salad</v>
      </c>
      <c r="U4228" s="4" t="str">
        <f t="shared" si="6"/>
        <v>In-store</v>
      </c>
      <c r="V4228" s="4" t="str">
        <f t="shared" si="7"/>
        <v>Cash</v>
      </c>
      <c r="W4228" s="4">
        <f t="shared" ref="W4228:Y4228" si="4235">IF(OR(J4228 = "ERROR", J4228 = ""), "UNKNOWN", J4228)</f>
        <v>1</v>
      </c>
      <c r="X4228" s="4">
        <f t="shared" si="4235"/>
        <v>5</v>
      </c>
      <c r="Y4228" s="4">
        <f t="shared" si="4235"/>
        <v>5</v>
      </c>
      <c r="Z4228" s="5">
        <f t="shared" si="9"/>
        <v>44936</v>
      </c>
    </row>
    <row r="4229">
      <c r="A4229" s="1" t="s">
        <v>4266</v>
      </c>
      <c r="B4229" s="1" t="s">
        <v>27</v>
      </c>
      <c r="C4229" s="1">
        <v>2.0</v>
      </c>
      <c r="D4229" s="1">
        <v>3.0</v>
      </c>
      <c r="E4229" s="1">
        <v>6.0</v>
      </c>
      <c r="F4229" s="1" t="s">
        <v>28</v>
      </c>
      <c r="G4229" s="1" t="s">
        <v>29</v>
      </c>
      <c r="H4229" s="6">
        <v>45248.0</v>
      </c>
      <c r="J4229" s="3">
        <f t="shared" si="2"/>
        <v>2</v>
      </c>
      <c r="K4229" s="4">
        <f t="shared" si="3"/>
        <v>3</v>
      </c>
      <c r="L4229" s="4">
        <f t="shared" si="4"/>
        <v>6</v>
      </c>
      <c r="S4229" s="1" t="s">
        <v>4266</v>
      </c>
      <c r="T4229" s="4" t="str">
        <f t="shared" si="5"/>
        <v>Cake</v>
      </c>
      <c r="U4229" s="4" t="str">
        <f t="shared" si="6"/>
        <v>In-store</v>
      </c>
      <c r="V4229" s="4" t="str">
        <f t="shared" si="7"/>
        <v>Cash</v>
      </c>
      <c r="W4229" s="4">
        <f t="shared" ref="W4229:Y4229" si="4236">IF(OR(J4229 = "ERROR", J4229 = ""), "UNKNOWN", J4229)</f>
        <v>2</v>
      </c>
      <c r="X4229" s="4">
        <f t="shared" si="4236"/>
        <v>3</v>
      </c>
      <c r="Y4229" s="4">
        <f t="shared" si="4236"/>
        <v>6</v>
      </c>
      <c r="Z4229" s="7">
        <f t="shared" si="9"/>
        <v>45248</v>
      </c>
    </row>
    <row r="4230">
      <c r="A4230" s="1" t="s">
        <v>4267</v>
      </c>
      <c r="B4230" s="1" t="s">
        <v>41</v>
      </c>
      <c r="C4230" s="1">
        <v>2.0</v>
      </c>
      <c r="D4230" s="1">
        <v>4.0</v>
      </c>
      <c r="E4230" s="1">
        <v>8.0</v>
      </c>
      <c r="G4230" s="1" t="s">
        <v>24</v>
      </c>
      <c r="H4230" s="2">
        <v>44944.0</v>
      </c>
      <c r="J4230" s="3">
        <f t="shared" si="2"/>
        <v>2</v>
      </c>
      <c r="K4230" s="4">
        <f t="shared" si="3"/>
        <v>4</v>
      </c>
      <c r="L4230" s="4">
        <f t="shared" si="4"/>
        <v>8</v>
      </c>
      <c r="S4230" s="1" t="s">
        <v>4267</v>
      </c>
      <c r="T4230" s="4" t="str">
        <f t="shared" si="5"/>
        <v>Smoothie</v>
      </c>
      <c r="U4230" s="4" t="str">
        <f t="shared" si="6"/>
        <v>Takeaway</v>
      </c>
      <c r="V4230" s="4" t="str">
        <f t="shared" si="7"/>
        <v>UNKNOWN</v>
      </c>
      <c r="W4230" s="4">
        <f t="shared" ref="W4230:Y4230" si="4237">IF(OR(J4230 = "ERROR", J4230 = ""), "UNKNOWN", J4230)</f>
        <v>2</v>
      </c>
      <c r="X4230" s="4">
        <f t="shared" si="4237"/>
        <v>4</v>
      </c>
      <c r="Y4230" s="4">
        <f t="shared" si="4237"/>
        <v>8</v>
      </c>
      <c r="Z4230" s="5">
        <f t="shared" si="9"/>
        <v>44944</v>
      </c>
    </row>
    <row r="4231">
      <c r="A4231" s="1" t="s">
        <v>4268</v>
      </c>
      <c r="B4231" s="1" t="s">
        <v>32</v>
      </c>
      <c r="C4231" s="1">
        <v>3.0</v>
      </c>
      <c r="D4231" s="1">
        <v>1.0</v>
      </c>
      <c r="E4231" s="1">
        <v>3.0</v>
      </c>
      <c r="F4231" s="1" t="s">
        <v>23</v>
      </c>
      <c r="G4231" s="1" t="s">
        <v>24</v>
      </c>
      <c r="H4231" s="2">
        <v>45079.0</v>
      </c>
      <c r="J4231" s="3">
        <f t="shared" si="2"/>
        <v>3</v>
      </c>
      <c r="K4231" s="4">
        <f t="shared" si="3"/>
        <v>1</v>
      </c>
      <c r="L4231" s="4">
        <f t="shared" si="4"/>
        <v>3</v>
      </c>
      <c r="S4231" s="1" t="s">
        <v>4268</v>
      </c>
      <c r="T4231" s="4" t="str">
        <f t="shared" si="5"/>
        <v>Cookie</v>
      </c>
      <c r="U4231" s="4" t="str">
        <f t="shared" si="6"/>
        <v>Takeaway</v>
      </c>
      <c r="V4231" s="4" t="str">
        <f t="shared" si="7"/>
        <v>Credit Card</v>
      </c>
      <c r="W4231" s="4">
        <f t="shared" ref="W4231:Y4231" si="4238">IF(OR(J4231 = "ERROR", J4231 = ""), "UNKNOWN", J4231)</f>
        <v>3</v>
      </c>
      <c r="X4231" s="4">
        <f t="shared" si="4238"/>
        <v>1</v>
      </c>
      <c r="Y4231" s="4">
        <f t="shared" si="4238"/>
        <v>3</v>
      </c>
      <c r="Z4231" s="5">
        <f t="shared" si="9"/>
        <v>45079</v>
      </c>
    </row>
    <row r="4232">
      <c r="A4232" s="1" t="s">
        <v>4269</v>
      </c>
      <c r="B4232" s="1" t="s">
        <v>32</v>
      </c>
      <c r="C4232" s="1">
        <v>5.0</v>
      </c>
      <c r="D4232" s="1">
        <v>1.0</v>
      </c>
      <c r="E4232" s="1">
        <v>5.0</v>
      </c>
      <c r="F4232" s="1" t="s">
        <v>23</v>
      </c>
      <c r="G4232" s="1" t="s">
        <v>24</v>
      </c>
      <c r="H4232" s="2">
        <v>45123.0</v>
      </c>
      <c r="J4232" s="3">
        <f t="shared" si="2"/>
        <v>5</v>
      </c>
      <c r="K4232" s="4">
        <f t="shared" si="3"/>
        <v>1</v>
      </c>
      <c r="L4232" s="4">
        <f t="shared" si="4"/>
        <v>5</v>
      </c>
      <c r="S4232" s="1" t="s">
        <v>4269</v>
      </c>
      <c r="T4232" s="4" t="str">
        <f t="shared" si="5"/>
        <v>Cookie</v>
      </c>
      <c r="U4232" s="4" t="str">
        <f t="shared" si="6"/>
        <v>Takeaway</v>
      </c>
      <c r="V4232" s="4" t="str">
        <f t="shared" si="7"/>
        <v>Credit Card</v>
      </c>
      <c r="W4232" s="4">
        <f t="shared" ref="W4232:Y4232" si="4239">IF(OR(J4232 = "ERROR", J4232 = ""), "UNKNOWN", J4232)</f>
        <v>5</v>
      </c>
      <c r="X4232" s="4">
        <f t="shared" si="4239"/>
        <v>1</v>
      </c>
      <c r="Y4232" s="4">
        <f t="shared" si="4239"/>
        <v>5</v>
      </c>
      <c r="Z4232" s="5">
        <f t="shared" si="9"/>
        <v>45123</v>
      </c>
    </row>
    <row r="4233">
      <c r="A4233" s="1" t="s">
        <v>4270</v>
      </c>
      <c r="B4233" s="1" t="s">
        <v>44</v>
      </c>
      <c r="C4233" s="1">
        <v>3.0</v>
      </c>
      <c r="D4233" s="1">
        <v>4.0</v>
      </c>
      <c r="E4233" s="1">
        <v>12.0</v>
      </c>
      <c r="F4233" s="1" t="s">
        <v>23</v>
      </c>
      <c r="G4233" s="1" t="s">
        <v>24</v>
      </c>
      <c r="H4233" s="2">
        <v>45180.0</v>
      </c>
      <c r="J4233" s="3">
        <f t="shared" si="2"/>
        <v>3</v>
      </c>
      <c r="K4233" s="4">
        <f t="shared" si="3"/>
        <v>4</v>
      </c>
      <c r="L4233" s="4">
        <f t="shared" si="4"/>
        <v>12</v>
      </c>
      <c r="S4233" s="1" t="s">
        <v>4270</v>
      </c>
      <c r="T4233" s="4" t="str">
        <f t="shared" si="5"/>
        <v>Sandwich</v>
      </c>
      <c r="U4233" s="4" t="str">
        <f t="shared" si="6"/>
        <v>Takeaway</v>
      </c>
      <c r="V4233" s="4" t="str">
        <f t="shared" si="7"/>
        <v>Credit Card</v>
      </c>
      <c r="W4233" s="4">
        <f t="shared" ref="W4233:Y4233" si="4240">IF(OR(J4233 = "ERROR", J4233 = ""), "UNKNOWN", J4233)</f>
        <v>3</v>
      </c>
      <c r="X4233" s="4">
        <f t="shared" si="4240"/>
        <v>4</v>
      </c>
      <c r="Y4233" s="4">
        <f t="shared" si="4240"/>
        <v>12</v>
      </c>
      <c r="Z4233" s="5">
        <f t="shared" si="9"/>
        <v>45180</v>
      </c>
    </row>
    <row r="4234">
      <c r="A4234" s="1" t="s">
        <v>4271</v>
      </c>
      <c r="B4234" s="1" t="s">
        <v>32</v>
      </c>
      <c r="C4234" s="1">
        <v>1.0</v>
      </c>
      <c r="D4234" s="1">
        <v>1.0</v>
      </c>
      <c r="E4234" s="1">
        <v>1.0</v>
      </c>
      <c r="F4234" s="1" t="s">
        <v>39</v>
      </c>
      <c r="G4234" s="1" t="s">
        <v>29</v>
      </c>
      <c r="H4234" s="2">
        <v>45005.0</v>
      </c>
      <c r="J4234" s="3">
        <f t="shared" si="2"/>
        <v>1</v>
      </c>
      <c r="K4234" s="4">
        <f t="shared" si="3"/>
        <v>1</v>
      </c>
      <c r="L4234" s="4">
        <f t="shared" si="4"/>
        <v>1</v>
      </c>
      <c r="S4234" s="1" t="s">
        <v>4271</v>
      </c>
      <c r="T4234" s="4" t="str">
        <f t="shared" si="5"/>
        <v>Cookie</v>
      </c>
      <c r="U4234" s="4" t="str">
        <f t="shared" si="6"/>
        <v>In-store</v>
      </c>
      <c r="V4234" s="4" t="str">
        <f t="shared" si="7"/>
        <v>Digital Wallet</v>
      </c>
      <c r="W4234" s="4">
        <f t="shared" ref="W4234:Y4234" si="4241">IF(OR(J4234 = "ERROR", J4234 = ""), "UNKNOWN", J4234)</f>
        <v>1</v>
      </c>
      <c r="X4234" s="4">
        <f t="shared" si="4241"/>
        <v>1</v>
      </c>
      <c r="Y4234" s="4">
        <f t="shared" si="4241"/>
        <v>1</v>
      </c>
      <c r="Z4234" s="5">
        <f t="shared" si="9"/>
        <v>45005</v>
      </c>
    </row>
    <row r="4235">
      <c r="A4235" s="1" t="s">
        <v>4272</v>
      </c>
      <c r="C4235" s="1">
        <v>3.0</v>
      </c>
      <c r="D4235" s="1">
        <v>3.0</v>
      </c>
      <c r="E4235" s="1">
        <v>9.0</v>
      </c>
      <c r="F4235" s="1" t="s">
        <v>39</v>
      </c>
      <c r="G4235" s="1" t="s">
        <v>29</v>
      </c>
      <c r="H4235" s="2">
        <v>45262.0</v>
      </c>
      <c r="J4235" s="3">
        <f t="shared" si="2"/>
        <v>3</v>
      </c>
      <c r="K4235" s="4">
        <f t="shared" si="3"/>
        <v>3</v>
      </c>
      <c r="L4235" s="4">
        <f t="shared" si="4"/>
        <v>9</v>
      </c>
      <c r="S4235" s="1" t="s">
        <v>4272</v>
      </c>
      <c r="T4235" s="4" t="str">
        <f t="shared" si="5"/>
        <v>UNKNOWN</v>
      </c>
      <c r="U4235" s="4" t="str">
        <f t="shared" si="6"/>
        <v>In-store</v>
      </c>
      <c r="V4235" s="4" t="str">
        <f t="shared" si="7"/>
        <v>Digital Wallet</v>
      </c>
      <c r="W4235" s="4">
        <f t="shared" ref="W4235:Y4235" si="4242">IF(OR(J4235 = "ERROR", J4235 = ""), "UNKNOWN", J4235)</f>
        <v>3</v>
      </c>
      <c r="X4235" s="4">
        <f t="shared" si="4242"/>
        <v>3</v>
      </c>
      <c r="Y4235" s="4">
        <f t="shared" si="4242"/>
        <v>9</v>
      </c>
      <c r="Z4235" s="5">
        <f t="shared" si="9"/>
        <v>45262</v>
      </c>
    </row>
    <row r="4236">
      <c r="A4236" s="1" t="s">
        <v>4273</v>
      </c>
      <c r="B4236" s="1" t="s">
        <v>81</v>
      </c>
      <c r="C4236" s="1">
        <v>3.0</v>
      </c>
      <c r="D4236" s="1">
        <v>1.5</v>
      </c>
      <c r="E4236" s="1">
        <v>4.5</v>
      </c>
      <c r="F4236" s="1" t="s">
        <v>39</v>
      </c>
      <c r="H4236" s="2">
        <v>45183.0</v>
      </c>
      <c r="J4236" s="3">
        <f t="shared" si="2"/>
        <v>3</v>
      </c>
      <c r="K4236" s="4">
        <f t="shared" si="3"/>
        <v>1.5</v>
      </c>
      <c r="L4236" s="4">
        <f t="shared" si="4"/>
        <v>4.5</v>
      </c>
      <c r="S4236" s="1" t="s">
        <v>4273</v>
      </c>
      <c r="T4236" s="4" t="str">
        <f t="shared" si="5"/>
        <v>Tea</v>
      </c>
      <c r="U4236" s="4" t="str">
        <f t="shared" si="6"/>
        <v>UNKNOWN</v>
      </c>
      <c r="V4236" s="4" t="str">
        <f t="shared" si="7"/>
        <v>Digital Wallet</v>
      </c>
      <c r="W4236" s="4">
        <f t="shared" ref="W4236:Y4236" si="4243">IF(OR(J4236 = "ERROR", J4236 = ""), "UNKNOWN", J4236)</f>
        <v>3</v>
      </c>
      <c r="X4236" s="4">
        <f t="shared" si="4243"/>
        <v>1.5</v>
      </c>
      <c r="Y4236" s="4">
        <f t="shared" si="4243"/>
        <v>4.5</v>
      </c>
      <c r="Z4236" s="5">
        <f t="shared" si="9"/>
        <v>45183</v>
      </c>
    </row>
    <row r="4237">
      <c r="A4237" s="1" t="s">
        <v>4274</v>
      </c>
      <c r="B4237" s="1" t="s">
        <v>32</v>
      </c>
      <c r="C4237" s="1">
        <v>5.0</v>
      </c>
      <c r="D4237" s="1">
        <v>1.0</v>
      </c>
      <c r="E4237" s="1">
        <v>5.0</v>
      </c>
      <c r="G4237" s="1" t="s">
        <v>29</v>
      </c>
      <c r="H4237" s="6">
        <v>45270.0</v>
      </c>
      <c r="J4237" s="3">
        <f t="shared" si="2"/>
        <v>5</v>
      </c>
      <c r="K4237" s="4">
        <f t="shared" si="3"/>
        <v>1</v>
      </c>
      <c r="L4237" s="4">
        <f t="shared" si="4"/>
        <v>5</v>
      </c>
      <c r="S4237" s="1" t="s">
        <v>4274</v>
      </c>
      <c r="T4237" s="4" t="str">
        <f t="shared" si="5"/>
        <v>Cookie</v>
      </c>
      <c r="U4237" s="4" t="str">
        <f t="shared" si="6"/>
        <v>In-store</v>
      </c>
      <c r="V4237" s="4" t="str">
        <f t="shared" si="7"/>
        <v>UNKNOWN</v>
      </c>
      <c r="W4237" s="4">
        <f t="shared" ref="W4237:Y4237" si="4244">IF(OR(J4237 = "ERROR", J4237 = ""), "UNKNOWN", J4237)</f>
        <v>5</v>
      </c>
      <c r="X4237" s="4">
        <f t="shared" si="4244"/>
        <v>1</v>
      </c>
      <c r="Y4237" s="4">
        <f t="shared" si="4244"/>
        <v>5</v>
      </c>
      <c r="Z4237" s="7">
        <f t="shared" si="9"/>
        <v>45270</v>
      </c>
    </row>
    <row r="4238">
      <c r="A4238" s="1" t="s">
        <v>4275</v>
      </c>
      <c r="B4238" s="1" t="s">
        <v>44</v>
      </c>
      <c r="C4238" s="1">
        <v>1.0</v>
      </c>
      <c r="D4238" s="1">
        <v>4.0</v>
      </c>
      <c r="E4238" s="1">
        <v>4.0</v>
      </c>
      <c r="F4238" s="1" t="s">
        <v>28</v>
      </c>
      <c r="G4238" s="1" t="s">
        <v>29</v>
      </c>
      <c r="H4238" s="2">
        <v>45011.0</v>
      </c>
      <c r="J4238" s="3">
        <f t="shared" si="2"/>
        <v>1</v>
      </c>
      <c r="K4238" s="4">
        <f t="shared" si="3"/>
        <v>4</v>
      </c>
      <c r="L4238" s="4">
        <f t="shared" si="4"/>
        <v>4</v>
      </c>
      <c r="S4238" s="1" t="s">
        <v>4275</v>
      </c>
      <c r="T4238" s="4" t="str">
        <f t="shared" si="5"/>
        <v>Sandwich</v>
      </c>
      <c r="U4238" s="4" t="str">
        <f t="shared" si="6"/>
        <v>In-store</v>
      </c>
      <c r="V4238" s="4" t="str">
        <f t="shared" si="7"/>
        <v>Cash</v>
      </c>
      <c r="W4238" s="4">
        <f t="shared" ref="W4238:Y4238" si="4245">IF(OR(J4238 = "ERROR", J4238 = ""), "UNKNOWN", J4238)</f>
        <v>1</v>
      </c>
      <c r="X4238" s="4">
        <f t="shared" si="4245"/>
        <v>4</v>
      </c>
      <c r="Y4238" s="4">
        <f t="shared" si="4245"/>
        <v>4</v>
      </c>
      <c r="Z4238" s="5">
        <f t="shared" si="9"/>
        <v>45011</v>
      </c>
    </row>
    <row r="4239">
      <c r="A4239" s="1" t="s">
        <v>4276</v>
      </c>
      <c r="B4239" s="1" t="s">
        <v>32</v>
      </c>
      <c r="C4239" s="1">
        <v>5.0</v>
      </c>
      <c r="D4239" s="1">
        <v>1.0</v>
      </c>
      <c r="E4239" s="1">
        <v>5.0</v>
      </c>
      <c r="F4239" s="1" t="s">
        <v>39</v>
      </c>
      <c r="H4239" s="6">
        <v>45282.0</v>
      </c>
      <c r="J4239" s="3">
        <f t="shared" si="2"/>
        <v>5</v>
      </c>
      <c r="K4239" s="4">
        <f t="shared" si="3"/>
        <v>1</v>
      </c>
      <c r="L4239" s="4">
        <f t="shared" si="4"/>
        <v>5</v>
      </c>
      <c r="S4239" s="1" t="s">
        <v>4276</v>
      </c>
      <c r="T4239" s="4" t="str">
        <f t="shared" si="5"/>
        <v>Cookie</v>
      </c>
      <c r="U4239" s="4" t="str">
        <f t="shared" si="6"/>
        <v>UNKNOWN</v>
      </c>
      <c r="V4239" s="4" t="str">
        <f t="shared" si="7"/>
        <v>Digital Wallet</v>
      </c>
      <c r="W4239" s="4">
        <f t="shared" ref="W4239:Y4239" si="4246">IF(OR(J4239 = "ERROR", J4239 = ""), "UNKNOWN", J4239)</f>
        <v>5</v>
      </c>
      <c r="X4239" s="4">
        <f t="shared" si="4246"/>
        <v>1</v>
      </c>
      <c r="Y4239" s="4">
        <f t="shared" si="4246"/>
        <v>5</v>
      </c>
      <c r="Z4239" s="7">
        <f t="shared" si="9"/>
        <v>45282</v>
      </c>
    </row>
    <row r="4240">
      <c r="A4240" s="1" t="s">
        <v>4277</v>
      </c>
      <c r="B4240" s="1" t="s">
        <v>81</v>
      </c>
      <c r="C4240" s="1">
        <v>4.0</v>
      </c>
      <c r="D4240" s="1">
        <v>1.5</v>
      </c>
      <c r="E4240" s="1">
        <v>6.0</v>
      </c>
      <c r="F4240" s="1" t="s">
        <v>39</v>
      </c>
      <c r="G4240" s="1" t="s">
        <v>24</v>
      </c>
      <c r="H4240" s="2">
        <v>45107.0</v>
      </c>
      <c r="J4240" s="3">
        <f t="shared" si="2"/>
        <v>4</v>
      </c>
      <c r="K4240" s="4">
        <f t="shared" si="3"/>
        <v>1.5</v>
      </c>
      <c r="L4240" s="4">
        <f t="shared" si="4"/>
        <v>6</v>
      </c>
      <c r="S4240" s="1" t="s">
        <v>4277</v>
      </c>
      <c r="T4240" s="4" t="str">
        <f t="shared" si="5"/>
        <v>Tea</v>
      </c>
      <c r="U4240" s="4" t="str">
        <f t="shared" si="6"/>
        <v>Takeaway</v>
      </c>
      <c r="V4240" s="4" t="str">
        <f t="shared" si="7"/>
        <v>Digital Wallet</v>
      </c>
      <c r="W4240" s="4">
        <f t="shared" ref="W4240:Y4240" si="4247">IF(OR(J4240 = "ERROR", J4240 = ""), "UNKNOWN", J4240)</f>
        <v>4</v>
      </c>
      <c r="X4240" s="4">
        <f t="shared" si="4247"/>
        <v>1.5</v>
      </c>
      <c r="Y4240" s="4">
        <f t="shared" si="4247"/>
        <v>6</v>
      </c>
      <c r="Z4240" s="5">
        <f t="shared" si="9"/>
        <v>45107</v>
      </c>
    </row>
    <row r="4241">
      <c r="A4241" s="1" t="s">
        <v>4278</v>
      </c>
      <c r="B4241" s="1" t="s">
        <v>41</v>
      </c>
      <c r="C4241" s="1">
        <v>3.0</v>
      </c>
      <c r="D4241" s="1">
        <v>4.0</v>
      </c>
      <c r="E4241" s="1">
        <v>12.0</v>
      </c>
      <c r="G4241" s="1" t="s">
        <v>29</v>
      </c>
      <c r="H4241" s="6">
        <v>45224.0</v>
      </c>
      <c r="J4241" s="3">
        <f t="shared" si="2"/>
        <v>3</v>
      </c>
      <c r="K4241" s="4">
        <f t="shared" si="3"/>
        <v>4</v>
      </c>
      <c r="L4241" s="4">
        <f t="shared" si="4"/>
        <v>12</v>
      </c>
      <c r="S4241" s="1" t="s">
        <v>4278</v>
      </c>
      <c r="T4241" s="4" t="str">
        <f t="shared" si="5"/>
        <v>Smoothie</v>
      </c>
      <c r="U4241" s="4" t="str">
        <f t="shared" si="6"/>
        <v>In-store</v>
      </c>
      <c r="V4241" s="4" t="str">
        <f t="shared" si="7"/>
        <v>UNKNOWN</v>
      </c>
      <c r="W4241" s="4">
        <f t="shared" ref="W4241:Y4241" si="4248">IF(OR(J4241 = "ERROR", J4241 = ""), "UNKNOWN", J4241)</f>
        <v>3</v>
      </c>
      <c r="X4241" s="4">
        <f t="shared" si="4248"/>
        <v>4</v>
      </c>
      <c r="Y4241" s="4">
        <f t="shared" si="4248"/>
        <v>12</v>
      </c>
      <c r="Z4241" s="7">
        <f t="shared" si="9"/>
        <v>45224</v>
      </c>
    </row>
    <row r="4242">
      <c r="A4242" s="1" t="s">
        <v>4279</v>
      </c>
      <c r="B4242" s="1" t="s">
        <v>22</v>
      </c>
      <c r="C4242" s="1">
        <v>1.0</v>
      </c>
      <c r="D4242" s="1">
        <v>2.0</v>
      </c>
      <c r="E4242" s="1">
        <v>2.0</v>
      </c>
      <c r="G4242" s="1" t="s">
        <v>24</v>
      </c>
      <c r="H4242" s="2">
        <v>45167.0</v>
      </c>
      <c r="J4242" s="3">
        <f t="shared" si="2"/>
        <v>1</v>
      </c>
      <c r="K4242" s="4">
        <f t="shared" si="3"/>
        <v>2</v>
      </c>
      <c r="L4242" s="4">
        <f t="shared" si="4"/>
        <v>2</v>
      </c>
      <c r="S4242" s="1" t="s">
        <v>4279</v>
      </c>
      <c r="T4242" s="4" t="str">
        <f t="shared" si="5"/>
        <v>Coffee</v>
      </c>
      <c r="U4242" s="4" t="str">
        <f t="shared" si="6"/>
        <v>Takeaway</v>
      </c>
      <c r="V4242" s="4" t="str">
        <f t="shared" si="7"/>
        <v>UNKNOWN</v>
      </c>
      <c r="W4242" s="4">
        <f t="shared" ref="W4242:Y4242" si="4249">IF(OR(J4242 = "ERROR", J4242 = ""), "UNKNOWN", J4242)</f>
        <v>1</v>
      </c>
      <c r="X4242" s="4">
        <f t="shared" si="4249"/>
        <v>2</v>
      </c>
      <c r="Y4242" s="4">
        <f t="shared" si="4249"/>
        <v>2</v>
      </c>
      <c r="Z4242" s="5">
        <f t="shared" si="9"/>
        <v>45167</v>
      </c>
    </row>
    <row r="4243">
      <c r="A4243" s="1" t="s">
        <v>4280</v>
      </c>
      <c r="B4243" s="1" t="s">
        <v>32</v>
      </c>
      <c r="C4243" s="1">
        <v>3.0</v>
      </c>
      <c r="D4243" s="1">
        <v>1.0</v>
      </c>
      <c r="E4243" s="1">
        <v>3.0</v>
      </c>
      <c r="F4243" s="1" t="s">
        <v>39</v>
      </c>
      <c r="G4243" s="1" t="s">
        <v>30</v>
      </c>
      <c r="H4243" s="2">
        <v>45135.0</v>
      </c>
      <c r="J4243" s="3">
        <f t="shared" si="2"/>
        <v>3</v>
      </c>
      <c r="K4243" s="4">
        <f t="shared" si="3"/>
        <v>1</v>
      </c>
      <c r="L4243" s="4">
        <f t="shared" si="4"/>
        <v>3</v>
      </c>
      <c r="S4243" s="1" t="s">
        <v>4280</v>
      </c>
      <c r="T4243" s="4" t="str">
        <f t="shared" si="5"/>
        <v>Cookie</v>
      </c>
      <c r="U4243" s="4" t="str">
        <f t="shared" si="6"/>
        <v>UNKNOWN</v>
      </c>
      <c r="V4243" s="4" t="str">
        <f t="shared" si="7"/>
        <v>Digital Wallet</v>
      </c>
      <c r="W4243" s="4">
        <f t="shared" ref="W4243:Y4243" si="4250">IF(OR(J4243 = "ERROR", J4243 = ""), "UNKNOWN", J4243)</f>
        <v>3</v>
      </c>
      <c r="X4243" s="4">
        <f t="shared" si="4250"/>
        <v>1</v>
      </c>
      <c r="Y4243" s="4">
        <f t="shared" si="4250"/>
        <v>3</v>
      </c>
      <c r="Z4243" s="5">
        <f t="shared" si="9"/>
        <v>45135</v>
      </c>
    </row>
    <row r="4244">
      <c r="A4244" s="1" t="s">
        <v>4281</v>
      </c>
      <c r="B4244" s="1" t="s">
        <v>22</v>
      </c>
      <c r="C4244" s="1">
        <v>1.0</v>
      </c>
      <c r="D4244" s="1">
        <v>2.0</v>
      </c>
      <c r="E4244" s="1">
        <v>2.0</v>
      </c>
      <c r="F4244" s="1" t="s">
        <v>25</v>
      </c>
      <c r="G4244" s="1" t="s">
        <v>24</v>
      </c>
      <c r="H4244" s="2">
        <v>45269.0</v>
      </c>
      <c r="J4244" s="3">
        <f t="shared" si="2"/>
        <v>1</v>
      </c>
      <c r="K4244" s="4">
        <f t="shared" si="3"/>
        <v>2</v>
      </c>
      <c r="L4244" s="4">
        <f t="shared" si="4"/>
        <v>2</v>
      </c>
      <c r="S4244" s="1" t="s">
        <v>4281</v>
      </c>
      <c r="T4244" s="4" t="str">
        <f t="shared" si="5"/>
        <v>Coffee</v>
      </c>
      <c r="U4244" s="4" t="str">
        <f t="shared" si="6"/>
        <v>Takeaway</v>
      </c>
      <c r="V4244" s="4" t="str">
        <f t="shared" si="7"/>
        <v>UNKNOWN</v>
      </c>
      <c r="W4244" s="4">
        <f t="shared" ref="W4244:Y4244" si="4251">IF(OR(J4244 = "ERROR", J4244 = ""), "UNKNOWN", J4244)</f>
        <v>1</v>
      </c>
      <c r="X4244" s="4">
        <f t="shared" si="4251"/>
        <v>2</v>
      </c>
      <c r="Y4244" s="4">
        <f t="shared" si="4251"/>
        <v>2</v>
      </c>
      <c r="Z4244" s="5">
        <f t="shared" si="9"/>
        <v>45269</v>
      </c>
    </row>
    <row r="4245">
      <c r="A4245" s="1" t="s">
        <v>4282</v>
      </c>
      <c r="B4245" s="1" t="s">
        <v>81</v>
      </c>
      <c r="D4245" s="1">
        <v>1.5</v>
      </c>
      <c r="E4245" s="1">
        <v>1.5</v>
      </c>
      <c r="F4245" s="1" t="s">
        <v>23</v>
      </c>
      <c r="H4245" s="2">
        <v>45199.0</v>
      </c>
      <c r="J4245" s="3">
        <f t="shared" si="2"/>
        <v>1</v>
      </c>
      <c r="K4245" s="4">
        <f t="shared" si="3"/>
        <v>1.5</v>
      </c>
      <c r="L4245" s="4">
        <f t="shared" si="4"/>
        <v>1.5</v>
      </c>
      <c r="S4245" s="1" t="s">
        <v>4282</v>
      </c>
      <c r="T4245" s="4" t="str">
        <f t="shared" si="5"/>
        <v>Tea</v>
      </c>
      <c r="U4245" s="4" t="str">
        <f t="shared" si="6"/>
        <v>UNKNOWN</v>
      </c>
      <c r="V4245" s="4" t="str">
        <f t="shared" si="7"/>
        <v>Credit Card</v>
      </c>
      <c r="W4245" s="4">
        <f t="shared" ref="W4245:Y4245" si="4252">IF(OR(J4245 = "ERROR", J4245 = ""), "UNKNOWN", J4245)</f>
        <v>1</v>
      </c>
      <c r="X4245" s="4">
        <f t="shared" si="4252"/>
        <v>1.5</v>
      </c>
      <c r="Y4245" s="4">
        <f t="shared" si="4252"/>
        <v>1.5</v>
      </c>
      <c r="Z4245" s="5">
        <f t="shared" si="9"/>
        <v>45199</v>
      </c>
    </row>
    <row r="4246">
      <c r="A4246" s="1" t="s">
        <v>4283</v>
      </c>
      <c r="B4246" s="1" t="s">
        <v>55</v>
      </c>
      <c r="C4246" s="1">
        <v>1.0</v>
      </c>
      <c r="D4246" s="1">
        <v>3.0</v>
      </c>
      <c r="E4246" s="1">
        <v>3.0</v>
      </c>
      <c r="F4246" s="1" t="s">
        <v>30</v>
      </c>
      <c r="H4246" s="2">
        <v>45126.0</v>
      </c>
      <c r="J4246" s="3">
        <f t="shared" si="2"/>
        <v>1</v>
      </c>
      <c r="K4246" s="4">
        <f t="shared" si="3"/>
        <v>3</v>
      </c>
      <c r="L4246" s="4">
        <f t="shared" si="4"/>
        <v>3</v>
      </c>
      <c r="S4246" s="1" t="s">
        <v>4283</v>
      </c>
      <c r="T4246" s="4" t="str">
        <f t="shared" si="5"/>
        <v>Juice</v>
      </c>
      <c r="U4246" s="4" t="str">
        <f t="shared" si="6"/>
        <v>UNKNOWN</v>
      </c>
      <c r="V4246" s="4" t="str">
        <f t="shared" si="7"/>
        <v>UNKNOWN</v>
      </c>
      <c r="W4246" s="4">
        <f t="shared" ref="W4246:Y4246" si="4253">IF(OR(J4246 = "ERROR", J4246 = ""), "UNKNOWN", J4246)</f>
        <v>1</v>
      </c>
      <c r="X4246" s="4">
        <f t="shared" si="4253"/>
        <v>3</v>
      </c>
      <c r="Y4246" s="4">
        <f t="shared" si="4253"/>
        <v>3</v>
      </c>
      <c r="Z4246" s="5">
        <f t="shared" si="9"/>
        <v>45126</v>
      </c>
    </row>
    <row r="4247">
      <c r="A4247" s="1" t="s">
        <v>4284</v>
      </c>
      <c r="B4247" s="1" t="s">
        <v>81</v>
      </c>
      <c r="C4247" s="1">
        <v>5.0</v>
      </c>
      <c r="D4247" s="1">
        <v>1.5</v>
      </c>
      <c r="E4247" s="1">
        <v>7.5</v>
      </c>
      <c r="F4247" s="1" t="s">
        <v>39</v>
      </c>
      <c r="G4247" s="1" t="s">
        <v>29</v>
      </c>
      <c r="H4247" s="2">
        <v>45024.0</v>
      </c>
      <c r="J4247" s="3">
        <f t="shared" si="2"/>
        <v>5</v>
      </c>
      <c r="K4247" s="4">
        <f t="shared" si="3"/>
        <v>1.5</v>
      </c>
      <c r="L4247" s="4">
        <f t="shared" si="4"/>
        <v>7.5</v>
      </c>
      <c r="S4247" s="1" t="s">
        <v>4284</v>
      </c>
      <c r="T4247" s="4" t="str">
        <f t="shared" si="5"/>
        <v>Tea</v>
      </c>
      <c r="U4247" s="4" t="str">
        <f t="shared" si="6"/>
        <v>In-store</v>
      </c>
      <c r="V4247" s="4" t="str">
        <f t="shared" si="7"/>
        <v>Digital Wallet</v>
      </c>
      <c r="W4247" s="4">
        <f t="shared" ref="W4247:Y4247" si="4254">IF(OR(J4247 = "ERROR", J4247 = ""), "UNKNOWN", J4247)</f>
        <v>5</v>
      </c>
      <c r="X4247" s="4">
        <f t="shared" si="4254"/>
        <v>1.5</v>
      </c>
      <c r="Y4247" s="4">
        <f t="shared" si="4254"/>
        <v>7.5</v>
      </c>
      <c r="Z4247" s="5">
        <f t="shared" si="9"/>
        <v>45024</v>
      </c>
    </row>
    <row r="4248">
      <c r="A4248" s="1" t="s">
        <v>4285</v>
      </c>
      <c r="B4248" s="1" t="s">
        <v>44</v>
      </c>
      <c r="C4248" s="1">
        <v>5.0</v>
      </c>
      <c r="D4248" s="1">
        <v>4.0</v>
      </c>
      <c r="E4248" s="1">
        <v>20.0</v>
      </c>
      <c r="G4248" s="1" t="s">
        <v>29</v>
      </c>
      <c r="H4248" s="2">
        <v>44939.0</v>
      </c>
      <c r="J4248" s="3">
        <f t="shared" si="2"/>
        <v>5</v>
      </c>
      <c r="K4248" s="4">
        <f t="shared" si="3"/>
        <v>4</v>
      </c>
      <c r="L4248" s="4">
        <f t="shared" si="4"/>
        <v>20</v>
      </c>
      <c r="S4248" s="1" t="s">
        <v>4285</v>
      </c>
      <c r="T4248" s="4" t="str">
        <f t="shared" si="5"/>
        <v>Sandwich</v>
      </c>
      <c r="U4248" s="4" t="str">
        <f t="shared" si="6"/>
        <v>In-store</v>
      </c>
      <c r="V4248" s="4" t="str">
        <f t="shared" si="7"/>
        <v>UNKNOWN</v>
      </c>
      <c r="W4248" s="4">
        <f t="shared" ref="W4248:Y4248" si="4255">IF(OR(J4248 = "ERROR", J4248 = ""), "UNKNOWN", J4248)</f>
        <v>5</v>
      </c>
      <c r="X4248" s="4">
        <f t="shared" si="4255"/>
        <v>4</v>
      </c>
      <c r="Y4248" s="4">
        <f t="shared" si="4255"/>
        <v>20</v>
      </c>
      <c r="Z4248" s="5">
        <f t="shared" si="9"/>
        <v>44939</v>
      </c>
    </row>
    <row r="4249">
      <c r="A4249" s="1" t="s">
        <v>4286</v>
      </c>
      <c r="B4249" s="1" t="s">
        <v>30</v>
      </c>
      <c r="C4249" s="1">
        <v>4.0</v>
      </c>
      <c r="D4249" s="1">
        <v>1.0</v>
      </c>
      <c r="E4249" s="1">
        <v>4.0</v>
      </c>
      <c r="F4249" s="1" t="s">
        <v>28</v>
      </c>
      <c r="G4249" s="1" t="s">
        <v>24</v>
      </c>
      <c r="H4249" s="2">
        <v>45159.0</v>
      </c>
      <c r="J4249" s="3">
        <f t="shared" si="2"/>
        <v>4</v>
      </c>
      <c r="K4249" s="4">
        <f t="shared" si="3"/>
        <v>1</v>
      </c>
      <c r="L4249" s="4">
        <f t="shared" si="4"/>
        <v>4</v>
      </c>
      <c r="S4249" s="1" t="s">
        <v>4286</v>
      </c>
      <c r="T4249" s="4" t="str">
        <f t="shared" si="5"/>
        <v>UNKNOWN</v>
      </c>
      <c r="U4249" s="4" t="str">
        <f t="shared" si="6"/>
        <v>Takeaway</v>
      </c>
      <c r="V4249" s="4" t="str">
        <f t="shared" si="7"/>
        <v>Cash</v>
      </c>
      <c r="W4249" s="4">
        <f t="shared" ref="W4249:Y4249" si="4256">IF(OR(J4249 = "ERROR", J4249 = ""), "UNKNOWN", J4249)</f>
        <v>4</v>
      </c>
      <c r="X4249" s="4">
        <f t="shared" si="4256"/>
        <v>1</v>
      </c>
      <c r="Y4249" s="4">
        <f t="shared" si="4256"/>
        <v>4</v>
      </c>
      <c r="Z4249" s="5">
        <f t="shared" si="9"/>
        <v>45159</v>
      </c>
    </row>
    <row r="4250">
      <c r="A4250" s="1" t="s">
        <v>4287</v>
      </c>
      <c r="B4250" s="1" t="s">
        <v>36</v>
      </c>
      <c r="C4250" s="1">
        <v>1.0</v>
      </c>
      <c r="D4250" s="1">
        <v>5.0</v>
      </c>
      <c r="E4250" s="1">
        <v>5.0</v>
      </c>
      <c r="F4250" s="1" t="s">
        <v>23</v>
      </c>
      <c r="H4250" s="2">
        <v>45068.0</v>
      </c>
      <c r="J4250" s="3">
        <f t="shared" si="2"/>
        <v>1</v>
      </c>
      <c r="K4250" s="4">
        <f t="shared" si="3"/>
        <v>5</v>
      </c>
      <c r="L4250" s="4">
        <f t="shared" si="4"/>
        <v>5</v>
      </c>
      <c r="S4250" s="1" t="s">
        <v>4287</v>
      </c>
      <c r="T4250" s="4" t="str">
        <f t="shared" si="5"/>
        <v>Salad</v>
      </c>
      <c r="U4250" s="4" t="str">
        <f t="shared" si="6"/>
        <v>UNKNOWN</v>
      </c>
      <c r="V4250" s="4" t="str">
        <f t="shared" si="7"/>
        <v>Credit Card</v>
      </c>
      <c r="W4250" s="4">
        <f t="shared" ref="W4250:Y4250" si="4257">IF(OR(J4250 = "ERROR", J4250 = ""), "UNKNOWN", J4250)</f>
        <v>1</v>
      </c>
      <c r="X4250" s="4">
        <f t="shared" si="4257"/>
        <v>5</v>
      </c>
      <c r="Y4250" s="4">
        <f t="shared" si="4257"/>
        <v>5</v>
      </c>
      <c r="Z4250" s="5">
        <f t="shared" si="9"/>
        <v>45068</v>
      </c>
    </row>
    <row r="4251">
      <c r="A4251" s="1" t="s">
        <v>4288</v>
      </c>
      <c r="B4251" s="1" t="s">
        <v>25</v>
      </c>
      <c r="C4251" s="1">
        <v>2.0</v>
      </c>
      <c r="D4251" s="1">
        <v>3.0</v>
      </c>
      <c r="E4251" s="1">
        <v>6.0</v>
      </c>
      <c r="F4251" s="1" t="s">
        <v>39</v>
      </c>
      <c r="H4251" s="2">
        <v>45031.0</v>
      </c>
      <c r="J4251" s="3">
        <f t="shared" si="2"/>
        <v>2</v>
      </c>
      <c r="K4251" s="4">
        <f t="shared" si="3"/>
        <v>3</v>
      </c>
      <c r="L4251" s="4">
        <f t="shared" si="4"/>
        <v>6</v>
      </c>
      <c r="S4251" s="1" t="s">
        <v>4288</v>
      </c>
      <c r="T4251" s="4" t="str">
        <f t="shared" si="5"/>
        <v>UNKNOWN</v>
      </c>
      <c r="U4251" s="4" t="str">
        <f t="shared" si="6"/>
        <v>UNKNOWN</v>
      </c>
      <c r="V4251" s="4" t="str">
        <f t="shared" si="7"/>
        <v>Digital Wallet</v>
      </c>
      <c r="W4251" s="4">
        <f t="shared" ref="W4251:Y4251" si="4258">IF(OR(J4251 = "ERROR", J4251 = ""), "UNKNOWN", J4251)</f>
        <v>2</v>
      </c>
      <c r="X4251" s="4">
        <f t="shared" si="4258"/>
        <v>3</v>
      </c>
      <c r="Y4251" s="4">
        <f t="shared" si="4258"/>
        <v>6</v>
      </c>
      <c r="Z4251" s="5">
        <f t="shared" si="9"/>
        <v>45031</v>
      </c>
    </row>
    <row r="4252">
      <c r="A4252" s="1" t="s">
        <v>4289</v>
      </c>
      <c r="B4252" s="1" t="s">
        <v>41</v>
      </c>
      <c r="C4252" s="1">
        <v>4.0</v>
      </c>
      <c r="D4252" s="1">
        <v>4.0</v>
      </c>
      <c r="E4252" s="1">
        <v>16.0</v>
      </c>
      <c r="F4252" s="1" t="s">
        <v>23</v>
      </c>
      <c r="G4252" s="1" t="s">
        <v>24</v>
      </c>
      <c r="H4252" s="2">
        <v>44933.0</v>
      </c>
      <c r="J4252" s="3">
        <f t="shared" si="2"/>
        <v>4</v>
      </c>
      <c r="K4252" s="4">
        <f t="shared" si="3"/>
        <v>4</v>
      </c>
      <c r="L4252" s="4">
        <f t="shared" si="4"/>
        <v>16</v>
      </c>
      <c r="S4252" s="1" t="s">
        <v>4289</v>
      </c>
      <c r="T4252" s="4" t="str">
        <f t="shared" si="5"/>
        <v>Smoothie</v>
      </c>
      <c r="U4252" s="4" t="str">
        <f t="shared" si="6"/>
        <v>Takeaway</v>
      </c>
      <c r="V4252" s="4" t="str">
        <f t="shared" si="7"/>
        <v>Credit Card</v>
      </c>
      <c r="W4252" s="4">
        <f t="shared" ref="W4252:Y4252" si="4259">IF(OR(J4252 = "ERROR", J4252 = ""), "UNKNOWN", J4252)</f>
        <v>4</v>
      </c>
      <c r="X4252" s="4">
        <f t="shared" si="4259"/>
        <v>4</v>
      </c>
      <c r="Y4252" s="4">
        <f t="shared" si="4259"/>
        <v>16</v>
      </c>
      <c r="Z4252" s="5">
        <f t="shared" si="9"/>
        <v>44933</v>
      </c>
    </row>
    <row r="4253">
      <c r="A4253" s="1" t="s">
        <v>4290</v>
      </c>
      <c r="B4253" s="1" t="s">
        <v>41</v>
      </c>
      <c r="C4253" s="1">
        <v>5.0</v>
      </c>
      <c r="D4253" s="1">
        <v>4.0</v>
      </c>
      <c r="E4253" s="1">
        <v>20.0</v>
      </c>
      <c r="F4253" s="1" t="s">
        <v>28</v>
      </c>
      <c r="H4253" s="2">
        <v>45182.0</v>
      </c>
      <c r="J4253" s="3">
        <f t="shared" si="2"/>
        <v>5</v>
      </c>
      <c r="K4253" s="4">
        <f t="shared" si="3"/>
        <v>4</v>
      </c>
      <c r="L4253" s="4">
        <f t="shared" si="4"/>
        <v>20</v>
      </c>
      <c r="S4253" s="1" t="s">
        <v>4290</v>
      </c>
      <c r="T4253" s="4" t="str">
        <f t="shared" si="5"/>
        <v>Smoothie</v>
      </c>
      <c r="U4253" s="4" t="str">
        <f t="shared" si="6"/>
        <v>UNKNOWN</v>
      </c>
      <c r="V4253" s="4" t="str">
        <f t="shared" si="7"/>
        <v>Cash</v>
      </c>
      <c r="W4253" s="4">
        <f t="shared" ref="W4253:Y4253" si="4260">IF(OR(J4253 = "ERROR", J4253 = ""), "UNKNOWN", J4253)</f>
        <v>5</v>
      </c>
      <c r="X4253" s="4">
        <f t="shared" si="4260"/>
        <v>4</v>
      </c>
      <c r="Y4253" s="4">
        <f t="shared" si="4260"/>
        <v>20</v>
      </c>
      <c r="Z4253" s="5">
        <f t="shared" si="9"/>
        <v>45182</v>
      </c>
    </row>
    <row r="4254">
      <c r="A4254" s="1" t="s">
        <v>4291</v>
      </c>
      <c r="B4254" s="1" t="s">
        <v>36</v>
      </c>
      <c r="C4254" s="1">
        <v>3.0</v>
      </c>
      <c r="D4254" s="1">
        <v>5.0</v>
      </c>
      <c r="E4254" s="1">
        <v>15.0</v>
      </c>
      <c r="F4254" s="1" t="s">
        <v>39</v>
      </c>
      <c r="H4254" s="2">
        <v>44967.0</v>
      </c>
      <c r="J4254" s="3">
        <f t="shared" si="2"/>
        <v>3</v>
      </c>
      <c r="K4254" s="4">
        <f t="shared" si="3"/>
        <v>5</v>
      </c>
      <c r="L4254" s="4">
        <f t="shared" si="4"/>
        <v>15</v>
      </c>
      <c r="S4254" s="1" t="s">
        <v>4291</v>
      </c>
      <c r="T4254" s="4" t="str">
        <f t="shared" si="5"/>
        <v>Salad</v>
      </c>
      <c r="U4254" s="4" t="str">
        <f t="shared" si="6"/>
        <v>UNKNOWN</v>
      </c>
      <c r="V4254" s="4" t="str">
        <f t="shared" si="7"/>
        <v>Digital Wallet</v>
      </c>
      <c r="W4254" s="4">
        <f t="shared" ref="W4254:Y4254" si="4261">IF(OR(J4254 = "ERROR", J4254 = ""), "UNKNOWN", J4254)</f>
        <v>3</v>
      </c>
      <c r="X4254" s="4">
        <f t="shared" si="4261"/>
        <v>5</v>
      </c>
      <c r="Y4254" s="4">
        <f t="shared" si="4261"/>
        <v>15</v>
      </c>
      <c r="Z4254" s="5">
        <f t="shared" si="9"/>
        <v>44967</v>
      </c>
    </row>
    <row r="4255">
      <c r="A4255" s="1" t="s">
        <v>4292</v>
      </c>
      <c r="B4255" s="1" t="s">
        <v>81</v>
      </c>
      <c r="C4255" s="1">
        <v>2.0</v>
      </c>
      <c r="D4255" s="1">
        <v>1.5</v>
      </c>
      <c r="E4255" s="1">
        <v>3.0</v>
      </c>
      <c r="G4255" s="1" t="s">
        <v>29</v>
      </c>
      <c r="H4255" s="1" t="s">
        <v>25</v>
      </c>
      <c r="J4255" s="3">
        <f t="shared" si="2"/>
        <v>2</v>
      </c>
      <c r="K4255" s="4">
        <f t="shared" si="3"/>
        <v>1.5</v>
      </c>
      <c r="L4255" s="4">
        <f t="shared" si="4"/>
        <v>3</v>
      </c>
      <c r="S4255" s="1" t="s">
        <v>4292</v>
      </c>
      <c r="T4255" s="4" t="str">
        <f t="shared" si="5"/>
        <v>Tea</v>
      </c>
      <c r="U4255" s="4" t="str">
        <f t="shared" si="6"/>
        <v>In-store</v>
      </c>
      <c r="V4255" s="4" t="str">
        <f t="shared" si="7"/>
        <v>UNKNOWN</v>
      </c>
      <c r="W4255" s="4">
        <f t="shared" ref="W4255:Y4255" si="4262">IF(OR(J4255 = "ERROR", J4255 = ""), "UNKNOWN", J4255)</f>
        <v>2</v>
      </c>
      <c r="X4255" s="4">
        <f t="shared" si="4262"/>
        <v>1.5</v>
      </c>
      <c r="Y4255" s="4">
        <f t="shared" si="4262"/>
        <v>3</v>
      </c>
      <c r="Z4255" s="4" t="str">
        <f t="shared" si="9"/>
        <v>UNKNOWN</v>
      </c>
    </row>
    <row r="4256">
      <c r="A4256" s="1" t="s">
        <v>4293</v>
      </c>
      <c r="B4256" s="1" t="s">
        <v>41</v>
      </c>
      <c r="C4256" s="1">
        <v>3.0</v>
      </c>
      <c r="D4256" s="1">
        <v>4.0</v>
      </c>
      <c r="E4256" s="1">
        <v>12.0</v>
      </c>
      <c r="F4256" s="1" t="s">
        <v>30</v>
      </c>
      <c r="H4256" s="6">
        <v>45277.0</v>
      </c>
      <c r="J4256" s="3">
        <f t="shared" si="2"/>
        <v>3</v>
      </c>
      <c r="K4256" s="4">
        <f t="shared" si="3"/>
        <v>4</v>
      </c>
      <c r="L4256" s="4">
        <f t="shared" si="4"/>
        <v>12</v>
      </c>
      <c r="S4256" s="1" t="s">
        <v>4293</v>
      </c>
      <c r="T4256" s="4" t="str">
        <f t="shared" si="5"/>
        <v>Smoothie</v>
      </c>
      <c r="U4256" s="4" t="str">
        <f t="shared" si="6"/>
        <v>UNKNOWN</v>
      </c>
      <c r="V4256" s="4" t="str">
        <f t="shared" si="7"/>
        <v>UNKNOWN</v>
      </c>
      <c r="W4256" s="4">
        <f t="shared" ref="W4256:Y4256" si="4263">IF(OR(J4256 = "ERROR", J4256 = ""), "UNKNOWN", J4256)</f>
        <v>3</v>
      </c>
      <c r="X4256" s="4">
        <f t="shared" si="4263"/>
        <v>4</v>
      </c>
      <c r="Y4256" s="4">
        <f t="shared" si="4263"/>
        <v>12</v>
      </c>
      <c r="Z4256" s="7">
        <f t="shared" si="9"/>
        <v>45277</v>
      </c>
    </row>
    <row r="4257">
      <c r="A4257" s="1" t="s">
        <v>4294</v>
      </c>
      <c r="C4257" s="1">
        <v>2.0</v>
      </c>
      <c r="D4257" s="1">
        <v>3.0</v>
      </c>
      <c r="E4257" s="1">
        <v>6.0</v>
      </c>
      <c r="F4257" s="1" t="s">
        <v>23</v>
      </c>
      <c r="G4257" s="1" t="s">
        <v>24</v>
      </c>
      <c r="H4257" s="2">
        <v>44935.0</v>
      </c>
      <c r="J4257" s="3">
        <f t="shared" si="2"/>
        <v>2</v>
      </c>
      <c r="K4257" s="4">
        <f t="shared" si="3"/>
        <v>3</v>
      </c>
      <c r="L4257" s="4">
        <f t="shared" si="4"/>
        <v>6</v>
      </c>
      <c r="S4257" s="1" t="s">
        <v>4294</v>
      </c>
      <c r="T4257" s="4" t="str">
        <f t="shared" si="5"/>
        <v>UNKNOWN</v>
      </c>
      <c r="U4257" s="4" t="str">
        <f t="shared" si="6"/>
        <v>Takeaway</v>
      </c>
      <c r="V4257" s="4" t="str">
        <f t="shared" si="7"/>
        <v>Credit Card</v>
      </c>
      <c r="W4257" s="4">
        <f t="shared" ref="W4257:Y4257" si="4264">IF(OR(J4257 = "ERROR", J4257 = ""), "UNKNOWN", J4257)</f>
        <v>2</v>
      </c>
      <c r="X4257" s="4">
        <f t="shared" si="4264"/>
        <v>3</v>
      </c>
      <c r="Y4257" s="4">
        <f t="shared" si="4264"/>
        <v>6</v>
      </c>
      <c r="Z4257" s="5">
        <f t="shared" si="9"/>
        <v>44935</v>
      </c>
    </row>
    <row r="4258">
      <c r="A4258" s="1" t="s">
        <v>4295</v>
      </c>
      <c r="B4258" s="1" t="s">
        <v>41</v>
      </c>
      <c r="C4258" s="1">
        <v>1.0</v>
      </c>
      <c r="D4258" s="1">
        <v>4.0</v>
      </c>
      <c r="E4258" s="1">
        <v>4.0</v>
      </c>
      <c r="G4258" s="1" t="s">
        <v>29</v>
      </c>
      <c r="H4258" s="2">
        <v>44963.0</v>
      </c>
      <c r="J4258" s="3">
        <f t="shared" si="2"/>
        <v>1</v>
      </c>
      <c r="K4258" s="4">
        <f t="shared" si="3"/>
        <v>4</v>
      </c>
      <c r="L4258" s="4">
        <f t="shared" si="4"/>
        <v>4</v>
      </c>
      <c r="S4258" s="1" t="s">
        <v>4295</v>
      </c>
      <c r="T4258" s="4" t="str">
        <f t="shared" si="5"/>
        <v>Smoothie</v>
      </c>
      <c r="U4258" s="4" t="str">
        <f t="shared" si="6"/>
        <v>In-store</v>
      </c>
      <c r="V4258" s="4" t="str">
        <f t="shared" si="7"/>
        <v>UNKNOWN</v>
      </c>
      <c r="W4258" s="4">
        <f t="shared" ref="W4258:Y4258" si="4265">IF(OR(J4258 = "ERROR", J4258 = ""), "UNKNOWN", J4258)</f>
        <v>1</v>
      </c>
      <c r="X4258" s="4">
        <f t="shared" si="4265"/>
        <v>4</v>
      </c>
      <c r="Y4258" s="4">
        <f t="shared" si="4265"/>
        <v>4</v>
      </c>
      <c r="Z4258" s="5">
        <f t="shared" si="9"/>
        <v>44963</v>
      </c>
    </row>
    <row r="4259">
      <c r="A4259" s="1" t="s">
        <v>4296</v>
      </c>
      <c r="B4259" s="1" t="s">
        <v>22</v>
      </c>
      <c r="C4259" s="1" t="s">
        <v>25</v>
      </c>
      <c r="D4259" s="1">
        <v>2.0</v>
      </c>
      <c r="E4259" s="1" t="s">
        <v>25</v>
      </c>
      <c r="F4259" s="1" t="s">
        <v>39</v>
      </c>
      <c r="G4259" s="1" t="s">
        <v>24</v>
      </c>
      <c r="H4259" s="2">
        <v>45187.0</v>
      </c>
      <c r="J4259" s="3" t="str">
        <f t="shared" si="2"/>
        <v>ERROR</v>
      </c>
      <c r="K4259" s="4">
        <f t="shared" si="3"/>
        <v>2</v>
      </c>
      <c r="L4259" s="4" t="str">
        <f t="shared" si="4"/>
        <v>ERROR</v>
      </c>
      <c r="S4259" s="1" t="s">
        <v>4296</v>
      </c>
      <c r="T4259" s="4" t="str">
        <f t="shared" si="5"/>
        <v>Coffee</v>
      </c>
      <c r="U4259" s="4" t="str">
        <f t="shared" si="6"/>
        <v>Takeaway</v>
      </c>
      <c r="V4259" s="4" t="str">
        <f t="shared" si="7"/>
        <v>Digital Wallet</v>
      </c>
      <c r="W4259" s="4" t="str">
        <f t="shared" ref="W4259:Y4259" si="4266">IF(OR(J4259 = "ERROR", J4259 = ""), "UNKNOWN", J4259)</f>
        <v>UNKNOWN</v>
      </c>
      <c r="X4259" s="4">
        <f t="shared" si="4266"/>
        <v>2</v>
      </c>
      <c r="Y4259" s="4" t="str">
        <f t="shared" si="4266"/>
        <v>UNKNOWN</v>
      </c>
      <c r="Z4259" s="5">
        <f t="shared" si="9"/>
        <v>45187</v>
      </c>
    </row>
    <row r="4260">
      <c r="A4260" s="1" t="s">
        <v>4297</v>
      </c>
      <c r="B4260" s="1" t="s">
        <v>36</v>
      </c>
      <c r="C4260" s="1">
        <v>1.0</v>
      </c>
      <c r="D4260" s="1">
        <v>5.0</v>
      </c>
      <c r="E4260" s="1">
        <v>5.0</v>
      </c>
      <c r="F4260" s="1" t="s">
        <v>23</v>
      </c>
      <c r="G4260" s="1" t="s">
        <v>29</v>
      </c>
      <c r="H4260" s="2">
        <v>45208.0</v>
      </c>
      <c r="J4260" s="3">
        <f t="shared" si="2"/>
        <v>1</v>
      </c>
      <c r="K4260" s="4">
        <f t="shared" si="3"/>
        <v>5</v>
      </c>
      <c r="L4260" s="4">
        <f t="shared" si="4"/>
        <v>5</v>
      </c>
      <c r="S4260" s="1" t="s">
        <v>4297</v>
      </c>
      <c r="T4260" s="4" t="str">
        <f t="shared" si="5"/>
        <v>Salad</v>
      </c>
      <c r="U4260" s="4" t="str">
        <f t="shared" si="6"/>
        <v>In-store</v>
      </c>
      <c r="V4260" s="4" t="str">
        <f t="shared" si="7"/>
        <v>Credit Card</v>
      </c>
      <c r="W4260" s="4">
        <f t="shared" ref="W4260:Y4260" si="4267">IF(OR(J4260 = "ERROR", J4260 = ""), "UNKNOWN", J4260)</f>
        <v>1</v>
      </c>
      <c r="X4260" s="4">
        <f t="shared" si="4267"/>
        <v>5</v>
      </c>
      <c r="Y4260" s="4">
        <f t="shared" si="4267"/>
        <v>5</v>
      </c>
      <c r="Z4260" s="5">
        <f t="shared" si="9"/>
        <v>45208</v>
      </c>
    </row>
    <row r="4261">
      <c r="A4261" s="1" t="s">
        <v>4298</v>
      </c>
      <c r="B4261" s="1" t="s">
        <v>32</v>
      </c>
      <c r="C4261" s="1">
        <v>1.0</v>
      </c>
      <c r="D4261" s="1">
        <v>1.0</v>
      </c>
      <c r="E4261" s="1" t="s">
        <v>25</v>
      </c>
      <c r="F4261" s="1" t="s">
        <v>28</v>
      </c>
      <c r="H4261" s="6">
        <v>45212.0</v>
      </c>
      <c r="J4261" s="3">
        <f t="shared" si="2"/>
        <v>1</v>
      </c>
      <c r="K4261" s="4">
        <f t="shared" si="3"/>
        <v>1</v>
      </c>
      <c r="L4261" s="4">
        <f t="shared" si="4"/>
        <v>1</v>
      </c>
      <c r="S4261" s="1" t="s">
        <v>4298</v>
      </c>
      <c r="T4261" s="4" t="str">
        <f t="shared" si="5"/>
        <v>Cookie</v>
      </c>
      <c r="U4261" s="4" t="str">
        <f t="shared" si="6"/>
        <v>UNKNOWN</v>
      </c>
      <c r="V4261" s="4" t="str">
        <f t="shared" si="7"/>
        <v>Cash</v>
      </c>
      <c r="W4261" s="4">
        <f t="shared" ref="W4261:Y4261" si="4268">IF(OR(J4261 = "ERROR", J4261 = ""), "UNKNOWN", J4261)</f>
        <v>1</v>
      </c>
      <c r="X4261" s="4">
        <f t="shared" si="4268"/>
        <v>1</v>
      </c>
      <c r="Y4261" s="4">
        <f t="shared" si="4268"/>
        <v>1</v>
      </c>
      <c r="Z4261" s="7">
        <f t="shared" si="9"/>
        <v>45212</v>
      </c>
    </row>
    <row r="4262">
      <c r="A4262" s="1" t="s">
        <v>4299</v>
      </c>
      <c r="B4262" s="1" t="s">
        <v>36</v>
      </c>
      <c r="C4262" s="1">
        <v>1.0</v>
      </c>
      <c r="D4262" s="1">
        <v>5.0</v>
      </c>
      <c r="E4262" s="1">
        <v>5.0</v>
      </c>
      <c r="F4262" s="1" t="s">
        <v>39</v>
      </c>
      <c r="G4262" s="1" t="s">
        <v>24</v>
      </c>
      <c r="H4262" s="2">
        <v>44942.0</v>
      </c>
      <c r="J4262" s="3">
        <f t="shared" si="2"/>
        <v>1</v>
      </c>
      <c r="K4262" s="4">
        <f t="shared" si="3"/>
        <v>5</v>
      </c>
      <c r="L4262" s="4">
        <f t="shared" si="4"/>
        <v>5</v>
      </c>
      <c r="S4262" s="1" t="s">
        <v>4299</v>
      </c>
      <c r="T4262" s="4" t="str">
        <f t="shared" si="5"/>
        <v>Salad</v>
      </c>
      <c r="U4262" s="4" t="str">
        <f t="shared" si="6"/>
        <v>Takeaway</v>
      </c>
      <c r="V4262" s="4" t="str">
        <f t="shared" si="7"/>
        <v>Digital Wallet</v>
      </c>
      <c r="W4262" s="4">
        <f t="shared" ref="W4262:Y4262" si="4269">IF(OR(J4262 = "ERROR", J4262 = ""), "UNKNOWN", J4262)</f>
        <v>1</v>
      </c>
      <c r="X4262" s="4">
        <f t="shared" si="4269"/>
        <v>5</v>
      </c>
      <c r="Y4262" s="4">
        <f t="shared" si="4269"/>
        <v>5</v>
      </c>
      <c r="Z4262" s="5">
        <f t="shared" si="9"/>
        <v>44942</v>
      </c>
    </row>
    <row r="4263">
      <c r="A4263" s="1" t="s">
        <v>4300</v>
      </c>
      <c r="B4263" s="1" t="s">
        <v>55</v>
      </c>
      <c r="C4263" s="1">
        <v>4.0</v>
      </c>
      <c r="D4263" s="1">
        <v>3.0</v>
      </c>
      <c r="E4263" s="1">
        <v>12.0</v>
      </c>
      <c r="H4263" s="6">
        <v>45210.0</v>
      </c>
      <c r="J4263" s="3">
        <f t="shared" si="2"/>
        <v>4</v>
      </c>
      <c r="K4263" s="4">
        <f t="shared" si="3"/>
        <v>3</v>
      </c>
      <c r="L4263" s="4">
        <f t="shared" si="4"/>
        <v>12</v>
      </c>
      <c r="S4263" s="1" t="s">
        <v>4300</v>
      </c>
      <c r="T4263" s="4" t="str">
        <f t="shared" si="5"/>
        <v>Juice</v>
      </c>
      <c r="U4263" s="4" t="str">
        <f t="shared" si="6"/>
        <v>UNKNOWN</v>
      </c>
      <c r="V4263" s="4" t="str">
        <f t="shared" si="7"/>
        <v>UNKNOWN</v>
      </c>
      <c r="W4263" s="4">
        <f t="shared" ref="W4263:Y4263" si="4270">IF(OR(J4263 = "ERROR", J4263 = ""), "UNKNOWN", J4263)</f>
        <v>4</v>
      </c>
      <c r="X4263" s="4">
        <f t="shared" si="4270"/>
        <v>3</v>
      </c>
      <c r="Y4263" s="4">
        <f t="shared" si="4270"/>
        <v>12</v>
      </c>
      <c r="Z4263" s="7">
        <f t="shared" si="9"/>
        <v>45210</v>
      </c>
    </row>
    <row r="4264">
      <c r="A4264" s="1" t="s">
        <v>4301</v>
      </c>
      <c r="B4264" s="1" t="s">
        <v>27</v>
      </c>
      <c r="C4264" s="1">
        <v>5.0</v>
      </c>
      <c r="D4264" s="1">
        <v>3.0</v>
      </c>
      <c r="E4264" s="1">
        <v>15.0</v>
      </c>
      <c r="F4264" s="1" t="s">
        <v>28</v>
      </c>
      <c r="H4264" s="6">
        <v>45243.0</v>
      </c>
      <c r="J4264" s="3">
        <f t="shared" si="2"/>
        <v>5</v>
      </c>
      <c r="K4264" s="4">
        <f t="shared" si="3"/>
        <v>3</v>
      </c>
      <c r="L4264" s="4">
        <f t="shared" si="4"/>
        <v>15</v>
      </c>
      <c r="S4264" s="1" t="s">
        <v>4301</v>
      </c>
      <c r="T4264" s="4" t="str">
        <f t="shared" si="5"/>
        <v>Cake</v>
      </c>
      <c r="U4264" s="4" t="str">
        <f t="shared" si="6"/>
        <v>UNKNOWN</v>
      </c>
      <c r="V4264" s="4" t="str">
        <f t="shared" si="7"/>
        <v>Cash</v>
      </c>
      <c r="W4264" s="4">
        <f t="shared" ref="W4264:Y4264" si="4271">IF(OR(J4264 = "ERROR", J4264 = ""), "UNKNOWN", J4264)</f>
        <v>5</v>
      </c>
      <c r="X4264" s="4">
        <f t="shared" si="4271"/>
        <v>3</v>
      </c>
      <c r="Y4264" s="4">
        <f t="shared" si="4271"/>
        <v>15</v>
      </c>
      <c r="Z4264" s="7">
        <f t="shared" si="9"/>
        <v>45243</v>
      </c>
    </row>
    <row r="4265">
      <c r="A4265" s="1" t="s">
        <v>4302</v>
      </c>
      <c r="B4265" s="1" t="s">
        <v>44</v>
      </c>
      <c r="C4265" s="1">
        <v>2.0</v>
      </c>
      <c r="D4265" s="1">
        <v>4.0</v>
      </c>
      <c r="E4265" s="1">
        <v>8.0</v>
      </c>
      <c r="F4265" s="1" t="s">
        <v>23</v>
      </c>
      <c r="G4265" s="1" t="s">
        <v>24</v>
      </c>
      <c r="H4265" s="2">
        <v>44929.0</v>
      </c>
      <c r="J4265" s="3">
        <f t="shared" si="2"/>
        <v>2</v>
      </c>
      <c r="K4265" s="4">
        <f t="shared" si="3"/>
        <v>4</v>
      </c>
      <c r="L4265" s="4">
        <f t="shared" si="4"/>
        <v>8</v>
      </c>
      <c r="S4265" s="1" t="s">
        <v>4302</v>
      </c>
      <c r="T4265" s="4" t="str">
        <f t="shared" si="5"/>
        <v>Sandwich</v>
      </c>
      <c r="U4265" s="4" t="str">
        <f t="shared" si="6"/>
        <v>Takeaway</v>
      </c>
      <c r="V4265" s="4" t="str">
        <f t="shared" si="7"/>
        <v>Credit Card</v>
      </c>
      <c r="W4265" s="4">
        <f t="shared" ref="W4265:Y4265" si="4272">IF(OR(J4265 = "ERROR", J4265 = ""), "UNKNOWN", J4265)</f>
        <v>2</v>
      </c>
      <c r="X4265" s="4">
        <f t="shared" si="4272"/>
        <v>4</v>
      </c>
      <c r="Y4265" s="4">
        <f t="shared" si="4272"/>
        <v>8</v>
      </c>
      <c r="Z4265" s="5">
        <f t="shared" si="9"/>
        <v>44929</v>
      </c>
    </row>
    <row r="4266">
      <c r="A4266" s="1" t="s">
        <v>4303</v>
      </c>
      <c r="B4266" s="1" t="s">
        <v>36</v>
      </c>
      <c r="C4266" s="1">
        <v>2.0</v>
      </c>
      <c r="D4266" s="1">
        <v>5.0</v>
      </c>
      <c r="E4266" s="1">
        <v>10.0</v>
      </c>
      <c r="F4266" s="1" t="s">
        <v>23</v>
      </c>
      <c r="G4266" s="1" t="s">
        <v>24</v>
      </c>
      <c r="H4266" s="2">
        <v>45182.0</v>
      </c>
      <c r="J4266" s="3">
        <f t="shared" si="2"/>
        <v>2</v>
      </c>
      <c r="K4266" s="4">
        <f t="shared" si="3"/>
        <v>5</v>
      </c>
      <c r="L4266" s="4">
        <f t="shared" si="4"/>
        <v>10</v>
      </c>
      <c r="S4266" s="1" t="s">
        <v>4303</v>
      </c>
      <c r="T4266" s="4" t="str">
        <f t="shared" si="5"/>
        <v>Salad</v>
      </c>
      <c r="U4266" s="4" t="str">
        <f t="shared" si="6"/>
        <v>Takeaway</v>
      </c>
      <c r="V4266" s="4" t="str">
        <f t="shared" si="7"/>
        <v>Credit Card</v>
      </c>
      <c r="W4266" s="4">
        <f t="shared" ref="W4266:Y4266" si="4273">IF(OR(J4266 = "ERROR", J4266 = ""), "UNKNOWN", J4266)</f>
        <v>2</v>
      </c>
      <c r="X4266" s="4">
        <f t="shared" si="4273"/>
        <v>5</v>
      </c>
      <c r="Y4266" s="4">
        <f t="shared" si="4273"/>
        <v>10</v>
      </c>
      <c r="Z4266" s="5">
        <f t="shared" si="9"/>
        <v>45182</v>
      </c>
    </row>
    <row r="4267">
      <c r="A4267" s="1" t="s">
        <v>4304</v>
      </c>
      <c r="B4267" s="1" t="s">
        <v>22</v>
      </c>
      <c r="C4267" s="1">
        <v>1.0</v>
      </c>
      <c r="D4267" s="1" t="s">
        <v>30</v>
      </c>
      <c r="E4267" s="1">
        <v>2.0</v>
      </c>
      <c r="F4267" s="1" t="s">
        <v>28</v>
      </c>
      <c r="G4267" s="1" t="s">
        <v>29</v>
      </c>
      <c r="H4267" s="6">
        <v>45224.0</v>
      </c>
      <c r="J4267" s="3">
        <f t="shared" si="2"/>
        <v>1</v>
      </c>
      <c r="K4267" s="4">
        <f t="shared" si="3"/>
        <v>2</v>
      </c>
      <c r="L4267" s="4">
        <f t="shared" si="4"/>
        <v>2</v>
      </c>
      <c r="S4267" s="1" t="s">
        <v>4304</v>
      </c>
      <c r="T4267" s="4" t="str">
        <f t="shared" si="5"/>
        <v>Coffee</v>
      </c>
      <c r="U4267" s="4" t="str">
        <f t="shared" si="6"/>
        <v>In-store</v>
      </c>
      <c r="V4267" s="4" t="str">
        <f t="shared" si="7"/>
        <v>Cash</v>
      </c>
      <c r="W4267" s="4">
        <f t="shared" ref="W4267:Y4267" si="4274">IF(OR(J4267 = "ERROR", J4267 = ""), "UNKNOWN", J4267)</f>
        <v>1</v>
      </c>
      <c r="X4267" s="4">
        <f t="shared" si="4274"/>
        <v>2</v>
      </c>
      <c r="Y4267" s="4">
        <f t="shared" si="4274"/>
        <v>2</v>
      </c>
      <c r="Z4267" s="7">
        <f t="shared" si="9"/>
        <v>45224</v>
      </c>
    </row>
    <row r="4268">
      <c r="A4268" s="1" t="s">
        <v>4305</v>
      </c>
      <c r="B4268" s="1" t="s">
        <v>55</v>
      </c>
      <c r="C4268" s="1">
        <v>3.0</v>
      </c>
      <c r="D4268" s="1">
        <v>3.0</v>
      </c>
      <c r="E4268" s="1">
        <v>9.0</v>
      </c>
      <c r="F4268" s="1" t="s">
        <v>23</v>
      </c>
      <c r="G4268" s="1" t="s">
        <v>24</v>
      </c>
      <c r="H4268" s="2">
        <v>44948.0</v>
      </c>
      <c r="J4268" s="3">
        <f t="shared" si="2"/>
        <v>3</v>
      </c>
      <c r="K4268" s="4">
        <f t="shared" si="3"/>
        <v>3</v>
      </c>
      <c r="L4268" s="4">
        <f t="shared" si="4"/>
        <v>9</v>
      </c>
      <c r="S4268" s="1" t="s">
        <v>4305</v>
      </c>
      <c r="T4268" s="4" t="str">
        <f t="shared" si="5"/>
        <v>Juice</v>
      </c>
      <c r="U4268" s="4" t="str">
        <f t="shared" si="6"/>
        <v>Takeaway</v>
      </c>
      <c r="V4268" s="4" t="str">
        <f t="shared" si="7"/>
        <v>Credit Card</v>
      </c>
      <c r="W4268" s="4">
        <f t="shared" ref="W4268:Y4268" si="4275">IF(OR(J4268 = "ERROR", J4268 = ""), "UNKNOWN", J4268)</f>
        <v>3</v>
      </c>
      <c r="X4268" s="4">
        <f t="shared" si="4275"/>
        <v>3</v>
      </c>
      <c r="Y4268" s="4">
        <f t="shared" si="4275"/>
        <v>9</v>
      </c>
      <c r="Z4268" s="5">
        <f t="shared" si="9"/>
        <v>44948</v>
      </c>
    </row>
    <row r="4269">
      <c r="A4269" s="1" t="s">
        <v>4306</v>
      </c>
      <c r="B4269" s="1" t="s">
        <v>55</v>
      </c>
      <c r="C4269" s="1">
        <v>5.0</v>
      </c>
      <c r="D4269" s="1">
        <v>3.0</v>
      </c>
      <c r="E4269" s="1">
        <v>15.0</v>
      </c>
      <c r="F4269" s="1" t="s">
        <v>23</v>
      </c>
      <c r="G4269" s="1" t="s">
        <v>24</v>
      </c>
      <c r="H4269" s="6">
        <v>45229.0</v>
      </c>
      <c r="J4269" s="3">
        <f t="shared" si="2"/>
        <v>5</v>
      </c>
      <c r="K4269" s="4">
        <f t="shared" si="3"/>
        <v>3</v>
      </c>
      <c r="L4269" s="4">
        <f t="shared" si="4"/>
        <v>15</v>
      </c>
      <c r="S4269" s="1" t="s">
        <v>4306</v>
      </c>
      <c r="T4269" s="4" t="str">
        <f t="shared" si="5"/>
        <v>Juice</v>
      </c>
      <c r="U4269" s="4" t="str">
        <f t="shared" si="6"/>
        <v>Takeaway</v>
      </c>
      <c r="V4269" s="4" t="str">
        <f t="shared" si="7"/>
        <v>Credit Card</v>
      </c>
      <c r="W4269" s="4">
        <f t="shared" ref="W4269:Y4269" si="4276">IF(OR(J4269 = "ERROR", J4269 = ""), "UNKNOWN", J4269)</f>
        <v>5</v>
      </c>
      <c r="X4269" s="4">
        <f t="shared" si="4276"/>
        <v>3</v>
      </c>
      <c r="Y4269" s="4">
        <f t="shared" si="4276"/>
        <v>15</v>
      </c>
      <c r="Z4269" s="7">
        <f t="shared" si="9"/>
        <v>45229</v>
      </c>
    </row>
    <row r="4270">
      <c r="A4270" s="1" t="s">
        <v>4307</v>
      </c>
      <c r="B4270" s="1" t="s">
        <v>32</v>
      </c>
      <c r="C4270" s="1">
        <v>3.0</v>
      </c>
      <c r="D4270" s="1">
        <v>1.0</v>
      </c>
      <c r="E4270" s="1">
        <v>3.0</v>
      </c>
      <c r="F4270" s="1" t="s">
        <v>39</v>
      </c>
      <c r="G4270" s="1" t="s">
        <v>30</v>
      </c>
      <c r="H4270" s="2">
        <v>45029.0</v>
      </c>
      <c r="J4270" s="3">
        <f t="shared" si="2"/>
        <v>3</v>
      </c>
      <c r="K4270" s="4">
        <f t="shared" si="3"/>
        <v>1</v>
      </c>
      <c r="L4270" s="4">
        <f t="shared" si="4"/>
        <v>3</v>
      </c>
      <c r="S4270" s="1" t="s">
        <v>4307</v>
      </c>
      <c r="T4270" s="4" t="str">
        <f t="shared" si="5"/>
        <v>Cookie</v>
      </c>
      <c r="U4270" s="4" t="str">
        <f t="shared" si="6"/>
        <v>UNKNOWN</v>
      </c>
      <c r="V4270" s="4" t="str">
        <f t="shared" si="7"/>
        <v>Digital Wallet</v>
      </c>
      <c r="W4270" s="4">
        <f t="shared" ref="W4270:Y4270" si="4277">IF(OR(J4270 = "ERROR", J4270 = ""), "UNKNOWN", J4270)</f>
        <v>3</v>
      </c>
      <c r="X4270" s="4">
        <f t="shared" si="4277"/>
        <v>1</v>
      </c>
      <c r="Y4270" s="4">
        <f t="shared" si="4277"/>
        <v>3</v>
      </c>
      <c r="Z4270" s="5">
        <f t="shared" si="9"/>
        <v>45029</v>
      </c>
    </row>
    <row r="4271">
      <c r="A4271" s="1" t="s">
        <v>4308</v>
      </c>
      <c r="C4271" s="1">
        <v>5.0</v>
      </c>
      <c r="D4271" s="1">
        <v>5.0</v>
      </c>
      <c r="E4271" s="1">
        <v>25.0</v>
      </c>
      <c r="F4271" s="1" t="s">
        <v>23</v>
      </c>
      <c r="H4271" s="2">
        <v>45039.0</v>
      </c>
      <c r="J4271" s="3">
        <f t="shared" si="2"/>
        <v>5</v>
      </c>
      <c r="K4271" s="4">
        <f t="shared" si="3"/>
        <v>5</v>
      </c>
      <c r="L4271" s="4">
        <f t="shared" si="4"/>
        <v>25</v>
      </c>
      <c r="S4271" s="1" t="s">
        <v>4308</v>
      </c>
      <c r="T4271" s="4" t="str">
        <f t="shared" si="5"/>
        <v>UNKNOWN</v>
      </c>
      <c r="U4271" s="4" t="str">
        <f t="shared" si="6"/>
        <v>UNKNOWN</v>
      </c>
      <c r="V4271" s="4" t="str">
        <f t="shared" si="7"/>
        <v>Credit Card</v>
      </c>
      <c r="W4271" s="4">
        <f t="shared" ref="W4271:Y4271" si="4278">IF(OR(J4271 = "ERROR", J4271 = ""), "UNKNOWN", J4271)</f>
        <v>5</v>
      </c>
      <c r="X4271" s="4">
        <f t="shared" si="4278"/>
        <v>5</v>
      </c>
      <c r="Y4271" s="4">
        <f t="shared" si="4278"/>
        <v>25</v>
      </c>
      <c r="Z4271" s="5">
        <f t="shared" si="9"/>
        <v>45039</v>
      </c>
    </row>
    <row r="4272">
      <c r="A4272" s="1" t="s">
        <v>4309</v>
      </c>
      <c r="B4272" s="1" t="s">
        <v>27</v>
      </c>
      <c r="C4272" s="1">
        <v>4.0</v>
      </c>
      <c r="D4272" s="1">
        <v>3.0</v>
      </c>
      <c r="E4272" s="1">
        <v>12.0</v>
      </c>
      <c r="F4272" s="1" t="s">
        <v>25</v>
      </c>
      <c r="G4272" s="1" t="s">
        <v>29</v>
      </c>
      <c r="H4272" s="6">
        <v>45209.0</v>
      </c>
      <c r="J4272" s="3">
        <f t="shared" si="2"/>
        <v>4</v>
      </c>
      <c r="K4272" s="4">
        <f t="shared" si="3"/>
        <v>3</v>
      </c>
      <c r="L4272" s="4">
        <f t="shared" si="4"/>
        <v>12</v>
      </c>
      <c r="S4272" s="1" t="s">
        <v>4309</v>
      </c>
      <c r="T4272" s="4" t="str">
        <f t="shared" si="5"/>
        <v>Cake</v>
      </c>
      <c r="U4272" s="4" t="str">
        <f t="shared" si="6"/>
        <v>In-store</v>
      </c>
      <c r="V4272" s="4" t="str">
        <f t="shared" si="7"/>
        <v>UNKNOWN</v>
      </c>
      <c r="W4272" s="4">
        <f t="shared" ref="W4272:Y4272" si="4279">IF(OR(J4272 = "ERROR", J4272 = ""), "UNKNOWN", J4272)</f>
        <v>4</v>
      </c>
      <c r="X4272" s="4">
        <f t="shared" si="4279"/>
        <v>3</v>
      </c>
      <c r="Y4272" s="4">
        <f t="shared" si="4279"/>
        <v>12</v>
      </c>
      <c r="Z4272" s="7">
        <f t="shared" si="9"/>
        <v>45209</v>
      </c>
    </row>
    <row r="4273">
      <c r="A4273" s="1" t="s">
        <v>4310</v>
      </c>
      <c r="B4273" s="1" t="s">
        <v>32</v>
      </c>
      <c r="C4273" s="1">
        <v>4.0</v>
      </c>
      <c r="D4273" s="1">
        <v>1.0</v>
      </c>
      <c r="E4273" s="1">
        <v>4.0</v>
      </c>
      <c r="F4273" s="1" t="s">
        <v>23</v>
      </c>
      <c r="H4273" s="2">
        <v>45124.0</v>
      </c>
      <c r="J4273" s="3">
        <f t="shared" si="2"/>
        <v>4</v>
      </c>
      <c r="K4273" s="4">
        <f t="shared" si="3"/>
        <v>1</v>
      </c>
      <c r="L4273" s="4">
        <f t="shared" si="4"/>
        <v>4</v>
      </c>
      <c r="S4273" s="1" t="s">
        <v>4310</v>
      </c>
      <c r="T4273" s="4" t="str">
        <f t="shared" si="5"/>
        <v>Cookie</v>
      </c>
      <c r="U4273" s="4" t="str">
        <f t="shared" si="6"/>
        <v>UNKNOWN</v>
      </c>
      <c r="V4273" s="4" t="str">
        <f t="shared" si="7"/>
        <v>Credit Card</v>
      </c>
      <c r="W4273" s="4">
        <f t="shared" ref="W4273:Y4273" si="4280">IF(OR(J4273 = "ERROR", J4273 = ""), "UNKNOWN", J4273)</f>
        <v>4</v>
      </c>
      <c r="X4273" s="4">
        <f t="shared" si="4280"/>
        <v>1</v>
      </c>
      <c r="Y4273" s="4">
        <f t="shared" si="4280"/>
        <v>4</v>
      </c>
      <c r="Z4273" s="5">
        <f t="shared" si="9"/>
        <v>45124</v>
      </c>
    </row>
    <row r="4274">
      <c r="A4274" s="1" t="s">
        <v>4311</v>
      </c>
      <c r="B4274" s="1" t="s">
        <v>44</v>
      </c>
      <c r="C4274" s="1">
        <v>4.0</v>
      </c>
      <c r="D4274" s="1">
        <v>4.0</v>
      </c>
      <c r="E4274" s="1">
        <v>16.0</v>
      </c>
      <c r="F4274" s="1" t="s">
        <v>39</v>
      </c>
      <c r="H4274" s="6">
        <v>45242.0</v>
      </c>
      <c r="J4274" s="3">
        <f t="shared" si="2"/>
        <v>4</v>
      </c>
      <c r="K4274" s="4">
        <f t="shared" si="3"/>
        <v>4</v>
      </c>
      <c r="L4274" s="4">
        <f t="shared" si="4"/>
        <v>16</v>
      </c>
      <c r="S4274" s="1" t="s">
        <v>4311</v>
      </c>
      <c r="T4274" s="4" t="str">
        <f t="shared" si="5"/>
        <v>Sandwich</v>
      </c>
      <c r="U4274" s="4" t="str">
        <f t="shared" si="6"/>
        <v>UNKNOWN</v>
      </c>
      <c r="V4274" s="4" t="str">
        <f t="shared" si="7"/>
        <v>Digital Wallet</v>
      </c>
      <c r="W4274" s="4">
        <f t="shared" ref="W4274:Y4274" si="4281">IF(OR(J4274 = "ERROR", J4274 = ""), "UNKNOWN", J4274)</f>
        <v>4</v>
      </c>
      <c r="X4274" s="4">
        <f t="shared" si="4281"/>
        <v>4</v>
      </c>
      <c r="Y4274" s="4">
        <f t="shared" si="4281"/>
        <v>16</v>
      </c>
      <c r="Z4274" s="7">
        <f t="shared" si="9"/>
        <v>45242</v>
      </c>
    </row>
    <row r="4275">
      <c r="A4275" s="1" t="s">
        <v>4312</v>
      </c>
      <c r="B4275" s="1" t="s">
        <v>22</v>
      </c>
      <c r="C4275" s="1">
        <v>3.0</v>
      </c>
      <c r="D4275" s="1">
        <v>2.0</v>
      </c>
      <c r="E4275" s="1">
        <v>6.0</v>
      </c>
      <c r="G4275" s="1" t="s">
        <v>24</v>
      </c>
      <c r="H4275" s="2">
        <v>45084.0</v>
      </c>
      <c r="J4275" s="3">
        <f t="shared" si="2"/>
        <v>3</v>
      </c>
      <c r="K4275" s="4">
        <f t="shared" si="3"/>
        <v>2</v>
      </c>
      <c r="L4275" s="4">
        <f t="shared" si="4"/>
        <v>6</v>
      </c>
      <c r="S4275" s="1" t="s">
        <v>4312</v>
      </c>
      <c r="T4275" s="4" t="str">
        <f t="shared" si="5"/>
        <v>Coffee</v>
      </c>
      <c r="U4275" s="4" t="str">
        <f t="shared" si="6"/>
        <v>Takeaway</v>
      </c>
      <c r="V4275" s="4" t="str">
        <f t="shared" si="7"/>
        <v>UNKNOWN</v>
      </c>
      <c r="W4275" s="4">
        <f t="shared" ref="W4275:Y4275" si="4282">IF(OR(J4275 = "ERROR", J4275 = ""), "UNKNOWN", J4275)</f>
        <v>3</v>
      </c>
      <c r="X4275" s="4">
        <f t="shared" si="4282"/>
        <v>2</v>
      </c>
      <c r="Y4275" s="4">
        <f t="shared" si="4282"/>
        <v>6</v>
      </c>
      <c r="Z4275" s="5">
        <f t="shared" si="9"/>
        <v>45084</v>
      </c>
    </row>
    <row r="4276">
      <c r="A4276" s="1" t="s">
        <v>4313</v>
      </c>
      <c r="B4276" s="1" t="s">
        <v>22</v>
      </c>
      <c r="C4276" s="1">
        <v>1.0</v>
      </c>
      <c r="D4276" s="1">
        <v>2.0</v>
      </c>
      <c r="E4276" s="1">
        <v>2.0</v>
      </c>
      <c r="F4276" s="1" t="s">
        <v>39</v>
      </c>
      <c r="G4276" s="1" t="s">
        <v>24</v>
      </c>
      <c r="H4276" s="6">
        <v>45249.0</v>
      </c>
      <c r="J4276" s="3">
        <f t="shared" si="2"/>
        <v>1</v>
      </c>
      <c r="K4276" s="4">
        <f t="shared" si="3"/>
        <v>2</v>
      </c>
      <c r="L4276" s="4">
        <f t="shared" si="4"/>
        <v>2</v>
      </c>
      <c r="S4276" s="1" t="s">
        <v>4313</v>
      </c>
      <c r="T4276" s="4" t="str">
        <f t="shared" si="5"/>
        <v>Coffee</v>
      </c>
      <c r="U4276" s="4" t="str">
        <f t="shared" si="6"/>
        <v>Takeaway</v>
      </c>
      <c r="V4276" s="4" t="str">
        <f t="shared" si="7"/>
        <v>Digital Wallet</v>
      </c>
      <c r="W4276" s="4">
        <f t="shared" ref="W4276:Y4276" si="4283">IF(OR(J4276 = "ERROR", J4276 = ""), "UNKNOWN", J4276)</f>
        <v>1</v>
      </c>
      <c r="X4276" s="4">
        <f t="shared" si="4283"/>
        <v>2</v>
      </c>
      <c r="Y4276" s="4">
        <f t="shared" si="4283"/>
        <v>2</v>
      </c>
      <c r="Z4276" s="7">
        <f t="shared" si="9"/>
        <v>45249</v>
      </c>
    </row>
    <row r="4277">
      <c r="A4277" s="1" t="s">
        <v>4314</v>
      </c>
      <c r="B4277" s="1" t="s">
        <v>22</v>
      </c>
      <c r="C4277" s="1">
        <v>4.0</v>
      </c>
      <c r="D4277" s="1">
        <v>2.0</v>
      </c>
      <c r="E4277" s="1">
        <v>8.0</v>
      </c>
      <c r="F4277" s="1" t="s">
        <v>23</v>
      </c>
      <c r="G4277" s="1" t="s">
        <v>24</v>
      </c>
      <c r="H4277" s="6">
        <v>45219.0</v>
      </c>
      <c r="J4277" s="3">
        <f t="shared" si="2"/>
        <v>4</v>
      </c>
      <c r="K4277" s="4">
        <f t="shared" si="3"/>
        <v>2</v>
      </c>
      <c r="L4277" s="4">
        <f t="shared" si="4"/>
        <v>8</v>
      </c>
      <c r="S4277" s="1" t="s">
        <v>4314</v>
      </c>
      <c r="T4277" s="4" t="str">
        <f t="shared" si="5"/>
        <v>Coffee</v>
      </c>
      <c r="U4277" s="4" t="str">
        <f t="shared" si="6"/>
        <v>Takeaway</v>
      </c>
      <c r="V4277" s="4" t="str">
        <f t="shared" si="7"/>
        <v>Credit Card</v>
      </c>
      <c r="W4277" s="4">
        <f t="shared" ref="W4277:Y4277" si="4284">IF(OR(J4277 = "ERROR", J4277 = ""), "UNKNOWN", J4277)</f>
        <v>4</v>
      </c>
      <c r="X4277" s="4">
        <f t="shared" si="4284"/>
        <v>2</v>
      </c>
      <c r="Y4277" s="4">
        <f t="shared" si="4284"/>
        <v>8</v>
      </c>
      <c r="Z4277" s="7">
        <f t="shared" si="9"/>
        <v>45219</v>
      </c>
    </row>
    <row r="4278">
      <c r="A4278" s="1" t="s">
        <v>4315</v>
      </c>
      <c r="B4278" s="1" t="s">
        <v>44</v>
      </c>
      <c r="C4278" s="1">
        <v>1.0</v>
      </c>
      <c r="D4278" s="1">
        <v>4.0</v>
      </c>
      <c r="E4278" s="1" t="s">
        <v>25</v>
      </c>
      <c r="G4278" s="1" t="s">
        <v>24</v>
      </c>
      <c r="H4278" s="2">
        <v>45107.0</v>
      </c>
      <c r="J4278" s="3">
        <f t="shared" si="2"/>
        <v>1</v>
      </c>
      <c r="K4278" s="4">
        <f t="shared" si="3"/>
        <v>4</v>
      </c>
      <c r="L4278" s="4">
        <f t="shared" si="4"/>
        <v>4</v>
      </c>
      <c r="S4278" s="1" t="s">
        <v>4315</v>
      </c>
      <c r="T4278" s="4" t="str">
        <f t="shared" si="5"/>
        <v>Sandwich</v>
      </c>
      <c r="U4278" s="4" t="str">
        <f t="shared" si="6"/>
        <v>Takeaway</v>
      </c>
      <c r="V4278" s="4" t="str">
        <f t="shared" si="7"/>
        <v>UNKNOWN</v>
      </c>
      <c r="W4278" s="4">
        <f t="shared" ref="W4278:Y4278" si="4285">IF(OR(J4278 = "ERROR", J4278 = ""), "UNKNOWN", J4278)</f>
        <v>1</v>
      </c>
      <c r="X4278" s="4">
        <f t="shared" si="4285"/>
        <v>4</v>
      </c>
      <c r="Y4278" s="4">
        <f t="shared" si="4285"/>
        <v>4</v>
      </c>
      <c r="Z4278" s="5">
        <f t="shared" si="9"/>
        <v>45107</v>
      </c>
    </row>
    <row r="4279">
      <c r="A4279" s="1" t="s">
        <v>4316</v>
      </c>
      <c r="B4279" s="1" t="s">
        <v>32</v>
      </c>
      <c r="C4279" s="1">
        <v>1.0</v>
      </c>
      <c r="D4279" s="1">
        <v>1.0</v>
      </c>
      <c r="E4279" s="1">
        <v>1.0</v>
      </c>
      <c r="F4279" s="1" t="s">
        <v>39</v>
      </c>
      <c r="H4279" s="2">
        <v>45182.0</v>
      </c>
      <c r="J4279" s="3">
        <f t="shared" si="2"/>
        <v>1</v>
      </c>
      <c r="K4279" s="4">
        <f t="shared" si="3"/>
        <v>1</v>
      </c>
      <c r="L4279" s="4">
        <f t="shared" si="4"/>
        <v>1</v>
      </c>
      <c r="S4279" s="1" t="s">
        <v>4316</v>
      </c>
      <c r="T4279" s="4" t="str">
        <f t="shared" si="5"/>
        <v>Cookie</v>
      </c>
      <c r="U4279" s="4" t="str">
        <f t="shared" si="6"/>
        <v>UNKNOWN</v>
      </c>
      <c r="V4279" s="4" t="str">
        <f t="shared" si="7"/>
        <v>Digital Wallet</v>
      </c>
      <c r="W4279" s="4">
        <f t="shared" ref="W4279:Y4279" si="4286">IF(OR(J4279 = "ERROR", J4279 = ""), "UNKNOWN", J4279)</f>
        <v>1</v>
      </c>
      <c r="X4279" s="4">
        <f t="shared" si="4286"/>
        <v>1</v>
      </c>
      <c r="Y4279" s="4">
        <f t="shared" si="4286"/>
        <v>1</v>
      </c>
      <c r="Z4279" s="5">
        <f t="shared" si="9"/>
        <v>45182</v>
      </c>
    </row>
    <row r="4280">
      <c r="A4280" s="1" t="s">
        <v>4317</v>
      </c>
      <c r="B4280" s="1" t="s">
        <v>27</v>
      </c>
      <c r="C4280" s="1">
        <v>5.0</v>
      </c>
      <c r="D4280" s="1">
        <v>3.0</v>
      </c>
      <c r="E4280" s="1">
        <v>15.0</v>
      </c>
      <c r="F4280" s="1" t="s">
        <v>28</v>
      </c>
      <c r="H4280" s="2">
        <v>45119.0</v>
      </c>
      <c r="J4280" s="3">
        <f t="shared" si="2"/>
        <v>5</v>
      </c>
      <c r="K4280" s="4">
        <f t="shared" si="3"/>
        <v>3</v>
      </c>
      <c r="L4280" s="4">
        <f t="shared" si="4"/>
        <v>15</v>
      </c>
      <c r="S4280" s="1" t="s">
        <v>4317</v>
      </c>
      <c r="T4280" s="4" t="str">
        <f t="shared" si="5"/>
        <v>Cake</v>
      </c>
      <c r="U4280" s="4" t="str">
        <f t="shared" si="6"/>
        <v>UNKNOWN</v>
      </c>
      <c r="V4280" s="4" t="str">
        <f t="shared" si="7"/>
        <v>Cash</v>
      </c>
      <c r="W4280" s="4">
        <f t="shared" ref="W4280:Y4280" si="4287">IF(OR(J4280 = "ERROR", J4280 = ""), "UNKNOWN", J4280)</f>
        <v>5</v>
      </c>
      <c r="X4280" s="4">
        <f t="shared" si="4287"/>
        <v>3</v>
      </c>
      <c r="Y4280" s="4">
        <f t="shared" si="4287"/>
        <v>15</v>
      </c>
      <c r="Z4280" s="5">
        <f t="shared" si="9"/>
        <v>45119</v>
      </c>
    </row>
    <row r="4281">
      <c r="A4281" s="1" t="s">
        <v>4318</v>
      </c>
      <c r="C4281" s="1">
        <v>5.0</v>
      </c>
      <c r="D4281" s="1">
        <v>4.0</v>
      </c>
      <c r="E4281" s="1">
        <v>20.0</v>
      </c>
      <c r="G4281" s="1" t="s">
        <v>24</v>
      </c>
      <c r="H4281" s="6">
        <v>45243.0</v>
      </c>
      <c r="J4281" s="3">
        <f t="shared" si="2"/>
        <v>5</v>
      </c>
      <c r="K4281" s="4">
        <f t="shared" si="3"/>
        <v>4</v>
      </c>
      <c r="L4281" s="4">
        <f t="shared" si="4"/>
        <v>20</v>
      </c>
      <c r="S4281" s="1" t="s">
        <v>4318</v>
      </c>
      <c r="T4281" s="4" t="str">
        <f t="shared" si="5"/>
        <v>UNKNOWN</v>
      </c>
      <c r="U4281" s="4" t="str">
        <f t="shared" si="6"/>
        <v>Takeaway</v>
      </c>
      <c r="V4281" s="4" t="str">
        <f t="shared" si="7"/>
        <v>UNKNOWN</v>
      </c>
      <c r="W4281" s="4">
        <f t="shared" ref="W4281:Y4281" si="4288">IF(OR(J4281 = "ERROR", J4281 = ""), "UNKNOWN", J4281)</f>
        <v>5</v>
      </c>
      <c r="X4281" s="4">
        <f t="shared" si="4288"/>
        <v>4</v>
      </c>
      <c r="Y4281" s="4">
        <f t="shared" si="4288"/>
        <v>20</v>
      </c>
      <c r="Z4281" s="7">
        <f t="shared" si="9"/>
        <v>45243</v>
      </c>
    </row>
    <row r="4282">
      <c r="A4282" s="1" t="s">
        <v>4319</v>
      </c>
      <c r="B4282" s="1" t="s">
        <v>81</v>
      </c>
      <c r="C4282" s="1">
        <v>4.0</v>
      </c>
      <c r="D4282" s="1">
        <v>1.5</v>
      </c>
      <c r="E4282" s="1">
        <v>6.0</v>
      </c>
      <c r="F4282" s="1" t="s">
        <v>28</v>
      </c>
      <c r="H4282" s="2">
        <v>45152.0</v>
      </c>
      <c r="J4282" s="3">
        <f t="shared" si="2"/>
        <v>4</v>
      </c>
      <c r="K4282" s="4">
        <f t="shared" si="3"/>
        <v>1.5</v>
      </c>
      <c r="L4282" s="4">
        <f t="shared" si="4"/>
        <v>6</v>
      </c>
      <c r="S4282" s="1" t="s">
        <v>4319</v>
      </c>
      <c r="T4282" s="4" t="str">
        <f t="shared" si="5"/>
        <v>Tea</v>
      </c>
      <c r="U4282" s="4" t="str">
        <f t="shared" si="6"/>
        <v>UNKNOWN</v>
      </c>
      <c r="V4282" s="4" t="str">
        <f t="shared" si="7"/>
        <v>Cash</v>
      </c>
      <c r="W4282" s="4">
        <f t="shared" ref="W4282:Y4282" si="4289">IF(OR(J4282 = "ERROR", J4282 = ""), "UNKNOWN", J4282)</f>
        <v>4</v>
      </c>
      <c r="X4282" s="4">
        <f t="shared" si="4289"/>
        <v>1.5</v>
      </c>
      <c r="Y4282" s="4">
        <f t="shared" si="4289"/>
        <v>6</v>
      </c>
      <c r="Z4282" s="5">
        <f t="shared" si="9"/>
        <v>45152</v>
      </c>
    </row>
    <row r="4283">
      <c r="A4283" s="1" t="s">
        <v>4320</v>
      </c>
      <c r="B4283" s="1" t="s">
        <v>55</v>
      </c>
      <c r="C4283" s="1">
        <v>4.0</v>
      </c>
      <c r="D4283" s="1">
        <v>3.0</v>
      </c>
      <c r="E4283" s="1">
        <v>12.0</v>
      </c>
      <c r="F4283" s="1" t="s">
        <v>28</v>
      </c>
      <c r="H4283" s="2">
        <v>45080.0</v>
      </c>
      <c r="J4283" s="3">
        <f t="shared" si="2"/>
        <v>4</v>
      </c>
      <c r="K4283" s="4">
        <f t="shared" si="3"/>
        <v>3</v>
      </c>
      <c r="L4283" s="4">
        <f t="shared" si="4"/>
        <v>12</v>
      </c>
      <c r="S4283" s="1" t="s">
        <v>4320</v>
      </c>
      <c r="T4283" s="4" t="str">
        <f t="shared" si="5"/>
        <v>Juice</v>
      </c>
      <c r="U4283" s="4" t="str">
        <f t="shared" si="6"/>
        <v>UNKNOWN</v>
      </c>
      <c r="V4283" s="4" t="str">
        <f t="shared" si="7"/>
        <v>Cash</v>
      </c>
      <c r="W4283" s="4">
        <f t="shared" ref="W4283:Y4283" si="4290">IF(OR(J4283 = "ERROR", J4283 = ""), "UNKNOWN", J4283)</f>
        <v>4</v>
      </c>
      <c r="X4283" s="4">
        <f t="shared" si="4290"/>
        <v>3</v>
      </c>
      <c r="Y4283" s="4">
        <f t="shared" si="4290"/>
        <v>12</v>
      </c>
      <c r="Z4283" s="5">
        <f t="shared" si="9"/>
        <v>45080</v>
      </c>
    </row>
    <row r="4284">
      <c r="A4284" s="1" t="s">
        <v>4321</v>
      </c>
      <c r="B4284" s="1" t="s">
        <v>81</v>
      </c>
      <c r="C4284" s="1">
        <v>2.0</v>
      </c>
      <c r="D4284" s="1">
        <v>1.5</v>
      </c>
      <c r="E4284" s="1">
        <v>3.0</v>
      </c>
      <c r="G4284" s="1" t="s">
        <v>29</v>
      </c>
      <c r="H4284" s="2">
        <v>44979.0</v>
      </c>
      <c r="J4284" s="3">
        <f t="shared" si="2"/>
        <v>2</v>
      </c>
      <c r="K4284" s="4">
        <f t="shared" si="3"/>
        <v>1.5</v>
      </c>
      <c r="L4284" s="4">
        <f t="shared" si="4"/>
        <v>3</v>
      </c>
      <c r="S4284" s="1" t="s">
        <v>4321</v>
      </c>
      <c r="T4284" s="4" t="str">
        <f t="shared" si="5"/>
        <v>Tea</v>
      </c>
      <c r="U4284" s="4" t="str">
        <f t="shared" si="6"/>
        <v>In-store</v>
      </c>
      <c r="V4284" s="4" t="str">
        <f t="shared" si="7"/>
        <v>UNKNOWN</v>
      </c>
      <c r="W4284" s="4">
        <f t="shared" ref="W4284:Y4284" si="4291">IF(OR(J4284 = "ERROR", J4284 = ""), "UNKNOWN", J4284)</f>
        <v>2</v>
      </c>
      <c r="X4284" s="4">
        <f t="shared" si="4291"/>
        <v>1.5</v>
      </c>
      <c r="Y4284" s="4">
        <f t="shared" si="4291"/>
        <v>3</v>
      </c>
      <c r="Z4284" s="5">
        <f t="shared" si="9"/>
        <v>44979</v>
      </c>
    </row>
    <row r="4285">
      <c r="A4285" s="1" t="s">
        <v>4322</v>
      </c>
      <c r="B4285" s="1" t="s">
        <v>36</v>
      </c>
      <c r="C4285" s="1">
        <v>2.0</v>
      </c>
      <c r="D4285" s="1">
        <v>5.0</v>
      </c>
      <c r="E4285" s="1">
        <v>10.0</v>
      </c>
      <c r="F4285" s="1" t="s">
        <v>28</v>
      </c>
      <c r="G4285" s="1" t="s">
        <v>29</v>
      </c>
      <c r="H4285" s="2">
        <v>44969.0</v>
      </c>
      <c r="J4285" s="3">
        <f t="shared" si="2"/>
        <v>2</v>
      </c>
      <c r="K4285" s="4">
        <f t="shared" si="3"/>
        <v>5</v>
      </c>
      <c r="L4285" s="4">
        <f t="shared" si="4"/>
        <v>10</v>
      </c>
      <c r="S4285" s="1" t="s">
        <v>4322</v>
      </c>
      <c r="T4285" s="4" t="str">
        <f t="shared" si="5"/>
        <v>Salad</v>
      </c>
      <c r="U4285" s="4" t="str">
        <f t="shared" si="6"/>
        <v>In-store</v>
      </c>
      <c r="V4285" s="4" t="str">
        <f t="shared" si="7"/>
        <v>Cash</v>
      </c>
      <c r="W4285" s="4">
        <f t="shared" ref="W4285:Y4285" si="4292">IF(OR(J4285 = "ERROR", J4285 = ""), "UNKNOWN", J4285)</f>
        <v>2</v>
      </c>
      <c r="X4285" s="4">
        <f t="shared" si="4292"/>
        <v>5</v>
      </c>
      <c r="Y4285" s="4">
        <f t="shared" si="4292"/>
        <v>10</v>
      </c>
      <c r="Z4285" s="5">
        <f t="shared" si="9"/>
        <v>44969</v>
      </c>
    </row>
    <row r="4286">
      <c r="A4286" s="1" t="s">
        <v>4323</v>
      </c>
      <c r="B4286" s="1" t="s">
        <v>44</v>
      </c>
      <c r="C4286" s="1">
        <v>1.0</v>
      </c>
      <c r="D4286" s="1">
        <v>4.0</v>
      </c>
      <c r="E4286" s="1">
        <v>4.0</v>
      </c>
      <c r="F4286" s="1" t="s">
        <v>39</v>
      </c>
      <c r="G4286" s="1" t="s">
        <v>29</v>
      </c>
      <c r="H4286" s="6">
        <v>45287.0</v>
      </c>
      <c r="J4286" s="3">
        <f t="shared" si="2"/>
        <v>1</v>
      </c>
      <c r="K4286" s="4">
        <f t="shared" si="3"/>
        <v>4</v>
      </c>
      <c r="L4286" s="4">
        <f t="shared" si="4"/>
        <v>4</v>
      </c>
      <c r="S4286" s="1" t="s">
        <v>4323</v>
      </c>
      <c r="T4286" s="4" t="str">
        <f t="shared" si="5"/>
        <v>Sandwich</v>
      </c>
      <c r="U4286" s="4" t="str">
        <f t="shared" si="6"/>
        <v>In-store</v>
      </c>
      <c r="V4286" s="4" t="str">
        <f t="shared" si="7"/>
        <v>Digital Wallet</v>
      </c>
      <c r="W4286" s="4">
        <f t="shared" ref="W4286:Y4286" si="4293">IF(OR(J4286 = "ERROR", J4286 = ""), "UNKNOWN", J4286)</f>
        <v>1</v>
      </c>
      <c r="X4286" s="4">
        <f t="shared" si="4293"/>
        <v>4</v>
      </c>
      <c r="Y4286" s="4">
        <f t="shared" si="4293"/>
        <v>4</v>
      </c>
      <c r="Z4286" s="7">
        <f t="shared" si="9"/>
        <v>45287</v>
      </c>
    </row>
    <row r="4287">
      <c r="A4287" s="1" t="s">
        <v>4324</v>
      </c>
      <c r="B4287" s="1" t="s">
        <v>27</v>
      </c>
      <c r="C4287" s="1">
        <v>4.0</v>
      </c>
      <c r="D4287" s="1">
        <v>3.0</v>
      </c>
      <c r="E4287" s="1">
        <v>12.0</v>
      </c>
      <c r="F4287" s="1" t="s">
        <v>28</v>
      </c>
      <c r="G4287" s="1" t="s">
        <v>24</v>
      </c>
      <c r="H4287" s="2">
        <v>44927.0</v>
      </c>
      <c r="J4287" s="3">
        <f t="shared" si="2"/>
        <v>4</v>
      </c>
      <c r="K4287" s="4">
        <f t="shared" si="3"/>
        <v>3</v>
      </c>
      <c r="L4287" s="4">
        <f t="shared" si="4"/>
        <v>12</v>
      </c>
      <c r="S4287" s="1" t="s">
        <v>4324</v>
      </c>
      <c r="T4287" s="4" t="str">
        <f t="shared" si="5"/>
        <v>Cake</v>
      </c>
      <c r="U4287" s="4" t="str">
        <f t="shared" si="6"/>
        <v>Takeaway</v>
      </c>
      <c r="V4287" s="4" t="str">
        <f t="shared" si="7"/>
        <v>Cash</v>
      </c>
      <c r="W4287" s="4">
        <f t="shared" ref="W4287:Y4287" si="4294">IF(OR(J4287 = "ERROR", J4287 = ""), "UNKNOWN", J4287)</f>
        <v>4</v>
      </c>
      <c r="X4287" s="4">
        <f t="shared" si="4294"/>
        <v>3</v>
      </c>
      <c r="Y4287" s="4">
        <f t="shared" si="4294"/>
        <v>12</v>
      </c>
      <c r="Z4287" s="5">
        <f t="shared" si="9"/>
        <v>44927</v>
      </c>
    </row>
    <row r="4288">
      <c r="A4288" s="1" t="s">
        <v>4325</v>
      </c>
      <c r="B4288" s="1" t="s">
        <v>81</v>
      </c>
      <c r="C4288" s="1">
        <v>3.0</v>
      </c>
      <c r="D4288" s="1">
        <v>1.5</v>
      </c>
      <c r="E4288" s="1">
        <v>4.5</v>
      </c>
      <c r="F4288" s="1" t="s">
        <v>28</v>
      </c>
      <c r="G4288" s="1" t="s">
        <v>24</v>
      </c>
      <c r="H4288" s="2">
        <v>45010.0</v>
      </c>
      <c r="J4288" s="3">
        <f t="shared" si="2"/>
        <v>3</v>
      </c>
      <c r="K4288" s="4">
        <f t="shared" si="3"/>
        <v>1.5</v>
      </c>
      <c r="L4288" s="4">
        <f t="shared" si="4"/>
        <v>4.5</v>
      </c>
      <c r="S4288" s="1" t="s">
        <v>4325</v>
      </c>
      <c r="T4288" s="4" t="str">
        <f t="shared" si="5"/>
        <v>Tea</v>
      </c>
      <c r="U4288" s="4" t="str">
        <f t="shared" si="6"/>
        <v>Takeaway</v>
      </c>
      <c r="V4288" s="4" t="str">
        <f t="shared" si="7"/>
        <v>Cash</v>
      </c>
      <c r="W4288" s="4">
        <f t="shared" ref="W4288:Y4288" si="4295">IF(OR(J4288 = "ERROR", J4288 = ""), "UNKNOWN", J4288)</f>
        <v>3</v>
      </c>
      <c r="X4288" s="4">
        <f t="shared" si="4295"/>
        <v>1.5</v>
      </c>
      <c r="Y4288" s="4">
        <f t="shared" si="4295"/>
        <v>4.5</v>
      </c>
      <c r="Z4288" s="5">
        <f t="shared" si="9"/>
        <v>45010</v>
      </c>
    </row>
    <row r="4289">
      <c r="A4289" s="1" t="s">
        <v>4326</v>
      </c>
      <c r="B4289" s="1" t="s">
        <v>32</v>
      </c>
      <c r="C4289" s="1">
        <v>1.0</v>
      </c>
      <c r="D4289" s="1">
        <v>1.0</v>
      </c>
      <c r="E4289" s="1">
        <v>1.0</v>
      </c>
      <c r="F4289" s="1" t="s">
        <v>23</v>
      </c>
      <c r="G4289" s="1" t="s">
        <v>24</v>
      </c>
      <c r="H4289" s="2">
        <v>45005.0</v>
      </c>
      <c r="J4289" s="3">
        <f t="shared" si="2"/>
        <v>1</v>
      </c>
      <c r="K4289" s="4">
        <f t="shared" si="3"/>
        <v>1</v>
      </c>
      <c r="L4289" s="4">
        <f t="shared" si="4"/>
        <v>1</v>
      </c>
      <c r="S4289" s="1" t="s">
        <v>4326</v>
      </c>
      <c r="T4289" s="4" t="str">
        <f t="shared" si="5"/>
        <v>Cookie</v>
      </c>
      <c r="U4289" s="4" t="str">
        <f t="shared" si="6"/>
        <v>Takeaway</v>
      </c>
      <c r="V4289" s="4" t="str">
        <f t="shared" si="7"/>
        <v>Credit Card</v>
      </c>
      <c r="W4289" s="4">
        <f t="shared" ref="W4289:Y4289" si="4296">IF(OR(J4289 = "ERROR", J4289 = ""), "UNKNOWN", J4289)</f>
        <v>1</v>
      </c>
      <c r="X4289" s="4">
        <f t="shared" si="4296"/>
        <v>1</v>
      </c>
      <c r="Y4289" s="4">
        <f t="shared" si="4296"/>
        <v>1</v>
      </c>
      <c r="Z4289" s="5">
        <f t="shared" si="9"/>
        <v>45005</v>
      </c>
    </row>
    <row r="4290">
      <c r="A4290" s="1" t="s">
        <v>4327</v>
      </c>
      <c r="B4290" s="1" t="s">
        <v>44</v>
      </c>
      <c r="C4290" s="1">
        <v>2.0</v>
      </c>
      <c r="D4290" s="1">
        <v>4.0</v>
      </c>
      <c r="E4290" s="1">
        <v>8.0</v>
      </c>
      <c r="G4290" s="1" t="s">
        <v>29</v>
      </c>
      <c r="H4290" s="1" t="s">
        <v>25</v>
      </c>
      <c r="J4290" s="3">
        <f t="shared" si="2"/>
        <v>2</v>
      </c>
      <c r="K4290" s="4">
        <f t="shared" si="3"/>
        <v>4</v>
      </c>
      <c r="L4290" s="4">
        <f t="shared" si="4"/>
        <v>8</v>
      </c>
      <c r="S4290" s="1" t="s">
        <v>4327</v>
      </c>
      <c r="T4290" s="4" t="str">
        <f t="shared" si="5"/>
        <v>Sandwich</v>
      </c>
      <c r="U4290" s="4" t="str">
        <f t="shared" si="6"/>
        <v>In-store</v>
      </c>
      <c r="V4290" s="4" t="str">
        <f t="shared" si="7"/>
        <v>UNKNOWN</v>
      </c>
      <c r="W4290" s="4">
        <f t="shared" ref="W4290:Y4290" si="4297">IF(OR(J4290 = "ERROR", J4290 = ""), "UNKNOWN", J4290)</f>
        <v>2</v>
      </c>
      <c r="X4290" s="4">
        <f t="shared" si="4297"/>
        <v>4</v>
      </c>
      <c r="Y4290" s="4">
        <f t="shared" si="4297"/>
        <v>8</v>
      </c>
      <c r="Z4290" s="4" t="str">
        <f t="shared" si="9"/>
        <v>UNKNOWN</v>
      </c>
    </row>
    <row r="4291">
      <c r="A4291" s="1" t="s">
        <v>4328</v>
      </c>
      <c r="B4291" s="1" t="s">
        <v>27</v>
      </c>
      <c r="C4291" s="1">
        <v>5.0</v>
      </c>
      <c r="D4291" s="1">
        <v>3.0</v>
      </c>
      <c r="E4291" s="1">
        <v>15.0</v>
      </c>
      <c r="F4291" s="1" t="s">
        <v>39</v>
      </c>
      <c r="G4291" s="1" t="s">
        <v>29</v>
      </c>
      <c r="H4291" s="2">
        <v>45264.0</v>
      </c>
      <c r="J4291" s="3">
        <f t="shared" si="2"/>
        <v>5</v>
      </c>
      <c r="K4291" s="4">
        <f t="shared" si="3"/>
        <v>3</v>
      </c>
      <c r="L4291" s="4">
        <f t="shared" si="4"/>
        <v>15</v>
      </c>
      <c r="S4291" s="1" t="s">
        <v>4328</v>
      </c>
      <c r="T4291" s="4" t="str">
        <f t="shared" si="5"/>
        <v>Cake</v>
      </c>
      <c r="U4291" s="4" t="str">
        <f t="shared" si="6"/>
        <v>In-store</v>
      </c>
      <c r="V4291" s="4" t="str">
        <f t="shared" si="7"/>
        <v>Digital Wallet</v>
      </c>
      <c r="W4291" s="4">
        <f t="shared" ref="W4291:Y4291" si="4298">IF(OR(J4291 = "ERROR", J4291 = ""), "UNKNOWN", J4291)</f>
        <v>5</v>
      </c>
      <c r="X4291" s="4">
        <f t="shared" si="4298"/>
        <v>3</v>
      </c>
      <c r="Y4291" s="4">
        <f t="shared" si="4298"/>
        <v>15</v>
      </c>
      <c r="Z4291" s="5">
        <f t="shared" si="9"/>
        <v>45264</v>
      </c>
    </row>
    <row r="4292">
      <c r="A4292" s="1" t="s">
        <v>4329</v>
      </c>
      <c r="B4292" s="1" t="s">
        <v>44</v>
      </c>
      <c r="C4292" s="1">
        <v>3.0</v>
      </c>
      <c r="D4292" s="1">
        <v>4.0</v>
      </c>
      <c r="E4292" s="1">
        <v>12.0</v>
      </c>
      <c r="F4292" s="1" t="s">
        <v>28</v>
      </c>
      <c r="H4292" s="2">
        <v>45037.0</v>
      </c>
      <c r="J4292" s="3">
        <f t="shared" si="2"/>
        <v>3</v>
      </c>
      <c r="K4292" s="4">
        <f t="shared" si="3"/>
        <v>4</v>
      </c>
      <c r="L4292" s="4">
        <f t="shared" si="4"/>
        <v>12</v>
      </c>
      <c r="S4292" s="1" t="s">
        <v>4329</v>
      </c>
      <c r="T4292" s="4" t="str">
        <f t="shared" si="5"/>
        <v>Sandwich</v>
      </c>
      <c r="U4292" s="4" t="str">
        <f t="shared" si="6"/>
        <v>UNKNOWN</v>
      </c>
      <c r="V4292" s="4" t="str">
        <f t="shared" si="7"/>
        <v>Cash</v>
      </c>
      <c r="W4292" s="4">
        <f t="shared" ref="W4292:Y4292" si="4299">IF(OR(J4292 = "ERROR", J4292 = ""), "UNKNOWN", J4292)</f>
        <v>3</v>
      </c>
      <c r="X4292" s="4">
        <f t="shared" si="4299"/>
        <v>4</v>
      </c>
      <c r="Y4292" s="4">
        <f t="shared" si="4299"/>
        <v>12</v>
      </c>
      <c r="Z4292" s="5">
        <f t="shared" si="9"/>
        <v>45037</v>
      </c>
    </row>
    <row r="4293">
      <c r="A4293" s="1" t="s">
        <v>4330</v>
      </c>
      <c r="B4293" s="1" t="s">
        <v>41</v>
      </c>
      <c r="C4293" s="1">
        <v>5.0</v>
      </c>
      <c r="D4293" s="1">
        <v>4.0</v>
      </c>
      <c r="E4293" s="1">
        <v>20.0</v>
      </c>
      <c r="F4293" s="1" t="s">
        <v>39</v>
      </c>
      <c r="G4293" s="1" t="s">
        <v>24</v>
      </c>
      <c r="H4293" s="2">
        <v>44978.0</v>
      </c>
      <c r="J4293" s="3">
        <f t="shared" si="2"/>
        <v>5</v>
      </c>
      <c r="K4293" s="4">
        <f t="shared" si="3"/>
        <v>4</v>
      </c>
      <c r="L4293" s="4">
        <f t="shared" si="4"/>
        <v>20</v>
      </c>
      <c r="S4293" s="1" t="s">
        <v>4330</v>
      </c>
      <c r="T4293" s="4" t="str">
        <f t="shared" si="5"/>
        <v>Smoothie</v>
      </c>
      <c r="U4293" s="4" t="str">
        <f t="shared" si="6"/>
        <v>Takeaway</v>
      </c>
      <c r="V4293" s="4" t="str">
        <f t="shared" si="7"/>
        <v>Digital Wallet</v>
      </c>
      <c r="W4293" s="4">
        <f t="shared" ref="W4293:Y4293" si="4300">IF(OR(J4293 = "ERROR", J4293 = ""), "UNKNOWN", J4293)</f>
        <v>5</v>
      </c>
      <c r="X4293" s="4">
        <f t="shared" si="4300"/>
        <v>4</v>
      </c>
      <c r="Y4293" s="4">
        <f t="shared" si="4300"/>
        <v>20</v>
      </c>
      <c r="Z4293" s="5">
        <f t="shared" si="9"/>
        <v>44978</v>
      </c>
    </row>
    <row r="4294">
      <c r="A4294" s="1" t="s">
        <v>4331</v>
      </c>
      <c r="B4294" s="1" t="s">
        <v>81</v>
      </c>
      <c r="C4294" s="1">
        <v>2.0</v>
      </c>
      <c r="D4294" s="1">
        <v>1.5</v>
      </c>
      <c r="E4294" s="1">
        <v>3.0</v>
      </c>
      <c r="H4294" s="2">
        <v>45029.0</v>
      </c>
      <c r="J4294" s="3">
        <f t="shared" si="2"/>
        <v>2</v>
      </c>
      <c r="K4294" s="4">
        <f t="shared" si="3"/>
        <v>1.5</v>
      </c>
      <c r="L4294" s="4">
        <f t="shared" si="4"/>
        <v>3</v>
      </c>
      <c r="S4294" s="1" t="s">
        <v>4331</v>
      </c>
      <c r="T4294" s="4" t="str">
        <f t="shared" si="5"/>
        <v>Tea</v>
      </c>
      <c r="U4294" s="4" t="str">
        <f t="shared" si="6"/>
        <v>UNKNOWN</v>
      </c>
      <c r="V4294" s="4" t="str">
        <f t="shared" si="7"/>
        <v>UNKNOWN</v>
      </c>
      <c r="W4294" s="4">
        <f t="shared" ref="W4294:Y4294" si="4301">IF(OR(J4294 = "ERROR", J4294 = ""), "UNKNOWN", J4294)</f>
        <v>2</v>
      </c>
      <c r="X4294" s="4">
        <f t="shared" si="4301"/>
        <v>1.5</v>
      </c>
      <c r="Y4294" s="4">
        <f t="shared" si="4301"/>
        <v>3</v>
      </c>
      <c r="Z4294" s="5">
        <f t="shared" si="9"/>
        <v>45029</v>
      </c>
    </row>
    <row r="4295">
      <c r="A4295" s="1" t="s">
        <v>4332</v>
      </c>
      <c r="B4295" s="1" t="s">
        <v>27</v>
      </c>
      <c r="C4295" s="1">
        <v>1.0</v>
      </c>
      <c r="D4295" s="1">
        <v>3.0</v>
      </c>
      <c r="E4295" s="1">
        <v>3.0</v>
      </c>
      <c r="F4295" s="1" t="s">
        <v>23</v>
      </c>
      <c r="H4295" s="2">
        <v>45145.0</v>
      </c>
      <c r="J4295" s="3">
        <f t="shared" si="2"/>
        <v>1</v>
      </c>
      <c r="K4295" s="4">
        <f t="shared" si="3"/>
        <v>3</v>
      </c>
      <c r="L4295" s="4">
        <f t="shared" si="4"/>
        <v>3</v>
      </c>
      <c r="S4295" s="1" t="s">
        <v>4332</v>
      </c>
      <c r="T4295" s="4" t="str">
        <f t="shared" si="5"/>
        <v>Cake</v>
      </c>
      <c r="U4295" s="4" t="str">
        <f t="shared" si="6"/>
        <v>UNKNOWN</v>
      </c>
      <c r="V4295" s="4" t="str">
        <f t="shared" si="7"/>
        <v>Credit Card</v>
      </c>
      <c r="W4295" s="4">
        <f t="shared" ref="W4295:Y4295" si="4302">IF(OR(J4295 = "ERROR", J4295 = ""), "UNKNOWN", J4295)</f>
        <v>1</v>
      </c>
      <c r="X4295" s="4">
        <f t="shared" si="4302"/>
        <v>3</v>
      </c>
      <c r="Y4295" s="4">
        <f t="shared" si="4302"/>
        <v>3</v>
      </c>
      <c r="Z4295" s="5">
        <f t="shared" si="9"/>
        <v>45145</v>
      </c>
    </row>
    <row r="4296">
      <c r="A4296" s="1" t="s">
        <v>4333</v>
      </c>
      <c r="B4296" s="1" t="s">
        <v>22</v>
      </c>
      <c r="C4296" s="1">
        <v>4.0</v>
      </c>
      <c r="D4296" s="1">
        <v>2.0</v>
      </c>
      <c r="E4296" s="1">
        <v>8.0</v>
      </c>
      <c r="F4296" s="1" t="s">
        <v>28</v>
      </c>
      <c r="G4296" s="1" t="s">
        <v>29</v>
      </c>
      <c r="H4296" s="6">
        <v>45209.0</v>
      </c>
      <c r="J4296" s="3">
        <f t="shared" si="2"/>
        <v>4</v>
      </c>
      <c r="K4296" s="4">
        <f t="shared" si="3"/>
        <v>2</v>
      </c>
      <c r="L4296" s="4">
        <f t="shared" si="4"/>
        <v>8</v>
      </c>
      <c r="S4296" s="1" t="s">
        <v>4333</v>
      </c>
      <c r="T4296" s="4" t="str">
        <f t="shared" si="5"/>
        <v>Coffee</v>
      </c>
      <c r="U4296" s="4" t="str">
        <f t="shared" si="6"/>
        <v>In-store</v>
      </c>
      <c r="V4296" s="4" t="str">
        <f t="shared" si="7"/>
        <v>Cash</v>
      </c>
      <c r="W4296" s="4">
        <f t="shared" ref="W4296:Y4296" si="4303">IF(OR(J4296 = "ERROR", J4296 = ""), "UNKNOWN", J4296)</f>
        <v>4</v>
      </c>
      <c r="X4296" s="4">
        <f t="shared" si="4303"/>
        <v>2</v>
      </c>
      <c r="Y4296" s="4">
        <f t="shared" si="4303"/>
        <v>8</v>
      </c>
      <c r="Z4296" s="7">
        <f t="shared" si="9"/>
        <v>45209</v>
      </c>
    </row>
    <row r="4297">
      <c r="A4297" s="1" t="s">
        <v>4334</v>
      </c>
      <c r="B4297" s="1" t="s">
        <v>41</v>
      </c>
      <c r="C4297" s="1">
        <v>3.0</v>
      </c>
      <c r="D4297" s="1">
        <v>4.0</v>
      </c>
      <c r="E4297" s="1">
        <v>12.0</v>
      </c>
      <c r="F4297" s="1" t="s">
        <v>39</v>
      </c>
      <c r="G4297" s="1" t="s">
        <v>25</v>
      </c>
      <c r="H4297" s="2">
        <v>45123.0</v>
      </c>
      <c r="J4297" s="3">
        <f t="shared" si="2"/>
        <v>3</v>
      </c>
      <c r="K4297" s="4">
        <f t="shared" si="3"/>
        <v>4</v>
      </c>
      <c r="L4297" s="4">
        <f t="shared" si="4"/>
        <v>12</v>
      </c>
      <c r="S4297" s="1" t="s">
        <v>4334</v>
      </c>
      <c r="T4297" s="4" t="str">
        <f t="shared" si="5"/>
        <v>Smoothie</v>
      </c>
      <c r="U4297" s="4" t="str">
        <f t="shared" si="6"/>
        <v>UNKNOWN</v>
      </c>
      <c r="V4297" s="4" t="str">
        <f t="shared" si="7"/>
        <v>Digital Wallet</v>
      </c>
      <c r="W4297" s="4">
        <f t="shared" ref="W4297:Y4297" si="4304">IF(OR(J4297 = "ERROR", J4297 = ""), "UNKNOWN", J4297)</f>
        <v>3</v>
      </c>
      <c r="X4297" s="4">
        <f t="shared" si="4304"/>
        <v>4</v>
      </c>
      <c r="Y4297" s="4">
        <f t="shared" si="4304"/>
        <v>12</v>
      </c>
      <c r="Z4297" s="5">
        <f t="shared" si="9"/>
        <v>45123</v>
      </c>
    </row>
    <row r="4298">
      <c r="A4298" s="1" t="s">
        <v>4335</v>
      </c>
      <c r="B4298" s="1" t="s">
        <v>44</v>
      </c>
      <c r="C4298" s="1">
        <v>3.0</v>
      </c>
      <c r="D4298" s="1">
        <v>4.0</v>
      </c>
      <c r="E4298" s="1">
        <v>12.0</v>
      </c>
      <c r="F4298" s="1" t="s">
        <v>23</v>
      </c>
      <c r="G4298" s="1" t="s">
        <v>24</v>
      </c>
      <c r="H4298" s="1" t="s">
        <v>30</v>
      </c>
      <c r="J4298" s="3">
        <f t="shared" si="2"/>
        <v>3</v>
      </c>
      <c r="K4298" s="4">
        <f t="shared" si="3"/>
        <v>4</v>
      </c>
      <c r="L4298" s="4">
        <f t="shared" si="4"/>
        <v>12</v>
      </c>
      <c r="S4298" s="1" t="s">
        <v>4335</v>
      </c>
      <c r="T4298" s="4" t="str">
        <f t="shared" si="5"/>
        <v>Sandwich</v>
      </c>
      <c r="U4298" s="4" t="str">
        <f t="shared" si="6"/>
        <v>Takeaway</v>
      </c>
      <c r="V4298" s="4" t="str">
        <f t="shared" si="7"/>
        <v>Credit Card</v>
      </c>
      <c r="W4298" s="4">
        <f t="shared" ref="W4298:Y4298" si="4305">IF(OR(J4298 = "ERROR", J4298 = ""), "UNKNOWN", J4298)</f>
        <v>3</v>
      </c>
      <c r="X4298" s="4">
        <f t="shared" si="4305"/>
        <v>4</v>
      </c>
      <c r="Y4298" s="4">
        <f t="shared" si="4305"/>
        <v>12</v>
      </c>
      <c r="Z4298" s="4" t="str">
        <f t="shared" si="9"/>
        <v>UNKNOWN</v>
      </c>
    </row>
    <row r="4299">
      <c r="A4299" s="1" t="s">
        <v>4336</v>
      </c>
      <c r="B4299" s="1" t="s">
        <v>27</v>
      </c>
      <c r="C4299" s="1" t="s">
        <v>30</v>
      </c>
      <c r="D4299" s="1">
        <v>3.0</v>
      </c>
      <c r="E4299" s="1">
        <v>15.0</v>
      </c>
      <c r="H4299" s="2">
        <v>45061.0</v>
      </c>
      <c r="J4299" s="3">
        <f t="shared" si="2"/>
        <v>5</v>
      </c>
      <c r="K4299" s="4">
        <f t="shared" si="3"/>
        <v>3</v>
      </c>
      <c r="L4299" s="4">
        <f t="shared" si="4"/>
        <v>15</v>
      </c>
      <c r="S4299" s="1" t="s">
        <v>4336</v>
      </c>
      <c r="T4299" s="4" t="str">
        <f t="shared" si="5"/>
        <v>Cake</v>
      </c>
      <c r="U4299" s="4" t="str">
        <f t="shared" si="6"/>
        <v>UNKNOWN</v>
      </c>
      <c r="V4299" s="4" t="str">
        <f t="shared" si="7"/>
        <v>UNKNOWN</v>
      </c>
      <c r="W4299" s="4">
        <f t="shared" ref="W4299:Y4299" si="4306">IF(OR(J4299 = "ERROR", J4299 = ""), "UNKNOWN", J4299)</f>
        <v>5</v>
      </c>
      <c r="X4299" s="4">
        <f t="shared" si="4306"/>
        <v>3</v>
      </c>
      <c r="Y4299" s="4">
        <f t="shared" si="4306"/>
        <v>15</v>
      </c>
      <c r="Z4299" s="5">
        <f t="shared" si="9"/>
        <v>45061</v>
      </c>
    </row>
    <row r="4300">
      <c r="A4300" s="1" t="s">
        <v>4337</v>
      </c>
      <c r="B4300" s="1" t="s">
        <v>55</v>
      </c>
      <c r="C4300" s="1">
        <v>2.0</v>
      </c>
      <c r="D4300" s="1">
        <v>3.0</v>
      </c>
      <c r="E4300" s="1">
        <v>6.0</v>
      </c>
      <c r="F4300" s="1" t="s">
        <v>39</v>
      </c>
      <c r="G4300" s="1" t="s">
        <v>29</v>
      </c>
      <c r="H4300" s="6">
        <v>45249.0</v>
      </c>
      <c r="J4300" s="3">
        <f t="shared" si="2"/>
        <v>2</v>
      </c>
      <c r="K4300" s="4">
        <f t="shared" si="3"/>
        <v>3</v>
      </c>
      <c r="L4300" s="4">
        <f t="shared" si="4"/>
        <v>6</v>
      </c>
      <c r="S4300" s="1" t="s">
        <v>4337</v>
      </c>
      <c r="T4300" s="4" t="str">
        <f t="shared" si="5"/>
        <v>Juice</v>
      </c>
      <c r="U4300" s="4" t="str">
        <f t="shared" si="6"/>
        <v>In-store</v>
      </c>
      <c r="V4300" s="4" t="str">
        <f t="shared" si="7"/>
        <v>Digital Wallet</v>
      </c>
      <c r="W4300" s="4">
        <f t="shared" ref="W4300:Y4300" si="4307">IF(OR(J4300 = "ERROR", J4300 = ""), "UNKNOWN", J4300)</f>
        <v>2</v>
      </c>
      <c r="X4300" s="4">
        <f t="shared" si="4307"/>
        <v>3</v>
      </c>
      <c r="Y4300" s="4">
        <f t="shared" si="4307"/>
        <v>6</v>
      </c>
      <c r="Z4300" s="7">
        <f t="shared" si="9"/>
        <v>45249</v>
      </c>
    </row>
    <row r="4301">
      <c r="A4301" s="1" t="s">
        <v>4338</v>
      </c>
      <c r="B4301" s="1" t="s">
        <v>32</v>
      </c>
      <c r="C4301" s="1">
        <v>5.0</v>
      </c>
      <c r="D4301" s="1">
        <v>1.0</v>
      </c>
      <c r="E4301" s="1">
        <v>5.0</v>
      </c>
      <c r="F4301" s="1" t="s">
        <v>23</v>
      </c>
      <c r="G4301" s="1" t="s">
        <v>25</v>
      </c>
      <c r="H4301" s="1" t="s">
        <v>30</v>
      </c>
      <c r="J4301" s="3">
        <f t="shared" si="2"/>
        <v>5</v>
      </c>
      <c r="K4301" s="4">
        <f t="shared" si="3"/>
        <v>1</v>
      </c>
      <c r="L4301" s="4">
        <f t="shared" si="4"/>
        <v>5</v>
      </c>
      <c r="S4301" s="1" t="s">
        <v>4338</v>
      </c>
      <c r="T4301" s="4" t="str">
        <f t="shared" si="5"/>
        <v>Cookie</v>
      </c>
      <c r="U4301" s="4" t="str">
        <f t="shared" si="6"/>
        <v>UNKNOWN</v>
      </c>
      <c r="V4301" s="4" t="str">
        <f t="shared" si="7"/>
        <v>Credit Card</v>
      </c>
      <c r="W4301" s="4">
        <f t="shared" ref="W4301:Y4301" si="4308">IF(OR(J4301 = "ERROR", J4301 = ""), "UNKNOWN", J4301)</f>
        <v>5</v>
      </c>
      <c r="X4301" s="4">
        <f t="shared" si="4308"/>
        <v>1</v>
      </c>
      <c r="Y4301" s="4">
        <f t="shared" si="4308"/>
        <v>5</v>
      </c>
      <c r="Z4301" s="4" t="str">
        <f t="shared" si="9"/>
        <v>UNKNOWN</v>
      </c>
    </row>
    <row r="4302">
      <c r="A4302" s="1" t="s">
        <v>4339</v>
      </c>
      <c r="B4302" s="1" t="s">
        <v>30</v>
      </c>
      <c r="C4302" s="1">
        <v>4.0</v>
      </c>
      <c r="D4302" s="1">
        <v>3.0</v>
      </c>
      <c r="E4302" s="1">
        <v>12.0</v>
      </c>
      <c r="F4302" s="1" t="s">
        <v>25</v>
      </c>
      <c r="H4302" s="2">
        <v>45269.0</v>
      </c>
      <c r="J4302" s="3">
        <f t="shared" si="2"/>
        <v>4</v>
      </c>
      <c r="K4302" s="4">
        <f t="shared" si="3"/>
        <v>3</v>
      </c>
      <c r="L4302" s="4">
        <f t="shared" si="4"/>
        <v>12</v>
      </c>
      <c r="S4302" s="1" t="s">
        <v>4339</v>
      </c>
      <c r="T4302" s="4" t="str">
        <f t="shared" si="5"/>
        <v>UNKNOWN</v>
      </c>
      <c r="U4302" s="4" t="str">
        <f t="shared" si="6"/>
        <v>UNKNOWN</v>
      </c>
      <c r="V4302" s="4" t="str">
        <f t="shared" si="7"/>
        <v>UNKNOWN</v>
      </c>
      <c r="W4302" s="4">
        <f t="shared" ref="W4302:Y4302" si="4309">IF(OR(J4302 = "ERROR", J4302 = ""), "UNKNOWN", J4302)</f>
        <v>4</v>
      </c>
      <c r="X4302" s="4">
        <f t="shared" si="4309"/>
        <v>3</v>
      </c>
      <c r="Y4302" s="4">
        <f t="shared" si="4309"/>
        <v>12</v>
      </c>
      <c r="Z4302" s="5">
        <f t="shared" si="9"/>
        <v>45269</v>
      </c>
    </row>
    <row r="4303">
      <c r="A4303" s="1" t="s">
        <v>4340</v>
      </c>
      <c r="B4303" s="1" t="s">
        <v>44</v>
      </c>
      <c r="C4303" s="1">
        <v>3.0</v>
      </c>
      <c r="D4303" s="1">
        <v>4.0</v>
      </c>
      <c r="E4303" s="1">
        <v>12.0</v>
      </c>
      <c r="F4303" s="1" t="s">
        <v>23</v>
      </c>
      <c r="G4303" s="1" t="s">
        <v>29</v>
      </c>
      <c r="H4303" s="2">
        <v>44938.0</v>
      </c>
      <c r="J4303" s="3">
        <f t="shared" si="2"/>
        <v>3</v>
      </c>
      <c r="K4303" s="4">
        <f t="shared" si="3"/>
        <v>4</v>
      </c>
      <c r="L4303" s="4">
        <f t="shared" si="4"/>
        <v>12</v>
      </c>
      <c r="S4303" s="1" t="s">
        <v>4340</v>
      </c>
      <c r="T4303" s="4" t="str">
        <f t="shared" si="5"/>
        <v>Sandwich</v>
      </c>
      <c r="U4303" s="4" t="str">
        <f t="shared" si="6"/>
        <v>In-store</v>
      </c>
      <c r="V4303" s="4" t="str">
        <f t="shared" si="7"/>
        <v>Credit Card</v>
      </c>
      <c r="W4303" s="4">
        <f t="shared" ref="W4303:Y4303" si="4310">IF(OR(J4303 = "ERROR", J4303 = ""), "UNKNOWN", J4303)</f>
        <v>3</v>
      </c>
      <c r="X4303" s="4">
        <f t="shared" si="4310"/>
        <v>4</v>
      </c>
      <c r="Y4303" s="4">
        <f t="shared" si="4310"/>
        <v>12</v>
      </c>
      <c r="Z4303" s="5">
        <f t="shared" si="9"/>
        <v>44938</v>
      </c>
    </row>
    <row r="4304">
      <c r="A4304" s="1" t="s">
        <v>4341</v>
      </c>
      <c r="B4304" s="1" t="s">
        <v>81</v>
      </c>
      <c r="C4304" s="1">
        <v>5.0</v>
      </c>
      <c r="D4304" s="1">
        <v>1.5</v>
      </c>
      <c r="E4304" s="1">
        <v>7.5</v>
      </c>
      <c r="F4304" s="1" t="s">
        <v>39</v>
      </c>
      <c r="G4304" s="1" t="s">
        <v>29</v>
      </c>
      <c r="H4304" s="2">
        <v>44943.0</v>
      </c>
      <c r="J4304" s="3">
        <f t="shared" si="2"/>
        <v>5</v>
      </c>
      <c r="K4304" s="4">
        <f t="shared" si="3"/>
        <v>1.5</v>
      </c>
      <c r="L4304" s="4">
        <f t="shared" si="4"/>
        <v>7.5</v>
      </c>
      <c r="S4304" s="1" t="s">
        <v>4341</v>
      </c>
      <c r="T4304" s="4" t="str">
        <f t="shared" si="5"/>
        <v>Tea</v>
      </c>
      <c r="U4304" s="4" t="str">
        <f t="shared" si="6"/>
        <v>In-store</v>
      </c>
      <c r="V4304" s="4" t="str">
        <f t="shared" si="7"/>
        <v>Digital Wallet</v>
      </c>
      <c r="W4304" s="4">
        <f t="shared" ref="W4304:Y4304" si="4311">IF(OR(J4304 = "ERROR", J4304 = ""), "UNKNOWN", J4304)</f>
        <v>5</v>
      </c>
      <c r="X4304" s="4">
        <f t="shared" si="4311"/>
        <v>1.5</v>
      </c>
      <c r="Y4304" s="4">
        <f t="shared" si="4311"/>
        <v>7.5</v>
      </c>
      <c r="Z4304" s="5">
        <f t="shared" si="9"/>
        <v>44943</v>
      </c>
    </row>
    <row r="4305">
      <c r="A4305" s="1" t="s">
        <v>4342</v>
      </c>
      <c r="C4305" s="1">
        <v>3.0</v>
      </c>
      <c r="D4305" s="1">
        <v>1.0</v>
      </c>
      <c r="E4305" s="1">
        <v>3.0</v>
      </c>
      <c r="F4305" s="1" t="s">
        <v>23</v>
      </c>
      <c r="G4305" s="1" t="s">
        <v>29</v>
      </c>
      <c r="H4305" s="2">
        <v>45128.0</v>
      </c>
      <c r="J4305" s="3">
        <f t="shared" si="2"/>
        <v>3</v>
      </c>
      <c r="K4305" s="4">
        <f t="shared" si="3"/>
        <v>1</v>
      </c>
      <c r="L4305" s="4">
        <f t="shared" si="4"/>
        <v>3</v>
      </c>
      <c r="S4305" s="1" t="s">
        <v>4342</v>
      </c>
      <c r="T4305" s="4" t="str">
        <f t="shared" si="5"/>
        <v>UNKNOWN</v>
      </c>
      <c r="U4305" s="4" t="str">
        <f t="shared" si="6"/>
        <v>In-store</v>
      </c>
      <c r="V4305" s="4" t="str">
        <f t="shared" si="7"/>
        <v>Credit Card</v>
      </c>
      <c r="W4305" s="4">
        <f t="shared" ref="W4305:Y4305" si="4312">IF(OR(J4305 = "ERROR", J4305 = ""), "UNKNOWN", J4305)</f>
        <v>3</v>
      </c>
      <c r="X4305" s="4">
        <f t="shared" si="4312"/>
        <v>1</v>
      </c>
      <c r="Y4305" s="4">
        <f t="shared" si="4312"/>
        <v>3</v>
      </c>
      <c r="Z4305" s="5">
        <f t="shared" si="9"/>
        <v>45128</v>
      </c>
    </row>
    <row r="4306">
      <c r="A4306" s="1" t="s">
        <v>4343</v>
      </c>
      <c r="B4306" s="1" t="s">
        <v>32</v>
      </c>
      <c r="C4306" s="1">
        <v>2.0</v>
      </c>
      <c r="D4306" s="1">
        <v>1.0</v>
      </c>
      <c r="E4306" s="1">
        <v>2.0</v>
      </c>
      <c r="F4306" s="1" t="s">
        <v>28</v>
      </c>
      <c r="H4306" s="6">
        <v>45271.0</v>
      </c>
      <c r="J4306" s="3">
        <f t="shared" si="2"/>
        <v>2</v>
      </c>
      <c r="K4306" s="4">
        <f t="shared" si="3"/>
        <v>1</v>
      </c>
      <c r="L4306" s="4">
        <f t="shared" si="4"/>
        <v>2</v>
      </c>
      <c r="S4306" s="1" t="s">
        <v>4343</v>
      </c>
      <c r="T4306" s="4" t="str">
        <f t="shared" si="5"/>
        <v>Cookie</v>
      </c>
      <c r="U4306" s="4" t="str">
        <f t="shared" si="6"/>
        <v>UNKNOWN</v>
      </c>
      <c r="V4306" s="4" t="str">
        <f t="shared" si="7"/>
        <v>Cash</v>
      </c>
      <c r="W4306" s="4">
        <f t="shared" ref="W4306:Y4306" si="4313">IF(OR(J4306 = "ERROR", J4306 = ""), "UNKNOWN", J4306)</f>
        <v>2</v>
      </c>
      <c r="X4306" s="4">
        <f t="shared" si="4313"/>
        <v>1</v>
      </c>
      <c r="Y4306" s="4">
        <f t="shared" si="4313"/>
        <v>2</v>
      </c>
      <c r="Z4306" s="7">
        <f t="shared" si="9"/>
        <v>45271</v>
      </c>
    </row>
    <row r="4307">
      <c r="A4307" s="1" t="s">
        <v>4344</v>
      </c>
      <c r="B4307" s="1" t="s">
        <v>44</v>
      </c>
      <c r="C4307" s="1">
        <v>1.0</v>
      </c>
      <c r="D4307" s="1">
        <v>4.0</v>
      </c>
      <c r="E4307" s="1">
        <v>4.0</v>
      </c>
      <c r="F4307" s="1" t="s">
        <v>28</v>
      </c>
      <c r="G4307" s="1" t="s">
        <v>24</v>
      </c>
      <c r="H4307" s="2">
        <v>45238.0</v>
      </c>
      <c r="J4307" s="3">
        <f t="shared" si="2"/>
        <v>1</v>
      </c>
      <c r="K4307" s="4">
        <f t="shared" si="3"/>
        <v>4</v>
      </c>
      <c r="L4307" s="4">
        <f t="shared" si="4"/>
        <v>4</v>
      </c>
      <c r="S4307" s="1" t="s">
        <v>4344</v>
      </c>
      <c r="T4307" s="4" t="str">
        <f t="shared" si="5"/>
        <v>Sandwich</v>
      </c>
      <c r="U4307" s="4" t="str">
        <f t="shared" si="6"/>
        <v>Takeaway</v>
      </c>
      <c r="V4307" s="4" t="str">
        <f t="shared" si="7"/>
        <v>Cash</v>
      </c>
      <c r="W4307" s="4">
        <f t="shared" ref="W4307:Y4307" si="4314">IF(OR(J4307 = "ERROR", J4307 = ""), "UNKNOWN", J4307)</f>
        <v>1</v>
      </c>
      <c r="X4307" s="4">
        <f t="shared" si="4314"/>
        <v>4</v>
      </c>
      <c r="Y4307" s="4">
        <f t="shared" si="4314"/>
        <v>4</v>
      </c>
      <c r="Z4307" s="5">
        <f t="shared" si="9"/>
        <v>45238</v>
      </c>
    </row>
    <row r="4308">
      <c r="A4308" s="1" t="s">
        <v>4345</v>
      </c>
      <c r="B4308" s="1" t="s">
        <v>30</v>
      </c>
      <c r="C4308" s="1">
        <v>2.0</v>
      </c>
      <c r="D4308" s="1">
        <v>3.0</v>
      </c>
      <c r="E4308" s="1">
        <v>6.0</v>
      </c>
      <c r="F4308" s="1" t="s">
        <v>28</v>
      </c>
      <c r="G4308" s="1" t="s">
        <v>29</v>
      </c>
      <c r="H4308" s="2">
        <v>45196.0</v>
      </c>
      <c r="J4308" s="3">
        <f t="shared" si="2"/>
        <v>2</v>
      </c>
      <c r="K4308" s="4">
        <f t="shared" si="3"/>
        <v>3</v>
      </c>
      <c r="L4308" s="4">
        <f t="shared" si="4"/>
        <v>6</v>
      </c>
      <c r="S4308" s="1" t="s">
        <v>4345</v>
      </c>
      <c r="T4308" s="4" t="str">
        <f t="shared" si="5"/>
        <v>UNKNOWN</v>
      </c>
      <c r="U4308" s="4" t="str">
        <f t="shared" si="6"/>
        <v>In-store</v>
      </c>
      <c r="V4308" s="4" t="str">
        <f t="shared" si="7"/>
        <v>Cash</v>
      </c>
      <c r="W4308" s="4">
        <f t="shared" ref="W4308:Y4308" si="4315">IF(OR(J4308 = "ERROR", J4308 = ""), "UNKNOWN", J4308)</f>
        <v>2</v>
      </c>
      <c r="X4308" s="4">
        <f t="shared" si="4315"/>
        <v>3</v>
      </c>
      <c r="Y4308" s="4">
        <f t="shared" si="4315"/>
        <v>6</v>
      </c>
      <c r="Z4308" s="5">
        <f t="shared" si="9"/>
        <v>45196</v>
      </c>
    </row>
    <row r="4309">
      <c r="A4309" s="1" t="s">
        <v>4346</v>
      </c>
      <c r="B4309" s="1" t="s">
        <v>30</v>
      </c>
      <c r="C4309" s="1" t="s">
        <v>30</v>
      </c>
      <c r="D4309" s="1">
        <v>2.0</v>
      </c>
      <c r="E4309" s="1">
        <v>10.0</v>
      </c>
      <c r="F4309" s="1" t="s">
        <v>23</v>
      </c>
      <c r="G4309" s="1" t="s">
        <v>30</v>
      </c>
      <c r="H4309" s="2">
        <v>45106.0</v>
      </c>
      <c r="J4309" s="3">
        <f t="shared" si="2"/>
        <v>5</v>
      </c>
      <c r="K4309" s="4">
        <f t="shared" si="3"/>
        <v>2</v>
      </c>
      <c r="L4309" s="4">
        <f t="shared" si="4"/>
        <v>10</v>
      </c>
      <c r="S4309" s="1" t="s">
        <v>4346</v>
      </c>
      <c r="T4309" s="4" t="str">
        <f t="shared" si="5"/>
        <v>UNKNOWN</v>
      </c>
      <c r="U4309" s="4" t="str">
        <f t="shared" si="6"/>
        <v>UNKNOWN</v>
      </c>
      <c r="V4309" s="4" t="str">
        <f t="shared" si="7"/>
        <v>Credit Card</v>
      </c>
      <c r="W4309" s="4">
        <f t="shared" ref="W4309:Y4309" si="4316">IF(OR(J4309 = "ERROR", J4309 = ""), "UNKNOWN", J4309)</f>
        <v>5</v>
      </c>
      <c r="X4309" s="4">
        <f t="shared" si="4316"/>
        <v>2</v>
      </c>
      <c r="Y4309" s="4">
        <f t="shared" si="4316"/>
        <v>10</v>
      </c>
      <c r="Z4309" s="5">
        <f t="shared" si="9"/>
        <v>45106</v>
      </c>
    </row>
    <row r="4310">
      <c r="A4310" s="1" t="s">
        <v>4347</v>
      </c>
      <c r="B4310" s="1" t="s">
        <v>32</v>
      </c>
      <c r="C4310" s="1">
        <v>3.0</v>
      </c>
      <c r="D4310" s="1">
        <v>1.0</v>
      </c>
      <c r="E4310" s="1">
        <v>3.0</v>
      </c>
      <c r="F4310" s="1" t="s">
        <v>23</v>
      </c>
      <c r="G4310" s="1" t="s">
        <v>29</v>
      </c>
      <c r="H4310" s="2">
        <v>44938.0</v>
      </c>
      <c r="J4310" s="3">
        <f t="shared" si="2"/>
        <v>3</v>
      </c>
      <c r="K4310" s="4">
        <f t="shared" si="3"/>
        <v>1</v>
      </c>
      <c r="L4310" s="4">
        <f t="shared" si="4"/>
        <v>3</v>
      </c>
      <c r="S4310" s="1" t="s">
        <v>4347</v>
      </c>
      <c r="T4310" s="4" t="str">
        <f t="shared" si="5"/>
        <v>Cookie</v>
      </c>
      <c r="U4310" s="4" t="str">
        <f t="shared" si="6"/>
        <v>In-store</v>
      </c>
      <c r="V4310" s="4" t="str">
        <f t="shared" si="7"/>
        <v>Credit Card</v>
      </c>
      <c r="W4310" s="4">
        <f t="shared" ref="W4310:Y4310" si="4317">IF(OR(J4310 = "ERROR", J4310 = ""), "UNKNOWN", J4310)</f>
        <v>3</v>
      </c>
      <c r="X4310" s="4">
        <f t="shared" si="4317"/>
        <v>1</v>
      </c>
      <c r="Y4310" s="4">
        <f t="shared" si="4317"/>
        <v>3</v>
      </c>
      <c r="Z4310" s="5">
        <f t="shared" si="9"/>
        <v>44938</v>
      </c>
    </row>
    <row r="4311">
      <c r="A4311" s="1" t="s">
        <v>4348</v>
      </c>
      <c r="B4311" s="1" t="s">
        <v>81</v>
      </c>
      <c r="C4311" s="1">
        <v>3.0</v>
      </c>
      <c r="D4311" s="1">
        <v>1.5</v>
      </c>
      <c r="E4311" s="1">
        <v>4.5</v>
      </c>
      <c r="H4311" s="2">
        <v>45110.0</v>
      </c>
      <c r="J4311" s="3">
        <f t="shared" si="2"/>
        <v>3</v>
      </c>
      <c r="K4311" s="4">
        <f t="shared" si="3"/>
        <v>1.5</v>
      </c>
      <c r="L4311" s="4">
        <f t="shared" si="4"/>
        <v>4.5</v>
      </c>
      <c r="S4311" s="1" t="s">
        <v>4348</v>
      </c>
      <c r="T4311" s="4" t="str">
        <f t="shared" si="5"/>
        <v>Tea</v>
      </c>
      <c r="U4311" s="4" t="str">
        <f t="shared" si="6"/>
        <v>UNKNOWN</v>
      </c>
      <c r="V4311" s="4" t="str">
        <f t="shared" si="7"/>
        <v>UNKNOWN</v>
      </c>
      <c r="W4311" s="4">
        <f t="shared" ref="W4311:Y4311" si="4318">IF(OR(J4311 = "ERROR", J4311 = ""), "UNKNOWN", J4311)</f>
        <v>3</v>
      </c>
      <c r="X4311" s="4">
        <f t="shared" si="4318"/>
        <v>1.5</v>
      </c>
      <c r="Y4311" s="4">
        <f t="shared" si="4318"/>
        <v>4.5</v>
      </c>
      <c r="Z4311" s="5">
        <f t="shared" si="9"/>
        <v>45110</v>
      </c>
    </row>
    <row r="4312">
      <c r="A4312" s="1" t="s">
        <v>4349</v>
      </c>
      <c r="B4312" s="1" t="s">
        <v>22</v>
      </c>
      <c r="C4312" s="1">
        <v>2.0</v>
      </c>
      <c r="D4312" s="1">
        <v>2.0</v>
      </c>
      <c r="E4312" s="1">
        <v>4.0</v>
      </c>
      <c r="F4312" s="1" t="s">
        <v>39</v>
      </c>
      <c r="G4312" s="1" t="s">
        <v>29</v>
      </c>
      <c r="H4312" s="1" t="s">
        <v>25</v>
      </c>
      <c r="J4312" s="3">
        <f t="shared" si="2"/>
        <v>2</v>
      </c>
      <c r="K4312" s="4">
        <f t="shared" si="3"/>
        <v>2</v>
      </c>
      <c r="L4312" s="4">
        <f t="shared" si="4"/>
        <v>4</v>
      </c>
      <c r="S4312" s="1" t="s">
        <v>4349</v>
      </c>
      <c r="T4312" s="4" t="str">
        <f t="shared" si="5"/>
        <v>Coffee</v>
      </c>
      <c r="U4312" s="4" t="str">
        <f t="shared" si="6"/>
        <v>In-store</v>
      </c>
      <c r="V4312" s="4" t="str">
        <f t="shared" si="7"/>
        <v>Digital Wallet</v>
      </c>
      <c r="W4312" s="4">
        <f t="shared" ref="W4312:Y4312" si="4319">IF(OR(J4312 = "ERROR", J4312 = ""), "UNKNOWN", J4312)</f>
        <v>2</v>
      </c>
      <c r="X4312" s="4">
        <f t="shared" si="4319"/>
        <v>2</v>
      </c>
      <c r="Y4312" s="4">
        <f t="shared" si="4319"/>
        <v>4</v>
      </c>
      <c r="Z4312" s="4" t="str">
        <f t="shared" si="9"/>
        <v>UNKNOWN</v>
      </c>
    </row>
    <row r="4313">
      <c r="A4313" s="1" t="s">
        <v>4350</v>
      </c>
      <c r="B4313" s="1" t="s">
        <v>36</v>
      </c>
      <c r="C4313" s="1">
        <v>2.0</v>
      </c>
      <c r="D4313" s="1">
        <v>5.0</v>
      </c>
      <c r="E4313" s="1" t="s">
        <v>25</v>
      </c>
      <c r="F4313" s="1" t="s">
        <v>39</v>
      </c>
      <c r="G4313" s="1" t="s">
        <v>24</v>
      </c>
      <c r="H4313" s="2">
        <v>45026.0</v>
      </c>
      <c r="J4313" s="3">
        <f t="shared" si="2"/>
        <v>2</v>
      </c>
      <c r="K4313" s="4">
        <f t="shared" si="3"/>
        <v>5</v>
      </c>
      <c r="L4313" s="4">
        <f t="shared" si="4"/>
        <v>10</v>
      </c>
      <c r="S4313" s="1" t="s">
        <v>4350</v>
      </c>
      <c r="T4313" s="4" t="str">
        <f t="shared" si="5"/>
        <v>Salad</v>
      </c>
      <c r="U4313" s="4" t="str">
        <f t="shared" si="6"/>
        <v>Takeaway</v>
      </c>
      <c r="V4313" s="4" t="str">
        <f t="shared" si="7"/>
        <v>Digital Wallet</v>
      </c>
      <c r="W4313" s="4">
        <f t="shared" ref="W4313:Y4313" si="4320">IF(OR(J4313 = "ERROR", J4313 = ""), "UNKNOWN", J4313)</f>
        <v>2</v>
      </c>
      <c r="X4313" s="4">
        <f t="shared" si="4320"/>
        <v>5</v>
      </c>
      <c r="Y4313" s="4">
        <f t="shared" si="4320"/>
        <v>10</v>
      </c>
      <c r="Z4313" s="5">
        <f t="shared" si="9"/>
        <v>45026</v>
      </c>
    </row>
    <row r="4314">
      <c r="A4314" s="1" t="s">
        <v>4351</v>
      </c>
      <c r="B4314" s="1" t="s">
        <v>55</v>
      </c>
      <c r="C4314" s="1">
        <v>5.0</v>
      </c>
      <c r="D4314" s="1">
        <v>3.0</v>
      </c>
      <c r="E4314" s="1">
        <v>15.0</v>
      </c>
      <c r="F4314" s="1" t="s">
        <v>25</v>
      </c>
      <c r="H4314" s="2">
        <v>44995.0</v>
      </c>
      <c r="J4314" s="3">
        <f t="shared" si="2"/>
        <v>5</v>
      </c>
      <c r="K4314" s="4">
        <f t="shared" si="3"/>
        <v>3</v>
      </c>
      <c r="L4314" s="4">
        <f t="shared" si="4"/>
        <v>15</v>
      </c>
      <c r="S4314" s="1" t="s">
        <v>4351</v>
      </c>
      <c r="T4314" s="4" t="str">
        <f t="shared" si="5"/>
        <v>Juice</v>
      </c>
      <c r="U4314" s="4" t="str">
        <f t="shared" si="6"/>
        <v>UNKNOWN</v>
      </c>
      <c r="V4314" s="4" t="str">
        <f t="shared" si="7"/>
        <v>UNKNOWN</v>
      </c>
      <c r="W4314" s="4">
        <f t="shared" ref="W4314:Y4314" si="4321">IF(OR(J4314 = "ERROR", J4314 = ""), "UNKNOWN", J4314)</f>
        <v>5</v>
      </c>
      <c r="X4314" s="4">
        <f t="shared" si="4321"/>
        <v>3</v>
      </c>
      <c r="Y4314" s="4">
        <f t="shared" si="4321"/>
        <v>15</v>
      </c>
      <c r="Z4314" s="5">
        <f t="shared" si="9"/>
        <v>44995</v>
      </c>
    </row>
    <row r="4315">
      <c r="A4315" s="1" t="s">
        <v>4352</v>
      </c>
      <c r="B4315" s="1" t="s">
        <v>81</v>
      </c>
      <c r="C4315" s="1">
        <v>5.0</v>
      </c>
      <c r="D4315" s="1">
        <v>1.5</v>
      </c>
      <c r="E4315" s="1" t="s">
        <v>25</v>
      </c>
      <c r="F4315" s="1" t="s">
        <v>23</v>
      </c>
      <c r="H4315" s="2">
        <v>45028.0</v>
      </c>
      <c r="J4315" s="3">
        <f t="shared" si="2"/>
        <v>5</v>
      </c>
      <c r="K4315" s="4">
        <f t="shared" si="3"/>
        <v>1.5</v>
      </c>
      <c r="L4315" s="4">
        <f t="shared" si="4"/>
        <v>7.5</v>
      </c>
      <c r="S4315" s="1" t="s">
        <v>4352</v>
      </c>
      <c r="T4315" s="4" t="str">
        <f t="shared" si="5"/>
        <v>Tea</v>
      </c>
      <c r="U4315" s="4" t="str">
        <f t="shared" si="6"/>
        <v>UNKNOWN</v>
      </c>
      <c r="V4315" s="4" t="str">
        <f t="shared" si="7"/>
        <v>Credit Card</v>
      </c>
      <c r="W4315" s="4">
        <f t="shared" ref="W4315:Y4315" si="4322">IF(OR(J4315 = "ERROR", J4315 = ""), "UNKNOWN", J4315)</f>
        <v>5</v>
      </c>
      <c r="X4315" s="4">
        <f t="shared" si="4322"/>
        <v>1.5</v>
      </c>
      <c r="Y4315" s="4">
        <f t="shared" si="4322"/>
        <v>7.5</v>
      </c>
      <c r="Z4315" s="5">
        <f t="shared" si="9"/>
        <v>45028</v>
      </c>
    </row>
    <row r="4316">
      <c r="A4316" s="1" t="s">
        <v>4353</v>
      </c>
      <c r="B4316" s="1" t="s">
        <v>36</v>
      </c>
      <c r="C4316" s="1">
        <v>5.0</v>
      </c>
      <c r="D4316" s="1">
        <v>5.0</v>
      </c>
      <c r="E4316" s="1">
        <v>25.0</v>
      </c>
      <c r="F4316" s="1" t="s">
        <v>25</v>
      </c>
      <c r="G4316" s="1" t="s">
        <v>24</v>
      </c>
      <c r="H4316" s="2">
        <v>45054.0</v>
      </c>
      <c r="J4316" s="3">
        <f t="shared" si="2"/>
        <v>5</v>
      </c>
      <c r="K4316" s="4">
        <f t="shared" si="3"/>
        <v>5</v>
      </c>
      <c r="L4316" s="4">
        <f t="shared" si="4"/>
        <v>25</v>
      </c>
      <c r="S4316" s="1" t="s">
        <v>4353</v>
      </c>
      <c r="T4316" s="4" t="str">
        <f t="shared" si="5"/>
        <v>Salad</v>
      </c>
      <c r="U4316" s="4" t="str">
        <f t="shared" si="6"/>
        <v>Takeaway</v>
      </c>
      <c r="V4316" s="4" t="str">
        <f t="shared" si="7"/>
        <v>UNKNOWN</v>
      </c>
      <c r="W4316" s="4">
        <f t="shared" ref="W4316:Y4316" si="4323">IF(OR(J4316 = "ERROR", J4316 = ""), "UNKNOWN", J4316)</f>
        <v>5</v>
      </c>
      <c r="X4316" s="4">
        <f t="shared" si="4323"/>
        <v>5</v>
      </c>
      <c r="Y4316" s="4">
        <f t="shared" si="4323"/>
        <v>25</v>
      </c>
      <c r="Z4316" s="5">
        <f t="shared" si="9"/>
        <v>45054</v>
      </c>
    </row>
    <row r="4317">
      <c r="A4317" s="1" t="s">
        <v>4354</v>
      </c>
      <c r="B4317" s="1" t="s">
        <v>36</v>
      </c>
      <c r="C4317" s="1">
        <v>5.0</v>
      </c>
      <c r="D4317" s="1">
        <v>5.0</v>
      </c>
      <c r="E4317" s="1">
        <v>25.0</v>
      </c>
      <c r="G4317" s="1" t="s">
        <v>24</v>
      </c>
      <c r="H4317" s="2">
        <v>45037.0</v>
      </c>
      <c r="J4317" s="3">
        <f t="shared" si="2"/>
        <v>5</v>
      </c>
      <c r="K4317" s="4">
        <f t="shared" si="3"/>
        <v>5</v>
      </c>
      <c r="L4317" s="4">
        <f t="shared" si="4"/>
        <v>25</v>
      </c>
      <c r="S4317" s="1" t="s">
        <v>4354</v>
      </c>
      <c r="T4317" s="4" t="str">
        <f t="shared" si="5"/>
        <v>Salad</v>
      </c>
      <c r="U4317" s="4" t="str">
        <f t="shared" si="6"/>
        <v>Takeaway</v>
      </c>
      <c r="V4317" s="4" t="str">
        <f t="shared" si="7"/>
        <v>UNKNOWN</v>
      </c>
      <c r="W4317" s="4">
        <f t="shared" ref="W4317:Y4317" si="4324">IF(OR(J4317 = "ERROR", J4317 = ""), "UNKNOWN", J4317)</f>
        <v>5</v>
      </c>
      <c r="X4317" s="4">
        <f t="shared" si="4324"/>
        <v>5</v>
      </c>
      <c r="Y4317" s="4">
        <f t="shared" si="4324"/>
        <v>25</v>
      </c>
      <c r="Z4317" s="5">
        <f t="shared" si="9"/>
        <v>45037</v>
      </c>
    </row>
    <row r="4318">
      <c r="A4318" s="1" t="s">
        <v>4355</v>
      </c>
      <c r="B4318" s="1" t="s">
        <v>44</v>
      </c>
      <c r="C4318" s="1">
        <v>2.0</v>
      </c>
      <c r="D4318" s="1">
        <v>4.0</v>
      </c>
      <c r="E4318" s="1">
        <v>8.0</v>
      </c>
      <c r="F4318" s="1" t="s">
        <v>39</v>
      </c>
      <c r="G4318" s="1" t="s">
        <v>29</v>
      </c>
      <c r="H4318" s="6">
        <v>45289.0</v>
      </c>
      <c r="J4318" s="3">
        <f t="shared" si="2"/>
        <v>2</v>
      </c>
      <c r="K4318" s="4">
        <f t="shared" si="3"/>
        <v>4</v>
      </c>
      <c r="L4318" s="4">
        <f t="shared" si="4"/>
        <v>8</v>
      </c>
      <c r="S4318" s="1" t="s">
        <v>4355</v>
      </c>
      <c r="T4318" s="4" t="str">
        <f t="shared" si="5"/>
        <v>Sandwich</v>
      </c>
      <c r="U4318" s="4" t="str">
        <f t="shared" si="6"/>
        <v>In-store</v>
      </c>
      <c r="V4318" s="4" t="str">
        <f t="shared" si="7"/>
        <v>Digital Wallet</v>
      </c>
      <c r="W4318" s="4">
        <f t="shared" ref="W4318:Y4318" si="4325">IF(OR(J4318 = "ERROR", J4318 = ""), "UNKNOWN", J4318)</f>
        <v>2</v>
      </c>
      <c r="X4318" s="4">
        <f t="shared" si="4325"/>
        <v>4</v>
      </c>
      <c r="Y4318" s="4">
        <f t="shared" si="4325"/>
        <v>8</v>
      </c>
      <c r="Z4318" s="7">
        <f t="shared" si="9"/>
        <v>45289</v>
      </c>
    </row>
    <row r="4319">
      <c r="A4319" s="1" t="s">
        <v>4356</v>
      </c>
      <c r="B4319" s="1" t="s">
        <v>27</v>
      </c>
      <c r="C4319" s="1">
        <v>4.0</v>
      </c>
      <c r="D4319" s="1">
        <v>3.0</v>
      </c>
      <c r="E4319" s="1">
        <v>12.0</v>
      </c>
      <c r="F4319" s="1" t="s">
        <v>23</v>
      </c>
      <c r="H4319" s="2">
        <v>45203.0</v>
      </c>
      <c r="J4319" s="3">
        <f t="shared" si="2"/>
        <v>4</v>
      </c>
      <c r="K4319" s="4">
        <f t="shared" si="3"/>
        <v>3</v>
      </c>
      <c r="L4319" s="4">
        <f t="shared" si="4"/>
        <v>12</v>
      </c>
      <c r="S4319" s="1" t="s">
        <v>4356</v>
      </c>
      <c r="T4319" s="4" t="str">
        <f t="shared" si="5"/>
        <v>Cake</v>
      </c>
      <c r="U4319" s="4" t="str">
        <f t="shared" si="6"/>
        <v>UNKNOWN</v>
      </c>
      <c r="V4319" s="4" t="str">
        <f t="shared" si="7"/>
        <v>Credit Card</v>
      </c>
      <c r="W4319" s="4">
        <f t="shared" ref="W4319:Y4319" si="4326">IF(OR(J4319 = "ERROR", J4319 = ""), "UNKNOWN", J4319)</f>
        <v>4</v>
      </c>
      <c r="X4319" s="4">
        <f t="shared" si="4326"/>
        <v>3</v>
      </c>
      <c r="Y4319" s="4">
        <f t="shared" si="4326"/>
        <v>12</v>
      </c>
      <c r="Z4319" s="5">
        <f t="shared" si="9"/>
        <v>45203</v>
      </c>
    </row>
    <row r="4320">
      <c r="A4320" s="1" t="s">
        <v>4357</v>
      </c>
      <c r="B4320" s="1" t="s">
        <v>27</v>
      </c>
      <c r="C4320" s="1">
        <v>4.0</v>
      </c>
      <c r="D4320" s="1">
        <v>3.0</v>
      </c>
      <c r="E4320" s="1">
        <v>12.0</v>
      </c>
      <c r="G4320" s="1" t="s">
        <v>24</v>
      </c>
      <c r="H4320" s="2">
        <v>45175.0</v>
      </c>
      <c r="J4320" s="3">
        <f t="shared" si="2"/>
        <v>4</v>
      </c>
      <c r="K4320" s="4">
        <f t="shared" si="3"/>
        <v>3</v>
      </c>
      <c r="L4320" s="4">
        <f t="shared" si="4"/>
        <v>12</v>
      </c>
      <c r="S4320" s="1" t="s">
        <v>4357</v>
      </c>
      <c r="T4320" s="4" t="str">
        <f t="shared" si="5"/>
        <v>Cake</v>
      </c>
      <c r="U4320" s="4" t="str">
        <f t="shared" si="6"/>
        <v>Takeaway</v>
      </c>
      <c r="V4320" s="4" t="str">
        <f t="shared" si="7"/>
        <v>UNKNOWN</v>
      </c>
      <c r="W4320" s="4">
        <f t="shared" ref="W4320:Y4320" si="4327">IF(OR(J4320 = "ERROR", J4320 = ""), "UNKNOWN", J4320)</f>
        <v>4</v>
      </c>
      <c r="X4320" s="4">
        <f t="shared" si="4327"/>
        <v>3</v>
      </c>
      <c r="Y4320" s="4">
        <f t="shared" si="4327"/>
        <v>12</v>
      </c>
      <c r="Z4320" s="5">
        <f t="shared" si="9"/>
        <v>45175</v>
      </c>
    </row>
    <row r="4321">
      <c r="A4321" s="1" t="s">
        <v>4358</v>
      </c>
      <c r="B4321" s="1" t="s">
        <v>30</v>
      </c>
      <c r="C4321" s="1">
        <v>3.0</v>
      </c>
      <c r="D4321" s="1">
        <v>3.0</v>
      </c>
      <c r="E4321" s="1">
        <v>9.0</v>
      </c>
      <c r="F4321" s="1" t="s">
        <v>39</v>
      </c>
      <c r="G4321" s="1" t="s">
        <v>29</v>
      </c>
      <c r="H4321" s="1" t="s">
        <v>30</v>
      </c>
      <c r="J4321" s="3">
        <f t="shared" si="2"/>
        <v>3</v>
      </c>
      <c r="K4321" s="4">
        <f t="shared" si="3"/>
        <v>3</v>
      </c>
      <c r="L4321" s="4">
        <f t="shared" si="4"/>
        <v>9</v>
      </c>
      <c r="S4321" s="1" t="s">
        <v>4358</v>
      </c>
      <c r="T4321" s="4" t="str">
        <f t="shared" si="5"/>
        <v>UNKNOWN</v>
      </c>
      <c r="U4321" s="4" t="str">
        <f t="shared" si="6"/>
        <v>In-store</v>
      </c>
      <c r="V4321" s="4" t="str">
        <f t="shared" si="7"/>
        <v>Digital Wallet</v>
      </c>
      <c r="W4321" s="4">
        <f t="shared" ref="W4321:Y4321" si="4328">IF(OR(J4321 = "ERROR", J4321 = ""), "UNKNOWN", J4321)</f>
        <v>3</v>
      </c>
      <c r="X4321" s="4">
        <f t="shared" si="4328"/>
        <v>3</v>
      </c>
      <c r="Y4321" s="4">
        <f t="shared" si="4328"/>
        <v>9</v>
      </c>
      <c r="Z4321" s="4" t="str">
        <f t="shared" si="9"/>
        <v>UNKNOWN</v>
      </c>
    </row>
    <row r="4322">
      <c r="A4322" s="1" t="s">
        <v>4359</v>
      </c>
      <c r="B4322" s="1" t="s">
        <v>41</v>
      </c>
      <c r="C4322" s="1">
        <v>2.0</v>
      </c>
      <c r="D4322" s="1">
        <v>4.0</v>
      </c>
      <c r="E4322" s="1">
        <v>8.0</v>
      </c>
      <c r="G4322" s="1" t="s">
        <v>24</v>
      </c>
      <c r="H4322" s="6">
        <v>45273.0</v>
      </c>
      <c r="J4322" s="3">
        <f t="shared" si="2"/>
        <v>2</v>
      </c>
      <c r="K4322" s="4">
        <f t="shared" si="3"/>
        <v>4</v>
      </c>
      <c r="L4322" s="4">
        <f t="shared" si="4"/>
        <v>8</v>
      </c>
      <c r="S4322" s="1" t="s">
        <v>4359</v>
      </c>
      <c r="T4322" s="4" t="str">
        <f t="shared" si="5"/>
        <v>Smoothie</v>
      </c>
      <c r="U4322" s="4" t="str">
        <f t="shared" si="6"/>
        <v>Takeaway</v>
      </c>
      <c r="V4322" s="4" t="str">
        <f t="shared" si="7"/>
        <v>UNKNOWN</v>
      </c>
      <c r="W4322" s="4">
        <f t="shared" ref="W4322:Y4322" si="4329">IF(OR(J4322 = "ERROR", J4322 = ""), "UNKNOWN", J4322)</f>
        <v>2</v>
      </c>
      <c r="X4322" s="4">
        <f t="shared" si="4329"/>
        <v>4</v>
      </c>
      <c r="Y4322" s="4">
        <f t="shared" si="4329"/>
        <v>8</v>
      </c>
      <c r="Z4322" s="7">
        <f t="shared" si="9"/>
        <v>45273</v>
      </c>
    </row>
    <row r="4323">
      <c r="A4323" s="1" t="s">
        <v>4360</v>
      </c>
      <c r="B4323" s="1" t="s">
        <v>44</v>
      </c>
      <c r="C4323" s="1">
        <v>5.0</v>
      </c>
      <c r="D4323" s="1">
        <v>4.0</v>
      </c>
      <c r="E4323" s="1">
        <v>20.0</v>
      </c>
      <c r="F4323" s="1" t="s">
        <v>28</v>
      </c>
      <c r="H4323" s="1" t="s">
        <v>30</v>
      </c>
      <c r="J4323" s="3">
        <f t="shared" si="2"/>
        <v>5</v>
      </c>
      <c r="K4323" s="4">
        <f t="shared" si="3"/>
        <v>4</v>
      </c>
      <c r="L4323" s="4">
        <f t="shared" si="4"/>
        <v>20</v>
      </c>
      <c r="S4323" s="1" t="s">
        <v>4360</v>
      </c>
      <c r="T4323" s="4" t="str">
        <f t="shared" si="5"/>
        <v>Sandwich</v>
      </c>
      <c r="U4323" s="4" t="str">
        <f t="shared" si="6"/>
        <v>UNKNOWN</v>
      </c>
      <c r="V4323" s="4" t="str">
        <f t="shared" si="7"/>
        <v>Cash</v>
      </c>
      <c r="W4323" s="4">
        <f t="shared" ref="W4323:Y4323" si="4330">IF(OR(J4323 = "ERROR", J4323 = ""), "UNKNOWN", J4323)</f>
        <v>5</v>
      </c>
      <c r="X4323" s="4">
        <f t="shared" si="4330"/>
        <v>4</v>
      </c>
      <c r="Y4323" s="4">
        <f t="shared" si="4330"/>
        <v>20</v>
      </c>
      <c r="Z4323" s="4" t="str">
        <f t="shared" si="9"/>
        <v>UNKNOWN</v>
      </c>
    </row>
    <row r="4324">
      <c r="A4324" s="1" t="s">
        <v>4361</v>
      </c>
      <c r="B4324" s="1" t="s">
        <v>27</v>
      </c>
      <c r="C4324" s="1">
        <v>1.0</v>
      </c>
      <c r="D4324" s="1">
        <v>3.0</v>
      </c>
      <c r="E4324" s="1">
        <v>3.0</v>
      </c>
      <c r="H4324" s="2">
        <v>44998.0</v>
      </c>
      <c r="J4324" s="3">
        <f t="shared" si="2"/>
        <v>1</v>
      </c>
      <c r="K4324" s="4">
        <f t="shared" si="3"/>
        <v>3</v>
      </c>
      <c r="L4324" s="4">
        <f t="shared" si="4"/>
        <v>3</v>
      </c>
      <c r="S4324" s="1" t="s">
        <v>4361</v>
      </c>
      <c r="T4324" s="4" t="str">
        <f t="shared" si="5"/>
        <v>Cake</v>
      </c>
      <c r="U4324" s="4" t="str">
        <f t="shared" si="6"/>
        <v>UNKNOWN</v>
      </c>
      <c r="V4324" s="4" t="str">
        <f t="shared" si="7"/>
        <v>UNKNOWN</v>
      </c>
      <c r="W4324" s="4">
        <f t="shared" ref="W4324:Y4324" si="4331">IF(OR(J4324 = "ERROR", J4324 = ""), "UNKNOWN", J4324)</f>
        <v>1</v>
      </c>
      <c r="X4324" s="4">
        <f t="shared" si="4331"/>
        <v>3</v>
      </c>
      <c r="Y4324" s="4">
        <f t="shared" si="4331"/>
        <v>3</v>
      </c>
      <c r="Z4324" s="5">
        <f t="shared" si="9"/>
        <v>44998</v>
      </c>
    </row>
    <row r="4325">
      <c r="A4325" s="1" t="s">
        <v>4362</v>
      </c>
      <c r="B4325" s="1" t="s">
        <v>32</v>
      </c>
      <c r="C4325" s="1">
        <v>5.0</v>
      </c>
      <c r="D4325" s="1">
        <v>1.0</v>
      </c>
      <c r="E4325" s="1">
        <v>5.0</v>
      </c>
      <c r="G4325" s="1" t="s">
        <v>29</v>
      </c>
      <c r="H4325" s="2">
        <v>45155.0</v>
      </c>
      <c r="J4325" s="3">
        <f t="shared" si="2"/>
        <v>5</v>
      </c>
      <c r="K4325" s="4">
        <f t="shared" si="3"/>
        <v>1</v>
      </c>
      <c r="L4325" s="4">
        <f t="shared" si="4"/>
        <v>5</v>
      </c>
      <c r="S4325" s="1" t="s">
        <v>4362</v>
      </c>
      <c r="T4325" s="4" t="str">
        <f t="shared" si="5"/>
        <v>Cookie</v>
      </c>
      <c r="U4325" s="4" t="str">
        <f t="shared" si="6"/>
        <v>In-store</v>
      </c>
      <c r="V4325" s="4" t="str">
        <f t="shared" si="7"/>
        <v>UNKNOWN</v>
      </c>
      <c r="W4325" s="4">
        <f t="shared" ref="W4325:Y4325" si="4332">IF(OR(J4325 = "ERROR", J4325 = ""), "UNKNOWN", J4325)</f>
        <v>5</v>
      </c>
      <c r="X4325" s="4">
        <f t="shared" si="4332"/>
        <v>1</v>
      </c>
      <c r="Y4325" s="4">
        <f t="shared" si="4332"/>
        <v>5</v>
      </c>
      <c r="Z4325" s="5">
        <f t="shared" si="9"/>
        <v>45155</v>
      </c>
    </row>
    <row r="4326">
      <c r="A4326" s="1" t="s">
        <v>4363</v>
      </c>
      <c r="B4326" s="1" t="s">
        <v>30</v>
      </c>
      <c r="C4326" s="1">
        <v>5.0</v>
      </c>
      <c r="D4326" s="1">
        <v>4.0</v>
      </c>
      <c r="E4326" s="1">
        <v>20.0</v>
      </c>
      <c r="F4326" s="1" t="s">
        <v>30</v>
      </c>
      <c r="G4326" s="1" t="s">
        <v>29</v>
      </c>
      <c r="H4326" s="2">
        <v>45148.0</v>
      </c>
      <c r="J4326" s="3">
        <f t="shared" si="2"/>
        <v>5</v>
      </c>
      <c r="K4326" s="4">
        <f t="shared" si="3"/>
        <v>4</v>
      </c>
      <c r="L4326" s="4">
        <f t="shared" si="4"/>
        <v>20</v>
      </c>
      <c r="S4326" s="1" t="s">
        <v>4363</v>
      </c>
      <c r="T4326" s="4" t="str">
        <f t="shared" si="5"/>
        <v>UNKNOWN</v>
      </c>
      <c r="U4326" s="4" t="str">
        <f t="shared" si="6"/>
        <v>In-store</v>
      </c>
      <c r="V4326" s="4" t="str">
        <f t="shared" si="7"/>
        <v>UNKNOWN</v>
      </c>
      <c r="W4326" s="4">
        <f t="shared" ref="W4326:Y4326" si="4333">IF(OR(J4326 = "ERROR", J4326 = ""), "UNKNOWN", J4326)</f>
        <v>5</v>
      </c>
      <c r="X4326" s="4">
        <f t="shared" si="4333"/>
        <v>4</v>
      </c>
      <c r="Y4326" s="4">
        <f t="shared" si="4333"/>
        <v>20</v>
      </c>
      <c r="Z4326" s="5">
        <f t="shared" si="9"/>
        <v>45148</v>
      </c>
    </row>
    <row r="4327">
      <c r="A4327" s="1" t="s">
        <v>4364</v>
      </c>
      <c r="B4327" s="1" t="s">
        <v>55</v>
      </c>
      <c r="C4327" s="1">
        <v>1.0</v>
      </c>
      <c r="D4327" s="1">
        <v>3.0</v>
      </c>
      <c r="E4327" s="1">
        <v>3.0</v>
      </c>
      <c r="F4327" s="1" t="s">
        <v>39</v>
      </c>
      <c r="H4327" s="2">
        <v>45013.0</v>
      </c>
      <c r="J4327" s="3">
        <f t="shared" si="2"/>
        <v>1</v>
      </c>
      <c r="K4327" s="4">
        <f t="shared" si="3"/>
        <v>3</v>
      </c>
      <c r="L4327" s="4">
        <f t="shared" si="4"/>
        <v>3</v>
      </c>
      <c r="S4327" s="1" t="s">
        <v>4364</v>
      </c>
      <c r="T4327" s="4" t="str">
        <f t="shared" si="5"/>
        <v>Juice</v>
      </c>
      <c r="U4327" s="4" t="str">
        <f t="shared" si="6"/>
        <v>UNKNOWN</v>
      </c>
      <c r="V4327" s="4" t="str">
        <f t="shared" si="7"/>
        <v>Digital Wallet</v>
      </c>
      <c r="W4327" s="4">
        <f t="shared" ref="W4327:Y4327" si="4334">IF(OR(J4327 = "ERROR", J4327 = ""), "UNKNOWN", J4327)</f>
        <v>1</v>
      </c>
      <c r="X4327" s="4">
        <f t="shared" si="4334"/>
        <v>3</v>
      </c>
      <c r="Y4327" s="4">
        <f t="shared" si="4334"/>
        <v>3</v>
      </c>
      <c r="Z4327" s="5">
        <f t="shared" si="9"/>
        <v>45013</v>
      </c>
    </row>
    <row r="4328">
      <c r="A4328" s="1" t="s">
        <v>4365</v>
      </c>
      <c r="B4328" s="1" t="s">
        <v>36</v>
      </c>
      <c r="C4328" s="1" t="s">
        <v>25</v>
      </c>
      <c r="D4328" s="1">
        <v>5.0</v>
      </c>
      <c r="E4328" s="1">
        <v>25.0</v>
      </c>
      <c r="H4328" s="2">
        <v>45153.0</v>
      </c>
      <c r="J4328" s="3">
        <f t="shared" si="2"/>
        <v>5</v>
      </c>
      <c r="K4328" s="4">
        <f t="shared" si="3"/>
        <v>5</v>
      </c>
      <c r="L4328" s="4">
        <f t="shared" si="4"/>
        <v>25</v>
      </c>
      <c r="S4328" s="1" t="s">
        <v>4365</v>
      </c>
      <c r="T4328" s="4" t="str">
        <f t="shared" si="5"/>
        <v>Salad</v>
      </c>
      <c r="U4328" s="4" t="str">
        <f t="shared" si="6"/>
        <v>UNKNOWN</v>
      </c>
      <c r="V4328" s="4" t="str">
        <f t="shared" si="7"/>
        <v>UNKNOWN</v>
      </c>
      <c r="W4328" s="4">
        <f t="shared" ref="W4328:Y4328" si="4335">IF(OR(J4328 = "ERROR", J4328 = ""), "UNKNOWN", J4328)</f>
        <v>5</v>
      </c>
      <c r="X4328" s="4">
        <f t="shared" si="4335"/>
        <v>5</v>
      </c>
      <c r="Y4328" s="4">
        <f t="shared" si="4335"/>
        <v>25</v>
      </c>
      <c r="Z4328" s="5">
        <f t="shared" si="9"/>
        <v>45153</v>
      </c>
    </row>
    <row r="4329">
      <c r="A4329" s="1" t="s">
        <v>4366</v>
      </c>
      <c r="B4329" s="1" t="s">
        <v>30</v>
      </c>
      <c r="C4329" s="1">
        <v>2.0</v>
      </c>
      <c r="D4329" s="1">
        <v>3.0</v>
      </c>
      <c r="E4329" s="1">
        <v>6.0</v>
      </c>
      <c r="G4329" s="1" t="s">
        <v>29</v>
      </c>
      <c r="H4329" s="2">
        <v>45178.0</v>
      </c>
      <c r="J4329" s="3">
        <f t="shared" si="2"/>
        <v>2</v>
      </c>
      <c r="K4329" s="4">
        <f t="shared" si="3"/>
        <v>3</v>
      </c>
      <c r="L4329" s="4">
        <f t="shared" si="4"/>
        <v>6</v>
      </c>
      <c r="S4329" s="1" t="s">
        <v>4366</v>
      </c>
      <c r="T4329" s="4" t="str">
        <f t="shared" si="5"/>
        <v>UNKNOWN</v>
      </c>
      <c r="U4329" s="4" t="str">
        <f t="shared" si="6"/>
        <v>In-store</v>
      </c>
      <c r="V4329" s="4" t="str">
        <f t="shared" si="7"/>
        <v>UNKNOWN</v>
      </c>
      <c r="W4329" s="4">
        <f t="shared" ref="W4329:Y4329" si="4336">IF(OR(J4329 = "ERROR", J4329 = ""), "UNKNOWN", J4329)</f>
        <v>2</v>
      </c>
      <c r="X4329" s="4">
        <f t="shared" si="4336"/>
        <v>3</v>
      </c>
      <c r="Y4329" s="4">
        <f t="shared" si="4336"/>
        <v>6</v>
      </c>
      <c r="Z4329" s="5">
        <f t="shared" si="9"/>
        <v>45178</v>
      </c>
    </row>
    <row r="4330">
      <c r="A4330" s="1" t="s">
        <v>4367</v>
      </c>
      <c r="B4330" s="1" t="s">
        <v>22</v>
      </c>
      <c r="C4330" s="1">
        <v>2.0</v>
      </c>
      <c r="D4330" s="1">
        <v>2.0</v>
      </c>
      <c r="E4330" s="1">
        <v>4.0</v>
      </c>
      <c r="F4330" s="1" t="s">
        <v>39</v>
      </c>
      <c r="H4330" s="2">
        <v>45130.0</v>
      </c>
      <c r="J4330" s="3">
        <f t="shared" si="2"/>
        <v>2</v>
      </c>
      <c r="K4330" s="4">
        <f t="shared" si="3"/>
        <v>2</v>
      </c>
      <c r="L4330" s="4">
        <f t="shared" si="4"/>
        <v>4</v>
      </c>
      <c r="S4330" s="1" t="s">
        <v>4367</v>
      </c>
      <c r="T4330" s="4" t="str">
        <f t="shared" si="5"/>
        <v>Coffee</v>
      </c>
      <c r="U4330" s="4" t="str">
        <f t="shared" si="6"/>
        <v>UNKNOWN</v>
      </c>
      <c r="V4330" s="4" t="str">
        <f t="shared" si="7"/>
        <v>Digital Wallet</v>
      </c>
      <c r="W4330" s="4">
        <f t="shared" ref="W4330:Y4330" si="4337">IF(OR(J4330 = "ERROR", J4330 = ""), "UNKNOWN", J4330)</f>
        <v>2</v>
      </c>
      <c r="X4330" s="4">
        <f t="shared" si="4337"/>
        <v>2</v>
      </c>
      <c r="Y4330" s="4">
        <f t="shared" si="4337"/>
        <v>4</v>
      </c>
      <c r="Z4330" s="5">
        <f t="shared" si="9"/>
        <v>45130</v>
      </c>
    </row>
    <row r="4331">
      <c r="A4331" s="1" t="s">
        <v>4368</v>
      </c>
      <c r="B4331" s="1" t="s">
        <v>22</v>
      </c>
      <c r="C4331" s="1">
        <v>5.0</v>
      </c>
      <c r="D4331" s="1">
        <v>2.0</v>
      </c>
      <c r="E4331" s="1">
        <v>10.0</v>
      </c>
      <c r="F4331" s="1" t="s">
        <v>23</v>
      </c>
      <c r="H4331" s="2">
        <v>45142.0</v>
      </c>
      <c r="J4331" s="3">
        <f t="shared" si="2"/>
        <v>5</v>
      </c>
      <c r="K4331" s="4">
        <f t="shared" si="3"/>
        <v>2</v>
      </c>
      <c r="L4331" s="4">
        <f t="shared" si="4"/>
        <v>10</v>
      </c>
      <c r="S4331" s="1" t="s">
        <v>4368</v>
      </c>
      <c r="T4331" s="4" t="str">
        <f t="shared" si="5"/>
        <v>Coffee</v>
      </c>
      <c r="U4331" s="4" t="str">
        <f t="shared" si="6"/>
        <v>UNKNOWN</v>
      </c>
      <c r="V4331" s="4" t="str">
        <f t="shared" si="7"/>
        <v>Credit Card</v>
      </c>
      <c r="W4331" s="4">
        <f t="shared" ref="W4331:Y4331" si="4338">IF(OR(J4331 = "ERROR", J4331 = ""), "UNKNOWN", J4331)</f>
        <v>5</v>
      </c>
      <c r="X4331" s="4">
        <f t="shared" si="4338"/>
        <v>2</v>
      </c>
      <c r="Y4331" s="4">
        <f t="shared" si="4338"/>
        <v>10</v>
      </c>
      <c r="Z4331" s="5">
        <f t="shared" si="9"/>
        <v>45142</v>
      </c>
    </row>
    <row r="4332">
      <c r="A4332" s="1" t="s">
        <v>4369</v>
      </c>
      <c r="B4332" s="1" t="s">
        <v>81</v>
      </c>
      <c r="D4332" s="1">
        <v>1.5</v>
      </c>
      <c r="E4332" s="1">
        <v>1.5</v>
      </c>
      <c r="F4332" s="1" t="s">
        <v>28</v>
      </c>
      <c r="G4332" s="1" t="s">
        <v>24</v>
      </c>
      <c r="H4332" s="2">
        <v>45132.0</v>
      </c>
      <c r="J4332" s="3">
        <f t="shared" si="2"/>
        <v>1</v>
      </c>
      <c r="K4332" s="4">
        <f t="shared" si="3"/>
        <v>1.5</v>
      </c>
      <c r="L4332" s="4">
        <f t="shared" si="4"/>
        <v>1.5</v>
      </c>
      <c r="S4332" s="1" t="s">
        <v>4369</v>
      </c>
      <c r="T4332" s="4" t="str">
        <f t="shared" si="5"/>
        <v>Tea</v>
      </c>
      <c r="U4332" s="4" t="str">
        <f t="shared" si="6"/>
        <v>Takeaway</v>
      </c>
      <c r="V4332" s="4" t="str">
        <f t="shared" si="7"/>
        <v>Cash</v>
      </c>
      <c r="W4332" s="4">
        <f t="shared" ref="W4332:Y4332" si="4339">IF(OR(J4332 = "ERROR", J4332 = ""), "UNKNOWN", J4332)</f>
        <v>1</v>
      </c>
      <c r="X4332" s="4">
        <f t="shared" si="4339"/>
        <v>1.5</v>
      </c>
      <c r="Y4332" s="4">
        <f t="shared" si="4339"/>
        <v>1.5</v>
      </c>
      <c r="Z4332" s="5">
        <f t="shared" si="9"/>
        <v>45132</v>
      </c>
    </row>
    <row r="4333">
      <c r="A4333" s="1" t="s">
        <v>4370</v>
      </c>
      <c r="B4333" s="1" t="s">
        <v>44</v>
      </c>
      <c r="C4333" s="1">
        <v>2.0</v>
      </c>
      <c r="D4333" s="1">
        <v>4.0</v>
      </c>
      <c r="E4333" s="1">
        <v>8.0</v>
      </c>
      <c r="F4333" s="1" t="s">
        <v>39</v>
      </c>
      <c r="H4333" s="2">
        <v>45232.0</v>
      </c>
      <c r="J4333" s="3">
        <f t="shared" si="2"/>
        <v>2</v>
      </c>
      <c r="K4333" s="4">
        <f t="shared" si="3"/>
        <v>4</v>
      </c>
      <c r="L4333" s="4">
        <f t="shared" si="4"/>
        <v>8</v>
      </c>
      <c r="S4333" s="1" t="s">
        <v>4370</v>
      </c>
      <c r="T4333" s="4" t="str">
        <f t="shared" si="5"/>
        <v>Sandwich</v>
      </c>
      <c r="U4333" s="4" t="str">
        <f t="shared" si="6"/>
        <v>UNKNOWN</v>
      </c>
      <c r="V4333" s="4" t="str">
        <f t="shared" si="7"/>
        <v>Digital Wallet</v>
      </c>
      <c r="W4333" s="4">
        <f t="shared" ref="W4333:Y4333" si="4340">IF(OR(J4333 = "ERROR", J4333 = ""), "UNKNOWN", J4333)</f>
        <v>2</v>
      </c>
      <c r="X4333" s="4">
        <f t="shared" si="4340"/>
        <v>4</v>
      </c>
      <c r="Y4333" s="4">
        <f t="shared" si="4340"/>
        <v>8</v>
      </c>
      <c r="Z4333" s="5">
        <f t="shared" si="9"/>
        <v>45232</v>
      </c>
    </row>
    <row r="4334">
      <c r="A4334" s="1" t="s">
        <v>4371</v>
      </c>
      <c r="B4334" s="1" t="s">
        <v>22</v>
      </c>
      <c r="C4334" s="1">
        <v>4.0</v>
      </c>
      <c r="D4334" s="1">
        <v>2.0</v>
      </c>
      <c r="E4334" s="1">
        <v>8.0</v>
      </c>
      <c r="F4334" s="1" t="s">
        <v>39</v>
      </c>
      <c r="H4334" s="2">
        <v>44948.0</v>
      </c>
      <c r="J4334" s="3">
        <f t="shared" si="2"/>
        <v>4</v>
      </c>
      <c r="K4334" s="4">
        <f t="shared" si="3"/>
        <v>2</v>
      </c>
      <c r="L4334" s="4">
        <f t="shared" si="4"/>
        <v>8</v>
      </c>
      <c r="S4334" s="1" t="s">
        <v>4371</v>
      </c>
      <c r="T4334" s="4" t="str">
        <f t="shared" si="5"/>
        <v>Coffee</v>
      </c>
      <c r="U4334" s="4" t="str">
        <f t="shared" si="6"/>
        <v>UNKNOWN</v>
      </c>
      <c r="V4334" s="4" t="str">
        <f t="shared" si="7"/>
        <v>Digital Wallet</v>
      </c>
      <c r="W4334" s="4">
        <f t="shared" ref="W4334:Y4334" si="4341">IF(OR(J4334 = "ERROR", J4334 = ""), "UNKNOWN", J4334)</f>
        <v>4</v>
      </c>
      <c r="X4334" s="4">
        <f t="shared" si="4341"/>
        <v>2</v>
      </c>
      <c r="Y4334" s="4">
        <f t="shared" si="4341"/>
        <v>8</v>
      </c>
      <c r="Z4334" s="5">
        <f t="shared" si="9"/>
        <v>44948</v>
      </c>
    </row>
    <row r="4335">
      <c r="A4335" s="1" t="s">
        <v>4372</v>
      </c>
      <c r="B4335" s="1" t="s">
        <v>44</v>
      </c>
      <c r="D4335" s="1">
        <v>4.0</v>
      </c>
      <c r="E4335" s="1">
        <v>20.0</v>
      </c>
      <c r="F4335" s="1" t="s">
        <v>28</v>
      </c>
      <c r="G4335" s="1" t="s">
        <v>29</v>
      </c>
      <c r="H4335" s="2">
        <v>45090.0</v>
      </c>
      <c r="J4335" s="3">
        <f t="shared" si="2"/>
        <v>5</v>
      </c>
      <c r="K4335" s="4">
        <f t="shared" si="3"/>
        <v>4</v>
      </c>
      <c r="L4335" s="4">
        <f t="shared" si="4"/>
        <v>20</v>
      </c>
      <c r="S4335" s="1" t="s">
        <v>4372</v>
      </c>
      <c r="T4335" s="4" t="str">
        <f t="shared" si="5"/>
        <v>Sandwich</v>
      </c>
      <c r="U4335" s="4" t="str">
        <f t="shared" si="6"/>
        <v>In-store</v>
      </c>
      <c r="V4335" s="4" t="str">
        <f t="shared" si="7"/>
        <v>Cash</v>
      </c>
      <c r="W4335" s="4">
        <f t="shared" ref="W4335:Y4335" si="4342">IF(OR(J4335 = "ERROR", J4335 = ""), "UNKNOWN", J4335)</f>
        <v>5</v>
      </c>
      <c r="X4335" s="4">
        <f t="shared" si="4342"/>
        <v>4</v>
      </c>
      <c r="Y4335" s="4">
        <f t="shared" si="4342"/>
        <v>20</v>
      </c>
      <c r="Z4335" s="5">
        <f t="shared" si="9"/>
        <v>45090</v>
      </c>
    </row>
    <row r="4336">
      <c r="A4336" s="1" t="s">
        <v>4373</v>
      </c>
      <c r="B4336" s="1" t="s">
        <v>27</v>
      </c>
      <c r="D4336" s="1">
        <v>3.0</v>
      </c>
      <c r="E4336" s="1">
        <v>12.0</v>
      </c>
      <c r="G4336" s="1" t="s">
        <v>29</v>
      </c>
      <c r="H4336" s="2">
        <v>45178.0</v>
      </c>
      <c r="J4336" s="3">
        <f t="shared" si="2"/>
        <v>4</v>
      </c>
      <c r="K4336" s="4">
        <f t="shared" si="3"/>
        <v>3</v>
      </c>
      <c r="L4336" s="4">
        <f t="shared" si="4"/>
        <v>12</v>
      </c>
      <c r="S4336" s="1" t="s">
        <v>4373</v>
      </c>
      <c r="T4336" s="4" t="str">
        <f t="shared" si="5"/>
        <v>Cake</v>
      </c>
      <c r="U4336" s="4" t="str">
        <f t="shared" si="6"/>
        <v>In-store</v>
      </c>
      <c r="V4336" s="4" t="str">
        <f t="shared" si="7"/>
        <v>UNKNOWN</v>
      </c>
      <c r="W4336" s="4">
        <f t="shared" ref="W4336:Y4336" si="4343">IF(OR(J4336 = "ERROR", J4336 = ""), "UNKNOWN", J4336)</f>
        <v>4</v>
      </c>
      <c r="X4336" s="4">
        <f t="shared" si="4343"/>
        <v>3</v>
      </c>
      <c r="Y4336" s="4">
        <f t="shared" si="4343"/>
        <v>12</v>
      </c>
      <c r="Z4336" s="5">
        <f t="shared" si="9"/>
        <v>45178</v>
      </c>
    </row>
    <row r="4337">
      <c r="A4337" s="1" t="s">
        <v>4374</v>
      </c>
      <c r="B4337" s="1" t="s">
        <v>41</v>
      </c>
      <c r="C4337" s="1">
        <v>5.0</v>
      </c>
      <c r="D4337" s="1">
        <v>4.0</v>
      </c>
      <c r="E4337" s="1">
        <v>20.0</v>
      </c>
      <c r="F4337" s="1" t="s">
        <v>23</v>
      </c>
      <c r="G4337" s="1" t="s">
        <v>29</v>
      </c>
      <c r="H4337" s="2">
        <v>44972.0</v>
      </c>
      <c r="J4337" s="3">
        <f t="shared" si="2"/>
        <v>5</v>
      </c>
      <c r="K4337" s="4">
        <f t="shared" si="3"/>
        <v>4</v>
      </c>
      <c r="L4337" s="4">
        <f t="shared" si="4"/>
        <v>20</v>
      </c>
      <c r="S4337" s="1" t="s">
        <v>4374</v>
      </c>
      <c r="T4337" s="4" t="str">
        <f t="shared" si="5"/>
        <v>Smoothie</v>
      </c>
      <c r="U4337" s="4" t="str">
        <f t="shared" si="6"/>
        <v>In-store</v>
      </c>
      <c r="V4337" s="4" t="str">
        <f t="shared" si="7"/>
        <v>Credit Card</v>
      </c>
      <c r="W4337" s="4">
        <f t="shared" ref="W4337:Y4337" si="4344">IF(OR(J4337 = "ERROR", J4337 = ""), "UNKNOWN", J4337)</f>
        <v>5</v>
      </c>
      <c r="X4337" s="4">
        <f t="shared" si="4344"/>
        <v>4</v>
      </c>
      <c r="Y4337" s="4">
        <f t="shared" si="4344"/>
        <v>20</v>
      </c>
      <c r="Z4337" s="5">
        <f t="shared" si="9"/>
        <v>44972</v>
      </c>
    </row>
    <row r="4338">
      <c r="A4338" s="1" t="s">
        <v>4375</v>
      </c>
      <c r="B4338" s="1" t="s">
        <v>32</v>
      </c>
      <c r="C4338" s="1">
        <v>3.0</v>
      </c>
      <c r="D4338" s="1">
        <v>1.0</v>
      </c>
      <c r="E4338" s="1">
        <v>3.0</v>
      </c>
      <c r="F4338" s="1" t="s">
        <v>28</v>
      </c>
      <c r="G4338" s="1" t="s">
        <v>24</v>
      </c>
      <c r="H4338" s="2">
        <v>45030.0</v>
      </c>
      <c r="J4338" s="3">
        <f t="shared" si="2"/>
        <v>3</v>
      </c>
      <c r="K4338" s="4">
        <f t="shared" si="3"/>
        <v>1</v>
      </c>
      <c r="L4338" s="4">
        <f t="shared" si="4"/>
        <v>3</v>
      </c>
      <c r="S4338" s="1" t="s">
        <v>4375</v>
      </c>
      <c r="T4338" s="4" t="str">
        <f t="shared" si="5"/>
        <v>Cookie</v>
      </c>
      <c r="U4338" s="4" t="str">
        <f t="shared" si="6"/>
        <v>Takeaway</v>
      </c>
      <c r="V4338" s="4" t="str">
        <f t="shared" si="7"/>
        <v>Cash</v>
      </c>
      <c r="W4338" s="4">
        <f t="shared" ref="W4338:Y4338" si="4345">IF(OR(J4338 = "ERROR", J4338 = ""), "UNKNOWN", J4338)</f>
        <v>3</v>
      </c>
      <c r="X4338" s="4">
        <f t="shared" si="4345"/>
        <v>1</v>
      </c>
      <c r="Y4338" s="4">
        <f t="shared" si="4345"/>
        <v>3</v>
      </c>
      <c r="Z4338" s="5">
        <f t="shared" si="9"/>
        <v>45030</v>
      </c>
    </row>
    <row r="4339">
      <c r="A4339" s="1" t="s">
        <v>4376</v>
      </c>
      <c r="B4339" s="1" t="s">
        <v>36</v>
      </c>
      <c r="C4339" s="1">
        <v>3.0</v>
      </c>
      <c r="D4339" s="1">
        <v>5.0</v>
      </c>
      <c r="E4339" s="1">
        <v>15.0</v>
      </c>
      <c r="F4339" s="1" t="s">
        <v>28</v>
      </c>
      <c r="G4339" s="1" t="s">
        <v>29</v>
      </c>
      <c r="H4339" s="2">
        <v>44998.0</v>
      </c>
      <c r="J4339" s="3">
        <f t="shared" si="2"/>
        <v>3</v>
      </c>
      <c r="K4339" s="4">
        <f t="shared" si="3"/>
        <v>5</v>
      </c>
      <c r="L4339" s="4">
        <f t="shared" si="4"/>
        <v>15</v>
      </c>
      <c r="S4339" s="1" t="s">
        <v>4376</v>
      </c>
      <c r="T4339" s="4" t="str">
        <f t="shared" si="5"/>
        <v>Salad</v>
      </c>
      <c r="U4339" s="4" t="str">
        <f t="shared" si="6"/>
        <v>In-store</v>
      </c>
      <c r="V4339" s="4" t="str">
        <f t="shared" si="7"/>
        <v>Cash</v>
      </c>
      <c r="W4339" s="4">
        <f t="shared" ref="W4339:Y4339" si="4346">IF(OR(J4339 = "ERROR", J4339 = ""), "UNKNOWN", J4339)</f>
        <v>3</v>
      </c>
      <c r="X4339" s="4">
        <f t="shared" si="4346"/>
        <v>5</v>
      </c>
      <c r="Y4339" s="4">
        <f t="shared" si="4346"/>
        <v>15</v>
      </c>
      <c r="Z4339" s="5">
        <f t="shared" si="9"/>
        <v>44998</v>
      </c>
    </row>
    <row r="4340">
      <c r="A4340" s="1" t="s">
        <v>4377</v>
      </c>
      <c r="B4340" s="1" t="s">
        <v>22</v>
      </c>
      <c r="C4340" s="1">
        <v>3.0</v>
      </c>
      <c r="D4340" s="1" t="s">
        <v>30</v>
      </c>
      <c r="E4340" s="1">
        <v>6.0</v>
      </c>
      <c r="F4340" s="1" t="s">
        <v>23</v>
      </c>
      <c r="G4340" s="1" t="s">
        <v>29</v>
      </c>
      <c r="H4340" s="1" t="s">
        <v>30</v>
      </c>
      <c r="J4340" s="3">
        <f t="shared" si="2"/>
        <v>3</v>
      </c>
      <c r="K4340" s="4">
        <f t="shared" si="3"/>
        <v>2</v>
      </c>
      <c r="L4340" s="4">
        <f t="shared" si="4"/>
        <v>6</v>
      </c>
      <c r="S4340" s="1" t="s">
        <v>4377</v>
      </c>
      <c r="T4340" s="4" t="str">
        <f t="shared" si="5"/>
        <v>Coffee</v>
      </c>
      <c r="U4340" s="4" t="str">
        <f t="shared" si="6"/>
        <v>In-store</v>
      </c>
      <c r="V4340" s="4" t="str">
        <f t="shared" si="7"/>
        <v>Credit Card</v>
      </c>
      <c r="W4340" s="4">
        <f t="shared" ref="W4340:Y4340" si="4347">IF(OR(J4340 = "ERROR", J4340 = ""), "UNKNOWN", J4340)</f>
        <v>3</v>
      </c>
      <c r="X4340" s="4">
        <f t="shared" si="4347"/>
        <v>2</v>
      </c>
      <c r="Y4340" s="4">
        <f t="shared" si="4347"/>
        <v>6</v>
      </c>
      <c r="Z4340" s="4" t="str">
        <f t="shared" si="9"/>
        <v>UNKNOWN</v>
      </c>
    </row>
    <row r="4341">
      <c r="A4341" s="1" t="s">
        <v>4378</v>
      </c>
      <c r="B4341" s="1" t="s">
        <v>55</v>
      </c>
      <c r="C4341" s="1">
        <v>5.0</v>
      </c>
      <c r="D4341" s="1">
        <v>3.0</v>
      </c>
      <c r="E4341" s="1">
        <v>15.0</v>
      </c>
      <c r="F4341" s="1" t="s">
        <v>30</v>
      </c>
      <c r="G4341" s="1" t="s">
        <v>24</v>
      </c>
      <c r="H4341" s="1" t="s">
        <v>25</v>
      </c>
      <c r="J4341" s="3">
        <f t="shared" si="2"/>
        <v>5</v>
      </c>
      <c r="K4341" s="4">
        <f t="shared" si="3"/>
        <v>3</v>
      </c>
      <c r="L4341" s="4">
        <f t="shared" si="4"/>
        <v>15</v>
      </c>
      <c r="S4341" s="1" t="s">
        <v>4378</v>
      </c>
      <c r="T4341" s="4" t="str">
        <f t="shared" si="5"/>
        <v>Juice</v>
      </c>
      <c r="U4341" s="4" t="str">
        <f t="shared" si="6"/>
        <v>Takeaway</v>
      </c>
      <c r="V4341" s="4" t="str">
        <f t="shared" si="7"/>
        <v>UNKNOWN</v>
      </c>
      <c r="W4341" s="4">
        <f t="shared" ref="W4341:Y4341" si="4348">IF(OR(J4341 = "ERROR", J4341 = ""), "UNKNOWN", J4341)</f>
        <v>5</v>
      </c>
      <c r="X4341" s="4">
        <f t="shared" si="4348"/>
        <v>3</v>
      </c>
      <c r="Y4341" s="4">
        <f t="shared" si="4348"/>
        <v>15</v>
      </c>
      <c r="Z4341" s="4" t="str">
        <f t="shared" si="9"/>
        <v>UNKNOWN</v>
      </c>
    </row>
    <row r="4342">
      <c r="A4342" s="1" t="s">
        <v>4379</v>
      </c>
      <c r="B4342" s="1" t="s">
        <v>81</v>
      </c>
      <c r="C4342" s="1">
        <v>1.0</v>
      </c>
      <c r="D4342" s="1">
        <v>1.5</v>
      </c>
      <c r="E4342" s="1">
        <v>1.5</v>
      </c>
      <c r="F4342" s="1" t="s">
        <v>28</v>
      </c>
      <c r="G4342" s="1" t="s">
        <v>29</v>
      </c>
      <c r="H4342" s="2">
        <v>45089.0</v>
      </c>
      <c r="J4342" s="3">
        <f t="shared" si="2"/>
        <v>1</v>
      </c>
      <c r="K4342" s="4">
        <f t="shared" si="3"/>
        <v>1.5</v>
      </c>
      <c r="L4342" s="4">
        <f t="shared" si="4"/>
        <v>1.5</v>
      </c>
      <c r="S4342" s="1" t="s">
        <v>4379</v>
      </c>
      <c r="T4342" s="4" t="str">
        <f t="shared" si="5"/>
        <v>Tea</v>
      </c>
      <c r="U4342" s="4" t="str">
        <f t="shared" si="6"/>
        <v>In-store</v>
      </c>
      <c r="V4342" s="4" t="str">
        <f t="shared" si="7"/>
        <v>Cash</v>
      </c>
      <c r="W4342" s="4">
        <f t="shared" ref="W4342:Y4342" si="4349">IF(OR(J4342 = "ERROR", J4342 = ""), "UNKNOWN", J4342)</f>
        <v>1</v>
      </c>
      <c r="X4342" s="4">
        <f t="shared" si="4349"/>
        <v>1.5</v>
      </c>
      <c r="Y4342" s="4">
        <f t="shared" si="4349"/>
        <v>1.5</v>
      </c>
      <c r="Z4342" s="5">
        <f t="shared" si="9"/>
        <v>45089</v>
      </c>
    </row>
    <row r="4343">
      <c r="A4343" s="1" t="s">
        <v>4380</v>
      </c>
      <c r="B4343" s="1" t="s">
        <v>55</v>
      </c>
      <c r="C4343" s="1">
        <v>5.0</v>
      </c>
      <c r="D4343" s="1">
        <v>3.0</v>
      </c>
      <c r="E4343" s="1">
        <v>15.0</v>
      </c>
      <c r="F4343" s="1" t="s">
        <v>23</v>
      </c>
      <c r="H4343" s="2">
        <v>45201.0</v>
      </c>
      <c r="J4343" s="3">
        <f t="shared" si="2"/>
        <v>5</v>
      </c>
      <c r="K4343" s="4">
        <f t="shared" si="3"/>
        <v>3</v>
      </c>
      <c r="L4343" s="4">
        <f t="shared" si="4"/>
        <v>15</v>
      </c>
      <c r="S4343" s="1" t="s">
        <v>4380</v>
      </c>
      <c r="T4343" s="4" t="str">
        <f t="shared" si="5"/>
        <v>Juice</v>
      </c>
      <c r="U4343" s="4" t="str">
        <f t="shared" si="6"/>
        <v>UNKNOWN</v>
      </c>
      <c r="V4343" s="4" t="str">
        <f t="shared" si="7"/>
        <v>Credit Card</v>
      </c>
      <c r="W4343" s="4">
        <f t="shared" ref="W4343:Y4343" si="4350">IF(OR(J4343 = "ERROR", J4343 = ""), "UNKNOWN", J4343)</f>
        <v>5</v>
      </c>
      <c r="X4343" s="4">
        <f t="shared" si="4350"/>
        <v>3</v>
      </c>
      <c r="Y4343" s="4">
        <f t="shared" si="4350"/>
        <v>15</v>
      </c>
      <c r="Z4343" s="5">
        <f t="shared" si="9"/>
        <v>45201</v>
      </c>
    </row>
    <row r="4344">
      <c r="A4344" s="1" t="s">
        <v>4381</v>
      </c>
      <c r="B4344" s="1" t="s">
        <v>44</v>
      </c>
      <c r="C4344" s="1">
        <v>3.0</v>
      </c>
      <c r="D4344" s="1">
        <v>4.0</v>
      </c>
      <c r="E4344" s="1">
        <v>12.0</v>
      </c>
      <c r="F4344" s="1" t="s">
        <v>39</v>
      </c>
      <c r="G4344" s="1" t="s">
        <v>30</v>
      </c>
      <c r="H4344" s="2">
        <v>45103.0</v>
      </c>
      <c r="J4344" s="3">
        <f t="shared" si="2"/>
        <v>3</v>
      </c>
      <c r="K4344" s="4">
        <f t="shared" si="3"/>
        <v>4</v>
      </c>
      <c r="L4344" s="4">
        <f t="shared" si="4"/>
        <v>12</v>
      </c>
      <c r="S4344" s="1" t="s">
        <v>4381</v>
      </c>
      <c r="T4344" s="4" t="str">
        <f t="shared" si="5"/>
        <v>Sandwich</v>
      </c>
      <c r="U4344" s="4" t="str">
        <f t="shared" si="6"/>
        <v>UNKNOWN</v>
      </c>
      <c r="V4344" s="4" t="str">
        <f t="shared" si="7"/>
        <v>Digital Wallet</v>
      </c>
      <c r="W4344" s="4">
        <f t="shared" ref="W4344:Y4344" si="4351">IF(OR(J4344 = "ERROR", J4344 = ""), "UNKNOWN", J4344)</f>
        <v>3</v>
      </c>
      <c r="X4344" s="4">
        <f t="shared" si="4351"/>
        <v>4</v>
      </c>
      <c r="Y4344" s="4">
        <f t="shared" si="4351"/>
        <v>12</v>
      </c>
      <c r="Z4344" s="5">
        <f t="shared" si="9"/>
        <v>45103</v>
      </c>
    </row>
    <row r="4345">
      <c r="A4345" s="1" t="s">
        <v>4382</v>
      </c>
      <c r="B4345" s="1" t="s">
        <v>44</v>
      </c>
      <c r="C4345" s="1">
        <v>3.0</v>
      </c>
      <c r="E4345" s="1">
        <v>12.0</v>
      </c>
      <c r="F4345" s="1" t="s">
        <v>28</v>
      </c>
      <c r="G4345" s="1" t="s">
        <v>24</v>
      </c>
      <c r="H4345" s="2">
        <v>45073.0</v>
      </c>
      <c r="J4345" s="3">
        <f t="shared" si="2"/>
        <v>3</v>
      </c>
      <c r="K4345" s="4">
        <f t="shared" si="3"/>
        <v>4</v>
      </c>
      <c r="L4345" s="4">
        <f t="shared" si="4"/>
        <v>12</v>
      </c>
      <c r="S4345" s="1" t="s">
        <v>4382</v>
      </c>
      <c r="T4345" s="4" t="str">
        <f t="shared" si="5"/>
        <v>Sandwich</v>
      </c>
      <c r="U4345" s="4" t="str">
        <f t="shared" si="6"/>
        <v>Takeaway</v>
      </c>
      <c r="V4345" s="4" t="str">
        <f t="shared" si="7"/>
        <v>Cash</v>
      </c>
      <c r="W4345" s="4">
        <f t="shared" ref="W4345:Y4345" si="4352">IF(OR(J4345 = "ERROR", J4345 = ""), "UNKNOWN", J4345)</f>
        <v>3</v>
      </c>
      <c r="X4345" s="4">
        <f t="shared" si="4352"/>
        <v>4</v>
      </c>
      <c r="Y4345" s="4">
        <f t="shared" si="4352"/>
        <v>12</v>
      </c>
      <c r="Z4345" s="5">
        <f t="shared" si="9"/>
        <v>45073</v>
      </c>
    </row>
    <row r="4346">
      <c r="A4346" s="1" t="s">
        <v>4383</v>
      </c>
      <c r="B4346" s="1" t="s">
        <v>36</v>
      </c>
      <c r="C4346" s="1">
        <v>2.0</v>
      </c>
      <c r="D4346" s="1">
        <v>5.0</v>
      </c>
      <c r="E4346" s="1">
        <v>10.0</v>
      </c>
      <c r="F4346" s="1" t="s">
        <v>23</v>
      </c>
      <c r="H4346" s="2">
        <v>44953.0</v>
      </c>
      <c r="J4346" s="3">
        <f t="shared" si="2"/>
        <v>2</v>
      </c>
      <c r="K4346" s="4">
        <f t="shared" si="3"/>
        <v>5</v>
      </c>
      <c r="L4346" s="4">
        <f t="shared" si="4"/>
        <v>10</v>
      </c>
      <c r="S4346" s="1" t="s">
        <v>4383</v>
      </c>
      <c r="T4346" s="4" t="str">
        <f t="shared" si="5"/>
        <v>Salad</v>
      </c>
      <c r="U4346" s="4" t="str">
        <f t="shared" si="6"/>
        <v>UNKNOWN</v>
      </c>
      <c r="V4346" s="4" t="str">
        <f t="shared" si="7"/>
        <v>Credit Card</v>
      </c>
      <c r="W4346" s="4">
        <f t="shared" ref="W4346:Y4346" si="4353">IF(OR(J4346 = "ERROR", J4346 = ""), "UNKNOWN", J4346)</f>
        <v>2</v>
      </c>
      <c r="X4346" s="4">
        <f t="shared" si="4353"/>
        <v>5</v>
      </c>
      <c r="Y4346" s="4">
        <f t="shared" si="4353"/>
        <v>10</v>
      </c>
      <c r="Z4346" s="5">
        <f t="shared" si="9"/>
        <v>44953</v>
      </c>
    </row>
    <row r="4347">
      <c r="A4347" s="1" t="s">
        <v>4384</v>
      </c>
      <c r="B4347" s="1" t="s">
        <v>81</v>
      </c>
      <c r="C4347" s="1">
        <v>1.0</v>
      </c>
      <c r="D4347" s="1">
        <v>1.5</v>
      </c>
      <c r="E4347" s="1">
        <v>1.5</v>
      </c>
      <c r="F4347" s="1" t="s">
        <v>28</v>
      </c>
      <c r="H4347" s="2">
        <v>44962.0</v>
      </c>
      <c r="J4347" s="3">
        <f t="shared" si="2"/>
        <v>1</v>
      </c>
      <c r="K4347" s="4">
        <f t="shared" si="3"/>
        <v>1.5</v>
      </c>
      <c r="L4347" s="4">
        <f t="shared" si="4"/>
        <v>1.5</v>
      </c>
      <c r="S4347" s="1" t="s">
        <v>4384</v>
      </c>
      <c r="T4347" s="4" t="str">
        <f t="shared" si="5"/>
        <v>Tea</v>
      </c>
      <c r="U4347" s="4" t="str">
        <f t="shared" si="6"/>
        <v>UNKNOWN</v>
      </c>
      <c r="V4347" s="4" t="str">
        <f t="shared" si="7"/>
        <v>Cash</v>
      </c>
      <c r="W4347" s="4">
        <f t="shared" ref="W4347:Y4347" si="4354">IF(OR(J4347 = "ERROR", J4347 = ""), "UNKNOWN", J4347)</f>
        <v>1</v>
      </c>
      <c r="X4347" s="4">
        <f t="shared" si="4354"/>
        <v>1.5</v>
      </c>
      <c r="Y4347" s="4">
        <f t="shared" si="4354"/>
        <v>1.5</v>
      </c>
      <c r="Z4347" s="5">
        <f t="shared" si="9"/>
        <v>44962</v>
      </c>
    </row>
    <row r="4348">
      <c r="A4348" s="1" t="s">
        <v>4385</v>
      </c>
      <c r="B4348" s="1" t="s">
        <v>81</v>
      </c>
      <c r="C4348" s="1">
        <v>5.0</v>
      </c>
      <c r="D4348" s="1">
        <v>1.5</v>
      </c>
      <c r="E4348" s="1">
        <v>7.5</v>
      </c>
      <c r="F4348" s="1" t="s">
        <v>39</v>
      </c>
      <c r="H4348" s="2">
        <v>45234.0</v>
      </c>
      <c r="J4348" s="3">
        <f t="shared" si="2"/>
        <v>5</v>
      </c>
      <c r="K4348" s="4">
        <f t="shared" si="3"/>
        <v>1.5</v>
      </c>
      <c r="L4348" s="4">
        <f t="shared" si="4"/>
        <v>7.5</v>
      </c>
      <c r="S4348" s="1" t="s">
        <v>4385</v>
      </c>
      <c r="T4348" s="4" t="str">
        <f t="shared" si="5"/>
        <v>Tea</v>
      </c>
      <c r="U4348" s="4" t="str">
        <f t="shared" si="6"/>
        <v>UNKNOWN</v>
      </c>
      <c r="V4348" s="4" t="str">
        <f t="shared" si="7"/>
        <v>Digital Wallet</v>
      </c>
      <c r="W4348" s="4">
        <f t="shared" ref="W4348:Y4348" si="4355">IF(OR(J4348 = "ERROR", J4348 = ""), "UNKNOWN", J4348)</f>
        <v>5</v>
      </c>
      <c r="X4348" s="4">
        <f t="shared" si="4355"/>
        <v>1.5</v>
      </c>
      <c r="Y4348" s="4">
        <f t="shared" si="4355"/>
        <v>7.5</v>
      </c>
      <c r="Z4348" s="5">
        <f t="shared" si="9"/>
        <v>45234</v>
      </c>
    </row>
    <row r="4349">
      <c r="A4349" s="1" t="s">
        <v>4386</v>
      </c>
      <c r="B4349" s="1" t="s">
        <v>32</v>
      </c>
      <c r="C4349" s="1">
        <v>3.0</v>
      </c>
      <c r="D4349" s="1">
        <v>1.0</v>
      </c>
      <c r="E4349" s="1">
        <v>3.0</v>
      </c>
      <c r="G4349" s="1" t="s">
        <v>24</v>
      </c>
      <c r="H4349" s="6">
        <v>45216.0</v>
      </c>
      <c r="J4349" s="3">
        <f t="shared" si="2"/>
        <v>3</v>
      </c>
      <c r="K4349" s="4">
        <f t="shared" si="3"/>
        <v>1</v>
      </c>
      <c r="L4349" s="4">
        <f t="shared" si="4"/>
        <v>3</v>
      </c>
      <c r="S4349" s="1" t="s">
        <v>4386</v>
      </c>
      <c r="T4349" s="4" t="str">
        <f t="shared" si="5"/>
        <v>Cookie</v>
      </c>
      <c r="U4349" s="4" t="str">
        <f t="shared" si="6"/>
        <v>Takeaway</v>
      </c>
      <c r="V4349" s="4" t="str">
        <f t="shared" si="7"/>
        <v>UNKNOWN</v>
      </c>
      <c r="W4349" s="4">
        <f t="shared" ref="W4349:Y4349" si="4356">IF(OR(J4349 = "ERROR", J4349 = ""), "UNKNOWN", J4349)</f>
        <v>3</v>
      </c>
      <c r="X4349" s="4">
        <f t="shared" si="4356"/>
        <v>1</v>
      </c>
      <c r="Y4349" s="4">
        <f t="shared" si="4356"/>
        <v>3</v>
      </c>
      <c r="Z4349" s="7">
        <f t="shared" si="9"/>
        <v>45216</v>
      </c>
    </row>
    <row r="4350">
      <c r="A4350" s="1" t="s">
        <v>4387</v>
      </c>
      <c r="B4350" s="1" t="s">
        <v>44</v>
      </c>
      <c r="C4350" s="1">
        <v>2.0</v>
      </c>
      <c r="D4350" s="1">
        <v>4.0</v>
      </c>
      <c r="E4350" s="1">
        <v>8.0</v>
      </c>
      <c r="G4350" s="1" t="s">
        <v>29</v>
      </c>
      <c r="H4350" s="6">
        <v>45222.0</v>
      </c>
      <c r="J4350" s="3">
        <f t="shared" si="2"/>
        <v>2</v>
      </c>
      <c r="K4350" s="4">
        <f t="shared" si="3"/>
        <v>4</v>
      </c>
      <c r="L4350" s="4">
        <f t="shared" si="4"/>
        <v>8</v>
      </c>
      <c r="S4350" s="1" t="s">
        <v>4387</v>
      </c>
      <c r="T4350" s="4" t="str">
        <f t="shared" si="5"/>
        <v>Sandwich</v>
      </c>
      <c r="U4350" s="4" t="str">
        <f t="shared" si="6"/>
        <v>In-store</v>
      </c>
      <c r="V4350" s="4" t="str">
        <f t="shared" si="7"/>
        <v>UNKNOWN</v>
      </c>
      <c r="W4350" s="4">
        <f t="shared" ref="W4350:Y4350" si="4357">IF(OR(J4350 = "ERROR", J4350 = ""), "UNKNOWN", J4350)</f>
        <v>2</v>
      </c>
      <c r="X4350" s="4">
        <f t="shared" si="4357"/>
        <v>4</v>
      </c>
      <c r="Y4350" s="4">
        <f t="shared" si="4357"/>
        <v>8</v>
      </c>
      <c r="Z4350" s="7">
        <f t="shared" si="9"/>
        <v>45222</v>
      </c>
    </row>
    <row r="4351">
      <c r="A4351" s="1" t="s">
        <v>4388</v>
      </c>
      <c r="B4351" s="1" t="s">
        <v>55</v>
      </c>
      <c r="C4351" s="1">
        <v>2.0</v>
      </c>
      <c r="D4351" s="1">
        <v>3.0</v>
      </c>
      <c r="E4351" s="1">
        <v>6.0</v>
      </c>
      <c r="F4351" s="1" t="s">
        <v>23</v>
      </c>
      <c r="H4351" s="2">
        <v>44960.0</v>
      </c>
      <c r="J4351" s="3">
        <f t="shared" si="2"/>
        <v>2</v>
      </c>
      <c r="K4351" s="4">
        <f t="shared" si="3"/>
        <v>3</v>
      </c>
      <c r="L4351" s="4">
        <f t="shared" si="4"/>
        <v>6</v>
      </c>
      <c r="S4351" s="1" t="s">
        <v>4388</v>
      </c>
      <c r="T4351" s="4" t="str">
        <f t="shared" si="5"/>
        <v>Juice</v>
      </c>
      <c r="U4351" s="4" t="str">
        <f t="shared" si="6"/>
        <v>UNKNOWN</v>
      </c>
      <c r="V4351" s="4" t="str">
        <f t="shared" si="7"/>
        <v>Credit Card</v>
      </c>
      <c r="W4351" s="4">
        <f t="shared" ref="W4351:Y4351" si="4358">IF(OR(J4351 = "ERROR", J4351 = ""), "UNKNOWN", J4351)</f>
        <v>2</v>
      </c>
      <c r="X4351" s="4">
        <f t="shared" si="4358"/>
        <v>3</v>
      </c>
      <c r="Y4351" s="4">
        <f t="shared" si="4358"/>
        <v>6</v>
      </c>
      <c r="Z4351" s="5">
        <f t="shared" si="9"/>
        <v>44960</v>
      </c>
    </row>
    <row r="4352">
      <c r="A4352" s="1" t="s">
        <v>4389</v>
      </c>
      <c r="B4352" s="1" t="s">
        <v>30</v>
      </c>
      <c r="D4352" s="1">
        <v>2.0</v>
      </c>
      <c r="E4352" s="1">
        <v>10.0</v>
      </c>
      <c r="G4352" s="1" t="s">
        <v>29</v>
      </c>
      <c r="H4352" s="2">
        <v>45074.0</v>
      </c>
      <c r="J4352" s="3">
        <f t="shared" si="2"/>
        <v>5</v>
      </c>
      <c r="K4352" s="4">
        <f t="shared" si="3"/>
        <v>2</v>
      </c>
      <c r="L4352" s="4">
        <f t="shared" si="4"/>
        <v>10</v>
      </c>
      <c r="S4352" s="1" t="s">
        <v>4389</v>
      </c>
      <c r="T4352" s="4" t="str">
        <f t="shared" si="5"/>
        <v>UNKNOWN</v>
      </c>
      <c r="U4352" s="4" t="str">
        <f t="shared" si="6"/>
        <v>In-store</v>
      </c>
      <c r="V4352" s="4" t="str">
        <f t="shared" si="7"/>
        <v>UNKNOWN</v>
      </c>
      <c r="W4352" s="4">
        <f t="shared" ref="W4352:Y4352" si="4359">IF(OR(J4352 = "ERROR", J4352 = ""), "UNKNOWN", J4352)</f>
        <v>5</v>
      </c>
      <c r="X4352" s="4">
        <f t="shared" si="4359"/>
        <v>2</v>
      </c>
      <c r="Y4352" s="4">
        <f t="shared" si="4359"/>
        <v>10</v>
      </c>
      <c r="Z4352" s="5">
        <f t="shared" si="9"/>
        <v>45074</v>
      </c>
    </row>
    <row r="4353">
      <c r="A4353" s="1" t="s">
        <v>4390</v>
      </c>
      <c r="B4353" s="1" t="s">
        <v>44</v>
      </c>
      <c r="C4353" s="1">
        <v>4.0</v>
      </c>
      <c r="D4353" s="1">
        <v>4.0</v>
      </c>
      <c r="E4353" s="1">
        <v>16.0</v>
      </c>
      <c r="G4353" s="1" t="s">
        <v>24</v>
      </c>
      <c r="H4353" s="2">
        <v>45202.0</v>
      </c>
      <c r="J4353" s="3">
        <f t="shared" si="2"/>
        <v>4</v>
      </c>
      <c r="K4353" s="4">
        <f t="shared" si="3"/>
        <v>4</v>
      </c>
      <c r="L4353" s="4">
        <f t="shared" si="4"/>
        <v>16</v>
      </c>
      <c r="S4353" s="1" t="s">
        <v>4390</v>
      </c>
      <c r="T4353" s="4" t="str">
        <f t="shared" si="5"/>
        <v>Sandwich</v>
      </c>
      <c r="U4353" s="4" t="str">
        <f t="shared" si="6"/>
        <v>Takeaway</v>
      </c>
      <c r="V4353" s="4" t="str">
        <f t="shared" si="7"/>
        <v>UNKNOWN</v>
      </c>
      <c r="W4353" s="4">
        <f t="shared" ref="W4353:Y4353" si="4360">IF(OR(J4353 = "ERROR", J4353 = ""), "UNKNOWN", J4353)</f>
        <v>4</v>
      </c>
      <c r="X4353" s="4">
        <f t="shared" si="4360"/>
        <v>4</v>
      </c>
      <c r="Y4353" s="4">
        <f t="shared" si="4360"/>
        <v>16</v>
      </c>
      <c r="Z4353" s="5">
        <f t="shared" si="9"/>
        <v>45202</v>
      </c>
    </row>
    <row r="4354">
      <c r="A4354" s="1" t="s">
        <v>4391</v>
      </c>
      <c r="B4354" s="1" t="s">
        <v>32</v>
      </c>
      <c r="C4354" s="1">
        <v>3.0</v>
      </c>
      <c r="D4354" s="1" t="s">
        <v>30</v>
      </c>
      <c r="E4354" s="1">
        <v>3.0</v>
      </c>
      <c r="F4354" s="1" t="s">
        <v>23</v>
      </c>
      <c r="G4354" s="1" t="s">
        <v>24</v>
      </c>
      <c r="H4354" s="2">
        <v>45169.0</v>
      </c>
      <c r="J4354" s="3">
        <f t="shared" si="2"/>
        <v>3</v>
      </c>
      <c r="K4354" s="4">
        <f t="shared" si="3"/>
        <v>1</v>
      </c>
      <c r="L4354" s="4">
        <f t="shared" si="4"/>
        <v>3</v>
      </c>
      <c r="S4354" s="1" t="s">
        <v>4391</v>
      </c>
      <c r="T4354" s="4" t="str">
        <f t="shared" si="5"/>
        <v>Cookie</v>
      </c>
      <c r="U4354" s="4" t="str">
        <f t="shared" si="6"/>
        <v>Takeaway</v>
      </c>
      <c r="V4354" s="4" t="str">
        <f t="shared" si="7"/>
        <v>Credit Card</v>
      </c>
      <c r="W4354" s="4">
        <f t="shared" ref="W4354:Y4354" si="4361">IF(OR(J4354 = "ERROR", J4354 = ""), "UNKNOWN", J4354)</f>
        <v>3</v>
      </c>
      <c r="X4354" s="4">
        <f t="shared" si="4361"/>
        <v>1</v>
      </c>
      <c r="Y4354" s="4">
        <f t="shared" si="4361"/>
        <v>3</v>
      </c>
      <c r="Z4354" s="5">
        <f t="shared" si="9"/>
        <v>45169</v>
      </c>
    </row>
    <row r="4355">
      <c r="A4355" s="1" t="s">
        <v>4392</v>
      </c>
      <c r="B4355" s="1" t="s">
        <v>25</v>
      </c>
      <c r="C4355" s="1">
        <v>3.0</v>
      </c>
      <c r="D4355" s="1">
        <v>1.0</v>
      </c>
      <c r="E4355" s="1">
        <v>3.0</v>
      </c>
      <c r="F4355" s="1" t="s">
        <v>39</v>
      </c>
      <c r="G4355" s="1" t="s">
        <v>29</v>
      </c>
      <c r="H4355" s="2">
        <v>45118.0</v>
      </c>
      <c r="J4355" s="3">
        <f t="shared" si="2"/>
        <v>3</v>
      </c>
      <c r="K4355" s="4">
        <f t="shared" si="3"/>
        <v>1</v>
      </c>
      <c r="L4355" s="4">
        <f t="shared" si="4"/>
        <v>3</v>
      </c>
      <c r="S4355" s="1" t="s">
        <v>4392</v>
      </c>
      <c r="T4355" s="4" t="str">
        <f t="shared" si="5"/>
        <v>UNKNOWN</v>
      </c>
      <c r="U4355" s="4" t="str">
        <f t="shared" si="6"/>
        <v>In-store</v>
      </c>
      <c r="V4355" s="4" t="str">
        <f t="shared" si="7"/>
        <v>Digital Wallet</v>
      </c>
      <c r="W4355" s="4">
        <f t="shared" ref="W4355:Y4355" si="4362">IF(OR(J4355 = "ERROR", J4355 = ""), "UNKNOWN", J4355)</f>
        <v>3</v>
      </c>
      <c r="X4355" s="4">
        <f t="shared" si="4362"/>
        <v>1</v>
      </c>
      <c r="Y4355" s="4">
        <f t="shared" si="4362"/>
        <v>3</v>
      </c>
      <c r="Z4355" s="5">
        <f t="shared" si="9"/>
        <v>45118</v>
      </c>
    </row>
    <row r="4356">
      <c r="A4356" s="1" t="s">
        <v>4393</v>
      </c>
      <c r="B4356" s="1" t="s">
        <v>36</v>
      </c>
      <c r="C4356" s="1">
        <v>5.0</v>
      </c>
      <c r="D4356" s="1">
        <v>5.0</v>
      </c>
      <c r="E4356" s="1">
        <v>25.0</v>
      </c>
      <c r="F4356" s="1" t="s">
        <v>23</v>
      </c>
      <c r="G4356" s="1" t="s">
        <v>24</v>
      </c>
      <c r="H4356" s="6">
        <v>45258.0</v>
      </c>
      <c r="J4356" s="3">
        <f t="shared" si="2"/>
        <v>5</v>
      </c>
      <c r="K4356" s="4">
        <f t="shared" si="3"/>
        <v>5</v>
      </c>
      <c r="L4356" s="4">
        <f t="shared" si="4"/>
        <v>25</v>
      </c>
      <c r="S4356" s="1" t="s">
        <v>4393</v>
      </c>
      <c r="T4356" s="4" t="str">
        <f t="shared" si="5"/>
        <v>Salad</v>
      </c>
      <c r="U4356" s="4" t="str">
        <f t="shared" si="6"/>
        <v>Takeaway</v>
      </c>
      <c r="V4356" s="4" t="str">
        <f t="shared" si="7"/>
        <v>Credit Card</v>
      </c>
      <c r="W4356" s="4">
        <f t="shared" ref="W4356:Y4356" si="4363">IF(OR(J4356 = "ERROR", J4356 = ""), "UNKNOWN", J4356)</f>
        <v>5</v>
      </c>
      <c r="X4356" s="4">
        <f t="shared" si="4363"/>
        <v>5</v>
      </c>
      <c r="Y4356" s="4">
        <f t="shared" si="4363"/>
        <v>25</v>
      </c>
      <c r="Z4356" s="7">
        <f t="shared" si="9"/>
        <v>45258</v>
      </c>
    </row>
    <row r="4357">
      <c r="A4357" s="1" t="s">
        <v>4394</v>
      </c>
      <c r="B4357" s="1" t="s">
        <v>27</v>
      </c>
      <c r="C4357" s="1">
        <v>2.0</v>
      </c>
      <c r="D4357" s="1">
        <v>3.0</v>
      </c>
      <c r="E4357" s="1">
        <v>6.0</v>
      </c>
      <c r="G4357" s="1" t="s">
        <v>30</v>
      </c>
      <c r="H4357" s="2">
        <v>45064.0</v>
      </c>
      <c r="J4357" s="3">
        <f t="shared" si="2"/>
        <v>2</v>
      </c>
      <c r="K4357" s="4">
        <f t="shared" si="3"/>
        <v>3</v>
      </c>
      <c r="L4357" s="4">
        <f t="shared" si="4"/>
        <v>6</v>
      </c>
      <c r="S4357" s="1" t="s">
        <v>4394</v>
      </c>
      <c r="T4357" s="4" t="str">
        <f t="shared" si="5"/>
        <v>Cake</v>
      </c>
      <c r="U4357" s="4" t="str">
        <f t="shared" si="6"/>
        <v>UNKNOWN</v>
      </c>
      <c r="V4357" s="4" t="str">
        <f t="shared" si="7"/>
        <v>UNKNOWN</v>
      </c>
      <c r="W4357" s="4">
        <f t="shared" ref="W4357:Y4357" si="4364">IF(OR(J4357 = "ERROR", J4357 = ""), "UNKNOWN", J4357)</f>
        <v>2</v>
      </c>
      <c r="X4357" s="4">
        <f t="shared" si="4364"/>
        <v>3</v>
      </c>
      <c r="Y4357" s="4">
        <f t="shared" si="4364"/>
        <v>6</v>
      </c>
      <c r="Z4357" s="5">
        <f t="shared" si="9"/>
        <v>45064</v>
      </c>
    </row>
    <row r="4358">
      <c r="A4358" s="1" t="s">
        <v>4395</v>
      </c>
      <c r="B4358" s="1" t="s">
        <v>81</v>
      </c>
      <c r="C4358" s="1">
        <v>4.0</v>
      </c>
      <c r="D4358" s="1">
        <v>1.5</v>
      </c>
      <c r="E4358" s="1">
        <v>6.0</v>
      </c>
      <c r="F4358" s="1" t="s">
        <v>39</v>
      </c>
      <c r="H4358" s="2">
        <v>45086.0</v>
      </c>
      <c r="J4358" s="3">
        <f t="shared" si="2"/>
        <v>4</v>
      </c>
      <c r="K4358" s="4">
        <f t="shared" si="3"/>
        <v>1.5</v>
      </c>
      <c r="L4358" s="4">
        <f t="shared" si="4"/>
        <v>6</v>
      </c>
      <c r="S4358" s="1" t="s">
        <v>4395</v>
      </c>
      <c r="T4358" s="4" t="str">
        <f t="shared" si="5"/>
        <v>Tea</v>
      </c>
      <c r="U4358" s="4" t="str">
        <f t="shared" si="6"/>
        <v>UNKNOWN</v>
      </c>
      <c r="V4358" s="4" t="str">
        <f t="shared" si="7"/>
        <v>Digital Wallet</v>
      </c>
      <c r="W4358" s="4">
        <f t="shared" ref="W4358:Y4358" si="4365">IF(OR(J4358 = "ERROR", J4358 = ""), "UNKNOWN", J4358)</f>
        <v>4</v>
      </c>
      <c r="X4358" s="4">
        <f t="shared" si="4365"/>
        <v>1.5</v>
      </c>
      <c r="Y4358" s="4">
        <f t="shared" si="4365"/>
        <v>6</v>
      </c>
      <c r="Z4358" s="5">
        <f t="shared" si="9"/>
        <v>45086</v>
      </c>
    </row>
    <row r="4359">
      <c r="A4359" s="1" t="s">
        <v>4396</v>
      </c>
      <c r="B4359" s="1" t="s">
        <v>36</v>
      </c>
      <c r="C4359" s="1">
        <v>2.0</v>
      </c>
      <c r="D4359" s="1">
        <v>5.0</v>
      </c>
      <c r="E4359" s="1">
        <v>10.0</v>
      </c>
      <c r="F4359" s="1" t="s">
        <v>28</v>
      </c>
      <c r="G4359" s="1" t="s">
        <v>29</v>
      </c>
      <c r="H4359" s="2">
        <v>45046.0</v>
      </c>
      <c r="J4359" s="3">
        <f t="shared" si="2"/>
        <v>2</v>
      </c>
      <c r="K4359" s="4">
        <f t="shared" si="3"/>
        <v>5</v>
      </c>
      <c r="L4359" s="4">
        <f t="shared" si="4"/>
        <v>10</v>
      </c>
      <c r="S4359" s="1" t="s">
        <v>4396</v>
      </c>
      <c r="T4359" s="4" t="str">
        <f t="shared" si="5"/>
        <v>Salad</v>
      </c>
      <c r="U4359" s="4" t="str">
        <f t="shared" si="6"/>
        <v>In-store</v>
      </c>
      <c r="V4359" s="4" t="str">
        <f t="shared" si="7"/>
        <v>Cash</v>
      </c>
      <c r="W4359" s="4">
        <f t="shared" ref="W4359:Y4359" si="4366">IF(OR(J4359 = "ERROR", J4359 = ""), "UNKNOWN", J4359)</f>
        <v>2</v>
      </c>
      <c r="X4359" s="4">
        <f t="shared" si="4366"/>
        <v>5</v>
      </c>
      <c r="Y4359" s="4">
        <f t="shared" si="4366"/>
        <v>10</v>
      </c>
      <c r="Z4359" s="5">
        <f t="shared" si="9"/>
        <v>45046</v>
      </c>
    </row>
    <row r="4360">
      <c r="A4360" s="1" t="s">
        <v>4397</v>
      </c>
      <c r="B4360" s="1" t="s">
        <v>22</v>
      </c>
      <c r="C4360" s="1">
        <v>3.0</v>
      </c>
      <c r="D4360" s="1">
        <v>2.0</v>
      </c>
      <c r="E4360" s="1">
        <v>6.0</v>
      </c>
      <c r="F4360" s="1" t="s">
        <v>28</v>
      </c>
      <c r="G4360" s="1" t="s">
        <v>29</v>
      </c>
      <c r="H4360" s="2">
        <v>45186.0</v>
      </c>
      <c r="J4360" s="3">
        <f t="shared" si="2"/>
        <v>3</v>
      </c>
      <c r="K4360" s="4">
        <f t="shared" si="3"/>
        <v>2</v>
      </c>
      <c r="L4360" s="4">
        <f t="shared" si="4"/>
        <v>6</v>
      </c>
      <c r="S4360" s="1" t="s">
        <v>4397</v>
      </c>
      <c r="T4360" s="4" t="str">
        <f t="shared" si="5"/>
        <v>Coffee</v>
      </c>
      <c r="U4360" s="4" t="str">
        <f t="shared" si="6"/>
        <v>In-store</v>
      </c>
      <c r="V4360" s="4" t="str">
        <f t="shared" si="7"/>
        <v>Cash</v>
      </c>
      <c r="W4360" s="4">
        <f t="shared" ref="W4360:Y4360" si="4367">IF(OR(J4360 = "ERROR", J4360 = ""), "UNKNOWN", J4360)</f>
        <v>3</v>
      </c>
      <c r="X4360" s="4">
        <f t="shared" si="4367"/>
        <v>2</v>
      </c>
      <c r="Y4360" s="4">
        <f t="shared" si="4367"/>
        <v>6</v>
      </c>
      <c r="Z4360" s="5">
        <f t="shared" si="9"/>
        <v>45186</v>
      </c>
    </row>
    <row r="4361">
      <c r="A4361" s="1" t="s">
        <v>4398</v>
      </c>
      <c r="B4361" s="1" t="s">
        <v>41</v>
      </c>
      <c r="C4361" s="1">
        <v>2.0</v>
      </c>
      <c r="D4361" s="1">
        <v>4.0</v>
      </c>
      <c r="E4361" s="1">
        <v>8.0</v>
      </c>
      <c r="G4361" s="1" t="s">
        <v>29</v>
      </c>
      <c r="H4361" s="2">
        <v>45025.0</v>
      </c>
      <c r="J4361" s="3">
        <f t="shared" si="2"/>
        <v>2</v>
      </c>
      <c r="K4361" s="4">
        <f t="shared" si="3"/>
        <v>4</v>
      </c>
      <c r="L4361" s="4">
        <f t="shared" si="4"/>
        <v>8</v>
      </c>
      <c r="S4361" s="1" t="s">
        <v>4398</v>
      </c>
      <c r="T4361" s="4" t="str">
        <f t="shared" si="5"/>
        <v>Smoothie</v>
      </c>
      <c r="U4361" s="4" t="str">
        <f t="shared" si="6"/>
        <v>In-store</v>
      </c>
      <c r="V4361" s="4" t="str">
        <f t="shared" si="7"/>
        <v>UNKNOWN</v>
      </c>
      <c r="W4361" s="4">
        <f t="shared" ref="W4361:Y4361" si="4368">IF(OR(J4361 = "ERROR", J4361 = ""), "UNKNOWN", J4361)</f>
        <v>2</v>
      </c>
      <c r="X4361" s="4">
        <f t="shared" si="4368"/>
        <v>4</v>
      </c>
      <c r="Y4361" s="4">
        <f t="shared" si="4368"/>
        <v>8</v>
      </c>
      <c r="Z4361" s="5">
        <f t="shared" si="9"/>
        <v>45025</v>
      </c>
    </row>
    <row r="4362">
      <c r="A4362" s="1" t="s">
        <v>4399</v>
      </c>
      <c r="B4362" s="1" t="s">
        <v>32</v>
      </c>
      <c r="C4362" s="1">
        <v>5.0</v>
      </c>
      <c r="D4362" s="1">
        <v>1.0</v>
      </c>
      <c r="E4362" s="1">
        <v>5.0</v>
      </c>
      <c r="H4362" s="2">
        <v>45018.0</v>
      </c>
      <c r="J4362" s="3">
        <f t="shared" si="2"/>
        <v>5</v>
      </c>
      <c r="K4362" s="4">
        <f t="shared" si="3"/>
        <v>1</v>
      </c>
      <c r="L4362" s="4">
        <f t="shared" si="4"/>
        <v>5</v>
      </c>
      <c r="S4362" s="1" t="s">
        <v>4399</v>
      </c>
      <c r="T4362" s="4" t="str">
        <f t="shared" si="5"/>
        <v>Cookie</v>
      </c>
      <c r="U4362" s="4" t="str">
        <f t="shared" si="6"/>
        <v>UNKNOWN</v>
      </c>
      <c r="V4362" s="4" t="str">
        <f t="shared" si="7"/>
        <v>UNKNOWN</v>
      </c>
      <c r="W4362" s="4">
        <f t="shared" ref="W4362:Y4362" si="4369">IF(OR(J4362 = "ERROR", J4362 = ""), "UNKNOWN", J4362)</f>
        <v>5</v>
      </c>
      <c r="X4362" s="4">
        <f t="shared" si="4369"/>
        <v>1</v>
      </c>
      <c r="Y4362" s="4">
        <f t="shared" si="4369"/>
        <v>5</v>
      </c>
      <c r="Z4362" s="5">
        <f t="shared" si="9"/>
        <v>45018</v>
      </c>
    </row>
    <row r="4363">
      <c r="A4363" s="1" t="s">
        <v>4400</v>
      </c>
      <c r="B4363" s="1" t="s">
        <v>44</v>
      </c>
      <c r="C4363" s="1">
        <v>4.0</v>
      </c>
      <c r="D4363" s="1">
        <v>4.0</v>
      </c>
      <c r="E4363" s="1">
        <v>16.0</v>
      </c>
      <c r="F4363" s="1" t="s">
        <v>28</v>
      </c>
      <c r="G4363" s="1" t="s">
        <v>25</v>
      </c>
      <c r="H4363" s="2">
        <v>45135.0</v>
      </c>
      <c r="J4363" s="3">
        <f t="shared" si="2"/>
        <v>4</v>
      </c>
      <c r="K4363" s="4">
        <f t="shared" si="3"/>
        <v>4</v>
      </c>
      <c r="L4363" s="4">
        <f t="shared" si="4"/>
        <v>16</v>
      </c>
      <c r="S4363" s="1" t="s">
        <v>4400</v>
      </c>
      <c r="T4363" s="4" t="str">
        <f t="shared" si="5"/>
        <v>Sandwich</v>
      </c>
      <c r="U4363" s="4" t="str">
        <f t="shared" si="6"/>
        <v>UNKNOWN</v>
      </c>
      <c r="V4363" s="4" t="str">
        <f t="shared" si="7"/>
        <v>Cash</v>
      </c>
      <c r="W4363" s="4">
        <f t="shared" ref="W4363:Y4363" si="4370">IF(OR(J4363 = "ERROR", J4363 = ""), "UNKNOWN", J4363)</f>
        <v>4</v>
      </c>
      <c r="X4363" s="4">
        <f t="shared" si="4370"/>
        <v>4</v>
      </c>
      <c r="Y4363" s="4">
        <f t="shared" si="4370"/>
        <v>16</v>
      </c>
      <c r="Z4363" s="5">
        <f t="shared" si="9"/>
        <v>45135</v>
      </c>
    </row>
    <row r="4364">
      <c r="A4364" s="1" t="s">
        <v>4401</v>
      </c>
      <c r="B4364" s="1" t="s">
        <v>44</v>
      </c>
      <c r="C4364" s="1">
        <v>4.0</v>
      </c>
      <c r="D4364" s="1">
        <v>4.0</v>
      </c>
      <c r="E4364" s="1">
        <v>16.0</v>
      </c>
      <c r="H4364" s="6">
        <v>45283.0</v>
      </c>
      <c r="J4364" s="3">
        <f t="shared" si="2"/>
        <v>4</v>
      </c>
      <c r="K4364" s="4">
        <f t="shared" si="3"/>
        <v>4</v>
      </c>
      <c r="L4364" s="4">
        <f t="shared" si="4"/>
        <v>16</v>
      </c>
      <c r="S4364" s="1" t="s">
        <v>4401</v>
      </c>
      <c r="T4364" s="4" t="str">
        <f t="shared" si="5"/>
        <v>Sandwich</v>
      </c>
      <c r="U4364" s="4" t="str">
        <f t="shared" si="6"/>
        <v>UNKNOWN</v>
      </c>
      <c r="V4364" s="4" t="str">
        <f t="shared" si="7"/>
        <v>UNKNOWN</v>
      </c>
      <c r="W4364" s="4">
        <f t="shared" ref="W4364:Y4364" si="4371">IF(OR(J4364 = "ERROR", J4364 = ""), "UNKNOWN", J4364)</f>
        <v>4</v>
      </c>
      <c r="X4364" s="4">
        <f t="shared" si="4371"/>
        <v>4</v>
      </c>
      <c r="Y4364" s="4">
        <f t="shared" si="4371"/>
        <v>16</v>
      </c>
      <c r="Z4364" s="7">
        <f t="shared" si="9"/>
        <v>45283</v>
      </c>
    </row>
    <row r="4365">
      <c r="A4365" s="1" t="s">
        <v>4402</v>
      </c>
      <c r="B4365" s="1" t="s">
        <v>32</v>
      </c>
      <c r="C4365" s="1">
        <v>5.0</v>
      </c>
      <c r="E4365" s="1">
        <v>5.0</v>
      </c>
      <c r="F4365" s="1" t="s">
        <v>39</v>
      </c>
      <c r="G4365" s="1" t="s">
        <v>30</v>
      </c>
      <c r="J4365" s="3">
        <f t="shared" si="2"/>
        <v>5</v>
      </c>
      <c r="K4365" s="4">
        <f t="shared" si="3"/>
        <v>1</v>
      </c>
      <c r="L4365" s="4">
        <f t="shared" si="4"/>
        <v>5</v>
      </c>
      <c r="S4365" s="1" t="s">
        <v>4402</v>
      </c>
      <c r="T4365" s="4" t="str">
        <f t="shared" si="5"/>
        <v>Cookie</v>
      </c>
      <c r="U4365" s="4" t="str">
        <f t="shared" si="6"/>
        <v>UNKNOWN</v>
      </c>
      <c r="V4365" s="4" t="str">
        <f t="shared" si="7"/>
        <v>Digital Wallet</v>
      </c>
      <c r="W4365" s="4">
        <f t="shared" ref="W4365:Y4365" si="4372">IF(OR(J4365 = "ERROR", J4365 = ""), "UNKNOWN", J4365)</f>
        <v>5</v>
      </c>
      <c r="X4365" s="4">
        <f t="shared" si="4372"/>
        <v>1</v>
      </c>
      <c r="Y4365" s="4">
        <f t="shared" si="4372"/>
        <v>5</v>
      </c>
      <c r="Z4365" s="4" t="str">
        <f t="shared" si="9"/>
        <v>UNKNOWN</v>
      </c>
    </row>
    <row r="4366">
      <c r="A4366" s="1" t="s">
        <v>4403</v>
      </c>
      <c r="C4366" s="1">
        <v>1.0</v>
      </c>
      <c r="D4366" s="1">
        <v>1.0</v>
      </c>
      <c r="E4366" s="1">
        <v>1.0</v>
      </c>
      <c r="F4366" s="1" t="s">
        <v>28</v>
      </c>
      <c r="G4366" s="1" t="s">
        <v>30</v>
      </c>
      <c r="H4366" s="2">
        <v>45037.0</v>
      </c>
      <c r="J4366" s="3">
        <f t="shared" si="2"/>
        <v>1</v>
      </c>
      <c r="K4366" s="4">
        <f t="shared" si="3"/>
        <v>1</v>
      </c>
      <c r="L4366" s="4">
        <f t="shared" si="4"/>
        <v>1</v>
      </c>
      <c r="S4366" s="1" t="s">
        <v>4403</v>
      </c>
      <c r="T4366" s="4" t="str">
        <f t="shared" si="5"/>
        <v>UNKNOWN</v>
      </c>
      <c r="U4366" s="4" t="str">
        <f t="shared" si="6"/>
        <v>UNKNOWN</v>
      </c>
      <c r="V4366" s="4" t="str">
        <f t="shared" si="7"/>
        <v>Cash</v>
      </c>
      <c r="W4366" s="4">
        <f t="shared" ref="W4366:Y4366" si="4373">IF(OR(J4366 = "ERROR", J4366 = ""), "UNKNOWN", J4366)</f>
        <v>1</v>
      </c>
      <c r="X4366" s="4">
        <f t="shared" si="4373"/>
        <v>1</v>
      </c>
      <c r="Y4366" s="4">
        <f t="shared" si="4373"/>
        <v>1</v>
      </c>
      <c r="Z4366" s="5">
        <f t="shared" si="9"/>
        <v>45037</v>
      </c>
    </row>
    <row r="4367">
      <c r="A4367" s="1" t="s">
        <v>4404</v>
      </c>
      <c r="B4367" s="1" t="s">
        <v>27</v>
      </c>
      <c r="C4367" s="1">
        <v>2.0</v>
      </c>
      <c r="D4367" s="1">
        <v>3.0</v>
      </c>
      <c r="E4367" s="1">
        <v>6.0</v>
      </c>
      <c r="H4367" s="1" t="s">
        <v>25</v>
      </c>
      <c r="J4367" s="3">
        <f t="shared" si="2"/>
        <v>2</v>
      </c>
      <c r="K4367" s="4">
        <f t="shared" si="3"/>
        <v>3</v>
      </c>
      <c r="L4367" s="4">
        <f t="shared" si="4"/>
        <v>6</v>
      </c>
      <c r="S4367" s="1" t="s">
        <v>4404</v>
      </c>
      <c r="T4367" s="4" t="str">
        <f t="shared" si="5"/>
        <v>Cake</v>
      </c>
      <c r="U4367" s="4" t="str">
        <f t="shared" si="6"/>
        <v>UNKNOWN</v>
      </c>
      <c r="V4367" s="4" t="str">
        <f t="shared" si="7"/>
        <v>UNKNOWN</v>
      </c>
      <c r="W4367" s="4">
        <f t="shared" ref="W4367:Y4367" si="4374">IF(OR(J4367 = "ERROR", J4367 = ""), "UNKNOWN", J4367)</f>
        <v>2</v>
      </c>
      <c r="X4367" s="4">
        <f t="shared" si="4374"/>
        <v>3</v>
      </c>
      <c r="Y4367" s="4">
        <f t="shared" si="4374"/>
        <v>6</v>
      </c>
      <c r="Z4367" s="4" t="str">
        <f t="shared" si="9"/>
        <v>UNKNOWN</v>
      </c>
    </row>
    <row r="4368">
      <c r="A4368" s="1" t="s">
        <v>4405</v>
      </c>
      <c r="B4368" s="1" t="s">
        <v>41</v>
      </c>
      <c r="C4368" s="1">
        <v>1.0</v>
      </c>
      <c r="D4368" s="1">
        <v>4.0</v>
      </c>
      <c r="E4368" s="1">
        <v>4.0</v>
      </c>
      <c r="F4368" s="1" t="s">
        <v>23</v>
      </c>
      <c r="G4368" s="1" t="s">
        <v>29</v>
      </c>
      <c r="H4368" s="2">
        <v>45064.0</v>
      </c>
      <c r="J4368" s="3">
        <f t="shared" si="2"/>
        <v>1</v>
      </c>
      <c r="K4368" s="4">
        <f t="shared" si="3"/>
        <v>4</v>
      </c>
      <c r="L4368" s="4">
        <f t="shared" si="4"/>
        <v>4</v>
      </c>
      <c r="S4368" s="1" t="s">
        <v>4405</v>
      </c>
      <c r="T4368" s="4" t="str">
        <f t="shared" si="5"/>
        <v>Smoothie</v>
      </c>
      <c r="U4368" s="4" t="str">
        <f t="shared" si="6"/>
        <v>In-store</v>
      </c>
      <c r="V4368" s="4" t="str">
        <f t="shared" si="7"/>
        <v>Credit Card</v>
      </c>
      <c r="W4368" s="4">
        <f t="shared" ref="W4368:Y4368" si="4375">IF(OR(J4368 = "ERROR", J4368 = ""), "UNKNOWN", J4368)</f>
        <v>1</v>
      </c>
      <c r="X4368" s="4">
        <f t="shared" si="4375"/>
        <v>4</v>
      </c>
      <c r="Y4368" s="4">
        <f t="shared" si="4375"/>
        <v>4</v>
      </c>
      <c r="Z4368" s="5">
        <f t="shared" si="9"/>
        <v>45064</v>
      </c>
    </row>
    <row r="4369">
      <c r="A4369" s="1" t="s">
        <v>4406</v>
      </c>
      <c r="B4369" s="1" t="s">
        <v>81</v>
      </c>
      <c r="C4369" s="1">
        <v>3.0</v>
      </c>
      <c r="D4369" s="1">
        <v>1.5</v>
      </c>
      <c r="E4369" s="1">
        <v>4.5</v>
      </c>
      <c r="F4369" s="1" t="s">
        <v>23</v>
      </c>
      <c r="H4369" s="2">
        <v>44965.0</v>
      </c>
      <c r="J4369" s="3">
        <f t="shared" si="2"/>
        <v>3</v>
      </c>
      <c r="K4369" s="4">
        <f t="shared" si="3"/>
        <v>1.5</v>
      </c>
      <c r="L4369" s="4">
        <f t="shared" si="4"/>
        <v>4.5</v>
      </c>
      <c r="S4369" s="1" t="s">
        <v>4406</v>
      </c>
      <c r="T4369" s="4" t="str">
        <f t="shared" si="5"/>
        <v>Tea</v>
      </c>
      <c r="U4369" s="4" t="str">
        <f t="shared" si="6"/>
        <v>UNKNOWN</v>
      </c>
      <c r="V4369" s="4" t="str">
        <f t="shared" si="7"/>
        <v>Credit Card</v>
      </c>
      <c r="W4369" s="4">
        <f t="shared" ref="W4369:Y4369" si="4376">IF(OR(J4369 = "ERROR", J4369 = ""), "UNKNOWN", J4369)</f>
        <v>3</v>
      </c>
      <c r="X4369" s="4">
        <f t="shared" si="4376"/>
        <v>1.5</v>
      </c>
      <c r="Y4369" s="4">
        <f t="shared" si="4376"/>
        <v>4.5</v>
      </c>
      <c r="Z4369" s="5">
        <f t="shared" si="9"/>
        <v>44965</v>
      </c>
    </row>
    <row r="4370">
      <c r="A4370" s="1" t="s">
        <v>4407</v>
      </c>
      <c r="B4370" s="1" t="s">
        <v>41</v>
      </c>
      <c r="C4370" s="1">
        <v>3.0</v>
      </c>
      <c r="D4370" s="1">
        <v>4.0</v>
      </c>
      <c r="E4370" s="1">
        <v>12.0</v>
      </c>
      <c r="G4370" s="1" t="s">
        <v>24</v>
      </c>
      <c r="H4370" s="2">
        <v>45205.0</v>
      </c>
      <c r="J4370" s="3">
        <f t="shared" si="2"/>
        <v>3</v>
      </c>
      <c r="K4370" s="4">
        <f t="shared" si="3"/>
        <v>4</v>
      </c>
      <c r="L4370" s="4">
        <f t="shared" si="4"/>
        <v>12</v>
      </c>
      <c r="S4370" s="1" t="s">
        <v>4407</v>
      </c>
      <c r="T4370" s="4" t="str">
        <f t="shared" si="5"/>
        <v>Smoothie</v>
      </c>
      <c r="U4370" s="4" t="str">
        <f t="shared" si="6"/>
        <v>Takeaway</v>
      </c>
      <c r="V4370" s="4" t="str">
        <f t="shared" si="7"/>
        <v>UNKNOWN</v>
      </c>
      <c r="W4370" s="4">
        <f t="shared" ref="W4370:Y4370" si="4377">IF(OR(J4370 = "ERROR", J4370 = ""), "UNKNOWN", J4370)</f>
        <v>3</v>
      </c>
      <c r="X4370" s="4">
        <f t="shared" si="4377"/>
        <v>4</v>
      </c>
      <c r="Y4370" s="4">
        <f t="shared" si="4377"/>
        <v>12</v>
      </c>
      <c r="Z4370" s="5">
        <f t="shared" si="9"/>
        <v>45205</v>
      </c>
    </row>
    <row r="4371">
      <c r="A4371" s="1" t="s">
        <v>4408</v>
      </c>
      <c r="B4371" s="1" t="s">
        <v>22</v>
      </c>
      <c r="C4371" s="1">
        <v>5.0</v>
      </c>
      <c r="D4371" s="1">
        <v>2.0</v>
      </c>
      <c r="E4371" s="1">
        <v>10.0</v>
      </c>
      <c r="F4371" s="1" t="s">
        <v>39</v>
      </c>
      <c r="H4371" s="2">
        <v>45140.0</v>
      </c>
      <c r="J4371" s="3">
        <f t="shared" si="2"/>
        <v>5</v>
      </c>
      <c r="K4371" s="4">
        <f t="shared" si="3"/>
        <v>2</v>
      </c>
      <c r="L4371" s="4">
        <f t="shared" si="4"/>
        <v>10</v>
      </c>
      <c r="S4371" s="1" t="s">
        <v>4408</v>
      </c>
      <c r="T4371" s="4" t="str">
        <f t="shared" si="5"/>
        <v>Coffee</v>
      </c>
      <c r="U4371" s="4" t="str">
        <f t="shared" si="6"/>
        <v>UNKNOWN</v>
      </c>
      <c r="V4371" s="4" t="str">
        <f t="shared" si="7"/>
        <v>Digital Wallet</v>
      </c>
      <c r="W4371" s="4">
        <f t="shared" ref="W4371:Y4371" si="4378">IF(OR(J4371 = "ERROR", J4371 = ""), "UNKNOWN", J4371)</f>
        <v>5</v>
      </c>
      <c r="X4371" s="4">
        <f t="shared" si="4378"/>
        <v>2</v>
      </c>
      <c r="Y4371" s="4">
        <f t="shared" si="4378"/>
        <v>10</v>
      </c>
      <c r="Z4371" s="5">
        <f t="shared" si="9"/>
        <v>45140</v>
      </c>
    </row>
    <row r="4372">
      <c r="A4372" s="1" t="s">
        <v>4409</v>
      </c>
      <c r="B4372" s="1" t="s">
        <v>36</v>
      </c>
      <c r="C4372" s="1">
        <v>4.0</v>
      </c>
      <c r="D4372" s="1">
        <v>5.0</v>
      </c>
      <c r="E4372" s="1">
        <v>20.0</v>
      </c>
      <c r="F4372" s="1" t="s">
        <v>23</v>
      </c>
      <c r="H4372" s="2">
        <v>45174.0</v>
      </c>
      <c r="J4372" s="3">
        <f t="shared" si="2"/>
        <v>4</v>
      </c>
      <c r="K4372" s="4">
        <f t="shared" si="3"/>
        <v>5</v>
      </c>
      <c r="L4372" s="4">
        <f t="shared" si="4"/>
        <v>20</v>
      </c>
      <c r="S4372" s="1" t="s">
        <v>4409</v>
      </c>
      <c r="T4372" s="4" t="str">
        <f t="shared" si="5"/>
        <v>Salad</v>
      </c>
      <c r="U4372" s="4" t="str">
        <f t="shared" si="6"/>
        <v>UNKNOWN</v>
      </c>
      <c r="V4372" s="4" t="str">
        <f t="shared" si="7"/>
        <v>Credit Card</v>
      </c>
      <c r="W4372" s="4">
        <f t="shared" ref="W4372:Y4372" si="4379">IF(OR(J4372 = "ERROR", J4372 = ""), "UNKNOWN", J4372)</f>
        <v>4</v>
      </c>
      <c r="X4372" s="4">
        <f t="shared" si="4379"/>
        <v>5</v>
      </c>
      <c r="Y4372" s="4">
        <f t="shared" si="4379"/>
        <v>20</v>
      </c>
      <c r="Z4372" s="5">
        <f t="shared" si="9"/>
        <v>45174</v>
      </c>
    </row>
    <row r="4373">
      <c r="A4373" s="1" t="s">
        <v>4410</v>
      </c>
      <c r="B4373" s="1" t="s">
        <v>36</v>
      </c>
      <c r="C4373" s="1">
        <v>1.0</v>
      </c>
      <c r="D4373" s="1">
        <v>5.0</v>
      </c>
      <c r="E4373" s="1">
        <v>5.0</v>
      </c>
      <c r="G4373" s="1" t="s">
        <v>29</v>
      </c>
      <c r="H4373" s="2">
        <v>45094.0</v>
      </c>
      <c r="J4373" s="3">
        <f t="shared" si="2"/>
        <v>1</v>
      </c>
      <c r="K4373" s="4">
        <f t="shared" si="3"/>
        <v>5</v>
      </c>
      <c r="L4373" s="4">
        <f t="shared" si="4"/>
        <v>5</v>
      </c>
      <c r="S4373" s="1" t="s">
        <v>4410</v>
      </c>
      <c r="T4373" s="4" t="str">
        <f t="shared" si="5"/>
        <v>Salad</v>
      </c>
      <c r="U4373" s="4" t="str">
        <f t="shared" si="6"/>
        <v>In-store</v>
      </c>
      <c r="V4373" s="4" t="str">
        <f t="shared" si="7"/>
        <v>UNKNOWN</v>
      </c>
      <c r="W4373" s="4">
        <f t="shared" ref="W4373:Y4373" si="4380">IF(OR(J4373 = "ERROR", J4373 = ""), "UNKNOWN", J4373)</f>
        <v>1</v>
      </c>
      <c r="X4373" s="4">
        <f t="shared" si="4380"/>
        <v>5</v>
      </c>
      <c r="Y4373" s="4">
        <f t="shared" si="4380"/>
        <v>5</v>
      </c>
      <c r="Z4373" s="5">
        <f t="shared" si="9"/>
        <v>45094</v>
      </c>
    </row>
    <row r="4374">
      <c r="A4374" s="1" t="s">
        <v>4411</v>
      </c>
      <c r="B4374" s="1" t="s">
        <v>81</v>
      </c>
      <c r="C4374" s="1">
        <v>1.0</v>
      </c>
      <c r="D4374" s="1">
        <v>1.5</v>
      </c>
      <c r="E4374" s="1">
        <v>1.5</v>
      </c>
      <c r="G4374" s="1" t="s">
        <v>29</v>
      </c>
      <c r="H4374" s="2">
        <v>45171.0</v>
      </c>
      <c r="J4374" s="3">
        <f t="shared" si="2"/>
        <v>1</v>
      </c>
      <c r="K4374" s="4">
        <f t="shared" si="3"/>
        <v>1.5</v>
      </c>
      <c r="L4374" s="4">
        <f t="shared" si="4"/>
        <v>1.5</v>
      </c>
      <c r="S4374" s="1" t="s">
        <v>4411</v>
      </c>
      <c r="T4374" s="4" t="str">
        <f t="shared" si="5"/>
        <v>Tea</v>
      </c>
      <c r="U4374" s="4" t="str">
        <f t="shared" si="6"/>
        <v>In-store</v>
      </c>
      <c r="V4374" s="4" t="str">
        <f t="shared" si="7"/>
        <v>UNKNOWN</v>
      </c>
      <c r="W4374" s="4">
        <f t="shared" ref="W4374:Y4374" si="4381">IF(OR(J4374 = "ERROR", J4374 = ""), "UNKNOWN", J4374)</f>
        <v>1</v>
      </c>
      <c r="X4374" s="4">
        <f t="shared" si="4381"/>
        <v>1.5</v>
      </c>
      <c r="Y4374" s="4">
        <f t="shared" si="4381"/>
        <v>1.5</v>
      </c>
      <c r="Z4374" s="5">
        <f t="shared" si="9"/>
        <v>45171</v>
      </c>
    </row>
    <row r="4375">
      <c r="A4375" s="1" t="s">
        <v>4412</v>
      </c>
      <c r="C4375" s="1" t="s">
        <v>25</v>
      </c>
      <c r="D4375" s="1">
        <v>2.0</v>
      </c>
      <c r="E4375" s="1">
        <v>8.0</v>
      </c>
      <c r="G4375" s="1" t="s">
        <v>24</v>
      </c>
      <c r="H4375" s="2">
        <v>45178.0</v>
      </c>
      <c r="J4375" s="3">
        <f t="shared" si="2"/>
        <v>4</v>
      </c>
      <c r="K4375" s="4">
        <f t="shared" si="3"/>
        <v>2</v>
      </c>
      <c r="L4375" s="4">
        <f t="shared" si="4"/>
        <v>8</v>
      </c>
      <c r="S4375" s="1" t="s">
        <v>4412</v>
      </c>
      <c r="T4375" s="4" t="str">
        <f t="shared" si="5"/>
        <v>UNKNOWN</v>
      </c>
      <c r="U4375" s="4" t="str">
        <f t="shared" si="6"/>
        <v>Takeaway</v>
      </c>
      <c r="V4375" s="4" t="str">
        <f t="shared" si="7"/>
        <v>UNKNOWN</v>
      </c>
      <c r="W4375" s="4">
        <f t="shared" ref="W4375:Y4375" si="4382">IF(OR(J4375 = "ERROR", J4375 = ""), "UNKNOWN", J4375)</f>
        <v>4</v>
      </c>
      <c r="X4375" s="4">
        <f t="shared" si="4382"/>
        <v>2</v>
      </c>
      <c r="Y4375" s="4">
        <f t="shared" si="4382"/>
        <v>8</v>
      </c>
      <c r="Z4375" s="5">
        <f t="shared" si="9"/>
        <v>45178</v>
      </c>
    </row>
    <row r="4376">
      <c r="A4376" s="1" t="s">
        <v>4413</v>
      </c>
      <c r="B4376" s="1" t="s">
        <v>32</v>
      </c>
      <c r="C4376" s="1">
        <v>3.0</v>
      </c>
      <c r="D4376" s="1">
        <v>1.0</v>
      </c>
      <c r="E4376" s="1">
        <v>3.0</v>
      </c>
      <c r="F4376" s="1" t="s">
        <v>23</v>
      </c>
      <c r="G4376" s="1" t="s">
        <v>24</v>
      </c>
      <c r="H4376" s="2">
        <v>44940.0</v>
      </c>
      <c r="J4376" s="3">
        <f t="shared" si="2"/>
        <v>3</v>
      </c>
      <c r="K4376" s="4">
        <f t="shared" si="3"/>
        <v>1</v>
      </c>
      <c r="L4376" s="4">
        <f t="shared" si="4"/>
        <v>3</v>
      </c>
      <c r="S4376" s="1" t="s">
        <v>4413</v>
      </c>
      <c r="T4376" s="4" t="str">
        <f t="shared" si="5"/>
        <v>Cookie</v>
      </c>
      <c r="U4376" s="4" t="str">
        <f t="shared" si="6"/>
        <v>Takeaway</v>
      </c>
      <c r="V4376" s="4" t="str">
        <f t="shared" si="7"/>
        <v>Credit Card</v>
      </c>
      <c r="W4376" s="4">
        <f t="shared" ref="W4376:Y4376" si="4383">IF(OR(J4376 = "ERROR", J4376 = ""), "UNKNOWN", J4376)</f>
        <v>3</v>
      </c>
      <c r="X4376" s="4">
        <f t="shared" si="4383"/>
        <v>1</v>
      </c>
      <c r="Y4376" s="4">
        <f t="shared" si="4383"/>
        <v>3</v>
      </c>
      <c r="Z4376" s="5">
        <f t="shared" si="9"/>
        <v>44940</v>
      </c>
    </row>
    <row r="4377">
      <c r="A4377" s="1" t="s">
        <v>4414</v>
      </c>
      <c r="B4377" s="1" t="s">
        <v>22</v>
      </c>
      <c r="C4377" s="1">
        <v>5.0</v>
      </c>
      <c r="D4377" s="1">
        <v>2.0</v>
      </c>
      <c r="E4377" s="1">
        <v>10.0</v>
      </c>
      <c r="G4377" s="1" t="s">
        <v>24</v>
      </c>
      <c r="H4377" s="2">
        <v>45133.0</v>
      </c>
      <c r="J4377" s="3">
        <f t="shared" si="2"/>
        <v>5</v>
      </c>
      <c r="K4377" s="4">
        <f t="shared" si="3"/>
        <v>2</v>
      </c>
      <c r="L4377" s="4">
        <f t="shared" si="4"/>
        <v>10</v>
      </c>
      <c r="S4377" s="1" t="s">
        <v>4414</v>
      </c>
      <c r="T4377" s="4" t="str">
        <f t="shared" si="5"/>
        <v>Coffee</v>
      </c>
      <c r="U4377" s="4" t="str">
        <f t="shared" si="6"/>
        <v>Takeaway</v>
      </c>
      <c r="V4377" s="4" t="str">
        <f t="shared" si="7"/>
        <v>UNKNOWN</v>
      </c>
      <c r="W4377" s="4">
        <f t="shared" ref="W4377:Y4377" si="4384">IF(OR(J4377 = "ERROR", J4377 = ""), "UNKNOWN", J4377)</f>
        <v>5</v>
      </c>
      <c r="X4377" s="4">
        <f t="shared" si="4384"/>
        <v>2</v>
      </c>
      <c r="Y4377" s="4">
        <f t="shared" si="4384"/>
        <v>10</v>
      </c>
      <c r="Z4377" s="5">
        <f t="shared" si="9"/>
        <v>45133</v>
      </c>
    </row>
    <row r="4378">
      <c r="A4378" s="1" t="s">
        <v>4415</v>
      </c>
      <c r="B4378" s="1" t="s">
        <v>44</v>
      </c>
      <c r="C4378" s="1" t="s">
        <v>30</v>
      </c>
      <c r="D4378" s="1">
        <v>4.0</v>
      </c>
      <c r="E4378" s="1">
        <v>20.0</v>
      </c>
      <c r="F4378" s="1" t="s">
        <v>39</v>
      </c>
      <c r="H4378" s="2">
        <v>45197.0</v>
      </c>
      <c r="J4378" s="3">
        <f t="shared" si="2"/>
        <v>5</v>
      </c>
      <c r="K4378" s="4">
        <f t="shared" si="3"/>
        <v>4</v>
      </c>
      <c r="L4378" s="4">
        <f t="shared" si="4"/>
        <v>20</v>
      </c>
      <c r="S4378" s="1" t="s">
        <v>4415</v>
      </c>
      <c r="T4378" s="4" t="str">
        <f t="shared" si="5"/>
        <v>Sandwich</v>
      </c>
      <c r="U4378" s="4" t="str">
        <f t="shared" si="6"/>
        <v>UNKNOWN</v>
      </c>
      <c r="V4378" s="4" t="str">
        <f t="shared" si="7"/>
        <v>Digital Wallet</v>
      </c>
      <c r="W4378" s="4">
        <f t="shared" ref="W4378:Y4378" si="4385">IF(OR(J4378 = "ERROR", J4378 = ""), "UNKNOWN", J4378)</f>
        <v>5</v>
      </c>
      <c r="X4378" s="4">
        <f t="shared" si="4385"/>
        <v>4</v>
      </c>
      <c r="Y4378" s="4">
        <f t="shared" si="4385"/>
        <v>20</v>
      </c>
      <c r="Z4378" s="5">
        <f t="shared" si="9"/>
        <v>45197</v>
      </c>
    </row>
    <row r="4379">
      <c r="A4379" s="1" t="s">
        <v>4416</v>
      </c>
      <c r="B4379" s="1" t="s">
        <v>22</v>
      </c>
      <c r="C4379" s="1">
        <v>1.0</v>
      </c>
      <c r="D4379" s="1">
        <v>2.0</v>
      </c>
      <c r="E4379" s="1">
        <v>2.0</v>
      </c>
      <c r="F4379" s="1" t="s">
        <v>39</v>
      </c>
      <c r="H4379" s="2">
        <v>45000.0</v>
      </c>
      <c r="J4379" s="3">
        <f t="shared" si="2"/>
        <v>1</v>
      </c>
      <c r="K4379" s="4">
        <f t="shared" si="3"/>
        <v>2</v>
      </c>
      <c r="L4379" s="4">
        <f t="shared" si="4"/>
        <v>2</v>
      </c>
      <c r="S4379" s="1" t="s">
        <v>4416</v>
      </c>
      <c r="T4379" s="4" t="str">
        <f t="shared" si="5"/>
        <v>Coffee</v>
      </c>
      <c r="U4379" s="4" t="str">
        <f t="shared" si="6"/>
        <v>UNKNOWN</v>
      </c>
      <c r="V4379" s="4" t="str">
        <f t="shared" si="7"/>
        <v>Digital Wallet</v>
      </c>
      <c r="W4379" s="4">
        <f t="shared" ref="W4379:Y4379" si="4386">IF(OR(J4379 = "ERROR", J4379 = ""), "UNKNOWN", J4379)</f>
        <v>1</v>
      </c>
      <c r="X4379" s="4">
        <f t="shared" si="4386"/>
        <v>2</v>
      </c>
      <c r="Y4379" s="4">
        <f t="shared" si="4386"/>
        <v>2</v>
      </c>
      <c r="Z4379" s="5">
        <f t="shared" si="9"/>
        <v>45000</v>
      </c>
    </row>
    <row r="4380">
      <c r="A4380" s="1" t="s">
        <v>4417</v>
      </c>
      <c r="B4380" s="1" t="s">
        <v>55</v>
      </c>
      <c r="C4380" s="1">
        <v>1.0</v>
      </c>
      <c r="D4380" s="1">
        <v>3.0</v>
      </c>
      <c r="E4380" s="1">
        <v>3.0</v>
      </c>
      <c r="F4380" s="1" t="s">
        <v>23</v>
      </c>
      <c r="G4380" s="1" t="s">
        <v>24</v>
      </c>
      <c r="H4380" s="1" t="s">
        <v>30</v>
      </c>
      <c r="J4380" s="3">
        <f t="shared" si="2"/>
        <v>1</v>
      </c>
      <c r="K4380" s="4">
        <f t="shared" si="3"/>
        <v>3</v>
      </c>
      <c r="L4380" s="4">
        <f t="shared" si="4"/>
        <v>3</v>
      </c>
      <c r="S4380" s="1" t="s">
        <v>4417</v>
      </c>
      <c r="T4380" s="4" t="str">
        <f t="shared" si="5"/>
        <v>Juice</v>
      </c>
      <c r="U4380" s="4" t="str">
        <f t="shared" si="6"/>
        <v>Takeaway</v>
      </c>
      <c r="V4380" s="4" t="str">
        <f t="shared" si="7"/>
        <v>Credit Card</v>
      </c>
      <c r="W4380" s="4">
        <f t="shared" ref="W4380:Y4380" si="4387">IF(OR(J4380 = "ERROR", J4380 = ""), "UNKNOWN", J4380)</f>
        <v>1</v>
      </c>
      <c r="X4380" s="4">
        <f t="shared" si="4387"/>
        <v>3</v>
      </c>
      <c r="Y4380" s="4">
        <f t="shared" si="4387"/>
        <v>3</v>
      </c>
      <c r="Z4380" s="4" t="str">
        <f t="shared" si="9"/>
        <v>UNKNOWN</v>
      </c>
    </row>
    <row r="4381">
      <c r="A4381" s="1" t="s">
        <v>4418</v>
      </c>
      <c r="B4381" s="1" t="s">
        <v>55</v>
      </c>
      <c r="C4381" s="1">
        <v>5.0</v>
      </c>
      <c r="D4381" s="1">
        <v>3.0</v>
      </c>
      <c r="E4381" s="1">
        <v>15.0</v>
      </c>
      <c r="F4381" s="1" t="s">
        <v>25</v>
      </c>
      <c r="H4381" s="2">
        <v>45110.0</v>
      </c>
      <c r="J4381" s="3">
        <f t="shared" si="2"/>
        <v>5</v>
      </c>
      <c r="K4381" s="4">
        <f t="shared" si="3"/>
        <v>3</v>
      </c>
      <c r="L4381" s="4">
        <f t="shared" si="4"/>
        <v>15</v>
      </c>
      <c r="S4381" s="1" t="s">
        <v>4418</v>
      </c>
      <c r="T4381" s="4" t="str">
        <f t="shared" si="5"/>
        <v>Juice</v>
      </c>
      <c r="U4381" s="4" t="str">
        <f t="shared" si="6"/>
        <v>UNKNOWN</v>
      </c>
      <c r="V4381" s="4" t="str">
        <f t="shared" si="7"/>
        <v>UNKNOWN</v>
      </c>
      <c r="W4381" s="4">
        <f t="shared" ref="W4381:Y4381" si="4388">IF(OR(J4381 = "ERROR", J4381 = ""), "UNKNOWN", J4381)</f>
        <v>5</v>
      </c>
      <c r="X4381" s="4">
        <f t="shared" si="4388"/>
        <v>3</v>
      </c>
      <c r="Y4381" s="4">
        <f t="shared" si="4388"/>
        <v>15</v>
      </c>
      <c r="Z4381" s="5">
        <f t="shared" si="9"/>
        <v>45110</v>
      </c>
    </row>
    <row r="4382">
      <c r="A4382" s="1" t="s">
        <v>4419</v>
      </c>
      <c r="B4382" s="1" t="s">
        <v>27</v>
      </c>
      <c r="C4382" s="1">
        <v>4.0</v>
      </c>
      <c r="D4382" s="1">
        <v>3.0</v>
      </c>
      <c r="E4382" s="1">
        <v>12.0</v>
      </c>
      <c r="F4382" s="1" t="s">
        <v>39</v>
      </c>
      <c r="G4382" s="1" t="s">
        <v>24</v>
      </c>
      <c r="H4382" s="6">
        <v>45253.0</v>
      </c>
      <c r="J4382" s="3">
        <f t="shared" si="2"/>
        <v>4</v>
      </c>
      <c r="K4382" s="4">
        <f t="shared" si="3"/>
        <v>3</v>
      </c>
      <c r="L4382" s="4">
        <f t="shared" si="4"/>
        <v>12</v>
      </c>
      <c r="S4382" s="1" t="s">
        <v>4419</v>
      </c>
      <c r="T4382" s="4" t="str">
        <f t="shared" si="5"/>
        <v>Cake</v>
      </c>
      <c r="U4382" s="4" t="str">
        <f t="shared" si="6"/>
        <v>Takeaway</v>
      </c>
      <c r="V4382" s="4" t="str">
        <f t="shared" si="7"/>
        <v>Digital Wallet</v>
      </c>
      <c r="W4382" s="4">
        <f t="shared" ref="W4382:Y4382" si="4389">IF(OR(J4382 = "ERROR", J4382 = ""), "UNKNOWN", J4382)</f>
        <v>4</v>
      </c>
      <c r="X4382" s="4">
        <f t="shared" si="4389"/>
        <v>3</v>
      </c>
      <c r="Y4382" s="4">
        <f t="shared" si="4389"/>
        <v>12</v>
      </c>
      <c r="Z4382" s="7">
        <f t="shared" si="9"/>
        <v>45253</v>
      </c>
    </row>
    <row r="4383">
      <c r="A4383" s="1" t="s">
        <v>4420</v>
      </c>
      <c r="B4383" s="1" t="s">
        <v>27</v>
      </c>
      <c r="C4383" s="1">
        <v>5.0</v>
      </c>
      <c r="D4383" s="1">
        <v>3.0</v>
      </c>
      <c r="E4383" s="1">
        <v>15.0</v>
      </c>
      <c r="F4383" s="1" t="s">
        <v>28</v>
      </c>
      <c r="H4383" s="6">
        <v>45230.0</v>
      </c>
      <c r="J4383" s="3">
        <f t="shared" si="2"/>
        <v>5</v>
      </c>
      <c r="K4383" s="4">
        <f t="shared" si="3"/>
        <v>3</v>
      </c>
      <c r="L4383" s="4">
        <f t="shared" si="4"/>
        <v>15</v>
      </c>
      <c r="S4383" s="1" t="s">
        <v>4420</v>
      </c>
      <c r="T4383" s="4" t="str">
        <f t="shared" si="5"/>
        <v>Cake</v>
      </c>
      <c r="U4383" s="4" t="str">
        <f t="shared" si="6"/>
        <v>UNKNOWN</v>
      </c>
      <c r="V4383" s="4" t="str">
        <f t="shared" si="7"/>
        <v>Cash</v>
      </c>
      <c r="W4383" s="4">
        <f t="shared" ref="W4383:Y4383" si="4390">IF(OR(J4383 = "ERROR", J4383 = ""), "UNKNOWN", J4383)</f>
        <v>5</v>
      </c>
      <c r="X4383" s="4">
        <f t="shared" si="4390"/>
        <v>3</v>
      </c>
      <c r="Y4383" s="4">
        <f t="shared" si="4390"/>
        <v>15</v>
      </c>
      <c r="Z4383" s="7">
        <f t="shared" si="9"/>
        <v>45230</v>
      </c>
    </row>
    <row r="4384">
      <c r="A4384" s="1" t="s">
        <v>4421</v>
      </c>
      <c r="B4384" s="1" t="s">
        <v>44</v>
      </c>
      <c r="C4384" s="1">
        <v>2.0</v>
      </c>
      <c r="D4384" s="1">
        <v>4.0</v>
      </c>
      <c r="E4384" s="1">
        <v>8.0</v>
      </c>
      <c r="F4384" s="1" t="s">
        <v>39</v>
      </c>
      <c r="H4384" s="2">
        <v>45143.0</v>
      </c>
      <c r="J4384" s="3">
        <f t="shared" si="2"/>
        <v>2</v>
      </c>
      <c r="K4384" s="4">
        <f t="shared" si="3"/>
        <v>4</v>
      </c>
      <c r="L4384" s="4">
        <f t="shared" si="4"/>
        <v>8</v>
      </c>
      <c r="S4384" s="1" t="s">
        <v>4421</v>
      </c>
      <c r="T4384" s="4" t="str">
        <f t="shared" si="5"/>
        <v>Sandwich</v>
      </c>
      <c r="U4384" s="4" t="str">
        <f t="shared" si="6"/>
        <v>UNKNOWN</v>
      </c>
      <c r="V4384" s="4" t="str">
        <f t="shared" si="7"/>
        <v>Digital Wallet</v>
      </c>
      <c r="W4384" s="4">
        <f t="shared" ref="W4384:Y4384" si="4391">IF(OR(J4384 = "ERROR", J4384 = ""), "UNKNOWN", J4384)</f>
        <v>2</v>
      </c>
      <c r="X4384" s="4">
        <f t="shared" si="4391"/>
        <v>4</v>
      </c>
      <c r="Y4384" s="4">
        <f t="shared" si="4391"/>
        <v>8</v>
      </c>
      <c r="Z4384" s="5">
        <f t="shared" si="9"/>
        <v>45143</v>
      </c>
    </row>
    <row r="4385">
      <c r="A4385" s="1" t="s">
        <v>4422</v>
      </c>
      <c r="B4385" s="1" t="s">
        <v>55</v>
      </c>
      <c r="C4385" s="1">
        <v>4.0</v>
      </c>
      <c r="D4385" s="1">
        <v>3.0</v>
      </c>
      <c r="E4385" s="1">
        <v>12.0</v>
      </c>
      <c r="F4385" s="1" t="s">
        <v>39</v>
      </c>
      <c r="G4385" s="1" t="s">
        <v>29</v>
      </c>
      <c r="H4385" s="2">
        <v>45232.0</v>
      </c>
      <c r="J4385" s="3">
        <f t="shared" si="2"/>
        <v>4</v>
      </c>
      <c r="K4385" s="4">
        <f t="shared" si="3"/>
        <v>3</v>
      </c>
      <c r="L4385" s="4">
        <f t="shared" si="4"/>
        <v>12</v>
      </c>
      <c r="S4385" s="1" t="s">
        <v>4422</v>
      </c>
      <c r="T4385" s="4" t="str">
        <f t="shared" si="5"/>
        <v>Juice</v>
      </c>
      <c r="U4385" s="4" t="str">
        <f t="shared" si="6"/>
        <v>In-store</v>
      </c>
      <c r="V4385" s="4" t="str">
        <f t="shared" si="7"/>
        <v>Digital Wallet</v>
      </c>
      <c r="W4385" s="4">
        <f t="shared" ref="W4385:Y4385" si="4392">IF(OR(J4385 = "ERROR", J4385 = ""), "UNKNOWN", J4385)</f>
        <v>4</v>
      </c>
      <c r="X4385" s="4">
        <f t="shared" si="4392"/>
        <v>3</v>
      </c>
      <c r="Y4385" s="4">
        <f t="shared" si="4392"/>
        <v>12</v>
      </c>
      <c r="Z4385" s="5">
        <f t="shared" si="9"/>
        <v>45232</v>
      </c>
    </row>
    <row r="4386">
      <c r="A4386" s="1" t="s">
        <v>4423</v>
      </c>
      <c r="B4386" s="1" t="s">
        <v>27</v>
      </c>
      <c r="C4386" s="1">
        <v>5.0</v>
      </c>
      <c r="D4386" s="1">
        <v>3.0</v>
      </c>
      <c r="E4386" s="1">
        <v>15.0</v>
      </c>
      <c r="F4386" s="1" t="s">
        <v>23</v>
      </c>
      <c r="G4386" s="1" t="s">
        <v>24</v>
      </c>
      <c r="H4386" s="2">
        <v>44951.0</v>
      </c>
      <c r="J4386" s="3">
        <f t="shared" si="2"/>
        <v>5</v>
      </c>
      <c r="K4386" s="4">
        <f t="shared" si="3"/>
        <v>3</v>
      </c>
      <c r="L4386" s="4">
        <f t="shared" si="4"/>
        <v>15</v>
      </c>
      <c r="S4386" s="1" t="s">
        <v>4423</v>
      </c>
      <c r="T4386" s="4" t="str">
        <f t="shared" si="5"/>
        <v>Cake</v>
      </c>
      <c r="U4386" s="4" t="str">
        <f t="shared" si="6"/>
        <v>Takeaway</v>
      </c>
      <c r="V4386" s="4" t="str">
        <f t="shared" si="7"/>
        <v>Credit Card</v>
      </c>
      <c r="W4386" s="4">
        <f t="shared" ref="W4386:Y4386" si="4393">IF(OR(J4386 = "ERROR", J4386 = ""), "UNKNOWN", J4386)</f>
        <v>5</v>
      </c>
      <c r="X4386" s="4">
        <f t="shared" si="4393"/>
        <v>3</v>
      </c>
      <c r="Y4386" s="4">
        <f t="shared" si="4393"/>
        <v>15</v>
      </c>
      <c r="Z4386" s="5">
        <f t="shared" si="9"/>
        <v>44951</v>
      </c>
    </row>
    <row r="4387">
      <c r="A4387" s="1" t="s">
        <v>4424</v>
      </c>
      <c r="B4387" s="1" t="s">
        <v>27</v>
      </c>
      <c r="C4387" s="1">
        <v>1.0</v>
      </c>
      <c r="D4387" s="1">
        <v>3.0</v>
      </c>
      <c r="E4387" s="1">
        <v>3.0</v>
      </c>
      <c r="F4387" s="1" t="s">
        <v>28</v>
      </c>
      <c r="G4387" s="1" t="s">
        <v>29</v>
      </c>
      <c r="H4387" s="2">
        <v>45061.0</v>
      </c>
      <c r="J4387" s="3">
        <f t="shared" si="2"/>
        <v>1</v>
      </c>
      <c r="K4387" s="4">
        <f t="shared" si="3"/>
        <v>3</v>
      </c>
      <c r="L4387" s="4">
        <f t="shared" si="4"/>
        <v>3</v>
      </c>
      <c r="S4387" s="1" t="s">
        <v>4424</v>
      </c>
      <c r="T4387" s="4" t="str">
        <f t="shared" si="5"/>
        <v>Cake</v>
      </c>
      <c r="U4387" s="4" t="str">
        <f t="shared" si="6"/>
        <v>In-store</v>
      </c>
      <c r="V4387" s="4" t="str">
        <f t="shared" si="7"/>
        <v>Cash</v>
      </c>
      <c r="W4387" s="4">
        <f t="shared" ref="W4387:Y4387" si="4394">IF(OR(J4387 = "ERROR", J4387 = ""), "UNKNOWN", J4387)</f>
        <v>1</v>
      </c>
      <c r="X4387" s="4">
        <f t="shared" si="4394"/>
        <v>3</v>
      </c>
      <c r="Y4387" s="4">
        <f t="shared" si="4394"/>
        <v>3</v>
      </c>
      <c r="Z4387" s="5">
        <f t="shared" si="9"/>
        <v>45061</v>
      </c>
    </row>
    <row r="4388">
      <c r="A4388" s="1" t="s">
        <v>4425</v>
      </c>
      <c r="B4388" s="1" t="s">
        <v>32</v>
      </c>
      <c r="C4388" s="1">
        <v>4.0</v>
      </c>
      <c r="D4388" s="1">
        <v>1.0</v>
      </c>
      <c r="E4388" s="1">
        <v>4.0</v>
      </c>
      <c r="F4388" s="1" t="s">
        <v>28</v>
      </c>
      <c r="G4388" s="1" t="s">
        <v>29</v>
      </c>
      <c r="H4388" s="2">
        <v>45204.0</v>
      </c>
      <c r="J4388" s="3">
        <f t="shared" si="2"/>
        <v>4</v>
      </c>
      <c r="K4388" s="4">
        <f t="shared" si="3"/>
        <v>1</v>
      </c>
      <c r="L4388" s="4">
        <f t="shared" si="4"/>
        <v>4</v>
      </c>
      <c r="S4388" s="1" t="s">
        <v>4425</v>
      </c>
      <c r="T4388" s="4" t="str">
        <f t="shared" si="5"/>
        <v>Cookie</v>
      </c>
      <c r="U4388" s="4" t="str">
        <f t="shared" si="6"/>
        <v>In-store</v>
      </c>
      <c r="V4388" s="4" t="str">
        <f t="shared" si="7"/>
        <v>Cash</v>
      </c>
      <c r="W4388" s="4">
        <f t="shared" ref="W4388:Y4388" si="4395">IF(OR(J4388 = "ERROR", J4388 = ""), "UNKNOWN", J4388)</f>
        <v>4</v>
      </c>
      <c r="X4388" s="4">
        <f t="shared" si="4395"/>
        <v>1</v>
      </c>
      <c r="Y4388" s="4">
        <f t="shared" si="4395"/>
        <v>4</v>
      </c>
      <c r="Z4388" s="5">
        <f t="shared" si="9"/>
        <v>45204</v>
      </c>
    </row>
    <row r="4389">
      <c r="A4389" s="1" t="s">
        <v>4426</v>
      </c>
      <c r="B4389" s="1" t="s">
        <v>81</v>
      </c>
      <c r="C4389" s="1">
        <v>5.0</v>
      </c>
      <c r="D4389" s="1">
        <v>1.5</v>
      </c>
      <c r="E4389" s="1">
        <v>7.5</v>
      </c>
      <c r="F4389" s="1" t="s">
        <v>23</v>
      </c>
      <c r="G4389" s="1" t="s">
        <v>29</v>
      </c>
      <c r="H4389" s="2">
        <v>44971.0</v>
      </c>
      <c r="J4389" s="3">
        <f t="shared" si="2"/>
        <v>5</v>
      </c>
      <c r="K4389" s="4">
        <f t="shared" si="3"/>
        <v>1.5</v>
      </c>
      <c r="L4389" s="4">
        <f t="shared" si="4"/>
        <v>7.5</v>
      </c>
      <c r="S4389" s="1" t="s">
        <v>4426</v>
      </c>
      <c r="T4389" s="4" t="str">
        <f t="shared" si="5"/>
        <v>Tea</v>
      </c>
      <c r="U4389" s="4" t="str">
        <f t="shared" si="6"/>
        <v>In-store</v>
      </c>
      <c r="V4389" s="4" t="str">
        <f t="shared" si="7"/>
        <v>Credit Card</v>
      </c>
      <c r="W4389" s="4">
        <f t="shared" ref="W4389:Y4389" si="4396">IF(OR(J4389 = "ERROR", J4389 = ""), "UNKNOWN", J4389)</f>
        <v>5</v>
      </c>
      <c r="X4389" s="4">
        <f t="shared" si="4396"/>
        <v>1.5</v>
      </c>
      <c r="Y4389" s="4">
        <f t="shared" si="4396"/>
        <v>7.5</v>
      </c>
      <c r="Z4389" s="5">
        <f t="shared" si="9"/>
        <v>44971</v>
      </c>
    </row>
    <row r="4390">
      <c r="A4390" s="1" t="s">
        <v>4427</v>
      </c>
      <c r="B4390" s="1" t="s">
        <v>27</v>
      </c>
      <c r="C4390" s="1">
        <v>4.0</v>
      </c>
      <c r="D4390" s="1">
        <v>3.0</v>
      </c>
      <c r="E4390" s="1">
        <v>12.0</v>
      </c>
      <c r="F4390" s="1" t="s">
        <v>39</v>
      </c>
      <c r="H4390" s="6">
        <v>45216.0</v>
      </c>
      <c r="J4390" s="3">
        <f t="shared" si="2"/>
        <v>4</v>
      </c>
      <c r="K4390" s="4">
        <f t="shared" si="3"/>
        <v>3</v>
      </c>
      <c r="L4390" s="4">
        <f t="shared" si="4"/>
        <v>12</v>
      </c>
      <c r="S4390" s="1" t="s">
        <v>4427</v>
      </c>
      <c r="T4390" s="4" t="str">
        <f t="shared" si="5"/>
        <v>Cake</v>
      </c>
      <c r="U4390" s="4" t="str">
        <f t="shared" si="6"/>
        <v>UNKNOWN</v>
      </c>
      <c r="V4390" s="4" t="str">
        <f t="shared" si="7"/>
        <v>Digital Wallet</v>
      </c>
      <c r="W4390" s="4">
        <f t="shared" ref="W4390:Y4390" si="4397">IF(OR(J4390 = "ERROR", J4390 = ""), "UNKNOWN", J4390)</f>
        <v>4</v>
      </c>
      <c r="X4390" s="4">
        <f t="shared" si="4397"/>
        <v>3</v>
      </c>
      <c r="Y4390" s="4">
        <f t="shared" si="4397"/>
        <v>12</v>
      </c>
      <c r="Z4390" s="7">
        <f t="shared" si="9"/>
        <v>45216</v>
      </c>
    </row>
    <row r="4391">
      <c r="A4391" s="1" t="s">
        <v>4428</v>
      </c>
      <c r="B4391" s="1" t="s">
        <v>22</v>
      </c>
      <c r="C4391" s="1">
        <v>2.0</v>
      </c>
      <c r="D4391" s="1">
        <v>2.0</v>
      </c>
      <c r="E4391" s="1">
        <v>4.0</v>
      </c>
      <c r="F4391" s="1" t="s">
        <v>28</v>
      </c>
      <c r="H4391" s="2">
        <v>45110.0</v>
      </c>
      <c r="J4391" s="3">
        <f t="shared" si="2"/>
        <v>2</v>
      </c>
      <c r="K4391" s="4">
        <f t="shared" si="3"/>
        <v>2</v>
      </c>
      <c r="L4391" s="4">
        <f t="shared" si="4"/>
        <v>4</v>
      </c>
      <c r="S4391" s="1" t="s">
        <v>4428</v>
      </c>
      <c r="T4391" s="4" t="str">
        <f t="shared" si="5"/>
        <v>Coffee</v>
      </c>
      <c r="U4391" s="4" t="str">
        <f t="shared" si="6"/>
        <v>UNKNOWN</v>
      </c>
      <c r="V4391" s="4" t="str">
        <f t="shared" si="7"/>
        <v>Cash</v>
      </c>
      <c r="W4391" s="4">
        <f t="shared" ref="W4391:Y4391" si="4398">IF(OR(J4391 = "ERROR", J4391 = ""), "UNKNOWN", J4391)</f>
        <v>2</v>
      </c>
      <c r="X4391" s="4">
        <f t="shared" si="4398"/>
        <v>2</v>
      </c>
      <c r="Y4391" s="4">
        <f t="shared" si="4398"/>
        <v>4</v>
      </c>
      <c r="Z4391" s="5">
        <f t="shared" si="9"/>
        <v>45110</v>
      </c>
    </row>
    <row r="4392">
      <c r="A4392" s="1" t="s">
        <v>4429</v>
      </c>
      <c r="B4392" s="1" t="s">
        <v>41</v>
      </c>
      <c r="C4392" s="1">
        <v>2.0</v>
      </c>
      <c r="D4392" s="1">
        <v>4.0</v>
      </c>
      <c r="E4392" s="1">
        <v>8.0</v>
      </c>
      <c r="F4392" s="1" t="s">
        <v>25</v>
      </c>
      <c r="H4392" s="2">
        <v>45043.0</v>
      </c>
      <c r="J4392" s="3">
        <f t="shared" si="2"/>
        <v>2</v>
      </c>
      <c r="K4392" s="4">
        <f t="shared" si="3"/>
        <v>4</v>
      </c>
      <c r="L4392" s="4">
        <f t="shared" si="4"/>
        <v>8</v>
      </c>
      <c r="S4392" s="1" t="s">
        <v>4429</v>
      </c>
      <c r="T4392" s="4" t="str">
        <f t="shared" si="5"/>
        <v>Smoothie</v>
      </c>
      <c r="U4392" s="4" t="str">
        <f t="shared" si="6"/>
        <v>UNKNOWN</v>
      </c>
      <c r="V4392" s="4" t="str">
        <f t="shared" si="7"/>
        <v>UNKNOWN</v>
      </c>
      <c r="W4392" s="4">
        <f t="shared" ref="W4392:Y4392" si="4399">IF(OR(J4392 = "ERROR", J4392 = ""), "UNKNOWN", J4392)</f>
        <v>2</v>
      </c>
      <c r="X4392" s="4">
        <f t="shared" si="4399"/>
        <v>4</v>
      </c>
      <c r="Y4392" s="4">
        <f t="shared" si="4399"/>
        <v>8</v>
      </c>
      <c r="Z4392" s="5">
        <f t="shared" si="9"/>
        <v>45043</v>
      </c>
    </row>
    <row r="4393">
      <c r="A4393" s="1" t="s">
        <v>4430</v>
      </c>
      <c r="B4393" s="1" t="s">
        <v>22</v>
      </c>
      <c r="C4393" s="1">
        <v>3.0</v>
      </c>
      <c r="D4393" s="1">
        <v>2.0</v>
      </c>
      <c r="E4393" s="1">
        <v>6.0</v>
      </c>
      <c r="F4393" s="1" t="s">
        <v>23</v>
      </c>
      <c r="H4393" s="2">
        <v>45184.0</v>
      </c>
      <c r="J4393" s="3">
        <f t="shared" si="2"/>
        <v>3</v>
      </c>
      <c r="K4393" s="4">
        <f t="shared" si="3"/>
        <v>2</v>
      </c>
      <c r="L4393" s="4">
        <f t="shared" si="4"/>
        <v>6</v>
      </c>
      <c r="S4393" s="1" t="s">
        <v>4430</v>
      </c>
      <c r="T4393" s="4" t="str">
        <f t="shared" si="5"/>
        <v>Coffee</v>
      </c>
      <c r="U4393" s="4" t="str">
        <f t="shared" si="6"/>
        <v>UNKNOWN</v>
      </c>
      <c r="V4393" s="4" t="str">
        <f t="shared" si="7"/>
        <v>Credit Card</v>
      </c>
      <c r="W4393" s="4">
        <f t="shared" ref="W4393:Y4393" si="4400">IF(OR(J4393 = "ERROR", J4393 = ""), "UNKNOWN", J4393)</f>
        <v>3</v>
      </c>
      <c r="X4393" s="4">
        <f t="shared" si="4400"/>
        <v>2</v>
      </c>
      <c r="Y4393" s="4">
        <f t="shared" si="4400"/>
        <v>6</v>
      </c>
      <c r="Z4393" s="5">
        <f t="shared" si="9"/>
        <v>45184</v>
      </c>
    </row>
    <row r="4394">
      <c r="A4394" s="1" t="s">
        <v>4431</v>
      </c>
      <c r="B4394" s="1" t="s">
        <v>36</v>
      </c>
      <c r="C4394" s="1">
        <v>5.0</v>
      </c>
      <c r="D4394" s="1">
        <v>5.0</v>
      </c>
      <c r="E4394" s="1">
        <v>25.0</v>
      </c>
      <c r="H4394" s="1" t="s">
        <v>30</v>
      </c>
      <c r="J4394" s="3">
        <f t="shared" si="2"/>
        <v>5</v>
      </c>
      <c r="K4394" s="4">
        <f t="shared" si="3"/>
        <v>5</v>
      </c>
      <c r="L4394" s="4">
        <f t="shared" si="4"/>
        <v>25</v>
      </c>
      <c r="S4394" s="1" t="s">
        <v>4431</v>
      </c>
      <c r="T4394" s="4" t="str">
        <f t="shared" si="5"/>
        <v>Salad</v>
      </c>
      <c r="U4394" s="4" t="str">
        <f t="shared" si="6"/>
        <v>UNKNOWN</v>
      </c>
      <c r="V4394" s="4" t="str">
        <f t="shared" si="7"/>
        <v>UNKNOWN</v>
      </c>
      <c r="W4394" s="4">
        <f t="shared" ref="W4394:Y4394" si="4401">IF(OR(J4394 = "ERROR", J4394 = ""), "UNKNOWN", J4394)</f>
        <v>5</v>
      </c>
      <c r="X4394" s="4">
        <f t="shared" si="4401"/>
        <v>5</v>
      </c>
      <c r="Y4394" s="4">
        <f t="shared" si="4401"/>
        <v>25</v>
      </c>
      <c r="Z4394" s="4" t="str">
        <f t="shared" si="9"/>
        <v>UNKNOWN</v>
      </c>
    </row>
    <row r="4395">
      <c r="A4395" s="1" t="s">
        <v>4432</v>
      </c>
      <c r="B4395" s="1" t="s">
        <v>27</v>
      </c>
      <c r="D4395" s="1">
        <v>3.0</v>
      </c>
      <c r="E4395" s="1">
        <v>6.0</v>
      </c>
      <c r="F4395" s="1" t="s">
        <v>28</v>
      </c>
      <c r="G4395" s="1" t="s">
        <v>30</v>
      </c>
      <c r="H4395" s="2">
        <v>45022.0</v>
      </c>
      <c r="J4395" s="3">
        <f t="shared" si="2"/>
        <v>2</v>
      </c>
      <c r="K4395" s="4">
        <f t="shared" si="3"/>
        <v>3</v>
      </c>
      <c r="L4395" s="4">
        <f t="shared" si="4"/>
        <v>6</v>
      </c>
      <c r="S4395" s="1" t="s">
        <v>4432</v>
      </c>
      <c r="T4395" s="4" t="str">
        <f t="shared" si="5"/>
        <v>Cake</v>
      </c>
      <c r="U4395" s="4" t="str">
        <f t="shared" si="6"/>
        <v>UNKNOWN</v>
      </c>
      <c r="V4395" s="4" t="str">
        <f t="shared" si="7"/>
        <v>Cash</v>
      </c>
      <c r="W4395" s="4">
        <f t="shared" ref="W4395:Y4395" si="4402">IF(OR(J4395 = "ERROR", J4395 = ""), "UNKNOWN", J4395)</f>
        <v>2</v>
      </c>
      <c r="X4395" s="4">
        <f t="shared" si="4402"/>
        <v>3</v>
      </c>
      <c r="Y4395" s="4">
        <f t="shared" si="4402"/>
        <v>6</v>
      </c>
      <c r="Z4395" s="5">
        <f t="shared" si="9"/>
        <v>45022</v>
      </c>
    </row>
    <row r="4396">
      <c r="A4396" s="1" t="s">
        <v>4433</v>
      </c>
      <c r="B4396" s="1" t="s">
        <v>32</v>
      </c>
      <c r="C4396" s="1">
        <v>5.0</v>
      </c>
      <c r="D4396" s="1">
        <v>1.0</v>
      </c>
      <c r="E4396" s="1">
        <v>5.0</v>
      </c>
      <c r="F4396" s="1" t="s">
        <v>23</v>
      </c>
      <c r="G4396" s="1" t="s">
        <v>24</v>
      </c>
      <c r="H4396" s="6">
        <v>45260.0</v>
      </c>
      <c r="J4396" s="3">
        <f t="shared" si="2"/>
        <v>5</v>
      </c>
      <c r="K4396" s="4">
        <f t="shared" si="3"/>
        <v>1</v>
      </c>
      <c r="L4396" s="4">
        <f t="shared" si="4"/>
        <v>5</v>
      </c>
      <c r="S4396" s="1" t="s">
        <v>4433</v>
      </c>
      <c r="T4396" s="4" t="str">
        <f t="shared" si="5"/>
        <v>Cookie</v>
      </c>
      <c r="U4396" s="4" t="str">
        <f t="shared" si="6"/>
        <v>Takeaway</v>
      </c>
      <c r="V4396" s="4" t="str">
        <f t="shared" si="7"/>
        <v>Credit Card</v>
      </c>
      <c r="W4396" s="4">
        <f t="shared" ref="W4396:Y4396" si="4403">IF(OR(J4396 = "ERROR", J4396 = ""), "UNKNOWN", J4396)</f>
        <v>5</v>
      </c>
      <c r="X4396" s="4">
        <f t="shared" si="4403"/>
        <v>1</v>
      </c>
      <c r="Y4396" s="4">
        <f t="shared" si="4403"/>
        <v>5</v>
      </c>
      <c r="Z4396" s="7">
        <f t="shared" si="9"/>
        <v>45260</v>
      </c>
    </row>
    <row r="4397">
      <c r="A4397" s="1" t="s">
        <v>4434</v>
      </c>
      <c r="B4397" s="1" t="s">
        <v>22</v>
      </c>
      <c r="C4397" s="1">
        <v>4.0</v>
      </c>
      <c r="D4397" s="1">
        <v>2.0</v>
      </c>
      <c r="E4397" s="1">
        <v>8.0</v>
      </c>
      <c r="F4397" s="1" t="s">
        <v>39</v>
      </c>
      <c r="G4397" s="1" t="s">
        <v>24</v>
      </c>
      <c r="H4397" s="2">
        <v>45057.0</v>
      </c>
      <c r="J4397" s="3">
        <f t="shared" si="2"/>
        <v>4</v>
      </c>
      <c r="K4397" s="4">
        <f t="shared" si="3"/>
        <v>2</v>
      </c>
      <c r="L4397" s="4">
        <f t="shared" si="4"/>
        <v>8</v>
      </c>
      <c r="S4397" s="1" t="s">
        <v>4434</v>
      </c>
      <c r="T4397" s="4" t="str">
        <f t="shared" si="5"/>
        <v>Coffee</v>
      </c>
      <c r="U4397" s="4" t="str">
        <f t="shared" si="6"/>
        <v>Takeaway</v>
      </c>
      <c r="V4397" s="4" t="str">
        <f t="shared" si="7"/>
        <v>Digital Wallet</v>
      </c>
      <c r="W4397" s="4">
        <f t="shared" ref="W4397:Y4397" si="4404">IF(OR(J4397 = "ERROR", J4397 = ""), "UNKNOWN", J4397)</f>
        <v>4</v>
      </c>
      <c r="X4397" s="4">
        <f t="shared" si="4404"/>
        <v>2</v>
      </c>
      <c r="Y4397" s="4">
        <f t="shared" si="4404"/>
        <v>8</v>
      </c>
      <c r="Z4397" s="5">
        <f t="shared" si="9"/>
        <v>45057</v>
      </c>
    </row>
    <row r="4398">
      <c r="A4398" s="1" t="s">
        <v>4435</v>
      </c>
      <c r="B4398" s="1" t="s">
        <v>81</v>
      </c>
      <c r="C4398" s="1">
        <v>2.0</v>
      </c>
      <c r="D4398" s="1">
        <v>1.5</v>
      </c>
      <c r="E4398" s="1">
        <v>3.0</v>
      </c>
      <c r="F4398" s="1" t="s">
        <v>28</v>
      </c>
      <c r="H4398" s="6">
        <v>45253.0</v>
      </c>
      <c r="J4398" s="3">
        <f t="shared" si="2"/>
        <v>2</v>
      </c>
      <c r="K4398" s="4">
        <f t="shared" si="3"/>
        <v>1.5</v>
      </c>
      <c r="L4398" s="4">
        <f t="shared" si="4"/>
        <v>3</v>
      </c>
      <c r="S4398" s="1" t="s">
        <v>4435</v>
      </c>
      <c r="T4398" s="4" t="str">
        <f t="shared" si="5"/>
        <v>Tea</v>
      </c>
      <c r="U4398" s="4" t="str">
        <f t="shared" si="6"/>
        <v>UNKNOWN</v>
      </c>
      <c r="V4398" s="4" t="str">
        <f t="shared" si="7"/>
        <v>Cash</v>
      </c>
      <c r="W4398" s="4">
        <f t="shared" ref="W4398:Y4398" si="4405">IF(OR(J4398 = "ERROR", J4398 = ""), "UNKNOWN", J4398)</f>
        <v>2</v>
      </c>
      <c r="X4398" s="4">
        <f t="shared" si="4405"/>
        <v>1.5</v>
      </c>
      <c r="Y4398" s="4">
        <f t="shared" si="4405"/>
        <v>3</v>
      </c>
      <c r="Z4398" s="7">
        <f t="shared" si="9"/>
        <v>45253</v>
      </c>
    </row>
    <row r="4399">
      <c r="A4399" s="1" t="s">
        <v>4436</v>
      </c>
      <c r="B4399" s="1" t="s">
        <v>27</v>
      </c>
      <c r="C4399" s="1">
        <v>5.0</v>
      </c>
      <c r="D4399" s="1">
        <v>3.0</v>
      </c>
      <c r="E4399" s="1">
        <v>15.0</v>
      </c>
      <c r="F4399" s="1" t="s">
        <v>28</v>
      </c>
      <c r="J4399" s="3">
        <f t="shared" si="2"/>
        <v>5</v>
      </c>
      <c r="K4399" s="4">
        <f t="shared" si="3"/>
        <v>3</v>
      </c>
      <c r="L4399" s="4">
        <f t="shared" si="4"/>
        <v>15</v>
      </c>
      <c r="S4399" s="1" t="s">
        <v>4436</v>
      </c>
      <c r="T4399" s="4" t="str">
        <f t="shared" si="5"/>
        <v>Cake</v>
      </c>
      <c r="U4399" s="4" t="str">
        <f t="shared" si="6"/>
        <v>UNKNOWN</v>
      </c>
      <c r="V4399" s="4" t="str">
        <f t="shared" si="7"/>
        <v>Cash</v>
      </c>
      <c r="W4399" s="4">
        <f t="shared" ref="W4399:Y4399" si="4406">IF(OR(J4399 = "ERROR", J4399 = ""), "UNKNOWN", J4399)</f>
        <v>5</v>
      </c>
      <c r="X4399" s="4">
        <f t="shared" si="4406"/>
        <v>3</v>
      </c>
      <c r="Y4399" s="4">
        <f t="shared" si="4406"/>
        <v>15</v>
      </c>
      <c r="Z4399" s="4" t="str">
        <f t="shared" si="9"/>
        <v>UNKNOWN</v>
      </c>
    </row>
    <row r="4400">
      <c r="A4400" s="1" t="s">
        <v>4437</v>
      </c>
      <c r="B4400" s="1" t="s">
        <v>81</v>
      </c>
      <c r="C4400" s="1">
        <v>5.0</v>
      </c>
      <c r="D4400" s="1">
        <v>1.5</v>
      </c>
      <c r="E4400" s="1">
        <v>7.5</v>
      </c>
      <c r="G4400" s="1" t="s">
        <v>24</v>
      </c>
      <c r="H4400" s="2">
        <v>45089.0</v>
      </c>
      <c r="J4400" s="3">
        <f t="shared" si="2"/>
        <v>5</v>
      </c>
      <c r="K4400" s="4">
        <f t="shared" si="3"/>
        <v>1.5</v>
      </c>
      <c r="L4400" s="4">
        <f t="shared" si="4"/>
        <v>7.5</v>
      </c>
      <c r="S4400" s="1" t="s">
        <v>4437</v>
      </c>
      <c r="T4400" s="4" t="str">
        <f t="shared" si="5"/>
        <v>Tea</v>
      </c>
      <c r="U4400" s="4" t="str">
        <f t="shared" si="6"/>
        <v>Takeaway</v>
      </c>
      <c r="V4400" s="4" t="str">
        <f t="shared" si="7"/>
        <v>UNKNOWN</v>
      </c>
      <c r="W4400" s="4">
        <f t="shared" ref="W4400:Y4400" si="4407">IF(OR(J4400 = "ERROR", J4400 = ""), "UNKNOWN", J4400)</f>
        <v>5</v>
      </c>
      <c r="X4400" s="4">
        <f t="shared" si="4407"/>
        <v>1.5</v>
      </c>
      <c r="Y4400" s="4">
        <f t="shared" si="4407"/>
        <v>7.5</v>
      </c>
      <c r="Z4400" s="5">
        <f t="shared" si="9"/>
        <v>45089</v>
      </c>
    </row>
    <row r="4401">
      <c r="A4401" s="1" t="s">
        <v>4438</v>
      </c>
      <c r="B4401" s="1" t="s">
        <v>81</v>
      </c>
      <c r="C4401" s="1">
        <v>2.0</v>
      </c>
      <c r="D4401" s="1">
        <v>1.5</v>
      </c>
      <c r="E4401" s="1">
        <v>3.0</v>
      </c>
      <c r="G4401" s="1" t="s">
        <v>30</v>
      </c>
      <c r="H4401" s="1" t="s">
        <v>25</v>
      </c>
      <c r="J4401" s="3">
        <f t="shared" si="2"/>
        <v>2</v>
      </c>
      <c r="K4401" s="4">
        <f t="shared" si="3"/>
        <v>1.5</v>
      </c>
      <c r="L4401" s="4">
        <f t="shared" si="4"/>
        <v>3</v>
      </c>
      <c r="S4401" s="1" t="s">
        <v>4438</v>
      </c>
      <c r="T4401" s="4" t="str">
        <f t="shared" si="5"/>
        <v>Tea</v>
      </c>
      <c r="U4401" s="4" t="str">
        <f t="shared" si="6"/>
        <v>UNKNOWN</v>
      </c>
      <c r="V4401" s="4" t="str">
        <f t="shared" si="7"/>
        <v>UNKNOWN</v>
      </c>
      <c r="W4401" s="4">
        <f t="shared" ref="W4401:Y4401" si="4408">IF(OR(J4401 = "ERROR", J4401 = ""), "UNKNOWN", J4401)</f>
        <v>2</v>
      </c>
      <c r="X4401" s="4">
        <f t="shared" si="4408"/>
        <v>1.5</v>
      </c>
      <c r="Y4401" s="4">
        <f t="shared" si="4408"/>
        <v>3</v>
      </c>
      <c r="Z4401" s="4" t="str">
        <f t="shared" si="9"/>
        <v>UNKNOWN</v>
      </c>
    </row>
    <row r="4402">
      <c r="A4402" s="1" t="s">
        <v>4439</v>
      </c>
      <c r="B4402" s="1" t="s">
        <v>27</v>
      </c>
      <c r="C4402" s="1">
        <v>5.0</v>
      </c>
      <c r="D4402" s="1">
        <v>3.0</v>
      </c>
      <c r="E4402" s="1">
        <v>15.0</v>
      </c>
      <c r="F4402" s="1" t="s">
        <v>28</v>
      </c>
      <c r="G4402" s="1" t="s">
        <v>24</v>
      </c>
      <c r="H4402" s="2">
        <v>44976.0</v>
      </c>
      <c r="J4402" s="3">
        <f t="shared" si="2"/>
        <v>5</v>
      </c>
      <c r="K4402" s="4">
        <f t="shared" si="3"/>
        <v>3</v>
      </c>
      <c r="L4402" s="4">
        <f t="shared" si="4"/>
        <v>15</v>
      </c>
      <c r="S4402" s="1" t="s">
        <v>4439</v>
      </c>
      <c r="T4402" s="4" t="str">
        <f t="shared" si="5"/>
        <v>Cake</v>
      </c>
      <c r="U4402" s="4" t="str">
        <f t="shared" si="6"/>
        <v>Takeaway</v>
      </c>
      <c r="V4402" s="4" t="str">
        <f t="shared" si="7"/>
        <v>Cash</v>
      </c>
      <c r="W4402" s="4">
        <f t="shared" ref="W4402:Y4402" si="4409">IF(OR(J4402 = "ERROR", J4402 = ""), "UNKNOWN", J4402)</f>
        <v>5</v>
      </c>
      <c r="X4402" s="4">
        <f t="shared" si="4409"/>
        <v>3</v>
      </c>
      <c r="Y4402" s="4">
        <f t="shared" si="4409"/>
        <v>15</v>
      </c>
      <c r="Z4402" s="5">
        <f t="shared" si="9"/>
        <v>44976</v>
      </c>
    </row>
    <row r="4403">
      <c r="A4403" s="1" t="s">
        <v>4440</v>
      </c>
      <c r="B4403" s="1" t="s">
        <v>41</v>
      </c>
      <c r="C4403" s="1">
        <v>1.0</v>
      </c>
      <c r="D4403" s="1">
        <v>4.0</v>
      </c>
      <c r="E4403" s="1">
        <v>4.0</v>
      </c>
      <c r="F4403" s="1" t="s">
        <v>28</v>
      </c>
      <c r="G4403" s="1" t="s">
        <v>29</v>
      </c>
      <c r="H4403" s="2">
        <v>45079.0</v>
      </c>
      <c r="J4403" s="3">
        <f t="shared" si="2"/>
        <v>1</v>
      </c>
      <c r="K4403" s="4">
        <f t="shared" si="3"/>
        <v>4</v>
      </c>
      <c r="L4403" s="4">
        <f t="shared" si="4"/>
        <v>4</v>
      </c>
      <c r="S4403" s="1" t="s">
        <v>4440</v>
      </c>
      <c r="T4403" s="4" t="str">
        <f t="shared" si="5"/>
        <v>Smoothie</v>
      </c>
      <c r="U4403" s="4" t="str">
        <f t="shared" si="6"/>
        <v>In-store</v>
      </c>
      <c r="V4403" s="4" t="str">
        <f t="shared" si="7"/>
        <v>Cash</v>
      </c>
      <c r="W4403" s="4">
        <f t="shared" ref="W4403:Y4403" si="4410">IF(OR(J4403 = "ERROR", J4403 = ""), "UNKNOWN", J4403)</f>
        <v>1</v>
      </c>
      <c r="X4403" s="4">
        <f t="shared" si="4410"/>
        <v>4</v>
      </c>
      <c r="Y4403" s="4">
        <f t="shared" si="4410"/>
        <v>4</v>
      </c>
      <c r="Z4403" s="5">
        <f t="shared" si="9"/>
        <v>45079</v>
      </c>
    </row>
    <row r="4404">
      <c r="A4404" s="1" t="s">
        <v>4441</v>
      </c>
      <c r="B4404" s="1" t="s">
        <v>44</v>
      </c>
      <c r="C4404" s="1">
        <v>4.0</v>
      </c>
      <c r="D4404" s="1">
        <v>4.0</v>
      </c>
      <c r="E4404" s="1">
        <v>16.0</v>
      </c>
      <c r="F4404" s="1" t="s">
        <v>23</v>
      </c>
      <c r="H4404" s="2">
        <v>45008.0</v>
      </c>
      <c r="J4404" s="3">
        <f t="shared" si="2"/>
        <v>4</v>
      </c>
      <c r="K4404" s="4">
        <f t="shared" si="3"/>
        <v>4</v>
      </c>
      <c r="L4404" s="4">
        <f t="shared" si="4"/>
        <v>16</v>
      </c>
      <c r="S4404" s="1" t="s">
        <v>4441</v>
      </c>
      <c r="T4404" s="4" t="str">
        <f t="shared" si="5"/>
        <v>Sandwich</v>
      </c>
      <c r="U4404" s="4" t="str">
        <f t="shared" si="6"/>
        <v>UNKNOWN</v>
      </c>
      <c r="V4404" s="4" t="str">
        <f t="shared" si="7"/>
        <v>Credit Card</v>
      </c>
      <c r="W4404" s="4">
        <f t="shared" ref="W4404:Y4404" si="4411">IF(OR(J4404 = "ERROR", J4404 = ""), "UNKNOWN", J4404)</f>
        <v>4</v>
      </c>
      <c r="X4404" s="4">
        <f t="shared" si="4411"/>
        <v>4</v>
      </c>
      <c r="Y4404" s="4">
        <f t="shared" si="4411"/>
        <v>16</v>
      </c>
      <c r="Z4404" s="5">
        <f t="shared" si="9"/>
        <v>45008</v>
      </c>
    </row>
    <row r="4405">
      <c r="A4405" s="1" t="s">
        <v>4442</v>
      </c>
      <c r="B4405" s="1" t="s">
        <v>32</v>
      </c>
      <c r="C4405" s="1">
        <v>2.0</v>
      </c>
      <c r="D4405" s="1">
        <v>1.0</v>
      </c>
      <c r="E4405" s="1">
        <v>2.0</v>
      </c>
      <c r="F4405" s="1" t="s">
        <v>23</v>
      </c>
      <c r="G4405" s="1" t="s">
        <v>29</v>
      </c>
      <c r="H4405" s="2">
        <v>45182.0</v>
      </c>
      <c r="J4405" s="3">
        <f t="shared" si="2"/>
        <v>2</v>
      </c>
      <c r="K4405" s="4">
        <f t="shared" si="3"/>
        <v>1</v>
      </c>
      <c r="L4405" s="4">
        <f t="shared" si="4"/>
        <v>2</v>
      </c>
      <c r="S4405" s="1" t="s">
        <v>4442</v>
      </c>
      <c r="T4405" s="4" t="str">
        <f t="shared" si="5"/>
        <v>Cookie</v>
      </c>
      <c r="U4405" s="4" t="str">
        <f t="shared" si="6"/>
        <v>In-store</v>
      </c>
      <c r="V4405" s="4" t="str">
        <f t="shared" si="7"/>
        <v>Credit Card</v>
      </c>
      <c r="W4405" s="4">
        <f t="shared" ref="W4405:Y4405" si="4412">IF(OR(J4405 = "ERROR", J4405 = ""), "UNKNOWN", J4405)</f>
        <v>2</v>
      </c>
      <c r="X4405" s="4">
        <f t="shared" si="4412"/>
        <v>1</v>
      </c>
      <c r="Y4405" s="4">
        <f t="shared" si="4412"/>
        <v>2</v>
      </c>
      <c r="Z4405" s="5">
        <f t="shared" si="9"/>
        <v>45182</v>
      </c>
    </row>
    <row r="4406">
      <c r="A4406" s="1" t="s">
        <v>4443</v>
      </c>
      <c r="B4406" s="1" t="s">
        <v>81</v>
      </c>
      <c r="C4406" s="1">
        <v>4.0</v>
      </c>
      <c r="D4406" s="1" t="s">
        <v>30</v>
      </c>
      <c r="E4406" s="1">
        <v>6.0</v>
      </c>
      <c r="G4406" s="1" t="s">
        <v>29</v>
      </c>
      <c r="H4406" s="2">
        <v>45089.0</v>
      </c>
      <c r="J4406" s="3">
        <f t="shared" si="2"/>
        <v>4</v>
      </c>
      <c r="K4406" s="4">
        <f t="shared" si="3"/>
        <v>1.5</v>
      </c>
      <c r="L4406" s="4">
        <f t="shared" si="4"/>
        <v>6</v>
      </c>
      <c r="S4406" s="1" t="s">
        <v>4443</v>
      </c>
      <c r="T4406" s="4" t="str">
        <f t="shared" si="5"/>
        <v>Tea</v>
      </c>
      <c r="U4406" s="4" t="str">
        <f t="shared" si="6"/>
        <v>In-store</v>
      </c>
      <c r="V4406" s="4" t="str">
        <f t="shared" si="7"/>
        <v>UNKNOWN</v>
      </c>
      <c r="W4406" s="4">
        <f t="shared" ref="W4406:Y4406" si="4413">IF(OR(J4406 = "ERROR", J4406 = ""), "UNKNOWN", J4406)</f>
        <v>4</v>
      </c>
      <c r="X4406" s="4">
        <f t="shared" si="4413"/>
        <v>1.5</v>
      </c>
      <c r="Y4406" s="4">
        <f t="shared" si="4413"/>
        <v>6</v>
      </c>
      <c r="Z4406" s="5">
        <f t="shared" si="9"/>
        <v>45089</v>
      </c>
    </row>
    <row r="4407">
      <c r="A4407" s="1" t="s">
        <v>4444</v>
      </c>
      <c r="B4407" s="1" t="s">
        <v>27</v>
      </c>
      <c r="C4407" s="1">
        <v>3.0</v>
      </c>
      <c r="D4407" s="1">
        <v>3.0</v>
      </c>
      <c r="E4407" s="1">
        <v>9.0</v>
      </c>
      <c r="H4407" s="6">
        <v>45230.0</v>
      </c>
      <c r="J4407" s="3">
        <f t="shared" si="2"/>
        <v>3</v>
      </c>
      <c r="K4407" s="4">
        <f t="shared" si="3"/>
        <v>3</v>
      </c>
      <c r="L4407" s="4">
        <f t="shared" si="4"/>
        <v>9</v>
      </c>
      <c r="S4407" s="1" t="s">
        <v>4444</v>
      </c>
      <c r="T4407" s="4" t="str">
        <f t="shared" si="5"/>
        <v>Cake</v>
      </c>
      <c r="U4407" s="4" t="str">
        <f t="shared" si="6"/>
        <v>UNKNOWN</v>
      </c>
      <c r="V4407" s="4" t="str">
        <f t="shared" si="7"/>
        <v>UNKNOWN</v>
      </c>
      <c r="W4407" s="4">
        <f t="shared" ref="W4407:Y4407" si="4414">IF(OR(J4407 = "ERROR", J4407 = ""), "UNKNOWN", J4407)</f>
        <v>3</v>
      </c>
      <c r="X4407" s="4">
        <f t="shared" si="4414"/>
        <v>3</v>
      </c>
      <c r="Y4407" s="4">
        <f t="shared" si="4414"/>
        <v>9</v>
      </c>
      <c r="Z4407" s="7">
        <f t="shared" si="9"/>
        <v>45230</v>
      </c>
    </row>
    <row r="4408">
      <c r="A4408" s="1" t="s">
        <v>4445</v>
      </c>
      <c r="B4408" s="1" t="s">
        <v>44</v>
      </c>
      <c r="C4408" s="1">
        <v>4.0</v>
      </c>
      <c r="D4408" s="1" t="s">
        <v>25</v>
      </c>
      <c r="E4408" s="1">
        <v>16.0</v>
      </c>
      <c r="F4408" s="1" t="s">
        <v>28</v>
      </c>
      <c r="H4408" s="2">
        <v>45203.0</v>
      </c>
      <c r="J4408" s="3">
        <f t="shared" si="2"/>
        <v>4</v>
      </c>
      <c r="K4408" s="4">
        <f t="shared" si="3"/>
        <v>4</v>
      </c>
      <c r="L4408" s="4">
        <f t="shared" si="4"/>
        <v>16</v>
      </c>
      <c r="S4408" s="1" t="s">
        <v>4445</v>
      </c>
      <c r="T4408" s="4" t="str">
        <f t="shared" si="5"/>
        <v>Sandwich</v>
      </c>
      <c r="U4408" s="4" t="str">
        <f t="shared" si="6"/>
        <v>UNKNOWN</v>
      </c>
      <c r="V4408" s="4" t="str">
        <f t="shared" si="7"/>
        <v>Cash</v>
      </c>
      <c r="W4408" s="4">
        <f t="shared" ref="W4408:Y4408" si="4415">IF(OR(J4408 = "ERROR", J4408 = ""), "UNKNOWN", J4408)</f>
        <v>4</v>
      </c>
      <c r="X4408" s="4">
        <f t="shared" si="4415"/>
        <v>4</v>
      </c>
      <c r="Y4408" s="4">
        <f t="shared" si="4415"/>
        <v>16</v>
      </c>
      <c r="Z4408" s="5">
        <f t="shared" si="9"/>
        <v>45203</v>
      </c>
    </row>
    <row r="4409">
      <c r="A4409" s="1" t="s">
        <v>4446</v>
      </c>
      <c r="B4409" s="1" t="s">
        <v>27</v>
      </c>
      <c r="C4409" s="1">
        <v>1.0</v>
      </c>
      <c r="D4409" s="1">
        <v>3.0</v>
      </c>
      <c r="E4409" s="1">
        <v>3.0</v>
      </c>
      <c r="F4409" s="1" t="s">
        <v>39</v>
      </c>
      <c r="H4409" s="2">
        <v>45169.0</v>
      </c>
      <c r="J4409" s="3">
        <f t="shared" si="2"/>
        <v>1</v>
      </c>
      <c r="K4409" s="4">
        <f t="shared" si="3"/>
        <v>3</v>
      </c>
      <c r="L4409" s="4">
        <f t="shared" si="4"/>
        <v>3</v>
      </c>
      <c r="S4409" s="1" t="s">
        <v>4446</v>
      </c>
      <c r="T4409" s="4" t="str">
        <f t="shared" si="5"/>
        <v>Cake</v>
      </c>
      <c r="U4409" s="4" t="str">
        <f t="shared" si="6"/>
        <v>UNKNOWN</v>
      </c>
      <c r="V4409" s="4" t="str">
        <f t="shared" si="7"/>
        <v>Digital Wallet</v>
      </c>
      <c r="W4409" s="4">
        <f t="shared" ref="W4409:Y4409" si="4416">IF(OR(J4409 = "ERROR", J4409 = ""), "UNKNOWN", J4409)</f>
        <v>1</v>
      </c>
      <c r="X4409" s="4">
        <f t="shared" si="4416"/>
        <v>3</v>
      </c>
      <c r="Y4409" s="4">
        <f t="shared" si="4416"/>
        <v>3</v>
      </c>
      <c r="Z4409" s="5">
        <f t="shared" si="9"/>
        <v>45169</v>
      </c>
    </row>
    <row r="4410">
      <c r="A4410" s="1" t="s">
        <v>4447</v>
      </c>
      <c r="B4410" s="1" t="s">
        <v>44</v>
      </c>
      <c r="C4410" s="1">
        <v>4.0</v>
      </c>
      <c r="D4410" s="1">
        <v>4.0</v>
      </c>
      <c r="E4410" s="1">
        <v>16.0</v>
      </c>
      <c r="F4410" s="1" t="s">
        <v>23</v>
      </c>
      <c r="H4410" s="2">
        <v>45012.0</v>
      </c>
      <c r="J4410" s="3">
        <f t="shared" si="2"/>
        <v>4</v>
      </c>
      <c r="K4410" s="4">
        <f t="shared" si="3"/>
        <v>4</v>
      </c>
      <c r="L4410" s="4">
        <f t="shared" si="4"/>
        <v>16</v>
      </c>
      <c r="S4410" s="1" t="s">
        <v>4447</v>
      </c>
      <c r="T4410" s="4" t="str">
        <f t="shared" si="5"/>
        <v>Sandwich</v>
      </c>
      <c r="U4410" s="4" t="str">
        <f t="shared" si="6"/>
        <v>UNKNOWN</v>
      </c>
      <c r="V4410" s="4" t="str">
        <f t="shared" si="7"/>
        <v>Credit Card</v>
      </c>
      <c r="W4410" s="4">
        <f t="shared" ref="W4410:Y4410" si="4417">IF(OR(J4410 = "ERROR", J4410 = ""), "UNKNOWN", J4410)</f>
        <v>4</v>
      </c>
      <c r="X4410" s="4">
        <f t="shared" si="4417"/>
        <v>4</v>
      </c>
      <c r="Y4410" s="4">
        <f t="shared" si="4417"/>
        <v>16</v>
      </c>
      <c r="Z4410" s="5">
        <f t="shared" si="9"/>
        <v>45012</v>
      </c>
    </row>
    <row r="4411">
      <c r="A4411" s="1" t="s">
        <v>4448</v>
      </c>
      <c r="B4411" s="1" t="s">
        <v>41</v>
      </c>
      <c r="C4411" s="1">
        <v>2.0</v>
      </c>
      <c r="D4411" s="1">
        <v>4.0</v>
      </c>
      <c r="E4411" s="1">
        <v>8.0</v>
      </c>
      <c r="F4411" s="1" t="s">
        <v>23</v>
      </c>
      <c r="H4411" s="2">
        <v>45171.0</v>
      </c>
      <c r="J4411" s="3">
        <f t="shared" si="2"/>
        <v>2</v>
      </c>
      <c r="K4411" s="4">
        <f t="shared" si="3"/>
        <v>4</v>
      </c>
      <c r="L4411" s="4">
        <f t="shared" si="4"/>
        <v>8</v>
      </c>
      <c r="S4411" s="1" t="s">
        <v>4448</v>
      </c>
      <c r="T4411" s="4" t="str">
        <f t="shared" si="5"/>
        <v>Smoothie</v>
      </c>
      <c r="U4411" s="4" t="str">
        <f t="shared" si="6"/>
        <v>UNKNOWN</v>
      </c>
      <c r="V4411" s="4" t="str">
        <f t="shared" si="7"/>
        <v>Credit Card</v>
      </c>
      <c r="W4411" s="4">
        <f t="shared" ref="W4411:Y4411" si="4418">IF(OR(J4411 = "ERROR", J4411 = ""), "UNKNOWN", J4411)</f>
        <v>2</v>
      </c>
      <c r="X4411" s="4">
        <f t="shared" si="4418"/>
        <v>4</v>
      </c>
      <c r="Y4411" s="4">
        <f t="shared" si="4418"/>
        <v>8</v>
      </c>
      <c r="Z4411" s="5">
        <f t="shared" si="9"/>
        <v>45171</v>
      </c>
    </row>
    <row r="4412">
      <c r="A4412" s="1" t="s">
        <v>4449</v>
      </c>
      <c r="B4412" s="1" t="s">
        <v>44</v>
      </c>
      <c r="C4412" s="1">
        <v>5.0</v>
      </c>
      <c r="D4412" s="1">
        <v>4.0</v>
      </c>
      <c r="E4412" s="1">
        <v>20.0</v>
      </c>
      <c r="F4412" s="1" t="s">
        <v>23</v>
      </c>
      <c r="G4412" s="1" t="s">
        <v>29</v>
      </c>
      <c r="H4412" s="2">
        <v>45262.0</v>
      </c>
      <c r="J4412" s="3">
        <f t="shared" si="2"/>
        <v>5</v>
      </c>
      <c r="K4412" s="4">
        <f t="shared" si="3"/>
        <v>4</v>
      </c>
      <c r="L4412" s="4">
        <f t="shared" si="4"/>
        <v>20</v>
      </c>
      <c r="S4412" s="1" t="s">
        <v>4449</v>
      </c>
      <c r="T4412" s="4" t="str">
        <f t="shared" si="5"/>
        <v>Sandwich</v>
      </c>
      <c r="U4412" s="4" t="str">
        <f t="shared" si="6"/>
        <v>In-store</v>
      </c>
      <c r="V4412" s="4" t="str">
        <f t="shared" si="7"/>
        <v>Credit Card</v>
      </c>
      <c r="W4412" s="4">
        <f t="shared" ref="W4412:Y4412" si="4419">IF(OR(J4412 = "ERROR", J4412 = ""), "UNKNOWN", J4412)</f>
        <v>5</v>
      </c>
      <c r="X4412" s="4">
        <f t="shared" si="4419"/>
        <v>4</v>
      </c>
      <c r="Y4412" s="4">
        <f t="shared" si="4419"/>
        <v>20</v>
      </c>
      <c r="Z4412" s="5">
        <f t="shared" si="9"/>
        <v>45262</v>
      </c>
    </row>
    <row r="4413">
      <c r="A4413" s="1" t="s">
        <v>4450</v>
      </c>
      <c r="B4413" s="1" t="s">
        <v>41</v>
      </c>
      <c r="C4413" s="1">
        <v>4.0</v>
      </c>
      <c r="D4413" s="1">
        <v>4.0</v>
      </c>
      <c r="E4413" s="1">
        <v>16.0</v>
      </c>
      <c r="F4413" s="1" t="s">
        <v>23</v>
      </c>
      <c r="G4413" s="1" t="s">
        <v>24</v>
      </c>
      <c r="H4413" s="2">
        <v>45239.0</v>
      </c>
      <c r="J4413" s="3">
        <f t="shared" si="2"/>
        <v>4</v>
      </c>
      <c r="K4413" s="4">
        <f t="shared" si="3"/>
        <v>4</v>
      </c>
      <c r="L4413" s="4">
        <f t="shared" si="4"/>
        <v>16</v>
      </c>
      <c r="S4413" s="1" t="s">
        <v>4450</v>
      </c>
      <c r="T4413" s="4" t="str">
        <f t="shared" si="5"/>
        <v>Smoothie</v>
      </c>
      <c r="U4413" s="4" t="str">
        <f t="shared" si="6"/>
        <v>Takeaway</v>
      </c>
      <c r="V4413" s="4" t="str">
        <f t="shared" si="7"/>
        <v>Credit Card</v>
      </c>
      <c r="W4413" s="4">
        <f t="shared" ref="W4413:Y4413" si="4420">IF(OR(J4413 = "ERROR", J4413 = ""), "UNKNOWN", J4413)</f>
        <v>4</v>
      </c>
      <c r="X4413" s="4">
        <f t="shared" si="4420"/>
        <v>4</v>
      </c>
      <c r="Y4413" s="4">
        <f t="shared" si="4420"/>
        <v>16</v>
      </c>
      <c r="Z4413" s="5">
        <f t="shared" si="9"/>
        <v>45239</v>
      </c>
    </row>
    <row r="4414">
      <c r="A4414" s="1" t="s">
        <v>4451</v>
      </c>
      <c r="B4414" s="1" t="s">
        <v>25</v>
      </c>
      <c r="C4414" s="1">
        <v>3.0</v>
      </c>
      <c r="D4414" s="1">
        <v>3.0</v>
      </c>
      <c r="E4414" s="1" t="s">
        <v>30</v>
      </c>
      <c r="G4414" s="1" t="s">
        <v>24</v>
      </c>
      <c r="H4414" s="2">
        <v>45002.0</v>
      </c>
      <c r="J4414" s="3">
        <f t="shared" si="2"/>
        <v>3</v>
      </c>
      <c r="K4414" s="4">
        <f t="shared" si="3"/>
        <v>3</v>
      </c>
      <c r="L4414" s="4">
        <f t="shared" si="4"/>
        <v>9</v>
      </c>
      <c r="S4414" s="1" t="s">
        <v>4451</v>
      </c>
      <c r="T4414" s="4" t="str">
        <f t="shared" si="5"/>
        <v>UNKNOWN</v>
      </c>
      <c r="U4414" s="4" t="str">
        <f t="shared" si="6"/>
        <v>Takeaway</v>
      </c>
      <c r="V4414" s="4" t="str">
        <f t="shared" si="7"/>
        <v>UNKNOWN</v>
      </c>
      <c r="W4414" s="4">
        <f t="shared" ref="W4414:Y4414" si="4421">IF(OR(J4414 = "ERROR", J4414 = ""), "UNKNOWN", J4414)</f>
        <v>3</v>
      </c>
      <c r="X4414" s="4">
        <f t="shared" si="4421"/>
        <v>3</v>
      </c>
      <c r="Y4414" s="4">
        <f t="shared" si="4421"/>
        <v>9</v>
      </c>
      <c r="Z4414" s="5">
        <f t="shared" si="9"/>
        <v>45002</v>
      </c>
    </row>
    <row r="4415">
      <c r="A4415" s="1" t="s">
        <v>4452</v>
      </c>
      <c r="B4415" s="1" t="s">
        <v>27</v>
      </c>
      <c r="C4415" s="1">
        <v>2.0</v>
      </c>
      <c r="D4415" s="1">
        <v>3.0</v>
      </c>
      <c r="E4415" s="1">
        <v>6.0</v>
      </c>
      <c r="F4415" s="1" t="s">
        <v>23</v>
      </c>
      <c r="G4415" s="1" t="s">
        <v>30</v>
      </c>
      <c r="H4415" s="2">
        <v>45083.0</v>
      </c>
      <c r="J4415" s="3">
        <f t="shared" si="2"/>
        <v>2</v>
      </c>
      <c r="K4415" s="4">
        <f t="shared" si="3"/>
        <v>3</v>
      </c>
      <c r="L4415" s="4">
        <f t="shared" si="4"/>
        <v>6</v>
      </c>
      <c r="S4415" s="1" t="s">
        <v>4452</v>
      </c>
      <c r="T4415" s="4" t="str">
        <f t="shared" si="5"/>
        <v>Cake</v>
      </c>
      <c r="U4415" s="4" t="str">
        <f t="shared" si="6"/>
        <v>UNKNOWN</v>
      </c>
      <c r="V4415" s="4" t="str">
        <f t="shared" si="7"/>
        <v>Credit Card</v>
      </c>
      <c r="W4415" s="4">
        <f t="shared" ref="W4415:Y4415" si="4422">IF(OR(J4415 = "ERROR", J4415 = ""), "UNKNOWN", J4415)</f>
        <v>2</v>
      </c>
      <c r="X4415" s="4">
        <f t="shared" si="4422"/>
        <v>3</v>
      </c>
      <c r="Y4415" s="4">
        <f t="shared" si="4422"/>
        <v>6</v>
      </c>
      <c r="Z4415" s="5">
        <f t="shared" si="9"/>
        <v>45083</v>
      </c>
    </row>
    <row r="4416">
      <c r="A4416" s="1" t="s">
        <v>4453</v>
      </c>
      <c r="B4416" s="1" t="s">
        <v>41</v>
      </c>
      <c r="C4416" s="1">
        <v>3.0</v>
      </c>
      <c r="D4416" s="1">
        <v>4.0</v>
      </c>
      <c r="E4416" s="1">
        <v>12.0</v>
      </c>
      <c r="G4416" s="1" t="s">
        <v>29</v>
      </c>
      <c r="H4416" s="2">
        <v>45203.0</v>
      </c>
      <c r="J4416" s="3">
        <f t="shared" si="2"/>
        <v>3</v>
      </c>
      <c r="K4416" s="4">
        <f t="shared" si="3"/>
        <v>4</v>
      </c>
      <c r="L4416" s="4">
        <f t="shared" si="4"/>
        <v>12</v>
      </c>
      <c r="S4416" s="1" t="s">
        <v>4453</v>
      </c>
      <c r="T4416" s="4" t="str">
        <f t="shared" si="5"/>
        <v>Smoothie</v>
      </c>
      <c r="U4416" s="4" t="str">
        <f t="shared" si="6"/>
        <v>In-store</v>
      </c>
      <c r="V4416" s="4" t="str">
        <f t="shared" si="7"/>
        <v>UNKNOWN</v>
      </c>
      <c r="W4416" s="4">
        <f t="shared" ref="W4416:Y4416" si="4423">IF(OR(J4416 = "ERROR", J4416 = ""), "UNKNOWN", J4416)</f>
        <v>3</v>
      </c>
      <c r="X4416" s="4">
        <f t="shared" si="4423"/>
        <v>4</v>
      </c>
      <c r="Y4416" s="4">
        <f t="shared" si="4423"/>
        <v>12</v>
      </c>
      <c r="Z4416" s="5">
        <f t="shared" si="9"/>
        <v>45203</v>
      </c>
    </row>
    <row r="4417">
      <c r="A4417" s="1" t="s">
        <v>4454</v>
      </c>
      <c r="B4417" s="1" t="s">
        <v>27</v>
      </c>
      <c r="C4417" s="1">
        <v>3.0</v>
      </c>
      <c r="D4417" s="1">
        <v>3.0</v>
      </c>
      <c r="E4417" s="1">
        <v>9.0</v>
      </c>
      <c r="F4417" s="1" t="s">
        <v>23</v>
      </c>
      <c r="G4417" s="1" t="s">
        <v>29</v>
      </c>
      <c r="H4417" s="2">
        <v>45001.0</v>
      </c>
      <c r="J4417" s="3">
        <f t="shared" si="2"/>
        <v>3</v>
      </c>
      <c r="K4417" s="4">
        <f t="shared" si="3"/>
        <v>3</v>
      </c>
      <c r="L4417" s="4">
        <f t="shared" si="4"/>
        <v>9</v>
      </c>
      <c r="S4417" s="1" t="s">
        <v>4454</v>
      </c>
      <c r="T4417" s="4" t="str">
        <f t="shared" si="5"/>
        <v>Cake</v>
      </c>
      <c r="U4417" s="4" t="str">
        <f t="shared" si="6"/>
        <v>In-store</v>
      </c>
      <c r="V4417" s="4" t="str">
        <f t="shared" si="7"/>
        <v>Credit Card</v>
      </c>
      <c r="W4417" s="4">
        <f t="shared" ref="W4417:Y4417" si="4424">IF(OR(J4417 = "ERROR", J4417 = ""), "UNKNOWN", J4417)</f>
        <v>3</v>
      </c>
      <c r="X4417" s="4">
        <f t="shared" si="4424"/>
        <v>3</v>
      </c>
      <c r="Y4417" s="4">
        <f t="shared" si="4424"/>
        <v>9</v>
      </c>
      <c r="Z4417" s="5">
        <f t="shared" si="9"/>
        <v>45001</v>
      </c>
    </row>
    <row r="4418">
      <c r="A4418" s="1" t="s">
        <v>4455</v>
      </c>
      <c r="B4418" s="1" t="s">
        <v>44</v>
      </c>
      <c r="C4418" s="1">
        <v>5.0</v>
      </c>
      <c r="D4418" s="1">
        <v>4.0</v>
      </c>
      <c r="E4418" s="1">
        <v>20.0</v>
      </c>
      <c r="F4418" s="1" t="s">
        <v>39</v>
      </c>
      <c r="G4418" s="1" t="s">
        <v>29</v>
      </c>
      <c r="H4418" s="2">
        <v>44959.0</v>
      </c>
      <c r="J4418" s="3">
        <f t="shared" si="2"/>
        <v>5</v>
      </c>
      <c r="K4418" s="4">
        <f t="shared" si="3"/>
        <v>4</v>
      </c>
      <c r="L4418" s="4">
        <f t="shared" si="4"/>
        <v>20</v>
      </c>
      <c r="S4418" s="1" t="s">
        <v>4455</v>
      </c>
      <c r="T4418" s="4" t="str">
        <f t="shared" si="5"/>
        <v>Sandwich</v>
      </c>
      <c r="U4418" s="4" t="str">
        <f t="shared" si="6"/>
        <v>In-store</v>
      </c>
      <c r="V4418" s="4" t="str">
        <f t="shared" si="7"/>
        <v>Digital Wallet</v>
      </c>
      <c r="W4418" s="4">
        <f t="shared" ref="W4418:Y4418" si="4425">IF(OR(J4418 = "ERROR", J4418 = ""), "UNKNOWN", J4418)</f>
        <v>5</v>
      </c>
      <c r="X4418" s="4">
        <f t="shared" si="4425"/>
        <v>4</v>
      </c>
      <c r="Y4418" s="4">
        <f t="shared" si="4425"/>
        <v>20</v>
      </c>
      <c r="Z4418" s="5">
        <f t="shared" si="9"/>
        <v>44959</v>
      </c>
    </row>
    <row r="4419">
      <c r="A4419" s="1" t="s">
        <v>4456</v>
      </c>
      <c r="B4419" s="1" t="s">
        <v>41</v>
      </c>
      <c r="C4419" s="1">
        <v>2.0</v>
      </c>
      <c r="D4419" s="1">
        <v>4.0</v>
      </c>
      <c r="E4419" s="1">
        <v>8.0</v>
      </c>
      <c r="F4419" s="1" t="s">
        <v>28</v>
      </c>
      <c r="G4419" s="1" t="s">
        <v>24</v>
      </c>
      <c r="H4419" s="2">
        <v>45180.0</v>
      </c>
      <c r="J4419" s="3">
        <f t="shared" si="2"/>
        <v>2</v>
      </c>
      <c r="K4419" s="4">
        <f t="shared" si="3"/>
        <v>4</v>
      </c>
      <c r="L4419" s="4">
        <f t="shared" si="4"/>
        <v>8</v>
      </c>
      <c r="S4419" s="1" t="s">
        <v>4456</v>
      </c>
      <c r="T4419" s="4" t="str">
        <f t="shared" si="5"/>
        <v>Smoothie</v>
      </c>
      <c r="U4419" s="4" t="str">
        <f t="shared" si="6"/>
        <v>Takeaway</v>
      </c>
      <c r="V4419" s="4" t="str">
        <f t="shared" si="7"/>
        <v>Cash</v>
      </c>
      <c r="W4419" s="4">
        <f t="shared" ref="W4419:Y4419" si="4426">IF(OR(J4419 = "ERROR", J4419 = ""), "UNKNOWN", J4419)</f>
        <v>2</v>
      </c>
      <c r="X4419" s="4">
        <f t="shared" si="4426"/>
        <v>4</v>
      </c>
      <c r="Y4419" s="4">
        <f t="shared" si="4426"/>
        <v>8</v>
      </c>
      <c r="Z4419" s="5">
        <f t="shared" si="9"/>
        <v>45180</v>
      </c>
    </row>
    <row r="4420">
      <c r="A4420" s="1" t="s">
        <v>4457</v>
      </c>
      <c r="B4420" s="1" t="s">
        <v>27</v>
      </c>
      <c r="C4420" s="1">
        <v>4.0</v>
      </c>
      <c r="D4420" s="1">
        <v>3.0</v>
      </c>
      <c r="E4420" s="1">
        <v>12.0</v>
      </c>
      <c r="F4420" s="1" t="s">
        <v>23</v>
      </c>
      <c r="G4420" s="1" t="s">
        <v>29</v>
      </c>
      <c r="H4420" s="2">
        <v>45107.0</v>
      </c>
      <c r="J4420" s="3">
        <f t="shared" si="2"/>
        <v>4</v>
      </c>
      <c r="K4420" s="4">
        <f t="shared" si="3"/>
        <v>3</v>
      </c>
      <c r="L4420" s="4">
        <f t="shared" si="4"/>
        <v>12</v>
      </c>
      <c r="S4420" s="1" t="s">
        <v>4457</v>
      </c>
      <c r="T4420" s="4" t="str">
        <f t="shared" si="5"/>
        <v>Cake</v>
      </c>
      <c r="U4420" s="4" t="str">
        <f t="shared" si="6"/>
        <v>In-store</v>
      </c>
      <c r="V4420" s="4" t="str">
        <f t="shared" si="7"/>
        <v>Credit Card</v>
      </c>
      <c r="W4420" s="4">
        <f t="shared" ref="W4420:Y4420" si="4427">IF(OR(J4420 = "ERROR", J4420 = ""), "UNKNOWN", J4420)</f>
        <v>4</v>
      </c>
      <c r="X4420" s="4">
        <f t="shared" si="4427"/>
        <v>3</v>
      </c>
      <c r="Y4420" s="4">
        <f t="shared" si="4427"/>
        <v>12</v>
      </c>
      <c r="Z4420" s="5">
        <f t="shared" si="9"/>
        <v>45107</v>
      </c>
    </row>
    <row r="4421">
      <c r="A4421" s="1" t="s">
        <v>4458</v>
      </c>
      <c r="B4421" s="1" t="s">
        <v>44</v>
      </c>
      <c r="C4421" s="1">
        <v>2.0</v>
      </c>
      <c r="D4421" s="1">
        <v>4.0</v>
      </c>
      <c r="E4421" s="1">
        <v>8.0</v>
      </c>
      <c r="F4421" s="1" t="s">
        <v>28</v>
      </c>
      <c r="G4421" s="1" t="s">
        <v>24</v>
      </c>
      <c r="H4421" s="2">
        <v>45107.0</v>
      </c>
      <c r="J4421" s="3">
        <f t="shared" si="2"/>
        <v>2</v>
      </c>
      <c r="K4421" s="4">
        <f t="shared" si="3"/>
        <v>4</v>
      </c>
      <c r="L4421" s="4">
        <f t="shared" si="4"/>
        <v>8</v>
      </c>
      <c r="S4421" s="1" t="s">
        <v>4458</v>
      </c>
      <c r="T4421" s="4" t="str">
        <f t="shared" si="5"/>
        <v>Sandwich</v>
      </c>
      <c r="U4421" s="4" t="str">
        <f t="shared" si="6"/>
        <v>Takeaway</v>
      </c>
      <c r="V4421" s="4" t="str">
        <f t="shared" si="7"/>
        <v>Cash</v>
      </c>
      <c r="W4421" s="4">
        <f t="shared" ref="W4421:Y4421" si="4428">IF(OR(J4421 = "ERROR", J4421 = ""), "UNKNOWN", J4421)</f>
        <v>2</v>
      </c>
      <c r="X4421" s="4">
        <f t="shared" si="4428"/>
        <v>4</v>
      </c>
      <c r="Y4421" s="4">
        <f t="shared" si="4428"/>
        <v>8</v>
      </c>
      <c r="Z4421" s="5">
        <f t="shared" si="9"/>
        <v>45107</v>
      </c>
    </row>
    <row r="4422">
      <c r="A4422" s="1" t="s">
        <v>4459</v>
      </c>
      <c r="B4422" s="1" t="s">
        <v>32</v>
      </c>
      <c r="C4422" s="1">
        <v>2.0</v>
      </c>
      <c r="D4422" s="1">
        <v>1.0</v>
      </c>
      <c r="F4422" s="1" t="s">
        <v>28</v>
      </c>
      <c r="G4422" s="1" t="s">
        <v>25</v>
      </c>
      <c r="H4422" s="2">
        <v>45119.0</v>
      </c>
      <c r="J4422" s="3">
        <f t="shared" si="2"/>
        <v>2</v>
      </c>
      <c r="K4422" s="4">
        <f t="shared" si="3"/>
        <v>1</v>
      </c>
      <c r="L4422" s="4">
        <f t="shared" si="4"/>
        <v>2</v>
      </c>
      <c r="S4422" s="1" t="s">
        <v>4459</v>
      </c>
      <c r="T4422" s="4" t="str">
        <f t="shared" si="5"/>
        <v>Cookie</v>
      </c>
      <c r="U4422" s="4" t="str">
        <f t="shared" si="6"/>
        <v>UNKNOWN</v>
      </c>
      <c r="V4422" s="4" t="str">
        <f t="shared" si="7"/>
        <v>Cash</v>
      </c>
      <c r="W4422" s="4">
        <f t="shared" ref="W4422:Y4422" si="4429">IF(OR(J4422 = "ERROR", J4422 = ""), "UNKNOWN", J4422)</f>
        <v>2</v>
      </c>
      <c r="X4422" s="4">
        <f t="shared" si="4429"/>
        <v>1</v>
      </c>
      <c r="Y4422" s="4">
        <f t="shared" si="4429"/>
        <v>2</v>
      </c>
      <c r="Z4422" s="5">
        <f t="shared" si="9"/>
        <v>45119</v>
      </c>
    </row>
    <row r="4423">
      <c r="A4423" s="1" t="s">
        <v>4460</v>
      </c>
      <c r="B4423" s="1" t="s">
        <v>25</v>
      </c>
      <c r="C4423" s="1">
        <v>5.0</v>
      </c>
      <c r="D4423" s="1">
        <v>3.0</v>
      </c>
      <c r="E4423" s="1">
        <v>15.0</v>
      </c>
      <c r="F4423" s="1" t="s">
        <v>28</v>
      </c>
      <c r="G4423" s="1" t="s">
        <v>30</v>
      </c>
      <c r="H4423" s="2">
        <v>45194.0</v>
      </c>
      <c r="J4423" s="3">
        <f t="shared" si="2"/>
        <v>5</v>
      </c>
      <c r="K4423" s="4">
        <f t="shared" si="3"/>
        <v>3</v>
      </c>
      <c r="L4423" s="4">
        <f t="shared" si="4"/>
        <v>15</v>
      </c>
      <c r="S4423" s="1" t="s">
        <v>4460</v>
      </c>
      <c r="T4423" s="4" t="str">
        <f t="shared" si="5"/>
        <v>UNKNOWN</v>
      </c>
      <c r="U4423" s="4" t="str">
        <f t="shared" si="6"/>
        <v>UNKNOWN</v>
      </c>
      <c r="V4423" s="4" t="str">
        <f t="shared" si="7"/>
        <v>Cash</v>
      </c>
      <c r="W4423" s="4">
        <f t="shared" ref="W4423:Y4423" si="4430">IF(OR(J4423 = "ERROR", J4423 = ""), "UNKNOWN", J4423)</f>
        <v>5</v>
      </c>
      <c r="X4423" s="4">
        <f t="shared" si="4430"/>
        <v>3</v>
      </c>
      <c r="Y4423" s="4">
        <f t="shared" si="4430"/>
        <v>15</v>
      </c>
      <c r="Z4423" s="5">
        <f t="shared" si="9"/>
        <v>45194</v>
      </c>
    </row>
    <row r="4424">
      <c r="A4424" s="1" t="s">
        <v>4461</v>
      </c>
      <c r="B4424" s="1" t="s">
        <v>32</v>
      </c>
      <c r="C4424" s="1">
        <v>3.0</v>
      </c>
      <c r="D4424" s="1">
        <v>1.0</v>
      </c>
      <c r="E4424" s="1" t="s">
        <v>30</v>
      </c>
      <c r="F4424" s="1" t="s">
        <v>28</v>
      </c>
      <c r="G4424" s="1" t="s">
        <v>24</v>
      </c>
      <c r="H4424" s="6">
        <v>45260.0</v>
      </c>
      <c r="J4424" s="3">
        <f t="shared" si="2"/>
        <v>3</v>
      </c>
      <c r="K4424" s="4">
        <f t="shared" si="3"/>
        <v>1</v>
      </c>
      <c r="L4424" s="4">
        <f t="shared" si="4"/>
        <v>3</v>
      </c>
      <c r="S4424" s="1" t="s">
        <v>4461</v>
      </c>
      <c r="T4424" s="4" t="str">
        <f t="shared" si="5"/>
        <v>Cookie</v>
      </c>
      <c r="U4424" s="4" t="str">
        <f t="shared" si="6"/>
        <v>Takeaway</v>
      </c>
      <c r="V4424" s="4" t="str">
        <f t="shared" si="7"/>
        <v>Cash</v>
      </c>
      <c r="W4424" s="4">
        <f t="shared" ref="W4424:Y4424" si="4431">IF(OR(J4424 = "ERROR", J4424 = ""), "UNKNOWN", J4424)</f>
        <v>3</v>
      </c>
      <c r="X4424" s="4">
        <f t="shared" si="4431"/>
        <v>1</v>
      </c>
      <c r="Y4424" s="4">
        <f t="shared" si="4431"/>
        <v>3</v>
      </c>
      <c r="Z4424" s="7">
        <f t="shared" si="9"/>
        <v>45260</v>
      </c>
    </row>
    <row r="4425">
      <c r="A4425" s="1" t="s">
        <v>4462</v>
      </c>
      <c r="B4425" s="1" t="s">
        <v>22</v>
      </c>
      <c r="C4425" s="1">
        <v>4.0</v>
      </c>
      <c r="D4425" s="1" t="s">
        <v>30</v>
      </c>
      <c r="E4425" s="1">
        <v>8.0</v>
      </c>
      <c r="F4425" s="1" t="s">
        <v>28</v>
      </c>
      <c r="G4425" s="1" t="s">
        <v>29</v>
      </c>
      <c r="H4425" s="2">
        <v>44951.0</v>
      </c>
      <c r="J4425" s="3">
        <f t="shared" si="2"/>
        <v>4</v>
      </c>
      <c r="K4425" s="4">
        <f t="shared" si="3"/>
        <v>2</v>
      </c>
      <c r="L4425" s="4">
        <f t="shared" si="4"/>
        <v>8</v>
      </c>
      <c r="S4425" s="1" t="s">
        <v>4462</v>
      </c>
      <c r="T4425" s="4" t="str">
        <f t="shared" si="5"/>
        <v>Coffee</v>
      </c>
      <c r="U4425" s="4" t="str">
        <f t="shared" si="6"/>
        <v>In-store</v>
      </c>
      <c r="V4425" s="4" t="str">
        <f t="shared" si="7"/>
        <v>Cash</v>
      </c>
      <c r="W4425" s="4">
        <f t="shared" ref="W4425:Y4425" si="4432">IF(OR(J4425 = "ERROR", J4425 = ""), "UNKNOWN", J4425)</f>
        <v>4</v>
      </c>
      <c r="X4425" s="4">
        <f t="shared" si="4432"/>
        <v>2</v>
      </c>
      <c r="Y4425" s="4">
        <f t="shared" si="4432"/>
        <v>8</v>
      </c>
      <c r="Z4425" s="5">
        <f t="shared" si="9"/>
        <v>44951</v>
      </c>
    </row>
    <row r="4426">
      <c r="A4426" s="1" t="s">
        <v>4463</v>
      </c>
      <c r="B4426" s="1" t="s">
        <v>55</v>
      </c>
      <c r="C4426" s="1">
        <v>1.0</v>
      </c>
      <c r="D4426" s="1">
        <v>3.0</v>
      </c>
      <c r="E4426" s="1">
        <v>3.0</v>
      </c>
      <c r="F4426" s="1" t="s">
        <v>23</v>
      </c>
      <c r="H4426" s="2">
        <v>45014.0</v>
      </c>
      <c r="J4426" s="3">
        <f t="shared" si="2"/>
        <v>1</v>
      </c>
      <c r="K4426" s="4">
        <f t="shared" si="3"/>
        <v>3</v>
      </c>
      <c r="L4426" s="4">
        <f t="shared" si="4"/>
        <v>3</v>
      </c>
      <c r="S4426" s="1" t="s">
        <v>4463</v>
      </c>
      <c r="T4426" s="4" t="str">
        <f t="shared" si="5"/>
        <v>Juice</v>
      </c>
      <c r="U4426" s="4" t="str">
        <f t="shared" si="6"/>
        <v>UNKNOWN</v>
      </c>
      <c r="V4426" s="4" t="str">
        <f t="shared" si="7"/>
        <v>Credit Card</v>
      </c>
      <c r="W4426" s="4">
        <f t="shared" ref="W4426:Y4426" si="4433">IF(OR(J4426 = "ERROR", J4426 = ""), "UNKNOWN", J4426)</f>
        <v>1</v>
      </c>
      <c r="X4426" s="4">
        <f t="shared" si="4433"/>
        <v>3</v>
      </c>
      <c r="Y4426" s="4">
        <f t="shared" si="4433"/>
        <v>3</v>
      </c>
      <c r="Z4426" s="5">
        <f t="shared" si="9"/>
        <v>45014</v>
      </c>
    </row>
    <row r="4427">
      <c r="A4427" s="1" t="s">
        <v>4464</v>
      </c>
      <c r="B4427" s="1" t="s">
        <v>22</v>
      </c>
      <c r="C4427" s="1">
        <v>1.0</v>
      </c>
      <c r="D4427" s="1">
        <v>2.0</v>
      </c>
      <c r="E4427" s="1">
        <v>2.0</v>
      </c>
      <c r="F4427" s="1" t="s">
        <v>39</v>
      </c>
      <c r="G4427" s="1" t="s">
        <v>24</v>
      </c>
      <c r="H4427" s="6">
        <v>45278.0</v>
      </c>
      <c r="J4427" s="3">
        <f t="shared" si="2"/>
        <v>1</v>
      </c>
      <c r="K4427" s="4">
        <f t="shared" si="3"/>
        <v>2</v>
      </c>
      <c r="L4427" s="4">
        <f t="shared" si="4"/>
        <v>2</v>
      </c>
      <c r="S4427" s="1" t="s">
        <v>4464</v>
      </c>
      <c r="T4427" s="4" t="str">
        <f t="shared" si="5"/>
        <v>Coffee</v>
      </c>
      <c r="U4427" s="4" t="str">
        <f t="shared" si="6"/>
        <v>Takeaway</v>
      </c>
      <c r="V4427" s="4" t="str">
        <f t="shared" si="7"/>
        <v>Digital Wallet</v>
      </c>
      <c r="W4427" s="4">
        <f t="shared" ref="W4427:Y4427" si="4434">IF(OR(J4427 = "ERROR", J4427 = ""), "UNKNOWN", J4427)</f>
        <v>1</v>
      </c>
      <c r="X4427" s="4">
        <f t="shared" si="4434"/>
        <v>2</v>
      </c>
      <c r="Y4427" s="4">
        <f t="shared" si="4434"/>
        <v>2</v>
      </c>
      <c r="Z4427" s="7">
        <f t="shared" si="9"/>
        <v>45278</v>
      </c>
    </row>
    <row r="4428">
      <c r="A4428" s="1" t="s">
        <v>4465</v>
      </c>
      <c r="B4428" s="1" t="s">
        <v>81</v>
      </c>
      <c r="C4428" s="1">
        <v>5.0</v>
      </c>
      <c r="D4428" s="1">
        <v>1.5</v>
      </c>
      <c r="E4428" s="1">
        <v>7.5</v>
      </c>
      <c r="F4428" s="1" t="s">
        <v>28</v>
      </c>
      <c r="G4428" s="1" t="s">
        <v>29</v>
      </c>
      <c r="H4428" s="2">
        <v>45107.0</v>
      </c>
      <c r="J4428" s="3">
        <f t="shared" si="2"/>
        <v>5</v>
      </c>
      <c r="K4428" s="4">
        <f t="shared" si="3"/>
        <v>1.5</v>
      </c>
      <c r="L4428" s="4">
        <f t="shared" si="4"/>
        <v>7.5</v>
      </c>
      <c r="S4428" s="1" t="s">
        <v>4465</v>
      </c>
      <c r="T4428" s="4" t="str">
        <f t="shared" si="5"/>
        <v>Tea</v>
      </c>
      <c r="U4428" s="4" t="str">
        <f t="shared" si="6"/>
        <v>In-store</v>
      </c>
      <c r="V4428" s="4" t="str">
        <f t="shared" si="7"/>
        <v>Cash</v>
      </c>
      <c r="W4428" s="4">
        <f t="shared" ref="W4428:Y4428" si="4435">IF(OR(J4428 = "ERROR", J4428 = ""), "UNKNOWN", J4428)</f>
        <v>5</v>
      </c>
      <c r="X4428" s="4">
        <f t="shared" si="4435"/>
        <v>1.5</v>
      </c>
      <c r="Y4428" s="4">
        <f t="shared" si="4435"/>
        <v>7.5</v>
      </c>
      <c r="Z4428" s="5">
        <f t="shared" si="9"/>
        <v>45107</v>
      </c>
    </row>
    <row r="4429">
      <c r="A4429" s="1" t="s">
        <v>4466</v>
      </c>
      <c r="B4429" s="1" t="s">
        <v>55</v>
      </c>
      <c r="C4429" s="1">
        <v>3.0</v>
      </c>
      <c r="D4429" s="1">
        <v>3.0</v>
      </c>
      <c r="E4429" s="1">
        <v>9.0</v>
      </c>
      <c r="F4429" s="1" t="s">
        <v>28</v>
      </c>
      <c r="G4429" s="1" t="s">
        <v>29</v>
      </c>
      <c r="H4429" s="2">
        <v>45039.0</v>
      </c>
      <c r="J4429" s="3">
        <f t="shared" si="2"/>
        <v>3</v>
      </c>
      <c r="K4429" s="4">
        <f t="shared" si="3"/>
        <v>3</v>
      </c>
      <c r="L4429" s="4">
        <f t="shared" si="4"/>
        <v>9</v>
      </c>
      <c r="S4429" s="1" t="s">
        <v>4466</v>
      </c>
      <c r="T4429" s="4" t="str">
        <f t="shared" si="5"/>
        <v>Juice</v>
      </c>
      <c r="U4429" s="4" t="str">
        <f t="shared" si="6"/>
        <v>In-store</v>
      </c>
      <c r="V4429" s="4" t="str">
        <f t="shared" si="7"/>
        <v>Cash</v>
      </c>
      <c r="W4429" s="4">
        <f t="shared" ref="W4429:Y4429" si="4436">IF(OR(J4429 = "ERROR", J4429 = ""), "UNKNOWN", J4429)</f>
        <v>3</v>
      </c>
      <c r="X4429" s="4">
        <f t="shared" si="4436"/>
        <v>3</v>
      </c>
      <c r="Y4429" s="4">
        <f t="shared" si="4436"/>
        <v>9</v>
      </c>
      <c r="Z4429" s="5">
        <f t="shared" si="9"/>
        <v>45039</v>
      </c>
    </row>
    <row r="4430">
      <c r="A4430" s="1" t="s">
        <v>4467</v>
      </c>
      <c r="B4430" s="1" t="s">
        <v>55</v>
      </c>
      <c r="C4430" s="1">
        <v>4.0</v>
      </c>
      <c r="D4430" s="1">
        <v>3.0</v>
      </c>
      <c r="E4430" s="1">
        <v>12.0</v>
      </c>
      <c r="F4430" s="1" t="s">
        <v>39</v>
      </c>
      <c r="G4430" s="1" t="s">
        <v>29</v>
      </c>
      <c r="H4430" s="6">
        <v>45224.0</v>
      </c>
      <c r="J4430" s="3">
        <f t="shared" si="2"/>
        <v>4</v>
      </c>
      <c r="K4430" s="4">
        <f t="shared" si="3"/>
        <v>3</v>
      </c>
      <c r="L4430" s="4">
        <f t="shared" si="4"/>
        <v>12</v>
      </c>
      <c r="S4430" s="1" t="s">
        <v>4467</v>
      </c>
      <c r="T4430" s="4" t="str">
        <f t="shared" si="5"/>
        <v>Juice</v>
      </c>
      <c r="U4430" s="4" t="str">
        <f t="shared" si="6"/>
        <v>In-store</v>
      </c>
      <c r="V4430" s="4" t="str">
        <f t="shared" si="7"/>
        <v>Digital Wallet</v>
      </c>
      <c r="W4430" s="4">
        <f t="shared" ref="W4430:Y4430" si="4437">IF(OR(J4430 = "ERROR", J4430 = ""), "UNKNOWN", J4430)</f>
        <v>4</v>
      </c>
      <c r="X4430" s="4">
        <f t="shared" si="4437"/>
        <v>3</v>
      </c>
      <c r="Y4430" s="4">
        <f t="shared" si="4437"/>
        <v>12</v>
      </c>
      <c r="Z4430" s="7">
        <f t="shared" si="9"/>
        <v>45224</v>
      </c>
    </row>
    <row r="4431">
      <c r="A4431" s="1" t="s">
        <v>4468</v>
      </c>
      <c r="B4431" s="1" t="s">
        <v>81</v>
      </c>
      <c r="C4431" s="1">
        <v>1.0</v>
      </c>
      <c r="D4431" s="1">
        <v>1.5</v>
      </c>
      <c r="E4431" s="1">
        <v>1.5</v>
      </c>
      <c r="F4431" s="1" t="s">
        <v>39</v>
      </c>
      <c r="G4431" s="1" t="s">
        <v>24</v>
      </c>
      <c r="H4431" s="6">
        <v>45215.0</v>
      </c>
      <c r="J4431" s="3">
        <f t="shared" si="2"/>
        <v>1</v>
      </c>
      <c r="K4431" s="4">
        <f t="shared" si="3"/>
        <v>1.5</v>
      </c>
      <c r="L4431" s="4">
        <f t="shared" si="4"/>
        <v>1.5</v>
      </c>
      <c r="S4431" s="1" t="s">
        <v>4468</v>
      </c>
      <c r="T4431" s="4" t="str">
        <f t="shared" si="5"/>
        <v>Tea</v>
      </c>
      <c r="U4431" s="4" t="str">
        <f t="shared" si="6"/>
        <v>Takeaway</v>
      </c>
      <c r="V4431" s="4" t="str">
        <f t="shared" si="7"/>
        <v>Digital Wallet</v>
      </c>
      <c r="W4431" s="4">
        <f t="shared" ref="W4431:Y4431" si="4438">IF(OR(J4431 = "ERROR", J4431 = ""), "UNKNOWN", J4431)</f>
        <v>1</v>
      </c>
      <c r="X4431" s="4">
        <f t="shared" si="4438"/>
        <v>1.5</v>
      </c>
      <c r="Y4431" s="4">
        <f t="shared" si="4438"/>
        <v>1.5</v>
      </c>
      <c r="Z4431" s="7">
        <f t="shared" si="9"/>
        <v>45215</v>
      </c>
    </row>
    <row r="4432">
      <c r="A4432" s="1" t="s">
        <v>4469</v>
      </c>
      <c r="C4432" s="1">
        <v>5.0</v>
      </c>
      <c r="D4432" s="1">
        <v>3.0</v>
      </c>
      <c r="E4432" s="1">
        <v>15.0</v>
      </c>
      <c r="F4432" s="1" t="s">
        <v>30</v>
      </c>
      <c r="G4432" s="1" t="s">
        <v>24</v>
      </c>
      <c r="H4432" s="2">
        <v>45176.0</v>
      </c>
      <c r="J4432" s="3">
        <f t="shared" si="2"/>
        <v>5</v>
      </c>
      <c r="K4432" s="4">
        <f t="shared" si="3"/>
        <v>3</v>
      </c>
      <c r="L4432" s="4">
        <f t="shared" si="4"/>
        <v>15</v>
      </c>
      <c r="S4432" s="1" t="s">
        <v>4469</v>
      </c>
      <c r="T4432" s="4" t="str">
        <f t="shared" si="5"/>
        <v>UNKNOWN</v>
      </c>
      <c r="U4432" s="4" t="str">
        <f t="shared" si="6"/>
        <v>Takeaway</v>
      </c>
      <c r="V4432" s="4" t="str">
        <f t="shared" si="7"/>
        <v>UNKNOWN</v>
      </c>
      <c r="W4432" s="4">
        <f t="shared" ref="W4432:Y4432" si="4439">IF(OR(J4432 = "ERROR", J4432 = ""), "UNKNOWN", J4432)</f>
        <v>5</v>
      </c>
      <c r="X4432" s="4">
        <f t="shared" si="4439"/>
        <v>3</v>
      </c>
      <c r="Y4432" s="4">
        <f t="shared" si="4439"/>
        <v>15</v>
      </c>
      <c r="Z4432" s="5">
        <f t="shared" si="9"/>
        <v>45176</v>
      </c>
    </row>
    <row r="4433">
      <c r="A4433" s="1" t="s">
        <v>4470</v>
      </c>
      <c r="B4433" s="1" t="s">
        <v>36</v>
      </c>
      <c r="C4433" s="1">
        <v>3.0</v>
      </c>
      <c r="D4433" s="1">
        <v>5.0</v>
      </c>
      <c r="E4433" s="1">
        <v>15.0</v>
      </c>
      <c r="G4433" s="1" t="s">
        <v>24</v>
      </c>
      <c r="H4433" s="2">
        <v>44954.0</v>
      </c>
      <c r="J4433" s="3">
        <f t="shared" si="2"/>
        <v>3</v>
      </c>
      <c r="K4433" s="4">
        <f t="shared" si="3"/>
        <v>5</v>
      </c>
      <c r="L4433" s="4">
        <f t="shared" si="4"/>
        <v>15</v>
      </c>
      <c r="S4433" s="1" t="s">
        <v>4470</v>
      </c>
      <c r="T4433" s="4" t="str">
        <f t="shared" si="5"/>
        <v>Salad</v>
      </c>
      <c r="U4433" s="4" t="str">
        <f t="shared" si="6"/>
        <v>Takeaway</v>
      </c>
      <c r="V4433" s="4" t="str">
        <f t="shared" si="7"/>
        <v>UNKNOWN</v>
      </c>
      <c r="W4433" s="4">
        <f t="shared" ref="W4433:Y4433" si="4440">IF(OR(J4433 = "ERROR", J4433 = ""), "UNKNOWN", J4433)</f>
        <v>3</v>
      </c>
      <c r="X4433" s="4">
        <f t="shared" si="4440"/>
        <v>5</v>
      </c>
      <c r="Y4433" s="4">
        <f t="shared" si="4440"/>
        <v>15</v>
      </c>
      <c r="Z4433" s="5">
        <f t="shared" si="9"/>
        <v>44954</v>
      </c>
    </row>
    <row r="4434">
      <c r="A4434" s="1" t="s">
        <v>4471</v>
      </c>
      <c r="B4434" s="1" t="s">
        <v>81</v>
      </c>
      <c r="C4434" s="1">
        <v>4.0</v>
      </c>
      <c r="D4434" s="1" t="s">
        <v>25</v>
      </c>
      <c r="E4434" s="1">
        <v>6.0</v>
      </c>
      <c r="F4434" s="1" t="s">
        <v>28</v>
      </c>
      <c r="G4434" s="1" t="s">
        <v>24</v>
      </c>
      <c r="H4434" s="2">
        <v>44932.0</v>
      </c>
      <c r="J4434" s="3">
        <f t="shared" si="2"/>
        <v>4</v>
      </c>
      <c r="K4434" s="4">
        <f t="shared" si="3"/>
        <v>1.5</v>
      </c>
      <c r="L4434" s="4">
        <f t="shared" si="4"/>
        <v>6</v>
      </c>
      <c r="S4434" s="1" t="s">
        <v>4471</v>
      </c>
      <c r="T4434" s="4" t="str">
        <f t="shared" si="5"/>
        <v>Tea</v>
      </c>
      <c r="U4434" s="4" t="str">
        <f t="shared" si="6"/>
        <v>Takeaway</v>
      </c>
      <c r="V4434" s="4" t="str">
        <f t="shared" si="7"/>
        <v>Cash</v>
      </c>
      <c r="W4434" s="4">
        <f t="shared" ref="W4434:Y4434" si="4441">IF(OR(J4434 = "ERROR", J4434 = ""), "UNKNOWN", J4434)</f>
        <v>4</v>
      </c>
      <c r="X4434" s="4">
        <f t="shared" si="4441"/>
        <v>1.5</v>
      </c>
      <c r="Y4434" s="4">
        <f t="shared" si="4441"/>
        <v>6</v>
      </c>
      <c r="Z4434" s="5">
        <f t="shared" si="9"/>
        <v>44932</v>
      </c>
    </row>
    <row r="4435">
      <c r="A4435" s="1" t="s">
        <v>4472</v>
      </c>
      <c r="B4435" s="1" t="s">
        <v>44</v>
      </c>
      <c r="C4435" s="1">
        <v>2.0</v>
      </c>
      <c r="D4435" s="1">
        <v>4.0</v>
      </c>
      <c r="E4435" s="1">
        <v>8.0</v>
      </c>
      <c r="F4435" s="1" t="s">
        <v>39</v>
      </c>
      <c r="G4435" s="1" t="s">
        <v>24</v>
      </c>
      <c r="H4435" s="2">
        <v>45093.0</v>
      </c>
      <c r="J4435" s="3">
        <f t="shared" si="2"/>
        <v>2</v>
      </c>
      <c r="K4435" s="4">
        <f t="shared" si="3"/>
        <v>4</v>
      </c>
      <c r="L4435" s="4">
        <f t="shared" si="4"/>
        <v>8</v>
      </c>
      <c r="S4435" s="1" t="s">
        <v>4472</v>
      </c>
      <c r="T4435" s="4" t="str">
        <f t="shared" si="5"/>
        <v>Sandwich</v>
      </c>
      <c r="U4435" s="4" t="str">
        <f t="shared" si="6"/>
        <v>Takeaway</v>
      </c>
      <c r="V4435" s="4" t="str">
        <f t="shared" si="7"/>
        <v>Digital Wallet</v>
      </c>
      <c r="W4435" s="4">
        <f t="shared" ref="W4435:Y4435" si="4442">IF(OR(J4435 = "ERROR", J4435 = ""), "UNKNOWN", J4435)</f>
        <v>2</v>
      </c>
      <c r="X4435" s="4">
        <f t="shared" si="4442"/>
        <v>4</v>
      </c>
      <c r="Y4435" s="4">
        <f t="shared" si="4442"/>
        <v>8</v>
      </c>
      <c r="Z4435" s="5">
        <f t="shared" si="9"/>
        <v>45093</v>
      </c>
    </row>
    <row r="4436">
      <c r="A4436" s="1" t="s">
        <v>4473</v>
      </c>
      <c r="B4436" s="1" t="s">
        <v>22</v>
      </c>
      <c r="C4436" s="1">
        <v>4.0</v>
      </c>
      <c r="D4436" s="1">
        <v>2.0</v>
      </c>
      <c r="E4436" s="1">
        <v>8.0</v>
      </c>
      <c r="H4436" s="2">
        <v>45075.0</v>
      </c>
      <c r="J4436" s="3">
        <f t="shared" si="2"/>
        <v>4</v>
      </c>
      <c r="K4436" s="4">
        <f t="shared" si="3"/>
        <v>2</v>
      </c>
      <c r="L4436" s="4">
        <f t="shared" si="4"/>
        <v>8</v>
      </c>
      <c r="S4436" s="1" t="s">
        <v>4473</v>
      </c>
      <c r="T4436" s="4" t="str">
        <f t="shared" si="5"/>
        <v>Coffee</v>
      </c>
      <c r="U4436" s="4" t="str">
        <f t="shared" si="6"/>
        <v>UNKNOWN</v>
      </c>
      <c r="V4436" s="4" t="str">
        <f t="shared" si="7"/>
        <v>UNKNOWN</v>
      </c>
      <c r="W4436" s="4">
        <f t="shared" ref="W4436:Y4436" si="4443">IF(OR(J4436 = "ERROR", J4436 = ""), "UNKNOWN", J4436)</f>
        <v>4</v>
      </c>
      <c r="X4436" s="4">
        <f t="shared" si="4443"/>
        <v>2</v>
      </c>
      <c r="Y4436" s="4">
        <f t="shared" si="4443"/>
        <v>8</v>
      </c>
      <c r="Z4436" s="5">
        <f t="shared" si="9"/>
        <v>45075</v>
      </c>
    </row>
    <row r="4437">
      <c r="A4437" s="1" t="s">
        <v>4474</v>
      </c>
      <c r="B4437" s="1" t="s">
        <v>36</v>
      </c>
      <c r="C4437" s="1">
        <v>2.0</v>
      </c>
      <c r="D4437" s="1">
        <v>5.0</v>
      </c>
      <c r="E4437" s="1">
        <v>10.0</v>
      </c>
      <c r="G4437" s="1" t="s">
        <v>29</v>
      </c>
      <c r="H4437" s="2">
        <v>45052.0</v>
      </c>
      <c r="J4437" s="3">
        <f t="shared" si="2"/>
        <v>2</v>
      </c>
      <c r="K4437" s="4">
        <f t="shared" si="3"/>
        <v>5</v>
      </c>
      <c r="L4437" s="4">
        <f t="shared" si="4"/>
        <v>10</v>
      </c>
      <c r="S4437" s="1" t="s">
        <v>4474</v>
      </c>
      <c r="T4437" s="4" t="str">
        <f t="shared" si="5"/>
        <v>Salad</v>
      </c>
      <c r="U4437" s="4" t="str">
        <f t="shared" si="6"/>
        <v>In-store</v>
      </c>
      <c r="V4437" s="4" t="str">
        <f t="shared" si="7"/>
        <v>UNKNOWN</v>
      </c>
      <c r="W4437" s="4">
        <f t="shared" ref="W4437:Y4437" si="4444">IF(OR(J4437 = "ERROR", J4437 = ""), "UNKNOWN", J4437)</f>
        <v>2</v>
      </c>
      <c r="X4437" s="4">
        <f t="shared" si="4444"/>
        <v>5</v>
      </c>
      <c r="Y4437" s="4">
        <f t="shared" si="4444"/>
        <v>10</v>
      </c>
      <c r="Z4437" s="5">
        <f t="shared" si="9"/>
        <v>45052</v>
      </c>
    </row>
    <row r="4438">
      <c r="A4438" s="1" t="s">
        <v>4475</v>
      </c>
      <c r="B4438" s="1" t="s">
        <v>41</v>
      </c>
      <c r="C4438" s="1">
        <v>2.0</v>
      </c>
      <c r="D4438" s="1">
        <v>4.0</v>
      </c>
      <c r="E4438" s="1">
        <v>8.0</v>
      </c>
      <c r="H4438" s="6">
        <v>45245.0</v>
      </c>
      <c r="J4438" s="3">
        <f t="shared" si="2"/>
        <v>2</v>
      </c>
      <c r="K4438" s="4">
        <f t="shared" si="3"/>
        <v>4</v>
      </c>
      <c r="L4438" s="4">
        <f t="shared" si="4"/>
        <v>8</v>
      </c>
      <c r="S4438" s="1" t="s">
        <v>4475</v>
      </c>
      <c r="T4438" s="4" t="str">
        <f t="shared" si="5"/>
        <v>Smoothie</v>
      </c>
      <c r="U4438" s="4" t="str">
        <f t="shared" si="6"/>
        <v>UNKNOWN</v>
      </c>
      <c r="V4438" s="4" t="str">
        <f t="shared" si="7"/>
        <v>UNKNOWN</v>
      </c>
      <c r="W4438" s="4">
        <f t="shared" ref="W4438:Y4438" si="4445">IF(OR(J4438 = "ERROR", J4438 = ""), "UNKNOWN", J4438)</f>
        <v>2</v>
      </c>
      <c r="X4438" s="4">
        <f t="shared" si="4445"/>
        <v>4</v>
      </c>
      <c r="Y4438" s="4">
        <f t="shared" si="4445"/>
        <v>8</v>
      </c>
      <c r="Z4438" s="7">
        <f t="shared" si="9"/>
        <v>45245</v>
      </c>
    </row>
    <row r="4439">
      <c r="A4439" s="1" t="s">
        <v>4476</v>
      </c>
      <c r="B4439" s="1" t="s">
        <v>27</v>
      </c>
      <c r="C4439" s="1" t="s">
        <v>25</v>
      </c>
      <c r="D4439" s="1">
        <v>3.0</v>
      </c>
      <c r="E4439" s="1">
        <v>9.0</v>
      </c>
      <c r="F4439" s="1" t="s">
        <v>28</v>
      </c>
      <c r="G4439" s="1" t="s">
        <v>24</v>
      </c>
      <c r="H4439" s="6">
        <v>45289.0</v>
      </c>
      <c r="J4439" s="3">
        <f t="shared" si="2"/>
        <v>3</v>
      </c>
      <c r="K4439" s="4">
        <f t="shared" si="3"/>
        <v>3</v>
      </c>
      <c r="L4439" s="4">
        <f t="shared" si="4"/>
        <v>9</v>
      </c>
      <c r="S4439" s="1" t="s">
        <v>4476</v>
      </c>
      <c r="T4439" s="4" t="str">
        <f t="shared" si="5"/>
        <v>Cake</v>
      </c>
      <c r="U4439" s="4" t="str">
        <f t="shared" si="6"/>
        <v>Takeaway</v>
      </c>
      <c r="V4439" s="4" t="str">
        <f t="shared" si="7"/>
        <v>Cash</v>
      </c>
      <c r="W4439" s="4">
        <f t="shared" ref="W4439:Y4439" si="4446">IF(OR(J4439 = "ERROR", J4439 = ""), "UNKNOWN", J4439)</f>
        <v>3</v>
      </c>
      <c r="X4439" s="4">
        <f t="shared" si="4446"/>
        <v>3</v>
      </c>
      <c r="Y4439" s="4">
        <f t="shared" si="4446"/>
        <v>9</v>
      </c>
      <c r="Z4439" s="7">
        <f t="shared" si="9"/>
        <v>45289</v>
      </c>
    </row>
    <row r="4440">
      <c r="A4440" s="1" t="s">
        <v>4477</v>
      </c>
      <c r="B4440" s="1" t="s">
        <v>22</v>
      </c>
      <c r="C4440" s="1">
        <v>3.0</v>
      </c>
      <c r="D4440" s="1">
        <v>2.0</v>
      </c>
      <c r="E4440" s="1">
        <v>6.0</v>
      </c>
      <c r="F4440" s="1" t="s">
        <v>25</v>
      </c>
      <c r="G4440" s="1" t="s">
        <v>25</v>
      </c>
      <c r="H4440" s="2">
        <v>45140.0</v>
      </c>
      <c r="J4440" s="3">
        <f t="shared" si="2"/>
        <v>3</v>
      </c>
      <c r="K4440" s="4">
        <f t="shared" si="3"/>
        <v>2</v>
      </c>
      <c r="L4440" s="4">
        <f t="shared" si="4"/>
        <v>6</v>
      </c>
      <c r="S4440" s="1" t="s">
        <v>4477</v>
      </c>
      <c r="T4440" s="4" t="str">
        <f t="shared" si="5"/>
        <v>Coffee</v>
      </c>
      <c r="U4440" s="4" t="str">
        <f t="shared" si="6"/>
        <v>UNKNOWN</v>
      </c>
      <c r="V4440" s="4" t="str">
        <f t="shared" si="7"/>
        <v>UNKNOWN</v>
      </c>
      <c r="W4440" s="4">
        <f t="shared" ref="W4440:Y4440" si="4447">IF(OR(J4440 = "ERROR", J4440 = ""), "UNKNOWN", J4440)</f>
        <v>3</v>
      </c>
      <c r="X4440" s="4">
        <f t="shared" si="4447"/>
        <v>2</v>
      </c>
      <c r="Y4440" s="4">
        <f t="shared" si="4447"/>
        <v>6</v>
      </c>
      <c r="Z4440" s="5">
        <f t="shared" si="9"/>
        <v>45140</v>
      </c>
    </row>
    <row r="4441">
      <c r="A4441" s="1" t="s">
        <v>4478</v>
      </c>
      <c r="B4441" s="1" t="s">
        <v>27</v>
      </c>
      <c r="C4441" s="1">
        <v>2.0</v>
      </c>
      <c r="D4441" s="1">
        <v>3.0</v>
      </c>
      <c r="E4441" s="1">
        <v>6.0</v>
      </c>
      <c r="F4441" s="1" t="s">
        <v>39</v>
      </c>
      <c r="H4441" s="6">
        <v>45272.0</v>
      </c>
      <c r="J4441" s="3">
        <f t="shared" si="2"/>
        <v>2</v>
      </c>
      <c r="K4441" s="4">
        <f t="shared" si="3"/>
        <v>3</v>
      </c>
      <c r="L4441" s="4">
        <f t="shared" si="4"/>
        <v>6</v>
      </c>
      <c r="S4441" s="1" t="s">
        <v>4478</v>
      </c>
      <c r="T4441" s="4" t="str">
        <f t="shared" si="5"/>
        <v>Cake</v>
      </c>
      <c r="U4441" s="4" t="str">
        <f t="shared" si="6"/>
        <v>UNKNOWN</v>
      </c>
      <c r="V4441" s="4" t="str">
        <f t="shared" si="7"/>
        <v>Digital Wallet</v>
      </c>
      <c r="W4441" s="4">
        <f t="shared" ref="W4441:Y4441" si="4448">IF(OR(J4441 = "ERROR", J4441 = ""), "UNKNOWN", J4441)</f>
        <v>2</v>
      </c>
      <c r="X4441" s="4">
        <f t="shared" si="4448"/>
        <v>3</v>
      </c>
      <c r="Y4441" s="4">
        <f t="shared" si="4448"/>
        <v>6</v>
      </c>
      <c r="Z4441" s="7">
        <f t="shared" si="9"/>
        <v>45272</v>
      </c>
    </row>
    <row r="4442">
      <c r="A4442" s="1" t="s">
        <v>4479</v>
      </c>
      <c r="B4442" s="1" t="s">
        <v>55</v>
      </c>
      <c r="C4442" s="1">
        <v>5.0</v>
      </c>
      <c r="D4442" s="1">
        <v>3.0</v>
      </c>
      <c r="E4442" s="1">
        <v>15.0</v>
      </c>
      <c r="H4442" s="2">
        <v>45151.0</v>
      </c>
      <c r="J4442" s="3">
        <f t="shared" si="2"/>
        <v>5</v>
      </c>
      <c r="K4442" s="4">
        <f t="shared" si="3"/>
        <v>3</v>
      </c>
      <c r="L4442" s="4">
        <f t="shared" si="4"/>
        <v>15</v>
      </c>
      <c r="S4442" s="1" t="s">
        <v>4479</v>
      </c>
      <c r="T4442" s="4" t="str">
        <f t="shared" si="5"/>
        <v>Juice</v>
      </c>
      <c r="U4442" s="4" t="str">
        <f t="shared" si="6"/>
        <v>UNKNOWN</v>
      </c>
      <c r="V4442" s="4" t="str">
        <f t="shared" si="7"/>
        <v>UNKNOWN</v>
      </c>
      <c r="W4442" s="4">
        <f t="shared" ref="W4442:Y4442" si="4449">IF(OR(J4442 = "ERROR", J4442 = ""), "UNKNOWN", J4442)</f>
        <v>5</v>
      </c>
      <c r="X4442" s="4">
        <f t="shared" si="4449"/>
        <v>3</v>
      </c>
      <c r="Y4442" s="4">
        <f t="shared" si="4449"/>
        <v>15</v>
      </c>
      <c r="Z4442" s="5">
        <f t="shared" si="9"/>
        <v>45151</v>
      </c>
    </row>
    <row r="4443">
      <c r="A4443" s="1" t="s">
        <v>4480</v>
      </c>
      <c r="B4443" s="1" t="s">
        <v>30</v>
      </c>
      <c r="C4443" s="1">
        <v>1.0</v>
      </c>
      <c r="D4443" s="1">
        <v>2.0</v>
      </c>
      <c r="F4443" s="1" t="s">
        <v>28</v>
      </c>
      <c r="G4443" s="1" t="s">
        <v>24</v>
      </c>
      <c r="H4443" s="2">
        <v>45064.0</v>
      </c>
      <c r="J4443" s="3">
        <f t="shared" si="2"/>
        <v>1</v>
      </c>
      <c r="K4443" s="4">
        <f t="shared" si="3"/>
        <v>2</v>
      </c>
      <c r="L4443" s="4">
        <f t="shared" si="4"/>
        <v>2</v>
      </c>
      <c r="S4443" s="1" t="s">
        <v>4480</v>
      </c>
      <c r="T4443" s="4" t="str">
        <f t="shared" si="5"/>
        <v>UNKNOWN</v>
      </c>
      <c r="U4443" s="4" t="str">
        <f t="shared" si="6"/>
        <v>Takeaway</v>
      </c>
      <c r="V4443" s="4" t="str">
        <f t="shared" si="7"/>
        <v>Cash</v>
      </c>
      <c r="W4443" s="4">
        <f t="shared" ref="W4443:Y4443" si="4450">IF(OR(J4443 = "ERROR", J4443 = ""), "UNKNOWN", J4443)</f>
        <v>1</v>
      </c>
      <c r="X4443" s="4">
        <f t="shared" si="4450"/>
        <v>2</v>
      </c>
      <c r="Y4443" s="4">
        <f t="shared" si="4450"/>
        <v>2</v>
      </c>
      <c r="Z4443" s="5">
        <f t="shared" si="9"/>
        <v>45064</v>
      </c>
    </row>
    <row r="4444">
      <c r="A4444" s="1" t="s">
        <v>4481</v>
      </c>
      <c r="B4444" s="1" t="s">
        <v>55</v>
      </c>
      <c r="C4444" s="1">
        <v>5.0</v>
      </c>
      <c r="D4444" s="1">
        <v>3.0</v>
      </c>
      <c r="E4444" s="1">
        <v>15.0</v>
      </c>
      <c r="F4444" s="1" t="s">
        <v>39</v>
      </c>
      <c r="H4444" s="2">
        <v>45152.0</v>
      </c>
      <c r="J4444" s="3">
        <f t="shared" si="2"/>
        <v>5</v>
      </c>
      <c r="K4444" s="4">
        <f t="shared" si="3"/>
        <v>3</v>
      </c>
      <c r="L4444" s="4">
        <f t="shared" si="4"/>
        <v>15</v>
      </c>
      <c r="S4444" s="1" t="s">
        <v>4481</v>
      </c>
      <c r="T4444" s="4" t="str">
        <f t="shared" si="5"/>
        <v>Juice</v>
      </c>
      <c r="U4444" s="4" t="str">
        <f t="shared" si="6"/>
        <v>UNKNOWN</v>
      </c>
      <c r="V4444" s="4" t="str">
        <f t="shared" si="7"/>
        <v>Digital Wallet</v>
      </c>
      <c r="W4444" s="4">
        <f t="shared" ref="W4444:Y4444" si="4451">IF(OR(J4444 = "ERROR", J4444 = ""), "UNKNOWN", J4444)</f>
        <v>5</v>
      </c>
      <c r="X4444" s="4">
        <f t="shared" si="4451"/>
        <v>3</v>
      </c>
      <c r="Y4444" s="4">
        <f t="shared" si="4451"/>
        <v>15</v>
      </c>
      <c r="Z4444" s="5">
        <f t="shared" si="9"/>
        <v>45152</v>
      </c>
    </row>
    <row r="4445">
      <c r="A4445" s="1" t="s">
        <v>4482</v>
      </c>
      <c r="B4445" s="1" t="s">
        <v>55</v>
      </c>
      <c r="C4445" s="1">
        <v>1.0</v>
      </c>
      <c r="D4445" s="1">
        <v>3.0</v>
      </c>
      <c r="E4445" s="1">
        <v>3.0</v>
      </c>
      <c r="F4445" s="1" t="s">
        <v>23</v>
      </c>
      <c r="G4445" s="1" t="s">
        <v>24</v>
      </c>
      <c r="H4445" s="2">
        <v>45048.0</v>
      </c>
      <c r="J4445" s="3">
        <f t="shared" si="2"/>
        <v>1</v>
      </c>
      <c r="K4445" s="4">
        <f t="shared" si="3"/>
        <v>3</v>
      </c>
      <c r="L4445" s="4">
        <f t="shared" si="4"/>
        <v>3</v>
      </c>
      <c r="S4445" s="1" t="s">
        <v>4482</v>
      </c>
      <c r="T4445" s="4" t="str">
        <f t="shared" si="5"/>
        <v>Juice</v>
      </c>
      <c r="U4445" s="4" t="str">
        <f t="shared" si="6"/>
        <v>Takeaway</v>
      </c>
      <c r="V4445" s="4" t="str">
        <f t="shared" si="7"/>
        <v>Credit Card</v>
      </c>
      <c r="W4445" s="4">
        <f t="shared" ref="W4445:Y4445" si="4452">IF(OR(J4445 = "ERROR", J4445 = ""), "UNKNOWN", J4445)</f>
        <v>1</v>
      </c>
      <c r="X4445" s="4">
        <f t="shared" si="4452"/>
        <v>3</v>
      </c>
      <c r="Y4445" s="4">
        <f t="shared" si="4452"/>
        <v>3</v>
      </c>
      <c r="Z4445" s="5">
        <f t="shared" si="9"/>
        <v>45048</v>
      </c>
    </row>
    <row r="4446">
      <c r="A4446" s="1" t="s">
        <v>4483</v>
      </c>
      <c r="B4446" s="1" t="s">
        <v>22</v>
      </c>
      <c r="C4446" s="1">
        <v>2.0</v>
      </c>
      <c r="D4446" s="1">
        <v>2.0</v>
      </c>
      <c r="E4446" s="1">
        <v>4.0</v>
      </c>
      <c r="F4446" s="1" t="s">
        <v>28</v>
      </c>
      <c r="H4446" s="2">
        <v>45262.0</v>
      </c>
      <c r="J4446" s="3">
        <f t="shared" si="2"/>
        <v>2</v>
      </c>
      <c r="K4446" s="4">
        <f t="shared" si="3"/>
        <v>2</v>
      </c>
      <c r="L4446" s="4">
        <f t="shared" si="4"/>
        <v>4</v>
      </c>
      <c r="S4446" s="1" t="s">
        <v>4483</v>
      </c>
      <c r="T4446" s="4" t="str">
        <f t="shared" si="5"/>
        <v>Coffee</v>
      </c>
      <c r="U4446" s="4" t="str">
        <f t="shared" si="6"/>
        <v>UNKNOWN</v>
      </c>
      <c r="V4446" s="4" t="str">
        <f t="shared" si="7"/>
        <v>Cash</v>
      </c>
      <c r="W4446" s="4">
        <f t="shared" ref="W4446:Y4446" si="4453">IF(OR(J4446 = "ERROR", J4446 = ""), "UNKNOWN", J4446)</f>
        <v>2</v>
      </c>
      <c r="X4446" s="4">
        <f t="shared" si="4453"/>
        <v>2</v>
      </c>
      <c r="Y4446" s="4">
        <f t="shared" si="4453"/>
        <v>4</v>
      </c>
      <c r="Z4446" s="5">
        <f t="shared" si="9"/>
        <v>45262</v>
      </c>
    </row>
    <row r="4447">
      <c r="A4447" s="1" t="s">
        <v>4484</v>
      </c>
      <c r="C4447" s="1">
        <v>5.0</v>
      </c>
      <c r="D4447" s="1">
        <v>4.0</v>
      </c>
      <c r="E4447" s="1">
        <v>20.0</v>
      </c>
      <c r="F4447" s="1" t="s">
        <v>23</v>
      </c>
      <c r="H4447" s="6">
        <v>45285.0</v>
      </c>
      <c r="J4447" s="3">
        <f t="shared" si="2"/>
        <v>5</v>
      </c>
      <c r="K4447" s="4">
        <f t="shared" si="3"/>
        <v>4</v>
      </c>
      <c r="L4447" s="4">
        <f t="shared" si="4"/>
        <v>20</v>
      </c>
      <c r="S4447" s="1" t="s">
        <v>4484</v>
      </c>
      <c r="T4447" s="4" t="str">
        <f t="shared" si="5"/>
        <v>UNKNOWN</v>
      </c>
      <c r="U4447" s="4" t="str">
        <f t="shared" si="6"/>
        <v>UNKNOWN</v>
      </c>
      <c r="V4447" s="4" t="str">
        <f t="shared" si="7"/>
        <v>Credit Card</v>
      </c>
      <c r="W4447" s="4">
        <f t="shared" ref="W4447:Y4447" si="4454">IF(OR(J4447 = "ERROR", J4447 = ""), "UNKNOWN", J4447)</f>
        <v>5</v>
      </c>
      <c r="X4447" s="4">
        <f t="shared" si="4454"/>
        <v>4</v>
      </c>
      <c r="Y4447" s="4">
        <f t="shared" si="4454"/>
        <v>20</v>
      </c>
      <c r="Z4447" s="7">
        <f t="shared" si="9"/>
        <v>45285</v>
      </c>
    </row>
    <row r="4448">
      <c r="A4448" s="1" t="s">
        <v>4485</v>
      </c>
      <c r="B4448" s="1" t="s">
        <v>32</v>
      </c>
      <c r="C4448" s="1">
        <v>2.0</v>
      </c>
      <c r="D4448" s="1">
        <v>1.0</v>
      </c>
      <c r="E4448" s="1">
        <v>2.0</v>
      </c>
      <c r="F4448" s="1" t="s">
        <v>23</v>
      </c>
      <c r="G4448" s="1" t="s">
        <v>29</v>
      </c>
      <c r="H4448" s="1" t="s">
        <v>30</v>
      </c>
      <c r="J4448" s="3">
        <f t="shared" si="2"/>
        <v>2</v>
      </c>
      <c r="K4448" s="4">
        <f t="shared" si="3"/>
        <v>1</v>
      </c>
      <c r="L4448" s="4">
        <f t="shared" si="4"/>
        <v>2</v>
      </c>
      <c r="S4448" s="1" t="s">
        <v>4485</v>
      </c>
      <c r="T4448" s="4" t="str">
        <f t="shared" si="5"/>
        <v>Cookie</v>
      </c>
      <c r="U4448" s="4" t="str">
        <f t="shared" si="6"/>
        <v>In-store</v>
      </c>
      <c r="V4448" s="4" t="str">
        <f t="shared" si="7"/>
        <v>Credit Card</v>
      </c>
      <c r="W4448" s="4">
        <f t="shared" ref="W4448:Y4448" si="4455">IF(OR(J4448 = "ERROR", J4448 = ""), "UNKNOWN", J4448)</f>
        <v>2</v>
      </c>
      <c r="X4448" s="4">
        <f t="shared" si="4455"/>
        <v>1</v>
      </c>
      <c r="Y4448" s="4">
        <f t="shared" si="4455"/>
        <v>2</v>
      </c>
      <c r="Z4448" s="4" t="str">
        <f t="shared" si="9"/>
        <v>UNKNOWN</v>
      </c>
    </row>
    <row r="4449">
      <c r="A4449" s="1" t="s">
        <v>4486</v>
      </c>
      <c r="B4449" s="1" t="s">
        <v>41</v>
      </c>
      <c r="C4449" s="1">
        <v>1.0</v>
      </c>
      <c r="D4449" s="1">
        <v>4.0</v>
      </c>
      <c r="E4449" s="1">
        <v>4.0</v>
      </c>
      <c r="F4449" s="1" t="s">
        <v>28</v>
      </c>
      <c r="G4449" s="1" t="s">
        <v>30</v>
      </c>
      <c r="H4449" s="2">
        <v>45086.0</v>
      </c>
      <c r="J4449" s="3">
        <f t="shared" si="2"/>
        <v>1</v>
      </c>
      <c r="K4449" s="4">
        <f t="shared" si="3"/>
        <v>4</v>
      </c>
      <c r="L4449" s="4">
        <f t="shared" si="4"/>
        <v>4</v>
      </c>
      <c r="S4449" s="1" t="s">
        <v>4486</v>
      </c>
      <c r="T4449" s="4" t="str">
        <f t="shared" si="5"/>
        <v>Smoothie</v>
      </c>
      <c r="U4449" s="4" t="str">
        <f t="shared" si="6"/>
        <v>UNKNOWN</v>
      </c>
      <c r="V4449" s="4" t="str">
        <f t="shared" si="7"/>
        <v>Cash</v>
      </c>
      <c r="W4449" s="4">
        <f t="shared" ref="W4449:Y4449" si="4456">IF(OR(J4449 = "ERROR", J4449 = ""), "UNKNOWN", J4449)</f>
        <v>1</v>
      </c>
      <c r="X4449" s="4">
        <f t="shared" si="4456"/>
        <v>4</v>
      </c>
      <c r="Y4449" s="4">
        <f t="shared" si="4456"/>
        <v>4</v>
      </c>
      <c r="Z4449" s="5">
        <f t="shared" si="9"/>
        <v>45086</v>
      </c>
    </row>
    <row r="4450">
      <c r="A4450" s="1" t="s">
        <v>4487</v>
      </c>
      <c r="B4450" s="1" t="s">
        <v>25</v>
      </c>
      <c r="C4450" s="1">
        <v>5.0</v>
      </c>
      <c r="D4450" s="1">
        <v>1.5</v>
      </c>
      <c r="E4450" s="1">
        <v>7.5</v>
      </c>
      <c r="F4450" s="1" t="s">
        <v>23</v>
      </c>
      <c r="H4450" s="2">
        <v>45123.0</v>
      </c>
      <c r="J4450" s="3">
        <f t="shared" si="2"/>
        <v>5</v>
      </c>
      <c r="K4450" s="4">
        <f t="shared" si="3"/>
        <v>1.5</v>
      </c>
      <c r="L4450" s="4">
        <f t="shared" si="4"/>
        <v>7.5</v>
      </c>
      <c r="S4450" s="1" t="s">
        <v>4487</v>
      </c>
      <c r="T4450" s="4" t="str">
        <f t="shared" si="5"/>
        <v>UNKNOWN</v>
      </c>
      <c r="U4450" s="4" t="str">
        <f t="shared" si="6"/>
        <v>UNKNOWN</v>
      </c>
      <c r="V4450" s="4" t="str">
        <f t="shared" si="7"/>
        <v>Credit Card</v>
      </c>
      <c r="W4450" s="4">
        <f t="shared" ref="W4450:Y4450" si="4457">IF(OR(J4450 = "ERROR", J4450 = ""), "UNKNOWN", J4450)</f>
        <v>5</v>
      </c>
      <c r="X4450" s="4">
        <f t="shared" si="4457"/>
        <v>1.5</v>
      </c>
      <c r="Y4450" s="4">
        <f t="shared" si="4457"/>
        <v>7.5</v>
      </c>
      <c r="Z4450" s="5">
        <f t="shared" si="9"/>
        <v>45123</v>
      </c>
    </row>
    <row r="4451">
      <c r="A4451" s="1" t="s">
        <v>4488</v>
      </c>
      <c r="B4451" s="1" t="s">
        <v>81</v>
      </c>
      <c r="C4451" s="1">
        <v>2.0</v>
      </c>
      <c r="D4451" s="1">
        <v>1.5</v>
      </c>
      <c r="E4451" s="1">
        <v>3.0</v>
      </c>
      <c r="H4451" s="2">
        <v>45001.0</v>
      </c>
      <c r="J4451" s="3">
        <f t="shared" si="2"/>
        <v>2</v>
      </c>
      <c r="K4451" s="4">
        <f t="shared" si="3"/>
        <v>1.5</v>
      </c>
      <c r="L4451" s="4">
        <f t="shared" si="4"/>
        <v>3</v>
      </c>
      <c r="S4451" s="1" t="s">
        <v>4488</v>
      </c>
      <c r="T4451" s="4" t="str">
        <f t="shared" si="5"/>
        <v>Tea</v>
      </c>
      <c r="U4451" s="4" t="str">
        <f t="shared" si="6"/>
        <v>UNKNOWN</v>
      </c>
      <c r="V4451" s="4" t="str">
        <f t="shared" si="7"/>
        <v>UNKNOWN</v>
      </c>
      <c r="W4451" s="4">
        <f t="shared" ref="W4451:Y4451" si="4458">IF(OR(J4451 = "ERROR", J4451 = ""), "UNKNOWN", J4451)</f>
        <v>2</v>
      </c>
      <c r="X4451" s="4">
        <f t="shared" si="4458"/>
        <v>1.5</v>
      </c>
      <c r="Y4451" s="4">
        <f t="shared" si="4458"/>
        <v>3</v>
      </c>
      <c r="Z4451" s="5">
        <f t="shared" si="9"/>
        <v>45001</v>
      </c>
    </row>
    <row r="4452">
      <c r="A4452" s="1" t="s">
        <v>4489</v>
      </c>
      <c r="B4452" s="1" t="s">
        <v>36</v>
      </c>
      <c r="C4452" s="1">
        <v>3.0</v>
      </c>
      <c r="D4452" s="1">
        <v>5.0</v>
      </c>
      <c r="E4452" s="1" t="s">
        <v>30</v>
      </c>
      <c r="F4452" s="1" t="s">
        <v>39</v>
      </c>
      <c r="H4452" s="2">
        <v>45006.0</v>
      </c>
      <c r="J4452" s="3">
        <f t="shared" si="2"/>
        <v>3</v>
      </c>
      <c r="K4452" s="4">
        <f t="shared" si="3"/>
        <v>5</v>
      </c>
      <c r="L4452" s="4">
        <f t="shared" si="4"/>
        <v>15</v>
      </c>
      <c r="S4452" s="1" t="s">
        <v>4489</v>
      </c>
      <c r="T4452" s="4" t="str">
        <f t="shared" si="5"/>
        <v>Salad</v>
      </c>
      <c r="U4452" s="4" t="str">
        <f t="shared" si="6"/>
        <v>UNKNOWN</v>
      </c>
      <c r="V4452" s="4" t="str">
        <f t="shared" si="7"/>
        <v>Digital Wallet</v>
      </c>
      <c r="W4452" s="4">
        <f t="shared" ref="W4452:Y4452" si="4459">IF(OR(J4452 = "ERROR", J4452 = ""), "UNKNOWN", J4452)</f>
        <v>3</v>
      </c>
      <c r="X4452" s="4">
        <f t="shared" si="4459"/>
        <v>5</v>
      </c>
      <c r="Y4452" s="4">
        <f t="shared" si="4459"/>
        <v>15</v>
      </c>
      <c r="Z4452" s="5">
        <f t="shared" si="9"/>
        <v>45006</v>
      </c>
    </row>
    <row r="4453">
      <c r="A4453" s="1" t="s">
        <v>4490</v>
      </c>
      <c r="B4453" s="1" t="s">
        <v>81</v>
      </c>
      <c r="C4453" s="1">
        <v>2.0</v>
      </c>
      <c r="D4453" s="1" t="s">
        <v>25</v>
      </c>
      <c r="E4453" s="1">
        <v>3.0</v>
      </c>
      <c r="H4453" s="6">
        <v>45229.0</v>
      </c>
      <c r="J4453" s="3">
        <f t="shared" si="2"/>
        <v>2</v>
      </c>
      <c r="K4453" s="4">
        <f t="shared" si="3"/>
        <v>1.5</v>
      </c>
      <c r="L4453" s="4">
        <f t="shared" si="4"/>
        <v>3</v>
      </c>
      <c r="S4453" s="1" t="s">
        <v>4490</v>
      </c>
      <c r="T4453" s="4" t="str">
        <f t="shared" si="5"/>
        <v>Tea</v>
      </c>
      <c r="U4453" s="4" t="str">
        <f t="shared" si="6"/>
        <v>UNKNOWN</v>
      </c>
      <c r="V4453" s="4" t="str">
        <f t="shared" si="7"/>
        <v>UNKNOWN</v>
      </c>
      <c r="W4453" s="4">
        <f t="shared" ref="W4453:Y4453" si="4460">IF(OR(J4453 = "ERROR", J4453 = ""), "UNKNOWN", J4453)</f>
        <v>2</v>
      </c>
      <c r="X4453" s="4">
        <f t="shared" si="4460"/>
        <v>1.5</v>
      </c>
      <c r="Y4453" s="4">
        <f t="shared" si="4460"/>
        <v>3</v>
      </c>
      <c r="Z4453" s="7">
        <f t="shared" si="9"/>
        <v>45229</v>
      </c>
    </row>
    <row r="4454">
      <c r="A4454" s="1" t="s">
        <v>4491</v>
      </c>
      <c r="B4454" s="1" t="s">
        <v>22</v>
      </c>
      <c r="C4454" s="1">
        <v>1.0</v>
      </c>
      <c r="D4454" s="1">
        <v>2.0</v>
      </c>
      <c r="E4454" s="1">
        <v>2.0</v>
      </c>
      <c r="F4454" s="1" t="s">
        <v>39</v>
      </c>
      <c r="H4454" s="2">
        <v>45002.0</v>
      </c>
      <c r="J4454" s="3">
        <f t="shared" si="2"/>
        <v>1</v>
      </c>
      <c r="K4454" s="4">
        <f t="shared" si="3"/>
        <v>2</v>
      </c>
      <c r="L4454" s="4">
        <f t="shared" si="4"/>
        <v>2</v>
      </c>
      <c r="S4454" s="1" t="s">
        <v>4491</v>
      </c>
      <c r="T4454" s="4" t="str">
        <f t="shared" si="5"/>
        <v>Coffee</v>
      </c>
      <c r="U4454" s="4" t="str">
        <f t="shared" si="6"/>
        <v>UNKNOWN</v>
      </c>
      <c r="V4454" s="4" t="str">
        <f t="shared" si="7"/>
        <v>Digital Wallet</v>
      </c>
      <c r="W4454" s="4">
        <f t="shared" ref="W4454:Y4454" si="4461">IF(OR(J4454 = "ERROR", J4454 = ""), "UNKNOWN", J4454)</f>
        <v>1</v>
      </c>
      <c r="X4454" s="4">
        <f t="shared" si="4461"/>
        <v>2</v>
      </c>
      <c r="Y4454" s="4">
        <f t="shared" si="4461"/>
        <v>2</v>
      </c>
      <c r="Z4454" s="5">
        <f t="shared" si="9"/>
        <v>45002</v>
      </c>
    </row>
    <row r="4455">
      <c r="A4455" s="1" t="s">
        <v>4492</v>
      </c>
      <c r="B4455" s="1" t="s">
        <v>36</v>
      </c>
      <c r="C4455" s="1">
        <v>4.0</v>
      </c>
      <c r="D4455" s="1">
        <v>5.0</v>
      </c>
      <c r="E4455" s="1">
        <v>20.0</v>
      </c>
      <c r="F4455" s="1" t="s">
        <v>28</v>
      </c>
      <c r="G4455" s="1" t="s">
        <v>24</v>
      </c>
      <c r="H4455" s="2">
        <v>44971.0</v>
      </c>
      <c r="J4455" s="3">
        <f t="shared" si="2"/>
        <v>4</v>
      </c>
      <c r="K4455" s="4">
        <f t="shared" si="3"/>
        <v>5</v>
      </c>
      <c r="L4455" s="4">
        <f t="shared" si="4"/>
        <v>20</v>
      </c>
      <c r="S4455" s="1" t="s">
        <v>4492</v>
      </c>
      <c r="T4455" s="4" t="str">
        <f t="shared" si="5"/>
        <v>Salad</v>
      </c>
      <c r="U4455" s="4" t="str">
        <f t="shared" si="6"/>
        <v>Takeaway</v>
      </c>
      <c r="V4455" s="4" t="str">
        <f t="shared" si="7"/>
        <v>Cash</v>
      </c>
      <c r="W4455" s="4">
        <f t="shared" ref="W4455:Y4455" si="4462">IF(OR(J4455 = "ERROR", J4455 = ""), "UNKNOWN", J4455)</f>
        <v>4</v>
      </c>
      <c r="X4455" s="4">
        <f t="shared" si="4462"/>
        <v>5</v>
      </c>
      <c r="Y4455" s="4">
        <f t="shared" si="4462"/>
        <v>20</v>
      </c>
      <c r="Z4455" s="5">
        <f t="shared" si="9"/>
        <v>44971</v>
      </c>
    </row>
    <row r="4456">
      <c r="A4456" s="1" t="s">
        <v>4493</v>
      </c>
      <c r="B4456" s="1" t="s">
        <v>55</v>
      </c>
      <c r="C4456" s="1">
        <v>2.0</v>
      </c>
      <c r="D4456" s="1">
        <v>3.0</v>
      </c>
      <c r="E4456" s="1">
        <v>6.0</v>
      </c>
      <c r="F4456" s="1" t="s">
        <v>39</v>
      </c>
      <c r="G4456" s="1" t="s">
        <v>29</v>
      </c>
      <c r="H4456" s="2">
        <v>45237.0</v>
      </c>
      <c r="J4456" s="3">
        <f t="shared" si="2"/>
        <v>2</v>
      </c>
      <c r="K4456" s="4">
        <f t="shared" si="3"/>
        <v>3</v>
      </c>
      <c r="L4456" s="4">
        <f t="shared" si="4"/>
        <v>6</v>
      </c>
      <c r="S4456" s="1" t="s">
        <v>4493</v>
      </c>
      <c r="T4456" s="4" t="str">
        <f t="shared" si="5"/>
        <v>Juice</v>
      </c>
      <c r="U4456" s="4" t="str">
        <f t="shared" si="6"/>
        <v>In-store</v>
      </c>
      <c r="V4456" s="4" t="str">
        <f t="shared" si="7"/>
        <v>Digital Wallet</v>
      </c>
      <c r="W4456" s="4">
        <f t="shared" ref="W4456:Y4456" si="4463">IF(OR(J4456 = "ERROR", J4456 = ""), "UNKNOWN", J4456)</f>
        <v>2</v>
      </c>
      <c r="X4456" s="4">
        <f t="shared" si="4463"/>
        <v>3</v>
      </c>
      <c r="Y4456" s="4">
        <f t="shared" si="4463"/>
        <v>6</v>
      </c>
      <c r="Z4456" s="5">
        <f t="shared" si="9"/>
        <v>45237</v>
      </c>
    </row>
    <row r="4457">
      <c r="A4457" s="1" t="s">
        <v>4494</v>
      </c>
      <c r="B4457" s="1" t="s">
        <v>44</v>
      </c>
      <c r="C4457" s="1">
        <v>2.0</v>
      </c>
      <c r="D4457" s="1">
        <v>4.0</v>
      </c>
      <c r="E4457" s="1">
        <v>8.0</v>
      </c>
      <c r="F4457" s="1" t="s">
        <v>23</v>
      </c>
      <c r="G4457" s="1" t="s">
        <v>24</v>
      </c>
      <c r="H4457" s="2">
        <v>45114.0</v>
      </c>
      <c r="J4457" s="3">
        <f t="shared" si="2"/>
        <v>2</v>
      </c>
      <c r="K4457" s="4">
        <f t="shared" si="3"/>
        <v>4</v>
      </c>
      <c r="L4457" s="4">
        <f t="shared" si="4"/>
        <v>8</v>
      </c>
      <c r="S4457" s="1" t="s">
        <v>4494</v>
      </c>
      <c r="T4457" s="4" t="str">
        <f t="shared" si="5"/>
        <v>Sandwich</v>
      </c>
      <c r="U4457" s="4" t="str">
        <f t="shared" si="6"/>
        <v>Takeaway</v>
      </c>
      <c r="V4457" s="4" t="str">
        <f t="shared" si="7"/>
        <v>Credit Card</v>
      </c>
      <c r="W4457" s="4">
        <f t="shared" ref="W4457:Y4457" si="4464">IF(OR(J4457 = "ERROR", J4457 = ""), "UNKNOWN", J4457)</f>
        <v>2</v>
      </c>
      <c r="X4457" s="4">
        <f t="shared" si="4464"/>
        <v>4</v>
      </c>
      <c r="Y4457" s="4">
        <f t="shared" si="4464"/>
        <v>8</v>
      </c>
      <c r="Z4457" s="5">
        <f t="shared" si="9"/>
        <v>45114</v>
      </c>
    </row>
    <row r="4458">
      <c r="A4458" s="1" t="s">
        <v>4495</v>
      </c>
      <c r="C4458" s="1">
        <v>3.0</v>
      </c>
      <c r="D4458" s="1">
        <v>3.0</v>
      </c>
      <c r="E4458" s="1">
        <v>9.0</v>
      </c>
      <c r="F4458" s="1" t="s">
        <v>28</v>
      </c>
      <c r="G4458" s="1" t="s">
        <v>29</v>
      </c>
      <c r="H4458" s="2">
        <v>45177.0</v>
      </c>
      <c r="J4458" s="3">
        <f t="shared" si="2"/>
        <v>3</v>
      </c>
      <c r="K4458" s="4">
        <f t="shared" si="3"/>
        <v>3</v>
      </c>
      <c r="L4458" s="4">
        <f t="shared" si="4"/>
        <v>9</v>
      </c>
      <c r="S4458" s="1" t="s">
        <v>4495</v>
      </c>
      <c r="T4458" s="4" t="str">
        <f t="shared" si="5"/>
        <v>UNKNOWN</v>
      </c>
      <c r="U4458" s="4" t="str">
        <f t="shared" si="6"/>
        <v>In-store</v>
      </c>
      <c r="V4458" s="4" t="str">
        <f t="shared" si="7"/>
        <v>Cash</v>
      </c>
      <c r="W4458" s="4">
        <f t="shared" ref="W4458:Y4458" si="4465">IF(OR(J4458 = "ERROR", J4458 = ""), "UNKNOWN", J4458)</f>
        <v>3</v>
      </c>
      <c r="X4458" s="4">
        <f t="shared" si="4465"/>
        <v>3</v>
      </c>
      <c r="Y4458" s="4">
        <f t="shared" si="4465"/>
        <v>9</v>
      </c>
      <c r="Z4458" s="5">
        <f t="shared" si="9"/>
        <v>45177</v>
      </c>
    </row>
    <row r="4459">
      <c r="A4459" s="1" t="s">
        <v>4496</v>
      </c>
      <c r="B4459" s="1" t="s">
        <v>32</v>
      </c>
      <c r="C4459" s="1">
        <v>1.0</v>
      </c>
      <c r="D4459" s="1">
        <v>1.0</v>
      </c>
      <c r="E4459" s="1">
        <v>1.0</v>
      </c>
      <c r="H4459" s="2">
        <v>44991.0</v>
      </c>
      <c r="J4459" s="3">
        <f t="shared" si="2"/>
        <v>1</v>
      </c>
      <c r="K4459" s="4">
        <f t="shared" si="3"/>
        <v>1</v>
      </c>
      <c r="L4459" s="4">
        <f t="shared" si="4"/>
        <v>1</v>
      </c>
      <c r="S4459" s="1" t="s">
        <v>4496</v>
      </c>
      <c r="T4459" s="4" t="str">
        <f t="shared" si="5"/>
        <v>Cookie</v>
      </c>
      <c r="U4459" s="4" t="str">
        <f t="shared" si="6"/>
        <v>UNKNOWN</v>
      </c>
      <c r="V4459" s="4" t="str">
        <f t="shared" si="7"/>
        <v>UNKNOWN</v>
      </c>
      <c r="W4459" s="4">
        <f t="shared" ref="W4459:Y4459" si="4466">IF(OR(J4459 = "ERROR", J4459 = ""), "UNKNOWN", J4459)</f>
        <v>1</v>
      </c>
      <c r="X4459" s="4">
        <f t="shared" si="4466"/>
        <v>1</v>
      </c>
      <c r="Y4459" s="4">
        <f t="shared" si="4466"/>
        <v>1</v>
      </c>
      <c r="Z4459" s="5">
        <f t="shared" si="9"/>
        <v>44991</v>
      </c>
    </row>
    <row r="4460">
      <c r="A4460" s="1" t="s">
        <v>4497</v>
      </c>
      <c r="B4460" s="1" t="s">
        <v>36</v>
      </c>
      <c r="C4460" s="1">
        <v>5.0</v>
      </c>
      <c r="D4460" s="1">
        <v>5.0</v>
      </c>
      <c r="E4460" s="1">
        <v>25.0</v>
      </c>
      <c r="F4460" s="1" t="s">
        <v>23</v>
      </c>
      <c r="G4460" s="1" t="s">
        <v>24</v>
      </c>
      <c r="H4460" s="6">
        <v>45274.0</v>
      </c>
      <c r="J4460" s="3">
        <f t="shared" si="2"/>
        <v>5</v>
      </c>
      <c r="K4460" s="4">
        <f t="shared" si="3"/>
        <v>5</v>
      </c>
      <c r="L4460" s="4">
        <f t="shared" si="4"/>
        <v>25</v>
      </c>
      <c r="S4460" s="1" t="s">
        <v>4497</v>
      </c>
      <c r="T4460" s="4" t="str">
        <f t="shared" si="5"/>
        <v>Salad</v>
      </c>
      <c r="U4460" s="4" t="str">
        <f t="shared" si="6"/>
        <v>Takeaway</v>
      </c>
      <c r="V4460" s="4" t="str">
        <f t="shared" si="7"/>
        <v>Credit Card</v>
      </c>
      <c r="W4460" s="4">
        <f t="shared" ref="W4460:Y4460" si="4467">IF(OR(J4460 = "ERROR", J4460 = ""), "UNKNOWN", J4460)</f>
        <v>5</v>
      </c>
      <c r="X4460" s="4">
        <f t="shared" si="4467"/>
        <v>5</v>
      </c>
      <c r="Y4460" s="4">
        <f t="shared" si="4467"/>
        <v>25</v>
      </c>
      <c r="Z4460" s="7">
        <f t="shared" si="9"/>
        <v>45274</v>
      </c>
    </row>
    <row r="4461">
      <c r="A4461" s="1" t="s">
        <v>4498</v>
      </c>
      <c r="B4461" s="1" t="s">
        <v>55</v>
      </c>
      <c r="C4461" s="1">
        <v>5.0</v>
      </c>
      <c r="D4461" s="1">
        <v>3.0</v>
      </c>
      <c r="E4461" s="1">
        <v>15.0</v>
      </c>
      <c r="F4461" s="1" t="s">
        <v>39</v>
      </c>
      <c r="G4461" s="1" t="s">
        <v>24</v>
      </c>
      <c r="H4461" s="6">
        <v>45225.0</v>
      </c>
      <c r="J4461" s="3">
        <f t="shared" si="2"/>
        <v>5</v>
      </c>
      <c r="K4461" s="4">
        <f t="shared" si="3"/>
        <v>3</v>
      </c>
      <c r="L4461" s="4">
        <f t="shared" si="4"/>
        <v>15</v>
      </c>
      <c r="S4461" s="1" t="s">
        <v>4498</v>
      </c>
      <c r="T4461" s="4" t="str">
        <f t="shared" si="5"/>
        <v>Juice</v>
      </c>
      <c r="U4461" s="4" t="str">
        <f t="shared" si="6"/>
        <v>Takeaway</v>
      </c>
      <c r="V4461" s="4" t="str">
        <f t="shared" si="7"/>
        <v>Digital Wallet</v>
      </c>
      <c r="W4461" s="4">
        <f t="shared" ref="W4461:Y4461" si="4468">IF(OR(J4461 = "ERROR", J4461 = ""), "UNKNOWN", J4461)</f>
        <v>5</v>
      </c>
      <c r="X4461" s="4">
        <f t="shared" si="4468"/>
        <v>3</v>
      </c>
      <c r="Y4461" s="4">
        <f t="shared" si="4468"/>
        <v>15</v>
      </c>
      <c r="Z4461" s="7">
        <f t="shared" si="9"/>
        <v>45225</v>
      </c>
    </row>
    <row r="4462">
      <c r="A4462" s="1" t="s">
        <v>4499</v>
      </c>
      <c r="B4462" s="1" t="s">
        <v>41</v>
      </c>
      <c r="C4462" s="1">
        <v>5.0</v>
      </c>
      <c r="D4462" s="1">
        <v>4.0</v>
      </c>
      <c r="E4462" s="1">
        <v>20.0</v>
      </c>
      <c r="F4462" s="1" t="s">
        <v>28</v>
      </c>
      <c r="H4462" s="2">
        <v>45200.0</v>
      </c>
      <c r="J4462" s="3">
        <f t="shared" si="2"/>
        <v>5</v>
      </c>
      <c r="K4462" s="4">
        <f t="shared" si="3"/>
        <v>4</v>
      </c>
      <c r="L4462" s="4">
        <f t="shared" si="4"/>
        <v>20</v>
      </c>
      <c r="S4462" s="1" t="s">
        <v>4499</v>
      </c>
      <c r="T4462" s="4" t="str">
        <f t="shared" si="5"/>
        <v>Smoothie</v>
      </c>
      <c r="U4462" s="4" t="str">
        <f t="shared" si="6"/>
        <v>UNKNOWN</v>
      </c>
      <c r="V4462" s="4" t="str">
        <f t="shared" si="7"/>
        <v>Cash</v>
      </c>
      <c r="W4462" s="4">
        <f t="shared" ref="W4462:Y4462" si="4469">IF(OR(J4462 = "ERROR", J4462 = ""), "UNKNOWN", J4462)</f>
        <v>5</v>
      </c>
      <c r="X4462" s="4">
        <f t="shared" si="4469"/>
        <v>4</v>
      </c>
      <c r="Y4462" s="4">
        <f t="shared" si="4469"/>
        <v>20</v>
      </c>
      <c r="Z4462" s="5">
        <f t="shared" si="9"/>
        <v>45200</v>
      </c>
    </row>
    <row r="4463">
      <c r="A4463" s="1" t="s">
        <v>4500</v>
      </c>
      <c r="B4463" s="1" t="s">
        <v>27</v>
      </c>
      <c r="C4463" s="1">
        <v>2.0</v>
      </c>
      <c r="D4463" s="1" t="s">
        <v>30</v>
      </c>
      <c r="E4463" s="1">
        <v>6.0</v>
      </c>
      <c r="F4463" s="1" t="s">
        <v>23</v>
      </c>
      <c r="G4463" s="1" t="s">
        <v>29</v>
      </c>
      <c r="H4463" s="2">
        <v>44980.0</v>
      </c>
      <c r="J4463" s="3">
        <f t="shared" si="2"/>
        <v>2</v>
      </c>
      <c r="K4463" s="4">
        <f t="shared" si="3"/>
        <v>3</v>
      </c>
      <c r="L4463" s="4">
        <f t="shared" si="4"/>
        <v>6</v>
      </c>
      <c r="S4463" s="1" t="s">
        <v>4500</v>
      </c>
      <c r="T4463" s="4" t="str">
        <f t="shared" si="5"/>
        <v>Cake</v>
      </c>
      <c r="U4463" s="4" t="str">
        <f t="shared" si="6"/>
        <v>In-store</v>
      </c>
      <c r="V4463" s="4" t="str">
        <f t="shared" si="7"/>
        <v>Credit Card</v>
      </c>
      <c r="W4463" s="4">
        <f t="shared" ref="W4463:Y4463" si="4470">IF(OR(J4463 = "ERROR", J4463 = ""), "UNKNOWN", J4463)</f>
        <v>2</v>
      </c>
      <c r="X4463" s="4">
        <f t="shared" si="4470"/>
        <v>3</v>
      </c>
      <c r="Y4463" s="4">
        <f t="shared" si="4470"/>
        <v>6</v>
      </c>
      <c r="Z4463" s="5">
        <f t="shared" si="9"/>
        <v>44980</v>
      </c>
    </row>
    <row r="4464">
      <c r="A4464" s="1" t="s">
        <v>4501</v>
      </c>
      <c r="B4464" s="1" t="s">
        <v>55</v>
      </c>
      <c r="C4464" s="1">
        <v>5.0</v>
      </c>
      <c r="D4464" s="1">
        <v>3.0</v>
      </c>
      <c r="E4464" s="1">
        <v>15.0</v>
      </c>
      <c r="F4464" s="1" t="s">
        <v>28</v>
      </c>
      <c r="G4464" s="1" t="s">
        <v>24</v>
      </c>
      <c r="H4464" s="1" t="s">
        <v>25</v>
      </c>
      <c r="J4464" s="3">
        <f t="shared" si="2"/>
        <v>5</v>
      </c>
      <c r="K4464" s="4">
        <f t="shared" si="3"/>
        <v>3</v>
      </c>
      <c r="L4464" s="4">
        <f t="shared" si="4"/>
        <v>15</v>
      </c>
      <c r="S4464" s="1" t="s">
        <v>4501</v>
      </c>
      <c r="T4464" s="4" t="str">
        <f t="shared" si="5"/>
        <v>Juice</v>
      </c>
      <c r="U4464" s="4" t="str">
        <f t="shared" si="6"/>
        <v>Takeaway</v>
      </c>
      <c r="V4464" s="4" t="str">
        <f t="shared" si="7"/>
        <v>Cash</v>
      </c>
      <c r="W4464" s="4">
        <f t="shared" ref="W4464:Y4464" si="4471">IF(OR(J4464 = "ERROR", J4464 = ""), "UNKNOWN", J4464)</f>
        <v>5</v>
      </c>
      <c r="X4464" s="4">
        <f t="shared" si="4471"/>
        <v>3</v>
      </c>
      <c r="Y4464" s="4">
        <f t="shared" si="4471"/>
        <v>15</v>
      </c>
      <c r="Z4464" s="4" t="str">
        <f t="shared" si="9"/>
        <v>UNKNOWN</v>
      </c>
    </row>
    <row r="4465">
      <c r="A4465" s="1" t="s">
        <v>4502</v>
      </c>
      <c r="B4465" s="1" t="s">
        <v>44</v>
      </c>
      <c r="C4465" s="1">
        <v>2.0</v>
      </c>
      <c r="D4465" s="1">
        <v>4.0</v>
      </c>
      <c r="E4465" s="1">
        <v>8.0</v>
      </c>
      <c r="F4465" s="1" t="s">
        <v>28</v>
      </c>
      <c r="G4465" s="1" t="s">
        <v>24</v>
      </c>
      <c r="H4465" s="2">
        <v>44940.0</v>
      </c>
      <c r="J4465" s="3">
        <f t="shared" si="2"/>
        <v>2</v>
      </c>
      <c r="K4465" s="4">
        <f t="shared" si="3"/>
        <v>4</v>
      </c>
      <c r="L4465" s="4">
        <f t="shared" si="4"/>
        <v>8</v>
      </c>
      <c r="S4465" s="1" t="s">
        <v>4502</v>
      </c>
      <c r="T4465" s="4" t="str">
        <f t="shared" si="5"/>
        <v>Sandwich</v>
      </c>
      <c r="U4465" s="4" t="str">
        <f t="shared" si="6"/>
        <v>Takeaway</v>
      </c>
      <c r="V4465" s="4" t="str">
        <f t="shared" si="7"/>
        <v>Cash</v>
      </c>
      <c r="W4465" s="4">
        <f t="shared" ref="W4465:Y4465" si="4472">IF(OR(J4465 = "ERROR", J4465 = ""), "UNKNOWN", J4465)</f>
        <v>2</v>
      </c>
      <c r="X4465" s="4">
        <f t="shared" si="4472"/>
        <v>4</v>
      </c>
      <c r="Y4465" s="4">
        <f t="shared" si="4472"/>
        <v>8</v>
      </c>
      <c r="Z4465" s="5">
        <f t="shared" si="9"/>
        <v>44940</v>
      </c>
    </row>
    <row r="4466">
      <c r="A4466" s="1" t="s">
        <v>4503</v>
      </c>
      <c r="B4466" s="1" t="s">
        <v>22</v>
      </c>
      <c r="C4466" s="1" t="s">
        <v>30</v>
      </c>
      <c r="D4466" s="1">
        <v>2.0</v>
      </c>
      <c r="E4466" s="1">
        <v>8.0</v>
      </c>
      <c r="F4466" s="1" t="s">
        <v>25</v>
      </c>
      <c r="G4466" s="1" t="s">
        <v>29</v>
      </c>
      <c r="H4466" s="2">
        <v>44992.0</v>
      </c>
      <c r="J4466" s="3">
        <f t="shared" si="2"/>
        <v>4</v>
      </c>
      <c r="K4466" s="4">
        <f t="shared" si="3"/>
        <v>2</v>
      </c>
      <c r="L4466" s="4">
        <f t="shared" si="4"/>
        <v>8</v>
      </c>
      <c r="S4466" s="1" t="s">
        <v>4503</v>
      </c>
      <c r="T4466" s="4" t="str">
        <f t="shared" si="5"/>
        <v>Coffee</v>
      </c>
      <c r="U4466" s="4" t="str">
        <f t="shared" si="6"/>
        <v>In-store</v>
      </c>
      <c r="V4466" s="4" t="str">
        <f t="shared" si="7"/>
        <v>UNKNOWN</v>
      </c>
      <c r="W4466" s="4">
        <f t="shared" ref="W4466:Y4466" si="4473">IF(OR(J4466 = "ERROR", J4466 = ""), "UNKNOWN", J4466)</f>
        <v>4</v>
      </c>
      <c r="X4466" s="4">
        <f t="shared" si="4473"/>
        <v>2</v>
      </c>
      <c r="Y4466" s="4">
        <f t="shared" si="4473"/>
        <v>8</v>
      </c>
      <c r="Z4466" s="5">
        <f t="shared" si="9"/>
        <v>44992</v>
      </c>
    </row>
    <row r="4467">
      <c r="A4467" s="1" t="s">
        <v>4504</v>
      </c>
      <c r="B4467" s="1" t="s">
        <v>36</v>
      </c>
      <c r="C4467" s="1">
        <v>2.0</v>
      </c>
      <c r="D4467" s="1">
        <v>5.0</v>
      </c>
      <c r="E4467" s="1">
        <v>10.0</v>
      </c>
      <c r="F4467" s="1" t="s">
        <v>23</v>
      </c>
      <c r="H4467" s="2">
        <v>44948.0</v>
      </c>
      <c r="J4467" s="3">
        <f t="shared" si="2"/>
        <v>2</v>
      </c>
      <c r="K4467" s="4">
        <f t="shared" si="3"/>
        <v>5</v>
      </c>
      <c r="L4467" s="4">
        <f t="shared" si="4"/>
        <v>10</v>
      </c>
      <c r="S4467" s="1" t="s">
        <v>4504</v>
      </c>
      <c r="T4467" s="4" t="str">
        <f t="shared" si="5"/>
        <v>Salad</v>
      </c>
      <c r="U4467" s="4" t="str">
        <f t="shared" si="6"/>
        <v>UNKNOWN</v>
      </c>
      <c r="V4467" s="4" t="str">
        <f t="shared" si="7"/>
        <v>Credit Card</v>
      </c>
      <c r="W4467" s="4">
        <f t="shared" ref="W4467:Y4467" si="4474">IF(OR(J4467 = "ERROR", J4467 = ""), "UNKNOWN", J4467)</f>
        <v>2</v>
      </c>
      <c r="X4467" s="4">
        <f t="shared" si="4474"/>
        <v>5</v>
      </c>
      <c r="Y4467" s="4">
        <f t="shared" si="4474"/>
        <v>10</v>
      </c>
      <c r="Z4467" s="5">
        <f t="shared" si="9"/>
        <v>44948</v>
      </c>
    </row>
    <row r="4468">
      <c r="A4468" s="1" t="s">
        <v>4505</v>
      </c>
      <c r="B4468" s="1" t="s">
        <v>81</v>
      </c>
      <c r="C4468" s="1">
        <v>3.0</v>
      </c>
      <c r="D4468" s="1">
        <v>1.5</v>
      </c>
      <c r="E4468" s="1">
        <v>4.5</v>
      </c>
      <c r="F4468" s="1" t="s">
        <v>23</v>
      </c>
      <c r="G4468" s="1" t="s">
        <v>24</v>
      </c>
      <c r="H4468" s="2">
        <v>45187.0</v>
      </c>
      <c r="J4468" s="3">
        <f t="shared" si="2"/>
        <v>3</v>
      </c>
      <c r="K4468" s="4">
        <f t="shared" si="3"/>
        <v>1.5</v>
      </c>
      <c r="L4468" s="4">
        <f t="shared" si="4"/>
        <v>4.5</v>
      </c>
      <c r="S4468" s="1" t="s">
        <v>4505</v>
      </c>
      <c r="T4468" s="4" t="str">
        <f t="shared" si="5"/>
        <v>Tea</v>
      </c>
      <c r="U4468" s="4" t="str">
        <f t="shared" si="6"/>
        <v>Takeaway</v>
      </c>
      <c r="V4468" s="4" t="str">
        <f t="shared" si="7"/>
        <v>Credit Card</v>
      </c>
      <c r="W4468" s="4">
        <f t="shared" ref="W4468:Y4468" si="4475">IF(OR(J4468 = "ERROR", J4468 = ""), "UNKNOWN", J4468)</f>
        <v>3</v>
      </c>
      <c r="X4468" s="4">
        <f t="shared" si="4475"/>
        <v>1.5</v>
      </c>
      <c r="Y4468" s="4">
        <f t="shared" si="4475"/>
        <v>4.5</v>
      </c>
      <c r="Z4468" s="5">
        <f t="shared" si="9"/>
        <v>45187</v>
      </c>
    </row>
    <row r="4469">
      <c r="A4469" s="1" t="s">
        <v>4506</v>
      </c>
      <c r="B4469" s="1" t="s">
        <v>44</v>
      </c>
      <c r="C4469" s="1">
        <v>3.0</v>
      </c>
      <c r="E4469" s="1">
        <v>12.0</v>
      </c>
      <c r="F4469" s="1" t="s">
        <v>39</v>
      </c>
      <c r="G4469" s="1" t="s">
        <v>29</v>
      </c>
      <c r="H4469" s="2">
        <v>45152.0</v>
      </c>
      <c r="J4469" s="3">
        <f t="shared" si="2"/>
        <v>3</v>
      </c>
      <c r="K4469" s="4">
        <f t="shared" si="3"/>
        <v>4</v>
      </c>
      <c r="L4469" s="4">
        <f t="shared" si="4"/>
        <v>12</v>
      </c>
      <c r="S4469" s="1" t="s">
        <v>4506</v>
      </c>
      <c r="T4469" s="4" t="str">
        <f t="shared" si="5"/>
        <v>Sandwich</v>
      </c>
      <c r="U4469" s="4" t="str">
        <f t="shared" si="6"/>
        <v>In-store</v>
      </c>
      <c r="V4469" s="4" t="str">
        <f t="shared" si="7"/>
        <v>Digital Wallet</v>
      </c>
      <c r="W4469" s="4">
        <f t="shared" ref="W4469:Y4469" si="4476">IF(OR(J4469 = "ERROR", J4469 = ""), "UNKNOWN", J4469)</f>
        <v>3</v>
      </c>
      <c r="X4469" s="4">
        <f t="shared" si="4476"/>
        <v>4</v>
      </c>
      <c r="Y4469" s="4">
        <f t="shared" si="4476"/>
        <v>12</v>
      </c>
      <c r="Z4469" s="5">
        <f t="shared" si="9"/>
        <v>45152</v>
      </c>
    </row>
    <row r="4470">
      <c r="A4470" s="1" t="s">
        <v>4507</v>
      </c>
      <c r="B4470" s="1" t="s">
        <v>55</v>
      </c>
      <c r="C4470" s="1">
        <v>3.0</v>
      </c>
      <c r="D4470" s="1">
        <v>3.0</v>
      </c>
      <c r="E4470" s="1">
        <v>9.0</v>
      </c>
      <c r="F4470" s="1" t="s">
        <v>39</v>
      </c>
      <c r="G4470" s="1" t="s">
        <v>25</v>
      </c>
      <c r="H4470" s="2">
        <v>44997.0</v>
      </c>
      <c r="J4470" s="3">
        <f t="shared" si="2"/>
        <v>3</v>
      </c>
      <c r="K4470" s="4">
        <f t="shared" si="3"/>
        <v>3</v>
      </c>
      <c r="L4470" s="4">
        <f t="shared" si="4"/>
        <v>9</v>
      </c>
      <c r="S4470" s="1" t="s">
        <v>4507</v>
      </c>
      <c r="T4470" s="4" t="str">
        <f t="shared" si="5"/>
        <v>Juice</v>
      </c>
      <c r="U4470" s="4" t="str">
        <f t="shared" si="6"/>
        <v>UNKNOWN</v>
      </c>
      <c r="V4470" s="4" t="str">
        <f t="shared" si="7"/>
        <v>Digital Wallet</v>
      </c>
      <c r="W4470" s="4">
        <f t="shared" ref="W4470:Y4470" si="4477">IF(OR(J4470 = "ERROR", J4470 = ""), "UNKNOWN", J4470)</f>
        <v>3</v>
      </c>
      <c r="X4470" s="4">
        <f t="shared" si="4477"/>
        <v>3</v>
      </c>
      <c r="Y4470" s="4">
        <f t="shared" si="4477"/>
        <v>9</v>
      </c>
      <c r="Z4470" s="5">
        <f t="shared" si="9"/>
        <v>44997</v>
      </c>
    </row>
    <row r="4471">
      <c r="A4471" s="1" t="s">
        <v>4508</v>
      </c>
      <c r="B4471" s="1" t="s">
        <v>44</v>
      </c>
      <c r="C4471" s="1">
        <v>1.0</v>
      </c>
      <c r="D4471" s="1">
        <v>4.0</v>
      </c>
      <c r="E4471" s="1" t="s">
        <v>25</v>
      </c>
      <c r="G4471" s="1" t="s">
        <v>29</v>
      </c>
      <c r="H4471" s="2">
        <v>44942.0</v>
      </c>
      <c r="J4471" s="3">
        <f t="shared" si="2"/>
        <v>1</v>
      </c>
      <c r="K4471" s="4">
        <f t="shared" si="3"/>
        <v>4</v>
      </c>
      <c r="L4471" s="4">
        <f t="shared" si="4"/>
        <v>4</v>
      </c>
      <c r="S4471" s="1" t="s">
        <v>4508</v>
      </c>
      <c r="T4471" s="4" t="str">
        <f t="shared" si="5"/>
        <v>Sandwich</v>
      </c>
      <c r="U4471" s="4" t="str">
        <f t="shared" si="6"/>
        <v>In-store</v>
      </c>
      <c r="V4471" s="4" t="str">
        <f t="shared" si="7"/>
        <v>UNKNOWN</v>
      </c>
      <c r="W4471" s="4">
        <f t="shared" ref="W4471:Y4471" si="4478">IF(OR(J4471 = "ERROR", J4471 = ""), "UNKNOWN", J4471)</f>
        <v>1</v>
      </c>
      <c r="X4471" s="4">
        <f t="shared" si="4478"/>
        <v>4</v>
      </c>
      <c r="Y4471" s="4">
        <f t="shared" si="4478"/>
        <v>4</v>
      </c>
      <c r="Z4471" s="5">
        <f t="shared" si="9"/>
        <v>44942</v>
      </c>
    </row>
    <row r="4472">
      <c r="A4472" s="1" t="s">
        <v>4509</v>
      </c>
      <c r="B4472" s="1" t="s">
        <v>36</v>
      </c>
      <c r="C4472" s="1">
        <v>2.0</v>
      </c>
      <c r="D4472" s="1">
        <v>5.0</v>
      </c>
      <c r="E4472" s="1">
        <v>10.0</v>
      </c>
      <c r="F4472" s="1" t="s">
        <v>39</v>
      </c>
      <c r="H4472" s="6">
        <v>45279.0</v>
      </c>
      <c r="J4472" s="3">
        <f t="shared" si="2"/>
        <v>2</v>
      </c>
      <c r="K4472" s="4">
        <f t="shared" si="3"/>
        <v>5</v>
      </c>
      <c r="L4472" s="4">
        <f t="shared" si="4"/>
        <v>10</v>
      </c>
      <c r="S4472" s="1" t="s">
        <v>4509</v>
      </c>
      <c r="T4472" s="4" t="str">
        <f t="shared" si="5"/>
        <v>Salad</v>
      </c>
      <c r="U4472" s="4" t="str">
        <f t="shared" si="6"/>
        <v>UNKNOWN</v>
      </c>
      <c r="V4472" s="4" t="str">
        <f t="shared" si="7"/>
        <v>Digital Wallet</v>
      </c>
      <c r="W4472" s="4">
        <f t="shared" ref="W4472:Y4472" si="4479">IF(OR(J4472 = "ERROR", J4472 = ""), "UNKNOWN", J4472)</f>
        <v>2</v>
      </c>
      <c r="X4472" s="4">
        <f t="shared" si="4479"/>
        <v>5</v>
      </c>
      <c r="Y4472" s="4">
        <f t="shared" si="4479"/>
        <v>10</v>
      </c>
      <c r="Z4472" s="7">
        <f t="shared" si="9"/>
        <v>45279</v>
      </c>
    </row>
    <row r="4473">
      <c r="A4473" s="1" t="s">
        <v>4510</v>
      </c>
      <c r="B4473" s="1" t="s">
        <v>22</v>
      </c>
      <c r="C4473" s="1">
        <v>3.0</v>
      </c>
      <c r="D4473" s="1">
        <v>2.0</v>
      </c>
      <c r="E4473" s="1">
        <v>6.0</v>
      </c>
      <c r="F4473" s="1" t="s">
        <v>28</v>
      </c>
      <c r="G4473" s="1" t="s">
        <v>24</v>
      </c>
      <c r="H4473" s="2">
        <v>44988.0</v>
      </c>
      <c r="J4473" s="3">
        <f t="shared" si="2"/>
        <v>3</v>
      </c>
      <c r="K4473" s="4">
        <f t="shared" si="3"/>
        <v>2</v>
      </c>
      <c r="L4473" s="4">
        <f t="shared" si="4"/>
        <v>6</v>
      </c>
      <c r="S4473" s="1" t="s">
        <v>4510</v>
      </c>
      <c r="T4473" s="4" t="str">
        <f t="shared" si="5"/>
        <v>Coffee</v>
      </c>
      <c r="U4473" s="4" t="str">
        <f t="shared" si="6"/>
        <v>Takeaway</v>
      </c>
      <c r="V4473" s="4" t="str">
        <f t="shared" si="7"/>
        <v>Cash</v>
      </c>
      <c r="W4473" s="4">
        <f t="shared" ref="W4473:Y4473" si="4480">IF(OR(J4473 = "ERROR", J4473 = ""), "UNKNOWN", J4473)</f>
        <v>3</v>
      </c>
      <c r="X4473" s="4">
        <f t="shared" si="4480"/>
        <v>2</v>
      </c>
      <c r="Y4473" s="4">
        <f t="shared" si="4480"/>
        <v>6</v>
      </c>
      <c r="Z4473" s="5">
        <f t="shared" si="9"/>
        <v>44988</v>
      </c>
    </row>
    <row r="4474">
      <c r="A4474" s="1" t="s">
        <v>4511</v>
      </c>
      <c r="B4474" s="1" t="s">
        <v>44</v>
      </c>
      <c r="C4474" s="1">
        <v>2.0</v>
      </c>
      <c r="D4474" s="1">
        <v>4.0</v>
      </c>
      <c r="E4474" s="1">
        <v>8.0</v>
      </c>
      <c r="H4474" s="2">
        <v>45269.0</v>
      </c>
      <c r="J4474" s="3">
        <f t="shared" si="2"/>
        <v>2</v>
      </c>
      <c r="K4474" s="4">
        <f t="shared" si="3"/>
        <v>4</v>
      </c>
      <c r="L4474" s="4">
        <f t="shared" si="4"/>
        <v>8</v>
      </c>
      <c r="S4474" s="1" t="s">
        <v>4511</v>
      </c>
      <c r="T4474" s="4" t="str">
        <f t="shared" si="5"/>
        <v>Sandwich</v>
      </c>
      <c r="U4474" s="4" t="str">
        <f t="shared" si="6"/>
        <v>UNKNOWN</v>
      </c>
      <c r="V4474" s="4" t="str">
        <f t="shared" si="7"/>
        <v>UNKNOWN</v>
      </c>
      <c r="W4474" s="4">
        <f t="shared" ref="W4474:Y4474" si="4481">IF(OR(J4474 = "ERROR", J4474 = ""), "UNKNOWN", J4474)</f>
        <v>2</v>
      </c>
      <c r="X4474" s="4">
        <f t="shared" si="4481"/>
        <v>4</v>
      </c>
      <c r="Y4474" s="4">
        <f t="shared" si="4481"/>
        <v>8</v>
      </c>
      <c r="Z4474" s="5">
        <f t="shared" si="9"/>
        <v>45269</v>
      </c>
    </row>
    <row r="4475">
      <c r="A4475" s="1" t="s">
        <v>4512</v>
      </c>
      <c r="B4475" s="1" t="s">
        <v>25</v>
      </c>
      <c r="C4475" s="1">
        <v>1.0</v>
      </c>
      <c r="D4475" s="1">
        <v>3.0</v>
      </c>
      <c r="E4475" s="1">
        <v>3.0</v>
      </c>
      <c r="F4475" s="1" t="s">
        <v>23</v>
      </c>
      <c r="H4475" s="2">
        <v>44931.0</v>
      </c>
      <c r="J4475" s="3">
        <f t="shared" si="2"/>
        <v>1</v>
      </c>
      <c r="K4475" s="4">
        <f t="shared" si="3"/>
        <v>3</v>
      </c>
      <c r="L4475" s="4">
        <f t="shared" si="4"/>
        <v>3</v>
      </c>
      <c r="S4475" s="1" t="s">
        <v>4512</v>
      </c>
      <c r="T4475" s="4" t="str">
        <f t="shared" si="5"/>
        <v>UNKNOWN</v>
      </c>
      <c r="U4475" s="4" t="str">
        <f t="shared" si="6"/>
        <v>UNKNOWN</v>
      </c>
      <c r="V4475" s="4" t="str">
        <f t="shared" si="7"/>
        <v>Credit Card</v>
      </c>
      <c r="W4475" s="4">
        <f t="shared" ref="W4475:Y4475" si="4482">IF(OR(J4475 = "ERROR", J4475 = ""), "UNKNOWN", J4475)</f>
        <v>1</v>
      </c>
      <c r="X4475" s="4">
        <f t="shared" si="4482"/>
        <v>3</v>
      </c>
      <c r="Y4475" s="4">
        <f t="shared" si="4482"/>
        <v>3</v>
      </c>
      <c r="Z4475" s="5">
        <f t="shared" si="9"/>
        <v>44931</v>
      </c>
    </row>
    <row r="4476">
      <c r="A4476" s="1" t="s">
        <v>4513</v>
      </c>
      <c r="B4476" s="1" t="s">
        <v>44</v>
      </c>
      <c r="C4476" s="1">
        <v>1.0</v>
      </c>
      <c r="D4476" s="1">
        <v>4.0</v>
      </c>
      <c r="E4476" s="1">
        <v>4.0</v>
      </c>
      <c r="F4476" s="1" t="s">
        <v>28</v>
      </c>
      <c r="G4476" s="1" t="s">
        <v>24</v>
      </c>
      <c r="H4476" s="6">
        <v>45226.0</v>
      </c>
      <c r="J4476" s="3">
        <f t="shared" si="2"/>
        <v>1</v>
      </c>
      <c r="K4476" s="4">
        <f t="shared" si="3"/>
        <v>4</v>
      </c>
      <c r="L4476" s="4">
        <f t="shared" si="4"/>
        <v>4</v>
      </c>
      <c r="S4476" s="1" t="s">
        <v>4513</v>
      </c>
      <c r="T4476" s="4" t="str">
        <f t="shared" si="5"/>
        <v>Sandwich</v>
      </c>
      <c r="U4476" s="4" t="str">
        <f t="shared" si="6"/>
        <v>Takeaway</v>
      </c>
      <c r="V4476" s="4" t="str">
        <f t="shared" si="7"/>
        <v>Cash</v>
      </c>
      <c r="W4476" s="4">
        <f t="shared" ref="W4476:Y4476" si="4483">IF(OR(J4476 = "ERROR", J4476 = ""), "UNKNOWN", J4476)</f>
        <v>1</v>
      </c>
      <c r="X4476" s="4">
        <f t="shared" si="4483"/>
        <v>4</v>
      </c>
      <c r="Y4476" s="4">
        <f t="shared" si="4483"/>
        <v>4</v>
      </c>
      <c r="Z4476" s="7">
        <f t="shared" si="9"/>
        <v>45226</v>
      </c>
    </row>
    <row r="4477">
      <c r="A4477" s="1" t="s">
        <v>4514</v>
      </c>
      <c r="B4477" s="1" t="s">
        <v>22</v>
      </c>
      <c r="C4477" s="1">
        <v>2.0</v>
      </c>
      <c r="D4477" s="1">
        <v>2.0</v>
      </c>
      <c r="E4477" s="1">
        <v>4.0</v>
      </c>
      <c r="F4477" s="1" t="s">
        <v>39</v>
      </c>
      <c r="H4477" s="2">
        <v>45029.0</v>
      </c>
      <c r="J4477" s="3">
        <f t="shared" si="2"/>
        <v>2</v>
      </c>
      <c r="K4477" s="4">
        <f t="shared" si="3"/>
        <v>2</v>
      </c>
      <c r="L4477" s="4">
        <f t="shared" si="4"/>
        <v>4</v>
      </c>
      <c r="S4477" s="1" t="s">
        <v>4514</v>
      </c>
      <c r="T4477" s="4" t="str">
        <f t="shared" si="5"/>
        <v>Coffee</v>
      </c>
      <c r="U4477" s="4" t="str">
        <f t="shared" si="6"/>
        <v>UNKNOWN</v>
      </c>
      <c r="V4477" s="4" t="str">
        <f t="shared" si="7"/>
        <v>Digital Wallet</v>
      </c>
      <c r="W4477" s="4">
        <f t="shared" ref="W4477:Y4477" si="4484">IF(OR(J4477 = "ERROR", J4477 = ""), "UNKNOWN", J4477)</f>
        <v>2</v>
      </c>
      <c r="X4477" s="4">
        <f t="shared" si="4484"/>
        <v>2</v>
      </c>
      <c r="Y4477" s="4">
        <f t="shared" si="4484"/>
        <v>4</v>
      </c>
      <c r="Z4477" s="5">
        <f t="shared" si="9"/>
        <v>45029</v>
      </c>
    </row>
    <row r="4478">
      <c r="A4478" s="1" t="s">
        <v>4515</v>
      </c>
      <c r="B4478" s="1" t="s">
        <v>36</v>
      </c>
      <c r="C4478" s="1">
        <v>2.0</v>
      </c>
      <c r="D4478" s="1">
        <v>5.0</v>
      </c>
      <c r="E4478" s="1">
        <v>10.0</v>
      </c>
      <c r="F4478" s="1" t="s">
        <v>28</v>
      </c>
      <c r="H4478" s="2">
        <v>45130.0</v>
      </c>
      <c r="J4478" s="3">
        <f t="shared" si="2"/>
        <v>2</v>
      </c>
      <c r="K4478" s="4">
        <f t="shared" si="3"/>
        <v>5</v>
      </c>
      <c r="L4478" s="4">
        <f t="shared" si="4"/>
        <v>10</v>
      </c>
      <c r="S4478" s="1" t="s">
        <v>4515</v>
      </c>
      <c r="T4478" s="4" t="str">
        <f t="shared" si="5"/>
        <v>Salad</v>
      </c>
      <c r="U4478" s="4" t="str">
        <f t="shared" si="6"/>
        <v>UNKNOWN</v>
      </c>
      <c r="V4478" s="4" t="str">
        <f t="shared" si="7"/>
        <v>Cash</v>
      </c>
      <c r="W4478" s="4">
        <f t="shared" ref="W4478:Y4478" si="4485">IF(OR(J4478 = "ERROR", J4478 = ""), "UNKNOWN", J4478)</f>
        <v>2</v>
      </c>
      <c r="X4478" s="4">
        <f t="shared" si="4485"/>
        <v>5</v>
      </c>
      <c r="Y4478" s="4">
        <f t="shared" si="4485"/>
        <v>10</v>
      </c>
      <c r="Z4478" s="5">
        <f t="shared" si="9"/>
        <v>45130</v>
      </c>
    </row>
    <row r="4479">
      <c r="A4479" s="1" t="s">
        <v>4516</v>
      </c>
      <c r="B4479" s="1" t="s">
        <v>27</v>
      </c>
      <c r="C4479" s="1">
        <v>5.0</v>
      </c>
      <c r="E4479" s="1">
        <v>15.0</v>
      </c>
      <c r="G4479" s="1" t="s">
        <v>24</v>
      </c>
      <c r="H4479" s="2">
        <v>45205.0</v>
      </c>
      <c r="J4479" s="3">
        <f t="shared" si="2"/>
        <v>5</v>
      </c>
      <c r="K4479" s="4">
        <f t="shared" si="3"/>
        <v>3</v>
      </c>
      <c r="L4479" s="4">
        <f t="shared" si="4"/>
        <v>15</v>
      </c>
      <c r="S4479" s="1" t="s">
        <v>4516</v>
      </c>
      <c r="T4479" s="4" t="str">
        <f t="shared" si="5"/>
        <v>Cake</v>
      </c>
      <c r="U4479" s="4" t="str">
        <f t="shared" si="6"/>
        <v>Takeaway</v>
      </c>
      <c r="V4479" s="4" t="str">
        <f t="shared" si="7"/>
        <v>UNKNOWN</v>
      </c>
      <c r="W4479" s="4">
        <f t="shared" ref="W4479:Y4479" si="4486">IF(OR(J4479 = "ERROR", J4479 = ""), "UNKNOWN", J4479)</f>
        <v>5</v>
      </c>
      <c r="X4479" s="4">
        <f t="shared" si="4486"/>
        <v>3</v>
      </c>
      <c r="Y4479" s="4">
        <f t="shared" si="4486"/>
        <v>15</v>
      </c>
      <c r="Z4479" s="5">
        <f t="shared" si="9"/>
        <v>45205</v>
      </c>
    </row>
    <row r="4480">
      <c r="A4480" s="1" t="s">
        <v>4517</v>
      </c>
      <c r="B4480" s="1" t="s">
        <v>81</v>
      </c>
      <c r="C4480" s="1">
        <v>3.0</v>
      </c>
      <c r="D4480" s="1">
        <v>1.5</v>
      </c>
      <c r="E4480" s="1">
        <v>4.5</v>
      </c>
      <c r="F4480" s="1" t="s">
        <v>39</v>
      </c>
      <c r="G4480" s="1" t="s">
        <v>29</v>
      </c>
      <c r="H4480" s="2">
        <v>45190.0</v>
      </c>
      <c r="J4480" s="3">
        <f t="shared" si="2"/>
        <v>3</v>
      </c>
      <c r="K4480" s="4">
        <f t="shared" si="3"/>
        <v>1.5</v>
      </c>
      <c r="L4480" s="4">
        <f t="shared" si="4"/>
        <v>4.5</v>
      </c>
      <c r="S4480" s="1" t="s">
        <v>4517</v>
      </c>
      <c r="T4480" s="4" t="str">
        <f t="shared" si="5"/>
        <v>Tea</v>
      </c>
      <c r="U4480" s="4" t="str">
        <f t="shared" si="6"/>
        <v>In-store</v>
      </c>
      <c r="V4480" s="4" t="str">
        <f t="shared" si="7"/>
        <v>Digital Wallet</v>
      </c>
      <c r="W4480" s="4">
        <f t="shared" ref="W4480:Y4480" si="4487">IF(OR(J4480 = "ERROR", J4480 = ""), "UNKNOWN", J4480)</f>
        <v>3</v>
      </c>
      <c r="X4480" s="4">
        <f t="shared" si="4487"/>
        <v>1.5</v>
      </c>
      <c r="Y4480" s="4">
        <f t="shared" si="4487"/>
        <v>4.5</v>
      </c>
      <c r="Z4480" s="5">
        <f t="shared" si="9"/>
        <v>45190</v>
      </c>
    </row>
    <row r="4481">
      <c r="A4481" s="1" t="s">
        <v>4518</v>
      </c>
      <c r="B4481" s="1" t="s">
        <v>36</v>
      </c>
      <c r="C4481" s="1">
        <v>4.0</v>
      </c>
      <c r="D4481" s="1">
        <v>5.0</v>
      </c>
      <c r="E4481" s="1">
        <v>20.0</v>
      </c>
      <c r="G4481" s="1" t="s">
        <v>24</v>
      </c>
      <c r="H4481" s="2">
        <v>45031.0</v>
      </c>
      <c r="J4481" s="3">
        <f t="shared" si="2"/>
        <v>4</v>
      </c>
      <c r="K4481" s="4">
        <f t="shared" si="3"/>
        <v>5</v>
      </c>
      <c r="L4481" s="4">
        <f t="shared" si="4"/>
        <v>20</v>
      </c>
      <c r="S4481" s="1" t="s">
        <v>4518</v>
      </c>
      <c r="T4481" s="4" t="str">
        <f t="shared" si="5"/>
        <v>Salad</v>
      </c>
      <c r="U4481" s="4" t="str">
        <f t="shared" si="6"/>
        <v>Takeaway</v>
      </c>
      <c r="V4481" s="4" t="str">
        <f t="shared" si="7"/>
        <v>UNKNOWN</v>
      </c>
      <c r="W4481" s="4">
        <f t="shared" ref="W4481:Y4481" si="4488">IF(OR(J4481 = "ERROR", J4481 = ""), "UNKNOWN", J4481)</f>
        <v>4</v>
      </c>
      <c r="X4481" s="4">
        <f t="shared" si="4488"/>
        <v>5</v>
      </c>
      <c r="Y4481" s="4">
        <f t="shared" si="4488"/>
        <v>20</v>
      </c>
      <c r="Z4481" s="5">
        <f t="shared" si="9"/>
        <v>45031</v>
      </c>
    </row>
    <row r="4482">
      <c r="A4482" s="1" t="s">
        <v>4519</v>
      </c>
      <c r="B4482" s="1" t="s">
        <v>41</v>
      </c>
      <c r="C4482" s="1">
        <v>4.0</v>
      </c>
      <c r="D4482" s="1">
        <v>4.0</v>
      </c>
      <c r="E4482" s="1">
        <v>16.0</v>
      </c>
      <c r="F4482" s="1" t="s">
        <v>39</v>
      </c>
      <c r="G4482" s="1" t="s">
        <v>25</v>
      </c>
      <c r="H4482" s="6">
        <v>45215.0</v>
      </c>
      <c r="J4482" s="3">
        <f t="shared" si="2"/>
        <v>4</v>
      </c>
      <c r="K4482" s="4">
        <f t="shared" si="3"/>
        <v>4</v>
      </c>
      <c r="L4482" s="4">
        <f t="shared" si="4"/>
        <v>16</v>
      </c>
      <c r="S4482" s="1" t="s">
        <v>4519</v>
      </c>
      <c r="T4482" s="4" t="str">
        <f t="shared" si="5"/>
        <v>Smoothie</v>
      </c>
      <c r="U4482" s="4" t="str">
        <f t="shared" si="6"/>
        <v>UNKNOWN</v>
      </c>
      <c r="V4482" s="4" t="str">
        <f t="shared" si="7"/>
        <v>Digital Wallet</v>
      </c>
      <c r="W4482" s="4">
        <f t="shared" ref="W4482:Y4482" si="4489">IF(OR(J4482 = "ERROR", J4482 = ""), "UNKNOWN", J4482)</f>
        <v>4</v>
      </c>
      <c r="X4482" s="4">
        <f t="shared" si="4489"/>
        <v>4</v>
      </c>
      <c r="Y4482" s="4">
        <f t="shared" si="4489"/>
        <v>16</v>
      </c>
      <c r="Z4482" s="7">
        <f t="shared" si="9"/>
        <v>45215</v>
      </c>
    </row>
    <row r="4483">
      <c r="A4483" s="1" t="s">
        <v>4520</v>
      </c>
      <c r="B4483" s="1" t="s">
        <v>27</v>
      </c>
      <c r="C4483" s="1">
        <v>5.0</v>
      </c>
      <c r="D4483" s="1">
        <v>3.0</v>
      </c>
      <c r="E4483" s="1">
        <v>15.0</v>
      </c>
      <c r="F4483" s="1" t="s">
        <v>23</v>
      </c>
      <c r="J4483" s="3">
        <f t="shared" si="2"/>
        <v>5</v>
      </c>
      <c r="K4483" s="4">
        <f t="shared" si="3"/>
        <v>3</v>
      </c>
      <c r="L4483" s="4">
        <f t="shared" si="4"/>
        <v>15</v>
      </c>
      <c r="S4483" s="1" t="s">
        <v>4520</v>
      </c>
      <c r="T4483" s="4" t="str">
        <f t="shared" si="5"/>
        <v>Cake</v>
      </c>
      <c r="U4483" s="4" t="str">
        <f t="shared" si="6"/>
        <v>UNKNOWN</v>
      </c>
      <c r="V4483" s="4" t="str">
        <f t="shared" si="7"/>
        <v>Credit Card</v>
      </c>
      <c r="W4483" s="4">
        <f t="shared" ref="W4483:Y4483" si="4490">IF(OR(J4483 = "ERROR", J4483 = ""), "UNKNOWN", J4483)</f>
        <v>5</v>
      </c>
      <c r="X4483" s="4">
        <f t="shared" si="4490"/>
        <v>3</v>
      </c>
      <c r="Y4483" s="4">
        <f t="shared" si="4490"/>
        <v>15</v>
      </c>
      <c r="Z4483" s="4" t="str">
        <f t="shared" si="9"/>
        <v>UNKNOWN</v>
      </c>
    </row>
    <row r="4484">
      <c r="A4484" s="1" t="s">
        <v>4521</v>
      </c>
      <c r="B4484" s="1" t="s">
        <v>81</v>
      </c>
      <c r="C4484" s="1">
        <v>4.0</v>
      </c>
      <c r="D4484" s="1">
        <v>1.5</v>
      </c>
      <c r="E4484" s="1">
        <v>6.0</v>
      </c>
      <c r="F4484" s="1" t="s">
        <v>23</v>
      </c>
      <c r="H4484" s="2">
        <v>45199.0</v>
      </c>
      <c r="J4484" s="3">
        <f t="shared" si="2"/>
        <v>4</v>
      </c>
      <c r="K4484" s="4">
        <f t="shared" si="3"/>
        <v>1.5</v>
      </c>
      <c r="L4484" s="4">
        <f t="shared" si="4"/>
        <v>6</v>
      </c>
      <c r="S4484" s="1" t="s">
        <v>4521</v>
      </c>
      <c r="T4484" s="4" t="str">
        <f t="shared" si="5"/>
        <v>Tea</v>
      </c>
      <c r="U4484" s="4" t="str">
        <f t="shared" si="6"/>
        <v>UNKNOWN</v>
      </c>
      <c r="V4484" s="4" t="str">
        <f t="shared" si="7"/>
        <v>Credit Card</v>
      </c>
      <c r="W4484" s="4">
        <f t="shared" ref="W4484:Y4484" si="4491">IF(OR(J4484 = "ERROR", J4484 = ""), "UNKNOWN", J4484)</f>
        <v>4</v>
      </c>
      <c r="X4484" s="4">
        <f t="shared" si="4491"/>
        <v>1.5</v>
      </c>
      <c r="Y4484" s="4">
        <f t="shared" si="4491"/>
        <v>6</v>
      </c>
      <c r="Z4484" s="5">
        <f t="shared" si="9"/>
        <v>45199</v>
      </c>
    </row>
    <row r="4485">
      <c r="A4485" s="1" t="s">
        <v>4522</v>
      </c>
      <c r="B4485" s="1" t="s">
        <v>32</v>
      </c>
      <c r="C4485" s="1">
        <v>1.0</v>
      </c>
      <c r="D4485" s="1">
        <v>1.0</v>
      </c>
      <c r="E4485" s="1" t="s">
        <v>30</v>
      </c>
      <c r="F4485" s="1" t="s">
        <v>39</v>
      </c>
      <c r="G4485" s="1" t="s">
        <v>29</v>
      </c>
      <c r="H4485" s="2">
        <v>45051.0</v>
      </c>
      <c r="J4485" s="3">
        <f t="shared" si="2"/>
        <v>1</v>
      </c>
      <c r="K4485" s="4">
        <f t="shared" si="3"/>
        <v>1</v>
      </c>
      <c r="L4485" s="4">
        <f t="shared" si="4"/>
        <v>1</v>
      </c>
      <c r="S4485" s="1" t="s">
        <v>4522</v>
      </c>
      <c r="T4485" s="4" t="str">
        <f t="shared" si="5"/>
        <v>Cookie</v>
      </c>
      <c r="U4485" s="4" t="str">
        <f t="shared" si="6"/>
        <v>In-store</v>
      </c>
      <c r="V4485" s="4" t="str">
        <f t="shared" si="7"/>
        <v>Digital Wallet</v>
      </c>
      <c r="W4485" s="4">
        <f t="shared" ref="W4485:Y4485" si="4492">IF(OR(J4485 = "ERROR", J4485 = ""), "UNKNOWN", J4485)</f>
        <v>1</v>
      </c>
      <c r="X4485" s="4">
        <f t="shared" si="4492"/>
        <v>1</v>
      </c>
      <c r="Y4485" s="4">
        <f t="shared" si="4492"/>
        <v>1</v>
      </c>
      <c r="Z4485" s="5">
        <f t="shared" si="9"/>
        <v>45051</v>
      </c>
    </row>
    <row r="4486">
      <c r="A4486" s="1" t="s">
        <v>4523</v>
      </c>
      <c r="B4486" s="1" t="s">
        <v>32</v>
      </c>
      <c r="C4486" s="1">
        <v>5.0</v>
      </c>
      <c r="E4486" s="1">
        <v>5.0</v>
      </c>
      <c r="F4486" s="1" t="s">
        <v>23</v>
      </c>
      <c r="H4486" s="2">
        <v>45098.0</v>
      </c>
      <c r="J4486" s="3">
        <f t="shared" si="2"/>
        <v>5</v>
      </c>
      <c r="K4486" s="4">
        <f t="shared" si="3"/>
        <v>1</v>
      </c>
      <c r="L4486" s="4">
        <f t="shared" si="4"/>
        <v>5</v>
      </c>
      <c r="S4486" s="1" t="s">
        <v>4523</v>
      </c>
      <c r="T4486" s="4" t="str">
        <f t="shared" si="5"/>
        <v>Cookie</v>
      </c>
      <c r="U4486" s="4" t="str">
        <f t="shared" si="6"/>
        <v>UNKNOWN</v>
      </c>
      <c r="V4486" s="4" t="str">
        <f t="shared" si="7"/>
        <v>Credit Card</v>
      </c>
      <c r="W4486" s="4">
        <f t="shared" ref="W4486:Y4486" si="4493">IF(OR(J4486 = "ERROR", J4486 = ""), "UNKNOWN", J4486)</f>
        <v>5</v>
      </c>
      <c r="X4486" s="4">
        <f t="shared" si="4493"/>
        <v>1</v>
      </c>
      <c r="Y4486" s="4">
        <f t="shared" si="4493"/>
        <v>5</v>
      </c>
      <c r="Z4486" s="5">
        <f t="shared" si="9"/>
        <v>45098</v>
      </c>
    </row>
    <row r="4487">
      <c r="A4487" s="1" t="s">
        <v>4524</v>
      </c>
      <c r="B4487" s="1" t="s">
        <v>81</v>
      </c>
      <c r="C4487" s="1">
        <v>2.0</v>
      </c>
      <c r="D4487" s="1">
        <v>1.5</v>
      </c>
      <c r="E4487" s="1">
        <v>3.0</v>
      </c>
      <c r="J4487" s="3">
        <f t="shared" si="2"/>
        <v>2</v>
      </c>
      <c r="K4487" s="4">
        <f t="shared" si="3"/>
        <v>1.5</v>
      </c>
      <c r="L4487" s="4">
        <f t="shared" si="4"/>
        <v>3</v>
      </c>
      <c r="S4487" s="1" t="s">
        <v>4524</v>
      </c>
      <c r="T4487" s="4" t="str">
        <f t="shared" si="5"/>
        <v>Tea</v>
      </c>
      <c r="U4487" s="4" t="str">
        <f t="shared" si="6"/>
        <v>UNKNOWN</v>
      </c>
      <c r="V4487" s="4" t="str">
        <f t="shared" si="7"/>
        <v>UNKNOWN</v>
      </c>
      <c r="W4487" s="4">
        <f t="shared" ref="W4487:Y4487" si="4494">IF(OR(J4487 = "ERROR", J4487 = ""), "UNKNOWN", J4487)</f>
        <v>2</v>
      </c>
      <c r="X4487" s="4">
        <f t="shared" si="4494"/>
        <v>1.5</v>
      </c>
      <c r="Y4487" s="4">
        <f t="shared" si="4494"/>
        <v>3</v>
      </c>
      <c r="Z4487" s="4" t="str">
        <f t="shared" si="9"/>
        <v>UNKNOWN</v>
      </c>
    </row>
    <row r="4488">
      <c r="A4488" s="1" t="s">
        <v>4525</v>
      </c>
      <c r="B4488" s="1" t="s">
        <v>55</v>
      </c>
      <c r="C4488" s="1">
        <v>2.0</v>
      </c>
      <c r="D4488" s="1">
        <v>3.0</v>
      </c>
      <c r="E4488" s="1">
        <v>6.0</v>
      </c>
      <c r="F4488" s="1" t="s">
        <v>23</v>
      </c>
      <c r="G4488" s="1" t="s">
        <v>24</v>
      </c>
      <c r="H4488" s="6">
        <v>45279.0</v>
      </c>
      <c r="J4488" s="3">
        <f t="shared" si="2"/>
        <v>2</v>
      </c>
      <c r="K4488" s="4">
        <f t="shared" si="3"/>
        <v>3</v>
      </c>
      <c r="L4488" s="4">
        <f t="shared" si="4"/>
        <v>6</v>
      </c>
      <c r="S4488" s="1" t="s">
        <v>4525</v>
      </c>
      <c r="T4488" s="4" t="str">
        <f t="shared" si="5"/>
        <v>Juice</v>
      </c>
      <c r="U4488" s="4" t="str">
        <f t="shared" si="6"/>
        <v>Takeaway</v>
      </c>
      <c r="V4488" s="4" t="str">
        <f t="shared" si="7"/>
        <v>Credit Card</v>
      </c>
      <c r="W4488" s="4">
        <f t="shared" ref="W4488:Y4488" si="4495">IF(OR(J4488 = "ERROR", J4488 = ""), "UNKNOWN", J4488)</f>
        <v>2</v>
      </c>
      <c r="X4488" s="4">
        <f t="shared" si="4495"/>
        <v>3</v>
      </c>
      <c r="Y4488" s="4">
        <f t="shared" si="4495"/>
        <v>6</v>
      </c>
      <c r="Z4488" s="7">
        <f t="shared" si="9"/>
        <v>45279</v>
      </c>
    </row>
    <row r="4489">
      <c r="A4489" s="1" t="s">
        <v>4526</v>
      </c>
      <c r="B4489" s="1" t="s">
        <v>36</v>
      </c>
      <c r="C4489" s="1">
        <v>4.0</v>
      </c>
      <c r="D4489" s="1">
        <v>5.0</v>
      </c>
      <c r="E4489" s="1">
        <v>20.0</v>
      </c>
      <c r="F4489" s="1" t="s">
        <v>25</v>
      </c>
      <c r="H4489" s="2">
        <v>45032.0</v>
      </c>
      <c r="J4489" s="3">
        <f t="shared" si="2"/>
        <v>4</v>
      </c>
      <c r="K4489" s="4">
        <f t="shared" si="3"/>
        <v>5</v>
      </c>
      <c r="L4489" s="4">
        <f t="shared" si="4"/>
        <v>20</v>
      </c>
      <c r="S4489" s="1" t="s">
        <v>4526</v>
      </c>
      <c r="T4489" s="4" t="str">
        <f t="shared" si="5"/>
        <v>Salad</v>
      </c>
      <c r="U4489" s="4" t="str">
        <f t="shared" si="6"/>
        <v>UNKNOWN</v>
      </c>
      <c r="V4489" s="4" t="str">
        <f t="shared" si="7"/>
        <v>UNKNOWN</v>
      </c>
      <c r="W4489" s="4">
        <f t="shared" ref="W4489:Y4489" si="4496">IF(OR(J4489 = "ERROR", J4489 = ""), "UNKNOWN", J4489)</f>
        <v>4</v>
      </c>
      <c r="X4489" s="4">
        <f t="shared" si="4496"/>
        <v>5</v>
      </c>
      <c r="Y4489" s="4">
        <f t="shared" si="4496"/>
        <v>20</v>
      </c>
      <c r="Z4489" s="5">
        <f t="shared" si="9"/>
        <v>45032</v>
      </c>
    </row>
    <row r="4490">
      <c r="A4490" s="1" t="s">
        <v>4527</v>
      </c>
      <c r="B4490" s="1" t="s">
        <v>81</v>
      </c>
      <c r="C4490" s="1">
        <v>4.0</v>
      </c>
      <c r="D4490" s="1">
        <v>1.5</v>
      </c>
      <c r="E4490" s="1">
        <v>6.0</v>
      </c>
      <c r="F4490" s="1" t="s">
        <v>25</v>
      </c>
      <c r="G4490" s="1" t="s">
        <v>29</v>
      </c>
      <c r="H4490" s="2">
        <v>45092.0</v>
      </c>
      <c r="J4490" s="3">
        <f t="shared" si="2"/>
        <v>4</v>
      </c>
      <c r="K4490" s="4">
        <f t="shared" si="3"/>
        <v>1.5</v>
      </c>
      <c r="L4490" s="4">
        <f t="shared" si="4"/>
        <v>6</v>
      </c>
      <c r="S4490" s="1" t="s">
        <v>4527</v>
      </c>
      <c r="T4490" s="4" t="str">
        <f t="shared" si="5"/>
        <v>Tea</v>
      </c>
      <c r="U4490" s="4" t="str">
        <f t="shared" si="6"/>
        <v>In-store</v>
      </c>
      <c r="V4490" s="4" t="str">
        <f t="shared" si="7"/>
        <v>UNKNOWN</v>
      </c>
      <c r="W4490" s="4">
        <f t="shared" ref="W4490:Y4490" si="4497">IF(OR(J4490 = "ERROR", J4490 = ""), "UNKNOWN", J4490)</f>
        <v>4</v>
      </c>
      <c r="X4490" s="4">
        <f t="shared" si="4497"/>
        <v>1.5</v>
      </c>
      <c r="Y4490" s="4">
        <f t="shared" si="4497"/>
        <v>6</v>
      </c>
      <c r="Z4490" s="5">
        <f t="shared" si="9"/>
        <v>45092</v>
      </c>
    </row>
    <row r="4491">
      <c r="A4491" s="1" t="s">
        <v>4528</v>
      </c>
      <c r="B4491" s="1" t="s">
        <v>36</v>
      </c>
      <c r="C4491" s="1">
        <v>3.0</v>
      </c>
      <c r="D4491" s="1">
        <v>5.0</v>
      </c>
      <c r="E4491" s="1">
        <v>15.0</v>
      </c>
      <c r="H4491" s="2">
        <v>45060.0</v>
      </c>
      <c r="J4491" s="3">
        <f t="shared" si="2"/>
        <v>3</v>
      </c>
      <c r="K4491" s="4">
        <f t="shared" si="3"/>
        <v>5</v>
      </c>
      <c r="L4491" s="4">
        <f t="shared" si="4"/>
        <v>15</v>
      </c>
      <c r="S4491" s="1" t="s">
        <v>4528</v>
      </c>
      <c r="T4491" s="4" t="str">
        <f t="shared" si="5"/>
        <v>Salad</v>
      </c>
      <c r="U4491" s="4" t="str">
        <f t="shared" si="6"/>
        <v>UNKNOWN</v>
      </c>
      <c r="V4491" s="4" t="str">
        <f t="shared" si="7"/>
        <v>UNKNOWN</v>
      </c>
      <c r="W4491" s="4">
        <f t="shared" ref="W4491:Y4491" si="4498">IF(OR(J4491 = "ERROR", J4491 = ""), "UNKNOWN", J4491)</f>
        <v>3</v>
      </c>
      <c r="X4491" s="4">
        <f t="shared" si="4498"/>
        <v>5</v>
      </c>
      <c r="Y4491" s="4">
        <f t="shared" si="4498"/>
        <v>15</v>
      </c>
      <c r="Z4491" s="5">
        <f t="shared" si="9"/>
        <v>45060</v>
      </c>
    </row>
    <row r="4492">
      <c r="A4492" s="1" t="s">
        <v>4529</v>
      </c>
      <c r="B4492" s="1" t="s">
        <v>55</v>
      </c>
      <c r="C4492" s="1">
        <v>2.0</v>
      </c>
      <c r="D4492" s="1">
        <v>3.0</v>
      </c>
      <c r="E4492" s="1">
        <v>6.0</v>
      </c>
      <c r="F4492" s="1" t="s">
        <v>39</v>
      </c>
      <c r="G4492" s="1" t="s">
        <v>24</v>
      </c>
      <c r="H4492" s="2">
        <v>45061.0</v>
      </c>
      <c r="J4492" s="3">
        <f t="shared" si="2"/>
        <v>2</v>
      </c>
      <c r="K4492" s="4">
        <f t="shared" si="3"/>
        <v>3</v>
      </c>
      <c r="L4492" s="4">
        <f t="shared" si="4"/>
        <v>6</v>
      </c>
      <c r="S4492" s="1" t="s">
        <v>4529</v>
      </c>
      <c r="T4492" s="4" t="str">
        <f t="shared" si="5"/>
        <v>Juice</v>
      </c>
      <c r="U4492" s="4" t="str">
        <f t="shared" si="6"/>
        <v>Takeaway</v>
      </c>
      <c r="V4492" s="4" t="str">
        <f t="shared" si="7"/>
        <v>Digital Wallet</v>
      </c>
      <c r="W4492" s="4">
        <f t="shared" ref="W4492:Y4492" si="4499">IF(OR(J4492 = "ERROR", J4492 = ""), "UNKNOWN", J4492)</f>
        <v>2</v>
      </c>
      <c r="X4492" s="4">
        <f t="shared" si="4499"/>
        <v>3</v>
      </c>
      <c r="Y4492" s="4">
        <f t="shared" si="4499"/>
        <v>6</v>
      </c>
      <c r="Z4492" s="5">
        <f t="shared" si="9"/>
        <v>45061</v>
      </c>
    </row>
    <row r="4493">
      <c r="A4493" s="1" t="s">
        <v>4530</v>
      </c>
      <c r="B4493" s="1" t="s">
        <v>32</v>
      </c>
      <c r="C4493" s="1">
        <v>2.0</v>
      </c>
      <c r="D4493" s="1">
        <v>1.0</v>
      </c>
      <c r="E4493" s="1">
        <v>2.0</v>
      </c>
      <c r="F4493" s="1" t="s">
        <v>23</v>
      </c>
      <c r="G4493" s="1" t="s">
        <v>24</v>
      </c>
      <c r="H4493" s="2">
        <v>45052.0</v>
      </c>
      <c r="J4493" s="3">
        <f t="shared" si="2"/>
        <v>2</v>
      </c>
      <c r="K4493" s="4">
        <f t="shared" si="3"/>
        <v>1</v>
      </c>
      <c r="L4493" s="4">
        <f t="shared" si="4"/>
        <v>2</v>
      </c>
      <c r="S4493" s="1" t="s">
        <v>4530</v>
      </c>
      <c r="T4493" s="4" t="str">
        <f t="shared" si="5"/>
        <v>Cookie</v>
      </c>
      <c r="U4493" s="4" t="str">
        <f t="shared" si="6"/>
        <v>Takeaway</v>
      </c>
      <c r="V4493" s="4" t="str">
        <f t="shared" si="7"/>
        <v>Credit Card</v>
      </c>
      <c r="W4493" s="4">
        <f t="shared" ref="W4493:Y4493" si="4500">IF(OR(J4493 = "ERROR", J4493 = ""), "UNKNOWN", J4493)</f>
        <v>2</v>
      </c>
      <c r="X4493" s="4">
        <f t="shared" si="4500"/>
        <v>1</v>
      </c>
      <c r="Y4493" s="4">
        <f t="shared" si="4500"/>
        <v>2</v>
      </c>
      <c r="Z4493" s="5">
        <f t="shared" si="9"/>
        <v>45052</v>
      </c>
    </row>
    <row r="4494">
      <c r="A4494" s="1" t="s">
        <v>4531</v>
      </c>
      <c r="B4494" s="1" t="s">
        <v>41</v>
      </c>
      <c r="C4494" s="1">
        <v>4.0</v>
      </c>
      <c r="D4494" s="1" t="s">
        <v>25</v>
      </c>
      <c r="E4494" s="1">
        <v>16.0</v>
      </c>
      <c r="F4494" s="1" t="s">
        <v>39</v>
      </c>
      <c r="G4494" s="1" t="s">
        <v>29</v>
      </c>
      <c r="H4494" s="6">
        <v>45260.0</v>
      </c>
      <c r="J4494" s="3">
        <f t="shared" si="2"/>
        <v>4</v>
      </c>
      <c r="K4494" s="4">
        <f t="shared" si="3"/>
        <v>4</v>
      </c>
      <c r="L4494" s="4">
        <f t="shared" si="4"/>
        <v>16</v>
      </c>
      <c r="S4494" s="1" t="s">
        <v>4531</v>
      </c>
      <c r="T4494" s="4" t="str">
        <f t="shared" si="5"/>
        <v>Smoothie</v>
      </c>
      <c r="U4494" s="4" t="str">
        <f t="shared" si="6"/>
        <v>In-store</v>
      </c>
      <c r="V4494" s="4" t="str">
        <f t="shared" si="7"/>
        <v>Digital Wallet</v>
      </c>
      <c r="W4494" s="4">
        <f t="shared" ref="W4494:Y4494" si="4501">IF(OR(J4494 = "ERROR", J4494 = ""), "UNKNOWN", J4494)</f>
        <v>4</v>
      </c>
      <c r="X4494" s="4">
        <f t="shared" si="4501"/>
        <v>4</v>
      </c>
      <c r="Y4494" s="4">
        <f t="shared" si="4501"/>
        <v>16</v>
      </c>
      <c r="Z4494" s="7">
        <f t="shared" si="9"/>
        <v>45260</v>
      </c>
    </row>
    <row r="4495">
      <c r="A4495" s="1" t="s">
        <v>4532</v>
      </c>
      <c r="B4495" s="1" t="s">
        <v>41</v>
      </c>
      <c r="C4495" s="1">
        <v>1.0</v>
      </c>
      <c r="D4495" s="1">
        <v>4.0</v>
      </c>
      <c r="E4495" s="1">
        <v>4.0</v>
      </c>
      <c r="F4495" s="1" t="s">
        <v>28</v>
      </c>
      <c r="H4495" s="2">
        <v>45139.0</v>
      </c>
      <c r="J4495" s="3">
        <f t="shared" si="2"/>
        <v>1</v>
      </c>
      <c r="K4495" s="4">
        <f t="shared" si="3"/>
        <v>4</v>
      </c>
      <c r="L4495" s="4">
        <f t="shared" si="4"/>
        <v>4</v>
      </c>
      <c r="S4495" s="1" t="s">
        <v>4532</v>
      </c>
      <c r="T4495" s="4" t="str">
        <f t="shared" si="5"/>
        <v>Smoothie</v>
      </c>
      <c r="U4495" s="4" t="str">
        <f t="shared" si="6"/>
        <v>UNKNOWN</v>
      </c>
      <c r="V4495" s="4" t="str">
        <f t="shared" si="7"/>
        <v>Cash</v>
      </c>
      <c r="W4495" s="4">
        <f t="shared" ref="W4495:Y4495" si="4502">IF(OR(J4495 = "ERROR", J4495 = ""), "UNKNOWN", J4495)</f>
        <v>1</v>
      </c>
      <c r="X4495" s="4">
        <f t="shared" si="4502"/>
        <v>4</v>
      </c>
      <c r="Y4495" s="4">
        <f t="shared" si="4502"/>
        <v>4</v>
      </c>
      <c r="Z4495" s="5">
        <f t="shared" si="9"/>
        <v>45139</v>
      </c>
    </row>
    <row r="4496">
      <c r="A4496" s="1" t="s">
        <v>4533</v>
      </c>
      <c r="B4496" s="1" t="s">
        <v>32</v>
      </c>
      <c r="C4496" s="1">
        <v>1.0</v>
      </c>
      <c r="D4496" s="1">
        <v>1.0</v>
      </c>
      <c r="E4496" s="1">
        <v>1.0</v>
      </c>
      <c r="G4496" s="1" t="s">
        <v>29</v>
      </c>
      <c r="H4496" s="6">
        <v>45240.0</v>
      </c>
      <c r="J4496" s="3">
        <f t="shared" si="2"/>
        <v>1</v>
      </c>
      <c r="K4496" s="4">
        <f t="shared" si="3"/>
        <v>1</v>
      </c>
      <c r="L4496" s="4">
        <f t="shared" si="4"/>
        <v>1</v>
      </c>
      <c r="S4496" s="1" t="s">
        <v>4533</v>
      </c>
      <c r="T4496" s="4" t="str">
        <f t="shared" si="5"/>
        <v>Cookie</v>
      </c>
      <c r="U4496" s="4" t="str">
        <f t="shared" si="6"/>
        <v>In-store</v>
      </c>
      <c r="V4496" s="4" t="str">
        <f t="shared" si="7"/>
        <v>UNKNOWN</v>
      </c>
      <c r="W4496" s="4">
        <f t="shared" ref="W4496:Y4496" si="4503">IF(OR(J4496 = "ERROR", J4496 = ""), "UNKNOWN", J4496)</f>
        <v>1</v>
      </c>
      <c r="X4496" s="4">
        <f t="shared" si="4503"/>
        <v>1</v>
      </c>
      <c r="Y4496" s="4">
        <f t="shared" si="4503"/>
        <v>1</v>
      </c>
      <c r="Z4496" s="7">
        <f t="shared" si="9"/>
        <v>45240</v>
      </c>
    </row>
    <row r="4497">
      <c r="A4497" s="1" t="s">
        <v>4534</v>
      </c>
      <c r="B4497" s="1" t="s">
        <v>81</v>
      </c>
      <c r="C4497" s="1">
        <v>3.0</v>
      </c>
      <c r="D4497" s="1">
        <v>1.5</v>
      </c>
      <c r="E4497" s="1">
        <v>4.5</v>
      </c>
      <c r="F4497" s="1" t="s">
        <v>23</v>
      </c>
      <c r="G4497" s="1" t="s">
        <v>29</v>
      </c>
      <c r="H4497" s="2">
        <v>45207.0</v>
      </c>
      <c r="J4497" s="3">
        <f t="shared" si="2"/>
        <v>3</v>
      </c>
      <c r="K4497" s="4">
        <f t="shared" si="3"/>
        <v>1.5</v>
      </c>
      <c r="L4497" s="4">
        <f t="shared" si="4"/>
        <v>4.5</v>
      </c>
      <c r="S4497" s="1" t="s">
        <v>4534</v>
      </c>
      <c r="T4497" s="4" t="str">
        <f t="shared" si="5"/>
        <v>Tea</v>
      </c>
      <c r="U4497" s="4" t="str">
        <f t="shared" si="6"/>
        <v>In-store</v>
      </c>
      <c r="V4497" s="4" t="str">
        <f t="shared" si="7"/>
        <v>Credit Card</v>
      </c>
      <c r="W4497" s="4">
        <f t="shared" ref="W4497:Y4497" si="4504">IF(OR(J4497 = "ERROR", J4497 = ""), "UNKNOWN", J4497)</f>
        <v>3</v>
      </c>
      <c r="X4497" s="4">
        <f t="shared" si="4504"/>
        <v>1.5</v>
      </c>
      <c r="Y4497" s="4">
        <f t="shared" si="4504"/>
        <v>4.5</v>
      </c>
      <c r="Z4497" s="5">
        <f t="shared" si="9"/>
        <v>45207</v>
      </c>
    </row>
    <row r="4498">
      <c r="A4498" s="1" t="s">
        <v>4535</v>
      </c>
      <c r="B4498" s="1" t="s">
        <v>22</v>
      </c>
      <c r="C4498" s="1">
        <v>1.0</v>
      </c>
      <c r="D4498" s="1">
        <v>2.0</v>
      </c>
      <c r="E4498" s="1">
        <v>2.0</v>
      </c>
      <c r="F4498" s="1" t="s">
        <v>39</v>
      </c>
      <c r="G4498" s="1" t="s">
        <v>29</v>
      </c>
      <c r="H4498" s="2">
        <v>45159.0</v>
      </c>
      <c r="J4498" s="3">
        <f t="shared" si="2"/>
        <v>1</v>
      </c>
      <c r="K4498" s="4">
        <f t="shared" si="3"/>
        <v>2</v>
      </c>
      <c r="L4498" s="4">
        <f t="shared" si="4"/>
        <v>2</v>
      </c>
      <c r="S4498" s="1" t="s">
        <v>4535</v>
      </c>
      <c r="T4498" s="4" t="str">
        <f t="shared" si="5"/>
        <v>Coffee</v>
      </c>
      <c r="U4498" s="4" t="str">
        <f t="shared" si="6"/>
        <v>In-store</v>
      </c>
      <c r="V4498" s="4" t="str">
        <f t="shared" si="7"/>
        <v>Digital Wallet</v>
      </c>
      <c r="W4498" s="4">
        <f t="shared" ref="W4498:Y4498" si="4505">IF(OR(J4498 = "ERROR", J4498 = ""), "UNKNOWN", J4498)</f>
        <v>1</v>
      </c>
      <c r="X4498" s="4">
        <f t="shared" si="4505"/>
        <v>2</v>
      </c>
      <c r="Y4498" s="4">
        <f t="shared" si="4505"/>
        <v>2</v>
      </c>
      <c r="Z4498" s="5">
        <f t="shared" si="9"/>
        <v>45159</v>
      </c>
    </row>
    <row r="4499">
      <c r="A4499" s="1" t="s">
        <v>4536</v>
      </c>
      <c r="B4499" s="1" t="s">
        <v>27</v>
      </c>
      <c r="C4499" s="1">
        <v>4.0</v>
      </c>
      <c r="D4499" s="1">
        <v>3.0</v>
      </c>
      <c r="E4499" s="1">
        <v>12.0</v>
      </c>
      <c r="F4499" s="1" t="s">
        <v>28</v>
      </c>
      <c r="H4499" s="6">
        <v>45221.0</v>
      </c>
      <c r="J4499" s="3">
        <f t="shared" si="2"/>
        <v>4</v>
      </c>
      <c r="K4499" s="4">
        <f t="shared" si="3"/>
        <v>3</v>
      </c>
      <c r="L4499" s="4">
        <f t="shared" si="4"/>
        <v>12</v>
      </c>
      <c r="S4499" s="1" t="s">
        <v>4536</v>
      </c>
      <c r="T4499" s="4" t="str">
        <f t="shared" si="5"/>
        <v>Cake</v>
      </c>
      <c r="U4499" s="4" t="str">
        <f t="shared" si="6"/>
        <v>UNKNOWN</v>
      </c>
      <c r="V4499" s="4" t="str">
        <f t="shared" si="7"/>
        <v>Cash</v>
      </c>
      <c r="W4499" s="4">
        <f t="shared" ref="W4499:Y4499" si="4506">IF(OR(J4499 = "ERROR", J4499 = ""), "UNKNOWN", J4499)</f>
        <v>4</v>
      </c>
      <c r="X4499" s="4">
        <f t="shared" si="4506"/>
        <v>3</v>
      </c>
      <c r="Y4499" s="4">
        <f t="shared" si="4506"/>
        <v>12</v>
      </c>
      <c r="Z4499" s="7">
        <f t="shared" si="9"/>
        <v>45221</v>
      </c>
    </row>
    <row r="4500">
      <c r="A4500" s="1" t="s">
        <v>4537</v>
      </c>
      <c r="B4500" s="1" t="s">
        <v>81</v>
      </c>
      <c r="C4500" s="1">
        <v>2.0</v>
      </c>
      <c r="D4500" s="1">
        <v>1.5</v>
      </c>
      <c r="E4500" s="1">
        <v>3.0</v>
      </c>
      <c r="F4500" s="1" t="s">
        <v>23</v>
      </c>
      <c r="H4500" s="6">
        <v>45224.0</v>
      </c>
      <c r="J4500" s="3">
        <f t="shared" si="2"/>
        <v>2</v>
      </c>
      <c r="K4500" s="4">
        <f t="shared" si="3"/>
        <v>1.5</v>
      </c>
      <c r="L4500" s="4">
        <f t="shared" si="4"/>
        <v>3</v>
      </c>
      <c r="S4500" s="1" t="s">
        <v>4537</v>
      </c>
      <c r="T4500" s="4" t="str">
        <f t="shared" si="5"/>
        <v>Tea</v>
      </c>
      <c r="U4500" s="4" t="str">
        <f t="shared" si="6"/>
        <v>UNKNOWN</v>
      </c>
      <c r="V4500" s="4" t="str">
        <f t="shared" si="7"/>
        <v>Credit Card</v>
      </c>
      <c r="W4500" s="4">
        <f t="shared" ref="W4500:Y4500" si="4507">IF(OR(J4500 = "ERROR", J4500 = ""), "UNKNOWN", J4500)</f>
        <v>2</v>
      </c>
      <c r="X4500" s="4">
        <f t="shared" si="4507"/>
        <v>1.5</v>
      </c>
      <c r="Y4500" s="4">
        <f t="shared" si="4507"/>
        <v>3</v>
      </c>
      <c r="Z4500" s="7">
        <f t="shared" si="9"/>
        <v>45224</v>
      </c>
    </row>
    <row r="4501">
      <c r="A4501" s="1" t="s">
        <v>4538</v>
      </c>
      <c r="B4501" s="1" t="s">
        <v>22</v>
      </c>
      <c r="C4501" s="1">
        <v>4.0</v>
      </c>
      <c r="D4501" s="1">
        <v>2.0</v>
      </c>
      <c r="E4501" s="1">
        <v>8.0</v>
      </c>
      <c r="G4501" s="1" t="s">
        <v>24</v>
      </c>
      <c r="H4501" s="2">
        <v>44985.0</v>
      </c>
      <c r="J4501" s="3">
        <f t="shared" si="2"/>
        <v>4</v>
      </c>
      <c r="K4501" s="4">
        <f t="shared" si="3"/>
        <v>2</v>
      </c>
      <c r="L4501" s="4">
        <f t="shared" si="4"/>
        <v>8</v>
      </c>
      <c r="S4501" s="1" t="s">
        <v>4538</v>
      </c>
      <c r="T4501" s="4" t="str">
        <f t="shared" si="5"/>
        <v>Coffee</v>
      </c>
      <c r="U4501" s="4" t="str">
        <f t="shared" si="6"/>
        <v>Takeaway</v>
      </c>
      <c r="V4501" s="4" t="str">
        <f t="shared" si="7"/>
        <v>UNKNOWN</v>
      </c>
      <c r="W4501" s="4">
        <f t="shared" ref="W4501:Y4501" si="4508">IF(OR(J4501 = "ERROR", J4501 = ""), "UNKNOWN", J4501)</f>
        <v>4</v>
      </c>
      <c r="X4501" s="4">
        <f t="shared" si="4508"/>
        <v>2</v>
      </c>
      <c r="Y4501" s="4">
        <f t="shared" si="4508"/>
        <v>8</v>
      </c>
      <c r="Z4501" s="5">
        <f t="shared" si="9"/>
        <v>44985</v>
      </c>
    </row>
    <row r="4502">
      <c r="A4502" s="1" t="s">
        <v>4539</v>
      </c>
      <c r="B4502" s="1" t="s">
        <v>22</v>
      </c>
      <c r="C4502" s="1" t="s">
        <v>30</v>
      </c>
      <c r="D4502" s="1">
        <v>2.0</v>
      </c>
      <c r="E4502" s="1">
        <v>2.0</v>
      </c>
      <c r="H4502" s="2">
        <v>45232.0</v>
      </c>
      <c r="J4502" s="3">
        <f t="shared" si="2"/>
        <v>1</v>
      </c>
      <c r="K4502" s="4">
        <f t="shared" si="3"/>
        <v>2</v>
      </c>
      <c r="L4502" s="4">
        <f t="shared" si="4"/>
        <v>2</v>
      </c>
      <c r="S4502" s="1" t="s">
        <v>4539</v>
      </c>
      <c r="T4502" s="4" t="str">
        <f t="shared" si="5"/>
        <v>Coffee</v>
      </c>
      <c r="U4502" s="4" t="str">
        <f t="shared" si="6"/>
        <v>UNKNOWN</v>
      </c>
      <c r="V4502" s="4" t="str">
        <f t="shared" si="7"/>
        <v>UNKNOWN</v>
      </c>
      <c r="W4502" s="4">
        <f t="shared" ref="W4502:Y4502" si="4509">IF(OR(J4502 = "ERROR", J4502 = ""), "UNKNOWN", J4502)</f>
        <v>1</v>
      </c>
      <c r="X4502" s="4">
        <f t="shared" si="4509"/>
        <v>2</v>
      </c>
      <c r="Y4502" s="4">
        <f t="shared" si="4509"/>
        <v>2</v>
      </c>
      <c r="Z4502" s="5">
        <f t="shared" si="9"/>
        <v>45232</v>
      </c>
    </row>
    <row r="4503">
      <c r="A4503" s="1" t="s">
        <v>4540</v>
      </c>
      <c r="B4503" s="1" t="s">
        <v>22</v>
      </c>
      <c r="C4503" s="1">
        <v>4.0</v>
      </c>
      <c r="D4503" s="1">
        <v>2.0</v>
      </c>
      <c r="E4503" s="1">
        <v>8.0</v>
      </c>
      <c r="F4503" s="1" t="s">
        <v>28</v>
      </c>
      <c r="G4503" s="1" t="s">
        <v>30</v>
      </c>
      <c r="H4503" s="2">
        <v>45149.0</v>
      </c>
      <c r="J4503" s="3">
        <f t="shared" si="2"/>
        <v>4</v>
      </c>
      <c r="K4503" s="4">
        <f t="shared" si="3"/>
        <v>2</v>
      </c>
      <c r="L4503" s="4">
        <f t="shared" si="4"/>
        <v>8</v>
      </c>
      <c r="S4503" s="1" t="s">
        <v>4540</v>
      </c>
      <c r="T4503" s="4" t="str">
        <f t="shared" si="5"/>
        <v>Coffee</v>
      </c>
      <c r="U4503" s="4" t="str">
        <f t="shared" si="6"/>
        <v>UNKNOWN</v>
      </c>
      <c r="V4503" s="4" t="str">
        <f t="shared" si="7"/>
        <v>Cash</v>
      </c>
      <c r="W4503" s="4">
        <f t="shared" ref="W4503:Y4503" si="4510">IF(OR(J4503 = "ERROR", J4503 = ""), "UNKNOWN", J4503)</f>
        <v>4</v>
      </c>
      <c r="X4503" s="4">
        <f t="shared" si="4510"/>
        <v>2</v>
      </c>
      <c r="Y4503" s="4">
        <f t="shared" si="4510"/>
        <v>8</v>
      </c>
      <c r="Z4503" s="5">
        <f t="shared" si="9"/>
        <v>45149</v>
      </c>
    </row>
    <row r="4504">
      <c r="A4504" s="1" t="s">
        <v>4541</v>
      </c>
      <c r="B4504" s="1" t="s">
        <v>81</v>
      </c>
      <c r="C4504" s="1">
        <v>4.0</v>
      </c>
      <c r="D4504" s="1">
        <v>1.5</v>
      </c>
      <c r="E4504" s="1">
        <v>6.0</v>
      </c>
      <c r="G4504" s="1" t="s">
        <v>24</v>
      </c>
      <c r="H4504" s="2">
        <v>44978.0</v>
      </c>
      <c r="J4504" s="3">
        <f t="shared" si="2"/>
        <v>4</v>
      </c>
      <c r="K4504" s="4">
        <f t="shared" si="3"/>
        <v>1.5</v>
      </c>
      <c r="L4504" s="4">
        <f t="shared" si="4"/>
        <v>6</v>
      </c>
      <c r="S4504" s="1" t="s">
        <v>4541</v>
      </c>
      <c r="T4504" s="4" t="str">
        <f t="shared" si="5"/>
        <v>Tea</v>
      </c>
      <c r="U4504" s="4" t="str">
        <f t="shared" si="6"/>
        <v>Takeaway</v>
      </c>
      <c r="V4504" s="4" t="str">
        <f t="shared" si="7"/>
        <v>UNKNOWN</v>
      </c>
      <c r="W4504" s="4">
        <f t="shared" ref="W4504:Y4504" si="4511">IF(OR(J4504 = "ERROR", J4504 = ""), "UNKNOWN", J4504)</f>
        <v>4</v>
      </c>
      <c r="X4504" s="4">
        <f t="shared" si="4511"/>
        <v>1.5</v>
      </c>
      <c r="Y4504" s="4">
        <f t="shared" si="4511"/>
        <v>6</v>
      </c>
      <c r="Z4504" s="5">
        <f t="shared" si="9"/>
        <v>44978</v>
      </c>
    </row>
    <row r="4505">
      <c r="A4505" s="1" t="s">
        <v>4542</v>
      </c>
      <c r="B4505" s="1" t="s">
        <v>81</v>
      </c>
      <c r="C4505" s="1">
        <v>4.0</v>
      </c>
      <c r="D4505" s="1">
        <v>1.5</v>
      </c>
      <c r="E4505" s="1">
        <v>6.0</v>
      </c>
      <c r="F4505" s="1" t="s">
        <v>39</v>
      </c>
      <c r="H4505" s="2">
        <v>45269.0</v>
      </c>
      <c r="J4505" s="3">
        <f t="shared" si="2"/>
        <v>4</v>
      </c>
      <c r="K4505" s="4">
        <f t="shared" si="3"/>
        <v>1.5</v>
      </c>
      <c r="L4505" s="4">
        <f t="shared" si="4"/>
        <v>6</v>
      </c>
      <c r="S4505" s="1" t="s">
        <v>4542</v>
      </c>
      <c r="T4505" s="4" t="str">
        <f t="shared" si="5"/>
        <v>Tea</v>
      </c>
      <c r="U4505" s="4" t="str">
        <f t="shared" si="6"/>
        <v>UNKNOWN</v>
      </c>
      <c r="V4505" s="4" t="str">
        <f t="shared" si="7"/>
        <v>Digital Wallet</v>
      </c>
      <c r="W4505" s="4">
        <f t="shared" ref="W4505:Y4505" si="4512">IF(OR(J4505 = "ERROR", J4505 = ""), "UNKNOWN", J4505)</f>
        <v>4</v>
      </c>
      <c r="X4505" s="4">
        <f t="shared" si="4512"/>
        <v>1.5</v>
      </c>
      <c r="Y4505" s="4">
        <f t="shared" si="4512"/>
        <v>6</v>
      </c>
      <c r="Z4505" s="5">
        <f t="shared" si="9"/>
        <v>45269</v>
      </c>
    </row>
    <row r="4506">
      <c r="A4506" s="1" t="s">
        <v>4543</v>
      </c>
      <c r="B4506" s="1" t="s">
        <v>81</v>
      </c>
      <c r="C4506" s="1">
        <v>5.0</v>
      </c>
      <c r="D4506" s="1">
        <v>1.5</v>
      </c>
      <c r="E4506" s="1">
        <v>7.5</v>
      </c>
      <c r="G4506" s="1" t="s">
        <v>29</v>
      </c>
      <c r="H4506" s="1" t="s">
        <v>30</v>
      </c>
      <c r="J4506" s="3">
        <f t="shared" si="2"/>
        <v>5</v>
      </c>
      <c r="K4506" s="4">
        <f t="shared" si="3"/>
        <v>1.5</v>
      </c>
      <c r="L4506" s="4">
        <f t="shared" si="4"/>
        <v>7.5</v>
      </c>
      <c r="S4506" s="1" t="s">
        <v>4543</v>
      </c>
      <c r="T4506" s="4" t="str">
        <f t="shared" si="5"/>
        <v>Tea</v>
      </c>
      <c r="U4506" s="4" t="str">
        <f t="shared" si="6"/>
        <v>In-store</v>
      </c>
      <c r="V4506" s="4" t="str">
        <f t="shared" si="7"/>
        <v>UNKNOWN</v>
      </c>
      <c r="W4506" s="4">
        <f t="shared" ref="W4506:Y4506" si="4513">IF(OR(J4506 = "ERROR", J4506 = ""), "UNKNOWN", J4506)</f>
        <v>5</v>
      </c>
      <c r="X4506" s="4">
        <f t="shared" si="4513"/>
        <v>1.5</v>
      </c>
      <c r="Y4506" s="4">
        <f t="shared" si="4513"/>
        <v>7.5</v>
      </c>
      <c r="Z4506" s="4" t="str">
        <f t="shared" si="9"/>
        <v>UNKNOWN</v>
      </c>
    </row>
    <row r="4507">
      <c r="A4507" s="1" t="s">
        <v>4544</v>
      </c>
      <c r="B4507" s="1" t="s">
        <v>41</v>
      </c>
      <c r="C4507" s="1">
        <v>5.0</v>
      </c>
      <c r="D4507" s="1">
        <v>4.0</v>
      </c>
      <c r="E4507" s="1">
        <v>20.0</v>
      </c>
      <c r="F4507" s="1" t="s">
        <v>23</v>
      </c>
      <c r="G4507" s="1" t="s">
        <v>24</v>
      </c>
      <c r="H4507" s="2">
        <v>45154.0</v>
      </c>
      <c r="J4507" s="3">
        <f t="shared" si="2"/>
        <v>5</v>
      </c>
      <c r="K4507" s="4">
        <f t="shared" si="3"/>
        <v>4</v>
      </c>
      <c r="L4507" s="4">
        <f t="shared" si="4"/>
        <v>20</v>
      </c>
      <c r="S4507" s="1" t="s">
        <v>4544</v>
      </c>
      <c r="T4507" s="4" t="str">
        <f t="shared" si="5"/>
        <v>Smoothie</v>
      </c>
      <c r="U4507" s="4" t="str">
        <f t="shared" si="6"/>
        <v>Takeaway</v>
      </c>
      <c r="V4507" s="4" t="str">
        <f t="shared" si="7"/>
        <v>Credit Card</v>
      </c>
      <c r="W4507" s="4">
        <f t="shared" ref="W4507:Y4507" si="4514">IF(OR(J4507 = "ERROR", J4507 = ""), "UNKNOWN", J4507)</f>
        <v>5</v>
      </c>
      <c r="X4507" s="4">
        <f t="shared" si="4514"/>
        <v>4</v>
      </c>
      <c r="Y4507" s="4">
        <f t="shared" si="4514"/>
        <v>20</v>
      </c>
      <c r="Z4507" s="5">
        <f t="shared" si="9"/>
        <v>45154</v>
      </c>
    </row>
    <row r="4508">
      <c r="A4508" s="1" t="s">
        <v>4545</v>
      </c>
      <c r="B4508" s="1" t="s">
        <v>55</v>
      </c>
      <c r="C4508" s="1">
        <v>5.0</v>
      </c>
      <c r="D4508" s="1">
        <v>3.0</v>
      </c>
      <c r="E4508" s="1">
        <v>15.0</v>
      </c>
      <c r="H4508" s="2">
        <v>45071.0</v>
      </c>
      <c r="J4508" s="3">
        <f t="shared" si="2"/>
        <v>5</v>
      </c>
      <c r="K4508" s="4">
        <f t="shared" si="3"/>
        <v>3</v>
      </c>
      <c r="L4508" s="4">
        <f t="shared" si="4"/>
        <v>15</v>
      </c>
      <c r="S4508" s="1" t="s">
        <v>4545</v>
      </c>
      <c r="T4508" s="4" t="str">
        <f t="shared" si="5"/>
        <v>Juice</v>
      </c>
      <c r="U4508" s="4" t="str">
        <f t="shared" si="6"/>
        <v>UNKNOWN</v>
      </c>
      <c r="V4508" s="4" t="str">
        <f t="shared" si="7"/>
        <v>UNKNOWN</v>
      </c>
      <c r="W4508" s="4">
        <f t="shared" ref="W4508:Y4508" si="4515">IF(OR(J4508 = "ERROR", J4508 = ""), "UNKNOWN", J4508)</f>
        <v>5</v>
      </c>
      <c r="X4508" s="4">
        <f t="shared" si="4515"/>
        <v>3</v>
      </c>
      <c r="Y4508" s="4">
        <f t="shared" si="4515"/>
        <v>15</v>
      </c>
      <c r="Z4508" s="5">
        <f t="shared" si="9"/>
        <v>45071</v>
      </c>
    </row>
    <row r="4509">
      <c r="A4509" s="1" t="s">
        <v>4546</v>
      </c>
      <c r="B4509" s="1" t="s">
        <v>41</v>
      </c>
      <c r="C4509" s="1">
        <v>3.0</v>
      </c>
      <c r="D4509" s="1">
        <v>4.0</v>
      </c>
      <c r="E4509" s="1">
        <v>12.0</v>
      </c>
      <c r="F4509" s="1" t="s">
        <v>39</v>
      </c>
      <c r="G4509" s="1" t="s">
        <v>24</v>
      </c>
      <c r="H4509" s="6">
        <v>45226.0</v>
      </c>
      <c r="J4509" s="3">
        <f t="shared" si="2"/>
        <v>3</v>
      </c>
      <c r="K4509" s="4">
        <f t="shared" si="3"/>
        <v>4</v>
      </c>
      <c r="L4509" s="4">
        <f t="shared" si="4"/>
        <v>12</v>
      </c>
      <c r="S4509" s="1" t="s">
        <v>4546</v>
      </c>
      <c r="T4509" s="4" t="str">
        <f t="shared" si="5"/>
        <v>Smoothie</v>
      </c>
      <c r="U4509" s="4" t="str">
        <f t="shared" si="6"/>
        <v>Takeaway</v>
      </c>
      <c r="V4509" s="4" t="str">
        <f t="shared" si="7"/>
        <v>Digital Wallet</v>
      </c>
      <c r="W4509" s="4">
        <f t="shared" ref="W4509:Y4509" si="4516">IF(OR(J4509 = "ERROR", J4509 = ""), "UNKNOWN", J4509)</f>
        <v>3</v>
      </c>
      <c r="X4509" s="4">
        <f t="shared" si="4516"/>
        <v>4</v>
      </c>
      <c r="Y4509" s="4">
        <f t="shared" si="4516"/>
        <v>12</v>
      </c>
      <c r="Z4509" s="7">
        <f t="shared" si="9"/>
        <v>45226</v>
      </c>
    </row>
    <row r="4510">
      <c r="A4510" s="1" t="s">
        <v>4547</v>
      </c>
      <c r="B4510" s="1" t="s">
        <v>32</v>
      </c>
      <c r="C4510" s="1">
        <v>5.0</v>
      </c>
      <c r="D4510" s="1">
        <v>1.0</v>
      </c>
      <c r="E4510" s="1">
        <v>5.0</v>
      </c>
      <c r="F4510" s="1" t="s">
        <v>28</v>
      </c>
      <c r="G4510" s="1" t="s">
        <v>29</v>
      </c>
      <c r="H4510" s="6">
        <v>45256.0</v>
      </c>
      <c r="J4510" s="3">
        <f t="shared" si="2"/>
        <v>5</v>
      </c>
      <c r="K4510" s="4">
        <f t="shared" si="3"/>
        <v>1</v>
      </c>
      <c r="L4510" s="4">
        <f t="shared" si="4"/>
        <v>5</v>
      </c>
      <c r="S4510" s="1" t="s">
        <v>4547</v>
      </c>
      <c r="T4510" s="4" t="str">
        <f t="shared" si="5"/>
        <v>Cookie</v>
      </c>
      <c r="U4510" s="4" t="str">
        <f t="shared" si="6"/>
        <v>In-store</v>
      </c>
      <c r="V4510" s="4" t="str">
        <f t="shared" si="7"/>
        <v>Cash</v>
      </c>
      <c r="W4510" s="4">
        <f t="shared" ref="W4510:Y4510" si="4517">IF(OR(J4510 = "ERROR", J4510 = ""), "UNKNOWN", J4510)</f>
        <v>5</v>
      </c>
      <c r="X4510" s="4">
        <f t="shared" si="4517"/>
        <v>1</v>
      </c>
      <c r="Y4510" s="4">
        <f t="shared" si="4517"/>
        <v>5</v>
      </c>
      <c r="Z4510" s="7">
        <f t="shared" si="9"/>
        <v>45256</v>
      </c>
    </row>
    <row r="4511">
      <c r="A4511" s="1" t="s">
        <v>4548</v>
      </c>
      <c r="B4511" s="1" t="s">
        <v>41</v>
      </c>
      <c r="C4511" s="1">
        <v>2.0</v>
      </c>
      <c r="D4511" s="1">
        <v>4.0</v>
      </c>
      <c r="E4511" s="1">
        <v>8.0</v>
      </c>
      <c r="H4511" s="6">
        <v>45222.0</v>
      </c>
      <c r="J4511" s="3">
        <f t="shared" si="2"/>
        <v>2</v>
      </c>
      <c r="K4511" s="4">
        <f t="shared" si="3"/>
        <v>4</v>
      </c>
      <c r="L4511" s="4">
        <f t="shared" si="4"/>
        <v>8</v>
      </c>
      <c r="S4511" s="1" t="s">
        <v>4548</v>
      </c>
      <c r="T4511" s="4" t="str">
        <f t="shared" si="5"/>
        <v>Smoothie</v>
      </c>
      <c r="U4511" s="4" t="str">
        <f t="shared" si="6"/>
        <v>UNKNOWN</v>
      </c>
      <c r="V4511" s="4" t="str">
        <f t="shared" si="7"/>
        <v>UNKNOWN</v>
      </c>
      <c r="W4511" s="4">
        <f t="shared" ref="W4511:Y4511" si="4518">IF(OR(J4511 = "ERROR", J4511 = ""), "UNKNOWN", J4511)</f>
        <v>2</v>
      </c>
      <c r="X4511" s="4">
        <f t="shared" si="4518"/>
        <v>4</v>
      </c>
      <c r="Y4511" s="4">
        <f t="shared" si="4518"/>
        <v>8</v>
      </c>
      <c r="Z4511" s="7">
        <f t="shared" si="9"/>
        <v>45222</v>
      </c>
    </row>
    <row r="4512">
      <c r="A4512" s="1" t="s">
        <v>4549</v>
      </c>
      <c r="B4512" s="1" t="s">
        <v>22</v>
      </c>
      <c r="C4512" s="1">
        <v>2.0</v>
      </c>
      <c r="D4512" s="1">
        <v>2.0</v>
      </c>
      <c r="E4512" s="1">
        <v>4.0</v>
      </c>
      <c r="F4512" s="1" t="s">
        <v>23</v>
      </c>
      <c r="G4512" s="1" t="s">
        <v>30</v>
      </c>
      <c r="H4512" s="2">
        <v>45185.0</v>
      </c>
      <c r="J4512" s="3">
        <f t="shared" si="2"/>
        <v>2</v>
      </c>
      <c r="K4512" s="4">
        <f t="shared" si="3"/>
        <v>2</v>
      </c>
      <c r="L4512" s="4">
        <f t="shared" si="4"/>
        <v>4</v>
      </c>
      <c r="S4512" s="1" t="s">
        <v>4549</v>
      </c>
      <c r="T4512" s="4" t="str">
        <f t="shared" si="5"/>
        <v>Coffee</v>
      </c>
      <c r="U4512" s="4" t="str">
        <f t="shared" si="6"/>
        <v>UNKNOWN</v>
      </c>
      <c r="V4512" s="4" t="str">
        <f t="shared" si="7"/>
        <v>Credit Card</v>
      </c>
      <c r="W4512" s="4">
        <f t="shared" ref="W4512:Y4512" si="4519">IF(OR(J4512 = "ERROR", J4512 = ""), "UNKNOWN", J4512)</f>
        <v>2</v>
      </c>
      <c r="X4512" s="4">
        <f t="shared" si="4519"/>
        <v>2</v>
      </c>
      <c r="Y4512" s="4">
        <f t="shared" si="4519"/>
        <v>4</v>
      </c>
      <c r="Z4512" s="5">
        <f t="shared" si="9"/>
        <v>45185</v>
      </c>
    </row>
    <row r="4513">
      <c r="A4513" s="1" t="s">
        <v>4550</v>
      </c>
      <c r="B4513" s="1" t="s">
        <v>44</v>
      </c>
      <c r="C4513" s="1">
        <v>1.0</v>
      </c>
      <c r="D4513" s="1">
        <v>4.0</v>
      </c>
      <c r="E4513" s="1">
        <v>4.0</v>
      </c>
      <c r="F4513" s="1" t="s">
        <v>28</v>
      </c>
      <c r="G4513" s="1" t="s">
        <v>29</v>
      </c>
      <c r="H4513" s="2">
        <v>45052.0</v>
      </c>
      <c r="J4513" s="3">
        <f t="shared" si="2"/>
        <v>1</v>
      </c>
      <c r="K4513" s="4">
        <f t="shared" si="3"/>
        <v>4</v>
      </c>
      <c r="L4513" s="4">
        <f t="shared" si="4"/>
        <v>4</v>
      </c>
      <c r="S4513" s="1" t="s">
        <v>4550</v>
      </c>
      <c r="T4513" s="4" t="str">
        <f t="shared" si="5"/>
        <v>Sandwich</v>
      </c>
      <c r="U4513" s="4" t="str">
        <f t="shared" si="6"/>
        <v>In-store</v>
      </c>
      <c r="V4513" s="4" t="str">
        <f t="shared" si="7"/>
        <v>Cash</v>
      </c>
      <c r="W4513" s="4">
        <f t="shared" ref="W4513:Y4513" si="4520">IF(OR(J4513 = "ERROR", J4513 = ""), "UNKNOWN", J4513)</f>
        <v>1</v>
      </c>
      <c r="X4513" s="4">
        <f t="shared" si="4520"/>
        <v>4</v>
      </c>
      <c r="Y4513" s="4">
        <f t="shared" si="4520"/>
        <v>4</v>
      </c>
      <c r="Z4513" s="5">
        <f t="shared" si="9"/>
        <v>45052</v>
      </c>
    </row>
    <row r="4514">
      <c r="A4514" s="1" t="s">
        <v>4551</v>
      </c>
      <c r="B4514" s="1" t="s">
        <v>81</v>
      </c>
      <c r="C4514" s="1">
        <v>2.0</v>
      </c>
      <c r="D4514" s="1">
        <v>1.5</v>
      </c>
      <c r="E4514" s="1">
        <v>3.0</v>
      </c>
      <c r="F4514" s="1" t="s">
        <v>23</v>
      </c>
      <c r="G4514" s="1" t="s">
        <v>24</v>
      </c>
      <c r="H4514" s="2">
        <v>44960.0</v>
      </c>
      <c r="J4514" s="3">
        <f t="shared" si="2"/>
        <v>2</v>
      </c>
      <c r="K4514" s="4">
        <f t="shared" si="3"/>
        <v>1.5</v>
      </c>
      <c r="L4514" s="4">
        <f t="shared" si="4"/>
        <v>3</v>
      </c>
      <c r="S4514" s="1" t="s">
        <v>4551</v>
      </c>
      <c r="T4514" s="4" t="str">
        <f t="shared" si="5"/>
        <v>Tea</v>
      </c>
      <c r="U4514" s="4" t="str">
        <f t="shared" si="6"/>
        <v>Takeaway</v>
      </c>
      <c r="V4514" s="4" t="str">
        <f t="shared" si="7"/>
        <v>Credit Card</v>
      </c>
      <c r="W4514" s="4">
        <f t="shared" ref="W4514:Y4514" si="4521">IF(OR(J4514 = "ERROR", J4514 = ""), "UNKNOWN", J4514)</f>
        <v>2</v>
      </c>
      <c r="X4514" s="4">
        <f t="shared" si="4521"/>
        <v>1.5</v>
      </c>
      <c r="Y4514" s="4">
        <f t="shared" si="4521"/>
        <v>3</v>
      </c>
      <c r="Z4514" s="5">
        <f t="shared" si="9"/>
        <v>44960</v>
      </c>
    </row>
    <row r="4515">
      <c r="A4515" s="1" t="s">
        <v>4552</v>
      </c>
      <c r="B4515" s="1" t="s">
        <v>32</v>
      </c>
      <c r="C4515" s="1">
        <v>1.0</v>
      </c>
      <c r="D4515" s="1">
        <v>1.0</v>
      </c>
      <c r="E4515" s="1" t="s">
        <v>25</v>
      </c>
      <c r="F4515" s="1" t="s">
        <v>23</v>
      </c>
      <c r="G4515" s="1" t="s">
        <v>30</v>
      </c>
      <c r="H4515" s="2">
        <v>45041.0</v>
      </c>
      <c r="J4515" s="3">
        <f t="shared" si="2"/>
        <v>1</v>
      </c>
      <c r="K4515" s="4">
        <f t="shared" si="3"/>
        <v>1</v>
      </c>
      <c r="L4515" s="4">
        <f t="shared" si="4"/>
        <v>1</v>
      </c>
      <c r="S4515" s="1" t="s">
        <v>4552</v>
      </c>
      <c r="T4515" s="4" t="str">
        <f t="shared" si="5"/>
        <v>Cookie</v>
      </c>
      <c r="U4515" s="4" t="str">
        <f t="shared" si="6"/>
        <v>UNKNOWN</v>
      </c>
      <c r="V4515" s="4" t="str">
        <f t="shared" si="7"/>
        <v>Credit Card</v>
      </c>
      <c r="W4515" s="4">
        <f t="shared" ref="W4515:Y4515" si="4522">IF(OR(J4515 = "ERROR", J4515 = ""), "UNKNOWN", J4515)</f>
        <v>1</v>
      </c>
      <c r="X4515" s="4">
        <f t="shared" si="4522"/>
        <v>1</v>
      </c>
      <c r="Y4515" s="4">
        <f t="shared" si="4522"/>
        <v>1</v>
      </c>
      <c r="Z4515" s="5">
        <f t="shared" si="9"/>
        <v>45041</v>
      </c>
    </row>
    <row r="4516">
      <c r="A4516" s="1" t="s">
        <v>4553</v>
      </c>
      <c r="B4516" s="1" t="s">
        <v>41</v>
      </c>
      <c r="C4516" s="1">
        <v>3.0</v>
      </c>
      <c r="D4516" s="1">
        <v>4.0</v>
      </c>
      <c r="E4516" s="1">
        <v>12.0</v>
      </c>
      <c r="F4516" s="1" t="s">
        <v>39</v>
      </c>
      <c r="H4516" s="1" t="s">
        <v>30</v>
      </c>
      <c r="J4516" s="3">
        <f t="shared" si="2"/>
        <v>3</v>
      </c>
      <c r="K4516" s="4">
        <f t="shared" si="3"/>
        <v>4</v>
      </c>
      <c r="L4516" s="4">
        <f t="shared" si="4"/>
        <v>12</v>
      </c>
      <c r="S4516" s="1" t="s">
        <v>4553</v>
      </c>
      <c r="T4516" s="4" t="str">
        <f t="shared" si="5"/>
        <v>Smoothie</v>
      </c>
      <c r="U4516" s="4" t="str">
        <f t="shared" si="6"/>
        <v>UNKNOWN</v>
      </c>
      <c r="V4516" s="4" t="str">
        <f t="shared" si="7"/>
        <v>Digital Wallet</v>
      </c>
      <c r="W4516" s="4">
        <f t="shared" ref="W4516:Y4516" si="4523">IF(OR(J4516 = "ERROR", J4516 = ""), "UNKNOWN", J4516)</f>
        <v>3</v>
      </c>
      <c r="X4516" s="4">
        <f t="shared" si="4523"/>
        <v>4</v>
      </c>
      <c r="Y4516" s="4">
        <f t="shared" si="4523"/>
        <v>12</v>
      </c>
      <c r="Z4516" s="4" t="str">
        <f t="shared" si="9"/>
        <v>UNKNOWN</v>
      </c>
    </row>
    <row r="4517">
      <c r="A4517" s="1" t="s">
        <v>4554</v>
      </c>
      <c r="B4517" s="1" t="s">
        <v>41</v>
      </c>
      <c r="C4517" s="1">
        <v>2.0</v>
      </c>
      <c r="D4517" s="1">
        <v>4.0</v>
      </c>
      <c r="E4517" s="1">
        <v>8.0</v>
      </c>
      <c r="F4517" s="1" t="s">
        <v>23</v>
      </c>
      <c r="G4517" s="1" t="s">
        <v>24</v>
      </c>
      <c r="H4517" s="2">
        <v>44965.0</v>
      </c>
      <c r="J4517" s="3">
        <f t="shared" si="2"/>
        <v>2</v>
      </c>
      <c r="K4517" s="4">
        <f t="shared" si="3"/>
        <v>4</v>
      </c>
      <c r="L4517" s="4">
        <f t="shared" si="4"/>
        <v>8</v>
      </c>
      <c r="S4517" s="1" t="s">
        <v>4554</v>
      </c>
      <c r="T4517" s="4" t="str">
        <f t="shared" si="5"/>
        <v>Smoothie</v>
      </c>
      <c r="U4517" s="4" t="str">
        <f t="shared" si="6"/>
        <v>Takeaway</v>
      </c>
      <c r="V4517" s="4" t="str">
        <f t="shared" si="7"/>
        <v>Credit Card</v>
      </c>
      <c r="W4517" s="4">
        <f t="shared" ref="W4517:Y4517" si="4524">IF(OR(J4517 = "ERROR", J4517 = ""), "UNKNOWN", J4517)</f>
        <v>2</v>
      </c>
      <c r="X4517" s="4">
        <f t="shared" si="4524"/>
        <v>4</v>
      </c>
      <c r="Y4517" s="4">
        <f t="shared" si="4524"/>
        <v>8</v>
      </c>
      <c r="Z4517" s="5">
        <f t="shared" si="9"/>
        <v>44965</v>
      </c>
    </row>
    <row r="4518">
      <c r="A4518" s="1" t="s">
        <v>4555</v>
      </c>
      <c r="B4518" s="1" t="s">
        <v>36</v>
      </c>
      <c r="C4518" s="1">
        <v>2.0</v>
      </c>
      <c r="D4518" s="1">
        <v>5.0</v>
      </c>
      <c r="E4518" s="1">
        <v>10.0</v>
      </c>
      <c r="F4518" s="1" t="s">
        <v>23</v>
      </c>
      <c r="G4518" s="1" t="s">
        <v>24</v>
      </c>
      <c r="H4518" s="2">
        <v>44998.0</v>
      </c>
      <c r="J4518" s="3">
        <f t="shared" si="2"/>
        <v>2</v>
      </c>
      <c r="K4518" s="4">
        <f t="shared" si="3"/>
        <v>5</v>
      </c>
      <c r="L4518" s="4">
        <f t="shared" si="4"/>
        <v>10</v>
      </c>
      <c r="S4518" s="1" t="s">
        <v>4555</v>
      </c>
      <c r="T4518" s="4" t="str">
        <f t="shared" si="5"/>
        <v>Salad</v>
      </c>
      <c r="U4518" s="4" t="str">
        <f t="shared" si="6"/>
        <v>Takeaway</v>
      </c>
      <c r="V4518" s="4" t="str">
        <f t="shared" si="7"/>
        <v>Credit Card</v>
      </c>
      <c r="W4518" s="4">
        <f t="shared" ref="W4518:Y4518" si="4525">IF(OR(J4518 = "ERROR", J4518 = ""), "UNKNOWN", J4518)</f>
        <v>2</v>
      </c>
      <c r="X4518" s="4">
        <f t="shared" si="4525"/>
        <v>5</v>
      </c>
      <c r="Y4518" s="4">
        <f t="shared" si="4525"/>
        <v>10</v>
      </c>
      <c r="Z4518" s="5">
        <f t="shared" si="9"/>
        <v>44998</v>
      </c>
    </row>
    <row r="4519">
      <c r="A4519" s="1" t="s">
        <v>4556</v>
      </c>
      <c r="B4519" s="1" t="s">
        <v>41</v>
      </c>
      <c r="C4519" s="1">
        <v>3.0</v>
      </c>
      <c r="D4519" s="1">
        <v>4.0</v>
      </c>
      <c r="E4519" s="1">
        <v>12.0</v>
      </c>
      <c r="F4519" s="1" t="s">
        <v>23</v>
      </c>
      <c r="G4519" s="1" t="s">
        <v>24</v>
      </c>
      <c r="H4519" s="2">
        <v>45170.0</v>
      </c>
      <c r="J4519" s="3">
        <f t="shared" si="2"/>
        <v>3</v>
      </c>
      <c r="K4519" s="4">
        <f t="shared" si="3"/>
        <v>4</v>
      </c>
      <c r="L4519" s="4">
        <f t="shared" si="4"/>
        <v>12</v>
      </c>
      <c r="S4519" s="1" t="s">
        <v>4556</v>
      </c>
      <c r="T4519" s="4" t="str">
        <f t="shared" si="5"/>
        <v>Smoothie</v>
      </c>
      <c r="U4519" s="4" t="str">
        <f t="shared" si="6"/>
        <v>Takeaway</v>
      </c>
      <c r="V4519" s="4" t="str">
        <f t="shared" si="7"/>
        <v>Credit Card</v>
      </c>
      <c r="W4519" s="4">
        <f t="shared" ref="W4519:Y4519" si="4526">IF(OR(J4519 = "ERROR", J4519 = ""), "UNKNOWN", J4519)</f>
        <v>3</v>
      </c>
      <c r="X4519" s="4">
        <f t="shared" si="4526"/>
        <v>4</v>
      </c>
      <c r="Y4519" s="4">
        <f t="shared" si="4526"/>
        <v>12</v>
      </c>
      <c r="Z4519" s="5">
        <f t="shared" si="9"/>
        <v>45170</v>
      </c>
    </row>
    <row r="4520">
      <c r="A4520" s="1" t="s">
        <v>4557</v>
      </c>
      <c r="B4520" s="1" t="s">
        <v>81</v>
      </c>
      <c r="D4520" s="1">
        <v>1.5</v>
      </c>
      <c r="E4520" s="1">
        <v>1.5</v>
      </c>
      <c r="F4520" s="1" t="s">
        <v>39</v>
      </c>
      <c r="G4520" s="1" t="s">
        <v>24</v>
      </c>
      <c r="H4520" s="6">
        <v>45257.0</v>
      </c>
      <c r="J4520" s="3">
        <f t="shared" si="2"/>
        <v>1</v>
      </c>
      <c r="K4520" s="4">
        <f t="shared" si="3"/>
        <v>1.5</v>
      </c>
      <c r="L4520" s="4">
        <f t="shared" si="4"/>
        <v>1.5</v>
      </c>
      <c r="S4520" s="1" t="s">
        <v>4557</v>
      </c>
      <c r="T4520" s="4" t="str">
        <f t="shared" si="5"/>
        <v>Tea</v>
      </c>
      <c r="U4520" s="4" t="str">
        <f t="shared" si="6"/>
        <v>Takeaway</v>
      </c>
      <c r="V4520" s="4" t="str">
        <f t="shared" si="7"/>
        <v>Digital Wallet</v>
      </c>
      <c r="W4520" s="4">
        <f t="shared" ref="W4520:Y4520" si="4527">IF(OR(J4520 = "ERROR", J4520 = ""), "UNKNOWN", J4520)</f>
        <v>1</v>
      </c>
      <c r="X4520" s="4">
        <f t="shared" si="4527"/>
        <v>1.5</v>
      </c>
      <c r="Y4520" s="4">
        <f t="shared" si="4527"/>
        <v>1.5</v>
      </c>
      <c r="Z4520" s="7">
        <f t="shared" si="9"/>
        <v>45257</v>
      </c>
    </row>
    <row r="4521">
      <c r="A4521" s="1" t="s">
        <v>4558</v>
      </c>
      <c r="B4521" s="1" t="s">
        <v>44</v>
      </c>
      <c r="C4521" s="1">
        <v>2.0</v>
      </c>
      <c r="D4521" s="1">
        <v>4.0</v>
      </c>
      <c r="E4521" s="1">
        <v>8.0</v>
      </c>
      <c r="F4521" s="1" t="s">
        <v>28</v>
      </c>
      <c r="G4521" s="1" t="s">
        <v>24</v>
      </c>
      <c r="H4521" s="2">
        <v>44992.0</v>
      </c>
      <c r="J4521" s="3">
        <f t="shared" si="2"/>
        <v>2</v>
      </c>
      <c r="K4521" s="4">
        <f t="shared" si="3"/>
        <v>4</v>
      </c>
      <c r="L4521" s="4">
        <f t="shared" si="4"/>
        <v>8</v>
      </c>
      <c r="S4521" s="1" t="s">
        <v>4558</v>
      </c>
      <c r="T4521" s="4" t="str">
        <f t="shared" si="5"/>
        <v>Sandwich</v>
      </c>
      <c r="U4521" s="4" t="str">
        <f t="shared" si="6"/>
        <v>Takeaway</v>
      </c>
      <c r="V4521" s="4" t="str">
        <f t="shared" si="7"/>
        <v>Cash</v>
      </c>
      <c r="W4521" s="4">
        <f t="shared" ref="W4521:Y4521" si="4528">IF(OR(J4521 = "ERROR", J4521 = ""), "UNKNOWN", J4521)</f>
        <v>2</v>
      </c>
      <c r="X4521" s="4">
        <f t="shared" si="4528"/>
        <v>4</v>
      </c>
      <c r="Y4521" s="4">
        <f t="shared" si="4528"/>
        <v>8</v>
      </c>
      <c r="Z4521" s="5">
        <f t="shared" si="9"/>
        <v>44992</v>
      </c>
    </row>
    <row r="4522">
      <c r="A4522" s="1" t="s">
        <v>4559</v>
      </c>
      <c r="B4522" s="1" t="s">
        <v>22</v>
      </c>
      <c r="C4522" s="1">
        <v>2.0</v>
      </c>
      <c r="D4522" s="1">
        <v>2.0</v>
      </c>
      <c r="E4522" s="1">
        <v>4.0</v>
      </c>
      <c r="F4522" s="1" t="s">
        <v>23</v>
      </c>
      <c r="H4522" s="2">
        <v>45155.0</v>
      </c>
      <c r="J4522" s="3">
        <f t="shared" si="2"/>
        <v>2</v>
      </c>
      <c r="K4522" s="4">
        <f t="shared" si="3"/>
        <v>2</v>
      </c>
      <c r="L4522" s="4">
        <f t="shared" si="4"/>
        <v>4</v>
      </c>
      <c r="S4522" s="1" t="s">
        <v>4559</v>
      </c>
      <c r="T4522" s="4" t="str">
        <f t="shared" si="5"/>
        <v>Coffee</v>
      </c>
      <c r="U4522" s="4" t="str">
        <f t="shared" si="6"/>
        <v>UNKNOWN</v>
      </c>
      <c r="V4522" s="4" t="str">
        <f t="shared" si="7"/>
        <v>Credit Card</v>
      </c>
      <c r="W4522" s="4">
        <f t="shared" ref="W4522:Y4522" si="4529">IF(OR(J4522 = "ERROR", J4522 = ""), "UNKNOWN", J4522)</f>
        <v>2</v>
      </c>
      <c r="X4522" s="4">
        <f t="shared" si="4529"/>
        <v>2</v>
      </c>
      <c r="Y4522" s="4">
        <f t="shared" si="4529"/>
        <v>4</v>
      </c>
      <c r="Z4522" s="5">
        <f t="shared" si="9"/>
        <v>45155</v>
      </c>
    </row>
    <row r="4523">
      <c r="A4523" s="1" t="s">
        <v>4560</v>
      </c>
      <c r="B4523" s="1" t="s">
        <v>27</v>
      </c>
      <c r="C4523" s="1">
        <v>2.0</v>
      </c>
      <c r="D4523" s="1">
        <v>3.0</v>
      </c>
      <c r="E4523" s="1">
        <v>6.0</v>
      </c>
      <c r="F4523" s="1" t="s">
        <v>39</v>
      </c>
      <c r="H4523" s="2">
        <v>45199.0</v>
      </c>
      <c r="J4523" s="3">
        <f t="shared" si="2"/>
        <v>2</v>
      </c>
      <c r="K4523" s="4">
        <f t="shared" si="3"/>
        <v>3</v>
      </c>
      <c r="L4523" s="4">
        <f t="shared" si="4"/>
        <v>6</v>
      </c>
      <c r="S4523" s="1" t="s">
        <v>4560</v>
      </c>
      <c r="T4523" s="4" t="str">
        <f t="shared" si="5"/>
        <v>Cake</v>
      </c>
      <c r="U4523" s="4" t="str">
        <f t="shared" si="6"/>
        <v>UNKNOWN</v>
      </c>
      <c r="V4523" s="4" t="str">
        <f t="shared" si="7"/>
        <v>Digital Wallet</v>
      </c>
      <c r="W4523" s="4">
        <f t="shared" ref="W4523:Y4523" si="4530">IF(OR(J4523 = "ERROR", J4523 = ""), "UNKNOWN", J4523)</f>
        <v>2</v>
      </c>
      <c r="X4523" s="4">
        <f t="shared" si="4530"/>
        <v>3</v>
      </c>
      <c r="Y4523" s="4">
        <f t="shared" si="4530"/>
        <v>6</v>
      </c>
      <c r="Z4523" s="5">
        <f t="shared" si="9"/>
        <v>45199</v>
      </c>
    </row>
    <row r="4524">
      <c r="A4524" s="1" t="s">
        <v>4561</v>
      </c>
      <c r="B4524" s="1" t="s">
        <v>32</v>
      </c>
      <c r="C4524" s="1">
        <v>4.0</v>
      </c>
      <c r="D4524" s="1">
        <v>1.0</v>
      </c>
      <c r="E4524" s="1">
        <v>4.0</v>
      </c>
      <c r="F4524" s="1" t="s">
        <v>28</v>
      </c>
      <c r="G4524" s="1" t="s">
        <v>24</v>
      </c>
      <c r="H4524" s="2">
        <v>44939.0</v>
      </c>
      <c r="J4524" s="3">
        <f t="shared" si="2"/>
        <v>4</v>
      </c>
      <c r="K4524" s="4">
        <f t="shared" si="3"/>
        <v>1</v>
      </c>
      <c r="L4524" s="4">
        <f t="shared" si="4"/>
        <v>4</v>
      </c>
      <c r="S4524" s="1" t="s">
        <v>4561</v>
      </c>
      <c r="T4524" s="4" t="str">
        <f t="shared" si="5"/>
        <v>Cookie</v>
      </c>
      <c r="U4524" s="4" t="str">
        <f t="shared" si="6"/>
        <v>Takeaway</v>
      </c>
      <c r="V4524" s="4" t="str">
        <f t="shared" si="7"/>
        <v>Cash</v>
      </c>
      <c r="W4524" s="4">
        <f t="shared" ref="W4524:Y4524" si="4531">IF(OR(J4524 = "ERROR", J4524 = ""), "UNKNOWN", J4524)</f>
        <v>4</v>
      </c>
      <c r="X4524" s="4">
        <f t="shared" si="4531"/>
        <v>1</v>
      </c>
      <c r="Y4524" s="4">
        <f t="shared" si="4531"/>
        <v>4</v>
      </c>
      <c r="Z4524" s="5">
        <f t="shared" si="9"/>
        <v>44939</v>
      </c>
    </row>
    <row r="4525">
      <c r="A4525" s="1" t="s">
        <v>4562</v>
      </c>
      <c r="B4525" s="1" t="s">
        <v>81</v>
      </c>
      <c r="C4525" s="1">
        <v>4.0</v>
      </c>
      <c r="D4525" s="1">
        <v>1.5</v>
      </c>
      <c r="E4525" s="1">
        <v>6.0</v>
      </c>
      <c r="F4525" s="1" t="s">
        <v>28</v>
      </c>
      <c r="G4525" s="1" t="s">
        <v>24</v>
      </c>
      <c r="H4525" s="2">
        <v>45149.0</v>
      </c>
      <c r="J4525" s="3">
        <f t="shared" si="2"/>
        <v>4</v>
      </c>
      <c r="K4525" s="4">
        <f t="shared" si="3"/>
        <v>1.5</v>
      </c>
      <c r="L4525" s="4">
        <f t="shared" si="4"/>
        <v>6</v>
      </c>
      <c r="S4525" s="1" t="s">
        <v>4562</v>
      </c>
      <c r="T4525" s="4" t="str">
        <f t="shared" si="5"/>
        <v>Tea</v>
      </c>
      <c r="U4525" s="4" t="str">
        <f t="shared" si="6"/>
        <v>Takeaway</v>
      </c>
      <c r="V4525" s="4" t="str">
        <f t="shared" si="7"/>
        <v>Cash</v>
      </c>
      <c r="W4525" s="4">
        <f t="shared" ref="W4525:Y4525" si="4532">IF(OR(J4525 = "ERROR", J4525 = ""), "UNKNOWN", J4525)</f>
        <v>4</v>
      </c>
      <c r="X4525" s="4">
        <f t="shared" si="4532"/>
        <v>1.5</v>
      </c>
      <c r="Y4525" s="4">
        <f t="shared" si="4532"/>
        <v>6</v>
      </c>
      <c r="Z4525" s="5">
        <f t="shared" si="9"/>
        <v>45149</v>
      </c>
    </row>
    <row r="4526">
      <c r="A4526" s="1" t="s">
        <v>4563</v>
      </c>
      <c r="B4526" s="1" t="s">
        <v>41</v>
      </c>
      <c r="C4526" s="1">
        <v>4.0</v>
      </c>
      <c r="D4526" s="1">
        <v>4.0</v>
      </c>
      <c r="E4526" s="1">
        <v>16.0</v>
      </c>
      <c r="F4526" s="1" t="s">
        <v>28</v>
      </c>
      <c r="G4526" s="1" t="s">
        <v>24</v>
      </c>
      <c r="H4526" s="2">
        <v>44966.0</v>
      </c>
      <c r="J4526" s="3">
        <f t="shared" si="2"/>
        <v>4</v>
      </c>
      <c r="K4526" s="4">
        <f t="shared" si="3"/>
        <v>4</v>
      </c>
      <c r="L4526" s="4">
        <f t="shared" si="4"/>
        <v>16</v>
      </c>
      <c r="S4526" s="1" t="s">
        <v>4563</v>
      </c>
      <c r="T4526" s="4" t="str">
        <f t="shared" si="5"/>
        <v>Smoothie</v>
      </c>
      <c r="U4526" s="4" t="str">
        <f t="shared" si="6"/>
        <v>Takeaway</v>
      </c>
      <c r="V4526" s="4" t="str">
        <f t="shared" si="7"/>
        <v>Cash</v>
      </c>
      <c r="W4526" s="4">
        <f t="shared" ref="W4526:Y4526" si="4533">IF(OR(J4526 = "ERROR", J4526 = ""), "UNKNOWN", J4526)</f>
        <v>4</v>
      </c>
      <c r="X4526" s="4">
        <f t="shared" si="4533"/>
        <v>4</v>
      </c>
      <c r="Y4526" s="4">
        <f t="shared" si="4533"/>
        <v>16</v>
      </c>
      <c r="Z4526" s="5">
        <f t="shared" si="9"/>
        <v>44966</v>
      </c>
    </row>
    <row r="4527">
      <c r="A4527" s="1" t="s">
        <v>4564</v>
      </c>
      <c r="B4527" s="1" t="s">
        <v>81</v>
      </c>
      <c r="C4527" s="1">
        <v>1.0</v>
      </c>
      <c r="D4527" s="1">
        <v>1.5</v>
      </c>
      <c r="E4527" s="1">
        <v>1.5</v>
      </c>
      <c r="F4527" s="1" t="s">
        <v>25</v>
      </c>
      <c r="G4527" s="1" t="s">
        <v>24</v>
      </c>
      <c r="H4527" s="6">
        <v>45224.0</v>
      </c>
      <c r="J4527" s="3">
        <f t="shared" si="2"/>
        <v>1</v>
      </c>
      <c r="K4527" s="4">
        <f t="shared" si="3"/>
        <v>1.5</v>
      </c>
      <c r="L4527" s="4">
        <f t="shared" si="4"/>
        <v>1.5</v>
      </c>
      <c r="S4527" s="1" t="s">
        <v>4564</v>
      </c>
      <c r="T4527" s="4" t="str">
        <f t="shared" si="5"/>
        <v>Tea</v>
      </c>
      <c r="U4527" s="4" t="str">
        <f t="shared" si="6"/>
        <v>Takeaway</v>
      </c>
      <c r="V4527" s="4" t="str">
        <f t="shared" si="7"/>
        <v>UNKNOWN</v>
      </c>
      <c r="W4527" s="4">
        <f t="shared" ref="W4527:Y4527" si="4534">IF(OR(J4527 = "ERROR", J4527 = ""), "UNKNOWN", J4527)</f>
        <v>1</v>
      </c>
      <c r="X4527" s="4">
        <f t="shared" si="4534"/>
        <v>1.5</v>
      </c>
      <c r="Y4527" s="4">
        <f t="shared" si="4534"/>
        <v>1.5</v>
      </c>
      <c r="Z4527" s="7">
        <f t="shared" si="9"/>
        <v>45224</v>
      </c>
    </row>
    <row r="4528">
      <c r="A4528" s="1" t="s">
        <v>4565</v>
      </c>
      <c r="B4528" s="1" t="s">
        <v>81</v>
      </c>
      <c r="C4528" s="1">
        <v>5.0</v>
      </c>
      <c r="D4528" s="1">
        <v>1.5</v>
      </c>
      <c r="E4528" s="1">
        <v>7.5</v>
      </c>
      <c r="G4528" s="1" t="s">
        <v>29</v>
      </c>
      <c r="H4528" s="2">
        <v>45111.0</v>
      </c>
      <c r="J4528" s="3">
        <f t="shared" si="2"/>
        <v>5</v>
      </c>
      <c r="K4528" s="4">
        <f t="shared" si="3"/>
        <v>1.5</v>
      </c>
      <c r="L4528" s="4">
        <f t="shared" si="4"/>
        <v>7.5</v>
      </c>
      <c r="S4528" s="1" t="s">
        <v>4565</v>
      </c>
      <c r="T4528" s="4" t="str">
        <f t="shared" si="5"/>
        <v>Tea</v>
      </c>
      <c r="U4528" s="4" t="str">
        <f t="shared" si="6"/>
        <v>In-store</v>
      </c>
      <c r="V4528" s="4" t="str">
        <f t="shared" si="7"/>
        <v>UNKNOWN</v>
      </c>
      <c r="W4528" s="4">
        <f t="shared" ref="W4528:Y4528" si="4535">IF(OR(J4528 = "ERROR", J4528 = ""), "UNKNOWN", J4528)</f>
        <v>5</v>
      </c>
      <c r="X4528" s="4">
        <f t="shared" si="4535"/>
        <v>1.5</v>
      </c>
      <c r="Y4528" s="4">
        <f t="shared" si="4535"/>
        <v>7.5</v>
      </c>
      <c r="Z4528" s="5">
        <f t="shared" si="9"/>
        <v>45111</v>
      </c>
    </row>
    <row r="4529">
      <c r="A4529" s="1" t="s">
        <v>4566</v>
      </c>
      <c r="B4529" s="1" t="s">
        <v>36</v>
      </c>
      <c r="C4529" s="1">
        <v>3.0</v>
      </c>
      <c r="D4529" s="1">
        <v>5.0</v>
      </c>
      <c r="E4529" s="1">
        <v>15.0</v>
      </c>
      <c r="F4529" s="1" t="s">
        <v>28</v>
      </c>
      <c r="H4529" s="6">
        <v>45246.0</v>
      </c>
      <c r="J4529" s="3">
        <f t="shared" si="2"/>
        <v>3</v>
      </c>
      <c r="K4529" s="4">
        <f t="shared" si="3"/>
        <v>5</v>
      </c>
      <c r="L4529" s="4">
        <f t="shared" si="4"/>
        <v>15</v>
      </c>
      <c r="S4529" s="1" t="s">
        <v>4566</v>
      </c>
      <c r="T4529" s="4" t="str">
        <f t="shared" si="5"/>
        <v>Salad</v>
      </c>
      <c r="U4529" s="4" t="str">
        <f t="shared" si="6"/>
        <v>UNKNOWN</v>
      </c>
      <c r="V4529" s="4" t="str">
        <f t="shared" si="7"/>
        <v>Cash</v>
      </c>
      <c r="W4529" s="4">
        <f t="shared" ref="W4529:Y4529" si="4536">IF(OR(J4529 = "ERROR", J4529 = ""), "UNKNOWN", J4529)</f>
        <v>3</v>
      </c>
      <c r="X4529" s="4">
        <f t="shared" si="4536"/>
        <v>5</v>
      </c>
      <c r="Y4529" s="4">
        <f t="shared" si="4536"/>
        <v>15</v>
      </c>
      <c r="Z4529" s="7">
        <f t="shared" si="9"/>
        <v>45246</v>
      </c>
    </row>
    <row r="4530">
      <c r="A4530" s="1" t="s">
        <v>4567</v>
      </c>
      <c r="C4530" s="1">
        <v>1.0</v>
      </c>
      <c r="D4530" s="1">
        <v>3.0</v>
      </c>
      <c r="E4530" s="1">
        <v>3.0</v>
      </c>
      <c r="G4530" s="1" t="s">
        <v>29</v>
      </c>
      <c r="H4530" s="2">
        <v>45111.0</v>
      </c>
      <c r="J4530" s="3">
        <f t="shared" si="2"/>
        <v>1</v>
      </c>
      <c r="K4530" s="4">
        <f t="shared" si="3"/>
        <v>3</v>
      </c>
      <c r="L4530" s="4">
        <f t="shared" si="4"/>
        <v>3</v>
      </c>
      <c r="S4530" s="1" t="s">
        <v>4567</v>
      </c>
      <c r="T4530" s="4" t="str">
        <f t="shared" si="5"/>
        <v>UNKNOWN</v>
      </c>
      <c r="U4530" s="4" t="str">
        <f t="shared" si="6"/>
        <v>In-store</v>
      </c>
      <c r="V4530" s="4" t="str">
        <f t="shared" si="7"/>
        <v>UNKNOWN</v>
      </c>
      <c r="W4530" s="4">
        <f t="shared" ref="W4530:Y4530" si="4537">IF(OR(J4530 = "ERROR", J4530 = ""), "UNKNOWN", J4530)</f>
        <v>1</v>
      </c>
      <c r="X4530" s="4">
        <f t="shared" si="4537"/>
        <v>3</v>
      </c>
      <c r="Y4530" s="4">
        <f t="shared" si="4537"/>
        <v>3</v>
      </c>
      <c r="Z4530" s="5">
        <f t="shared" si="9"/>
        <v>45111</v>
      </c>
    </row>
    <row r="4531">
      <c r="A4531" s="1" t="s">
        <v>4568</v>
      </c>
      <c r="B4531" s="1" t="s">
        <v>32</v>
      </c>
      <c r="C4531" s="1" t="s">
        <v>25</v>
      </c>
      <c r="D4531" s="1">
        <v>1.0</v>
      </c>
      <c r="E4531" s="1">
        <v>5.0</v>
      </c>
      <c r="F4531" s="1" t="s">
        <v>39</v>
      </c>
      <c r="G4531" s="1" t="s">
        <v>29</v>
      </c>
      <c r="H4531" s="2">
        <v>45127.0</v>
      </c>
      <c r="J4531" s="3">
        <f t="shared" si="2"/>
        <v>5</v>
      </c>
      <c r="K4531" s="4">
        <f t="shared" si="3"/>
        <v>1</v>
      </c>
      <c r="L4531" s="4">
        <f t="shared" si="4"/>
        <v>5</v>
      </c>
      <c r="S4531" s="1" t="s">
        <v>4568</v>
      </c>
      <c r="T4531" s="4" t="str">
        <f t="shared" si="5"/>
        <v>Cookie</v>
      </c>
      <c r="U4531" s="4" t="str">
        <f t="shared" si="6"/>
        <v>In-store</v>
      </c>
      <c r="V4531" s="4" t="str">
        <f t="shared" si="7"/>
        <v>Digital Wallet</v>
      </c>
      <c r="W4531" s="4">
        <f t="shared" ref="W4531:Y4531" si="4538">IF(OR(J4531 = "ERROR", J4531 = ""), "UNKNOWN", J4531)</f>
        <v>5</v>
      </c>
      <c r="X4531" s="4">
        <f t="shared" si="4538"/>
        <v>1</v>
      </c>
      <c r="Y4531" s="4">
        <f t="shared" si="4538"/>
        <v>5</v>
      </c>
      <c r="Z4531" s="5">
        <f t="shared" si="9"/>
        <v>45127</v>
      </c>
    </row>
    <row r="4532">
      <c r="A4532" s="1" t="s">
        <v>4569</v>
      </c>
      <c r="B4532" s="1" t="s">
        <v>36</v>
      </c>
      <c r="C4532" s="1">
        <v>2.0</v>
      </c>
      <c r="D4532" s="1">
        <v>5.0</v>
      </c>
      <c r="E4532" s="1">
        <v>10.0</v>
      </c>
      <c r="H4532" s="2">
        <v>45181.0</v>
      </c>
      <c r="J4532" s="3">
        <f t="shared" si="2"/>
        <v>2</v>
      </c>
      <c r="K4532" s="4">
        <f t="shared" si="3"/>
        <v>5</v>
      </c>
      <c r="L4532" s="4">
        <f t="shared" si="4"/>
        <v>10</v>
      </c>
      <c r="S4532" s="1" t="s">
        <v>4569</v>
      </c>
      <c r="T4532" s="4" t="str">
        <f t="shared" si="5"/>
        <v>Salad</v>
      </c>
      <c r="U4532" s="4" t="str">
        <f t="shared" si="6"/>
        <v>UNKNOWN</v>
      </c>
      <c r="V4532" s="4" t="str">
        <f t="shared" si="7"/>
        <v>UNKNOWN</v>
      </c>
      <c r="W4532" s="4">
        <f t="shared" ref="W4532:Y4532" si="4539">IF(OR(J4532 = "ERROR", J4532 = ""), "UNKNOWN", J4532)</f>
        <v>2</v>
      </c>
      <c r="X4532" s="4">
        <f t="shared" si="4539"/>
        <v>5</v>
      </c>
      <c r="Y4532" s="4">
        <f t="shared" si="4539"/>
        <v>10</v>
      </c>
      <c r="Z4532" s="5">
        <f t="shared" si="9"/>
        <v>45181</v>
      </c>
    </row>
    <row r="4533">
      <c r="A4533" s="1" t="s">
        <v>4570</v>
      </c>
      <c r="B4533" s="1" t="s">
        <v>36</v>
      </c>
      <c r="C4533" s="1">
        <v>2.0</v>
      </c>
      <c r="D4533" s="1">
        <v>5.0</v>
      </c>
      <c r="E4533" s="1">
        <v>10.0</v>
      </c>
      <c r="F4533" s="1" t="s">
        <v>23</v>
      </c>
      <c r="H4533" s="2">
        <v>45001.0</v>
      </c>
      <c r="J4533" s="3">
        <f t="shared" si="2"/>
        <v>2</v>
      </c>
      <c r="K4533" s="4">
        <f t="shared" si="3"/>
        <v>5</v>
      </c>
      <c r="L4533" s="4">
        <f t="shared" si="4"/>
        <v>10</v>
      </c>
      <c r="S4533" s="1" t="s">
        <v>4570</v>
      </c>
      <c r="T4533" s="4" t="str">
        <f t="shared" si="5"/>
        <v>Salad</v>
      </c>
      <c r="U4533" s="4" t="str">
        <f t="shared" si="6"/>
        <v>UNKNOWN</v>
      </c>
      <c r="V4533" s="4" t="str">
        <f t="shared" si="7"/>
        <v>Credit Card</v>
      </c>
      <c r="W4533" s="4">
        <f t="shared" ref="W4533:Y4533" si="4540">IF(OR(J4533 = "ERROR", J4533 = ""), "UNKNOWN", J4533)</f>
        <v>2</v>
      </c>
      <c r="X4533" s="4">
        <f t="shared" si="4540"/>
        <v>5</v>
      </c>
      <c r="Y4533" s="4">
        <f t="shared" si="4540"/>
        <v>10</v>
      </c>
      <c r="Z4533" s="5">
        <f t="shared" si="9"/>
        <v>45001</v>
      </c>
    </row>
    <row r="4534">
      <c r="A4534" s="1" t="s">
        <v>4571</v>
      </c>
      <c r="B4534" s="1" t="s">
        <v>55</v>
      </c>
      <c r="C4534" s="1">
        <v>2.0</v>
      </c>
      <c r="D4534" s="1">
        <v>3.0</v>
      </c>
      <c r="E4534" s="1">
        <v>6.0</v>
      </c>
      <c r="F4534" s="1" t="s">
        <v>39</v>
      </c>
      <c r="G4534" s="1" t="s">
        <v>29</v>
      </c>
      <c r="H4534" s="2">
        <v>45048.0</v>
      </c>
      <c r="J4534" s="3">
        <f t="shared" si="2"/>
        <v>2</v>
      </c>
      <c r="K4534" s="4">
        <f t="shared" si="3"/>
        <v>3</v>
      </c>
      <c r="L4534" s="4">
        <f t="shared" si="4"/>
        <v>6</v>
      </c>
      <c r="S4534" s="1" t="s">
        <v>4571</v>
      </c>
      <c r="T4534" s="4" t="str">
        <f t="shared" si="5"/>
        <v>Juice</v>
      </c>
      <c r="U4534" s="4" t="str">
        <f t="shared" si="6"/>
        <v>In-store</v>
      </c>
      <c r="V4534" s="4" t="str">
        <f t="shared" si="7"/>
        <v>Digital Wallet</v>
      </c>
      <c r="W4534" s="4">
        <f t="shared" ref="W4534:Y4534" si="4541">IF(OR(J4534 = "ERROR", J4534 = ""), "UNKNOWN", J4534)</f>
        <v>2</v>
      </c>
      <c r="X4534" s="4">
        <f t="shared" si="4541"/>
        <v>3</v>
      </c>
      <c r="Y4534" s="4">
        <f t="shared" si="4541"/>
        <v>6</v>
      </c>
      <c r="Z4534" s="5">
        <f t="shared" si="9"/>
        <v>45048</v>
      </c>
    </row>
    <row r="4535">
      <c r="A4535" s="1" t="s">
        <v>4572</v>
      </c>
      <c r="B4535" s="1" t="s">
        <v>41</v>
      </c>
      <c r="C4535" s="1">
        <v>3.0</v>
      </c>
      <c r="D4535" s="1">
        <v>4.0</v>
      </c>
      <c r="E4535" s="1">
        <v>12.0</v>
      </c>
      <c r="F4535" s="1" t="s">
        <v>39</v>
      </c>
      <c r="G4535" s="1" t="s">
        <v>29</v>
      </c>
      <c r="H4535" s="2">
        <v>45072.0</v>
      </c>
      <c r="J4535" s="3">
        <f t="shared" si="2"/>
        <v>3</v>
      </c>
      <c r="K4535" s="4">
        <f t="shared" si="3"/>
        <v>4</v>
      </c>
      <c r="L4535" s="4">
        <f t="shared" si="4"/>
        <v>12</v>
      </c>
      <c r="S4535" s="1" t="s">
        <v>4572</v>
      </c>
      <c r="T4535" s="4" t="str">
        <f t="shared" si="5"/>
        <v>Smoothie</v>
      </c>
      <c r="U4535" s="4" t="str">
        <f t="shared" si="6"/>
        <v>In-store</v>
      </c>
      <c r="V4535" s="4" t="str">
        <f t="shared" si="7"/>
        <v>Digital Wallet</v>
      </c>
      <c r="W4535" s="4">
        <f t="shared" ref="W4535:Y4535" si="4542">IF(OR(J4535 = "ERROR", J4535 = ""), "UNKNOWN", J4535)</f>
        <v>3</v>
      </c>
      <c r="X4535" s="4">
        <f t="shared" si="4542"/>
        <v>4</v>
      </c>
      <c r="Y4535" s="4">
        <f t="shared" si="4542"/>
        <v>12</v>
      </c>
      <c r="Z4535" s="5">
        <f t="shared" si="9"/>
        <v>45072</v>
      </c>
    </row>
    <row r="4536">
      <c r="A4536" s="1" t="s">
        <v>4573</v>
      </c>
      <c r="B4536" s="1" t="s">
        <v>44</v>
      </c>
      <c r="C4536" s="1">
        <v>4.0</v>
      </c>
      <c r="D4536" s="1">
        <v>4.0</v>
      </c>
      <c r="E4536" s="1">
        <v>16.0</v>
      </c>
      <c r="F4536" s="1" t="s">
        <v>39</v>
      </c>
      <c r="H4536" s="2">
        <v>45164.0</v>
      </c>
      <c r="J4536" s="3">
        <f t="shared" si="2"/>
        <v>4</v>
      </c>
      <c r="K4536" s="4">
        <f t="shared" si="3"/>
        <v>4</v>
      </c>
      <c r="L4536" s="4">
        <f t="shared" si="4"/>
        <v>16</v>
      </c>
      <c r="S4536" s="1" t="s">
        <v>4573</v>
      </c>
      <c r="T4536" s="4" t="str">
        <f t="shared" si="5"/>
        <v>Sandwich</v>
      </c>
      <c r="U4536" s="4" t="str">
        <f t="shared" si="6"/>
        <v>UNKNOWN</v>
      </c>
      <c r="V4536" s="4" t="str">
        <f t="shared" si="7"/>
        <v>Digital Wallet</v>
      </c>
      <c r="W4536" s="4">
        <f t="shared" ref="W4536:Y4536" si="4543">IF(OR(J4536 = "ERROR", J4536 = ""), "UNKNOWN", J4536)</f>
        <v>4</v>
      </c>
      <c r="X4536" s="4">
        <f t="shared" si="4543"/>
        <v>4</v>
      </c>
      <c r="Y4536" s="4">
        <f t="shared" si="4543"/>
        <v>16</v>
      </c>
      <c r="Z4536" s="5">
        <f t="shared" si="9"/>
        <v>45164</v>
      </c>
    </row>
    <row r="4537">
      <c r="A4537" s="1" t="s">
        <v>4574</v>
      </c>
      <c r="B4537" s="1" t="s">
        <v>41</v>
      </c>
      <c r="C4537" s="1" t="s">
        <v>30</v>
      </c>
      <c r="D4537" s="1">
        <v>4.0</v>
      </c>
      <c r="E4537" s="1">
        <v>4.0</v>
      </c>
      <c r="G4537" s="1" t="s">
        <v>29</v>
      </c>
      <c r="H4537" s="2">
        <v>45057.0</v>
      </c>
      <c r="J4537" s="3">
        <f t="shared" si="2"/>
        <v>1</v>
      </c>
      <c r="K4537" s="4">
        <f t="shared" si="3"/>
        <v>4</v>
      </c>
      <c r="L4537" s="4">
        <f t="shared" si="4"/>
        <v>4</v>
      </c>
      <c r="S4537" s="1" t="s">
        <v>4574</v>
      </c>
      <c r="T4537" s="4" t="str">
        <f t="shared" si="5"/>
        <v>Smoothie</v>
      </c>
      <c r="U4537" s="4" t="str">
        <f t="shared" si="6"/>
        <v>In-store</v>
      </c>
      <c r="V4537" s="4" t="str">
        <f t="shared" si="7"/>
        <v>UNKNOWN</v>
      </c>
      <c r="W4537" s="4">
        <f t="shared" ref="W4537:Y4537" si="4544">IF(OR(J4537 = "ERROR", J4537 = ""), "UNKNOWN", J4537)</f>
        <v>1</v>
      </c>
      <c r="X4537" s="4">
        <f t="shared" si="4544"/>
        <v>4</v>
      </c>
      <c r="Y4537" s="4">
        <f t="shared" si="4544"/>
        <v>4</v>
      </c>
      <c r="Z4537" s="5">
        <f t="shared" si="9"/>
        <v>45057</v>
      </c>
    </row>
    <row r="4538">
      <c r="A4538" s="1" t="s">
        <v>4575</v>
      </c>
      <c r="B4538" s="1" t="s">
        <v>27</v>
      </c>
      <c r="C4538" s="1">
        <v>2.0</v>
      </c>
      <c r="D4538" s="1">
        <v>3.0</v>
      </c>
      <c r="E4538" s="1">
        <v>6.0</v>
      </c>
      <c r="H4538" s="2">
        <v>45095.0</v>
      </c>
      <c r="J4538" s="3">
        <f t="shared" si="2"/>
        <v>2</v>
      </c>
      <c r="K4538" s="4">
        <f t="shared" si="3"/>
        <v>3</v>
      </c>
      <c r="L4538" s="4">
        <f t="shared" si="4"/>
        <v>6</v>
      </c>
      <c r="S4538" s="1" t="s">
        <v>4575</v>
      </c>
      <c r="T4538" s="4" t="str">
        <f t="shared" si="5"/>
        <v>Cake</v>
      </c>
      <c r="U4538" s="4" t="str">
        <f t="shared" si="6"/>
        <v>UNKNOWN</v>
      </c>
      <c r="V4538" s="4" t="str">
        <f t="shared" si="7"/>
        <v>UNKNOWN</v>
      </c>
      <c r="W4538" s="4">
        <f t="shared" ref="W4538:Y4538" si="4545">IF(OR(J4538 = "ERROR", J4538 = ""), "UNKNOWN", J4538)</f>
        <v>2</v>
      </c>
      <c r="X4538" s="4">
        <f t="shared" si="4545"/>
        <v>3</v>
      </c>
      <c r="Y4538" s="4">
        <f t="shared" si="4545"/>
        <v>6</v>
      </c>
      <c r="Z4538" s="5">
        <f t="shared" si="9"/>
        <v>45095</v>
      </c>
    </row>
    <row r="4539">
      <c r="A4539" s="1" t="s">
        <v>4576</v>
      </c>
      <c r="B4539" s="1" t="s">
        <v>44</v>
      </c>
      <c r="C4539" s="1">
        <v>2.0</v>
      </c>
      <c r="D4539" s="1">
        <v>4.0</v>
      </c>
      <c r="E4539" s="1">
        <v>8.0</v>
      </c>
      <c r="F4539" s="1" t="s">
        <v>23</v>
      </c>
      <c r="H4539" s="2">
        <v>44962.0</v>
      </c>
      <c r="J4539" s="3">
        <f t="shared" si="2"/>
        <v>2</v>
      </c>
      <c r="K4539" s="4">
        <f t="shared" si="3"/>
        <v>4</v>
      </c>
      <c r="L4539" s="4">
        <f t="shared" si="4"/>
        <v>8</v>
      </c>
      <c r="S4539" s="1" t="s">
        <v>4576</v>
      </c>
      <c r="T4539" s="4" t="str">
        <f t="shared" si="5"/>
        <v>Sandwich</v>
      </c>
      <c r="U4539" s="4" t="str">
        <f t="shared" si="6"/>
        <v>UNKNOWN</v>
      </c>
      <c r="V4539" s="4" t="str">
        <f t="shared" si="7"/>
        <v>Credit Card</v>
      </c>
      <c r="W4539" s="4">
        <f t="shared" ref="W4539:Y4539" si="4546">IF(OR(J4539 = "ERROR", J4539 = ""), "UNKNOWN", J4539)</f>
        <v>2</v>
      </c>
      <c r="X4539" s="4">
        <f t="shared" si="4546"/>
        <v>4</v>
      </c>
      <c r="Y4539" s="4">
        <f t="shared" si="4546"/>
        <v>8</v>
      </c>
      <c r="Z4539" s="5">
        <f t="shared" si="9"/>
        <v>44962</v>
      </c>
    </row>
    <row r="4540">
      <c r="A4540" s="1" t="s">
        <v>4577</v>
      </c>
      <c r="B4540" s="1" t="s">
        <v>32</v>
      </c>
      <c r="C4540" s="1">
        <v>5.0</v>
      </c>
      <c r="D4540" s="1">
        <v>1.0</v>
      </c>
      <c r="E4540" s="1">
        <v>5.0</v>
      </c>
      <c r="F4540" s="1" t="s">
        <v>28</v>
      </c>
      <c r="H4540" s="2">
        <v>45161.0</v>
      </c>
      <c r="J4540" s="3">
        <f t="shared" si="2"/>
        <v>5</v>
      </c>
      <c r="K4540" s="4">
        <f t="shared" si="3"/>
        <v>1</v>
      </c>
      <c r="L4540" s="4">
        <f t="shared" si="4"/>
        <v>5</v>
      </c>
      <c r="S4540" s="1" t="s">
        <v>4577</v>
      </c>
      <c r="T4540" s="4" t="str">
        <f t="shared" si="5"/>
        <v>Cookie</v>
      </c>
      <c r="U4540" s="4" t="str">
        <f t="shared" si="6"/>
        <v>UNKNOWN</v>
      </c>
      <c r="V4540" s="4" t="str">
        <f t="shared" si="7"/>
        <v>Cash</v>
      </c>
      <c r="W4540" s="4">
        <f t="shared" ref="W4540:Y4540" si="4547">IF(OR(J4540 = "ERROR", J4540 = ""), "UNKNOWN", J4540)</f>
        <v>5</v>
      </c>
      <c r="X4540" s="4">
        <f t="shared" si="4547"/>
        <v>1</v>
      </c>
      <c r="Y4540" s="4">
        <f t="shared" si="4547"/>
        <v>5</v>
      </c>
      <c r="Z4540" s="5">
        <f t="shared" si="9"/>
        <v>45161</v>
      </c>
    </row>
    <row r="4541">
      <c r="A4541" s="1" t="s">
        <v>4578</v>
      </c>
      <c r="B4541" s="1" t="s">
        <v>44</v>
      </c>
      <c r="C4541" s="1">
        <v>1.0</v>
      </c>
      <c r="D4541" s="1">
        <v>4.0</v>
      </c>
      <c r="E4541" s="1">
        <v>4.0</v>
      </c>
      <c r="F4541" s="1" t="s">
        <v>23</v>
      </c>
      <c r="G4541" s="1" t="s">
        <v>24</v>
      </c>
      <c r="H4541" s="2">
        <v>45171.0</v>
      </c>
      <c r="J4541" s="3">
        <f t="shared" si="2"/>
        <v>1</v>
      </c>
      <c r="K4541" s="4">
        <f t="shared" si="3"/>
        <v>4</v>
      </c>
      <c r="L4541" s="4">
        <f t="shared" si="4"/>
        <v>4</v>
      </c>
      <c r="S4541" s="1" t="s">
        <v>4578</v>
      </c>
      <c r="T4541" s="4" t="str">
        <f t="shared" si="5"/>
        <v>Sandwich</v>
      </c>
      <c r="U4541" s="4" t="str">
        <f t="shared" si="6"/>
        <v>Takeaway</v>
      </c>
      <c r="V4541" s="4" t="str">
        <f t="shared" si="7"/>
        <v>Credit Card</v>
      </c>
      <c r="W4541" s="4">
        <f t="shared" ref="W4541:Y4541" si="4548">IF(OR(J4541 = "ERROR", J4541 = ""), "UNKNOWN", J4541)</f>
        <v>1</v>
      </c>
      <c r="X4541" s="4">
        <f t="shared" si="4548"/>
        <v>4</v>
      </c>
      <c r="Y4541" s="4">
        <f t="shared" si="4548"/>
        <v>4</v>
      </c>
      <c r="Z4541" s="5">
        <f t="shared" si="9"/>
        <v>45171</v>
      </c>
    </row>
    <row r="4542">
      <c r="A4542" s="1" t="s">
        <v>4579</v>
      </c>
      <c r="B4542" s="1" t="s">
        <v>81</v>
      </c>
      <c r="C4542" s="1">
        <v>3.0</v>
      </c>
      <c r="D4542" s="1">
        <v>1.5</v>
      </c>
      <c r="E4542" s="1">
        <v>4.5</v>
      </c>
      <c r="G4542" s="1" t="s">
        <v>29</v>
      </c>
      <c r="H4542" s="2">
        <v>45112.0</v>
      </c>
      <c r="J4542" s="3">
        <f t="shared" si="2"/>
        <v>3</v>
      </c>
      <c r="K4542" s="4">
        <f t="shared" si="3"/>
        <v>1.5</v>
      </c>
      <c r="L4542" s="4">
        <f t="shared" si="4"/>
        <v>4.5</v>
      </c>
      <c r="S4542" s="1" t="s">
        <v>4579</v>
      </c>
      <c r="T4542" s="4" t="str">
        <f t="shared" si="5"/>
        <v>Tea</v>
      </c>
      <c r="U4542" s="4" t="str">
        <f t="shared" si="6"/>
        <v>In-store</v>
      </c>
      <c r="V4542" s="4" t="str">
        <f t="shared" si="7"/>
        <v>UNKNOWN</v>
      </c>
      <c r="W4542" s="4">
        <f t="shared" ref="W4542:Y4542" si="4549">IF(OR(J4542 = "ERROR", J4542 = ""), "UNKNOWN", J4542)</f>
        <v>3</v>
      </c>
      <c r="X4542" s="4">
        <f t="shared" si="4549"/>
        <v>1.5</v>
      </c>
      <c r="Y4542" s="4">
        <f t="shared" si="4549"/>
        <v>4.5</v>
      </c>
      <c r="Z4542" s="5">
        <f t="shared" si="9"/>
        <v>45112</v>
      </c>
    </row>
    <row r="4543">
      <c r="A4543" s="1" t="s">
        <v>4580</v>
      </c>
      <c r="B4543" s="1" t="s">
        <v>27</v>
      </c>
      <c r="C4543" s="1">
        <v>5.0</v>
      </c>
      <c r="D4543" s="1">
        <v>3.0</v>
      </c>
      <c r="E4543" s="1">
        <v>15.0</v>
      </c>
      <c r="G4543" s="1" t="s">
        <v>29</v>
      </c>
      <c r="H4543" s="2">
        <v>45093.0</v>
      </c>
      <c r="J4543" s="3">
        <f t="shared" si="2"/>
        <v>5</v>
      </c>
      <c r="K4543" s="4">
        <f t="shared" si="3"/>
        <v>3</v>
      </c>
      <c r="L4543" s="4">
        <f t="shared" si="4"/>
        <v>15</v>
      </c>
      <c r="S4543" s="1" t="s">
        <v>4580</v>
      </c>
      <c r="T4543" s="4" t="str">
        <f t="shared" si="5"/>
        <v>Cake</v>
      </c>
      <c r="U4543" s="4" t="str">
        <f t="shared" si="6"/>
        <v>In-store</v>
      </c>
      <c r="V4543" s="4" t="str">
        <f t="shared" si="7"/>
        <v>UNKNOWN</v>
      </c>
      <c r="W4543" s="4">
        <f t="shared" ref="W4543:Y4543" si="4550">IF(OR(J4543 = "ERROR", J4543 = ""), "UNKNOWN", J4543)</f>
        <v>5</v>
      </c>
      <c r="X4543" s="4">
        <f t="shared" si="4550"/>
        <v>3</v>
      </c>
      <c r="Y4543" s="4">
        <f t="shared" si="4550"/>
        <v>15</v>
      </c>
      <c r="Z4543" s="5">
        <f t="shared" si="9"/>
        <v>45093</v>
      </c>
    </row>
    <row r="4544">
      <c r="A4544" s="1" t="s">
        <v>4581</v>
      </c>
      <c r="B4544" s="1" t="s">
        <v>55</v>
      </c>
      <c r="C4544" s="1">
        <v>2.0</v>
      </c>
      <c r="D4544" s="1">
        <v>3.0</v>
      </c>
      <c r="E4544" s="1">
        <v>6.0</v>
      </c>
      <c r="F4544" s="1" t="s">
        <v>39</v>
      </c>
      <c r="G4544" s="1" t="s">
        <v>24</v>
      </c>
      <c r="H4544" s="2">
        <v>45036.0</v>
      </c>
      <c r="J4544" s="3">
        <f t="shared" si="2"/>
        <v>2</v>
      </c>
      <c r="K4544" s="4">
        <f t="shared" si="3"/>
        <v>3</v>
      </c>
      <c r="L4544" s="4">
        <f t="shared" si="4"/>
        <v>6</v>
      </c>
      <c r="S4544" s="1" t="s">
        <v>4581</v>
      </c>
      <c r="T4544" s="4" t="str">
        <f t="shared" si="5"/>
        <v>Juice</v>
      </c>
      <c r="U4544" s="4" t="str">
        <f t="shared" si="6"/>
        <v>Takeaway</v>
      </c>
      <c r="V4544" s="4" t="str">
        <f t="shared" si="7"/>
        <v>Digital Wallet</v>
      </c>
      <c r="W4544" s="4">
        <f t="shared" ref="W4544:Y4544" si="4551">IF(OR(J4544 = "ERROR", J4544 = ""), "UNKNOWN", J4544)</f>
        <v>2</v>
      </c>
      <c r="X4544" s="4">
        <f t="shared" si="4551"/>
        <v>3</v>
      </c>
      <c r="Y4544" s="4">
        <f t="shared" si="4551"/>
        <v>6</v>
      </c>
      <c r="Z4544" s="5">
        <f t="shared" si="9"/>
        <v>45036</v>
      </c>
    </row>
    <row r="4545">
      <c r="A4545" s="1" t="s">
        <v>4582</v>
      </c>
      <c r="B4545" s="1" t="s">
        <v>41</v>
      </c>
      <c r="C4545" s="1">
        <v>1.0</v>
      </c>
      <c r="D4545" s="1">
        <v>4.0</v>
      </c>
      <c r="E4545" s="1">
        <v>4.0</v>
      </c>
      <c r="F4545" s="1" t="s">
        <v>23</v>
      </c>
      <c r="G4545" s="1" t="s">
        <v>25</v>
      </c>
      <c r="H4545" s="2">
        <v>45131.0</v>
      </c>
      <c r="J4545" s="3">
        <f t="shared" si="2"/>
        <v>1</v>
      </c>
      <c r="K4545" s="4">
        <f t="shared" si="3"/>
        <v>4</v>
      </c>
      <c r="L4545" s="4">
        <f t="shared" si="4"/>
        <v>4</v>
      </c>
      <c r="S4545" s="1" t="s">
        <v>4582</v>
      </c>
      <c r="T4545" s="4" t="str">
        <f t="shared" si="5"/>
        <v>Smoothie</v>
      </c>
      <c r="U4545" s="4" t="str">
        <f t="shared" si="6"/>
        <v>UNKNOWN</v>
      </c>
      <c r="V4545" s="4" t="str">
        <f t="shared" si="7"/>
        <v>Credit Card</v>
      </c>
      <c r="W4545" s="4">
        <f t="shared" ref="W4545:Y4545" si="4552">IF(OR(J4545 = "ERROR", J4545 = ""), "UNKNOWN", J4545)</f>
        <v>1</v>
      </c>
      <c r="X4545" s="4">
        <f t="shared" si="4552"/>
        <v>4</v>
      </c>
      <c r="Y4545" s="4">
        <f t="shared" si="4552"/>
        <v>4</v>
      </c>
      <c r="Z4545" s="5">
        <f t="shared" si="9"/>
        <v>45131</v>
      </c>
    </row>
    <row r="4546">
      <c r="A4546" s="1" t="s">
        <v>4583</v>
      </c>
      <c r="B4546" s="1" t="s">
        <v>44</v>
      </c>
      <c r="C4546" s="1">
        <v>5.0</v>
      </c>
      <c r="D4546" s="1">
        <v>4.0</v>
      </c>
      <c r="E4546" s="1">
        <v>20.0</v>
      </c>
      <c r="F4546" s="1" t="s">
        <v>28</v>
      </c>
      <c r="G4546" s="1" t="s">
        <v>25</v>
      </c>
      <c r="H4546" s="2">
        <v>44959.0</v>
      </c>
      <c r="J4546" s="3">
        <f t="shared" si="2"/>
        <v>5</v>
      </c>
      <c r="K4546" s="4">
        <f t="shared" si="3"/>
        <v>4</v>
      </c>
      <c r="L4546" s="4">
        <f t="shared" si="4"/>
        <v>20</v>
      </c>
      <c r="S4546" s="1" t="s">
        <v>4583</v>
      </c>
      <c r="T4546" s="4" t="str">
        <f t="shared" si="5"/>
        <v>Sandwich</v>
      </c>
      <c r="U4546" s="4" t="str">
        <f t="shared" si="6"/>
        <v>UNKNOWN</v>
      </c>
      <c r="V4546" s="4" t="str">
        <f t="shared" si="7"/>
        <v>Cash</v>
      </c>
      <c r="W4546" s="4">
        <f t="shared" ref="W4546:Y4546" si="4553">IF(OR(J4546 = "ERROR", J4546 = ""), "UNKNOWN", J4546)</f>
        <v>5</v>
      </c>
      <c r="X4546" s="4">
        <f t="shared" si="4553"/>
        <v>4</v>
      </c>
      <c r="Y4546" s="4">
        <f t="shared" si="4553"/>
        <v>20</v>
      </c>
      <c r="Z4546" s="5">
        <f t="shared" si="9"/>
        <v>44959</v>
      </c>
    </row>
    <row r="4547">
      <c r="A4547" s="1" t="s">
        <v>4584</v>
      </c>
      <c r="B4547" s="1" t="s">
        <v>25</v>
      </c>
      <c r="D4547" s="1">
        <v>1.5</v>
      </c>
      <c r="E4547" s="1">
        <v>4.5</v>
      </c>
      <c r="G4547" s="1" t="s">
        <v>24</v>
      </c>
      <c r="H4547" s="2">
        <v>45077.0</v>
      </c>
      <c r="J4547" s="3">
        <f t="shared" si="2"/>
        <v>3</v>
      </c>
      <c r="K4547" s="4">
        <f t="shared" si="3"/>
        <v>1.5</v>
      </c>
      <c r="L4547" s="4">
        <f t="shared" si="4"/>
        <v>4.5</v>
      </c>
      <c r="S4547" s="1" t="s">
        <v>4584</v>
      </c>
      <c r="T4547" s="4" t="str">
        <f t="shared" si="5"/>
        <v>UNKNOWN</v>
      </c>
      <c r="U4547" s="4" t="str">
        <f t="shared" si="6"/>
        <v>Takeaway</v>
      </c>
      <c r="V4547" s="4" t="str">
        <f t="shared" si="7"/>
        <v>UNKNOWN</v>
      </c>
      <c r="W4547" s="4">
        <f t="shared" ref="W4547:Y4547" si="4554">IF(OR(J4547 = "ERROR", J4547 = ""), "UNKNOWN", J4547)</f>
        <v>3</v>
      </c>
      <c r="X4547" s="4">
        <f t="shared" si="4554"/>
        <v>1.5</v>
      </c>
      <c r="Y4547" s="4">
        <f t="shared" si="4554"/>
        <v>4.5</v>
      </c>
      <c r="Z4547" s="5">
        <f t="shared" si="9"/>
        <v>45077</v>
      </c>
    </row>
    <row r="4548">
      <c r="A4548" s="1" t="s">
        <v>4585</v>
      </c>
      <c r="B4548" s="1" t="s">
        <v>81</v>
      </c>
      <c r="C4548" s="1">
        <v>1.0</v>
      </c>
      <c r="D4548" s="1">
        <v>1.5</v>
      </c>
      <c r="E4548" s="1">
        <v>1.5</v>
      </c>
      <c r="F4548" s="1" t="s">
        <v>28</v>
      </c>
      <c r="H4548" s="2">
        <v>45046.0</v>
      </c>
      <c r="J4548" s="3">
        <f t="shared" si="2"/>
        <v>1</v>
      </c>
      <c r="K4548" s="4">
        <f t="shared" si="3"/>
        <v>1.5</v>
      </c>
      <c r="L4548" s="4">
        <f t="shared" si="4"/>
        <v>1.5</v>
      </c>
      <c r="S4548" s="1" t="s">
        <v>4585</v>
      </c>
      <c r="T4548" s="4" t="str">
        <f t="shared" si="5"/>
        <v>Tea</v>
      </c>
      <c r="U4548" s="4" t="str">
        <f t="shared" si="6"/>
        <v>UNKNOWN</v>
      </c>
      <c r="V4548" s="4" t="str">
        <f t="shared" si="7"/>
        <v>Cash</v>
      </c>
      <c r="W4548" s="4">
        <f t="shared" ref="W4548:Y4548" si="4555">IF(OR(J4548 = "ERROR", J4548 = ""), "UNKNOWN", J4548)</f>
        <v>1</v>
      </c>
      <c r="X4548" s="4">
        <f t="shared" si="4555"/>
        <v>1.5</v>
      </c>
      <c r="Y4548" s="4">
        <f t="shared" si="4555"/>
        <v>1.5</v>
      </c>
      <c r="Z4548" s="5">
        <f t="shared" si="9"/>
        <v>45046</v>
      </c>
    </row>
    <row r="4549">
      <c r="A4549" s="1" t="s">
        <v>4586</v>
      </c>
      <c r="B4549" s="1" t="s">
        <v>27</v>
      </c>
      <c r="C4549" s="1">
        <v>5.0</v>
      </c>
      <c r="D4549" s="1">
        <v>3.0</v>
      </c>
      <c r="E4549" s="1">
        <v>15.0</v>
      </c>
      <c r="G4549" s="1" t="s">
        <v>29</v>
      </c>
      <c r="H4549" s="2">
        <v>45145.0</v>
      </c>
      <c r="J4549" s="3">
        <f t="shared" si="2"/>
        <v>5</v>
      </c>
      <c r="K4549" s="4">
        <f t="shared" si="3"/>
        <v>3</v>
      </c>
      <c r="L4549" s="4">
        <f t="shared" si="4"/>
        <v>15</v>
      </c>
      <c r="S4549" s="1" t="s">
        <v>4586</v>
      </c>
      <c r="T4549" s="4" t="str">
        <f t="shared" si="5"/>
        <v>Cake</v>
      </c>
      <c r="U4549" s="4" t="str">
        <f t="shared" si="6"/>
        <v>In-store</v>
      </c>
      <c r="V4549" s="4" t="str">
        <f t="shared" si="7"/>
        <v>UNKNOWN</v>
      </c>
      <c r="W4549" s="4">
        <f t="shared" ref="W4549:Y4549" si="4556">IF(OR(J4549 = "ERROR", J4549 = ""), "UNKNOWN", J4549)</f>
        <v>5</v>
      </c>
      <c r="X4549" s="4">
        <f t="shared" si="4556"/>
        <v>3</v>
      </c>
      <c r="Y4549" s="4">
        <f t="shared" si="4556"/>
        <v>15</v>
      </c>
      <c r="Z4549" s="5">
        <f t="shared" si="9"/>
        <v>45145</v>
      </c>
    </row>
    <row r="4550">
      <c r="A4550" s="1" t="s">
        <v>4587</v>
      </c>
      <c r="B4550" s="1" t="s">
        <v>32</v>
      </c>
      <c r="C4550" s="1">
        <v>5.0</v>
      </c>
      <c r="D4550" s="1">
        <v>1.0</v>
      </c>
      <c r="E4550" s="1">
        <v>5.0</v>
      </c>
      <c r="G4550" s="1" t="s">
        <v>24</v>
      </c>
      <c r="H4550" s="2">
        <v>45195.0</v>
      </c>
      <c r="J4550" s="3">
        <f t="shared" si="2"/>
        <v>5</v>
      </c>
      <c r="K4550" s="4">
        <f t="shared" si="3"/>
        <v>1</v>
      </c>
      <c r="L4550" s="4">
        <f t="shared" si="4"/>
        <v>5</v>
      </c>
      <c r="S4550" s="1" t="s">
        <v>4587</v>
      </c>
      <c r="T4550" s="4" t="str">
        <f t="shared" si="5"/>
        <v>Cookie</v>
      </c>
      <c r="U4550" s="4" t="str">
        <f t="shared" si="6"/>
        <v>Takeaway</v>
      </c>
      <c r="V4550" s="4" t="str">
        <f t="shared" si="7"/>
        <v>UNKNOWN</v>
      </c>
      <c r="W4550" s="4">
        <f t="shared" ref="W4550:Y4550" si="4557">IF(OR(J4550 = "ERROR", J4550 = ""), "UNKNOWN", J4550)</f>
        <v>5</v>
      </c>
      <c r="X4550" s="4">
        <f t="shared" si="4557"/>
        <v>1</v>
      </c>
      <c r="Y4550" s="4">
        <f t="shared" si="4557"/>
        <v>5</v>
      </c>
      <c r="Z4550" s="5">
        <f t="shared" si="9"/>
        <v>45195</v>
      </c>
    </row>
    <row r="4551">
      <c r="A4551" s="1" t="s">
        <v>4588</v>
      </c>
      <c r="B4551" s="1" t="s">
        <v>27</v>
      </c>
      <c r="C4551" s="1">
        <v>3.0</v>
      </c>
      <c r="D4551" s="1">
        <v>3.0</v>
      </c>
      <c r="E4551" s="1">
        <v>9.0</v>
      </c>
      <c r="F4551" s="1" t="s">
        <v>23</v>
      </c>
      <c r="G4551" s="1" t="s">
        <v>29</v>
      </c>
      <c r="H4551" s="2">
        <v>45199.0</v>
      </c>
      <c r="J4551" s="3">
        <f t="shared" si="2"/>
        <v>3</v>
      </c>
      <c r="K4551" s="4">
        <f t="shared" si="3"/>
        <v>3</v>
      </c>
      <c r="L4551" s="4">
        <f t="shared" si="4"/>
        <v>9</v>
      </c>
      <c r="S4551" s="1" t="s">
        <v>4588</v>
      </c>
      <c r="T4551" s="4" t="str">
        <f t="shared" si="5"/>
        <v>Cake</v>
      </c>
      <c r="U4551" s="4" t="str">
        <f t="shared" si="6"/>
        <v>In-store</v>
      </c>
      <c r="V4551" s="4" t="str">
        <f t="shared" si="7"/>
        <v>Credit Card</v>
      </c>
      <c r="W4551" s="4">
        <f t="shared" ref="W4551:Y4551" si="4558">IF(OR(J4551 = "ERROR", J4551 = ""), "UNKNOWN", J4551)</f>
        <v>3</v>
      </c>
      <c r="X4551" s="4">
        <f t="shared" si="4558"/>
        <v>3</v>
      </c>
      <c r="Y4551" s="4">
        <f t="shared" si="4558"/>
        <v>9</v>
      </c>
      <c r="Z4551" s="5">
        <f t="shared" si="9"/>
        <v>45199</v>
      </c>
    </row>
    <row r="4552">
      <c r="A4552" s="1" t="s">
        <v>4589</v>
      </c>
      <c r="B4552" s="1" t="s">
        <v>36</v>
      </c>
      <c r="C4552" s="1">
        <v>4.0</v>
      </c>
      <c r="D4552" s="1">
        <v>5.0</v>
      </c>
      <c r="E4552" s="1">
        <v>20.0</v>
      </c>
      <c r="G4552" s="1" t="s">
        <v>24</v>
      </c>
      <c r="H4552" s="6">
        <v>45216.0</v>
      </c>
      <c r="J4552" s="3">
        <f t="shared" si="2"/>
        <v>4</v>
      </c>
      <c r="K4552" s="4">
        <f t="shared" si="3"/>
        <v>5</v>
      </c>
      <c r="L4552" s="4">
        <f t="shared" si="4"/>
        <v>20</v>
      </c>
      <c r="S4552" s="1" t="s">
        <v>4589</v>
      </c>
      <c r="T4552" s="4" t="str">
        <f t="shared" si="5"/>
        <v>Salad</v>
      </c>
      <c r="U4552" s="4" t="str">
        <f t="shared" si="6"/>
        <v>Takeaway</v>
      </c>
      <c r="V4552" s="4" t="str">
        <f t="shared" si="7"/>
        <v>UNKNOWN</v>
      </c>
      <c r="W4552" s="4">
        <f t="shared" ref="W4552:Y4552" si="4559">IF(OR(J4552 = "ERROR", J4552 = ""), "UNKNOWN", J4552)</f>
        <v>4</v>
      </c>
      <c r="X4552" s="4">
        <f t="shared" si="4559"/>
        <v>5</v>
      </c>
      <c r="Y4552" s="4">
        <f t="shared" si="4559"/>
        <v>20</v>
      </c>
      <c r="Z4552" s="7">
        <f t="shared" si="9"/>
        <v>45216</v>
      </c>
    </row>
    <row r="4553">
      <c r="A4553" s="1" t="s">
        <v>4590</v>
      </c>
      <c r="B4553" s="1" t="s">
        <v>81</v>
      </c>
      <c r="C4553" s="1">
        <v>4.0</v>
      </c>
      <c r="D4553" s="1">
        <v>1.5</v>
      </c>
      <c r="E4553" s="1">
        <v>6.0</v>
      </c>
      <c r="F4553" s="1" t="s">
        <v>23</v>
      </c>
      <c r="G4553" s="1" t="s">
        <v>29</v>
      </c>
      <c r="H4553" s="6">
        <v>45248.0</v>
      </c>
      <c r="J4553" s="3">
        <f t="shared" si="2"/>
        <v>4</v>
      </c>
      <c r="K4553" s="4">
        <f t="shared" si="3"/>
        <v>1.5</v>
      </c>
      <c r="L4553" s="4">
        <f t="shared" si="4"/>
        <v>6</v>
      </c>
      <c r="S4553" s="1" t="s">
        <v>4590</v>
      </c>
      <c r="T4553" s="4" t="str">
        <f t="shared" si="5"/>
        <v>Tea</v>
      </c>
      <c r="U4553" s="4" t="str">
        <f t="shared" si="6"/>
        <v>In-store</v>
      </c>
      <c r="V4553" s="4" t="str">
        <f t="shared" si="7"/>
        <v>Credit Card</v>
      </c>
      <c r="W4553" s="4">
        <f t="shared" ref="W4553:Y4553" si="4560">IF(OR(J4553 = "ERROR", J4553 = ""), "UNKNOWN", J4553)</f>
        <v>4</v>
      </c>
      <c r="X4553" s="4">
        <f t="shared" si="4560"/>
        <v>1.5</v>
      </c>
      <c r="Y4553" s="4">
        <f t="shared" si="4560"/>
        <v>6</v>
      </c>
      <c r="Z4553" s="7">
        <f t="shared" si="9"/>
        <v>45248</v>
      </c>
    </row>
    <row r="4554">
      <c r="A4554" s="1" t="s">
        <v>4591</v>
      </c>
      <c r="B4554" s="1" t="s">
        <v>41</v>
      </c>
      <c r="C4554" s="1">
        <v>3.0</v>
      </c>
      <c r="D4554" s="1">
        <v>4.0</v>
      </c>
      <c r="E4554" s="1">
        <v>12.0</v>
      </c>
      <c r="F4554" s="1" t="s">
        <v>39</v>
      </c>
      <c r="G4554" s="1" t="s">
        <v>24</v>
      </c>
      <c r="H4554" s="2">
        <v>45199.0</v>
      </c>
      <c r="J4554" s="3">
        <f t="shared" si="2"/>
        <v>3</v>
      </c>
      <c r="K4554" s="4">
        <f t="shared" si="3"/>
        <v>4</v>
      </c>
      <c r="L4554" s="4">
        <f t="shared" si="4"/>
        <v>12</v>
      </c>
      <c r="S4554" s="1" t="s">
        <v>4591</v>
      </c>
      <c r="T4554" s="4" t="str">
        <f t="shared" si="5"/>
        <v>Smoothie</v>
      </c>
      <c r="U4554" s="4" t="str">
        <f t="shared" si="6"/>
        <v>Takeaway</v>
      </c>
      <c r="V4554" s="4" t="str">
        <f t="shared" si="7"/>
        <v>Digital Wallet</v>
      </c>
      <c r="W4554" s="4">
        <f t="shared" ref="W4554:Y4554" si="4561">IF(OR(J4554 = "ERROR", J4554 = ""), "UNKNOWN", J4554)</f>
        <v>3</v>
      </c>
      <c r="X4554" s="4">
        <f t="shared" si="4561"/>
        <v>4</v>
      </c>
      <c r="Y4554" s="4">
        <f t="shared" si="4561"/>
        <v>12</v>
      </c>
      <c r="Z4554" s="5">
        <f t="shared" si="9"/>
        <v>45199</v>
      </c>
    </row>
    <row r="4555">
      <c r="A4555" s="1" t="s">
        <v>4592</v>
      </c>
      <c r="B4555" s="1" t="s">
        <v>30</v>
      </c>
      <c r="C4555" s="1">
        <v>4.0</v>
      </c>
      <c r="D4555" s="1">
        <v>1.0</v>
      </c>
      <c r="E4555" s="1">
        <v>4.0</v>
      </c>
      <c r="F4555" s="1" t="s">
        <v>30</v>
      </c>
      <c r="G4555" s="1" t="s">
        <v>24</v>
      </c>
      <c r="H4555" s="2">
        <v>45094.0</v>
      </c>
      <c r="J4555" s="3">
        <f t="shared" si="2"/>
        <v>4</v>
      </c>
      <c r="K4555" s="4">
        <f t="shared" si="3"/>
        <v>1</v>
      </c>
      <c r="L4555" s="4">
        <f t="shared" si="4"/>
        <v>4</v>
      </c>
      <c r="S4555" s="1" t="s">
        <v>4592</v>
      </c>
      <c r="T4555" s="4" t="str">
        <f t="shared" si="5"/>
        <v>UNKNOWN</v>
      </c>
      <c r="U4555" s="4" t="str">
        <f t="shared" si="6"/>
        <v>Takeaway</v>
      </c>
      <c r="V4555" s="4" t="str">
        <f t="shared" si="7"/>
        <v>UNKNOWN</v>
      </c>
      <c r="W4555" s="4">
        <f t="shared" ref="W4555:Y4555" si="4562">IF(OR(J4555 = "ERROR", J4555 = ""), "UNKNOWN", J4555)</f>
        <v>4</v>
      </c>
      <c r="X4555" s="4">
        <f t="shared" si="4562"/>
        <v>1</v>
      </c>
      <c r="Y4555" s="4">
        <f t="shared" si="4562"/>
        <v>4</v>
      </c>
      <c r="Z4555" s="5">
        <f t="shared" si="9"/>
        <v>45094</v>
      </c>
    </row>
    <row r="4556">
      <c r="A4556" s="1" t="s">
        <v>4593</v>
      </c>
      <c r="B4556" s="1" t="s">
        <v>41</v>
      </c>
      <c r="C4556" s="1">
        <v>2.0</v>
      </c>
      <c r="D4556" s="1">
        <v>4.0</v>
      </c>
      <c r="E4556" s="1">
        <v>8.0</v>
      </c>
      <c r="F4556" s="1" t="s">
        <v>39</v>
      </c>
      <c r="H4556" s="6">
        <v>45218.0</v>
      </c>
      <c r="J4556" s="3">
        <f t="shared" si="2"/>
        <v>2</v>
      </c>
      <c r="K4556" s="4">
        <f t="shared" si="3"/>
        <v>4</v>
      </c>
      <c r="L4556" s="4">
        <f t="shared" si="4"/>
        <v>8</v>
      </c>
      <c r="S4556" s="1" t="s">
        <v>4593</v>
      </c>
      <c r="T4556" s="4" t="str">
        <f t="shared" si="5"/>
        <v>Smoothie</v>
      </c>
      <c r="U4556" s="4" t="str">
        <f t="shared" si="6"/>
        <v>UNKNOWN</v>
      </c>
      <c r="V4556" s="4" t="str">
        <f t="shared" si="7"/>
        <v>Digital Wallet</v>
      </c>
      <c r="W4556" s="4">
        <f t="shared" ref="W4556:Y4556" si="4563">IF(OR(J4556 = "ERROR", J4556 = ""), "UNKNOWN", J4556)</f>
        <v>2</v>
      </c>
      <c r="X4556" s="4">
        <f t="shared" si="4563"/>
        <v>4</v>
      </c>
      <c r="Y4556" s="4">
        <f t="shared" si="4563"/>
        <v>8</v>
      </c>
      <c r="Z4556" s="7">
        <f t="shared" si="9"/>
        <v>45218</v>
      </c>
    </row>
    <row r="4557">
      <c r="A4557" s="1" t="s">
        <v>4594</v>
      </c>
      <c r="B4557" s="1" t="s">
        <v>27</v>
      </c>
      <c r="C4557" s="1">
        <v>5.0</v>
      </c>
      <c r="D4557" s="1" t="s">
        <v>25</v>
      </c>
      <c r="E4557" s="1">
        <v>15.0</v>
      </c>
      <c r="F4557" s="1" t="s">
        <v>39</v>
      </c>
      <c r="G4557" s="1" t="s">
        <v>29</v>
      </c>
      <c r="H4557" s="2">
        <v>45076.0</v>
      </c>
      <c r="J4557" s="3">
        <f t="shared" si="2"/>
        <v>5</v>
      </c>
      <c r="K4557" s="4">
        <f t="shared" si="3"/>
        <v>3</v>
      </c>
      <c r="L4557" s="4">
        <f t="shared" si="4"/>
        <v>15</v>
      </c>
      <c r="S4557" s="1" t="s">
        <v>4594</v>
      </c>
      <c r="T4557" s="4" t="str">
        <f t="shared" si="5"/>
        <v>Cake</v>
      </c>
      <c r="U4557" s="4" t="str">
        <f t="shared" si="6"/>
        <v>In-store</v>
      </c>
      <c r="V4557" s="4" t="str">
        <f t="shared" si="7"/>
        <v>Digital Wallet</v>
      </c>
      <c r="W4557" s="4">
        <f t="shared" ref="W4557:Y4557" si="4564">IF(OR(J4557 = "ERROR", J4557 = ""), "UNKNOWN", J4557)</f>
        <v>5</v>
      </c>
      <c r="X4557" s="4">
        <f t="shared" si="4564"/>
        <v>3</v>
      </c>
      <c r="Y4557" s="4">
        <f t="shared" si="4564"/>
        <v>15</v>
      </c>
      <c r="Z4557" s="5">
        <f t="shared" si="9"/>
        <v>45076</v>
      </c>
    </row>
    <row r="4558">
      <c r="A4558" s="1" t="s">
        <v>4595</v>
      </c>
      <c r="B4558" s="1" t="s">
        <v>55</v>
      </c>
      <c r="C4558" s="1">
        <v>2.0</v>
      </c>
      <c r="D4558" s="1">
        <v>3.0</v>
      </c>
      <c r="E4558" s="1">
        <v>6.0</v>
      </c>
      <c r="F4558" s="1" t="s">
        <v>23</v>
      </c>
      <c r="H4558" s="2">
        <v>45111.0</v>
      </c>
      <c r="J4558" s="3">
        <f t="shared" si="2"/>
        <v>2</v>
      </c>
      <c r="K4558" s="4">
        <f t="shared" si="3"/>
        <v>3</v>
      </c>
      <c r="L4558" s="4">
        <f t="shared" si="4"/>
        <v>6</v>
      </c>
      <c r="S4558" s="1" t="s">
        <v>4595</v>
      </c>
      <c r="T4558" s="4" t="str">
        <f t="shared" si="5"/>
        <v>Juice</v>
      </c>
      <c r="U4558" s="4" t="str">
        <f t="shared" si="6"/>
        <v>UNKNOWN</v>
      </c>
      <c r="V4558" s="4" t="str">
        <f t="shared" si="7"/>
        <v>Credit Card</v>
      </c>
      <c r="W4558" s="4">
        <f t="shared" ref="W4558:Y4558" si="4565">IF(OR(J4558 = "ERROR", J4558 = ""), "UNKNOWN", J4558)</f>
        <v>2</v>
      </c>
      <c r="X4558" s="4">
        <f t="shared" si="4565"/>
        <v>3</v>
      </c>
      <c r="Y4558" s="4">
        <f t="shared" si="4565"/>
        <v>6</v>
      </c>
      <c r="Z4558" s="5">
        <f t="shared" si="9"/>
        <v>45111</v>
      </c>
    </row>
    <row r="4559">
      <c r="A4559" s="1" t="s">
        <v>4596</v>
      </c>
      <c r="B4559" s="1" t="s">
        <v>55</v>
      </c>
      <c r="C4559" s="1">
        <v>5.0</v>
      </c>
      <c r="D4559" s="1">
        <v>3.0</v>
      </c>
      <c r="E4559" s="1">
        <v>15.0</v>
      </c>
      <c r="G4559" s="1" t="s">
        <v>29</v>
      </c>
      <c r="H4559" s="2">
        <v>45036.0</v>
      </c>
      <c r="J4559" s="3">
        <f t="shared" si="2"/>
        <v>5</v>
      </c>
      <c r="K4559" s="4">
        <f t="shared" si="3"/>
        <v>3</v>
      </c>
      <c r="L4559" s="4">
        <f t="shared" si="4"/>
        <v>15</v>
      </c>
      <c r="S4559" s="1" t="s">
        <v>4596</v>
      </c>
      <c r="T4559" s="4" t="str">
        <f t="shared" si="5"/>
        <v>Juice</v>
      </c>
      <c r="U4559" s="4" t="str">
        <f t="shared" si="6"/>
        <v>In-store</v>
      </c>
      <c r="V4559" s="4" t="str">
        <f t="shared" si="7"/>
        <v>UNKNOWN</v>
      </c>
      <c r="W4559" s="4">
        <f t="shared" ref="W4559:Y4559" si="4566">IF(OR(J4559 = "ERROR", J4559 = ""), "UNKNOWN", J4559)</f>
        <v>5</v>
      </c>
      <c r="X4559" s="4">
        <f t="shared" si="4566"/>
        <v>3</v>
      </c>
      <c r="Y4559" s="4">
        <f t="shared" si="4566"/>
        <v>15</v>
      </c>
      <c r="Z4559" s="5">
        <f t="shared" si="9"/>
        <v>45036</v>
      </c>
    </row>
    <row r="4560">
      <c r="A4560" s="1" t="s">
        <v>4597</v>
      </c>
      <c r="B4560" s="1" t="s">
        <v>44</v>
      </c>
      <c r="C4560" s="1" t="s">
        <v>30</v>
      </c>
      <c r="D4560" s="1">
        <v>4.0</v>
      </c>
      <c r="E4560" s="1">
        <v>20.0</v>
      </c>
      <c r="F4560" s="1" t="s">
        <v>28</v>
      </c>
      <c r="G4560" s="1" t="s">
        <v>29</v>
      </c>
      <c r="H4560" s="2">
        <v>45089.0</v>
      </c>
      <c r="J4560" s="3">
        <f t="shared" si="2"/>
        <v>5</v>
      </c>
      <c r="K4560" s="4">
        <f t="shared" si="3"/>
        <v>4</v>
      </c>
      <c r="L4560" s="4">
        <f t="shared" si="4"/>
        <v>20</v>
      </c>
      <c r="S4560" s="1" t="s">
        <v>4597</v>
      </c>
      <c r="T4560" s="4" t="str">
        <f t="shared" si="5"/>
        <v>Sandwich</v>
      </c>
      <c r="U4560" s="4" t="str">
        <f t="shared" si="6"/>
        <v>In-store</v>
      </c>
      <c r="V4560" s="4" t="str">
        <f t="shared" si="7"/>
        <v>Cash</v>
      </c>
      <c r="W4560" s="4">
        <f t="shared" ref="W4560:Y4560" si="4567">IF(OR(J4560 = "ERROR", J4560 = ""), "UNKNOWN", J4560)</f>
        <v>5</v>
      </c>
      <c r="X4560" s="4">
        <f t="shared" si="4567"/>
        <v>4</v>
      </c>
      <c r="Y4560" s="4">
        <f t="shared" si="4567"/>
        <v>20</v>
      </c>
      <c r="Z4560" s="5">
        <f t="shared" si="9"/>
        <v>45089</v>
      </c>
    </row>
    <row r="4561">
      <c r="A4561" s="1" t="s">
        <v>4598</v>
      </c>
      <c r="B4561" s="1" t="s">
        <v>32</v>
      </c>
      <c r="C4561" s="1">
        <v>3.0</v>
      </c>
      <c r="D4561" s="1">
        <v>1.0</v>
      </c>
      <c r="E4561" s="1">
        <v>3.0</v>
      </c>
      <c r="F4561" s="1" t="s">
        <v>39</v>
      </c>
      <c r="G4561" s="1" t="s">
        <v>24</v>
      </c>
      <c r="H4561" s="2">
        <v>45176.0</v>
      </c>
      <c r="J4561" s="3">
        <f t="shared" si="2"/>
        <v>3</v>
      </c>
      <c r="K4561" s="4">
        <f t="shared" si="3"/>
        <v>1</v>
      </c>
      <c r="L4561" s="4">
        <f t="shared" si="4"/>
        <v>3</v>
      </c>
      <c r="S4561" s="1" t="s">
        <v>4598</v>
      </c>
      <c r="T4561" s="4" t="str">
        <f t="shared" si="5"/>
        <v>Cookie</v>
      </c>
      <c r="U4561" s="4" t="str">
        <f t="shared" si="6"/>
        <v>Takeaway</v>
      </c>
      <c r="V4561" s="4" t="str">
        <f t="shared" si="7"/>
        <v>Digital Wallet</v>
      </c>
      <c r="W4561" s="4">
        <f t="shared" ref="W4561:Y4561" si="4568">IF(OR(J4561 = "ERROR", J4561 = ""), "UNKNOWN", J4561)</f>
        <v>3</v>
      </c>
      <c r="X4561" s="4">
        <f t="shared" si="4568"/>
        <v>1</v>
      </c>
      <c r="Y4561" s="4">
        <f t="shared" si="4568"/>
        <v>3</v>
      </c>
      <c r="Z4561" s="5">
        <f t="shared" si="9"/>
        <v>45176</v>
      </c>
    </row>
    <row r="4562">
      <c r="A4562" s="1" t="s">
        <v>4599</v>
      </c>
      <c r="B4562" s="1" t="s">
        <v>81</v>
      </c>
      <c r="C4562" s="1">
        <v>2.0</v>
      </c>
      <c r="D4562" s="1">
        <v>1.5</v>
      </c>
      <c r="E4562" s="1">
        <v>3.0</v>
      </c>
      <c r="F4562" s="1" t="s">
        <v>23</v>
      </c>
      <c r="G4562" s="1" t="s">
        <v>24</v>
      </c>
      <c r="H4562" s="2">
        <v>44932.0</v>
      </c>
      <c r="J4562" s="3">
        <f t="shared" si="2"/>
        <v>2</v>
      </c>
      <c r="K4562" s="4">
        <f t="shared" si="3"/>
        <v>1.5</v>
      </c>
      <c r="L4562" s="4">
        <f t="shared" si="4"/>
        <v>3</v>
      </c>
      <c r="S4562" s="1" t="s">
        <v>4599</v>
      </c>
      <c r="T4562" s="4" t="str">
        <f t="shared" si="5"/>
        <v>Tea</v>
      </c>
      <c r="U4562" s="4" t="str">
        <f t="shared" si="6"/>
        <v>Takeaway</v>
      </c>
      <c r="V4562" s="4" t="str">
        <f t="shared" si="7"/>
        <v>Credit Card</v>
      </c>
      <c r="W4562" s="4">
        <f t="shared" ref="W4562:Y4562" si="4569">IF(OR(J4562 = "ERROR", J4562 = ""), "UNKNOWN", J4562)</f>
        <v>2</v>
      </c>
      <c r="X4562" s="4">
        <f t="shared" si="4569"/>
        <v>1.5</v>
      </c>
      <c r="Y4562" s="4">
        <f t="shared" si="4569"/>
        <v>3</v>
      </c>
      <c r="Z4562" s="5">
        <f t="shared" si="9"/>
        <v>44932</v>
      </c>
    </row>
    <row r="4563">
      <c r="A4563" s="1" t="s">
        <v>4600</v>
      </c>
      <c r="B4563" s="1" t="s">
        <v>36</v>
      </c>
      <c r="C4563" s="1">
        <v>5.0</v>
      </c>
      <c r="D4563" s="1">
        <v>5.0</v>
      </c>
      <c r="E4563" s="1">
        <v>25.0</v>
      </c>
      <c r="F4563" s="1" t="s">
        <v>23</v>
      </c>
      <c r="G4563" s="1" t="s">
        <v>24</v>
      </c>
      <c r="H4563" s="2">
        <v>45130.0</v>
      </c>
      <c r="J4563" s="3">
        <f t="shared" si="2"/>
        <v>5</v>
      </c>
      <c r="K4563" s="4">
        <f t="shared" si="3"/>
        <v>5</v>
      </c>
      <c r="L4563" s="4">
        <f t="shared" si="4"/>
        <v>25</v>
      </c>
      <c r="S4563" s="1" t="s">
        <v>4600</v>
      </c>
      <c r="T4563" s="4" t="str">
        <f t="shared" si="5"/>
        <v>Salad</v>
      </c>
      <c r="U4563" s="4" t="str">
        <f t="shared" si="6"/>
        <v>Takeaway</v>
      </c>
      <c r="V4563" s="4" t="str">
        <f t="shared" si="7"/>
        <v>Credit Card</v>
      </c>
      <c r="W4563" s="4">
        <f t="shared" ref="W4563:Y4563" si="4570">IF(OR(J4563 = "ERROR", J4563 = ""), "UNKNOWN", J4563)</f>
        <v>5</v>
      </c>
      <c r="X4563" s="4">
        <f t="shared" si="4570"/>
        <v>5</v>
      </c>
      <c r="Y4563" s="4">
        <f t="shared" si="4570"/>
        <v>25</v>
      </c>
      <c r="Z4563" s="5">
        <f t="shared" si="9"/>
        <v>45130</v>
      </c>
    </row>
    <row r="4564">
      <c r="A4564" s="1" t="s">
        <v>4601</v>
      </c>
      <c r="B4564" s="1" t="s">
        <v>44</v>
      </c>
      <c r="C4564" s="1">
        <v>5.0</v>
      </c>
      <c r="D4564" s="1">
        <v>4.0</v>
      </c>
      <c r="E4564" s="1">
        <v>20.0</v>
      </c>
      <c r="F4564" s="1" t="s">
        <v>39</v>
      </c>
      <c r="G4564" s="1" t="s">
        <v>24</v>
      </c>
      <c r="H4564" s="2">
        <v>45089.0</v>
      </c>
      <c r="J4564" s="3">
        <f t="shared" si="2"/>
        <v>5</v>
      </c>
      <c r="K4564" s="4">
        <f t="shared" si="3"/>
        <v>4</v>
      </c>
      <c r="L4564" s="4">
        <f t="shared" si="4"/>
        <v>20</v>
      </c>
      <c r="S4564" s="1" t="s">
        <v>4601</v>
      </c>
      <c r="T4564" s="4" t="str">
        <f t="shared" si="5"/>
        <v>Sandwich</v>
      </c>
      <c r="U4564" s="4" t="str">
        <f t="shared" si="6"/>
        <v>Takeaway</v>
      </c>
      <c r="V4564" s="4" t="str">
        <f t="shared" si="7"/>
        <v>Digital Wallet</v>
      </c>
      <c r="W4564" s="4">
        <f t="shared" ref="W4564:Y4564" si="4571">IF(OR(J4564 = "ERROR", J4564 = ""), "UNKNOWN", J4564)</f>
        <v>5</v>
      </c>
      <c r="X4564" s="4">
        <f t="shared" si="4571"/>
        <v>4</v>
      </c>
      <c r="Y4564" s="4">
        <f t="shared" si="4571"/>
        <v>20</v>
      </c>
      <c r="Z4564" s="5">
        <f t="shared" si="9"/>
        <v>45089</v>
      </c>
    </row>
    <row r="4565">
      <c r="A4565" s="1" t="s">
        <v>4602</v>
      </c>
      <c r="B4565" s="1" t="s">
        <v>27</v>
      </c>
      <c r="C4565" s="1">
        <v>2.0</v>
      </c>
      <c r="D4565" s="1">
        <v>3.0</v>
      </c>
      <c r="E4565" s="1">
        <v>6.0</v>
      </c>
      <c r="G4565" s="1" t="s">
        <v>24</v>
      </c>
      <c r="J4565" s="3">
        <f t="shared" si="2"/>
        <v>2</v>
      </c>
      <c r="K4565" s="4">
        <f t="shared" si="3"/>
        <v>3</v>
      </c>
      <c r="L4565" s="4">
        <f t="shared" si="4"/>
        <v>6</v>
      </c>
      <c r="S4565" s="1" t="s">
        <v>4602</v>
      </c>
      <c r="T4565" s="4" t="str">
        <f t="shared" si="5"/>
        <v>Cake</v>
      </c>
      <c r="U4565" s="4" t="str">
        <f t="shared" si="6"/>
        <v>Takeaway</v>
      </c>
      <c r="V4565" s="4" t="str">
        <f t="shared" si="7"/>
        <v>UNKNOWN</v>
      </c>
      <c r="W4565" s="4">
        <f t="shared" ref="W4565:Y4565" si="4572">IF(OR(J4565 = "ERROR", J4565 = ""), "UNKNOWN", J4565)</f>
        <v>2</v>
      </c>
      <c r="X4565" s="4">
        <f t="shared" si="4572"/>
        <v>3</v>
      </c>
      <c r="Y4565" s="4">
        <f t="shared" si="4572"/>
        <v>6</v>
      </c>
      <c r="Z4565" s="4" t="str">
        <f t="shared" si="9"/>
        <v>UNKNOWN</v>
      </c>
    </row>
    <row r="4566">
      <c r="A4566" s="1" t="s">
        <v>4603</v>
      </c>
      <c r="B4566" s="1" t="s">
        <v>27</v>
      </c>
      <c r="C4566" s="1">
        <v>5.0</v>
      </c>
      <c r="D4566" s="1">
        <v>3.0</v>
      </c>
      <c r="E4566" s="1">
        <v>15.0</v>
      </c>
      <c r="F4566" s="1" t="s">
        <v>25</v>
      </c>
      <c r="G4566" s="1" t="s">
        <v>29</v>
      </c>
      <c r="H4566" s="2">
        <v>44939.0</v>
      </c>
      <c r="J4566" s="3">
        <f t="shared" si="2"/>
        <v>5</v>
      </c>
      <c r="K4566" s="4">
        <f t="shared" si="3"/>
        <v>3</v>
      </c>
      <c r="L4566" s="4">
        <f t="shared" si="4"/>
        <v>15</v>
      </c>
      <c r="S4566" s="1" t="s">
        <v>4603</v>
      </c>
      <c r="T4566" s="4" t="str">
        <f t="shared" si="5"/>
        <v>Cake</v>
      </c>
      <c r="U4566" s="4" t="str">
        <f t="shared" si="6"/>
        <v>In-store</v>
      </c>
      <c r="V4566" s="4" t="str">
        <f t="shared" si="7"/>
        <v>UNKNOWN</v>
      </c>
      <c r="W4566" s="4">
        <f t="shared" ref="W4566:Y4566" si="4573">IF(OR(J4566 = "ERROR", J4566 = ""), "UNKNOWN", J4566)</f>
        <v>5</v>
      </c>
      <c r="X4566" s="4">
        <f t="shared" si="4573"/>
        <v>3</v>
      </c>
      <c r="Y4566" s="4">
        <f t="shared" si="4573"/>
        <v>15</v>
      </c>
      <c r="Z4566" s="5">
        <f t="shared" si="9"/>
        <v>44939</v>
      </c>
    </row>
    <row r="4567">
      <c r="A4567" s="1" t="s">
        <v>4604</v>
      </c>
      <c r="B4567" s="1" t="s">
        <v>44</v>
      </c>
      <c r="C4567" s="1">
        <v>5.0</v>
      </c>
      <c r="D4567" s="1">
        <v>4.0</v>
      </c>
      <c r="E4567" s="1">
        <v>20.0</v>
      </c>
      <c r="G4567" s="1" t="s">
        <v>29</v>
      </c>
      <c r="H4567" s="2">
        <v>45149.0</v>
      </c>
      <c r="J4567" s="3">
        <f t="shared" si="2"/>
        <v>5</v>
      </c>
      <c r="K4567" s="4">
        <f t="shared" si="3"/>
        <v>4</v>
      </c>
      <c r="L4567" s="4">
        <f t="shared" si="4"/>
        <v>20</v>
      </c>
      <c r="S4567" s="1" t="s">
        <v>4604</v>
      </c>
      <c r="T4567" s="4" t="str">
        <f t="shared" si="5"/>
        <v>Sandwich</v>
      </c>
      <c r="U4567" s="4" t="str">
        <f t="shared" si="6"/>
        <v>In-store</v>
      </c>
      <c r="V4567" s="4" t="str">
        <f t="shared" si="7"/>
        <v>UNKNOWN</v>
      </c>
      <c r="W4567" s="4">
        <f t="shared" ref="W4567:Y4567" si="4574">IF(OR(J4567 = "ERROR", J4567 = ""), "UNKNOWN", J4567)</f>
        <v>5</v>
      </c>
      <c r="X4567" s="4">
        <f t="shared" si="4574"/>
        <v>4</v>
      </c>
      <c r="Y4567" s="4">
        <f t="shared" si="4574"/>
        <v>20</v>
      </c>
      <c r="Z4567" s="5">
        <f t="shared" si="9"/>
        <v>45149</v>
      </c>
    </row>
    <row r="4568">
      <c r="A4568" s="1" t="s">
        <v>4605</v>
      </c>
      <c r="B4568" s="1" t="s">
        <v>25</v>
      </c>
      <c r="C4568" s="1">
        <v>2.0</v>
      </c>
      <c r="D4568" s="1">
        <v>3.0</v>
      </c>
      <c r="E4568" s="1">
        <v>6.0</v>
      </c>
      <c r="H4568" s="6">
        <v>45280.0</v>
      </c>
      <c r="J4568" s="3">
        <f t="shared" si="2"/>
        <v>2</v>
      </c>
      <c r="K4568" s="4">
        <f t="shared" si="3"/>
        <v>3</v>
      </c>
      <c r="L4568" s="4">
        <f t="shared" si="4"/>
        <v>6</v>
      </c>
      <c r="S4568" s="1" t="s">
        <v>4605</v>
      </c>
      <c r="T4568" s="4" t="str">
        <f t="shared" si="5"/>
        <v>UNKNOWN</v>
      </c>
      <c r="U4568" s="4" t="str">
        <f t="shared" si="6"/>
        <v>UNKNOWN</v>
      </c>
      <c r="V4568" s="4" t="str">
        <f t="shared" si="7"/>
        <v>UNKNOWN</v>
      </c>
      <c r="W4568" s="4">
        <f t="shared" ref="W4568:Y4568" si="4575">IF(OR(J4568 = "ERROR", J4568 = ""), "UNKNOWN", J4568)</f>
        <v>2</v>
      </c>
      <c r="X4568" s="4">
        <f t="shared" si="4575"/>
        <v>3</v>
      </c>
      <c r="Y4568" s="4">
        <f t="shared" si="4575"/>
        <v>6</v>
      </c>
      <c r="Z4568" s="7">
        <f t="shared" si="9"/>
        <v>45280</v>
      </c>
    </row>
    <row r="4569">
      <c r="A4569" s="1" t="s">
        <v>4606</v>
      </c>
      <c r="B4569" s="1" t="s">
        <v>55</v>
      </c>
      <c r="C4569" s="1">
        <v>3.0</v>
      </c>
      <c r="D4569" s="1">
        <v>3.0</v>
      </c>
      <c r="E4569" s="1">
        <v>9.0</v>
      </c>
      <c r="F4569" s="1" t="s">
        <v>25</v>
      </c>
      <c r="G4569" s="1" t="s">
        <v>29</v>
      </c>
      <c r="H4569" s="6">
        <v>45226.0</v>
      </c>
      <c r="J4569" s="3">
        <f t="shared" si="2"/>
        <v>3</v>
      </c>
      <c r="K4569" s="4">
        <f t="shared" si="3"/>
        <v>3</v>
      </c>
      <c r="L4569" s="4">
        <f t="shared" si="4"/>
        <v>9</v>
      </c>
      <c r="S4569" s="1" t="s">
        <v>4606</v>
      </c>
      <c r="T4569" s="4" t="str">
        <f t="shared" si="5"/>
        <v>Juice</v>
      </c>
      <c r="U4569" s="4" t="str">
        <f t="shared" si="6"/>
        <v>In-store</v>
      </c>
      <c r="V4569" s="4" t="str">
        <f t="shared" si="7"/>
        <v>UNKNOWN</v>
      </c>
      <c r="W4569" s="4">
        <f t="shared" ref="W4569:Y4569" si="4576">IF(OR(J4569 = "ERROR", J4569 = ""), "UNKNOWN", J4569)</f>
        <v>3</v>
      </c>
      <c r="X4569" s="4">
        <f t="shared" si="4576"/>
        <v>3</v>
      </c>
      <c r="Y4569" s="4">
        <f t="shared" si="4576"/>
        <v>9</v>
      </c>
      <c r="Z4569" s="7">
        <f t="shared" si="9"/>
        <v>45226</v>
      </c>
    </row>
    <row r="4570">
      <c r="A4570" s="1" t="s">
        <v>4607</v>
      </c>
      <c r="C4570" s="1">
        <v>4.0</v>
      </c>
      <c r="D4570" s="1">
        <v>1.0</v>
      </c>
      <c r="E4570" s="1">
        <v>4.0</v>
      </c>
      <c r="G4570" s="1" t="s">
        <v>29</v>
      </c>
      <c r="H4570" s="2">
        <v>45142.0</v>
      </c>
      <c r="J4570" s="3">
        <f t="shared" si="2"/>
        <v>4</v>
      </c>
      <c r="K4570" s="4">
        <f t="shared" si="3"/>
        <v>1</v>
      </c>
      <c r="L4570" s="4">
        <f t="shared" si="4"/>
        <v>4</v>
      </c>
      <c r="S4570" s="1" t="s">
        <v>4607</v>
      </c>
      <c r="T4570" s="4" t="str">
        <f t="shared" si="5"/>
        <v>UNKNOWN</v>
      </c>
      <c r="U4570" s="4" t="str">
        <f t="shared" si="6"/>
        <v>In-store</v>
      </c>
      <c r="V4570" s="4" t="str">
        <f t="shared" si="7"/>
        <v>UNKNOWN</v>
      </c>
      <c r="W4570" s="4">
        <f t="shared" ref="W4570:Y4570" si="4577">IF(OR(J4570 = "ERROR", J4570 = ""), "UNKNOWN", J4570)</f>
        <v>4</v>
      </c>
      <c r="X4570" s="4">
        <f t="shared" si="4577"/>
        <v>1</v>
      </c>
      <c r="Y4570" s="4">
        <f t="shared" si="4577"/>
        <v>4</v>
      </c>
      <c r="Z4570" s="5">
        <f t="shared" si="9"/>
        <v>45142</v>
      </c>
    </row>
    <row r="4571">
      <c r="A4571" s="1" t="s">
        <v>4608</v>
      </c>
      <c r="B4571" s="1" t="s">
        <v>44</v>
      </c>
      <c r="C4571" s="1">
        <v>5.0</v>
      </c>
      <c r="D4571" s="1">
        <v>4.0</v>
      </c>
      <c r="E4571" s="1">
        <v>20.0</v>
      </c>
      <c r="F4571" s="1" t="s">
        <v>39</v>
      </c>
      <c r="G4571" s="1" t="s">
        <v>24</v>
      </c>
      <c r="H4571" s="2">
        <v>45167.0</v>
      </c>
      <c r="J4571" s="3">
        <f t="shared" si="2"/>
        <v>5</v>
      </c>
      <c r="K4571" s="4">
        <f t="shared" si="3"/>
        <v>4</v>
      </c>
      <c r="L4571" s="4">
        <f t="shared" si="4"/>
        <v>20</v>
      </c>
      <c r="S4571" s="1" t="s">
        <v>4608</v>
      </c>
      <c r="T4571" s="4" t="str">
        <f t="shared" si="5"/>
        <v>Sandwich</v>
      </c>
      <c r="U4571" s="4" t="str">
        <f t="shared" si="6"/>
        <v>Takeaway</v>
      </c>
      <c r="V4571" s="4" t="str">
        <f t="shared" si="7"/>
        <v>Digital Wallet</v>
      </c>
      <c r="W4571" s="4">
        <f t="shared" ref="W4571:Y4571" si="4578">IF(OR(J4571 = "ERROR", J4571 = ""), "UNKNOWN", J4571)</f>
        <v>5</v>
      </c>
      <c r="X4571" s="4">
        <f t="shared" si="4578"/>
        <v>4</v>
      </c>
      <c r="Y4571" s="4">
        <f t="shared" si="4578"/>
        <v>20</v>
      </c>
      <c r="Z4571" s="5">
        <f t="shared" si="9"/>
        <v>45167</v>
      </c>
    </row>
    <row r="4572">
      <c r="A4572" s="1" t="s">
        <v>4609</v>
      </c>
      <c r="B4572" s="1" t="s">
        <v>55</v>
      </c>
      <c r="C4572" s="1">
        <v>5.0</v>
      </c>
      <c r="D4572" s="1">
        <v>3.0</v>
      </c>
      <c r="E4572" s="1">
        <v>15.0</v>
      </c>
      <c r="F4572" s="1" t="s">
        <v>28</v>
      </c>
      <c r="G4572" s="1" t="s">
        <v>29</v>
      </c>
      <c r="H4572" s="6">
        <v>45285.0</v>
      </c>
      <c r="J4572" s="3">
        <f t="shared" si="2"/>
        <v>5</v>
      </c>
      <c r="K4572" s="4">
        <f t="shared" si="3"/>
        <v>3</v>
      </c>
      <c r="L4572" s="4">
        <f t="shared" si="4"/>
        <v>15</v>
      </c>
      <c r="S4572" s="1" t="s">
        <v>4609</v>
      </c>
      <c r="T4572" s="4" t="str">
        <f t="shared" si="5"/>
        <v>Juice</v>
      </c>
      <c r="U4572" s="4" t="str">
        <f t="shared" si="6"/>
        <v>In-store</v>
      </c>
      <c r="V4572" s="4" t="str">
        <f t="shared" si="7"/>
        <v>Cash</v>
      </c>
      <c r="W4572" s="4">
        <f t="shared" ref="W4572:Y4572" si="4579">IF(OR(J4572 = "ERROR", J4572 = ""), "UNKNOWN", J4572)</f>
        <v>5</v>
      </c>
      <c r="X4572" s="4">
        <f t="shared" si="4579"/>
        <v>3</v>
      </c>
      <c r="Y4572" s="4">
        <f t="shared" si="4579"/>
        <v>15</v>
      </c>
      <c r="Z4572" s="7">
        <f t="shared" si="9"/>
        <v>45285</v>
      </c>
    </row>
    <row r="4573">
      <c r="A4573" s="1" t="s">
        <v>4610</v>
      </c>
      <c r="B4573" s="1" t="s">
        <v>44</v>
      </c>
      <c r="C4573" s="1">
        <v>3.0</v>
      </c>
      <c r="D4573" s="1">
        <v>4.0</v>
      </c>
      <c r="E4573" s="1">
        <v>12.0</v>
      </c>
      <c r="F4573" s="1" t="s">
        <v>28</v>
      </c>
      <c r="G4573" s="1" t="s">
        <v>29</v>
      </c>
      <c r="H4573" s="2">
        <v>45054.0</v>
      </c>
      <c r="J4573" s="3">
        <f t="shared" si="2"/>
        <v>3</v>
      </c>
      <c r="K4573" s="4">
        <f t="shared" si="3"/>
        <v>4</v>
      </c>
      <c r="L4573" s="4">
        <f t="shared" si="4"/>
        <v>12</v>
      </c>
      <c r="S4573" s="1" t="s">
        <v>4610</v>
      </c>
      <c r="T4573" s="4" t="str">
        <f t="shared" si="5"/>
        <v>Sandwich</v>
      </c>
      <c r="U4573" s="4" t="str">
        <f t="shared" si="6"/>
        <v>In-store</v>
      </c>
      <c r="V4573" s="4" t="str">
        <f t="shared" si="7"/>
        <v>Cash</v>
      </c>
      <c r="W4573" s="4">
        <f t="shared" ref="W4573:Y4573" si="4580">IF(OR(J4573 = "ERROR", J4573 = ""), "UNKNOWN", J4573)</f>
        <v>3</v>
      </c>
      <c r="X4573" s="4">
        <f t="shared" si="4580"/>
        <v>4</v>
      </c>
      <c r="Y4573" s="4">
        <f t="shared" si="4580"/>
        <v>12</v>
      </c>
      <c r="Z4573" s="5">
        <f t="shared" si="9"/>
        <v>45054</v>
      </c>
    </row>
    <row r="4574">
      <c r="A4574" s="1" t="s">
        <v>4611</v>
      </c>
      <c r="B4574" s="1" t="s">
        <v>30</v>
      </c>
      <c r="C4574" s="1">
        <v>3.0</v>
      </c>
      <c r="D4574" s="1">
        <v>2.0</v>
      </c>
      <c r="E4574" s="1">
        <v>6.0</v>
      </c>
      <c r="F4574" s="1" t="s">
        <v>39</v>
      </c>
      <c r="G4574" s="1" t="s">
        <v>24</v>
      </c>
      <c r="H4574" s="6">
        <v>45253.0</v>
      </c>
      <c r="J4574" s="3">
        <f t="shared" si="2"/>
        <v>3</v>
      </c>
      <c r="K4574" s="4">
        <f t="shared" si="3"/>
        <v>2</v>
      </c>
      <c r="L4574" s="4">
        <f t="shared" si="4"/>
        <v>6</v>
      </c>
      <c r="S4574" s="1" t="s">
        <v>4611</v>
      </c>
      <c r="T4574" s="4" t="str">
        <f t="shared" si="5"/>
        <v>UNKNOWN</v>
      </c>
      <c r="U4574" s="4" t="str">
        <f t="shared" si="6"/>
        <v>Takeaway</v>
      </c>
      <c r="V4574" s="4" t="str">
        <f t="shared" si="7"/>
        <v>Digital Wallet</v>
      </c>
      <c r="W4574" s="4">
        <f t="shared" ref="W4574:Y4574" si="4581">IF(OR(J4574 = "ERROR", J4574 = ""), "UNKNOWN", J4574)</f>
        <v>3</v>
      </c>
      <c r="X4574" s="4">
        <f t="shared" si="4581"/>
        <v>2</v>
      </c>
      <c r="Y4574" s="4">
        <f t="shared" si="4581"/>
        <v>6</v>
      </c>
      <c r="Z4574" s="7">
        <f t="shared" si="9"/>
        <v>45253</v>
      </c>
    </row>
    <row r="4575">
      <c r="A4575" s="1" t="s">
        <v>4612</v>
      </c>
      <c r="B4575" s="1" t="s">
        <v>44</v>
      </c>
      <c r="C4575" s="1">
        <v>1.0</v>
      </c>
      <c r="D4575" s="1">
        <v>4.0</v>
      </c>
      <c r="E4575" s="1">
        <v>4.0</v>
      </c>
      <c r="F4575" s="1" t="s">
        <v>30</v>
      </c>
      <c r="H4575" s="2">
        <v>45196.0</v>
      </c>
      <c r="J4575" s="3">
        <f t="shared" si="2"/>
        <v>1</v>
      </c>
      <c r="K4575" s="4">
        <f t="shared" si="3"/>
        <v>4</v>
      </c>
      <c r="L4575" s="4">
        <f t="shared" si="4"/>
        <v>4</v>
      </c>
      <c r="S4575" s="1" t="s">
        <v>4612</v>
      </c>
      <c r="T4575" s="4" t="str">
        <f t="shared" si="5"/>
        <v>Sandwich</v>
      </c>
      <c r="U4575" s="4" t="str">
        <f t="shared" si="6"/>
        <v>UNKNOWN</v>
      </c>
      <c r="V4575" s="4" t="str">
        <f t="shared" si="7"/>
        <v>UNKNOWN</v>
      </c>
      <c r="W4575" s="4">
        <f t="shared" ref="W4575:Y4575" si="4582">IF(OR(J4575 = "ERROR", J4575 = ""), "UNKNOWN", J4575)</f>
        <v>1</v>
      </c>
      <c r="X4575" s="4">
        <f t="shared" si="4582"/>
        <v>4</v>
      </c>
      <c r="Y4575" s="4">
        <f t="shared" si="4582"/>
        <v>4</v>
      </c>
      <c r="Z4575" s="5">
        <f t="shared" si="9"/>
        <v>45196</v>
      </c>
    </row>
    <row r="4576">
      <c r="A4576" s="1" t="s">
        <v>4613</v>
      </c>
      <c r="B4576" s="1" t="s">
        <v>32</v>
      </c>
      <c r="C4576" s="1">
        <v>3.0</v>
      </c>
      <c r="D4576" s="1">
        <v>1.0</v>
      </c>
      <c r="E4576" s="1">
        <v>3.0</v>
      </c>
      <c r="F4576" s="1" t="s">
        <v>23</v>
      </c>
      <c r="G4576" s="1" t="s">
        <v>30</v>
      </c>
      <c r="H4576" s="6">
        <v>45271.0</v>
      </c>
      <c r="J4576" s="3">
        <f t="shared" si="2"/>
        <v>3</v>
      </c>
      <c r="K4576" s="4">
        <f t="shared" si="3"/>
        <v>1</v>
      </c>
      <c r="L4576" s="4">
        <f t="shared" si="4"/>
        <v>3</v>
      </c>
      <c r="S4576" s="1" t="s">
        <v>4613</v>
      </c>
      <c r="T4576" s="4" t="str">
        <f t="shared" si="5"/>
        <v>Cookie</v>
      </c>
      <c r="U4576" s="4" t="str">
        <f t="shared" si="6"/>
        <v>UNKNOWN</v>
      </c>
      <c r="V4576" s="4" t="str">
        <f t="shared" si="7"/>
        <v>Credit Card</v>
      </c>
      <c r="W4576" s="4">
        <f t="shared" ref="W4576:Y4576" si="4583">IF(OR(J4576 = "ERROR", J4576 = ""), "UNKNOWN", J4576)</f>
        <v>3</v>
      </c>
      <c r="X4576" s="4">
        <f t="shared" si="4583"/>
        <v>1</v>
      </c>
      <c r="Y4576" s="4">
        <f t="shared" si="4583"/>
        <v>3</v>
      </c>
      <c r="Z4576" s="7">
        <f t="shared" si="9"/>
        <v>45271</v>
      </c>
    </row>
    <row r="4577">
      <c r="A4577" s="1" t="s">
        <v>4614</v>
      </c>
      <c r="B4577" s="1" t="s">
        <v>55</v>
      </c>
      <c r="C4577" s="1">
        <v>4.0</v>
      </c>
      <c r="D4577" s="1">
        <v>3.0</v>
      </c>
      <c r="E4577" s="1" t="s">
        <v>30</v>
      </c>
      <c r="F4577" s="1" t="s">
        <v>25</v>
      </c>
      <c r="G4577" s="1" t="s">
        <v>29</v>
      </c>
      <c r="H4577" s="2">
        <v>45073.0</v>
      </c>
      <c r="J4577" s="3">
        <f t="shared" si="2"/>
        <v>4</v>
      </c>
      <c r="K4577" s="4">
        <f t="shared" si="3"/>
        <v>3</v>
      </c>
      <c r="L4577" s="4">
        <f t="shared" si="4"/>
        <v>12</v>
      </c>
      <c r="S4577" s="1" t="s">
        <v>4614</v>
      </c>
      <c r="T4577" s="4" t="str">
        <f t="shared" si="5"/>
        <v>Juice</v>
      </c>
      <c r="U4577" s="4" t="str">
        <f t="shared" si="6"/>
        <v>In-store</v>
      </c>
      <c r="V4577" s="4" t="str">
        <f t="shared" si="7"/>
        <v>UNKNOWN</v>
      </c>
      <c r="W4577" s="4">
        <f t="shared" ref="W4577:Y4577" si="4584">IF(OR(J4577 = "ERROR", J4577 = ""), "UNKNOWN", J4577)</f>
        <v>4</v>
      </c>
      <c r="X4577" s="4">
        <f t="shared" si="4584"/>
        <v>3</v>
      </c>
      <c r="Y4577" s="4">
        <f t="shared" si="4584"/>
        <v>12</v>
      </c>
      <c r="Z4577" s="5">
        <f t="shared" si="9"/>
        <v>45073</v>
      </c>
    </row>
    <row r="4578">
      <c r="A4578" s="1" t="s">
        <v>4615</v>
      </c>
      <c r="B4578" s="1" t="s">
        <v>22</v>
      </c>
      <c r="C4578" s="1">
        <v>2.0</v>
      </c>
      <c r="D4578" s="1">
        <v>2.0</v>
      </c>
      <c r="E4578" s="1">
        <v>4.0</v>
      </c>
      <c r="H4578" s="6">
        <v>45217.0</v>
      </c>
      <c r="J4578" s="3">
        <f t="shared" si="2"/>
        <v>2</v>
      </c>
      <c r="K4578" s="4">
        <f t="shared" si="3"/>
        <v>2</v>
      </c>
      <c r="L4578" s="4">
        <f t="shared" si="4"/>
        <v>4</v>
      </c>
      <c r="S4578" s="1" t="s">
        <v>4615</v>
      </c>
      <c r="T4578" s="4" t="str">
        <f t="shared" si="5"/>
        <v>Coffee</v>
      </c>
      <c r="U4578" s="4" t="str">
        <f t="shared" si="6"/>
        <v>UNKNOWN</v>
      </c>
      <c r="V4578" s="4" t="str">
        <f t="shared" si="7"/>
        <v>UNKNOWN</v>
      </c>
      <c r="W4578" s="4">
        <f t="shared" ref="W4578:Y4578" si="4585">IF(OR(J4578 = "ERROR", J4578 = ""), "UNKNOWN", J4578)</f>
        <v>2</v>
      </c>
      <c r="X4578" s="4">
        <f t="shared" si="4585"/>
        <v>2</v>
      </c>
      <c r="Y4578" s="4">
        <f t="shared" si="4585"/>
        <v>4</v>
      </c>
      <c r="Z4578" s="7">
        <f t="shared" si="9"/>
        <v>45217</v>
      </c>
    </row>
    <row r="4579">
      <c r="A4579" s="1" t="s">
        <v>4616</v>
      </c>
      <c r="B4579" s="1" t="s">
        <v>27</v>
      </c>
      <c r="C4579" s="1">
        <v>5.0</v>
      </c>
      <c r="D4579" s="1">
        <v>3.0</v>
      </c>
      <c r="E4579" s="1">
        <v>15.0</v>
      </c>
      <c r="F4579" s="1" t="s">
        <v>39</v>
      </c>
      <c r="H4579" s="6">
        <v>45214.0</v>
      </c>
      <c r="J4579" s="3">
        <f t="shared" si="2"/>
        <v>5</v>
      </c>
      <c r="K4579" s="4">
        <f t="shared" si="3"/>
        <v>3</v>
      </c>
      <c r="L4579" s="4">
        <f t="shared" si="4"/>
        <v>15</v>
      </c>
      <c r="S4579" s="1" t="s">
        <v>4616</v>
      </c>
      <c r="T4579" s="4" t="str">
        <f t="shared" si="5"/>
        <v>Cake</v>
      </c>
      <c r="U4579" s="4" t="str">
        <f t="shared" si="6"/>
        <v>UNKNOWN</v>
      </c>
      <c r="V4579" s="4" t="str">
        <f t="shared" si="7"/>
        <v>Digital Wallet</v>
      </c>
      <c r="W4579" s="4">
        <f t="shared" ref="W4579:Y4579" si="4586">IF(OR(J4579 = "ERROR", J4579 = ""), "UNKNOWN", J4579)</f>
        <v>5</v>
      </c>
      <c r="X4579" s="4">
        <f t="shared" si="4586"/>
        <v>3</v>
      </c>
      <c r="Y4579" s="4">
        <f t="shared" si="4586"/>
        <v>15</v>
      </c>
      <c r="Z4579" s="7">
        <f t="shared" si="9"/>
        <v>45214</v>
      </c>
    </row>
    <row r="4580">
      <c r="A4580" s="1" t="s">
        <v>4617</v>
      </c>
      <c r="B4580" s="1" t="s">
        <v>36</v>
      </c>
      <c r="C4580" s="1">
        <v>1.0</v>
      </c>
      <c r="D4580" s="1">
        <v>5.0</v>
      </c>
      <c r="E4580" s="1">
        <v>5.0</v>
      </c>
      <c r="G4580" s="1" t="s">
        <v>24</v>
      </c>
      <c r="H4580" s="2">
        <v>44994.0</v>
      </c>
      <c r="J4580" s="3">
        <f t="shared" si="2"/>
        <v>1</v>
      </c>
      <c r="K4580" s="4">
        <f t="shared" si="3"/>
        <v>5</v>
      </c>
      <c r="L4580" s="4">
        <f t="shared" si="4"/>
        <v>5</v>
      </c>
      <c r="S4580" s="1" t="s">
        <v>4617</v>
      </c>
      <c r="T4580" s="4" t="str">
        <f t="shared" si="5"/>
        <v>Salad</v>
      </c>
      <c r="U4580" s="4" t="str">
        <f t="shared" si="6"/>
        <v>Takeaway</v>
      </c>
      <c r="V4580" s="4" t="str">
        <f t="shared" si="7"/>
        <v>UNKNOWN</v>
      </c>
      <c r="W4580" s="4">
        <f t="shared" ref="W4580:Y4580" si="4587">IF(OR(J4580 = "ERROR", J4580 = ""), "UNKNOWN", J4580)</f>
        <v>1</v>
      </c>
      <c r="X4580" s="4">
        <f t="shared" si="4587"/>
        <v>5</v>
      </c>
      <c r="Y4580" s="4">
        <f t="shared" si="4587"/>
        <v>5</v>
      </c>
      <c r="Z4580" s="5">
        <f t="shared" si="9"/>
        <v>44994</v>
      </c>
    </row>
    <row r="4581">
      <c r="A4581" s="1" t="s">
        <v>4618</v>
      </c>
      <c r="B4581" s="1" t="s">
        <v>32</v>
      </c>
      <c r="C4581" s="1">
        <v>4.0</v>
      </c>
      <c r="D4581" s="1">
        <v>1.0</v>
      </c>
      <c r="E4581" s="1" t="s">
        <v>30</v>
      </c>
      <c r="G4581" s="1" t="s">
        <v>29</v>
      </c>
      <c r="H4581" s="6">
        <v>45278.0</v>
      </c>
      <c r="J4581" s="3">
        <f t="shared" si="2"/>
        <v>4</v>
      </c>
      <c r="K4581" s="4">
        <f t="shared" si="3"/>
        <v>1</v>
      </c>
      <c r="L4581" s="4">
        <f t="shared" si="4"/>
        <v>4</v>
      </c>
      <c r="S4581" s="1" t="s">
        <v>4618</v>
      </c>
      <c r="T4581" s="4" t="str">
        <f t="shared" si="5"/>
        <v>Cookie</v>
      </c>
      <c r="U4581" s="4" t="str">
        <f t="shared" si="6"/>
        <v>In-store</v>
      </c>
      <c r="V4581" s="4" t="str">
        <f t="shared" si="7"/>
        <v>UNKNOWN</v>
      </c>
      <c r="W4581" s="4">
        <f t="shared" ref="W4581:Y4581" si="4588">IF(OR(J4581 = "ERROR", J4581 = ""), "UNKNOWN", J4581)</f>
        <v>4</v>
      </c>
      <c r="X4581" s="4">
        <f t="shared" si="4588"/>
        <v>1</v>
      </c>
      <c r="Y4581" s="4">
        <f t="shared" si="4588"/>
        <v>4</v>
      </c>
      <c r="Z4581" s="7">
        <f t="shared" si="9"/>
        <v>45278</v>
      </c>
    </row>
    <row r="4582">
      <c r="A4582" s="1" t="s">
        <v>4619</v>
      </c>
      <c r="B4582" s="1" t="s">
        <v>41</v>
      </c>
      <c r="C4582" s="1">
        <v>1.0</v>
      </c>
      <c r="D4582" s="1">
        <v>4.0</v>
      </c>
      <c r="E4582" s="1">
        <v>4.0</v>
      </c>
      <c r="F4582" s="1" t="s">
        <v>30</v>
      </c>
      <c r="G4582" s="1" t="s">
        <v>29</v>
      </c>
      <c r="H4582" s="2">
        <v>45120.0</v>
      </c>
      <c r="J4582" s="3">
        <f t="shared" si="2"/>
        <v>1</v>
      </c>
      <c r="K4582" s="4">
        <f t="shared" si="3"/>
        <v>4</v>
      </c>
      <c r="L4582" s="4">
        <f t="shared" si="4"/>
        <v>4</v>
      </c>
      <c r="S4582" s="1" t="s">
        <v>4619</v>
      </c>
      <c r="T4582" s="4" t="str">
        <f t="shared" si="5"/>
        <v>Smoothie</v>
      </c>
      <c r="U4582" s="4" t="str">
        <f t="shared" si="6"/>
        <v>In-store</v>
      </c>
      <c r="V4582" s="4" t="str">
        <f t="shared" si="7"/>
        <v>UNKNOWN</v>
      </c>
      <c r="W4582" s="4">
        <f t="shared" ref="W4582:Y4582" si="4589">IF(OR(J4582 = "ERROR", J4582 = ""), "UNKNOWN", J4582)</f>
        <v>1</v>
      </c>
      <c r="X4582" s="4">
        <f t="shared" si="4589"/>
        <v>4</v>
      </c>
      <c r="Y4582" s="4">
        <f t="shared" si="4589"/>
        <v>4</v>
      </c>
      <c r="Z4582" s="5">
        <f t="shared" si="9"/>
        <v>45120</v>
      </c>
    </row>
    <row r="4583">
      <c r="A4583" s="1" t="s">
        <v>4620</v>
      </c>
      <c r="B4583" s="1" t="s">
        <v>44</v>
      </c>
      <c r="C4583" s="1">
        <v>2.0</v>
      </c>
      <c r="D4583" s="1">
        <v>4.0</v>
      </c>
      <c r="E4583" s="1">
        <v>8.0</v>
      </c>
      <c r="F4583" s="1" t="s">
        <v>23</v>
      </c>
      <c r="G4583" s="1" t="s">
        <v>24</v>
      </c>
      <c r="H4583" s="2">
        <v>45166.0</v>
      </c>
      <c r="J4583" s="3">
        <f t="shared" si="2"/>
        <v>2</v>
      </c>
      <c r="K4583" s="4">
        <f t="shared" si="3"/>
        <v>4</v>
      </c>
      <c r="L4583" s="4">
        <f t="shared" si="4"/>
        <v>8</v>
      </c>
      <c r="S4583" s="1" t="s">
        <v>4620</v>
      </c>
      <c r="T4583" s="4" t="str">
        <f t="shared" si="5"/>
        <v>Sandwich</v>
      </c>
      <c r="U4583" s="4" t="str">
        <f t="shared" si="6"/>
        <v>Takeaway</v>
      </c>
      <c r="V4583" s="4" t="str">
        <f t="shared" si="7"/>
        <v>Credit Card</v>
      </c>
      <c r="W4583" s="4">
        <f t="shared" ref="W4583:Y4583" si="4590">IF(OR(J4583 = "ERROR", J4583 = ""), "UNKNOWN", J4583)</f>
        <v>2</v>
      </c>
      <c r="X4583" s="4">
        <f t="shared" si="4590"/>
        <v>4</v>
      </c>
      <c r="Y4583" s="4">
        <f t="shared" si="4590"/>
        <v>8</v>
      </c>
      <c r="Z4583" s="5">
        <f t="shared" si="9"/>
        <v>45166</v>
      </c>
    </row>
    <row r="4584">
      <c r="A4584" s="1" t="s">
        <v>4621</v>
      </c>
      <c r="B4584" s="1" t="s">
        <v>36</v>
      </c>
      <c r="C4584" s="1">
        <v>2.0</v>
      </c>
      <c r="D4584" s="1">
        <v>5.0</v>
      </c>
      <c r="E4584" s="1">
        <v>10.0</v>
      </c>
      <c r="F4584" s="1" t="s">
        <v>23</v>
      </c>
      <c r="G4584" s="1" t="s">
        <v>24</v>
      </c>
      <c r="H4584" s="2">
        <v>44975.0</v>
      </c>
      <c r="J4584" s="3">
        <f t="shared" si="2"/>
        <v>2</v>
      </c>
      <c r="K4584" s="4">
        <f t="shared" si="3"/>
        <v>5</v>
      </c>
      <c r="L4584" s="4">
        <f t="shared" si="4"/>
        <v>10</v>
      </c>
      <c r="S4584" s="1" t="s">
        <v>4621</v>
      </c>
      <c r="T4584" s="4" t="str">
        <f t="shared" si="5"/>
        <v>Salad</v>
      </c>
      <c r="U4584" s="4" t="str">
        <f t="shared" si="6"/>
        <v>Takeaway</v>
      </c>
      <c r="V4584" s="4" t="str">
        <f t="shared" si="7"/>
        <v>Credit Card</v>
      </c>
      <c r="W4584" s="4">
        <f t="shared" ref="W4584:Y4584" si="4591">IF(OR(J4584 = "ERROR", J4584 = ""), "UNKNOWN", J4584)</f>
        <v>2</v>
      </c>
      <c r="X4584" s="4">
        <f t="shared" si="4591"/>
        <v>5</v>
      </c>
      <c r="Y4584" s="4">
        <f t="shared" si="4591"/>
        <v>10</v>
      </c>
      <c r="Z4584" s="5">
        <f t="shared" si="9"/>
        <v>44975</v>
      </c>
    </row>
    <row r="4585">
      <c r="A4585" s="1" t="s">
        <v>4622</v>
      </c>
      <c r="B4585" s="1" t="s">
        <v>55</v>
      </c>
      <c r="C4585" s="1">
        <v>1.0</v>
      </c>
      <c r="D4585" s="1">
        <v>3.0</v>
      </c>
      <c r="E4585" s="1">
        <v>3.0</v>
      </c>
      <c r="G4585" s="1" t="s">
        <v>29</v>
      </c>
      <c r="H4585" s="2">
        <v>44955.0</v>
      </c>
      <c r="J4585" s="3">
        <f t="shared" si="2"/>
        <v>1</v>
      </c>
      <c r="K4585" s="4">
        <f t="shared" si="3"/>
        <v>3</v>
      </c>
      <c r="L4585" s="4">
        <f t="shared" si="4"/>
        <v>3</v>
      </c>
      <c r="S4585" s="1" t="s">
        <v>4622</v>
      </c>
      <c r="T4585" s="4" t="str">
        <f t="shared" si="5"/>
        <v>Juice</v>
      </c>
      <c r="U4585" s="4" t="str">
        <f t="shared" si="6"/>
        <v>In-store</v>
      </c>
      <c r="V4585" s="4" t="str">
        <f t="shared" si="7"/>
        <v>UNKNOWN</v>
      </c>
      <c r="W4585" s="4">
        <f t="shared" ref="W4585:Y4585" si="4592">IF(OR(J4585 = "ERROR", J4585 = ""), "UNKNOWN", J4585)</f>
        <v>1</v>
      </c>
      <c r="X4585" s="4">
        <f t="shared" si="4592"/>
        <v>3</v>
      </c>
      <c r="Y4585" s="4">
        <f t="shared" si="4592"/>
        <v>3</v>
      </c>
      <c r="Z4585" s="5">
        <f t="shared" si="9"/>
        <v>44955</v>
      </c>
    </row>
    <row r="4586">
      <c r="A4586" s="1" t="s">
        <v>4623</v>
      </c>
      <c r="B4586" s="1" t="s">
        <v>41</v>
      </c>
      <c r="C4586" s="1">
        <v>2.0</v>
      </c>
      <c r="D4586" s="1">
        <v>4.0</v>
      </c>
      <c r="E4586" s="1" t="s">
        <v>30</v>
      </c>
      <c r="F4586" s="1" t="s">
        <v>28</v>
      </c>
      <c r="G4586" s="1" t="s">
        <v>24</v>
      </c>
      <c r="H4586" s="6">
        <v>45248.0</v>
      </c>
      <c r="J4586" s="3">
        <f t="shared" si="2"/>
        <v>2</v>
      </c>
      <c r="K4586" s="4">
        <f t="shared" si="3"/>
        <v>4</v>
      </c>
      <c r="L4586" s="4">
        <f t="shared" si="4"/>
        <v>8</v>
      </c>
      <c r="S4586" s="1" t="s">
        <v>4623</v>
      </c>
      <c r="T4586" s="4" t="str">
        <f t="shared" si="5"/>
        <v>Smoothie</v>
      </c>
      <c r="U4586" s="4" t="str">
        <f t="shared" si="6"/>
        <v>Takeaway</v>
      </c>
      <c r="V4586" s="4" t="str">
        <f t="shared" si="7"/>
        <v>Cash</v>
      </c>
      <c r="W4586" s="4">
        <f t="shared" ref="W4586:Y4586" si="4593">IF(OR(J4586 = "ERROR", J4586 = ""), "UNKNOWN", J4586)</f>
        <v>2</v>
      </c>
      <c r="X4586" s="4">
        <f t="shared" si="4593"/>
        <v>4</v>
      </c>
      <c r="Y4586" s="4">
        <f t="shared" si="4593"/>
        <v>8</v>
      </c>
      <c r="Z4586" s="7">
        <f t="shared" si="9"/>
        <v>45248</v>
      </c>
    </row>
    <row r="4587">
      <c r="A4587" s="1" t="s">
        <v>4624</v>
      </c>
      <c r="B4587" s="1" t="s">
        <v>81</v>
      </c>
      <c r="C4587" s="1">
        <v>3.0</v>
      </c>
      <c r="D4587" s="1">
        <v>1.5</v>
      </c>
      <c r="E4587" s="1">
        <v>4.5</v>
      </c>
      <c r="F4587" s="1" t="s">
        <v>39</v>
      </c>
      <c r="G4587" s="1" t="s">
        <v>29</v>
      </c>
      <c r="H4587" s="2">
        <v>45034.0</v>
      </c>
      <c r="J4587" s="3">
        <f t="shared" si="2"/>
        <v>3</v>
      </c>
      <c r="K4587" s="4">
        <f t="shared" si="3"/>
        <v>1.5</v>
      </c>
      <c r="L4587" s="4">
        <f t="shared" si="4"/>
        <v>4.5</v>
      </c>
      <c r="S4587" s="1" t="s">
        <v>4624</v>
      </c>
      <c r="T4587" s="4" t="str">
        <f t="shared" si="5"/>
        <v>Tea</v>
      </c>
      <c r="U4587" s="4" t="str">
        <f t="shared" si="6"/>
        <v>In-store</v>
      </c>
      <c r="V4587" s="4" t="str">
        <f t="shared" si="7"/>
        <v>Digital Wallet</v>
      </c>
      <c r="W4587" s="4">
        <f t="shared" ref="W4587:Y4587" si="4594">IF(OR(J4587 = "ERROR", J4587 = ""), "UNKNOWN", J4587)</f>
        <v>3</v>
      </c>
      <c r="X4587" s="4">
        <f t="shared" si="4594"/>
        <v>1.5</v>
      </c>
      <c r="Y4587" s="4">
        <f t="shared" si="4594"/>
        <v>4.5</v>
      </c>
      <c r="Z4587" s="5">
        <f t="shared" si="9"/>
        <v>45034</v>
      </c>
    </row>
    <row r="4588">
      <c r="A4588" s="1" t="s">
        <v>4625</v>
      </c>
      <c r="B4588" s="1" t="s">
        <v>36</v>
      </c>
      <c r="C4588" s="1">
        <v>3.0</v>
      </c>
      <c r="D4588" s="1">
        <v>5.0</v>
      </c>
      <c r="E4588" s="1">
        <v>15.0</v>
      </c>
      <c r="F4588" s="1" t="s">
        <v>39</v>
      </c>
      <c r="G4588" s="1" t="s">
        <v>24</v>
      </c>
      <c r="H4588" s="2">
        <v>45187.0</v>
      </c>
      <c r="J4588" s="3">
        <f t="shared" si="2"/>
        <v>3</v>
      </c>
      <c r="K4588" s="4">
        <f t="shared" si="3"/>
        <v>5</v>
      </c>
      <c r="L4588" s="4">
        <f t="shared" si="4"/>
        <v>15</v>
      </c>
      <c r="S4588" s="1" t="s">
        <v>4625</v>
      </c>
      <c r="T4588" s="4" t="str">
        <f t="shared" si="5"/>
        <v>Salad</v>
      </c>
      <c r="U4588" s="4" t="str">
        <f t="shared" si="6"/>
        <v>Takeaway</v>
      </c>
      <c r="V4588" s="4" t="str">
        <f t="shared" si="7"/>
        <v>Digital Wallet</v>
      </c>
      <c r="W4588" s="4">
        <f t="shared" ref="W4588:Y4588" si="4595">IF(OR(J4588 = "ERROR", J4588 = ""), "UNKNOWN", J4588)</f>
        <v>3</v>
      </c>
      <c r="X4588" s="4">
        <f t="shared" si="4595"/>
        <v>5</v>
      </c>
      <c r="Y4588" s="4">
        <f t="shared" si="4595"/>
        <v>15</v>
      </c>
      <c r="Z4588" s="5">
        <f t="shared" si="9"/>
        <v>45187</v>
      </c>
    </row>
    <row r="4589">
      <c r="A4589" s="1" t="s">
        <v>4626</v>
      </c>
      <c r="B4589" s="1" t="s">
        <v>27</v>
      </c>
      <c r="C4589" s="1">
        <v>2.0</v>
      </c>
      <c r="D4589" s="1">
        <v>3.0</v>
      </c>
      <c r="E4589" s="1">
        <v>6.0</v>
      </c>
      <c r="F4589" s="1" t="s">
        <v>23</v>
      </c>
      <c r="H4589" s="6">
        <v>45258.0</v>
      </c>
      <c r="J4589" s="3">
        <f t="shared" si="2"/>
        <v>2</v>
      </c>
      <c r="K4589" s="4">
        <f t="shared" si="3"/>
        <v>3</v>
      </c>
      <c r="L4589" s="4">
        <f t="shared" si="4"/>
        <v>6</v>
      </c>
      <c r="S4589" s="1" t="s">
        <v>4626</v>
      </c>
      <c r="T4589" s="4" t="str">
        <f t="shared" si="5"/>
        <v>Cake</v>
      </c>
      <c r="U4589" s="4" t="str">
        <f t="shared" si="6"/>
        <v>UNKNOWN</v>
      </c>
      <c r="V4589" s="4" t="str">
        <f t="shared" si="7"/>
        <v>Credit Card</v>
      </c>
      <c r="W4589" s="4">
        <f t="shared" ref="W4589:Y4589" si="4596">IF(OR(J4589 = "ERROR", J4589 = ""), "UNKNOWN", J4589)</f>
        <v>2</v>
      </c>
      <c r="X4589" s="4">
        <f t="shared" si="4596"/>
        <v>3</v>
      </c>
      <c r="Y4589" s="4">
        <f t="shared" si="4596"/>
        <v>6</v>
      </c>
      <c r="Z4589" s="7">
        <f t="shared" si="9"/>
        <v>45258</v>
      </c>
    </row>
    <row r="4590">
      <c r="A4590" s="1" t="s">
        <v>4627</v>
      </c>
      <c r="B4590" s="1" t="s">
        <v>22</v>
      </c>
      <c r="C4590" s="1">
        <v>5.0</v>
      </c>
      <c r="D4590" s="1">
        <v>2.0</v>
      </c>
      <c r="E4590" s="1">
        <v>10.0</v>
      </c>
      <c r="F4590" s="1" t="s">
        <v>28</v>
      </c>
      <c r="G4590" s="1" t="s">
        <v>30</v>
      </c>
      <c r="H4590" s="2">
        <v>45203.0</v>
      </c>
      <c r="J4590" s="3">
        <f t="shared" si="2"/>
        <v>5</v>
      </c>
      <c r="K4590" s="4">
        <f t="shared" si="3"/>
        <v>2</v>
      </c>
      <c r="L4590" s="4">
        <f t="shared" si="4"/>
        <v>10</v>
      </c>
      <c r="S4590" s="1" t="s">
        <v>4627</v>
      </c>
      <c r="T4590" s="4" t="str">
        <f t="shared" si="5"/>
        <v>Coffee</v>
      </c>
      <c r="U4590" s="4" t="str">
        <f t="shared" si="6"/>
        <v>UNKNOWN</v>
      </c>
      <c r="V4590" s="4" t="str">
        <f t="shared" si="7"/>
        <v>Cash</v>
      </c>
      <c r="W4590" s="4">
        <f t="shared" ref="W4590:Y4590" si="4597">IF(OR(J4590 = "ERROR", J4590 = ""), "UNKNOWN", J4590)</f>
        <v>5</v>
      </c>
      <c r="X4590" s="4">
        <f t="shared" si="4597"/>
        <v>2</v>
      </c>
      <c r="Y4590" s="4">
        <f t="shared" si="4597"/>
        <v>10</v>
      </c>
      <c r="Z4590" s="5">
        <f t="shared" si="9"/>
        <v>45203</v>
      </c>
    </row>
    <row r="4591">
      <c r="A4591" s="1" t="s">
        <v>4628</v>
      </c>
      <c r="B4591" s="1" t="s">
        <v>44</v>
      </c>
      <c r="C4591" s="1">
        <v>3.0</v>
      </c>
      <c r="D4591" s="1">
        <v>4.0</v>
      </c>
      <c r="E4591" s="1">
        <v>12.0</v>
      </c>
      <c r="F4591" s="1" t="s">
        <v>25</v>
      </c>
      <c r="G4591" s="1" t="s">
        <v>25</v>
      </c>
      <c r="H4591" s="2">
        <v>45150.0</v>
      </c>
      <c r="J4591" s="3">
        <f t="shared" si="2"/>
        <v>3</v>
      </c>
      <c r="K4591" s="4">
        <f t="shared" si="3"/>
        <v>4</v>
      </c>
      <c r="L4591" s="4">
        <f t="shared" si="4"/>
        <v>12</v>
      </c>
      <c r="S4591" s="1" t="s">
        <v>4628</v>
      </c>
      <c r="T4591" s="4" t="str">
        <f t="shared" si="5"/>
        <v>Sandwich</v>
      </c>
      <c r="U4591" s="4" t="str">
        <f t="shared" si="6"/>
        <v>UNKNOWN</v>
      </c>
      <c r="V4591" s="4" t="str">
        <f t="shared" si="7"/>
        <v>UNKNOWN</v>
      </c>
      <c r="W4591" s="4">
        <f t="shared" ref="W4591:Y4591" si="4598">IF(OR(J4591 = "ERROR", J4591 = ""), "UNKNOWN", J4591)</f>
        <v>3</v>
      </c>
      <c r="X4591" s="4">
        <f t="shared" si="4598"/>
        <v>4</v>
      </c>
      <c r="Y4591" s="4">
        <f t="shared" si="4598"/>
        <v>12</v>
      </c>
      <c r="Z4591" s="5">
        <f t="shared" si="9"/>
        <v>45150</v>
      </c>
    </row>
    <row r="4592">
      <c r="A4592" s="1" t="s">
        <v>4629</v>
      </c>
      <c r="B4592" s="1" t="s">
        <v>22</v>
      </c>
      <c r="C4592" s="1">
        <v>4.0</v>
      </c>
      <c r="D4592" s="1">
        <v>2.0</v>
      </c>
      <c r="E4592" s="1">
        <v>8.0</v>
      </c>
      <c r="F4592" s="1" t="s">
        <v>25</v>
      </c>
      <c r="H4592" s="2">
        <v>45015.0</v>
      </c>
      <c r="J4592" s="3">
        <f t="shared" si="2"/>
        <v>4</v>
      </c>
      <c r="K4592" s="4">
        <f t="shared" si="3"/>
        <v>2</v>
      </c>
      <c r="L4592" s="4">
        <f t="shared" si="4"/>
        <v>8</v>
      </c>
      <c r="S4592" s="1" t="s">
        <v>4629</v>
      </c>
      <c r="T4592" s="4" t="str">
        <f t="shared" si="5"/>
        <v>Coffee</v>
      </c>
      <c r="U4592" s="4" t="str">
        <f t="shared" si="6"/>
        <v>UNKNOWN</v>
      </c>
      <c r="V4592" s="4" t="str">
        <f t="shared" si="7"/>
        <v>UNKNOWN</v>
      </c>
      <c r="W4592" s="4">
        <f t="shared" ref="W4592:Y4592" si="4599">IF(OR(J4592 = "ERROR", J4592 = ""), "UNKNOWN", J4592)</f>
        <v>4</v>
      </c>
      <c r="X4592" s="4">
        <f t="shared" si="4599"/>
        <v>2</v>
      </c>
      <c r="Y4592" s="4">
        <f t="shared" si="4599"/>
        <v>8</v>
      </c>
      <c r="Z4592" s="5">
        <f t="shared" si="9"/>
        <v>45015</v>
      </c>
    </row>
    <row r="4593">
      <c r="A4593" s="1" t="s">
        <v>4630</v>
      </c>
      <c r="B4593" s="1" t="s">
        <v>27</v>
      </c>
      <c r="C4593" s="1">
        <v>5.0</v>
      </c>
      <c r="D4593" s="1">
        <v>3.0</v>
      </c>
      <c r="E4593" s="1">
        <v>15.0</v>
      </c>
      <c r="F4593" s="1" t="s">
        <v>28</v>
      </c>
      <c r="G4593" s="1" t="s">
        <v>24</v>
      </c>
      <c r="H4593" s="2">
        <v>44992.0</v>
      </c>
      <c r="J4593" s="3">
        <f t="shared" si="2"/>
        <v>5</v>
      </c>
      <c r="K4593" s="4">
        <f t="shared" si="3"/>
        <v>3</v>
      </c>
      <c r="L4593" s="4">
        <f t="shared" si="4"/>
        <v>15</v>
      </c>
      <c r="S4593" s="1" t="s">
        <v>4630</v>
      </c>
      <c r="T4593" s="4" t="str">
        <f t="shared" si="5"/>
        <v>Cake</v>
      </c>
      <c r="U4593" s="4" t="str">
        <f t="shared" si="6"/>
        <v>Takeaway</v>
      </c>
      <c r="V4593" s="4" t="str">
        <f t="shared" si="7"/>
        <v>Cash</v>
      </c>
      <c r="W4593" s="4">
        <f t="shared" ref="W4593:Y4593" si="4600">IF(OR(J4593 = "ERROR", J4593 = ""), "UNKNOWN", J4593)</f>
        <v>5</v>
      </c>
      <c r="X4593" s="4">
        <f t="shared" si="4600"/>
        <v>3</v>
      </c>
      <c r="Y4593" s="4">
        <f t="shared" si="4600"/>
        <v>15</v>
      </c>
      <c r="Z4593" s="5">
        <f t="shared" si="9"/>
        <v>44992</v>
      </c>
    </row>
    <row r="4594">
      <c r="A4594" s="1" t="s">
        <v>4631</v>
      </c>
      <c r="B4594" s="1" t="s">
        <v>27</v>
      </c>
      <c r="C4594" s="1">
        <v>2.0</v>
      </c>
      <c r="D4594" s="1">
        <v>3.0</v>
      </c>
      <c r="E4594" s="1">
        <v>6.0</v>
      </c>
      <c r="F4594" s="1" t="s">
        <v>25</v>
      </c>
      <c r="G4594" s="1" t="s">
        <v>24</v>
      </c>
      <c r="H4594" s="2">
        <v>45018.0</v>
      </c>
      <c r="J4594" s="3">
        <f t="shared" si="2"/>
        <v>2</v>
      </c>
      <c r="K4594" s="4">
        <f t="shared" si="3"/>
        <v>3</v>
      </c>
      <c r="L4594" s="4">
        <f t="shared" si="4"/>
        <v>6</v>
      </c>
      <c r="S4594" s="1" t="s">
        <v>4631</v>
      </c>
      <c r="T4594" s="4" t="str">
        <f t="shared" si="5"/>
        <v>Cake</v>
      </c>
      <c r="U4594" s="4" t="str">
        <f t="shared" si="6"/>
        <v>Takeaway</v>
      </c>
      <c r="V4594" s="4" t="str">
        <f t="shared" si="7"/>
        <v>UNKNOWN</v>
      </c>
      <c r="W4594" s="4">
        <f t="shared" ref="W4594:Y4594" si="4601">IF(OR(J4594 = "ERROR", J4594 = ""), "UNKNOWN", J4594)</f>
        <v>2</v>
      </c>
      <c r="X4594" s="4">
        <f t="shared" si="4601"/>
        <v>3</v>
      </c>
      <c r="Y4594" s="4">
        <f t="shared" si="4601"/>
        <v>6</v>
      </c>
      <c r="Z4594" s="5">
        <f t="shared" si="9"/>
        <v>45018</v>
      </c>
    </row>
    <row r="4595">
      <c r="A4595" s="1" t="s">
        <v>4632</v>
      </c>
      <c r="B4595" s="1" t="s">
        <v>32</v>
      </c>
      <c r="C4595" s="1">
        <v>5.0</v>
      </c>
      <c r="D4595" s="1">
        <v>1.0</v>
      </c>
      <c r="E4595" s="1">
        <v>5.0</v>
      </c>
      <c r="G4595" s="1" t="s">
        <v>24</v>
      </c>
      <c r="H4595" s="2">
        <v>45058.0</v>
      </c>
      <c r="J4595" s="3">
        <f t="shared" si="2"/>
        <v>5</v>
      </c>
      <c r="K4595" s="4">
        <f t="shared" si="3"/>
        <v>1</v>
      </c>
      <c r="L4595" s="4">
        <f t="shared" si="4"/>
        <v>5</v>
      </c>
      <c r="S4595" s="1" t="s">
        <v>4632</v>
      </c>
      <c r="T4595" s="4" t="str">
        <f t="shared" si="5"/>
        <v>Cookie</v>
      </c>
      <c r="U4595" s="4" t="str">
        <f t="shared" si="6"/>
        <v>Takeaway</v>
      </c>
      <c r="V4595" s="4" t="str">
        <f t="shared" si="7"/>
        <v>UNKNOWN</v>
      </c>
      <c r="W4595" s="4">
        <f t="shared" ref="W4595:Y4595" si="4602">IF(OR(J4595 = "ERROR", J4595 = ""), "UNKNOWN", J4595)</f>
        <v>5</v>
      </c>
      <c r="X4595" s="4">
        <f t="shared" si="4602"/>
        <v>1</v>
      </c>
      <c r="Y4595" s="4">
        <f t="shared" si="4602"/>
        <v>5</v>
      </c>
      <c r="Z4595" s="5">
        <f t="shared" si="9"/>
        <v>45058</v>
      </c>
    </row>
    <row r="4596">
      <c r="A4596" s="1" t="s">
        <v>4633</v>
      </c>
      <c r="B4596" s="1" t="s">
        <v>30</v>
      </c>
      <c r="C4596" s="1">
        <v>2.0</v>
      </c>
      <c r="D4596" s="1">
        <v>1.0</v>
      </c>
      <c r="E4596" s="1">
        <v>2.0</v>
      </c>
      <c r="F4596" s="1" t="s">
        <v>23</v>
      </c>
      <c r="G4596" s="1" t="s">
        <v>29</v>
      </c>
      <c r="H4596" s="2">
        <v>45063.0</v>
      </c>
      <c r="J4596" s="3">
        <f t="shared" si="2"/>
        <v>2</v>
      </c>
      <c r="K4596" s="4">
        <f t="shared" si="3"/>
        <v>1</v>
      </c>
      <c r="L4596" s="4">
        <f t="shared" si="4"/>
        <v>2</v>
      </c>
      <c r="S4596" s="1" t="s">
        <v>4633</v>
      </c>
      <c r="T4596" s="4" t="str">
        <f t="shared" si="5"/>
        <v>UNKNOWN</v>
      </c>
      <c r="U4596" s="4" t="str">
        <f t="shared" si="6"/>
        <v>In-store</v>
      </c>
      <c r="V4596" s="4" t="str">
        <f t="shared" si="7"/>
        <v>Credit Card</v>
      </c>
      <c r="W4596" s="4">
        <f t="shared" ref="W4596:Y4596" si="4603">IF(OR(J4596 = "ERROR", J4596 = ""), "UNKNOWN", J4596)</f>
        <v>2</v>
      </c>
      <c r="X4596" s="4">
        <f t="shared" si="4603"/>
        <v>1</v>
      </c>
      <c r="Y4596" s="4">
        <f t="shared" si="4603"/>
        <v>2</v>
      </c>
      <c r="Z4596" s="5">
        <f t="shared" si="9"/>
        <v>45063</v>
      </c>
    </row>
    <row r="4597">
      <c r="A4597" s="1" t="s">
        <v>4634</v>
      </c>
      <c r="B4597" s="1" t="s">
        <v>36</v>
      </c>
      <c r="C4597" s="1">
        <v>2.0</v>
      </c>
      <c r="D4597" s="1">
        <v>5.0</v>
      </c>
      <c r="E4597" s="1">
        <v>10.0</v>
      </c>
      <c r="G4597" s="1" t="s">
        <v>29</v>
      </c>
      <c r="H4597" s="2">
        <v>45136.0</v>
      </c>
      <c r="J4597" s="3">
        <f t="shared" si="2"/>
        <v>2</v>
      </c>
      <c r="K4597" s="4">
        <f t="shared" si="3"/>
        <v>5</v>
      </c>
      <c r="L4597" s="4">
        <f t="shared" si="4"/>
        <v>10</v>
      </c>
      <c r="S4597" s="1" t="s">
        <v>4634</v>
      </c>
      <c r="T4597" s="4" t="str">
        <f t="shared" si="5"/>
        <v>Salad</v>
      </c>
      <c r="U4597" s="4" t="str">
        <f t="shared" si="6"/>
        <v>In-store</v>
      </c>
      <c r="V4597" s="4" t="str">
        <f t="shared" si="7"/>
        <v>UNKNOWN</v>
      </c>
      <c r="W4597" s="4">
        <f t="shared" ref="W4597:Y4597" si="4604">IF(OR(J4597 = "ERROR", J4597 = ""), "UNKNOWN", J4597)</f>
        <v>2</v>
      </c>
      <c r="X4597" s="4">
        <f t="shared" si="4604"/>
        <v>5</v>
      </c>
      <c r="Y4597" s="4">
        <f t="shared" si="4604"/>
        <v>10</v>
      </c>
      <c r="Z4597" s="5">
        <f t="shared" si="9"/>
        <v>45136</v>
      </c>
    </row>
    <row r="4598">
      <c r="A4598" s="1" t="s">
        <v>4635</v>
      </c>
      <c r="B4598" s="1" t="s">
        <v>30</v>
      </c>
      <c r="C4598" s="1">
        <v>1.0</v>
      </c>
      <c r="D4598" s="1">
        <v>3.0</v>
      </c>
      <c r="E4598" s="1">
        <v>3.0</v>
      </c>
      <c r="H4598" s="2">
        <v>45150.0</v>
      </c>
      <c r="J4598" s="3">
        <f t="shared" si="2"/>
        <v>1</v>
      </c>
      <c r="K4598" s="4">
        <f t="shared" si="3"/>
        <v>3</v>
      </c>
      <c r="L4598" s="4">
        <f t="shared" si="4"/>
        <v>3</v>
      </c>
      <c r="S4598" s="1" t="s">
        <v>4635</v>
      </c>
      <c r="T4598" s="4" t="str">
        <f t="shared" si="5"/>
        <v>UNKNOWN</v>
      </c>
      <c r="U4598" s="4" t="str">
        <f t="shared" si="6"/>
        <v>UNKNOWN</v>
      </c>
      <c r="V4598" s="4" t="str">
        <f t="shared" si="7"/>
        <v>UNKNOWN</v>
      </c>
      <c r="W4598" s="4">
        <f t="shared" ref="W4598:Y4598" si="4605">IF(OR(J4598 = "ERROR", J4598 = ""), "UNKNOWN", J4598)</f>
        <v>1</v>
      </c>
      <c r="X4598" s="4">
        <f t="shared" si="4605"/>
        <v>3</v>
      </c>
      <c r="Y4598" s="4">
        <f t="shared" si="4605"/>
        <v>3</v>
      </c>
      <c r="Z4598" s="5">
        <f t="shared" si="9"/>
        <v>45150</v>
      </c>
    </row>
    <row r="4599">
      <c r="A4599" s="1" t="s">
        <v>4636</v>
      </c>
      <c r="B4599" s="1" t="s">
        <v>41</v>
      </c>
      <c r="C4599" s="1">
        <v>2.0</v>
      </c>
      <c r="D4599" s="1">
        <v>4.0</v>
      </c>
      <c r="E4599" s="1">
        <v>8.0</v>
      </c>
      <c r="F4599" s="1" t="s">
        <v>23</v>
      </c>
      <c r="G4599" s="1" t="s">
        <v>29</v>
      </c>
      <c r="H4599" s="2">
        <v>45075.0</v>
      </c>
      <c r="J4599" s="3">
        <f t="shared" si="2"/>
        <v>2</v>
      </c>
      <c r="K4599" s="4">
        <f t="shared" si="3"/>
        <v>4</v>
      </c>
      <c r="L4599" s="4">
        <f t="shared" si="4"/>
        <v>8</v>
      </c>
      <c r="S4599" s="1" t="s">
        <v>4636</v>
      </c>
      <c r="T4599" s="4" t="str">
        <f t="shared" si="5"/>
        <v>Smoothie</v>
      </c>
      <c r="U4599" s="4" t="str">
        <f t="shared" si="6"/>
        <v>In-store</v>
      </c>
      <c r="V4599" s="4" t="str">
        <f t="shared" si="7"/>
        <v>Credit Card</v>
      </c>
      <c r="W4599" s="4">
        <f t="shared" ref="W4599:Y4599" si="4606">IF(OR(J4599 = "ERROR", J4599 = ""), "UNKNOWN", J4599)</f>
        <v>2</v>
      </c>
      <c r="X4599" s="4">
        <f t="shared" si="4606"/>
        <v>4</v>
      </c>
      <c r="Y4599" s="4">
        <f t="shared" si="4606"/>
        <v>8</v>
      </c>
      <c r="Z4599" s="5">
        <f t="shared" si="9"/>
        <v>45075</v>
      </c>
    </row>
    <row r="4600">
      <c r="A4600" s="1" t="s">
        <v>4637</v>
      </c>
      <c r="B4600" s="1" t="s">
        <v>81</v>
      </c>
      <c r="C4600" s="1">
        <v>4.0</v>
      </c>
      <c r="D4600" s="1">
        <v>1.5</v>
      </c>
      <c r="E4600" s="1">
        <v>6.0</v>
      </c>
      <c r="G4600" s="1" t="s">
        <v>29</v>
      </c>
      <c r="H4600" s="2">
        <v>45043.0</v>
      </c>
      <c r="J4600" s="3">
        <f t="shared" si="2"/>
        <v>4</v>
      </c>
      <c r="K4600" s="4">
        <f t="shared" si="3"/>
        <v>1.5</v>
      </c>
      <c r="L4600" s="4">
        <f t="shared" si="4"/>
        <v>6</v>
      </c>
      <c r="S4600" s="1" t="s">
        <v>4637</v>
      </c>
      <c r="T4600" s="4" t="str">
        <f t="shared" si="5"/>
        <v>Tea</v>
      </c>
      <c r="U4600" s="4" t="str">
        <f t="shared" si="6"/>
        <v>In-store</v>
      </c>
      <c r="V4600" s="4" t="str">
        <f t="shared" si="7"/>
        <v>UNKNOWN</v>
      </c>
      <c r="W4600" s="4">
        <f t="shared" ref="W4600:Y4600" si="4607">IF(OR(J4600 = "ERROR", J4600 = ""), "UNKNOWN", J4600)</f>
        <v>4</v>
      </c>
      <c r="X4600" s="4">
        <f t="shared" si="4607"/>
        <v>1.5</v>
      </c>
      <c r="Y4600" s="4">
        <f t="shared" si="4607"/>
        <v>6</v>
      </c>
      <c r="Z4600" s="5">
        <f t="shared" si="9"/>
        <v>45043</v>
      </c>
    </row>
    <row r="4601">
      <c r="A4601" s="1" t="s">
        <v>4638</v>
      </c>
      <c r="B4601" s="1" t="s">
        <v>41</v>
      </c>
      <c r="C4601" s="1">
        <v>2.0</v>
      </c>
      <c r="D4601" s="1">
        <v>4.0</v>
      </c>
      <c r="E4601" s="1">
        <v>8.0</v>
      </c>
      <c r="G4601" s="1" t="s">
        <v>29</v>
      </c>
      <c r="H4601" s="2">
        <v>45121.0</v>
      </c>
      <c r="J4601" s="3">
        <f t="shared" si="2"/>
        <v>2</v>
      </c>
      <c r="K4601" s="4">
        <f t="shared" si="3"/>
        <v>4</v>
      </c>
      <c r="L4601" s="4">
        <f t="shared" si="4"/>
        <v>8</v>
      </c>
      <c r="S4601" s="1" t="s">
        <v>4638</v>
      </c>
      <c r="T4601" s="4" t="str">
        <f t="shared" si="5"/>
        <v>Smoothie</v>
      </c>
      <c r="U4601" s="4" t="str">
        <f t="shared" si="6"/>
        <v>In-store</v>
      </c>
      <c r="V4601" s="4" t="str">
        <f t="shared" si="7"/>
        <v>UNKNOWN</v>
      </c>
      <c r="W4601" s="4">
        <f t="shared" ref="W4601:Y4601" si="4608">IF(OR(J4601 = "ERROR", J4601 = ""), "UNKNOWN", J4601)</f>
        <v>2</v>
      </c>
      <c r="X4601" s="4">
        <f t="shared" si="4608"/>
        <v>4</v>
      </c>
      <c r="Y4601" s="4">
        <f t="shared" si="4608"/>
        <v>8</v>
      </c>
      <c r="Z4601" s="5">
        <f t="shared" si="9"/>
        <v>45121</v>
      </c>
    </row>
    <row r="4602">
      <c r="A4602" s="1" t="s">
        <v>4639</v>
      </c>
      <c r="B4602" s="1" t="s">
        <v>55</v>
      </c>
      <c r="C4602" s="1" t="s">
        <v>30</v>
      </c>
      <c r="D4602" s="1">
        <v>3.0</v>
      </c>
      <c r="E4602" s="1">
        <v>6.0</v>
      </c>
      <c r="F4602" s="1" t="s">
        <v>23</v>
      </c>
      <c r="G4602" s="1" t="s">
        <v>24</v>
      </c>
      <c r="H4602" s="6">
        <v>45210.0</v>
      </c>
      <c r="J4602" s="3">
        <f t="shared" si="2"/>
        <v>2</v>
      </c>
      <c r="K4602" s="4">
        <f t="shared" si="3"/>
        <v>3</v>
      </c>
      <c r="L4602" s="4">
        <f t="shared" si="4"/>
        <v>6</v>
      </c>
      <c r="S4602" s="1" t="s">
        <v>4639</v>
      </c>
      <c r="T4602" s="4" t="str">
        <f t="shared" si="5"/>
        <v>Juice</v>
      </c>
      <c r="U4602" s="4" t="str">
        <f t="shared" si="6"/>
        <v>Takeaway</v>
      </c>
      <c r="V4602" s="4" t="str">
        <f t="shared" si="7"/>
        <v>Credit Card</v>
      </c>
      <c r="W4602" s="4">
        <f t="shared" ref="W4602:Y4602" si="4609">IF(OR(J4602 = "ERROR", J4602 = ""), "UNKNOWN", J4602)</f>
        <v>2</v>
      </c>
      <c r="X4602" s="4">
        <f t="shared" si="4609"/>
        <v>3</v>
      </c>
      <c r="Y4602" s="4">
        <f t="shared" si="4609"/>
        <v>6</v>
      </c>
      <c r="Z4602" s="7">
        <f t="shared" si="9"/>
        <v>45210</v>
      </c>
    </row>
    <row r="4603">
      <c r="A4603" s="1" t="s">
        <v>4640</v>
      </c>
      <c r="B4603" s="1" t="s">
        <v>22</v>
      </c>
      <c r="C4603" s="1">
        <v>5.0</v>
      </c>
      <c r="D4603" s="1">
        <v>2.0</v>
      </c>
      <c r="E4603" s="1">
        <v>10.0</v>
      </c>
      <c r="F4603" s="1" t="s">
        <v>30</v>
      </c>
      <c r="H4603" s="2">
        <v>45010.0</v>
      </c>
      <c r="J4603" s="3">
        <f t="shared" si="2"/>
        <v>5</v>
      </c>
      <c r="K4603" s="4">
        <f t="shared" si="3"/>
        <v>2</v>
      </c>
      <c r="L4603" s="4">
        <f t="shared" si="4"/>
        <v>10</v>
      </c>
      <c r="S4603" s="1" t="s">
        <v>4640</v>
      </c>
      <c r="T4603" s="4" t="str">
        <f t="shared" si="5"/>
        <v>Coffee</v>
      </c>
      <c r="U4603" s="4" t="str">
        <f t="shared" si="6"/>
        <v>UNKNOWN</v>
      </c>
      <c r="V4603" s="4" t="str">
        <f t="shared" si="7"/>
        <v>UNKNOWN</v>
      </c>
      <c r="W4603" s="4">
        <f t="shared" ref="W4603:Y4603" si="4610">IF(OR(J4603 = "ERROR", J4603 = ""), "UNKNOWN", J4603)</f>
        <v>5</v>
      </c>
      <c r="X4603" s="4">
        <f t="shared" si="4610"/>
        <v>2</v>
      </c>
      <c r="Y4603" s="4">
        <f t="shared" si="4610"/>
        <v>10</v>
      </c>
      <c r="Z4603" s="5">
        <f t="shared" si="9"/>
        <v>45010</v>
      </c>
    </row>
    <row r="4604">
      <c r="A4604" s="1" t="s">
        <v>4641</v>
      </c>
      <c r="B4604" s="1" t="s">
        <v>32</v>
      </c>
      <c r="C4604" s="1">
        <v>5.0</v>
      </c>
      <c r="D4604" s="1">
        <v>1.0</v>
      </c>
      <c r="E4604" s="1">
        <v>5.0</v>
      </c>
      <c r="F4604" s="1" t="s">
        <v>23</v>
      </c>
      <c r="G4604" s="1" t="s">
        <v>29</v>
      </c>
      <c r="H4604" s="6">
        <v>45271.0</v>
      </c>
      <c r="J4604" s="3">
        <f t="shared" si="2"/>
        <v>5</v>
      </c>
      <c r="K4604" s="4">
        <f t="shared" si="3"/>
        <v>1</v>
      </c>
      <c r="L4604" s="4">
        <f t="shared" si="4"/>
        <v>5</v>
      </c>
      <c r="S4604" s="1" t="s">
        <v>4641</v>
      </c>
      <c r="T4604" s="4" t="str">
        <f t="shared" si="5"/>
        <v>Cookie</v>
      </c>
      <c r="U4604" s="4" t="str">
        <f t="shared" si="6"/>
        <v>In-store</v>
      </c>
      <c r="V4604" s="4" t="str">
        <f t="shared" si="7"/>
        <v>Credit Card</v>
      </c>
      <c r="W4604" s="4">
        <f t="shared" ref="W4604:Y4604" si="4611">IF(OR(J4604 = "ERROR", J4604 = ""), "UNKNOWN", J4604)</f>
        <v>5</v>
      </c>
      <c r="X4604" s="4">
        <f t="shared" si="4611"/>
        <v>1</v>
      </c>
      <c r="Y4604" s="4">
        <f t="shared" si="4611"/>
        <v>5</v>
      </c>
      <c r="Z4604" s="7">
        <f t="shared" si="9"/>
        <v>45271</v>
      </c>
    </row>
    <row r="4605">
      <c r="A4605" s="1" t="s">
        <v>4642</v>
      </c>
      <c r="B4605" s="1" t="s">
        <v>27</v>
      </c>
      <c r="C4605" s="1">
        <v>5.0</v>
      </c>
      <c r="D4605" s="1">
        <v>3.0</v>
      </c>
      <c r="E4605" s="1">
        <v>15.0</v>
      </c>
      <c r="F4605" s="1" t="s">
        <v>39</v>
      </c>
      <c r="H4605" s="2">
        <v>44991.0</v>
      </c>
      <c r="J4605" s="3">
        <f t="shared" si="2"/>
        <v>5</v>
      </c>
      <c r="K4605" s="4">
        <f t="shared" si="3"/>
        <v>3</v>
      </c>
      <c r="L4605" s="4">
        <f t="shared" si="4"/>
        <v>15</v>
      </c>
      <c r="S4605" s="1" t="s">
        <v>4642</v>
      </c>
      <c r="T4605" s="4" t="str">
        <f t="shared" si="5"/>
        <v>Cake</v>
      </c>
      <c r="U4605" s="4" t="str">
        <f t="shared" si="6"/>
        <v>UNKNOWN</v>
      </c>
      <c r="V4605" s="4" t="str">
        <f t="shared" si="7"/>
        <v>Digital Wallet</v>
      </c>
      <c r="W4605" s="4">
        <f t="shared" ref="W4605:Y4605" si="4612">IF(OR(J4605 = "ERROR", J4605 = ""), "UNKNOWN", J4605)</f>
        <v>5</v>
      </c>
      <c r="X4605" s="4">
        <f t="shared" si="4612"/>
        <v>3</v>
      </c>
      <c r="Y4605" s="4">
        <f t="shared" si="4612"/>
        <v>15</v>
      </c>
      <c r="Z4605" s="5">
        <f t="shared" si="9"/>
        <v>44991</v>
      </c>
    </row>
    <row r="4606">
      <c r="A4606" s="1" t="s">
        <v>4643</v>
      </c>
      <c r="B4606" s="1" t="s">
        <v>22</v>
      </c>
      <c r="C4606" s="1">
        <v>1.0</v>
      </c>
      <c r="D4606" s="1">
        <v>2.0</v>
      </c>
      <c r="E4606" s="1">
        <v>2.0</v>
      </c>
      <c r="F4606" s="1" t="s">
        <v>39</v>
      </c>
      <c r="G4606" s="1" t="s">
        <v>24</v>
      </c>
      <c r="H4606" s="6">
        <v>45228.0</v>
      </c>
      <c r="J4606" s="3">
        <f t="shared" si="2"/>
        <v>1</v>
      </c>
      <c r="K4606" s="4">
        <f t="shared" si="3"/>
        <v>2</v>
      </c>
      <c r="L4606" s="4">
        <f t="shared" si="4"/>
        <v>2</v>
      </c>
      <c r="S4606" s="1" t="s">
        <v>4643</v>
      </c>
      <c r="T4606" s="4" t="str">
        <f t="shared" si="5"/>
        <v>Coffee</v>
      </c>
      <c r="U4606" s="4" t="str">
        <f t="shared" si="6"/>
        <v>Takeaway</v>
      </c>
      <c r="V4606" s="4" t="str">
        <f t="shared" si="7"/>
        <v>Digital Wallet</v>
      </c>
      <c r="W4606" s="4">
        <f t="shared" ref="W4606:Y4606" si="4613">IF(OR(J4606 = "ERROR", J4606 = ""), "UNKNOWN", J4606)</f>
        <v>1</v>
      </c>
      <c r="X4606" s="4">
        <f t="shared" si="4613"/>
        <v>2</v>
      </c>
      <c r="Y4606" s="4">
        <f t="shared" si="4613"/>
        <v>2</v>
      </c>
      <c r="Z4606" s="7">
        <f t="shared" si="9"/>
        <v>45228</v>
      </c>
    </row>
    <row r="4607">
      <c r="A4607" s="1" t="s">
        <v>4644</v>
      </c>
      <c r="B4607" s="1" t="s">
        <v>27</v>
      </c>
      <c r="C4607" s="1">
        <v>1.0</v>
      </c>
      <c r="D4607" s="1">
        <v>3.0</v>
      </c>
      <c r="E4607" s="1">
        <v>3.0</v>
      </c>
      <c r="F4607" s="1" t="s">
        <v>28</v>
      </c>
      <c r="H4607" s="2">
        <v>45002.0</v>
      </c>
      <c r="J4607" s="3">
        <f t="shared" si="2"/>
        <v>1</v>
      </c>
      <c r="K4607" s="4">
        <f t="shared" si="3"/>
        <v>3</v>
      </c>
      <c r="L4607" s="4">
        <f t="shared" si="4"/>
        <v>3</v>
      </c>
      <c r="S4607" s="1" t="s">
        <v>4644</v>
      </c>
      <c r="T4607" s="4" t="str">
        <f t="shared" si="5"/>
        <v>Cake</v>
      </c>
      <c r="U4607" s="4" t="str">
        <f t="shared" si="6"/>
        <v>UNKNOWN</v>
      </c>
      <c r="V4607" s="4" t="str">
        <f t="shared" si="7"/>
        <v>Cash</v>
      </c>
      <c r="W4607" s="4">
        <f t="shared" ref="W4607:Y4607" si="4614">IF(OR(J4607 = "ERROR", J4607 = ""), "UNKNOWN", J4607)</f>
        <v>1</v>
      </c>
      <c r="X4607" s="4">
        <f t="shared" si="4614"/>
        <v>3</v>
      </c>
      <c r="Y4607" s="4">
        <f t="shared" si="4614"/>
        <v>3</v>
      </c>
      <c r="Z4607" s="5">
        <f t="shared" si="9"/>
        <v>45002</v>
      </c>
    </row>
    <row r="4608">
      <c r="A4608" s="1" t="s">
        <v>4645</v>
      </c>
      <c r="B4608" s="1" t="s">
        <v>22</v>
      </c>
      <c r="C4608" s="1">
        <v>4.0</v>
      </c>
      <c r="D4608" s="1">
        <v>2.0</v>
      </c>
      <c r="E4608" s="1">
        <v>8.0</v>
      </c>
      <c r="F4608" s="1" t="s">
        <v>28</v>
      </c>
      <c r="H4608" s="6">
        <v>45219.0</v>
      </c>
      <c r="J4608" s="3">
        <f t="shared" si="2"/>
        <v>4</v>
      </c>
      <c r="K4608" s="4">
        <f t="shared" si="3"/>
        <v>2</v>
      </c>
      <c r="L4608" s="4">
        <f t="shared" si="4"/>
        <v>8</v>
      </c>
      <c r="S4608" s="1" t="s">
        <v>4645</v>
      </c>
      <c r="T4608" s="4" t="str">
        <f t="shared" si="5"/>
        <v>Coffee</v>
      </c>
      <c r="U4608" s="4" t="str">
        <f t="shared" si="6"/>
        <v>UNKNOWN</v>
      </c>
      <c r="V4608" s="4" t="str">
        <f t="shared" si="7"/>
        <v>Cash</v>
      </c>
      <c r="W4608" s="4">
        <f t="shared" ref="W4608:Y4608" si="4615">IF(OR(J4608 = "ERROR", J4608 = ""), "UNKNOWN", J4608)</f>
        <v>4</v>
      </c>
      <c r="X4608" s="4">
        <f t="shared" si="4615"/>
        <v>2</v>
      </c>
      <c r="Y4608" s="4">
        <f t="shared" si="4615"/>
        <v>8</v>
      </c>
      <c r="Z4608" s="7">
        <f t="shared" si="9"/>
        <v>45219</v>
      </c>
    </row>
    <row r="4609">
      <c r="A4609" s="1" t="s">
        <v>4646</v>
      </c>
      <c r="B4609" s="1" t="s">
        <v>27</v>
      </c>
      <c r="C4609" s="1">
        <v>2.0</v>
      </c>
      <c r="D4609" s="1">
        <v>3.0</v>
      </c>
      <c r="E4609" s="1">
        <v>6.0</v>
      </c>
      <c r="F4609" s="1" t="s">
        <v>39</v>
      </c>
      <c r="H4609" s="2">
        <v>45093.0</v>
      </c>
      <c r="J4609" s="3">
        <f t="shared" si="2"/>
        <v>2</v>
      </c>
      <c r="K4609" s="4">
        <f t="shared" si="3"/>
        <v>3</v>
      </c>
      <c r="L4609" s="4">
        <f t="shared" si="4"/>
        <v>6</v>
      </c>
      <c r="S4609" s="1" t="s">
        <v>4646</v>
      </c>
      <c r="T4609" s="4" t="str">
        <f t="shared" si="5"/>
        <v>Cake</v>
      </c>
      <c r="U4609" s="4" t="str">
        <f t="shared" si="6"/>
        <v>UNKNOWN</v>
      </c>
      <c r="V4609" s="4" t="str">
        <f t="shared" si="7"/>
        <v>Digital Wallet</v>
      </c>
      <c r="W4609" s="4">
        <f t="shared" ref="W4609:Y4609" si="4616">IF(OR(J4609 = "ERROR", J4609 = ""), "UNKNOWN", J4609)</f>
        <v>2</v>
      </c>
      <c r="X4609" s="4">
        <f t="shared" si="4616"/>
        <v>3</v>
      </c>
      <c r="Y4609" s="4">
        <f t="shared" si="4616"/>
        <v>6</v>
      </c>
      <c r="Z4609" s="5">
        <f t="shared" si="9"/>
        <v>45093</v>
      </c>
    </row>
    <row r="4610">
      <c r="A4610" s="1" t="s">
        <v>4647</v>
      </c>
      <c r="B4610" s="1" t="s">
        <v>41</v>
      </c>
      <c r="C4610" s="1">
        <v>3.0</v>
      </c>
      <c r="D4610" s="1">
        <v>4.0</v>
      </c>
      <c r="E4610" s="1">
        <v>12.0</v>
      </c>
      <c r="F4610" s="1" t="s">
        <v>39</v>
      </c>
      <c r="G4610" s="1" t="s">
        <v>24</v>
      </c>
      <c r="H4610" s="2">
        <v>45023.0</v>
      </c>
      <c r="J4610" s="3">
        <f t="shared" si="2"/>
        <v>3</v>
      </c>
      <c r="K4610" s="4">
        <f t="shared" si="3"/>
        <v>4</v>
      </c>
      <c r="L4610" s="4">
        <f t="shared" si="4"/>
        <v>12</v>
      </c>
      <c r="S4610" s="1" t="s">
        <v>4647</v>
      </c>
      <c r="T4610" s="4" t="str">
        <f t="shared" si="5"/>
        <v>Smoothie</v>
      </c>
      <c r="U4610" s="4" t="str">
        <f t="shared" si="6"/>
        <v>Takeaway</v>
      </c>
      <c r="V4610" s="4" t="str">
        <f t="shared" si="7"/>
        <v>Digital Wallet</v>
      </c>
      <c r="W4610" s="4">
        <f t="shared" ref="W4610:Y4610" si="4617">IF(OR(J4610 = "ERROR", J4610 = ""), "UNKNOWN", J4610)</f>
        <v>3</v>
      </c>
      <c r="X4610" s="4">
        <f t="shared" si="4617"/>
        <v>4</v>
      </c>
      <c r="Y4610" s="4">
        <f t="shared" si="4617"/>
        <v>12</v>
      </c>
      <c r="Z4610" s="5">
        <f t="shared" si="9"/>
        <v>45023</v>
      </c>
    </row>
    <row r="4611">
      <c r="A4611" s="1" t="s">
        <v>4648</v>
      </c>
      <c r="B4611" s="1" t="s">
        <v>25</v>
      </c>
      <c r="C4611" s="1">
        <v>1.0</v>
      </c>
      <c r="D4611" s="1">
        <v>1.0</v>
      </c>
      <c r="G4611" s="1" t="s">
        <v>24</v>
      </c>
      <c r="H4611" s="2">
        <v>45054.0</v>
      </c>
      <c r="J4611" s="3">
        <f t="shared" si="2"/>
        <v>1</v>
      </c>
      <c r="K4611" s="4">
        <f t="shared" si="3"/>
        <v>1</v>
      </c>
      <c r="L4611" s="4">
        <f t="shared" si="4"/>
        <v>1</v>
      </c>
      <c r="S4611" s="1" t="s">
        <v>4648</v>
      </c>
      <c r="T4611" s="4" t="str">
        <f t="shared" si="5"/>
        <v>UNKNOWN</v>
      </c>
      <c r="U4611" s="4" t="str">
        <f t="shared" si="6"/>
        <v>Takeaway</v>
      </c>
      <c r="V4611" s="4" t="str">
        <f t="shared" si="7"/>
        <v>UNKNOWN</v>
      </c>
      <c r="W4611" s="4">
        <f t="shared" ref="W4611:Y4611" si="4618">IF(OR(J4611 = "ERROR", J4611 = ""), "UNKNOWN", J4611)</f>
        <v>1</v>
      </c>
      <c r="X4611" s="4">
        <f t="shared" si="4618"/>
        <v>1</v>
      </c>
      <c r="Y4611" s="4">
        <f t="shared" si="4618"/>
        <v>1</v>
      </c>
      <c r="Z4611" s="5">
        <f t="shared" si="9"/>
        <v>45054</v>
      </c>
    </row>
    <row r="4612">
      <c r="A4612" s="1" t="s">
        <v>4649</v>
      </c>
      <c r="B4612" s="1" t="s">
        <v>55</v>
      </c>
      <c r="C4612" s="1">
        <v>4.0</v>
      </c>
      <c r="D4612" s="1">
        <v>3.0</v>
      </c>
      <c r="E4612" s="1">
        <v>12.0</v>
      </c>
      <c r="F4612" s="1" t="s">
        <v>30</v>
      </c>
      <c r="H4612" s="2">
        <v>44948.0</v>
      </c>
      <c r="J4612" s="3">
        <f t="shared" si="2"/>
        <v>4</v>
      </c>
      <c r="K4612" s="4">
        <f t="shared" si="3"/>
        <v>3</v>
      </c>
      <c r="L4612" s="4">
        <f t="shared" si="4"/>
        <v>12</v>
      </c>
      <c r="S4612" s="1" t="s">
        <v>4649</v>
      </c>
      <c r="T4612" s="4" t="str">
        <f t="shared" si="5"/>
        <v>Juice</v>
      </c>
      <c r="U4612" s="4" t="str">
        <f t="shared" si="6"/>
        <v>UNKNOWN</v>
      </c>
      <c r="V4612" s="4" t="str">
        <f t="shared" si="7"/>
        <v>UNKNOWN</v>
      </c>
      <c r="W4612" s="4">
        <f t="shared" ref="W4612:Y4612" si="4619">IF(OR(J4612 = "ERROR", J4612 = ""), "UNKNOWN", J4612)</f>
        <v>4</v>
      </c>
      <c r="X4612" s="4">
        <f t="shared" si="4619"/>
        <v>3</v>
      </c>
      <c r="Y4612" s="4">
        <f t="shared" si="4619"/>
        <v>12</v>
      </c>
      <c r="Z4612" s="5">
        <f t="shared" si="9"/>
        <v>44948</v>
      </c>
    </row>
    <row r="4613">
      <c r="A4613" s="1" t="s">
        <v>4650</v>
      </c>
      <c r="B4613" s="1" t="s">
        <v>44</v>
      </c>
      <c r="C4613" s="1">
        <v>4.0</v>
      </c>
      <c r="D4613" s="1">
        <v>4.0</v>
      </c>
      <c r="E4613" s="1">
        <v>16.0</v>
      </c>
      <c r="G4613" s="1" t="s">
        <v>29</v>
      </c>
      <c r="H4613" s="2">
        <v>45238.0</v>
      </c>
      <c r="J4613" s="3">
        <f t="shared" si="2"/>
        <v>4</v>
      </c>
      <c r="K4613" s="4">
        <f t="shared" si="3"/>
        <v>4</v>
      </c>
      <c r="L4613" s="4">
        <f t="shared" si="4"/>
        <v>16</v>
      </c>
      <c r="S4613" s="1" t="s">
        <v>4650</v>
      </c>
      <c r="T4613" s="4" t="str">
        <f t="shared" si="5"/>
        <v>Sandwich</v>
      </c>
      <c r="U4613" s="4" t="str">
        <f t="shared" si="6"/>
        <v>In-store</v>
      </c>
      <c r="V4613" s="4" t="str">
        <f t="shared" si="7"/>
        <v>UNKNOWN</v>
      </c>
      <c r="W4613" s="4">
        <f t="shared" ref="W4613:Y4613" si="4620">IF(OR(J4613 = "ERROR", J4613 = ""), "UNKNOWN", J4613)</f>
        <v>4</v>
      </c>
      <c r="X4613" s="4">
        <f t="shared" si="4620"/>
        <v>4</v>
      </c>
      <c r="Y4613" s="4">
        <f t="shared" si="4620"/>
        <v>16</v>
      </c>
      <c r="Z4613" s="5">
        <f t="shared" si="9"/>
        <v>45238</v>
      </c>
    </row>
    <row r="4614">
      <c r="A4614" s="1" t="s">
        <v>4651</v>
      </c>
      <c r="B4614" s="1" t="s">
        <v>22</v>
      </c>
      <c r="C4614" s="1">
        <v>1.0</v>
      </c>
      <c r="D4614" s="1">
        <v>2.0</v>
      </c>
      <c r="E4614" s="1">
        <v>2.0</v>
      </c>
      <c r="F4614" s="1" t="s">
        <v>23</v>
      </c>
      <c r="H4614" s="6">
        <v>45284.0</v>
      </c>
      <c r="J4614" s="3">
        <f t="shared" si="2"/>
        <v>1</v>
      </c>
      <c r="K4614" s="4">
        <f t="shared" si="3"/>
        <v>2</v>
      </c>
      <c r="L4614" s="4">
        <f t="shared" si="4"/>
        <v>2</v>
      </c>
      <c r="S4614" s="1" t="s">
        <v>4651</v>
      </c>
      <c r="T4614" s="4" t="str">
        <f t="shared" si="5"/>
        <v>Coffee</v>
      </c>
      <c r="U4614" s="4" t="str">
        <f t="shared" si="6"/>
        <v>UNKNOWN</v>
      </c>
      <c r="V4614" s="4" t="str">
        <f t="shared" si="7"/>
        <v>Credit Card</v>
      </c>
      <c r="W4614" s="4">
        <f t="shared" ref="W4614:Y4614" si="4621">IF(OR(J4614 = "ERROR", J4614 = ""), "UNKNOWN", J4614)</f>
        <v>1</v>
      </c>
      <c r="X4614" s="4">
        <f t="shared" si="4621"/>
        <v>2</v>
      </c>
      <c r="Y4614" s="4">
        <f t="shared" si="4621"/>
        <v>2</v>
      </c>
      <c r="Z4614" s="7">
        <f t="shared" si="9"/>
        <v>45284</v>
      </c>
    </row>
    <row r="4615">
      <c r="A4615" s="1" t="s">
        <v>4652</v>
      </c>
      <c r="B4615" s="1" t="s">
        <v>55</v>
      </c>
      <c r="C4615" s="1">
        <v>5.0</v>
      </c>
      <c r="D4615" s="1">
        <v>3.0</v>
      </c>
      <c r="E4615" s="1">
        <v>15.0</v>
      </c>
      <c r="F4615" s="1" t="s">
        <v>23</v>
      </c>
      <c r="G4615" s="1" t="s">
        <v>24</v>
      </c>
      <c r="H4615" s="6">
        <v>45210.0</v>
      </c>
      <c r="J4615" s="3">
        <f t="shared" si="2"/>
        <v>5</v>
      </c>
      <c r="K4615" s="4">
        <f t="shared" si="3"/>
        <v>3</v>
      </c>
      <c r="L4615" s="4">
        <f t="shared" si="4"/>
        <v>15</v>
      </c>
      <c r="S4615" s="1" t="s">
        <v>4652</v>
      </c>
      <c r="T4615" s="4" t="str">
        <f t="shared" si="5"/>
        <v>Juice</v>
      </c>
      <c r="U4615" s="4" t="str">
        <f t="shared" si="6"/>
        <v>Takeaway</v>
      </c>
      <c r="V4615" s="4" t="str">
        <f t="shared" si="7"/>
        <v>Credit Card</v>
      </c>
      <c r="W4615" s="4">
        <f t="shared" ref="W4615:Y4615" si="4622">IF(OR(J4615 = "ERROR", J4615 = ""), "UNKNOWN", J4615)</f>
        <v>5</v>
      </c>
      <c r="X4615" s="4">
        <f t="shared" si="4622"/>
        <v>3</v>
      </c>
      <c r="Y4615" s="4">
        <f t="shared" si="4622"/>
        <v>15</v>
      </c>
      <c r="Z4615" s="7">
        <f t="shared" si="9"/>
        <v>45210</v>
      </c>
    </row>
    <row r="4616">
      <c r="A4616" s="1" t="s">
        <v>4653</v>
      </c>
      <c r="B4616" s="1" t="s">
        <v>30</v>
      </c>
      <c r="C4616" s="1">
        <v>2.0</v>
      </c>
      <c r="D4616" s="1">
        <v>2.0</v>
      </c>
      <c r="E4616" s="1">
        <v>4.0</v>
      </c>
      <c r="F4616" s="1" t="s">
        <v>28</v>
      </c>
      <c r="G4616" s="1" t="s">
        <v>24</v>
      </c>
      <c r="H4616" s="2">
        <v>45146.0</v>
      </c>
      <c r="J4616" s="3">
        <f t="shared" si="2"/>
        <v>2</v>
      </c>
      <c r="K4616" s="4">
        <f t="shared" si="3"/>
        <v>2</v>
      </c>
      <c r="L4616" s="4">
        <f t="shared" si="4"/>
        <v>4</v>
      </c>
      <c r="S4616" s="1" t="s">
        <v>4653</v>
      </c>
      <c r="T4616" s="4" t="str">
        <f t="shared" si="5"/>
        <v>UNKNOWN</v>
      </c>
      <c r="U4616" s="4" t="str">
        <f t="shared" si="6"/>
        <v>Takeaway</v>
      </c>
      <c r="V4616" s="4" t="str">
        <f t="shared" si="7"/>
        <v>Cash</v>
      </c>
      <c r="W4616" s="4">
        <f t="shared" ref="W4616:Y4616" si="4623">IF(OR(J4616 = "ERROR", J4616 = ""), "UNKNOWN", J4616)</f>
        <v>2</v>
      </c>
      <c r="X4616" s="4">
        <f t="shared" si="4623"/>
        <v>2</v>
      </c>
      <c r="Y4616" s="4">
        <f t="shared" si="4623"/>
        <v>4</v>
      </c>
      <c r="Z4616" s="5">
        <f t="shared" si="9"/>
        <v>45146</v>
      </c>
    </row>
    <row r="4617">
      <c r="A4617" s="1" t="s">
        <v>4654</v>
      </c>
      <c r="B4617" s="1" t="s">
        <v>44</v>
      </c>
      <c r="C4617" s="1">
        <v>5.0</v>
      </c>
      <c r="D4617" s="1">
        <v>4.0</v>
      </c>
      <c r="E4617" s="1">
        <v>20.0</v>
      </c>
      <c r="F4617" s="1" t="s">
        <v>28</v>
      </c>
      <c r="G4617" s="1" t="s">
        <v>24</v>
      </c>
      <c r="H4617" s="2">
        <v>45027.0</v>
      </c>
      <c r="J4617" s="3">
        <f t="shared" si="2"/>
        <v>5</v>
      </c>
      <c r="K4617" s="4">
        <f t="shared" si="3"/>
        <v>4</v>
      </c>
      <c r="L4617" s="4">
        <f t="shared" si="4"/>
        <v>20</v>
      </c>
      <c r="S4617" s="1" t="s">
        <v>4654</v>
      </c>
      <c r="T4617" s="4" t="str">
        <f t="shared" si="5"/>
        <v>Sandwich</v>
      </c>
      <c r="U4617" s="4" t="str">
        <f t="shared" si="6"/>
        <v>Takeaway</v>
      </c>
      <c r="V4617" s="4" t="str">
        <f t="shared" si="7"/>
        <v>Cash</v>
      </c>
      <c r="W4617" s="4">
        <f t="shared" ref="W4617:Y4617" si="4624">IF(OR(J4617 = "ERROR", J4617 = ""), "UNKNOWN", J4617)</f>
        <v>5</v>
      </c>
      <c r="X4617" s="4">
        <f t="shared" si="4624"/>
        <v>4</v>
      </c>
      <c r="Y4617" s="4">
        <f t="shared" si="4624"/>
        <v>20</v>
      </c>
      <c r="Z4617" s="5">
        <f t="shared" si="9"/>
        <v>45027</v>
      </c>
    </row>
    <row r="4618">
      <c r="A4618" s="1" t="s">
        <v>4655</v>
      </c>
      <c r="B4618" s="1" t="s">
        <v>22</v>
      </c>
      <c r="C4618" s="1">
        <v>2.0</v>
      </c>
      <c r="D4618" s="1">
        <v>2.0</v>
      </c>
      <c r="E4618" s="1">
        <v>4.0</v>
      </c>
      <c r="G4618" s="1" t="s">
        <v>24</v>
      </c>
      <c r="H4618" s="2">
        <v>44988.0</v>
      </c>
      <c r="J4618" s="3">
        <f t="shared" si="2"/>
        <v>2</v>
      </c>
      <c r="K4618" s="4">
        <f t="shared" si="3"/>
        <v>2</v>
      </c>
      <c r="L4618" s="4">
        <f t="shared" si="4"/>
        <v>4</v>
      </c>
      <c r="S4618" s="1" t="s">
        <v>4655</v>
      </c>
      <c r="T4618" s="4" t="str">
        <f t="shared" si="5"/>
        <v>Coffee</v>
      </c>
      <c r="U4618" s="4" t="str">
        <f t="shared" si="6"/>
        <v>Takeaway</v>
      </c>
      <c r="V4618" s="4" t="str">
        <f t="shared" si="7"/>
        <v>UNKNOWN</v>
      </c>
      <c r="W4618" s="4">
        <f t="shared" ref="W4618:Y4618" si="4625">IF(OR(J4618 = "ERROR", J4618 = ""), "UNKNOWN", J4618)</f>
        <v>2</v>
      </c>
      <c r="X4618" s="4">
        <f t="shared" si="4625"/>
        <v>2</v>
      </c>
      <c r="Y4618" s="4">
        <f t="shared" si="4625"/>
        <v>4</v>
      </c>
      <c r="Z4618" s="5">
        <f t="shared" si="9"/>
        <v>44988</v>
      </c>
    </row>
    <row r="4619">
      <c r="A4619" s="1" t="s">
        <v>4656</v>
      </c>
      <c r="B4619" s="1" t="s">
        <v>44</v>
      </c>
      <c r="C4619" s="1">
        <v>2.0</v>
      </c>
      <c r="D4619" s="1">
        <v>4.0</v>
      </c>
      <c r="E4619" s="1">
        <v>8.0</v>
      </c>
      <c r="G4619" s="1" t="s">
        <v>29</v>
      </c>
      <c r="H4619" s="2">
        <v>45020.0</v>
      </c>
      <c r="J4619" s="3">
        <f t="shared" si="2"/>
        <v>2</v>
      </c>
      <c r="K4619" s="4">
        <f t="shared" si="3"/>
        <v>4</v>
      </c>
      <c r="L4619" s="4">
        <f t="shared" si="4"/>
        <v>8</v>
      </c>
      <c r="S4619" s="1" t="s">
        <v>4656</v>
      </c>
      <c r="T4619" s="4" t="str">
        <f t="shared" si="5"/>
        <v>Sandwich</v>
      </c>
      <c r="U4619" s="4" t="str">
        <f t="shared" si="6"/>
        <v>In-store</v>
      </c>
      <c r="V4619" s="4" t="str">
        <f t="shared" si="7"/>
        <v>UNKNOWN</v>
      </c>
      <c r="W4619" s="4">
        <f t="shared" ref="W4619:Y4619" si="4626">IF(OR(J4619 = "ERROR", J4619 = ""), "UNKNOWN", J4619)</f>
        <v>2</v>
      </c>
      <c r="X4619" s="4">
        <f t="shared" si="4626"/>
        <v>4</v>
      </c>
      <c r="Y4619" s="4">
        <f t="shared" si="4626"/>
        <v>8</v>
      </c>
      <c r="Z4619" s="5">
        <f t="shared" si="9"/>
        <v>45020</v>
      </c>
    </row>
    <row r="4620">
      <c r="A4620" s="1" t="s">
        <v>4657</v>
      </c>
      <c r="B4620" s="1" t="s">
        <v>44</v>
      </c>
      <c r="C4620" s="1">
        <v>5.0</v>
      </c>
      <c r="D4620" s="1">
        <v>4.0</v>
      </c>
      <c r="E4620" s="1">
        <v>20.0</v>
      </c>
      <c r="F4620" s="1" t="s">
        <v>28</v>
      </c>
      <c r="G4620" s="1" t="s">
        <v>24</v>
      </c>
      <c r="H4620" s="2">
        <v>45135.0</v>
      </c>
      <c r="J4620" s="3">
        <f t="shared" si="2"/>
        <v>5</v>
      </c>
      <c r="K4620" s="4">
        <f t="shared" si="3"/>
        <v>4</v>
      </c>
      <c r="L4620" s="4">
        <f t="shared" si="4"/>
        <v>20</v>
      </c>
      <c r="S4620" s="1" t="s">
        <v>4657</v>
      </c>
      <c r="T4620" s="4" t="str">
        <f t="shared" si="5"/>
        <v>Sandwich</v>
      </c>
      <c r="U4620" s="4" t="str">
        <f t="shared" si="6"/>
        <v>Takeaway</v>
      </c>
      <c r="V4620" s="4" t="str">
        <f t="shared" si="7"/>
        <v>Cash</v>
      </c>
      <c r="W4620" s="4">
        <f t="shared" ref="W4620:Y4620" si="4627">IF(OR(J4620 = "ERROR", J4620 = ""), "UNKNOWN", J4620)</f>
        <v>5</v>
      </c>
      <c r="X4620" s="4">
        <f t="shared" si="4627"/>
        <v>4</v>
      </c>
      <c r="Y4620" s="4">
        <f t="shared" si="4627"/>
        <v>20</v>
      </c>
      <c r="Z4620" s="5">
        <f t="shared" si="9"/>
        <v>45135</v>
      </c>
    </row>
    <row r="4621">
      <c r="A4621" s="1" t="s">
        <v>4658</v>
      </c>
      <c r="B4621" s="1" t="s">
        <v>44</v>
      </c>
      <c r="C4621" s="1">
        <v>4.0</v>
      </c>
      <c r="D4621" s="1">
        <v>4.0</v>
      </c>
      <c r="E4621" s="1">
        <v>16.0</v>
      </c>
      <c r="F4621" s="1" t="s">
        <v>39</v>
      </c>
      <c r="H4621" s="6">
        <v>45244.0</v>
      </c>
      <c r="J4621" s="3">
        <f t="shared" si="2"/>
        <v>4</v>
      </c>
      <c r="K4621" s="4">
        <f t="shared" si="3"/>
        <v>4</v>
      </c>
      <c r="L4621" s="4">
        <f t="shared" si="4"/>
        <v>16</v>
      </c>
      <c r="S4621" s="1" t="s">
        <v>4658</v>
      </c>
      <c r="T4621" s="4" t="str">
        <f t="shared" si="5"/>
        <v>Sandwich</v>
      </c>
      <c r="U4621" s="4" t="str">
        <f t="shared" si="6"/>
        <v>UNKNOWN</v>
      </c>
      <c r="V4621" s="4" t="str">
        <f t="shared" si="7"/>
        <v>Digital Wallet</v>
      </c>
      <c r="W4621" s="4">
        <f t="shared" ref="W4621:Y4621" si="4628">IF(OR(J4621 = "ERROR", J4621 = ""), "UNKNOWN", J4621)</f>
        <v>4</v>
      </c>
      <c r="X4621" s="4">
        <f t="shared" si="4628"/>
        <v>4</v>
      </c>
      <c r="Y4621" s="4">
        <f t="shared" si="4628"/>
        <v>16</v>
      </c>
      <c r="Z4621" s="7">
        <f t="shared" si="9"/>
        <v>45244</v>
      </c>
    </row>
    <row r="4622">
      <c r="A4622" s="1" t="s">
        <v>4659</v>
      </c>
      <c r="B4622" s="1" t="s">
        <v>36</v>
      </c>
      <c r="C4622" s="1">
        <v>3.0</v>
      </c>
      <c r="D4622" s="1">
        <v>5.0</v>
      </c>
      <c r="E4622" s="1">
        <v>15.0</v>
      </c>
      <c r="F4622" s="1" t="s">
        <v>28</v>
      </c>
      <c r="G4622" s="1" t="s">
        <v>24</v>
      </c>
      <c r="H4622" s="2">
        <v>44997.0</v>
      </c>
      <c r="J4622" s="3">
        <f t="shared" si="2"/>
        <v>3</v>
      </c>
      <c r="K4622" s="4">
        <f t="shared" si="3"/>
        <v>5</v>
      </c>
      <c r="L4622" s="4">
        <f t="shared" si="4"/>
        <v>15</v>
      </c>
      <c r="S4622" s="1" t="s">
        <v>4659</v>
      </c>
      <c r="T4622" s="4" t="str">
        <f t="shared" si="5"/>
        <v>Salad</v>
      </c>
      <c r="U4622" s="4" t="str">
        <f t="shared" si="6"/>
        <v>Takeaway</v>
      </c>
      <c r="V4622" s="4" t="str">
        <f t="shared" si="7"/>
        <v>Cash</v>
      </c>
      <c r="W4622" s="4">
        <f t="shared" ref="W4622:Y4622" si="4629">IF(OR(J4622 = "ERROR", J4622 = ""), "UNKNOWN", J4622)</f>
        <v>3</v>
      </c>
      <c r="X4622" s="4">
        <f t="shared" si="4629"/>
        <v>5</v>
      </c>
      <c r="Y4622" s="4">
        <f t="shared" si="4629"/>
        <v>15</v>
      </c>
      <c r="Z4622" s="5">
        <f t="shared" si="9"/>
        <v>44997</v>
      </c>
    </row>
    <row r="4623">
      <c r="A4623" s="1" t="s">
        <v>4660</v>
      </c>
      <c r="B4623" s="1" t="s">
        <v>25</v>
      </c>
      <c r="C4623" s="1">
        <v>2.0</v>
      </c>
      <c r="E4623" s="1">
        <v>6.0</v>
      </c>
      <c r="F4623" s="1" t="s">
        <v>23</v>
      </c>
      <c r="H4623" s="2">
        <v>45133.0</v>
      </c>
      <c r="J4623" s="3">
        <f t="shared" si="2"/>
        <v>2</v>
      </c>
      <c r="K4623" s="4">
        <f t="shared" si="3"/>
        <v>3</v>
      </c>
      <c r="L4623" s="4">
        <f t="shared" si="4"/>
        <v>6</v>
      </c>
      <c r="S4623" s="1" t="s">
        <v>4660</v>
      </c>
      <c r="T4623" s="4" t="str">
        <f t="shared" si="5"/>
        <v>UNKNOWN</v>
      </c>
      <c r="U4623" s="4" t="str">
        <f t="shared" si="6"/>
        <v>UNKNOWN</v>
      </c>
      <c r="V4623" s="4" t="str">
        <f t="shared" si="7"/>
        <v>Credit Card</v>
      </c>
      <c r="W4623" s="4">
        <f t="shared" ref="W4623:Y4623" si="4630">IF(OR(J4623 = "ERROR", J4623 = ""), "UNKNOWN", J4623)</f>
        <v>2</v>
      </c>
      <c r="X4623" s="4">
        <f t="shared" si="4630"/>
        <v>3</v>
      </c>
      <c r="Y4623" s="4">
        <f t="shared" si="4630"/>
        <v>6</v>
      </c>
      <c r="Z4623" s="5">
        <f t="shared" si="9"/>
        <v>45133</v>
      </c>
    </row>
    <row r="4624">
      <c r="A4624" s="1" t="s">
        <v>4661</v>
      </c>
      <c r="B4624" s="1" t="s">
        <v>41</v>
      </c>
      <c r="C4624" s="1">
        <v>2.0</v>
      </c>
      <c r="D4624" s="1">
        <v>4.0</v>
      </c>
      <c r="E4624" s="1">
        <v>8.0</v>
      </c>
      <c r="G4624" s="1" t="s">
        <v>29</v>
      </c>
      <c r="H4624" s="2">
        <v>44928.0</v>
      </c>
      <c r="J4624" s="3">
        <f t="shared" si="2"/>
        <v>2</v>
      </c>
      <c r="K4624" s="4">
        <f t="shared" si="3"/>
        <v>4</v>
      </c>
      <c r="L4624" s="4">
        <f t="shared" si="4"/>
        <v>8</v>
      </c>
      <c r="S4624" s="1" t="s">
        <v>4661</v>
      </c>
      <c r="T4624" s="4" t="str">
        <f t="shared" si="5"/>
        <v>Smoothie</v>
      </c>
      <c r="U4624" s="4" t="str">
        <f t="shared" si="6"/>
        <v>In-store</v>
      </c>
      <c r="V4624" s="4" t="str">
        <f t="shared" si="7"/>
        <v>UNKNOWN</v>
      </c>
      <c r="W4624" s="4">
        <f t="shared" ref="W4624:Y4624" si="4631">IF(OR(J4624 = "ERROR", J4624 = ""), "UNKNOWN", J4624)</f>
        <v>2</v>
      </c>
      <c r="X4624" s="4">
        <f t="shared" si="4631"/>
        <v>4</v>
      </c>
      <c r="Y4624" s="4">
        <f t="shared" si="4631"/>
        <v>8</v>
      </c>
      <c r="Z4624" s="5">
        <f t="shared" si="9"/>
        <v>44928</v>
      </c>
    </row>
    <row r="4625">
      <c r="A4625" s="1" t="s">
        <v>4662</v>
      </c>
      <c r="B4625" s="1" t="s">
        <v>44</v>
      </c>
      <c r="C4625" s="1">
        <v>3.0</v>
      </c>
      <c r="D4625" s="1">
        <v>4.0</v>
      </c>
      <c r="E4625" s="1">
        <v>12.0</v>
      </c>
      <c r="F4625" s="1" t="s">
        <v>28</v>
      </c>
      <c r="G4625" s="1" t="s">
        <v>24</v>
      </c>
      <c r="H4625" s="2">
        <v>45127.0</v>
      </c>
      <c r="J4625" s="3">
        <f t="shared" si="2"/>
        <v>3</v>
      </c>
      <c r="K4625" s="4">
        <f t="shared" si="3"/>
        <v>4</v>
      </c>
      <c r="L4625" s="4">
        <f t="shared" si="4"/>
        <v>12</v>
      </c>
      <c r="S4625" s="1" t="s">
        <v>4662</v>
      </c>
      <c r="T4625" s="4" t="str">
        <f t="shared" si="5"/>
        <v>Sandwich</v>
      </c>
      <c r="U4625" s="4" t="str">
        <f t="shared" si="6"/>
        <v>Takeaway</v>
      </c>
      <c r="V4625" s="4" t="str">
        <f t="shared" si="7"/>
        <v>Cash</v>
      </c>
      <c r="W4625" s="4">
        <f t="shared" ref="W4625:Y4625" si="4632">IF(OR(J4625 = "ERROR", J4625 = ""), "UNKNOWN", J4625)</f>
        <v>3</v>
      </c>
      <c r="X4625" s="4">
        <f t="shared" si="4632"/>
        <v>4</v>
      </c>
      <c r="Y4625" s="4">
        <f t="shared" si="4632"/>
        <v>12</v>
      </c>
      <c r="Z4625" s="5">
        <f t="shared" si="9"/>
        <v>45127</v>
      </c>
    </row>
    <row r="4626">
      <c r="A4626" s="1" t="s">
        <v>4663</v>
      </c>
      <c r="B4626" s="1" t="s">
        <v>81</v>
      </c>
      <c r="C4626" s="1" t="s">
        <v>30</v>
      </c>
      <c r="D4626" s="1">
        <v>1.5</v>
      </c>
      <c r="E4626" s="1">
        <v>6.0</v>
      </c>
      <c r="F4626" s="1" t="s">
        <v>28</v>
      </c>
      <c r="G4626" s="1" t="s">
        <v>24</v>
      </c>
      <c r="H4626" s="2">
        <v>45139.0</v>
      </c>
      <c r="J4626" s="3">
        <f t="shared" si="2"/>
        <v>4</v>
      </c>
      <c r="K4626" s="4">
        <f t="shared" si="3"/>
        <v>1.5</v>
      </c>
      <c r="L4626" s="4">
        <f t="shared" si="4"/>
        <v>6</v>
      </c>
      <c r="S4626" s="1" t="s">
        <v>4663</v>
      </c>
      <c r="T4626" s="4" t="str">
        <f t="shared" si="5"/>
        <v>Tea</v>
      </c>
      <c r="U4626" s="4" t="str">
        <f t="shared" si="6"/>
        <v>Takeaway</v>
      </c>
      <c r="V4626" s="4" t="str">
        <f t="shared" si="7"/>
        <v>Cash</v>
      </c>
      <c r="W4626" s="4">
        <f t="shared" ref="W4626:Y4626" si="4633">IF(OR(J4626 = "ERROR", J4626 = ""), "UNKNOWN", J4626)</f>
        <v>4</v>
      </c>
      <c r="X4626" s="4">
        <f t="shared" si="4633"/>
        <v>1.5</v>
      </c>
      <c r="Y4626" s="4">
        <f t="shared" si="4633"/>
        <v>6</v>
      </c>
      <c r="Z4626" s="5">
        <f t="shared" si="9"/>
        <v>45139</v>
      </c>
    </row>
    <row r="4627">
      <c r="A4627" s="1" t="s">
        <v>4664</v>
      </c>
      <c r="B4627" s="1" t="s">
        <v>36</v>
      </c>
      <c r="C4627" s="1">
        <v>4.0</v>
      </c>
      <c r="D4627" s="1">
        <v>5.0</v>
      </c>
      <c r="E4627" s="1">
        <v>20.0</v>
      </c>
      <c r="F4627" s="1" t="s">
        <v>28</v>
      </c>
      <c r="H4627" s="1" t="s">
        <v>30</v>
      </c>
      <c r="J4627" s="3">
        <f t="shared" si="2"/>
        <v>4</v>
      </c>
      <c r="K4627" s="4">
        <f t="shared" si="3"/>
        <v>5</v>
      </c>
      <c r="L4627" s="4">
        <f t="shared" si="4"/>
        <v>20</v>
      </c>
      <c r="S4627" s="1" t="s">
        <v>4664</v>
      </c>
      <c r="T4627" s="4" t="str">
        <f t="shared" si="5"/>
        <v>Salad</v>
      </c>
      <c r="U4627" s="4" t="str">
        <f t="shared" si="6"/>
        <v>UNKNOWN</v>
      </c>
      <c r="V4627" s="4" t="str">
        <f t="shared" si="7"/>
        <v>Cash</v>
      </c>
      <c r="W4627" s="4">
        <f t="shared" ref="W4627:Y4627" si="4634">IF(OR(J4627 = "ERROR", J4627 = ""), "UNKNOWN", J4627)</f>
        <v>4</v>
      </c>
      <c r="X4627" s="4">
        <f t="shared" si="4634"/>
        <v>5</v>
      </c>
      <c r="Y4627" s="4">
        <f t="shared" si="4634"/>
        <v>20</v>
      </c>
      <c r="Z4627" s="4" t="str">
        <f t="shared" si="9"/>
        <v>UNKNOWN</v>
      </c>
    </row>
    <row r="4628">
      <c r="A4628" s="1" t="s">
        <v>4665</v>
      </c>
      <c r="B4628" s="1" t="s">
        <v>44</v>
      </c>
      <c r="C4628" s="1">
        <v>3.0</v>
      </c>
      <c r="D4628" s="1">
        <v>4.0</v>
      </c>
      <c r="E4628" s="1">
        <v>12.0</v>
      </c>
      <c r="F4628" s="1" t="s">
        <v>28</v>
      </c>
      <c r="H4628" s="1" t="s">
        <v>25</v>
      </c>
      <c r="J4628" s="3">
        <f t="shared" si="2"/>
        <v>3</v>
      </c>
      <c r="K4628" s="4">
        <f t="shared" si="3"/>
        <v>4</v>
      </c>
      <c r="L4628" s="4">
        <f t="shared" si="4"/>
        <v>12</v>
      </c>
      <c r="S4628" s="1" t="s">
        <v>4665</v>
      </c>
      <c r="T4628" s="4" t="str">
        <f t="shared" si="5"/>
        <v>Sandwich</v>
      </c>
      <c r="U4628" s="4" t="str">
        <f t="shared" si="6"/>
        <v>UNKNOWN</v>
      </c>
      <c r="V4628" s="4" t="str">
        <f t="shared" si="7"/>
        <v>Cash</v>
      </c>
      <c r="W4628" s="4">
        <f t="shared" ref="W4628:Y4628" si="4635">IF(OR(J4628 = "ERROR", J4628 = ""), "UNKNOWN", J4628)</f>
        <v>3</v>
      </c>
      <c r="X4628" s="4">
        <f t="shared" si="4635"/>
        <v>4</v>
      </c>
      <c r="Y4628" s="4">
        <f t="shared" si="4635"/>
        <v>12</v>
      </c>
      <c r="Z4628" s="4" t="str">
        <f t="shared" si="9"/>
        <v>UNKNOWN</v>
      </c>
    </row>
    <row r="4629">
      <c r="A4629" s="1" t="s">
        <v>4666</v>
      </c>
      <c r="B4629" s="1" t="s">
        <v>41</v>
      </c>
      <c r="C4629" s="1">
        <v>3.0</v>
      </c>
      <c r="D4629" s="1">
        <v>4.0</v>
      </c>
      <c r="E4629" s="1">
        <v>12.0</v>
      </c>
      <c r="F4629" s="1" t="s">
        <v>23</v>
      </c>
      <c r="G4629" s="1" t="s">
        <v>25</v>
      </c>
      <c r="H4629" s="2">
        <v>44953.0</v>
      </c>
      <c r="J4629" s="3">
        <f t="shared" si="2"/>
        <v>3</v>
      </c>
      <c r="K4629" s="4">
        <f t="shared" si="3"/>
        <v>4</v>
      </c>
      <c r="L4629" s="4">
        <f t="shared" si="4"/>
        <v>12</v>
      </c>
      <c r="S4629" s="1" t="s">
        <v>4666</v>
      </c>
      <c r="T4629" s="4" t="str">
        <f t="shared" si="5"/>
        <v>Smoothie</v>
      </c>
      <c r="U4629" s="4" t="str">
        <f t="shared" si="6"/>
        <v>UNKNOWN</v>
      </c>
      <c r="V4629" s="4" t="str">
        <f t="shared" si="7"/>
        <v>Credit Card</v>
      </c>
      <c r="W4629" s="4">
        <f t="shared" ref="W4629:Y4629" si="4636">IF(OR(J4629 = "ERROR", J4629 = ""), "UNKNOWN", J4629)</f>
        <v>3</v>
      </c>
      <c r="X4629" s="4">
        <f t="shared" si="4636"/>
        <v>4</v>
      </c>
      <c r="Y4629" s="4">
        <f t="shared" si="4636"/>
        <v>12</v>
      </c>
      <c r="Z4629" s="5">
        <f t="shared" si="9"/>
        <v>44953</v>
      </c>
    </row>
    <row r="4630">
      <c r="A4630" s="1" t="s">
        <v>4667</v>
      </c>
      <c r="B4630" s="1" t="s">
        <v>22</v>
      </c>
      <c r="C4630" s="1">
        <v>2.0</v>
      </c>
      <c r="D4630" s="1">
        <v>2.0</v>
      </c>
      <c r="E4630" s="1">
        <v>4.0</v>
      </c>
      <c r="F4630" s="1" t="s">
        <v>28</v>
      </c>
      <c r="G4630" s="1" t="s">
        <v>24</v>
      </c>
      <c r="H4630" s="6">
        <v>45270.0</v>
      </c>
      <c r="J4630" s="3">
        <f t="shared" si="2"/>
        <v>2</v>
      </c>
      <c r="K4630" s="4">
        <f t="shared" si="3"/>
        <v>2</v>
      </c>
      <c r="L4630" s="4">
        <f t="shared" si="4"/>
        <v>4</v>
      </c>
      <c r="S4630" s="1" t="s">
        <v>4667</v>
      </c>
      <c r="T4630" s="4" t="str">
        <f t="shared" si="5"/>
        <v>Coffee</v>
      </c>
      <c r="U4630" s="4" t="str">
        <f t="shared" si="6"/>
        <v>Takeaway</v>
      </c>
      <c r="V4630" s="4" t="str">
        <f t="shared" si="7"/>
        <v>Cash</v>
      </c>
      <c r="W4630" s="4">
        <f t="shared" ref="W4630:Y4630" si="4637">IF(OR(J4630 = "ERROR", J4630 = ""), "UNKNOWN", J4630)</f>
        <v>2</v>
      </c>
      <c r="X4630" s="4">
        <f t="shared" si="4637"/>
        <v>2</v>
      </c>
      <c r="Y4630" s="4">
        <f t="shared" si="4637"/>
        <v>4</v>
      </c>
      <c r="Z4630" s="7">
        <f t="shared" si="9"/>
        <v>45270</v>
      </c>
    </row>
    <row r="4631">
      <c r="A4631" s="1" t="s">
        <v>4668</v>
      </c>
      <c r="B4631" s="1" t="s">
        <v>81</v>
      </c>
      <c r="C4631" s="1">
        <v>4.0</v>
      </c>
      <c r="D4631" s="1">
        <v>1.5</v>
      </c>
      <c r="E4631" s="1">
        <v>6.0</v>
      </c>
      <c r="F4631" s="1" t="s">
        <v>39</v>
      </c>
      <c r="G4631" s="1" t="s">
        <v>29</v>
      </c>
      <c r="H4631" s="2">
        <v>45024.0</v>
      </c>
      <c r="J4631" s="3">
        <f t="shared" si="2"/>
        <v>4</v>
      </c>
      <c r="K4631" s="4">
        <f t="shared" si="3"/>
        <v>1.5</v>
      </c>
      <c r="L4631" s="4">
        <f t="shared" si="4"/>
        <v>6</v>
      </c>
      <c r="S4631" s="1" t="s">
        <v>4668</v>
      </c>
      <c r="T4631" s="4" t="str">
        <f t="shared" si="5"/>
        <v>Tea</v>
      </c>
      <c r="U4631" s="4" t="str">
        <f t="shared" si="6"/>
        <v>In-store</v>
      </c>
      <c r="V4631" s="4" t="str">
        <f t="shared" si="7"/>
        <v>Digital Wallet</v>
      </c>
      <c r="W4631" s="4">
        <f t="shared" ref="W4631:Y4631" si="4638">IF(OR(J4631 = "ERROR", J4631 = ""), "UNKNOWN", J4631)</f>
        <v>4</v>
      </c>
      <c r="X4631" s="4">
        <f t="shared" si="4638"/>
        <v>1.5</v>
      </c>
      <c r="Y4631" s="4">
        <f t="shared" si="4638"/>
        <v>6</v>
      </c>
      <c r="Z4631" s="5">
        <f t="shared" si="9"/>
        <v>45024</v>
      </c>
    </row>
    <row r="4632">
      <c r="A4632" s="1" t="s">
        <v>4669</v>
      </c>
      <c r="B4632" s="1" t="s">
        <v>36</v>
      </c>
      <c r="C4632" s="1">
        <v>5.0</v>
      </c>
      <c r="D4632" s="1">
        <v>5.0</v>
      </c>
      <c r="E4632" s="1">
        <v>25.0</v>
      </c>
      <c r="F4632" s="1" t="s">
        <v>23</v>
      </c>
      <c r="G4632" s="1" t="s">
        <v>29</v>
      </c>
      <c r="H4632" s="2">
        <v>44968.0</v>
      </c>
      <c r="J4632" s="3">
        <f t="shared" si="2"/>
        <v>5</v>
      </c>
      <c r="K4632" s="4">
        <f t="shared" si="3"/>
        <v>5</v>
      </c>
      <c r="L4632" s="4">
        <f t="shared" si="4"/>
        <v>25</v>
      </c>
      <c r="S4632" s="1" t="s">
        <v>4669</v>
      </c>
      <c r="T4632" s="4" t="str">
        <f t="shared" si="5"/>
        <v>Salad</v>
      </c>
      <c r="U4632" s="4" t="str">
        <f t="shared" si="6"/>
        <v>In-store</v>
      </c>
      <c r="V4632" s="4" t="str">
        <f t="shared" si="7"/>
        <v>Credit Card</v>
      </c>
      <c r="W4632" s="4">
        <f t="shared" ref="W4632:Y4632" si="4639">IF(OR(J4632 = "ERROR", J4632 = ""), "UNKNOWN", J4632)</f>
        <v>5</v>
      </c>
      <c r="X4632" s="4">
        <f t="shared" si="4639"/>
        <v>5</v>
      </c>
      <c r="Y4632" s="4">
        <f t="shared" si="4639"/>
        <v>25</v>
      </c>
      <c r="Z4632" s="5">
        <f t="shared" si="9"/>
        <v>44968</v>
      </c>
    </row>
    <row r="4633">
      <c r="A4633" s="1" t="s">
        <v>4670</v>
      </c>
      <c r="B4633" s="1" t="s">
        <v>55</v>
      </c>
      <c r="C4633" s="1">
        <v>2.0</v>
      </c>
      <c r="D4633" s="1" t="s">
        <v>30</v>
      </c>
      <c r="E4633" s="1">
        <v>6.0</v>
      </c>
      <c r="F4633" s="1" t="s">
        <v>28</v>
      </c>
      <c r="G4633" s="1" t="s">
        <v>24</v>
      </c>
      <c r="H4633" s="6">
        <v>45277.0</v>
      </c>
      <c r="J4633" s="3">
        <f t="shared" si="2"/>
        <v>2</v>
      </c>
      <c r="K4633" s="4">
        <f t="shared" si="3"/>
        <v>3</v>
      </c>
      <c r="L4633" s="4">
        <f t="shared" si="4"/>
        <v>6</v>
      </c>
      <c r="S4633" s="1" t="s">
        <v>4670</v>
      </c>
      <c r="T4633" s="4" t="str">
        <f t="shared" si="5"/>
        <v>Juice</v>
      </c>
      <c r="U4633" s="4" t="str">
        <f t="shared" si="6"/>
        <v>Takeaway</v>
      </c>
      <c r="V4633" s="4" t="str">
        <f t="shared" si="7"/>
        <v>Cash</v>
      </c>
      <c r="W4633" s="4">
        <f t="shared" ref="W4633:Y4633" si="4640">IF(OR(J4633 = "ERROR", J4633 = ""), "UNKNOWN", J4633)</f>
        <v>2</v>
      </c>
      <c r="X4633" s="4">
        <f t="shared" si="4640"/>
        <v>3</v>
      </c>
      <c r="Y4633" s="4">
        <f t="shared" si="4640"/>
        <v>6</v>
      </c>
      <c r="Z4633" s="7">
        <f t="shared" si="9"/>
        <v>45277</v>
      </c>
    </row>
    <row r="4634">
      <c r="A4634" s="1" t="s">
        <v>4671</v>
      </c>
      <c r="B4634" s="1" t="s">
        <v>44</v>
      </c>
      <c r="C4634" s="1">
        <v>5.0</v>
      </c>
      <c r="D4634" s="1">
        <v>4.0</v>
      </c>
      <c r="F4634" s="1" t="s">
        <v>23</v>
      </c>
      <c r="G4634" s="1" t="s">
        <v>24</v>
      </c>
      <c r="H4634" s="6">
        <v>45277.0</v>
      </c>
      <c r="J4634" s="3">
        <f t="shared" si="2"/>
        <v>5</v>
      </c>
      <c r="K4634" s="4">
        <f t="shared" si="3"/>
        <v>4</v>
      </c>
      <c r="L4634" s="4">
        <f t="shared" si="4"/>
        <v>20</v>
      </c>
      <c r="S4634" s="1" t="s">
        <v>4671</v>
      </c>
      <c r="T4634" s="4" t="str">
        <f t="shared" si="5"/>
        <v>Sandwich</v>
      </c>
      <c r="U4634" s="4" t="str">
        <f t="shared" si="6"/>
        <v>Takeaway</v>
      </c>
      <c r="V4634" s="4" t="str">
        <f t="shared" si="7"/>
        <v>Credit Card</v>
      </c>
      <c r="W4634" s="4">
        <f t="shared" ref="W4634:Y4634" si="4641">IF(OR(J4634 = "ERROR", J4634 = ""), "UNKNOWN", J4634)</f>
        <v>5</v>
      </c>
      <c r="X4634" s="4">
        <f t="shared" si="4641"/>
        <v>4</v>
      </c>
      <c r="Y4634" s="4">
        <f t="shared" si="4641"/>
        <v>20</v>
      </c>
      <c r="Z4634" s="7">
        <f t="shared" si="9"/>
        <v>45277</v>
      </c>
    </row>
    <row r="4635">
      <c r="A4635" s="1" t="s">
        <v>4672</v>
      </c>
      <c r="B4635" s="1" t="s">
        <v>81</v>
      </c>
      <c r="C4635" s="1">
        <v>4.0</v>
      </c>
      <c r="D4635" s="1">
        <v>1.5</v>
      </c>
      <c r="E4635" s="1">
        <v>6.0</v>
      </c>
      <c r="F4635" s="1" t="s">
        <v>39</v>
      </c>
      <c r="H4635" s="2">
        <v>45064.0</v>
      </c>
      <c r="J4635" s="3">
        <f t="shared" si="2"/>
        <v>4</v>
      </c>
      <c r="K4635" s="4">
        <f t="shared" si="3"/>
        <v>1.5</v>
      </c>
      <c r="L4635" s="4">
        <f t="shared" si="4"/>
        <v>6</v>
      </c>
      <c r="S4635" s="1" t="s">
        <v>4672</v>
      </c>
      <c r="T4635" s="4" t="str">
        <f t="shared" si="5"/>
        <v>Tea</v>
      </c>
      <c r="U4635" s="4" t="str">
        <f t="shared" si="6"/>
        <v>UNKNOWN</v>
      </c>
      <c r="V4635" s="4" t="str">
        <f t="shared" si="7"/>
        <v>Digital Wallet</v>
      </c>
      <c r="W4635" s="4">
        <f t="shared" ref="W4635:Y4635" si="4642">IF(OR(J4635 = "ERROR", J4635 = ""), "UNKNOWN", J4635)</f>
        <v>4</v>
      </c>
      <c r="X4635" s="4">
        <f t="shared" si="4642"/>
        <v>1.5</v>
      </c>
      <c r="Y4635" s="4">
        <f t="shared" si="4642"/>
        <v>6</v>
      </c>
      <c r="Z4635" s="5">
        <f t="shared" si="9"/>
        <v>45064</v>
      </c>
    </row>
    <row r="4636">
      <c r="A4636" s="1" t="s">
        <v>4673</v>
      </c>
      <c r="B4636" s="1" t="s">
        <v>25</v>
      </c>
      <c r="C4636" s="1" t="s">
        <v>25</v>
      </c>
      <c r="D4636" s="1">
        <v>1.5</v>
      </c>
      <c r="E4636" s="1">
        <v>3.0</v>
      </c>
      <c r="F4636" s="1" t="s">
        <v>23</v>
      </c>
      <c r="G4636" s="1" t="s">
        <v>24</v>
      </c>
      <c r="H4636" s="2">
        <v>45096.0</v>
      </c>
      <c r="J4636" s="3">
        <f t="shared" si="2"/>
        <v>2</v>
      </c>
      <c r="K4636" s="4">
        <f t="shared" si="3"/>
        <v>1.5</v>
      </c>
      <c r="L4636" s="4">
        <f t="shared" si="4"/>
        <v>3</v>
      </c>
      <c r="S4636" s="1" t="s">
        <v>4673</v>
      </c>
      <c r="T4636" s="4" t="str">
        <f t="shared" si="5"/>
        <v>UNKNOWN</v>
      </c>
      <c r="U4636" s="4" t="str">
        <f t="shared" si="6"/>
        <v>Takeaway</v>
      </c>
      <c r="V4636" s="4" t="str">
        <f t="shared" si="7"/>
        <v>Credit Card</v>
      </c>
      <c r="W4636" s="4">
        <f t="shared" ref="W4636:Y4636" si="4643">IF(OR(J4636 = "ERROR", J4636 = ""), "UNKNOWN", J4636)</f>
        <v>2</v>
      </c>
      <c r="X4636" s="4">
        <f t="shared" si="4643"/>
        <v>1.5</v>
      </c>
      <c r="Y4636" s="4">
        <f t="shared" si="4643"/>
        <v>3</v>
      </c>
      <c r="Z4636" s="5">
        <f t="shared" si="9"/>
        <v>45096</v>
      </c>
    </row>
    <row r="4637">
      <c r="A4637" s="1" t="s">
        <v>4674</v>
      </c>
      <c r="B4637" s="1" t="s">
        <v>81</v>
      </c>
      <c r="C4637" s="1">
        <v>1.0</v>
      </c>
      <c r="D4637" s="1">
        <v>1.5</v>
      </c>
      <c r="E4637" s="1">
        <v>1.5</v>
      </c>
      <c r="F4637" s="1" t="s">
        <v>39</v>
      </c>
      <c r="G4637" s="1" t="s">
        <v>29</v>
      </c>
      <c r="H4637" s="2">
        <v>45034.0</v>
      </c>
      <c r="J4637" s="3">
        <f t="shared" si="2"/>
        <v>1</v>
      </c>
      <c r="K4637" s="4">
        <f t="shared" si="3"/>
        <v>1.5</v>
      </c>
      <c r="L4637" s="4">
        <f t="shared" si="4"/>
        <v>1.5</v>
      </c>
      <c r="S4637" s="1" t="s">
        <v>4674</v>
      </c>
      <c r="T4637" s="4" t="str">
        <f t="shared" si="5"/>
        <v>Tea</v>
      </c>
      <c r="U4637" s="4" t="str">
        <f t="shared" si="6"/>
        <v>In-store</v>
      </c>
      <c r="V4637" s="4" t="str">
        <f t="shared" si="7"/>
        <v>Digital Wallet</v>
      </c>
      <c r="W4637" s="4">
        <f t="shared" ref="W4637:Y4637" si="4644">IF(OR(J4637 = "ERROR", J4637 = ""), "UNKNOWN", J4637)</f>
        <v>1</v>
      </c>
      <c r="X4637" s="4">
        <f t="shared" si="4644"/>
        <v>1.5</v>
      </c>
      <c r="Y4637" s="4">
        <f t="shared" si="4644"/>
        <v>1.5</v>
      </c>
      <c r="Z4637" s="5">
        <f t="shared" si="9"/>
        <v>45034</v>
      </c>
    </row>
    <row r="4638">
      <c r="A4638" s="1" t="s">
        <v>4675</v>
      </c>
      <c r="B4638" s="1" t="s">
        <v>36</v>
      </c>
      <c r="C4638" s="1">
        <v>4.0</v>
      </c>
      <c r="D4638" s="1">
        <v>5.0</v>
      </c>
      <c r="E4638" s="1">
        <v>20.0</v>
      </c>
      <c r="F4638" s="1" t="s">
        <v>23</v>
      </c>
      <c r="G4638" s="1" t="s">
        <v>29</v>
      </c>
      <c r="H4638" s="6">
        <v>45290.0</v>
      </c>
      <c r="J4638" s="3">
        <f t="shared" si="2"/>
        <v>4</v>
      </c>
      <c r="K4638" s="4">
        <f t="shared" si="3"/>
        <v>5</v>
      </c>
      <c r="L4638" s="4">
        <f t="shared" si="4"/>
        <v>20</v>
      </c>
      <c r="S4638" s="1" t="s">
        <v>4675</v>
      </c>
      <c r="T4638" s="4" t="str">
        <f t="shared" si="5"/>
        <v>Salad</v>
      </c>
      <c r="U4638" s="4" t="str">
        <f t="shared" si="6"/>
        <v>In-store</v>
      </c>
      <c r="V4638" s="4" t="str">
        <f t="shared" si="7"/>
        <v>Credit Card</v>
      </c>
      <c r="W4638" s="4">
        <f t="shared" ref="W4638:Y4638" si="4645">IF(OR(J4638 = "ERROR", J4638 = ""), "UNKNOWN", J4638)</f>
        <v>4</v>
      </c>
      <c r="X4638" s="4">
        <f t="shared" si="4645"/>
        <v>5</v>
      </c>
      <c r="Y4638" s="4">
        <f t="shared" si="4645"/>
        <v>20</v>
      </c>
      <c r="Z4638" s="7">
        <f t="shared" si="9"/>
        <v>45290</v>
      </c>
    </row>
    <row r="4639">
      <c r="A4639" s="1" t="s">
        <v>4676</v>
      </c>
      <c r="B4639" s="1" t="s">
        <v>32</v>
      </c>
      <c r="C4639" s="1">
        <v>4.0</v>
      </c>
      <c r="D4639" s="1">
        <v>1.0</v>
      </c>
      <c r="E4639" s="1">
        <v>4.0</v>
      </c>
      <c r="F4639" s="1" t="s">
        <v>23</v>
      </c>
      <c r="G4639" s="1" t="s">
        <v>29</v>
      </c>
      <c r="H4639" s="6">
        <v>45224.0</v>
      </c>
      <c r="J4639" s="3">
        <f t="shared" si="2"/>
        <v>4</v>
      </c>
      <c r="K4639" s="4">
        <f t="shared" si="3"/>
        <v>1</v>
      </c>
      <c r="L4639" s="4">
        <f t="shared" si="4"/>
        <v>4</v>
      </c>
      <c r="S4639" s="1" t="s">
        <v>4676</v>
      </c>
      <c r="T4639" s="4" t="str">
        <f t="shared" si="5"/>
        <v>Cookie</v>
      </c>
      <c r="U4639" s="4" t="str">
        <f t="shared" si="6"/>
        <v>In-store</v>
      </c>
      <c r="V4639" s="4" t="str">
        <f t="shared" si="7"/>
        <v>Credit Card</v>
      </c>
      <c r="W4639" s="4">
        <f t="shared" ref="W4639:Y4639" si="4646">IF(OR(J4639 = "ERROR", J4639 = ""), "UNKNOWN", J4639)</f>
        <v>4</v>
      </c>
      <c r="X4639" s="4">
        <f t="shared" si="4646"/>
        <v>1</v>
      </c>
      <c r="Y4639" s="4">
        <f t="shared" si="4646"/>
        <v>4</v>
      </c>
      <c r="Z4639" s="7">
        <f t="shared" si="9"/>
        <v>45224</v>
      </c>
    </row>
    <row r="4640">
      <c r="A4640" s="1" t="s">
        <v>4677</v>
      </c>
      <c r="B4640" s="1" t="s">
        <v>32</v>
      </c>
      <c r="C4640" s="1">
        <v>4.0</v>
      </c>
      <c r="D4640" s="1">
        <v>1.0</v>
      </c>
      <c r="E4640" s="1">
        <v>4.0</v>
      </c>
      <c r="F4640" s="1" t="s">
        <v>25</v>
      </c>
      <c r="H4640" s="2">
        <v>44935.0</v>
      </c>
      <c r="J4640" s="3">
        <f t="shared" si="2"/>
        <v>4</v>
      </c>
      <c r="K4640" s="4">
        <f t="shared" si="3"/>
        <v>1</v>
      </c>
      <c r="L4640" s="4">
        <f t="shared" si="4"/>
        <v>4</v>
      </c>
      <c r="S4640" s="1" t="s">
        <v>4677</v>
      </c>
      <c r="T4640" s="4" t="str">
        <f t="shared" si="5"/>
        <v>Cookie</v>
      </c>
      <c r="U4640" s="4" t="str">
        <f t="shared" si="6"/>
        <v>UNKNOWN</v>
      </c>
      <c r="V4640" s="4" t="str">
        <f t="shared" si="7"/>
        <v>UNKNOWN</v>
      </c>
      <c r="W4640" s="4">
        <f t="shared" ref="W4640:Y4640" si="4647">IF(OR(J4640 = "ERROR", J4640 = ""), "UNKNOWN", J4640)</f>
        <v>4</v>
      </c>
      <c r="X4640" s="4">
        <f t="shared" si="4647"/>
        <v>1</v>
      </c>
      <c r="Y4640" s="4">
        <f t="shared" si="4647"/>
        <v>4</v>
      </c>
      <c r="Z4640" s="5">
        <f t="shared" si="9"/>
        <v>44935</v>
      </c>
    </row>
    <row r="4641">
      <c r="A4641" s="1" t="s">
        <v>4678</v>
      </c>
      <c r="B4641" s="1" t="s">
        <v>36</v>
      </c>
      <c r="C4641" s="1">
        <v>5.0</v>
      </c>
      <c r="D4641" s="1">
        <v>5.0</v>
      </c>
      <c r="E4641" s="1">
        <v>25.0</v>
      </c>
      <c r="F4641" s="1" t="s">
        <v>39</v>
      </c>
      <c r="G4641" s="1" t="s">
        <v>24</v>
      </c>
      <c r="H4641" s="6">
        <v>45225.0</v>
      </c>
      <c r="J4641" s="3">
        <f t="shared" si="2"/>
        <v>5</v>
      </c>
      <c r="K4641" s="4">
        <f t="shared" si="3"/>
        <v>5</v>
      </c>
      <c r="L4641" s="4">
        <f t="shared" si="4"/>
        <v>25</v>
      </c>
      <c r="S4641" s="1" t="s">
        <v>4678</v>
      </c>
      <c r="T4641" s="4" t="str">
        <f t="shared" si="5"/>
        <v>Salad</v>
      </c>
      <c r="U4641" s="4" t="str">
        <f t="shared" si="6"/>
        <v>Takeaway</v>
      </c>
      <c r="V4641" s="4" t="str">
        <f t="shared" si="7"/>
        <v>Digital Wallet</v>
      </c>
      <c r="W4641" s="4">
        <f t="shared" ref="W4641:Y4641" si="4648">IF(OR(J4641 = "ERROR", J4641 = ""), "UNKNOWN", J4641)</f>
        <v>5</v>
      </c>
      <c r="X4641" s="4">
        <f t="shared" si="4648"/>
        <v>5</v>
      </c>
      <c r="Y4641" s="4">
        <f t="shared" si="4648"/>
        <v>25</v>
      </c>
      <c r="Z4641" s="7">
        <f t="shared" si="9"/>
        <v>45225</v>
      </c>
    </row>
    <row r="4642">
      <c r="A4642" s="1" t="s">
        <v>4679</v>
      </c>
      <c r="B4642" s="1" t="s">
        <v>81</v>
      </c>
      <c r="C4642" s="1">
        <v>3.0</v>
      </c>
      <c r="D4642" s="1">
        <v>1.5</v>
      </c>
      <c r="E4642" s="1">
        <v>4.5</v>
      </c>
      <c r="F4642" s="1" t="s">
        <v>23</v>
      </c>
      <c r="G4642" s="1" t="s">
        <v>24</v>
      </c>
      <c r="H4642" s="2">
        <v>45098.0</v>
      </c>
      <c r="J4642" s="3">
        <f t="shared" si="2"/>
        <v>3</v>
      </c>
      <c r="K4642" s="4">
        <f t="shared" si="3"/>
        <v>1.5</v>
      </c>
      <c r="L4642" s="4">
        <f t="shared" si="4"/>
        <v>4.5</v>
      </c>
      <c r="S4642" s="1" t="s">
        <v>4679</v>
      </c>
      <c r="T4642" s="4" t="str">
        <f t="shared" si="5"/>
        <v>Tea</v>
      </c>
      <c r="U4642" s="4" t="str">
        <f t="shared" si="6"/>
        <v>Takeaway</v>
      </c>
      <c r="V4642" s="4" t="str">
        <f t="shared" si="7"/>
        <v>Credit Card</v>
      </c>
      <c r="W4642" s="4">
        <f t="shared" ref="W4642:Y4642" si="4649">IF(OR(J4642 = "ERROR", J4642 = ""), "UNKNOWN", J4642)</f>
        <v>3</v>
      </c>
      <c r="X4642" s="4">
        <f t="shared" si="4649"/>
        <v>1.5</v>
      </c>
      <c r="Y4642" s="4">
        <f t="shared" si="4649"/>
        <v>4.5</v>
      </c>
      <c r="Z4642" s="5">
        <f t="shared" si="9"/>
        <v>45098</v>
      </c>
    </row>
    <row r="4643">
      <c r="A4643" s="1" t="s">
        <v>4680</v>
      </c>
      <c r="B4643" s="1" t="s">
        <v>22</v>
      </c>
      <c r="C4643" s="1">
        <v>2.0</v>
      </c>
      <c r="E4643" s="1">
        <v>4.0</v>
      </c>
      <c r="G4643" s="1" t="s">
        <v>24</v>
      </c>
      <c r="H4643" s="2">
        <v>45095.0</v>
      </c>
      <c r="J4643" s="3">
        <f t="shared" si="2"/>
        <v>2</v>
      </c>
      <c r="K4643" s="4">
        <f t="shared" si="3"/>
        <v>2</v>
      </c>
      <c r="L4643" s="4">
        <f t="shared" si="4"/>
        <v>4</v>
      </c>
      <c r="S4643" s="1" t="s">
        <v>4680</v>
      </c>
      <c r="T4643" s="4" t="str">
        <f t="shared" si="5"/>
        <v>Coffee</v>
      </c>
      <c r="U4643" s="4" t="str">
        <f t="shared" si="6"/>
        <v>Takeaway</v>
      </c>
      <c r="V4643" s="4" t="str">
        <f t="shared" si="7"/>
        <v>UNKNOWN</v>
      </c>
      <c r="W4643" s="4">
        <f t="shared" ref="W4643:Y4643" si="4650">IF(OR(J4643 = "ERROR", J4643 = ""), "UNKNOWN", J4643)</f>
        <v>2</v>
      </c>
      <c r="X4643" s="4">
        <f t="shared" si="4650"/>
        <v>2</v>
      </c>
      <c r="Y4643" s="4">
        <f t="shared" si="4650"/>
        <v>4</v>
      </c>
      <c r="Z4643" s="5">
        <f t="shared" si="9"/>
        <v>45095</v>
      </c>
    </row>
    <row r="4644">
      <c r="A4644" s="1" t="s">
        <v>4681</v>
      </c>
      <c r="B4644" s="1" t="s">
        <v>22</v>
      </c>
      <c r="C4644" s="1">
        <v>3.0</v>
      </c>
      <c r="D4644" s="1">
        <v>2.0</v>
      </c>
      <c r="E4644" s="1">
        <v>6.0</v>
      </c>
      <c r="G4644" s="1" t="s">
        <v>24</v>
      </c>
      <c r="H4644" s="6">
        <v>45279.0</v>
      </c>
      <c r="J4644" s="3">
        <f t="shared" si="2"/>
        <v>3</v>
      </c>
      <c r="K4644" s="4">
        <f t="shared" si="3"/>
        <v>2</v>
      </c>
      <c r="L4644" s="4">
        <f t="shared" si="4"/>
        <v>6</v>
      </c>
      <c r="S4644" s="1" t="s">
        <v>4681</v>
      </c>
      <c r="T4644" s="4" t="str">
        <f t="shared" si="5"/>
        <v>Coffee</v>
      </c>
      <c r="U4644" s="4" t="str">
        <f t="shared" si="6"/>
        <v>Takeaway</v>
      </c>
      <c r="V4644" s="4" t="str">
        <f t="shared" si="7"/>
        <v>UNKNOWN</v>
      </c>
      <c r="W4644" s="4">
        <f t="shared" ref="W4644:Y4644" si="4651">IF(OR(J4644 = "ERROR", J4644 = ""), "UNKNOWN", J4644)</f>
        <v>3</v>
      </c>
      <c r="X4644" s="4">
        <f t="shared" si="4651"/>
        <v>2</v>
      </c>
      <c r="Y4644" s="4">
        <f t="shared" si="4651"/>
        <v>6</v>
      </c>
      <c r="Z4644" s="7">
        <f t="shared" si="9"/>
        <v>45279</v>
      </c>
    </row>
    <row r="4645">
      <c r="A4645" s="1" t="s">
        <v>4682</v>
      </c>
      <c r="B4645" s="1" t="s">
        <v>44</v>
      </c>
      <c r="C4645" s="1">
        <v>5.0</v>
      </c>
      <c r="D4645" s="1">
        <v>4.0</v>
      </c>
      <c r="E4645" s="1">
        <v>20.0</v>
      </c>
      <c r="G4645" s="1" t="s">
        <v>29</v>
      </c>
      <c r="H4645" s="2">
        <v>45166.0</v>
      </c>
      <c r="J4645" s="3">
        <f t="shared" si="2"/>
        <v>5</v>
      </c>
      <c r="K4645" s="4">
        <f t="shared" si="3"/>
        <v>4</v>
      </c>
      <c r="L4645" s="4">
        <f t="shared" si="4"/>
        <v>20</v>
      </c>
      <c r="S4645" s="1" t="s">
        <v>4682</v>
      </c>
      <c r="T4645" s="4" t="str">
        <f t="shared" si="5"/>
        <v>Sandwich</v>
      </c>
      <c r="U4645" s="4" t="str">
        <f t="shared" si="6"/>
        <v>In-store</v>
      </c>
      <c r="V4645" s="4" t="str">
        <f t="shared" si="7"/>
        <v>UNKNOWN</v>
      </c>
      <c r="W4645" s="4">
        <f t="shared" ref="W4645:Y4645" si="4652">IF(OR(J4645 = "ERROR", J4645 = ""), "UNKNOWN", J4645)</f>
        <v>5</v>
      </c>
      <c r="X4645" s="4">
        <f t="shared" si="4652"/>
        <v>4</v>
      </c>
      <c r="Y4645" s="4">
        <f t="shared" si="4652"/>
        <v>20</v>
      </c>
      <c r="Z4645" s="5">
        <f t="shared" si="9"/>
        <v>45166</v>
      </c>
    </row>
    <row r="4646">
      <c r="A4646" s="1" t="s">
        <v>4683</v>
      </c>
      <c r="B4646" s="1" t="s">
        <v>41</v>
      </c>
      <c r="C4646" s="1">
        <v>2.0</v>
      </c>
      <c r="D4646" s="1">
        <v>4.0</v>
      </c>
      <c r="E4646" s="1">
        <v>8.0</v>
      </c>
      <c r="F4646" s="1" t="s">
        <v>39</v>
      </c>
      <c r="G4646" s="1" t="s">
        <v>24</v>
      </c>
      <c r="H4646" s="2">
        <v>45267.0</v>
      </c>
      <c r="J4646" s="3">
        <f t="shared" si="2"/>
        <v>2</v>
      </c>
      <c r="K4646" s="4">
        <f t="shared" si="3"/>
        <v>4</v>
      </c>
      <c r="L4646" s="4">
        <f t="shared" si="4"/>
        <v>8</v>
      </c>
      <c r="S4646" s="1" t="s">
        <v>4683</v>
      </c>
      <c r="T4646" s="4" t="str">
        <f t="shared" si="5"/>
        <v>Smoothie</v>
      </c>
      <c r="U4646" s="4" t="str">
        <f t="shared" si="6"/>
        <v>Takeaway</v>
      </c>
      <c r="V4646" s="4" t="str">
        <f t="shared" si="7"/>
        <v>Digital Wallet</v>
      </c>
      <c r="W4646" s="4">
        <f t="shared" ref="W4646:Y4646" si="4653">IF(OR(J4646 = "ERROR", J4646 = ""), "UNKNOWN", J4646)</f>
        <v>2</v>
      </c>
      <c r="X4646" s="4">
        <f t="shared" si="4653"/>
        <v>4</v>
      </c>
      <c r="Y4646" s="4">
        <f t="shared" si="4653"/>
        <v>8</v>
      </c>
      <c r="Z4646" s="5">
        <f t="shared" si="9"/>
        <v>45267</v>
      </c>
    </row>
    <row r="4647">
      <c r="A4647" s="1" t="s">
        <v>4684</v>
      </c>
      <c r="B4647" s="1" t="s">
        <v>41</v>
      </c>
      <c r="C4647" s="1">
        <v>4.0</v>
      </c>
      <c r="D4647" s="1">
        <v>4.0</v>
      </c>
      <c r="E4647" s="1">
        <v>16.0</v>
      </c>
      <c r="F4647" s="1" t="s">
        <v>28</v>
      </c>
      <c r="G4647" s="1" t="s">
        <v>29</v>
      </c>
      <c r="H4647" s="2">
        <v>45044.0</v>
      </c>
      <c r="J4647" s="3">
        <f t="shared" si="2"/>
        <v>4</v>
      </c>
      <c r="K4647" s="4">
        <f t="shared" si="3"/>
        <v>4</v>
      </c>
      <c r="L4647" s="4">
        <f t="shared" si="4"/>
        <v>16</v>
      </c>
      <c r="S4647" s="1" t="s">
        <v>4684</v>
      </c>
      <c r="T4647" s="4" t="str">
        <f t="shared" si="5"/>
        <v>Smoothie</v>
      </c>
      <c r="U4647" s="4" t="str">
        <f t="shared" si="6"/>
        <v>In-store</v>
      </c>
      <c r="V4647" s="4" t="str">
        <f t="shared" si="7"/>
        <v>Cash</v>
      </c>
      <c r="W4647" s="4">
        <f t="shared" ref="W4647:Y4647" si="4654">IF(OR(J4647 = "ERROR", J4647 = ""), "UNKNOWN", J4647)</f>
        <v>4</v>
      </c>
      <c r="X4647" s="4">
        <f t="shared" si="4654"/>
        <v>4</v>
      </c>
      <c r="Y4647" s="4">
        <f t="shared" si="4654"/>
        <v>16</v>
      </c>
      <c r="Z4647" s="5">
        <f t="shared" si="9"/>
        <v>45044</v>
      </c>
    </row>
    <row r="4648">
      <c r="A4648" s="1" t="s">
        <v>4685</v>
      </c>
      <c r="B4648" s="1" t="s">
        <v>81</v>
      </c>
      <c r="C4648" s="1">
        <v>4.0</v>
      </c>
      <c r="D4648" s="1">
        <v>1.5</v>
      </c>
      <c r="E4648" s="1">
        <v>6.0</v>
      </c>
      <c r="F4648" s="1" t="s">
        <v>23</v>
      </c>
      <c r="G4648" s="1" t="s">
        <v>29</v>
      </c>
      <c r="H4648" s="2">
        <v>44966.0</v>
      </c>
      <c r="J4648" s="3">
        <f t="shared" si="2"/>
        <v>4</v>
      </c>
      <c r="K4648" s="4">
        <f t="shared" si="3"/>
        <v>1.5</v>
      </c>
      <c r="L4648" s="4">
        <f t="shared" si="4"/>
        <v>6</v>
      </c>
      <c r="S4648" s="1" t="s">
        <v>4685</v>
      </c>
      <c r="T4648" s="4" t="str">
        <f t="shared" si="5"/>
        <v>Tea</v>
      </c>
      <c r="U4648" s="4" t="str">
        <f t="shared" si="6"/>
        <v>In-store</v>
      </c>
      <c r="V4648" s="4" t="str">
        <f t="shared" si="7"/>
        <v>Credit Card</v>
      </c>
      <c r="W4648" s="4">
        <f t="shared" ref="W4648:Y4648" si="4655">IF(OR(J4648 = "ERROR", J4648 = ""), "UNKNOWN", J4648)</f>
        <v>4</v>
      </c>
      <c r="X4648" s="4">
        <f t="shared" si="4655"/>
        <v>1.5</v>
      </c>
      <c r="Y4648" s="4">
        <f t="shared" si="4655"/>
        <v>6</v>
      </c>
      <c r="Z4648" s="5">
        <f t="shared" si="9"/>
        <v>44966</v>
      </c>
    </row>
    <row r="4649">
      <c r="A4649" s="1" t="s">
        <v>4686</v>
      </c>
      <c r="B4649" s="1" t="s">
        <v>36</v>
      </c>
      <c r="C4649" s="1">
        <v>2.0</v>
      </c>
      <c r="D4649" s="1">
        <v>5.0</v>
      </c>
      <c r="E4649" s="1">
        <v>10.0</v>
      </c>
      <c r="F4649" s="1" t="s">
        <v>28</v>
      </c>
      <c r="G4649" s="1" t="s">
        <v>29</v>
      </c>
      <c r="H4649" s="2">
        <v>45070.0</v>
      </c>
      <c r="J4649" s="3">
        <f t="shared" si="2"/>
        <v>2</v>
      </c>
      <c r="K4649" s="4">
        <f t="shared" si="3"/>
        <v>5</v>
      </c>
      <c r="L4649" s="4">
        <f t="shared" si="4"/>
        <v>10</v>
      </c>
      <c r="S4649" s="1" t="s">
        <v>4686</v>
      </c>
      <c r="T4649" s="4" t="str">
        <f t="shared" si="5"/>
        <v>Salad</v>
      </c>
      <c r="U4649" s="4" t="str">
        <f t="shared" si="6"/>
        <v>In-store</v>
      </c>
      <c r="V4649" s="4" t="str">
        <f t="shared" si="7"/>
        <v>Cash</v>
      </c>
      <c r="W4649" s="4">
        <f t="shared" ref="W4649:Y4649" si="4656">IF(OR(J4649 = "ERROR", J4649 = ""), "UNKNOWN", J4649)</f>
        <v>2</v>
      </c>
      <c r="X4649" s="4">
        <f t="shared" si="4656"/>
        <v>5</v>
      </c>
      <c r="Y4649" s="4">
        <f t="shared" si="4656"/>
        <v>10</v>
      </c>
      <c r="Z4649" s="5">
        <f t="shared" si="9"/>
        <v>45070</v>
      </c>
    </row>
    <row r="4650">
      <c r="A4650" s="1" t="s">
        <v>4687</v>
      </c>
      <c r="B4650" s="1" t="s">
        <v>41</v>
      </c>
      <c r="C4650" s="1">
        <v>2.0</v>
      </c>
      <c r="D4650" s="1">
        <v>4.0</v>
      </c>
      <c r="E4650" s="1">
        <v>8.0</v>
      </c>
      <c r="F4650" s="1" t="s">
        <v>23</v>
      </c>
      <c r="G4650" s="1" t="s">
        <v>29</v>
      </c>
      <c r="H4650" s="2">
        <v>45095.0</v>
      </c>
      <c r="J4650" s="3">
        <f t="shared" si="2"/>
        <v>2</v>
      </c>
      <c r="K4650" s="4">
        <f t="shared" si="3"/>
        <v>4</v>
      </c>
      <c r="L4650" s="4">
        <f t="shared" si="4"/>
        <v>8</v>
      </c>
      <c r="S4650" s="1" t="s">
        <v>4687</v>
      </c>
      <c r="T4650" s="4" t="str">
        <f t="shared" si="5"/>
        <v>Smoothie</v>
      </c>
      <c r="U4650" s="4" t="str">
        <f t="shared" si="6"/>
        <v>In-store</v>
      </c>
      <c r="V4650" s="4" t="str">
        <f t="shared" si="7"/>
        <v>Credit Card</v>
      </c>
      <c r="W4650" s="4">
        <f t="shared" ref="W4650:Y4650" si="4657">IF(OR(J4650 = "ERROR", J4650 = ""), "UNKNOWN", J4650)</f>
        <v>2</v>
      </c>
      <c r="X4650" s="4">
        <f t="shared" si="4657"/>
        <v>4</v>
      </c>
      <c r="Y4650" s="4">
        <f t="shared" si="4657"/>
        <v>8</v>
      </c>
      <c r="Z4650" s="5">
        <f t="shared" si="9"/>
        <v>45095</v>
      </c>
    </row>
    <row r="4651">
      <c r="A4651" s="1" t="s">
        <v>4688</v>
      </c>
      <c r="B4651" s="1" t="s">
        <v>30</v>
      </c>
      <c r="C4651" s="1">
        <v>1.0</v>
      </c>
      <c r="D4651" s="1">
        <v>3.0</v>
      </c>
      <c r="E4651" s="1">
        <v>3.0</v>
      </c>
      <c r="F4651" s="1" t="s">
        <v>30</v>
      </c>
      <c r="G4651" s="1" t="s">
        <v>29</v>
      </c>
      <c r="H4651" s="2">
        <v>45201.0</v>
      </c>
      <c r="J4651" s="3">
        <f t="shared" si="2"/>
        <v>1</v>
      </c>
      <c r="K4651" s="4">
        <f t="shared" si="3"/>
        <v>3</v>
      </c>
      <c r="L4651" s="4">
        <f t="shared" si="4"/>
        <v>3</v>
      </c>
      <c r="S4651" s="1" t="s">
        <v>4688</v>
      </c>
      <c r="T4651" s="4" t="str">
        <f t="shared" si="5"/>
        <v>UNKNOWN</v>
      </c>
      <c r="U4651" s="4" t="str">
        <f t="shared" si="6"/>
        <v>In-store</v>
      </c>
      <c r="V4651" s="4" t="str">
        <f t="shared" si="7"/>
        <v>UNKNOWN</v>
      </c>
      <c r="W4651" s="4">
        <f t="shared" ref="W4651:Y4651" si="4658">IF(OR(J4651 = "ERROR", J4651 = ""), "UNKNOWN", J4651)</f>
        <v>1</v>
      </c>
      <c r="X4651" s="4">
        <f t="shared" si="4658"/>
        <v>3</v>
      </c>
      <c r="Y4651" s="4">
        <f t="shared" si="4658"/>
        <v>3</v>
      </c>
      <c r="Z4651" s="5">
        <f t="shared" si="9"/>
        <v>45201</v>
      </c>
    </row>
    <row r="4652">
      <c r="A4652" s="1" t="s">
        <v>4689</v>
      </c>
      <c r="B4652" s="1" t="s">
        <v>32</v>
      </c>
      <c r="C4652" s="1">
        <v>3.0</v>
      </c>
      <c r="D4652" s="1">
        <v>1.0</v>
      </c>
      <c r="E4652" s="1">
        <v>3.0</v>
      </c>
      <c r="F4652" s="1" t="s">
        <v>23</v>
      </c>
      <c r="G4652" s="1" t="s">
        <v>24</v>
      </c>
      <c r="H4652" s="6">
        <v>45287.0</v>
      </c>
      <c r="J4652" s="3">
        <f t="shared" si="2"/>
        <v>3</v>
      </c>
      <c r="K4652" s="4">
        <f t="shared" si="3"/>
        <v>1</v>
      </c>
      <c r="L4652" s="4">
        <f t="shared" si="4"/>
        <v>3</v>
      </c>
      <c r="S4652" s="1" t="s">
        <v>4689</v>
      </c>
      <c r="T4652" s="4" t="str">
        <f t="shared" si="5"/>
        <v>Cookie</v>
      </c>
      <c r="U4652" s="4" t="str">
        <f t="shared" si="6"/>
        <v>Takeaway</v>
      </c>
      <c r="V4652" s="4" t="str">
        <f t="shared" si="7"/>
        <v>Credit Card</v>
      </c>
      <c r="W4652" s="4">
        <f t="shared" ref="W4652:Y4652" si="4659">IF(OR(J4652 = "ERROR", J4652 = ""), "UNKNOWN", J4652)</f>
        <v>3</v>
      </c>
      <c r="X4652" s="4">
        <f t="shared" si="4659"/>
        <v>1</v>
      </c>
      <c r="Y4652" s="4">
        <f t="shared" si="4659"/>
        <v>3</v>
      </c>
      <c r="Z4652" s="7">
        <f t="shared" si="9"/>
        <v>45287</v>
      </c>
    </row>
    <row r="4653">
      <c r="A4653" s="1" t="s">
        <v>4690</v>
      </c>
      <c r="B4653" s="1" t="s">
        <v>25</v>
      </c>
      <c r="C4653" s="1">
        <v>3.0</v>
      </c>
      <c r="D4653" s="1">
        <v>3.0</v>
      </c>
      <c r="E4653" s="1" t="s">
        <v>30</v>
      </c>
      <c r="F4653" s="1" t="s">
        <v>28</v>
      </c>
      <c r="G4653" s="1" t="s">
        <v>29</v>
      </c>
      <c r="H4653" s="2">
        <v>45077.0</v>
      </c>
      <c r="J4653" s="3">
        <f t="shared" si="2"/>
        <v>3</v>
      </c>
      <c r="K4653" s="4">
        <f t="shared" si="3"/>
        <v>3</v>
      </c>
      <c r="L4653" s="4">
        <f t="shared" si="4"/>
        <v>9</v>
      </c>
      <c r="S4653" s="1" t="s">
        <v>4690</v>
      </c>
      <c r="T4653" s="4" t="str">
        <f t="shared" si="5"/>
        <v>UNKNOWN</v>
      </c>
      <c r="U4653" s="4" t="str">
        <f t="shared" si="6"/>
        <v>In-store</v>
      </c>
      <c r="V4653" s="4" t="str">
        <f t="shared" si="7"/>
        <v>Cash</v>
      </c>
      <c r="W4653" s="4">
        <f t="shared" ref="W4653:Y4653" si="4660">IF(OR(J4653 = "ERROR", J4653 = ""), "UNKNOWN", J4653)</f>
        <v>3</v>
      </c>
      <c r="X4653" s="4">
        <f t="shared" si="4660"/>
        <v>3</v>
      </c>
      <c r="Y4653" s="4">
        <f t="shared" si="4660"/>
        <v>9</v>
      </c>
      <c r="Z4653" s="5">
        <f t="shared" si="9"/>
        <v>45077</v>
      </c>
    </row>
    <row r="4654">
      <c r="A4654" s="1" t="s">
        <v>4691</v>
      </c>
      <c r="B4654" s="1" t="s">
        <v>36</v>
      </c>
      <c r="C4654" s="1">
        <v>2.0</v>
      </c>
      <c r="D4654" s="1">
        <v>5.0</v>
      </c>
      <c r="E4654" s="1">
        <v>10.0</v>
      </c>
      <c r="F4654" s="1" t="s">
        <v>39</v>
      </c>
      <c r="H4654" s="2">
        <v>45182.0</v>
      </c>
      <c r="J4654" s="3">
        <f t="shared" si="2"/>
        <v>2</v>
      </c>
      <c r="K4654" s="4">
        <f t="shared" si="3"/>
        <v>5</v>
      </c>
      <c r="L4654" s="4">
        <f t="shared" si="4"/>
        <v>10</v>
      </c>
      <c r="S4654" s="1" t="s">
        <v>4691</v>
      </c>
      <c r="T4654" s="4" t="str">
        <f t="shared" si="5"/>
        <v>Salad</v>
      </c>
      <c r="U4654" s="4" t="str">
        <f t="shared" si="6"/>
        <v>UNKNOWN</v>
      </c>
      <c r="V4654" s="4" t="str">
        <f t="shared" si="7"/>
        <v>Digital Wallet</v>
      </c>
      <c r="W4654" s="4">
        <f t="shared" ref="W4654:Y4654" si="4661">IF(OR(J4654 = "ERROR", J4654 = ""), "UNKNOWN", J4654)</f>
        <v>2</v>
      </c>
      <c r="X4654" s="4">
        <f t="shared" si="4661"/>
        <v>5</v>
      </c>
      <c r="Y4654" s="4">
        <f t="shared" si="4661"/>
        <v>10</v>
      </c>
      <c r="Z4654" s="5">
        <f t="shared" si="9"/>
        <v>45182</v>
      </c>
    </row>
    <row r="4655">
      <c r="A4655" s="1" t="s">
        <v>4692</v>
      </c>
      <c r="B4655" s="1" t="s">
        <v>55</v>
      </c>
      <c r="C4655" s="1">
        <v>3.0</v>
      </c>
      <c r="D4655" s="1">
        <v>3.0</v>
      </c>
      <c r="E4655" s="1">
        <v>9.0</v>
      </c>
      <c r="F4655" s="1" t="s">
        <v>39</v>
      </c>
      <c r="G4655" s="1" t="s">
        <v>25</v>
      </c>
      <c r="H4655" s="2">
        <v>44954.0</v>
      </c>
      <c r="J4655" s="3">
        <f t="shared" si="2"/>
        <v>3</v>
      </c>
      <c r="K4655" s="4">
        <f t="shared" si="3"/>
        <v>3</v>
      </c>
      <c r="L4655" s="4">
        <f t="shared" si="4"/>
        <v>9</v>
      </c>
      <c r="S4655" s="1" t="s">
        <v>4692</v>
      </c>
      <c r="T4655" s="4" t="str">
        <f t="shared" si="5"/>
        <v>Juice</v>
      </c>
      <c r="U4655" s="4" t="str">
        <f t="shared" si="6"/>
        <v>UNKNOWN</v>
      </c>
      <c r="V4655" s="4" t="str">
        <f t="shared" si="7"/>
        <v>Digital Wallet</v>
      </c>
      <c r="W4655" s="4">
        <f t="shared" ref="W4655:Y4655" si="4662">IF(OR(J4655 = "ERROR", J4655 = ""), "UNKNOWN", J4655)</f>
        <v>3</v>
      </c>
      <c r="X4655" s="4">
        <f t="shared" si="4662"/>
        <v>3</v>
      </c>
      <c r="Y4655" s="4">
        <f t="shared" si="4662"/>
        <v>9</v>
      </c>
      <c r="Z4655" s="5">
        <f t="shared" si="9"/>
        <v>44954</v>
      </c>
    </row>
    <row r="4656">
      <c r="A4656" s="1" t="s">
        <v>4693</v>
      </c>
      <c r="B4656" s="1" t="s">
        <v>41</v>
      </c>
      <c r="C4656" s="1">
        <v>5.0</v>
      </c>
      <c r="D4656" s="1">
        <v>4.0</v>
      </c>
      <c r="E4656" s="1">
        <v>20.0</v>
      </c>
      <c r="F4656" s="1" t="s">
        <v>28</v>
      </c>
      <c r="H4656" s="2">
        <v>45141.0</v>
      </c>
      <c r="J4656" s="3">
        <f t="shared" si="2"/>
        <v>5</v>
      </c>
      <c r="K4656" s="4">
        <f t="shared" si="3"/>
        <v>4</v>
      </c>
      <c r="L4656" s="4">
        <f t="shared" si="4"/>
        <v>20</v>
      </c>
      <c r="S4656" s="1" t="s">
        <v>4693</v>
      </c>
      <c r="T4656" s="4" t="str">
        <f t="shared" si="5"/>
        <v>Smoothie</v>
      </c>
      <c r="U4656" s="4" t="str">
        <f t="shared" si="6"/>
        <v>UNKNOWN</v>
      </c>
      <c r="V4656" s="4" t="str">
        <f t="shared" si="7"/>
        <v>Cash</v>
      </c>
      <c r="W4656" s="4">
        <f t="shared" ref="W4656:Y4656" si="4663">IF(OR(J4656 = "ERROR", J4656 = ""), "UNKNOWN", J4656)</f>
        <v>5</v>
      </c>
      <c r="X4656" s="4">
        <f t="shared" si="4663"/>
        <v>4</v>
      </c>
      <c r="Y4656" s="4">
        <f t="shared" si="4663"/>
        <v>20</v>
      </c>
      <c r="Z4656" s="5">
        <f t="shared" si="9"/>
        <v>45141</v>
      </c>
    </row>
    <row r="4657">
      <c r="A4657" s="1" t="s">
        <v>4694</v>
      </c>
      <c r="B4657" s="1" t="s">
        <v>22</v>
      </c>
      <c r="C4657" s="1">
        <v>2.0</v>
      </c>
      <c r="D4657" s="1">
        <v>2.0</v>
      </c>
      <c r="E4657" s="1">
        <v>4.0</v>
      </c>
      <c r="G4657" s="1" t="s">
        <v>30</v>
      </c>
      <c r="H4657" s="2">
        <v>45147.0</v>
      </c>
      <c r="J4657" s="3">
        <f t="shared" si="2"/>
        <v>2</v>
      </c>
      <c r="K4657" s="4">
        <f t="shared" si="3"/>
        <v>2</v>
      </c>
      <c r="L4657" s="4">
        <f t="shared" si="4"/>
        <v>4</v>
      </c>
      <c r="S4657" s="1" t="s">
        <v>4694</v>
      </c>
      <c r="T4657" s="4" t="str">
        <f t="shared" si="5"/>
        <v>Coffee</v>
      </c>
      <c r="U4657" s="4" t="str">
        <f t="shared" si="6"/>
        <v>UNKNOWN</v>
      </c>
      <c r="V4657" s="4" t="str">
        <f t="shared" si="7"/>
        <v>UNKNOWN</v>
      </c>
      <c r="W4657" s="4">
        <f t="shared" ref="W4657:Y4657" si="4664">IF(OR(J4657 = "ERROR", J4657 = ""), "UNKNOWN", J4657)</f>
        <v>2</v>
      </c>
      <c r="X4657" s="4">
        <f t="shared" si="4664"/>
        <v>2</v>
      </c>
      <c r="Y4657" s="4">
        <f t="shared" si="4664"/>
        <v>4</v>
      </c>
      <c r="Z4657" s="5">
        <f t="shared" si="9"/>
        <v>45147</v>
      </c>
    </row>
    <row r="4658">
      <c r="A4658" s="1" t="s">
        <v>4695</v>
      </c>
      <c r="B4658" s="1" t="s">
        <v>30</v>
      </c>
      <c r="C4658" s="1">
        <v>3.0</v>
      </c>
      <c r="D4658" s="1">
        <v>3.0</v>
      </c>
      <c r="F4658" s="1" t="s">
        <v>30</v>
      </c>
      <c r="H4658" s="2">
        <v>45013.0</v>
      </c>
      <c r="J4658" s="3">
        <f t="shared" si="2"/>
        <v>3</v>
      </c>
      <c r="K4658" s="4">
        <f t="shared" si="3"/>
        <v>3</v>
      </c>
      <c r="L4658" s="4">
        <f t="shared" si="4"/>
        <v>9</v>
      </c>
      <c r="S4658" s="1" t="s">
        <v>4695</v>
      </c>
      <c r="T4658" s="4" t="str">
        <f t="shared" si="5"/>
        <v>UNKNOWN</v>
      </c>
      <c r="U4658" s="4" t="str">
        <f t="shared" si="6"/>
        <v>UNKNOWN</v>
      </c>
      <c r="V4658" s="4" t="str">
        <f t="shared" si="7"/>
        <v>UNKNOWN</v>
      </c>
      <c r="W4658" s="4">
        <f t="shared" ref="W4658:Y4658" si="4665">IF(OR(J4658 = "ERROR", J4658 = ""), "UNKNOWN", J4658)</f>
        <v>3</v>
      </c>
      <c r="X4658" s="4">
        <f t="shared" si="4665"/>
        <v>3</v>
      </c>
      <c r="Y4658" s="4">
        <f t="shared" si="4665"/>
        <v>9</v>
      </c>
      <c r="Z4658" s="5">
        <f t="shared" si="9"/>
        <v>45013</v>
      </c>
    </row>
    <row r="4659">
      <c r="A4659" s="1" t="s">
        <v>4696</v>
      </c>
      <c r="B4659" s="1" t="s">
        <v>44</v>
      </c>
      <c r="C4659" s="1" t="s">
        <v>25</v>
      </c>
      <c r="D4659" s="1">
        <v>4.0</v>
      </c>
      <c r="E4659" s="1">
        <v>12.0</v>
      </c>
      <c r="G4659" s="1" t="s">
        <v>29</v>
      </c>
      <c r="H4659" s="2">
        <v>44957.0</v>
      </c>
      <c r="J4659" s="3">
        <f t="shared" si="2"/>
        <v>3</v>
      </c>
      <c r="K4659" s="4">
        <f t="shared" si="3"/>
        <v>4</v>
      </c>
      <c r="L4659" s="4">
        <f t="shared" si="4"/>
        <v>12</v>
      </c>
      <c r="S4659" s="1" t="s">
        <v>4696</v>
      </c>
      <c r="T4659" s="4" t="str">
        <f t="shared" si="5"/>
        <v>Sandwich</v>
      </c>
      <c r="U4659" s="4" t="str">
        <f t="shared" si="6"/>
        <v>In-store</v>
      </c>
      <c r="V4659" s="4" t="str">
        <f t="shared" si="7"/>
        <v>UNKNOWN</v>
      </c>
      <c r="W4659" s="4">
        <f t="shared" ref="W4659:Y4659" si="4666">IF(OR(J4659 = "ERROR", J4659 = ""), "UNKNOWN", J4659)</f>
        <v>3</v>
      </c>
      <c r="X4659" s="4">
        <f t="shared" si="4666"/>
        <v>4</v>
      </c>
      <c r="Y4659" s="4">
        <f t="shared" si="4666"/>
        <v>12</v>
      </c>
      <c r="Z4659" s="5">
        <f t="shared" si="9"/>
        <v>44957</v>
      </c>
    </row>
    <row r="4660">
      <c r="A4660" s="1" t="s">
        <v>4697</v>
      </c>
      <c r="B4660" s="1" t="s">
        <v>55</v>
      </c>
      <c r="C4660" s="1">
        <v>3.0</v>
      </c>
      <c r="D4660" s="1">
        <v>3.0</v>
      </c>
      <c r="E4660" s="1">
        <v>9.0</v>
      </c>
      <c r="G4660" s="1" t="s">
        <v>29</v>
      </c>
      <c r="H4660" s="6">
        <v>45213.0</v>
      </c>
      <c r="J4660" s="3">
        <f t="shared" si="2"/>
        <v>3</v>
      </c>
      <c r="K4660" s="4">
        <f t="shared" si="3"/>
        <v>3</v>
      </c>
      <c r="L4660" s="4">
        <f t="shared" si="4"/>
        <v>9</v>
      </c>
      <c r="S4660" s="1" t="s">
        <v>4697</v>
      </c>
      <c r="T4660" s="4" t="str">
        <f t="shared" si="5"/>
        <v>Juice</v>
      </c>
      <c r="U4660" s="4" t="str">
        <f t="shared" si="6"/>
        <v>In-store</v>
      </c>
      <c r="V4660" s="4" t="str">
        <f t="shared" si="7"/>
        <v>UNKNOWN</v>
      </c>
      <c r="W4660" s="4">
        <f t="shared" ref="W4660:Y4660" si="4667">IF(OR(J4660 = "ERROR", J4660 = ""), "UNKNOWN", J4660)</f>
        <v>3</v>
      </c>
      <c r="X4660" s="4">
        <f t="shared" si="4667"/>
        <v>3</v>
      </c>
      <c r="Y4660" s="4">
        <f t="shared" si="4667"/>
        <v>9</v>
      </c>
      <c r="Z4660" s="7">
        <f t="shared" si="9"/>
        <v>45213</v>
      </c>
    </row>
    <row r="4661">
      <c r="A4661" s="1" t="s">
        <v>4698</v>
      </c>
      <c r="B4661" s="1" t="s">
        <v>81</v>
      </c>
      <c r="C4661" s="1">
        <v>2.0</v>
      </c>
      <c r="D4661" s="1">
        <v>1.5</v>
      </c>
      <c r="F4661" s="1" t="s">
        <v>28</v>
      </c>
      <c r="G4661" s="1" t="s">
        <v>24</v>
      </c>
      <c r="H4661" s="6">
        <v>45284.0</v>
      </c>
      <c r="J4661" s="3">
        <f t="shared" si="2"/>
        <v>2</v>
      </c>
      <c r="K4661" s="4">
        <f t="shared" si="3"/>
        <v>1.5</v>
      </c>
      <c r="L4661" s="4">
        <f t="shared" si="4"/>
        <v>3</v>
      </c>
      <c r="S4661" s="1" t="s">
        <v>4698</v>
      </c>
      <c r="T4661" s="4" t="str">
        <f t="shared" si="5"/>
        <v>Tea</v>
      </c>
      <c r="U4661" s="4" t="str">
        <f t="shared" si="6"/>
        <v>Takeaway</v>
      </c>
      <c r="V4661" s="4" t="str">
        <f t="shared" si="7"/>
        <v>Cash</v>
      </c>
      <c r="W4661" s="4">
        <f t="shared" ref="W4661:Y4661" si="4668">IF(OR(J4661 = "ERROR", J4661 = ""), "UNKNOWN", J4661)</f>
        <v>2</v>
      </c>
      <c r="X4661" s="4">
        <f t="shared" si="4668"/>
        <v>1.5</v>
      </c>
      <c r="Y4661" s="4">
        <f t="shared" si="4668"/>
        <v>3</v>
      </c>
      <c r="Z4661" s="7">
        <f t="shared" si="9"/>
        <v>45284</v>
      </c>
    </row>
    <row r="4662">
      <c r="A4662" s="1" t="s">
        <v>4699</v>
      </c>
      <c r="B4662" s="1" t="s">
        <v>55</v>
      </c>
      <c r="C4662" s="1">
        <v>4.0</v>
      </c>
      <c r="D4662" s="1">
        <v>3.0</v>
      </c>
      <c r="E4662" s="1">
        <v>12.0</v>
      </c>
      <c r="F4662" s="1" t="s">
        <v>28</v>
      </c>
      <c r="G4662" s="1" t="s">
        <v>29</v>
      </c>
      <c r="H4662" s="2">
        <v>45237.0</v>
      </c>
      <c r="J4662" s="3">
        <f t="shared" si="2"/>
        <v>4</v>
      </c>
      <c r="K4662" s="4">
        <f t="shared" si="3"/>
        <v>3</v>
      </c>
      <c r="L4662" s="4">
        <f t="shared" si="4"/>
        <v>12</v>
      </c>
      <c r="S4662" s="1" t="s">
        <v>4699</v>
      </c>
      <c r="T4662" s="4" t="str">
        <f t="shared" si="5"/>
        <v>Juice</v>
      </c>
      <c r="U4662" s="4" t="str">
        <f t="shared" si="6"/>
        <v>In-store</v>
      </c>
      <c r="V4662" s="4" t="str">
        <f t="shared" si="7"/>
        <v>Cash</v>
      </c>
      <c r="W4662" s="4">
        <f t="shared" ref="W4662:Y4662" si="4669">IF(OR(J4662 = "ERROR", J4662 = ""), "UNKNOWN", J4662)</f>
        <v>4</v>
      </c>
      <c r="X4662" s="4">
        <f t="shared" si="4669"/>
        <v>3</v>
      </c>
      <c r="Y4662" s="4">
        <f t="shared" si="4669"/>
        <v>12</v>
      </c>
      <c r="Z4662" s="5">
        <f t="shared" si="9"/>
        <v>45237</v>
      </c>
    </row>
    <row r="4663">
      <c r="A4663" s="1" t="s">
        <v>4700</v>
      </c>
      <c r="B4663" s="1" t="s">
        <v>44</v>
      </c>
      <c r="C4663" s="1">
        <v>2.0</v>
      </c>
      <c r="D4663" s="1">
        <v>4.0</v>
      </c>
      <c r="E4663" s="1">
        <v>8.0</v>
      </c>
      <c r="F4663" s="1" t="s">
        <v>28</v>
      </c>
      <c r="G4663" s="1" t="s">
        <v>24</v>
      </c>
      <c r="H4663" s="2">
        <v>44948.0</v>
      </c>
      <c r="J4663" s="3">
        <f t="shared" si="2"/>
        <v>2</v>
      </c>
      <c r="K4663" s="4">
        <f t="shared" si="3"/>
        <v>4</v>
      </c>
      <c r="L4663" s="4">
        <f t="shared" si="4"/>
        <v>8</v>
      </c>
      <c r="S4663" s="1" t="s">
        <v>4700</v>
      </c>
      <c r="T4663" s="4" t="str">
        <f t="shared" si="5"/>
        <v>Sandwich</v>
      </c>
      <c r="U4663" s="4" t="str">
        <f t="shared" si="6"/>
        <v>Takeaway</v>
      </c>
      <c r="V4663" s="4" t="str">
        <f t="shared" si="7"/>
        <v>Cash</v>
      </c>
      <c r="W4663" s="4">
        <f t="shared" ref="W4663:Y4663" si="4670">IF(OR(J4663 = "ERROR", J4663 = ""), "UNKNOWN", J4663)</f>
        <v>2</v>
      </c>
      <c r="X4663" s="4">
        <f t="shared" si="4670"/>
        <v>4</v>
      </c>
      <c r="Y4663" s="4">
        <f t="shared" si="4670"/>
        <v>8</v>
      </c>
      <c r="Z4663" s="5">
        <f t="shared" si="9"/>
        <v>44948</v>
      </c>
    </row>
    <row r="4664">
      <c r="A4664" s="1" t="s">
        <v>4701</v>
      </c>
      <c r="B4664" s="1" t="s">
        <v>41</v>
      </c>
      <c r="C4664" s="1">
        <v>1.0</v>
      </c>
      <c r="D4664" s="1">
        <v>4.0</v>
      </c>
      <c r="E4664" s="1">
        <v>4.0</v>
      </c>
      <c r="F4664" s="1" t="s">
        <v>28</v>
      </c>
      <c r="H4664" s="2">
        <v>45239.0</v>
      </c>
      <c r="J4664" s="3">
        <f t="shared" si="2"/>
        <v>1</v>
      </c>
      <c r="K4664" s="4">
        <f t="shared" si="3"/>
        <v>4</v>
      </c>
      <c r="L4664" s="4">
        <f t="shared" si="4"/>
        <v>4</v>
      </c>
      <c r="S4664" s="1" t="s">
        <v>4701</v>
      </c>
      <c r="T4664" s="4" t="str">
        <f t="shared" si="5"/>
        <v>Smoothie</v>
      </c>
      <c r="U4664" s="4" t="str">
        <f t="shared" si="6"/>
        <v>UNKNOWN</v>
      </c>
      <c r="V4664" s="4" t="str">
        <f t="shared" si="7"/>
        <v>Cash</v>
      </c>
      <c r="W4664" s="4">
        <f t="shared" ref="W4664:Y4664" si="4671">IF(OR(J4664 = "ERROR", J4664 = ""), "UNKNOWN", J4664)</f>
        <v>1</v>
      </c>
      <c r="X4664" s="4">
        <f t="shared" si="4671"/>
        <v>4</v>
      </c>
      <c r="Y4664" s="4">
        <f t="shared" si="4671"/>
        <v>4</v>
      </c>
      <c r="Z4664" s="5">
        <f t="shared" si="9"/>
        <v>45239</v>
      </c>
    </row>
    <row r="4665">
      <c r="A4665" s="1" t="s">
        <v>4702</v>
      </c>
      <c r="B4665" s="1" t="s">
        <v>32</v>
      </c>
      <c r="C4665" s="1">
        <v>5.0</v>
      </c>
      <c r="D4665" s="1">
        <v>1.0</v>
      </c>
      <c r="E4665" s="1">
        <v>5.0</v>
      </c>
      <c r="F4665" s="1" t="s">
        <v>23</v>
      </c>
      <c r="H4665" s="2">
        <v>45170.0</v>
      </c>
      <c r="J4665" s="3">
        <f t="shared" si="2"/>
        <v>5</v>
      </c>
      <c r="K4665" s="4">
        <f t="shared" si="3"/>
        <v>1</v>
      </c>
      <c r="L4665" s="4">
        <f t="shared" si="4"/>
        <v>5</v>
      </c>
      <c r="S4665" s="1" t="s">
        <v>4702</v>
      </c>
      <c r="T4665" s="4" t="str">
        <f t="shared" si="5"/>
        <v>Cookie</v>
      </c>
      <c r="U4665" s="4" t="str">
        <f t="shared" si="6"/>
        <v>UNKNOWN</v>
      </c>
      <c r="V4665" s="4" t="str">
        <f t="shared" si="7"/>
        <v>Credit Card</v>
      </c>
      <c r="W4665" s="4">
        <f t="shared" ref="W4665:Y4665" si="4672">IF(OR(J4665 = "ERROR", J4665 = ""), "UNKNOWN", J4665)</f>
        <v>5</v>
      </c>
      <c r="X4665" s="4">
        <f t="shared" si="4672"/>
        <v>1</v>
      </c>
      <c r="Y4665" s="4">
        <f t="shared" si="4672"/>
        <v>5</v>
      </c>
      <c r="Z4665" s="5">
        <f t="shared" si="9"/>
        <v>45170</v>
      </c>
    </row>
    <row r="4666">
      <c r="A4666" s="1" t="s">
        <v>4703</v>
      </c>
      <c r="B4666" s="1" t="s">
        <v>41</v>
      </c>
      <c r="C4666" s="1">
        <v>3.0</v>
      </c>
      <c r="D4666" s="1">
        <v>4.0</v>
      </c>
      <c r="E4666" s="1">
        <v>12.0</v>
      </c>
      <c r="F4666" s="1" t="s">
        <v>39</v>
      </c>
      <c r="H4666" s="2">
        <v>45161.0</v>
      </c>
      <c r="J4666" s="3">
        <f t="shared" si="2"/>
        <v>3</v>
      </c>
      <c r="K4666" s="4">
        <f t="shared" si="3"/>
        <v>4</v>
      </c>
      <c r="L4666" s="4">
        <f t="shared" si="4"/>
        <v>12</v>
      </c>
      <c r="S4666" s="1" t="s">
        <v>4703</v>
      </c>
      <c r="T4666" s="4" t="str">
        <f t="shared" si="5"/>
        <v>Smoothie</v>
      </c>
      <c r="U4666" s="4" t="str">
        <f t="shared" si="6"/>
        <v>UNKNOWN</v>
      </c>
      <c r="V4666" s="4" t="str">
        <f t="shared" si="7"/>
        <v>Digital Wallet</v>
      </c>
      <c r="W4666" s="4">
        <f t="shared" ref="W4666:Y4666" si="4673">IF(OR(J4666 = "ERROR", J4666 = ""), "UNKNOWN", J4666)</f>
        <v>3</v>
      </c>
      <c r="X4666" s="4">
        <f t="shared" si="4673"/>
        <v>4</v>
      </c>
      <c r="Y4666" s="4">
        <f t="shared" si="4673"/>
        <v>12</v>
      </c>
      <c r="Z4666" s="5">
        <f t="shared" si="9"/>
        <v>45161</v>
      </c>
    </row>
    <row r="4667">
      <c r="A4667" s="1" t="s">
        <v>4704</v>
      </c>
      <c r="C4667" s="1">
        <v>1.0</v>
      </c>
      <c r="D4667" s="1">
        <v>4.0</v>
      </c>
      <c r="E4667" s="1">
        <v>4.0</v>
      </c>
      <c r="F4667" s="1" t="s">
        <v>28</v>
      </c>
      <c r="G4667" s="1" t="s">
        <v>24</v>
      </c>
      <c r="H4667" s="2">
        <v>45231.0</v>
      </c>
      <c r="J4667" s="3">
        <f t="shared" si="2"/>
        <v>1</v>
      </c>
      <c r="K4667" s="4">
        <f t="shared" si="3"/>
        <v>4</v>
      </c>
      <c r="L4667" s="4">
        <f t="shared" si="4"/>
        <v>4</v>
      </c>
      <c r="S4667" s="1" t="s">
        <v>4704</v>
      </c>
      <c r="T4667" s="4" t="str">
        <f t="shared" si="5"/>
        <v>UNKNOWN</v>
      </c>
      <c r="U4667" s="4" t="str">
        <f t="shared" si="6"/>
        <v>Takeaway</v>
      </c>
      <c r="V4667" s="4" t="str">
        <f t="shared" si="7"/>
        <v>Cash</v>
      </c>
      <c r="W4667" s="4">
        <f t="shared" ref="W4667:Y4667" si="4674">IF(OR(J4667 = "ERROR", J4667 = ""), "UNKNOWN", J4667)</f>
        <v>1</v>
      </c>
      <c r="X4667" s="4">
        <f t="shared" si="4674"/>
        <v>4</v>
      </c>
      <c r="Y4667" s="4">
        <f t="shared" si="4674"/>
        <v>4</v>
      </c>
      <c r="Z4667" s="5">
        <f t="shared" si="9"/>
        <v>45231</v>
      </c>
    </row>
    <row r="4668">
      <c r="A4668" s="1" t="s">
        <v>4705</v>
      </c>
      <c r="B4668" s="1" t="s">
        <v>27</v>
      </c>
      <c r="C4668" s="1">
        <v>4.0</v>
      </c>
      <c r="D4668" s="1">
        <v>3.0</v>
      </c>
      <c r="E4668" s="1">
        <v>12.0</v>
      </c>
      <c r="F4668" s="1" t="s">
        <v>28</v>
      </c>
      <c r="H4668" s="2">
        <v>44932.0</v>
      </c>
      <c r="J4668" s="3">
        <f t="shared" si="2"/>
        <v>4</v>
      </c>
      <c r="K4668" s="4">
        <f t="shared" si="3"/>
        <v>3</v>
      </c>
      <c r="L4668" s="4">
        <f t="shared" si="4"/>
        <v>12</v>
      </c>
      <c r="S4668" s="1" t="s">
        <v>4705</v>
      </c>
      <c r="T4668" s="4" t="str">
        <f t="shared" si="5"/>
        <v>Cake</v>
      </c>
      <c r="U4668" s="4" t="str">
        <f t="shared" si="6"/>
        <v>UNKNOWN</v>
      </c>
      <c r="V4668" s="4" t="str">
        <f t="shared" si="7"/>
        <v>Cash</v>
      </c>
      <c r="W4668" s="4">
        <f t="shared" ref="W4668:Y4668" si="4675">IF(OR(J4668 = "ERROR", J4668 = ""), "UNKNOWN", J4668)</f>
        <v>4</v>
      </c>
      <c r="X4668" s="4">
        <f t="shared" si="4675"/>
        <v>3</v>
      </c>
      <c r="Y4668" s="4">
        <f t="shared" si="4675"/>
        <v>12</v>
      </c>
      <c r="Z4668" s="5">
        <f t="shared" si="9"/>
        <v>44932</v>
      </c>
    </row>
    <row r="4669">
      <c r="A4669" s="1" t="s">
        <v>4706</v>
      </c>
      <c r="B4669" s="1" t="s">
        <v>55</v>
      </c>
      <c r="C4669" s="1">
        <v>1.0</v>
      </c>
      <c r="D4669" s="1">
        <v>3.0</v>
      </c>
      <c r="E4669" s="1">
        <v>3.0</v>
      </c>
      <c r="F4669" s="1" t="s">
        <v>28</v>
      </c>
      <c r="H4669" s="6">
        <v>45224.0</v>
      </c>
      <c r="J4669" s="3">
        <f t="shared" si="2"/>
        <v>1</v>
      </c>
      <c r="K4669" s="4">
        <f t="shared" si="3"/>
        <v>3</v>
      </c>
      <c r="L4669" s="4">
        <f t="shared" si="4"/>
        <v>3</v>
      </c>
      <c r="S4669" s="1" t="s">
        <v>4706</v>
      </c>
      <c r="T4669" s="4" t="str">
        <f t="shared" si="5"/>
        <v>Juice</v>
      </c>
      <c r="U4669" s="4" t="str">
        <f t="shared" si="6"/>
        <v>UNKNOWN</v>
      </c>
      <c r="V4669" s="4" t="str">
        <f t="shared" si="7"/>
        <v>Cash</v>
      </c>
      <c r="W4669" s="4">
        <f t="shared" ref="W4669:Y4669" si="4676">IF(OR(J4669 = "ERROR", J4669 = ""), "UNKNOWN", J4669)</f>
        <v>1</v>
      </c>
      <c r="X4669" s="4">
        <f t="shared" si="4676"/>
        <v>3</v>
      </c>
      <c r="Y4669" s="4">
        <f t="shared" si="4676"/>
        <v>3</v>
      </c>
      <c r="Z4669" s="7">
        <f t="shared" si="9"/>
        <v>45224</v>
      </c>
    </row>
    <row r="4670">
      <c r="A4670" s="1" t="s">
        <v>4707</v>
      </c>
      <c r="B4670" s="1" t="s">
        <v>36</v>
      </c>
      <c r="C4670" s="1">
        <v>4.0</v>
      </c>
      <c r="D4670" s="1">
        <v>5.0</v>
      </c>
      <c r="E4670" s="1">
        <v>20.0</v>
      </c>
      <c r="G4670" s="1" t="s">
        <v>29</v>
      </c>
      <c r="H4670" s="6">
        <v>45258.0</v>
      </c>
      <c r="J4670" s="3">
        <f t="shared" si="2"/>
        <v>4</v>
      </c>
      <c r="K4670" s="4">
        <f t="shared" si="3"/>
        <v>5</v>
      </c>
      <c r="L4670" s="4">
        <f t="shared" si="4"/>
        <v>20</v>
      </c>
      <c r="S4670" s="1" t="s">
        <v>4707</v>
      </c>
      <c r="T4670" s="4" t="str">
        <f t="shared" si="5"/>
        <v>Salad</v>
      </c>
      <c r="U4670" s="4" t="str">
        <f t="shared" si="6"/>
        <v>In-store</v>
      </c>
      <c r="V4670" s="4" t="str">
        <f t="shared" si="7"/>
        <v>UNKNOWN</v>
      </c>
      <c r="W4670" s="4">
        <f t="shared" ref="W4670:Y4670" si="4677">IF(OR(J4670 = "ERROR", J4670 = ""), "UNKNOWN", J4670)</f>
        <v>4</v>
      </c>
      <c r="X4670" s="4">
        <f t="shared" si="4677"/>
        <v>5</v>
      </c>
      <c r="Y4670" s="4">
        <f t="shared" si="4677"/>
        <v>20</v>
      </c>
      <c r="Z4670" s="7">
        <f t="shared" si="9"/>
        <v>45258</v>
      </c>
    </row>
    <row r="4671">
      <c r="A4671" s="1" t="s">
        <v>4708</v>
      </c>
      <c r="B4671" s="1" t="s">
        <v>41</v>
      </c>
      <c r="C4671" s="1">
        <v>5.0</v>
      </c>
      <c r="D4671" s="1">
        <v>4.0</v>
      </c>
      <c r="E4671" s="1">
        <v>20.0</v>
      </c>
      <c r="G4671" s="1" t="s">
        <v>29</v>
      </c>
      <c r="H4671" s="2">
        <v>45117.0</v>
      </c>
      <c r="J4671" s="3">
        <f t="shared" si="2"/>
        <v>5</v>
      </c>
      <c r="K4671" s="4">
        <f t="shared" si="3"/>
        <v>4</v>
      </c>
      <c r="L4671" s="4">
        <f t="shared" si="4"/>
        <v>20</v>
      </c>
      <c r="S4671" s="1" t="s">
        <v>4708</v>
      </c>
      <c r="T4671" s="4" t="str">
        <f t="shared" si="5"/>
        <v>Smoothie</v>
      </c>
      <c r="U4671" s="4" t="str">
        <f t="shared" si="6"/>
        <v>In-store</v>
      </c>
      <c r="V4671" s="4" t="str">
        <f t="shared" si="7"/>
        <v>UNKNOWN</v>
      </c>
      <c r="W4671" s="4">
        <f t="shared" ref="W4671:Y4671" si="4678">IF(OR(J4671 = "ERROR", J4671 = ""), "UNKNOWN", J4671)</f>
        <v>5</v>
      </c>
      <c r="X4671" s="4">
        <f t="shared" si="4678"/>
        <v>4</v>
      </c>
      <c r="Y4671" s="4">
        <f t="shared" si="4678"/>
        <v>20</v>
      </c>
      <c r="Z4671" s="5">
        <f t="shared" si="9"/>
        <v>45117</v>
      </c>
    </row>
    <row r="4672">
      <c r="A4672" s="1" t="s">
        <v>4709</v>
      </c>
      <c r="B4672" s="1" t="s">
        <v>55</v>
      </c>
      <c r="C4672" s="1">
        <v>5.0</v>
      </c>
      <c r="D4672" s="1">
        <v>3.0</v>
      </c>
      <c r="E4672" s="1">
        <v>15.0</v>
      </c>
      <c r="F4672" s="1" t="s">
        <v>25</v>
      </c>
      <c r="G4672" s="1" t="s">
        <v>24</v>
      </c>
      <c r="H4672" s="2">
        <v>45097.0</v>
      </c>
      <c r="J4672" s="3">
        <f t="shared" si="2"/>
        <v>5</v>
      </c>
      <c r="K4672" s="4">
        <f t="shared" si="3"/>
        <v>3</v>
      </c>
      <c r="L4672" s="4">
        <f t="shared" si="4"/>
        <v>15</v>
      </c>
      <c r="S4672" s="1" t="s">
        <v>4709</v>
      </c>
      <c r="T4672" s="4" t="str">
        <f t="shared" si="5"/>
        <v>Juice</v>
      </c>
      <c r="U4672" s="4" t="str">
        <f t="shared" si="6"/>
        <v>Takeaway</v>
      </c>
      <c r="V4672" s="4" t="str">
        <f t="shared" si="7"/>
        <v>UNKNOWN</v>
      </c>
      <c r="W4672" s="4">
        <f t="shared" ref="W4672:Y4672" si="4679">IF(OR(J4672 = "ERROR", J4672 = ""), "UNKNOWN", J4672)</f>
        <v>5</v>
      </c>
      <c r="X4672" s="4">
        <f t="shared" si="4679"/>
        <v>3</v>
      </c>
      <c r="Y4672" s="4">
        <f t="shared" si="4679"/>
        <v>15</v>
      </c>
      <c r="Z4672" s="5">
        <f t="shared" si="9"/>
        <v>45097</v>
      </c>
    </row>
    <row r="4673">
      <c r="A4673" s="1" t="s">
        <v>4710</v>
      </c>
      <c r="B4673" s="1" t="s">
        <v>44</v>
      </c>
      <c r="C4673" s="1">
        <v>4.0</v>
      </c>
      <c r="D4673" s="1">
        <v>4.0</v>
      </c>
      <c r="E4673" s="1">
        <v>16.0</v>
      </c>
      <c r="G4673" s="1" t="s">
        <v>24</v>
      </c>
      <c r="H4673" s="2">
        <v>45010.0</v>
      </c>
      <c r="J4673" s="3">
        <f t="shared" si="2"/>
        <v>4</v>
      </c>
      <c r="K4673" s="4">
        <f t="shared" si="3"/>
        <v>4</v>
      </c>
      <c r="L4673" s="4">
        <f t="shared" si="4"/>
        <v>16</v>
      </c>
      <c r="S4673" s="1" t="s">
        <v>4710</v>
      </c>
      <c r="T4673" s="4" t="str">
        <f t="shared" si="5"/>
        <v>Sandwich</v>
      </c>
      <c r="U4673" s="4" t="str">
        <f t="shared" si="6"/>
        <v>Takeaway</v>
      </c>
      <c r="V4673" s="4" t="str">
        <f t="shared" si="7"/>
        <v>UNKNOWN</v>
      </c>
      <c r="W4673" s="4">
        <f t="shared" ref="W4673:Y4673" si="4680">IF(OR(J4673 = "ERROR", J4673 = ""), "UNKNOWN", J4673)</f>
        <v>4</v>
      </c>
      <c r="X4673" s="4">
        <f t="shared" si="4680"/>
        <v>4</v>
      </c>
      <c r="Y4673" s="4">
        <f t="shared" si="4680"/>
        <v>16</v>
      </c>
      <c r="Z4673" s="5">
        <f t="shared" si="9"/>
        <v>45010</v>
      </c>
    </row>
    <row r="4674">
      <c r="A4674" s="1" t="s">
        <v>4711</v>
      </c>
      <c r="B4674" s="1" t="s">
        <v>22</v>
      </c>
      <c r="C4674" s="1">
        <v>3.0</v>
      </c>
      <c r="D4674" s="1" t="s">
        <v>25</v>
      </c>
      <c r="E4674" s="1">
        <v>6.0</v>
      </c>
      <c r="F4674" s="1" t="s">
        <v>28</v>
      </c>
      <c r="G4674" s="1" t="s">
        <v>24</v>
      </c>
      <c r="H4674" s="2">
        <v>45100.0</v>
      </c>
      <c r="J4674" s="3">
        <f t="shared" si="2"/>
        <v>3</v>
      </c>
      <c r="K4674" s="4">
        <f t="shared" si="3"/>
        <v>2</v>
      </c>
      <c r="L4674" s="4">
        <f t="shared" si="4"/>
        <v>6</v>
      </c>
      <c r="S4674" s="1" t="s">
        <v>4711</v>
      </c>
      <c r="T4674" s="4" t="str">
        <f t="shared" si="5"/>
        <v>Coffee</v>
      </c>
      <c r="U4674" s="4" t="str">
        <f t="shared" si="6"/>
        <v>Takeaway</v>
      </c>
      <c r="V4674" s="4" t="str">
        <f t="shared" si="7"/>
        <v>Cash</v>
      </c>
      <c r="W4674" s="4">
        <f t="shared" ref="W4674:Y4674" si="4681">IF(OR(J4674 = "ERROR", J4674 = ""), "UNKNOWN", J4674)</f>
        <v>3</v>
      </c>
      <c r="X4674" s="4">
        <f t="shared" si="4681"/>
        <v>2</v>
      </c>
      <c r="Y4674" s="4">
        <f t="shared" si="4681"/>
        <v>6</v>
      </c>
      <c r="Z4674" s="5">
        <f t="shared" si="9"/>
        <v>45100</v>
      </c>
    </row>
    <row r="4675">
      <c r="A4675" s="1" t="s">
        <v>4712</v>
      </c>
      <c r="B4675" s="1" t="s">
        <v>27</v>
      </c>
      <c r="C4675" s="1">
        <v>5.0</v>
      </c>
      <c r="D4675" s="1">
        <v>3.0</v>
      </c>
      <c r="E4675" s="1">
        <v>15.0</v>
      </c>
      <c r="G4675" s="1" t="s">
        <v>29</v>
      </c>
      <c r="H4675" s="6">
        <v>45286.0</v>
      </c>
      <c r="J4675" s="3">
        <f t="shared" si="2"/>
        <v>5</v>
      </c>
      <c r="K4675" s="4">
        <f t="shared" si="3"/>
        <v>3</v>
      </c>
      <c r="L4675" s="4">
        <f t="shared" si="4"/>
        <v>15</v>
      </c>
      <c r="S4675" s="1" t="s">
        <v>4712</v>
      </c>
      <c r="T4675" s="4" t="str">
        <f t="shared" si="5"/>
        <v>Cake</v>
      </c>
      <c r="U4675" s="4" t="str">
        <f t="shared" si="6"/>
        <v>In-store</v>
      </c>
      <c r="V4675" s="4" t="str">
        <f t="shared" si="7"/>
        <v>UNKNOWN</v>
      </c>
      <c r="W4675" s="4">
        <f t="shared" ref="W4675:Y4675" si="4682">IF(OR(J4675 = "ERROR", J4675 = ""), "UNKNOWN", J4675)</f>
        <v>5</v>
      </c>
      <c r="X4675" s="4">
        <f t="shared" si="4682"/>
        <v>3</v>
      </c>
      <c r="Y4675" s="4">
        <f t="shared" si="4682"/>
        <v>15</v>
      </c>
      <c r="Z4675" s="7">
        <f t="shared" si="9"/>
        <v>45286</v>
      </c>
    </row>
    <row r="4676">
      <c r="A4676" s="1" t="s">
        <v>4713</v>
      </c>
      <c r="B4676" s="1" t="s">
        <v>41</v>
      </c>
      <c r="C4676" s="1">
        <v>3.0</v>
      </c>
      <c r="D4676" s="1">
        <v>4.0</v>
      </c>
      <c r="E4676" s="1" t="s">
        <v>30</v>
      </c>
      <c r="F4676" s="1" t="s">
        <v>23</v>
      </c>
      <c r="H4676" s="2">
        <v>45128.0</v>
      </c>
      <c r="J4676" s="3">
        <f t="shared" si="2"/>
        <v>3</v>
      </c>
      <c r="K4676" s="4">
        <f t="shared" si="3"/>
        <v>4</v>
      </c>
      <c r="L4676" s="4">
        <f t="shared" si="4"/>
        <v>12</v>
      </c>
      <c r="S4676" s="1" t="s">
        <v>4713</v>
      </c>
      <c r="T4676" s="4" t="str">
        <f t="shared" si="5"/>
        <v>Smoothie</v>
      </c>
      <c r="U4676" s="4" t="str">
        <f t="shared" si="6"/>
        <v>UNKNOWN</v>
      </c>
      <c r="V4676" s="4" t="str">
        <f t="shared" si="7"/>
        <v>Credit Card</v>
      </c>
      <c r="W4676" s="4">
        <f t="shared" ref="W4676:Y4676" si="4683">IF(OR(J4676 = "ERROR", J4676 = ""), "UNKNOWN", J4676)</f>
        <v>3</v>
      </c>
      <c r="X4676" s="4">
        <f t="shared" si="4683"/>
        <v>4</v>
      </c>
      <c r="Y4676" s="4">
        <f t="shared" si="4683"/>
        <v>12</v>
      </c>
      <c r="Z4676" s="5">
        <f t="shared" si="9"/>
        <v>45128</v>
      </c>
    </row>
    <row r="4677">
      <c r="A4677" s="1" t="s">
        <v>4714</v>
      </c>
      <c r="B4677" s="1" t="s">
        <v>41</v>
      </c>
      <c r="C4677" s="1">
        <v>4.0</v>
      </c>
      <c r="D4677" s="1">
        <v>4.0</v>
      </c>
      <c r="E4677" s="1">
        <v>16.0</v>
      </c>
      <c r="F4677" s="1" t="s">
        <v>28</v>
      </c>
      <c r="H4677" s="2">
        <v>45267.0</v>
      </c>
      <c r="J4677" s="3">
        <f t="shared" si="2"/>
        <v>4</v>
      </c>
      <c r="K4677" s="4">
        <f t="shared" si="3"/>
        <v>4</v>
      </c>
      <c r="L4677" s="4">
        <f t="shared" si="4"/>
        <v>16</v>
      </c>
      <c r="S4677" s="1" t="s">
        <v>4714</v>
      </c>
      <c r="T4677" s="4" t="str">
        <f t="shared" si="5"/>
        <v>Smoothie</v>
      </c>
      <c r="U4677" s="4" t="str">
        <f t="shared" si="6"/>
        <v>UNKNOWN</v>
      </c>
      <c r="V4677" s="4" t="str">
        <f t="shared" si="7"/>
        <v>Cash</v>
      </c>
      <c r="W4677" s="4">
        <f t="shared" ref="W4677:Y4677" si="4684">IF(OR(J4677 = "ERROR", J4677 = ""), "UNKNOWN", J4677)</f>
        <v>4</v>
      </c>
      <c r="X4677" s="4">
        <f t="shared" si="4684"/>
        <v>4</v>
      </c>
      <c r="Y4677" s="4">
        <f t="shared" si="4684"/>
        <v>16</v>
      </c>
      <c r="Z4677" s="5">
        <f t="shared" si="9"/>
        <v>45267</v>
      </c>
    </row>
    <row r="4678">
      <c r="A4678" s="1" t="s">
        <v>4715</v>
      </c>
      <c r="B4678" s="1" t="s">
        <v>81</v>
      </c>
      <c r="C4678" s="1">
        <v>3.0</v>
      </c>
      <c r="D4678" s="1">
        <v>1.5</v>
      </c>
      <c r="E4678" s="1">
        <v>4.5</v>
      </c>
      <c r="F4678" s="1" t="s">
        <v>28</v>
      </c>
      <c r="G4678" s="1" t="s">
        <v>24</v>
      </c>
      <c r="H4678" s="2">
        <v>44940.0</v>
      </c>
      <c r="J4678" s="3">
        <f t="shared" si="2"/>
        <v>3</v>
      </c>
      <c r="K4678" s="4">
        <f t="shared" si="3"/>
        <v>1.5</v>
      </c>
      <c r="L4678" s="4">
        <f t="shared" si="4"/>
        <v>4.5</v>
      </c>
      <c r="S4678" s="1" t="s">
        <v>4715</v>
      </c>
      <c r="T4678" s="4" t="str">
        <f t="shared" si="5"/>
        <v>Tea</v>
      </c>
      <c r="U4678" s="4" t="str">
        <f t="shared" si="6"/>
        <v>Takeaway</v>
      </c>
      <c r="V4678" s="4" t="str">
        <f t="shared" si="7"/>
        <v>Cash</v>
      </c>
      <c r="W4678" s="4">
        <f t="shared" ref="W4678:Y4678" si="4685">IF(OR(J4678 = "ERROR", J4678 = ""), "UNKNOWN", J4678)</f>
        <v>3</v>
      </c>
      <c r="X4678" s="4">
        <f t="shared" si="4685"/>
        <v>1.5</v>
      </c>
      <c r="Y4678" s="4">
        <f t="shared" si="4685"/>
        <v>4.5</v>
      </c>
      <c r="Z4678" s="5">
        <f t="shared" si="9"/>
        <v>44940</v>
      </c>
    </row>
    <row r="4679">
      <c r="A4679" s="1" t="s">
        <v>4716</v>
      </c>
      <c r="B4679" s="1" t="s">
        <v>32</v>
      </c>
      <c r="C4679" s="1">
        <v>3.0</v>
      </c>
      <c r="D4679" s="1">
        <v>1.0</v>
      </c>
      <c r="E4679" s="1">
        <v>3.0</v>
      </c>
      <c r="G4679" s="1" t="s">
        <v>29</v>
      </c>
      <c r="H4679" s="2">
        <v>45094.0</v>
      </c>
      <c r="J4679" s="3">
        <f t="shared" si="2"/>
        <v>3</v>
      </c>
      <c r="K4679" s="4">
        <f t="shared" si="3"/>
        <v>1</v>
      </c>
      <c r="L4679" s="4">
        <f t="shared" si="4"/>
        <v>3</v>
      </c>
      <c r="S4679" s="1" t="s">
        <v>4716</v>
      </c>
      <c r="T4679" s="4" t="str">
        <f t="shared" si="5"/>
        <v>Cookie</v>
      </c>
      <c r="U4679" s="4" t="str">
        <f t="shared" si="6"/>
        <v>In-store</v>
      </c>
      <c r="V4679" s="4" t="str">
        <f t="shared" si="7"/>
        <v>UNKNOWN</v>
      </c>
      <c r="W4679" s="4">
        <f t="shared" ref="W4679:Y4679" si="4686">IF(OR(J4679 = "ERROR", J4679 = ""), "UNKNOWN", J4679)</f>
        <v>3</v>
      </c>
      <c r="X4679" s="4">
        <f t="shared" si="4686"/>
        <v>1</v>
      </c>
      <c r="Y4679" s="4">
        <f t="shared" si="4686"/>
        <v>3</v>
      </c>
      <c r="Z4679" s="5">
        <f t="shared" si="9"/>
        <v>45094</v>
      </c>
    </row>
    <row r="4680">
      <c r="A4680" s="1" t="s">
        <v>4717</v>
      </c>
      <c r="B4680" s="1" t="s">
        <v>81</v>
      </c>
      <c r="C4680" s="1">
        <v>5.0</v>
      </c>
      <c r="D4680" s="1">
        <v>1.5</v>
      </c>
      <c r="E4680" s="1">
        <v>7.5</v>
      </c>
      <c r="F4680" s="1" t="s">
        <v>39</v>
      </c>
      <c r="G4680" s="1" t="s">
        <v>29</v>
      </c>
      <c r="H4680" s="2">
        <v>45080.0</v>
      </c>
      <c r="J4680" s="3">
        <f t="shared" si="2"/>
        <v>5</v>
      </c>
      <c r="K4680" s="4">
        <f t="shared" si="3"/>
        <v>1.5</v>
      </c>
      <c r="L4680" s="4">
        <f t="shared" si="4"/>
        <v>7.5</v>
      </c>
      <c r="S4680" s="1" t="s">
        <v>4717</v>
      </c>
      <c r="T4680" s="4" t="str">
        <f t="shared" si="5"/>
        <v>Tea</v>
      </c>
      <c r="U4680" s="4" t="str">
        <f t="shared" si="6"/>
        <v>In-store</v>
      </c>
      <c r="V4680" s="4" t="str">
        <f t="shared" si="7"/>
        <v>Digital Wallet</v>
      </c>
      <c r="W4680" s="4">
        <f t="shared" ref="W4680:Y4680" si="4687">IF(OR(J4680 = "ERROR", J4680 = ""), "UNKNOWN", J4680)</f>
        <v>5</v>
      </c>
      <c r="X4680" s="4">
        <f t="shared" si="4687"/>
        <v>1.5</v>
      </c>
      <c r="Y4680" s="4">
        <f t="shared" si="4687"/>
        <v>7.5</v>
      </c>
      <c r="Z4680" s="5">
        <f t="shared" si="9"/>
        <v>45080</v>
      </c>
    </row>
    <row r="4681">
      <c r="A4681" s="1" t="s">
        <v>4718</v>
      </c>
      <c r="B4681" s="1" t="s">
        <v>55</v>
      </c>
      <c r="D4681" s="1">
        <v>3.0</v>
      </c>
      <c r="E4681" s="1">
        <v>3.0</v>
      </c>
      <c r="F4681" s="1" t="s">
        <v>39</v>
      </c>
      <c r="G4681" s="1" t="s">
        <v>29</v>
      </c>
      <c r="H4681" s="2">
        <v>44956.0</v>
      </c>
      <c r="J4681" s="3">
        <f t="shared" si="2"/>
        <v>1</v>
      </c>
      <c r="K4681" s="4">
        <f t="shared" si="3"/>
        <v>3</v>
      </c>
      <c r="L4681" s="4">
        <f t="shared" si="4"/>
        <v>3</v>
      </c>
      <c r="S4681" s="1" t="s">
        <v>4718</v>
      </c>
      <c r="T4681" s="4" t="str">
        <f t="shared" si="5"/>
        <v>Juice</v>
      </c>
      <c r="U4681" s="4" t="str">
        <f t="shared" si="6"/>
        <v>In-store</v>
      </c>
      <c r="V4681" s="4" t="str">
        <f t="shared" si="7"/>
        <v>Digital Wallet</v>
      </c>
      <c r="W4681" s="4">
        <f t="shared" ref="W4681:Y4681" si="4688">IF(OR(J4681 = "ERROR", J4681 = ""), "UNKNOWN", J4681)</f>
        <v>1</v>
      </c>
      <c r="X4681" s="4">
        <f t="shared" si="4688"/>
        <v>3</v>
      </c>
      <c r="Y4681" s="4">
        <f t="shared" si="4688"/>
        <v>3</v>
      </c>
      <c r="Z4681" s="5">
        <f t="shared" si="9"/>
        <v>44956</v>
      </c>
    </row>
    <row r="4682">
      <c r="A4682" s="1" t="s">
        <v>4719</v>
      </c>
      <c r="B4682" s="1" t="s">
        <v>41</v>
      </c>
      <c r="C4682" s="1">
        <v>5.0</v>
      </c>
      <c r="D4682" s="1">
        <v>4.0</v>
      </c>
      <c r="E4682" s="1">
        <v>20.0</v>
      </c>
      <c r="G4682" s="1" t="s">
        <v>24</v>
      </c>
      <c r="H4682" s="2">
        <v>45078.0</v>
      </c>
      <c r="J4682" s="3">
        <f t="shared" si="2"/>
        <v>5</v>
      </c>
      <c r="K4682" s="4">
        <f t="shared" si="3"/>
        <v>4</v>
      </c>
      <c r="L4682" s="4">
        <f t="shared" si="4"/>
        <v>20</v>
      </c>
      <c r="S4682" s="1" t="s">
        <v>4719</v>
      </c>
      <c r="T4682" s="4" t="str">
        <f t="shared" si="5"/>
        <v>Smoothie</v>
      </c>
      <c r="U4682" s="4" t="str">
        <f t="shared" si="6"/>
        <v>Takeaway</v>
      </c>
      <c r="V4682" s="4" t="str">
        <f t="shared" si="7"/>
        <v>UNKNOWN</v>
      </c>
      <c r="W4682" s="4">
        <f t="shared" ref="W4682:Y4682" si="4689">IF(OR(J4682 = "ERROR", J4682 = ""), "UNKNOWN", J4682)</f>
        <v>5</v>
      </c>
      <c r="X4682" s="4">
        <f t="shared" si="4689"/>
        <v>4</v>
      </c>
      <c r="Y4682" s="4">
        <f t="shared" si="4689"/>
        <v>20</v>
      </c>
      <c r="Z4682" s="5">
        <f t="shared" si="9"/>
        <v>45078</v>
      </c>
    </row>
    <row r="4683">
      <c r="A4683" s="1" t="s">
        <v>4720</v>
      </c>
      <c r="B4683" s="1" t="s">
        <v>81</v>
      </c>
      <c r="C4683" s="1">
        <v>4.0</v>
      </c>
      <c r="D4683" s="1">
        <v>1.5</v>
      </c>
      <c r="E4683" s="1">
        <v>6.0</v>
      </c>
      <c r="F4683" s="1" t="s">
        <v>25</v>
      </c>
      <c r="G4683" s="1" t="s">
        <v>25</v>
      </c>
      <c r="H4683" s="2">
        <v>45185.0</v>
      </c>
      <c r="J4683" s="3">
        <f t="shared" si="2"/>
        <v>4</v>
      </c>
      <c r="K4683" s="4">
        <f t="shared" si="3"/>
        <v>1.5</v>
      </c>
      <c r="L4683" s="4">
        <f t="shared" si="4"/>
        <v>6</v>
      </c>
      <c r="S4683" s="1" t="s">
        <v>4720</v>
      </c>
      <c r="T4683" s="4" t="str">
        <f t="shared" si="5"/>
        <v>Tea</v>
      </c>
      <c r="U4683" s="4" t="str">
        <f t="shared" si="6"/>
        <v>UNKNOWN</v>
      </c>
      <c r="V4683" s="4" t="str">
        <f t="shared" si="7"/>
        <v>UNKNOWN</v>
      </c>
      <c r="W4683" s="4">
        <f t="shared" ref="W4683:Y4683" si="4690">IF(OR(J4683 = "ERROR", J4683 = ""), "UNKNOWN", J4683)</f>
        <v>4</v>
      </c>
      <c r="X4683" s="4">
        <f t="shared" si="4690"/>
        <v>1.5</v>
      </c>
      <c r="Y4683" s="4">
        <f t="shared" si="4690"/>
        <v>6</v>
      </c>
      <c r="Z4683" s="5">
        <f t="shared" si="9"/>
        <v>45185</v>
      </c>
    </row>
    <row r="4684">
      <c r="A4684" s="1" t="s">
        <v>4721</v>
      </c>
      <c r="B4684" s="1" t="s">
        <v>44</v>
      </c>
      <c r="C4684" s="1">
        <v>1.0</v>
      </c>
      <c r="D4684" s="1">
        <v>4.0</v>
      </c>
      <c r="E4684" s="1">
        <v>4.0</v>
      </c>
      <c r="F4684" s="1" t="s">
        <v>25</v>
      </c>
      <c r="G4684" s="1" t="s">
        <v>24</v>
      </c>
      <c r="H4684" s="2">
        <v>45207.0</v>
      </c>
      <c r="J4684" s="3">
        <f t="shared" si="2"/>
        <v>1</v>
      </c>
      <c r="K4684" s="4">
        <f t="shared" si="3"/>
        <v>4</v>
      </c>
      <c r="L4684" s="4">
        <f t="shared" si="4"/>
        <v>4</v>
      </c>
      <c r="S4684" s="1" t="s">
        <v>4721</v>
      </c>
      <c r="T4684" s="4" t="str">
        <f t="shared" si="5"/>
        <v>Sandwich</v>
      </c>
      <c r="U4684" s="4" t="str">
        <f t="shared" si="6"/>
        <v>Takeaway</v>
      </c>
      <c r="V4684" s="4" t="str">
        <f t="shared" si="7"/>
        <v>UNKNOWN</v>
      </c>
      <c r="W4684" s="4">
        <f t="shared" ref="W4684:Y4684" si="4691">IF(OR(J4684 = "ERROR", J4684 = ""), "UNKNOWN", J4684)</f>
        <v>1</v>
      </c>
      <c r="X4684" s="4">
        <f t="shared" si="4691"/>
        <v>4</v>
      </c>
      <c r="Y4684" s="4">
        <f t="shared" si="4691"/>
        <v>4</v>
      </c>
      <c r="Z4684" s="5">
        <f t="shared" si="9"/>
        <v>45207</v>
      </c>
    </row>
    <row r="4685">
      <c r="A4685" s="1" t="s">
        <v>4722</v>
      </c>
      <c r="B4685" s="1" t="s">
        <v>27</v>
      </c>
      <c r="C4685" s="1">
        <v>5.0</v>
      </c>
      <c r="D4685" s="1">
        <v>3.0</v>
      </c>
      <c r="E4685" s="1">
        <v>15.0</v>
      </c>
      <c r="F4685" s="1" t="s">
        <v>23</v>
      </c>
      <c r="G4685" s="1" t="s">
        <v>29</v>
      </c>
      <c r="H4685" s="6">
        <v>45256.0</v>
      </c>
      <c r="J4685" s="3">
        <f t="shared" si="2"/>
        <v>5</v>
      </c>
      <c r="K4685" s="4">
        <f t="shared" si="3"/>
        <v>3</v>
      </c>
      <c r="L4685" s="4">
        <f t="shared" si="4"/>
        <v>15</v>
      </c>
      <c r="S4685" s="1" t="s">
        <v>4722</v>
      </c>
      <c r="T4685" s="4" t="str">
        <f t="shared" si="5"/>
        <v>Cake</v>
      </c>
      <c r="U4685" s="4" t="str">
        <f t="shared" si="6"/>
        <v>In-store</v>
      </c>
      <c r="V4685" s="4" t="str">
        <f t="shared" si="7"/>
        <v>Credit Card</v>
      </c>
      <c r="W4685" s="4">
        <f t="shared" ref="W4685:Y4685" si="4692">IF(OR(J4685 = "ERROR", J4685 = ""), "UNKNOWN", J4685)</f>
        <v>5</v>
      </c>
      <c r="X4685" s="4">
        <f t="shared" si="4692"/>
        <v>3</v>
      </c>
      <c r="Y4685" s="4">
        <f t="shared" si="4692"/>
        <v>15</v>
      </c>
      <c r="Z4685" s="7">
        <f t="shared" si="9"/>
        <v>45256</v>
      </c>
    </row>
    <row r="4686">
      <c r="A4686" s="1" t="s">
        <v>4723</v>
      </c>
      <c r="B4686" s="1" t="s">
        <v>55</v>
      </c>
      <c r="C4686" s="1">
        <v>1.0</v>
      </c>
      <c r="D4686" s="1">
        <v>3.0</v>
      </c>
      <c r="E4686" s="1">
        <v>3.0</v>
      </c>
      <c r="F4686" s="1" t="s">
        <v>28</v>
      </c>
      <c r="H4686" s="2">
        <v>45123.0</v>
      </c>
      <c r="J4686" s="3">
        <f t="shared" si="2"/>
        <v>1</v>
      </c>
      <c r="K4686" s="4">
        <f t="shared" si="3"/>
        <v>3</v>
      </c>
      <c r="L4686" s="4">
        <f t="shared" si="4"/>
        <v>3</v>
      </c>
      <c r="S4686" s="1" t="s">
        <v>4723</v>
      </c>
      <c r="T4686" s="4" t="str">
        <f t="shared" si="5"/>
        <v>Juice</v>
      </c>
      <c r="U4686" s="4" t="str">
        <f t="shared" si="6"/>
        <v>UNKNOWN</v>
      </c>
      <c r="V4686" s="4" t="str">
        <f t="shared" si="7"/>
        <v>Cash</v>
      </c>
      <c r="W4686" s="4">
        <f t="shared" ref="W4686:Y4686" si="4693">IF(OR(J4686 = "ERROR", J4686 = ""), "UNKNOWN", J4686)</f>
        <v>1</v>
      </c>
      <c r="X4686" s="4">
        <f t="shared" si="4693"/>
        <v>3</v>
      </c>
      <c r="Y4686" s="4">
        <f t="shared" si="4693"/>
        <v>3</v>
      </c>
      <c r="Z4686" s="5">
        <f t="shared" si="9"/>
        <v>45123</v>
      </c>
    </row>
    <row r="4687">
      <c r="A4687" s="1" t="s">
        <v>4724</v>
      </c>
      <c r="B4687" s="1" t="s">
        <v>32</v>
      </c>
      <c r="C4687" s="1">
        <v>1.0</v>
      </c>
      <c r="D4687" s="1">
        <v>1.0</v>
      </c>
      <c r="E4687" s="1">
        <v>1.0</v>
      </c>
      <c r="F4687" s="1" t="s">
        <v>25</v>
      </c>
      <c r="G4687" s="1" t="s">
        <v>25</v>
      </c>
      <c r="H4687" s="2">
        <v>45097.0</v>
      </c>
      <c r="J4687" s="3">
        <f t="shared" si="2"/>
        <v>1</v>
      </c>
      <c r="K4687" s="4">
        <f t="shared" si="3"/>
        <v>1</v>
      </c>
      <c r="L4687" s="4">
        <f t="shared" si="4"/>
        <v>1</v>
      </c>
      <c r="S4687" s="1" t="s">
        <v>4724</v>
      </c>
      <c r="T4687" s="4" t="str">
        <f t="shared" si="5"/>
        <v>Cookie</v>
      </c>
      <c r="U4687" s="4" t="str">
        <f t="shared" si="6"/>
        <v>UNKNOWN</v>
      </c>
      <c r="V4687" s="4" t="str">
        <f t="shared" si="7"/>
        <v>UNKNOWN</v>
      </c>
      <c r="W4687" s="4">
        <f t="shared" ref="W4687:Y4687" si="4694">IF(OR(J4687 = "ERROR", J4687 = ""), "UNKNOWN", J4687)</f>
        <v>1</v>
      </c>
      <c r="X4687" s="4">
        <f t="shared" si="4694"/>
        <v>1</v>
      </c>
      <c r="Y4687" s="4">
        <f t="shared" si="4694"/>
        <v>1</v>
      </c>
      <c r="Z4687" s="5">
        <f t="shared" si="9"/>
        <v>45097</v>
      </c>
    </row>
    <row r="4688">
      <c r="A4688" s="1" t="s">
        <v>4725</v>
      </c>
      <c r="B4688" s="1" t="s">
        <v>55</v>
      </c>
      <c r="C4688" s="1">
        <v>4.0</v>
      </c>
      <c r="D4688" s="1">
        <v>3.0</v>
      </c>
      <c r="E4688" s="1">
        <v>12.0</v>
      </c>
      <c r="F4688" s="1" t="s">
        <v>23</v>
      </c>
      <c r="G4688" s="1" t="s">
        <v>29</v>
      </c>
      <c r="H4688" s="2">
        <v>45104.0</v>
      </c>
      <c r="J4688" s="3">
        <f t="shared" si="2"/>
        <v>4</v>
      </c>
      <c r="K4688" s="4">
        <f t="shared" si="3"/>
        <v>3</v>
      </c>
      <c r="L4688" s="4">
        <f t="shared" si="4"/>
        <v>12</v>
      </c>
      <c r="S4688" s="1" t="s">
        <v>4725</v>
      </c>
      <c r="T4688" s="4" t="str">
        <f t="shared" si="5"/>
        <v>Juice</v>
      </c>
      <c r="U4688" s="4" t="str">
        <f t="shared" si="6"/>
        <v>In-store</v>
      </c>
      <c r="V4688" s="4" t="str">
        <f t="shared" si="7"/>
        <v>Credit Card</v>
      </c>
      <c r="W4688" s="4">
        <f t="shared" ref="W4688:Y4688" si="4695">IF(OR(J4688 = "ERROR", J4688 = ""), "UNKNOWN", J4688)</f>
        <v>4</v>
      </c>
      <c r="X4688" s="4">
        <f t="shared" si="4695"/>
        <v>3</v>
      </c>
      <c r="Y4688" s="4">
        <f t="shared" si="4695"/>
        <v>12</v>
      </c>
      <c r="Z4688" s="5">
        <f t="shared" si="9"/>
        <v>45104</v>
      </c>
    </row>
    <row r="4689">
      <c r="A4689" s="1" t="s">
        <v>4726</v>
      </c>
      <c r="B4689" s="1" t="s">
        <v>32</v>
      </c>
      <c r="C4689" s="1">
        <v>1.0</v>
      </c>
      <c r="D4689" s="1">
        <v>1.0</v>
      </c>
      <c r="E4689" s="1" t="s">
        <v>30</v>
      </c>
      <c r="F4689" s="1" t="s">
        <v>39</v>
      </c>
      <c r="G4689" s="1" t="s">
        <v>29</v>
      </c>
      <c r="H4689" s="2">
        <v>45035.0</v>
      </c>
      <c r="J4689" s="3">
        <f t="shared" si="2"/>
        <v>1</v>
      </c>
      <c r="K4689" s="4">
        <f t="shared" si="3"/>
        <v>1</v>
      </c>
      <c r="L4689" s="4">
        <f t="shared" si="4"/>
        <v>1</v>
      </c>
      <c r="S4689" s="1" t="s">
        <v>4726</v>
      </c>
      <c r="T4689" s="4" t="str">
        <f t="shared" si="5"/>
        <v>Cookie</v>
      </c>
      <c r="U4689" s="4" t="str">
        <f t="shared" si="6"/>
        <v>In-store</v>
      </c>
      <c r="V4689" s="4" t="str">
        <f t="shared" si="7"/>
        <v>Digital Wallet</v>
      </c>
      <c r="W4689" s="4">
        <f t="shared" ref="W4689:Y4689" si="4696">IF(OR(J4689 = "ERROR", J4689 = ""), "UNKNOWN", J4689)</f>
        <v>1</v>
      </c>
      <c r="X4689" s="4">
        <f t="shared" si="4696"/>
        <v>1</v>
      </c>
      <c r="Y4689" s="4">
        <f t="shared" si="4696"/>
        <v>1</v>
      </c>
      <c r="Z4689" s="5">
        <f t="shared" si="9"/>
        <v>45035</v>
      </c>
    </row>
    <row r="4690">
      <c r="A4690" s="1" t="s">
        <v>4727</v>
      </c>
      <c r="B4690" s="1" t="s">
        <v>41</v>
      </c>
      <c r="C4690" s="1">
        <v>1.0</v>
      </c>
      <c r="D4690" s="1">
        <v>4.0</v>
      </c>
      <c r="E4690" s="1">
        <v>4.0</v>
      </c>
      <c r="F4690" s="1" t="s">
        <v>39</v>
      </c>
      <c r="G4690" s="1" t="s">
        <v>24</v>
      </c>
      <c r="H4690" s="2">
        <v>44996.0</v>
      </c>
      <c r="J4690" s="3">
        <f t="shared" si="2"/>
        <v>1</v>
      </c>
      <c r="K4690" s="4">
        <f t="shared" si="3"/>
        <v>4</v>
      </c>
      <c r="L4690" s="4">
        <f t="shared" si="4"/>
        <v>4</v>
      </c>
      <c r="S4690" s="1" t="s">
        <v>4727</v>
      </c>
      <c r="T4690" s="4" t="str">
        <f t="shared" si="5"/>
        <v>Smoothie</v>
      </c>
      <c r="U4690" s="4" t="str">
        <f t="shared" si="6"/>
        <v>Takeaway</v>
      </c>
      <c r="V4690" s="4" t="str">
        <f t="shared" si="7"/>
        <v>Digital Wallet</v>
      </c>
      <c r="W4690" s="4">
        <f t="shared" ref="W4690:Y4690" si="4697">IF(OR(J4690 = "ERROR", J4690 = ""), "UNKNOWN", J4690)</f>
        <v>1</v>
      </c>
      <c r="X4690" s="4">
        <f t="shared" si="4697"/>
        <v>4</v>
      </c>
      <c r="Y4690" s="4">
        <f t="shared" si="4697"/>
        <v>4</v>
      </c>
      <c r="Z4690" s="5">
        <f t="shared" si="9"/>
        <v>44996</v>
      </c>
    </row>
    <row r="4691">
      <c r="A4691" s="1" t="s">
        <v>4728</v>
      </c>
      <c r="B4691" s="1" t="s">
        <v>41</v>
      </c>
      <c r="D4691" s="1">
        <v>4.0</v>
      </c>
      <c r="E4691" s="1">
        <v>12.0</v>
      </c>
      <c r="F4691" s="1" t="s">
        <v>23</v>
      </c>
      <c r="G4691" s="1" t="s">
        <v>24</v>
      </c>
      <c r="H4691" s="2">
        <v>44982.0</v>
      </c>
      <c r="J4691" s="3">
        <f t="shared" si="2"/>
        <v>3</v>
      </c>
      <c r="K4691" s="4">
        <f t="shared" si="3"/>
        <v>4</v>
      </c>
      <c r="L4691" s="4">
        <f t="shared" si="4"/>
        <v>12</v>
      </c>
      <c r="S4691" s="1" t="s">
        <v>4728</v>
      </c>
      <c r="T4691" s="4" t="str">
        <f t="shared" si="5"/>
        <v>Smoothie</v>
      </c>
      <c r="U4691" s="4" t="str">
        <f t="shared" si="6"/>
        <v>Takeaway</v>
      </c>
      <c r="V4691" s="4" t="str">
        <f t="shared" si="7"/>
        <v>Credit Card</v>
      </c>
      <c r="W4691" s="4">
        <f t="shared" ref="W4691:Y4691" si="4698">IF(OR(J4691 = "ERROR", J4691 = ""), "UNKNOWN", J4691)</f>
        <v>3</v>
      </c>
      <c r="X4691" s="4">
        <f t="shared" si="4698"/>
        <v>4</v>
      </c>
      <c r="Y4691" s="4">
        <f t="shared" si="4698"/>
        <v>12</v>
      </c>
      <c r="Z4691" s="5">
        <f t="shared" si="9"/>
        <v>44982</v>
      </c>
    </row>
    <row r="4692">
      <c r="A4692" s="1" t="s">
        <v>4729</v>
      </c>
      <c r="B4692" s="1" t="s">
        <v>55</v>
      </c>
      <c r="C4692" s="1">
        <v>4.0</v>
      </c>
      <c r="D4692" s="1">
        <v>3.0</v>
      </c>
      <c r="E4692" s="1">
        <v>12.0</v>
      </c>
      <c r="F4692" s="1" t="s">
        <v>23</v>
      </c>
      <c r="G4692" s="1" t="s">
        <v>29</v>
      </c>
      <c r="H4692" s="2">
        <v>45083.0</v>
      </c>
      <c r="J4692" s="3">
        <f t="shared" si="2"/>
        <v>4</v>
      </c>
      <c r="K4692" s="4">
        <f t="shared" si="3"/>
        <v>3</v>
      </c>
      <c r="L4692" s="4">
        <f t="shared" si="4"/>
        <v>12</v>
      </c>
      <c r="S4692" s="1" t="s">
        <v>4729</v>
      </c>
      <c r="T4692" s="4" t="str">
        <f t="shared" si="5"/>
        <v>Juice</v>
      </c>
      <c r="U4692" s="4" t="str">
        <f t="shared" si="6"/>
        <v>In-store</v>
      </c>
      <c r="V4692" s="4" t="str">
        <f t="shared" si="7"/>
        <v>Credit Card</v>
      </c>
      <c r="W4692" s="4">
        <f t="shared" ref="W4692:Y4692" si="4699">IF(OR(J4692 = "ERROR", J4692 = ""), "UNKNOWN", J4692)</f>
        <v>4</v>
      </c>
      <c r="X4692" s="4">
        <f t="shared" si="4699"/>
        <v>3</v>
      </c>
      <c r="Y4692" s="4">
        <f t="shared" si="4699"/>
        <v>12</v>
      </c>
      <c r="Z4692" s="5">
        <f t="shared" si="9"/>
        <v>45083</v>
      </c>
    </row>
    <row r="4693">
      <c r="A4693" s="1" t="s">
        <v>4730</v>
      </c>
      <c r="B4693" s="1" t="s">
        <v>55</v>
      </c>
      <c r="C4693" s="1">
        <v>3.0</v>
      </c>
      <c r="D4693" s="1">
        <v>3.0</v>
      </c>
      <c r="E4693" s="1">
        <v>9.0</v>
      </c>
      <c r="G4693" s="1" t="s">
        <v>30</v>
      </c>
      <c r="H4693" s="2">
        <v>45001.0</v>
      </c>
      <c r="J4693" s="3">
        <f t="shared" si="2"/>
        <v>3</v>
      </c>
      <c r="K4693" s="4">
        <f t="shared" si="3"/>
        <v>3</v>
      </c>
      <c r="L4693" s="4">
        <f t="shared" si="4"/>
        <v>9</v>
      </c>
      <c r="S4693" s="1" t="s">
        <v>4730</v>
      </c>
      <c r="T4693" s="4" t="str">
        <f t="shared" si="5"/>
        <v>Juice</v>
      </c>
      <c r="U4693" s="4" t="str">
        <f t="shared" si="6"/>
        <v>UNKNOWN</v>
      </c>
      <c r="V4693" s="4" t="str">
        <f t="shared" si="7"/>
        <v>UNKNOWN</v>
      </c>
      <c r="W4693" s="4">
        <f t="shared" ref="W4693:Y4693" si="4700">IF(OR(J4693 = "ERROR", J4693 = ""), "UNKNOWN", J4693)</f>
        <v>3</v>
      </c>
      <c r="X4693" s="4">
        <f t="shared" si="4700"/>
        <v>3</v>
      </c>
      <c r="Y4693" s="4">
        <f t="shared" si="4700"/>
        <v>9</v>
      </c>
      <c r="Z4693" s="5">
        <f t="shared" si="9"/>
        <v>45001</v>
      </c>
    </row>
    <row r="4694">
      <c r="A4694" s="1" t="s">
        <v>4731</v>
      </c>
      <c r="B4694" s="1" t="s">
        <v>22</v>
      </c>
      <c r="C4694" s="1">
        <v>2.0</v>
      </c>
      <c r="D4694" s="1">
        <v>2.0</v>
      </c>
      <c r="E4694" s="1">
        <v>4.0</v>
      </c>
      <c r="F4694" s="1" t="s">
        <v>28</v>
      </c>
      <c r="H4694" s="2">
        <v>44936.0</v>
      </c>
      <c r="J4694" s="3">
        <f t="shared" si="2"/>
        <v>2</v>
      </c>
      <c r="K4694" s="4">
        <f t="shared" si="3"/>
        <v>2</v>
      </c>
      <c r="L4694" s="4">
        <f t="shared" si="4"/>
        <v>4</v>
      </c>
      <c r="S4694" s="1" t="s">
        <v>4731</v>
      </c>
      <c r="T4694" s="4" t="str">
        <f t="shared" si="5"/>
        <v>Coffee</v>
      </c>
      <c r="U4694" s="4" t="str">
        <f t="shared" si="6"/>
        <v>UNKNOWN</v>
      </c>
      <c r="V4694" s="4" t="str">
        <f t="shared" si="7"/>
        <v>Cash</v>
      </c>
      <c r="W4694" s="4">
        <f t="shared" ref="W4694:Y4694" si="4701">IF(OR(J4694 = "ERROR", J4694 = ""), "UNKNOWN", J4694)</f>
        <v>2</v>
      </c>
      <c r="X4694" s="4">
        <f t="shared" si="4701"/>
        <v>2</v>
      </c>
      <c r="Y4694" s="4">
        <f t="shared" si="4701"/>
        <v>4</v>
      </c>
      <c r="Z4694" s="5">
        <f t="shared" si="9"/>
        <v>44936</v>
      </c>
    </row>
    <row r="4695">
      <c r="A4695" s="1" t="s">
        <v>4732</v>
      </c>
      <c r="B4695" s="1" t="s">
        <v>55</v>
      </c>
      <c r="C4695" s="1">
        <v>5.0</v>
      </c>
      <c r="D4695" s="1">
        <v>3.0</v>
      </c>
      <c r="E4695" s="1">
        <v>15.0</v>
      </c>
      <c r="F4695" s="1" t="s">
        <v>39</v>
      </c>
      <c r="H4695" s="2">
        <v>45083.0</v>
      </c>
      <c r="J4695" s="3">
        <f t="shared" si="2"/>
        <v>5</v>
      </c>
      <c r="K4695" s="4">
        <f t="shared" si="3"/>
        <v>3</v>
      </c>
      <c r="L4695" s="4">
        <f t="shared" si="4"/>
        <v>15</v>
      </c>
      <c r="S4695" s="1" t="s">
        <v>4732</v>
      </c>
      <c r="T4695" s="4" t="str">
        <f t="shared" si="5"/>
        <v>Juice</v>
      </c>
      <c r="U4695" s="4" t="str">
        <f t="shared" si="6"/>
        <v>UNKNOWN</v>
      </c>
      <c r="V4695" s="4" t="str">
        <f t="shared" si="7"/>
        <v>Digital Wallet</v>
      </c>
      <c r="W4695" s="4">
        <f t="shared" ref="W4695:Y4695" si="4702">IF(OR(J4695 = "ERROR", J4695 = ""), "UNKNOWN", J4695)</f>
        <v>5</v>
      </c>
      <c r="X4695" s="4">
        <f t="shared" si="4702"/>
        <v>3</v>
      </c>
      <c r="Y4695" s="4">
        <f t="shared" si="4702"/>
        <v>15</v>
      </c>
      <c r="Z4695" s="5">
        <f t="shared" si="9"/>
        <v>45083</v>
      </c>
    </row>
    <row r="4696">
      <c r="A4696" s="1" t="s">
        <v>4733</v>
      </c>
      <c r="B4696" s="1" t="s">
        <v>22</v>
      </c>
      <c r="C4696" s="1">
        <v>2.0</v>
      </c>
      <c r="D4696" s="1">
        <v>2.0</v>
      </c>
      <c r="E4696" s="1">
        <v>4.0</v>
      </c>
      <c r="G4696" s="1" t="s">
        <v>29</v>
      </c>
      <c r="H4696" s="2">
        <v>45069.0</v>
      </c>
      <c r="J4696" s="3">
        <f t="shared" si="2"/>
        <v>2</v>
      </c>
      <c r="K4696" s="4">
        <f t="shared" si="3"/>
        <v>2</v>
      </c>
      <c r="L4696" s="4">
        <f t="shared" si="4"/>
        <v>4</v>
      </c>
      <c r="S4696" s="1" t="s">
        <v>4733</v>
      </c>
      <c r="T4696" s="4" t="str">
        <f t="shared" si="5"/>
        <v>Coffee</v>
      </c>
      <c r="U4696" s="4" t="str">
        <f t="shared" si="6"/>
        <v>In-store</v>
      </c>
      <c r="V4696" s="4" t="str">
        <f t="shared" si="7"/>
        <v>UNKNOWN</v>
      </c>
      <c r="W4696" s="4">
        <f t="shared" ref="W4696:Y4696" si="4703">IF(OR(J4696 = "ERROR", J4696 = ""), "UNKNOWN", J4696)</f>
        <v>2</v>
      </c>
      <c r="X4696" s="4">
        <f t="shared" si="4703"/>
        <v>2</v>
      </c>
      <c r="Y4696" s="4">
        <f t="shared" si="4703"/>
        <v>4</v>
      </c>
      <c r="Z4696" s="5">
        <f t="shared" si="9"/>
        <v>45069</v>
      </c>
    </row>
    <row r="4697">
      <c r="A4697" s="1" t="s">
        <v>4734</v>
      </c>
      <c r="B4697" s="1" t="s">
        <v>32</v>
      </c>
      <c r="C4697" s="1">
        <v>4.0</v>
      </c>
      <c r="D4697" s="1">
        <v>1.0</v>
      </c>
      <c r="E4697" s="1">
        <v>4.0</v>
      </c>
      <c r="F4697" s="1" t="s">
        <v>39</v>
      </c>
      <c r="G4697" s="1" t="s">
        <v>29</v>
      </c>
      <c r="H4697" s="6">
        <v>45244.0</v>
      </c>
      <c r="J4697" s="3">
        <f t="shared" si="2"/>
        <v>4</v>
      </c>
      <c r="K4697" s="4">
        <f t="shared" si="3"/>
        <v>1</v>
      </c>
      <c r="L4697" s="4">
        <f t="shared" si="4"/>
        <v>4</v>
      </c>
      <c r="S4697" s="1" t="s">
        <v>4734</v>
      </c>
      <c r="T4697" s="4" t="str">
        <f t="shared" si="5"/>
        <v>Cookie</v>
      </c>
      <c r="U4697" s="4" t="str">
        <f t="shared" si="6"/>
        <v>In-store</v>
      </c>
      <c r="V4697" s="4" t="str">
        <f t="shared" si="7"/>
        <v>Digital Wallet</v>
      </c>
      <c r="W4697" s="4">
        <f t="shared" ref="W4697:Y4697" si="4704">IF(OR(J4697 = "ERROR", J4697 = ""), "UNKNOWN", J4697)</f>
        <v>4</v>
      </c>
      <c r="X4697" s="4">
        <f t="shared" si="4704"/>
        <v>1</v>
      </c>
      <c r="Y4697" s="4">
        <f t="shared" si="4704"/>
        <v>4</v>
      </c>
      <c r="Z4697" s="7">
        <f t="shared" si="9"/>
        <v>45244</v>
      </c>
    </row>
    <row r="4698">
      <c r="A4698" s="1" t="s">
        <v>4735</v>
      </c>
      <c r="B4698" s="1" t="s">
        <v>55</v>
      </c>
      <c r="C4698" s="1">
        <v>2.0</v>
      </c>
      <c r="D4698" s="1">
        <v>3.0</v>
      </c>
      <c r="E4698" s="1">
        <v>6.0</v>
      </c>
      <c r="F4698" s="1" t="s">
        <v>28</v>
      </c>
      <c r="H4698" s="2">
        <v>45026.0</v>
      </c>
      <c r="J4698" s="3">
        <f t="shared" si="2"/>
        <v>2</v>
      </c>
      <c r="K4698" s="4">
        <f t="shared" si="3"/>
        <v>3</v>
      </c>
      <c r="L4698" s="4">
        <f t="shared" si="4"/>
        <v>6</v>
      </c>
      <c r="S4698" s="1" t="s">
        <v>4735</v>
      </c>
      <c r="T4698" s="4" t="str">
        <f t="shared" si="5"/>
        <v>Juice</v>
      </c>
      <c r="U4698" s="4" t="str">
        <f t="shared" si="6"/>
        <v>UNKNOWN</v>
      </c>
      <c r="V4698" s="4" t="str">
        <f t="shared" si="7"/>
        <v>Cash</v>
      </c>
      <c r="W4698" s="4">
        <f t="shared" ref="W4698:Y4698" si="4705">IF(OR(J4698 = "ERROR", J4698 = ""), "UNKNOWN", J4698)</f>
        <v>2</v>
      </c>
      <c r="X4698" s="4">
        <f t="shared" si="4705"/>
        <v>3</v>
      </c>
      <c r="Y4698" s="4">
        <f t="shared" si="4705"/>
        <v>6</v>
      </c>
      <c r="Z4698" s="5">
        <f t="shared" si="9"/>
        <v>45026</v>
      </c>
    </row>
    <row r="4699">
      <c r="A4699" s="1" t="s">
        <v>4736</v>
      </c>
      <c r="B4699" s="1" t="s">
        <v>44</v>
      </c>
      <c r="C4699" s="1">
        <v>3.0</v>
      </c>
      <c r="D4699" s="1">
        <v>4.0</v>
      </c>
      <c r="E4699" s="1">
        <v>12.0</v>
      </c>
      <c r="G4699" s="1" t="s">
        <v>29</v>
      </c>
      <c r="H4699" s="2">
        <v>45141.0</v>
      </c>
      <c r="J4699" s="3">
        <f t="shared" si="2"/>
        <v>3</v>
      </c>
      <c r="K4699" s="4">
        <f t="shared" si="3"/>
        <v>4</v>
      </c>
      <c r="L4699" s="4">
        <f t="shared" si="4"/>
        <v>12</v>
      </c>
      <c r="S4699" s="1" t="s">
        <v>4736</v>
      </c>
      <c r="T4699" s="4" t="str">
        <f t="shared" si="5"/>
        <v>Sandwich</v>
      </c>
      <c r="U4699" s="4" t="str">
        <f t="shared" si="6"/>
        <v>In-store</v>
      </c>
      <c r="V4699" s="4" t="str">
        <f t="shared" si="7"/>
        <v>UNKNOWN</v>
      </c>
      <c r="W4699" s="4">
        <f t="shared" ref="W4699:Y4699" si="4706">IF(OR(J4699 = "ERROR", J4699 = ""), "UNKNOWN", J4699)</f>
        <v>3</v>
      </c>
      <c r="X4699" s="4">
        <f t="shared" si="4706"/>
        <v>4</v>
      </c>
      <c r="Y4699" s="4">
        <f t="shared" si="4706"/>
        <v>12</v>
      </c>
      <c r="Z4699" s="5">
        <f t="shared" si="9"/>
        <v>45141</v>
      </c>
    </row>
    <row r="4700">
      <c r="A4700" s="1" t="s">
        <v>4737</v>
      </c>
      <c r="B4700" s="1" t="s">
        <v>32</v>
      </c>
      <c r="C4700" s="1">
        <v>5.0</v>
      </c>
      <c r="D4700" s="1">
        <v>1.0</v>
      </c>
      <c r="E4700" s="1">
        <v>5.0</v>
      </c>
      <c r="F4700" s="1" t="s">
        <v>28</v>
      </c>
      <c r="G4700" s="1" t="s">
        <v>29</v>
      </c>
      <c r="H4700" s="6">
        <v>45242.0</v>
      </c>
      <c r="J4700" s="3">
        <f t="shared" si="2"/>
        <v>5</v>
      </c>
      <c r="K4700" s="4">
        <f t="shared" si="3"/>
        <v>1</v>
      </c>
      <c r="L4700" s="4">
        <f t="shared" si="4"/>
        <v>5</v>
      </c>
      <c r="S4700" s="1" t="s">
        <v>4737</v>
      </c>
      <c r="T4700" s="4" t="str">
        <f t="shared" si="5"/>
        <v>Cookie</v>
      </c>
      <c r="U4700" s="4" t="str">
        <f t="shared" si="6"/>
        <v>In-store</v>
      </c>
      <c r="V4700" s="4" t="str">
        <f t="shared" si="7"/>
        <v>Cash</v>
      </c>
      <c r="W4700" s="4">
        <f t="shared" ref="W4700:Y4700" si="4707">IF(OR(J4700 = "ERROR", J4700 = ""), "UNKNOWN", J4700)</f>
        <v>5</v>
      </c>
      <c r="X4700" s="4">
        <f t="shared" si="4707"/>
        <v>1</v>
      </c>
      <c r="Y4700" s="4">
        <f t="shared" si="4707"/>
        <v>5</v>
      </c>
      <c r="Z4700" s="7">
        <f t="shared" si="9"/>
        <v>45242</v>
      </c>
    </row>
    <row r="4701">
      <c r="A4701" s="1" t="s">
        <v>4738</v>
      </c>
      <c r="B4701" s="1" t="s">
        <v>32</v>
      </c>
      <c r="C4701" s="1">
        <v>1.0</v>
      </c>
      <c r="D4701" s="1">
        <v>1.0</v>
      </c>
      <c r="E4701" s="1">
        <v>1.0</v>
      </c>
      <c r="F4701" s="1" t="s">
        <v>23</v>
      </c>
      <c r="H4701" s="2">
        <v>45039.0</v>
      </c>
      <c r="J4701" s="3">
        <f t="shared" si="2"/>
        <v>1</v>
      </c>
      <c r="K4701" s="4">
        <f t="shared" si="3"/>
        <v>1</v>
      </c>
      <c r="L4701" s="4">
        <f t="shared" si="4"/>
        <v>1</v>
      </c>
      <c r="S4701" s="1" t="s">
        <v>4738</v>
      </c>
      <c r="T4701" s="4" t="str">
        <f t="shared" si="5"/>
        <v>Cookie</v>
      </c>
      <c r="U4701" s="4" t="str">
        <f t="shared" si="6"/>
        <v>UNKNOWN</v>
      </c>
      <c r="V4701" s="4" t="str">
        <f t="shared" si="7"/>
        <v>Credit Card</v>
      </c>
      <c r="W4701" s="4">
        <f t="shared" ref="W4701:Y4701" si="4708">IF(OR(J4701 = "ERROR", J4701 = ""), "UNKNOWN", J4701)</f>
        <v>1</v>
      </c>
      <c r="X4701" s="4">
        <f t="shared" si="4708"/>
        <v>1</v>
      </c>
      <c r="Y4701" s="4">
        <f t="shared" si="4708"/>
        <v>1</v>
      </c>
      <c r="Z4701" s="5">
        <f t="shared" si="9"/>
        <v>45039</v>
      </c>
    </row>
    <row r="4702">
      <c r="A4702" s="1" t="s">
        <v>4739</v>
      </c>
      <c r="B4702" s="1" t="s">
        <v>36</v>
      </c>
      <c r="C4702" s="1">
        <v>1.0</v>
      </c>
      <c r="D4702" s="1">
        <v>5.0</v>
      </c>
      <c r="E4702" s="1">
        <v>5.0</v>
      </c>
      <c r="F4702" s="1" t="s">
        <v>30</v>
      </c>
      <c r="H4702" s="2">
        <v>45169.0</v>
      </c>
      <c r="J4702" s="3">
        <f t="shared" si="2"/>
        <v>1</v>
      </c>
      <c r="K4702" s="4">
        <f t="shared" si="3"/>
        <v>5</v>
      </c>
      <c r="L4702" s="4">
        <f t="shared" si="4"/>
        <v>5</v>
      </c>
      <c r="S4702" s="1" t="s">
        <v>4739</v>
      </c>
      <c r="T4702" s="4" t="str">
        <f t="shared" si="5"/>
        <v>Salad</v>
      </c>
      <c r="U4702" s="4" t="str">
        <f t="shared" si="6"/>
        <v>UNKNOWN</v>
      </c>
      <c r="V4702" s="4" t="str">
        <f t="shared" si="7"/>
        <v>UNKNOWN</v>
      </c>
      <c r="W4702" s="4">
        <f t="shared" ref="W4702:Y4702" si="4709">IF(OR(J4702 = "ERROR", J4702 = ""), "UNKNOWN", J4702)</f>
        <v>1</v>
      </c>
      <c r="X4702" s="4">
        <f t="shared" si="4709"/>
        <v>5</v>
      </c>
      <c r="Y4702" s="4">
        <f t="shared" si="4709"/>
        <v>5</v>
      </c>
      <c r="Z4702" s="5">
        <f t="shared" si="9"/>
        <v>45169</v>
      </c>
    </row>
    <row r="4703">
      <c r="A4703" s="1" t="s">
        <v>4740</v>
      </c>
      <c r="B4703" s="1" t="s">
        <v>25</v>
      </c>
      <c r="C4703" s="1">
        <v>3.0</v>
      </c>
      <c r="D4703" s="1">
        <v>4.0</v>
      </c>
      <c r="E4703" s="1">
        <v>12.0</v>
      </c>
      <c r="F4703" s="1" t="s">
        <v>39</v>
      </c>
      <c r="G4703" s="1" t="s">
        <v>29</v>
      </c>
      <c r="H4703" s="6">
        <v>45283.0</v>
      </c>
      <c r="J4703" s="3">
        <f t="shared" si="2"/>
        <v>3</v>
      </c>
      <c r="K4703" s="4">
        <f t="shared" si="3"/>
        <v>4</v>
      </c>
      <c r="L4703" s="4">
        <f t="shared" si="4"/>
        <v>12</v>
      </c>
      <c r="S4703" s="1" t="s">
        <v>4740</v>
      </c>
      <c r="T4703" s="4" t="str">
        <f t="shared" si="5"/>
        <v>UNKNOWN</v>
      </c>
      <c r="U4703" s="4" t="str">
        <f t="shared" si="6"/>
        <v>In-store</v>
      </c>
      <c r="V4703" s="4" t="str">
        <f t="shared" si="7"/>
        <v>Digital Wallet</v>
      </c>
      <c r="W4703" s="4">
        <f t="shared" ref="W4703:Y4703" si="4710">IF(OR(J4703 = "ERROR", J4703 = ""), "UNKNOWN", J4703)</f>
        <v>3</v>
      </c>
      <c r="X4703" s="4">
        <f t="shared" si="4710"/>
        <v>4</v>
      </c>
      <c r="Y4703" s="4">
        <f t="shared" si="4710"/>
        <v>12</v>
      </c>
      <c r="Z4703" s="7">
        <f t="shared" si="9"/>
        <v>45283</v>
      </c>
    </row>
    <row r="4704">
      <c r="A4704" s="1" t="s">
        <v>4741</v>
      </c>
      <c r="B4704" s="1" t="s">
        <v>44</v>
      </c>
      <c r="C4704" s="1">
        <v>3.0</v>
      </c>
      <c r="E4704" s="1">
        <v>12.0</v>
      </c>
      <c r="F4704" s="1" t="s">
        <v>23</v>
      </c>
      <c r="G4704" s="1" t="s">
        <v>25</v>
      </c>
      <c r="H4704" s="2">
        <v>45265.0</v>
      </c>
      <c r="J4704" s="3">
        <f t="shared" si="2"/>
        <v>3</v>
      </c>
      <c r="K4704" s="4">
        <f t="shared" si="3"/>
        <v>4</v>
      </c>
      <c r="L4704" s="4">
        <f t="shared" si="4"/>
        <v>12</v>
      </c>
      <c r="S4704" s="1" t="s">
        <v>4741</v>
      </c>
      <c r="T4704" s="4" t="str">
        <f t="shared" si="5"/>
        <v>Sandwich</v>
      </c>
      <c r="U4704" s="4" t="str">
        <f t="shared" si="6"/>
        <v>UNKNOWN</v>
      </c>
      <c r="V4704" s="4" t="str">
        <f t="shared" si="7"/>
        <v>Credit Card</v>
      </c>
      <c r="W4704" s="4">
        <f t="shared" ref="W4704:Y4704" si="4711">IF(OR(J4704 = "ERROR", J4704 = ""), "UNKNOWN", J4704)</f>
        <v>3</v>
      </c>
      <c r="X4704" s="4">
        <f t="shared" si="4711"/>
        <v>4</v>
      </c>
      <c r="Y4704" s="4">
        <f t="shared" si="4711"/>
        <v>12</v>
      </c>
      <c r="Z4704" s="5">
        <f t="shared" si="9"/>
        <v>45265</v>
      </c>
    </row>
    <row r="4705">
      <c r="A4705" s="1" t="s">
        <v>4742</v>
      </c>
      <c r="B4705" s="1" t="s">
        <v>55</v>
      </c>
      <c r="C4705" s="1">
        <v>2.0</v>
      </c>
      <c r="D4705" s="1">
        <v>3.0</v>
      </c>
      <c r="E4705" s="1">
        <v>6.0</v>
      </c>
      <c r="F4705" s="1" t="s">
        <v>23</v>
      </c>
      <c r="G4705" s="1" t="s">
        <v>29</v>
      </c>
      <c r="H4705" s="2">
        <v>45168.0</v>
      </c>
      <c r="J4705" s="3">
        <f t="shared" si="2"/>
        <v>2</v>
      </c>
      <c r="K4705" s="4">
        <f t="shared" si="3"/>
        <v>3</v>
      </c>
      <c r="L4705" s="4">
        <f t="shared" si="4"/>
        <v>6</v>
      </c>
      <c r="S4705" s="1" t="s">
        <v>4742</v>
      </c>
      <c r="T4705" s="4" t="str">
        <f t="shared" si="5"/>
        <v>Juice</v>
      </c>
      <c r="U4705" s="4" t="str">
        <f t="shared" si="6"/>
        <v>In-store</v>
      </c>
      <c r="V4705" s="4" t="str">
        <f t="shared" si="7"/>
        <v>Credit Card</v>
      </c>
      <c r="W4705" s="4">
        <f t="shared" ref="W4705:Y4705" si="4712">IF(OR(J4705 = "ERROR", J4705 = ""), "UNKNOWN", J4705)</f>
        <v>2</v>
      </c>
      <c r="X4705" s="4">
        <f t="shared" si="4712"/>
        <v>3</v>
      </c>
      <c r="Y4705" s="4">
        <f t="shared" si="4712"/>
        <v>6</v>
      </c>
      <c r="Z4705" s="5">
        <f t="shared" si="9"/>
        <v>45168</v>
      </c>
    </row>
    <row r="4706">
      <c r="A4706" s="1" t="s">
        <v>4743</v>
      </c>
      <c r="B4706" s="1" t="s">
        <v>36</v>
      </c>
      <c r="C4706" s="1">
        <v>3.0</v>
      </c>
      <c r="D4706" s="1">
        <v>5.0</v>
      </c>
      <c r="E4706" s="1">
        <v>15.0</v>
      </c>
      <c r="G4706" s="1" t="s">
        <v>29</v>
      </c>
      <c r="H4706" s="1" t="s">
        <v>30</v>
      </c>
      <c r="J4706" s="3">
        <f t="shared" si="2"/>
        <v>3</v>
      </c>
      <c r="K4706" s="4">
        <f t="shared" si="3"/>
        <v>5</v>
      </c>
      <c r="L4706" s="4">
        <f t="shared" si="4"/>
        <v>15</v>
      </c>
      <c r="S4706" s="1" t="s">
        <v>4743</v>
      </c>
      <c r="T4706" s="4" t="str">
        <f t="shared" si="5"/>
        <v>Salad</v>
      </c>
      <c r="U4706" s="4" t="str">
        <f t="shared" si="6"/>
        <v>In-store</v>
      </c>
      <c r="V4706" s="4" t="str">
        <f t="shared" si="7"/>
        <v>UNKNOWN</v>
      </c>
      <c r="W4706" s="4">
        <f t="shared" ref="W4706:Y4706" si="4713">IF(OR(J4706 = "ERROR", J4706 = ""), "UNKNOWN", J4706)</f>
        <v>3</v>
      </c>
      <c r="X4706" s="4">
        <f t="shared" si="4713"/>
        <v>5</v>
      </c>
      <c r="Y4706" s="4">
        <f t="shared" si="4713"/>
        <v>15</v>
      </c>
      <c r="Z4706" s="4" t="str">
        <f t="shared" si="9"/>
        <v>UNKNOWN</v>
      </c>
    </row>
    <row r="4707">
      <c r="A4707" s="1" t="s">
        <v>4744</v>
      </c>
      <c r="B4707" s="1" t="s">
        <v>36</v>
      </c>
      <c r="C4707" s="1" t="s">
        <v>30</v>
      </c>
      <c r="D4707" s="1">
        <v>5.0</v>
      </c>
      <c r="E4707" s="1">
        <v>20.0</v>
      </c>
      <c r="H4707" s="2">
        <v>44963.0</v>
      </c>
      <c r="J4707" s="3">
        <f t="shared" si="2"/>
        <v>4</v>
      </c>
      <c r="K4707" s="4">
        <f t="shared" si="3"/>
        <v>5</v>
      </c>
      <c r="L4707" s="4">
        <f t="shared" si="4"/>
        <v>20</v>
      </c>
      <c r="S4707" s="1" t="s">
        <v>4744</v>
      </c>
      <c r="T4707" s="4" t="str">
        <f t="shared" si="5"/>
        <v>Salad</v>
      </c>
      <c r="U4707" s="4" t="str">
        <f t="shared" si="6"/>
        <v>UNKNOWN</v>
      </c>
      <c r="V4707" s="4" t="str">
        <f t="shared" si="7"/>
        <v>UNKNOWN</v>
      </c>
      <c r="W4707" s="4">
        <f t="shared" ref="W4707:Y4707" si="4714">IF(OR(J4707 = "ERROR", J4707 = ""), "UNKNOWN", J4707)</f>
        <v>4</v>
      </c>
      <c r="X4707" s="4">
        <f t="shared" si="4714"/>
        <v>5</v>
      </c>
      <c r="Y4707" s="4">
        <f t="shared" si="4714"/>
        <v>20</v>
      </c>
      <c r="Z4707" s="5">
        <f t="shared" si="9"/>
        <v>44963</v>
      </c>
    </row>
    <row r="4708">
      <c r="A4708" s="1" t="s">
        <v>4745</v>
      </c>
      <c r="B4708" s="1" t="s">
        <v>41</v>
      </c>
      <c r="C4708" s="1">
        <v>3.0</v>
      </c>
      <c r="D4708" s="1">
        <v>4.0</v>
      </c>
      <c r="E4708" s="1">
        <v>12.0</v>
      </c>
      <c r="F4708" s="1" t="s">
        <v>28</v>
      </c>
      <c r="G4708" s="1" t="s">
        <v>25</v>
      </c>
      <c r="H4708" s="2">
        <v>45128.0</v>
      </c>
      <c r="J4708" s="3">
        <f t="shared" si="2"/>
        <v>3</v>
      </c>
      <c r="K4708" s="4">
        <f t="shared" si="3"/>
        <v>4</v>
      </c>
      <c r="L4708" s="4">
        <f t="shared" si="4"/>
        <v>12</v>
      </c>
      <c r="S4708" s="1" t="s">
        <v>4745</v>
      </c>
      <c r="T4708" s="4" t="str">
        <f t="shared" si="5"/>
        <v>Smoothie</v>
      </c>
      <c r="U4708" s="4" t="str">
        <f t="shared" si="6"/>
        <v>UNKNOWN</v>
      </c>
      <c r="V4708" s="4" t="str">
        <f t="shared" si="7"/>
        <v>Cash</v>
      </c>
      <c r="W4708" s="4">
        <f t="shared" ref="W4708:Y4708" si="4715">IF(OR(J4708 = "ERROR", J4708 = ""), "UNKNOWN", J4708)</f>
        <v>3</v>
      </c>
      <c r="X4708" s="4">
        <f t="shared" si="4715"/>
        <v>4</v>
      </c>
      <c r="Y4708" s="4">
        <f t="shared" si="4715"/>
        <v>12</v>
      </c>
      <c r="Z4708" s="5">
        <f t="shared" si="9"/>
        <v>45128</v>
      </c>
    </row>
    <row r="4709">
      <c r="A4709" s="1" t="s">
        <v>4746</v>
      </c>
      <c r="B4709" s="1" t="s">
        <v>27</v>
      </c>
      <c r="C4709" s="1">
        <v>4.0</v>
      </c>
      <c r="D4709" s="1">
        <v>3.0</v>
      </c>
      <c r="E4709" s="1">
        <v>12.0</v>
      </c>
      <c r="F4709" s="1" t="s">
        <v>23</v>
      </c>
      <c r="G4709" s="1" t="s">
        <v>24</v>
      </c>
      <c r="H4709" s="6">
        <v>45252.0</v>
      </c>
      <c r="J4709" s="3">
        <f t="shared" si="2"/>
        <v>4</v>
      </c>
      <c r="K4709" s="4">
        <f t="shared" si="3"/>
        <v>3</v>
      </c>
      <c r="L4709" s="4">
        <f t="shared" si="4"/>
        <v>12</v>
      </c>
      <c r="S4709" s="1" t="s">
        <v>4746</v>
      </c>
      <c r="T4709" s="4" t="str">
        <f t="shared" si="5"/>
        <v>Cake</v>
      </c>
      <c r="U4709" s="4" t="str">
        <f t="shared" si="6"/>
        <v>Takeaway</v>
      </c>
      <c r="V4709" s="4" t="str">
        <f t="shared" si="7"/>
        <v>Credit Card</v>
      </c>
      <c r="W4709" s="4">
        <f t="shared" ref="W4709:Y4709" si="4716">IF(OR(J4709 = "ERROR", J4709 = ""), "UNKNOWN", J4709)</f>
        <v>4</v>
      </c>
      <c r="X4709" s="4">
        <f t="shared" si="4716"/>
        <v>3</v>
      </c>
      <c r="Y4709" s="4">
        <f t="shared" si="4716"/>
        <v>12</v>
      </c>
      <c r="Z4709" s="7">
        <f t="shared" si="9"/>
        <v>45252</v>
      </c>
    </row>
    <row r="4710">
      <c r="A4710" s="1" t="s">
        <v>4747</v>
      </c>
      <c r="B4710" s="1" t="s">
        <v>22</v>
      </c>
      <c r="C4710" s="1">
        <v>4.0</v>
      </c>
      <c r="D4710" s="1">
        <v>2.0</v>
      </c>
      <c r="E4710" s="1">
        <v>8.0</v>
      </c>
      <c r="F4710" s="1" t="s">
        <v>28</v>
      </c>
      <c r="G4710" s="1" t="s">
        <v>24</v>
      </c>
      <c r="H4710" s="2">
        <v>45071.0</v>
      </c>
      <c r="J4710" s="3">
        <f t="shared" si="2"/>
        <v>4</v>
      </c>
      <c r="K4710" s="4">
        <f t="shared" si="3"/>
        <v>2</v>
      </c>
      <c r="L4710" s="4">
        <f t="shared" si="4"/>
        <v>8</v>
      </c>
      <c r="S4710" s="1" t="s">
        <v>4747</v>
      </c>
      <c r="T4710" s="4" t="str">
        <f t="shared" si="5"/>
        <v>Coffee</v>
      </c>
      <c r="U4710" s="4" t="str">
        <f t="shared" si="6"/>
        <v>Takeaway</v>
      </c>
      <c r="V4710" s="4" t="str">
        <f t="shared" si="7"/>
        <v>Cash</v>
      </c>
      <c r="W4710" s="4">
        <f t="shared" ref="W4710:Y4710" si="4717">IF(OR(J4710 = "ERROR", J4710 = ""), "UNKNOWN", J4710)</f>
        <v>4</v>
      </c>
      <c r="X4710" s="4">
        <f t="shared" si="4717"/>
        <v>2</v>
      </c>
      <c r="Y4710" s="4">
        <f t="shared" si="4717"/>
        <v>8</v>
      </c>
      <c r="Z4710" s="5">
        <f t="shared" si="9"/>
        <v>45071</v>
      </c>
    </row>
    <row r="4711">
      <c r="A4711" s="1" t="s">
        <v>4748</v>
      </c>
      <c r="B4711" s="1" t="s">
        <v>36</v>
      </c>
      <c r="C4711" s="1">
        <v>4.0</v>
      </c>
      <c r="D4711" s="1">
        <v>5.0</v>
      </c>
      <c r="E4711" s="1">
        <v>20.0</v>
      </c>
      <c r="F4711" s="1" t="s">
        <v>39</v>
      </c>
      <c r="H4711" s="2">
        <v>45120.0</v>
      </c>
      <c r="J4711" s="3">
        <f t="shared" si="2"/>
        <v>4</v>
      </c>
      <c r="K4711" s="4">
        <f t="shared" si="3"/>
        <v>5</v>
      </c>
      <c r="L4711" s="4">
        <f t="shared" si="4"/>
        <v>20</v>
      </c>
      <c r="S4711" s="1" t="s">
        <v>4748</v>
      </c>
      <c r="T4711" s="4" t="str">
        <f t="shared" si="5"/>
        <v>Salad</v>
      </c>
      <c r="U4711" s="4" t="str">
        <f t="shared" si="6"/>
        <v>UNKNOWN</v>
      </c>
      <c r="V4711" s="4" t="str">
        <f t="shared" si="7"/>
        <v>Digital Wallet</v>
      </c>
      <c r="W4711" s="4">
        <f t="shared" ref="W4711:Y4711" si="4718">IF(OR(J4711 = "ERROR", J4711 = ""), "UNKNOWN", J4711)</f>
        <v>4</v>
      </c>
      <c r="X4711" s="4">
        <f t="shared" si="4718"/>
        <v>5</v>
      </c>
      <c r="Y4711" s="4">
        <f t="shared" si="4718"/>
        <v>20</v>
      </c>
      <c r="Z4711" s="5">
        <f t="shared" si="9"/>
        <v>45120</v>
      </c>
    </row>
    <row r="4712">
      <c r="A4712" s="1" t="s">
        <v>4749</v>
      </c>
      <c r="B4712" s="1" t="s">
        <v>25</v>
      </c>
      <c r="C4712" s="1">
        <v>1.0</v>
      </c>
      <c r="D4712" s="1">
        <v>2.0</v>
      </c>
      <c r="E4712" s="1">
        <v>2.0</v>
      </c>
      <c r="F4712" s="1" t="s">
        <v>39</v>
      </c>
      <c r="G4712" s="1" t="s">
        <v>24</v>
      </c>
      <c r="H4712" s="2">
        <v>45021.0</v>
      </c>
      <c r="J4712" s="3">
        <f t="shared" si="2"/>
        <v>1</v>
      </c>
      <c r="K4712" s="4">
        <f t="shared" si="3"/>
        <v>2</v>
      </c>
      <c r="L4712" s="4">
        <f t="shared" si="4"/>
        <v>2</v>
      </c>
      <c r="S4712" s="1" t="s">
        <v>4749</v>
      </c>
      <c r="T4712" s="4" t="str">
        <f t="shared" si="5"/>
        <v>UNKNOWN</v>
      </c>
      <c r="U4712" s="4" t="str">
        <f t="shared" si="6"/>
        <v>Takeaway</v>
      </c>
      <c r="V4712" s="4" t="str">
        <f t="shared" si="7"/>
        <v>Digital Wallet</v>
      </c>
      <c r="W4712" s="4">
        <f t="shared" ref="W4712:Y4712" si="4719">IF(OR(J4712 = "ERROR", J4712 = ""), "UNKNOWN", J4712)</f>
        <v>1</v>
      </c>
      <c r="X4712" s="4">
        <f t="shared" si="4719"/>
        <v>2</v>
      </c>
      <c r="Y4712" s="4">
        <f t="shared" si="4719"/>
        <v>2</v>
      </c>
      <c r="Z4712" s="5">
        <f t="shared" si="9"/>
        <v>45021</v>
      </c>
    </row>
    <row r="4713">
      <c r="A4713" s="1" t="s">
        <v>4750</v>
      </c>
      <c r="B4713" s="1" t="s">
        <v>27</v>
      </c>
      <c r="C4713" s="1">
        <v>5.0</v>
      </c>
      <c r="D4713" s="1">
        <v>3.0</v>
      </c>
      <c r="E4713" s="1">
        <v>15.0</v>
      </c>
      <c r="G4713" s="1" t="s">
        <v>29</v>
      </c>
      <c r="H4713" s="1" t="s">
        <v>30</v>
      </c>
      <c r="J4713" s="3">
        <f t="shared" si="2"/>
        <v>5</v>
      </c>
      <c r="K4713" s="4">
        <f t="shared" si="3"/>
        <v>3</v>
      </c>
      <c r="L4713" s="4">
        <f t="shared" si="4"/>
        <v>15</v>
      </c>
      <c r="S4713" s="1" t="s">
        <v>4750</v>
      </c>
      <c r="T4713" s="4" t="str">
        <f t="shared" si="5"/>
        <v>Cake</v>
      </c>
      <c r="U4713" s="4" t="str">
        <f t="shared" si="6"/>
        <v>In-store</v>
      </c>
      <c r="V4713" s="4" t="str">
        <f t="shared" si="7"/>
        <v>UNKNOWN</v>
      </c>
      <c r="W4713" s="4">
        <f t="shared" ref="W4713:Y4713" si="4720">IF(OR(J4713 = "ERROR", J4713 = ""), "UNKNOWN", J4713)</f>
        <v>5</v>
      </c>
      <c r="X4713" s="4">
        <f t="shared" si="4720"/>
        <v>3</v>
      </c>
      <c r="Y4713" s="4">
        <f t="shared" si="4720"/>
        <v>15</v>
      </c>
      <c r="Z4713" s="4" t="str">
        <f t="shared" si="9"/>
        <v>UNKNOWN</v>
      </c>
    </row>
    <row r="4714">
      <c r="A4714" s="1" t="s">
        <v>4751</v>
      </c>
      <c r="B4714" s="1" t="s">
        <v>55</v>
      </c>
      <c r="C4714" s="1">
        <v>3.0</v>
      </c>
      <c r="D4714" s="1">
        <v>3.0</v>
      </c>
      <c r="E4714" s="1">
        <v>9.0</v>
      </c>
      <c r="F4714" s="1" t="s">
        <v>23</v>
      </c>
      <c r="G4714" s="1" t="s">
        <v>29</v>
      </c>
      <c r="H4714" s="2">
        <v>45008.0</v>
      </c>
      <c r="J4714" s="3">
        <f t="shared" si="2"/>
        <v>3</v>
      </c>
      <c r="K4714" s="4">
        <f t="shared" si="3"/>
        <v>3</v>
      </c>
      <c r="L4714" s="4">
        <f t="shared" si="4"/>
        <v>9</v>
      </c>
      <c r="S4714" s="1" t="s">
        <v>4751</v>
      </c>
      <c r="T4714" s="4" t="str">
        <f t="shared" si="5"/>
        <v>Juice</v>
      </c>
      <c r="U4714" s="4" t="str">
        <f t="shared" si="6"/>
        <v>In-store</v>
      </c>
      <c r="V4714" s="4" t="str">
        <f t="shared" si="7"/>
        <v>Credit Card</v>
      </c>
      <c r="W4714" s="4">
        <f t="shared" ref="W4714:Y4714" si="4721">IF(OR(J4714 = "ERROR", J4714 = ""), "UNKNOWN", J4714)</f>
        <v>3</v>
      </c>
      <c r="X4714" s="4">
        <f t="shared" si="4721"/>
        <v>3</v>
      </c>
      <c r="Y4714" s="4">
        <f t="shared" si="4721"/>
        <v>9</v>
      </c>
      <c r="Z4714" s="5">
        <f t="shared" si="9"/>
        <v>45008</v>
      </c>
    </row>
    <row r="4715">
      <c r="A4715" s="1" t="s">
        <v>4752</v>
      </c>
      <c r="B4715" s="1" t="s">
        <v>32</v>
      </c>
      <c r="C4715" s="1">
        <v>4.0</v>
      </c>
      <c r="D4715" s="1">
        <v>1.0</v>
      </c>
      <c r="E4715" s="1">
        <v>4.0</v>
      </c>
      <c r="F4715" s="1" t="s">
        <v>23</v>
      </c>
      <c r="H4715" s="1" t="s">
        <v>30</v>
      </c>
      <c r="J4715" s="3">
        <f t="shared" si="2"/>
        <v>4</v>
      </c>
      <c r="K4715" s="4">
        <f t="shared" si="3"/>
        <v>1</v>
      </c>
      <c r="L4715" s="4">
        <f t="shared" si="4"/>
        <v>4</v>
      </c>
      <c r="S4715" s="1" t="s">
        <v>4752</v>
      </c>
      <c r="T4715" s="4" t="str">
        <f t="shared" si="5"/>
        <v>Cookie</v>
      </c>
      <c r="U4715" s="4" t="str">
        <f t="shared" si="6"/>
        <v>UNKNOWN</v>
      </c>
      <c r="V4715" s="4" t="str">
        <f t="shared" si="7"/>
        <v>Credit Card</v>
      </c>
      <c r="W4715" s="4">
        <f t="shared" ref="W4715:Y4715" si="4722">IF(OR(J4715 = "ERROR", J4715 = ""), "UNKNOWN", J4715)</f>
        <v>4</v>
      </c>
      <c r="X4715" s="4">
        <f t="shared" si="4722"/>
        <v>1</v>
      </c>
      <c r="Y4715" s="4">
        <f t="shared" si="4722"/>
        <v>4</v>
      </c>
      <c r="Z4715" s="4" t="str">
        <f t="shared" si="9"/>
        <v>UNKNOWN</v>
      </c>
    </row>
    <row r="4716">
      <c r="A4716" s="1" t="s">
        <v>4753</v>
      </c>
      <c r="B4716" s="1" t="s">
        <v>55</v>
      </c>
      <c r="C4716" s="1">
        <v>2.0</v>
      </c>
      <c r="D4716" s="1">
        <v>3.0</v>
      </c>
      <c r="E4716" s="1">
        <v>6.0</v>
      </c>
      <c r="F4716" s="1" t="s">
        <v>28</v>
      </c>
      <c r="G4716" s="1" t="s">
        <v>29</v>
      </c>
      <c r="H4716" s="2">
        <v>44960.0</v>
      </c>
      <c r="J4716" s="3">
        <f t="shared" si="2"/>
        <v>2</v>
      </c>
      <c r="K4716" s="4">
        <f t="shared" si="3"/>
        <v>3</v>
      </c>
      <c r="L4716" s="4">
        <f t="shared" si="4"/>
        <v>6</v>
      </c>
      <c r="S4716" s="1" t="s">
        <v>4753</v>
      </c>
      <c r="T4716" s="4" t="str">
        <f t="shared" si="5"/>
        <v>Juice</v>
      </c>
      <c r="U4716" s="4" t="str">
        <f t="shared" si="6"/>
        <v>In-store</v>
      </c>
      <c r="V4716" s="4" t="str">
        <f t="shared" si="7"/>
        <v>Cash</v>
      </c>
      <c r="W4716" s="4">
        <f t="shared" ref="W4716:Y4716" si="4723">IF(OR(J4716 = "ERROR", J4716 = ""), "UNKNOWN", J4716)</f>
        <v>2</v>
      </c>
      <c r="X4716" s="4">
        <f t="shared" si="4723"/>
        <v>3</v>
      </c>
      <c r="Y4716" s="4">
        <f t="shared" si="4723"/>
        <v>6</v>
      </c>
      <c r="Z4716" s="5">
        <f t="shared" si="9"/>
        <v>44960</v>
      </c>
    </row>
    <row r="4717">
      <c r="A4717" s="1" t="s">
        <v>4754</v>
      </c>
      <c r="B4717" s="1" t="s">
        <v>81</v>
      </c>
      <c r="C4717" s="1">
        <v>3.0</v>
      </c>
      <c r="D4717" s="1">
        <v>1.5</v>
      </c>
      <c r="E4717" s="1">
        <v>4.5</v>
      </c>
      <c r="F4717" s="1" t="s">
        <v>23</v>
      </c>
      <c r="G4717" s="1" t="s">
        <v>29</v>
      </c>
      <c r="H4717" s="2">
        <v>45009.0</v>
      </c>
      <c r="J4717" s="3">
        <f t="shared" si="2"/>
        <v>3</v>
      </c>
      <c r="K4717" s="4">
        <f t="shared" si="3"/>
        <v>1.5</v>
      </c>
      <c r="L4717" s="4">
        <f t="shared" si="4"/>
        <v>4.5</v>
      </c>
      <c r="S4717" s="1" t="s">
        <v>4754</v>
      </c>
      <c r="T4717" s="4" t="str">
        <f t="shared" si="5"/>
        <v>Tea</v>
      </c>
      <c r="U4717" s="4" t="str">
        <f t="shared" si="6"/>
        <v>In-store</v>
      </c>
      <c r="V4717" s="4" t="str">
        <f t="shared" si="7"/>
        <v>Credit Card</v>
      </c>
      <c r="W4717" s="4">
        <f t="shared" ref="W4717:Y4717" si="4724">IF(OR(J4717 = "ERROR", J4717 = ""), "UNKNOWN", J4717)</f>
        <v>3</v>
      </c>
      <c r="X4717" s="4">
        <f t="shared" si="4724"/>
        <v>1.5</v>
      </c>
      <c r="Y4717" s="4">
        <f t="shared" si="4724"/>
        <v>4.5</v>
      </c>
      <c r="Z4717" s="5">
        <f t="shared" si="9"/>
        <v>45009</v>
      </c>
    </row>
    <row r="4718">
      <c r="A4718" s="1" t="s">
        <v>4755</v>
      </c>
      <c r="B4718" s="1" t="s">
        <v>41</v>
      </c>
      <c r="C4718" s="1">
        <v>2.0</v>
      </c>
      <c r="D4718" s="1">
        <v>4.0</v>
      </c>
      <c r="E4718" s="1">
        <v>8.0</v>
      </c>
      <c r="F4718" s="1" t="s">
        <v>25</v>
      </c>
      <c r="H4718" s="6">
        <v>45278.0</v>
      </c>
      <c r="J4718" s="3">
        <f t="shared" si="2"/>
        <v>2</v>
      </c>
      <c r="K4718" s="4">
        <f t="shared" si="3"/>
        <v>4</v>
      </c>
      <c r="L4718" s="4">
        <f t="shared" si="4"/>
        <v>8</v>
      </c>
      <c r="S4718" s="1" t="s">
        <v>4755</v>
      </c>
      <c r="T4718" s="4" t="str">
        <f t="shared" si="5"/>
        <v>Smoothie</v>
      </c>
      <c r="U4718" s="4" t="str">
        <f t="shared" si="6"/>
        <v>UNKNOWN</v>
      </c>
      <c r="V4718" s="4" t="str">
        <f t="shared" si="7"/>
        <v>UNKNOWN</v>
      </c>
      <c r="W4718" s="4">
        <f t="shared" ref="W4718:Y4718" si="4725">IF(OR(J4718 = "ERROR", J4718 = ""), "UNKNOWN", J4718)</f>
        <v>2</v>
      </c>
      <c r="X4718" s="4">
        <f t="shared" si="4725"/>
        <v>4</v>
      </c>
      <c r="Y4718" s="4">
        <f t="shared" si="4725"/>
        <v>8</v>
      </c>
      <c r="Z4718" s="7">
        <f t="shared" si="9"/>
        <v>45278</v>
      </c>
    </row>
    <row r="4719">
      <c r="A4719" s="1" t="s">
        <v>4756</v>
      </c>
      <c r="B4719" s="1" t="s">
        <v>36</v>
      </c>
      <c r="C4719" s="1">
        <v>1.0</v>
      </c>
      <c r="D4719" s="1">
        <v>5.0</v>
      </c>
      <c r="E4719" s="1" t="s">
        <v>25</v>
      </c>
      <c r="H4719" s="2">
        <v>44972.0</v>
      </c>
      <c r="J4719" s="3">
        <f t="shared" si="2"/>
        <v>1</v>
      </c>
      <c r="K4719" s="4">
        <f t="shared" si="3"/>
        <v>5</v>
      </c>
      <c r="L4719" s="4">
        <f t="shared" si="4"/>
        <v>5</v>
      </c>
      <c r="S4719" s="1" t="s">
        <v>4756</v>
      </c>
      <c r="T4719" s="4" t="str">
        <f t="shared" si="5"/>
        <v>Salad</v>
      </c>
      <c r="U4719" s="4" t="str">
        <f t="shared" si="6"/>
        <v>UNKNOWN</v>
      </c>
      <c r="V4719" s="4" t="str">
        <f t="shared" si="7"/>
        <v>UNKNOWN</v>
      </c>
      <c r="W4719" s="4">
        <f t="shared" ref="W4719:Y4719" si="4726">IF(OR(J4719 = "ERROR", J4719 = ""), "UNKNOWN", J4719)</f>
        <v>1</v>
      </c>
      <c r="X4719" s="4">
        <f t="shared" si="4726"/>
        <v>5</v>
      </c>
      <c r="Y4719" s="4">
        <f t="shared" si="4726"/>
        <v>5</v>
      </c>
      <c r="Z4719" s="5">
        <f t="shared" si="9"/>
        <v>44972</v>
      </c>
    </row>
    <row r="4720">
      <c r="A4720" s="1" t="s">
        <v>4757</v>
      </c>
      <c r="B4720" s="1" t="s">
        <v>41</v>
      </c>
      <c r="C4720" s="1">
        <v>1.0</v>
      </c>
      <c r="D4720" s="1">
        <v>4.0</v>
      </c>
      <c r="E4720" s="1">
        <v>4.0</v>
      </c>
      <c r="F4720" s="1" t="s">
        <v>28</v>
      </c>
      <c r="H4720" s="2">
        <v>45056.0</v>
      </c>
      <c r="J4720" s="3">
        <f t="shared" si="2"/>
        <v>1</v>
      </c>
      <c r="K4720" s="4">
        <f t="shared" si="3"/>
        <v>4</v>
      </c>
      <c r="L4720" s="4">
        <f t="shared" si="4"/>
        <v>4</v>
      </c>
      <c r="S4720" s="1" t="s">
        <v>4757</v>
      </c>
      <c r="T4720" s="4" t="str">
        <f t="shared" si="5"/>
        <v>Smoothie</v>
      </c>
      <c r="U4720" s="4" t="str">
        <f t="shared" si="6"/>
        <v>UNKNOWN</v>
      </c>
      <c r="V4720" s="4" t="str">
        <f t="shared" si="7"/>
        <v>Cash</v>
      </c>
      <c r="W4720" s="4">
        <f t="shared" ref="W4720:Y4720" si="4727">IF(OR(J4720 = "ERROR", J4720 = ""), "UNKNOWN", J4720)</f>
        <v>1</v>
      </c>
      <c r="X4720" s="4">
        <f t="shared" si="4727"/>
        <v>4</v>
      </c>
      <c r="Y4720" s="4">
        <f t="shared" si="4727"/>
        <v>4</v>
      </c>
      <c r="Z4720" s="5">
        <f t="shared" si="9"/>
        <v>45056</v>
      </c>
    </row>
    <row r="4721">
      <c r="A4721" s="1" t="s">
        <v>4758</v>
      </c>
      <c r="B4721" s="1" t="s">
        <v>41</v>
      </c>
      <c r="C4721" s="1">
        <v>3.0</v>
      </c>
      <c r="D4721" s="1">
        <v>4.0</v>
      </c>
      <c r="E4721" s="1">
        <v>12.0</v>
      </c>
      <c r="F4721" s="1" t="s">
        <v>23</v>
      </c>
      <c r="G4721" s="1" t="s">
        <v>24</v>
      </c>
      <c r="H4721" s="2">
        <v>45053.0</v>
      </c>
      <c r="J4721" s="3">
        <f t="shared" si="2"/>
        <v>3</v>
      </c>
      <c r="K4721" s="4">
        <f t="shared" si="3"/>
        <v>4</v>
      </c>
      <c r="L4721" s="4">
        <f t="shared" si="4"/>
        <v>12</v>
      </c>
      <c r="S4721" s="1" t="s">
        <v>4758</v>
      </c>
      <c r="T4721" s="4" t="str">
        <f t="shared" si="5"/>
        <v>Smoothie</v>
      </c>
      <c r="U4721" s="4" t="str">
        <f t="shared" si="6"/>
        <v>Takeaway</v>
      </c>
      <c r="V4721" s="4" t="str">
        <f t="shared" si="7"/>
        <v>Credit Card</v>
      </c>
      <c r="W4721" s="4">
        <f t="shared" ref="W4721:Y4721" si="4728">IF(OR(J4721 = "ERROR", J4721 = ""), "UNKNOWN", J4721)</f>
        <v>3</v>
      </c>
      <c r="X4721" s="4">
        <f t="shared" si="4728"/>
        <v>4</v>
      </c>
      <c r="Y4721" s="4">
        <f t="shared" si="4728"/>
        <v>12</v>
      </c>
      <c r="Z4721" s="5">
        <f t="shared" si="9"/>
        <v>45053</v>
      </c>
    </row>
    <row r="4722">
      <c r="A4722" s="1" t="s">
        <v>4759</v>
      </c>
      <c r="B4722" s="1" t="s">
        <v>44</v>
      </c>
      <c r="C4722" s="1">
        <v>2.0</v>
      </c>
      <c r="D4722" s="1">
        <v>4.0</v>
      </c>
      <c r="E4722" s="1">
        <v>8.0</v>
      </c>
      <c r="F4722" s="1" t="s">
        <v>28</v>
      </c>
      <c r="H4722" s="2">
        <v>45104.0</v>
      </c>
      <c r="J4722" s="3">
        <f t="shared" si="2"/>
        <v>2</v>
      </c>
      <c r="K4722" s="4">
        <f t="shared" si="3"/>
        <v>4</v>
      </c>
      <c r="L4722" s="4">
        <f t="shared" si="4"/>
        <v>8</v>
      </c>
      <c r="S4722" s="1" t="s">
        <v>4759</v>
      </c>
      <c r="T4722" s="4" t="str">
        <f t="shared" si="5"/>
        <v>Sandwich</v>
      </c>
      <c r="U4722" s="4" t="str">
        <f t="shared" si="6"/>
        <v>UNKNOWN</v>
      </c>
      <c r="V4722" s="4" t="str">
        <f t="shared" si="7"/>
        <v>Cash</v>
      </c>
      <c r="W4722" s="4">
        <f t="shared" ref="W4722:Y4722" si="4729">IF(OR(J4722 = "ERROR", J4722 = ""), "UNKNOWN", J4722)</f>
        <v>2</v>
      </c>
      <c r="X4722" s="4">
        <f t="shared" si="4729"/>
        <v>4</v>
      </c>
      <c r="Y4722" s="4">
        <f t="shared" si="4729"/>
        <v>8</v>
      </c>
      <c r="Z4722" s="5">
        <f t="shared" si="9"/>
        <v>45104</v>
      </c>
    </row>
    <row r="4723">
      <c r="A4723" s="1" t="s">
        <v>4760</v>
      </c>
      <c r="B4723" s="1" t="s">
        <v>30</v>
      </c>
      <c r="C4723" s="1">
        <v>3.0</v>
      </c>
      <c r="D4723" s="1">
        <v>1.5</v>
      </c>
      <c r="E4723" s="1">
        <v>4.5</v>
      </c>
      <c r="F4723" s="1" t="s">
        <v>28</v>
      </c>
      <c r="G4723" s="1" t="s">
        <v>29</v>
      </c>
      <c r="H4723" s="6">
        <v>45211.0</v>
      </c>
      <c r="J4723" s="3">
        <f t="shared" si="2"/>
        <v>3</v>
      </c>
      <c r="K4723" s="4">
        <f t="shared" si="3"/>
        <v>1.5</v>
      </c>
      <c r="L4723" s="4">
        <f t="shared" si="4"/>
        <v>4.5</v>
      </c>
      <c r="S4723" s="1" t="s">
        <v>4760</v>
      </c>
      <c r="T4723" s="4" t="str">
        <f t="shared" si="5"/>
        <v>UNKNOWN</v>
      </c>
      <c r="U4723" s="4" t="str">
        <f t="shared" si="6"/>
        <v>In-store</v>
      </c>
      <c r="V4723" s="4" t="str">
        <f t="shared" si="7"/>
        <v>Cash</v>
      </c>
      <c r="W4723" s="4">
        <f t="shared" ref="W4723:Y4723" si="4730">IF(OR(J4723 = "ERROR", J4723 = ""), "UNKNOWN", J4723)</f>
        <v>3</v>
      </c>
      <c r="X4723" s="4">
        <f t="shared" si="4730"/>
        <v>1.5</v>
      </c>
      <c r="Y4723" s="4">
        <f t="shared" si="4730"/>
        <v>4.5</v>
      </c>
      <c r="Z4723" s="7">
        <f t="shared" si="9"/>
        <v>45211</v>
      </c>
    </row>
    <row r="4724">
      <c r="A4724" s="1" t="s">
        <v>4761</v>
      </c>
      <c r="B4724" s="1" t="s">
        <v>22</v>
      </c>
      <c r="C4724" s="1">
        <v>5.0</v>
      </c>
      <c r="D4724" s="1">
        <v>2.0</v>
      </c>
      <c r="E4724" s="1">
        <v>10.0</v>
      </c>
      <c r="G4724" s="1" t="s">
        <v>29</v>
      </c>
      <c r="H4724" s="2">
        <v>44991.0</v>
      </c>
      <c r="J4724" s="3">
        <f t="shared" si="2"/>
        <v>5</v>
      </c>
      <c r="K4724" s="4">
        <f t="shared" si="3"/>
        <v>2</v>
      </c>
      <c r="L4724" s="4">
        <f t="shared" si="4"/>
        <v>10</v>
      </c>
      <c r="S4724" s="1" t="s">
        <v>4761</v>
      </c>
      <c r="T4724" s="4" t="str">
        <f t="shared" si="5"/>
        <v>Coffee</v>
      </c>
      <c r="U4724" s="4" t="str">
        <f t="shared" si="6"/>
        <v>In-store</v>
      </c>
      <c r="V4724" s="4" t="str">
        <f t="shared" si="7"/>
        <v>UNKNOWN</v>
      </c>
      <c r="W4724" s="4">
        <f t="shared" ref="W4724:Y4724" si="4731">IF(OR(J4724 = "ERROR", J4724 = ""), "UNKNOWN", J4724)</f>
        <v>5</v>
      </c>
      <c r="X4724" s="4">
        <f t="shared" si="4731"/>
        <v>2</v>
      </c>
      <c r="Y4724" s="4">
        <f t="shared" si="4731"/>
        <v>10</v>
      </c>
      <c r="Z4724" s="5">
        <f t="shared" si="9"/>
        <v>44991</v>
      </c>
    </row>
    <row r="4725">
      <c r="A4725" s="1" t="s">
        <v>4762</v>
      </c>
      <c r="B4725" s="1" t="s">
        <v>27</v>
      </c>
      <c r="C4725" s="1">
        <v>5.0</v>
      </c>
      <c r="D4725" s="1">
        <v>3.0</v>
      </c>
      <c r="E4725" s="1">
        <v>15.0</v>
      </c>
      <c r="F4725" s="1" t="s">
        <v>39</v>
      </c>
      <c r="H4725" s="6">
        <v>45214.0</v>
      </c>
      <c r="J4725" s="3">
        <f t="shared" si="2"/>
        <v>5</v>
      </c>
      <c r="K4725" s="4">
        <f t="shared" si="3"/>
        <v>3</v>
      </c>
      <c r="L4725" s="4">
        <f t="shared" si="4"/>
        <v>15</v>
      </c>
      <c r="S4725" s="1" t="s">
        <v>4762</v>
      </c>
      <c r="T4725" s="4" t="str">
        <f t="shared" si="5"/>
        <v>Cake</v>
      </c>
      <c r="U4725" s="4" t="str">
        <f t="shared" si="6"/>
        <v>UNKNOWN</v>
      </c>
      <c r="V4725" s="4" t="str">
        <f t="shared" si="7"/>
        <v>Digital Wallet</v>
      </c>
      <c r="W4725" s="4">
        <f t="shared" ref="W4725:Y4725" si="4732">IF(OR(J4725 = "ERROR", J4725 = ""), "UNKNOWN", J4725)</f>
        <v>5</v>
      </c>
      <c r="X4725" s="4">
        <f t="shared" si="4732"/>
        <v>3</v>
      </c>
      <c r="Y4725" s="4">
        <f t="shared" si="4732"/>
        <v>15</v>
      </c>
      <c r="Z4725" s="7">
        <f t="shared" si="9"/>
        <v>45214</v>
      </c>
    </row>
    <row r="4726">
      <c r="A4726" s="1" t="s">
        <v>4763</v>
      </c>
      <c r="B4726" s="1" t="s">
        <v>32</v>
      </c>
      <c r="C4726" s="1">
        <v>4.0</v>
      </c>
      <c r="D4726" s="1">
        <v>1.0</v>
      </c>
      <c r="E4726" s="1">
        <v>4.0</v>
      </c>
      <c r="F4726" s="1" t="s">
        <v>39</v>
      </c>
      <c r="G4726" s="1" t="s">
        <v>29</v>
      </c>
      <c r="H4726" s="2">
        <v>45199.0</v>
      </c>
      <c r="J4726" s="3">
        <f t="shared" si="2"/>
        <v>4</v>
      </c>
      <c r="K4726" s="4">
        <f t="shared" si="3"/>
        <v>1</v>
      </c>
      <c r="L4726" s="4">
        <f t="shared" si="4"/>
        <v>4</v>
      </c>
      <c r="S4726" s="1" t="s">
        <v>4763</v>
      </c>
      <c r="T4726" s="4" t="str">
        <f t="shared" si="5"/>
        <v>Cookie</v>
      </c>
      <c r="U4726" s="4" t="str">
        <f t="shared" si="6"/>
        <v>In-store</v>
      </c>
      <c r="V4726" s="4" t="str">
        <f t="shared" si="7"/>
        <v>Digital Wallet</v>
      </c>
      <c r="W4726" s="4">
        <f t="shared" ref="W4726:Y4726" si="4733">IF(OR(J4726 = "ERROR", J4726 = ""), "UNKNOWN", J4726)</f>
        <v>4</v>
      </c>
      <c r="X4726" s="4">
        <f t="shared" si="4733"/>
        <v>1</v>
      </c>
      <c r="Y4726" s="4">
        <f t="shared" si="4733"/>
        <v>4</v>
      </c>
      <c r="Z4726" s="5">
        <f t="shared" si="9"/>
        <v>45199</v>
      </c>
    </row>
    <row r="4727">
      <c r="A4727" s="1" t="s">
        <v>4764</v>
      </c>
      <c r="B4727" s="1" t="s">
        <v>55</v>
      </c>
      <c r="C4727" s="1">
        <v>1.0</v>
      </c>
      <c r="D4727" s="1">
        <v>3.0</v>
      </c>
      <c r="E4727" s="1">
        <v>3.0</v>
      </c>
      <c r="F4727" s="1" t="s">
        <v>28</v>
      </c>
      <c r="G4727" s="1" t="s">
        <v>29</v>
      </c>
      <c r="H4727" s="2">
        <v>45196.0</v>
      </c>
      <c r="J4727" s="3">
        <f t="shared" si="2"/>
        <v>1</v>
      </c>
      <c r="K4727" s="4">
        <f t="shared" si="3"/>
        <v>3</v>
      </c>
      <c r="L4727" s="4">
        <f t="shared" si="4"/>
        <v>3</v>
      </c>
      <c r="S4727" s="1" t="s">
        <v>4764</v>
      </c>
      <c r="T4727" s="4" t="str">
        <f t="shared" si="5"/>
        <v>Juice</v>
      </c>
      <c r="U4727" s="4" t="str">
        <f t="shared" si="6"/>
        <v>In-store</v>
      </c>
      <c r="V4727" s="4" t="str">
        <f t="shared" si="7"/>
        <v>Cash</v>
      </c>
      <c r="W4727" s="4">
        <f t="shared" ref="W4727:Y4727" si="4734">IF(OR(J4727 = "ERROR", J4727 = ""), "UNKNOWN", J4727)</f>
        <v>1</v>
      </c>
      <c r="X4727" s="4">
        <f t="shared" si="4734"/>
        <v>3</v>
      </c>
      <c r="Y4727" s="4">
        <f t="shared" si="4734"/>
        <v>3</v>
      </c>
      <c r="Z4727" s="5">
        <f t="shared" si="9"/>
        <v>45196</v>
      </c>
    </row>
    <row r="4728">
      <c r="A4728" s="1" t="s">
        <v>4765</v>
      </c>
      <c r="B4728" s="1" t="s">
        <v>44</v>
      </c>
      <c r="C4728" s="1">
        <v>1.0</v>
      </c>
      <c r="D4728" s="1">
        <v>4.0</v>
      </c>
      <c r="E4728" s="1">
        <v>4.0</v>
      </c>
      <c r="F4728" s="1" t="s">
        <v>23</v>
      </c>
      <c r="H4728" s="2">
        <v>45043.0</v>
      </c>
      <c r="J4728" s="3">
        <f t="shared" si="2"/>
        <v>1</v>
      </c>
      <c r="K4728" s="4">
        <f t="shared" si="3"/>
        <v>4</v>
      </c>
      <c r="L4728" s="4">
        <f t="shared" si="4"/>
        <v>4</v>
      </c>
      <c r="S4728" s="1" t="s">
        <v>4765</v>
      </c>
      <c r="T4728" s="4" t="str">
        <f t="shared" si="5"/>
        <v>Sandwich</v>
      </c>
      <c r="U4728" s="4" t="str">
        <f t="shared" si="6"/>
        <v>UNKNOWN</v>
      </c>
      <c r="V4728" s="4" t="str">
        <f t="shared" si="7"/>
        <v>Credit Card</v>
      </c>
      <c r="W4728" s="4">
        <f t="shared" ref="W4728:Y4728" si="4735">IF(OR(J4728 = "ERROR", J4728 = ""), "UNKNOWN", J4728)</f>
        <v>1</v>
      </c>
      <c r="X4728" s="4">
        <f t="shared" si="4735"/>
        <v>4</v>
      </c>
      <c r="Y4728" s="4">
        <f t="shared" si="4735"/>
        <v>4</v>
      </c>
      <c r="Z4728" s="5">
        <f t="shared" si="9"/>
        <v>45043</v>
      </c>
    </row>
    <row r="4729">
      <c r="A4729" s="1" t="s">
        <v>4766</v>
      </c>
      <c r="B4729" s="1" t="s">
        <v>32</v>
      </c>
      <c r="C4729" s="1">
        <v>1.0</v>
      </c>
      <c r="D4729" s="1">
        <v>1.0</v>
      </c>
      <c r="E4729" s="1">
        <v>1.0</v>
      </c>
      <c r="F4729" s="1" t="s">
        <v>23</v>
      </c>
      <c r="G4729" s="1" t="s">
        <v>29</v>
      </c>
      <c r="H4729" s="6">
        <v>45275.0</v>
      </c>
      <c r="J4729" s="3">
        <f t="shared" si="2"/>
        <v>1</v>
      </c>
      <c r="K4729" s="4">
        <f t="shared" si="3"/>
        <v>1</v>
      </c>
      <c r="L4729" s="4">
        <f t="shared" si="4"/>
        <v>1</v>
      </c>
      <c r="S4729" s="1" t="s">
        <v>4766</v>
      </c>
      <c r="T4729" s="4" t="str">
        <f t="shared" si="5"/>
        <v>Cookie</v>
      </c>
      <c r="U4729" s="4" t="str">
        <f t="shared" si="6"/>
        <v>In-store</v>
      </c>
      <c r="V4729" s="4" t="str">
        <f t="shared" si="7"/>
        <v>Credit Card</v>
      </c>
      <c r="W4729" s="4">
        <f t="shared" ref="W4729:Y4729" si="4736">IF(OR(J4729 = "ERROR", J4729 = ""), "UNKNOWN", J4729)</f>
        <v>1</v>
      </c>
      <c r="X4729" s="4">
        <f t="shared" si="4736"/>
        <v>1</v>
      </c>
      <c r="Y4729" s="4">
        <f t="shared" si="4736"/>
        <v>1</v>
      </c>
      <c r="Z4729" s="7">
        <f t="shared" si="9"/>
        <v>45275</v>
      </c>
    </row>
    <row r="4730">
      <c r="A4730" s="1" t="s">
        <v>4767</v>
      </c>
      <c r="B4730" s="1" t="s">
        <v>81</v>
      </c>
      <c r="C4730" s="1">
        <v>4.0</v>
      </c>
      <c r="D4730" s="1">
        <v>1.5</v>
      </c>
      <c r="E4730" s="1">
        <v>6.0</v>
      </c>
      <c r="F4730" s="1" t="s">
        <v>39</v>
      </c>
      <c r="H4730" s="2">
        <v>44934.0</v>
      </c>
      <c r="J4730" s="3">
        <f t="shared" si="2"/>
        <v>4</v>
      </c>
      <c r="K4730" s="4">
        <f t="shared" si="3"/>
        <v>1.5</v>
      </c>
      <c r="L4730" s="4">
        <f t="shared" si="4"/>
        <v>6</v>
      </c>
      <c r="S4730" s="1" t="s">
        <v>4767</v>
      </c>
      <c r="T4730" s="4" t="str">
        <f t="shared" si="5"/>
        <v>Tea</v>
      </c>
      <c r="U4730" s="4" t="str">
        <f t="shared" si="6"/>
        <v>UNKNOWN</v>
      </c>
      <c r="V4730" s="4" t="str">
        <f t="shared" si="7"/>
        <v>Digital Wallet</v>
      </c>
      <c r="W4730" s="4">
        <f t="shared" ref="W4730:Y4730" si="4737">IF(OR(J4730 = "ERROR", J4730 = ""), "UNKNOWN", J4730)</f>
        <v>4</v>
      </c>
      <c r="X4730" s="4">
        <f t="shared" si="4737"/>
        <v>1.5</v>
      </c>
      <c r="Y4730" s="4">
        <f t="shared" si="4737"/>
        <v>6</v>
      </c>
      <c r="Z4730" s="5">
        <f t="shared" si="9"/>
        <v>44934</v>
      </c>
    </row>
    <row r="4731">
      <c r="A4731" s="1" t="s">
        <v>4768</v>
      </c>
      <c r="B4731" s="1" t="s">
        <v>27</v>
      </c>
      <c r="C4731" s="1">
        <v>1.0</v>
      </c>
      <c r="D4731" s="1">
        <v>3.0</v>
      </c>
      <c r="E4731" s="1">
        <v>3.0</v>
      </c>
      <c r="F4731" s="1" t="s">
        <v>30</v>
      </c>
      <c r="G4731" s="1" t="s">
        <v>24</v>
      </c>
      <c r="H4731" s="2">
        <v>45018.0</v>
      </c>
      <c r="J4731" s="3">
        <f t="shared" si="2"/>
        <v>1</v>
      </c>
      <c r="K4731" s="4">
        <f t="shared" si="3"/>
        <v>3</v>
      </c>
      <c r="L4731" s="4">
        <f t="shared" si="4"/>
        <v>3</v>
      </c>
      <c r="S4731" s="1" t="s">
        <v>4768</v>
      </c>
      <c r="T4731" s="4" t="str">
        <f t="shared" si="5"/>
        <v>Cake</v>
      </c>
      <c r="U4731" s="4" t="str">
        <f t="shared" si="6"/>
        <v>Takeaway</v>
      </c>
      <c r="V4731" s="4" t="str">
        <f t="shared" si="7"/>
        <v>UNKNOWN</v>
      </c>
      <c r="W4731" s="4">
        <f t="shared" ref="W4731:Y4731" si="4738">IF(OR(J4731 = "ERROR", J4731 = ""), "UNKNOWN", J4731)</f>
        <v>1</v>
      </c>
      <c r="X4731" s="4">
        <f t="shared" si="4738"/>
        <v>3</v>
      </c>
      <c r="Y4731" s="4">
        <f t="shared" si="4738"/>
        <v>3</v>
      </c>
      <c r="Z4731" s="5">
        <f t="shared" si="9"/>
        <v>45018</v>
      </c>
    </row>
    <row r="4732">
      <c r="A4732" s="1" t="s">
        <v>4769</v>
      </c>
      <c r="B4732" s="1" t="s">
        <v>36</v>
      </c>
      <c r="C4732" s="1">
        <v>2.0</v>
      </c>
      <c r="D4732" s="1">
        <v>5.0</v>
      </c>
      <c r="E4732" s="1">
        <v>10.0</v>
      </c>
      <c r="F4732" s="1" t="s">
        <v>28</v>
      </c>
      <c r="G4732" s="1" t="s">
        <v>24</v>
      </c>
      <c r="H4732" s="2">
        <v>45158.0</v>
      </c>
      <c r="J4732" s="3">
        <f t="shared" si="2"/>
        <v>2</v>
      </c>
      <c r="K4732" s="4">
        <f t="shared" si="3"/>
        <v>5</v>
      </c>
      <c r="L4732" s="4">
        <f t="shared" si="4"/>
        <v>10</v>
      </c>
      <c r="S4732" s="1" t="s">
        <v>4769</v>
      </c>
      <c r="T4732" s="4" t="str">
        <f t="shared" si="5"/>
        <v>Salad</v>
      </c>
      <c r="U4732" s="4" t="str">
        <f t="shared" si="6"/>
        <v>Takeaway</v>
      </c>
      <c r="V4732" s="4" t="str">
        <f t="shared" si="7"/>
        <v>Cash</v>
      </c>
      <c r="W4732" s="4">
        <f t="shared" ref="W4732:Y4732" si="4739">IF(OR(J4732 = "ERROR", J4732 = ""), "UNKNOWN", J4732)</f>
        <v>2</v>
      </c>
      <c r="X4732" s="4">
        <f t="shared" si="4739"/>
        <v>5</v>
      </c>
      <c r="Y4732" s="4">
        <f t="shared" si="4739"/>
        <v>10</v>
      </c>
      <c r="Z4732" s="5">
        <f t="shared" si="9"/>
        <v>45158</v>
      </c>
    </row>
    <row r="4733">
      <c r="A4733" s="1" t="s">
        <v>4770</v>
      </c>
      <c r="B4733" s="1" t="s">
        <v>81</v>
      </c>
      <c r="C4733" s="1">
        <v>3.0</v>
      </c>
      <c r="D4733" s="1" t="s">
        <v>30</v>
      </c>
      <c r="E4733" s="1">
        <v>4.5</v>
      </c>
      <c r="G4733" s="1" t="s">
        <v>29</v>
      </c>
      <c r="H4733" s="2">
        <v>45105.0</v>
      </c>
      <c r="J4733" s="3">
        <f t="shared" si="2"/>
        <v>3</v>
      </c>
      <c r="K4733" s="4">
        <f t="shared" si="3"/>
        <v>1.5</v>
      </c>
      <c r="L4733" s="4">
        <f t="shared" si="4"/>
        <v>4.5</v>
      </c>
      <c r="S4733" s="1" t="s">
        <v>4770</v>
      </c>
      <c r="T4733" s="4" t="str">
        <f t="shared" si="5"/>
        <v>Tea</v>
      </c>
      <c r="U4733" s="4" t="str">
        <f t="shared" si="6"/>
        <v>In-store</v>
      </c>
      <c r="V4733" s="4" t="str">
        <f t="shared" si="7"/>
        <v>UNKNOWN</v>
      </c>
      <c r="W4733" s="4">
        <f t="shared" ref="W4733:Y4733" si="4740">IF(OR(J4733 = "ERROR", J4733 = ""), "UNKNOWN", J4733)</f>
        <v>3</v>
      </c>
      <c r="X4733" s="4">
        <f t="shared" si="4740"/>
        <v>1.5</v>
      </c>
      <c r="Y4733" s="4">
        <f t="shared" si="4740"/>
        <v>4.5</v>
      </c>
      <c r="Z4733" s="5">
        <f t="shared" si="9"/>
        <v>45105</v>
      </c>
    </row>
    <row r="4734">
      <c r="A4734" s="1" t="s">
        <v>4771</v>
      </c>
      <c r="B4734" s="1" t="s">
        <v>44</v>
      </c>
      <c r="C4734" s="1" t="s">
        <v>30</v>
      </c>
      <c r="D4734" s="1">
        <v>4.0</v>
      </c>
      <c r="E4734" s="1">
        <v>16.0</v>
      </c>
      <c r="F4734" s="1" t="s">
        <v>23</v>
      </c>
      <c r="G4734" s="1" t="s">
        <v>24</v>
      </c>
      <c r="H4734" s="2">
        <v>45181.0</v>
      </c>
      <c r="J4734" s="3">
        <f t="shared" si="2"/>
        <v>4</v>
      </c>
      <c r="K4734" s="4">
        <f t="shared" si="3"/>
        <v>4</v>
      </c>
      <c r="L4734" s="4">
        <f t="shared" si="4"/>
        <v>16</v>
      </c>
      <c r="S4734" s="1" t="s">
        <v>4771</v>
      </c>
      <c r="T4734" s="4" t="str">
        <f t="shared" si="5"/>
        <v>Sandwich</v>
      </c>
      <c r="U4734" s="4" t="str">
        <f t="shared" si="6"/>
        <v>Takeaway</v>
      </c>
      <c r="V4734" s="4" t="str">
        <f t="shared" si="7"/>
        <v>Credit Card</v>
      </c>
      <c r="W4734" s="4">
        <f t="shared" ref="W4734:Y4734" si="4741">IF(OR(J4734 = "ERROR", J4734 = ""), "UNKNOWN", J4734)</f>
        <v>4</v>
      </c>
      <c r="X4734" s="4">
        <f t="shared" si="4741"/>
        <v>4</v>
      </c>
      <c r="Y4734" s="4">
        <f t="shared" si="4741"/>
        <v>16</v>
      </c>
      <c r="Z4734" s="5">
        <f t="shared" si="9"/>
        <v>45181</v>
      </c>
    </row>
    <row r="4735">
      <c r="A4735" s="1" t="s">
        <v>4772</v>
      </c>
      <c r="B4735" s="1" t="s">
        <v>36</v>
      </c>
      <c r="C4735" s="1">
        <v>4.0</v>
      </c>
      <c r="D4735" s="1">
        <v>5.0</v>
      </c>
      <c r="E4735" s="1">
        <v>20.0</v>
      </c>
      <c r="F4735" s="1" t="s">
        <v>39</v>
      </c>
      <c r="H4735" s="2">
        <v>45094.0</v>
      </c>
      <c r="J4735" s="3">
        <f t="shared" si="2"/>
        <v>4</v>
      </c>
      <c r="K4735" s="4">
        <f t="shared" si="3"/>
        <v>5</v>
      </c>
      <c r="L4735" s="4">
        <f t="shared" si="4"/>
        <v>20</v>
      </c>
      <c r="S4735" s="1" t="s">
        <v>4772</v>
      </c>
      <c r="T4735" s="4" t="str">
        <f t="shared" si="5"/>
        <v>Salad</v>
      </c>
      <c r="U4735" s="4" t="str">
        <f t="shared" si="6"/>
        <v>UNKNOWN</v>
      </c>
      <c r="V4735" s="4" t="str">
        <f t="shared" si="7"/>
        <v>Digital Wallet</v>
      </c>
      <c r="W4735" s="4">
        <f t="shared" ref="W4735:Y4735" si="4742">IF(OR(J4735 = "ERROR", J4735 = ""), "UNKNOWN", J4735)</f>
        <v>4</v>
      </c>
      <c r="X4735" s="4">
        <f t="shared" si="4742"/>
        <v>5</v>
      </c>
      <c r="Y4735" s="4">
        <f t="shared" si="4742"/>
        <v>20</v>
      </c>
      <c r="Z4735" s="5">
        <f t="shared" si="9"/>
        <v>45094</v>
      </c>
    </row>
    <row r="4736">
      <c r="A4736" s="1" t="s">
        <v>4773</v>
      </c>
      <c r="B4736" s="1" t="s">
        <v>27</v>
      </c>
      <c r="C4736" s="1">
        <v>4.0</v>
      </c>
      <c r="D4736" s="1">
        <v>3.0</v>
      </c>
      <c r="E4736" s="1">
        <v>12.0</v>
      </c>
      <c r="F4736" s="1" t="s">
        <v>39</v>
      </c>
      <c r="G4736" s="1" t="s">
        <v>24</v>
      </c>
      <c r="H4736" s="2">
        <v>45111.0</v>
      </c>
      <c r="J4736" s="3">
        <f t="shared" si="2"/>
        <v>4</v>
      </c>
      <c r="K4736" s="4">
        <f t="shared" si="3"/>
        <v>3</v>
      </c>
      <c r="L4736" s="4">
        <f t="shared" si="4"/>
        <v>12</v>
      </c>
      <c r="S4736" s="1" t="s">
        <v>4773</v>
      </c>
      <c r="T4736" s="4" t="str">
        <f t="shared" si="5"/>
        <v>Cake</v>
      </c>
      <c r="U4736" s="4" t="str">
        <f t="shared" si="6"/>
        <v>Takeaway</v>
      </c>
      <c r="V4736" s="4" t="str">
        <f t="shared" si="7"/>
        <v>Digital Wallet</v>
      </c>
      <c r="W4736" s="4">
        <f t="shared" ref="W4736:Y4736" si="4743">IF(OR(J4736 = "ERROR", J4736 = ""), "UNKNOWN", J4736)</f>
        <v>4</v>
      </c>
      <c r="X4736" s="4">
        <f t="shared" si="4743"/>
        <v>3</v>
      </c>
      <c r="Y4736" s="4">
        <f t="shared" si="4743"/>
        <v>12</v>
      </c>
      <c r="Z4736" s="5">
        <f t="shared" si="9"/>
        <v>45111</v>
      </c>
    </row>
    <row r="4737">
      <c r="A4737" s="1" t="s">
        <v>4774</v>
      </c>
      <c r="B4737" s="1" t="s">
        <v>25</v>
      </c>
      <c r="C4737" s="1">
        <v>3.0</v>
      </c>
      <c r="D4737" s="1">
        <v>5.0</v>
      </c>
      <c r="E4737" s="1">
        <v>15.0</v>
      </c>
      <c r="H4737" s="1" t="s">
        <v>30</v>
      </c>
      <c r="J4737" s="3">
        <f t="shared" si="2"/>
        <v>3</v>
      </c>
      <c r="K4737" s="4">
        <f t="shared" si="3"/>
        <v>5</v>
      </c>
      <c r="L4737" s="4">
        <f t="shared" si="4"/>
        <v>15</v>
      </c>
      <c r="S4737" s="1" t="s">
        <v>4774</v>
      </c>
      <c r="T4737" s="4" t="str">
        <f t="shared" si="5"/>
        <v>UNKNOWN</v>
      </c>
      <c r="U4737" s="4" t="str">
        <f t="shared" si="6"/>
        <v>UNKNOWN</v>
      </c>
      <c r="V4737" s="4" t="str">
        <f t="shared" si="7"/>
        <v>UNKNOWN</v>
      </c>
      <c r="W4737" s="4">
        <f t="shared" ref="W4737:Y4737" si="4744">IF(OR(J4737 = "ERROR", J4737 = ""), "UNKNOWN", J4737)</f>
        <v>3</v>
      </c>
      <c r="X4737" s="4">
        <f t="shared" si="4744"/>
        <v>5</v>
      </c>
      <c r="Y4737" s="4">
        <f t="shared" si="4744"/>
        <v>15</v>
      </c>
      <c r="Z4737" s="4" t="str">
        <f t="shared" si="9"/>
        <v>UNKNOWN</v>
      </c>
    </row>
    <row r="4738">
      <c r="A4738" s="1" t="s">
        <v>4775</v>
      </c>
      <c r="B4738" s="1" t="s">
        <v>30</v>
      </c>
      <c r="C4738" s="1">
        <v>2.0</v>
      </c>
      <c r="D4738" s="1">
        <v>4.0</v>
      </c>
      <c r="E4738" s="1">
        <v>8.0</v>
      </c>
      <c r="F4738" s="1" t="s">
        <v>39</v>
      </c>
      <c r="G4738" s="1" t="s">
        <v>29</v>
      </c>
      <c r="H4738" s="2">
        <v>44966.0</v>
      </c>
      <c r="J4738" s="3">
        <f t="shared" si="2"/>
        <v>2</v>
      </c>
      <c r="K4738" s="4">
        <f t="shared" si="3"/>
        <v>4</v>
      </c>
      <c r="L4738" s="4">
        <f t="shared" si="4"/>
        <v>8</v>
      </c>
      <c r="S4738" s="1" t="s">
        <v>4775</v>
      </c>
      <c r="T4738" s="4" t="str">
        <f t="shared" si="5"/>
        <v>UNKNOWN</v>
      </c>
      <c r="U4738" s="4" t="str">
        <f t="shared" si="6"/>
        <v>In-store</v>
      </c>
      <c r="V4738" s="4" t="str">
        <f t="shared" si="7"/>
        <v>Digital Wallet</v>
      </c>
      <c r="W4738" s="4">
        <f t="shared" ref="W4738:Y4738" si="4745">IF(OR(J4738 = "ERROR", J4738 = ""), "UNKNOWN", J4738)</f>
        <v>2</v>
      </c>
      <c r="X4738" s="4">
        <f t="shared" si="4745"/>
        <v>4</v>
      </c>
      <c r="Y4738" s="4">
        <f t="shared" si="4745"/>
        <v>8</v>
      </c>
      <c r="Z4738" s="5">
        <f t="shared" si="9"/>
        <v>44966</v>
      </c>
    </row>
    <row r="4739">
      <c r="A4739" s="1" t="s">
        <v>4776</v>
      </c>
      <c r="B4739" s="1" t="s">
        <v>30</v>
      </c>
      <c r="C4739" s="1">
        <v>3.0</v>
      </c>
      <c r="D4739" s="1">
        <v>3.0</v>
      </c>
      <c r="E4739" s="1">
        <v>9.0</v>
      </c>
      <c r="F4739" s="1" t="s">
        <v>23</v>
      </c>
      <c r="H4739" s="2">
        <v>45074.0</v>
      </c>
      <c r="J4739" s="3">
        <f t="shared" si="2"/>
        <v>3</v>
      </c>
      <c r="K4739" s="4">
        <f t="shared" si="3"/>
        <v>3</v>
      </c>
      <c r="L4739" s="4">
        <f t="shared" si="4"/>
        <v>9</v>
      </c>
      <c r="S4739" s="1" t="s">
        <v>4776</v>
      </c>
      <c r="T4739" s="4" t="str">
        <f t="shared" si="5"/>
        <v>UNKNOWN</v>
      </c>
      <c r="U4739" s="4" t="str">
        <f t="shared" si="6"/>
        <v>UNKNOWN</v>
      </c>
      <c r="V4739" s="4" t="str">
        <f t="shared" si="7"/>
        <v>Credit Card</v>
      </c>
      <c r="W4739" s="4">
        <f t="shared" ref="W4739:Y4739" si="4746">IF(OR(J4739 = "ERROR", J4739 = ""), "UNKNOWN", J4739)</f>
        <v>3</v>
      </c>
      <c r="X4739" s="4">
        <f t="shared" si="4746"/>
        <v>3</v>
      </c>
      <c r="Y4739" s="4">
        <f t="shared" si="4746"/>
        <v>9</v>
      </c>
      <c r="Z4739" s="5">
        <f t="shared" si="9"/>
        <v>45074</v>
      </c>
    </row>
    <row r="4740">
      <c r="A4740" s="1" t="s">
        <v>4777</v>
      </c>
      <c r="B4740" s="1" t="s">
        <v>44</v>
      </c>
      <c r="C4740" s="1">
        <v>1.0</v>
      </c>
      <c r="D4740" s="1">
        <v>4.0</v>
      </c>
      <c r="E4740" s="1">
        <v>4.0</v>
      </c>
      <c r="F4740" s="1" t="s">
        <v>28</v>
      </c>
      <c r="H4740" s="2">
        <v>45002.0</v>
      </c>
      <c r="J4740" s="3">
        <f t="shared" si="2"/>
        <v>1</v>
      </c>
      <c r="K4740" s="4">
        <f t="shared" si="3"/>
        <v>4</v>
      </c>
      <c r="L4740" s="4">
        <f t="shared" si="4"/>
        <v>4</v>
      </c>
      <c r="S4740" s="1" t="s">
        <v>4777</v>
      </c>
      <c r="T4740" s="4" t="str">
        <f t="shared" si="5"/>
        <v>Sandwich</v>
      </c>
      <c r="U4740" s="4" t="str">
        <f t="shared" si="6"/>
        <v>UNKNOWN</v>
      </c>
      <c r="V4740" s="4" t="str">
        <f t="shared" si="7"/>
        <v>Cash</v>
      </c>
      <c r="W4740" s="4">
        <f t="shared" ref="W4740:Y4740" si="4747">IF(OR(J4740 = "ERROR", J4740 = ""), "UNKNOWN", J4740)</f>
        <v>1</v>
      </c>
      <c r="X4740" s="4">
        <f t="shared" si="4747"/>
        <v>4</v>
      </c>
      <c r="Y4740" s="4">
        <f t="shared" si="4747"/>
        <v>4</v>
      </c>
      <c r="Z4740" s="5">
        <f t="shared" si="9"/>
        <v>45002</v>
      </c>
    </row>
    <row r="4741">
      <c r="A4741" s="1" t="s">
        <v>4778</v>
      </c>
      <c r="B4741" s="1" t="s">
        <v>55</v>
      </c>
      <c r="C4741" s="1">
        <v>1.0</v>
      </c>
      <c r="D4741" s="1">
        <v>3.0</v>
      </c>
      <c r="E4741" s="1">
        <v>3.0</v>
      </c>
      <c r="F4741" s="1" t="s">
        <v>23</v>
      </c>
      <c r="G4741" s="1" t="s">
        <v>24</v>
      </c>
      <c r="H4741" s="2">
        <v>45091.0</v>
      </c>
      <c r="J4741" s="3">
        <f t="shared" si="2"/>
        <v>1</v>
      </c>
      <c r="K4741" s="4">
        <f t="shared" si="3"/>
        <v>3</v>
      </c>
      <c r="L4741" s="4">
        <f t="shared" si="4"/>
        <v>3</v>
      </c>
      <c r="S4741" s="1" t="s">
        <v>4778</v>
      </c>
      <c r="T4741" s="4" t="str">
        <f t="shared" si="5"/>
        <v>Juice</v>
      </c>
      <c r="U4741" s="4" t="str">
        <f t="shared" si="6"/>
        <v>Takeaway</v>
      </c>
      <c r="V4741" s="4" t="str">
        <f t="shared" si="7"/>
        <v>Credit Card</v>
      </c>
      <c r="W4741" s="4">
        <f t="shared" ref="W4741:Y4741" si="4748">IF(OR(J4741 = "ERROR", J4741 = ""), "UNKNOWN", J4741)</f>
        <v>1</v>
      </c>
      <c r="X4741" s="4">
        <f t="shared" si="4748"/>
        <v>3</v>
      </c>
      <c r="Y4741" s="4">
        <f t="shared" si="4748"/>
        <v>3</v>
      </c>
      <c r="Z4741" s="5">
        <f t="shared" si="9"/>
        <v>45091</v>
      </c>
    </row>
    <row r="4742">
      <c r="A4742" s="1" t="s">
        <v>4779</v>
      </c>
      <c r="B4742" s="1" t="s">
        <v>81</v>
      </c>
      <c r="C4742" s="1">
        <v>1.0</v>
      </c>
      <c r="D4742" s="1">
        <v>1.5</v>
      </c>
      <c r="E4742" s="1">
        <v>1.5</v>
      </c>
      <c r="G4742" s="1" t="s">
        <v>30</v>
      </c>
      <c r="H4742" s="2">
        <v>45118.0</v>
      </c>
      <c r="J4742" s="3">
        <f t="shared" si="2"/>
        <v>1</v>
      </c>
      <c r="K4742" s="4">
        <f t="shared" si="3"/>
        <v>1.5</v>
      </c>
      <c r="L4742" s="4">
        <f t="shared" si="4"/>
        <v>1.5</v>
      </c>
      <c r="S4742" s="1" t="s">
        <v>4779</v>
      </c>
      <c r="T4742" s="4" t="str">
        <f t="shared" si="5"/>
        <v>Tea</v>
      </c>
      <c r="U4742" s="4" t="str">
        <f t="shared" si="6"/>
        <v>UNKNOWN</v>
      </c>
      <c r="V4742" s="4" t="str">
        <f t="shared" si="7"/>
        <v>UNKNOWN</v>
      </c>
      <c r="W4742" s="4">
        <f t="shared" ref="W4742:Y4742" si="4749">IF(OR(J4742 = "ERROR", J4742 = ""), "UNKNOWN", J4742)</f>
        <v>1</v>
      </c>
      <c r="X4742" s="4">
        <f t="shared" si="4749"/>
        <v>1.5</v>
      </c>
      <c r="Y4742" s="4">
        <f t="shared" si="4749"/>
        <v>1.5</v>
      </c>
      <c r="Z4742" s="5">
        <f t="shared" si="9"/>
        <v>45118</v>
      </c>
    </row>
    <row r="4743">
      <c r="A4743" s="1" t="s">
        <v>4780</v>
      </c>
      <c r="B4743" s="1" t="s">
        <v>36</v>
      </c>
      <c r="C4743" s="1">
        <v>3.0</v>
      </c>
      <c r="D4743" s="1">
        <v>5.0</v>
      </c>
      <c r="E4743" s="1">
        <v>15.0</v>
      </c>
      <c r="G4743" s="1" t="s">
        <v>29</v>
      </c>
      <c r="H4743" s="2">
        <v>44938.0</v>
      </c>
      <c r="J4743" s="3">
        <f t="shared" si="2"/>
        <v>3</v>
      </c>
      <c r="K4743" s="4">
        <f t="shared" si="3"/>
        <v>5</v>
      </c>
      <c r="L4743" s="4">
        <f t="shared" si="4"/>
        <v>15</v>
      </c>
      <c r="S4743" s="1" t="s">
        <v>4780</v>
      </c>
      <c r="T4743" s="4" t="str">
        <f t="shared" si="5"/>
        <v>Salad</v>
      </c>
      <c r="U4743" s="4" t="str">
        <f t="shared" si="6"/>
        <v>In-store</v>
      </c>
      <c r="V4743" s="4" t="str">
        <f t="shared" si="7"/>
        <v>UNKNOWN</v>
      </c>
      <c r="W4743" s="4">
        <f t="shared" ref="W4743:Y4743" si="4750">IF(OR(J4743 = "ERROR", J4743 = ""), "UNKNOWN", J4743)</f>
        <v>3</v>
      </c>
      <c r="X4743" s="4">
        <f t="shared" si="4750"/>
        <v>5</v>
      </c>
      <c r="Y4743" s="4">
        <f t="shared" si="4750"/>
        <v>15</v>
      </c>
      <c r="Z4743" s="5">
        <f t="shared" si="9"/>
        <v>44938</v>
      </c>
    </row>
    <row r="4744">
      <c r="A4744" s="1" t="s">
        <v>4781</v>
      </c>
      <c r="B4744" s="1" t="s">
        <v>55</v>
      </c>
      <c r="C4744" s="1">
        <v>3.0</v>
      </c>
      <c r="D4744" s="1">
        <v>3.0</v>
      </c>
      <c r="E4744" s="1">
        <v>9.0</v>
      </c>
      <c r="G4744" s="1" t="s">
        <v>29</v>
      </c>
      <c r="H4744" s="2">
        <v>45018.0</v>
      </c>
      <c r="J4744" s="3">
        <f t="shared" si="2"/>
        <v>3</v>
      </c>
      <c r="K4744" s="4">
        <f t="shared" si="3"/>
        <v>3</v>
      </c>
      <c r="L4744" s="4">
        <f t="shared" si="4"/>
        <v>9</v>
      </c>
      <c r="S4744" s="1" t="s">
        <v>4781</v>
      </c>
      <c r="T4744" s="4" t="str">
        <f t="shared" si="5"/>
        <v>Juice</v>
      </c>
      <c r="U4744" s="4" t="str">
        <f t="shared" si="6"/>
        <v>In-store</v>
      </c>
      <c r="V4744" s="4" t="str">
        <f t="shared" si="7"/>
        <v>UNKNOWN</v>
      </c>
      <c r="W4744" s="4">
        <f t="shared" ref="W4744:Y4744" si="4751">IF(OR(J4744 = "ERROR", J4744 = ""), "UNKNOWN", J4744)</f>
        <v>3</v>
      </c>
      <c r="X4744" s="4">
        <f t="shared" si="4751"/>
        <v>3</v>
      </c>
      <c r="Y4744" s="4">
        <f t="shared" si="4751"/>
        <v>9</v>
      </c>
      <c r="Z4744" s="5">
        <f t="shared" si="9"/>
        <v>45018</v>
      </c>
    </row>
    <row r="4745">
      <c r="A4745" s="1" t="s">
        <v>4782</v>
      </c>
      <c r="B4745" s="1" t="s">
        <v>36</v>
      </c>
      <c r="C4745" s="1">
        <v>2.0</v>
      </c>
      <c r="D4745" s="1">
        <v>5.0</v>
      </c>
      <c r="E4745" s="1">
        <v>10.0</v>
      </c>
      <c r="F4745" s="1" t="s">
        <v>23</v>
      </c>
      <c r="G4745" s="1" t="s">
        <v>24</v>
      </c>
      <c r="H4745" s="2">
        <v>45028.0</v>
      </c>
      <c r="J4745" s="3">
        <f t="shared" si="2"/>
        <v>2</v>
      </c>
      <c r="K4745" s="4">
        <f t="shared" si="3"/>
        <v>5</v>
      </c>
      <c r="L4745" s="4">
        <f t="shared" si="4"/>
        <v>10</v>
      </c>
      <c r="S4745" s="1" t="s">
        <v>4782</v>
      </c>
      <c r="T4745" s="4" t="str">
        <f t="shared" si="5"/>
        <v>Salad</v>
      </c>
      <c r="U4745" s="4" t="str">
        <f t="shared" si="6"/>
        <v>Takeaway</v>
      </c>
      <c r="V4745" s="4" t="str">
        <f t="shared" si="7"/>
        <v>Credit Card</v>
      </c>
      <c r="W4745" s="4">
        <f t="shared" ref="W4745:Y4745" si="4752">IF(OR(J4745 = "ERROR", J4745 = ""), "UNKNOWN", J4745)</f>
        <v>2</v>
      </c>
      <c r="X4745" s="4">
        <f t="shared" si="4752"/>
        <v>5</v>
      </c>
      <c r="Y4745" s="4">
        <f t="shared" si="4752"/>
        <v>10</v>
      </c>
      <c r="Z4745" s="5">
        <f t="shared" si="9"/>
        <v>45028</v>
      </c>
    </row>
    <row r="4746">
      <c r="A4746" s="1" t="s">
        <v>4783</v>
      </c>
      <c r="B4746" s="1" t="s">
        <v>36</v>
      </c>
      <c r="C4746" s="1">
        <v>1.0</v>
      </c>
      <c r="D4746" s="1">
        <v>5.0</v>
      </c>
      <c r="E4746" s="1">
        <v>5.0</v>
      </c>
      <c r="F4746" s="1" t="s">
        <v>23</v>
      </c>
      <c r="G4746" s="1" t="s">
        <v>29</v>
      </c>
      <c r="H4746" s="6">
        <v>45260.0</v>
      </c>
      <c r="J4746" s="3">
        <f t="shared" si="2"/>
        <v>1</v>
      </c>
      <c r="K4746" s="4">
        <f t="shared" si="3"/>
        <v>5</v>
      </c>
      <c r="L4746" s="4">
        <f t="shared" si="4"/>
        <v>5</v>
      </c>
      <c r="S4746" s="1" t="s">
        <v>4783</v>
      </c>
      <c r="T4746" s="4" t="str">
        <f t="shared" si="5"/>
        <v>Salad</v>
      </c>
      <c r="U4746" s="4" t="str">
        <f t="shared" si="6"/>
        <v>In-store</v>
      </c>
      <c r="V4746" s="4" t="str">
        <f t="shared" si="7"/>
        <v>Credit Card</v>
      </c>
      <c r="W4746" s="4">
        <f t="shared" ref="W4746:Y4746" si="4753">IF(OR(J4746 = "ERROR", J4746 = ""), "UNKNOWN", J4746)</f>
        <v>1</v>
      </c>
      <c r="X4746" s="4">
        <f t="shared" si="4753"/>
        <v>5</v>
      </c>
      <c r="Y4746" s="4">
        <f t="shared" si="4753"/>
        <v>5</v>
      </c>
      <c r="Z4746" s="7">
        <f t="shared" si="9"/>
        <v>45260</v>
      </c>
    </row>
    <row r="4747">
      <c r="A4747" s="1" t="s">
        <v>4784</v>
      </c>
      <c r="B4747" s="1" t="s">
        <v>55</v>
      </c>
      <c r="C4747" s="1">
        <v>2.0</v>
      </c>
      <c r="D4747" s="1">
        <v>3.0</v>
      </c>
      <c r="F4747" s="1" t="s">
        <v>28</v>
      </c>
      <c r="G4747" s="1" t="s">
        <v>29</v>
      </c>
      <c r="H4747" s="2">
        <v>45152.0</v>
      </c>
      <c r="J4747" s="3">
        <f t="shared" si="2"/>
        <v>2</v>
      </c>
      <c r="K4747" s="4">
        <f t="shared" si="3"/>
        <v>3</v>
      </c>
      <c r="L4747" s="4">
        <f t="shared" si="4"/>
        <v>6</v>
      </c>
      <c r="S4747" s="1" t="s">
        <v>4784</v>
      </c>
      <c r="T4747" s="4" t="str">
        <f t="shared" si="5"/>
        <v>Juice</v>
      </c>
      <c r="U4747" s="4" t="str">
        <f t="shared" si="6"/>
        <v>In-store</v>
      </c>
      <c r="V4747" s="4" t="str">
        <f t="shared" si="7"/>
        <v>Cash</v>
      </c>
      <c r="W4747" s="4">
        <f t="shared" ref="W4747:Y4747" si="4754">IF(OR(J4747 = "ERROR", J4747 = ""), "UNKNOWN", J4747)</f>
        <v>2</v>
      </c>
      <c r="X4747" s="4">
        <f t="shared" si="4754"/>
        <v>3</v>
      </c>
      <c r="Y4747" s="4">
        <f t="shared" si="4754"/>
        <v>6</v>
      </c>
      <c r="Z4747" s="5">
        <f t="shared" si="9"/>
        <v>45152</v>
      </c>
    </row>
    <row r="4748">
      <c r="A4748" s="1" t="s">
        <v>4785</v>
      </c>
      <c r="B4748" s="1" t="s">
        <v>81</v>
      </c>
      <c r="C4748" s="1">
        <v>5.0</v>
      </c>
      <c r="D4748" s="1">
        <v>1.5</v>
      </c>
      <c r="E4748" s="1">
        <v>7.5</v>
      </c>
      <c r="G4748" s="1" t="s">
        <v>25</v>
      </c>
      <c r="H4748" s="2">
        <v>45037.0</v>
      </c>
      <c r="J4748" s="3">
        <f t="shared" si="2"/>
        <v>5</v>
      </c>
      <c r="K4748" s="4">
        <f t="shared" si="3"/>
        <v>1.5</v>
      </c>
      <c r="L4748" s="4">
        <f t="shared" si="4"/>
        <v>7.5</v>
      </c>
      <c r="S4748" s="1" t="s">
        <v>4785</v>
      </c>
      <c r="T4748" s="4" t="str">
        <f t="shared" si="5"/>
        <v>Tea</v>
      </c>
      <c r="U4748" s="4" t="str">
        <f t="shared" si="6"/>
        <v>UNKNOWN</v>
      </c>
      <c r="V4748" s="4" t="str">
        <f t="shared" si="7"/>
        <v>UNKNOWN</v>
      </c>
      <c r="W4748" s="4">
        <f t="shared" ref="W4748:Y4748" si="4755">IF(OR(J4748 = "ERROR", J4748 = ""), "UNKNOWN", J4748)</f>
        <v>5</v>
      </c>
      <c r="X4748" s="4">
        <f t="shared" si="4755"/>
        <v>1.5</v>
      </c>
      <c r="Y4748" s="4">
        <f t="shared" si="4755"/>
        <v>7.5</v>
      </c>
      <c r="Z4748" s="5">
        <f t="shared" si="9"/>
        <v>45037</v>
      </c>
    </row>
    <row r="4749">
      <c r="A4749" s="1" t="s">
        <v>4786</v>
      </c>
      <c r="B4749" s="1" t="s">
        <v>81</v>
      </c>
      <c r="C4749" s="1">
        <v>1.0</v>
      </c>
      <c r="D4749" s="1">
        <v>1.5</v>
      </c>
      <c r="E4749" s="1">
        <v>1.5</v>
      </c>
      <c r="F4749" s="1" t="s">
        <v>25</v>
      </c>
      <c r="G4749" s="1" t="s">
        <v>24</v>
      </c>
      <c r="H4749" s="6">
        <v>45247.0</v>
      </c>
      <c r="J4749" s="3">
        <f t="shared" si="2"/>
        <v>1</v>
      </c>
      <c r="K4749" s="4">
        <f t="shared" si="3"/>
        <v>1.5</v>
      </c>
      <c r="L4749" s="4">
        <f t="shared" si="4"/>
        <v>1.5</v>
      </c>
      <c r="S4749" s="1" t="s">
        <v>4786</v>
      </c>
      <c r="T4749" s="4" t="str">
        <f t="shared" si="5"/>
        <v>Tea</v>
      </c>
      <c r="U4749" s="4" t="str">
        <f t="shared" si="6"/>
        <v>Takeaway</v>
      </c>
      <c r="V4749" s="4" t="str">
        <f t="shared" si="7"/>
        <v>UNKNOWN</v>
      </c>
      <c r="W4749" s="4">
        <f t="shared" ref="W4749:Y4749" si="4756">IF(OR(J4749 = "ERROR", J4749 = ""), "UNKNOWN", J4749)</f>
        <v>1</v>
      </c>
      <c r="X4749" s="4">
        <f t="shared" si="4756"/>
        <v>1.5</v>
      </c>
      <c r="Y4749" s="4">
        <f t="shared" si="4756"/>
        <v>1.5</v>
      </c>
      <c r="Z4749" s="7">
        <f t="shared" si="9"/>
        <v>45247</v>
      </c>
    </row>
    <row r="4750">
      <c r="A4750" s="1" t="s">
        <v>4787</v>
      </c>
      <c r="B4750" s="1" t="s">
        <v>27</v>
      </c>
      <c r="C4750" s="1">
        <v>5.0</v>
      </c>
      <c r="D4750" s="1">
        <v>3.0</v>
      </c>
      <c r="E4750" s="1">
        <v>15.0</v>
      </c>
      <c r="F4750" s="1" t="s">
        <v>23</v>
      </c>
      <c r="H4750" s="1" t="s">
        <v>30</v>
      </c>
      <c r="J4750" s="3">
        <f t="shared" si="2"/>
        <v>5</v>
      </c>
      <c r="K4750" s="4">
        <f t="shared" si="3"/>
        <v>3</v>
      </c>
      <c r="L4750" s="4">
        <f t="shared" si="4"/>
        <v>15</v>
      </c>
      <c r="S4750" s="1" t="s">
        <v>4787</v>
      </c>
      <c r="T4750" s="4" t="str">
        <f t="shared" si="5"/>
        <v>Cake</v>
      </c>
      <c r="U4750" s="4" t="str">
        <f t="shared" si="6"/>
        <v>UNKNOWN</v>
      </c>
      <c r="V4750" s="4" t="str">
        <f t="shared" si="7"/>
        <v>Credit Card</v>
      </c>
      <c r="W4750" s="4">
        <f t="shared" ref="W4750:Y4750" si="4757">IF(OR(J4750 = "ERROR", J4750 = ""), "UNKNOWN", J4750)</f>
        <v>5</v>
      </c>
      <c r="X4750" s="4">
        <f t="shared" si="4757"/>
        <v>3</v>
      </c>
      <c r="Y4750" s="4">
        <f t="shared" si="4757"/>
        <v>15</v>
      </c>
      <c r="Z4750" s="4" t="str">
        <f t="shared" si="9"/>
        <v>UNKNOWN</v>
      </c>
    </row>
    <row r="4751">
      <c r="A4751" s="1" t="s">
        <v>4788</v>
      </c>
      <c r="B4751" s="1" t="s">
        <v>36</v>
      </c>
      <c r="C4751" s="1" t="s">
        <v>25</v>
      </c>
      <c r="D4751" s="1">
        <v>5.0</v>
      </c>
      <c r="E4751" s="1">
        <v>15.0</v>
      </c>
      <c r="G4751" s="1" t="s">
        <v>25</v>
      </c>
      <c r="H4751" s="2">
        <v>45091.0</v>
      </c>
      <c r="J4751" s="3">
        <f t="shared" si="2"/>
        <v>3</v>
      </c>
      <c r="K4751" s="4">
        <f t="shared" si="3"/>
        <v>5</v>
      </c>
      <c r="L4751" s="4">
        <f t="shared" si="4"/>
        <v>15</v>
      </c>
      <c r="S4751" s="1" t="s">
        <v>4788</v>
      </c>
      <c r="T4751" s="4" t="str">
        <f t="shared" si="5"/>
        <v>Salad</v>
      </c>
      <c r="U4751" s="4" t="str">
        <f t="shared" si="6"/>
        <v>UNKNOWN</v>
      </c>
      <c r="V4751" s="4" t="str">
        <f t="shared" si="7"/>
        <v>UNKNOWN</v>
      </c>
      <c r="W4751" s="4">
        <f t="shared" ref="W4751:Y4751" si="4758">IF(OR(J4751 = "ERROR", J4751 = ""), "UNKNOWN", J4751)</f>
        <v>3</v>
      </c>
      <c r="X4751" s="4">
        <f t="shared" si="4758"/>
        <v>5</v>
      </c>
      <c r="Y4751" s="4">
        <f t="shared" si="4758"/>
        <v>15</v>
      </c>
      <c r="Z4751" s="5">
        <f t="shared" si="9"/>
        <v>45091</v>
      </c>
    </row>
    <row r="4752">
      <c r="A4752" s="1" t="s">
        <v>4789</v>
      </c>
      <c r="B4752" s="1" t="s">
        <v>32</v>
      </c>
      <c r="C4752" s="1">
        <v>2.0</v>
      </c>
      <c r="D4752" s="1">
        <v>1.0</v>
      </c>
      <c r="E4752" s="1">
        <v>2.0</v>
      </c>
      <c r="F4752" s="1" t="s">
        <v>23</v>
      </c>
      <c r="H4752" s="2">
        <v>45237.0</v>
      </c>
      <c r="J4752" s="3">
        <f t="shared" si="2"/>
        <v>2</v>
      </c>
      <c r="K4752" s="4">
        <f t="shared" si="3"/>
        <v>1</v>
      </c>
      <c r="L4752" s="4">
        <f t="shared" si="4"/>
        <v>2</v>
      </c>
      <c r="S4752" s="1" t="s">
        <v>4789</v>
      </c>
      <c r="T4752" s="4" t="str">
        <f t="shared" si="5"/>
        <v>Cookie</v>
      </c>
      <c r="U4752" s="4" t="str">
        <f t="shared" si="6"/>
        <v>UNKNOWN</v>
      </c>
      <c r="V4752" s="4" t="str">
        <f t="shared" si="7"/>
        <v>Credit Card</v>
      </c>
      <c r="W4752" s="4">
        <f t="shared" ref="W4752:Y4752" si="4759">IF(OR(J4752 = "ERROR", J4752 = ""), "UNKNOWN", J4752)</f>
        <v>2</v>
      </c>
      <c r="X4752" s="4">
        <f t="shared" si="4759"/>
        <v>1</v>
      </c>
      <c r="Y4752" s="4">
        <f t="shared" si="4759"/>
        <v>2</v>
      </c>
      <c r="Z4752" s="5">
        <f t="shared" si="9"/>
        <v>45237</v>
      </c>
    </row>
    <row r="4753">
      <c r="A4753" s="1" t="s">
        <v>4790</v>
      </c>
      <c r="B4753" s="1" t="s">
        <v>36</v>
      </c>
      <c r="C4753" s="1">
        <v>5.0</v>
      </c>
      <c r="D4753" s="1">
        <v>5.0</v>
      </c>
      <c r="E4753" s="1" t="s">
        <v>30</v>
      </c>
      <c r="F4753" s="1" t="s">
        <v>39</v>
      </c>
      <c r="G4753" s="1" t="s">
        <v>24</v>
      </c>
      <c r="H4753" s="2">
        <v>45028.0</v>
      </c>
      <c r="J4753" s="3">
        <f t="shared" si="2"/>
        <v>5</v>
      </c>
      <c r="K4753" s="4">
        <f t="shared" si="3"/>
        <v>5</v>
      </c>
      <c r="L4753" s="4">
        <f t="shared" si="4"/>
        <v>25</v>
      </c>
      <c r="S4753" s="1" t="s">
        <v>4790</v>
      </c>
      <c r="T4753" s="4" t="str">
        <f t="shared" si="5"/>
        <v>Salad</v>
      </c>
      <c r="U4753" s="4" t="str">
        <f t="shared" si="6"/>
        <v>Takeaway</v>
      </c>
      <c r="V4753" s="4" t="str">
        <f t="shared" si="7"/>
        <v>Digital Wallet</v>
      </c>
      <c r="W4753" s="4">
        <f t="shared" ref="W4753:Y4753" si="4760">IF(OR(J4753 = "ERROR", J4753 = ""), "UNKNOWN", J4753)</f>
        <v>5</v>
      </c>
      <c r="X4753" s="4">
        <f t="shared" si="4760"/>
        <v>5</v>
      </c>
      <c r="Y4753" s="4">
        <f t="shared" si="4760"/>
        <v>25</v>
      </c>
      <c r="Z4753" s="5">
        <f t="shared" si="9"/>
        <v>45028</v>
      </c>
    </row>
    <row r="4754">
      <c r="A4754" s="1" t="s">
        <v>4791</v>
      </c>
      <c r="B4754" s="1" t="s">
        <v>22</v>
      </c>
      <c r="C4754" s="1">
        <v>2.0</v>
      </c>
      <c r="D4754" s="1">
        <v>2.0</v>
      </c>
      <c r="E4754" s="1">
        <v>4.0</v>
      </c>
      <c r="F4754" s="1" t="s">
        <v>28</v>
      </c>
      <c r="H4754" s="2">
        <v>45065.0</v>
      </c>
      <c r="J4754" s="3">
        <f t="shared" si="2"/>
        <v>2</v>
      </c>
      <c r="K4754" s="4">
        <f t="shared" si="3"/>
        <v>2</v>
      </c>
      <c r="L4754" s="4">
        <f t="shared" si="4"/>
        <v>4</v>
      </c>
      <c r="S4754" s="1" t="s">
        <v>4791</v>
      </c>
      <c r="T4754" s="4" t="str">
        <f t="shared" si="5"/>
        <v>Coffee</v>
      </c>
      <c r="U4754" s="4" t="str">
        <f t="shared" si="6"/>
        <v>UNKNOWN</v>
      </c>
      <c r="V4754" s="4" t="str">
        <f t="shared" si="7"/>
        <v>Cash</v>
      </c>
      <c r="W4754" s="4">
        <f t="shared" ref="W4754:Y4754" si="4761">IF(OR(J4754 = "ERROR", J4754 = ""), "UNKNOWN", J4754)</f>
        <v>2</v>
      </c>
      <c r="X4754" s="4">
        <f t="shared" si="4761"/>
        <v>2</v>
      </c>
      <c r="Y4754" s="4">
        <f t="shared" si="4761"/>
        <v>4</v>
      </c>
      <c r="Z4754" s="5">
        <f t="shared" si="9"/>
        <v>45065</v>
      </c>
    </row>
    <row r="4755">
      <c r="A4755" s="1" t="s">
        <v>4792</v>
      </c>
      <c r="B4755" s="1" t="s">
        <v>32</v>
      </c>
      <c r="C4755" s="1">
        <v>1.0</v>
      </c>
      <c r="D4755" s="1">
        <v>1.0</v>
      </c>
      <c r="E4755" s="1">
        <v>1.0</v>
      </c>
      <c r="H4755" s="2">
        <v>45233.0</v>
      </c>
      <c r="J4755" s="3">
        <f t="shared" si="2"/>
        <v>1</v>
      </c>
      <c r="K4755" s="4">
        <f t="shared" si="3"/>
        <v>1</v>
      </c>
      <c r="L4755" s="4">
        <f t="shared" si="4"/>
        <v>1</v>
      </c>
      <c r="S4755" s="1" t="s">
        <v>4792</v>
      </c>
      <c r="T4755" s="4" t="str">
        <f t="shared" si="5"/>
        <v>Cookie</v>
      </c>
      <c r="U4755" s="4" t="str">
        <f t="shared" si="6"/>
        <v>UNKNOWN</v>
      </c>
      <c r="V4755" s="4" t="str">
        <f t="shared" si="7"/>
        <v>UNKNOWN</v>
      </c>
      <c r="W4755" s="4">
        <f t="shared" ref="W4755:Y4755" si="4762">IF(OR(J4755 = "ERROR", J4755 = ""), "UNKNOWN", J4755)</f>
        <v>1</v>
      </c>
      <c r="X4755" s="4">
        <f t="shared" si="4762"/>
        <v>1</v>
      </c>
      <c r="Y4755" s="4">
        <f t="shared" si="4762"/>
        <v>1</v>
      </c>
      <c r="Z4755" s="5">
        <f t="shared" si="9"/>
        <v>45233</v>
      </c>
    </row>
    <row r="4756">
      <c r="A4756" s="1" t="s">
        <v>4793</v>
      </c>
      <c r="B4756" s="1" t="s">
        <v>81</v>
      </c>
      <c r="C4756" s="1">
        <v>1.0</v>
      </c>
      <c r="D4756" s="1" t="s">
        <v>30</v>
      </c>
      <c r="E4756" s="1">
        <v>1.5</v>
      </c>
      <c r="H4756" s="2">
        <v>45023.0</v>
      </c>
      <c r="J4756" s="3">
        <f t="shared" si="2"/>
        <v>1</v>
      </c>
      <c r="K4756" s="4">
        <f t="shared" si="3"/>
        <v>1.5</v>
      </c>
      <c r="L4756" s="4">
        <f t="shared" si="4"/>
        <v>1.5</v>
      </c>
      <c r="S4756" s="1" t="s">
        <v>4793</v>
      </c>
      <c r="T4756" s="4" t="str">
        <f t="shared" si="5"/>
        <v>Tea</v>
      </c>
      <c r="U4756" s="4" t="str">
        <f t="shared" si="6"/>
        <v>UNKNOWN</v>
      </c>
      <c r="V4756" s="4" t="str">
        <f t="shared" si="7"/>
        <v>UNKNOWN</v>
      </c>
      <c r="W4756" s="4">
        <f t="shared" ref="W4756:Y4756" si="4763">IF(OR(J4756 = "ERROR", J4756 = ""), "UNKNOWN", J4756)</f>
        <v>1</v>
      </c>
      <c r="X4756" s="4">
        <f t="shared" si="4763"/>
        <v>1.5</v>
      </c>
      <c r="Y4756" s="4">
        <f t="shared" si="4763"/>
        <v>1.5</v>
      </c>
      <c r="Z4756" s="5">
        <f t="shared" si="9"/>
        <v>45023</v>
      </c>
    </row>
    <row r="4757">
      <c r="A4757" s="1" t="s">
        <v>4794</v>
      </c>
      <c r="B4757" s="1" t="s">
        <v>41</v>
      </c>
      <c r="C4757" s="1">
        <v>4.0</v>
      </c>
      <c r="D4757" s="1">
        <v>4.0</v>
      </c>
      <c r="E4757" s="1">
        <v>16.0</v>
      </c>
      <c r="G4757" s="1" t="s">
        <v>25</v>
      </c>
      <c r="H4757" s="1" t="s">
        <v>25</v>
      </c>
      <c r="J4757" s="3">
        <f t="shared" si="2"/>
        <v>4</v>
      </c>
      <c r="K4757" s="4">
        <f t="shared" si="3"/>
        <v>4</v>
      </c>
      <c r="L4757" s="4">
        <f t="shared" si="4"/>
        <v>16</v>
      </c>
      <c r="S4757" s="1" t="s">
        <v>4794</v>
      </c>
      <c r="T4757" s="4" t="str">
        <f t="shared" si="5"/>
        <v>Smoothie</v>
      </c>
      <c r="U4757" s="4" t="str">
        <f t="shared" si="6"/>
        <v>UNKNOWN</v>
      </c>
      <c r="V4757" s="4" t="str">
        <f t="shared" si="7"/>
        <v>UNKNOWN</v>
      </c>
      <c r="W4757" s="4">
        <f t="shared" ref="W4757:Y4757" si="4764">IF(OR(J4757 = "ERROR", J4757 = ""), "UNKNOWN", J4757)</f>
        <v>4</v>
      </c>
      <c r="X4757" s="4">
        <f t="shared" si="4764"/>
        <v>4</v>
      </c>
      <c r="Y4757" s="4">
        <f t="shared" si="4764"/>
        <v>16</v>
      </c>
      <c r="Z4757" s="4" t="str">
        <f t="shared" si="9"/>
        <v>UNKNOWN</v>
      </c>
    </row>
    <row r="4758">
      <c r="A4758" s="1" t="s">
        <v>4795</v>
      </c>
      <c r="B4758" s="1" t="s">
        <v>81</v>
      </c>
      <c r="C4758" s="1">
        <v>3.0</v>
      </c>
      <c r="D4758" s="1">
        <v>1.5</v>
      </c>
      <c r="E4758" s="1">
        <v>4.5</v>
      </c>
      <c r="G4758" s="1" t="s">
        <v>29</v>
      </c>
      <c r="H4758" s="2">
        <v>45193.0</v>
      </c>
      <c r="J4758" s="3">
        <f t="shared" si="2"/>
        <v>3</v>
      </c>
      <c r="K4758" s="4">
        <f t="shared" si="3"/>
        <v>1.5</v>
      </c>
      <c r="L4758" s="4">
        <f t="shared" si="4"/>
        <v>4.5</v>
      </c>
      <c r="S4758" s="1" t="s">
        <v>4795</v>
      </c>
      <c r="T4758" s="4" t="str">
        <f t="shared" si="5"/>
        <v>Tea</v>
      </c>
      <c r="U4758" s="4" t="str">
        <f t="shared" si="6"/>
        <v>In-store</v>
      </c>
      <c r="V4758" s="4" t="str">
        <f t="shared" si="7"/>
        <v>UNKNOWN</v>
      </c>
      <c r="W4758" s="4">
        <f t="shared" ref="W4758:Y4758" si="4765">IF(OR(J4758 = "ERROR", J4758 = ""), "UNKNOWN", J4758)</f>
        <v>3</v>
      </c>
      <c r="X4758" s="4">
        <f t="shared" si="4765"/>
        <v>1.5</v>
      </c>
      <c r="Y4758" s="4">
        <f t="shared" si="4765"/>
        <v>4.5</v>
      </c>
      <c r="Z4758" s="5">
        <f t="shared" si="9"/>
        <v>45193</v>
      </c>
    </row>
    <row r="4759">
      <c r="A4759" s="1" t="s">
        <v>4796</v>
      </c>
      <c r="B4759" s="1" t="s">
        <v>81</v>
      </c>
      <c r="C4759" s="1">
        <v>5.0</v>
      </c>
      <c r="D4759" s="1">
        <v>1.5</v>
      </c>
      <c r="E4759" s="1">
        <v>7.5</v>
      </c>
      <c r="F4759" s="1" t="s">
        <v>39</v>
      </c>
      <c r="G4759" s="1" t="s">
        <v>24</v>
      </c>
      <c r="H4759" s="2">
        <v>44931.0</v>
      </c>
      <c r="J4759" s="3">
        <f t="shared" si="2"/>
        <v>5</v>
      </c>
      <c r="K4759" s="4">
        <f t="shared" si="3"/>
        <v>1.5</v>
      </c>
      <c r="L4759" s="4">
        <f t="shared" si="4"/>
        <v>7.5</v>
      </c>
      <c r="S4759" s="1" t="s">
        <v>4796</v>
      </c>
      <c r="T4759" s="4" t="str">
        <f t="shared" si="5"/>
        <v>Tea</v>
      </c>
      <c r="U4759" s="4" t="str">
        <f t="shared" si="6"/>
        <v>Takeaway</v>
      </c>
      <c r="V4759" s="4" t="str">
        <f t="shared" si="7"/>
        <v>Digital Wallet</v>
      </c>
      <c r="W4759" s="4">
        <f t="shared" ref="W4759:Y4759" si="4766">IF(OR(J4759 = "ERROR", J4759 = ""), "UNKNOWN", J4759)</f>
        <v>5</v>
      </c>
      <c r="X4759" s="4">
        <f t="shared" si="4766"/>
        <v>1.5</v>
      </c>
      <c r="Y4759" s="4">
        <f t="shared" si="4766"/>
        <v>7.5</v>
      </c>
      <c r="Z4759" s="5">
        <f t="shared" si="9"/>
        <v>44931</v>
      </c>
    </row>
    <row r="4760">
      <c r="A4760" s="1" t="s">
        <v>4797</v>
      </c>
      <c r="B4760" s="1" t="s">
        <v>55</v>
      </c>
      <c r="C4760" s="1">
        <v>1.0</v>
      </c>
      <c r="D4760" s="1">
        <v>3.0</v>
      </c>
      <c r="E4760" s="1">
        <v>3.0</v>
      </c>
      <c r="H4760" s="2">
        <v>44982.0</v>
      </c>
      <c r="J4760" s="3">
        <f t="shared" si="2"/>
        <v>1</v>
      </c>
      <c r="K4760" s="4">
        <f t="shared" si="3"/>
        <v>3</v>
      </c>
      <c r="L4760" s="4">
        <f t="shared" si="4"/>
        <v>3</v>
      </c>
      <c r="S4760" s="1" t="s">
        <v>4797</v>
      </c>
      <c r="T4760" s="4" t="str">
        <f t="shared" si="5"/>
        <v>Juice</v>
      </c>
      <c r="U4760" s="4" t="str">
        <f t="shared" si="6"/>
        <v>UNKNOWN</v>
      </c>
      <c r="V4760" s="4" t="str">
        <f t="shared" si="7"/>
        <v>UNKNOWN</v>
      </c>
      <c r="W4760" s="4">
        <f t="shared" ref="W4760:Y4760" si="4767">IF(OR(J4760 = "ERROR", J4760 = ""), "UNKNOWN", J4760)</f>
        <v>1</v>
      </c>
      <c r="X4760" s="4">
        <f t="shared" si="4767"/>
        <v>3</v>
      </c>
      <c r="Y4760" s="4">
        <f t="shared" si="4767"/>
        <v>3</v>
      </c>
      <c r="Z4760" s="5">
        <f t="shared" si="9"/>
        <v>44982</v>
      </c>
    </row>
    <row r="4761">
      <c r="A4761" s="1" t="s">
        <v>4798</v>
      </c>
      <c r="B4761" s="1" t="s">
        <v>41</v>
      </c>
      <c r="C4761" s="1">
        <v>1.0</v>
      </c>
      <c r="D4761" s="1">
        <v>4.0</v>
      </c>
      <c r="E4761" s="1">
        <v>4.0</v>
      </c>
      <c r="F4761" s="1" t="s">
        <v>39</v>
      </c>
      <c r="H4761" s="2">
        <v>45040.0</v>
      </c>
      <c r="J4761" s="3">
        <f t="shared" si="2"/>
        <v>1</v>
      </c>
      <c r="K4761" s="4">
        <f t="shared" si="3"/>
        <v>4</v>
      </c>
      <c r="L4761" s="4">
        <f t="shared" si="4"/>
        <v>4</v>
      </c>
      <c r="S4761" s="1" t="s">
        <v>4798</v>
      </c>
      <c r="T4761" s="4" t="str">
        <f t="shared" si="5"/>
        <v>Smoothie</v>
      </c>
      <c r="U4761" s="4" t="str">
        <f t="shared" si="6"/>
        <v>UNKNOWN</v>
      </c>
      <c r="V4761" s="4" t="str">
        <f t="shared" si="7"/>
        <v>Digital Wallet</v>
      </c>
      <c r="W4761" s="4">
        <f t="shared" ref="W4761:Y4761" si="4768">IF(OR(J4761 = "ERROR", J4761 = ""), "UNKNOWN", J4761)</f>
        <v>1</v>
      </c>
      <c r="X4761" s="4">
        <f t="shared" si="4768"/>
        <v>4</v>
      </c>
      <c r="Y4761" s="4">
        <f t="shared" si="4768"/>
        <v>4</v>
      </c>
      <c r="Z4761" s="5">
        <f t="shared" si="9"/>
        <v>45040</v>
      </c>
    </row>
    <row r="4762">
      <c r="A4762" s="1" t="s">
        <v>4799</v>
      </c>
      <c r="B4762" s="1" t="s">
        <v>25</v>
      </c>
      <c r="C4762" s="1">
        <v>5.0</v>
      </c>
      <c r="D4762" s="1">
        <v>1.5</v>
      </c>
      <c r="E4762" s="1">
        <v>7.5</v>
      </c>
      <c r="F4762" s="1" t="s">
        <v>23</v>
      </c>
      <c r="H4762" s="6">
        <v>45227.0</v>
      </c>
      <c r="J4762" s="3">
        <f t="shared" si="2"/>
        <v>5</v>
      </c>
      <c r="K4762" s="4">
        <f t="shared" si="3"/>
        <v>1.5</v>
      </c>
      <c r="L4762" s="4">
        <f t="shared" si="4"/>
        <v>7.5</v>
      </c>
      <c r="S4762" s="1" t="s">
        <v>4799</v>
      </c>
      <c r="T4762" s="4" t="str">
        <f t="shared" si="5"/>
        <v>UNKNOWN</v>
      </c>
      <c r="U4762" s="4" t="str">
        <f t="shared" si="6"/>
        <v>UNKNOWN</v>
      </c>
      <c r="V4762" s="4" t="str">
        <f t="shared" si="7"/>
        <v>Credit Card</v>
      </c>
      <c r="W4762" s="4">
        <f t="shared" ref="W4762:Y4762" si="4769">IF(OR(J4762 = "ERROR", J4762 = ""), "UNKNOWN", J4762)</f>
        <v>5</v>
      </c>
      <c r="X4762" s="4">
        <f t="shared" si="4769"/>
        <v>1.5</v>
      </c>
      <c r="Y4762" s="4">
        <f t="shared" si="4769"/>
        <v>7.5</v>
      </c>
      <c r="Z4762" s="7">
        <f t="shared" si="9"/>
        <v>45227</v>
      </c>
    </row>
    <row r="4763">
      <c r="A4763" s="1" t="s">
        <v>4800</v>
      </c>
      <c r="B4763" s="1" t="s">
        <v>36</v>
      </c>
      <c r="C4763" s="1">
        <v>1.0</v>
      </c>
      <c r="D4763" s="1">
        <v>5.0</v>
      </c>
      <c r="E4763" s="1">
        <v>5.0</v>
      </c>
      <c r="F4763" s="1" t="s">
        <v>23</v>
      </c>
      <c r="G4763" s="1" t="s">
        <v>24</v>
      </c>
      <c r="H4763" s="2">
        <v>45135.0</v>
      </c>
      <c r="J4763" s="3">
        <f t="shared" si="2"/>
        <v>1</v>
      </c>
      <c r="K4763" s="4">
        <f t="shared" si="3"/>
        <v>5</v>
      </c>
      <c r="L4763" s="4">
        <f t="shared" si="4"/>
        <v>5</v>
      </c>
      <c r="S4763" s="1" t="s">
        <v>4800</v>
      </c>
      <c r="T4763" s="4" t="str">
        <f t="shared" si="5"/>
        <v>Salad</v>
      </c>
      <c r="U4763" s="4" t="str">
        <f t="shared" si="6"/>
        <v>Takeaway</v>
      </c>
      <c r="V4763" s="4" t="str">
        <f t="shared" si="7"/>
        <v>Credit Card</v>
      </c>
      <c r="W4763" s="4">
        <f t="shared" ref="W4763:Y4763" si="4770">IF(OR(J4763 = "ERROR", J4763 = ""), "UNKNOWN", J4763)</f>
        <v>1</v>
      </c>
      <c r="X4763" s="4">
        <f t="shared" si="4770"/>
        <v>5</v>
      </c>
      <c r="Y4763" s="4">
        <f t="shared" si="4770"/>
        <v>5</v>
      </c>
      <c r="Z4763" s="5">
        <f t="shared" si="9"/>
        <v>45135</v>
      </c>
    </row>
    <row r="4764">
      <c r="A4764" s="1" t="s">
        <v>4801</v>
      </c>
      <c r="B4764" s="1" t="s">
        <v>44</v>
      </c>
      <c r="C4764" s="1">
        <v>1.0</v>
      </c>
      <c r="D4764" s="1">
        <v>4.0</v>
      </c>
      <c r="E4764" s="1">
        <v>4.0</v>
      </c>
      <c r="F4764" s="1" t="s">
        <v>28</v>
      </c>
      <c r="G4764" s="1" t="s">
        <v>24</v>
      </c>
      <c r="H4764" s="2">
        <v>45144.0</v>
      </c>
      <c r="J4764" s="3">
        <f t="shared" si="2"/>
        <v>1</v>
      </c>
      <c r="K4764" s="4">
        <f t="shared" si="3"/>
        <v>4</v>
      </c>
      <c r="L4764" s="4">
        <f t="shared" si="4"/>
        <v>4</v>
      </c>
      <c r="S4764" s="1" t="s">
        <v>4801</v>
      </c>
      <c r="T4764" s="4" t="str">
        <f t="shared" si="5"/>
        <v>Sandwich</v>
      </c>
      <c r="U4764" s="4" t="str">
        <f t="shared" si="6"/>
        <v>Takeaway</v>
      </c>
      <c r="V4764" s="4" t="str">
        <f t="shared" si="7"/>
        <v>Cash</v>
      </c>
      <c r="W4764" s="4">
        <f t="shared" ref="W4764:Y4764" si="4771">IF(OR(J4764 = "ERROR", J4764 = ""), "UNKNOWN", J4764)</f>
        <v>1</v>
      </c>
      <c r="X4764" s="4">
        <f t="shared" si="4771"/>
        <v>4</v>
      </c>
      <c r="Y4764" s="4">
        <f t="shared" si="4771"/>
        <v>4</v>
      </c>
      <c r="Z4764" s="5">
        <f t="shared" si="9"/>
        <v>45144</v>
      </c>
    </row>
    <row r="4765">
      <c r="A4765" s="1" t="s">
        <v>4802</v>
      </c>
      <c r="B4765" s="1" t="s">
        <v>55</v>
      </c>
      <c r="C4765" s="1">
        <v>1.0</v>
      </c>
      <c r="D4765" s="1">
        <v>3.0</v>
      </c>
      <c r="E4765" s="1">
        <v>3.0</v>
      </c>
      <c r="F4765" s="1" t="s">
        <v>39</v>
      </c>
      <c r="G4765" s="1" t="s">
        <v>24</v>
      </c>
      <c r="H4765" s="2">
        <v>44946.0</v>
      </c>
      <c r="J4765" s="3">
        <f t="shared" si="2"/>
        <v>1</v>
      </c>
      <c r="K4765" s="4">
        <f t="shared" si="3"/>
        <v>3</v>
      </c>
      <c r="L4765" s="4">
        <f t="shared" si="4"/>
        <v>3</v>
      </c>
      <c r="S4765" s="1" t="s">
        <v>4802</v>
      </c>
      <c r="T4765" s="4" t="str">
        <f t="shared" si="5"/>
        <v>Juice</v>
      </c>
      <c r="U4765" s="4" t="str">
        <f t="shared" si="6"/>
        <v>Takeaway</v>
      </c>
      <c r="V4765" s="4" t="str">
        <f t="shared" si="7"/>
        <v>Digital Wallet</v>
      </c>
      <c r="W4765" s="4">
        <f t="shared" ref="W4765:Y4765" si="4772">IF(OR(J4765 = "ERROR", J4765 = ""), "UNKNOWN", J4765)</f>
        <v>1</v>
      </c>
      <c r="X4765" s="4">
        <f t="shared" si="4772"/>
        <v>3</v>
      </c>
      <c r="Y4765" s="4">
        <f t="shared" si="4772"/>
        <v>3</v>
      </c>
      <c r="Z4765" s="5">
        <f t="shared" si="9"/>
        <v>44946</v>
      </c>
    </row>
    <row r="4766">
      <c r="A4766" s="1" t="s">
        <v>4803</v>
      </c>
      <c r="C4766" s="1">
        <v>5.0</v>
      </c>
      <c r="D4766" s="1">
        <v>1.5</v>
      </c>
      <c r="E4766" s="1">
        <v>7.5</v>
      </c>
      <c r="H4766" s="2">
        <v>45151.0</v>
      </c>
      <c r="J4766" s="3">
        <f t="shared" si="2"/>
        <v>5</v>
      </c>
      <c r="K4766" s="4">
        <f t="shared" si="3"/>
        <v>1.5</v>
      </c>
      <c r="L4766" s="4">
        <f t="shared" si="4"/>
        <v>7.5</v>
      </c>
      <c r="S4766" s="1" t="s">
        <v>4803</v>
      </c>
      <c r="T4766" s="4" t="str">
        <f t="shared" si="5"/>
        <v>UNKNOWN</v>
      </c>
      <c r="U4766" s="4" t="str">
        <f t="shared" si="6"/>
        <v>UNKNOWN</v>
      </c>
      <c r="V4766" s="4" t="str">
        <f t="shared" si="7"/>
        <v>UNKNOWN</v>
      </c>
      <c r="W4766" s="4">
        <f t="shared" ref="W4766:Y4766" si="4773">IF(OR(J4766 = "ERROR", J4766 = ""), "UNKNOWN", J4766)</f>
        <v>5</v>
      </c>
      <c r="X4766" s="4">
        <f t="shared" si="4773"/>
        <v>1.5</v>
      </c>
      <c r="Y4766" s="4">
        <f t="shared" si="4773"/>
        <v>7.5</v>
      </c>
      <c r="Z4766" s="5">
        <f t="shared" si="9"/>
        <v>45151</v>
      </c>
    </row>
    <row r="4767">
      <c r="A4767" s="1" t="s">
        <v>4804</v>
      </c>
      <c r="B4767" s="1" t="s">
        <v>41</v>
      </c>
      <c r="C4767" s="1">
        <v>4.0</v>
      </c>
      <c r="D4767" s="1">
        <v>4.0</v>
      </c>
      <c r="E4767" s="1">
        <v>16.0</v>
      </c>
      <c r="F4767" s="1" t="s">
        <v>23</v>
      </c>
      <c r="G4767" s="1" t="s">
        <v>24</v>
      </c>
      <c r="H4767" s="2">
        <v>45104.0</v>
      </c>
      <c r="J4767" s="3">
        <f t="shared" si="2"/>
        <v>4</v>
      </c>
      <c r="K4767" s="4">
        <f t="shared" si="3"/>
        <v>4</v>
      </c>
      <c r="L4767" s="4">
        <f t="shared" si="4"/>
        <v>16</v>
      </c>
      <c r="S4767" s="1" t="s">
        <v>4804</v>
      </c>
      <c r="T4767" s="4" t="str">
        <f t="shared" si="5"/>
        <v>Smoothie</v>
      </c>
      <c r="U4767" s="4" t="str">
        <f t="shared" si="6"/>
        <v>Takeaway</v>
      </c>
      <c r="V4767" s="4" t="str">
        <f t="shared" si="7"/>
        <v>Credit Card</v>
      </c>
      <c r="W4767" s="4">
        <f t="shared" ref="W4767:Y4767" si="4774">IF(OR(J4767 = "ERROR", J4767 = ""), "UNKNOWN", J4767)</f>
        <v>4</v>
      </c>
      <c r="X4767" s="4">
        <f t="shared" si="4774"/>
        <v>4</v>
      </c>
      <c r="Y4767" s="4">
        <f t="shared" si="4774"/>
        <v>16</v>
      </c>
      <c r="Z4767" s="5">
        <f t="shared" si="9"/>
        <v>45104</v>
      </c>
    </row>
    <row r="4768">
      <c r="A4768" s="1" t="s">
        <v>4805</v>
      </c>
      <c r="B4768" s="1" t="s">
        <v>32</v>
      </c>
      <c r="C4768" s="1">
        <v>3.0</v>
      </c>
      <c r="D4768" s="1">
        <v>1.0</v>
      </c>
      <c r="E4768" s="1">
        <v>3.0</v>
      </c>
      <c r="G4768" s="1" t="s">
        <v>29</v>
      </c>
      <c r="H4768" s="2">
        <v>45046.0</v>
      </c>
      <c r="J4768" s="3">
        <f t="shared" si="2"/>
        <v>3</v>
      </c>
      <c r="K4768" s="4">
        <f t="shared" si="3"/>
        <v>1</v>
      </c>
      <c r="L4768" s="4">
        <f t="shared" si="4"/>
        <v>3</v>
      </c>
      <c r="S4768" s="1" t="s">
        <v>4805</v>
      </c>
      <c r="T4768" s="4" t="str">
        <f t="shared" si="5"/>
        <v>Cookie</v>
      </c>
      <c r="U4768" s="4" t="str">
        <f t="shared" si="6"/>
        <v>In-store</v>
      </c>
      <c r="V4768" s="4" t="str">
        <f t="shared" si="7"/>
        <v>UNKNOWN</v>
      </c>
      <c r="W4768" s="4">
        <f t="shared" ref="W4768:Y4768" si="4775">IF(OR(J4768 = "ERROR", J4768 = ""), "UNKNOWN", J4768)</f>
        <v>3</v>
      </c>
      <c r="X4768" s="4">
        <f t="shared" si="4775"/>
        <v>1</v>
      </c>
      <c r="Y4768" s="4">
        <f t="shared" si="4775"/>
        <v>3</v>
      </c>
      <c r="Z4768" s="5">
        <f t="shared" si="9"/>
        <v>45046</v>
      </c>
    </row>
    <row r="4769">
      <c r="A4769" s="1" t="s">
        <v>4806</v>
      </c>
      <c r="B4769" s="1" t="s">
        <v>44</v>
      </c>
      <c r="C4769" s="1">
        <v>1.0</v>
      </c>
      <c r="D4769" s="1">
        <v>4.0</v>
      </c>
      <c r="E4769" s="1">
        <v>4.0</v>
      </c>
      <c r="F4769" s="1" t="s">
        <v>28</v>
      </c>
      <c r="G4769" s="1" t="s">
        <v>25</v>
      </c>
      <c r="H4769" s="2">
        <v>45081.0</v>
      </c>
      <c r="J4769" s="3">
        <f t="shared" si="2"/>
        <v>1</v>
      </c>
      <c r="K4769" s="4">
        <f t="shared" si="3"/>
        <v>4</v>
      </c>
      <c r="L4769" s="4">
        <f t="shared" si="4"/>
        <v>4</v>
      </c>
      <c r="S4769" s="1" t="s">
        <v>4806</v>
      </c>
      <c r="T4769" s="4" t="str">
        <f t="shared" si="5"/>
        <v>Sandwich</v>
      </c>
      <c r="U4769" s="4" t="str">
        <f t="shared" si="6"/>
        <v>UNKNOWN</v>
      </c>
      <c r="V4769" s="4" t="str">
        <f t="shared" si="7"/>
        <v>Cash</v>
      </c>
      <c r="W4769" s="4">
        <f t="shared" ref="W4769:Y4769" si="4776">IF(OR(J4769 = "ERROR", J4769 = ""), "UNKNOWN", J4769)</f>
        <v>1</v>
      </c>
      <c r="X4769" s="4">
        <f t="shared" si="4776"/>
        <v>4</v>
      </c>
      <c r="Y4769" s="4">
        <f t="shared" si="4776"/>
        <v>4</v>
      </c>
      <c r="Z4769" s="5">
        <f t="shared" si="9"/>
        <v>45081</v>
      </c>
    </row>
    <row r="4770">
      <c r="A4770" s="1" t="s">
        <v>4807</v>
      </c>
      <c r="B4770" s="1" t="s">
        <v>36</v>
      </c>
      <c r="C4770" s="1">
        <v>1.0</v>
      </c>
      <c r="D4770" s="1">
        <v>5.0</v>
      </c>
      <c r="E4770" s="1">
        <v>5.0</v>
      </c>
      <c r="F4770" s="1" t="s">
        <v>28</v>
      </c>
      <c r="G4770" s="1" t="s">
        <v>29</v>
      </c>
      <c r="H4770" s="2">
        <v>45030.0</v>
      </c>
      <c r="J4770" s="3">
        <f t="shared" si="2"/>
        <v>1</v>
      </c>
      <c r="K4770" s="4">
        <f t="shared" si="3"/>
        <v>5</v>
      </c>
      <c r="L4770" s="4">
        <f t="shared" si="4"/>
        <v>5</v>
      </c>
      <c r="S4770" s="1" t="s">
        <v>4807</v>
      </c>
      <c r="T4770" s="4" t="str">
        <f t="shared" si="5"/>
        <v>Salad</v>
      </c>
      <c r="U4770" s="4" t="str">
        <f t="shared" si="6"/>
        <v>In-store</v>
      </c>
      <c r="V4770" s="4" t="str">
        <f t="shared" si="7"/>
        <v>Cash</v>
      </c>
      <c r="W4770" s="4">
        <f t="shared" ref="W4770:Y4770" si="4777">IF(OR(J4770 = "ERROR", J4770 = ""), "UNKNOWN", J4770)</f>
        <v>1</v>
      </c>
      <c r="X4770" s="4">
        <f t="shared" si="4777"/>
        <v>5</v>
      </c>
      <c r="Y4770" s="4">
        <f t="shared" si="4777"/>
        <v>5</v>
      </c>
      <c r="Z4770" s="5">
        <f t="shared" si="9"/>
        <v>45030</v>
      </c>
    </row>
    <row r="4771">
      <c r="A4771" s="1" t="s">
        <v>4808</v>
      </c>
      <c r="B4771" s="1" t="s">
        <v>22</v>
      </c>
      <c r="C4771" s="1">
        <v>2.0</v>
      </c>
      <c r="D4771" s="1">
        <v>2.0</v>
      </c>
      <c r="E4771" s="1">
        <v>4.0</v>
      </c>
      <c r="G4771" s="1" t="s">
        <v>29</v>
      </c>
      <c r="H4771" s="2">
        <v>44942.0</v>
      </c>
      <c r="J4771" s="3">
        <f t="shared" si="2"/>
        <v>2</v>
      </c>
      <c r="K4771" s="4">
        <f t="shared" si="3"/>
        <v>2</v>
      </c>
      <c r="L4771" s="4">
        <f t="shared" si="4"/>
        <v>4</v>
      </c>
      <c r="S4771" s="1" t="s">
        <v>4808</v>
      </c>
      <c r="T4771" s="4" t="str">
        <f t="shared" si="5"/>
        <v>Coffee</v>
      </c>
      <c r="U4771" s="4" t="str">
        <f t="shared" si="6"/>
        <v>In-store</v>
      </c>
      <c r="V4771" s="4" t="str">
        <f t="shared" si="7"/>
        <v>UNKNOWN</v>
      </c>
      <c r="W4771" s="4">
        <f t="shared" ref="W4771:Y4771" si="4778">IF(OR(J4771 = "ERROR", J4771 = ""), "UNKNOWN", J4771)</f>
        <v>2</v>
      </c>
      <c r="X4771" s="4">
        <f t="shared" si="4778"/>
        <v>2</v>
      </c>
      <c r="Y4771" s="4">
        <f t="shared" si="4778"/>
        <v>4</v>
      </c>
      <c r="Z4771" s="5">
        <f t="shared" si="9"/>
        <v>44942</v>
      </c>
    </row>
    <row r="4772">
      <c r="A4772" s="1" t="s">
        <v>4809</v>
      </c>
      <c r="B4772" s="1" t="s">
        <v>44</v>
      </c>
      <c r="C4772" s="1">
        <v>2.0</v>
      </c>
      <c r="D4772" s="1">
        <v>4.0</v>
      </c>
      <c r="E4772" s="1">
        <v>8.0</v>
      </c>
      <c r="F4772" s="1" t="s">
        <v>28</v>
      </c>
      <c r="H4772" s="2">
        <v>45048.0</v>
      </c>
      <c r="J4772" s="3">
        <f t="shared" si="2"/>
        <v>2</v>
      </c>
      <c r="K4772" s="4">
        <f t="shared" si="3"/>
        <v>4</v>
      </c>
      <c r="L4772" s="4">
        <f t="shared" si="4"/>
        <v>8</v>
      </c>
      <c r="S4772" s="1" t="s">
        <v>4809</v>
      </c>
      <c r="T4772" s="4" t="str">
        <f t="shared" si="5"/>
        <v>Sandwich</v>
      </c>
      <c r="U4772" s="4" t="str">
        <f t="shared" si="6"/>
        <v>UNKNOWN</v>
      </c>
      <c r="V4772" s="4" t="str">
        <f t="shared" si="7"/>
        <v>Cash</v>
      </c>
      <c r="W4772" s="4">
        <f t="shared" ref="W4772:Y4772" si="4779">IF(OR(J4772 = "ERROR", J4772 = ""), "UNKNOWN", J4772)</f>
        <v>2</v>
      </c>
      <c r="X4772" s="4">
        <f t="shared" si="4779"/>
        <v>4</v>
      </c>
      <c r="Y4772" s="4">
        <f t="shared" si="4779"/>
        <v>8</v>
      </c>
      <c r="Z4772" s="5">
        <f t="shared" si="9"/>
        <v>45048</v>
      </c>
    </row>
    <row r="4773">
      <c r="A4773" s="1" t="s">
        <v>4810</v>
      </c>
      <c r="B4773" s="1" t="s">
        <v>41</v>
      </c>
      <c r="C4773" s="1">
        <v>5.0</v>
      </c>
      <c r="D4773" s="1">
        <v>4.0</v>
      </c>
      <c r="E4773" s="1">
        <v>20.0</v>
      </c>
      <c r="F4773" s="1" t="s">
        <v>28</v>
      </c>
      <c r="H4773" s="2">
        <v>45152.0</v>
      </c>
      <c r="J4773" s="3">
        <f t="shared" si="2"/>
        <v>5</v>
      </c>
      <c r="K4773" s="4">
        <f t="shared" si="3"/>
        <v>4</v>
      </c>
      <c r="L4773" s="4">
        <f t="shared" si="4"/>
        <v>20</v>
      </c>
      <c r="S4773" s="1" t="s">
        <v>4810</v>
      </c>
      <c r="T4773" s="4" t="str">
        <f t="shared" si="5"/>
        <v>Smoothie</v>
      </c>
      <c r="U4773" s="4" t="str">
        <f t="shared" si="6"/>
        <v>UNKNOWN</v>
      </c>
      <c r="V4773" s="4" t="str">
        <f t="shared" si="7"/>
        <v>Cash</v>
      </c>
      <c r="W4773" s="4">
        <f t="shared" ref="W4773:Y4773" si="4780">IF(OR(J4773 = "ERROR", J4773 = ""), "UNKNOWN", J4773)</f>
        <v>5</v>
      </c>
      <c r="X4773" s="4">
        <f t="shared" si="4780"/>
        <v>4</v>
      </c>
      <c r="Y4773" s="4">
        <f t="shared" si="4780"/>
        <v>20</v>
      </c>
      <c r="Z4773" s="5">
        <f t="shared" si="9"/>
        <v>45152</v>
      </c>
    </row>
    <row r="4774">
      <c r="A4774" s="1" t="s">
        <v>4811</v>
      </c>
      <c r="B4774" s="1" t="s">
        <v>55</v>
      </c>
      <c r="C4774" s="1">
        <v>1.0</v>
      </c>
      <c r="D4774" s="1">
        <v>3.0</v>
      </c>
      <c r="E4774" s="1">
        <v>3.0</v>
      </c>
      <c r="F4774" s="1" t="s">
        <v>39</v>
      </c>
      <c r="G4774" s="1" t="s">
        <v>29</v>
      </c>
      <c r="H4774" s="2">
        <v>45195.0</v>
      </c>
      <c r="J4774" s="3">
        <f t="shared" si="2"/>
        <v>1</v>
      </c>
      <c r="K4774" s="4">
        <f t="shared" si="3"/>
        <v>3</v>
      </c>
      <c r="L4774" s="4">
        <f t="shared" si="4"/>
        <v>3</v>
      </c>
      <c r="S4774" s="1" t="s">
        <v>4811</v>
      </c>
      <c r="T4774" s="4" t="str">
        <f t="shared" si="5"/>
        <v>Juice</v>
      </c>
      <c r="U4774" s="4" t="str">
        <f t="shared" si="6"/>
        <v>In-store</v>
      </c>
      <c r="V4774" s="4" t="str">
        <f t="shared" si="7"/>
        <v>Digital Wallet</v>
      </c>
      <c r="W4774" s="4">
        <f t="shared" ref="W4774:Y4774" si="4781">IF(OR(J4774 = "ERROR", J4774 = ""), "UNKNOWN", J4774)</f>
        <v>1</v>
      </c>
      <c r="X4774" s="4">
        <f t="shared" si="4781"/>
        <v>3</v>
      </c>
      <c r="Y4774" s="4">
        <f t="shared" si="4781"/>
        <v>3</v>
      </c>
      <c r="Z4774" s="5">
        <f t="shared" si="9"/>
        <v>45195</v>
      </c>
    </row>
    <row r="4775">
      <c r="A4775" s="1" t="s">
        <v>4812</v>
      </c>
      <c r="B4775" s="1" t="s">
        <v>41</v>
      </c>
      <c r="C4775" s="1">
        <v>1.0</v>
      </c>
      <c r="D4775" s="1">
        <v>4.0</v>
      </c>
      <c r="E4775" s="1">
        <v>4.0</v>
      </c>
      <c r="F4775" s="1" t="s">
        <v>39</v>
      </c>
      <c r="G4775" s="1" t="s">
        <v>24</v>
      </c>
      <c r="H4775" s="2">
        <v>45088.0</v>
      </c>
      <c r="J4775" s="3">
        <f t="shared" si="2"/>
        <v>1</v>
      </c>
      <c r="K4775" s="4">
        <f t="shared" si="3"/>
        <v>4</v>
      </c>
      <c r="L4775" s="4">
        <f t="shared" si="4"/>
        <v>4</v>
      </c>
      <c r="S4775" s="1" t="s">
        <v>4812</v>
      </c>
      <c r="T4775" s="4" t="str">
        <f t="shared" si="5"/>
        <v>Smoothie</v>
      </c>
      <c r="U4775" s="4" t="str">
        <f t="shared" si="6"/>
        <v>Takeaway</v>
      </c>
      <c r="V4775" s="4" t="str">
        <f t="shared" si="7"/>
        <v>Digital Wallet</v>
      </c>
      <c r="W4775" s="4">
        <f t="shared" ref="W4775:Y4775" si="4782">IF(OR(J4775 = "ERROR", J4775 = ""), "UNKNOWN", J4775)</f>
        <v>1</v>
      </c>
      <c r="X4775" s="4">
        <f t="shared" si="4782"/>
        <v>4</v>
      </c>
      <c r="Y4775" s="4">
        <f t="shared" si="4782"/>
        <v>4</v>
      </c>
      <c r="Z4775" s="5">
        <f t="shared" si="9"/>
        <v>45088</v>
      </c>
    </row>
    <row r="4776">
      <c r="A4776" s="1" t="s">
        <v>4813</v>
      </c>
      <c r="B4776" s="1" t="s">
        <v>36</v>
      </c>
      <c r="C4776" s="1">
        <v>4.0</v>
      </c>
      <c r="D4776" s="1">
        <v>5.0</v>
      </c>
      <c r="E4776" s="1">
        <v>20.0</v>
      </c>
      <c r="F4776" s="1" t="s">
        <v>28</v>
      </c>
      <c r="G4776" s="1" t="s">
        <v>29</v>
      </c>
      <c r="H4776" s="2">
        <v>45085.0</v>
      </c>
      <c r="J4776" s="3">
        <f t="shared" si="2"/>
        <v>4</v>
      </c>
      <c r="K4776" s="4">
        <f t="shared" si="3"/>
        <v>5</v>
      </c>
      <c r="L4776" s="4">
        <f t="shared" si="4"/>
        <v>20</v>
      </c>
      <c r="S4776" s="1" t="s">
        <v>4813</v>
      </c>
      <c r="T4776" s="4" t="str">
        <f t="shared" si="5"/>
        <v>Salad</v>
      </c>
      <c r="U4776" s="4" t="str">
        <f t="shared" si="6"/>
        <v>In-store</v>
      </c>
      <c r="V4776" s="4" t="str">
        <f t="shared" si="7"/>
        <v>Cash</v>
      </c>
      <c r="W4776" s="4">
        <f t="shared" ref="W4776:Y4776" si="4783">IF(OR(J4776 = "ERROR", J4776 = ""), "UNKNOWN", J4776)</f>
        <v>4</v>
      </c>
      <c r="X4776" s="4">
        <f t="shared" si="4783"/>
        <v>5</v>
      </c>
      <c r="Y4776" s="4">
        <f t="shared" si="4783"/>
        <v>20</v>
      </c>
      <c r="Z4776" s="5">
        <f t="shared" si="9"/>
        <v>45085</v>
      </c>
    </row>
    <row r="4777">
      <c r="A4777" s="1" t="s">
        <v>4814</v>
      </c>
      <c r="B4777" s="1" t="s">
        <v>41</v>
      </c>
      <c r="C4777" s="1">
        <v>2.0</v>
      </c>
      <c r="D4777" s="1">
        <v>4.0</v>
      </c>
      <c r="E4777" s="1">
        <v>8.0</v>
      </c>
      <c r="F4777" s="1" t="s">
        <v>39</v>
      </c>
      <c r="G4777" s="1" t="s">
        <v>24</v>
      </c>
      <c r="H4777" s="2">
        <v>45144.0</v>
      </c>
      <c r="J4777" s="3">
        <f t="shared" si="2"/>
        <v>2</v>
      </c>
      <c r="K4777" s="4">
        <f t="shared" si="3"/>
        <v>4</v>
      </c>
      <c r="L4777" s="4">
        <f t="shared" si="4"/>
        <v>8</v>
      </c>
      <c r="S4777" s="1" t="s">
        <v>4814</v>
      </c>
      <c r="T4777" s="4" t="str">
        <f t="shared" si="5"/>
        <v>Smoothie</v>
      </c>
      <c r="U4777" s="4" t="str">
        <f t="shared" si="6"/>
        <v>Takeaway</v>
      </c>
      <c r="V4777" s="4" t="str">
        <f t="shared" si="7"/>
        <v>Digital Wallet</v>
      </c>
      <c r="W4777" s="4">
        <f t="shared" ref="W4777:Y4777" si="4784">IF(OR(J4777 = "ERROR", J4777 = ""), "UNKNOWN", J4777)</f>
        <v>2</v>
      </c>
      <c r="X4777" s="4">
        <f t="shared" si="4784"/>
        <v>4</v>
      </c>
      <c r="Y4777" s="4">
        <f t="shared" si="4784"/>
        <v>8</v>
      </c>
      <c r="Z4777" s="5">
        <f t="shared" si="9"/>
        <v>45144</v>
      </c>
    </row>
    <row r="4778">
      <c r="A4778" s="1" t="s">
        <v>4815</v>
      </c>
      <c r="B4778" s="1" t="s">
        <v>32</v>
      </c>
      <c r="D4778" s="1">
        <v>1.0</v>
      </c>
      <c r="E4778" s="1">
        <v>4.0</v>
      </c>
      <c r="F4778" s="1" t="s">
        <v>23</v>
      </c>
      <c r="G4778" s="1" t="s">
        <v>29</v>
      </c>
      <c r="H4778" s="2">
        <v>45146.0</v>
      </c>
      <c r="J4778" s="3">
        <f t="shared" si="2"/>
        <v>4</v>
      </c>
      <c r="K4778" s="4">
        <f t="shared" si="3"/>
        <v>1</v>
      </c>
      <c r="L4778" s="4">
        <f t="shared" si="4"/>
        <v>4</v>
      </c>
      <c r="S4778" s="1" t="s">
        <v>4815</v>
      </c>
      <c r="T4778" s="4" t="str">
        <f t="shared" si="5"/>
        <v>Cookie</v>
      </c>
      <c r="U4778" s="4" t="str">
        <f t="shared" si="6"/>
        <v>In-store</v>
      </c>
      <c r="V4778" s="4" t="str">
        <f t="shared" si="7"/>
        <v>Credit Card</v>
      </c>
      <c r="W4778" s="4">
        <f t="shared" ref="W4778:Y4778" si="4785">IF(OR(J4778 = "ERROR", J4778 = ""), "UNKNOWN", J4778)</f>
        <v>4</v>
      </c>
      <c r="X4778" s="4">
        <f t="shared" si="4785"/>
        <v>1</v>
      </c>
      <c r="Y4778" s="4">
        <f t="shared" si="4785"/>
        <v>4</v>
      </c>
      <c r="Z4778" s="5">
        <f t="shared" si="9"/>
        <v>45146</v>
      </c>
    </row>
    <row r="4779">
      <c r="A4779" s="1" t="s">
        <v>4816</v>
      </c>
      <c r="B4779" s="1" t="s">
        <v>27</v>
      </c>
      <c r="C4779" s="1">
        <v>1.0</v>
      </c>
      <c r="D4779" s="1" t="s">
        <v>30</v>
      </c>
      <c r="E4779" s="1">
        <v>3.0</v>
      </c>
      <c r="F4779" s="1" t="s">
        <v>39</v>
      </c>
      <c r="G4779" s="1" t="s">
        <v>24</v>
      </c>
      <c r="H4779" s="6">
        <v>45270.0</v>
      </c>
      <c r="J4779" s="3">
        <f t="shared" si="2"/>
        <v>1</v>
      </c>
      <c r="K4779" s="4">
        <f t="shared" si="3"/>
        <v>3</v>
      </c>
      <c r="L4779" s="4">
        <f t="shared" si="4"/>
        <v>3</v>
      </c>
      <c r="S4779" s="1" t="s">
        <v>4816</v>
      </c>
      <c r="T4779" s="4" t="str">
        <f t="shared" si="5"/>
        <v>Cake</v>
      </c>
      <c r="U4779" s="4" t="str">
        <f t="shared" si="6"/>
        <v>Takeaway</v>
      </c>
      <c r="V4779" s="4" t="str">
        <f t="shared" si="7"/>
        <v>Digital Wallet</v>
      </c>
      <c r="W4779" s="4">
        <f t="shared" ref="W4779:Y4779" si="4786">IF(OR(J4779 = "ERROR", J4779 = ""), "UNKNOWN", J4779)</f>
        <v>1</v>
      </c>
      <c r="X4779" s="4">
        <f t="shared" si="4786"/>
        <v>3</v>
      </c>
      <c r="Y4779" s="4">
        <f t="shared" si="4786"/>
        <v>3</v>
      </c>
      <c r="Z4779" s="7">
        <f t="shared" si="9"/>
        <v>45270</v>
      </c>
    </row>
    <row r="4780">
      <c r="A4780" s="1" t="s">
        <v>4817</v>
      </c>
      <c r="B4780" s="1" t="s">
        <v>41</v>
      </c>
      <c r="C4780" s="1">
        <v>3.0</v>
      </c>
      <c r="D4780" s="1">
        <v>4.0</v>
      </c>
      <c r="E4780" s="1">
        <v>12.0</v>
      </c>
      <c r="G4780" s="1" t="s">
        <v>29</v>
      </c>
      <c r="H4780" s="2">
        <v>44951.0</v>
      </c>
      <c r="J4780" s="3">
        <f t="shared" si="2"/>
        <v>3</v>
      </c>
      <c r="K4780" s="4">
        <f t="shared" si="3"/>
        <v>4</v>
      </c>
      <c r="L4780" s="4">
        <f t="shared" si="4"/>
        <v>12</v>
      </c>
      <c r="S4780" s="1" t="s">
        <v>4817</v>
      </c>
      <c r="T4780" s="4" t="str">
        <f t="shared" si="5"/>
        <v>Smoothie</v>
      </c>
      <c r="U4780" s="4" t="str">
        <f t="shared" si="6"/>
        <v>In-store</v>
      </c>
      <c r="V4780" s="4" t="str">
        <f t="shared" si="7"/>
        <v>UNKNOWN</v>
      </c>
      <c r="W4780" s="4">
        <f t="shared" ref="W4780:Y4780" si="4787">IF(OR(J4780 = "ERROR", J4780 = ""), "UNKNOWN", J4780)</f>
        <v>3</v>
      </c>
      <c r="X4780" s="4">
        <f t="shared" si="4787"/>
        <v>4</v>
      </c>
      <c r="Y4780" s="4">
        <f t="shared" si="4787"/>
        <v>12</v>
      </c>
      <c r="Z4780" s="5">
        <f t="shared" si="9"/>
        <v>44951</v>
      </c>
    </row>
    <row r="4781">
      <c r="A4781" s="1" t="s">
        <v>4818</v>
      </c>
      <c r="B4781" s="1" t="s">
        <v>41</v>
      </c>
      <c r="C4781" s="1">
        <v>2.0</v>
      </c>
      <c r="D4781" s="1">
        <v>4.0</v>
      </c>
      <c r="E4781" s="1">
        <v>8.0</v>
      </c>
      <c r="F4781" s="1" t="s">
        <v>39</v>
      </c>
      <c r="G4781" s="1" t="s">
        <v>25</v>
      </c>
      <c r="H4781" s="2">
        <v>45084.0</v>
      </c>
      <c r="J4781" s="3">
        <f t="shared" si="2"/>
        <v>2</v>
      </c>
      <c r="K4781" s="4">
        <f t="shared" si="3"/>
        <v>4</v>
      </c>
      <c r="L4781" s="4">
        <f t="shared" si="4"/>
        <v>8</v>
      </c>
      <c r="S4781" s="1" t="s">
        <v>4818</v>
      </c>
      <c r="T4781" s="4" t="str">
        <f t="shared" si="5"/>
        <v>Smoothie</v>
      </c>
      <c r="U4781" s="4" t="str">
        <f t="shared" si="6"/>
        <v>UNKNOWN</v>
      </c>
      <c r="V4781" s="4" t="str">
        <f t="shared" si="7"/>
        <v>Digital Wallet</v>
      </c>
      <c r="W4781" s="4">
        <f t="shared" ref="W4781:Y4781" si="4788">IF(OR(J4781 = "ERROR", J4781 = ""), "UNKNOWN", J4781)</f>
        <v>2</v>
      </c>
      <c r="X4781" s="4">
        <f t="shared" si="4788"/>
        <v>4</v>
      </c>
      <c r="Y4781" s="4">
        <f t="shared" si="4788"/>
        <v>8</v>
      </c>
      <c r="Z4781" s="5">
        <f t="shared" si="9"/>
        <v>45084</v>
      </c>
    </row>
    <row r="4782">
      <c r="A4782" s="1" t="s">
        <v>4819</v>
      </c>
      <c r="B4782" s="1" t="s">
        <v>81</v>
      </c>
      <c r="C4782" s="1">
        <v>3.0</v>
      </c>
      <c r="D4782" s="1">
        <v>1.5</v>
      </c>
      <c r="E4782" s="1">
        <v>4.5</v>
      </c>
      <c r="F4782" s="1" t="s">
        <v>39</v>
      </c>
      <c r="G4782" s="1" t="s">
        <v>29</v>
      </c>
      <c r="H4782" s="6">
        <v>45218.0</v>
      </c>
      <c r="J4782" s="3">
        <f t="shared" si="2"/>
        <v>3</v>
      </c>
      <c r="K4782" s="4">
        <f t="shared" si="3"/>
        <v>1.5</v>
      </c>
      <c r="L4782" s="4">
        <f t="shared" si="4"/>
        <v>4.5</v>
      </c>
      <c r="S4782" s="1" t="s">
        <v>4819</v>
      </c>
      <c r="T4782" s="4" t="str">
        <f t="shared" si="5"/>
        <v>Tea</v>
      </c>
      <c r="U4782" s="4" t="str">
        <f t="shared" si="6"/>
        <v>In-store</v>
      </c>
      <c r="V4782" s="4" t="str">
        <f t="shared" si="7"/>
        <v>Digital Wallet</v>
      </c>
      <c r="W4782" s="4">
        <f t="shared" ref="W4782:Y4782" si="4789">IF(OR(J4782 = "ERROR", J4782 = ""), "UNKNOWN", J4782)</f>
        <v>3</v>
      </c>
      <c r="X4782" s="4">
        <f t="shared" si="4789"/>
        <v>1.5</v>
      </c>
      <c r="Y4782" s="4">
        <f t="shared" si="4789"/>
        <v>4.5</v>
      </c>
      <c r="Z4782" s="7">
        <f t="shared" si="9"/>
        <v>45218</v>
      </c>
    </row>
    <row r="4783">
      <c r="A4783" s="1" t="s">
        <v>4820</v>
      </c>
      <c r="B4783" s="1" t="s">
        <v>32</v>
      </c>
      <c r="C4783" s="1">
        <v>5.0</v>
      </c>
      <c r="D4783" s="1">
        <v>1.0</v>
      </c>
      <c r="E4783" s="1">
        <v>5.0</v>
      </c>
      <c r="F4783" s="1" t="s">
        <v>39</v>
      </c>
      <c r="G4783" s="1" t="s">
        <v>29</v>
      </c>
      <c r="H4783" s="2">
        <v>45005.0</v>
      </c>
      <c r="J4783" s="3">
        <f t="shared" si="2"/>
        <v>5</v>
      </c>
      <c r="K4783" s="4">
        <f t="shared" si="3"/>
        <v>1</v>
      </c>
      <c r="L4783" s="4">
        <f t="shared" si="4"/>
        <v>5</v>
      </c>
      <c r="S4783" s="1" t="s">
        <v>4820</v>
      </c>
      <c r="T4783" s="4" t="str">
        <f t="shared" si="5"/>
        <v>Cookie</v>
      </c>
      <c r="U4783" s="4" t="str">
        <f t="shared" si="6"/>
        <v>In-store</v>
      </c>
      <c r="V4783" s="4" t="str">
        <f t="shared" si="7"/>
        <v>Digital Wallet</v>
      </c>
      <c r="W4783" s="4">
        <f t="shared" ref="W4783:Y4783" si="4790">IF(OR(J4783 = "ERROR", J4783 = ""), "UNKNOWN", J4783)</f>
        <v>5</v>
      </c>
      <c r="X4783" s="4">
        <f t="shared" si="4790"/>
        <v>1</v>
      </c>
      <c r="Y4783" s="4">
        <f t="shared" si="4790"/>
        <v>5</v>
      </c>
      <c r="Z4783" s="5">
        <f t="shared" si="9"/>
        <v>45005</v>
      </c>
    </row>
    <row r="4784">
      <c r="A4784" s="1" t="s">
        <v>4821</v>
      </c>
      <c r="B4784" s="1" t="s">
        <v>30</v>
      </c>
      <c r="C4784" s="1">
        <v>4.0</v>
      </c>
      <c r="D4784" s="1">
        <v>5.0</v>
      </c>
      <c r="E4784" s="1">
        <v>20.0</v>
      </c>
      <c r="G4784" s="1" t="s">
        <v>24</v>
      </c>
      <c r="H4784" s="2">
        <v>45131.0</v>
      </c>
      <c r="J4784" s="3">
        <f t="shared" si="2"/>
        <v>4</v>
      </c>
      <c r="K4784" s="4">
        <f t="shared" si="3"/>
        <v>5</v>
      </c>
      <c r="L4784" s="4">
        <f t="shared" si="4"/>
        <v>20</v>
      </c>
      <c r="S4784" s="1" t="s">
        <v>4821</v>
      </c>
      <c r="T4784" s="4" t="str">
        <f t="shared" si="5"/>
        <v>UNKNOWN</v>
      </c>
      <c r="U4784" s="4" t="str">
        <f t="shared" si="6"/>
        <v>Takeaway</v>
      </c>
      <c r="V4784" s="4" t="str">
        <f t="shared" si="7"/>
        <v>UNKNOWN</v>
      </c>
      <c r="W4784" s="4">
        <f t="shared" ref="W4784:Y4784" si="4791">IF(OR(J4784 = "ERROR", J4784 = ""), "UNKNOWN", J4784)</f>
        <v>4</v>
      </c>
      <c r="X4784" s="4">
        <f t="shared" si="4791"/>
        <v>5</v>
      </c>
      <c r="Y4784" s="4">
        <f t="shared" si="4791"/>
        <v>20</v>
      </c>
      <c r="Z4784" s="5">
        <f t="shared" si="9"/>
        <v>45131</v>
      </c>
    </row>
    <row r="4785">
      <c r="A4785" s="1" t="s">
        <v>4822</v>
      </c>
      <c r="B4785" s="1" t="s">
        <v>41</v>
      </c>
      <c r="C4785" s="1">
        <v>3.0</v>
      </c>
      <c r="D4785" s="1">
        <v>4.0</v>
      </c>
      <c r="E4785" s="1">
        <v>12.0</v>
      </c>
      <c r="F4785" s="1" t="s">
        <v>28</v>
      </c>
      <c r="G4785" s="1" t="s">
        <v>30</v>
      </c>
      <c r="H4785" s="2">
        <v>45009.0</v>
      </c>
      <c r="J4785" s="3">
        <f t="shared" si="2"/>
        <v>3</v>
      </c>
      <c r="K4785" s="4">
        <f t="shared" si="3"/>
        <v>4</v>
      </c>
      <c r="L4785" s="4">
        <f t="shared" si="4"/>
        <v>12</v>
      </c>
      <c r="S4785" s="1" t="s">
        <v>4822</v>
      </c>
      <c r="T4785" s="4" t="str">
        <f t="shared" si="5"/>
        <v>Smoothie</v>
      </c>
      <c r="U4785" s="4" t="str">
        <f t="shared" si="6"/>
        <v>UNKNOWN</v>
      </c>
      <c r="V4785" s="4" t="str">
        <f t="shared" si="7"/>
        <v>Cash</v>
      </c>
      <c r="W4785" s="4">
        <f t="shared" ref="W4785:Y4785" si="4792">IF(OR(J4785 = "ERROR", J4785 = ""), "UNKNOWN", J4785)</f>
        <v>3</v>
      </c>
      <c r="X4785" s="4">
        <f t="shared" si="4792"/>
        <v>4</v>
      </c>
      <c r="Y4785" s="4">
        <f t="shared" si="4792"/>
        <v>12</v>
      </c>
      <c r="Z4785" s="5">
        <f t="shared" si="9"/>
        <v>45009</v>
      </c>
    </row>
    <row r="4786">
      <c r="A4786" s="1" t="s">
        <v>4823</v>
      </c>
      <c r="B4786" s="1" t="s">
        <v>22</v>
      </c>
      <c r="C4786" s="1">
        <v>5.0</v>
      </c>
      <c r="D4786" s="1">
        <v>2.0</v>
      </c>
      <c r="E4786" s="1">
        <v>10.0</v>
      </c>
      <c r="F4786" s="1" t="s">
        <v>23</v>
      </c>
      <c r="H4786" s="6">
        <v>45221.0</v>
      </c>
      <c r="J4786" s="3">
        <f t="shared" si="2"/>
        <v>5</v>
      </c>
      <c r="K4786" s="4">
        <f t="shared" si="3"/>
        <v>2</v>
      </c>
      <c r="L4786" s="4">
        <f t="shared" si="4"/>
        <v>10</v>
      </c>
      <c r="S4786" s="1" t="s">
        <v>4823</v>
      </c>
      <c r="T4786" s="4" t="str">
        <f t="shared" si="5"/>
        <v>Coffee</v>
      </c>
      <c r="U4786" s="4" t="str">
        <f t="shared" si="6"/>
        <v>UNKNOWN</v>
      </c>
      <c r="V4786" s="4" t="str">
        <f t="shared" si="7"/>
        <v>Credit Card</v>
      </c>
      <c r="W4786" s="4">
        <f t="shared" ref="W4786:Y4786" si="4793">IF(OR(J4786 = "ERROR", J4786 = ""), "UNKNOWN", J4786)</f>
        <v>5</v>
      </c>
      <c r="X4786" s="4">
        <f t="shared" si="4793"/>
        <v>2</v>
      </c>
      <c r="Y4786" s="4">
        <f t="shared" si="4793"/>
        <v>10</v>
      </c>
      <c r="Z4786" s="7">
        <f t="shared" si="9"/>
        <v>45221</v>
      </c>
    </row>
    <row r="4787">
      <c r="A4787" s="1" t="s">
        <v>4824</v>
      </c>
      <c r="B4787" s="1" t="s">
        <v>55</v>
      </c>
      <c r="C4787" s="1">
        <v>5.0</v>
      </c>
      <c r="D4787" s="1">
        <v>3.0</v>
      </c>
      <c r="E4787" s="1" t="s">
        <v>25</v>
      </c>
      <c r="F4787" s="1" t="s">
        <v>28</v>
      </c>
      <c r="G4787" s="1" t="s">
        <v>24</v>
      </c>
      <c r="H4787" s="6">
        <v>45253.0</v>
      </c>
      <c r="J4787" s="3">
        <f t="shared" si="2"/>
        <v>5</v>
      </c>
      <c r="K4787" s="4">
        <f t="shared" si="3"/>
        <v>3</v>
      </c>
      <c r="L4787" s="4">
        <f t="shared" si="4"/>
        <v>15</v>
      </c>
      <c r="S4787" s="1" t="s">
        <v>4824</v>
      </c>
      <c r="T4787" s="4" t="str">
        <f t="shared" si="5"/>
        <v>Juice</v>
      </c>
      <c r="U4787" s="4" t="str">
        <f t="shared" si="6"/>
        <v>Takeaway</v>
      </c>
      <c r="V4787" s="4" t="str">
        <f t="shared" si="7"/>
        <v>Cash</v>
      </c>
      <c r="W4787" s="4">
        <f t="shared" ref="W4787:Y4787" si="4794">IF(OR(J4787 = "ERROR", J4787 = ""), "UNKNOWN", J4787)</f>
        <v>5</v>
      </c>
      <c r="X4787" s="4">
        <f t="shared" si="4794"/>
        <v>3</v>
      </c>
      <c r="Y4787" s="4">
        <f t="shared" si="4794"/>
        <v>15</v>
      </c>
      <c r="Z4787" s="7">
        <f t="shared" si="9"/>
        <v>45253</v>
      </c>
    </row>
    <row r="4788">
      <c r="A4788" s="1" t="s">
        <v>4825</v>
      </c>
      <c r="B4788" s="1" t="s">
        <v>27</v>
      </c>
      <c r="C4788" s="1">
        <v>3.0</v>
      </c>
      <c r="D4788" s="1">
        <v>3.0</v>
      </c>
      <c r="E4788" s="1" t="s">
        <v>25</v>
      </c>
      <c r="G4788" s="1" t="s">
        <v>29</v>
      </c>
      <c r="H4788" s="2">
        <v>45006.0</v>
      </c>
      <c r="J4788" s="3">
        <f t="shared" si="2"/>
        <v>3</v>
      </c>
      <c r="K4788" s="4">
        <f t="shared" si="3"/>
        <v>3</v>
      </c>
      <c r="L4788" s="4">
        <f t="shared" si="4"/>
        <v>9</v>
      </c>
      <c r="S4788" s="1" t="s">
        <v>4825</v>
      </c>
      <c r="T4788" s="4" t="str">
        <f t="shared" si="5"/>
        <v>Cake</v>
      </c>
      <c r="U4788" s="4" t="str">
        <f t="shared" si="6"/>
        <v>In-store</v>
      </c>
      <c r="V4788" s="4" t="str">
        <f t="shared" si="7"/>
        <v>UNKNOWN</v>
      </c>
      <c r="W4788" s="4">
        <f t="shared" ref="W4788:Y4788" si="4795">IF(OR(J4788 = "ERROR", J4788 = ""), "UNKNOWN", J4788)</f>
        <v>3</v>
      </c>
      <c r="X4788" s="4">
        <f t="shared" si="4795"/>
        <v>3</v>
      </c>
      <c r="Y4788" s="4">
        <f t="shared" si="4795"/>
        <v>9</v>
      </c>
      <c r="Z4788" s="5">
        <f t="shared" si="9"/>
        <v>45006</v>
      </c>
    </row>
    <row r="4789">
      <c r="A4789" s="1" t="s">
        <v>4826</v>
      </c>
      <c r="B4789" s="1" t="s">
        <v>41</v>
      </c>
      <c r="C4789" s="1">
        <v>1.0</v>
      </c>
      <c r="D4789" s="1">
        <v>4.0</v>
      </c>
      <c r="E4789" s="1">
        <v>4.0</v>
      </c>
      <c r="F4789" s="1" t="s">
        <v>23</v>
      </c>
      <c r="H4789" s="2">
        <v>45050.0</v>
      </c>
      <c r="J4789" s="3">
        <f t="shared" si="2"/>
        <v>1</v>
      </c>
      <c r="K4789" s="4">
        <f t="shared" si="3"/>
        <v>4</v>
      </c>
      <c r="L4789" s="4">
        <f t="shared" si="4"/>
        <v>4</v>
      </c>
      <c r="S4789" s="1" t="s">
        <v>4826</v>
      </c>
      <c r="T4789" s="4" t="str">
        <f t="shared" si="5"/>
        <v>Smoothie</v>
      </c>
      <c r="U4789" s="4" t="str">
        <f t="shared" si="6"/>
        <v>UNKNOWN</v>
      </c>
      <c r="V4789" s="4" t="str">
        <f t="shared" si="7"/>
        <v>Credit Card</v>
      </c>
      <c r="W4789" s="4">
        <f t="shared" ref="W4789:Y4789" si="4796">IF(OR(J4789 = "ERROR", J4789 = ""), "UNKNOWN", J4789)</f>
        <v>1</v>
      </c>
      <c r="X4789" s="4">
        <f t="shared" si="4796"/>
        <v>4</v>
      </c>
      <c r="Y4789" s="4">
        <f t="shared" si="4796"/>
        <v>4</v>
      </c>
      <c r="Z4789" s="5">
        <f t="shared" si="9"/>
        <v>45050</v>
      </c>
    </row>
    <row r="4790">
      <c r="A4790" s="1" t="s">
        <v>4827</v>
      </c>
      <c r="B4790" s="1" t="s">
        <v>81</v>
      </c>
      <c r="C4790" s="1">
        <v>2.0</v>
      </c>
      <c r="D4790" s="1">
        <v>1.5</v>
      </c>
      <c r="E4790" s="1">
        <v>3.0</v>
      </c>
      <c r="G4790" s="1" t="s">
        <v>24</v>
      </c>
      <c r="H4790" s="6">
        <v>45212.0</v>
      </c>
      <c r="J4790" s="3">
        <f t="shared" si="2"/>
        <v>2</v>
      </c>
      <c r="K4790" s="4">
        <f t="shared" si="3"/>
        <v>1.5</v>
      </c>
      <c r="L4790" s="4">
        <f t="shared" si="4"/>
        <v>3</v>
      </c>
      <c r="S4790" s="1" t="s">
        <v>4827</v>
      </c>
      <c r="T4790" s="4" t="str">
        <f t="shared" si="5"/>
        <v>Tea</v>
      </c>
      <c r="U4790" s="4" t="str">
        <f t="shared" si="6"/>
        <v>Takeaway</v>
      </c>
      <c r="V4790" s="4" t="str">
        <f t="shared" si="7"/>
        <v>UNKNOWN</v>
      </c>
      <c r="W4790" s="4">
        <f t="shared" ref="W4790:Y4790" si="4797">IF(OR(J4790 = "ERROR", J4790 = ""), "UNKNOWN", J4790)</f>
        <v>2</v>
      </c>
      <c r="X4790" s="4">
        <f t="shared" si="4797"/>
        <v>1.5</v>
      </c>
      <c r="Y4790" s="4">
        <f t="shared" si="4797"/>
        <v>3</v>
      </c>
      <c r="Z4790" s="7">
        <f t="shared" si="9"/>
        <v>45212</v>
      </c>
    </row>
    <row r="4791">
      <c r="A4791" s="1" t="s">
        <v>4828</v>
      </c>
      <c r="B4791" s="1" t="s">
        <v>41</v>
      </c>
      <c r="C4791" s="1">
        <v>2.0</v>
      </c>
      <c r="D4791" s="1">
        <v>4.0</v>
      </c>
      <c r="E4791" s="1">
        <v>8.0</v>
      </c>
      <c r="F4791" s="1" t="s">
        <v>39</v>
      </c>
      <c r="G4791" s="1" t="s">
        <v>29</v>
      </c>
      <c r="H4791" s="6">
        <v>45222.0</v>
      </c>
      <c r="J4791" s="3">
        <f t="shared" si="2"/>
        <v>2</v>
      </c>
      <c r="K4791" s="4">
        <f t="shared" si="3"/>
        <v>4</v>
      </c>
      <c r="L4791" s="4">
        <f t="shared" si="4"/>
        <v>8</v>
      </c>
      <c r="S4791" s="1" t="s">
        <v>4828</v>
      </c>
      <c r="T4791" s="4" t="str">
        <f t="shared" si="5"/>
        <v>Smoothie</v>
      </c>
      <c r="U4791" s="4" t="str">
        <f t="shared" si="6"/>
        <v>In-store</v>
      </c>
      <c r="V4791" s="4" t="str">
        <f t="shared" si="7"/>
        <v>Digital Wallet</v>
      </c>
      <c r="W4791" s="4">
        <f t="shared" ref="W4791:Y4791" si="4798">IF(OR(J4791 = "ERROR", J4791 = ""), "UNKNOWN", J4791)</f>
        <v>2</v>
      </c>
      <c r="X4791" s="4">
        <f t="shared" si="4798"/>
        <v>4</v>
      </c>
      <c r="Y4791" s="4">
        <f t="shared" si="4798"/>
        <v>8</v>
      </c>
      <c r="Z4791" s="7">
        <f t="shared" si="9"/>
        <v>45222</v>
      </c>
    </row>
    <row r="4792">
      <c r="A4792" s="1" t="s">
        <v>4829</v>
      </c>
      <c r="B4792" s="1" t="s">
        <v>41</v>
      </c>
      <c r="C4792" s="1">
        <v>5.0</v>
      </c>
      <c r="D4792" s="1">
        <v>4.0</v>
      </c>
      <c r="E4792" s="1">
        <v>20.0</v>
      </c>
      <c r="F4792" s="1" t="s">
        <v>39</v>
      </c>
      <c r="G4792" s="1" t="s">
        <v>30</v>
      </c>
      <c r="H4792" s="6">
        <v>45219.0</v>
      </c>
      <c r="J4792" s="3">
        <f t="shared" si="2"/>
        <v>5</v>
      </c>
      <c r="K4792" s="4">
        <f t="shared" si="3"/>
        <v>4</v>
      </c>
      <c r="L4792" s="4">
        <f t="shared" si="4"/>
        <v>20</v>
      </c>
      <c r="S4792" s="1" t="s">
        <v>4829</v>
      </c>
      <c r="T4792" s="4" t="str">
        <f t="shared" si="5"/>
        <v>Smoothie</v>
      </c>
      <c r="U4792" s="4" t="str">
        <f t="shared" si="6"/>
        <v>UNKNOWN</v>
      </c>
      <c r="V4792" s="4" t="str">
        <f t="shared" si="7"/>
        <v>Digital Wallet</v>
      </c>
      <c r="W4792" s="4">
        <f t="shared" ref="W4792:Y4792" si="4799">IF(OR(J4792 = "ERROR", J4792 = ""), "UNKNOWN", J4792)</f>
        <v>5</v>
      </c>
      <c r="X4792" s="4">
        <f t="shared" si="4799"/>
        <v>4</v>
      </c>
      <c r="Y4792" s="4">
        <f t="shared" si="4799"/>
        <v>20</v>
      </c>
      <c r="Z4792" s="7">
        <f t="shared" si="9"/>
        <v>45219</v>
      </c>
    </row>
    <row r="4793">
      <c r="A4793" s="1" t="s">
        <v>4830</v>
      </c>
      <c r="B4793" s="1" t="s">
        <v>36</v>
      </c>
      <c r="C4793" s="1">
        <v>3.0</v>
      </c>
      <c r="D4793" s="1" t="s">
        <v>25</v>
      </c>
      <c r="E4793" s="1">
        <v>15.0</v>
      </c>
      <c r="F4793" s="1" t="s">
        <v>30</v>
      </c>
      <c r="G4793" s="1" t="s">
        <v>24</v>
      </c>
      <c r="H4793" s="2">
        <v>45046.0</v>
      </c>
      <c r="J4793" s="3">
        <f t="shared" si="2"/>
        <v>3</v>
      </c>
      <c r="K4793" s="4">
        <f t="shared" si="3"/>
        <v>5</v>
      </c>
      <c r="L4793" s="4">
        <f t="shared" si="4"/>
        <v>15</v>
      </c>
      <c r="S4793" s="1" t="s">
        <v>4830</v>
      </c>
      <c r="T4793" s="4" t="str">
        <f t="shared" si="5"/>
        <v>Salad</v>
      </c>
      <c r="U4793" s="4" t="str">
        <f t="shared" si="6"/>
        <v>Takeaway</v>
      </c>
      <c r="V4793" s="4" t="str">
        <f t="shared" si="7"/>
        <v>UNKNOWN</v>
      </c>
      <c r="W4793" s="4">
        <f t="shared" ref="W4793:Y4793" si="4800">IF(OR(J4793 = "ERROR", J4793 = ""), "UNKNOWN", J4793)</f>
        <v>3</v>
      </c>
      <c r="X4793" s="4">
        <f t="shared" si="4800"/>
        <v>5</v>
      </c>
      <c r="Y4793" s="4">
        <f t="shared" si="4800"/>
        <v>15</v>
      </c>
      <c r="Z4793" s="5">
        <f t="shared" si="9"/>
        <v>45046</v>
      </c>
    </row>
    <row r="4794">
      <c r="A4794" s="1" t="s">
        <v>4831</v>
      </c>
      <c r="B4794" s="1" t="s">
        <v>36</v>
      </c>
      <c r="C4794" s="1">
        <v>2.0</v>
      </c>
      <c r="D4794" s="1">
        <v>5.0</v>
      </c>
      <c r="E4794" s="1" t="s">
        <v>25</v>
      </c>
      <c r="F4794" s="1" t="s">
        <v>28</v>
      </c>
      <c r="G4794" s="1" t="s">
        <v>29</v>
      </c>
      <c r="H4794" s="2">
        <v>44958.0</v>
      </c>
      <c r="J4794" s="3">
        <f t="shared" si="2"/>
        <v>2</v>
      </c>
      <c r="K4794" s="4">
        <f t="shared" si="3"/>
        <v>5</v>
      </c>
      <c r="L4794" s="4">
        <f t="shared" si="4"/>
        <v>10</v>
      </c>
      <c r="S4794" s="1" t="s">
        <v>4831</v>
      </c>
      <c r="T4794" s="4" t="str">
        <f t="shared" si="5"/>
        <v>Salad</v>
      </c>
      <c r="U4794" s="4" t="str">
        <f t="shared" si="6"/>
        <v>In-store</v>
      </c>
      <c r="V4794" s="4" t="str">
        <f t="shared" si="7"/>
        <v>Cash</v>
      </c>
      <c r="W4794" s="4">
        <f t="shared" ref="W4794:Y4794" si="4801">IF(OR(J4794 = "ERROR", J4794 = ""), "UNKNOWN", J4794)</f>
        <v>2</v>
      </c>
      <c r="X4794" s="4">
        <f t="shared" si="4801"/>
        <v>5</v>
      </c>
      <c r="Y4794" s="4">
        <f t="shared" si="4801"/>
        <v>10</v>
      </c>
      <c r="Z4794" s="5">
        <f t="shared" si="9"/>
        <v>44958</v>
      </c>
    </row>
    <row r="4795">
      <c r="A4795" s="1" t="s">
        <v>4832</v>
      </c>
      <c r="B4795" s="1" t="s">
        <v>27</v>
      </c>
      <c r="C4795" s="1">
        <v>3.0</v>
      </c>
      <c r="D4795" s="1">
        <v>3.0</v>
      </c>
      <c r="E4795" s="1">
        <v>9.0</v>
      </c>
      <c r="F4795" s="1" t="s">
        <v>39</v>
      </c>
      <c r="G4795" s="1" t="s">
        <v>29</v>
      </c>
      <c r="H4795" s="2">
        <v>45200.0</v>
      </c>
      <c r="J4795" s="3">
        <f t="shared" si="2"/>
        <v>3</v>
      </c>
      <c r="K4795" s="4">
        <f t="shared" si="3"/>
        <v>3</v>
      </c>
      <c r="L4795" s="4">
        <f t="shared" si="4"/>
        <v>9</v>
      </c>
      <c r="S4795" s="1" t="s">
        <v>4832</v>
      </c>
      <c r="T4795" s="4" t="str">
        <f t="shared" si="5"/>
        <v>Cake</v>
      </c>
      <c r="U4795" s="4" t="str">
        <f t="shared" si="6"/>
        <v>In-store</v>
      </c>
      <c r="V4795" s="4" t="str">
        <f t="shared" si="7"/>
        <v>Digital Wallet</v>
      </c>
      <c r="W4795" s="4">
        <f t="shared" ref="W4795:Y4795" si="4802">IF(OR(J4795 = "ERROR", J4795 = ""), "UNKNOWN", J4795)</f>
        <v>3</v>
      </c>
      <c r="X4795" s="4">
        <f t="shared" si="4802"/>
        <v>3</v>
      </c>
      <c r="Y4795" s="4">
        <f t="shared" si="4802"/>
        <v>9</v>
      </c>
      <c r="Z4795" s="5">
        <f t="shared" si="9"/>
        <v>45200</v>
      </c>
    </row>
    <row r="4796">
      <c r="A4796" s="1" t="s">
        <v>4833</v>
      </c>
      <c r="B4796" s="1" t="s">
        <v>81</v>
      </c>
      <c r="C4796" s="1">
        <v>4.0</v>
      </c>
      <c r="D4796" s="1">
        <v>1.5</v>
      </c>
      <c r="E4796" s="1">
        <v>6.0</v>
      </c>
      <c r="F4796" s="1" t="s">
        <v>28</v>
      </c>
      <c r="H4796" s="2">
        <v>44975.0</v>
      </c>
      <c r="J4796" s="3">
        <f t="shared" si="2"/>
        <v>4</v>
      </c>
      <c r="K4796" s="4">
        <f t="shared" si="3"/>
        <v>1.5</v>
      </c>
      <c r="L4796" s="4">
        <f t="shared" si="4"/>
        <v>6</v>
      </c>
      <c r="S4796" s="1" t="s">
        <v>4833</v>
      </c>
      <c r="T4796" s="4" t="str">
        <f t="shared" si="5"/>
        <v>Tea</v>
      </c>
      <c r="U4796" s="4" t="str">
        <f t="shared" si="6"/>
        <v>UNKNOWN</v>
      </c>
      <c r="V4796" s="4" t="str">
        <f t="shared" si="7"/>
        <v>Cash</v>
      </c>
      <c r="W4796" s="4">
        <f t="shared" ref="W4796:Y4796" si="4803">IF(OR(J4796 = "ERROR", J4796 = ""), "UNKNOWN", J4796)</f>
        <v>4</v>
      </c>
      <c r="X4796" s="4">
        <f t="shared" si="4803"/>
        <v>1.5</v>
      </c>
      <c r="Y4796" s="4">
        <f t="shared" si="4803"/>
        <v>6</v>
      </c>
      <c r="Z4796" s="5">
        <f t="shared" si="9"/>
        <v>44975</v>
      </c>
    </row>
    <row r="4797">
      <c r="A4797" s="1" t="s">
        <v>4834</v>
      </c>
      <c r="B4797" s="1" t="s">
        <v>55</v>
      </c>
      <c r="C4797" s="1">
        <v>4.0</v>
      </c>
      <c r="D4797" s="1">
        <v>3.0</v>
      </c>
      <c r="E4797" s="1">
        <v>12.0</v>
      </c>
      <c r="F4797" s="1" t="s">
        <v>23</v>
      </c>
      <c r="G4797" s="1" t="s">
        <v>29</v>
      </c>
      <c r="H4797" s="2">
        <v>44978.0</v>
      </c>
      <c r="J4797" s="3">
        <f t="shared" si="2"/>
        <v>4</v>
      </c>
      <c r="K4797" s="4">
        <f t="shared" si="3"/>
        <v>3</v>
      </c>
      <c r="L4797" s="4">
        <f t="shared" si="4"/>
        <v>12</v>
      </c>
      <c r="S4797" s="1" t="s">
        <v>4834</v>
      </c>
      <c r="T4797" s="4" t="str">
        <f t="shared" si="5"/>
        <v>Juice</v>
      </c>
      <c r="U4797" s="4" t="str">
        <f t="shared" si="6"/>
        <v>In-store</v>
      </c>
      <c r="V4797" s="4" t="str">
        <f t="shared" si="7"/>
        <v>Credit Card</v>
      </c>
      <c r="W4797" s="4">
        <f t="shared" ref="W4797:Y4797" si="4804">IF(OR(J4797 = "ERROR", J4797 = ""), "UNKNOWN", J4797)</f>
        <v>4</v>
      </c>
      <c r="X4797" s="4">
        <f t="shared" si="4804"/>
        <v>3</v>
      </c>
      <c r="Y4797" s="4">
        <f t="shared" si="4804"/>
        <v>12</v>
      </c>
      <c r="Z4797" s="5">
        <f t="shared" si="9"/>
        <v>44978</v>
      </c>
    </row>
    <row r="4798">
      <c r="A4798" s="1" t="s">
        <v>4835</v>
      </c>
      <c r="B4798" s="1" t="s">
        <v>36</v>
      </c>
      <c r="C4798" s="1">
        <v>1.0</v>
      </c>
      <c r="D4798" s="1">
        <v>5.0</v>
      </c>
      <c r="E4798" s="1">
        <v>5.0</v>
      </c>
      <c r="F4798" s="1" t="s">
        <v>23</v>
      </c>
      <c r="G4798" s="1" t="s">
        <v>24</v>
      </c>
      <c r="H4798" s="2">
        <v>44960.0</v>
      </c>
      <c r="J4798" s="3">
        <f t="shared" si="2"/>
        <v>1</v>
      </c>
      <c r="K4798" s="4">
        <f t="shared" si="3"/>
        <v>5</v>
      </c>
      <c r="L4798" s="4">
        <f t="shared" si="4"/>
        <v>5</v>
      </c>
      <c r="S4798" s="1" t="s">
        <v>4835</v>
      </c>
      <c r="T4798" s="4" t="str">
        <f t="shared" si="5"/>
        <v>Salad</v>
      </c>
      <c r="U4798" s="4" t="str">
        <f t="shared" si="6"/>
        <v>Takeaway</v>
      </c>
      <c r="V4798" s="4" t="str">
        <f t="shared" si="7"/>
        <v>Credit Card</v>
      </c>
      <c r="W4798" s="4">
        <f t="shared" ref="W4798:Y4798" si="4805">IF(OR(J4798 = "ERROR", J4798 = ""), "UNKNOWN", J4798)</f>
        <v>1</v>
      </c>
      <c r="X4798" s="4">
        <f t="shared" si="4805"/>
        <v>5</v>
      </c>
      <c r="Y4798" s="4">
        <f t="shared" si="4805"/>
        <v>5</v>
      </c>
      <c r="Z4798" s="5">
        <f t="shared" si="9"/>
        <v>44960</v>
      </c>
    </row>
    <row r="4799">
      <c r="A4799" s="1" t="s">
        <v>4836</v>
      </c>
      <c r="B4799" s="1" t="s">
        <v>25</v>
      </c>
      <c r="C4799" s="1">
        <v>4.0</v>
      </c>
      <c r="D4799" s="1">
        <v>4.0</v>
      </c>
      <c r="E4799" s="1">
        <v>16.0</v>
      </c>
      <c r="F4799" s="1" t="s">
        <v>23</v>
      </c>
      <c r="G4799" s="1" t="s">
        <v>24</v>
      </c>
      <c r="H4799" s="6">
        <v>45255.0</v>
      </c>
      <c r="J4799" s="3">
        <f t="shared" si="2"/>
        <v>4</v>
      </c>
      <c r="K4799" s="4">
        <f t="shared" si="3"/>
        <v>4</v>
      </c>
      <c r="L4799" s="4">
        <f t="shared" si="4"/>
        <v>16</v>
      </c>
      <c r="S4799" s="1" t="s">
        <v>4836</v>
      </c>
      <c r="T4799" s="4" t="str">
        <f t="shared" si="5"/>
        <v>UNKNOWN</v>
      </c>
      <c r="U4799" s="4" t="str">
        <f t="shared" si="6"/>
        <v>Takeaway</v>
      </c>
      <c r="V4799" s="4" t="str">
        <f t="shared" si="7"/>
        <v>Credit Card</v>
      </c>
      <c r="W4799" s="4">
        <f t="shared" ref="W4799:Y4799" si="4806">IF(OR(J4799 = "ERROR", J4799 = ""), "UNKNOWN", J4799)</f>
        <v>4</v>
      </c>
      <c r="X4799" s="4">
        <f t="shared" si="4806"/>
        <v>4</v>
      </c>
      <c r="Y4799" s="4">
        <f t="shared" si="4806"/>
        <v>16</v>
      </c>
      <c r="Z4799" s="7">
        <f t="shared" si="9"/>
        <v>45255</v>
      </c>
    </row>
    <row r="4800">
      <c r="A4800" s="1" t="s">
        <v>4837</v>
      </c>
      <c r="B4800" s="1" t="s">
        <v>44</v>
      </c>
      <c r="C4800" s="1">
        <v>5.0</v>
      </c>
      <c r="D4800" s="1">
        <v>4.0</v>
      </c>
      <c r="F4800" s="1" t="s">
        <v>23</v>
      </c>
      <c r="H4800" s="2">
        <v>45197.0</v>
      </c>
      <c r="J4800" s="3">
        <f t="shared" si="2"/>
        <v>5</v>
      </c>
      <c r="K4800" s="4">
        <f t="shared" si="3"/>
        <v>4</v>
      </c>
      <c r="L4800" s="4">
        <f t="shared" si="4"/>
        <v>20</v>
      </c>
      <c r="S4800" s="1" t="s">
        <v>4837</v>
      </c>
      <c r="T4800" s="4" t="str">
        <f t="shared" si="5"/>
        <v>Sandwich</v>
      </c>
      <c r="U4800" s="4" t="str">
        <f t="shared" si="6"/>
        <v>UNKNOWN</v>
      </c>
      <c r="V4800" s="4" t="str">
        <f t="shared" si="7"/>
        <v>Credit Card</v>
      </c>
      <c r="W4800" s="4">
        <f t="shared" ref="W4800:Y4800" si="4807">IF(OR(J4800 = "ERROR", J4800 = ""), "UNKNOWN", J4800)</f>
        <v>5</v>
      </c>
      <c r="X4800" s="4">
        <f t="shared" si="4807"/>
        <v>4</v>
      </c>
      <c r="Y4800" s="4">
        <f t="shared" si="4807"/>
        <v>20</v>
      </c>
      <c r="Z4800" s="5">
        <f t="shared" si="9"/>
        <v>45197</v>
      </c>
    </row>
    <row r="4801">
      <c r="A4801" s="1" t="s">
        <v>4838</v>
      </c>
      <c r="B4801" s="1" t="s">
        <v>55</v>
      </c>
      <c r="C4801" s="1">
        <v>3.0</v>
      </c>
      <c r="D4801" s="1">
        <v>3.0</v>
      </c>
      <c r="E4801" s="1">
        <v>9.0</v>
      </c>
      <c r="F4801" s="1" t="s">
        <v>30</v>
      </c>
      <c r="G4801" s="1" t="s">
        <v>29</v>
      </c>
      <c r="H4801" s="2">
        <v>45235.0</v>
      </c>
      <c r="J4801" s="3">
        <f t="shared" si="2"/>
        <v>3</v>
      </c>
      <c r="K4801" s="4">
        <f t="shared" si="3"/>
        <v>3</v>
      </c>
      <c r="L4801" s="4">
        <f t="shared" si="4"/>
        <v>9</v>
      </c>
      <c r="S4801" s="1" t="s">
        <v>4838</v>
      </c>
      <c r="T4801" s="4" t="str">
        <f t="shared" si="5"/>
        <v>Juice</v>
      </c>
      <c r="U4801" s="4" t="str">
        <f t="shared" si="6"/>
        <v>In-store</v>
      </c>
      <c r="V4801" s="4" t="str">
        <f t="shared" si="7"/>
        <v>UNKNOWN</v>
      </c>
      <c r="W4801" s="4">
        <f t="shared" ref="W4801:Y4801" si="4808">IF(OR(J4801 = "ERROR", J4801 = ""), "UNKNOWN", J4801)</f>
        <v>3</v>
      </c>
      <c r="X4801" s="4">
        <f t="shared" si="4808"/>
        <v>3</v>
      </c>
      <c r="Y4801" s="4">
        <f t="shared" si="4808"/>
        <v>9</v>
      </c>
      <c r="Z4801" s="5">
        <f t="shared" si="9"/>
        <v>45235</v>
      </c>
    </row>
    <row r="4802">
      <c r="A4802" s="1" t="s">
        <v>4839</v>
      </c>
      <c r="B4802" s="1" t="s">
        <v>22</v>
      </c>
      <c r="C4802" s="1" t="s">
        <v>25</v>
      </c>
      <c r="D4802" s="1">
        <v>2.0</v>
      </c>
      <c r="E4802" s="1">
        <v>6.0</v>
      </c>
      <c r="G4802" s="1" t="s">
        <v>29</v>
      </c>
      <c r="H4802" s="2">
        <v>45162.0</v>
      </c>
      <c r="J4802" s="3">
        <f t="shared" si="2"/>
        <v>3</v>
      </c>
      <c r="K4802" s="4">
        <f t="shared" si="3"/>
        <v>2</v>
      </c>
      <c r="L4802" s="4">
        <f t="shared" si="4"/>
        <v>6</v>
      </c>
      <c r="S4802" s="1" t="s">
        <v>4839</v>
      </c>
      <c r="T4802" s="4" t="str">
        <f t="shared" si="5"/>
        <v>Coffee</v>
      </c>
      <c r="U4802" s="4" t="str">
        <f t="shared" si="6"/>
        <v>In-store</v>
      </c>
      <c r="V4802" s="4" t="str">
        <f t="shared" si="7"/>
        <v>UNKNOWN</v>
      </c>
      <c r="W4802" s="4">
        <f t="shared" ref="W4802:Y4802" si="4809">IF(OR(J4802 = "ERROR", J4802 = ""), "UNKNOWN", J4802)</f>
        <v>3</v>
      </c>
      <c r="X4802" s="4">
        <f t="shared" si="4809"/>
        <v>2</v>
      </c>
      <c r="Y4802" s="4">
        <f t="shared" si="4809"/>
        <v>6</v>
      </c>
      <c r="Z4802" s="5">
        <f t="shared" si="9"/>
        <v>45162</v>
      </c>
    </row>
    <row r="4803">
      <c r="A4803" s="1" t="s">
        <v>4840</v>
      </c>
      <c r="B4803" s="1" t="s">
        <v>55</v>
      </c>
      <c r="C4803" s="1">
        <v>1.0</v>
      </c>
      <c r="D4803" s="1">
        <v>3.0</v>
      </c>
      <c r="E4803" s="1">
        <v>3.0</v>
      </c>
      <c r="F4803" s="1" t="s">
        <v>25</v>
      </c>
      <c r="H4803" s="2">
        <v>45114.0</v>
      </c>
      <c r="J4803" s="3">
        <f t="shared" si="2"/>
        <v>1</v>
      </c>
      <c r="K4803" s="4">
        <f t="shared" si="3"/>
        <v>3</v>
      </c>
      <c r="L4803" s="4">
        <f t="shared" si="4"/>
        <v>3</v>
      </c>
      <c r="S4803" s="1" t="s">
        <v>4840</v>
      </c>
      <c r="T4803" s="4" t="str">
        <f t="shared" si="5"/>
        <v>Juice</v>
      </c>
      <c r="U4803" s="4" t="str">
        <f t="shared" si="6"/>
        <v>UNKNOWN</v>
      </c>
      <c r="V4803" s="4" t="str">
        <f t="shared" si="7"/>
        <v>UNKNOWN</v>
      </c>
      <c r="W4803" s="4">
        <f t="shared" ref="W4803:Y4803" si="4810">IF(OR(J4803 = "ERROR", J4803 = ""), "UNKNOWN", J4803)</f>
        <v>1</v>
      </c>
      <c r="X4803" s="4">
        <f t="shared" si="4810"/>
        <v>3</v>
      </c>
      <c r="Y4803" s="4">
        <f t="shared" si="4810"/>
        <v>3</v>
      </c>
      <c r="Z4803" s="5">
        <f t="shared" si="9"/>
        <v>45114</v>
      </c>
    </row>
    <row r="4804">
      <c r="A4804" s="1" t="s">
        <v>4841</v>
      </c>
      <c r="B4804" s="1" t="s">
        <v>81</v>
      </c>
      <c r="C4804" s="1">
        <v>5.0</v>
      </c>
      <c r="D4804" s="1">
        <v>1.5</v>
      </c>
      <c r="E4804" s="1">
        <v>7.5</v>
      </c>
      <c r="F4804" s="1" t="s">
        <v>23</v>
      </c>
      <c r="G4804" s="1" t="s">
        <v>24</v>
      </c>
      <c r="H4804" s="6">
        <v>45221.0</v>
      </c>
      <c r="J4804" s="3">
        <f t="shared" si="2"/>
        <v>5</v>
      </c>
      <c r="K4804" s="4">
        <f t="shared" si="3"/>
        <v>1.5</v>
      </c>
      <c r="L4804" s="4">
        <f t="shared" si="4"/>
        <v>7.5</v>
      </c>
      <c r="S4804" s="1" t="s">
        <v>4841</v>
      </c>
      <c r="T4804" s="4" t="str">
        <f t="shared" si="5"/>
        <v>Tea</v>
      </c>
      <c r="U4804" s="4" t="str">
        <f t="shared" si="6"/>
        <v>Takeaway</v>
      </c>
      <c r="V4804" s="4" t="str">
        <f t="shared" si="7"/>
        <v>Credit Card</v>
      </c>
      <c r="W4804" s="4">
        <f t="shared" ref="W4804:Y4804" si="4811">IF(OR(J4804 = "ERROR", J4804 = ""), "UNKNOWN", J4804)</f>
        <v>5</v>
      </c>
      <c r="X4804" s="4">
        <f t="shared" si="4811"/>
        <v>1.5</v>
      </c>
      <c r="Y4804" s="4">
        <f t="shared" si="4811"/>
        <v>7.5</v>
      </c>
      <c r="Z4804" s="7">
        <f t="shared" si="9"/>
        <v>45221</v>
      </c>
    </row>
    <row r="4805">
      <c r="A4805" s="1" t="s">
        <v>4842</v>
      </c>
      <c r="B4805" s="1" t="s">
        <v>27</v>
      </c>
      <c r="C4805" s="1">
        <v>5.0</v>
      </c>
      <c r="D4805" s="1">
        <v>3.0</v>
      </c>
      <c r="E4805" s="1">
        <v>15.0</v>
      </c>
      <c r="F4805" s="1" t="s">
        <v>28</v>
      </c>
      <c r="H4805" s="2">
        <v>45152.0</v>
      </c>
      <c r="J4805" s="3">
        <f t="shared" si="2"/>
        <v>5</v>
      </c>
      <c r="K4805" s="4">
        <f t="shared" si="3"/>
        <v>3</v>
      </c>
      <c r="L4805" s="4">
        <f t="shared" si="4"/>
        <v>15</v>
      </c>
      <c r="S4805" s="1" t="s">
        <v>4842</v>
      </c>
      <c r="T4805" s="4" t="str">
        <f t="shared" si="5"/>
        <v>Cake</v>
      </c>
      <c r="U4805" s="4" t="str">
        <f t="shared" si="6"/>
        <v>UNKNOWN</v>
      </c>
      <c r="V4805" s="4" t="str">
        <f t="shared" si="7"/>
        <v>Cash</v>
      </c>
      <c r="W4805" s="4">
        <f t="shared" ref="W4805:Y4805" si="4812">IF(OR(J4805 = "ERROR", J4805 = ""), "UNKNOWN", J4805)</f>
        <v>5</v>
      </c>
      <c r="X4805" s="4">
        <f t="shared" si="4812"/>
        <v>3</v>
      </c>
      <c r="Y4805" s="4">
        <f t="shared" si="4812"/>
        <v>15</v>
      </c>
      <c r="Z4805" s="5">
        <f t="shared" si="9"/>
        <v>45152</v>
      </c>
    </row>
    <row r="4806">
      <c r="A4806" s="1" t="s">
        <v>4843</v>
      </c>
      <c r="B4806" s="1" t="s">
        <v>32</v>
      </c>
      <c r="C4806" s="1">
        <v>4.0</v>
      </c>
      <c r="D4806" s="1">
        <v>1.0</v>
      </c>
      <c r="E4806" s="1">
        <v>4.0</v>
      </c>
      <c r="H4806" s="2">
        <v>45160.0</v>
      </c>
      <c r="J4806" s="3">
        <f t="shared" si="2"/>
        <v>4</v>
      </c>
      <c r="K4806" s="4">
        <f t="shared" si="3"/>
        <v>1</v>
      </c>
      <c r="L4806" s="4">
        <f t="shared" si="4"/>
        <v>4</v>
      </c>
      <c r="S4806" s="1" t="s">
        <v>4843</v>
      </c>
      <c r="T4806" s="4" t="str">
        <f t="shared" si="5"/>
        <v>Cookie</v>
      </c>
      <c r="U4806" s="4" t="str">
        <f t="shared" si="6"/>
        <v>UNKNOWN</v>
      </c>
      <c r="V4806" s="4" t="str">
        <f t="shared" si="7"/>
        <v>UNKNOWN</v>
      </c>
      <c r="W4806" s="4">
        <f t="shared" ref="W4806:Y4806" si="4813">IF(OR(J4806 = "ERROR", J4806 = ""), "UNKNOWN", J4806)</f>
        <v>4</v>
      </c>
      <c r="X4806" s="4">
        <f t="shared" si="4813"/>
        <v>1</v>
      </c>
      <c r="Y4806" s="4">
        <f t="shared" si="4813"/>
        <v>4</v>
      </c>
      <c r="Z4806" s="5">
        <f t="shared" si="9"/>
        <v>45160</v>
      </c>
    </row>
    <row r="4807">
      <c r="A4807" s="1" t="s">
        <v>4844</v>
      </c>
      <c r="B4807" s="1" t="s">
        <v>22</v>
      </c>
      <c r="C4807" s="1">
        <v>3.0</v>
      </c>
      <c r="D4807" s="1">
        <v>2.0</v>
      </c>
      <c r="E4807" s="1">
        <v>6.0</v>
      </c>
      <c r="F4807" s="1" t="s">
        <v>28</v>
      </c>
      <c r="G4807" s="1" t="s">
        <v>29</v>
      </c>
      <c r="H4807" s="2">
        <v>45266.0</v>
      </c>
      <c r="J4807" s="3">
        <f t="shared" si="2"/>
        <v>3</v>
      </c>
      <c r="K4807" s="4">
        <f t="shared" si="3"/>
        <v>2</v>
      </c>
      <c r="L4807" s="4">
        <f t="shared" si="4"/>
        <v>6</v>
      </c>
      <c r="S4807" s="1" t="s">
        <v>4844</v>
      </c>
      <c r="T4807" s="4" t="str">
        <f t="shared" si="5"/>
        <v>Coffee</v>
      </c>
      <c r="U4807" s="4" t="str">
        <f t="shared" si="6"/>
        <v>In-store</v>
      </c>
      <c r="V4807" s="4" t="str">
        <f t="shared" si="7"/>
        <v>Cash</v>
      </c>
      <c r="W4807" s="4">
        <f t="shared" ref="W4807:Y4807" si="4814">IF(OR(J4807 = "ERROR", J4807 = ""), "UNKNOWN", J4807)</f>
        <v>3</v>
      </c>
      <c r="X4807" s="4">
        <f t="shared" si="4814"/>
        <v>2</v>
      </c>
      <c r="Y4807" s="4">
        <f t="shared" si="4814"/>
        <v>6</v>
      </c>
      <c r="Z4807" s="5">
        <f t="shared" si="9"/>
        <v>45266</v>
      </c>
    </row>
    <row r="4808">
      <c r="A4808" s="1" t="s">
        <v>4845</v>
      </c>
      <c r="B4808" s="1" t="s">
        <v>25</v>
      </c>
      <c r="C4808" s="1">
        <v>4.0</v>
      </c>
      <c r="D4808" s="1">
        <v>4.0</v>
      </c>
      <c r="E4808" s="1">
        <v>16.0</v>
      </c>
      <c r="F4808" s="1" t="s">
        <v>39</v>
      </c>
      <c r="G4808" s="1" t="s">
        <v>24</v>
      </c>
      <c r="H4808" s="2">
        <v>45052.0</v>
      </c>
      <c r="J4808" s="3">
        <f t="shared" si="2"/>
        <v>4</v>
      </c>
      <c r="K4808" s="4">
        <f t="shared" si="3"/>
        <v>4</v>
      </c>
      <c r="L4808" s="4">
        <f t="shared" si="4"/>
        <v>16</v>
      </c>
      <c r="S4808" s="1" t="s">
        <v>4845</v>
      </c>
      <c r="T4808" s="4" t="str">
        <f t="shared" si="5"/>
        <v>UNKNOWN</v>
      </c>
      <c r="U4808" s="4" t="str">
        <f t="shared" si="6"/>
        <v>Takeaway</v>
      </c>
      <c r="V4808" s="4" t="str">
        <f t="shared" si="7"/>
        <v>Digital Wallet</v>
      </c>
      <c r="W4808" s="4">
        <f t="shared" ref="W4808:Y4808" si="4815">IF(OR(J4808 = "ERROR", J4808 = ""), "UNKNOWN", J4808)</f>
        <v>4</v>
      </c>
      <c r="X4808" s="4">
        <f t="shared" si="4815"/>
        <v>4</v>
      </c>
      <c r="Y4808" s="4">
        <f t="shared" si="4815"/>
        <v>16</v>
      </c>
      <c r="Z4808" s="5">
        <f t="shared" si="9"/>
        <v>45052</v>
      </c>
    </row>
    <row r="4809">
      <c r="A4809" s="1" t="s">
        <v>4846</v>
      </c>
      <c r="C4809" s="1">
        <v>2.0</v>
      </c>
      <c r="D4809" s="1">
        <v>3.0</v>
      </c>
      <c r="E4809" s="1">
        <v>6.0</v>
      </c>
      <c r="F4809" s="1" t="s">
        <v>39</v>
      </c>
      <c r="G4809" s="1" t="s">
        <v>29</v>
      </c>
      <c r="H4809" s="2">
        <v>44960.0</v>
      </c>
      <c r="J4809" s="3">
        <f t="shared" si="2"/>
        <v>2</v>
      </c>
      <c r="K4809" s="4">
        <f t="shared" si="3"/>
        <v>3</v>
      </c>
      <c r="L4809" s="4">
        <f t="shared" si="4"/>
        <v>6</v>
      </c>
      <c r="S4809" s="1" t="s">
        <v>4846</v>
      </c>
      <c r="T4809" s="4" t="str">
        <f t="shared" si="5"/>
        <v>UNKNOWN</v>
      </c>
      <c r="U4809" s="4" t="str">
        <f t="shared" si="6"/>
        <v>In-store</v>
      </c>
      <c r="V4809" s="4" t="str">
        <f t="shared" si="7"/>
        <v>Digital Wallet</v>
      </c>
      <c r="W4809" s="4">
        <f t="shared" ref="W4809:Y4809" si="4816">IF(OR(J4809 = "ERROR", J4809 = ""), "UNKNOWN", J4809)</f>
        <v>2</v>
      </c>
      <c r="X4809" s="4">
        <f t="shared" si="4816"/>
        <v>3</v>
      </c>
      <c r="Y4809" s="4">
        <f t="shared" si="4816"/>
        <v>6</v>
      </c>
      <c r="Z4809" s="5">
        <f t="shared" si="9"/>
        <v>44960</v>
      </c>
    </row>
    <row r="4810">
      <c r="A4810" s="1" t="s">
        <v>4847</v>
      </c>
      <c r="B4810" s="1" t="s">
        <v>30</v>
      </c>
      <c r="C4810" s="1">
        <v>2.0</v>
      </c>
      <c r="D4810" s="1">
        <v>1.5</v>
      </c>
      <c r="E4810" s="1">
        <v>3.0</v>
      </c>
      <c r="F4810" s="1" t="s">
        <v>28</v>
      </c>
      <c r="H4810" s="2">
        <v>44964.0</v>
      </c>
      <c r="J4810" s="3">
        <f t="shared" si="2"/>
        <v>2</v>
      </c>
      <c r="K4810" s="4">
        <f t="shared" si="3"/>
        <v>1.5</v>
      </c>
      <c r="L4810" s="4">
        <f t="shared" si="4"/>
        <v>3</v>
      </c>
      <c r="S4810" s="1" t="s">
        <v>4847</v>
      </c>
      <c r="T4810" s="4" t="str">
        <f t="shared" si="5"/>
        <v>UNKNOWN</v>
      </c>
      <c r="U4810" s="4" t="str">
        <f t="shared" si="6"/>
        <v>UNKNOWN</v>
      </c>
      <c r="V4810" s="4" t="str">
        <f t="shared" si="7"/>
        <v>Cash</v>
      </c>
      <c r="W4810" s="4">
        <f t="shared" ref="W4810:Y4810" si="4817">IF(OR(J4810 = "ERROR", J4810 = ""), "UNKNOWN", J4810)</f>
        <v>2</v>
      </c>
      <c r="X4810" s="4">
        <f t="shared" si="4817"/>
        <v>1.5</v>
      </c>
      <c r="Y4810" s="4">
        <f t="shared" si="4817"/>
        <v>3</v>
      </c>
      <c r="Z4810" s="5">
        <f t="shared" si="9"/>
        <v>44964</v>
      </c>
    </row>
    <row r="4811">
      <c r="A4811" s="1" t="s">
        <v>4848</v>
      </c>
      <c r="B4811" s="1" t="s">
        <v>22</v>
      </c>
      <c r="C4811" s="1">
        <v>4.0</v>
      </c>
      <c r="D4811" s="1">
        <v>2.0</v>
      </c>
      <c r="E4811" s="1">
        <v>8.0</v>
      </c>
      <c r="F4811" s="1" t="s">
        <v>23</v>
      </c>
      <c r="G4811" s="1" t="s">
        <v>24</v>
      </c>
      <c r="H4811" s="2">
        <v>45081.0</v>
      </c>
      <c r="J4811" s="3">
        <f t="shared" si="2"/>
        <v>4</v>
      </c>
      <c r="K4811" s="4">
        <f t="shared" si="3"/>
        <v>2</v>
      </c>
      <c r="L4811" s="4">
        <f t="shared" si="4"/>
        <v>8</v>
      </c>
      <c r="S4811" s="1" t="s">
        <v>4848</v>
      </c>
      <c r="T4811" s="4" t="str">
        <f t="shared" si="5"/>
        <v>Coffee</v>
      </c>
      <c r="U4811" s="4" t="str">
        <f t="shared" si="6"/>
        <v>Takeaway</v>
      </c>
      <c r="V4811" s="4" t="str">
        <f t="shared" si="7"/>
        <v>Credit Card</v>
      </c>
      <c r="W4811" s="4">
        <f t="shared" ref="W4811:Y4811" si="4818">IF(OR(J4811 = "ERROR", J4811 = ""), "UNKNOWN", J4811)</f>
        <v>4</v>
      </c>
      <c r="X4811" s="4">
        <f t="shared" si="4818"/>
        <v>2</v>
      </c>
      <c r="Y4811" s="4">
        <f t="shared" si="4818"/>
        <v>8</v>
      </c>
      <c r="Z4811" s="5">
        <f t="shared" si="9"/>
        <v>45081</v>
      </c>
    </row>
    <row r="4812">
      <c r="A4812" s="1" t="s">
        <v>4849</v>
      </c>
      <c r="B4812" s="1" t="s">
        <v>81</v>
      </c>
      <c r="C4812" s="1">
        <v>5.0</v>
      </c>
      <c r="D4812" s="1">
        <v>1.5</v>
      </c>
      <c r="E4812" s="1">
        <v>7.5</v>
      </c>
      <c r="F4812" s="1" t="s">
        <v>39</v>
      </c>
      <c r="G4812" s="1" t="s">
        <v>29</v>
      </c>
      <c r="H4812" s="6">
        <v>45270.0</v>
      </c>
      <c r="J4812" s="3">
        <f t="shared" si="2"/>
        <v>5</v>
      </c>
      <c r="K4812" s="4">
        <f t="shared" si="3"/>
        <v>1.5</v>
      </c>
      <c r="L4812" s="4">
        <f t="shared" si="4"/>
        <v>7.5</v>
      </c>
      <c r="S4812" s="1" t="s">
        <v>4849</v>
      </c>
      <c r="T4812" s="4" t="str">
        <f t="shared" si="5"/>
        <v>Tea</v>
      </c>
      <c r="U4812" s="4" t="str">
        <f t="shared" si="6"/>
        <v>In-store</v>
      </c>
      <c r="V4812" s="4" t="str">
        <f t="shared" si="7"/>
        <v>Digital Wallet</v>
      </c>
      <c r="W4812" s="4">
        <f t="shared" ref="W4812:Y4812" si="4819">IF(OR(J4812 = "ERROR", J4812 = ""), "UNKNOWN", J4812)</f>
        <v>5</v>
      </c>
      <c r="X4812" s="4">
        <f t="shared" si="4819"/>
        <v>1.5</v>
      </c>
      <c r="Y4812" s="4">
        <f t="shared" si="4819"/>
        <v>7.5</v>
      </c>
      <c r="Z4812" s="7">
        <f t="shared" si="9"/>
        <v>45270</v>
      </c>
    </row>
    <row r="4813">
      <c r="A4813" s="1" t="s">
        <v>4850</v>
      </c>
      <c r="B4813" s="1" t="s">
        <v>22</v>
      </c>
      <c r="C4813" s="1">
        <v>3.0</v>
      </c>
      <c r="D4813" s="1">
        <v>2.0</v>
      </c>
      <c r="E4813" s="1">
        <v>6.0</v>
      </c>
      <c r="F4813" s="1" t="s">
        <v>28</v>
      </c>
      <c r="G4813" s="1" t="s">
        <v>29</v>
      </c>
      <c r="H4813" s="2">
        <v>45021.0</v>
      </c>
      <c r="J4813" s="3">
        <f t="shared" si="2"/>
        <v>3</v>
      </c>
      <c r="K4813" s="4">
        <f t="shared" si="3"/>
        <v>2</v>
      </c>
      <c r="L4813" s="4">
        <f t="shared" si="4"/>
        <v>6</v>
      </c>
      <c r="S4813" s="1" t="s">
        <v>4850</v>
      </c>
      <c r="T4813" s="4" t="str">
        <f t="shared" si="5"/>
        <v>Coffee</v>
      </c>
      <c r="U4813" s="4" t="str">
        <f t="shared" si="6"/>
        <v>In-store</v>
      </c>
      <c r="V4813" s="4" t="str">
        <f t="shared" si="7"/>
        <v>Cash</v>
      </c>
      <c r="W4813" s="4">
        <f t="shared" ref="W4813:Y4813" si="4820">IF(OR(J4813 = "ERROR", J4813 = ""), "UNKNOWN", J4813)</f>
        <v>3</v>
      </c>
      <c r="X4813" s="4">
        <f t="shared" si="4820"/>
        <v>2</v>
      </c>
      <c r="Y4813" s="4">
        <f t="shared" si="4820"/>
        <v>6</v>
      </c>
      <c r="Z4813" s="5">
        <f t="shared" si="9"/>
        <v>45021</v>
      </c>
    </row>
    <row r="4814">
      <c r="A4814" s="1" t="s">
        <v>4851</v>
      </c>
      <c r="B4814" s="1" t="s">
        <v>81</v>
      </c>
      <c r="C4814" s="1">
        <v>1.0</v>
      </c>
      <c r="D4814" s="1">
        <v>1.5</v>
      </c>
      <c r="E4814" s="1">
        <v>1.5</v>
      </c>
      <c r="F4814" s="1" t="s">
        <v>28</v>
      </c>
      <c r="G4814" s="1" t="s">
        <v>30</v>
      </c>
      <c r="H4814" s="2">
        <v>45094.0</v>
      </c>
      <c r="J4814" s="3">
        <f t="shared" si="2"/>
        <v>1</v>
      </c>
      <c r="K4814" s="4">
        <f t="shared" si="3"/>
        <v>1.5</v>
      </c>
      <c r="L4814" s="4">
        <f t="shared" si="4"/>
        <v>1.5</v>
      </c>
      <c r="S4814" s="1" t="s">
        <v>4851</v>
      </c>
      <c r="T4814" s="4" t="str">
        <f t="shared" si="5"/>
        <v>Tea</v>
      </c>
      <c r="U4814" s="4" t="str">
        <f t="shared" si="6"/>
        <v>UNKNOWN</v>
      </c>
      <c r="V4814" s="4" t="str">
        <f t="shared" si="7"/>
        <v>Cash</v>
      </c>
      <c r="W4814" s="4">
        <f t="shared" ref="W4814:Y4814" si="4821">IF(OR(J4814 = "ERROR", J4814 = ""), "UNKNOWN", J4814)</f>
        <v>1</v>
      </c>
      <c r="X4814" s="4">
        <f t="shared" si="4821"/>
        <v>1.5</v>
      </c>
      <c r="Y4814" s="4">
        <f t="shared" si="4821"/>
        <v>1.5</v>
      </c>
      <c r="Z4814" s="5">
        <f t="shared" si="9"/>
        <v>45094</v>
      </c>
    </row>
    <row r="4815">
      <c r="A4815" s="1" t="s">
        <v>4852</v>
      </c>
      <c r="B4815" s="1" t="s">
        <v>36</v>
      </c>
      <c r="C4815" s="1">
        <v>1.0</v>
      </c>
      <c r="D4815" s="1">
        <v>5.0</v>
      </c>
      <c r="E4815" s="1">
        <v>5.0</v>
      </c>
      <c r="F4815" s="1" t="s">
        <v>28</v>
      </c>
      <c r="H4815" s="2">
        <v>45164.0</v>
      </c>
      <c r="J4815" s="3">
        <f t="shared" si="2"/>
        <v>1</v>
      </c>
      <c r="K4815" s="4">
        <f t="shared" si="3"/>
        <v>5</v>
      </c>
      <c r="L4815" s="4">
        <f t="shared" si="4"/>
        <v>5</v>
      </c>
      <c r="S4815" s="1" t="s">
        <v>4852</v>
      </c>
      <c r="T4815" s="4" t="str">
        <f t="shared" si="5"/>
        <v>Salad</v>
      </c>
      <c r="U4815" s="4" t="str">
        <f t="shared" si="6"/>
        <v>UNKNOWN</v>
      </c>
      <c r="V4815" s="4" t="str">
        <f t="shared" si="7"/>
        <v>Cash</v>
      </c>
      <c r="W4815" s="4">
        <f t="shared" ref="W4815:Y4815" si="4822">IF(OR(J4815 = "ERROR", J4815 = ""), "UNKNOWN", J4815)</f>
        <v>1</v>
      </c>
      <c r="X4815" s="4">
        <f t="shared" si="4822"/>
        <v>5</v>
      </c>
      <c r="Y4815" s="4">
        <f t="shared" si="4822"/>
        <v>5</v>
      </c>
      <c r="Z4815" s="5">
        <f t="shared" si="9"/>
        <v>45164</v>
      </c>
    </row>
    <row r="4816">
      <c r="A4816" s="1" t="s">
        <v>4853</v>
      </c>
      <c r="B4816" s="1" t="s">
        <v>41</v>
      </c>
      <c r="C4816" s="1">
        <v>2.0</v>
      </c>
      <c r="D4816" s="1">
        <v>4.0</v>
      </c>
      <c r="E4816" s="1">
        <v>8.0</v>
      </c>
      <c r="F4816" s="1" t="s">
        <v>39</v>
      </c>
      <c r="H4816" s="2">
        <v>45131.0</v>
      </c>
      <c r="J4816" s="3">
        <f t="shared" si="2"/>
        <v>2</v>
      </c>
      <c r="K4816" s="4">
        <f t="shared" si="3"/>
        <v>4</v>
      </c>
      <c r="L4816" s="4">
        <f t="shared" si="4"/>
        <v>8</v>
      </c>
      <c r="S4816" s="1" t="s">
        <v>4853</v>
      </c>
      <c r="T4816" s="4" t="str">
        <f t="shared" si="5"/>
        <v>Smoothie</v>
      </c>
      <c r="U4816" s="4" t="str">
        <f t="shared" si="6"/>
        <v>UNKNOWN</v>
      </c>
      <c r="V4816" s="4" t="str">
        <f t="shared" si="7"/>
        <v>Digital Wallet</v>
      </c>
      <c r="W4816" s="4">
        <f t="shared" ref="W4816:Y4816" si="4823">IF(OR(J4816 = "ERROR", J4816 = ""), "UNKNOWN", J4816)</f>
        <v>2</v>
      </c>
      <c r="X4816" s="4">
        <f t="shared" si="4823"/>
        <v>4</v>
      </c>
      <c r="Y4816" s="4">
        <f t="shared" si="4823"/>
        <v>8</v>
      </c>
      <c r="Z4816" s="5">
        <f t="shared" si="9"/>
        <v>45131</v>
      </c>
    </row>
    <row r="4817">
      <c r="A4817" s="1" t="s">
        <v>4854</v>
      </c>
      <c r="B4817" s="1" t="s">
        <v>22</v>
      </c>
      <c r="C4817" s="1">
        <v>3.0</v>
      </c>
      <c r="D4817" s="1">
        <v>2.0</v>
      </c>
      <c r="E4817" s="1">
        <v>6.0</v>
      </c>
      <c r="F4817" s="1" t="s">
        <v>28</v>
      </c>
      <c r="G4817" s="1" t="s">
        <v>29</v>
      </c>
      <c r="H4817" s="2">
        <v>45041.0</v>
      </c>
      <c r="J4817" s="3">
        <f t="shared" si="2"/>
        <v>3</v>
      </c>
      <c r="K4817" s="4">
        <f t="shared" si="3"/>
        <v>2</v>
      </c>
      <c r="L4817" s="4">
        <f t="shared" si="4"/>
        <v>6</v>
      </c>
      <c r="S4817" s="1" t="s">
        <v>4854</v>
      </c>
      <c r="T4817" s="4" t="str">
        <f t="shared" si="5"/>
        <v>Coffee</v>
      </c>
      <c r="U4817" s="4" t="str">
        <f t="shared" si="6"/>
        <v>In-store</v>
      </c>
      <c r="V4817" s="4" t="str">
        <f t="shared" si="7"/>
        <v>Cash</v>
      </c>
      <c r="W4817" s="4">
        <f t="shared" ref="W4817:Y4817" si="4824">IF(OR(J4817 = "ERROR", J4817 = ""), "UNKNOWN", J4817)</f>
        <v>3</v>
      </c>
      <c r="X4817" s="4">
        <f t="shared" si="4824"/>
        <v>2</v>
      </c>
      <c r="Y4817" s="4">
        <f t="shared" si="4824"/>
        <v>6</v>
      </c>
      <c r="Z4817" s="5">
        <f t="shared" si="9"/>
        <v>45041</v>
      </c>
    </row>
    <row r="4818">
      <c r="A4818" s="1" t="s">
        <v>4855</v>
      </c>
      <c r="B4818" s="1" t="s">
        <v>81</v>
      </c>
      <c r="C4818" s="1">
        <v>5.0</v>
      </c>
      <c r="E4818" s="1">
        <v>7.5</v>
      </c>
      <c r="G4818" s="1" t="s">
        <v>24</v>
      </c>
      <c r="H4818" s="6">
        <v>45272.0</v>
      </c>
      <c r="J4818" s="3">
        <f t="shared" si="2"/>
        <v>5</v>
      </c>
      <c r="K4818" s="4">
        <f t="shared" si="3"/>
        <v>1.5</v>
      </c>
      <c r="L4818" s="4">
        <f t="shared" si="4"/>
        <v>7.5</v>
      </c>
      <c r="S4818" s="1" t="s">
        <v>4855</v>
      </c>
      <c r="T4818" s="4" t="str">
        <f t="shared" si="5"/>
        <v>Tea</v>
      </c>
      <c r="U4818" s="4" t="str">
        <f t="shared" si="6"/>
        <v>Takeaway</v>
      </c>
      <c r="V4818" s="4" t="str">
        <f t="shared" si="7"/>
        <v>UNKNOWN</v>
      </c>
      <c r="W4818" s="4">
        <f t="shared" ref="W4818:Y4818" si="4825">IF(OR(J4818 = "ERROR", J4818 = ""), "UNKNOWN", J4818)</f>
        <v>5</v>
      </c>
      <c r="X4818" s="4">
        <f t="shared" si="4825"/>
        <v>1.5</v>
      </c>
      <c r="Y4818" s="4">
        <f t="shared" si="4825"/>
        <v>7.5</v>
      </c>
      <c r="Z4818" s="7">
        <f t="shared" si="9"/>
        <v>45272</v>
      </c>
    </row>
    <row r="4819">
      <c r="A4819" s="1" t="s">
        <v>4856</v>
      </c>
      <c r="B4819" s="1" t="s">
        <v>27</v>
      </c>
      <c r="C4819" s="1">
        <v>1.0</v>
      </c>
      <c r="D4819" s="1">
        <v>3.0</v>
      </c>
      <c r="E4819" s="1">
        <v>3.0</v>
      </c>
      <c r="F4819" s="1" t="s">
        <v>25</v>
      </c>
      <c r="G4819" s="1" t="s">
        <v>29</v>
      </c>
      <c r="H4819" s="2">
        <v>44999.0</v>
      </c>
      <c r="J4819" s="3">
        <f t="shared" si="2"/>
        <v>1</v>
      </c>
      <c r="K4819" s="4">
        <f t="shared" si="3"/>
        <v>3</v>
      </c>
      <c r="L4819" s="4">
        <f t="shared" si="4"/>
        <v>3</v>
      </c>
      <c r="S4819" s="1" t="s">
        <v>4856</v>
      </c>
      <c r="T4819" s="4" t="str">
        <f t="shared" si="5"/>
        <v>Cake</v>
      </c>
      <c r="U4819" s="4" t="str">
        <f t="shared" si="6"/>
        <v>In-store</v>
      </c>
      <c r="V4819" s="4" t="str">
        <f t="shared" si="7"/>
        <v>UNKNOWN</v>
      </c>
      <c r="W4819" s="4">
        <f t="shared" ref="W4819:Y4819" si="4826">IF(OR(J4819 = "ERROR", J4819 = ""), "UNKNOWN", J4819)</f>
        <v>1</v>
      </c>
      <c r="X4819" s="4">
        <f t="shared" si="4826"/>
        <v>3</v>
      </c>
      <c r="Y4819" s="4">
        <f t="shared" si="4826"/>
        <v>3</v>
      </c>
      <c r="Z4819" s="5">
        <f t="shared" si="9"/>
        <v>44999</v>
      </c>
    </row>
    <row r="4820">
      <c r="A4820" s="1" t="s">
        <v>4857</v>
      </c>
      <c r="B4820" s="1" t="s">
        <v>44</v>
      </c>
      <c r="C4820" s="1">
        <v>5.0</v>
      </c>
      <c r="D4820" s="1">
        <v>4.0</v>
      </c>
      <c r="E4820" s="1">
        <v>20.0</v>
      </c>
      <c r="F4820" s="1" t="s">
        <v>28</v>
      </c>
      <c r="G4820" s="1" t="s">
        <v>29</v>
      </c>
      <c r="H4820" s="2">
        <v>45184.0</v>
      </c>
      <c r="J4820" s="3">
        <f t="shared" si="2"/>
        <v>5</v>
      </c>
      <c r="K4820" s="4">
        <f t="shared" si="3"/>
        <v>4</v>
      </c>
      <c r="L4820" s="4">
        <f t="shared" si="4"/>
        <v>20</v>
      </c>
      <c r="S4820" s="1" t="s">
        <v>4857</v>
      </c>
      <c r="T4820" s="4" t="str">
        <f t="shared" si="5"/>
        <v>Sandwich</v>
      </c>
      <c r="U4820" s="4" t="str">
        <f t="shared" si="6"/>
        <v>In-store</v>
      </c>
      <c r="V4820" s="4" t="str">
        <f t="shared" si="7"/>
        <v>Cash</v>
      </c>
      <c r="W4820" s="4">
        <f t="shared" ref="W4820:Y4820" si="4827">IF(OR(J4820 = "ERROR", J4820 = ""), "UNKNOWN", J4820)</f>
        <v>5</v>
      </c>
      <c r="X4820" s="4">
        <f t="shared" si="4827"/>
        <v>4</v>
      </c>
      <c r="Y4820" s="4">
        <f t="shared" si="4827"/>
        <v>20</v>
      </c>
      <c r="Z4820" s="5">
        <f t="shared" si="9"/>
        <v>45184</v>
      </c>
    </row>
    <row r="4821">
      <c r="A4821" s="1" t="s">
        <v>4858</v>
      </c>
      <c r="B4821" s="1" t="s">
        <v>22</v>
      </c>
      <c r="C4821" s="1">
        <v>2.0</v>
      </c>
      <c r="D4821" s="1">
        <v>2.0</v>
      </c>
      <c r="E4821" s="1">
        <v>4.0</v>
      </c>
      <c r="H4821" s="2">
        <v>44930.0</v>
      </c>
      <c r="J4821" s="3">
        <f t="shared" si="2"/>
        <v>2</v>
      </c>
      <c r="K4821" s="4">
        <f t="shared" si="3"/>
        <v>2</v>
      </c>
      <c r="L4821" s="4">
        <f t="shared" si="4"/>
        <v>4</v>
      </c>
      <c r="S4821" s="1" t="s">
        <v>4858</v>
      </c>
      <c r="T4821" s="4" t="str">
        <f t="shared" si="5"/>
        <v>Coffee</v>
      </c>
      <c r="U4821" s="4" t="str">
        <f t="shared" si="6"/>
        <v>UNKNOWN</v>
      </c>
      <c r="V4821" s="4" t="str">
        <f t="shared" si="7"/>
        <v>UNKNOWN</v>
      </c>
      <c r="W4821" s="4">
        <f t="shared" ref="W4821:Y4821" si="4828">IF(OR(J4821 = "ERROR", J4821 = ""), "UNKNOWN", J4821)</f>
        <v>2</v>
      </c>
      <c r="X4821" s="4">
        <f t="shared" si="4828"/>
        <v>2</v>
      </c>
      <c r="Y4821" s="4">
        <f t="shared" si="4828"/>
        <v>4</v>
      </c>
      <c r="Z4821" s="5">
        <f t="shared" si="9"/>
        <v>44930</v>
      </c>
    </row>
    <row r="4822">
      <c r="A4822" s="1" t="s">
        <v>4859</v>
      </c>
      <c r="B4822" s="1" t="s">
        <v>81</v>
      </c>
      <c r="C4822" s="1">
        <v>1.0</v>
      </c>
      <c r="D4822" s="1">
        <v>1.5</v>
      </c>
      <c r="E4822" s="1">
        <v>1.5</v>
      </c>
      <c r="F4822" s="1" t="s">
        <v>28</v>
      </c>
      <c r="G4822" s="1" t="s">
        <v>29</v>
      </c>
      <c r="H4822" s="2">
        <v>44958.0</v>
      </c>
      <c r="J4822" s="3">
        <f t="shared" si="2"/>
        <v>1</v>
      </c>
      <c r="K4822" s="4">
        <f t="shared" si="3"/>
        <v>1.5</v>
      </c>
      <c r="L4822" s="4">
        <f t="shared" si="4"/>
        <v>1.5</v>
      </c>
      <c r="S4822" s="1" t="s">
        <v>4859</v>
      </c>
      <c r="T4822" s="4" t="str">
        <f t="shared" si="5"/>
        <v>Tea</v>
      </c>
      <c r="U4822" s="4" t="str">
        <f t="shared" si="6"/>
        <v>In-store</v>
      </c>
      <c r="V4822" s="4" t="str">
        <f t="shared" si="7"/>
        <v>Cash</v>
      </c>
      <c r="W4822" s="4">
        <f t="shared" ref="W4822:Y4822" si="4829">IF(OR(J4822 = "ERROR", J4822 = ""), "UNKNOWN", J4822)</f>
        <v>1</v>
      </c>
      <c r="X4822" s="4">
        <f t="shared" si="4829"/>
        <v>1.5</v>
      </c>
      <c r="Y4822" s="4">
        <f t="shared" si="4829"/>
        <v>1.5</v>
      </c>
      <c r="Z4822" s="5">
        <f t="shared" si="9"/>
        <v>44958</v>
      </c>
    </row>
    <row r="4823">
      <c r="A4823" s="1" t="s">
        <v>4860</v>
      </c>
      <c r="B4823" s="1" t="s">
        <v>44</v>
      </c>
      <c r="C4823" s="1">
        <v>3.0</v>
      </c>
      <c r="D4823" s="1">
        <v>4.0</v>
      </c>
      <c r="E4823" s="1">
        <v>12.0</v>
      </c>
      <c r="F4823" s="1" t="s">
        <v>39</v>
      </c>
      <c r="G4823" s="1" t="s">
        <v>24</v>
      </c>
      <c r="H4823" s="2">
        <v>45025.0</v>
      </c>
      <c r="J4823" s="3">
        <f t="shared" si="2"/>
        <v>3</v>
      </c>
      <c r="K4823" s="4">
        <f t="shared" si="3"/>
        <v>4</v>
      </c>
      <c r="L4823" s="4">
        <f t="shared" si="4"/>
        <v>12</v>
      </c>
      <c r="S4823" s="1" t="s">
        <v>4860</v>
      </c>
      <c r="T4823" s="4" t="str">
        <f t="shared" si="5"/>
        <v>Sandwich</v>
      </c>
      <c r="U4823" s="4" t="str">
        <f t="shared" si="6"/>
        <v>Takeaway</v>
      </c>
      <c r="V4823" s="4" t="str">
        <f t="shared" si="7"/>
        <v>Digital Wallet</v>
      </c>
      <c r="W4823" s="4">
        <f t="shared" ref="W4823:Y4823" si="4830">IF(OR(J4823 = "ERROR", J4823 = ""), "UNKNOWN", J4823)</f>
        <v>3</v>
      </c>
      <c r="X4823" s="4">
        <f t="shared" si="4830"/>
        <v>4</v>
      </c>
      <c r="Y4823" s="4">
        <f t="shared" si="4830"/>
        <v>12</v>
      </c>
      <c r="Z4823" s="5">
        <f t="shared" si="9"/>
        <v>45025</v>
      </c>
    </row>
    <row r="4824">
      <c r="A4824" s="1" t="s">
        <v>4861</v>
      </c>
      <c r="B4824" s="1" t="s">
        <v>27</v>
      </c>
      <c r="C4824" s="1">
        <v>1.0</v>
      </c>
      <c r="D4824" s="1">
        <v>3.0</v>
      </c>
      <c r="E4824" s="1">
        <v>3.0</v>
      </c>
      <c r="F4824" s="1" t="s">
        <v>39</v>
      </c>
      <c r="G4824" s="1" t="s">
        <v>29</v>
      </c>
      <c r="H4824" s="2">
        <v>44934.0</v>
      </c>
      <c r="J4824" s="3">
        <f t="shared" si="2"/>
        <v>1</v>
      </c>
      <c r="K4824" s="4">
        <f t="shared" si="3"/>
        <v>3</v>
      </c>
      <c r="L4824" s="4">
        <f t="shared" si="4"/>
        <v>3</v>
      </c>
      <c r="S4824" s="1" t="s">
        <v>4861</v>
      </c>
      <c r="T4824" s="4" t="str">
        <f t="shared" si="5"/>
        <v>Cake</v>
      </c>
      <c r="U4824" s="4" t="str">
        <f t="shared" si="6"/>
        <v>In-store</v>
      </c>
      <c r="V4824" s="4" t="str">
        <f t="shared" si="7"/>
        <v>Digital Wallet</v>
      </c>
      <c r="W4824" s="4">
        <f t="shared" ref="W4824:Y4824" si="4831">IF(OR(J4824 = "ERROR", J4824 = ""), "UNKNOWN", J4824)</f>
        <v>1</v>
      </c>
      <c r="X4824" s="4">
        <f t="shared" si="4831"/>
        <v>3</v>
      </c>
      <c r="Y4824" s="4">
        <f t="shared" si="4831"/>
        <v>3</v>
      </c>
      <c r="Z4824" s="5">
        <f t="shared" si="9"/>
        <v>44934</v>
      </c>
    </row>
    <row r="4825">
      <c r="A4825" s="1" t="s">
        <v>4862</v>
      </c>
      <c r="B4825" s="1" t="s">
        <v>44</v>
      </c>
      <c r="C4825" s="1">
        <v>4.0</v>
      </c>
      <c r="D4825" s="1">
        <v>4.0</v>
      </c>
      <c r="E4825" s="1">
        <v>16.0</v>
      </c>
      <c r="F4825" s="1" t="s">
        <v>28</v>
      </c>
      <c r="H4825" s="2">
        <v>45167.0</v>
      </c>
      <c r="J4825" s="3">
        <f t="shared" si="2"/>
        <v>4</v>
      </c>
      <c r="K4825" s="4">
        <f t="shared" si="3"/>
        <v>4</v>
      </c>
      <c r="L4825" s="4">
        <f t="shared" si="4"/>
        <v>16</v>
      </c>
      <c r="S4825" s="1" t="s">
        <v>4862</v>
      </c>
      <c r="T4825" s="4" t="str">
        <f t="shared" si="5"/>
        <v>Sandwich</v>
      </c>
      <c r="U4825" s="4" t="str">
        <f t="shared" si="6"/>
        <v>UNKNOWN</v>
      </c>
      <c r="V4825" s="4" t="str">
        <f t="shared" si="7"/>
        <v>Cash</v>
      </c>
      <c r="W4825" s="4">
        <f t="shared" ref="W4825:Y4825" si="4832">IF(OR(J4825 = "ERROR", J4825 = ""), "UNKNOWN", J4825)</f>
        <v>4</v>
      </c>
      <c r="X4825" s="4">
        <f t="shared" si="4832"/>
        <v>4</v>
      </c>
      <c r="Y4825" s="4">
        <f t="shared" si="4832"/>
        <v>16</v>
      </c>
      <c r="Z4825" s="5">
        <f t="shared" si="9"/>
        <v>45167</v>
      </c>
    </row>
    <row r="4826">
      <c r="A4826" s="1" t="s">
        <v>4863</v>
      </c>
      <c r="B4826" s="1" t="s">
        <v>41</v>
      </c>
      <c r="C4826" s="1">
        <v>1.0</v>
      </c>
      <c r="D4826" s="1">
        <v>4.0</v>
      </c>
      <c r="E4826" s="1">
        <v>4.0</v>
      </c>
      <c r="G4826" s="1" t="s">
        <v>29</v>
      </c>
      <c r="H4826" s="2">
        <v>45107.0</v>
      </c>
      <c r="J4826" s="3">
        <f t="shared" si="2"/>
        <v>1</v>
      </c>
      <c r="K4826" s="4">
        <f t="shared" si="3"/>
        <v>4</v>
      </c>
      <c r="L4826" s="4">
        <f t="shared" si="4"/>
        <v>4</v>
      </c>
      <c r="S4826" s="1" t="s">
        <v>4863</v>
      </c>
      <c r="T4826" s="4" t="str">
        <f t="shared" si="5"/>
        <v>Smoothie</v>
      </c>
      <c r="U4826" s="4" t="str">
        <f t="shared" si="6"/>
        <v>In-store</v>
      </c>
      <c r="V4826" s="4" t="str">
        <f t="shared" si="7"/>
        <v>UNKNOWN</v>
      </c>
      <c r="W4826" s="4">
        <f t="shared" ref="W4826:Y4826" si="4833">IF(OR(J4826 = "ERROR", J4826 = ""), "UNKNOWN", J4826)</f>
        <v>1</v>
      </c>
      <c r="X4826" s="4">
        <f t="shared" si="4833"/>
        <v>4</v>
      </c>
      <c r="Y4826" s="4">
        <f t="shared" si="4833"/>
        <v>4</v>
      </c>
      <c r="Z4826" s="5">
        <f t="shared" si="9"/>
        <v>45107</v>
      </c>
    </row>
    <row r="4827">
      <c r="A4827" s="1" t="s">
        <v>4864</v>
      </c>
      <c r="B4827" s="1" t="s">
        <v>44</v>
      </c>
      <c r="C4827" s="1">
        <v>2.0</v>
      </c>
      <c r="D4827" s="1">
        <v>4.0</v>
      </c>
      <c r="E4827" s="1">
        <v>8.0</v>
      </c>
      <c r="F4827" s="1" t="s">
        <v>28</v>
      </c>
      <c r="G4827" s="1" t="s">
        <v>24</v>
      </c>
      <c r="H4827" s="2">
        <v>45023.0</v>
      </c>
      <c r="J4827" s="3">
        <f t="shared" si="2"/>
        <v>2</v>
      </c>
      <c r="K4827" s="4">
        <f t="shared" si="3"/>
        <v>4</v>
      </c>
      <c r="L4827" s="4">
        <f t="shared" si="4"/>
        <v>8</v>
      </c>
      <c r="S4827" s="1" t="s">
        <v>4864</v>
      </c>
      <c r="T4827" s="4" t="str">
        <f t="shared" si="5"/>
        <v>Sandwich</v>
      </c>
      <c r="U4827" s="4" t="str">
        <f t="shared" si="6"/>
        <v>Takeaway</v>
      </c>
      <c r="V4827" s="4" t="str">
        <f t="shared" si="7"/>
        <v>Cash</v>
      </c>
      <c r="W4827" s="4">
        <f t="shared" ref="W4827:Y4827" si="4834">IF(OR(J4827 = "ERROR", J4827 = ""), "UNKNOWN", J4827)</f>
        <v>2</v>
      </c>
      <c r="X4827" s="4">
        <f t="shared" si="4834"/>
        <v>4</v>
      </c>
      <c r="Y4827" s="4">
        <f t="shared" si="4834"/>
        <v>8</v>
      </c>
      <c r="Z4827" s="5">
        <f t="shared" si="9"/>
        <v>45023</v>
      </c>
    </row>
    <row r="4828">
      <c r="A4828" s="1" t="s">
        <v>4865</v>
      </c>
      <c r="B4828" s="1" t="s">
        <v>32</v>
      </c>
      <c r="C4828" s="1">
        <v>2.0</v>
      </c>
      <c r="D4828" s="1">
        <v>1.0</v>
      </c>
      <c r="E4828" s="1">
        <v>2.0</v>
      </c>
      <c r="F4828" s="1" t="s">
        <v>28</v>
      </c>
      <c r="H4828" s="6">
        <v>45252.0</v>
      </c>
      <c r="J4828" s="3">
        <f t="shared" si="2"/>
        <v>2</v>
      </c>
      <c r="K4828" s="4">
        <f t="shared" si="3"/>
        <v>1</v>
      </c>
      <c r="L4828" s="4">
        <f t="shared" si="4"/>
        <v>2</v>
      </c>
      <c r="S4828" s="1" t="s">
        <v>4865</v>
      </c>
      <c r="T4828" s="4" t="str">
        <f t="shared" si="5"/>
        <v>Cookie</v>
      </c>
      <c r="U4828" s="4" t="str">
        <f t="shared" si="6"/>
        <v>UNKNOWN</v>
      </c>
      <c r="V4828" s="4" t="str">
        <f t="shared" si="7"/>
        <v>Cash</v>
      </c>
      <c r="W4828" s="4">
        <f t="shared" ref="W4828:Y4828" si="4835">IF(OR(J4828 = "ERROR", J4828 = ""), "UNKNOWN", J4828)</f>
        <v>2</v>
      </c>
      <c r="X4828" s="4">
        <f t="shared" si="4835"/>
        <v>1</v>
      </c>
      <c r="Y4828" s="4">
        <f t="shared" si="4835"/>
        <v>2</v>
      </c>
      <c r="Z4828" s="7">
        <f t="shared" si="9"/>
        <v>45252</v>
      </c>
    </row>
    <row r="4829">
      <c r="A4829" s="1" t="s">
        <v>4866</v>
      </c>
      <c r="B4829" s="1" t="s">
        <v>22</v>
      </c>
      <c r="C4829" s="1">
        <v>3.0</v>
      </c>
      <c r="D4829" s="1">
        <v>2.0</v>
      </c>
      <c r="E4829" s="1">
        <v>6.0</v>
      </c>
      <c r="F4829" s="1" t="s">
        <v>28</v>
      </c>
      <c r="G4829" s="1" t="s">
        <v>24</v>
      </c>
      <c r="H4829" s="6">
        <v>45215.0</v>
      </c>
      <c r="J4829" s="3">
        <f t="shared" si="2"/>
        <v>3</v>
      </c>
      <c r="K4829" s="4">
        <f t="shared" si="3"/>
        <v>2</v>
      </c>
      <c r="L4829" s="4">
        <f t="shared" si="4"/>
        <v>6</v>
      </c>
      <c r="S4829" s="1" t="s">
        <v>4866</v>
      </c>
      <c r="T4829" s="4" t="str">
        <f t="shared" si="5"/>
        <v>Coffee</v>
      </c>
      <c r="U4829" s="4" t="str">
        <f t="shared" si="6"/>
        <v>Takeaway</v>
      </c>
      <c r="V4829" s="4" t="str">
        <f t="shared" si="7"/>
        <v>Cash</v>
      </c>
      <c r="W4829" s="4">
        <f t="shared" ref="W4829:Y4829" si="4836">IF(OR(J4829 = "ERROR", J4829 = ""), "UNKNOWN", J4829)</f>
        <v>3</v>
      </c>
      <c r="X4829" s="4">
        <f t="shared" si="4836"/>
        <v>2</v>
      </c>
      <c r="Y4829" s="4">
        <f t="shared" si="4836"/>
        <v>6</v>
      </c>
      <c r="Z4829" s="7">
        <f t="shared" si="9"/>
        <v>45215</v>
      </c>
    </row>
    <row r="4830">
      <c r="A4830" s="1" t="s">
        <v>4867</v>
      </c>
      <c r="B4830" s="1" t="s">
        <v>32</v>
      </c>
      <c r="C4830" s="1">
        <v>2.0</v>
      </c>
      <c r="D4830" s="1">
        <v>1.0</v>
      </c>
      <c r="E4830" s="1">
        <v>2.0</v>
      </c>
      <c r="F4830" s="1" t="s">
        <v>39</v>
      </c>
      <c r="H4830" s="6">
        <v>45255.0</v>
      </c>
      <c r="J4830" s="3">
        <f t="shared" si="2"/>
        <v>2</v>
      </c>
      <c r="K4830" s="4">
        <f t="shared" si="3"/>
        <v>1</v>
      </c>
      <c r="L4830" s="4">
        <f t="shared" si="4"/>
        <v>2</v>
      </c>
      <c r="S4830" s="1" t="s">
        <v>4867</v>
      </c>
      <c r="T4830" s="4" t="str">
        <f t="shared" si="5"/>
        <v>Cookie</v>
      </c>
      <c r="U4830" s="4" t="str">
        <f t="shared" si="6"/>
        <v>UNKNOWN</v>
      </c>
      <c r="V4830" s="4" t="str">
        <f t="shared" si="7"/>
        <v>Digital Wallet</v>
      </c>
      <c r="W4830" s="4">
        <f t="shared" ref="W4830:Y4830" si="4837">IF(OR(J4830 = "ERROR", J4830 = ""), "UNKNOWN", J4830)</f>
        <v>2</v>
      </c>
      <c r="X4830" s="4">
        <f t="shared" si="4837"/>
        <v>1</v>
      </c>
      <c r="Y4830" s="4">
        <f t="shared" si="4837"/>
        <v>2</v>
      </c>
      <c r="Z4830" s="7">
        <f t="shared" si="9"/>
        <v>45255</v>
      </c>
    </row>
    <row r="4831">
      <c r="A4831" s="1" t="s">
        <v>4868</v>
      </c>
      <c r="B4831" s="1" t="s">
        <v>22</v>
      </c>
      <c r="C4831" s="1">
        <v>4.0</v>
      </c>
      <c r="D4831" s="1">
        <v>2.0</v>
      </c>
      <c r="E4831" s="1">
        <v>8.0</v>
      </c>
      <c r="F4831" s="1" t="s">
        <v>23</v>
      </c>
      <c r="G4831" s="1" t="s">
        <v>24</v>
      </c>
      <c r="H4831" s="2">
        <v>45095.0</v>
      </c>
      <c r="J4831" s="3">
        <f t="shared" si="2"/>
        <v>4</v>
      </c>
      <c r="K4831" s="4">
        <f t="shared" si="3"/>
        <v>2</v>
      </c>
      <c r="L4831" s="4">
        <f t="shared" si="4"/>
        <v>8</v>
      </c>
      <c r="S4831" s="1" t="s">
        <v>4868</v>
      </c>
      <c r="T4831" s="4" t="str">
        <f t="shared" si="5"/>
        <v>Coffee</v>
      </c>
      <c r="U4831" s="4" t="str">
        <f t="shared" si="6"/>
        <v>Takeaway</v>
      </c>
      <c r="V4831" s="4" t="str">
        <f t="shared" si="7"/>
        <v>Credit Card</v>
      </c>
      <c r="W4831" s="4">
        <f t="shared" ref="W4831:Y4831" si="4838">IF(OR(J4831 = "ERROR", J4831 = ""), "UNKNOWN", J4831)</f>
        <v>4</v>
      </c>
      <c r="X4831" s="4">
        <f t="shared" si="4838"/>
        <v>2</v>
      </c>
      <c r="Y4831" s="4">
        <f t="shared" si="4838"/>
        <v>8</v>
      </c>
      <c r="Z4831" s="5">
        <f t="shared" si="9"/>
        <v>45095</v>
      </c>
    </row>
    <row r="4832">
      <c r="A4832" s="1" t="s">
        <v>4869</v>
      </c>
      <c r="B4832" s="1" t="s">
        <v>81</v>
      </c>
      <c r="C4832" s="1" t="s">
        <v>30</v>
      </c>
      <c r="D4832" s="1">
        <v>1.5</v>
      </c>
      <c r="E4832" s="1">
        <v>1.5</v>
      </c>
      <c r="F4832" s="1" t="s">
        <v>23</v>
      </c>
      <c r="H4832" s="2">
        <v>45112.0</v>
      </c>
      <c r="J4832" s="3">
        <f t="shared" si="2"/>
        <v>1</v>
      </c>
      <c r="K4832" s="4">
        <f t="shared" si="3"/>
        <v>1.5</v>
      </c>
      <c r="L4832" s="4">
        <f t="shared" si="4"/>
        <v>1.5</v>
      </c>
      <c r="S4832" s="1" t="s">
        <v>4869</v>
      </c>
      <c r="T4832" s="4" t="str">
        <f t="shared" si="5"/>
        <v>Tea</v>
      </c>
      <c r="U4832" s="4" t="str">
        <f t="shared" si="6"/>
        <v>UNKNOWN</v>
      </c>
      <c r="V4832" s="4" t="str">
        <f t="shared" si="7"/>
        <v>Credit Card</v>
      </c>
      <c r="W4832" s="4">
        <f t="shared" ref="W4832:Y4832" si="4839">IF(OR(J4832 = "ERROR", J4832 = ""), "UNKNOWN", J4832)</f>
        <v>1</v>
      </c>
      <c r="X4832" s="4">
        <f t="shared" si="4839"/>
        <v>1.5</v>
      </c>
      <c r="Y4832" s="4">
        <f t="shared" si="4839"/>
        <v>1.5</v>
      </c>
      <c r="Z4832" s="5">
        <f t="shared" si="9"/>
        <v>45112</v>
      </c>
    </row>
    <row r="4833">
      <c r="A4833" s="1" t="s">
        <v>4870</v>
      </c>
      <c r="C4833" s="1">
        <v>2.0</v>
      </c>
      <c r="D4833" s="1">
        <v>4.0</v>
      </c>
      <c r="F4833" s="1" t="s">
        <v>39</v>
      </c>
      <c r="H4833" s="2">
        <v>45136.0</v>
      </c>
      <c r="J4833" s="3">
        <f t="shared" si="2"/>
        <v>2</v>
      </c>
      <c r="K4833" s="4">
        <f t="shared" si="3"/>
        <v>4</v>
      </c>
      <c r="L4833" s="4">
        <f t="shared" si="4"/>
        <v>8</v>
      </c>
      <c r="S4833" s="1" t="s">
        <v>4870</v>
      </c>
      <c r="T4833" s="4" t="str">
        <f t="shared" si="5"/>
        <v>UNKNOWN</v>
      </c>
      <c r="U4833" s="4" t="str">
        <f t="shared" si="6"/>
        <v>UNKNOWN</v>
      </c>
      <c r="V4833" s="4" t="str">
        <f t="shared" si="7"/>
        <v>Digital Wallet</v>
      </c>
      <c r="W4833" s="4">
        <f t="shared" ref="W4833:Y4833" si="4840">IF(OR(J4833 = "ERROR", J4833 = ""), "UNKNOWN", J4833)</f>
        <v>2</v>
      </c>
      <c r="X4833" s="4">
        <f t="shared" si="4840"/>
        <v>4</v>
      </c>
      <c r="Y4833" s="4">
        <f t="shared" si="4840"/>
        <v>8</v>
      </c>
      <c r="Z4833" s="5">
        <f t="shared" si="9"/>
        <v>45136</v>
      </c>
    </row>
    <row r="4834">
      <c r="A4834" s="1" t="s">
        <v>4871</v>
      </c>
      <c r="B4834" s="1" t="s">
        <v>36</v>
      </c>
      <c r="C4834" s="1">
        <v>4.0</v>
      </c>
      <c r="D4834" s="1">
        <v>5.0</v>
      </c>
      <c r="E4834" s="1">
        <v>20.0</v>
      </c>
      <c r="F4834" s="1" t="s">
        <v>23</v>
      </c>
      <c r="G4834" s="1" t="s">
        <v>30</v>
      </c>
      <c r="H4834" s="2">
        <v>45133.0</v>
      </c>
      <c r="J4834" s="3">
        <f t="shared" si="2"/>
        <v>4</v>
      </c>
      <c r="K4834" s="4">
        <f t="shared" si="3"/>
        <v>5</v>
      </c>
      <c r="L4834" s="4">
        <f t="shared" si="4"/>
        <v>20</v>
      </c>
      <c r="S4834" s="1" t="s">
        <v>4871</v>
      </c>
      <c r="T4834" s="4" t="str">
        <f t="shared" si="5"/>
        <v>Salad</v>
      </c>
      <c r="U4834" s="4" t="str">
        <f t="shared" si="6"/>
        <v>UNKNOWN</v>
      </c>
      <c r="V4834" s="4" t="str">
        <f t="shared" si="7"/>
        <v>Credit Card</v>
      </c>
      <c r="W4834" s="4">
        <f t="shared" ref="W4834:Y4834" si="4841">IF(OR(J4834 = "ERROR", J4834 = ""), "UNKNOWN", J4834)</f>
        <v>4</v>
      </c>
      <c r="X4834" s="4">
        <f t="shared" si="4841"/>
        <v>5</v>
      </c>
      <c r="Y4834" s="4">
        <f t="shared" si="4841"/>
        <v>20</v>
      </c>
      <c r="Z4834" s="5">
        <f t="shared" si="9"/>
        <v>45133</v>
      </c>
    </row>
    <row r="4835">
      <c r="A4835" s="1" t="s">
        <v>4872</v>
      </c>
      <c r="B4835" s="1" t="s">
        <v>32</v>
      </c>
      <c r="C4835" s="1">
        <v>2.0</v>
      </c>
      <c r="D4835" s="1">
        <v>1.0</v>
      </c>
      <c r="E4835" s="1">
        <v>2.0</v>
      </c>
      <c r="F4835" s="1" t="s">
        <v>23</v>
      </c>
      <c r="H4835" s="6">
        <v>45209.0</v>
      </c>
      <c r="J4835" s="3">
        <f t="shared" si="2"/>
        <v>2</v>
      </c>
      <c r="K4835" s="4">
        <f t="shared" si="3"/>
        <v>1</v>
      </c>
      <c r="L4835" s="4">
        <f t="shared" si="4"/>
        <v>2</v>
      </c>
      <c r="S4835" s="1" t="s">
        <v>4872</v>
      </c>
      <c r="T4835" s="4" t="str">
        <f t="shared" si="5"/>
        <v>Cookie</v>
      </c>
      <c r="U4835" s="4" t="str">
        <f t="shared" si="6"/>
        <v>UNKNOWN</v>
      </c>
      <c r="V4835" s="4" t="str">
        <f t="shared" si="7"/>
        <v>Credit Card</v>
      </c>
      <c r="W4835" s="4">
        <f t="shared" ref="W4835:Y4835" si="4842">IF(OR(J4835 = "ERROR", J4835 = ""), "UNKNOWN", J4835)</f>
        <v>2</v>
      </c>
      <c r="X4835" s="4">
        <f t="shared" si="4842"/>
        <v>1</v>
      </c>
      <c r="Y4835" s="4">
        <f t="shared" si="4842"/>
        <v>2</v>
      </c>
      <c r="Z4835" s="7">
        <f t="shared" si="9"/>
        <v>45209</v>
      </c>
    </row>
    <row r="4836">
      <c r="A4836" s="1" t="s">
        <v>4873</v>
      </c>
      <c r="B4836" s="1" t="s">
        <v>22</v>
      </c>
      <c r="C4836" s="1">
        <v>2.0</v>
      </c>
      <c r="D4836" s="1">
        <v>2.0</v>
      </c>
      <c r="E4836" s="1">
        <v>4.0</v>
      </c>
      <c r="F4836" s="1" t="s">
        <v>28</v>
      </c>
      <c r="G4836" s="1" t="s">
        <v>24</v>
      </c>
      <c r="H4836" s="2">
        <v>45025.0</v>
      </c>
      <c r="J4836" s="3">
        <f t="shared" si="2"/>
        <v>2</v>
      </c>
      <c r="K4836" s="4">
        <f t="shared" si="3"/>
        <v>2</v>
      </c>
      <c r="L4836" s="4">
        <f t="shared" si="4"/>
        <v>4</v>
      </c>
      <c r="S4836" s="1" t="s">
        <v>4873</v>
      </c>
      <c r="T4836" s="4" t="str">
        <f t="shared" si="5"/>
        <v>Coffee</v>
      </c>
      <c r="U4836" s="4" t="str">
        <f t="shared" si="6"/>
        <v>Takeaway</v>
      </c>
      <c r="V4836" s="4" t="str">
        <f t="shared" si="7"/>
        <v>Cash</v>
      </c>
      <c r="W4836" s="4">
        <f t="shared" ref="W4836:Y4836" si="4843">IF(OR(J4836 = "ERROR", J4836 = ""), "UNKNOWN", J4836)</f>
        <v>2</v>
      </c>
      <c r="X4836" s="4">
        <f t="shared" si="4843"/>
        <v>2</v>
      </c>
      <c r="Y4836" s="4">
        <f t="shared" si="4843"/>
        <v>4</v>
      </c>
      <c r="Z4836" s="5">
        <f t="shared" si="9"/>
        <v>45025</v>
      </c>
    </row>
    <row r="4837">
      <c r="A4837" s="1" t="s">
        <v>4874</v>
      </c>
      <c r="B4837" s="1" t="s">
        <v>41</v>
      </c>
      <c r="C4837" s="1">
        <v>4.0</v>
      </c>
      <c r="D4837" s="1">
        <v>4.0</v>
      </c>
      <c r="E4837" s="1">
        <v>16.0</v>
      </c>
      <c r="F4837" s="1" t="s">
        <v>39</v>
      </c>
      <c r="H4837" s="2">
        <v>45083.0</v>
      </c>
      <c r="J4837" s="3">
        <f t="shared" si="2"/>
        <v>4</v>
      </c>
      <c r="K4837" s="4">
        <f t="shared" si="3"/>
        <v>4</v>
      </c>
      <c r="L4837" s="4">
        <f t="shared" si="4"/>
        <v>16</v>
      </c>
      <c r="S4837" s="1" t="s">
        <v>4874</v>
      </c>
      <c r="T4837" s="4" t="str">
        <f t="shared" si="5"/>
        <v>Smoothie</v>
      </c>
      <c r="U4837" s="4" t="str">
        <f t="shared" si="6"/>
        <v>UNKNOWN</v>
      </c>
      <c r="V4837" s="4" t="str">
        <f t="shared" si="7"/>
        <v>Digital Wallet</v>
      </c>
      <c r="W4837" s="4">
        <f t="shared" ref="W4837:Y4837" si="4844">IF(OR(J4837 = "ERROR", J4837 = ""), "UNKNOWN", J4837)</f>
        <v>4</v>
      </c>
      <c r="X4837" s="4">
        <f t="shared" si="4844"/>
        <v>4</v>
      </c>
      <c r="Y4837" s="4">
        <f t="shared" si="4844"/>
        <v>16</v>
      </c>
      <c r="Z4837" s="5">
        <f t="shared" si="9"/>
        <v>45083</v>
      </c>
    </row>
    <row r="4838">
      <c r="A4838" s="1" t="s">
        <v>4875</v>
      </c>
      <c r="B4838" s="1" t="s">
        <v>41</v>
      </c>
      <c r="C4838" s="1">
        <v>3.0</v>
      </c>
      <c r="D4838" s="1">
        <v>4.0</v>
      </c>
      <c r="E4838" s="1">
        <v>12.0</v>
      </c>
      <c r="F4838" s="1" t="s">
        <v>39</v>
      </c>
      <c r="H4838" s="2">
        <v>45129.0</v>
      </c>
      <c r="J4838" s="3">
        <f t="shared" si="2"/>
        <v>3</v>
      </c>
      <c r="K4838" s="4">
        <f t="shared" si="3"/>
        <v>4</v>
      </c>
      <c r="L4838" s="4">
        <f t="shared" si="4"/>
        <v>12</v>
      </c>
      <c r="S4838" s="1" t="s">
        <v>4875</v>
      </c>
      <c r="T4838" s="4" t="str">
        <f t="shared" si="5"/>
        <v>Smoothie</v>
      </c>
      <c r="U4838" s="4" t="str">
        <f t="shared" si="6"/>
        <v>UNKNOWN</v>
      </c>
      <c r="V4838" s="4" t="str">
        <f t="shared" si="7"/>
        <v>Digital Wallet</v>
      </c>
      <c r="W4838" s="4">
        <f t="shared" ref="W4838:Y4838" si="4845">IF(OR(J4838 = "ERROR", J4838 = ""), "UNKNOWN", J4838)</f>
        <v>3</v>
      </c>
      <c r="X4838" s="4">
        <f t="shared" si="4845"/>
        <v>4</v>
      </c>
      <c r="Y4838" s="4">
        <f t="shared" si="4845"/>
        <v>12</v>
      </c>
      <c r="Z4838" s="5">
        <f t="shared" si="9"/>
        <v>45129</v>
      </c>
    </row>
    <row r="4839">
      <c r="A4839" s="1" t="s">
        <v>4876</v>
      </c>
      <c r="B4839" s="1" t="s">
        <v>41</v>
      </c>
      <c r="C4839" s="1">
        <v>1.0</v>
      </c>
      <c r="D4839" s="1">
        <v>4.0</v>
      </c>
      <c r="E4839" s="1">
        <v>4.0</v>
      </c>
      <c r="G4839" s="1" t="s">
        <v>24</v>
      </c>
      <c r="H4839" s="2">
        <v>45183.0</v>
      </c>
      <c r="J4839" s="3">
        <f t="shared" si="2"/>
        <v>1</v>
      </c>
      <c r="K4839" s="4">
        <f t="shared" si="3"/>
        <v>4</v>
      </c>
      <c r="L4839" s="4">
        <f t="shared" si="4"/>
        <v>4</v>
      </c>
      <c r="S4839" s="1" t="s">
        <v>4876</v>
      </c>
      <c r="T4839" s="4" t="str">
        <f t="shared" si="5"/>
        <v>Smoothie</v>
      </c>
      <c r="U4839" s="4" t="str">
        <f t="shared" si="6"/>
        <v>Takeaway</v>
      </c>
      <c r="V4839" s="4" t="str">
        <f t="shared" si="7"/>
        <v>UNKNOWN</v>
      </c>
      <c r="W4839" s="4">
        <f t="shared" ref="W4839:Y4839" si="4846">IF(OR(J4839 = "ERROR", J4839 = ""), "UNKNOWN", J4839)</f>
        <v>1</v>
      </c>
      <c r="X4839" s="4">
        <f t="shared" si="4846"/>
        <v>4</v>
      </c>
      <c r="Y4839" s="4">
        <f t="shared" si="4846"/>
        <v>4</v>
      </c>
      <c r="Z4839" s="5">
        <f t="shared" si="9"/>
        <v>45183</v>
      </c>
    </row>
    <row r="4840">
      <c r="A4840" s="1" t="s">
        <v>4877</v>
      </c>
      <c r="B4840" s="1" t="s">
        <v>30</v>
      </c>
      <c r="C4840" s="1">
        <v>1.0</v>
      </c>
      <c r="D4840" s="1">
        <v>4.0</v>
      </c>
      <c r="E4840" s="1">
        <v>4.0</v>
      </c>
      <c r="F4840" s="1" t="s">
        <v>28</v>
      </c>
      <c r="G4840" s="1" t="s">
        <v>29</v>
      </c>
      <c r="H4840" s="2">
        <v>45262.0</v>
      </c>
      <c r="J4840" s="3">
        <f t="shared" si="2"/>
        <v>1</v>
      </c>
      <c r="K4840" s="4">
        <f t="shared" si="3"/>
        <v>4</v>
      </c>
      <c r="L4840" s="4">
        <f t="shared" si="4"/>
        <v>4</v>
      </c>
      <c r="S4840" s="1" t="s">
        <v>4877</v>
      </c>
      <c r="T4840" s="4" t="str">
        <f t="shared" si="5"/>
        <v>UNKNOWN</v>
      </c>
      <c r="U4840" s="4" t="str">
        <f t="shared" si="6"/>
        <v>In-store</v>
      </c>
      <c r="V4840" s="4" t="str">
        <f t="shared" si="7"/>
        <v>Cash</v>
      </c>
      <c r="W4840" s="4">
        <f t="shared" ref="W4840:Y4840" si="4847">IF(OR(J4840 = "ERROR", J4840 = ""), "UNKNOWN", J4840)</f>
        <v>1</v>
      </c>
      <c r="X4840" s="4">
        <f t="shared" si="4847"/>
        <v>4</v>
      </c>
      <c r="Y4840" s="4">
        <f t="shared" si="4847"/>
        <v>4</v>
      </c>
      <c r="Z4840" s="5">
        <f t="shared" si="9"/>
        <v>45262</v>
      </c>
    </row>
    <row r="4841">
      <c r="A4841" s="1" t="s">
        <v>4878</v>
      </c>
      <c r="B4841" s="1" t="s">
        <v>44</v>
      </c>
      <c r="C4841" s="1">
        <v>1.0</v>
      </c>
      <c r="D4841" s="1">
        <v>4.0</v>
      </c>
      <c r="E4841" s="1">
        <v>4.0</v>
      </c>
      <c r="F4841" s="1" t="s">
        <v>28</v>
      </c>
      <c r="G4841" s="1" t="s">
        <v>29</v>
      </c>
      <c r="H4841" s="2">
        <v>45064.0</v>
      </c>
      <c r="J4841" s="3">
        <f t="shared" si="2"/>
        <v>1</v>
      </c>
      <c r="K4841" s="4">
        <f t="shared" si="3"/>
        <v>4</v>
      </c>
      <c r="L4841" s="4">
        <f t="shared" si="4"/>
        <v>4</v>
      </c>
      <c r="S4841" s="1" t="s">
        <v>4878</v>
      </c>
      <c r="T4841" s="4" t="str">
        <f t="shared" si="5"/>
        <v>Sandwich</v>
      </c>
      <c r="U4841" s="4" t="str">
        <f t="shared" si="6"/>
        <v>In-store</v>
      </c>
      <c r="V4841" s="4" t="str">
        <f t="shared" si="7"/>
        <v>Cash</v>
      </c>
      <c r="W4841" s="4">
        <f t="shared" ref="W4841:Y4841" si="4848">IF(OR(J4841 = "ERROR", J4841 = ""), "UNKNOWN", J4841)</f>
        <v>1</v>
      </c>
      <c r="X4841" s="4">
        <f t="shared" si="4848"/>
        <v>4</v>
      </c>
      <c r="Y4841" s="4">
        <f t="shared" si="4848"/>
        <v>4</v>
      </c>
      <c r="Z4841" s="5">
        <f t="shared" si="9"/>
        <v>45064</v>
      </c>
    </row>
    <row r="4842">
      <c r="A4842" s="1" t="s">
        <v>4879</v>
      </c>
      <c r="B4842" s="1" t="s">
        <v>55</v>
      </c>
      <c r="C4842" s="1">
        <v>3.0</v>
      </c>
      <c r="D4842" s="1">
        <v>3.0</v>
      </c>
      <c r="E4842" s="1">
        <v>9.0</v>
      </c>
      <c r="F4842" s="1" t="s">
        <v>28</v>
      </c>
      <c r="G4842" s="1" t="s">
        <v>24</v>
      </c>
      <c r="H4842" s="2">
        <v>45132.0</v>
      </c>
      <c r="J4842" s="3">
        <f t="shared" si="2"/>
        <v>3</v>
      </c>
      <c r="K4842" s="4">
        <f t="shared" si="3"/>
        <v>3</v>
      </c>
      <c r="L4842" s="4">
        <f t="shared" si="4"/>
        <v>9</v>
      </c>
      <c r="S4842" s="1" t="s">
        <v>4879</v>
      </c>
      <c r="T4842" s="4" t="str">
        <f t="shared" si="5"/>
        <v>Juice</v>
      </c>
      <c r="U4842" s="4" t="str">
        <f t="shared" si="6"/>
        <v>Takeaway</v>
      </c>
      <c r="V4842" s="4" t="str">
        <f t="shared" si="7"/>
        <v>Cash</v>
      </c>
      <c r="W4842" s="4">
        <f t="shared" ref="W4842:Y4842" si="4849">IF(OR(J4842 = "ERROR", J4842 = ""), "UNKNOWN", J4842)</f>
        <v>3</v>
      </c>
      <c r="X4842" s="4">
        <f t="shared" si="4849"/>
        <v>3</v>
      </c>
      <c r="Y4842" s="4">
        <f t="shared" si="4849"/>
        <v>9</v>
      </c>
      <c r="Z4842" s="5">
        <f t="shared" si="9"/>
        <v>45132</v>
      </c>
    </row>
    <row r="4843">
      <c r="A4843" s="1" t="s">
        <v>4880</v>
      </c>
      <c r="B4843" s="1" t="s">
        <v>55</v>
      </c>
      <c r="C4843" s="1">
        <v>1.0</v>
      </c>
      <c r="D4843" s="1">
        <v>3.0</v>
      </c>
      <c r="E4843" s="1">
        <v>3.0</v>
      </c>
      <c r="G4843" s="1" t="s">
        <v>24</v>
      </c>
      <c r="H4843" s="6">
        <v>45230.0</v>
      </c>
      <c r="J4843" s="3">
        <f t="shared" si="2"/>
        <v>1</v>
      </c>
      <c r="K4843" s="4">
        <f t="shared" si="3"/>
        <v>3</v>
      </c>
      <c r="L4843" s="4">
        <f t="shared" si="4"/>
        <v>3</v>
      </c>
      <c r="S4843" s="1" t="s">
        <v>4880</v>
      </c>
      <c r="T4843" s="4" t="str">
        <f t="shared" si="5"/>
        <v>Juice</v>
      </c>
      <c r="U4843" s="4" t="str">
        <f t="shared" si="6"/>
        <v>Takeaway</v>
      </c>
      <c r="V4843" s="4" t="str">
        <f t="shared" si="7"/>
        <v>UNKNOWN</v>
      </c>
      <c r="W4843" s="4">
        <f t="shared" ref="W4843:Y4843" si="4850">IF(OR(J4843 = "ERROR", J4843 = ""), "UNKNOWN", J4843)</f>
        <v>1</v>
      </c>
      <c r="X4843" s="4">
        <f t="shared" si="4850"/>
        <v>3</v>
      </c>
      <c r="Y4843" s="4">
        <f t="shared" si="4850"/>
        <v>3</v>
      </c>
      <c r="Z4843" s="7">
        <f t="shared" si="9"/>
        <v>45230</v>
      </c>
    </row>
    <row r="4844">
      <c r="A4844" s="1" t="s">
        <v>4881</v>
      </c>
      <c r="B4844" s="1" t="s">
        <v>30</v>
      </c>
      <c r="C4844" s="1">
        <v>1.0</v>
      </c>
      <c r="D4844" s="1">
        <v>4.0</v>
      </c>
      <c r="E4844" s="1">
        <v>4.0</v>
      </c>
      <c r="F4844" s="1" t="s">
        <v>28</v>
      </c>
      <c r="H4844" s="2">
        <v>45118.0</v>
      </c>
      <c r="J4844" s="3">
        <f t="shared" si="2"/>
        <v>1</v>
      </c>
      <c r="K4844" s="4">
        <f t="shared" si="3"/>
        <v>4</v>
      </c>
      <c r="L4844" s="4">
        <f t="shared" si="4"/>
        <v>4</v>
      </c>
      <c r="S4844" s="1" t="s">
        <v>4881</v>
      </c>
      <c r="T4844" s="4" t="str">
        <f t="shared" si="5"/>
        <v>UNKNOWN</v>
      </c>
      <c r="U4844" s="4" t="str">
        <f t="shared" si="6"/>
        <v>UNKNOWN</v>
      </c>
      <c r="V4844" s="4" t="str">
        <f t="shared" si="7"/>
        <v>Cash</v>
      </c>
      <c r="W4844" s="4">
        <f t="shared" ref="W4844:Y4844" si="4851">IF(OR(J4844 = "ERROR", J4844 = ""), "UNKNOWN", J4844)</f>
        <v>1</v>
      </c>
      <c r="X4844" s="4">
        <f t="shared" si="4851"/>
        <v>4</v>
      </c>
      <c r="Y4844" s="4">
        <f t="shared" si="4851"/>
        <v>4</v>
      </c>
      <c r="Z4844" s="5">
        <f t="shared" si="9"/>
        <v>45118</v>
      </c>
    </row>
    <row r="4845">
      <c r="A4845" s="1" t="s">
        <v>4882</v>
      </c>
      <c r="B4845" s="1" t="s">
        <v>81</v>
      </c>
      <c r="C4845" s="1">
        <v>1.0</v>
      </c>
      <c r="D4845" s="1">
        <v>1.5</v>
      </c>
      <c r="E4845" s="1">
        <v>1.5</v>
      </c>
      <c r="G4845" s="1" t="s">
        <v>29</v>
      </c>
      <c r="H4845" s="2">
        <v>45121.0</v>
      </c>
      <c r="J4845" s="3">
        <f t="shared" si="2"/>
        <v>1</v>
      </c>
      <c r="K4845" s="4">
        <f t="shared" si="3"/>
        <v>1.5</v>
      </c>
      <c r="L4845" s="4">
        <f t="shared" si="4"/>
        <v>1.5</v>
      </c>
      <c r="S4845" s="1" t="s">
        <v>4882</v>
      </c>
      <c r="T4845" s="4" t="str">
        <f t="shared" si="5"/>
        <v>Tea</v>
      </c>
      <c r="U4845" s="4" t="str">
        <f t="shared" si="6"/>
        <v>In-store</v>
      </c>
      <c r="V4845" s="4" t="str">
        <f t="shared" si="7"/>
        <v>UNKNOWN</v>
      </c>
      <c r="W4845" s="4">
        <f t="shared" ref="W4845:Y4845" si="4852">IF(OR(J4845 = "ERROR", J4845 = ""), "UNKNOWN", J4845)</f>
        <v>1</v>
      </c>
      <c r="X4845" s="4">
        <f t="shared" si="4852"/>
        <v>1.5</v>
      </c>
      <c r="Y4845" s="4">
        <f t="shared" si="4852"/>
        <v>1.5</v>
      </c>
      <c r="Z4845" s="5">
        <f t="shared" si="9"/>
        <v>45121</v>
      </c>
    </row>
    <row r="4846">
      <c r="A4846" s="1" t="s">
        <v>4883</v>
      </c>
      <c r="B4846" s="1" t="s">
        <v>41</v>
      </c>
      <c r="C4846" s="1">
        <v>3.0</v>
      </c>
      <c r="D4846" s="1">
        <v>4.0</v>
      </c>
      <c r="E4846" s="1">
        <v>12.0</v>
      </c>
      <c r="F4846" s="1" t="s">
        <v>39</v>
      </c>
      <c r="G4846" s="1" t="s">
        <v>24</v>
      </c>
      <c r="H4846" s="6">
        <v>45256.0</v>
      </c>
      <c r="J4846" s="3">
        <f t="shared" si="2"/>
        <v>3</v>
      </c>
      <c r="K4846" s="4">
        <f t="shared" si="3"/>
        <v>4</v>
      </c>
      <c r="L4846" s="4">
        <f t="shared" si="4"/>
        <v>12</v>
      </c>
      <c r="S4846" s="1" t="s">
        <v>4883</v>
      </c>
      <c r="T4846" s="4" t="str">
        <f t="shared" si="5"/>
        <v>Smoothie</v>
      </c>
      <c r="U4846" s="4" t="str">
        <f t="shared" si="6"/>
        <v>Takeaway</v>
      </c>
      <c r="V4846" s="4" t="str">
        <f t="shared" si="7"/>
        <v>Digital Wallet</v>
      </c>
      <c r="W4846" s="4">
        <f t="shared" ref="W4846:Y4846" si="4853">IF(OR(J4846 = "ERROR", J4846 = ""), "UNKNOWN", J4846)</f>
        <v>3</v>
      </c>
      <c r="X4846" s="4">
        <f t="shared" si="4853"/>
        <v>4</v>
      </c>
      <c r="Y4846" s="4">
        <f t="shared" si="4853"/>
        <v>12</v>
      </c>
      <c r="Z4846" s="7">
        <f t="shared" si="9"/>
        <v>45256</v>
      </c>
    </row>
    <row r="4847">
      <c r="A4847" s="1" t="s">
        <v>4884</v>
      </c>
      <c r="B4847" s="1" t="s">
        <v>36</v>
      </c>
      <c r="D4847" s="1">
        <v>5.0</v>
      </c>
      <c r="E4847" s="1">
        <v>20.0</v>
      </c>
      <c r="G4847" s="1" t="s">
        <v>29</v>
      </c>
      <c r="H4847" s="6">
        <v>45212.0</v>
      </c>
      <c r="J4847" s="3">
        <f t="shared" si="2"/>
        <v>4</v>
      </c>
      <c r="K4847" s="4">
        <f t="shared" si="3"/>
        <v>5</v>
      </c>
      <c r="L4847" s="4">
        <f t="shared" si="4"/>
        <v>20</v>
      </c>
      <c r="S4847" s="1" t="s">
        <v>4884</v>
      </c>
      <c r="T4847" s="4" t="str">
        <f t="shared" si="5"/>
        <v>Salad</v>
      </c>
      <c r="U4847" s="4" t="str">
        <f t="shared" si="6"/>
        <v>In-store</v>
      </c>
      <c r="V4847" s="4" t="str">
        <f t="shared" si="7"/>
        <v>UNKNOWN</v>
      </c>
      <c r="W4847" s="4">
        <f t="shared" ref="W4847:Y4847" si="4854">IF(OR(J4847 = "ERROR", J4847 = ""), "UNKNOWN", J4847)</f>
        <v>4</v>
      </c>
      <c r="X4847" s="4">
        <f t="shared" si="4854"/>
        <v>5</v>
      </c>
      <c r="Y4847" s="4">
        <f t="shared" si="4854"/>
        <v>20</v>
      </c>
      <c r="Z4847" s="7">
        <f t="shared" si="9"/>
        <v>45212</v>
      </c>
    </row>
    <row r="4848">
      <c r="A4848" s="1" t="s">
        <v>4885</v>
      </c>
      <c r="B4848" s="1" t="s">
        <v>27</v>
      </c>
      <c r="C4848" s="1">
        <v>2.0</v>
      </c>
      <c r="D4848" s="1">
        <v>3.0</v>
      </c>
      <c r="E4848" s="1">
        <v>6.0</v>
      </c>
      <c r="G4848" s="1" t="s">
        <v>29</v>
      </c>
      <c r="H4848" s="2">
        <v>44947.0</v>
      </c>
      <c r="J4848" s="3">
        <f t="shared" si="2"/>
        <v>2</v>
      </c>
      <c r="K4848" s="4">
        <f t="shared" si="3"/>
        <v>3</v>
      </c>
      <c r="L4848" s="4">
        <f t="shared" si="4"/>
        <v>6</v>
      </c>
      <c r="S4848" s="1" t="s">
        <v>4885</v>
      </c>
      <c r="T4848" s="4" t="str">
        <f t="shared" si="5"/>
        <v>Cake</v>
      </c>
      <c r="U4848" s="4" t="str">
        <f t="shared" si="6"/>
        <v>In-store</v>
      </c>
      <c r="V4848" s="4" t="str">
        <f t="shared" si="7"/>
        <v>UNKNOWN</v>
      </c>
      <c r="W4848" s="4">
        <f t="shared" ref="W4848:Y4848" si="4855">IF(OR(J4848 = "ERROR", J4848 = ""), "UNKNOWN", J4848)</f>
        <v>2</v>
      </c>
      <c r="X4848" s="4">
        <f t="shared" si="4855"/>
        <v>3</v>
      </c>
      <c r="Y4848" s="4">
        <f t="shared" si="4855"/>
        <v>6</v>
      </c>
      <c r="Z4848" s="5">
        <f t="shared" si="9"/>
        <v>44947</v>
      </c>
    </row>
    <row r="4849">
      <c r="A4849" s="1" t="s">
        <v>4886</v>
      </c>
      <c r="B4849" s="1" t="s">
        <v>44</v>
      </c>
      <c r="C4849" s="1">
        <v>5.0</v>
      </c>
      <c r="D4849" s="1">
        <v>4.0</v>
      </c>
      <c r="E4849" s="1">
        <v>20.0</v>
      </c>
      <c r="F4849" s="1" t="s">
        <v>39</v>
      </c>
      <c r="H4849" s="2">
        <v>45133.0</v>
      </c>
      <c r="J4849" s="3">
        <f t="shared" si="2"/>
        <v>5</v>
      </c>
      <c r="K4849" s="4">
        <f t="shared" si="3"/>
        <v>4</v>
      </c>
      <c r="L4849" s="4">
        <f t="shared" si="4"/>
        <v>20</v>
      </c>
      <c r="S4849" s="1" t="s">
        <v>4886</v>
      </c>
      <c r="T4849" s="4" t="str">
        <f t="shared" si="5"/>
        <v>Sandwich</v>
      </c>
      <c r="U4849" s="4" t="str">
        <f t="shared" si="6"/>
        <v>UNKNOWN</v>
      </c>
      <c r="V4849" s="4" t="str">
        <f t="shared" si="7"/>
        <v>Digital Wallet</v>
      </c>
      <c r="W4849" s="4">
        <f t="shared" ref="W4849:Y4849" si="4856">IF(OR(J4849 = "ERROR", J4849 = ""), "UNKNOWN", J4849)</f>
        <v>5</v>
      </c>
      <c r="X4849" s="4">
        <f t="shared" si="4856"/>
        <v>4</v>
      </c>
      <c r="Y4849" s="4">
        <f t="shared" si="4856"/>
        <v>20</v>
      </c>
      <c r="Z4849" s="5">
        <f t="shared" si="9"/>
        <v>45133</v>
      </c>
    </row>
    <row r="4850">
      <c r="A4850" s="1" t="s">
        <v>4887</v>
      </c>
      <c r="B4850" s="1" t="s">
        <v>81</v>
      </c>
      <c r="C4850" s="1">
        <v>1.0</v>
      </c>
      <c r="D4850" s="1">
        <v>1.5</v>
      </c>
      <c r="E4850" s="1">
        <v>1.5</v>
      </c>
      <c r="F4850" s="1" t="s">
        <v>23</v>
      </c>
      <c r="G4850" s="1" t="s">
        <v>24</v>
      </c>
      <c r="H4850" s="2">
        <v>45020.0</v>
      </c>
      <c r="J4850" s="3">
        <f t="shared" si="2"/>
        <v>1</v>
      </c>
      <c r="K4850" s="4">
        <f t="shared" si="3"/>
        <v>1.5</v>
      </c>
      <c r="L4850" s="4">
        <f t="shared" si="4"/>
        <v>1.5</v>
      </c>
      <c r="S4850" s="1" t="s">
        <v>4887</v>
      </c>
      <c r="T4850" s="4" t="str">
        <f t="shared" si="5"/>
        <v>Tea</v>
      </c>
      <c r="U4850" s="4" t="str">
        <f t="shared" si="6"/>
        <v>Takeaway</v>
      </c>
      <c r="V4850" s="4" t="str">
        <f t="shared" si="7"/>
        <v>Credit Card</v>
      </c>
      <c r="W4850" s="4">
        <f t="shared" ref="W4850:Y4850" si="4857">IF(OR(J4850 = "ERROR", J4850 = ""), "UNKNOWN", J4850)</f>
        <v>1</v>
      </c>
      <c r="X4850" s="4">
        <f t="shared" si="4857"/>
        <v>1.5</v>
      </c>
      <c r="Y4850" s="4">
        <f t="shared" si="4857"/>
        <v>1.5</v>
      </c>
      <c r="Z4850" s="5">
        <f t="shared" si="9"/>
        <v>45020</v>
      </c>
    </row>
    <row r="4851">
      <c r="A4851" s="1" t="s">
        <v>4888</v>
      </c>
      <c r="B4851" s="1" t="s">
        <v>36</v>
      </c>
      <c r="C4851" s="1">
        <v>4.0</v>
      </c>
      <c r="D4851" s="1">
        <v>5.0</v>
      </c>
      <c r="E4851" s="1">
        <v>20.0</v>
      </c>
      <c r="F4851" s="1" t="s">
        <v>28</v>
      </c>
      <c r="G4851" s="1" t="s">
        <v>24</v>
      </c>
      <c r="H4851" s="2">
        <v>45037.0</v>
      </c>
      <c r="J4851" s="3">
        <f t="shared" si="2"/>
        <v>4</v>
      </c>
      <c r="K4851" s="4">
        <f t="shared" si="3"/>
        <v>5</v>
      </c>
      <c r="L4851" s="4">
        <f t="shared" si="4"/>
        <v>20</v>
      </c>
      <c r="S4851" s="1" t="s">
        <v>4888</v>
      </c>
      <c r="T4851" s="4" t="str">
        <f t="shared" si="5"/>
        <v>Salad</v>
      </c>
      <c r="U4851" s="4" t="str">
        <f t="shared" si="6"/>
        <v>Takeaway</v>
      </c>
      <c r="V4851" s="4" t="str">
        <f t="shared" si="7"/>
        <v>Cash</v>
      </c>
      <c r="W4851" s="4">
        <f t="shared" ref="W4851:Y4851" si="4858">IF(OR(J4851 = "ERROR", J4851 = ""), "UNKNOWN", J4851)</f>
        <v>4</v>
      </c>
      <c r="X4851" s="4">
        <f t="shared" si="4858"/>
        <v>5</v>
      </c>
      <c r="Y4851" s="4">
        <f t="shared" si="4858"/>
        <v>20</v>
      </c>
      <c r="Z4851" s="5">
        <f t="shared" si="9"/>
        <v>45037</v>
      </c>
    </row>
    <row r="4852">
      <c r="A4852" s="1" t="s">
        <v>4889</v>
      </c>
      <c r="B4852" s="1" t="s">
        <v>27</v>
      </c>
      <c r="C4852" s="1">
        <v>2.0</v>
      </c>
      <c r="D4852" s="1">
        <v>3.0</v>
      </c>
      <c r="E4852" s="1">
        <v>6.0</v>
      </c>
      <c r="F4852" s="1" t="s">
        <v>28</v>
      </c>
      <c r="G4852" s="1" t="s">
        <v>30</v>
      </c>
      <c r="H4852" s="2">
        <v>45128.0</v>
      </c>
      <c r="J4852" s="3">
        <f t="shared" si="2"/>
        <v>2</v>
      </c>
      <c r="K4852" s="4">
        <f t="shared" si="3"/>
        <v>3</v>
      </c>
      <c r="L4852" s="4">
        <f t="shared" si="4"/>
        <v>6</v>
      </c>
      <c r="S4852" s="1" t="s">
        <v>4889</v>
      </c>
      <c r="T4852" s="4" t="str">
        <f t="shared" si="5"/>
        <v>Cake</v>
      </c>
      <c r="U4852" s="4" t="str">
        <f t="shared" si="6"/>
        <v>UNKNOWN</v>
      </c>
      <c r="V4852" s="4" t="str">
        <f t="shared" si="7"/>
        <v>Cash</v>
      </c>
      <c r="W4852" s="4">
        <f t="shared" ref="W4852:Y4852" si="4859">IF(OR(J4852 = "ERROR", J4852 = ""), "UNKNOWN", J4852)</f>
        <v>2</v>
      </c>
      <c r="X4852" s="4">
        <f t="shared" si="4859"/>
        <v>3</v>
      </c>
      <c r="Y4852" s="4">
        <f t="shared" si="4859"/>
        <v>6</v>
      </c>
      <c r="Z4852" s="5">
        <f t="shared" si="9"/>
        <v>45128</v>
      </c>
    </row>
    <row r="4853">
      <c r="A4853" s="1" t="s">
        <v>4890</v>
      </c>
      <c r="B4853" s="1" t="s">
        <v>55</v>
      </c>
      <c r="C4853" s="1">
        <v>3.0</v>
      </c>
      <c r="D4853" s="1">
        <v>3.0</v>
      </c>
      <c r="E4853" s="1">
        <v>9.0</v>
      </c>
      <c r="H4853" s="2">
        <v>45261.0</v>
      </c>
      <c r="J4853" s="3">
        <f t="shared" si="2"/>
        <v>3</v>
      </c>
      <c r="K4853" s="4">
        <f t="shared" si="3"/>
        <v>3</v>
      </c>
      <c r="L4853" s="4">
        <f t="shared" si="4"/>
        <v>9</v>
      </c>
      <c r="S4853" s="1" t="s">
        <v>4890</v>
      </c>
      <c r="T4853" s="4" t="str">
        <f t="shared" si="5"/>
        <v>Juice</v>
      </c>
      <c r="U4853" s="4" t="str">
        <f t="shared" si="6"/>
        <v>UNKNOWN</v>
      </c>
      <c r="V4853" s="4" t="str">
        <f t="shared" si="7"/>
        <v>UNKNOWN</v>
      </c>
      <c r="W4853" s="4">
        <f t="shared" ref="W4853:Y4853" si="4860">IF(OR(J4853 = "ERROR", J4853 = ""), "UNKNOWN", J4853)</f>
        <v>3</v>
      </c>
      <c r="X4853" s="4">
        <f t="shared" si="4860"/>
        <v>3</v>
      </c>
      <c r="Y4853" s="4">
        <f t="shared" si="4860"/>
        <v>9</v>
      </c>
      <c r="Z4853" s="5">
        <f t="shared" si="9"/>
        <v>45261</v>
      </c>
    </row>
    <row r="4854">
      <c r="A4854" s="1" t="s">
        <v>4891</v>
      </c>
      <c r="B4854" s="1" t="s">
        <v>44</v>
      </c>
      <c r="C4854" s="1">
        <v>4.0</v>
      </c>
      <c r="D4854" s="1">
        <v>4.0</v>
      </c>
      <c r="E4854" s="1">
        <v>16.0</v>
      </c>
      <c r="H4854" s="2">
        <v>45001.0</v>
      </c>
      <c r="J4854" s="3">
        <f t="shared" si="2"/>
        <v>4</v>
      </c>
      <c r="K4854" s="4">
        <f t="shared" si="3"/>
        <v>4</v>
      </c>
      <c r="L4854" s="4">
        <f t="shared" si="4"/>
        <v>16</v>
      </c>
      <c r="S4854" s="1" t="s">
        <v>4891</v>
      </c>
      <c r="T4854" s="4" t="str">
        <f t="shared" si="5"/>
        <v>Sandwich</v>
      </c>
      <c r="U4854" s="4" t="str">
        <f t="shared" si="6"/>
        <v>UNKNOWN</v>
      </c>
      <c r="V4854" s="4" t="str">
        <f t="shared" si="7"/>
        <v>UNKNOWN</v>
      </c>
      <c r="W4854" s="4">
        <f t="shared" ref="W4854:Y4854" si="4861">IF(OR(J4854 = "ERROR", J4854 = ""), "UNKNOWN", J4854)</f>
        <v>4</v>
      </c>
      <c r="X4854" s="4">
        <f t="shared" si="4861"/>
        <v>4</v>
      </c>
      <c r="Y4854" s="4">
        <f t="shared" si="4861"/>
        <v>16</v>
      </c>
      <c r="Z4854" s="5">
        <f t="shared" si="9"/>
        <v>45001</v>
      </c>
    </row>
    <row r="4855">
      <c r="A4855" s="1" t="s">
        <v>4892</v>
      </c>
      <c r="C4855" s="1">
        <v>4.0</v>
      </c>
      <c r="D4855" s="1">
        <v>4.0</v>
      </c>
      <c r="E4855" s="1">
        <v>16.0</v>
      </c>
      <c r="F4855" s="1" t="s">
        <v>23</v>
      </c>
      <c r="H4855" s="2">
        <v>45000.0</v>
      </c>
      <c r="J4855" s="3">
        <f t="shared" si="2"/>
        <v>4</v>
      </c>
      <c r="K4855" s="4">
        <f t="shared" si="3"/>
        <v>4</v>
      </c>
      <c r="L4855" s="4">
        <f t="shared" si="4"/>
        <v>16</v>
      </c>
      <c r="S4855" s="1" t="s">
        <v>4892</v>
      </c>
      <c r="T4855" s="4" t="str">
        <f t="shared" si="5"/>
        <v>UNKNOWN</v>
      </c>
      <c r="U4855" s="4" t="str">
        <f t="shared" si="6"/>
        <v>UNKNOWN</v>
      </c>
      <c r="V4855" s="4" t="str">
        <f t="shared" si="7"/>
        <v>Credit Card</v>
      </c>
      <c r="W4855" s="4">
        <f t="shared" ref="W4855:Y4855" si="4862">IF(OR(J4855 = "ERROR", J4855 = ""), "UNKNOWN", J4855)</f>
        <v>4</v>
      </c>
      <c r="X4855" s="4">
        <f t="shared" si="4862"/>
        <v>4</v>
      </c>
      <c r="Y4855" s="4">
        <f t="shared" si="4862"/>
        <v>16</v>
      </c>
      <c r="Z4855" s="5">
        <f t="shared" si="9"/>
        <v>45000</v>
      </c>
    </row>
    <row r="4856">
      <c r="A4856" s="1" t="s">
        <v>4893</v>
      </c>
      <c r="B4856" s="1" t="s">
        <v>32</v>
      </c>
      <c r="C4856" s="1">
        <v>3.0</v>
      </c>
      <c r="D4856" s="1">
        <v>1.0</v>
      </c>
      <c r="E4856" s="1">
        <v>3.0</v>
      </c>
      <c r="F4856" s="1" t="s">
        <v>28</v>
      </c>
      <c r="H4856" s="2">
        <v>45000.0</v>
      </c>
      <c r="J4856" s="3">
        <f t="shared" si="2"/>
        <v>3</v>
      </c>
      <c r="K4856" s="4">
        <f t="shared" si="3"/>
        <v>1</v>
      </c>
      <c r="L4856" s="4">
        <f t="shared" si="4"/>
        <v>3</v>
      </c>
      <c r="S4856" s="1" t="s">
        <v>4893</v>
      </c>
      <c r="T4856" s="4" t="str">
        <f t="shared" si="5"/>
        <v>Cookie</v>
      </c>
      <c r="U4856" s="4" t="str">
        <f t="shared" si="6"/>
        <v>UNKNOWN</v>
      </c>
      <c r="V4856" s="4" t="str">
        <f t="shared" si="7"/>
        <v>Cash</v>
      </c>
      <c r="W4856" s="4">
        <f t="shared" ref="W4856:Y4856" si="4863">IF(OR(J4856 = "ERROR", J4856 = ""), "UNKNOWN", J4856)</f>
        <v>3</v>
      </c>
      <c r="X4856" s="4">
        <f t="shared" si="4863"/>
        <v>1</v>
      </c>
      <c r="Y4856" s="4">
        <f t="shared" si="4863"/>
        <v>3</v>
      </c>
      <c r="Z4856" s="5">
        <f t="shared" si="9"/>
        <v>45000</v>
      </c>
    </row>
    <row r="4857">
      <c r="A4857" s="1" t="s">
        <v>4894</v>
      </c>
      <c r="B4857" s="1" t="s">
        <v>27</v>
      </c>
      <c r="C4857" s="1">
        <v>2.0</v>
      </c>
      <c r="D4857" s="1">
        <v>3.0</v>
      </c>
      <c r="E4857" s="1">
        <v>6.0</v>
      </c>
      <c r="F4857" s="1" t="s">
        <v>28</v>
      </c>
      <c r="G4857" s="1" t="s">
        <v>29</v>
      </c>
      <c r="H4857" s="2">
        <v>45071.0</v>
      </c>
      <c r="J4857" s="3">
        <f t="shared" si="2"/>
        <v>2</v>
      </c>
      <c r="K4857" s="4">
        <f t="shared" si="3"/>
        <v>3</v>
      </c>
      <c r="L4857" s="4">
        <f t="shared" si="4"/>
        <v>6</v>
      </c>
      <c r="S4857" s="1" t="s">
        <v>4894</v>
      </c>
      <c r="T4857" s="4" t="str">
        <f t="shared" si="5"/>
        <v>Cake</v>
      </c>
      <c r="U4857" s="4" t="str">
        <f t="shared" si="6"/>
        <v>In-store</v>
      </c>
      <c r="V4857" s="4" t="str">
        <f t="shared" si="7"/>
        <v>Cash</v>
      </c>
      <c r="W4857" s="4">
        <f t="shared" ref="W4857:Y4857" si="4864">IF(OR(J4857 = "ERROR", J4857 = ""), "UNKNOWN", J4857)</f>
        <v>2</v>
      </c>
      <c r="X4857" s="4">
        <f t="shared" si="4864"/>
        <v>3</v>
      </c>
      <c r="Y4857" s="4">
        <f t="shared" si="4864"/>
        <v>6</v>
      </c>
      <c r="Z4857" s="5">
        <f t="shared" si="9"/>
        <v>45071</v>
      </c>
    </row>
    <row r="4858">
      <c r="A4858" s="1" t="s">
        <v>4895</v>
      </c>
      <c r="B4858" s="1" t="s">
        <v>27</v>
      </c>
      <c r="C4858" s="1">
        <v>4.0</v>
      </c>
      <c r="D4858" s="1">
        <v>3.0</v>
      </c>
      <c r="F4858" s="1" t="s">
        <v>28</v>
      </c>
      <c r="G4858" s="1" t="s">
        <v>29</v>
      </c>
      <c r="H4858" s="2">
        <v>45014.0</v>
      </c>
      <c r="J4858" s="3">
        <f t="shared" si="2"/>
        <v>4</v>
      </c>
      <c r="K4858" s="4">
        <f t="shared" si="3"/>
        <v>3</v>
      </c>
      <c r="L4858" s="4">
        <f t="shared" si="4"/>
        <v>12</v>
      </c>
      <c r="S4858" s="1" t="s">
        <v>4895</v>
      </c>
      <c r="T4858" s="4" t="str">
        <f t="shared" si="5"/>
        <v>Cake</v>
      </c>
      <c r="U4858" s="4" t="str">
        <f t="shared" si="6"/>
        <v>In-store</v>
      </c>
      <c r="V4858" s="4" t="str">
        <f t="shared" si="7"/>
        <v>Cash</v>
      </c>
      <c r="W4858" s="4">
        <f t="shared" ref="W4858:Y4858" si="4865">IF(OR(J4858 = "ERROR", J4858 = ""), "UNKNOWN", J4858)</f>
        <v>4</v>
      </c>
      <c r="X4858" s="4">
        <f t="shared" si="4865"/>
        <v>3</v>
      </c>
      <c r="Y4858" s="4">
        <f t="shared" si="4865"/>
        <v>12</v>
      </c>
      <c r="Z4858" s="5">
        <f t="shared" si="9"/>
        <v>45014</v>
      </c>
    </row>
    <row r="4859">
      <c r="A4859" s="1" t="s">
        <v>4896</v>
      </c>
      <c r="B4859" s="1" t="s">
        <v>22</v>
      </c>
      <c r="C4859" s="1">
        <v>3.0</v>
      </c>
      <c r="D4859" s="1">
        <v>2.0</v>
      </c>
      <c r="E4859" s="1">
        <v>6.0</v>
      </c>
      <c r="F4859" s="1" t="s">
        <v>39</v>
      </c>
      <c r="H4859" s="6">
        <v>45257.0</v>
      </c>
      <c r="J4859" s="3">
        <f t="shared" si="2"/>
        <v>3</v>
      </c>
      <c r="K4859" s="4">
        <f t="shared" si="3"/>
        <v>2</v>
      </c>
      <c r="L4859" s="4">
        <f t="shared" si="4"/>
        <v>6</v>
      </c>
      <c r="S4859" s="1" t="s">
        <v>4896</v>
      </c>
      <c r="T4859" s="4" t="str">
        <f t="shared" si="5"/>
        <v>Coffee</v>
      </c>
      <c r="U4859" s="4" t="str">
        <f t="shared" si="6"/>
        <v>UNKNOWN</v>
      </c>
      <c r="V4859" s="4" t="str">
        <f t="shared" si="7"/>
        <v>Digital Wallet</v>
      </c>
      <c r="W4859" s="4">
        <f t="shared" ref="W4859:Y4859" si="4866">IF(OR(J4859 = "ERROR", J4859 = ""), "UNKNOWN", J4859)</f>
        <v>3</v>
      </c>
      <c r="X4859" s="4">
        <f t="shared" si="4866"/>
        <v>2</v>
      </c>
      <c r="Y4859" s="4">
        <f t="shared" si="4866"/>
        <v>6</v>
      </c>
      <c r="Z4859" s="7">
        <f t="shared" si="9"/>
        <v>45257</v>
      </c>
    </row>
    <row r="4860">
      <c r="A4860" s="1" t="s">
        <v>4897</v>
      </c>
      <c r="B4860" s="1" t="s">
        <v>41</v>
      </c>
      <c r="C4860" s="1">
        <v>5.0</v>
      </c>
      <c r="D4860" s="1">
        <v>4.0</v>
      </c>
      <c r="E4860" s="1">
        <v>20.0</v>
      </c>
      <c r="F4860" s="1" t="s">
        <v>23</v>
      </c>
      <c r="G4860" s="1" t="s">
        <v>29</v>
      </c>
      <c r="H4860" s="2">
        <v>45153.0</v>
      </c>
      <c r="J4860" s="3">
        <f t="shared" si="2"/>
        <v>5</v>
      </c>
      <c r="K4860" s="4">
        <f t="shared" si="3"/>
        <v>4</v>
      </c>
      <c r="L4860" s="4">
        <f t="shared" si="4"/>
        <v>20</v>
      </c>
      <c r="S4860" s="1" t="s">
        <v>4897</v>
      </c>
      <c r="T4860" s="4" t="str">
        <f t="shared" si="5"/>
        <v>Smoothie</v>
      </c>
      <c r="U4860" s="4" t="str">
        <f t="shared" si="6"/>
        <v>In-store</v>
      </c>
      <c r="V4860" s="4" t="str">
        <f t="shared" si="7"/>
        <v>Credit Card</v>
      </c>
      <c r="W4860" s="4">
        <f t="shared" ref="W4860:Y4860" si="4867">IF(OR(J4860 = "ERROR", J4860 = ""), "UNKNOWN", J4860)</f>
        <v>5</v>
      </c>
      <c r="X4860" s="4">
        <f t="shared" si="4867"/>
        <v>4</v>
      </c>
      <c r="Y4860" s="4">
        <f t="shared" si="4867"/>
        <v>20</v>
      </c>
      <c r="Z4860" s="5">
        <f t="shared" si="9"/>
        <v>45153</v>
      </c>
    </row>
    <row r="4861">
      <c r="A4861" s="1" t="s">
        <v>4898</v>
      </c>
      <c r="B4861" s="1" t="s">
        <v>32</v>
      </c>
      <c r="C4861" s="1">
        <v>3.0</v>
      </c>
      <c r="D4861" s="1">
        <v>1.0</v>
      </c>
      <c r="E4861" s="1">
        <v>3.0</v>
      </c>
      <c r="F4861" s="1" t="s">
        <v>23</v>
      </c>
      <c r="G4861" s="1" t="s">
        <v>24</v>
      </c>
      <c r="H4861" s="6">
        <v>45225.0</v>
      </c>
      <c r="J4861" s="3">
        <f t="shared" si="2"/>
        <v>3</v>
      </c>
      <c r="K4861" s="4">
        <f t="shared" si="3"/>
        <v>1</v>
      </c>
      <c r="L4861" s="4">
        <f t="shared" si="4"/>
        <v>3</v>
      </c>
      <c r="S4861" s="1" t="s">
        <v>4898</v>
      </c>
      <c r="T4861" s="4" t="str">
        <f t="shared" si="5"/>
        <v>Cookie</v>
      </c>
      <c r="U4861" s="4" t="str">
        <f t="shared" si="6"/>
        <v>Takeaway</v>
      </c>
      <c r="V4861" s="4" t="str">
        <f t="shared" si="7"/>
        <v>Credit Card</v>
      </c>
      <c r="W4861" s="4">
        <f t="shared" ref="W4861:Y4861" si="4868">IF(OR(J4861 = "ERROR", J4861 = ""), "UNKNOWN", J4861)</f>
        <v>3</v>
      </c>
      <c r="X4861" s="4">
        <f t="shared" si="4868"/>
        <v>1</v>
      </c>
      <c r="Y4861" s="4">
        <f t="shared" si="4868"/>
        <v>3</v>
      </c>
      <c r="Z4861" s="7">
        <f t="shared" si="9"/>
        <v>45225</v>
      </c>
    </row>
    <row r="4862">
      <c r="A4862" s="1" t="s">
        <v>4899</v>
      </c>
      <c r="B4862" s="1" t="s">
        <v>25</v>
      </c>
      <c r="C4862" s="1">
        <v>5.0</v>
      </c>
      <c r="D4862" s="1">
        <v>1.5</v>
      </c>
      <c r="E4862" s="1">
        <v>7.5</v>
      </c>
      <c r="F4862" s="1" t="s">
        <v>28</v>
      </c>
      <c r="G4862" s="1" t="s">
        <v>29</v>
      </c>
      <c r="H4862" s="6">
        <v>45257.0</v>
      </c>
      <c r="J4862" s="3">
        <f t="shared" si="2"/>
        <v>5</v>
      </c>
      <c r="K4862" s="4">
        <f t="shared" si="3"/>
        <v>1.5</v>
      </c>
      <c r="L4862" s="4">
        <f t="shared" si="4"/>
        <v>7.5</v>
      </c>
      <c r="S4862" s="1" t="s">
        <v>4899</v>
      </c>
      <c r="T4862" s="4" t="str">
        <f t="shared" si="5"/>
        <v>UNKNOWN</v>
      </c>
      <c r="U4862" s="4" t="str">
        <f t="shared" si="6"/>
        <v>In-store</v>
      </c>
      <c r="V4862" s="4" t="str">
        <f t="shared" si="7"/>
        <v>Cash</v>
      </c>
      <c r="W4862" s="4">
        <f t="shared" ref="W4862:Y4862" si="4869">IF(OR(J4862 = "ERROR", J4862 = ""), "UNKNOWN", J4862)</f>
        <v>5</v>
      </c>
      <c r="X4862" s="4">
        <f t="shared" si="4869"/>
        <v>1.5</v>
      </c>
      <c r="Y4862" s="4">
        <f t="shared" si="4869"/>
        <v>7.5</v>
      </c>
      <c r="Z4862" s="7">
        <f t="shared" si="9"/>
        <v>45257</v>
      </c>
    </row>
    <row r="4863">
      <c r="A4863" s="1" t="s">
        <v>4900</v>
      </c>
      <c r="B4863" s="1" t="s">
        <v>32</v>
      </c>
      <c r="C4863" s="1">
        <v>5.0</v>
      </c>
      <c r="D4863" s="1">
        <v>1.0</v>
      </c>
      <c r="E4863" s="1">
        <v>5.0</v>
      </c>
      <c r="F4863" s="1" t="s">
        <v>23</v>
      </c>
      <c r="G4863" s="1" t="s">
        <v>29</v>
      </c>
      <c r="H4863" s="2">
        <v>44971.0</v>
      </c>
      <c r="J4863" s="3">
        <f t="shared" si="2"/>
        <v>5</v>
      </c>
      <c r="K4863" s="4">
        <f t="shared" si="3"/>
        <v>1</v>
      </c>
      <c r="L4863" s="4">
        <f t="shared" si="4"/>
        <v>5</v>
      </c>
      <c r="S4863" s="1" t="s">
        <v>4900</v>
      </c>
      <c r="T4863" s="4" t="str">
        <f t="shared" si="5"/>
        <v>Cookie</v>
      </c>
      <c r="U4863" s="4" t="str">
        <f t="shared" si="6"/>
        <v>In-store</v>
      </c>
      <c r="V4863" s="4" t="str">
        <f t="shared" si="7"/>
        <v>Credit Card</v>
      </c>
      <c r="W4863" s="4">
        <f t="shared" ref="W4863:Y4863" si="4870">IF(OR(J4863 = "ERROR", J4863 = ""), "UNKNOWN", J4863)</f>
        <v>5</v>
      </c>
      <c r="X4863" s="4">
        <f t="shared" si="4870"/>
        <v>1</v>
      </c>
      <c r="Y4863" s="4">
        <f t="shared" si="4870"/>
        <v>5</v>
      </c>
      <c r="Z4863" s="5">
        <f t="shared" si="9"/>
        <v>44971</v>
      </c>
    </row>
    <row r="4864">
      <c r="A4864" s="1" t="s">
        <v>4901</v>
      </c>
      <c r="B4864" s="1" t="s">
        <v>22</v>
      </c>
      <c r="C4864" s="1">
        <v>1.0</v>
      </c>
      <c r="E4864" s="1">
        <v>2.0</v>
      </c>
      <c r="H4864" s="6">
        <v>45215.0</v>
      </c>
      <c r="J4864" s="3">
        <f t="shared" si="2"/>
        <v>1</v>
      </c>
      <c r="K4864" s="4">
        <f t="shared" si="3"/>
        <v>2</v>
      </c>
      <c r="L4864" s="4">
        <f t="shared" si="4"/>
        <v>2</v>
      </c>
      <c r="S4864" s="1" t="s">
        <v>4901</v>
      </c>
      <c r="T4864" s="4" t="str">
        <f t="shared" si="5"/>
        <v>Coffee</v>
      </c>
      <c r="U4864" s="4" t="str">
        <f t="shared" si="6"/>
        <v>UNKNOWN</v>
      </c>
      <c r="V4864" s="4" t="str">
        <f t="shared" si="7"/>
        <v>UNKNOWN</v>
      </c>
      <c r="W4864" s="4">
        <f t="shared" ref="W4864:Y4864" si="4871">IF(OR(J4864 = "ERROR", J4864 = ""), "UNKNOWN", J4864)</f>
        <v>1</v>
      </c>
      <c r="X4864" s="4">
        <f t="shared" si="4871"/>
        <v>2</v>
      </c>
      <c r="Y4864" s="4">
        <f t="shared" si="4871"/>
        <v>2</v>
      </c>
      <c r="Z4864" s="7">
        <f t="shared" si="9"/>
        <v>45215</v>
      </c>
    </row>
    <row r="4865">
      <c r="A4865" s="1" t="s">
        <v>4902</v>
      </c>
      <c r="B4865" s="1" t="s">
        <v>44</v>
      </c>
      <c r="C4865" s="1">
        <v>3.0</v>
      </c>
      <c r="D4865" s="1">
        <v>4.0</v>
      </c>
      <c r="E4865" s="1">
        <v>12.0</v>
      </c>
      <c r="F4865" s="1" t="s">
        <v>23</v>
      </c>
      <c r="H4865" s="2">
        <v>45024.0</v>
      </c>
      <c r="J4865" s="3">
        <f t="shared" si="2"/>
        <v>3</v>
      </c>
      <c r="K4865" s="4">
        <f t="shared" si="3"/>
        <v>4</v>
      </c>
      <c r="L4865" s="4">
        <f t="shared" si="4"/>
        <v>12</v>
      </c>
      <c r="S4865" s="1" t="s">
        <v>4902</v>
      </c>
      <c r="T4865" s="4" t="str">
        <f t="shared" si="5"/>
        <v>Sandwich</v>
      </c>
      <c r="U4865" s="4" t="str">
        <f t="shared" si="6"/>
        <v>UNKNOWN</v>
      </c>
      <c r="V4865" s="4" t="str">
        <f t="shared" si="7"/>
        <v>Credit Card</v>
      </c>
      <c r="W4865" s="4">
        <f t="shared" ref="W4865:Y4865" si="4872">IF(OR(J4865 = "ERROR", J4865 = ""), "UNKNOWN", J4865)</f>
        <v>3</v>
      </c>
      <c r="X4865" s="4">
        <f t="shared" si="4872"/>
        <v>4</v>
      </c>
      <c r="Y4865" s="4">
        <f t="shared" si="4872"/>
        <v>12</v>
      </c>
      <c r="Z4865" s="5">
        <f t="shared" si="9"/>
        <v>45024</v>
      </c>
    </row>
    <row r="4866">
      <c r="A4866" s="1" t="s">
        <v>4903</v>
      </c>
      <c r="B4866" s="1" t="s">
        <v>30</v>
      </c>
      <c r="C4866" s="1">
        <v>4.0</v>
      </c>
      <c r="D4866" s="1">
        <v>5.0</v>
      </c>
      <c r="E4866" s="1">
        <v>20.0</v>
      </c>
      <c r="H4866" s="2">
        <v>45070.0</v>
      </c>
      <c r="J4866" s="3">
        <f t="shared" si="2"/>
        <v>4</v>
      </c>
      <c r="K4866" s="4">
        <f t="shared" si="3"/>
        <v>5</v>
      </c>
      <c r="L4866" s="4">
        <f t="shared" si="4"/>
        <v>20</v>
      </c>
      <c r="S4866" s="1" t="s">
        <v>4903</v>
      </c>
      <c r="T4866" s="4" t="str">
        <f t="shared" si="5"/>
        <v>UNKNOWN</v>
      </c>
      <c r="U4866" s="4" t="str">
        <f t="shared" si="6"/>
        <v>UNKNOWN</v>
      </c>
      <c r="V4866" s="4" t="str">
        <f t="shared" si="7"/>
        <v>UNKNOWN</v>
      </c>
      <c r="W4866" s="4">
        <f t="shared" ref="W4866:Y4866" si="4873">IF(OR(J4866 = "ERROR", J4866 = ""), "UNKNOWN", J4866)</f>
        <v>4</v>
      </c>
      <c r="X4866" s="4">
        <f t="shared" si="4873"/>
        <v>5</v>
      </c>
      <c r="Y4866" s="4">
        <f t="shared" si="4873"/>
        <v>20</v>
      </c>
      <c r="Z4866" s="5">
        <f t="shared" si="9"/>
        <v>45070</v>
      </c>
    </row>
    <row r="4867">
      <c r="A4867" s="1" t="s">
        <v>4904</v>
      </c>
      <c r="B4867" s="1" t="s">
        <v>22</v>
      </c>
      <c r="C4867" s="1">
        <v>4.0</v>
      </c>
      <c r="D4867" s="1">
        <v>2.0</v>
      </c>
      <c r="E4867" s="1">
        <v>8.0</v>
      </c>
      <c r="F4867" s="1" t="s">
        <v>28</v>
      </c>
      <c r="G4867" s="1" t="s">
        <v>29</v>
      </c>
      <c r="H4867" s="2">
        <v>45128.0</v>
      </c>
      <c r="J4867" s="3">
        <f t="shared" si="2"/>
        <v>4</v>
      </c>
      <c r="K4867" s="4">
        <f t="shared" si="3"/>
        <v>2</v>
      </c>
      <c r="L4867" s="4">
        <f t="shared" si="4"/>
        <v>8</v>
      </c>
      <c r="S4867" s="1" t="s">
        <v>4904</v>
      </c>
      <c r="T4867" s="4" t="str">
        <f t="shared" si="5"/>
        <v>Coffee</v>
      </c>
      <c r="U4867" s="4" t="str">
        <f t="shared" si="6"/>
        <v>In-store</v>
      </c>
      <c r="V4867" s="4" t="str">
        <f t="shared" si="7"/>
        <v>Cash</v>
      </c>
      <c r="W4867" s="4">
        <f t="shared" ref="W4867:Y4867" si="4874">IF(OR(J4867 = "ERROR", J4867 = ""), "UNKNOWN", J4867)</f>
        <v>4</v>
      </c>
      <c r="X4867" s="4">
        <f t="shared" si="4874"/>
        <v>2</v>
      </c>
      <c r="Y4867" s="4">
        <f t="shared" si="4874"/>
        <v>8</v>
      </c>
      <c r="Z4867" s="5">
        <f t="shared" si="9"/>
        <v>45128</v>
      </c>
    </row>
    <row r="4868">
      <c r="A4868" s="1" t="s">
        <v>4905</v>
      </c>
      <c r="B4868" s="1" t="s">
        <v>32</v>
      </c>
      <c r="C4868" s="1">
        <v>4.0</v>
      </c>
      <c r="D4868" s="1">
        <v>1.0</v>
      </c>
      <c r="E4868" s="1">
        <v>4.0</v>
      </c>
      <c r="F4868" s="1" t="s">
        <v>39</v>
      </c>
      <c r="H4868" s="2">
        <v>45034.0</v>
      </c>
      <c r="J4868" s="3">
        <f t="shared" si="2"/>
        <v>4</v>
      </c>
      <c r="K4868" s="4">
        <f t="shared" si="3"/>
        <v>1</v>
      </c>
      <c r="L4868" s="4">
        <f t="shared" si="4"/>
        <v>4</v>
      </c>
      <c r="S4868" s="1" t="s">
        <v>4905</v>
      </c>
      <c r="T4868" s="4" t="str">
        <f t="shared" si="5"/>
        <v>Cookie</v>
      </c>
      <c r="U4868" s="4" t="str">
        <f t="shared" si="6"/>
        <v>UNKNOWN</v>
      </c>
      <c r="V4868" s="4" t="str">
        <f t="shared" si="7"/>
        <v>Digital Wallet</v>
      </c>
      <c r="W4868" s="4">
        <f t="shared" ref="W4868:Y4868" si="4875">IF(OR(J4868 = "ERROR", J4868 = ""), "UNKNOWN", J4868)</f>
        <v>4</v>
      </c>
      <c r="X4868" s="4">
        <f t="shared" si="4875"/>
        <v>1</v>
      </c>
      <c r="Y4868" s="4">
        <f t="shared" si="4875"/>
        <v>4</v>
      </c>
      <c r="Z4868" s="5">
        <f t="shared" si="9"/>
        <v>45034</v>
      </c>
    </row>
    <row r="4869">
      <c r="A4869" s="1" t="s">
        <v>4906</v>
      </c>
      <c r="B4869" s="1" t="s">
        <v>41</v>
      </c>
      <c r="C4869" s="1">
        <v>4.0</v>
      </c>
      <c r="D4869" s="1">
        <v>4.0</v>
      </c>
      <c r="E4869" s="1">
        <v>16.0</v>
      </c>
      <c r="H4869" s="6">
        <v>45285.0</v>
      </c>
      <c r="J4869" s="3">
        <f t="shared" si="2"/>
        <v>4</v>
      </c>
      <c r="K4869" s="4">
        <f t="shared" si="3"/>
        <v>4</v>
      </c>
      <c r="L4869" s="4">
        <f t="shared" si="4"/>
        <v>16</v>
      </c>
      <c r="S4869" s="1" t="s">
        <v>4906</v>
      </c>
      <c r="T4869" s="4" t="str">
        <f t="shared" si="5"/>
        <v>Smoothie</v>
      </c>
      <c r="U4869" s="4" t="str">
        <f t="shared" si="6"/>
        <v>UNKNOWN</v>
      </c>
      <c r="V4869" s="4" t="str">
        <f t="shared" si="7"/>
        <v>UNKNOWN</v>
      </c>
      <c r="W4869" s="4">
        <f t="shared" ref="W4869:Y4869" si="4876">IF(OR(J4869 = "ERROR", J4869 = ""), "UNKNOWN", J4869)</f>
        <v>4</v>
      </c>
      <c r="X4869" s="4">
        <f t="shared" si="4876"/>
        <v>4</v>
      </c>
      <c r="Y4869" s="4">
        <f t="shared" si="4876"/>
        <v>16</v>
      </c>
      <c r="Z4869" s="7">
        <f t="shared" si="9"/>
        <v>45285</v>
      </c>
    </row>
    <row r="4870">
      <c r="A4870" s="1" t="s">
        <v>4907</v>
      </c>
      <c r="B4870" s="1" t="s">
        <v>44</v>
      </c>
      <c r="C4870" s="1">
        <v>1.0</v>
      </c>
      <c r="D4870" s="1">
        <v>4.0</v>
      </c>
      <c r="E4870" s="1">
        <v>4.0</v>
      </c>
      <c r="G4870" s="1" t="s">
        <v>29</v>
      </c>
      <c r="H4870" s="2">
        <v>45127.0</v>
      </c>
      <c r="J4870" s="3">
        <f t="shared" si="2"/>
        <v>1</v>
      </c>
      <c r="K4870" s="4">
        <f t="shared" si="3"/>
        <v>4</v>
      </c>
      <c r="L4870" s="4">
        <f t="shared" si="4"/>
        <v>4</v>
      </c>
      <c r="S4870" s="1" t="s">
        <v>4907</v>
      </c>
      <c r="T4870" s="4" t="str">
        <f t="shared" si="5"/>
        <v>Sandwich</v>
      </c>
      <c r="U4870" s="4" t="str">
        <f t="shared" si="6"/>
        <v>In-store</v>
      </c>
      <c r="V4870" s="4" t="str">
        <f t="shared" si="7"/>
        <v>UNKNOWN</v>
      </c>
      <c r="W4870" s="4">
        <f t="shared" ref="W4870:Y4870" si="4877">IF(OR(J4870 = "ERROR", J4870 = ""), "UNKNOWN", J4870)</f>
        <v>1</v>
      </c>
      <c r="X4870" s="4">
        <f t="shared" si="4877"/>
        <v>4</v>
      </c>
      <c r="Y4870" s="4">
        <f t="shared" si="4877"/>
        <v>4</v>
      </c>
      <c r="Z4870" s="5">
        <f t="shared" si="9"/>
        <v>45127</v>
      </c>
    </row>
    <row r="4871">
      <c r="A4871" s="1" t="s">
        <v>4908</v>
      </c>
      <c r="B4871" s="1" t="s">
        <v>27</v>
      </c>
      <c r="C4871" s="1">
        <v>2.0</v>
      </c>
      <c r="D4871" s="1">
        <v>3.0</v>
      </c>
      <c r="E4871" s="1">
        <v>6.0</v>
      </c>
      <c r="F4871" s="1" t="s">
        <v>28</v>
      </c>
      <c r="H4871" s="2">
        <v>45108.0</v>
      </c>
      <c r="J4871" s="3">
        <f t="shared" si="2"/>
        <v>2</v>
      </c>
      <c r="K4871" s="4">
        <f t="shared" si="3"/>
        <v>3</v>
      </c>
      <c r="L4871" s="4">
        <f t="shared" si="4"/>
        <v>6</v>
      </c>
      <c r="S4871" s="1" t="s">
        <v>4908</v>
      </c>
      <c r="T4871" s="4" t="str">
        <f t="shared" si="5"/>
        <v>Cake</v>
      </c>
      <c r="U4871" s="4" t="str">
        <f t="shared" si="6"/>
        <v>UNKNOWN</v>
      </c>
      <c r="V4871" s="4" t="str">
        <f t="shared" si="7"/>
        <v>Cash</v>
      </c>
      <c r="W4871" s="4">
        <f t="shared" ref="W4871:Y4871" si="4878">IF(OR(J4871 = "ERROR", J4871 = ""), "UNKNOWN", J4871)</f>
        <v>2</v>
      </c>
      <c r="X4871" s="4">
        <f t="shared" si="4878"/>
        <v>3</v>
      </c>
      <c r="Y4871" s="4">
        <f t="shared" si="4878"/>
        <v>6</v>
      </c>
      <c r="Z4871" s="5">
        <f t="shared" si="9"/>
        <v>45108</v>
      </c>
    </row>
    <row r="4872">
      <c r="A4872" s="1" t="s">
        <v>4909</v>
      </c>
      <c r="B4872" s="1" t="s">
        <v>81</v>
      </c>
      <c r="C4872" s="1" t="s">
        <v>30</v>
      </c>
      <c r="D4872" s="1">
        <v>1.5</v>
      </c>
      <c r="E4872" s="1">
        <v>6.0</v>
      </c>
      <c r="F4872" s="1" t="s">
        <v>39</v>
      </c>
      <c r="G4872" s="1" t="s">
        <v>24</v>
      </c>
      <c r="H4872" s="2">
        <v>45092.0</v>
      </c>
      <c r="J4872" s="3">
        <f t="shared" si="2"/>
        <v>4</v>
      </c>
      <c r="K4872" s="4">
        <f t="shared" si="3"/>
        <v>1.5</v>
      </c>
      <c r="L4872" s="4">
        <f t="shared" si="4"/>
        <v>6</v>
      </c>
      <c r="S4872" s="1" t="s">
        <v>4909</v>
      </c>
      <c r="T4872" s="4" t="str">
        <f t="shared" si="5"/>
        <v>Tea</v>
      </c>
      <c r="U4872" s="4" t="str">
        <f t="shared" si="6"/>
        <v>Takeaway</v>
      </c>
      <c r="V4872" s="4" t="str">
        <f t="shared" si="7"/>
        <v>Digital Wallet</v>
      </c>
      <c r="W4872" s="4">
        <f t="shared" ref="W4872:Y4872" si="4879">IF(OR(J4872 = "ERROR", J4872 = ""), "UNKNOWN", J4872)</f>
        <v>4</v>
      </c>
      <c r="X4872" s="4">
        <f t="shared" si="4879"/>
        <v>1.5</v>
      </c>
      <c r="Y4872" s="4">
        <f t="shared" si="4879"/>
        <v>6</v>
      </c>
      <c r="Z4872" s="5">
        <f t="shared" si="9"/>
        <v>45092</v>
      </c>
    </row>
    <row r="4873">
      <c r="A4873" s="1" t="s">
        <v>4910</v>
      </c>
      <c r="B4873" s="1" t="s">
        <v>27</v>
      </c>
      <c r="C4873" s="1">
        <v>5.0</v>
      </c>
      <c r="D4873" s="1">
        <v>3.0</v>
      </c>
      <c r="F4873" s="1" t="s">
        <v>23</v>
      </c>
      <c r="G4873" s="1" t="s">
        <v>29</v>
      </c>
      <c r="H4873" s="6">
        <v>45254.0</v>
      </c>
      <c r="J4873" s="3">
        <f t="shared" si="2"/>
        <v>5</v>
      </c>
      <c r="K4873" s="4">
        <f t="shared" si="3"/>
        <v>3</v>
      </c>
      <c r="L4873" s="4">
        <f t="shared" si="4"/>
        <v>15</v>
      </c>
      <c r="S4873" s="1" t="s">
        <v>4910</v>
      </c>
      <c r="T4873" s="4" t="str">
        <f t="shared" si="5"/>
        <v>Cake</v>
      </c>
      <c r="U4873" s="4" t="str">
        <f t="shared" si="6"/>
        <v>In-store</v>
      </c>
      <c r="V4873" s="4" t="str">
        <f t="shared" si="7"/>
        <v>Credit Card</v>
      </c>
      <c r="W4873" s="4">
        <f t="shared" ref="W4873:Y4873" si="4880">IF(OR(J4873 = "ERROR", J4873 = ""), "UNKNOWN", J4873)</f>
        <v>5</v>
      </c>
      <c r="X4873" s="4">
        <f t="shared" si="4880"/>
        <v>3</v>
      </c>
      <c r="Y4873" s="4">
        <f t="shared" si="4880"/>
        <v>15</v>
      </c>
      <c r="Z4873" s="7">
        <f t="shared" si="9"/>
        <v>45254</v>
      </c>
    </row>
    <row r="4874">
      <c r="A4874" s="1" t="s">
        <v>4911</v>
      </c>
      <c r="B4874" s="1" t="s">
        <v>25</v>
      </c>
      <c r="C4874" s="1">
        <v>3.0</v>
      </c>
      <c r="D4874" s="1">
        <v>3.0</v>
      </c>
      <c r="E4874" s="1">
        <v>9.0</v>
      </c>
      <c r="F4874" s="1" t="s">
        <v>30</v>
      </c>
      <c r="G4874" s="1" t="s">
        <v>29</v>
      </c>
      <c r="H4874" s="2">
        <v>45175.0</v>
      </c>
      <c r="J4874" s="3">
        <f t="shared" si="2"/>
        <v>3</v>
      </c>
      <c r="K4874" s="4">
        <f t="shared" si="3"/>
        <v>3</v>
      </c>
      <c r="L4874" s="4">
        <f t="shared" si="4"/>
        <v>9</v>
      </c>
      <c r="S4874" s="1" t="s">
        <v>4911</v>
      </c>
      <c r="T4874" s="4" t="str">
        <f t="shared" si="5"/>
        <v>UNKNOWN</v>
      </c>
      <c r="U4874" s="4" t="str">
        <f t="shared" si="6"/>
        <v>In-store</v>
      </c>
      <c r="V4874" s="4" t="str">
        <f t="shared" si="7"/>
        <v>UNKNOWN</v>
      </c>
      <c r="W4874" s="4">
        <f t="shared" ref="W4874:Y4874" si="4881">IF(OR(J4874 = "ERROR", J4874 = ""), "UNKNOWN", J4874)</f>
        <v>3</v>
      </c>
      <c r="X4874" s="4">
        <f t="shared" si="4881"/>
        <v>3</v>
      </c>
      <c r="Y4874" s="4">
        <f t="shared" si="4881"/>
        <v>9</v>
      </c>
      <c r="Z4874" s="5">
        <f t="shared" si="9"/>
        <v>45175</v>
      </c>
    </row>
    <row r="4875">
      <c r="A4875" s="1" t="s">
        <v>4912</v>
      </c>
      <c r="B4875" s="1" t="s">
        <v>27</v>
      </c>
      <c r="C4875" s="1">
        <v>1.0</v>
      </c>
      <c r="D4875" s="1">
        <v>3.0</v>
      </c>
      <c r="E4875" s="1">
        <v>3.0</v>
      </c>
      <c r="F4875" s="1" t="s">
        <v>28</v>
      </c>
      <c r="G4875" s="1" t="s">
        <v>24</v>
      </c>
      <c r="H4875" s="2">
        <v>44947.0</v>
      </c>
      <c r="J4875" s="3">
        <f t="shared" si="2"/>
        <v>1</v>
      </c>
      <c r="K4875" s="4">
        <f t="shared" si="3"/>
        <v>3</v>
      </c>
      <c r="L4875" s="4">
        <f t="shared" si="4"/>
        <v>3</v>
      </c>
      <c r="S4875" s="1" t="s">
        <v>4912</v>
      </c>
      <c r="T4875" s="4" t="str">
        <f t="shared" si="5"/>
        <v>Cake</v>
      </c>
      <c r="U4875" s="4" t="str">
        <f t="shared" si="6"/>
        <v>Takeaway</v>
      </c>
      <c r="V4875" s="4" t="str">
        <f t="shared" si="7"/>
        <v>Cash</v>
      </c>
      <c r="W4875" s="4">
        <f t="shared" ref="W4875:Y4875" si="4882">IF(OR(J4875 = "ERROR", J4875 = ""), "UNKNOWN", J4875)</f>
        <v>1</v>
      </c>
      <c r="X4875" s="4">
        <f t="shared" si="4882"/>
        <v>3</v>
      </c>
      <c r="Y4875" s="4">
        <f t="shared" si="4882"/>
        <v>3</v>
      </c>
      <c r="Z4875" s="5">
        <f t="shared" si="9"/>
        <v>44947</v>
      </c>
    </row>
    <row r="4876">
      <c r="A4876" s="1" t="s">
        <v>4913</v>
      </c>
      <c r="B4876" s="1" t="s">
        <v>55</v>
      </c>
      <c r="C4876" s="1">
        <v>1.0</v>
      </c>
      <c r="D4876" s="1">
        <v>3.0</v>
      </c>
      <c r="E4876" s="1">
        <v>3.0</v>
      </c>
      <c r="F4876" s="1" t="s">
        <v>39</v>
      </c>
      <c r="H4876" s="2">
        <v>44938.0</v>
      </c>
      <c r="J4876" s="3">
        <f t="shared" si="2"/>
        <v>1</v>
      </c>
      <c r="K4876" s="4">
        <f t="shared" si="3"/>
        <v>3</v>
      </c>
      <c r="L4876" s="4">
        <f t="shared" si="4"/>
        <v>3</v>
      </c>
      <c r="S4876" s="1" t="s">
        <v>4913</v>
      </c>
      <c r="T4876" s="4" t="str">
        <f t="shared" si="5"/>
        <v>Juice</v>
      </c>
      <c r="U4876" s="4" t="str">
        <f t="shared" si="6"/>
        <v>UNKNOWN</v>
      </c>
      <c r="V4876" s="4" t="str">
        <f t="shared" si="7"/>
        <v>Digital Wallet</v>
      </c>
      <c r="W4876" s="4">
        <f t="shared" ref="W4876:Y4876" si="4883">IF(OR(J4876 = "ERROR", J4876 = ""), "UNKNOWN", J4876)</f>
        <v>1</v>
      </c>
      <c r="X4876" s="4">
        <f t="shared" si="4883"/>
        <v>3</v>
      </c>
      <c r="Y4876" s="4">
        <f t="shared" si="4883"/>
        <v>3</v>
      </c>
      <c r="Z4876" s="5">
        <f t="shared" si="9"/>
        <v>44938</v>
      </c>
    </row>
    <row r="4877">
      <c r="A4877" s="1" t="s">
        <v>4914</v>
      </c>
      <c r="B4877" s="1" t="s">
        <v>30</v>
      </c>
      <c r="C4877" s="1">
        <v>1.0</v>
      </c>
      <c r="D4877" s="1">
        <v>4.0</v>
      </c>
      <c r="E4877" s="1">
        <v>4.0</v>
      </c>
      <c r="H4877" s="2">
        <v>45204.0</v>
      </c>
      <c r="J4877" s="3">
        <f t="shared" si="2"/>
        <v>1</v>
      </c>
      <c r="K4877" s="4">
        <f t="shared" si="3"/>
        <v>4</v>
      </c>
      <c r="L4877" s="4">
        <f t="shared" si="4"/>
        <v>4</v>
      </c>
      <c r="S4877" s="1" t="s">
        <v>4914</v>
      </c>
      <c r="T4877" s="4" t="str">
        <f t="shared" si="5"/>
        <v>UNKNOWN</v>
      </c>
      <c r="U4877" s="4" t="str">
        <f t="shared" si="6"/>
        <v>UNKNOWN</v>
      </c>
      <c r="V4877" s="4" t="str">
        <f t="shared" si="7"/>
        <v>UNKNOWN</v>
      </c>
      <c r="W4877" s="4">
        <f t="shared" ref="W4877:Y4877" si="4884">IF(OR(J4877 = "ERROR", J4877 = ""), "UNKNOWN", J4877)</f>
        <v>1</v>
      </c>
      <c r="X4877" s="4">
        <f t="shared" si="4884"/>
        <v>4</v>
      </c>
      <c r="Y4877" s="4">
        <f t="shared" si="4884"/>
        <v>4</v>
      </c>
      <c r="Z4877" s="5">
        <f t="shared" si="9"/>
        <v>45204</v>
      </c>
    </row>
    <row r="4878">
      <c r="A4878" s="1" t="s">
        <v>4915</v>
      </c>
      <c r="B4878" s="1" t="s">
        <v>32</v>
      </c>
      <c r="C4878" s="1">
        <v>5.0</v>
      </c>
      <c r="D4878" s="1">
        <v>1.0</v>
      </c>
      <c r="E4878" s="1">
        <v>5.0</v>
      </c>
      <c r="F4878" s="1" t="s">
        <v>39</v>
      </c>
      <c r="G4878" s="1" t="s">
        <v>24</v>
      </c>
      <c r="H4878" s="2">
        <v>45011.0</v>
      </c>
      <c r="J4878" s="3">
        <f t="shared" si="2"/>
        <v>5</v>
      </c>
      <c r="K4878" s="4">
        <f t="shared" si="3"/>
        <v>1</v>
      </c>
      <c r="L4878" s="4">
        <f t="shared" si="4"/>
        <v>5</v>
      </c>
      <c r="S4878" s="1" t="s">
        <v>4915</v>
      </c>
      <c r="T4878" s="4" t="str">
        <f t="shared" si="5"/>
        <v>Cookie</v>
      </c>
      <c r="U4878" s="4" t="str">
        <f t="shared" si="6"/>
        <v>Takeaway</v>
      </c>
      <c r="V4878" s="4" t="str">
        <f t="shared" si="7"/>
        <v>Digital Wallet</v>
      </c>
      <c r="W4878" s="4">
        <f t="shared" ref="W4878:Y4878" si="4885">IF(OR(J4878 = "ERROR", J4878 = ""), "UNKNOWN", J4878)</f>
        <v>5</v>
      </c>
      <c r="X4878" s="4">
        <f t="shared" si="4885"/>
        <v>1</v>
      </c>
      <c r="Y4878" s="4">
        <f t="shared" si="4885"/>
        <v>5</v>
      </c>
      <c r="Z4878" s="5">
        <f t="shared" si="9"/>
        <v>45011</v>
      </c>
    </row>
    <row r="4879">
      <c r="A4879" s="1" t="s">
        <v>4916</v>
      </c>
      <c r="B4879" s="1" t="s">
        <v>55</v>
      </c>
      <c r="C4879" s="1">
        <v>1.0</v>
      </c>
      <c r="D4879" s="1">
        <v>3.0</v>
      </c>
      <c r="E4879" s="1">
        <v>3.0</v>
      </c>
      <c r="F4879" s="1" t="s">
        <v>23</v>
      </c>
      <c r="H4879" s="6">
        <v>45273.0</v>
      </c>
      <c r="J4879" s="3">
        <f t="shared" si="2"/>
        <v>1</v>
      </c>
      <c r="K4879" s="4">
        <f t="shared" si="3"/>
        <v>3</v>
      </c>
      <c r="L4879" s="4">
        <f t="shared" si="4"/>
        <v>3</v>
      </c>
      <c r="S4879" s="1" t="s">
        <v>4916</v>
      </c>
      <c r="T4879" s="4" t="str">
        <f t="shared" si="5"/>
        <v>Juice</v>
      </c>
      <c r="U4879" s="4" t="str">
        <f t="shared" si="6"/>
        <v>UNKNOWN</v>
      </c>
      <c r="V4879" s="4" t="str">
        <f t="shared" si="7"/>
        <v>Credit Card</v>
      </c>
      <c r="W4879" s="4">
        <f t="shared" ref="W4879:Y4879" si="4886">IF(OR(J4879 = "ERROR", J4879 = ""), "UNKNOWN", J4879)</f>
        <v>1</v>
      </c>
      <c r="X4879" s="4">
        <f t="shared" si="4886"/>
        <v>3</v>
      </c>
      <c r="Y4879" s="4">
        <f t="shared" si="4886"/>
        <v>3</v>
      </c>
      <c r="Z4879" s="7">
        <f t="shared" si="9"/>
        <v>45273</v>
      </c>
    </row>
    <row r="4880">
      <c r="A4880" s="1" t="s">
        <v>4917</v>
      </c>
      <c r="B4880" s="1" t="s">
        <v>44</v>
      </c>
      <c r="C4880" s="1">
        <v>1.0</v>
      </c>
      <c r="D4880" s="1">
        <v>4.0</v>
      </c>
      <c r="E4880" s="1">
        <v>4.0</v>
      </c>
      <c r="F4880" s="1" t="s">
        <v>23</v>
      </c>
      <c r="H4880" s="2">
        <v>44947.0</v>
      </c>
      <c r="J4880" s="3">
        <f t="shared" si="2"/>
        <v>1</v>
      </c>
      <c r="K4880" s="4">
        <f t="shared" si="3"/>
        <v>4</v>
      </c>
      <c r="L4880" s="4">
        <f t="shared" si="4"/>
        <v>4</v>
      </c>
      <c r="S4880" s="1" t="s">
        <v>4917</v>
      </c>
      <c r="T4880" s="4" t="str">
        <f t="shared" si="5"/>
        <v>Sandwich</v>
      </c>
      <c r="U4880" s="4" t="str">
        <f t="shared" si="6"/>
        <v>UNKNOWN</v>
      </c>
      <c r="V4880" s="4" t="str">
        <f t="shared" si="7"/>
        <v>Credit Card</v>
      </c>
      <c r="W4880" s="4">
        <f t="shared" ref="W4880:Y4880" si="4887">IF(OR(J4880 = "ERROR", J4880 = ""), "UNKNOWN", J4880)</f>
        <v>1</v>
      </c>
      <c r="X4880" s="4">
        <f t="shared" si="4887"/>
        <v>4</v>
      </c>
      <c r="Y4880" s="4">
        <f t="shared" si="4887"/>
        <v>4</v>
      </c>
      <c r="Z4880" s="5">
        <f t="shared" si="9"/>
        <v>44947</v>
      </c>
    </row>
    <row r="4881">
      <c r="A4881" s="1" t="s">
        <v>4918</v>
      </c>
      <c r="B4881" s="1" t="s">
        <v>27</v>
      </c>
      <c r="C4881" s="1">
        <v>4.0</v>
      </c>
      <c r="D4881" s="1">
        <v>3.0</v>
      </c>
      <c r="E4881" s="1">
        <v>12.0</v>
      </c>
      <c r="F4881" s="1" t="s">
        <v>28</v>
      </c>
      <c r="G4881" s="1" t="s">
        <v>24</v>
      </c>
      <c r="H4881" s="2">
        <v>45109.0</v>
      </c>
      <c r="J4881" s="3">
        <f t="shared" si="2"/>
        <v>4</v>
      </c>
      <c r="K4881" s="4">
        <f t="shared" si="3"/>
        <v>3</v>
      </c>
      <c r="L4881" s="4">
        <f t="shared" si="4"/>
        <v>12</v>
      </c>
      <c r="S4881" s="1" t="s">
        <v>4918</v>
      </c>
      <c r="T4881" s="4" t="str">
        <f t="shared" si="5"/>
        <v>Cake</v>
      </c>
      <c r="U4881" s="4" t="str">
        <f t="shared" si="6"/>
        <v>Takeaway</v>
      </c>
      <c r="V4881" s="4" t="str">
        <f t="shared" si="7"/>
        <v>Cash</v>
      </c>
      <c r="W4881" s="4">
        <f t="shared" ref="W4881:Y4881" si="4888">IF(OR(J4881 = "ERROR", J4881 = ""), "UNKNOWN", J4881)</f>
        <v>4</v>
      </c>
      <c r="X4881" s="4">
        <f t="shared" si="4888"/>
        <v>3</v>
      </c>
      <c r="Y4881" s="4">
        <f t="shared" si="4888"/>
        <v>12</v>
      </c>
      <c r="Z4881" s="5">
        <f t="shared" si="9"/>
        <v>45109</v>
      </c>
    </row>
    <row r="4882">
      <c r="A4882" s="1" t="s">
        <v>4919</v>
      </c>
      <c r="B4882" s="1" t="s">
        <v>32</v>
      </c>
      <c r="C4882" s="1">
        <v>3.0</v>
      </c>
      <c r="D4882" s="1">
        <v>1.0</v>
      </c>
      <c r="E4882" s="1">
        <v>3.0</v>
      </c>
      <c r="F4882" s="1" t="s">
        <v>28</v>
      </c>
      <c r="G4882" s="1" t="s">
        <v>29</v>
      </c>
      <c r="H4882" s="2">
        <v>45237.0</v>
      </c>
      <c r="J4882" s="3">
        <f t="shared" si="2"/>
        <v>3</v>
      </c>
      <c r="K4882" s="4">
        <f t="shared" si="3"/>
        <v>1</v>
      </c>
      <c r="L4882" s="4">
        <f t="shared" si="4"/>
        <v>3</v>
      </c>
      <c r="S4882" s="1" t="s">
        <v>4919</v>
      </c>
      <c r="T4882" s="4" t="str">
        <f t="shared" si="5"/>
        <v>Cookie</v>
      </c>
      <c r="U4882" s="4" t="str">
        <f t="shared" si="6"/>
        <v>In-store</v>
      </c>
      <c r="V4882" s="4" t="str">
        <f t="shared" si="7"/>
        <v>Cash</v>
      </c>
      <c r="W4882" s="4">
        <f t="shared" ref="W4882:Y4882" si="4889">IF(OR(J4882 = "ERROR", J4882 = ""), "UNKNOWN", J4882)</f>
        <v>3</v>
      </c>
      <c r="X4882" s="4">
        <f t="shared" si="4889"/>
        <v>1</v>
      </c>
      <c r="Y4882" s="4">
        <f t="shared" si="4889"/>
        <v>3</v>
      </c>
      <c r="Z4882" s="5">
        <f t="shared" si="9"/>
        <v>45237</v>
      </c>
    </row>
    <row r="4883">
      <c r="A4883" s="1" t="s">
        <v>4920</v>
      </c>
      <c r="B4883" s="1" t="s">
        <v>32</v>
      </c>
      <c r="C4883" s="1">
        <v>1.0</v>
      </c>
      <c r="D4883" s="1">
        <v>1.0</v>
      </c>
      <c r="E4883" s="1">
        <v>1.0</v>
      </c>
      <c r="H4883" s="2">
        <v>45101.0</v>
      </c>
      <c r="J4883" s="3">
        <f t="shared" si="2"/>
        <v>1</v>
      </c>
      <c r="K4883" s="4">
        <f t="shared" si="3"/>
        <v>1</v>
      </c>
      <c r="L4883" s="4">
        <f t="shared" si="4"/>
        <v>1</v>
      </c>
      <c r="S4883" s="1" t="s">
        <v>4920</v>
      </c>
      <c r="T4883" s="4" t="str">
        <f t="shared" si="5"/>
        <v>Cookie</v>
      </c>
      <c r="U4883" s="4" t="str">
        <f t="shared" si="6"/>
        <v>UNKNOWN</v>
      </c>
      <c r="V4883" s="4" t="str">
        <f t="shared" si="7"/>
        <v>UNKNOWN</v>
      </c>
      <c r="W4883" s="4">
        <f t="shared" ref="W4883:Y4883" si="4890">IF(OR(J4883 = "ERROR", J4883 = ""), "UNKNOWN", J4883)</f>
        <v>1</v>
      </c>
      <c r="X4883" s="4">
        <f t="shared" si="4890"/>
        <v>1</v>
      </c>
      <c r="Y4883" s="4">
        <f t="shared" si="4890"/>
        <v>1</v>
      </c>
      <c r="Z4883" s="5">
        <f t="shared" si="9"/>
        <v>45101</v>
      </c>
    </row>
    <row r="4884">
      <c r="A4884" s="1" t="s">
        <v>4921</v>
      </c>
      <c r="B4884" s="1" t="s">
        <v>55</v>
      </c>
      <c r="C4884" s="1">
        <v>2.0</v>
      </c>
      <c r="D4884" s="1">
        <v>3.0</v>
      </c>
      <c r="E4884" s="1">
        <v>6.0</v>
      </c>
      <c r="F4884" s="1" t="s">
        <v>28</v>
      </c>
      <c r="G4884" s="1" t="s">
        <v>29</v>
      </c>
      <c r="H4884" s="2">
        <v>45006.0</v>
      </c>
      <c r="J4884" s="3">
        <f t="shared" si="2"/>
        <v>2</v>
      </c>
      <c r="K4884" s="4">
        <f t="shared" si="3"/>
        <v>3</v>
      </c>
      <c r="L4884" s="4">
        <f t="shared" si="4"/>
        <v>6</v>
      </c>
      <c r="S4884" s="1" t="s">
        <v>4921</v>
      </c>
      <c r="T4884" s="4" t="str">
        <f t="shared" si="5"/>
        <v>Juice</v>
      </c>
      <c r="U4884" s="4" t="str">
        <f t="shared" si="6"/>
        <v>In-store</v>
      </c>
      <c r="V4884" s="4" t="str">
        <f t="shared" si="7"/>
        <v>Cash</v>
      </c>
      <c r="W4884" s="4">
        <f t="shared" ref="W4884:Y4884" si="4891">IF(OR(J4884 = "ERROR", J4884 = ""), "UNKNOWN", J4884)</f>
        <v>2</v>
      </c>
      <c r="X4884" s="4">
        <f t="shared" si="4891"/>
        <v>3</v>
      </c>
      <c r="Y4884" s="4">
        <f t="shared" si="4891"/>
        <v>6</v>
      </c>
      <c r="Z4884" s="5">
        <f t="shared" si="9"/>
        <v>45006</v>
      </c>
    </row>
    <row r="4885">
      <c r="A4885" s="1" t="s">
        <v>4922</v>
      </c>
      <c r="B4885" s="1" t="s">
        <v>22</v>
      </c>
      <c r="C4885" s="1" t="s">
        <v>25</v>
      </c>
      <c r="D4885" s="1">
        <v>2.0</v>
      </c>
      <c r="E4885" s="1">
        <v>8.0</v>
      </c>
      <c r="F4885" s="1" t="s">
        <v>28</v>
      </c>
      <c r="G4885" s="1" t="s">
        <v>24</v>
      </c>
      <c r="H4885" s="2">
        <v>45146.0</v>
      </c>
      <c r="J4885" s="3">
        <f t="shared" si="2"/>
        <v>4</v>
      </c>
      <c r="K4885" s="4">
        <f t="shared" si="3"/>
        <v>2</v>
      </c>
      <c r="L4885" s="4">
        <f t="shared" si="4"/>
        <v>8</v>
      </c>
      <c r="S4885" s="1" t="s">
        <v>4922</v>
      </c>
      <c r="T4885" s="4" t="str">
        <f t="shared" si="5"/>
        <v>Coffee</v>
      </c>
      <c r="U4885" s="4" t="str">
        <f t="shared" si="6"/>
        <v>Takeaway</v>
      </c>
      <c r="V4885" s="4" t="str">
        <f t="shared" si="7"/>
        <v>Cash</v>
      </c>
      <c r="W4885" s="4">
        <f t="shared" ref="W4885:Y4885" si="4892">IF(OR(J4885 = "ERROR", J4885 = ""), "UNKNOWN", J4885)</f>
        <v>4</v>
      </c>
      <c r="X4885" s="4">
        <f t="shared" si="4892"/>
        <v>2</v>
      </c>
      <c r="Y4885" s="4">
        <f t="shared" si="4892"/>
        <v>8</v>
      </c>
      <c r="Z4885" s="5">
        <f t="shared" si="9"/>
        <v>45146</v>
      </c>
    </row>
    <row r="4886">
      <c r="A4886" s="1" t="s">
        <v>4923</v>
      </c>
      <c r="B4886" s="1" t="s">
        <v>36</v>
      </c>
      <c r="C4886" s="1">
        <v>1.0</v>
      </c>
      <c r="D4886" s="1">
        <v>5.0</v>
      </c>
      <c r="E4886" s="1">
        <v>5.0</v>
      </c>
      <c r="F4886" s="1" t="s">
        <v>39</v>
      </c>
      <c r="G4886" s="1" t="s">
        <v>24</v>
      </c>
      <c r="H4886" s="2">
        <v>44949.0</v>
      </c>
      <c r="J4886" s="3">
        <f t="shared" si="2"/>
        <v>1</v>
      </c>
      <c r="K4886" s="4">
        <f t="shared" si="3"/>
        <v>5</v>
      </c>
      <c r="L4886" s="4">
        <f t="shared" si="4"/>
        <v>5</v>
      </c>
      <c r="S4886" s="1" t="s">
        <v>4923</v>
      </c>
      <c r="T4886" s="4" t="str">
        <f t="shared" si="5"/>
        <v>Salad</v>
      </c>
      <c r="U4886" s="4" t="str">
        <f t="shared" si="6"/>
        <v>Takeaway</v>
      </c>
      <c r="V4886" s="4" t="str">
        <f t="shared" si="7"/>
        <v>Digital Wallet</v>
      </c>
      <c r="W4886" s="4">
        <f t="shared" ref="W4886:Y4886" si="4893">IF(OR(J4886 = "ERROR", J4886 = ""), "UNKNOWN", J4886)</f>
        <v>1</v>
      </c>
      <c r="X4886" s="4">
        <f t="shared" si="4893"/>
        <v>5</v>
      </c>
      <c r="Y4886" s="4">
        <f t="shared" si="4893"/>
        <v>5</v>
      </c>
      <c r="Z4886" s="5">
        <f t="shared" si="9"/>
        <v>44949</v>
      </c>
    </row>
    <row r="4887">
      <c r="A4887" s="1" t="s">
        <v>4924</v>
      </c>
      <c r="B4887" s="1" t="s">
        <v>27</v>
      </c>
      <c r="C4887" s="1">
        <v>2.0</v>
      </c>
      <c r="D4887" s="1">
        <v>3.0</v>
      </c>
      <c r="E4887" s="1">
        <v>6.0</v>
      </c>
      <c r="F4887" s="1" t="s">
        <v>30</v>
      </c>
      <c r="H4887" s="2">
        <v>45030.0</v>
      </c>
      <c r="J4887" s="3">
        <f t="shared" si="2"/>
        <v>2</v>
      </c>
      <c r="K4887" s="4">
        <f t="shared" si="3"/>
        <v>3</v>
      </c>
      <c r="L4887" s="4">
        <f t="shared" si="4"/>
        <v>6</v>
      </c>
      <c r="S4887" s="1" t="s">
        <v>4924</v>
      </c>
      <c r="T4887" s="4" t="str">
        <f t="shared" si="5"/>
        <v>Cake</v>
      </c>
      <c r="U4887" s="4" t="str">
        <f t="shared" si="6"/>
        <v>UNKNOWN</v>
      </c>
      <c r="V4887" s="4" t="str">
        <f t="shared" si="7"/>
        <v>UNKNOWN</v>
      </c>
      <c r="W4887" s="4">
        <f t="shared" ref="W4887:Y4887" si="4894">IF(OR(J4887 = "ERROR", J4887 = ""), "UNKNOWN", J4887)</f>
        <v>2</v>
      </c>
      <c r="X4887" s="4">
        <f t="shared" si="4894"/>
        <v>3</v>
      </c>
      <c r="Y4887" s="4">
        <f t="shared" si="4894"/>
        <v>6</v>
      </c>
      <c r="Z4887" s="5">
        <f t="shared" si="9"/>
        <v>45030</v>
      </c>
    </row>
    <row r="4888">
      <c r="A4888" s="1" t="s">
        <v>4925</v>
      </c>
      <c r="B4888" s="1" t="s">
        <v>25</v>
      </c>
      <c r="C4888" s="1">
        <v>2.0</v>
      </c>
      <c r="D4888" s="1">
        <v>1.5</v>
      </c>
      <c r="E4888" s="1">
        <v>3.0</v>
      </c>
      <c r="F4888" s="1" t="s">
        <v>28</v>
      </c>
      <c r="H4888" s="6">
        <v>45217.0</v>
      </c>
      <c r="J4888" s="3">
        <f t="shared" si="2"/>
        <v>2</v>
      </c>
      <c r="K4888" s="4">
        <f t="shared" si="3"/>
        <v>1.5</v>
      </c>
      <c r="L4888" s="4">
        <f t="shared" si="4"/>
        <v>3</v>
      </c>
      <c r="S4888" s="1" t="s">
        <v>4925</v>
      </c>
      <c r="T4888" s="4" t="str">
        <f t="shared" si="5"/>
        <v>UNKNOWN</v>
      </c>
      <c r="U4888" s="4" t="str">
        <f t="shared" si="6"/>
        <v>UNKNOWN</v>
      </c>
      <c r="V4888" s="4" t="str">
        <f t="shared" si="7"/>
        <v>Cash</v>
      </c>
      <c r="W4888" s="4">
        <f t="shared" ref="W4888:Y4888" si="4895">IF(OR(J4888 = "ERROR", J4888 = ""), "UNKNOWN", J4888)</f>
        <v>2</v>
      </c>
      <c r="X4888" s="4">
        <f t="shared" si="4895"/>
        <v>1.5</v>
      </c>
      <c r="Y4888" s="4">
        <f t="shared" si="4895"/>
        <v>3</v>
      </c>
      <c r="Z4888" s="7">
        <f t="shared" si="9"/>
        <v>45217</v>
      </c>
    </row>
    <row r="4889">
      <c r="A4889" s="1" t="s">
        <v>4926</v>
      </c>
      <c r="B4889" s="1" t="s">
        <v>81</v>
      </c>
      <c r="C4889" s="1">
        <v>5.0</v>
      </c>
      <c r="D4889" s="1">
        <v>1.5</v>
      </c>
      <c r="E4889" s="1">
        <v>7.5</v>
      </c>
      <c r="F4889" s="1" t="s">
        <v>28</v>
      </c>
      <c r="H4889" s="2">
        <v>44984.0</v>
      </c>
      <c r="J4889" s="3">
        <f t="shared" si="2"/>
        <v>5</v>
      </c>
      <c r="K4889" s="4">
        <f t="shared" si="3"/>
        <v>1.5</v>
      </c>
      <c r="L4889" s="4">
        <f t="shared" si="4"/>
        <v>7.5</v>
      </c>
      <c r="S4889" s="1" t="s">
        <v>4926</v>
      </c>
      <c r="T4889" s="4" t="str">
        <f t="shared" si="5"/>
        <v>Tea</v>
      </c>
      <c r="U4889" s="4" t="str">
        <f t="shared" si="6"/>
        <v>UNKNOWN</v>
      </c>
      <c r="V4889" s="4" t="str">
        <f t="shared" si="7"/>
        <v>Cash</v>
      </c>
      <c r="W4889" s="4">
        <f t="shared" ref="W4889:Y4889" si="4896">IF(OR(J4889 = "ERROR", J4889 = ""), "UNKNOWN", J4889)</f>
        <v>5</v>
      </c>
      <c r="X4889" s="4">
        <f t="shared" si="4896"/>
        <v>1.5</v>
      </c>
      <c r="Y4889" s="4">
        <f t="shared" si="4896"/>
        <v>7.5</v>
      </c>
      <c r="Z4889" s="5">
        <f t="shared" si="9"/>
        <v>44984</v>
      </c>
    </row>
    <row r="4890">
      <c r="A4890" s="1" t="s">
        <v>4927</v>
      </c>
      <c r="B4890" s="1" t="s">
        <v>55</v>
      </c>
      <c r="C4890" s="1">
        <v>4.0</v>
      </c>
      <c r="D4890" s="1" t="s">
        <v>30</v>
      </c>
      <c r="E4890" s="1">
        <v>12.0</v>
      </c>
      <c r="F4890" s="1" t="s">
        <v>39</v>
      </c>
      <c r="H4890" s="2">
        <v>45008.0</v>
      </c>
      <c r="J4890" s="3">
        <f t="shared" si="2"/>
        <v>4</v>
      </c>
      <c r="K4890" s="4">
        <f t="shared" si="3"/>
        <v>3</v>
      </c>
      <c r="L4890" s="4">
        <f t="shared" si="4"/>
        <v>12</v>
      </c>
      <c r="S4890" s="1" t="s">
        <v>4927</v>
      </c>
      <c r="T4890" s="4" t="str">
        <f t="shared" si="5"/>
        <v>Juice</v>
      </c>
      <c r="U4890" s="4" t="str">
        <f t="shared" si="6"/>
        <v>UNKNOWN</v>
      </c>
      <c r="V4890" s="4" t="str">
        <f t="shared" si="7"/>
        <v>Digital Wallet</v>
      </c>
      <c r="W4890" s="4">
        <f t="shared" ref="W4890:Y4890" si="4897">IF(OR(J4890 = "ERROR", J4890 = ""), "UNKNOWN", J4890)</f>
        <v>4</v>
      </c>
      <c r="X4890" s="4">
        <f t="shared" si="4897"/>
        <v>3</v>
      </c>
      <c r="Y4890" s="4">
        <f t="shared" si="4897"/>
        <v>12</v>
      </c>
      <c r="Z4890" s="5">
        <f t="shared" si="9"/>
        <v>45008</v>
      </c>
    </row>
    <row r="4891">
      <c r="A4891" s="1" t="s">
        <v>4928</v>
      </c>
      <c r="B4891" s="1" t="s">
        <v>55</v>
      </c>
      <c r="C4891" s="1">
        <v>1.0</v>
      </c>
      <c r="E4891" s="1">
        <v>3.0</v>
      </c>
      <c r="H4891" s="2">
        <v>44985.0</v>
      </c>
      <c r="J4891" s="3">
        <f t="shared" si="2"/>
        <v>1</v>
      </c>
      <c r="K4891" s="4">
        <f t="shared" si="3"/>
        <v>3</v>
      </c>
      <c r="L4891" s="4">
        <f t="shared" si="4"/>
        <v>3</v>
      </c>
      <c r="S4891" s="1" t="s">
        <v>4928</v>
      </c>
      <c r="T4891" s="4" t="str">
        <f t="shared" si="5"/>
        <v>Juice</v>
      </c>
      <c r="U4891" s="4" t="str">
        <f t="shared" si="6"/>
        <v>UNKNOWN</v>
      </c>
      <c r="V4891" s="4" t="str">
        <f t="shared" si="7"/>
        <v>UNKNOWN</v>
      </c>
      <c r="W4891" s="4">
        <f t="shared" ref="W4891:Y4891" si="4898">IF(OR(J4891 = "ERROR", J4891 = ""), "UNKNOWN", J4891)</f>
        <v>1</v>
      </c>
      <c r="X4891" s="4">
        <f t="shared" si="4898"/>
        <v>3</v>
      </c>
      <c r="Y4891" s="4">
        <f t="shared" si="4898"/>
        <v>3</v>
      </c>
      <c r="Z4891" s="5">
        <f t="shared" si="9"/>
        <v>44985</v>
      </c>
    </row>
    <row r="4892">
      <c r="A4892" s="1" t="s">
        <v>4929</v>
      </c>
      <c r="B4892" s="1" t="s">
        <v>32</v>
      </c>
      <c r="C4892" s="1">
        <v>4.0</v>
      </c>
      <c r="D4892" s="1">
        <v>1.0</v>
      </c>
      <c r="E4892" s="1">
        <v>4.0</v>
      </c>
      <c r="F4892" s="1" t="s">
        <v>39</v>
      </c>
      <c r="H4892" s="2">
        <v>45190.0</v>
      </c>
      <c r="J4892" s="3">
        <f t="shared" si="2"/>
        <v>4</v>
      </c>
      <c r="K4892" s="4">
        <f t="shared" si="3"/>
        <v>1</v>
      </c>
      <c r="L4892" s="4">
        <f t="shared" si="4"/>
        <v>4</v>
      </c>
      <c r="S4892" s="1" t="s">
        <v>4929</v>
      </c>
      <c r="T4892" s="4" t="str">
        <f t="shared" si="5"/>
        <v>Cookie</v>
      </c>
      <c r="U4892" s="4" t="str">
        <f t="shared" si="6"/>
        <v>UNKNOWN</v>
      </c>
      <c r="V4892" s="4" t="str">
        <f t="shared" si="7"/>
        <v>Digital Wallet</v>
      </c>
      <c r="W4892" s="4">
        <f t="shared" ref="W4892:Y4892" si="4899">IF(OR(J4892 = "ERROR", J4892 = ""), "UNKNOWN", J4892)</f>
        <v>4</v>
      </c>
      <c r="X4892" s="4">
        <f t="shared" si="4899"/>
        <v>1</v>
      </c>
      <c r="Y4892" s="4">
        <f t="shared" si="4899"/>
        <v>4</v>
      </c>
      <c r="Z4892" s="5">
        <f t="shared" si="9"/>
        <v>45190</v>
      </c>
    </row>
    <row r="4893">
      <c r="A4893" s="1" t="s">
        <v>4930</v>
      </c>
      <c r="B4893" s="1" t="s">
        <v>27</v>
      </c>
      <c r="C4893" s="1">
        <v>5.0</v>
      </c>
      <c r="D4893" s="1">
        <v>3.0</v>
      </c>
      <c r="E4893" s="1">
        <v>15.0</v>
      </c>
      <c r="G4893" s="1" t="s">
        <v>30</v>
      </c>
      <c r="H4893" s="2">
        <v>45073.0</v>
      </c>
      <c r="J4893" s="3">
        <f t="shared" si="2"/>
        <v>5</v>
      </c>
      <c r="K4893" s="4">
        <f t="shared" si="3"/>
        <v>3</v>
      </c>
      <c r="L4893" s="4">
        <f t="shared" si="4"/>
        <v>15</v>
      </c>
      <c r="S4893" s="1" t="s">
        <v>4930</v>
      </c>
      <c r="T4893" s="4" t="str">
        <f t="shared" si="5"/>
        <v>Cake</v>
      </c>
      <c r="U4893" s="4" t="str">
        <f t="shared" si="6"/>
        <v>UNKNOWN</v>
      </c>
      <c r="V4893" s="4" t="str">
        <f t="shared" si="7"/>
        <v>UNKNOWN</v>
      </c>
      <c r="W4893" s="4">
        <f t="shared" ref="W4893:Y4893" si="4900">IF(OR(J4893 = "ERROR", J4893 = ""), "UNKNOWN", J4893)</f>
        <v>5</v>
      </c>
      <c r="X4893" s="4">
        <f t="shared" si="4900"/>
        <v>3</v>
      </c>
      <c r="Y4893" s="4">
        <f t="shared" si="4900"/>
        <v>15</v>
      </c>
      <c r="Z4893" s="5">
        <f t="shared" si="9"/>
        <v>45073</v>
      </c>
    </row>
    <row r="4894">
      <c r="A4894" s="1" t="s">
        <v>4931</v>
      </c>
      <c r="B4894" s="1" t="s">
        <v>55</v>
      </c>
      <c r="C4894" s="1">
        <v>5.0</v>
      </c>
      <c r="D4894" s="1" t="s">
        <v>25</v>
      </c>
      <c r="E4894" s="1">
        <v>15.0</v>
      </c>
      <c r="G4894" s="1" t="s">
        <v>29</v>
      </c>
      <c r="H4894" s="2">
        <v>45170.0</v>
      </c>
      <c r="J4894" s="3">
        <f t="shared" si="2"/>
        <v>5</v>
      </c>
      <c r="K4894" s="4">
        <f t="shared" si="3"/>
        <v>3</v>
      </c>
      <c r="L4894" s="4">
        <f t="shared" si="4"/>
        <v>15</v>
      </c>
      <c r="S4894" s="1" t="s">
        <v>4931</v>
      </c>
      <c r="T4894" s="4" t="str">
        <f t="shared" si="5"/>
        <v>Juice</v>
      </c>
      <c r="U4894" s="4" t="str">
        <f t="shared" si="6"/>
        <v>In-store</v>
      </c>
      <c r="V4894" s="4" t="str">
        <f t="shared" si="7"/>
        <v>UNKNOWN</v>
      </c>
      <c r="W4894" s="4">
        <f t="shared" ref="W4894:Y4894" si="4901">IF(OR(J4894 = "ERROR", J4894 = ""), "UNKNOWN", J4894)</f>
        <v>5</v>
      </c>
      <c r="X4894" s="4">
        <f t="shared" si="4901"/>
        <v>3</v>
      </c>
      <c r="Y4894" s="4">
        <f t="shared" si="4901"/>
        <v>15</v>
      </c>
      <c r="Z4894" s="5">
        <f t="shared" si="9"/>
        <v>45170</v>
      </c>
    </row>
    <row r="4895">
      <c r="A4895" s="1" t="s">
        <v>4932</v>
      </c>
      <c r="B4895" s="1" t="s">
        <v>27</v>
      </c>
      <c r="C4895" s="1">
        <v>3.0</v>
      </c>
      <c r="D4895" s="1">
        <v>3.0</v>
      </c>
      <c r="E4895" s="1">
        <v>9.0</v>
      </c>
      <c r="F4895" s="1" t="s">
        <v>39</v>
      </c>
      <c r="G4895" s="1" t="s">
        <v>24</v>
      </c>
      <c r="H4895" s="2">
        <v>45133.0</v>
      </c>
      <c r="J4895" s="3">
        <f t="shared" si="2"/>
        <v>3</v>
      </c>
      <c r="K4895" s="4">
        <f t="shared" si="3"/>
        <v>3</v>
      </c>
      <c r="L4895" s="4">
        <f t="shared" si="4"/>
        <v>9</v>
      </c>
      <c r="S4895" s="1" t="s">
        <v>4932</v>
      </c>
      <c r="T4895" s="4" t="str">
        <f t="shared" si="5"/>
        <v>Cake</v>
      </c>
      <c r="U4895" s="4" t="str">
        <f t="shared" si="6"/>
        <v>Takeaway</v>
      </c>
      <c r="V4895" s="4" t="str">
        <f t="shared" si="7"/>
        <v>Digital Wallet</v>
      </c>
      <c r="W4895" s="4">
        <f t="shared" ref="W4895:Y4895" si="4902">IF(OR(J4895 = "ERROR", J4895 = ""), "UNKNOWN", J4895)</f>
        <v>3</v>
      </c>
      <c r="X4895" s="4">
        <f t="shared" si="4902"/>
        <v>3</v>
      </c>
      <c r="Y4895" s="4">
        <f t="shared" si="4902"/>
        <v>9</v>
      </c>
      <c r="Z4895" s="5">
        <f t="shared" si="9"/>
        <v>45133</v>
      </c>
    </row>
    <row r="4896">
      <c r="A4896" s="1" t="s">
        <v>4933</v>
      </c>
      <c r="B4896" s="1" t="s">
        <v>41</v>
      </c>
      <c r="C4896" s="1">
        <v>2.0</v>
      </c>
      <c r="D4896" s="1">
        <v>4.0</v>
      </c>
      <c r="E4896" s="1">
        <v>8.0</v>
      </c>
      <c r="F4896" s="1" t="s">
        <v>28</v>
      </c>
      <c r="G4896" s="1" t="s">
        <v>29</v>
      </c>
      <c r="H4896" s="2">
        <v>45115.0</v>
      </c>
      <c r="J4896" s="3">
        <f t="shared" si="2"/>
        <v>2</v>
      </c>
      <c r="K4896" s="4">
        <f t="shared" si="3"/>
        <v>4</v>
      </c>
      <c r="L4896" s="4">
        <f t="shared" si="4"/>
        <v>8</v>
      </c>
      <c r="S4896" s="1" t="s">
        <v>4933</v>
      </c>
      <c r="T4896" s="4" t="str">
        <f t="shared" si="5"/>
        <v>Smoothie</v>
      </c>
      <c r="U4896" s="4" t="str">
        <f t="shared" si="6"/>
        <v>In-store</v>
      </c>
      <c r="V4896" s="4" t="str">
        <f t="shared" si="7"/>
        <v>Cash</v>
      </c>
      <c r="W4896" s="4">
        <f t="shared" ref="W4896:Y4896" si="4903">IF(OR(J4896 = "ERROR", J4896 = ""), "UNKNOWN", J4896)</f>
        <v>2</v>
      </c>
      <c r="X4896" s="4">
        <f t="shared" si="4903"/>
        <v>4</v>
      </c>
      <c r="Y4896" s="4">
        <f t="shared" si="4903"/>
        <v>8</v>
      </c>
      <c r="Z4896" s="5">
        <f t="shared" si="9"/>
        <v>45115</v>
      </c>
    </row>
    <row r="4897">
      <c r="A4897" s="1" t="s">
        <v>4934</v>
      </c>
      <c r="B4897" s="1" t="s">
        <v>36</v>
      </c>
      <c r="C4897" s="1">
        <v>4.0</v>
      </c>
      <c r="D4897" s="1">
        <v>5.0</v>
      </c>
      <c r="E4897" s="1">
        <v>20.0</v>
      </c>
      <c r="F4897" s="1" t="s">
        <v>28</v>
      </c>
      <c r="H4897" s="2">
        <v>45168.0</v>
      </c>
      <c r="J4897" s="3">
        <f t="shared" si="2"/>
        <v>4</v>
      </c>
      <c r="K4897" s="4">
        <f t="shared" si="3"/>
        <v>5</v>
      </c>
      <c r="L4897" s="4">
        <f t="shared" si="4"/>
        <v>20</v>
      </c>
      <c r="S4897" s="1" t="s">
        <v>4934</v>
      </c>
      <c r="T4897" s="4" t="str">
        <f t="shared" si="5"/>
        <v>Salad</v>
      </c>
      <c r="U4897" s="4" t="str">
        <f t="shared" si="6"/>
        <v>UNKNOWN</v>
      </c>
      <c r="V4897" s="4" t="str">
        <f t="shared" si="7"/>
        <v>Cash</v>
      </c>
      <c r="W4897" s="4">
        <f t="shared" ref="W4897:Y4897" si="4904">IF(OR(J4897 = "ERROR", J4897 = ""), "UNKNOWN", J4897)</f>
        <v>4</v>
      </c>
      <c r="X4897" s="4">
        <f t="shared" si="4904"/>
        <v>5</v>
      </c>
      <c r="Y4897" s="4">
        <f t="shared" si="4904"/>
        <v>20</v>
      </c>
      <c r="Z4897" s="5">
        <f t="shared" si="9"/>
        <v>45168</v>
      </c>
    </row>
    <row r="4898">
      <c r="A4898" s="1" t="s">
        <v>4935</v>
      </c>
      <c r="B4898" s="1" t="s">
        <v>36</v>
      </c>
      <c r="C4898" s="1">
        <v>5.0</v>
      </c>
      <c r="D4898" s="1">
        <v>5.0</v>
      </c>
      <c r="E4898" s="1">
        <v>25.0</v>
      </c>
      <c r="H4898" s="2">
        <v>45097.0</v>
      </c>
      <c r="J4898" s="3">
        <f t="shared" si="2"/>
        <v>5</v>
      </c>
      <c r="K4898" s="4">
        <f t="shared" si="3"/>
        <v>5</v>
      </c>
      <c r="L4898" s="4">
        <f t="shared" si="4"/>
        <v>25</v>
      </c>
      <c r="S4898" s="1" t="s">
        <v>4935</v>
      </c>
      <c r="T4898" s="4" t="str">
        <f t="shared" si="5"/>
        <v>Salad</v>
      </c>
      <c r="U4898" s="4" t="str">
        <f t="shared" si="6"/>
        <v>UNKNOWN</v>
      </c>
      <c r="V4898" s="4" t="str">
        <f t="shared" si="7"/>
        <v>UNKNOWN</v>
      </c>
      <c r="W4898" s="4">
        <f t="shared" ref="W4898:Y4898" si="4905">IF(OR(J4898 = "ERROR", J4898 = ""), "UNKNOWN", J4898)</f>
        <v>5</v>
      </c>
      <c r="X4898" s="4">
        <f t="shared" si="4905"/>
        <v>5</v>
      </c>
      <c r="Y4898" s="4">
        <f t="shared" si="4905"/>
        <v>25</v>
      </c>
      <c r="Z4898" s="5">
        <f t="shared" si="9"/>
        <v>45097</v>
      </c>
    </row>
    <row r="4899">
      <c r="A4899" s="1" t="s">
        <v>4936</v>
      </c>
      <c r="B4899" s="1" t="s">
        <v>22</v>
      </c>
      <c r="C4899" s="1">
        <v>1.0</v>
      </c>
      <c r="D4899" s="1">
        <v>2.0</v>
      </c>
      <c r="E4899" s="1">
        <v>2.0</v>
      </c>
      <c r="F4899" s="1" t="s">
        <v>28</v>
      </c>
      <c r="G4899" s="1" t="s">
        <v>29</v>
      </c>
      <c r="H4899" s="2">
        <v>45187.0</v>
      </c>
      <c r="J4899" s="3">
        <f t="shared" si="2"/>
        <v>1</v>
      </c>
      <c r="K4899" s="4">
        <f t="shared" si="3"/>
        <v>2</v>
      </c>
      <c r="L4899" s="4">
        <f t="shared" si="4"/>
        <v>2</v>
      </c>
      <c r="S4899" s="1" t="s">
        <v>4936</v>
      </c>
      <c r="T4899" s="4" t="str">
        <f t="shared" si="5"/>
        <v>Coffee</v>
      </c>
      <c r="U4899" s="4" t="str">
        <f t="shared" si="6"/>
        <v>In-store</v>
      </c>
      <c r="V4899" s="4" t="str">
        <f t="shared" si="7"/>
        <v>Cash</v>
      </c>
      <c r="W4899" s="4">
        <f t="shared" ref="W4899:Y4899" si="4906">IF(OR(J4899 = "ERROR", J4899 = ""), "UNKNOWN", J4899)</f>
        <v>1</v>
      </c>
      <c r="X4899" s="4">
        <f t="shared" si="4906"/>
        <v>2</v>
      </c>
      <c r="Y4899" s="4">
        <f t="shared" si="4906"/>
        <v>2</v>
      </c>
      <c r="Z4899" s="5">
        <f t="shared" si="9"/>
        <v>45187</v>
      </c>
    </row>
    <row r="4900">
      <c r="A4900" s="1" t="s">
        <v>4937</v>
      </c>
      <c r="B4900" s="1" t="s">
        <v>32</v>
      </c>
      <c r="C4900" s="1">
        <v>4.0</v>
      </c>
      <c r="D4900" s="1">
        <v>1.0</v>
      </c>
      <c r="E4900" s="1">
        <v>4.0</v>
      </c>
      <c r="F4900" s="1" t="s">
        <v>28</v>
      </c>
      <c r="H4900" s="2">
        <v>45011.0</v>
      </c>
      <c r="J4900" s="3">
        <f t="shared" si="2"/>
        <v>4</v>
      </c>
      <c r="K4900" s="4">
        <f t="shared" si="3"/>
        <v>1</v>
      </c>
      <c r="L4900" s="4">
        <f t="shared" si="4"/>
        <v>4</v>
      </c>
      <c r="S4900" s="1" t="s">
        <v>4937</v>
      </c>
      <c r="T4900" s="4" t="str">
        <f t="shared" si="5"/>
        <v>Cookie</v>
      </c>
      <c r="U4900" s="4" t="str">
        <f t="shared" si="6"/>
        <v>UNKNOWN</v>
      </c>
      <c r="V4900" s="4" t="str">
        <f t="shared" si="7"/>
        <v>Cash</v>
      </c>
      <c r="W4900" s="4">
        <f t="shared" ref="W4900:Y4900" si="4907">IF(OR(J4900 = "ERROR", J4900 = ""), "UNKNOWN", J4900)</f>
        <v>4</v>
      </c>
      <c r="X4900" s="4">
        <f t="shared" si="4907"/>
        <v>1</v>
      </c>
      <c r="Y4900" s="4">
        <f t="shared" si="4907"/>
        <v>4</v>
      </c>
      <c r="Z4900" s="5">
        <f t="shared" si="9"/>
        <v>45011</v>
      </c>
    </row>
    <row r="4901">
      <c r="A4901" s="1" t="s">
        <v>4938</v>
      </c>
      <c r="B4901" s="1" t="s">
        <v>55</v>
      </c>
      <c r="C4901" s="1">
        <v>3.0</v>
      </c>
      <c r="D4901" s="1">
        <v>3.0</v>
      </c>
      <c r="E4901" s="1">
        <v>9.0</v>
      </c>
      <c r="G4901" s="1" t="s">
        <v>25</v>
      </c>
      <c r="H4901" s="2">
        <v>44983.0</v>
      </c>
      <c r="J4901" s="3">
        <f t="shared" si="2"/>
        <v>3</v>
      </c>
      <c r="K4901" s="4">
        <f t="shared" si="3"/>
        <v>3</v>
      </c>
      <c r="L4901" s="4">
        <f t="shared" si="4"/>
        <v>9</v>
      </c>
      <c r="S4901" s="1" t="s">
        <v>4938</v>
      </c>
      <c r="T4901" s="4" t="str">
        <f t="shared" si="5"/>
        <v>Juice</v>
      </c>
      <c r="U4901" s="4" t="str">
        <f t="shared" si="6"/>
        <v>UNKNOWN</v>
      </c>
      <c r="V4901" s="4" t="str">
        <f t="shared" si="7"/>
        <v>UNKNOWN</v>
      </c>
      <c r="W4901" s="4">
        <f t="shared" ref="W4901:Y4901" si="4908">IF(OR(J4901 = "ERROR", J4901 = ""), "UNKNOWN", J4901)</f>
        <v>3</v>
      </c>
      <c r="X4901" s="4">
        <f t="shared" si="4908"/>
        <v>3</v>
      </c>
      <c r="Y4901" s="4">
        <f t="shared" si="4908"/>
        <v>9</v>
      </c>
      <c r="Z4901" s="5">
        <f t="shared" si="9"/>
        <v>44983</v>
      </c>
    </row>
    <row r="4902">
      <c r="A4902" s="1" t="s">
        <v>4939</v>
      </c>
      <c r="B4902" s="1" t="s">
        <v>41</v>
      </c>
      <c r="C4902" s="1">
        <v>4.0</v>
      </c>
      <c r="D4902" s="1">
        <v>4.0</v>
      </c>
      <c r="E4902" s="1">
        <v>16.0</v>
      </c>
      <c r="G4902" s="1" t="s">
        <v>29</v>
      </c>
      <c r="H4902" s="2">
        <v>45079.0</v>
      </c>
      <c r="J4902" s="3">
        <f t="shared" si="2"/>
        <v>4</v>
      </c>
      <c r="K4902" s="4">
        <f t="shared" si="3"/>
        <v>4</v>
      </c>
      <c r="L4902" s="4">
        <f t="shared" si="4"/>
        <v>16</v>
      </c>
      <c r="S4902" s="1" t="s">
        <v>4939</v>
      </c>
      <c r="T4902" s="4" t="str">
        <f t="shared" si="5"/>
        <v>Smoothie</v>
      </c>
      <c r="U4902" s="4" t="str">
        <f t="shared" si="6"/>
        <v>In-store</v>
      </c>
      <c r="V4902" s="4" t="str">
        <f t="shared" si="7"/>
        <v>UNKNOWN</v>
      </c>
      <c r="W4902" s="4">
        <f t="shared" ref="W4902:Y4902" si="4909">IF(OR(J4902 = "ERROR", J4902 = ""), "UNKNOWN", J4902)</f>
        <v>4</v>
      </c>
      <c r="X4902" s="4">
        <f t="shared" si="4909"/>
        <v>4</v>
      </c>
      <c r="Y4902" s="4">
        <f t="shared" si="4909"/>
        <v>16</v>
      </c>
      <c r="Z4902" s="5">
        <f t="shared" si="9"/>
        <v>45079</v>
      </c>
    </row>
    <row r="4903">
      <c r="A4903" s="1" t="s">
        <v>4940</v>
      </c>
      <c r="B4903" s="1" t="s">
        <v>55</v>
      </c>
      <c r="C4903" s="1">
        <v>3.0</v>
      </c>
      <c r="D4903" s="1">
        <v>3.0</v>
      </c>
      <c r="E4903" s="1">
        <v>9.0</v>
      </c>
      <c r="H4903" s="6">
        <v>45273.0</v>
      </c>
      <c r="J4903" s="3">
        <f t="shared" si="2"/>
        <v>3</v>
      </c>
      <c r="K4903" s="4">
        <f t="shared" si="3"/>
        <v>3</v>
      </c>
      <c r="L4903" s="4">
        <f t="shared" si="4"/>
        <v>9</v>
      </c>
      <c r="S4903" s="1" t="s">
        <v>4940</v>
      </c>
      <c r="T4903" s="4" t="str">
        <f t="shared" si="5"/>
        <v>Juice</v>
      </c>
      <c r="U4903" s="4" t="str">
        <f t="shared" si="6"/>
        <v>UNKNOWN</v>
      </c>
      <c r="V4903" s="4" t="str">
        <f t="shared" si="7"/>
        <v>UNKNOWN</v>
      </c>
      <c r="W4903" s="4">
        <f t="shared" ref="W4903:Y4903" si="4910">IF(OR(J4903 = "ERROR", J4903 = ""), "UNKNOWN", J4903)</f>
        <v>3</v>
      </c>
      <c r="X4903" s="4">
        <f t="shared" si="4910"/>
        <v>3</v>
      </c>
      <c r="Y4903" s="4">
        <f t="shared" si="4910"/>
        <v>9</v>
      </c>
      <c r="Z4903" s="7">
        <f t="shared" si="9"/>
        <v>45273</v>
      </c>
    </row>
    <row r="4904">
      <c r="A4904" s="1" t="s">
        <v>4941</v>
      </c>
      <c r="B4904" s="1" t="s">
        <v>36</v>
      </c>
      <c r="C4904" s="1">
        <v>5.0</v>
      </c>
      <c r="D4904" s="1">
        <v>5.0</v>
      </c>
      <c r="E4904" s="1">
        <v>25.0</v>
      </c>
      <c r="G4904" s="1" t="s">
        <v>30</v>
      </c>
      <c r="H4904" s="6">
        <v>45230.0</v>
      </c>
      <c r="J4904" s="3">
        <f t="shared" si="2"/>
        <v>5</v>
      </c>
      <c r="K4904" s="4">
        <f t="shared" si="3"/>
        <v>5</v>
      </c>
      <c r="L4904" s="4">
        <f t="shared" si="4"/>
        <v>25</v>
      </c>
      <c r="S4904" s="1" t="s">
        <v>4941</v>
      </c>
      <c r="T4904" s="4" t="str">
        <f t="shared" si="5"/>
        <v>Salad</v>
      </c>
      <c r="U4904" s="4" t="str">
        <f t="shared" si="6"/>
        <v>UNKNOWN</v>
      </c>
      <c r="V4904" s="4" t="str">
        <f t="shared" si="7"/>
        <v>UNKNOWN</v>
      </c>
      <c r="W4904" s="4">
        <f t="shared" ref="W4904:Y4904" si="4911">IF(OR(J4904 = "ERROR", J4904 = ""), "UNKNOWN", J4904)</f>
        <v>5</v>
      </c>
      <c r="X4904" s="4">
        <f t="shared" si="4911"/>
        <v>5</v>
      </c>
      <c r="Y4904" s="4">
        <f t="shared" si="4911"/>
        <v>25</v>
      </c>
      <c r="Z4904" s="7">
        <f t="shared" si="9"/>
        <v>45230</v>
      </c>
    </row>
    <row r="4905">
      <c r="A4905" s="1" t="s">
        <v>4942</v>
      </c>
      <c r="B4905" s="1" t="s">
        <v>32</v>
      </c>
      <c r="C4905" s="1">
        <v>3.0</v>
      </c>
      <c r="E4905" s="1">
        <v>3.0</v>
      </c>
      <c r="G4905" s="1" t="s">
        <v>30</v>
      </c>
      <c r="H4905" s="2">
        <v>44962.0</v>
      </c>
      <c r="J4905" s="3">
        <f t="shared" si="2"/>
        <v>3</v>
      </c>
      <c r="K4905" s="4">
        <f t="shared" si="3"/>
        <v>1</v>
      </c>
      <c r="L4905" s="4">
        <f t="shared" si="4"/>
        <v>3</v>
      </c>
      <c r="S4905" s="1" t="s">
        <v>4942</v>
      </c>
      <c r="T4905" s="4" t="str">
        <f t="shared" si="5"/>
        <v>Cookie</v>
      </c>
      <c r="U4905" s="4" t="str">
        <f t="shared" si="6"/>
        <v>UNKNOWN</v>
      </c>
      <c r="V4905" s="4" t="str">
        <f t="shared" si="7"/>
        <v>UNKNOWN</v>
      </c>
      <c r="W4905" s="4">
        <f t="shared" ref="W4905:Y4905" si="4912">IF(OR(J4905 = "ERROR", J4905 = ""), "UNKNOWN", J4905)</f>
        <v>3</v>
      </c>
      <c r="X4905" s="4">
        <f t="shared" si="4912"/>
        <v>1</v>
      </c>
      <c r="Y4905" s="4">
        <f t="shared" si="4912"/>
        <v>3</v>
      </c>
      <c r="Z4905" s="5">
        <f t="shared" si="9"/>
        <v>44962</v>
      </c>
    </row>
    <row r="4906">
      <c r="A4906" s="1" t="s">
        <v>4943</v>
      </c>
      <c r="B4906" s="1" t="s">
        <v>55</v>
      </c>
      <c r="C4906" s="1">
        <v>3.0</v>
      </c>
      <c r="D4906" s="1">
        <v>3.0</v>
      </c>
      <c r="E4906" s="1">
        <v>9.0</v>
      </c>
      <c r="F4906" s="1" t="s">
        <v>28</v>
      </c>
      <c r="H4906" s="2">
        <v>45107.0</v>
      </c>
      <c r="J4906" s="3">
        <f t="shared" si="2"/>
        <v>3</v>
      </c>
      <c r="K4906" s="4">
        <f t="shared" si="3"/>
        <v>3</v>
      </c>
      <c r="L4906" s="4">
        <f t="shared" si="4"/>
        <v>9</v>
      </c>
      <c r="S4906" s="1" t="s">
        <v>4943</v>
      </c>
      <c r="T4906" s="4" t="str">
        <f t="shared" si="5"/>
        <v>Juice</v>
      </c>
      <c r="U4906" s="4" t="str">
        <f t="shared" si="6"/>
        <v>UNKNOWN</v>
      </c>
      <c r="V4906" s="4" t="str">
        <f t="shared" si="7"/>
        <v>Cash</v>
      </c>
      <c r="W4906" s="4">
        <f t="shared" ref="W4906:Y4906" si="4913">IF(OR(J4906 = "ERROR", J4906 = ""), "UNKNOWN", J4906)</f>
        <v>3</v>
      </c>
      <c r="X4906" s="4">
        <f t="shared" si="4913"/>
        <v>3</v>
      </c>
      <c r="Y4906" s="4">
        <f t="shared" si="4913"/>
        <v>9</v>
      </c>
      <c r="Z4906" s="5">
        <f t="shared" si="9"/>
        <v>45107</v>
      </c>
    </row>
    <row r="4907">
      <c r="A4907" s="1" t="s">
        <v>4944</v>
      </c>
      <c r="B4907" s="1" t="s">
        <v>44</v>
      </c>
      <c r="C4907" s="1">
        <v>3.0</v>
      </c>
      <c r="D4907" s="1">
        <v>4.0</v>
      </c>
      <c r="E4907" s="1">
        <v>12.0</v>
      </c>
      <c r="G4907" s="1" t="s">
        <v>29</v>
      </c>
      <c r="H4907" s="2">
        <v>45162.0</v>
      </c>
      <c r="J4907" s="3">
        <f t="shared" si="2"/>
        <v>3</v>
      </c>
      <c r="K4907" s="4">
        <f t="shared" si="3"/>
        <v>4</v>
      </c>
      <c r="L4907" s="4">
        <f t="shared" si="4"/>
        <v>12</v>
      </c>
      <c r="S4907" s="1" t="s">
        <v>4944</v>
      </c>
      <c r="T4907" s="4" t="str">
        <f t="shared" si="5"/>
        <v>Sandwich</v>
      </c>
      <c r="U4907" s="4" t="str">
        <f t="shared" si="6"/>
        <v>In-store</v>
      </c>
      <c r="V4907" s="4" t="str">
        <f t="shared" si="7"/>
        <v>UNKNOWN</v>
      </c>
      <c r="W4907" s="4">
        <f t="shared" ref="W4907:Y4907" si="4914">IF(OR(J4907 = "ERROR", J4907 = ""), "UNKNOWN", J4907)</f>
        <v>3</v>
      </c>
      <c r="X4907" s="4">
        <f t="shared" si="4914"/>
        <v>4</v>
      </c>
      <c r="Y4907" s="4">
        <f t="shared" si="4914"/>
        <v>12</v>
      </c>
      <c r="Z4907" s="5">
        <f t="shared" si="9"/>
        <v>45162</v>
      </c>
    </row>
    <row r="4908">
      <c r="A4908" s="1" t="s">
        <v>4945</v>
      </c>
      <c r="B4908" s="1" t="s">
        <v>25</v>
      </c>
      <c r="C4908" s="1">
        <v>4.0</v>
      </c>
      <c r="D4908" s="1">
        <v>4.0</v>
      </c>
      <c r="E4908" s="1">
        <v>16.0</v>
      </c>
      <c r="G4908" s="1" t="s">
        <v>24</v>
      </c>
      <c r="H4908" s="1" t="s">
        <v>25</v>
      </c>
      <c r="J4908" s="3">
        <f t="shared" si="2"/>
        <v>4</v>
      </c>
      <c r="K4908" s="4">
        <f t="shared" si="3"/>
        <v>4</v>
      </c>
      <c r="L4908" s="4">
        <f t="shared" si="4"/>
        <v>16</v>
      </c>
      <c r="S4908" s="1" t="s">
        <v>4945</v>
      </c>
      <c r="T4908" s="4" t="str">
        <f t="shared" si="5"/>
        <v>UNKNOWN</v>
      </c>
      <c r="U4908" s="4" t="str">
        <f t="shared" si="6"/>
        <v>Takeaway</v>
      </c>
      <c r="V4908" s="4" t="str">
        <f t="shared" si="7"/>
        <v>UNKNOWN</v>
      </c>
      <c r="W4908" s="4">
        <f t="shared" ref="W4908:Y4908" si="4915">IF(OR(J4908 = "ERROR", J4908 = ""), "UNKNOWN", J4908)</f>
        <v>4</v>
      </c>
      <c r="X4908" s="4">
        <f t="shared" si="4915"/>
        <v>4</v>
      </c>
      <c r="Y4908" s="4">
        <f t="shared" si="4915"/>
        <v>16</v>
      </c>
      <c r="Z4908" s="4" t="str">
        <f t="shared" si="9"/>
        <v>UNKNOWN</v>
      </c>
    </row>
    <row r="4909">
      <c r="A4909" s="1" t="s">
        <v>4946</v>
      </c>
      <c r="B4909" s="1" t="s">
        <v>27</v>
      </c>
      <c r="C4909" s="1">
        <v>3.0</v>
      </c>
      <c r="D4909" s="1">
        <v>3.0</v>
      </c>
      <c r="E4909" s="1">
        <v>9.0</v>
      </c>
      <c r="F4909" s="1" t="s">
        <v>39</v>
      </c>
      <c r="G4909" s="1" t="s">
        <v>29</v>
      </c>
      <c r="H4909" s="6">
        <v>45221.0</v>
      </c>
      <c r="J4909" s="3">
        <f t="shared" si="2"/>
        <v>3</v>
      </c>
      <c r="K4909" s="4">
        <f t="shared" si="3"/>
        <v>3</v>
      </c>
      <c r="L4909" s="4">
        <f t="shared" si="4"/>
        <v>9</v>
      </c>
      <c r="S4909" s="1" t="s">
        <v>4946</v>
      </c>
      <c r="T4909" s="4" t="str">
        <f t="shared" si="5"/>
        <v>Cake</v>
      </c>
      <c r="U4909" s="4" t="str">
        <f t="shared" si="6"/>
        <v>In-store</v>
      </c>
      <c r="V4909" s="4" t="str">
        <f t="shared" si="7"/>
        <v>Digital Wallet</v>
      </c>
      <c r="W4909" s="4">
        <f t="shared" ref="W4909:Y4909" si="4916">IF(OR(J4909 = "ERROR", J4909 = ""), "UNKNOWN", J4909)</f>
        <v>3</v>
      </c>
      <c r="X4909" s="4">
        <f t="shared" si="4916"/>
        <v>3</v>
      </c>
      <c r="Y4909" s="4">
        <f t="shared" si="4916"/>
        <v>9</v>
      </c>
      <c r="Z4909" s="7">
        <f t="shared" si="9"/>
        <v>45221</v>
      </c>
    </row>
    <row r="4910">
      <c r="A4910" s="1" t="s">
        <v>4947</v>
      </c>
      <c r="B4910" s="1" t="s">
        <v>55</v>
      </c>
      <c r="C4910" s="1">
        <v>3.0</v>
      </c>
      <c r="D4910" s="1">
        <v>3.0</v>
      </c>
      <c r="E4910" s="1">
        <v>9.0</v>
      </c>
      <c r="F4910" s="1" t="s">
        <v>28</v>
      </c>
      <c r="G4910" s="1" t="s">
        <v>29</v>
      </c>
      <c r="H4910" s="2">
        <v>44981.0</v>
      </c>
      <c r="J4910" s="3">
        <f t="shared" si="2"/>
        <v>3</v>
      </c>
      <c r="K4910" s="4">
        <f t="shared" si="3"/>
        <v>3</v>
      </c>
      <c r="L4910" s="4">
        <f t="shared" si="4"/>
        <v>9</v>
      </c>
      <c r="S4910" s="1" t="s">
        <v>4947</v>
      </c>
      <c r="T4910" s="4" t="str">
        <f t="shared" si="5"/>
        <v>Juice</v>
      </c>
      <c r="U4910" s="4" t="str">
        <f t="shared" si="6"/>
        <v>In-store</v>
      </c>
      <c r="V4910" s="4" t="str">
        <f t="shared" si="7"/>
        <v>Cash</v>
      </c>
      <c r="W4910" s="4">
        <f t="shared" ref="W4910:Y4910" si="4917">IF(OR(J4910 = "ERROR", J4910 = ""), "UNKNOWN", J4910)</f>
        <v>3</v>
      </c>
      <c r="X4910" s="4">
        <f t="shared" si="4917"/>
        <v>3</v>
      </c>
      <c r="Y4910" s="4">
        <f t="shared" si="4917"/>
        <v>9</v>
      </c>
      <c r="Z4910" s="5">
        <f t="shared" si="9"/>
        <v>44981</v>
      </c>
    </row>
    <row r="4911">
      <c r="A4911" s="1" t="s">
        <v>4948</v>
      </c>
      <c r="B4911" s="1" t="s">
        <v>25</v>
      </c>
      <c r="C4911" s="1">
        <v>3.0</v>
      </c>
      <c r="D4911" s="1">
        <v>4.0</v>
      </c>
      <c r="E4911" s="1">
        <v>12.0</v>
      </c>
      <c r="G4911" s="1" t="s">
        <v>24</v>
      </c>
      <c r="H4911" s="6">
        <v>45284.0</v>
      </c>
      <c r="J4911" s="3">
        <f t="shared" si="2"/>
        <v>3</v>
      </c>
      <c r="K4911" s="4">
        <f t="shared" si="3"/>
        <v>4</v>
      </c>
      <c r="L4911" s="4">
        <f t="shared" si="4"/>
        <v>12</v>
      </c>
      <c r="S4911" s="1" t="s">
        <v>4948</v>
      </c>
      <c r="T4911" s="4" t="str">
        <f t="shared" si="5"/>
        <v>UNKNOWN</v>
      </c>
      <c r="U4911" s="4" t="str">
        <f t="shared" si="6"/>
        <v>Takeaway</v>
      </c>
      <c r="V4911" s="4" t="str">
        <f t="shared" si="7"/>
        <v>UNKNOWN</v>
      </c>
      <c r="W4911" s="4">
        <f t="shared" ref="W4911:Y4911" si="4918">IF(OR(J4911 = "ERROR", J4911 = ""), "UNKNOWN", J4911)</f>
        <v>3</v>
      </c>
      <c r="X4911" s="4">
        <f t="shared" si="4918"/>
        <v>4</v>
      </c>
      <c r="Y4911" s="4">
        <f t="shared" si="4918"/>
        <v>12</v>
      </c>
      <c r="Z4911" s="7">
        <f t="shared" si="9"/>
        <v>45284</v>
      </c>
    </row>
    <row r="4912">
      <c r="A4912" s="1" t="s">
        <v>4949</v>
      </c>
      <c r="B4912" s="1" t="s">
        <v>22</v>
      </c>
      <c r="C4912" s="1">
        <v>4.0</v>
      </c>
      <c r="D4912" s="1">
        <v>2.0</v>
      </c>
      <c r="E4912" s="1">
        <v>8.0</v>
      </c>
      <c r="F4912" s="1" t="s">
        <v>23</v>
      </c>
      <c r="G4912" s="1" t="s">
        <v>29</v>
      </c>
      <c r="H4912" s="2">
        <v>45103.0</v>
      </c>
      <c r="J4912" s="3">
        <f t="shared" si="2"/>
        <v>4</v>
      </c>
      <c r="K4912" s="4">
        <f t="shared" si="3"/>
        <v>2</v>
      </c>
      <c r="L4912" s="4">
        <f t="shared" si="4"/>
        <v>8</v>
      </c>
      <c r="S4912" s="1" t="s">
        <v>4949</v>
      </c>
      <c r="T4912" s="4" t="str">
        <f t="shared" si="5"/>
        <v>Coffee</v>
      </c>
      <c r="U4912" s="4" t="str">
        <f t="shared" si="6"/>
        <v>In-store</v>
      </c>
      <c r="V4912" s="4" t="str">
        <f t="shared" si="7"/>
        <v>Credit Card</v>
      </c>
      <c r="W4912" s="4">
        <f t="shared" ref="W4912:Y4912" si="4919">IF(OR(J4912 = "ERROR", J4912 = ""), "UNKNOWN", J4912)</f>
        <v>4</v>
      </c>
      <c r="X4912" s="4">
        <f t="shared" si="4919"/>
        <v>2</v>
      </c>
      <c r="Y4912" s="4">
        <f t="shared" si="4919"/>
        <v>8</v>
      </c>
      <c r="Z4912" s="5">
        <f t="shared" si="9"/>
        <v>45103</v>
      </c>
    </row>
    <row r="4913">
      <c r="A4913" s="1" t="s">
        <v>4950</v>
      </c>
      <c r="B4913" s="1" t="s">
        <v>55</v>
      </c>
      <c r="C4913" s="1">
        <v>5.0</v>
      </c>
      <c r="D4913" s="1">
        <v>3.0</v>
      </c>
      <c r="E4913" s="1">
        <v>15.0</v>
      </c>
      <c r="F4913" s="1" t="s">
        <v>39</v>
      </c>
      <c r="G4913" s="1" t="s">
        <v>24</v>
      </c>
      <c r="H4913" s="6">
        <v>45272.0</v>
      </c>
      <c r="J4913" s="3">
        <f t="shared" si="2"/>
        <v>5</v>
      </c>
      <c r="K4913" s="4">
        <f t="shared" si="3"/>
        <v>3</v>
      </c>
      <c r="L4913" s="4">
        <f t="shared" si="4"/>
        <v>15</v>
      </c>
      <c r="S4913" s="1" t="s">
        <v>4950</v>
      </c>
      <c r="T4913" s="4" t="str">
        <f t="shared" si="5"/>
        <v>Juice</v>
      </c>
      <c r="U4913" s="4" t="str">
        <f t="shared" si="6"/>
        <v>Takeaway</v>
      </c>
      <c r="V4913" s="4" t="str">
        <f t="shared" si="7"/>
        <v>Digital Wallet</v>
      </c>
      <c r="W4913" s="4">
        <f t="shared" ref="W4913:Y4913" si="4920">IF(OR(J4913 = "ERROR", J4913 = ""), "UNKNOWN", J4913)</f>
        <v>5</v>
      </c>
      <c r="X4913" s="4">
        <f t="shared" si="4920"/>
        <v>3</v>
      </c>
      <c r="Y4913" s="4">
        <f t="shared" si="4920"/>
        <v>15</v>
      </c>
      <c r="Z4913" s="7">
        <f t="shared" si="9"/>
        <v>45272</v>
      </c>
    </row>
    <row r="4914">
      <c r="A4914" s="1" t="s">
        <v>4951</v>
      </c>
      <c r="B4914" s="1" t="s">
        <v>36</v>
      </c>
      <c r="C4914" s="1">
        <v>5.0</v>
      </c>
      <c r="D4914" s="1">
        <v>5.0</v>
      </c>
      <c r="E4914" s="1">
        <v>25.0</v>
      </c>
      <c r="F4914" s="1" t="s">
        <v>28</v>
      </c>
      <c r="G4914" s="1" t="s">
        <v>24</v>
      </c>
      <c r="H4914" s="2">
        <v>45164.0</v>
      </c>
      <c r="J4914" s="3">
        <f t="shared" si="2"/>
        <v>5</v>
      </c>
      <c r="K4914" s="4">
        <f t="shared" si="3"/>
        <v>5</v>
      </c>
      <c r="L4914" s="4">
        <f t="shared" si="4"/>
        <v>25</v>
      </c>
      <c r="S4914" s="1" t="s">
        <v>4951</v>
      </c>
      <c r="T4914" s="4" t="str">
        <f t="shared" si="5"/>
        <v>Salad</v>
      </c>
      <c r="U4914" s="4" t="str">
        <f t="shared" si="6"/>
        <v>Takeaway</v>
      </c>
      <c r="V4914" s="4" t="str">
        <f t="shared" si="7"/>
        <v>Cash</v>
      </c>
      <c r="W4914" s="4">
        <f t="shared" ref="W4914:Y4914" si="4921">IF(OR(J4914 = "ERROR", J4914 = ""), "UNKNOWN", J4914)</f>
        <v>5</v>
      </c>
      <c r="X4914" s="4">
        <f t="shared" si="4921"/>
        <v>5</v>
      </c>
      <c r="Y4914" s="4">
        <f t="shared" si="4921"/>
        <v>25</v>
      </c>
      <c r="Z4914" s="5">
        <f t="shared" si="9"/>
        <v>45164</v>
      </c>
    </row>
    <row r="4915">
      <c r="A4915" s="1" t="s">
        <v>4952</v>
      </c>
      <c r="B4915" s="1" t="s">
        <v>22</v>
      </c>
      <c r="C4915" s="1">
        <v>1.0</v>
      </c>
      <c r="D4915" s="1">
        <v>2.0</v>
      </c>
      <c r="E4915" s="1">
        <v>2.0</v>
      </c>
      <c r="F4915" s="1" t="s">
        <v>23</v>
      </c>
      <c r="H4915" s="2">
        <v>45144.0</v>
      </c>
      <c r="J4915" s="3">
        <f t="shared" si="2"/>
        <v>1</v>
      </c>
      <c r="K4915" s="4">
        <f t="shared" si="3"/>
        <v>2</v>
      </c>
      <c r="L4915" s="4">
        <f t="shared" si="4"/>
        <v>2</v>
      </c>
      <c r="S4915" s="1" t="s">
        <v>4952</v>
      </c>
      <c r="T4915" s="4" t="str">
        <f t="shared" si="5"/>
        <v>Coffee</v>
      </c>
      <c r="U4915" s="4" t="str">
        <f t="shared" si="6"/>
        <v>UNKNOWN</v>
      </c>
      <c r="V4915" s="4" t="str">
        <f t="shared" si="7"/>
        <v>Credit Card</v>
      </c>
      <c r="W4915" s="4">
        <f t="shared" ref="W4915:Y4915" si="4922">IF(OR(J4915 = "ERROR", J4915 = ""), "UNKNOWN", J4915)</f>
        <v>1</v>
      </c>
      <c r="X4915" s="4">
        <f t="shared" si="4922"/>
        <v>2</v>
      </c>
      <c r="Y4915" s="4">
        <f t="shared" si="4922"/>
        <v>2</v>
      </c>
      <c r="Z4915" s="5">
        <f t="shared" si="9"/>
        <v>45144</v>
      </c>
    </row>
    <row r="4916">
      <c r="A4916" s="1" t="s">
        <v>4953</v>
      </c>
      <c r="B4916" s="1" t="s">
        <v>44</v>
      </c>
      <c r="C4916" s="1">
        <v>3.0</v>
      </c>
      <c r="D4916" s="1">
        <v>4.0</v>
      </c>
      <c r="E4916" s="1">
        <v>12.0</v>
      </c>
      <c r="H4916" s="6">
        <v>45219.0</v>
      </c>
      <c r="J4916" s="3">
        <f t="shared" si="2"/>
        <v>3</v>
      </c>
      <c r="K4916" s="4">
        <f t="shared" si="3"/>
        <v>4</v>
      </c>
      <c r="L4916" s="4">
        <f t="shared" si="4"/>
        <v>12</v>
      </c>
      <c r="S4916" s="1" t="s">
        <v>4953</v>
      </c>
      <c r="T4916" s="4" t="str">
        <f t="shared" si="5"/>
        <v>Sandwich</v>
      </c>
      <c r="U4916" s="4" t="str">
        <f t="shared" si="6"/>
        <v>UNKNOWN</v>
      </c>
      <c r="V4916" s="4" t="str">
        <f t="shared" si="7"/>
        <v>UNKNOWN</v>
      </c>
      <c r="W4916" s="4">
        <f t="shared" ref="W4916:Y4916" si="4923">IF(OR(J4916 = "ERROR", J4916 = ""), "UNKNOWN", J4916)</f>
        <v>3</v>
      </c>
      <c r="X4916" s="4">
        <f t="shared" si="4923"/>
        <v>4</v>
      </c>
      <c r="Y4916" s="4">
        <f t="shared" si="4923"/>
        <v>12</v>
      </c>
      <c r="Z4916" s="7">
        <f t="shared" si="9"/>
        <v>45219</v>
      </c>
    </row>
    <row r="4917">
      <c r="A4917" s="1" t="s">
        <v>4954</v>
      </c>
      <c r="C4917" s="1">
        <v>5.0</v>
      </c>
      <c r="D4917" s="1">
        <v>4.0</v>
      </c>
      <c r="E4917" s="1">
        <v>20.0</v>
      </c>
      <c r="F4917" s="1" t="s">
        <v>39</v>
      </c>
      <c r="G4917" s="1" t="s">
        <v>24</v>
      </c>
      <c r="H4917" s="1" t="s">
        <v>25</v>
      </c>
      <c r="J4917" s="3">
        <f t="shared" si="2"/>
        <v>5</v>
      </c>
      <c r="K4917" s="4">
        <f t="shared" si="3"/>
        <v>4</v>
      </c>
      <c r="L4917" s="4">
        <f t="shared" si="4"/>
        <v>20</v>
      </c>
      <c r="S4917" s="1" t="s">
        <v>4954</v>
      </c>
      <c r="T4917" s="4" t="str">
        <f t="shared" si="5"/>
        <v>UNKNOWN</v>
      </c>
      <c r="U4917" s="4" t="str">
        <f t="shared" si="6"/>
        <v>Takeaway</v>
      </c>
      <c r="V4917" s="4" t="str">
        <f t="shared" si="7"/>
        <v>Digital Wallet</v>
      </c>
      <c r="W4917" s="4">
        <f t="shared" ref="W4917:Y4917" si="4924">IF(OR(J4917 = "ERROR", J4917 = ""), "UNKNOWN", J4917)</f>
        <v>5</v>
      </c>
      <c r="X4917" s="4">
        <f t="shared" si="4924"/>
        <v>4</v>
      </c>
      <c r="Y4917" s="4">
        <f t="shared" si="4924"/>
        <v>20</v>
      </c>
      <c r="Z4917" s="4" t="str">
        <f t="shared" si="9"/>
        <v>UNKNOWN</v>
      </c>
    </row>
    <row r="4918">
      <c r="A4918" s="1" t="s">
        <v>4955</v>
      </c>
      <c r="B4918" s="1" t="s">
        <v>55</v>
      </c>
      <c r="C4918" s="1">
        <v>5.0</v>
      </c>
      <c r="D4918" s="1">
        <v>3.0</v>
      </c>
      <c r="E4918" s="1">
        <v>15.0</v>
      </c>
      <c r="F4918" s="1" t="s">
        <v>23</v>
      </c>
      <c r="H4918" s="1" t="s">
        <v>25</v>
      </c>
      <c r="J4918" s="3">
        <f t="shared" si="2"/>
        <v>5</v>
      </c>
      <c r="K4918" s="4">
        <f t="shared" si="3"/>
        <v>3</v>
      </c>
      <c r="L4918" s="4">
        <f t="shared" si="4"/>
        <v>15</v>
      </c>
      <c r="S4918" s="1" t="s">
        <v>4955</v>
      </c>
      <c r="T4918" s="4" t="str">
        <f t="shared" si="5"/>
        <v>Juice</v>
      </c>
      <c r="U4918" s="4" t="str">
        <f t="shared" si="6"/>
        <v>UNKNOWN</v>
      </c>
      <c r="V4918" s="4" t="str">
        <f t="shared" si="7"/>
        <v>Credit Card</v>
      </c>
      <c r="W4918" s="4">
        <f t="shared" ref="W4918:Y4918" si="4925">IF(OR(J4918 = "ERROR", J4918 = ""), "UNKNOWN", J4918)</f>
        <v>5</v>
      </c>
      <c r="X4918" s="4">
        <f t="shared" si="4925"/>
        <v>3</v>
      </c>
      <c r="Y4918" s="4">
        <f t="shared" si="4925"/>
        <v>15</v>
      </c>
      <c r="Z4918" s="4" t="str">
        <f t="shared" si="9"/>
        <v>UNKNOWN</v>
      </c>
    </row>
    <row r="4919">
      <c r="A4919" s="1" t="s">
        <v>4956</v>
      </c>
      <c r="B4919" s="1" t="s">
        <v>81</v>
      </c>
      <c r="C4919" s="1">
        <v>5.0</v>
      </c>
      <c r="D4919" s="1">
        <v>1.5</v>
      </c>
      <c r="E4919" s="1">
        <v>7.5</v>
      </c>
      <c r="F4919" s="1" t="s">
        <v>23</v>
      </c>
      <c r="G4919" s="1" t="s">
        <v>30</v>
      </c>
      <c r="J4919" s="3">
        <f t="shared" si="2"/>
        <v>5</v>
      </c>
      <c r="K4919" s="4">
        <f t="shared" si="3"/>
        <v>1.5</v>
      </c>
      <c r="L4919" s="4">
        <f t="shared" si="4"/>
        <v>7.5</v>
      </c>
      <c r="S4919" s="1" t="s">
        <v>4956</v>
      </c>
      <c r="T4919" s="4" t="str">
        <f t="shared" si="5"/>
        <v>Tea</v>
      </c>
      <c r="U4919" s="4" t="str">
        <f t="shared" si="6"/>
        <v>UNKNOWN</v>
      </c>
      <c r="V4919" s="4" t="str">
        <f t="shared" si="7"/>
        <v>Credit Card</v>
      </c>
      <c r="W4919" s="4">
        <f t="shared" ref="W4919:Y4919" si="4926">IF(OR(J4919 = "ERROR", J4919 = ""), "UNKNOWN", J4919)</f>
        <v>5</v>
      </c>
      <c r="X4919" s="4">
        <f t="shared" si="4926"/>
        <v>1.5</v>
      </c>
      <c r="Y4919" s="4">
        <f t="shared" si="4926"/>
        <v>7.5</v>
      </c>
      <c r="Z4919" s="4" t="str">
        <f t="shared" si="9"/>
        <v>UNKNOWN</v>
      </c>
    </row>
    <row r="4920">
      <c r="A4920" s="1" t="s">
        <v>4957</v>
      </c>
      <c r="B4920" s="1" t="s">
        <v>81</v>
      </c>
      <c r="C4920" s="1">
        <v>1.0</v>
      </c>
      <c r="D4920" s="1">
        <v>1.5</v>
      </c>
      <c r="E4920" s="1">
        <v>1.5</v>
      </c>
      <c r="F4920" s="1" t="s">
        <v>23</v>
      </c>
      <c r="G4920" s="1" t="s">
        <v>24</v>
      </c>
      <c r="H4920" s="2">
        <v>45042.0</v>
      </c>
      <c r="J4920" s="3">
        <f t="shared" si="2"/>
        <v>1</v>
      </c>
      <c r="K4920" s="4">
        <f t="shared" si="3"/>
        <v>1.5</v>
      </c>
      <c r="L4920" s="4">
        <f t="shared" si="4"/>
        <v>1.5</v>
      </c>
      <c r="S4920" s="1" t="s">
        <v>4957</v>
      </c>
      <c r="T4920" s="4" t="str">
        <f t="shared" si="5"/>
        <v>Tea</v>
      </c>
      <c r="U4920" s="4" t="str">
        <f t="shared" si="6"/>
        <v>Takeaway</v>
      </c>
      <c r="V4920" s="4" t="str">
        <f t="shared" si="7"/>
        <v>Credit Card</v>
      </c>
      <c r="W4920" s="4">
        <f t="shared" ref="W4920:Y4920" si="4927">IF(OR(J4920 = "ERROR", J4920 = ""), "UNKNOWN", J4920)</f>
        <v>1</v>
      </c>
      <c r="X4920" s="4">
        <f t="shared" si="4927"/>
        <v>1.5</v>
      </c>
      <c r="Y4920" s="4">
        <f t="shared" si="4927"/>
        <v>1.5</v>
      </c>
      <c r="Z4920" s="5">
        <f t="shared" si="9"/>
        <v>45042</v>
      </c>
    </row>
    <row r="4921">
      <c r="A4921" s="1" t="s">
        <v>4958</v>
      </c>
      <c r="B4921" s="1" t="s">
        <v>41</v>
      </c>
      <c r="C4921" s="1">
        <v>3.0</v>
      </c>
      <c r="D4921" s="1">
        <v>4.0</v>
      </c>
      <c r="E4921" s="1">
        <v>12.0</v>
      </c>
      <c r="F4921" s="1" t="s">
        <v>23</v>
      </c>
      <c r="G4921" s="1" t="s">
        <v>29</v>
      </c>
      <c r="H4921" s="2">
        <v>45205.0</v>
      </c>
      <c r="J4921" s="3">
        <f t="shared" si="2"/>
        <v>3</v>
      </c>
      <c r="K4921" s="4">
        <f t="shared" si="3"/>
        <v>4</v>
      </c>
      <c r="L4921" s="4">
        <f t="shared" si="4"/>
        <v>12</v>
      </c>
      <c r="S4921" s="1" t="s">
        <v>4958</v>
      </c>
      <c r="T4921" s="4" t="str">
        <f t="shared" si="5"/>
        <v>Smoothie</v>
      </c>
      <c r="U4921" s="4" t="str">
        <f t="shared" si="6"/>
        <v>In-store</v>
      </c>
      <c r="V4921" s="4" t="str">
        <f t="shared" si="7"/>
        <v>Credit Card</v>
      </c>
      <c r="W4921" s="4">
        <f t="shared" ref="W4921:Y4921" si="4928">IF(OR(J4921 = "ERROR", J4921 = ""), "UNKNOWN", J4921)</f>
        <v>3</v>
      </c>
      <c r="X4921" s="4">
        <f t="shared" si="4928"/>
        <v>4</v>
      </c>
      <c r="Y4921" s="4">
        <f t="shared" si="4928"/>
        <v>12</v>
      </c>
      <c r="Z4921" s="5">
        <f t="shared" si="9"/>
        <v>45205</v>
      </c>
    </row>
    <row r="4922">
      <c r="A4922" s="1" t="s">
        <v>4959</v>
      </c>
      <c r="B4922" s="1" t="s">
        <v>27</v>
      </c>
      <c r="C4922" s="1">
        <v>1.0</v>
      </c>
      <c r="D4922" s="1">
        <v>3.0</v>
      </c>
      <c r="E4922" s="1">
        <v>3.0</v>
      </c>
      <c r="F4922" s="1" t="s">
        <v>39</v>
      </c>
      <c r="G4922" s="1" t="s">
        <v>29</v>
      </c>
      <c r="H4922" s="6">
        <v>45289.0</v>
      </c>
      <c r="J4922" s="3">
        <f t="shared" si="2"/>
        <v>1</v>
      </c>
      <c r="K4922" s="4">
        <f t="shared" si="3"/>
        <v>3</v>
      </c>
      <c r="L4922" s="4">
        <f t="shared" si="4"/>
        <v>3</v>
      </c>
      <c r="S4922" s="1" t="s">
        <v>4959</v>
      </c>
      <c r="T4922" s="4" t="str">
        <f t="shared" si="5"/>
        <v>Cake</v>
      </c>
      <c r="U4922" s="4" t="str">
        <f t="shared" si="6"/>
        <v>In-store</v>
      </c>
      <c r="V4922" s="4" t="str">
        <f t="shared" si="7"/>
        <v>Digital Wallet</v>
      </c>
      <c r="W4922" s="4">
        <f t="shared" ref="W4922:Y4922" si="4929">IF(OR(J4922 = "ERROR", J4922 = ""), "UNKNOWN", J4922)</f>
        <v>1</v>
      </c>
      <c r="X4922" s="4">
        <f t="shared" si="4929"/>
        <v>3</v>
      </c>
      <c r="Y4922" s="4">
        <f t="shared" si="4929"/>
        <v>3</v>
      </c>
      <c r="Z4922" s="7">
        <f t="shared" si="9"/>
        <v>45289</v>
      </c>
    </row>
    <row r="4923">
      <c r="A4923" s="1" t="s">
        <v>4960</v>
      </c>
      <c r="B4923" s="1" t="s">
        <v>22</v>
      </c>
      <c r="C4923" s="1">
        <v>5.0</v>
      </c>
      <c r="D4923" s="1">
        <v>2.0</v>
      </c>
      <c r="E4923" s="1">
        <v>10.0</v>
      </c>
      <c r="F4923" s="1" t="s">
        <v>23</v>
      </c>
      <c r="G4923" s="1" t="s">
        <v>29</v>
      </c>
      <c r="H4923" s="6">
        <v>45210.0</v>
      </c>
      <c r="J4923" s="3">
        <f t="shared" si="2"/>
        <v>5</v>
      </c>
      <c r="K4923" s="4">
        <f t="shared" si="3"/>
        <v>2</v>
      </c>
      <c r="L4923" s="4">
        <f t="shared" si="4"/>
        <v>10</v>
      </c>
      <c r="S4923" s="1" t="s">
        <v>4960</v>
      </c>
      <c r="T4923" s="4" t="str">
        <f t="shared" si="5"/>
        <v>Coffee</v>
      </c>
      <c r="U4923" s="4" t="str">
        <f t="shared" si="6"/>
        <v>In-store</v>
      </c>
      <c r="V4923" s="4" t="str">
        <f t="shared" si="7"/>
        <v>Credit Card</v>
      </c>
      <c r="W4923" s="4">
        <f t="shared" ref="W4923:Y4923" si="4930">IF(OR(J4923 = "ERROR", J4923 = ""), "UNKNOWN", J4923)</f>
        <v>5</v>
      </c>
      <c r="X4923" s="4">
        <f t="shared" si="4930"/>
        <v>2</v>
      </c>
      <c r="Y4923" s="4">
        <f t="shared" si="4930"/>
        <v>10</v>
      </c>
      <c r="Z4923" s="7">
        <f t="shared" si="9"/>
        <v>45210</v>
      </c>
    </row>
    <row r="4924">
      <c r="A4924" s="1" t="s">
        <v>4961</v>
      </c>
      <c r="B4924" s="1" t="s">
        <v>27</v>
      </c>
      <c r="C4924" s="1">
        <v>3.0</v>
      </c>
      <c r="D4924" s="1">
        <v>3.0</v>
      </c>
      <c r="E4924" s="1">
        <v>9.0</v>
      </c>
      <c r="F4924" s="1" t="s">
        <v>28</v>
      </c>
      <c r="H4924" s="6">
        <v>45213.0</v>
      </c>
      <c r="J4924" s="3">
        <f t="shared" si="2"/>
        <v>3</v>
      </c>
      <c r="K4924" s="4">
        <f t="shared" si="3"/>
        <v>3</v>
      </c>
      <c r="L4924" s="4">
        <f t="shared" si="4"/>
        <v>9</v>
      </c>
      <c r="S4924" s="1" t="s">
        <v>4961</v>
      </c>
      <c r="T4924" s="4" t="str">
        <f t="shared" si="5"/>
        <v>Cake</v>
      </c>
      <c r="U4924" s="4" t="str">
        <f t="shared" si="6"/>
        <v>UNKNOWN</v>
      </c>
      <c r="V4924" s="4" t="str">
        <f t="shared" si="7"/>
        <v>Cash</v>
      </c>
      <c r="W4924" s="4">
        <f t="shared" ref="W4924:Y4924" si="4931">IF(OR(J4924 = "ERROR", J4924 = ""), "UNKNOWN", J4924)</f>
        <v>3</v>
      </c>
      <c r="X4924" s="4">
        <f t="shared" si="4931"/>
        <v>3</v>
      </c>
      <c r="Y4924" s="4">
        <f t="shared" si="4931"/>
        <v>9</v>
      </c>
      <c r="Z4924" s="7">
        <f t="shared" si="9"/>
        <v>45213</v>
      </c>
    </row>
    <row r="4925">
      <c r="A4925" s="1" t="s">
        <v>4962</v>
      </c>
      <c r="B4925" s="1" t="s">
        <v>55</v>
      </c>
      <c r="C4925" s="1">
        <v>3.0</v>
      </c>
      <c r="D4925" s="1">
        <v>3.0</v>
      </c>
      <c r="E4925" s="1">
        <v>9.0</v>
      </c>
      <c r="G4925" s="1" t="s">
        <v>29</v>
      </c>
      <c r="H4925" s="2">
        <v>45173.0</v>
      </c>
      <c r="J4925" s="3">
        <f t="shared" si="2"/>
        <v>3</v>
      </c>
      <c r="K4925" s="4">
        <f t="shared" si="3"/>
        <v>3</v>
      </c>
      <c r="L4925" s="4">
        <f t="shared" si="4"/>
        <v>9</v>
      </c>
      <c r="S4925" s="1" t="s">
        <v>4962</v>
      </c>
      <c r="T4925" s="4" t="str">
        <f t="shared" si="5"/>
        <v>Juice</v>
      </c>
      <c r="U4925" s="4" t="str">
        <f t="shared" si="6"/>
        <v>In-store</v>
      </c>
      <c r="V4925" s="4" t="str">
        <f t="shared" si="7"/>
        <v>UNKNOWN</v>
      </c>
      <c r="W4925" s="4">
        <f t="shared" ref="W4925:Y4925" si="4932">IF(OR(J4925 = "ERROR", J4925 = ""), "UNKNOWN", J4925)</f>
        <v>3</v>
      </c>
      <c r="X4925" s="4">
        <f t="shared" si="4932"/>
        <v>3</v>
      </c>
      <c r="Y4925" s="4">
        <f t="shared" si="4932"/>
        <v>9</v>
      </c>
      <c r="Z4925" s="5">
        <f t="shared" si="9"/>
        <v>45173</v>
      </c>
    </row>
    <row r="4926">
      <c r="A4926" s="1" t="s">
        <v>4963</v>
      </c>
      <c r="B4926" s="1" t="s">
        <v>32</v>
      </c>
      <c r="C4926" s="1">
        <v>5.0</v>
      </c>
      <c r="D4926" s="1" t="s">
        <v>30</v>
      </c>
      <c r="E4926" s="1">
        <v>5.0</v>
      </c>
      <c r="G4926" s="1" t="s">
        <v>24</v>
      </c>
      <c r="H4926" s="2">
        <v>44971.0</v>
      </c>
      <c r="J4926" s="3">
        <f t="shared" si="2"/>
        <v>5</v>
      </c>
      <c r="K4926" s="4">
        <f t="shared" si="3"/>
        <v>1</v>
      </c>
      <c r="L4926" s="4">
        <f t="shared" si="4"/>
        <v>5</v>
      </c>
      <c r="S4926" s="1" t="s">
        <v>4963</v>
      </c>
      <c r="T4926" s="4" t="str">
        <f t="shared" si="5"/>
        <v>Cookie</v>
      </c>
      <c r="U4926" s="4" t="str">
        <f t="shared" si="6"/>
        <v>Takeaway</v>
      </c>
      <c r="V4926" s="4" t="str">
        <f t="shared" si="7"/>
        <v>UNKNOWN</v>
      </c>
      <c r="W4926" s="4">
        <f t="shared" ref="W4926:Y4926" si="4933">IF(OR(J4926 = "ERROR", J4926 = ""), "UNKNOWN", J4926)</f>
        <v>5</v>
      </c>
      <c r="X4926" s="4">
        <f t="shared" si="4933"/>
        <v>1</v>
      </c>
      <c r="Y4926" s="4">
        <f t="shared" si="4933"/>
        <v>5</v>
      </c>
      <c r="Z4926" s="5">
        <f t="shared" si="9"/>
        <v>44971</v>
      </c>
    </row>
    <row r="4927">
      <c r="A4927" s="1" t="s">
        <v>4964</v>
      </c>
      <c r="B4927" s="1" t="s">
        <v>41</v>
      </c>
      <c r="C4927" s="1">
        <v>4.0</v>
      </c>
      <c r="D4927" s="1">
        <v>4.0</v>
      </c>
      <c r="E4927" s="1">
        <v>16.0</v>
      </c>
      <c r="F4927" s="1" t="s">
        <v>23</v>
      </c>
      <c r="J4927" s="3">
        <f t="shared" si="2"/>
        <v>4</v>
      </c>
      <c r="K4927" s="4">
        <f t="shared" si="3"/>
        <v>4</v>
      </c>
      <c r="L4927" s="4">
        <f t="shared" si="4"/>
        <v>16</v>
      </c>
      <c r="S4927" s="1" t="s">
        <v>4964</v>
      </c>
      <c r="T4927" s="4" t="str">
        <f t="shared" si="5"/>
        <v>Smoothie</v>
      </c>
      <c r="U4927" s="4" t="str">
        <f t="shared" si="6"/>
        <v>UNKNOWN</v>
      </c>
      <c r="V4927" s="4" t="str">
        <f t="shared" si="7"/>
        <v>Credit Card</v>
      </c>
      <c r="W4927" s="4">
        <f t="shared" ref="W4927:Y4927" si="4934">IF(OR(J4927 = "ERROR", J4927 = ""), "UNKNOWN", J4927)</f>
        <v>4</v>
      </c>
      <c r="X4927" s="4">
        <f t="shared" si="4934"/>
        <v>4</v>
      </c>
      <c r="Y4927" s="4">
        <f t="shared" si="4934"/>
        <v>16</v>
      </c>
      <c r="Z4927" s="4" t="str">
        <f t="shared" si="9"/>
        <v>UNKNOWN</v>
      </c>
    </row>
    <row r="4928">
      <c r="A4928" s="1" t="s">
        <v>4965</v>
      </c>
      <c r="B4928" s="1" t="s">
        <v>81</v>
      </c>
      <c r="C4928" s="1">
        <v>4.0</v>
      </c>
      <c r="D4928" s="1">
        <v>1.5</v>
      </c>
      <c r="E4928" s="1">
        <v>6.0</v>
      </c>
      <c r="F4928" s="1" t="s">
        <v>23</v>
      </c>
      <c r="G4928" s="1" t="s">
        <v>24</v>
      </c>
      <c r="H4928" s="2">
        <v>44932.0</v>
      </c>
      <c r="J4928" s="3">
        <f t="shared" si="2"/>
        <v>4</v>
      </c>
      <c r="K4928" s="4">
        <f t="shared" si="3"/>
        <v>1.5</v>
      </c>
      <c r="L4928" s="4">
        <f t="shared" si="4"/>
        <v>6</v>
      </c>
      <c r="S4928" s="1" t="s">
        <v>4965</v>
      </c>
      <c r="T4928" s="4" t="str">
        <f t="shared" si="5"/>
        <v>Tea</v>
      </c>
      <c r="U4928" s="4" t="str">
        <f t="shared" si="6"/>
        <v>Takeaway</v>
      </c>
      <c r="V4928" s="4" t="str">
        <f t="shared" si="7"/>
        <v>Credit Card</v>
      </c>
      <c r="W4928" s="4">
        <f t="shared" ref="W4928:Y4928" si="4935">IF(OR(J4928 = "ERROR", J4928 = ""), "UNKNOWN", J4928)</f>
        <v>4</v>
      </c>
      <c r="X4928" s="4">
        <f t="shared" si="4935"/>
        <v>1.5</v>
      </c>
      <c r="Y4928" s="4">
        <f t="shared" si="4935"/>
        <v>6</v>
      </c>
      <c r="Z4928" s="5">
        <f t="shared" si="9"/>
        <v>44932</v>
      </c>
    </row>
    <row r="4929">
      <c r="A4929" s="1" t="s">
        <v>4966</v>
      </c>
      <c r="C4929" s="1">
        <v>5.0</v>
      </c>
      <c r="D4929" s="1">
        <v>4.0</v>
      </c>
      <c r="E4929" s="1">
        <v>20.0</v>
      </c>
      <c r="F4929" s="1" t="s">
        <v>28</v>
      </c>
      <c r="H4929" s="2">
        <v>45265.0</v>
      </c>
      <c r="J4929" s="3">
        <f t="shared" si="2"/>
        <v>5</v>
      </c>
      <c r="K4929" s="4">
        <f t="shared" si="3"/>
        <v>4</v>
      </c>
      <c r="L4929" s="4">
        <f t="shared" si="4"/>
        <v>20</v>
      </c>
      <c r="S4929" s="1" t="s">
        <v>4966</v>
      </c>
      <c r="T4929" s="4" t="str">
        <f t="shared" si="5"/>
        <v>UNKNOWN</v>
      </c>
      <c r="U4929" s="4" t="str">
        <f t="shared" si="6"/>
        <v>UNKNOWN</v>
      </c>
      <c r="V4929" s="4" t="str">
        <f t="shared" si="7"/>
        <v>Cash</v>
      </c>
      <c r="W4929" s="4">
        <f t="shared" ref="W4929:Y4929" si="4936">IF(OR(J4929 = "ERROR", J4929 = ""), "UNKNOWN", J4929)</f>
        <v>5</v>
      </c>
      <c r="X4929" s="4">
        <f t="shared" si="4936"/>
        <v>4</v>
      </c>
      <c r="Y4929" s="4">
        <f t="shared" si="4936"/>
        <v>20</v>
      </c>
      <c r="Z4929" s="5">
        <f t="shared" si="9"/>
        <v>45265</v>
      </c>
    </row>
    <row r="4930">
      <c r="A4930" s="1" t="s">
        <v>4967</v>
      </c>
      <c r="B4930" s="1" t="s">
        <v>36</v>
      </c>
      <c r="C4930" s="1">
        <v>4.0</v>
      </c>
      <c r="D4930" s="1">
        <v>5.0</v>
      </c>
      <c r="E4930" s="1">
        <v>20.0</v>
      </c>
      <c r="F4930" s="1" t="s">
        <v>39</v>
      </c>
      <c r="G4930" s="1" t="s">
        <v>29</v>
      </c>
      <c r="H4930" s="2">
        <v>44936.0</v>
      </c>
      <c r="J4930" s="3">
        <f t="shared" si="2"/>
        <v>4</v>
      </c>
      <c r="K4930" s="4">
        <f t="shared" si="3"/>
        <v>5</v>
      </c>
      <c r="L4930" s="4">
        <f t="shared" si="4"/>
        <v>20</v>
      </c>
      <c r="S4930" s="1" t="s">
        <v>4967</v>
      </c>
      <c r="T4930" s="4" t="str">
        <f t="shared" si="5"/>
        <v>Salad</v>
      </c>
      <c r="U4930" s="4" t="str">
        <f t="shared" si="6"/>
        <v>In-store</v>
      </c>
      <c r="V4930" s="4" t="str">
        <f t="shared" si="7"/>
        <v>Digital Wallet</v>
      </c>
      <c r="W4930" s="4">
        <f t="shared" ref="W4930:Y4930" si="4937">IF(OR(J4930 = "ERROR", J4930 = ""), "UNKNOWN", J4930)</f>
        <v>4</v>
      </c>
      <c r="X4930" s="4">
        <f t="shared" si="4937"/>
        <v>5</v>
      </c>
      <c r="Y4930" s="4">
        <f t="shared" si="4937"/>
        <v>20</v>
      </c>
      <c r="Z4930" s="5">
        <f t="shared" si="9"/>
        <v>44936</v>
      </c>
    </row>
    <row r="4931">
      <c r="A4931" s="1" t="s">
        <v>4968</v>
      </c>
      <c r="B4931" s="1" t="s">
        <v>22</v>
      </c>
      <c r="C4931" s="1">
        <v>4.0</v>
      </c>
      <c r="D4931" s="1">
        <v>2.0</v>
      </c>
      <c r="E4931" s="1">
        <v>8.0</v>
      </c>
      <c r="F4931" s="1" t="s">
        <v>23</v>
      </c>
      <c r="G4931" s="1" t="s">
        <v>29</v>
      </c>
      <c r="H4931" s="2">
        <v>45236.0</v>
      </c>
      <c r="J4931" s="3">
        <f t="shared" si="2"/>
        <v>4</v>
      </c>
      <c r="K4931" s="4">
        <f t="shared" si="3"/>
        <v>2</v>
      </c>
      <c r="L4931" s="4">
        <f t="shared" si="4"/>
        <v>8</v>
      </c>
      <c r="S4931" s="1" t="s">
        <v>4968</v>
      </c>
      <c r="T4931" s="4" t="str">
        <f t="shared" si="5"/>
        <v>Coffee</v>
      </c>
      <c r="U4931" s="4" t="str">
        <f t="shared" si="6"/>
        <v>In-store</v>
      </c>
      <c r="V4931" s="4" t="str">
        <f t="shared" si="7"/>
        <v>Credit Card</v>
      </c>
      <c r="W4931" s="4">
        <f t="shared" ref="W4931:Y4931" si="4938">IF(OR(J4931 = "ERROR", J4931 = ""), "UNKNOWN", J4931)</f>
        <v>4</v>
      </c>
      <c r="X4931" s="4">
        <f t="shared" si="4938"/>
        <v>2</v>
      </c>
      <c r="Y4931" s="4">
        <f t="shared" si="4938"/>
        <v>8</v>
      </c>
      <c r="Z4931" s="5">
        <f t="shared" si="9"/>
        <v>45236</v>
      </c>
    </row>
    <row r="4932">
      <c r="A4932" s="1" t="s">
        <v>4969</v>
      </c>
      <c r="B4932" s="1" t="s">
        <v>44</v>
      </c>
      <c r="C4932" s="1">
        <v>2.0</v>
      </c>
      <c r="D4932" s="1">
        <v>4.0</v>
      </c>
      <c r="E4932" s="1">
        <v>8.0</v>
      </c>
      <c r="F4932" s="1" t="s">
        <v>39</v>
      </c>
      <c r="G4932" s="1" t="s">
        <v>24</v>
      </c>
      <c r="H4932" s="2">
        <v>45160.0</v>
      </c>
      <c r="J4932" s="3">
        <f t="shared" si="2"/>
        <v>2</v>
      </c>
      <c r="K4932" s="4">
        <f t="shared" si="3"/>
        <v>4</v>
      </c>
      <c r="L4932" s="4">
        <f t="shared" si="4"/>
        <v>8</v>
      </c>
      <c r="S4932" s="1" t="s">
        <v>4969</v>
      </c>
      <c r="T4932" s="4" t="str">
        <f t="shared" si="5"/>
        <v>Sandwich</v>
      </c>
      <c r="U4932" s="4" t="str">
        <f t="shared" si="6"/>
        <v>Takeaway</v>
      </c>
      <c r="V4932" s="4" t="str">
        <f t="shared" si="7"/>
        <v>Digital Wallet</v>
      </c>
      <c r="W4932" s="4">
        <f t="shared" ref="W4932:Y4932" si="4939">IF(OR(J4932 = "ERROR", J4932 = ""), "UNKNOWN", J4932)</f>
        <v>2</v>
      </c>
      <c r="X4932" s="4">
        <f t="shared" si="4939"/>
        <v>4</v>
      </c>
      <c r="Y4932" s="4">
        <f t="shared" si="4939"/>
        <v>8</v>
      </c>
      <c r="Z4932" s="5">
        <f t="shared" si="9"/>
        <v>45160</v>
      </c>
    </row>
    <row r="4933">
      <c r="A4933" s="1" t="s">
        <v>4970</v>
      </c>
      <c r="B4933" s="1" t="s">
        <v>32</v>
      </c>
      <c r="C4933" s="1">
        <v>1.0</v>
      </c>
      <c r="D4933" s="1">
        <v>1.0</v>
      </c>
      <c r="E4933" s="1" t="s">
        <v>30</v>
      </c>
      <c r="F4933" s="1" t="s">
        <v>23</v>
      </c>
      <c r="G4933" s="1" t="s">
        <v>24</v>
      </c>
      <c r="H4933" s="2">
        <v>45208.0</v>
      </c>
      <c r="J4933" s="3">
        <f t="shared" si="2"/>
        <v>1</v>
      </c>
      <c r="K4933" s="4">
        <f t="shared" si="3"/>
        <v>1</v>
      </c>
      <c r="L4933" s="4">
        <f t="shared" si="4"/>
        <v>1</v>
      </c>
      <c r="S4933" s="1" t="s">
        <v>4970</v>
      </c>
      <c r="T4933" s="4" t="str">
        <f t="shared" si="5"/>
        <v>Cookie</v>
      </c>
      <c r="U4933" s="4" t="str">
        <f t="shared" si="6"/>
        <v>Takeaway</v>
      </c>
      <c r="V4933" s="4" t="str">
        <f t="shared" si="7"/>
        <v>Credit Card</v>
      </c>
      <c r="W4933" s="4">
        <f t="shared" ref="W4933:Y4933" si="4940">IF(OR(J4933 = "ERROR", J4933 = ""), "UNKNOWN", J4933)</f>
        <v>1</v>
      </c>
      <c r="X4933" s="4">
        <f t="shared" si="4940"/>
        <v>1</v>
      </c>
      <c r="Y4933" s="4">
        <f t="shared" si="4940"/>
        <v>1</v>
      </c>
      <c r="Z4933" s="5">
        <f t="shared" si="9"/>
        <v>45208</v>
      </c>
    </row>
    <row r="4934">
      <c r="A4934" s="1" t="s">
        <v>4971</v>
      </c>
      <c r="B4934" s="1" t="s">
        <v>32</v>
      </c>
      <c r="C4934" s="1">
        <v>2.0</v>
      </c>
      <c r="D4934" s="1">
        <v>1.0</v>
      </c>
      <c r="E4934" s="1">
        <v>2.0</v>
      </c>
      <c r="F4934" s="1" t="s">
        <v>28</v>
      </c>
      <c r="H4934" s="2">
        <v>45238.0</v>
      </c>
      <c r="J4934" s="3">
        <f t="shared" si="2"/>
        <v>2</v>
      </c>
      <c r="K4934" s="4">
        <f t="shared" si="3"/>
        <v>1</v>
      </c>
      <c r="L4934" s="4">
        <f t="shared" si="4"/>
        <v>2</v>
      </c>
      <c r="S4934" s="1" t="s">
        <v>4971</v>
      </c>
      <c r="T4934" s="4" t="str">
        <f t="shared" si="5"/>
        <v>Cookie</v>
      </c>
      <c r="U4934" s="4" t="str">
        <f t="shared" si="6"/>
        <v>UNKNOWN</v>
      </c>
      <c r="V4934" s="4" t="str">
        <f t="shared" si="7"/>
        <v>Cash</v>
      </c>
      <c r="W4934" s="4">
        <f t="shared" ref="W4934:Y4934" si="4941">IF(OR(J4934 = "ERROR", J4934 = ""), "UNKNOWN", J4934)</f>
        <v>2</v>
      </c>
      <c r="X4934" s="4">
        <f t="shared" si="4941"/>
        <v>1</v>
      </c>
      <c r="Y4934" s="4">
        <f t="shared" si="4941"/>
        <v>2</v>
      </c>
      <c r="Z4934" s="5">
        <f t="shared" si="9"/>
        <v>45238</v>
      </c>
    </row>
    <row r="4935">
      <c r="A4935" s="1" t="s">
        <v>4972</v>
      </c>
      <c r="B4935" s="1" t="s">
        <v>55</v>
      </c>
      <c r="C4935" s="1">
        <v>2.0</v>
      </c>
      <c r="D4935" s="1">
        <v>3.0</v>
      </c>
      <c r="E4935" s="1">
        <v>6.0</v>
      </c>
      <c r="F4935" s="1" t="s">
        <v>28</v>
      </c>
      <c r="G4935" s="1" t="s">
        <v>24</v>
      </c>
      <c r="H4935" s="2">
        <v>44970.0</v>
      </c>
      <c r="J4935" s="3">
        <f t="shared" si="2"/>
        <v>2</v>
      </c>
      <c r="K4935" s="4">
        <f t="shared" si="3"/>
        <v>3</v>
      </c>
      <c r="L4935" s="4">
        <f t="shared" si="4"/>
        <v>6</v>
      </c>
      <c r="S4935" s="1" t="s">
        <v>4972</v>
      </c>
      <c r="T4935" s="4" t="str">
        <f t="shared" si="5"/>
        <v>Juice</v>
      </c>
      <c r="U4935" s="4" t="str">
        <f t="shared" si="6"/>
        <v>Takeaway</v>
      </c>
      <c r="V4935" s="4" t="str">
        <f t="shared" si="7"/>
        <v>Cash</v>
      </c>
      <c r="W4935" s="4">
        <f t="shared" ref="W4935:Y4935" si="4942">IF(OR(J4935 = "ERROR", J4935 = ""), "UNKNOWN", J4935)</f>
        <v>2</v>
      </c>
      <c r="X4935" s="4">
        <f t="shared" si="4942"/>
        <v>3</v>
      </c>
      <c r="Y4935" s="4">
        <f t="shared" si="4942"/>
        <v>6</v>
      </c>
      <c r="Z4935" s="5">
        <f t="shared" si="9"/>
        <v>44970</v>
      </c>
    </row>
    <row r="4936">
      <c r="A4936" s="1" t="s">
        <v>4973</v>
      </c>
      <c r="B4936" s="1" t="s">
        <v>32</v>
      </c>
      <c r="C4936" s="1">
        <v>4.0</v>
      </c>
      <c r="D4936" s="1">
        <v>1.0</v>
      </c>
      <c r="E4936" s="1">
        <v>4.0</v>
      </c>
      <c r="G4936" s="1" t="s">
        <v>29</v>
      </c>
      <c r="H4936" s="2">
        <v>44933.0</v>
      </c>
      <c r="J4936" s="3">
        <f t="shared" si="2"/>
        <v>4</v>
      </c>
      <c r="K4936" s="4">
        <f t="shared" si="3"/>
        <v>1</v>
      </c>
      <c r="L4936" s="4">
        <f t="shared" si="4"/>
        <v>4</v>
      </c>
      <c r="S4936" s="1" t="s">
        <v>4973</v>
      </c>
      <c r="T4936" s="4" t="str">
        <f t="shared" si="5"/>
        <v>Cookie</v>
      </c>
      <c r="U4936" s="4" t="str">
        <f t="shared" si="6"/>
        <v>In-store</v>
      </c>
      <c r="V4936" s="4" t="str">
        <f t="shared" si="7"/>
        <v>UNKNOWN</v>
      </c>
      <c r="W4936" s="4">
        <f t="shared" ref="W4936:Y4936" si="4943">IF(OR(J4936 = "ERROR", J4936 = ""), "UNKNOWN", J4936)</f>
        <v>4</v>
      </c>
      <c r="X4936" s="4">
        <f t="shared" si="4943"/>
        <v>1</v>
      </c>
      <c r="Y4936" s="4">
        <f t="shared" si="4943"/>
        <v>4</v>
      </c>
      <c r="Z4936" s="5">
        <f t="shared" si="9"/>
        <v>44933</v>
      </c>
    </row>
    <row r="4937">
      <c r="A4937" s="1" t="s">
        <v>4974</v>
      </c>
      <c r="B4937" s="1" t="s">
        <v>30</v>
      </c>
      <c r="C4937" s="1">
        <v>4.0</v>
      </c>
      <c r="D4937" s="1">
        <v>1.5</v>
      </c>
      <c r="E4937" s="1">
        <v>6.0</v>
      </c>
      <c r="G4937" s="1" t="s">
        <v>29</v>
      </c>
      <c r="H4937" s="2">
        <v>45039.0</v>
      </c>
      <c r="J4937" s="3">
        <f t="shared" si="2"/>
        <v>4</v>
      </c>
      <c r="K4937" s="4">
        <f t="shared" si="3"/>
        <v>1.5</v>
      </c>
      <c r="L4937" s="4">
        <f t="shared" si="4"/>
        <v>6</v>
      </c>
      <c r="S4937" s="1" t="s">
        <v>4974</v>
      </c>
      <c r="T4937" s="4" t="str">
        <f t="shared" si="5"/>
        <v>UNKNOWN</v>
      </c>
      <c r="U4937" s="4" t="str">
        <f t="shared" si="6"/>
        <v>In-store</v>
      </c>
      <c r="V4937" s="4" t="str">
        <f t="shared" si="7"/>
        <v>UNKNOWN</v>
      </c>
      <c r="W4937" s="4">
        <f t="shared" ref="W4937:Y4937" si="4944">IF(OR(J4937 = "ERROR", J4937 = ""), "UNKNOWN", J4937)</f>
        <v>4</v>
      </c>
      <c r="X4937" s="4">
        <f t="shared" si="4944"/>
        <v>1.5</v>
      </c>
      <c r="Y4937" s="4">
        <f t="shared" si="4944"/>
        <v>6</v>
      </c>
      <c r="Z4937" s="5">
        <f t="shared" si="9"/>
        <v>45039</v>
      </c>
    </row>
    <row r="4938">
      <c r="A4938" s="1" t="s">
        <v>4975</v>
      </c>
      <c r="B4938" s="1" t="s">
        <v>41</v>
      </c>
      <c r="C4938" s="1">
        <v>2.0</v>
      </c>
      <c r="D4938" s="1">
        <v>4.0</v>
      </c>
      <c r="E4938" s="1">
        <v>8.0</v>
      </c>
      <c r="F4938" s="1" t="s">
        <v>28</v>
      </c>
      <c r="G4938" s="1" t="s">
        <v>24</v>
      </c>
      <c r="H4938" s="6">
        <v>45270.0</v>
      </c>
      <c r="J4938" s="3">
        <f t="shared" si="2"/>
        <v>2</v>
      </c>
      <c r="K4938" s="4">
        <f t="shared" si="3"/>
        <v>4</v>
      </c>
      <c r="L4938" s="4">
        <f t="shared" si="4"/>
        <v>8</v>
      </c>
      <c r="S4938" s="1" t="s">
        <v>4975</v>
      </c>
      <c r="T4938" s="4" t="str">
        <f t="shared" si="5"/>
        <v>Smoothie</v>
      </c>
      <c r="U4938" s="4" t="str">
        <f t="shared" si="6"/>
        <v>Takeaway</v>
      </c>
      <c r="V4938" s="4" t="str">
        <f t="shared" si="7"/>
        <v>Cash</v>
      </c>
      <c r="W4938" s="4">
        <f t="shared" ref="W4938:Y4938" si="4945">IF(OR(J4938 = "ERROR", J4938 = ""), "UNKNOWN", J4938)</f>
        <v>2</v>
      </c>
      <c r="X4938" s="4">
        <f t="shared" si="4945"/>
        <v>4</v>
      </c>
      <c r="Y4938" s="4">
        <f t="shared" si="4945"/>
        <v>8</v>
      </c>
      <c r="Z4938" s="7">
        <f t="shared" si="9"/>
        <v>45270</v>
      </c>
    </row>
    <row r="4939">
      <c r="A4939" s="1" t="s">
        <v>4976</v>
      </c>
      <c r="B4939" s="1" t="s">
        <v>32</v>
      </c>
      <c r="C4939" s="1">
        <v>1.0</v>
      </c>
      <c r="D4939" s="1">
        <v>1.0</v>
      </c>
      <c r="E4939" s="1">
        <v>1.0</v>
      </c>
      <c r="G4939" s="1" t="s">
        <v>24</v>
      </c>
      <c r="H4939" s="2">
        <v>44970.0</v>
      </c>
      <c r="J4939" s="3">
        <f t="shared" si="2"/>
        <v>1</v>
      </c>
      <c r="K4939" s="4">
        <f t="shared" si="3"/>
        <v>1</v>
      </c>
      <c r="L4939" s="4">
        <f t="shared" si="4"/>
        <v>1</v>
      </c>
      <c r="S4939" s="1" t="s">
        <v>4976</v>
      </c>
      <c r="T4939" s="4" t="str">
        <f t="shared" si="5"/>
        <v>Cookie</v>
      </c>
      <c r="U4939" s="4" t="str">
        <f t="shared" si="6"/>
        <v>Takeaway</v>
      </c>
      <c r="V4939" s="4" t="str">
        <f t="shared" si="7"/>
        <v>UNKNOWN</v>
      </c>
      <c r="W4939" s="4">
        <f t="shared" ref="W4939:Y4939" si="4946">IF(OR(J4939 = "ERROR", J4939 = ""), "UNKNOWN", J4939)</f>
        <v>1</v>
      </c>
      <c r="X4939" s="4">
        <f t="shared" si="4946"/>
        <v>1</v>
      </c>
      <c r="Y4939" s="4">
        <f t="shared" si="4946"/>
        <v>1</v>
      </c>
      <c r="Z4939" s="5">
        <f t="shared" si="9"/>
        <v>44970</v>
      </c>
    </row>
    <row r="4940">
      <c r="A4940" s="1" t="s">
        <v>4977</v>
      </c>
      <c r="B4940" s="1" t="s">
        <v>55</v>
      </c>
      <c r="C4940" s="1">
        <v>4.0</v>
      </c>
      <c r="D4940" s="1">
        <v>3.0</v>
      </c>
      <c r="E4940" s="1">
        <v>12.0</v>
      </c>
      <c r="F4940" s="1" t="s">
        <v>23</v>
      </c>
      <c r="G4940" s="1" t="s">
        <v>29</v>
      </c>
      <c r="H4940" s="2">
        <v>45022.0</v>
      </c>
      <c r="J4940" s="3">
        <f t="shared" si="2"/>
        <v>4</v>
      </c>
      <c r="K4940" s="4">
        <f t="shared" si="3"/>
        <v>3</v>
      </c>
      <c r="L4940" s="4">
        <f t="shared" si="4"/>
        <v>12</v>
      </c>
      <c r="S4940" s="1" t="s">
        <v>4977</v>
      </c>
      <c r="T4940" s="4" t="str">
        <f t="shared" si="5"/>
        <v>Juice</v>
      </c>
      <c r="U4940" s="4" t="str">
        <f t="shared" si="6"/>
        <v>In-store</v>
      </c>
      <c r="V4940" s="4" t="str">
        <f t="shared" si="7"/>
        <v>Credit Card</v>
      </c>
      <c r="W4940" s="4">
        <f t="shared" ref="W4940:Y4940" si="4947">IF(OR(J4940 = "ERROR", J4940 = ""), "UNKNOWN", J4940)</f>
        <v>4</v>
      </c>
      <c r="X4940" s="4">
        <f t="shared" si="4947"/>
        <v>3</v>
      </c>
      <c r="Y4940" s="4">
        <f t="shared" si="4947"/>
        <v>12</v>
      </c>
      <c r="Z4940" s="5">
        <f t="shared" si="9"/>
        <v>45022</v>
      </c>
    </row>
    <row r="4941">
      <c r="A4941" s="1" t="s">
        <v>4978</v>
      </c>
      <c r="B4941" s="1" t="s">
        <v>30</v>
      </c>
      <c r="C4941" s="1">
        <v>1.0</v>
      </c>
      <c r="D4941" s="1">
        <v>3.0</v>
      </c>
      <c r="E4941" s="1">
        <v>3.0</v>
      </c>
      <c r="F4941" s="1" t="s">
        <v>23</v>
      </c>
      <c r="G4941" s="1" t="s">
        <v>24</v>
      </c>
      <c r="H4941" s="2">
        <v>44985.0</v>
      </c>
      <c r="J4941" s="3">
        <f t="shared" si="2"/>
        <v>1</v>
      </c>
      <c r="K4941" s="4">
        <f t="shared" si="3"/>
        <v>3</v>
      </c>
      <c r="L4941" s="4">
        <f t="shared" si="4"/>
        <v>3</v>
      </c>
      <c r="S4941" s="1" t="s">
        <v>4978</v>
      </c>
      <c r="T4941" s="4" t="str">
        <f t="shared" si="5"/>
        <v>UNKNOWN</v>
      </c>
      <c r="U4941" s="4" t="str">
        <f t="shared" si="6"/>
        <v>Takeaway</v>
      </c>
      <c r="V4941" s="4" t="str">
        <f t="shared" si="7"/>
        <v>Credit Card</v>
      </c>
      <c r="W4941" s="4">
        <f t="shared" ref="W4941:Y4941" si="4948">IF(OR(J4941 = "ERROR", J4941 = ""), "UNKNOWN", J4941)</f>
        <v>1</v>
      </c>
      <c r="X4941" s="4">
        <f t="shared" si="4948"/>
        <v>3</v>
      </c>
      <c r="Y4941" s="4">
        <f t="shared" si="4948"/>
        <v>3</v>
      </c>
      <c r="Z4941" s="5">
        <f t="shared" si="9"/>
        <v>44985</v>
      </c>
    </row>
    <row r="4942">
      <c r="A4942" s="1" t="s">
        <v>4979</v>
      </c>
      <c r="B4942" s="1" t="s">
        <v>36</v>
      </c>
      <c r="C4942" s="1">
        <v>2.0</v>
      </c>
      <c r="D4942" s="1">
        <v>5.0</v>
      </c>
      <c r="E4942" s="1">
        <v>10.0</v>
      </c>
      <c r="G4942" s="1" t="s">
        <v>24</v>
      </c>
      <c r="H4942" s="2">
        <v>45023.0</v>
      </c>
      <c r="J4942" s="3">
        <f t="shared" si="2"/>
        <v>2</v>
      </c>
      <c r="K4942" s="4">
        <f t="shared" si="3"/>
        <v>5</v>
      </c>
      <c r="L4942" s="4">
        <f t="shared" si="4"/>
        <v>10</v>
      </c>
      <c r="S4942" s="1" t="s">
        <v>4979</v>
      </c>
      <c r="T4942" s="4" t="str">
        <f t="shared" si="5"/>
        <v>Salad</v>
      </c>
      <c r="U4942" s="4" t="str">
        <f t="shared" si="6"/>
        <v>Takeaway</v>
      </c>
      <c r="V4942" s="4" t="str">
        <f t="shared" si="7"/>
        <v>UNKNOWN</v>
      </c>
      <c r="W4942" s="4">
        <f t="shared" ref="W4942:Y4942" si="4949">IF(OR(J4942 = "ERROR", J4942 = ""), "UNKNOWN", J4942)</f>
        <v>2</v>
      </c>
      <c r="X4942" s="4">
        <f t="shared" si="4949"/>
        <v>5</v>
      </c>
      <c r="Y4942" s="4">
        <f t="shared" si="4949"/>
        <v>10</v>
      </c>
      <c r="Z4942" s="5">
        <f t="shared" si="9"/>
        <v>45023</v>
      </c>
    </row>
    <row r="4943">
      <c r="A4943" s="1" t="s">
        <v>4980</v>
      </c>
      <c r="B4943" s="1" t="s">
        <v>55</v>
      </c>
      <c r="C4943" s="1">
        <v>1.0</v>
      </c>
      <c r="D4943" s="1">
        <v>3.0</v>
      </c>
      <c r="E4943" s="1">
        <v>3.0</v>
      </c>
      <c r="H4943" s="2">
        <v>45093.0</v>
      </c>
      <c r="J4943" s="3">
        <f t="shared" si="2"/>
        <v>1</v>
      </c>
      <c r="K4943" s="4">
        <f t="shared" si="3"/>
        <v>3</v>
      </c>
      <c r="L4943" s="4">
        <f t="shared" si="4"/>
        <v>3</v>
      </c>
      <c r="S4943" s="1" t="s">
        <v>4980</v>
      </c>
      <c r="T4943" s="4" t="str">
        <f t="shared" si="5"/>
        <v>Juice</v>
      </c>
      <c r="U4943" s="4" t="str">
        <f t="shared" si="6"/>
        <v>UNKNOWN</v>
      </c>
      <c r="V4943" s="4" t="str">
        <f t="shared" si="7"/>
        <v>UNKNOWN</v>
      </c>
      <c r="W4943" s="4">
        <f t="shared" ref="W4943:Y4943" si="4950">IF(OR(J4943 = "ERROR", J4943 = ""), "UNKNOWN", J4943)</f>
        <v>1</v>
      </c>
      <c r="X4943" s="4">
        <f t="shared" si="4950"/>
        <v>3</v>
      </c>
      <c r="Y4943" s="4">
        <f t="shared" si="4950"/>
        <v>3</v>
      </c>
      <c r="Z4943" s="5">
        <f t="shared" si="9"/>
        <v>45093</v>
      </c>
    </row>
    <row r="4944">
      <c r="A4944" s="1" t="s">
        <v>4981</v>
      </c>
      <c r="B4944" s="1" t="s">
        <v>32</v>
      </c>
      <c r="C4944" s="1">
        <v>2.0</v>
      </c>
      <c r="D4944" s="1">
        <v>1.0</v>
      </c>
      <c r="E4944" s="1">
        <v>2.0</v>
      </c>
      <c r="F4944" s="1" t="s">
        <v>39</v>
      </c>
      <c r="H4944" s="6">
        <v>45255.0</v>
      </c>
      <c r="J4944" s="3">
        <f t="shared" si="2"/>
        <v>2</v>
      </c>
      <c r="K4944" s="4">
        <f t="shared" si="3"/>
        <v>1</v>
      </c>
      <c r="L4944" s="4">
        <f t="shared" si="4"/>
        <v>2</v>
      </c>
      <c r="S4944" s="1" t="s">
        <v>4981</v>
      </c>
      <c r="T4944" s="4" t="str">
        <f t="shared" si="5"/>
        <v>Cookie</v>
      </c>
      <c r="U4944" s="4" t="str">
        <f t="shared" si="6"/>
        <v>UNKNOWN</v>
      </c>
      <c r="V4944" s="4" t="str">
        <f t="shared" si="7"/>
        <v>Digital Wallet</v>
      </c>
      <c r="W4944" s="4">
        <f t="shared" ref="W4944:Y4944" si="4951">IF(OR(J4944 = "ERROR", J4944 = ""), "UNKNOWN", J4944)</f>
        <v>2</v>
      </c>
      <c r="X4944" s="4">
        <f t="shared" si="4951"/>
        <v>1</v>
      </c>
      <c r="Y4944" s="4">
        <f t="shared" si="4951"/>
        <v>2</v>
      </c>
      <c r="Z4944" s="7">
        <f t="shared" si="9"/>
        <v>45255</v>
      </c>
    </row>
    <row r="4945">
      <c r="A4945" s="1" t="s">
        <v>4982</v>
      </c>
      <c r="B4945" s="1" t="s">
        <v>27</v>
      </c>
      <c r="C4945" s="1">
        <v>2.0</v>
      </c>
      <c r="D4945" s="1">
        <v>3.0</v>
      </c>
      <c r="E4945" s="1">
        <v>6.0</v>
      </c>
      <c r="F4945" s="1" t="s">
        <v>28</v>
      </c>
      <c r="H4945" s="2">
        <v>44943.0</v>
      </c>
      <c r="J4945" s="3">
        <f t="shared" si="2"/>
        <v>2</v>
      </c>
      <c r="K4945" s="4">
        <f t="shared" si="3"/>
        <v>3</v>
      </c>
      <c r="L4945" s="4">
        <f t="shared" si="4"/>
        <v>6</v>
      </c>
      <c r="S4945" s="1" t="s">
        <v>4982</v>
      </c>
      <c r="T4945" s="4" t="str">
        <f t="shared" si="5"/>
        <v>Cake</v>
      </c>
      <c r="U4945" s="4" t="str">
        <f t="shared" si="6"/>
        <v>UNKNOWN</v>
      </c>
      <c r="V4945" s="4" t="str">
        <f t="shared" si="7"/>
        <v>Cash</v>
      </c>
      <c r="W4945" s="4">
        <f t="shared" ref="W4945:Y4945" si="4952">IF(OR(J4945 = "ERROR", J4945 = ""), "UNKNOWN", J4945)</f>
        <v>2</v>
      </c>
      <c r="X4945" s="4">
        <f t="shared" si="4952"/>
        <v>3</v>
      </c>
      <c r="Y4945" s="4">
        <f t="shared" si="4952"/>
        <v>6</v>
      </c>
      <c r="Z4945" s="5">
        <f t="shared" si="9"/>
        <v>44943</v>
      </c>
    </row>
    <row r="4946">
      <c r="A4946" s="1" t="s">
        <v>4983</v>
      </c>
      <c r="B4946" s="1" t="s">
        <v>36</v>
      </c>
      <c r="C4946" s="1">
        <v>1.0</v>
      </c>
      <c r="D4946" s="1">
        <v>5.0</v>
      </c>
      <c r="E4946" s="1">
        <v>5.0</v>
      </c>
      <c r="F4946" s="1" t="s">
        <v>28</v>
      </c>
      <c r="H4946" s="6">
        <v>45218.0</v>
      </c>
      <c r="J4946" s="3">
        <f t="shared" si="2"/>
        <v>1</v>
      </c>
      <c r="K4946" s="4">
        <f t="shared" si="3"/>
        <v>5</v>
      </c>
      <c r="L4946" s="4">
        <f t="shared" si="4"/>
        <v>5</v>
      </c>
      <c r="S4946" s="1" t="s">
        <v>4983</v>
      </c>
      <c r="T4946" s="4" t="str">
        <f t="shared" si="5"/>
        <v>Salad</v>
      </c>
      <c r="U4946" s="4" t="str">
        <f t="shared" si="6"/>
        <v>UNKNOWN</v>
      </c>
      <c r="V4946" s="4" t="str">
        <f t="shared" si="7"/>
        <v>Cash</v>
      </c>
      <c r="W4946" s="4">
        <f t="shared" ref="W4946:Y4946" si="4953">IF(OR(J4946 = "ERROR", J4946 = ""), "UNKNOWN", J4946)</f>
        <v>1</v>
      </c>
      <c r="X4946" s="4">
        <f t="shared" si="4953"/>
        <v>5</v>
      </c>
      <c r="Y4946" s="4">
        <f t="shared" si="4953"/>
        <v>5</v>
      </c>
      <c r="Z4946" s="7">
        <f t="shared" si="9"/>
        <v>45218</v>
      </c>
    </row>
    <row r="4947">
      <c r="A4947" s="1" t="s">
        <v>4984</v>
      </c>
      <c r="B4947" s="1" t="s">
        <v>32</v>
      </c>
      <c r="C4947" s="1">
        <v>3.0</v>
      </c>
      <c r="D4947" s="1">
        <v>1.0</v>
      </c>
      <c r="E4947" s="1">
        <v>3.0</v>
      </c>
      <c r="F4947" s="1" t="s">
        <v>39</v>
      </c>
      <c r="G4947" s="1" t="s">
        <v>24</v>
      </c>
      <c r="H4947" s="2">
        <v>44983.0</v>
      </c>
      <c r="J4947" s="3">
        <f t="shared" si="2"/>
        <v>3</v>
      </c>
      <c r="K4947" s="4">
        <f t="shared" si="3"/>
        <v>1</v>
      </c>
      <c r="L4947" s="4">
        <f t="shared" si="4"/>
        <v>3</v>
      </c>
      <c r="S4947" s="1" t="s">
        <v>4984</v>
      </c>
      <c r="T4947" s="4" t="str">
        <f t="shared" si="5"/>
        <v>Cookie</v>
      </c>
      <c r="U4947" s="4" t="str">
        <f t="shared" si="6"/>
        <v>Takeaway</v>
      </c>
      <c r="V4947" s="4" t="str">
        <f t="shared" si="7"/>
        <v>Digital Wallet</v>
      </c>
      <c r="W4947" s="4">
        <f t="shared" ref="W4947:Y4947" si="4954">IF(OR(J4947 = "ERROR", J4947 = ""), "UNKNOWN", J4947)</f>
        <v>3</v>
      </c>
      <c r="X4947" s="4">
        <f t="shared" si="4954"/>
        <v>1</v>
      </c>
      <c r="Y4947" s="4">
        <f t="shared" si="4954"/>
        <v>3</v>
      </c>
      <c r="Z4947" s="5">
        <f t="shared" si="9"/>
        <v>44983</v>
      </c>
    </row>
    <row r="4948">
      <c r="A4948" s="1" t="s">
        <v>4985</v>
      </c>
      <c r="B4948" s="1" t="s">
        <v>44</v>
      </c>
      <c r="C4948" s="1">
        <v>3.0</v>
      </c>
      <c r="D4948" s="1">
        <v>4.0</v>
      </c>
      <c r="E4948" s="1">
        <v>12.0</v>
      </c>
      <c r="G4948" s="1" t="s">
        <v>29</v>
      </c>
      <c r="H4948" s="2">
        <v>45266.0</v>
      </c>
      <c r="J4948" s="3">
        <f t="shared" si="2"/>
        <v>3</v>
      </c>
      <c r="K4948" s="4">
        <f t="shared" si="3"/>
        <v>4</v>
      </c>
      <c r="L4948" s="4">
        <f t="shared" si="4"/>
        <v>12</v>
      </c>
      <c r="S4948" s="1" t="s">
        <v>4985</v>
      </c>
      <c r="T4948" s="4" t="str">
        <f t="shared" si="5"/>
        <v>Sandwich</v>
      </c>
      <c r="U4948" s="4" t="str">
        <f t="shared" si="6"/>
        <v>In-store</v>
      </c>
      <c r="V4948" s="4" t="str">
        <f t="shared" si="7"/>
        <v>UNKNOWN</v>
      </c>
      <c r="W4948" s="4">
        <f t="shared" ref="W4948:Y4948" si="4955">IF(OR(J4948 = "ERROR", J4948 = ""), "UNKNOWN", J4948)</f>
        <v>3</v>
      </c>
      <c r="X4948" s="4">
        <f t="shared" si="4955"/>
        <v>4</v>
      </c>
      <c r="Y4948" s="4">
        <f t="shared" si="4955"/>
        <v>12</v>
      </c>
      <c r="Z4948" s="5">
        <f t="shared" si="9"/>
        <v>45266</v>
      </c>
    </row>
    <row r="4949">
      <c r="A4949" s="1" t="s">
        <v>4986</v>
      </c>
      <c r="C4949" s="1">
        <v>1.0</v>
      </c>
      <c r="D4949" s="1">
        <v>2.0</v>
      </c>
      <c r="E4949" s="1">
        <v>2.0</v>
      </c>
      <c r="G4949" s="1" t="s">
        <v>29</v>
      </c>
      <c r="H4949" s="2">
        <v>44973.0</v>
      </c>
      <c r="J4949" s="3">
        <f t="shared" si="2"/>
        <v>1</v>
      </c>
      <c r="K4949" s="4">
        <f t="shared" si="3"/>
        <v>2</v>
      </c>
      <c r="L4949" s="4">
        <f t="shared" si="4"/>
        <v>2</v>
      </c>
      <c r="S4949" s="1" t="s">
        <v>4986</v>
      </c>
      <c r="T4949" s="4" t="str">
        <f t="shared" si="5"/>
        <v>UNKNOWN</v>
      </c>
      <c r="U4949" s="4" t="str">
        <f t="shared" si="6"/>
        <v>In-store</v>
      </c>
      <c r="V4949" s="4" t="str">
        <f t="shared" si="7"/>
        <v>UNKNOWN</v>
      </c>
      <c r="W4949" s="4">
        <f t="shared" ref="W4949:Y4949" si="4956">IF(OR(J4949 = "ERROR", J4949 = ""), "UNKNOWN", J4949)</f>
        <v>1</v>
      </c>
      <c r="X4949" s="4">
        <f t="shared" si="4956"/>
        <v>2</v>
      </c>
      <c r="Y4949" s="4">
        <f t="shared" si="4956"/>
        <v>2</v>
      </c>
      <c r="Z4949" s="5">
        <f t="shared" si="9"/>
        <v>44973</v>
      </c>
    </row>
    <row r="4950">
      <c r="A4950" s="1" t="s">
        <v>4987</v>
      </c>
      <c r="B4950" s="1" t="s">
        <v>22</v>
      </c>
      <c r="C4950" s="1">
        <v>1.0</v>
      </c>
      <c r="D4950" s="1">
        <v>2.0</v>
      </c>
      <c r="E4950" s="1">
        <v>2.0</v>
      </c>
      <c r="F4950" s="1" t="s">
        <v>28</v>
      </c>
      <c r="G4950" s="1" t="s">
        <v>29</v>
      </c>
      <c r="H4950" s="2">
        <v>45147.0</v>
      </c>
      <c r="J4950" s="3">
        <f t="shared" si="2"/>
        <v>1</v>
      </c>
      <c r="K4950" s="4">
        <f t="shared" si="3"/>
        <v>2</v>
      </c>
      <c r="L4950" s="4">
        <f t="shared" si="4"/>
        <v>2</v>
      </c>
      <c r="S4950" s="1" t="s">
        <v>4987</v>
      </c>
      <c r="T4950" s="4" t="str">
        <f t="shared" si="5"/>
        <v>Coffee</v>
      </c>
      <c r="U4950" s="4" t="str">
        <f t="shared" si="6"/>
        <v>In-store</v>
      </c>
      <c r="V4950" s="4" t="str">
        <f t="shared" si="7"/>
        <v>Cash</v>
      </c>
      <c r="W4950" s="4">
        <f t="shared" ref="W4950:Y4950" si="4957">IF(OR(J4950 = "ERROR", J4950 = ""), "UNKNOWN", J4950)</f>
        <v>1</v>
      </c>
      <c r="X4950" s="4">
        <f t="shared" si="4957"/>
        <v>2</v>
      </c>
      <c r="Y4950" s="4">
        <f t="shared" si="4957"/>
        <v>2</v>
      </c>
      <c r="Z4950" s="5">
        <f t="shared" si="9"/>
        <v>45147</v>
      </c>
    </row>
    <row r="4951">
      <c r="A4951" s="1" t="s">
        <v>4988</v>
      </c>
      <c r="B4951" s="1" t="s">
        <v>41</v>
      </c>
      <c r="C4951" s="1">
        <v>5.0</v>
      </c>
      <c r="D4951" s="1">
        <v>4.0</v>
      </c>
      <c r="E4951" s="1">
        <v>20.0</v>
      </c>
      <c r="F4951" s="1" t="s">
        <v>28</v>
      </c>
      <c r="G4951" s="1" t="s">
        <v>30</v>
      </c>
      <c r="H4951" s="2">
        <v>44979.0</v>
      </c>
      <c r="J4951" s="3">
        <f t="shared" si="2"/>
        <v>5</v>
      </c>
      <c r="K4951" s="4">
        <f t="shared" si="3"/>
        <v>4</v>
      </c>
      <c r="L4951" s="4">
        <f t="shared" si="4"/>
        <v>20</v>
      </c>
      <c r="S4951" s="1" t="s">
        <v>4988</v>
      </c>
      <c r="T4951" s="4" t="str">
        <f t="shared" si="5"/>
        <v>Smoothie</v>
      </c>
      <c r="U4951" s="4" t="str">
        <f t="shared" si="6"/>
        <v>UNKNOWN</v>
      </c>
      <c r="V4951" s="4" t="str">
        <f t="shared" si="7"/>
        <v>Cash</v>
      </c>
      <c r="W4951" s="4">
        <f t="shared" ref="W4951:Y4951" si="4958">IF(OR(J4951 = "ERROR", J4951 = ""), "UNKNOWN", J4951)</f>
        <v>5</v>
      </c>
      <c r="X4951" s="4">
        <f t="shared" si="4958"/>
        <v>4</v>
      </c>
      <c r="Y4951" s="4">
        <f t="shared" si="4958"/>
        <v>20</v>
      </c>
      <c r="Z4951" s="5">
        <f t="shared" si="9"/>
        <v>44979</v>
      </c>
    </row>
    <row r="4952">
      <c r="A4952" s="1" t="s">
        <v>4989</v>
      </c>
      <c r="B4952" s="1" t="s">
        <v>41</v>
      </c>
      <c r="C4952" s="1">
        <v>2.0</v>
      </c>
      <c r="D4952" s="1">
        <v>4.0</v>
      </c>
      <c r="E4952" s="1">
        <v>8.0</v>
      </c>
      <c r="G4952" s="1" t="s">
        <v>29</v>
      </c>
      <c r="H4952" s="2">
        <v>44936.0</v>
      </c>
      <c r="J4952" s="3">
        <f t="shared" si="2"/>
        <v>2</v>
      </c>
      <c r="K4952" s="4">
        <f t="shared" si="3"/>
        <v>4</v>
      </c>
      <c r="L4952" s="4">
        <f t="shared" si="4"/>
        <v>8</v>
      </c>
      <c r="S4952" s="1" t="s">
        <v>4989</v>
      </c>
      <c r="T4952" s="4" t="str">
        <f t="shared" si="5"/>
        <v>Smoothie</v>
      </c>
      <c r="U4952" s="4" t="str">
        <f t="shared" si="6"/>
        <v>In-store</v>
      </c>
      <c r="V4952" s="4" t="str">
        <f t="shared" si="7"/>
        <v>UNKNOWN</v>
      </c>
      <c r="W4952" s="4">
        <f t="shared" ref="W4952:Y4952" si="4959">IF(OR(J4952 = "ERROR", J4952 = ""), "UNKNOWN", J4952)</f>
        <v>2</v>
      </c>
      <c r="X4952" s="4">
        <f t="shared" si="4959"/>
        <v>4</v>
      </c>
      <c r="Y4952" s="4">
        <f t="shared" si="4959"/>
        <v>8</v>
      </c>
      <c r="Z4952" s="5">
        <f t="shared" si="9"/>
        <v>44936</v>
      </c>
    </row>
    <row r="4953">
      <c r="A4953" s="1" t="s">
        <v>4990</v>
      </c>
      <c r="B4953" s="1" t="s">
        <v>55</v>
      </c>
      <c r="C4953" s="1">
        <v>3.0</v>
      </c>
      <c r="D4953" s="1">
        <v>3.0</v>
      </c>
      <c r="E4953" s="1">
        <v>9.0</v>
      </c>
      <c r="G4953" s="1" t="s">
        <v>25</v>
      </c>
      <c r="H4953" s="2">
        <v>44940.0</v>
      </c>
      <c r="J4953" s="3">
        <f t="shared" si="2"/>
        <v>3</v>
      </c>
      <c r="K4953" s="4">
        <f t="shared" si="3"/>
        <v>3</v>
      </c>
      <c r="L4953" s="4">
        <f t="shared" si="4"/>
        <v>9</v>
      </c>
      <c r="S4953" s="1" t="s">
        <v>4990</v>
      </c>
      <c r="T4953" s="4" t="str">
        <f t="shared" si="5"/>
        <v>Juice</v>
      </c>
      <c r="U4953" s="4" t="str">
        <f t="shared" si="6"/>
        <v>UNKNOWN</v>
      </c>
      <c r="V4953" s="4" t="str">
        <f t="shared" si="7"/>
        <v>UNKNOWN</v>
      </c>
      <c r="W4953" s="4">
        <f t="shared" ref="W4953:Y4953" si="4960">IF(OR(J4953 = "ERROR", J4953 = ""), "UNKNOWN", J4953)</f>
        <v>3</v>
      </c>
      <c r="X4953" s="4">
        <f t="shared" si="4960"/>
        <v>3</v>
      </c>
      <c r="Y4953" s="4">
        <f t="shared" si="4960"/>
        <v>9</v>
      </c>
      <c r="Z4953" s="5">
        <f t="shared" si="9"/>
        <v>44940</v>
      </c>
    </row>
    <row r="4954">
      <c r="A4954" s="1" t="s">
        <v>4991</v>
      </c>
      <c r="B4954" s="1" t="s">
        <v>32</v>
      </c>
      <c r="C4954" s="1">
        <v>5.0</v>
      </c>
      <c r="D4954" s="1">
        <v>1.0</v>
      </c>
      <c r="E4954" s="1">
        <v>5.0</v>
      </c>
      <c r="H4954" s="2">
        <v>45170.0</v>
      </c>
      <c r="J4954" s="3">
        <f t="shared" si="2"/>
        <v>5</v>
      </c>
      <c r="K4954" s="4">
        <f t="shared" si="3"/>
        <v>1</v>
      </c>
      <c r="L4954" s="4">
        <f t="shared" si="4"/>
        <v>5</v>
      </c>
      <c r="S4954" s="1" t="s">
        <v>4991</v>
      </c>
      <c r="T4954" s="4" t="str">
        <f t="shared" si="5"/>
        <v>Cookie</v>
      </c>
      <c r="U4954" s="4" t="str">
        <f t="shared" si="6"/>
        <v>UNKNOWN</v>
      </c>
      <c r="V4954" s="4" t="str">
        <f t="shared" si="7"/>
        <v>UNKNOWN</v>
      </c>
      <c r="W4954" s="4">
        <f t="shared" ref="W4954:Y4954" si="4961">IF(OR(J4954 = "ERROR", J4954 = ""), "UNKNOWN", J4954)</f>
        <v>5</v>
      </c>
      <c r="X4954" s="4">
        <f t="shared" si="4961"/>
        <v>1</v>
      </c>
      <c r="Y4954" s="4">
        <f t="shared" si="4961"/>
        <v>5</v>
      </c>
      <c r="Z4954" s="5">
        <f t="shared" si="9"/>
        <v>45170</v>
      </c>
    </row>
    <row r="4955">
      <c r="A4955" s="1" t="s">
        <v>4992</v>
      </c>
      <c r="B4955" s="1" t="s">
        <v>44</v>
      </c>
      <c r="C4955" s="1">
        <v>1.0</v>
      </c>
      <c r="D4955" s="1">
        <v>4.0</v>
      </c>
      <c r="E4955" s="1">
        <v>4.0</v>
      </c>
      <c r="H4955" s="2">
        <v>45012.0</v>
      </c>
      <c r="J4955" s="3">
        <f t="shared" si="2"/>
        <v>1</v>
      </c>
      <c r="K4955" s="4">
        <f t="shared" si="3"/>
        <v>4</v>
      </c>
      <c r="L4955" s="4">
        <f t="shared" si="4"/>
        <v>4</v>
      </c>
      <c r="S4955" s="1" t="s">
        <v>4992</v>
      </c>
      <c r="T4955" s="4" t="str">
        <f t="shared" si="5"/>
        <v>Sandwich</v>
      </c>
      <c r="U4955" s="4" t="str">
        <f t="shared" si="6"/>
        <v>UNKNOWN</v>
      </c>
      <c r="V4955" s="4" t="str">
        <f t="shared" si="7"/>
        <v>UNKNOWN</v>
      </c>
      <c r="W4955" s="4">
        <f t="shared" ref="W4955:Y4955" si="4962">IF(OR(J4955 = "ERROR", J4955 = ""), "UNKNOWN", J4955)</f>
        <v>1</v>
      </c>
      <c r="X4955" s="4">
        <f t="shared" si="4962"/>
        <v>4</v>
      </c>
      <c r="Y4955" s="4">
        <f t="shared" si="4962"/>
        <v>4</v>
      </c>
      <c r="Z4955" s="5">
        <f t="shared" si="9"/>
        <v>45012</v>
      </c>
    </row>
    <row r="4956">
      <c r="A4956" s="1" t="s">
        <v>4993</v>
      </c>
      <c r="B4956" s="1" t="s">
        <v>44</v>
      </c>
      <c r="C4956" s="1">
        <v>5.0</v>
      </c>
      <c r="D4956" s="1">
        <v>4.0</v>
      </c>
      <c r="E4956" s="1">
        <v>20.0</v>
      </c>
      <c r="F4956" s="1" t="s">
        <v>23</v>
      </c>
      <c r="H4956" s="2">
        <v>44934.0</v>
      </c>
      <c r="J4956" s="3">
        <f t="shared" si="2"/>
        <v>5</v>
      </c>
      <c r="K4956" s="4">
        <f t="shared" si="3"/>
        <v>4</v>
      </c>
      <c r="L4956" s="4">
        <f t="shared" si="4"/>
        <v>20</v>
      </c>
      <c r="S4956" s="1" t="s">
        <v>4993</v>
      </c>
      <c r="T4956" s="4" t="str">
        <f t="shared" si="5"/>
        <v>Sandwich</v>
      </c>
      <c r="U4956" s="4" t="str">
        <f t="shared" si="6"/>
        <v>UNKNOWN</v>
      </c>
      <c r="V4956" s="4" t="str">
        <f t="shared" si="7"/>
        <v>Credit Card</v>
      </c>
      <c r="W4956" s="4">
        <f t="shared" ref="W4956:Y4956" si="4963">IF(OR(J4956 = "ERROR", J4956 = ""), "UNKNOWN", J4956)</f>
        <v>5</v>
      </c>
      <c r="X4956" s="4">
        <f t="shared" si="4963"/>
        <v>4</v>
      </c>
      <c r="Y4956" s="4">
        <f t="shared" si="4963"/>
        <v>20</v>
      </c>
      <c r="Z4956" s="5">
        <f t="shared" si="9"/>
        <v>44934</v>
      </c>
    </row>
    <row r="4957">
      <c r="A4957" s="1" t="s">
        <v>4994</v>
      </c>
      <c r="B4957" s="1" t="s">
        <v>36</v>
      </c>
      <c r="C4957" s="1">
        <v>5.0</v>
      </c>
      <c r="D4957" s="1">
        <v>5.0</v>
      </c>
      <c r="E4957" s="1">
        <v>25.0</v>
      </c>
      <c r="G4957" s="1" t="s">
        <v>24</v>
      </c>
      <c r="H4957" s="2">
        <v>45110.0</v>
      </c>
      <c r="J4957" s="3">
        <f t="shared" si="2"/>
        <v>5</v>
      </c>
      <c r="K4957" s="4">
        <f t="shared" si="3"/>
        <v>5</v>
      </c>
      <c r="L4957" s="4">
        <f t="shared" si="4"/>
        <v>25</v>
      </c>
      <c r="S4957" s="1" t="s">
        <v>4994</v>
      </c>
      <c r="T4957" s="4" t="str">
        <f t="shared" si="5"/>
        <v>Salad</v>
      </c>
      <c r="U4957" s="4" t="str">
        <f t="shared" si="6"/>
        <v>Takeaway</v>
      </c>
      <c r="V4957" s="4" t="str">
        <f t="shared" si="7"/>
        <v>UNKNOWN</v>
      </c>
      <c r="W4957" s="4">
        <f t="shared" ref="W4957:Y4957" si="4964">IF(OR(J4957 = "ERROR", J4957 = ""), "UNKNOWN", J4957)</f>
        <v>5</v>
      </c>
      <c r="X4957" s="4">
        <f t="shared" si="4964"/>
        <v>5</v>
      </c>
      <c r="Y4957" s="4">
        <f t="shared" si="4964"/>
        <v>25</v>
      </c>
      <c r="Z4957" s="5">
        <f t="shared" si="9"/>
        <v>45110</v>
      </c>
    </row>
    <row r="4958">
      <c r="A4958" s="1" t="s">
        <v>4995</v>
      </c>
      <c r="B4958" s="1" t="s">
        <v>36</v>
      </c>
      <c r="C4958" s="1">
        <v>1.0</v>
      </c>
      <c r="D4958" s="1">
        <v>5.0</v>
      </c>
      <c r="E4958" s="1">
        <v>5.0</v>
      </c>
      <c r="F4958" s="1" t="s">
        <v>23</v>
      </c>
      <c r="G4958" s="1" t="s">
        <v>24</v>
      </c>
      <c r="H4958" s="2">
        <v>45052.0</v>
      </c>
      <c r="J4958" s="3">
        <f t="shared" si="2"/>
        <v>1</v>
      </c>
      <c r="K4958" s="4">
        <f t="shared" si="3"/>
        <v>5</v>
      </c>
      <c r="L4958" s="4">
        <f t="shared" si="4"/>
        <v>5</v>
      </c>
      <c r="S4958" s="1" t="s">
        <v>4995</v>
      </c>
      <c r="T4958" s="4" t="str">
        <f t="shared" si="5"/>
        <v>Salad</v>
      </c>
      <c r="U4958" s="4" t="str">
        <f t="shared" si="6"/>
        <v>Takeaway</v>
      </c>
      <c r="V4958" s="4" t="str">
        <f t="shared" si="7"/>
        <v>Credit Card</v>
      </c>
      <c r="W4958" s="4">
        <f t="shared" ref="W4958:Y4958" si="4965">IF(OR(J4958 = "ERROR", J4958 = ""), "UNKNOWN", J4958)</f>
        <v>1</v>
      </c>
      <c r="X4958" s="4">
        <f t="shared" si="4965"/>
        <v>5</v>
      </c>
      <c r="Y4958" s="4">
        <f t="shared" si="4965"/>
        <v>5</v>
      </c>
      <c r="Z4958" s="5">
        <f t="shared" si="9"/>
        <v>45052</v>
      </c>
    </row>
    <row r="4959">
      <c r="A4959" s="1" t="s">
        <v>4996</v>
      </c>
      <c r="B4959" s="1" t="s">
        <v>81</v>
      </c>
      <c r="C4959" s="1">
        <v>4.0</v>
      </c>
      <c r="D4959" s="1">
        <v>1.5</v>
      </c>
      <c r="F4959" s="1" t="s">
        <v>28</v>
      </c>
      <c r="G4959" s="1" t="s">
        <v>30</v>
      </c>
      <c r="H4959" s="2">
        <v>45163.0</v>
      </c>
      <c r="J4959" s="3">
        <f t="shared" si="2"/>
        <v>4</v>
      </c>
      <c r="K4959" s="4">
        <f t="shared" si="3"/>
        <v>1.5</v>
      </c>
      <c r="L4959" s="4">
        <f t="shared" si="4"/>
        <v>6</v>
      </c>
      <c r="S4959" s="1" t="s">
        <v>4996</v>
      </c>
      <c r="T4959" s="4" t="str">
        <f t="shared" si="5"/>
        <v>Tea</v>
      </c>
      <c r="U4959" s="4" t="str">
        <f t="shared" si="6"/>
        <v>UNKNOWN</v>
      </c>
      <c r="V4959" s="4" t="str">
        <f t="shared" si="7"/>
        <v>Cash</v>
      </c>
      <c r="W4959" s="4">
        <f t="shared" ref="W4959:Y4959" si="4966">IF(OR(J4959 = "ERROR", J4959 = ""), "UNKNOWN", J4959)</f>
        <v>4</v>
      </c>
      <c r="X4959" s="4">
        <f t="shared" si="4966"/>
        <v>1.5</v>
      </c>
      <c r="Y4959" s="4">
        <f t="shared" si="4966"/>
        <v>6</v>
      </c>
      <c r="Z4959" s="5">
        <f t="shared" si="9"/>
        <v>45163</v>
      </c>
    </row>
    <row r="4960">
      <c r="A4960" s="1" t="s">
        <v>4997</v>
      </c>
      <c r="B4960" s="1" t="s">
        <v>41</v>
      </c>
      <c r="C4960" s="1">
        <v>5.0</v>
      </c>
      <c r="D4960" s="1">
        <v>4.0</v>
      </c>
      <c r="E4960" s="1">
        <v>20.0</v>
      </c>
      <c r="F4960" s="1" t="s">
        <v>30</v>
      </c>
      <c r="G4960" s="1" t="s">
        <v>24</v>
      </c>
      <c r="H4960" s="2">
        <v>45016.0</v>
      </c>
      <c r="J4960" s="3">
        <f t="shared" si="2"/>
        <v>5</v>
      </c>
      <c r="K4960" s="4">
        <f t="shared" si="3"/>
        <v>4</v>
      </c>
      <c r="L4960" s="4">
        <f t="shared" si="4"/>
        <v>20</v>
      </c>
      <c r="S4960" s="1" t="s">
        <v>4997</v>
      </c>
      <c r="T4960" s="4" t="str">
        <f t="shared" si="5"/>
        <v>Smoothie</v>
      </c>
      <c r="U4960" s="4" t="str">
        <f t="shared" si="6"/>
        <v>Takeaway</v>
      </c>
      <c r="V4960" s="4" t="str">
        <f t="shared" si="7"/>
        <v>UNKNOWN</v>
      </c>
      <c r="W4960" s="4">
        <f t="shared" ref="W4960:Y4960" si="4967">IF(OR(J4960 = "ERROR", J4960 = ""), "UNKNOWN", J4960)</f>
        <v>5</v>
      </c>
      <c r="X4960" s="4">
        <f t="shared" si="4967"/>
        <v>4</v>
      </c>
      <c r="Y4960" s="4">
        <f t="shared" si="4967"/>
        <v>20</v>
      </c>
      <c r="Z4960" s="5">
        <f t="shared" si="9"/>
        <v>45016</v>
      </c>
    </row>
    <row r="4961">
      <c r="A4961" s="1" t="s">
        <v>4998</v>
      </c>
      <c r="B4961" s="1" t="s">
        <v>27</v>
      </c>
      <c r="C4961" s="1">
        <v>4.0</v>
      </c>
      <c r="D4961" s="1">
        <v>3.0</v>
      </c>
      <c r="E4961" s="1">
        <v>12.0</v>
      </c>
      <c r="F4961" s="1" t="s">
        <v>39</v>
      </c>
      <c r="G4961" s="1" t="s">
        <v>29</v>
      </c>
      <c r="H4961" s="2">
        <v>45069.0</v>
      </c>
      <c r="J4961" s="3">
        <f t="shared" si="2"/>
        <v>4</v>
      </c>
      <c r="K4961" s="4">
        <f t="shared" si="3"/>
        <v>3</v>
      </c>
      <c r="L4961" s="4">
        <f t="shared" si="4"/>
        <v>12</v>
      </c>
      <c r="S4961" s="1" t="s">
        <v>4998</v>
      </c>
      <c r="T4961" s="4" t="str">
        <f t="shared" si="5"/>
        <v>Cake</v>
      </c>
      <c r="U4961" s="4" t="str">
        <f t="shared" si="6"/>
        <v>In-store</v>
      </c>
      <c r="V4961" s="4" t="str">
        <f t="shared" si="7"/>
        <v>Digital Wallet</v>
      </c>
      <c r="W4961" s="4">
        <f t="shared" ref="W4961:Y4961" si="4968">IF(OR(J4961 = "ERROR", J4961 = ""), "UNKNOWN", J4961)</f>
        <v>4</v>
      </c>
      <c r="X4961" s="4">
        <f t="shared" si="4968"/>
        <v>3</v>
      </c>
      <c r="Y4961" s="4">
        <f t="shared" si="4968"/>
        <v>12</v>
      </c>
      <c r="Z4961" s="5">
        <f t="shared" si="9"/>
        <v>45069</v>
      </c>
    </row>
    <row r="4962">
      <c r="A4962" s="1" t="s">
        <v>4999</v>
      </c>
      <c r="B4962" s="1" t="s">
        <v>55</v>
      </c>
      <c r="C4962" s="1">
        <v>1.0</v>
      </c>
      <c r="D4962" s="1">
        <v>3.0</v>
      </c>
      <c r="E4962" s="1">
        <v>3.0</v>
      </c>
      <c r="G4962" s="1" t="s">
        <v>29</v>
      </c>
      <c r="H4962" s="2">
        <v>44995.0</v>
      </c>
      <c r="J4962" s="3">
        <f t="shared" si="2"/>
        <v>1</v>
      </c>
      <c r="K4962" s="4">
        <f t="shared" si="3"/>
        <v>3</v>
      </c>
      <c r="L4962" s="4">
        <f t="shared" si="4"/>
        <v>3</v>
      </c>
      <c r="S4962" s="1" t="s">
        <v>4999</v>
      </c>
      <c r="T4962" s="4" t="str">
        <f t="shared" si="5"/>
        <v>Juice</v>
      </c>
      <c r="U4962" s="4" t="str">
        <f t="shared" si="6"/>
        <v>In-store</v>
      </c>
      <c r="V4962" s="4" t="str">
        <f t="shared" si="7"/>
        <v>UNKNOWN</v>
      </c>
      <c r="W4962" s="4">
        <f t="shared" ref="W4962:Y4962" si="4969">IF(OR(J4962 = "ERROR", J4962 = ""), "UNKNOWN", J4962)</f>
        <v>1</v>
      </c>
      <c r="X4962" s="4">
        <f t="shared" si="4969"/>
        <v>3</v>
      </c>
      <c r="Y4962" s="4">
        <f t="shared" si="4969"/>
        <v>3</v>
      </c>
      <c r="Z4962" s="5">
        <f t="shared" si="9"/>
        <v>44995</v>
      </c>
    </row>
    <row r="4963">
      <c r="A4963" s="1" t="s">
        <v>5000</v>
      </c>
      <c r="B4963" s="1" t="s">
        <v>41</v>
      </c>
      <c r="C4963" s="1">
        <v>5.0</v>
      </c>
      <c r="E4963" s="1">
        <v>20.0</v>
      </c>
      <c r="F4963" s="1" t="s">
        <v>23</v>
      </c>
      <c r="H4963" s="2">
        <v>45138.0</v>
      </c>
      <c r="J4963" s="3">
        <f t="shared" si="2"/>
        <v>5</v>
      </c>
      <c r="K4963" s="4">
        <f t="shared" si="3"/>
        <v>4</v>
      </c>
      <c r="L4963" s="4">
        <f t="shared" si="4"/>
        <v>20</v>
      </c>
      <c r="S4963" s="1" t="s">
        <v>5000</v>
      </c>
      <c r="T4963" s="4" t="str">
        <f t="shared" si="5"/>
        <v>Smoothie</v>
      </c>
      <c r="U4963" s="4" t="str">
        <f t="shared" si="6"/>
        <v>UNKNOWN</v>
      </c>
      <c r="V4963" s="4" t="str">
        <f t="shared" si="7"/>
        <v>Credit Card</v>
      </c>
      <c r="W4963" s="4">
        <f t="shared" ref="W4963:Y4963" si="4970">IF(OR(J4963 = "ERROR", J4963 = ""), "UNKNOWN", J4963)</f>
        <v>5</v>
      </c>
      <c r="X4963" s="4">
        <f t="shared" si="4970"/>
        <v>4</v>
      </c>
      <c r="Y4963" s="4">
        <f t="shared" si="4970"/>
        <v>20</v>
      </c>
      <c r="Z4963" s="5">
        <f t="shared" si="9"/>
        <v>45138</v>
      </c>
    </row>
    <row r="4964">
      <c r="A4964" s="1" t="s">
        <v>5001</v>
      </c>
      <c r="B4964" s="1" t="s">
        <v>22</v>
      </c>
      <c r="C4964" s="1">
        <v>1.0</v>
      </c>
      <c r="D4964" s="1">
        <v>2.0</v>
      </c>
      <c r="E4964" s="1">
        <v>2.0</v>
      </c>
      <c r="F4964" s="1" t="s">
        <v>28</v>
      </c>
      <c r="G4964" s="1" t="s">
        <v>24</v>
      </c>
      <c r="H4964" s="6">
        <v>45245.0</v>
      </c>
      <c r="J4964" s="3">
        <f t="shared" si="2"/>
        <v>1</v>
      </c>
      <c r="K4964" s="4">
        <f t="shared" si="3"/>
        <v>2</v>
      </c>
      <c r="L4964" s="4">
        <f t="shared" si="4"/>
        <v>2</v>
      </c>
      <c r="S4964" s="1" t="s">
        <v>5001</v>
      </c>
      <c r="T4964" s="4" t="str">
        <f t="shared" si="5"/>
        <v>Coffee</v>
      </c>
      <c r="U4964" s="4" t="str">
        <f t="shared" si="6"/>
        <v>Takeaway</v>
      </c>
      <c r="V4964" s="4" t="str">
        <f t="shared" si="7"/>
        <v>Cash</v>
      </c>
      <c r="W4964" s="4">
        <f t="shared" ref="W4964:Y4964" si="4971">IF(OR(J4964 = "ERROR", J4964 = ""), "UNKNOWN", J4964)</f>
        <v>1</v>
      </c>
      <c r="X4964" s="4">
        <f t="shared" si="4971"/>
        <v>2</v>
      </c>
      <c r="Y4964" s="4">
        <f t="shared" si="4971"/>
        <v>2</v>
      </c>
      <c r="Z4964" s="7">
        <f t="shared" si="9"/>
        <v>45245</v>
      </c>
    </row>
    <row r="4965">
      <c r="A4965" s="1" t="s">
        <v>5002</v>
      </c>
      <c r="B4965" s="1" t="s">
        <v>44</v>
      </c>
      <c r="C4965" s="1">
        <v>5.0</v>
      </c>
      <c r="D4965" s="1">
        <v>4.0</v>
      </c>
      <c r="H4965" s="6">
        <v>45275.0</v>
      </c>
      <c r="J4965" s="3">
        <f t="shared" si="2"/>
        <v>5</v>
      </c>
      <c r="K4965" s="4">
        <f t="shared" si="3"/>
        <v>4</v>
      </c>
      <c r="L4965" s="4">
        <f t="shared" si="4"/>
        <v>20</v>
      </c>
      <c r="S4965" s="1" t="s">
        <v>5002</v>
      </c>
      <c r="T4965" s="4" t="str">
        <f t="shared" si="5"/>
        <v>Sandwich</v>
      </c>
      <c r="U4965" s="4" t="str">
        <f t="shared" si="6"/>
        <v>UNKNOWN</v>
      </c>
      <c r="V4965" s="4" t="str">
        <f t="shared" si="7"/>
        <v>UNKNOWN</v>
      </c>
      <c r="W4965" s="4">
        <f t="shared" ref="W4965:Y4965" si="4972">IF(OR(J4965 = "ERROR", J4965 = ""), "UNKNOWN", J4965)</f>
        <v>5</v>
      </c>
      <c r="X4965" s="4">
        <f t="shared" si="4972"/>
        <v>4</v>
      </c>
      <c r="Y4965" s="4">
        <f t="shared" si="4972"/>
        <v>20</v>
      </c>
      <c r="Z4965" s="7">
        <f t="shared" si="9"/>
        <v>45275</v>
      </c>
    </row>
    <row r="4966">
      <c r="A4966" s="1" t="s">
        <v>5003</v>
      </c>
      <c r="B4966" s="1" t="s">
        <v>36</v>
      </c>
      <c r="C4966" s="1">
        <v>2.0</v>
      </c>
      <c r="D4966" s="1">
        <v>5.0</v>
      </c>
      <c r="E4966" s="1">
        <v>10.0</v>
      </c>
      <c r="F4966" s="1" t="s">
        <v>39</v>
      </c>
      <c r="G4966" s="1" t="s">
        <v>24</v>
      </c>
      <c r="H4966" s="2">
        <v>45186.0</v>
      </c>
      <c r="J4966" s="3">
        <f t="shared" si="2"/>
        <v>2</v>
      </c>
      <c r="K4966" s="4">
        <f t="shared" si="3"/>
        <v>5</v>
      </c>
      <c r="L4966" s="4">
        <f t="shared" si="4"/>
        <v>10</v>
      </c>
      <c r="S4966" s="1" t="s">
        <v>5003</v>
      </c>
      <c r="T4966" s="4" t="str">
        <f t="shared" si="5"/>
        <v>Salad</v>
      </c>
      <c r="U4966" s="4" t="str">
        <f t="shared" si="6"/>
        <v>Takeaway</v>
      </c>
      <c r="V4966" s="4" t="str">
        <f t="shared" si="7"/>
        <v>Digital Wallet</v>
      </c>
      <c r="W4966" s="4">
        <f t="shared" ref="W4966:Y4966" si="4973">IF(OR(J4966 = "ERROR", J4966 = ""), "UNKNOWN", J4966)</f>
        <v>2</v>
      </c>
      <c r="X4966" s="4">
        <f t="shared" si="4973"/>
        <v>5</v>
      </c>
      <c r="Y4966" s="4">
        <f t="shared" si="4973"/>
        <v>10</v>
      </c>
      <c r="Z4966" s="5">
        <f t="shared" si="9"/>
        <v>45186</v>
      </c>
    </row>
    <row r="4967">
      <c r="A4967" s="1" t="s">
        <v>5004</v>
      </c>
      <c r="B4967" s="1" t="s">
        <v>32</v>
      </c>
      <c r="C4967" s="1">
        <v>5.0</v>
      </c>
      <c r="D4967" s="1">
        <v>1.0</v>
      </c>
      <c r="E4967" s="1">
        <v>5.0</v>
      </c>
      <c r="F4967" s="1" t="s">
        <v>39</v>
      </c>
      <c r="G4967" s="1" t="s">
        <v>24</v>
      </c>
      <c r="H4967" s="2">
        <v>45091.0</v>
      </c>
      <c r="J4967" s="3">
        <f t="shared" si="2"/>
        <v>5</v>
      </c>
      <c r="K4967" s="4">
        <f t="shared" si="3"/>
        <v>1</v>
      </c>
      <c r="L4967" s="4">
        <f t="shared" si="4"/>
        <v>5</v>
      </c>
      <c r="S4967" s="1" t="s">
        <v>5004</v>
      </c>
      <c r="T4967" s="4" t="str">
        <f t="shared" si="5"/>
        <v>Cookie</v>
      </c>
      <c r="U4967" s="4" t="str">
        <f t="shared" si="6"/>
        <v>Takeaway</v>
      </c>
      <c r="V4967" s="4" t="str">
        <f t="shared" si="7"/>
        <v>Digital Wallet</v>
      </c>
      <c r="W4967" s="4">
        <f t="shared" ref="W4967:Y4967" si="4974">IF(OR(J4967 = "ERROR", J4967 = ""), "UNKNOWN", J4967)</f>
        <v>5</v>
      </c>
      <c r="X4967" s="4">
        <f t="shared" si="4974"/>
        <v>1</v>
      </c>
      <c r="Y4967" s="4">
        <f t="shared" si="4974"/>
        <v>5</v>
      </c>
      <c r="Z4967" s="5">
        <f t="shared" si="9"/>
        <v>45091</v>
      </c>
    </row>
    <row r="4968">
      <c r="A4968" s="1" t="s">
        <v>5005</v>
      </c>
      <c r="B4968" s="1" t="s">
        <v>81</v>
      </c>
      <c r="C4968" s="1">
        <v>2.0</v>
      </c>
      <c r="D4968" s="1">
        <v>1.5</v>
      </c>
      <c r="E4968" s="1">
        <v>3.0</v>
      </c>
      <c r="F4968" s="1" t="s">
        <v>25</v>
      </c>
      <c r="H4968" s="6">
        <v>45253.0</v>
      </c>
      <c r="J4968" s="3">
        <f t="shared" si="2"/>
        <v>2</v>
      </c>
      <c r="K4968" s="4">
        <f t="shared" si="3"/>
        <v>1.5</v>
      </c>
      <c r="L4968" s="4">
        <f t="shared" si="4"/>
        <v>3</v>
      </c>
      <c r="S4968" s="1" t="s">
        <v>5005</v>
      </c>
      <c r="T4968" s="4" t="str">
        <f t="shared" si="5"/>
        <v>Tea</v>
      </c>
      <c r="U4968" s="4" t="str">
        <f t="shared" si="6"/>
        <v>UNKNOWN</v>
      </c>
      <c r="V4968" s="4" t="str">
        <f t="shared" si="7"/>
        <v>UNKNOWN</v>
      </c>
      <c r="W4968" s="4">
        <f t="shared" ref="W4968:Y4968" si="4975">IF(OR(J4968 = "ERROR", J4968 = ""), "UNKNOWN", J4968)</f>
        <v>2</v>
      </c>
      <c r="X4968" s="4">
        <f t="shared" si="4975"/>
        <v>1.5</v>
      </c>
      <c r="Y4968" s="4">
        <f t="shared" si="4975"/>
        <v>3</v>
      </c>
      <c r="Z4968" s="7">
        <f t="shared" si="9"/>
        <v>45253</v>
      </c>
    </row>
    <row r="4969">
      <c r="A4969" s="1" t="s">
        <v>5006</v>
      </c>
      <c r="B4969" s="1" t="s">
        <v>44</v>
      </c>
      <c r="C4969" s="1">
        <v>4.0</v>
      </c>
      <c r="D4969" s="1">
        <v>4.0</v>
      </c>
      <c r="E4969" s="1">
        <v>16.0</v>
      </c>
      <c r="F4969" s="1" t="s">
        <v>39</v>
      </c>
      <c r="G4969" s="1" t="s">
        <v>29</v>
      </c>
      <c r="H4969" s="2">
        <v>45029.0</v>
      </c>
      <c r="J4969" s="3">
        <f t="shared" si="2"/>
        <v>4</v>
      </c>
      <c r="K4969" s="4">
        <f t="shared" si="3"/>
        <v>4</v>
      </c>
      <c r="L4969" s="4">
        <f t="shared" si="4"/>
        <v>16</v>
      </c>
      <c r="S4969" s="1" t="s">
        <v>5006</v>
      </c>
      <c r="T4969" s="4" t="str">
        <f t="shared" si="5"/>
        <v>Sandwich</v>
      </c>
      <c r="U4969" s="4" t="str">
        <f t="shared" si="6"/>
        <v>In-store</v>
      </c>
      <c r="V4969" s="4" t="str">
        <f t="shared" si="7"/>
        <v>Digital Wallet</v>
      </c>
      <c r="W4969" s="4">
        <f t="shared" ref="W4969:Y4969" si="4976">IF(OR(J4969 = "ERROR", J4969 = ""), "UNKNOWN", J4969)</f>
        <v>4</v>
      </c>
      <c r="X4969" s="4">
        <f t="shared" si="4976"/>
        <v>4</v>
      </c>
      <c r="Y4969" s="4">
        <f t="shared" si="4976"/>
        <v>16</v>
      </c>
      <c r="Z4969" s="5">
        <f t="shared" si="9"/>
        <v>45029</v>
      </c>
    </row>
    <row r="4970">
      <c r="A4970" s="1" t="s">
        <v>5007</v>
      </c>
      <c r="B4970" s="1" t="s">
        <v>55</v>
      </c>
      <c r="C4970" s="1">
        <v>4.0</v>
      </c>
      <c r="D4970" s="1">
        <v>3.0</v>
      </c>
      <c r="E4970" s="1">
        <v>12.0</v>
      </c>
      <c r="G4970" s="1" t="s">
        <v>24</v>
      </c>
      <c r="H4970" s="6">
        <v>45229.0</v>
      </c>
      <c r="J4970" s="3">
        <f t="shared" si="2"/>
        <v>4</v>
      </c>
      <c r="K4970" s="4">
        <f t="shared" si="3"/>
        <v>3</v>
      </c>
      <c r="L4970" s="4">
        <f t="shared" si="4"/>
        <v>12</v>
      </c>
      <c r="S4970" s="1" t="s">
        <v>5007</v>
      </c>
      <c r="T4970" s="4" t="str">
        <f t="shared" si="5"/>
        <v>Juice</v>
      </c>
      <c r="U4970" s="4" t="str">
        <f t="shared" si="6"/>
        <v>Takeaway</v>
      </c>
      <c r="V4970" s="4" t="str">
        <f t="shared" si="7"/>
        <v>UNKNOWN</v>
      </c>
      <c r="W4970" s="4">
        <f t="shared" ref="W4970:Y4970" si="4977">IF(OR(J4970 = "ERROR", J4970 = ""), "UNKNOWN", J4970)</f>
        <v>4</v>
      </c>
      <c r="X4970" s="4">
        <f t="shared" si="4977"/>
        <v>3</v>
      </c>
      <c r="Y4970" s="4">
        <f t="shared" si="4977"/>
        <v>12</v>
      </c>
      <c r="Z4970" s="7">
        <f t="shared" si="9"/>
        <v>45229</v>
      </c>
    </row>
    <row r="4971">
      <c r="A4971" s="1" t="s">
        <v>5008</v>
      </c>
      <c r="B4971" s="1" t="s">
        <v>81</v>
      </c>
      <c r="C4971" s="1">
        <v>2.0</v>
      </c>
      <c r="D4971" s="1">
        <v>1.5</v>
      </c>
      <c r="E4971" s="1">
        <v>3.0</v>
      </c>
      <c r="F4971" s="1" t="s">
        <v>28</v>
      </c>
      <c r="G4971" s="1" t="s">
        <v>24</v>
      </c>
      <c r="H4971" s="2">
        <v>44953.0</v>
      </c>
      <c r="J4971" s="3">
        <f t="shared" si="2"/>
        <v>2</v>
      </c>
      <c r="K4971" s="4">
        <f t="shared" si="3"/>
        <v>1.5</v>
      </c>
      <c r="L4971" s="4">
        <f t="shared" si="4"/>
        <v>3</v>
      </c>
      <c r="S4971" s="1" t="s">
        <v>5008</v>
      </c>
      <c r="T4971" s="4" t="str">
        <f t="shared" si="5"/>
        <v>Tea</v>
      </c>
      <c r="U4971" s="4" t="str">
        <f t="shared" si="6"/>
        <v>Takeaway</v>
      </c>
      <c r="V4971" s="4" t="str">
        <f t="shared" si="7"/>
        <v>Cash</v>
      </c>
      <c r="W4971" s="4">
        <f t="shared" ref="W4971:Y4971" si="4978">IF(OR(J4971 = "ERROR", J4971 = ""), "UNKNOWN", J4971)</f>
        <v>2</v>
      </c>
      <c r="X4971" s="4">
        <f t="shared" si="4978"/>
        <v>1.5</v>
      </c>
      <c r="Y4971" s="4">
        <f t="shared" si="4978"/>
        <v>3</v>
      </c>
      <c r="Z4971" s="5">
        <f t="shared" si="9"/>
        <v>44953</v>
      </c>
    </row>
    <row r="4972">
      <c r="A4972" s="1" t="s">
        <v>5009</v>
      </c>
      <c r="B4972" s="1" t="s">
        <v>81</v>
      </c>
      <c r="C4972" s="1">
        <v>3.0</v>
      </c>
      <c r="D4972" s="1">
        <v>1.5</v>
      </c>
      <c r="E4972" s="1">
        <v>4.5</v>
      </c>
      <c r="G4972" s="1" t="s">
        <v>24</v>
      </c>
      <c r="H4972" s="2">
        <v>44990.0</v>
      </c>
      <c r="J4972" s="3">
        <f t="shared" si="2"/>
        <v>3</v>
      </c>
      <c r="K4972" s="4">
        <f t="shared" si="3"/>
        <v>1.5</v>
      </c>
      <c r="L4972" s="4">
        <f t="shared" si="4"/>
        <v>4.5</v>
      </c>
      <c r="S4972" s="1" t="s">
        <v>5009</v>
      </c>
      <c r="T4972" s="4" t="str">
        <f t="shared" si="5"/>
        <v>Tea</v>
      </c>
      <c r="U4972" s="4" t="str">
        <f t="shared" si="6"/>
        <v>Takeaway</v>
      </c>
      <c r="V4972" s="4" t="str">
        <f t="shared" si="7"/>
        <v>UNKNOWN</v>
      </c>
      <c r="W4972" s="4">
        <f t="shared" ref="W4972:Y4972" si="4979">IF(OR(J4972 = "ERROR", J4972 = ""), "UNKNOWN", J4972)</f>
        <v>3</v>
      </c>
      <c r="X4972" s="4">
        <f t="shared" si="4979"/>
        <v>1.5</v>
      </c>
      <c r="Y4972" s="4">
        <f t="shared" si="4979"/>
        <v>4.5</v>
      </c>
      <c r="Z4972" s="5">
        <f t="shared" si="9"/>
        <v>44990</v>
      </c>
    </row>
    <row r="4973">
      <c r="A4973" s="1" t="s">
        <v>5010</v>
      </c>
      <c r="B4973" s="1" t="s">
        <v>22</v>
      </c>
      <c r="C4973" s="1">
        <v>1.0</v>
      </c>
      <c r="D4973" s="1">
        <v>2.0</v>
      </c>
      <c r="E4973" s="1">
        <v>2.0</v>
      </c>
      <c r="F4973" s="1" t="s">
        <v>28</v>
      </c>
      <c r="G4973" s="1" t="s">
        <v>30</v>
      </c>
      <c r="H4973" s="6">
        <v>45288.0</v>
      </c>
      <c r="J4973" s="3">
        <f t="shared" si="2"/>
        <v>1</v>
      </c>
      <c r="K4973" s="4">
        <f t="shared" si="3"/>
        <v>2</v>
      </c>
      <c r="L4973" s="4">
        <f t="shared" si="4"/>
        <v>2</v>
      </c>
      <c r="S4973" s="1" t="s">
        <v>5010</v>
      </c>
      <c r="T4973" s="4" t="str">
        <f t="shared" si="5"/>
        <v>Coffee</v>
      </c>
      <c r="U4973" s="4" t="str">
        <f t="shared" si="6"/>
        <v>UNKNOWN</v>
      </c>
      <c r="V4973" s="4" t="str">
        <f t="shared" si="7"/>
        <v>Cash</v>
      </c>
      <c r="W4973" s="4">
        <f t="shared" ref="W4973:Y4973" si="4980">IF(OR(J4973 = "ERROR", J4973 = ""), "UNKNOWN", J4973)</f>
        <v>1</v>
      </c>
      <c r="X4973" s="4">
        <f t="shared" si="4980"/>
        <v>2</v>
      </c>
      <c r="Y4973" s="4">
        <f t="shared" si="4980"/>
        <v>2</v>
      </c>
      <c r="Z4973" s="7">
        <f t="shared" si="9"/>
        <v>45288</v>
      </c>
    </row>
    <row r="4974">
      <c r="A4974" s="1" t="s">
        <v>5011</v>
      </c>
      <c r="B4974" s="1" t="s">
        <v>41</v>
      </c>
      <c r="C4974" s="1">
        <v>4.0</v>
      </c>
      <c r="D4974" s="1">
        <v>4.0</v>
      </c>
      <c r="E4974" s="1">
        <v>16.0</v>
      </c>
      <c r="F4974" s="1" t="s">
        <v>39</v>
      </c>
      <c r="G4974" s="1" t="s">
        <v>24</v>
      </c>
      <c r="H4974" s="2">
        <v>45199.0</v>
      </c>
      <c r="J4974" s="3">
        <f t="shared" si="2"/>
        <v>4</v>
      </c>
      <c r="K4974" s="4">
        <f t="shared" si="3"/>
        <v>4</v>
      </c>
      <c r="L4974" s="4">
        <f t="shared" si="4"/>
        <v>16</v>
      </c>
      <c r="S4974" s="1" t="s">
        <v>5011</v>
      </c>
      <c r="T4974" s="4" t="str">
        <f t="shared" si="5"/>
        <v>Smoothie</v>
      </c>
      <c r="U4974" s="4" t="str">
        <f t="shared" si="6"/>
        <v>Takeaway</v>
      </c>
      <c r="V4974" s="4" t="str">
        <f t="shared" si="7"/>
        <v>Digital Wallet</v>
      </c>
      <c r="W4974" s="4">
        <f t="shared" ref="W4974:Y4974" si="4981">IF(OR(J4974 = "ERROR", J4974 = ""), "UNKNOWN", J4974)</f>
        <v>4</v>
      </c>
      <c r="X4974" s="4">
        <f t="shared" si="4981"/>
        <v>4</v>
      </c>
      <c r="Y4974" s="4">
        <f t="shared" si="4981"/>
        <v>16</v>
      </c>
      <c r="Z4974" s="5">
        <f t="shared" si="9"/>
        <v>45199</v>
      </c>
    </row>
    <row r="4975">
      <c r="A4975" s="1" t="s">
        <v>5012</v>
      </c>
      <c r="B4975" s="1" t="s">
        <v>36</v>
      </c>
      <c r="C4975" s="1">
        <v>1.0</v>
      </c>
      <c r="D4975" s="1">
        <v>5.0</v>
      </c>
      <c r="E4975" s="1">
        <v>5.0</v>
      </c>
      <c r="F4975" s="1" t="s">
        <v>23</v>
      </c>
      <c r="H4975" s="2">
        <v>45071.0</v>
      </c>
      <c r="J4975" s="3">
        <f t="shared" si="2"/>
        <v>1</v>
      </c>
      <c r="K4975" s="4">
        <f t="shared" si="3"/>
        <v>5</v>
      </c>
      <c r="L4975" s="4">
        <f t="shared" si="4"/>
        <v>5</v>
      </c>
      <c r="S4975" s="1" t="s">
        <v>5012</v>
      </c>
      <c r="T4975" s="4" t="str">
        <f t="shared" si="5"/>
        <v>Salad</v>
      </c>
      <c r="U4975" s="4" t="str">
        <f t="shared" si="6"/>
        <v>UNKNOWN</v>
      </c>
      <c r="V4975" s="4" t="str">
        <f t="shared" si="7"/>
        <v>Credit Card</v>
      </c>
      <c r="W4975" s="4">
        <f t="shared" ref="W4975:Y4975" si="4982">IF(OR(J4975 = "ERROR", J4975 = ""), "UNKNOWN", J4975)</f>
        <v>1</v>
      </c>
      <c r="X4975" s="4">
        <f t="shared" si="4982"/>
        <v>5</v>
      </c>
      <c r="Y4975" s="4">
        <f t="shared" si="4982"/>
        <v>5</v>
      </c>
      <c r="Z4975" s="5">
        <f t="shared" si="9"/>
        <v>45071</v>
      </c>
    </row>
    <row r="4976">
      <c r="A4976" s="1" t="s">
        <v>5013</v>
      </c>
      <c r="B4976" s="1" t="s">
        <v>32</v>
      </c>
      <c r="C4976" s="1">
        <v>3.0</v>
      </c>
      <c r="D4976" s="1">
        <v>1.0</v>
      </c>
      <c r="E4976" s="1">
        <v>3.0</v>
      </c>
      <c r="F4976" s="1" t="s">
        <v>23</v>
      </c>
      <c r="G4976" s="1" t="s">
        <v>29</v>
      </c>
      <c r="H4976" s="2">
        <v>44945.0</v>
      </c>
      <c r="J4976" s="3">
        <f t="shared" si="2"/>
        <v>3</v>
      </c>
      <c r="K4976" s="4">
        <f t="shared" si="3"/>
        <v>1</v>
      </c>
      <c r="L4976" s="4">
        <f t="shared" si="4"/>
        <v>3</v>
      </c>
      <c r="S4976" s="1" t="s">
        <v>5013</v>
      </c>
      <c r="T4976" s="4" t="str">
        <f t="shared" si="5"/>
        <v>Cookie</v>
      </c>
      <c r="U4976" s="4" t="str">
        <f t="shared" si="6"/>
        <v>In-store</v>
      </c>
      <c r="V4976" s="4" t="str">
        <f t="shared" si="7"/>
        <v>Credit Card</v>
      </c>
      <c r="W4976" s="4">
        <f t="shared" ref="W4976:Y4976" si="4983">IF(OR(J4976 = "ERROR", J4976 = ""), "UNKNOWN", J4976)</f>
        <v>3</v>
      </c>
      <c r="X4976" s="4">
        <f t="shared" si="4983"/>
        <v>1</v>
      </c>
      <c r="Y4976" s="4">
        <f t="shared" si="4983"/>
        <v>3</v>
      </c>
      <c r="Z4976" s="5">
        <f t="shared" si="9"/>
        <v>44945</v>
      </c>
    </row>
    <row r="4977">
      <c r="A4977" s="1" t="s">
        <v>5014</v>
      </c>
      <c r="B4977" s="1" t="s">
        <v>81</v>
      </c>
      <c r="C4977" s="1" t="s">
        <v>30</v>
      </c>
      <c r="D4977" s="1">
        <v>1.5</v>
      </c>
      <c r="E4977" s="1">
        <v>1.5</v>
      </c>
      <c r="G4977" s="1" t="s">
        <v>25</v>
      </c>
      <c r="H4977" s="2">
        <v>45173.0</v>
      </c>
      <c r="J4977" s="3">
        <f t="shared" si="2"/>
        <v>1</v>
      </c>
      <c r="K4977" s="4">
        <f t="shared" si="3"/>
        <v>1.5</v>
      </c>
      <c r="L4977" s="4">
        <f t="shared" si="4"/>
        <v>1.5</v>
      </c>
      <c r="S4977" s="1" t="s">
        <v>5014</v>
      </c>
      <c r="T4977" s="4" t="str">
        <f t="shared" si="5"/>
        <v>Tea</v>
      </c>
      <c r="U4977" s="4" t="str">
        <f t="shared" si="6"/>
        <v>UNKNOWN</v>
      </c>
      <c r="V4977" s="4" t="str">
        <f t="shared" si="7"/>
        <v>UNKNOWN</v>
      </c>
      <c r="W4977" s="4">
        <f t="shared" ref="W4977:Y4977" si="4984">IF(OR(J4977 = "ERROR", J4977 = ""), "UNKNOWN", J4977)</f>
        <v>1</v>
      </c>
      <c r="X4977" s="4">
        <f t="shared" si="4984"/>
        <v>1.5</v>
      </c>
      <c r="Y4977" s="4">
        <f t="shared" si="4984"/>
        <v>1.5</v>
      </c>
      <c r="Z4977" s="5">
        <f t="shared" si="9"/>
        <v>45173</v>
      </c>
    </row>
    <row r="4978">
      <c r="A4978" s="1" t="s">
        <v>5015</v>
      </c>
      <c r="B4978" s="1" t="s">
        <v>27</v>
      </c>
      <c r="C4978" s="1">
        <v>1.0</v>
      </c>
      <c r="D4978" s="1">
        <v>3.0</v>
      </c>
      <c r="E4978" s="1">
        <v>3.0</v>
      </c>
      <c r="F4978" s="1" t="s">
        <v>23</v>
      </c>
      <c r="H4978" s="6">
        <v>45229.0</v>
      </c>
      <c r="J4978" s="3">
        <f t="shared" si="2"/>
        <v>1</v>
      </c>
      <c r="K4978" s="4">
        <f t="shared" si="3"/>
        <v>3</v>
      </c>
      <c r="L4978" s="4">
        <f t="shared" si="4"/>
        <v>3</v>
      </c>
      <c r="S4978" s="1" t="s">
        <v>5015</v>
      </c>
      <c r="T4978" s="4" t="str">
        <f t="shared" si="5"/>
        <v>Cake</v>
      </c>
      <c r="U4978" s="4" t="str">
        <f t="shared" si="6"/>
        <v>UNKNOWN</v>
      </c>
      <c r="V4978" s="4" t="str">
        <f t="shared" si="7"/>
        <v>Credit Card</v>
      </c>
      <c r="W4978" s="4">
        <f t="shared" ref="W4978:Y4978" si="4985">IF(OR(J4978 = "ERROR", J4978 = ""), "UNKNOWN", J4978)</f>
        <v>1</v>
      </c>
      <c r="X4978" s="4">
        <f t="shared" si="4985"/>
        <v>3</v>
      </c>
      <c r="Y4978" s="4">
        <f t="shared" si="4985"/>
        <v>3</v>
      </c>
      <c r="Z4978" s="7">
        <f t="shared" si="9"/>
        <v>45229</v>
      </c>
    </row>
    <row r="4979">
      <c r="A4979" s="1" t="s">
        <v>5016</v>
      </c>
      <c r="B4979" s="1" t="s">
        <v>36</v>
      </c>
      <c r="C4979" s="1">
        <v>2.0</v>
      </c>
      <c r="D4979" s="1">
        <v>5.0</v>
      </c>
      <c r="E4979" s="1">
        <v>10.0</v>
      </c>
      <c r="F4979" s="1" t="s">
        <v>28</v>
      </c>
      <c r="G4979" s="1" t="s">
        <v>29</v>
      </c>
      <c r="H4979" s="2">
        <v>45157.0</v>
      </c>
      <c r="J4979" s="3">
        <f t="shared" si="2"/>
        <v>2</v>
      </c>
      <c r="K4979" s="4">
        <f t="shared" si="3"/>
        <v>5</v>
      </c>
      <c r="L4979" s="4">
        <f t="shared" si="4"/>
        <v>10</v>
      </c>
      <c r="S4979" s="1" t="s">
        <v>5016</v>
      </c>
      <c r="T4979" s="4" t="str">
        <f t="shared" si="5"/>
        <v>Salad</v>
      </c>
      <c r="U4979" s="4" t="str">
        <f t="shared" si="6"/>
        <v>In-store</v>
      </c>
      <c r="V4979" s="4" t="str">
        <f t="shared" si="7"/>
        <v>Cash</v>
      </c>
      <c r="W4979" s="4">
        <f t="shared" ref="W4979:Y4979" si="4986">IF(OR(J4979 = "ERROR", J4979 = ""), "UNKNOWN", J4979)</f>
        <v>2</v>
      </c>
      <c r="X4979" s="4">
        <f t="shared" si="4986"/>
        <v>5</v>
      </c>
      <c r="Y4979" s="4">
        <f t="shared" si="4986"/>
        <v>10</v>
      </c>
      <c r="Z4979" s="5">
        <f t="shared" si="9"/>
        <v>45157</v>
      </c>
    </row>
    <row r="4980">
      <c r="A4980" s="1" t="s">
        <v>5017</v>
      </c>
      <c r="B4980" s="1" t="s">
        <v>36</v>
      </c>
      <c r="C4980" s="1" t="s">
        <v>30</v>
      </c>
      <c r="D4980" s="1">
        <v>5.0</v>
      </c>
      <c r="E4980" s="1">
        <v>25.0</v>
      </c>
      <c r="F4980" s="1" t="s">
        <v>23</v>
      </c>
      <c r="G4980" s="1" t="s">
        <v>29</v>
      </c>
      <c r="H4980" s="2">
        <v>45029.0</v>
      </c>
      <c r="J4980" s="3">
        <f t="shared" si="2"/>
        <v>5</v>
      </c>
      <c r="K4980" s="4">
        <f t="shared" si="3"/>
        <v>5</v>
      </c>
      <c r="L4980" s="4">
        <f t="shared" si="4"/>
        <v>25</v>
      </c>
      <c r="S4980" s="1" t="s">
        <v>5017</v>
      </c>
      <c r="T4980" s="4" t="str">
        <f t="shared" si="5"/>
        <v>Salad</v>
      </c>
      <c r="U4980" s="4" t="str">
        <f t="shared" si="6"/>
        <v>In-store</v>
      </c>
      <c r="V4980" s="4" t="str">
        <f t="shared" si="7"/>
        <v>Credit Card</v>
      </c>
      <c r="W4980" s="4">
        <f t="shared" ref="W4980:Y4980" si="4987">IF(OR(J4980 = "ERROR", J4980 = ""), "UNKNOWN", J4980)</f>
        <v>5</v>
      </c>
      <c r="X4980" s="4">
        <f t="shared" si="4987"/>
        <v>5</v>
      </c>
      <c r="Y4980" s="4">
        <f t="shared" si="4987"/>
        <v>25</v>
      </c>
      <c r="Z4980" s="5">
        <f t="shared" si="9"/>
        <v>45029</v>
      </c>
    </row>
    <row r="4981">
      <c r="A4981" s="1" t="s">
        <v>5018</v>
      </c>
      <c r="B4981" s="1" t="s">
        <v>32</v>
      </c>
      <c r="C4981" s="1">
        <v>1.0</v>
      </c>
      <c r="D4981" s="1">
        <v>1.0</v>
      </c>
      <c r="E4981" s="1">
        <v>1.0</v>
      </c>
      <c r="F4981" s="1" t="s">
        <v>28</v>
      </c>
      <c r="G4981" s="1" t="s">
        <v>29</v>
      </c>
      <c r="H4981" s="2">
        <v>45231.0</v>
      </c>
      <c r="J4981" s="3">
        <f t="shared" si="2"/>
        <v>1</v>
      </c>
      <c r="K4981" s="4">
        <f t="shared" si="3"/>
        <v>1</v>
      </c>
      <c r="L4981" s="4">
        <f t="shared" si="4"/>
        <v>1</v>
      </c>
      <c r="S4981" s="1" t="s">
        <v>5018</v>
      </c>
      <c r="T4981" s="4" t="str">
        <f t="shared" si="5"/>
        <v>Cookie</v>
      </c>
      <c r="U4981" s="4" t="str">
        <f t="shared" si="6"/>
        <v>In-store</v>
      </c>
      <c r="V4981" s="4" t="str">
        <f t="shared" si="7"/>
        <v>Cash</v>
      </c>
      <c r="W4981" s="4">
        <f t="shared" ref="W4981:Y4981" si="4988">IF(OR(J4981 = "ERROR", J4981 = ""), "UNKNOWN", J4981)</f>
        <v>1</v>
      </c>
      <c r="X4981" s="4">
        <f t="shared" si="4988"/>
        <v>1</v>
      </c>
      <c r="Y4981" s="4">
        <f t="shared" si="4988"/>
        <v>1</v>
      </c>
      <c r="Z4981" s="5">
        <f t="shared" si="9"/>
        <v>45231</v>
      </c>
    </row>
    <row r="4982">
      <c r="A4982" s="1" t="s">
        <v>5019</v>
      </c>
      <c r="B4982" s="1" t="s">
        <v>41</v>
      </c>
      <c r="C4982" s="1">
        <v>2.0</v>
      </c>
      <c r="E4982" s="1">
        <v>8.0</v>
      </c>
      <c r="H4982" s="2">
        <v>45166.0</v>
      </c>
      <c r="J4982" s="3">
        <f t="shared" si="2"/>
        <v>2</v>
      </c>
      <c r="K4982" s="4">
        <f t="shared" si="3"/>
        <v>4</v>
      </c>
      <c r="L4982" s="4">
        <f t="shared" si="4"/>
        <v>8</v>
      </c>
      <c r="S4982" s="1" t="s">
        <v>5019</v>
      </c>
      <c r="T4982" s="4" t="str">
        <f t="shared" si="5"/>
        <v>Smoothie</v>
      </c>
      <c r="U4982" s="4" t="str">
        <f t="shared" si="6"/>
        <v>UNKNOWN</v>
      </c>
      <c r="V4982" s="4" t="str">
        <f t="shared" si="7"/>
        <v>UNKNOWN</v>
      </c>
      <c r="W4982" s="4">
        <f t="shared" ref="W4982:Y4982" si="4989">IF(OR(J4982 = "ERROR", J4982 = ""), "UNKNOWN", J4982)</f>
        <v>2</v>
      </c>
      <c r="X4982" s="4">
        <f t="shared" si="4989"/>
        <v>4</v>
      </c>
      <c r="Y4982" s="4">
        <f t="shared" si="4989"/>
        <v>8</v>
      </c>
      <c r="Z4982" s="5">
        <f t="shared" si="9"/>
        <v>45166</v>
      </c>
    </row>
    <row r="4983">
      <c r="A4983" s="1" t="s">
        <v>5020</v>
      </c>
      <c r="B4983" s="1" t="s">
        <v>44</v>
      </c>
      <c r="C4983" s="1">
        <v>2.0</v>
      </c>
      <c r="D4983" s="1">
        <v>4.0</v>
      </c>
      <c r="E4983" s="1">
        <v>8.0</v>
      </c>
      <c r="F4983" s="1" t="s">
        <v>39</v>
      </c>
      <c r="G4983" s="1" t="s">
        <v>24</v>
      </c>
      <c r="H4983" s="6">
        <v>45247.0</v>
      </c>
      <c r="J4983" s="3">
        <f t="shared" si="2"/>
        <v>2</v>
      </c>
      <c r="K4983" s="4">
        <f t="shared" si="3"/>
        <v>4</v>
      </c>
      <c r="L4983" s="4">
        <f t="shared" si="4"/>
        <v>8</v>
      </c>
      <c r="S4983" s="1" t="s">
        <v>5020</v>
      </c>
      <c r="T4983" s="4" t="str">
        <f t="shared" si="5"/>
        <v>Sandwich</v>
      </c>
      <c r="U4983" s="4" t="str">
        <f t="shared" si="6"/>
        <v>Takeaway</v>
      </c>
      <c r="V4983" s="4" t="str">
        <f t="shared" si="7"/>
        <v>Digital Wallet</v>
      </c>
      <c r="W4983" s="4">
        <f t="shared" ref="W4983:Y4983" si="4990">IF(OR(J4983 = "ERROR", J4983 = ""), "UNKNOWN", J4983)</f>
        <v>2</v>
      </c>
      <c r="X4983" s="4">
        <f t="shared" si="4990"/>
        <v>4</v>
      </c>
      <c r="Y4983" s="4">
        <f t="shared" si="4990"/>
        <v>8</v>
      </c>
      <c r="Z4983" s="7">
        <f t="shared" si="9"/>
        <v>45247</v>
      </c>
    </row>
    <row r="4984">
      <c r="A4984" s="1" t="s">
        <v>5021</v>
      </c>
      <c r="B4984" s="1" t="s">
        <v>27</v>
      </c>
      <c r="C4984" s="1">
        <v>3.0</v>
      </c>
      <c r="D4984" s="1">
        <v>3.0</v>
      </c>
      <c r="F4984" s="1" t="s">
        <v>23</v>
      </c>
      <c r="G4984" s="1" t="s">
        <v>30</v>
      </c>
      <c r="H4984" s="2">
        <v>44943.0</v>
      </c>
      <c r="J4984" s="3">
        <f t="shared" si="2"/>
        <v>3</v>
      </c>
      <c r="K4984" s="4">
        <f t="shared" si="3"/>
        <v>3</v>
      </c>
      <c r="L4984" s="4">
        <f t="shared" si="4"/>
        <v>9</v>
      </c>
      <c r="S4984" s="1" t="s">
        <v>5021</v>
      </c>
      <c r="T4984" s="4" t="str">
        <f t="shared" si="5"/>
        <v>Cake</v>
      </c>
      <c r="U4984" s="4" t="str">
        <f t="shared" si="6"/>
        <v>UNKNOWN</v>
      </c>
      <c r="V4984" s="4" t="str">
        <f t="shared" si="7"/>
        <v>Credit Card</v>
      </c>
      <c r="W4984" s="4">
        <f t="shared" ref="W4984:Y4984" si="4991">IF(OR(J4984 = "ERROR", J4984 = ""), "UNKNOWN", J4984)</f>
        <v>3</v>
      </c>
      <c r="X4984" s="4">
        <f t="shared" si="4991"/>
        <v>3</v>
      </c>
      <c r="Y4984" s="4">
        <f t="shared" si="4991"/>
        <v>9</v>
      </c>
      <c r="Z4984" s="5">
        <f t="shared" si="9"/>
        <v>44943</v>
      </c>
    </row>
    <row r="4985">
      <c r="A4985" s="1" t="s">
        <v>5022</v>
      </c>
      <c r="B4985" s="1" t="s">
        <v>55</v>
      </c>
      <c r="C4985" s="1">
        <v>2.0</v>
      </c>
      <c r="D4985" s="1">
        <v>3.0</v>
      </c>
      <c r="E4985" s="1">
        <v>6.0</v>
      </c>
      <c r="G4985" s="1" t="s">
        <v>29</v>
      </c>
      <c r="H4985" s="2">
        <v>45196.0</v>
      </c>
      <c r="J4985" s="3">
        <f t="shared" si="2"/>
        <v>2</v>
      </c>
      <c r="K4985" s="4">
        <f t="shared" si="3"/>
        <v>3</v>
      </c>
      <c r="L4985" s="4">
        <f t="shared" si="4"/>
        <v>6</v>
      </c>
      <c r="S4985" s="1" t="s">
        <v>5022</v>
      </c>
      <c r="T4985" s="4" t="str">
        <f t="shared" si="5"/>
        <v>Juice</v>
      </c>
      <c r="U4985" s="4" t="str">
        <f t="shared" si="6"/>
        <v>In-store</v>
      </c>
      <c r="V4985" s="4" t="str">
        <f t="shared" si="7"/>
        <v>UNKNOWN</v>
      </c>
      <c r="W4985" s="4">
        <f t="shared" ref="W4985:Y4985" si="4992">IF(OR(J4985 = "ERROR", J4985 = ""), "UNKNOWN", J4985)</f>
        <v>2</v>
      </c>
      <c r="X4985" s="4">
        <f t="shared" si="4992"/>
        <v>3</v>
      </c>
      <c r="Y4985" s="4">
        <f t="shared" si="4992"/>
        <v>6</v>
      </c>
      <c r="Z4985" s="5">
        <f t="shared" si="9"/>
        <v>45196</v>
      </c>
    </row>
    <row r="4986">
      <c r="A4986" s="1" t="s">
        <v>5023</v>
      </c>
      <c r="B4986" s="1" t="s">
        <v>22</v>
      </c>
      <c r="C4986" s="1">
        <v>1.0</v>
      </c>
      <c r="D4986" s="1">
        <v>2.0</v>
      </c>
      <c r="E4986" s="1">
        <v>2.0</v>
      </c>
      <c r="F4986" s="1" t="s">
        <v>28</v>
      </c>
      <c r="H4986" s="2">
        <v>45237.0</v>
      </c>
      <c r="J4986" s="3">
        <f t="shared" si="2"/>
        <v>1</v>
      </c>
      <c r="K4986" s="4">
        <f t="shared" si="3"/>
        <v>2</v>
      </c>
      <c r="L4986" s="4">
        <f t="shared" si="4"/>
        <v>2</v>
      </c>
      <c r="S4986" s="1" t="s">
        <v>5023</v>
      </c>
      <c r="T4986" s="4" t="str">
        <f t="shared" si="5"/>
        <v>Coffee</v>
      </c>
      <c r="U4986" s="4" t="str">
        <f t="shared" si="6"/>
        <v>UNKNOWN</v>
      </c>
      <c r="V4986" s="4" t="str">
        <f t="shared" si="7"/>
        <v>Cash</v>
      </c>
      <c r="W4986" s="4">
        <f t="shared" ref="W4986:Y4986" si="4993">IF(OR(J4986 = "ERROR", J4986 = ""), "UNKNOWN", J4986)</f>
        <v>1</v>
      </c>
      <c r="X4986" s="4">
        <f t="shared" si="4993"/>
        <v>2</v>
      </c>
      <c r="Y4986" s="4">
        <f t="shared" si="4993"/>
        <v>2</v>
      </c>
      <c r="Z4986" s="5">
        <f t="shared" si="9"/>
        <v>45237</v>
      </c>
    </row>
    <row r="4987">
      <c r="A4987" s="1" t="s">
        <v>5024</v>
      </c>
      <c r="B4987" s="1" t="s">
        <v>30</v>
      </c>
      <c r="C4987" s="1">
        <v>1.0</v>
      </c>
      <c r="D4987" s="1">
        <v>4.0</v>
      </c>
      <c r="E4987" s="1">
        <v>4.0</v>
      </c>
      <c r="F4987" s="1" t="s">
        <v>23</v>
      </c>
      <c r="H4987" s="6">
        <v>45273.0</v>
      </c>
      <c r="J4987" s="3">
        <f t="shared" si="2"/>
        <v>1</v>
      </c>
      <c r="K4987" s="4">
        <f t="shared" si="3"/>
        <v>4</v>
      </c>
      <c r="L4987" s="4">
        <f t="shared" si="4"/>
        <v>4</v>
      </c>
      <c r="S4987" s="1" t="s">
        <v>5024</v>
      </c>
      <c r="T4987" s="4" t="str">
        <f t="shared" si="5"/>
        <v>UNKNOWN</v>
      </c>
      <c r="U4987" s="4" t="str">
        <f t="shared" si="6"/>
        <v>UNKNOWN</v>
      </c>
      <c r="V4987" s="4" t="str">
        <f t="shared" si="7"/>
        <v>Credit Card</v>
      </c>
      <c r="W4987" s="4">
        <f t="shared" ref="W4987:Y4987" si="4994">IF(OR(J4987 = "ERROR", J4987 = ""), "UNKNOWN", J4987)</f>
        <v>1</v>
      </c>
      <c r="X4987" s="4">
        <f t="shared" si="4994"/>
        <v>4</v>
      </c>
      <c r="Y4987" s="4">
        <f t="shared" si="4994"/>
        <v>4</v>
      </c>
      <c r="Z4987" s="7">
        <f t="shared" si="9"/>
        <v>45273</v>
      </c>
    </row>
    <row r="4988">
      <c r="A4988" s="1" t="s">
        <v>5025</v>
      </c>
      <c r="B4988" s="1" t="s">
        <v>41</v>
      </c>
      <c r="C4988" s="1">
        <v>5.0</v>
      </c>
      <c r="D4988" s="1">
        <v>4.0</v>
      </c>
      <c r="E4988" s="1">
        <v>20.0</v>
      </c>
      <c r="F4988" s="1" t="s">
        <v>23</v>
      </c>
      <c r="G4988" s="1" t="s">
        <v>29</v>
      </c>
      <c r="H4988" s="1" t="s">
        <v>30</v>
      </c>
      <c r="J4988" s="3">
        <f t="shared" si="2"/>
        <v>5</v>
      </c>
      <c r="K4988" s="4">
        <f t="shared" si="3"/>
        <v>4</v>
      </c>
      <c r="L4988" s="4">
        <f t="shared" si="4"/>
        <v>20</v>
      </c>
      <c r="S4988" s="1" t="s">
        <v>5025</v>
      </c>
      <c r="T4988" s="4" t="str">
        <f t="shared" si="5"/>
        <v>Smoothie</v>
      </c>
      <c r="U4988" s="4" t="str">
        <f t="shared" si="6"/>
        <v>In-store</v>
      </c>
      <c r="V4988" s="4" t="str">
        <f t="shared" si="7"/>
        <v>Credit Card</v>
      </c>
      <c r="W4988" s="4">
        <f t="shared" ref="W4988:Y4988" si="4995">IF(OR(J4988 = "ERROR", J4988 = ""), "UNKNOWN", J4988)</f>
        <v>5</v>
      </c>
      <c r="X4988" s="4">
        <f t="shared" si="4995"/>
        <v>4</v>
      </c>
      <c r="Y4988" s="4">
        <f t="shared" si="4995"/>
        <v>20</v>
      </c>
      <c r="Z4988" s="4" t="str">
        <f t="shared" si="9"/>
        <v>UNKNOWN</v>
      </c>
    </row>
    <row r="4989">
      <c r="A4989" s="1" t="s">
        <v>5026</v>
      </c>
      <c r="B4989" s="1" t="s">
        <v>36</v>
      </c>
      <c r="C4989" s="1">
        <v>3.0</v>
      </c>
      <c r="D4989" s="1">
        <v>5.0</v>
      </c>
      <c r="E4989" s="1">
        <v>15.0</v>
      </c>
      <c r="F4989" s="1" t="s">
        <v>28</v>
      </c>
      <c r="G4989" s="1" t="s">
        <v>24</v>
      </c>
      <c r="H4989" s="2">
        <v>45236.0</v>
      </c>
      <c r="J4989" s="3">
        <f t="shared" si="2"/>
        <v>3</v>
      </c>
      <c r="K4989" s="4">
        <f t="shared" si="3"/>
        <v>5</v>
      </c>
      <c r="L4989" s="4">
        <f t="shared" si="4"/>
        <v>15</v>
      </c>
      <c r="S4989" s="1" t="s">
        <v>5026</v>
      </c>
      <c r="T4989" s="4" t="str">
        <f t="shared" si="5"/>
        <v>Salad</v>
      </c>
      <c r="U4989" s="4" t="str">
        <f t="shared" si="6"/>
        <v>Takeaway</v>
      </c>
      <c r="V4989" s="4" t="str">
        <f t="shared" si="7"/>
        <v>Cash</v>
      </c>
      <c r="W4989" s="4">
        <f t="shared" ref="W4989:Y4989" si="4996">IF(OR(J4989 = "ERROR", J4989 = ""), "UNKNOWN", J4989)</f>
        <v>3</v>
      </c>
      <c r="X4989" s="4">
        <f t="shared" si="4996"/>
        <v>5</v>
      </c>
      <c r="Y4989" s="4">
        <f t="shared" si="4996"/>
        <v>15</v>
      </c>
      <c r="Z4989" s="5">
        <f t="shared" si="9"/>
        <v>45236</v>
      </c>
    </row>
    <row r="4990">
      <c r="A4990" s="1" t="s">
        <v>5027</v>
      </c>
      <c r="B4990" s="1" t="s">
        <v>22</v>
      </c>
      <c r="C4990" s="1">
        <v>1.0</v>
      </c>
      <c r="D4990" s="1">
        <v>2.0</v>
      </c>
      <c r="E4990" s="1">
        <v>2.0</v>
      </c>
      <c r="F4990" s="1" t="s">
        <v>23</v>
      </c>
      <c r="G4990" s="1" t="s">
        <v>30</v>
      </c>
      <c r="H4990" s="2">
        <v>45037.0</v>
      </c>
      <c r="J4990" s="3">
        <f t="shared" si="2"/>
        <v>1</v>
      </c>
      <c r="K4990" s="4">
        <f t="shared" si="3"/>
        <v>2</v>
      </c>
      <c r="L4990" s="4">
        <f t="shared" si="4"/>
        <v>2</v>
      </c>
      <c r="S4990" s="1" t="s">
        <v>5027</v>
      </c>
      <c r="T4990" s="4" t="str">
        <f t="shared" si="5"/>
        <v>Coffee</v>
      </c>
      <c r="U4990" s="4" t="str">
        <f t="shared" si="6"/>
        <v>UNKNOWN</v>
      </c>
      <c r="V4990" s="4" t="str">
        <f t="shared" si="7"/>
        <v>Credit Card</v>
      </c>
      <c r="W4990" s="4">
        <f t="shared" ref="W4990:Y4990" si="4997">IF(OR(J4990 = "ERROR", J4990 = ""), "UNKNOWN", J4990)</f>
        <v>1</v>
      </c>
      <c r="X4990" s="4">
        <f t="shared" si="4997"/>
        <v>2</v>
      </c>
      <c r="Y4990" s="4">
        <f t="shared" si="4997"/>
        <v>2</v>
      </c>
      <c r="Z4990" s="5">
        <f t="shared" si="9"/>
        <v>45037</v>
      </c>
    </row>
    <row r="4991">
      <c r="A4991" s="1" t="s">
        <v>5028</v>
      </c>
      <c r="B4991" s="1" t="s">
        <v>41</v>
      </c>
      <c r="C4991" s="1">
        <v>5.0</v>
      </c>
      <c r="D4991" s="1">
        <v>4.0</v>
      </c>
      <c r="E4991" s="1">
        <v>20.0</v>
      </c>
      <c r="F4991" s="1" t="s">
        <v>28</v>
      </c>
      <c r="H4991" s="2">
        <v>45162.0</v>
      </c>
      <c r="J4991" s="3">
        <f t="shared" si="2"/>
        <v>5</v>
      </c>
      <c r="K4991" s="4">
        <f t="shared" si="3"/>
        <v>4</v>
      </c>
      <c r="L4991" s="4">
        <f t="shared" si="4"/>
        <v>20</v>
      </c>
      <c r="S4991" s="1" t="s">
        <v>5028</v>
      </c>
      <c r="T4991" s="4" t="str">
        <f t="shared" si="5"/>
        <v>Smoothie</v>
      </c>
      <c r="U4991" s="4" t="str">
        <f t="shared" si="6"/>
        <v>UNKNOWN</v>
      </c>
      <c r="V4991" s="4" t="str">
        <f t="shared" si="7"/>
        <v>Cash</v>
      </c>
      <c r="W4991" s="4">
        <f t="shared" ref="W4991:Y4991" si="4998">IF(OR(J4991 = "ERROR", J4991 = ""), "UNKNOWN", J4991)</f>
        <v>5</v>
      </c>
      <c r="X4991" s="4">
        <f t="shared" si="4998"/>
        <v>4</v>
      </c>
      <c r="Y4991" s="4">
        <f t="shared" si="4998"/>
        <v>20</v>
      </c>
      <c r="Z4991" s="5">
        <f t="shared" si="9"/>
        <v>45162</v>
      </c>
    </row>
    <row r="4992">
      <c r="A4992" s="1" t="s">
        <v>5029</v>
      </c>
      <c r="B4992" s="1" t="s">
        <v>36</v>
      </c>
      <c r="C4992" s="1">
        <v>5.0</v>
      </c>
      <c r="D4992" s="1" t="s">
        <v>25</v>
      </c>
      <c r="E4992" s="1">
        <v>25.0</v>
      </c>
      <c r="F4992" s="1" t="s">
        <v>39</v>
      </c>
      <c r="H4992" s="2">
        <v>44995.0</v>
      </c>
      <c r="J4992" s="3">
        <f t="shared" si="2"/>
        <v>5</v>
      </c>
      <c r="K4992" s="4">
        <f t="shared" si="3"/>
        <v>5</v>
      </c>
      <c r="L4992" s="4">
        <f t="shared" si="4"/>
        <v>25</v>
      </c>
      <c r="S4992" s="1" t="s">
        <v>5029</v>
      </c>
      <c r="T4992" s="4" t="str">
        <f t="shared" si="5"/>
        <v>Salad</v>
      </c>
      <c r="U4992" s="4" t="str">
        <f t="shared" si="6"/>
        <v>UNKNOWN</v>
      </c>
      <c r="V4992" s="4" t="str">
        <f t="shared" si="7"/>
        <v>Digital Wallet</v>
      </c>
      <c r="W4992" s="4">
        <f t="shared" ref="W4992:Y4992" si="4999">IF(OR(J4992 = "ERROR", J4992 = ""), "UNKNOWN", J4992)</f>
        <v>5</v>
      </c>
      <c r="X4992" s="4">
        <f t="shared" si="4999"/>
        <v>5</v>
      </c>
      <c r="Y4992" s="4">
        <f t="shared" si="4999"/>
        <v>25</v>
      </c>
      <c r="Z4992" s="5">
        <f t="shared" si="9"/>
        <v>44995</v>
      </c>
    </row>
    <row r="4993">
      <c r="A4993" s="1" t="s">
        <v>5030</v>
      </c>
      <c r="B4993" s="1" t="s">
        <v>44</v>
      </c>
      <c r="C4993" s="1">
        <v>4.0</v>
      </c>
      <c r="D4993" s="1">
        <v>4.0</v>
      </c>
      <c r="E4993" s="1">
        <v>16.0</v>
      </c>
      <c r="F4993" s="1" t="s">
        <v>39</v>
      </c>
      <c r="G4993" s="1" t="s">
        <v>29</v>
      </c>
      <c r="H4993" s="2">
        <v>45098.0</v>
      </c>
      <c r="J4993" s="3">
        <f t="shared" si="2"/>
        <v>4</v>
      </c>
      <c r="K4993" s="4">
        <f t="shared" si="3"/>
        <v>4</v>
      </c>
      <c r="L4993" s="4">
        <f t="shared" si="4"/>
        <v>16</v>
      </c>
      <c r="S4993" s="1" t="s">
        <v>5030</v>
      </c>
      <c r="T4993" s="4" t="str">
        <f t="shared" si="5"/>
        <v>Sandwich</v>
      </c>
      <c r="U4993" s="4" t="str">
        <f t="shared" si="6"/>
        <v>In-store</v>
      </c>
      <c r="V4993" s="4" t="str">
        <f t="shared" si="7"/>
        <v>Digital Wallet</v>
      </c>
      <c r="W4993" s="4">
        <f t="shared" ref="W4993:Y4993" si="5000">IF(OR(J4993 = "ERROR", J4993 = ""), "UNKNOWN", J4993)</f>
        <v>4</v>
      </c>
      <c r="X4993" s="4">
        <f t="shared" si="5000"/>
        <v>4</v>
      </c>
      <c r="Y4993" s="4">
        <f t="shared" si="5000"/>
        <v>16</v>
      </c>
      <c r="Z4993" s="5">
        <f t="shared" si="9"/>
        <v>45098</v>
      </c>
    </row>
    <row r="4994">
      <c r="A4994" s="1" t="s">
        <v>5031</v>
      </c>
      <c r="B4994" s="1" t="s">
        <v>36</v>
      </c>
      <c r="C4994" s="1">
        <v>2.0</v>
      </c>
      <c r="D4994" s="1">
        <v>5.0</v>
      </c>
      <c r="E4994" s="1">
        <v>10.0</v>
      </c>
      <c r="F4994" s="1" t="s">
        <v>23</v>
      </c>
      <c r="G4994" s="1" t="s">
        <v>25</v>
      </c>
      <c r="H4994" s="6">
        <v>45243.0</v>
      </c>
      <c r="J4994" s="3">
        <f t="shared" si="2"/>
        <v>2</v>
      </c>
      <c r="K4994" s="4">
        <f t="shared" si="3"/>
        <v>5</v>
      </c>
      <c r="L4994" s="4">
        <f t="shared" si="4"/>
        <v>10</v>
      </c>
      <c r="S4994" s="1" t="s">
        <v>5031</v>
      </c>
      <c r="T4994" s="4" t="str">
        <f t="shared" si="5"/>
        <v>Salad</v>
      </c>
      <c r="U4994" s="4" t="str">
        <f t="shared" si="6"/>
        <v>UNKNOWN</v>
      </c>
      <c r="V4994" s="4" t="str">
        <f t="shared" si="7"/>
        <v>Credit Card</v>
      </c>
      <c r="W4994" s="4">
        <f t="shared" ref="W4994:Y4994" si="5001">IF(OR(J4994 = "ERROR", J4994 = ""), "UNKNOWN", J4994)</f>
        <v>2</v>
      </c>
      <c r="X4994" s="4">
        <f t="shared" si="5001"/>
        <v>5</v>
      </c>
      <c r="Y4994" s="4">
        <f t="shared" si="5001"/>
        <v>10</v>
      </c>
      <c r="Z4994" s="7">
        <f t="shared" si="9"/>
        <v>45243</v>
      </c>
    </row>
    <row r="4995">
      <c r="A4995" s="1" t="s">
        <v>5032</v>
      </c>
      <c r="B4995" s="1" t="s">
        <v>41</v>
      </c>
      <c r="C4995" s="1">
        <v>3.0</v>
      </c>
      <c r="D4995" s="1">
        <v>4.0</v>
      </c>
      <c r="E4995" s="1">
        <v>12.0</v>
      </c>
      <c r="G4995" s="1" t="s">
        <v>25</v>
      </c>
      <c r="H4995" s="2">
        <v>44977.0</v>
      </c>
      <c r="J4995" s="3">
        <f t="shared" si="2"/>
        <v>3</v>
      </c>
      <c r="K4995" s="4">
        <f t="shared" si="3"/>
        <v>4</v>
      </c>
      <c r="L4995" s="4">
        <f t="shared" si="4"/>
        <v>12</v>
      </c>
      <c r="S4995" s="1" t="s">
        <v>5032</v>
      </c>
      <c r="T4995" s="4" t="str">
        <f t="shared" si="5"/>
        <v>Smoothie</v>
      </c>
      <c r="U4995" s="4" t="str">
        <f t="shared" si="6"/>
        <v>UNKNOWN</v>
      </c>
      <c r="V4995" s="4" t="str">
        <f t="shared" si="7"/>
        <v>UNKNOWN</v>
      </c>
      <c r="W4995" s="4">
        <f t="shared" ref="W4995:Y4995" si="5002">IF(OR(J4995 = "ERROR", J4995 = ""), "UNKNOWN", J4995)</f>
        <v>3</v>
      </c>
      <c r="X4995" s="4">
        <f t="shared" si="5002"/>
        <v>4</v>
      </c>
      <c r="Y4995" s="4">
        <f t="shared" si="5002"/>
        <v>12</v>
      </c>
      <c r="Z4995" s="5">
        <f t="shared" si="9"/>
        <v>44977</v>
      </c>
    </row>
    <row r="4996">
      <c r="A4996" s="1" t="s">
        <v>5033</v>
      </c>
      <c r="B4996" s="1" t="s">
        <v>32</v>
      </c>
      <c r="D4996" s="1">
        <v>1.0</v>
      </c>
      <c r="E4996" s="1">
        <v>4.0</v>
      </c>
      <c r="F4996" s="1" t="s">
        <v>23</v>
      </c>
      <c r="G4996" s="1" t="s">
        <v>24</v>
      </c>
      <c r="H4996" s="2">
        <v>44964.0</v>
      </c>
      <c r="J4996" s="3">
        <f t="shared" si="2"/>
        <v>4</v>
      </c>
      <c r="K4996" s="4">
        <f t="shared" si="3"/>
        <v>1</v>
      </c>
      <c r="L4996" s="4">
        <f t="shared" si="4"/>
        <v>4</v>
      </c>
      <c r="S4996" s="1" t="s">
        <v>5033</v>
      </c>
      <c r="T4996" s="4" t="str">
        <f t="shared" si="5"/>
        <v>Cookie</v>
      </c>
      <c r="U4996" s="4" t="str">
        <f t="shared" si="6"/>
        <v>Takeaway</v>
      </c>
      <c r="V4996" s="4" t="str">
        <f t="shared" si="7"/>
        <v>Credit Card</v>
      </c>
      <c r="W4996" s="4">
        <f t="shared" ref="W4996:Y4996" si="5003">IF(OR(J4996 = "ERROR", J4996 = ""), "UNKNOWN", J4996)</f>
        <v>4</v>
      </c>
      <c r="X4996" s="4">
        <f t="shared" si="5003"/>
        <v>1</v>
      </c>
      <c r="Y4996" s="4">
        <f t="shared" si="5003"/>
        <v>4</v>
      </c>
      <c r="Z4996" s="5">
        <f t="shared" si="9"/>
        <v>44964</v>
      </c>
    </row>
    <row r="4997">
      <c r="A4997" s="1" t="s">
        <v>5034</v>
      </c>
      <c r="C4997" s="1">
        <v>3.0</v>
      </c>
      <c r="D4997" s="1">
        <v>4.0</v>
      </c>
      <c r="E4997" s="1">
        <v>12.0</v>
      </c>
      <c r="F4997" s="1" t="s">
        <v>28</v>
      </c>
      <c r="G4997" s="1" t="s">
        <v>24</v>
      </c>
      <c r="H4997" s="2">
        <v>45169.0</v>
      </c>
      <c r="J4997" s="3">
        <f t="shared" si="2"/>
        <v>3</v>
      </c>
      <c r="K4997" s="4">
        <f t="shared" si="3"/>
        <v>4</v>
      </c>
      <c r="L4997" s="4">
        <f t="shared" si="4"/>
        <v>12</v>
      </c>
      <c r="S4997" s="1" t="s">
        <v>5034</v>
      </c>
      <c r="T4997" s="4" t="str">
        <f t="shared" si="5"/>
        <v>UNKNOWN</v>
      </c>
      <c r="U4997" s="4" t="str">
        <f t="shared" si="6"/>
        <v>Takeaway</v>
      </c>
      <c r="V4997" s="4" t="str">
        <f t="shared" si="7"/>
        <v>Cash</v>
      </c>
      <c r="W4997" s="4">
        <f t="shared" ref="W4997:Y4997" si="5004">IF(OR(J4997 = "ERROR", J4997 = ""), "UNKNOWN", J4997)</f>
        <v>3</v>
      </c>
      <c r="X4997" s="4">
        <f t="shared" si="5004"/>
        <v>4</v>
      </c>
      <c r="Y4997" s="4">
        <f t="shared" si="5004"/>
        <v>12</v>
      </c>
      <c r="Z4997" s="5">
        <f t="shared" si="9"/>
        <v>45169</v>
      </c>
    </row>
    <row r="4998">
      <c r="A4998" s="1" t="s">
        <v>5035</v>
      </c>
      <c r="B4998" s="1" t="s">
        <v>44</v>
      </c>
      <c r="C4998" s="1">
        <v>1.0</v>
      </c>
      <c r="D4998" s="1">
        <v>4.0</v>
      </c>
      <c r="E4998" s="1">
        <v>4.0</v>
      </c>
      <c r="F4998" s="1" t="s">
        <v>39</v>
      </c>
      <c r="H4998" s="2">
        <v>44930.0</v>
      </c>
      <c r="J4998" s="3">
        <f t="shared" si="2"/>
        <v>1</v>
      </c>
      <c r="K4998" s="4">
        <f t="shared" si="3"/>
        <v>4</v>
      </c>
      <c r="L4998" s="4">
        <f t="shared" si="4"/>
        <v>4</v>
      </c>
      <c r="S4998" s="1" t="s">
        <v>5035</v>
      </c>
      <c r="T4998" s="4" t="str">
        <f t="shared" si="5"/>
        <v>Sandwich</v>
      </c>
      <c r="U4998" s="4" t="str">
        <f t="shared" si="6"/>
        <v>UNKNOWN</v>
      </c>
      <c r="V4998" s="4" t="str">
        <f t="shared" si="7"/>
        <v>Digital Wallet</v>
      </c>
      <c r="W4998" s="4">
        <f t="shared" ref="W4998:Y4998" si="5005">IF(OR(J4998 = "ERROR", J4998 = ""), "UNKNOWN", J4998)</f>
        <v>1</v>
      </c>
      <c r="X4998" s="4">
        <f t="shared" si="5005"/>
        <v>4</v>
      </c>
      <c r="Y4998" s="4">
        <f t="shared" si="5005"/>
        <v>4</v>
      </c>
      <c r="Z4998" s="5">
        <f t="shared" si="9"/>
        <v>44930</v>
      </c>
    </row>
    <row r="4999">
      <c r="A4999" s="1" t="s">
        <v>5036</v>
      </c>
      <c r="B4999" s="1" t="s">
        <v>36</v>
      </c>
      <c r="C4999" s="1">
        <v>2.0</v>
      </c>
      <c r="D4999" s="1">
        <v>5.0</v>
      </c>
      <c r="E4999" s="1">
        <v>10.0</v>
      </c>
      <c r="F4999" s="1" t="s">
        <v>28</v>
      </c>
      <c r="G4999" s="1" t="s">
        <v>24</v>
      </c>
      <c r="H4999" s="2">
        <v>45124.0</v>
      </c>
      <c r="J4999" s="3">
        <f t="shared" si="2"/>
        <v>2</v>
      </c>
      <c r="K4999" s="4">
        <f t="shared" si="3"/>
        <v>5</v>
      </c>
      <c r="L4999" s="4">
        <f t="shared" si="4"/>
        <v>10</v>
      </c>
      <c r="S4999" s="1" t="s">
        <v>5036</v>
      </c>
      <c r="T4999" s="4" t="str">
        <f t="shared" si="5"/>
        <v>Salad</v>
      </c>
      <c r="U4999" s="4" t="str">
        <f t="shared" si="6"/>
        <v>Takeaway</v>
      </c>
      <c r="V4999" s="4" t="str">
        <f t="shared" si="7"/>
        <v>Cash</v>
      </c>
      <c r="W4999" s="4">
        <f t="shared" ref="W4999:Y4999" si="5006">IF(OR(J4999 = "ERROR", J4999 = ""), "UNKNOWN", J4999)</f>
        <v>2</v>
      </c>
      <c r="X4999" s="4">
        <f t="shared" si="5006"/>
        <v>5</v>
      </c>
      <c r="Y4999" s="4">
        <f t="shared" si="5006"/>
        <v>10</v>
      </c>
      <c r="Z4999" s="5">
        <f t="shared" si="9"/>
        <v>45124</v>
      </c>
    </row>
    <row r="5000">
      <c r="A5000" s="1" t="s">
        <v>5037</v>
      </c>
      <c r="B5000" s="1" t="s">
        <v>25</v>
      </c>
      <c r="C5000" s="1">
        <v>3.0</v>
      </c>
      <c r="D5000" s="1">
        <v>2.0</v>
      </c>
      <c r="E5000" s="1">
        <v>6.0</v>
      </c>
      <c r="F5000" s="1" t="s">
        <v>23</v>
      </c>
      <c r="H5000" s="2">
        <v>45189.0</v>
      </c>
      <c r="J5000" s="3">
        <f t="shared" si="2"/>
        <v>3</v>
      </c>
      <c r="K5000" s="4">
        <f t="shared" si="3"/>
        <v>2</v>
      </c>
      <c r="L5000" s="4">
        <f t="shared" si="4"/>
        <v>6</v>
      </c>
      <c r="S5000" s="1" t="s">
        <v>5037</v>
      </c>
      <c r="T5000" s="4" t="str">
        <f t="shared" si="5"/>
        <v>UNKNOWN</v>
      </c>
      <c r="U5000" s="4" t="str">
        <f t="shared" si="6"/>
        <v>UNKNOWN</v>
      </c>
      <c r="V5000" s="4" t="str">
        <f t="shared" si="7"/>
        <v>Credit Card</v>
      </c>
      <c r="W5000" s="4">
        <f t="shared" ref="W5000:Y5000" si="5007">IF(OR(J5000 = "ERROR", J5000 = ""), "UNKNOWN", J5000)</f>
        <v>3</v>
      </c>
      <c r="X5000" s="4">
        <f t="shared" si="5007"/>
        <v>2</v>
      </c>
      <c r="Y5000" s="4">
        <f t="shared" si="5007"/>
        <v>6</v>
      </c>
      <c r="Z5000" s="5">
        <f t="shared" si="9"/>
        <v>45189</v>
      </c>
    </row>
    <row r="5001">
      <c r="A5001" s="1" t="s">
        <v>5038</v>
      </c>
      <c r="B5001" s="1" t="s">
        <v>41</v>
      </c>
      <c r="C5001" s="1">
        <v>5.0</v>
      </c>
      <c r="E5001" s="1">
        <v>20.0</v>
      </c>
      <c r="H5001" s="2">
        <v>45063.0</v>
      </c>
      <c r="J5001" s="3">
        <f t="shared" si="2"/>
        <v>5</v>
      </c>
      <c r="K5001" s="4">
        <f t="shared" si="3"/>
        <v>4</v>
      </c>
      <c r="L5001" s="4">
        <f t="shared" si="4"/>
        <v>20</v>
      </c>
      <c r="S5001" s="1" t="s">
        <v>5038</v>
      </c>
      <c r="T5001" s="4" t="str">
        <f t="shared" si="5"/>
        <v>Smoothie</v>
      </c>
      <c r="U5001" s="4" t="str">
        <f t="shared" si="6"/>
        <v>UNKNOWN</v>
      </c>
      <c r="V5001" s="4" t="str">
        <f t="shared" si="7"/>
        <v>UNKNOWN</v>
      </c>
      <c r="W5001" s="4">
        <f t="shared" ref="W5001:Y5001" si="5008">IF(OR(J5001 = "ERROR", J5001 = ""), "UNKNOWN", J5001)</f>
        <v>5</v>
      </c>
      <c r="X5001" s="4">
        <f t="shared" si="5008"/>
        <v>4</v>
      </c>
      <c r="Y5001" s="4">
        <f t="shared" si="5008"/>
        <v>20</v>
      </c>
      <c r="Z5001" s="5">
        <f t="shared" si="9"/>
        <v>45063</v>
      </c>
    </row>
    <row r="5002">
      <c r="A5002" s="1" t="s">
        <v>5039</v>
      </c>
      <c r="B5002" s="1" t="s">
        <v>41</v>
      </c>
      <c r="C5002" s="1">
        <v>3.0</v>
      </c>
      <c r="D5002" s="1">
        <v>4.0</v>
      </c>
      <c r="E5002" s="1">
        <v>12.0</v>
      </c>
      <c r="F5002" s="1" t="s">
        <v>23</v>
      </c>
      <c r="G5002" s="1" t="s">
        <v>24</v>
      </c>
      <c r="H5002" s="2">
        <v>45114.0</v>
      </c>
      <c r="J5002" s="3">
        <f t="shared" si="2"/>
        <v>3</v>
      </c>
      <c r="K5002" s="4">
        <f t="shared" si="3"/>
        <v>4</v>
      </c>
      <c r="L5002" s="4">
        <f t="shared" si="4"/>
        <v>12</v>
      </c>
      <c r="S5002" s="1" t="s">
        <v>5039</v>
      </c>
      <c r="T5002" s="4" t="str">
        <f t="shared" si="5"/>
        <v>Smoothie</v>
      </c>
      <c r="U5002" s="4" t="str">
        <f t="shared" si="6"/>
        <v>Takeaway</v>
      </c>
      <c r="V5002" s="4" t="str">
        <f t="shared" si="7"/>
        <v>Credit Card</v>
      </c>
      <c r="W5002" s="4">
        <f t="shared" ref="W5002:Y5002" si="5009">IF(OR(J5002 = "ERROR", J5002 = ""), "UNKNOWN", J5002)</f>
        <v>3</v>
      </c>
      <c r="X5002" s="4">
        <f t="shared" si="5009"/>
        <v>4</v>
      </c>
      <c r="Y5002" s="4">
        <f t="shared" si="5009"/>
        <v>12</v>
      </c>
      <c r="Z5002" s="5">
        <f t="shared" si="9"/>
        <v>45114</v>
      </c>
    </row>
    <row r="5003">
      <c r="A5003" s="1" t="s">
        <v>5040</v>
      </c>
      <c r="B5003" s="1" t="s">
        <v>55</v>
      </c>
      <c r="C5003" s="1">
        <v>2.0</v>
      </c>
      <c r="D5003" s="1" t="s">
        <v>25</v>
      </c>
      <c r="E5003" s="1">
        <v>6.0</v>
      </c>
      <c r="F5003" s="1" t="s">
        <v>39</v>
      </c>
      <c r="G5003" s="1" t="s">
        <v>24</v>
      </c>
      <c r="H5003" s="2">
        <v>44972.0</v>
      </c>
      <c r="J5003" s="3">
        <f t="shared" si="2"/>
        <v>2</v>
      </c>
      <c r="K5003" s="4">
        <f t="shared" si="3"/>
        <v>3</v>
      </c>
      <c r="L5003" s="4">
        <f t="shared" si="4"/>
        <v>6</v>
      </c>
      <c r="S5003" s="1" t="s">
        <v>5040</v>
      </c>
      <c r="T5003" s="4" t="str">
        <f t="shared" si="5"/>
        <v>Juice</v>
      </c>
      <c r="U5003" s="4" t="str">
        <f t="shared" si="6"/>
        <v>Takeaway</v>
      </c>
      <c r="V5003" s="4" t="str">
        <f t="shared" si="7"/>
        <v>Digital Wallet</v>
      </c>
      <c r="W5003" s="4">
        <f t="shared" ref="W5003:Y5003" si="5010">IF(OR(J5003 = "ERROR", J5003 = ""), "UNKNOWN", J5003)</f>
        <v>2</v>
      </c>
      <c r="X5003" s="4">
        <f t="shared" si="5010"/>
        <v>3</v>
      </c>
      <c r="Y5003" s="4">
        <f t="shared" si="5010"/>
        <v>6</v>
      </c>
      <c r="Z5003" s="5">
        <f t="shared" si="9"/>
        <v>44972</v>
      </c>
    </row>
    <row r="5004">
      <c r="A5004" s="1" t="s">
        <v>5041</v>
      </c>
      <c r="B5004" s="1" t="s">
        <v>22</v>
      </c>
      <c r="C5004" s="1">
        <v>2.0</v>
      </c>
      <c r="D5004" s="1">
        <v>2.0</v>
      </c>
      <c r="E5004" s="1">
        <v>4.0</v>
      </c>
      <c r="G5004" s="1" t="s">
        <v>24</v>
      </c>
      <c r="H5004" s="2">
        <v>45034.0</v>
      </c>
      <c r="J5004" s="3">
        <f t="shared" si="2"/>
        <v>2</v>
      </c>
      <c r="K5004" s="4">
        <f t="shared" si="3"/>
        <v>2</v>
      </c>
      <c r="L5004" s="4">
        <f t="shared" si="4"/>
        <v>4</v>
      </c>
      <c r="S5004" s="1" t="s">
        <v>5041</v>
      </c>
      <c r="T5004" s="4" t="str">
        <f t="shared" si="5"/>
        <v>Coffee</v>
      </c>
      <c r="U5004" s="4" t="str">
        <f t="shared" si="6"/>
        <v>Takeaway</v>
      </c>
      <c r="V5004" s="4" t="str">
        <f t="shared" si="7"/>
        <v>UNKNOWN</v>
      </c>
      <c r="W5004" s="4">
        <f t="shared" ref="W5004:Y5004" si="5011">IF(OR(J5004 = "ERROR", J5004 = ""), "UNKNOWN", J5004)</f>
        <v>2</v>
      </c>
      <c r="X5004" s="4">
        <f t="shared" si="5011"/>
        <v>2</v>
      </c>
      <c r="Y5004" s="4">
        <f t="shared" si="5011"/>
        <v>4</v>
      </c>
      <c r="Z5004" s="5">
        <f t="shared" si="9"/>
        <v>45034</v>
      </c>
    </row>
    <row r="5005">
      <c r="A5005" s="1" t="s">
        <v>5042</v>
      </c>
      <c r="B5005" s="1" t="s">
        <v>32</v>
      </c>
      <c r="C5005" s="1">
        <v>2.0</v>
      </c>
      <c r="D5005" s="1">
        <v>1.0</v>
      </c>
      <c r="E5005" s="1">
        <v>2.0</v>
      </c>
      <c r="F5005" s="1" t="s">
        <v>39</v>
      </c>
      <c r="G5005" s="1" t="s">
        <v>29</v>
      </c>
      <c r="J5005" s="3">
        <f t="shared" si="2"/>
        <v>2</v>
      </c>
      <c r="K5005" s="4">
        <f t="shared" si="3"/>
        <v>1</v>
      </c>
      <c r="L5005" s="4">
        <f t="shared" si="4"/>
        <v>2</v>
      </c>
      <c r="S5005" s="1" t="s">
        <v>5042</v>
      </c>
      <c r="T5005" s="4" t="str">
        <f t="shared" si="5"/>
        <v>Cookie</v>
      </c>
      <c r="U5005" s="4" t="str">
        <f t="shared" si="6"/>
        <v>In-store</v>
      </c>
      <c r="V5005" s="4" t="str">
        <f t="shared" si="7"/>
        <v>Digital Wallet</v>
      </c>
      <c r="W5005" s="4">
        <f t="shared" ref="W5005:Y5005" si="5012">IF(OR(J5005 = "ERROR", J5005 = ""), "UNKNOWN", J5005)</f>
        <v>2</v>
      </c>
      <c r="X5005" s="4">
        <f t="shared" si="5012"/>
        <v>1</v>
      </c>
      <c r="Y5005" s="4">
        <f t="shared" si="5012"/>
        <v>2</v>
      </c>
      <c r="Z5005" s="4" t="str">
        <f t="shared" si="9"/>
        <v>UNKNOWN</v>
      </c>
    </row>
    <row r="5006">
      <c r="A5006" s="1" t="s">
        <v>5043</v>
      </c>
      <c r="B5006" s="1" t="s">
        <v>22</v>
      </c>
      <c r="C5006" s="1">
        <v>1.0</v>
      </c>
      <c r="D5006" s="1">
        <v>2.0</v>
      </c>
      <c r="E5006" s="1">
        <v>2.0</v>
      </c>
      <c r="G5006" s="1" t="s">
        <v>29</v>
      </c>
      <c r="H5006" s="2">
        <v>45011.0</v>
      </c>
      <c r="J5006" s="3">
        <f t="shared" si="2"/>
        <v>1</v>
      </c>
      <c r="K5006" s="4">
        <f t="shared" si="3"/>
        <v>2</v>
      </c>
      <c r="L5006" s="4">
        <f t="shared" si="4"/>
        <v>2</v>
      </c>
      <c r="S5006" s="1" t="s">
        <v>5043</v>
      </c>
      <c r="T5006" s="4" t="str">
        <f t="shared" si="5"/>
        <v>Coffee</v>
      </c>
      <c r="U5006" s="4" t="str">
        <f t="shared" si="6"/>
        <v>In-store</v>
      </c>
      <c r="V5006" s="4" t="str">
        <f t="shared" si="7"/>
        <v>UNKNOWN</v>
      </c>
      <c r="W5006" s="4">
        <f t="shared" ref="W5006:Y5006" si="5013">IF(OR(J5006 = "ERROR", J5006 = ""), "UNKNOWN", J5006)</f>
        <v>1</v>
      </c>
      <c r="X5006" s="4">
        <f t="shared" si="5013"/>
        <v>2</v>
      </c>
      <c r="Y5006" s="4">
        <f t="shared" si="5013"/>
        <v>2</v>
      </c>
      <c r="Z5006" s="5">
        <f t="shared" si="9"/>
        <v>45011</v>
      </c>
    </row>
    <row r="5007">
      <c r="A5007" s="1" t="s">
        <v>5044</v>
      </c>
      <c r="B5007" s="1" t="s">
        <v>81</v>
      </c>
      <c r="C5007" s="1">
        <v>5.0</v>
      </c>
      <c r="D5007" s="1" t="s">
        <v>30</v>
      </c>
      <c r="E5007" s="1">
        <v>7.5</v>
      </c>
      <c r="F5007" s="1" t="s">
        <v>39</v>
      </c>
      <c r="H5007" s="6">
        <v>45286.0</v>
      </c>
      <c r="J5007" s="3">
        <f t="shared" si="2"/>
        <v>5</v>
      </c>
      <c r="K5007" s="4">
        <f t="shared" si="3"/>
        <v>1.5</v>
      </c>
      <c r="L5007" s="4">
        <f t="shared" si="4"/>
        <v>7.5</v>
      </c>
      <c r="S5007" s="1" t="s">
        <v>5044</v>
      </c>
      <c r="T5007" s="4" t="str">
        <f t="shared" si="5"/>
        <v>Tea</v>
      </c>
      <c r="U5007" s="4" t="str">
        <f t="shared" si="6"/>
        <v>UNKNOWN</v>
      </c>
      <c r="V5007" s="4" t="str">
        <f t="shared" si="7"/>
        <v>Digital Wallet</v>
      </c>
      <c r="W5007" s="4">
        <f t="shared" ref="W5007:Y5007" si="5014">IF(OR(J5007 = "ERROR", J5007 = ""), "UNKNOWN", J5007)</f>
        <v>5</v>
      </c>
      <c r="X5007" s="4">
        <f t="shared" si="5014"/>
        <v>1.5</v>
      </c>
      <c r="Y5007" s="4">
        <f t="shared" si="5014"/>
        <v>7.5</v>
      </c>
      <c r="Z5007" s="7">
        <f t="shared" si="9"/>
        <v>45286</v>
      </c>
    </row>
    <row r="5008">
      <c r="A5008" s="1" t="s">
        <v>5045</v>
      </c>
      <c r="B5008" s="1" t="s">
        <v>44</v>
      </c>
      <c r="C5008" s="1">
        <v>4.0</v>
      </c>
      <c r="D5008" s="1">
        <v>4.0</v>
      </c>
      <c r="E5008" s="1">
        <v>16.0</v>
      </c>
      <c r="G5008" s="1" t="s">
        <v>24</v>
      </c>
      <c r="H5008" s="2">
        <v>45178.0</v>
      </c>
      <c r="J5008" s="3">
        <f t="shared" si="2"/>
        <v>4</v>
      </c>
      <c r="K5008" s="4">
        <f t="shared" si="3"/>
        <v>4</v>
      </c>
      <c r="L5008" s="4">
        <f t="shared" si="4"/>
        <v>16</v>
      </c>
      <c r="S5008" s="1" t="s">
        <v>5045</v>
      </c>
      <c r="T5008" s="4" t="str">
        <f t="shared" si="5"/>
        <v>Sandwich</v>
      </c>
      <c r="U5008" s="4" t="str">
        <f t="shared" si="6"/>
        <v>Takeaway</v>
      </c>
      <c r="V5008" s="4" t="str">
        <f t="shared" si="7"/>
        <v>UNKNOWN</v>
      </c>
      <c r="W5008" s="4">
        <f t="shared" ref="W5008:Y5008" si="5015">IF(OR(J5008 = "ERROR", J5008 = ""), "UNKNOWN", J5008)</f>
        <v>4</v>
      </c>
      <c r="X5008" s="4">
        <f t="shared" si="5015"/>
        <v>4</v>
      </c>
      <c r="Y5008" s="4">
        <f t="shared" si="5015"/>
        <v>16</v>
      </c>
      <c r="Z5008" s="5">
        <f t="shared" si="9"/>
        <v>45178</v>
      </c>
    </row>
    <row r="5009">
      <c r="A5009" s="1" t="s">
        <v>5046</v>
      </c>
      <c r="B5009" s="1" t="s">
        <v>32</v>
      </c>
      <c r="C5009" s="1">
        <v>4.0</v>
      </c>
      <c r="D5009" s="1">
        <v>1.0</v>
      </c>
      <c r="E5009" s="1">
        <v>4.0</v>
      </c>
      <c r="F5009" s="1" t="s">
        <v>28</v>
      </c>
      <c r="G5009" s="1" t="s">
        <v>29</v>
      </c>
      <c r="H5009" s="6">
        <v>45215.0</v>
      </c>
      <c r="J5009" s="3">
        <f t="shared" si="2"/>
        <v>4</v>
      </c>
      <c r="K5009" s="4">
        <f t="shared" si="3"/>
        <v>1</v>
      </c>
      <c r="L5009" s="4">
        <f t="shared" si="4"/>
        <v>4</v>
      </c>
      <c r="S5009" s="1" t="s">
        <v>5046</v>
      </c>
      <c r="T5009" s="4" t="str">
        <f t="shared" si="5"/>
        <v>Cookie</v>
      </c>
      <c r="U5009" s="4" t="str">
        <f t="shared" si="6"/>
        <v>In-store</v>
      </c>
      <c r="V5009" s="4" t="str">
        <f t="shared" si="7"/>
        <v>Cash</v>
      </c>
      <c r="W5009" s="4">
        <f t="shared" ref="W5009:Y5009" si="5016">IF(OR(J5009 = "ERROR", J5009 = ""), "UNKNOWN", J5009)</f>
        <v>4</v>
      </c>
      <c r="X5009" s="4">
        <f t="shared" si="5016"/>
        <v>1</v>
      </c>
      <c r="Y5009" s="4">
        <f t="shared" si="5016"/>
        <v>4</v>
      </c>
      <c r="Z5009" s="7">
        <f t="shared" si="9"/>
        <v>45215</v>
      </c>
    </row>
    <row r="5010">
      <c r="A5010" s="1" t="s">
        <v>5047</v>
      </c>
      <c r="B5010" s="1" t="s">
        <v>27</v>
      </c>
      <c r="C5010" s="1">
        <v>5.0</v>
      </c>
      <c r="D5010" s="1">
        <v>3.0</v>
      </c>
      <c r="E5010" s="1">
        <v>15.0</v>
      </c>
      <c r="F5010" s="1" t="s">
        <v>39</v>
      </c>
      <c r="G5010" s="1" t="s">
        <v>29</v>
      </c>
      <c r="H5010" s="2">
        <v>45132.0</v>
      </c>
      <c r="J5010" s="3">
        <f t="shared" si="2"/>
        <v>5</v>
      </c>
      <c r="K5010" s="4">
        <f t="shared" si="3"/>
        <v>3</v>
      </c>
      <c r="L5010" s="4">
        <f t="shared" si="4"/>
        <v>15</v>
      </c>
      <c r="S5010" s="1" t="s">
        <v>5047</v>
      </c>
      <c r="T5010" s="4" t="str">
        <f t="shared" si="5"/>
        <v>Cake</v>
      </c>
      <c r="U5010" s="4" t="str">
        <f t="shared" si="6"/>
        <v>In-store</v>
      </c>
      <c r="V5010" s="4" t="str">
        <f t="shared" si="7"/>
        <v>Digital Wallet</v>
      </c>
      <c r="W5010" s="4">
        <f t="shared" ref="W5010:Y5010" si="5017">IF(OR(J5010 = "ERROR", J5010 = ""), "UNKNOWN", J5010)</f>
        <v>5</v>
      </c>
      <c r="X5010" s="4">
        <f t="shared" si="5017"/>
        <v>3</v>
      </c>
      <c r="Y5010" s="4">
        <f t="shared" si="5017"/>
        <v>15</v>
      </c>
      <c r="Z5010" s="5">
        <f t="shared" si="9"/>
        <v>45132</v>
      </c>
    </row>
    <row r="5011">
      <c r="A5011" s="1" t="s">
        <v>5048</v>
      </c>
      <c r="B5011" s="1" t="s">
        <v>81</v>
      </c>
      <c r="C5011" s="1">
        <v>4.0</v>
      </c>
      <c r="D5011" s="1">
        <v>1.5</v>
      </c>
      <c r="E5011" s="1">
        <v>6.0</v>
      </c>
      <c r="F5011" s="1" t="s">
        <v>25</v>
      </c>
      <c r="G5011" s="1" t="s">
        <v>29</v>
      </c>
      <c r="H5011" s="2">
        <v>45194.0</v>
      </c>
      <c r="J5011" s="3">
        <f t="shared" si="2"/>
        <v>4</v>
      </c>
      <c r="K5011" s="4">
        <f t="shared" si="3"/>
        <v>1.5</v>
      </c>
      <c r="L5011" s="4">
        <f t="shared" si="4"/>
        <v>6</v>
      </c>
      <c r="S5011" s="1" t="s">
        <v>5048</v>
      </c>
      <c r="T5011" s="4" t="str">
        <f t="shared" si="5"/>
        <v>Tea</v>
      </c>
      <c r="U5011" s="4" t="str">
        <f t="shared" si="6"/>
        <v>In-store</v>
      </c>
      <c r="V5011" s="4" t="str">
        <f t="shared" si="7"/>
        <v>UNKNOWN</v>
      </c>
      <c r="W5011" s="4">
        <f t="shared" ref="W5011:Y5011" si="5018">IF(OR(J5011 = "ERROR", J5011 = ""), "UNKNOWN", J5011)</f>
        <v>4</v>
      </c>
      <c r="X5011" s="4">
        <f t="shared" si="5018"/>
        <v>1.5</v>
      </c>
      <c r="Y5011" s="4">
        <f t="shared" si="5018"/>
        <v>6</v>
      </c>
      <c r="Z5011" s="5">
        <f t="shared" si="9"/>
        <v>45194</v>
      </c>
    </row>
    <row r="5012">
      <c r="A5012" s="1" t="s">
        <v>5049</v>
      </c>
      <c r="B5012" s="1" t="s">
        <v>55</v>
      </c>
      <c r="C5012" s="1">
        <v>4.0</v>
      </c>
      <c r="D5012" s="1">
        <v>3.0</v>
      </c>
      <c r="E5012" s="1">
        <v>12.0</v>
      </c>
      <c r="G5012" s="1" t="s">
        <v>29</v>
      </c>
      <c r="H5012" s="6">
        <v>45282.0</v>
      </c>
      <c r="J5012" s="3">
        <f t="shared" si="2"/>
        <v>4</v>
      </c>
      <c r="K5012" s="4">
        <f t="shared" si="3"/>
        <v>3</v>
      </c>
      <c r="L5012" s="4">
        <f t="shared" si="4"/>
        <v>12</v>
      </c>
      <c r="S5012" s="1" t="s">
        <v>5049</v>
      </c>
      <c r="T5012" s="4" t="str">
        <f t="shared" si="5"/>
        <v>Juice</v>
      </c>
      <c r="U5012" s="4" t="str">
        <f t="shared" si="6"/>
        <v>In-store</v>
      </c>
      <c r="V5012" s="4" t="str">
        <f t="shared" si="7"/>
        <v>UNKNOWN</v>
      </c>
      <c r="W5012" s="4">
        <f t="shared" ref="W5012:Y5012" si="5019">IF(OR(J5012 = "ERROR", J5012 = ""), "UNKNOWN", J5012)</f>
        <v>4</v>
      </c>
      <c r="X5012" s="4">
        <f t="shared" si="5019"/>
        <v>3</v>
      </c>
      <c r="Y5012" s="4">
        <f t="shared" si="5019"/>
        <v>12</v>
      </c>
      <c r="Z5012" s="7">
        <f t="shared" si="9"/>
        <v>45282</v>
      </c>
    </row>
    <row r="5013">
      <c r="A5013" s="1" t="s">
        <v>5050</v>
      </c>
      <c r="B5013" s="1" t="s">
        <v>36</v>
      </c>
      <c r="C5013" s="1">
        <v>1.0</v>
      </c>
      <c r="E5013" s="1">
        <v>5.0</v>
      </c>
      <c r="F5013" s="1" t="s">
        <v>23</v>
      </c>
      <c r="G5013" s="1" t="s">
        <v>29</v>
      </c>
      <c r="H5013" s="2">
        <v>44946.0</v>
      </c>
      <c r="J5013" s="3">
        <f t="shared" si="2"/>
        <v>1</v>
      </c>
      <c r="K5013" s="4">
        <f t="shared" si="3"/>
        <v>5</v>
      </c>
      <c r="L5013" s="4">
        <f t="shared" si="4"/>
        <v>5</v>
      </c>
      <c r="S5013" s="1" t="s">
        <v>5050</v>
      </c>
      <c r="T5013" s="4" t="str">
        <f t="shared" si="5"/>
        <v>Salad</v>
      </c>
      <c r="U5013" s="4" t="str">
        <f t="shared" si="6"/>
        <v>In-store</v>
      </c>
      <c r="V5013" s="4" t="str">
        <f t="shared" si="7"/>
        <v>Credit Card</v>
      </c>
      <c r="W5013" s="4">
        <f t="shared" ref="W5013:Y5013" si="5020">IF(OR(J5013 = "ERROR", J5013 = ""), "UNKNOWN", J5013)</f>
        <v>1</v>
      </c>
      <c r="X5013" s="4">
        <f t="shared" si="5020"/>
        <v>5</v>
      </c>
      <c r="Y5013" s="4">
        <f t="shared" si="5020"/>
        <v>5</v>
      </c>
      <c r="Z5013" s="5">
        <f t="shared" si="9"/>
        <v>44946</v>
      </c>
    </row>
    <row r="5014">
      <c r="A5014" s="1" t="s">
        <v>5051</v>
      </c>
      <c r="B5014" s="1" t="s">
        <v>55</v>
      </c>
      <c r="C5014" s="1">
        <v>1.0</v>
      </c>
      <c r="D5014" s="1">
        <v>3.0</v>
      </c>
      <c r="E5014" s="1">
        <v>3.0</v>
      </c>
      <c r="F5014" s="1" t="s">
        <v>28</v>
      </c>
      <c r="G5014" s="1" t="s">
        <v>29</v>
      </c>
      <c r="H5014" s="6">
        <v>45284.0</v>
      </c>
      <c r="J5014" s="3">
        <f t="shared" si="2"/>
        <v>1</v>
      </c>
      <c r="K5014" s="4">
        <f t="shared" si="3"/>
        <v>3</v>
      </c>
      <c r="L5014" s="4">
        <f t="shared" si="4"/>
        <v>3</v>
      </c>
      <c r="S5014" s="1" t="s">
        <v>5051</v>
      </c>
      <c r="T5014" s="4" t="str">
        <f t="shared" si="5"/>
        <v>Juice</v>
      </c>
      <c r="U5014" s="4" t="str">
        <f t="shared" si="6"/>
        <v>In-store</v>
      </c>
      <c r="V5014" s="4" t="str">
        <f t="shared" si="7"/>
        <v>Cash</v>
      </c>
      <c r="W5014" s="4">
        <f t="shared" ref="W5014:Y5014" si="5021">IF(OR(J5014 = "ERROR", J5014 = ""), "UNKNOWN", J5014)</f>
        <v>1</v>
      </c>
      <c r="X5014" s="4">
        <f t="shared" si="5021"/>
        <v>3</v>
      </c>
      <c r="Y5014" s="4">
        <f t="shared" si="5021"/>
        <v>3</v>
      </c>
      <c r="Z5014" s="7">
        <f t="shared" si="9"/>
        <v>45284</v>
      </c>
    </row>
    <row r="5015">
      <c r="A5015" s="1" t="s">
        <v>5052</v>
      </c>
      <c r="B5015" s="1" t="s">
        <v>25</v>
      </c>
      <c r="C5015" s="1" t="s">
        <v>25</v>
      </c>
      <c r="D5015" s="1">
        <v>2.0</v>
      </c>
      <c r="E5015" s="1">
        <v>2.0</v>
      </c>
      <c r="F5015" s="1" t="s">
        <v>23</v>
      </c>
      <c r="H5015" s="2">
        <v>45114.0</v>
      </c>
      <c r="J5015" s="3">
        <f t="shared" si="2"/>
        <v>1</v>
      </c>
      <c r="K5015" s="4">
        <f t="shared" si="3"/>
        <v>2</v>
      </c>
      <c r="L5015" s="4">
        <f t="shared" si="4"/>
        <v>2</v>
      </c>
      <c r="S5015" s="1" t="s">
        <v>5052</v>
      </c>
      <c r="T5015" s="4" t="str">
        <f t="shared" si="5"/>
        <v>UNKNOWN</v>
      </c>
      <c r="U5015" s="4" t="str">
        <f t="shared" si="6"/>
        <v>UNKNOWN</v>
      </c>
      <c r="V5015" s="4" t="str">
        <f t="shared" si="7"/>
        <v>Credit Card</v>
      </c>
      <c r="W5015" s="4">
        <f t="shared" ref="W5015:Y5015" si="5022">IF(OR(J5015 = "ERROR", J5015 = ""), "UNKNOWN", J5015)</f>
        <v>1</v>
      </c>
      <c r="X5015" s="4">
        <f t="shared" si="5022"/>
        <v>2</v>
      </c>
      <c r="Y5015" s="4">
        <f t="shared" si="5022"/>
        <v>2</v>
      </c>
      <c r="Z5015" s="5">
        <f t="shared" si="9"/>
        <v>45114</v>
      </c>
    </row>
    <row r="5016">
      <c r="A5016" s="1" t="s">
        <v>5053</v>
      </c>
      <c r="C5016" s="1">
        <v>3.0</v>
      </c>
      <c r="D5016" s="1">
        <v>3.0</v>
      </c>
      <c r="E5016" s="1">
        <v>9.0</v>
      </c>
      <c r="F5016" s="1" t="s">
        <v>28</v>
      </c>
      <c r="H5016" s="2">
        <v>45192.0</v>
      </c>
      <c r="J5016" s="3">
        <f t="shared" si="2"/>
        <v>3</v>
      </c>
      <c r="K5016" s="4">
        <f t="shared" si="3"/>
        <v>3</v>
      </c>
      <c r="L5016" s="4">
        <f t="shared" si="4"/>
        <v>9</v>
      </c>
      <c r="S5016" s="1" t="s">
        <v>5053</v>
      </c>
      <c r="T5016" s="4" t="str">
        <f t="shared" si="5"/>
        <v>UNKNOWN</v>
      </c>
      <c r="U5016" s="4" t="str">
        <f t="shared" si="6"/>
        <v>UNKNOWN</v>
      </c>
      <c r="V5016" s="4" t="str">
        <f t="shared" si="7"/>
        <v>Cash</v>
      </c>
      <c r="W5016" s="4">
        <f t="shared" ref="W5016:Y5016" si="5023">IF(OR(J5016 = "ERROR", J5016 = ""), "UNKNOWN", J5016)</f>
        <v>3</v>
      </c>
      <c r="X5016" s="4">
        <f t="shared" si="5023"/>
        <v>3</v>
      </c>
      <c r="Y5016" s="4">
        <f t="shared" si="5023"/>
        <v>9</v>
      </c>
      <c r="Z5016" s="5">
        <f t="shared" si="9"/>
        <v>45192</v>
      </c>
    </row>
    <row r="5017">
      <c r="A5017" s="1" t="s">
        <v>5054</v>
      </c>
      <c r="B5017" s="1" t="s">
        <v>36</v>
      </c>
      <c r="C5017" s="1">
        <v>1.0</v>
      </c>
      <c r="D5017" s="1">
        <v>5.0</v>
      </c>
      <c r="E5017" s="1">
        <v>5.0</v>
      </c>
      <c r="F5017" s="1" t="s">
        <v>23</v>
      </c>
      <c r="H5017" s="2">
        <v>45006.0</v>
      </c>
      <c r="J5017" s="3">
        <f t="shared" si="2"/>
        <v>1</v>
      </c>
      <c r="K5017" s="4">
        <f t="shared" si="3"/>
        <v>5</v>
      </c>
      <c r="L5017" s="4">
        <f t="shared" si="4"/>
        <v>5</v>
      </c>
      <c r="S5017" s="1" t="s">
        <v>5054</v>
      </c>
      <c r="T5017" s="4" t="str">
        <f t="shared" si="5"/>
        <v>Salad</v>
      </c>
      <c r="U5017" s="4" t="str">
        <f t="shared" si="6"/>
        <v>UNKNOWN</v>
      </c>
      <c r="V5017" s="4" t="str">
        <f t="shared" si="7"/>
        <v>Credit Card</v>
      </c>
      <c r="W5017" s="4">
        <f t="shared" ref="W5017:Y5017" si="5024">IF(OR(J5017 = "ERROR", J5017 = ""), "UNKNOWN", J5017)</f>
        <v>1</v>
      </c>
      <c r="X5017" s="4">
        <f t="shared" si="5024"/>
        <v>5</v>
      </c>
      <c r="Y5017" s="4">
        <f t="shared" si="5024"/>
        <v>5</v>
      </c>
      <c r="Z5017" s="5">
        <f t="shared" si="9"/>
        <v>45006</v>
      </c>
    </row>
    <row r="5018">
      <c r="A5018" s="1" t="s">
        <v>5055</v>
      </c>
      <c r="B5018" s="1" t="s">
        <v>32</v>
      </c>
      <c r="C5018" s="1">
        <v>5.0</v>
      </c>
      <c r="D5018" s="1">
        <v>1.0</v>
      </c>
      <c r="E5018" s="1">
        <v>5.0</v>
      </c>
      <c r="F5018" s="1" t="s">
        <v>28</v>
      </c>
      <c r="H5018" s="2">
        <v>44969.0</v>
      </c>
      <c r="J5018" s="3">
        <f t="shared" si="2"/>
        <v>5</v>
      </c>
      <c r="K5018" s="4">
        <f t="shared" si="3"/>
        <v>1</v>
      </c>
      <c r="L5018" s="4">
        <f t="shared" si="4"/>
        <v>5</v>
      </c>
      <c r="S5018" s="1" t="s">
        <v>5055</v>
      </c>
      <c r="T5018" s="4" t="str">
        <f t="shared" si="5"/>
        <v>Cookie</v>
      </c>
      <c r="U5018" s="4" t="str">
        <f t="shared" si="6"/>
        <v>UNKNOWN</v>
      </c>
      <c r="V5018" s="4" t="str">
        <f t="shared" si="7"/>
        <v>Cash</v>
      </c>
      <c r="W5018" s="4">
        <f t="shared" ref="W5018:Y5018" si="5025">IF(OR(J5018 = "ERROR", J5018 = ""), "UNKNOWN", J5018)</f>
        <v>5</v>
      </c>
      <c r="X5018" s="4">
        <f t="shared" si="5025"/>
        <v>1</v>
      </c>
      <c r="Y5018" s="4">
        <f t="shared" si="5025"/>
        <v>5</v>
      </c>
      <c r="Z5018" s="5">
        <f t="shared" si="9"/>
        <v>44969</v>
      </c>
    </row>
    <row r="5019">
      <c r="A5019" s="1" t="s">
        <v>5056</v>
      </c>
      <c r="B5019" s="1" t="s">
        <v>41</v>
      </c>
      <c r="C5019" s="1">
        <v>1.0</v>
      </c>
      <c r="D5019" s="1">
        <v>4.0</v>
      </c>
      <c r="E5019" s="1">
        <v>4.0</v>
      </c>
      <c r="F5019" s="1" t="s">
        <v>39</v>
      </c>
      <c r="H5019" s="2">
        <v>45073.0</v>
      </c>
      <c r="J5019" s="3">
        <f t="shared" si="2"/>
        <v>1</v>
      </c>
      <c r="K5019" s="4">
        <f t="shared" si="3"/>
        <v>4</v>
      </c>
      <c r="L5019" s="4">
        <f t="shared" si="4"/>
        <v>4</v>
      </c>
      <c r="S5019" s="1" t="s">
        <v>5056</v>
      </c>
      <c r="T5019" s="4" t="str">
        <f t="shared" si="5"/>
        <v>Smoothie</v>
      </c>
      <c r="U5019" s="4" t="str">
        <f t="shared" si="6"/>
        <v>UNKNOWN</v>
      </c>
      <c r="V5019" s="4" t="str">
        <f t="shared" si="7"/>
        <v>Digital Wallet</v>
      </c>
      <c r="W5019" s="4">
        <f t="shared" ref="W5019:Y5019" si="5026">IF(OR(J5019 = "ERROR", J5019 = ""), "UNKNOWN", J5019)</f>
        <v>1</v>
      </c>
      <c r="X5019" s="4">
        <f t="shared" si="5026"/>
        <v>4</v>
      </c>
      <c r="Y5019" s="4">
        <f t="shared" si="5026"/>
        <v>4</v>
      </c>
      <c r="Z5019" s="5">
        <f t="shared" si="9"/>
        <v>45073</v>
      </c>
    </row>
    <row r="5020">
      <c r="A5020" s="1" t="s">
        <v>5057</v>
      </c>
      <c r="B5020" s="1" t="s">
        <v>27</v>
      </c>
      <c r="C5020" s="1">
        <v>3.0</v>
      </c>
      <c r="D5020" s="1">
        <v>3.0</v>
      </c>
      <c r="E5020" s="1">
        <v>9.0</v>
      </c>
      <c r="G5020" s="1" t="s">
        <v>25</v>
      </c>
      <c r="H5020" s="2">
        <v>45199.0</v>
      </c>
      <c r="J5020" s="3">
        <f t="shared" si="2"/>
        <v>3</v>
      </c>
      <c r="K5020" s="4">
        <f t="shared" si="3"/>
        <v>3</v>
      </c>
      <c r="L5020" s="4">
        <f t="shared" si="4"/>
        <v>9</v>
      </c>
      <c r="S5020" s="1" t="s">
        <v>5057</v>
      </c>
      <c r="T5020" s="4" t="str">
        <f t="shared" si="5"/>
        <v>Cake</v>
      </c>
      <c r="U5020" s="4" t="str">
        <f t="shared" si="6"/>
        <v>UNKNOWN</v>
      </c>
      <c r="V5020" s="4" t="str">
        <f t="shared" si="7"/>
        <v>UNKNOWN</v>
      </c>
      <c r="W5020" s="4">
        <f t="shared" ref="W5020:Y5020" si="5027">IF(OR(J5020 = "ERROR", J5020 = ""), "UNKNOWN", J5020)</f>
        <v>3</v>
      </c>
      <c r="X5020" s="4">
        <f t="shared" si="5027"/>
        <v>3</v>
      </c>
      <c r="Y5020" s="4">
        <f t="shared" si="5027"/>
        <v>9</v>
      </c>
      <c r="Z5020" s="5">
        <f t="shared" si="9"/>
        <v>45199</v>
      </c>
    </row>
    <row r="5021">
      <c r="A5021" s="1" t="s">
        <v>5058</v>
      </c>
      <c r="B5021" s="1" t="s">
        <v>36</v>
      </c>
      <c r="C5021" s="1">
        <v>4.0</v>
      </c>
      <c r="D5021" s="1">
        <v>5.0</v>
      </c>
      <c r="E5021" s="1">
        <v>20.0</v>
      </c>
      <c r="G5021" s="1" t="s">
        <v>29</v>
      </c>
      <c r="H5021" s="2">
        <v>45015.0</v>
      </c>
      <c r="J5021" s="3">
        <f t="shared" si="2"/>
        <v>4</v>
      </c>
      <c r="K5021" s="4">
        <f t="shared" si="3"/>
        <v>5</v>
      </c>
      <c r="L5021" s="4">
        <f t="shared" si="4"/>
        <v>20</v>
      </c>
      <c r="S5021" s="1" t="s">
        <v>5058</v>
      </c>
      <c r="T5021" s="4" t="str">
        <f t="shared" si="5"/>
        <v>Salad</v>
      </c>
      <c r="U5021" s="4" t="str">
        <f t="shared" si="6"/>
        <v>In-store</v>
      </c>
      <c r="V5021" s="4" t="str">
        <f t="shared" si="7"/>
        <v>UNKNOWN</v>
      </c>
      <c r="W5021" s="4">
        <f t="shared" ref="W5021:Y5021" si="5028">IF(OR(J5021 = "ERROR", J5021 = ""), "UNKNOWN", J5021)</f>
        <v>4</v>
      </c>
      <c r="X5021" s="4">
        <f t="shared" si="5028"/>
        <v>5</v>
      </c>
      <c r="Y5021" s="4">
        <f t="shared" si="5028"/>
        <v>20</v>
      </c>
      <c r="Z5021" s="5">
        <f t="shared" si="9"/>
        <v>45015</v>
      </c>
    </row>
    <row r="5022">
      <c r="A5022" s="1" t="s">
        <v>5059</v>
      </c>
      <c r="B5022" s="1" t="s">
        <v>55</v>
      </c>
      <c r="C5022" s="1">
        <v>2.0</v>
      </c>
      <c r="D5022" s="1">
        <v>3.0</v>
      </c>
      <c r="E5022" s="1">
        <v>6.0</v>
      </c>
      <c r="F5022" s="1" t="s">
        <v>28</v>
      </c>
      <c r="H5022" s="2">
        <v>45096.0</v>
      </c>
      <c r="J5022" s="3">
        <f t="shared" si="2"/>
        <v>2</v>
      </c>
      <c r="K5022" s="4">
        <f t="shared" si="3"/>
        <v>3</v>
      </c>
      <c r="L5022" s="4">
        <f t="shared" si="4"/>
        <v>6</v>
      </c>
      <c r="S5022" s="1" t="s">
        <v>5059</v>
      </c>
      <c r="T5022" s="4" t="str">
        <f t="shared" si="5"/>
        <v>Juice</v>
      </c>
      <c r="U5022" s="4" t="str">
        <f t="shared" si="6"/>
        <v>UNKNOWN</v>
      </c>
      <c r="V5022" s="4" t="str">
        <f t="shared" si="7"/>
        <v>Cash</v>
      </c>
      <c r="W5022" s="4">
        <f t="shared" ref="W5022:Y5022" si="5029">IF(OR(J5022 = "ERROR", J5022 = ""), "UNKNOWN", J5022)</f>
        <v>2</v>
      </c>
      <c r="X5022" s="4">
        <f t="shared" si="5029"/>
        <v>3</v>
      </c>
      <c r="Y5022" s="4">
        <f t="shared" si="5029"/>
        <v>6</v>
      </c>
      <c r="Z5022" s="5">
        <f t="shared" si="9"/>
        <v>45096</v>
      </c>
    </row>
    <row r="5023">
      <c r="A5023" s="1" t="s">
        <v>5060</v>
      </c>
      <c r="B5023" s="1" t="s">
        <v>55</v>
      </c>
      <c r="C5023" s="1">
        <v>4.0</v>
      </c>
      <c r="D5023" s="1">
        <v>3.0</v>
      </c>
      <c r="E5023" s="1">
        <v>12.0</v>
      </c>
      <c r="F5023" s="1" t="s">
        <v>39</v>
      </c>
      <c r="G5023" s="1" t="s">
        <v>24</v>
      </c>
      <c r="H5023" s="2">
        <v>45175.0</v>
      </c>
      <c r="J5023" s="3">
        <f t="shared" si="2"/>
        <v>4</v>
      </c>
      <c r="K5023" s="4">
        <f t="shared" si="3"/>
        <v>3</v>
      </c>
      <c r="L5023" s="4">
        <f t="shared" si="4"/>
        <v>12</v>
      </c>
      <c r="S5023" s="1" t="s">
        <v>5060</v>
      </c>
      <c r="T5023" s="4" t="str">
        <f t="shared" si="5"/>
        <v>Juice</v>
      </c>
      <c r="U5023" s="4" t="str">
        <f t="shared" si="6"/>
        <v>Takeaway</v>
      </c>
      <c r="V5023" s="4" t="str">
        <f t="shared" si="7"/>
        <v>Digital Wallet</v>
      </c>
      <c r="W5023" s="4">
        <f t="shared" ref="W5023:Y5023" si="5030">IF(OR(J5023 = "ERROR", J5023 = ""), "UNKNOWN", J5023)</f>
        <v>4</v>
      </c>
      <c r="X5023" s="4">
        <f t="shared" si="5030"/>
        <v>3</v>
      </c>
      <c r="Y5023" s="4">
        <f t="shared" si="5030"/>
        <v>12</v>
      </c>
      <c r="Z5023" s="5">
        <f t="shared" si="9"/>
        <v>45175</v>
      </c>
    </row>
    <row r="5024">
      <c r="A5024" s="1" t="s">
        <v>5061</v>
      </c>
      <c r="B5024" s="1" t="s">
        <v>44</v>
      </c>
      <c r="C5024" s="1">
        <v>2.0</v>
      </c>
      <c r="D5024" s="1">
        <v>4.0</v>
      </c>
      <c r="E5024" s="1" t="s">
        <v>25</v>
      </c>
      <c r="F5024" s="1" t="s">
        <v>23</v>
      </c>
      <c r="G5024" s="1" t="s">
        <v>24</v>
      </c>
      <c r="H5024" s="2">
        <v>45128.0</v>
      </c>
      <c r="J5024" s="3">
        <f t="shared" si="2"/>
        <v>2</v>
      </c>
      <c r="K5024" s="4">
        <f t="shared" si="3"/>
        <v>4</v>
      </c>
      <c r="L5024" s="4">
        <f t="shared" si="4"/>
        <v>8</v>
      </c>
      <c r="S5024" s="1" t="s">
        <v>5061</v>
      </c>
      <c r="T5024" s="4" t="str">
        <f t="shared" si="5"/>
        <v>Sandwich</v>
      </c>
      <c r="U5024" s="4" t="str">
        <f t="shared" si="6"/>
        <v>Takeaway</v>
      </c>
      <c r="V5024" s="4" t="str">
        <f t="shared" si="7"/>
        <v>Credit Card</v>
      </c>
      <c r="W5024" s="4">
        <f t="shared" ref="W5024:Y5024" si="5031">IF(OR(J5024 = "ERROR", J5024 = ""), "UNKNOWN", J5024)</f>
        <v>2</v>
      </c>
      <c r="X5024" s="4">
        <f t="shared" si="5031"/>
        <v>4</v>
      </c>
      <c r="Y5024" s="4">
        <f t="shared" si="5031"/>
        <v>8</v>
      </c>
      <c r="Z5024" s="5">
        <f t="shared" si="9"/>
        <v>45128</v>
      </c>
    </row>
    <row r="5025">
      <c r="A5025" s="1" t="s">
        <v>5062</v>
      </c>
      <c r="B5025" s="1" t="s">
        <v>32</v>
      </c>
      <c r="C5025" s="1">
        <v>2.0</v>
      </c>
      <c r="D5025" s="1">
        <v>1.0</v>
      </c>
      <c r="E5025" s="1">
        <v>2.0</v>
      </c>
      <c r="H5025" s="6">
        <v>45278.0</v>
      </c>
      <c r="J5025" s="3">
        <f t="shared" si="2"/>
        <v>2</v>
      </c>
      <c r="K5025" s="4">
        <f t="shared" si="3"/>
        <v>1</v>
      </c>
      <c r="L5025" s="4">
        <f t="shared" si="4"/>
        <v>2</v>
      </c>
      <c r="S5025" s="1" t="s">
        <v>5062</v>
      </c>
      <c r="T5025" s="4" t="str">
        <f t="shared" si="5"/>
        <v>Cookie</v>
      </c>
      <c r="U5025" s="4" t="str">
        <f t="shared" si="6"/>
        <v>UNKNOWN</v>
      </c>
      <c r="V5025" s="4" t="str">
        <f t="shared" si="7"/>
        <v>UNKNOWN</v>
      </c>
      <c r="W5025" s="4">
        <f t="shared" ref="W5025:Y5025" si="5032">IF(OR(J5025 = "ERROR", J5025 = ""), "UNKNOWN", J5025)</f>
        <v>2</v>
      </c>
      <c r="X5025" s="4">
        <f t="shared" si="5032"/>
        <v>1</v>
      </c>
      <c r="Y5025" s="4">
        <f t="shared" si="5032"/>
        <v>2</v>
      </c>
      <c r="Z5025" s="7">
        <f t="shared" si="9"/>
        <v>45278</v>
      </c>
    </row>
    <row r="5026">
      <c r="A5026" s="1" t="s">
        <v>5063</v>
      </c>
      <c r="B5026" s="1" t="s">
        <v>41</v>
      </c>
      <c r="C5026" s="1" t="s">
        <v>30</v>
      </c>
      <c r="D5026" s="1">
        <v>4.0</v>
      </c>
      <c r="E5026" s="1">
        <v>12.0</v>
      </c>
      <c r="F5026" s="1" t="s">
        <v>39</v>
      </c>
      <c r="H5026" s="6">
        <v>45283.0</v>
      </c>
      <c r="J5026" s="3">
        <f t="shared" si="2"/>
        <v>3</v>
      </c>
      <c r="K5026" s="4">
        <f t="shared" si="3"/>
        <v>4</v>
      </c>
      <c r="L5026" s="4">
        <f t="shared" si="4"/>
        <v>12</v>
      </c>
      <c r="S5026" s="1" t="s">
        <v>5063</v>
      </c>
      <c r="T5026" s="4" t="str">
        <f t="shared" si="5"/>
        <v>Smoothie</v>
      </c>
      <c r="U5026" s="4" t="str">
        <f t="shared" si="6"/>
        <v>UNKNOWN</v>
      </c>
      <c r="V5026" s="4" t="str">
        <f t="shared" si="7"/>
        <v>Digital Wallet</v>
      </c>
      <c r="W5026" s="4">
        <f t="shared" ref="W5026:Y5026" si="5033">IF(OR(J5026 = "ERROR", J5026 = ""), "UNKNOWN", J5026)</f>
        <v>3</v>
      </c>
      <c r="X5026" s="4">
        <f t="shared" si="5033"/>
        <v>4</v>
      </c>
      <c r="Y5026" s="4">
        <f t="shared" si="5033"/>
        <v>12</v>
      </c>
      <c r="Z5026" s="7">
        <f t="shared" si="9"/>
        <v>45283</v>
      </c>
    </row>
    <row r="5027">
      <c r="A5027" s="1" t="s">
        <v>5064</v>
      </c>
      <c r="B5027" s="1" t="s">
        <v>81</v>
      </c>
      <c r="C5027" s="1">
        <v>1.0</v>
      </c>
      <c r="D5027" s="1">
        <v>1.5</v>
      </c>
      <c r="E5027" s="1">
        <v>1.5</v>
      </c>
      <c r="G5027" s="1" t="s">
        <v>29</v>
      </c>
      <c r="H5027" s="2">
        <v>45106.0</v>
      </c>
      <c r="J5027" s="3">
        <f t="shared" si="2"/>
        <v>1</v>
      </c>
      <c r="K5027" s="4">
        <f t="shared" si="3"/>
        <v>1.5</v>
      </c>
      <c r="L5027" s="4">
        <f t="shared" si="4"/>
        <v>1.5</v>
      </c>
      <c r="S5027" s="1" t="s">
        <v>5064</v>
      </c>
      <c r="T5027" s="4" t="str">
        <f t="shared" si="5"/>
        <v>Tea</v>
      </c>
      <c r="U5027" s="4" t="str">
        <f t="shared" si="6"/>
        <v>In-store</v>
      </c>
      <c r="V5027" s="4" t="str">
        <f t="shared" si="7"/>
        <v>UNKNOWN</v>
      </c>
      <c r="W5027" s="4">
        <f t="shared" ref="W5027:Y5027" si="5034">IF(OR(J5027 = "ERROR", J5027 = ""), "UNKNOWN", J5027)</f>
        <v>1</v>
      </c>
      <c r="X5027" s="4">
        <f t="shared" si="5034"/>
        <v>1.5</v>
      </c>
      <c r="Y5027" s="4">
        <f t="shared" si="5034"/>
        <v>1.5</v>
      </c>
      <c r="Z5027" s="5">
        <f t="shared" si="9"/>
        <v>45106</v>
      </c>
    </row>
    <row r="5028">
      <c r="A5028" s="1" t="s">
        <v>5065</v>
      </c>
      <c r="B5028" s="1" t="s">
        <v>44</v>
      </c>
      <c r="C5028" s="1">
        <v>1.0</v>
      </c>
      <c r="D5028" s="1">
        <v>4.0</v>
      </c>
      <c r="E5028" s="1">
        <v>4.0</v>
      </c>
      <c r="F5028" s="1" t="s">
        <v>30</v>
      </c>
      <c r="G5028" s="1" t="s">
        <v>29</v>
      </c>
      <c r="H5028" s="2">
        <v>45097.0</v>
      </c>
      <c r="J5028" s="3">
        <f t="shared" si="2"/>
        <v>1</v>
      </c>
      <c r="K5028" s="4">
        <f t="shared" si="3"/>
        <v>4</v>
      </c>
      <c r="L5028" s="4">
        <f t="shared" si="4"/>
        <v>4</v>
      </c>
      <c r="S5028" s="1" t="s">
        <v>5065</v>
      </c>
      <c r="T5028" s="4" t="str">
        <f t="shared" si="5"/>
        <v>Sandwich</v>
      </c>
      <c r="U5028" s="4" t="str">
        <f t="shared" si="6"/>
        <v>In-store</v>
      </c>
      <c r="V5028" s="4" t="str">
        <f t="shared" si="7"/>
        <v>UNKNOWN</v>
      </c>
      <c r="W5028" s="4">
        <f t="shared" ref="W5028:Y5028" si="5035">IF(OR(J5028 = "ERROR", J5028 = ""), "UNKNOWN", J5028)</f>
        <v>1</v>
      </c>
      <c r="X5028" s="4">
        <f t="shared" si="5035"/>
        <v>4</v>
      </c>
      <c r="Y5028" s="4">
        <f t="shared" si="5035"/>
        <v>4</v>
      </c>
      <c r="Z5028" s="5">
        <f t="shared" si="9"/>
        <v>45097</v>
      </c>
    </row>
    <row r="5029">
      <c r="A5029" s="1" t="s">
        <v>5066</v>
      </c>
      <c r="B5029" s="1" t="s">
        <v>44</v>
      </c>
      <c r="C5029" s="1">
        <v>3.0</v>
      </c>
      <c r="D5029" s="1">
        <v>4.0</v>
      </c>
      <c r="E5029" s="1">
        <v>12.0</v>
      </c>
      <c r="F5029" s="1" t="s">
        <v>39</v>
      </c>
      <c r="H5029" s="2">
        <v>45067.0</v>
      </c>
      <c r="J5029" s="3">
        <f t="shared" si="2"/>
        <v>3</v>
      </c>
      <c r="K5029" s="4">
        <f t="shared" si="3"/>
        <v>4</v>
      </c>
      <c r="L5029" s="4">
        <f t="shared" si="4"/>
        <v>12</v>
      </c>
      <c r="S5029" s="1" t="s">
        <v>5066</v>
      </c>
      <c r="T5029" s="4" t="str">
        <f t="shared" si="5"/>
        <v>Sandwich</v>
      </c>
      <c r="U5029" s="4" t="str">
        <f t="shared" si="6"/>
        <v>UNKNOWN</v>
      </c>
      <c r="V5029" s="4" t="str">
        <f t="shared" si="7"/>
        <v>Digital Wallet</v>
      </c>
      <c r="W5029" s="4">
        <f t="shared" ref="W5029:Y5029" si="5036">IF(OR(J5029 = "ERROR", J5029 = ""), "UNKNOWN", J5029)</f>
        <v>3</v>
      </c>
      <c r="X5029" s="4">
        <f t="shared" si="5036"/>
        <v>4</v>
      </c>
      <c r="Y5029" s="4">
        <f t="shared" si="5036"/>
        <v>12</v>
      </c>
      <c r="Z5029" s="5">
        <f t="shared" si="9"/>
        <v>45067</v>
      </c>
    </row>
    <row r="5030">
      <c r="A5030" s="1" t="s">
        <v>5067</v>
      </c>
      <c r="B5030" s="1" t="s">
        <v>44</v>
      </c>
      <c r="C5030" s="1">
        <v>5.0</v>
      </c>
      <c r="D5030" s="1">
        <v>4.0</v>
      </c>
      <c r="E5030" s="1">
        <v>20.0</v>
      </c>
      <c r="F5030" s="1" t="s">
        <v>28</v>
      </c>
      <c r="G5030" s="1" t="s">
        <v>29</v>
      </c>
      <c r="H5030" s="2">
        <v>44932.0</v>
      </c>
      <c r="J5030" s="3">
        <f t="shared" si="2"/>
        <v>5</v>
      </c>
      <c r="K5030" s="4">
        <f t="shared" si="3"/>
        <v>4</v>
      </c>
      <c r="L5030" s="4">
        <f t="shared" si="4"/>
        <v>20</v>
      </c>
      <c r="S5030" s="1" t="s">
        <v>5067</v>
      </c>
      <c r="T5030" s="4" t="str">
        <f t="shared" si="5"/>
        <v>Sandwich</v>
      </c>
      <c r="U5030" s="4" t="str">
        <f t="shared" si="6"/>
        <v>In-store</v>
      </c>
      <c r="V5030" s="4" t="str">
        <f t="shared" si="7"/>
        <v>Cash</v>
      </c>
      <c r="W5030" s="4">
        <f t="shared" ref="W5030:Y5030" si="5037">IF(OR(J5030 = "ERROR", J5030 = ""), "UNKNOWN", J5030)</f>
        <v>5</v>
      </c>
      <c r="X5030" s="4">
        <f t="shared" si="5037"/>
        <v>4</v>
      </c>
      <c r="Y5030" s="4">
        <f t="shared" si="5037"/>
        <v>20</v>
      </c>
      <c r="Z5030" s="5">
        <f t="shared" si="9"/>
        <v>44932</v>
      </c>
    </row>
    <row r="5031">
      <c r="A5031" s="1" t="s">
        <v>5068</v>
      </c>
      <c r="B5031" s="1" t="s">
        <v>81</v>
      </c>
      <c r="C5031" s="1">
        <v>1.0</v>
      </c>
      <c r="D5031" s="1">
        <v>1.5</v>
      </c>
      <c r="E5031" s="1">
        <v>1.5</v>
      </c>
      <c r="F5031" s="1" t="s">
        <v>23</v>
      </c>
      <c r="G5031" s="1" t="s">
        <v>24</v>
      </c>
      <c r="H5031" s="2">
        <v>45115.0</v>
      </c>
      <c r="J5031" s="3">
        <f t="shared" si="2"/>
        <v>1</v>
      </c>
      <c r="K5031" s="4">
        <f t="shared" si="3"/>
        <v>1.5</v>
      </c>
      <c r="L5031" s="4">
        <f t="shared" si="4"/>
        <v>1.5</v>
      </c>
      <c r="S5031" s="1" t="s">
        <v>5068</v>
      </c>
      <c r="T5031" s="4" t="str">
        <f t="shared" si="5"/>
        <v>Tea</v>
      </c>
      <c r="U5031" s="4" t="str">
        <f t="shared" si="6"/>
        <v>Takeaway</v>
      </c>
      <c r="V5031" s="4" t="str">
        <f t="shared" si="7"/>
        <v>Credit Card</v>
      </c>
      <c r="W5031" s="4">
        <f t="shared" ref="W5031:Y5031" si="5038">IF(OR(J5031 = "ERROR", J5031 = ""), "UNKNOWN", J5031)</f>
        <v>1</v>
      </c>
      <c r="X5031" s="4">
        <f t="shared" si="5038"/>
        <v>1.5</v>
      </c>
      <c r="Y5031" s="4">
        <f t="shared" si="5038"/>
        <v>1.5</v>
      </c>
      <c r="Z5031" s="5">
        <f t="shared" si="9"/>
        <v>45115</v>
      </c>
    </row>
    <row r="5032">
      <c r="A5032" s="1" t="s">
        <v>5069</v>
      </c>
      <c r="B5032" s="1" t="s">
        <v>44</v>
      </c>
      <c r="C5032" s="1">
        <v>1.0</v>
      </c>
      <c r="D5032" s="1">
        <v>4.0</v>
      </c>
      <c r="E5032" s="1">
        <v>4.0</v>
      </c>
      <c r="G5032" s="1" t="s">
        <v>29</v>
      </c>
      <c r="H5032" s="2">
        <v>45266.0</v>
      </c>
      <c r="J5032" s="3">
        <f t="shared" si="2"/>
        <v>1</v>
      </c>
      <c r="K5032" s="4">
        <f t="shared" si="3"/>
        <v>4</v>
      </c>
      <c r="L5032" s="4">
        <f t="shared" si="4"/>
        <v>4</v>
      </c>
      <c r="S5032" s="1" t="s">
        <v>5069</v>
      </c>
      <c r="T5032" s="4" t="str">
        <f t="shared" si="5"/>
        <v>Sandwich</v>
      </c>
      <c r="U5032" s="4" t="str">
        <f t="shared" si="6"/>
        <v>In-store</v>
      </c>
      <c r="V5032" s="4" t="str">
        <f t="shared" si="7"/>
        <v>UNKNOWN</v>
      </c>
      <c r="W5032" s="4">
        <f t="shared" ref="W5032:Y5032" si="5039">IF(OR(J5032 = "ERROR", J5032 = ""), "UNKNOWN", J5032)</f>
        <v>1</v>
      </c>
      <c r="X5032" s="4">
        <f t="shared" si="5039"/>
        <v>4</v>
      </c>
      <c r="Y5032" s="4">
        <f t="shared" si="5039"/>
        <v>4</v>
      </c>
      <c r="Z5032" s="5">
        <f t="shared" si="9"/>
        <v>45266</v>
      </c>
    </row>
    <row r="5033">
      <c r="A5033" s="1" t="s">
        <v>5070</v>
      </c>
      <c r="B5033" s="1" t="s">
        <v>22</v>
      </c>
      <c r="C5033" s="1">
        <v>1.0</v>
      </c>
      <c r="D5033" s="1">
        <v>2.0</v>
      </c>
      <c r="E5033" s="1">
        <v>2.0</v>
      </c>
      <c r="H5033" s="2">
        <v>45269.0</v>
      </c>
      <c r="J5033" s="3">
        <f t="shared" si="2"/>
        <v>1</v>
      </c>
      <c r="K5033" s="4">
        <f t="shared" si="3"/>
        <v>2</v>
      </c>
      <c r="L5033" s="4">
        <f t="shared" si="4"/>
        <v>2</v>
      </c>
      <c r="S5033" s="1" t="s">
        <v>5070</v>
      </c>
      <c r="T5033" s="4" t="str">
        <f t="shared" si="5"/>
        <v>Coffee</v>
      </c>
      <c r="U5033" s="4" t="str">
        <f t="shared" si="6"/>
        <v>UNKNOWN</v>
      </c>
      <c r="V5033" s="4" t="str">
        <f t="shared" si="7"/>
        <v>UNKNOWN</v>
      </c>
      <c r="W5033" s="4">
        <f t="shared" ref="W5033:Y5033" si="5040">IF(OR(J5033 = "ERROR", J5033 = ""), "UNKNOWN", J5033)</f>
        <v>1</v>
      </c>
      <c r="X5033" s="4">
        <f t="shared" si="5040"/>
        <v>2</v>
      </c>
      <c r="Y5033" s="4">
        <f t="shared" si="5040"/>
        <v>2</v>
      </c>
      <c r="Z5033" s="5">
        <f t="shared" si="9"/>
        <v>45269</v>
      </c>
    </row>
    <row r="5034">
      <c r="A5034" s="1" t="s">
        <v>5071</v>
      </c>
      <c r="B5034" s="1" t="s">
        <v>30</v>
      </c>
      <c r="C5034" s="1">
        <v>3.0</v>
      </c>
      <c r="D5034" s="1">
        <v>1.5</v>
      </c>
      <c r="E5034" s="1">
        <v>4.5</v>
      </c>
      <c r="F5034" s="1" t="s">
        <v>23</v>
      </c>
      <c r="G5034" s="1" t="s">
        <v>29</v>
      </c>
      <c r="H5034" s="6">
        <v>45248.0</v>
      </c>
      <c r="J5034" s="3">
        <f t="shared" si="2"/>
        <v>3</v>
      </c>
      <c r="K5034" s="4">
        <f t="shared" si="3"/>
        <v>1.5</v>
      </c>
      <c r="L5034" s="4">
        <f t="shared" si="4"/>
        <v>4.5</v>
      </c>
      <c r="S5034" s="1" t="s">
        <v>5071</v>
      </c>
      <c r="T5034" s="4" t="str">
        <f t="shared" si="5"/>
        <v>UNKNOWN</v>
      </c>
      <c r="U5034" s="4" t="str">
        <f t="shared" si="6"/>
        <v>In-store</v>
      </c>
      <c r="V5034" s="4" t="str">
        <f t="shared" si="7"/>
        <v>Credit Card</v>
      </c>
      <c r="W5034" s="4">
        <f t="shared" ref="W5034:Y5034" si="5041">IF(OR(J5034 = "ERROR", J5034 = ""), "UNKNOWN", J5034)</f>
        <v>3</v>
      </c>
      <c r="X5034" s="4">
        <f t="shared" si="5041"/>
        <v>1.5</v>
      </c>
      <c r="Y5034" s="4">
        <f t="shared" si="5041"/>
        <v>4.5</v>
      </c>
      <c r="Z5034" s="7">
        <f t="shared" si="9"/>
        <v>45248</v>
      </c>
    </row>
    <row r="5035">
      <c r="A5035" s="1" t="s">
        <v>5072</v>
      </c>
      <c r="B5035" s="1" t="s">
        <v>27</v>
      </c>
      <c r="C5035" s="1">
        <v>2.0</v>
      </c>
      <c r="D5035" s="1">
        <v>3.0</v>
      </c>
      <c r="E5035" s="1">
        <v>6.0</v>
      </c>
      <c r="F5035" s="1" t="s">
        <v>25</v>
      </c>
      <c r="H5035" s="2">
        <v>45024.0</v>
      </c>
      <c r="J5035" s="3">
        <f t="shared" si="2"/>
        <v>2</v>
      </c>
      <c r="K5035" s="4">
        <f t="shared" si="3"/>
        <v>3</v>
      </c>
      <c r="L5035" s="4">
        <f t="shared" si="4"/>
        <v>6</v>
      </c>
      <c r="S5035" s="1" t="s">
        <v>5072</v>
      </c>
      <c r="T5035" s="4" t="str">
        <f t="shared" si="5"/>
        <v>Cake</v>
      </c>
      <c r="U5035" s="4" t="str">
        <f t="shared" si="6"/>
        <v>UNKNOWN</v>
      </c>
      <c r="V5035" s="4" t="str">
        <f t="shared" si="7"/>
        <v>UNKNOWN</v>
      </c>
      <c r="W5035" s="4">
        <f t="shared" ref="W5035:Y5035" si="5042">IF(OR(J5035 = "ERROR", J5035 = ""), "UNKNOWN", J5035)</f>
        <v>2</v>
      </c>
      <c r="X5035" s="4">
        <f t="shared" si="5042"/>
        <v>3</v>
      </c>
      <c r="Y5035" s="4">
        <f t="shared" si="5042"/>
        <v>6</v>
      </c>
      <c r="Z5035" s="5">
        <f t="shared" si="9"/>
        <v>45024</v>
      </c>
    </row>
    <row r="5036">
      <c r="A5036" s="1" t="s">
        <v>5073</v>
      </c>
      <c r="B5036" s="1" t="s">
        <v>41</v>
      </c>
      <c r="C5036" s="1">
        <v>4.0</v>
      </c>
      <c r="D5036" s="1">
        <v>4.0</v>
      </c>
      <c r="E5036" s="1">
        <v>16.0</v>
      </c>
      <c r="F5036" s="1" t="s">
        <v>28</v>
      </c>
      <c r="G5036" s="1" t="s">
        <v>24</v>
      </c>
      <c r="H5036" s="2">
        <v>45147.0</v>
      </c>
      <c r="J5036" s="3">
        <f t="shared" si="2"/>
        <v>4</v>
      </c>
      <c r="K5036" s="4">
        <f t="shared" si="3"/>
        <v>4</v>
      </c>
      <c r="L5036" s="4">
        <f t="shared" si="4"/>
        <v>16</v>
      </c>
      <c r="S5036" s="1" t="s">
        <v>5073</v>
      </c>
      <c r="T5036" s="4" t="str">
        <f t="shared" si="5"/>
        <v>Smoothie</v>
      </c>
      <c r="U5036" s="4" t="str">
        <f t="shared" si="6"/>
        <v>Takeaway</v>
      </c>
      <c r="V5036" s="4" t="str">
        <f t="shared" si="7"/>
        <v>Cash</v>
      </c>
      <c r="W5036" s="4">
        <f t="shared" ref="W5036:Y5036" si="5043">IF(OR(J5036 = "ERROR", J5036 = ""), "UNKNOWN", J5036)</f>
        <v>4</v>
      </c>
      <c r="X5036" s="4">
        <f t="shared" si="5043"/>
        <v>4</v>
      </c>
      <c r="Y5036" s="4">
        <f t="shared" si="5043"/>
        <v>16</v>
      </c>
      <c r="Z5036" s="5">
        <f t="shared" si="9"/>
        <v>45147</v>
      </c>
    </row>
    <row r="5037">
      <c r="A5037" s="1" t="s">
        <v>5074</v>
      </c>
      <c r="B5037" s="1" t="s">
        <v>55</v>
      </c>
      <c r="C5037" s="1">
        <v>2.0</v>
      </c>
      <c r="D5037" s="1">
        <v>3.0</v>
      </c>
      <c r="E5037" s="1">
        <v>6.0</v>
      </c>
      <c r="F5037" s="1" t="s">
        <v>28</v>
      </c>
      <c r="G5037" s="1" t="s">
        <v>24</v>
      </c>
      <c r="H5037" s="2">
        <v>45011.0</v>
      </c>
      <c r="J5037" s="3">
        <f t="shared" si="2"/>
        <v>2</v>
      </c>
      <c r="K5037" s="4">
        <f t="shared" si="3"/>
        <v>3</v>
      </c>
      <c r="L5037" s="4">
        <f t="shared" si="4"/>
        <v>6</v>
      </c>
      <c r="S5037" s="1" t="s">
        <v>5074</v>
      </c>
      <c r="T5037" s="4" t="str">
        <f t="shared" si="5"/>
        <v>Juice</v>
      </c>
      <c r="U5037" s="4" t="str">
        <f t="shared" si="6"/>
        <v>Takeaway</v>
      </c>
      <c r="V5037" s="4" t="str">
        <f t="shared" si="7"/>
        <v>Cash</v>
      </c>
      <c r="W5037" s="4">
        <f t="shared" ref="W5037:Y5037" si="5044">IF(OR(J5037 = "ERROR", J5037 = ""), "UNKNOWN", J5037)</f>
        <v>2</v>
      </c>
      <c r="X5037" s="4">
        <f t="shared" si="5044"/>
        <v>3</v>
      </c>
      <c r="Y5037" s="4">
        <f t="shared" si="5044"/>
        <v>6</v>
      </c>
      <c r="Z5037" s="5">
        <f t="shared" si="9"/>
        <v>45011</v>
      </c>
    </row>
    <row r="5038">
      <c r="A5038" s="1" t="s">
        <v>5075</v>
      </c>
      <c r="B5038" s="1" t="s">
        <v>32</v>
      </c>
      <c r="C5038" s="1">
        <v>2.0</v>
      </c>
      <c r="D5038" s="1">
        <v>1.0</v>
      </c>
      <c r="E5038" s="1">
        <v>2.0</v>
      </c>
      <c r="H5038" s="2">
        <v>44987.0</v>
      </c>
      <c r="J5038" s="3">
        <f t="shared" si="2"/>
        <v>2</v>
      </c>
      <c r="K5038" s="4">
        <f t="shared" si="3"/>
        <v>1</v>
      </c>
      <c r="L5038" s="4">
        <f t="shared" si="4"/>
        <v>2</v>
      </c>
      <c r="S5038" s="1" t="s">
        <v>5075</v>
      </c>
      <c r="T5038" s="4" t="str">
        <f t="shared" si="5"/>
        <v>Cookie</v>
      </c>
      <c r="U5038" s="4" t="str">
        <f t="shared" si="6"/>
        <v>UNKNOWN</v>
      </c>
      <c r="V5038" s="4" t="str">
        <f t="shared" si="7"/>
        <v>UNKNOWN</v>
      </c>
      <c r="W5038" s="4">
        <f t="shared" ref="W5038:Y5038" si="5045">IF(OR(J5038 = "ERROR", J5038 = ""), "UNKNOWN", J5038)</f>
        <v>2</v>
      </c>
      <c r="X5038" s="4">
        <f t="shared" si="5045"/>
        <v>1</v>
      </c>
      <c r="Y5038" s="4">
        <f t="shared" si="5045"/>
        <v>2</v>
      </c>
      <c r="Z5038" s="5">
        <f t="shared" si="9"/>
        <v>44987</v>
      </c>
    </row>
    <row r="5039">
      <c r="A5039" s="1" t="s">
        <v>5076</v>
      </c>
      <c r="B5039" s="1" t="s">
        <v>55</v>
      </c>
      <c r="C5039" s="1">
        <v>2.0</v>
      </c>
      <c r="D5039" s="1">
        <v>3.0</v>
      </c>
      <c r="E5039" s="1">
        <v>6.0</v>
      </c>
      <c r="F5039" s="1" t="s">
        <v>39</v>
      </c>
      <c r="G5039" s="1" t="s">
        <v>24</v>
      </c>
      <c r="H5039" s="1" t="s">
        <v>30</v>
      </c>
      <c r="J5039" s="3">
        <f t="shared" si="2"/>
        <v>2</v>
      </c>
      <c r="K5039" s="4">
        <f t="shared" si="3"/>
        <v>3</v>
      </c>
      <c r="L5039" s="4">
        <f t="shared" si="4"/>
        <v>6</v>
      </c>
      <c r="S5039" s="1" t="s">
        <v>5076</v>
      </c>
      <c r="T5039" s="4" t="str">
        <f t="shared" si="5"/>
        <v>Juice</v>
      </c>
      <c r="U5039" s="4" t="str">
        <f t="shared" si="6"/>
        <v>Takeaway</v>
      </c>
      <c r="V5039" s="4" t="str">
        <f t="shared" si="7"/>
        <v>Digital Wallet</v>
      </c>
      <c r="W5039" s="4">
        <f t="shared" ref="W5039:Y5039" si="5046">IF(OR(J5039 = "ERROR", J5039 = ""), "UNKNOWN", J5039)</f>
        <v>2</v>
      </c>
      <c r="X5039" s="4">
        <f t="shared" si="5046"/>
        <v>3</v>
      </c>
      <c r="Y5039" s="4">
        <f t="shared" si="5046"/>
        <v>6</v>
      </c>
      <c r="Z5039" s="4" t="str">
        <f t="shared" si="9"/>
        <v>UNKNOWN</v>
      </c>
    </row>
    <row r="5040">
      <c r="A5040" s="1" t="s">
        <v>5077</v>
      </c>
      <c r="B5040" s="1" t="s">
        <v>25</v>
      </c>
      <c r="C5040" s="1">
        <v>2.0</v>
      </c>
      <c r="D5040" s="1">
        <v>1.5</v>
      </c>
      <c r="E5040" s="1">
        <v>3.0</v>
      </c>
      <c r="F5040" s="1" t="s">
        <v>23</v>
      </c>
      <c r="G5040" s="1" t="s">
        <v>29</v>
      </c>
      <c r="H5040" s="2">
        <v>45147.0</v>
      </c>
      <c r="J5040" s="3">
        <f t="shared" si="2"/>
        <v>2</v>
      </c>
      <c r="K5040" s="4">
        <f t="shared" si="3"/>
        <v>1.5</v>
      </c>
      <c r="L5040" s="4">
        <f t="shared" si="4"/>
        <v>3</v>
      </c>
      <c r="S5040" s="1" t="s">
        <v>5077</v>
      </c>
      <c r="T5040" s="4" t="str">
        <f t="shared" si="5"/>
        <v>UNKNOWN</v>
      </c>
      <c r="U5040" s="4" t="str">
        <f t="shared" si="6"/>
        <v>In-store</v>
      </c>
      <c r="V5040" s="4" t="str">
        <f t="shared" si="7"/>
        <v>Credit Card</v>
      </c>
      <c r="W5040" s="4">
        <f t="shared" ref="W5040:Y5040" si="5047">IF(OR(J5040 = "ERROR", J5040 = ""), "UNKNOWN", J5040)</f>
        <v>2</v>
      </c>
      <c r="X5040" s="4">
        <f t="shared" si="5047"/>
        <v>1.5</v>
      </c>
      <c r="Y5040" s="4">
        <f t="shared" si="5047"/>
        <v>3</v>
      </c>
      <c r="Z5040" s="5">
        <f t="shared" si="9"/>
        <v>45147</v>
      </c>
    </row>
    <row r="5041">
      <c r="A5041" s="1" t="s">
        <v>5078</v>
      </c>
      <c r="B5041" s="1" t="s">
        <v>25</v>
      </c>
      <c r="C5041" s="1">
        <v>5.0</v>
      </c>
      <c r="E5041" s="1">
        <v>10.0</v>
      </c>
      <c r="F5041" s="1" t="s">
        <v>23</v>
      </c>
      <c r="G5041" s="1" t="s">
        <v>24</v>
      </c>
      <c r="H5041" s="2">
        <v>45136.0</v>
      </c>
      <c r="J5041" s="3">
        <f t="shared" si="2"/>
        <v>5</v>
      </c>
      <c r="K5041" s="4">
        <f t="shared" si="3"/>
        <v>2</v>
      </c>
      <c r="L5041" s="4">
        <f t="shared" si="4"/>
        <v>10</v>
      </c>
      <c r="S5041" s="1" t="s">
        <v>5078</v>
      </c>
      <c r="T5041" s="4" t="str">
        <f t="shared" si="5"/>
        <v>UNKNOWN</v>
      </c>
      <c r="U5041" s="4" t="str">
        <f t="shared" si="6"/>
        <v>Takeaway</v>
      </c>
      <c r="V5041" s="4" t="str">
        <f t="shared" si="7"/>
        <v>Credit Card</v>
      </c>
      <c r="W5041" s="4">
        <f t="shared" ref="W5041:Y5041" si="5048">IF(OR(J5041 = "ERROR", J5041 = ""), "UNKNOWN", J5041)</f>
        <v>5</v>
      </c>
      <c r="X5041" s="4">
        <f t="shared" si="5048"/>
        <v>2</v>
      </c>
      <c r="Y5041" s="4">
        <f t="shared" si="5048"/>
        <v>10</v>
      </c>
      <c r="Z5041" s="5">
        <f t="shared" si="9"/>
        <v>45136</v>
      </c>
    </row>
    <row r="5042">
      <c r="A5042" s="1" t="s">
        <v>5079</v>
      </c>
      <c r="B5042" s="1" t="s">
        <v>44</v>
      </c>
      <c r="C5042" s="1">
        <v>5.0</v>
      </c>
      <c r="D5042" s="1">
        <v>4.0</v>
      </c>
      <c r="E5042" s="1">
        <v>20.0</v>
      </c>
      <c r="H5042" s="2">
        <v>45067.0</v>
      </c>
      <c r="J5042" s="3">
        <f t="shared" si="2"/>
        <v>5</v>
      </c>
      <c r="K5042" s="4">
        <f t="shared" si="3"/>
        <v>4</v>
      </c>
      <c r="L5042" s="4">
        <f t="shared" si="4"/>
        <v>20</v>
      </c>
      <c r="S5042" s="1" t="s">
        <v>5079</v>
      </c>
      <c r="T5042" s="4" t="str">
        <f t="shared" si="5"/>
        <v>Sandwich</v>
      </c>
      <c r="U5042" s="4" t="str">
        <f t="shared" si="6"/>
        <v>UNKNOWN</v>
      </c>
      <c r="V5042" s="4" t="str">
        <f t="shared" si="7"/>
        <v>UNKNOWN</v>
      </c>
      <c r="W5042" s="4">
        <f t="shared" ref="W5042:Y5042" si="5049">IF(OR(J5042 = "ERROR", J5042 = ""), "UNKNOWN", J5042)</f>
        <v>5</v>
      </c>
      <c r="X5042" s="4">
        <f t="shared" si="5049"/>
        <v>4</v>
      </c>
      <c r="Y5042" s="4">
        <f t="shared" si="5049"/>
        <v>20</v>
      </c>
      <c r="Z5042" s="5">
        <f t="shared" si="9"/>
        <v>45067</v>
      </c>
    </row>
    <row r="5043">
      <c r="A5043" s="1" t="s">
        <v>5080</v>
      </c>
      <c r="B5043" s="1" t="s">
        <v>41</v>
      </c>
      <c r="C5043" s="1">
        <v>3.0</v>
      </c>
      <c r="D5043" s="1">
        <v>4.0</v>
      </c>
      <c r="E5043" s="1">
        <v>12.0</v>
      </c>
      <c r="G5043" s="1" t="s">
        <v>29</v>
      </c>
      <c r="H5043" s="6">
        <v>45227.0</v>
      </c>
      <c r="J5043" s="3">
        <f t="shared" si="2"/>
        <v>3</v>
      </c>
      <c r="K5043" s="4">
        <f t="shared" si="3"/>
        <v>4</v>
      </c>
      <c r="L5043" s="4">
        <f t="shared" si="4"/>
        <v>12</v>
      </c>
      <c r="S5043" s="1" t="s">
        <v>5080</v>
      </c>
      <c r="T5043" s="4" t="str">
        <f t="shared" si="5"/>
        <v>Smoothie</v>
      </c>
      <c r="U5043" s="4" t="str">
        <f t="shared" si="6"/>
        <v>In-store</v>
      </c>
      <c r="V5043" s="4" t="str">
        <f t="shared" si="7"/>
        <v>UNKNOWN</v>
      </c>
      <c r="W5043" s="4">
        <f t="shared" ref="W5043:Y5043" si="5050">IF(OR(J5043 = "ERROR", J5043 = ""), "UNKNOWN", J5043)</f>
        <v>3</v>
      </c>
      <c r="X5043" s="4">
        <f t="shared" si="5050"/>
        <v>4</v>
      </c>
      <c r="Y5043" s="4">
        <f t="shared" si="5050"/>
        <v>12</v>
      </c>
      <c r="Z5043" s="7">
        <f t="shared" si="9"/>
        <v>45227</v>
      </c>
    </row>
    <row r="5044">
      <c r="A5044" s="1" t="s">
        <v>5081</v>
      </c>
      <c r="B5044" s="1" t="s">
        <v>81</v>
      </c>
      <c r="C5044" s="1">
        <v>1.0</v>
      </c>
      <c r="D5044" s="1">
        <v>1.5</v>
      </c>
      <c r="E5044" s="1">
        <v>1.5</v>
      </c>
      <c r="H5044" s="2">
        <v>44947.0</v>
      </c>
      <c r="J5044" s="3">
        <f t="shared" si="2"/>
        <v>1</v>
      </c>
      <c r="K5044" s="4">
        <f t="shared" si="3"/>
        <v>1.5</v>
      </c>
      <c r="L5044" s="4">
        <f t="shared" si="4"/>
        <v>1.5</v>
      </c>
      <c r="S5044" s="1" t="s">
        <v>5081</v>
      </c>
      <c r="T5044" s="4" t="str">
        <f t="shared" si="5"/>
        <v>Tea</v>
      </c>
      <c r="U5044" s="4" t="str">
        <f t="shared" si="6"/>
        <v>UNKNOWN</v>
      </c>
      <c r="V5044" s="4" t="str">
        <f t="shared" si="7"/>
        <v>UNKNOWN</v>
      </c>
      <c r="W5044" s="4">
        <f t="shared" ref="W5044:Y5044" si="5051">IF(OR(J5044 = "ERROR", J5044 = ""), "UNKNOWN", J5044)</f>
        <v>1</v>
      </c>
      <c r="X5044" s="4">
        <f t="shared" si="5051"/>
        <v>1.5</v>
      </c>
      <c r="Y5044" s="4">
        <f t="shared" si="5051"/>
        <v>1.5</v>
      </c>
      <c r="Z5044" s="5">
        <f t="shared" si="9"/>
        <v>44947</v>
      </c>
    </row>
    <row r="5045">
      <c r="A5045" s="1" t="s">
        <v>5082</v>
      </c>
      <c r="B5045" s="1" t="s">
        <v>55</v>
      </c>
      <c r="C5045" s="1">
        <v>4.0</v>
      </c>
      <c r="D5045" s="1">
        <v>3.0</v>
      </c>
      <c r="E5045" s="1">
        <v>12.0</v>
      </c>
      <c r="F5045" s="1" t="s">
        <v>39</v>
      </c>
      <c r="G5045" s="1" t="s">
        <v>30</v>
      </c>
      <c r="H5045" s="2">
        <v>45153.0</v>
      </c>
      <c r="J5045" s="3">
        <f t="shared" si="2"/>
        <v>4</v>
      </c>
      <c r="K5045" s="4">
        <f t="shared" si="3"/>
        <v>3</v>
      </c>
      <c r="L5045" s="4">
        <f t="shared" si="4"/>
        <v>12</v>
      </c>
      <c r="S5045" s="1" t="s">
        <v>5082</v>
      </c>
      <c r="T5045" s="4" t="str">
        <f t="shared" si="5"/>
        <v>Juice</v>
      </c>
      <c r="U5045" s="4" t="str">
        <f t="shared" si="6"/>
        <v>UNKNOWN</v>
      </c>
      <c r="V5045" s="4" t="str">
        <f t="shared" si="7"/>
        <v>Digital Wallet</v>
      </c>
      <c r="W5045" s="4">
        <f t="shared" ref="W5045:Y5045" si="5052">IF(OR(J5045 = "ERROR", J5045 = ""), "UNKNOWN", J5045)</f>
        <v>4</v>
      </c>
      <c r="X5045" s="4">
        <f t="shared" si="5052"/>
        <v>3</v>
      </c>
      <c r="Y5045" s="4">
        <f t="shared" si="5052"/>
        <v>12</v>
      </c>
      <c r="Z5045" s="5">
        <f t="shared" si="9"/>
        <v>45153</v>
      </c>
    </row>
    <row r="5046">
      <c r="A5046" s="1" t="s">
        <v>5083</v>
      </c>
      <c r="B5046" s="1" t="s">
        <v>22</v>
      </c>
      <c r="C5046" s="1">
        <v>4.0</v>
      </c>
      <c r="D5046" s="1">
        <v>2.0</v>
      </c>
      <c r="E5046" s="1">
        <v>8.0</v>
      </c>
      <c r="F5046" s="1" t="s">
        <v>28</v>
      </c>
      <c r="G5046" s="1" t="s">
        <v>29</v>
      </c>
      <c r="H5046" s="6">
        <v>45288.0</v>
      </c>
      <c r="J5046" s="3">
        <f t="shared" si="2"/>
        <v>4</v>
      </c>
      <c r="K5046" s="4">
        <f t="shared" si="3"/>
        <v>2</v>
      </c>
      <c r="L5046" s="4">
        <f t="shared" si="4"/>
        <v>8</v>
      </c>
      <c r="S5046" s="1" t="s">
        <v>5083</v>
      </c>
      <c r="T5046" s="4" t="str">
        <f t="shared" si="5"/>
        <v>Coffee</v>
      </c>
      <c r="U5046" s="4" t="str">
        <f t="shared" si="6"/>
        <v>In-store</v>
      </c>
      <c r="V5046" s="4" t="str">
        <f t="shared" si="7"/>
        <v>Cash</v>
      </c>
      <c r="W5046" s="4">
        <f t="shared" ref="W5046:Y5046" si="5053">IF(OR(J5046 = "ERROR", J5046 = ""), "UNKNOWN", J5046)</f>
        <v>4</v>
      </c>
      <c r="X5046" s="4">
        <f t="shared" si="5053"/>
        <v>2</v>
      </c>
      <c r="Y5046" s="4">
        <f t="shared" si="5053"/>
        <v>8</v>
      </c>
      <c r="Z5046" s="7">
        <f t="shared" si="9"/>
        <v>45288</v>
      </c>
    </row>
    <row r="5047">
      <c r="A5047" s="1" t="s">
        <v>5084</v>
      </c>
      <c r="C5047" s="1">
        <v>4.0</v>
      </c>
      <c r="D5047" s="1">
        <v>4.0</v>
      </c>
      <c r="E5047" s="1">
        <v>16.0</v>
      </c>
      <c r="F5047" s="1" t="s">
        <v>39</v>
      </c>
      <c r="G5047" s="1" t="s">
        <v>24</v>
      </c>
      <c r="H5047" s="2">
        <v>45021.0</v>
      </c>
      <c r="J5047" s="3">
        <f t="shared" si="2"/>
        <v>4</v>
      </c>
      <c r="K5047" s="4">
        <f t="shared" si="3"/>
        <v>4</v>
      </c>
      <c r="L5047" s="4">
        <f t="shared" si="4"/>
        <v>16</v>
      </c>
      <c r="S5047" s="1" t="s">
        <v>5084</v>
      </c>
      <c r="T5047" s="4" t="str">
        <f t="shared" si="5"/>
        <v>UNKNOWN</v>
      </c>
      <c r="U5047" s="4" t="str">
        <f t="shared" si="6"/>
        <v>Takeaway</v>
      </c>
      <c r="V5047" s="4" t="str">
        <f t="shared" si="7"/>
        <v>Digital Wallet</v>
      </c>
      <c r="W5047" s="4">
        <f t="shared" ref="W5047:Y5047" si="5054">IF(OR(J5047 = "ERROR", J5047 = ""), "UNKNOWN", J5047)</f>
        <v>4</v>
      </c>
      <c r="X5047" s="4">
        <f t="shared" si="5054"/>
        <v>4</v>
      </c>
      <c r="Y5047" s="4">
        <f t="shared" si="5054"/>
        <v>16</v>
      </c>
      <c r="Z5047" s="5">
        <f t="shared" si="9"/>
        <v>45021</v>
      </c>
    </row>
    <row r="5048">
      <c r="A5048" s="1" t="s">
        <v>5085</v>
      </c>
      <c r="B5048" s="1" t="s">
        <v>41</v>
      </c>
      <c r="C5048" s="1">
        <v>2.0</v>
      </c>
      <c r="D5048" s="1">
        <v>4.0</v>
      </c>
      <c r="E5048" s="1">
        <v>8.0</v>
      </c>
      <c r="F5048" s="1" t="s">
        <v>23</v>
      </c>
      <c r="H5048" s="2">
        <v>45101.0</v>
      </c>
      <c r="J5048" s="3">
        <f t="shared" si="2"/>
        <v>2</v>
      </c>
      <c r="K5048" s="4">
        <f t="shared" si="3"/>
        <v>4</v>
      </c>
      <c r="L5048" s="4">
        <f t="shared" si="4"/>
        <v>8</v>
      </c>
      <c r="S5048" s="1" t="s">
        <v>5085</v>
      </c>
      <c r="T5048" s="4" t="str">
        <f t="shared" si="5"/>
        <v>Smoothie</v>
      </c>
      <c r="U5048" s="4" t="str">
        <f t="shared" si="6"/>
        <v>UNKNOWN</v>
      </c>
      <c r="V5048" s="4" t="str">
        <f t="shared" si="7"/>
        <v>Credit Card</v>
      </c>
      <c r="W5048" s="4">
        <f t="shared" ref="W5048:Y5048" si="5055">IF(OR(J5048 = "ERROR", J5048 = ""), "UNKNOWN", J5048)</f>
        <v>2</v>
      </c>
      <c r="X5048" s="4">
        <f t="shared" si="5055"/>
        <v>4</v>
      </c>
      <c r="Y5048" s="4">
        <f t="shared" si="5055"/>
        <v>8</v>
      </c>
      <c r="Z5048" s="5">
        <f t="shared" si="9"/>
        <v>45101</v>
      </c>
    </row>
    <row r="5049">
      <c r="A5049" s="1" t="s">
        <v>5086</v>
      </c>
      <c r="B5049" s="1" t="s">
        <v>81</v>
      </c>
      <c r="C5049" s="1">
        <v>3.0</v>
      </c>
      <c r="E5049" s="1">
        <v>4.5</v>
      </c>
      <c r="F5049" s="1" t="s">
        <v>28</v>
      </c>
      <c r="H5049" s="2">
        <v>45157.0</v>
      </c>
      <c r="J5049" s="3">
        <f t="shared" si="2"/>
        <v>3</v>
      </c>
      <c r="K5049" s="4">
        <f t="shared" si="3"/>
        <v>1.5</v>
      </c>
      <c r="L5049" s="4">
        <f t="shared" si="4"/>
        <v>4.5</v>
      </c>
      <c r="S5049" s="1" t="s">
        <v>5086</v>
      </c>
      <c r="T5049" s="4" t="str">
        <f t="shared" si="5"/>
        <v>Tea</v>
      </c>
      <c r="U5049" s="4" t="str">
        <f t="shared" si="6"/>
        <v>UNKNOWN</v>
      </c>
      <c r="V5049" s="4" t="str">
        <f t="shared" si="7"/>
        <v>Cash</v>
      </c>
      <c r="W5049" s="4">
        <f t="shared" ref="W5049:Y5049" si="5056">IF(OR(J5049 = "ERROR", J5049 = ""), "UNKNOWN", J5049)</f>
        <v>3</v>
      </c>
      <c r="X5049" s="4">
        <f t="shared" si="5056"/>
        <v>1.5</v>
      </c>
      <c r="Y5049" s="4">
        <f t="shared" si="5056"/>
        <v>4.5</v>
      </c>
      <c r="Z5049" s="5">
        <f t="shared" si="9"/>
        <v>45157</v>
      </c>
    </row>
    <row r="5050">
      <c r="A5050" s="1" t="s">
        <v>5087</v>
      </c>
      <c r="B5050" s="1" t="s">
        <v>36</v>
      </c>
      <c r="C5050" s="1">
        <v>1.0</v>
      </c>
      <c r="D5050" s="1">
        <v>5.0</v>
      </c>
      <c r="E5050" s="1">
        <v>5.0</v>
      </c>
      <c r="H5050" s="2">
        <v>45145.0</v>
      </c>
      <c r="J5050" s="3">
        <f t="shared" si="2"/>
        <v>1</v>
      </c>
      <c r="K5050" s="4">
        <f t="shared" si="3"/>
        <v>5</v>
      </c>
      <c r="L5050" s="4">
        <f t="shared" si="4"/>
        <v>5</v>
      </c>
      <c r="S5050" s="1" t="s">
        <v>5087</v>
      </c>
      <c r="T5050" s="4" t="str">
        <f t="shared" si="5"/>
        <v>Salad</v>
      </c>
      <c r="U5050" s="4" t="str">
        <f t="shared" si="6"/>
        <v>UNKNOWN</v>
      </c>
      <c r="V5050" s="4" t="str">
        <f t="shared" si="7"/>
        <v>UNKNOWN</v>
      </c>
      <c r="W5050" s="4">
        <f t="shared" ref="W5050:Y5050" si="5057">IF(OR(J5050 = "ERROR", J5050 = ""), "UNKNOWN", J5050)</f>
        <v>1</v>
      </c>
      <c r="X5050" s="4">
        <f t="shared" si="5057"/>
        <v>5</v>
      </c>
      <c r="Y5050" s="4">
        <f t="shared" si="5057"/>
        <v>5</v>
      </c>
      <c r="Z5050" s="5">
        <f t="shared" si="9"/>
        <v>45145</v>
      </c>
    </row>
    <row r="5051">
      <c r="A5051" s="1" t="s">
        <v>5088</v>
      </c>
      <c r="B5051" s="1" t="s">
        <v>36</v>
      </c>
      <c r="C5051" s="1">
        <v>3.0</v>
      </c>
      <c r="D5051" s="1">
        <v>5.0</v>
      </c>
      <c r="E5051" s="1">
        <v>15.0</v>
      </c>
      <c r="F5051" s="1" t="s">
        <v>39</v>
      </c>
      <c r="G5051" s="1" t="s">
        <v>29</v>
      </c>
      <c r="H5051" s="2">
        <v>45193.0</v>
      </c>
      <c r="J5051" s="3">
        <f t="shared" si="2"/>
        <v>3</v>
      </c>
      <c r="K5051" s="4">
        <f t="shared" si="3"/>
        <v>5</v>
      </c>
      <c r="L5051" s="4">
        <f t="shared" si="4"/>
        <v>15</v>
      </c>
      <c r="S5051" s="1" t="s">
        <v>5088</v>
      </c>
      <c r="T5051" s="4" t="str">
        <f t="shared" si="5"/>
        <v>Salad</v>
      </c>
      <c r="U5051" s="4" t="str">
        <f t="shared" si="6"/>
        <v>In-store</v>
      </c>
      <c r="V5051" s="4" t="str">
        <f t="shared" si="7"/>
        <v>Digital Wallet</v>
      </c>
      <c r="W5051" s="4">
        <f t="shared" ref="W5051:Y5051" si="5058">IF(OR(J5051 = "ERROR", J5051 = ""), "UNKNOWN", J5051)</f>
        <v>3</v>
      </c>
      <c r="X5051" s="4">
        <f t="shared" si="5058"/>
        <v>5</v>
      </c>
      <c r="Y5051" s="4">
        <f t="shared" si="5058"/>
        <v>15</v>
      </c>
      <c r="Z5051" s="5">
        <f t="shared" si="9"/>
        <v>45193</v>
      </c>
    </row>
    <row r="5052">
      <c r="A5052" s="1" t="s">
        <v>5089</v>
      </c>
      <c r="B5052" s="1" t="s">
        <v>27</v>
      </c>
      <c r="C5052" s="1">
        <v>1.0</v>
      </c>
      <c r="D5052" s="1">
        <v>3.0</v>
      </c>
      <c r="E5052" s="1">
        <v>3.0</v>
      </c>
      <c r="F5052" s="1" t="s">
        <v>30</v>
      </c>
      <c r="H5052" s="2">
        <v>44983.0</v>
      </c>
      <c r="J5052" s="3">
        <f t="shared" si="2"/>
        <v>1</v>
      </c>
      <c r="K5052" s="4">
        <f t="shared" si="3"/>
        <v>3</v>
      </c>
      <c r="L5052" s="4">
        <f t="shared" si="4"/>
        <v>3</v>
      </c>
      <c r="S5052" s="1" t="s">
        <v>5089</v>
      </c>
      <c r="T5052" s="4" t="str">
        <f t="shared" si="5"/>
        <v>Cake</v>
      </c>
      <c r="U5052" s="4" t="str">
        <f t="shared" si="6"/>
        <v>UNKNOWN</v>
      </c>
      <c r="V5052" s="4" t="str">
        <f t="shared" si="7"/>
        <v>UNKNOWN</v>
      </c>
      <c r="W5052" s="4">
        <f t="shared" ref="W5052:Y5052" si="5059">IF(OR(J5052 = "ERROR", J5052 = ""), "UNKNOWN", J5052)</f>
        <v>1</v>
      </c>
      <c r="X5052" s="4">
        <f t="shared" si="5059"/>
        <v>3</v>
      </c>
      <c r="Y5052" s="4">
        <f t="shared" si="5059"/>
        <v>3</v>
      </c>
      <c r="Z5052" s="5">
        <f t="shared" si="9"/>
        <v>44983</v>
      </c>
    </row>
    <row r="5053">
      <c r="A5053" s="1" t="s">
        <v>5090</v>
      </c>
      <c r="B5053" s="1" t="s">
        <v>27</v>
      </c>
      <c r="C5053" s="1">
        <v>5.0</v>
      </c>
      <c r="D5053" s="1">
        <v>3.0</v>
      </c>
      <c r="E5053" s="1">
        <v>15.0</v>
      </c>
      <c r="G5053" s="1" t="s">
        <v>24</v>
      </c>
      <c r="H5053" s="2">
        <v>45022.0</v>
      </c>
      <c r="J5053" s="3">
        <f t="shared" si="2"/>
        <v>5</v>
      </c>
      <c r="K5053" s="4">
        <f t="shared" si="3"/>
        <v>3</v>
      </c>
      <c r="L5053" s="4">
        <f t="shared" si="4"/>
        <v>15</v>
      </c>
      <c r="S5053" s="1" t="s">
        <v>5090</v>
      </c>
      <c r="T5053" s="4" t="str">
        <f t="shared" si="5"/>
        <v>Cake</v>
      </c>
      <c r="U5053" s="4" t="str">
        <f t="shared" si="6"/>
        <v>Takeaway</v>
      </c>
      <c r="V5053" s="4" t="str">
        <f t="shared" si="7"/>
        <v>UNKNOWN</v>
      </c>
      <c r="W5053" s="4">
        <f t="shared" ref="W5053:Y5053" si="5060">IF(OR(J5053 = "ERROR", J5053 = ""), "UNKNOWN", J5053)</f>
        <v>5</v>
      </c>
      <c r="X5053" s="4">
        <f t="shared" si="5060"/>
        <v>3</v>
      </c>
      <c r="Y5053" s="4">
        <f t="shared" si="5060"/>
        <v>15</v>
      </c>
      <c r="Z5053" s="5">
        <f t="shared" si="9"/>
        <v>45022</v>
      </c>
    </row>
    <row r="5054">
      <c r="A5054" s="1" t="s">
        <v>5091</v>
      </c>
      <c r="B5054" s="1" t="s">
        <v>32</v>
      </c>
      <c r="C5054" s="1">
        <v>4.0</v>
      </c>
      <c r="D5054" s="1">
        <v>1.0</v>
      </c>
      <c r="E5054" s="1">
        <v>4.0</v>
      </c>
      <c r="F5054" s="1" t="s">
        <v>28</v>
      </c>
      <c r="H5054" s="2">
        <v>45239.0</v>
      </c>
      <c r="J5054" s="3">
        <f t="shared" si="2"/>
        <v>4</v>
      </c>
      <c r="K5054" s="4">
        <f t="shared" si="3"/>
        <v>1</v>
      </c>
      <c r="L5054" s="4">
        <f t="shared" si="4"/>
        <v>4</v>
      </c>
      <c r="S5054" s="1" t="s">
        <v>5091</v>
      </c>
      <c r="T5054" s="4" t="str">
        <f t="shared" si="5"/>
        <v>Cookie</v>
      </c>
      <c r="U5054" s="4" t="str">
        <f t="shared" si="6"/>
        <v>UNKNOWN</v>
      </c>
      <c r="V5054" s="4" t="str">
        <f t="shared" si="7"/>
        <v>Cash</v>
      </c>
      <c r="W5054" s="4">
        <f t="shared" ref="W5054:Y5054" si="5061">IF(OR(J5054 = "ERROR", J5054 = ""), "UNKNOWN", J5054)</f>
        <v>4</v>
      </c>
      <c r="X5054" s="4">
        <f t="shared" si="5061"/>
        <v>1</v>
      </c>
      <c r="Y5054" s="4">
        <f t="shared" si="5061"/>
        <v>4</v>
      </c>
      <c r="Z5054" s="5">
        <f t="shared" si="9"/>
        <v>45239</v>
      </c>
    </row>
    <row r="5055">
      <c r="A5055" s="1" t="s">
        <v>5092</v>
      </c>
      <c r="B5055" s="1" t="s">
        <v>25</v>
      </c>
      <c r="C5055" s="1">
        <v>5.0</v>
      </c>
      <c r="D5055" s="1">
        <v>5.0</v>
      </c>
      <c r="E5055" s="1">
        <v>25.0</v>
      </c>
      <c r="F5055" s="1" t="s">
        <v>28</v>
      </c>
      <c r="G5055" s="1" t="s">
        <v>29</v>
      </c>
      <c r="H5055" s="2">
        <v>45008.0</v>
      </c>
      <c r="J5055" s="3">
        <f t="shared" si="2"/>
        <v>5</v>
      </c>
      <c r="K5055" s="4">
        <f t="shared" si="3"/>
        <v>5</v>
      </c>
      <c r="L5055" s="4">
        <f t="shared" si="4"/>
        <v>25</v>
      </c>
      <c r="S5055" s="1" t="s">
        <v>5092</v>
      </c>
      <c r="T5055" s="4" t="str">
        <f t="shared" si="5"/>
        <v>UNKNOWN</v>
      </c>
      <c r="U5055" s="4" t="str">
        <f t="shared" si="6"/>
        <v>In-store</v>
      </c>
      <c r="V5055" s="4" t="str">
        <f t="shared" si="7"/>
        <v>Cash</v>
      </c>
      <c r="W5055" s="4">
        <f t="shared" ref="W5055:Y5055" si="5062">IF(OR(J5055 = "ERROR", J5055 = ""), "UNKNOWN", J5055)</f>
        <v>5</v>
      </c>
      <c r="X5055" s="4">
        <f t="shared" si="5062"/>
        <v>5</v>
      </c>
      <c r="Y5055" s="4">
        <f t="shared" si="5062"/>
        <v>25</v>
      </c>
      <c r="Z5055" s="5">
        <f t="shared" si="9"/>
        <v>45008</v>
      </c>
    </row>
    <row r="5056">
      <c r="A5056" s="1" t="s">
        <v>5093</v>
      </c>
      <c r="B5056" s="1" t="s">
        <v>36</v>
      </c>
      <c r="C5056" s="1">
        <v>5.0</v>
      </c>
      <c r="D5056" s="1">
        <v>5.0</v>
      </c>
      <c r="E5056" s="1">
        <v>25.0</v>
      </c>
      <c r="F5056" s="1" t="s">
        <v>39</v>
      </c>
      <c r="G5056" s="1" t="s">
        <v>29</v>
      </c>
      <c r="H5056" s="2">
        <v>45062.0</v>
      </c>
      <c r="J5056" s="3">
        <f t="shared" si="2"/>
        <v>5</v>
      </c>
      <c r="K5056" s="4">
        <f t="shared" si="3"/>
        <v>5</v>
      </c>
      <c r="L5056" s="4">
        <f t="shared" si="4"/>
        <v>25</v>
      </c>
      <c r="S5056" s="1" t="s">
        <v>5093</v>
      </c>
      <c r="T5056" s="4" t="str">
        <f t="shared" si="5"/>
        <v>Salad</v>
      </c>
      <c r="U5056" s="4" t="str">
        <f t="shared" si="6"/>
        <v>In-store</v>
      </c>
      <c r="V5056" s="4" t="str">
        <f t="shared" si="7"/>
        <v>Digital Wallet</v>
      </c>
      <c r="W5056" s="4">
        <f t="shared" ref="W5056:Y5056" si="5063">IF(OR(J5056 = "ERROR", J5056 = ""), "UNKNOWN", J5056)</f>
        <v>5</v>
      </c>
      <c r="X5056" s="4">
        <f t="shared" si="5063"/>
        <v>5</v>
      </c>
      <c r="Y5056" s="4">
        <f t="shared" si="5063"/>
        <v>25</v>
      </c>
      <c r="Z5056" s="5">
        <f t="shared" si="9"/>
        <v>45062</v>
      </c>
    </row>
    <row r="5057">
      <c r="A5057" s="1" t="s">
        <v>5094</v>
      </c>
      <c r="B5057" s="1" t="s">
        <v>22</v>
      </c>
      <c r="C5057" s="1">
        <v>3.0</v>
      </c>
      <c r="D5057" s="1">
        <v>2.0</v>
      </c>
      <c r="E5057" s="1">
        <v>6.0</v>
      </c>
      <c r="H5057" s="2">
        <v>45021.0</v>
      </c>
      <c r="J5057" s="3">
        <f t="shared" si="2"/>
        <v>3</v>
      </c>
      <c r="K5057" s="4">
        <f t="shared" si="3"/>
        <v>2</v>
      </c>
      <c r="L5057" s="4">
        <f t="shared" si="4"/>
        <v>6</v>
      </c>
      <c r="S5057" s="1" t="s">
        <v>5094</v>
      </c>
      <c r="T5057" s="4" t="str">
        <f t="shared" si="5"/>
        <v>Coffee</v>
      </c>
      <c r="U5057" s="4" t="str">
        <f t="shared" si="6"/>
        <v>UNKNOWN</v>
      </c>
      <c r="V5057" s="4" t="str">
        <f t="shared" si="7"/>
        <v>UNKNOWN</v>
      </c>
      <c r="W5057" s="4">
        <f t="shared" ref="W5057:Y5057" si="5064">IF(OR(J5057 = "ERROR", J5057 = ""), "UNKNOWN", J5057)</f>
        <v>3</v>
      </c>
      <c r="X5057" s="4">
        <f t="shared" si="5064"/>
        <v>2</v>
      </c>
      <c r="Y5057" s="4">
        <f t="shared" si="5064"/>
        <v>6</v>
      </c>
      <c r="Z5057" s="5">
        <f t="shared" si="9"/>
        <v>45021</v>
      </c>
    </row>
    <row r="5058">
      <c r="A5058" s="1" t="s">
        <v>5095</v>
      </c>
      <c r="B5058" s="1" t="s">
        <v>22</v>
      </c>
      <c r="C5058" s="1">
        <v>2.0</v>
      </c>
      <c r="D5058" s="1">
        <v>2.0</v>
      </c>
      <c r="E5058" s="1">
        <v>4.0</v>
      </c>
      <c r="G5058" s="1" t="s">
        <v>24</v>
      </c>
      <c r="H5058" s="2">
        <v>45018.0</v>
      </c>
      <c r="J5058" s="3">
        <f t="shared" si="2"/>
        <v>2</v>
      </c>
      <c r="K5058" s="4">
        <f t="shared" si="3"/>
        <v>2</v>
      </c>
      <c r="L5058" s="4">
        <f t="shared" si="4"/>
        <v>4</v>
      </c>
      <c r="S5058" s="1" t="s">
        <v>5095</v>
      </c>
      <c r="T5058" s="4" t="str">
        <f t="shared" si="5"/>
        <v>Coffee</v>
      </c>
      <c r="U5058" s="4" t="str">
        <f t="shared" si="6"/>
        <v>Takeaway</v>
      </c>
      <c r="V5058" s="4" t="str">
        <f t="shared" si="7"/>
        <v>UNKNOWN</v>
      </c>
      <c r="W5058" s="4">
        <f t="shared" ref="W5058:Y5058" si="5065">IF(OR(J5058 = "ERROR", J5058 = ""), "UNKNOWN", J5058)</f>
        <v>2</v>
      </c>
      <c r="X5058" s="4">
        <f t="shared" si="5065"/>
        <v>2</v>
      </c>
      <c r="Y5058" s="4">
        <f t="shared" si="5065"/>
        <v>4</v>
      </c>
      <c r="Z5058" s="5">
        <f t="shared" si="9"/>
        <v>45018</v>
      </c>
    </row>
    <row r="5059">
      <c r="A5059" s="1" t="s">
        <v>5096</v>
      </c>
      <c r="B5059" s="1" t="s">
        <v>36</v>
      </c>
      <c r="C5059" s="1">
        <v>5.0</v>
      </c>
      <c r="D5059" s="1">
        <v>5.0</v>
      </c>
      <c r="E5059" s="1">
        <v>25.0</v>
      </c>
      <c r="F5059" s="1" t="s">
        <v>28</v>
      </c>
      <c r="G5059" s="1" t="s">
        <v>29</v>
      </c>
      <c r="H5059" s="2">
        <v>45268.0</v>
      </c>
      <c r="J5059" s="3">
        <f t="shared" si="2"/>
        <v>5</v>
      </c>
      <c r="K5059" s="4">
        <f t="shared" si="3"/>
        <v>5</v>
      </c>
      <c r="L5059" s="4">
        <f t="shared" si="4"/>
        <v>25</v>
      </c>
      <c r="S5059" s="1" t="s">
        <v>5096</v>
      </c>
      <c r="T5059" s="4" t="str">
        <f t="shared" si="5"/>
        <v>Salad</v>
      </c>
      <c r="U5059" s="4" t="str">
        <f t="shared" si="6"/>
        <v>In-store</v>
      </c>
      <c r="V5059" s="4" t="str">
        <f t="shared" si="7"/>
        <v>Cash</v>
      </c>
      <c r="W5059" s="4">
        <f t="shared" ref="W5059:Y5059" si="5066">IF(OR(J5059 = "ERROR", J5059 = ""), "UNKNOWN", J5059)</f>
        <v>5</v>
      </c>
      <c r="X5059" s="4">
        <f t="shared" si="5066"/>
        <v>5</v>
      </c>
      <c r="Y5059" s="4">
        <f t="shared" si="5066"/>
        <v>25</v>
      </c>
      <c r="Z5059" s="5">
        <f t="shared" si="9"/>
        <v>45268</v>
      </c>
    </row>
    <row r="5060">
      <c r="A5060" s="1" t="s">
        <v>5097</v>
      </c>
      <c r="B5060" s="1" t="s">
        <v>44</v>
      </c>
      <c r="C5060" s="1">
        <v>3.0</v>
      </c>
      <c r="D5060" s="1">
        <v>4.0</v>
      </c>
      <c r="E5060" s="1">
        <v>12.0</v>
      </c>
      <c r="F5060" s="1" t="s">
        <v>23</v>
      </c>
      <c r="H5060" s="2">
        <v>45173.0</v>
      </c>
      <c r="J5060" s="3">
        <f t="shared" si="2"/>
        <v>3</v>
      </c>
      <c r="K5060" s="4">
        <f t="shared" si="3"/>
        <v>4</v>
      </c>
      <c r="L5060" s="4">
        <f t="shared" si="4"/>
        <v>12</v>
      </c>
      <c r="S5060" s="1" t="s">
        <v>5097</v>
      </c>
      <c r="T5060" s="4" t="str">
        <f t="shared" si="5"/>
        <v>Sandwich</v>
      </c>
      <c r="U5060" s="4" t="str">
        <f t="shared" si="6"/>
        <v>UNKNOWN</v>
      </c>
      <c r="V5060" s="4" t="str">
        <f t="shared" si="7"/>
        <v>Credit Card</v>
      </c>
      <c r="W5060" s="4">
        <f t="shared" ref="W5060:Y5060" si="5067">IF(OR(J5060 = "ERROR", J5060 = ""), "UNKNOWN", J5060)</f>
        <v>3</v>
      </c>
      <c r="X5060" s="4">
        <f t="shared" si="5067"/>
        <v>4</v>
      </c>
      <c r="Y5060" s="4">
        <f t="shared" si="5067"/>
        <v>12</v>
      </c>
      <c r="Z5060" s="5">
        <f t="shared" si="9"/>
        <v>45173</v>
      </c>
    </row>
    <row r="5061">
      <c r="A5061" s="1" t="s">
        <v>5098</v>
      </c>
      <c r="B5061" s="1" t="s">
        <v>32</v>
      </c>
      <c r="C5061" s="1">
        <v>5.0</v>
      </c>
      <c r="D5061" s="1">
        <v>1.0</v>
      </c>
      <c r="E5061" s="1">
        <v>5.0</v>
      </c>
      <c r="F5061" s="1" t="s">
        <v>28</v>
      </c>
      <c r="G5061" s="1" t="s">
        <v>24</v>
      </c>
      <c r="H5061" s="2">
        <v>45269.0</v>
      </c>
      <c r="J5061" s="3">
        <f t="shared" si="2"/>
        <v>5</v>
      </c>
      <c r="K5061" s="4">
        <f t="shared" si="3"/>
        <v>1</v>
      </c>
      <c r="L5061" s="4">
        <f t="shared" si="4"/>
        <v>5</v>
      </c>
      <c r="S5061" s="1" t="s">
        <v>5098</v>
      </c>
      <c r="T5061" s="4" t="str">
        <f t="shared" si="5"/>
        <v>Cookie</v>
      </c>
      <c r="U5061" s="4" t="str">
        <f t="shared" si="6"/>
        <v>Takeaway</v>
      </c>
      <c r="V5061" s="4" t="str">
        <f t="shared" si="7"/>
        <v>Cash</v>
      </c>
      <c r="W5061" s="4">
        <f t="shared" ref="W5061:Y5061" si="5068">IF(OR(J5061 = "ERROR", J5061 = ""), "UNKNOWN", J5061)</f>
        <v>5</v>
      </c>
      <c r="X5061" s="4">
        <f t="shared" si="5068"/>
        <v>1</v>
      </c>
      <c r="Y5061" s="4">
        <f t="shared" si="5068"/>
        <v>5</v>
      </c>
      <c r="Z5061" s="5">
        <f t="shared" si="9"/>
        <v>45269</v>
      </c>
    </row>
    <row r="5062">
      <c r="A5062" s="1" t="s">
        <v>5099</v>
      </c>
      <c r="B5062" s="1" t="s">
        <v>55</v>
      </c>
      <c r="C5062" s="1">
        <v>2.0</v>
      </c>
      <c r="D5062" s="1">
        <v>3.0</v>
      </c>
      <c r="E5062" s="1">
        <v>6.0</v>
      </c>
      <c r="F5062" s="1" t="s">
        <v>30</v>
      </c>
      <c r="G5062" s="1" t="s">
        <v>24</v>
      </c>
      <c r="H5062" s="6">
        <v>45291.0</v>
      </c>
      <c r="J5062" s="3">
        <f t="shared" si="2"/>
        <v>2</v>
      </c>
      <c r="K5062" s="4">
        <f t="shared" si="3"/>
        <v>3</v>
      </c>
      <c r="L5062" s="4">
        <f t="shared" si="4"/>
        <v>6</v>
      </c>
      <c r="S5062" s="1" t="s">
        <v>5099</v>
      </c>
      <c r="T5062" s="4" t="str">
        <f t="shared" si="5"/>
        <v>Juice</v>
      </c>
      <c r="U5062" s="4" t="str">
        <f t="shared" si="6"/>
        <v>Takeaway</v>
      </c>
      <c r="V5062" s="4" t="str">
        <f t="shared" si="7"/>
        <v>UNKNOWN</v>
      </c>
      <c r="W5062" s="4">
        <f t="shared" ref="W5062:Y5062" si="5069">IF(OR(J5062 = "ERROR", J5062 = ""), "UNKNOWN", J5062)</f>
        <v>2</v>
      </c>
      <c r="X5062" s="4">
        <f t="shared" si="5069"/>
        <v>3</v>
      </c>
      <c r="Y5062" s="4">
        <f t="shared" si="5069"/>
        <v>6</v>
      </c>
      <c r="Z5062" s="7">
        <f t="shared" si="9"/>
        <v>45291</v>
      </c>
    </row>
    <row r="5063">
      <c r="A5063" s="1" t="s">
        <v>5100</v>
      </c>
      <c r="B5063" s="1" t="s">
        <v>44</v>
      </c>
      <c r="C5063" s="1">
        <v>2.0</v>
      </c>
      <c r="D5063" s="1">
        <v>4.0</v>
      </c>
      <c r="E5063" s="1">
        <v>8.0</v>
      </c>
      <c r="F5063" s="1" t="s">
        <v>23</v>
      </c>
      <c r="H5063" s="6">
        <v>45222.0</v>
      </c>
      <c r="J5063" s="3">
        <f t="shared" si="2"/>
        <v>2</v>
      </c>
      <c r="K5063" s="4">
        <f t="shared" si="3"/>
        <v>4</v>
      </c>
      <c r="L5063" s="4">
        <f t="shared" si="4"/>
        <v>8</v>
      </c>
      <c r="S5063" s="1" t="s">
        <v>5100</v>
      </c>
      <c r="T5063" s="4" t="str">
        <f t="shared" si="5"/>
        <v>Sandwich</v>
      </c>
      <c r="U5063" s="4" t="str">
        <f t="shared" si="6"/>
        <v>UNKNOWN</v>
      </c>
      <c r="V5063" s="4" t="str">
        <f t="shared" si="7"/>
        <v>Credit Card</v>
      </c>
      <c r="W5063" s="4">
        <f t="shared" ref="W5063:Y5063" si="5070">IF(OR(J5063 = "ERROR", J5063 = ""), "UNKNOWN", J5063)</f>
        <v>2</v>
      </c>
      <c r="X5063" s="4">
        <f t="shared" si="5070"/>
        <v>4</v>
      </c>
      <c r="Y5063" s="4">
        <f t="shared" si="5070"/>
        <v>8</v>
      </c>
      <c r="Z5063" s="7">
        <f t="shared" si="9"/>
        <v>45222</v>
      </c>
    </row>
    <row r="5064">
      <c r="A5064" s="1" t="s">
        <v>5101</v>
      </c>
      <c r="B5064" s="1" t="s">
        <v>55</v>
      </c>
      <c r="C5064" s="1">
        <v>5.0</v>
      </c>
      <c r="D5064" s="1">
        <v>3.0</v>
      </c>
      <c r="E5064" s="1">
        <v>15.0</v>
      </c>
      <c r="F5064" s="1" t="s">
        <v>25</v>
      </c>
      <c r="G5064" s="1" t="s">
        <v>24</v>
      </c>
      <c r="H5064" s="2">
        <v>44978.0</v>
      </c>
      <c r="J5064" s="3">
        <f t="shared" si="2"/>
        <v>5</v>
      </c>
      <c r="K5064" s="4">
        <f t="shared" si="3"/>
        <v>3</v>
      </c>
      <c r="L5064" s="4">
        <f t="shared" si="4"/>
        <v>15</v>
      </c>
      <c r="S5064" s="1" t="s">
        <v>5101</v>
      </c>
      <c r="T5064" s="4" t="str">
        <f t="shared" si="5"/>
        <v>Juice</v>
      </c>
      <c r="U5064" s="4" t="str">
        <f t="shared" si="6"/>
        <v>Takeaway</v>
      </c>
      <c r="V5064" s="4" t="str">
        <f t="shared" si="7"/>
        <v>UNKNOWN</v>
      </c>
      <c r="W5064" s="4">
        <f t="shared" ref="W5064:Y5064" si="5071">IF(OR(J5064 = "ERROR", J5064 = ""), "UNKNOWN", J5064)</f>
        <v>5</v>
      </c>
      <c r="X5064" s="4">
        <f t="shared" si="5071"/>
        <v>3</v>
      </c>
      <c r="Y5064" s="4">
        <f t="shared" si="5071"/>
        <v>15</v>
      </c>
      <c r="Z5064" s="5">
        <f t="shared" si="9"/>
        <v>44978</v>
      </c>
    </row>
    <row r="5065">
      <c r="A5065" s="1" t="s">
        <v>5102</v>
      </c>
      <c r="B5065" s="1" t="s">
        <v>32</v>
      </c>
      <c r="C5065" s="1">
        <v>1.0</v>
      </c>
      <c r="D5065" s="1">
        <v>1.0</v>
      </c>
      <c r="E5065" s="1">
        <v>1.0</v>
      </c>
      <c r="F5065" s="1" t="s">
        <v>23</v>
      </c>
      <c r="H5065" s="2">
        <v>45193.0</v>
      </c>
      <c r="J5065" s="3">
        <f t="shared" si="2"/>
        <v>1</v>
      </c>
      <c r="K5065" s="4">
        <f t="shared" si="3"/>
        <v>1</v>
      </c>
      <c r="L5065" s="4">
        <f t="shared" si="4"/>
        <v>1</v>
      </c>
      <c r="S5065" s="1" t="s">
        <v>5102</v>
      </c>
      <c r="T5065" s="4" t="str">
        <f t="shared" si="5"/>
        <v>Cookie</v>
      </c>
      <c r="U5065" s="4" t="str">
        <f t="shared" si="6"/>
        <v>UNKNOWN</v>
      </c>
      <c r="V5065" s="4" t="str">
        <f t="shared" si="7"/>
        <v>Credit Card</v>
      </c>
      <c r="W5065" s="4">
        <f t="shared" ref="W5065:Y5065" si="5072">IF(OR(J5065 = "ERROR", J5065 = ""), "UNKNOWN", J5065)</f>
        <v>1</v>
      </c>
      <c r="X5065" s="4">
        <f t="shared" si="5072"/>
        <v>1</v>
      </c>
      <c r="Y5065" s="4">
        <f t="shared" si="5072"/>
        <v>1</v>
      </c>
      <c r="Z5065" s="5">
        <f t="shared" si="9"/>
        <v>45193</v>
      </c>
    </row>
    <row r="5066">
      <c r="A5066" s="1" t="s">
        <v>5103</v>
      </c>
      <c r="B5066" s="1" t="s">
        <v>22</v>
      </c>
      <c r="C5066" s="1">
        <v>2.0</v>
      </c>
      <c r="D5066" s="1">
        <v>2.0</v>
      </c>
      <c r="E5066" s="1">
        <v>4.0</v>
      </c>
      <c r="G5066" s="1" t="s">
        <v>29</v>
      </c>
      <c r="H5066" s="6">
        <v>45230.0</v>
      </c>
      <c r="J5066" s="3">
        <f t="shared" si="2"/>
        <v>2</v>
      </c>
      <c r="K5066" s="4">
        <f t="shared" si="3"/>
        <v>2</v>
      </c>
      <c r="L5066" s="4">
        <f t="shared" si="4"/>
        <v>4</v>
      </c>
      <c r="S5066" s="1" t="s">
        <v>5103</v>
      </c>
      <c r="T5066" s="4" t="str">
        <f t="shared" si="5"/>
        <v>Coffee</v>
      </c>
      <c r="U5066" s="4" t="str">
        <f t="shared" si="6"/>
        <v>In-store</v>
      </c>
      <c r="V5066" s="4" t="str">
        <f t="shared" si="7"/>
        <v>UNKNOWN</v>
      </c>
      <c r="W5066" s="4">
        <f t="shared" ref="W5066:Y5066" si="5073">IF(OR(J5066 = "ERROR", J5066 = ""), "UNKNOWN", J5066)</f>
        <v>2</v>
      </c>
      <c r="X5066" s="4">
        <f t="shared" si="5073"/>
        <v>2</v>
      </c>
      <c r="Y5066" s="4">
        <f t="shared" si="5073"/>
        <v>4</v>
      </c>
      <c r="Z5066" s="7">
        <f t="shared" si="9"/>
        <v>45230</v>
      </c>
    </row>
    <row r="5067">
      <c r="A5067" s="1" t="s">
        <v>5104</v>
      </c>
      <c r="B5067" s="1" t="s">
        <v>55</v>
      </c>
      <c r="C5067" s="1">
        <v>5.0</v>
      </c>
      <c r="D5067" s="1">
        <v>3.0</v>
      </c>
      <c r="E5067" s="1">
        <v>15.0</v>
      </c>
      <c r="G5067" s="1" t="s">
        <v>29</v>
      </c>
      <c r="H5067" s="2">
        <v>45059.0</v>
      </c>
      <c r="J5067" s="3">
        <f t="shared" si="2"/>
        <v>5</v>
      </c>
      <c r="K5067" s="4">
        <f t="shared" si="3"/>
        <v>3</v>
      </c>
      <c r="L5067" s="4">
        <f t="shared" si="4"/>
        <v>15</v>
      </c>
      <c r="S5067" s="1" t="s">
        <v>5104</v>
      </c>
      <c r="T5067" s="4" t="str">
        <f t="shared" si="5"/>
        <v>Juice</v>
      </c>
      <c r="U5067" s="4" t="str">
        <f t="shared" si="6"/>
        <v>In-store</v>
      </c>
      <c r="V5067" s="4" t="str">
        <f t="shared" si="7"/>
        <v>UNKNOWN</v>
      </c>
      <c r="W5067" s="4">
        <f t="shared" ref="W5067:Y5067" si="5074">IF(OR(J5067 = "ERROR", J5067 = ""), "UNKNOWN", J5067)</f>
        <v>5</v>
      </c>
      <c r="X5067" s="4">
        <f t="shared" si="5074"/>
        <v>3</v>
      </c>
      <c r="Y5067" s="4">
        <f t="shared" si="5074"/>
        <v>15</v>
      </c>
      <c r="Z5067" s="5">
        <f t="shared" si="9"/>
        <v>45059</v>
      </c>
    </row>
    <row r="5068">
      <c r="A5068" s="1" t="s">
        <v>5105</v>
      </c>
      <c r="B5068" s="1" t="s">
        <v>32</v>
      </c>
      <c r="C5068" s="1">
        <v>3.0</v>
      </c>
      <c r="D5068" s="1">
        <v>1.0</v>
      </c>
      <c r="E5068" s="1">
        <v>3.0</v>
      </c>
      <c r="H5068" s="6">
        <v>45258.0</v>
      </c>
      <c r="J5068" s="3">
        <f t="shared" si="2"/>
        <v>3</v>
      </c>
      <c r="K5068" s="4">
        <f t="shared" si="3"/>
        <v>1</v>
      </c>
      <c r="L5068" s="4">
        <f t="shared" si="4"/>
        <v>3</v>
      </c>
      <c r="S5068" s="1" t="s">
        <v>5105</v>
      </c>
      <c r="T5068" s="4" t="str">
        <f t="shared" si="5"/>
        <v>Cookie</v>
      </c>
      <c r="U5068" s="4" t="str">
        <f t="shared" si="6"/>
        <v>UNKNOWN</v>
      </c>
      <c r="V5068" s="4" t="str">
        <f t="shared" si="7"/>
        <v>UNKNOWN</v>
      </c>
      <c r="W5068" s="4">
        <f t="shared" ref="W5068:Y5068" si="5075">IF(OR(J5068 = "ERROR", J5068 = ""), "UNKNOWN", J5068)</f>
        <v>3</v>
      </c>
      <c r="X5068" s="4">
        <f t="shared" si="5075"/>
        <v>1</v>
      </c>
      <c r="Y5068" s="4">
        <f t="shared" si="5075"/>
        <v>3</v>
      </c>
      <c r="Z5068" s="7">
        <f t="shared" si="9"/>
        <v>45258</v>
      </c>
    </row>
    <row r="5069">
      <c r="A5069" s="1" t="s">
        <v>5106</v>
      </c>
      <c r="B5069" s="1" t="s">
        <v>44</v>
      </c>
      <c r="C5069" s="1">
        <v>1.0</v>
      </c>
      <c r="D5069" s="1">
        <v>4.0</v>
      </c>
      <c r="E5069" s="1">
        <v>4.0</v>
      </c>
      <c r="F5069" s="1" t="s">
        <v>28</v>
      </c>
      <c r="G5069" s="1" t="s">
        <v>29</v>
      </c>
      <c r="H5069" s="2">
        <v>45186.0</v>
      </c>
      <c r="J5069" s="3">
        <f t="shared" si="2"/>
        <v>1</v>
      </c>
      <c r="K5069" s="4">
        <f t="shared" si="3"/>
        <v>4</v>
      </c>
      <c r="L5069" s="4">
        <f t="shared" si="4"/>
        <v>4</v>
      </c>
      <c r="S5069" s="1" t="s">
        <v>5106</v>
      </c>
      <c r="T5069" s="4" t="str">
        <f t="shared" si="5"/>
        <v>Sandwich</v>
      </c>
      <c r="U5069" s="4" t="str">
        <f t="shared" si="6"/>
        <v>In-store</v>
      </c>
      <c r="V5069" s="4" t="str">
        <f t="shared" si="7"/>
        <v>Cash</v>
      </c>
      <c r="W5069" s="4">
        <f t="shared" ref="W5069:Y5069" si="5076">IF(OR(J5069 = "ERROR", J5069 = ""), "UNKNOWN", J5069)</f>
        <v>1</v>
      </c>
      <c r="X5069" s="4">
        <f t="shared" si="5076"/>
        <v>4</v>
      </c>
      <c r="Y5069" s="4">
        <f t="shared" si="5076"/>
        <v>4</v>
      </c>
      <c r="Z5069" s="5">
        <f t="shared" si="9"/>
        <v>45186</v>
      </c>
    </row>
    <row r="5070">
      <c r="A5070" s="1" t="s">
        <v>5107</v>
      </c>
      <c r="B5070" s="1" t="s">
        <v>30</v>
      </c>
      <c r="C5070" s="1">
        <v>2.0</v>
      </c>
      <c r="D5070" s="1">
        <v>2.0</v>
      </c>
      <c r="E5070" s="1">
        <v>4.0</v>
      </c>
      <c r="F5070" s="1" t="s">
        <v>23</v>
      </c>
      <c r="H5070" s="2">
        <v>45093.0</v>
      </c>
      <c r="J5070" s="3">
        <f t="shared" si="2"/>
        <v>2</v>
      </c>
      <c r="K5070" s="4">
        <f t="shared" si="3"/>
        <v>2</v>
      </c>
      <c r="L5070" s="4">
        <f t="shared" si="4"/>
        <v>4</v>
      </c>
      <c r="S5070" s="1" t="s">
        <v>5107</v>
      </c>
      <c r="T5070" s="4" t="str">
        <f t="shared" si="5"/>
        <v>UNKNOWN</v>
      </c>
      <c r="U5070" s="4" t="str">
        <f t="shared" si="6"/>
        <v>UNKNOWN</v>
      </c>
      <c r="V5070" s="4" t="str">
        <f t="shared" si="7"/>
        <v>Credit Card</v>
      </c>
      <c r="W5070" s="4">
        <f t="shared" ref="W5070:Y5070" si="5077">IF(OR(J5070 = "ERROR", J5070 = ""), "UNKNOWN", J5070)</f>
        <v>2</v>
      </c>
      <c r="X5070" s="4">
        <f t="shared" si="5077"/>
        <v>2</v>
      </c>
      <c r="Y5070" s="4">
        <f t="shared" si="5077"/>
        <v>4</v>
      </c>
      <c r="Z5070" s="5">
        <f t="shared" si="9"/>
        <v>45093</v>
      </c>
    </row>
    <row r="5071">
      <c r="A5071" s="1" t="s">
        <v>5108</v>
      </c>
      <c r="B5071" s="1" t="s">
        <v>55</v>
      </c>
      <c r="C5071" s="1">
        <v>3.0</v>
      </c>
      <c r="D5071" s="1">
        <v>3.0</v>
      </c>
      <c r="E5071" s="1" t="s">
        <v>25</v>
      </c>
      <c r="F5071" s="1" t="s">
        <v>23</v>
      </c>
      <c r="H5071" s="2">
        <v>45116.0</v>
      </c>
      <c r="J5071" s="3">
        <f t="shared" si="2"/>
        <v>3</v>
      </c>
      <c r="K5071" s="4">
        <f t="shared" si="3"/>
        <v>3</v>
      </c>
      <c r="L5071" s="4">
        <f t="shared" si="4"/>
        <v>9</v>
      </c>
      <c r="S5071" s="1" t="s">
        <v>5108</v>
      </c>
      <c r="T5071" s="4" t="str">
        <f t="shared" si="5"/>
        <v>Juice</v>
      </c>
      <c r="U5071" s="4" t="str">
        <f t="shared" si="6"/>
        <v>UNKNOWN</v>
      </c>
      <c r="V5071" s="4" t="str">
        <f t="shared" si="7"/>
        <v>Credit Card</v>
      </c>
      <c r="W5071" s="4">
        <f t="shared" ref="W5071:Y5071" si="5078">IF(OR(J5071 = "ERROR", J5071 = ""), "UNKNOWN", J5071)</f>
        <v>3</v>
      </c>
      <c r="X5071" s="4">
        <f t="shared" si="5078"/>
        <v>3</v>
      </c>
      <c r="Y5071" s="4">
        <f t="shared" si="5078"/>
        <v>9</v>
      </c>
      <c r="Z5071" s="5">
        <f t="shared" si="9"/>
        <v>45116</v>
      </c>
    </row>
    <row r="5072">
      <c r="A5072" s="1" t="s">
        <v>5109</v>
      </c>
      <c r="B5072" s="1" t="s">
        <v>32</v>
      </c>
      <c r="C5072" s="1">
        <v>4.0</v>
      </c>
      <c r="D5072" s="1">
        <v>1.0</v>
      </c>
      <c r="E5072" s="1">
        <v>4.0</v>
      </c>
      <c r="G5072" s="1" t="s">
        <v>29</v>
      </c>
      <c r="H5072" s="2">
        <v>45111.0</v>
      </c>
      <c r="J5072" s="3">
        <f t="shared" si="2"/>
        <v>4</v>
      </c>
      <c r="K5072" s="4">
        <f t="shared" si="3"/>
        <v>1</v>
      </c>
      <c r="L5072" s="4">
        <f t="shared" si="4"/>
        <v>4</v>
      </c>
      <c r="S5072" s="1" t="s">
        <v>5109</v>
      </c>
      <c r="T5072" s="4" t="str">
        <f t="shared" si="5"/>
        <v>Cookie</v>
      </c>
      <c r="U5072" s="4" t="str">
        <f t="shared" si="6"/>
        <v>In-store</v>
      </c>
      <c r="V5072" s="4" t="str">
        <f t="shared" si="7"/>
        <v>UNKNOWN</v>
      </c>
      <c r="W5072" s="4">
        <f t="shared" ref="W5072:Y5072" si="5079">IF(OR(J5072 = "ERROR", J5072 = ""), "UNKNOWN", J5072)</f>
        <v>4</v>
      </c>
      <c r="X5072" s="4">
        <f t="shared" si="5079"/>
        <v>1</v>
      </c>
      <c r="Y5072" s="4">
        <f t="shared" si="5079"/>
        <v>4</v>
      </c>
      <c r="Z5072" s="5">
        <f t="shared" si="9"/>
        <v>45111</v>
      </c>
    </row>
    <row r="5073">
      <c r="A5073" s="1" t="s">
        <v>5110</v>
      </c>
      <c r="B5073" s="1" t="s">
        <v>27</v>
      </c>
      <c r="C5073" s="1">
        <v>5.0</v>
      </c>
      <c r="D5073" s="1">
        <v>3.0</v>
      </c>
      <c r="E5073" s="1">
        <v>15.0</v>
      </c>
      <c r="F5073" s="1" t="s">
        <v>23</v>
      </c>
      <c r="H5073" s="1" t="s">
        <v>30</v>
      </c>
      <c r="J5073" s="3">
        <f t="shared" si="2"/>
        <v>5</v>
      </c>
      <c r="K5073" s="4">
        <f t="shared" si="3"/>
        <v>3</v>
      </c>
      <c r="L5073" s="4">
        <f t="shared" si="4"/>
        <v>15</v>
      </c>
      <c r="S5073" s="1" t="s">
        <v>5110</v>
      </c>
      <c r="T5073" s="4" t="str">
        <f t="shared" si="5"/>
        <v>Cake</v>
      </c>
      <c r="U5073" s="4" t="str">
        <f t="shared" si="6"/>
        <v>UNKNOWN</v>
      </c>
      <c r="V5073" s="4" t="str">
        <f t="shared" si="7"/>
        <v>Credit Card</v>
      </c>
      <c r="W5073" s="4">
        <f t="shared" ref="W5073:Y5073" si="5080">IF(OR(J5073 = "ERROR", J5073 = ""), "UNKNOWN", J5073)</f>
        <v>5</v>
      </c>
      <c r="X5073" s="4">
        <f t="shared" si="5080"/>
        <v>3</v>
      </c>
      <c r="Y5073" s="4">
        <f t="shared" si="5080"/>
        <v>15</v>
      </c>
      <c r="Z5073" s="4" t="str">
        <f t="shared" si="9"/>
        <v>UNKNOWN</v>
      </c>
    </row>
    <row r="5074">
      <c r="A5074" s="1" t="s">
        <v>5111</v>
      </c>
      <c r="B5074" s="1" t="s">
        <v>36</v>
      </c>
      <c r="C5074" s="1">
        <v>5.0</v>
      </c>
      <c r="D5074" s="1">
        <v>5.0</v>
      </c>
      <c r="E5074" s="1">
        <v>25.0</v>
      </c>
      <c r="F5074" s="1" t="s">
        <v>23</v>
      </c>
      <c r="H5074" s="2">
        <v>45154.0</v>
      </c>
      <c r="J5074" s="3">
        <f t="shared" si="2"/>
        <v>5</v>
      </c>
      <c r="K5074" s="4">
        <f t="shared" si="3"/>
        <v>5</v>
      </c>
      <c r="L5074" s="4">
        <f t="shared" si="4"/>
        <v>25</v>
      </c>
      <c r="S5074" s="1" t="s">
        <v>5111</v>
      </c>
      <c r="T5074" s="4" t="str">
        <f t="shared" si="5"/>
        <v>Salad</v>
      </c>
      <c r="U5074" s="4" t="str">
        <f t="shared" si="6"/>
        <v>UNKNOWN</v>
      </c>
      <c r="V5074" s="4" t="str">
        <f t="shared" si="7"/>
        <v>Credit Card</v>
      </c>
      <c r="W5074" s="4">
        <f t="shared" ref="W5074:Y5074" si="5081">IF(OR(J5074 = "ERROR", J5074 = ""), "UNKNOWN", J5074)</f>
        <v>5</v>
      </c>
      <c r="X5074" s="4">
        <f t="shared" si="5081"/>
        <v>5</v>
      </c>
      <c r="Y5074" s="4">
        <f t="shared" si="5081"/>
        <v>25</v>
      </c>
      <c r="Z5074" s="5">
        <f t="shared" si="9"/>
        <v>45154</v>
      </c>
    </row>
    <row r="5075">
      <c r="A5075" s="1" t="s">
        <v>5112</v>
      </c>
      <c r="B5075" s="1" t="s">
        <v>41</v>
      </c>
      <c r="C5075" s="1">
        <v>2.0</v>
      </c>
      <c r="D5075" s="1">
        <v>4.0</v>
      </c>
      <c r="E5075" s="1">
        <v>8.0</v>
      </c>
      <c r="F5075" s="1" t="s">
        <v>39</v>
      </c>
      <c r="H5075" s="2">
        <v>45018.0</v>
      </c>
      <c r="J5075" s="3">
        <f t="shared" si="2"/>
        <v>2</v>
      </c>
      <c r="K5075" s="4">
        <f t="shared" si="3"/>
        <v>4</v>
      </c>
      <c r="L5075" s="4">
        <f t="shared" si="4"/>
        <v>8</v>
      </c>
      <c r="S5075" s="1" t="s">
        <v>5112</v>
      </c>
      <c r="T5075" s="4" t="str">
        <f t="shared" si="5"/>
        <v>Smoothie</v>
      </c>
      <c r="U5075" s="4" t="str">
        <f t="shared" si="6"/>
        <v>UNKNOWN</v>
      </c>
      <c r="V5075" s="4" t="str">
        <f t="shared" si="7"/>
        <v>Digital Wallet</v>
      </c>
      <c r="W5075" s="4">
        <f t="shared" ref="W5075:Y5075" si="5082">IF(OR(J5075 = "ERROR", J5075 = ""), "UNKNOWN", J5075)</f>
        <v>2</v>
      </c>
      <c r="X5075" s="4">
        <f t="shared" si="5082"/>
        <v>4</v>
      </c>
      <c r="Y5075" s="4">
        <f t="shared" si="5082"/>
        <v>8</v>
      </c>
      <c r="Z5075" s="5">
        <f t="shared" si="9"/>
        <v>45018</v>
      </c>
    </row>
    <row r="5076">
      <c r="A5076" s="1" t="s">
        <v>5113</v>
      </c>
      <c r="B5076" s="1" t="s">
        <v>55</v>
      </c>
      <c r="C5076" s="1">
        <v>5.0</v>
      </c>
      <c r="D5076" s="1">
        <v>3.0</v>
      </c>
      <c r="E5076" s="1">
        <v>15.0</v>
      </c>
      <c r="F5076" s="1" t="s">
        <v>39</v>
      </c>
      <c r="G5076" s="1" t="s">
        <v>29</v>
      </c>
      <c r="H5076" s="2">
        <v>45020.0</v>
      </c>
      <c r="J5076" s="3">
        <f t="shared" si="2"/>
        <v>5</v>
      </c>
      <c r="K5076" s="4">
        <f t="shared" si="3"/>
        <v>3</v>
      </c>
      <c r="L5076" s="4">
        <f t="shared" si="4"/>
        <v>15</v>
      </c>
      <c r="S5076" s="1" t="s">
        <v>5113</v>
      </c>
      <c r="T5076" s="4" t="str">
        <f t="shared" si="5"/>
        <v>Juice</v>
      </c>
      <c r="U5076" s="4" t="str">
        <f t="shared" si="6"/>
        <v>In-store</v>
      </c>
      <c r="V5076" s="4" t="str">
        <f t="shared" si="7"/>
        <v>Digital Wallet</v>
      </c>
      <c r="W5076" s="4">
        <f t="shared" ref="W5076:Y5076" si="5083">IF(OR(J5076 = "ERROR", J5076 = ""), "UNKNOWN", J5076)</f>
        <v>5</v>
      </c>
      <c r="X5076" s="4">
        <f t="shared" si="5083"/>
        <v>3</v>
      </c>
      <c r="Y5076" s="4">
        <f t="shared" si="5083"/>
        <v>15</v>
      </c>
      <c r="Z5076" s="5">
        <f t="shared" si="9"/>
        <v>45020</v>
      </c>
    </row>
    <row r="5077">
      <c r="A5077" s="1" t="s">
        <v>5114</v>
      </c>
      <c r="B5077" s="1" t="s">
        <v>81</v>
      </c>
      <c r="C5077" s="1">
        <v>5.0</v>
      </c>
      <c r="D5077" s="1">
        <v>1.5</v>
      </c>
      <c r="E5077" s="1">
        <v>7.5</v>
      </c>
      <c r="F5077" s="1" t="s">
        <v>28</v>
      </c>
      <c r="H5077" s="2">
        <v>45202.0</v>
      </c>
      <c r="J5077" s="3">
        <f t="shared" si="2"/>
        <v>5</v>
      </c>
      <c r="K5077" s="4">
        <f t="shared" si="3"/>
        <v>1.5</v>
      </c>
      <c r="L5077" s="4">
        <f t="shared" si="4"/>
        <v>7.5</v>
      </c>
      <c r="S5077" s="1" t="s">
        <v>5114</v>
      </c>
      <c r="T5077" s="4" t="str">
        <f t="shared" si="5"/>
        <v>Tea</v>
      </c>
      <c r="U5077" s="4" t="str">
        <f t="shared" si="6"/>
        <v>UNKNOWN</v>
      </c>
      <c r="V5077" s="4" t="str">
        <f t="shared" si="7"/>
        <v>Cash</v>
      </c>
      <c r="W5077" s="4">
        <f t="shared" ref="W5077:Y5077" si="5084">IF(OR(J5077 = "ERROR", J5077 = ""), "UNKNOWN", J5077)</f>
        <v>5</v>
      </c>
      <c r="X5077" s="4">
        <f t="shared" si="5084"/>
        <v>1.5</v>
      </c>
      <c r="Y5077" s="4">
        <f t="shared" si="5084"/>
        <v>7.5</v>
      </c>
      <c r="Z5077" s="5">
        <f t="shared" si="9"/>
        <v>45202</v>
      </c>
    </row>
    <row r="5078">
      <c r="A5078" s="1" t="s">
        <v>5115</v>
      </c>
      <c r="B5078" s="1" t="s">
        <v>44</v>
      </c>
      <c r="C5078" s="1">
        <v>5.0</v>
      </c>
      <c r="D5078" s="1">
        <v>4.0</v>
      </c>
      <c r="E5078" s="1">
        <v>20.0</v>
      </c>
      <c r="F5078" s="1" t="s">
        <v>28</v>
      </c>
      <c r="G5078" s="1" t="s">
        <v>25</v>
      </c>
      <c r="J5078" s="3">
        <f t="shared" si="2"/>
        <v>5</v>
      </c>
      <c r="K5078" s="4">
        <f t="shared" si="3"/>
        <v>4</v>
      </c>
      <c r="L5078" s="4">
        <f t="shared" si="4"/>
        <v>20</v>
      </c>
      <c r="S5078" s="1" t="s">
        <v>5115</v>
      </c>
      <c r="T5078" s="4" t="str">
        <f t="shared" si="5"/>
        <v>Sandwich</v>
      </c>
      <c r="U5078" s="4" t="str">
        <f t="shared" si="6"/>
        <v>UNKNOWN</v>
      </c>
      <c r="V5078" s="4" t="str">
        <f t="shared" si="7"/>
        <v>Cash</v>
      </c>
      <c r="W5078" s="4">
        <f t="shared" ref="W5078:Y5078" si="5085">IF(OR(J5078 = "ERROR", J5078 = ""), "UNKNOWN", J5078)</f>
        <v>5</v>
      </c>
      <c r="X5078" s="4">
        <f t="shared" si="5085"/>
        <v>4</v>
      </c>
      <c r="Y5078" s="4">
        <f t="shared" si="5085"/>
        <v>20</v>
      </c>
      <c r="Z5078" s="4" t="str">
        <f t="shared" si="9"/>
        <v>UNKNOWN</v>
      </c>
    </row>
    <row r="5079">
      <c r="A5079" s="1" t="s">
        <v>5116</v>
      </c>
      <c r="B5079" s="1" t="s">
        <v>22</v>
      </c>
      <c r="C5079" s="1">
        <v>5.0</v>
      </c>
      <c r="D5079" s="1">
        <v>2.0</v>
      </c>
      <c r="E5079" s="1">
        <v>10.0</v>
      </c>
      <c r="G5079" s="1" t="s">
        <v>24</v>
      </c>
      <c r="H5079" s="2">
        <v>45084.0</v>
      </c>
      <c r="J5079" s="3">
        <f t="shared" si="2"/>
        <v>5</v>
      </c>
      <c r="K5079" s="4">
        <f t="shared" si="3"/>
        <v>2</v>
      </c>
      <c r="L5079" s="4">
        <f t="shared" si="4"/>
        <v>10</v>
      </c>
      <c r="S5079" s="1" t="s">
        <v>5116</v>
      </c>
      <c r="T5079" s="4" t="str">
        <f t="shared" si="5"/>
        <v>Coffee</v>
      </c>
      <c r="U5079" s="4" t="str">
        <f t="shared" si="6"/>
        <v>Takeaway</v>
      </c>
      <c r="V5079" s="4" t="str">
        <f t="shared" si="7"/>
        <v>UNKNOWN</v>
      </c>
      <c r="W5079" s="4">
        <f t="shared" ref="W5079:Y5079" si="5086">IF(OR(J5079 = "ERROR", J5079 = ""), "UNKNOWN", J5079)</f>
        <v>5</v>
      </c>
      <c r="X5079" s="4">
        <f t="shared" si="5086"/>
        <v>2</v>
      </c>
      <c r="Y5079" s="4">
        <f t="shared" si="5086"/>
        <v>10</v>
      </c>
      <c r="Z5079" s="5">
        <f t="shared" si="9"/>
        <v>45084</v>
      </c>
    </row>
    <row r="5080">
      <c r="A5080" s="1" t="s">
        <v>5117</v>
      </c>
      <c r="B5080" s="1" t="s">
        <v>32</v>
      </c>
      <c r="C5080" s="1">
        <v>3.0</v>
      </c>
      <c r="D5080" s="1">
        <v>1.0</v>
      </c>
      <c r="E5080" s="1">
        <v>3.0</v>
      </c>
      <c r="H5080" s="1" t="s">
        <v>25</v>
      </c>
      <c r="J5080" s="3">
        <f t="shared" si="2"/>
        <v>3</v>
      </c>
      <c r="K5080" s="4">
        <f t="shared" si="3"/>
        <v>1</v>
      </c>
      <c r="L5080" s="4">
        <f t="shared" si="4"/>
        <v>3</v>
      </c>
      <c r="S5080" s="1" t="s">
        <v>5117</v>
      </c>
      <c r="T5080" s="4" t="str">
        <f t="shared" si="5"/>
        <v>Cookie</v>
      </c>
      <c r="U5080" s="4" t="str">
        <f t="shared" si="6"/>
        <v>UNKNOWN</v>
      </c>
      <c r="V5080" s="4" t="str">
        <f t="shared" si="7"/>
        <v>UNKNOWN</v>
      </c>
      <c r="W5080" s="4">
        <f t="shared" ref="W5080:Y5080" si="5087">IF(OR(J5080 = "ERROR", J5080 = ""), "UNKNOWN", J5080)</f>
        <v>3</v>
      </c>
      <c r="X5080" s="4">
        <f t="shared" si="5087"/>
        <v>1</v>
      </c>
      <c r="Y5080" s="4">
        <f t="shared" si="5087"/>
        <v>3</v>
      </c>
      <c r="Z5080" s="4" t="str">
        <f t="shared" si="9"/>
        <v>UNKNOWN</v>
      </c>
    </row>
    <row r="5081">
      <c r="A5081" s="1" t="s">
        <v>5118</v>
      </c>
      <c r="B5081" s="1" t="s">
        <v>27</v>
      </c>
      <c r="C5081" s="1">
        <v>2.0</v>
      </c>
      <c r="D5081" s="1">
        <v>3.0</v>
      </c>
      <c r="E5081" s="1">
        <v>6.0</v>
      </c>
      <c r="F5081" s="1" t="s">
        <v>39</v>
      </c>
      <c r="H5081" s="2">
        <v>45185.0</v>
      </c>
      <c r="J5081" s="3">
        <f t="shared" si="2"/>
        <v>2</v>
      </c>
      <c r="K5081" s="4">
        <f t="shared" si="3"/>
        <v>3</v>
      </c>
      <c r="L5081" s="4">
        <f t="shared" si="4"/>
        <v>6</v>
      </c>
      <c r="S5081" s="1" t="s">
        <v>5118</v>
      </c>
      <c r="T5081" s="4" t="str">
        <f t="shared" si="5"/>
        <v>Cake</v>
      </c>
      <c r="U5081" s="4" t="str">
        <f t="shared" si="6"/>
        <v>UNKNOWN</v>
      </c>
      <c r="V5081" s="4" t="str">
        <f t="shared" si="7"/>
        <v>Digital Wallet</v>
      </c>
      <c r="W5081" s="4">
        <f t="shared" ref="W5081:Y5081" si="5088">IF(OR(J5081 = "ERROR", J5081 = ""), "UNKNOWN", J5081)</f>
        <v>2</v>
      </c>
      <c r="X5081" s="4">
        <f t="shared" si="5088"/>
        <v>3</v>
      </c>
      <c r="Y5081" s="4">
        <f t="shared" si="5088"/>
        <v>6</v>
      </c>
      <c r="Z5081" s="5">
        <f t="shared" si="9"/>
        <v>45185</v>
      </c>
    </row>
    <row r="5082">
      <c r="A5082" s="1" t="s">
        <v>5119</v>
      </c>
      <c r="B5082" s="1" t="s">
        <v>36</v>
      </c>
      <c r="C5082" s="1">
        <v>2.0</v>
      </c>
      <c r="D5082" s="1" t="s">
        <v>25</v>
      </c>
      <c r="E5082" s="1">
        <v>10.0</v>
      </c>
      <c r="F5082" s="1" t="s">
        <v>23</v>
      </c>
      <c r="G5082" s="1" t="s">
        <v>29</v>
      </c>
      <c r="H5082" s="2">
        <v>44948.0</v>
      </c>
      <c r="J5082" s="3">
        <f t="shared" si="2"/>
        <v>2</v>
      </c>
      <c r="K5082" s="4">
        <f t="shared" si="3"/>
        <v>5</v>
      </c>
      <c r="L5082" s="4">
        <f t="shared" si="4"/>
        <v>10</v>
      </c>
      <c r="S5082" s="1" t="s">
        <v>5119</v>
      </c>
      <c r="T5082" s="4" t="str">
        <f t="shared" si="5"/>
        <v>Salad</v>
      </c>
      <c r="U5082" s="4" t="str">
        <f t="shared" si="6"/>
        <v>In-store</v>
      </c>
      <c r="V5082" s="4" t="str">
        <f t="shared" si="7"/>
        <v>Credit Card</v>
      </c>
      <c r="W5082" s="4">
        <f t="shared" ref="W5082:Y5082" si="5089">IF(OR(J5082 = "ERROR", J5082 = ""), "UNKNOWN", J5082)</f>
        <v>2</v>
      </c>
      <c r="X5082" s="4">
        <f t="shared" si="5089"/>
        <v>5</v>
      </c>
      <c r="Y5082" s="4">
        <f t="shared" si="5089"/>
        <v>10</v>
      </c>
      <c r="Z5082" s="5">
        <f t="shared" si="9"/>
        <v>44948</v>
      </c>
    </row>
    <row r="5083">
      <c r="A5083" s="1" t="s">
        <v>5120</v>
      </c>
      <c r="B5083" s="1" t="s">
        <v>55</v>
      </c>
      <c r="C5083" s="1">
        <v>1.0</v>
      </c>
      <c r="D5083" s="1">
        <v>3.0</v>
      </c>
      <c r="E5083" s="1">
        <v>3.0</v>
      </c>
      <c r="F5083" s="1" t="s">
        <v>23</v>
      </c>
      <c r="H5083" s="2">
        <v>45055.0</v>
      </c>
      <c r="J5083" s="3">
        <f t="shared" si="2"/>
        <v>1</v>
      </c>
      <c r="K5083" s="4">
        <f t="shared" si="3"/>
        <v>3</v>
      </c>
      <c r="L5083" s="4">
        <f t="shared" si="4"/>
        <v>3</v>
      </c>
      <c r="S5083" s="1" t="s">
        <v>5120</v>
      </c>
      <c r="T5083" s="4" t="str">
        <f t="shared" si="5"/>
        <v>Juice</v>
      </c>
      <c r="U5083" s="4" t="str">
        <f t="shared" si="6"/>
        <v>UNKNOWN</v>
      </c>
      <c r="V5083" s="4" t="str">
        <f t="shared" si="7"/>
        <v>Credit Card</v>
      </c>
      <c r="W5083" s="4">
        <f t="shared" ref="W5083:Y5083" si="5090">IF(OR(J5083 = "ERROR", J5083 = ""), "UNKNOWN", J5083)</f>
        <v>1</v>
      </c>
      <c r="X5083" s="4">
        <f t="shared" si="5090"/>
        <v>3</v>
      </c>
      <c r="Y5083" s="4">
        <f t="shared" si="5090"/>
        <v>3</v>
      </c>
      <c r="Z5083" s="5">
        <f t="shared" si="9"/>
        <v>45055</v>
      </c>
    </row>
    <row r="5084">
      <c r="A5084" s="1" t="s">
        <v>5121</v>
      </c>
      <c r="B5084" s="1" t="s">
        <v>55</v>
      </c>
      <c r="C5084" s="1">
        <v>3.0</v>
      </c>
      <c r="D5084" s="1">
        <v>3.0</v>
      </c>
      <c r="E5084" s="1">
        <v>9.0</v>
      </c>
      <c r="F5084" s="1" t="s">
        <v>28</v>
      </c>
      <c r="H5084" s="6">
        <v>45270.0</v>
      </c>
      <c r="J5084" s="3">
        <f t="shared" si="2"/>
        <v>3</v>
      </c>
      <c r="K5084" s="4">
        <f t="shared" si="3"/>
        <v>3</v>
      </c>
      <c r="L5084" s="4">
        <f t="shared" si="4"/>
        <v>9</v>
      </c>
      <c r="S5084" s="1" t="s">
        <v>5121</v>
      </c>
      <c r="T5084" s="4" t="str">
        <f t="shared" si="5"/>
        <v>Juice</v>
      </c>
      <c r="U5084" s="4" t="str">
        <f t="shared" si="6"/>
        <v>UNKNOWN</v>
      </c>
      <c r="V5084" s="4" t="str">
        <f t="shared" si="7"/>
        <v>Cash</v>
      </c>
      <c r="W5084" s="4">
        <f t="shared" ref="W5084:Y5084" si="5091">IF(OR(J5084 = "ERROR", J5084 = ""), "UNKNOWN", J5084)</f>
        <v>3</v>
      </c>
      <c r="X5084" s="4">
        <f t="shared" si="5091"/>
        <v>3</v>
      </c>
      <c r="Y5084" s="4">
        <f t="shared" si="5091"/>
        <v>9</v>
      </c>
      <c r="Z5084" s="7">
        <f t="shared" si="9"/>
        <v>45270</v>
      </c>
    </row>
    <row r="5085">
      <c r="A5085" s="1" t="s">
        <v>5122</v>
      </c>
      <c r="B5085" s="1" t="s">
        <v>22</v>
      </c>
      <c r="C5085" s="1">
        <v>5.0</v>
      </c>
      <c r="D5085" s="1">
        <v>2.0</v>
      </c>
      <c r="E5085" s="1">
        <v>10.0</v>
      </c>
      <c r="H5085" s="2">
        <v>45115.0</v>
      </c>
      <c r="J5085" s="3">
        <f t="shared" si="2"/>
        <v>5</v>
      </c>
      <c r="K5085" s="4">
        <f t="shared" si="3"/>
        <v>2</v>
      </c>
      <c r="L5085" s="4">
        <f t="shared" si="4"/>
        <v>10</v>
      </c>
      <c r="S5085" s="1" t="s">
        <v>5122</v>
      </c>
      <c r="T5085" s="4" t="str">
        <f t="shared" si="5"/>
        <v>Coffee</v>
      </c>
      <c r="U5085" s="4" t="str">
        <f t="shared" si="6"/>
        <v>UNKNOWN</v>
      </c>
      <c r="V5085" s="4" t="str">
        <f t="shared" si="7"/>
        <v>UNKNOWN</v>
      </c>
      <c r="W5085" s="4">
        <f t="shared" ref="W5085:Y5085" si="5092">IF(OR(J5085 = "ERROR", J5085 = ""), "UNKNOWN", J5085)</f>
        <v>5</v>
      </c>
      <c r="X5085" s="4">
        <f t="shared" si="5092"/>
        <v>2</v>
      </c>
      <c r="Y5085" s="4">
        <f t="shared" si="5092"/>
        <v>10</v>
      </c>
      <c r="Z5085" s="5">
        <f t="shared" si="9"/>
        <v>45115</v>
      </c>
    </row>
    <row r="5086">
      <c r="A5086" s="1" t="s">
        <v>5123</v>
      </c>
      <c r="B5086" s="1" t="s">
        <v>36</v>
      </c>
      <c r="C5086" s="1">
        <v>3.0</v>
      </c>
      <c r="D5086" s="1">
        <v>5.0</v>
      </c>
      <c r="E5086" s="1">
        <v>15.0</v>
      </c>
      <c r="F5086" s="1" t="s">
        <v>28</v>
      </c>
      <c r="G5086" s="1" t="s">
        <v>29</v>
      </c>
      <c r="H5086" s="2">
        <v>44964.0</v>
      </c>
      <c r="J5086" s="3">
        <f t="shared" si="2"/>
        <v>3</v>
      </c>
      <c r="K5086" s="4">
        <f t="shared" si="3"/>
        <v>5</v>
      </c>
      <c r="L5086" s="4">
        <f t="shared" si="4"/>
        <v>15</v>
      </c>
      <c r="S5086" s="1" t="s">
        <v>5123</v>
      </c>
      <c r="T5086" s="4" t="str">
        <f t="shared" si="5"/>
        <v>Salad</v>
      </c>
      <c r="U5086" s="4" t="str">
        <f t="shared" si="6"/>
        <v>In-store</v>
      </c>
      <c r="V5086" s="4" t="str">
        <f t="shared" si="7"/>
        <v>Cash</v>
      </c>
      <c r="W5086" s="4">
        <f t="shared" ref="W5086:Y5086" si="5093">IF(OR(J5086 = "ERROR", J5086 = ""), "UNKNOWN", J5086)</f>
        <v>3</v>
      </c>
      <c r="X5086" s="4">
        <f t="shared" si="5093"/>
        <v>5</v>
      </c>
      <c r="Y5086" s="4">
        <f t="shared" si="5093"/>
        <v>15</v>
      </c>
      <c r="Z5086" s="5">
        <f t="shared" si="9"/>
        <v>44964</v>
      </c>
    </row>
    <row r="5087">
      <c r="A5087" s="1" t="s">
        <v>5124</v>
      </c>
      <c r="B5087" s="1" t="s">
        <v>30</v>
      </c>
      <c r="C5087" s="1">
        <v>2.0</v>
      </c>
      <c r="D5087" s="1">
        <v>1.0</v>
      </c>
      <c r="E5087" s="1">
        <v>2.0</v>
      </c>
      <c r="F5087" s="1" t="s">
        <v>23</v>
      </c>
      <c r="G5087" s="1" t="s">
        <v>29</v>
      </c>
      <c r="H5087" s="2">
        <v>45199.0</v>
      </c>
      <c r="J5087" s="3">
        <f t="shared" si="2"/>
        <v>2</v>
      </c>
      <c r="K5087" s="4">
        <f t="shared" si="3"/>
        <v>1</v>
      </c>
      <c r="L5087" s="4">
        <f t="shared" si="4"/>
        <v>2</v>
      </c>
      <c r="S5087" s="1" t="s">
        <v>5124</v>
      </c>
      <c r="T5087" s="4" t="str">
        <f t="shared" si="5"/>
        <v>UNKNOWN</v>
      </c>
      <c r="U5087" s="4" t="str">
        <f t="shared" si="6"/>
        <v>In-store</v>
      </c>
      <c r="V5087" s="4" t="str">
        <f t="shared" si="7"/>
        <v>Credit Card</v>
      </c>
      <c r="W5087" s="4">
        <f t="shared" ref="W5087:Y5087" si="5094">IF(OR(J5087 = "ERROR", J5087 = ""), "UNKNOWN", J5087)</f>
        <v>2</v>
      </c>
      <c r="X5087" s="4">
        <f t="shared" si="5094"/>
        <v>1</v>
      </c>
      <c r="Y5087" s="4">
        <f t="shared" si="5094"/>
        <v>2</v>
      </c>
      <c r="Z5087" s="5">
        <f t="shared" si="9"/>
        <v>45199</v>
      </c>
    </row>
    <row r="5088">
      <c r="A5088" s="1" t="s">
        <v>5125</v>
      </c>
      <c r="B5088" s="1" t="s">
        <v>27</v>
      </c>
      <c r="C5088" s="1">
        <v>1.0</v>
      </c>
      <c r="D5088" s="1">
        <v>3.0</v>
      </c>
      <c r="E5088" s="1">
        <v>3.0</v>
      </c>
      <c r="F5088" s="1" t="s">
        <v>23</v>
      </c>
      <c r="H5088" s="2">
        <v>45146.0</v>
      </c>
      <c r="J5088" s="3">
        <f t="shared" si="2"/>
        <v>1</v>
      </c>
      <c r="K5088" s="4">
        <f t="shared" si="3"/>
        <v>3</v>
      </c>
      <c r="L5088" s="4">
        <f t="shared" si="4"/>
        <v>3</v>
      </c>
      <c r="S5088" s="1" t="s">
        <v>5125</v>
      </c>
      <c r="T5088" s="4" t="str">
        <f t="shared" si="5"/>
        <v>Cake</v>
      </c>
      <c r="U5088" s="4" t="str">
        <f t="shared" si="6"/>
        <v>UNKNOWN</v>
      </c>
      <c r="V5088" s="4" t="str">
        <f t="shared" si="7"/>
        <v>Credit Card</v>
      </c>
      <c r="W5088" s="4">
        <f t="shared" ref="W5088:Y5088" si="5095">IF(OR(J5088 = "ERROR", J5088 = ""), "UNKNOWN", J5088)</f>
        <v>1</v>
      </c>
      <c r="X5088" s="4">
        <f t="shared" si="5095"/>
        <v>3</v>
      </c>
      <c r="Y5088" s="4">
        <f t="shared" si="5095"/>
        <v>3</v>
      </c>
      <c r="Z5088" s="5">
        <f t="shared" si="9"/>
        <v>45146</v>
      </c>
    </row>
    <row r="5089">
      <c r="A5089" s="1" t="s">
        <v>5126</v>
      </c>
      <c r="B5089" s="1" t="s">
        <v>27</v>
      </c>
      <c r="C5089" s="1">
        <v>3.0</v>
      </c>
      <c r="D5089" s="1">
        <v>3.0</v>
      </c>
      <c r="E5089" s="1">
        <v>9.0</v>
      </c>
      <c r="F5089" s="1" t="s">
        <v>28</v>
      </c>
      <c r="G5089" s="1" t="s">
        <v>29</v>
      </c>
      <c r="H5089" s="2">
        <v>45200.0</v>
      </c>
      <c r="J5089" s="3">
        <f t="shared" si="2"/>
        <v>3</v>
      </c>
      <c r="K5089" s="4">
        <f t="shared" si="3"/>
        <v>3</v>
      </c>
      <c r="L5089" s="4">
        <f t="shared" si="4"/>
        <v>9</v>
      </c>
      <c r="S5089" s="1" t="s">
        <v>5126</v>
      </c>
      <c r="T5089" s="4" t="str">
        <f t="shared" si="5"/>
        <v>Cake</v>
      </c>
      <c r="U5089" s="4" t="str">
        <f t="shared" si="6"/>
        <v>In-store</v>
      </c>
      <c r="V5089" s="4" t="str">
        <f t="shared" si="7"/>
        <v>Cash</v>
      </c>
      <c r="W5089" s="4">
        <f t="shared" ref="W5089:Y5089" si="5096">IF(OR(J5089 = "ERROR", J5089 = ""), "UNKNOWN", J5089)</f>
        <v>3</v>
      </c>
      <c r="X5089" s="4">
        <f t="shared" si="5096"/>
        <v>3</v>
      </c>
      <c r="Y5089" s="4">
        <f t="shared" si="5096"/>
        <v>9</v>
      </c>
      <c r="Z5089" s="5">
        <f t="shared" si="9"/>
        <v>45200</v>
      </c>
    </row>
    <row r="5090">
      <c r="A5090" s="1" t="s">
        <v>5127</v>
      </c>
      <c r="B5090" s="1" t="s">
        <v>30</v>
      </c>
      <c r="C5090" s="1">
        <v>2.0</v>
      </c>
      <c r="D5090" s="1">
        <v>2.0</v>
      </c>
      <c r="E5090" s="1">
        <v>4.0</v>
      </c>
      <c r="H5090" s="2">
        <v>45005.0</v>
      </c>
      <c r="J5090" s="3">
        <f t="shared" si="2"/>
        <v>2</v>
      </c>
      <c r="K5090" s="4">
        <f t="shared" si="3"/>
        <v>2</v>
      </c>
      <c r="L5090" s="4">
        <f t="shared" si="4"/>
        <v>4</v>
      </c>
      <c r="S5090" s="1" t="s">
        <v>5127</v>
      </c>
      <c r="T5090" s="4" t="str">
        <f t="shared" si="5"/>
        <v>UNKNOWN</v>
      </c>
      <c r="U5090" s="4" t="str">
        <f t="shared" si="6"/>
        <v>UNKNOWN</v>
      </c>
      <c r="V5090" s="4" t="str">
        <f t="shared" si="7"/>
        <v>UNKNOWN</v>
      </c>
      <c r="W5090" s="4">
        <f t="shared" ref="W5090:Y5090" si="5097">IF(OR(J5090 = "ERROR", J5090 = ""), "UNKNOWN", J5090)</f>
        <v>2</v>
      </c>
      <c r="X5090" s="4">
        <f t="shared" si="5097"/>
        <v>2</v>
      </c>
      <c r="Y5090" s="4">
        <f t="shared" si="5097"/>
        <v>4</v>
      </c>
      <c r="Z5090" s="5">
        <f t="shared" si="9"/>
        <v>45005</v>
      </c>
    </row>
    <row r="5091">
      <c r="A5091" s="1" t="s">
        <v>5128</v>
      </c>
      <c r="B5091" s="1" t="s">
        <v>81</v>
      </c>
      <c r="C5091" s="1">
        <v>3.0</v>
      </c>
      <c r="D5091" s="1">
        <v>1.5</v>
      </c>
      <c r="E5091" s="1" t="s">
        <v>25</v>
      </c>
      <c r="G5091" s="1" t="s">
        <v>24</v>
      </c>
      <c r="H5091" s="2">
        <v>45061.0</v>
      </c>
      <c r="J5091" s="3">
        <f t="shared" si="2"/>
        <v>3</v>
      </c>
      <c r="K5091" s="4">
        <f t="shared" si="3"/>
        <v>1.5</v>
      </c>
      <c r="L5091" s="4">
        <f t="shared" si="4"/>
        <v>4.5</v>
      </c>
      <c r="S5091" s="1" t="s">
        <v>5128</v>
      </c>
      <c r="T5091" s="4" t="str">
        <f t="shared" si="5"/>
        <v>Tea</v>
      </c>
      <c r="U5091" s="4" t="str">
        <f t="shared" si="6"/>
        <v>Takeaway</v>
      </c>
      <c r="V5091" s="4" t="str">
        <f t="shared" si="7"/>
        <v>UNKNOWN</v>
      </c>
      <c r="W5091" s="4">
        <f t="shared" ref="W5091:Y5091" si="5098">IF(OR(J5091 = "ERROR", J5091 = ""), "UNKNOWN", J5091)</f>
        <v>3</v>
      </c>
      <c r="X5091" s="4">
        <f t="shared" si="5098"/>
        <v>1.5</v>
      </c>
      <c r="Y5091" s="4">
        <f t="shared" si="5098"/>
        <v>4.5</v>
      </c>
      <c r="Z5091" s="5">
        <f t="shared" si="9"/>
        <v>45061</v>
      </c>
    </row>
    <row r="5092">
      <c r="A5092" s="1" t="s">
        <v>5129</v>
      </c>
      <c r="B5092" s="1" t="s">
        <v>32</v>
      </c>
      <c r="C5092" s="1">
        <v>3.0</v>
      </c>
      <c r="D5092" s="1">
        <v>1.0</v>
      </c>
      <c r="E5092" s="1">
        <v>3.0</v>
      </c>
      <c r="F5092" s="1" t="s">
        <v>39</v>
      </c>
      <c r="G5092" s="1" t="s">
        <v>29</v>
      </c>
      <c r="H5092" s="2">
        <v>44989.0</v>
      </c>
      <c r="J5092" s="3">
        <f t="shared" si="2"/>
        <v>3</v>
      </c>
      <c r="K5092" s="4">
        <f t="shared" si="3"/>
        <v>1</v>
      </c>
      <c r="L5092" s="4">
        <f t="shared" si="4"/>
        <v>3</v>
      </c>
      <c r="S5092" s="1" t="s">
        <v>5129</v>
      </c>
      <c r="T5092" s="4" t="str">
        <f t="shared" si="5"/>
        <v>Cookie</v>
      </c>
      <c r="U5092" s="4" t="str">
        <f t="shared" si="6"/>
        <v>In-store</v>
      </c>
      <c r="V5092" s="4" t="str">
        <f t="shared" si="7"/>
        <v>Digital Wallet</v>
      </c>
      <c r="W5092" s="4">
        <f t="shared" ref="W5092:Y5092" si="5099">IF(OR(J5092 = "ERROR", J5092 = ""), "UNKNOWN", J5092)</f>
        <v>3</v>
      </c>
      <c r="X5092" s="4">
        <f t="shared" si="5099"/>
        <v>1</v>
      </c>
      <c r="Y5092" s="4">
        <f t="shared" si="5099"/>
        <v>3</v>
      </c>
      <c r="Z5092" s="5">
        <f t="shared" si="9"/>
        <v>44989</v>
      </c>
    </row>
    <row r="5093">
      <c r="A5093" s="1" t="s">
        <v>5130</v>
      </c>
      <c r="B5093" s="1" t="s">
        <v>22</v>
      </c>
      <c r="C5093" s="1">
        <v>4.0</v>
      </c>
      <c r="D5093" s="1">
        <v>2.0</v>
      </c>
      <c r="E5093" s="1">
        <v>8.0</v>
      </c>
      <c r="G5093" s="1" t="s">
        <v>29</v>
      </c>
      <c r="H5093" s="2">
        <v>45161.0</v>
      </c>
      <c r="J5093" s="3">
        <f t="shared" si="2"/>
        <v>4</v>
      </c>
      <c r="K5093" s="4">
        <f t="shared" si="3"/>
        <v>2</v>
      </c>
      <c r="L5093" s="4">
        <f t="shared" si="4"/>
        <v>8</v>
      </c>
      <c r="S5093" s="1" t="s">
        <v>5130</v>
      </c>
      <c r="T5093" s="4" t="str">
        <f t="shared" si="5"/>
        <v>Coffee</v>
      </c>
      <c r="U5093" s="4" t="str">
        <f t="shared" si="6"/>
        <v>In-store</v>
      </c>
      <c r="V5093" s="4" t="str">
        <f t="shared" si="7"/>
        <v>UNKNOWN</v>
      </c>
      <c r="W5093" s="4">
        <f t="shared" ref="W5093:Y5093" si="5100">IF(OR(J5093 = "ERROR", J5093 = ""), "UNKNOWN", J5093)</f>
        <v>4</v>
      </c>
      <c r="X5093" s="4">
        <f t="shared" si="5100"/>
        <v>2</v>
      </c>
      <c r="Y5093" s="4">
        <f t="shared" si="5100"/>
        <v>8</v>
      </c>
      <c r="Z5093" s="5">
        <f t="shared" si="9"/>
        <v>45161</v>
      </c>
    </row>
    <row r="5094">
      <c r="A5094" s="1" t="s">
        <v>5131</v>
      </c>
      <c r="B5094" s="1" t="s">
        <v>36</v>
      </c>
      <c r="C5094" s="1">
        <v>4.0</v>
      </c>
      <c r="D5094" s="1">
        <v>5.0</v>
      </c>
      <c r="E5094" s="1">
        <v>20.0</v>
      </c>
      <c r="F5094" s="1" t="s">
        <v>28</v>
      </c>
      <c r="G5094" s="1" t="s">
        <v>29</v>
      </c>
      <c r="H5094" s="6">
        <v>45259.0</v>
      </c>
      <c r="J5094" s="3">
        <f t="shared" si="2"/>
        <v>4</v>
      </c>
      <c r="K5094" s="4">
        <f t="shared" si="3"/>
        <v>5</v>
      </c>
      <c r="L5094" s="4">
        <f t="shared" si="4"/>
        <v>20</v>
      </c>
      <c r="S5094" s="1" t="s">
        <v>5131</v>
      </c>
      <c r="T5094" s="4" t="str">
        <f t="shared" si="5"/>
        <v>Salad</v>
      </c>
      <c r="U5094" s="4" t="str">
        <f t="shared" si="6"/>
        <v>In-store</v>
      </c>
      <c r="V5094" s="4" t="str">
        <f t="shared" si="7"/>
        <v>Cash</v>
      </c>
      <c r="W5094" s="4">
        <f t="shared" ref="W5094:Y5094" si="5101">IF(OR(J5094 = "ERROR", J5094 = ""), "UNKNOWN", J5094)</f>
        <v>4</v>
      </c>
      <c r="X5094" s="4">
        <f t="shared" si="5101"/>
        <v>5</v>
      </c>
      <c r="Y5094" s="4">
        <f t="shared" si="5101"/>
        <v>20</v>
      </c>
      <c r="Z5094" s="7">
        <f t="shared" si="9"/>
        <v>45259</v>
      </c>
    </row>
    <row r="5095">
      <c r="A5095" s="1" t="s">
        <v>5132</v>
      </c>
      <c r="B5095" s="1" t="s">
        <v>41</v>
      </c>
      <c r="C5095" s="1" t="s">
        <v>25</v>
      </c>
      <c r="D5095" s="1">
        <v>4.0</v>
      </c>
      <c r="E5095" s="1">
        <v>16.0</v>
      </c>
      <c r="F5095" s="1" t="s">
        <v>23</v>
      </c>
      <c r="G5095" s="1" t="s">
        <v>24</v>
      </c>
      <c r="H5095" s="2">
        <v>44978.0</v>
      </c>
      <c r="J5095" s="3">
        <f t="shared" si="2"/>
        <v>4</v>
      </c>
      <c r="K5095" s="4">
        <f t="shared" si="3"/>
        <v>4</v>
      </c>
      <c r="L5095" s="4">
        <f t="shared" si="4"/>
        <v>16</v>
      </c>
      <c r="S5095" s="1" t="s">
        <v>5132</v>
      </c>
      <c r="T5095" s="4" t="str">
        <f t="shared" si="5"/>
        <v>Smoothie</v>
      </c>
      <c r="U5095" s="4" t="str">
        <f t="shared" si="6"/>
        <v>Takeaway</v>
      </c>
      <c r="V5095" s="4" t="str">
        <f t="shared" si="7"/>
        <v>Credit Card</v>
      </c>
      <c r="W5095" s="4">
        <f t="shared" ref="W5095:Y5095" si="5102">IF(OR(J5095 = "ERROR", J5095 = ""), "UNKNOWN", J5095)</f>
        <v>4</v>
      </c>
      <c r="X5095" s="4">
        <f t="shared" si="5102"/>
        <v>4</v>
      </c>
      <c r="Y5095" s="4">
        <f t="shared" si="5102"/>
        <v>16</v>
      </c>
      <c r="Z5095" s="5">
        <f t="shared" si="9"/>
        <v>44978</v>
      </c>
    </row>
    <row r="5096">
      <c r="A5096" s="1" t="s">
        <v>5133</v>
      </c>
      <c r="B5096" s="1" t="s">
        <v>22</v>
      </c>
      <c r="C5096" s="1">
        <v>2.0</v>
      </c>
      <c r="D5096" s="1">
        <v>2.0</v>
      </c>
      <c r="E5096" s="1">
        <v>4.0</v>
      </c>
      <c r="F5096" s="1" t="s">
        <v>39</v>
      </c>
      <c r="G5096" s="1" t="s">
        <v>25</v>
      </c>
      <c r="H5096" s="2">
        <v>45064.0</v>
      </c>
      <c r="J5096" s="3">
        <f t="shared" si="2"/>
        <v>2</v>
      </c>
      <c r="K5096" s="4">
        <f t="shared" si="3"/>
        <v>2</v>
      </c>
      <c r="L5096" s="4">
        <f t="shared" si="4"/>
        <v>4</v>
      </c>
      <c r="S5096" s="1" t="s">
        <v>5133</v>
      </c>
      <c r="T5096" s="4" t="str">
        <f t="shared" si="5"/>
        <v>Coffee</v>
      </c>
      <c r="U5096" s="4" t="str">
        <f t="shared" si="6"/>
        <v>UNKNOWN</v>
      </c>
      <c r="V5096" s="4" t="str">
        <f t="shared" si="7"/>
        <v>Digital Wallet</v>
      </c>
      <c r="W5096" s="4">
        <f t="shared" ref="W5096:Y5096" si="5103">IF(OR(J5096 = "ERROR", J5096 = ""), "UNKNOWN", J5096)</f>
        <v>2</v>
      </c>
      <c r="X5096" s="4">
        <f t="shared" si="5103"/>
        <v>2</v>
      </c>
      <c r="Y5096" s="4">
        <f t="shared" si="5103"/>
        <v>4</v>
      </c>
      <c r="Z5096" s="5">
        <f t="shared" si="9"/>
        <v>45064</v>
      </c>
    </row>
    <row r="5097">
      <c r="A5097" s="1" t="s">
        <v>5134</v>
      </c>
      <c r="B5097" s="1" t="s">
        <v>22</v>
      </c>
      <c r="C5097" s="1" t="s">
        <v>30</v>
      </c>
      <c r="D5097" s="1">
        <v>2.0</v>
      </c>
      <c r="E5097" s="1">
        <v>6.0</v>
      </c>
      <c r="F5097" s="1" t="s">
        <v>28</v>
      </c>
      <c r="G5097" s="1" t="s">
        <v>29</v>
      </c>
      <c r="H5097" s="2">
        <v>45162.0</v>
      </c>
      <c r="J5097" s="3">
        <f t="shared" si="2"/>
        <v>3</v>
      </c>
      <c r="K5097" s="4">
        <f t="shared" si="3"/>
        <v>2</v>
      </c>
      <c r="L5097" s="4">
        <f t="shared" si="4"/>
        <v>6</v>
      </c>
      <c r="S5097" s="1" t="s">
        <v>5134</v>
      </c>
      <c r="T5097" s="4" t="str">
        <f t="shared" si="5"/>
        <v>Coffee</v>
      </c>
      <c r="U5097" s="4" t="str">
        <f t="shared" si="6"/>
        <v>In-store</v>
      </c>
      <c r="V5097" s="4" t="str">
        <f t="shared" si="7"/>
        <v>Cash</v>
      </c>
      <c r="W5097" s="4">
        <f t="shared" ref="W5097:Y5097" si="5104">IF(OR(J5097 = "ERROR", J5097 = ""), "UNKNOWN", J5097)</f>
        <v>3</v>
      </c>
      <c r="X5097" s="4">
        <f t="shared" si="5104"/>
        <v>2</v>
      </c>
      <c r="Y5097" s="4">
        <f t="shared" si="5104"/>
        <v>6</v>
      </c>
      <c r="Z5097" s="5">
        <f t="shared" si="9"/>
        <v>45162</v>
      </c>
    </row>
    <row r="5098">
      <c r="A5098" s="1" t="s">
        <v>5135</v>
      </c>
      <c r="B5098" s="1" t="s">
        <v>81</v>
      </c>
      <c r="C5098" s="1">
        <v>5.0</v>
      </c>
      <c r="D5098" s="1" t="s">
        <v>25</v>
      </c>
      <c r="E5098" s="1">
        <v>7.5</v>
      </c>
      <c r="G5098" s="1" t="s">
        <v>29</v>
      </c>
      <c r="H5098" s="2">
        <v>45052.0</v>
      </c>
      <c r="J5098" s="3">
        <f t="shared" si="2"/>
        <v>5</v>
      </c>
      <c r="K5098" s="4">
        <f t="shared" si="3"/>
        <v>1.5</v>
      </c>
      <c r="L5098" s="4">
        <f t="shared" si="4"/>
        <v>7.5</v>
      </c>
      <c r="S5098" s="1" t="s">
        <v>5135</v>
      </c>
      <c r="T5098" s="4" t="str">
        <f t="shared" si="5"/>
        <v>Tea</v>
      </c>
      <c r="U5098" s="4" t="str">
        <f t="shared" si="6"/>
        <v>In-store</v>
      </c>
      <c r="V5098" s="4" t="str">
        <f t="shared" si="7"/>
        <v>UNKNOWN</v>
      </c>
      <c r="W5098" s="4">
        <f t="shared" ref="W5098:Y5098" si="5105">IF(OR(J5098 = "ERROR", J5098 = ""), "UNKNOWN", J5098)</f>
        <v>5</v>
      </c>
      <c r="X5098" s="4">
        <f t="shared" si="5105"/>
        <v>1.5</v>
      </c>
      <c r="Y5098" s="4">
        <f t="shared" si="5105"/>
        <v>7.5</v>
      </c>
      <c r="Z5098" s="5">
        <f t="shared" si="9"/>
        <v>45052</v>
      </c>
    </row>
    <row r="5099">
      <c r="A5099" s="1" t="s">
        <v>5136</v>
      </c>
      <c r="B5099" s="1" t="s">
        <v>41</v>
      </c>
      <c r="C5099" s="1">
        <v>3.0</v>
      </c>
      <c r="D5099" s="1">
        <v>4.0</v>
      </c>
      <c r="E5099" s="1">
        <v>12.0</v>
      </c>
      <c r="F5099" s="1" t="s">
        <v>28</v>
      </c>
      <c r="G5099" s="1" t="s">
        <v>25</v>
      </c>
      <c r="H5099" s="2">
        <v>44974.0</v>
      </c>
      <c r="J5099" s="3">
        <f t="shared" si="2"/>
        <v>3</v>
      </c>
      <c r="K5099" s="4">
        <f t="shared" si="3"/>
        <v>4</v>
      </c>
      <c r="L5099" s="4">
        <f t="shared" si="4"/>
        <v>12</v>
      </c>
      <c r="S5099" s="1" t="s">
        <v>5136</v>
      </c>
      <c r="T5099" s="4" t="str">
        <f t="shared" si="5"/>
        <v>Smoothie</v>
      </c>
      <c r="U5099" s="4" t="str">
        <f t="shared" si="6"/>
        <v>UNKNOWN</v>
      </c>
      <c r="V5099" s="4" t="str">
        <f t="shared" si="7"/>
        <v>Cash</v>
      </c>
      <c r="W5099" s="4">
        <f t="shared" ref="W5099:Y5099" si="5106">IF(OR(J5099 = "ERROR", J5099 = ""), "UNKNOWN", J5099)</f>
        <v>3</v>
      </c>
      <c r="X5099" s="4">
        <f t="shared" si="5106"/>
        <v>4</v>
      </c>
      <c r="Y5099" s="4">
        <f t="shared" si="5106"/>
        <v>12</v>
      </c>
      <c r="Z5099" s="5">
        <f t="shared" si="9"/>
        <v>44974</v>
      </c>
    </row>
    <row r="5100">
      <c r="A5100" s="1" t="s">
        <v>5137</v>
      </c>
      <c r="B5100" s="1" t="s">
        <v>55</v>
      </c>
      <c r="C5100" s="1">
        <v>1.0</v>
      </c>
      <c r="D5100" s="1">
        <v>3.0</v>
      </c>
      <c r="E5100" s="1">
        <v>3.0</v>
      </c>
      <c r="F5100" s="1" t="s">
        <v>39</v>
      </c>
      <c r="G5100" s="1" t="s">
        <v>29</v>
      </c>
      <c r="H5100" s="2">
        <v>45000.0</v>
      </c>
      <c r="J5100" s="3">
        <f t="shared" si="2"/>
        <v>1</v>
      </c>
      <c r="K5100" s="4">
        <f t="shared" si="3"/>
        <v>3</v>
      </c>
      <c r="L5100" s="4">
        <f t="shared" si="4"/>
        <v>3</v>
      </c>
      <c r="S5100" s="1" t="s">
        <v>5137</v>
      </c>
      <c r="T5100" s="4" t="str">
        <f t="shared" si="5"/>
        <v>Juice</v>
      </c>
      <c r="U5100" s="4" t="str">
        <f t="shared" si="6"/>
        <v>In-store</v>
      </c>
      <c r="V5100" s="4" t="str">
        <f t="shared" si="7"/>
        <v>Digital Wallet</v>
      </c>
      <c r="W5100" s="4">
        <f t="shared" ref="W5100:Y5100" si="5107">IF(OR(J5100 = "ERROR", J5100 = ""), "UNKNOWN", J5100)</f>
        <v>1</v>
      </c>
      <c r="X5100" s="4">
        <f t="shared" si="5107"/>
        <v>3</v>
      </c>
      <c r="Y5100" s="4">
        <f t="shared" si="5107"/>
        <v>3</v>
      </c>
      <c r="Z5100" s="5">
        <f t="shared" si="9"/>
        <v>45000</v>
      </c>
    </row>
    <row r="5101">
      <c r="A5101" s="1" t="s">
        <v>5138</v>
      </c>
      <c r="B5101" s="1" t="s">
        <v>32</v>
      </c>
      <c r="C5101" s="1">
        <v>5.0</v>
      </c>
      <c r="D5101" s="1" t="s">
        <v>25</v>
      </c>
      <c r="E5101" s="1">
        <v>5.0</v>
      </c>
      <c r="F5101" s="1" t="s">
        <v>23</v>
      </c>
      <c r="G5101" s="1" t="s">
        <v>29</v>
      </c>
      <c r="H5101" s="6">
        <v>45219.0</v>
      </c>
      <c r="J5101" s="3">
        <f t="shared" si="2"/>
        <v>5</v>
      </c>
      <c r="K5101" s="4">
        <f t="shared" si="3"/>
        <v>1</v>
      </c>
      <c r="L5101" s="4">
        <f t="shared" si="4"/>
        <v>5</v>
      </c>
      <c r="S5101" s="1" t="s">
        <v>5138</v>
      </c>
      <c r="T5101" s="4" t="str">
        <f t="shared" si="5"/>
        <v>Cookie</v>
      </c>
      <c r="U5101" s="4" t="str">
        <f t="shared" si="6"/>
        <v>In-store</v>
      </c>
      <c r="V5101" s="4" t="str">
        <f t="shared" si="7"/>
        <v>Credit Card</v>
      </c>
      <c r="W5101" s="4">
        <f t="shared" ref="W5101:Y5101" si="5108">IF(OR(J5101 = "ERROR", J5101 = ""), "UNKNOWN", J5101)</f>
        <v>5</v>
      </c>
      <c r="X5101" s="4">
        <f t="shared" si="5108"/>
        <v>1</v>
      </c>
      <c r="Y5101" s="4">
        <f t="shared" si="5108"/>
        <v>5</v>
      </c>
      <c r="Z5101" s="7">
        <f t="shared" si="9"/>
        <v>45219</v>
      </c>
    </row>
    <row r="5102">
      <c r="A5102" s="1" t="s">
        <v>5139</v>
      </c>
      <c r="B5102" s="1" t="s">
        <v>36</v>
      </c>
      <c r="C5102" s="1">
        <v>2.0</v>
      </c>
      <c r="D5102" s="1">
        <v>5.0</v>
      </c>
      <c r="E5102" s="1">
        <v>10.0</v>
      </c>
      <c r="G5102" s="1" t="s">
        <v>29</v>
      </c>
      <c r="H5102" s="2">
        <v>45044.0</v>
      </c>
      <c r="J5102" s="3">
        <f t="shared" si="2"/>
        <v>2</v>
      </c>
      <c r="K5102" s="4">
        <f t="shared" si="3"/>
        <v>5</v>
      </c>
      <c r="L5102" s="4">
        <f t="shared" si="4"/>
        <v>10</v>
      </c>
      <c r="S5102" s="1" t="s">
        <v>5139</v>
      </c>
      <c r="T5102" s="4" t="str">
        <f t="shared" si="5"/>
        <v>Salad</v>
      </c>
      <c r="U5102" s="4" t="str">
        <f t="shared" si="6"/>
        <v>In-store</v>
      </c>
      <c r="V5102" s="4" t="str">
        <f t="shared" si="7"/>
        <v>UNKNOWN</v>
      </c>
      <c r="W5102" s="4">
        <f t="shared" ref="W5102:Y5102" si="5109">IF(OR(J5102 = "ERROR", J5102 = ""), "UNKNOWN", J5102)</f>
        <v>2</v>
      </c>
      <c r="X5102" s="4">
        <f t="shared" si="5109"/>
        <v>5</v>
      </c>
      <c r="Y5102" s="4">
        <f t="shared" si="5109"/>
        <v>10</v>
      </c>
      <c r="Z5102" s="5">
        <f t="shared" si="9"/>
        <v>45044</v>
      </c>
    </row>
    <row r="5103">
      <c r="A5103" s="1" t="s">
        <v>5140</v>
      </c>
      <c r="B5103" s="1" t="s">
        <v>81</v>
      </c>
      <c r="C5103" s="1">
        <v>4.0</v>
      </c>
      <c r="D5103" s="1">
        <v>1.5</v>
      </c>
      <c r="E5103" s="1">
        <v>6.0</v>
      </c>
      <c r="F5103" s="1" t="s">
        <v>23</v>
      </c>
      <c r="G5103" s="1" t="s">
        <v>24</v>
      </c>
      <c r="H5103" s="6">
        <v>45250.0</v>
      </c>
      <c r="J5103" s="3">
        <f t="shared" si="2"/>
        <v>4</v>
      </c>
      <c r="K5103" s="4">
        <f t="shared" si="3"/>
        <v>1.5</v>
      </c>
      <c r="L5103" s="4">
        <f t="shared" si="4"/>
        <v>6</v>
      </c>
      <c r="S5103" s="1" t="s">
        <v>5140</v>
      </c>
      <c r="T5103" s="4" t="str">
        <f t="shared" si="5"/>
        <v>Tea</v>
      </c>
      <c r="U5103" s="4" t="str">
        <f t="shared" si="6"/>
        <v>Takeaway</v>
      </c>
      <c r="V5103" s="4" t="str">
        <f t="shared" si="7"/>
        <v>Credit Card</v>
      </c>
      <c r="W5103" s="4">
        <f t="shared" ref="W5103:Y5103" si="5110">IF(OR(J5103 = "ERROR", J5103 = ""), "UNKNOWN", J5103)</f>
        <v>4</v>
      </c>
      <c r="X5103" s="4">
        <f t="shared" si="5110"/>
        <v>1.5</v>
      </c>
      <c r="Y5103" s="4">
        <f t="shared" si="5110"/>
        <v>6</v>
      </c>
      <c r="Z5103" s="7">
        <f t="shared" si="9"/>
        <v>45250</v>
      </c>
    </row>
    <row r="5104">
      <c r="A5104" s="1" t="s">
        <v>5141</v>
      </c>
      <c r="B5104" s="1" t="s">
        <v>41</v>
      </c>
      <c r="C5104" s="1" t="s">
        <v>25</v>
      </c>
      <c r="D5104" s="1">
        <v>4.0</v>
      </c>
      <c r="E5104" s="1">
        <v>8.0</v>
      </c>
      <c r="F5104" s="1" t="s">
        <v>30</v>
      </c>
      <c r="H5104" s="2">
        <v>44950.0</v>
      </c>
      <c r="J5104" s="3">
        <f t="shared" si="2"/>
        <v>2</v>
      </c>
      <c r="K5104" s="4">
        <f t="shared" si="3"/>
        <v>4</v>
      </c>
      <c r="L5104" s="4">
        <f t="shared" si="4"/>
        <v>8</v>
      </c>
      <c r="S5104" s="1" t="s">
        <v>5141</v>
      </c>
      <c r="T5104" s="4" t="str">
        <f t="shared" si="5"/>
        <v>Smoothie</v>
      </c>
      <c r="U5104" s="4" t="str">
        <f t="shared" si="6"/>
        <v>UNKNOWN</v>
      </c>
      <c r="V5104" s="4" t="str">
        <f t="shared" si="7"/>
        <v>UNKNOWN</v>
      </c>
      <c r="W5104" s="4">
        <f t="shared" ref="W5104:Y5104" si="5111">IF(OR(J5104 = "ERROR", J5104 = ""), "UNKNOWN", J5104)</f>
        <v>2</v>
      </c>
      <c r="X5104" s="4">
        <f t="shared" si="5111"/>
        <v>4</v>
      </c>
      <c r="Y5104" s="4">
        <f t="shared" si="5111"/>
        <v>8</v>
      </c>
      <c r="Z5104" s="5">
        <f t="shared" si="9"/>
        <v>44950</v>
      </c>
    </row>
    <row r="5105">
      <c r="A5105" s="1" t="s">
        <v>5142</v>
      </c>
      <c r="B5105" s="1" t="s">
        <v>41</v>
      </c>
      <c r="C5105" s="1">
        <v>1.0</v>
      </c>
      <c r="D5105" s="1">
        <v>4.0</v>
      </c>
      <c r="E5105" s="1">
        <v>4.0</v>
      </c>
      <c r="F5105" s="1" t="s">
        <v>39</v>
      </c>
      <c r="G5105" s="1" t="s">
        <v>29</v>
      </c>
      <c r="H5105" s="2">
        <v>45046.0</v>
      </c>
      <c r="J5105" s="3">
        <f t="shared" si="2"/>
        <v>1</v>
      </c>
      <c r="K5105" s="4">
        <f t="shared" si="3"/>
        <v>4</v>
      </c>
      <c r="L5105" s="4">
        <f t="shared" si="4"/>
        <v>4</v>
      </c>
      <c r="S5105" s="1" t="s">
        <v>5142</v>
      </c>
      <c r="T5105" s="4" t="str">
        <f t="shared" si="5"/>
        <v>Smoothie</v>
      </c>
      <c r="U5105" s="4" t="str">
        <f t="shared" si="6"/>
        <v>In-store</v>
      </c>
      <c r="V5105" s="4" t="str">
        <f t="shared" si="7"/>
        <v>Digital Wallet</v>
      </c>
      <c r="W5105" s="4">
        <f t="shared" ref="W5105:Y5105" si="5112">IF(OR(J5105 = "ERROR", J5105 = ""), "UNKNOWN", J5105)</f>
        <v>1</v>
      </c>
      <c r="X5105" s="4">
        <f t="shared" si="5112"/>
        <v>4</v>
      </c>
      <c r="Y5105" s="4">
        <f t="shared" si="5112"/>
        <v>4</v>
      </c>
      <c r="Z5105" s="5">
        <f t="shared" si="9"/>
        <v>45046</v>
      </c>
    </row>
    <row r="5106">
      <c r="A5106" s="1" t="s">
        <v>5143</v>
      </c>
      <c r="B5106" s="1" t="s">
        <v>44</v>
      </c>
      <c r="C5106" s="1">
        <v>5.0</v>
      </c>
      <c r="D5106" s="1">
        <v>4.0</v>
      </c>
      <c r="E5106" s="1">
        <v>20.0</v>
      </c>
      <c r="F5106" s="1" t="s">
        <v>28</v>
      </c>
      <c r="G5106" s="1" t="s">
        <v>29</v>
      </c>
      <c r="H5106" s="2">
        <v>45196.0</v>
      </c>
      <c r="J5106" s="3">
        <f t="shared" si="2"/>
        <v>5</v>
      </c>
      <c r="K5106" s="4">
        <f t="shared" si="3"/>
        <v>4</v>
      </c>
      <c r="L5106" s="4">
        <f t="shared" si="4"/>
        <v>20</v>
      </c>
      <c r="S5106" s="1" t="s">
        <v>5143</v>
      </c>
      <c r="T5106" s="4" t="str">
        <f t="shared" si="5"/>
        <v>Sandwich</v>
      </c>
      <c r="U5106" s="4" t="str">
        <f t="shared" si="6"/>
        <v>In-store</v>
      </c>
      <c r="V5106" s="4" t="str">
        <f t="shared" si="7"/>
        <v>Cash</v>
      </c>
      <c r="W5106" s="4">
        <f t="shared" ref="W5106:Y5106" si="5113">IF(OR(J5106 = "ERROR", J5106 = ""), "UNKNOWN", J5106)</f>
        <v>5</v>
      </c>
      <c r="X5106" s="4">
        <f t="shared" si="5113"/>
        <v>4</v>
      </c>
      <c r="Y5106" s="4">
        <f t="shared" si="5113"/>
        <v>20</v>
      </c>
      <c r="Z5106" s="5">
        <f t="shared" si="9"/>
        <v>45196</v>
      </c>
    </row>
    <row r="5107">
      <c r="A5107" s="1" t="s">
        <v>5144</v>
      </c>
      <c r="B5107" s="1" t="s">
        <v>22</v>
      </c>
      <c r="C5107" s="1">
        <v>5.0</v>
      </c>
      <c r="D5107" s="1" t="s">
        <v>25</v>
      </c>
      <c r="E5107" s="1">
        <v>10.0</v>
      </c>
      <c r="F5107" s="1" t="s">
        <v>39</v>
      </c>
      <c r="G5107" s="1" t="s">
        <v>29</v>
      </c>
      <c r="H5107" s="2">
        <v>44960.0</v>
      </c>
      <c r="J5107" s="3">
        <f t="shared" si="2"/>
        <v>5</v>
      </c>
      <c r="K5107" s="4">
        <f t="shared" si="3"/>
        <v>2</v>
      </c>
      <c r="L5107" s="4">
        <f t="shared" si="4"/>
        <v>10</v>
      </c>
      <c r="S5107" s="1" t="s">
        <v>5144</v>
      </c>
      <c r="T5107" s="4" t="str">
        <f t="shared" si="5"/>
        <v>Coffee</v>
      </c>
      <c r="U5107" s="4" t="str">
        <f t="shared" si="6"/>
        <v>In-store</v>
      </c>
      <c r="V5107" s="4" t="str">
        <f t="shared" si="7"/>
        <v>Digital Wallet</v>
      </c>
      <c r="W5107" s="4">
        <f t="shared" ref="W5107:Y5107" si="5114">IF(OR(J5107 = "ERROR", J5107 = ""), "UNKNOWN", J5107)</f>
        <v>5</v>
      </c>
      <c r="X5107" s="4">
        <f t="shared" si="5114"/>
        <v>2</v>
      </c>
      <c r="Y5107" s="4">
        <f t="shared" si="5114"/>
        <v>10</v>
      </c>
      <c r="Z5107" s="5">
        <f t="shared" si="9"/>
        <v>44960</v>
      </c>
    </row>
    <row r="5108">
      <c r="A5108" s="1" t="s">
        <v>5145</v>
      </c>
      <c r="B5108" s="1" t="s">
        <v>25</v>
      </c>
      <c r="C5108" s="1">
        <v>3.0</v>
      </c>
      <c r="D5108" s="1">
        <v>3.0</v>
      </c>
      <c r="E5108" s="1">
        <v>9.0</v>
      </c>
      <c r="F5108" s="1" t="s">
        <v>39</v>
      </c>
      <c r="G5108" s="1" t="s">
        <v>29</v>
      </c>
      <c r="H5108" s="6">
        <v>45246.0</v>
      </c>
      <c r="J5108" s="3">
        <f t="shared" si="2"/>
        <v>3</v>
      </c>
      <c r="K5108" s="4">
        <f t="shared" si="3"/>
        <v>3</v>
      </c>
      <c r="L5108" s="4">
        <f t="shared" si="4"/>
        <v>9</v>
      </c>
      <c r="S5108" s="1" t="s">
        <v>5145</v>
      </c>
      <c r="T5108" s="4" t="str">
        <f t="shared" si="5"/>
        <v>UNKNOWN</v>
      </c>
      <c r="U5108" s="4" t="str">
        <f t="shared" si="6"/>
        <v>In-store</v>
      </c>
      <c r="V5108" s="4" t="str">
        <f t="shared" si="7"/>
        <v>Digital Wallet</v>
      </c>
      <c r="W5108" s="4">
        <f t="shared" ref="W5108:Y5108" si="5115">IF(OR(J5108 = "ERROR", J5108 = ""), "UNKNOWN", J5108)</f>
        <v>3</v>
      </c>
      <c r="X5108" s="4">
        <f t="shared" si="5115"/>
        <v>3</v>
      </c>
      <c r="Y5108" s="4">
        <f t="shared" si="5115"/>
        <v>9</v>
      </c>
      <c r="Z5108" s="7">
        <f t="shared" si="9"/>
        <v>45246</v>
      </c>
    </row>
    <row r="5109">
      <c r="A5109" s="1" t="s">
        <v>5146</v>
      </c>
      <c r="B5109" s="1" t="s">
        <v>41</v>
      </c>
      <c r="C5109" s="1">
        <v>3.0</v>
      </c>
      <c r="D5109" s="1">
        <v>4.0</v>
      </c>
      <c r="E5109" s="1">
        <v>12.0</v>
      </c>
      <c r="F5109" s="1" t="s">
        <v>39</v>
      </c>
      <c r="H5109" s="2">
        <v>45007.0</v>
      </c>
      <c r="J5109" s="3">
        <f t="shared" si="2"/>
        <v>3</v>
      </c>
      <c r="K5109" s="4">
        <f t="shared" si="3"/>
        <v>4</v>
      </c>
      <c r="L5109" s="4">
        <f t="shared" si="4"/>
        <v>12</v>
      </c>
      <c r="S5109" s="1" t="s">
        <v>5146</v>
      </c>
      <c r="T5109" s="4" t="str">
        <f t="shared" si="5"/>
        <v>Smoothie</v>
      </c>
      <c r="U5109" s="4" t="str">
        <f t="shared" si="6"/>
        <v>UNKNOWN</v>
      </c>
      <c r="V5109" s="4" t="str">
        <f t="shared" si="7"/>
        <v>Digital Wallet</v>
      </c>
      <c r="W5109" s="4">
        <f t="shared" ref="W5109:Y5109" si="5116">IF(OR(J5109 = "ERROR", J5109 = ""), "UNKNOWN", J5109)</f>
        <v>3</v>
      </c>
      <c r="X5109" s="4">
        <f t="shared" si="5116"/>
        <v>4</v>
      </c>
      <c r="Y5109" s="4">
        <f t="shared" si="5116"/>
        <v>12</v>
      </c>
      <c r="Z5109" s="5">
        <f t="shared" si="9"/>
        <v>45007</v>
      </c>
    </row>
    <row r="5110">
      <c r="A5110" s="1" t="s">
        <v>5147</v>
      </c>
      <c r="B5110" s="1" t="s">
        <v>32</v>
      </c>
      <c r="C5110" s="1">
        <v>1.0</v>
      </c>
      <c r="D5110" s="1">
        <v>1.0</v>
      </c>
      <c r="E5110" s="1">
        <v>1.0</v>
      </c>
      <c r="F5110" s="1" t="s">
        <v>23</v>
      </c>
      <c r="G5110" s="1" t="s">
        <v>29</v>
      </c>
      <c r="H5110" s="2">
        <v>44940.0</v>
      </c>
      <c r="J5110" s="3">
        <f t="shared" si="2"/>
        <v>1</v>
      </c>
      <c r="K5110" s="4">
        <f t="shared" si="3"/>
        <v>1</v>
      </c>
      <c r="L5110" s="4">
        <f t="shared" si="4"/>
        <v>1</v>
      </c>
      <c r="S5110" s="1" t="s">
        <v>5147</v>
      </c>
      <c r="T5110" s="4" t="str">
        <f t="shared" si="5"/>
        <v>Cookie</v>
      </c>
      <c r="U5110" s="4" t="str">
        <f t="shared" si="6"/>
        <v>In-store</v>
      </c>
      <c r="V5110" s="4" t="str">
        <f t="shared" si="7"/>
        <v>Credit Card</v>
      </c>
      <c r="W5110" s="4">
        <f t="shared" ref="W5110:Y5110" si="5117">IF(OR(J5110 = "ERROR", J5110 = ""), "UNKNOWN", J5110)</f>
        <v>1</v>
      </c>
      <c r="X5110" s="4">
        <f t="shared" si="5117"/>
        <v>1</v>
      </c>
      <c r="Y5110" s="4">
        <f t="shared" si="5117"/>
        <v>1</v>
      </c>
      <c r="Z5110" s="5">
        <f t="shared" si="9"/>
        <v>44940</v>
      </c>
    </row>
    <row r="5111">
      <c r="A5111" s="1" t="s">
        <v>5148</v>
      </c>
      <c r="B5111" s="1" t="s">
        <v>44</v>
      </c>
      <c r="C5111" s="1">
        <v>3.0</v>
      </c>
      <c r="D5111" s="1">
        <v>4.0</v>
      </c>
      <c r="E5111" s="1">
        <v>12.0</v>
      </c>
      <c r="F5111" s="1" t="s">
        <v>25</v>
      </c>
      <c r="G5111" s="1" t="s">
        <v>24</v>
      </c>
      <c r="H5111" s="2">
        <v>45236.0</v>
      </c>
      <c r="J5111" s="3">
        <f t="shared" si="2"/>
        <v>3</v>
      </c>
      <c r="K5111" s="4">
        <f t="shared" si="3"/>
        <v>4</v>
      </c>
      <c r="L5111" s="4">
        <f t="shared" si="4"/>
        <v>12</v>
      </c>
      <c r="S5111" s="1" t="s">
        <v>5148</v>
      </c>
      <c r="T5111" s="4" t="str">
        <f t="shared" si="5"/>
        <v>Sandwich</v>
      </c>
      <c r="U5111" s="4" t="str">
        <f t="shared" si="6"/>
        <v>Takeaway</v>
      </c>
      <c r="V5111" s="4" t="str">
        <f t="shared" si="7"/>
        <v>UNKNOWN</v>
      </c>
      <c r="W5111" s="4">
        <f t="shared" ref="W5111:Y5111" si="5118">IF(OR(J5111 = "ERROR", J5111 = ""), "UNKNOWN", J5111)</f>
        <v>3</v>
      </c>
      <c r="X5111" s="4">
        <f t="shared" si="5118"/>
        <v>4</v>
      </c>
      <c r="Y5111" s="4">
        <f t="shared" si="5118"/>
        <v>12</v>
      </c>
      <c r="Z5111" s="5">
        <f t="shared" si="9"/>
        <v>45236</v>
      </c>
    </row>
    <row r="5112">
      <c r="A5112" s="1" t="s">
        <v>5149</v>
      </c>
      <c r="B5112" s="1" t="s">
        <v>32</v>
      </c>
      <c r="C5112" s="1">
        <v>2.0</v>
      </c>
      <c r="D5112" s="1">
        <v>1.0</v>
      </c>
      <c r="E5112" s="1">
        <v>2.0</v>
      </c>
      <c r="F5112" s="1" t="s">
        <v>39</v>
      </c>
      <c r="H5112" s="2">
        <v>45083.0</v>
      </c>
      <c r="J5112" s="3">
        <f t="shared" si="2"/>
        <v>2</v>
      </c>
      <c r="K5112" s="4">
        <f t="shared" si="3"/>
        <v>1</v>
      </c>
      <c r="L5112" s="4">
        <f t="shared" si="4"/>
        <v>2</v>
      </c>
      <c r="S5112" s="1" t="s">
        <v>5149</v>
      </c>
      <c r="T5112" s="4" t="str">
        <f t="shared" si="5"/>
        <v>Cookie</v>
      </c>
      <c r="U5112" s="4" t="str">
        <f t="shared" si="6"/>
        <v>UNKNOWN</v>
      </c>
      <c r="V5112" s="4" t="str">
        <f t="shared" si="7"/>
        <v>Digital Wallet</v>
      </c>
      <c r="W5112" s="4">
        <f t="shared" ref="W5112:Y5112" si="5119">IF(OR(J5112 = "ERROR", J5112 = ""), "UNKNOWN", J5112)</f>
        <v>2</v>
      </c>
      <c r="X5112" s="4">
        <f t="shared" si="5119"/>
        <v>1</v>
      </c>
      <c r="Y5112" s="4">
        <f t="shared" si="5119"/>
        <v>2</v>
      </c>
      <c r="Z5112" s="5">
        <f t="shared" si="9"/>
        <v>45083</v>
      </c>
    </row>
    <row r="5113">
      <c r="A5113" s="1" t="s">
        <v>5150</v>
      </c>
      <c r="B5113" s="1" t="s">
        <v>36</v>
      </c>
      <c r="C5113" s="1">
        <v>3.0</v>
      </c>
      <c r="D5113" s="1">
        <v>5.0</v>
      </c>
      <c r="E5113" s="1">
        <v>15.0</v>
      </c>
      <c r="G5113" s="1" t="s">
        <v>29</v>
      </c>
      <c r="H5113" s="2">
        <v>45135.0</v>
      </c>
      <c r="J5113" s="3">
        <f t="shared" si="2"/>
        <v>3</v>
      </c>
      <c r="K5113" s="4">
        <f t="shared" si="3"/>
        <v>5</v>
      </c>
      <c r="L5113" s="4">
        <f t="shared" si="4"/>
        <v>15</v>
      </c>
      <c r="S5113" s="1" t="s">
        <v>5150</v>
      </c>
      <c r="T5113" s="4" t="str">
        <f t="shared" si="5"/>
        <v>Salad</v>
      </c>
      <c r="U5113" s="4" t="str">
        <f t="shared" si="6"/>
        <v>In-store</v>
      </c>
      <c r="V5113" s="4" t="str">
        <f t="shared" si="7"/>
        <v>UNKNOWN</v>
      </c>
      <c r="W5113" s="4">
        <f t="shared" ref="W5113:Y5113" si="5120">IF(OR(J5113 = "ERROR", J5113 = ""), "UNKNOWN", J5113)</f>
        <v>3</v>
      </c>
      <c r="X5113" s="4">
        <f t="shared" si="5120"/>
        <v>5</v>
      </c>
      <c r="Y5113" s="4">
        <f t="shared" si="5120"/>
        <v>15</v>
      </c>
      <c r="Z5113" s="5">
        <f t="shared" si="9"/>
        <v>45135</v>
      </c>
    </row>
    <row r="5114">
      <c r="A5114" s="1" t="s">
        <v>5151</v>
      </c>
      <c r="B5114" s="1" t="s">
        <v>81</v>
      </c>
      <c r="C5114" s="1">
        <v>2.0</v>
      </c>
      <c r="D5114" s="1">
        <v>1.5</v>
      </c>
      <c r="E5114" s="1">
        <v>3.0</v>
      </c>
      <c r="F5114" s="1" t="s">
        <v>28</v>
      </c>
      <c r="G5114" s="1" t="s">
        <v>29</v>
      </c>
      <c r="H5114" s="6">
        <v>45257.0</v>
      </c>
      <c r="J5114" s="3">
        <f t="shared" si="2"/>
        <v>2</v>
      </c>
      <c r="K5114" s="4">
        <f t="shared" si="3"/>
        <v>1.5</v>
      </c>
      <c r="L5114" s="4">
        <f t="shared" si="4"/>
        <v>3</v>
      </c>
      <c r="S5114" s="1" t="s">
        <v>5151</v>
      </c>
      <c r="T5114" s="4" t="str">
        <f t="shared" si="5"/>
        <v>Tea</v>
      </c>
      <c r="U5114" s="4" t="str">
        <f t="shared" si="6"/>
        <v>In-store</v>
      </c>
      <c r="V5114" s="4" t="str">
        <f t="shared" si="7"/>
        <v>Cash</v>
      </c>
      <c r="W5114" s="4">
        <f t="shared" ref="W5114:Y5114" si="5121">IF(OR(J5114 = "ERROR", J5114 = ""), "UNKNOWN", J5114)</f>
        <v>2</v>
      </c>
      <c r="X5114" s="4">
        <f t="shared" si="5121"/>
        <v>1.5</v>
      </c>
      <c r="Y5114" s="4">
        <f t="shared" si="5121"/>
        <v>3</v>
      </c>
      <c r="Z5114" s="7">
        <f t="shared" si="9"/>
        <v>45257</v>
      </c>
    </row>
    <row r="5115">
      <c r="A5115" s="1" t="s">
        <v>5152</v>
      </c>
      <c r="B5115" s="1" t="s">
        <v>22</v>
      </c>
      <c r="C5115" s="1" t="s">
        <v>25</v>
      </c>
      <c r="D5115" s="1">
        <v>2.0</v>
      </c>
      <c r="E5115" s="1">
        <v>8.0</v>
      </c>
      <c r="F5115" s="1" t="s">
        <v>39</v>
      </c>
      <c r="G5115" s="1" t="s">
        <v>29</v>
      </c>
      <c r="H5115" s="2">
        <v>45087.0</v>
      </c>
      <c r="J5115" s="3">
        <f t="shared" si="2"/>
        <v>4</v>
      </c>
      <c r="K5115" s="4">
        <f t="shared" si="3"/>
        <v>2</v>
      </c>
      <c r="L5115" s="4">
        <f t="shared" si="4"/>
        <v>8</v>
      </c>
      <c r="S5115" s="1" t="s">
        <v>5152</v>
      </c>
      <c r="T5115" s="4" t="str">
        <f t="shared" si="5"/>
        <v>Coffee</v>
      </c>
      <c r="U5115" s="4" t="str">
        <f t="shared" si="6"/>
        <v>In-store</v>
      </c>
      <c r="V5115" s="4" t="str">
        <f t="shared" si="7"/>
        <v>Digital Wallet</v>
      </c>
      <c r="W5115" s="4">
        <f t="shared" ref="W5115:Y5115" si="5122">IF(OR(J5115 = "ERROR", J5115 = ""), "UNKNOWN", J5115)</f>
        <v>4</v>
      </c>
      <c r="X5115" s="4">
        <f t="shared" si="5122"/>
        <v>2</v>
      </c>
      <c r="Y5115" s="4">
        <f t="shared" si="5122"/>
        <v>8</v>
      </c>
      <c r="Z5115" s="5">
        <f t="shared" si="9"/>
        <v>45087</v>
      </c>
    </row>
    <row r="5116">
      <c r="A5116" s="1" t="s">
        <v>5153</v>
      </c>
      <c r="B5116" s="1" t="s">
        <v>25</v>
      </c>
      <c r="C5116" s="1">
        <v>1.0</v>
      </c>
      <c r="D5116" s="1">
        <v>3.0</v>
      </c>
      <c r="E5116" s="1" t="s">
        <v>30</v>
      </c>
      <c r="F5116" s="1" t="s">
        <v>23</v>
      </c>
      <c r="G5116" s="1" t="s">
        <v>29</v>
      </c>
      <c r="H5116" s="2">
        <v>45093.0</v>
      </c>
      <c r="J5116" s="3">
        <f t="shared" si="2"/>
        <v>1</v>
      </c>
      <c r="K5116" s="4">
        <f t="shared" si="3"/>
        <v>3</v>
      </c>
      <c r="L5116" s="4">
        <f t="shared" si="4"/>
        <v>3</v>
      </c>
      <c r="S5116" s="1" t="s">
        <v>5153</v>
      </c>
      <c r="T5116" s="4" t="str">
        <f t="shared" si="5"/>
        <v>UNKNOWN</v>
      </c>
      <c r="U5116" s="4" t="str">
        <f t="shared" si="6"/>
        <v>In-store</v>
      </c>
      <c r="V5116" s="4" t="str">
        <f t="shared" si="7"/>
        <v>Credit Card</v>
      </c>
      <c r="W5116" s="4">
        <f t="shared" ref="W5116:Y5116" si="5123">IF(OR(J5116 = "ERROR", J5116 = ""), "UNKNOWN", J5116)</f>
        <v>1</v>
      </c>
      <c r="X5116" s="4">
        <f t="shared" si="5123"/>
        <v>3</v>
      </c>
      <c r="Y5116" s="4">
        <f t="shared" si="5123"/>
        <v>3</v>
      </c>
      <c r="Z5116" s="5">
        <f t="shared" si="9"/>
        <v>45093</v>
      </c>
    </row>
    <row r="5117">
      <c r="A5117" s="1" t="s">
        <v>5154</v>
      </c>
      <c r="B5117" s="1" t="s">
        <v>32</v>
      </c>
      <c r="C5117" s="1">
        <v>3.0</v>
      </c>
      <c r="D5117" s="1">
        <v>1.0</v>
      </c>
      <c r="E5117" s="1">
        <v>3.0</v>
      </c>
      <c r="F5117" s="1" t="s">
        <v>28</v>
      </c>
      <c r="G5117" s="1" t="s">
        <v>29</v>
      </c>
      <c r="H5117" s="6">
        <v>45212.0</v>
      </c>
      <c r="J5117" s="3">
        <f t="shared" si="2"/>
        <v>3</v>
      </c>
      <c r="K5117" s="4">
        <f t="shared" si="3"/>
        <v>1</v>
      </c>
      <c r="L5117" s="4">
        <f t="shared" si="4"/>
        <v>3</v>
      </c>
      <c r="S5117" s="1" t="s">
        <v>5154</v>
      </c>
      <c r="T5117" s="4" t="str">
        <f t="shared" si="5"/>
        <v>Cookie</v>
      </c>
      <c r="U5117" s="4" t="str">
        <f t="shared" si="6"/>
        <v>In-store</v>
      </c>
      <c r="V5117" s="4" t="str">
        <f t="shared" si="7"/>
        <v>Cash</v>
      </c>
      <c r="W5117" s="4">
        <f t="shared" ref="W5117:Y5117" si="5124">IF(OR(J5117 = "ERROR", J5117 = ""), "UNKNOWN", J5117)</f>
        <v>3</v>
      </c>
      <c r="X5117" s="4">
        <f t="shared" si="5124"/>
        <v>1</v>
      </c>
      <c r="Y5117" s="4">
        <f t="shared" si="5124"/>
        <v>3</v>
      </c>
      <c r="Z5117" s="7">
        <f t="shared" si="9"/>
        <v>45212</v>
      </c>
    </row>
    <row r="5118">
      <c r="A5118" s="1" t="s">
        <v>5155</v>
      </c>
      <c r="B5118" s="1" t="s">
        <v>41</v>
      </c>
      <c r="C5118" s="1">
        <v>3.0</v>
      </c>
      <c r="D5118" s="1">
        <v>4.0</v>
      </c>
      <c r="E5118" s="1" t="s">
        <v>30</v>
      </c>
      <c r="F5118" s="1" t="s">
        <v>28</v>
      </c>
      <c r="G5118" s="1" t="s">
        <v>29</v>
      </c>
      <c r="H5118" s="2">
        <v>45179.0</v>
      </c>
      <c r="J5118" s="3">
        <f t="shared" si="2"/>
        <v>3</v>
      </c>
      <c r="K5118" s="4">
        <f t="shared" si="3"/>
        <v>4</v>
      </c>
      <c r="L5118" s="4">
        <f t="shared" si="4"/>
        <v>12</v>
      </c>
      <c r="S5118" s="1" t="s">
        <v>5155</v>
      </c>
      <c r="T5118" s="4" t="str">
        <f t="shared" si="5"/>
        <v>Smoothie</v>
      </c>
      <c r="U5118" s="4" t="str">
        <f t="shared" si="6"/>
        <v>In-store</v>
      </c>
      <c r="V5118" s="4" t="str">
        <f t="shared" si="7"/>
        <v>Cash</v>
      </c>
      <c r="W5118" s="4">
        <f t="shared" ref="W5118:Y5118" si="5125">IF(OR(J5118 = "ERROR", J5118 = ""), "UNKNOWN", J5118)</f>
        <v>3</v>
      </c>
      <c r="X5118" s="4">
        <f t="shared" si="5125"/>
        <v>4</v>
      </c>
      <c r="Y5118" s="4">
        <f t="shared" si="5125"/>
        <v>12</v>
      </c>
      <c r="Z5118" s="5">
        <f t="shared" si="9"/>
        <v>45179</v>
      </c>
    </row>
    <row r="5119">
      <c r="A5119" s="1" t="s">
        <v>5156</v>
      </c>
      <c r="B5119" s="1" t="s">
        <v>36</v>
      </c>
      <c r="C5119" s="1">
        <v>3.0</v>
      </c>
      <c r="D5119" s="1">
        <v>5.0</v>
      </c>
      <c r="E5119" s="1">
        <v>15.0</v>
      </c>
      <c r="F5119" s="1" t="s">
        <v>28</v>
      </c>
      <c r="H5119" s="6">
        <v>45258.0</v>
      </c>
      <c r="J5119" s="3">
        <f t="shared" si="2"/>
        <v>3</v>
      </c>
      <c r="K5119" s="4">
        <f t="shared" si="3"/>
        <v>5</v>
      </c>
      <c r="L5119" s="4">
        <f t="shared" si="4"/>
        <v>15</v>
      </c>
      <c r="S5119" s="1" t="s">
        <v>5156</v>
      </c>
      <c r="T5119" s="4" t="str">
        <f t="shared" si="5"/>
        <v>Salad</v>
      </c>
      <c r="U5119" s="4" t="str">
        <f t="shared" si="6"/>
        <v>UNKNOWN</v>
      </c>
      <c r="V5119" s="4" t="str">
        <f t="shared" si="7"/>
        <v>Cash</v>
      </c>
      <c r="W5119" s="4">
        <f t="shared" ref="W5119:Y5119" si="5126">IF(OR(J5119 = "ERROR", J5119 = ""), "UNKNOWN", J5119)</f>
        <v>3</v>
      </c>
      <c r="X5119" s="4">
        <f t="shared" si="5126"/>
        <v>5</v>
      </c>
      <c r="Y5119" s="4">
        <f t="shared" si="5126"/>
        <v>15</v>
      </c>
      <c r="Z5119" s="7">
        <f t="shared" si="9"/>
        <v>45258</v>
      </c>
    </row>
    <row r="5120">
      <c r="A5120" s="1" t="s">
        <v>5157</v>
      </c>
      <c r="B5120" s="1" t="s">
        <v>27</v>
      </c>
      <c r="C5120" s="1">
        <v>2.0</v>
      </c>
      <c r="D5120" s="1">
        <v>3.0</v>
      </c>
      <c r="E5120" s="1">
        <v>6.0</v>
      </c>
      <c r="F5120" s="1" t="s">
        <v>28</v>
      </c>
      <c r="G5120" s="1" t="s">
        <v>29</v>
      </c>
      <c r="H5120" s="2">
        <v>44968.0</v>
      </c>
      <c r="J5120" s="3">
        <f t="shared" si="2"/>
        <v>2</v>
      </c>
      <c r="K5120" s="4">
        <f t="shared" si="3"/>
        <v>3</v>
      </c>
      <c r="L5120" s="4">
        <f t="shared" si="4"/>
        <v>6</v>
      </c>
      <c r="S5120" s="1" t="s">
        <v>5157</v>
      </c>
      <c r="T5120" s="4" t="str">
        <f t="shared" si="5"/>
        <v>Cake</v>
      </c>
      <c r="U5120" s="4" t="str">
        <f t="shared" si="6"/>
        <v>In-store</v>
      </c>
      <c r="V5120" s="4" t="str">
        <f t="shared" si="7"/>
        <v>Cash</v>
      </c>
      <c r="W5120" s="4">
        <f t="shared" ref="W5120:Y5120" si="5127">IF(OR(J5120 = "ERROR", J5120 = ""), "UNKNOWN", J5120)</f>
        <v>2</v>
      </c>
      <c r="X5120" s="4">
        <f t="shared" si="5127"/>
        <v>3</v>
      </c>
      <c r="Y5120" s="4">
        <f t="shared" si="5127"/>
        <v>6</v>
      </c>
      <c r="Z5120" s="5">
        <f t="shared" si="9"/>
        <v>44968</v>
      </c>
    </row>
    <row r="5121">
      <c r="A5121" s="1" t="s">
        <v>5158</v>
      </c>
      <c r="B5121" s="1" t="s">
        <v>25</v>
      </c>
      <c r="C5121" s="1">
        <v>4.0</v>
      </c>
      <c r="D5121" s="1">
        <v>3.0</v>
      </c>
      <c r="E5121" s="1">
        <v>12.0</v>
      </c>
      <c r="F5121" s="1" t="s">
        <v>23</v>
      </c>
      <c r="G5121" s="1" t="s">
        <v>29</v>
      </c>
      <c r="H5121" s="2">
        <v>45061.0</v>
      </c>
      <c r="J5121" s="3">
        <f t="shared" si="2"/>
        <v>4</v>
      </c>
      <c r="K5121" s="4">
        <f t="shared" si="3"/>
        <v>3</v>
      </c>
      <c r="L5121" s="4">
        <f t="shared" si="4"/>
        <v>12</v>
      </c>
      <c r="S5121" s="1" t="s">
        <v>5158</v>
      </c>
      <c r="T5121" s="4" t="str">
        <f t="shared" si="5"/>
        <v>UNKNOWN</v>
      </c>
      <c r="U5121" s="4" t="str">
        <f t="shared" si="6"/>
        <v>In-store</v>
      </c>
      <c r="V5121" s="4" t="str">
        <f t="shared" si="7"/>
        <v>Credit Card</v>
      </c>
      <c r="W5121" s="4">
        <f t="shared" ref="W5121:Y5121" si="5128">IF(OR(J5121 = "ERROR", J5121 = ""), "UNKNOWN", J5121)</f>
        <v>4</v>
      </c>
      <c r="X5121" s="4">
        <f t="shared" si="5128"/>
        <v>3</v>
      </c>
      <c r="Y5121" s="4">
        <f t="shared" si="5128"/>
        <v>12</v>
      </c>
      <c r="Z5121" s="5">
        <f t="shared" si="9"/>
        <v>45061</v>
      </c>
    </row>
    <row r="5122">
      <c r="A5122" s="1" t="s">
        <v>5159</v>
      </c>
      <c r="B5122" s="1" t="s">
        <v>41</v>
      </c>
      <c r="C5122" s="1">
        <v>1.0</v>
      </c>
      <c r="D5122" s="1">
        <v>4.0</v>
      </c>
      <c r="E5122" s="1">
        <v>4.0</v>
      </c>
      <c r="G5122" s="1" t="s">
        <v>29</v>
      </c>
      <c r="H5122" s="2">
        <v>44950.0</v>
      </c>
      <c r="J5122" s="3">
        <f t="shared" si="2"/>
        <v>1</v>
      </c>
      <c r="K5122" s="4">
        <f t="shared" si="3"/>
        <v>4</v>
      </c>
      <c r="L5122" s="4">
        <f t="shared" si="4"/>
        <v>4</v>
      </c>
      <c r="S5122" s="1" t="s">
        <v>5159</v>
      </c>
      <c r="T5122" s="4" t="str">
        <f t="shared" si="5"/>
        <v>Smoothie</v>
      </c>
      <c r="U5122" s="4" t="str">
        <f t="shared" si="6"/>
        <v>In-store</v>
      </c>
      <c r="V5122" s="4" t="str">
        <f t="shared" si="7"/>
        <v>UNKNOWN</v>
      </c>
      <c r="W5122" s="4">
        <f t="shared" ref="W5122:Y5122" si="5129">IF(OR(J5122 = "ERROR", J5122 = ""), "UNKNOWN", J5122)</f>
        <v>1</v>
      </c>
      <c r="X5122" s="4">
        <f t="shared" si="5129"/>
        <v>4</v>
      </c>
      <c r="Y5122" s="4">
        <f t="shared" si="5129"/>
        <v>4</v>
      </c>
      <c r="Z5122" s="5">
        <f t="shared" si="9"/>
        <v>44950</v>
      </c>
    </row>
    <row r="5123">
      <c r="A5123" s="1" t="s">
        <v>5160</v>
      </c>
      <c r="B5123" s="1" t="s">
        <v>22</v>
      </c>
      <c r="C5123" s="1">
        <v>3.0</v>
      </c>
      <c r="D5123" s="1">
        <v>2.0</v>
      </c>
      <c r="E5123" s="1" t="s">
        <v>30</v>
      </c>
      <c r="F5123" s="1" t="s">
        <v>28</v>
      </c>
      <c r="H5123" s="2">
        <v>45196.0</v>
      </c>
      <c r="J5123" s="3">
        <f t="shared" si="2"/>
        <v>3</v>
      </c>
      <c r="K5123" s="4">
        <f t="shared" si="3"/>
        <v>2</v>
      </c>
      <c r="L5123" s="4">
        <f t="shared" si="4"/>
        <v>6</v>
      </c>
      <c r="S5123" s="1" t="s">
        <v>5160</v>
      </c>
      <c r="T5123" s="4" t="str">
        <f t="shared" si="5"/>
        <v>Coffee</v>
      </c>
      <c r="U5123" s="4" t="str">
        <f t="shared" si="6"/>
        <v>UNKNOWN</v>
      </c>
      <c r="V5123" s="4" t="str">
        <f t="shared" si="7"/>
        <v>Cash</v>
      </c>
      <c r="W5123" s="4">
        <f t="shared" ref="W5123:Y5123" si="5130">IF(OR(J5123 = "ERROR", J5123 = ""), "UNKNOWN", J5123)</f>
        <v>3</v>
      </c>
      <c r="X5123" s="4">
        <f t="shared" si="5130"/>
        <v>2</v>
      </c>
      <c r="Y5123" s="4">
        <f t="shared" si="5130"/>
        <v>6</v>
      </c>
      <c r="Z5123" s="5">
        <f t="shared" si="9"/>
        <v>45196</v>
      </c>
    </row>
    <row r="5124">
      <c r="A5124" s="1" t="s">
        <v>5161</v>
      </c>
      <c r="B5124" s="1" t="s">
        <v>22</v>
      </c>
      <c r="C5124" s="1" t="s">
        <v>30</v>
      </c>
      <c r="D5124" s="1">
        <v>2.0</v>
      </c>
      <c r="E5124" s="1">
        <v>10.0</v>
      </c>
      <c r="F5124" s="1" t="s">
        <v>28</v>
      </c>
      <c r="H5124" s="1" t="s">
        <v>30</v>
      </c>
      <c r="J5124" s="3">
        <f t="shared" si="2"/>
        <v>5</v>
      </c>
      <c r="K5124" s="4">
        <f t="shared" si="3"/>
        <v>2</v>
      </c>
      <c r="L5124" s="4">
        <f t="shared" si="4"/>
        <v>10</v>
      </c>
      <c r="S5124" s="1" t="s">
        <v>5161</v>
      </c>
      <c r="T5124" s="4" t="str">
        <f t="shared" si="5"/>
        <v>Coffee</v>
      </c>
      <c r="U5124" s="4" t="str">
        <f t="shared" si="6"/>
        <v>UNKNOWN</v>
      </c>
      <c r="V5124" s="4" t="str">
        <f t="shared" si="7"/>
        <v>Cash</v>
      </c>
      <c r="W5124" s="4">
        <f t="shared" ref="W5124:Y5124" si="5131">IF(OR(J5124 = "ERROR", J5124 = ""), "UNKNOWN", J5124)</f>
        <v>5</v>
      </c>
      <c r="X5124" s="4">
        <f t="shared" si="5131"/>
        <v>2</v>
      </c>
      <c r="Y5124" s="4">
        <f t="shared" si="5131"/>
        <v>10</v>
      </c>
      <c r="Z5124" s="4" t="str">
        <f t="shared" si="9"/>
        <v>UNKNOWN</v>
      </c>
    </row>
    <row r="5125">
      <c r="A5125" s="1" t="s">
        <v>5162</v>
      </c>
      <c r="B5125" s="1" t="s">
        <v>41</v>
      </c>
      <c r="C5125" s="1">
        <v>4.0</v>
      </c>
      <c r="D5125" s="1">
        <v>4.0</v>
      </c>
      <c r="E5125" s="1">
        <v>16.0</v>
      </c>
      <c r="F5125" s="1" t="s">
        <v>23</v>
      </c>
      <c r="H5125" s="2">
        <v>45100.0</v>
      </c>
      <c r="J5125" s="3">
        <f t="shared" si="2"/>
        <v>4</v>
      </c>
      <c r="K5125" s="4">
        <f t="shared" si="3"/>
        <v>4</v>
      </c>
      <c r="L5125" s="4">
        <f t="shared" si="4"/>
        <v>16</v>
      </c>
      <c r="S5125" s="1" t="s">
        <v>5162</v>
      </c>
      <c r="T5125" s="4" t="str">
        <f t="shared" si="5"/>
        <v>Smoothie</v>
      </c>
      <c r="U5125" s="4" t="str">
        <f t="shared" si="6"/>
        <v>UNKNOWN</v>
      </c>
      <c r="V5125" s="4" t="str">
        <f t="shared" si="7"/>
        <v>Credit Card</v>
      </c>
      <c r="W5125" s="4">
        <f t="shared" ref="W5125:Y5125" si="5132">IF(OR(J5125 = "ERROR", J5125 = ""), "UNKNOWN", J5125)</f>
        <v>4</v>
      </c>
      <c r="X5125" s="4">
        <f t="shared" si="5132"/>
        <v>4</v>
      </c>
      <c r="Y5125" s="4">
        <f t="shared" si="5132"/>
        <v>16</v>
      </c>
      <c r="Z5125" s="5">
        <f t="shared" si="9"/>
        <v>45100</v>
      </c>
    </row>
    <row r="5126">
      <c r="A5126" s="1" t="s">
        <v>5163</v>
      </c>
      <c r="B5126" s="1" t="s">
        <v>32</v>
      </c>
      <c r="C5126" s="1">
        <v>2.0</v>
      </c>
      <c r="D5126" s="1">
        <v>1.0</v>
      </c>
      <c r="E5126" s="1">
        <v>2.0</v>
      </c>
      <c r="F5126" s="1" t="s">
        <v>39</v>
      </c>
      <c r="H5126" s="2">
        <v>45235.0</v>
      </c>
      <c r="J5126" s="3">
        <f t="shared" si="2"/>
        <v>2</v>
      </c>
      <c r="K5126" s="4">
        <f t="shared" si="3"/>
        <v>1</v>
      </c>
      <c r="L5126" s="4">
        <f t="shared" si="4"/>
        <v>2</v>
      </c>
      <c r="S5126" s="1" t="s">
        <v>5163</v>
      </c>
      <c r="T5126" s="4" t="str">
        <f t="shared" si="5"/>
        <v>Cookie</v>
      </c>
      <c r="U5126" s="4" t="str">
        <f t="shared" si="6"/>
        <v>UNKNOWN</v>
      </c>
      <c r="V5126" s="4" t="str">
        <f t="shared" si="7"/>
        <v>Digital Wallet</v>
      </c>
      <c r="W5126" s="4">
        <f t="shared" ref="W5126:Y5126" si="5133">IF(OR(J5126 = "ERROR", J5126 = ""), "UNKNOWN", J5126)</f>
        <v>2</v>
      </c>
      <c r="X5126" s="4">
        <f t="shared" si="5133"/>
        <v>1</v>
      </c>
      <c r="Y5126" s="4">
        <f t="shared" si="5133"/>
        <v>2</v>
      </c>
      <c r="Z5126" s="5">
        <f t="shared" si="9"/>
        <v>45235</v>
      </c>
    </row>
    <row r="5127">
      <c r="A5127" s="1" t="s">
        <v>5164</v>
      </c>
      <c r="C5127" s="1">
        <v>1.0</v>
      </c>
      <c r="D5127" s="1">
        <v>3.0</v>
      </c>
      <c r="E5127" s="1">
        <v>3.0</v>
      </c>
      <c r="F5127" s="1" t="s">
        <v>25</v>
      </c>
      <c r="H5127" s="2">
        <v>45172.0</v>
      </c>
      <c r="J5127" s="3">
        <f t="shared" si="2"/>
        <v>1</v>
      </c>
      <c r="K5127" s="4">
        <f t="shared" si="3"/>
        <v>3</v>
      </c>
      <c r="L5127" s="4">
        <f t="shared" si="4"/>
        <v>3</v>
      </c>
      <c r="S5127" s="1" t="s">
        <v>5164</v>
      </c>
      <c r="T5127" s="4" t="str">
        <f t="shared" si="5"/>
        <v>UNKNOWN</v>
      </c>
      <c r="U5127" s="4" t="str">
        <f t="shared" si="6"/>
        <v>UNKNOWN</v>
      </c>
      <c r="V5127" s="4" t="str">
        <f t="shared" si="7"/>
        <v>UNKNOWN</v>
      </c>
      <c r="W5127" s="4">
        <f t="shared" ref="W5127:Y5127" si="5134">IF(OR(J5127 = "ERROR", J5127 = ""), "UNKNOWN", J5127)</f>
        <v>1</v>
      </c>
      <c r="X5127" s="4">
        <f t="shared" si="5134"/>
        <v>3</v>
      </c>
      <c r="Y5127" s="4">
        <f t="shared" si="5134"/>
        <v>3</v>
      </c>
      <c r="Z5127" s="5">
        <f t="shared" si="9"/>
        <v>45172</v>
      </c>
    </row>
    <row r="5128">
      <c r="A5128" s="1" t="s">
        <v>5165</v>
      </c>
      <c r="B5128" s="1" t="s">
        <v>81</v>
      </c>
      <c r="C5128" s="1">
        <v>3.0</v>
      </c>
      <c r="D5128" s="1">
        <v>1.5</v>
      </c>
      <c r="E5128" s="1">
        <v>4.5</v>
      </c>
      <c r="F5128" s="1" t="s">
        <v>39</v>
      </c>
      <c r="G5128" s="1" t="s">
        <v>29</v>
      </c>
      <c r="H5128" s="2">
        <v>45182.0</v>
      </c>
      <c r="J5128" s="3">
        <f t="shared" si="2"/>
        <v>3</v>
      </c>
      <c r="K5128" s="4">
        <f t="shared" si="3"/>
        <v>1.5</v>
      </c>
      <c r="L5128" s="4">
        <f t="shared" si="4"/>
        <v>4.5</v>
      </c>
      <c r="S5128" s="1" t="s">
        <v>5165</v>
      </c>
      <c r="T5128" s="4" t="str">
        <f t="shared" si="5"/>
        <v>Tea</v>
      </c>
      <c r="U5128" s="4" t="str">
        <f t="shared" si="6"/>
        <v>In-store</v>
      </c>
      <c r="V5128" s="4" t="str">
        <f t="shared" si="7"/>
        <v>Digital Wallet</v>
      </c>
      <c r="W5128" s="4">
        <f t="shared" ref="W5128:Y5128" si="5135">IF(OR(J5128 = "ERROR", J5128 = ""), "UNKNOWN", J5128)</f>
        <v>3</v>
      </c>
      <c r="X5128" s="4">
        <f t="shared" si="5135"/>
        <v>1.5</v>
      </c>
      <c r="Y5128" s="4">
        <f t="shared" si="5135"/>
        <v>4.5</v>
      </c>
      <c r="Z5128" s="5">
        <f t="shared" si="9"/>
        <v>45182</v>
      </c>
    </row>
    <row r="5129">
      <c r="A5129" s="1" t="s">
        <v>5166</v>
      </c>
      <c r="B5129" s="1" t="s">
        <v>36</v>
      </c>
      <c r="C5129" s="1">
        <v>3.0</v>
      </c>
      <c r="D5129" s="1">
        <v>5.0</v>
      </c>
      <c r="E5129" s="1">
        <v>15.0</v>
      </c>
      <c r="F5129" s="1" t="s">
        <v>28</v>
      </c>
      <c r="H5129" s="2">
        <v>44937.0</v>
      </c>
      <c r="J5129" s="3">
        <f t="shared" si="2"/>
        <v>3</v>
      </c>
      <c r="K5129" s="4">
        <f t="shared" si="3"/>
        <v>5</v>
      </c>
      <c r="L5129" s="4">
        <f t="shared" si="4"/>
        <v>15</v>
      </c>
      <c r="S5129" s="1" t="s">
        <v>5166</v>
      </c>
      <c r="T5129" s="4" t="str">
        <f t="shared" si="5"/>
        <v>Salad</v>
      </c>
      <c r="U5129" s="4" t="str">
        <f t="shared" si="6"/>
        <v>UNKNOWN</v>
      </c>
      <c r="V5129" s="4" t="str">
        <f t="shared" si="7"/>
        <v>Cash</v>
      </c>
      <c r="W5129" s="4">
        <f t="shared" ref="W5129:Y5129" si="5136">IF(OR(J5129 = "ERROR", J5129 = ""), "UNKNOWN", J5129)</f>
        <v>3</v>
      </c>
      <c r="X5129" s="4">
        <f t="shared" si="5136"/>
        <v>5</v>
      </c>
      <c r="Y5129" s="4">
        <f t="shared" si="5136"/>
        <v>15</v>
      </c>
      <c r="Z5129" s="5">
        <f t="shared" si="9"/>
        <v>44937</v>
      </c>
    </row>
    <row r="5130">
      <c r="A5130" s="1" t="s">
        <v>5167</v>
      </c>
      <c r="B5130" s="1" t="s">
        <v>36</v>
      </c>
      <c r="C5130" s="1">
        <v>4.0</v>
      </c>
      <c r="D5130" s="1">
        <v>5.0</v>
      </c>
      <c r="E5130" s="1">
        <v>20.0</v>
      </c>
      <c r="F5130" s="1" t="s">
        <v>39</v>
      </c>
      <c r="H5130" s="2">
        <v>45131.0</v>
      </c>
      <c r="J5130" s="3">
        <f t="shared" si="2"/>
        <v>4</v>
      </c>
      <c r="K5130" s="4">
        <f t="shared" si="3"/>
        <v>5</v>
      </c>
      <c r="L5130" s="4">
        <f t="shared" si="4"/>
        <v>20</v>
      </c>
      <c r="S5130" s="1" t="s">
        <v>5167</v>
      </c>
      <c r="T5130" s="4" t="str">
        <f t="shared" si="5"/>
        <v>Salad</v>
      </c>
      <c r="U5130" s="4" t="str">
        <f t="shared" si="6"/>
        <v>UNKNOWN</v>
      </c>
      <c r="V5130" s="4" t="str">
        <f t="shared" si="7"/>
        <v>Digital Wallet</v>
      </c>
      <c r="W5130" s="4">
        <f t="shared" ref="W5130:Y5130" si="5137">IF(OR(J5130 = "ERROR", J5130 = ""), "UNKNOWN", J5130)</f>
        <v>4</v>
      </c>
      <c r="X5130" s="4">
        <f t="shared" si="5137"/>
        <v>5</v>
      </c>
      <c r="Y5130" s="4">
        <f t="shared" si="5137"/>
        <v>20</v>
      </c>
      <c r="Z5130" s="5">
        <f t="shared" si="9"/>
        <v>45131</v>
      </c>
    </row>
    <row r="5131">
      <c r="A5131" s="1" t="s">
        <v>5168</v>
      </c>
      <c r="B5131" s="1" t="s">
        <v>41</v>
      </c>
      <c r="C5131" s="1">
        <v>4.0</v>
      </c>
      <c r="D5131" s="1">
        <v>4.0</v>
      </c>
      <c r="E5131" s="1">
        <v>16.0</v>
      </c>
      <c r="F5131" s="1" t="s">
        <v>39</v>
      </c>
      <c r="G5131" s="1" t="s">
        <v>29</v>
      </c>
      <c r="H5131" s="2">
        <v>45261.0</v>
      </c>
      <c r="J5131" s="3">
        <f t="shared" si="2"/>
        <v>4</v>
      </c>
      <c r="K5131" s="4">
        <f t="shared" si="3"/>
        <v>4</v>
      </c>
      <c r="L5131" s="4">
        <f t="shared" si="4"/>
        <v>16</v>
      </c>
      <c r="S5131" s="1" t="s">
        <v>5168</v>
      </c>
      <c r="T5131" s="4" t="str">
        <f t="shared" si="5"/>
        <v>Smoothie</v>
      </c>
      <c r="U5131" s="4" t="str">
        <f t="shared" si="6"/>
        <v>In-store</v>
      </c>
      <c r="V5131" s="4" t="str">
        <f t="shared" si="7"/>
        <v>Digital Wallet</v>
      </c>
      <c r="W5131" s="4">
        <f t="shared" ref="W5131:Y5131" si="5138">IF(OR(J5131 = "ERROR", J5131 = ""), "UNKNOWN", J5131)</f>
        <v>4</v>
      </c>
      <c r="X5131" s="4">
        <f t="shared" si="5138"/>
        <v>4</v>
      </c>
      <c r="Y5131" s="4">
        <f t="shared" si="5138"/>
        <v>16</v>
      </c>
      <c r="Z5131" s="5">
        <f t="shared" si="9"/>
        <v>45261</v>
      </c>
    </row>
    <row r="5132">
      <c r="A5132" s="1" t="s">
        <v>5169</v>
      </c>
      <c r="B5132" s="1" t="s">
        <v>22</v>
      </c>
      <c r="C5132" s="1">
        <v>3.0</v>
      </c>
      <c r="D5132" s="1">
        <v>2.0</v>
      </c>
      <c r="E5132" s="1">
        <v>6.0</v>
      </c>
      <c r="G5132" s="1" t="s">
        <v>29</v>
      </c>
      <c r="H5132" s="2">
        <v>45116.0</v>
      </c>
      <c r="J5132" s="3">
        <f t="shared" si="2"/>
        <v>3</v>
      </c>
      <c r="K5132" s="4">
        <f t="shared" si="3"/>
        <v>2</v>
      </c>
      <c r="L5132" s="4">
        <f t="shared" si="4"/>
        <v>6</v>
      </c>
      <c r="S5132" s="1" t="s">
        <v>5169</v>
      </c>
      <c r="T5132" s="4" t="str">
        <f t="shared" si="5"/>
        <v>Coffee</v>
      </c>
      <c r="U5132" s="4" t="str">
        <f t="shared" si="6"/>
        <v>In-store</v>
      </c>
      <c r="V5132" s="4" t="str">
        <f t="shared" si="7"/>
        <v>UNKNOWN</v>
      </c>
      <c r="W5132" s="4">
        <f t="shared" ref="W5132:Y5132" si="5139">IF(OR(J5132 = "ERROR", J5132 = ""), "UNKNOWN", J5132)</f>
        <v>3</v>
      </c>
      <c r="X5132" s="4">
        <f t="shared" si="5139"/>
        <v>2</v>
      </c>
      <c r="Y5132" s="4">
        <f t="shared" si="5139"/>
        <v>6</v>
      </c>
      <c r="Z5132" s="5">
        <f t="shared" si="9"/>
        <v>45116</v>
      </c>
    </row>
    <row r="5133">
      <c r="A5133" s="1" t="s">
        <v>5170</v>
      </c>
      <c r="B5133" s="1" t="s">
        <v>41</v>
      </c>
      <c r="C5133" s="1">
        <v>4.0</v>
      </c>
      <c r="D5133" s="1">
        <v>4.0</v>
      </c>
      <c r="E5133" s="1">
        <v>16.0</v>
      </c>
      <c r="G5133" s="1" t="s">
        <v>24</v>
      </c>
      <c r="H5133" s="2">
        <v>45008.0</v>
      </c>
      <c r="J5133" s="3">
        <f t="shared" si="2"/>
        <v>4</v>
      </c>
      <c r="K5133" s="4">
        <f t="shared" si="3"/>
        <v>4</v>
      </c>
      <c r="L5133" s="4">
        <f t="shared" si="4"/>
        <v>16</v>
      </c>
      <c r="S5133" s="1" t="s">
        <v>5170</v>
      </c>
      <c r="T5133" s="4" t="str">
        <f t="shared" si="5"/>
        <v>Smoothie</v>
      </c>
      <c r="U5133" s="4" t="str">
        <f t="shared" si="6"/>
        <v>Takeaway</v>
      </c>
      <c r="V5133" s="4" t="str">
        <f t="shared" si="7"/>
        <v>UNKNOWN</v>
      </c>
      <c r="W5133" s="4">
        <f t="shared" ref="W5133:Y5133" si="5140">IF(OR(J5133 = "ERROR", J5133 = ""), "UNKNOWN", J5133)</f>
        <v>4</v>
      </c>
      <c r="X5133" s="4">
        <f t="shared" si="5140"/>
        <v>4</v>
      </c>
      <c r="Y5133" s="4">
        <f t="shared" si="5140"/>
        <v>16</v>
      </c>
      <c r="Z5133" s="5">
        <f t="shared" si="9"/>
        <v>45008</v>
      </c>
    </row>
    <row r="5134">
      <c r="A5134" s="1" t="s">
        <v>5171</v>
      </c>
      <c r="B5134" s="1" t="s">
        <v>41</v>
      </c>
      <c r="C5134" s="1">
        <v>1.0</v>
      </c>
      <c r="D5134" s="1">
        <v>4.0</v>
      </c>
      <c r="E5134" s="1">
        <v>4.0</v>
      </c>
      <c r="G5134" s="1" t="s">
        <v>29</v>
      </c>
      <c r="H5134" s="2">
        <v>44951.0</v>
      </c>
      <c r="J5134" s="3">
        <f t="shared" si="2"/>
        <v>1</v>
      </c>
      <c r="K5134" s="4">
        <f t="shared" si="3"/>
        <v>4</v>
      </c>
      <c r="L5134" s="4">
        <f t="shared" si="4"/>
        <v>4</v>
      </c>
      <c r="S5134" s="1" t="s">
        <v>5171</v>
      </c>
      <c r="T5134" s="4" t="str">
        <f t="shared" si="5"/>
        <v>Smoothie</v>
      </c>
      <c r="U5134" s="4" t="str">
        <f t="shared" si="6"/>
        <v>In-store</v>
      </c>
      <c r="V5134" s="4" t="str">
        <f t="shared" si="7"/>
        <v>UNKNOWN</v>
      </c>
      <c r="W5134" s="4">
        <f t="shared" ref="W5134:Y5134" si="5141">IF(OR(J5134 = "ERROR", J5134 = ""), "UNKNOWN", J5134)</f>
        <v>1</v>
      </c>
      <c r="X5134" s="4">
        <f t="shared" si="5141"/>
        <v>4</v>
      </c>
      <c r="Y5134" s="4">
        <f t="shared" si="5141"/>
        <v>4</v>
      </c>
      <c r="Z5134" s="5">
        <f t="shared" si="9"/>
        <v>44951</v>
      </c>
    </row>
    <row r="5135">
      <c r="A5135" s="1" t="s">
        <v>5172</v>
      </c>
      <c r="C5135" s="1">
        <v>2.0</v>
      </c>
      <c r="D5135" s="1">
        <v>1.5</v>
      </c>
      <c r="E5135" s="1">
        <v>3.0</v>
      </c>
      <c r="F5135" s="1" t="s">
        <v>28</v>
      </c>
      <c r="H5135" s="6">
        <v>45270.0</v>
      </c>
      <c r="J5135" s="3">
        <f t="shared" si="2"/>
        <v>2</v>
      </c>
      <c r="K5135" s="4">
        <f t="shared" si="3"/>
        <v>1.5</v>
      </c>
      <c r="L5135" s="4">
        <f t="shared" si="4"/>
        <v>3</v>
      </c>
      <c r="S5135" s="1" t="s">
        <v>5172</v>
      </c>
      <c r="T5135" s="4" t="str">
        <f t="shared" si="5"/>
        <v>UNKNOWN</v>
      </c>
      <c r="U5135" s="4" t="str">
        <f t="shared" si="6"/>
        <v>UNKNOWN</v>
      </c>
      <c r="V5135" s="4" t="str">
        <f t="shared" si="7"/>
        <v>Cash</v>
      </c>
      <c r="W5135" s="4">
        <f t="shared" ref="W5135:Y5135" si="5142">IF(OR(J5135 = "ERROR", J5135 = ""), "UNKNOWN", J5135)</f>
        <v>2</v>
      </c>
      <c r="X5135" s="4">
        <f t="shared" si="5142"/>
        <v>1.5</v>
      </c>
      <c r="Y5135" s="4">
        <f t="shared" si="5142"/>
        <v>3</v>
      </c>
      <c r="Z5135" s="7">
        <f t="shared" si="9"/>
        <v>45270</v>
      </c>
    </row>
    <row r="5136">
      <c r="A5136" s="1" t="s">
        <v>5173</v>
      </c>
      <c r="B5136" s="1" t="s">
        <v>41</v>
      </c>
      <c r="C5136" s="1">
        <v>4.0</v>
      </c>
      <c r="D5136" s="1">
        <v>4.0</v>
      </c>
      <c r="E5136" s="1">
        <v>16.0</v>
      </c>
      <c r="F5136" s="1" t="s">
        <v>23</v>
      </c>
      <c r="G5136" s="1" t="s">
        <v>29</v>
      </c>
      <c r="H5136" s="2">
        <v>45149.0</v>
      </c>
      <c r="J5136" s="3">
        <f t="shared" si="2"/>
        <v>4</v>
      </c>
      <c r="K5136" s="4">
        <f t="shared" si="3"/>
        <v>4</v>
      </c>
      <c r="L5136" s="4">
        <f t="shared" si="4"/>
        <v>16</v>
      </c>
      <c r="S5136" s="1" t="s">
        <v>5173</v>
      </c>
      <c r="T5136" s="4" t="str">
        <f t="shared" si="5"/>
        <v>Smoothie</v>
      </c>
      <c r="U5136" s="4" t="str">
        <f t="shared" si="6"/>
        <v>In-store</v>
      </c>
      <c r="V5136" s="4" t="str">
        <f t="shared" si="7"/>
        <v>Credit Card</v>
      </c>
      <c r="W5136" s="4">
        <f t="shared" ref="W5136:Y5136" si="5143">IF(OR(J5136 = "ERROR", J5136 = ""), "UNKNOWN", J5136)</f>
        <v>4</v>
      </c>
      <c r="X5136" s="4">
        <f t="shared" si="5143"/>
        <v>4</v>
      </c>
      <c r="Y5136" s="4">
        <f t="shared" si="5143"/>
        <v>16</v>
      </c>
      <c r="Z5136" s="5">
        <f t="shared" si="9"/>
        <v>45149</v>
      </c>
    </row>
    <row r="5137">
      <c r="A5137" s="1" t="s">
        <v>5174</v>
      </c>
      <c r="C5137" s="1" t="s">
        <v>30</v>
      </c>
      <c r="D5137" s="1">
        <v>2.0</v>
      </c>
      <c r="E5137" s="1">
        <v>2.0</v>
      </c>
      <c r="F5137" s="1" t="s">
        <v>23</v>
      </c>
      <c r="H5137" s="2">
        <v>44943.0</v>
      </c>
      <c r="J5137" s="3">
        <f t="shared" si="2"/>
        <v>1</v>
      </c>
      <c r="K5137" s="4">
        <f t="shared" si="3"/>
        <v>2</v>
      </c>
      <c r="L5137" s="4">
        <f t="shared" si="4"/>
        <v>2</v>
      </c>
      <c r="S5137" s="1" t="s">
        <v>5174</v>
      </c>
      <c r="T5137" s="4" t="str">
        <f t="shared" si="5"/>
        <v>UNKNOWN</v>
      </c>
      <c r="U5137" s="4" t="str">
        <f t="shared" si="6"/>
        <v>UNKNOWN</v>
      </c>
      <c r="V5137" s="4" t="str">
        <f t="shared" si="7"/>
        <v>Credit Card</v>
      </c>
      <c r="W5137" s="4">
        <f t="shared" ref="W5137:Y5137" si="5144">IF(OR(J5137 = "ERROR", J5137 = ""), "UNKNOWN", J5137)</f>
        <v>1</v>
      </c>
      <c r="X5137" s="4">
        <f t="shared" si="5144"/>
        <v>2</v>
      </c>
      <c r="Y5137" s="4">
        <f t="shared" si="5144"/>
        <v>2</v>
      </c>
      <c r="Z5137" s="5">
        <f t="shared" si="9"/>
        <v>44943</v>
      </c>
    </row>
    <row r="5138">
      <c r="A5138" s="1" t="s">
        <v>5175</v>
      </c>
      <c r="B5138" s="1" t="s">
        <v>41</v>
      </c>
      <c r="C5138" s="1">
        <v>3.0</v>
      </c>
      <c r="D5138" s="1">
        <v>4.0</v>
      </c>
      <c r="E5138" s="1">
        <v>12.0</v>
      </c>
      <c r="H5138" s="2">
        <v>44930.0</v>
      </c>
      <c r="J5138" s="3">
        <f t="shared" si="2"/>
        <v>3</v>
      </c>
      <c r="K5138" s="4">
        <f t="shared" si="3"/>
        <v>4</v>
      </c>
      <c r="L5138" s="4">
        <f t="shared" si="4"/>
        <v>12</v>
      </c>
      <c r="S5138" s="1" t="s">
        <v>5175</v>
      </c>
      <c r="T5138" s="4" t="str">
        <f t="shared" si="5"/>
        <v>Smoothie</v>
      </c>
      <c r="U5138" s="4" t="str">
        <f t="shared" si="6"/>
        <v>UNKNOWN</v>
      </c>
      <c r="V5138" s="4" t="str">
        <f t="shared" si="7"/>
        <v>UNKNOWN</v>
      </c>
      <c r="W5138" s="4">
        <f t="shared" ref="W5138:Y5138" si="5145">IF(OR(J5138 = "ERROR", J5138 = ""), "UNKNOWN", J5138)</f>
        <v>3</v>
      </c>
      <c r="X5138" s="4">
        <f t="shared" si="5145"/>
        <v>4</v>
      </c>
      <c r="Y5138" s="4">
        <f t="shared" si="5145"/>
        <v>12</v>
      </c>
      <c r="Z5138" s="5">
        <f t="shared" si="9"/>
        <v>44930</v>
      </c>
    </row>
    <row r="5139">
      <c r="A5139" s="1" t="s">
        <v>5176</v>
      </c>
      <c r="B5139" s="1" t="s">
        <v>81</v>
      </c>
      <c r="C5139" s="1">
        <v>2.0</v>
      </c>
      <c r="D5139" s="1">
        <v>1.5</v>
      </c>
      <c r="E5139" s="1">
        <v>3.0</v>
      </c>
      <c r="F5139" s="1" t="s">
        <v>28</v>
      </c>
      <c r="H5139" s="6">
        <v>45289.0</v>
      </c>
      <c r="J5139" s="3">
        <f t="shared" si="2"/>
        <v>2</v>
      </c>
      <c r="K5139" s="4">
        <f t="shared" si="3"/>
        <v>1.5</v>
      </c>
      <c r="L5139" s="4">
        <f t="shared" si="4"/>
        <v>3</v>
      </c>
      <c r="S5139" s="1" t="s">
        <v>5176</v>
      </c>
      <c r="T5139" s="4" t="str">
        <f t="shared" si="5"/>
        <v>Tea</v>
      </c>
      <c r="U5139" s="4" t="str">
        <f t="shared" si="6"/>
        <v>UNKNOWN</v>
      </c>
      <c r="V5139" s="4" t="str">
        <f t="shared" si="7"/>
        <v>Cash</v>
      </c>
      <c r="W5139" s="4">
        <f t="shared" ref="W5139:Y5139" si="5146">IF(OR(J5139 = "ERROR", J5139 = ""), "UNKNOWN", J5139)</f>
        <v>2</v>
      </c>
      <c r="X5139" s="4">
        <f t="shared" si="5146"/>
        <v>1.5</v>
      </c>
      <c r="Y5139" s="4">
        <f t="shared" si="5146"/>
        <v>3</v>
      </c>
      <c r="Z5139" s="7">
        <f t="shared" si="9"/>
        <v>45289</v>
      </c>
    </row>
    <row r="5140">
      <c r="A5140" s="1" t="s">
        <v>5177</v>
      </c>
      <c r="B5140" s="1" t="s">
        <v>27</v>
      </c>
      <c r="C5140" s="1">
        <v>2.0</v>
      </c>
      <c r="D5140" s="1">
        <v>3.0</v>
      </c>
      <c r="E5140" s="1">
        <v>6.0</v>
      </c>
      <c r="F5140" s="1" t="s">
        <v>23</v>
      </c>
      <c r="G5140" s="1" t="s">
        <v>29</v>
      </c>
      <c r="H5140" s="2">
        <v>45037.0</v>
      </c>
      <c r="J5140" s="3">
        <f t="shared" si="2"/>
        <v>2</v>
      </c>
      <c r="K5140" s="4">
        <f t="shared" si="3"/>
        <v>3</v>
      </c>
      <c r="L5140" s="4">
        <f t="shared" si="4"/>
        <v>6</v>
      </c>
      <c r="S5140" s="1" t="s">
        <v>5177</v>
      </c>
      <c r="T5140" s="4" t="str">
        <f t="shared" si="5"/>
        <v>Cake</v>
      </c>
      <c r="U5140" s="4" t="str">
        <f t="shared" si="6"/>
        <v>In-store</v>
      </c>
      <c r="V5140" s="4" t="str">
        <f t="shared" si="7"/>
        <v>Credit Card</v>
      </c>
      <c r="W5140" s="4">
        <f t="shared" ref="W5140:Y5140" si="5147">IF(OR(J5140 = "ERROR", J5140 = ""), "UNKNOWN", J5140)</f>
        <v>2</v>
      </c>
      <c r="X5140" s="4">
        <f t="shared" si="5147"/>
        <v>3</v>
      </c>
      <c r="Y5140" s="4">
        <f t="shared" si="5147"/>
        <v>6</v>
      </c>
      <c r="Z5140" s="5">
        <f t="shared" si="9"/>
        <v>45037</v>
      </c>
    </row>
    <row r="5141">
      <c r="A5141" s="1" t="s">
        <v>5178</v>
      </c>
      <c r="B5141" s="1" t="s">
        <v>41</v>
      </c>
      <c r="C5141" s="1">
        <v>5.0</v>
      </c>
      <c r="D5141" s="1">
        <v>4.0</v>
      </c>
      <c r="E5141" s="1">
        <v>20.0</v>
      </c>
      <c r="F5141" s="1" t="s">
        <v>28</v>
      </c>
      <c r="H5141" s="6">
        <v>45229.0</v>
      </c>
      <c r="J5141" s="3">
        <f t="shared" si="2"/>
        <v>5</v>
      </c>
      <c r="K5141" s="4">
        <f t="shared" si="3"/>
        <v>4</v>
      </c>
      <c r="L5141" s="4">
        <f t="shared" si="4"/>
        <v>20</v>
      </c>
      <c r="S5141" s="1" t="s">
        <v>5178</v>
      </c>
      <c r="T5141" s="4" t="str">
        <f t="shared" si="5"/>
        <v>Smoothie</v>
      </c>
      <c r="U5141" s="4" t="str">
        <f t="shared" si="6"/>
        <v>UNKNOWN</v>
      </c>
      <c r="V5141" s="4" t="str">
        <f t="shared" si="7"/>
        <v>Cash</v>
      </c>
      <c r="W5141" s="4">
        <f t="shared" ref="W5141:Y5141" si="5148">IF(OR(J5141 = "ERROR", J5141 = ""), "UNKNOWN", J5141)</f>
        <v>5</v>
      </c>
      <c r="X5141" s="4">
        <f t="shared" si="5148"/>
        <v>4</v>
      </c>
      <c r="Y5141" s="4">
        <f t="shared" si="5148"/>
        <v>20</v>
      </c>
      <c r="Z5141" s="7">
        <f t="shared" si="9"/>
        <v>45229</v>
      </c>
    </row>
    <row r="5142">
      <c r="A5142" s="1" t="s">
        <v>5179</v>
      </c>
      <c r="B5142" s="1" t="s">
        <v>55</v>
      </c>
      <c r="D5142" s="1">
        <v>3.0</v>
      </c>
      <c r="E5142" s="1">
        <v>9.0</v>
      </c>
      <c r="F5142" s="1" t="s">
        <v>39</v>
      </c>
      <c r="G5142" s="1" t="s">
        <v>24</v>
      </c>
      <c r="H5142" s="2">
        <v>45135.0</v>
      </c>
      <c r="J5142" s="3">
        <f t="shared" si="2"/>
        <v>3</v>
      </c>
      <c r="K5142" s="4">
        <f t="shared" si="3"/>
        <v>3</v>
      </c>
      <c r="L5142" s="4">
        <f t="shared" si="4"/>
        <v>9</v>
      </c>
      <c r="S5142" s="1" t="s">
        <v>5179</v>
      </c>
      <c r="T5142" s="4" t="str">
        <f t="shared" si="5"/>
        <v>Juice</v>
      </c>
      <c r="U5142" s="4" t="str">
        <f t="shared" si="6"/>
        <v>Takeaway</v>
      </c>
      <c r="V5142" s="4" t="str">
        <f t="shared" si="7"/>
        <v>Digital Wallet</v>
      </c>
      <c r="W5142" s="4">
        <f t="shared" ref="W5142:Y5142" si="5149">IF(OR(J5142 = "ERROR", J5142 = ""), "UNKNOWN", J5142)</f>
        <v>3</v>
      </c>
      <c r="X5142" s="4">
        <f t="shared" si="5149"/>
        <v>3</v>
      </c>
      <c r="Y5142" s="4">
        <f t="shared" si="5149"/>
        <v>9</v>
      </c>
      <c r="Z5142" s="5">
        <f t="shared" si="9"/>
        <v>45135</v>
      </c>
    </row>
    <row r="5143">
      <c r="A5143" s="1" t="s">
        <v>5180</v>
      </c>
      <c r="B5143" s="1" t="s">
        <v>36</v>
      </c>
      <c r="C5143" s="1">
        <v>1.0</v>
      </c>
      <c r="D5143" s="1">
        <v>5.0</v>
      </c>
      <c r="E5143" s="1">
        <v>5.0</v>
      </c>
      <c r="F5143" s="1" t="s">
        <v>39</v>
      </c>
      <c r="G5143" s="1" t="s">
        <v>29</v>
      </c>
      <c r="H5143" s="2">
        <v>45172.0</v>
      </c>
      <c r="J5143" s="3">
        <f t="shared" si="2"/>
        <v>1</v>
      </c>
      <c r="K5143" s="4">
        <f t="shared" si="3"/>
        <v>5</v>
      </c>
      <c r="L5143" s="4">
        <f t="shared" si="4"/>
        <v>5</v>
      </c>
      <c r="S5143" s="1" t="s">
        <v>5180</v>
      </c>
      <c r="T5143" s="4" t="str">
        <f t="shared" si="5"/>
        <v>Salad</v>
      </c>
      <c r="U5143" s="4" t="str">
        <f t="shared" si="6"/>
        <v>In-store</v>
      </c>
      <c r="V5143" s="4" t="str">
        <f t="shared" si="7"/>
        <v>Digital Wallet</v>
      </c>
      <c r="W5143" s="4">
        <f t="shared" ref="W5143:Y5143" si="5150">IF(OR(J5143 = "ERROR", J5143 = ""), "UNKNOWN", J5143)</f>
        <v>1</v>
      </c>
      <c r="X5143" s="4">
        <f t="shared" si="5150"/>
        <v>5</v>
      </c>
      <c r="Y5143" s="4">
        <f t="shared" si="5150"/>
        <v>5</v>
      </c>
      <c r="Z5143" s="5">
        <f t="shared" si="9"/>
        <v>45172</v>
      </c>
    </row>
    <row r="5144">
      <c r="A5144" s="1" t="s">
        <v>5181</v>
      </c>
      <c r="B5144" s="1" t="s">
        <v>55</v>
      </c>
      <c r="C5144" s="1">
        <v>5.0</v>
      </c>
      <c r="D5144" s="1">
        <v>3.0</v>
      </c>
      <c r="E5144" s="1">
        <v>15.0</v>
      </c>
      <c r="F5144" s="1" t="s">
        <v>25</v>
      </c>
      <c r="G5144" s="1" t="s">
        <v>29</v>
      </c>
      <c r="H5144" s="6">
        <v>45218.0</v>
      </c>
      <c r="J5144" s="3">
        <f t="shared" si="2"/>
        <v>5</v>
      </c>
      <c r="K5144" s="4">
        <f t="shared" si="3"/>
        <v>3</v>
      </c>
      <c r="L5144" s="4">
        <f t="shared" si="4"/>
        <v>15</v>
      </c>
      <c r="S5144" s="1" t="s">
        <v>5181</v>
      </c>
      <c r="T5144" s="4" t="str">
        <f t="shared" si="5"/>
        <v>Juice</v>
      </c>
      <c r="U5144" s="4" t="str">
        <f t="shared" si="6"/>
        <v>In-store</v>
      </c>
      <c r="V5144" s="4" t="str">
        <f t="shared" si="7"/>
        <v>UNKNOWN</v>
      </c>
      <c r="W5144" s="4">
        <f t="shared" ref="W5144:Y5144" si="5151">IF(OR(J5144 = "ERROR", J5144 = ""), "UNKNOWN", J5144)</f>
        <v>5</v>
      </c>
      <c r="X5144" s="4">
        <f t="shared" si="5151"/>
        <v>3</v>
      </c>
      <c r="Y5144" s="4">
        <f t="shared" si="5151"/>
        <v>15</v>
      </c>
      <c r="Z5144" s="7">
        <f t="shared" si="9"/>
        <v>45218</v>
      </c>
    </row>
    <row r="5145">
      <c r="A5145" s="1" t="s">
        <v>5182</v>
      </c>
      <c r="B5145" s="1" t="s">
        <v>27</v>
      </c>
      <c r="C5145" s="1">
        <v>3.0</v>
      </c>
      <c r="D5145" s="1">
        <v>3.0</v>
      </c>
      <c r="E5145" s="1">
        <v>9.0</v>
      </c>
      <c r="F5145" s="1" t="s">
        <v>23</v>
      </c>
      <c r="G5145" s="1" t="s">
        <v>24</v>
      </c>
      <c r="H5145" s="2">
        <v>45201.0</v>
      </c>
      <c r="J5145" s="3">
        <f t="shared" si="2"/>
        <v>3</v>
      </c>
      <c r="K5145" s="4">
        <f t="shared" si="3"/>
        <v>3</v>
      </c>
      <c r="L5145" s="4">
        <f t="shared" si="4"/>
        <v>9</v>
      </c>
      <c r="S5145" s="1" t="s">
        <v>5182</v>
      </c>
      <c r="T5145" s="4" t="str">
        <f t="shared" si="5"/>
        <v>Cake</v>
      </c>
      <c r="U5145" s="4" t="str">
        <f t="shared" si="6"/>
        <v>Takeaway</v>
      </c>
      <c r="V5145" s="4" t="str">
        <f t="shared" si="7"/>
        <v>Credit Card</v>
      </c>
      <c r="W5145" s="4">
        <f t="shared" ref="W5145:Y5145" si="5152">IF(OR(J5145 = "ERROR", J5145 = ""), "UNKNOWN", J5145)</f>
        <v>3</v>
      </c>
      <c r="X5145" s="4">
        <f t="shared" si="5152"/>
        <v>3</v>
      </c>
      <c r="Y5145" s="4">
        <f t="shared" si="5152"/>
        <v>9</v>
      </c>
      <c r="Z5145" s="5">
        <f t="shared" si="9"/>
        <v>45201</v>
      </c>
    </row>
    <row r="5146">
      <c r="A5146" s="1" t="s">
        <v>5183</v>
      </c>
      <c r="B5146" s="1" t="s">
        <v>22</v>
      </c>
      <c r="C5146" s="1">
        <v>1.0</v>
      </c>
      <c r="D5146" s="1">
        <v>2.0</v>
      </c>
      <c r="E5146" s="1">
        <v>2.0</v>
      </c>
      <c r="F5146" s="1" t="s">
        <v>23</v>
      </c>
      <c r="H5146" s="6">
        <v>45213.0</v>
      </c>
      <c r="J5146" s="3">
        <f t="shared" si="2"/>
        <v>1</v>
      </c>
      <c r="K5146" s="4">
        <f t="shared" si="3"/>
        <v>2</v>
      </c>
      <c r="L5146" s="4">
        <f t="shared" si="4"/>
        <v>2</v>
      </c>
      <c r="S5146" s="1" t="s">
        <v>5183</v>
      </c>
      <c r="T5146" s="4" t="str">
        <f t="shared" si="5"/>
        <v>Coffee</v>
      </c>
      <c r="U5146" s="4" t="str">
        <f t="shared" si="6"/>
        <v>UNKNOWN</v>
      </c>
      <c r="V5146" s="4" t="str">
        <f t="shared" si="7"/>
        <v>Credit Card</v>
      </c>
      <c r="W5146" s="4">
        <f t="shared" ref="W5146:Y5146" si="5153">IF(OR(J5146 = "ERROR", J5146 = ""), "UNKNOWN", J5146)</f>
        <v>1</v>
      </c>
      <c r="X5146" s="4">
        <f t="shared" si="5153"/>
        <v>2</v>
      </c>
      <c r="Y5146" s="4">
        <f t="shared" si="5153"/>
        <v>2</v>
      </c>
      <c r="Z5146" s="7">
        <f t="shared" si="9"/>
        <v>45213</v>
      </c>
    </row>
    <row r="5147">
      <c r="A5147" s="1" t="s">
        <v>5184</v>
      </c>
      <c r="B5147" s="1" t="s">
        <v>81</v>
      </c>
      <c r="C5147" s="1">
        <v>4.0</v>
      </c>
      <c r="D5147" s="1">
        <v>1.5</v>
      </c>
      <c r="E5147" s="1">
        <v>6.0</v>
      </c>
      <c r="F5147" s="1" t="s">
        <v>28</v>
      </c>
      <c r="H5147" s="2">
        <v>45016.0</v>
      </c>
      <c r="J5147" s="3">
        <f t="shared" si="2"/>
        <v>4</v>
      </c>
      <c r="K5147" s="4">
        <f t="shared" si="3"/>
        <v>1.5</v>
      </c>
      <c r="L5147" s="4">
        <f t="shared" si="4"/>
        <v>6</v>
      </c>
      <c r="S5147" s="1" t="s">
        <v>5184</v>
      </c>
      <c r="T5147" s="4" t="str">
        <f t="shared" si="5"/>
        <v>Tea</v>
      </c>
      <c r="U5147" s="4" t="str">
        <f t="shared" si="6"/>
        <v>UNKNOWN</v>
      </c>
      <c r="V5147" s="4" t="str">
        <f t="shared" si="7"/>
        <v>Cash</v>
      </c>
      <c r="W5147" s="4">
        <f t="shared" ref="W5147:Y5147" si="5154">IF(OR(J5147 = "ERROR", J5147 = ""), "UNKNOWN", J5147)</f>
        <v>4</v>
      </c>
      <c r="X5147" s="4">
        <f t="shared" si="5154"/>
        <v>1.5</v>
      </c>
      <c r="Y5147" s="4">
        <f t="shared" si="5154"/>
        <v>6</v>
      </c>
      <c r="Z5147" s="5">
        <f t="shared" si="9"/>
        <v>45016</v>
      </c>
    </row>
    <row r="5148">
      <c r="A5148" s="1" t="s">
        <v>5185</v>
      </c>
      <c r="B5148" s="1" t="s">
        <v>44</v>
      </c>
      <c r="C5148" s="1">
        <v>2.0</v>
      </c>
      <c r="D5148" s="1">
        <v>4.0</v>
      </c>
      <c r="E5148" s="1">
        <v>8.0</v>
      </c>
      <c r="H5148" s="2">
        <v>44996.0</v>
      </c>
      <c r="J5148" s="3">
        <f t="shared" si="2"/>
        <v>2</v>
      </c>
      <c r="K5148" s="4">
        <f t="shared" si="3"/>
        <v>4</v>
      </c>
      <c r="L5148" s="4">
        <f t="shared" si="4"/>
        <v>8</v>
      </c>
      <c r="S5148" s="1" t="s">
        <v>5185</v>
      </c>
      <c r="T5148" s="4" t="str">
        <f t="shared" si="5"/>
        <v>Sandwich</v>
      </c>
      <c r="U5148" s="4" t="str">
        <f t="shared" si="6"/>
        <v>UNKNOWN</v>
      </c>
      <c r="V5148" s="4" t="str">
        <f t="shared" si="7"/>
        <v>UNKNOWN</v>
      </c>
      <c r="W5148" s="4">
        <f t="shared" ref="W5148:Y5148" si="5155">IF(OR(J5148 = "ERROR", J5148 = ""), "UNKNOWN", J5148)</f>
        <v>2</v>
      </c>
      <c r="X5148" s="4">
        <f t="shared" si="5155"/>
        <v>4</v>
      </c>
      <c r="Y5148" s="4">
        <f t="shared" si="5155"/>
        <v>8</v>
      </c>
      <c r="Z5148" s="5">
        <f t="shared" si="9"/>
        <v>44996</v>
      </c>
    </row>
    <row r="5149">
      <c r="A5149" s="1" t="s">
        <v>5186</v>
      </c>
      <c r="B5149" s="1" t="s">
        <v>32</v>
      </c>
      <c r="C5149" s="1">
        <v>4.0</v>
      </c>
      <c r="D5149" s="1">
        <v>1.0</v>
      </c>
      <c r="E5149" s="1">
        <v>4.0</v>
      </c>
      <c r="H5149" s="1" t="s">
        <v>25</v>
      </c>
      <c r="J5149" s="3">
        <f t="shared" si="2"/>
        <v>4</v>
      </c>
      <c r="K5149" s="4">
        <f t="shared" si="3"/>
        <v>1</v>
      </c>
      <c r="L5149" s="4">
        <f t="shared" si="4"/>
        <v>4</v>
      </c>
      <c r="S5149" s="1" t="s">
        <v>5186</v>
      </c>
      <c r="T5149" s="4" t="str">
        <f t="shared" si="5"/>
        <v>Cookie</v>
      </c>
      <c r="U5149" s="4" t="str">
        <f t="shared" si="6"/>
        <v>UNKNOWN</v>
      </c>
      <c r="V5149" s="4" t="str">
        <f t="shared" si="7"/>
        <v>UNKNOWN</v>
      </c>
      <c r="W5149" s="4">
        <f t="shared" ref="W5149:Y5149" si="5156">IF(OR(J5149 = "ERROR", J5149 = ""), "UNKNOWN", J5149)</f>
        <v>4</v>
      </c>
      <c r="X5149" s="4">
        <f t="shared" si="5156"/>
        <v>1</v>
      </c>
      <c r="Y5149" s="4">
        <f t="shared" si="5156"/>
        <v>4</v>
      </c>
      <c r="Z5149" s="4" t="str">
        <f t="shared" si="9"/>
        <v>UNKNOWN</v>
      </c>
    </row>
    <row r="5150">
      <c r="A5150" s="1" t="s">
        <v>5187</v>
      </c>
      <c r="B5150" s="1" t="s">
        <v>27</v>
      </c>
      <c r="C5150" s="1">
        <v>3.0</v>
      </c>
      <c r="D5150" s="1">
        <v>3.0</v>
      </c>
      <c r="E5150" s="1">
        <v>9.0</v>
      </c>
      <c r="F5150" s="1" t="s">
        <v>39</v>
      </c>
      <c r="G5150" s="1" t="s">
        <v>29</v>
      </c>
      <c r="H5150" s="2">
        <v>45234.0</v>
      </c>
      <c r="J5150" s="3">
        <f t="shared" si="2"/>
        <v>3</v>
      </c>
      <c r="K5150" s="4">
        <f t="shared" si="3"/>
        <v>3</v>
      </c>
      <c r="L5150" s="4">
        <f t="shared" si="4"/>
        <v>9</v>
      </c>
      <c r="S5150" s="1" t="s">
        <v>5187</v>
      </c>
      <c r="T5150" s="4" t="str">
        <f t="shared" si="5"/>
        <v>Cake</v>
      </c>
      <c r="U5150" s="4" t="str">
        <f t="shared" si="6"/>
        <v>In-store</v>
      </c>
      <c r="V5150" s="4" t="str">
        <f t="shared" si="7"/>
        <v>Digital Wallet</v>
      </c>
      <c r="W5150" s="4">
        <f t="shared" ref="W5150:Y5150" si="5157">IF(OR(J5150 = "ERROR", J5150 = ""), "UNKNOWN", J5150)</f>
        <v>3</v>
      </c>
      <c r="X5150" s="4">
        <f t="shared" si="5157"/>
        <v>3</v>
      </c>
      <c r="Y5150" s="4">
        <f t="shared" si="5157"/>
        <v>9</v>
      </c>
      <c r="Z5150" s="5">
        <f t="shared" si="9"/>
        <v>45234</v>
      </c>
    </row>
    <row r="5151">
      <c r="A5151" s="1" t="s">
        <v>5188</v>
      </c>
      <c r="B5151" s="1" t="s">
        <v>32</v>
      </c>
      <c r="C5151" s="1">
        <v>3.0</v>
      </c>
      <c r="D5151" s="1">
        <v>1.0</v>
      </c>
      <c r="E5151" s="1">
        <v>3.0</v>
      </c>
      <c r="G5151" s="1" t="s">
        <v>24</v>
      </c>
      <c r="H5151" s="2">
        <v>45181.0</v>
      </c>
      <c r="J5151" s="3">
        <f t="shared" si="2"/>
        <v>3</v>
      </c>
      <c r="K5151" s="4">
        <f t="shared" si="3"/>
        <v>1</v>
      </c>
      <c r="L5151" s="4">
        <f t="shared" si="4"/>
        <v>3</v>
      </c>
      <c r="S5151" s="1" t="s">
        <v>5188</v>
      </c>
      <c r="T5151" s="4" t="str">
        <f t="shared" si="5"/>
        <v>Cookie</v>
      </c>
      <c r="U5151" s="4" t="str">
        <f t="shared" si="6"/>
        <v>Takeaway</v>
      </c>
      <c r="V5151" s="4" t="str">
        <f t="shared" si="7"/>
        <v>UNKNOWN</v>
      </c>
      <c r="W5151" s="4">
        <f t="shared" ref="W5151:Y5151" si="5158">IF(OR(J5151 = "ERROR", J5151 = ""), "UNKNOWN", J5151)</f>
        <v>3</v>
      </c>
      <c r="X5151" s="4">
        <f t="shared" si="5158"/>
        <v>1</v>
      </c>
      <c r="Y5151" s="4">
        <f t="shared" si="5158"/>
        <v>3</v>
      </c>
      <c r="Z5151" s="5">
        <f t="shared" si="9"/>
        <v>45181</v>
      </c>
    </row>
    <row r="5152">
      <c r="A5152" s="1" t="s">
        <v>5189</v>
      </c>
      <c r="B5152" s="1" t="s">
        <v>41</v>
      </c>
      <c r="C5152" s="1">
        <v>1.0</v>
      </c>
      <c r="D5152" s="1">
        <v>4.0</v>
      </c>
      <c r="E5152" s="1" t="s">
        <v>30</v>
      </c>
      <c r="G5152" s="1" t="s">
        <v>29</v>
      </c>
      <c r="H5152" s="2">
        <v>44993.0</v>
      </c>
      <c r="J5152" s="3">
        <f t="shared" si="2"/>
        <v>1</v>
      </c>
      <c r="K5152" s="4">
        <f t="shared" si="3"/>
        <v>4</v>
      </c>
      <c r="L5152" s="4">
        <f t="shared" si="4"/>
        <v>4</v>
      </c>
      <c r="S5152" s="1" t="s">
        <v>5189</v>
      </c>
      <c r="T5152" s="4" t="str">
        <f t="shared" si="5"/>
        <v>Smoothie</v>
      </c>
      <c r="U5152" s="4" t="str">
        <f t="shared" si="6"/>
        <v>In-store</v>
      </c>
      <c r="V5152" s="4" t="str">
        <f t="shared" si="7"/>
        <v>UNKNOWN</v>
      </c>
      <c r="W5152" s="4">
        <f t="shared" ref="W5152:Y5152" si="5159">IF(OR(J5152 = "ERROR", J5152 = ""), "UNKNOWN", J5152)</f>
        <v>1</v>
      </c>
      <c r="X5152" s="4">
        <f t="shared" si="5159"/>
        <v>4</v>
      </c>
      <c r="Y5152" s="4">
        <f t="shared" si="5159"/>
        <v>4</v>
      </c>
      <c r="Z5152" s="5">
        <f t="shared" si="9"/>
        <v>44993</v>
      </c>
    </row>
    <row r="5153">
      <c r="A5153" s="1" t="s">
        <v>5190</v>
      </c>
      <c r="B5153" s="1" t="s">
        <v>81</v>
      </c>
      <c r="C5153" s="1">
        <v>3.0</v>
      </c>
      <c r="D5153" s="1">
        <v>1.5</v>
      </c>
      <c r="E5153" s="1">
        <v>4.5</v>
      </c>
      <c r="F5153" s="1" t="s">
        <v>39</v>
      </c>
      <c r="H5153" s="6">
        <v>45283.0</v>
      </c>
      <c r="J5153" s="3">
        <f t="shared" si="2"/>
        <v>3</v>
      </c>
      <c r="K5153" s="4">
        <f t="shared" si="3"/>
        <v>1.5</v>
      </c>
      <c r="L5153" s="4">
        <f t="shared" si="4"/>
        <v>4.5</v>
      </c>
      <c r="S5153" s="1" t="s">
        <v>5190</v>
      </c>
      <c r="T5153" s="4" t="str">
        <f t="shared" si="5"/>
        <v>Tea</v>
      </c>
      <c r="U5153" s="4" t="str">
        <f t="shared" si="6"/>
        <v>UNKNOWN</v>
      </c>
      <c r="V5153" s="4" t="str">
        <f t="shared" si="7"/>
        <v>Digital Wallet</v>
      </c>
      <c r="W5153" s="4">
        <f t="shared" ref="W5153:Y5153" si="5160">IF(OR(J5153 = "ERROR", J5153 = ""), "UNKNOWN", J5153)</f>
        <v>3</v>
      </c>
      <c r="X5153" s="4">
        <f t="shared" si="5160"/>
        <v>1.5</v>
      </c>
      <c r="Y5153" s="4">
        <f t="shared" si="5160"/>
        <v>4.5</v>
      </c>
      <c r="Z5153" s="7">
        <f t="shared" si="9"/>
        <v>45283</v>
      </c>
    </row>
    <row r="5154">
      <c r="A5154" s="1" t="s">
        <v>5191</v>
      </c>
      <c r="B5154" s="1" t="s">
        <v>55</v>
      </c>
      <c r="C5154" s="1">
        <v>2.0</v>
      </c>
      <c r="D5154" s="1">
        <v>3.0</v>
      </c>
      <c r="E5154" s="1">
        <v>6.0</v>
      </c>
      <c r="F5154" s="1" t="s">
        <v>23</v>
      </c>
      <c r="G5154" s="1" t="s">
        <v>30</v>
      </c>
      <c r="H5154" s="2">
        <v>45005.0</v>
      </c>
      <c r="J5154" s="3">
        <f t="shared" si="2"/>
        <v>2</v>
      </c>
      <c r="K5154" s="4">
        <f t="shared" si="3"/>
        <v>3</v>
      </c>
      <c r="L5154" s="4">
        <f t="shared" si="4"/>
        <v>6</v>
      </c>
      <c r="S5154" s="1" t="s">
        <v>5191</v>
      </c>
      <c r="T5154" s="4" t="str">
        <f t="shared" si="5"/>
        <v>Juice</v>
      </c>
      <c r="U5154" s="4" t="str">
        <f t="shared" si="6"/>
        <v>UNKNOWN</v>
      </c>
      <c r="V5154" s="4" t="str">
        <f t="shared" si="7"/>
        <v>Credit Card</v>
      </c>
      <c r="W5154" s="4">
        <f t="shared" ref="W5154:Y5154" si="5161">IF(OR(J5154 = "ERROR", J5154 = ""), "UNKNOWN", J5154)</f>
        <v>2</v>
      </c>
      <c r="X5154" s="4">
        <f t="shared" si="5161"/>
        <v>3</v>
      </c>
      <c r="Y5154" s="4">
        <f t="shared" si="5161"/>
        <v>6</v>
      </c>
      <c r="Z5154" s="5">
        <f t="shared" si="9"/>
        <v>45005</v>
      </c>
    </row>
    <row r="5155">
      <c r="A5155" s="1" t="s">
        <v>5192</v>
      </c>
      <c r="B5155" s="1" t="s">
        <v>36</v>
      </c>
      <c r="C5155" s="1">
        <v>5.0</v>
      </c>
      <c r="D5155" s="1">
        <v>5.0</v>
      </c>
      <c r="E5155" s="1">
        <v>25.0</v>
      </c>
      <c r="F5155" s="1" t="s">
        <v>39</v>
      </c>
      <c r="H5155" s="1" t="s">
        <v>30</v>
      </c>
      <c r="J5155" s="3">
        <f t="shared" si="2"/>
        <v>5</v>
      </c>
      <c r="K5155" s="4">
        <f t="shared" si="3"/>
        <v>5</v>
      </c>
      <c r="L5155" s="4">
        <f t="shared" si="4"/>
        <v>25</v>
      </c>
      <c r="S5155" s="1" t="s">
        <v>5192</v>
      </c>
      <c r="T5155" s="4" t="str">
        <f t="shared" si="5"/>
        <v>Salad</v>
      </c>
      <c r="U5155" s="4" t="str">
        <f t="shared" si="6"/>
        <v>UNKNOWN</v>
      </c>
      <c r="V5155" s="4" t="str">
        <f t="shared" si="7"/>
        <v>Digital Wallet</v>
      </c>
      <c r="W5155" s="4">
        <f t="shared" ref="W5155:Y5155" si="5162">IF(OR(J5155 = "ERROR", J5155 = ""), "UNKNOWN", J5155)</f>
        <v>5</v>
      </c>
      <c r="X5155" s="4">
        <f t="shared" si="5162"/>
        <v>5</v>
      </c>
      <c r="Y5155" s="4">
        <f t="shared" si="5162"/>
        <v>25</v>
      </c>
      <c r="Z5155" s="4" t="str">
        <f t="shared" si="9"/>
        <v>UNKNOWN</v>
      </c>
    </row>
    <row r="5156">
      <c r="A5156" s="1" t="s">
        <v>5193</v>
      </c>
      <c r="B5156" s="1" t="s">
        <v>36</v>
      </c>
      <c r="C5156" s="1">
        <v>2.0</v>
      </c>
      <c r="D5156" s="1">
        <v>5.0</v>
      </c>
      <c r="E5156" s="1">
        <v>10.0</v>
      </c>
      <c r="F5156" s="1" t="s">
        <v>28</v>
      </c>
      <c r="H5156" s="2">
        <v>45202.0</v>
      </c>
      <c r="J5156" s="3">
        <f t="shared" si="2"/>
        <v>2</v>
      </c>
      <c r="K5156" s="4">
        <f t="shared" si="3"/>
        <v>5</v>
      </c>
      <c r="L5156" s="4">
        <f t="shared" si="4"/>
        <v>10</v>
      </c>
      <c r="S5156" s="1" t="s">
        <v>5193</v>
      </c>
      <c r="T5156" s="4" t="str">
        <f t="shared" si="5"/>
        <v>Salad</v>
      </c>
      <c r="U5156" s="4" t="str">
        <f t="shared" si="6"/>
        <v>UNKNOWN</v>
      </c>
      <c r="V5156" s="4" t="str">
        <f t="shared" si="7"/>
        <v>Cash</v>
      </c>
      <c r="W5156" s="4">
        <f t="shared" ref="W5156:Y5156" si="5163">IF(OR(J5156 = "ERROR", J5156 = ""), "UNKNOWN", J5156)</f>
        <v>2</v>
      </c>
      <c r="X5156" s="4">
        <f t="shared" si="5163"/>
        <v>5</v>
      </c>
      <c r="Y5156" s="4">
        <f t="shared" si="5163"/>
        <v>10</v>
      </c>
      <c r="Z5156" s="5">
        <f t="shared" si="9"/>
        <v>45202</v>
      </c>
    </row>
    <row r="5157">
      <c r="A5157" s="1" t="s">
        <v>5194</v>
      </c>
      <c r="B5157" s="1" t="s">
        <v>55</v>
      </c>
      <c r="C5157" s="1">
        <v>3.0</v>
      </c>
      <c r="D5157" s="1">
        <v>3.0</v>
      </c>
      <c r="E5157" s="1">
        <v>9.0</v>
      </c>
      <c r="F5157" s="1" t="s">
        <v>39</v>
      </c>
      <c r="G5157" s="1" t="s">
        <v>30</v>
      </c>
      <c r="H5157" s="2">
        <v>45152.0</v>
      </c>
      <c r="J5157" s="3">
        <f t="shared" si="2"/>
        <v>3</v>
      </c>
      <c r="K5157" s="4">
        <f t="shared" si="3"/>
        <v>3</v>
      </c>
      <c r="L5157" s="4">
        <f t="shared" si="4"/>
        <v>9</v>
      </c>
      <c r="S5157" s="1" t="s">
        <v>5194</v>
      </c>
      <c r="T5157" s="4" t="str">
        <f t="shared" si="5"/>
        <v>Juice</v>
      </c>
      <c r="U5157" s="4" t="str">
        <f t="shared" si="6"/>
        <v>UNKNOWN</v>
      </c>
      <c r="V5157" s="4" t="str">
        <f t="shared" si="7"/>
        <v>Digital Wallet</v>
      </c>
      <c r="W5157" s="4">
        <f t="shared" ref="W5157:Y5157" si="5164">IF(OR(J5157 = "ERROR", J5157 = ""), "UNKNOWN", J5157)</f>
        <v>3</v>
      </c>
      <c r="X5157" s="4">
        <f t="shared" si="5164"/>
        <v>3</v>
      </c>
      <c r="Y5157" s="4">
        <f t="shared" si="5164"/>
        <v>9</v>
      </c>
      <c r="Z5157" s="5">
        <f t="shared" si="9"/>
        <v>45152</v>
      </c>
    </row>
    <row r="5158">
      <c r="A5158" s="1" t="s">
        <v>5195</v>
      </c>
      <c r="B5158" s="1" t="s">
        <v>36</v>
      </c>
      <c r="C5158" s="1">
        <v>1.0</v>
      </c>
      <c r="D5158" s="1" t="s">
        <v>30</v>
      </c>
      <c r="E5158" s="1">
        <v>5.0</v>
      </c>
      <c r="F5158" s="1" t="s">
        <v>39</v>
      </c>
      <c r="G5158" s="1" t="s">
        <v>24</v>
      </c>
      <c r="H5158" s="2">
        <v>45154.0</v>
      </c>
      <c r="J5158" s="3">
        <f t="shared" si="2"/>
        <v>1</v>
      </c>
      <c r="K5158" s="4">
        <f t="shared" si="3"/>
        <v>5</v>
      </c>
      <c r="L5158" s="4">
        <f t="shared" si="4"/>
        <v>5</v>
      </c>
      <c r="S5158" s="1" t="s">
        <v>5195</v>
      </c>
      <c r="T5158" s="4" t="str">
        <f t="shared" si="5"/>
        <v>Salad</v>
      </c>
      <c r="U5158" s="4" t="str">
        <f t="shared" si="6"/>
        <v>Takeaway</v>
      </c>
      <c r="V5158" s="4" t="str">
        <f t="shared" si="7"/>
        <v>Digital Wallet</v>
      </c>
      <c r="W5158" s="4">
        <f t="shared" ref="W5158:Y5158" si="5165">IF(OR(J5158 = "ERROR", J5158 = ""), "UNKNOWN", J5158)</f>
        <v>1</v>
      </c>
      <c r="X5158" s="4">
        <f t="shared" si="5165"/>
        <v>5</v>
      </c>
      <c r="Y5158" s="4">
        <f t="shared" si="5165"/>
        <v>5</v>
      </c>
      <c r="Z5158" s="5">
        <f t="shared" si="9"/>
        <v>45154</v>
      </c>
    </row>
    <row r="5159">
      <c r="A5159" s="1" t="s">
        <v>5196</v>
      </c>
      <c r="B5159" s="1" t="s">
        <v>55</v>
      </c>
      <c r="C5159" s="1">
        <v>4.0</v>
      </c>
      <c r="D5159" s="1">
        <v>3.0</v>
      </c>
      <c r="E5159" s="1">
        <v>12.0</v>
      </c>
      <c r="F5159" s="1" t="s">
        <v>23</v>
      </c>
      <c r="G5159" s="1" t="s">
        <v>25</v>
      </c>
      <c r="H5159" s="2">
        <v>45137.0</v>
      </c>
      <c r="J5159" s="3">
        <f t="shared" si="2"/>
        <v>4</v>
      </c>
      <c r="K5159" s="4">
        <f t="shared" si="3"/>
        <v>3</v>
      </c>
      <c r="L5159" s="4">
        <f t="shared" si="4"/>
        <v>12</v>
      </c>
      <c r="S5159" s="1" t="s">
        <v>5196</v>
      </c>
      <c r="T5159" s="4" t="str">
        <f t="shared" si="5"/>
        <v>Juice</v>
      </c>
      <c r="U5159" s="4" t="str">
        <f t="shared" si="6"/>
        <v>UNKNOWN</v>
      </c>
      <c r="V5159" s="4" t="str">
        <f t="shared" si="7"/>
        <v>Credit Card</v>
      </c>
      <c r="W5159" s="4">
        <f t="shared" ref="W5159:Y5159" si="5166">IF(OR(J5159 = "ERROR", J5159 = ""), "UNKNOWN", J5159)</f>
        <v>4</v>
      </c>
      <c r="X5159" s="4">
        <f t="shared" si="5166"/>
        <v>3</v>
      </c>
      <c r="Y5159" s="4">
        <f t="shared" si="5166"/>
        <v>12</v>
      </c>
      <c r="Z5159" s="5">
        <f t="shared" si="9"/>
        <v>45137</v>
      </c>
    </row>
    <row r="5160">
      <c r="A5160" s="1" t="s">
        <v>5197</v>
      </c>
      <c r="B5160" s="1" t="s">
        <v>22</v>
      </c>
      <c r="C5160" s="1">
        <v>2.0</v>
      </c>
      <c r="D5160" s="1">
        <v>2.0</v>
      </c>
      <c r="E5160" s="1">
        <v>4.0</v>
      </c>
      <c r="F5160" s="1" t="s">
        <v>28</v>
      </c>
      <c r="G5160" s="1" t="s">
        <v>24</v>
      </c>
      <c r="H5160" s="2">
        <v>44987.0</v>
      </c>
      <c r="J5160" s="3">
        <f t="shared" si="2"/>
        <v>2</v>
      </c>
      <c r="K5160" s="4">
        <f t="shared" si="3"/>
        <v>2</v>
      </c>
      <c r="L5160" s="4">
        <f t="shared" si="4"/>
        <v>4</v>
      </c>
      <c r="S5160" s="1" t="s">
        <v>5197</v>
      </c>
      <c r="T5160" s="4" t="str">
        <f t="shared" si="5"/>
        <v>Coffee</v>
      </c>
      <c r="U5160" s="4" t="str">
        <f t="shared" si="6"/>
        <v>Takeaway</v>
      </c>
      <c r="V5160" s="4" t="str">
        <f t="shared" si="7"/>
        <v>Cash</v>
      </c>
      <c r="W5160" s="4">
        <f t="shared" ref="W5160:Y5160" si="5167">IF(OR(J5160 = "ERROR", J5160 = ""), "UNKNOWN", J5160)</f>
        <v>2</v>
      </c>
      <c r="X5160" s="4">
        <f t="shared" si="5167"/>
        <v>2</v>
      </c>
      <c r="Y5160" s="4">
        <f t="shared" si="5167"/>
        <v>4</v>
      </c>
      <c r="Z5160" s="5">
        <f t="shared" si="9"/>
        <v>44987</v>
      </c>
    </row>
    <row r="5161">
      <c r="A5161" s="1" t="s">
        <v>5198</v>
      </c>
      <c r="B5161" s="1" t="s">
        <v>22</v>
      </c>
      <c r="C5161" s="1">
        <v>1.0</v>
      </c>
      <c r="D5161" s="1">
        <v>2.0</v>
      </c>
      <c r="E5161" s="1">
        <v>2.0</v>
      </c>
      <c r="F5161" s="1" t="s">
        <v>39</v>
      </c>
      <c r="G5161" s="1" t="s">
        <v>29</v>
      </c>
      <c r="H5161" s="2">
        <v>45152.0</v>
      </c>
      <c r="J5161" s="3">
        <f t="shared" si="2"/>
        <v>1</v>
      </c>
      <c r="K5161" s="4">
        <f t="shared" si="3"/>
        <v>2</v>
      </c>
      <c r="L5161" s="4">
        <f t="shared" si="4"/>
        <v>2</v>
      </c>
      <c r="S5161" s="1" t="s">
        <v>5198</v>
      </c>
      <c r="T5161" s="4" t="str">
        <f t="shared" si="5"/>
        <v>Coffee</v>
      </c>
      <c r="U5161" s="4" t="str">
        <f t="shared" si="6"/>
        <v>In-store</v>
      </c>
      <c r="V5161" s="4" t="str">
        <f t="shared" si="7"/>
        <v>Digital Wallet</v>
      </c>
      <c r="W5161" s="4">
        <f t="shared" ref="W5161:Y5161" si="5168">IF(OR(J5161 = "ERROR", J5161 = ""), "UNKNOWN", J5161)</f>
        <v>1</v>
      </c>
      <c r="X5161" s="4">
        <f t="shared" si="5168"/>
        <v>2</v>
      </c>
      <c r="Y5161" s="4">
        <f t="shared" si="5168"/>
        <v>2</v>
      </c>
      <c r="Z5161" s="5">
        <f t="shared" si="9"/>
        <v>45152</v>
      </c>
    </row>
    <row r="5162">
      <c r="A5162" s="1" t="s">
        <v>5199</v>
      </c>
      <c r="B5162" s="1" t="s">
        <v>41</v>
      </c>
      <c r="C5162" s="1">
        <v>4.0</v>
      </c>
      <c r="D5162" s="1">
        <v>4.0</v>
      </c>
      <c r="E5162" s="1">
        <v>16.0</v>
      </c>
      <c r="F5162" s="1" t="s">
        <v>39</v>
      </c>
      <c r="G5162" s="1" t="s">
        <v>29</v>
      </c>
      <c r="H5162" s="6">
        <v>45260.0</v>
      </c>
      <c r="J5162" s="3">
        <f t="shared" si="2"/>
        <v>4</v>
      </c>
      <c r="K5162" s="4">
        <f t="shared" si="3"/>
        <v>4</v>
      </c>
      <c r="L5162" s="4">
        <f t="shared" si="4"/>
        <v>16</v>
      </c>
      <c r="S5162" s="1" t="s">
        <v>5199</v>
      </c>
      <c r="T5162" s="4" t="str">
        <f t="shared" si="5"/>
        <v>Smoothie</v>
      </c>
      <c r="U5162" s="4" t="str">
        <f t="shared" si="6"/>
        <v>In-store</v>
      </c>
      <c r="V5162" s="4" t="str">
        <f t="shared" si="7"/>
        <v>Digital Wallet</v>
      </c>
      <c r="W5162" s="4">
        <f t="shared" ref="W5162:Y5162" si="5169">IF(OR(J5162 = "ERROR", J5162 = ""), "UNKNOWN", J5162)</f>
        <v>4</v>
      </c>
      <c r="X5162" s="4">
        <f t="shared" si="5169"/>
        <v>4</v>
      </c>
      <c r="Y5162" s="4">
        <f t="shared" si="5169"/>
        <v>16</v>
      </c>
      <c r="Z5162" s="7">
        <f t="shared" si="9"/>
        <v>45260</v>
      </c>
    </row>
    <row r="5163">
      <c r="A5163" s="1" t="s">
        <v>5200</v>
      </c>
      <c r="B5163" s="1" t="s">
        <v>27</v>
      </c>
      <c r="C5163" s="1">
        <v>3.0</v>
      </c>
      <c r="D5163" s="1">
        <v>3.0</v>
      </c>
      <c r="E5163" s="1">
        <v>9.0</v>
      </c>
      <c r="F5163" s="1" t="s">
        <v>39</v>
      </c>
      <c r="H5163" s="2">
        <v>45022.0</v>
      </c>
      <c r="J5163" s="3">
        <f t="shared" si="2"/>
        <v>3</v>
      </c>
      <c r="K5163" s="4">
        <f t="shared" si="3"/>
        <v>3</v>
      </c>
      <c r="L5163" s="4">
        <f t="shared" si="4"/>
        <v>9</v>
      </c>
      <c r="S5163" s="1" t="s">
        <v>5200</v>
      </c>
      <c r="T5163" s="4" t="str">
        <f t="shared" si="5"/>
        <v>Cake</v>
      </c>
      <c r="U5163" s="4" t="str">
        <f t="shared" si="6"/>
        <v>UNKNOWN</v>
      </c>
      <c r="V5163" s="4" t="str">
        <f t="shared" si="7"/>
        <v>Digital Wallet</v>
      </c>
      <c r="W5163" s="4">
        <f t="shared" ref="W5163:Y5163" si="5170">IF(OR(J5163 = "ERROR", J5163 = ""), "UNKNOWN", J5163)</f>
        <v>3</v>
      </c>
      <c r="X5163" s="4">
        <f t="shared" si="5170"/>
        <v>3</v>
      </c>
      <c r="Y5163" s="4">
        <f t="shared" si="5170"/>
        <v>9</v>
      </c>
      <c r="Z5163" s="5">
        <f t="shared" si="9"/>
        <v>45022</v>
      </c>
    </row>
    <row r="5164">
      <c r="A5164" s="1" t="s">
        <v>5201</v>
      </c>
      <c r="B5164" s="1" t="s">
        <v>41</v>
      </c>
      <c r="C5164" s="1">
        <v>2.0</v>
      </c>
      <c r="D5164" s="1">
        <v>4.0</v>
      </c>
      <c r="E5164" s="1">
        <v>8.0</v>
      </c>
      <c r="F5164" s="1" t="s">
        <v>23</v>
      </c>
      <c r="G5164" s="1" t="s">
        <v>24</v>
      </c>
      <c r="H5164" s="2">
        <v>45182.0</v>
      </c>
      <c r="J5164" s="3">
        <f t="shared" si="2"/>
        <v>2</v>
      </c>
      <c r="K5164" s="4">
        <f t="shared" si="3"/>
        <v>4</v>
      </c>
      <c r="L5164" s="4">
        <f t="shared" si="4"/>
        <v>8</v>
      </c>
      <c r="S5164" s="1" t="s">
        <v>5201</v>
      </c>
      <c r="T5164" s="4" t="str">
        <f t="shared" si="5"/>
        <v>Smoothie</v>
      </c>
      <c r="U5164" s="4" t="str">
        <f t="shared" si="6"/>
        <v>Takeaway</v>
      </c>
      <c r="V5164" s="4" t="str">
        <f t="shared" si="7"/>
        <v>Credit Card</v>
      </c>
      <c r="W5164" s="4">
        <f t="shared" ref="W5164:Y5164" si="5171">IF(OR(J5164 = "ERROR", J5164 = ""), "UNKNOWN", J5164)</f>
        <v>2</v>
      </c>
      <c r="X5164" s="4">
        <f t="shared" si="5171"/>
        <v>4</v>
      </c>
      <c r="Y5164" s="4">
        <f t="shared" si="5171"/>
        <v>8</v>
      </c>
      <c r="Z5164" s="5">
        <f t="shared" si="9"/>
        <v>45182</v>
      </c>
    </row>
    <row r="5165">
      <c r="A5165" s="1" t="s">
        <v>5202</v>
      </c>
      <c r="B5165" s="1" t="s">
        <v>22</v>
      </c>
      <c r="C5165" s="1">
        <v>5.0</v>
      </c>
      <c r="D5165" s="1">
        <v>2.0</v>
      </c>
      <c r="E5165" s="1">
        <v>10.0</v>
      </c>
      <c r="H5165" s="6">
        <v>45219.0</v>
      </c>
      <c r="J5165" s="3">
        <f t="shared" si="2"/>
        <v>5</v>
      </c>
      <c r="K5165" s="4">
        <f t="shared" si="3"/>
        <v>2</v>
      </c>
      <c r="L5165" s="4">
        <f t="shared" si="4"/>
        <v>10</v>
      </c>
      <c r="S5165" s="1" t="s">
        <v>5202</v>
      </c>
      <c r="T5165" s="4" t="str">
        <f t="shared" si="5"/>
        <v>Coffee</v>
      </c>
      <c r="U5165" s="4" t="str">
        <f t="shared" si="6"/>
        <v>UNKNOWN</v>
      </c>
      <c r="V5165" s="4" t="str">
        <f t="shared" si="7"/>
        <v>UNKNOWN</v>
      </c>
      <c r="W5165" s="4">
        <f t="shared" ref="W5165:Y5165" si="5172">IF(OR(J5165 = "ERROR", J5165 = ""), "UNKNOWN", J5165)</f>
        <v>5</v>
      </c>
      <c r="X5165" s="4">
        <f t="shared" si="5172"/>
        <v>2</v>
      </c>
      <c r="Y5165" s="4">
        <f t="shared" si="5172"/>
        <v>10</v>
      </c>
      <c r="Z5165" s="7">
        <f t="shared" si="9"/>
        <v>45219</v>
      </c>
    </row>
    <row r="5166">
      <c r="A5166" s="1" t="s">
        <v>5203</v>
      </c>
      <c r="B5166" s="1" t="s">
        <v>44</v>
      </c>
      <c r="C5166" s="1">
        <v>5.0</v>
      </c>
      <c r="D5166" s="1">
        <v>4.0</v>
      </c>
      <c r="E5166" s="1" t="s">
        <v>25</v>
      </c>
      <c r="F5166" s="1" t="s">
        <v>28</v>
      </c>
      <c r="G5166" s="1" t="s">
        <v>24</v>
      </c>
      <c r="H5166" s="2">
        <v>44997.0</v>
      </c>
      <c r="J5166" s="3">
        <f t="shared" si="2"/>
        <v>5</v>
      </c>
      <c r="K5166" s="4">
        <f t="shared" si="3"/>
        <v>4</v>
      </c>
      <c r="L5166" s="4">
        <f t="shared" si="4"/>
        <v>20</v>
      </c>
      <c r="S5166" s="1" t="s">
        <v>5203</v>
      </c>
      <c r="T5166" s="4" t="str">
        <f t="shared" si="5"/>
        <v>Sandwich</v>
      </c>
      <c r="U5166" s="4" t="str">
        <f t="shared" si="6"/>
        <v>Takeaway</v>
      </c>
      <c r="V5166" s="4" t="str">
        <f t="shared" si="7"/>
        <v>Cash</v>
      </c>
      <c r="W5166" s="4">
        <f t="shared" ref="W5166:Y5166" si="5173">IF(OR(J5166 = "ERROR", J5166 = ""), "UNKNOWN", J5166)</f>
        <v>5</v>
      </c>
      <c r="X5166" s="4">
        <f t="shared" si="5173"/>
        <v>4</v>
      </c>
      <c r="Y5166" s="4">
        <f t="shared" si="5173"/>
        <v>20</v>
      </c>
      <c r="Z5166" s="5">
        <f t="shared" si="9"/>
        <v>44997</v>
      </c>
    </row>
    <row r="5167">
      <c r="A5167" s="1" t="s">
        <v>5204</v>
      </c>
      <c r="B5167" s="1" t="s">
        <v>30</v>
      </c>
      <c r="C5167" s="1">
        <v>4.0</v>
      </c>
      <c r="D5167" s="1">
        <v>1.5</v>
      </c>
      <c r="E5167" s="1">
        <v>6.0</v>
      </c>
      <c r="F5167" s="1" t="s">
        <v>23</v>
      </c>
      <c r="H5167" s="6">
        <v>45246.0</v>
      </c>
      <c r="J5167" s="3">
        <f t="shared" si="2"/>
        <v>4</v>
      </c>
      <c r="K5167" s="4">
        <f t="shared" si="3"/>
        <v>1.5</v>
      </c>
      <c r="L5167" s="4">
        <f t="shared" si="4"/>
        <v>6</v>
      </c>
      <c r="S5167" s="1" t="s">
        <v>5204</v>
      </c>
      <c r="T5167" s="4" t="str">
        <f t="shared" si="5"/>
        <v>UNKNOWN</v>
      </c>
      <c r="U5167" s="4" t="str">
        <f t="shared" si="6"/>
        <v>UNKNOWN</v>
      </c>
      <c r="V5167" s="4" t="str">
        <f t="shared" si="7"/>
        <v>Credit Card</v>
      </c>
      <c r="W5167" s="4">
        <f t="shared" ref="W5167:Y5167" si="5174">IF(OR(J5167 = "ERROR", J5167 = ""), "UNKNOWN", J5167)</f>
        <v>4</v>
      </c>
      <c r="X5167" s="4">
        <f t="shared" si="5174"/>
        <v>1.5</v>
      </c>
      <c r="Y5167" s="4">
        <f t="shared" si="5174"/>
        <v>6</v>
      </c>
      <c r="Z5167" s="7">
        <f t="shared" si="9"/>
        <v>45246</v>
      </c>
    </row>
    <row r="5168">
      <c r="A5168" s="1" t="s">
        <v>5205</v>
      </c>
      <c r="B5168" s="1" t="s">
        <v>36</v>
      </c>
      <c r="C5168" s="1">
        <v>1.0</v>
      </c>
      <c r="D5168" s="1">
        <v>5.0</v>
      </c>
      <c r="E5168" s="1">
        <v>5.0</v>
      </c>
      <c r="F5168" s="1" t="s">
        <v>28</v>
      </c>
      <c r="G5168" s="1" t="s">
        <v>29</v>
      </c>
      <c r="H5168" s="2">
        <v>44982.0</v>
      </c>
      <c r="J5168" s="3">
        <f t="shared" si="2"/>
        <v>1</v>
      </c>
      <c r="K5168" s="4">
        <f t="shared" si="3"/>
        <v>5</v>
      </c>
      <c r="L5168" s="4">
        <f t="shared" si="4"/>
        <v>5</v>
      </c>
      <c r="S5168" s="1" t="s">
        <v>5205</v>
      </c>
      <c r="T5168" s="4" t="str">
        <f t="shared" si="5"/>
        <v>Salad</v>
      </c>
      <c r="U5168" s="4" t="str">
        <f t="shared" si="6"/>
        <v>In-store</v>
      </c>
      <c r="V5168" s="4" t="str">
        <f t="shared" si="7"/>
        <v>Cash</v>
      </c>
      <c r="W5168" s="4">
        <f t="shared" ref="W5168:Y5168" si="5175">IF(OR(J5168 = "ERROR", J5168 = ""), "UNKNOWN", J5168)</f>
        <v>1</v>
      </c>
      <c r="X5168" s="4">
        <f t="shared" si="5175"/>
        <v>5</v>
      </c>
      <c r="Y5168" s="4">
        <f t="shared" si="5175"/>
        <v>5</v>
      </c>
      <c r="Z5168" s="5">
        <f t="shared" si="9"/>
        <v>44982</v>
      </c>
    </row>
    <row r="5169">
      <c r="A5169" s="1" t="s">
        <v>5206</v>
      </c>
      <c r="B5169" s="1" t="s">
        <v>41</v>
      </c>
      <c r="C5169" s="1" t="s">
        <v>30</v>
      </c>
      <c r="D5169" s="1">
        <v>4.0</v>
      </c>
      <c r="E5169" s="1">
        <v>20.0</v>
      </c>
      <c r="F5169" s="1" t="s">
        <v>39</v>
      </c>
      <c r="H5169" s="2">
        <v>45036.0</v>
      </c>
      <c r="J5169" s="3">
        <f t="shared" si="2"/>
        <v>5</v>
      </c>
      <c r="K5169" s="4">
        <f t="shared" si="3"/>
        <v>4</v>
      </c>
      <c r="L5169" s="4">
        <f t="shared" si="4"/>
        <v>20</v>
      </c>
      <c r="S5169" s="1" t="s">
        <v>5206</v>
      </c>
      <c r="T5169" s="4" t="str">
        <f t="shared" si="5"/>
        <v>Smoothie</v>
      </c>
      <c r="U5169" s="4" t="str">
        <f t="shared" si="6"/>
        <v>UNKNOWN</v>
      </c>
      <c r="V5169" s="4" t="str">
        <f t="shared" si="7"/>
        <v>Digital Wallet</v>
      </c>
      <c r="W5169" s="4">
        <f t="shared" ref="W5169:Y5169" si="5176">IF(OR(J5169 = "ERROR", J5169 = ""), "UNKNOWN", J5169)</f>
        <v>5</v>
      </c>
      <c r="X5169" s="4">
        <f t="shared" si="5176"/>
        <v>4</v>
      </c>
      <c r="Y5169" s="4">
        <f t="shared" si="5176"/>
        <v>20</v>
      </c>
      <c r="Z5169" s="5">
        <f t="shared" si="9"/>
        <v>45036</v>
      </c>
    </row>
    <row r="5170">
      <c r="A5170" s="1" t="s">
        <v>5207</v>
      </c>
      <c r="B5170" s="1" t="s">
        <v>22</v>
      </c>
      <c r="C5170" s="1">
        <v>2.0</v>
      </c>
      <c r="D5170" s="1">
        <v>2.0</v>
      </c>
      <c r="E5170" s="1">
        <v>4.0</v>
      </c>
      <c r="F5170" s="1" t="s">
        <v>39</v>
      </c>
      <c r="H5170" s="2">
        <v>45145.0</v>
      </c>
      <c r="J5170" s="3">
        <f t="shared" si="2"/>
        <v>2</v>
      </c>
      <c r="K5170" s="4">
        <f t="shared" si="3"/>
        <v>2</v>
      </c>
      <c r="L5170" s="4">
        <f t="shared" si="4"/>
        <v>4</v>
      </c>
      <c r="S5170" s="1" t="s">
        <v>5207</v>
      </c>
      <c r="T5170" s="4" t="str">
        <f t="shared" si="5"/>
        <v>Coffee</v>
      </c>
      <c r="U5170" s="4" t="str">
        <f t="shared" si="6"/>
        <v>UNKNOWN</v>
      </c>
      <c r="V5170" s="4" t="str">
        <f t="shared" si="7"/>
        <v>Digital Wallet</v>
      </c>
      <c r="W5170" s="4">
        <f t="shared" ref="W5170:Y5170" si="5177">IF(OR(J5170 = "ERROR", J5170 = ""), "UNKNOWN", J5170)</f>
        <v>2</v>
      </c>
      <c r="X5170" s="4">
        <f t="shared" si="5177"/>
        <v>2</v>
      </c>
      <c r="Y5170" s="4">
        <f t="shared" si="5177"/>
        <v>4</v>
      </c>
      <c r="Z5170" s="5">
        <f t="shared" si="9"/>
        <v>45145</v>
      </c>
    </row>
    <row r="5171">
      <c r="A5171" s="1" t="s">
        <v>5208</v>
      </c>
      <c r="B5171" s="1" t="s">
        <v>27</v>
      </c>
      <c r="C5171" s="1">
        <v>3.0</v>
      </c>
      <c r="D5171" s="1">
        <v>3.0</v>
      </c>
      <c r="E5171" s="1">
        <v>9.0</v>
      </c>
      <c r="F5171" s="1" t="s">
        <v>23</v>
      </c>
      <c r="H5171" s="2">
        <v>44954.0</v>
      </c>
      <c r="J5171" s="3">
        <f t="shared" si="2"/>
        <v>3</v>
      </c>
      <c r="K5171" s="4">
        <f t="shared" si="3"/>
        <v>3</v>
      </c>
      <c r="L5171" s="4">
        <f t="shared" si="4"/>
        <v>9</v>
      </c>
      <c r="S5171" s="1" t="s">
        <v>5208</v>
      </c>
      <c r="T5171" s="4" t="str">
        <f t="shared" si="5"/>
        <v>Cake</v>
      </c>
      <c r="U5171" s="4" t="str">
        <f t="shared" si="6"/>
        <v>UNKNOWN</v>
      </c>
      <c r="V5171" s="4" t="str">
        <f t="shared" si="7"/>
        <v>Credit Card</v>
      </c>
      <c r="W5171" s="4">
        <f t="shared" ref="W5171:Y5171" si="5178">IF(OR(J5171 = "ERROR", J5171 = ""), "UNKNOWN", J5171)</f>
        <v>3</v>
      </c>
      <c r="X5171" s="4">
        <f t="shared" si="5178"/>
        <v>3</v>
      </c>
      <c r="Y5171" s="4">
        <f t="shared" si="5178"/>
        <v>9</v>
      </c>
      <c r="Z5171" s="5">
        <f t="shared" si="9"/>
        <v>44954</v>
      </c>
    </row>
    <row r="5172">
      <c r="A5172" s="1" t="s">
        <v>5209</v>
      </c>
      <c r="B5172" s="1" t="s">
        <v>81</v>
      </c>
      <c r="C5172" s="1">
        <v>2.0</v>
      </c>
      <c r="D5172" s="1">
        <v>1.5</v>
      </c>
      <c r="E5172" s="1">
        <v>3.0</v>
      </c>
      <c r="F5172" s="1" t="s">
        <v>39</v>
      </c>
      <c r="H5172" s="2">
        <v>45192.0</v>
      </c>
      <c r="J5172" s="3">
        <f t="shared" si="2"/>
        <v>2</v>
      </c>
      <c r="K5172" s="4">
        <f t="shared" si="3"/>
        <v>1.5</v>
      </c>
      <c r="L5172" s="4">
        <f t="shared" si="4"/>
        <v>3</v>
      </c>
      <c r="S5172" s="1" t="s">
        <v>5209</v>
      </c>
      <c r="T5172" s="4" t="str">
        <f t="shared" si="5"/>
        <v>Tea</v>
      </c>
      <c r="U5172" s="4" t="str">
        <f t="shared" si="6"/>
        <v>UNKNOWN</v>
      </c>
      <c r="V5172" s="4" t="str">
        <f t="shared" si="7"/>
        <v>Digital Wallet</v>
      </c>
      <c r="W5172" s="4">
        <f t="shared" ref="W5172:Y5172" si="5179">IF(OR(J5172 = "ERROR", J5172 = ""), "UNKNOWN", J5172)</f>
        <v>2</v>
      </c>
      <c r="X5172" s="4">
        <f t="shared" si="5179"/>
        <v>1.5</v>
      </c>
      <c r="Y5172" s="4">
        <f t="shared" si="5179"/>
        <v>3</v>
      </c>
      <c r="Z5172" s="5">
        <f t="shared" si="9"/>
        <v>45192</v>
      </c>
    </row>
    <row r="5173">
      <c r="A5173" s="1" t="s">
        <v>5210</v>
      </c>
      <c r="B5173" s="1" t="s">
        <v>36</v>
      </c>
      <c r="C5173" s="1">
        <v>1.0</v>
      </c>
      <c r="D5173" s="1">
        <v>5.0</v>
      </c>
      <c r="E5173" s="1">
        <v>5.0</v>
      </c>
      <c r="F5173" s="1" t="s">
        <v>39</v>
      </c>
      <c r="G5173" s="1" t="s">
        <v>24</v>
      </c>
      <c r="H5173" s="2">
        <v>45117.0</v>
      </c>
      <c r="J5173" s="3">
        <f t="shared" si="2"/>
        <v>1</v>
      </c>
      <c r="K5173" s="4">
        <f t="shared" si="3"/>
        <v>5</v>
      </c>
      <c r="L5173" s="4">
        <f t="shared" si="4"/>
        <v>5</v>
      </c>
      <c r="S5173" s="1" t="s">
        <v>5210</v>
      </c>
      <c r="T5173" s="4" t="str">
        <f t="shared" si="5"/>
        <v>Salad</v>
      </c>
      <c r="U5173" s="4" t="str">
        <f t="shared" si="6"/>
        <v>Takeaway</v>
      </c>
      <c r="V5173" s="4" t="str">
        <f t="shared" si="7"/>
        <v>Digital Wallet</v>
      </c>
      <c r="W5173" s="4">
        <f t="shared" ref="W5173:Y5173" si="5180">IF(OR(J5173 = "ERROR", J5173 = ""), "UNKNOWN", J5173)</f>
        <v>1</v>
      </c>
      <c r="X5173" s="4">
        <f t="shared" si="5180"/>
        <v>5</v>
      </c>
      <c r="Y5173" s="4">
        <f t="shared" si="5180"/>
        <v>5</v>
      </c>
      <c r="Z5173" s="5">
        <f t="shared" si="9"/>
        <v>45117</v>
      </c>
    </row>
    <row r="5174">
      <c r="A5174" s="1" t="s">
        <v>5211</v>
      </c>
      <c r="B5174" s="1" t="s">
        <v>41</v>
      </c>
      <c r="C5174" s="1">
        <v>2.0</v>
      </c>
      <c r="D5174" s="1" t="s">
        <v>25</v>
      </c>
      <c r="E5174" s="1">
        <v>8.0</v>
      </c>
      <c r="F5174" s="1" t="s">
        <v>23</v>
      </c>
      <c r="H5174" s="2">
        <v>45083.0</v>
      </c>
      <c r="J5174" s="3">
        <f t="shared" si="2"/>
        <v>2</v>
      </c>
      <c r="K5174" s="4">
        <f t="shared" si="3"/>
        <v>4</v>
      </c>
      <c r="L5174" s="4">
        <f t="shared" si="4"/>
        <v>8</v>
      </c>
      <c r="S5174" s="1" t="s">
        <v>5211</v>
      </c>
      <c r="T5174" s="4" t="str">
        <f t="shared" si="5"/>
        <v>Smoothie</v>
      </c>
      <c r="U5174" s="4" t="str">
        <f t="shared" si="6"/>
        <v>UNKNOWN</v>
      </c>
      <c r="V5174" s="4" t="str">
        <f t="shared" si="7"/>
        <v>Credit Card</v>
      </c>
      <c r="W5174" s="4">
        <f t="shared" ref="W5174:Y5174" si="5181">IF(OR(J5174 = "ERROR", J5174 = ""), "UNKNOWN", J5174)</f>
        <v>2</v>
      </c>
      <c r="X5174" s="4">
        <f t="shared" si="5181"/>
        <v>4</v>
      </c>
      <c r="Y5174" s="4">
        <f t="shared" si="5181"/>
        <v>8</v>
      </c>
      <c r="Z5174" s="5">
        <f t="shared" si="9"/>
        <v>45083</v>
      </c>
    </row>
    <row r="5175">
      <c r="A5175" s="1" t="s">
        <v>5212</v>
      </c>
      <c r="B5175" s="1" t="s">
        <v>27</v>
      </c>
      <c r="C5175" s="1">
        <v>4.0</v>
      </c>
      <c r="E5175" s="1">
        <v>12.0</v>
      </c>
      <c r="G5175" s="1" t="s">
        <v>24</v>
      </c>
      <c r="H5175" s="2">
        <v>45077.0</v>
      </c>
      <c r="J5175" s="3">
        <f t="shared" si="2"/>
        <v>4</v>
      </c>
      <c r="K5175" s="4">
        <f t="shared" si="3"/>
        <v>3</v>
      </c>
      <c r="L5175" s="4">
        <f t="shared" si="4"/>
        <v>12</v>
      </c>
      <c r="S5175" s="1" t="s">
        <v>5212</v>
      </c>
      <c r="T5175" s="4" t="str">
        <f t="shared" si="5"/>
        <v>Cake</v>
      </c>
      <c r="U5175" s="4" t="str">
        <f t="shared" si="6"/>
        <v>Takeaway</v>
      </c>
      <c r="V5175" s="4" t="str">
        <f t="shared" si="7"/>
        <v>UNKNOWN</v>
      </c>
      <c r="W5175" s="4">
        <f t="shared" ref="W5175:Y5175" si="5182">IF(OR(J5175 = "ERROR", J5175 = ""), "UNKNOWN", J5175)</f>
        <v>4</v>
      </c>
      <c r="X5175" s="4">
        <f t="shared" si="5182"/>
        <v>3</v>
      </c>
      <c r="Y5175" s="4">
        <f t="shared" si="5182"/>
        <v>12</v>
      </c>
      <c r="Z5175" s="5">
        <f t="shared" si="9"/>
        <v>45077</v>
      </c>
    </row>
    <row r="5176">
      <c r="A5176" s="1" t="s">
        <v>5213</v>
      </c>
      <c r="B5176" s="1" t="s">
        <v>22</v>
      </c>
      <c r="C5176" s="1">
        <v>2.0</v>
      </c>
      <c r="D5176" s="1">
        <v>2.0</v>
      </c>
      <c r="E5176" s="1">
        <v>4.0</v>
      </c>
      <c r="F5176" s="1" t="s">
        <v>39</v>
      </c>
      <c r="H5176" s="6">
        <v>45228.0</v>
      </c>
      <c r="J5176" s="3">
        <f t="shared" si="2"/>
        <v>2</v>
      </c>
      <c r="K5176" s="4">
        <f t="shared" si="3"/>
        <v>2</v>
      </c>
      <c r="L5176" s="4">
        <f t="shared" si="4"/>
        <v>4</v>
      </c>
      <c r="S5176" s="1" t="s">
        <v>5213</v>
      </c>
      <c r="T5176" s="4" t="str">
        <f t="shared" si="5"/>
        <v>Coffee</v>
      </c>
      <c r="U5176" s="4" t="str">
        <f t="shared" si="6"/>
        <v>UNKNOWN</v>
      </c>
      <c r="V5176" s="4" t="str">
        <f t="shared" si="7"/>
        <v>Digital Wallet</v>
      </c>
      <c r="W5176" s="4">
        <f t="shared" ref="W5176:Y5176" si="5183">IF(OR(J5176 = "ERROR", J5176 = ""), "UNKNOWN", J5176)</f>
        <v>2</v>
      </c>
      <c r="X5176" s="4">
        <f t="shared" si="5183"/>
        <v>2</v>
      </c>
      <c r="Y5176" s="4">
        <f t="shared" si="5183"/>
        <v>4</v>
      </c>
      <c r="Z5176" s="7">
        <f t="shared" si="9"/>
        <v>45228</v>
      </c>
    </row>
    <row r="5177">
      <c r="A5177" s="1" t="s">
        <v>5214</v>
      </c>
      <c r="B5177" s="1" t="s">
        <v>36</v>
      </c>
      <c r="C5177" s="1">
        <v>5.0</v>
      </c>
      <c r="D5177" s="1">
        <v>5.0</v>
      </c>
      <c r="E5177" s="1">
        <v>25.0</v>
      </c>
      <c r="F5177" s="1" t="s">
        <v>39</v>
      </c>
      <c r="G5177" s="1" t="s">
        <v>24</v>
      </c>
      <c r="H5177" s="2">
        <v>45052.0</v>
      </c>
      <c r="J5177" s="3">
        <f t="shared" si="2"/>
        <v>5</v>
      </c>
      <c r="K5177" s="4">
        <f t="shared" si="3"/>
        <v>5</v>
      </c>
      <c r="L5177" s="4">
        <f t="shared" si="4"/>
        <v>25</v>
      </c>
      <c r="S5177" s="1" t="s">
        <v>5214</v>
      </c>
      <c r="T5177" s="4" t="str">
        <f t="shared" si="5"/>
        <v>Salad</v>
      </c>
      <c r="U5177" s="4" t="str">
        <f t="shared" si="6"/>
        <v>Takeaway</v>
      </c>
      <c r="V5177" s="4" t="str">
        <f t="shared" si="7"/>
        <v>Digital Wallet</v>
      </c>
      <c r="W5177" s="4">
        <f t="shared" ref="W5177:Y5177" si="5184">IF(OR(J5177 = "ERROR", J5177 = ""), "UNKNOWN", J5177)</f>
        <v>5</v>
      </c>
      <c r="X5177" s="4">
        <f t="shared" si="5184"/>
        <v>5</v>
      </c>
      <c r="Y5177" s="4">
        <f t="shared" si="5184"/>
        <v>25</v>
      </c>
      <c r="Z5177" s="5">
        <f t="shared" si="9"/>
        <v>45052</v>
      </c>
    </row>
    <row r="5178">
      <c r="A5178" s="1" t="s">
        <v>5215</v>
      </c>
      <c r="B5178" s="1" t="s">
        <v>32</v>
      </c>
      <c r="C5178" s="1">
        <v>4.0</v>
      </c>
      <c r="D5178" s="1">
        <v>1.0</v>
      </c>
      <c r="E5178" s="1">
        <v>4.0</v>
      </c>
      <c r="F5178" s="1" t="s">
        <v>28</v>
      </c>
      <c r="G5178" s="1" t="s">
        <v>29</v>
      </c>
      <c r="H5178" s="2">
        <v>45145.0</v>
      </c>
      <c r="J5178" s="3">
        <f t="shared" si="2"/>
        <v>4</v>
      </c>
      <c r="K5178" s="4">
        <f t="shared" si="3"/>
        <v>1</v>
      </c>
      <c r="L5178" s="4">
        <f t="shared" si="4"/>
        <v>4</v>
      </c>
      <c r="S5178" s="1" t="s">
        <v>5215</v>
      </c>
      <c r="T5178" s="4" t="str">
        <f t="shared" si="5"/>
        <v>Cookie</v>
      </c>
      <c r="U5178" s="4" t="str">
        <f t="shared" si="6"/>
        <v>In-store</v>
      </c>
      <c r="V5178" s="4" t="str">
        <f t="shared" si="7"/>
        <v>Cash</v>
      </c>
      <c r="W5178" s="4">
        <f t="shared" ref="W5178:Y5178" si="5185">IF(OR(J5178 = "ERROR", J5178 = ""), "UNKNOWN", J5178)</f>
        <v>4</v>
      </c>
      <c r="X5178" s="4">
        <f t="shared" si="5185"/>
        <v>1</v>
      </c>
      <c r="Y5178" s="4">
        <f t="shared" si="5185"/>
        <v>4</v>
      </c>
      <c r="Z5178" s="5">
        <f t="shared" si="9"/>
        <v>45145</v>
      </c>
    </row>
    <row r="5179">
      <c r="A5179" s="1" t="s">
        <v>5216</v>
      </c>
      <c r="B5179" s="1" t="s">
        <v>55</v>
      </c>
      <c r="C5179" s="1">
        <v>3.0</v>
      </c>
      <c r="D5179" s="1">
        <v>3.0</v>
      </c>
      <c r="E5179" s="1">
        <v>9.0</v>
      </c>
      <c r="F5179" s="1" t="s">
        <v>39</v>
      </c>
      <c r="G5179" s="1" t="s">
        <v>24</v>
      </c>
      <c r="H5179" s="2">
        <v>44949.0</v>
      </c>
      <c r="J5179" s="3">
        <f t="shared" si="2"/>
        <v>3</v>
      </c>
      <c r="K5179" s="4">
        <f t="shared" si="3"/>
        <v>3</v>
      </c>
      <c r="L5179" s="4">
        <f t="shared" si="4"/>
        <v>9</v>
      </c>
      <c r="S5179" s="1" t="s">
        <v>5216</v>
      </c>
      <c r="T5179" s="4" t="str">
        <f t="shared" si="5"/>
        <v>Juice</v>
      </c>
      <c r="U5179" s="4" t="str">
        <f t="shared" si="6"/>
        <v>Takeaway</v>
      </c>
      <c r="V5179" s="4" t="str">
        <f t="shared" si="7"/>
        <v>Digital Wallet</v>
      </c>
      <c r="W5179" s="4">
        <f t="shared" ref="W5179:Y5179" si="5186">IF(OR(J5179 = "ERROR", J5179 = ""), "UNKNOWN", J5179)</f>
        <v>3</v>
      </c>
      <c r="X5179" s="4">
        <f t="shared" si="5186"/>
        <v>3</v>
      </c>
      <c r="Y5179" s="4">
        <f t="shared" si="5186"/>
        <v>9</v>
      </c>
      <c r="Z5179" s="5">
        <f t="shared" si="9"/>
        <v>44949</v>
      </c>
    </row>
    <row r="5180">
      <c r="A5180" s="1" t="s">
        <v>5217</v>
      </c>
      <c r="B5180" s="1" t="s">
        <v>27</v>
      </c>
      <c r="C5180" s="1">
        <v>1.0</v>
      </c>
      <c r="D5180" s="1">
        <v>3.0</v>
      </c>
      <c r="E5180" s="1">
        <v>3.0</v>
      </c>
      <c r="F5180" s="1" t="s">
        <v>39</v>
      </c>
      <c r="G5180" s="1" t="s">
        <v>25</v>
      </c>
      <c r="H5180" s="2">
        <v>45117.0</v>
      </c>
      <c r="J5180" s="3">
        <f t="shared" si="2"/>
        <v>1</v>
      </c>
      <c r="K5180" s="4">
        <f t="shared" si="3"/>
        <v>3</v>
      </c>
      <c r="L5180" s="4">
        <f t="shared" si="4"/>
        <v>3</v>
      </c>
      <c r="S5180" s="1" t="s">
        <v>5217</v>
      </c>
      <c r="T5180" s="4" t="str">
        <f t="shared" si="5"/>
        <v>Cake</v>
      </c>
      <c r="U5180" s="4" t="str">
        <f t="shared" si="6"/>
        <v>UNKNOWN</v>
      </c>
      <c r="V5180" s="4" t="str">
        <f t="shared" si="7"/>
        <v>Digital Wallet</v>
      </c>
      <c r="W5180" s="4">
        <f t="shared" ref="W5180:Y5180" si="5187">IF(OR(J5180 = "ERROR", J5180 = ""), "UNKNOWN", J5180)</f>
        <v>1</v>
      </c>
      <c r="X5180" s="4">
        <f t="shared" si="5187"/>
        <v>3</v>
      </c>
      <c r="Y5180" s="4">
        <f t="shared" si="5187"/>
        <v>3</v>
      </c>
      <c r="Z5180" s="5">
        <f t="shared" si="9"/>
        <v>45117</v>
      </c>
    </row>
    <row r="5181">
      <c r="A5181" s="1" t="s">
        <v>5218</v>
      </c>
      <c r="B5181" s="1" t="s">
        <v>27</v>
      </c>
      <c r="C5181" s="1">
        <v>5.0</v>
      </c>
      <c r="D5181" s="1">
        <v>3.0</v>
      </c>
      <c r="E5181" s="1">
        <v>15.0</v>
      </c>
      <c r="G5181" s="1" t="s">
        <v>24</v>
      </c>
      <c r="H5181" s="1" t="s">
        <v>25</v>
      </c>
      <c r="J5181" s="3">
        <f t="shared" si="2"/>
        <v>5</v>
      </c>
      <c r="K5181" s="4">
        <f t="shared" si="3"/>
        <v>3</v>
      </c>
      <c r="L5181" s="4">
        <f t="shared" si="4"/>
        <v>15</v>
      </c>
      <c r="S5181" s="1" t="s">
        <v>5218</v>
      </c>
      <c r="T5181" s="4" t="str">
        <f t="shared" si="5"/>
        <v>Cake</v>
      </c>
      <c r="U5181" s="4" t="str">
        <f t="shared" si="6"/>
        <v>Takeaway</v>
      </c>
      <c r="V5181" s="4" t="str">
        <f t="shared" si="7"/>
        <v>UNKNOWN</v>
      </c>
      <c r="W5181" s="4">
        <f t="shared" ref="W5181:Y5181" si="5188">IF(OR(J5181 = "ERROR", J5181 = ""), "UNKNOWN", J5181)</f>
        <v>5</v>
      </c>
      <c r="X5181" s="4">
        <f t="shared" si="5188"/>
        <v>3</v>
      </c>
      <c r="Y5181" s="4">
        <f t="shared" si="5188"/>
        <v>15</v>
      </c>
      <c r="Z5181" s="4" t="str">
        <f t="shared" si="9"/>
        <v>UNKNOWN</v>
      </c>
    </row>
    <row r="5182">
      <c r="A5182" s="1" t="s">
        <v>5219</v>
      </c>
      <c r="B5182" s="1" t="s">
        <v>36</v>
      </c>
      <c r="C5182" s="1">
        <v>4.0</v>
      </c>
      <c r="D5182" s="1">
        <v>5.0</v>
      </c>
      <c r="E5182" s="1" t="s">
        <v>30</v>
      </c>
      <c r="F5182" s="1" t="s">
        <v>39</v>
      </c>
      <c r="G5182" s="1" t="s">
        <v>29</v>
      </c>
      <c r="H5182" s="6">
        <v>45274.0</v>
      </c>
      <c r="J5182" s="3">
        <f t="shared" si="2"/>
        <v>4</v>
      </c>
      <c r="K5182" s="4">
        <f t="shared" si="3"/>
        <v>5</v>
      </c>
      <c r="L5182" s="4">
        <f t="shared" si="4"/>
        <v>20</v>
      </c>
      <c r="S5182" s="1" t="s">
        <v>5219</v>
      </c>
      <c r="T5182" s="4" t="str">
        <f t="shared" si="5"/>
        <v>Salad</v>
      </c>
      <c r="U5182" s="4" t="str">
        <f t="shared" si="6"/>
        <v>In-store</v>
      </c>
      <c r="V5182" s="4" t="str">
        <f t="shared" si="7"/>
        <v>Digital Wallet</v>
      </c>
      <c r="W5182" s="4">
        <f t="shared" ref="W5182:Y5182" si="5189">IF(OR(J5182 = "ERROR", J5182 = ""), "UNKNOWN", J5182)</f>
        <v>4</v>
      </c>
      <c r="X5182" s="4">
        <f t="shared" si="5189"/>
        <v>5</v>
      </c>
      <c r="Y5182" s="4">
        <f t="shared" si="5189"/>
        <v>20</v>
      </c>
      <c r="Z5182" s="7">
        <f t="shared" si="9"/>
        <v>45274</v>
      </c>
    </row>
    <row r="5183">
      <c r="A5183" s="1" t="s">
        <v>5220</v>
      </c>
      <c r="B5183" s="1" t="s">
        <v>41</v>
      </c>
      <c r="C5183" s="1">
        <v>4.0</v>
      </c>
      <c r="D5183" s="1">
        <v>4.0</v>
      </c>
      <c r="E5183" s="1">
        <v>16.0</v>
      </c>
      <c r="H5183" s="2">
        <v>45191.0</v>
      </c>
      <c r="J5183" s="3">
        <f t="shared" si="2"/>
        <v>4</v>
      </c>
      <c r="K5183" s="4">
        <f t="shared" si="3"/>
        <v>4</v>
      </c>
      <c r="L5183" s="4">
        <f t="shared" si="4"/>
        <v>16</v>
      </c>
      <c r="S5183" s="1" t="s">
        <v>5220</v>
      </c>
      <c r="T5183" s="4" t="str">
        <f t="shared" si="5"/>
        <v>Smoothie</v>
      </c>
      <c r="U5183" s="4" t="str">
        <f t="shared" si="6"/>
        <v>UNKNOWN</v>
      </c>
      <c r="V5183" s="4" t="str">
        <f t="shared" si="7"/>
        <v>UNKNOWN</v>
      </c>
      <c r="W5183" s="4">
        <f t="shared" ref="W5183:Y5183" si="5190">IF(OR(J5183 = "ERROR", J5183 = ""), "UNKNOWN", J5183)</f>
        <v>4</v>
      </c>
      <c r="X5183" s="4">
        <f t="shared" si="5190"/>
        <v>4</v>
      </c>
      <c r="Y5183" s="4">
        <f t="shared" si="5190"/>
        <v>16</v>
      </c>
      <c r="Z5183" s="5">
        <f t="shared" si="9"/>
        <v>45191</v>
      </c>
    </row>
    <row r="5184">
      <c r="A5184" s="1" t="s">
        <v>5221</v>
      </c>
      <c r="B5184" s="1" t="s">
        <v>32</v>
      </c>
      <c r="C5184" s="1">
        <v>2.0</v>
      </c>
      <c r="D5184" s="1">
        <v>1.0</v>
      </c>
      <c r="E5184" s="1">
        <v>2.0</v>
      </c>
      <c r="F5184" s="1" t="s">
        <v>28</v>
      </c>
      <c r="G5184" s="1" t="s">
        <v>24</v>
      </c>
      <c r="H5184" s="2">
        <v>45033.0</v>
      </c>
      <c r="J5184" s="3">
        <f t="shared" si="2"/>
        <v>2</v>
      </c>
      <c r="K5184" s="4">
        <f t="shared" si="3"/>
        <v>1</v>
      </c>
      <c r="L5184" s="4">
        <f t="shared" si="4"/>
        <v>2</v>
      </c>
      <c r="S5184" s="1" t="s">
        <v>5221</v>
      </c>
      <c r="T5184" s="4" t="str">
        <f t="shared" si="5"/>
        <v>Cookie</v>
      </c>
      <c r="U5184" s="4" t="str">
        <f t="shared" si="6"/>
        <v>Takeaway</v>
      </c>
      <c r="V5184" s="4" t="str">
        <f t="shared" si="7"/>
        <v>Cash</v>
      </c>
      <c r="W5184" s="4">
        <f t="shared" ref="W5184:Y5184" si="5191">IF(OR(J5184 = "ERROR", J5184 = ""), "UNKNOWN", J5184)</f>
        <v>2</v>
      </c>
      <c r="X5184" s="4">
        <f t="shared" si="5191"/>
        <v>1</v>
      </c>
      <c r="Y5184" s="4">
        <f t="shared" si="5191"/>
        <v>2</v>
      </c>
      <c r="Z5184" s="5">
        <f t="shared" si="9"/>
        <v>45033</v>
      </c>
    </row>
    <row r="5185">
      <c r="A5185" s="1" t="s">
        <v>5222</v>
      </c>
      <c r="B5185" s="1" t="s">
        <v>44</v>
      </c>
      <c r="C5185" s="1" t="s">
        <v>30</v>
      </c>
      <c r="D5185" s="1">
        <v>4.0</v>
      </c>
      <c r="E5185" s="1">
        <v>8.0</v>
      </c>
      <c r="F5185" s="1" t="s">
        <v>23</v>
      </c>
      <c r="G5185" s="1" t="s">
        <v>29</v>
      </c>
      <c r="H5185" s="2">
        <v>45102.0</v>
      </c>
      <c r="J5185" s="3">
        <f t="shared" si="2"/>
        <v>2</v>
      </c>
      <c r="K5185" s="4">
        <f t="shared" si="3"/>
        <v>4</v>
      </c>
      <c r="L5185" s="4">
        <f t="shared" si="4"/>
        <v>8</v>
      </c>
      <c r="S5185" s="1" t="s">
        <v>5222</v>
      </c>
      <c r="T5185" s="4" t="str">
        <f t="shared" si="5"/>
        <v>Sandwich</v>
      </c>
      <c r="U5185" s="4" t="str">
        <f t="shared" si="6"/>
        <v>In-store</v>
      </c>
      <c r="V5185" s="4" t="str">
        <f t="shared" si="7"/>
        <v>Credit Card</v>
      </c>
      <c r="W5185" s="4">
        <f t="shared" ref="W5185:Y5185" si="5192">IF(OR(J5185 = "ERROR", J5185 = ""), "UNKNOWN", J5185)</f>
        <v>2</v>
      </c>
      <c r="X5185" s="4">
        <f t="shared" si="5192"/>
        <v>4</v>
      </c>
      <c r="Y5185" s="4">
        <f t="shared" si="5192"/>
        <v>8</v>
      </c>
      <c r="Z5185" s="5">
        <f t="shared" si="9"/>
        <v>45102</v>
      </c>
    </row>
    <row r="5186">
      <c r="A5186" s="1" t="s">
        <v>5223</v>
      </c>
      <c r="B5186" s="1" t="s">
        <v>44</v>
      </c>
      <c r="C5186" s="1">
        <v>1.0</v>
      </c>
      <c r="D5186" s="1">
        <v>4.0</v>
      </c>
      <c r="E5186" s="1">
        <v>4.0</v>
      </c>
      <c r="F5186" s="1" t="s">
        <v>28</v>
      </c>
      <c r="G5186" s="1" t="s">
        <v>24</v>
      </c>
      <c r="H5186" s="2">
        <v>45122.0</v>
      </c>
      <c r="J5186" s="3">
        <f t="shared" si="2"/>
        <v>1</v>
      </c>
      <c r="K5186" s="4">
        <f t="shared" si="3"/>
        <v>4</v>
      </c>
      <c r="L5186" s="4">
        <f t="shared" si="4"/>
        <v>4</v>
      </c>
      <c r="S5186" s="1" t="s">
        <v>5223</v>
      </c>
      <c r="T5186" s="4" t="str">
        <f t="shared" si="5"/>
        <v>Sandwich</v>
      </c>
      <c r="U5186" s="4" t="str">
        <f t="shared" si="6"/>
        <v>Takeaway</v>
      </c>
      <c r="V5186" s="4" t="str">
        <f t="shared" si="7"/>
        <v>Cash</v>
      </c>
      <c r="W5186" s="4">
        <f t="shared" ref="W5186:Y5186" si="5193">IF(OR(J5186 = "ERROR", J5186 = ""), "UNKNOWN", J5186)</f>
        <v>1</v>
      </c>
      <c r="X5186" s="4">
        <f t="shared" si="5193"/>
        <v>4</v>
      </c>
      <c r="Y5186" s="4">
        <f t="shared" si="5193"/>
        <v>4</v>
      </c>
      <c r="Z5186" s="5">
        <f t="shared" si="9"/>
        <v>45122</v>
      </c>
    </row>
    <row r="5187">
      <c r="A5187" s="1" t="s">
        <v>5224</v>
      </c>
      <c r="B5187" s="1" t="s">
        <v>22</v>
      </c>
      <c r="C5187" s="1">
        <v>1.0</v>
      </c>
      <c r="D5187" s="1">
        <v>2.0</v>
      </c>
      <c r="E5187" s="1">
        <v>2.0</v>
      </c>
      <c r="H5187" s="2">
        <v>44985.0</v>
      </c>
      <c r="J5187" s="3">
        <f t="shared" si="2"/>
        <v>1</v>
      </c>
      <c r="K5187" s="4">
        <f t="shared" si="3"/>
        <v>2</v>
      </c>
      <c r="L5187" s="4">
        <f t="shared" si="4"/>
        <v>2</v>
      </c>
      <c r="S5187" s="1" t="s">
        <v>5224</v>
      </c>
      <c r="T5187" s="4" t="str">
        <f t="shared" si="5"/>
        <v>Coffee</v>
      </c>
      <c r="U5187" s="4" t="str">
        <f t="shared" si="6"/>
        <v>UNKNOWN</v>
      </c>
      <c r="V5187" s="4" t="str">
        <f t="shared" si="7"/>
        <v>UNKNOWN</v>
      </c>
      <c r="W5187" s="4">
        <f t="shared" ref="W5187:Y5187" si="5194">IF(OR(J5187 = "ERROR", J5187 = ""), "UNKNOWN", J5187)</f>
        <v>1</v>
      </c>
      <c r="X5187" s="4">
        <f t="shared" si="5194"/>
        <v>2</v>
      </c>
      <c r="Y5187" s="4">
        <f t="shared" si="5194"/>
        <v>2</v>
      </c>
      <c r="Z5187" s="5">
        <f t="shared" si="9"/>
        <v>44985</v>
      </c>
    </row>
    <row r="5188">
      <c r="A5188" s="1" t="s">
        <v>5225</v>
      </c>
      <c r="B5188" s="1" t="s">
        <v>36</v>
      </c>
      <c r="C5188" s="1">
        <v>1.0</v>
      </c>
      <c r="D5188" s="1">
        <v>5.0</v>
      </c>
      <c r="E5188" s="1">
        <v>5.0</v>
      </c>
      <c r="H5188" s="2">
        <v>45264.0</v>
      </c>
      <c r="J5188" s="3">
        <f t="shared" si="2"/>
        <v>1</v>
      </c>
      <c r="K5188" s="4">
        <f t="shared" si="3"/>
        <v>5</v>
      </c>
      <c r="L5188" s="4">
        <f t="shared" si="4"/>
        <v>5</v>
      </c>
      <c r="S5188" s="1" t="s">
        <v>5225</v>
      </c>
      <c r="T5188" s="4" t="str">
        <f t="shared" si="5"/>
        <v>Salad</v>
      </c>
      <c r="U5188" s="4" t="str">
        <f t="shared" si="6"/>
        <v>UNKNOWN</v>
      </c>
      <c r="V5188" s="4" t="str">
        <f t="shared" si="7"/>
        <v>UNKNOWN</v>
      </c>
      <c r="W5188" s="4">
        <f t="shared" ref="W5188:Y5188" si="5195">IF(OR(J5188 = "ERROR", J5188 = ""), "UNKNOWN", J5188)</f>
        <v>1</v>
      </c>
      <c r="X5188" s="4">
        <f t="shared" si="5195"/>
        <v>5</v>
      </c>
      <c r="Y5188" s="4">
        <f t="shared" si="5195"/>
        <v>5</v>
      </c>
      <c r="Z5188" s="5">
        <f t="shared" si="9"/>
        <v>45264</v>
      </c>
    </row>
    <row r="5189">
      <c r="A5189" s="1" t="s">
        <v>5226</v>
      </c>
      <c r="B5189" s="1" t="s">
        <v>22</v>
      </c>
      <c r="C5189" s="1">
        <v>1.0</v>
      </c>
      <c r="D5189" s="1">
        <v>2.0</v>
      </c>
      <c r="E5189" s="1">
        <v>2.0</v>
      </c>
      <c r="F5189" s="1" t="s">
        <v>28</v>
      </c>
      <c r="G5189" s="1" t="s">
        <v>29</v>
      </c>
      <c r="H5189" s="2">
        <v>45022.0</v>
      </c>
      <c r="J5189" s="3">
        <f t="shared" si="2"/>
        <v>1</v>
      </c>
      <c r="K5189" s="4">
        <f t="shared" si="3"/>
        <v>2</v>
      </c>
      <c r="L5189" s="4">
        <f t="shared" si="4"/>
        <v>2</v>
      </c>
      <c r="S5189" s="1" t="s">
        <v>5226</v>
      </c>
      <c r="T5189" s="4" t="str">
        <f t="shared" si="5"/>
        <v>Coffee</v>
      </c>
      <c r="U5189" s="4" t="str">
        <f t="shared" si="6"/>
        <v>In-store</v>
      </c>
      <c r="V5189" s="4" t="str">
        <f t="shared" si="7"/>
        <v>Cash</v>
      </c>
      <c r="W5189" s="4">
        <f t="shared" ref="W5189:Y5189" si="5196">IF(OR(J5189 = "ERROR", J5189 = ""), "UNKNOWN", J5189)</f>
        <v>1</v>
      </c>
      <c r="X5189" s="4">
        <f t="shared" si="5196"/>
        <v>2</v>
      </c>
      <c r="Y5189" s="4">
        <f t="shared" si="5196"/>
        <v>2</v>
      </c>
      <c r="Z5189" s="5">
        <f t="shared" si="9"/>
        <v>45022</v>
      </c>
    </row>
    <row r="5190">
      <c r="A5190" s="1" t="s">
        <v>5227</v>
      </c>
      <c r="B5190" s="1" t="s">
        <v>44</v>
      </c>
      <c r="C5190" s="1">
        <v>3.0</v>
      </c>
      <c r="D5190" s="1">
        <v>4.0</v>
      </c>
      <c r="E5190" s="1">
        <v>12.0</v>
      </c>
      <c r="F5190" s="1" t="s">
        <v>39</v>
      </c>
      <c r="G5190" s="1" t="s">
        <v>24</v>
      </c>
      <c r="H5190" s="2">
        <v>45031.0</v>
      </c>
      <c r="J5190" s="3">
        <f t="shared" si="2"/>
        <v>3</v>
      </c>
      <c r="K5190" s="4">
        <f t="shared" si="3"/>
        <v>4</v>
      </c>
      <c r="L5190" s="4">
        <f t="shared" si="4"/>
        <v>12</v>
      </c>
      <c r="S5190" s="1" t="s">
        <v>5227</v>
      </c>
      <c r="T5190" s="4" t="str">
        <f t="shared" si="5"/>
        <v>Sandwich</v>
      </c>
      <c r="U5190" s="4" t="str">
        <f t="shared" si="6"/>
        <v>Takeaway</v>
      </c>
      <c r="V5190" s="4" t="str">
        <f t="shared" si="7"/>
        <v>Digital Wallet</v>
      </c>
      <c r="W5190" s="4">
        <f t="shared" ref="W5190:Y5190" si="5197">IF(OR(J5190 = "ERROR", J5190 = ""), "UNKNOWN", J5190)</f>
        <v>3</v>
      </c>
      <c r="X5190" s="4">
        <f t="shared" si="5197"/>
        <v>4</v>
      </c>
      <c r="Y5190" s="4">
        <f t="shared" si="5197"/>
        <v>12</v>
      </c>
      <c r="Z5190" s="5">
        <f t="shared" si="9"/>
        <v>45031</v>
      </c>
    </row>
    <row r="5191">
      <c r="A5191" s="1" t="s">
        <v>5228</v>
      </c>
      <c r="B5191" s="1" t="s">
        <v>41</v>
      </c>
      <c r="C5191" s="1">
        <v>3.0</v>
      </c>
      <c r="D5191" s="1">
        <v>4.0</v>
      </c>
      <c r="E5191" s="1">
        <v>12.0</v>
      </c>
      <c r="G5191" s="1" t="s">
        <v>29</v>
      </c>
      <c r="H5191" s="2">
        <v>45020.0</v>
      </c>
      <c r="J5191" s="3">
        <f t="shared" si="2"/>
        <v>3</v>
      </c>
      <c r="K5191" s="4">
        <f t="shared" si="3"/>
        <v>4</v>
      </c>
      <c r="L5191" s="4">
        <f t="shared" si="4"/>
        <v>12</v>
      </c>
      <c r="S5191" s="1" t="s">
        <v>5228</v>
      </c>
      <c r="T5191" s="4" t="str">
        <f t="shared" si="5"/>
        <v>Smoothie</v>
      </c>
      <c r="U5191" s="4" t="str">
        <f t="shared" si="6"/>
        <v>In-store</v>
      </c>
      <c r="V5191" s="4" t="str">
        <f t="shared" si="7"/>
        <v>UNKNOWN</v>
      </c>
      <c r="W5191" s="4">
        <f t="shared" ref="W5191:Y5191" si="5198">IF(OR(J5191 = "ERROR", J5191 = ""), "UNKNOWN", J5191)</f>
        <v>3</v>
      </c>
      <c r="X5191" s="4">
        <f t="shared" si="5198"/>
        <v>4</v>
      </c>
      <c r="Y5191" s="4">
        <f t="shared" si="5198"/>
        <v>12</v>
      </c>
      <c r="Z5191" s="5">
        <f t="shared" si="9"/>
        <v>45020</v>
      </c>
    </row>
    <row r="5192">
      <c r="A5192" s="1" t="s">
        <v>5229</v>
      </c>
      <c r="B5192" s="1" t="s">
        <v>32</v>
      </c>
      <c r="C5192" s="1">
        <v>2.0</v>
      </c>
      <c r="D5192" s="1">
        <v>1.0</v>
      </c>
      <c r="E5192" s="1">
        <v>2.0</v>
      </c>
      <c r="F5192" s="1" t="s">
        <v>23</v>
      </c>
      <c r="G5192" s="1" t="s">
        <v>24</v>
      </c>
      <c r="H5192" s="2">
        <v>45207.0</v>
      </c>
      <c r="J5192" s="3">
        <f t="shared" si="2"/>
        <v>2</v>
      </c>
      <c r="K5192" s="4">
        <f t="shared" si="3"/>
        <v>1</v>
      </c>
      <c r="L5192" s="4">
        <f t="shared" si="4"/>
        <v>2</v>
      </c>
      <c r="S5192" s="1" t="s">
        <v>5229</v>
      </c>
      <c r="T5192" s="4" t="str">
        <f t="shared" si="5"/>
        <v>Cookie</v>
      </c>
      <c r="U5192" s="4" t="str">
        <f t="shared" si="6"/>
        <v>Takeaway</v>
      </c>
      <c r="V5192" s="4" t="str">
        <f t="shared" si="7"/>
        <v>Credit Card</v>
      </c>
      <c r="W5192" s="4">
        <f t="shared" ref="W5192:Y5192" si="5199">IF(OR(J5192 = "ERROR", J5192 = ""), "UNKNOWN", J5192)</f>
        <v>2</v>
      </c>
      <c r="X5192" s="4">
        <f t="shared" si="5199"/>
        <v>1</v>
      </c>
      <c r="Y5192" s="4">
        <f t="shared" si="5199"/>
        <v>2</v>
      </c>
      <c r="Z5192" s="5">
        <f t="shared" si="9"/>
        <v>45207</v>
      </c>
    </row>
    <row r="5193">
      <c r="A5193" s="1" t="s">
        <v>5230</v>
      </c>
      <c r="B5193" s="1" t="s">
        <v>22</v>
      </c>
      <c r="C5193" s="1">
        <v>4.0</v>
      </c>
      <c r="D5193" s="1">
        <v>2.0</v>
      </c>
      <c r="E5193" s="1">
        <v>8.0</v>
      </c>
      <c r="F5193" s="1" t="s">
        <v>23</v>
      </c>
      <c r="H5193" s="2">
        <v>44993.0</v>
      </c>
      <c r="J5193" s="3">
        <f t="shared" si="2"/>
        <v>4</v>
      </c>
      <c r="K5193" s="4">
        <f t="shared" si="3"/>
        <v>2</v>
      </c>
      <c r="L5193" s="4">
        <f t="shared" si="4"/>
        <v>8</v>
      </c>
      <c r="S5193" s="1" t="s">
        <v>5230</v>
      </c>
      <c r="T5193" s="4" t="str">
        <f t="shared" si="5"/>
        <v>Coffee</v>
      </c>
      <c r="U5193" s="4" t="str">
        <f t="shared" si="6"/>
        <v>UNKNOWN</v>
      </c>
      <c r="V5193" s="4" t="str">
        <f t="shared" si="7"/>
        <v>Credit Card</v>
      </c>
      <c r="W5193" s="4">
        <f t="shared" ref="W5193:Y5193" si="5200">IF(OR(J5193 = "ERROR", J5193 = ""), "UNKNOWN", J5193)</f>
        <v>4</v>
      </c>
      <c r="X5193" s="4">
        <f t="shared" si="5200"/>
        <v>2</v>
      </c>
      <c r="Y5193" s="4">
        <f t="shared" si="5200"/>
        <v>8</v>
      </c>
      <c r="Z5193" s="5">
        <f t="shared" si="9"/>
        <v>44993</v>
      </c>
    </row>
    <row r="5194">
      <c r="A5194" s="1" t="s">
        <v>5231</v>
      </c>
      <c r="B5194" s="1" t="s">
        <v>30</v>
      </c>
      <c r="C5194" s="1">
        <v>2.0</v>
      </c>
      <c r="D5194" s="1">
        <v>1.5</v>
      </c>
      <c r="E5194" s="1">
        <v>3.0</v>
      </c>
      <c r="F5194" s="1" t="s">
        <v>23</v>
      </c>
      <c r="G5194" s="1" t="s">
        <v>24</v>
      </c>
      <c r="H5194" s="2">
        <v>44928.0</v>
      </c>
      <c r="J5194" s="3">
        <f t="shared" si="2"/>
        <v>2</v>
      </c>
      <c r="K5194" s="4">
        <f t="shared" si="3"/>
        <v>1.5</v>
      </c>
      <c r="L5194" s="4">
        <f t="shared" si="4"/>
        <v>3</v>
      </c>
      <c r="S5194" s="1" t="s">
        <v>5231</v>
      </c>
      <c r="T5194" s="4" t="str">
        <f t="shared" si="5"/>
        <v>UNKNOWN</v>
      </c>
      <c r="U5194" s="4" t="str">
        <f t="shared" si="6"/>
        <v>Takeaway</v>
      </c>
      <c r="V5194" s="4" t="str">
        <f t="shared" si="7"/>
        <v>Credit Card</v>
      </c>
      <c r="W5194" s="4">
        <f t="shared" ref="W5194:Y5194" si="5201">IF(OR(J5194 = "ERROR", J5194 = ""), "UNKNOWN", J5194)</f>
        <v>2</v>
      </c>
      <c r="X5194" s="4">
        <f t="shared" si="5201"/>
        <v>1.5</v>
      </c>
      <c r="Y5194" s="4">
        <f t="shared" si="5201"/>
        <v>3</v>
      </c>
      <c r="Z5194" s="5">
        <f t="shared" si="9"/>
        <v>44928</v>
      </c>
    </row>
    <row r="5195">
      <c r="A5195" s="1" t="s">
        <v>5232</v>
      </c>
      <c r="C5195" s="1">
        <v>1.0</v>
      </c>
      <c r="D5195" s="1">
        <v>1.0</v>
      </c>
      <c r="E5195" s="1">
        <v>1.0</v>
      </c>
      <c r="F5195" s="1" t="s">
        <v>23</v>
      </c>
      <c r="H5195" s="2">
        <v>45157.0</v>
      </c>
      <c r="J5195" s="3">
        <f t="shared" si="2"/>
        <v>1</v>
      </c>
      <c r="K5195" s="4">
        <f t="shared" si="3"/>
        <v>1</v>
      </c>
      <c r="L5195" s="4">
        <f t="shared" si="4"/>
        <v>1</v>
      </c>
      <c r="S5195" s="1" t="s">
        <v>5232</v>
      </c>
      <c r="T5195" s="4" t="str">
        <f t="shared" si="5"/>
        <v>UNKNOWN</v>
      </c>
      <c r="U5195" s="4" t="str">
        <f t="shared" si="6"/>
        <v>UNKNOWN</v>
      </c>
      <c r="V5195" s="4" t="str">
        <f t="shared" si="7"/>
        <v>Credit Card</v>
      </c>
      <c r="W5195" s="4">
        <f t="shared" ref="W5195:Y5195" si="5202">IF(OR(J5195 = "ERROR", J5195 = ""), "UNKNOWN", J5195)</f>
        <v>1</v>
      </c>
      <c r="X5195" s="4">
        <f t="shared" si="5202"/>
        <v>1</v>
      </c>
      <c r="Y5195" s="4">
        <f t="shared" si="5202"/>
        <v>1</v>
      </c>
      <c r="Z5195" s="5">
        <f t="shared" si="9"/>
        <v>45157</v>
      </c>
    </row>
    <row r="5196">
      <c r="A5196" s="1" t="s">
        <v>5233</v>
      </c>
      <c r="B5196" s="1" t="s">
        <v>81</v>
      </c>
      <c r="C5196" s="1" t="s">
        <v>25</v>
      </c>
      <c r="D5196" s="1">
        <v>1.5</v>
      </c>
      <c r="E5196" s="1">
        <v>4.5</v>
      </c>
      <c r="G5196" s="1" t="s">
        <v>29</v>
      </c>
      <c r="J5196" s="3">
        <f t="shared" si="2"/>
        <v>3</v>
      </c>
      <c r="K5196" s="4">
        <f t="shared" si="3"/>
        <v>1.5</v>
      </c>
      <c r="L5196" s="4">
        <f t="shared" si="4"/>
        <v>4.5</v>
      </c>
      <c r="S5196" s="1" t="s">
        <v>5233</v>
      </c>
      <c r="T5196" s="4" t="str">
        <f t="shared" si="5"/>
        <v>Tea</v>
      </c>
      <c r="U5196" s="4" t="str">
        <f t="shared" si="6"/>
        <v>In-store</v>
      </c>
      <c r="V5196" s="4" t="str">
        <f t="shared" si="7"/>
        <v>UNKNOWN</v>
      </c>
      <c r="W5196" s="4">
        <f t="shared" ref="W5196:Y5196" si="5203">IF(OR(J5196 = "ERROR", J5196 = ""), "UNKNOWN", J5196)</f>
        <v>3</v>
      </c>
      <c r="X5196" s="4">
        <f t="shared" si="5203"/>
        <v>1.5</v>
      </c>
      <c r="Y5196" s="4">
        <f t="shared" si="5203"/>
        <v>4.5</v>
      </c>
      <c r="Z5196" s="4" t="str">
        <f t="shared" si="9"/>
        <v>UNKNOWN</v>
      </c>
    </row>
    <row r="5197">
      <c r="A5197" s="1" t="s">
        <v>5234</v>
      </c>
      <c r="B5197" s="1" t="s">
        <v>81</v>
      </c>
      <c r="C5197" s="1">
        <v>4.0</v>
      </c>
      <c r="D5197" s="1">
        <v>1.5</v>
      </c>
      <c r="E5197" s="1" t="s">
        <v>25</v>
      </c>
      <c r="G5197" s="1" t="s">
        <v>29</v>
      </c>
      <c r="H5197" s="2">
        <v>45095.0</v>
      </c>
      <c r="J5197" s="3">
        <f t="shared" si="2"/>
        <v>4</v>
      </c>
      <c r="K5197" s="4">
        <f t="shared" si="3"/>
        <v>1.5</v>
      </c>
      <c r="L5197" s="4">
        <f t="shared" si="4"/>
        <v>6</v>
      </c>
      <c r="S5197" s="1" t="s">
        <v>5234</v>
      </c>
      <c r="T5197" s="4" t="str">
        <f t="shared" si="5"/>
        <v>Tea</v>
      </c>
      <c r="U5197" s="4" t="str">
        <f t="shared" si="6"/>
        <v>In-store</v>
      </c>
      <c r="V5197" s="4" t="str">
        <f t="shared" si="7"/>
        <v>UNKNOWN</v>
      </c>
      <c r="W5197" s="4">
        <f t="shared" ref="W5197:Y5197" si="5204">IF(OR(J5197 = "ERROR", J5197 = ""), "UNKNOWN", J5197)</f>
        <v>4</v>
      </c>
      <c r="X5197" s="4">
        <f t="shared" si="5204"/>
        <v>1.5</v>
      </c>
      <c r="Y5197" s="4">
        <f t="shared" si="5204"/>
        <v>6</v>
      </c>
      <c r="Z5197" s="5">
        <f t="shared" si="9"/>
        <v>45095</v>
      </c>
    </row>
    <row r="5198">
      <c r="A5198" s="1" t="s">
        <v>5235</v>
      </c>
      <c r="B5198" s="1" t="s">
        <v>44</v>
      </c>
      <c r="C5198" s="1">
        <v>4.0</v>
      </c>
      <c r="D5198" s="1">
        <v>4.0</v>
      </c>
      <c r="E5198" s="1">
        <v>16.0</v>
      </c>
      <c r="F5198" s="1" t="s">
        <v>39</v>
      </c>
      <c r="H5198" s="2">
        <v>45046.0</v>
      </c>
      <c r="J5198" s="3">
        <f t="shared" si="2"/>
        <v>4</v>
      </c>
      <c r="K5198" s="4">
        <f t="shared" si="3"/>
        <v>4</v>
      </c>
      <c r="L5198" s="4">
        <f t="shared" si="4"/>
        <v>16</v>
      </c>
      <c r="S5198" s="1" t="s">
        <v>5235</v>
      </c>
      <c r="T5198" s="4" t="str">
        <f t="shared" si="5"/>
        <v>Sandwich</v>
      </c>
      <c r="U5198" s="4" t="str">
        <f t="shared" si="6"/>
        <v>UNKNOWN</v>
      </c>
      <c r="V5198" s="4" t="str">
        <f t="shared" si="7"/>
        <v>Digital Wallet</v>
      </c>
      <c r="W5198" s="4">
        <f t="shared" ref="W5198:Y5198" si="5205">IF(OR(J5198 = "ERROR", J5198 = ""), "UNKNOWN", J5198)</f>
        <v>4</v>
      </c>
      <c r="X5198" s="4">
        <f t="shared" si="5205"/>
        <v>4</v>
      </c>
      <c r="Y5198" s="4">
        <f t="shared" si="5205"/>
        <v>16</v>
      </c>
      <c r="Z5198" s="5">
        <f t="shared" si="9"/>
        <v>45046</v>
      </c>
    </row>
    <row r="5199">
      <c r="A5199" s="1" t="s">
        <v>5236</v>
      </c>
      <c r="B5199" s="1" t="s">
        <v>25</v>
      </c>
      <c r="C5199" s="1">
        <v>5.0</v>
      </c>
      <c r="D5199" s="1">
        <v>3.0</v>
      </c>
      <c r="E5199" s="1">
        <v>15.0</v>
      </c>
      <c r="G5199" s="1" t="s">
        <v>24</v>
      </c>
      <c r="H5199" s="1" t="s">
        <v>30</v>
      </c>
      <c r="J5199" s="3">
        <f t="shared" si="2"/>
        <v>5</v>
      </c>
      <c r="K5199" s="4">
        <f t="shared" si="3"/>
        <v>3</v>
      </c>
      <c r="L5199" s="4">
        <f t="shared" si="4"/>
        <v>15</v>
      </c>
      <c r="S5199" s="1" t="s">
        <v>5236</v>
      </c>
      <c r="T5199" s="4" t="str">
        <f t="shared" si="5"/>
        <v>UNKNOWN</v>
      </c>
      <c r="U5199" s="4" t="str">
        <f t="shared" si="6"/>
        <v>Takeaway</v>
      </c>
      <c r="V5199" s="4" t="str">
        <f t="shared" si="7"/>
        <v>UNKNOWN</v>
      </c>
      <c r="W5199" s="4">
        <f t="shared" ref="W5199:Y5199" si="5206">IF(OR(J5199 = "ERROR", J5199 = ""), "UNKNOWN", J5199)</f>
        <v>5</v>
      </c>
      <c r="X5199" s="4">
        <f t="shared" si="5206"/>
        <v>3</v>
      </c>
      <c r="Y5199" s="4">
        <f t="shared" si="5206"/>
        <v>15</v>
      </c>
      <c r="Z5199" s="4" t="str">
        <f t="shared" si="9"/>
        <v>UNKNOWN</v>
      </c>
    </row>
    <row r="5200">
      <c r="A5200" s="1" t="s">
        <v>5237</v>
      </c>
      <c r="B5200" s="1" t="s">
        <v>55</v>
      </c>
      <c r="C5200" s="1">
        <v>3.0</v>
      </c>
      <c r="D5200" s="1">
        <v>3.0</v>
      </c>
      <c r="E5200" s="1">
        <v>9.0</v>
      </c>
      <c r="F5200" s="1" t="s">
        <v>39</v>
      </c>
      <c r="G5200" s="1" t="s">
        <v>24</v>
      </c>
      <c r="H5200" s="2">
        <v>45266.0</v>
      </c>
      <c r="J5200" s="3">
        <f t="shared" si="2"/>
        <v>3</v>
      </c>
      <c r="K5200" s="4">
        <f t="shared" si="3"/>
        <v>3</v>
      </c>
      <c r="L5200" s="4">
        <f t="shared" si="4"/>
        <v>9</v>
      </c>
      <c r="S5200" s="1" t="s">
        <v>5237</v>
      </c>
      <c r="T5200" s="4" t="str">
        <f t="shared" si="5"/>
        <v>Juice</v>
      </c>
      <c r="U5200" s="4" t="str">
        <f t="shared" si="6"/>
        <v>Takeaway</v>
      </c>
      <c r="V5200" s="4" t="str">
        <f t="shared" si="7"/>
        <v>Digital Wallet</v>
      </c>
      <c r="W5200" s="4">
        <f t="shared" ref="W5200:Y5200" si="5207">IF(OR(J5200 = "ERROR", J5200 = ""), "UNKNOWN", J5200)</f>
        <v>3</v>
      </c>
      <c r="X5200" s="4">
        <f t="shared" si="5207"/>
        <v>3</v>
      </c>
      <c r="Y5200" s="4">
        <f t="shared" si="5207"/>
        <v>9</v>
      </c>
      <c r="Z5200" s="5">
        <f t="shared" si="9"/>
        <v>45266</v>
      </c>
    </row>
    <row r="5201">
      <c r="A5201" s="1" t="s">
        <v>5238</v>
      </c>
      <c r="B5201" s="1" t="s">
        <v>22</v>
      </c>
      <c r="C5201" s="1">
        <v>3.0</v>
      </c>
      <c r="D5201" s="1">
        <v>2.0</v>
      </c>
      <c r="E5201" s="1">
        <v>6.0</v>
      </c>
      <c r="F5201" s="1" t="s">
        <v>23</v>
      </c>
      <c r="G5201" s="1" t="s">
        <v>29</v>
      </c>
      <c r="H5201" s="2">
        <v>44979.0</v>
      </c>
      <c r="J5201" s="3">
        <f t="shared" si="2"/>
        <v>3</v>
      </c>
      <c r="K5201" s="4">
        <f t="shared" si="3"/>
        <v>2</v>
      </c>
      <c r="L5201" s="4">
        <f t="shared" si="4"/>
        <v>6</v>
      </c>
      <c r="S5201" s="1" t="s">
        <v>5238</v>
      </c>
      <c r="T5201" s="4" t="str">
        <f t="shared" si="5"/>
        <v>Coffee</v>
      </c>
      <c r="U5201" s="4" t="str">
        <f t="shared" si="6"/>
        <v>In-store</v>
      </c>
      <c r="V5201" s="4" t="str">
        <f t="shared" si="7"/>
        <v>Credit Card</v>
      </c>
      <c r="W5201" s="4">
        <f t="shared" ref="W5201:Y5201" si="5208">IF(OR(J5201 = "ERROR", J5201 = ""), "UNKNOWN", J5201)</f>
        <v>3</v>
      </c>
      <c r="X5201" s="4">
        <f t="shared" si="5208"/>
        <v>2</v>
      </c>
      <c r="Y5201" s="4">
        <f t="shared" si="5208"/>
        <v>6</v>
      </c>
      <c r="Z5201" s="5">
        <f t="shared" si="9"/>
        <v>44979</v>
      </c>
    </row>
    <row r="5202">
      <c r="A5202" s="1" t="s">
        <v>5239</v>
      </c>
      <c r="B5202" s="1" t="s">
        <v>81</v>
      </c>
      <c r="C5202" s="1">
        <v>3.0</v>
      </c>
      <c r="D5202" s="1">
        <v>1.5</v>
      </c>
      <c r="E5202" s="1">
        <v>4.5</v>
      </c>
      <c r="F5202" s="1" t="s">
        <v>30</v>
      </c>
      <c r="G5202" s="1" t="s">
        <v>29</v>
      </c>
      <c r="H5202" s="2">
        <v>45014.0</v>
      </c>
      <c r="J5202" s="3">
        <f t="shared" si="2"/>
        <v>3</v>
      </c>
      <c r="K5202" s="4">
        <f t="shared" si="3"/>
        <v>1.5</v>
      </c>
      <c r="L5202" s="4">
        <f t="shared" si="4"/>
        <v>4.5</v>
      </c>
      <c r="S5202" s="1" t="s">
        <v>5239</v>
      </c>
      <c r="T5202" s="4" t="str">
        <f t="shared" si="5"/>
        <v>Tea</v>
      </c>
      <c r="U5202" s="4" t="str">
        <f t="shared" si="6"/>
        <v>In-store</v>
      </c>
      <c r="V5202" s="4" t="str">
        <f t="shared" si="7"/>
        <v>UNKNOWN</v>
      </c>
      <c r="W5202" s="4">
        <f t="shared" ref="W5202:Y5202" si="5209">IF(OR(J5202 = "ERROR", J5202 = ""), "UNKNOWN", J5202)</f>
        <v>3</v>
      </c>
      <c r="X5202" s="4">
        <f t="shared" si="5209"/>
        <v>1.5</v>
      </c>
      <c r="Y5202" s="4">
        <f t="shared" si="5209"/>
        <v>4.5</v>
      </c>
      <c r="Z5202" s="5">
        <f t="shared" si="9"/>
        <v>45014</v>
      </c>
    </row>
    <row r="5203">
      <c r="A5203" s="1" t="s">
        <v>5240</v>
      </c>
      <c r="B5203" s="1" t="s">
        <v>81</v>
      </c>
      <c r="C5203" s="1">
        <v>5.0</v>
      </c>
      <c r="D5203" s="1" t="s">
        <v>25</v>
      </c>
      <c r="E5203" s="1">
        <v>7.5</v>
      </c>
      <c r="F5203" s="1" t="s">
        <v>23</v>
      </c>
      <c r="G5203" s="1" t="s">
        <v>29</v>
      </c>
      <c r="H5203" s="2">
        <v>44976.0</v>
      </c>
      <c r="J5203" s="3">
        <f t="shared" si="2"/>
        <v>5</v>
      </c>
      <c r="K5203" s="4">
        <f t="shared" si="3"/>
        <v>1.5</v>
      </c>
      <c r="L5203" s="4">
        <f t="shared" si="4"/>
        <v>7.5</v>
      </c>
      <c r="S5203" s="1" t="s">
        <v>5240</v>
      </c>
      <c r="T5203" s="4" t="str">
        <f t="shared" si="5"/>
        <v>Tea</v>
      </c>
      <c r="U5203" s="4" t="str">
        <f t="shared" si="6"/>
        <v>In-store</v>
      </c>
      <c r="V5203" s="4" t="str">
        <f t="shared" si="7"/>
        <v>Credit Card</v>
      </c>
      <c r="W5203" s="4">
        <f t="shared" ref="W5203:Y5203" si="5210">IF(OR(J5203 = "ERROR", J5203 = ""), "UNKNOWN", J5203)</f>
        <v>5</v>
      </c>
      <c r="X5203" s="4">
        <f t="shared" si="5210"/>
        <v>1.5</v>
      </c>
      <c r="Y5203" s="4">
        <f t="shared" si="5210"/>
        <v>7.5</v>
      </c>
      <c r="Z5203" s="5">
        <f t="shared" si="9"/>
        <v>44976</v>
      </c>
    </row>
    <row r="5204">
      <c r="A5204" s="1" t="s">
        <v>5241</v>
      </c>
      <c r="D5204" s="1">
        <v>1.5</v>
      </c>
      <c r="E5204" s="1">
        <v>1.5</v>
      </c>
      <c r="F5204" s="1" t="s">
        <v>28</v>
      </c>
      <c r="G5204" s="1" t="s">
        <v>24</v>
      </c>
      <c r="H5204" s="2">
        <v>44975.0</v>
      </c>
      <c r="J5204" s="3">
        <f t="shared" si="2"/>
        <v>1</v>
      </c>
      <c r="K5204" s="4">
        <f t="shared" si="3"/>
        <v>1.5</v>
      </c>
      <c r="L5204" s="4">
        <f t="shared" si="4"/>
        <v>1.5</v>
      </c>
      <c r="S5204" s="1" t="s">
        <v>5241</v>
      </c>
      <c r="T5204" s="4" t="str">
        <f t="shared" si="5"/>
        <v>UNKNOWN</v>
      </c>
      <c r="U5204" s="4" t="str">
        <f t="shared" si="6"/>
        <v>Takeaway</v>
      </c>
      <c r="V5204" s="4" t="str">
        <f t="shared" si="7"/>
        <v>Cash</v>
      </c>
      <c r="W5204" s="4">
        <f t="shared" ref="W5204:Y5204" si="5211">IF(OR(J5204 = "ERROR", J5204 = ""), "UNKNOWN", J5204)</f>
        <v>1</v>
      </c>
      <c r="X5204" s="4">
        <f t="shared" si="5211"/>
        <v>1.5</v>
      </c>
      <c r="Y5204" s="4">
        <f t="shared" si="5211"/>
        <v>1.5</v>
      </c>
      <c r="Z5204" s="5">
        <f t="shared" si="9"/>
        <v>44975</v>
      </c>
    </row>
    <row r="5205">
      <c r="A5205" s="1" t="s">
        <v>5242</v>
      </c>
      <c r="B5205" s="1" t="s">
        <v>36</v>
      </c>
      <c r="C5205" s="1">
        <v>2.0</v>
      </c>
      <c r="D5205" s="1">
        <v>5.0</v>
      </c>
      <c r="E5205" s="1">
        <v>10.0</v>
      </c>
      <c r="F5205" s="1" t="s">
        <v>23</v>
      </c>
      <c r="G5205" s="1" t="s">
        <v>24</v>
      </c>
      <c r="H5205" s="2">
        <v>45106.0</v>
      </c>
      <c r="J5205" s="3">
        <f t="shared" si="2"/>
        <v>2</v>
      </c>
      <c r="K5205" s="4">
        <f t="shared" si="3"/>
        <v>5</v>
      </c>
      <c r="L5205" s="4">
        <f t="shared" si="4"/>
        <v>10</v>
      </c>
      <c r="S5205" s="1" t="s">
        <v>5242</v>
      </c>
      <c r="T5205" s="4" t="str">
        <f t="shared" si="5"/>
        <v>Salad</v>
      </c>
      <c r="U5205" s="4" t="str">
        <f t="shared" si="6"/>
        <v>Takeaway</v>
      </c>
      <c r="V5205" s="4" t="str">
        <f t="shared" si="7"/>
        <v>Credit Card</v>
      </c>
      <c r="W5205" s="4">
        <f t="shared" ref="W5205:Y5205" si="5212">IF(OR(J5205 = "ERROR", J5205 = ""), "UNKNOWN", J5205)</f>
        <v>2</v>
      </c>
      <c r="X5205" s="4">
        <f t="shared" si="5212"/>
        <v>5</v>
      </c>
      <c r="Y5205" s="4">
        <f t="shared" si="5212"/>
        <v>10</v>
      </c>
      <c r="Z5205" s="5">
        <f t="shared" si="9"/>
        <v>45106</v>
      </c>
    </row>
    <row r="5206">
      <c r="A5206" s="1" t="s">
        <v>5243</v>
      </c>
      <c r="B5206" s="1" t="s">
        <v>41</v>
      </c>
      <c r="C5206" s="1">
        <v>1.0</v>
      </c>
      <c r="D5206" s="1">
        <v>4.0</v>
      </c>
      <c r="E5206" s="1">
        <v>4.0</v>
      </c>
      <c r="F5206" s="1" t="s">
        <v>28</v>
      </c>
      <c r="H5206" s="1" t="s">
        <v>25</v>
      </c>
      <c r="J5206" s="3">
        <f t="shared" si="2"/>
        <v>1</v>
      </c>
      <c r="K5206" s="4">
        <f t="shared" si="3"/>
        <v>4</v>
      </c>
      <c r="L5206" s="4">
        <f t="shared" si="4"/>
        <v>4</v>
      </c>
      <c r="S5206" s="1" t="s">
        <v>5243</v>
      </c>
      <c r="T5206" s="4" t="str">
        <f t="shared" si="5"/>
        <v>Smoothie</v>
      </c>
      <c r="U5206" s="4" t="str">
        <f t="shared" si="6"/>
        <v>UNKNOWN</v>
      </c>
      <c r="V5206" s="4" t="str">
        <f t="shared" si="7"/>
        <v>Cash</v>
      </c>
      <c r="W5206" s="4">
        <f t="shared" ref="W5206:Y5206" si="5213">IF(OR(J5206 = "ERROR", J5206 = ""), "UNKNOWN", J5206)</f>
        <v>1</v>
      </c>
      <c r="X5206" s="4">
        <f t="shared" si="5213"/>
        <v>4</v>
      </c>
      <c r="Y5206" s="4">
        <f t="shared" si="5213"/>
        <v>4</v>
      </c>
      <c r="Z5206" s="4" t="str">
        <f t="shared" si="9"/>
        <v>UNKNOWN</v>
      </c>
    </row>
    <row r="5207">
      <c r="A5207" s="1" t="s">
        <v>5244</v>
      </c>
      <c r="B5207" s="1" t="s">
        <v>36</v>
      </c>
      <c r="C5207" s="1">
        <v>4.0</v>
      </c>
      <c r="D5207" s="1">
        <v>5.0</v>
      </c>
      <c r="E5207" s="1">
        <v>20.0</v>
      </c>
      <c r="F5207" s="1" t="s">
        <v>23</v>
      </c>
      <c r="G5207" s="1" t="s">
        <v>25</v>
      </c>
      <c r="H5207" s="2">
        <v>45181.0</v>
      </c>
      <c r="J5207" s="3">
        <f t="shared" si="2"/>
        <v>4</v>
      </c>
      <c r="K5207" s="4">
        <f t="shared" si="3"/>
        <v>5</v>
      </c>
      <c r="L5207" s="4">
        <f t="shared" si="4"/>
        <v>20</v>
      </c>
      <c r="S5207" s="1" t="s">
        <v>5244</v>
      </c>
      <c r="T5207" s="4" t="str">
        <f t="shared" si="5"/>
        <v>Salad</v>
      </c>
      <c r="U5207" s="4" t="str">
        <f t="shared" si="6"/>
        <v>UNKNOWN</v>
      </c>
      <c r="V5207" s="4" t="str">
        <f t="shared" si="7"/>
        <v>Credit Card</v>
      </c>
      <c r="W5207" s="4">
        <f t="shared" ref="W5207:Y5207" si="5214">IF(OR(J5207 = "ERROR", J5207 = ""), "UNKNOWN", J5207)</f>
        <v>4</v>
      </c>
      <c r="X5207" s="4">
        <f t="shared" si="5214"/>
        <v>5</v>
      </c>
      <c r="Y5207" s="4">
        <f t="shared" si="5214"/>
        <v>20</v>
      </c>
      <c r="Z5207" s="5">
        <f t="shared" si="9"/>
        <v>45181</v>
      </c>
    </row>
    <row r="5208">
      <c r="A5208" s="1" t="s">
        <v>5245</v>
      </c>
      <c r="B5208" s="1" t="s">
        <v>32</v>
      </c>
      <c r="C5208" s="1">
        <v>5.0</v>
      </c>
      <c r="D5208" s="1">
        <v>1.0</v>
      </c>
      <c r="E5208" s="1">
        <v>5.0</v>
      </c>
      <c r="F5208" s="1" t="s">
        <v>39</v>
      </c>
      <c r="G5208" s="1" t="s">
        <v>29</v>
      </c>
      <c r="H5208" s="2">
        <v>45024.0</v>
      </c>
      <c r="J5208" s="3">
        <f t="shared" si="2"/>
        <v>5</v>
      </c>
      <c r="K5208" s="4">
        <f t="shared" si="3"/>
        <v>1</v>
      </c>
      <c r="L5208" s="4">
        <f t="shared" si="4"/>
        <v>5</v>
      </c>
      <c r="S5208" s="1" t="s">
        <v>5245</v>
      </c>
      <c r="T5208" s="4" t="str">
        <f t="shared" si="5"/>
        <v>Cookie</v>
      </c>
      <c r="U5208" s="4" t="str">
        <f t="shared" si="6"/>
        <v>In-store</v>
      </c>
      <c r="V5208" s="4" t="str">
        <f t="shared" si="7"/>
        <v>Digital Wallet</v>
      </c>
      <c r="W5208" s="4">
        <f t="shared" ref="W5208:Y5208" si="5215">IF(OR(J5208 = "ERROR", J5208 = ""), "UNKNOWN", J5208)</f>
        <v>5</v>
      </c>
      <c r="X5208" s="4">
        <f t="shared" si="5215"/>
        <v>1</v>
      </c>
      <c r="Y5208" s="4">
        <f t="shared" si="5215"/>
        <v>5</v>
      </c>
      <c r="Z5208" s="5">
        <f t="shared" si="9"/>
        <v>45024</v>
      </c>
    </row>
    <row r="5209">
      <c r="A5209" s="1" t="s">
        <v>5246</v>
      </c>
      <c r="B5209" s="1" t="s">
        <v>41</v>
      </c>
      <c r="C5209" s="1">
        <v>1.0</v>
      </c>
      <c r="D5209" s="1">
        <v>4.0</v>
      </c>
      <c r="E5209" s="1">
        <v>4.0</v>
      </c>
      <c r="F5209" s="1" t="s">
        <v>28</v>
      </c>
      <c r="H5209" s="2">
        <v>45138.0</v>
      </c>
      <c r="J5209" s="3">
        <f t="shared" si="2"/>
        <v>1</v>
      </c>
      <c r="K5209" s="4">
        <f t="shared" si="3"/>
        <v>4</v>
      </c>
      <c r="L5209" s="4">
        <f t="shared" si="4"/>
        <v>4</v>
      </c>
      <c r="S5209" s="1" t="s">
        <v>5246</v>
      </c>
      <c r="T5209" s="4" t="str">
        <f t="shared" si="5"/>
        <v>Smoothie</v>
      </c>
      <c r="U5209" s="4" t="str">
        <f t="shared" si="6"/>
        <v>UNKNOWN</v>
      </c>
      <c r="V5209" s="4" t="str">
        <f t="shared" si="7"/>
        <v>Cash</v>
      </c>
      <c r="W5209" s="4">
        <f t="shared" ref="W5209:Y5209" si="5216">IF(OR(J5209 = "ERROR", J5209 = ""), "UNKNOWN", J5209)</f>
        <v>1</v>
      </c>
      <c r="X5209" s="4">
        <f t="shared" si="5216"/>
        <v>4</v>
      </c>
      <c r="Y5209" s="4">
        <f t="shared" si="5216"/>
        <v>4</v>
      </c>
      <c r="Z5209" s="5">
        <f t="shared" si="9"/>
        <v>45138</v>
      </c>
    </row>
    <row r="5210">
      <c r="A5210" s="1" t="s">
        <v>5247</v>
      </c>
      <c r="B5210" s="1" t="s">
        <v>81</v>
      </c>
      <c r="C5210" s="1">
        <v>3.0</v>
      </c>
      <c r="D5210" s="1">
        <v>1.5</v>
      </c>
      <c r="E5210" s="1">
        <v>4.5</v>
      </c>
      <c r="F5210" s="1" t="s">
        <v>23</v>
      </c>
      <c r="G5210" s="1" t="s">
        <v>29</v>
      </c>
      <c r="H5210" s="6">
        <v>45220.0</v>
      </c>
      <c r="J5210" s="3">
        <f t="shared" si="2"/>
        <v>3</v>
      </c>
      <c r="K5210" s="4">
        <f t="shared" si="3"/>
        <v>1.5</v>
      </c>
      <c r="L5210" s="4">
        <f t="shared" si="4"/>
        <v>4.5</v>
      </c>
      <c r="S5210" s="1" t="s">
        <v>5247</v>
      </c>
      <c r="T5210" s="4" t="str">
        <f t="shared" si="5"/>
        <v>Tea</v>
      </c>
      <c r="U5210" s="4" t="str">
        <f t="shared" si="6"/>
        <v>In-store</v>
      </c>
      <c r="V5210" s="4" t="str">
        <f t="shared" si="7"/>
        <v>Credit Card</v>
      </c>
      <c r="W5210" s="4">
        <f t="shared" ref="W5210:Y5210" si="5217">IF(OR(J5210 = "ERROR", J5210 = ""), "UNKNOWN", J5210)</f>
        <v>3</v>
      </c>
      <c r="X5210" s="4">
        <f t="shared" si="5217"/>
        <v>1.5</v>
      </c>
      <c r="Y5210" s="4">
        <f t="shared" si="5217"/>
        <v>4.5</v>
      </c>
      <c r="Z5210" s="7">
        <f t="shared" si="9"/>
        <v>45220</v>
      </c>
    </row>
    <row r="5211">
      <c r="A5211" s="1" t="s">
        <v>5248</v>
      </c>
      <c r="B5211" s="1" t="s">
        <v>44</v>
      </c>
      <c r="C5211" s="1">
        <v>5.0</v>
      </c>
      <c r="D5211" s="1">
        <v>4.0</v>
      </c>
      <c r="E5211" s="1">
        <v>20.0</v>
      </c>
      <c r="F5211" s="1" t="s">
        <v>28</v>
      </c>
      <c r="G5211" s="1" t="s">
        <v>30</v>
      </c>
      <c r="H5211" s="2">
        <v>45198.0</v>
      </c>
      <c r="J5211" s="3">
        <f t="shared" si="2"/>
        <v>5</v>
      </c>
      <c r="K5211" s="4">
        <f t="shared" si="3"/>
        <v>4</v>
      </c>
      <c r="L5211" s="4">
        <f t="shared" si="4"/>
        <v>20</v>
      </c>
      <c r="S5211" s="1" t="s">
        <v>5248</v>
      </c>
      <c r="T5211" s="4" t="str">
        <f t="shared" si="5"/>
        <v>Sandwich</v>
      </c>
      <c r="U5211" s="4" t="str">
        <f t="shared" si="6"/>
        <v>UNKNOWN</v>
      </c>
      <c r="V5211" s="4" t="str">
        <f t="shared" si="7"/>
        <v>Cash</v>
      </c>
      <c r="W5211" s="4">
        <f t="shared" ref="W5211:Y5211" si="5218">IF(OR(J5211 = "ERROR", J5211 = ""), "UNKNOWN", J5211)</f>
        <v>5</v>
      </c>
      <c r="X5211" s="4">
        <f t="shared" si="5218"/>
        <v>4</v>
      </c>
      <c r="Y5211" s="4">
        <f t="shared" si="5218"/>
        <v>20</v>
      </c>
      <c r="Z5211" s="5">
        <f t="shared" si="9"/>
        <v>45198</v>
      </c>
    </row>
    <row r="5212">
      <c r="A5212" s="1" t="s">
        <v>5249</v>
      </c>
      <c r="B5212" s="1" t="s">
        <v>22</v>
      </c>
      <c r="C5212" s="1">
        <v>4.0</v>
      </c>
      <c r="D5212" s="1">
        <v>2.0</v>
      </c>
      <c r="E5212" s="1">
        <v>8.0</v>
      </c>
      <c r="G5212" s="1" t="s">
        <v>29</v>
      </c>
      <c r="H5212" s="2">
        <v>45162.0</v>
      </c>
      <c r="J5212" s="3">
        <f t="shared" si="2"/>
        <v>4</v>
      </c>
      <c r="K5212" s="4">
        <f t="shared" si="3"/>
        <v>2</v>
      </c>
      <c r="L5212" s="4">
        <f t="shared" si="4"/>
        <v>8</v>
      </c>
      <c r="S5212" s="1" t="s">
        <v>5249</v>
      </c>
      <c r="T5212" s="4" t="str">
        <f t="shared" si="5"/>
        <v>Coffee</v>
      </c>
      <c r="U5212" s="4" t="str">
        <f t="shared" si="6"/>
        <v>In-store</v>
      </c>
      <c r="V5212" s="4" t="str">
        <f t="shared" si="7"/>
        <v>UNKNOWN</v>
      </c>
      <c r="W5212" s="4">
        <f t="shared" ref="W5212:Y5212" si="5219">IF(OR(J5212 = "ERROR", J5212 = ""), "UNKNOWN", J5212)</f>
        <v>4</v>
      </c>
      <c r="X5212" s="4">
        <f t="shared" si="5219"/>
        <v>2</v>
      </c>
      <c r="Y5212" s="4">
        <f t="shared" si="5219"/>
        <v>8</v>
      </c>
      <c r="Z5212" s="5">
        <f t="shared" si="9"/>
        <v>45162</v>
      </c>
    </row>
    <row r="5213">
      <c r="A5213" s="1" t="s">
        <v>5250</v>
      </c>
      <c r="B5213" s="1" t="s">
        <v>32</v>
      </c>
      <c r="C5213" s="1">
        <v>2.0</v>
      </c>
      <c r="D5213" s="1">
        <v>1.0</v>
      </c>
      <c r="E5213" s="1">
        <v>2.0</v>
      </c>
      <c r="F5213" s="1" t="s">
        <v>30</v>
      </c>
      <c r="G5213" s="1" t="s">
        <v>29</v>
      </c>
      <c r="H5213" s="2">
        <v>45154.0</v>
      </c>
      <c r="J5213" s="3">
        <f t="shared" si="2"/>
        <v>2</v>
      </c>
      <c r="K5213" s="4">
        <f t="shared" si="3"/>
        <v>1</v>
      </c>
      <c r="L5213" s="4">
        <f t="shared" si="4"/>
        <v>2</v>
      </c>
      <c r="S5213" s="1" t="s">
        <v>5250</v>
      </c>
      <c r="T5213" s="4" t="str">
        <f t="shared" si="5"/>
        <v>Cookie</v>
      </c>
      <c r="U5213" s="4" t="str">
        <f t="shared" si="6"/>
        <v>In-store</v>
      </c>
      <c r="V5213" s="4" t="str">
        <f t="shared" si="7"/>
        <v>UNKNOWN</v>
      </c>
      <c r="W5213" s="4">
        <f t="shared" ref="W5213:Y5213" si="5220">IF(OR(J5213 = "ERROR", J5213 = ""), "UNKNOWN", J5213)</f>
        <v>2</v>
      </c>
      <c r="X5213" s="4">
        <f t="shared" si="5220"/>
        <v>1</v>
      </c>
      <c r="Y5213" s="4">
        <f t="shared" si="5220"/>
        <v>2</v>
      </c>
      <c r="Z5213" s="5">
        <f t="shared" si="9"/>
        <v>45154</v>
      </c>
    </row>
    <row r="5214">
      <c r="A5214" s="1" t="s">
        <v>5251</v>
      </c>
      <c r="B5214" s="1" t="s">
        <v>55</v>
      </c>
      <c r="C5214" s="1" t="s">
        <v>30</v>
      </c>
      <c r="D5214" s="1">
        <v>3.0</v>
      </c>
      <c r="E5214" s="1">
        <v>12.0</v>
      </c>
      <c r="F5214" s="1" t="s">
        <v>39</v>
      </c>
      <c r="G5214" s="1" t="s">
        <v>24</v>
      </c>
      <c r="H5214" s="2">
        <v>45264.0</v>
      </c>
      <c r="J5214" s="3">
        <f t="shared" si="2"/>
        <v>4</v>
      </c>
      <c r="K5214" s="4">
        <f t="shared" si="3"/>
        <v>3</v>
      </c>
      <c r="L5214" s="4">
        <f t="shared" si="4"/>
        <v>12</v>
      </c>
      <c r="S5214" s="1" t="s">
        <v>5251</v>
      </c>
      <c r="T5214" s="4" t="str">
        <f t="shared" si="5"/>
        <v>Juice</v>
      </c>
      <c r="U5214" s="4" t="str">
        <f t="shared" si="6"/>
        <v>Takeaway</v>
      </c>
      <c r="V5214" s="4" t="str">
        <f t="shared" si="7"/>
        <v>Digital Wallet</v>
      </c>
      <c r="W5214" s="4">
        <f t="shared" ref="W5214:Y5214" si="5221">IF(OR(J5214 = "ERROR", J5214 = ""), "UNKNOWN", J5214)</f>
        <v>4</v>
      </c>
      <c r="X5214" s="4">
        <f t="shared" si="5221"/>
        <v>3</v>
      </c>
      <c r="Y5214" s="4">
        <f t="shared" si="5221"/>
        <v>12</v>
      </c>
      <c r="Z5214" s="5">
        <f t="shared" si="9"/>
        <v>45264</v>
      </c>
    </row>
    <row r="5215">
      <c r="A5215" s="1" t="s">
        <v>5252</v>
      </c>
      <c r="C5215" s="1">
        <v>5.0</v>
      </c>
      <c r="D5215" s="1">
        <v>4.0</v>
      </c>
      <c r="E5215" s="1">
        <v>20.0</v>
      </c>
      <c r="F5215" s="1" t="s">
        <v>28</v>
      </c>
      <c r="G5215" s="1" t="s">
        <v>24</v>
      </c>
      <c r="H5215" s="2">
        <v>45082.0</v>
      </c>
      <c r="J5215" s="3">
        <f t="shared" si="2"/>
        <v>5</v>
      </c>
      <c r="K5215" s="4">
        <f t="shared" si="3"/>
        <v>4</v>
      </c>
      <c r="L5215" s="4">
        <f t="shared" si="4"/>
        <v>20</v>
      </c>
      <c r="S5215" s="1" t="s">
        <v>5252</v>
      </c>
      <c r="T5215" s="4" t="str">
        <f t="shared" si="5"/>
        <v>UNKNOWN</v>
      </c>
      <c r="U5215" s="4" t="str">
        <f t="shared" si="6"/>
        <v>Takeaway</v>
      </c>
      <c r="V5215" s="4" t="str">
        <f t="shared" si="7"/>
        <v>Cash</v>
      </c>
      <c r="W5215" s="4">
        <f t="shared" ref="W5215:Y5215" si="5222">IF(OR(J5215 = "ERROR", J5215 = ""), "UNKNOWN", J5215)</f>
        <v>5</v>
      </c>
      <c r="X5215" s="4">
        <f t="shared" si="5222"/>
        <v>4</v>
      </c>
      <c r="Y5215" s="4">
        <f t="shared" si="5222"/>
        <v>20</v>
      </c>
      <c r="Z5215" s="5">
        <f t="shared" si="9"/>
        <v>45082</v>
      </c>
    </row>
    <row r="5216">
      <c r="A5216" s="1" t="s">
        <v>5253</v>
      </c>
      <c r="B5216" s="1" t="s">
        <v>41</v>
      </c>
      <c r="C5216" s="1">
        <v>4.0</v>
      </c>
      <c r="E5216" s="1">
        <v>16.0</v>
      </c>
      <c r="F5216" s="1" t="s">
        <v>39</v>
      </c>
      <c r="G5216" s="1" t="s">
        <v>29</v>
      </c>
      <c r="H5216" s="6">
        <v>45286.0</v>
      </c>
      <c r="J5216" s="3">
        <f t="shared" si="2"/>
        <v>4</v>
      </c>
      <c r="K5216" s="4">
        <f t="shared" si="3"/>
        <v>4</v>
      </c>
      <c r="L5216" s="4">
        <f t="shared" si="4"/>
        <v>16</v>
      </c>
      <c r="S5216" s="1" t="s">
        <v>5253</v>
      </c>
      <c r="T5216" s="4" t="str">
        <f t="shared" si="5"/>
        <v>Smoothie</v>
      </c>
      <c r="U5216" s="4" t="str">
        <f t="shared" si="6"/>
        <v>In-store</v>
      </c>
      <c r="V5216" s="4" t="str">
        <f t="shared" si="7"/>
        <v>Digital Wallet</v>
      </c>
      <c r="W5216" s="4">
        <f t="shared" ref="W5216:Y5216" si="5223">IF(OR(J5216 = "ERROR", J5216 = ""), "UNKNOWN", J5216)</f>
        <v>4</v>
      </c>
      <c r="X5216" s="4">
        <f t="shared" si="5223"/>
        <v>4</v>
      </c>
      <c r="Y5216" s="4">
        <f t="shared" si="5223"/>
        <v>16</v>
      </c>
      <c r="Z5216" s="7">
        <f t="shared" si="9"/>
        <v>45286</v>
      </c>
    </row>
    <row r="5217">
      <c r="A5217" s="1" t="s">
        <v>5254</v>
      </c>
      <c r="B5217" s="1" t="s">
        <v>81</v>
      </c>
      <c r="C5217" s="1">
        <v>1.0</v>
      </c>
      <c r="E5217" s="1">
        <v>1.5</v>
      </c>
      <c r="G5217" s="1" t="s">
        <v>29</v>
      </c>
      <c r="H5217" s="6">
        <v>45243.0</v>
      </c>
      <c r="J5217" s="3">
        <f t="shared" si="2"/>
        <v>1</v>
      </c>
      <c r="K5217" s="4">
        <f t="shared" si="3"/>
        <v>1.5</v>
      </c>
      <c r="L5217" s="4">
        <f t="shared" si="4"/>
        <v>1.5</v>
      </c>
      <c r="S5217" s="1" t="s">
        <v>5254</v>
      </c>
      <c r="T5217" s="4" t="str">
        <f t="shared" si="5"/>
        <v>Tea</v>
      </c>
      <c r="U5217" s="4" t="str">
        <f t="shared" si="6"/>
        <v>In-store</v>
      </c>
      <c r="V5217" s="4" t="str">
        <f t="shared" si="7"/>
        <v>UNKNOWN</v>
      </c>
      <c r="W5217" s="4">
        <f t="shared" ref="W5217:Y5217" si="5224">IF(OR(J5217 = "ERROR", J5217 = ""), "UNKNOWN", J5217)</f>
        <v>1</v>
      </c>
      <c r="X5217" s="4">
        <f t="shared" si="5224"/>
        <v>1.5</v>
      </c>
      <c r="Y5217" s="4">
        <f t="shared" si="5224"/>
        <v>1.5</v>
      </c>
      <c r="Z5217" s="7">
        <f t="shared" si="9"/>
        <v>45243</v>
      </c>
    </row>
    <row r="5218">
      <c r="A5218" s="1" t="s">
        <v>5255</v>
      </c>
      <c r="B5218" s="1" t="s">
        <v>25</v>
      </c>
      <c r="C5218" s="1">
        <v>5.0</v>
      </c>
      <c r="D5218" s="1">
        <v>4.0</v>
      </c>
      <c r="E5218" s="1">
        <v>20.0</v>
      </c>
      <c r="H5218" s="2">
        <v>44971.0</v>
      </c>
      <c r="J5218" s="3">
        <f t="shared" si="2"/>
        <v>5</v>
      </c>
      <c r="K5218" s="4">
        <f t="shared" si="3"/>
        <v>4</v>
      </c>
      <c r="L5218" s="4">
        <f t="shared" si="4"/>
        <v>20</v>
      </c>
      <c r="S5218" s="1" t="s">
        <v>5255</v>
      </c>
      <c r="T5218" s="4" t="str">
        <f t="shared" si="5"/>
        <v>UNKNOWN</v>
      </c>
      <c r="U5218" s="4" t="str">
        <f t="shared" si="6"/>
        <v>UNKNOWN</v>
      </c>
      <c r="V5218" s="4" t="str">
        <f t="shared" si="7"/>
        <v>UNKNOWN</v>
      </c>
      <c r="W5218" s="4">
        <f t="shared" ref="W5218:Y5218" si="5225">IF(OR(J5218 = "ERROR", J5218 = ""), "UNKNOWN", J5218)</f>
        <v>5</v>
      </c>
      <c r="X5218" s="4">
        <f t="shared" si="5225"/>
        <v>4</v>
      </c>
      <c r="Y5218" s="4">
        <f t="shared" si="5225"/>
        <v>20</v>
      </c>
      <c r="Z5218" s="5">
        <f t="shared" si="9"/>
        <v>44971</v>
      </c>
    </row>
    <row r="5219">
      <c r="A5219" s="1" t="s">
        <v>5256</v>
      </c>
      <c r="B5219" s="1" t="s">
        <v>32</v>
      </c>
      <c r="C5219" s="1">
        <v>5.0</v>
      </c>
      <c r="D5219" s="1">
        <v>1.0</v>
      </c>
      <c r="E5219" s="1">
        <v>5.0</v>
      </c>
      <c r="F5219" s="1" t="s">
        <v>28</v>
      </c>
      <c r="G5219" s="1" t="s">
        <v>24</v>
      </c>
      <c r="H5219" s="6">
        <v>45282.0</v>
      </c>
      <c r="J5219" s="3">
        <f t="shared" si="2"/>
        <v>5</v>
      </c>
      <c r="K5219" s="4">
        <f t="shared" si="3"/>
        <v>1</v>
      </c>
      <c r="L5219" s="4">
        <f t="shared" si="4"/>
        <v>5</v>
      </c>
      <c r="S5219" s="1" t="s">
        <v>5256</v>
      </c>
      <c r="T5219" s="4" t="str">
        <f t="shared" si="5"/>
        <v>Cookie</v>
      </c>
      <c r="U5219" s="4" t="str">
        <f t="shared" si="6"/>
        <v>Takeaway</v>
      </c>
      <c r="V5219" s="4" t="str">
        <f t="shared" si="7"/>
        <v>Cash</v>
      </c>
      <c r="W5219" s="4">
        <f t="shared" ref="W5219:Y5219" si="5226">IF(OR(J5219 = "ERROR", J5219 = ""), "UNKNOWN", J5219)</f>
        <v>5</v>
      </c>
      <c r="X5219" s="4">
        <f t="shared" si="5226"/>
        <v>1</v>
      </c>
      <c r="Y5219" s="4">
        <f t="shared" si="5226"/>
        <v>5</v>
      </c>
      <c r="Z5219" s="7">
        <f t="shared" si="9"/>
        <v>45282</v>
      </c>
    </row>
    <row r="5220">
      <c r="A5220" s="1" t="s">
        <v>5257</v>
      </c>
      <c r="B5220" s="1" t="s">
        <v>55</v>
      </c>
      <c r="C5220" s="1">
        <v>2.0</v>
      </c>
      <c r="D5220" s="1">
        <v>3.0</v>
      </c>
      <c r="E5220" s="1">
        <v>6.0</v>
      </c>
      <c r="F5220" s="1" t="s">
        <v>39</v>
      </c>
      <c r="G5220" s="1" t="s">
        <v>24</v>
      </c>
      <c r="H5220" s="2">
        <v>45149.0</v>
      </c>
      <c r="J5220" s="3">
        <f t="shared" si="2"/>
        <v>2</v>
      </c>
      <c r="K5220" s="4">
        <f t="shared" si="3"/>
        <v>3</v>
      </c>
      <c r="L5220" s="4">
        <f t="shared" si="4"/>
        <v>6</v>
      </c>
      <c r="S5220" s="1" t="s">
        <v>5257</v>
      </c>
      <c r="T5220" s="4" t="str">
        <f t="shared" si="5"/>
        <v>Juice</v>
      </c>
      <c r="U5220" s="4" t="str">
        <f t="shared" si="6"/>
        <v>Takeaway</v>
      </c>
      <c r="V5220" s="4" t="str">
        <f t="shared" si="7"/>
        <v>Digital Wallet</v>
      </c>
      <c r="W5220" s="4">
        <f t="shared" ref="W5220:Y5220" si="5227">IF(OR(J5220 = "ERROR", J5220 = ""), "UNKNOWN", J5220)</f>
        <v>2</v>
      </c>
      <c r="X5220" s="4">
        <f t="shared" si="5227"/>
        <v>3</v>
      </c>
      <c r="Y5220" s="4">
        <f t="shared" si="5227"/>
        <v>6</v>
      </c>
      <c r="Z5220" s="5">
        <f t="shared" si="9"/>
        <v>45149</v>
      </c>
    </row>
    <row r="5221">
      <c r="A5221" s="1" t="s">
        <v>5258</v>
      </c>
      <c r="B5221" s="1" t="s">
        <v>55</v>
      </c>
      <c r="C5221" s="1">
        <v>5.0</v>
      </c>
      <c r="E5221" s="1">
        <v>15.0</v>
      </c>
      <c r="F5221" s="1" t="s">
        <v>23</v>
      </c>
      <c r="H5221" s="6">
        <v>45258.0</v>
      </c>
      <c r="J5221" s="3">
        <f t="shared" si="2"/>
        <v>5</v>
      </c>
      <c r="K5221" s="4">
        <f t="shared" si="3"/>
        <v>3</v>
      </c>
      <c r="L5221" s="4">
        <f t="shared" si="4"/>
        <v>15</v>
      </c>
      <c r="S5221" s="1" t="s">
        <v>5258</v>
      </c>
      <c r="T5221" s="4" t="str">
        <f t="shared" si="5"/>
        <v>Juice</v>
      </c>
      <c r="U5221" s="4" t="str">
        <f t="shared" si="6"/>
        <v>UNKNOWN</v>
      </c>
      <c r="V5221" s="4" t="str">
        <f t="shared" si="7"/>
        <v>Credit Card</v>
      </c>
      <c r="W5221" s="4">
        <f t="shared" ref="W5221:Y5221" si="5228">IF(OR(J5221 = "ERROR", J5221 = ""), "UNKNOWN", J5221)</f>
        <v>5</v>
      </c>
      <c r="X5221" s="4">
        <f t="shared" si="5228"/>
        <v>3</v>
      </c>
      <c r="Y5221" s="4">
        <f t="shared" si="5228"/>
        <v>15</v>
      </c>
      <c r="Z5221" s="7">
        <f t="shared" si="9"/>
        <v>45258</v>
      </c>
    </row>
    <row r="5222">
      <c r="A5222" s="1" t="s">
        <v>5259</v>
      </c>
      <c r="B5222" s="1" t="s">
        <v>22</v>
      </c>
      <c r="C5222" s="1">
        <v>3.0</v>
      </c>
      <c r="D5222" s="1">
        <v>2.0</v>
      </c>
      <c r="E5222" s="1" t="s">
        <v>30</v>
      </c>
      <c r="G5222" s="1" t="s">
        <v>29</v>
      </c>
      <c r="H5222" s="2">
        <v>45111.0</v>
      </c>
      <c r="J5222" s="3">
        <f t="shared" si="2"/>
        <v>3</v>
      </c>
      <c r="K5222" s="4">
        <f t="shared" si="3"/>
        <v>2</v>
      </c>
      <c r="L5222" s="4">
        <f t="shared" si="4"/>
        <v>6</v>
      </c>
      <c r="S5222" s="1" t="s">
        <v>5259</v>
      </c>
      <c r="T5222" s="4" t="str">
        <f t="shared" si="5"/>
        <v>Coffee</v>
      </c>
      <c r="U5222" s="4" t="str">
        <f t="shared" si="6"/>
        <v>In-store</v>
      </c>
      <c r="V5222" s="4" t="str">
        <f t="shared" si="7"/>
        <v>UNKNOWN</v>
      </c>
      <c r="W5222" s="4">
        <f t="shared" ref="W5222:Y5222" si="5229">IF(OR(J5222 = "ERROR", J5222 = ""), "UNKNOWN", J5222)</f>
        <v>3</v>
      </c>
      <c r="X5222" s="4">
        <f t="shared" si="5229"/>
        <v>2</v>
      </c>
      <c r="Y5222" s="4">
        <f t="shared" si="5229"/>
        <v>6</v>
      </c>
      <c r="Z5222" s="5">
        <f t="shared" si="9"/>
        <v>45111</v>
      </c>
    </row>
    <row r="5223">
      <c r="A5223" s="1" t="s">
        <v>5260</v>
      </c>
      <c r="B5223" s="1" t="s">
        <v>27</v>
      </c>
      <c r="C5223" s="1">
        <v>1.0</v>
      </c>
      <c r="D5223" s="1">
        <v>3.0</v>
      </c>
      <c r="E5223" s="1">
        <v>3.0</v>
      </c>
      <c r="G5223" s="1" t="s">
        <v>29</v>
      </c>
      <c r="H5223" s="2">
        <v>45088.0</v>
      </c>
      <c r="J5223" s="3">
        <f t="shared" si="2"/>
        <v>1</v>
      </c>
      <c r="K5223" s="4">
        <f t="shared" si="3"/>
        <v>3</v>
      </c>
      <c r="L5223" s="4">
        <f t="shared" si="4"/>
        <v>3</v>
      </c>
      <c r="S5223" s="1" t="s">
        <v>5260</v>
      </c>
      <c r="T5223" s="4" t="str">
        <f t="shared" si="5"/>
        <v>Cake</v>
      </c>
      <c r="U5223" s="4" t="str">
        <f t="shared" si="6"/>
        <v>In-store</v>
      </c>
      <c r="V5223" s="4" t="str">
        <f t="shared" si="7"/>
        <v>UNKNOWN</v>
      </c>
      <c r="W5223" s="4">
        <f t="shared" ref="W5223:Y5223" si="5230">IF(OR(J5223 = "ERROR", J5223 = ""), "UNKNOWN", J5223)</f>
        <v>1</v>
      </c>
      <c r="X5223" s="4">
        <f t="shared" si="5230"/>
        <v>3</v>
      </c>
      <c r="Y5223" s="4">
        <f t="shared" si="5230"/>
        <v>3</v>
      </c>
      <c r="Z5223" s="5">
        <f t="shared" si="9"/>
        <v>45088</v>
      </c>
    </row>
    <row r="5224">
      <c r="A5224" s="1" t="s">
        <v>5261</v>
      </c>
      <c r="B5224" s="1" t="s">
        <v>36</v>
      </c>
      <c r="C5224" s="1">
        <v>4.0</v>
      </c>
      <c r="D5224" s="1">
        <v>5.0</v>
      </c>
      <c r="E5224" s="1">
        <v>20.0</v>
      </c>
      <c r="F5224" s="1" t="s">
        <v>39</v>
      </c>
      <c r="H5224" s="2">
        <v>44978.0</v>
      </c>
      <c r="J5224" s="3">
        <f t="shared" si="2"/>
        <v>4</v>
      </c>
      <c r="K5224" s="4">
        <f t="shared" si="3"/>
        <v>5</v>
      </c>
      <c r="L5224" s="4">
        <f t="shared" si="4"/>
        <v>20</v>
      </c>
      <c r="S5224" s="1" t="s">
        <v>5261</v>
      </c>
      <c r="T5224" s="4" t="str">
        <f t="shared" si="5"/>
        <v>Salad</v>
      </c>
      <c r="U5224" s="4" t="str">
        <f t="shared" si="6"/>
        <v>UNKNOWN</v>
      </c>
      <c r="V5224" s="4" t="str">
        <f t="shared" si="7"/>
        <v>Digital Wallet</v>
      </c>
      <c r="W5224" s="4">
        <f t="shared" ref="W5224:Y5224" si="5231">IF(OR(J5224 = "ERROR", J5224 = ""), "UNKNOWN", J5224)</f>
        <v>4</v>
      </c>
      <c r="X5224" s="4">
        <f t="shared" si="5231"/>
        <v>5</v>
      </c>
      <c r="Y5224" s="4">
        <f t="shared" si="5231"/>
        <v>20</v>
      </c>
      <c r="Z5224" s="5">
        <f t="shared" si="9"/>
        <v>44978</v>
      </c>
    </row>
    <row r="5225">
      <c r="A5225" s="1" t="s">
        <v>5262</v>
      </c>
      <c r="B5225" s="1" t="s">
        <v>36</v>
      </c>
      <c r="C5225" s="1">
        <v>3.0</v>
      </c>
      <c r="D5225" s="1" t="s">
        <v>25</v>
      </c>
      <c r="E5225" s="1">
        <v>15.0</v>
      </c>
      <c r="F5225" s="1" t="s">
        <v>23</v>
      </c>
      <c r="G5225" s="1" t="s">
        <v>29</v>
      </c>
      <c r="H5225" s="2">
        <v>45015.0</v>
      </c>
      <c r="J5225" s="3">
        <f t="shared" si="2"/>
        <v>3</v>
      </c>
      <c r="K5225" s="4">
        <f t="shared" si="3"/>
        <v>5</v>
      </c>
      <c r="L5225" s="4">
        <f t="shared" si="4"/>
        <v>15</v>
      </c>
      <c r="S5225" s="1" t="s">
        <v>5262</v>
      </c>
      <c r="T5225" s="4" t="str">
        <f t="shared" si="5"/>
        <v>Salad</v>
      </c>
      <c r="U5225" s="4" t="str">
        <f t="shared" si="6"/>
        <v>In-store</v>
      </c>
      <c r="V5225" s="4" t="str">
        <f t="shared" si="7"/>
        <v>Credit Card</v>
      </c>
      <c r="W5225" s="4">
        <f t="shared" ref="W5225:Y5225" si="5232">IF(OR(J5225 = "ERROR", J5225 = ""), "UNKNOWN", J5225)</f>
        <v>3</v>
      </c>
      <c r="X5225" s="4">
        <f t="shared" si="5232"/>
        <v>5</v>
      </c>
      <c r="Y5225" s="4">
        <f t="shared" si="5232"/>
        <v>15</v>
      </c>
      <c r="Z5225" s="5">
        <f t="shared" si="9"/>
        <v>45015</v>
      </c>
    </row>
    <row r="5226">
      <c r="A5226" s="1" t="s">
        <v>5263</v>
      </c>
      <c r="B5226" s="1" t="s">
        <v>41</v>
      </c>
      <c r="C5226" s="1">
        <v>1.0</v>
      </c>
      <c r="D5226" s="1">
        <v>4.0</v>
      </c>
      <c r="F5226" s="1" t="s">
        <v>28</v>
      </c>
      <c r="H5226" s="1" t="s">
        <v>25</v>
      </c>
      <c r="J5226" s="3">
        <f t="shared" si="2"/>
        <v>1</v>
      </c>
      <c r="K5226" s="4">
        <f t="shared" si="3"/>
        <v>4</v>
      </c>
      <c r="L5226" s="4">
        <f t="shared" si="4"/>
        <v>4</v>
      </c>
      <c r="S5226" s="1" t="s">
        <v>5263</v>
      </c>
      <c r="T5226" s="4" t="str">
        <f t="shared" si="5"/>
        <v>Smoothie</v>
      </c>
      <c r="U5226" s="4" t="str">
        <f t="shared" si="6"/>
        <v>UNKNOWN</v>
      </c>
      <c r="V5226" s="4" t="str">
        <f t="shared" si="7"/>
        <v>Cash</v>
      </c>
      <c r="W5226" s="4">
        <f t="shared" ref="W5226:Y5226" si="5233">IF(OR(J5226 = "ERROR", J5226 = ""), "UNKNOWN", J5226)</f>
        <v>1</v>
      </c>
      <c r="X5226" s="4">
        <f t="shared" si="5233"/>
        <v>4</v>
      </c>
      <c r="Y5226" s="4">
        <f t="shared" si="5233"/>
        <v>4</v>
      </c>
      <c r="Z5226" s="4" t="str">
        <f t="shared" si="9"/>
        <v>UNKNOWN</v>
      </c>
    </row>
    <row r="5227">
      <c r="A5227" s="1" t="s">
        <v>5264</v>
      </c>
      <c r="B5227" s="1" t="s">
        <v>44</v>
      </c>
      <c r="C5227" s="1">
        <v>5.0</v>
      </c>
      <c r="D5227" s="1">
        <v>4.0</v>
      </c>
      <c r="E5227" s="1">
        <v>20.0</v>
      </c>
      <c r="F5227" s="1" t="s">
        <v>39</v>
      </c>
      <c r="G5227" s="1" t="s">
        <v>29</v>
      </c>
      <c r="H5227" s="2">
        <v>45149.0</v>
      </c>
      <c r="J5227" s="3">
        <f t="shared" si="2"/>
        <v>5</v>
      </c>
      <c r="K5227" s="4">
        <f t="shared" si="3"/>
        <v>4</v>
      </c>
      <c r="L5227" s="4">
        <f t="shared" si="4"/>
        <v>20</v>
      </c>
      <c r="S5227" s="1" t="s">
        <v>5264</v>
      </c>
      <c r="T5227" s="4" t="str">
        <f t="shared" si="5"/>
        <v>Sandwich</v>
      </c>
      <c r="U5227" s="4" t="str">
        <f t="shared" si="6"/>
        <v>In-store</v>
      </c>
      <c r="V5227" s="4" t="str">
        <f t="shared" si="7"/>
        <v>Digital Wallet</v>
      </c>
      <c r="W5227" s="4">
        <f t="shared" ref="W5227:Y5227" si="5234">IF(OR(J5227 = "ERROR", J5227 = ""), "UNKNOWN", J5227)</f>
        <v>5</v>
      </c>
      <c r="X5227" s="4">
        <f t="shared" si="5234"/>
        <v>4</v>
      </c>
      <c r="Y5227" s="4">
        <f t="shared" si="5234"/>
        <v>20</v>
      </c>
      <c r="Z5227" s="5">
        <f t="shared" si="9"/>
        <v>45149</v>
      </c>
    </row>
    <row r="5228">
      <c r="A5228" s="1" t="s">
        <v>5265</v>
      </c>
      <c r="B5228" s="1" t="s">
        <v>44</v>
      </c>
      <c r="C5228" s="1">
        <v>5.0</v>
      </c>
      <c r="D5228" s="1">
        <v>4.0</v>
      </c>
      <c r="E5228" s="1">
        <v>20.0</v>
      </c>
      <c r="F5228" s="1" t="s">
        <v>23</v>
      </c>
      <c r="G5228" s="1" t="s">
        <v>29</v>
      </c>
      <c r="H5228" s="2">
        <v>44967.0</v>
      </c>
      <c r="J5228" s="3">
        <f t="shared" si="2"/>
        <v>5</v>
      </c>
      <c r="K5228" s="4">
        <f t="shared" si="3"/>
        <v>4</v>
      </c>
      <c r="L5228" s="4">
        <f t="shared" si="4"/>
        <v>20</v>
      </c>
      <c r="S5228" s="1" t="s">
        <v>5265</v>
      </c>
      <c r="T5228" s="4" t="str">
        <f t="shared" si="5"/>
        <v>Sandwich</v>
      </c>
      <c r="U5228" s="4" t="str">
        <f t="shared" si="6"/>
        <v>In-store</v>
      </c>
      <c r="V5228" s="4" t="str">
        <f t="shared" si="7"/>
        <v>Credit Card</v>
      </c>
      <c r="W5228" s="4">
        <f t="shared" ref="W5228:Y5228" si="5235">IF(OR(J5228 = "ERROR", J5228 = ""), "UNKNOWN", J5228)</f>
        <v>5</v>
      </c>
      <c r="X5228" s="4">
        <f t="shared" si="5235"/>
        <v>4</v>
      </c>
      <c r="Y5228" s="4">
        <f t="shared" si="5235"/>
        <v>20</v>
      </c>
      <c r="Z5228" s="5">
        <f t="shared" si="9"/>
        <v>44967</v>
      </c>
    </row>
    <row r="5229">
      <c r="A5229" s="1" t="s">
        <v>5266</v>
      </c>
      <c r="B5229" s="1" t="s">
        <v>44</v>
      </c>
      <c r="C5229" s="1">
        <v>4.0</v>
      </c>
      <c r="D5229" s="1">
        <v>4.0</v>
      </c>
      <c r="E5229" s="1">
        <v>16.0</v>
      </c>
      <c r="F5229" s="1" t="s">
        <v>28</v>
      </c>
      <c r="G5229" s="1" t="s">
        <v>29</v>
      </c>
      <c r="H5229" s="2">
        <v>44978.0</v>
      </c>
      <c r="J5229" s="3">
        <f t="shared" si="2"/>
        <v>4</v>
      </c>
      <c r="K5229" s="4">
        <f t="shared" si="3"/>
        <v>4</v>
      </c>
      <c r="L5229" s="4">
        <f t="shared" si="4"/>
        <v>16</v>
      </c>
      <c r="S5229" s="1" t="s">
        <v>5266</v>
      </c>
      <c r="T5229" s="4" t="str">
        <f t="shared" si="5"/>
        <v>Sandwich</v>
      </c>
      <c r="U5229" s="4" t="str">
        <f t="shared" si="6"/>
        <v>In-store</v>
      </c>
      <c r="V5229" s="4" t="str">
        <f t="shared" si="7"/>
        <v>Cash</v>
      </c>
      <c r="W5229" s="4">
        <f t="shared" ref="W5229:Y5229" si="5236">IF(OR(J5229 = "ERROR", J5229 = ""), "UNKNOWN", J5229)</f>
        <v>4</v>
      </c>
      <c r="X5229" s="4">
        <f t="shared" si="5236"/>
        <v>4</v>
      </c>
      <c r="Y5229" s="4">
        <f t="shared" si="5236"/>
        <v>16</v>
      </c>
      <c r="Z5229" s="5">
        <f t="shared" si="9"/>
        <v>44978</v>
      </c>
    </row>
    <row r="5230">
      <c r="A5230" s="1" t="s">
        <v>5267</v>
      </c>
      <c r="B5230" s="1" t="s">
        <v>81</v>
      </c>
      <c r="C5230" s="1">
        <v>5.0</v>
      </c>
      <c r="D5230" s="1">
        <v>1.5</v>
      </c>
      <c r="E5230" s="1">
        <v>7.5</v>
      </c>
      <c r="F5230" s="1" t="s">
        <v>39</v>
      </c>
      <c r="G5230" s="1" t="s">
        <v>24</v>
      </c>
      <c r="H5230" s="2">
        <v>45016.0</v>
      </c>
      <c r="J5230" s="3">
        <f t="shared" si="2"/>
        <v>5</v>
      </c>
      <c r="K5230" s="4">
        <f t="shared" si="3"/>
        <v>1.5</v>
      </c>
      <c r="L5230" s="4">
        <f t="shared" si="4"/>
        <v>7.5</v>
      </c>
      <c r="S5230" s="1" t="s">
        <v>5267</v>
      </c>
      <c r="T5230" s="4" t="str">
        <f t="shared" si="5"/>
        <v>Tea</v>
      </c>
      <c r="U5230" s="4" t="str">
        <f t="shared" si="6"/>
        <v>Takeaway</v>
      </c>
      <c r="V5230" s="4" t="str">
        <f t="shared" si="7"/>
        <v>Digital Wallet</v>
      </c>
      <c r="W5230" s="4">
        <f t="shared" ref="W5230:Y5230" si="5237">IF(OR(J5230 = "ERROR", J5230 = ""), "UNKNOWN", J5230)</f>
        <v>5</v>
      </c>
      <c r="X5230" s="4">
        <f t="shared" si="5237"/>
        <v>1.5</v>
      </c>
      <c r="Y5230" s="4">
        <f t="shared" si="5237"/>
        <v>7.5</v>
      </c>
      <c r="Z5230" s="5">
        <f t="shared" si="9"/>
        <v>45016</v>
      </c>
    </row>
    <row r="5231">
      <c r="A5231" s="1" t="s">
        <v>5268</v>
      </c>
      <c r="B5231" s="1" t="s">
        <v>41</v>
      </c>
      <c r="C5231" s="1" t="s">
        <v>30</v>
      </c>
      <c r="D5231" s="1">
        <v>4.0</v>
      </c>
      <c r="E5231" s="1">
        <v>16.0</v>
      </c>
      <c r="F5231" s="1" t="s">
        <v>39</v>
      </c>
      <c r="H5231" s="2">
        <v>45099.0</v>
      </c>
      <c r="J5231" s="3">
        <f t="shared" si="2"/>
        <v>4</v>
      </c>
      <c r="K5231" s="4">
        <f t="shared" si="3"/>
        <v>4</v>
      </c>
      <c r="L5231" s="4">
        <f t="shared" si="4"/>
        <v>16</v>
      </c>
      <c r="S5231" s="1" t="s">
        <v>5268</v>
      </c>
      <c r="T5231" s="4" t="str">
        <f t="shared" si="5"/>
        <v>Smoothie</v>
      </c>
      <c r="U5231" s="4" t="str">
        <f t="shared" si="6"/>
        <v>UNKNOWN</v>
      </c>
      <c r="V5231" s="4" t="str">
        <f t="shared" si="7"/>
        <v>Digital Wallet</v>
      </c>
      <c r="W5231" s="4">
        <f t="shared" ref="W5231:Y5231" si="5238">IF(OR(J5231 = "ERROR", J5231 = ""), "UNKNOWN", J5231)</f>
        <v>4</v>
      </c>
      <c r="X5231" s="4">
        <f t="shared" si="5238"/>
        <v>4</v>
      </c>
      <c r="Y5231" s="4">
        <f t="shared" si="5238"/>
        <v>16</v>
      </c>
      <c r="Z5231" s="5">
        <f t="shared" si="9"/>
        <v>45099</v>
      </c>
    </row>
    <row r="5232">
      <c r="A5232" s="1" t="s">
        <v>5269</v>
      </c>
      <c r="B5232" s="1" t="s">
        <v>55</v>
      </c>
      <c r="C5232" s="1">
        <v>5.0</v>
      </c>
      <c r="D5232" s="1">
        <v>3.0</v>
      </c>
      <c r="E5232" s="1">
        <v>15.0</v>
      </c>
      <c r="F5232" s="1" t="s">
        <v>25</v>
      </c>
      <c r="H5232" s="2">
        <v>44972.0</v>
      </c>
      <c r="J5232" s="3">
        <f t="shared" si="2"/>
        <v>5</v>
      </c>
      <c r="K5232" s="4">
        <f t="shared" si="3"/>
        <v>3</v>
      </c>
      <c r="L5232" s="4">
        <f t="shared" si="4"/>
        <v>15</v>
      </c>
      <c r="S5232" s="1" t="s">
        <v>5269</v>
      </c>
      <c r="T5232" s="4" t="str">
        <f t="shared" si="5"/>
        <v>Juice</v>
      </c>
      <c r="U5232" s="4" t="str">
        <f t="shared" si="6"/>
        <v>UNKNOWN</v>
      </c>
      <c r="V5232" s="4" t="str">
        <f t="shared" si="7"/>
        <v>UNKNOWN</v>
      </c>
      <c r="W5232" s="4">
        <f t="shared" ref="W5232:Y5232" si="5239">IF(OR(J5232 = "ERROR", J5232 = ""), "UNKNOWN", J5232)</f>
        <v>5</v>
      </c>
      <c r="X5232" s="4">
        <f t="shared" si="5239"/>
        <v>3</v>
      </c>
      <c r="Y5232" s="4">
        <f t="shared" si="5239"/>
        <v>15</v>
      </c>
      <c r="Z5232" s="5">
        <f t="shared" si="9"/>
        <v>44972</v>
      </c>
    </row>
    <row r="5233">
      <c r="A5233" s="1" t="s">
        <v>5270</v>
      </c>
      <c r="B5233" s="1" t="s">
        <v>22</v>
      </c>
      <c r="C5233" s="1">
        <v>5.0</v>
      </c>
      <c r="D5233" s="1">
        <v>2.0</v>
      </c>
      <c r="E5233" s="1">
        <v>10.0</v>
      </c>
      <c r="F5233" s="1" t="s">
        <v>39</v>
      </c>
      <c r="G5233" s="1" t="s">
        <v>24</v>
      </c>
      <c r="H5233" s="2">
        <v>44988.0</v>
      </c>
      <c r="J5233" s="3">
        <f t="shared" si="2"/>
        <v>5</v>
      </c>
      <c r="K5233" s="4">
        <f t="shared" si="3"/>
        <v>2</v>
      </c>
      <c r="L5233" s="4">
        <f t="shared" si="4"/>
        <v>10</v>
      </c>
      <c r="S5233" s="1" t="s">
        <v>5270</v>
      </c>
      <c r="T5233" s="4" t="str">
        <f t="shared" si="5"/>
        <v>Coffee</v>
      </c>
      <c r="U5233" s="4" t="str">
        <f t="shared" si="6"/>
        <v>Takeaway</v>
      </c>
      <c r="V5233" s="4" t="str">
        <f t="shared" si="7"/>
        <v>Digital Wallet</v>
      </c>
      <c r="W5233" s="4">
        <f t="shared" ref="W5233:Y5233" si="5240">IF(OR(J5233 = "ERROR", J5233 = ""), "UNKNOWN", J5233)</f>
        <v>5</v>
      </c>
      <c r="X5233" s="4">
        <f t="shared" si="5240"/>
        <v>2</v>
      </c>
      <c r="Y5233" s="4">
        <f t="shared" si="5240"/>
        <v>10</v>
      </c>
      <c r="Z5233" s="5">
        <f t="shared" si="9"/>
        <v>44988</v>
      </c>
    </row>
    <row r="5234">
      <c r="A5234" s="1" t="s">
        <v>5271</v>
      </c>
      <c r="B5234" s="1" t="s">
        <v>22</v>
      </c>
      <c r="C5234" s="1">
        <v>1.0</v>
      </c>
      <c r="E5234" s="1">
        <v>2.0</v>
      </c>
      <c r="G5234" s="1" t="s">
        <v>30</v>
      </c>
      <c r="H5234" s="2">
        <v>45039.0</v>
      </c>
      <c r="J5234" s="3">
        <f t="shared" si="2"/>
        <v>1</v>
      </c>
      <c r="K5234" s="4">
        <f t="shared" si="3"/>
        <v>2</v>
      </c>
      <c r="L5234" s="4">
        <f t="shared" si="4"/>
        <v>2</v>
      </c>
      <c r="S5234" s="1" t="s">
        <v>5271</v>
      </c>
      <c r="T5234" s="4" t="str">
        <f t="shared" si="5"/>
        <v>Coffee</v>
      </c>
      <c r="U5234" s="4" t="str">
        <f t="shared" si="6"/>
        <v>UNKNOWN</v>
      </c>
      <c r="V5234" s="4" t="str">
        <f t="shared" si="7"/>
        <v>UNKNOWN</v>
      </c>
      <c r="W5234" s="4">
        <f t="shared" ref="W5234:Y5234" si="5241">IF(OR(J5234 = "ERROR", J5234 = ""), "UNKNOWN", J5234)</f>
        <v>1</v>
      </c>
      <c r="X5234" s="4">
        <f t="shared" si="5241"/>
        <v>2</v>
      </c>
      <c r="Y5234" s="4">
        <f t="shared" si="5241"/>
        <v>2</v>
      </c>
      <c r="Z5234" s="5">
        <f t="shared" si="9"/>
        <v>45039</v>
      </c>
    </row>
    <row r="5235">
      <c r="A5235" s="1" t="s">
        <v>5272</v>
      </c>
      <c r="B5235" s="1" t="s">
        <v>32</v>
      </c>
      <c r="C5235" s="1">
        <v>2.0</v>
      </c>
      <c r="D5235" s="1">
        <v>1.0</v>
      </c>
      <c r="E5235" s="1">
        <v>2.0</v>
      </c>
      <c r="F5235" s="1" t="s">
        <v>28</v>
      </c>
      <c r="G5235" s="1" t="s">
        <v>24</v>
      </c>
      <c r="H5235" s="6">
        <v>45274.0</v>
      </c>
      <c r="J5235" s="3">
        <f t="shared" si="2"/>
        <v>2</v>
      </c>
      <c r="K5235" s="4">
        <f t="shared" si="3"/>
        <v>1</v>
      </c>
      <c r="L5235" s="4">
        <f t="shared" si="4"/>
        <v>2</v>
      </c>
      <c r="S5235" s="1" t="s">
        <v>5272</v>
      </c>
      <c r="T5235" s="4" t="str">
        <f t="shared" si="5"/>
        <v>Cookie</v>
      </c>
      <c r="U5235" s="4" t="str">
        <f t="shared" si="6"/>
        <v>Takeaway</v>
      </c>
      <c r="V5235" s="4" t="str">
        <f t="shared" si="7"/>
        <v>Cash</v>
      </c>
      <c r="W5235" s="4">
        <f t="shared" ref="W5235:Y5235" si="5242">IF(OR(J5235 = "ERROR", J5235 = ""), "UNKNOWN", J5235)</f>
        <v>2</v>
      </c>
      <c r="X5235" s="4">
        <f t="shared" si="5242"/>
        <v>1</v>
      </c>
      <c r="Y5235" s="4">
        <f t="shared" si="5242"/>
        <v>2</v>
      </c>
      <c r="Z5235" s="7">
        <f t="shared" si="9"/>
        <v>45274</v>
      </c>
    </row>
    <row r="5236">
      <c r="A5236" s="1" t="s">
        <v>5273</v>
      </c>
      <c r="B5236" s="1" t="s">
        <v>32</v>
      </c>
      <c r="C5236" s="1">
        <v>3.0</v>
      </c>
      <c r="D5236" s="1">
        <v>1.0</v>
      </c>
      <c r="E5236" s="1">
        <v>3.0</v>
      </c>
      <c r="F5236" s="1" t="s">
        <v>39</v>
      </c>
      <c r="G5236" s="1" t="s">
        <v>29</v>
      </c>
      <c r="H5236" s="2">
        <v>44940.0</v>
      </c>
      <c r="J5236" s="3">
        <f t="shared" si="2"/>
        <v>3</v>
      </c>
      <c r="K5236" s="4">
        <f t="shared" si="3"/>
        <v>1</v>
      </c>
      <c r="L5236" s="4">
        <f t="shared" si="4"/>
        <v>3</v>
      </c>
      <c r="S5236" s="1" t="s">
        <v>5273</v>
      </c>
      <c r="T5236" s="4" t="str">
        <f t="shared" si="5"/>
        <v>Cookie</v>
      </c>
      <c r="U5236" s="4" t="str">
        <f t="shared" si="6"/>
        <v>In-store</v>
      </c>
      <c r="V5236" s="4" t="str">
        <f t="shared" si="7"/>
        <v>Digital Wallet</v>
      </c>
      <c r="W5236" s="4">
        <f t="shared" ref="W5236:Y5236" si="5243">IF(OR(J5236 = "ERROR", J5236 = ""), "UNKNOWN", J5236)</f>
        <v>3</v>
      </c>
      <c r="X5236" s="4">
        <f t="shared" si="5243"/>
        <v>1</v>
      </c>
      <c r="Y5236" s="4">
        <f t="shared" si="5243"/>
        <v>3</v>
      </c>
      <c r="Z5236" s="5">
        <f t="shared" si="9"/>
        <v>44940</v>
      </c>
    </row>
    <row r="5237">
      <c r="A5237" s="1" t="s">
        <v>5274</v>
      </c>
      <c r="B5237" s="1" t="s">
        <v>22</v>
      </c>
      <c r="C5237" s="1">
        <v>5.0</v>
      </c>
      <c r="D5237" s="1">
        <v>2.0</v>
      </c>
      <c r="E5237" s="1">
        <v>10.0</v>
      </c>
      <c r="F5237" s="1" t="s">
        <v>28</v>
      </c>
      <c r="G5237" s="1" t="s">
        <v>29</v>
      </c>
      <c r="H5237" s="2">
        <v>45012.0</v>
      </c>
      <c r="J5237" s="3">
        <f t="shared" si="2"/>
        <v>5</v>
      </c>
      <c r="K5237" s="4">
        <f t="shared" si="3"/>
        <v>2</v>
      </c>
      <c r="L5237" s="4">
        <f t="shared" si="4"/>
        <v>10</v>
      </c>
      <c r="S5237" s="1" t="s">
        <v>5274</v>
      </c>
      <c r="T5237" s="4" t="str">
        <f t="shared" si="5"/>
        <v>Coffee</v>
      </c>
      <c r="U5237" s="4" t="str">
        <f t="shared" si="6"/>
        <v>In-store</v>
      </c>
      <c r="V5237" s="4" t="str">
        <f t="shared" si="7"/>
        <v>Cash</v>
      </c>
      <c r="W5237" s="4">
        <f t="shared" ref="W5237:Y5237" si="5244">IF(OR(J5237 = "ERROR", J5237 = ""), "UNKNOWN", J5237)</f>
        <v>5</v>
      </c>
      <c r="X5237" s="4">
        <f t="shared" si="5244"/>
        <v>2</v>
      </c>
      <c r="Y5237" s="4">
        <f t="shared" si="5244"/>
        <v>10</v>
      </c>
      <c r="Z5237" s="5">
        <f t="shared" si="9"/>
        <v>45012</v>
      </c>
    </row>
    <row r="5238">
      <c r="A5238" s="1" t="s">
        <v>5275</v>
      </c>
      <c r="B5238" s="1" t="s">
        <v>36</v>
      </c>
      <c r="C5238" s="1">
        <v>3.0</v>
      </c>
      <c r="D5238" s="1">
        <v>5.0</v>
      </c>
      <c r="E5238" s="1">
        <v>15.0</v>
      </c>
      <c r="F5238" s="1" t="s">
        <v>39</v>
      </c>
      <c r="G5238" s="1" t="s">
        <v>29</v>
      </c>
      <c r="H5238" s="1" t="s">
        <v>25</v>
      </c>
      <c r="J5238" s="3">
        <f t="shared" si="2"/>
        <v>3</v>
      </c>
      <c r="K5238" s="4">
        <f t="shared" si="3"/>
        <v>5</v>
      </c>
      <c r="L5238" s="4">
        <f t="shared" si="4"/>
        <v>15</v>
      </c>
      <c r="S5238" s="1" t="s">
        <v>5275</v>
      </c>
      <c r="T5238" s="4" t="str">
        <f t="shared" si="5"/>
        <v>Salad</v>
      </c>
      <c r="U5238" s="4" t="str">
        <f t="shared" si="6"/>
        <v>In-store</v>
      </c>
      <c r="V5238" s="4" t="str">
        <f t="shared" si="7"/>
        <v>Digital Wallet</v>
      </c>
      <c r="W5238" s="4">
        <f t="shared" ref="W5238:Y5238" si="5245">IF(OR(J5238 = "ERROR", J5238 = ""), "UNKNOWN", J5238)</f>
        <v>3</v>
      </c>
      <c r="X5238" s="4">
        <f t="shared" si="5245"/>
        <v>5</v>
      </c>
      <c r="Y5238" s="4">
        <f t="shared" si="5245"/>
        <v>15</v>
      </c>
      <c r="Z5238" s="4" t="str">
        <f t="shared" si="9"/>
        <v>UNKNOWN</v>
      </c>
    </row>
    <row r="5239">
      <c r="A5239" s="1" t="s">
        <v>5276</v>
      </c>
      <c r="B5239" s="1" t="s">
        <v>55</v>
      </c>
      <c r="C5239" s="1">
        <v>1.0</v>
      </c>
      <c r="D5239" s="1">
        <v>3.0</v>
      </c>
      <c r="E5239" s="1">
        <v>3.0</v>
      </c>
      <c r="H5239" s="2">
        <v>45180.0</v>
      </c>
      <c r="J5239" s="3">
        <f t="shared" si="2"/>
        <v>1</v>
      </c>
      <c r="K5239" s="4">
        <f t="shared" si="3"/>
        <v>3</v>
      </c>
      <c r="L5239" s="4">
        <f t="shared" si="4"/>
        <v>3</v>
      </c>
      <c r="S5239" s="1" t="s">
        <v>5276</v>
      </c>
      <c r="T5239" s="4" t="str">
        <f t="shared" si="5"/>
        <v>Juice</v>
      </c>
      <c r="U5239" s="4" t="str">
        <f t="shared" si="6"/>
        <v>UNKNOWN</v>
      </c>
      <c r="V5239" s="4" t="str">
        <f t="shared" si="7"/>
        <v>UNKNOWN</v>
      </c>
      <c r="W5239" s="4">
        <f t="shared" ref="W5239:Y5239" si="5246">IF(OR(J5239 = "ERROR", J5239 = ""), "UNKNOWN", J5239)</f>
        <v>1</v>
      </c>
      <c r="X5239" s="4">
        <f t="shared" si="5246"/>
        <v>3</v>
      </c>
      <c r="Y5239" s="4">
        <f t="shared" si="5246"/>
        <v>3</v>
      </c>
      <c r="Z5239" s="5">
        <f t="shared" si="9"/>
        <v>45180</v>
      </c>
    </row>
    <row r="5240">
      <c r="A5240" s="1" t="s">
        <v>5277</v>
      </c>
      <c r="B5240" s="1" t="s">
        <v>36</v>
      </c>
      <c r="C5240" s="1">
        <v>5.0</v>
      </c>
      <c r="D5240" s="1">
        <v>5.0</v>
      </c>
      <c r="E5240" s="1">
        <v>25.0</v>
      </c>
      <c r="F5240" s="1" t="s">
        <v>28</v>
      </c>
      <c r="H5240" s="2">
        <v>45097.0</v>
      </c>
      <c r="J5240" s="3">
        <f t="shared" si="2"/>
        <v>5</v>
      </c>
      <c r="K5240" s="4">
        <f t="shared" si="3"/>
        <v>5</v>
      </c>
      <c r="L5240" s="4">
        <f t="shared" si="4"/>
        <v>25</v>
      </c>
      <c r="S5240" s="1" t="s">
        <v>5277</v>
      </c>
      <c r="T5240" s="4" t="str">
        <f t="shared" si="5"/>
        <v>Salad</v>
      </c>
      <c r="U5240" s="4" t="str">
        <f t="shared" si="6"/>
        <v>UNKNOWN</v>
      </c>
      <c r="V5240" s="4" t="str">
        <f t="shared" si="7"/>
        <v>Cash</v>
      </c>
      <c r="W5240" s="4">
        <f t="shared" ref="W5240:Y5240" si="5247">IF(OR(J5240 = "ERROR", J5240 = ""), "UNKNOWN", J5240)</f>
        <v>5</v>
      </c>
      <c r="X5240" s="4">
        <f t="shared" si="5247"/>
        <v>5</v>
      </c>
      <c r="Y5240" s="4">
        <f t="shared" si="5247"/>
        <v>25</v>
      </c>
      <c r="Z5240" s="5">
        <f t="shared" si="9"/>
        <v>45097</v>
      </c>
    </row>
    <row r="5241">
      <c r="A5241" s="1" t="s">
        <v>5278</v>
      </c>
      <c r="B5241" s="1" t="s">
        <v>36</v>
      </c>
      <c r="C5241" s="1">
        <v>2.0</v>
      </c>
      <c r="D5241" s="1">
        <v>5.0</v>
      </c>
      <c r="E5241" s="1">
        <v>10.0</v>
      </c>
      <c r="F5241" s="1" t="s">
        <v>28</v>
      </c>
      <c r="G5241" s="1" t="s">
        <v>29</v>
      </c>
      <c r="H5241" s="6">
        <v>45222.0</v>
      </c>
      <c r="J5241" s="3">
        <f t="shared" si="2"/>
        <v>2</v>
      </c>
      <c r="K5241" s="4">
        <f t="shared" si="3"/>
        <v>5</v>
      </c>
      <c r="L5241" s="4">
        <f t="shared" si="4"/>
        <v>10</v>
      </c>
      <c r="S5241" s="1" t="s">
        <v>5278</v>
      </c>
      <c r="T5241" s="4" t="str">
        <f t="shared" si="5"/>
        <v>Salad</v>
      </c>
      <c r="U5241" s="4" t="str">
        <f t="shared" si="6"/>
        <v>In-store</v>
      </c>
      <c r="V5241" s="4" t="str">
        <f t="shared" si="7"/>
        <v>Cash</v>
      </c>
      <c r="W5241" s="4">
        <f t="shared" ref="W5241:Y5241" si="5248">IF(OR(J5241 = "ERROR", J5241 = ""), "UNKNOWN", J5241)</f>
        <v>2</v>
      </c>
      <c r="X5241" s="4">
        <f t="shared" si="5248"/>
        <v>5</v>
      </c>
      <c r="Y5241" s="4">
        <f t="shared" si="5248"/>
        <v>10</v>
      </c>
      <c r="Z5241" s="7">
        <f t="shared" si="9"/>
        <v>45222</v>
      </c>
    </row>
    <row r="5242">
      <c r="A5242" s="1" t="s">
        <v>5279</v>
      </c>
      <c r="B5242" s="1" t="s">
        <v>81</v>
      </c>
      <c r="C5242" s="1">
        <v>3.0</v>
      </c>
      <c r="D5242" s="1">
        <v>1.5</v>
      </c>
      <c r="E5242" s="1">
        <v>4.5</v>
      </c>
      <c r="F5242" s="1" t="s">
        <v>39</v>
      </c>
      <c r="G5242" s="1" t="s">
        <v>29</v>
      </c>
      <c r="H5242" s="2">
        <v>45165.0</v>
      </c>
      <c r="J5242" s="3">
        <f t="shared" si="2"/>
        <v>3</v>
      </c>
      <c r="K5242" s="4">
        <f t="shared" si="3"/>
        <v>1.5</v>
      </c>
      <c r="L5242" s="4">
        <f t="shared" si="4"/>
        <v>4.5</v>
      </c>
      <c r="S5242" s="1" t="s">
        <v>5279</v>
      </c>
      <c r="T5242" s="4" t="str">
        <f t="shared" si="5"/>
        <v>Tea</v>
      </c>
      <c r="U5242" s="4" t="str">
        <f t="shared" si="6"/>
        <v>In-store</v>
      </c>
      <c r="V5242" s="4" t="str">
        <f t="shared" si="7"/>
        <v>Digital Wallet</v>
      </c>
      <c r="W5242" s="4">
        <f t="shared" ref="W5242:Y5242" si="5249">IF(OR(J5242 = "ERROR", J5242 = ""), "UNKNOWN", J5242)</f>
        <v>3</v>
      </c>
      <c r="X5242" s="4">
        <f t="shared" si="5249"/>
        <v>1.5</v>
      </c>
      <c r="Y5242" s="4">
        <f t="shared" si="5249"/>
        <v>4.5</v>
      </c>
      <c r="Z5242" s="5">
        <f t="shared" si="9"/>
        <v>45165</v>
      </c>
    </row>
    <row r="5243">
      <c r="A5243" s="1" t="s">
        <v>5280</v>
      </c>
      <c r="B5243" s="1" t="s">
        <v>81</v>
      </c>
      <c r="D5243" s="1">
        <v>1.5</v>
      </c>
      <c r="E5243" s="1">
        <v>1.5</v>
      </c>
      <c r="F5243" s="1" t="s">
        <v>39</v>
      </c>
      <c r="G5243" s="1" t="s">
        <v>24</v>
      </c>
      <c r="H5243" s="2">
        <v>45237.0</v>
      </c>
      <c r="J5243" s="3">
        <f t="shared" si="2"/>
        <v>1</v>
      </c>
      <c r="K5243" s="4">
        <f t="shared" si="3"/>
        <v>1.5</v>
      </c>
      <c r="L5243" s="4">
        <f t="shared" si="4"/>
        <v>1.5</v>
      </c>
      <c r="S5243" s="1" t="s">
        <v>5280</v>
      </c>
      <c r="T5243" s="4" t="str">
        <f t="shared" si="5"/>
        <v>Tea</v>
      </c>
      <c r="U5243" s="4" t="str">
        <f t="shared" si="6"/>
        <v>Takeaway</v>
      </c>
      <c r="V5243" s="4" t="str">
        <f t="shared" si="7"/>
        <v>Digital Wallet</v>
      </c>
      <c r="W5243" s="4">
        <f t="shared" ref="W5243:Y5243" si="5250">IF(OR(J5243 = "ERROR", J5243 = ""), "UNKNOWN", J5243)</f>
        <v>1</v>
      </c>
      <c r="X5243" s="4">
        <f t="shared" si="5250"/>
        <v>1.5</v>
      </c>
      <c r="Y5243" s="4">
        <f t="shared" si="5250"/>
        <v>1.5</v>
      </c>
      <c r="Z5243" s="5">
        <f t="shared" si="9"/>
        <v>45237</v>
      </c>
    </row>
    <row r="5244">
      <c r="A5244" s="1" t="s">
        <v>5281</v>
      </c>
      <c r="B5244" s="1" t="s">
        <v>41</v>
      </c>
      <c r="C5244" s="1">
        <v>5.0</v>
      </c>
      <c r="D5244" s="1">
        <v>4.0</v>
      </c>
      <c r="E5244" s="1" t="s">
        <v>30</v>
      </c>
      <c r="F5244" s="1" t="s">
        <v>28</v>
      </c>
      <c r="G5244" s="1" t="s">
        <v>24</v>
      </c>
      <c r="H5244" s="2">
        <v>45023.0</v>
      </c>
      <c r="J5244" s="3">
        <f t="shared" si="2"/>
        <v>5</v>
      </c>
      <c r="K5244" s="4">
        <f t="shared" si="3"/>
        <v>4</v>
      </c>
      <c r="L5244" s="4">
        <f t="shared" si="4"/>
        <v>20</v>
      </c>
      <c r="S5244" s="1" t="s">
        <v>5281</v>
      </c>
      <c r="T5244" s="4" t="str">
        <f t="shared" si="5"/>
        <v>Smoothie</v>
      </c>
      <c r="U5244" s="4" t="str">
        <f t="shared" si="6"/>
        <v>Takeaway</v>
      </c>
      <c r="V5244" s="4" t="str">
        <f t="shared" si="7"/>
        <v>Cash</v>
      </c>
      <c r="W5244" s="4">
        <f t="shared" ref="W5244:Y5244" si="5251">IF(OR(J5244 = "ERROR", J5244 = ""), "UNKNOWN", J5244)</f>
        <v>5</v>
      </c>
      <c r="X5244" s="4">
        <f t="shared" si="5251"/>
        <v>4</v>
      </c>
      <c r="Y5244" s="4">
        <f t="shared" si="5251"/>
        <v>20</v>
      </c>
      <c r="Z5244" s="5">
        <f t="shared" si="9"/>
        <v>45023</v>
      </c>
    </row>
    <row r="5245">
      <c r="A5245" s="1" t="s">
        <v>5282</v>
      </c>
      <c r="B5245" s="1" t="s">
        <v>32</v>
      </c>
      <c r="C5245" s="1">
        <v>3.0</v>
      </c>
      <c r="D5245" s="1" t="s">
        <v>25</v>
      </c>
      <c r="E5245" s="1">
        <v>3.0</v>
      </c>
      <c r="F5245" s="1" t="s">
        <v>39</v>
      </c>
      <c r="G5245" s="1" t="s">
        <v>29</v>
      </c>
      <c r="H5245" s="2">
        <v>45196.0</v>
      </c>
      <c r="J5245" s="3">
        <f t="shared" si="2"/>
        <v>3</v>
      </c>
      <c r="K5245" s="4">
        <f t="shared" si="3"/>
        <v>1</v>
      </c>
      <c r="L5245" s="4">
        <f t="shared" si="4"/>
        <v>3</v>
      </c>
      <c r="S5245" s="1" t="s">
        <v>5282</v>
      </c>
      <c r="T5245" s="4" t="str">
        <f t="shared" si="5"/>
        <v>Cookie</v>
      </c>
      <c r="U5245" s="4" t="str">
        <f t="shared" si="6"/>
        <v>In-store</v>
      </c>
      <c r="V5245" s="4" t="str">
        <f t="shared" si="7"/>
        <v>Digital Wallet</v>
      </c>
      <c r="W5245" s="4">
        <f t="shared" ref="W5245:Y5245" si="5252">IF(OR(J5245 = "ERROR", J5245 = ""), "UNKNOWN", J5245)</f>
        <v>3</v>
      </c>
      <c r="X5245" s="4">
        <f t="shared" si="5252"/>
        <v>1</v>
      </c>
      <c r="Y5245" s="4">
        <f t="shared" si="5252"/>
        <v>3</v>
      </c>
      <c r="Z5245" s="5">
        <f t="shared" si="9"/>
        <v>45196</v>
      </c>
    </row>
    <row r="5246">
      <c r="A5246" s="1" t="s">
        <v>5283</v>
      </c>
      <c r="B5246" s="1" t="s">
        <v>22</v>
      </c>
      <c r="C5246" s="1">
        <v>5.0</v>
      </c>
      <c r="D5246" s="1">
        <v>2.0</v>
      </c>
      <c r="E5246" s="1">
        <v>10.0</v>
      </c>
      <c r="G5246" s="1" t="s">
        <v>24</v>
      </c>
      <c r="H5246" s="2">
        <v>44995.0</v>
      </c>
      <c r="J5246" s="3">
        <f t="shared" si="2"/>
        <v>5</v>
      </c>
      <c r="K5246" s="4">
        <f t="shared" si="3"/>
        <v>2</v>
      </c>
      <c r="L5246" s="4">
        <f t="shared" si="4"/>
        <v>10</v>
      </c>
      <c r="S5246" s="1" t="s">
        <v>5283</v>
      </c>
      <c r="T5246" s="4" t="str">
        <f t="shared" si="5"/>
        <v>Coffee</v>
      </c>
      <c r="U5246" s="4" t="str">
        <f t="shared" si="6"/>
        <v>Takeaway</v>
      </c>
      <c r="V5246" s="4" t="str">
        <f t="shared" si="7"/>
        <v>UNKNOWN</v>
      </c>
      <c r="W5246" s="4">
        <f t="shared" ref="W5246:Y5246" si="5253">IF(OR(J5246 = "ERROR", J5246 = ""), "UNKNOWN", J5246)</f>
        <v>5</v>
      </c>
      <c r="X5246" s="4">
        <f t="shared" si="5253"/>
        <v>2</v>
      </c>
      <c r="Y5246" s="4">
        <f t="shared" si="5253"/>
        <v>10</v>
      </c>
      <c r="Z5246" s="5">
        <f t="shared" si="9"/>
        <v>44995</v>
      </c>
    </row>
    <row r="5247">
      <c r="A5247" s="1" t="s">
        <v>5284</v>
      </c>
      <c r="C5247" s="1">
        <v>3.0</v>
      </c>
      <c r="D5247" s="1">
        <v>3.0</v>
      </c>
      <c r="E5247" s="1">
        <v>9.0</v>
      </c>
      <c r="F5247" s="1" t="s">
        <v>23</v>
      </c>
      <c r="G5247" s="1" t="s">
        <v>24</v>
      </c>
      <c r="H5247" s="2">
        <v>44939.0</v>
      </c>
      <c r="J5247" s="3">
        <f t="shared" si="2"/>
        <v>3</v>
      </c>
      <c r="K5247" s="4">
        <f t="shared" si="3"/>
        <v>3</v>
      </c>
      <c r="L5247" s="4">
        <f t="shared" si="4"/>
        <v>9</v>
      </c>
      <c r="S5247" s="1" t="s">
        <v>5284</v>
      </c>
      <c r="T5247" s="4" t="str">
        <f t="shared" si="5"/>
        <v>UNKNOWN</v>
      </c>
      <c r="U5247" s="4" t="str">
        <f t="shared" si="6"/>
        <v>Takeaway</v>
      </c>
      <c r="V5247" s="4" t="str">
        <f t="shared" si="7"/>
        <v>Credit Card</v>
      </c>
      <c r="W5247" s="4">
        <f t="shared" ref="W5247:Y5247" si="5254">IF(OR(J5247 = "ERROR", J5247 = ""), "UNKNOWN", J5247)</f>
        <v>3</v>
      </c>
      <c r="X5247" s="4">
        <f t="shared" si="5254"/>
        <v>3</v>
      </c>
      <c r="Y5247" s="4">
        <f t="shared" si="5254"/>
        <v>9</v>
      </c>
      <c r="Z5247" s="5">
        <f t="shared" si="9"/>
        <v>44939</v>
      </c>
    </row>
    <row r="5248">
      <c r="A5248" s="1" t="s">
        <v>5285</v>
      </c>
      <c r="B5248" s="1" t="s">
        <v>41</v>
      </c>
      <c r="C5248" s="1">
        <v>4.0</v>
      </c>
      <c r="D5248" s="1">
        <v>4.0</v>
      </c>
      <c r="E5248" s="1">
        <v>16.0</v>
      </c>
      <c r="F5248" s="1" t="s">
        <v>39</v>
      </c>
      <c r="G5248" s="1" t="s">
        <v>29</v>
      </c>
      <c r="H5248" s="6">
        <v>45216.0</v>
      </c>
      <c r="J5248" s="3">
        <f t="shared" si="2"/>
        <v>4</v>
      </c>
      <c r="K5248" s="4">
        <f t="shared" si="3"/>
        <v>4</v>
      </c>
      <c r="L5248" s="4">
        <f t="shared" si="4"/>
        <v>16</v>
      </c>
      <c r="S5248" s="1" t="s">
        <v>5285</v>
      </c>
      <c r="T5248" s="4" t="str">
        <f t="shared" si="5"/>
        <v>Smoothie</v>
      </c>
      <c r="U5248" s="4" t="str">
        <f t="shared" si="6"/>
        <v>In-store</v>
      </c>
      <c r="V5248" s="4" t="str">
        <f t="shared" si="7"/>
        <v>Digital Wallet</v>
      </c>
      <c r="W5248" s="4">
        <f t="shared" ref="W5248:Y5248" si="5255">IF(OR(J5248 = "ERROR", J5248 = ""), "UNKNOWN", J5248)</f>
        <v>4</v>
      </c>
      <c r="X5248" s="4">
        <f t="shared" si="5255"/>
        <v>4</v>
      </c>
      <c r="Y5248" s="4">
        <f t="shared" si="5255"/>
        <v>16</v>
      </c>
      <c r="Z5248" s="7">
        <f t="shared" si="9"/>
        <v>45216</v>
      </c>
    </row>
    <row r="5249">
      <c r="A5249" s="1" t="s">
        <v>5286</v>
      </c>
      <c r="B5249" s="1" t="s">
        <v>55</v>
      </c>
      <c r="C5249" s="1">
        <v>3.0</v>
      </c>
      <c r="D5249" s="1">
        <v>3.0</v>
      </c>
      <c r="E5249" s="1">
        <v>9.0</v>
      </c>
      <c r="F5249" s="1" t="s">
        <v>39</v>
      </c>
      <c r="G5249" s="1" t="s">
        <v>24</v>
      </c>
      <c r="H5249" s="2">
        <v>45010.0</v>
      </c>
      <c r="J5249" s="3">
        <f t="shared" si="2"/>
        <v>3</v>
      </c>
      <c r="K5249" s="4">
        <f t="shared" si="3"/>
        <v>3</v>
      </c>
      <c r="L5249" s="4">
        <f t="shared" si="4"/>
        <v>9</v>
      </c>
      <c r="S5249" s="1" t="s">
        <v>5286</v>
      </c>
      <c r="T5249" s="4" t="str">
        <f t="shared" si="5"/>
        <v>Juice</v>
      </c>
      <c r="U5249" s="4" t="str">
        <f t="shared" si="6"/>
        <v>Takeaway</v>
      </c>
      <c r="V5249" s="4" t="str">
        <f t="shared" si="7"/>
        <v>Digital Wallet</v>
      </c>
      <c r="W5249" s="4">
        <f t="shared" ref="W5249:Y5249" si="5256">IF(OR(J5249 = "ERROR", J5249 = ""), "UNKNOWN", J5249)</f>
        <v>3</v>
      </c>
      <c r="X5249" s="4">
        <f t="shared" si="5256"/>
        <v>3</v>
      </c>
      <c r="Y5249" s="4">
        <f t="shared" si="5256"/>
        <v>9</v>
      </c>
      <c r="Z5249" s="5">
        <f t="shared" si="9"/>
        <v>45010</v>
      </c>
    </row>
    <row r="5250">
      <c r="A5250" s="1" t="s">
        <v>5287</v>
      </c>
      <c r="B5250" s="1" t="s">
        <v>41</v>
      </c>
      <c r="C5250" s="1">
        <v>1.0</v>
      </c>
      <c r="D5250" s="1">
        <v>4.0</v>
      </c>
      <c r="E5250" s="1">
        <v>4.0</v>
      </c>
      <c r="F5250" s="1" t="s">
        <v>39</v>
      </c>
      <c r="H5250" s="2">
        <v>44970.0</v>
      </c>
      <c r="J5250" s="3">
        <f t="shared" si="2"/>
        <v>1</v>
      </c>
      <c r="K5250" s="4">
        <f t="shared" si="3"/>
        <v>4</v>
      </c>
      <c r="L5250" s="4">
        <f t="shared" si="4"/>
        <v>4</v>
      </c>
      <c r="S5250" s="1" t="s">
        <v>5287</v>
      </c>
      <c r="T5250" s="4" t="str">
        <f t="shared" si="5"/>
        <v>Smoothie</v>
      </c>
      <c r="U5250" s="4" t="str">
        <f t="shared" si="6"/>
        <v>UNKNOWN</v>
      </c>
      <c r="V5250" s="4" t="str">
        <f t="shared" si="7"/>
        <v>Digital Wallet</v>
      </c>
      <c r="W5250" s="4">
        <f t="shared" ref="W5250:Y5250" si="5257">IF(OR(J5250 = "ERROR", J5250 = ""), "UNKNOWN", J5250)</f>
        <v>1</v>
      </c>
      <c r="X5250" s="4">
        <f t="shared" si="5257"/>
        <v>4</v>
      </c>
      <c r="Y5250" s="4">
        <f t="shared" si="5257"/>
        <v>4</v>
      </c>
      <c r="Z5250" s="5">
        <f t="shared" si="9"/>
        <v>44970</v>
      </c>
    </row>
    <row r="5251">
      <c r="A5251" s="1" t="s">
        <v>5288</v>
      </c>
      <c r="B5251" s="1" t="s">
        <v>41</v>
      </c>
      <c r="C5251" s="1">
        <v>4.0</v>
      </c>
      <c r="D5251" s="1">
        <v>4.0</v>
      </c>
      <c r="E5251" s="1">
        <v>16.0</v>
      </c>
      <c r="F5251" s="1" t="s">
        <v>23</v>
      </c>
      <c r="H5251" s="2">
        <v>44966.0</v>
      </c>
      <c r="J5251" s="3">
        <f t="shared" si="2"/>
        <v>4</v>
      </c>
      <c r="K5251" s="4">
        <f t="shared" si="3"/>
        <v>4</v>
      </c>
      <c r="L5251" s="4">
        <f t="shared" si="4"/>
        <v>16</v>
      </c>
      <c r="S5251" s="1" t="s">
        <v>5288</v>
      </c>
      <c r="T5251" s="4" t="str">
        <f t="shared" si="5"/>
        <v>Smoothie</v>
      </c>
      <c r="U5251" s="4" t="str">
        <f t="shared" si="6"/>
        <v>UNKNOWN</v>
      </c>
      <c r="V5251" s="4" t="str">
        <f t="shared" si="7"/>
        <v>Credit Card</v>
      </c>
      <c r="W5251" s="4">
        <f t="shared" ref="W5251:Y5251" si="5258">IF(OR(J5251 = "ERROR", J5251 = ""), "UNKNOWN", J5251)</f>
        <v>4</v>
      </c>
      <c r="X5251" s="4">
        <f t="shared" si="5258"/>
        <v>4</v>
      </c>
      <c r="Y5251" s="4">
        <f t="shared" si="5258"/>
        <v>16</v>
      </c>
      <c r="Z5251" s="5">
        <f t="shared" si="9"/>
        <v>44966</v>
      </c>
    </row>
    <row r="5252">
      <c r="A5252" s="1" t="s">
        <v>5289</v>
      </c>
      <c r="B5252" s="1" t="s">
        <v>30</v>
      </c>
      <c r="C5252" s="1">
        <v>3.0</v>
      </c>
      <c r="D5252" s="1">
        <v>4.0</v>
      </c>
      <c r="E5252" s="1">
        <v>12.0</v>
      </c>
      <c r="F5252" s="1" t="s">
        <v>28</v>
      </c>
      <c r="H5252" s="2">
        <v>44969.0</v>
      </c>
      <c r="J5252" s="3">
        <f t="shared" si="2"/>
        <v>3</v>
      </c>
      <c r="K5252" s="4">
        <f t="shared" si="3"/>
        <v>4</v>
      </c>
      <c r="L5252" s="4">
        <f t="shared" si="4"/>
        <v>12</v>
      </c>
      <c r="S5252" s="1" t="s">
        <v>5289</v>
      </c>
      <c r="T5252" s="4" t="str">
        <f t="shared" si="5"/>
        <v>UNKNOWN</v>
      </c>
      <c r="U5252" s="4" t="str">
        <f t="shared" si="6"/>
        <v>UNKNOWN</v>
      </c>
      <c r="V5252" s="4" t="str">
        <f t="shared" si="7"/>
        <v>Cash</v>
      </c>
      <c r="W5252" s="4">
        <f t="shared" ref="W5252:Y5252" si="5259">IF(OR(J5252 = "ERROR", J5252 = ""), "UNKNOWN", J5252)</f>
        <v>3</v>
      </c>
      <c r="X5252" s="4">
        <f t="shared" si="5259"/>
        <v>4</v>
      </c>
      <c r="Y5252" s="4">
        <f t="shared" si="5259"/>
        <v>12</v>
      </c>
      <c r="Z5252" s="5">
        <f t="shared" si="9"/>
        <v>44969</v>
      </c>
    </row>
    <row r="5253">
      <c r="A5253" s="1" t="s">
        <v>5290</v>
      </c>
      <c r="B5253" s="1" t="s">
        <v>27</v>
      </c>
      <c r="C5253" s="1">
        <v>2.0</v>
      </c>
      <c r="D5253" s="1">
        <v>3.0</v>
      </c>
      <c r="E5253" s="1">
        <v>6.0</v>
      </c>
      <c r="F5253" s="1" t="s">
        <v>28</v>
      </c>
      <c r="H5253" s="2">
        <v>45169.0</v>
      </c>
      <c r="J5253" s="3">
        <f t="shared" si="2"/>
        <v>2</v>
      </c>
      <c r="K5253" s="4">
        <f t="shared" si="3"/>
        <v>3</v>
      </c>
      <c r="L5253" s="4">
        <f t="shared" si="4"/>
        <v>6</v>
      </c>
      <c r="S5253" s="1" t="s">
        <v>5290</v>
      </c>
      <c r="T5253" s="4" t="str">
        <f t="shared" si="5"/>
        <v>Cake</v>
      </c>
      <c r="U5253" s="4" t="str">
        <f t="shared" si="6"/>
        <v>UNKNOWN</v>
      </c>
      <c r="V5253" s="4" t="str">
        <f t="shared" si="7"/>
        <v>Cash</v>
      </c>
      <c r="W5253" s="4">
        <f t="shared" ref="W5253:Y5253" si="5260">IF(OR(J5253 = "ERROR", J5253 = ""), "UNKNOWN", J5253)</f>
        <v>2</v>
      </c>
      <c r="X5253" s="4">
        <f t="shared" si="5260"/>
        <v>3</v>
      </c>
      <c r="Y5253" s="4">
        <f t="shared" si="5260"/>
        <v>6</v>
      </c>
      <c r="Z5253" s="5">
        <f t="shared" si="9"/>
        <v>45169</v>
      </c>
    </row>
    <row r="5254">
      <c r="A5254" s="1" t="s">
        <v>5291</v>
      </c>
      <c r="B5254" s="1" t="s">
        <v>30</v>
      </c>
      <c r="C5254" s="1">
        <v>1.0</v>
      </c>
      <c r="D5254" s="1">
        <v>1.5</v>
      </c>
      <c r="E5254" s="1">
        <v>1.5</v>
      </c>
      <c r="G5254" s="1" t="s">
        <v>29</v>
      </c>
      <c r="H5254" s="2">
        <v>44982.0</v>
      </c>
      <c r="J5254" s="3">
        <f t="shared" si="2"/>
        <v>1</v>
      </c>
      <c r="K5254" s="4">
        <f t="shared" si="3"/>
        <v>1.5</v>
      </c>
      <c r="L5254" s="4">
        <f t="shared" si="4"/>
        <v>1.5</v>
      </c>
      <c r="S5254" s="1" t="s">
        <v>5291</v>
      </c>
      <c r="T5254" s="4" t="str">
        <f t="shared" si="5"/>
        <v>UNKNOWN</v>
      </c>
      <c r="U5254" s="4" t="str">
        <f t="shared" si="6"/>
        <v>In-store</v>
      </c>
      <c r="V5254" s="4" t="str">
        <f t="shared" si="7"/>
        <v>UNKNOWN</v>
      </c>
      <c r="W5254" s="4">
        <f t="shared" ref="W5254:Y5254" si="5261">IF(OR(J5254 = "ERROR", J5254 = ""), "UNKNOWN", J5254)</f>
        <v>1</v>
      </c>
      <c r="X5254" s="4">
        <f t="shared" si="5261"/>
        <v>1.5</v>
      </c>
      <c r="Y5254" s="4">
        <f t="shared" si="5261"/>
        <v>1.5</v>
      </c>
      <c r="Z5254" s="5">
        <f t="shared" si="9"/>
        <v>44982</v>
      </c>
    </row>
    <row r="5255">
      <c r="A5255" s="1" t="s">
        <v>5292</v>
      </c>
      <c r="B5255" s="1" t="s">
        <v>44</v>
      </c>
      <c r="C5255" s="1">
        <v>4.0</v>
      </c>
      <c r="D5255" s="1">
        <v>4.0</v>
      </c>
      <c r="E5255" s="1">
        <v>16.0</v>
      </c>
      <c r="F5255" s="1" t="s">
        <v>23</v>
      </c>
      <c r="G5255" s="1" t="s">
        <v>29</v>
      </c>
      <c r="H5255" s="2">
        <v>44957.0</v>
      </c>
      <c r="J5255" s="3">
        <f t="shared" si="2"/>
        <v>4</v>
      </c>
      <c r="K5255" s="4">
        <f t="shared" si="3"/>
        <v>4</v>
      </c>
      <c r="L5255" s="4">
        <f t="shared" si="4"/>
        <v>16</v>
      </c>
      <c r="S5255" s="1" t="s">
        <v>5292</v>
      </c>
      <c r="T5255" s="4" t="str">
        <f t="shared" si="5"/>
        <v>Sandwich</v>
      </c>
      <c r="U5255" s="4" t="str">
        <f t="shared" si="6"/>
        <v>In-store</v>
      </c>
      <c r="V5255" s="4" t="str">
        <f t="shared" si="7"/>
        <v>Credit Card</v>
      </c>
      <c r="W5255" s="4">
        <f t="shared" ref="W5255:Y5255" si="5262">IF(OR(J5255 = "ERROR", J5255 = ""), "UNKNOWN", J5255)</f>
        <v>4</v>
      </c>
      <c r="X5255" s="4">
        <f t="shared" si="5262"/>
        <v>4</v>
      </c>
      <c r="Y5255" s="4">
        <f t="shared" si="5262"/>
        <v>16</v>
      </c>
      <c r="Z5255" s="5">
        <f t="shared" si="9"/>
        <v>44957</v>
      </c>
    </row>
    <row r="5256">
      <c r="A5256" s="1" t="s">
        <v>5293</v>
      </c>
      <c r="B5256" s="1" t="s">
        <v>55</v>
      </c>
      <c r="C5256" s="1">
        <v>1.0</v>
      </c>
      <c r="D5256" s="1">
        <v>3.0</v>
      </c>
      <c r="E5256" s="1">
        <v>3.0</v>
      </c>
      <c r="F5256" s="1" t="s">
        <v>23</v>
      </c>
      <c r="H5256" s="6">
        <v>45283.0</v>
      </c>
      <c r="J5256" s="3">
        <f t="shared" si="2"/>
        <v>1</v>
      </c>
      <c r="K5256" s="4">
        <f t="shared" si="3"/>
        <v>3</v>
      </c>
      <c r="L5256" s="4">
        <f t="shared" si="4"/>
        <v>3</v>
      </c>
      <c r="S5256" s="1" t="s">
        <v>5293</v>
      </c>
      <c r="T5256" s="4" t="str">
        <f t="shared" si="5"/>
        <v>Juice</v>
      </c>
      <c r="U5256" s="4" t="str">
        <f t="shared" si="6"/>
        <v>UNKNOWN</v>
      </c>
      <c r="V5256" s="4" t="str">
        <f t="shared" si="7"/>
        <v>Credit Card</v>
      </c>
      <c r="W5256" s="4">
        <f t="shared" ref="W5256:Y5256" si="5263">IF(OR(J5256 = "ERROR", J5256 = ""), "UNKNOWN", J5256)</f>
        <v>1</v>
      </c>
      <c r="X5256" s="4">
        <f t="shared" si="5263"/>
        <v>3</v>
      </c>
      <c r="Y5256" s="4">
        <f t="shared" si="5263"/>
        <v>3</v>
      </c>
      <c r="Z5256" s="7">
        <f t="shared" si="9"/>
        <v>45283</v>
      </c>
    </row>
    <row r="5257">
      <c r="A5257" s="1" t="s">
        <v>5294</v>
      </c>
      <c r="B5257" s="1" t="s">
        <v>44</v>
      </c>
      <c r="C5257" s="1">
        <v>1.0</v>
      </c>
      <c r="D5257" s="1">
        <v>4.0</v>
      </c>
      <c r="E5257" s="1">
        <v>4.0</v>
      </c>
      <c r="H5257" s="2">
        <v>44961.0</v>
      </c>
      <c r="J5257" s="3">
        <f t="shared" si="2"/>
        <v>1</v>
      </c>
      <c r="K5257" s="4">
        <f t="shared" si="3"/>
        <v>4</v>
      </c>
      <c r="L5257" s="4">
        <f t="shared" si="4"/>
        <v>4</v>
      </c>
      <c r="S5257" s="1" t="s">
        <v>5294</v>
      </c>
      <c r="T5257" s="4" t="str">
        <f t="shared" si="5"/>
        <v>Sandwich</v>
      </c>
      <c r="U5257" s="4" t="str">
        <f t="shared" si="6"/>
        <v>UNKNOWN</v>
      </c>
      <c r="V5257" s="4" t="str">
        <f t="shared" si="7"/>
        <v>UNKNOWN</v>
      </c>
      <c r="W5257" s="4">
        <f t="shared" ref="W5257:Y5257" si="5264">IF(OR(J5257 = "ERROR", J5257 = ""), "UNKNOWN", J5257)</f>
        <v>1</v>
      </c>
      <c r="X5257" s="4">
        <f t="shared" si="5264"/>
        <v>4</v>
      </c>
      <c r="Y5257" s="4">
        <f t="shared" si="5264"/>
        <v>4</v>
      </c>
      <c r="Z5257" s="5">
        <f t="shared" si="9"/>
        <v>44961</v>
      </c>
    </row>
    <row r="5258">
      <c r="A5258" s="1" t="s">
        <v>5295</v>
      </c>
      <c r="B5258" s="1" t="s">
        <v>22</v>
      </c>
      <c r="C5258" s="1">
        <v>5.0</v>
      </c>
      <c r="D5258" s="1" t="s">
        <v>25</v>
      </c>
      <c r="E5258" s="1">
        <v>10.0</v>
      </c>
      <c r="H5258" s="2">
        <v>45148.0</v>
      </c>
      <c r="J5258" s="3">
        <f t="shared" si="2"/>
        <v>5</v>
      </c>
      <c r="K5258" s="4">
        <f t="shared" si="3"/>
        <v>2</v>
      </c>
      <c r="L5258" s="4">
        <f t="shared" si="4"/>
        <v>10</v>
      </c>
      <c r="S5258" s="1" t="s">
        <v>5295</v>
      </c>
      <c r="T5258" s="4" t="str">
        <f t="shared" si="5"/>
        <v>Coffee</v>
      </c>
      <c r="U5258" s="4" t="str">
        <f t="shared" si="6"/>
        <v>UNKNOWN</v>
      </c>
      <c r="V5258" s="4" t="str">
        <f t="shared" si="7"/>
        <v>UNKNOWN</v>
      </c>
      <c r="W5258" s="4">
        <f t="shared" ref="W5258:Y5258" si="5265">IF(OR(J5258 = "ERROR", J5258 = ""), "UNKNOWN", J5258)</f>
        <v>5</v>
      </c>
      <c r="X5258" s="4">
        <f t="shared" si="5265"/>
        <v>2</v>
      </c>
      <c r="Y5258" s="4">
        <f t="shared" si="5265"/>
        <v>10</v>
      </c>
      <c r="Z5258" s="5">
        <f t="shared" si="9"/>
        <v>45148</v>
      </c>
    </row>
    <row r="5259">
      <c r="A5259" s="1" t="s">
        <v>5296</v>
      </c>
      <c r="B5259" s="1" t="s">
        <v>32</v>
      </c>
      <c r="C5259" s="1">
        <v>5.0</v>
      </c>
      <c r="D5259" s="1">
        <v>1.0</v>
      </c>
      <c r="E5259" s="1">
        <v>5.0</v>
      </c>
      <c r="F5259" s="1" t="s">
        <v>23</v>
      </c>
      <c r="H5259" s="2">
        <v>45144.0</v>
      </c>
      <c r="J5259" s="3">
        <f t="shared" si="2"/>
        <v>5</v>
      </c>
      <c r="K5259" s="4">
        <f t="shared" si="3"/>
        <v>1</v>
      </c>
      <c r="L5259" s="4">
        <f t="shared" si="4"/>
        <v>5</v>
      </c>
      <c r="S5259" s="1" t="s">
        <v>5296</v>
      </c>
      <c r="T5259" s="4" t="str">
        <f t="shared" si="5"/>
        <v>Cookie</v>
      </c>
      <c r="U5259" s="4" t="str">
        <f t="shared" si="6"/>
        <v>UNKNOWN</v>
      </c>
      <c r="V5259" s="4" t="str">
        <f t="shared" si="7"/>
        <v>Credit Card</v>
      </c>
      <c r="W5259" s="4">
        <f t="shared" ref="W5259:Y5259" si="5266">IF(OR(J5259 = "ERROR", J5259 = ""), "UNKNOWN", J5259)</f>
        <v>5</v>
      </c>
      <c r="X5259" s="4">
        <f t="shared" si="5266"/>
        <v>1</v>
      </c>
      <c r="Y5259" s="4">
        <f t="shared" si="5266"/>
        <v>5</v>
      </c>
      <c r="Z5259" s="5">
        <f t="shared" si="9"/>
        <v>45144</v>
      </c>
    </row>
    <row r="5260">
      <c r="A5260" s="1" t="s">
        <v>5297</v>
      </c>
      <c r="B5260" s="1" t="s">
        <v>22</v>
      </c>
      <c r="C5260" s="1">
        <v>1.0</v>
      </c>
      <c r="D5260" s="1">
        <v>2.0</v>
      </c>
      <c r="E5260" s="1">
        <v>2.0</v>
      </c>
      <c r="F5260" s="1" t="s">
        <v>23</v>
      </c>
      <c r="G5260" s="1" t="s">
        <v>24</v>
      </c>
      <c r="H5260" s="2">
        <v>45188.0</v>
      </c>
      <c r="J5260" s="3">
        <f t="shared" si="2"/>
        <v>1</v>
      </c>
      <c r="K5260" s="4">
        <f t="shared" si="3"/>
        <v>2</v>
      </c>
      <c r="L5260" s="4">
        <f t="shared" si="4"/>
        <v>2</v>
      </c>
      <c r="S5260" s="1" t="s">
        <v>5297</v>
      </c>
      <c r="T5260" s="4" t="str">
        <f t="shared" si="5"/>
        <v>Coffee</v>
      </c>
      <c r="U5260" s="4" t="str">
        <f t="shared" si="6"/>
        <v>Takeaway</v>
      </c>
      <c r="V5260" s="4" t="str">
        <f t="shared" si="7"/>
        <v>Credit Card</v>
      </c>
      <c r="W5260" s="4">
        <f t="shared" ref="W5260:Y5260" si="5267">IF(OR(J5260 = "ERROR", J5260 = ""), "UNKNOWN", J5260)</f>
        <v>1</v>
      </c>
      <c r="X5260" s="4">
        <f t="shared" si="5267"/>
        <v>2</v>
      </c>
      <c r="Y5260" s="4">
        <f t="shared" si="5267"/>
        <v>2</v>
      </c>
      <c r="Z5260" s="5">
        <f t="shared" si="9"/>
        <v>45188</v>
      </c>
    </row>
    <row r="5261">
      <c r="A5261" s="1" t="s">
        <v>5298</v>
      </c>
      <c r="B5261" s="1" t="s">
        <v>55</v>
      </c>
      <c r="C5261" s="1">
        <v>4.0</v>
      </c>
      <c r="D5261" s="1">
        <v>3.0</v>
      </c>
      <c r="E5261" s="1">
        <v>12.0</v>
      </c>
      <c r="H5261" s="2">
        <v>45088.0</v>
      </c>
      <c r="J5261" s="3">
        <f t="shared" si="2"/>
        <v>4</v>
      </c>
      <c r="K5261" s="4">
        <f t="shared" si="3"/>
        <v>3</v>
      </c>
      <c r="L5261" s="4">
        <f t="shared" si="4"/>
        <v>12</v>
      </c>
      <c r="S5261" s="1" t="s">
        <v>5298</v>
      </c>
      <c r="T5261" s="4" t="str">
        <f t="shared" si="5"/>
        <v>Juice</v>
      </c>
      <c r="U5261" s="4" t="str">
        <f t="shared" si="6"/>
        <v>UNKNOWN</v>
      </c>
      <c r="V5261" s="4" t="str">
        <f t="shared" si="7"/>
        <v>UNKNOWN</v>
      </c>
      <c r="W5261" s="4">
        <f t="shared" ref="W5261:Y5261" si="5268">IF(OR(J5261 = "ERROR", J5261 = ""), "UNKNOWN", J5261)</f>
        <v>4</v>
      </c>
      <c r="X5261" s="4">
        <f t="shared" si="5268"/>
        <v>3</v>
      </c>
      <c r="Y5261" s="4">
        <f t="shared" si="5268"/>
        <v>12</v>
      </c>
      <c r="Z5261" s="5">
        <f t="shared" si="9"/>
        <v>45088</v>
      </c>
    </row>
    <row r="5262">
      <c r="A5262" s="1" t="s">
        <v>5299</v>
      </c>
      <c r="B5262" s="1" t="s">
        <v>55</v>
      </c>
      <c r="C5262" s="1">
        <v>5.0</v>
      </c>
      <c r="D5262" s="1">
        <v>3.0</v>
      </c>
      <c r="E5262" s="1">
        <v>15.0</v>
      </c>
      <c r="G5262" s="1" t="s">
        <v>24</v>
      </c>
      <c r="H5262" s="2">
        <v>44953.0</v>
      </c>
      <c r="J5262" s="3">
        <f t="shared" si="2"/>
        <v>5</v>
      </c>
      <c r="K5262" s="4">
        <f t="shared" si="3"/>
        <v>3</v>
      </c>
      <c r="L5262" s="4">
        <f t="shared" si="4"/>
        <v>15</v>
      </c>
      <c r="S5262" s="1" t="s">
        <v>5299</v>
      </c>
      <c r="T5262" s="4" t="str">
        <f t="shared" si="5"/>
        <v>Juice</v>
      </c>
      <c r="U5262" s="4" t="str">
        <f t="shared" si="6"/>
        <v>Takeaway</v>
      </c>
      <c r="V5262" s="4" t="str">
        <f t="shared" si="7"/>
        <v>UNKNOWN</v>
      </c>
      <c r="W5262" s="4">
        <f t="shared" ref="W5262:Y5262" si="5269">IF(OR(J5262 = "ERROR", J5262 = ""), "UNKNOWN", J5262)</f>
        <v>5</v>
      </c>
      <c r="X5262" s="4">
        <f t="shared" si="5269"/>
        <v>3</v>
      </c>
      <c r="Y5262" s="4">
        <f t="shared" si="5269"/>
        <v>15</v>
      </c>
      <c r="Z5262" s="5">
        <f t="shared" si="9"/>
        <v>44953</v>
      </c>
    </row>
    <row r="5263">
      <c r="A5263" s="1" t="s">
        <v>5300</v>
      </c>
      <c r="B5263" s="1" t="s">
        <v>55</v>
      </c>
      <c r="C5263" s="1">
        <v>3.0</v>
      </c>
      <c r="D5263" s="1">
        <v>3.0</v>
      </c>
      <c r="E5263" s="1">
        <v>9.0</v>
      </c>
      <c r="F5263" s="1" t="s">
        <v>39</v>
      </c>
      <c r="H5263" s="6">
        <v>45212.0</v>
      </c>
      <c r="J5263" s="3">
        <f t="shared" si="2"/>
        <v>3</v>
      </c>
      <c r="K5263" s="4">
        <f t="shared" si="3"/>
        <v>3</v>
      </c>
      <c r="L5263" s="4">
        <f t="shared" si="4"/>
        <v>9</v>
      </c>
      <c r="S5263" s="1" t="s">
        <v>5300</v>
      </c>
      <c r="T5263" s="4" t="str">
        <f t="shared" si="5"/>
        <v>Juice</v>
      </c>
      <c r="U5263" s="4" t="str">
        <f t="shared" si="6"/>
        <v>UNKNOWN</v>
      </c>
      <c r="V5263" s="4" t="str">
        <f t="shared" si="7"/>
        <v>Digital Wallet</v>
      </c>
      <c r="W5263" s="4">
        <f t="shared" ref="W5263:Y5263" si="5270">IF(OR(J5263 = "ERROR", J5263 = ""), "UNKNOWN", J5263)</f>
        <v>3</v>
      </c>
      <c r="X5263" s="4">
        <f t="shared" si="5270"/>
        <v>3</v>
      </c>
      <c r="Y5263" s="4">
        <f t="shared" si="5270"/>
        <v>9</v>
      </c>
      <c r="Z5263" s="7">
        <f t="shared" si="9"/>
        <v>45212</v>
      </c>
    </row>
    <row r="5264">
      <c r="A5264" s="1" t="s">
        <v>5301</v>
      </c>
      <c r="B5264" s="1" t="s">
        <v>30</v>
      </c>
      <c r="C5264" s="1">
        <v>5.0</v>
      </c>
      <c r="D5264" s="1">
        <v>4.0</v>
      </c>
      <c r="E5264" s="1">
        <v>20.0</v>
      </c>
      <c r="F5264" s="1" t="s">
        <v>23</v>
      </c>
      <c r="G5264" s="1" t="s">
        <v>24</v>
      </c>
      <c r="H5264" s="2">
        <v>45033.0</v>
      </c>
      <c r="J5264" s="3">
        <f t="shared" si="2"/>
        <v>5</v>
      </c>
      <c r="K5264" s="4">
        <f t="shared" si="3"/>
        <v>4</v>
      </c>
      <c r="L5264" s="4">
        <f t="shared" si="4"/>
        <v>20</v>
      </c>
      <c r="S5264" s="1" t="s">
        <v>5301</v>
      </c>
      <c r="T5264" s="4" t="str">
        <f t="shared" si="5"/>
        <v>UNKNOWN</v>
      </c>
      <c r="U5264" s="4" t="str">
        <f t="shared" si="6"/>
        <v>Takeaway</v>
      </c>
      <c r="V5264" s="4" t="str">
        <f t="shared" si="7"/>
        <v>Credit Card</v>
      </c>
      <c r="W5264" s="4">
        <f t="shared" ref="W5264:Y5264" si="5271">IF(OR(J5264 = "ERROR", J5264 = ""), "UNKNOWN", J5264)</f>
        <v>5</v>
      </c>
      <c r="X5264" s="4">
        <f t="shared" si="5271"/>
        <v>4</v>
      </c>
      <c r="Y5264" s="4">
        <f t="shared" si="5271"/>
        <v>20</v>
      </c>
      <c r="Z5264" s="5">
        <f t="shared" si="9"/>
        <v>45033</v>
      </c>
    </row>
    <row r="5265">
      <c r="A5265" s="1" t="s">
        <v>5302</v>
      </c>
      <c r="B5265" s="1" t="s">
        <v>36</v>
      </c>
      <c r="C5265" s="1" t="s">
        <v>30</v>
      </c>
      <c r="D5265" s="1">
        <v>5.0</v>
      </c>
      <c r="E5265" s="1">
        <v>25.0</v>
      </c>
      <c r="H5265" s="2">
        <v>45162.0</v>
      </c>
      <c r="J5265" s="3">
        <f t="shared" si="2"/>
        <v>5</v>
      </c>
      <c r="K5265" s="4">
        <f t="shared" si="3"/>
        <v>5</v>
      </c>
      <c r="L5265" s="4">
        <f t="shared" si="4"/>
        <v>25</v>
      </c>
      <c r="S5265" s="1" t="s">
        <v>5302</v>
      </c>
      <c r="T5265" s="4" t="str">
        <f t="shared" si="5"/>
        <v>Salad</v>
      </c>
      <c r="U5265" s="4" t="str">
        <f t="shared" si="6"/>
        <v>UNKNOWN</v>
      </c>
      <c r="V5265" s="4" t="str">
        <f t="shared" si="7"/>
        <v>UNKNOWN</v>
      </c>
      <c r="W5265" s="4">
        <f t="shared" ref="W5265:Y5265" si="5272">IF(OR(J5265 = "ERROR", J5265 = ""), "UNKNOWN", J5265)</f>
        <v>5</v>
      </c>
      <c r="X5265" s="4">
        <f t="shared" si="5272"/>
        <v>5</v>
      </c>
      <c r="Y5265" s="4">
        <f t="shared" si="5272"/>
        <v>25</v>
      </c>
      <c r="Z5265" s="5">
        <f t="shared" si="9"/>
        <v>45162</v>
      </c>
    </row>
    <row r="5266">
      <c r="A5266" s="1" t="s">
        <v>5303</v>
      </c>
      <c r="B5266" s="1" t="s">
        <v>41</v>
      </c>
      <c r="C5266" s="1">
        <v>1.0</v>
      </c>
      <c r="D5266" s="1">
        <v>4.0</v>
      </c>
      <c r="E5266" s="1">
        <v>4.0</v>
      </c>
      <c r="F5266" s="1" t="s">
        <v>23</v>
      </c>
      <c r="G5266" s="1" t="s">
        <v>29</v>
      </c>
      <c r="J5266" s="3">
        <f t="shared" si="2"/>
        <v>1</v>
      </c>
      <c r="K5266" s="4">
        <f t="shared" si="3"/>
        <v>4</v>
      </c>
      <c r="L5266" s="4">
        <f t="shared" si="4"/>
        <v>4</v>
      </c>
      <c r="S5266" s="1" t="s">
        <v>5303</v>
      </c>
      <c r="T5266" s="4" t="str">
        <f t="shared" si="5"/>
        <v>Smoothie</v>
      </c>
      <c r="U5266" s="4" t="str">
        <f t="shared" si="6"/>
        <v>In-store</v>
      </c>
      <c r="V5266" s="4" t="str">
        <f t="shared" si="7"/>
        <v>Credit Card</v>
      </c>
      <c r="W5266" s="4">
        <f t="shared" ref="W5266:Y5266" si="5273">IF(OR(J5266 = "ERROR", J5266 = ""), "UNKNOWN", J5266)</f>
        <v>1</v>
      </c>
      <c r="X5266" s="4">
        <f t="shared" si="5273"/>
        <v>4</v>
      </c>
      <c r="Y5266" s="4">
        <f t="shared" si="5273"/>
        <v>4</v>
      </c>
      <c r="Z5266" s="4" t="str">
        <f t="shared" si="9"/>
        <v>UNKNOWN</v>
      </c>
    </row>
    <row r="5267">
      <c r="A5267" s="1" t="s">
        <v>5304</v>
      </c>
      <c r="B5267" s="1" t="s">
        <v>81</v>
      </c>
      <c r="C5267" s="1">
        <v>1.0</v>
      </c>
      <c r="D5267" s="1">
        <v>1.5</v>
      </c>
      <c r="E5267" s="1">
        <v>1.5</v>
      </c>
      <c r="F5267" s="1" t="s">
        <v>30</v>
      </c>
      <c r="H5267" s="2">
        <v>45088.0</v>
      </c>
      <c r="J5267" s="3">
        <f t="shared" si="2"/>
        <v>1</v>
      </c>
      <c r="K5267" s="4">
        <f t="shared" si="3"/>
        <v>1.5</v>
      </c>
      <c r="L5267" s="4">
        <f t="shared" si="4"/>
        <v>1.5</v>
      </c>
      <c r="S5267" s="1" t="s">
        <v>5304</v>
      </c>
      <c r="T5267" s="4" t="str">
        <f t="shared" si="5"/>
        <v>Tea</v>
      </c>
      <c r="U5267" s="4" t="str">
        <f t="shared" si="6"/>
        <v>UNKNOWN</v>
      </c>
      <c r="V5267" s="4" t="str">
        <f t="shared" si="7"/>
        <v>UNKNOWN</v>
      </c>
      <c r="W5267" s="4">
        <f t="shared" ref="W5267:Y5267" si="5274">IF(OR(J5267 = "ERROR", J5267 = ""), "UNKNOWN", J5267)</f>
        <v>1</v>
      </c>
      <c r="X5267" s="4">
        <f t="shared" si="5274"/>
        <v>1.5</v>
      </c>
      <c r="Y5267" s="4">
        <f t="shared" si="5274"/>
        <v>1.5</v>
      </c>
      <c r="Z5267" s="5">
        <f t="shared" si="9"/>
        <v>45088</v>
      </c>
    </row>
    <row r="5268">
      <c r="A5268" s="1" t="s">
        <v>5305</v>
      </c>
      <c r="B5268" s="1" t="s">
        <v>32</v>
      </c>
      <c r="C5268" s="1">
        <v>5.0</v>
      </c>
      <c r="D5268" s="1">
        <v>1.0</v>
      </c>
      <c r="E5268" s="1">
        <v>5.0</v>
      </c>
      <c r="F5268" s="1" t="s">
        <v>28</v>
      </c>
      <c r="H5268" s="2">
        <v>45185.0</v>
      </c>
      <c r="J5268" s="3">
        <f t="shared" si="2"/>
        <v>5</v>
      </c>
      <c r="K5268" s="4">
        <f t="shared" si="3"/>
        <v>1</v>
      </c>
      <c r="L5268" s="4">
        <f t="shared" si="4"/>
        <v>5</v>
      </c>
      <c r="S5268" s="1" t="s">
        <v>5305</v>
      </c>
      <c r="T5268" s="4" t="str">
        <f t="shared" si="5"/>
        <v>Cookie</v>
      </c>
      <c r="U5268" s="4" t="str">
        <f t="shared" si="6"/>
        <v>UNKNOWN</v>
      </c>
      <c r="V5268" s="4" t="str">
        <f t="shared" si="7"/>
        <v>Cash</v>
      </c>
      <c r="W5268" s="4">
        <f t="shared" ref="W5268:Y5268" si="5275">IF(OR(J5268 = "ERROR", J5268 = ""), "UNKNOWN", J5268)</f>
        <v>5</v>
      </c>
      <c r="X5268" s="4">
        <f t="shared" si="5275"/>
        <v>1</v>
      </c>
      <c r="Y5268" s="4">
        <f t="shared" si="5275"/>
        <v>5</v>
      </c>
      <c r="Z5268" s="5">
        <f t="shared" si="9"/>
        <v>45185</v>
      </c>
    </row>
    <row r="5269">
      <c r="A5269" s="1" t="s">
        <v>5306</v>
      </c>
      <c r="B5269" s="1" t="s">
        <v>44</v>
      </c>
      <c r="C5269" s="1">
        <v>5.0</v>
      </c>
      <c r="D5269" s="1">
        <v>4.0</v>
      </c>
      <c r="E5269" s="1" t="s">
        <v>30</v>
      </c>
      <c r="F5269" s="1" t="s">
        <v>30</v>
      </c>
      <c r="G5269" s="1" t="s">
        <v>24</v>
      </c>
      <c r="H5269" s="2">
        <v>45078.0</v>
      </c>
      <c r="J5269" s="3">
        <f t="shared" si="2"/>
        <v>5</v>
      </c>
      <c r="K5269" s="4">
        <f t="shared" si="3"/>
        <v>4</v>
      </c>
      <c r="L5269" s="4">
        <f t="shared" si="4"/>
        <v>20</v>
      </c>
      <c r="S5269" s="1" t="s">
        <v>5306</v>
      </c>
      <c r="T5269" s="4" t="str">
        <f t="shared" si="5"/>
        <v>Sandwich</v>
      </c>
      <c r="U5269" s="4" t="str">
        <f t="shared" si="6"/>
        <v>Takeaway</v>
      </c>
      <c r="V5269" s="4" t="str">
        <f t="shared" si="7"/>
        <v>UNKNOWN</v>
      </c>
      <c r="W5269" s="4">
        <f t="shared" ref="W5269:Y5269" si="5276">IF(OR(J5269 = "ERROR", J5269 = ""), "UNKNOWN", J5269)</f>
        <v>5</v>
      </c>
      <c r="X5269" s="4">
        <f t="shared" si="5276"/>
        <v>4</v>
      </c>
      <c r="Y5269" s="4">
        <f t="shared" si="5276"/>
        <v>20</v>
      </c>
      <c r="Z5269" s="5">
        <f t="shared" si="9"/>
        <v>45078</v>
      </c>
    </row>
    <row r="5270">
      <c r="A5270" s="1" t="s">
        <v>5307</v>
      </c>
      <c r="B5270" s="1" t="s">
        <v>36</v>
      </c>
      <c r="C5270" s="1">
        <v>2.0</v>
      </c>
      <c r="D5270" s="1" t="s">
        <v>25</v>
      </c>
      <c r="E5270" s="1">
        <v>10.0</v>
      </c>
      <c r="F5270" s="1" t="s">
        <v>39</v>
      </c>
      <c r="H5270" s="2">
        <v>44982.0</v>
      </c>
      <c r="J5270" s="3">
        <f t="shared" si="2"/>
        <v>2</v>
      </c>
      <c r="K5270" s="4">
        <f t="shared" si="3"/>
        <v>5</v>
      </c>
      <c r="L5270" s="4">
        <f t="shared" si="4"/>
        <v>10</v>
      </c>
      <c r="S5270" s="1" t="s">
        <v>5307</v>
      </c>
      <c r="T5270" s="4" t="str">
        <f t="shared" si="5"/>
        <v>Salad</v>
      </c>
      <c r="U5270" s="4" t="str">
        <f t="shared" si="6"/>
        <v>UNKNOWN</v>
      </c>
      <c r="V5270" s="4" t="str">
        <f t="shared" si="7"/>
        <v>Digital Wallet</v>
      </c>
      <c r="W5270" s="4">
        <f t="shared" ref="W5270:Y5270" si="5277">IF(OR(J5270 = "ERROR", J5270 = ""), "UNKNOWN", J5270)</f>
        <v>2</v>
      </c>
      <c r="X5270" s="4">
        <f t="shared" si="5277"/>
        <v>5</v>
      </c>
      <c r="Y5270" s="4">
        <f t="shared" si="5277"/>
        <v>10</v>
      </c>
      <c r="Z5270" s="5">
        <f t="shared" si="9"/>
        <v>44982</v>
      </c>
    </row>
    <row r="5271">
      <c r="A5271" s="1" t="s">
        <v>5308</v>
      </c>
      <c r="B5271" s="1" t="s">
        <v>27</v>
      </c>
      <c r="C5271" s="1">
        <v>1.0</v>
      </c>
      <c r="D5271" s="1">
        <v>3.0</v>
      </c>
      <c r="E5271" s="1">
        <v>3.0</v>
      </c>
      <c r="H5271" s="6">
        <v>45259.0</v>
      </c>
      <c r="J5271" s="3">
        <f t="shared" si="2"/>
        <v>1</v>
      </c>
      <c r="K5271" s="4">
        <f t="shared" si="3"/>
        <v>3</v>
      </c>
      <c r="L5271" s="4">
        <f t="shared" si="4"/>
        <v>3</v>
      </c>
      <c r="S5271" s="1" t="s">
        <v>5308</v>
      </c>
      <c r="T5271" s="4" t="str">
        <f t="shared" si="5"/>
        <v>Cake</v>
      </c>
      <c r="U5271" s="4" t="str">
        <f t="shared" si="6"/>
        <v>UNKNOWN</v>
      </c>
      <c r="V5271" s="4" t="str">
        <f t="shared" si="7"/>
        <v>UNKNOWN</v>
      </c>
      <c r="W5271" s="4">
        <f t="shared" ref="W5271:Y5271" si="5278">IF(OR(J5271 = "ERROR", J5271 = ""), "UNKNOWN", J5271)</f>
        <v>1</v>
      </c>
      <c r="X5271" s="4">
        <f t="shared" si="5278"/>
        <v>3</v>
      </c>
      <c r="Y5271" s="4">
        <f t="shared" si="5278"/>
        <v>3</v>
      </c>
      <c r="Z5271" s="7">
        <f t="shared" si="9"/>
        <v>45259</v>
      </c>
    </row>
    <row r="5272">
      <c r="A5272" s="1" t="s">
        <v>5309</v>
      </c>
      <c r="B5272" s="1" t="s">
        <v>41</v>
      </c>
      <c r="C5272" s="1">
        <v>5.0</v>
      </c>
      <c r="D5272" s="1">
        <v>4.0</v>
      </c>
      <c r="E5272" s="1">
        <v>20.0</v>
      </c>
      <c r="F5272" s="1" t="s">
        <v>39</v>
      </c>
      <c r="G5272" s="1" t="s">
        <v>25</v>
      </c>
      <c r="H5272" s="2">
        <v>45069.0</v>
      </c>
      <c r="J5272" s="3">
        <f t="shared" si="2"/>
        <v>5</v>
      </c>
      <c r="K5272" s="4">
        <f t="shared" si="3"/>
        <v>4</v>
      </c>
      <c r="L5272" s="4">
        <f t="shared" si="4"/>
        <v>20</v>
      </c>
      <c r="S5272" s="1" t="s">
        <v>5309</v>
      </c>
      <c r="T5272" s="4" t="str">
        <f t="shared" si="5"/>
        <v>Smoothie</v>
      </c>
      <c r="U5272" s="4" t="str">
        <f t="shared" si="6"/>
        <v>UNKNOWN</v>
      </c>
      <c r="V5272" s="4" t="str">
        <f t="shared" si="7"/>
        <v>Digital Wallet</v>
      </c>
      <c r="W5272" s="4">
        <f t="shared" ref="W5272:Y5272" si="5279">IF(OR(J5272 = "ERROR", J5272 = ""), "UNKNOWN", J5272)</f>
        <v>5</v>
      </c>
      <c r="X5272" s="4">
        <f t="shared" si="5279"/>
        <v>4</v>
      </c>
      <c r="Y5272" s="4">
        <f t="shared" si="5279"/>
        <v>20</v>
      </c>
      <c r="Z5272" s="5">
        <f t="shared" si="9"/>
        <v>45069</v>
      </c>
    </row>
    <row r="5273">
      <c r="A5273" s="1" t="s">
        <v>5310</v>
      </c>
      <c r="B5273" s="1" t="s">
        <v>36</v>
      </c>
      <c r="C5273" s="1">
        <v>3.0</v>
      </c>
      <c r="D5273" s="1">
        <v>5.0</v>
      </c>
      <c r="E5273" s="1">
        <v>15.0</v>
      </c>
      <c r="F5273" s="1" t="s">
        <v>28</v>
      </c>
      <c r="H5273" s="2">
        <v>45263.0</v>
      </c>
      <c r="J5273" s="3">
        <f t="shared" si="2"/>
        <v>3</v>
      </c>
      <c r="K5273" s="4">
        <f t="shared" si="3"/>
        <v>5</v>
      </c>
      <c r="L5273" s="4">
        <f t="shared" si="4"/>
        <v>15</v>
      </c>
      <c r="S5273" s="1" t="s">
        <v>5310</v>
      </c>
      <c r="T5273" s="4" t="str">
        <f t="shared" si="5"/>
        <v>Salad</v>
      </c>
      <c r="U5273" s="4" t="str">
        <f t="shared" si="6"/>
        <v>UNKNOWN</v>
      </c>
      <c r="V5273" s="4" t="str">
        <f t="shared" si="7"/>
        <v>Cash</v>
      </c>
      <c r="W5273" s="4">
        <f t="shared" ref="W5273:Y5273" si="5280">IF(OR(J5273 = "ERROR", J5273 = ""), "UNKNOWN", J5273)</f>
        <v>3</v>
      </c>
      <c r="X5273" s="4">
        <f t="shared" si="5280"/>
        <v>5</v>
      </c>
      <c r="Y5273" s="4">
        <f t="shared" si="5280"/>
        <v>15</v>
      </c>
      <c r="Z5273" s="5">
        <f t="shared" si="9"/>
        <v>45263</v>
      </c>
    </row>
    <row r="5274">
      <c r="A5274" s="1" t="s">
        <v>5311</v>
      </c>
      <c r="B5274" s="1" t="s">
        <v>41</v>
      </c>
      <c r="C5274" s="1">
        <v>5.0</v>
      </c>
      <c r="D5274" s="1">
        <v>4.0</v>
      </c>
      <c r="E5274" s="1">
        <v>20.0</v>
      </c>
      <c r="G5274" s="1" t="s">
        <v>24</v>
      </c>
      <c r="H5274" s="2">
        <v>44959.0</v>
      </c>
      <c r="J5274" s="3">
        <f t="shared" si="2"/>
        <v>5</v>
      </c>
      <c r="K5274" s="4">
        <f t="shared" si="3"/>
        <v>4</v>
      </c>
      <c r="L5274" s="4">
        <f t="shared" si="4"/>
        <v>20</v>
      </c>
      <c r="S5274" s="1" t="s">
        <v>5311</v>
      </c>
      <c r="T5274" s="4" t="str">
        <f t="shared" si="5"/>
        <v>Smoothie</v>
      </c>
      <c r="U5274" s="4" t="str">
        <f t="shared" si="6"/>
        <v>Takeaway</v>
      </c>
      <c r="V5274" s="4" t="str">
        <f t="shared" si="7"/>
        <v>UNKNOWN</v>
      </c>
      <c r="W5274" s="4">
        <f t="shared" ref="W5274:Y5274" si="5281">IF(OR(J5274 = "ERROR", J5274 = ""), "UNKNOWN", J5274)</f>
        <v>5</v>
      </c>
      <c r="X5274" s="4">
        <f t="shared" si="5281"/>
        <v>4</v>
      </c>
      <c r="Y5274" s="4">
        <f t="shared" si="5281"/>
        <v>20</v>
      </c>
      <c r="Z5274" s="5">
        <f t="shared" si="9"/>
        <v>44959</v>
      </c>
    </row>
    <row r="5275">
      <c r="A5275" s="1" t="s">
        <v>5312</v>
      </c>
      <c r="B5275" s="1" t="s">
        <v>22</v>
      </c>
      <c r="C5275" s="1">
        <v>2.0</v>
      </c>
      <c r="D5275" s="1">
        <v>2.0</v>
      </c>
      <c r="E5275" s="1">
        <v>4.0</v>
      </c>
      <c r="F5275" s="1" t="s">
        <v>39</v>
      </c>
      <c r="G5275" s="1" t="s">
        <v>29</v>
      </c>
      <c r="H5275" s="2">
        <v>45017.0</v>
      </c>
      <c r="J5275" s="3">
        <f t="shared" si="2"/>
        <v>2</v>
      </c>
      <c r="K5275" s="4">
        <f t="shared" si="3"/>
        <v>2</v>
      </c>
      <c r="L5275" s="4">
        <f t="shared" si="4"/>
        <v>4</v>
      </c>
      <c r="S5275" s="1" t="s">
        <v>5312</v>
      </c>
      <c r="T5275" s="4" t="str">
        <f t="shared" si="5"/>
        <v>Coffee</v>
      </c>
      <c r="U5275" s="4" t="str">
        <f t="shared" si="6"/>
        <v>In-store</v>
      </c>
      <c r="V5275" s="4" t="str">
        <f t="shared" si="7"/>
        <v>Digital Wallet</v>
      </c>
      <c r="W5275" s="4">
        <f t="shared" ref="W5275:Y5275" si="5282">IF(OR(J5275 = "ERROR", J5275 = ""), "UNKNOWN", J5275)</f>
        <v>2</v>
      </c>
      <c r="X5275" s="4">
        <f t="shared" si="5282"/>
        <v>2</v>
      </c>
      <c r="Y5275" s="4">
        <f t="shared" si="5282"/>
        <v>4</v>
      </c>
      <c r="Z5275" s="5">
        <f t="shared" si="9"/>
        <v>45017</v>
      </c>
    </row>
    <row r="5276">
      <c r="A5276" s="1" t="s">
        <v>5313</v>
      </c>
      <c r="B5276" s="1" t="s">
        <v>44</v>
      </c>
      <c r="C5276" s="1">
        <v>3.0</v>
      </c>
      <c r="D5276" s="1">
        <v>4.0</v>
      </c>
      <c r="E5276" s="1">
        <v>12.0</v>
      </c>
      <c r="F5276" s="1" t="s">
        <v>23</v>
      </c>
      <c r="G5276" s="1" t="s">
        <v>29</v>
      </c>
      <c r="H5276" s="2">
        <v>45095.0</v>
      </c>
      <c r="J5276" s="3">
        <f t="shared" si="2"/>
        <v>3</v>
      </c>
      <c r="K5276" s="4">
        <f t="shared" si="3"/>
        <v>4</v>
      </c>
      <c r="L5276" s="4">
        <f t="shared" si="4"/>
        <v>12</v>
      </c>
      <c r="S5276" s="1" t="s">
        <v>5313</v>
      </c>
      <c r="T5276" s="4" t="str">
        <f t="shared" si="5"/>
        <v>Sandwich</v>
      </c>
      <c r="U5276" s="4" t="str">
        <f t="shared" si="6"/>
        <v>In-store</v>
      </c>
      <c r="V5276" s="4" t="str">
        <f t="shared" si="7"/>
        <v>Credit Card</v>
      </c>
      <c r="W5276" s="4">
        <f t="shared" ref="W5276:Y5276" si="5283">IF(OR(J5276 = "ERROR", J5276 = ""), "UNKNOWN", J5276)</f>
        <v>3</v>
      </c>
      <c r="X5276" s="4">
        <f t="shared" si="5283"/>
        <v>4</v>
      </c>
      <c r="Y5276" s="4">
        <f t="shared" si="5283"/>
        <v>12</v>
      </c>
      <c r="Z5276" s="5">
        <f t="shared" si="9"/>
        <v>45095</v>
      </c>
    </row>
    <row r="5277">
      <c r="A5277" s="1" t="s">
        <v>5314</v>
      </c>
      <c r="B5277" s="1" t="s">
        <v>81</v>
      </c>
      <c r="C5277" s="1">
        <v>2.0</v>
      </c>
      <c r="D5277" s="1" t="s">
        <v>30</v>
      </c>
      <c r="E5277" s="1">
        <v>3.0</v>
      </c>
      <c r="F5277" s="1" t="s">
        <v>39</v>
      </c>
      <c r="G5277" s="1" t="s">
        <v>25</v>
      </c>
      <c r="H5277" s="6">
        <v>45222.0</v>
      </c>
      <c r="J5277" s="3">
        <f t="shared" si="2"/>
        <v>2</v>
      </c>
      <c r="K5277" s="4">
        <f t="shared" si="3"/>
        <v>1.5</v>
      </c>
      <c r="L5277" s="4">
        <f t="shared" si="4"/>
        <v>3</v>
      </c>
      <c r="S5277" s="1" t="s">
        <v>5314</v>
      </c>
      <c r="T5277" s="4" t="str">
        <f t="shared" si="5"/>
        <v>Tea</v>
      </c>
      <c r="U5277" s="4" t="str">
        <f t="shared" si="6"/>
        <v>UNKNOWN</v>
      </c>
      <c r="V5277" s="4" t="str">
        <f t="shared" si="7"/>
        <v>Digital Wallet</v>
      </c>
      <c r="W5277" s="4">
        <f t="shared" ref="W5277:Y5277" si="5284">IF(OR(J5277 = "ERROR", J5277 = ""), "UNKNOWN", J5277)</f>
        <v>2</v>
      </c>
      <c r="X5277" s="4">
        <f t="shared" si="5284"/>
        <v>1.5</v>
      </c>
      <c r="Y5277" s="4">
        <f t="shared" si="5284"/>
        <v>3</v>
      </c>
      <c r="Z5277" s="7">
        <f t="shared" si="9"/>
        <v>45222</v>
      </c>
    </row>
    <row r="5278">
      <c r="A5278" s="1" t="s">
        <v>5315</v>
      </c>
      <c r="B5278" s="1" t="s">
        <v>27</v>
      </c>
      <c r="C5278" s="1">
        <v>5.0</v>
      </c>
      <c r="D5278" s="1" t="s">
        <v>30</v>
      </c>
      <c r="E5278" s="1">
        <v>15.0</v>
      </c>
      <c r="G5278" s="1" t="s">
        <v>29</v>
      </c>
      <c r="H5278" s="2">
        <v>45145.0</v>
      </c>
      <c r="J5278" s="3">
        <f t="shared" si="2"/>
        <v>5</v>
      </c>
      <c r="K5278" s="4">
        <f t="shared" si="3"/>
        <v>3</v>
      </c>
      <c r="L5278" s="4">
        <f t="shared" si="4"/>
        <v>15</v>
      </c>
      <c r="S5278" s="1" t="s">
        <v>5315</v>
      </c>
      <c r="T5278" s="4" t="str">
        <f t="shared" si="5"/>
        <v>Cake</v>
      </c>
      <c r="U5278" s="4" t="str">
        <f t="shared" si="6"/>
        <v>In-store</v>
      </c>
      <c r="V5278" s="4" t="str">
        <f t="shared" si="7"/>
        <v>UNKNOWN</v>
      </c>
      <c r="W5278" s="4">
        <f t="shared" ref="W5278:Y5278" si="5285">IF(OR(J5278 = "ERROR", J5278 = ""), "UNKNOWN", J5278)</f>
        <v>5</v>
      </c>
      <c r="X5278" s="4">
        <f t="shared" si="5285"/>
        <v>3</v>
      </c>
      <c r="Y5278" s="4">
        <f t="shared" si="5285"/>
        <v>15</v>
      </c>
      <c r="Z5278" s="5">
        <f t="shared" si="9"/>
        <v>45145</v>
      </c>
    </row>
    <row r="5279">
      <c r="A5279" s="1" t="s">
        <v>5316</v>
      </c>
      <c r="B5279" s="1" t="s">
        <v>55</v>
      </c>
      <c r="C5279" s="1">
        <v>2.0</v>
      </c>
      <c r="D5279" s="1">
        <v>3.0</v>
      </c>
      <c r="E5279" s="1">
        <v>6.0</v>
      </c>
      <c r="F5279" s="1" t="s">
        <v>28</v>
      </c>
      <c r="G5279" s="1" t="s">
        <v>30</v>
      </c>
      <c r="H5279" s="2">
        <v>45077.0</v>
      </c>
      <c r="J5279" s="3">
        <f t="shared" si="2"/>
        <v>2</v>
      </c>
      <c r="K5279" s="4">
        <f t="shared" si="3"/>
        <v>3</v>
      </c>
      <c r="L5279" s="4">
        <f t="shared" si="4"/>
        <v>6</v>
      </c>
      <c r="S5279" s="1" t="s">
        <v>5316</v>
      </c>
      <c r="T5279" s="4" t="str">
        <f t="shared" si="5"/>
        <v>Juice</v>
      </c>
      <c r="U5279" s="4" t="str">
        <f t="shared" si="6"/>
        <v>UNKNOWN</v>
      </c>
      <c r="V5279" s="4" t="str">
        <f t="shared" si="7"/>
        <v>Cash</v>
      </c>
      <c r="W5279" s="4">
        <f t="shared" ref="W5279:Y5279" si="5286">IF(OR(J5279 = "ERROR", J5279 = ""), "UNKNOWN", J5279)</f>
        <v>2</v>
      </c>
      <c r="X5279" s="4">
        <f t="shared" si="5286"/>
        <v>3</v>
      </c>
      <c r="Y5279" s="4">
        <f t="shared" si="5286"/>
        <v>6</v>
      </c>
      <c r="Z5279" s="5">
        <f t="shared" si="9"/>
        <v>45077</v>
      </c>
    </row>
    <row r="5280">
      <c r="A5280" s="1" t="s">
        <v>5317</v>
      </c>
      <c r="B5280" s="1" t="s">
        <v>27</v>
      </c>
      <c r="C5280" s="1">
        <v>4.0</v>
      </c>
      <c r="D5280" s="1">
        <v>3.0</v>
      </c>
      <c r="E5280" s="1">
        <v>12.0</v>
      </c>
      <c r="F5280" s="1" t="s">
        <v>39</v>
      </c>
      <c r="G5280" s="1" t="s">
        <v>24</v>
      </c>
      <c r="H5280" s="2">
        <v>45150.0</v>
      </c>
      <c r="J5280" s="3">
        <f t="shared" si="2"/>
        <v>4</v>
      </c>
      <c r="K5280" s="4">
        <f t="shared" si="3"/>
        <v>3</v>
      </c>
      <c r="L5280" s="4">
        <f t="shared" si="4"/>
        <v>12</v>
      </c>
      <c r="S5280" s="1" t="s">
        <v>5317</v>
      </c>
      <c r="T5280" s="4" t="str">
        <f t="shared" si="5"/>
        <v>Cake</v>
      </c>
      <c r="U5280" s="4" t="str">
        <f t="shared" si="6"/>
        <v>Takeaway</v>
      </c>
      <c r="V5280" s="4" t="str">
        <f t="shared" si="7"/>
        <v>Digital Wallet</v>
      </c>
      <c r="W5280" s="4">
        <f t="shared" ref="W5280:Y5280" si="5287">IF(OR(J5280 = "ERROR", J5280 = ""), "UNKNOWN", J5280)</f>
        <v>4</v>
      </c>
      <c r="X5280" s="4">
        <f t="shared" si="5287"/>
        <v>3</v>
      </c>
      <c r="Y5280" s="4">
        <f t="shared" si="5287"/>
        <v>12</v>
      </c>
      <c r="Z5280" s="5">
        <f t="shared" si="9"/>
        <v>45150</v>
      </c>
    </row>
    <row r="5281">
      <c r="A5281" s="1" t="s">
        <v>5318</v>
      </c>
      <c r="B5281" s="1" t="s">
        <v>81</v>
      </c>
      <c r="C5281" s="1">
        <v>4.0</v>
      </c>
      <c r="E5281" s="1">
        <v>6.0</v>
      </c>
      <c r="F5281" s="1" t="s">
        <v>39</v>
      </c>
      <c r="H5281" s="2">
        <v>44943.0</v>
      </c>
      <c r="J5281" s="3">
        <f t="shared" si="2"/>
        <v>4</v>
      </c>
      <c r="K5281" s="4">
        <f t="shared" si="3"/>
        <v>1.5</v>
      </c>
      <c r="L5281" s="4">
        <f t="shared" si="4"/>
        <v>6</v>
      </c>
      <c r="S5281" s="1" t="s">
        <v>5318</v>
      </c>
      <c r="T5281" s="4" t="str">
        <f t="shared" si="5"/>
        <v>Tea</v>
      </c>
      <c r="U5281" s="4" t="str">
        <f t="shared" si="6"/>
        <v>UNKNOWN</v>
      </c>
      <c r="V5281" s="4" t="str">
        <f t="shared" si="7"/>
        <v>Digital Wallet</v>
      </c>
      <c r="W5281" s="4">
        <f t="shared" ref="W5281:Y5281" si="5288">IF(OR(J5281 = "ERROR", J5281 = ""), "UNKNOWN", J5281)</f>
        <v>4</v>
      </c>
      <c r="X5281" s="4">
        <f t="shared" si="5288"/>
        <v>1.5</v>
      </c>
      <c r="Y5281" s="4">
        <f t="shared" si="5288"/>
        <v>6</v>
      </c>
      <c r="Z5281" s="5">
        <f t="shared" si="9"/>
        <v>44943</v>
      </c>
    </row>
    <row r="5282">
      <c r="A5282" s="1" t="s">
        <v>5319</v>
      </c>
      <c r="B5282" s="1" t="s">
        <v>27</v>
      </c>
      <c r="C5282" s="1">
        <v>3.0</v>
      </c>
      <c r="D5282" s="1">
        <v>3.0</v>
      </c>
      <c r="E5282" s="1">
        <v>9.0</v>
      </c>
      <c r="H5282" s="2">
        <v>45173.0</v>
      </c>
      <c r="J5282" s="3">
        <f t="shared" si="2"/>
        <v>3</v>
      </c>
      <c r="K5282" s="4">
        <f t="shared" si="3"/>
        <v>3</v>
      </c>
      <c r="L5282" s="4">
        <f t="shared" si="4"/>
        <v>9</v>
      </c>
      <c r="S5282" s="1" t="s">
        <v>5319</v>
      </c>
      <c r="T5282" s="4" t="str">
        <f t="shared" si="5"/>
        <v>Cake</v>
      </c>
      <c r="U5282" s="4" t="str">
        <f t="shared" si="6"/>
        <v>UNKNOWN</v>
      </c>
      <c r="V5282" s="4" t="str">
        <f t="shared" si="7"/>
        <v>UNKNOWN</v>
      </c>
      <c r="W5282" s="4">
        <f t="shared" ref="W5282:Y5282" si="5289">IF(OR(J5282 = "ERROR", J5282 = ""), "UNKNOWN", J5282)</f>
        <v>3</v>
      </c>
      <c r="X5282" s="4">
        <f t="shared" si="5289"/>
        <v>3</v>
      </c>
      <c r="Y5282" s="4">
        <f t="shared" si="5289"/>
        <v>9</v>
      </c>
      <c r="Z5282" s="5">
        <f t="shared" si="9"/>
        <v>45173</v>
      </c>
    </row>
    <row r="5283">
      <c r="A5283" s="1" t="s">
        <v>5320</v>
      </c>
      <c r="B5283" s="1" t="s">
        <v>32</v>
      </c>
      <c r="C5283" s="1">
        <v>4.0</v>
      </c>
      <c r="D5283" s="1">
        <v>1.0</v>
      </c>
      <c r="E5283" s="1">
        <v>4.0</v>
      </c>
      <c r="F5283" s="1" t="s">
        <v>39</v>
      </c>
      <c r="G5283" s="1" t="s">
        <v>24</v>
      </c>
      <c r="H5283" s="2">
        <v>45191.0</v>
      </c>
      <c r="J5283" s="3">
        <f t="shared" si="2"/>
        <v>4</v>
      </c>
      <c r="K5283" s="4">
        <f t="shared" si="3"/>
        <v>1</v>
      </c>
      <c r="L5283" s="4">
        <f t="shared" si="4"/>
        <v>4</v>
      </c>
      <c r="S5283" s="1" t="s">
        <v>5320</v>
      </c>
      <c r="T5283" s="4" t="str">
        <f t="shared" si="5"/>
        <v>Cookie</v>
      </c>
      <c r="U5283" s="4" t="str">
        <f t="shared" si="6"/>
        <v>Takeaway</v>
      </c>
      <c r="V5283" s="4" t="str">
        <f t="shared" si="7"/>
        <v>Digital Wallet</v>
      </c>
      <c r="W5283" s="4">
        <f t="shared" ref="W5283:Y5283" si="5290">IF(OR(J5283 = "ERROR", J5283 = ""), "UNKNOWN", J5283)</f>
        <v>4</v>
      </c>
      <c r="X5283" s="4">
        <f t="shared" si="5290"/>
        <v>1</v>
      </c>
      <c r="Y5283" s="4">
        <f t="shared" si="5290"/>
        <v>4</v>
      </c>
      <c r="Z5283" s="5">
        <f t="shared" si="9"/>
        <v>45191</v>
      </c>
    </row>
    <row r="5284">
      <c r="A5284" s="1" t="s">
        <v>5321</v>
      </c>
      <c r="B5284" s="1" t="s">
        <v>32</v>
      </c>
      <c r="C5284" s="1">
        <v>4.0</v>
      </c>
      <c r="D5284" s="1">
        <v>1.0</v>
      </c>
      <c r="E5284" s="1">
        <v>4.0</v>
      </c>
      <c r="F5284" s="1" t="s">
        <v>39</v>
      </c>
      <c r="G5284" s="1" t="s">
        <v>29</v>
      </c>
      <c r="H5284" s="1" t="s">
        <v>25</v>
      </c>
      <c r="J5284" s="3">
        <f t="shared" si="2"/>
        <v>4</v>
      </c>
      <c r="K5284" s="4">
        <f t="shared" si="3"/>
        <v>1</v>
      </c>
      <c r="L5284" s="4">
        <f t="shared" si="4"/>
        <v>4</v>
      </c>
      <c r="S5284" s="1" t="s">
        <v>5321</v>
      </c>
      <c r="T5284" s="4" t="str">
        <f t="shared" si="5"/>
        <v>Cookie</v>
      </c>
      <c r="U5284" s="4" t="str">
        <f t="shared" si="6"/>
        <v>In-store</v>
      </c>
      <c r="V5284" s="4" t="str">
        <f t="shared" si="7"/>
        <v>Digital Wallet</v>
      </c>
      <c r="W5284" s="4">
        <f t="shared" ref="W5284:Y5284" si="5291">IF(OR(J5284 = "ERROR", J5284 = ""), "UNKNOWN", J5284)</f>
        <v>4</v>
      </c>
      <c r="X5284" s="4">
        <f t="shared" si="5291"/>
        <v>1</v>
      </c>
      <c r="Y5284" s="4">
        <f t="shared" si="5291"/>
        <v>4</v>
      </c>
      <c r="Z5284" s="4" t="str">
        <f t="shared" si="9"/>
        <v>UNKNOWN</v>
      </c>
    </row>
    <row r="5285">
      <c r="A5285" s="1" t="s">
        <v>5322</v>
      </c>
      <c r="B5285" s="1" t="s">
        <v>22</v>
      </c>
      <c r="C5285" s="1">
        <v>1.0</v>
      </c>
      <c r="D5285" s="1">
        <v>2.0</v>
      </c>
      <c r="E5285" s="1">
        <v>2.0</v>
      </c>
      <c r="F5285" s="1" t="s">
        <v>23</v>
      </c>
      <c r="G5285" s="1" t="s">
        <v>29</v>
      </c>
      <c r="H5285" s="6">
        <v>45254.0</v>
      </c>
      <c r="J5285" s="3">
        <f t="shared" si="2"/>
        <v>1</v>
      </c>
      <c r="K5285" s="4">
        <f t="shared" si="3"/>
        <v>2</v>
      </c>
      <c r="L5285" s="4">
        <f t="shared" si="4"/>
        <v>2</v>
      </c>
      <c r="S5285" s="1" t="s">
        <v>5322</v>
      </c>
      <c r="T5285" s="4" t="str">
        <f t="shared" si="5"/>
        <v>Coffee</v>
      </c>
      <c r="U5285" s="4" t="str">
        <f t="shared" si="6"/>
        <v>In-store</v>
      </c>
      <c r="V5285" s="4" t="str">
        <f t="shared" si="7"/>
        <v>Credit Card</v>
      </c>
      <c r="W5285" s="4">
        <f t="shared" ref="W5285:Y5285" si="5292">IF(OR(J5285 = "ERROR", J5285 = ""), "UNKNOWN", J5285)</f>
        <v>1</v>
      </c>
      <c r="X5285" s="4">
        <f t="shared" si="5292"/>
        <v>2</v>
      </c>
      <c r="Y5285" s="4">
        <f t="shared" si="5292"/>
        <v>2</v>
      </c>
      <c r="Z5285" s="7">
        <f t="shared" si="9"/>
        <v>45254</v>
      </c>
    </row>
    <row r="5286">
      <c r="A5286" s="1" t="s">
        <v>5323</v>
      </c>
      <c r="B5286" s="1" t="s">
        <v>36</v>
      </c>
      <c r="C5286" s="1">
        <v>5.0</v>
      </c>
      <c r="D5286" s="1">
        <v>5.0</v>
      </c>
      <c r="E5286" s="1">
        <v>25.0</v>
      </c>
      <c r="F5286" s="1" t="s">
        <v>25</v>
      </c>
      <c r="G5286" s="1" t="s">
        <v>24</v>
      </c>
      <c r="H5286" s="2">
        <v>45082.0</v>
      </c>
      <c r="J5286" s="3">
        <f t="shared" si="2"/>
        <v>5</v>
      </c>
      <c r="K5286" s="4">
        <f t="shared" si="3"/>
        <v>5</v>
      </c>
      <c r="L5286" s="4">
        <f t="shared" si="4"/>
        <v>25</v>
      </c>
      <c r="S5286" s="1" t="s">
        <v>5323</v>
      </c>
      <c r="T5286" s="4" t="str">
        <f t="shared" si="5"/>
        <v>Salad</v>
      </c>
      <c r="U5286" s="4" t="str">
        <f t="shared" si="6"/>
        <v>Takeaway</v>
      </c>
      <c r="V5286" s="4" t="str">
        <f t="shared" si="7"/>
        <v>UNKNOWN</v>
      </c>
      <c r="W5286" s="4">
        <f t="shared" ref="W5286:Y5286" si="5293">IF(OR(J5286 = "ERROR", J5286 = ""), "UNKNOWN", J5286)</f>
        <v>5</v>
      </c>
      <c r="X5286" s="4">
        <f t="shared" si="5293"/>
        <v>5</v>
      </c>
      <c r="Y5286" s="4">
        <f t="shared" si="5293"/>
        <v>25</v>
      </c>
      <c r="Z5286" s="5">
        <f t="shared" si="9"/>
        <v>45082</v>
      </c>
    </row>
    <row r="5287">
      <c r="A5287" s="1" t="s">
        <v>5324</v>
      </c>
      <c r="B5287" s="1" t="s">
        <v>81</v>
      </c>
      <c r="C5287" s="1">
        <v>2.0</v>
      </c>
      <c r="D5287" s="1">
        <v>1.5</v>
      </c>
      <c r="E5287" s="1">
        <v>3.0</v>
      </c>
      <c r="F5287" s="1" t="s">
        <v>30</v>
      </c>
      <c r="H5287" s="1" t="s">
        <v>25</v>
      </c>
      <c r="J5287" s="3">
        <f t="shared" si="2"/>
        <v>2</v>
      </c>
      <c r="K5287" s="4">
        <f t="shared" si="3"/>
        <v>1.5</v>
      </c>
      <c r="L5287" s="4">
        <f t="shared" si="4"/>
        <v>3</v>
      </c>
      <c r="S5287" s="1" t="s">
        <v>5324</v>
      </c>
      <c r="T5287" s="4" t="str">
        <f t="shared" si="5"/>
        <v>Tea</v>
      </c>
      <c r="U5287" s="4" t="str">
        <f t="shared" si="6"/>
        <v>UNKNOWN</v>
      </c>
      <c r="V5287" s="4" t="str">
        <f t="shared" si="7"/>
        <v>UNKNOWN</v>
      </c>
      <c r="W5287" s="4">
        <f t="shared" ref="W5287:Y5287" si="5294">IF(OR(J5287 = "ERROR", J5287 = ""), "UNKNOWN", J5287)</f>
        <v>2</v>
      </c>
      <c r="X5287" s="4">
        <f t="shared" si="5294"/>
        <v>1.5</v>
      </c>
      <c r="Y5287" s="4">
        <f t="shared" si="5294"/>
        <v>3</v>
      </c>
      <c r="Z5287" s="4" t="str">
        <f t="shared" si="9"/>
        <v>UNKNOWN</v>
      </c>
    </row>
    <row r="5288">
      <c r="A5288" s="1" t="s">
        <v>5325</v>
      </c>
      <c r="B5288" s="1" t="s">
        <v>27</v>
      </c>
      <c r="C5288" s="1">
        <v>5.0</v>
      </c>
      <c r="D5288" s="1">
        <v>3.0</v>
      </c>
      <c r="E5288" s="1">
        <v>15.0</v>
      </c>
      <c r="F5288" s="1" t="s">
        <v>39</v>
      </c>
      <c r="G5288" s="1" t="s">
        <v>24</v>
      </c>
      <c r="H5288" s="2">
        <v>45062.0</v>
      </c>
      <c r="J5288" s="3">
        <f t="shared" si="2"/>
        <v>5</v>
      </c>
      <c r="K5288" s="4">
        <f t="shared" si="3"/>
        <v>3</v>
      </c>
      <c r="L5288" s="4">
        <f t="shared" si="4"/>
        <v>15</v>
      </c>
      <c r="S5288" s="1" t="s">
        <v>5325</v>
      </c>
      <c r="T5288" s="4" t="str">
        <f t="shared" si="5"/>
        <v>Cake</v>
      </c>
      <c r="U5288" s="4" t="str">
        <f t="shared" si="6"/>
        <v>Takeaway</v>
      </c>
      <c r="V5288" s="4" t="str">
        <f t="shared" si="7"/>
        <v>Digital Wallet</v>
      </c>
      <c r="W5288" s="4">
        <f t="shared" ref="W5288:Y5288" si="5295">IF(OR(J5288 = "ERROR", J5288 = ""), "UNKNOWN", J5288)</f>
        <v>5</v>
      </c>
      <c r="X5288" s="4">
        <f t="shared" si="5295"/>
        <v>3</v>
      </c>
      <c r="Y5288" s="4">
        <f t="shared" si="5295"/>
        <v>15</v>
      </c>
      <c r="Z5288" s="5">
        <f t="shared" si="9"/>
        <v>45062</v>
      </c>
    </row>
    <row r="5289">
      <c r="A5289" s="1" t="s">
        <v>5326</v>
      </c>
      <c r="B5289" s="1" t="s">
        <v>36</v>
      </c>
      <c r="C5289" s="1">
        <v>5.0</v>
      </c>
      <c r="D5289" s="1">
        <v>5.0</v>
      </c>
      <c r="E5289" s="1">
        <v>25.0</v>
      </c>
      <c r="G5289" s="1" t="s">
        <v>30</v>
      </c>
      <c r="H5289" s="2">
        <v>44951.0</v>
      </c>
      <c r="J5289" s="3">
        <f t="shared" si="2"/>
        <v>5</v>
      </c>
      <c r="K5289" s="4">
        <f t="shared" si="3"/>
        <v>5</v>
      </c>
      <c r="L5289" s="4">
        <f t="shared" si="4"/>
        <v>25</v>
      </c>
      <c r="S5289" s="1" t="s">
        <v>5326</v>
      </c>
      <c r="T5289" s="4" t="str">
        <f t="shared" si="5"/>
        <v>Salad</v>
      </c>
      <c r="U5289" s="4" t="str">
        <f t="shared" si="6"/>
        <v>UNKNOWN</v>
      </c>
      <c r="V5289" s="4" t="str">
        <f t="shared" si="7"/>
        <v>UNKNOWN</v>
      </c>
      <c r="W5289" s="4">
        <f t="shared" ref="W5289:Y5289" si="5296">IF(OR(J5289 = "ERROR", J5289 = ""), "UNKNOWN", J5289)</f>
        <v>5</v>
      </c>
      <c r="X5289" s="4">
        <f t="shared" si="5296"/>
        <v>5</v>
      </c>
      <c r="Y5289" s="4">
        <f t="shared" si="5296"/>
        <v>25</v>
      </c>
      <c r="Z5289" s="5">
        <f t="shared" si="9"/>
        <v>44951</v>
      </c>
    </row>
    <row r="5290">
      <c r="A5290" s="1" t="s">
        <v>5327</v>
      </c>
      <c r="B5290" s="1" t="s">
        <v>22</v>
      </c>
      <c r="C5290" s="1">
        <v>4.0</v>
      </c>
      <c r="D5290" s="1">
        <v>2.0</v>
      </c>
      <c r="E5290" s="1">
        <v>8.0</v>
      </c>
      <c r="G5290" s="1" t="s">
        <v>29</v>
      </c>
      <c r="H5290" s="2">
        <v>45112.0</v>
      </c>
      <c r="J5290" s="3">
        <f t="shared" si="2"/>
        <v>4</v>
      </c>
      <c r="K5290" s="4">
        <f t="shared" si="3"/>
        <v>2</v>
      </c>
      <c r="L5290" s="4">
        <f t="shared" si="4"/>
        <v>8</v>
      </c>
      <c r="S5290" s="1" t="s">
        <v>5327</v>
      </c>
      <c r="T5290" s="4" t="str">
        <f t="shared" si="5"/>
        <v>Coffee</v>
      </c>
      <c r="U5290" s="4" t="str">
        <f t="shared" si="6"/>
        <v>In-store</v>
      </c>
      <c r="V5290" s="4" t="str">
        <f t="shared" si="7"/>
        <v>UNKNOWN</v>
      </c>
      <c r="W5290" s="4">
        <f t="shared" ref="W5290:Y5290" si="5297">IF(OR(J5290 = "ERROR", J5290 = ""), "UNKNOWN", J5290)</f>
        <v>4</v>
      </c>
      <c r="X5290" s="4">
        <f t="shared" si="5297"/>
        <v>2</v>
      </c>
      <c r="Y5290" s="4">
        <f t="shared" si="5297"/>
        <v>8</v>
      </c>
      <c r="Z5290" s="5">
        <f t="shared" si="9"/>
        <v>45112</v>
      </c>
    </row>
    <row r="5291">
      <c r="A5291" s="1" t="s">
        <v>5328</v>
      </c>
      <c r="B5291" s="1" t="s">
        <v>44</v>
      </c>
      <c r="C5291" s="1">
        <v>1.0</v>
      </c>
      <c r="D5291" s="1">
        <v>4.0</v>
      </c>
      <c r="E5291" s="1">
        <v>4.0</v>
      </c>
      <c r="F5291" s="1" t="s">
        <v>39</v>
      </c>
      <c r="G5291" s="1" t="s">
        <v>24</v>
      </c>
      <c r="H5291" s="2">
        <v>45092.0</v>
      </c>
      <c r="J5291" s="3">
        <f t="shared" si="2"/>
        <v>1</v>
      </c>
      <c r="K5291" s="4">
        <f t="shared" si="3"/>
        <v>4</v>
      </c>
      <c r="L5291" s="4">
        <f t="shared" si="4"/>
        <v>4</v>
      </c>
      <c r="S5291" s="1" t="s">
        <v>5328</v>
      </c>
      <c r="T5291" s="4" t="str">
        <f t="shared" si="5"/>
        <v>Sandwich</v>
      </c>
      <c r="U5291" s="4" t="str">
        <f t="shared" si="6"/>
        <v>Takeaway</v>
      </c>
      <c r="V5291" s="4" t="str">
        <f t="shared" si="7"/>
        <v>Digital Wallet</v>
      </c>
      <c r="W5291" s="4">
        <f t="shared" ref="W5291:Y5291" si="5298">IF(OR(J5291 = "ERROR", J5291 = ""), "UNKNOWN", J5291)</f>
        <v>1</v>
      </c>
      <c r="X5291" s="4">
        <f t="shared" si="5298"/>
        <v>4</v>
      </c>
      <c r="Y5291" s="4">
        <f t="shared" si="5298"/>
        <v>4</v>
      </c>
      <c r="Z5291" s="5">
        <f t="shared" si="9"/>
        <v>45092</v>
      </c>
    </row>
    <row r="5292">
      <c r="A5292" s="1" t="s">
        <v>5329</v>
      </c>
      <c r="B5292" s="1" t="s">
        <v>27</v>
      </c>
      <c r="C5292" s="1">
        <v>4.0</v>
      </c>
      <c r="D5292" s="1">
        <v>3.0</v>
      </c>
      <c r="E5292" s="1">
        <v>12.0</v>
      </c>
      <c r="F5292" s="1" t="s">
        <v>23</v>
      </c>
      <c r="G5292" s="1" t="s">
        <v>24</v>
      </c>
      <c r="H5292" s="2">
        <v>45033.0</v>
      </c>
      <c r="J5292" s="3">
        <f t="shared" si="2"/>
        <v>4</v>
      </c>
      <c r="K5292" s="4">
        <f t="shared" si="3"/>
        <v>3</v>
      </c>
      <c r="L5292" s="4">
        <f t="shared" si="4"/>
        <v>12</v>
      </c>
      <c r="S5292" s="1" t="s">
        <v>5329</v>
      </c>
      <c r="T5292" s="4" t="str">
        <f t="shared" si="5"/>
        <v>Cake</v>
      </c>
      <c r="U5292" s="4" t="str">
        <f t="shared" si="6"/>
        <v>Takeaway</v>
      </c>
      <c r="V5292" s="4" t="str">
        <f t="shared" si="7"/>
        <v>Credit Card</v>
      </c>
      <c r="W5292" s="4">
        <f t="shared" ref="W5292:Y5292" si="5299">IF(OR(J5292 = "ERROR", J5292 = ""), "UNKNOWN", J5292)</f>
        <v>4</v>
      </c>
      <c r="X5292" s="4">
        <f t="shared" si="5299"/>
        <v>3</v>
      </c>
      <c r="Y5292" s="4">
        <f t="shared" si="5299"/>
        <v>12</v>
      </c>
      <c r="Z5292" s="5">
        <f t="shared" si="9"/>
        <v>45033</v>
      </c>
    </row>
    <row r="5293">
      <c r="A5293" s="1" t="s">
        <v>5330</v>
      </c>
      <c r="B5293" s="1" t="s">
        <v>55</v>
      </c>
      <c r="C5293" s="1">
        <v>5.0</v>
      </c>
      <c r="D5293" s="1" t="s">
        <v>25</v>
      </c>
      <c r="E5293" s="1">
        <v>15.0</v>
      </c>
      <c r="F5293" s="1" t="s">
        <v>25</v>
      </c>
      <c r="G5293" s="1" t="s">
        <v>24</v>
      </c>
      <c r="H5293" s="2">
        <v>45049.0</v>
      </c>
      <c r="J5293" s="3">
        <f t="shared" si="2"/>
        <v>5</v>
      </c>
      <c r="K5293" s="4">
        <f t="shared" si="3"/>
        <v>3</v>
      </c>
      <c r="L5293" s="4">
        <f t="shared" si="4"/>
        <v>15</v>
      </c>
      <c r="S5293" s="1" t="s">
        <v>5330</v>
      </c>
      <c r="T5293" s="4" t="str">
        <f t="shared" si="5"/>
        <v>Juice</v>
      </c>
      <c r="U5293" s="4" t="str">
        <f t="shared" si="6"/>
        <v>Takeaway</v>
      </c>
      <c r="V5293" s="4" t="str">
        <f t="shared" si="7"/>
        <v>UNKNOWN</v>
      </c>
      <c r="W5293" s="4">
        <f t="shared" ref="W5293:Y5293" si="5300">IF(OR(J5293 = "ERROR", J5293 = ""), "UNKNOWN", J5293)</f>
        <v>5</v>
      </c>
      <c r="X5293" s="4">
        <f t="shared" si="5300"/>
        <v>3</v>
      </c>
      <c r="Y5293" s="4">
        <f t="shared" si="5300"/>
        <v>15</v>
      </c>
      <c r="Z5293" s="5">
        <f t="shared" si="9"/>
        <v>45049</v>
      </c>
    </row>
    <row r="5294">
      <c r="A5294" s="1" t="s">
        <v>5331</v>
      </c>
      <c r="B5294" s="1" t="s">
        <v>32</v>
      </c>
      <c r="C5294" s="1">
        <v>2.0</v>
      </c>
      <c r="D5294" s="1">
        <v>1.0</v>
      </c>
      <c r="E5294" s="1">
        <v>2.0</v>
      </c>
      <c r="F5294" s="1" t="s">
        <v>25</v>
      </c>
      <c r="G5294" s="1" t="s">
        <v>29</v>
      </c>
      <c r="H5294" s="1" t="s">
        <v>25</v>
      </c>
      <c r="J5294" s="3">
        <f t="shared" si="2"/>
        <v>2</v>
      </c>
      <c r="K5294" s="4">
        <f t="shared" si="3"/>
        <v>1</v>
      </c>
      <c r="L5294" s="4">
        <f t="shared" si="4"/>
        <v>2</v>
      </c>
      <c r="S5294" s="1" t="s">
        <v>5331</v>
      </c>
      <c r="T5294" s="4" t="str">
        <f t="shared" si="5"/>
        <v>Cookie</v>
      </c>
      <c r="U5294" s="4" t="str">
        <f t="shared" si="6"/>
        <v>In-store</v>
      </c>
      <c r="V5294" s="4" t="str">
        <f t="shared" si="7"/>
        <v>UNKNOWN</v>
      </c>
      <c r="W5294" s="4">
        <f t="shared" ref="W5294:Y5294" si="5301">IF(OR(J5294 = "ERROR", J5294 = ""), "UNKNOWN", J5294)</f>
        <v>2</v>
      </c>
      <c r="X5294" s="4">
        <f t="shared" si="5301"/>
        <v>1</v>
      </c>
      <c r="Y5294" s="4">
        <f t="shared" si="5301"/>
        <v>2</v>
      </c>
      <c r="Z5294" s="4" t="str">
        <f t="shared" si="9"/>
        <v>UNKNOWN</v>
      </c>
    </row>
    <row r="5295">
      <c r="A5295" s="1" t="s">
        <v>5332</v>
      </c>
      <c r="B5295" s="1" t="s">
        <v>27</v>
      </c>
      <c r="C5295" s="1">
        <v>2.0</v>
      </c>
      <c r="D5295" s="1">
        <v>3.0</v>
      </c>
      <c r="E5295" s="1">
        <v>6.0</v>
      </c>
      <c r="H5295" s="2">
        <v>45100.0</v>
      </c>
      <c r="J5295" s="3">
        <f t="shared" si="2"/>
        <v>2</v>
      </c>
      <c r="K5295" s="4">
        <f t="shared" si="3"/>
        <v>3</v>
      </c>
      <c r="L5295" s="4">
        <f t="shared" si="4"/>
        <v>6</v>
      </c>
      <c r="S5295" s="1" t="s">
        <v>5332</v>
      </c>
      <c r="T5295" s="4" t="str">
        <f t="shared" si="5"/>
        <v>Cake</v>
      </c>
      <c r="U5295" s="4" t="str">
        <f t="shared" si="6"/>
        <v>UNKNOWN</v>
      </c>
      <c r="V5295" s="4" t="str">
        <f t="shared" si="7"/>
        <v>UNKNOWN</v>
      </c>
      <c r="W5295" s="4">
        <f t="shared" ref="W5295:Y5295" si="5302">IF(OR(J5295 = "ERROR", J5295 = ""), "UNKNOWN", J5295)</f>
        <v>2</v>
      </c>
      <c r="X5295" s="4">
        <f t="shared" si="5302"/>
        <v>3</v>
      </c>
      <c r="Y5295" s="4">
        <f t="shared" si="5302"/>
        <v>6</v>
      </c>
      <c r="Z5295" s="5">
        <f t="shared" si="9"/>
        <v>45100</v>
      </c>
    </row>
    <row r="5296">
      <c r="A5296" s="1" t="s">
        <v>5333</v>
      </c>
      <c r="B5296" s="1" t="s">
        <v>44</v>
      </c>
      <c r="C5296" s="1">
        <v>3.0</v>
      </c>
      <c r="D5296" s="1">
        <v>4.0</v>
      </c>
      <c r="E5296" s="1">
        <v>12.0</v>
      </c>
      <c r="G5296" s="1" t="s">
        <v>24</v>
      </c>
      <c r="H5296" s="2">
        <v>45113.0</v>
      </c>
      <c r="J5296" s="3">
        <f t="shared" si="2"/>
        <v>3</v>
      </c>
      <c r="K5296" s="4">
        <f t="shared" si="3"/>
        <v>4</v>
      </c>
      <c r="L5296" s="4">
        <f t="shared" si="4"/>
        <v>12</v>
      </c>
      <c r="S5296" s="1" t="s">
        <v>5333</v>
      </c>
      <c r="T5296" s="4" t="str">
        <f t="shared" si="5"/>
        <v>Sandwich</v>
      </c>
      <c r="U5296" s="4" t="str">
        <f t="shared" si="6"/>
        <v>Takeaway</v>
      </c>
      <c r="V5296" s="4" t="str">
        <f t="shared" si="7"/>
        <v>UNKNOWN</v>
      </c>
      <c r="W5296" s="4">
        <f t="shared" ref="W5296:Y5296" si="5303">IF(OR(J5296 = "ERROR", J5296 = ""), "UNKNOWN", J5296)</f>
        <v>3</v>
      </c>
      <c r="X5296" s="4">
        <f t="shared" si="5303"/>
        <v>4</v>
      </c>
      <c r="Y5296" s="4">
        <f t="shared" si="5303"/>
        <v>12</v>
      </c>
      <c r="Z5296" s="5">
        <f t="shared" si="9"/>
        <v>45113</v>
      </c>
    </row>
    <row r="5297">
      <c r="A5297" s="1" t="s">
        <v>5334</v>
      </c>
      <c r="B5297" s="1" t="s">
        <v>36</v>
      </c>
      <c r="C5297" s="1">
        <v>4.0</v>
      </c>
      <c r="D5297" s="1">
        <v>5.0</v>
      </c>
      <c r="E5297" s="1">
        <v>20.0</v>
      </c>
      <c r="G5297" s="1" t="s">
        <v>24</v>
      </c>
      <c r="H5297" s="2">
        <v>45180.0</v>
      </c>
      <c r="J5297" s="3">
        <f t="shared" si="2"/>
        <v>4</v>
      </c>
      <c r="K5297" s="4">
        <f t="shared" si="3"/>
        <v>5</v>
      </c>
      <c r="L5297" s="4">
        <f t="shared" si="4"/>
        <v>20</v>
      </c>
      <c r="S5297" s="1" t="s">
        <v>5334</v>
      </c>
      <c r="T5297" s="4" t="str">
        <f t="shared" si="5"/>
        <v>Salad</v>
      </c>
      <c r="U5297" s="4" t="str">
        <f t="shared" si="6"/>
        <v>Takeaway</v>
      </c>
      <c r="V5297" s="4" t="str">
        <f t="shared" si="7"/>
        <v>UNKNOWN</v>
      </c>
      <c r="W5297" s="4">
        <f t="shared" ref="W5297:Y5297" si="5304">IF(OR(J5297 = "ERROR", J5297 = ""), "UNKNOWN", J5297)</f>
        <v>4</v>
      </c>
      <c r="X5297" s="4">
        <f t="shared" si="5304"/>
        <v>5</v>
      </c>
      <c r="Y5297" s="4">
        <f t="shared" si="5304"/>
        <v>20</v>
      </c>
      <c r="Z5297" s="5">
        <f t="shared" si="9"/>
        <v>45180</v>
      </c>
    </row>
    <row r="5298">
      <c r="A5298" s="1" t="s">
        <v>5335</v>
      </c>
      <c r="B5298" s="1" t="s">
        <v>81</v>
      </c>
      <c r="C5298" s="1">
        <v>2.0</v>
      </c>
      <c r="D5298" s="1">
        <v>1.5</v>
      </c>
      <c r="E5298" s="1">
        <v>3.0</v>
      </c>
      <c r="F5298" s="1" t="s">
        <v>39</v>
      </c>
      <c r="G5298" s="1" t="s">
        <v>29</v>
      </c>
      <c r="H5298" s="2">
        <v>45145.0</v>
      </c>
      <c r="J5298" s="3">
        <f t="shared" si="2"/>
        <v>2</v>
      </c>
      <c r="K5298" s="4">
        <f t="shared" si="3"/>
        <v>1.5</v>
      </c>
      <c r="L5298" s="4">
        <f t="shared" si="4"/>
        <v>3</v>
      </c>
      <c r="S5298" s="1" t="s">
        <v>5335</v>
      </c>
      <c r="T5298" s="4" t="str">
        <f t="shared" si="5"/>
        <v>Tea</v>
      </c>
      <c r="U5298" s="4" t="str">
        <f t="shared" si="6"/>
        <v>In-store</v>
      </c>
      <c r="V5298" s="4" t="str">
        <f t="shared" si="7"/>
        <v>Digital Wallet</v>
      </c>
      <c r="W5298" s="4">
        <f t="shared" ref="W5298:Y5298" si="5305">IF(OR(J5298 = "ERROR", J5298 = ""), "UNKNOWN", J5298)</f>
        <v>2</v>
      </c>
      <c r="X5298" s="4">
        <f t="shared" si="5305"/>
        <v>1.5</v>
      </c>
      <c r="Y5298" s="4">
        <f t="shared" si="5305"/>
        <v>3</v>
      </c>
      <c r="Z5298" s="5">
        <f t="shared" si="9"/>
        <v>45145</v>
      </c>
    </row>
    <row r="5299">
      <c r="A5299" s="1" t="s">
        <v>5336</v>
      </c>
      <c r="B5299" s="1" t="s">
        <v>41</v>
      </c>
      <c r="C5299" s="1">
        <v>4.0</v>
      </c>
      <c r="D5299" s="1">
        <v>4.0</v>
      </c>
      <c r="E5299" s="1">
        <v>16.0</v>
      </c>
      <c r="F5299" s="1" t="s">
        <v>28</v>
      </c>
      <c r="G5299" s="1" t="s">
        <v>29</v>
      </c>
      <c r="H5299" s="6">
        <v>45216.0</v>
      </c>
      <c r="J5299" s="3">
        <f t="shared" si="2"/>
        <v>4</v>
      </c>
      <c r="K5299" s="4">
        <f t="shared" si="3"/>
        <v>4</v>
      </c>
      <c r="L5299" s="4">
        <f t="shared" si="4"/>
        <v>16</v>
      </c>
      <c r="S5299" s="1" t="s">
        <v>5336</v>
      </c>
      <c r="T5299" s="4" t="str">
        <f t="shared" si="5"/>
        <v>Smoothie</v>
      </c>
      <c r="U5299" s="4" t="str">
        <f t="shared" si="6"/>
        <v>In-store</v>
      </c>
      <c r="V5299" s="4" t="str">
        <f t="shared" si="7"/>
        <v>Cash</v>
      </c>
      <c r="W5299" s="4">
        <f t="shared" ref="W5299:Y5299" si="5306">IF(OR(J5299 = "ERROR", J5299 = ""), "UNKNOWN", J5299)</f>
        <v>4</v>
      </c>
      <c r="X5299" s="4">
        <f t="shared" si="5306"/>
        <v>4</v>
      </c>
      <c r="Y5299" s="4">
        <f t="shared" si="5306"/>
        <v>16</v>
      </c>
      <c r="Z5299" s="7">
        <f t="shared" si="9"/>
        <v>45216</v>
      </c>
    </row>
    <row r="5300">
      <c r="A5300" s="1" t="s">
        <v>5337</v>
      </c>
      <c r="B5300" s="1" t="s">
        <v>81</v>
      </c>
      <c r="C5300" s="1">
        <v>1.0</v>
      </c>
      <c r="D5300" s="1">
        <v>1.5</v>
      </c>
      <c r="E5300" s="1">
        <v>1.5</v>
      </c>
      <c r="F5300" s="1" t="s">
        <v>23</v>
      </c>
      <c r="G5300" s="1" t="s">
        <v>24</v>
      </c>
      <c r="H5300" s="2">
        <v>44998.0</v>
      </c>
      <c r="J5300" s="3">
        <f t="shared" si="2"/>
        <v>1</v>
      </c>
      <c r="K5300" s="4">
        <f t="shared" si="3"/>
        <v>1.5</v>
      </c>
      <c r="L5300" s="4">
        <f t="shared" si="4"/>
        <v>1.5</v>
      </c>
      <c r="S5300" s="1" t="s">
        <v>5337</v>
      </c>
      <c r="T5300" s="4" t="str">
        <f t="shared" si="5"/>
        <v>Tea</v>
      </c>
      <c r="U5300" s="4" t="str">
        <f t="shared" si="6"/>
        <v>Takeaway</v>
      </c>
      <c r="V5300" s="4" t="str">
        <f t="shared" si="7"/>
        <v>Credit Card</v>
      </c>
      <c r="W5300" s="4">
        <f t="shared" ref="W5300:Y5300" si="5307">IF(OR(J5300 = "ERROR", J5300 = ""), "UNKNOWN", J5300)</f>
        <v>1</v>
      </c>
      <c r="X5300" s="4">
        <f t="shared" si="5307"/>
        <v>1.5</v>
      </c>
      <c r="Y5300" s="4">
        <f t="shared" si="5307"/>
        <v>1.5</v>
      </c>
      <c r="Z5300" s="5">
        <f t="shared" si="9"/>
        <v>44998</v>
      </c>
    </row>
    <row r="5301">
      <c r="A5301" s="1" t="s">
        <v>5338</v>
      </c>
      <c r="B5301" s="1" t="s">
        <v>27</v>
      </c>
      <c r="C5301" s="1">
        <v>4.0</v>
      </c>
      <c r="D5301" s="1">
        <v>3.0</v>
      </c>
      <c r="E5301" s="1">
        <v>12.0</v>
      </c>
      <c r="F5301" s="1" t="s">
        <v>30</v>
      </c>
      <c r="G5301" s="1" t="s">
        <v>29</v>
      </c>
      <c r="H5301" s="2">
        <v>45264.0</v>
      </c>
      <c r="J5301" s="3">
        <f t="shared" si="2"/>
        <v>4</v>
      </c>
      <c r="K5301" s="4">
        <f t="shared" si="3"/>
        <v>3</v>
      </c>
      <c r="L5301" s="4">
        <f t="shared" si="4"/>
        <v>12</v>
      </c>
      <c r="S5301" s="1" t="s">
        <v>5338</v>
      </c>
      <c r="T5301" s="4" t="str">
        <f t="shared" si="5"/>
        <v>Cake</v>
      </c>
      <c r="U5301" s="4" t="str">
        <f t="shared" si="6"/>
        <v>In-store</v>
      </c>
      <c r="V5301" s="4" t="str">
        <f t="shared" si="7"/>
        <v>UNKNOWN</v>
      </c>
      <c r="W5301" s="4">
        <f t="shared" ref="W5301:Y5301" si="5308">IF(OR(J5301 = "ERROR", J5301 = ""), "UNKNOWN", J5301)</f>
        <v>4</v>
      </c>
      <c r="X5301" s="4">
        <f t="shared" si="5308"/>
        <v>3</v>
      </c>
      <c r="Y5301" s="4">
        <f t="shared" si="5308"/>
        <v>12</v>
      </c>
      <c r="Z5301" s="5">
        <f t="shared" si="9"/>
        <v>45264</v>
      </c>
    </row>
    <row r="5302">
      <c r="A5302" s="1" t="s">
        <v>5339</v>
      </c>
      <c r="B5302" s="1" t="s">
        <v>25</v>
      </c>
      <c r="C5302" s="1">
        <v>2.0</v>
      </c>
      <c r="D5302" s="1">
        <v>3.0</v>
      </c>
      <c r="E5302" s="1">
        <v>6.0</v>
      </c>
      <c r="F5302" s="1" t="s">
        <v>23</v>
      </c>
      <c r="G5302" s="1" t="s">
        <v>24</v>
      </c>
      <c r="H5302" s="2">
        <v>45152.0</v>
      </c>
      <c r="J5302" s="3">
        <f t="shared" si="2"/>
        <v>2</v>
      </c>
      <c r="K5302" s="4">
        <f t="shared" si="3"/>
        <v>3</v>
      </c>
      <c r="L5302" s="4">
        <f t="shared" si="4"/>
        <v>6</v>
      </c>
      <c r="S5302" s="1" t="s">
        <v>5339</v>
      </c>
      <c r="T5302" s="4" t="str">
        <f t="shared" si="5"/>
        <v>UNKNOWN</v>
      </c>
      <c r="U5302" s="4" t="str">
        <f t="shared" si="6"/>
        <v>Takeaway</v>
      </c>
      <c r="V5302" s="4" t="str">
        <f t="shared" si="7"/>
        <v>Credit Card</v>
      </c>
      <c r="W5302" s="4">
        <f t="shared" ref="W5302:Y5302" si="5309">IF(OR(J5302 = "ERROR", J5302 = ""), "UNKNOWN", J5302)</f>
        <v>2</v>
      </c>
      <c r="X5302" s="4">
        <f t="shared" si="5309"/>
        <v>3</v>
      </c>
      <c r="Y5302" s="4">
        <f t="shared" si="5309"/>
        <v>6</v>
      </c>
      <c r="Z5302" s="5">
        <f t="shared" si="9"/>
        <v>45152</v>
      </c>
    </row>
    <row r="5303">
      <c r="A5303" s="1" t="s">
        <v>5340</v>
      </c>
      <c r="B5303" s="1" t="s">
        <v>41</v>
      </c>
      <c r="C5303" s="1">
        <v>4.0</v>
      </c>
      <c r="D5303" s="1">
        <v>4.0</v>
      </c>
      <c r="E5303" s="1">
        <v>16.0</v>
      </c>
      <c r="F5303" s="1" t="s">
        <v>28</v>
      </c>
      <c r="G5303" s="1" t="s">
        <v>29</v>
      </c>
      <c r="H5303" s="2">
        <v>45158.0</v>
      </c>
      <c r="J5303" s="3">
        <f t="shared" si="2"/>
        <v>4</v>
      </c>
      <c r="K5303" s="4">
        <f t="shared" si="3"/>
        <v>4</v>
      </c>
      <c r="L5303" s="4">
        <f t="shared" si="4"/>
        <v>16</v>
      </c>
      <c r="S5303" s="1" t="s">
        <v>5340</v>
      </c>
      <c r="T5303" s="4" t="str">
        <f t="shared" si="5"/>
        <v>Smoothie</v>
      </c>
      <c r="U5303" s="4" t="str">
        <f t="shared" si="6"/>
        <v>In-store</v>
      </c>
      <c r="V5303" s="4" t="str">
        <f t="shared" si="7"/>
        <v>Cash</v>
      </c>
      <c r="W5303" s="4">
        <f t="shared" ref="W5303:Y5303" si="5310">IF(OR(J5303 = "ERROR", J5303 = ""), "UNKNOWN", J5303)</f>
        <v>4</v>
      </c>
      <c r="X5303" s="4">
        <f t="shared" si="5310"/>
        <v>4</v>
      </c>
      <c r="Y5303" s="4">
        <f t="shared" si="5310"/>
        <v>16</v>
      </c>
      <c r="Z5303" s="5">
        <f t="shared" si="9"/>
        <v>45158</v>
      </c>
    </row>
    <row r="5304">
      <c r="A5304" s="1" t="s">
        <v>5341</v>
      </c>
      <c r="B5304" s="1" t="s">
        <v>55</v>
      </c>
      <c r="C5304" s="1">
        <v>1.0</v>
      </c>
      <c r="D5304" s="1">
        <v>3.0</v>
      </c>
      <c r="E5304" s="1">
        <v>3.0</v>
      </c>
      <c r="F5304" s="1" t="s">
        <v>39</v>
      </c>
      <c r="G5304" s="1" t="s">
        <v>29</v>
      </c>
      <c r="H5304" s="2">
        <v>45269.0</v>
      </c>
      <c r="J5304" s="3">
        <f t="shared" si="2"/>
        <v>1</v>
      </c>
      <c r="K5304" s="4">
        <f t="shared" si="3"/>
        <v>3</v>
      </c>
      <c r="L5304" s="4">
        <f t="shared" si="4"/>
        <v>3</v>
      </c>
      <c r="S5304" s="1" t="s">
        <v>5341</v>
      </c>
      <c r="T5304" s="4" t="str">
        <f t="shared" si="5"/>
        <v>Juice</v>
      </c>
      <c r="U5304" s="4" t="str">
        <f t="shared" si="6"/>
        <v>In-store</v>
      </c>
      <c r="V5304" s="4" t="str">
        <f t="shared" si="7"/>
        <v>Digital Wallet</v>
      </c>
      <c r="W5304" s="4">
        <f t="shared" ref="W5304:Y5304" si="5311">IF(OR(J5304 = "ERROR", J5304 = ""), "UNKNOWN", J5304)</f>
        <v>1</v>
      </c>
      <c r="X5304" s="4">
        <f t="shared" si="5311"/>
        <v>3</v>
      </c>
      <c r="Y5304" s="4">
        <f t="shared" si="5311"/>
        <v>3</v>
      </c>
      <c r="Z5304" s="5">
        <f t="shared" si="9"/>
        <v>45269</v>
      </c>
    </row>
    <row r="5305">
      <c r="A5305" s="1" t="s">
        <v>5342</v>
      </c>
      <c r="B5305" s="1" t="s">
        <v>36</v>
      </c>
      <c r="C5305" s="1">
        <v>3.0</v>
      </c>
      <c r="D5305" s="1">
        <v>5.0</v>
      </c>
      <c r="E5305" s="1">
        <v>15.0</v>
      </c>
      <c r="G5305" s="1" t="s">
        <v>24</v>
      </c>
      <c r="H5305" s="2">
        <v>45201.0</v>
      </c>
      <c r="J5305" s="3">
        <f t="shared" si="2"/>
        <v>3</v>
      </c>
      <c r="K5305" s="4">
        <f t="shared" si="3"/>
        <v>5</v>
      </c>
      <c r="L5305" s="4">
        <f t="shared" si="4"/>
        <v>15</v>
      </c>
      <c r="S5305" s="1" t="s">
        <v>5342</v>
      </c>
      <c r="T5305" s="4" t="str">
        <f t="shared" si="5"/>
        <v>Salad</v>
      </c>
      <c r="U5305" s="4" t="str">
        <f t="shared" si="6"/>
        <v>Takeaway</v>
      </c>
      <c r="V5305" s="4" t="str">
        <f t="shared" si="7"/>
        <v>UNKNOWN</v>
      </c>
      <c r="W5305" s="4">
        <f t="shared" ref="W5305:Y5305" si="5312">IF(OR(J5305 = "ERROR", J5305 = ""), "UNKNOWN", J5305)</f>
        <v>3</v>
      </c>
      <c r="X5305" s="4">
        <f t="shared" si="5312"/>
        <v>5</v>
      </c>
      <c r="Y5305" s="4">
        <f t="shared" si="5312"/>
        <v>15</v>
      </c>
      <c r="Z5305" s="5">
        <f t="shared" si="9"/>
        <v>45201</v>
      </c>
    </row>
    <row r="5306">
      <c r="A5306" s="1" t="s">
        <v>5343</v>
      </c>
      <c r="B5306" s="1" t="s">
        <v>22</v>
      </c>
      <c r="C5306" s="1">
        <v>5.0</v>
      </c>
      <c r="D5306" s="1">
        <v>2.0</v>
      </c>
      <c r="E5306" s="1">
        <v>10.0</v>
      </c>
      <c r="F5306" s="1" t="s">
        <v>23</v>
      </c>
      <c r="G5306" s="1" t="s">
        <v>29</v>
      </c>
      <c r="H5306" s="2">
        <v>45106.0</v>
      </c>
      <c r="J5306" s="3">
        <f t="shared" si="2"/>
        <v>5</v>
      </c>
      <c r="K5306" s="4">
        <f t="shared" si="3"/>
        <v>2</v>
      </c>
      <c r="L5306" s="4">
        <f t="shared" si="4"/>
        <v>10</v>
      </c>
      <c r="S5306" s="1" t="s">
        <v>5343</v>
      </c>
      <c r="T5306" s="4" t="str">
        <f t="shared" si="5"/>
        <v>Coffee</v>
      </c>
      <c r="U5306" s="4" t="str">
        <f t="shared" si="6"/>
        <v>In-store</v>
      </c>
      <c r="V5306" s="4" t="str">
        <f t="shared" si="7"/>
        <v>Credit Card</v>
      </c>
      <c r="W5306" s="4">
        <f t="shared" ref="W5306:Y5306" si="5313">IF(OR(J5306 = "ERROR", J5306 = ""), "UNKNOWN", J5306)</f>
        <v>5</v>
      </c>
      <c r="X5306" s="4">
        <f t="shared" si="5313"/>
        <v>2</v>
      </c>
      <c r="Y5306" s="4">
        <f t="shared" si="5313"/>
        <v>10</v>
      </c>
      <c r="Z5306" s="5">
        <f t="shared" si="9"/>
        <v>45106</v>
      </c>
    </row>
    <row r="5307">
      <c r="A5307" s="1" t="s">
        <v>5344</v>
      </c>
      <c r="B5307" s="1" t="s">
        <v>27</v>
      </c>
      <c r="C5307" s="1">
        <v>4.0</v>
      </c>
      <c r="D5307" s="1">
        <v>3.0</v>
      </c>
      <c r="E5307" s="1">
        <v>12.0</v>
      </c>
      <c r="F5307" s="1" t="s">
        <v>23</v>
      </c>
      <c r="H5307" s="6">
        <v>45244.0</v>
      </c>
      <c r="J5307" s="3">
        <f t="shared" si="2"/>
        <v>4</v>
      </c>
      <c r="K5307" s="4">
        <f t="shared" si="3"/>
        <v>3</v>
      </c>
      <c r="L5307" s="4">
        <f t="shared" si="4"/>
        <v>12</v>
      </c>
      <c r="S5307" s="1" t="s">
        <v>5344</v>
      </c>
      <c r="T5307" s="4" t="str">
        <f t="shared" si="5"/>
        <v>Cake</v>
      </c>
      <c r="U5307" s="4" t="str">
        <f t="shared" si="6"/>
        <v>UNKNOWN</v>
      </c>
      <c r="V5307" s="4" t="str">
        <f t="shared" si="7"/>
        <v>Credit Card</v>
      </c>
      <c r="W5307" s="4">
        <f t="shared" ref="W5307:Y5307" si="5314">IF(OR(J5307 = "ERROR", J5307 = ""), "UNKNOWN", J5307)</f>
        <v>4</v>
      </c>
      <c r="X5307" s="4">
        <f t="shared" si="5314"/>
        <v>3</v>
      </c>
      <c r="Y5307" s="4">
        <f t="shared" si="5314"/>
        <v>12</v>
      </c>
      <c r="Z5307" s="7">
        <f t="shared" si="9"/>
        <v>45244</v>
      </c>
    </row>
    <row r="5308">
      <c r="A5308" s="1" t="s">
        <v>5345</v>
      </c>
      <c r="B5308" s="1" t="s">
        <v>55</v>
      </c>
      <c r="C5308" s="1">
        <v>3.0</v>
      </c>
      <c r="D5308" s="1">
        <v>3.0</v>
      </c>
      <c r="E5308" s="1">
        <v>9.0</v>
      </c>
      <c r="G5308" s="1" t="s">
        <v>24</v>
      </c>
      <c r="H5308" s="2">
        <v>44983.0</v>
      </c>
      <c r="J5308" s="3">
        <f t="shared" si="2"/>
        <v>3</v>
      </c>
      <c r="K5308" s="4">
        <f t="shared" si="3"/>
        <v>3</v>
      </c>
      <c r="L5308" s="4">
        <f t="shared" si="4"/>
        <v>9</v>
      </c>
      <c r="S5308" s="1" t="s">
        <v>5345</v>
      </c>
      <c r="T5308" s="4" t="str">
        <f t="shared" si="5"/>
        <v>Juice</v>
      </c>
      <c r="U5308" s="4" t="str">
        <f t="shared" si="6"/>
        <v>Takeaway</v>
      </c>
      <c r="V5308" s="4" t="str">
        <f t="shared" si="7"/>
        <v>UNKNOWN</v>
      </c>
      <c r="W5308" s="4">
        <f t="shared" ref="W5308:Y5308" si="5315">IF(OR(J5308 = "ERROR", J5308 = ""), "UNKNOWN", J5308)</f>
        <v>3</v>
      </c>
      <c r="X5308" s="4">
        <f t="shared" si="5315"/>
        <v>3</v>
      </c>
      <c r="Y5308" s="4">
        <f t="shared" si="5315"/>
        <v>9</v>
      </c>
      <c r="Z5308" s="5">
        <f t="shared" si="9"/>
        <v>44983</v>
      </c>
    </row>
    <row r="5309">
      <c r="A5309" s="1" t="s">
        <v>5346</v>
      </c>
      <c r="B5309" s="1" t="s">
        <v>44</v>
      </c>
      <c r="C5309" s="1">
        <v>3.0</v>
      </c>
      <c r="D5309" s="1">
        <v>4.0</v>
      </c>
      <c r="E5309" s="1">
        <v>12.0</v>
      </c>
      <c r="G5309" s="1" t="s">
        <v>24</v>
      </c>
      <c r="H5309" s="2">
        <v>44930.0</v>
      </c>
      <c r="J5309" s="3">
        <f t="shared" si="2"/>
        <v>3</v>
      </c>
      <c r="K5309" s="4">
        <f t="shared" si="3"/>
        <v>4</v>
      </c>
      <c r="L5309" s="4">
        <f t="shared" si="4"/>
        <v>12</v>
      </c>
      <c r="S5309" s="1" t="s">
        <v>5346</v>
      </c>
      <c r="T5309" s="4" t="str">
        <f t="shared" si="5"/>
        <v>Sandwich</v>
      </c>
      <c r="U5309" s="4" t="str">
        <f t="shared" si="6"/>
        <v>Takeaway</v>
      </c>
      <c r="V5309" s="4" t="str">
        <f t="shared" si="7"/>
        <v>UNKNOWN</v>
      </c>
      <c r="W5309" s="4">
        <f t="shared" ref="W5309:Y5309" si="5316">IF(OR(J5309 = "ERROR", J5309 = ""), "UNKNOWN", J5309)</f>
        <v>3</v>
      </c>
      <c r="X5309" s="4">
        <f t="shared" si="5316"/>
        <v>4</v>
      </c>
      <c r="Y5309" s="4">
        <f t="shared" si="5316"/>
        <v>12</v>
      </c>
      <c r="Z5309" s="5">
        <f t="shared" si="9"/>
        <v>44930</v>
      </c>
    </row>
    <row r="5310">
      <c r="A5310" s="1" t="s">
        <v>5347</v>
      </c>
      <c r="B5310" s="1" t="s">
        <v>41</v>
      </c>
      <c r="C5310" s="1">
        <v>4.0</v>
      </c>
      <c r="D5310" s="1">
        <v>4.0</v>
      </c>
      <c r="E5310" s="1">
        <v>16.0</v>
      </c>
      <c r="F5310" s="1" t="s">
        <v>39</v>
      </c>
      <c r="H5310" s="2">
        <v>45047.0</v>
      </c>
      <c r="J5310" s="3">
        <f t="shared" si="2"/>
        <v>4</v>
      </c>
      <c r="K5310" s="4">
        <f t="shared" si="3"/>
        <v>4</v>
      </c>
      <c r="L5310" s="4">
        <f t="shared" si="4"/>
        <v>16</v>
      </c>
      <c r="S5310" s="1" t="s">
        <v>5347</v>
      </c>
      <c r="T5310" s="4" t="str">
        <f t="shared" si="5"/>
        <v>Smoothie</v>
      </c>
      <c r="U5310" s="4" t="str">
        <f t="shared" si="6"/>
        <v>UNKNOWN</v>
      </c>
      <c r="V5310" s="4" t="str">
        <f t="shared" si="7"/>
        <v>Digital Wallet</v>
      </c>
      <c r="W5310" s="4">
        <f t="shared" ref="W5310:Y5310" si="5317">IF(OR(J5310 = "ERROR", J5310 = ""), "UNKNOWN", J5310)</f>
        <v>4</v>
      </c>
      <c r="X5310" s="4">
        <f t="shared" si="5317"/>
        <v>4</v>
      </c>
      <c r="Y5310" s="4">
        <f t="shared" si="5317"/>
        <v>16</v>
      </c>
      <c r="Z5310" s="5">
        <f t="shared" si="9"/>
        <v>45047</v>
      </c>
    </row>
    <row r="5311">
      <c r="A5311" s="1" t="s">
        <v>5348</v>
      </c>
      <c r="B5311" s="1" t="s">
        <v>44</v>
      </c>
      <c r="C5311" s="1">
        <v>2.0</v>
      </c>
      <c r="D5311" s="1">
        <v>4.0</v>
      </c>
      <c r="E5311" s="1">
        <v>8.0</v>
      </c>
      <c r="G5311" s="1" t="s">
        <v>29</v>
      </c>
      <c r="H5311" s="2">
        <v>45088.0</v>
      </c>
      <c r="J5311" s="3">
        <f t="shared" si="2"/>
        <v>2</v>
      </c>
      <c r="K5311" s="4">
        <f t="shared" si="3"/>
        <v>4</v>
      </c>
      <c r="L5311" s="4">
        <f t="shared" si="4"/>
        <v>8</v>
      </c>
      <c r="S5311" s="1" t="s">
        <v>5348</v>
      </c>
      <c r="T5311" s="4" t="str">
        <f t="shared" si="5"/>
        <v>Sandwich</v>
      </c>
      <c r="U5311" s="4" t="str">
        <f t="shared" si="6"/>
        <v>In-store</v>
      </c>
      <c r="V5311" s="4" t="str">
        <f t="shared" si="7"/>
        <v>UNKNOWN</v>
      </c>
      <c r="W5311" s="4">
        <f t="shared" ref="W5311:Y5311" si="5318">IF(OR(J5311 = "ERROR", J5311 = ""), "UNKNOWN", J5311)</f>
        <v>2</v>
      </c>
      <c r="X5311" s="4">
        <f t="shared" si="5318"/>
        <v>4</v>
      </c>
      <c r="Y5311" s="4">
        <f t="shared" si="5318"/>
        <v>8</v>
      </c>
      <c r="Z5311" s="5">
        <f t="shared" si="9"/>
        <v>45088</v>
      </c>
    </row>
    <row r="5312">
      <c r="A5312" s="1" t="s">
        <v>5349</v>
      </c>
      <c r="B5312" s="1" t="s">
        <v>22</v>
      </c>
      <c r="C5312" s="1">
        <v>3.0</v>
      </c>
      <c r="D5312" s="1">
        <v>2.0</v>
      </c>
      <c r="E5312" s="1">
        <v>6.0</v>
      </c>
      <c r="F5312" s="1" t="s">
        <v>39</v>
      </c>
      <c r="G5312" s="1" t="s">
        <v>29</v>
      </c>
      <c r="H5312" s="2">
        <v>44932.0</v>
      </c>
      <c r="J5312" s="3">
        <f t="shared" si="2"/>
        <v>3</v>
      </c>
      <c r="K5312" s="4">
        <f t="shared" si="3"/>
        <v>2</v>
      </c>
      <c r="L5312" s="4">
        <f t="shared" si="4"/>
        <v>6</v>
      </c>
      <c r="S5312" s="1" t="s">
        <v>5349</v>
      </c>
      <c r="T5312" s="4" t="str">
        <f t="shared" si="5"/>
        <v>Coffee</v>
      </c>
      <c r="U5312" s="4" t="str">
        <f t="shared" si="6"/>
        <v>In-store</v>
      </c>
      <c r="V5312" s="4" t="str">
        <f t="shared" si="7"/>
        <v>Digital Wallet</v>
      </c>
      <c r="W5312" s="4">
        <f t="shared" ref="W5312:Y5312" si="5319">IF(OR(J5312 = "ERROR", J5312 = ""), "UNKNOWN", J5312)</f>
        <v>3</v>
      </c>
      <c r="X5312" s="4">
        <f t="shared" si="5319"/>
        <v>2</v>
      </c>
      <c r="Y5312" s="4">
        <f t="shared" si="5319"/>
        <v>6</v>
      </c>
      <c r="Z5312" s="5">
        <f t="shared" si="9"/>
        <v>44932</v>
      </c>
    </row>
    <row r="5313">
      <c r="A5313" s="1" t="s">
        <v>5350</v>
      </c>
      <c r="B5313" s="1" t="s">
        <v>22</v>
      </c>
      <c r="C5313" s="1">
        <v>1.0</v>
      </c>
      <c r="D5313" s="1">
        <v>2.0</v>
      </c>
      <c r="E5313" s="1">
        <v>2.0</v>
      </c>
      <c r="F5313" s="1" t="s">
        <v>28</v>
      </c>
      <c r="G5313" s="1" t="s">
        <v>25</v>
      </c>
      <c r="H5313" s="6">
        <v>45249.0</v>
      </c>
      <c r="J5313" s="3">
        <f t="shared" si="2"/>
        <v>1</v>
      </c>
      <c r="K5313" s="4">
        <f t="shared" si="3"/>
        <v>2</v>
      </c>
      <c r="L5313" s="4">
        <f t="shared" si="4"/>
        <v>2</v>
      </c>
      <c r="S5313" s="1" t="s">
        <v>5350</v>
      </c>
      <c r="T5313" s="4" t="str">
        <f t="shared" si="5"/>
        <v>Coffee</v>
      </c>
      <c r="U5313" s="4" t="str">
        <f t="shared" si="6"/>
        <v>UNKNOWN</v>
      </c>
      <c r="V5313" s="4" t="str">
        <f t="shared" si="7"/>
        <v>Cash</v>
      </c>
      <c r="W5313" s="4">
        <f t="shared" ref="W5313:Y5313" si="5320">IF(OR(J5313 = "ERROR", J5313 = ""), "UNKNOWN", J5313)</f>
        <v>1</v>
      </c>
      <c r="X5313" s="4">
        <f t="shared" si="5320"/>
        <v>2</v>
      </c>
      <c r="Y5313" s="4">
        <f t="shared" si="5320"/>
        <v>2</v>
      </c>
      <c r="Z5313" s="7">
        <f t="shared" si="9"/>
        <v>45249</v>
      </c>
    </row>
    <row r="5314">
      <c r="A5314" s="1" t="s">
        <v>5351</v>
      </c>
      <c r="B5314" s="1" t="s">
        <v>22</v>
      </c>
      <c r="C5314" s="1">
        <v>4.0</v>
      </c>
      <c r="D5314" s="1">
        <v>2.0</v>
      </c>
      <c r="E5314" s="1">
        <v>8.0</v>
      </c>
      <c r="H5314" s="2">
        <v>45262.0</v>
      </c>
      <c r="J5314" s="3">
        <f t="shared" si="2"/>
        <v>4</v>
      </c>
      <c r="K5314" s="4">
        <f t="shared" si="3"/>
        <v>2</v>
      </c>
      <c r="L5314" s="4">
        <f t="shared" si="4"/>
        <v>8</v>
      </c>
      <c r="S5314" s="1" t="s">
        <v>5351</v>
      </c>
      <c r="T5314" s="4" t="str">
        <f t="shared" si="5"/>
        <v>Coffee</v>
      </c>
      <c r="U5314" s="4" t="str">
        <f t="shared" si="6"/>
        <v>UNKNOWN</v>
      </c>
      <c r="V5314" s="4" t="str">
        <f t="shared" si="7"/>
        <v>UNKNOWN</v>
      </c>
      <c r="W5314" s="4">
        <f t="shared" ref="W5314:Y5314" si="5321">IF(OR(J5314 = "ERROR", J5314 = ""), "UNKNOWN", J5314)</f>
        <v>4</v>
      </c>
      <c r="X5314" s="4">
        <f t="shared" si="5321"/>
        <v>2</v>
      </c>
      <c r="Y5314" s="4">
        <f t="shared" si="5321"/>
        <v>8</v>
      </c>
      <c r="Z5314" s="5">
        <f t="shared" si="9"/>
        <v>45262</v>
      </c>
    </row>
    <row r="5315">
      <c r="A5315" s="1" t="s">
        <v>5352</v>
      </c>
      <c r="B5315" s="1" t="s">
        <v>22</v>
      </c>
      <c r="C5315" s="1">
        <v>5.0</v>
      </c>
      <c r="D5315" s="1">
        <v>2.0</v>
      </c>
      <c r="E5315" s="1">
        <v>10.0</v>
      </c>
      <c r="G5315" s="1" t="s">
        <v>29</v>
      </c>
      <c r="H5315" s="2">
        <v>44931.0</v>
      </c>
      <c r="J5315" s="3">
        <f t="shared" si="2"/>
        <v>5</v>
      </c>
      <c r="K5315" s="4">
        <f t="shared" si="3"/>
        <v>2</v>
      </c>
      <c r="L5315" s="4">
        <f t="shared" si="4"/>
        <v>10</v>
      </c>
      <c r="S5315" s="1" t="s">
        <v>5352</v>
      </c>
      <c r="T5315" s="4" t="str">
        <f t="shared" si="5"/>
        <v>Coffee</v>
      </c>
      <c r="U5315" s="4" t="str">
        <f t="shared" si="6"/>
        <v>In-store</v>
      </c>
      <c r="V5315" s="4" t="str">
        <f t="shared" si="7"/>
        <v>UNKNOWN</v>
      </c>
      <c r="W5315" s="4">
        <f t="shared" ref="W5315:Y5315" si="5322">IF(OR(J5315 = "ERROR", J5315 = ""), "UNKNOWN", J5315)</f>
        <v>5</v>
      </c>
      <c r="X5315" s="4">
        <f t="shared" si="5322"/>
        <v>2</v>
      </c>
      <c r="Y5315" s="4">
        <f t="shared" si="5322"/>
        <v>10</v>
      </c>
      <c r="Z5315" s="5">
        <f t="shared" si="9"/>
        <v>44931</v>
      </c>
    </row>
    <row r="5316">
      <c r="A5316" s="1" t="s">
        <v>5353</v>
      </c>
      <c r="B5316" s="1" t="s">
        <v>27</v>
      </c>
      <c r="C5316" s="1">
        <v>3.0</v>
      </c>
      <c r="D5316" s="1">
        <v>3.0</v>
      </c>
      <c r="E5316" s="1">
        <v>9.0</v>
      </c>
      <c r="G5316" s="1" t="s">
        <v>29</v>
      </c>
      <c r="H5316" s="2">
        <v>44988.0</v>
      </c>
      <c r="J5316" s="3">
        <f t="shared" si="2"/>
        <v>3</v>
      </c>
      <c r="K5316" s="4">
        <f t="shared" si="3"/>
        <v>3</v>
      </c>
      <c r="L5316" s="4">
        <f t="shared" si="4"/>
        <v>9</v>
      </c>
      <c r="S5316" s="1" t="s">
        <v>5353</v>
      </c>
      <c r="T5316" s="4" t="str">
        <f t="shared" si="5"/>
        <v>Cake</v>
      </c>
      <c r="U5316" s="4" t="str">
        <f t="shared" si="6"/>
        <v>In-store</v>
      </c>
      <c r="V5316" s="4" t="str">
        <f t="shared" si="7"/>
        <v>UNKNOWN</v>
      </c>
      <c r="W5316" s="4">
        <f t="shared" ref="W5316:Y5316" si="5323">IF(OR(J5316 = "ERROR", J5316 = ""), "UNKNOWN", J5316)</f>
        <v>3</v>
      </c>
      <c r="X5316" s="4">
        <f t="shared" si="5323"/>
        <v>3</v>
      </c>
      <c r="Y5316" s="4">
        <f t="shared" si="5323"/>
        <v>9</v>
      </c>
      <c r="Z5316" s="5">
        <f t="shared" si="9"/>
        <v>44988</v>
      </c>
    </row>
    <row r="5317">
      <c r="A5317" s="1" t="s">
        <v>5354</v>
      </c>
      <c r="B5317" s="1" t="s">
        <v>22</v>
      </c>
      <c r="C5317" s="1">
        <v>4.0</v>
      </c>
      <c r="D5317" s="1">
        <v>2.0</v>
      </c>
      <c r="E5317" s="1">
        <v>8.0</v>
      </c>
      <c r="F5317" s="1" t="s">
        <v>23</v>
      </c>
      <c r="G5317" s="1" t="s">
        <v>24</v>
      </c>
      <c r="H5317" s="2">
        <v>45123.0</v>
      </c>
      <c r="J5317" s="3">
        <f t="shared" si="2"/>
        <v>4</v>
      </c>
      <c r="K5317" s="4">
        <f t="shared" si="3"/>
        <v>2</v>
      </c>
      <c r="L5317" s="4">
        <f t="shared" si="4"/>
        <v>8</v>
      </c>
      <c r="S5317" s="1" t="s">
        <v>5354</v>
      </c>
      <c r="T5317" s="4" t="str">
        <f t="shared" si="5"/>
        <v>Coffee</v>
      </c>
      <c r="U5317" s="4" t="str">
        <f t="shared" si="6"/>
        <v>Takeaway</v>
      </c>
      <c r="V5317" s="4" t="str">
        <f t="shared" si="7"/>
        <v>Credit Card</v>
      </c>
      <c r="W5317" s="4">
        <f t="shared" ref="W5317:Y5317" si="5324">IF(OR(J5317 = "ERROR", J5317 = ""), "UNKNOWN", J5317)</f>
        <v>4</v>
      </c>
      <c r="X5317" s="4">
        <f t="shared" si="5324"/>
        <v>2</v>
      </c>
      <c r="Y5317" s="4">
        <f t="shared" si="5324"/>
        <v>8</v>
      </c>
      <c r="Z5317" s="5">
        <f t="shared" si="9"/>
        <v>45123</v>
      </c>
    </row>
    <row r="5318">
      <c r="A5318" s="1" t="s">
        <v>5355</v>
      </c>
      <c r="B5318" s="1" t="s">
        <v>55</v>
      </c>
      <c r="C5318" s="1">
        <v>2.0</v>
      </c>
      <c r="D5318" s="1">
        <v>3.0</v>
      </c>
      <c r="E5318" s="1">
        <v>6.0</v>
      </c>
      <c r="H5318" s="2">
        <v>44989.0</v>
      </c>
      <c r="J5318" s="3">
        <f t="shared" si="2"/>
        <v>2</v>
      </c>
      <c r="K5318" s="4">
        <f t="shared" si="3"/>
        <v>3</v>
      </c>
      <c r="L5318" s="4">
        <f t="shared" si="4"/>
        <v>6</v>
      </c>
      <c r="S5318" s="1" t="s">
        <v>5355</v>
      </c>
      <c r="T5318" s="4" t="str">
        <f t="shared" si="5"/>
        <v>Juice</v>
      </c>
      <c r="U5318" s="4" t="str">
        <f t="shared" si="6"/>
        <v>UNKNOWN</v>
      </c>
      <c r="V5318" s="4" t="str">
        <f t="shared" si="7"/>
        <v>UNKNOWN</v>
      </c>
      <c r="W5318" s="4">
        <f t="shared" ref="W5318:Y5318" si="5325">IF(OR(J5318 = "ERROR", J5318 = ""), "UNKNOWN", J5318)</f>
        <v>2</v>
      </c>
      <c r="X5318" s="4">
        <f t="shared" si="5325"/>
        <v>3</v>
      </c>
      <c r="Y5318" s="4">
        <f t="shared" si="5325"/>
        <v>6</v>
      </c>
      <c r="Z5318" s="5">
        <f t="shared" si="9"/>
        <v>44989</v>
      </c>
    </row>
    <row r="5319">
      <c r="A5319" s="1" t="s">
        <v>5356</v>
      </c>
      <c r="B5319" s="1" t="s">
        <v>55</v>
      </c>
      <c r="C5319" s="1">
        <v>4.0</v>
      </c>
      <c r="D5319" s="1">
        <v>3.0</v>
      </c>
      <c r="E5319" s="1">
        <v>12.0</v>
      </c>
      <c r="G5319" s="1" t="s">
        <v>24</v>
      </c>
      <c r="H5319" s="2">
        <v>44936.0</v>
      </c>
      <c r="J5319" s="3">
        <f t="shared" si="2"/>
        <v>4</v>
      </c>
      <c r="K5319" s="4">
        <f t="shared" si="3"/>
        <v>3</v>
      </c>
      <c r="L5319" s="4">
        <f t="shared" si="4"/>
        <v>12</v>
      </c>
      <c r="S5319" s="1" t="s">
        <v>5356</v>
      </c>
      <c r="T5319" s="4" t="str">
        <f t="shared" si="5"/>
        <v>Juice</v>
      </c>
      <c r="U5319" s="4" t="str">
        <f t="shared" si="6"/>
        <v>Takeaway</v>
      </c>
      <c r="V5319" s="4" t="str">
        <f t="shared" si="7"/>
        <v>UNKNOWN</v>
      </c>
      <c r="W5319" s="4">
        <f t="shared" ref="W5319:Y5319" si="5326">IF(OR(J5319 = "ERROR", J5319 = ""), "UNKNOWN", J5319)</f>
        <v>4</v>
      </c>
      <c r="X5319" s="4">
        <f t="shared" si="5326"/>
        <v>3</v>
      </c>
      <c r="Y5319" s="4">
        <f t="shared" si="5326"/>
        <v>12</v>
      </c>
      <c r="Z5319" s="5">
        <f t="shared" si="9"/>
        <v>44936</v>
      </c>
    </row>
    <row r="5320">
      <c r="A5320" s="1" t="s">
        <v>5357</v>
      </c>
      <c r="B5320" s="1" t="s">
        <v>44</v>
      </c>
      <c r="C5320" s="1">
        <v>4.0</v>
      </c>
      <c r="D5320" s="1">
        <v>4.0</v>
      </c>
      <c r="E5320" s="1">
        <v>16.0</v>
      </c>
      <c r="F5320" s="1" t="s">
        <v>23</v>
      </c>
      <c r="G5320" s="1" t="s">
        <v>24</v>
      </c>
      <c r="H5320" s="2">
        <v>45025.0</v>
      </c>
      <c r="J5320" s="3">
        <f t="shared" si="2"/>
        <v>4</v>
      </c>
      <c r="K5320" s="4">
        <f t="shared" si="3"/>
        <v>4</v>
      </c>
      <c r="L5320" s="4">
        <f t="shared" si="4"/>
        <v>16</v>
      </c>
      <c r="S5320" s="1" t="s">
        <v>5357</v>
      </c>
      <c r="T5320" s="4" t="str">
        <f t="shared" si="5"/>
        <v>Sandwich</v>
      </c>
      <c r="U5320" s="4" t="str">
        <f t="shared" si="6"/>
        <v>Takeaway</v>
      </c>
      <c r="V5320" s="4" t="str">
        <f t="shared" si="7"/>
        <v>Credit Card</v>
      </c>
      <c r="W5320" s="4">
        <f t="shared" ref="W5320:Y5320" si="5327">IF(OR(J5320 = "ERROR", J5320 = ""), "UNKNOWN", J5320)</f>
        <v>4</v>
      </c>
      <c r="X5320" s="4">
        <f t="shared" si="5327"/>
        <v>4</v>
      </c>
      <c r="Y5320" s="4">
        <f t="shared" si="5327"/>
        <v>16</v>
      </c>
      <c r="Z5320" s="5">
        <f t="shared" si="9"/>
        <v>45025</v>
      </c>
    </row>
    <row r="5321">
      <c r="A5321" s="1" t="s">
        <v>5358</v>
      </c>
      <c r="B5321" s="1" t="s">
        <v>22</v>
      </c>
      <c r="C5321" s="1">
        <v>5.0</v>
      </c>
      <c r="D5321" s="1">
        <v>2.0</v>
      </c>
      <c r="E5321" s="1">
        <v>10.0</v>
      </c>
      <c r="F5321" s="1" t="s">
        <v>28</v>
      </c>
      <c r="G5321" s="1" t="s">
        <v>24</v>
      </c>
      <c r="H5321" s="6">
        <v>45228.0</v>
      </c>
      <c r="J5321" s="3">
        <f t="shared" si="2"/>
        <v>5</v>
      </c>
      <c r="K5321" s="4">
        <f t="shared" si="3"/>
        <v>2</v>
      </c>
      <c r="L5321" s="4">
        <f t="shared" si="4"/>
        <v>10</v>
      </c>
      <c r="S5321" s="1" t="s">
        <v>5358</v>
      </c>
      <c r="T5321" s="4" t="str">
        <f t="shared" si="5"/>
        <v>Coffee</v>
      </c>
      <c r="U5321" s="4" t="str">
        <f t="shared" si="6"/>
        <v>Takeaway</v>
      </c>
      <c r="V5321" s="4" t="str">
        <f t="shared" si="7"/>
        <v>Cash</v>
      </c>
      <c r="W5321" s="4">
        <f t="shared" ref="W5321:Y5321" si="5328">IF(OR(J5321 = "ERROR", J5321 = ""), "UNKNOWN", J5321)</f>
        <v>5</v>
      </c>
      <c r="X5321" s="4">
        <f t="shared" si="5328"/>
        <v>2</v>
      </c>
      <c r="Y5321" s="4">
        <f t="shared" si="5328"/>
        <v>10</v>
      </c>
      <c r="Z5321" s="7">
        <f t="shared" si="9"/>
        <v>45228</v>
      </c>
    </row>
    <row r="5322">
      <c r="A5322" s="1" t="s">
        <v>5359</v>
      </c>
      <c r="B5322" s="1" t="s">
        <v>22</v>
      </c>
      <c r="C5322" s="1">
        <v>4.0</v>
      </c>
      <c r="D5322" s="1">
        <v>2.0</v>
      </c>
      <c r="E5322" s="1">
        <v>8.0</v>
      </c>
      <c r="F5322" s="1" t="s">
        <v>28</v>
      </c>
      <c r="G5322" s="1" t="s">
        <v>24</v>
      </c>
      <c r="H5322" s="2">
        <v>45264.0</v>
      </c>
      <c r="J5322" s="3">
        <f t="shared" si="2"/>
        <v>4</v>
      </c>
      <c r="K5322" s="4">
        <f t="shared" si="3"/>
        <v>2</v>
      </c>
      <c r="L5322" s="4">
        <f t="shared" si="4"/>
        <v>8</v>
      </c>
      <c r="S5322" s="1" t="s">
        <v>5359</v>
      </c>
      <c r="T5322" s="4" t="str">
        <f t="shared" si="5"/>
        <v>Coffee</v>
      </c>
      <c r="U5322" s="4" t="str">
        <f t="shared" si="6"/>
        <v>Takeaway</v>
      </c>
      <c r="V5322" s="4" t="str">
        <f t="shared" si="7"/>
        <v>Cash</v>
      </c>
      <c r="W5322" s="4">
        <f t="shared" ref="W5322:Y5322" si="5329">IF(OR(J5322 = "ERROR", J5322 = ""), "UNKNOWN", J5322)</f>
        <v>4</v>
      </c>
      <c r="X5322" s="4">
        <f t="shared" si="5329"/>
        <v>2</v>
      </c>
      <c r="Y5322" s="4">
        <f t="shared" si="5329"/>
        <v>8</v>
      </c>
      <c r="Z5322" s="5">
        <f t="shared" si="9"/>
        <v>45264</v>
      </c>
    </row>
    <row r="5323">
      <c r="A5323" s="1" t="s">
        <v>5360</v>
      </c>
      <c r="B5323" s="1" t="s">
        <v>81</v>
      </c>
      <c r="C5323" s="1">
        <v>3.0</v>
      </c>
      <c r="D5323" s="1">
        <v>1.5</v>
      </c>
      <c r="E5323" s="1">
        <v>4.5</v>
      </c>
      <c r="F5323" s="1" t="s">
        <v>39</v>
      </c>
      <c r="H5323" s="2">
        <v>45233.0</v>
      </c>
      <c r="J5323" s="3">
        <f t="shared" si="2"/>
        <v>3</v>
      </c>
      <c r="K5323" s="4">
        <f t="shared" si="3"/>
        <v>1.5</v>
      </c>
      <c r="L5323" s="4">
        <f t="shared" si="4"/>
        <v>4.5</v>
      </c>
      <c r="S5323" s="1" t="s">
        <v>5360</v>
      </c>
      <c r="T5323" s="4" t="str">
        <f t="shared" si="5"/>
        <v>Tea</v>
      </c>
      <c r="U5323" s="4" t="str">
        <f t="shared" si="6"/>
        <v>UNKNOWN</v>
      </c>
      <c r="V5323" s="4" t="str">
        <f t="shared" si="7"/>
        <v>Digital Wallet</v>
      </c>
      <c r="W5323" s="4">
        <f t="shared" ref="W5323:Y5323" si="5330">IF(OR(J5323 = "ERROR", J5323 = ""), "UNKNOWN", J5323)</f>
        <v>3</v>
      </c>
      <c r="X5323" s="4">
        <f t="shared" si="5330"/>
        <v>1.5</v>
      </c>
      <c r="Y5323" s="4">
        <f t="shared" si="5330"/>
        <v>4.5</v>
      </c>
      <c r="Z5323" s="5">
        <f t="shared" si="9"/>
        <v>45233</v>
      </c>
    </row>
    <row r="5324">
      <c r="A5324" s="1" t="s">
        <v>5361</v>
      </c>
      <c r="B5324" s="1" t="s">
        <v>55</v>
      </c>
      <c r="C5324" s="1">
        <v>4.0</v>
      </c>
      <c r="D5324" s="1">
        <v>3.0</v>
      </c>
      <c r="E5324" s="1">
        <v>12.0</v>
      </c>
      <c r="F5324" s="1" t="s">
        <v>23</v>
      </c>
      <c r="G5324" s="1" t="s">
        <v>29</v>
      </c>
      <c r="H5324" s="2">
        <v>44931.0</v>
      </c>
      <c r="J5324" s="3">
        <f t="shared" si="2"/>
        <v>4</v>
      </c>
      <c r="K5324" s="4">
        <f t="shared" si="3"/>
        <v>3</v>
      </c>
      <c r="L5324" s="4">
        <f t="shared" si="4"/>
        <v>12</v>
      </c>
      <c r="S5324" s="1" t="s">
        <v>5361</v>
      </c>
      <c r="T5324" s="4" t="str">
        <f t="shared" si="5"/>
        <v>Juice</v>
      </c>
      <c r="U5324" s="4" t="str">
        <f t="shared" si="6"/>
        <v>In-store</v>
      </c>
      <c r="V5324" s="4" t="str">
        <f t="shared" si="7"/>
        <v>Credit Card</v>
      </c>
      <c r="W5324" s="4">
        <f t="shared" ref="W5324:Y5324" si="5331">IF(OR(J5324 = "ERROR", J5324 = ""), "UNKNOWN", J5324)</f>
        <v>4</v>
      </c>
      <c r="X5324" s="4">
        <f t="shared" si="5331"/>
        <v>3</v>
      </c>
      <c r="Y5324" s="4">
        <f t="shared" si="5331"/>
        <v>12</v>
      </c>
      <c r="Z5324" s="5">
        <f t="shared" si="9"/>
        <v>44931</v>
      </c>
    </row>
    <row r="5325">
      <c r="A5325" s="1" t="s">
        <v>5362</v>
      </c>
      <c r="B5325" s="1" t="s">
        <v>81</v>
      </c>
      <c r="C5325" s="1">
        <v>5.0</v>
      </c>
      <c r="D5325" s="1">
        <v>1.5</v>
      </c>
      <c r="E5325" s="1">
        <v>7.5</v>
      </c>
      <c r="F5325" s="1" t="s">
        <v>28</v>
      </c>
      <c r="G5325" s="1" t="s">
        <v>29</v>
      </c>
      <c r="H5325" s="2">
        <v>44974.0</v>
      </c>
      <c r="J5325" s="3">
        <f t="shared" si="2"/>
        <v>5</v>
      </c>
      <c r="K5325" s="4">
        <f t="shared" si="3"/>
        <v>1.5</v>
      </c>
      <c r="L5325" s="4">
        <f t="shared" si="4"/>
        <v>7.5</v>
      </c>
      <c r="S5325" s="1" t="s">
        <v>5362</v>
      </c>
      <c r="T5325" s="4" t="str">
        <f t="shared" si="5"/>
        <v>Tea</v>
      </c>
      <c r="U5325" s="4" t="str">
        <f t="shared" si="6"/>
        <v>In-store</v>
      </c>
      <c r="V5325" s="4" t="str">
        <f t="shared" si="7"/>
        <v>Cash</v>
      </c>
      <c r="W5325" s="4">
        <f t="shared" ref="W5325:Y5325" si="5332">IF(OR(J5325 = "ERROR", J5325 = ""), "UNKNOWN", J5325)</f>
        <v>5</v>
      </c>
      <c r="X5325" s="4">
        <f t="shared" si="5332"/>
        <v>1.5</v>
      </c>
      <c r="Y5325" s="4">
        <f t="shared" si="5332"/>
        <v>7.5</v>
      </c>
      <c r="Z5325" s="5">
        <f t="shared" si="9"/>
        <v>44974</v>
      </c>
    </row>
    <row r="5326">
      <c r="A5326" s="1" t="s">
        <v>5363</v>
      </c>
      <c r="B5326" s="1" t="s">
        <v>25</v>
      </c>
      <c r="C5326" s="1">
        <v>2.0</v>
      </c>
      <c r="D5326" s="1">
        <v>1.5</v>
      </c>
      <c r="F5326" s="1" t="s">
        <v>28</v>
      </c>
      <c r="H5326" s="2">
        <v>45151.0</v>
      </c>
      <c r="J5326" s="3">
        <f t="shared" si="2"/>
        <v>2</v>
      </c>
      <c r="K5326" s="4">
        <f t="shared" si="3"/>
        <v>1.5</v>
      </c>
      <c r="L5326" s="4">
        <f t="shared" si="4"/>
        <v>3</v>
      </c>
      <c r="S5326" s="1" t="s">
        <v>5363</v>
      </c>
      <c r="T5326" s="4" t="str">
        <f t="shared" si="5"/>
        <v>UNKNOWN</v>
      </c>
      <c r="U5326" s="4" t="str">
        <f t="shared" si="6"/>
        <v>UNKNOWN</v>
      </c>
      <c r="V5326" s="4" t="str">
        <f t="shared" si="7"/>
        <v>Cash</v>
      </c>
      <c r="W5326" s="4">
        <f t="shared" ref="W5326:Y5326" si="5333">IF(OR(J5326 = "ERROR", J5326 = ""), "UNKNOWN", J5326)</f>
        <v>2</v>
      </c>
      <c r="X5326" s="4">
        <f t="shared" si="5333"/>
        <v>1.5</v>
      </c>
      <c r="Y5326" s="4">
        <f t="shared" si="5333"/>
        <v>3</v>
      </c>
      <c r="Z5326" s="5">
        <f t="shared" si="9"/>
        <v>45151</v>
      </c>
    </row>
    <row r="5327">
      <c r="A5327" s="1" t="s">
        <v>5364</v>
      </c>
      <c r="B5327" s="1" t="s">
        <v>41</v>
      </c>
      <c r="C5327" s="1">
        <v>5.0</v>
      </c>
      <c r="D5327" s="1">
        <v>4.0</v>
      </c>
      <c r="E5327" s="1">
        <v>20.0</v>
      </c>
      <c r="F5327" s="1" t="s">
        <v>28</v>
      </c>
      <c r="G5327" s="1" t="s">
        <v>29</v>
      </c>
      <c r="H5327" s="2">
        <v>44991.0</v>
      </c>
      <c r="J5327" s="3">
        <f t="shared" si="2"/>
        <v>5</v>
      </c>
      <c r="K5327" s="4">
        <f t="shared" si="3"/>
        <v>4</v>
      </c>
      <c r="L5327" s="4">
        <f t="shared" si="4"/>
        <v>20</v>
      </c>
      <c r="S5327" s="1" t="s">
        <v>5364</v>
      </c>
      <c r="T5327" s="4" t="str">
        <f t="shared" si="5"/>
        <v>Smoothie</v>
      </c>
      <c r="U5327" s="4" t="str">
        <f t="shared" si="6"/>
        <v>In-store</v>
      </c>
      <c r="V5327" s="4" t="str">
        <f t="shared" si="7"/>
        <v>Cash</v>
      </c>
      <c r="W5327" s="4">
        <f t="shared" ref="W5327:Y5327" si="5334">IF(OR(J5327 = "ERROR", J5327 = ""), "UNKNOWN", J5327)</f>
        <v>5</v>
      </c>
      <c r="X5327" s="4">
        <f t="shared" si="5334"/>
        <v>4</v>
      </c>
      <c r="Y5327" s="4">
        <f t="shared" si="5334"/>
        <v>20</v>
      </c>
      <c r="Z5327" s="5">
        <f t="shared" si="9"/>
        <v>44991</v>
      </c>
    </row>
    <row r="5328">
      <c r="A5328" s="1" t="s">
        <v>5365</v>
      </c>
      <c r="B5328" s="1" t="s">
        <v>32</v>
      </c>
      <c r="C5328" s="1">
        <v>3.0</v>
      </c>
      <c r="D5328" s="1">
        <v>1.0</v>
      </c>
      <c r="E5328" s="1">
        <v>3.0</v>
      </c>
      <c r="F5328" s="1" t="s">
        <v>39</v>
      </c>
      <c r="G5328" s="1" t="s">
        <v>29</v>
      </c>
      <c r="H5328" s="2">
        <v>45117.0</v>
      </c>
      <c r="J5328" s="3">
        <f t="shared" si="2"/>
        <v>3</v>
      </c>
      <c r="K5328" s="4">
        <f t="shared" si="3"/>
        <v>1</v>
      </c>
      <c r="L5328" s="4">
        <f t="shared" si="4"/>
        <v>3</v>
      </c>
      <c r="S5328" s="1" t="s">
        <v>5365</v>
      </c>
      <c r="T5328" s="4" t="str">
        <f t="shared" si="5"/>
        <v>Cookie</v>
      </c>
      <c r="U5328" s="4" t="str">
        <f t="shared" si="6"/>
        <v>In-store</v>
      </c>
      <c r="V5328" s="4" t="str">
        <f t="shared" si="7"/>
        <v>Digital Wallet</v>
      </c>
      <c r="W5328" s="4">
        <f t="shared" ref="W5328:Y5328" si="5335">IF(OR(J5328 = "ERROR", J5328 = ""), "UNKNOWN", J5328)</f>
        <v>3</v>
      </c>
      <c r="X5328" s="4">
        <f t="shared" si="5335"/>
        <v>1</v>
      </c>
      <c r="Y5328" s="4">
        <f t="shared" si="5335"/>
        <v>3</v>
      </c>
      <c r="Z5328" s="5">
        <f t="shared" si="9"/>
        <v>45117</v>
      </c>
    </row>
    <row r="5329">
      <c r="A5329" s="1" t="s">
        <v>5366</v>
      </c>
      <c r="B5329" s="1" t="s">
        <v>36</v>
      </c>
      <c r="C5329" s="1">
        <v>2.0</v>
      </c>
      <c r="D5329" s="1">
        <v>5.0</v>
      </c>
      <c r="E5329" s="1">
        <v>10.0</v>
      </c>
      <c r="G5329" s="1" t="s">
        <v>24</v>
      </c>
      <c r="H5329" s="2">
        <v>45092.0</v>
      </c>
      <c r="J5329" s="3">
        <f t="shared" si="2"/>
        <v>2</v>
      </c>
      <c r="K5329" s="4">
        <f t="shared" si="3"/>
        <v>5</v>
      </c>
      <c r="L5329" s="4">
        <f t="shared" si="4"/>
        <v>10</v>
      </c>
      <c r="S5329" s="1" t="s">
        <v>5366</v>
      </c>
      <c r="T5329" s="4" t="str">
        <f t="shared" si="5"/>
        <v>Salad</v>
      </c>
      <c r="U5329" s="4" t="str">
        <f t="shared" si="6"/>
        <v>Takeaway</v>
      </c>
      <c r="V5329" s="4" t="str">
        <f t="shared" si="7"/>
        <v>UNKNOWN</v>
      </c>
      <c r="W5329" s="4">
        <f t="shared" ref="W5329:Y5329" si="5336">IF(OR(J5329 = "ERROR", J5329 = ""), "UNKNOWN", J5329)</f>
        <v>2</v>
      </c>
      <c r="X5329" s="4">
        <f t="shared" si="5336"/>
        <v>5</v>
      </c>
      <c r="Y5329" s="4">
        <f t="shared" si="5336"/>
        <v>10</v>
      </c>
      <c r="Z5329" s="5">
        <f t="shared" si="9"/>
        <v>45092</v>
      </c>
    </row>
    <row r="5330">
      <c r="A5330" s="1" t="s">
        <v>5367</v>
      </c>
      <c r="B5330" s="1" t="s">
        <v>81</v>
      </c>
      <c r="C5330" s="1">
        <v>3.0</v>
      </c>
      <c r="D5330" s="1">
        <v>1.5</v>
      </c>
      <c r="E5330" s="1">
        <v>4.5</v>
      </c>
      <c r="F5330" s="1" t="s">
        <v>28</v>
      </c>
      <c r="G5330" s="1" t="s">
        <v>25</v>
      </c>
      <c r="H5330" s="2">
        <v>45097.0</v>
      </c>
      <c r="J5330" s="3">
        <f t="shared" si="2"/>
        <v>3</v>
      </c>
      <c r="K5330" s="4">
        <f t="shared" si="3"/>
        <v>1.5</v>
      </c>
      <c r="L5330" s="4">
        <f t="shared" si="4"/>
        <v>4.5</v>
      </c>
      <c r="S5330" s="1" t="s">
        <v>5367</v>
      </c>
      <c r="T5330" s="4" t="str">
        <f t="shared" si="5"/>
        <v>Tea</v>
      </c>
      <c r="U5330" s="4" t="str">
        <f t="shared" si="6"/>
        <v>UNKNOWN</v>
      </c>
      <c r="V5330" s="4" t="str">
        <f t="shared" si="7"/>
        <v>Cash</v>
      </c>
      <c r="W5330" s="4">
        <f t="shared" ref="W5330:Y5330" si="5337">IF(OR(J5330 = "ERROR", J5330 = ""), "UNKNOWN", J5330)</f>
        <v>3</v>
      </c>
      <c r="X5330" s="4">
        <f t="shared" si="5337"/>
        <v>1.5</v>
      </c>
      <c r="Y5330" s="4">
        <f t="shared" si="5337"/>
        <v>4.5</v>
      </c>
      <c r="Z5330" s="5">
        <f t="shared" si="9"/>
        <v>45097</v>
      </c>
    </row>
    <row r="5331">
      <c r="A5331" s="1" t="s">
        <v>5368</v>
      </c>
      <c r="B5331" s="1" t="s">
        <v>32</v>
      </c>
      <c r="C5331" s="1">
        <v>5.0</v>
      </c>
      <c r="D5331" s="1">
        <v>1.0</v>
      </c>
      <c r="E5331" s="1" t="s">
        <v>30</v>
      </c>
      <c r="G5331" s="1" t="s">
        <v>29</v>
      </c>
      <c r="H5331" s="6">
        <v>45249.0</v>
      </c>
      <c r="J5331" s="3">
        <f t="shared" si="2"/>
        <v>5</v>
      </c>
      <c r="K5331" s="4">
        <f t="shared" si="3"/>
        <v>1</v>
      </c>
      <c r="L5331" s="4">
        <f t="shared" si="4"/>
        <v>5</v>
      </c>
      <c r="S5331" s="1" t="s">
        <v>5368</v>
      </c>
      <c r="T5331" s="4" t="str">
        <f t="shared" si="5"/>
        <v>Cookie</v>
      </c>
      <c r="U5331" s="4" t="str">
        <f t="shared" si="6"/>
        <v>In-store</v>
      </c>
      <c r="V5331" s="4" t="str">
        <f t="shared" si="7"/>
        <v>UNKNOWN</v>
      </c>
      <c r="W5331" s="4">
        <f t="shared" ref="W5331:Y5331" si="5338">IF(OR(J5331 = "ERROR", J5331 = ""), "UNKNOWN", J5331)</f>
        <v>5</v>
      </c>
      <c r="X5331" s="4">
        <f t="shared" si="5338"/>
        <v>1</v>
      </c>
      <c r="Y5331" s="4">
        <f t="shared" si="5338"/>
        <v>5</v>
      </c>
      <c r="Z5331" s="7">
        <f t="shared" si="9"/>
        <v>45249</v>
      </c>
    </row>
    <row r="5332">
      <c r="A5332" s="1" t="s">
        <v>5369</v>
      </c>
      <c r="B5332" s="1" t="s">
        <v>36</v>
      </c>
      <c r="C5332" s="1">
        <v>2.0</v>
      </c>
      <c r="D5332" s="1">
        <v>5.0</v>
      </c>
      <c r="E5332" s="1">
        <v>10.0</v>
      </c>
      <c r="F5332" s="1" t="s">
        <v>23</v>
      </c>
      <c r="H5332" s="2">
        <v>44944.0</v>
      </c>
      <c r="J5332" s="3">
        <f t="shared" si="2"/>
        <v>2</v>
      </c>
      <c r="K5332" s="4">
        <f t="shared" si="3"/>
        <v>5</v>
      </c>
      <c r="L5332" s="4">
        <f t="shared" si="4"/>
        <v>10</v>
      </c>
      <c r="S5332" s="1" t="s">
        <v>5369</v>
      </c>
      <c r="T5332" s="4" t="str">
        <f t="shared" si="5"/>
        <v>Salad</v>
      </c>
      <c r="U5332" s="4" t="str">
        <f t="shared" si="6"/>
        <v>UNKNOWN</v>
      </c>
      <c r="V5332" s="4" t="str">
        <f t="shared" si="7"/>
        <v>Credit Card</v>
      </c>
      <c r="W5332" s="4">
        <f t="shared" ref="W5332:Y5332" si="5339">IF(OR(J5332 = "ERROR", J5332 = ""), "UNKNOWN", J5332)</f>
        <v>2</v>
      </c>
      <c r="X5332" s="4">
        <f t="shared" si="5339"/>
        <v>5</v>
      </c>
      <c r="Y5332" s="4">
        <f t="shared" si="5339"/>
        <v>10</v>
      </c>
      <c r="Z5332" s="5">
        <f t="shared" si="9"/>
        <v>44944</v>
      </c>
    </row>
    <row r="5333">
      <c r="A5333" s="1" t="s">
        <v>5370</v>
      </c>
      <c r="B5333" s="1" t="s">
        <v>44</v>
      </c>
      <c r="C5333" s="1">
        <v>5.0</v>
      </c>
      <c r="D5333" s="1">
        <v>4.0</v>
      </c>
      <c r="E5333" s="1">
        <v>20.0</v>
      </c>
      <c r="F5333" s="1" t="s">
        <v>39</v>
      </c>
      <c r="G5333" s="1" t="s">
        <v>24</v>
      </c>
      <c r="H5333" s="2">
        <v>45201.0</v>
      </c>
      <c r="J5333" s="3">
        <f t="shared" si="2"/>
        <v>5</v>
      </c>
      <c r="K5333" s="4">
        <f t="shared" si="3"/>
        <v>4</v>
      </c>
      <c r="L5333" s="4">
        <f t="shared" si="4"/>
        <v>20</v>
      </c>
      <c r="S5333" s="1" t="s">
        <v>5370</v>
      </c>
      <c r="T5333" s="4" t="str">
        <f t="shared" si="5"/>
        <v>Sandwich</v>
      </c>
      <c r="U5333" s="4" t="str">
        <f t="shared" si="6"/>
        <v>Takeaway</v>
      </c>
      <c r="V5333" s="4" t="str">
        <f t="shared" si="7"/>
        <v>Digital Wallet</v>
      </c>
      <c r="W5333" s="4">
        <f t="shared" ref="W5333:Y5333" si="5340">IF(OR(J5333 = "ERROR", J5333 = ""), "UNKNOWN", J5333)</f>
        <v>5</v>
      </c>
      <c r="X5333" s="4">
        <f t="shared" si="5340"/>
        <v>4</v>
      </c>
      <c r="Y5333" s="4">
        <f t="shared" si="5340"/>
        <v>20</v>
      </c>
      <c r="Z5333" s="5">
        <f t="shared" si="9"/>
        <v>45201</v>
      </c>
    </row>
    <row r="5334">
      <c r="A5334" s="1" t="s">
        <v>5371</v>
      </c>
      <c r="B5334" s="1" t="s">
        <v>81</v>
      </c>
      <c r="C5334" s="1">
        <v>3.0</v>
      </c>
      <c r="D5334" s="1">
        <v>1.5</v>
      </c>
      <c r="E5334" s="1">
        <v>4.5</v>
      </c>
      <c r="F5334" s="1" t="s">
        <v>28</v>
      </c>
      <c r="G5334" s="1" t="s">
        <v>24</v>
      </c>
      <c r="H5334" s="2">
        <v>45007.0</v>
      </c>
      <c r="J5334" s="3">
        <f t="shared" si="2"/>
        <v>3</v>
      </c>
      <c r="K5334" s="4">
        <f t="shared" si="3"/>
        <v>1.5</v>
      </c>
      <c r="L5334" s="4">
        <f t="shared" si="4"/>
        <v>4.5</v>
      </c>
      <c r="S5334" s="1" t="s">
        <v>5371</v>
      </c>
      <c r="T5334" s="4" t="str">
        <f t="shared" si="5"/>
        <v>Tea</v>
      </c>
      <c r="U5334" s="4" t="str">
        <f t="shared" si="6"/>
        <v>Takeaway</v>
      </c>
      <c r="V5334" s="4" t="str">
        <f t="shared" si="7"/>
        <v>Cash</v>
      </c>
      <c r="W5334" s="4">
        <f t="shared" ref="W5334:Y5334" si="5341">IF(OR(J5334 = "ERROR", J5334 = ""), "UNKNOWN", J5334)</f>
        <v>3</v>
      </c>
      <c r="X5334" s="4">
        <f t="shared" si="5341"/>
        <v>1.5</v>
      </c>
      <c r="Y5334" s="4">
        <f t="shared" si="5341"/>
        <v>4.5</v>
      </c>
      <c r="Z5334" s="5">
        <f t="shared" si="9"/>
        <v>45007</v>
      </c>
    </row>
    <row r="5335">
      <c r="A5335" s="1" t="s">
        <v>5372</v>
      </c>
      <c r="B5335" s="1" t="s">
        <v>32</v>
      </c>
      <c r="C5335" s="1">
        <v>2.0</v>
      </c>
      <c r="D5335" s="1">
        <v>1.0</v>
      </c>
      <c r="E5335" s="1">
        <v>2.0</v>
      </c>
      <c r="G5335" s="1" t="s">
        <v>24</v>
      </c>
      <c r="H5335" s="2">
        <v>45179.0</v>
      </c>
      <c r="J5335" s="3">
        <f t="shared" si="2"/>
        <v>2</v>
      </c>
      <c r="K5335" s="4">
        <f t="shared" si="3"/>
        <v>1</v>
      </c>
      <c r="L5335" s="4">
        <f t="shared" si="4"/>
        <v>2</v>
      </c>
      <c r="S5335" s="1" t="s">
        <v>5372</v>
      </c>
      <c r="T5335" s="4" t="str">
        <f t="shared" si="5"/>
        <v>Cookie</v>
      </c>
      <c r="U5335" s="4" t="str">
        <f t="shared" si="6"/>
        <v>Takeaway</v>
      </c>
      <c r="V5335" s="4" t="str">
        <f t="shared" si="7"/>
        <v>UNKNOWN</v>
      </c>
      <c r="W5335" s="4">
        <f t="shared" ref="W5335:Y5335" si="5342">IF(OR(J5335 = "ERROR", J5335 = ""), "UNKNOWN", J5335)</f>
        <v>2</v>
      </c>
      <c r="X5335" s="4">
        <f t="shared" si="5342"/>
        <v>1</v>
      </c>
      <c r="Y5335" s="4">
        <f t="shared" si="5342"/>
        <v>2</v>
      </c>
      <c r="Z5335" s="5">
        <f t="shared" si="9"/>
        <v>45179</v>
      </c>
    </row>
    <row r="5336">
      <c r="A5336" s="1" t="s">
        <v>5373</v>
      </c>
      <c r="B5336" s="1" t="s">
        <v>36</v>
      </c>
      <c r="C5336" s="1">
        <v>2.0</v>
      </c>
      <c r="D5336" s="1">
        <v>5.0</v>
      </c>
      <c r="E5336" s="1">
        <v>10.0</v>
      </c>
      <c r="F5336" s="1" t="s">
        <v>39</v>
      </c>
      <c r="H5336" s="2">
        <v>45078.0</v>
      </c>
      <c r="J5336" s="3">
        <f t="shared" si="2"/>
        <v>2</v>
      </c>
      <c r="K5336" s="4">
        <f t="shared" si="3"/>
        <v>5</v>
      </c>
      <c r="L5336" s="4">
        <f t="shared" si="4"/>
        <v>10</v>
      </c>
      <c r="S5336" s="1" t="s">
        <v>5373</v>
      </c>
      <c r="T5336" s="4" t="str">
        <f t="shared" si="5"/>
        <v>Salad</v>
      </c>
      <c r="U5336" s="4" t="str">
        <f t="shared" si="6"/>
        <v>UNKNOWN</v>
      </c>
      <c r="V5336" s="4" t="str">
        <f t="shared" si="7"/>
        <v>Digital Wallet</v>
      </c>
      <c r="W5336" s="4">
        <f t="shared" ref="W5336:Y5336" si="5343">IF(OR(J5336 = "ERROR", J5336 = ""), "UNKNOWN", J5336)</f>
        <v>2</v>
      </c>
      <c r="X5336" s="4">
        <f t="shared" si="5343"/>
        <v>5</v>
      </c>
      <c r="Y5336" s="4">
        <f t="shared" si="5343"/>
        <v>10</v>
      </c>
      <c r="Z5336" s="5">
        <f t="shared" si="9"/>
        <v>45078</v>
      </c>
    </row>
    <row r="5337">
      <c r="A5337" s="1" t="s">
        <v>5374</v>
      </c>
      <c r="B5337" s="1" t="s">
        <v>36</v>
      </c>
      <c r="C5337" s="1">
        <v>4.0</v>
      </c>
      <c r="D5337" s="1" t="s">
        <v>25</v>
      </c>
      <c r="E5337" s="1">
        <v>20.0</v>
      </c>
      <c r="F5337" s="1" t="s">
        <v>39</v>
      </c>
      <c r="H5337" s="2">
        <v>44941.0</v>
      </c>
      <c r="J5337" s="3">
        <f t="shared" si="2"/>
        <v>4</v>
      </c>
      <c r="K5337" s="4">
        <f t="shared" si="3"/>
        <v>5</v>
      </c>
      <c r="L5337" s="4">
        <f t="shared" si="4"/>
        <v>20</v>
      </c>
      <c r="S5337" s="1" t="s">
        <v>5374</v>
      </c>
      <c r="T5337" s="4" t="str">
        <f t="shared" si="5"/>
        <v>Salad</v>
      </c>
      <c r="U5337" s="4" t="str">
        <f t="shared" si="6"/>
        <v>UNKNOWN</v>
      </c>
      <c r="V5337" s="4" t="str">
        <f t="shared" si="7"/>
        <v>Digital Wallet</v>
      </c>
      <c r="W5337" s="4">
        <f t="shared" ref="W5337:Y5337" si="5344">IF(OR(J5337 = "ERROR", J5337 = ""), "UNKNOWN", J5337)</f>
        <v>4</v>
      </c>
      <c r="X5337" s="4">
        <f t="shared" si="5344"/>
        <v>5</v>
      </c>
      <c r="Y5337" s="4">
        <f t="shared" si="5344"/>
        <v>20</v>
      </c>
      <c r="Z5337" s="5">
        <f t="shared" si="9"/>
        <v>44941</v>
      </c>
    </row>
    <row r="5338">
      <c r="A5338" s="1" t="s">
        <v>5375</v>
      </c>
      <c r="B5338" s="1" t="s">
        <v>27</v>
      </c>
      <c r="C5338" s="1">
        <v>2.0</v>
      </c>
      <c r="D5338" s="1">
        <v>3.0</v>
      </c>
      <c r="E5338" s="1">
        <v>6.0</v>
      </c>
      <c r="G5338" s="1" t="s">
        <v>29</v>
      </c>
      <c r="H5338" s="2">
        <v>45184.0</v>
      </c>
      <c r="J5338" s="3">
        <f t="shared" si="2"/>
        <v>2</v>
      </c>
      <c r="K5338" s="4">
        <f t="shared" si="3"/>
        <v>3</v>
      </c>
      <c r="L5338" s="4">
        <f t="shared" si="4"/>
        <v>6</v>
      </c>
      <c r="S5338" s="1" t="s">
        <v>5375</v>
      </c>
      <c r="T5338" s="4" t="str">
        <f t="shared" si="5"/>
        <v>Cake</v>
      </c>
      <c r="U5338" s="4" t="str">
        <f t="shared" si="6"/>
        <v>In-store</v>
      </c>
      <c r="V5338" s="4" t="str">
        <f t="shared" si="7"/>
        <v>UNKNOWN</v>
      </c>
      <c r="W5338" s="4">
        <f t="shared" ref="W5338:Y5338" si="5345">IF(OR(J5338 = "ERROR", J5338 = ""), "UNKNOWN", J5338)</f>
        <v>2</v>
      </c>
      <c r="X5338" s="4">
        <f t="shared" si="5345"/>
        <v>3</v>
      </c>
      <c r="Y5338" s="4">
        <f t="shared" si="5345"/>
        <v>6</v>
      </c>
      <c r="Z5338" s="5">
        <f t="shared" si="9"/>
        <v>45184</v>
      </c>
    </row>
    <row r="5339">
      <c r="A5339" s="1" t="s">
        <v>5376</v>
      </c>
      <c r="B5339" s="1" t="s">
        <v>27</v>
      </c>
      <c r="C5339" s="1">
        <v>1.0</v>
      </c>
      <c r="D5339" s="1">
        <v>3.0</v>
      </c>
      <c r="E5339" s="1">
        <v>3.0</v>
      </c>
      <c r="G5339" s="1" t="s">
        <v>25</v>
      </c>
      <c r="H5339" s="6">
        <v>45230.0</v>
      </c>
      <c r="J5339" s="3">
        <f t="shared" si="2"/>
        <v>1</v>
      </c>
      <c r="K5339" s="4">
        <f t="shared" si="3"/>
        <v>3</v>
      </c>
      <c r="L5339" s="4">
        <f t="shared" si="4"/>
        <v>3</v>
      </c>
      <c r="S5339" s="1" t="s">
        <v>5376</v>
      </c>
      <c r="T5339" s="4" t="str">
        <f t="shared" si="5"/>
        <v>Cake</v>
      </c>
      <c r="U5339" s="4" t="str">
        <f t="shared" si="6"/>
        <v>UNKNOWN</v>
      </c>
      <c r="V5339" s="4" t="str">
        <f t="shared" si="7"/>
        <v>UNKNOWN</v>
      </c>
      <c r="W5339" s="4">
        <f t="shared" ref="W5339:Y5339" si="5346">IF(OR(J5339 = "ERROR", J5339 = ""), "UNKNOWN", J5339)</f>
        <v>1</v>
      </c>
      <c r="X5339" s="4">
        <f t="shared" si="5346"/>
        <v>3</v>
      </c>
      <c r="Y5339" s="4">
        <f t="shared" si="5346"/>
        <v>3</v>
      </c>
      <c r="Z5339" s="7">
        <f t="shared" si="9"/>
        <v>45230</v>
      </c>
    </row>
    <row r="5340">
      <c r="A5340" s="1" t="s">
        <v>5377</v>
      </c>
      <c r="B5340" s="1" t="s">
        <v>44</v>
      </c>
      <c r="C5340" s="1">
        <v>2.0</v>
      </c>
      <c r="D5340" s="1">
        <v>4.0</v>
      </c>
      <c r="E5340" s="1">
        <v>8.0</v>
      </c>
      <c r="F5340" s="1" t="s">
        <v>39</v>
      </c>
      <c r="G5340" s="1" t="s">
        <v>24</v>
      </c>
      <c r="H5340" s="2">
        <v>45087.0</v>
      </c>
      <c r="J5340" s="3">
        <f t="shared" si="2"/>
        <v>2</v>
      </c>
      <c r="K5340" s="4">
        <f t="shared" si="3"/>
        <v>4</v>
      </c>
      <c r="L5340" s="4">
        <f t="shared" si="4"/>
        <v>8</v>
      </c>
      <c r="S5340" s="1" t="s">
        <v>5377</v>
      </c>
      <c r="T5340" s="4" t="str">
        <f t="shared" si="5"/>
        <v>Sandwich</v>
      </c>
      <c r="U5340" s="4" t="str">
        <f t="shared" si="6"/>
        <v>Takeaway</v>
      </c>
      <c r="V5340" s="4" t="str">
        <f t="shared" si="7"/>
        <v>Digital Wallet</v>
      </c>
      <c r="W5340" s="4">
        <f t="shared" ref="W5340:Y5340" si="5347">IF(OR(J5340 = "ERROR", J5340 = ""), "UNKNOWN", J5340)</f>
        <v>2</v>
      </c>
      <c r="X5340" s="4">
        <f t="shared" si="5347"/>
        <v>4</v>
      </c>
      <c r="Y5340" s="4">
        <f t="shared" si="5347"/>
        <v>8</v>
      </c>
      <c r="Z5340" s="5">
        <f t="shared" si="9"/>
        <v>45087</v>
      </c>
    </row>
    <row r="5341">
      <c r="A5341" s="1" t="s">
        <v>5378</v>
      </c>
      <c r="B5341" s="1" t="s">
        <v>32</v>
      </c>
      <c r="C5341" s="1">
        <v>4.0</v>
      </c>
      <c r="D5341" s="1">
        <v>1.0</v>
      </c>
      <c r="E5341" s="1">
        <v>4.0</v>
      </c>
      <c r="G5341" s="1" t="s">
        <v>30</v>
      </c>
      <c r="H5341" s="2">
        <v>44951.0</v>
      </c>
      <c r="J5341" s="3">
        <f t="shared" si="2"/>
        <v>4</v>
      </c>
      <c r="K5341" s="4">
        <f t="shared" si="3"/>
        <v>1</v>
      </c>
      <c r="L5341" s="4">
        <f t="shared" si="4"/>
        <v>4</v>
      </c>
      <c r="S5341" s="1" t="s">
        <v>5378</v>
      </c>
      <c r="T5341" s="4" t="str">
        <f t="shared" si="5"/>
        <v>Cookie</v>
      </c>
      <c r="U5341" s="4" t="str">
        <f t="shared" si="6"/>
        <v>UNKNOWN</v>
      </c>
      <c r="V5341" s="4" t="str">
        <f t="shared" si="7"/>
        <v>UNKNOWN</v>
      </c>
      <c r="W5341" s="4">
        <f t="shared" ref="W5341:Y5341" si="5348">IF(OR(J5341 = "ERROR", J5341 = ""), "UNKNOWN", J5341)</f>
        <v>4</v>
      </c>
      <c r="X5341" s="4">
        <f t="shared" si="5348"/>
        <v>1</v>
      </c>
      <c r="Y5341" s="4">
        <f t="shared" si="5348"/>
        <v>4</v>
      </c>
      <c r="Z5341" s="5">
        <f t="shared" si="9"/>
        <v>44951</v>
      </c>
    </row>
    <row r="5342">
      <c r="A5342" s="1" t="s">
        <v>5379</v>
      </c>
      <c r="B5342" s="1" t="s">
        <v>44</v>
      </c>
      <c r="C5342" s="1">
        <v>1.0</v>
      </c>
      <c r="D5342" s="1">
        <v>4.0</v>
      </c>
      <c r="E5342" s="1">
        <v>4.0</v>
      </c>
      <c r="H5342" s="2">
        <v>45117.0</v>
      </c>
      <c r="J5342" s="3">
        <f t="shared" si="2"/>
        <v>1</v>
      </c>
      <c r="K5342" s="4">
        <f t="shared" si="3"/>
        <v>4</v>
      </c>
      <c r="L5342" s="4">
        <f t="shared" si="4"/>
        <v>4</v>
      </c>
      <c r="S5342" s="1" t="s">
        <v>5379</v>
      </c>
      <c r="T5342" s="4" t="str">
        <f t="shared" si="5"/>
        <v>Sandwich</v>
      </c>
      <c r="U5342" s="4" t="str">
        <f t="shared" si="6"/>
        <v>UNKNOWN</v>
      </c>
      <c r="V5342" s="4" t="str">
        <f t="shared" si="7"/>
        <v>UNKNOWN</v>
      </c>
      <c r="W5342" s="4">
        <f t="shared" ref="W5342:Y5342" si="5349">IF(OR(J5342 = "ERROR", J5342 = ""), "UNKNOWN", J5342)</f>
        <v>1</v>
      </c>
      <c r="X5342" s="4">
        <f t="shared" si="5349"/>
        <v>4</v>
      </c>
      <c r="Y5342" s="4">
        <f t="shared" si="5349"/>
        <v>4</v>
      </c>
      <c r="Z5342" s="5">
        <f t="shared" si="9"/>
        <v>45117</v>
      </c>
    </row>
    <row r="5343">
      <c r="A5343" s="1" t="s">
        <v>5380</v>
      </c>
      <c r="B5343" s="1" t="s">
        <v>27</v>
      </c>
      <c r="C5343" s="1">
        <v>1.0</v>
      </c>
      <c r="D5343" s="1">
        <v>3.0</v>
      </c>
      <c r="E5343" s="1">
        <v>3.0</v>
      </c>
      <c r="F5343" s="1" t="s">
        <v>28</v>
      </c>
      <c r="G5343" s="1" t="s">
        <v>29</v>
      </c>
      <c r="H5343" s="2">
        <v>44938.0</v>
      </c>
      <c r="J5343" s="3">
        <f t="shared" si="2"/>
        <v>1</v>
      </c>
      <c r="K5343" s="4">
        <f t="shared" si="3"/>
        <v>3</v>
      </c>
      <c r="L5343" s="4">
        <f t="shared" si="4"/>
        <v>3</v>
      </c>
      <c r="S5343" s="1" t="s">
        <v>5380</v>
      </c>
      <c r="T5343" s="4" t="str">
        <f t="shared" si="5"/>
        <v>Cake</v>
      </c>
      <c r="U5343" s="4" t="str">
        <f t="shared" si="6"/>
        <v>In-store</v>
      </c>
      <c r="V5343" s="4" t="str">
        <f t="shared" si="7"/>
        <v>Cash</v>
      </c>
      <c r="W5343" s="4">
        <f t="shared" ref="W5343:Y5343" si="5350">IF(OR(J5343 = "ERROR", J5343 = ""), "UNKNOWN", J5343)</f>
        <v>1</v>
      </c>
      <c r="X5343" s="4">
        <f t="shared" si="5350"/>
        <v>3</v>
      </c>
      <c r="Y5343" s="4">
        <f t="shared" si="5350"/>
        <v>3</v>
      </c>
      <c r="Z5343" s="5">
        <f t="shared" si="9"/>
        <v>44938</v>
      </c>
    </row>
    <row r="5344">
      <c r="A5344" s="1" t="s">
        <v>5381</v>
      </c>
      <c r="B5344" s="1" t="s">
        <v>32</v>
      </c>
      <c r="C5344" s="1">
        <v>5.0</v>
      </c>
      <c r="D5344" s="1">
        <v>1.0</v>
      </c>
      <c r="E5344" s="1">
        <v>5.0</v>
      </c>
      <c r="F5344" s="1" t="s">
        <v>25</v>
      </c>
      <c r="G5344" s="1" t="s">
        <v>29</v>
      </c>
      <c r="H5344" s="2">
        <v>45136.0</v>
      </c>
      <c r="J5344" s="3">
        <f t="shared" si="2"/>
        <v>5</v>
      </c>
      <c r="K5344" s="4">
        <f t="shared" si="3"/>
        <v>1</v>
      </c>
      <c r="L5344" s="4">
        <f t="shared" si="4"/>
        <v>5</v>
      </c>
      <c r="S5344" s="1" t="s">
        <v>5381</v>
      </c>
      <c r="T5344" s="4" t="str">
        <f t="shared" si="5"/>
        <v>Cookie</v>
      </c>
      <c r="U5344" s="4" t="str">
        <f t="shared" si="6"/>
        <v>In-store</v>
      </c>
      <c r="V5344" s="4" t="str">
        <f t="shared" si="7"/>
        <v>UNKNOWN</v>
      </c>
      <c r="W5344" s="4">
        <f t="shared" ref="W5344:Y5344" si="5351">IF(OR(J5344 = "ERROR", J5344 = ""), "UNKNOWN", J5344)</f>
        <v>5</v>
      </c>
      <c r="X5344" s="4">
        <f t="shared" si="5351"/>
        <v>1</v>
      </c>
      <c r="Y5344" s="4">
        <f t="shared" si="5351"/>
        <v>5</v>
      </c>
      <c r="Z5344" s="5">
        <f t="shared" si="9"/>
        <v>45136</v>
      </c>
    </row>
    <row r="5345">
      <c r="A5345" s="1" t="s">
        <v>5382</v>
      </c>
      <c r="B5345" s="1" t="s">
        <v>44</v>
      </c>
      <c r="C5345" s="1">
        <v>4.0</v>
      </c>
      <c r="D5345" s="1">
        <v>4.0</v>
      </c>
      <c r="E5345" s="1">
        <v>16.0</v>
      </c>
      <c r="F5345" s="1" t="s">
        <v>28</v>
      </c>
      <c r="H5345" s="2">
        <v>45063.0</v>
      </c>
      <c r="J5345" s="3">
        <f t="shared" si="2"/>
        <v>4</v>
      </c>
      <c r="K5345" s="4">
        <f t="shared" si="3"/>
        <v>4</v>
      </c>
      <c r="L5345" s="4">
        <f t="shared" si="4"/>
        <v>16</v>
      </c>
      <c r="S5345" s="1" t="s">
        <v>5382</v>
      </c>
      <c r="T5345" s="4" t="str">
        <f t="shared" si="5"/>
        <v>Sandwich</v>
      </c>
      <c r="U5345" s="4" t="str">
        <f t="shared" si="6"/>
        <v>UNKNOWN</v>
      </c>
      <c r="V5345" s="4" t="str">
        <f t="shared" si="7"/>
        <v>Cash</v>
      </c>
      <c r="W5345" s="4">
        <f t="shared" ref="W5345:Y5345" si="5352">IF(OR(J5345 = "ERROR", J5345 = ""), "UNKNOWN", J5345)</f>
        <v>4</v>
      </c>
      <c r="X5345" s="4">
        <f t="shared" si="5352"/>
        <v>4</v>
      </c>
      <c r="Y5345" s="4">
        <f t="shared" si="5352"/>
        <v>16</v>
      </c>
      <c r="Z5345" s="5">
        <f t="shared" si="9"/>
        <v>45063</v>
      </c>
    </row>
    <row r="5346">
      <c r="A5346" s="1" t="s">
        <v>5383</v>
      </c>
      <c r="B5346" s="1" t="s">
        <v>41</v>
      </c>
      <c r="C5346" s="1">
        <v>3.0</v>
      </c>
      <c r="D5346" s="1">
        <v>4.0</v>
      </c>
      <c r="E5346" s="1">
        <v>12.0</v>
      </c>
      <c r="F5346" s="1" t="s">
        <v>39</v>
      </c>
      <c r="G5346" s="1" t="s">
        <v>24</v>
      </c>
      <c r="H5346" s="2">
        <v>45121.0</v>
      </c>
      <c r="J5346" s="3">
        <f t="shared" si="2"/>
        <v>3</v>
      </c>
      <c r="K5346" s="4">
        <f t="shared" si="3"/>
        <v>4</v>
      </c>
      <c r="L5346" s="4">
        <f t="shared" si="4"/>
        <v>12</v>
      </c>
      <c r="S5346" s="1" t="s">
        <v>5383</v>
      </c>
      <c r="T5346" s="4" t="str">
        <f t="shared" si="5"/>
        <v>Smoothie</v>
      </c>
      <c r="U5346" s="4" t="str">
        <f t="shared" si="6"/>
        <v>Takeaway</v>
      </c>
      <c r="V5346" s="4" t="str">
        <f t="shared" si="7"/>
        <v>Digital Wallet</v>
      </c>
      <c r="W5346" s="4">
        <f t="shared" ref="W5346:Y5346" si="5353">IF(OR(J5346 = "ERROR", J5346 = ""), "UNKNOWN", J5346)</f>
        <v>3</v>
      </c>
      <c r="X5346" s="4">
        <f t="shared" si="5353"/>
        <v>4</v>
      </c>
      <c r="Y5346" s="4">
        <f t="shared" si="5353"/>
        <v>12</v>
      </c>
      <c r="Z5346" s="5">
        <f t="shared" si="9"/>
        <v>45121</v>
      </c>
    </row>
    <row r="5347">
      <c r="A5347" s="1" t="s">
        <v>5384</v>
      </c>
      <c r="B5347" s="1" t="s">
        <v>36</v>
      </c>
      <c r="C5347" s="1">
        <v>2.0</v>
      </c>
      <c r="D5347" s="1">
        <v>5.0</v>
      </c>
      <c r="E5347" s="1">
        <v>10.0</v>
      </c>
      <c r="F5347" s="1" t="s">
        <v>39</v>
      </c>
      <c r="H5347" s="6">
        <v>45226.0</v>
      </c>
      <c r="J5347" s="3">
        <f t="shared" si="2"/>
        <v>2</v>
      </c>
      <c r="K5347" s="4">
        <f t="shared" si="3"/>
        <v>5</v>
      </c>
      <c r="L5347" s="4">
        <f t="shared" si="4"/>
        <v>10</v>
      </c>
      <c r="S5347" s="1" t="s">
        <v>5384</v>
      </c>
      <c r="T5347" s="4" t="str">
        <f t="shared" si="5"/>
        <v>Salad</v>
      </c>
      <c r="U5347" s="4" t="str">
        <f t="shared" si="6"/>
        <v>UNKNOWN</v>
      </c>
      <c r="V5347" s="4" t="str">
        <f t="shared" si="7"/>
        <v>Digital Wallet</v>
      </c>
      <c r="W5347" s="4">
        <f t="shared" ref="W5347:Y5347" si="5354">IF(OR(J5347 = "ERROR", J5347 = ""), "UNKNOWN", J5347)</f>
        <v>2</v>
      </c>
      <c r="X5347" s="4">
        <f t="shared" si="5354"/>
        <v>5</v>
      </c>
      <c r="Y5347" s="4">
        <f t="shared" si="5354"/>
        <v>10</v>
      </c>
      <c r="Z5347" s="7">
        <f t="shared" si="9"/>
        <v>45226</v>
      </c>
    </row>
    <row r="5348">
      <c r="A5348" s="1" t="s">
        <v>5385</v>
      </c>
      <c r="B5348" s="1" t="s">
        <v>81</v>
      </c>
      <c r="C5348" s="1">
        <v>1.0</v>
      </c>
      <c r="D5348" s="1">
        <v>1.5</v>
      </c>
      <c r="E5348" s="1">
        <v>1.5</v>
      </c>
      <c r="F5348" s="1" t="s">
        <v>39</v>
      </c>
      <c r="G5348" s="1" t="s">
        <v>24</v>
      </c>
      <c r="H5348" s="1" t="s">
        <v>25</v>
      </c>
      <c r="J5348" s="3">
        <f t="shared" si="2"/>
        <v>1</v>
      </c>
      <c r="K5348" s="4">
        <f t="shared" si="3"/>
        <v>1.5</v>
      </c>
      <c r="L5348" s="4">
        <f t="shared" si="4"/>
        <v>1.5</v>
      </c>
      <c r="S5348" s="1" t="s">
        <v>5385</v>
      </c>
      <c r="T5348" s="4" t="str">
        <f t="shared" si="5"/>
        <v>Tea</v>
      </c>
      <c r="U5348" s="4" t="str">
        <f t="shared" si="6"/>
        <v>Takeaway</v>
      </c>
      <c r="V5348" s="4" t="str">
        <f t="shared" si="7"/>
        <v>Digital Wallet</v>
      </c>
      <c r="W5348" s="4">
        <f t="shared" ref="W5348:Y5348" si="5355">IF(OR(J5348 = "ERROR", J5348 = ""), "UNKNOWN", J5348)</f>
        <v>1</v>
      </c>
      <c r="X5348" s="4">
        <f t="shared" si="5355"/>
        <v>1.5</v>
      </c>
      <c r="Y5348" s="4">
        <f t="shared" si="5355"/>
        <v>1.5</v>
      </c>
      <c r="Z5348" s="4" t="str">
        <f t="shared" si="9"/>
        <v>UNKNOWN</v>
      </c>
    </row>
    <row r="5349">
      <c r="A5349" s="1" t="s">
        <v>5386</v>
      </c>
      <c r="B5349" s="1" t="s">
        <v>36</v>
      </c>
      <c r="C5349" s="1">
        <v>5.0</v>
      </c>
      <c r="D5349" s="1">
        <v>5.0</v>
      </c>
      <c r="E5349" s="1">
        <v>25.0</v>
      </c>
      <c r="F5349" s="1" t="s">
        <v>23</v>
      </c>
      <c r="H5349" s="2">
        <v>45106.0</v>
      </c>
      <c r="J5349" s="3">
        <f t="shared" si="2"/>
        <v>5</v>
      </c>
      <c r="K5349" s="4">
        <f t="shared" si="3"/>
        <v>5</v>
      </c>
      <c r="L5349" s="4">
        <f t="shared" si="4"/>
        <v>25</v>
      </c>
      <c r="S5349" s="1" t="s">
        <v>5386</v>
      </c>
      <c r="T5349" s="4" t="str">
        <f t="shared" si="5"/>
        <v>Salad</v>
      </c>
      <c r="U5349" s="4" t="str">
        <f t="shared" si="6"/>
        <v>UNKNOWN</v>
      </c>
      <c r="V5349" s="4" t="str">
        <f t="shared" si="7"/>
        <v>Credit Card</v>
      </c>
      <c r="W5349" s="4">
        <f t="shared" ref="W5349:Y5349" si="5356">IF(OR(J5349 = "ERROR", J5349 = ""), "UNKNOWN", J5349)</f>
        <v>5</v>
      </c>
      <c r="X5349" s="4">
        <f t="shared" si="5356"/>
        <v>5</v>
      </c>
      <c r="Y5349" s="4">
        <f t="shared" si="5356"/>
        <v>25</v>
      </c>
      <c r="Z5349" s="5">
        <f t="shared" si="9"/>
        <v>45106</v>
      </c>
    </row>
    <row r="5350">
      <c r="A5350" s="1" t="s">
        <v>5387</v>
      </c>
      <c r="B5350" s="1" t="s">
        <v>32</v>
      </c>
      <c r="C5350" s="1">
        <v>4.0</v>
      </c>
      <c r="D5350" s="1">
        <v>1.0</v>
      </c>
      <c r="E5350" s="1">
        <v>4.0</v>
      </c>
      <c r="G5350" s="1" t="s">
        <v>29</v>
      </c>
      <c r="H5350" s="2">
        <v>44937.0</v>
      </c>
      <c r="J5350" s="3">
        <f t="shared" si="2"/>
        <v>4</v>
      </c>
      <c r="K5350" s="4">
        <f t="shared" si="3"/>
        <v>1</v>
      </c>
      <c r="L5350" s="4">
        <f t="shared" si="4"/>
        <v>4</v>
      </c>
      <c r="S5350" s="1" t="s">
        <v>5387</v>
      </c>
      <c r="T5350" s="4" t="str">
        <f t="shared" si="5"/>
        <v>Cookie</v>
      </c>
      <c r="U5350" s="4" t="str">
        <f t="shared" si="6"/>
        <v>In-store</v>
      </c>
      <c r="V5350" s="4" t="str">
        <f t="shared" si="7"/>
        <v>UNKNOWN</v>
      </c>
      <c r="W5350" s="4">
        <f t="shared" ref="W5350:Y5350" si="5357">IF(OR(J5350 = "ERROR", J5350 = ""), "UNKNOWN", J5350)</f>
        <v>4</v>
      </c>
      <c r="X5350" s="4">
        <f t="shared" si="5357"/>
        <v>1</v>
      </c>
      <c r="Y5350" s="4">
        <f t="shared" si="5357"/>
        <v>4</v>
      </c>
      <c r="Z5350" s="5">
        <f t="shared" si="9"/>
        <v>44937</v>
      </c>
    </row>
    <row r="5351">
      <c r="A5351" s="1" t="s">
        <v>5388</v>
      </c>
      <c r="B5351" s="1" t="s">
        <v>22</v>
      </c>
      <c r="C5351" s="1">
        <v>2.0</v>
      </c>
      <c r="D5351" s="1">
        <v>2.0</v>
      </c>
      <c r="E5351" s="1">
        <v>4.0</v>
      </c>
      <c r="F5351" s="1" t="s">
        <v>28</v>
      </c>
      <c r="G5351" s="1" t="s">
        <v>29</v>
      </c>
      <c r="H5351" s="2">
        <v>44951.0</v>
      </c>
      <c r="J5351" s="3">
        <f t="shared" si="2"/>
        <v>2</v>
      </c>
      <c r="K5351" s="4">
        <f t="shared" si="3"/>
        <v>2</v>
      </c>
      <c r="L5351" s="4">
        <f t="shared" si="4"/>
        <v>4</v>
      </c>
      <c r="S5351" s="1" t="s">
        <v>5388</v>
      </c>
      <c r="T5351" s="4" t="str">
        <f t="shared" si="5"/>
        <v>Coffee</v>
      </c>
      <c r="U5351" s="4" t="str">
        <f t="shared" si="6"/>
        <v>In-store</v>
      </c>
      <c r="V5351" s="4" t="str">
        <f t="shared" si="7"/>
        <v>Cash</v>
      </c>
      <c r="W5351" s="4">
        <f t="shared" ref="W5351:Y5351" si="5358">IF(OR(J5351 = "ERROR", J5351 = ""), "UNKNOWN", J5351)</f>
        <v>2</v>
      </c>
      <c r="X5351" s="4">
        <f t="shared" si="5358"/>
        <v>2</v>
      </c>
      <c r="Y5351" s="4">
        <f t="shared" si="5358"/>
        <v>4</v>
      </c>
      <c r="Z5351" s="5">
        <f t="shared" si="9"/>
        <v>44951</v>
      </c>
    </row>
    <row r="5352">
      <c r="A5352" s="1" t="s">
        <v>5389</v>
      </c>
      <c r="B5352" s="1" t="s">
        <v>36</v>
      </c>
      <c r="C5352" s="1">
        <v>2.0</v>
      </c>
      <c r="D5352" s="1">
        <v>5.0</v>
      </c>
      <c r="E5352" s="1">
        <v>10.0</v>
      </c>
      <c r="G5352" s="1" t="s">
        <v>24</v>
      </c>
      <c r="H5352" s="6">
        <v>45250.0</v>
      </c>
      <c r="J5352" s="3">
        <f t="shared" si="2"/>
        <v>2</v>
      </c>
      <c r="K5352" s="4">
        <f t="shared" si="3"/>
        <v>5</v>
      </c>
      <c r="L5352" s="4">
        <f t="shared" si="4"/>
        <v>10</v>
      </c>
      <c r="S5352" s="1" t="s">
        <v>5389</v>
      </c>
      <c r="T5352" s="4" t="str">
        <f t="shared" si="5"/>
        <v>Salad</v>
      </c>
      <c r="U5352" s="4" t="str">
        <f t="shared" si="6"/>
        <v>Takeaway</v>
      </c>
      <c r="V5352" s="4" t="str">
        <f t="shared" si="7"/>
        <v>UNKNOWN</v>
      </c>
      <c r="W5352" s="4">
        <f t="shared" ref="W5352:Y5352" si="5359">IF(OR(J5352 = "ERROR", J5352 = ""), "UNKNOWN", J5352)</f>
        <v>2</v>
      </c>
      <c r="X5352" s="4">
        <f t="shared" si="5359"/>
        <v>5</v>
      </c>
      <c r="Y5352" s="4">
        <f t="shared" si="5359"/>
        <v>10</v>
      </c>
      <c r="Z5352" s="7">
        <f t="shared" si="9"/>
        <v>45250</v>
      </c>
    </row>
    <row r="5353">
      <c r="A5353" s="1" t="s">
        <v>5390</v>
      </c>
      <c r="B5353" s="1" t="s">
        <v>36</v>
      </c>
      <c r="C5353" s="1">
        <v>4.0</v>
      </c>
      <c r="D5353" s="1">
        <v>5.0</v>
      </c>
      <c r="E5353" s="1">
        <v>20.0</v>
      </c>
      <c r="F5353" s="1" t="s">
        <v>28</v>
      </c>
      <c r="G5353" s="1" t="s">
        <v>29</v>
      </c>
      <c r="J5353" s="3">
        <f t="shared" si="2"/>
        <v>4</v>
      </c>
      <c r="K5353" s="4">
        <f t="shared" si="3"/>
        <v>5</v>
      </c>
      <c r="L5353" s="4">
        <f t="shared" si="4"/>
        <v>20</v>
      </c>
      <c r="S5353" s="1" t="s">
        <v>5390</v>
      </c>
      <c r="T5353" s="4" t="str">
        <f t="shared" si="5"/>
        <v>Salad</v>
      </c>
      <c r="U5353" s="4" t="str">
        <f t="shared" si="6"/>
        <v>In-store</v>
      </c>
      <c r="V5353" s="4" t="str">
        <f t="shared" si="7"/>
        <v>Cash</v>
      </c>
      <c r="W5353" s="4">
        <f t="shared" ref="W5353:Y5353" si="5360">IF(OR(J5353 = "ERROR", J5353 = ""), "UNKNOWN", J5353)</f>
        <v>4</v>
      </c>
      <c r="X5353" s="4">
        <f t="shared" si="5360"/>
        <v>5</v>
      </c>
      <c r="Y5353" s="4">
        <f t="shared" si="5360"/>
        <v>20</v>
      </c>
      <c r="Z5353" s="4" t="str">
        <f t="shared" si="9"/>
        <v>UNKNOWN</v>
      </c>
    </row>
    <row r="5354">
      <c r="A5354" s="1" t="s">
        <v>5391</v>
      </c>
      <c r="B5354" s="1" t="s">
        <v>41</v>
      </c>
      <c r="C5354" s="1">
        <v>4.0</v>
      </c>
      <c r="D5354" s="1">
        <v>4.0</v>
      </c>
      <c r="E5354" s="1">
        <v>16.0</v>
      </c>
      <c r="F5354" s="1" t="s">
        <v>39</v>
      </c>
      <c r="G5354" s="1" t="s">
        <v>29</v>
      </c>
      <c r="H5354" s="6">
        <v>45209.0</v>
      </c>
      <c r="J5354" s="3">
        <f t="shared" si="2"/>
        <v>4</v>
      </c>
      <c r="K5354" s="4">
        <f t="shared" si="3"/>
        <v>4</v>
      </c>
      <c r="L5354" s="4">
        <f t="shared" si="4"/>
        <v>16</v>
      </c>
      <c r="S5354" s="1" t="s">
        <v>5391</v>
      </c>
      <c r="T5354" s="4" t="str">
        <f t="shared" si="5"/>
        <v>Smoothie</v>
      </c>
      <c r="U5354" s="4" t="str">
        <f t="shared" si="6"/>
        <v>In-store</v>
      </c>
      <c r="V5354" s="4" t="str">
        <f t="shared" si="7"/>
        <v>Digital Wallet</v>
      </c>
      <c r="W5354" s="4">
        <f t="shared" ref="W5354:Y5354" si="5361">IF(OR(J5354 = "ERROR", J5354 = ""), "UNKNOWN", J5354)</f>
        <v>4</v>
      </c>
      <c r="X5354" s="4">
        <f t="shared" si="5361"/>
        <v>4</v>
      </c>
      <c r="Y5354" s="4">
        <f t="shared" si="5361"/>
        <v>16</v>
      </c>
      <c r="Z5354" s="7">
        <f t="shared" si="9"/>
        <v>45209</v>
      </c>
    </row>
    <row r="5355">
      <c r="A5355" s="1" t="s">
        <v>5392</v>
      </c>
      <c r="B5355" s="1" t="s">
        <v>36</v>
      </c>
      <c r="C5355" s="1">
        <v>1.0</v>
      </c>
      <c r="D5355" s="1">
        <v>5.0</v>
      </c>
      <c r="E5355" s="1">
        <v>5.0</v>
      </c>
      <c r="F5355" s="1" t="s">
        <v>28</v>
      </c>
      <c r="H5355" s="2">
        <v>45267.0</v>
      </c>
      <c r="J5355" s="3">
        <f t="shared" si="2"/>
        <v>1</v>
      </c>
      <c r="K5355" s="4">
        <f t="shared" si="3"/>
        <v>5</v>
      </c>
      <c r="L5355" s="4">
        <f t="shared" si="4"/>
        <v>5</v>
      </c>
      <c r="S5355" s="1" t="s">
        <v>5392</v>
      </c>
      <c r="T5355" s="4" t="str">
        <f t="shared" si="5"/>
        <v>Salad</v>
      </c>
      <c r="U5355" s="4" t="str">
        <f t="shared" si="6"/>
        <v>UNKNOWN</v>
      </c>
      <c r="V5355" s="4" t="str">
        <f t="shared" si="7"/>
        <v>Cash</v>
      </c>
      <c r="W5355" s="4">
        <f t="shared" ref="W5355:Y5355" si="5362">IF(OR(J5355 = "ERROR", J5355 = ""), "UNKNOWN", J5355)</f>
        <v>1</v>
      </c>
      <c r="X5355" s="4">
        <f t="shared" si="5362"/>
        <v>5</v>
      </c>
      <c r="Y5355" s="4">
        <f t="shared" si="5362"/>
        <v>5</v>
      </c>
      <c r="Z5355" s="5">
        <f t="shared" si="9"/>
        <v>45267</v>
      </c>
    </row>
    <row r="5356">
      <c r="A5356" s="1" t="s">
        <v>5393</v>
      </c>
      <c r="B5356" s="1" t="s">
        <v>55</v>
      </c>
      <c r="C5356" s="1">
        <v>4.0</v>
      </c>
      <c r="D5356" s="1">
        <v>3.0</v>
      </c>
      <c r="E5356" s="1">
        <v>12.0</v>
      </c>
      <c r="F5356" s="1" t="s">
        <v>39</v>
      </c>
      <c r="G5356" s="1" t="s">
        <v>29</v>
      </c>
      <c r="H5356" s="2">
        <v>45057.0</v>
      </c>
      <c r="J5356" s="3">
        <f t="shared" si="2"/>
        <v>4</v>
      </c>
      <c r="K5356" s="4">
        <f t="shared" si="3"/>
        <v>3</v>
      </c>
      <c r="L5356" s="4">
        <f t="shared" si="4"/>
        <v>12</v>
      </c>
      <c r="S5356" s="1" t="s">
        <v>5393</v>
      </c>
      <c r="T5356" s="4" t="str">
        <f t="shared" si="5"/>
        <v>Juice</v>
      </c>
      <c r="U5356" s="4" t="str">
        <f t="shared" si="6"/>
        <v>In-store</v>
      </c>
      <c r="V5356" s="4" t="str">
        <f t="shared" si="7"/>
        <v>Digital Wallet</v>
      </c>
      <c r="W5356" s="4">
        <f t="shared" ref="W5356:Y5356" si="5363">IF(OR(J5356 = "ERROR", J5356 = ""), "UNKNOWN", J5356)</f>
        <v>4</v>
      </c>
      <c r="X5356" s="4">
        <f t="shared" si="5363"/>
        <v>3</v>
      </c>
      <c r="Y5356" s="4">
        <f t="shared" si="5363"/>
        <v>12</v>
      </c>
      <c r="Z5356" s="5">
        <f t="shared" si="9"/>
        <v>45057</v>
      </c>
    </row>
    <row r="5357">
      <c r="A5357" s="1" t="s">
        <v>5394</v>
      </c>
      <c r="B5357" s="1" t="s">
        <v>44</v>
      </c>
      <c r="C5357" s="1">
        <v>1.0</v>
      </c>
      <c r="D5357" s="1">
        <v>4.0</v>
      </c>
      <c r="E5357" s="1">
        <v>4.0</v>
      </c>
      <c r="G5357" s="1" t="s">
        <v>29</v>
      </c>
      <c r="H5357" s="2">
        <v>45197.0</v>
      </c>
      <c r="J5357" s="3">
        <f t="shared" si="2"/>
        <v>1</v>
      </c>
      <c r="K5357" s="4">
        <f t="shared" si="3"/>
        <v>4</v>
      </c>
      <c r="L5357" s="4">
        <f t="shared" si="4"/>
        <v>4</v>
      </c>
      <c r="S5357" s="1" t="s">
        <v>5394</v>
      </c>
      <c r="T5357" s="4" t="str">
        <f t="shared" si="5"/>
        <v>Sandwich</v>
      </c>
      <c r="U5357" s="4" t="str">
        <f t="shared" si="6"/>
        <v>In-store</v>
      </c>
      <c r="V5357" s="4" t="str">
        <f t="shared" si="7"/>
        <v>UNKNOWN</v>
      </c>
      <c r="W5357" s="4">
        <f t="shared" ref="W5357:Y5357" si="5364">IF(OR(J5357 = "ERROR", J5357 = ""), "UNKNOWN", J5357)</f>
        <v>1</v>
      </c>
      <c r="X5357" s="4">
        <f t="shared" si="5364"/>
        <v>4</v>
      </c>
      <c r="Y5357" s="4">
        <f t="shared" si="5364"/>
        <v>4</v>
      </c>
      <c r="Z5357" s="5">
        <f t="shared" si="9"/>
        <v>45197</v>
      </c>
    </row>
    <row r="5358">
      <c r="A5358" s="1" t="s">
        <v>5395</v>
      </c>
      <c r="B5358" s="1" t="s">
        <v>81</v>
      </c>
      <c r="C5358" s="1">
        <v>5.0</v>
      </c>
      <c r="D5358" s="1">
        <v>1.5</v>
      </c>
      <c r="G5358" s="1" t="s">
        <v>29</v>
      </c>
      <c r="H5358" s="2">
        <v>45044.0</v>
      </c>
      <c r="J5358" s="3">
        <f t="shared" si="2"/>
        <v>5</v>
      </c>
      <c r="K5358" s="4">
        <f t="shared" si="3"/>
        <v>1.5</v>
      </c>
      <c r="L5358" s="4">
        <f t="shared" si="4"/>
        <v>7.5</v>
      </c>
      <c r="S5358" s="1" t="s">
        <v>5395</v>
      </c>
      <c r="T5358" s="4" t="str">
        <f t="shared" si="5"/>
        <v>Tea</v>
      </c>
      <c r="U5358" s="4" t="str">
        <f t="shared" si="6"/>
        <v>In-store</v>
      </c>
      <c r="V5358" s="4" t="str">
        <f t="shared" si="7"/>
        <v>UNKNOWN</v>
      </c>
      <c r="W5358" s="4">
        <f t="shared" ref="W5358:Y5358" si="5365">IF(OR(J5358 = "ERROR", J5358 = ""), "UNKNOWN", J5358)</f>
        <v>5</v>
      </c>
      <c r="X5358" s="4">
        <f t="shared" si="5365"/>
        <v>1.5</v>
      </c>
      <c r="Y5358" s="4">
        <f t="shared" si="5365"/>
        <v>7.5</v>
      </c>
      <c r="Z5358" s="5">
        <f t="shared" si="9"/>
        <v>45044</v>
      </c>
    </row>
    <row r="5359">
      <c r="A5359" s="1" t="s">
        <v>5396</v>
      </c>
      <c r="B5359" s="1" t="s">
        <v>81</v>
      </c>
      <c r="C5359" s="1">
        <v>3.0</v>
      </c>
      <c r="D5359" s="1">
        <v>1.5</v>
      </c>
      <c r="E5359" s="1">
        <v>4.5</v>
      </c>
      <c r="F5359" s="1" t="s">
        <v>28</v>
      </c>
      <c r="H5359" s="2">
        <v>44963.0</v>
      </c>
      <c r="J5359" s="3">
        <f t="shared" si="2"/>
        <v>3</v>
      </c>
      <c r="K5359" s="4">
        <f t="shared" si="3"/>
        <v>1.5</v>
      </c>
      <c r="L5359" s="4">
        <f t="shared" si="4"/>
        <v>4.5</v>
      </c>
      <c r="S5359" s="1" t="s">
        <v>5396</v>
      </c>
      <c r="T5359" s="4" t="str">
        <f t="shared" si="5"/>
        <v>Tea</v>
      </c>
      <c r="U5359" s="4" t="str">
        <f t="shared" si="6"/>
        <v>UNKNOWN</v>
      </c>
      <c r="V5359" s="4" t="str">
        <f t="shared" si="7"/>
        <v>Cash</v>
      </c>
      <c r="W5359" s="4">
        <f t="shared" ref="W5359:Y5359" si="5366">IF(OR(J5359 = "ERROR", J5359 = ""), "UNKNOWN", J5359)</f>
        <v>3</v>
      </c>
      <c r="X5359" s="4">
        <f t="shared" si="5366"/>
        <v>1.5</v>
      </c>
      <c r="Y5359" s="4">
        <f t="shared" si="5366"/>
        <v>4.5</v>
      </c>
      <c r="Z5359" s="5">
        <f t="shared" si="9"/>
        <v>44963</v>
      </c>
    </row>
    <row r="5360">
      <c r="A5360" s="1" t="s">
        <v>5397</v>
      </c>
      <c r="B5360" s="1" t="s">
        <v>22</v>
      </c>
      <c r="C5360" s="1">
        <v>5.0</v>
      </c>
      <c r="D5360" s="1">
        <v>2.0</v>
      </c>
      <c r="E5360" s="1">
        <v>10.0</v>
      </c>
      <c r="F5360" s="1" t="s">
        <v>39</v>
      </c>
      <c r="G5360" s="1" t="s">
        <v>29</v>
      </c>
      <c r="H5360" s="2">
        <v>45131.0</v>
      </c>
      <c r="J5360" s="3">
        <f t="shared" si="2"/>
        <v>5</v>
      </c>
      <c r="K5360" s="4">
        <f t="shared" si="3"/>
        <v>2</v>
      </c>
      <c r="L5360" s="4">
        <f t="shared" si="4"/>
        <v>10</v>
      </c>
      <c r="S5360" s="1" t="s">
        <v>5397</v>
      </c>
      <c r="T5360" s="4" t="str">
        <f t="shared" si="5"/>
        <v>Coffee</v>
      </c>
      <c r="U5360" s="4" t="str">
        <f t="shared" si="6"/>
        <v>In-store</v>
      </c>
      <c r="V5360" s="4" t="str">
        <f t="shared" si="7"/>
        <v>Digital Wallet</v>
      </c>
      <c r="W5360" s="4">
        <f t="shared" ref="W5360:Y5360" si="5367">IF(OR(J5360 = "ERROR", J5360 = ""), "UNKNOWN", J5360)</f>
        <v>5</v>
      </c>
      <c r="X5360" s="4">
        <f t="shared" si="5367"/>
        <v>2</v>
      </c>
      <c r="Y5360" s="4">
        <f t="shared" si="5367"/>
        <v>10</v>
      </c>
      <c r="Z5360" s="5">
        <f t="shared" si="9"/>
        <v>45131</v>
      </c>
    </row>
    <row r="5361">
      <c r="A5361" s="1" t="s">
        <v>5398</v>
      </c>
      <c r="B5361" s="1" t="s">
        <v>55</v>
      </c>
      <c r="C5361" s="1">
        <v>5.0</v>
      </c>
      <c r="D5361" s="1">
        <v>3.0</v>
      </c>
      <c r="E5361" s="1">
        <v>15.0</v>
      </c>
      <c r="H5361" s="2">
        <v>45125.0</v>
      </c>
      <c r="J5361" s="3">
        <f t="shared" si="2"/>
        <v>5</v>
      </c>
      <c r="K5361" s="4">
        <f t="shared" si="3"/>
        <v>3</v>
      </c>
      <c r="L5361" s="4">
        <f t="shared" si="4"/>
        <v>15</v>
      </c>
      <c r="S5361" s="1" t="s">
        <v>5398</v>
      </c>
      <c r="T5361" s="4" t="str">
        <f t="shared" si="5"/>
        <v>Juice</v>
      </c>
      <c r="U5361" s="4" t="str">
        <f t="shared" si="6"/>
        <v>UNKNOWN</v>
      </c>
      <c r="V5361" s="4" t="str">
        <f t="shared" si="7"/>
        <v>UNKNOWN</v>
      </c>
      <c r="W5361" s="4">
        <f t="shared" ref="W5361:Y5361" si="5368">IF(OR(J5361 = "ERROR", J5361 = ""), "UNKNOWN", J5361)</f>
        <v>5</v>
      </c>
      <c r="X5361" s="4">
        <f t="shared" si="5368"/>
        <v>3</v>
      </c>
      <c r="Y5361" s="4">
        <f t="shared" si="5368"/>
        <v>15</v>
      </c>
      <c r="Z5361" s="5">
        <f t="shared" si="9"/>
        <v>45125</v>
      </c>
    </row>
    <row r="5362">
      <c r="A5362" s="1" t="s">
        <v>5399</v>
      </c>
      <c r="B5362" s="1" t="s">
        <v>32</v>
      </c>
      <c r="C5362" s="1">
        <v>4.0</v>
      </c>
      <c r="D5362" s="1">
        <v>1.0</v>
      </c>
      <c r="E5362" s="1">
        <v>4.0</v>
      </c>
      <c r="G5362" s="1" t="s">
        <v>24</v>
      </c>
      <c r="H5362" s="2">
        <v>45028.0</v>
      </c>
      <c r="J5362" s="3">
        <f t="shared" si="2"/>
        <v>4</v>
      </c>
      <c r="K5362" s="4">
        <f t="shared" si="3"/>
        <v>1</v>
      </c>
      <c r="L5362" s="4">
        <f t="shared" si="4"/>
        <v>4</v>
      </c>
      <c r="S5362" s="1" t="s">
        <v>5399</v>
      </c>
      <c r="T5362" s="4" t="str">
        <f t="shared" si="5"/>
        <v>Cookie</v>
      </c>
      <c r="U5362" s="4" t="str">
        <f t="shared" si="6"/>
        <v>Takeaway</v>
      </c>
      <c r="V5362" s="4" t="str">
        <f t="shared" si="7"/>
        <v>UNKNOWN</v>
      </c>
      <c r="W5362" s="4">
        <f t="shared" ref="W5362:Y5362" si="5369">IF(OR(J5362 = "ERROR", J5362 = ""), "UNKNOWN", J5362)</f>
        <v>4</v>
      </c>
      <c r="X5362" s="4">
        <f t="shared" si="5369"/>
        <v>1</v>
      </c>
      <c r="Y5362" s="4">
        <f t="shared" si="5369"/>
        <v>4</v>
      </c>
      <c r="Z5362" s="5">
        <f t="shared" si="9"/>
        <v>45028</v>
      </c>
    </row>
    <row r="5363">
      <c r="A5363" s="1" t="s">
        <v>5400</v>
      </c>
      <c r="B5363" s="1" t="s">
        <v>44</v>
      </c>
      <c r="C5363" s="1">
        <v>3.0</v>
      </c>
      <c r="D5363" s="1">
        <v>4.0</v>
      </c>
      <c r="E5363" s="1">
        <v>12.0</v>
      </c>
      <c r="F5363" s="1" t="s">
        <v>39</v>
      </c>
      <c r="G5363" s="1" t="s">
        <v>29</v>
      </c>
      <c r="H5363" s="6">
        <v>45223.0</v>
      </c>
      <c r="J5363" s="3">
        <f t="shared" si="2"/>
        <v>3</v>
      </c>
      <c r="K5363" s="4">
        <f t="shared" si="3"/>
        <v>4</v>
      </c>
      <c r="L5363" s="4">
        <f t="shared" si="4"/>
        <v>12</v>
      </c>
      <c r="S5363" s="1" t="s">
        <v>5400</v>
      </c>
      <c r="T5363" s="4" t="str">
        <f t="shared" si="5"/>
        <v>Sandwich</v>
      </c>
      <c r="U5363" s="4" t="str">
        <f t="shared" si="6"/>
        <v>In-store</v>
      </c>
      <c r="V5363" s="4" t="str">
        <f t="shared" si="7"/>
        <v>Digital Wallet</v>
      </c>
      <c r="W5363" s="4">
        <f t="shared" ref="W5363:Y5363" si="5370">IF(OR(J5363 = "ERROR", J5363 = ""), "UNKNOWN", J5363)</f>
        <v>3</v>
      </c>
      <c r="X5363" s="4">
        <f t="shared" si="5370"/>
        <v>4</v>
      </c>
      <c r="Y5363" s="4">
        <f t="shared" si="5370"/>
        <v>12</v>
      </c>
      <c r="Z5363" s="7">
        <f t="shared" si="9"/>
        <v>45223</v>
      </c>
    </row>
    <row r="5364">
      <c r="A5364" s="1" t="s">
        <v>5401</v>
      </c>
      <c r="B5364" s="1" t="s">
        <v>44</v>
      </c>
      <c r="C5364" s="1">
        <v>3.0</v>
      </c>
      <c r="D5364" s="1">
        <v>4.0</v>
      </c>
      <c r="E5364" s="1">
        <v>12.0</v>
      </c>
      <c r="F5364" s="1" t="s">
        <v>28</v>
      </c>
      <c r="G5364" s="1" t="s">
        <v>24</v>
      </c>
      <c r="H5364" s="2">
        <v>45237.0</v>
      </c>
      <c r="J5364" s="3">
        <f t="shared" si="2"/>
        <v>3</v>
      </c>
      <c r="K5364" s="4">
        <f t="shared" si="3"/>
        <v>4</v>
      </c>
      <c r="L5364" s="4">
        <f t="shared" si="4"/>
        <v>12</v>
      </c>
      <c r="S5364" s="1" t="s">
        <v>5401</v>
      </c>
      <c r="T5364" s="4" t="str">
        <f t="shared" si="5"/>
        <v>Sandwich</v>
      </c>
      <c r="U5364" s="4" t="str">
        <f t="shared" si="6"/>
        <v>Takeaway</v>
      </c>
      <c r="V5364" s="4" t="str">
        <f t="shared" si="7"/>
        <v>Cash</v>
      </c>
      <c r="W5364" s="4">
        <f t="shared" ref="W5364:Y5364" si="5371">IF(OR(J5364 = "ERROR", J5364 = ""), "UNKNOWN", J5364)</f>
        <v>3</v>
      </c>
      <c r="X5364" s="4">
        <f t="shared" si="5371"/>
        <v>4</v>
      </c>
      <c r="Y5364" s="4">
        <f t="shared" si="5371"/>
        <v>12</v>
      </c>
      <c r="Z5364" s="5">
        <f t="shared" si="9"/>
        <v>45237</v>
      </c>
    </row>
    <row r="5365">
      <c r="A5365" s="1" t="s">
        <v>5402</v>
      </c>
      <c r="B5365" s="1" t="s">
        <v>22</v>
      </c>
      <c r="C5365" s="1">
        <v>3.0</v>
      </c>
      <c r="D5365" s="1">
        <v>2.0</v>
      </c>
      <c r="E5365" s="1">
        <v>6.0</v>
      </c>
      <c r="G5365" s="1" t="s">
        <v>30</v>
      </c>
      <c r="H5365" s="2">
        <v>45098.0</v>
      </c>
      <c r="J5365" s="3">
        <f t="shared" si="2"/>
        <v>3</v>
      </c>
      <c r="K5365" s="4">
        <f t="shared" si="3"/>
        <v>2</v>
      </c>
      <c r="L5365" s="4">
        <f t="shared" si="4"/>
        <v>6</v>
      </c>
      <c r="S5365" s="1" t="s">
        <v>5402</v>
      </c>
      <c r="T5365" s="4" t="str">
        <f t="shared" si="5"/>
        <v>Coffee</v>
      </c>
      <c r="U5365" s="4" t="str">
        <f t="shared" si="6"/>
        <v>UNKNOWN</v>
      </c>
      <c r="V5365" s="4" t="str">
        <f t="shared" si="7"/>
        <v>UNKNOWN</v>
      </c>
      <c r="W5365" s="4">
        <f t="shared" ref="W5365:Y5365" si="5372">IF(OR(J5365 = "ERROR", J5365 = ""), "UNKNOWN", J5365)</f>
        <v>3</v>
      </c>
      <c r="X5365" s="4">
        <f t="shared" si="5372"/>
        <v>2</v>
      </c>
      <c r="Y5365" s="4">
        <f t="shared" si="5372"/>
        <v>6</v>
      </c>
      <c r="Z5365" s="5">
        <f t="shared" si="9"/>
        <v>45098</v>
      </c>
    </row>
    <row r="5366">
      <c r="A5366" s="1" t="s">
        <v>5403</v>
      </c>
      <c r="B5366" s="1" t="s">
        <v>22</v>
      </c>
      <c r="C5366" s="1">
        <v>1.0</v>
      </c>
      <c r="D5366" s="1">
        <v>2.0</v>
      </c>
      <c r="E5366" s="1">
        <v>2.0</v>
      </c>
      <c r="F5366" s="1" t="s">
        <v>23</v>
      </c>
      <c r="H5366" s="2">
        <v>44959.0</v>
      </c>
      <c r="J5366" s="3">
        <f t="shared" si="2"/>
        <v>1</v>
      </c>
      <c r="K5366" s="4">
        <f t="shared" si="3"/>
        <v>2</v>
      </c>
      <c r="L5366" s="4">
        <f t="shared" si="4"/>
        <v>2</v>
      </c>
      <c r="S5366" s="1" t="s">
        <v>5403</v>
      </c>
      <c r="T5366" s="4" t="str">
        <f t="shared" si="5"/>
        <v>Coffee</v>
      </c>
      <c r="U5366" s="4" t="str">
        <f t="shared" si="6"/>
        <v>UNKNOWN</v>
      </c>
      <c r="V5366" s="4" t="str">
        <f t="shared" si="7"/>
        <v>Credit Card</v>
      </c>
      <c r="W5366" s="4">
        <f t="shared" ref="W5366:Y5366" si="5373">IF(OR(J5366 = "ERROR", J5366 = ""), "UNKNOWN", J5366)</f>
        <v>1</v>
      </c>
      <c r="X5366" s="4">
        <f t="shared" si="5373"/>
        <v>2</v>
      </c>
      <c r="Y5366" s="4">
        <f t="shared" si="5373"/>
        <v>2</v>
      </c>
      <c r="Z5366" s="5">
        <f t="shared" si="9"/>
        <v>44959</v>
      </c>
    </row>
    <row r="5367">
      <c r="A5367" s="1" t="s">
        <v>5404</v>
      </c>
      <c r="B5367" s="1" t="s">
        <v>22</v>
      </c>
      <c r="C5367" s="1">
        <v>5.0</v>
      </c>
      <c r="E5367" s="1">
        <v>10.0</v>
      </c>
      <c r="G5367" s="1" t="s">
        <v>29</v>
      </c>
      <c r="H5367" s="2">
        <v>44932.0</v>
      </c>
      <c r="J5367" s="3">
        <f t="shared" si="2"/>
        <v>5</v>
      </c>
      <c r="K5367" s="4">
        <f t="shared" si="3"/>
        <v>2</v>
      </c>
      <c r="L5367" s="4">
        <f t="shared" si="4"/>
        <v>10</v>
      </c>
      <c r="S5367" s="1" t="s">
        <v>5404</v>
      </c>
      <c r="T5367" s="4" t="str">
        <f t="shared" si="5"/>
        <v>Coffee</v>
      </c>
      <c r="U5367" s="4" t="str">
        <f t="shared" si="6"/>
        <v>In-store</v>
      </c>
      <c r="V5367" s="4" t="str">
        <f t="shared" si="7"/>
        <v>UNKNOWN</v>
      </c>
      <c r="W5367" s="4">
        <f t="shared" ref="W5367:Y5367" si="5374">IF(OR(J5367 = "ERROR", J5367 = ""), "UNKNOWN", J5367)</f>
        <v>5</v>
      </c>
      <c r="X5367" s="4">
        <f t="shared" si="5374"/>
        <v>2</v>
      </c>
      <c r="Y5367" s="4">
        <f t="shared" si="5374"/>
        <v>10</v>
      </c>
      <c r="Z5367" s="5">
        <f t="shared" si="9"/>
        <v>44932</v>
      </c>
    </row>
    <row r="5368">
      <c r="A5368" s="1" t="s">
        <v>5405</v>
      </c>
      <c r="B5368" s="1" t="s">
        <v>44</v>
      </c>
      <c r="C5368" s="1" t="s">
        <v>25</v>
      </c>
      <c r="D5368" s="1">
        <v>4.0</v>
      </c>
      <c r="E5368" s="1">
        <v>4.0</v>
      </c>
      <c r="F5368" s="1" t="s">
        <v>39</v>
      </c>
      <c r="H5368" s="2">
        <v>45081.0</v>
      </c>
      <c r="J5368" s="3">
        <f t="shared" si="2"/>
        <v>1</v>
      </c>
      <c r="K5368" s="4">
        <f t="shared" si="3"/>
        <v>4</v>
      </c>
      <c r="L5368" s="4">
        <f t="shared" si="4"/>
        <v>4</v>
      </c>
      <c r="S5368" s="1" t="s">
        <v>5405</v>
      </c>
      <c r="T5368" s="4" t="str">
        <f t="shared" si="5"/>
        <v>Sandwich</v>
      </c>
      <c r="U5368" s="4" t="str">
        <f t="shared" si="6"/>
        <v>UNKNOWN</v>
      </c>
      <c r="V5368" s="4" t="str">
        <f t="shared" si="7"/>
        <v>Digital Wallet</v>
      </c>
      <c r="W5368" s="4">
        <f t="shared" ref="W5368:Y5368" si="5375">IF(OR(J5368 = "ERROR", J5368 = ""), "UNKNOWN", J5368)</f>
        <v>1</v>
      </c>
      <c r="X5368" s="4">
        <f t="shared" si="5375"/>
        <v>4</v>
      </c>
      <c r="Y5368" s="4">
        <f t="shared" si="5375"/>
        <v>4</v>
      </c>
      <c r="Z5368" s="5">
        <f t="shared" si="9"/>
        <v>45081</v>
      </c>
    </row>
    <row r="5369">
      <c r="A5369" s="1" t="s">
        <v>5406</v>
      </c>
      <c r="B5369" s="1" t="s">
        <v>32</v>
      </c>
      <c r="C5369" s="1">
        <v>5.0</v>
      </c>
      <c r="E5369" s="1">
        <v>5.0</v>
      </c>
      <c r="F5369" s="1" t="s">
        <v>39</v>
      </c>
      <c r="G5369" s="1" t="s">
        <v>24</v>
      </c>
      <c r="H5369" s="2">
        <v>45235.0</v>
      </c>
      <c r="J5369" s="3">
        <f t="shared" si="2"/>
        <v>5</v>
      </c>
      <c r="K5369" s="4">
        <f t="shared" si="3"/>
        <v>1</v>
      </c>
      <c r="L5369" s="4">
        <f t="shared" si="4"/>
        <v>5</v>
      </c>
      <c r="S5369" s="1" t="s">
        <v>5406</v>
      </c>
      <c r="T5369" s="4" t="str">
        <f t="shared" si="5"/>
        <v>Cookie</v>
      </c>
      <c r="U5369" s="4" t="str">
        <f t="shared" si="6"/>
        <v>Takeaway</v>
      </c>
      <c r="V5369" s="4" t="str">
        <f t="shared" si="7"/>
        <v>Digital Wallet</v>
      </c>
      <c r="W5369" s="4">
        <f t="shared" ref="W5369:Y5369" si="5376">IF(OR(J5369 = "ERROR", J5369 = ""), "UNKNOWN", J5369)</f>
        <v>5</v>
      </c>
      <c r="X5369" s="4">
        <f t="shared" si="5376"/>
        <v>1</v>
      </c>
      <c r="Y5369" s="4">
        <f t="shared" si="5376"/>
        <v>5</v>
      </c>
      <c r="Z5369" s="5">
        <f t="shared" si="9"/>
        <v>45235</v>
      </c>
    </row>
    <row r="5370">
      <c r="A5370" s="1" t="s">
        <v>5407</v>
      </c>
      <c r="B5370" s="1" t="s">
        <v>81</v>
      </c>
      <c r="C5370" s="1">
        <v>4.0</v>
      </c>
      <c r="D5370" s="1">
        <v>1.5</v>
      </c>
      <c r="E5370" s="1">
        <v>6.0</v>
      </c>
      <c r="G5370" s="1" t="s">
        <v>29</v>
      </c>
      <c r="H5370" s="2">
        <v>45118.0</v>
      </c>
      <c r="J5370" s="3">
        <f t="shared" si="2"/>
        <v>4</v>
      </c>
      <c r="K5370" s="4">
        <f t="shared" si="3"/>
        <v>1.5</v>
      </c>
      <c r="L5370" s="4">
        <f t="shared" si="4"/>
        <v>6</v>
      </c>
      <c r="S5370" s="1" t="s">
        <v>5407</v>
      </c>
      <c r="T5370" s="4" t="str">
        <f t="shared" si="5"/>
        <v>Tea</v>
      </c>
      <c r="U5370" s="4" t="str">
        <f t="shared" si="6"/>
        <v>In-store</v>
      </c>
      <c r="V5370" s="4" t="str">
        <f t="shared" si="7"/>
        <v>UNKNOWN</v>
      </c>
      <c r="W5370" s="4">
        <f t="shared" ref="W5370:Y5370" si="5377">IF(OR(J5370 = "ERROR", J5370 = ""), "UNKNOWN", J5370)</f>
        <v>4</v>
      </c>
      <c r="X5370" s="4">
        <f t="shared" si="5377"/>
        <v>1.5</v>
      </c>
      <c r="Y5370" s="4">
        <f t="shared" si="5377"/>
        <v>6</v>
      </c>
      <c r="Z5370" s="5">
        <f t="shared" si="9"/>
        <v>45118</v>
      </c>
    </row>
    <row r="5371">
      <c r="A5371" s="1" t="s">
        <v>5408</v>
      </c>
      <c r="B5371" s="1" t="s">
        <v>22</v>
      </c>
      <c r="C5371" s="1">
        <v>5.0</v>
      </c>
      <c r="D5371" s="1">
        <v>2.0</v>
      </c>
      <c r="H5371" s="2">
        <v>44976.0</v>
      </c>
      <c r="J5371" s="3">
        <f t="shared" si="2"/>
        <v>5</v>
      </c>
      <c r="K5371" s="4">
        <f t="shared" si="3"/>
        <v>2</v>
      </c>
      <c r="L5371" s="4">
        <f t="shared" si="4"/>
        <v>10</v>
      </c>
      <c r="S5371" s="1" t="s">
        <v>5408</v>
      </c>
      <c r="T5371" s="4" t="str">
        <f t="shared" si="5"/>
        <v>Coffee</v>
      </c>
      <c r="U5371" s="4" t="str">
        <f t="shared" si="6"/>
        <v>UNKNOWN</v>
      </c>
      <c r="V5371" s="4" t="str">
        <f t="shared" si="7"/>
        <v>UNKNOWN</v>
      </c>
      <c r="W5371" s="4">
        <f t="shared" ref="W5371:Y5371" si="5378">IF(OR(J5371 = "ERROR", J5371 = ""), "UNKNOWN", J5371)</f>
        <v>5</v>
      </c>
      <c r="X5371" s="4">
        <f t="shared" si="5378"/>
        <v>2</v>
      </c>
      <c r="Y5371" s="4">
        <f t="shared" si="5378"/>
        <v>10</v>
      </c>
      <c r="Z5371" s="5">
        <f t="shared" si="9"/>
        <v>44976</v>
      </c>
    </row>
    <row r="5372">
      <c r="A5372" s="1" t="s">
        <v>5409</v>
      </c>
      <c r="B5372" s="1" t="s">
        <v>44</v>
      </c>
      <c r="C5372" s="1">
        <v>3.0</v>
      </c>
      <c r="D5372" s="1">
        <v>4.0</v>
      </c>
      <c r="E5372" s="1">
        <v>12.0</v>
      </c>
      <c r="F5372" s="1" t="s">
        <v>23</v>
      </c>
      <c r="H5372" s="2">
        <v>45136.0</v>
      </c>
      <c r="J5372" s="3">
        <f t="shared" si="2"/>
        <v>3</v>
      </c>
      <c r="K5372" s="4">
        <f t="shared" si="3"/>
        <v>4</v>
      </c>
      <c r="L5372" s="4">
        <f t="shared" si="4"/>
        <v>12</v>
      </c>
      <c r="S5372" s="1" t="s">
        <v>5409</v>
      </c>
      <c r="T5372" s="4" t="str">
        <f t="shared" si="5"/>
        <v>Sandwich</v>
      </c>
      <c r="U5372" s="4" t="str">
        <f t="shared" si="6"/>
        <v>UNKNOWN</v>
      </c>
      <c r="V5372" s="4" t="str">
        <f t="shared" si="7"/>
        <v>Credit Card</v>
      </c>
      <c r="W5372" s="4">
        <f t="shared" ref="W5372:Y5372" si="5379">IF(OR(J5372 = "ERROR", J5372 = ""), "UNKNOWN", J5372)</f>
        <v>3</v>
      </c>
      <c r="X5372" s="4">
        <f t="shared" si="5379"/>
        <v>4</v>
      </c>
      <c r="Y5372" s="4">
        <f t="shared" si="5379"/>
        <v>12</v>
      </c>
      <c r="Z5372" s="5">
        <f t="shared" si="9"/>
        <v>45136</v>
      </c>
    </row>
    <row r="5373">
      <c r="A5373" s="1" t="s">
        <v>5410</v>
      </c>
      <c r="B5373" s="1" t="s">
        <v>55</v>
      </c>
      <c r="C5373" s="1" t="s">
        <v>30</v>
      </c>
      <c r="D5373" s="1">
        <v>3.0</v>
      </c>
      <c r="E5373" s="1">
        <v>6.0</v>
      </c>
      <c r="F5373" s="1" t="s">
        <v>28</v>
      </c>
      <c r="G5373" s="1" t="s">
        <v>30</v>
      </c>
      <c r="H5373" s="2">
        <v>45190.0</v>
      </c>
      <c r="J5373" s="3">
        <f t="shared" si="2"/>
        <v>2</v>
      </c>
      <c r="K5373" s="4">
        <f t="shared" si="3"/>
        <v>3</v>
      </c>
      <c r="L5373" s="4">
        <f t="shared" si="4"/>
        <v>6</v>
      </c>
      <c r="S5373" s="1" t="s">
        <v>5410</v>
      </c>
      <c r="T5373" s="4" t="str">
        <f t="shared" si="5"/>
        <v>Juice</v>
      </c>
      <c r="U5373" s="4" t="str">
        <f t="shared" si="6"/>
        <v>UNKNOWN</v>
      </c>
      <c r="V5373" s="4" t="str">
        <f t="shared" si="7"/>
        <v>Cash</v>
      </c>
      <c r="W5373" s="4">
        <f t="shared" ref="W5373:Y5373" si="5380">IF(OR(J5373 = "ERROR", J5373 = ""), "UNKNOWN", J5373)</f>
        <v>2</v>
      </c>
      <c r="X5373" s="4">
        <f t="shared" si="5380"/>
        <v>3</v>
      </c>
      <c r="Y5373" s="4">
        <f t="shared" si="5380"/>
        <v>6</v>
      </c>
      <c r="Z5373" s="5">
        <f t="shared" si="9"/>
        <v>45190</v>
      </c>
    </row>
    <row r="5374">
      <c r="A5374" s="1" t="s">
        <v>5411</v>
      </c>
      <c r="C5374" s="1">
        <v>2.0</v>
      </c>
      <c r="D5374" s="1">
        <v>5.0</v>
      </c>
      <c r="E5374" s="1">
        <v>10.0</v>
      </c>
      <c r="F5374" s="1" t="s">
        <v>23</v>
      </c>
      <c r="H5374" s="2">
        <v>45144.0</v>
      </c>
      <c r="J5374" s="3">
        <f t="shared" si="2"/>
        <v>2</v>
      </c>
      <c r="K5374" s="4">
        <f t="shared" si="3"/>
        <v>5</v>
      </c>
      <c r="L5374" s="4">
        <f t="shared" si="4"/>
        <v>10</v>
      </c>
      <c r="S5374" s="1" t="s">
        <v>5411</v>
      </c>
      <c r="T5374" s="4" t="str">
        <f t="shared" si="5"/>
        <v>UNKNOWN</v>
      </c>
      <c r="U5374" s="4" t="str">
        <f t="shared" si="6"/>
        <v>UNKNOWN</v>
      </c>
      <c r="V5374" s="4" t="str">
        <f t="shared" si="7"/>
        <v>Credit Card</v>
      </c>
      <c r="W5374" s="4">
        <f t="shared" ref="W5374:Y5374" si="5381">IF(OR(J5374 = "ERROR", J5374 = ""), "UNKNOWN", J5374)</f>
        <v>2</v>
      </c>
      <c r="X5374" s="4">
        <f t="shared" si="5381"/>
        <v>5</v>
      </c>
      <c r="Y5374" s="4">
        <f t="shared" si="5381"/>
        <v>10</v>
      </c>
      <c r="Z5374" s="5">
        <f t="shared" si="9"/>
        <v>45144</v>
      </c>
    </row>
    <row r="5375">
      <c r="A5375" s="1" t="s">
        <v>5412</v>
      </c>
      <c r="B5375" s="1" t="s">
        <v>41</v>
      </c>
      <c r="C5375" s="1">
        <v>4.0</v>
      </c>
      <c r="D5375" s="1">
        <v>4.0</v>
      </c>
      <c r="E5375" s="1">
        <v>16.0</v>
      </c>
      <c r="F5375" s="1" t="s">
        <v>23</v>
      </c>
      <c r="H5375" s="6">
        <v>45270.0</v>
      </c>
      <c r="J5375" s="3">
        <f t="shared" si="2"/>
        <v>4</v>
      </c>
      <c r="K5375" s="4">
        <f t="shared" si="3"/>
        <v>4</v>
      </c>
      <c r="L5375" s="4">
        <f t="shared" si="4"/>
        <v>16</v>
      </c>
      <c r="S5375" s="1" t="s">
        <v>5412</v>
      </c>
      <c r="T5375" s="4" t="str">
        <f t="shared" si="5"/>
        <v>Smoothie</v>
      </c>
      <c r="U5375" s="4" t="str">
        <f t="shared" si="6"/>
        <v>UNKNOWN</v>
      </c>
      <c r="V5375" s="4" t="str">
        <f t="shared" si="7"/>
        <v>Credit Card</v>
      </c>
      <c r="W5375" s="4">
        <f t="shared" ref="W5375:Y5375" si="5382">IF(OR(J5375 = "ERROR", J5375 = ""), "UNKNOWN", J5375)</f>
        <v>4</v>
      </c>
      <c r="X5375" s="4">
        <f t="shared" si="5382"/>
        <v>4</v>
      </c>
      <c r="Y5375" s="4">
        <f t="shared" si="5382"/>
        <v>16</v>
      </c>
      <c r="Z5375" s="7">
        <f t="shared" si="9"/>
        <v>45270</v>
      </c>
    </row>
    <row r="5376">
      <c r="A5376" s="1" t="s">
        <v>5413</v>
      </c>
      <c r="B5376" s="1" t="s">
        <v>55</v>
      </c>
      <c r="C5376" s="1">
        <v>1.0</v>
      </c>
      <c r="D5376" s="1">
        <v>3.0</v>
      </c>
      <c r="E5376" s="1">
        <v>3.0</v>
      </c>
      <c r="F5376" s="1" t="s">
        <v>23</v>
      </c>
      <c r="G5376" s="1" t="s">
        <v>29</v>
      </c>
      <c r="H5376" s="2">
        <v>45192.0</v>
      </c>
      <c r="J5376" s="3">
        <f t="shared" si="2"/>
        <v>1</v>
      </c>
      <c r="K5376" s="4">
        <f t="shared" si="3"/>
        <v>3</v>
      </c>
      <c r="L5376" s="4">
        <f t="shared" si="4"/>
        <v>3</v>
      </c>
      <c r="S5376" s="1" t="s">
        <v>5413</v>
      </c>
      <c r="T5376" s="4" t="str">
        <f t="shared" si="5"/>
        <v>Juice</v>
      </c>
      <c r="U5376" s="4" t="str">
        <f t="shared" si="6"/>
        <v>In-store</v>
      </c>
      <c r="V5376" s="4" t="str">
        <f t="shared" si="7"/>
        <v>Credit Card</v>
      </c>
      <c r="W5376" s="4">
        <f t="shared" ref="W5376:Y5376" si="5383">IF(OR(J5376 = "ERROR", J5376 = ""), "UNKNOWN", J5376)</f>
        <v>1</v>
      </c>
      <c r="X5376" s="4">
        <f t="shared" si="5383"/>
        <v>3</v>
      </c>
      <c r="Y5376" s="4">
        <f t="shared" si="5383"/>
        <v>3</v>
      </c>
      <c r="Z5376" s="5">
        <f t="shared" si="9"/>
        <v>45192</v>
      </c>
    </row>
    <row r="5377">
      <c r="A5377" s="1" t="s">
        <v>5414</v>
      </c>
      <c r="B5377" s="1" t="s">
        <v>27</v>
      </c>
      <c r="C5377" s="1">
        <v>1.0</v>
      </c>
      <c r="D5377" s="1">
        <v>3.0</v>
      </c>
      <c r="E5377" s="1">
        <v>3.0</v>
      </c>
      <c r="F5377" s="1" t="s">
        <v>39</v>
      </c>
      <c r="G5377" s="1" t="s">
        <v>24</v>
      </c>
      <c r="H5377" s="6">
        <v>45218.0</v>
      </c>
      <c r="J5377" s="3">
        <f t="shared" si="2"/>
        <v>1</v>
      </c>
      <c r="K5377" s="4">
        <f t="shared" si="3"/>
        <v>3</v>
      </c>
      <c r="L5377" s="4">
        <f t="shared" si="4"/>
        <v>3</v>
      </c>
      <c r="S5377" s="1" t="s">
        <v>5414</v>
      </c>
      <c r="T5377" s="4" t="str">
        <f t="shared" si="5"/>
        <v>Cake</v>
      </c>
      <c r="U5377" s="4" t="str">
        <f t="shared" si="6"/>
        <v>Takeaway</v>
      </c>
      <c r="V5377" s="4" t="str">
        <f t="shared" si="7"/>
        <v>Digital Wallet</v>
      </c>
      <c r="W5377" s="4">
        <f t="shared" ref="W5377:Y5377" si="5384">IF(OR(J5377 = "ERROR", J5377 = ""), "UNKNOWN", J5377)</f>
        <v>1</v>
      </c>
      <c r="X5377" s="4">
        <f t="shared" si="5384"/>
        <v>3</v>
      </c>
      <c r="Y5377" s="4">
        <f t="shared" si="5384"/>
        <v>3</v>
      </c>
      <c r="Z5377" s="7">
        <f t="shared" si="9"/>
        <v>45218</v>
      </c>
    </row>
    <row r="5378">
      <c r="A5378" s="1" t="s">
        <v>5415</v>
      </c>
      <c r="B5378" s="1" t="s">
        <v>44</v>
      </c>
      <c r="C5378" s="1">
        <v>3.0</v>
      </c>
      <c r="D5378" s="1">
        <v>4.0</v>
      </c>
      <c r="E5378" s="1">
        <v>12.0</v>
      </c>
      <c r="G5378" s="1" t="s">
        <v>29</v>
      </c>
      <c r="H5378" s="2">
        <v>45056.0</v>
      </c>
      <c r="J5378" s="3">
        <f t="shared" si="2"/>
        <v>3</v>
      </c>
      <c r="K5378" s="4">
        <f t="shared" si="3"/>
        <v>4</v>
      </c>
      <c r="L5378" s="4">
        <f t="shared" si="4"/>
        <v>12</v>
      </c>
      <c r="S5378" s="1" t="s">
        <v>5415</v>
      </c>
      <c r="T5378" s="4" t="str">
        <f t="shared" si="5"/>
        <v>Sandwich</v>
      </c>
      <c r="U5378" s="4" t="str">
        <f t="shared" si="6"/>
        <v>In-store</v>
      </c>
      <c r="V5378" s="4" t="str">
        <f t="shared" si="7"/>
        <v>UNKNOWN</v>
      </c>
      <c r="W5378" s="4">
        <f t="shared" ref="W5378:Y5378" si="5385">IF(OR(J5378 = "ERROR", J5378 = ""), "UNKNOWN", J5378)</f>
        <v>3</v>
      </c>
      <c r="X5378" s="4">
        <f t="shared" si="5385"/>
        <v>4</v>
      </c>
      <c r="Y5378" s="4">
        <f t="shared" si="5385"/>
        <v>12</v>
      </c>
      <c r="Z5378" s="5">
        <f t="shared" si="9"/>
        <v>45056</v>
      </c>
    </row>
    <row r="5379">
      <c r="A5379" s="1" t="s">
        <v>5416</v>
      </c>
      <c r="B5379" s="1" t="s">
        <v>55</v>
      </c>
      <c r="C5379" s="1">
        <v>2.0</v>
      </c>
      <c r="D5379" s="1">
        <v>3.0</v>
      </c>
      <c r="E5379" s="1">
        <v>6.0</v>
      </c>
      <c r="G5379" s="1" t="s">
        <v>24</v>
      </c>
      <c r="H5379" s="2">
        <v>45058.0</v>
      </c>
      <c r="J5379" s="3">
        <f t="shared" si="2"/>
        <v>2</v>
      </c>
      <c r="K5379" s="4">
        <f t="shared" si="3"/>
        <v>3</v>
      </c>
      <c r="L5379" s="4">
        <f t="shared" si="4"/>
        <v>6</v>
      </c>
      <c r="S5379" s="1" t="s">
        <v>5416</v>
      </c>
      <c r="T5379" s="4" t="str">
        <f t="shared" si="5"/>
        <v>Juice</v>
      </c>
      <c r="U5379" s="4" t="str">
        <f t="shared" si="6"/>
        <v>Takeaway</v>
      </c>
      <c r="V5379" s="4" t="str">
        <f t="shared" si="7"/>
        <v>UNKNOWN</v>
      </c>
      <c r="W5379" s="4">
        <f t="shared" ref="W5379:Y5379" si="5386">IF(OR(J5379 = "ERROR", J5379 = ""), "UNKNOWN", J5379)</f>
        <v>2</v>
      </c>
      <c r="X5379" s="4">
        <f t="shared" si="5386"/>
        <v>3</v>
      </c>
      <c r="Y5379" s="4">
        <f t="shared" si="5386"/>
        <v>6</v>
      </c>
      <c r="Z5379" s="5">
        <f t="shared" si="9"/>
        <v>45058</v>
      </c>
    </row>
    <row r="5380">
      <c r="A5380" s="1" t="s">
        <v>5417</v>
      </c>
      <c r="B5380" s="1" t="s">
        <v>55</v>
      </c>
      <c r="C5380" s="1">
        <v>5.0</v>
      </c>
      <c r="D5380" s="1">
        <v>3.0</v>
      </c>
      <c r="E5380" s="1">
        <v>15.0</v>
      </c>
      <c r="F5380" s="1" t="s">
        <v>28</v>
      </c>
      <c r="G5380" s="1" t="s">
        <v>24</v>
      </c>
      <c r="H5380" s="6">
        <v>45276.0</v>
      </c>
      <c r="J5380" s="3">
        <f t="shared" si="2"/>
        <v>5</v>
      </c>
      <c r="K5380" s="4">
        <f t="shared" si="3"/>
        <v>3</v>
      </c>
      <c r="L5380" s="4">
        <f t="shared" si="4"/>
        <v>15</v>
      </c>
      <c r="S5380" s="1" t="s">
        <v>5417</v>
      </c>
      <c r="T5380" s="4" t="str">
        <f t="shared" si="5"/>
        <v>Juice</v>
      </c>
      <c r="U5380" s="4" t="str">
        <f t="shared" si="6"/>
        <v>Takeaway</v>
      </c>
      <c r="V5380" s="4" t="str">
        <f t="shared" si="7"/>
        <v>Cash</v>
      </c>
      <c r="W5380" s="4">
        <f t="shared" ref="W5380:Y5380" si="5387">IF(OR(J5380 = "ERROR", J5380 = ""), "UNKNOWN", J5380)</f>
        <v>5</v>
      </c>
      <c r="X5380" s="4">
        <f t="shared" si="5387"/>
        <v>3</v>
      </c>
      <c r="Y5380" s="4">
        <f t="shared" si="5387"/>
        <v>15</v>
      </c>
      <c r="Z5380" s="7">
        <f t="shared" si="9"/>
        <v>45276</v>
      </c>
    </row>
    <row r="5381">
      <c r="A5381" s="1" t="s">
        <v>5418</v>
      </c>
      <c r="B5381" s="1" t="s">
        <v>22</v>
      </c>
      <c r="C5381" s="1">
        <v>4.0</v>
      </c>
      <c r="D5381" s="1">
        <v>2.0</v>
      </c>
      <c r="E5381" s="1">
        <v>8.0</v>
      </c>
      <c r="F5381" s="1" t="s">
        <v>28</v>
      </c>
      <c r="G5381" s="1" t="s">
        <v>24</v>
      </c>
      <c r="H5381" s="2">
        <v>44991.0</v>
      </c>
      <c r="J5381" s="3">
        <f t="shared" si="2"/>
        <v>4</v>
      </c>
      <c r="K5381" s="4">
        <f t="shared" si="3"/>
        <v>2</v>
      </c>
      <c r="L5381" s="4">
        <f t="shared" si="4"/>
        <v>8</v>
      </c>
      <c r="S5381" s="1" t="s">
        <v>5418</v>
      </c>
      <c r="T5381" s="4" t="str">
        <f t="shared" si="5"/>
        <v>Coffee</v>
      </c>
      <c r="U5381" s="4" t="str">
        <f t="shared" si="6"/>
        <v>Takeaway</v>
      </c>
      <c r="V5381" s="4" t="str">
        <f t="shared" si="7"/>
        <v>Cash</v>
      </c>
      <c r="W5381" s="4">
        <f t="shared" ref="W5381:Y5381" si="5388">IF(OR(J5381 = "ERROR", J5381 = ""), "UNKNOWN", J5381)</f>
        <v>4</v>
      </c>
      <c r="X5381" s="4">
        <f t="shared" si="5388"/>
        <v>2</v>
      </c>
      <c r="Y5381" s="4">
        <f t="shared" si="5388"/>
        <v>8</v>
      </c>
      <c r="Z5381" s="5">
        <f t="shared" si="9"/>
        <v>44991</v>
      </c>
    </row>
    <row r="5382">
      <c r="A5382" s="1" t="s">
        <v>5419</v>
      </c>
      <c r="B5382" s="1" t="s">
        <v>32</v>
      </c>
      <c r="C5382" s="1">
        <v>1.0</v>
      </c>
      <c r="D5382" s="1">
        <v>1.0</v>
      </c>
      <c r="E5382" s="1">
        <v>1.0</v>
      </c>
      <c r="F5382" s="1" t="s">
        <v>28</v>
      </c>
      <c r="G5382" s="1" t="s">
        <v>24</v>
      </c>
      <c r="H5382" s="2">
        <v>45162.0</v>
      </c>
      <c r="J5382" s="3">
        <f t="shared" si="2"/>
        <v>1</v>
      </c>
      <c r="K5382" s="4">
        <f t="shared" si="3"/>
        <v>1</v>
      </c>
      <c r="L5382" s="4">
        <f t="shared" si="4"/>
        <v>1</v>
      </c>
      <c r="S5382" s="1" t="s">
        <v>5419</v>
      </c>
      <c r="T5382" s="4" t="str">
        <f t="shared" si="5"/>
        <v>Cookie</v>
      </c>
      <c r="U5382" s="4" t="str">
        <f t="shared" si="6"/>
        <v>Takeaway</v>
      </c>
      <c r="V5382" s="4" t="str">
        <f t="shared" si="7"/>
        <v>Cash</v>
      </c>
      <c r="W5382" s="4">
        <f t="shared" ref="W5382:Y5382" si="5389">IF(OR(J5382 = "ERROR", J5382 = ""), "UNKNOWN", J5382)</f>
        <v>1</v>
      </c>
      <c r="X5382" s="4">
        <f t="shared" si="5389"/>
        <v>1</v>
      </c>
      <c r="Y5382" s="4">
        <f t="shared" si="5389"/>
        <v>1</v>
      </c>
      <c r="Z5382" s="5">
        <f t="shared" si="9"/>
        <v>45162</v>
      </c>
    </row>
    <row r="5383">
      <c r="A5383" s="1" t="s">
        <v>5420</v>
      </c>
      <c r="B5383" s="1" t="s">
        <v>32</v>
      </c>
      <c r="C5383" s="1">
        <v>3.0</v>
      </c>
      <c r="D5383" s="1">
        <v>1.0</v>
      </c>
      <c r="E5383" s="1" t="s">
        <v>30</v>
      </c>
      <c r="F5383" s="1" t="s">
        <v>39</v>
      </c>
      <c r="G5383" s="1" t="s">
        <v>29</v>
      </c>
      <c r="H5383" s="2">
        <v>45190.0</v>
      </c>
      <c r="J5383" s="3">
        <f t="shared" si="2"/>
        <v>3</v>
      </c>
      <c r="K5383" s="4">
        <f t="shared" si="3"/>
        <v>1</v>
      </c>
      <c r="L5383" s="4">
        <f t="shared" si="4"/>
        <v>3</v>
      </c>
      <c r="S5383" s="1" t="s">
        <v>5420</v>
      </c>
      <c r="T5383" s="4" t="str">
        <f t="shared" si="5"/>
        <v>Cookie</v>
      </c>
      <c r="U5383" s="4" t="str">
        <f t="shared" si="6"/>
        <v>In-store</v>
      </c>
      <c r="V5383" s="4" t="str">
        <f t="shared" si="7"/>
        <v>Digital Wallet</v>
      </c>
      <c r="W5383" s="4">
        <f t="shared" ref="W5383:Y5383" si="5390">IF(OR(J5383 = "ERROR", J5383 = ""), "UNKNOWN", J5383)</f>
        <v>3</v>
      </c>
      <c r="X5383" s="4">
        <f t="shared" si="5390"/>
        <v>1</v>
      </c>
      <c r="Y5383" s="4">
        <f t="shared" si="5390"/>
        <v>3</v>
      </c>
      <c r="Z5383" s="5">
        <f t="shared" si="9"/>
        <v>45190</v>
      </c>
    </row>
    <row r="5384">
      <c r="A5384" s="1" t="s">
        <v>5421</v>
      </c>
      <c r="B5384" s="1" t="s">
        <v>32</v>
      </c>
      <c r="C5384" s="1">
        <v>2.0</v>
      </c>
      <c r="D5384" s="1">
        <v>1.0</v>
      </c>
      <c r="E5384" s="1">
        <v>2.0</v>
      </c>
      <c r="H5384" s="6">
        <v>45254.0</v>
      </c>
      <c r="J5384" s="3">
        <f t="shared" si="2"/>
        <v>2</v>
      </c>
      <c r="K5384" s="4">
        <f t="shared" si="3"/>
        <v>1</v>
      </c>
      <c r="L5384" s="4">
        <f t="shared" si="4"/>
        <v>2</v>
      </c>
      <c r="S5384" s="1" t="s">
        <v>5421</v>
      </c>
      <c r="T5384" s="4" t="str">
        <f t="shared" si="5"/>
        <v>Cookie</v>
      </c>
      <c r="U5384" s="4" t="str">
        <f t="shared" si="6"/>
        <v>UNKNOWN</v>
      </c>
      <c r="V5384" s="4" t="str">
        <f t="shared" si="7"/>
        <v>UNKNOWN</v>
      </c>
      <c r="W5384" s="4">
        <f t="shared" ref="W5384:Y5384" si="5391">IF(OR(J5384 = "ERROR", J5384 = ""), "UNKNOWN", J5384)</f>
        <v>2</v>
      </c>
      <c r="X5384" s="4">
        <f t="shared" si="5391"/>
        <v>1</v>
      </c>
      <c r="Y5384" s="4">
        <f t="shared" si="5391"/>
        <v>2</v>
      </c>
      <c r="Z5384" s="7">
        <f t="shared" si="9"/>
        <v>45254</v>
      </c>
    </row>
    <row r="5385">
      <c r="A5385" s="1" t="s">
        <v>5422</v>
      </c>
      <c r="B5385" s="1" t="s">
        <v>32</v>
      </c>
      <c r="C5385" s="1">
        <v>5.0</v>
      </c>
      <c r="D5385" s="1">
        <v>1.0</v>
      </c>
      <c r="E5385" s="1">
        <v>5.0</v>
      </c>
      <c r="F5385" s="1" t="s">
        <v>28</v>
      </c>
      <c r="G5385" s="1" t="s">
        <v>24</v>
      </c>
      <c r="H5385" s="2">
        <v>45192.0</v>
      </c>
      <c r="J5385" s="3">
        <f t="shared" si="2"/>
        <v>5</v>
      </c>
      <c r="K5385" s="4">
        <f t="shared" si="3"/>
        <v>1</v>
      </c>
      <c r="L5385" s="4">
        <f t="shared" si="4"/>
        <v>5</v>
      </c>
      <c r="S5385" s="1" t="s">
        <v>5422</v>
      </c>
      <c r="T5385" s="4" t="str">
        <f t="shared" si="5"/>
        <v>Cookie</v>
      </c>
      <c r="U5385" s="4" t="str">
        <f t="shared" si="6"/>
        <v>Takeaway</v>
      </c>
      <c r="V5385" s="4" t="str">
        <f t="shared" si="7"/>
        <v>Cash</v>
      </c>
      <c r="W5385" s="4">
        <f t="shared" ref="W5385:Y5385" si="5392">IF(OR(J5385 = "ERROR", J5385 = ""), "UNKNOWN", J5385)</f>
        <v>5</v>
      </c>
      <c r="X5385" s="4">
        <f t="shared" si="5392"/>
        <v>1</v>
      </c>
      <c r="Y5385" s="4">
        <f t="shared" si="5392"/>
        <v>5</v>
      </c>
      <c r="Z5385" s="5">
        <f t="shared" si="9"/>
        <v>45192</v>
      </c>
    </row>
    <row r="5386">
      <c r="A5386" s="1" t="s">
        <v>5423</v>
      </c>
      <c r="B5386" s="1" t="s">
        <v>22</v>
      </c>
      <c r="C5386" s="1">
        <v>3.0</v>
      </c>
      <c r="D5386" s="1">
        <v>2.0</v>
      </c>
      <c r="E5386" s="1">
        <v>6.0</v>
      </c>
      <c r="F5386" s="1" t="s">
        <v>39</v>
      </c>
      <c r="G5386" s="1" t="s">
        <v>24</v>
      </c>
      <c r="H5386" s="2">
        <v>44977.0</v>
      </c>
      <c r="J5386" s="3">
        <f t="shared" si="2"/>
        <v>3</v>
      </c>
      <c r="K5386" s="4">
        <f t="shared" si="3"/>
        <v>2</v>
      </c>
      <c r="L5386" s="4">
        <f t="shared" si="4"/>
        <v>6</v>
      </c>
      <c r="S5386" s="1" t="s">
        <v>5423</v>
      </c>
      <c r="T5386" s="4" t="str">
        <f t="shared" si="5"/>
        <v>Coffee</v>
      </c>
      <c r="U5386" s="4" t="str">
        <f t="shared" si="6"/>
        <v>Takeaway</v>
      </c>
      <c r="V5386" s="4" t="str">
        <f t="shared" si="7"/>
        <v>Digital Wallet</v>
      </c>
      <c r="W5386" s="4">
        <f t="shared" ref="W5386:Y5386" si="5393">IF(OR(J5386 = "ERROR", J5386 = ""), "UNKNOWN", J5386)</f>
        <v>3</v>
      </c>
      <c r="X5386" s="4">
        <f t="shared" si="5393"/>
        <v>2</v>
      </c>
      <c r="Y5386" s="4">
        <f t="shared" si="5393"/>
        <v>6</v>
      </c>
      <c r="Z5386" s="5">
        <f t="shared" si="9"/>
        <v>44977</v>
      </c>
    </row>
    <row r="5387">
      <c r="A5387" s="1" t="s">
        <v>5424</v>
      </c>
      <c r="B5387" s="1" t="s">
        <v>22</v>
      </c>
      <c r="C5387" s="1">
        <v>5.0</v>
      </c>
      <c r="D5387" s="1">
        <v>2.0</v>
      </c>
      <c r="E5387" s="1">
        <v>10.0</v>
      </c>
      <c r="F5387" s="1" t="s">
        <v>39</v>
      </c>
      <c r="G5387" s="1" t="s">
        <v>29</v>
      </c>
      <c r="H5387" s="2">
        <v>45049.0</v>
      </c>
      <c r="J5387" s="3">
        <f t="shared" si="2"/>
        <v>5</v>
      </c>
      <c r="K5387" s="4">
        <f t="shared" si="3"/>
        <v>2</v>
      </c>
      <c r="L5387" s="4">
        <f t="shared" si="4"/>
        <v>10</v>
      </c>
      <c r="S5387" s="1" t="s">
        <v>5424</v>
      </c>
      <c r="T5387" s="4" t="str">
        <f t="shared" si="5"/>
        <v>Coffee</v>
      </c>
      <c r="U5387" s="4" t="str">
        <f t="shared" si="6"/>
        <v>In-store</v>
      </c>
      <c r="V5387" s="4" t="str">
        <f t="shared" si="7"/>
        <v>Digital Wallet</v>
      </c>
      <c r="W5387" s="4">
        <f t="shared" ref="W5387:Y5387" si="5394">IF(OR(J5387 = "ERROR", J5387 = ""), "UNKNOWN", J5387)</f>
        <v>5</v>
      </c>
      <c r="X5387" s="4">
        <f t="shared" si="5394"/>
        <v>2</v>
      </c>
      <c r="Y5387" s="4">
        <f t="shared" si="5394"/>
        <v>10</v>
      </c>
      <c r="Z5387" s="5">
        <f t="shared" si="9"/>
        <v>45049</v>
      </c>
    </row>
    <row r="5388">
      <c r="A5388" s="1" t="s">
        <v>5425</v>
      </c>
      <c r="B5388" s="1" t="s">
        <v>81</v>
      </c>
      <c r="C5388" s="1">
        <v>3.0</v>
      </c>
      <c r="D5388" s="1">
        <v>1.5</v>
      </c>
      <c r="E5388" s="1">
        <v>4.5</v>
      </c>
      <c r="F5388" s="1" t="s">
        <v>23</v>
      </c>
      <c r="G5388" s="1" t="s">
        <v>29</v>
      </c>
      <c r="H5388" s="2">
        <v>45001.0</v>
      </c>
      <c r="J5388" s="3">
        <f t="shared" si="2"/>
        <v>3</v>
      </c>
      <c r="K5388" s="4">
        <f t="shared" si="3"/>
        <v>1.5</v>
      </c>
      <c r="L5388" s="4">
        <f t="shared" si="4"/>
        <v>4.5</v>
      </c>
      <c r="S5388" s="1" t="s">
        <v>5425</v>
      </c>
      <c r="T5388" s="4" t="str">
        <f t="shared" si="5"/>
        <v>Tea</v>
      </c>
      <c r="U5388" s="4" t="str">
        <f t="shared" si="6"/>
        <v>In-store</v>
      </c>
      <c r="V5388" s="4" t="str">
        <f t="shared" si="7"/>
        <v>Credit Card</v>
      </c>
      <c r="W5388" s="4">
        <f t="shared" ref="W5388:Y5388" si="5395">IF(OR(J5388 = "ERROR", J5388 = ""), "UNKNOWN", J5388)</f>
        <v>3</v>
      </c>
      <c r="X5388" s="4">
        <f t="shared" si="5395"/>
        <v>1.5</v>
      </c>
      <c r="Y5388" s="4">
        <f t="shared" si="5395"/>
        <v>4.5</v>
      </c>
      <c r="Z5388" s="5">
        <f t="shared" si="9"/>
        <v>45001</v>
      </c>
    </row>
    <row r="5389">
      <c r="A5389" s="1" t="s">
        <v>5426</v>
      </c>
      <c r="B5389" s="1" t="s">
        <v>22</v>
      </c>
      <c r="C5389" s="1">
        <v>4.0</v>
      </c>
      <c r="D5389" s="1">
        <v>2.0</v>
      </c>
      <c r="E5389" s="1">
        <v>8.0</v>
      </c>
      <c r="G5389" s="1" t="s">
        <v>24</v>
      </c>
      <c r="H5389" s="6">
        <v>45211.0</v>
      </c>
      <c r="J5389" s="3">
        <f t="shared" si="2"/>
        <v>4</v>
      </c>
      <c r="K5389" s="4">
        <f t="shared" si="3"/>
        <v>2</v>
      </c>
      <c r="L5389" s="4">
        <f t="shared" si="4"/>
        <v>8</v>
      </c>
      <c r="S5389" s="1" t="s">
        <v>5426</v>
      </c>
      <c r="T5389" s="4" t="str">
        <f t="shared" si="5"/>
        <v>Coffee</v>
      </c>
      <c r="U5389" s="4" t="str">
        <f t="shared" si="6"/>
        <v>Takeaway</v>
      </c>
      <c r="V5389" s="4" t="str">
        <f t="shared" si="7"/>
        <v>UNKNOWN</v>
      </c>
      <c r="W5389" s="4">
        <f t="shared" ref="W5389:Y5389" si="5396">IF(OR(J5389 = "ERROR", J5389 = ""), "UNKNOWN", J5389)</f>
        <v>4</v>
      </c>
      <c r="X5389" s="4">
        <f t="shared" si="5396"/>
        <v>2</v>
      </c>
      <c r="Y5389" s="4">
        <f t="shared" si="5396"/>
        <v>8</v>
      </c>
      <c r="Z5389" s="7">
        <f t="shared" si="9"/>
        <v>45211</v>
      </c>
    </row>
    <row r="5390">
      <c r="A5390" s="1" t="s">
        <v>5427</v>
      </c>
      <c r="B5390" s="1" t="s">
        <v>32</v>
      </c>
      <c r="C5390" s="1" t="s">
        <v>30</v>
      </c>
      <c r="D5390" s="1">
        <v>1.0</v>
      </c>
      <c r="E5390" s="1">
        <v>4.0</v>
      </c>
      <c r="G5390" s="1" t="s">
        <v>24</v>
      </c>
      <c r="H5390" s="2">
        <v>44928.0</v>
      </c>
      <c r="J5390" s="3">
        <f t="shared" si="2"/>
        <v>4</v>
      </c>
      <c r="K5390" s="4">
        <f t="shared" si="3"/>
        <v>1</v>
      </c>
      <c r="L5390" s="4">
        <f t="shared" si="4"/>
        <v>4</v>
      </c>
      <c r="S5390" s="1" t="s">
        <v>5427</v>
      </c>
      <c r="T5390" s="4" t="str">
        <f t="shared" si="5"/>
        <v>Cookie</v>
      </c>
      <c r="U5390" s="4" t="str">
        <f t="shared" si="6"/>
        <v>Takeaway</v>
      </c>
      <c r="V5390" s="4" t="str">
        <f t="shared" si="7"/>
        <v>UNKNOWN</v>
      </c>
      <c r="W5390" s="4">
        <f t="shared" ref="W5390:Y5390" si="5397">IF(OR(J5390 = "ERROR", J5390 = ""), "UNKNOWN", J5390)</f>
        <v>4</v>
      </c>
      <c r="X5390" s="4">
        <f t="shared" si="5397"/>
        <v>1</v>
      </c>
      <c r="Y5390" s="4">
        <f t="shared" si="5397"/>
        <v>4</v>
      </c>
      <c r="Z5390" s="5">
        <f t="shared" si="9"/>
        <v>44928</v>
      </c>
    </row>
    <row r="5391">
      <c r="A5391" s="1" t="s">
        <v>5428</v>
      </c>
      <c r="B5391" s="1" t="s">
        <v>55</v>
      </c>
      <c r="C5391" s="1">
        <v>2.0</v>
      </c>
      <c r="D5391" s="1">
        <v>3.0</v>
      </c>
      <c r="E5391" s="1">
        <v>6.0</v>
      </c>
      <c r="H5391" s="2">
        <v>45151.0</v>
      </c>
      <c r="J5391" s="3">
        <f t="shared" si="2"/>
        <v>2</v>
      </c>
      <c r="K5391" s="4">
        <f t="shared" si="3"/>
        <v>3</v>
      </c>
      <c r="L5391" s="4">
        <f t="shared" si="4"/>
        <v>6</v>
      </c>
      <c r="S5391" s="1" t="s">
        <v>5428</v>
      </c>
      <c r="T5391" s="4" t="str">
        <f t="shared" si="5"/>
        <v>Juice</v>
      </c>
      <c r="U5391" s="4" t="str">
        <f t="shared" si="6"/>
        <v>UNKNOWN</v>
      </c>
      <c r="V5391" s="4" t="str">
        <f t="shared" si="7"/>
        <v>UNKNOWN</v>
      </c>
      <c r="W5391" s="4">
        <f t="shared" ref="W5391:Y5391" si="5398">IF(OR(J5391 = "ERROR", J5391 = ""), "UNKNOWN", J5391)</f>
        <v>2</v>
      </c>
      <c r="X5391" s="4">
        <f t="shared" si="5398"/>
        <v>3</v>
      </c>
      <c r="Y5391" s="4">
        <f t="shared" si="5398"/>
        <v>6</v>
      </c>
      <c r="Z5391" s="5">
        <f t="shared" si="9"/>
        <v>45151</v>
      </c>
    </row>
    <row r="5392">
      <c r="A5392" s="1" t="s">
        <v>5429</v>
      </c>
      <c r="B5392" s="1" t="s">
        <v>32</v>
      </c>
      <c r="C5392" s="1">
        <v>1.0</v>
      </c>
      <c r="D5392" s="1">
        <v>1.0</v>
      </c>
      <c r="E5392" s="1">
        <v>1.0</v>
      </c>
      <c r="F5392" s="1" t="s">
        <v>28</v>
      </c>
      <c r="H5392" s="2">
        <v>45051.0</v>
      </c>
      <c r="J5392" s="3">
        <f t="shared" si="2"/>
        <v>1</v>
      </c>
      <c r="K5392" s="4">
        <f t="shared" si="3"/>
        <v>1</v>
      </c>
      <c r="L5392" s="4">
        <f t="shared" si="4"/>
        <v>1</v>
      </c>
      <c r="S5392" s="1" t="s">
        <v>5429</v>
      </c>
      <c r="T5392" s="4" t="str">
        <f t="shared" si="5"/>
        <v>Cookie</v>
      </c>
      <c r="U5392" s="4" t="str">
        <f t="shared" si="6"/>
        <v>UNKNOWN</v>
      </c>
      <c r="V5392" s="4" t="str">
        <f t="shared" si="7"/>
        <v>Cash</v>
      </c>
      <c r="W5392" s="4">
        <f t="shared" ref="W5392:Y5392" si="5399">IF(OR(J5392 = "ERROR", J5392 = ""), "UNKNOWN", J5392)</f>
        <v>1</v>
      </c>
      <c r="X5392" s="4">
        <f t="shared" si="5399"/>
        <v>1</v>
      </c>
      <c r="Y5392" s="4">
        <f t="shared" si="5399"/>
        <v>1</v>
      </c>
      <c r="Z5392" s="5">
        <f t="shared" si="9"/>
        <v>45051</v>
      </c>
    </row>
    <row r="5393">
      <c r="A5393" s="1" t="s">
        <v>5430</v>
      </c>
      <c r="B5393" s="1" t="s">
        <v>22</v>
      </c>
      <c r="C5393" s="1">
        <v>5.0</v>
      </c>
      <c r="D5393" s="1">
        <v>2.0</v>
      </c>
      <c r="E5393" s="1">
        <v>10.0</v>
      </c>
      <c r="G5393" s="1" t="s">
        <v>25</v>
      </c>
      <c r="H5393" s="2">
        <v>44936.0</v>
      </c>
      <c r="J5393" s="3">
        <f t="shared" si="2"/>
        <v>5</v>
      </c>
      <c r="K5393" s="4">
        <f t="shared" si="3"/>
        <v>2</v>
      </c>
      <c r="L5393" s="4">
        <f t="shared" si="4"/>
        <v>10</v>
      </c>
      <c r="S5393" s="1" t="s">
        <v>5430</v>
      </c>
      <c r="T5393" s="4" t="str">
        <f t="shared" si="5"/>
        <v>Coffee</v>
      </c>
      <c r="U5393" s="4" t="str">
        <f t="shared" si="6"/>
        <v>UNKNOWN</v>
      </c>
      <c r="V5393" s="4" t="str">
        <f t="shared" si="7"/>
        <v>UNKNOWN</v>
      </c>
      <c r="W5393" s="4">
        <f t="shared" ref="W5393:Y5393" si="5400">IF(OR(J5393 = "ERROR", J5393 = ""), "UNKNOWN", J5393)</f>
        <v>5</v>
      </c>
      <c r="X5393" s="4">
        <f t="shared" si="5400"/>
        <v>2</v>
      </c>
      <c r="Y5393" s="4">
        <f t="shared" si="5400"/>
        <v>10</v>
      </c>
      <c r="Z5393" s="5">
        <f t="shared" si="9"/>
        <v>44936</v>
      </c>
    </row>
    <row r="5394">
      <c r="A5394" s="1" t="s">
        <v>5431</v>
      </c>
      <c r="B5394" s="1" t="s">
        <v>32</v>
      </c>
      <c r="C5394" s="1">
        <v>5.0</v>
      </c>
      <c r="D5394" s="1">
        <v>1.0</v>
      </c>
      <c r="E5394" s="1">
        <v>5.0</v>
      </c>
      <c r="F5394" s="1" t="s">
        <v>23</v>
      </c>
      <c r="G5394" s="1" t="s">
        <v>24</v>
      </c>
      <c r="H5394" s="2">
        <v>45076.0</v>
      </c>
      <c r="J5394" s="3">
        <f t="shared" si="2"/>
        <v>5</v>
      </c>
      <c r="K5394" s="4">
        <f t="shared" si="3"/>
        <v>1</v>
      </c>
      <c r="L5394" s="4">
        <f t="shared" si="4"/>
        <v>5</v>
      </c>
      <c r="S5394" s="1" t="s">
        <v>5431</v>
      </c>
      <c r="T5394" s="4" t="str">
        <f t="shared" si="5"/>
        <v>Cookie</v>
      </c>
      <c r="U5394" s="4" t="str">
        <f t="shared" si="6"/>
        <v>Takeaway</v>
      </c>
      <c r="V5394" s="4" t="str">
        <f t="shared" si="7"/>
        <v>Credit Card</v>
      </c>
      <c r="W5394" s="4">
        <f t="shared" ref="W5394:Y5394" si="5401">IF(OR(J5394 = "ERROR", J5394 = ""), "UNKNOWN", J5394)</f>
        <v>5</v>
      </c>
      <c r="X5394" s="4">
        <f t="shared" si="5401"/>
        <v>1</v>
      </c>
      <c r="Y5394" s="4">
        <f t="shared" si="5401"/>
        <v>5</v>
      </c>
      <c r="Z5394" s="5">
        <f t="shared" si="9"/>
        <v>45076</v>
      </c>
    </row>
    <row r="5395">
      <c r="A5395" s="1" t="s">
        <v>5432</v>
      </c>
      <c r="B5395" s="1" t="s">
        <v>81</v>
      </c>
      <c r="C5395" s="1">
        <v>3.0</v>
      </c>
      <c r="D5395" s="1">
        <v>1.5</v>
      </c>
      <c r="E5395" s="1">
        <v>4.5</v>
      </c>
      <c r="F5395" s="1" t="s">
        <v>39</v>
      </c>
      <c r="G5395" s="1" t="s">
        <v>29</v>
      </c>
      <c r="H5395" s="6">
        <v>45274.0</v>
      </c>
      <c r="J5395" s="3">
        <f t="shared" si="2"/>
        <v>3</v>
      </c>
      <c r="K5395" s="4">
        <f t="shared" si="3"/>
        <v>1.5</v>
      </c>
      <c r="L5395" s="4">
        <f t="shared" si="4"/>
        <v>4.5</v>
      </c>
      <c r="S5395" s="1" t="s">
        <v>5432</v>
      </c>
      <c r="T5395" s="4" t="str">
        <f t="shared" si="5"/>
        <v>Tea</v>
      </c>
      <c r="U5395" s="4" t="str">
        <f t="shared" si="6"/>
        <v>In-store</v>
      </c>
      <c r="V5395" s="4" t="str">
        <f t="shared" si="7"/>
        <v>Digital Wallet</v>
      </c>
      <c r="W5395" s="4">
        <f t="shared" ref="W5395:Y5395" si="5402">IF(OR(J5395 = "ERROR", J5395 = ""), "UNKNOWN", J5395)</f>
        <v>3</v>
      </c>
      <c r="X5395" s="4">
        <f t="shared" si="5402"/>
        <v>1.5</v>
      </c>
      <c r="Y5395" s="4">
        <f t="shared" si="5402"/>
        <v>4.5</v>
      </c>
      <c r="Z5395" s="7">
        <f t="shared" si="9"/>
        <v>45274</v>
      </c>
    </row>
    <row r="5396">
      <c r="A5396" s="1" t="s">
        <v>5433</v>
      </c>
      <c r="C5396" s="1">
        <v>2.0</v>
      </c>
      <c r="D5396" s="1">
        <v>1.0</v>
      </c>
      <c r="E5396" s="1">
        <v>2.0</v>
      </c>
      <c r="F5396" s="1" t="s">
        <v>39</v>
      </c>
      <c r="H5396" s="6">
        <v>45272.0</v>
      </c>
      <c r="J5396" s="3">
        <f t="shared" si="2"/>
        <v>2</v>
      </c>
      <c r="K5396" s="4">
        <f t="shared" si="3"/>
        <v>1</v>
      </c>
      <c r="L5396" s="4">
        <f t="shared" si="4"/>
        <v>2</v>
      </c>
      <c r="S5396" s="1" t="s">
        <v>5433</v>
      </c>
      <c r="T5396" s="4" t="str">
        <f t="shared" si="5"/>
        <v>UNKNOWN</v>
      </c>
      <c r="U5396" s="4" t="str">
        <f t="shared" si="6"/>
        <v>UNKNOWN</v>
      </c>
      <c r="V5396" s="4" t="str">
        <f t="shared" si="7"/>
        <v>Digital Wallet</v>
      </c>
      <c r="W5396" s="4">
        <f t="shared" ref="W5396:Y5396" si="5403">IF(OR(J5396 = "ERROR", J5396 = ""), "UNKNOWN", J5396)</f>
        <v>2</v>
      </c>
      <c r="X5396" s="4">
        <f t="shared" si="5403"/>
        <v>1</v>
      </c>
      <c r="Y5396" s="4">
        <f t="shared" si="5403"/>
        <v>2</v>
      </c>
      <c r="Z5396" s="7">
        <f t="shared" si="9"/>
        <v>45272</v>
      </c>
    </row>
    <row r="5397">
      <c r="A5397" s="1" t="s">
        <v>5434</v>
      </c>
      <c r="B5397" s="1" t="s">
        <v>22</v>
      </c>
      <c r="C5397" s="1">
        <v>5.0</v>
      </c>
      <c r="D5397" s="1">
        <v>2.0</v>
      </c>
      <c r="E5397" s="1">
        <v>10.0</v>
      </c>
      <c r="F5397" s="1" t="s">
        <v>39</v>
      </c>
      <c r="H5397" s="2">
        <v>45188.0</v>
      </c>
      <c r="J5397" s="3">
        <f t="shared" si="2"/>
        <v>5</v>
      </c>
      <c r="K5397" s="4">
        <f t="shared" si="3"/>
        <v>2</v>
      </c>
      <c r="L5397" s="4">
        <f t="shared" si="4"/>
        <v>10</v>
      </c>
      <c r="S5397" s="1" t="s">
        <v>5434</v>
      </c>
      <c r="T5397" s="4" t="str">
        <f t="shared" si="5"/>
        <v>Coffee</v>
      </c>
      <c r="U5397" s="4" t="str">
        <f t="shared" si="6"/>
        <v>UNKNOWN</v>
      </c>
      <c r="V5397" s="4" t="str">
        <f t="shared" si="7"/>
        <v>Digital Wallet</v>
      </c>
      <c r="W5397" s="4">
        <f t="shared" ref="W5397:Y5397" si="5404">IF(OR(J5397 = "ERROR", J5397 = ""), "UNKNOWN", J5397)</f>
        <v>5</v>
      </c>
      <c r="X5397" s="4">
        <f t="shared" si="5404"/>
        <v>2</v>
      </c>
      <c r="Y5397" s="4">
        <f t="shared" si="5404"/>
        <v>10</v>
      </c>
      <c r="Z5397" s="5">
        <f t="shared" si="9"/>
        <v>45188</v>
      </c>
    </row>
    <row r="5398">
      <c r="A5398" s="1" t="s">
        <v>5435</v>
      </c>
      <c r="B5398" s="1" t="s">
        <v>81</v>
      </c>
      <c r="C5398" s="1">
        <v>2.0</v>
      </c>
      <c r="D5398" s="1">
        <v>1.5</v>
      </c>
      <c r="E5398" s="1">
        <v>3.0</v>
      </c>
      <c r="F5398" s="1" t="s">
        <v>30</v>
      </c>
      <c r="G5398" s="1" t="s">
        <v>24</v>
      </c>
      <c r="H5398" s="6">
        <v>45255.0</v>
      </c>
      <c r="J5398" s="3">
        <f t="shared" si="2"/>
        <v>2</v>
      </c>
      <c r="K5398" s="4">
        <f t="shared" si="3"/>
        <v>1.5</v>
      </c>
      <c r="L5398" s="4">
        <f t="shared" si="4"/>
        <v>3</v>
      </c>
      <c r="S5398" s="1" t="s">
        <v>5435</v>
      </c>
      <c r="T5398" s="4" t="str">
        <f t="shared" si="5"/>
        <v>Tea</v>
      </c>
      <c r="U5398" s="4" t="str">
        <f t="shared" si="6"/>
        <v>Takeaway</v>
      </c>
      <c r="V5398" s="4" t="str">
        <f t="shared" si="7"/>
        <v>UNKNOWN</v>
      </c>
      <c r="W5398" s="4">
        <f t="shared" ref="W5398:Y5398" si="5405">IF(OR(J5398 = "ERROR", J5398 = ""), "UNKNOWN", J5398)</f>
        <v>2</v>
      </c>
      <c r="X5398" s="4">
        <f t="shared" si="5405"/>
        <v>1.5</v>
      </c>
      <c r="Y5398" s="4">
        <f t="shared" si="5405"/>
        <v>3</v>
      </c>
      <c r="Z5398" s="7">
        <f t="shared" si="9"/>
        <v>45255</v>
      </c>
    </row>
    <row r="5399">
      <c r="A5399" s="1" t="s">
        <v>5436</v>
      </c>
      <c r="B5399" s="1" t="s">
        <v>81</v>
      </c>
      <c r="C5399" s="1">
        <v>5.0</v>
      </c>
      <c r="D5399" s="1">
        <v>1.5</v>
      </c>
      <c r="E5399" s="1">
        <v>7.5</v>
      </c>
      <c r="F5399" s="1" t="s">
        <v>23</v>
      </c>
      <c r="G5399" s="1" t="s">
        <v>29</v>
      </c>
      <c r="H5399" s="6">
        <v>45288.0</v>
      </c>
      <c r="J5399" s="3">
        <f t="shared" si="2"/>
        <v>5</v>
      </c>
      <c r="K5399" s="4">
        <f t="shared" si="3"/>
        <v>1.5</v>
      </c>
      <c r="L5399" s="4">
        <f t="shared" si="4"/>
        <v>7.5</v>
      </c>
      <c r="S5399" s="1" t="s">
        <v>5436</v>
      </c>
      <c r="T5399" s="4" t="str">
        <f t="shared" si="5"/>
        <v>Tea</v>
      </c>
      <c r="U5399" s="4" t="str">
        <f t="shared" si="6"/>
        <v>In-store</v>
      </c>
      <c r="V5399" s="4" t="str">
        <f t="shared" si="7"/>
        <v>Credit Card</v>
      </c>
      <c r="W5399" s="4">
        <f t="shared" ref="W5399:Y5399" si="5406">IF(OR(J5399 = "ERROR", J5399 = ""), "UNKNOWN", J5399)</f>
        <v>5</v>
      </c>
      <c r="X5399" s="4">
        <f t="shared" si="5406"/>
        <v>1.5</v>
      </c>
      <c r="Y5399" s="4">
        <f t="shared" si="5406"/>
        <v>7.5</v>
      </c>
      <c r="Z5399" s="7">
        <f t="shared" si="9"/>
        <v>45288</v>
      </c>
    </row>
    <row r="5400">
      <c r="A5400" s="1" t="s">
        <v>5437</v>
      </c>
      <c r="B5400" s="1" t="s">
        <v>44</v>
      </c>
      <c r="C5400" s="1">
        <v>5.0</v>
      </c>
      <c r="D5400" s="1">
        <v>4.0</v>
      </c>
      <c r="E5400" s="1">
        <v>20.0</v>
      </c>
      <c r="F5400" s="1" t="s">
        <v>28</v>
      </c>
      <c r="G5400" s="1" t="s">
        <v>24</v>
      </c>
      <c r="H5400" s="6">
        <v>45271.0</v>
      </c>
      <c r="J5400" s="3">
        <f t="shared" si="2"/>
        <v>5</v>
      </c>
      <c r="K5400" s="4">
        <f t="shared" si="3"/>
        <v>4</v>
      </c>
      <c r="L5400" s="4">
        <f t="shared" si="4"/>
        <v>20</v>
      </c>
      <c r="S5400" s="1" t="s">
        <v>5437</v>
      </c>
      <c r="T5400" s="4" t="str">
        <f t="shared" si="5"/>
        <v>Sandwich</v>
      </c>
      <c r="U5400" s="4" t="str">
        <f t="shared" si="6"/>
        <v>Takeaway</v>
      </c>
      <c r="V5400" s="4" t="str">
        <f t="shared" si="7"/>
        <v>Cash</v>
      </c>
      <c r="W5400" s="4">
        <f t="shared" ref="W5400:Y5400" si="5407">IF(OR(J5400 = "ERROR", J5400 = ""), "UNKNOWN", J5400)</f>
        <v>5</v>
      </c>
      <c r="X5400" s="4">
        <f t="shared" si="5407"/>
        <v>4</v>
      </c>
      <c r="Y5400" s="4">
        <f t="shared" si="5407"/>
        <v>20</v>
      </c>
      <c r="Z5400" s="7">
        <f t="shared" si="9"/>
        <v>45271</v>
      </c>
    </row>
    <row r="5401">
      <c r="A5401" s="1" t="s">
        <v>5438</v>
      </c>
      <c r="B5401" s="1" t="s">
        <v>41</v>
      </c>
      <c r="C5401" s="1">
        <v>1.0</v>
      </c>
      <c r="D5401" s="1">
        <v>4.0</v>
      </c>
      <c r="E5401" s="1">
        <v>4.0</v>
      </c>
      <c r="F5401" s="1" t="s">
        <v>39</v>
      </c>
      <c r="H5401" s="6">
        <v>45221.0</v>
      </c>
      <c r="J5401" s="3">
        <f t="shared" si="2"/>
        <v>1</v>
      </c>
      <c r="K5401" s="4">
        <f t="shared" si="3"/>
        <v>4</v>
      </c>
      <c r="L5401" s="4">
        <f t="shared" si="4"/>
        <v>4</v>
      </c>
      <c r="S5401" s="1" t="s">
        <v>5438</v>
      </c>
      <c r="T5401" s="4" t="str">
        <f t="shared" si="5"/>
        <v>Smoothie</v>
      </c>
      <c r="U5401" s="4" t="str">
        <f t="shared" si="6"/>
        <v>UNKNOWN</v>
      </c>
      <c r="V5401" s="4" t="str">
        <f t="shared" si="7"/>
        <v>Digital Wallet</v>
      </c>
      <c r="W5401" s="4">
        <f t="shared" ref="W5401:Y5401" si="5408">IF(OR(J5401 = "ERROR", J5401 = ""), "UNKNOWN", J5401)</f>
        <v>1</v>
      </c>
      <c r="X5401" s="4">
        <f t="shared" si="5408"/>
        <v>4</v>
      </c>
      <c r="Y5401" s="4">
        <f t="shared" si="5408"/>
        <v>4</v>
      </c>
      <c r="Z5401" s="7">
        <f t="shared" si="9"/>
        <v>45221</v>
      </c>
    </row>
    <row r="5402">
      <c r="A5402" s="1" t="s">
        <v>5439</v>
      </c>
      <c r="B5402" s="1" t="s">
        <v>36</v>
      </c>
      <c r="C5402" s="1">
        <v>4.0</v>
      </c>
      <c r="D5402" s="1">
        <v>5.0</v>
      </c>
      <c r="E5402" s="1">
        <v>20.0</v>
      </c>
      <c r="G5402" s="1" t="s">
        <v>29</v>
      </c>
      <c r="H5402" s="6">
        <v>45283.0</v>
      </c>
      <c r="J5402" s="3">
        <f t="shared" si="2"/>
        <v>4</v>
      </c>
      <c r="K5402" s="4">
        <f t="shared" si="3"/>
        <v>5</v>
      </c>
      <c r="L5402" s="4">
        <f t="shared" si="4"/>
        <v>20</v>
      </c>
      <c r="S5402" s="1" t="s">
        <v>5439</v>
      </c>
      <c r="T5402" s="4" t="str">
        <f t="shared" si="5"/>
        <v>Salad</v>
      </c>
      <c r="U5402" s="4" t="str">
        <f t="shared" si="6"/>
        <v>In-store</v>
      </c>
      <c r="V5402" s="4" t="str">
        <f t="shared" si="7"/>
        <v>UNKNOWN</v>
      </c>
      <c r="W5402" s="4">
        <f t="shared" ref="W5402:Y5402" si="5409">IF(OR(J5402 = "ERROR", J5402 = ""), "UNKNOWN", J5402)</f>
        <v>4</v>
      </c>
      <c r="X5402" s="4">
        <f t="shared" si="5409"/>
        <v>5</v>
      </c>
      <c r="Y5402" s="4">
        <f t="shared" si="5409"/>
        <v>20</v>
      </c>
      <c r="Z5402" s="7">
        <f t="shared" si="9"/>
        <v>45283</v>
      </c>
    </row>
    <row r="5403">
      <c r="A5403" s="1" t="s">
        <v>5440</v>
      </c>
      <c r="B5403" s="1" t="s">
        <v>41</v>
      </c>
      <c r="C5403" s="1">
        <v>4.0</v>
      </c>
      <c r="D5403" s="1">
        <v>4.0</v>
      </c>
      <c r="E5403" s="1">
        <v>16.0</v>
      </c>
      <c r="F5403" s="1" t="s">
        <v>39</v>
      </c>
      <c r="G5403" s="1" t="s">
        <v>24</v>
      </c>
      <c r="H5403" s="2">
        <v>44980.0</v>
      </c>
      <c r="J5403" s="3">
        <f t="shared" si="2"/>
        <v>4</v>
      </c>
      <c r="K5403" s="4">
        <f t="shared" si="3"/>
        <v>4</v>
      </c>
      <c r="L5403" s="4">
        <f t="shared" si="4"/>
        <v>16</v>
      </c>
      <c r="S5403" s="1" t="s">
        <v>5440</v>
      </c>
      <c r="T5403" s="4" t="str">
        <f t="shared" si="5"/>
        <v>Smoothie</v>
      </c>
      <c r="U5403" s="4" t="str">
        <f t="shared" si="6"/>
        <v>Takeaway</v>
      </c>
      <c r="V5403" s="4" t="str">
        <f t="shared" si="7"/>
        <v>Digital Wallet</v>
      </c>
      <c r="W5403" s="4">
        <f t="shared" ref="W5403:Y5403" si="5410">IF(OR(J5403 = "ERROR", J5403 = ""), "UNKNOWN", J5403)</f>
        <v>4</v>
      </c>
      <c r="X5403" s="4">
        <f t="shared" si="5410"/>
        <v>4</v>
      </c>
      <c r="Y5403" s="4">
        <f t="shared" si="5410"/>
        <v>16</v>
      </c>
      <c r="Z5403" s="5">
        <f t="shared" si="9"/>
        <v>44980</v>
      </c>
    </row>
    <row r="5404">
      <c r="A5404" s="1" t="s">
        <v>5441</v>
      </c>
      <c r="B5404" s="1" t="s">
        <v>27</v>
      </c>
      <c r="C5404" s="1">
        <v>2.0</v>
      </c>
      <c r="D5404" s="1">
        <v>3.0</v>
      </c>
      <c r="E5404" s="1">
        <v>6.0</v>
      </c>
      <c r="H5404" s="2">
        <v>45163.0</v>
      </c>
      <c r="J5404" s="3">
        <f t="shared" si="2"/>
        <v>2</v>
      </c>
      <c r="K5404" s="4">
        <f t="shared" si="3"/>
        <v>3</v>
      </c>
      <c r="L5404" s="4">
        <f t="shared" si="4"/>
        <v>6</v>
      </c>
      <c r="S5404" s="1" t="s">
        <v>5441</v>
      </c>
      <c r="T5404" s="4" t="str">
        <f t="shared" si="5"/>
        <v>Cake</v>
      </c>
      <c r="U5404" s="4" t="str">
        <f t="shared" si="6"/>
        <v>UNKNOWN</v>
      </c>
      <c r="V5404" s="4" t="str">
        <f t="shared" si="7"/>
        <v>UNKNOWN</v>
      </c>
      <c r="W5404" s="4">
        <f t="shared" ref="W5404:Y5404" si="5411">IF(OR(J5404 = "ERROR", J5404 = ""), "UNKNOWN", J5404)</f>
        <v>2</v>
      </c>
      <c r="X5404" s="4">
        <f t="shared" si="5411"/>
        <v>3</v>
      </c>
      <c r="Y5404" s="4">
        <f t="shared" si="5411"/>
        <v>6</v>
      </c>
      <c r="Z5404" s="5">
        <f t="shared" si="9"/>
        <v>45163</v>
      </c>
    </row>
    <row r="5405">
      <c r="A5405" s="1" t="s">
        <v>5442</v>
      </c>
      <c r="B5405" s="1" t="s">
        <v>44</v>
      </c>
      <c r="C5405" s="1">
        <v>2.0</v>
      </c>
      <c r="D5405" s="1">
        <v>4.0</v>
      </c>
      <c r="E5405" s="1">
        <v>8.0</v>
      </c>
      <c r="F5405" s="1" t="s">
        <v>23</v>
      </c>
      <c r="G5405" s="1" t="s">
        <v>24</v>
      </c>
      <c r="H5405" s="2">
        <v>45139.0</v>
      </c>
      <c r="J5405" s="3">
        <f t="shared" si="2"/>
        <v>2</v>
      </c>
      <c r="K5405" s="4">
        <f t="shared" si="3"/>
        <v>4</v>
      </c>
      <c r="L5405" s="4">
        <f t="shared" si="4"/>
        <v>8</v>
      </c>
      <c r="S5405" s="1" t="s">
        <v>5442</v>
      </c>
      <c r="T5405" s="4" t="str">
        <f t="shared" si="5"/>
        <v>Sandwich</v>
      </c>
      <c r="U5405" s="4" t="str">
        <f t="shared" si="6"/>
        <v>Takeaway</v>
      </c>
      <c r="V5405" s="4" t="str">
        <f t="shared" si="7"/>
        <v>Credit Card</v>
      </c>
      <c r="W5405" s="4">
        <f t="shared" ref="W5405:Y5405" si="5412">IF(OR(J5405 = "ERROR", J5405 = ""), "UNKNOWN", J5405)</f>
        <v>2</v>
      </c>
      <c r="X5405" s="4">
        <f t="shared" si="5412"/>
        <v>4</v>
      </c>
      <c r="Y5405" s="4">
        <f t="shared" si="5412"/>
        <v>8</v>
      </c>
      <c r="Z5405" s="5">
        <f t="shared" si="9"/>
        <v>45139</v>
      </c>
    </row>
    <row r="5406">
      <c r="A5406" s="1" t="s">
        <v>5443</v>
      </c>
      <c r="B5406" s="1" t="s">
        <v>22</v>
      </c>
      <c r="C5406" s="1">
        <v>2.0</v>
      </c>
      <c r="D5406" s="1">
        <v>2.0</v>
      </c>
      <c r="E5406" s="1">
        <v>4.0</v>
      </c>
      <c r="F5406" s="1" t="s">
        <v>39</v>
      </c>
      <c r="G5406" s="1" t="s">
        <v>24</v>
      </c>
      <c r="H5406" s="6">
        <v>45243.0</v>
      </c>
      <c r="J5406" s="3">
        <f t="shared" si="2"/>
        <v>2</v>
      </c>
      <c r="K5406" s="4">
        <f t="shared" si="3"/>
        <v>2</v>
      </c>
      <c r="L5406" s="4">
        <f t="shared" si="4"/>
        <v>4</v>
      </c>
      <c r="S5406" s="1" t="s">
        <v>5443</v>
      </c>
      <c r="T5406" s="4" t="str">
        <f t="shared" si="5"/>
        <v>Coffee</v>
      </c>
      <c r="U5406" s="4" t="str">
        <f t="shared" si="6"/>
        <v>Takeaway</v>
      </c>
      <c r="V5406" s="4" t="str">
        <f t="shared" si="7"/>
        <v>Digital Wallet</v>
      </c>
      <c r="W5406" s="4">
        <f t="shared" ref="W5406:Y5406" si="5413">IF(OR(J5406 = "ERROR", J5406 = ""), "UNKNOWN", J5406)</f>
        <v>2</v>
      </c>
      <c r="X5406" s="4">
        <f t="shared" si="5413"/>
        <v>2</v>
      </c>
      <c r="Y5406" s="4">
        <f t="shared" si="5413"/>
        <v>4</v>
      </c>
      <c r="Z5406" s="7">
        <f t="shared" si="9"/>
        <v>45243</v>
      </c>
    </row>
    <row r="5407">
      <c r="A5407" s="1" t="s">
        <v>5444</v>
      </c>
      <c r="B5407" s="1" t="s">
        <v>81</v>
      </c>
      <c r="C5407" s="1">
        <v>5.0</v>
      </c>
      <c r="D5407" s="1">
        <v>1.5</v>
      </c>
      <c r="E5407" s="1">
        <v>7.5</v>
      </c>
      <c r="F5407" s="1" t="s">
        <v>23</v>
      </c>
      <c r="H5407" s="2">
        <v>45145.0</v>
      </c>
      <c r="J5407" s="3">
        <f t="shared" si="2"/>
        <v>5</v>
      </c>
      <c r="K5407" s="4">
        <f t="shared" si="3"/>
        <v>1.5</v>
      </c>
      <c r="L5407" s="4">
        <f t="shared" si="4"/>
        <v>7.5</v>
      </c>
      <c r="S5407" s="1" t="s">
        <v>5444</v>
      </c>
      <c r="T5407" s="4" t="str">
        <f t="shared" si="5"/>
        <v>Tea</v>
      </c>
      <c r="U5407" s="4" t="str">
        <f t="shared" si="6"/>
        <v>UNKNOWN</v>
      </c>
      <c r="V5407" s="4" t="str">
        <f t="shared" si="7"/>
        <v>Credit Card</v>
      </c>
      <c r="W5407" s="4">
        <f t="shared" ref="W5407:Y5407" si="5414">IF(OR(J5407 = "ERROR", J5407 = ""), "UNKNOWN", J5407)</f>
        <v>5</v>
      </c>
      <c r="X5407" s="4">
        <f t="shared" si="5414"/>
        <v>1.5</v>
      </c>
      <c r="Y5407" s="4">
        <f t="shared" si="5414"/>
        <v>7.5</v>
      </c>
      <c r="Z5407" s="5">
        <f t="shared" si="9"/>
        <v>45145</v>
      </c>
    </row>
    <row r="5408">
      <c r="A5408" s="1" t="s">
        <v>5445</v>
      </c>
      <c r="B5408" s="1" t="s">
        <v>30</v>
      </c>
      <c r="C5408" s="1">
        <v>1.0</v>
      </c>
      <c r="D5408" s="1">
        <v>4.0</v>
      </c>
      <c r="E5408" s="1">
        <v>4.0</v>
      </c>
      <c r="F5408" s="1" t="s">
        <v>23</v>
      </c>
      <c r="G5408" s="1" t="s">
        <v>29</v>
      </c>
      <c r="H5408" s="2">
        <v>45074.0</v>
      </c>
      <c r="J5408" s="3">
        <f t="shared" si="2"/>
        <v>1</v>
      </c>
      <c r="K5408" s="4">
        <f t="shared" si="3"/>
        <v>4</v>
      </c>
      <c r="L5408" s="4">
        <f t="shared" si="4"/>
        <v>4</v>
      </c>
      <c r="S5408" s="1" t="s">
        <v>5445</v>
      </c>
      <c r="T5408" s="4" t="str">
        <f t="shared" si="5"/>
        <v>UNKNOWN</v>
      </c>
      <c r="U5408" s="4" t="str">
        <f t="shared" si="6"/>
        <v>In-store</v>
      </c>
      <c r="V5408" s="4" t="str">
        <f t="shared" si="7"/>
        <v>Credit Card</v>
      </c>
      <c r="W5408" s="4">
        <f t="shared" ref="W5408:Y5408" si="5415">IF(OR(J5408 = "ERROR", J5408 = ""), "UNKNOWN", J5408)</f>
        <v>1</v>
      </c>
      <c r="X5408" s="4">
        <f t="shared" si="5415"/>
        <v>4</v>
      </c>
      <c r="Y5408" s="4">
        <f t="shared" si="5415"/>
        <v>4</v>
      </c>
      <c r="Z5408" s="5">
        <f t="shared" si="9"/>
        <v>45074</v>
      </c>
    </row>
    <row r="5409">
      <c r="A5409" s="1" t="s">
        <v>5446</v>
      </c>
      <c r="B5409" s="1" t="s">
        <v>32</v>
      </c>
      <c r="C5409" s="1">
        <v>3.0</v>
      </c>
      <c r="D5409" s="1">
        <v>1.0</v>
      </c>
      <c r="E5409" s="1">
        <v>3.0</v>
      </c>
      <c r="G5409" s="1" t="s">
        <v>24</v>
      </c>
      <c r="H5409" s="2">
        <v>45127.0</v>
      </c>
      <c r="J5409" s="3">
        <f t="shared" si="2"/>
        <v>3</v>
      </c>
      <c r="K5409" s="4">
        <f t="shared" si="3"/>
        <v>1</v>
      </c>
      <c r="L5409" s="4">
        <f t="shared" si="4"/>
        <v>3</v>
      </c>
      <c r="S5409" s="1" t="s">
        <v>5446</v>
      </c>
      <c r="T5409" s="4" t="str">
        <f t="shared" si="5"/>
        <v>Cookie</v>
      </c>
      <c r="U5409" s="4" t="str">
        <f t="shared" si="6"/>
        <v>Takeaway</v>
      </c>
      <c r="V5409" s="4" t="str">
        <f t="shared" si="7"/>
        <v>UNKNOWN</v>
      </c>
      <c r="W5409" s="4">
        <f t="shared" ref="W5409:Y5409" si="5416">IF(OR(J5409 = "ERROR", J5409 = ""), "UNKNOWN", J5409)</f>
        <v>3</v>
      </c>
      <c r="X5409" s="4">
        <f t="shared" si="5416"/>
        <v>1</v>
      </c>
      <c r="Y5409" s="4">
        <f t="shared" si="5416"/>
        <v>3</v>
      </c>
      <c r="Z5409" s="5">
        <f t="shared" si="9"/>
        <v>45127</v>
      </c>
    </row>
    <row r="5410">
      <c r="A5410" s="1" t="s">
        <v>5447</v>
      </c>
      <c r="B5410" s="1" t="s">
        <v>36</v>
      </c>
      <c r="C5410" s="1">
        <v>2.0</v>
      </c>
      <c r="D5410" s="1">
        <v>5.0</v>
      </c>
      <c r="E5410" s="1">
        <v>10.0</v>
      </c>
      <c r="F5410" s="1" t="s">
        <v>28</v>
      </c>
      <c r="G5410" s="1" t="s">
        <v>24</v>
      </c>
      <c r="H5410" s="6">
        <v>45281.0</v>
      </c>
      <c r="J5410" s="3">
        <f t="shared" si="2"/>
        <v>2</v>
      </c>
      <c r="K5410" s="4">
        <f t="shared" si="3"/>
        <v>5</v>
      </c>
      <c r="L5410" s="4">
        <f t="shared" si="4"/>
        <v>10</v>
      </c>
      <c r="S5410" s="1" t="s">
        <v>5447</v>
      </c>
      <c r="T5410" s="4" t="str">
        <f t="shared" si="5"/>
        <v>Salad</v>
      </c>
      <c r="U5410" s="4" t="str">
        <f t="shared" si="6"/>
        <v>Takeaway</v>
      </c>
      <c r="V5410" s="4" t="str">
        <f t="shared" si="7"/>
        <v>Cash</v>
      </c>
      <c r="W5410" s="4">
        <f t="shared" ref="W5410:Y5410" si="5417">IF(OR(J5410 = "ERROR", J5410 = ""), "UNKNOWN", J5410)</f>
        <v>2</v>
      </c>
      <c r="X5410" s="4">
        <f t="shared" si="5417"/>
        <v>5</v>
      </c>
      <c r="Y5410" s="4">
        <f t="shared" si="5417"/>
        <v>10</v>
      </c>
      <c r="Z5410" s="7">
        <f t="shared" si="9"/>
        <v>45281</v>
      </c>
    </row>
    <row r="5411">
      <c r="A5411" s="1" t="s">
        <v>5448</v>
      </c>
      <c r="B5411" s="1" t="s">
        <v>36</v>
      </c>
      <c r="C5411" s="1">
        <v>5.0</v>
      </c>
      <c r="D5411" s="1">
        <v>5.0</v>
      </c>
      <c r="E5411" s="1">
        <v>25.0</v>
      </c>
      <c r="F5411" s="1" t="s">
        <v>39</v>
      </c>
      <c r="G5411" s="1" t="s">
        <v>24</v>
      </c>
      <c r="H5411" s="2">
        <v>45066.0</v>
      </c>
      <c r="J5411" s="3">
        <f t="shared" si="2"/>
        <v>5</v>
      </c>
      <c r="K5411" s="4">
        <f t="shared" si="3"/>
        <v>5</v>
      </c>
      <c r="L5411" s="4">
        <f t="shared" si="4"/>
        <v>25</v>
      </c>
      <c r="S5411" s="1" t="s">
        <v>5448</v>
      </c>
      <c r="T5411" s="4" t="str">
        <f t="shared" si="5"/>
        <v>Salad</v>
      </c>
      <c r="U5411" s="4" t="str">
        <f t="shared" si="6"/>
        <v>Takeaway</v>
      </c>
      <c r="V5411" s="4" t="str">
        <f t="shared" si="7"/>
        <v>Digital Wallet</v>
      </c>
      <c r="W5411" s="4">
        <f t="shared" ref="W5411:Y5411" si="5418">IF(OR(J5411 = "ERROR", J5411 = ""), "UNKNOWN", J5411)</f>
        <v>5</v>
      </c>
      <c r="X5411" s="4">
        <f t="shared" si="5418"/>
        <v>5</v>
      </c>
      <c r="Y5411" s="4">
        <f t="shared" si="5418"/>
        <v>25</v>
      </c>
      <c r="Z5411" s="5">
        <f t="shared" si="9"/>
        <v>45066</v>
      </c>
    </row>
    <row r="5412">
      <c r="A5412" s="1" t="s">
        <v>5449</v>
      </c>
      <c r="B5412" s="1" t="s">
        <v>36</v>
      </c>
      <c r="C5412" s="1">
        <v>2.0</v>
      </c>
      <c r="D5412" s="1">
        <v>5.0</v>
      </c>
      <c r="E5412" s="1">
        <v>10.0</v>
      </c>
      <c r="F5412" s="1" t="s">
        <v>39</v>
      </c>
      <c r="G5412" s="1" t="s">
        <v>29</v>
      </c>
      <c r="H5412" s="2">
        <v>45101.0</v>
      </c>
      <c r="J5412" s="3">
        <f t="shared" si="2"/>
        <v>2</v>
      </c>
      <c r="K5412" s="4">
        <f t="shared" si="3"/>
        <v>5</v>
      </c>
      <c r="L5412" s="4">
        <f t="shared" si="4"/>
        <v>10</v>
      </c>
      <c r="S5412" s="1" t="s">
        <v>5449</v>
      </c>
      <c r="T5412" s="4" t="str">
        <f t="shared" si="5"/>
        <v>Salad</v>
      </c>
      <c r="U5412" s="4" t="str">
        <f t="shared" si="6"/>
        <v>In-store</v>
      </c>
      <c r="V5412" s="4" t="str">
        <f t="shared" si="7"/>
        <v>Digital Wallet</v>
      </c>
      <c r="W5412" s="4">
        <f t="shared" ref="W5412:Y5412" si="5419">IF(OR(J5412 = "ERROR", J5412 = ""), "UNKNOWN", J5412)</f>
        <v>2</v>
      </c>
      <c r="X5412" s="4">
        <f t="shared" si="5419"/>
        <v>5</v>
      </c>
      <c r="Y5412" s="4">
        <f t="shared" si="5419"/>
        <v>10</v>
      </c>
      <c r="Z5412" s="5">
        <f t="shared" si="9"/>
        <v>45101</v>
      </c>
    </row>
    <row r="5413">
      <c r="A5413" s="1" t="s">
        <v>5450</v>
      </c>
      <c r="B5413" s="1" t="s">
        <v>22</v>
      </c>
      <c r="C5413" s="1">
        <v>3.0</v>
      </c>
      <c r="D5413" s="1">
        <v>2.0</v>
      </c>
      <c r="E5413" s="1">
        <v>6.0</v>
      </c>
      <c r="F5413" s="1" t="s">
        <v>39</v>
      </c>
      <c r="G5413" s="1" t="s">
        <v>30</v>
      </c>
      <c r="H5413" s="2">
        <v>44957.0</v>
      </c>
      <c r="J5413" s="3">
        <f t="shared" si="2"/>
        <v>3</v>
      </c>
      <c r="K5413" s="4">
        <f t="shared" si="3"/>
        <v>2</v>
      </c>
      <c r="L5413" s="4">
        <f t="shared" si="4"/>
        <v>6</v>
      </c>
      <c r="S5413" s="1" t="s">
        <v>5450</v>
      </c>
      <c r="T5413" s="4" t="str">
        <f t="shared" si="5"/>
        <v>Coffee</v>
      </c>
      <c r="U5413" s="4" t="str">
        <f t="shared" si="6"/>
        <v>UNKNOWN</v>
      </c>
      <c r="V5413" s="4" t="str">
        <f t="shared" si="7"/>
        <v>Digital Wallet</v>
      </c>
      <c r="W5413" s="4">
        <f t="shared" ref="W5413:Y5413" si="5420">IF(OR(J5413 = "ERROR", J5413 = ""), "UNKNOWN", J5413)</f>
        <v>3</v>
      </c>
      <c r="X5413" s="4">
        <f t="shared" si="5420"/>
        <v>2</v>
      </c>
      <c r="Y5413" s="4">
        <f t="shared" si="5420"/>
        <v>6</v>
      </c>
      <c r="Z5413" s="5">
        <f t="shared" si="9"/>
        <v>44957</v>
      </c>
    </row>
    <row r="5414">
      <c r="A5414" s="1" t="s">
        <v>5451</v>
      </c>
      <c r="B5414" s="1" t="s">
        <v>55</v>
      </c>
      <c r="C5414" s="1">
        <v>5.0</v>
      </c>
      <c r="D5414" s="1">
        <v>3.0</v>
      </c>
      <c r="E5414" s="1">
        <v>15.0</v>
      </c>
      <c r="F5414" s="1" t="s">
        <v>30</v>
      </c>
      <c r="G5414" s="1" t="s">
        <v>29</v>
      </c>
      <c r="H5414" s="2">
        <v>45023.0</v>
      </c>
      <c r="J5414" s="3">
        <f t="shared" si="2"/>
        <v>5</v>
      </c>
      <c r="K5414" s="4">
        <f t="shared" si="3"/>
        <v>3</v>
      </c>
      <c r="L5414" s="4">
        <f t="shared" si="4"/>
        <v>15</v>
      </c>
      <c r="S5414" s="1" t="s">
        <v>5451</v>
      </c>
      <c r="T5414" s="4" t="str">
        <f t="shared" si="5"/>
        <v>Juice</v>
      </c>
      <c r="U5414" s="4" t="str">
        <f t="shared" si="6"/>
        <v>In-store</v>
      </c>
      <c r="V5414" s="4" t="str">
        <f t="shared" si="7"/>
        <v>UNKNOWN</v>
      </c>
      <c r="W5414" s="4">
        <f t="shared" ref="W5414:Y5414" si="5421">IF(OR(J5414 = "ERROR", J5414 = ""), "UNKNOWN", J5414)</f>
        <v>5</v>
      </c>
      <c r="X5414" s="4">
        <f t="shared" si="5421"/>
        <v>3</v>
      </c>
      <c r="Y5414" s="4">
        <f t="shared" si="5421"/>
        <v>15</v>
      </c>
      <c r="Z5414" s="5">
        <f t="shared" si="9"/>
        <v>45023</v>
      </c>
    </row>
    <row r="5415">
      <c r="A5415" s="1" t="s">
        <v>5452</v>
      </c>
      <c r="B5415" s="1" t="s">
        <v>36</v>
      </c>
      <c r="C5415" s="1">
        <v>2.0</v>
      </c>
      <c r="D5415" s="1">
        <v>5.0</v>
      </c>
      <c r="E5415" s="1">
        <v>10.0</v>
      </c>
      <c r="F5415" s="1" t="s">
        <v>39</v>
      </c>
      <c r="G5415" s="1" t="s">
        <v>25</v>
      </c>
      <c r="H5415" s="2">
        <v>45076.0</v>
      </c>
      <c r="J5415" s="3">
        <f t="shared" si="2"/>
        <v>2</v>
      </c>
      <c r="K5415" s="4">
        <f t="shared" si="3"/>
        <v>5</v>
      </c>
      <c r="L5415" s="4">
        <f t="shared" si="4"/>
        <v>10</v>
      </c>
      <c r="S5415" s="1" t="s">
        <v>5452</v>
      </c>
      <c r="T5415" s="4" t="str">
        <f t="shared" si="5"/>
        <v>Salad</v>
      </c>
      <c r="U5415" s="4" t="str">
        <f t="shared" si="6"/>
        <v>UNKNOWN</v>
      </c>
      <c r="V5415" s="4" t="str">
        <f t="shared" si="7"/>
        <v>Digital Wallet</v>
      </c>
      <c r="W5415" s="4">
        <f t="shared" ref="W5415:Y5415" si="5422">IF(OR(J5415 = "ERROR", J5415 = ""), "UNKNOWN", J5415)</f>
        <v>2</v>
      </c>
      <c r="X5415" s="4">
        <f t="shared" si="5422"/>
        <v>5</v>
      </c>
      <c r="Y5415" s="4">
        <f t="shared" si="5422"/>
        <v>10</v>
      </c>
      <c r="Z5415" s="5">
        <f t="shared" si="9"/>
        <v>45076</v>
      </c>
    </row>
    <row r="5416">
      <c r="A5416" s="1" t="s">
        <v>5453</v>
      </c>
      <c r="B5416" s="1" t="s">
        <v>55</v>
      </c>
      <c r="C5416" s="1">
        <v>3.0</v>
      </c>
      <c r="D5416" s="1">
        <v>3.0</v>
      </c>
      <c r="E5416" s="1">
        <v>9.0</v>
      </c>
      <c r="F5416" s="1" t="s">
        <v>28</v>
      </c>
      <c r="G5416" s="1" t="s">
        <v>24</v>
      </c>
      <c r="H5416" s="2">
        <v>44956.0</v>
      </c>
      <c r="J5416" s="3">
        <f t="shared" si="2"/>
        <v>3</v>
      </c>
      <c r="K5416" s="4">
        <f t="shared" si="3"/>
        <v>3</v>
      </c>
      <c r="L5416" s="4">
        <f t="shared" si="4"/>
        <v>9</v>
      </c>
      <c r="S5416" s="1" t="s">
        <v>5453</v>
      </c>
      <c r="T5416" s="4" t="str">
        <f t="shared" si="5"/>
        <v>Juice</v>
      </c>
      <c r="U5416" s="4" t="str">
        <f t="shared" si="6"/>
        <v>Takeaway</v>
      </c>
      <c r="V5416" s="4" t="str">
        <f t="shared" si="7"/>
        <v>Cash</v>
      </c>
      <c r="W5416" s="4">
        <f t="shared" ref="W5416:Y5416" si="5423">IF(OR(J5416 = "ERROR", J5416 = ""), "UNKNOWN", J5416)</f>
        <v>3</v>
      </c>
      <c r="X5416" s="4">
        <f t="shared" si="5423"/>
        <v>3</v>
      </c>
      <c r="Y5416" s="4">
        <f t="shared" si="5423"/>
        <v>9</v>
      </c>
      <c r="Z5416" s="5">
        <f t="shared" si="9"/>
        <v>44956</v>
      </c>
    </row>
    <row r="5417">
      <c r="A5417" s="1" t="s">
        <v>5454</v>
      </c>
      <c r="B5417" s="1" t="s">
        <v>22</v>
      </c>
      <c r="C5417" s="1">
        <v>5.0</v>
      </c>
      <c r="D5417" s="1">
        <v>2.0</v>
      </c>
      <c r="E5417" s="1">
        <v>10.0</v>
      </c>
      <c r="F5417" s="1" t="s">
        <v>23</v>
      </c>
      <c r="G5417" s="1" t="s">
        <v>29</v>
      </c>
      <c r="H5417" s="2">
        <v>45073.0</v>
      </c>
      <c r="J5417" s="3">
        <f t="shared" si="2"/>
        <v>5</v>
      </c>
      <c r="K5417" s="4">
        <f t="shared" si="3"/>
        <v>2</v>
      </c>
      <c r="L5417" s="4">
        <f t="shared" si="4"/>
        <v>10</v>
      </c>
      <c r="S5417" s="1" t="s">
        <v>5454</v>
      </c>
      <c r="T5417" s="4" t="str">
        <f t="shared" si="5"/>
        <v>Coffee</v>
      </c>
      <c r="U5417" s="4" t="str">
        <f t="shared" si="6"/>
        <v>In-store</v>
      </c>
      <c r="V5417" s="4" t="str">
        <f t="shared" si="7"/>
        <v>Credit Card</v>
      </c>
      <c r="W5417" s="4">
        <f t="shared" ref="W5417:Y5417" si="5424">IF(OR(J5417 = "ERROR", J5417 = ""), "UNKNOWN", J5417)</f>
        <v>5</v>
      </c>
      <c r="X5417" s="4">
        <f t="shared" si="5424"/>
        <v>2</v>
      </c>
      <c r="Y5417" s="4">
        <f t="shared" si="5424"/>
        <v>10</v>
      </c>
      <c r="Z5417" s="5">
        <f t="shared" si="9"/>
        <v>45073</v>
      </c>
    </row>
    <row r="5418">
      <c r="A5418" s="1" t="s">
        <v>5455</v>
      </c>
      <c r="B5418" s="1" t="s">
        <v>81</v>
      </c>
      <c r="C5418" s="1">
        <v>3.0</v>
      </c>
      <c r="D5418" s="1">
        <v>1.5</v>
      </c>
      <c r="E5418" s="1">
        <v>4.5</v>
      </c>
      <c r="F5418" s="1" t="s">
        <v>39</v>
      </c>
      <c r="G5418" s="1" t="s">
        <v>24</v>
      </c>
      <c r="H5418" s="2">
        <v>45012.0</v>
      </c>
      <c r="J5418" s="3">
        <f t="shared" si="2"/>
        <v>3</v>
      </c>
      <c r="K5418" s="4">
        <f t="shared" si="3"/>
        <v>1.5</v>
      </c>
      <c r="L5418" s="4">
        <f t="shared" si="4"/>
        <v>4.5</v>
      </c>
      <c r="S5418" s="1" t="s">
        <v>5455</v>
      </c>
      <c r="T5418" s="4" t="str">
        <f t="shared" si="5"/>
        <v>Tea</v>
      </c>
      <c r="U5418" s="4" t="str">
        <f t="shared" si="6"/>
        <v>Takeaway</v>
      </c>
      <c r="V5418" s="4" t="str">
        <f t="shared" si="7"/>
        <v>Digital Wallet</v>
      </c>
      <c r="W5418" s="4">
        <f t="shared" ref="W5418:Y5418" si="5425">IF(OR(J5418 = "ERROR", J5418 = ""), "UNKNOWN", J5418)</f>
        <v>3</v>
      </c>
      <c r="X5418" s="4">
        <f t="shared" si="5425"/>
        <v>1.5</v>
      </c>
      <c r="Y5418" s="4">
        <f t="shared" si="5425"/>
        <v>4.5</v>
      </c>
      <c r="Z5418" s="5">
        <f t="shared" si="9"/>
        <v>45012</v>
      </c>
    </row>
    <row r="5419">
      <c r="A5419" s="1" t="s">
        <v>5456</v>
      </c>
      <c r="B5419" s="1" t="s">
        <v>36</v>
      </c>
      <c r="C5419" s="1">
        <v>5.0</v>
      </c>
      <c r="D5419" s="1">
        <v>5.0</v>
      </c>
      <c r="E5419" s="1">
        <v>25.0</v>
      </c>
      <c r="F5419" s="1" t="s">
        <v>28</v>
      </c>
      <c r="H5419" s="2">
        <v>45067.0</v>
      </c>
      <c r="J5419" s="3">
        <f t="shared" si="2"/>
        <v>5</v>
      </c>
      <c r="K5419" s="4">
        <f t="shared" si="3"/>
        <v>5</v>
      </c>
      <c r="L5419" s="4">
        <f t="shared" si="4"/>
        <v>25</v>
      </c>
      <c r="S5419" s="1" t="s">
        <v>5456</v>
      </c>
      <c r="T5419" s="4" t="str">
        <f t="shared" si="5"/>
        <v>Salad</v>
      </c>
      <c r="U5419" s="4" t="str">
        <f t="shared" si="6"/>
        <v>UNKNOWN</v>
      </c>
      <c r="V5419" s="4" t="str">
        <f t="shared" si="7"/>
        <v>Cash</v>
      </c>
      <c r="W5419" s="4">
        <f t="shared" ref="W5419:Y5419" si="5426">IF(OR(J5419 = "ERROR", J5419 = ""), "UNKNOWN", J5419)</f>
        <v>5</v>
      </c>
      <c r="X5419" s="4">
        <f t="shared" si="5426"/>
        <v>5</v>
      </c>
      <c r="Y5419" s="4">
        <f t="shared" si="5426"/>
        <v>25</v>
      </c>
      <c r="Z5419" s="5">
        <f t="shared" si="9"/>
        <v>45067</v>
      </c>
    </row>
    <row r="5420">
      <c r="A5420" s="1" t="s">
        <v>5457</v>
      </c>
      <c r="B5420" s="1" t="s">
        <v>36</v>
      </c>
      <c r="C5420" s="1">
        <v>3.0</v>
      </c>
      <c r="D5420" s="1">
        <v>5.0</v>
      </c>
      <c r="E5420" s="1">
        <v>15.0</v>
      </c>
      <c r="F5420" s="1" t="s">
        <v>23</v>
      </c>
      <c r="G5420" s="1" t="s">
        <v>24</v>
      </c>
      <c r="H5420" s="6">
        <v>45225.0</v>
      </c>
      <c r="J5420" s="3">
        <f t="shared" si="2"/>
        <v>3</v>
      </c>
      <c r="K5420" s="4">
        <f t="shared" si="3"/>
        <v>5</v>
      </c>
      <c r="L5420" s="4">
        <f t="shared" si="4"/>
        <v>15</v>
      </c>
      <c r="S5420" s="1" t="s">
        <v>5457</v>
      </c>
      <c r="T5420" s="4" t="str">
        <f t="shared" si="5"/>
        <v>Salad</v>
      </c>
      <c r="U5420" s="4" t="str">
        <f t="shared" si="6"/>
        <v>Takeaway</v>
      </c>
      <c r="V5420" s="4" t="str">
        <f t="shared" si="7"/>
        <v>Credit Card</v>
      </c>
      <c r="W5420" s="4">
        <f t="shared" ref="W5420:Y5420" si="5427">IF(OR(J5420 = "ERROR", J5420 = ""), "UNKNOWN", J5420)</f>
        <v>3</v>
      </c>
      <c r="X5420" s="4">
        <f t="shared" si="5427"/>
        <v>5</v>
      </c>
      <c r="Y5420" s="4">
        <f t="shared" si="5427"/>
        <v>15</v>
      </c>
      <c r="Z5420" s="7">
        <f t="shared" si="9"/>
        <v>45225</v>
      </c>
    </row>
    <row r="5421">
      <c r="A5421" s="1" t="s">
        <v>5458</v>
      </c>
      <c r="B5421" s="1" t="s">
        <v>55</v>
      </c>
      <c r="C5421" s="1">
        <v>1.0</v>
      </c>
      <c r="D5421" s="1">
        <v>3.0</v>
      </c>
      <c r="E5421" s="1">
        <v>3.0</v>
      </c>
      <c r="G5421" s="1" t="s">
        <v>29</v>
      </c>
      <c r="H5421" s="1" t="s">
        <v>30</v>
      </c>
      <c r="J5421" s="3">
        <f t="shared" si="2"/>
        <v>1</v>
      </c>
      <c r="K5421" s="4">
        <f t="shared" si="3"/>
        <v>3</v>
      </c>
      <c r="L5421" s="4">
        <f t="shared" si="4"/>
        <v>3</v>
      </c>
      <c r="S5421" s="1" t="s">
        <v>5458</v>
      </c>
      <c r="T5421" s="4" t="str">
        <f t="shared" si="5"/>
        <v>Juice</v>
      </c>
      <c r="U5421" s="4" t="str">
        <f t="shared" si="6"/>
        <v>In-store</v>
      </c>
      <c r="V5421" s="4" t="str">
        <f t="shared" si="7"/>
        <v>UNKNOWN</v>
      </c>
      <c r="W5421" s="4">
        <f t="shared" ref="W5421:Y5421" si="5428">IF(OR(J5421 = "ERROR", J5421 = ""), "UNKNOWN", J5421)</f>
        <v>1</v>
      </c>
      <c r="X5421" s="4">
        <f t="shared" si="5428"/>
        <v>3</v>
      </c>
      <c r="Y5421" s="4">
        <f t="shared" si="5428"/>
        <v>3</v>
      </c>
      <c r="Z5421" s="4" t="str">
        <f t="shared" si="9"/>
        <v>UNKNOWN</v>
      </c>
    </row>
    <row r="5422">
      <c r="A5422" s="1" t="s">
        <v>5459</v>
      </c>
      <c r="B5422" s="1" t="s">
        <v>44</v>
      </c>
      <c r="C5422" s="1">
        <v>2.0</v>
      </c>
      <c r="D5422" s="1">
        <v>4.0</v>
      </c>
      <c r="E5422" s="1">
        <v>8.0</v>
      </c>
      <c r="F5422" s="1" t="s">
        <v>39</v>
      </c>
      <c r="G5422" s="1" t="s">
        <v>24</v>
      </c>
      <c r="H5422" s="2">
        <v>45205.0</v>
      </c>
      <c r="J5422" s="3">
        <f t="shared" si="2"/>
        <v>2</v>
      </c>
      <c r="K5422" s="4">
        <f t="shared" si="3"/>
        <v>4</v>
      </c>
      <c r="L5422" s="4">
        <f t="shared" si="4"/>
        <v>8</v>
      </c>
      <c r="S5422" s="1" t="s">
        <v>5459</v>
      </c>
      <c r="T5422" s="4" t="str">
        <f t="shared" si="5"/>
        <v>Sandwich</v>
      </c>
      <c r="U5422" s="4" t="str">
        <f t="shared" si="6"/>
        <v>Takeaway</v>
      </c>
      <c r="V5422" s="4" t="str">
        <f t="shared" si="7"/>
        <v>Digital Wallet</v>
      </c>
      <c r="W5422" s="4">
        <f t="shared" ref="W5422:Y5422" si="5429">IF(OR(J5422 = "ERROR", J5422 = ""), "UNKNOWN", J5422)</f>
        <v>2</v>
      </c>
      <c r="X5422" s="4">
        <f t="shared" si="5429"/>
        <v>4</v>
      </c>
      <c r="Y5422" s="4">
        <f t="shared" si="5429"/>
        <v>8</v>
      </c>
      <c r="Z5422" s="5">
        <f t="shared" si="9"/>
        <v>45205</v>
      </c>
    </row>
    <row r="5423">
      <c r="A5423" s="1" t="s">
        <v>5460</v>
      </c>
      <c r="B5423" s="1" t="s">
        <v>22</v>
      </c>
      <c r="C5423" s="1">
        <v>5.0</v>
      </c>
      <c r="E5423" s="1">
        <v>10.0</v>
      </c>
      <c r="F5423" s="1" t="s">
        <v>23</v>
      </c>
      <c r="G5423" s="1" t="s">
        <v>29</v>
      </c>
      <c r="H5423" s="2">
        <v>44996.0</v>
      </c>
      <c r="J5423" s="3">
        <f t="shared" si="2"/>
        <v>5</v>
      </c>
      <c r="K5423" s="4">
        <f t="shared" si="3"/>
        <v>2</v>
      </c>
      <c r="L5423" s="4">
        <f t="shared" si="4"/>
        <v>10</v>
      </c>
      <c r="S5423" s="1" t="s">
        <v>5460</v>
      </c>
      <c r="T5423" s="4" t="str">
        <f t="shared" si="5"/>
        <v>Coffee</v>
      </c>
      <c r="U5423" s="4" t="str">
        <f t="shared" si="6"/>
        <v>In-store</v>
      </c>
      <c r="V5423" s="4" t="str">
        <f t="shared" si="7"/>
        <v>Credit Card</v>
      </c>
      <c r="W5423" s="4">
        <f t="shared" ref="W5423:Y5423" si="5430">IF(OR(J5423 = "ERROR", J5423 = ""), "UNKNOWN", J5423)</f>
        <v>5</v>
      </c>
      <c r="X5423" s="4">
        <f t="shared" si="5430"/>
        <v>2</v>
      </c>
      <c r="Y5423" s="4">
        <f t="shared" si="5430"/>
        <v>10</v>
      </c>
      <c r="Z5423" s="5">
        <f t="shared" si="9"/>
        <v>44996</v>
      </c>
    </row>
    <row r="5424">
      <c r="A5424" s="1" t="s">
        <v>5461</v>
      </c>
      <c r="B5424" s="1" t="s">
        <v>55</v>
      </c>
      <c r="C5424" s="1">
        <v>4.0</v>
      </c>
      <c r="D5424" s="1">
        <v>3.0</v>
      </c>
      <c r="E5424" s="1">
        <v>12.0</v>
      </c>
      <c r="F5424" s="1" t="s">
        <v>23</v>
      </c>
      <c r="H5424" s="2">
        <v>45129.0</v>
      </c>
      <c r="J5424" s="3">
        <f t="shared" si="2"/>
        <v>4</v>
      </c>
      <c r="K5424" s="4">
        <f t="shared" si="3"/>
        <v>3</v>
      </c>
      <c r="L5424" s="4">
        <f t="shared" si="4"/>
        <v>12</v>
      </c>
      <c r="S5424" s="1" t="s">
        <v>5461</v>
      </c>
      <c r="T5424" s="4" t="str">
        <f t="shared" si="5"/>
        <v>Juice</v>
      </c>
      <c r="U5424" s="4" t="str">
        <f t="shared" si="6"/>
        <v>UNKNOWN</v>
      </c>
      <c r="V5424" s="4" t="str">
        <f t="shared" si="7"/>
        <v>Credit Card</v>
      </c>
      <c r="W5424" s="4">
        <f t="shared" ref="W5424:Y5424" si="5431">IF(OR(J5424 = "ERROR", J5424 = ""), "UNKNOWN", J5424)</f>
        <v>4</v>
      </c>
      <c r="X5424" s="4">
        <f t="shared" si="5431"/>
        <v>3</v>
      </c>
      <c r="Y5424" s="4">
        <f t="shared" si="5431"/>
        <v>12</v>
      </c>
      <c r="Z5424" s="5">
        <f t="shared" si="9"/>
        <v>45129</v>
      </c>
    </row>
    <row r="5425">
      <c r="A5425" s="1" t="s">
        <v>5462</v>
      </c>
      <c r="B5425" s="1" t="s">
        <v>27</v>
      </c>
      <c r="C5425" s="1">
        <v>1.0</v>
      </c>
      <c r="D5425" s="1">
        <v>3.0</v>
      </c>
      <c r="E5425" s="1">
        <v>3.0</v>
      </c>
      <c r="F5425" s="1" t="s">
        <v>23</v>
      </c>
      <c r="G5425" s="1" t="s">
        <v>24</v>
      </c>
      <c r="H5425" s="2">
        <v>44998.0</v>
      </c>
      <c r="J5425" s="3">
        <f t="shared" si="2"/>
        <v>1</v>
      </c>
      <c r="K5425" s="4">
        <f t="shared" si="3"/>
        <v>3</v>
      </c>
      <c r="L5425" s="4">
        <f t="shared" si="4"/>
        <v>3</v>
      </c>
      <c r="S5425" s="1" t="s">
        <v>5462</v>
      </c>
      <c r="T5425" s="4" t="str">
        <f t="shared" si="5"/>
        <v>Cake</v>
      </c>
      <c r="U5425" s="4" t="str">
        <f t="shared" si="6"/>
        <v>Takeaway</v>
      </c>
      <c r="V5425" s="4" t="str">
        <f t="shared" si="7"/>
        <v>Credit Card</v>
      </c>
      <c r="W5425" s="4">
        <f t="shared" ref="W5425:Y5425" si="5432">IF(OR(J5425 = "ERROR", J5425 = ""), "UNKNOWN", J5425)</f>
        <v>1</v>
      </c>
      <c r="X5425" s="4">
        <f t="shared" si="5432"/>
        <v>3</v>
      </c>
      <c r="Y5425" s="4">
        <f t="shared" si="5432"/>
        <v>3</v>
      </c>
      <c r="Z5425" s="5">
        <f t="shared" si="9"/>
        <v>44998</v>
      </c>
    </row>
    <row r="5426">
      <c r="A5426" s="1" t="s">
        <v>5463</v>
      </c>
      <c r="B5426" s="1" t="s">
        <v>32</v>
      </c>
      <c r="C5426" s="1">
        <v>4.0</v>
      </c>
      <c r="D5426" s="1">
        <v>1.0</v>
      </c>
      <c r="E5426" s="1">
        <v>4.0</v>
      </c>
      <c r="F5426" s="1" t="s">
        <v>23</v>
      </c>
      <c r="H5426" s="6">
        <v>45285.0</v>
      </c>
      <c r="J5426" s="3">
        <f t="shared" si="2"/>
        <v>4</v>
      </c>
      <c r="K5426" s="4">
        <f t="shared" si="3"/>
        <v>1</v>
      </c>
      <c r="L5426" s="4">
        <f t="shared" si="4"/>
        <v>4</v>
      </c>
      <c r="S5426" s="1" t="s">
        <v>5463</v>
      </c>
      <c r="T5426" s="4" t="str">
        <f t="shared" si="5"/>
        <v>Cookie</v>
      </c>
      <c r="U5426" s="4" t="str">
        <f t="shared" si="6"/>
        <v>UNKNOWN</v>
      </c>
      <c r="V5426" s="4" t="str">
        <f t="shared" si="7"/>
        <v>Credit Card</v>
      </c>
      <c r="W5426" s="4">
        <f t="shared" ref="W5426:Y5426" si="5433">IF(OR(J5426 = "ERROR", J5426 = ""), "UNKNOWN", J5426)</f>
        <v>4</v>
      </c>
      <c r="X5426" s="4">
        <f t="shared" si="5433"/>
        <v>1</v>
      </c>
      <c r="Y5426" s="4">
        <f t="shared" si="5433"/>
        <v>4</v>
      </c>
      <c r="Z5426" s="7">
        <f t="shared" si="9"/>
        <v>45285</v>
      </c>
    </row>
    <row r="5427">
      <c r="A5427" s="1" t="s">
        <v>5464</v>
      </c>
      <c r="B5427" s="1" t="s">
        <v>81</v>
      </c>
      <c r="C5427" s="1">
        <v>3.0</v>
      </c>
      <c r="D5427" s="1">
        <v>1.5</v>
      </c>
      <c r="E5427" s="1">
        <v>4.5</v>
      </c>
      <c r="H5427" s="6">
        <v>45289.0</v>
      </c>
      <c r="J5427" s="3">
        <f t="shared" si="2"/>
        <v>3</v>
      </c>
      <c r="K5427" s="4">
        <f t="shared" si="3"/>
        <v>1.5</v>
      </c>
      <c r="L5427" s="4">
        <f t="shared" si="4"/>
        <v>4.5</v>
      </c>
      <c r="S5427" s="1" t="s">
        <v>5464</v>
      </c>
      <c r="T5427" s="4" t="str">
        <f t="shared" si="5"/>
        <v>Tea</v>
      </c>
      <c r="U5427" s="4" t="str">
        <f t="shared" si="6"/>
        <v>UNKNOWN</v>
      </c>
      <c r="V5427" s="4" t="str">
        <f t="shared" si="7"/>
        <v>UNKNOWN</v>
      </c>
      <c r="W5427" s="4">
        <f t="shared" ref="W5427:Y5427" si="5434">IF(OR(J5427 = "ERROR", J5427 = ""), "UNKNOWN", J5427)</f>
        <v>3</v>
      </c>
      <c r="X5427" s="4">
        <f t="shared" si="5434"/>
        <v>1.5</v>
      </c>
      <c r="Y5427" s="4">
        <f t="shared" si="5434"/>
        <v>4.5</v>
      </c>
      <c r="Z5427" s="7">
        <f t="shared" si="9"/>
        <v>45289</v>
      </c>
    </row>
    <row r="5428">
      <c r="A5428" s="1" t="s">
        <v>5465</v>
      </c>
      <c r="B5428" s="1" t="s">
        <v>41</v>
      </c>
      <c r="C5428" s="1" t="s">
        <v>25</v>
      </c>
      <c r="D5428" s="1">
        <v>4.0</v>
      </c>
      <c r="E5428" s="1">
        <v>20.0</v>
      </c>
      <c r="F5428" s="1" t="s">
        <v>28</v>
      </c>
      <c r="G5428" s="1" t="s">
        <v>29</v>
      </c>
      <c r="H5428" s="2">
        <v>44998.0</v>
      </c>
      <c r="J5428" s="3">
        <f t="shared" si="2"/>
        <v>5</v>
      </c>
      <c r="K5428" s="4">
        <f t="shared" si="3"/>
        <v>4</v>
      </c>
      <c r="L5428" s="4">
        <f t="shared" si="4"/>
        <v>20</v>
      </c>
      <c r="S5428" s="1" t="s">
        <v>5465</v>
      </c>
      <c r="T5428" s="4" t="str">
        <f t="shared" si="5"/>
        <v>Smoothie</v>
      </c>
      <c r="U5428" s="4" t="str">
        <f t="shared" si="6"/>
        <v>In-store</v>
      </c>
      <c r="V5428" s="4" t="str">
        <f t="shared" si="7"/>
        <v>Cash</v>
      </c>
      <c r="W5428" s="4">
        <f t="shared" ref="W5428:Y5428" si="5435">IF(OR(J5428 = "ERROR", J5428 = ""), "UNKNOWN", J5428)</f>
        <v>5</v>
      </c>
      <c r="X5428" s="4">
        <f t="shared" si="5435"/>
        <v>4</v>
      </c>
      <c r="Y5428" s="4">
        <f t="shared" si="5435"/>
        <v>20</v>
      </c>
      <c r="Z5428" s="5">
        <f t="shared" si="9"/>
        <v>44998</v>
      </c>
    </row>
    <row r="5429">
      <c r="A5429" s="1" t="s">
        <v>5466</v>
      </c>
      <c r="B5429" s="1" t="s">
        <v>44</v>
      </c>
      <c r="C5429" s="1">
        <v>1.0</v>
      </c>
      <c r="D5429" s="1">
        <v>4.0</v>
      </c>
      <c r="E5429" s="1">
        <v>4.0</v>
      </c>
      <c r="F5429" s="1" t="s">
        <v>39</v>
      </c>
      <c r="G5429" s="1" t="s">
        <v>29</v>
      </c>
      <c r="H5429" s="2">
        <v>45083.0</v>
      </c>
      <c r="J5429" s="3">
        <f t="shared" si="2"/>
        <v>1</v>
      </c>
      <c r="K5429" s="4">
        <f t="shared" si="3"/>
        <v>4</v>
      </c>
      <c r="L5429" s="4">
        <f t="shared" si="4"/>
        <v>4</v>
      </c>
      <c r="S5429" s="1" t="s">
        <v>5466</v>
      </c>
      <c r="T5429" s="4" t="str">
        <f t="shared" si="5"/>
        <v>Sandwich</v>
      </c>
      <c r="U5429" s="4" t="str">
        <f t="shared" si="6"/>
        <v>In-store</v>
      </c>
      <c r="V5429" s="4" t="str">
        <f t="shared" si="7"/>
        <v>Digital Wallet</v>
      </c>
      <c r="W5429" s="4">
        <f t="shared" ref="W5429:Y5429" si="5436">IF(OR(J5429 = "ERROR", J5429 = ""), "UNKNOWN", J5429)</f>
        <v>1</v>
      </c>
      <c r="X5429" s="4">
        <f t="shared" si="5436"/>
        <v>4</v>
      </c>
      <c r="Y5429" s="4">
        <f t="shared" si="5436"/>
        <v>4</v>
      </c>
      <c r="Z5429" s="5">
        <f t="shared" si="9"/>
        <v>45083</v>
      </c>
    </row>
    <row r="5430">
      <c r="A5430" s="1" t="s">
        <v>5467</v>
      </c>
      <c r="B5430" s="1" t="s">
        <v>41</v>
      </c>
      <c r="C5430" s="1">
        <v>2.0</v>
      </c>
      <c r="D5430" s="1">
        <v>4.0</v>
      </c>
      <c r="E5430" s="1">
        <v>8.0</v>
      </c>
      <c r="F5430" s="1" t="s">
        <v>23</v>
      </c>
      <c r="G5430" s="1" t="s">
        <v>24</v>
      </c>
      <c r="H5430" s="2">
        <v>44935.0</v>
      </c>
      <c r="J5430" s="3">
        <f t="shared" si="2"/>
        <v>2</v>
      </c>
      <c r="K5430" s="4">
        <f t="shared" si="3"/>
        <v>4</v>
      </c>
      <c r="L5430" s="4">
        <f t="shared" si="4"/>
        <v>8</v>
      </c>
      <c r="S5430" s="1" t="s">
        <v>5467</v>
      </c>
      <c r="T5430" s="4" t="str">
        <f t="shared" si="5"/>
        <v>Smoothie</v>
      </c>
      <c r="U5430" s="4" t="str">
        <f t="shared" si="6"/>
        <v>Takeaway</v>
      </c>
      <c r="V5430" s="4" t="str">
        <f t="shared" si="7"/>
        <v>Credit Card</v>
      </c>
      <c r="W5430" s="4">
        <f t="shared" ref="W5430:Y5430" si="5437">IF(OR(J5430 = "ERROR", J5430 = ""), "UNKNOWN", J5430)</f>
        <v>2</v>
      </c>
      <c r="X5430" s="4">
        <f t="shared" si="5437"/>
        <v>4</v>
      </c>
      <c r="Y5430" s="4">
        <f t="shared" si="5437"/>
        <v>8</v>
      </c>
      <c r="Z5430" s="5">
        <f t="shared" si="9"/>
        <v>44935</v>
      </c>
    </row>
    <row r="5431">
      <c r="A5431" s="1" t="s">
        <v>5468</v>
      </c>
      <c r="B5431" s="1" t="s">
        <v>81</v>
      </c>
      <c r="C5431" s="1">
        <v>5.0</v>
      </c>
      <c r="D5431" s="1">
        <v>1.5</v>
      </c>
      <c r="E5431" s="1">
        <v>7.5</v>
      </c>
      <c r="F5431" s="1" t="s">
        <v>23</v>
      </c>
      <c r="G5431" s="1" t="s">
        <v>29</v>
      </c>
      <c r="H5431" s="2">
        <v>45173.0</v>
      </c>
      <c r="J5431" s="3">
        <f t="shared" si="2"/>
        <v>5</v>
      </c>
      <c r="K5431" s="4">
        <f t="shared" si="3"/>
        <v>1.5</v>
      </c>
      <c r="L5431" s="4">
        <f t="shared" si="4"/>
        <v>7.5</v>
      </c>
      <c r="S5431" s="1" t="s">
        <v>5468</v>
      </c>
      <c r="T5431" s="4" t="str">
        <f t="shared" si="5"/>
        <v>Tea</v>
      </c>
      <c r="U5431" s="4" t="str">
        <f t="shared" si="6"/>
        <v>In-store</v>
      </c>
      <c r="V5431" s="4" t="str">
        <f t="shared" si="7"/>
        <v>Credit Card</v>
      </c>
      <c r="W5431" s="4">
        <f t="shared" ref="W5431:Y5431" si="5438">IF(OR(J5431 = "ERROR", J5431 = ""), "UNKNOWN", J5431)</f>
        <v>5</v>
      </c>
      <c r="X5431" s="4">
        <f t="shared" si="5438"/>
        <v>1.5</v>
      </c>
      <c r="Y5431" s="4">
        <f t="shared" si="5438"/>
        <v>7.5</v>
      </c>
      <c r="Z5431" s="5">
        <f t="shared" si="9"/>
        <v>45173</v>
      </c>
    </row>
    <row r="5432">
      <c r="A5432" s="1" t="s">
        <v>5469</v>
      </c>
      <c r="B5432" s="1" t="s">
        <v>22</v>
      </c>
      <c r="C5432" s="1">
        <v>5.0</v>
      </c>
      <c r="D5432" s="1">
        <v>2.0</v>
      </c>
      <c r="E5432" s="1">
        <v>10.0</v>
      </c>
      <c r="F5432" s="1" t="s">
        <v>39</v>
      </c>
      <c r="G5432" s="1" t="s">
        <v>24</v>
      </c>
      <c r="H5432" s="6">
        <v>45278.0</v>
      </c>
      <c r="J5432" s="3">
        <f t="shared" si="2"/>
        <v>5</v>
      </c>
      <c r="K5432" s="4">
        <f t="shared" si="3"/>
        <v>2</v>
      </c>
      <c r="L5432" s="4">
        <f t="shared" si="4"/>
        <v>10</v>
      </c>
      <c r="S5432" s="1" t="s">
        <v>5469</v>
      </c>
      <c r="T5432" s="4" t="str">
        <f t="shared" si="5"/>
        <v>Coffee</v>
      </c>
      <c r="U5432" s="4" t="str">
        <f t="shared" si="6"/>
        <v>Takeaway</v>
      </c>
      <c r="V5432" s="4" t="str">
        <f t="shared" si="7"/>
        <v>Digital Wallet</v>
      </c>
      <c r="W5432" s="4">
        <f t="shared" ref="W5432:Y5432" si="5439">IF(OR(J5432 = "ERROR", J5432 = ""), "UNKNOWN", J5432)</f>
        <v>5</v>
      </c>
      <c r="X5432" s="4">
        <f t="shared" si="5439"/>
        <v>2</v>
      </c>
      <c r="Y5432" s="4">
        <f t="shared" si="5439"/>
        <v>10</v>
      </c>
      <c r="Z5432" s="7">
        <f t="shared" si="9"/>
        <v>45278</v>
      </c>
    </row>
    <row r="5433">
      <c r="A5433" s="1" t="s">
        <v>5470</v>
      </c>
      <c r="B5433" s="1" t="s">
        <v>81</v>
      </c>
      <c r="C5433" s="1">
        <v>2.0</v>
      </c>
      <c r="D5433" s="1">
        <v>1.5</v>
      </c>
      <c r="E5433" s="1">
        <v>3.0</v>
      </c>
      <c r="H5433" s="2">
        <v>45015.0</v>
      </c>
      <c r="J5433" s="3">
        <f t="shared" si="2"/>
        <v>2</v>
      </c>
      <c r="K5433" s="4">
        <f t="shared" si="3"/>
        <v>1.5</v>
      </c>
      <c r="L5433" s="4">
        <f t="shared" si="4"/>
        <v>3</v>
      </c>
      <c r="S5433" s="1" t="s">
        <v>5470</v>
      </c>
      <c r="T5433" s="4" t="str">
        <f t="shared" si="5"/>
        <v>Tea</v>
      </c>
      <c r="U5433" s="4" t="str">
        <f t="shared" si="6"/>
        <v>UNKNOWN</v>
      </c>
      <c r="V5433" s="4" t="str">
        <f t="shared" si="7"/>
        <v>UNKNOWN</v>
      </c>
      <c r="W5433" s="4">
        <f t="shared" ref="W5433:Y5433" si="5440">IF(OR(J5433 = "ERROR", J5433 = ""), "UNKNOWN", J5433)</f>
        <v>2</v>
      </c>
      <c r="X5433" s="4">
        <f t="shared" si="5440"/>
        <v>1.5</v>
      </c>
      <c r="Y5433" s="4">
        <f t="shared" si="5440"/>
        <v>3</v>
      </c>
      <c r="Z5433" s="5">
        <f t="shared" si="9"/>
        <v>45015</v>
      </c>
    </row>
    <row r="5434">
      <c r="A5434" s="1" t="s">
        <v>5471</v>
      </c>
      <c r="B5434" s="1" t="s">
        <v>81</v>
      </c>
      <c r="C5434" s="1">
        <v>2.0</v>
      </c>
      <c r="D5434" s="1">
        <v>1.5</v>
      </c>
      <c r="E5434" s="1">
        <v>3.0</v>
      </c>
      <c r="F5434" s="1" t="s">
        <v>39</v>
      </c>
      <c r="G5434" s="1" t="s">
        <v>24</v>
      </c>
      <c r="H5434" s="2">
        <v>45184.0</v>
      </c>
      <c r="J5434" s="3">
        <f t="shared" si="2"/>
        <v>2</v>
      </c>
      <c r="K5434" s="4">
        <f t="shared" si="3"/>
        <v>1.5</v>
      </c>
      <c r="L5434" s="4">
        <f t="shared" si="4"/>
        <v>3</v>
      </c>
      <c r="S5434" s="1" t="s">
        <v>5471</v>
      </c>
      <c r="T5434" s="4" t="str">
        <f t="shared" si="5"/>
        <v>Tea</v>
      </c>
      <c r="U5434" s="4" t="str">
        <f t="shared" si="6"/>
        <v>Takeaway</v>
      </c>
      <c r="V5434" s="4" t="str">
        <f t="shared" si="7"/>
        <v>Digital Wallet</v>
      </c>
      <c r="W5434" s="4">
        <f t="shared" ref="W5434:Y5434" si="5441">IF(OR(J5434 = "ERROR", J5434 = ""), "UNKNOWN", J5434)</f>
        <v>2</v>
      </c>
      <c r="X5434" s="4">
        <f t="shared" si="5441"/>
        <v>1.5</v>
      </c>
      <c r="Y5434" s="4">
        <f t="shared" si="5441"/>
        <v>3</v>
      </c>
      <c r="Z5434" s="5">
        <f t="shared" si="9"/>
        <v>45184</v>
      </c>
    </row>
    <row r="5435">
      <c r="A5435" s="1" t="s">
        <v>5472</v>
      </c>
      <c r="B5435" s="1" t="s">
        <v>81</v>
      </c>
      <c r="C5435" s="1">
        <v>3.0</v>
      </c>
      <c r="D5435" s="1">
        <v>1.5</v>
      </c>
      <c r="E5435" s="1">
        <v>4.5</v>
      </c>
      <c r="F5435" s="1" t="s">
        <v>39</v>
      </c>
      <c r="G5435" s="1" t="s">
        <v>24</v>
      </c>
      <c r="H5435" s="2">
        <v>45091.0</v>
      </c>
      <c r="J5435" s="3">
        <f t="shared" si="2"/>
        <v>3</v>
      </c>
      <c r="K5435" s="4">
        <f t="shared" si="3"/>
        <v>1.5</v>
      </c>
      <c r="L5435" s="4">
        <f t="shared" si="4"/>
        <v>4.5</v>
      </c>
      <c r="S5435" s="1" t="s">
        <v>5472</v>
      </c>
      <c r="T5435" s="4" t="str">
        <f t="shared" si="5"/>
        <v>Tea</v>
      </c>
      <c r="U5435" s="4" t="str">
        <f t="shared" si="6"/>
        <v>Takeaway</v>
      </c>
      <c r="V5435" s="4" t="str">
        <f t="shared" si="7"/>
        <v>Digital Wallet</v>
      </c>
      <c r="W5435" s="4">
        <f t="shared" ref="W5435:Y5435" si="5442">IF(OR(J5435 = "ERROR", J5435 = ""), "UNKNOWN", J5435)</f>
        <v>3</v>
      </c>
      <c r="X5435" s="4">
        <f t="shared" si="5442"/>
        <v>1.5</v>
      </c>
      <c r="Y5435" s="4">
        <f t="shared" si="5442"/>
        <v>4.5</v>
      </c>
      <c r="Z5435" s="5">
        <f t="shared" si="9"/>
        <v>45091</v>
      </c>
    </row>
    <row r="5436">
      <c r="A5436" s="1" t="s">
        <v>5473</v>
      </c>
      <c r="B5436" s="1" t="s">
        <v>32</v>
      </c>
      <c r="C5436" s="1">
        <v>3.0</v>
      </c>
      <c r="D5436" s="1">
        <v>1.0</v>
      </c>
      <c r="E5436" s="1">
        <v>3.0</v>
      </c>
      <c r="F5436" s="1" t="s">
        <v>23</v>
      </c>
      <c r="G5436" s="1" t="s">
        <v>29</v>
      </c>
      <c r="H5436" s="2">
        <v>44947.0</v>
      </c>
      <c r="J5436" s="3">
        <f t="shared" si="2"/>
        <v>3</v>
      </c>
      <c r="K5436" s="4">
        <f t="shared" si="3"/>
        <v>1</v>
      </c>
      <c r="L5436" s="4">
        <f t="shared" si="4"/>
        <v>3</v>
      </c>
      <c r="S5436" s="1" t="s">
        <v>5473</v>
      </c>
      <c r="T5436" s="4" t="str">
        <f t="shared" si="5"/>
        <v>Cookie</v>
      </c>
      <c r="U5436" s="4" t="str">
        <f t="shared" si="6"/>
        <v>In-store</v>
      </c>
      <c r="V5436" s="4" t="str">
        <f t="shared" si="7"/>
        <v>Credit Card</v>
      </c>
      <c r="W5436" s="4">
        <f t="shared" ref="W5436:Y5436" si="5443">IF(OR(J5436 = "ERROR", J5436 = ""), "UNKNOWN", J5436)</f>
        <v>3</v>
      </c>
      <c r="X5436" s="4">
        <f t="shared" si="5443"/>
        <v>1</v>
      </c>
      <c r="Y5436" s="4">
        <f t="shared" si="5443"/>
        <v>3</v>
      </c>
      <c r="Z5436" s="5">
        <f t="shared" si="9"/>
        <v>44947</v>
      </c>
    </row>
    <row r="5437">
      <c r="A5437" s="1" t="s">
        <v>5474</v>
      </c>
      <c r="B5437" s="1" t="s">
        <v>36</v>
      </c>
      <c r="C5437" s="1">
        <v>1.0</v>
      </c>
      <c r="D5437" s="1">
        <v>5.0</v>
      </c>
      <c r="E5437" s="1">
        <v>5.0</v>
      </c>
      <c r="G5437" s="1" t="s">
        <v>24</v>
      </c>
      <c r="H5437" s="6">
        <v>45225.0</v>
      </c>
      <c r="J5437" s="3">
        <f t="shared" si="2"/>
        <v>1</v>
      </c>
      <c r="K5437" s="4">
        <f t="shared" si="3"/>
        <v>5</v>
      </c>
      <c r="L5437" s="4">
        <f t="shared" si="4"/>
        <v>5</v>
      </c>
      <c r="S5437" s="1" t="s">
        <v>5474</v>
      </c>
      <c r="T5437" s="4" t="str">
        <f t="shared" si="5"/>
        <v>Salad</v>
      </c>
      <c r="U5437" s="4" t="str">
        <f t="shared" si="6"/>
        <v>Takeaway</v>
      </c>
      <c r="V5437" s="4" t="str">
        <f t="shared" si="7"/>
        <v>UNKNOWN</v>
      </c>
      <c r="W5437" s="4">
        <f t="shared" ref="W5437:Y5437" si="5444">IF(OR(J5437 = "ERROR", J5437 = ""), "UNKNOWN", J5437)</f>
        <v>1</v>
      </c>
      <c r="X5437" s="4">
        <f t="shared" si="5444"/>
        <v>5</v>
      </c>
      <c r="Y5437" s="4">
        <f t="shared" si="5444"/>
        <v>5</v>
      </c>
      <c r="Z5437" s="7">
        <f t="shared" si="9"/>
        <v>45225</v>
      </c>
    </row>
    <row r="5438">
      <c r="A5438" s="1" t="s">
        <v>5475</v>
      </c>
      <c r="B5438" s="1" t="s">
        <v>32</v>
      </c>
      <c r="C5438" s="1">
        <v>1.0</v>
      </c>
      <c r="D5438" s="1">
        <v>1.0</v>
      </c>
      <c r="E5438" s="1">
        <v>1.0</v>
      </c>
      <c r="F5438" s="1" t="s">
        <v>23</v>
      </c>
      <c r="G5438" s="1" t="s">
        <v>29</v>
      </c>
      <c r="H5438" s="2">
        <v>45187.0</v>
      </c>
      <c r="J5438" s="3">
        <f t="shared" si="2"/>
        <v>1</v>
      </c>
      <c r="K5438" s="4">
        <f t="shared" si="3"/>
        <v>1</v>
      </c>
      <c r="L5438" s="4">
        <f t="shared" si="4"/>
        <v>1</v>
      </c>
      <c r="S5438" s="1" t="s">
        <v>5475</v>
      </c>
      <c r="T5438" s="4" t="str">
        <f t="shared" si="5"/>
        <v>Cookie</v>
      </c>
      <c r="U5438" s="4" t="str">
        <f t="shared" si="6"/>
        <v>In-store</v>
      </c>
      <c r="V5438" s="4" t="str">
        <f t="shared" si="7"/>
        <v>Credit Card</v>
      </c>
      <c r="W5438" s="4">
        <f t="shared" ref="W5438:Y5438" si="5445">IF(OR(J5438 = "ERROR", J5438 = ""), "UNKNOWN", J5438)</f>
        <v>1</v>
      </c>
      <c r="X5438" s="4">
        <f t="shared" si="5445"/>
        <v>1</v>
      </c>
      <c r="Y5438" s="4">
        <f t="shared" si="5445"/>
        <v>1</v>
      </c>
      <c r="Z5438" s="5">
        <f t="shared" si="9"/>
        <v>45187</v>
      </c>
    </row>
    <row r="5439">
      <c r="A5439" s="1" t="s">
        <v>5476</v>
      </c>
      <c r="B5439" s="1" t="s">
        <v>44</v>
      </c>
      <c r="C5439" s="1">
        <v>4.0</v>
      </c>
      <c r="D5439" s="1">
        <v>4.0</v>
      </c>
      <c r="F5439" s="1" t="s">
        <v>28</v>
      </c>
      <c r="H5439" s="2">
        <v>45155.0</v>
      </c>
      <c r="J5439" s="3">
        <f t="shared" si="2"/>
        <v>4</v>
      </c>
      <c r="K5439" s="4">
        <f t="shared" si="3"/>
        <v>4</v>
      </c>
      <c r="L5439" s="4">
        <f t="shared" si="4"/>
        <v>16</v>
      </c>
      <c r="S5439" s="1" t="s">
        <v>5476</v>
      </c>
      <c r="T5439" s="4" t="str">
        <f t="shared" si="5"/>
        <v>Sandwich</v>
      </c>
      <c r="U5439" s="4" t="str">
        <f t="shared" si="6"/>
        <v>UNKNOWN</v>
      </c>
      <c r="V5439" s="4" t="str">
        <f t="shared" si="7"/>
        <v>Cash</v>
      </c>
      <c r="W5439" s="4">
        <f t="shared" ref="W5439:Y5439" si="5446">IF(OR(J5439 = "ERROR", J5439 = ""), "UNKNOWN", J5439)</f>
        <v>4</v>
      </c>
      <c r="X5439" s="4">
        <f t="shared" si="5446"/>
        <v>4</v>
      </c>
      <c r="Y5439" s="4">
        <f t="shared" si="5446"/>
        <v>16</v>
      </c>
      <c r="Z5439" s="5">
        <f t="shared" si="9"/>
        <v>45155</v>
      </c>
    </row>
    <row r="5440">
      <c r="A5440" s="1" t="s">
        <v>5477</v>
      </c>
      <c r="B5440" s="1" t="s">
        <v>32</v>
      </c>
      <c r="C5440" s="1">
        <v>5.0</v>
      </c>
      <c r="D5440" s="1">
        <v>1.0</v>
      </c>
      <c r="E5440" s="1">
        <v>5.0</v>
      </c>
      <c r="F5440" s="1" t="s">
        <v>25</v>
      </c>
      <c r="H5440" s="2">
        <v>45117.0</v>
      </c>
      <c r="J5440" s="3">
        <f t="shared" si="2"/>
        <v>5</v>
      </c>
      <c r="K5440" s="4">
        <f t="shared" si="3"/>
        <v>1</v>
      </c>
      <c r="L5440" s="4">
        <f t="shared" si="4"/>
        <v>5</v>
      </c>
      <c r="S5440" s="1" t="s">
        <v>5477</v>
      </c>
      <c r="T5440" s="4" t="str">
        <f t="shared" si="5"/>
        <v>Cookie</v>
      </c>
      <c r="U5440" s="4" t="str">
        <f t="shared" si="6"/>
        <v>UNKNOWN</v>
      </c>
      <c r="V5440" s="4" t="str">
        <f t="shared" si="7"/>
        <v>UNKNOWN</v>
      </c>
      <c r="W5440" s="4">
        <f t="shared" ref="W5440:Y5440" si="5447">IF(OR(J5440 = "ERROR", J5440 = ""), "UNKNOWN", J5440)</f>
        <v>5</v>
      </c>
      <c r="X5440" s="4">
        <f t="shared" si="5447"/>
        <v>1</v>
      </c>
      <c r="Y5440" s="4">
        <f t="shared" si="5447"/>
        <v>5</v>
      </c>
      <c r="Z5440" s="5">
        <f t="shared" si="9"/>
        <v>45117</v>
      </c>
    </row>
    <row r="5441">
      <c r="A5441" s="1" t="s">
        <v>5478</v>
      </c>
      <c r="B5441" s="1" t="s">
        <v>27</v>
      </c>
      <c r="C5441" s="1">
        <v>3.0</v>
      </c>
      <c r="D5441" s="1">
        <v>3.0</v>
      </c>
      <c r="E5441" s="1">
        <v>9.0</v>
      </c>
      <c r="F5441" s="1" t="s">
        <v>28</v>
      </c>
      <c r="H5441" s="2">
        <v>45121.0</v>
      </c>
      <c r="J5441" s="3">
        <f t="shared" si="2"/>
        <v>3</v>
      </c>
      <c r="K5441" s="4">
        <f t="shared" si="3"/>
        <v>3</v>
      </c>
      <c r="L5441" s="4">
        <f t="shared" si="4"/>
        <v>9</v>
      </c>
      <c r="S5441" s="1" t="s">
        <v>5478</v>
      </c>
      <c r="T5441" s="4" t="str">
        <f t="shared" si="5"/>
        <v>Cake</v>
      </c>
      <c r="U5441" s="4" t="str">
        <f t="shared" si="6"/>
        <v>UNKNOWN</v>
      </c>
      <c r="V5441" s="4" t="str">
        <f t="shared" si="7"/>
        <v>Cash</v>
      </c>
      <c r="W5441" s="4">
        <f t="shared" ref="W5441:Y5441" si="5448">IF(OR(J5441 = "ERROR", J5441 = ""), "UNKNOWN", J5441)</f>
        <v>3</v>
      </c>
      <c r="X5441" s="4">
        <f t="shared" si="5448"/>
        <v>3</v>
      </c>
      <c r="Y5441" s="4">
        <f t="shared" si="5448"/>
        <v>9</v>
      </c>
      <c r="Z5441" s="5">
        <f t="shared" si="9"/>
        <v>45121</v>
      </c>
    </row>
    <row r="5442">
      <c r="A5442" s="1" t="s">
        <v>5479</v>
      </c>
      <c r="B5442" s="1" t="s">
        <v>41</v>
      </c>
      <c r="C5442" s="1">
        <v>3.0</v>
      </c>
      <c r="D5442" s="1">
        <v>4.0</v>
      </c>
      <c r="E5442" s="1">
        <v>12.0</v>
      </c>
      <c r="F5442" s="1" t="s">
        <v>25</v>
      </c>
      <c r="G5442" s="1" t="s">
        <v>24</v>
      </c>
      <c r="H5442" s="2">
        <v>45102.0</v>
      </c>
      <c r="J5442" s="3">
        <f t="shared" si="2"/>
        <v>3</v>
      </c>
      <c r="K5442" s="4">
        <f t="shared" si="3"/>
        <v>4</v>
      </c>
      <c r="L5442" s="4">
        <f t="shared" si="4"/>
        <v>12</v>
      </c>
      <c r="S5442" s="1" t="s">
        <v>5479</v>
      </c>
      <c r="T5442" s="4" t="str">
        <f t="shared" si="5"/>
        <v>Smoothie</v>
      </c>
      <c r="U5442" s="4" t="str">
        <f t="shared" si="6"/>
        <v>Takeaway</v>
      </c>
      <c r="V5442" s="4" t="str">
        <f t="shared" si="7"/>
        <v>UNKNOWN</v>
      </c>
      <c r="W5442" s="4">
        <f t="shared" ref="W5442:Y5442" si="5449">IF(OR(J5442 = "ERROR", J5442 = ""), "UNKNOWN", J5442)</f>
        <v>3</v>
      </c>
      <c r="X5442" s="4">
        <f t="shared" si="5449"/>
        <v>4</v>
      </c>
      <c r="Y5442" s="4">
        <f t="shared" si="5449"/>
        <v>12</v>
      </c>
      <c r="Z5442" s="5">
        <f t="shared" si="9"/>
        <v>45102</v>
      </c>
    </row>
    <row r="5443">
      <c r="A5443" s="1" t="s">
        <v>5480</v>
      </c>
      <c r="B5443" s="1" t="s">
        <v>44</v>
      </c>
      <c r="C5443" s="1">
        <v>5.0</v>
      </c>
      <c r="D5443" s="1">
        <v>4.0</v>
      </c>
      <c r="E5443" s="1">
        <v>20.0</v>
      </c>
      <c r="H5443" s="2">
        <v>45040.0</v>
      </c>
      <c r="J5443" s="3">
        <f t="shared" si="2"/>
        <v>5</v>
      </c>
      <c r="K5443" s="4">
        <f t="shared" si="3"/>
        <v>4</v>
      </c>
      <c r="L5443" s="4">
        <f t="shared" si="4"/>
        <v>20</v>
      </c>
      <c r="S5443" s="1" t="s">
        <v>5480</v>
      </c>
      <c r="T5443" s="4" t="str">
        <f t="shared" si="5"/>
        <v>Sandwich</v>
      </c>
      <c r="U5443" s="4" t="str">
        <f t="shared" si="6"/>
        <v>UNKNOWN</v>
      </c>
      <c r="V5443" s="4" t="str">
        <f t="shared" si="7"/>
        <v>UNKNOWN</v>
      </c>
      <c r="W5443" s="4">
        <f t="shared" ref="W5443:Y5443" si="5450">IF(OR(J5443 = "ERROR", J5443 = ""), "UNKNOWN", J5443)</f>
        <v>5</v>
      </c>
      <c r="X5443" s="4">
        <f t="shared" si="5450"/>
        <v>4</v>
      </c>
      <c r="Y5443" s="4">
        <f t="shared" si="5450"/>
        <v>20</v>
      </c>
      <c r="Z5443" s="5">
        <f t="shared" si="9"/>
        <v>45040</v>
      </c>
    </row>
    <row r="5444">
      <c r="A5444" s="1" t="s">
        <v>5481</v>
      </c>
      <c r="B5444" s="1" t="s">
        <v>36</v>
      </c>
      <c r="C5444" s="1">
        <v>3.0</v>
      </c>
      <c r="D5444" s="1">
        <v>5.0</v>
      </c>
      <c r="E5444" s="1">
        <v>15.0</v>
      </c>
      <c r="H5444" s="2">
        <v>44990.0</v>
      </c>
      <c r="J5444" s="3">
        <f t="shared" si="2"/>
        <v>3</v>
      </c>
      <c r="K5444" s="4">
        <f t="shared" si="3"/>
        <v>5</v>
      </c>
      <c r="L5444" s="4">
        <f t="shared" si="4"/>
        <v>15</v>
      </c>
      <c r="S5444" s="1" t="s">
        <v>5481</v>
      </c>
      <c r="T5444" s="4" t="str">
        <f t="shared" si="5"/>
        <v>Salad</v>
      </c>
      <c r="U5444" s="4" t="str">
        <f t="shared" si="6"/>
        <v>UNKNOWN</v>
      </c>
      <c r="V5444" s="4" t="str">
        <f t="shared" si="7"/>
        <v>UNKNOWN</v>
      </c>
      <c r="W5444" s="4">
        <f t="shared" ref="W5444:Y5444" si="5451">IF(OR(J5444 = "ERROR", J5444 = ""), "UNKNOWN", J5444)</f>
        <v>3</v>
      </c>
      <c r="X5444" s="4">
        <f t="shared" si="5451"/>
        <v>5</v>
      </c>
      <c r="Y5444" s="4">
        <f t="shared" si="5451"/>
        <v>15</v>
      </c>
      <c r="Z5444" s="5">
        <f t="shared" si="9"/>
        <v>44990</v>
      </c>
    </row>
    <row r="5445">
      <c r="A5445" s="1" t="s">
        <v>5482</v>
      </c>
      <c r="B5445" s="1" t="s">
        <v>41</v>
      </c>
      <c r="C5445" s="1">
        <v>2.0</v>
      </c>
      <c r="D5445" s="1">
        <v>4.0</v>
      </c>
      <c r="E5445" s="1" t="s">
        <v>25</v>
      </c>
      <c r="F5445" s="1" t="s">
        <v>28</v>
      </c>
      <c r="H5445" s="2">
        <v>45148.0</v>
      </c>
      <c r="J5445" s="3">
        <f t="shared" si="2"/>
        <v>2</v>
      </c>
      <c r="K5445" s="4">
        <f t="shared" si="3"/>
        <v>4</v>
      </c>
      <c r="L5445" s="4">
        <f t="shared" si="4"/>
        <v>8</v>
      </c>
      <c r="S5445" s="1" t="s">
        <v>5482</v>
      </c>
      <c r="T5445" s="4" t="str">
        <f t="shared" si="5"/>
        <v>Smoothie</v>
      </c>
      <c r="U5445" s="4" t="str">
        <f t="shared" si="6"/>
        <v>UNKNOWN</v>
      </c>
      <c r="V5445" s="4" t="str">
        <f t="shared" si="7"/>
        <v>Cash</v>
      </c>
      <c r="W5445" s="4">
        <f t="shared" ref="W5445:Y5445" si="5452">IF(OR(J5445 = "ERROR", J5445 = ""), "UNKNOWN", J5445)</f>
        <v>2</v>
      </c>
      <c r="X5445" s="4">
        <f t="shared" si="5452"/>
        <v>4</v>
      </c>
      <c r="Y5445" s="4">
        <f t="shared" si="5452"/>
        <v>8</v>
      </c>
      <c r="Z5445" s="5">
        <f t="shared" si="9"/>
        <v>45148</v>
      </c>
    </row>
    <row r="5446">
      <c r="A5446" s="1" t="s">
        <v>5483</v>
      </c>
      <c r="B5446" s="1" t="s">
        <v>81</v>
      </c>
      <c r="C5446" s="1" t="s">
        <v>25</v>
      </c>
      <c r="D5446" s="1">
        <v>1.5</v>
      </c>
      <c r="E5446" s="1">
        <v>3.0</v>
      </c>
      <c r="F5446" s="1" t="s">
        <v>23</v>
      </c>
      <c r="G5446" s="1" t="s">
        <v>24</v>
      </c>
      <c r="H5446" s="2">
        <v>45123.0</v>
      </c>
      <c r="J5446" s="3">
        <f t="shared" si="2"/>
        <v>2</v>
      </c>
      <c r="K5446" s="4">
        <f t="shared" si="3"/>
        <v>1.5</v>
      </c>
      <c r="L5446" s="4">
        <f t="shared" si="4"/>
        <v>3</v>
      </c>
      <c r="S5446" s="1" t="s">
        <v>5483</v>
      </c>
      <c r="T5446" s="4" t="str">
        <f t="shared" si="5"/>
        <v>Tea</v>
      </c>
      <c r="U5446" s="4" t="str">
        <f t="shared" si="6"/>
        <v>Takeaway</v>
      </c>
      <c r="V5446" s="4" t="str">
        <f t="shared" si="7"/>
        <v>Credit Card</v>
      </c>
      <c r="W5446" s="4">
        <f t="shared" ref="W5446:Y5446" si="5453">IF(OR(J5446 = "ERROR", J5446 = ""), "UNKNOWN", J5446)</f>
        <v>2</v>
      </c>
      <c r="X5446" s="4">
        <f t="shared" si="5453"/>
        <v>1.5</v>
      </c>
      <c r="Y5446" s="4">
        <f t="shared" si="5453"/>
        <v>3</v>
      </c>
      <c r="Z5446" s="5">
        <f t="shared" si="9"/>
        <v>45123</v>
      </c>
    </row>
    <row r="5447">
      <c r="A5447" s="1" t="s">
        <v>5484</v>
      </c>
      <c r="B5447" s="1" t="s">
        <v>41</v>
      </c>
      <c r="C5447" s="1">
        <v>2.0</v>
      </c>
      <c r="D5447" s="1">
        <v>4.0</v>
      </c>
      <c r="E5447" s="1">
        <v>8.0</v>
      </c>
      <c r="F5447" s="1" t="s">
        <v>39</v>
      </c>
      <c r="G5447" s="1" t="s">
        <v>24</v>
      </c>
      <c r="H5447" s="2">
        <v>45107.0</v>
      </c>
      <c r="J5447" s="3">
        <f t="shared" si="2"/>
        <v>2</v>
      </c>
      <c r="K5447" s="4">
        <f t="shared" si="3"/>
        <v>4</v>
      </c>
      <c r="L5447" s="4">
        <f t="shared" si="4"/>
        <v>8</v>
      </c>
      <c r="S5447" s="1" t="s">
        <v>5484</v>
      </c>
      <c r="T5447" s="4" t="str">
        <f t="shared" si="5"/>
        <v>Smoothie</v>
      </c>
      <c r="U5447" s="4" t="str">
        <f t="shared" si="6"/>
        <v>Takeaway</v>
      </c>
      <c r="V5447" s="4" t="str">
        <f t="shared" si="7"/>
        <v>Digital Wallet</v>
      </c>
      <c r="W5447" s="4">
        <f t="shared" ref="W5447:Y5447" si="5454">IF(OR(J5447 = "ERROR", J5447 = ""), "UNKNOWN", J5447)</f>
        <v>2</v>
      </c>
      <c r="X5447" s="4">
        <f t="shared" si="5454"/>
        <v>4</v>
      </c>
      <c r="Y5447" s="4">
        <f t="shared" si="5454"/>
        <v>8</v>
      </c>
      <c r="Z5447" s="5">
        <f t="shared" si="9"/>
        <v>45107</v>
      </c>
    </row>
    <row r="5448">
      <c r="A5448" s="1" t="s">
        <v>5485</v>
      </c>
      <c r="B5448" s="1" t="s">
        <v>27</v>
      </c>
      <c r="C5448" s="1">
        <v>5.0</v>
      </c>
      <c r="D5448" s="1">
        <v>3.0</v>
      </c>
      <c r="E5448" s="1">
        <v>15.0</v>
      </c>
      <c r="F5448" s="1" t="s">
        <v>39</v>
      </c>
      <c r="G5448" s="1" t="s">
        <v>29</v>
      </c>
      <c r="J5448" s="3">
        <f t="shared" si="2"/>
        <v>5</v>
      </c>
      <c r="K5448" s="4">
        <f t="shared" si="3"/>
        <v>3</v>
      </c>
      <c r="L5448" s="4">
        <f t="shared" si="4"/>
        <v>15</v>
      </c>
      <c r="S5448" s="1" t="s">
        <v>5485</v>
      </c>
      <c r="T5448" s="4" t="str">
        <f t="shared" si="5"/>
        <v>Cake</v>
      </c>
      <c r="U5448" s="4" t="str">
        <f t="shared" si="6"/>
        <v>In-store</v>
      </c>
      <c r="V5448" s="4" t="str">
        <f t="shared" si="7"/>
        <v>Digital Wallet</v>
      </c>
      <c r="W5448" s="4">
        <f t="shared" ref="W5448:Y5448" si="5455">IF(OR(J5448 = "ERROR", J5448 = ""), "UNKNOWN", J5448)</f>
        <v>5</v>
      </c>
      <c r="X5448" s="4">
        <f t="shared" si="5455"/>
        <v>3</v>
      </c>
      <c r="Y5448" s="4">
        <f t="shared" si="5455"/>
        <v>15</v>
      </c>
      <c r="Z5448" s="4" t="str">
        <f t="shared" si="9"/>
        <v>UNKNOWN</v>
      </c>
    </row>
    <row r="5449">
      <c r="A5449" s="1" t="s">
        <v>5486</v>
      </c>
      <c r="B5449" s="1" t="s">
        <v>36</v>
      </c>
      <c r="C5449" s="1">
        <v>2.0</v>
      </c>
      <c r="D5449" s="1">
        <v>5.0</v>
      </c>
      <c r="E5449" s="1">
        <v>10.0</v>
      </c>
      <c r="F5449" s="1" t="s">
        <v>39</v>
      </c>
      <c r="G5449" s="1" t="s">
        <v>24</v>
      </c>
      <c r="H5449" s="6">
        <v>45225.0</v>
      </c>
      <c r="J5449" s="3">
        <f t="shared" si="2"/>
        <v>2</v>
      </c>
      <c r="K5449" s="4">
        <f t="shared" si="3"/>
        <v>5</v>
      </c>
      <c r="L5449" s="4">
        <f t="shared" si="4"/>
        <v>10</v>
      </c>
      <c r="S5449" s="1" t="s">
        <v>5486</v>
      </c>
      <c r="T5449" s="4" t="str">
        <f t="shared" si="5"/>
        <v>Salad</v>
      </c>
      <c r="U5449" s="4" t="str">
        <f t="shared" si="6"/>
        <v>Takeaway</v>
      </c>
      <c r="V5449" s="4" t="str">
        <f t="shared" si="7"/>
        <v>Digital Wallet</v>
      </c>
      <c r="W5449" s="4">
        <f t="shared" ref="W5449:Y5449" si="5456">IF(OR(J5449 = "ERROR", J5449 = ""), "UNKNOWN", J5449)</f>
        <v>2</v>
      </c>
      <c r="X5449" s="4">
        <f t="shared" si="5456"/>
        <v>5</v>
      </c>
      <c r="Y5449" s="4">
        <f t="shared" si="5456"/>
        <v>10</v>
      </c>
      <c r="Z5449" s="7">
        <f t="shared" si="9"/>
        <v>45225</v>
      </c>
    </row>
    <row r="5450">
      <c r="A5450" s="1" t="s">
        <v>5487</v>
      </c>
      <c r="B5450" s="1" t="s">
        <v>41</v>
      </c>
      <c r="C5450" s="1">
        <v>2.0</v>
      </c>
      <c r="D5450" s="1">
        <v>4.0</v>
      </c>
      <c r="E5450" s="1" t="s">
        <v>30</v>
      </c>
      <c r="F5450" s="1" t="s">
        <v>25</v>
      </c>
      <c r="G5450" s="1" t="s">
        <v>29</v>
      </c>
      <c r="H5450" s="2">
        <v>45238.0</v>
      </c>
      <c r="J5450" s="3">
        <f t="shared" si="2"/>
        <v>2</v>
      </c>
      <c r="K5450" s="4">
        <f t="shared" si="3"/>
        <v>4</v>
      </c>
      <c r="L5450" s="4">
        <f t="shared" si="4"/>
        <v>8</v>
      </c>
      <c r="S5450" s="1" t="s">
        <v>5487</v>
      </c>
      <c r="T5450" s="4" t="str">
        <f t="shared" si="5"/>
        <v>Smoothie</v>
      </c>
      <c r="U5450" s="4" t="str">
        <f t="shared" si="6"/>
        <v>In-store</v>
      </c>
      <c r="V5450" s="4" t="str">
        <f t="shared" si="7"/>
        <v>UNKNOWN</v>
      </c>
      <c r="W5450" s="4">
        <f t="shared" ref="W5450:Y5450" si="5457">IF(OR(J5450 = "ERROR", J5450 = ""), "UNKNOWN", J5450)</f>
        <v>2</v>
      </c>
      <c r="X5450" s="4">
        <f t="shared" si="5457"/>
        <v>4</v>
      </c>
      <c r="Y5450" s="4">
        <f t="shared" si="5457"/>
        <v>8</v>
      </c>
      <c r="Z5450" s="5">
        <f t="shared" si="9"/>
        <v>45238</v>
      </c>
    </row>
    <row r="5451">
      <c r="A5451" s="1" t="s">
        <v>5488</v>
      </c>
      <c r="B5451" s="1" t="s">
        <v>81</v>
      </c>
      <c r="C5451" s="1">
        <v>1.0</v>
      </c>
      <c r="D5451" s="1">
        <v>1.5</v>
      </c>
      <c r="E5451" s="1">
        <v>1.5</v>
      </c>
      <c r="F5451" s="1" t="s">
        <v>39</v>
      </c>
      <c r="H5451" s="6">
        <v>45212.0</v>
      </c>
      <c r="J5451" s="3">
        <f t="shared" si="2"/>
        <v>1</v>
      </c>
      <c r="K5451" s="4">
        <f t="shared" si="3"/>
        <v>1.5</v>
      </c>
      <c r="L5451" s="4">
        <f t="shared" si="4"/>
        <v>1.5</v>
      </c>
      <c r="S5451" s="1" t="s">
        <v>5488</v>
      </c>
      <c r="T5451" s="4" t="str">
        <f t="shared" si="5"/>
        <v>Tea</v>
      </c>
      <c r="U5451" s="4" t="str">
        <f t="shared" si="6"/>
        <v>UNKNOWN</v>
      </c>
      <c r="V5451" s="4" t="str">
        <f t="shared" si="7"/>
        <v>Digital Wallet</v>
      </c>
      <c r="W5451" s="4">
        <f t="shared" ref="W5451:Y5451" si="5458">IF(OR(J5451 = "ERROR", J5451 = ""), "UNKNOWN", J5451)</f>
        <v>1</v>
      </c>
      <c r="X5451" s="4">
        <f t="shared" si="5458"/>
        <v>1.5</v>
      </c>
      <c r="Y5451" s="4">
        <f t="shared" si="5458"/>
        <v>1.5</v>
      </c>
      <c r="Z5451" s="7">
        <f t="shared" si="9"/>
        <v>45212</v>
      </c>
    </row>
    <row r="5452">
      <c r="A5452" s="1" t="s">
        <v>5489</v>
      </c>
      <c r="B5452" s="1" t="s">
        <v>30</v>
      </c>
      <c r="C5452" s="1">
        <v>4.0</v>
      </c>
      <c r="D5452" s="1">
        <v>3.0</v>
      </c>
      <c r="E5452" s="1">
        <v>12.0</v>
      </c>
      <c r="F5452" s="1" t="s">
        <v>28</v>
      </c>
      <c r="G5452" s="1" t="s">
        <v>29</v>
      </c>
      <c r="H5452" s="2">
        <v>45158.0</v>
      </c>
      <c r="J5452" s="3">
        <f t="shared" si="2"/>
        <v>4</v>
      </c>
      <c r="K5452" s="4">
        <f t="shared" si="3"/>
        <v>3</v>
      </c>
      <c r="L5452" s="4">
        <f t="shared" si="4"/>
        <v>12</v>
      </c>
      <c r="S5452" s="1" t="s">
        <v>5489</v>
      </c>
      <c r="T5452" s="4" t="str">
        <f t="shared" si="5"/>
        <v>UNKNOWN</v>
      </c>
      <c r="U5452" s="4" t="str">
        <f t="shared" si="6"/>
        <v>In-store</v>
      </c>
      <c r="V5452" s="4" t="str">
        <f t="shared" si="7"/>
        <v>Cash</v>
      </c>
      <c r="W5452" s="4">
        <f t="shared" ref="W5452:Y5452" si="5459">IF(OR(J5452 = "ERROR", J5452 = ""), "UNKNOWN", J5452)</f>
        <v>4</v>
      </c>
      <c r="X5452" s="4">
        <f t="shared" si="5459"/>
        <v>3</v>
      </c>
      <c r="Y5452" s="4">
        <f t="shared" si="5459"/>
        <v>12</v>
      </c>
      <c r="Z5452" s="5">
        <f t="shared" si="9"/>
        <v>45158</v>
      </c>
    </row>
    <row r="5453">
      <c r="A5453" s="1" t="s">
        <v>5490</v>
      </c>
      <c r="B5453" s="1" t="s">
        <v>41</v>
      </c>
      <c r="C5453" s="1">
        <v>2.0</v>
      </c>
      <c r="D5453" s="1">
        <v>4.0</v>
      </c>
      <c r="E5453" s="1">
        <v>8.0</v>
      </c>
      <c r="G5453" s="1" t="s">
        <v>24</v>
      </c>
      <c r="H5453" s="2">
        <v>45233.0</v>
      </c>
      <c r="J5453" s="3">
        <f t="shared" si="2"/>
        <v>2</v>
      </c>
      <c r="K5453" s="4">
        <f t="shared" si="3"/>
        <v>4</v>
      </c>
      <c r="L5453" s="4">
        <f t="shared" si="4"/>
        <v>8</v>
      </c>
      <c r="S5453" s="1" t="s">
        <v>5490</v>
      </c>
      <c r="T5453" s="4" t="str">
        <f t="shared" si="5"/>
        <v>Smoothie</v>
      </c>
      <c r="U5453" s="4" t="str">
        <f t="shared" si="6"/>
        <v>Takeaway</v>
      </c>
      <c r="V5453" s="4" t="str">
        <f t="shared" si="7"/>
        <v>UNKNOWN</v>
      </c>
      <c r="W5453" s="4">
        <f t="shared" ref="W5453:Y5453" si="5460">IF(OR(J5453 = "ERROR", J5453 = ""), "UNKNOWN", J5453)</f>
        <v>2</v>
      </c>
      <c r="X5453" s="4">
        <f t="shared" si="5460"/>
        <v>4</v>
      </c>
      <c r="Y5453" s="4">
        <f t="shared" si="5460"/>
        <v>8</v>
      </c>
      <c r="Z5453" s="5">
        <f t="shared" si="9"/>
        <v>45233</v>
      </c>
    </row>
    <row r="5454">
      <c r="A5454" s="1" t="s">
        <v>5491</v>
      </c>
      <c r="B5454" s="1" t="s">
        <v>41</v>
      </c>
      <c r="C5454" s="1">
        <v>4.0</v>
      </c>
      <c r="D5454" s="1" t="s">
        <v>30</v>
      </c>
      <c r="E5454" s="1">
        <v>16.0</v>
      </c>
      <c r="F5454" s="1" t="s">
        <v>25</v>
      </c>
      <c r="G5454" s="1" t="s">
        <v>24</v>
      </c>
      <c r="H5454" s="2">
        <v>45169.0</v>
      </c>
      <c r="J5454" s="3">
        <f t="shared" si="2"/>
        <v>4</v>
      </c>
      <c r="K5454" s="4">
        <f t="shared" si="3"/>
        <v>4</v>
      </c>
      <c r="L5454" s="4">
        <f t="shared" si="4"/>
        <v>16</v>
      </c>
      <c r="S5454" s="1" t="s">
        <v>5491</v>
      </c>
      <c r="T5454" s="4" t="str">
        <f t="shared" si="5"/>
        <v>Smoothie</v>
      </c>
      <c r="U5454" s="4" t="str">
        <f t="shared" si="6"/>
        <v>Takeaway</v>
      </c>
      <c r="V5454" s="4" t="str">
        <f t="shared" si="7"/>
        <v>UNKNOWN</v>
      </c>
      <c r="W5454" s="4">
        <f t="shared" ref="W5454:Y5454" si="5461">IF(OR(J5454 = "ERROR", J5454 = ""), "UNKNOWN", J5454)</f>
        <v>4</v>
      </c>
      <c r="X5454" s="4">
        <f t="shared" si="5461"/>
        <v>4</v>
      </c>
      <c r="Y5454" s="4">
        <f t="shared" si="5461"/>
        <v>16</v>
      </c>
      <c r="Z5454" s="5">
        <f t="shared" si="9"/>
        <v>45169</v>
      </c>
    </row>
    <row r="5455">
      <c r="A5455" s="1" t="s">
        <v>5492</v>
      </c>
      <c r="B5455" s="1" t="s">
        <v>44</v>
      </c>
      <c r="C5455" s="1">
        <v>1.0</v>
      </c>
      <c r="D5455" s="1">
        <v>4.0</v>
      </c>
      <c r="E5455" s="1">
        <v>4.0</v>
      </c>
      <c r="F5455" s="1" t="s">
        <v>39</v>
      </c>
      <c r="G5455" s="1" t="s">
        <v>29</v>
      </c>
      <c r="H5455" s="2">
        <v>44933.0</v>
      </c>
      <c r="J5455" s="3">
        <f t="shared" si="2"/>
        <v>1</v>
      </c>
      <c r="K5455" s="4">
        <f t="shared" si="3"/>
        <v>4</v>
      </c>
      <c r="L5455" s="4">
        <f t="shared" si="4"/>
        <v>4</v>
      </c>
      <c r="S5455" s="1" t="s">
        <v>5492</v>
      </c>
      <c r="T5455" s="4" t="str">
        <f t="shared" si="5"/>
        <v>Sandwich</v>
      </c>
      <c r="U5455" s="4" t="str">
        <f t="shared" si="6"/>
        <v>In-store</v>
      </c>
      <c r="V5455" s="4" t="str">
        <f t="shared" si="7"/>
        <v>Digital Wallet</v>
      </c>
      <c r="W5455" s="4">
        <f t="shared" ref="W5455:Y5455" si="5462">IF(OR(J5455 = "ERROR", J5455 = ""), "UNKNOWN", J5455)</f>
        <v>1</v>
      </c>
      <c r="X5455" s="4">
        <f t="shared" si="5462"/>
        <v>4</v>
      </c>
      <c r="Y5455" s="4">
        <f t="shared" si="5462"/>
        <v>4</v>
      </c>
      <c r="Z5455" s="5">
        <f t="shared" si="9"/>
        <v>44933</v>
      </c>
    </row>
    <row r="5456">
      <c r="A5456" s="1" t="s">
        <v>5493</v>
      </c>
      <c r="B5456" s="1" t="s">
        <v>27</v>
      </c>
      <c r="C5456" s="1">
        <v>5.0</v>
      </c>
      <c r="D5456" s="1">
        <v>3.0</v>
      </c>
      <c r="E5456" s="1">
        <v>15.0</v>
      </c>
      <c r="F5456" s="1" t="s">
        <v>25</v>
      </c>
      <c r="H5456" s="2">
        <v>45269.0</v>
      </c>
      <c r="J5456" s="3">
        <f t="shared" si="2"/>
        <v>5</v>
      </c>
      <c r="K5456" s="4">
        <f t="shared" si="3"/>
        <v>3</v>
      </c>
      <c r="L5456" s="4">
        <f t="shared" si="4"/>
        <v>15</v>
      </c>
      <c r="S5456" s="1" t="s">
        <v>5493</v>
      </c>
      <c r="T5456" s="4" t="str">
        <f t="shared" si="5"/>
        <v>Cake</v>
      </c>
      <c r="U5456" s="4" t="str">
        <f t="shared" si="6"/>
        <v>UNKNOWN</v>
      </c>
      <c r="V5456" s="4" t="str">
        <f t="shared" si="7"/>
        <v>UNKNOWN</v>
      </c>
      <c r="W5456" s="4">
        <f t="shared" ref="W5456:Y5456" si="5463">IF(OR(J5456 = "ERROR", J5456 = ""), "UNKNOWN", J5456)</f>
        <v>5</v>
      </c>
      <c r="X5456" s="4">
        <f t="shared" si="5463"/>
        <v>3</v>
      </c>
      <c r="Y5456" s="4">
        <f t="shared" si="5463"/>
        <v>15</v>
      </c>
      <c r="Z5456" s="5">
        <f t="shared" si="9"/>
        <v>45269</v>
      </c>
    </row>
    <row r="5457">
      <c r="A5457" s="1" t="s">
        <v>5494</v>
      </c>
      <c r="B5457" s="1" t="s">
        <v>36</v>
      </c>
      <c r="C5457" s="1">
        <v>4.0</v>
      </c>
      <c r="D5457" s="1">
        <v>5.0</v>
      </c>
      <c r="E5457" s="1">
        <v>20.0</v>
      </c>
      <c r="F5457" s="1" t="s">
        <v>39</v>
      </c>
      <c r="G5457" s="1" t="s">
        <v>24</v>
      </c>
      <c r="H5457" s="2">
        <v>45181.0</v>
      </c>
      <c r="J5457" s="3">
        <f t="shared" si="2"/>
        <v>4</v>
      </c>
      <c r="K5457" s="4">
        <f t="shared" si="3"/>
        <v>5</v>
      </c>
      <c r="L5457" s="4">
        <f t="shared" si="4"/>
        <v>20</v>
      </c>
      <c r="S5457" s="1" t="s">
        <v>5494</v>
      </c>
      <c r="T5457" s="4" t="str">
        <f t="shared" si="5"/>
        <v>Salad</v>
      </c>
      <c r="U5457" s="4" t="str">
        <f t="shared" si="6"/>
        <v>Takeaway</v>
      </c>
      <c r="V5457" s="4" t="str">
        <f t="shared" si="7"/>
        <v>Digital Wallet</v>
      </c>
      <c r="W5457" s="4">
        <f t="shared" ref="W5457:Y5457" si="5464">IF(OR(J5457 = "ERROR", J5457 = ""), "UNKNOWN", J5457)</f>
        <v>4</v>
      </c>
      <c r="X5457" s="4">
        <f t="shared" si="5464"/>
        <v>5</v>
      </c>
      <c r="Y5457" s="4">
        <f t="shared" si="5464"/>
        <v>20</v>
      </c>
      <c r="Z5457" s="5">
        <f t="shared" si="9"/>
        <v>45181</v>
      </c>
    </row>
    <row r="5458">
      <c r="A5458" s="1" t="s">
        <v>5495</v>
      </c>
      <c r="B5458" s="1" t="s">
        <v>44</v>
      </c>
      <c r="C5458" s="1">
        <v>5.0</v>
      </c>
      <c r="D5458" s="1" t="s">
        <v>30</v>
      </c>
      <c r="E5458" s="1">
        <v>20.0</v>
      </c>
      <c r="F5458" s="1" t="s">
        <v>28</v>
      </c>
      <c r="G5458" s="1" t="s">
        <v>29</v>
      </c>
      <c r="H5458" s="6">
        <v>45284.0</v>
      </c>
      <c r="J5458" s="3">
        <f t="shared" si="2"/>
        <v>5</v>
      </c>
      <c r="K5458" s="4">
        <f t="shared" si="3"/>
        <v>4</v>
      </c>
      <c r="L5458" s="4">
        <f t="shared" si="4"/>
        <v>20</v>
      </c>
      <c r="S5458" s="1" t="s">
        <v>5495</v>
      </c>
      <c r="T5458" s="4" t="str">
        <f t="shared" si="5"/>
        <v>Sandwich</v>
      </c>
      <c r="U5458" s="4" t="str">
        <f t="shared" si="6"/>
        <v>In-store</v>
      </c>
      <c r="V5458" s="4" t="str">
        <f t="shared" si="7"/>
        <v>Cash</v>
      </c>
      <c r="W5458" s="4">
        <f t="shared" ref="W5458:Y5458" si="5465">IF(OR(J5458 = "ERROR", J5458 = ""), "UNKNOWN", J5458)</f>
        <v>5</v>
      </c>
      <c r="X5458" s="4">
        <f t="shared" si="5465"/>
        <v>4</v>
      </c>
      <c r="Y5458" s="4">
        <f t="shared" si="5465"/>
        <v>20</v>
      </c>
      <c r="Z5458" s="7">
        <f t="shared" si="9"/>
        <v>45284</v>
      </c>
    </row>
    <row r="5459">
      <c r="A5459" s="1" t="s">
        <v>5496</v>
      </c>
      <c r="B5459" s="1" t="s">
        <v>27</v>
      </c>
      <c r="C5459" s="1">
        <v>1.0</v>
      </c>
      <c r="D5459" s="1">
        <v>3.0</v>
      </c>
      <c r="E5459" s="1">
        <v>3.0</v>
      </c>
      <c r="F5459" s="1" t="s">
        <v>39</v>
      </c>
      <c r="H5459" s="2">
        <v>45103.0</v>
      </c>
      <c r="J5459" s="3">
        <f t="shared" si="2"/>
        <v>1</v>
      </c>
      <c r="K5459" s="4">
        <f t="shared" si="3"/>
        <v>3</v>
      </c>
      <c r="L5459" s="4">
        <f t="shared" si="4"/>
        <v>3</v>
      </c>
      <c r="S5459" s="1" t="s">
        <v>5496</v>
      </c>
      <c r="T5459" s="4" t="str">
        <f t="shared" si="5"/>
        <v>Cake</v>
      </c>
      <c r="U5459" s="4" t="str">
        <f t="shared" si="6"/>
        <v>UNKNOWN</v>
      </c>
      <c r="V5459" s="4" t="str">
        <f t="shared" si="7"/>
        <v>Digital Wallet</v>
      </c>
      <c r="W5459" s="4">
        <f t="shared" ref="W5459:Y5459" si="5466">IF(OR(J5459 = "ERROR", J5459 = ""), "UNKNOWN", J5459)</f>
        <v>1</v>
      </c>
      <c r="X5459" s="4">
        <f t="shared" si="5466"/>
        <v>3</v>
      </c>
      <c r="Y5459" s="4">
        <f t="shared" si="5466"/>
        <v>3</v>
      </c>
      <c r="Z5459" s="5">
        <f t="shared" si="9"/>
        <v>45103</v>
      </c>
    </row>
    <row r="5460">
      <c r="A5460" s="1" t="s">
        <v>5497</v>
      </c>
      <c r="B5460" s="1" t="s">
        <v>27</v>
      </c>
      <c r="C5460" s="1">
        <v>1.0</v>
      </c>
      <c r="D5460" s="1">
        <v>3.0</v>
      </c>
      <c r="E5460" s="1">
        <v>3.0</v>
      </c>
      <c r="G5460" s="1" t="s">
        <v>25</v>
      </c>
      <c r="H5460" s="2">
        <v>45165.0</v>
      </c>
      <c r="J5460" s="3">
        <f t="shared" si="2"/>
        <v>1</v>
      </c>
      <c r="K5460" s="4">
        <f t="shared" si="3"/>
        <v>3</v>
      </c>
      <c r="L5460" s="4">
        <f t="shared" si="4"/>
        <v>3</v>
      </c>
      <c r="S5460" s="1" t="s">
        <v>5497</v>
      </c>
      <c r="T5460" s="4" t="str">
        <f t="shared" si="5"/>
        <v>Cake</v>
      </c>
      <c r="U5460" s="4" t="str">
        <f t="shared" si="6"/>
        <v>UNKNOWN</v>
      </c>
      <c r="V5460" s="4" t="str">
        <f t="shared" si="7"/>
        <v>UNKNOWN</v>
      </c>
      <c r="W5460" s="4">
        <f t="shared" ref="W5460:Y5460" si="5467">IF(OR(J5460 = "ERROR", J5460 = ""), "UNKNOWN", J5460)</f>
        <v>1</v>
      </c>
      <c r="X5460" s="4">
        <f t="shared" si="5467"/>
        <v>3</v>
      </c>
      <c r="Y5460" s="4">
        <f t="shared" si="5467"/>
        <v>3</v>
      </c>
      <c r="Z5460" s="5">
        <f t="shared" si="9"/>
        <v>45165</v>
      </c>
    </row>
    <row r="5461">
      <c r="A5461" s="1" t="s">
        <v>5498</v>
      </c>
      <c r="B5461" s="1" t="s">
        <v>32</v>
      </c>
      <c r="C5461" s="1">
        <v>4.0</v>
      </c>
      <c r="D5461" s="1">
        <v>1.0</v>
      </c>
      <c r="E5461" s="1">
        <v>4.0</v>
      </c>
      <c r="F5461" s="1" t="s">
        <v>28</v>
      </c>
      <c r="G5461" s="1" t="s">
        <v>24</v>
      </c>
      <c r="H5461" s="2">
        <v>44967.0</v>
      </c>
      <c r="J5461" s="3">
        <f t="shared" si="2"/>
        <v>4</v>
      </c>
      <c r="K5461" s="4">
        <f t="shared" si="3"/>
        <v>1</v>
      </c>
      <c r="L5461" s="4">
        <f t="shared" si="4"/>
        <v>4</v>
      </c>
      <c r="S5461" s="1" t="s">
        <v>5498</v>
      </c>
      <c r="T5461" s="4" t="str">
        <f t="shared" si="5"/>
        <v>Cookie</v>
      </c>
      <c r="U5461" s="4" t="str">
        <f t="shared" si="6"/>
        <v>Takeaway</v>
      </c>
      <c r="V5461" s="4" t="str">
        <f t="shared" si="7"/>
        <v>Cash</v>
      </c>
      <c r="W5461" s="4">
        <f t="shared" ref="W5461:Y5461" si="5468">IF(OR(J5461 = "ERROR", J5461 = ""), "UNKNOWN", J5461)</f>
        <v>4</v>
      </c>
      <c r="X5461" s="4">
        <f t="shared" si="5468"/>
        <v>1</v>
      </c>
      <c r="Y5461" s="4">
        <f t="shared" si="5468"/>
        <v>4</v>
      </c>
      <c r="Z5461" s="5">
        <f t="shared" si="9"/>
        <v>44967</v>
      </c>
    </row>
    <row r="5462">
      <c r="A5462" s="1" t="s">
        <v>5499</v>
      </c>
      <c r="C5462" s="1">
        <v>2.0</v>
      </c>
      <c r="D5462" s="1">
        <v>4.0</v>
      </c>
      <c r="E5462" s="1">
        <v>8.0</v>
      </c>
      <c r="F5462" s="1" t="s">
        <v>23</v>
      </c>
      <c r="H5462" s="6">
        <v>45287.0</v>
      </c>
      <c r="J5462" s="3">
        <f t="shared" si="2"/>
        <v>2</v>
      </c>
      <c r="K5462" s="4">
        <f t="shared" si="3"/>
        <v>4</v>
      </c>
      <c r="L5462" s="4">
        <f t="shared" si="4"/>
        <v>8</v>
      </c>
      <c r="S5462" s="1" t="s">
        <v>5499</v>
      </c>
      <c r="T5462" s="4" t="str">
        <f t="shared" si="5"/>
        <v>UNKNOWN</v>
      </c>
      <c r="U5462" s="4" t="str">
        <f t="shared" si="6"/>
        <v>UNKNOWN</v>
      </c>
      <c r="V5462" s="4" t="str">
        <f t="shared" si="7"/>
        <v>Credit Card</v>
      </c>
      <c r="W5462" s="4">
        <f t="shared" ref="W5462:Y5462" si="5469">IF(OR(J5462 = "ERROR", J5462 = ""), "UNKNOWN", J5462)</f>
        <v>2</v>
      </c>
      <c r="X5462" s="4">
        <f t="shared" si="5469"/>
        <v>4</v>
      </c>
      <c r="Y5462" s="4">
        <f t="shared" si="5469"/>
        <v>8</v>
      </c>
      <c r="Z5462" s="7">
        <f t="shared" si="9"/>
        <v>45287</v>
      </c>
    </row>
    <row r="5463">
      <c r="A5463" s="1" t="s">
        <v>5500</v>
      </c>
      <c r="B5463" s="1" t="s">
        <v>27</v>
      </c>
      <c r="C5463" s="1">
        <v>3.0</v>
      </c>
      <c r="D5463" s="1">
        <v>3.0</v>
      </c>
      <c r="E5463" s="1">
        <v>9.0</v>
      </c>
      <c r="F5463" s="1" t="s">
        <v>28</v>
      </c>
      <c r="H5463" s="2">
        <v>44993.0</v>
      </c>
      <c r="J5463" s="3">
        <f t="shared" si="2"/>
        <v>3</v>
      </c>
      <c r="K5463" s="4">
        <f t="shared" si="3"/>
        <v>3</v>
      </c>
      <c r="L5463" s="4">
        <f t="shared" si="4"/>
        <v>9</v>
      </c>
      <c r="S5463" s="1" t="s">
        <v>5500</v>
      </c>
      <c r="T5463" s="4" t="str">
        <f t="shared" si="5"/>
        <v>Cake</v>
      </c>
      <c r="U5463" s="4" t="str">
        <f t="shared" si="6"/>
        <v>UNKNOWN</v>
      </c>
      <c r="V5463" s="4" t="str">
        <f t="shared" si="7"/>
        <v>Cash</v>
      </c>
      <c r="W5463" s="4">
        <f t="shared" ref="W5463:Y5463" si="5470">IF(OR(J5463 = "ERROR", J5463 = ""), "UNKNOWN", J5463)</f>
        <v>3</v>
      </c>
      <c r="X5463" s="4">
        <f t="shared" si="5470"/>
        <v>3</v>
      </c>
      <c r="Y5463" s="4">
        <f t="shared" si="5470"/>
        <v>9</v>
      </c>
      <c r="Z5463" s="5">
        <f t="shared" si="9"/>
        <v>44993</v>
      </c>
    </row>
    <row r="5464">
      <c r="A5464" s="1" t="s">
        <v>5501</v>
      </c>
      <c r="B5464" s="1" t="s">
        <v>41</v>
      </c>
      <c r="C5464" s="1">
        <v>2.0</v>
      </c>
      <c r="D5464" s="1">
        <v>4.0</v>
      </c>
      <c r="E5464" s="1">
        <v>8.0</v>
      </c>
      <c r="F5464" s="1" t="s">
        <v>30</v>
      </c>
      <c r="H5464" s="6">
        <v>45227.0</v>
      </c>
      <c r="J5464" s="3">
        <f t="shared" si="2"/>
        <v>2</v>
      </c>
      <c r="K5464" s="4">
        <f t="shared" si="3"/>
        <v>4</v>
      </c>
      <c r="L5464" s="4">
        <f t="shared" si="4"/>
        <v>8</v>
      </c>
      <c r="S5464" s="1" t="s">
        <v>5501</v>
      </c>
      <c r="T5464" s="4" t="str">
        <f t="shared" si="5"/>
        <v>Smoothie</v>
      </c>
      <c r="U5464" s="4" t="str">
        <f t="shared" si="6"/>
        <v>UNKNOWN</v>
      </c>
      <c r="V5464" s="4" t="str">
        <f t="shared" si="7"/>
        <v>UNKNOWN</v>
      </c>
      <c r="W5464" s="4">
        <f t="shared" ref="W5464:Y5464" si="5471">IF(OR(J5464 = "ERROR", J5464 = ""), "UNKNOWN", J5464)</f>
        <v>2</v>
      </c>
      <c r="X5464" s="4">
        <f t="shared" si="5471"/>
        <v>4</v>
      </c>
      <c r="Y5464" s="4">
        <f t="shared" si="5471"/>
        <v>8</v>
      </c>
      <c r="Z5464" s="7">
        <f t="shared" si="9"/>
        <v>45227</v>
      </c>
    </row>
    <row r="5465">
      <c r="A5465" s="1" t="s">
        <v>5502</v>
      </c>
      <c r="B5465" s="1" t="s">
        <v>55</v>
      </c>
      <c r="D5465" s="1">
        <v>3.0</v>
      </c>
      <c r="E5465" s="1">
        <v>6.0</v>
      </c>
      <c r="F5465" s="1" t="s">
        <v>23</v>
      </c>
      <c r="G5465" s="1" t="s">
        <v>29</v>
      </c>
      <c r="H5465" s="2">
        <v>45030.0</v>
      </c>
      <c r="J5465" s="3">
        <f t="shared" si="2"/>
        <v>2</v>
      </c>
      <c r="K5465" s="4">
        <f t="shared" si="3"/>
        <v>3</v>
      </c>
      <c r="L5465" s="4">
        <f t="shared" si="4"/>
        <v>6</v>
      </c>
      <c r="S5465" s="1" t="s">
        <v>5502</v>
      </c>
      <c r="T5465" s="4" t="str">
        <f t="shared" si="5"/>
        <v>Juice</v>
      </c>
      <c r="U5465" s="4" t="str">
        <f t="shared" si="6"/>
        <v>In-store</v>
      </c>
      <c r="V5465" s="4" t="str">
        <f t="shared" si="7"/>
        <v>Credit Card</v>
      </c>
      <c r="W5465" s="4">
        <f t="shared" ref="W5465:Y5465" si="5472">IF(OR(J5465 = "ERROR", J5465 = ""), "UNKNOWN", J5465)</f>
        <v>2</v>
      </c>
      <c r="X5465" s="4">
        <f t="shared" si="5472"/>
        <v>3</v>
      </c>
      <c r="Y5465" s="4">
        <f t="shared" si="5472"/>
        <v>6</v>
      </c>
      <c r="Z5465" s="5">
        <f t="shared" si="9"/>
        <v>45030</v>
      </c>
    </row>
    <row r="5466">
      <c r="A5466" s="1" t="s">
        <v>5503</v>
      </c>
      <c r="B5466" s="1" t="s">
        <v>22</v>
      </c>
      <c r="C5466" s="1">
        <v>5.0</v>
      </c>
      <c r="D5466" s="1">
        <v>2.0</v>
      </c>
      <c r="E5466" s="1">
        <v>10.0</v>
      </c>
      <c r="G5466" s="1" t="s">
        <v>24</v>
      </c>
      <c r="H5466" s="2">
        <v>45148.0</v>
      </c>
      <c r="J5466" s="3">
        <f t="shared" si="2"/>
        <v>5</v>
      </c>
      <c r="K5466" s="4">
        <f t="shared" si="3"/>
        <v>2</v>
      </c>
      <c r="L5466" s="4">
        <f t="shared" si="4"/>
        <v>10</v>
      </c>
      <c r="S5466" s="1" t="s">
        <v>5503</v>
      </c>
      <c r="T5466" s="4" t="str">
        <f t="shared" si="5"/>
        <v>Coffee</v>
      </c>
      <c r="U5466" s="4" t="str">
        <f t="shared" si="6"/>
        <v>Takeaway</v>
      </c>
      <c r="V5466" s="4" t="str">
        <f t="shared" si="7"/>
        <v>UNKNOWN</v>
      </c>
      <c r="W5466" s="4">
        <f t="shared" ref="W5466:Y5466" si="5473">IF(OR(J5466 = "ERROR", J5466 = ""), "UNKNOWN", J5466)</f>
        <v>5</v>
      </c>
      <c r="X5466" s="4">
        <f t="shared" si="5473"/>
        <v>2</v>
      </c>
      <c r="Y5466" s="4">
        <f t="shared" si="5473"/>
        <v>10</v>
      </c>
      <c r="Z5466" s="5">
        <f t="shared" si="9"/>
        <v>45148</v>
      </c>
    </row>
    <row r="5467">
      <c r="A5467" s="1" t="s">
        <v>5504</v>
      </c>
      <c r="B5467" s="1" t="s">
        <v>32</v>
      </c>
      <c r="C5467" s="1">
        <v>2.0</v>
      </c>
      <c r="D5467" s="1">
        <v>1.0</v>
      </c>
      <c r="E5467" s="1">
        <v>2.0</v>
      </c>
      <c r="H5467" s="2">
        <v>45067.0</v>
      </c>
      <c r="J5467" s="3">
        <f t="shared" si="2"/>
        <v>2</v>
      </c>
      <c r="K5467" s="4">
        <f t="shared" si="3"/>
        <v>1</v>
      </c>
      <c r="L5467" s="4">
        <f t="shared" si="4"/>
        <v>2</v>
      </c>
      <c r="S5467" s="1" t="s">
        <v>5504</v>
      </c>
      <c r="T5467" s="4" t="str">
        <f t="shared" si="5"/>
        <v>Cookie</v>
      </c>
      <c r="U5467" s="4" t="str">
        <f t="shared" si="6"/>
        <v>UNKNOWN</v>
      </c>
      <c r="V5467" s="4" t="str">
        <f t="shared" si="7"/>
        <v>UNKNOWN</v>
      </c>
      <c r="W5467" s="4">
        <f t="shared" ref="W5467:Y5467" si="5474">IF(OR(J5467 = "ERROR", J5467 = ""), "UNKNOWN", J5467)</f>
        <v>2</v>
      </c>
      <c r="X5467" s="4">
        <f t="shared" si="5474"/>
        <v>1</v>
      </c>
      <c r="Y5467" s="4">
        <f t="shared" si="5474"/>
        <v>2</v>
      </c>
      <c r="Z5467" s="5">
        <f t="shared" si="9"/>
        <v>45067</v>
      </c>
    </row>
    <row r="5468">
      <c r="A5468" s="1" t="s">
        <v>5505</v>
      </c>
      <c r="B5468" s="1" t="s">
        <v>44</v>
      </c>
      <c r="C5468" s="1">
        <v>5.0</v>
      </c>
      <c r="D5468" s="1">
        <v>4.0</v>
      </c>
      <c r="E5468" s="1">
        <v>20.0</v>
      </c>
      <c r="F5468" s="1" t="s">
        <v>28</v>
      </c>
      <c r="H5468" s="2">
        <v>44991.0</v>
      </c>
      <c r="J5468" s="3">
        <f t="shared" si="2"/>
        <v>5</v>
      </c>
      <c r="K5468" s="4">
        <f t="shared" si="3"/>
        <v>4</v>
      </c>
      <c r="L5468" s="4">
        <f t="shared" si="4"/>
        <v>20</v>
      </c>
      <c r="S5468" s="1" t="s">
        <v>5505</v>
      </c>
      <c r="T5468" s="4" t="str">
        <f t="shared" si="5"/>
        <v>Sandwich</v>
      </c>
      <c r="U5468" s="4" t="str">
        <f t="shared" si="6"/>
        <v>UNKNOWN</v>
      </c>
      <c r="V5468" s="4" t="str">
        <f t="shared" si="7"/>
        <v>Cash</v>
      </c>
      <c r="W5468" s="4">
        <f t="shared" ref="W5468:Y5468" si="5475">IF(OR(J5468 = "ERROR", J5468 = ""), "UNKNOWN", J5468)</f>
        <v>5</v>
      </c>
      <c r="X5468" s="4">
        <f t="shared" si="5475"/>
        <v>4</v>
      </c>
      <c r="Y5468" s="4">
        <f t="shared" si="5475"/>
        <v>20</v>
      </c>
      <c r="Z5468" s="5">
        <f t="shared" si="9"/>
        <v>44991</v>
      </c>
    </row>
    <row r="5469">
      <c r="A5469" s="1" t="s">
        <v>5506</v>
      </c>
      <c r="B5469" s="1" t="s">
        <v>36</v>
      </c>
      <c r="C5469" s="1">
        <v>5.0</v>
      </c>
      <c r="D5469" s="1">
        <v>5.0</v>
      </c>
      <c r="E5469" s="1">
        <v>25.0</v>
      </c>
      <c r="F5469" s="1" t="s">
        <v>39</v>
      </c>
      <c r="G5469" s="1" t="s">
        <v>24</v>
      </c>
      <c r="H5469" s="2">
        <v>45237.0</v>
      </c>
      <c r="J5469" s="3">
        <f t="shared" si="2"/>
        <v>5</v>
      </c>
      <c r="K5469" s="4">
        <f t="shared" si="3"/>
        <v>5</v>
      </c>
      <c r="L5469" s="4">
        <f t="shared" si="4"/>
        <v>25</v>
      </c>
      <c r="S5469" s="1" t="s">
        <v>5506</v>
      </c>
      <c r="T5469" s="4" t="str">
        <f t="shared" si="5"/>
        <v>Salad</v>
      </c>
      <c r="U5469" s="4" t="str">
        <f t="shared" si="6"/>
        <v>Takeaway</v>
      </c>
      <c r="V5469" s="4" t="str">
        <f t="shared" si="7"/>
        <v>Digital Wallet</v>
      </c>
      <c r="W5469" s="4">
        <f t="shared" ref="W5469:Y5469" si="5476">IF(OR(J5469 = "ERROR", J5469 = ""), "UNKNOWN", J5469)</f>
        <v>5</v>
      </c>
      <c r="X5469" s="4">
        <f t="shared" si="5476"/>
        <v>5</v>
      </c>
      <c r="Y5469" s="4">
        <f t="shared" si="5476"/>
        <v>25</v>
      </c>
      <c r="Z5469" s="5">
        <f t="shared" si="9"/>
        <v>45237</v>
      </c>
    </row>
    <row r="5470">
      <c r="A5470" s="1" t="s">
        <v>5507</v>
      </c>
      <c r="B5470" s="1" t="s">
        <v>32</v>
      </c>
      <c r="C5470" s="1">
        <v>2.0</v>
      </c>
      <c r="D5470" s="1">
        <v>1.0</v>
      </c>
      <c r="E5470" s="1">
        <v>2.0</v>
      </c>
      <c r="F5470" s="1" t="s">
        <v>28</v>
      </c>
      <c r="H5470" s="2">
        <v>45152.0</v>
      </c>
      <c r="J5470" s="3">
        <f t="shared" si="2"/>
        <v>2</v>
      </c>
      <c r="K5470" s="4">
        <f t="shared" si="3"/>
        <v>1</v>
      </c>
      <c r="L5470" s="4">
        <f t="shared" si="4"/>
        <v>2</v>
      </c>
      <c r="S5470" s="1" t="s">
        <v>5507</v>
      </c>
      <c r="T5470" s="4" t="str">
        <f t="shared" si="5"/>
        <v>Cookie</v>
      </c>
      <c r="U5470" s="4" t="str">
        <f t="shared" si="6"/>
        <v>UNKNOWN</v>
      </c>
      <c r="V5470" s="4" t="str">
        <f t="shared" si="7"/>
        <v>Cash</v>
      </c>
      <c r="W5470" s="4">
        <f t="shared" ref="W5470:Y5470" si="5477">IF(OR(J5470 = "ERROR", J5470 = ""), "UNKNOWN", J5470)</f>
        <v>2</v>
      </c>
      <c r="X5470" s="4">
        <f t="shared" si="5477"/>
        <v>1</v>
      </c>
      <c r="Y5470" s="4">
        <f t="shared" si="5477"/>
        <v>2</v>
      </c>
      <c r="Z5470" s="5">
        <f t="shared" si="9"/>
        <v>45152</v>
      </c>
    </row>
    <row r="5471">
      <c r="A5471" s="1" t="s">
        <v>5508</v>
      </c>
      <c r="B5471" s="1" t="s">
        <v>27</v>
      </c>
      <c r="C5471" s="1">
        <v>3.0</v>
      </c>
      <c r="D5471" s="1">
        <v>3.0</v>
      </c>
      <c r="E5471" s="1">
        <v>9.0</v>
      </c>
      <c r="G5471" s="1" t="s">
        <v>29</v>
      </c>
      <c r="H5471" s="6">
        <v>45255.0</v>
      </c>
      <c r="J5471" s="3">
        <f t="shared" si="2"/>
        <v>3</v>
      </c>
      <c r="K5471" s="4">
        <f t="shared" si="3"/>
        <v>3</v>
      </c>
      <c r="L5471" s="4">
        <f t="shared" si="4"/>
        <v>9</v>
      </c>
      <c r="S5471" s="1" t="s">
        <v>5508</v>
      </c>
      <c r="T5471" s="4" t="str">
        <f t="shared" si="5"/>
        <v>Cake</v>
      </c>
      <c r="U5471" s="4" t="str">
        <f t="shared" si="6"/>
        <v>In-store</v>
      </c>
      <c r="V5471" s="4" t="str">
        <f t="shared" si="7"/>
        <v>UNKNOWN</v>
      </c>
      <c r="W5471" s="4">
        <f t="shared" ref="W5471:Y5471" si="5478">IF(OR(J5471 = "ERROR", J5471 = ""), "UNKNOWN", J5471)</f>
        <v>3</v>
      </c>
      <c r="X5471" s="4">
        <f t="shared" si="5478"/>
        <v>3</v>
      </c>
      <c r="Y5471" s="4">
        <f t="shared" si="5478"/>
        <v>9</v>
      </c>
      <c r="Z5471" s="7">
        <f t="shared" si="9"/>
        <v>45255</v>
      </c>
    </row>
    <row r="5472">
      <c r="A5472" s="1" t="s">
        <v>5509</v>
      </c>
      <c r="B5472" s="1" t="s">
        <v>44</v>
      </c>
      <c r="C5472" s="1">
        <v>5.0</v>
      </c>
      <c r="D5472" s="1">
        <v>4.0</v>
      </c>
      <c r="E5472" s="1">
        <v>20.0</v>
      </c>
      <c r="H5472" s="1" t="s">
        <v>25</v>
      </c>
      <c r="J5472" s="3">
        <f t="shared" si="2"/>
        <v>5</v>
      </c>
      <c r="K5472" s="4">
        <f t="shared" si="3"/>
        <v>4</v>
      </c>
      <c r="L5472" s="4">
        <f t="shared" si="4"/>
        <v>20</v>
      </c>
      <c r="S5472" s="1" t="s">
        <v>5509</v>
      </c>
      <c r="T5472" s="4" t="str">
        <f t="shared" si="5"/>
        <v>Sandwich</v>
      </c>
      <c r="U5472" s="4" t="str">
        <f t="shared" si="6"/>
        <v>UNKNOWN</v>
      </c>
      <c r="V5472" s="4" t="str">
        <f t="shared" si="7"/>
        <v>UNKNOWN</v>
      </c>
      <c r="W5472" s="4">
        <f t="shared" ref="W5472:Y5472" si="5479">IF(OR(J5472 = "ERROR", J5472 = ""), "UNKNOWN", J5472)</f>
        <v>5</v>
      </c>
      <c r="X5472" s="4">
        <f t="shared" si="5479"/>
        <v>4</v>
      </c>
      <c r="Y5472" s="4">
        <f t="shared" si="5479"/>
        <v>20</v>
      </c>
      <c r="Z5472" s="4" t="str">
        <f t="shared" si="9"/>
        <v>UNKNOWN</v>
      </c>
    </row>
    <row r="5473">
      <c r="A5473" s="1" t="s">
        <v>5510</v>
      </c>
      <c r="B5473" s="1" t="s">
        <v>27</v>
      </c>
      <c r="C5473" s="1">
        <v>5.0</v>
      </c>
      <c r="D5473" s="1">
        <v>3.0</v>
      </c>
      <c r="E5473" s="1">
        <v>15.0</v>
      </c>
      <c r="G5473" s="1" t="s">
        <v>24</v>
      </c>
      <c r="H5473" s="1" t="s">
        <v>30</v>
      </c>
      <c r="J5473" s="3">
        <f t="shared" si="2"/>
        <v>5</v>
      </c>
      <c r="K5473" s="4">
        <f t="shared" si="3"/>
        <v>3</v>
      </c>
      <c r="L5473" s="4">
        <f t="shared" si="4"/>
        <v>15</v>
      </c>
      <c r="S5473" s="1" t="s">
        <v>5510</v>
      </c>
      <c r="T5473" s="4" t="str">
        <f t="shared" si="5"/>
        <v>Cake</v>
      </c>
      <c r="U5473" s="4" t="str">
        <f t="shared" si="6"/>
        <v>Takeaway</v>
      </c>
      <c r="V5473" s="4" t="str">
        <f t="shared" si="7"/>
        <v>UNKNOWN</v>
      </c>
      <c r="W5473" s="4">
        <f t="shared" ref="W5473:Y5473" si="5480">IF(OR(J5473 = "ERROR", J5473 = ""), "UNKNOWN", J5473)</f>
        <v>5</v>
      </c>
      <c r="X5473" s="4">
        <f t="shared" si="5480"/>
        <v>3</v>
      </c>
      <c r="Y5473" s="4">
        <f t="shared" si="5480"/>
        <v>15</v>
      </c>
      <c r="Z5473" s="4" t="str">
        <f t="shared" si="9"/>
        <v>UNKNOWN</v>
      </c>
    </row>
    <row r="5474">
      <c r="A5474" s="1" t="s">
        <v>5511</v>
      </c>
      <c r="B5474" s="1" t="s">
        <v>44</v>
      </c>
      <c r="C5474" s="1">
        <v>5.0</v>
      </c>
      <c r="D5474" s="1">
        <v>4.0</v>
      </c>
      <c r="E5474" s="1">
        <v>20.0</v>
      </c>
      <c r="F5474" s="1" t="s">
        <v>39</v>
      </c>
      <c r="G5474" s="1" t="s">
        <v>24</v>
      </c>
      <c r="H5474" s="2">
        <v>45046.0</v>
      </c>
      <c r="J5474" s="3">
        <f t="shared" si="2"/>
        <v>5</v>
      </c>
      <c r="K5474" s="4">
        <f t="shared" si="3"/>
        <v>4</v>
      </c>
      <c r="L5474" s="4">
        <f t="shared" si="4"/>
        <v>20</v>
      </c>
      <c r="S5474" s="1" t="s">
        <v>5511</v>
      </c>
      <c r="T5474" s="4" t="str">
        <f t="shared" si="5"/>
        <v>Sandwich</v>
      </c>
      <c r="U5474" s="4" t="str">
        <f t="shared" si="6"/>
        <v>Takeaway</v>
      </c>
      <c r="V5474" s="4" t="str">
        <f t="shared" si="7"/>
        <v>Digital Wallet</v>
      </c>
      <c r="W5474" s="4">
        <f t="shared" ref="W5474:Y5474" si="5481">IF(OR(J5474 = "ERROR", J5474 = ""), "UNKNOWN", J5474)</f>
        <v>5</v>
      </c>
      <c r="X5474" s="4">
        <f t="shared" si="5481"/>
        <v>4</v>
      </c>
      <c r="Y5474" s="4">
        <f t="shared" si="5481"/>
        <v>20</v>
      </c>
      <c r="Z5474" s="5">
        <f t="shared" si="9"/>
        <v>45046</v>
      </c>
    </row>
    <row r="5475">
      <c r="A5475" s="1" t="s">
        <v>5512</v>
      </c>
      <c r="B5475" s="1" t="s">
        <v>32</v>
      </c>
      <c r="C5475" s="1">
        <v>1.0</v>
      </c>
      <c r="D5475" s="1">
        <v>1.0</v>
      </c>
      <c r="E5475" s="1">
        <v>1.0</v>
      </c>
      <c r="F5475" s="1" t="s">
        <v>28</v>
      </c>
      <c r="H5475" s="2">
        <v>45060.0</v>
      </c>
      <c r="J5475" s="3">
        <f t="shared" si="2"/>
        <v>1</v>
      </c>
      <c r="K5475" s="4">
        <f t="shared" si="3"/>
        <v>1</v>
      </c>
      <c r="L5475" s="4">
        <f t="shared" si="4"/>
        <v>1</v>
      </c>
      <c r="S5475" s="1" t="s">
        <v>5512</v>
      </c>
      <c r="T5475" s="4" t="str">
        <f t="shared" si="5"/>
        <v>Cookie</v>
      </c>
      <c r="U5475" s="4" t="str">
        <f t="shared" si="6"/>
        <v>UNKNOWN</v>
      </c>
      <c r="V5475" s="4" t="str">
        <f t="shared" si="7"/>
        <v>Cash</v>
      </c>
      <c r="W5475" s="4">
        <f t="shared" ref="W5475:Y5475" si="5482">IF(OR(J5475 = "ERROR", J5475 = ""), "UNKNOWN", J5475)</f>
        <v>1</v>
      </c>
      <c r="X5475" s="4">
        <f t="shared" si="5482"/>
        <v>1</v>
      </c>
      <c r="Y5475" s="4">
        <f t="shared" si="5482"/>
        <v>1</v>
      </c>
      <c r="Z5475" s="5">
        <f t="shared" si="9"/>
        <v>45060</v>
      </c>
    </row>
    <row r="5476">
      <c r="A5476" s="1" t="s">
        <v>5513</v>
      </c>
      <c r="B5476" s="1" t="s">
        <v>44</v>
      </c>
      <c r="C5476" s="1">
        <v>1.0</v>
      </c>
      <c r="D5476" s="1">
        <v>4.0</v>
      </c>
      <c r="E5476" s="1">
        <v>4.0</v>
      </c>
      <c r="G5476" s="1" t="s">
        <v>24</v>
      </c>
      <c r="H5476" s="2">
        <v>44982.0</v>
      </c>
      <c r="J5476" s="3">
        <f t="shared" si="2"/>
        <v>1</v>
      </c>
      <c r="K5476" s="4">
        <f t="shared" si="3"/>
        <v>4</v>
      </c>
      <c r="L5476" s="4">
        <f t="shared" si="4"/>
        <v>4</v>
      </c>
      <c r="S5476" s="1" t="s">
        <v>5513</v>
      </c>
      <c r="T5476" s="4" t="str">
        <f t="shared" si="5"/>
        <v>Sandwich</v>
      </c>
      <c r="U5476" s="4" t="str">
        <f t="shared" si="6"/>
        <v>Takeaway</v>
      </c>
      <c r="V5476" s="4" t="str">
        <f t="shared" si="7"/>
        <v>UNKNOWN</v>
      </c>
      <c r="W5476" s="4">
        <f t="shared" ref="W5476:Y5476" si="5483">IF(OR(J5476 = "ERROR", J5476 = ""), "UNKNOWN", J5476)</f>
        <v>1</v>
      </c>
      <c r="X5476" s="4">
        <f t="shared" si="5483"/>
        <v>4</v>
      </c>
      <c r="Y5476" s="4">
        <f t="shared" si="5483"/>
        <v>4</v>
      </c>
      <c r="Z5476" s="5">
        <f t="shared" si="9"/>
        <v>44982</v>
      </c>
    </row>
    <row r="5477">
      <c r="A5477" s="1" t="s">
        <v>5514</v>
      </c>
      <c r="B5477" s="1" t="s">
        <v>41</v>
      </c>
      <c r="C5477" s="1">
        <v>5.0</v>
      </c>
      <c r="D5477" s="1">
        <v>4.0</v>
      </c>
      <c r="E5477" s="1">
        <v>20.0</v>
      </c>
      <c r="F5477" s="1" t="s">
        <v>39</v>
      </c>
      <c r="H5477" s="2">
        <v>44990.0</v>
      </c>
      <c r="J5477" s="3">
        <f t="shared" si="2"/>
        <v>5</v>
      </c>
      <c r="K5477" s="4">
        <f t="shared" si="3"/>
        <v>4</v>
      </c>
      <c r="L5477" s="4">
        <f t="shared" si="4"/>
        <v>20</v>
      </c>
      <c r="S5477" s="1" t="s">
        <v>5514</v>
      </c>
      <c r="T5477" s="4" t="str">
        <f t="shared" si="5"/>
        <v>Smoothie</v>
      </c>
      <c r="U5477" s="4" t="str">
        <f t="shared" si="6"/>
        <v>UNKNOWN</v>
      </c>
      <c r="V5477" s="4" t="str">
        <f t="shared" si="7"/>
        <v>Digital Wallet</v>
      </c>
      <c r="W5477" s="4">
        <f t="shared" ref="W5477:Y5477" si="5484">IF(OR(J5477 = "ERROR", J5477 = ""), "UNKNOWN", J5477)</f>
        <v>5</v>
      </c>
      <c r="X5477" s="4">
        <f t="shared" si="5484"/>
        <v>4</v>
      </c>
      <c r="Y5477" s="4">
        <f t="shared" si="5484"/>
        <v>20</v>
      </c>
      <c r="Z5477" s="5">
        <f t="shared" si="9"/>
        <v>44990</v>
      </c>
    </row>
    <row r="5478">
      <c r="A5478" s="1" t="s">
        <v>5515</v>
      </c>
      <c r="B5478" s="1" t="s">
        <v>27</v>
      </c>
      <c r="C5478" s="1">
        <v>2.0</v>
      </c>
      <c r="D5478" s="1">
        <v>3.0</v>
      </c>
      <c r="E5478" s="1">
        <v>6.0</v>
      </c>
      <c r="G5478" s="1" t="s">
        <v>29</v>
      </c>
      <c r="H5478" s="2">
        <v>45090.0</v>
      </c>
      <c r="J5478" s="3">
        <f t="shared" si="2"/>
        <v>2</v>
      </c>
      <c r="K5478" s="4">
        <f t="shared" si="3"/>
        <v>3</v>
      </c>
      <c r="L5478" s="4">
        <f t="shared" si="4"/>
        <v>6</v>
      </c>
      <c r="S5478" s="1" t="s">
        <v>5515</v>
      </c>
      <c r="T5478" s="4" t="str">
        <f t="shared" si="5"/>
        <v>Cake</v>
      </c>
      <c r="U5478" s="4" t="str">
        <f t="shared" si="6"/>
        <v>In-store</v>
      </c>
      <c r="V5478" s="4" t="str">
        <f t="shared" si="7"/>
        <v>UNKNOWN</v>
      </c>
      <c r="W5478" s="4">
        <f t="shared" ref="W5478:Y5478" si="5485">IF(OR(J5478 = "ERROR", J5478 = ""), "UNKNOWN", J5478)</f>
        <v>2</v>
      </c>
      <c r="X5478" s="4">
        <f t="shared" si="5485"/>
        <v>3</v>
      </c>
      <c r="Y5478" s="4">
        <f t="shared" si="5485"/>
        <v>6</v>
      </c>
      <c r="Z5478" s="5">
        <f t="shared" si="9"/>
        <v>45090</v>
      </c>
    </row>
    <row r="5479">
      <c r="A5479" s="1" t="s">
        <v>5516</v>
      </c>
      <c r="B5479" s="1" t="s">
        <v>44</v>
      </c>
      <c r="C5479" s="1">
        <v>1.0</v>
      </c>
      <c r="D5479" s="1">
        <v>4.0</v>
      </c>
      <c r="E5479" s="1">
        <v>4.0</v>
      </c>
      <c r="G5479" s="1" t="s">
        <v>29</v>
      </c>
      <c r="H5479" s="2">
        <v>45109.0</v>
      </c>
      <c r="J5479" s="3">
        <f t="shared" si="2"/>
        <v>1</v>
      </c>
      <c r="K5479" s="4">
        <f t="shared" si="3"/>
        <v>4</v>
      </c>
      <c r="L5479" s="4">
        <f t="shared" si="4"/>
        <v>4</v>
      </c>
      <c r="S5479" s="1" t="s">
        <v>5516</v>
      </c>
      <c r="T5479" s="4" t="str">
        <f t="shared" si="5"/>
        <v>Sandwich</v>
      </c>
      <c r="U5479" s="4" t="str">
        <f t="shared" si="6"/>
        <v>In-store</v>
      </c>
      <c r="V5479" s="4" t="str">
        <f t="shared" si="7"/>
        <v>UNKNOWN</v>
      </c>
      <c r="W5479" s="4">
        <f t="shared" ref="W5479:Y5479" si="5486">IF(OR(J5479 = "ERROR", J5479 = ""), "UNKNOWN", J5479)</f>
        <v>1</v>
      </c>
      <c r="X5479" s="4">
        <f t="shared" si="5486"/>
        <v>4</v>
      </c>
      <c r="Y5479" s="4">
        <f t="shared" si="5486"/>
        <v>4</v>
      </c>
      <c r="Z5479" s="5">
        <f t="shared" si="9"/>
        <v>45109</v>
      </c>
    </row>
    <row r="5480">
      <c r="A5480" s="1" t="s">
        <v>5517</v>
      </c>
      <c r="B5480" s="1" t="s">
        <v>81</v>
      </c>
      <c r="C5480" s="1">
        <v>2.0</v>
      </c>
      <c r="D5480" s="1">
        <v>1.5</v>
      </c>
      <c r="E5480" s="1">
        <v>3.0</v>
      </c>
      <c r="G5480" s="1" t="s">
        <v>24</v>
      </c>
      <c r="H5480" s="2">
        <v>44948.0</v>
      </c>
      <c r="J5480" s="3">
        <f t="shared" si="2"/>
        <v>2</v>
      </c>
      <c r="K5480" s="4">
        <f t="shared" si="3"/>
        <v>1.5</v>
      </c>
      <c r="L5480" s="4">
        <f t="shared" si="4"/>
        <v>3</v>
      </c>
      <c r="S5480" s="1" t="s">
        <v>5517</v>
      </c>
      <c r="T5480" s="4" t="str">
        <f t="shared" si="5"/>
        <v>Tea</v>
      </c>
      <c r="U5480" s="4" t="str">
        <f t="shared" si="6"/>
        <v>Takeaway</v>
      </c>
      <c r="V5480" s="4" t="str">
        <f t="shared" si="7"/>
        <v>UNKNOWN</v>
      </c>
      <c r="W5480" s="4">
        <f t="shared" ref="W5480:Y5480" si="5487">IF(OR(J5480 = "ERROR", J5480 = ""), "UNKNOWN", J5480)</f>
        <v>2</v>
      </c>
      <c r="X5480" s="4">
        <f t="shared" si="5487"/>
        <v>1.5</v>
      </c>
      <c r="Y5480" s="4">
        <f t="shared" si="5487"/>
        <v>3</v>
      </c>
      <c r="Z5480" s="5">
        <f t="shared" si="9"/>
        <v>44948</v>
      </c>
    </row>
    <row r="5481">
      <c r="A5481" s="1" t="s">
        <v>5518</v>
      </c>
      <c r="B5481" s="1" t="s">
        <v>44</v>
      </c>
      <c r="C5481" s="1">
        <v>3.0</v>
      </c>
      <c r="D5481" s="1">
        <v>4.0</v>
      </c>
      <c r="E5481" s="1">
        <v>12.0</v>
      </c>
      <c r="F5481" s="1" t="s">
        <v>23</v>
      </c>
      <c r="G5481" s="1" t="s">
        <v>29</v>
      </c>
      <c r="H5481" s="2">
        <v>44942.0</v>
      </c>
      <c r="J5481" s="3">
        <f t="shared" si="2"/>
        <v>3</v>
      </c>
      <c r="K5481" s="4">
        <f t="shared" si="3"/>
        <v>4</v>
      </c>
      <c r="L5481" s="4">
        <f t="shared" si="4"/>
        <v>12</v>
      </c>
      <c r="S5481" s="1" t="s">
        <v>5518</v>
      </c>
      <c r="T5481" s="4" t="str">
        <f t="shared" si="5"/>
        <v>Sandwich</v>
      </c>
      <c r="U5481" s="4" t="str">
        <f t="shared" si="6"/>
        <v>In-store</v>
      </c>
      <c r="V5481" s="4" t="str">
        <f t="shared" si="7"/>
        <v>Credit Card</v>
      </c>
      <c r="W5481" s="4">
        <f t="shared" ref="W5481:Y5481" si="5488">IF(OR(J5481 = "ERROR", J5481 = ""), "UNKNOWN", J5481)</f>
        <v>3</v>
      </c>
      <c r="X5481" s="4">
        <f t="shared" si="5488"/>
        <v>4</v>
      </c>
      <c r="Y5481" s="4">
        <f t="shared" si="5488"/>
        <v>12</v>
      </c>
      <c r="Z5481" s="5">
        <f t="shared" si="9"/>
        <v>44942</v>
      </c>
    </row>
    <row r="5482">
      <c r="A5482" s="1" t="s">
        <v>5519</v>
      </c>
      <c r="B5482" s="1" t="s">
        <v>36</v>
      </c>
      <c r="C5482" s="1">
        <v>4.0</v>
      </c>
      <c r="D5482" s="1">
        <v>5.0</v>
      </c>
      <c r="E5482" s="1">
        <v>20.0</v>
      </c>
      <c r="H5482" s="2">
        <v>45191.0</v>
      </c>
      <c r="J5482" s="3">
        <f t="shared" si="2"/>
        <v>4</v>
      </c>
      <c r="K5482" s="4">
        <f t="shared" si="3"/>
        <v>5</v>
      </c>
      <c r="L5482" s="4">
        <f t="shared" si="4"/>
        <v>20</v>
      </c>
      <c r="S5482" s="1" t="s">
        <v>5519</v>
      </c>
      <c r="T5482" s="4" t="str">
        <f t="shared" si="5"/>
        <v>Salad</v>
      </c>
      <c r="U5482" s="4" t="str">
        <f t="shared" si="6"/>
        <v>UNKNOWN</v>
      </c>
      <c r="V5482" s="4" t="str">
        <f t="shared" si="7"/>
        <v>UNKNOWN</v>
      </c>
      <c r="W5482" s="4">
        <f t="shared" ref="W5482:Y5482" si="5489">IF(OR(J5482 = "ERROR", J5482 = ""), "UNKNOWN", J5482)</f>
        <v>4</v>
      </c>
      <c r="X5482" s="4">
        <f t="shared" si="5489"/>
        <v>5</v>
      </c>
      <c r="Y5482" s="4">
        <f t="shared" si="5489"/>
        <v>20</v>
      </c>
      <c r="Z5482" s="5">
        <f t="shared" si="9"/>
        <v>45191</v>
      </c>
    </row>
    <row r="5483">
      <c r="A5483" s="1" t="s">
        <v>5520</v>
      </c>
      <c r="B5483" s="1" t="s">
        <v>27</v>
      </c>
      <c r="C5483" s="1">
        <v>2.0</v>
      </c>
      <c r="D5483" s="1">
        <v>3.0</v>
      </c>
      <c r="E5483" s="1">
        <v>6.0</v>
      </c>
      <c r="F5483" s="1" t="s">
        <v>23</v>
      </c>
      <c r="G5483" s="1" t="s">
        <v>24</v>
      </c>
      <c r="H5483" s="6">
        <v>45214.0</v>
      </c>
      <c r="J5483" s="3">
        <f t="shared" si="2"/>
        <v>2</v>
      </c>
      <c r="K5483" s="4">
        <f t="shared" si="3"/>
        <v>3</v>
      </c>
      <c r="L5483" s="4">
        <f t="shared" si="4"/>
        <v>6</v>
      </c>
      <c r="S5483" s="1" t="s">
        <v>5520</v>
      </c>
      <c r="T5483" s="4" t="str">
        <f t="shared" si="5"/>
        <v>Cake</v>
      </c>
      <c r="U5483" s="4" t="str">
        <f t="shared" si="6"/>
        <v>Takeaway</v>
      </c>
      <c r="V5483" s="4" t="str">
        <f t="shared" si="7"/>
        <v>Credit Card</v>
      </c>
      <c r="W5483" s="4">
        <f t="shared" ref="W5483:Y5483" si="5490">IF(OR(J5483 = "ERROR", J5483 = ""), "UNKNOWN", J5483)</f>
        <v>2</v>
      </c>
      <c r="X5483" s="4">
        <f t="shared" si="5490"/>
        <v>3</v>
      </c>
      <c r="Y5483" s="4">
        <f t="shared" si="5490"/>
        <v>6</v>
      </c>
      <c r="Z5483" s="7">
        <f t="shared" si="9"/>
        <v>45214</v>
      </c>
    </row>
    <row r="5484">
      <c r="A5484" s="1" t="s">
        <v>5521</v>
      </c>
      <c r="B5484" s="1" t="s">
        <v>81</v>
      </c>
      <c r="C5484" s="1">
        <v>1.0</v>
      </c>
      <c r="D5484" s="1">
        <v>1.5</v>
      </c>
      <c r="E5484" s="1">
        <v>1.5</v>
      </c>
      <c r="F5484" s="1" t="s">
        <v>28</v>
      </c>
      <c r="H5484" s="2">
        <v>45171.0</v>
      </c>
      <c r="J5484" s="3">
        <f t="shared" si="2"/>
        <v>1</v>
      </c>
      <c r="K5484" s="4">
        <f t="shared" si="3"/>
        <v>1.5</v>
      </c>
      <c r="L5484" s="4">
        <f t="shared" si="4"/>
        <v>1.5</v>
      </c>
      <c r="S5484" s="1" t="s">
        <v>5521</v>
      </c>
      <c r="T5484" s="4" t="str">
        <f t="shared" si="5"/>
        <v>Tea</v>
      </c>
      <c r="U5484" s="4" t="str">
        <f t="shared" si="6"/>
        <v>UNKNOWN</v>
      </c>
      <c r="V5484" s="4" t="str">
        <f t="shared" si="7"/>
        <v>Cash</v>
      </c>
      <c r="W5484" s="4">
        <f t="shared" ref="W5484:Y5484" si="5491">IF(OR(J5484 = "ERROR", J5484 = ""), "UNKNOWN", J5484)</f>
        <v>1</v>
      </c>
      <c r="X5484" s="4">
        <f t="shared" si="5491"/>
        <v>1.5</v>
      </c>
      <c r="Y5484" s="4">
        <f t="shared" si="5491"/>
        <v>1.5</v>
      </c>
      <c r="Z5484" s="5">
        <f t="shared" si="9"/>
        <v>45171</v>
      </c>
    </row>
    <row r="5485">
      <c r="A5485" s="1" t="s">
        <v>5522</v>
      </c>
      <c r="B5485" s="1" t="s">
        <v>55</v>
      </c>
      <c r="C5485" s="1">
        <v>2.0</v>
      </c>
      <c r="D5485" s="1">
        <v>3.0</v>
      </c>
      <c r="E5485" s="1">
        <v>6.0</v>
      </c>
      <c r="F5485" s="1" t="s">
        <v>39</v>
      </c>
      <c r="H5485" s="2">
        <v>45008.0</v>
      </c>
      <c r="J5485" s="3">
        <f t="shared" si="2"/>
        <v>2</v>
      </c>
      <c r="K5485" s="4">
        <f t="shared" si="3"/>
        <v>3</v>
      </c>
      <c r="L5485" s="4">
        <f t="shared" si="4"/>
        <v>6</v>
      </c>
      <c r="S5485" s="1" t="s">
        <v>5522</v>
      </c>
      <c r="T5485" s="4" t="str">
        <f t="shared" si="5"/>
        <v>Juice</v>
      </c>
      <c r="U5485" s="4" t="str">
        <f t="shared" si="6"/>
        <v>UNKNOWN</v>
      </c>
      <c r="V5485" s="4" t="str">
        <f t="shared" si="7"/>
        <v>Digital Wallet</v>
      </c>
      <c r="W5485" s="4">
        <f t="shared" ref="W5485:Y5485" si="5492">IF(OR(J5485 = "ERROR", J5485 = ""), "UNKNOWN", J5485)</f>
        <v>2</v>
      </c>
      <c r="X5485" s="4">
        <f t="shared" si="5492"/>
        <v>3</v>
      </c>
      <c r="Y5485" s="4">
        <f t="shared" si="5492"/>
        <v>6</v>
      </c>
      <c r="Z5485" s="5">
        <f t="shared" si="9"/>
        <v>45008</v>
      </c>
    </row>
    <row r="5486">
      <c r="A5486" s="1" t="s">
        <v>5523</v>
      </c>
      <c r="B5486" s="1" t="s">
        <v>22</v>
      </c>
      <c r="C5486" s="1" t="s">
        <v>30</v>
      </c>
      <c r="D5486" s="1">
        <v>2.0</v>
      </c>
      <c r="E5486" s="1">
        <v>8.0</v>
      </c>
      <c r="F5486" s="1" t="s">
        <v>28</v>
      </c>
      <c r="H5486" s="2">
        <v>45122.0</v>
      </c>
      <c r="J5486" s="3">
        <f t="shared" si="2"/>
        <v>4</v>
      </c>
      <c r="K5486" s="4">
        <f t="shared" si="3"/>
        <v>2</v>
      </c>
      <c r="L5486" s="4">
        <f t="shared" si="4"/>
        <v>8</v>
      </c>
      <c r="S5486" s="1" t="s">
        <v>5523</v>
      </c>
      <c r="T5486" s="4" t="str">
        <f t="shared" si="5"/>
        <v>Coffee</v>
      </c>
      <c r="U5486" s="4" t="str">
        <f t="shared" si="6"/>
        <v>UNKNOWN</v>
      </c>
      <c r="V5486" s="4" t="str">
        <f t="shared" si="7"/>
        <v>Cash</v>
      </c>
      <c r="W5486" s="4">
        <f t="shared" ref="W5486:Y5486" si="5493">IF(OR(J5486 = "ERROR", J5486 = ""), "UNKNOWN", J5486)</f>
        <v>4</v>
      </c>
      <c r="X5486" s="4">
        <f t="shared" si="5493"/>
        <v>2</v>
      </c>
      <c r="Y5486" s="4">
        <f t="shared" si="5493"/>
        <v>8</v>
      </c>
      <c r="Z5486" s="5">
        <f t="shared" si="9"/>
        <v>45122</v>
      </c>
    </row>
    <row r="5487">
      <c r="A5487" s="1" t="s">
        <v>5524</v>
      </c>
      <c r="B5487" s="1" t="s">
        <v>81</v>
      </c>
      <c r="C5487" s="1">
        <v>2.0</v>
      </c>
      <c r="D5487" s="1">
        <v>1.5</v>
      </c>
      <c r="E5487" s="1">
        <v>3.0</v>
      </c>
      <c r="F5487" s="1" t="s">
        <v>39</v>
      </c>
      <c r="H5487" s="2">
        <v>45044.0</v>
      </c>
      <c r="J5487" s="3">
        <f t="shared" si="2"/>
        <v>2</v>
      </c>
      <c r="K5487" s="4">
        <f t="shared" si="3"/>
        <v>1.5</v>
      </c>
      <c r="L5487" s="4">
        <f t="shared" si="4"/>
        <v>3</v>
      </c>
      <c r="S5487" s="1" t="s">
        <v>5524</v>
      </c>
      <c r="T5487" s="4" t="str">
        <f t="shared" si="5"/>
        <v>Tea</v>
      </c>
      <c r="U5487" s="4" t="str">
        <f t="shared" si="6"/>
        <v>UNKNOWN</v>
      </c>
      <c r="V5487" s="4" t="str">
        <f t="shared" si="7"/>
        <v>Digital Wallet</v>
      </c>
      <c r="W5487" s="4">
        <f t="shared" ref="W5487:Y5487" si="5494">IF(OR(J5487 = "ERROR", J5487 = ""), "UNKNOWN", J5487)</f>
        <v>2</v>
      </c>
      <c r="X5487" s="4">
        <f t="shared" si="5494"/>
        <v>1.5</v>
      </c>
      <c r="Y5487" s="4">
        <f t="shared" si="5494"/>
        <v>3</v>
      </c>
      <c r="Z5487" s="5">
        <f t="shared" si="9"/>
        <v>45044</v>
      </c>
    </row>
    <row r="5488">
      <c r="A5488" s="1" t="s">
        <v>5525</v>
      </c>
      <c r="B5488" s="1" t="s">
        <v>22</v>
      </c>
      <c r="C5488" s="1">
        <v>1.0</v>
      </c>
      <c r="D5488" s="1">
        <v>2.0</v>
      </c>
      <c r="E5488" s="1">
        <v>2.0</v>
      </c>
      <c r="H5488" s="6">
        <v>45277.0</v>
      </c>
      <c r="J5488" s="3">
        <f t="shared" si="2"/>
        <v>1</v>
      </c>
      <c r="K5488" s="4">
        <f t="shared" si="3"/>
        <v>2</v>
      </c>
      <c r="L5488" s="4">
        <f t="shared" si="4"/>
        <v>2</v>
      </c>
      <c r="S5488" s="1" t="s">
        <v>5525</v>
      </c>
      <c r="T5488" s="4" t="str">
        <f t="shared" si="5"/>
        <v>Coffee</v>
      </c>
      <c r="U5488" s="4" t="str">
        <f t="shared" si="6"/>
        <v>UNKNOWN</v>
      </c>
      <c r="V5488" s="4" t="str">
        <f t="shared" si="7"/>
        <v>UNKNOWN</v>
      </c>
      <c r="W5488" s="4">
        <f t="shared" ref="W5488:Y5488" si="5495">IF(OR(J5488 = "ERROR", J5488 = ""), "UNKNOWN", J5488)</f>
        <v>1</v>
      </c>
      <c r="X5488" s="4">
        <f t="shared" si="5495"/>
        <v>2</v>
      </c>
      <c r="Y5488" s="4">
        <f t="shared" si="5495"/>
        <v>2</v>
      </c>
      <c r="Z5488" s="7">
        <f t="shared" si="9"/>
        <v>45277</v>
      </c>
    </row>
    <row r="5489">
      <c r="A5489" s="1" t="s">
        <v>5526</v>
      </c>
      <c r="B5489" s="1" t="s">
        <v>41</v>
      </c>
      <c r="C5489" s="1">
        <v>5.0</v>
      </c>
      <c r="D5489" s="1">
        <v>4.0</v>
      </c>
      <c r="E5489" s="1">
        <v>20.0</v>
      </c>
      <c r="F5489" s="1" t="s">
        <v>23</v>
      </c>
      <c r="G5489" s="1" t="s">
        <v>25</v>
      </c>
      <c r="H5489" s="2">
        <v>45133.0</v>
      </c>
      <c r="J5489" s="3">
        <f t="shared" si="2"/>
        <v>5</v>
      </c>
      <c r="K5489" s="4">
        <f t="shared" si="3"/>
        <v>4</v>
      </c>
      <c r="L5489" s="4">
        <f t="shared" si="4"/>
        <v>20</v>
      </c>
      <c r="S5489" s="1" t="s">
        <v>5526</v>
      </c>
      <c r="T5489" s="4" t="str">
        <f t="shared" si="5"/>
        <v>Smoothie</v>
      </c>
      <c r="U5489" s="4" t="str">
        <f t="shared" si="6"/>
        <v>UNKNOWN</v>
      </c>
      <c r="V5489" s="4" t="str">
        <f t="shared" si="7"/>
        <v>Credit Card</v>
      </c>
      <c r="W5489" s="4">
        <f t="shared" ref="W5489:Y5489" si="5496">IF(OR(J5489 = "ERROR", J5489 = ""), "UNKNOWN", J5489)</f>
        <v>5</v>
      </c>
      <c r="X5489" s="4">
        <f t="shared" si="5496"/>
        <v>4</v>
      </c>
      <c r="Y5489" s="4">
        <f t="shared" si="5496"/>
        <v>20</v>
      </c>
      <c r="Z5489" s="5">
        <f t="shared" si="9"/>
        <v>45133</v>
      </c>
    </row>
    <row r="5490">
      <c r="A5490" s="1" t="s">
        <v>5527</v>
      </c>
      <c r="B5490" s="1" t="s">
        <v>30</v>
      </c>
      <c r="C5490" s="1">
        <v>1.0</v>
      </c>
      <c r="D5490" s="1">
        <v>3.0</v>
      </c>
      <c r="E5490" s="1">
        <v>3.0</v>
      </c>
      <c r="H5490" s="2">
        <v>45196.0</v>
      </c>
      <c r="J5490" s="3">
        <f t="shared" si="2"/>
        <v>1</v>
      </c>
      <c r="K5490" s="4">
        <f t="shared" si="3"/>
        <v>3</v>
      </c>
      <c r="L5490" s="4">
        <f t="shared" si="4"/>
        <v>3</v>
      </c>
      <c r="S5490" s="1" t="s">
        <v>5527</v>
      </c>
      <c r="T5490" s="4" t="str">
        <f t="shared" si="5"/>
        <v>UNKNOWN</v>
      </c>
      <c r="U5490" s="4" t="str">
        <f t="shared" si="6"/>
        <v>UNKNOWN</v>
      </c>
      <c r="V5490" s="4" t="str">
        <f t="shared" si="7"/>
        <v>UNKNOWN</v>
      </c>
      <c r="W5490" s="4">
        <f t="shared" ref="W5490:Y5490" si="5497">IF(OR(J5490 = "ERROR", J5490 = ""), "UNKNOWN", J5490)</f>
        <v>1</v>
      </c>
      <c r="X5490" s="4">
        <f t="shared" si="5497"/>
        <v>3</v>
      </c>
      <c r="Y5490" s="4">
        <f t="shared" si="5497"/>
        <v>3</v>
      </c>
      <c r="Z5490" s="5">
        <f t="shared" si="9"/>
        <v>45196</v>
      </c>
    </row>
    <row r="5491">
      <c r="A5491" s="1" t="s">
        <v>5528</v>
      </c>
      <c r="B5491" s="1" t="s">
        <v>25</v>
      </c>
      <c r="C5491" s="1">
        <v>1.0</v>
      </c>
      <c r="D5491" s="1">
        <v>4.0</v>
      </c>
      <c r="E5491" s="1">
        <v>4.0</v>
      </c>
      <c r="F5491" s="1" t="s">
        <v>23</v>
      </c>
      <c r="H5491" s="2">
        <v>44944.0</v>
      </c>
      <c r="J5491" s="3">
        <f t="shared" si="2"/>
        <v>1</v>
      </c>
      <c r="K5491" s="4">
        <f t="shared" si="3"/>
        <v>4</v>
      </c>
      <c r="L5491" s="4">
        <f t="shared" si="4"/>
        <v>4</v>
      </c>
      <c r="S5491" s="1" t="s">
        <v>5528</v>
      </c>
      <c r="T5491" s="4" t="str">
        <f t="shared" si="5"/>
        <v>UNKNOWN</v>
      </c>
      <c r="U5491" s="4" t="str">
        <f t="shared" si="6"/>
        <v>UNKNOWN</v>
      </c>
      <c r="V5491" s="4" t="str">
        <f t="shared" si="7"/>
        <v>Credit Card</v>
      </c>
      <c r="W5491" s="4">
        <f t="shared" ref="W5491:Y5491" si="5498">IF(OR(J5491 = "ERROR", J5491 = ""), "UNKNOWN", J5491)</f>
        <v>1</v>
      </c>
      <c r="X5491" s="4">
        <f t="shared" si="5498"/>
        <v>4</v>
      </c>
      <c r="Y5491" s="4">
        <f t="shared" si="5498"/>
        <v>4</v>
      </c>
      <c r="Z5491" s="5">
        <f t="shared" si="9"/>
        <v>44944</v>
      </c>
    </row>
    <row r="5492">
      <c r="A5492" s="1" t="s">
        <v>5529</v>
      </c>
      <c r="B5492" s="1" t="s">
        <v>30</v>
      </c>
      <c r="C5492" s="1">
        <v>5.0</v>
      </c>
      <c r="D5492" s="1">
        <v>1.0</v>
      </c>
      <c r="E5492" s="1">
        <v>5.0</v>
      </c>
      <c r="H5492" s="2">
        <v>45006.0</v>
      </c>
      <c r="J5492" s="3">
        <f t="shared" si="2"/>
        <v>5</v>
      </c>
      <c r="K5492" s="4">
        <f t="shared" si="3"/>
        <v>1</v>
      </c>
      <c r="L5492" s="4">
        <f t="shared" si="4"/>
        <v>5</v>
      </c>
      <c r="S5492" s="1" t="s">
        <v>5529</v>
      </c>
      <c r="T5492" s="4" t="str">
        <f t="shared" si="5"/>
        <v>UNKNOWN</v>
      </c>
      <c r="U5492" s="4" t="str">
        <f t="shared" si="6"/>
        <v>UNKNOWN</v>
      </c>
      <c r="V5492" s="4" t="str">
        <f t="shared" si="7"/>
        <v>UNKNOWN</v>
      </c>
      <c r="W5492" s="4">
        <f t="shared" ref="W5492:Y5492" si="5499">IF(OR(J5492 = "ERROR", J5492 = ""), "UNKNOWN", J5492)</f>
        <v>5</v>
      </c>
      <c r="X5492" s="4">
        <f t="shared" si="5499"/>
        <v>1</v>
      </c>
      <c r="Y5492" s="4">
        <f t="shared" si="5499"/>
        <v>5</v>
      </c>
      <c r="Z5492" s="5">
        <f t="shared" si="9"/>
        <v>45006</v>
      </c>
    </row>
    <row r="5493">
      <c r="A5493" s="1" t="s">
        <v>5530</v>
      </c>
      <c r="B5493" s="1" t="s">
        <v>44</v>
      </c>
      <c r="C5493" s="1">
        <v>1.0</v>
      </c>
      <c r="D5493" s="1">
        <v>4.0</v>
      </c>
      <c r="E5493" s="1">
        <v>4.0</v>
      </c>
      <c r="F5493" s="1" t="s">
        <v>23</v>
      </c>
      <c r="G5493" s="1" t="s">
        <v>29</v>
      </c>
      <c r="H5493" s="2">
        <v>45037.0</v>
      </c>
      <c r="J5493" s="3">
        <f t="shared" si="2"/>
        <v>1</v>
      </c>
      <c r="K5493" s="4">
        <f t="shared" si="3"/>
        <v>4</v>
      </c>
      <c r="L5493" s="4">
        <f t="shared" si="4"/>
        <v>4</v>
      </c>
      <c r="S5493" s="1" t="s">
        <v>5530</v>
      </c>
      <c r="T5493" s="4" t="str">
        <f t="shared" si="5"/>
        <v>Sandwich</v>
      </c>
      <c r="U5493" s="4" t="str">
        <f t="shared" si="6"/>
        <v>In-store</v>
      </c>
      <c r="V5493" s="4" t="str">
        <f t="shared" si="7"/>
        <v>Credit Card</v>
      </c>
      <c r="W5493" s="4">
        <f t="shared" ref="W5493:Y5493" si="5500">IF(OR(J5493 = "ERROR", J5493 = ""), "UNKNOWN", J5493)</f>
        <v>1</v>
      </c>
      <c r="X5493" s="4">
        <f t="shared" si="5500"/>
        <v>4</v>
      </c>
      <c r="Y5493" s="4">
        <f t="shared" si="5500"/>
        <v>4</v>
      </c>
      <c r="Z5493" s="5">
        <f t="shared" si="9"/>
        <v>45037</v>
      </c>
    </row>
    <row r="5494">
      <c r="A5494" s="1" t="s">
        <v>5531</v>
      </c>
      <c r="B5494" s="1" t="s">
        <v>27</v>
      </c>
      <c r="C5494" s="1">
        <v>4.0</v>
      </c>
      <c r="D5494" s="1">
        <v>3.0</v>
      </c>
      <c r="E5494" s="1">
        <v>12.0</v>
      </c>
      <c r="F5494" s="1" t="s">
        <v>23</v>
      </c>
      <c r="H5494" s="6">
        <v>45291.0</v>
      </c>
      <c r="J5494" s="3">
        <f t="shared" si="2"/>
        <v>4</v>
      </c>
      <c r="K5494" s="4">
        <f t="shared" si="3"/>
        <v>3</v>
      </c>
      <c r="L5494" s="4">
        <f t="shared" si="4"/>
        <v>12</v>
      </c>
      <c r="S5494" s="1" t="s">
        <v>5531</v>
      </c>
      <c r="T5494" s="4" t="str">
        <f t="shared" si="5"/>
        <v>Cake</v>
      </c>
      <c r="U5494" s="4" t="str">
        <f t="shared" si="6"/>
        <v>UNKNOWN</v>
      </c>
      <c r="V5494" s="4" t="str">
        <f t="shared" si="7"/>
        <v>Credit Card</v>
      </c>
      <c r="W5494" s="4">
        <f t="shared" ref="W5494:Y5494" si="5501">IF(OR(J5494 = "ERROR", J5494 = ""), "UNKNOWN", J5494)</f>
        <v>4</v>
      </c>
      <c r="X5494" s="4">
        <f t="shared" si="5501"/>
        <v>3</v>
      </c>
      <c r="Y5494" s="4">
        <f t="shared" si="5501"/>
        <v>12</v>
      </c>
      <c r="Z5494" s="7">
        <f t="shared" si="9"/>
        <v>45291</v>
      </c>
    </row>
    <row r="5495">
      <c r="A5495" s="1" t="s">
        <v>5532</v>
      </c>
      <c r="B5495" s="1" t="s">
        <v>27</v>
      </c>
      <c r="C5495" s="1">
        <v>2.0</v>
      </c>
      <c r="D5495" s="1">
        <v>3.0</v>
      </c>
      <c r="E5495" s="1">
        <v>6.0</v>
      </c>
      <c r="H5495" s="2">
        <v>45198.0</v>
      </c>
      <c r="J5495" s="3">
        <f t="shared" si="2"/>
        <v>2</v>
      </c>
      <c r="K5495" s="4">
        <f t="shared" si="3"/>
        <v>3</v>
      </c>
      <c r="L5495" s="4">
        <f t="shared" si="4"/>
        <v>6</v>
      </c>
      <c r="S5495" s="1" t="s">
        <v>5532</v>
      </c>
      <c r="T5495" s="4" t="str">
        <f t="shared" si="5"/>
        <v>Cake</v>
      </c>
      <c r="U5495" s="4" t="str">
        <f t="shared" si="6"/>
        <v>UNKNOWN</v>
      </c>
      <c r="V5495" s="4" t="str">
        <f t="shared" si="7"/>
        <v>UNKNOWN</v>
      </c>
      <c r="W5495" s="4">
        <f t="shared" ref="W5495:Y5495" si="5502">IF(OR(J5495 = "ERROR", J5495 = ""), "UNKNOWN", J5495)</f>
        <v>2</v>
      </c>
      <c r="X5495" s="4">
        <f t="shared" si="5502"/>
        <v>3</v>
      </c>
      <c r="Y5495" s="4">
        <f t="shared" si="5502"/>
        <v>6</v>
      </c>
      <c r="Z5495" s="5">
        <f t="shared" si="9"/>
        <v>45198</v>
      </c>
    </row>
    <row r="5496">
      <c r="A5496" s="1" t="s">
        <v>5533</v>
      </c>
      <c r="B5496" s="1" t="s">
        <v>44</v>
      </c>
      <c r="C5496" s="1">
        <v>1.0</v>
      </c>
      <c r="D5496" s="1">
        <v>4.0</v>
      </c>
      <c r="E5496" s="1">
        <v>4.0</v>
      </c>
      <c r="F5496" s="1" t="s">
        <v>39</v>
      </c>
      <c r="H5496" s="2">
        <v>45034.0</v>
      </c>
      <c r="J5496" s="3">
        <f t="shared" si="2"/>
        <v>1</v>
      </c>
      <c r="K5496" s="4">
        <f t="shared" si="3"/>
        <v>4</v>
      </c>
      <c r="L5496" s="4">
        <f t="shared" si="4"/>
        <v>4</v>
      </c>
      <c r="S5496" s="1" t="s">
        <v>5533</v>
      </c>
      <c r="T5496" s="4" t="str">
        <f t="shared" si="5"/>
        <v>Sandwich</v>
      </c>
      <c r="U5496" s="4" t="str">
        <f t="shared" si="6"/>
        <v>UNKNOWN</v>
      </c>
      <c r="V5496" s="4" t="str">
        <f t="shared" si="7"/>
        <v>Digital Wallet</v>
      </c>
      <c r="W5496" s="4">
        <f t="shared" ref="W5496:Y5496" si="5503">IF(OR(J5496 = "ERROR", J5496 = ""), "UNKNOWN", J5496)</f>
        <v>1</v>
      </c>
      <c r="X5496" s="4">
        <f t="shared" si="5503"/>
        <v>4</v>
      </c>
      <c r="Y5496" s="4">
        <f t="shared" si="5503"/>
        <v>4</v>
      </c>
      <c r="Z5496" s="5">
        <f t="shared" si="9"/>
        <v>45034</v>
      </c>
    </row>
    <row r="5497">
      <c r="A5497" s="1" t="s">
        <v>5534</v>
      </c>
      <c r="B5497" s="1" t="s">
        <v>44</v>
      </c>
      <c r="C5497" s="1">
        <v>5.0</v>
      </c>
      <c r="D5497" s="1">
        <v>4.0</v>
      </c>
      <c r="E5497" s="1">
        <v>20.0</v>
      </c>
      <c r="G5497" s="1" t="s">
        <v>29</v>
      </c>
      <c r="H5497" s="2">
        <v>45056.0</v>
      </c>
      <c r="J5497" s="3">
        <f t="shared" si="2"/>
        <v>5</v>
      </c>
      <c r="K5497" s="4">
        <f t="shared" si="3"/>
        <v>4</v>
      </c>
      <c r="L5497" s="4">
        <f t="shared" si="4"/>
        <v>20</v>
      </c>
      <c r="S5497" s="1" t="s">
        <v>5534</v>
      </c>
      <c r="T5497" s="4" t="str">
        <f t="shared" si="5"/>
        <v>Sandwich</v>
      </c>
      <c r="U5497" s="4" t="str">
        <f t="shared" si="6"/>
        <v>In-store</v>
      </c>
      <c r="V5497" s="4" t="str">
        <f t="shared" si="7"/>
        <v>UNKNOWN</v>
      </c>
      <c r="W5497" s="4">
        <f t="shared" ref="W5497:Y5497" si="5504">IF(OR(J5497 = "ERROR", J5497 = ""), "UNKNOWN", J5497)</f>
        <v>5</v>
      </c>
      <c r="X5497" s="4">
        <f t="shared" si="5504"/>
        <v>4</v>
      </c>
      <c r="Y5497" s="4">
        <f t="shared" si="5504"/>
        <v>20</v>
      </c>
      <c r="Z5497" s="5">
        <f t="shared" si="9"/>
        <v>45056</v>
      </c>
    </row>
    <row r="5498">
      <c r="A5498" s="1" t="s">
        <v>5535</v>
      </c>
      <c r="B5498" s="1" t="s">
        <v>55</v>
      </c>
      <c r="C5498" s="1">
        <v>5.0</v>
      </c>
      <c r="D5498" s="1">
        <v>3.0</v>
      </c>
      <c r="E5498" s="1">
        <v>15.0</v>
      </c>
      <c r="G5498" s="1" t="s">
        <v>24</v>
      </c>
      <c r="J5498" s="3">
        <f t="shared" si="2"/>
        <v>5</v>
      </c>
      <c r="K5498" s="4">
        <f t="shared" si="3"/>
        <v>3</v>
      </c>
      <c r="L5498" s="4">
        <f t="shared" si="4"/>
        <v>15</v>
      </c>
      <c r="S5498" s="1" t="s">
        <v>5535</v>
      </c>
      <c r="T5498" s="4" t="str">
        <f t="shared" si="5"/>
        <v>Juice</v>
      </c>
      <c r="U5498" s="4" t="str">
        <f t="shared" si="6"/>
        <v>Takeaway</v>
      </c>
      <c r="V5498" s="4" t="str">
        <f t="shared" si="7"/>
        <v>UNKNOWN</v>
      </c>
      <c r="W5498" s="4">
        <f t="shared" ref="W5498:Y5498" si="5505">IF(OR(J5498 = "ERROR", J5498 = ""), "UNKNOWN", J5498)</f>
        <v>5</v>
      </c>
      <c r="X5498" s="4">
        <f t="shared" si="5505"/>
        <v>3</v>
      </c>
      <c r="Y5498" s="4">
        <f t="shared" si="5505"/>
        <v>15</v>
      </c>
      <c r="Z5498" s="4" t="str">
        <f t="shared" si="9"/>
        <v>UNKNOWN</v>
      </c>
    </row>
    <row r="5499">
      <c r="A5499" s="1" t="s">
        <v>5536</v>
      </c>
      <c r="B5499" s="1" t="s">
        <v>32</v>
      </c>
      <c r="C5499" s="1">
        <v>5.0</v>
      </c>
      <c r="D5499" s="1">
        <v>1.0</v>
      </c>
      <c r="E5499" s="1">
        <v>5.0</v>
      </c>
      <c r="F5499" s="1" t="s">
        <v>28</v>
      </c>
      <c r="H5499" s="2">
        <v>44972.0</v>
      </c>
      <c r="J5499" s="3">
        <f t="shared" si="2"/>
        <v>5</v>
      </c>
      <c r="K5499" s="4">
        <f t="shared" si="3"/>
        <v>1</v>
      </c>
      <c r="L5499" s="4">
        <f t="shared" si="4"/>
        <v>5</v>
      </c>
      <c r="S5499" s="1" t="s">
        <v>5536</v>
      </c>
      <c r="T5499" s="4" t="str">
        <f t="shared" si="5"/>
        <v>Cookie</v>
      </c>
      <c r="U5499" s="4" t="str">
        <f t="shared" si="6"/>
        <v>UNKNOWN</v>
      </c>
      <c r="V5499" s="4" t="str">
        <f t="shared" si="7"/>
        <v>Cash</v>
      </c>
      <c r="W5499" s="4">
        <f t="shared" ref="W5499:Y5499" si="5506">IF(OR(J5499 = "ERROR", J5499 = ""), "UNKNOWN", J5499)</f>
        <v>5</v>
      </c>
      <c r="X5499" s="4">
        <f t="shared" si="5506"/>
        <v>1</v>
      </c>
      <c r="Y5499" s="4">
        <f t="shared" si="5506"/>
        <v>5</v>
      </c>
      <c r="Z5499" s="5">
        <f t="shared" si="9"/>
        <v>44972</v>
      </c>
    </row>
    <row r="5500">
      <c r="A5500" s="1" t="s">
        <v>5537</v>
      </c>
      <c r="B5500" s="1" t="s">
        <v>22</v>
      </c>
      <c r="C5500" s="1">
        <v>1.0</v>
      </c>
      <c r="D5500" s="1">
        <v>2.0</v>
      </c>
      <c r="E5500" s="1">
        <v>2.0</v>
      </c>
      <c r="F5500" s="1" t="s">
        <v>28</v>
      </c>
      <c r="G5500" s="1" t="s">
        <v>24</v>
      </c>
      <c r="H5500" s="6">
        <v>45244.0</v>
      </c>
      <c r="J5500" s="3">
        <f t="shared" si="2"/>
        <v>1</v>
      </c>
      <c r="K5500" s="4">
        <f t="shared" si="3"/>
        <v>2</v>
      </c>
      <c r="L5500" s="4">
        <f t="shared" si="4"/>
        <v>2</v>
      </c>
      <c r="S5500" s="1" t="s">
        <v>5537</v>
      </c>
      <c r="T5500" s="4" t="str">
        <f t="shared" si="5"/>
        <v>Coffee</v>
      </c>
      <c r="U5500" s="4" t="str">
        <f t="shared" si="6"/>
        <v>Takeaway</v>
      </c>
      <c r="V5500" s="4" t="str">
        <f t="shared" si="7"/>
        <v>Cash</v>
      </c>
      <c r="W5500" s="4">
        <f t="shared" ref="W5500:Y5500" si="5507">IF(OR(J5500 = "ERROR", J5500 = ""), "UNKNOWN", J5500)</f>
        <v>1</v>
      </c>
      <c r="X5500" s="4">
        <f t="shared" si="5507"/>
        <v>2</v>
      </c>
      <c r="Y5500" s="4">
        <f t="shared" si="5507"/>
        <v>2</v>
      </c>
      <c r="Z5500" s="7">
        <f t="shared" si="9"/>
        <v>45244</v>
      </c>
    </row>
    <row r="5501">
      <c r="A5501" s="1" t="s">
        <v>5538</v>
      </c>
      <c r="B5501" s="1" t="s">
        <v>36</v>
      </c>
      <c r="C5501" s="1">
        <v>3.0</v>
      </c>
      <c r="D5501" s="1">
        <v>5.0</v>
      </c>
      <c r="E5501" s="1">
        <v>15.0</v>
      </c>
      <c r="G5501" s="1" t="s">
        <v>30</v>
      </c>
      <c r="H5501" s="1" t="s">
        <v>30</v>
      </c>
      <c r="J5501" s="3">
        <f t="shared" si="2"/>
        <v>3</v>
      </c>
      <c r="K5501" s="4">
        <f t="shared" si="3"/>
        <v>5</v>
      </c>
      <c r="L5501" s="4">
        <f t="shared" si="4"/>
        <v>15</v>
      </c>
      <c r="S5501" s="1" t="s">
        <v>5538</v>
      </c>
      <c r="T5501" s="4" t="str">
        <f t="shared" si="5"/>
        <v>Salad</v>
      </c>
      <c r="U5501" s="4" t="str">
        <f t="shared" si="6"/>
        <v>UNKNOWN</v>
      </c>
      <c r="V5501" s="4" t="str">
        <f t="shared" si="7"/>
        <v>UNKNOWN</v>
      </c>
      <c r="W5501" s="4">
        <f t="shared" ref="W5501:Y5501" si="5508">IF(OR(J5501 = "ERROR", J5501 = ""), "UNKNOWN", J5501)</f>
        <v>3</v>
      </c>
      <c r="X5501" s="4">
        <f t="shared" si="5508"/>
        <v>5</v>
      </c>
      <c r="Y5501" s="4">
        <f t="shared" si="5508"/>
        <v>15</v>
      </c>
      <c r="Z5501" s="4" t="str">
        <f t="shared" si="9"/>
        <v>UNKNOWN</v>
      </c>
    </row>
    <row r="5502">
      <c r="A5502" s="1" t="s">
        <v>5539</v>
      </c>
      <c r="B5502" s="1" t="s">
        <v>41</v>
      </c>
      <c r="C5502" s="1">
        <v>3.0</v>
      </c>
      <c r="D5502" s="1">
        <v>4.0</v>
      </c>
      <c r="E5502" s="1">
        <v>12.0</v>
      </c>
      <c r="H5502" s="6">
        <v>45281.0</v>
      </c>
      <c r="J5502" s="3">
        <f t="shared" si="2"/>
        <v>3</v>
      </c>
      <c r="K5502" s="4">
        <f t="shared" si="3"/>
        <v>4</v>
      </c>
      <c r="L5502" s="4">
        <f t="shared" si="4"/>
        <v>12</v>
      </c>
      <c r="S5502" s="1" t="s">
        <v>5539</v>
      </c>
      <c r="T5502" s="4" t="str">
        <f t="shared" si="5"/>
        <v>Smoothie</v>
      </c>
      <c r="U5502" s="4" t="str">
        <f t="shared" si="6"/>
        <v>UNKNOWN</v>
      </c>
      <c r="V5502" s="4" t="str">
        <f t="shared" si="7"/>
        <v>UNKNOWN</v>
      </c>
      <c r="W5502" s="4">
        <f t="shared" ref="W5502:Y5502" si="5509">IF(OR(J5502 = "ERROR", J5502 = ""), "UNKNOWN", J5502)</f>
        <v>3</v>
      </c>
      <c r="X5502" s="4">
        <f t="shared" si="5509"/>
        <v>4</v>
      </c>
      <c r="Y5502" s="4">
        <f t="shared" si="5509"/>
        <v>12</v>
      </c>
      <c r="Z5502" s="7">
        <f t="shared" si="9"/>
        <v>45281</v>
      </c>
    </row>
    <row r="5503">
      <c r="A5503" s="1" t="s">
        <v>5540</v>
      </c>
      <c r="B5503" s="1" t="s">
        <v>22</v>
      </c>
      <c r="C5503" s="1">
        <v>4.0</v>
      </c>
      <c r="D5503" s="1">
        <v>2.0</v>
      </c>
      <c r="E5503" s="1">
        <v>8.0</v>
      </c>
      <c r="G5503" s="1" t="s">
        <v>24</v>
      </c>
      <c r="J5503" s="3">
        <f t="shared" si="2"/>
        <v>4</v>
      </c>
      <c r="K5503" s="4">
        <f t="shared" si="3"/>
        <v>2</v>
      </c>
      <c r="L5503" s="4">
        <f t="shared" si="4"/>
        <v>8</v>
      </c>
      <c r="S5503" s="1" t="s">
        <v>5540</v>
      </c>
      <c r="T5503" s="4" t="str">
        <f t="shared" si="5"/>
        <v>Coffee</v>
      </c>
      <c r="U5503" s="4" t="str">
        <f t="shared" si="6"/>
        <v>Takeaway</v>
      </c>
      <c r="V5503" s="4" t="str">
        <f t="shared" si="7"/>
        <v>UNKNOWN</v>
      </c>
      <c r="W5503" s="4">
        <f t="shared" ref="W5503:Y5503" si="5510">IF(OR(J5503 = "ERROR", J5503 = ""), "UNKNOWN", J5503)</f>
        <v>4</v>
      </c>
      <c r="X5503" s="4">
        <f t="shared" si="5510"/>
        <v>2</v>
      </c>
      <c r="Y5503" s="4">
        <f t="shared" si="5510"/>
        <v>8</v>
      </c>
      <c r="Z5503" s="4" t="str">
        <f t="shared" si="9"/>
        <v>UNKNOWN</v>
      </c>
    </row>
    <row r="5504">
      <c r="A5504" s="1" t="s">
        <v>5541</v>
      </c>
      <c r="B5504" s="1" t="s">
        <v>32</v>
      </c>
      <c r="C5504" s="1">
        <v>5.0</v>
      </c>
      <c r="D5504" s="1">
        <v>1.0</v>
      </c>
      <c r="E5504" s="1">
        <v>5.0</v>
      </c>
      <c r="H5504" s="2">
        <v>44932.0</v>
      </c>
      <c r="J5504" s="3">
        <f t="shared" si="2"/>
        <v>5</v>
      </c>
      <c r="K5504" s="4">
        <f t="shared" si="3"/>
        <v>1</v>
      </c>
      <c r="L5504" s="4">
        <f t="shared" si="4"/>
        <v>5</v>
      </c>
      <c r="S5504" s="1" t="s">
        <v>5541</v>
      </c>
      <c r="T5504" s="4" t="str">
        <f t="shared" si="5"/>
        <v>Cookie</v>
      </c>
      <c r="U5504" s="4" t="str">
        <f t="shared" si="6"/>
        <v>UNKNOWN</v>
      </c>
      <c r="V5504" s="4" t="str">
        <f t="shared" si="7"/>
        <v>UNKNOWN</v>
      </c>
      <c r="W5504" s="4">
        <f t="shared" ref="W5504:Y5504" si="5511">IF(OR(J5504 = "ERROR", J5504 = ""), "UNKNOWN", J5504)</f>
        <v>5</v>
      </c>
      <c r="X5504" s="4">
        <f t="shared" si="5511"/>
        <v>1</v>
      </c>
      <c r="Y5504" s="4">
        <f t="shared" si="5511"/>
        <v>5</v>
      </c>
      <c r="Z5504" s="5">
        <f t="shared" si="9"/>
        <v>44932</v>
      </c>
    </row>
    <row r="5505">
      <c r="A5505" s="1" t="s">
        <v>5542</v>
      </c>
      <c r="B5505" s="1" t="s">
        <v>27</v>
      </c>
      <c r="C5505" s="1">
        <v>3.0</v>
      </c>
      <c r="D5505" s="1">
        <v>3.0</v>
      </c>
      <c r="E5505" s="1">
        <v>9.0</v>
      </c>
      <c r="F5505" s="1" t="s">
        <v>28</v>
      </c>
      <c r="G5505" s="1" t="s">
        <v>29</v>
      </c>
      <c r="H5505" s="2">
        <v>45131.0</v>
      </c>
      <c r="J5505" s="3">
        <f t="shared" si="2"/>
        <v>3</v>
      </c>
      <c r="K5505" s="4">
        <f t="shared" si="3"/>
        <v>3</v>
      </c>
      <c r="L5505" s="4">
        <f t="shared" si="4"/>
        <v>9</v>
      </c>
      <c r="S5505" s="1" t="s">
        <v>5542</v>
      </c>
      <c r="T5505" s="4" t="str">
        <f t="shared" si="5"/>
        <v>Cake</v>
      </c>
      <c r="U5505" s="4" t="str">
        <f t="shared" si="6"/>
        <v>In-store</v>
      </c>
      <c r="V5505" s="4" t="str">
        <f t="shared" si="7"/>
        <v>Cash</v>
      </c>
      <c r="W5505" s="4">
        <f t="shared" ref="W5505:Y5505" si="5512">IF(OR(J5505 = "ERROR", J5505 = ""), "UNKNOWN", J5505)</f>
        <v>3</v>
      </c>
      <c r="X5505" s="4">
        <f t="shared" si="5512"/>
        <v>3</v>
      </c>
      <c r="Y5505" s="4">
        <f t="shared" si="5512"/>
        <v>9</v>
      </c>
      <c r="Z5505" s="5">
        <f t="shared" si="9"/>
        <v>45131</v>
      </c>
    </row>
    <row r="5506">
      <c r="A5506" s="1" t="s">
        <v>5543</v>
      </c>
      <c r="B5506" s="1" t="s">
        <v>32</v>
      </c>
      <c r="C5506" s="1">
        <v>1.0</v>
      </c>
      <c r="D5506" s="1">
        <v>1.0</v>
      </c>
      <c r="E5506" s="1">
        <v>1.0</v>
      </c>
      <c r="H5506" s="2">
        <v>45095.0</v>
      </c>
      <c r="J5506" s="3">
        <f t="shared" si="2"/>
        <v>1</v>
      </c>
      <c r="K5506" s="4">
        <f t="shared" si="3"/>
        <v>1</v>
      </c>
      <c r="L5506" s="4">
        <f t="shared" si="4"/>
        <v>1</v>
      </c>
      <c r="S5506" s="1" t="s">
        <v>5543</v>
      </c>
      <c r="T5506" s="4" t="str">
        <f t="shared" si="5"/>
        <v>Cookie</v>
      </c>
      <c r="U5506" s="4" t="str">
        <f t="shared" si="6"/>
        <v>UNKNOWN</v>
      </c>
      <c r="V5506" s="4" t="str">
        <f t="shared" si="7"/>
        <v>UNKNOWN</v>
      </c>
      <c r="W5506" s="4">
        <f t="shared" ref="W5506:Y5506" si="5513">IF(OR(J5506 = "ERROR", J5506 = ""), "UNKNOWN", J5506)</f>
        <v>1</v>
      </c>
      <c r="X5506" s="4">
        <f t="shared" si="5513"/>
        <v>1</v>
      </c>
      <c r="Y5506" s="4">
        <f t="shared" si="5513"/>
        <v>1</v>
      </c>
      <c r="Z5506" s="5">
        <f t="shared" si="9"/>
        <v>45095</v>
      </c>
    </row>
    <row r="5507">
      <c r="A5507" s="1" t="s">
        <v>5544</v>
      </c>
      <c r="B5507" s="1" t="s">
        <v>36</v>
      </c>
      <c r="C5507" s="1">
        <v>5.0</v>
      </c>
      <c r="D5507" s="1">
        <v>5.0</v>
      </c>
      <c r="E5507" s="1">
        <v>25.0</v>
      </c>
      <c r="F5507" s="1" t="s">
        <v>23</v>
      </c>
      <c r="H5507" s="2">
        <v>45076.0</v>
      </c>
      <c r="J5507" s="3">
        <f t="shared" si="2"/>
        <v>5</v>
      </c>
      <c r="K5507" s="4">
        <f t="shared" si="3"/>
        <v>5</v>
      </c>
      <c r="L5507" s="4">
        <f t="shared" si="4"/>
        <v>25</v>
      </c>
      <c r="S5507" s="1" t="s">
        <v>5544</v>
      </c>
      <c r="T5507" s="4" t="str">
        <f t="shared" si="5"/>
        <v>Salad</v>
      </c>
      <c r="U5507" s="4" t="str">
        <f t="shared" si="6"/>
        <v>UNKNOWN</v>
      </c>
      <c r="V5507" s="4" t="str">
        <f t="shared" si="7"/>
        <v>Credit Card</v>
      </c>
      <c r="W5507" s="4">
        <f t="shared" ref="W5507:Y5507" si="5514">IF(OR(J5507 = "ERROR", J5507 = ""), "UNKNOWN", J5507)</f>
        <v>5</v>
      </c>
      <c r="X5507" s="4">
        <f t="shared" si="5514"/>
        <v>5</v>
      </c>
      <c r="Y5507" s="4">
        <f t="shared" si="5514"/>
        <v>25</v>
      </c>
      <c r="Z5507" s="5">
        <f t="shared" si="9"/>
        <v>45076</v>
      </c>
    </row>
    <row r="5508">
      <c r="A5508" s="1" t="s">
        <v>5545</v>
      </c>
      <c r="B5508" s="1" t="s">
        <v>22</v>
      </c>
      <c r="C5508" s="1">
        <v>4.0</v>
      </c>
      <c r="D5508" s="1">
        <v>2.0</v>
      </c>
      <c r="E5508" s="1">
        <v>8.0</v>
      </c>
      <c r="F5508" s="1" t="s">
        <v>39</v>
      </c>
      <c r="G5508" s="1" t="s">
        <v>29</v>
      </c>
      <c r="H5508" s="2">
        <v>45045.0</v>
      </c>
      <c r="J5508" s="3">
        <f t="shared" si="2"/>
        <v>4</v>
      </c>
      <c r="K5508" s="4">
        <f t="shared" si="3"/>
        <v>2</v>
      </c>
      <c r="L5508" s="4">
        <f t="shared" si="4"/>
        <v>8</v>
      </c>
      <c r="S5508" s="1" t="s">
        <v>5545</v>
      </c>
      <c r="T5508" s="4" t="str">
        <f t="shared" si="5"/>
        <v>Coffee</v>
      </c>
      <c r="U5508" s="4" t="str">
        <f t="shared" si="6"/>
        <v>In-store</v>
      </c>
      <c r="V5508" s="4" t="str">
        <f t="shared" si="7"/>
        <v>Digital Wallet</v>
      </c>
      <c r="W5508" s="4">
        <f t="shared" ref="W5508:Y5508" si="5515">IF(OR(J5508 = "ERROR", J5508 = ""), "UNKNOWN", J5508)</f>
        <v>4</v>
      </c>
      <c r="X5508" s="4">
        <f t="shared" si="5515"/>
        <v>2</v>
      </c>
      <c r="Y5508" s="4">
        <f t="shared" si="5515"/>
        <v>8</v>
      </c>
      <c r="Z5508" s="5">
        <f t="shared" si="9"/>
        <v>45045</v>
      </c>
    </row>
    <row r="5509">
      <c r="A5509" s="1" t="s">
        <v>5546</v>
      </c>
      <c r="B5509" s="1" t="s">
        <v>44</v>
      </c>
      <c r="C5509" s="1">
        <v>4.0</v>
      </c>
      <c r="D5509" s="1">
        <v>4.0</v>
      </c>
      <c r="E5509" s="1">
        <v>16.0</v>
      </c>
      <c r="F5509" s="1" t="s">
        <v>23</v>
      </c>
      <c r="G5509" s="1" t="s">
        <v>29</v>
      </c>
      <c r="H5509" s="2">
        <v>44995.0</v>
      </c>
      <c r="J5509" s="3">
        <f t="shared" si="2"/>
        <v>4</v>
      </c>
      <c r="K5509" s="4">
        <f t="shared" si="3"/>
        <v>4</v>
      </c>
      <c r="L5509" s="4">
        <f t="shared" si="4"/>
        <v>16</v>
      </c>
      <c r="S5509" s="1" t="s">
        <v>5546</v>
      </c>
      <c r="T5509" s="4" t="str">
        <f t="shared" si="5"/>
        <v>Sandwich</v>
      </c>
      <c r="U5509" s="4" t="str">
        <f t="shared" si="6"/>
        <v>In-store</v>
      </c>
      <c r="V5509" s="4" t="str">
        <f t="shared" si="7"/>
        <v>Credit Card</v>
      </c>
      <c r="W5509" s="4">
        <f t="shared" ref="W5509:Y5509" si="5516">IF(OR(J5509 = "ERROR", J5509 = ""), "UNKNOWN", J5509)</f>
        <v>4</v>
      </c>
      <c r="X5509" s="4">
        <f t="shared" si="5516"/>
        <v>4</v>
      </c>
      <c r="Y5509" s="4">
        <f t="shared" si="5516"/>
        <v>16</v>
      </c>
      <c r="Z5509" s="5">
        <f t="shared" si="9"/>
        <v>44995</v>
      </c>
    </row>
    <row r="5510">
      <c r="A5510" s="1" t="s">
        <v>5547</v>
      </c>
      <c r="B5510" s="1" t="s">
        <v>32</v>
      </c>
      <c r="C5510" s="1">
        <v>2.0</v>
      </c>
      <c r="D5510" s="1">
        <v>1.0</v>
      </c>
      <c r="E5510" s="1">
        <v>2.0</v>
      </c>
      <c r="F5510" s="1" t="s">
        <v>28</v>
      </c>
      <c r="H5510" s="2">
        <v>45028.0</v>
      </c>
      <c r="J5510" s="3">
        <f t="shared" si="2"/>
        <v>2</v>
      </c>
      <c r="K5510" s="4">
        <f t="shared" si="3"/>
        <v>1</v>
      </c>
      <c r="L5510" s="4">
        <f t="shared" si="4"/>
        <v>2</v>
      </c>
      <c r="S5510" s="1" t="s">
        <v>5547</v>
      </c>
      <c r="T5510" s="4" t="str">
        <f t="shared" si="5"/>
        <v>Cookie</v>
      </c>
      <c r="U5510" s="4" t="str">
        <f t="shared" si="6"/>
        <v>UNKNOWN</v>
      </c>
      <c r="V5510" s="4" t="str">
        <f t="shared" si="7"/>
        <v>Cash</v>
      </c>
      <c r="W5510" s="4">
        <f t="shared" ref="W5510:Y5510" si="5517">IF(OR(J5510 = "ERROR", J5510 = ""), "UNKNOWN", J5510)</f>
        <v>2</v>
      </c>
      <c r="X5510" s="4">
        <f t="shared" si="5517"/>
        <v>1</v>
      </c>
      <c r="Y5510" s="4">
        <f t="shared" si="5517"/>
        <v>2</v>
      </c>
      <c r="Z5510" s="5">
        <f t="shared" si="9"/>
        <v>45028</v>
      </c>
    </row>
    <row r="5511">
      <c r="A5511" s="1" t="s">
        <v>5548</v>
      </c>
      <c r="B5511" s="1" t="s">
        <v>27</v>
      </c>
      <c r="C5511" s="1">
        <v>4.0</v>
      </c>
      <c r="D5511" s="1">
        <v>3.0</v>
      </c>
      <c r="E5511" s="1">
        <v>12.0</v>
      </c>
      <c r="F5511" s="1" t="s">
        <v>23</v>
      </c>
      <c r="H5511" s="2">
        <v>45266.0</v>
      </c>
      <c r="J5511" s="3">
        <f t="shared" si="2"/>
        <v>4</v>
      </c>
      <c r="K5511" s="4">
        <f t="shared" si="3"/>
        <v>3</v>
      </c>
      <c r="L5511" s="4">
        <f t="shared" si="4"/>
        <v>12</v>
      </c>
      <c r="S5511" s="1" t="s">
        <v>5548</v>
      </c>
      <c r="T5511" s="4" t="str">
        <f t="shared" si="5"/>
        <v>Cake</v>
      </c>
      <c r="U5511" s="4" t="str">
        <f t="shared" si="6"/>
        <v>UNKNOWN</v>
      </c>
      <c r="V5511" s="4" t="str">
        <f t="shared" si="7"/>
        <v>Credit Card</v>
      </c>
      <c r="W5511" s="4">
        <f t="shared" ref="W5511:Y5511" si="5518">IF(OR(J5511 = "ERROR", J5511 = ""), "UNKNOWN", J5511)</f>
        <v>4</v>
      </c>
      <c r="X5511" s="4">
        <f t="shared" si="5518"/>
        <v>3</v>
      </c>
      <c r="Y5511" s="4">
        <f t="shared" si="5518"/>
        <v>12</v>
      </c>
      <c r="Z5511" s="5">
        <f t="shared" si="9"/>
        <v>45266</v>
      </c>
    </row>
    <row r="5512">
      <c r="A5512" s="1" t="s">
        <v>5549</v>
      </c>
      <c r="B5512" s="1" t="s">
        <v>55</v>
      </c>
      <c r="C5512" s="1">
        <v>5.0</v>
      </c>
      <c r="D5512" s="1">
        <v>3.0</v>
      </c>
      <c r="E5512" s="1">
        <v>15.0</v>
      </c>
      <c r="F5512" s="1" t="s">
        <v>28</v>
      </c>
      <c r="G5512" s="1" t="s">
        <v>29</v>
      </c>
      <c r="H5512" s="6">
        <v>45249.0</v>
      </c>
      <c r="J5512" s="3">
        <f t="shared" si="2"/>
        <v>5</v>
      </c>
      <c r="K5512" s="4">
        <f t="shared" si="3"/>
        <v>3</v>
      </c>
      <c r="L5512" s="4">
        <f t="shared" si="4"/>
        <v>15</v>
      </c>
      <c r="S5512" s="1" t="s">
        <v>5549</v>
      </c>
      <c r="T5512" s="4" t="str">
        <f t="shared" si="5"/>
        <v>Juice</v>
      </c>
      <c r="U5512" s="4" t="str">
        <f t="shared" si="6"/>
        <v>In-store</v>
      </c>
      <c r="V5512" s="4" t="str">
        <f t="shared" si="7"/>
        <v>Cash</v>
      </c>
      <c r="W5512" s="4">
        <f t="shared" ref="W5512:Y5512" si="5519">IF(OR(J5512 = "ERROR", J5512 = ""), "UNKNOWN", J5512)</f>
        <v>5</v>
      </c>
      <c r="X5512" s="4">
        <f t="shared" si="5519"/>
        <v>3</v>
      </c>
      <c r="Y5512" s="4">
        <f t="shared" si="5519"/>
        <v>15</v>
      </c>
      <c r="Z5512" s="7">
        <f t="shared" si="9"/>
        <v>45249</v>
      </c>
    </row>
    <row r="5513">
      <c r="A5513" s="1" t="s">
        <v>5550</v>
      </c>
      <c r="B5513" s="1" t="s">
        <v>36</v>
      </c>
      <c r="C5513" s="1">
        <v>2.0</v>
      </c>
      <c r="D5513" s="1">
        <v>5.0</v>
      </c>
      <c r="E5513" s="1">
        <v>10.0</v>
      </c>
      <c r="F5513" s="1" t="s">
        <v>23</v>
      </c>
      <c r="G5513" s="1" t="s">
        <v>29</v>
      </c>
      <c r="H5513" s="2">
        <v>45106.0</v>
      </c>
      <c r="J5513" s="3">
        <f t="shared" si="2"/>
        <v>2</v>
      </c>
      <c r="K5513" s="4">
        <f t="shared" si="3"/>
        <v>5</v>
      </c>
      <c r="L5513" s="4">
        <f t="shared" si="4"/>
        <v>10</v>
      </c>
      <c r="S5513" s="1" t="s">
        <v>5550</v>
      </c>
      <c r="T5513" s="4" t="str">
        <f t="shared" si="5"/>
        <v>Salad</v>
      </c>
      <c r="U5513" s="4" t="str">
        <f t="shared" si="6"/>
        <v>In-store</v>
      </c>
      <c r="V5513" s="4" t="str">
        <f t="shared" si="7"/>
        <v>Credit Card</v>
      </c>
      <c r="W5513" s="4">
        <f t="shared" ref="W5513:Y5513" si="5520">IF(OR(J5513 = "ERROR", J5513 = ""), "UNKNOWN", J5513)</f>
        <v>2</v>
      </c>
      <c r="X5513" s="4">
        <f t="shared" si="5520"/>
        <v>5</v>
      </c>
      <c r="Y5513" s="4">
        <f t="shared" si="5520"/>
        <v>10</v>
      </c>
      <c r="Z5513" s="5">
        <f t="shared" si="9"/>
        <v>45106</v>
      </c>
    </row>
    <row r="5514">
      <c r="A5514" s="1" t="s">
        <v>5551</v>
      </c>
      <c r="B5514" s="1" t="s">
        <v>27</v>
      </c>
      <c r="C5514" s="1">
        <v>1.0</v>
      </c>
      <c r="D5514" s="1">
        <v>3.0</v>
      </c>
      <c r="E5514" s="1">
        <v>3.0</v>
      </c>
      <c r="G5514" s="1" t="s">
        <v>25</v>
      </c>
      <c r="H5514" s="2">
        <v>45064.0</v>
      </c>
      <c r="J5514" s="3">
        <f t="shared" si="2"/>
        <v>1</v>
      </c>
      <c r="K5514" s="4">
        <f t="shared" si="3"/>
        <v>3</v>
      </c>
      <c r="L5514" s="4">
        <f t="shared" si="4"/>
        <v>3</v>
      </c>
      <c r="S5514" s="1" t="s">
        <v>5551</v>
      </c>
      <c r="T5514" s="4" t="str">
        <f t="shared" si="5"/>
        <v>Cake</v>
      </c>
      <c r="U5514" s="4" t="str">
        <f t="shared" si="6"/>
        <v>UNKNOWN</v>
      </c>
      <c r="V5514" s="4" t="str">
        <f t="shared" si="7"/>
        <v>UNKNOWN</v>
      </c>
      <c r="W5514" s="4">
        <f t="shared" ref="W5514:Y5514" si="5521">IF(OR(J5514 = "ERROR", J5514 = ""), "UNKNOWN", J5514)</f>
        <v>1</v>
      </c>
      <c r="X5514" s="4">
        <f t="shared" si="5521"/>
        <v>3</v>
      </c>
      <c r="Y5514" s="4">
        <f t="shared" si="5521"/>
        <v>3</v>
      </c>
      <c r="Z5514" s="5">
        <f t="shared" si="9"/>
        <v>45064</v>
      </c>
    </row>
    <row r="5515">
      <c r="A5515" s="1" t="s">
        <v>5552</v>
      </c>
      <c r="B5515" s="1" t="s">
        <v>36</v>
      </c>
      <c r="C5515" s="1">
        <v>1.0</v>
      </c>
      <c r="D5515" s="1">
        <v>5.0</v>
      </c>
      <c r="E5515" s="1">
        <v>5.0</v>
      </c>
      <c r="F5515" s="1" t="s">
        <v>23</v>
      </c>
      <c r="G5515" s="1" t="s">
        <v>24</v>
      </c>
      <c r="H5515" s="2">
        <v>45166.0</v>
      </c>
      <c r="J5515" s="3">
        <f t="shared" si="2"/>
        <v>1</v>
      </c>
      <c r="K5515" s="4">
        <f t="shared" si="3"/>
        <v>5</v>
      </c>
      <c r="L5515" s="4">
        <f t="shared" si="4"/>
        <v>5</v>
      </c>
      <c r="S5515" s="1" t="s">
        <v>5552</v>
      </c>
      <c r="T5515" s="4" t="str">
        <f t="shared" si="5"/>
        <v>Salad</v>
      </c>
      <c r="U5515" s="4" t="str">
        <f t="shared" si="6"/>
        <v>Takeaway</v>
      </c>
      <c r="V5515" s="4" t="str">
        <f t="shared" si="7"/>
        <v>Credit Card</v>
      </c>
      <c r="W5515" s="4">
        <f t="shared" ref="W5515:Y5515" si="5522">IF(OR(J5515 = "ERROR", J5515 = ""), "UNKNOWN", J5515)</f>
        <v>1</v>
      </c>
      <c r="X5515" s="4">
        <f t="shared" si="5522"/>
        <v>5</v>
      </c>
      <c r="Y5515" s="4">
        <f t="shared" si="5522"/>
        <v>5</v>
      </c>
      <c r="Z5515" s="5">
        <f t="shared" si="9"/>
        <v>45166</v>
      </c>
    </row>
    <row r="5516">
      <c r="A5516" s="1" t="s">
        <v>5553</v>
      </c>
      <c r="B5516" s="1" t="s">
        <v>44</v>
      </c>
      <c r="C5516" s="1">
        <v>3.0</v>
      </c>
      <c r="D5516" s="1">
        <v>4.0</v>
      </c>
      <c r="E5516" s="1">
        <v>12.0</v>
      </c>
      <c r="F5516" s="1" t="s">
        <v>28</v>
      </c>
      <c r="G5516" s="1" t="s">
        <v>29</v>
      </c>
      <c r="H5516" s="1" t="s">
        <v>30</v>
      </c>
      <c r="J5516" s="3">
        <f t="shared" si="2"/>
        <v>3</v>
      </c>
      <c r="K5516" s="4">
        <f t="shared" si="3"/>
        <v>4</v>
      </c>
      <c r="L5516" s="4">
        <f t="shared" si="4"/>
        <v>12</v>
      </c>
      <c r="S5516" s="1" t="s">
        <v>5553</v>
      </c>
      <c r="T5516" s="4" t="str">
        <f t="shared" si="5"/>
        <v>Sandwich</v>
      </c>
      <c r="U5516" s="4" t="str">
        <f t="shared" si="6"/>
        <v>In-store</v>
      </c>
      <c r="V5516" s="4" t="str">
        <f t="shared" si="7"/>
        <v>Cash</v>
      </c>
      <c r="W5516" s="4">
        <f t="shared" ref="W5516:Y5516" si="5523">IF(OR(J5516 = "ERROR", J5516 = ""), "UNKNOWN", J5516)</f>
        <v>3</v>
      </c>
      <c r="X5516" s="4">
        <f t="shared" si="5523"/>
        <v>4</v>
      </c>
      <c r="Y5516" s="4">
        <f t="shared" si="5523"/>
        <v>12</v>
      </c>
      <c r="Z5516" s="4" t="str">
        <f t="shared" si="9"/>
        <v>UNKNOWN</v>
      </c>
    </row>
    <row r="5517">
      <c r="A5517" s="1" t="s">
        <v>5554</v>
      </c>
      <c r="B5517" s="1" t="s">
        <v>32</v>
      </c>
      <c r="C5517" s="1">
        <v>2.0</v>
      </c>
      <c r="D5517" s="1">
        <v>1.0</v>
      </c>
      <c r="E5517" s="1">
        <v>2.0</v>
      </c>
      <c r="G5517" s="1" t="s">
        <v>29</v>
      </c>
      <c r="H5517" s="6">
        <v>45256.0</v>
      </c>
      <c r="J5517" s="3">
        <f t="shared" si="2"/>
        <v>2</v>
      </c>
      <c r="K5517" s="4">
        <f t="shared" si="3"/>
        <v>1</v>
      </c>
      <c r="L5517" s="4">
        <f t="shared" si="4"/>
        <v>2</v>
      </c>
      <c r="S5517" s="1" t="s">
        <v>5554</v>
      </c>
      <c r="T5517" s="4" t="str">
        <f t="shared" si="5"/>
        <v>Cookie</v>
      </c>
      <c r="U5517" s="4" t="str">
        <f t="shared" si="6"/>
        <v>In-store</v>
      </c>
      <c r="V5517" s="4" t="str">
        <f t="shared" si="7"/>
        <v>UNKNOWN</v>
      </c>
      <c r="W5517" s="4">
        <f t="shared" ref="W5517:Y5517" si="5524">IF(OR(J5517 = "ERROR", J5517 = ""), "UNKNOWN", J5517)</f>
        <v>2</v>
      </c>
      <c r="X5517" s="4">
        <f t="shared" si="5524"/>
        <v>1</v>
      </c>
      <c r="Y5517" s="4">
        <f t="shared" si="5524"/>
        <v>2</v>
      </c>
      <c r="Z5517" s="7">
        <f t="shared" si="9"/>
        <v>45256</v>
      </c>
    </row>
    <row r="5518">
      <c r="A5518" s="1" t="s">
        <v>5555</v>
      </c>
      <c r="B5518" s="1" t="s">
        <v>41</v>
      </c>
      <c r="C5518" s="1">
        <v>5.0</v>
      </c>
      <c r="D5518" s="1">
        <v>4.0</v>
      </c>
      <c r="E5518" s="1">
        <v>20.0</v>
      </c>
      <c r="F5518" s="1" t="s">
        <v>28</v>
      </c>
      <c r="G5518" s="1" t="s">
        <v>29</v>
      </c>
      <c r="H5518" s="2">
        <v>45194.0</v>
      </c>
      <c r="J5518" s="3">
        <f t="shared" si="2"/>
        <v>5</v>
      </c>
      <c r="K5518" s="4">
        <f t="shared" si="3"/>
        <v>4</v>
      </c>
      <c r="L5518" s="4">
        <f t="shared" si="4"/>
        <v>20</v>
      </c>
      <c r="S5518" s="1" t="s">
        <v>5555</v>
      </c>
      <c r="T5518" s="4" t="str">
        <f t="shared" si="5"/>
        <v>Smoothie</v>
      </c>
      <c r="U5518" s="4" t="str">
        <f t="shared" si="6"/>
        <v>In-store</v>
      </c>
      <c r="V5518" s="4" t="str">
        <f t="shared" si="7"/>
        <v>Cash</v>
      </c>
      <c r="W5518" s="4">
        <f t="shared" ref="W5518:Y5518" si="5525">IF(OR(J5518 = "ERROR", J5518 = ""), "UNKNOWN", J5518)</f>
        <v>5</v>
      </c>
      <c r="X5518" s="4">
        <f t="shared" si="5525"/>
        <v>4</v>
      </c>
      <c r="Y5518" s="4">
        <f t="shared" si="5525"/>
        <v>20</v>
      </c>
      <c r="Z5518" s="5">
        <f t="shared" si="9"/>
        <v>45194</v>
      </c>
    </row>
    <row r="5519">
      <c r="A5519" s="1" t="s">
        <v>5556</v>
      </c>
      <c r="B5519" s="1" t="s">
        <v>25</v>
      </c>
      <c r="C5519" s="1">
        <v>4.0</v>
      </c>
      <c r="D5519" s="1">
        <v>4.0</v>
      </c>
      <c r="E5519" s="1">
        <v>16.0</v>
      </c>
      <c r="F5519" s="1" t="s">
        <v>28</v>
      </c>
      <c r="G5519" s="1" t="s">
        <v>29</v>
      </c>
      <c r="H5519" s="2">
        <v>45092.0</v>
      </c>
      <c r="J5519" s="3">
        <f t="shared" si="2"/>
        <v>4</v>
      </c>
      <c r="K5519" s="4">
        <f t="shared" si="3"/>
        <v>4</v>
      </c>
      <c r="L5519" s="4">
        <f t="shared" si="4"/>
        <v>16</v>
      </c>
      <c r="S5519" s="1" t="s">
        <v>5556</v>
      </c>
      <c r="T5519" s="4" t="str">
        <f t="shared" si="5"/>
        <v>UNKNOWN</v>
      </c>
      <c r="U5519" s="4" t="str">
        <f t="shared" si="6"/>
        <v>In-store</v>
      </c>
      <c r="V5519" s="4" t="str">
        <f t="shared" si="7"/>
        <v>Cash</v>
      </c>
      <c r="W5519" s="4">
        <f t="shared" ref="W5519:Y5519" si="5526">IF(OR(J5519 = "ERROR", J5519 = ""), "UNKNOWN", J5519)</f>
        <v>4</v>
      </c>
      <c r="X5519" s="4">
        <f t="shared" si="5526"/>
        <v>4</v>
      </c>
      <c r="Y5519" s="4">
        <f t="shared" si="5526"/>
        <v>16</v>
      </c>
      <c r="Z5519" s="5">
        <f t="shared" si="9"/>
        <v>45092</v>
      </c>
    </row>
    <row r="5520">
      <c r="A5520" s="1" t="s">
        <v>5557</v>
      </c>
      <c r="B5520" s="1" t="s">
        <v>81</v>
      </c>
      <c r="C5520" s="1">
        <v>1.0</v>
      </c>
      <c r="D5520" s="1">
        <v>1.5</v>
      </c>
      <c r="E5520" s="1">
        <v>1.5</v>
      </c>
      <c r="G5520" s="1" t="s">
        <v>24</v>
      </c>
      <c r="H5520" s="2">
        <v>45097.0</v>
      </c>
      <c r="J5520" s="3">
        <f t="shared" si="2"/>
        <v>1</v>
      </c>
      <c r="K5520" s="4">
        <f t="shared" si="3"/>
        <v>1.5</v>
      </c>
      <c r="L5520" s="4">
        <f t="shared" si="4"/>
        <v>1.5</v>
      </c>
      <c r="S5520" s="1" t="s">
        <v>5557</v>
      </c>
      <c r="T5520" s="4" t="str">
        <f t="shared" si="5"/>
        <v>Tea</v>
      </c>
      <c r="U5520" s="4" t="str">
        <f t="shared" si="6"/>
        <v>Takeaway</v>
      </c>
      <c r="V5520" s="4" t="str">
        <f t="shared" si="7"/>
        <v>UNKNOWN</v>
      </c>
      <c r="W5520" s="4">
        <f t="shared" ref="W5520:Y5520" si="5527">IF(OR(J5520 = "ERROR", J5520 = ""), "UNKNOWN", J5520)</f>
        <v>1</v>
      </c>
      <c r="X5520" s="4">
        <f t="shared" si="5527"/>
        <v>1.5</v>
      </c>
      <c r="Y5520" s="4">
        <f t="shared" si="5527"/>
        <v>1.5</v>
      </c>
      <c r="Z5520" s="5">
        <f t="shared" si="9"/>
        <v>45097</v>
      </c>
    </row>
    <row r="5521">
      <c r="A5521" s="1" t="s">
        <v>5558</v>
      </c>
      <c r="B5521" s="1" t="s">
        <v>27</v>
      </c>
      <c r="C5521" s="1">
        <v>2.0</v>
      </c>
      <c r="D5521" s="1">
        <v>3.0</v>
      </c>
      <c r="E5521" s="1">
        <v>6.0</v>
      </c>
      <c r="G5521" s="1" t="s">
        <v>24</v>
      </c>
      <c r="H5521" s="2">
        <v>45088.0</v>
      </c>
      <c r="J5521" s="3">
        <f t="shared" si="2"/>
        <v>2</v>
      </c>
      <c r="K5521" s="4">
        <f t="shared" si="3"/>
        <v>3</v>
      </c>
      <c r="L5521" s="4">
        <f t="shared" si="4"/>
        <v>6</v>
      </c>
      <c r="S5521" s="1" t="s">
        <v>5558</v>
      </c>
      <c r="T5521" s="4" t="str">
        <f t="shared" si="5"/>
        <v>Cake</v>
      </c>
      <c r="U5521" s="4" t="str">
        <f t="shared" si="6"/>
        <v>Takeaway</v>
      </c>
      <c r="V5521" s="4" t="str">
        <f t="shared" si="7"/>
        <v>UNKNOWN</v>
      </c>
      <c r="W5521" s="4">
        <f t="shared" ref="W5521:Y5521" si="5528">IF(OR(J5521 = "ERROR", J5521 = ""), "UNKNOWN", J5521)</f>
        <v>2</v>
      </c>
      <c r="X5521" s="4">
        <f t="shared" si="5528"/>
        <v>3</v>
      </c>
      <c r="Y5521" s="4">
        <f t="shared" si="5528"/>
        <v>6</v>
      </c>
      <c r="Z5521" s="5">
        <f t="shared" si="9"/>
        <v>45088</v>
      </c>
    </row>
    <row r="5522">
      <c r="A5522" s="1" t="s">
        <v>5559</v>
      </c>
      <c r="B5522" s="1" t="s">
        <v>55</v>
      </c>
      <c r="C5522" s="1">
        <v>5.0</v>
      </c>
      <c r="D5522" s="1">
        <v>3.0</v>
      </c>
      <c r="E5522" s="1">
        <v>15.0</v>
      </c>
      <c r="F5522" s="1" t="s">
        <v>28</v>
      </c>
      <c r="G5522" s="1" t="s">
        <v>29</v>
      </c>
      <c r="H5522" s="2">
        <v>45178.0</v>
      </c>
      <c r="J5522" s="3">
        <f t="shared" si="2"/>
        <v>5</v>
      </c>
      <c r="K5522" s="4">
        <f t="shared" si="3"/>
        <v>3</v>
      </c>
      <c r="L5522" s="4">
        <f t="shared" si="4"/>
        <v>15</v>
      </c>
      <c r="S5522" s="1" t="s">
        <v>5559</v>
      </c>
      <c r="T5522" s="4" t="str">
        <f t="shared" si="5"/>
        <v>Juice</v>
      </c>
      <c r="U5522" s="4" t="str">
        <f t="shared" si="6"/>
        <v>In-store</v>
      </c>
      <c r="V5522" s="4" t="str">
        <f t="shared" si="7"/>
        <v>Cash</v>
      </c>
      <c r="W5522" s="4">
        <f t="shared" ref="W5522:Y5522" si="5529">IF(OR(J5522 = "ERROR", J5522 = ""), "UNKNOWN", J5522)</f>
        <v>5</v>
      </c>
      <c r="X5522" s="4">
        <f t="shared" si="5529"/>
        <v>3</v>
      </c>
      <c r="Y5522" s="4">
        <f t="shared" si="5529"/>
        <v>15</v>
      </c>
      <c r="Z5522" s="5">
        <f t="shared" si="9"/>
        <v>45178</v>
      </c>
    </row>
    <row r="5523">
      <c r="A5523" s="1" t="s">
        <v>5560</v>
      </c>
      <c r="B5523" s="1" t="s">
        <v>22</v>
      </c>
      <c r="C5523" s="1">
        <v>3.0</v>
      </c>
      <c r="D5523" s="1">
        <v>2.0</v>
      </c>
      <c r="E5523" s="1">
        <v>6.0</v>
      </c>
      <c r="F5523" s="1" t="s">
        <v>30</v>
      </c>
      <c r="G5523" s="1" t="s">
        <v>29</v>
      </c>
      <c r="H5523" s="2">
        <v>45015.0</v>
      </c>
      <c r="J5523" s="3">
        <f t="shared" si="2"/>
        <v>3</v>
      </c>
      <c r="K5523" s="4">
        <f t="shared" si="3"/>
        <v>2</v>
      </c>
      <c r="L5523" s="4">
        <f t="shared" si="4"/>
        <v>6</v>
      </c>
      <c r="S5523" s="1" t="s">
        <v>5560</v>
      </c>
      <c r="T5523" s="4" t="str">
        <f t="shared" si="5"/>
        <v>Coffee</v>
      </c>
      <c r="U5523" s="4" t="str">
        <f t="shared" si="6"/>
        <v>In-store</v>
      </c>
      <c r="V5523" s="4" t="str">
        <f t="shared" si="7"/>
        <v>UNKNOWN</v>
      </c>
      <c r="W5523" s="4">
        <f t="shared" ref="W5523:Y5523" si="5530">IF(OR(J5523 = "ERROR", J5523 = ""), "UNKNOWN", J5523)</f>
        <v>3</v>
      </c>
      <c r="X5523" s="4">
        <f t="shared" si="5530"/>
        <v>2</v>
      </c>
      <c r="Y5523" s="4">
        <f t="shared" si="5530"/>
        <v>6</v>
      </c>
      <c r="Z5523" s="5">
        <f t="shared" si="9"/>
        <v>45015</v>
      </c>
    </row>
    <row r="5524">
      <c r="A5524" s="1" t="s">
        <v>5561</v>
      </c>
      <c r="B5524" s="1" t="s">
        <v>27</v>
      </c>
      <c r="C5524" s="1">
        <v>2.0</v>
      </c>
      <c r="D5524" s="1">
        <v>3.0</v>
      </c>
      <c r="E5524" s="1">
        <v>6.0</v>
      </c>
      <c r="F5524" s="1" t="s">
        <v>28</v>
      </c>
      <c r="G5524" s="1" t="s">
        <v>30</v>
      </c>
      <c r="H5524" s="2">
        <v>45166.0</v>
      </c>
      <c r="J5524" s="3">
        <f t="shared" si="2"/>
        <v>2</v>
      </c>
      <c r="K5524" s="4">
        <f t="shared" si="3"/>
        <v>3</v>
      </c>
      <c r="L5524" s="4">
        <f t="shared" si="4"/>
        <v>6</v>
      </c>
      <c r="S5524" s="1" t="s">
        <v>5561</v>
      </c>
      <c r="T5524" s="4" t="str">
        <f t="shared" si="5"/>
        <v>Cake</v>
      </c>
      <c r="U5524" s="4" t="str">
        <f t="shared" si="6"/>
        <v>UNKNOWN</v>
      </c>
      <c r="V5524" s="4" t="str">
        <f t="shared" si="7"/>
        <v>Cash</v>
      </c>
      <c r="W5524" s="4">
        <f t="shared" ref="W5524:Y5524" si="5531">IF(OR(J5524 = "ERROR", J5524 = ""), "UNKNOWN", J5524)</f>
        <v>2</v>
      </c>
      <c r="X5524" s="4">
        <f t="shared" si="5531"/>
        <v>3</v>
      </c>
      <c r="Y5524" s="4">
        <f t="shared" si="5531"/>
        <v>6</v>
      </c>
      <c r="Z5524" s="5">
        <f t="shared" si="9"/>
        <v>45166</v>
      </c>
    </row>
    <row r="5525">
      <c r="A5525" s="1" t="s">
        <v>5562</v>
      </c>
      <c r="B5525" s="1" t="s">
        <v>44</v>
      </c>
      <c r="C5525" s="1">
        <v>2.0</v>
      </c>
      <c r="D5525" s="1">
        <v>4.0</v>
      </c>
      <c r="E5525" s="1">
        <v>8.0</v>
      </c>
      <c r="F5525" s="1" t="s">
        <v>23</v>
      </c>
      <c r="H5525" s="2">
        <v>44968.0</v>
      </c>
      <c r="J5525" s="3">
        <f t="shared" si="2"/>
        <v>2</v>
      </c>
      <c r="K5525" s="4">
        <f t="shared" si="3"/>
        <v>4</v>
      </c>
      <c r="L5525" s="4">
        <f t="shared" si="4"/>
        <v>8</v>
      </c>
      <c r="S5525" s="1" t="s">
        <v>5562</v>
      </c>
      <c r="T5525" s="4" t="str">
        <f t="shared" si="5"/>
        <v>Sandwich</v>
      </c>
      <c r="U5525" s="4" t="str">
        <f t="shared" si="6"/>
        <v>UNKNOWN</v>
      </c>
      <c r="V5525" s="4" t="str">
        <f t="shared" si="7"/>
        <v>Credit Card</v>
      </c>
      <c r="W5525" s="4">
        <f t="shared" ref="W5525:Y5525" si="5532">IF(OR(J5525 = "ERROR", J5525 = ""), "UNKNOWN", J5525)</f>
        <v>2</v>
      </c>
      <c r="X5525" s="4">
        <f t="shared" si="5532"/>
        <v>4</v>
      </c>
      <c r="Y5525" s="4">
        <f t="shared" si="5532"/>
        <v>8</v>
      </c>
      <c r="Z5525" s="5">
        <f t="shared" si="9"/>
        <v>44968</v>
      </c>
    </row>
    <row r="5526">
      <c r="A5526" s="1" t="s">
        <v>5563</v>
      </c>
      <c r="B5526" s="1" t="s">
        <v>81</v>
      </c>
      <c r="C5526" s="1">
        <v>4.0</v>
      </c>
      <c r="D5526" s="1">
        <v>1.5</v>
      </c>
      <c r="E5526" s="1">
        <v>6.0</v>
      </c>
      <c r="G5526" s="1" t="s">
        <v>29</v>
      </c>
      <c r="H5526" s="2">
        <v>45187.0</v>
      </c>
      <c r="J5526" s="3">
        <f t="shared" si="2"/>
        <v>4</v>
      </c>
      <c r="K5526" s="4">
        <f t="shared" si="3"/>
        <v>1.5</v>
      </c>
      <c r="L5526" s="4">
        <f t="shared" si="4"/>
        <v>6</v>
      </c>
      <c r="S5526" s="1" t="s">
        <v>5563</v>
      </c>
      <c r="T5526" s="4" t="str">
        <f t="shared" si="5"/>
        <v>Tea</v>
      </c>
      <c r="U5526" s="4" t="str">
        <f t="shared" si="6"/>
        <v>In-store</v>
      </c>
      <c r="V5526" s="4" t="str">
        <f t="shared" si="7"/>
        <v>UNKNOWN</v>
      </c>
      <c r="W5526" s="4">
        <f t="shared" ref="W5526:Y5526" si="5533">IF(OR(J5526 = "ERROR", J5526 = ""), "UNKNOWN", J5526)</f>
        <v>4</v>
      </c>
      <c r="X5526" s="4">
        <f t="shared" si="5533"/>
        <v>1.5</v>
      </c>
      <c r="Y5526" s="4">
        <f t="shared" si="5533"/>
        <v>6</v>
      </c>
      <c r="Z5526" s="5">
        <f t="shared" si="9"/>
        <v>45187</v>
      </c>
    </row>
    <row r="5527">
      <c r="A5527" s="1" t="s">
        <v>5564</v>
      </c>
      <c r="B5527" s="1" t="s">
        <v>44</v>
      </c>
      <c r="C5527" s="1">
        <v>5.0</v>
      </c>
      <c r="D5527" s="1">
        <v>4.0</v>
      </c>
      <c r="E5527" s="1">
        <v>20.0</v>
      </c>
      <c r="G5527" s="1" t="s">
        <v>29</v>
      </c>
      <c r="H5527" s="2">
        <v>45231.0</v>
      </c>
      <c r="J5527" s="3">
        <f t="shared" si="2"/>
        <v>5</v>
      </c>
      <c r="K5527" s="4">
        <f t="shared" si="3"/>
        <v>4</v>
      </c>
      <c r="L5527" s="4">
        <f t="shared" si="4"/>
        <v>20</v>
      </c>
      <c r="S5527" s="1" t="s">
        <v>5564</v>
      </c>
      <c r="T5527" s="4" t="str">
        <f t="shared" si="5"/>
        <v>Sandwich</v>
      </c>
      <c r="U5527" s="4" t="str">
        <f t="shared" si="6"/>
        <v>In-store</v>
      </c>
      <c r="V5527" s="4" t="str">
        <f t="shared" si="7"/>
        <v>UNKNOWN</v>
      </c>
      <c r="W5527" s="4">
        <f t="shared" ref="W5527:Y5527" si="5534">IF(OR(J5527 = "ERROR", J5527 = ""), "UNKNOWN", J5527)</f>
        <v>5</v>
      </c>
      <c r="X5527" s="4">
        <f t="shared" si="5534"/>
        <v>4</v>
      </c>
      <c r="Y5527" s="4">
        <f t="shared" si="5534"/>
        <v>20</v>
      </c>
      <c r="Z5527" s="5">
        <f t="shared" si="9"/>
        <v>45231</v>
      </c>
    </row>
    <row r="5528">
      <c r="A5528" s="1" t="s">
        <v>5565</v>
      </c>
      <c r="B5528" s="1" t="s">
        <v>55</v>
      </c>
      <c r="C5528" s="1">
        <v>4.0</v>
      </c>
      <c r="D5528" s="1">
        <v>3.0</v>
      </c>
      <c r="E5528" s="1">
        <v>12.0</v>
      </c>
      <c r="H5528" s="2">
        <v>44939.0</v>
      </c>
      <c r="J5528" s="3">
        <f t="shared" si="2"/>
        <v>4</v>
      </c>
      <c r="K5528" s="4">
        <f t="shared" si="3"/>
        <v>3</v>
      </c>
      <c r="L5528" s="4">
        <f t="shared" si="4"/>
        <v>12</v>
      </c>
      <c r="S5528" s="1" t="s">
        <v>5565</v>
      </c>
      <c r="T5528" s="4" t="str">
        <f t="shared" si="5"/>
        <v>Juice</v>
      </c>
      <c r="U5528" s="4" t="str">
        <f t="shared" si="6"/>
        <v>UNKNOWN</v>
      </c>
      <c r="V5528" s="4" t="str">
        <f t="shared" si="7"/>
        <v>UNKNOWN</v>
      </c>
      <c r="W5528" s="4">
        <f t="shared" ref="W5528:Y5528" si="5535">IF(OR(J5528 = "ERROR", J5528 = ""), "UNKNOWN", J5528)</f>
        <v>4</v>
      </c>
      <c r="X5528" s="4">
        <f t="shared" si="5535"/>
        <v>3</v>
      </c>
      <c r="Y5528" s="4">
        <f t="shared" si="5535"/>
        <v>12</v>
      </c>
      <c r="Z5528" s="5">
        <f t="shared" si="9"/>
        <v>44939</v>
      </c>
    </row>
    <row r="5529">
      <c r="A5529" s="1" t="s">
        <v>5566</v>
      </c>
      <c r="B5529" s="1" t="s">
        <v>55</v>
      </c>
      <c r="C5529" s="1">
        <v>3.0</v>
      </c>
      <c r="D5529" s="1">
        <v>3.0</v>
      </c>
      <c r="E5529" s="1">
        <v>9.0</v>
      </c>
      <c r="F5529" s="1" t="s">
        <v>39</v>
      </c>
      <c r="G5529" s="1" t="s">
        <v>24</v>
      </c>
      <c r="H5529" s="2">
        <v>45050.0</v>
      </c>
      <c r="J5529" s="3">
        <f t="shared" si="2"/>
        <v>3</v>
      </c>
      <c r="K5529" s="4">
        <f t="shared" si="3"/>
        <v>3</v>
      </c>
      <c r="L5529" s="4">
        <f t="shared" si="4"/>
        <v>9</v>
      </c>
      <c r="S5529" s="1" t="s">
        <v>5566</v>
      </c>
      <c r="T5529" s="4" t="str">
        <f t="shared" si="5"/>
        <v>Juice</v>
      </c>
      <c r="U5529" s="4" t="str">
        <f t="shared" si="6"/>
        <v>Takeaway</v>
      </c>
      <c r="V5529" s="4" t="str">
        <f t="shared" si="7"/>
        <v>Digital Wallet</v>
      </c>
      <c r="W5529" s="4">
        <f t="shared" ref="W5529:Y5529" si="5536">IF(OR(J5529 = "ERROR", J5529 = ""), "UNKNOWN", J5529)</f>
        <v>3</v>
      </c>
      <c r="X5529" s="4">
        <f t="shared" si="5536"/>
        <v>3</v>
      </c>
      <c r="Y5529" s="4">
        <f t="shared" si="5536"/>
        <v>9</v>
      </c>
      <c r="Z5529" s="5">
        <f t="shared" si="9"/>
        <v>45050</v>
      </c>
    </row>
    <row r="5530">
      <c r="A5530" s="1" t="s">
        <v>5567</v>
      </c>
      <c r="B5530" s="1" t="s">
        <v>81</v>
      </c>
      <c r="C5530" s="1">
        <v>4.0</v>
      </c>
      <c r="D5530" s="1">
        <v>1.5</v>
      </c>
      <c r="E5530" s="1">
        <v>6.0</v>
      </c>
      <c r="F5530" s="1" t="s">
        <v>23</v>
      </c>
      <c r="G5530" s="1" t="s">
        <v>29</v>
      </c>
      <c r="H5530" s="2">
        <v>45137.0</v>
      </c>
      <c r="J5530" s="3">
        <f t="shared" si="2"/>
        <v>4</v>
      </c>
      <c r="K5530" s="4">
        <f t="shared" si="3"/>
        <v>1.5</v>
      </c>
      <c r="L5530" s="4">
        <f t="shared" si="4"/>
        <v>6</v>
      </c>
      <c r="S5530" s="1" t="s">
        <v>5567</v>
      </c>
      <c r="T5530" s="4" t="str">
        <f t="shared" si="5"/>
        <v>Tea</v>
      </c>
      <c r="U5530" s="4" t="str">
        <f t="shared" si="6"/>
        <v>In-store</v>
      </c>
      <c r="V5530" s="4" t="str">
        <f t="shared" si="7"/>
        <v>Credit Card</v>
      </c>
      <c r="W5530" s="4">
        <f t="shared" ref="W5530:Y5530" si="5537">IF(OR(J5530 = "ERROR", J5530 = ""), "UNKNOWN", J5530)</f>
        <v>4</v>
      </c>
      <c r="X5530" s="4">
        <f t="shared" si="5537"/>
        <v>1.5</v>
      </c>
      <c r="Y5530" s="4">
        <f t="shared" si="5537"/>
        <v>6</v>
      </c>
      <c r="Z5530" s="5">
        <f t="shared" si="9"/>
        <v>45137</v>
      </c>
    </row>
    <row r="5531">
      <c r="A5531" s="1" t="s">
        <v>5568</v>
      </c>
      <c r="B5531" s="1" t="s">
        <v>36</v>
      </c>
      <c r="C5531" s="1" t="s">
        <v>25</v>
      </c>
      <c r="D5531" s="1">
        <v>5.0</v>
      </c>
      <c r="E5531" s="1">
        <v>20.0</v>
      </c>
      <c r="F5531" s="1" t="s">
        <v>28</v>
      </c>
      <c r="G5531" s="1" t="s">
        <v>30</v>
      </c>
      <c r="H5531" s="2">
        <v>45262.0</v>
      </c>
      <c r="J5531" s="3">
        <f t="shared" si="2"/>
        <v>4</v>
      </c>
      <c r="K5531" s="4">
        <f t="shared" si="3"/>
        <v>5</v>
      </c>
      <c r="L5531" s="4">
        <f t="shared" si="4"/>
        <v>20</v>
      </c>
      <c r="S5531" s="1" t="s">
        <v>5568</v>
      </c>
      <c r="T5531" s="4" t="str">
        <f t="shared" si="5"/>
        <v>Salad</v>
      </c>
      <c r="U5531" s="4" t="str">
        <f t="shared" si="6"/>
        <v>UNKNOWN</v>
      </c>
      <c r="V5531" s="4" t="str">
        <f t="shared" si="7"/>
        <v>Cash</v>
      </c>
      <c r="W5531" s="4">
        <f t="shared" ref="W5531:Y5531" si="5538">IF(OR(J5531 = "ERROR", J5531 = ""), "UNKNOWN", J5531)</f>
        <v>4</v>
      </c>
      <c r="X5531" s="4">
        <f t="shared" si="5538"/>
        <v>5</v>
      </c>
      <c r="Y5531" s="4">
        <f t="shared" si="5538"/>
        <v>20</v>
      </c>
      <c r="Z5531" s="5">
        <f t="shared" si="9"/>
        <v>45262</v>
      </c>
    </row>
    <row r="5532">
      <c r="A5532" s="1" t="s">
        <v>5569</v>
      </c>
      <c r="B5532" s="1" t="s">
        <v>55</v>
      </c>
      <c r="C5532" s="1">
        <v>1.0</v>
      </c>
      <c r="D5532" s="1">
        <v>3.0</v>
      </c>
      <c r="E5532" s="1">
        <v>3.0</v>
      </c>
      <c r="F5532" s="1" t="s">
        <v>39</v>
      </c>
      <c r="G5532" s="1" t="s">
        <v>29</v>
      </c>
      <c r="H5532" s="2">
        <v>44937.0</v>
      </c>
      <c r="J5532" s="3">
        <f t="shared" si="2"/>
        <v>1</v>
      </c>
      <c r="K5532" s="4">
        <f t="shared" si="3"/>
        <v>3</v>
      </c>
      <c r="L5532" s="4">
        <f t="shared" si="4"/>
        <v>3</v>
      </c>
      <c r="S5532" s="1" t="s">
        <v>5569</v>
      </c>
      <c r="T5532" s="4" t="str">
        <f t="shared" si="5"/>
        <v>Juice</v>
      </c>
      <c r="U5532" s="4" t="str">
        <f t="shared" si="6"/>
        <v>In-store</v>
      </c>
      <c r="V5532" s="4" t="str">
        <f t="shared" si="7"/>
        <v>Digital Wallet</v>
      </c>
      <c r="W5532" s="4">
        <f t="shared" ref="W5532:Y5532" si="5539">IF(OR(J5532 = "ERROR", J5532 = ""), "UNKNOWN", J5532)</f>
        <v>1</v>
      </c>
      <c r="X5532" s="4">
        <f t="shared" si="5539"/>
        <v>3</v>
      </c>
      <c r="Y5532" s="4">
        <f t="shared" si="5539"/>
        <v>3</v>
      </c>
      <c r="Z5532" s="5">
        <f t="shared" si="9"/>
        <v>44937</v>
      </c>
    </row>
    <row r="5533">
      <c r="A5533" s="1" t="s">
        <v>5570</v>
      </c>
      <c r="B5533" s="1" t="s">
        <v>81</v>
      </c>
      <c r="C5533" s="1" t="s">
        <v>30</v>
      </c>
      <c r="D5533" s="1">
        <v>1.5</v>
      </c>
      <c r="E5533" s="1">
        <v>1.5</v>
      </c>
      <c r="F5533" s="1" t="s">
        <v>23</v>
      </c>
      <c r="G5533" s="1" t="s">
        <v>24</v>
      </c>
      <c r="H5533" s="2">
        <v>45164.0</v>
      </c>
      <c r="J5533" s="3">
        <f t="shared" si="2"/>
        <v>1</v>
      </c>
      <c r="K5533" s="4">
        <f t="shared" si="3"/>
        <v>1.5</v>
      </c>
      <c r="L5533" s="4">
        <f t="shared" si="4"/>
        <v>1.5</v>
      </c>
      <c r="S5533" s="1" t="s">
        <v>5570</v>
      </c>
      <c r="T5533" s="4" t="str">
        <f t="shared" si="5"/>
        <v>Tea</v>
      </c>
      <c r="U5533" s="4" t="str">
        <f t="shared" si="6"/>
        <v>Takeaway</v>
      </c>
      <c r="V5533" s="4" t="str">
        <f t="shared" si="7"/>
        <v>Credit Card</v>
      </c>
      <c r="W5533" s="4">
        <f t="shared" ref="W5533:Y5533" si="5540">IF(OR(J5533 = "ERROR", J5533 = ""), "UNKNOWN", J5533)</f>
        <v>1</v>
      </c>
      <c r="X5533" s="4">
        <f t="shared" si="5540"/>
        <v>1.5</v>
      </c>
      <c r="Y5533" s="4">
        <f t="shared" si="5540"/>
        <v>1.5</v>
      </c>
      <c r="Z5533" s="5">
        <f t="shared" si="9"/>
        <v>45164</v>
      </c>
    </row>
    <row r="5534">
      <c r="A5534" s="1" t="s">
        <v>5571</v>
      </c>
      <c r="B5534" s="1" t="s">
        <v>32</v>
      </c>
      <c r="C5534" s="1">
        <v>5.0</v>
      </c>
      <c r="D5534" s="1">
        <v>1.0</v>
      </c>
      <c r="E5534" s="1" t="s">
        <v>30</v>
      </c>
      <c r="F5534" s="1" t="s">
        <v>28</v>
      </c>
      <c r="G5534" s="1" t="s">
        <v>24</v>
      </c>
      <c r="H5534" s="2">
        <v>45109.0</v>
      </c>
      <c r="J5534" s="3">
        <f t="shared" si="2"/>
        <v>5</v>
      </c>
      <c r="K5534" s="4">
        <f t="shared" si="3"/>
        <v>1</v>
      </c>
      <c r="L5534" s="4">
        <f t="shared" si="4"/>
        <v>5</v>
      </c>
      <c r="S5534" s="1" t="s">
        <v>5571</v>
      </c>
      <c r="T5534" s="4" t="str">
        <f t="shared" si="5"/>
        <v>Cookie</v>
      </c>
      <c r="U5534" s="4" t="str">
        <f t="shared" si="6"/>
        <v>Takeaway</v>
      </c>
      <c r="V5534" s="4" t="str">
        <f t="shared" si="7"/>
        <v>Cash</v>
      </c>
      <c r="W5534" s="4">
        <f t="shared" ref="W5534:Y5534" si="5541">IF(OR(J5534 = "ERROR", J5534 = ""), "UNKNOWN", J5534)</f>
        <v>5</v>
      </c>
      <c r="X5534" s="4">
        <f t="shared" si="5541"/>
        <v>1</v>
      </c>
      <c r="Y5534" s="4">
        <f t="shared" si="5541"/>
        <v>5</v>
      </c>
      <c r="Z5534" s="5">
        <f t="shared" si="9"/>
        <v>45109</v>
      </c>
    </row>
    <row r="5535">
      <c r="A5535" s="1" t="s">
        <v>5572</v>
      </c>
      <c r="B5535" s="1" t="s">
        <v>41</v>
      </c>
      <c r="C5535" s="1" t="s">
        <v>30</v>
      </c>
      <c r="D5535" s="1">
        <v>4.0</v>
      </c>
      <c r="E5535" s="1">
        <v>12.0</v>
      </c>
      <c r="F5535" s="1" t="s">
        <v>28</v>
      </c>
      <c r="G5535" s="1" t="s">
        <v>29</v>
      </c>
      <c r="J5535" s="3">
        <f t="shared" si="2"/>
        <v>3</v>
      </c>
      <c r="K5535" s="4">
        <f t="shared" si="3"/>
        <v>4</v>
      </c>
      <c r="L5535" s="4">
        <f t="shared" si="4"/>
        <v>12</v>
      </c>
      <c r="S5535" s="1" t="s">
        <v>5572</v>
      </c>
      <c r="T5535" s="4" t="str">
        <f t="shared" si="5"/>
        <v>Smoothie</v>
      </c>
      <c r="U5535" s="4" t="str">
        <f t="shared" si="6"/>
        <v>In-store</v>
      </c>
      <c r="V5535" s="4" t="str">
        <f t="shared" si="7"/>
        <v>Cash</v>
      </c>
      <c r="W5535" s="4">
        <f t="shared" ref="W5535:Y5535" si="5542">IF(OR(J5535 = "ERROR", J5535 = ""), "UNKNOWN", J5535)</f>
        <v>3</v>
      </c>
      <c r="X5535" s="4">
        <f t="shared" si="5542"/>
        <v>4</v>
      </c>
      <c r="Y5535" s="4">
        <f t="shared" si="5542"/>
        <v>12</v>
      </c>
      <c r="Z5535" s="4" t="str">
        <f t="shared" si="9"/>
        <v>UNKNOWN</v>
      </c>
    </row>
    <row r="5536">
      <c r="A5536" s="1" t="s">
        <v>5573</v>
      </c>
      <c r="B5536" s="1" t="s">
        <v>44</v>
      </c>
      <c r="C5536" s="1">
        <v>1.0</v>
      </c>
      <c r="D5536" s="1">
        <v>4.0</v>
      </c>
      <c r="E5536" s="1">
        <v>4.0</v>
      </c>
      <c r="F5536" s="1" t="s">
        <v>39</v>
      </c>
      <c r="G5536" s="1" t="s">
        <v>24</v>
      </c>
      <c r="H5536" s="6">
        <v>45276.0</v>
      </c>
      <c r="J5536" s="3">
        <f t="shared" si="2"/>
        <v>1</v>
      </c>
      <c r="K5536" s="4">
        <f t="shared" si="3"/>
        <v>4</v>
      </c>
      <c r="L5536" s="4">
        <f t="shared" si="4"/>
        <v>4</v>
      </c>
      <c r="S5536" s="1" t="s">
        <v>5573</v>
      </c>
      <c r="T5536" s="4" t="str">
        <f t="shared" si="5"/>
        <v>Sandwich</v>
      </c>
      <c r="U5536" s="4" t="str">
        <f t="shared" si="6"/>
        <v>Takeaway</v>
      </c>
      <c r="V5536" s="4" t="str">
        <f t="shared" si="7"/>
        <v>Digital Wallet</v>
      </c>
      <c r="W5536" s="4">
        <f t="shared" ref="W5536:Y5536" si="5543">IF(OR(J5536 = "ERROR", J5536 = ""), "UNKNOWN", J5536)</f>
        <v>1</v>
      </c>
      <c r="X5536" s="4">
        <f t="shared" si="5543"/>
        <v>4</v>
      </c>
      <c r="Y5536" s="4">
        <f t="shared" si="5543"/>
        <v>4</v>
      </c>
      <c r="Z5536" s="7">
        <f t="shared" si="9"/>
        <v>45276</v>
      </c>
    </row>
    <row r="5537">
      <c r="A5537" s="1" t="s">
        <v>5574</v>
      </c>
      <c r="B5537" s="1" t="s">
        <v>22</v>
      </c>
      <c r="C5537" s="1">
        <v>4.0</v>
      </c>
      <c r="D5537" s="1">
        <v>2.0</v>
      </c>
      <c r="E5537" s="1">
        <v>8.0</v>
      </c>
      <c r="F5537" s="1" t="s">
        <v>39</v>
      </c>
      <c r="G5537" s="1" t="s">
        <v>29</v>
      </c>
      <c r="H5537" s="2">
        <v>45045.0</v>
      </c>
      <c r="J5537" s="3">
        <f t="shared" si="2"/>
        <v>4</v>
      </c>
      <c r="K5537" s="4">
        <f t="shared" si="3"/>
        <v>2</v>
      </c>
      <c r="L5537" s="4">
        <f t="shared" si="4"/>
        <v>8</v>
      </c>
      <c r="S5537" s="1" t="s">
        <v>5574</v>
      </c>
      <c r="T5537" s="4" t="str">
        <f t="shared" si="5"/>
        <v>Coffee</v>
      </c>
      <c r="U5537" s="4" t="str">
        <f t="shared" si="6"/>
        <v>In-store</v>
      </c>
      <c r="V5537" s="4" t="str">
        <f t="shared" si="7"/>
        <v>Digital Wallet</v>
      </c>
      <c r="W5537" s="4">
        <f t="shared" ref="W5537:Y5537" si="5544">IF(OR(J5537 = "ERROR", J5537 = ""), "UNKNOWN", J5537)</f>
        <v>4</v>
      </c>
      <c r="X5537" s="4">
        <f t="shared" si="5544"/>
        <v>2</v>
      </c>
      <c r="Y5537" s="4">
        <f t="shared" si="5544"/>
        <v>8</v>
      </c>
      <c r="Z5537" s="5">
        <f t="shared" si="9"/>
        <v>45045</v>
      </c>
    </row>
    <row r="5538">
      <c r="A5538" s="1" t="s">
        <v>5575</v>
      </c>
      <c r="B5538" s="1" t="s">
        <v>22</v>
      </c>
      <c r="C5538" s="1">
        <v>5.0</v>
      </c>
      <c r="D5538" s="1">
        <v>2.0</v>
      </c>
      <c r="E5538" s="1">
        <v>10.0</v>
      </c>
      <c r="F5538" s="1" t="s">
        <v>39</v>
      </c>
      <c r="G5538" s="1" t="s">
        <v>24</v>
      </c>
      <c r="H5538" s="2">
        <v>44988.0</v>
      </c>
      <c r="J5538" s="3">
        <f t="shared" si="2"/>
        <v>5</v>
      </c>
      <c r="K5538" s="4">
        <f t="shared" si="3"/>
        <v>2</v>
      </c>
      <c r="L5538" s="4">
        <f t="shared" si="4"/>
        <v>10</v>
      </c>
      <c r="S5538" s="1" t="s">
        <v>5575</v>
      </c>
      <c r="T5538" s="4" t="str">
        <f t="shared" si="5"/>
        <v>Coffee</v>
      </c>
      <c r="U5538" s="4" t="str">
        <f t="shared" si="6"/>
        <v>Takeaway</v>
      </c>
      <c r="V5538" s="4" t="str">
        <f t="shared" si="7"/>
        <v>Digital Wallet</v>
      </c>
      <c r="W5538" s="4">
        <f t="shared" ref="W5538:Y5538" si="5545">IF(OR(J5538 = "ERROR", J5538 = ""), "UNKNOWN", J5538)</f>
        <v>5</v>
      </c>
      <c r="X5538" s="4">
        <f t="shared" si="5545"/>
        <v>2</v>
      </c>
      <c r="Y5538" s="4">
        <f t="shared" si="5545"/>
        <v>10</v>
      </c>
      <c r="Z5538" s="5">
        <f t="shared" si="9"/>
        <v>44988</v>
      </c>
    </row>
    <row r="5539">
      <c r="A5539" s="1" t="s">
        <v>5576</v>
      </c>
      <c r="C5539" s="1">
        <v>4.0</v>
      </c>
      <c r="D5539" s="1">
        <v>1.0</v>
      </c>
      <c r="E5539" s="1">
        <v>4.0</v>
      </c>
      <c r="F5539" s="1" t="s">
        <v>39</v>
      </c>
      <c r="G5539" s="1" t="s">
        <v>29</v>
      </c>
      <c r="H5539" s="2">
        <v>45160.0</v>
      </c>
      <c r="J5539" s="3">
        <f t="shared" si="2"/>
        <v>4</v>
      </c>
      <c r="K5539" s="4">
        <f t="shared" si="3"/>
        <v>1</v>
      </c>
      <c r="L5539" s="4">
        <f t="shared" si="4"/>
        <v>4</v>
      </c>
      <c r="S5539" s="1" t="s">
        <v>5576</v>
      </c>
      <c r="T5539" s="4" t="str">
        <f t="shared" si="5"/>
        <v>UNKNOWN</v>
      </c>
      <c r="U5539" s="4" t="str">
        <f t="shared" si="6"/>
        <v>In-store</v>
      </c>
      <c r="V5539" s="4" t="str">
        <f t="shared" si="7"/>
        <v>Digital Wallet</v>
      </c>
      <c r="W5539" s="4">
        <f t="shared" ref="W5539:Y5539" si="5546">IF(OR(J5539 = "ERROR", J5539 = ""), "UNKNOWN", J5539)</f>
        <v>4</v>
      </c>
      <c r="X5539" s="4">
        <f t="shared" si="5546"/>
        <v>1</v>
      </c>
      <c r="Y5539" s="4">
        <f t="shared" si="5546"/>
        <v>4</v>
      </c>
      <c r="Z5539" s="5">
        <f t="shared" si="9"/>
        <v>45160</v>
      </c>
    </row>
    <row r="5540">
      <c r="A5540" s="1" t="s">
        <v>5577</v>
      </c>
      <c r="B5540" s="1" t="s">
        <v>81</v>
      </c>
      <c r="C5540" s="1">
        <v>2.0</v>
      </c>
      <c r="D5540" s="1">
        <v>1.5</v>
      </c>
      <c r="E5540" s="1">
        <v>3.0</v>
      </c>
      <c r="F5540" s="1" t="s">
        <v>39</v>
      </c>
      <c r="G5540" s="1" t="s">
        <v>29</v>
      </c>
      <c r="H5540" s="2">
        <v>45101.0</v>
      </c>
      <c r="J5540" s="3">
        <f t="shared" si="2"/>
        <v>2</v>
      </c>
      <c r="K5540" s="4">
        <f t="shared" si="3"/>
        <v>1.5</v>
      </c>
      <c r="L5540" s="4">
        <f t="shared" si="4"/>
        <v>3</v>
      </c>
      <c r="S5540" s="1" t="s">
        <v>5577</v>
      </c>
      <c r="T5540" s="4" t="str">
        <f t="shared" si="5"/>
        <v>Tea</v>
      </c>
      <c r="U5540" s="4" t="str">
        <f t="shared" si="6"/>
        <v>In-store</v>
      </c>
      <c r="V5540" s="4" t="str">
        <f t="shared" si="7"/>
        <v>Digital Wallet</v>
      </c>
      <c r="W5540" s="4">
        <f t="shared" ref="W5540:Y5540" si="5547">IF(OR(J5540 = "ERROR", J5540 = ""), "UNKNOWN", J5540)</f>
        <v>2</v>
      </c>
      <c r="X5540" s="4">
        <f t="shared" si="5547"/>
        <v>1.5</v>
      </c>
      <c r="Y5540" s="4">
        <f t="shared" si="5547"/>
        <v>3</v>
      </c>
      <c r="Z5540" s="5">
        <f t="shared" si="9"/>
        <v>45101</v>
      </c>
    </row>
    <row r="5541">
      <c r="A5541" s="1" t="s">
        <v>5578</v>
      </c>
      <c r="B5541" s="1" t="s">
        <v>44</v>
      </c>
      <c r="C5541" s="1">
        <v>4.0</v>
      </c>
      <c r="D5541" s="1" t="s">
        <v>30</v>
      </c>
      <c r="E5541" s="1">
        <v>16.0</v>
      </c>
      <c r="F5541" s="1" t="s">
        <v>39</v>
      </c>
      <c r="H5541" s="2">
        <v>45090.0</v>
      </c>
      <c r="J5541" s="3">
        <f t="shared" si="2"/>
        <v>4</v>
      </c>
      <c r="K5541" s="4">
        <f t="shared" si="3"/>
        <v>4</v>
      </c>
      <c r="L5541" s="4">
        <f t="shared" si="4"/>
        <v>16</v>
      </c>
      <c r="S5541" s="1" t="s">
        <v>5578</v>
      </c>
      <c r="T5541" s="4" t="str">
        <f t="shared" si="5"/>
        <v>Sandwich</v>
      </c>
      <c r="U5541" s="4" t="str">
        <f t="shared" si="6"/>
        <v>UNKNOWN</v>
      </c>
      <c r="V5541" s="4" t="str">
        <f t="shared" si="7"/>
        <v>Digital Wallet</v>
      </c>
      <c r="W5541" s="4">
        <f t="shared" ref="W5541:Y5541" si="5548">IF(OR(J5541 = "ERROR", J5541 = ""), "UNKNOWN", J5541)</f>
        <v>4</v>
      </c>
      <c r="X5541" s="4">
        <f t="shared" si="5548"/>
        <v>4</v>
      </c>
      <c r="Y5541" s="4">
        <f t="shared" si="5548"/>
        <v>16</v>
      </c>
      <c r="Z5541" s="5">
        <f t="shared" si="9"/>
        <v>45090</v>
      </c>
    </row>
    <row r="5542">
      <c r="A5542" s="1" t="s">
        <v>5579</v>
      </c>
      <c r="B5542" s="1" t="s">
        <v>27</v>
      </c>
      <c r="C5542" s="1">
        <v>2.0</v>
      </c>
      <c r="D5542" s="1">
        <v>3.0</v>
      </c>
      <c r="E5542" s="1">
        <v>6.0</v>
      </c>
      <c r="F5542" s="1" t="s">
        <v>23</v>
      </c>
      <c r="H5542" s="2">
        <v>45165.0</v>
      </c>
      <c r="J5542" s="3">
        <f t="shared" si="2"/>
        <v>2</v>
      </c>
      <c r="K5542" s="4">
        <f t="shared" si="3"/>
        <v>3</v>
      </c>
      <c r="L5542" s="4">
        <f t="shared" si="4"/>
        <v>6</v>
      </c>
      <c r="S5542" s="1" t="s">
        <v>5579</v>
      </c>
      <c r="T5542" s="4" t="str">
        <f t="shared" si="5"/>
        <v>Cake</v>
      </c>
      <c r="U5542" s="4" t="str">
        <f t="shared" si="6"/>
        <v>UNKNOWN</v>
      </c>
      <c r="V5542" s="4" t="str">
        <f t="shared" si="7"/>
        <v>Credit Card</v>
      </c>
      <c r="W5542" s="4">
        <f t="shared" ref="W5542:Y5542" si="5549">IF(OR(J5542 = "ERROR", J5542 = ""), "UNKNOWN", J5542)</f>
        <v>2</v>
      </c>
      <c r="X5542" s="4">
        <f t="shared" si="5549"/>
        <v>3</v>
      </c>
      <c r="Y5542" s="4">
        <f t="shared" si="5549"/>
        <v>6</v>
      </c>
      <c r="Z5542" s="5">
        <f t="shared" si="9"/>
        <v>45165</v>
      </c>
    </row>
    <row r="5543">
      <c r="A5543" s="1" t="s">
        <v>5580</v>
      </c>
      <c r="B5543" s="1" t="s">
        <v>81</v>
      </c>
      <c r="C5543" s="1">
        <v>4.0</v>
      </c>
      <c r="D5543" s="1">
        <v>1.5</v>
      </c>
      <c r="E5543" s="1">
        <v>6.0</v>
      </c>
      <c r="H5543" s="2">
        <v>45191.0</v>
      </c>
      <c r="J5543" s="3">
        <f t="shared" si="2"/>
        <v>4</v>
      </c>
      <c r="K5543" s="4">
        <f t="shared" si="3"/>
        <v>1.5</v>
      </c>
      <c r="L5543" s="4">
        <f t="shared" si="4"/>
        <v>6</v>
      </c>
      <c r="S5543" s="1" t="s">
        <v>5580</v>
      </c>
      <c r="T5543" s="4" t="str">
        <f t="shared" si="5"/>
        <v>Tea</v>
      </c>
      <c r="U5543" s="4" t="str">
        <f t="shared" si="6"/>
        <v>UNKNOWN</v>
      </c>
      <c r="V5543" s="4" t="str">
        <f t="shared" si="7"/>
        <v>UNKNOWN</v>
      </c>
      <c r="W5543" s="4">
        <f t="shared" ref="W5543:Y5543" si="5550">IF(OR(J5543 = "ERROR", J5543 = ""), "UNKNOWN", J5543)</f>
        <v>4</v>
      </c>
      <c r="X5543" s="4">
        <f t="shared" si="5550"/>
        <v>1.5</v>
      </c>
      <c r="Y5543" s="4">
        <f t="shared" si="5550"/>
        <v>6</v>
      </c>
      <c r="Z5543" s="5">
        <f t="shared" si="9"/>
        <v>45191</v>
      </c>
    </row>
    <row r="5544">
      <c r="A5544" s="1" t="s">
        <v>5581</v>
      </c>
      <c r="B5544" s="1" t="s">
        <v>41</v>
      </c>
      <c r="C5544" s="1">
        <v>1.0</v>
      </c>
      <c r="D5544" s="1">
        <v>4.0</v>
      </c>
      <c r="E5544" s="1">
        <v>4.0</v>
      </c>
      <c r="F5544" s="1" t="s">
        <v>25</v>
      </c>
      <c r="H5544" s="2">
        <v>44983.0</v>
      </c>
      <c r="J5544" s="3">
        <f t="shared" si="2"/>
        <v>1</v>
      </c>
      <c r="K5544" s="4">
        <f t="shared" si="3"/>
        <v>4</v>
      </c>
      <c r="L5544" s="4">
        <f t="shared" si="4"/>
        <v>4</v>
      </c>
      <c r="S5544" s="1" t="s">
        <v>5581</v>
      </c>
      <c r="T5544" s="4" t="str">
        <f t="shared" si="5"/>
        <v>Smoothie</v>
      </c>
      <c r="U5544" s="4" t="str">
        <f t="shared" si="6"/>
        <v>UNKNOWN</v>
      </c>
      <c r="V5544" s="4" t="str">
        <f t="shared" si="7"/>
        <v>UNKNOWN</v>
      </c>
      <c r="W5544" s="4">
        <f t="shared" ref="W5544:Y5544" si="5551">IF(OR(J5544 = "ERROR", J5544 = ""), "UNKNOWN", J5544)</f>
        <v>1</v>
      </c>
      <c r="X5544" s="4">
        <f t="shared" si="5551"/>
        <v>4</v>
      </c>
      <c r="Y5544" s="4">
        <f t="shared" si="5551"/>
        <v>4</v>
      </c>
      <c r="Z5544" s="5">
        <f t="shared" si="9"/>
        <v>44983</v>
      </c>
    </row>
    <row r="5545">
      <c r="A5545" s="1" t="s">
        <v>5582</v>
      </c>
      <c r="B5545" s="1" t="s">
        <v>27</v>
      </c>
      <c r="C5545" s="1">
        <v>1.0</v>
      </c>
      <c r="D5545" s="1">
        <v>3.0</v>
      </c>
      <c r="E5545" s="1">
        <v>3.0</v>
      </c>
      <c r="F5545" s="1" t="s">
        <v>28</v>
      </c>
      <c r="G5545" s="1" t="s">
        <v>30</v>
      </c>
      <c r="H5545" s="6">
        <v>45272.0</v>
      </c>
      <c r="J5545" s="3">
        <f t="shared" si="2"/>
        <v>1</v>
      </c>
      <c r="K5545" s="4">
        <f t="shared" si="3"/>
        <v>3</v>
      </c>
      <c r="L5545" s="4">
        <f t="shared" si="4"/>
        <v>3</v>
      </c>
      <c r="S5545" s="1" t="s">
        <v>5582</v>
      </c>
      <c r="T5545" s="4" t="str">
        <f t="shared" si="5"/>
        <v>Cake</v>
      </c>
      <c r="U5545" s="4" t="str">
        <f t="shared" si="6"/>
        <v>UNKNOWN</v>
      </c>
      <c r="V5545" s="4" t="str">
        <f t="shared" si="7"/>
        <v>Cash</v>
      </c>
      <c r="W5545" s="4">
        <f t="shared" ref="W5545:Y5545" si="5552">IF(OR(J5545 = "ERROR", J5545 = ""), "UNKNOWN", J5545)</f>
        <v>1</v>
      </c>
      <c r="X5545" s="4">
        <f t="shared" si="5552"/>
        <v>3</v>
      </c>
      <c r="Y5545" s="4">
        <f t="shared" si="5552"/>
        <v>3</v>
      </c>
      <c r="Z5545" s="7">
        <f t="shared" si="9"/>
        <v>45272</v>
      </c>
    </row>
    <row r="5546">
      <c r="A5546" s="1" t="s">
        <v>5583</v>
      </c>
      <c r="B5546" s="1" t="s">
        <v>32</v>
      </c>
      <c r="C5546" s="1">
        <v>3.0</v>
      </c>
      <c r="D5546" s="1">
        <v>1.0</v>
      </c>
      <c r="E5546" s="1">
        <v>3.0</v>
      </c>
      <c r="F5546" s="1" t="s">
        <v>28</v>
      </c>
      <c r="G5546" s="1" t="s">
        <v>24</v>
      </c>
      <c r="H5546" s="2">
        <v>45153.0</v>
      </c>
      <c r="J5546" s="3">
        <f t="shared" si="2"/>
        <v>3</v>
      </c>
      <c r="K5546" s="4">
        <f t="shared" si="3"/>
        <v>1</v>
      </c>
      <c r="L5546" s="4">
        <f t="shared" si="4"/>
        <v>3</v>
      </c>
      <c r="S5546" s="1" t="s">
        <v>5583</v>
      </c>
      <c r="T5546" s="4" t="str">
        <f t="shared" si="5"/>
        <v>Cookie</v>
      </c>
      <c r="U5546" s="4" t="str">
        <f t="shared" si="6"/>
        <v>Takeaway</v>
      </c>
      <c r="V5546" s="4" t="str">
        <f t="shared" si="7"/>
        <v>Cash</v>
      </c>
      <c r="W5546" s="4">
        <f t="shared" ref="W5546:Y5546" si="5553">IF(OR(J5546 = "ERROR", J5546 = ""), "UNKNOWN", J5546)</f>
        <v>3</v>
      </c>
      <c r="X5546" s="4">
        <f t="shared" si="5553"/>
        <v>1</v>
      </c>
      <c r="Y5546" s="4">
        <f t="shared" si="5553"/>
        <v>3</v>
      </c>
      <c r="Z5546" s="5">
        <f t="shared" si="9"/>
        <v>45153</v>
      </c>
    </row>
    <row r="5547">
      <c r="A5547" s="1" t="s">
        <v>5584</v>
      </c>
      <c r="B5547" s="1" t="s">
        <v>81</v>
      </c>
      <c r="C5547" s="1">
        <v>3.0</v>
      </c>
      <c r="D5547" s="1">
        <v>1.5</v>
      </c>
      <c r="E5547" s="1">
        <v>4.5</v>
      </c>
      <c r="H5547" s="2">
        <v>45022.0</v>
      </c>
      <c r="J5547" s="3">
        <f t="shared" si="2"/>
        <v>3</v>
      </c>
      <c r="K5547" s="4">
        <f t="shared" si="3"/>
        <v>1.5</v>
      </c>
      <c r="L5547" s="4">
        <f t="shared" si="4"/>
        <v>4.5</v>
      </c>
      <c r="S5547" s="1" t="s">
        <v>5584</v>
      </c>
      <c r="T5547" s="4" t="str">
        <f t="shared" si="5"/>
        <v>Tea</v>
      </c>
      <c r="U5547" s="4" t="str">
        <f t="shared" si="6"/>
        <v>UNKNOWN</v>
      </c>
      <c r="V5547" s="4" t="str">
        <f t="shared" si="7"/>
        <v>UNKNOWN</v>
      </c>
      <c r="W5547" s="4">
        <f t="shared" ref="W5547:Y5547" si="5554">IF(OR(J5547 = "ERROR", J5547 = ""), "UNKNOWN", J5547)</f>
        <v>3</v>
      </c>
      <c r="X5547" s="4">
        <f t="shared" si="5554"/>
        <v>1.5</v>
      </c>
      <c r="Y5547" s="4">
        <f t="shared" si="5554"/>
        <v>4.5</v>
      </c>
      <c r="Z5547" s="5">
        <f t="shared" si="9"/>
        <v>45022</v>
      </c>
    </row>
    <row r="5548">
      <c r="A5548" s="1" t="s">
        <v>5585</v>
      </c>
      <c r="B5548" s="1" t="s">
        <v>41</v>
      </c>
      <c r="C5548" s="1">
        <v>4.0</v>
      </c>
      <c r="D5548" s="1">
        <v>4.0</v>
      </c>
      <c r="E5548" s="1">
        <v>16.0</v>
      </c>
      <c r="F5548" s="1" t="s">
        <v>28</v>
      </c>
      <c r="H5548" s="6">
        <v>45219.0</v>
      </c>
      <c r="J5548" s="3">
        <f t="shared" si="2"/>
        <v>4</v>
      </c>
      <c r="K5548" s="4">
        <f t="shared" si="3"/>
        <v>4</v>
      </c>
      <c r="L5548" s="4">
        <f t="shared" si="4"/>
        <v>16</v>
      </c>
      <c r="S5548" s="1" t="s">
        <v>5585</v>
      </c>
      <c r="T5548" s="4" t="str">
        <f t="shared" si="5"/>
        <v>Smoothie</v>
      </c>
      <c r="U5548" s="4" t="str">
        <f t="shared" si="6"/>
        <v>UNKNOWN</v>
      </c>
      <c r="V5548" s="4" t="str">
        <f t="shared" si="7"/>
        <v>Cash</v>
      </c>
      <c r="W5548" s="4">
        <f t="shared" ref="W5548:Y5548" si="5555">IF(OR(J5548 = "ERROR", J5548 = ""), "UNKNOWN", J5548)</f>
        <v>4</v>
      </c>
      <c r="X5548" s="4">
        <f t="shared" si="5555"/>
        <v>4</v>
      </c>
      <c r="Y5548" s="4">
        <f t="shared" si="5555"/>
        <v>16</v>
      </c>
      <c r="Z5548" s="7">
        <f t="shared" si="9"/>
        <v>45219</v>
      </c>
    </row>
    <row r="5549">
      <c r="A5549" s="1" t="s">
        <v>5586</v>
      </c>
      <c r="B5549" s="1" t="s">
        <v>32</v>
      </c>
      <c r="C5549" s="1">
        <v>5.0</v>
      </c>
      <c r="D5549" s="1">
        <v>1.0</v>
      </c>
      <c r="E5549" s="1">
        <v>5.0</v>
      </c>
      <c r="F5549" s="1" t="s">
        <v>30</v>
      </c>
      <c r="H5549" s="2">
        <v>45057.0</v>
      </c>
      <c r="J5549" s="3">
        <f t="shared" si="2"/>
        <v>5</v>
      </c>
      <c r="K5549" s="4">
        <f t="shared" si="3"/>
        <v>1</v>
      </c>
      <c r="L5549" s="4">
        <f t="shared" si="4"/>
        <v>5</v>
      </c>
      <c r="S5549" s="1" t="s">
        <v>5586</v>
      </c>
      <c r="T5549" s="4" t="str">
        <f t="shared" si="5"/>
        <v>Cookie</v>
      </c>
      <c r="U5549" s="4" t="str">
        <f t="shared" si="6"/>
        <v>UNKNOWN</v>
      </c>
      <c r="V5549" s="4" t="str">
        <f t="shared" si="7"/>
        <v>UNKNOWN</v>
      </c>
      <c r="W5549" s="4">
        <f t="shared" ref="W5549:Y5549" si="5556">IF(OR(J5549 = "ERROR", J5549 = ""), "UNKNOWN", J5549)</f>
        <v>5</v>
      </c>
      <c r="X5549" s="4">
        <f t="shared" si="5556"/>
        <v>1</v>
      </c>
      <c r="Y5549" s="4">
        <f t="shared" si="5556"/>
        <v>5</v>
      </c>
      <c r="Z5549" s="5">
        <f t="shared" si="9"/>
        <v>45057</v>
      </c>
    </row>
    <row r="5550">
      <c r="A5550" s="1" t="s">
        <v>5587</v>
      </c>
      <c r="B5550" s="1" t="s">
        <v>81</v>
      </c>
      <c r="C5550" s="1">
        <v>1.0</v>
      </c>
      <c r="D5550" s="1">
        <v>1.5</v>
      </c>
      <c r="E5550" s="1">
        <v>1.5</v>
      </c>
      <c r="F5550" s="1" t="s">
        <v>28</v>
      </c>
      <c r="H5550" s="2">
        <v>45207.0</v>
      </c>
      <c r="J5550" s="3">
        <f t="shared" si="2"/>
        <v>1</v>
      </c>
      <c r="K5550" s="4">
        <f t="shared" si="3"/>
        <v>1.5</v>
      </c>
      <c r="L5550" s="4">
        <f t="shared" si="4"/>
        <v>1.5</v>
      </c>
      <c r="S5550" s="1" t="s">
        <v>5587</v>
      </c>
      <c r="T5550" s="4" t="str">
        <f t="shared" si="5"/>
        <v>Tea</v>
      </c>
      <c r="U5550" s="4" t="str">
        <f t="shared" si="6"/>
        <v>UNKNOWN</v>
      </c>
      <c r="V5550" s="4" t="str">
        <f t="shared" si="7"/>
        <v>Cash</v>
      </c>
      <c r="W5550" s="4">
        <f t="shared" ref="W5550:Y5550" si="5557">IF(OR(J5550 = "ERROR", J5550 = ""), "UNKNOWN", J5550)</f>
        <v>1</v>
      </c>
      <c r="X5550" s="4">
        <f t="shared" si="5557"/>
        <v>1.5</v>
      </c>
      <c r="Y5550" s="4">
        <f t="shared" si="5557"/>
        <v>1.5</v>
      </c>
      <c r="Z5550" s="5">
        <f t="shared" si="9"/>
        <v>45207</v>
      </c>
    </row>
    <row r="5551">
      <c r="A5551" s="1" t="s">
        <v>5588</v>
      </c>
      <c r="B5551" s="1" t="s">
        <v>36</v>
      </c>
      <c r="C5551" s="1">
        <v>5.0</v>
      </c>
      <c r="D5551" s="1">
        <v>5.0</v>
      </c>
      <c r="E5551" s="1">
        <v>25.0</v>
      </c>
      <c r="F5551" s="1" t="s">
        <v>28</v>
      </c>
      <c r="G5551" s="1" t="s">
        <v>30</v>
      </c>
      <c r="H5551" s="2">
        <v>45147.0</v>
      </c>
      <c r="J5551" s="3">
        <f t="shared" si="2"/>
        <v>5</v>
      </c>
      <c r="K5551" s="4">
        <f t="shared" si="3"/>
        <v>5</v>
      </c>
      <c r="L5551" s="4">
        <f t="shared" si="4"/>
        <v>25</v>
      </c>
      <c r="S5551" s="1" t="s">
        <v>5588</v>
      </c>
      <c r="T5551" s="4" t="str">
        <f t="shared" si="5"/>
        <v>Salad</v>
      </c>
      <c r="U5551" s="4" t="str">
        <f t="shared" si="6"/>
        <v>UNKNOWN</v>
      </c>
      <c r="V5551" s="4" t="str">
        <f t="shared" si="7"/>
        <v>Cash</v>
      </c>
      <c r="W5551" s="4">
        <f t="shared" ref="W5551:Y5551" si="5558">IF(OR(J5551 = "ERROR", J5551 = ""), "UNKNOWN", J5551)</f>
        <v>5</v>
      </c>
      <c r="X5551" s="4">
        <f t="shared" si="5558"/>
        <v>5</v>
      </c>
      <c r="Y5551" s="4">
        <f t="shared" si="5558"/>
        <v>25</v>
      </c>
      <c r="Z5551" s="5">
        <f t="shared" si="9"/>
        <v>45147</v>
      </c>
    </row>
    <row r="5552">
      <c r="A5552" s="1" t="s">
        <v>5589</v>
      </c>
      <c r="B5552" s="1" t="s">
        <v>30</v>
      </c>
      <c r="C5552" s="1">
        <v>4.0</v>
      </c>
      <c r="D5552" s="1">
        <v>4.0</v>
      </c>
      <c r="E5552" s="1">
        <v>16.0</v>
      </c>
      <c r="F5552" s="1" t="s">
        <v>23</v>
      </c>
      <c r="H5552" s="2">
        <v>45086.0</v>
      </c>
      <c r="J5552" s="3">
        <f t="shared" si="2"/>
        <v>4</v>
      </c>
      <c r="K5552" s="4">
        <f t="shared" si="3"/>
        <v>4</v>
      </c>
      <c r="L5552" s="4">
        <f t="shared" si="4"/>
        <v>16</v>
      </c>
      <c r="S5552" s="1" t="s">
        <v>5589</v>
      </c>
      <c r="T5552" s="4" t="str">
        <f t="shared" si="5"/>
        <v>UNKNOWN</v>
      </c>
      <c r="U5552" s="4" t="str">
        <f t="shared" si="6"/>
        <v>UNKNOWN</v>
      </c>
      <c r="V5552" s="4" t="str">
        <f t="shared" si="7"/>
        <v>Credit Card</v>
      </c>
      <c r="W5552" s="4">
        <f t="shared" ref="W5552:Y5552" si="5559">IF(OR(J5552 = "ERROR", J5552 = ""), "UNKNOWN", J5552)</f>
        <v>4</v>
      </c>
      <c r="X5552" s="4">
        <f t="shared" si="5559"/>
        <v>4</v>
      </c>
      <c r="Y5552" s="4">
        <f t="shared" si="5559"/>
        <v>16</v>
      </c>
      <c r="Z5552" s="5">
        <f t="shared" si="9"/>
        <v>45086</v>
      </c>
    </row>
    <row r="5553">
      <c r="A5553" s="1" t="s">
        <v>5590</v>
      </c>
      <c r="C5553" s="1">
        <v>3.0</v>
      </c>
      <c r="D5553" s="1">
        <v>5.0</v>
      </c>
      <c r="E5553" s="1">
        <v>15.0</v>
      </c>
      <c r="G5553" s="1" t="s">
        <v>29</v>
      </c>
      <c r="H5553" s="2">
        <v>44938.0</v>
      </c>
      <c r="J5553" s="3">
        <f t="shared" si="2"/>
        <v>3</v>
      </c>
      <c r="K5553" s="4">
        <f t="shared" si="3"/>
        <v>5</v>
      </c>
      <c r="L5553" s="4">
        <f t="shared" si="4"/>
        <v>15</v>
      </c>
      <c r="S5553" s="1" t="s">
        <v>5590</v>
      </c>
      <c r="T5553" s="4" t="str">
        <f t="shared" si="5"/>
        <v>UNKNOWN</v>
      </c>
      <c r="U5553" s="4" t="str">
        <f t="shared" si="6"/>
        <v>In-store</v>
      </c>
      <c r="V5553" s="4" t="str">
        <f t="shared" si="7"/>
        <v>UNKNOWN</v>
      </c>
      <c r="W5553" s="4">
        <f t="shared" ref="W5553:Y5553" si="5560">IF(OR(J5553 = "ERROR", J5553 = ""), "UNKNOWN", J5553)</f>
        <v>3</v>
      </c>
      <c r="X5553" s="4">
        <f t="shared" si="5560"/>
        <v>5</v>
      </c>
      <c r="Y5553" s="4">
        <f t="shared" si="5560"/>
        <v>15</v>
      </c>
      <c r="Z5553" s="5">
        <f t="shared" si="9"/>
        <v>44938</v>
      </c>
    </row>
    <row r="5554">
      <c r="A5554" s="1" t="s">
        <v>5591</v>
      </c>
      <c r="B5554" s="1" t="s">
        <v>44</v>
      </c>
      <c r="C5554" s="1">
        <v>5.0</v>
      </c>
      <c r="D5554" s="1">
        <v>4.0</v>
      </c>
      <c r="E5554" s="1">
        <v>20.0</v>
      </c>
      <c r="F5554" s="1" t="s">
        <v>39</v>
      </c>
      <c r="H5554" s="2">
        <v>45098.0</v>
      </c>
      <c r="J5554" s="3">
        <f t="shared" si="2"/>
        <v>5</v>
      </c>
      <c r="K5554" s="4">
        <f t="shared" si="3"/>
        <v>4</v>
      </c>
      <c r="L5554" s="4">
        <f t="shared" si="4"/>
        <v>20</v>
      </c>
      <c r="S5554" s="1" t="s">
        <v>5591</v>
      </c>
      <c r="T5554" s="4" t="str">
        <f t="shared" si="5"/>
        <v>Sandwich</v>
      </c>
      <c r="U5554" s="4" t="str">
        <f t="shared" si="6"/>
        <v>UNKNOWN</v>
      </c>
      <c r="V5554" s="4" t="str">
        <f t="shared" si="7"/>
        <v>Digital Wallet</v>
      </c>
      <c r="W5554" s="4">
        <f t="shared" ref="W5554:Y5554" si="5561">IF(OR(J5554 = "ERROR", J5554 = ""), "UNKNOWN", J5554)</f>
        <v>5</v>
      </c>
      <c r="X5554" s="4">
        <f t="shared" si="5561"/>
        <v>4</v>
      </c>
      <c r="Y5554" s="4">
        <f t="shared" si="5561"/>
        <v>20</v>
      </c>
      <c r="Z5554" s="5">
        <f t="shared" si="9"/>
        <v>45098</v>
      </c>
    </row>
    <row r="5555">
      <c r="A5555" s="1" t="s">
        <v>5592</v>
      </c>
      <c r="B5555" s="1" t="s">
        <v>22</v>
      </c>
      <c r="C5555" s="1">
        <v>2.0</v>
      </c>
      <c r="D5555" s="1" t="s">
        <v>30</v>
      </c>
      <c r="E5555" s="1">
        <v>4.0</v>
      </c>
      <c r="F5555" s="1" t="s">
        <v>23</v>
      </c>
      <c r="G5555" s="1" t="s">
        <v>29</v>
      </c>
      <c r="H5555" s="2">
        <v>45234.0</v>
      </c>
      <c r="J5555" s="3">
        <f t="shared" si="2"/>
        <v>2</v>
      </c>
      <c r="K5555" s="4">
        <f t="shared" si="3"/>
        <v>2</v>
      </c>
      <c r="L5555" s="4">
        <f t="shared" si="4"/>
        <v>4</v>
      </c>
      <c r="S5555" s="1" t="s">
        <v>5592</v>
      </c>
      <c r="T5555" s="4" t="str">
        <f t="shared" si="5"/>
        <v>Coffee</v>
      </c>
      <c r="U5555" s="4" t="str">
        <f t="shared" si="6"/>
        <v>In-store</v>
      </c>
      <c r="V5555" s="4" t="str">
        <f t="shared" si="7"/>
        <v>Credit Card</v>
      </c>
      <c r="W5555" s="4">
        <f t="shared" ref="W5555:Y5555" si="5562">IF(OR(J5555 = "ERROR", J5555 = ""), "UNKNOWN", J5555)</f>
        <v>2</v>
      </c>
      <c r="X5555" s="4">
        <f t="shared" si="5562"/>
        <v>2</v>
      </c>
      <c r="Y5555" s="4">
        <f t="shared" si="5562"/>
        <v>4</v>
      </c>
      <c r="Z5555" s="5">
        <f t="shared" si="9"/>
        <v>45234</v>
      </c>
    </row>
    <row r="5556">
      <c r="A5556" s="1" t="s">
        <v>5593</v>
      </c>
      <c r="B5556" s="1" t="s">
        <v>22</v>
      </c>
      <c r="C5556" s="1">
        <v>5.0</v>
      </c>
      <c r="D5556" s="1">
        <v>2.0</v>
      </c>
      <c r="E5556" s="1">
        <v>10.0</v>
      </c>
      <c r="F5556" s="1" t="s">
        <v>28</v>
      </c>
      <c r="G5556" s="1" t="s">
        <v>24</v>
      </c>
      <c r="H5556" s="2">
        <v>45128.0</v>
      </c>
      <c r="J5556" s="3">
        <f t="shared" si="2"/>
        <v>5</v>
      </c>
      <c r="K5556" s="4">
        <f t="shared" si="3"/>
        <v>2</v>
      </c>
      <c r="L5556" s="4">
        <f t="shared" si="4"/>
        <v>10</v>
      </c>
      <c r="S5556" s="1" t="s">
        <v>5593</v>
      </c>
      <c r="T5556" s="4" t="str">
        <f t="shared" si="5"/>
        <v>Coffee</v>
      </c>
      <c r="U5556" s="4" t="str">
        <f t="shared" si="6"/>
        <v>Takeaway</v>
      </c>
      <c r="V5556" s="4" t="str">
        <f t="shared" si="7"/>
        <v>Cash</v>
      </c>
      <c r="W5556" s="4">
        <f t="shared" ref="W5556:Y5556" si="5563">IF(OR(J5556 = "ERROR", J5556 = ""), "UNKNOWN", J5556)</f>
        <v>5</v>
      </c>
      <c r="X5556" s="4">
        <f t="shared" si="5563"/>
        <v>2</v>
      </c>
      <c r="Y5556" s="4">
        <f t="shared" si="5563"/>
        <v>10</v>
      </c>
      <c r="Z5556" s="5">
        <f t="shared" si="9"/>
        <v>45128</v>
      </c>
    </row>
    <row r="5557">
      <c r="A5557" s="1" t="s">
        <v>5594</v>
      </c>
      <c r="B5557" s="1" t="s">
        <v>32</v>
      </c>
      <c r="C5557" s="1">
        <v>2.0</v>
      </c>
      <c r="D5557" s="1">
        <v>1.0</v>
      </c>
      <c r="E5557" s="1">
        <v>2.0</v>
      </c>
      <c r="F5557" s="1" t="s">
        <v>30</v>
      </c>
      <c r="H5557" s="2">
        <v>45103.0</v>
      </c>
      <c r="J5557" s="3">
        <f t="shared" si="2"/>
        <v>2</v>
      </c>
      <c r="K5557" s="4">
        <f t="shared" si="3"/>
        <v>1</v>
      </c>
      <c r="L5557" s="4">
        <f t="shared" si="4"/>
        <v>2</v>
      </c>
      <c r="S5557" s="1" t="s">
        <v>5594</v>
      </c>
      <c r="T5557" s="4" t="str">
        <f t="shared" si="5"/>
        <v>Cookie</v>
      </c>
      <c r="U5557" s="4" t="str">
        <f t="shared" si="6"/>
        <v>UNKNOWN</v>
      </c>
      <c r="V5557" s="4" t="str">
        <f t="shared" si="7"/>
        <v>UNKNOWN</v>
      </c>
      <c r="W5557" s="4">
        <f t="shared" ref="W5557:Y5557" si="5564">IF(OR(J5557 = "ERROR", J5557 = ""), "UNKNOWN", J5557)</f>
        <v>2</v>
      </c>
      <c r="X5557" s="4">
        <f t="shared" si="5564"/>
        <v>1</v>
      </c>
      <c r="Y5557" s="4">
        <f t="shared" si="5564"/>
        <v>2</v>
      </c>
      <c r="Z5557" s="5">
        <f t="shared" si="9"/>
        <v>45103</v>
      </c>
    </row>
    <row r="5558">
      <c r="A5558" s="1" t="s">
        <v>5595</v>
      </c>
      <c r="B5558" s="1" t="s">
        <v>41</v>
      </c>
      <c r="C5558" s="1">
        <v>5.0</v>
      </c>
      <c r="D5558" s="1">
        <v>4.0</v>
      </c>
      <c r="E5558" s="1">
        <v>20.0</v>
      </c>
      <c r="F5558" s="1" t="s">
        <v>23</v>
      </c>
      <c r="G5558" s="1" t="s">
        <v>24</v>
      </c>
      <c r="H5558" s="6">
        <v>45248.0</v>
      </c>
      <c r="J5558" s="3">
        <f t="shared" si="2"/>
        <v>5</v>
      </c>
      <c r="K5558" s="4">
        <f t="shared" si="3"/>
        <v>4</v>
      </c>
      <c r="L5558" s="4">
        <f t="shared" si="4"/>
        <v>20</v>
      </c>
      <c r="S5558" s="1" t="s">
        <v>5595</v>
      </c>
      <c r="T5558" s="4" t="str">
        <f t="shared" si="5"/>
        <v>Smoothie</v>
      </c>
      <c r="U5558" s="4" t="str">
        <f t="shared" si="6"/>
        <v>Takeaway</v>
      </c>
      <c r="V5558" s="4" t="str">
        <f t="shared" si="7"/>
        <v>Credit Card</v>
      </c>
      <c r="W5558" s="4">
        <f t="shared" ref="W5558:Y5558" si="5565">IF(OR(J5558 = "ERROR", J5558 = ""), "UNKNOWN", J5558)</f>
        <v>5</v>
      </c>
      <c r="X5558" s="4">
        <f t="shared" si="5565"/>
        <v>4</v>
      </c>
      <c r="Y5558" s="4">
        <f t="shared" si="5565"/>
        <v>20</v>
      </c>
      <c r="Z5558" s="7">
        <f t="shared" si="9"/>
        <v>45248</v>
      </c>
    </row>
    <row r="5559">
      <c r="A5559" s="1" t="s">
        <v>5596</v>
      </c>
      <c r="B5559" s="1" t="s">
        <v>32</v>
      </c>
      <c r="C5559" s="1">
        <v>4.0</v>
      </c>
      <c r="D5559" s="1">
        <v>1.0</v>
      </c>
      <c r="E5559" s="1">
        <v>4.0</v>
      </c>
      <c r="F5559" s="1" t="s">
        <v>28</v>
      </c>
      <c r="G5559" s="1" t="s">
        <v>29</v>
      </c>
      <c r="H5559" s="2">
        <v>45089.0</v>
      </c>
      <c r="J5559" s="3">
        <f t="shared" si="2"/>
        <v>4</v>
      </c>
      <c r="K5559" s="4">
        <f t="shared" si="3"/>
        <v>1</v>
      </c>
      <c r="L5559" s="4">
        <f t="shared" si="4"/>
        <v>4</v>
      </c>
      <c r="S5559" s="1" t="s">
        <v>5596</v>
      </c>
      <c r="T5559" s="4" t="str">
        <f t="shared" si="5"/>
        <v>Cookie</v>
      </c>
      <c r="U5559" s="4" t="str">
        <f t="shared" si="6"/>
        <v>In-store</v>
      </c>
      <c r="V5559" s="4" t="str">
        <f t="shared" si="7"/>
        <v>Cash</v>
      </c>
      <c r="W5559" s="4">
        <f t="shared" ref="W5559:Y5559" si="5566">IF(OR(J5559 = "ERROR", J5559 = ""), "UNKNOWN", J5559)</f>
        <v>4</v>
      </c>
      <c r="X5559" s="4">
        <f t="shared" si="5566"/>
        <v>1</v>
      </c>
      <c r="Y5559" s="4">
        <f t="shared" si="5566"/>
        <v>4</v>
      </c>
      <c r="Z5559" s="5">
        <f t="shared" si="9"/>
        <v>45089</v>
      </c>
    </row>
    <row r="5560">
      <c r="A5560" s="1" t="s">
        <v>5597</v>
      </c>
      <c r="B5560" s="1" t="s">
        <v>27</v>
      </c>
      <c r="C5560" s="1">
        <v>3.0</v>
      </c>
      <c r="D5560" s="1">
        <v>3.0</v>
      </c>
      <c r="E5560" s="1">
        <v>9.0</v>
      </c>
      <c r="F5560" s="1" t="s">
        <v>30</v>
      </c>
      <c r="G5560" s="1" t="s">
        <v>29</v>
      </c>
      <c r="H5560" s="2">
        <v>45085.0</v>
      </c>
      <c r="J5560" s="3">
        <f t="shared" si="2"/>
        <v>3</v>
      </c>
      <c r="K5560" s="4">
        <f t="shared" si="3"/>
        <v>3</v>
      </c>
      <c r="L5560" s="4">
        <f t="shared" si="4"/>
        <v>9</v>
      </c>
      <c r="S5560" s="1" t="s">
        <v>5597</v>
      </c>
      <c r="T5560" s="4" t="str">
        <f t="shared" si="5"/>
        <v>Cake</v>
      </c>
      <c r="U5560" s="4" t="str">
        <f t="shared" si="6"/>
        <v>In-store</v>
      </c>
      <c r="V5560" s="4" t="str">
        <f t="shared" si="7"/>
        <v>UNKNOWN</v>
      </c>
      <c r="W5560" s="4">
        <f t="shared" ref="W5560:Y5560" si="5567">IF(OR(J5560 = "ERROR", J5560 = ""), "UNKNOWN", J5560)</f>
        <v>3</v>
      </c>
      <c r="X5560" s="4">
        <f t="shared" si="5567"/>
        <v>3</v>
      </c>
      <c r="Y5560" s="4">
        <f t="shared" si="5567"/>
        <v>9</v>
      </c>
      <c r="Z5560" s="5">
        <f t="shared" si="9"/>
        <v>45085</v>
      </c>
    </row>
    <row r="5561">
      <c r="A5561" s="1" t="s">
        <v>5598</v>
      </c>
      <c r="B5561" s="1" t="s">
        <v>22</v>
      </c>
      <c r="C5561" s="1">
        <v>1.0</v>
      </c>
      <c r="D5561" s="1">
        <v>2.0</v>
      </c>
      <c r="E5561" s="1">
        <v>2.0</v>
      </c>
      <c r="F5561" s="1" t="s">
        <v>28</v>
      </c>
      <c r="G5561" s="1" t="s">
        <v>24</v>
      </c>
      <c r="H5561" s="2">
        <v>45017.0</v>
      </c>
      <c r="J5561" s="3">
        <f t="shared" si="2"/>
        <v>1</v>
      </c>
      <c r="K5561" s="4">
        <f t="shared" si="3"/>
        <v>2</v>
      </c>
      <c r="L5561" s="4">
        <f t="shared" si="4"/>
        <v>2</v>
      </c>
      <c r="S5561" s="1" t="s">
        <v>5598</v>
      </c>
      <c r="T5561" s="4" t="str">
        <f t="shared" si="5"/>
        <v>Coffee</v>
      </c>
      <c r="U5561" s="4" t="str">
        <f t="shared" si="6"/>
        <v>Takeaway</v>
      </c>
      <c r="V5561" s="4" t="str">
        <f t="shared" si="7"/>
        <v>Cash</v>
      </c>
      <c r="W5561" s="4">
        <f t="shared" ref="W5561:Y5561" si="5568">IF(OR(J5561 = "ERROR", J5561 = ""), "UNKNOWN", J5561)</f>
        <v>1</v>
      </c>
      <c r="X5561" s="4">
        <f t="shared" si="5568"/>
        <v>2</v>
      </c>
      <c r="Y5561" s="4">
        <f t="shared" si="5568"/>
        <v>2</v>
      </c>
      <c r="Z5561" s="5">
        <f t="shared" si="9"/>
        <v>45017</v>
      </c>
    </row>
    <row r="5562">
      <c r="A5562" s="1" t="s">
        <v>5599</v>
      </c>
      <c r="B5562" s="1" t="s">
        <v>41</v>
      </c>
      <c r="C5562" s="1">
        <v>4.0</v>
      </c>
      <c r="D5562" s="1">
        <v>4.0</v>
      </c>
      <c r="E5562" s="1">
        <v>16.0</v>
      </c>
      <c r="F5562" s="1" t="s">
        <v>28</v>
      </c>
      <c r="H5562" s="2">
        <v>45188.0</v>
      </c>
      <c r="J5562" s="3">
        <f t="shared" si="2"/>
        <v>4</v>
      </c>
      <c r="K5562" s="4">
        <f t="shared" si="3"/>
        <v>4</v>
      </c>
      <c r="L5562" s="4">
        <f t="shared" si="4"/>
        <v>16</v>
      </c>
      <c r="S5562" s="1" t="s">
        <v>5599</v>
      </c>
      <c r="T5562" s="4" t="str">
        <f t="shared" si="5"/>
        <v>Smoothie</v>
      </c>
      <c r="U5562" s="4" t="str">
        <f t="shared" si="6"/>
        <v>UNKNOWN</v>
      </c>
      <c r="V5562" s="4" t="str">
        <f t="shared" si="7"/>
        <v>Cash</v>
      </c>
      <c r="W5562" s="4">
        <f t="shared" ref="W5562:Y5562" si="5569">IF(OR(J5562 = "ERROR", J5562 = ""), "UNKNOWN", J5562)</f>
        <v>4</v>
      </c>
      <c r="X5562" s="4">
        <f t="shared" si="5569"/>
        <v>4</v>
      </c>
      <c r="Y5562" s="4">
        <f t="shared" si="5569"/>
        <v>16</v>
      </c>
      <c r="Z5562" s="5">
        <f t="shared" si="9"/>
        <v>45188</v>
      </c>
    </row>
    <row r="5563">
      <c r="A5563" s="1" t="s">
        <v>5600</v>
      </c>
      <c r="B5563" s="1" t="s">
        <v>27</v>
      </c>
      <c r="C5563" s="1">
        <v>5.0</v>
      </c>
      <c r="D5563" s="1">
        <v>3.0</v>
      </c>
      <c r="E5563" s="1">
        <v>15.0</v>
      </c>
      <c r="H5563" s="6">
        <v>45244.0</v>
      </c>
      <c r="J5563" s="3">
        <f t="shared" si="2"/>
        <v>5</v>
      </c>
      <c r="K5563" s="4">
        <f t="shared" si="3"/>
        <v>3</v>
      </c>
      <c r="L5563" s="4">
        <f t="shared" si="4"/>
        <v>15</v>
      </c>
      <c r="S5563" s="1" t="s">
        <v>5600</v>
      </c>
      <c r="T5563" s="4" t="str">
        <f t="shared" si="5"/>
        <v>Cake</v>
      </c>
      <c r="U5563" s="4" t="str">
        <f t="shared" si="6"/>
        <v>UNKNOWN</v>
      </c>
      <c r="V5563" s="4" t="str">
        <f t="shared" si="7"/>
        <v>UNKNOWN</v>
      </c>
      <c r="W5563" s="4">
        <f t="shared" ref="W5563:Y5563" si="5570">IF(OR(J5563 = "ERROR", J5563 = ""), "UNKNOWN", J5563)</f>
        <v>5</v>
      </c>
      <c r="X5563" s="4">
        <f t="shared" si="5570"/>
        <v>3</v>
      </c>
      <c r="Y5563" s="4">
        <f t="shared" si="5570"/>
        <v>15</v>
      </c>
      <c r="Z5563" s="7">
        <f t="shared" si="9"/>
        <v>45244</v>
      </c>
    </row>
    <row r="5564">
      <c r="A5564" s="1" t="s">
        <v>5601</v>
      </c>
      <c r="B5564" s="1" t="s">
        <v>44</v>
      </c>
      <c r="C5564" s="1">
        <v>2.0</v>
      </c>
      <c r="D5564" s="1">
        <v>4.0</v>
      </c>
      <c r="E5564" s="1">
        <v>8.0</v>
      </c>
      <c r="F5564" s="1" t="s">
        <v>28</v>
      </c>
      <c r="G5564" s="1" t="s">
        <v>29</v>
      </c>
      <c r="H5564" s="2">
        <v>45123.0</v>
      </c>
      <c r="J5564" s="3">
        <f t="shared" si="2"/>
        <v>2</v>
      </c>
      <c r="K5564" s="4">
        <f t="shared" si="3"/>
        <v>4</v>
      </c>
      <c r="L5564" s="4">
        <f t="shared" si="4"/>
        <v>8</v>
      </c>
      <c r="S5564" s="1" t="s">
        <v>5601</v>
      </c>
      <c r="T5564" s="4" t="str">
        <f t="shared" si="5"/>
        <v>Sandwich</v>
      </c>
      <c r="U5564" s="4" t="str">
        <f t="shared" si="6"/>
        <v>In-store</v>
      </c>
      <c r="V5564" s="4" t="str">
        <f t="shared" si="7"/>
        <v>Cash</v>
      </c>
      <c r="W5564" s="4">
        <f t="shared" ref="W5564:Y5564" si="5571">IF(OR(J5564 = "ERROR", J5564 = ""), "UNKNOWN", J5564)</f>
        <v>2</v>
      </c>
      <c r="X5564" s="4">
        <f t="shared" si="5571"/>
        <v>4</v>
      </c>
      <c r="Y5564" s="4">
        <f t="shared" si="5571"/>
        <v>8</v>
      </c>
      <c r="Z5564" s="5">
        <f t="shared" si="9"/>
        <v>45123</v>
      </c>
    </row>
    <row r="5565">
      <c r="A5565" s="1" t="s">
        <v>5602</v>
      </c>
      <c r="B5565" s="1" t="s">
        <v>55</v>
      </c>
      <c r="C5565" s="1">
        <v>5.0</v>
      </c>
      <c r="D5565" s="1">
        <v>3.0</v>
      </c>
      <c r="E5565" s="1">
        <v>15.0</v>
      </c>
      <c r="F5565" s="1" t="s">
        <v>23</v>
      </c>
      <c r="H5565" s="6">
        <v>45242.0</v>
      </c>
      <c r="J5565" s="3">
        <f t="shared" si="2"/>
        <v>5</v>
      </c>
      <c r="K5565" s="4">
        <f t="shared" si="3"/>
        <v>3</v>
      </c>
      <c r="L5565" s="4">
        <f t="shared" si="4"/>
        <v>15</v>
      </c>
      <c r="S5565" s="1" t="s">
        <v>5602</v>
      </c>
      <c r="T5565" s="4" t="str">
        <f t="shared" si="5"/>
        <v>Juice</v>
      </c>
      <c r="U5565" s="4" t="str">
        <f t="shared" si="6"/>
        <v>UNKNOWN</v>
      </c>
      <c r="V5565" s="4" t="str">
        <f t="shared" si="7"/>
        <v>Credit Card</v>
      </c>
      <c r="W5565" s="4">
        <f t="shared" ref="W5565:Y5565" si="5572">IF(OR(J5565 = "ERROR", J5565 = ""), "UNKNOWN", J5565)</f>
        <v>5</v>
      </c>
      <c r="X5565" s="4">
        <f t="shared" si="5572"/>
        <v>3</v>
      </c>
      <c r="Y5565" s="4">
        <f t="shared" si="5572"/>
        <v>15</v>
      </c>
      <c r="Z5565" s="7">
        <f t="shared" si="9"/>
        <v>45242</v>
      </c>
    </row>
    <row r="5566">
      <c r="A5566" s="1" t="s">
        <v>5603</v>
      </c>
      <c r="B5566" s="1" t="s">
        <v>44</v>
      </c>
      <c r="C5566" s="1">
        <v>3.0</v>
      </c>
      <c r="D5566" s="1">
        <v>4.0</v>
      </c>
      <c r="E5566" s="1">
        <v>12.0</v>
      </c>
      <c r="G5566" s="1" t="s">
        <v>29</v>
      </c>
      <c r="H5566" s="2">
        <v>45026.0</v>
      </c>
      <c r="J5566" s="3">
        <f t="shared" si="2"/>
        <v>3</v>
      </c>
      <c r="K5566" s="4">
        <f t="shared" si="3"/>
        <v>4</v>
      </c>
      <c r="L5566" s="4">
        <f t="shared" si="4"/>
        <v>12</v>
      </c>
      <c r="S5566" s="1" t="s">
        <v>5603</v>
      </c>
      <c r="T5566" s="4" t="str">
        <f t="shared" si="5"/>
        <v>Sandwich</v>
      </c>
      <c r="U5566" s="4" t="str">
        <f t="shared" si="6"/>
        <v>In-store</v>
      </c>
      <c r="V5566" s="4" t="str">
        <f t="shared" si="7"/>
        <v>UNKNOWN</v>
      </c>
      <c r="W5566" s="4">
        <f t="shared" ref="W5566:Y5566" si="5573">IF(OR(J5566 = "ERROR", J5566 = ""), "UNKNOWN", J5566)</f>
        <v>3</v>
      </c>
      <c r="X5566" s="4">
        <f t="shared" si="5573"/>
        <v>4</v>
      </c>
      <c r="Y5566" s="4">
        <f t="shared" si="5573"/>
        <v>12</v>
      </c>
      <c r="Z5566" s="5">
        <f t="shared" si="9"/>
        <v>45026</v>
      </c>
    </row>
    <row r="5567">
      <c r="A5567" s="1" t="s">
        <v>5604</v>
      </c>
      <c r="B5567" s="1" t="s">
        <v>32</v>
      </c>
      <c r="C5567" s="1">
        <v>5.0</v>
      </c>
      <c r="D5567" s="1">
        <v>1.0</v>
      </c>
      <c r="E5567" s="1">
        <v>5.0</v>
      </c>
      <c r="F5567" s="1" t="s">
        <v>28</v>
      </c>
      <c r="G5567" s="1" t="s">
        <v>25</v>
      </c>
      <c r="H5567" s="2">
        <v>45197.0</v>
      </c>
      <c r="J5567" s="3">
        <f t="shared" si="2"/>
        <v>5</v>
      </c>
      <c r="K5567" s="4">
        <f t="shared" si="3"/>
        <v>1</v>
      </c>
      <c r="L5567" s="4">
        <f t="shared" si="4"/>
        <v>5</v>
      </c>
      <c r="S5567" s="1" t="s">
        <v>5604</v>
      </c>
      <c r="T5567" s="4" t="str">
        <f t="shared" si="5"/>
        <v>Cookie</v>
      </c>
      <c r="U5567" s="4" t="str">
        <f t="shared" si="6"/>
        <v>UNKNOWN</v>
      </c>
      <c r="V5567" s="4" t="str">
        <f t="shared" si="7"/>
        <v>Cash</v>
      </c>
      <c r="W5567" s="4">
        <f t="shared" ref="W5567:Y5567" si="5574">IF(OR(J5567 = "ERROR", J5567 = ""), "UNKNOWN", J5567)</f>
        <v>5</v>
      </c>
      <c r="X5567" s="4">
        <f t="shared" si="5574"/>
        <v>1</v>
      </c>
      <c r="Y5567" s="4">
        <f t="shared" si="5574"/>
        <v>5</v>
      </c>
      <c r="Z5567" s="5">
        <f t="shared" si="9"/>
        <v>45197</v>
      </c>
    </row>
    <row r="5568">
      <c r="A5568" s="1" t="s">
        <v>5605</v>
      </c>
      <c r="B5568" s="1" t="s">
        <v>32</v>
      </c>
      <c r="C5568" s="1">
        <v>4.0</v>
      </c>
      <c r="D5568" s="1">
        <v>1.0</v>
      </c>
      <c r="E5568" s="1">
        <v>4.0</v>
      </c>
      <c r="F5568" s="1" t="s">
        <v>23</v>
      </c>
      <c r="G5568" s="1" t="s">
        <v>24</v>
      </c>
      <c r="H5568" s="2">
        <v>45200.0</v>
      </c>
      <c r="J5568" s="3">
        <f t="shared" si="2"/>
        <v>4</v>
      </c>
      <c r="K5568" s="4">
        <f t="shared" si="3"/>
        <v>1</v>
      </c>
      <c r="L5568" s="4">
        <f t="shared" si="4"/>
        <v>4</v>
      </c>
      <c r="S5568" s="1" t="s">
        <v>5605</v>
      </c>
      <c r="T5568" s="4" t="str">
        <f t="shared" si="5"/>
        <v>Cookie</v>
      </c>
      <c r="U5568" s="4" t="str">
        <f t="shared" si="6"/>
        <v>Takeaway</v>
      </c>
      <c r="V5568" s="4" t="str">
        <f t="shared" si="7"/>
        <v>Credit Card</v>
      </c>
      <c r="W5568" s="4">
        <f t="shared" ref="W5568:Y5568" si="5575">IF(OR(J5568 = "ERROR", J5568 = ""), "UNKNOWN", J5568)</f>
        <v>4</v>
      </c>
      <c r="X5568" s="4">
        <f t="shared" si="5575"/>
        <v>1</v>
      </c>
      <c r="Y5568" s="4">
        <f t="shared" si="5575"/>
        <v>4</v>
      </c>
      <c r="Z5568" s="5">
        <f t="shared" si="9"/>
        <v>45200</v>
      </c>
    </row>
    <row r="5569">
      <c r="A5569" s="1" t="s">
        <v>5606</v>
      </c>
      <c r="B5569" s="1" t="s">
        <v>36</v>
      </c>
      <c r="C5569" s="1" t="s">
        <v>30</v>
      </c>
      <c r="D5569" s="1">
        <v>5.0</v>
      </c>
      <c r="E5569" s="1">
        <v>10.0</v>
      </c>
      <c r="G5569" s="1" t="s">
        <v>24</v>
      </c>
      <c r="H5569" s="2">
        <v>45024.0</v>
      </c>
      <c r="J5569" s="3">
        <f t="shared" si="2"/>
        <v>2</v>
      </c>
      <c r="K5569" s="4">
        <f t="shared" si="3"/>
        <v>5</v>
      </c>
      <c r="L5569" s="4">
        <f t="shared" si="4"/>
        <v>10</v>
      </c>
      <c r="S5569" s="1" t="s">
        <v>5606</v>
      </c>
      <c r="T5569" s="4" t="str">
        <f t="shared" si="5"/>
        <v>Salad</v>
      </c>
      <c r="U5569" s="4" t="str">
        <f t="shared" si="6"/>
        <v>Takeaway</v>
      </c>
      <c r="V5569" s="4" t="str">
        <f t="shared" si="7"/>
        <v>UNKNOWN</v>
      </c>
      <c r="W5569" s="4">
        <f t="shared" ref="W5569:Y5569" si="5576">IF(OR(J5569 = "ERROR", J5569 = ""), "UNKNOWN", J5569)</f>
        <v>2</v>
      </c>
      <c r="X5569" s="4">
        <f t="shared" si="5576"/>
        <v>5</v>
      </c>
      <c r="Y5569" s="4">
        <f t="shared" si="5576"/>
        <v>10</v>
      </c>
      <c r="Z5569" s="5">
        <f t="shared" si="9"/>
        <v>45024</v>
      </c>
    </row>
    <row r="5570">
      <c r="A5570" s="1" t="s">
        <v>5607</v>
      </c>
      <c r="B5570" s="1" t="s">
        <v>55</v>
      </c>
      <c r="D5570" s="1">
        <v>3.0</v>
      </c>
      <c r="E5570" s="1">
        <v>9.0</v>
      </c>
      <c r="F5570" s="1" t="s">
        <v>23</v>
      </c>
      <c r="H5570" s="2">
        <v>45204.0</v>
      </c>
      <c r="J5570" s="3">
        <f t="shared" si="2"/>
        <v>3</v>
      </c>
      <c r="K5570" s="4">
        <f t="shared" si="3"/>
        <v>3</v>
      </c>
      <c r="L5570" s="4">
        <f t="shared" si="4"/>
        <v>9</v>
      </c>
      <c r="S5570" s="1" t="s">
        <v>5607</v>
      </c>
      <c r="T5570" s="4" t="str">
        <f t="shared" si="5"/>
        <v>Juice</v>
      </c>
      <c r="U5570" s="4" t="str">
        <f t="shared" si="6"/>
        <v>UNKNOWN</v>
      </c>
      <c r="V5570" s="4" t="str">
        <f t="shared" si="7"/>
        <v>Credit Card</v>
      </c>
      <c r="W5570" s="4">
        <f t="shared" ref="W5570:Y5570" si="5577">IF(OR(J5570 = "ERROR", J5570 = ""), "UNKNOWN", J5570)</f>
        <v>3</v>
      </c>
      <c r="X5570" s="4">
        <f t="shared" si="5577"/>
        <v>3</v>
      </c>
      <c r="Y5570" s="4">
        <f t="shared" si="5577"/>
        <v>9</v>
      </c>
      <c r="Z5570" s="5">
        <f t="shared" si="9"/>
        <v>45204</v>
      </c>
    </row>
    <row r="5571">
      <c r="A5571" s="1" t="s">
        <v>5608</v>
      </c>
      <c r="B5571" s="1" t="s">
        <v>32</v>
      </c>
      <c r="C5571" s="1">
        <v>5.0</v>
      </c>
      <c r="D5571" s="1">
        <v>1.0</v>
      </c>
      <c r="E5571" s="1">
        <v>5.0</v>
      </c>
      <c r="F5571" s="1" t="s">
        <v>23</v>
      </c>
      <c r="G5571" s="1" t="s">
        <v>24</v>
      </c>
      <c r="H5571" s="2">
        <v>45195.0</v>
      </c>
      <c r="J5571" s="3">
        <f t="shared" si="2"/>
        <v>5</v>
      </c>
      <c r="K5571" s="4">
        <f t="shared" si="3"/>
        <v>1</v>
      </c>
      <c r="L5571" s="4">
        <f t="shared" si="4"/>
        <v>5</v>
      </c>
      <c r="S5571" s="1" t="s">
        <v>5608</v>
      </c>
      <c r="T5571" s="4" t="str">
        <f t="shared" si="5"/>
        <v>Cookie</v>
      </c>
      <c r="U5571" s="4" t="str">
        <f t="shared" si="6"/>
        <v>Takeaway</v>
      </c>
      <c r="V5571" s="4" t="str">
        <f t="shared" si="7"/>
        <v>Credit Card</v>
      </c>
      <c r="W5571" s="4">
        <f t="shared" ref="W5571:Y5571" si="5578">IF(OR(J5571 = "ERROR", J5571 = ""), "UNKNOWN", J5571)</f>
        <v>5</v>
      </c>
      <c r="X5571" s="4">
        <f t="shared" si="5578"/>
        <v>1</v>
      </c>
      <c r="Y5571" s="4">
        <f t="shared" si="5578"/>
        <v>5</v>
      </c>
      <c r="Z5571" s="5">
        <f t="shared" si="9"/>
        <v>45195</v>
      </c>
    </row>
    <row r="5572">
      <c r="A5572" s="1" t="s">
        <v>5609</v>
      </c>
      <c r="B5572" s="1" t="s">
        <v>30</v>
      </c>
      <c r="C5572" s="1">
        <v>4.0</v>
      </c>
      <c r="D5572" s="1">
        <v>1.0</v>
      </c>
      <c r="E5572" s="1">
        <v>4.0</v>
      </c>
      <c r="F5572" s="1" t="s">
        <v>28</v>
      </c>
      <c r="G5572" s="1" t="s">
        <v>24</v>
      </c>
      <c r="H5572" s="6">
        <v>45248.0</v>
      </c>
      <c r="J5572" s="3">
        <f t="shared" si="2"/>
        <v>4</v>
      </c>
      <c r="K5572" s="4">
        <f t="shared" si="3"/>
        <v>1</v>
      </c>
      <c r="L5572" s="4">
        <f t="shared" si="4"/>
        <v>4</v>
      </c>
      <c r="S5572" s="1" t="s">
        <v>5609</v>
      </c>
      <c r="T5572" s="4" t="str">
        <f t="shared" si="5"/>
        <v>UNKNOWN</v>
      </c>
      <c r="U5572" s="4" t="str">
        <f t="shared" si="6"/>
        <v>Takeaway</v>
      </c>
      <c r="V5572" s="4" t="str">
        <f t="shared" si="7"/>
        <v>Cash</v>
      </c>
      <c r="W5572" s="4">
        <f t="shared" ref="W5572:Y5572" si="5579">IF(OR(J5572 = "ERROR", J5572 = ""), "UNKNOWN", J5572)</f>
        <v>4</v>
      </c>
      <c r="X5572" s="4">
        <f t="shared" si="5579"/>
        <v>1</v>
      </c>
      <c r="Y5572" s="4">
        <f t="shared" si="5579"/>
        <v>4</v>
      </c>
      <c r="Z5572" s="7">
        <f t="shared" si="9"/>
        <v>45248</v>
      </c>
    </row>
    <row r="5573">
      <c r="A5573" s="1" t="s">
        <v>5610</v>
      </c>
      <c r="B5573" s="1" t="s">
        <v>32</v>
      </c>
      <c r="C5573" s="1">
        <v>1.0</v>
      </c>
      <c r="D5573" s="1">
        <v>1.0</v>
      </c>
      <c r="E5573" s="1">
        <v>1.0</v>
      </c>
      <c r="F5573" s="1" t="s">
        <v>28</v>
      </c>
      <c r="G5573" s="1" t="s">
        <v>29</v>
      </c>
      <c r="H5573" s="2">
        <v>45147.0</v>
      </c>
      <c r="J5573" s="3">
        <f t="shared" si="2"/>
        <v>1</v>
      </c>
      <c r="K5573" s="4">
        <f t="shared" si="3"/>
        <v>1</v>
      </c>
      <c r="L5573" s="4">
        <f t="shared" si="4"/>
        <v>1</v>
      </c>
      <c r="S5573" s="1" t="s">
        <v>5610</v>
      </c>
      <c r="T5573" s="4" t="str">
        <f t="shared" si="5"/>
        <v>Cookie</v>
      </c>
      <c r="U5573" s="4" t="str">
        <f t="shared" si="6"/>
        <v>In-store</v>
      </c>
      <c r="V5573" s="4" t="str">
        <f t="shared" si="7"/>
        <v>Cash</v>
      </c>
      <c r="W5573" s="4">
        <f t="shared" ref="W5573:Y5573" si="5580">IF(OR(J5573 = "ERROR", J5573 = ""), "UNKNOWN", J5573)</f>
        <v>1</v>
      </c>
      <c r="X5573" s="4">
        <f t="shared" si="5580"/>
        <v>1</v>
      </c>
      <c r="Y5573" s="4">
        <f t="shared" si="5580"/>
        <v>1</v>
      </c>
      <c r="Z5573" s="5">
        <f t="shared" si="9"/>
        <v>45147</v>
      </c>
    </row>
    <row r="5574">
      <c r="A5574" s="1" t="s">
        <v>5611</v>
      </c>
      <c r="B5574" s="1" t="s">
        <v>36</v>
      </c>
      <c r="C5574" s="1">
        <v>4.0</v>
      </c>
      <c r="D5574" s="1">
        <v>5.0</v>
      </c>
      <c r="E5574" s="1">
        <v>20.0</v>
      </c>
      <c r="F5574" s="1" t="s">
        <v>39</v>
      </c>
      <c r="G5574" s="1" t="s">
        <v>24</v>
      </c>
      <c r="H5574" s="2">
        <v>45206.0</v>
      </c>
      <c r="J5574" s="3">
        <f t="shared" si="2"/>
        <v>4</v>
      </c>
      <c r="K5574" s="4">
        <f t="shared" si="3"/>
        <v>5</v>
      </c>
      <c r="L5574" s="4">
        <f t="shared" si="4"/>
        <v>20</v>
      </c>
      <c r="S5574" s="1" t="s">
        <v>5611</v>
      </c>
      <c r="T5574" s="4" t="str">
        <f t="shared" si="5"/>
        <v>Salad</v>
      </c>
      <c r="U5574" s="4" t="str">
        <f t="shared" si="6"/>
        <v>Takeaway</v>
      </c>
      <c r="V5574" s="4" t="str">
        <f t="shared" si="7"/>
        <v>Digital Wallet</v>
      </c>
      <c r="W5574" s="4">
        <f t="shared" ref="W5574:Y5574" si="5581">IF(OR(J5574 = "ERROR", J5574 = ""), "UNKNOWN", J5574)</f>
        <v>4</v>
      </c>
      <c r="X5574" s="4">
        <f t="shared" si="5581"/>
        <v>5</v>
      </c>
      <c r="Y5574" s="4">
        <f t="shared" si="5581"/>
        <v>20</v>
      </c>
      <c r="Z5574" s="5">
        <f t="shared" si="9"/>
        <v>45206</v>
      </c>
    </row>
    <row r="5575">
      <c r="A5575" s="1" t="s">
        <v>5612</v>
      </c>
      <c r="B5575" s="1" t="s">
        <v>36</v>
      </c>
      <c r="C5575" s="1">
        <v>3.0</v>
      </c>
      <c r="D5575" s="1">
        <v>5.0</v>
      </c>
      <c r="E5575" s="1">
        <v>15.0</v>
      </c>
      <c r="F5575" s="1" t="s">
        <v>39</v>
      </c>
      <c r="G5575" s="1" t="s">
        <v>29</v>
      </c>
      <c r="H5575" s="6">
        <v>45260.0</v>
      </c>
      <c r="J5575" s="3">
        <f t="shared" si="2"/>
        <v>3</v>
      </c>
      <c r="K5575" s="4">
        <f t="shared" si="3"/>
        <v>5</v>
      </c>
      <c r="L5575" s="4">
        <f t="shared" si="4"/>
        <v>15</v>
      </c>
      <c r="S5575" s="1" t="s">
        <v>5612</v>
      </c>
      <c r="T5575" s="4" t="str">
        <f t="shared" si="5"/>
        <v>Salad</v>
      </c>
      <c r="U5575" s="4" t="str">
        <f t="shared" si="6"/>
        <v>In-store</v>
      </c>
      <c r="V5575" s="4" t="str">
        <f t="shared" si="7"/>
        <v>Digital Wallet</v>
      </c>
      <c r="W5575" s="4">
        <f t="shared" ref="W5575:Y5575" si="5582">IF(OR(J5575 = "ERROR", J5575 = ""), "UNKNOWN", J5575)</f>
        <v>3</v>
      </c>
      <c r="X5575" s="4">
        <f t="shared" si="5582"/>
        <v>5</v>
      </c>
      <c r="Y5575" s="4">
        <f t="shared" si="5582"/>
        <v>15</v>
      </c>
      <c r="Z5575" s="7">
        <f t="shared" si="9"/>
        <v>45260</v>
      </c>
    </row>
    <row r="5576">
      <c r="A5576" s="1" t="s">
        <v>5613</v>
      </c>
      <c r="B5576" s="1" t="s">
        <v>27</v>
      </c>
      <c r="C5576" s="1">
        <v>2.0</v>
      </c>
      <c r="D5576" s="1">
        <v>3.0</v>
      </c>
      <c r="E5576" s="1">
        <v>6.0</v>
      </c>
      <c r="F5576" s="1" t="s">
        <v>39</v>
      </c>
      <c r="G5576" s="1" t="s">
        <v>24</v>
      </c>
      <c r="H5576" s="2">
        <v>45177.0</v>
      </c>
      <c r="J5576" s="3">
        <f t="shared" si="2"/>
        <v>2</v>
      </c>
      <c r="K5576" s="4">
        <f t="shared" si="3"/>
        <v>3</v>
      </c>
      <c r="L5576" s="4">
        <f t="shared" si="4"/>
        <v>6</v>
      </c>
      <c r="S5576" s="1" t="s">
        <v>5613</v>
      </c>
      <c r="T5576" s="4" t="str">
        <f t="shared" si="5"/>
        <v>Cake</v>
      </c>
      <c r="U5576" s="4" t="str">
        <f t="shared" si="6"/>
        <v>Takeaway</v>
      </c>
      <c r="V5576" s="4" t="str">
        <f t="shared" si="7"/>
        <v>Digital Wallet</v>
      </c>
      <c r="W5576" s="4">
        <f t="shared" ref="W5576:Y5576" si="5583">IF(OR(J5576 = "ERROR", J5576 = ""), "UNKNOWN", J5576)</f>
        <v>2</v>
      </c>
      <c r="X5576" s="4">
        <f t="shared" si="5583"/>
        <v>3</v>
      </c>
      <c r="Y5576" s="4">
        <f t="shared" si="5583"/>
        <v>6</v>
      </c>
      <c r="Z5576" s="5">
        <f t="shared" si="9"/>
        <v>45177</v>
      </c>
    </row>
    <row r="5577">
      <c r="A5577" s="1" t="s">
        <v>5614</v>
      </c>
      <c r="B5577" s="1" t="s">
        <v>27</v>
      </c>
      <c r="C5577" s="1" t="s">
        <v>30</v>
      </c>
      <c r="D5577" s="1">
        <v>3.0</v>
      </c>
      <c r="E5577" s="1">
        <v>9.0</v>
      </c>
      <c r="H5577" s="2">
        <v>45106.0</v>
      </c>
      <c r="J5577" s="3">
        <f t="shared" si="2"/>
        <v>3</v>
      </c>
      <c r="K5577" s="4">
        <f t="shared" si="3"/>
        <v>3</v>
      </c>
      <c r="L5577" s="4">
        <f t="shared" si="4"/>
        <v>9</v>
      </c>
      <c r="S5577" s="1" t="s">
        <v>5614</v>
      </c>
      <c r="T5577" s="4" t="str">
        <f t="shared" si="5"/>
        <v>Cake</v>
      </c>
      <c r="U5577" s="4" t="str">
        <f t="shared" si="6"/>
        <v>UNKNOWN</v>
      </c>
      <c r="V5577" s="4" t="str">
        <f t="shared" si="7"/>
        <v>UNKNOWN</v>
      </c>
      <c r="W5577" s="4">
        <f t="shared" ref="W5577:Y5577" si="5584">IF(OR(J5577 = "ERROR", J5577 = ""), "UNKNOWN", J5577)</f>
        <v>3</v>
      </c>
      <c r="X5577" s="4">
        <f t="shared" si="5584"/>
        <v>3</v>
      </c>
      <c r="Y5577" s="4">
        <f t="shared" si="5584"/>
        <v>9</v>
      </c>
      <c r="Z5577" s="5">
        <f t="shared" si="9"/>
        <v>45106</v>
      </c>
    </row>
    <row r="5578">
      <c r="A5578" s="1" t="s">
        <v>5615</v>
      </c>
      <c r="B5578" s="1" t="s">
        <v>30</v>
      </c>
      <c r="C5578" s="1">
        <v>2.0</v>
      </c>
      <c r="D5578" s="1">
        <v>4.0</v>
      </c>
      <c r="E5578" s="1">
        <v>8.0</v>
      </c>
      <c r="F5578" s="1" t="s">
        <v>23</v>
      </c>
      <c r="G5578" s="1" t="s">
        <v>29</v>
      </c>
      <c r="H5578" s="2">
        <v>45013.0</v>
      </c>
      <c r="J5578" s="3">
        <f t="shared" si="2"/>
        <v>2</v>
      </c>
      <c r="K5578" s="4">
        <f t="shared" si="3"/>
        <v>4</v>
      </c>
      <c r="L5578" s="4">
        <f t="shared" si="4"/>
        <v>8</v>
      </c>
      <c r="S5578" s="1" t="s">
        <v>5615</v>
      </c>
      <c r="T5578" s="4" t="str">
        <f t="shared" si="5"/>
        <v>UNKNOWN</v>
      </c>
      <c r="U5578" s="4" t="str">
        <f t="shared" si="6"/>
        <v>In-store</v>
      </c>
      <c r="V5578" s="4" t="str">
        <f t="shared" si="7"/>
        <v>Credit Card</v>
      </c>
      <c r="W5578" s="4">
        <f t="shared" ref="W5578:Y5578" si="5585">IF(OR(J5578 = "ERROR", J5578 = ""), "UNKNOWN", J5578)</f>
        <v>2</v>
      </c>
      <c r="X5578" s="4">
        <f t="shared" si="5585"/>
        <v>4</v>
      </c>
      <c r="Y5578" s="4">
        <f t="shared" si="5585"/>
        <v>8</v>
      </c>
      <c r="Z5578" s="5">
        <f t="shared" si="9"/>
        <v>45013</v>
      </c>
    </row>
    <row r="5579">
      <c r="A5579" s="1" t="s">
        <v>5616</v>
      </c>
      <c r="B5579" s="1" t="s">
        <v>81</v>
      </c>
      <c r="C5579" s="1">
        <v>3.0</v>
      </c>
      <c r="D5579" s="1">
        <v>1.5</v>
      </c>
      <c r="E5579" s="1">
        <v>4.5</v>
      </c>
      <c r="G5579" s="1" t="s">
        <v>24</v>
      </c>
      <c r="H5579" s="2">
        <v>45076.0</v>
      </c>
      <c r="J5579" s="3">
        <f t="shared" si="2"/>
        <v>3</v>
      </c>
      <c r="K5579" s="4">
        <f t="shared" si="3"/>
        <v>1.5</v>
      </c>
      <c r="L5579" s="4">
        <f t="shared" si="4"/>
        <v>4.5</v>
      </c>
      <c r="S5579" s="1" t="s">
        <v>5616</v>
      </c>
      <c r="T5579" s="4" t="str">
        <f t="shared" si="5"/>
        <v>Tea</v>
      </c>
      <c r="U5579" s="4" t="str">
        <f t="shared" si="6"/>
        <v>Takeaway</v>
      </c>
      <c r="V5579" s="4" t="str">
        <f t="shared" si="7"/>
        <v>UNKNOWN</v>
      </c>
      <c r="W5579" s="4">
        <f t="shared" ref="W5579:Y5579" si="5586">IF(OR(J5579 = "ERROR", J5579 = ""), "UNKNOWN", J5579)</f>
        <v>3</v>
      </c>
      <c r="X5579" s="4">
        <f t="shared" si="5586"/>
        <v>1.5</v>
      </c>
      <c r="Y5579" s="4">
        <f t="shared" si="5586"/>
        <v>4.5</v>
      </c>
      <c r="Z5579" s="5">
        <f t="shared" si="9"/>
        <v>45076</v>
      </c>
    </row>
    <row r="5580">
      <c r="A5580" s="1" t="s">
        <v>5617</v>
      </c>
      <c r="B5580" s="1" t="s">
        <v>55</v>
      </c>
      <c r="C5580" s="1">
        <v>3.0</v>
      </c>
      <c r="D5580" s="1">
        <v>3.0</v>
      </c>
      <c r="E5580" s="1">
        <v>9.0</v>
      </c>
      <c r="F5580" s="1" t="s">
        <v>28</v>
      </c>
      <c r="G5580" s="1" t="s">
        <v>30</v>
      </c>
      <c r="H5580" s="2">
        <v>45105.0</v>
      </c>
      <c r="J5580" s="3">
        <f t="shared" si="2"/>
        <v>3</v>
      </c>
      <c r="K5580" s="4">
        <f t="shared" si="3"/>
        <v>3</v>
      </c>
      <c r="L5580" s="4">
        <f t="shared" si="4"/>
        <v>9</v>
      </c>
      <c r="S5580" s="1" t="s">
        <v>5617</v>
      </c>
      <c r="T5580" s="4" t="str">
        <f t="shared" si="5"/>
        <v>Juice</v>
      </c>
      <c r="U5580" s="4" t="str">
        <f t="shared" si="6"/>
        <v>UNKNOWN</v>
      </c>
      <c r="V5580" s="4" t="str">
        <f t="shared" si="7"/>
        <v>Cash</v>
      </c>
      <c r="W5580" s="4">
        <f t="shared" ref="W5580:Y5580" si="5587">IF(OR(J5580 = "ERROR", J5580 = ""), "UNKNOWN", J5580)</f>
        <v>3</v>
      </c>
      <c r="X5580" s="4">
        <f t="shared" si="5587"/>
        <v>3</v>
      </c>
      <c r="Y5580" s="4">
        <f t="shared" si="5587"/>
        <v>9</v>
      </c>
      <c r="Z5580" s="5">
        <f t="shared" si="9"/>
        <v>45105</v>
      </c>
    </row>
    <row r="5581">
      <c r="A5581" s="1" t="s">
        <v>5618</v>
      </c>
      <c r="B5581" s="1" t="s">
        <v>81</v>
      </c>
      <c r="C5581" s="1">
        <v>1.0</v>
      </c>
      <c r="D5581" s="1">
        <v>1.5</v>
      </c>
      <c r="E5581" s="1">
        <v>1.5</v>
      </c>
      <c r="F5581" s="1" t="s">
        <v>28</v>
      </c>
      <c r="G5581" s="1" t="s">
        <v>29</v>
      </c>
      <c r="H5581" s="2">
        <v>45264.0</v>
      </c>
      <c r="J5581" s="3">
        <f t="shared" si="2"/>
        <v>1</v>
      </c>
      <c r="K5581" s="4">
        <f t="shared" si="3"/>
        <v>1.5</v>
      </c>
      <c r="L5581" s="4">
        <f t="shared" si="4"/>
        <v>1.5</v>
      </c>
      <c r="S5581" s="1" t="s">
        <v>5618</v>
      </c>
      <c r="T5581" s="4" t="str">
        <f t="shared" si="5"/>
        <v>Tea</v>
      </c>
      <c r="U5581" s="4" t="str">
        <f t="shared" si="6"/>
        <v>In-store</v>
      </c>
      <c r="V5581" s="4" t="str">
        <f t="shared" si="7"/>
        <v>Cash</v>
      </c>
      <c r="W5581" s="4">
        <f t="shared" ref="W5581:Y5581" si="5588">IF(OR(J5581 = "ERROR", J5581 = ""), "UNKNOWN", J5581)</f>
        <v>1</v>
      </c>
      <c r="X5581" s="4">
        <f t="shared" si="5588"/>
        <v>1.5</v>
      </c>
      <c r="Y5581" s="4">
        <f t="shared" si="5588"/>
        <v>1.5</v>
      </c>
      <c r="Z5581" s="5">
        <f t="shared" si="9"/>
        <v>45264</v>
      </c>
    </row>
    <row r="5582">
      <c r="A5582" s="1" t="s">
        <v>5619</v>
      </c>
      <c r="B5582" s="1" t="s">
        <v>25</v>
      </c>
      <c r="C5582" s="1">
        <v>5.0</v>
      </c>
      <c r="D5582" s="1">
        <v>4.0</v>
      </c>
      <c r="E5582" s="1">
        <v>20.0</v>
      </c>
      <c r="F5582" s="1" t="s">
        <v>39</v>
      </c>
      <c r="G5582" s="1" t="s">
        <v>24</v>
      </c>
      <c r="H5582" s="6">
        <v>45246.0</v>
      </c>
      <c r="J5582" s="3">
        <f t="shared" si="2"/>
        <v>5</v>
      </c>
      <c r="K5582" s="4">
        <f t="shared" si="3"/>
        <v>4</v>
      </c>
      <c r="L5582" s="4">
        <f t="shared" si="4"/>
        <v>20</v>
      </c>
      <c r="S5582" s="1" t="s">
        <v>5619</v>
      </c>
      <c r="T5582" s="4" t="str">
        <f t="shared" si="5"/>
        <v>UNKNOWN</v>
      </c>
      <c r="U5582" s="4" t="str">
        <f t="shared" si="6"/>
        <v>Takeaway</v>
      </c>
      <c r="V5582" s="4" t="str">
        <f t="shared" si="7"/>
        <v>Digital Wallet</v>
      </c>
      <c r="W5582" s="4">
        <f t="shared" ref="W5582:Y5582" si="5589">IF(OR(J5582 = "ERROR", J5582 = ""), "UNKNOWN", J5582)</f>
        <v>5</v>
      </c>
      <c r="X5582" s="4">
        <f t="shared" si="5589"/>
        <v>4</v>
      </c>
      <c r="Y5582" s="4">
        <f t="shared" si="5589"/>
        <v>20</v>
      </c>
      <c r="Z5582" s="7">
        <f t="shared" si="9"/>
        <v>45246</v>
      </c>
    </row>
    <row r="5583">
      <c r="A5583" s="1" t="s">
        <v>5620</v>
      </c>
      <c r="B5583" s="1" t="s">
        <v>36</v>
      </c>
      <c r="C5583" s="1">
        <v>3.0</v>
      </c>
      <c r="D5583" s="1">
        <v>5.0</v>
      </c>
      <c r="E5583" s="1">
        <v>15.0</v>
      </c>
      <c r="F5583" s="1" t="s">
        <v>39</v>
      </c>
      <c r="G5583" s="1" t="s">
        <v>29</v>
      </c>
      <c r="H5583" s="2">
        <v>44950.0</v>
      </c>
      <c r="J5583" s="3">
        <f t="shared" si="2"/>
        <v>3</v>
      </c>
      <c r="K5583" s="4">
        <f t="shared" si="3"/>
        <v>5</v>
      </c>
      <c r="L5583" s="4">
        <f t="shared" si="4"/>
        <v>15</v>
      </c>
      <c r="S5583" s="1" t="s">
        <v>5620</v>
      </c>
      <c r="T5583" s="4" t="str">
        <f t="shared" si="5"/>
        <v>Salad</v>
      </c>
      <c r="U5583" s="4" t="str">
        <f t="shared" si="6"/>
        <v>In-store</v>
      </c>
      <c r="V5583" s="4" t="str">
        <f t="shared" si="7"/>
        <v>Digital Wallet</v>
      </c>
      <c r="W5583" s="4">
        <f t="shared" ref="W5583:Y5583" si="5590">IF(OR(J5583 = "ERROR", J5583 = ""), "UNKNOWN", J5583)</f>
        <v>3</v>
      </c>
      <c r="X5583" s="4">
        <f t="shared" si="5590"/>
        <v>5</v>
      </c>
      <c r="Y5583" s="4">
        <f t="shared" si="5590"/>
        <v>15</v>
      </c>
      <c r="Z5583" s="5">
        <f t="shared" si="9"/>
        <v>44950</v>
      </c>
    </row>
    <row r="5584">
      <c r="A5584" s="1" t="s">
        <v>5621</v>
      </c>
      <c r="B5584" s="1" t="s">
        <v>41</v>
      </c>
      <c r="C5584" s="1">
        <v>4.0</v>
      </c>
      <c r="E5584" s="1">
        <v>16.0</v>
      </c>
      <c r="F5584" s="1" t="s">
        <v>39</v>
      </c>
      <c r="H5584" s="2">
        <v>44970.0</v>
      </c>
      <c r="J5584" s="3">
        <f t="shared" si="2"/>
        <v>4</v>
      </c>
      <c r="K5584" s="4">
        <f t="shared" si="3"/>
        <v>4</v>
      </c>
      <c r="L5584" s="4">
        <f t="shared" si="4"/>
        <v>16</v>
      </c>
      <c r="S5584" s="1" t="s">
        <v>5621</v>
      </c>
      <c r="T5584" s="4" t="str">
        <f t="shared" si="5"/>
        <v>Smoothie</v>
      </c>
      <c r="U5584" s="4" t="str">
        <f t="shared" si="6"/>
        <v>UNKNOWN</v>
      </c>
      <c r="V5584" s="4" t="str">
        <f t="shared" si="7"/>
        <v>Digital Wallet</v>
      </c>
      <c r="W5584" s="4">
        <f t="shared" ref="W5584:Y5584" si="5591">IF(OR(J5584 = "ERROR", J5584 = ""), "UNKNOWN", J5584)</f>
        <v>4</v>
      </c>
      <c r="X5584" s="4">
        <f t="shared" si="5591"/>
        <v>4</v>
      </c>
      <c r="Y5584" s="4">
        <f t="shared" si="5591"/>
        <v>16</v>
      </c>
      <c r="Z5584" s="5">
        <f t="shared" si="9"/>
        <v>44970</v>
      </c>
    </row>
    <row r="5585">
      <c r="A5585" s="1" t="s">
        <v>5622</v>
      </c>
      <c r="B5585" s="1" t="s">
        <v>32</v>
      </c>
      <c r="C5585" s="1">
        <v>3.0</v>
      </c>
      <c r="D5585" s="1">
        <v>1.0</v>
      </c>
      <c r="E5585" s="1">
        <v>3.0</v>
      </c>
      <c r="F5585" s="1" t="s">
        <v>39</v>
      </c>
      <c r="G5585" s="1" t="s">
        <v>24</v>
      </c>
      <c r="H5585" s="2">
        <v>45006.0</v>
      </c>
      <c r="J5585" s="3">
        <f t="shared" si="2"/>
        <v>3</v>
      </c>
      <c r="K5585" s="4">
        <f t="shared" si="3"/>
        <v>1</v>
      </c>
      <c r="L5585" s="4">
        <f t="shared" si="4"/>
        <v>3</v>
      </c>
      <c r="S5585" s="1" t="s">
        <v>5622</v>
      </c>
      <c r="T5585" s="4" t="str">
        <f t="shared" si="5"/>
        <v>Cookie</v>
      </c>
      <c r="U5585" s="4" t="str">
        <f t="shared" si="6"/>
        <v>Takeaway</v>
      </c>
      <c r="V5585" s="4" t="str">
        <f t="shared" si="7"/>
        <v>Digital Wallet</v>
      </c>
      <c r="W5585" s="4">
        <f t="shared" ref="W5585:Y5585" si="5592">IF(OR(J5585 = "ERROR", J5585 = ""), "UNKNOWN", J5585)</f>
        <v>3</v>
      </c>
      <c r="X5585" s="4">
        <f t="shared" si="5592"/>
        <v>1</v>
      </c>
      <c r="Y5585" s="4">
        <f t="shared" si="5592"/>
        <v>3</v>
      </c>
      <c r="Z5585" s="5">
        <f t="shared" si="9"/>
        <v>45006</v>
      </c>
    </row>
    <row r="5586">
      <c r="A5586" s="1" t="s">
        <v>5623</v>
      </c>
      <c r="B5586" s="1" t="s">
        <v>55</v>
      </c>
      <c r="C5586" s="1">
        <v>3.0</v>
      </c>
      <c r="D5586" s="1">
        <v>3.0</v>
      </c>
      <c r="E5586" s="1">
        <v>9.0</v>
      </c>
      <c r="F5586" s="1" t="s">
        <v>39</v>
      </c>
      <c r="G5586" s="1" t="s">
        <v>24</v>
      </c>
      <c r="H5586" s="2">
        <v>45047.0</v>
      </c>
      <c r="J5586" s="3">
        <f t="shared" si="2"/>
        <v>3</v>
      </c>
      <c r="K5586" s="4">
        <f t="shared" si="3"/>
        <v>3</v>
      </c>
      <c r="L5586" s="4">
        <f t="shared" si="4"/>
        <v>9</v>
      </c>
      <c r="S5586" s="1" t="s">
        <v>5623</v>
      </c>
      <c r="T5586" s="4" t="str">
        <f t="shared" si="5"/>
        <v>Juice</v>
      </c>
      <c r="U5586" s="4" t="str">
        <f t="shared" si="6"/>
        <v>Takeaway</v>
      </c>
      <c r="V5586" s="4" t="str">
        <f t="shared" si="7"/>
        <v>Digital Wallet</v>
      </c>
      <c r="W5586" s="4">
        <f t="shared" ref="W5586:Y5586" si="5593">IF(OR(J5586 = "ERROR", J5586 = ""), "UNKNOWN", J5586)</f>
        <v>3</v>
      </c>
      <c r="X5586" s="4">
        <f t="shared" si="5593"/>
        <v>3</v>
      </c>
      <c r="Y5586" s="4">
        <f t="shared" si="5593"/>
        <v>9</v>
      </c>
      <c r="Z5586" s="5">
        <f t="shared" si="9"/>
        <v>45047</v>
      </c>
    </row>
    <row r="5587">
      <c r="A5587" s="1" t="s">
        <v>5624</v>
      </c>
      <c r="B5587" s="1" t="s">
        <v>22</v>
      </c>
      <c r="C5587" s="1">
        <v>3.0</v>
      </c>
      <c r="D5587" s="1">
        <v>2.0</v>
      </c>
      <c r="E5587" s="1">
        <v>6.0</v>
      </c>
      <c r="G5587" s="1" t="s">
        <v>24</v>
      </c>
      <c r="H5587" s="2">
        <v>45073.0</v>
      </c>
      <c r="J5587" s="3">
        <f t="shared" si="2"/>
        <v>3</v>
      </c>
      <c r="K5587" s="4">
        <f t="shared" si="3"/>
        <v>2</v>
      </c>
      <c r="L5587" s="4">
        <f t="shared" si="4"/>
        <v>6</v>
      </c>
      <c r="S5587" s="1" t="s">
        <v>5624</v>
      </c>
      <c r="T5587" s="4" t="str">
        <f t="shared" si="5"/>
        <v>Coffee</v>
      </c>
      <c r="U5587" s="4" t="str">
        <f t="shared" si="6"/>
        <v>Takeaway</v>
      </c>
      <c r="V5587" s="4" t="str">
        <f t="shared" si="7"/>
        <v>UNKNOWN</v>
      </c>
      <c r="W5587" s="4">
        <f t="shared" ref="W5587:Y5587" si="5594">IF(OR(J5587 = "ERROR", J5587 = ""), "UNKNOWN", J5587)</f>
        <v>3</v>
      </c>
      <c r="X5587" s="4">
        <f t="shared" si="5594"/>
        <v>2</v>
      </c>
      <c r="Y5587" s="4">
        <f t="shared" si="5594"/>
        <v>6</v>
      </c>
      <c r="Z5587" s="5">
        <f t="shared" si="9"/>
        <v>45073</v>
      </c>
    </row>
    <row r="5588">
      <c r="A5588" s="1" t="s">
        <v>5625</v>
      </c>
      <c r="B5588" s="1" t="s">
        <v>81</v>
      </c>
      <c r="C5588" s="1">
        <v>3.0</v>
      </c>
      <c r="D5588" s="1">
        <v>1.5</v>
      </c>
      <c r="E5588" s="1">
        <v>4.5</v>
      </c>
      <c r="F5588" s="1" t="s">
        <v>28</v>
      </c>
      <c r="G5588" s="1" t="s">
        <v>24</v>
      </c>
      <c r="H5588" s="6">
        <v>45255.0</v>
      </c>
      <c r="J5588" s="3">
        <f t="shared" si="2"/>
        <v>3</v>
      </c>
      <c r="K5588" s="4">
        <f t="shared" si="3"/>
        <v>1.5</v>
      </c>
      <c r="L5588" s="4">
        <f t="shared" si="4"/>
        <v>4.5</v>
      </c>
      <c r="S5588" s="1" t="s">
        <v>5625</v>
      </c>
      <c r="T5588" s="4" t="str">
        <f t="shared" si="5"/>
        <v>Tea</v>
      </c>
      <c r="U5588" s="4" t="str">
        <f t="shared" si="6"/>
        <v>Takeaway</v>
      </c>
      <c r="V5588" s="4" t="str">
        <f t="shared" si="7"/>
        <v>Cash</v>
      </c>
      <c r="W5588" s="4">
        <f t="shared" ref="W5588:Y5588" si="5595">IF(OR(J5588 = "ERROR", J5588 = ""), "UNKNOWN", J5588)</f>
        <v>3</v>
      </c>
      <c r="X5588" s="4">
        <f t="shared" si="5595"/>
        <v>1.5</v>
      </c>
      <c r="Y5588" s="4">
        <f t="shared" si="5595"/>
        <v>4.5</v>
      </c>
      <c r="Z5588" s="7">
        <f t="shared" si="9"/>
        <v>45255</v>
      </c>
    </row>
    <row r="5589">
      <c r="A5589" s="1" t="s">
        <v>5626</v>
      </c>
      <c r="B5589" s="1" t="s">
        <v>41</v>
      </c>
      <c r="C5589" s="1">
        <v>2.0</v>
      </c>
      <c r="D5589" s="1">
        <v>4.0</v>
      </c>
      <c r="E5589" s="1">
        <v>8.0</v>
      </c>
      <c r="F5589" s="1" t="s">
        <v>23</v>
      </c>
      <c r="G5589" s="1" t="s">
        <v>29</v>
      </c>
      <c r="H5589" s="2">
        <v>44934.0</v>
      </c>
      <c r="J5589" s="3">
        <f t="shared" si="2"/>
        <v>2</v>
      </c>
      <c r="K5589" s="4">
        <f t="shared" si="3"/>
        <v>4</v>
      </c>
      <c r="L5589" s="4">
        <f t="shared" si="4"/>
        <v>8</v>
      </c>
      <c r="S5589" s="1" t="s">
        <v>5626</v>
      </c>
      <c r="T5589" s="4" t="str">
        <f t="shared" si="5"/>
        <v>Smoothie</v>
      </c>
      <c r="U5589" s="4" t="str">
        <f t="shared" si="6"/>
        <v>In-store</v>
      </c>
      <c r="V5589" s="4" t="str">
        <f t="shared" si="7"/>
        <v>Credit Card</v>
      </c>
      <c r="W5589" s="4">
        <f t="shared" ref="W5589:Y5589" si="5596">IF(OR(J5589 = "ERROR", J5589 = ""), "UNKNOWN", J5589)</f>
        <v>2</v>
      </c>
      <c r="X5589" s="4">
        <f t="shared" si="5596"/>
        <v>4</v>
      </c>
      <c r="Y5589" s="4">
        <f t="shared" si="5596"/>
        <v>8</v>
      </c>
      <c r="Z5589" s="5">
        <f t="shared" si="9"/>
        <v>44934</v>
      </c>
    </row>
    <row r="5590">
      <c r="A5590" s="1" t="s">
        <v>5627</v>
      </c>
      <c r="B5590" s="1" t="s">
        <v>32</v>
      </c>
      <c r="C5590" s="1">
        <v>1.0</v>
      </c>
      <c r="D5590" s="1">
        <v>1.0</v>
      </c>
      <c r="E5590" s="1">
        <v>1.0</v>
      </c>
      <c r="H5590" s="2">
        <v>44933.0</v>
      </c>
      <c r="J5590" s="3">
        <f t="shared" si="2"/>
        <v>1</v>
      </c>
      <c r="K5590" s="4">
        <f t="shared" si="3"/>
        <v>1</v>
      </c>
      <c r="L5590" s="4">
        <f t="shared" si="4"/>
        <v>1</v>
      </c>
      <c r="S5590" s="1" t="s">
        <v>5627</v>
      </c>
      <c r="T5590" s="4" t="str">
        <f t="shared" si="5"/>
        <v>Cookie</v>
      </c>
      <c r="U5590" s="4" t="str">
        <f t="shared" si="6"/>
        <v>UNKNOWN</v>
      </c>
      <c r="V5590" s="4" t="str">
        <f t="shared" si="7"/>
        <v>UNKNOWN</v>
      </c>
      <c r="W5590" s="4">
        <f t="shared" ref="W5590:Y5590" si="5597">IF(OR(J5590 = "ERROR", J5590 = ""), "UNKNOWN", J5590)</f>
        <v>1</v>
      </c>
      <c r="X5590" s="4">
        <f t="shared" si="5597"/>
        <v>1</v>
      </c>
      <c r="Y5590" s="4">
        <f t="shared" si="5597"/>
        <v>1</v>
      </c>
      <c r="Z5590" s="5">
        <f t="shared" si="9"/>
        <v>44933</v>
      </c>
    </row>
    <row r="5591">
      <c r="A5591" s="1" t="s">
        <v>5628</v>
      </c>
      <c r="B5591" s="1" t="s">
        <v>55</v>
      </c>
      <c r="C5591" s="1">
        <v>1.0</v>
      </c>
      <c r="D5591" s="1">
        <v>3.0</v>
      </c>
      <c r="E5591" s="1">
        <v>3.0</v>
      </c>
      <c r="G5591" s="1" t="s">
        <v>24</v>
      </c>
      <c r="H5591" s="2">
        <v>44929.0</v>
      </c>
      <c r="J5591" s="3">
        <f t="shared" si="2"/>
        <v>1</v>
      </c>
      <c r="K5591" s="4">
        <f t="shared" si="3"/>
        <v>3</v>
      </c>
      <c r="L5591" s="4">
        <f t="shared" si="4"/>
        <v>3</v>
      </c>
      <c r="S5591" s="1" t="s">
        <v>5628</v>
      </c>
      <c r="T5591" s="4" t="str">
        <f t="shared" si="5"/>
        <v>Juice</v>
      </c>
      <c r="U5591" s="4" t="str">
        <f t="shared" si="6"/>
        <v>Takeaway</v>
      </c>
      <c r="V5591" s="4" t="str">
        <f t="shared" si="7"/>
        <v>UNKNOWN</v>
      </c>
      <c r="W5591" s="4">
        <f t="shared" ref="W5591:Y5591" si="5598">IF(OR(J5591 = "ERROR", J5591 = ""), "UNKNOWN", J5591)</f>
        <v>1</v>
      </c>
      <c r="X5591" s="4">
        <f t="shared" si="5598"/>
        <v>3</v>
      </c>
      <c r="Y5591" s="4">
        <f t="shared" si="5598"/>
        <v>3</v>
      </c>
      <c r="Z5591" s="5">
        <f t="shared" si="9"/>
        <v>44929</v>
      </c>
    </row>
    <row r="5592">
      <c r="A5592" s="1" t="s">
        <v>5629</v>
      </c>
      <c r="B5592" s="1" t="s">
        <v>25</v>
      </c>
      <c r="C5592" s="1">
        <v>2.0</v>
      </c>
      <c r="D5592" s="1">
        <v>2.0</v>
      </c>
      <c r="E5592" s="1">
        <v>4.0</v>
      </c>
      <c r="H5592" s="2">
        <v>45183.0</v>
      </c>
      <c r="J5592" s="3">
        <f t="shared" si="2"/>
        <v>2</v>
      </c>
      <c r="K5592" s="4">
        <f t="shared" si="3"/>
        <v>2</v>
      </c>
      <c r="L5592" s="4">
        <f t="shared" si="4"/>
        <v>4</v>
      </c>
      <c r="S5592" s="1" t="s">
        <v>5629</v>
      </c>
      <c r="T5592" s="4" t="str">
        <f t="shared" si="5"/>
        <v>UNKNOWN</v>
      </c>
      <c r="U5592" s="4" t="str">
        <f t="shared" si="6"/>
        <v>UNKNOWN</v>
      </c>
      <c r="V5592" s="4" t="str">
        <f t="shared" si="7"/>
        <v>UNKNOWN</v>
      </c>
      <c r="W5592" s="4">
        <f t="shared" ref="W5592:Y5592" si="5599">IF(OR(J5592 = "ERROR", J5592 = ""), "UNKNOWN", J5592)</f>
        <v>2</v>
      </c>
      <c r="X5592" s="4">
        <f t="shared" si="5599"/>
        <v>2</v>
      </c>
      <c r="Y5592" s="4">
        <f t="shared" si="5599"/>
        <v>4</v>
      </c>
      <c r="Z5592" s="5">
        <f t="shared" si="9"/>
        <v>45183</v>
      </c>
    </row>
    <row r="5593">
      <c r="A5593" s="1" t="s">
        <v>5630</v>
      </c>
      <c r="B5593" s="1" t="s">
        <v>36</v>
      </c>
      <c r="C5593" s="1">
        <v>3.0</v>
      </c>
      <c r="D5593" s="1">
        <v>5.0</v>
      </c>
      <c r="E5593" s="1">
        <v>15.0</v>
      </c>
      <c r="F5593" s="1" t="s">
        <v>23</v>
      </c>
      <c r="G5593" s="1" t="s">
        <v>24</v>
      </c>
      <c r="H5593" s="2">
        <v>44947.0</v>
      </c>
      <c r="J5593" s="3">
        <f t="shared" si="2"/>
        <v>3</v>
      </c>
      <c r="K5593" s="4">
        <f t="shared" si="3"/>
        <v>5</v>
      </c>
      <c r="L5593" s="4">
        <f t="shared" si="4"/>
        <v>15</v>
      </c>
      <c r="S5593" s="1" t="s">
        <v>5630</v>
      </c>
      <c r="T5593" s="4" t="str">
        <f t="shared" si="5"/>
        <v>Salad</v>
      </c>
      <c r="U5593" s="4" t="str">
        <f t="shared" si="6"/>
        <v>Takeaway</v>
      </c>
      <c r="V5593" s="4" t="str">
        <f t="shared" si="7"/>
        <v>Credit Card</v>
      </c>
      <c r="W5593" s="4">
        <f t="shared" ref="W5593:Y5593" si="5600">IF(OR(J5593 = "ERROR", J5593 = ""), "UNKNOWN", J5593)</f>
        <v>3</v>
      </c>
      <c r="X5593" s="4">
        <f t="shared" si="5600"/>
        <v>5</v>
      </c>
      <c r="Y5593" s="4">
        <f t="shared" si="5600"/>
        <v>15</v>
      </c>
      <c r="Z5593" s="5">
        <f t="shared" si="9"/>
        <v>44947</v>
      </c>
    </row>
    <row r="5594">
      <c r="A5594" s="1" t="s">
        <v>5631</v>
      </c>
      <c r="B5594" s="1" t="s">
        <v>22</v>
      </c>
      <c r="C5594" s="1">
        <v>4.0</v>
      </c>
      <c r="D5594" s="1">
        <v>2.0</v>
      </c>
      <c r="E5594" s="1">
        <v>8.0</v>
      </c>
      <c r="F5594" s="1" t="s">
        <v>23</v>
      </c>
      <c r="G5594" s="1" t="s">
        <v>24</v>
      </c>
      <c r="H5594" s="2">
        <v>44971.0</v>
      </c>
      <c r="J5594" s="3">
        <f t="shared" si="2"/>
        <v>4</v>
      </c>
      <c r="K5594" s="4">
        <f t="shared" si="3"/>
        <v>2</v>
      </c>
      <c r="L5594" s="4">
        <f t="shared" si="4"/>
        <v>8</v>
      </c>
      <c r="S5594" s="1" t="s">
        <v>5631</v>
      </c>
      <c r="T5594" s="4" t="str">
        <f t="shared" si="5"/>
        <v>Coffee</v>
      </c>
      <c r="U5594" s="4" t="str">
        <f t="shared" si="6"/>
        <v>Takeaway</v>
      </c>
      <c r="V5594" s="4" t="str">
        <f t="shared" si="7"/>
        <v>Credit Card</v>
      </c>
      <c r="W5594" s="4">
        <f t="shared" ref="W5594:Y5594" si="5601">IF(OR(J5594 = "ERROR", J5594 = ""), "UNKNOWN", J5594)</f>
        <v>4</v>
      </c>
      <c r="X5594" s="4">
        <f t="shared" si="5601"/>
        <v>2</v>
      </c>
      <c r="Y5594" s="4">
        <f t="shared" si="5601"/>
        <v>8</v>
      </c>
      <c r="Z5594" s="5">
        <f t="shared" si="9"/>
        <v>44971</v>
      </c>
    </row>
    <row r="5595">
      <c r="A5595" s="1" t="s">
        <v>5632</v>
      </c>
      <c r="B5595" s="1" t="s">
        <v>44</v>
      </c>
      <c r="C5595" s="1" t="s">
        <v>30</v>
      </c>
      <c r="D5595" s="1">
        <v>4.0</v>
      </c>
      <c r="E5595" s="1">
        <v>4.0</v>
      </c>
      <c r="F5595" s="1" t="s">
        <v>23</v>
      </c>
      <c r="G5595" s="1" t="s">
        <v>29</v>
      </c>
      <c r="H5595" s="2">
        <v>44969.0</v>
      </c>
      <c r="J5595" s="3">
        <f t="shared" si="2"/>
        <v>1</v>
      </c>
      <c r="K5595" s="4">
        <f t="shared" si="3"/>
        <v>4</v>
      </c>
      <c r="L5595" s="4">
        <f t="shared" si="4"/>
        <v>4</v>
      </c>
      <c r="S5595" s="1" t="s">
        <v>5632</v>
      </c>
      <c r="T5595" s="4" t="str">
        <f t="shared" si="5"/>
        <v>Sandwich</v>
      </c>
      <c r="U5595" s="4" t="str">
        <f t="shared" si="6"/>
        <v>In-store</v>
      </c>
      <c r="V5595" s="4" t="str">
        <f t="shared" si="7"/>
        <v>Credit Card</v>
      </c>
      <c r="W5595" s="4">
        <f t="shared" ref="W5595:Y5595" si="5602">IF(OR(J5595 = "ERROR", J5595 = ""), "UNKNOWN", J5595)</f>
        <v>1</v>
      </c>
      <c r="X5595" s="4">
        <f t="shared" si="5602"/>
        <v>4</v>
      </c>
      <c r="Y5595" s="4">
        <f t="shared" si="5602"/>
        <v>4</v>
      </c>
      <c r="Z5595" s="5">
        <f t="shared" si="9"/>
        <v>44969</v>
      </c>
    </row>
    <row r="5596">
      <c r="A5596" s="1" t="s">
        <v>5633</v>
      </c>
      <c r="B5596" s="1" t="s">
        <v>22</v>
      </c>
      <c r="C5596" s="1">
        <v>1.0</v>
      </c>
      <c r="D5596" s="1">
        <v>2.0</v>
      </c>
      <c r="E5596" s="1">
        <v>2.0</v>
      </c>
      <c r="F5596" s="1" t="s">
        <v>39</v>
      </c>
      <c r="H5596" s="2">
        <v>45157.0</v>
      </c>
      <c r="J5596" s="3">
        <f t="shared" si="2"/>
        <v>1</v>
      </c>
      <c r="K5596" s="4">
        <f t="shared" si="3"/>
        <v>2</v>
      </c>
      <c r="L5596" s="4">
        <f t="shared" si="4"/>
        <v>2</v>
      </c>
      <c r="S5596" s="1" t="s">
        <v>5633</v>
      </c>
      <c r="T5596" s="4" t="str">
        <f t="shared" si="5"/>
        <v>Coffee</v>
      </c>
      <c r="U5596" s="4" t="str">
        <f t="shared" si="6"/>
        <v>UNKNOWN</v>
      </c>
      <c r="V5596" s="4" t="str">
        <f t="shared" si="7"/>
        <v>Digital Wallet</v>
      </c>
      <c r="W5596" s="4">
        <f t="shared" ref="W5596:Y5596" si="5603">IF(OR(J5596 = "ERROR", J5596 = ""), "UNKNOWN", J5596)</f>
        <v>1</v>
      </c>
      <c r="X5596" s="4">
        <f t="shared" si="5603"/>
        <v>2</v>
      </c>
      <c r="Y5596" s="4">
        <f t="shared" si="5603"/>
        <v>2</v>
      </c>
      <c r="Z5596" s="5">
        <f t="shared" si="9"/>
        <v>45157</v>
      </c>
    </row>
    <row r="5597">
      <c r="A5597" s="1" t="s">
        <v>5634</v>
      </c>
      <c r="B5597" s="1" t="s">
        <v>27</v>
      </c>
      <c r="C5597" s="1" t="s">
        <v>25</v>
      </c>
      <c r="D5597" s="1">
        <v>3.0</v>
      </c>
      <c r="E5597" s="1">
        <v>6.0</v>
      </c>
      <c r="F5597" s="1" t="s">
        <v>39</v>
      </c>
      <c r="G5597" s="1" t="s">
        <v>24</v>
      </c>
      <c r="H5597" s="2">
        <v>45197.0</v>
      </c>
      <c r="J5597" s="3">
        <f t="shared" si="2"/>
        <v>2</v>
      </c>
      <c r="K5597" s="4">
        <f t="shared" si="3"/>
        <v>3</v>
      </c>
      <c r="L5597" s="4">
        <f t="shared" si="4"/>
        <v>6</v>
      </c>
      <c r="S5597" s="1" t="s">
        <v>5634</v>
      </c>
      <c r="T5597" s="4" t="str">
        <f t="shared" si="5"/>
        <v>Cake</v>
      </c>
      <c r="U5597" s="4" t="str">
        <f t="shared" si="6"/>
        <v>Takeaway</v>
      </c>
      <c r="V5597" s="4" t="str">
        <f t="shared" si="7"/>
        <v>Digital Wallet</v>
      </c>
      <c r="W5597" s="4">
        <f t="shared" ref="W5597:Y5597" si="5604">IF(OR(J5597 = "ERROR", J5597 = ""), "UNKNOWN", J5597)</f>
        <v>2</v>
      </c>
      <c r="X5597" s="4">
        <f t="shared" si="5604"/>
        <v>3</v>
      </c>
      <c r="Y5597" s="4">
        <f t="shared" si="5604"/>
        <v>6</v>
      </c>
      <c r="Z5597" s="5">
        <f t="shared" si="9"/>
        <v>45197</v>
      </c>
    </row>
    <row r="5598">
      <c r="A5598" s="1" t="s">
        <v>5635</v>
      </c>
      <c r="B5598" s="1" t="s">
        <v>81</v>
      </c>
      <c r="C5598" s="1">
        <v>1.0</v>
      </c>
      <c r="D5598" s="1">
        <v>1.5</v>
      </c>
      <c r="E5598" s="1">
        <v>1.5</v>
      </c>
      <c r="G5598" s="1" t="s">
        <v>24</v>
      </c>
      <c r="H5598" s="2">
        <v>45160.0</v>
      </c>
      <c r="J5598" s="3">
        <f t="shared" si="2"/>
        <v>1</v>
      </c>
      <c r="K5598" s="4">
        <f t="shared" si="3"/>
        <v>1.5</v>
      </c>
      <c r="L5598" s="4">
        <f t="shared" si="4"/>
        <v>1.5</v>
      </c>
      <c r="S5598" s="1" t="s">
        <v>5635</v>
      </c>
      <c r="T5598" s="4" t="str">
        <f t="shared" si="5"/>
        <v>Tea</v>
      </c>
      <c r="U5598" s="4" t="str">
        <f t="shared" si="6"/>
        <v>Takeaway</v>
      </c>
      <c r="V5598" s="4" t="str">
        <f t="shared" si="7"/>
        <v>UNKNOWN</v>
      </c>
      <c r="W5598" s="4">
        <f t="shared" ref="W5598:Y5598" si="5605">IF(OR(J5598 = "ERROR", J5598 = ""), "UNKNOWN", J5598)</f>
        <v>1</v>
      </c>
      <c r="X5598" s="4">
        <f t="shared" si="5605"/>
        <v>1.5</v>
      </c>
      <c r="Y5598" s="4">
        <f t="shared" si="5605"/>
        <v>1.5</v>
      </c>
      <c r="Z5598" s="5">
        <f t="shared" si="9"/>
        <v>45160</v>
      </c>
    </row>
    <row r="5599">
      <c r="A5599" s="1" t="s">
        <v>5636</v>
      </c>
      <c r="B5599" s="1" t="s">
        <v>36</v>
      </c>
      <c r="C5599" s="1" t="s">
        <v>30</v>
      </c>
      <c r="D5599" s="1">
        <v>5.0</v>
      </c>
      <c r="E5599" s="1">
        <v>15.0</v>
      </c>
      <c r="H5599" s="6">
        <v>45221.0</v>
      </c>
      <c r="J5599" s="3">
        <f t="shared" si="2"/>
        <v>3</v>
      </c>
      <c r="K5599" s="4">
        <f t="shared" si="3"/>
        <v>5</v>
      </c>
      <c r="L5599" s="4">
        <f t="shared" si="4"/>
        <v>15</v>
      </c>
      <c r="S5599" s="1" t="s">
        <v>5636</v>
      </c>
      <c r="T5599" s="4" t="str">
        <f t="shared" si="5"/>
        <v>Salad</v>
      </c>
      <c r="U5599" s="4" t="str">
        <f t="shared" si="6"/>
        <v>UNKNOWN</v>
      </c>
      <c r="V5599" s="4" t="str">
        <f t="shared" si="7"/>
        <v>UNKNOWN</v>
      </c>
      <c r="W5599" s="4">
        <f t="shared" ref="W5599:Y5599" si="5606">IF(OR(J5599 = "ERROR", J5599 = ""), "UNKNOWN", J5599)</f>
        <v>3</v>
      </c>
      <c r="X5599" s="4">
        <f t="shared" si="5606"/>
        <v>5</v>
      </c>
      <c r="Y5599" s="4">
        <f t="shared" si="5606"/>
        <v>15</v>
      </c>
      <c r="Z5599" s="7">
        <f t="shared" si="9"/>
        <v>45221</v>
      </c>
    </row>
    <row r="5600">
      <c r="A5600" s="1" t="s">
        <v>5637</v>
      </c>
      <c r="B5600" s="1" t="s">
        <v>22</v>
      </c>
      <c r="C5600" s="1">
        <v>2.0</v>
      </c>
      <c r="D5600" s="1">
        <v>2.0</v>
      </c>
      <c r="E5600" s="1">
        <v>4.0</v>
      </c>
      <c r="G5600" s="1" t="s">
        <v>24</v>
      </c>
      <c r="H5600" s="6">
        <v>45240.0</v>
      </c>
      <c r="J5600" s="3">
        <f t="shared" si="2"/>
        <v>2</v>
      </c>
      <c r="K5600" s="4">
        <f t="shared" si="3"/>
        <v>2</v>
      </c>
      <c r="L5600" s="4">
        <f t="shared" si="4"/>
        <v>4</v>
      </c>
      <c r="S5600" s="1" t="s">
        <v>5637</v>
      </c>
      <c r="T5600" s="4" t="str">
        <f t="shared" si="5"/>
        <v>Coffee</v>
      </c>
      <c r="U5600" s="4" t="str">
        <f t="shared" si="6"/>
        <v>Takeaway</v>
      </c>
      <c r="V5600" s="4" t="str">
        <f t="shared" si="7"/>
        <v>UNKNOWN</v>
      </c>
      <c r="W5600" s="4">
        <f t="shared" ref="W5600:Y5600" si="5607">IF(OR(J5600 = "ERROR", J5600 = ""), "UNKNOWN", J5600)</f>
        <v>2</v>
      </c>
      <c r="X5600" s="4">
        <f t="shared" si="5607"/>
        <v>2</v>
      </c>
      <c r="Y5600" s="4">
        <f t="shared" si="5607"/>
        <v>4</v>
      </c>
      <c r="Z5600" s="7">
        <f t="shared" si="9"/>
        <v>45240</v>
      </c>
    </row>
    <row r="5601">
      <c r="A5601" s="1" t="s">
        <v>5638</v>
      </c>
      <c r="B5601" s="1" t="s">
        <v>22</v>
      </c>
      <c r="C5601" s="1">
        <v>5.0</v>
      </c>
      <c r="D5601" s="1">
        <v>2.0</v>
      </c>
      <c r="E5601" s="1">
        <v>10.0</v>
      </c>
      <c r="F5601" s="1" t="s">
        <v>23</v>
      </c>
      <c r="H5601" s="2">
        <v>45262.0</v>
      </c>
      <c r="J5601" s="3">
        <f t="shared" si="2"/>
        <v>5</v>
      </c>
      <c r="K5601" s="4">
        <f t="shared" si="3"/>
        <v>2</v>
      </c>
      <c r="L5601" s="4">
        <f t="shared" si="4"/>
        <v>10</v>
      </c>
      <c r="S5601" s="1" t="s">
        <v>5638</v>
      </c>
      <c r="T5601" s="4" t="str">
        <f t="shared" si="5"/>
        <v>Coffee</v>
      </c>
      <c r="U5601" s="4" t="str">
        <f t="shared" si="6"/>
        <v>UNKNOWN</v>
      </c>
      <c r="V5601" s="4" t="str">
        <f t="shared" si="7"/>
        <v>Credit Card</v>
      </c>
      <c r="W5601" s="4">
        <f t="shared" ref="W5601:Y5601" si="5608">IF(OR(J5601 = "ERROR", J5601 = ""), "UNKNOWN", J5601)</f>
        <v>5</v>
      </c>
      <c r="X5601" s="4">
        <f t="shared" si="5608"/>
        <v>2</v>
      </c>
      <c r="Y5601" s="4">
        <f t="shared" si="5608"/>
        <v>10</v>
      </c>
      <c r="Z5601" s="5">
        <f t="shared" si="9"/>
        <v>45262</v>
      </c>
    </row>
    <row r="5602">
      <c r="A5602" s="1" t="s">
        <v>5639</v>
      </c>
      <c r="B5602" s="1" t="s">
        <v>81</v>
      </c>
      <c r="C5602" s="1">
        <v>4.0</v>
      </c>
      <c r="D5602" s="1">
        <v>1.5</v>
      </c>
      <c r="E5602" s="1">
        <v>6.0</v>
      </c>
      <c r="H5602" s="2">
        <v>45205.0</v>
      </c>
      <c r="J5602" s="3">
        <f t="shared" si="2"/>
        <v>4</v>
      </c>
      <c r="K5602" s="4">
        <f t="shared" si="3"/>
        <v>1.5</v>
      </c>
      <c r="L5602" s="4">
        <f t="shared" si="4"/>
        <v>6</v>
      </c>
      <c r="S5602" s="1" t="s">
        <v>5639</v>
      </c>
      <c r="T5602" s="4" t="str">
        <f t="shared" si="5"/>
        <v>Tea</v>
      </c>
      <c r="U5602" s="4" t="str">
        <f t="shared" si="6"/>
        <v>UNKNOWN</v>
      </c>
      <c r="V5602" s="4" t="str">
        <f t="shared" si="7"/>
        <v>UNKNOWN</v>
      </c>
      <c r="W5602" s="4">
        <f t="shared" ref="W5602:Y5602" si="5609">IF(OR(J5602 = "ERROR", J5602 = ""), "UNKNOWN", J5602)</f>
        <v>4</v>
      </c>
      <c r="X5602" s="4">
        <f t="shared" si="5609"/>
        <v>1.5</v>
      </c>
      <c r="Y5602" s="4">
        <f t="shared" si="5609"/>
        <v>6</v>
      </c>
      <c r="Z5602" s="5">
        <f t="shared" si="9"/>
        <v>45205</v>
      </c>
    </row>
    <row r="5603">
      <c r="A5603" s="1" t="s">
        <v>5640</v>
      </c>
      <c r="B5603" s="1" t="s">
        <v>55</v>
      </c>
      <c r="C5603" s="1">
        <v>2.0</v>
      </c>
      <c r="D5603" s="1">
        <v>3.0</v>
      </c>
      <c r="E5603" s="1">
        <v>6.0</v>
      </c>
      <c r="G5603" s="1" t="s">
        <v>29</v>
      </c>
      <c r="H5603" s="2">
        <v>45130.0</v>
      </c>
      <c r="J5603" s="3">
        <f t="shared" si="2"/>
        <v>2</v>
      </c>
      <c r="K5603" s="4">
        <f t="shared" si="3"/>
        <v>3</v>
      </c>
      <c r="L5603" s="4">
        <f t="shared" si="4"/>
        <v>6</v>
      </c>
      <c r="S5603" s="1" t="s">
        <v>5640</v>
      </c>
      <c r="T5603" s="4" t="str">
        <f t="shared" si="5"/>
        <v>Juice</v>
      </c>
      <c r="U5603" s="4" t="str">
        <f t="shared" si="6"/>
        <v>In-store</v>
      </c>
      <c r="V5603" s="4" t="str">
        <f t="shared" si="7"/>
        <v>UNKNOWN</v>
      </c>
      <c r="W5603" s="4">
        <f t="shared" ref="W5603:Y5603" si="5610">IF(OR(J5603 = "ERROR", J5603 = ""), "UNKNOWN", J5603)</f>
        <v>2</v>
      </c>
      <c r="X5603" s="4">
        <f t="shared" si="5610"/>
        <v>3</v>
      </c>
      <c r="Y5603" s="4">
        <f t="shared" si="5610"/>
        <v>6</v>
      </c>
      <c r="Z5603" s="5">
        <f t="shared" si="9"/>
        <v>45130</v>
      </c>
    </row>
    <row r="5604">
      <c r="A5604" s="1" t="s">
        <v>5641</v>
      </c>
      <c r="B5604" s="1" t="s">
        <v>32</v>
      </c>
      <c r="C5604" s="1">
        <v>4.0</v>
      </c>
      <c r="D5604" s="1">
        <v>1.0</v>
      </c>
      <c r="E5604" s="1">
        <v>4.0</v>
      </c>
      <c r="F5604" s="1" t="s">
        <v>39</v>
      </c>
      <c r="H5604" s="2">
        <v>45135.0</v>
      </c>
      <c r="J5604" s="3">
        <f t="shared" si="2"/>
        <v>4</v>
      </c>
      <c r="K5604" s="4">
        <f t="shared" si="3"/>
        <v>1</v>
      </c>
      <c r="L5604" s="4">
        <f t="shared" si="4"/>
        <v>4</v>
      </c>
      <c r="S5604" s="1" t="s">
        <v>5641</v>
      </c>
      <c r="T5604" s="4" t="str">
        <f t="shared" si="5"/>
        <v>Cookie</v>
      </c>
      <c r="U5604" s="4" t="str">
        <f t="shared" si="6"/>
        <v>UNKNOWN</v>
      </c>
      <c r="V5604" s="4" t="str">
        <f t="shared" si="7"/>
        <v>Digital Wallet</v>
      </c>
      <c r="W5604" s="4">
        <f t="shared" ref="W5604:Y5604" si="5611">IF(OR(J5604 = "ERROR", J5604 = ""), "UNKNOWN", J5604)</f>
        <v>4</v>
      </c>
      <c r="X5604" s="4">
        <f t="shared" si="5611"/>
        <v>1</v>
      </c>
      <c r="Y5604" s="4">
        <f t="shared" si="5611"/>
        <v>4</v>
      </c>
      <c r="Z5604" s="5">
        <f t="shared" si="9"/>
        <v>45135</v>
      </c>
    </row>
    <row r="5605">
      <c r="A5605" s="1" t="s">
        <v>5642</v>
      </c>
      <c r="B5605" s="1" t="s">
        <v>27</v>
      </c>
      <c r="C5605" s="1">
        <v>4.0</v>
      </c>
      <c r="D5605" s="1">
        <v>3.0</v>
      </c>
      <c r="E5605" s="1">
        <v>12.0</v>
      </c>
      <c r="F5605" s="1" t="s">
        <v>30</v>
      </c>
      <c r="H5605" s="2">
        <v>44968.0</v>
      </c>
      <c r="J5605" s="3">
        <f t="shared" si="2"/>
        <v>4</v>
      </c>
      <c r="K5605" s="4">
        <f t="shared" si="3"/>
        <v>3</v>
      </c>
      <c r="L5605" s="4">
        <f t="shared" si="4"/>
        <v>12</v>
      </c>
      <c r="S5605" s="1" t="s">
        <v>5642</v>
      </c>
      <c r="T5605" s="4" t="str">
        <f t="shared" si="5"/>
        <v>Cake</v>
      </c>
      <c r="U5605" s="4" t="str">
        <f t="shared" si="6"/>
        <v>UNKNOWN</v>
      </c>
      <c r="V5605" s="4" t="str">
        <f t="shared" si="7"/>
        <v>UNKNOWN</v>
      </c>
      <c r="W5605" s="4">
        <f t="shared" ref="W5605:Y5605" si="5612">IF(OR(J5605 = "ERROR", J5605 = ""), "UNKNOWN", J5605)</f>
        <v>4</v>
      </c>
      <c r="X5605" s="4">
        <f t="shared" si="5612"/>
        <v>3</v>
      </c>
      <c r="Y5605" s="4">
        <f t="shared" si="5612"/>
        <v>12</v>
      </c>
      <c r="Z5605" s="5">
        <f t="shared" si="9"/>
        <v>44968</v>
      </c>
    </row>
    <row r="5606">
      <c r="A5606" s="1" t="s">
        <v>5643</v>
      </c>
      <c r="B5606" s="1" t="s">
        <v>32</v>
      </c>
      <c r="C5606" s="1">
        <v>3.0</v>
      </c>
      <c r="D5606" s="1">
        <v>1.0</v>
      </c>
      <c r="E5606" s="1">
        <v>3.0</v>
      </c>
      <c r="F5606" s="1" t="s">
        <v>28</v>
      </c>
      <c r="G5606" s="1" t="s">
        <v>29</v>
      </c>
      <c r="H5606" s="2">
        <v>45167.0</v>
      </c>
      <c r="J5606" s="3">
        <f t="shared" si="2"/>
        <v>3</v>
      </c>
      <c r="K5606" s="4">
        <f t="shared" si="3"/>
        <v>1</v>
      </c>
      <c r="L5606" s="4">
        <f t="shared" si="4"/>
        <v>3</v>
      </c>
      <c r="S5606" s="1" t="s">
        <v>5643</v>
      </c>
      <c r="T5606" s="4" t="str">
        <f t="shared" si="5"/>
        <v>Cookie</v>
      </c>
      <c r="U5606" s="4" t="str">
        <f t="shared" si="6"/>
        <v>In-store</v>
      </c>
      <c r="V5606" s="4" t="str">
        <f t="shared" si="7"/>
        <v>Cash</v>
      </c>
      <c r="W5606" s="4">
        <f t="shared" ref="W5606:Y5606" si="5613">IF(OR(J5606 = "ERROR", J5606 = ""), "UNKNOWN", J5606)</f>
        <v>3</v>
      </c>
      <c r="X5606" s="4">
        <f t="shared" si="5613"/>
        <v>1</v>
      </c>
      <c r="Y5606" s="4">
        <f t="shared" si="5613"/>
        <v>3</v>
      </c>
      <c r="Z5606" s="5">
        <f t="shared" si="9"/>
        <v>45167</v>
      </c>
    </row>
    <row r="5607">
      <c r="A5607" s="1" t="s">
        <v>5644</v>
      </c>
      <c r="B5607" s="1" t="s">
        <v>81</v>
      </c>
      <c r="C5607" s="1">
        <v>2.0</v>
      </c>
      <c r="D5607" s="1">
        <v>1.5</v>
      </c>
      <c r="E5607" s="1">
        <v>3.0</v>
      </c>
      <c r="F5607" s="1" t="s">
        <v>28</v>
      </c>
      <c r="H5607" s="2">
        <v>45106.0</v>
      </c>
      <c r="J5607" s="3">
        <f t="shared" si="2"/>
        <v>2</v>
      </c>
      <c r="K5607" s="4">
        <f t="shared" si="3"/>
        <v>1.5</v>
      </c>
      <c r="L5607" s="4">
        <f t="shared" si="4"/>
        <v>3</v>
      </c>
      <c r="S5607" s="1" t="s">
        <v>5644</v>
      </c>
      <c r="T5607" s="4" t="str">
        <f t="shared" si="5"/>
        <v>Tea</v>
      </c>
      <c r="U5607" s="4" t="str">
        <f t="shared" si="6"/>
        <v>UNKNOWN</v>
      </c>
      <c r="V5607" s="4" t="str">
        <f t="shared" si="7"/>
        <v>Cash</v>
      </c>
      <c r="W5607" s="4">
        <f t="shared" ref="W5607:Y5607" si="5614">IF(OR(J5607 = "ERROR", J5607 = ""), "UNKNOWN", J5607)</f>
        <v>2</v>
      </c>
      <c r="X5607" s="4">
        <f t="shared" si="5614"/>
        <v>1.5</v>
      </c>
      <c r="Y5607" s="4">
        <f t="shared" si="5614"/>
        <v>3</v>
      </c>
      <c r="Z5607" s="5">
        <f t="shared" si="9"/>
        <v>45106</v>
      </c>
    </row>
    <row r="5608">
      <c r="A5608" s="1" t="s">
        <v>5645</v>
      </c>
      <c r="B5608" s="1" t="s">
        <v>55</v>
      </c>
      <c r="C5608" s="1">
        <v>2.0</v>
      </c>
      <c r="D5608" s="1">
        <v>3.0</v>
      </c>
      <c r="E5608" s="1" t="s">
        <v>25</v>
      </c>
      <c r="F5608" s="1" t="s">
        <v>25</v>
      </c>
      <c r="G5608" s="1" t="s">
        <v>29</v>
      </c>
      <c r="H5608" s="2">
        <v>45102.0</v>
      </c>
      <c r="J5608" s="3">
        <f t="shared" si="2"/>
        <v>2</v>
      </c>
      <c r="K5608" s="4">
        <f t="shared" si="3"/>
        <v>3</v>
      </c>
      <c r="L5608" s="4">
        <f t="shared" si="4"/>
        <v>6</v>
      </c>
      <c r="S5608" s="1" t="s">
        <v>5645</v>
      </c>
      <c r="T5608" s="4" t="str">
        <f t="shared" si="5"/>
        <v>Juice</v>
      </c>
      <c r="U5608" s="4" t="str">
        <f t="shared" si="6"/>
        <v>In-store</v>
      </c>
      <c r="V5608" s="4" t="str">
        <f t="shared" si="7"/>
        <v>UNKNOWN</v>
      </c>
      <c r="W5608" s="4">
        <f t="shared" ref="W5608:Y5608" si="5615">IF(OR(J5608 = "ERROR", J5608 = ""), "UNKNOWN", J5608)</f>
        <v>2</v>
      </c>
      <c r="X5608" s="4">
        <f t="shared" si="5615"/>
        <v>3</v>
      </c>
      <c r="Y5608" s="4">
        <f t="shared" si="5615"/>
        <v>6</v>
      </c>
      <c r="Z5608" s="5">
        <f t="shared" si="9"/>
        <v>45102</v>
      </c>
    </row>
    <row r="5609">
      <c r="A5609" s="1" t="s">
        <v>5646</v>
      </c>
      <c r="B5609" s="1" t="s">
        <v>41</v>
      </c>
      <c r="C5609" s="1">
        <v>3.0</v>
      </c>
      <c r="D5609" s="1">
        <v>4.0</v>
      </c>
      <c r="E5609" s="1">
        <v>12.0</v>
      </c>
      <c r="H5609" s="6">
        <v>45260.0</v>
      </c>
      <c r="J5609" s="3">
        <f t="shared" si="2"/>
        <v>3</v>
      </c>
      <c r="K5609" s="4">
        <f t="shared" si="3"/>
        <v>4</v>
      </c>
      <c r="L5609" s="4">
        <f t="shared" si="4"/>
        <v>12</v>
      </c>
      <c r="S5609" s="1" t="s">
        <v>5646</v>
      </c>
      <c r="T5609" s="4" t="str">
        <f t="shared" si="5"/>
        <v>Smoothie</v>
      </c>
      <c r="U5609" s="4" t="str">
        <f t="shared" si="6"/>
        <v>UNKNOWN</v>
      </c>
      <c r="V5609" s="4" t="str">
        <f t="shared" si="7"/>
        <v>UNKNOWN</v>
      </c>
      <c r="W5609" s="4">
        <f t="shared" ref="W5609:Y5609" si="5616">IF(OR(J5609 = "ERROR", J5609 = ""), "UNKNOWN", J5609)</f>
        <v>3</v>
      </c>
      <c r="X5609" s="4">
        <f t="shared" si="5616"/>
        <v>4</v>
      </c>
      <c r="Y5609" s="4">
        <f t="shared" si="5616"/>
        <v>12</v>
      </c>
      <c r="Z5609" s="7">
        <f t="shared" si="9"/>
        <v>45260</v>
      </c>
    </row>
    <row r="5610">
      <c r="A5610" s="1" t="s">
        <v>5647</v>
      </c>
      <c r="B5610" s="1" t="s">
        <v>41</v>
      </c>
      <c r="C5610" s="1">
        <v>3.0</v>
      </c>
      <c r="D5610" s="1">
        <v>4.0</v>
      </c>
      <c r="E5610" s="1">
        <v>12.0</v>
      </c>
      <c r="F5610" s="1" t="s">
        <v>28</v>
      </c>
      <c r="G5610" s="1" t="s">
        <v>29</v>
      </c>
      <c r="H5610" s="2">
        <v>45078.0</v>
      </c>
      <c r="J5610" s="3">
        <f t="shared" si="2"/>
        <v>3</v>
      </c>
      <c r="K5610" s="4">
        <f t="shared" si="3"/>
        <v>4</v>
      </c>
      <c r="L5610" s="4">
        <f t="shared" si="4"/>
        <v>12</v>
      </c>
      <c r="S5610" s="1" t="s">
        <v>5647</v>
      </c>
      <c r="T5610" s="4" t="str">
        <f t="shared" si="5"/>
        <v>Smoothie</v>
      </c>
      <c r="U5610" s="4" t="str">
        <f t="shared" si="6"/>
        <v>In-store</v>
      </c>
      <c r="V5610" s="4" t="str">
        <f t="shared" si="7"/>
        <v>Cash</v>
      </c>
      <c r="W5610" s="4">
        <f t="shared" ref="W5610:Y5610" si="5617">IF(OR(J5610 = "ERROR", J5610 = ""), "UNKNOWN", J5610)</f>
        <v>3</v>
      </c>
      <c r="X5610" s="4">
        <f t="shared" si="5617"/>
        <v>4</v>
      </c>
      <c r="Y5610" s="4">
        <f t="shared" si="5617"/>
        <v>12</v>
      </c>
      <c r="Z5610" s="5">
        <f t="shared" si="9"/>
        <v>45078</v>
      </c>
    </row>
    <row r="5611">
      <c r="A5611" s="1" t="s">
        <v>5648</v>
      </c>
      <c r="B5611" s="1" t="s">
        <v>36</v>
      </c>
      <c r="C5611" s="1" t="s">
        <v>30</v>
      </c>
      <c r="D5611" s="1">
        <v>5.0</v>
      </c>
      <c r="E5611" s="1">
        <v>10.0</v>
      </c>
      <c r="F5611" s="1" t="s">
        <v>39</v>
      </c>
      <c r="G5611" s="1" t="s">
        <v>24</v>
      </c>
      <c r="H5611" s="2">
        <v>45008.0</v>
      </c>
      <c r="J5611" s="3">
        <f t="shared" si="2"/>
        <v>2</v>
      </c>
      <c r="K5611" s="4">
        <f t="shared" si="3"/>
        <v>5</v>
      </c>
      <c r="L5611" s="4">
        <f t="shared" si="4"/>
        <v>10</v>
      </c>
      <c r="S5611" s="1" t="s">
        <v>5648</v>
      </c>
      <c r="T5611" s="4" t="str">
        <f t="shared" si="5"/>
        <v>Salad</v>
      </c>
      <c r="U5611" s="4" t="str">
        <f t="shared" si="6"/>
        <v>Takeaway</v>
      </c>
      <c r="V5611" s="4" t="str">
        <f t="shared" si="7"/>
        <v>Digital Wallet</v>
      </c>
      <c r="W5611" s="4">
        <f t="shared" ref="W5611:Y5611" si="5618">IF(OR(J5611 = "ERROR", J5611 = ""), "UNKNOWN", J5611)</f>
        <v>2</v>
      </c>
      <c r="X5611" s="4">
        <f t="shared" si="5618"/>
        <v>5</v>
      </c>
      <c r="Y5611" s="4">
        <f t="shared" si="5618"/>
        <v>10</v>
      </c>
      <c r="Z5611" s="5">
        <f t="shared" si="9"/>
        <v>45008</v>
      </c>
    </row>
    <row r="5612">
      <c r="A5612" s="1" t="s">
        <v>5649</v>
      </c>
      <c r="B5612" s="1" t="s">
        <v>41</v>
      </c>
      <c r="C5612" s="1">
        <v>2.0</v>
      </c>
      <c r="D5612" s="1">
        <v>4.0</v>
      </c>
      <c r="E5612" s="1">
        <v>8.0</v>
      </c>
      <c r="G5612" s="1" t="s">
        <v>29</v>
      </c>
      <c r="H5612" s="2">
        <v>45163.0</v>
      </c>
      <c r="J5612" s="3">
        <f t="shared" si="2"/>
        <v>2</v>
      </c>
      <c r="K5612" s="4">
        <f t="shared" si="3"/>
        <v>4</v>
      </c>
      <c r="L5612" s="4">
        <f t="shared" si="4"/>
        <v>8</v>
      </c>
      <c r="S5612" s="1" t="s">
        <v>5649</v>
      </c>
      <c r="T5612" s="4" t="str">
        <f t="shared" si="5"/>
        <v>Smoothie</v>
      </c>
      <c r="U5612" s="4" t="str">
        <f t="shared" si="6"/>
        <v>In-store</v>
      </c>
      <c r="V5612" s="4" t="str">
        <f t="shared" si="7"/>
        <v>UNKNOWN</v>
      </c>
      <c r="W5612" s="4">
        <f t="shared" ref="W5612:Y5612" si="5619">IF(OR(J5612 = "ERROR", J5612 = ""), "UNKNOWN", J5612)</f>
        <v>2</v>
      </c>
      <c r="X5612" s="4">
        <f t="shared" si="5619"/>
        <v>4</v>
      </c>
      <c r="Y5612" s="4">
        <f t="shared" si="5619"/>
        <v>8</v>
      </c>
      <c r="Z5612" s="5">
        <f t="shared" si="9"/>
        <v>45163</v>
      </c>
    </row>
    <row r="5613">
      <c r="A5613" s="1" t="s">
        <v>5650</v>
      </c>
      <c r="B5613" s="1" t="s">
        <v>41</v>
      </c>
      <c r="C5613" s="1">
        <v>4.0</v>
      </c>
      <c r="D5613" s="1" t="s">
        <v>30</v>
      </c>
      <c r="E5613" s="1">
        <v>16.0</v>
      </c>
      <c r="F5613" s="1" t="s">
        <v>23</v>
      </c>
      <c r="G5613" s="1" t="s">
        <v>24</v>
      </c>
      <c r="H5613" s="2">
        <v>45169.0</v>
      </c>
      <c r="J5613" s="3">
        <f t="shared" si="2"/>
        <v>4</v>
      </c>
      <c r="K5613" s="4">
        <f t="shared" si="3"/>
        <v>4</v>
      </c>
      <c r="L5613" s="4">
        <f t="shared" si="4"/>
        <v>16</v>
      </c>
      <c r="S5613" s="1" t="s">
        <v>5650</v>
      </c>
      <c r="T5613" s="4" t="str">
        <f t="shared" si="5"/>
        <v>Smoothie</v>
      </c>
      <c r="U5613" s="4" t="str">
        <f t="shared" si="6"/>
        <v>Takeaway</v>
      </c>
      <c r="V5613" s="4" t="str">
        <f t="shared" si="7"/>
        <v>Credit Card</v>
      </c>
      <c r="W5613" s="4">
        <f t="shared" ref="W5613:Y5613" si="5620">IF(OR(J5613 = "ERROR", J5613 = ""), "UNKNOWN", J5613)</f>
        <v>4</v>
      </c>
      <c r="X5613" s="4">
        <f t="shared" si="5620"/>
        <v>4</v>
      </c>
      <c r="Y5613" s="4">
        <f t="shared" si="5620"/>
        <v>16</v>
      </c>
      <c r="Z5613" s="5">
        <f t="shared" si="9"/>
        <v>45169</v>
      </c>
    </row>
    <row r="5614">
      <c r="A5614" s="1" t="s">
        <v>5651</v>
      </c>
      <c r="B5614" s="1" t="s">
        <v>22</v>
      </c>
      <c r="C5614" s="1">
        <v>3.0</v>
      </c>
      <c r="D5614" s="1">
        <v>2.0</v>
      </c>
      <c r="E5614" s="1">
        <v>6.0</v>
      </c>
      <c r="F5614" s="1" t="s">
        <v>28</v>
      </c>
      <c r="H5614" s="6">
        <v>45244.0</v>
      </c>
      <c r="J5614" s="3">
        <f t="shared" si="2"/>
        <v>3</v>
      </c>
      <c r="K5614" s="4">
        <f t="shared" si="3"/>
        <v>2</v>
      </c>
      <c r="L5614" s="4">
        <f t="shared" si="4"/>
        <v>6</v>
      </c>
      <c r="S5614" s="1" t="s">
        <v>5651</v>
      </c>
      <c r="T5614" s="4" t="str">
        <f t="shared" si="5"/>
        <v>Coffee</v>
      </c>
      <c r="U5614" s="4" t="str">
        <f t="shared" si="6"/>
        <v>UNKNOWN</v>
      </c>
      <c r="V5614" s="4" t="str">
        <f t="shared" si="7"/>
        <v>Cash</v>
      </c>
      <c r="W5614" s="4">
        <f t="shared" ref="W5614:Y5614" si="5621">IF(OR(J5614 = "ERROR", J5614 = ""), "UNKNOWN", J5614)</f>
        <v>3</v>
      </c>
      <c r="X5614" s="4">
        <f t="shared" si="5621"/>
        <v>2</v>
      </c>
      <c r="Y5614" s="4">
        <f t="shared" si="5621"/>
        <v>6</v>
      </c>
      <c r="Z5614" s="7">
        <f t="shared" si="9"/>
        <v>45244</v>
      </c>
    </row>
    <row r="5615">
      <c r="A5615" s="1" t="s">
        <v>5652</v>
      </c>
      <c r="B5615" s="1" t="s">
        <v>41</v>
      </c>
      <c r="C5615" s="1">
        <v>4.0</v>
      </c>
      <c r="D5615" s="1">
        <v>4.0</v>
      </c>
      <c r="E5615" s="1">
        <v>16.0</v>
      </c>
      <c r="F5615" s="1" t="s">
        <v>23</v>
      </c>
      <c r="G5615" s="1" t="s">
        <v>24</v>
      </c>
      <c r="H5615" s="2">
        <v>45097.0</v>
      </c>
      <c r="J5615" s="3">
        <f t="shared" si="2"/>
        <v>4</v>
      </c>
      <c r="K5615" s="4">
        <f t="shared" si="3"/>
        <v>4</v>
      </c>
      <c r="L5615" s="4">
        <f t="shared" si="4"/>
        <v>16</v>
      </c>
      <c r="S5615" s="1" t="s">
        <v>5652</v>
      </c>
      <c r="T5615" s="4" t="str">
        <f t="shared" si="5"/>
        <v>Smoothie</v>
      </c>
      <c r="U5615" s="4" t="str">
        <f t="shared" si="6"/>
        <v>Takeaway</v>
      </c>
      <c r="V5615" s="4" t="str">
        <f t="shared" si="7"/>
        <v>Credit Card</v>
      </c>
      <c r="W5615" s="4">
        <f t="shared" ref="W5615:Y5615" si="5622">IF(OR(J5615 = "ERROR", J5615 = ""), "UNKNOWN", J5615)</f>
        <v>4</v>
      </c>
      <c r="X5615" s="4">
        <f t="shared" si="5622"/>
        <v>4</v>
      </c>
      <c r="Y5615" s="4">
        <f t="shared" si="5622"/>
        <v>16</v>
      </c>
      <c r="Z5615" s="5">
        <f t="shared" si="9"/>
        <v>45097</v>
      </c>
    </row>
    <row r="5616">
      <c r="A5616" s="1" t="s">
        <v>5653</v>
      </c>
      <c r="B5616" s="1" t="s">
        <v>32</v>
      </c>
      <c r="C5616" s="1">
        <v>4.0</v>
      </c>
      <c r="D5616" s="1">
        <v>1.0</v>
      </c>
      <c r="E5616" s="1">
        <v>4.0</v>
      </c>
      <c r="F5616" s="1" t="s">
        <v>23</v>
      </c>
      <c r="G5616" s="1" t="s">
        <v>25</v>
      </c>
      <c r="H5616" s="2">
        <v>44955.0</v>
      </c>
      <c r="J5616" s="3">
        <f t="shared" si="2"/>
        <v>4</v>
      </c>
      <c r="K5616" s="4">
        <f t="shared" si="3"/>
        <v>1</v>
      </c>
      <c r="L5616" s="4">
        <f t="shared" si="4"/>
        <v>4</v>
      </c>
      <c r="S5616" s="1" t="s">
        <v>5653</v>
      </c>
      <c r="T5616" s="4" t="str">
        <f t="shared" si="5"/>
        <v>Cookie</v>
      </c>
      <c r="U5616" s="4" t="str">
        <f t="shared" si="6"/>
        <v>UNKNOWN</v>
      </c>
      <c r="V5616" s="4" t="str">
        <f t="shared" si="7"/>
        <v>Credit Card</v>
      </c>
      <c r="W5616" s="4">
        <f t="shared" ref="W5616:Y5616" si="5623">IF(OR(J5616 = "ERROR", J5616 = ""), "UNKNOWN", J5616)</f>
        <v>4</v>
      </c>
      <c r="X5616" s="4">
        <f t="shared" si="5623"/>
        <v>1</v>
      </c>
      <c r="Y5616" s="4">
        <f t="shared" si="5623"/>
        <v>4</v>
      </c>
      <c r="Z5616" s="5">
        <f t="shared" si="9"/>
        <v>44955</v>
      </c>
    </row>
    <row r="5617">
      <c r="A5617" s="1" t="s">
        <v>5654</v>
      </c>
      <c r="B5617" s="1" t="s">
        <v>44</v>
      </c>
      <c r="C5617" s="1">
        <v>3.0</v>
      </c>
      <c r="D5617" s="1">
        <v>4.0</v>
      </c>
      <c r="E5617" s="1">
        <v>12.0</v>
      </c>
      <c r="F5617" s="1" t="s">
        <v>30</v>
      </c>
      <c r="H5617" s="6">
        <v>45230.0</v>
      </c>
      <c r="J5617" s="3">
        <f t="shared" si="2"/>
        <v>3</v>
      </c>
      <c r="K5617" s="4">
        <f t="shared" si="3"/>
        <v>4</v>
      </c>
      <c r="L5617" s="4">
        <f t="shared" si="4"/>
        <v>12</v>
      </c>
      <c r="S5617" s="1" t="s">
        <v>5654</v>
      </c>
      <c r="T5617" s="4" t="str">
        <f t="shared" si="5"/>
        <v>Sandwich</v>
      </c>
      <c r="U5617" s="4" t="str">
        <f t="shared" si="6"/>
        <v>UNKNOWN</v>
      </c>
      <c r="V5617" s="4" t="str">
        <f t="shared" si="7"/>
        <v>UNKNOWN</v>
      </c>
      <c r="W5617" s="4">
        <f t="shared" ref="W5617:Y5617" si="5624">IF(OR(J5617 = "ERROR", J5617 = ""), "UNKNOWN", J5617)</f>
        <v>3</v>
      </c>
      <c r="X5617" s="4">
        <f t="shared" si="5624"/>
        <v>4</v>
      </c>
      <c r="Y5617" s="4">
        <f t="shared" si="5624"/>
        <v>12</v>
      </c>
      <c r="Z5617" s="7">
        <f t="shared" si="9"/>
        <v>45230</v>
      </c>
    </row>
    <row r="5618">
      <c r="A5618" s="1" t="s">
        <v>5655</v>
      </c>
      <c r="B5618" s="1" t="s">
        <v>22</v>
      </c>
      <c r="C5618" s="1">
        <v>1.0</v>
      </c>
      <c r="D5618" s="1">
        <v>2.0</v>
      </c>
      <c r="E5618" s="1">
        <v>2.0</v>
      </c>
      <c r="F5618" s="1" t="s">
        <v>39</v>
      </c>
      <c r="G5618" s="1" t="s">
        <v>29</v>
      </c>
      <c r="H5618" s="2">
        <v>45027.0</v>
      </c>
      <c r="J5618" s="3">
        <f t="shared" si="2"/>
        <v>1</v>
      </c>
      <c r="K5618" s="4">
        <f t="shared" si="3"/>
        <v>2</v>
      </c>
      <c r="L5618" s="4">
        <f t="shared" si="4"/>
        <v>2</v>
      </c>
      <c r="S5618" s="1" t="s">
        <v>5655</v>
      </c>
      <c r="T5618" s="4" t="str">
        <f t="shared" si="5"/>
        <v>Coffee</v>
      </c>
      <c r="U5618" s="4" t="str">
        <f t="shared" si="6"/>
        <v>In-store</v>
      </c>
      <c r="V5618" s="4" t="str">
        <f t="shared" si="7"/>
        <v>Digital Wallet</v>
      </c>
      <c r="W5618" s="4">
        <f t="shared" ref="W5618:Y5618" si="5625">IF(OR(J5618 = "ERROR", J5618 = ""), "UNKNOWN", J5618)</f>
        <v>1</v>
      </c>
      <c r="X5618" s="4">
        <f t="shared" si="5625"/>
        <v>2</v>
      </c>
      <c r="Y5618" s="4">
        <f t="shared" si="5625"/>
        <v>2</v>
      </c>
      <c r="Z5618" s="5">
        <f t="shared" si="9"/>
        <v>45027</v>
      </c>
    </row>
    <row r="5619">
      <c r="A5619" s="1" t="s">
        <v>5656</v>
      </c>
      <c r="B5619" s="1" t="s">
        <v>44</v>
      </c>
      <c r="C5619" s="1">
        <v>2.0</v>
      </c>
      <c r="D5619" s="1">
        <v>4.0</v>
      </c>
      <c r="E5619" s="1">
        <v>8.0</v>
      </c>
      <c r="G5619" s="1" t="s">
        <v>25</v>
      </c>
      <c r="H5619" s="2">
        <v>44944.0</v>
      </c>
      <c r="J5619" s="3">
        <f t="shared" si="2"/>
        <v>2</v>
      </c>
      <c r="K5619" s="4">
        <f t="shared" si="3"/>
        <v>4</v>
      </c>
      <c r="L5619" s="4">
        <f t="shared" si="4"/>
        <v>8</v>
      </c>
      <c r="S5619" s="1" t="s">
        <v>5656</v>
      </c>
      <c r="T5619" s="4" t="str">
        <f t="shared" si="5"/>
        <v>Sandwich</v>
      </c>
      <c r="U5619" s="4" t="str">
        <f t="shared" si="6"/>
        <v>UNKNOWN</v>
      </c>
      <c r="V5619" s="4" t="str">
        <f t="shared" si="7"/>
        <v>UNKNOWN</v>
      </c>
      <c r="W5619" s="4">
        <f t="shared" ref="W5619:Y5619" si="5626">IF(OR(J5619 = "ERROR", J5619 = ""), "UNKNOWN", J5619)</f>
        <v>2</v>
      </c>
      <c r="X5619" s="4">
        <f t="shared" si="5626"/>
        <v>4</v>
      </c>
      <c r="Y5619" s="4">
        <f t="shared" si="5626"/>
        <v>8</v>
      </c>
      <c r="Z5619" s="5">
        <f t="shared" si="9"/>
        <v>44944</v>
      </c>
    </row>
    <row r="5620">
      <c r="A5620" s="1" t="s">
        <v>5657</v>
      </c>
      <c r="B5620" s="1" t="s">
        <v>81</v>
      </c>
      <c r="C5620" s="1">
        <v>2.0</v>
      </c>
      <c r="D5620" s="1">
        <v>1.5</v>
      </c>
      <c r="E5620" s="1">
        <v>3.0</v>
      </c>
      <c r="F5620" s="1" t="s">
        <v>39</v>
      </c>
      <c r="H5620" s="1" t="s">
        <v>25</v>
      </c>
      <c r="J5620" s="3">
        <f t="shared" si="2"/>
        <v>2</v>
      </c>
      <c r="K5620" s="4">
        <f t="shared" si="3"/>
        <v>1.5</v>
      </c>
      <c r="L5620" s="4">
        <f t="shared" si="4"/>
        <v>3</v>
      </c>
      <c r="S5620" s="1" t="s">
        <v>5657</v>
      </c>
      <c r="T5620" s="4" t="str">
        <f t="shared" si="5"/>
        <v>Tea</v>
      </c>
      <c r="U5620" s="4" t="str">
        <f t="shared" si="6"/>
        <v>UNKNOWN</v>
      </c>
      <c r="V5620" s="4" t="str">
        <f t="shared" si="7"/>
        <v>Digital Wallet</v>
      </c>
      <c r="W5620" s="4">
        <f t="shared" ref="W5620:Y5620" si="5627">IF(OR(J5620 = "ERROR", J5620 = ""), "UNKNOWN", J5620)</f>
        <v>2</v>
      </c>
      <c r="X5620" s="4">
        <f t="shared" si="5627"/>
        <v>1.5</v>
      </c>
      <c r="Y5620" s="4">
        <f t="shared" si="5627"/>
        <v>3</v>
      </c>
      <c r="Z5620" s="4" t="str">
        <f t="shared" si="9"/>
        <v>UNKNOWN</v>
      </c>
    </row>
    <row r="5621">
      <c r="A5621" s="1" t="s">
        <v>5658</v>
      </c>
      <c r="B5621" s="1" t="s">
        <v>25</v>
      </c>
      <c r="C5621" s="1" t="s">
        <v>30</v>
      </c>
      <c r="D5621" s="1">
        <v>2.0</v>
      </c>
      <c r="E5621" s="1">
        <v>10.0</v>
      </c>
      <c r="G5621" s="1" t="s">
        <v>29</v>
      </c>
      <c r="H5621" s="2">
        <v>45048.0</v>
      </c>
      <c r="J5621" s="3">
        <f t="shared" si="2"/>
        <v>5</v>
      </c>
      <c r="K5621" s="4">
        <f t="shared" si="3"/>
        <v>2</v>
      </c>
      <c r="L5621" s="4">
        <f t="shared" si="4"/>
        <v>10</v>
      </c>
      <c r="S5621" s="1" t="s">
        <v>5658</v>
      </c>
      <c r="T5621" s="4" t="str">
        <f t="shared" si="5"/>
        <v>UNKNOWN</v>
      </c>
      <c r="U5621" s="4" t="str">
        <f t="shared" si="6"/>
        <v>In-store</v>
      </c>
      <c r="V5621" s="4" t="str">
        <f t="shared" si="7"/>
        <v>UNKNOWN</v>
      </c>
      <c r="W5621" s="4">
        <f t="shared" ref="W5621:Y5621" si="5628">IF(OR(J5621 = "ERROR", J5621 = ""), "UNKNOWN", J5621)</f>
        <v>5</v>
      </c>
      <c r="X5621" s="4">
        <f t="shared" si="5628"/>
        <v>2</v>
      </c>
      <c r="Y5621" s="4">
        <f t="shared" si="5628"/>
        <v>10</v>
      </c>
      <c r="Z5621" s="5">
        <f t="shared" si="9"/>
        <v>45048</v>
      </c>
    </row>
    <row r="5622">
      <c r="A5622" s="1" t="s">
        <v>5659</v>
      </c>
      <c r="B5622" s="1" t="s">
        <v>22</v>
      </c>
      <c r="C5622" s="1">
        <v>1.0</v>
      </c>
      <c r="D5622" s="1">
        <v>2.0</v>
      </c>
      <c r="E5622" s="1">
        <v>2.0</v>
      </c>
      <c r="F5622" s="1" t="s">
        <v>23</v>
      </c>
      <c r="G5622" s="1" t="s">
        <v>29</v>
      </c>
      <c r="H5622" s="2">
        <v>44949.0</v>
      </c>
      <c r="J5622" s="3">
        <f t="shared" si="2"/>
        <v>1</v>
      </c>
      <c r="K5622" s="4">
        <f t="shared" si="3"/>
        <v>2</v>
      </c>
      <c r="L5622" s="4">
        <f t="shared" si="4"/>
        <v>2</v>
      </c>
      <c r="S5622" s="1" t="s">
        <v>5659</v>
      </c>
      <c r="T5622" s="4" t="str">
        <f t="shared" si="5"/>
        <v>Coffee</v>
      </c>
      <c r="U5622" s="4" t="str">
        <f t="shared" si="6"/>
        <v>In-store</v>
      </c>
      <c r="V5622" s="4" t="str">
        <f t="shared" si="7"/>
        <v>Credit Card</v>
      </c>
      <c r="W5622" s="4">
        <f t="shared" ref="W5622:Y5622" si="5629">IF(OR(J5622 = "ERROR", J5622 = ""), "UNKNOWN", J5622)</f>
        <v>1</v>
      </c>
      <c r="X5622" s="4">
        <f t="shared" si="5629"/>
        <v>2</v>
      </c>
      <c r="Y5622" s="4">
        <f t="shared" si="5629"/>
        <v>2</v>
      </c>
      <c r="Z5622" s="5">
        <f t="shared" si="9"/>
        <v>44949</v>
      </c>
    </row>
    <row r="5623">
      <c r="A5623" s="1" t="s">
        <v>5660</v>
      </c>
      <c r="B5623" s="1" t="s">
        <v>32</v>
      </c>
      <c r="C5623" s="1">
        <v>4.0</v>
      </c>
      <c r="D5623" s="1">
        <v>1.0</v>
      </c>
      <c r="E5623" s="1">
        <v>4.0</v>
      </c>
      <c r="F5623" s="1" t="s">
        <v>25</v>
      </c>
      <c r="G5623" s="1" t="s">
        <v>30</v>
      </c>
      <c r="H5623" s="2">
        <v>45104.0</v>
      </c>
      <c r="J5623" s="3">
        <f t="shared" si="2"/>
        <v>4</v>
      </c>
      <c r="K5623" s="4">
        <f t="shared" si="3"/>
        <v>1</v>
      </c>
      <c r="L5623" s="4">
        <f t="shared" si="4"/>
        <v>4</v>
      </c>
      <c r="S5623" s="1" t="s">
        <v>5660</v>
      </c>
      <c r="T5623" s="4" t="str">
        <f t="shared" si="5"/>
        <v>Cookie</v>
      </c>
      <c r="U5623" s="4" t="str">
        <f t="shared" si="6"/>
        <v>UNKNOWN</v>
      </c>
      <c r="V5623" s="4" t="str">
        <f t="shared" si="7"/>
        <v>UNKNOWN</v>
      </c>
      <c r="W5623" s="4">
        <f t="shared" ref="W5623:Y5623" si="5630">IF(OR(J5623 = "ERROR", J5623 = ""), "UNKNOWN", J5623)</f>
        <v>4</v>
      </c>
      <c r="X5623" s="4">
        <f t="shared" si="5630"/>
        <v>1</v>
      </c>
      <c r="Y5623" s="4">
        <f t="shared" si="5630"/>
        <v>4</v>
      </c>
      <c r="Z5623" s="5">
        <f t="shared" si="9"/>
        <v>45104</v>
      </c>
    </row>
    <row r="5624">
      <c r="A5624" s="1" t="s">
        <v>5661</v>
      </c>
      <c r="B5624" s="1" t="s">
        <v>27</v>
      </c>
      <c r="C5624" s="1">
        <v>4.0</v>
      </c>
      <c r="D5624" s="1">
        <v>3.0</v>
      </c>
      <c r="E5624" s="1">
        <v>12.0</v>
      </c>
      <c r="F5624" s="1" t="s">
        <v>39</v>
      </c>
      <c r="H5624" s="2">
        <v>45203.0</v>
      </c>
      <c r="J5624" s="3">
        <f t="shared" si="2"/>
        <v>4</v>
      </c>
      <c r="K5624" s="4">
        <f t="shared" si="3"/>
        <v>3</v>
      </c>
      <c r="L5624" s="4">
        <f t="shared" si="4"/>
        <v>12</v>
      </c>
      <c r="S5624" s="1" t="s">
        <v>5661</v>
      </c>
      <c r="T5624" s="4" t="str">
        <f t="shared" si="5"/>
        <v>Cake</v>
      </c>
      <c r="U5624" s="4" t="str">
        <f t="shared" si="6"/>
        <v>UNKNOWN</v>
      </c>
      <c r="V5624" s="4" t="str">
        <f t="shared" si="7"/>
        <v>Digital Wallet</v>
      </c>
      <c r="W5624" s="4">
        <f t="shared" ref="W5624:Y5624" si="5631">IF(OR(J5624 = "ERROR", J5624 = ""), "UNKNOWN", J5624)</f>
        <v>4</v>
      </c>
      <c r="X5624" s="4">
        <f t="shared" si="5631"/>
        <v>3</v>
      </c>
      <c r="Y5624" s="4">
        <f t="shared" si="5631"/>
        <v>12</v>
      </c>
      <c r="Z5624" s="5">
        <f t="shared" si="9"/>
        <v>45203</v>
      </c>
    </row>
    <row r="5625">
      <c r="A5625" s="1" t="s">
        <v>5662</v>
      </c>
      <c r="B5625" s="1" t="s">
        <v>41</v>
      </c>
      <c r="C5625" s="1">
        <v>5.0</v>
      </c>
      <c r="D5625" s="1">
        <v>4.0</v>
      </c>
      <c r="E5625" s="1">
        <v>20.0</v>
      </c>
      <c r="F5625" s="1" t="s">
        <v>28</v>
      </c>
      <c r="H5625" s="2">
        <v>44938.0</v>
      </c>
      <c r="J5625" s="3">
        <f t="shared" si="2"/>
        <v>5</v>
      </c>
      <c r="K5625" s="4">
        <f t="shared" si="3"/>
        <v>4</v>
      </c>
      <c r="L5625" s="4">
        <f t="shared" si="4"/>
        <v>20</v>
      </c>
      <c r="S5625" s="1" t="s">
        <v>5662</v>
      </c>
      <c r="T5625" s="4" t="str">
        <f t="shared" si="5"/>
        <v>Smoothie</v>
      </c>
      <c r="U5625" s="4" t="str">
        <f t="shared" si="6"/>
        <v>UNKNOWN</v>
      </c>
      <c r="V5625" s="4" t="str">
        <f t="shared" si="7"/>
        <v>Cash</v>
      </c>
      <c r="W5625" s="4">
        <f t="shared" ref="W5625:Y5625" si="5632">IF(OR(J5625 = "ERROR", J5625 = ""), "UNKNOWN", J5625)</f>
        <v>5</v>
      </c>
      <c r="X5625" s="4">
        <f t="shared" si="5632"/>
        <v>4</v>
      </c>
      <c r="Y5625" s="4">
        <f t="shared" si="5632"/>
        <v>20</v>
      </c>
      <c r="Z5625" s="5">
        <f t="shared" si="9"/>
        <v>44938</v>
      </c>
    </row>
    <row r="5626">
      <c r="A5626" s="1" t="s">
        <v>5663</v>
      </c>
      <c r="B5626" s="1" t="s">
        <v>41</v>
      </c>
      <c r="C5626" s="1">
        <v>4.0</v>
      </c>
      <c r="D5626" s="1" t="s">
        <v>25</v>
      </c>
      <c r="E5626" s="1">
        <v>16.0</v>
      </c>
      <c r="F5626" s="1" t="s">
        <v>23</v>
      </c>
      <c r="G5626" s="1" t="s">
        <v>29</v>
      </c>
      <c r="H5626" s="2">
        <v>44940.0</v>
      </c>
      <c r="J5626" s="3">
        <f t="shared" si="2"/>
        <v>4</v>
      </c>
      <c r="K5626" s="4">
        <f t="shared" si="3"/>
        <v>4</v>
      </c>
      <c r="L5626" s="4">
        <f t="shared" si="4"/>
        <v>16</v>
      </c>
      <c r="S5626" s="1" t="s">
        <v>5663</v>
      </c>
      <c r="T5626" s="4" t="str">
        <f t="shared" si="5"/>
        <v>Smoothie</v>
      </c>
      <c r="U5626" s="4" t="str">
        <f t="shared" si="6"/>
        <v>In-store</v>
      </c>
      <c r="V5626" s="4" t="str">
        <f t="shared" si="7"/>
        <v>Credit Card</v>
      </c>
      <c r="W5626" s="4">
        <f t="shared" ref="W5626:Y5626" si="5633">IF(OR(J5626 = "ERROR", J5626 = ""), "UNKNOWN", J5626)</f>
        <v>4</v>
      </c>
      <c r="X5626" s="4">
        <f t="shared" si="5633"/>
        <v>4</v>
      </c>
      <c r="Y5626" s="4">
        <f t="shared" si="5633"/>
        <v>16</v>
      </c>
      <c r="Z5626" s="5">
        <f t="shared" si="9"/>
        <v>44940</v>
      </c>
    </row>
    <row r="5627">
      <c r="A5627" s="1" t="s">
        <v>5664</v>
      </c>
      <c r="B5627" s="1" t="s">
        <v>55</v>
      </c>
      <c r="C5627" s="1">
        <v>2.0</v>
      </c>
      <c r="D5627" s="1">
        <v>3.0</v>
      </c>
      <c r="E5627" s="1">
        <v>6.0</v>
      </c>
      <c r="F5627" s="1" t="s">
        <v>23</v>
      </c>
      <c r="G5627" s="1" t="s">
        <v>24</v>
      </c>
      <c r="H5627" s="2">
        <v>45188.0</v>
      </c>
      <c r="J5627" s="3">
        <f t="shared" si="2"/>
        <v>2</v>
      </c>
      <c r="K5627" s="4">
        <f t="shared" si="3"/>
        <v>3</v>
      </c>
      <c r="L5627" s="4">
        <f t="shared" si="4"/>
        <v>6</v>
      </c>
      <c r="S5627" s="1" t="s">
        <v>5664</v>
      </c>
      <c r="T5627" s="4" t="str">
        <f t="shared" si="5"/>
        <v>Juice</v>
      </c>
      <c r="U5627" s="4" t="str">
        <f t="shared" si="6"/>
        <v>Takeaway</v>
      </c>
      <c r="V5627" s="4" t="str">
        <f t="shared" si="7"/>
        <v>Credit Card</v>
      </c>
      <c r="W5627" s="4">
        <f t="shared" ref="W5627:Y5627" si="5634">IF(OR(J5627 = "ERROR", J5627 = ""), "UNKNOWN", J5627)</f>
        <v>2</v>
      </c>
      <c r="X5627" s="4">
        <f t="shared" si="5634"/>
        <v>3</v>
      </c>
      <c r="Y5627" s="4">
        <f t="shared" si="5634"/>
        <v>6</v>
      </c>
      <c r="Z5627" s="5">
        <f t="shared" si="9"/>
        <v>45188</v>
      </c>
    </row>
    <row r="5628">
      <c r="A5628" s="1" t="s">
        <v>5665</v>
      </c>
      <c r="B5628" s="1" t="s">
        <v>81</v>
      </c>
      <c r="C5628" s="1">
        <v>4.0</v>
      </c>
      <c r="D5628" s="1">
        <v>1.5</v>
      </c>
      <c r="E5628" s="1">
        <v>6.0</v>
      </c>
      <c r="G5628" s="1" t="s">
        <v>24</v>
      </c>
      <c r="H5628" s="2">
        <v>45166.0</v>
      </c>
      <c r="J5628" s="3">
        <f t="shared" si="2"/>
        <v>4</v>
      </c>
      <c r="K5628" s="4">
        <f t="shared" si="3"/>
        <v>1.5</v>
      </c>
      <c r="L5628" s="4">
        <f t="shared" si="4"/>
        <v>6</v>
      </c>
      <c r="S5628" s="1" t="s">
        <v>5665</v>
      </c>
      <c r="T5628" s="4" t="str">
        <f t="shared" si="5"/>
        <v>Tea</v>
      </c>
      <c r="U5628" s="4" t="str">
        <f t="shared" si="6"/>
        <v>Takeaway</v>
      </c>
      <c r="V5628" s="4" t="str">
        <f t="shared" si="7"/>
        <v>UNKNOWN</v>
      </c>
      <c r="W5628" s="4">
        <f t="shared" ref="W5628:Y5628" si="5635">IF(OR(J5628 = "ERROR", J5628 = ""), "UNKNOWN", J5628)</f>
        <v>4</v>
      </c>
      <c r="X5628" s="4">
        <f t="shared" si="5635"/>
        <v>1.5</v>
      </c>
      <c r="Y5628" s="4">
        <f t="shared" si="5635"/>
        <v>6</v>
      </c>
      <c r="Z5628" s="5">
        <f t="shared" si="9"/>
        <v>45166</v>
      </c>
    </row>
    <row r="5629">
      <c r="A5629" s="1" t="s">
        <v>5666</v>
      </c>
      <c r="B5629" s="1" t="s">
        <v>44</v>
      </c>
      <c r="C5629" s="1">
        <v>4.0</v>
      </c>
      <c r="D5629" s="1">
        <v>4.0</v>
      </c>
      <c r="E5629" s="1">
        <v>16.0</v>
      </c>
      <c r="F5629" s="1" t="s">
        <v>28</v>
      </c>
      <c r="G5629" s="1" t="s">
        <v>29</v>
      </c>
      <c r="H5629" s="2">
        <v>45182.0</v>
      </c>
      <c r="J5629" s="3">
        <f t="shared" si="2"/>
        <v>4</v>
      </c>
      <c r="K5629" s="4">
        <f t="shared" si="3"/>
        <v>4</v>
      </c>
      <c r="L5629" s="4">
        <f t="shared" si="4"/>
        <v>16</v>
      </c>
      <c r="S5629" s="1" t="s">
        <v>5666</v>
      </c>
      <c r="T5629" s="4" t="str">
        <f t="shared" si="5"/>
        <v>Sandwich</v>
      </c>
      <c r="U5629" s="4" t="str">
        <f t="shared" si="6"/>
        <v>In-store</v>
      </c>
      <c r="V5629" s="4" t="str">
        <f t="shared" si="7"/>
        <v>Cash</v>
      </c>
      <c r="W5629" s="4">
        <f t="shared" ref="W5629:Y5629" si="5636">IF(OR(J5629 = "ERROR", J5629 = ""), "UNKNOWN", J5629)</f>
        <v>4</v>
      </c>
      <c r="X5629" s="4">
        <f t="shared" si="5636"/>
        <v>4</v>
      </c>
      <c r="Y5629" s="4">
        <f t="shared" si="5636"/>
        <v>16</v>
      </c>
      <c r="Z5629" s="5">
        <f t="shared" si="9"/>
        <v>45182</v>
      </c>
    </row>
    <row r="5630">
      <c r="A5630" s="1" t="s">
        <v>5667</v>
      </c>
      <c r="B5630" s="1" t="s">
        <v>30</v>
      </c>
      <c r="C5630" s="1">
        <v>1.0</v>
      </c>
      <c r="D5630" s="1">
        <v>3.0</v>
      </c>
      <c r="E5630" s="1">
        <v>3.0</v>
      </c>
      <c r="F5630" s="1" t="s">
        <v>28</v>
      </c>
      <c r="G5630" s="1" t="s">
        <v>24</v>
      </c>
      <c r="H5630" s="2">
        <v>45156.0</v>
      </c>
      <c r="J5630" s="3">
        <f t="shared" si="2"/>
        <v>1</v>
      </c>
      <c r="K5630" s="4">
        <f t="shared" si="3"/>
        <v>3</v>
      </c>
      <c r="L5630" s="4">
        <f t="shared" si="4"/>
        <v>3</v>
      </c>
      <c r="S5630" s="1" t="s">
        <v>5667</v>
      </c>
      <c r="T5630" s="4" t="str">
        <f t="shared" si="5"/>
        <v>UNKNOWN</v>
      </c>
      <c r="U5630" s="4" t="str">
        <f t="shared" si="6"/>
        <v>Takeaway</v>
      </c>
      <c r="V5630" s="4" t="str">
        <f t="shared" si="7"/>
        <v>Cash</v>
      </c>
      <c r="W5630" s="4">
        <f t="shared" ref="W5630:Y5630" si="5637">IF(OR(J5630 = "ERROR", J5630 = ""), "UNKNOWN", J5630)</f>
        <v>1</v>
      </c>
      <c r="X5630" s="4">
        <f t="shared" si="5637"/>
        <v>3</v>
      </c>
      <c r="Y5630" s="4">
        <f t="shared" si="5637"/>
        <v>3</v>
      </c>
      <c r="Z5630" s="5">
        <f t="shared" si="9"/>
        <v>45156</v>
      </c>
    </row>
    <row r="5631">
      <c r="A5631" s="1" t="s">
        <v>5668</v>
      </c>
      <c r="B5631" s="1" t="s">
        <v>81</v>
      </c>
      <c r="C5631" s="1">
        <v>2.0</v>
      </c>
      <c r="D5631" s="1">
        <v>1.5</v>
      </c>
      <c r="E5631" s="1">
        <v>3.0</v>
      </c>
      <c r="F5631" s="1" t="s">
        <v>28</v>
      </c>
      <c r="G5631" s="1" t="s">
        <v>24</v>
      </c>
      <c r="H5631" s="2">
        <v>45204.0</v>
      </c>
      <c r="J5631" s="3">
        <f t="shared" si="2"/>
        <v>2</v>
      </c>
      <c r="K5631" s="4">
        <f t="shared" si="3"/>
        <v>1.5</v>
      </c>
      <c r="L5631" s="4">
        <f t="shared" si="4"/>
        <v>3</v>
      </c>
      <c r="S5631" s="1" t="s">
        <v>5668</v>
      </c>
      <c r="T5631" s="4" t="str">
        <f t="shared" si="5"/>
        <v>Tea</v>
      </c>
      <c r="U5631" s="4" t="str">
        <f t="shared" si="6"/>
        <v>Takeaway</v>
      </c>
      <c r="V5631" s="4" t="str">
        <f t="shared" si="7"/>
        <v>Cash</v>
      </c>
      <c r="W5631" s="4">
        <f t="shared" ref="W5631:Y5631" si="5638">IF(OR(J5631 = "ERROR", J5631 = ""), "UNKNOWN", J5631)</f>
        <v>2</v>
      </c>
      <c r="X5631" s="4">
        <f t="shared" si="5638"/>
        <v>1.5</v>
      </c>
      <c r="Y5631" s="4">
        <f t="shared" si="5638"/>
        <v>3</v>
      </c>
      <c r="Z5631" s="5">
        <f t="shared" si="9"/>
        <v>45204</v>
      </c>
    </row>
    <row r="5632">
      <c r="A5632" s="1" t="s">
        <v>5669</v>
      </c>
      <c r="B5632" s="1" t="s">
        <v>44</v>
      </c>
      <c r="C5632" s="1">
        <v>4.0</v>
      </c>
      <c r="D5632" s="1">
        <v>4.0</v>
      </c>
      <c r="E5632" s="1">
        <v>16.0</v>
      </c>
      <c r="G5632" s="1" t="s">
        <v>29</v>
      </c>
      <c r="H5632" s="2">
        <v>44994.0</v>
      </c>
      <c r="J5632" s="3">
        <f t="shared" si="2"/>
        <v>4</v>
      </c>
      <c r="K5632" s="4">
        <f t="shared" si="3"/>
        <v>4</v>
      </c>
      <c r="L5632" s="4">
        <f t="shared" si="4"/>
        <v>16</v>
      </c>
      <c r="S5632" s="1" t="s">
        <v>5669</v>
      </c>
      <c r="T5632" s="4" t="str">
        <f t="shared" si="5"/>
        <v>Sandwich</v>
      </c>
      <c r="U5632" s="4" t="str">
        <f t="shared" si="6"/>
        <v>In-store</v>
      </c>
      <c r="V5632" s="4" t="str">
        <f t="shared" si="7"/>
        <v>UNKNOWN</v>
      </c>
      <c r="W5632" s="4">
        <f t="shared" ref="W5632:Y5632" si="5639">IF(OR(J5632 = "ERROR", J5632 = ""), "UNKNOWN", J5632)</f>
        <v>4</v>
      </c>
      <c r="X5632" s="4">
        <f t="shared" si="5639"/>
        <v>4</v>
      </c>
      <c r="Y5632" s="4">
        <f t="shared" si="5639"/>
        <v>16</v>
      </c>
      <c r="Z5632" s="5">
        <f t="shared" si="9"/>
        <v>44994</v>
      </c>
    </row>
    <row r="5633">
      <c r="A5633" s="1" t="s">
        <v>5670</v>
      </c>
      <c r="B5633" s="1" t="s">
        <v>36</v>
      </c>
      <c r="C5633" s="1">
        <v>3.0</v>
      </c>
      <c r="D5633" s="1">
        <v>5.0</v>
      </c>
      <c r="E5633" s="1">
        <v>15.0</v>
      </c>
      <c r="F5633" s="1" t="s">
        <v>23</v>
      </c>
      <c r="H5633" s="2">
        <v>44987.0</v>
      </c>
      <c r="J5633" s="3">
        <f t="shared" si="2"/>
        <v>3</v>
      </c>
      <c r="K5633" s="4">
        <f t="shared" si="3"/>
        <v>5</v>
      </c>
      <c r="L5633" s="4">
        <f t="shared" si="4"/>
        <v>15</v>
      </c>
      <c r="S5633" s="1" t="s">
        <v>5670</v>
      </c>
      <c r="T5633" s="4" t="str">
        <f t="shared" si="5"/>
        <v>Salad</v>
      </c>
      <c r="U5633" s="4" t="str">
        <f t="shared" si="6"/>
        <v>UNKNOWN</v>
      </c>
      <c r="V5633" s="4" t="str">
        <f t="shared" si="7"/>
        <v>Credit Card</v>
      </c>
      <c r="W5633" s="4">
        <f t="shared" ref="W5633:Y5633" si="5640">IF(OR(J5633 = "ERROR", J5633 = ""), "UNKNOWN", J5633)</f>
        <v>3</v>
      </c>
      <c r="X5633" s="4">
        <f t="shared" si="5640"/>
        <v>5</v>
      </c>
      <c r="Y5633" s="4">
        <f t="shared" si="5640"/>
        <v>15</v>
      </c>
      <c r="Z5633" s="5">
        <f t="shared" si="9"/>
        <v>44987</v>
      </c>
    </row>
    <row r="5634">
      <c r="A5634" s="1" t="s">
        <v>5671</v>
      </c>
      <c r="B5634" s="1" t="s">
        <v>41</v>
      </c>
      <c r="C5634" s="1">
        <v>3.0</v>
      </c>
      <c r="D5634" s="1">
        <v>4.0</v>
      </c>
      <c r="E5634" s="1">
        <v>12.0</v>
      </c>
      <c r="G5634" s="1" t="s">
        <v>29</v>
      </c>
      <c r="J5634" s="3">
        <f t="shared" si="2"/>
        <v>3</v>
      </c>
      <c r="K5634" s="4">
        <f t="shared" si="3"/>
        <v>4</v>
      </c>
      <c r="L5634" s="4">
        <f t="shared" si="4"/>
        <v>12</v>
      </c>
      <c r="S5634" s="1" t="s">
        <v>5671</v>
      </c>
      <c r="T5634" s="4" t="str">
        <f t="shared" si="5"/>
        <v>Smoothie</v>
      </c>
      <c r="U5634" s="4" t="str">
        <f t="shared" si="6"/>
        <v>In-store</v>
      </c>
      <c r="V5634" s="4" t="str">
        <f t="shared" si="7"/>
        <v>UNKNOWN</v>
      </c>
      <c r="W5634" s="4">
        <f t="shared" ref="W5634:Y5634" si="5641">IF(OR(J5634 = "ERROR", J5634 = ""), "UNKNOWN", J5634)</f>
        <v>3</v>
      </c>
      <c r="X5634" s="4">
        <f t="shared" si="5641"/>
        <v>4</v>
      </c>
      <c r="Y5634" s="4">
        <f t="shared" si="5641"/>
        <v>12</v>
      </c>
      <c r="Z5634" s="4" t="str">
        <f t="shared" si="9"/>
        <v>UNKNOWN</v>
      </c>
    </row>
    <row r="5635">
      <c r="A5635" s="1" t="s">
        <v>5672</v>
      </c>
      <c r="B5635" s="1" t="s">
        <v>32</v>
      </c>
      <c r="C5635" s="1">
        <v>3.0</v>
      </c>
      <c r="D5635" s="1">
        <v>1.0</v>
      </c>
      <c r="E5635" s="1">
        <v>3.0</v>
      </c>
      <c r="H5635" s="2">
        <v>44953.0</v>
      </c>
      <c r="J5635" s="3">
        <f t="shared" si="2"/>
        <v>3</v>
      </c>
      <c r="K5635" s="4">
        <f t="shared" si="3"/>
        <v>1</v>
      </c>
      <c r="L5635" s="4">
        <f t="shared" si="4"/>
        <v>3</v>
      </c>
      <c r="S5635" s="1" t="s">
        <v>5672</v>
      </c>
      <c r="T5635" s="4" t="str">
        <f t="shared" si="5"/>
        <v>Cookie</v>
      </c>
      <c r="U5635" s="4" t="str">
        <f t="shared" si="6"/>
        <v>UNKNOWN</v>
      </c>
      <c r="V5635" s="4" t="str">
        <f t="shared" si="7"/>
        <v>UNKNOWN</v>
      </c>
      <c r="W5635" s="4">
        <f t="shared" ref="W5635:Y5635" si="5642">IF(OR(J5635 = "ERROR", J5635 = ""), "UNKNOWN", J5635)</f>
        <v>3</v>
      </c>
      <c r="X5635" s="4">
        <f t="shared" si="5642"/>
        <v>1</v>
      </c>
      <c r="Y5635" s="4">
        <f t="shared" si="5642"/>
        <v>3</v>
      </c>
      <c r="Z5635" s="5">
        <f t="shared" si="9"/>
        <v>44953</v>
      </c>
    </row>
    <row r="5636">
      <c r="A5636" s="1" t="s">
        <v>5673</v>
      </c>
      <c r="B5636" s="1" t="s">
        <v>44</v>
      </c>
      <c r="C5636" s="1">
        <v>2.0</v>
      </c>
      <c r="D5636" s="1">
        <v>4.0</v>
      </c>
      <c r="E5636" s="1" t="s">
        <v>25</v>
      </c>
      <c r="F5636" s="1" t="s">
        <v>39</v>
      </c>
      <c r="G5636" s="1" t="s">
        <v>24</v>
      </c>
      <c r="H5636" s="2">
        <v>45238.0</v>
      </c>
      <c r="J5636" s="3">
        <f t="shared" si="2"/>
        <v>2</v>
      </c>
      <c r="K5636" s="4">
        <f t="shared" si="3"/>
        <v>4</v>
      </c>
      <c r="L5636" s="4">
        <f t="shared" si="4"/>
        <v>8</v>
      </c>
      <c r="S5636" s="1" t="s">
        <v>5673</v>
      </c>
      <c r="T5636" s="4" t="str">
        <f t="shared" si="5"/>
        <v>Sandwich</v>
      </c>
      <c r="U5636" s="4" t="str">
        <f t="shared" si="6"/>
        <v>Takeaway</v>
      </c>
      <c r="V5636" s="4" t="str">
        <f t="shared" si="7"/>
        <v>Digital Wallet</v>
      </c>
      <c r="W5636" s="4">
        <f t="shared" ref="W5636:Y5636" si="5643">IF(OR(J5636 = "ERROR", J5636 = ""), "UNKNOWN", J5636)</f>
        <v>2</v>
      </c>
      <c r="X5636" s="4">
        <f t="shared" si="5643"/>
        <v>4</v>
      </c>
      <c r="Y5636" s="4">
        <f t="shared" si="5643"/>
        <v>8</v>
      </c>
      <c r="Z5636" s="5">
        <f t="shared" si="9"/>
        <v>45238</v>
      </c>
    </row>
    <row r="5637">
      <c r="A5637" s="1" t="s">
        <v>5674</v>
      </c>
      <c r="B5637" s="1" t="s">
        <v>44</v>
      </c>
      <c r="C5637" s="1" t="s">
        <v>30</v>
      </c>
      <c r="D5637" s="1">
        <v>4.0</v>
      </c>
      <c r="E5637" s="1">
        <v>8.0</v>
      </c>
      <c r="F5637" s="1" t="s">
        <v>28</v>
      </c>
      <c r="H5637" s="6">
        <v>45230.0</v>
      </c>
      <c r="J5637" s="3">
        <f t="shared" si="2"/>
        <v>2</v>
      </c>
      <c r="K5637" s="4">
        <f t="shared" si="3"/>
        <v>4</v>
      </c>
      <c r="L5637" s="4">
        <f t="shared" si="4"/>
        <v>8</v>
      </c>
      <c r="S5637" s="1" t="s">
        <v>5674</v>
      </c>
      <c r="T5637" s="4" t="str">
        <f t="shared" si="5"/>
        <v>Sandwich</v>
      </c>
      <c r="U5637" s="4" t="str">
        <f t="shared" si="6"/>
        <v>UNKNOWN</v>
      </c>
      <c r="V5637" s="4" t="str">
        <f t="shared" si="7"/>
        <v>Cash</v>
      </c>
      <c r="W5637" s="4">
        <f t="shared" ref="W5637:Y5637" si="5644">IF(OR(J5637 = "ERROR", J5637 = ""), "UNKNOWN", J5637)</f>
        <v>2</v>
      </c>
      <c r="X5637" s="4">
        <f t="shared" si="5644"/>
        <v>4</v>
      </c>
      <c r="Y5637" s="4">
        <f t="shared" si="5644"/>
        <v>8</v>
      </c>
      <c r="Z5637" s="7">
        <f t="shared" si="9"/>
        <v>45230</v>
      </c>
    </row>
    <row r="5638">
      <c r="A5638" s="1" t="s">
        <v>5675</v>
      </c>
      <c r="B5638" s="1" t="s">
        <v>41</v>
      </c>
      <c r="C5638" s="1">
        <v>3.0</v>
      </c>
      <c r="E5638" s="1">
        <v>12.0</v>
      </c>
      <c r="F5638" s="1" t="s">
        <v>39</v>
      </c>
      <c r="H5638" s="2">
        <v>44933.0</v>
      </c>
      <c r="J5638" s="3">
        <f t="shared" si="2"/>
        <v>3</v>
      </c>
      <c r="K5638" s="4">
        <f t="shared" si="3"/>
        <v>4</v>
      </c>
      <c r="L5638" s="4">
        <f t="shared" si="4"/>
        <v>12</v>
      </c>
      <c r="S5638" s="1" t="s">
        <v>5675</v>
      </c>
      <c r="T5638" s="4" t="str">
        <f t="shared" si="5"/>
        <v>Smoothie</v>
      </c>
      <c r="U5638" s="4" t="str">
        <f t="shared" si="6"/>
        <v>UNKNOWN</v>
      </c>
      <c r="V5638" s="4" t="str">
        <f t="shared" si="7"/>
        <v>Digital Wallet</v>
      </c>
      <c r="W5638" s="4">
        <f t="shared" ref="W5638:Y5638" si="5645">IF(OR(J5638 = "ERROR", J5638 = ""), "UNKNOWN", J5638)</f>
        <v>3</v>
      </c>
      <c r="X5638" s="4">
        <f t="shared" si="5645"/>
        <v>4</v>
      </c>
      <c r="Y5638" s="4">
        <f t="shared" si="5645"/>
        <v>12</v>
      </c>
      <c r="Z5638" s="5">
        <f t="shared" si="9"/>
        <v>44933</v>
      </c>
    </row>
    <row r="5639">
      <c r="A5639" s="1" t="s">
        <v>5676</v>
      </c>
      <c r="B5639" s="1" t="s">
        <v>32</v>
      </c>
      <c r="C5639" s="1">
        <v>5.0</v>
      </c>
      <c r="D5639" s="1">
        <v>1.0</v>
      </c>
      <c r="E5639" s="1">
        <v>5.0</v>
      </c>
      <c r="G5639" s="1" t="s">
        <v>29</v>
      </c>
      <c r="H5639" s="2">
        <v>45174.0</v>
      </c>
      <c r="J5639" s="3">
        <f t="shared" si="2"/>
        <v>5</v>
      </c>
      <c r="K5639" s="4">
        <f t="shared" si="3"/>
        <v>1</v>
      </c>
      <c r="L5639" s="4">
        <f t="shared" si="4"/>
        <v>5</v>
      </c>
      <c r="S5639" s="1" t="s">
        <v>5676</v>
      </c>
      <c r="T5639" s="4" t="str">
        <f t="shared" si="5"/>
        <v>Cookie</v>
      </c>
      <c r="U5639" s="4" t="str">
        <f t="shared" si="6"/>
        <v>In-store</v>
      </c>
      <c r="V5639" s="4" t="str">
        <f t="shared" si="7"/>
        <v>UNKNOWN</v>
      </c>
      <c r="W5639" s="4">
        <f t="shared" ref="W5639:Y5639" si="5646">IF(OR(J5639 = "ERROR", J5639 = ""), "UNKNOWN", J5639)</f>
        <v>5</v>
      </c>
      <c r="X5639" s="4">
        <f t="shared" si="5646"/>
        <v>1</v>
      </c>
      <c r="Y5639" s="4">
        <f t="shared" si="5646"/>
        <v>5</v>
      </c>
      <c r="Z5639" s="5">
        <f t="shared" si="9"/>
        <v>45174</v>
      </c>
    </row>
    <row r="5640">
      <c r="A5640" s="1" t="s">
        <v>5677</v>
      </c>
      <c r="B5640" s="1" t="s">
        <v>36</v>
      </c>
      <c r="C5640" s="1">
        <v>5.0</v>
      </c>
      <c r="D5640" s="1">
        <v>5.0</v>
      </c>
      <c r="E5640" s="1">
        <v>25.0</v>
      </c>
      <c r="H5640" s="6">
        <v>45244.0</v>
      </c>
      <c r="J5640" s="3">
        <f t="shared" si="2"/>
        <v>5</v>
      </c>
      <c r="K5640" s="4">
        <f t="shared" si="3"/>
        <v>5</v>
      </c>
      <c r="L5640" s="4">
        <f t="shared" si="4"/>
        <v>25</v>
      </c>
      <c r="S5640" s="1" t="s">
        <v>5677</v>
      </c>
      <c r="T5640" s="4" t="str">
        <f t="shared" si="5"/>
        <v>Salad</v>
      </c>
      <c r="U5640" s="4" t="str">
        <f t="shared" si="6"/>
        <v>UNKNOWN</v>
      </c>
      <c r="V5640" s="4" t="str">
        <f t="shared" si="7"/>
        <v>UNKNOWN</v>
      </c>
      <c r="W5640" s="4">
        <f t="shared" ref="W5640:Y5640" si="5647">IF(OR(J5640 = "ERROR", J5640 = ""), "UNKNOWN", J5640)</f>
        <v>5</v>
      </c>
      <c r="X5640" s="4">
        <f t="shared" si="5647"/>
        <v>5</v>
      </c>
      <c r="Y5640" s="4">
        <f t="shared" si="5647"/>
        <v>25</v>
      </c>
      <c r="Z5640" s="7">
        <f t="shared" si="9"/>
        <v>45244</v>
      </c>
    </row>
    <row r="5641">
      <c r="A5641" s="1" t="s">
        <v>5678</v>
      </c>
      <c r="B5641" s="1" t="s">
        <v>81</v>
      </c>
      <c r="D5641" s="1" t="s">
        <v>25</v>
      </c>
      <c r="E5641" s="1">
        <v>6.0</v>
      </c>
      <c r="F5641" s="1" t="s">
        <v>23</v>
      </c>
      <c r="H5641" s="6">
        <v>45212.0</v>
      </c>
      <c r="J5641" s="3" t="str">
        <f t="shared" si="2"/>
        <v/>
      </c>
      <c r="K5641" s="4" t="str">
        <f t="shared" si="3"/>
        <v>ERROR</v>
      </c>
      <c r="L5641" s="4">
        <f t="shared" si="4"/>
        <v>6</v>
      </c>
      <c r="S5641" s="1" t="s">
        <v>5678</v>
      </c>
      <c r="T5641" s="4" t="str">
        <f t="shared" si="5"/>
        <v>Tea</v>
      </c>
      <c r="U5641" s="4" t="str">
        <f t="shared" si="6"/>
        <v>UNKNOWN</v>
      </c>
      <c r="V5641" s="4" t="str">
        <f t="shared" si="7"/>
        <v>Credit Card</v>
      </c>
      <c r="W5641" s="4" t="str">
        <f t="shared" ref="W5641:Y5641" si="5648">IF(OR(J5641 = "ERROR", J5641 = ""), "UNKNOWN", J5641)</f>
        <v>UNKNOWN</v>
      </c>
      <c r="X5641" s="4" t="str">
        <f t="shared" si="5648"/>
        <v>UNKNOWN</v>
      </c>
      <c r="Y5641" s="4">
        <f t="shared" si="5648"/>
        <v>6</v>
      </c>
      <c r="Z5641" s="7">
        <f t="shared" si="9"/>
        <v>45212</v>
      </c>
    </row>
    <row r="5642">
      <c r="A5642" s="1" t="s">
        <v>5679</v>
      </c>
      <c r="B5642" s="1" t="s">
        <v>81</v>
      </c>
      <c r="C5642" s="1">
        <v>5.0</v>
      </c>
      <c r="D5642" s="1">
        <v>1.5</v>
      </c>
      <c r="E5642" s="1">
        <v>7.5</v>
      </c>
      <c r="F5642" s="1" t="s">
        <v>39</v>
      </c>
      <c r="G5642" s="1" t="s">
        <v>29</v>
      </c>
      <c r="H5642" s="2">
        <v>45056.0</v>
      </c>
      <c r="J5642" s="3">
        <f t="shared" si="2"/>
        <v>5</v>
      </c>
      <c r="K5642" s="4">
        <f t="shared" si="3"/>
        <v>1.5</v>
      </c>
      <c r="L5642" s="4">
        <f t="shared" si="4"/>
        <v>7.5</v>
      </c>
      <c r="S5642" s="1" t="s">
        <v>5679</v>
      </c>
      <c r="T5642" s="4" t="str">
        <f t="shared" si="5"/>
        <v>Tea</v>
      </c>
      <c r="U5642" s="4" t="str">
        <f t="shared" si="6"/>
        <v>In-store</v>
      </c>
      <c r="V5642" s="4" t="str">
        <f t="shared" si="7"/>
        <v>Digital Wallet</v>
      </c>
      <c r="W5642" s="4">
        <f t="shared" ref="W5642:Y5642" si="5649">IF(OR(J5642 = "ERROR", J5642 = ""), "UNKNOWN", J5642)</f>
        <v>5</v>
      </c>
      <c r="X5642" s="4">
        <f t="shared" si="5649"/>
        <v>1.5</v>
      </c>
      <c r="Y5642" s="4">
        <f t="shared" si="5649"/>
        <v>7.5</v>
      </c>
      <c r="Z5642" s="5">
        <f t="shared" si="9"/>
        <v>45056</v>
      </c>
    </row>
    <row r="5643">
      <c r="A5643" s="1" t="s">
        <v>5680</v>
      </c>
      <c r="B5643" s="1" t="s">
        <v>41</v>
      </c>
      <c r="C5643" s="1">
        <v>2.0</v>
      </c>
      <c r="D5643" s="1">
        <v>4.0</v>
      </c>
      <c r="E5643" s="1">
        <v>8.0</v>
      </c>
      <c r="F5643" s="1" t="s">
        <v>23</v>
      </c>
      <c r="G5643" s="1" t="s">
        <v>29</v>
      </c>
      <c r="H5643" s="6">
        <v>45220.0</v>
      </c>
      <c r="J5643" s="3">
        <f t="shared" si="2"/>
        <v>2</v>
      </c>
      <c r="K5643" s="4">
        <f t="shared" si="3"/>
        <v>4</v>
      </c>
      <c r="L5643" s="4">
        <f t="shared" si="4"/>
        <v>8</v>
      </c>
      <c r="S5643" s="1" t="s">
        <v>5680</v>
      </c>
      <c r="T5643" s="4" t="str">
        <f t="shared" si="5"/>
        <v>Smoothie</v>
      </c>
      <c r="U5643" s="4" t="str">
        <f t="shared" si="6"/>
        <v>In-store</v>
      </c>
      <c r="V5643" s="4" t="str">
        <f t="shared" si="7"/>
        <v>Credit Card</v>
      </c>
      <c r="W5643" s="4">
        <f t="shared" ref="W5643:Y5643" si="5650">IF(OR(J5643 = "ERROR", J5643 = ""), "UNKNOWN", J5643)</f>
        <v>2</v>
      </c>
      <c r="X5643" s="4">
        <f t="shared" si="5650"/>
        <v>4</v>
      </c>
      <c r="Y5643" s="4">
        <f t="shared" si="5650"/>
        <v>8</v>
      </c>
      <c r="Z5643" s="7">
        <f t="shared" si="9"/>
        <v>45220</v>
      </c>
    </row>
    <row r="5644">
      <c r="A5644" s="1" t="s">
        <v>5681</v>
      </c>
      <c r="C5644" s="1">
        <v>2.0</v>
      </c>
      <c r="D5644" s="1">
        <v>1.0</v>
      </c>
      <c r="E5644" s="1">
        <v>2.0</v>
      </c>
      <c r="G5644" s="1" t="s">
        <v>29</v>
      </c>
      <c r="H5644" s="2">
        <v>45021.0</v>
      </c>
      <c r="J5644" s="3">
        <f t="shared" si="2"/>
        <v>2</v>
      </c>
      <c r="K5644" s="4">
        <f t="shared" si="3"/>
        <v>1</v>
      </c>
      <c r="L5644" s="4">
        <f t="shared" si="4"/>
        <v>2</v>
      </c>
      <c r="S5644" s="1" t="s">
        <v>5681</v>
      </c>
      <c r="T5644" s="4" t="str">
        <f t="shared" si="5"/>
        <v>UNKNOWN</v>
      </c>
      <c r="U5644" s="4" t="str">
        <f t="shared" si="6"/>
        <v>In-store</v>
      </c>
      <c r="V5644" s="4" t="str">
        <f t="shared" si="7"/>
        <v>UNKNOWN</v>
      </c>
      <c r="W5644" s="4">
        <f t="shared" ref="W5644:Y5644" si="5651">IF(OR(J5644 = "ERROR", J5644 = ""), "UNKNOWN", J5644)</f>
        <v>2</v>
      </c>
      <c r="X5644" s="4">
        <f t="shared" si="5651"/>
        <v>1</v>
      </c>
      <c r="Y5644" s="4">
        <f t="shared" si="5651"/>
        <v>2</v>
      </c>
      <c r="Z5644" s="5">
        <f t="shared" si="9"/>
        <v>45021</v>
      </c>
    </row>
    <row r="5645">
      <c r="A5645" s="1" t="s">
        <v>5682</v>
      </c>
      <c r="B5645" s="1" t="s">
        <v>81</v>
      </c>
      <c r="C5645" s="1">
        <v>2.0</v>
      </c>
      <c r="D5645" s="1">
        <v>1.5</v>
      </c>
      <c r="E5645" s="1">
        <v>3.0</v>
      </c>
      <c r="G5645" s="1" t="s">
        <v>24</v>
      </c>
      <c r="H5645" s="1" t="s">
        <v>25</v>
      </c>
      <c r="J5645" s="3">
        <f t="shared" si="2"/>
        <v>2</v>
      </c>
      <c r="K5645" s="4">
        <f t="shared" si="3"/>
        <v>1.5</v>
      </c>
      <c r="L5645" s="4">
        <f t="shared" si="4"/>
        <v>3</v>
      </c>
      <c r="S5645" s="1" t="s">
        <v>5682</v>
      </c>
      <c r="T5645" s="4" t="str">
        <f t="shared" si="5"/>
        <v>Tea</v>
      </c>
      <c r="U5645" s="4" t="str">
        <f t="shared" si="6"/>
        <v>Takeaway</v>
      </c>
      <c r="V5645" s="4" t="str">
        <f t="shared" si="7"/>
        <v>UNKNOWN</v>
      </c>
      <c r="W5645" s="4">
        <f t="shared" ref="W5645:Y5645" si="5652">IF(OR(J5645 = "ERROR", J5645 = ""), "UNKNOWN", J5645)</f>
        <v>2</v>
      </c>
      <c r="X5645" s="4">
        <f t="shared" si="5652"/>
        <v>1.5</v>
      </c>
      <c r="Y5645" s="4">
        <f t="shared" si="5652"/>
        <v>3</v>
      </c>
      <c r="Z5645" s="4" t="str">
        <f t="shared" si="9"/>
        <v>UNKNOWN</v>
      </c>
    </row>
    <row r="5646">
      <c r="A5646" s="1" t="s">
        <v>5683</v>
      </c>
      <c r="B5646" s="1" t="s">
        <v>36</v>
      </c>
      <c r="C5646" s="1">
        <v>5.0</v>
      </c>
      <c r="D5646" s="1">
        <v>5.0</v>
      </c>
      <c r="E5646" s="1">
        <v>25.0</v>
      </c>
      <c r="F5646" s="1" t="s">
        <v>39</v>
      </c>
      <c r="G5646" s="1" t="s">
        <v>29</v>
      </c>
      <c r="H5646" s="2">
        <v>45177.0</v>
      </c>
      <c r="J5646" s="3">
        <f t="shared" si="2"/>
        <v>5</v>
      </c>
      <c r="K5646" s="4">
        <f t="shared" si="3"/>
        <v>5</v>
      </c>
      <c r="L5646" s="4">
        <f t="shared" si="4"/>
        <v>25</v>
      </c>
      <c r="S5646" s="1" t="s">
        <v>5683</v>
      </c>
      <c r="T5646" s="4" t="str">
        <f t="shared" si="5"/>
        <v>Salad</v>
      </c>
      <c r="U5646" s="4" t="str">
        <f t="shared" si="6"/>
        <v>In-store</v>
      </c>
      <c r="V5646" s="4" t="str">
        <f t="shared" si="7"/>
        <v>Digital Wallet</v>
      </c>
      <c r="W5646" s="4">
        <f t="shared" ref="W5646:Y5646" si="5653">IF(OR(J5646 = "ERROR", J5646 = ""), "UNKNOWN", J5646)</f>
        <v>5</v>
      </c>
      <c r="X5646" s="4">
        <f t="shared" si="5653"/>
        <v>5</v>
      </c>
      <c r="Y5646" s="4">
        <f t="shared" si="5653"/>
        <v>25</v>
      </c>
      <c r="Z5646" s="5">
        <f t="shared" si="9"/>
        <v>45177</v>
      </c>
    </row>
    <row r="5647">
      <c r="A5647" s="1" t="s">
        <v>5684</v>
      </c>
      <c r="B5647" s="1" t="s">
        <v>27</v>
      </c>
      <c r="C5647" s="1">
        <v>1.0</v>
      </c>
      <c r="D5647" s="1">
        <v>3.0</v>
      </c>
      <c r="E5647" s="1">
        <v>3.0</v>
      </c>
      <c r="G5647" s="1" t="s">
        <v>24</v>
      </c>
      <c r="H5647" s="2">
        <v>45041.0</v>
      </c>
      <c r="J5647" s="3">
        <f t="shared" si="2"/>
        <v>1</v>
      </c>
      <c r="K5647" s="4">
        <f t="shared" si="3"/>
        <v>3</v>
      </c>
      <c r="L5647" s="4">
        <f t="shared" si="4"/>
        <v>3</v>
      </c>
      <c r="S5647" s="1" t="s">
        <v>5684</v>
      </c>
      <c r="T5647" s="4" t="str">
        <f t="shared" si="5"/>
        <v>Cake</v>
      </c>
      <c r="U5647" s="4" t="str">
        <f t="shared" si="6"/>
        <v>Takeaway</v>
      </c>
      <c r="V5647" s="4" t="str">
        <f t="shared" si="7"/>
        <v>UNKNOWN</v>
      </c>
      <c r="W5647" s="4">
        <f t="shared" ref="W5647:Y5647" si="5654">IF(OR(J5647 = "ERROR", J5647 = ""), "UNKNOWN", J5647)</f>
        <v>1</v>
      </c>
      <c r="X5647" s="4">
        <f t="shared" si="5654"/>
        <v>3</v>
      </c>
      <c r="Y5647" s="4">
        <f t="shared" si="5654"/>
        <v>3</v>
      </c>
      <c r="Z5647" s="5">
        <f t="shared" si="9"/>
        <v>45041</v>
      </c>
    </row>
    <row r="5648">
      <c r="A5648" s="1" t="s">
        <v>5685</v>
      </c>
      <c r="B5648" s="1" t="s">
        <v>55</v>
      </c>
      <c r="C5648" s="1">
        <v>5.0</v>
      </c>
      <c r="D5648" s="1">
        <v>3.0</v>
      </c>
      <c r="E5648" s="1">
        <v>15.0</v>
      </c>
      <c r="G5648" s="1" t="s">
        <v>29</v>
      </c>
      <c r="H5648" s="2">
        <v>45180.0</v>
      </c>
      <c r="J5648" s="3">
        <f t="shared" si="2"/>
        <v>5</v>
      </c>
      <c r="K5648" s="4">
        <f t="shared" si="3"/>
        <v>3</v>
      </c>
      <c r="L5648" s="4">
        <f t="shared" si="4"/>
        <v>15</v>
      </c>
      <c r="S5648" s="1" t="s">
        <v>5685</v>
      </c>
      <c r="T5648" s="4" t="str">
        <f t="shared" si="5"/>
        <v>Juice</v>
      </c>
      <c r="U5648" s="4" t="str">
        <f t="shared" si="6"/>
        <v>In-store</v>
      </c>
      <c r="V5648" s="4" t="str">
        <f t="shared" si="7"/>
        <v>UNKNOWN</v>
      </c>
      <c r="W5648" s="4">
        <f t="shared" ref="W5648:Y5648" si="5655">IF(OR(J5648 = "ERROR", J5648 = ""), "UNKNOWN", J5648)</f>
        <v>5</v>
      </c>
      <c r="X5648" s="4">
        <f t="shared" si="5655"/>
        <v>3</v>
      </c>
      <c r="Y5648" s="4">
        <f t="shared" si="5655"/>
        <v>15</v>
      </c>
      <c r="Z5648" s="5">
        <f t="shared" si="9"/>
        <v>45180</v>
      </c>
    </row>
    <row r="5649">
      <c r="A5649" s="1" t="s">
        <v>5686</v>
      </c>
      <c r="B5649" s="1" t="s">
        <v>22</v>
      </c>
      <c r="C5649" s="1">
        <v>3.0</v>
      </c>
      <c r="E5649" s="1">
        <v>6.0</v>
      </c>
      <c r="F5649" s="1" t="s">
        <v>23</v>
      </c>
      <c r="G5649" s="1" t="s">
        <v>24</v>
      </c>
      <c r="H5649" s="2">
        <v>45036.0</v>
      </c>
      <c r="J5649" s="3">
        <f t="shared" si="2"/>
        <v>3</v>
      </c>
      <c r="K5649" s="4">
        <f t="shared" si="3"/>
        <v>2</v>
      </c>
      <c r="L5649" s="4">
        <f t="shared" si="4"/>
        <v>6</v>
      </c>
      <c r="S5649" s="1" t="s">
        <v>5686</v>
      </c>
      <c r="T5649" s="4" t="str">
        <f t="shared" si="5"/>
        <v>Coffee</v>
      </c>
      <c r="U5649" s="4" t="str">
        <f t="shared" si="6"/>
        <v>Takeaway</v>
      </c>
      <c r="V5649" s="4" t="str">
        <f t="shared" si="7"/>
        <v>Credit Card</v>
      </c>
      <c r="W5649" s="4">
        <f t="shared" ref="W5649:Y5649" si="5656">IF(OR(J5649 = "ERROR", J5649 = ""), "UNKNOWN", J5649)</f>
        <v>3</v>
      </c>
      <c r="X5649" s="4">
        <f t="shared" si="5656"/>
        <v>2</v>
      </c>
      <c r="Y5649" s="4">
        <f t="shared" si="5656"/>
        <v>6</v>
      </c>
      <c r="Z5649" s="5">
        <f t="shared" si="9"/>
        <v>45036</v>
      </c>
    </row>
    <row r="5650">
      <c r="A5650" s="1" t="s">
        <v>5687</v>
      </c>
      <c r="B5650" s="1" t="s">
        <v>36</v>
      </c>
      <c r="C5650" s="1">
        <v>4.0</v>
      </c>
      <c r="D5650" s="1">
        <v>5.0</v>
      </c>
      <c r="E5650" s="1">
        <v>20.0</v>
      </c>
      <c r="F5650" s="1" t="s">
        <v>28</v>
      </c>
      <c r="H5650" s="2">
        <v>44996.0</v>
      </c>
      <c r="J5650" s="3">
        <f t="shared" si="2"/>
        <v>4</v>
      </c>
      <c r="K5650" s="4">
        <f t="shared" si="3"/>
        <v>5</v>
      </c>
      <c r="L5650" s="4">
        <f t="shared" si="4"/>
        <v>20</v>
      </c>
      <c r="S5650" s="1" t="s">
        <v>5687</v>
      </c>
      <c r="T5650" s="4" t="str">
        <f t="shared" si="5"/>
        <v>Salad</v>
      </c>
      <c r="U5650" s="4" t="str">
        <f t="shared" si="6"/>
        <v>UNKNOWN</v>
      </c>
      <c r="V5650" s="4" t="str">
        <f t="shared" si="7"/>
        <v>Cash</v>
      </c>
      <c r="W5650" s="4">
        <f t="shared" ref="W5650:Y5650" si="5657">IF(OR(J5650 = "ERROR", J5650 = ""), "UNKNOWN", J5650)</f>
        <v>4</v>
      </c>
      <c r="X5650" s="4">
        <f t="shared" si="5657"/>
        <v>5</v>
      </c>
      <c r="Y5650" s="4">
        <f t="shared" si="5657"/>
        <v>20</v>
      </c>
      <c r="Z5650" s="5">
        <f t="shared" si="9"/>
        <v>44996</v>
      </c>
    </row>
    <row r="5651">
      <c r="A5651" s="1" t="s">
        <v>5688</v>
      </c>
      <c r="B5651" s="1" t="s">
        <v>22</v>
      </c>
      <c r="C5651" s="1">
        <v>4.0</v>
      </c>
      <c r="D5651" s="1">
        <v>2.0</v>
      </c>
      <c r="E5651" s="1">
        <v>8.0</v>
      </c>
      <c r="G5651" s="1" t="s">
        <v>24</v>
      </c>
      <c r="H5651" s="2">
        <v>45098.0</v>
      </c>
      <c r="J5651" s="3">
        <f t="shared" si="2"/>
        <v>4</v>
      </c>
      <c r="K5651" s="4">
        <f t="shared" si="3"/>
        <v>2</v>
      </c>
      <c r="L5651" s="4">
        <f t="shared" si="4"/>
        <v>8</v>
      </c>
      <c r="S5651" s="1" t="s">
        <v>5688</v>
      </c>
      <c r="T5651" s="4" t="str">
        <f t="shared" si="5"/>
        <v>Coffee</v>
      </c>
      <c r="U5651" s="4" t="str">
        <f t="shared" si="6"/>
        <v>Takeaway</v>
      </c>
      <c r="V5651" s="4" t="str">
        <f t="shared" si="7"/>
        <v>UNKNOWN</v>
      </c>
      <c r="W5651" s="4">
        <f t="shared" ref="W5651:Y5651" si="5658">IF(OR(J5651 = "ERROR", J5651 = ""), "UNKNOWN", J5651)</f>
        <v>4</v>
      </c>
      <c r="X5651" s="4">
        <f t="shared" si="5658"/>
        <v>2</v>
      </c>
      <c r="Y5651" s="4">
        <f t="shared" si="5658"/>
        <v>8</v>
      </c>
      <c r="Z5651" s="5">
        <f t="shared" si="9"/>
        <v>45098</v>
      </c>
    </row>
    <row r="5652">
      <c r="A5652" s="1" t="s">
        <v>5689</v>
      </c>
      <c r="B5652" s="1" t="s">
        <v>25</v>
      </c>
      <c r="C5652" s="1">
        <v>3.0</v>
      </c>
      <c r="D5652" s="1">
        <v>1.5</v>
      </c>
      <c r="E5652" s="1">
        <v>4.5</v>
      </c>
      <c r="F5652" s="1" t="s">
        <v>23</v>
      </c>
      <c r="H5652" s="2">
        <v>45105.0</v>
      </c>
      <c r="J5652" s="3">
        <f t="shared" si="2"/>
        <v>3</v>
      </c>
      <c r="K5652" s="4">
        <f t="shared" si="3"/>
        <v>1.5</v>
      </c>
      <c r="L5652" s="4">
        <f t="shared" si="4"/>
        <v>4.5</v>
      </c>
      <c r="S5652" s="1" t="s">
        <v>5689</v>
      </c>
      <c r="T5652" s="4" t="str">
        <f t="shared" si="5"/>
        <v>UNKNOWN</v>
      </c>
      <c r="U5652" s="4" t="str">
        <f t="shared" si="6"/>
        <v>UNKNOWN</v>
      </c>
      <c r="V5652" s="4" t="str">
        <f t="shared" si="7"/>
        <v>Credit Card</v>
      </c>
      <c r="W5652" s="4">
        <f t="shared" ref="W5652:Y5652" si="5659">IF(OR(J5652 = "ERROR", J5652 = ""), "UNKNOWN", J5652)</f>
        <v>3</v>
      </c>
      <c r="X5652" s="4">
        <f t="shared" si="5659"/>
        <v>1.5</v>
      </c>
      <c r="Y5652" s="4">
        <f t="shared" si="5659"/>
        <v>4.5</v>
      </c>
      <c r="Z5652" s="5">
        <f t="shared" si="9"/>
        <v>45105</v>
      </c>
    </row>
    <row r="5653">
      <c r="A5653" s="1" t="s">
        <v>5690</v>
      </c>
      <c r="B5653" s="1" t="s">
        <v>27</v>
      </c>
      <c r="C5653" s="1">
        <v>4.0</v>
      </c>
      <c r="D5653" s="1">
        <v>3.0</v>
      </c>
      <c r="E5653" s="1">
        <v>12.0</v>
      </c>
      <c r="F5653" s="1" t="s">
        <v>28</v>
      </c>
      <c r="H5653" s="2">
        <v>44934.0</v>
      </c>
      <c r="J5653" s="3">
        <f t="shared" si="2"/>
        <v>4</v>
      </c>
      <c r="K5653" s="4">
        <f t="shared" si="3"/>
        <v>3</v>
      </c>
      <c r="L5653" s="4">
        <f t="shared" si="4"/>
        <v>12</v>
      </c>
      <c r="S5653" s="1" t="s">
        <v>5690</v>
      </c>
      <c r="T5653" s="4" t="str">
        <f t="shared" si="5"/>
        <v>Cake</v>
      </c>
      <c r="U5653" s="4" t="str">
        <f t="shared" si="6"/>
        <v>UNKNOWN</v>
      </c>
      <c r="V5653" s="4" t="str">
        <f t="shared" si="7"/>
        <v>Cash</v>
      </c>
      <c r="W5653" s="4">
        <f t="shared" ref="W5653:Y5653" si="5660">IF(OR(J5653 = "ERROR", J5653 = ""), "UNKNOWN", J5653)</f>
        <v>4</v>
      </c>
      <c r="X5653" s="4">
        <f t="shared" si="5660"/>
        <v>3</v>
      </c>
      <c r="Y5653" s="4">
        <f t="shared" si="5660"/>
        <v>12</v>
      </c>
      <c r="Z5653" s="5">
        <f t="shared" si="9"/>
        <v>44934</v>
      </c>
    </row>
    <row r="5654">
      <c r="A5654" s="1" t="s">
        <v>5691</v>
      </c>
      <c r="B5654" s="1" t="s">
        <v>41</v>
      </c>
      <c r="C5654" s="1">
        <v>5.0</v>
      </c>
      <c r="D5654" s="1">
        <v>4.0</v>
      </c>
      <c r="E5654" s="1">
        <v>20.0</v>
      </c>
      <c r="H5654" s="6">
        <v>45287.0</v>
      </c>
      <c r="J5654" s="3">
        <f t="shared" si="2"/>
        <v>5</v>
      </c>
      <c r="K5654" s="4">
        <f t="shared" si="3"/>
        <v>4</v>
      </c>
      <c r="L5654" s="4">
        <f t="shared" si="4"/>
        <v>20</v>
      </c>
      <c r="S5654" s="1" t="s">
        <v>5691</v>
      </c>
      <c r="T5654" s="4" t="str">
        <f t="shared" si="5"/>
        <v>Smoothie</v>
      </c>
      <c r="U5654" s="4" t="str">
        <f t="shared" si="6"/>
        <v>UNKNOWN</v>
      </c>
      <c r="V5654" s="4" t="str">
        <f t="shared" si="7"/>
        <v>UNKNOWN</v>
      </c>
      <c r="W5654" s="4">
        <f t="shared" ref="W5654:Y5654" si="5661">IF(OR(J5654 = "ERROR", J5654 = ""), "UNKNOWN", J5654)</f>
        <v>5</v>
      </c>
      <c r="X5654" s="4">
        <f t="shared" si="5661"/>
        <v>4</v>
      </c>
      <c r="Y5654" s="4">
        <f t="shared" si="5661"/>
        <v>20</v>
      </c>
      <c r="Z5654" s="7">
        <f t="shared" si="9"/>
        <v>45287</v>
      </c>
    </row>
    <row r="5655">
      <c r="A5655" s="1" t="s">
        <v>5692</v>
      </c>
      <c r="B5655" s="1" t="s">
        <v>27</v>
      </c>
      <c r="C5655" s="1">
        <v>2.0</v>
      </c>
      <c r="D5655" s="1">
        <v>3.0</v>
      </c>
      <c r="E5655" s="1">
        <v>6.0</v>
      </c>
      <c r="F5655" s="1" t="s">
        <v>39</v>
      </c>
      <c r="H5655" s="6">
        <v>45272.0</v>
      </c>
      <c r="J5655" s="3">
        <f t="shared" si="2"/>
        <v>2</v>
      </c>
      <c r="K5655" s="4">
        <f t="shared" si="3"/>
        <v>3</v>
      </c>
      <c r="L5655" s="4">
        <f t="shared" si="4"/>
        <v>6</v>
      </c>
      <c r="S5655" s="1" t="s">
        <v>5692</v>
      </c>
      <c r="T5655" s="4" t="str">
        <f t="shared" si="5"/>
        <v>Cake</v>
      </c>
      <c r="U5655" s="4" t="str">
        <f t="shared" si="6"/>
        <v>UNKNOWN</v>
      </c>
      <c r="V5655" s="4" t="str">
        <f t="shared" si="7"/>
        <v>Digital Wallet</v>
      </c>
      <c r="W5655" s="4">
        <f t="shared" ref="W5655:Y5655" si="5662">IF(OR(J5655 = "ERROR", J5655 = ""), "UNKNOWN", J5655)</f>
        <v>2</v>
      </c>
      <c r="X5655" s="4">
        <f t="shared" si="5662"/>
        <v>3</v>
      </c>
      <c r="Y5655" s="4">
        <f t="shared" si="5662"/>
        <v>6</v>
      </c>
      <c r="Z5655" s="7">
        <f t="shared" si="9"/>
        <v>45272</v>
      </c>
    </row>
    <row r="5656">
      <c r="A5656" s="1" t="s">
        <v>5693</v>
      </c>
      <c r="B5656" s="1" t="s">
        <v>36</v>
      </c>
      <c r="C5656" s="1">
        <v>4.0</v>
      </c>
      <c r="D5656" s="1">
        <v>5.0</v>
      </c>
      <c r="E5656" s="1">
        <v>20.0</v>
      </c>
      <c r="F5656" s="1" t="s">
        <v>39</v>
      </c>
      <c r="H5656" s="2">
        <v>44979.0</v>
      </c>
      <c r="J5656" s="3">
        <f t="shared" si="2"/>
        <v>4</v>
      </c>
      <c r="K5656" s="4">
        <f t="shared" si="3"/>
        <v>5</v>
      </c>
      <c r="L5656" s="4">
        <f t="shared" si="4"/>
        <v>20</v>
      </c>
      <c r="S5656" s="1" t="s">
        <v>5693</v>
      </c>
      <c r="T5656" s="4" t="str">
        <f t="shared" si="5"/>
        <v>Salad</v>
      </c>
      <c r="U5656" s="4" t="str">
        <f t="shared" si="6"/>
        <v>UNKNOWN</v>
      </c>
      <c r="V5656" s="4" t="str">
        <f t="shared" si="7"/>
        <v>Digital Wallet</v>
      </c>
      <c r="W5656" s="4">
        <f t="shared" ref="W5656:Y5656" si="5663">IF(OR(J5656 = "ERROR", J5656 = ""), "UNKNOWN", J5656)</f>
        <v>4</v>
      </c>
      <c r="X5656" s="4">
        <f t="shared" si="5663"/>
        <v>5</v>
      </c>
      <c r="Y5656" s="4">
        <f t="shared" si="5663"/>
        <v>20</v>
      </c>
      <c r="Z5656" s="5">
        <f t="shared" si="9"/>
        <v>44979</v>
      </c>
    </row>
    <row r="5657">
      <c r="A5657" s="1" t="s">
        <v>5694</v>
      </c>
      <c r="B5657" s="1" t="s">
        <v>44</v>
      </c>
      <c r="C5657" s="1">
        <v>3.0</v>
      </c>
      <c r="D5657" s="1">
        <v>4.0</v>
      </c>
      <c r="E5657" s="1">
        <v>12.0</v>
      </c>
      <c r="F5657" s="1" t="s">
        <v>30</v>
      </c>
      <c r="G5657" s="1" t="s">
        <v>24</v>
      </c>
      <c r="H5657" s="2">
        <v>45031.0</v>
      </c>
      <c r="J5657" s="3">
        <f t="shared" si="2"/>
        <v>3</v>
      </c>
      <c r="K5657" s="4">
        <f t="shared" si="3"/>
        <v>4</v>
      </c>
      <c r="L5657" s="4">
        <f t="shared" si="4"/>
        <v>12</v>
      </c>
      <c r="S5657" s="1" t="s">
        <v>5694</v>
      </c>
      <c r="T5657" s="4" t="str">
        <f t="shared" si="5"/>
        <v>Sandwich</v>
      </c>
      <c r="U5657" s="4" t="str">
        <f t="shared" si="6"/>
        <v>Takeaway</v>
      </c>
      <c r="V5657" s="4" t="str">
        <f t="shared" si="7"/>
        <v>UNKNOWN</v>
      </c>
      <c r="W5657" s="4">
        <f t="shared" ref="W5657:Y5657" si="5664">IF(OR(J5657 = "ERROR", J5657 = ""), "UNKNOWN", J5657)</f>
        <v>3</v>
      </c>
      <c r="X5657" s="4">
        <f t="shared" si="5664"/>
        <v>4</v>
      </c>
      <c r="Y5657" s="4">
        <f t="shared" si="5664"/>
        <v>12</v>
      </c>
      <c r="Z5657" s="5">
        <f t="shared" si="9"/>
        <v>45031</v>
      </c>
    </row>
    <row r="5658">
      <c r="A5658" s="1" t="s">
        <v>5695</v>
      </c>
      <c r="B5658" s="1" t="s">
        <v>55</v>
      </c>
      <c r="C5658" s="1">
        <v>3.0</v>
      </c>
      <c r="D5658" s="1" t="s">
        <v>25</v>
      </c>
      <c r="E5658" s="1">
        <v>9.0</v>
      </c>
      <c r="G5658" s="1" t="s">
        <v>24</v>
      </c>
      <c r="H5658" s="2">
        <v>45265.0</v>
      </c>
      <c r="J5658" s="3">
        <f t="shared" si="2"/>
        <v>3</v>
      </c>
      <c r="K5658" s="4">
        <f t="shared" si="3"/>
        <v>3</v>
      </c>
      <c r="L5658" s="4">
        <f t="shared" si="4"/>
        <v>9</v>
      </c>
      <c r="S5658" s="1" t="s">
        <v>5695</v>
      </c>
      <c r="T5658" s="4" t="str">
        <f t="shared" si="5"/>
        <v>Juice</v>
      </c>
      <c r="U5658" s="4" t="str">
        <f t="shared" si="6"/>
        <v>Takeaway</v>
      </c>
      <c r="V5658" s="4" t="str">
        <f t="shared" si="7"/>
        <v>UNKNOWN</v>
      </c>
      <c r="W5658" s="4">
        <f t="shared" ref="W5658:Y5658" si="5665">IF(OR(J5658 = "ERROR", J5658 = ""), "UNKNOWN", J5658)</f>
        <v>3</v>
      </c>
      <c r="X5658" s="4">
        <f t="shared" si="5665"/>
        <v>3</v>
      </c>
      <c r="Y5658" s="4">
        <f t="shared" si="5665"/>
        <v>9</v>
      </c>
      <c r="Z5658" s="5">
        <f t="shared" si="9"/>
        <v>45265</v>
      </c>
    </row>
    <row r="5659">
      <c r="A5659" s="1" t="s">
        <v>5696</v>
      </c>
      <c r="C5659" s="1">
        <v>1.0</v>
      </c>
      <c r="D5659" s="1">
        <v>3.0</v>
      </c>
      <c r="E5659" s="1">
        <v>3.0</v>
      </c>
      <c r="G5659" s="1" t="s">
        <v>29</v>
      </c>
      <c r="H5659" s="2">
        <v>45059.0</v>
      </c>
      <c r="J5659" s="3">
        <f t="shared" si="2"/>
        <v>1</v>
      </c>
      <c r="K5659" s="4">
        <f t="shared" si="3"/>
        <v>3</v>
      </c>
      <c r="L5659" s="4">
        <f t="shared" si="4"/>
        <v>3</v>
      </c>
      <c r="S5659" s="1" t="s">
        <v>5696</v>
      </c>
      <c r="T5659" s="4" t="str">
        <f t="shared" si="5"/>
        <v>UNKNOWN</v>
      </c>
      <c r="U5659" s="4" t="str">
        <f t="shared" si="6"/>
        <v>In-store</v>
      </c>
      <c r="V5659" s="4" t="str">
        <f t="shared" si="7"/>
        <v>UNKNOWN</v>
      </c>
      <c r="W5659" s="4">
        <f t="shared" ref="W5659:Y5659" si="5666">IF(OR(J5659 = "ERROR", J5659 = ""), "UNKNOWN", J5659)</f>
        <v>1</v>
      </c>
      <c r="X5659" s="4">
        <f t="shared" si="5666"/>
        <v>3</v>
      </c>
      <c r="Y5659" s="4">
        <f t="shared" si="5666"/>
        <v>3</v>
      </c>
      <c r="Z5659" s="5">
        <f t="shared" si="9"/>
        <v>45059</v>
      </c>
    </row>
    <row r="5660">
      <c r="A5660" s="1" t="s">
        <v>5697</v>
      </c>
      <c r="B5660" s="1" t="s">
        <v>44</v>
      </c>
      <c r="C5660" s="1">
        <v>3.0</v>
      </c>
      <c r="D5660" s="1">
        <v>4.0</v>
      </c>
      <c r="E5660" s="1">
        <v>12.0</v>
      </c>
      <c r="F5660" s="1" t="s">
        <v>39</v>
      </c>
      <c r="H5660" s="2">
        <v>45055.0</v>
      </c>
      <c r="J5660" s="3">
        <f t="shared" si="2"/>
        <v>3</v>
      </c>
      <c r="K5660" s="4">
        <f t="shared" si="3"/>
        <v>4</v>
      </c>
      <c r="L5660" s="4">
        <f t="shared" si="4"/>
        <v>12</v>
      </c>
      <c r="S5660" s="1" t="s">
        <v>5697</v>
      </c>
      <c r="T5660" s="4" t="str">
        <f t="shared" si="5"/>
        <v>Sandwich</v>
      </c>
      <c r="U5660" s="4" t="str">
        <f t="shared" si="6"/>
        <v>UNKNOWN</v>
      </c>
      <c r="V5660" s="4" t="str">
        <f t="shared" si="7"/>
        <v>Digital Wallet</v>
      </c>
      <c r="W5660" s="4">
        <f t="shared" ref="W5660:Y5660" si="5667">IF(OR(J5660 = "ERROR", J5660 = ""), "UNKNOWN", J5660)</f>
        <v>3</v>
      </c>
      <c r="X5660" s="4">
        <f t="shared" si="5667"/>
        <v>4</v>
      </c>
      <c r="Y5660" s="4">
        <f t="shared" si="5667"/>
        <v>12</v>
      </c>
      <c r="Z5660" s="5">
        <f t="shared" si="9"/>
        <v>45055</v>
      </c>
    </row>
    <row r="5661">
      <c r="A5661" s="1" t="s">
        <v>5698</v>
      </c>
      <c r="B5661" s="1" t="s">
        <v>32</v>
      </c>
      <c r="C5661" s="1">
        <v>4.0</v>
      </c>
      <c r="D5661" s="1">
        <v>1.0</v>
      </c>
      <c r="E5661" s="1">
        <v>4.0</v>
      </c>
      <c r="F5661" s="1" t="s">
        <v>30</v>
      </c>
      <c r="G5661" s="1" t="s">
        <v>29</v>
      </c>
      <c r="H5661" s="2">
        <v>45197.0</v>
      </c>
      <c r="J5661" s="3">
        <f t="shared" si="2"/>
        <v>4</v>
      </c>
      <c r="K5661" s="4">
        <f t="shared" si="3"/>
        <v>1</v>
      </c>
      <c r="L5661" s="4">
        <f t="shared" si="4"/>
        <v>4</v>
      </c>
      <c r="S5661" s="1" t="s">
        <v>5698</v>
      </c>
      <c r="T5661" s="4" t="str">
        <f t="shared" si="5"/>
        <v>Cookie</v>
      </c>
      <c r="U5661" s="4" t="str">
        <f t="shared" si="6"/>
        <v>In-store</v>
      </c>
      <c r="V5661" s="4" t="str">
        <f t="shared" si="7"/>
        <v>UNKNOWN</v>
      </c>
      <c r="W5661" s="4">
        <f t="shared" ref="W5661:Y5661" si="5668">IF(OR(J5661 = "ERROR", J5661 = ""), "UNKNOWN", J5661)</f>
        <v>4</v>
      </c>
      <c r="X5661" s="4">
        <f t="shared" si="5668"/>
        <v>1</v>
      </c>
      <c r="Y5661" s="4">
        <f t="shared" si="5668"/>
        <v>4</v>
      </c>
      <c r="Z5661" s="5">
        <f t="shared" si="9"/>
        <v>45197</v>
      </c>
    </row>
    <row r="5662">
      <c r="A5662" s="1" t="s">
        <v>5699</v>
      </c>
      <c r="B5662" s="1" t="s">
        <v>27</v>
      </c>
      <c r="C5662" s="1">
        <v>5.0</v>
      </c>
      <c r="D5662" s="1">
        <v>3.0</v>
      </c>
      <c r="E5662" s="1">
        <v>15.0</v>
      </c>
      <c r="F5662" s="1" t="s">
        <v>39</v>
      </c>
      <c r="H5662" s="6">
        <v>45279.0</v>
      </c>
      <c r="J5662" s="3">
        <f t="shared" si="2"/>
        <v>5</v>
      </c>
      <c r="K5662" s="4">
        <f t="shared" si="3"/>
        <v>3</v>
      </c>
      <c r="L5662" s="4">
        <f t="shared" si="4"/>
        <v>15</v>
      </c>
      <c r="S5662" s="1" t="s">
        <v>5699</v>
      </c>
      <c r="T5662" s="4" t="str">
        <f t="shared" si="5"/>
        <v>Cake</v>
      </c>
      <c r="U5662" s="4" t="str">
        <f t="shared" si="6"/>
        <v>UNKNOWN</v>
      </c>
      <c r="V5662" s="4" t="str">
        <f t="shared" si="7"/>
        <v>Digital Wallet</v>
      </c>
      <c r="W5662" s="4">
        <f t="shared" ref="W5662:Y5662" si="5669">IF(OR(J5662 = "ERROR", J5662 = ""), "UNKNOWN", J5662)</f>
        <v>5</v>
      </c>
      <c r="X5662" s="4">
        <f t="shared" si="5669"/>
        <v>3</v>
      </c>
      <c r="Y5662" s="4">
        <f t="shared" si="5669"/>
        <v>15</v>
      </c>
      <c r="Z5662" s="7">
        <f t="shared" si="9"/>
        <v>45279</v>
      </c>
    </row>
    <row r="5663">
      <c r="A5663" s="1" t="s">
        <v>5700</v>
      </c>
      <c r="B5663" s="1" t="s">
        <v>30</v>
      </c>
      <c r="C5663" s="1">
        <v>5.0</v>
      </c>
      <c r="D5663" s="1">
        <v>4.0</v>
      </c>
      <c r="E5663" s="1">
        <v>20.0</v>
      </c>
      <c r="F5663" s="1" t="s">
        <v>28</v>
      </c>
      <c r="G5663" s="1" t="s">
        <v>29</v>
      </c>
      <c r="H5663" s="2">
        <v>45047.0</v>
      </c>
      <c r="J5663" s="3">
        <f t="shared" si="2"/>
        <v>5</v>
      </c>
      <c r="K5663" s="4">
        <f t="shared" si="3"/>
        <v>4</v>
      </c>
      <c r="L5663" s="4">
        <f t="shared" si="4"/>
        <v>20</v>
      </c>
      <c r="S5663" s="1" t="s">
        <v>5700</v>
      </c>
      <c r="T5663" s="4" t="str">
        <f t="shared" si="5"/>
        <v>UNKNOWN</v>
      </c>
      <c r="U5663" s="4" t="str">
        <f t="shared" si="6"/>
        <v>In-store</v>
      </c>
      <c r="V5663" s="4" t="str">
        <f t="shared" si="7"/>
        <v>Cash</v>
      </c>
      <c r="W5663" s="4">
        <f t="shared" ref="W5663:Y5663" si="5670">IF(OR(J5663 = "ERROR", J5663 = ""), "UNKNOWN", J5663)</f>
        <v>5</v>
      </c>
      <c r="X5663" s="4">
        <f t="shared" si="5670"/>
        <v>4</v>
      </c>
      <c r="Y5663" s="4">
        <f t="shared" si="5670"/>
        <v>20</v>
      </c>
      <c r="Z5663" s="5">
        <f t="shared" si="9"/>
        <v>45047</v>
      </c>
    </row>
    <row r="5664">
      <c r="A5664" s="1" t="s">
        <v>5701</v>
      </c>
      <c r="B5664" s="1" t="s">
        <v>32</v>
      </c>
      <c r="C5664" s="1">
        <v>1.0</v>
      </c>
      <c r="D5664" s="1">
        <v>1.0</v>
      </c>
      <c r="E5664" s="1">
        <v>1.0</v>
      </c>
      <c r="F5664" s="1" t="s">
        <v>23</v>
      </c>
      <c r="G5664" s="1" t="s">
        <v>29</v>
      </c>
      <c r="H5664" s="2">
        <v>45266.0</v>
      </c>
      <c r="J5664" s="3">
        <f t="shared" si="2"/>
        <v>1</v>
      </c>
      <c r="K5664" s="4">
        <f t="shared" si="3"/>
        <v>1</v>
      </c>
      <c r="L5664" s="4">
        <f t="shared" si="4"/>
        <v>1</v>
      </c>
      <c r="S5664" s="1" t="s">
        <v>5701</v>
      </c>
      <c r="T5664" s="4" t="str">
        <f t="shared" si="5"/>
        <v>Cookie</v>
      </c>
      <c r="U5664" s="4" t="str">
        <f t="shared" si="6"/>
        <v>In-store</v>
      </c>
      <c r="V5664" s="4" t="str">
        <f t="shared" si="7"/>
        <v>Credit Card</v>
      </c>
      <c r="W5664" s="4">
        <f t="shared" ref="W5664:Y5664" si="5671">IF(OR(J5664 = "ERROR", J5664 = ""), "UNKNOWN", J5664)</f>
        <v>1</v>
      </c>
      <c r="X5664" s="4">
        <f t="shared" si="5671"/>
        <v>1</v>
      </c>
      <c r="Y5664" s="4">
        <f t="shared" si="5671"/>
        <v>1</v>
      </c>
      <c r="Z5664" s="5">
        <f t="shared" si="9"/>
        <v>45266</v>
      </c>
    </row>
    <row r="5665">
      <c r="A5665" s="1" t="s">
        <v>5702</v>
      </c>
      <c r="B5665" s="1" t="s">
        <v>41</v>
      </c>
      <c r="C5665" s="1">
        <v>4.0</v>
      </c>
      <c r="D5665" s="1" t="s">
        <v>30</v>
      </c>
      <c r="E5665" s="1">
        <v>16.0</v>
      </c>
      <c r="F5665" s="1" t="s">
        <v>28</v>
      </c>
      <c r="H5665" s="2">
        <v>44994.0</v>
      </c>
      <c r="J5665" s="3">
        <f t="shared" si="2"/>
        <v>4</v>
      </c>
      <c r="K5665" s="4">
        <f t="shared" si="3"/>
        <v>4</v>
      </c>
      <c r="L5665" s="4">
        <f t="shared" si="4"/>
        <v>16</v>
      </c>
      <c r="S5665" s="1" t="s">
        <v>5702</v>
      </c>
      <c r="T5665" s="4" t="str">
        <f t="shared" si="5"/>
        <v>Smoothie</v>
      </c>
      <c r="U5665" s="4" t="str">
        <f t="shared" si="6"/>
        <v>UNKNOWN</v>
      </c>
      <c r="V5665" s="4" t="str">
        <f t="shared" si="7"/>
        <v>Cash</v>
      </c>
      <c r="W5665" s="4">
        <f t="shared" ref="W5665:Y5665" si="5672">IF(OR(J5665 = "ERROR", J5665 = ""), "UNKNOWN", J5665)</f>
        <v>4</v>
      </c>
      <c r="X5665" s="4">
        <f t="shared" si="5672"/>
        <v>4</v>
      </c>
      <c r="Y5665" s="4">
        <f t="shared" si="5672"/>
        <v>16</v>
      </c>
      <c r="Z5665" s="5">
        <f t="shared" si="9"/>
        <v>44994</v>
      </c>
    </row>
    <row r="5666">
      <c r="A5666" s="1" t="s">
        <v>5703</v>
      </c>
      <c r="B5666" s="1" t="s">
        <v>27</v>
      </c>
      <c r="C5666" s="1">
        <v>4.0</v>
      </c>
      <c r="D5666" s="1">
        <v>3.0</v>
      </c>
      <c r="E5666" s="1">
        <v>12.0</v>
      </c>
      <c r="F5666" s="1" t="s">
        <v>28</v>
      </c>
      <c r="G5666" s="1" t="s">
        <v>29</v>
      </c>
      <c r="H5666" s="2">
        <v>45155.0</v>
      </c>
      <c r="J5666" s="3">
        <f t="shared" si="2"/>
        <v>4</v>
      </c>
      <c r="K5666" s="4">
        <f t="shared" si="3"/>
        <v>3</v>
      </c>
      <c r="L5666" s="4">
        <f t="shared" si="4"/>
        <v>12</v>
      </c>
      <c r="S5666" s="1" t="s">
        <v>5703</v>
      </c>
      <c r="T5666" s="4" t="str">
        <f t="shared" si="5"/>
        <v>Cake</v>
      </c>
      <c r="U5666" s="4" t="str">
        <f t="shared" si="6"/>
        <v>In-store</v>
      </c>
      <c r="V5666" s="4" t="str">
        <f t="shared" si="7"/>
        <v>Cash</v>
      </c>
      <c r="W5666" s="4">
        <f t="shared" ref="W5666:Y5666" si="5673">IF(OR(J5666 = "ERROR", J5666 = ""), "UNKNOWN", J5666)</f>
        <v>4</v>
      </c>
      <c r="X5666" s="4">
        <f t="shared" si="5673"/>
        <v>3</v>
      </c>
      <c r="Y5666" s="4">
        <f t="shared" si="5673"/>
        <v>12</v>
      </c>
      <c r="Z5666" s="5">
        <f t="shared" si="9"/>
        <v>45155</v>
      </c>
    </row>
    <row r="5667">
      <c r="A5667" s="1" t="s">
        <v>5704</v>
      </c>
      <c r="B5667" s="1" t="s">
        <v>32</v>
      </c>
      <c r="C5667" s="1">
        <v>4.0</v>
      </c>
      <c r="D5667" s="1">
        <v>1.0</v>
      </c>
      <c r="E5667" s="1">
        <v>4.0</v>
      </c>
      <c r="F5667" s="1" t="s">
        <v>39</v>
      </c>
      <c r="G5667" s="1" t="s">
        <v>24</v>
      </c>
      <c r="H5667" s="6">
        <v>45226.0</v>
      </c>
      <c r="J5667" s="3">
        <f t="shared" si="2"/>
        <v>4</v>
      </c>
      <c r="K5667" s="4">
        <f t="shared" si="3"/>
        <v>1</v>
      </c>
      <c r="L5667" s="4">
        <f t="shared" si="4"/>
        <v>4</v>
      </c>
      <c r="S5667" s="1" t="s">
        <v>5704</v>
      </c>
      <c r="T5667" s="4" t="str">
        <f t="shared" si="5"/>
        <v>Cookie</v>
      </c>
      <c r="U5667" s="4" t="str">
        <f t="shared" si="6"/>
        <v>Takeaway</v>
      </c>
      <c r="V5667" s="4" t="str">
        <f t="shared" si="7"/>
        <v>Digital Wallet</v>
      </c>
      <c r="W5667" s="4">
        <f t="shared" ref="W5667:Y5667" si="5674">IF(OR(J5667 = "ERROR", J5667 = ""), "UNKNOWN", J5667)</f>
        <v>4</v>
      </c>
      <c r="X5667" s="4">
        <f t="shared" si="5674"/>
        <v>1</v>
      </c>
      <c r="Y5667" s="4">
        <f t="shared" si="5674"/>
        <v>4</v>
      </c>
      <c r="Z5667" s="7">
        <f t="shared" si="9"/>
        <v>45226</v>
      </c>
    </row>
    <row r="5668">
      <c r="A5668" s="1" t="s">
        <v>5705</v>
      </c>
      <c r="B5668" s="1" t="s">
        <v>27</v>
      </c>
      <c r="D5668" s="1">
        <v>3.0</v>
      </c>
      <c r="E5668" s="1">
        <v>15.0</v>
      </c>
      <c r="G5668" s="1" t="s">
        <v>24</v>
      </c>
      <c r="H5668" s="2">
        <v>45037.0</v>
      </c>
      <c r="J5668" s="3">
        <f t="shared" si="2"/>
        <v>5</v>
      </c>
      <c r="K5668" s="4">
        <f t="shared" si="3"/>
        <v>3</v>
      </c>
      <c r="L5668" s="4">
        <f t="shared" si="4"/>
        <v>15</v>
      </c>
      <c r="S5668" s="1" t="s">
        <v>5705</v>
      </c>
      <c r="T5668" s="4" t="str">
        <f t="shared" si="5"/>
        <v>Cake</v>
      </c>
      <c r="U5668" s="4" t="str">
        <f t="shared" si="6"/>
        <v>Takeaway</v>
      </c>
      <c r="V5668" s="4" t="str">
        <f t="shared" si="7"/>
        <v>UNKNOWN</v>
      </c>
      <c r="W5668" s="4">
        <f t="shared" ref="W5668:Y5668" si="5675">IF(OR(J5668 = "ERROR", J5668 = ""), "UNKNOWN", J5668)</f>
        <v>5</v>
      </c>
      <c r="X5668" s="4">
        <f t="shared" si="5675"/>
        <v>3</v>
      </c>
      <c r="Y5668" s="4">
        <f t="shared" si="5675"/>
        <v>15</v>
      </c>
      <c r="Z5668" s="5">
        <f t="shared" si="9"/>
        <v>45037</v>
      </c>
    </row>
    <row r="5669">
      <c r="A5669" s="1" t="s">
        <v>5706</v>
      </c>
      <c r="B5669" s="1" t="s">
        <v>27</v>
      </c>
      <c r="C5669" s="1">
        <v>3.0</v>
      </c>
      <c r="D5669" s="1">
        <v>3.0</v>
      </c>
      <c r="E5669" s="1">
        <v>9.0</v>
      </c>
      <c r="F5669" s="1" t="s">
        <v>23</v>
      </c>
      <c r="G5669" s="1" t="s">
        <v>30</v>
      </c>
      <c r="H5669" s="2">
        <v>45159.0</v>
      </c>
      <c r="J5669" s="3">
        <f t="shared" si="2"/>
        <v>3</v>
      </c>
      <c r="K5669" s="4">
        <f t="shared" si="3"/>
        <v>3</v>
      </c>
      <c r="L5669" s="4">
        <f t="shared" si="4"/>
        <v>9</v>
      </c>
      <c r="S5669" s="1" t="s">
        <v>5706</v>
      </c>
      <c r="T5669" s="4" t="str">
        <f t="shared" si="5"/>
        <v>Cake</v>
      </c>
      <c r="U5669" s="4" t="str">
        <f t="shared" si="6"/>
        <v>UNKNOWN</v>
      </c>
      <c r="V5669" s="4" t="str">
        <f t="shared" si="7"/>
        <v>Credit Card</v>
      </c>
      <c r="W5669" s="4">
        <f t="shared" ref="W5669:Y5669" si="5676">IF(OR(J5669 = "ERROR", J5669 = ""), "UNKNOWN", J5669)</f>
        <v>3</v>
      </c>
      <c r="X5669" s="4">
        <f t="shared" si="5676"/>
        <v>3</v>
      </c>
      <c r="Y5669" s="4">
        <f t="shared" si="5676"/>
        <v>9</v>
      </c>
      <c r="Z5669" s="5">
        <f t="shared" si="9"/>
        <v>45159</v>
      </c>
    </row>
    <row r="5670">
      <c r="A5670" s="1" t="s">
        <v>5707</v>
      </c>
      <c r="B5670" s="1" t="s">
        <v>32</v>
      </c>
      <c r="C5670" s="1" t="s">
        <v>25</v>
      </c>
      <c r="D5670" s="1">
        <v>1.0</v>
      </c>
      <c r="E5670" s="1">
        <v>4.0</v>
      </c>
      <c r="F5670" s="1" t="s">
        <v>23</v>
      </c>
      <c r="G5670" s="1" t="s">
        <v>29</v>
      </c>
      <c r="H5670" s="1" t="s">
        <v>25</v>
      </c>
      <c r="J5670" s="3">
        <f t="shared" si="2"/>
        <v>4</v>
      </c>
      <c r="K5670" s="4">
        <f t="shared" si="3"/>
        <v>1</v>
      </c>
      <c r="L5670" s="4">
        <f t="shared" si="4"/>
        <v>4</v>
      </c>
      <c r="S5670" s="1" t="s">
        <v>5707</v>
      </c>
      <c r="T5670" s="4" t="str">
        <f t="shared" si="5"/>
        <v>Cookie</v>
      </c>
      <c r="U5670" s="4" t="str">
        <f t="shared" si="6"/>
        <v>In-store</v>
      </c>
      <c r="V5670" s="4" t="str">
        <f t="shared" si="7"/>
        <v>Credit Card</v>
      </c>
      <c r="W5670" s="4">
        <f t="shared" ref="W5670:Y5670" si="5677">IF(OR(J5670 = "ERROR", J5670 = ""), "UNKNOWN", J5670)</f>
        <v>4</v>
      </c>
      <c r="X5670" s="4">
        <f t="shared" si="5677"/>
        <v>1</v>
      </c>
      <c r="Y5670" s="4">
        <f t="shared" si="5677"/>
        <v>4</v>
      </c>
      <c r="Z5670" s="4" t="str">
        <f t="shared" si="9"/>
        <v>UNKNOWN</v>
      </c>
    </row>
    <row r="5671">
      <c r="A5671" s="1" t="s">
        <v>5708</v>
      </c>
      <c r="C5671" s="1">
        <v>2.0</v>
      </c>
      <c r="D5671" s="1">
        <v>4.0</v>
      </c>
      <c r="E5671" s="1">
        <v>8.0</v>
      </c>
      <c r="G5671" s="1" t="s">
        <v>29</v>
      </c>
      <c r="H5671" s="6">
        <v>45278.0</v>
      </c>
      <c r="J5671" s="3">
        <f t="shared" si="2"/>
        <v>2</v>
      </c>
      <c r="K5671" s="4">
        <f t="shared" si="3"/>
        <v>4</v>
      </c>
      <c r="L5671" s="4">
        <f t="shared" si="4"/>
        <v>8</v>
      </c>
      <c r="S5671" s="1" t="s">
        <v>5708</v>
      </c>
      <c r="T5671" s="4" t="str">
        <f t="shared" si="5"/>
        <v>UNKNOWN</v>
      </c>
      <c r="U5671" s="4" t="str">
        <f t="shared" si="6"/>
        <v>In-store</v>
      </c>
      <c r="V5671" s="4" t="str">
        <f t="shared" si="7"/>
        <v>UNKNOWN</v>
      </c>
      <c r="W5671" s="4">
        <f t="shared" ref="W5671:Y5671" si="5678">IF(OR(J5671 = "ERROR", J5671 = ""), "UNKNOWN", J5671)</f>
        <v>2</v>
      </c>
      <c r="X5671" s="4">
        <f t="shared" si="5678"/>
        <v>4</v>
      </c>
      <c r="Y5671" s="4">
        <f t="shared" si="5678"/>
        <v>8</v>
      </c>
      <c r="Z5671" s="7">
        <f t="shared" si="9"/>
        <v>45278</v>
      </c>
    </row>
    <row r="5672">
      <c r="A5672" s="1" t="s">
        <v>5709</v>
      </c>
      <c r="B5672" s="1" t="s">
        <v>22</v>
      </c>
      <c r="C5672" s="1">
        <v>3.0</v>
      </c>
      <c r="D5672" s="1">
        <v>2.0</v>
      </c>
      <c r="E5672" s="1">
        <v>6.0</v>
      </c>
      <c r="F5672" s="1" t="s">
        <v>30</v>
      </c>
      <c r="H5672" s="2">
        <v>45036.0</v>
      </c>
      <c r="J5672" s="3">
        <f t="shared" si="2"/>
        <v>3</v>
      </c>
      <c r="K5672" s="4">
        <f t="shared" si="3"/>
        <v>2</v>
      </c>
      <c r="L5672" s="4">
        <f t="shared" si="4"/>
        <v>6</v>
      </c>
      <c r="S5672" s="1" t="s">
        <v>5709</v>
      </c>
      <c r="T5672" s="4" t="str">
        <f t="shared" si="5"/>
        <v>Coffee</v>
      </c>
      <c r="U5672" s="4" t="str">
        <f t="shared" si="6"/>
        <v>UNKNOWN</v>
      </c>
      <c r="V5672" s="4" t="str">
        <f t="shared" si="7"/>
        <v>UNKNOWN</v>
      </c>
      <c r="W5672" s="4">
        <f t="shared" ref="W5672:Y5672" si="5679">IF(OR(J5672 = "ERROR", J5672 = ""), "UNKNOWN", J5672)</f>
        <v>3</v>
      </c>
      <c r="X5672" s="4">
        <f t="shared" si="5679"/>
        <v>2</v>
      </c>
      <c r="Y5672" s="4">
        <f t="shared" si="5679"/>
        <v>6</v>
      </c>
      <c r="Z5672" s="5">
        <f t="shared" si="9"/>
        <v>45036</v>
      </c>
    </row>
    <row r="5673">
      <c r="A5673" s="1" t="s">
        <v>5710</v>
      </c>
      <c r="B5673" s="1" t="s">
        <v>55</v>
      </c>
      <c r="C5673" s="1">
        <v>5.0</v>
      </c>
      <c r="D5673" s="1">
        <v>3.0</v>
      </c>
      <c r="E5673" s="1">
        <v>15.0</v>
      </c>
      <c r="H5673" s="2">
        <v>45263.0</v>
      </c>
      <c r="J5673" s="3">
        <f t="shared" si="2"/>
        <v>5</v>
      </c>
      <c r="K5673" s="4">
        <f t="shared" si="3"/>
        <v>3</v>
      </c>
      <c r="L5673" s="4">
        <f t="shared" si="4"/>
        <v>15</v>
      </c>
      <c r="S5673" s="1" t="s">
        <v>5710</v>
      </c>
      <c r="T5673" s="4" t="str">
        <f t="shared" si="5"/>
        <v>Juice</v>
      </c>
      <c r="U5673" s="4" t="str">
        <f t="shared" si="6"/>
        <v>UNKNOWN</v>
      </c>
      <c r="V5673" s="4" t="str">
        <f t="shared" si="7"/>
        <v>UNKNOWN</v>
      </c>
      <c r="W5673" s="4">
        <f t="shared" ref="W5673:Y5673" si="5680">IF(OR(J5673 = "ERROR", J5673 = ""), "UNKNOWN", J5673)</f>
        <v>5</v>
      </c>
      <c r="X5673" s="4">
        <f t="shared" si="5680"/>
        <v>3</v>
      </c>
      <c r="Y5673" s="4">
        <f t="shared" si="5680"/>
        <v>15</v>
      </c>
      <c r="Z5673" s="5">
        <f t="shared" si="9"/>
        <v>45263</v>
      </c>
    </row>
    <row r="5674">
      <c r="A5674" s="1" t="s">
        <v>5711</v>
      </c>
      <c r="B5674" s="1" t="s">
        <v>27</v>
      </c>
      <c r="C5674" s="1">
        <v>4.0</v>
      </c>
      <c r="D5674" s="1">
        <v>3.0</v>
      </c>
      <c r="E5674" s="1">
        <v>12.0</v>
      </c>
      <c r="H5674" s="2">
        <v>45061.0</v>
      </c>
      <c r="J5674" s="3">
        <f t="shared" si="2"/>
        <v>4</v>
      </c>
      <c r="K5674" s="4">
        <f t="shared" si="3"/>
        <v>3</v>
      </c>
      <c r="L5674" s="4">
        <f t="shared" si="4"/>
        <v>12</v>
      </c>
      <c r="S5674" s="1" t="s">
        <v>5711</v>
      </c>
      <c r="T5674" s="4" t="str">
        <f t="shared" si="5"/>
        <v>Cake</v>
      </c>
      <c r="U5674" s="4" t="str">
        <f t="shared" si="6"/>
        <v>UNKNOWN</v>
      </c>
      <c r="V5674" s="4" t="str">
        <f t="shared" si="7"/>
        <v>UNKNOWN</v>
      </c>
      <c r="W5674" s="4">
        <f t="shared" ref="W5674:Y5674" si="5681">IF(OR(J5674 = "ERROR", J5674 = ""), "UNKNOWN", J5674)</f>
        <v>4</v>
      </c>
      <c r="X5674" s="4">
        <f t="shared" si="5681"/>
        <v>3</v>
      </c>
      <c r="Y5674" s="4">
        <f t="shared" si="5681"/>
        <v>12</v>
      </c>
      <c r="Z5674" s="5">
        <f t="shared" si="9"/>
        <v>45061</v>
      </c>
    </row>
    <row r="5675">
      <c r="A5675" s="1" t="s">
        <v>5712</v>
      </c>
      <c r="B5675" s="1" t="s">
        <v>41</v>
      </c>
      <c r="C5675" s="1">
        <v>5.0</v>
      </c>
      <c r="D5675" s="1">
        <v>4.0</v>
      </c>
      <c r="E5675" s="1">
        <v>20.0</v>
      </c>
      <c r="F5675" s="1" t="s">
        <v>28</v>
      </c>
      <c r="H5675" s="6">
        <v>45248.0</v>
      </c>
      <c r="J5675" s="3">
        <f t="shared" si="2"/>
        <v>5</v>
      </c>
      <c r="K5675" s="4">
        <f t="shared" si="3"/>
        <v>4</v>
      </c>
      <c r="L5675" s="4">
        <f t="shared" si="4"/>
        <v>20</v>
      </c>
      <c r="S5675" s="1" t="s">
        <v>5712</v>
      </c>
      <c r="T5675" s="4" t="str">
        <f t="shared" si="5"/>
        <v>Smoothie</v>
      </c>
      <c r="U5675" s="4" t="str">
        <f t="shared" si="6"/>
        <v>UNKNOWN</v>
      </c>
      <c r="V5675" s="4" t="str">
        <f t="shared" si="7"/>
        <v>Cash</v>
      </c>
      <c r="W5675" s="4">
        <f t="shared" ref="W5675:Y5675" si="5682">IF(OR(J5675 = "ERROR", J5675 = ""), "UNKNOWN", J5675)</f>
        <v>5</v>
      </c>
      <c r="X5675" s="4">
        <f t="shared" si="5682"/>
        <v>4</v>
      </c>
      <c r="Y5675" s="4">
        <f t="shared" si="5682"/>
        <v>20</v>
      </c>
      <c r="Z5675" s="7">
        <f t="shared" si="9"/>
        <v>45248</v>
      </c>
    </row>
    <row r="5676">
      <c r="A5676" s="1" t="s">
        <v>5713</v>
      </c>
      <c r="B5676" s="1" t="s">
        <v>81</v>
      </c>
      <c r="C5676" s="1">
        <v>4.0</v>
      </c>
      <c r="D5676" s="1">
        <v>1.5</v>
      </c>
      <c r="E5676" s="1">
        <v>6.0</v>
      </c>
      <c r="H5676" s="2">
        <v>44956.0</v>
      </c>
      <c r="J5676" s="3">
        <f t="shared" si="2"/>
        <v>4</v>
      </c>
      <c r="K5676" s="4">
        <f t="shared" si="3"/>
        <v>1.5</v>
      </c>
      <c r="L5676" s="4">
        <f t="shared" si="4"/>
        <v>6</v>
      </c>
      <c r="S5676" s="1" t="s">
        <v>5713</v>
      </c>
      <c r="T5676" s="4" t="str">
        <f t="shared" si="5"/>
        <v>Tea</v>
      </c>
      <c r="U5676" s="4" t="str">
        <f t="shared" si="6"/>
        <v>UNKNOWN</v>
      </c>
      <c r="V5676" s="4" t="str">
        <f t="shared" si="7"/>
        <v>UNKNOWN</v>
      </c>
      <c r="W5676" s="4">
        <f t="shared" ref="W5676:Y5676" si="5683">IF(OR(J5676 = "ERROR", J5676 = ""), "UNKNOWN", J5676)</f>
        <v>4</v>
      </c>
      <c r="X5676" s="4">
        <f t="shared" si="5683"/>
        <v>1.5</v>
      </c>
      <c r="Y5676" s="4">
        <f t="shared" si="5683"/>
        <v>6</v>
      </c>
      <c r="Z5676" s="5">
        <f t="shared" si="9"/>
        <v>44956</v>
      </c>
    </row>
    <row r="5677">
      <c r="A5677" s="1" t="s">
        <v>5714</v>
      </c>
      <c r="B5677" s="1" t="s">
        <v>55</v>
      </c>
      <c r="C5677" s="1">
        <v>5.0</v>
      </c>
      <c r="D5677" s="1">
        <v>3.0</v>
      </c>
      <c r="E5677" s="1">
        <v>15.0</v>
      </c>
      <c r="F5677" s="1" t="s">
        <v>30</v>
      </c>
      <c r="H5677" s="6">
        <v>45283.0</v>
      </c>
      <c r="J5677" s="3">
        <f t="shared" si="2"/>
        <v>5</v>
      </c>
      <c r="K5677" s="4">
        <f t="shared" si="3"/>
        <v>3</v>
      </c>
      <c r="L5677" s="4">
        <f t="shared" si="4"/>
        <v>15</v>
      </c>
      <c r="S5677" s="1" t="s">
        <v>5714</v>
      </c>
      <c r="T5677" s="4" t="str">
        <f t="shared" si="5"/>
        <v>Juice</v>
      </c>
      <c r="U5677" s="4" t="str">
        <f t="shared" si="6"/>
        <v>UNKNOWN</v>
      </c>
      <c r="V5677" s="4" t="str">
        <f t="shared" si="7"/>
        <v>UNKNOWN</v>
      </c>
      <c r="W5677" s="4">
        <f t="shared" ref="W5677:Y5677" si="5684">IF(OR(J5677 = "ERROR", J5677 = ""), "UNKNOWN", J5677)</f>
        <v>5</v>
      </c>
      <c r="X5677" s="4">
        <f t="shared" si="5684"/>
        <v>3</v>
      </c>
      <c r="Y5677" s="4">
        <f t="shared" si="5684"/>
        <v>15</v>
      </c>
      <c r="Z5677" s="7">
        <f t="shared" si="9"/>
        <v>45283</v>
      </c>
    </row>
    <row r="5678">
      <c r="A5678" s="1" t="s">
        <v>5715</v>
      </c>
      <c r="C5678" s="1">
        <v>2.0</v>
      </c>
      <c r="D5678" s="1">
        <v>1.0</v>
      </c>
      <c r="E5678" s="1">
        <v>2.0</v>
      </c>
      <c r="G5678" s="1" t="s">
        <v>29</v>
      </c>
      <c r="H5678" s="2">
        <v>45126.0</v>
      </c>
      <c r="J5678" s="3">
        <f t="shared" si="2"/>
        <v>2</v>
      </c>
      <c r="K5678" s="4">
        <f t="shared" si="3"/>
        <v>1</v>
      </c>
      <c r="L5678" s="4">
        <f t="shared" si="4"/>
        <v>2</v>
      </c>
      <c r="S5678" s="1" t="s">
        <v>5715</v>
      </c>
      <c r="T5678" s="4" t="str">
        <f t="shared" si="5"/>
        <v>UNKNOWN</v>
      </c>
      <c r="U5678" s="4" t="str">
        <f t="shared" si="6"/>
        <v>In-store</v>
      </c>
      <c r="V5678" s="4" t="str">
        <f t="shared" si="7"/>
        <v>UNKNOWN</v>
      </c>
      <c r="W5678" s="4">
        <f t="shared" ref="W5678:Y5678" si="5685">IF(OR(J5678 = "ERROR", J5678 = ""), "UNKNOWN", J5678)</f>
        <v>2</v>
      </c>
      <c r="X5678" s="4">
        <f t="shared" si="5685"/>
        <v>1</v>
      </c>
      <c r="Y5678" s="4">
        <f t="shared" si="5685"/>
        <v>2</v>
      </c>
      <c r="Z5678" s="5">
        <f t="shared" si="9"/>
        <v>45126</v>
      </c>
    </row>
    <row r="5679">
      <c r="A5679" s="1" t="s">
        <v>5716</v>
      </c>
      <c r="B5679" s="1" t="s">
        <v>36</v>
      </c>
      <c r="C5679" s="1">
        <v>3.0</v>
      </c>
      <c r="D5679" s="1">
        <v>5.0</v>
      </c>
      <c r="E5679" s="1">
        <v>15.0</v>
      </c>
      <c r="G5679" s="1" t="s">
        <v>24</v>
      </c>
      <c r="H5679" s="2">
        <v>44993.0</v>
      </c>
      <c r="J5679" s="3">
        <f t="shared" si="2"/>
        <v>3</v>
      </c>
      <c r="K5679" s="4">
        <f t="shared" si="3"/>
        <v>5</v>
      </c>
      <c r="L5679" s="4">
        <f t="shared" si="4"/>
        <v>15</v>
      </c>
      <c r="S5679" s="1" t="s">
        <v>5716</v>
      </c>
      <c r="T5679" s="4" t="str">
        <f t="shared" si="5"/>
        <v>Salad</v>
      </c>
      <c r="U5679" s="4" t="str">
        <f t="shared" si="6"/>
        <v>Takeaway</v>
      </c>
      <c r="V5679" s="4" t="str">
        <f t="shared" si="7"/>
        <v>UNKNOWN</v>
      </c>
      <c r="W5679" s="4">
        <f t="shared" ref="W5679:Y5679" si="5686">IF(OR(J5679 = "ERROR", J5679 = ""), "UNKNOWN", J5679)</f>
        <v>3</v>
      </c>
      <c r="X5679" s="4">
        <f t="shared" si="5686"/>
        <v>5</v>
      </c>
      <c r="Y5679" s="4">
        <f t="shared" si="5686"/>
        <v>15</v>
      </c>
      <c r="Z5679" s="5">
        <f t="shared" si="9"/>
        <v>44993</v>
      </c>
    </row>
    <row r="5680">
      <c r="A5680" s="1" t="s">
        <v>5717</v>
      </c>
      <c r="B5680" s="1" t="s">
        <v>27</v>
      </c>
      <c r="C5680" s="1">
        <v>5.0</v>
      </c>
      <c r="D5680" s="1">
        <v>3.0</v>
      </c>
      <c r="E5680" s="1">
        <v>15.0</v>
      </c>
      <c r="F5680" s="1" t="s">
        <v>39</v>
      </c>
      <c r="G5680" s="1" t="s">
        <v>29</v>
      </c>
      <c r="H5680" s="2">
        <v>45023.0</v>
      </c>
      <c r="J5680" s="3">
        <f t="shared" si="2"/>
        <v>5</v>
      </c>
      <c r="K5680" s="4">
        <f t="shared" si="3"/>
        <v>3</v>
      </c>
      <c r="L5680" s="4">
        <f t="shared" si="4"/>
        <v>15</v>
      </c>
      <c r="S5680" s="1" t="s">
        <v>5717</v>
      </c>
      <c r="T5680" s="4" t="str">
        <f t="shared" si="5"/>
        <v>Cake</v>
      </c>
      <c r="U5680" s="4" t="str">
        <f t="shared" si="6"/>
        <v>In-store</v>
      </c>
      <c r="V5680" s="4" t="str">
        <f t="shared" si="7"/>
        <v>Digital Wallet</v>
      </c>
      <c r="W5680" s="4">
        <f t="shared" ref="W5680:Y5680" si="5687">IF(OR(J5680 = "ERROR", J5680 = ""), "UNKNOWN", J5680)</f>
        <v>5</v>
      </c>
      <c r="X5680" s="4">
        <f t="shared" si="5687"/>
        <v>3</v>
      </c>
      <c r="Y5680" s="4">
        <f t="shared" si="5687"/>
        <v>15</v>
      </c>
      <c r="Z5680" s="5">
        <f t="shared" si="9"/>
        <v>45023</v>
      </c>
    </row>
    <row r="5681">
      <c r="A5681" s="1" t="s">
        <v>5718</v>
      </c>
      <c r="B5681" s="1" t="s">
        <v>44</v>
      </c>
      <c r="C5681" s="1">
        <v>5.0</v>
      </c>
      <c r="D5681" s="1">
        <v>4.0</v>
      </c>
      <c r="E5681" s="1">
        <v>20.0</v>
      </c>
      <c r="F5681" s="1" t="s">
        <v>28</v>
      </c>
      <c r="G5681" s="1" t="s">
        <v>29</v>
      </c>
      <c r="H5681" s="2">
        <v>44936.0</v>
      </c>
      <c r="J5681" s="3">
        <f t="shared" si="2"/>
        <v>5</v>
      </c>
      <c r="K5681" s="4">
        <f t="shared" si="3"/>
        <v>4</v>
      </c>
      <c r="L5681" s="4">
        <f t="shared" si="4"/>
        <v>20</v>
      </c>
      <c r="S5681" s="1" t="s">
        <v>5718</v>
      </c>
      <c r="T5681" s="4" t="str">
        <f t="shared" si="5"/>
        <v>Sandwich</v>
      </c>
      <c r="U5681" s="4" t="str">
        <f t="shared" si="6"/>
        <v>In-store</v>
      </c>
      <c r="V5681" s="4" t="str">
        <f t="shared" si="7"/>
        <v>Cash</v>
      </c>
      <c r="W5681" s="4">
        <f t="shared" ref="W5681:Y5681" si="5688">IF(OR(J5681 = "ERROR", J5681 = ""), "UNKNOWN", J5681)</f>
        <v>5</v>
      </c>
      <c r="X5681" s="4">
        <f t="shared" si="5688"/>
        <v>4</v>
      </c>
      <c r="Y5681" s="4">
        <f t="shared" si="5688"/>
        <v>20</v>
      </c>
      <c r="Z5681" s="5">
        <f t="shared" si="9"/>
        <v>44936</v>
      </c>
    </row>
    <row r="5682">
      <c r="A5682" s="1" t="s">
        <v>5719</v>
      </c>
      <c r="B5682" s="1" t="s">
        <v>44</v>
      </c>
      <c r="C5682" s="1">
        <v>1.0</v>
      </c>
      <c r="D5682" s="1">
        <v>4.0</v>
      </c>
      <c r="E5682" s="1">
        <v>4.0</v>
      </c>
      <c r="G5682" s="1" t="s">
        <v>29</v>
      </c>
      <c r="H5682" s="2">
        <v>45047.0</v>
      </c>
      <c r="J5682" s="3">
        <f t="shared" si="2"/>
        <v>1</v>
      </c>
      <c r="K5682" s="4">
        <f t="shared" si="3"/>
        <v>4</v>
      </c>
      <c r="L5682" s="4">
        <f t="shared" si="4"/>
        <v>4</v>
      </c>
      <c r="S5682" s="1" t="s">
        <v>5719</v>
      </c>
      <c r="T5682" s="4" t="str">
        <f t="shared" si="5"/>
        <v>Sandwich</v>
      </c>
      <c r="U5682" s="4" t="str">
        <f t="shared" si="6"/>
        <v>In-store</v>
      </c>
      <c r="V5682" s="4" t="str">
        <f t="shared" si="7"/>
        <v>UNKNOWN</v>
      </c>
      <c r="W5682" s="4">
        <f t="shared" ref="W5682:Y5682" si="5689">IF(OR(J5682 = "ERROR", J5682 = ""), "UNKNOWN", J5682)</f>
        <v>1</v>
      </c>
      <c r="X5682" s="4">
        <f t="shared" si="5689"/>
        <v>4</v>
      </c>
      <c r="Y5682" s="4">
        <f t="shared" si="5689"/>
        <v>4</v>
      </c>
      <c r="Z5682" s="5">
        <f t="shared" si="9"/>
        <v>45047</v>
      </c>
    </row>
    <row r="5683">
      <c r="A5683" s="1" t="s">
        <v>5720</v>
      </c>
      <c r="B5683" s="1" t="s">
        <v>41</v>
      </c>
      <c r="C5683" s="1">
        <v>2.0</v>
      </c>
      <c r="E5683" s="1">
        <v>8.0</v>
      </c>
      <c r="G5683" s="1" t="s">
        <v>30</v>
      </c>
      <c r="H5683" s="2">
        <v>44988.0</v>
      </c>
      <c r="J5683" s="3">
        <f t="shared" si="2"/>
        <v>2</v>
      </c>
      <c r="K5683" s="4">
        <f t="shared" si="3"/>
        <v>4</v>
      </c>
      <c r="L5683" s="4">
        <f t="shared" si="4"/>
        <v>8</v>
      </c>
      <c r="S5683" s="1" t="s">
        <v>5720</v>
      </c>
      <c r="T5683" s="4" t="str">
        <f t="shared" si="5"/>
        <v>Smoothie</v>
      </c>
      <c r="U5683" s="4" t="str">
        <f t="shared" si="6"/>
        <v>UNKNOWN</v>
      </c>
      <c r="V5683" s="4" t="str">
        <f t="shared" si="7"/>
        <v>UNKNOWN</v>
      </c>
      <c r="W5683" s="4">
        <f t="shared" ref="W5683:Y5683" si="5690">IF(OR(J5683 = "ERROR", J5683 = ""), "UNKNOWN", J5683)</f>
        <v>2</v>
      </c>
      <c r="X5683" s="4">
        <f t="shared" si="5690"/>
        <v>4</v>
      </c>
      <c r="Y5683" s="4">
        <f t="shared" si="5690"/>
        <v>8</v>
      </c>
      <c r="Z5683" s="5">
        <f t="shared" si="9"/>
        <v>44988</v>
      </c>
    </row>
    <row r="5684">
      <c r="A5684" s="1" t="s">
        <v>5721</v>
      </c>
      <c r="B5684" s="1" t="s">
        <v>32</v>
      </c>
      <c r="C5684" s="1">
        <v>5.0</v>
      </c>
      <c r="D5684" s="1">
        <v>1.0</v>
      </c>
      <c r="E5684" s="1">
        <v>5.0</v>
      </c>
      <c r="G5684" s="1" t="s">
        <v>24</v>
      </c>
      <c r="H5684" s="2">
        <v>45094.0</v>
      </c>
      <c r="J5684" s="3">
        <f t="shared" si="2"/>
        <v>5</v>
      </c>
      <c r="K5684" s="4">
        <f t="shared" si="3"/>
        <v>1</v>
      </c>
      <c r="L5684" s="4">
        <f t="shared" si="4"/>
        <v>5</v>
      </c>
      <c r="S5684" s="1" t="s">
        <v>5721</v>
      </c>
      <c r="T5684" s="4" t="str">
        <f t="shared" si="5"/>
        <v>Cookie</v>
      </c>
      <c r="U5684" s="4" t="str">
        <f t="shared" si="6"/>
        <v>Takeaway</v>
      </c>
      <c r="V5684" s="4" t="str">
        <f t="shared" si="7"/>
        <v>UNKNOWN</v>
      </c>
      <c r="W5684" s="4">
        <f t="shared" ref="W5684:Y5684" si="5691">IF(OR(J5684 = "ERROR", J5684 = ""), "UNKNOWN", J5684)</f>
        <v>5</v>
      </c>
      <c r="X5684" s="4">
        <f t="shared" si="5691"/>
        <v>1</v>
      </c>
      <c r="Y5684" s="4">
        <f t="shared" si="5691"/>
        <v>5</v>
      </c>
      <c r="Z5684" s="5">
        <f t="shared" si="9"/>
        <v>45094</v>
      </c>
    </row>
    <row r="5685">
      <c r="A5685" s="1" t="s">
        <v>5722</v>
      </c>
      <c r="B5685" s="1" t="s">
        <v>55</v>
      </c>
      <c r="C5685" s="1">
        <v>2.0</v>
      </c>
      <c r="D5685" s="1">
        <v>3.0</v>
      </c>
      <c r="E5685" s="1">
        <v>6.0</v>
      </c>
      <c r="G5685" s="1" t="s">
        <v>29</v>
      </c>
      <c r="H5685" s="2">
        <v>44932.0</v>
      </c>
      <c r="J5685" s="3">
        <f t="shared" si="2"/>
        <v>2</v>
      </c>
      <c r="K5685" s="4">
        <f t="shared" si="3"/>
        <v>3</v>
      </c>
      <c r="L5685" s="4">
        <f t="shared" si="4"/>
        <v>6</v>
      </c>
      <c r="S5685" s="1" t="s">
        <v>5722</v>
      </c>
      <c r="T5685" s="4" t="str">
        <f t="shared" si="5"/>
        <v>Juice</v>
      </c>
      <c r="U5685" s="4" t="str">
        <f t="shared" si="6"/>
        <v>In-store</v>
      </c>
      <c r="V5685" s="4" t="str">
        <f t="shared" si="7"/>
        <v>UNKNOWN</v>
      </c>
      <c r="W5685" s="4">
        <f t="shared" ref="W5685:Y5685" si="5692">IF(OR(J5685 = "ERROR", J5685 = ""), "UNKNOWN", J5685)</f>
        <v>2</v>
      </c>
      <c r="X5685" s="4">
        <f t="shared" si="5692"/>
        <v>3</v>
      </c>
      <c r="Y5685" s="4">
        <f t="shared" si="5692"/>
        <v>6</v>
      </c>
      <c r="Z5685" s="5">
        <f t="shared" si="9"/>
        <v>44932</v>
      </c>
    </row>
    <row r="5686">
      <c r="A5686" s="1" t="s">
        <v>5723</v>
      </c>
      <c r="B5686" s="1" t="s">
        <v>22</v>
      </c>
      <c r="C5686" s="1">
        <v>5.0</v>
      </c>
      <c r="D5686" s="1">
        <v>2.0</v>
      </c>
      <c r="E5686" s="1">
        <v>10.0</v>
      </c>
      <c r="F5686" s="1" t="s">
        <v>23</v>
      </c>
      <c r="G5686" s="1" t="s">
        <v>24</v>
      </c>
      <c r="H5686" s="2">
        <v>45001.0</v>
      </c>
      <c r="J5686" s="3">
        <f t="shared" si="2"/>
        <v>5</v>
      </c>
      <c r="K5686" s="4">
        <f t="shared" si="3"/>
        <v>2</v>
      </c>
      <c r="L5686" s="4">
        <f t="shared" si="4"/>
        <v>10</v>
      </c>
      <c r="S5686" s="1" t="s">
        <v>5723</v>
      </c>
      <c r="T5686" s="4" t="str">
        <f t="shared" si="5"/>
        <v>Coffee</v>
      </c>
      <c r="U5686" s="4" t="str">
        <f t="shared" si="6"/>
        <v>Takeaway</v>
      </c>
      <c r="V5686" s="4" t="str">
        <f t="shared" si="7"/>
        <v>Credit Card</v>
      </c>
      <c r="W5686" s="4">
        <f t="shared" ref="W5686:Y5686" si="5693">IF(OR(J5686 = "ERROR", J5686 = ""), "UNKNOWN", J5686)</f>
        <v>5</v>
      </c>
      <c r="X5686" s="4">
        <f t="shared" si="5693"/>
        <v>2</v>
      </c>
      <c r="Y5686" s="4">
        <f t="shared" si="5693"/>
        <v>10</v>
      </c>
      <c r="Z5686" s="5">
        <f t="shared" si="9"/>
        <v>45001</v>
      </c>
    </row>
    <row r="5687">
      <c r="A5687" s="1" t="s">
        <v>5724</v>
      </c>
      <c r="C5687" s="1">
        <v>2.0</v>
      </c>
      <c r="D5687" s="1">
        <v>5.0</v>
      </c>
      <c r="E5687" s="1">
        <v>10.0</v>
      </c>
      <c r="G5687" s="1" t="s">
        <v>24</v>
      </c>
      <c r="H5687" s="2">
        <v>45232.0</v>
      </c>
      <c r="J5687" s="3">
        <f t="shared" si="2"/>
        <v>2</v>
      </c>
      <c r="K5687" s="4">
        <f t="shared" si="3"/>
        <v>5</v>
      </c>
      <c r="L5687" s="4">
        <f t="shared" si="4"/>
        <v>10</v>
      </c>
      <c r="S5687" s="1" t="s">
        <v>5724</v>
      </c>
      <c r="T5687" s="4" t="str">
        <f t="shared" si="5"/>
        <v>UNKNOWN</v>
      </c>
      <c r="U5687" s="4" t="str">
        <f t="shared" si="6"/>
        <v>Takeaway</v>
      </c>
      <c r="V5687" s="4" t="str">
        <f t="shared" si="7"/>
        <v>UNKNOWN</v>
      </c>
      <c r="W5687" s="4">
        <f t="shared" ref="W5687:Y5687" si="5694">IF(OR(J5687 = "ERROR", J5687 = ""), "UNKNOWN", J5687)</f>
        <v>2</v>
      </c>
      <c r="X5687" s="4">
        <f t="shared" si="5694"/>
        <v>5</v>
      </c>
      <c r="Y5687" s="4">
        <f t="shared" si="5694"/>
        <v>10</v>
      </c>
      <c r="Z5687" s="5">
        <f t="shared" si="9"/>
        <v>45232</v>
      </c>
    </row>
    <row r="5688">
      <c r="A5688" s="1" t="s">
        <v>5725</v>
      </c>
      <c r="B5688" s="1" t="s">
        <v>32</v>
      </c>
      <c r="C5688" s="1">
        <v>1.0</v>
      </c>
      <c r="D5688" s="1">
        <v>1.0</v>
      </c>
      <c r="E5688" s="1">
        <v>1.0</v>
      </c>
      <c r="F5688" s="1" t="s">
        <v>23</v>
      </c>
      <c r="G5688" s="1" t="s">
        <v>24</v>
      </c>
      <c r="H5688" s="2">
        <v>45015.0</v>
      </c>
      <c r="J5688" s="3">
        <f t="shared" si="2"/>
        <v>1</v>
      </c>
      <c r="K5688" s="4">
        <f t="shared" si="3"/>
        <v>1</v>
      </c>
      <c r="L5688" s="4">
        <f t="shared" si="4"/>
        <v>1</v>
      </c>
      <c r="S5688" s="1" t="s">
        <v>5725</v>
      </c>
      <c r="T5688" s="4" t="str">
        <f t="shared" si="5"/>
        <v>Cookie</v>
      </c>
      <c r="U5688" s="4" t="str">
        <f t="shared" si="6"/>
        <v>Takeaway</v>
      </c>
      <c r="V5688" s="4" t="str">
        <f t="shared" si="7"/>
        <v>Credit Card</v>
      </c>
      <c r="W5688" s="4">
        <f t="shared" ref="W5688:Y5688" si="5695">IF(OR(J5688 = "ERROR", J5688 = ""), "UNKNOWN", J5688)</f>
        <v>1</v>
      </c>
      <c r="X5688" s="4">
        <f t="shared" si="5695"/>
        <v>1</v>
      </c>
      <c r="Y5688" s="4">
        <f t="shared" si="5695"/>
        <v>1</v>
      </c>
      <c r="Z5688" s="5">
        <f t="shared" si="9"/>
        <v>45015</v>
      </c>
    </row>
    <row r="5689">
      <c r="A5689" s="1" t="s">
        <v>5726</v>
      </c>
      <c r="B5689" s="1" t="s">
        <v>55</v>
      </c>
      <c r="C5689" s="1">
        <v>5.0</v>
      </c>
      <c r="D5689" s="1">
        <v>3.0</v>
      </c>
      <c r="E5689" s="1">
        <v>15.0</v>
      </c>
      <c r="G5689" s="1" t="s">
        <v>29</v>
      </c>
      <c r="H5689" s="6">
        <v>45229.0</v>
      </c>
      <c r="J5689" s="3">
        <f t="shared" si="2"/>
        <v>5</v>
      </c>
      <c r="K5689" s="4">
        <f t="shared" si="3"/>
        <v>3</v>
      </c>
      <c r="L5689" s="4">
        <f t="shared" si="4"/>
        <v>15</v>
      </c>
      <c r="S5689" s="1" t="s">
        <v>5726</v>
      </c>
      <c r="T5689" s="4" t="str">
        <f t="shared" si="5"/>
        <v>Juice</v>
      </c>
      <c r="U5689" s="4" t="str">
        <f t="shared" si="6"/>
        <v>In-store</v>
      </c>
      <c r="V5689" s="4" t="str">
        <f t="shared" si="7"/>
        <v>UNKNOWN</v>
      </c>
      <c r="W5689" s="4">
        <f t="shared" ref="W5689:Y5689" si="5696">IF(OR(J5689 = "ERROR", J5689 = ""), "UNKNOWN", J5689)</f>
        <v>5</v>
      </c>
      <c r="X5689" s="4">
        <f t="shared" si="5696"/>
        <v>3</v>
      </c>
      <c r="Y5689" s="4">
        <f t="shared" si="5696"/>
        <v>15</v>
      </c>
      <c r="Z5689" s="7">
        <f t="shared" si="9"/>
        <v>45229</v>
      </c>
    </row>
    <row r="5690">
      <c r="A5690" s="1" t="s">
        <v>5727</v>
      </c>
      <c r="B5690" s="1" t="s">
        <v>81</v>
      </c>
      <c r="C5690" s="1">
        <v>5.0</v>
      </c>
      <c r="D5690" s="1">
        <v>1.5</v>
      </c>
      <c r="E5690" s="1">
        <v>7.5</v>
      </c>
      <c r="F5690" s="1" t="s">
        <v>28</v>
      </c>
      <c r="G5690" s="1" t="s">
        <v>29</v>
      </c>
      <c r="H5690" s="6">
        <v>45285.0</v>
      </c>
      <c r="J5690" s="3">
        <f t="shared" si="2"/>
        <v>5</v>
      </c>
      <c r="K5690" s="4">
        <f t="shared" si="3"/>
        <v>1.5</v>
      </c>
      <c r="L5690" s="4">
        <f t="shared" si="4"/>
        <v>7.5</v>
      </c>
      <c r="S5690" s="1" t="s">
        <v>5727</v>
      </c>
      <c r="T5690" s="4" t="str">
        <f t="shared" si="5"/>
        <v>Tea</v>
      </c>
      <c r="U5690" s="4" t="str">
        <f t="shared" si="6"/>
        <v>In-store</v>
      </c>
      <c r="V5690" s="4" t="str">
        <f t="shared" si="7"/>
        <v>Cash</v>
      </c>
      <c r="W5690" s="4">
        <f t="shared" ref="W5690:Y5690" si="5697">IF(OR(J5690 = "ERROR", J5690 = ""), "UNKNOWN", J5690)</f>
        <v>5</v>
      </c>
      <c r="X5690" s="4">
        <f t="shared" si="5697"/>
        <v>1.5</v>
      </c>
      <c r="Y5690" s="4">
        <f t="shared" si="5697"/>
        <v>7.5</v>
      </c>
      <c r="Z5690" s="7">
        <f t="shared" si="9"/>
        <v>45285</v>
      </c>
    </row>
    <row r="5691">
      <c r="A5691" s="1" t="s">
        <v>5728</v>
      </c>
      <c r="B5691" s="1" t="s">
        <v>44</v>
      </c>
      <c r="C5691" s="1">
        <v>3.0</v>
      </c>
      <c r="D5691" s="1">
        <v>4.0</v>
      </c>
      <c r="E5691" s="1">
        <v>12.0</v>
      </c>
      <c r="F5691" s="1" t="s">
        <v>39</v>
      </c>
      <c r="H5691" s="2">
        <v>44949.0</v>
      </c>
      <c r="J5691" s="3">
        <f t="shared" si="2"/>
        <v>3</v>
      </c>
      <c r="K5691" s="4">
        <f t="shared" si="3"/>
        <v>4</v>
      </c>
      <c r="L5691" s="4">
        <f t="shared" si="4"/>
        <v>12</v>
      </c>
      <c r="S5691" s="1" t="s">
        <v>5728</v>
      </c>
      <c r="T5691" s="4" t="str">
        <f t="shared" si="5"/>
        <v>Sandwich</v>
      </c>
      <c r="U5691" s="4" t="str">
        <f t="shared" si="6"/>
        <v>UNKNOWN</v>
      </c>
      <c r="V5691" s="4" t="str">
        <f t="shared" si="7"/>
        <v>Digital Wallet</v>
      </c>
      <c r="W5691" s="4">
        <f t="shared" ref="W5691:Y5691" si="5698">IF(OR(J5691 = "ERROR", J5691 = ""), "UNKNOWN", J5691)</f>
        <v>3</v>
      </c>
      <c r="X5691" s="4">
        <f t="shared" si="5698"/>
        <v>4</v>
      </c>
      <c r="Y5691" s="4">
        <f t="shared" si="5698"/>
        <v>12</v>
      </c>
      <c r="Z5691" s="5">
        <f t="shared" si="9"/>
        <v>44949</v>
      </c>
    </row>
    <row r="5692">
      <c r="A5692" s="1" t="s">
        <v>5729</v>
      </c>
      <c r="B5692" s="1" t="s">
        <v>36</v>
      </c>
      <c r="C5692" s="1">
        <v>3.0</v>
      </c>
      <c r="D5692" s="1">
        <v>5.0</v>
      </c>
      <c r="E5692" s="1">
        <v>15.0</v>
      </c>
      <c r="F5692" s="1" t="s">
        <v>39</v>
      </c>
      <c r="G5692" s="1" t="s">
        <v>29</v>
      </c>
      <c r="H5692" s="2">
        <v>45179.0</v>
      </c>
      <c r="J5692" s="3">
        <f t="shared" si="2"/>
        <v>3</v>
      </c>
      <c r="K5692" s="4">
        <f t="shared" si="3"/>
        <v>5</v>
      </c>
      <c r="L5692" s="4">
        <f t="shared" si="4"/>
        <v>15</v>
      </c>
      <c r="S5692" s="1" t="s">
        <v>5729</v>
      </c>
      <c r="T5692" s="4" t="str">
        <f t="shared" si="5"/>
        <v>Salad</v>
      </c>
      <c r="U5692" s="4" t="str">
        <f t="shared" si="6"/>
        <v>In-store</v>
      </c>
      <c r="V5692" s="4" t="str">
        <f t="shared" si="7"/>
        <v>Digital Wallet</v>
      </c>
      <c r="W5692" s="4">
        <f t="shared" ref="W5692:Y5692" si="5699">IF(OR(J5692 = "ERROR", J5692 = ""), "UNKNOWN", J5692)</f>
        <v>3</v>
      </c>
      <c r="X5692" s="4">
        <f t="shared" si="5699"/>
        <v>5</v>
      </c>
      <c r="Y5692" s="4">
        <f t="shared" si="5699"/>
        <v>15</v>
      </c>
      <c r="Z5692" s="5">
        <f t="shared" si="9"/>
        <v>45179</v>
      </c>
    </row>
    <row r="5693">
      <c r="A5693" s="1" t="s">
        <v>5730</v>
      </c>
      <c r="B5693" s="1" t="s">
        <v>44</v>
      </c>
      <c r="C5693" s="1">
        <v>5.0</v>
      </c>
      <c r="D5693" s="1">
        <v>4.0</v>
      </c>
      <c r="E5693" s="1">
        <v>20.0</v>
      </c>
      <c r="H5693" s="2">
        <v>45113.0</v>
      </c>
      <c r="J5693" s="3">
        <f t="shared" si="2"/>
        <v>5</v>
      </c>
      <c r="K5693" s="4">
        <f t="shared" si="3"/>
        <v>4</v>
      </c>
      <c r="L5693" s="4">
        <f t="shared" si="4"/>
        <v>20</v>
      </c>
      <c r="S5693" s="1" t="s">
        <v>5730</v>
      </c>
      <c r="T5693" s="4" t="str">
        <f t="shared" si="5"/>
        <v>Sandwich</v>
      </c>
      <c r="U5693" s="4" t="str">
        <f t="shared" si="6"/>
        <v>UNKNOWN</v>
      </c>
      <c r="V5693" s="4" t="str">
        <f t="shared" si="7"/>
        <v>UNKNOWN</v>
      </c>
      <c r="W5693" s="4">
        <f t="shared" ref="W5693:Y5693" si="5700">IF(OR(J5693 = "ERROR", J5693 = ""), "UNKNOWN", J5693)</f>
        <v>5</v>
      </c>
      <c r="X5693" s="4">
        <f t="shared" si="5700"/>
        <v>4</v>
      </c>
      <c r="Y5693" s="4">
        <f t="shared" si="5700"/>
        <v>20</v>
      </c>
      <c r="Z5693" s="5">
        <f t="shared" si="9"/>
        <v>45113</v>
      </c>
    </row>
    <row r="5694">
      <c r="A5694" s="1" t="s">
        <v>5731</v>
      </c>
      <c r="B5694" s="1" t="s">
        <v>55</v>
      </c>
      <c r="C5694" s="1">
        <v>1.0</v>
      </c>
      <c r="D5694" s="1">
        <v>3.0</v>
      </c>
      <c r="E5694" s="1">
        <v>3.0</v>
      </c>
      <c r="F5694" s="1" t="s">
        <v>28</v>
      </c>
      <c r="G5694" s="1" t="s">
        <v>24</v>
      </c>
      <c r="H5694" s="2">
        <v>45164.0</v>
      </c>
      <c r="J5694" s="3">
        <f t="shared" si="2"/>
        <v>1</v>
      </c>
      <c r="K5694" s="4">
        <f t="shared" si="3"/>
        <v>3</v>
      </c>
      <c r="L5694" s="4">
        <f t="shared" si="4"/>
        <v>3</v>
      </c>
      <c r="S5694" s="1" t="s">
        <v>5731</v>
      </c>
      <c r="T5694" s="4" t="str">
        <f t="shared" si="5"/>
        <v>Juice</v>
      </c>
      <c r="U5694" s="4" t="str">
        <f t="shared" si="6"/>
        <v>Takeaway</v>
      </c>
      <c r="V5694" s="4" t="str">
        <f t="shared" si="7"/>
        <v>Cash</v>
      </c>
      <c r="W5694" s="4">
        <f t="shared" ref="W5694:Y5694" si="5701">IF(OR(J5694 = "ERROR", J5694 = ""), "UNKNOWN", J5694)</f>
        <v>1</v>
      </c>
      <c r="X5694" s="4">
        <f t="shared" si="5701"/>
        <v>3</v>
      </c>
      <c r="Y5694" s="4">
        <f t="shared" si="5701"/>
        <v>3</v>
      </c>
      <c r="Z5694" s="5">
        <f t="shared" si="9"/>
        <v>45164</v>
      </c>
    </row>
    <row r="5695">
      <c r="A5695" s="1" t="s">
        <v>5732</v>
      </c>
      <c r="B5695" s="1" t="s">
        <v>25</v>
      </c>
      <c r="C5695" s="1">
        <v>1.0</v>
      </c>
      <c r="D5695" s="1">
        <v>5.0</v>
      </c>
      <c r="E5695" s="1">
        <v>5.0</v>
      </c>
      <c r="F5695" s="1" t="s">
        <v>23</v>
      </c>
      <c r="H5695" s="2">
        <v>44951.0</v>
      </c>
      <c r="J5695" s="3">
        <f t="shared" si="2"/>
        <v>1</v>
      </c>
      <c r="K5695" s="4">
        <f t="shared" si="3"/>
        <v>5</v>
      </c>
      <c r="L5695" s="4">
        <f t="shared" si="4"/>
        <v>5</v>
      </c>
      <c r="S5695" s="1" t="s">
        <v>5732</v>
      </c>
      <c r="T5695" s="4" t="str">
        <f t="shared" si="5"/>
        <v>UNKNOWN</v>
      </c>
      <c r="U5695" s="4" t="str">
        <f t="shared" si="6"/>
        <v>UNKNOWN</v>
      </c>
      <c r="V5695" s="4" t="str">
        <f t="shared" si="7"/>
        <v>Credit Card</v>
      </c>
      <c r="W5695" s="4">
        <f t="shared" ref="W5695:Y5695" si="5702">IF(OR(J5695 = "ERROR", J5695 = ""), "UNKNOWN", J5695)</f>
        <v>1</v>
      </c>
      <c r="X5695" s="4">
        <f t="shared" si="5702"/>
        <v>5</v>
      </c>
      <c r="Y5695" s="4">
        <f t="shared" si="5702"/>
        <v>5</v>
      </c>
      <c r="Z5695" s="5">
        <f t="shared" si="9"/>
        <v>44951</v>
      </c>
    </row>
    <row r="5696">
      <c r="A5696" s="1" t="s">
        <v>5733</v>
      </c>
      <c r="B5696" s="1" t="s">
        <v>55</v>
      </c>
      <c r="C5696" s="1">
        <v>3.0</v>
      </c>
      <c r="D5696" s="1">
        <v>3.0</v>
      </c>
      <c r="E5696" s="1">
        <v>9.0</v>
      </c>
      <c r="F5696" s="1" t="s">
        <v>23</v>
      </c>
      <c r="G5696" s="1" t="s">
        <v>29</v>
      </c>
      <c r="H5696" s="2">
        <v>45077.0</v>
      </c>
      <c r="J5696" s="3">
        <f t="shared" si="2"/>
        <v>3</v>
      </c>
      <c r="K5696" s="4">
        <f t="shared" si="3"/>
        <v>3</v>
      </c>
      <c r="L5696" s="4">
        <f t="shared" si="4"/>
        <v>9</v>
      </c>
      <c r="S5696" s="1" t="s">
        <v>5733</v>
      </c>
      <c r="T5696" s="4" t="str">
        <f t="shared" si="5"/>
        <v>Juice</v>
      </c>
      <c r="U5696" s="4" t="str">
        <f t="shared" si="6"/>
        <v>In-store</v>
      </c>
      <c r="V5696" s="4" t="str">
        <f t="shared" si="7"/>
        <v>Credit Card</v>
      </c>
      <c r="W5696" s="4">
        <f t="shared" ref="W5696:Y5696" si="5703">IF(OR(J5696 = "ERROR", J5696 = ""), "UNKNOWN", J5696)</f>
        <v>3</v>
      </c>
      <c r="X5696" s="4">
        <f t="shared" si="5703"/>
        <v>3</v>
      </c>
      <c r="Y5696" s="4">
        <f t="shared" si="5703"/>
        <v>9</v>
      </c>
      <c r="Z5696" s="5">
        <f t="shared" si="9"/>
        <v>45077</v>
      </c>
    </row>
    <row r="5697">
      <c r="A5697" s="1" t="s">
        <v>5734</v>
      </c>
      <c r="B5697" s="1" t="s">
        <v>41</v>
      </c>
      <c r="C5697" s="1">
        <v>5.0</v>
      </c>
      <c r="D5697" s="1">
        <v>4.0</v>
      </c>
      <c r="E5697" s="1" t="s">
        <v>30</v>
      </c>
      <c r="F5697" s="1" t="s">
        <v>39</v>
      </c>
      <c r="H5697" s="2">
        <v>45203.0</v>
      </c>
      <c r="J5697" s="3">
        <f t="shared" si="2"/>
        <v>5</v>
      </c>
      <c r="K5697" s="4">
        <f t="shared" si="3"/>
        <v>4</v>
      </c>
      <c r="L5697" s="4">
        <f t="shared" si="4"/>
        <v>20</v>
      </c>
      <c r="S5697" s="1" t="s">
        <v>5734</v>
      </c>
      <c r="T5697" s="4" t="str">
        <f t="shared" si="5"/>
        <v>Smoothie</v>
      </c>
      <c r="U5697" s="4" t="str">
        <f t="shared" si="6"/>
        <v>UNKNOWN</v>
      </c>
      <c r="V5697" s="4" t="str">
        <f t="shared" si="7"/>
        <v>Digital Wallet</v>
      </c>
      <c r="W5697" s="4">
        <f t="shared" ref="W5697:Y5697" si="5704">IF(OR(J5697 = "ERROR", J5697 = ""), "UNKNOWN", J5697)</f>
        <v>5</v>
      </c>
      <c r="X5697" s="4">
        <f t="shared" si="5704"/>
        <v>4</v>
      </c>
      <c r="Y5697" s="4">
        <f t="shared" si="5704"/>
        <v>20</v>
      </c>
      <c r="Z5697" s="5">
        <f t="shared" si="9"/>
        <v>45203</v>
      </c>
    </row>
    <row r="5698">
      <c r="A5698" s="1" t="s">
        <v>5735</v>
      </c>
      <c r="B5698" s="1" t="s">
        <v>22</v>
      </c>
      <c r="C5698" s="1">
        <v>5.0</v>
      </c>
      <c r="D5698" s="1">
        <v>2.0</v>
      </c>
      <c r="E5698" s="1">
        <v>10.0</v>
      </c>
      <c r="F5698" s="1" t="s">
        <v>23</v>
      </c>
      <c r="H5698" s="2">
        <v>44935.0</v>
      </c>
      <c r="J5698" s="3">
        <f t="shared" si="2"/>
        <v>5</v>
      </c>
      <c r="K5698" s="4">
        <f t="shared" si="3"/>
        <v>2</v>
      </c>
      <c r="L5698" s="4">
        <f t="shared" si="4"/>
        <v>10</v>
      </c>
      <c r="S5698" s="1" t="s">
        <v>5735</v>
      </c>
      <c r="T5698" s="4" t="str">
        <f t="shared" si="5"/>
        <v>Coffee</v>
      </c>
      <c r="U5698" s="4" t="str">
        <f t="shared" si="6"/>
        <v>UNKNOWN</v>
      </c>
      <c r="V5698" s="4" t="str">
        <f t="shared" si="7"/>
        <v>Credit Card</v>
      </c>
      <c r="W5698" s="4">
        <f t="shared" ref="W5698:Y5698" si="5705">IF(OR(J5698 = "ERROR", J5698 = ""), "UNKNOWN", J5698)</f>
        <v>5</v>
      </c>
      <c r="X5698" s="4">
        <f t="shared" si="5705"/>
        <v>2</v>
      </c>
      <c r="Y5698" s="4">
        <f t="shared" si="5705"/>
        <v>10</v>
      </c>
      <c r="Z5698" s="5">
        <f t="shared" si="9"/>
        <v>44935</v>
      </c>
    </row>
    <row r="5699">
      <c r="A5699" s="1" t="s">
        <v>5736</v>
      </c>
      <c r="B5699" s="1" t="s">
        <v>32</v>
      </c>
      <c r="C5699" s="1">
        <v>4.0</v>
      </c>
      <c r="D5699" s="1">
        <v>1.0</v>
      </c>
      <c r="E5699" s="1">
        <v>4.0</v>
      </c>
      <c r="F5699" s="1" t="s">
        <v>23</v>
      </c>
      <c r="G5699" s="1" t="s">
        <v>25</v>
      </c>
      <c r="H5699" s="2">
        <v>45000.0</v>
      </c>
      <c r="J5699" s="3">
        <f t="shared" si="2"/>
        <v>4</v>
      </c>
      <c r="K5699" s="4">
        <f t="shared" si="3"/>
        <v>1</v>
      </c>
      <c r="L5699" s="4">
        <f t="shared" si="4"/>
        <v>4</v>
      </c>
      <c r="S5699" s="1" t="s">
        <v>5736</v>
      </c>
      <c r="T5699" s="4" t="str">
        <f t="shared" si="5"/>
        <v>Cookie</v>
      </c>
      <c r="U5699" s="4" t="str">
        <f t="shared" si="6"/>
        <v>UNKNOWN</v>
      </c>
      <c r="V5699" s="4" t="str">
        <f t="shared" si="7"/>
        <v>Credit Card</v>
      </c>
      <c r="W5699" s="4">
        <f t="shared" ref="W5699:Y5699" si="5706">IF(OR(J5699 = "ERROR", J5699 = ""), "UNKNOWN", J5699)</f>
        <v>4</v>
      </c>
      <c r="X5699" s="4">
        <f t="shared" si="5706"/>
        <v>1</v>
      </c>
      <c r="Y5699" s="4">
        <f t="shared" si="5706"/>
        <v>4</v>
      </c>
      <c r="Z5699" s="5">
        <f t="shared" si="9"/>
        <v>45000</v>
      </c>
    </row>
    <row r="5700">
      <c r="A5700" s="1" t="s">
        <v>5737</v>
      </c>
      <c r="B5700" s="1" t="s">
        <v>41</v>
      </c>
      <c r="C5700" s="1">
        <v>5.0</v>
      </c>
      <c r="D5700" s="1">
        <v>4.0</v>
      </c>
      <c r="E5700" s="1">
        <v>20.0</v>
      </c>
      <c r="G5700" s="1" t="s">
        <v>29</v>
      </c>
      <c r="H5700" s="6">
        <v>45253.0</v>
      </c>
      <c r="J5700" s="3">
        <f t="shared" si="2"/>
        <v>5</v>
      </c>
      <c r="K5700" s="4">
        <f t="shared" si="3"/>
        <v>4</v>
      </c>
      <c r="L5700" s="4">
        <f t="shared" si="4"/>
        <v>20</v>
      </c>
      <c r="S5700" s="1" t="s">
        <v>5737</v>
      </c>
      <c r="T5700" s="4" t="str">
        <f t="shared" si="5"/>
        <v>Smoothie</v>
      </c>
      <c r="U5700" s="4" t="str">
        <f t="shared" si="6"/>
        <v>In-store</v>
      </c>
      <c r="V5700" s="4" t="str">
        <f t="shared" si="7"/>
        <v>UNKNOWN</v>
      </c>
      <c r="W5700" s="4">
        <f t="shared" ref="W5700:Y5700" si="5707">IF(OR(J5700 = "ERROR", J5700 = ""), "UNKNOWN", J5700)</f>
        <v>5</v>
      </c>
      <c r="X5700" s="4">
        <f t="shared" si="5707"/>
        <v>4</v>
      </c>
      <c r="Y5700" s="4">
        <f t="shared" si="5707"/>
        <v>20</v>
      </c>
      <c r="Z5700" s="7">
        <f t="shared" si="9"/>
        <v>45253</v>
      </c>
    </row>
    <row r="5701">
      <c r="A5701" s="1" t="s">
        <v>5738</v>
      </c>
      <c r="B5701" s="1" t="s">
        <v>44</v>
      </c>
      <c r="C5701" s="1">
        <v>2.0</v>
      </c>
      <c r="D5701" s="1">
        <v>4.0</v>
      </c>
      <c r="E5701" s="1">
        <v>8.0</v>
      </c>
      <c r="F5701" s="1" t="s">
        <v>28</v>
      </c>
      <c r="G5701" s="1" t="s">
        <v>24</v>
      </c>
      <c r="H5701" s="2">
        <v>45011.0</v>
      </c>
      <c r="J5701" s="3">
        <f t="shared" si="2"/>
        <v>2</v>
      </c>
      <c r="K5701" s="4">
        <f t="shared" si="3"/>
        <v>4</v>
      </c>
      <c r="L5701" s="4">
        <f t="shared" si="4"/>
        <v>8</v>
      </c>
      <c r="S5701" s="1" t="s">
        <v>5738</v>
      </c>
      <c r="T5701" s="4" t="str">
        <f t="shared" si="5"/>
        <v>Sandwich</v>
      </c>
      <c r="U5701" s="4" t="str">
        <f t="shared" si="6"/>
        <v>Takeaway</v>
      </c>
      <c r="V5701" s="4" t="str">
        <f t="shared" si="7"/>
        <v>Cash</v>
      </c>
      <c r="W5701" s="4">
        <f t="shared" ref="W5701:Y5701" si="5708">IF(OR(J5701 = "ERROR", J5701 = ""), "UNKNOWN", J5701)</f>
        <v>2</v>
      </c>
      <c r="X5701" s="4">
        <f t="shared" si="5708"/>
        <v>4</v>
      </c>
      <c r="Y5701" s="4">
        <f t="shared" si="5708"/>
        <v>8</v>
      </c>
      <c r="Z5701" s="5">
        <f t="shared" si="9"/>
        <v>45011</v>
      </c>
    </row>
    <row r="5702">
      <c r="A5702" s="1" t="s">
        <v>5739</v>
      </c>
      <c r="B5702" s="1" t="s">
        <v>30</v>
      </c>
      <c r="C5702" s="1">
        <v>5.0</v>
      </c>
      <c r="D5702" s="1">
        <v>5.0</v>
      </c>
      <c r="E5702" s="1">
        <v>25.0</v>
      </c>
      <c r="F5702" s="1" t="s">
        <v>23</v>
      </c>
      <c r="H5702" s="2">
        <v>45122.0</v>
      </c>
      <c r="J5702" s="3">
        <f t="shared" si="2"/>
        <v>5</v>
      </c>
      <c r="K5702" s="4">
        <f t="shared" si="3"/>
        <v>5</v>
      </c>
      <c r="L5702" s="4">
        <f t="shared" si="4"/>
        <v>25</v>
      </c>
      <c r="S5702" s="1" t="s">
        <v>5739</v>
      </c>
      <c r="T5702" s="4" t="str">
        <f t="shared" si="5"/>
        <v>UNKNOWN</v>
      </c>
      <c r="U5702" s="4" t="str">
        <f t="shared" si="6"/>
        <v>UNKNOWN</v>
      </c>
      <c r="V5702" s="4" t="str">
        <f t="shared" si="7"/>
        <v>Credit Card</v>
      </c>
      <c r="W5702" s="4">
        <f t="shared" ref="W5702:Y5702" si="5709">IF(OR(J5702 = "ERROR", J5702 = ""), "UNKNOWN", J5702)</f>
        <v>5</v>
      </c>
      <c r="X5702" s="4">
        <f t="shared" si="5709"/>
        <v>5</v>
      </c>
      <c r="Y5702" s="4">
        <f t="shared" si="5709"/>
        <v>25</v>
      </c>
      <c r="Z5702" s="5">
        <f t="shared" si="9"/>
        <v>45122</v>
      </c>
    </row>
    <row r="5703">
      <c r="A5703" s="1" t="s">
        <v>5740</v>
      </c>
      <c r="B5703" s="1" t="s">
        <v>44</v>
      </c>
      <c r="C5703" s="1">
        <v>1.0</v>
      </c>
      <c r="D5703" s="1">
        <v>4.0</v>
      </c>
      <c r="E5703" s="1">
        <v>4.0</v>
      </c>
      <c r="G5703" s="1" t="s">
        <v>24</v>
      </c>
      <c r="H5703" s="6">
        <v>45253.0</v>
      </c>
      <c r="J5703" s="3">
        <f t="shared" si="2"/>
        <v>1</v>
      </c>
      <c r="K5703" s="4">
        <f t="shared" si="3"/>
        <v>4</v>
      </c>
      <c r="L5703" s="4">
        <f t="shared" si="4"/>
        <v>4</v>
      </c>
      <c r="S5703" s="1" t="s">
        <v>5740</v>
      </c>
      <c r="T5703" s="4" t="str">
        <f t="shared" si="5"/>
        <v>Sandwich</v>
      </c>
      <c r="U5703" s="4" t="str">
        <f t="shared" si="6"/>
        <v>Takeaway</v>
      </c>
      <c r="V5703" s="4" t="str">
        <f t="shared" si="7"/>
        <v>UNKNOWN</v>
      </c>
      <c r="W5703" s="4">
        <f t="shared" ref="W5703:Y5703" si="5710">IF(OR(J5703 = "ERROR", J5703 = ""), "UNKNOWN", J5703)</f>
        <v>1</v>
      </c>
      <c r="X5703" s="4">
        <f t="shared" si="5710"/>
        <v>4</v>
      </c>
      <c r="Y5703" s="4">
        <f t="shared" si="5710"/>
        <v>4</v>
      </c>
      <c r="Z5703" s="7">
        <f t="shared" si="9"/>
        <v>45253</v>
      </c>
    </row>
    <row r="5704">
      <c r="A5704" s="1" t="s">
        <v>5741</v>
      </c>
      <c r="B5704" s="1" t="s">
        <v>44</v>
      </c>
      <c r="C5704" s="1">
        <v>3.0</v>
      </c>
      <c r="D5704" s="1">
        <v>4.0</v>
      </c>
      <c r="E5704" s="1">
        <v>12.0</v>
      </c>
      <c r="F5704" s="1" t="s">
        <v>28</v>
      </c>
      <c r="H5704" s="2">
        <v>44968.0</v>
      </c>
      <c r="J5704" s="3">
        <f t="shared" si="2"/>
        <v>3</v>
      </c>
      <c r="K5704" s="4">
        <f t="shared" si="3"/>
        <v>4</v>
      </c>
      <c r="L5704" s="4">
        <f t="shared" si="4"/>
        <v>12</v>
      </c>
      <c r="S5704" s="1" t="s">
        <v>5741</v>
      </c>
      <c r="T5704" s="4" t="str">
        <f t="shared" si="5"/>
        <v>Sandwich</v>
      </c>
      <c r="U5704" s="4" t="str">
        <f t="shared" si="6"/>
        <v>UNKNOWN</v>
      </c>
      <c r="V5704" s="4" t="str">
        <f t="shared" si="7"/>
        <v>Cash</v>
      </c>
      <c r="W5704" s="4">
        <f t="shared" ref="W5704:Y5704" si="5711">IF(OR(J5704 = "ERROR", J5704 = ""), "UNKNOWN", J5704)</f>
        <v>3</v>
      </c>
      <c r="X5704" s="4">
        <f t="shared" si="5711"/>
        <v>4</v>
      </c>
      <c r="Y5704" s="4">
        <f t="shared" si="5711"/>
        <v>12</v>
      </c>
      <c r="Z5704" s="5">
        <f t="shared" si="9"/>
        <v>44968</v>
      </c>
    </row>
    <row r="5705">
      <c r="A5705" s="1" t="s">
        <v>5742</v>
      </c>
      <c r="B5705" s="1" t="s">
        <v>22</v>
      </c>
      <c r="C5705" s="1">
        <v>1.0</v>
      </c>
      <c r="D5705" s="1">
        <v>2.0</v>
      </c>
      <c r="E5705" s="1">
        <v>2.0</v>
      </c>
      <c r="F5705" s="1" t="s">
        <v>28</v>
      </c>
      <c r="G5705" s="1" t="s">
        <v>29</v>
      </c>
      <c r="H5705" s="2">
        <v>44999.0</v>
      </c>
      <c r="J5705" s="3">
        <f t="shared" si="2"/>
        <v>1</v>
      </c>
      <c r="K5705" s="4">
        <f t="shared" si="3"/>
        <v>2</v>
      </c>
      <c r="L5705" s="4">
        <f t="shared" si="4"/>
        <v>2</v>
      </c>
      <c r="S5705" s="1" t="s">
        <v>5742</v>
      </c>
      <c r="T5705" s="4" t="str">
        <f t="shared" si="5"/>
        <v>Coffee</v>
      </c>
      <c r="U5705" s="4" t="str">
        <f t="shared" si="6"/>
        <v>In-store</v>
      </c>
      <c r="V5705" s="4" t="str">
        <f t="shared" si="7"/>
        <v>Cash</v>
      </c>
      <c r="W5705" s="4">
        <f t="shared" ref="W5705:Y5705" si="5712">IF(OR(J5705 = "ERROR", J5705 = ""), "UNKNOWN", J5705)</f>
        <v>1</v>
      </c>
      <c r="X5705" s="4">
        <f t="shared" si="5712"/>
        <v>2</v>
      </c>
      <c r="Y5705" s="4">
        <f t="shared" si="5712"/>
        <v>2</v>
      </c>
      <c r="Z5705" s="5">
        <f t="shared" si="9"/>
        <v>44999</v>
      </c>
    </row>
    <row r="5706">
      <c r="A5706" s="1" t="s">
        <v>5743</v>
      </c>
      <c r="B5706" s="1" t="s">
        <v>44</v>
      </c>
      <c r="C5706" s="1">
        <v>3.0</v>
      </c>
      <c r="D5706" s="1">
        <v>4.0</v>
      </c>
      <c r="E5706" s="1">
        <v>12.0</v>
      </c>
      <c r="F5706" s="1" t="s">
        <v>25</v>
      </c>
      <c r="H5706" s="2">
        <v>45157.0</v>
      </c>
      <c r="J5706" s="3">
        <f t="shared" si="2"/>
        <v>3</v>
      </c>
      <c r="K5706" s="4">
        <f t="shared" si="3"/>
        <v>4</v>
      </c>
      <c r="L5706" s="4">
        <f t="shared" si="4"/>
        <v>12</v>
      </c>
      <c r="S5706" s="1" t="s">
        <v>5743</v>
      </c>
      <c r="T5706" s="4" t="str">
        <f t="shared" si="5"/>
        <v>Sandwich</v>
      </c>
      <c r="U5706" s="4" t="str">
        <f t="shared" si="6"/>
        <v>UNKNOWN</v>
      </c>
      <c r="V5706" s="4" t="str">
        <f t="shared" si="7"/>
        <v>UNKNOWN</v>
      </c>
      <c r="W5706" s="4">
        <f t="shared" ref="W5706:Y5706" si="5713">IF(OR(J5706 = "ERROR", J5706 = ""), "UNKNOWN", J5706)</f>
        <v>3</v>
      </c>
      <c r="X5706" s="4">
        <f t="shared" si="5713"/>
        <v>4</v>
      </c>
      <c r="Y5706" s="4">
        <f t="shared" si="5713"/>
        <v>12</v>
      </c>
      <c r="Z5706" s="5">
        <f t="shared" si="9"/>
        <v>45157</v>
      </c>
    </row>
    <row r="5707">
      <c r="A5707" s="1" t="s">
        <v>5744</v>
      </c>
      <c r="B5707" s="1" t="s">
        <v>81</v>
      </c>
      <c r="C5707" s="1">
        <v>2.0</v>
      </c>
      <c r="D5707" s="1">
        <v>1.5</v>
      </c>
      <c r="E5707" s="1">
        <v>3.0</v>
      </c>
      <c r="H5707" s="2">
        <v>44952.0</v>
      </c>
      <c r="J5707" s="3">
        <f t="shared" si="2"/>
        <v>2</v>
      </c>
      <c r="K5707" s="4">
        <f t="shared" si="3"/>
        <v>1.5</v>
      </c>
      <c r="L5707" s="4">
        <f t="shared" si="4"/>
        <v>3</v>
      </c>
      <c r="S5707" s="1" t="s">
        <v>5744</v>
      </c>
      <c r="T5707" s="4" t="str">
        <f t="shared" si="5"/>
        <v>Tea</v>
      </c>
      <c r="U5707" s="4" t="str">
        <f t="shared" si="6"/>
        <v>UNKNOWN</v>
      </c>
      <c r="V5707" s="4" t="str">
        <f t="shared" si="7"/>
        <v>UNKNOWN</v>
      </c>
      <c r="W5707" s="4">
        <f t="shared" ref="W5707:Y5707" si="5714">IF(OR(J5707 = "ERROR", J5707 = ""), "UNKNOWN", J5707)</f>
        <v>2</v>
      </c>
      <c r="X5707" s="4">
        <f t="shared" si="5714"/>
        <v>1.5</v>
      </c>
      <c r="Y5707" s="4">
        <f t="shared" si="5714"/>
        <v>3</v>
      </c>
      <c r="Z5707" s="5">
        <f t="shared" si="9"/>
        <v>44952</v>
      </c>
    </row>
    <row r="5708">
      <c r="A5708" s="1" t="s">
        <v>5745</v>
      </c>
      <c r="B5708" s="1" t="s">
        <v>27</v>
      </c>
      <c r="C5708" s="1">
        <v>4.0</v>
      </c>
      <c r="D5708" s="1">
        <v>3.0</v>
      </c>
      <c r="E5708" s="1">
        <v>12.0</v>
      </c>
      <c r="F5708" s="1" t="s">
        <v>28</v>
      </c>
      <c r="H5708" s="2">
        <v>44950.0</v>
      </c>
      <c r="J5708" s="3">
        <f t="shared" si="2"/>
        <v>4</v>
      </c>
      <c r="K5708" s="4">
        <f t="shared" si="3"/>
        <v>3</v>
      </c>
      <c r="L5708" s="4">
        <f t="shared" si="4"/>
        <v>12</v>
      </c>
      <c r="S5708" s="1" t="s">
        <v>5745</v>
      </c>
      <c r="T5708" s="4" t="str">
        <f t="shared" si="5"/>
        <v>Cake</v>
      </c>
      <c r="U5708" s="4" t="str">
        <f t="shared" si="6"/>
        <v>UNKNOWN</v>
      </c>
      <c r="V5708" s="4" t="str">
        <f t="shared" si="7"/>
        <v>Cash</v>
      </c>
      <c r="W5708" s="4">
        <f t="shared" ref="W5708:Y5708" si="5715">IF(OR(J5708 = "ERROR", J5708 = ""), "UNKNOWN", J5708)</f>
        <v>4</v>
      </c>
      <c r="X5708" s="4">
        <f t="shared" si="5715"/>
        <v>3</v>
      </c>
      <c r="Y5708" s="4">
        <f t="shared" si="5715"/>
        <v>12</v>
      </c>
      <c r="Z5708" s="5">
        <f t="shared" si="9"/>
        <v>44950</v>
      </c>
    </row>
    <row r="5709">
      <c r="A5709" s="1" t="s">
        <v>5746</v>
      </c>
      <c r="B5709" s="1" t="s">
        <v>55</v>
      </c>
      <c r="C5709" s="1">
        <v>5.0</v>
      </c>
      <c r="D5709" s="1">
        <v>3.0</v>
      </c>
      <c r="E5709" s="1">
        <v>15.0</v>
      </c>
      <c r="F5709" s="1" t="s">
        <v>39</v>
      </c>
      <c r="H5709" s="2">
        <v>45055.0</v>
      </c>
      <c r="J5709" s="3">
        <f t="shared" si="2"/>
        <v>5</v>
      </c>
      <c r="K5709" s="4">
        <f t="shared" si="3"/>
        <v>3</v>
      </c>
      <c r="L5709" s="4">
        <f t="shared" si="4"/>
        <v>15</v>
      </c>
      <c r="S5709" s="1" t="s">
        <v>5746</v>
      </c>
      <c r="T5709" s="4" t="str">
        <f t="shared" si="5"/>
        <v>Juice</v>
      </c>
      <c r="U5709" s="4" t="str">
        <f t="shared" si="6"/>
        <v>UNKNOWN</v>
      </c>
      <c r="V5709" s="4" t="str">
        <f t="shared" si="7"/>
        <v>Digital Wallet</v>
      </c>
      <c r="W5709" s="4">
        <f t="shared" ref="W5709:Y5709" si="5716">IF(OR(J5709 = "ERROR", J5709 = ""), "UNKNOWN", J5709)</f>
        <v>5</v>
      </c>
      <c r="X5709" s="4">
        <f t="shared" si="5716"/>
        <v>3</v>
      </c>
      <c r="Y5709" s="4">
        <f t="shared" si="5716"/>
        <v>15</v>
      </c>
      <c r="Z5709" s="5">
        <f t="shared" si="9"/>
        <v>45055</v>
      </c>
    </row>
    <row r="5710">
      <c r="A5710" s="1" t="s">
        <v>5747</v>
      </c>
      <c r="B5710" s="1" t="s">
        <v>36</v>
      </c>
      <c r="C5710" s="1">
        <v>2.0</v>
      </c>
      <c r="D5710" s="1">
        <v>5.0</v>
      </c>
      <c r="E5710" s="1">
        <v>10.0</v>
      </c>
      <c r="G5710" s="1" t="s">
        <v>30</v>
      </c>
      <c r="H5710" s="2">
        <v>45001.0</v>
      </c>
      <c r="J5710" s="3">
        <f t="shared" si="2"/>
        <v>2</v>
      </c>
      <c r="K5710" s="4">
        <f t="shared" si="3"/>
        <v>5</v>
      </c>
      <c r="L5710" s="4">
        <f t="shared" si="4"/>
        <v>10</v>
      </c>
      <c r="S5710" s="1" t="s">
        <v>5747</v>
      </c>
      <c r="T5710" s="4" t="str">
        <f t="shared" si="5"/>
        <v>Salad</v>
      </c>
      <c r="U5710" s="4" t="str">
        <f t="shared" si="6"/>
        <v>UNKNOWN</v>
      </c>
      <c r="V5710" s="4" t="str">
        <f t="shared" si="7"/>
        <v>UNKNOWN</v>
      </c>
      <c r="W5710" s="4">
        <f t="shared" ref="W5710:Y5710" si="5717">IF(OR(J5710 = "ERROR", J5710 = ""), "UNKNOWN", J5710)</f>
        <v>2</v>
      </c>
      <c r="X5710" s="4">
        <f t="shared" si="5717"/>
        <v>5</v>
      </c>
      <c r="Y5710" s="4">
        <f t="shared" si="5717"/>
        <v>10</v>
      </c>
      <c r="Z5710" s="5">
        <f t="shared" si="9"/>
        <v>45001</v>
      </c>
    </row>
    <row r="5711">
      <c r="A5711" s="1" t="s">
        <v>5748</v>
      </c>
      <c r="B5711" s="1" t="s">
        <v>27</v>
      </c>
      <c r="C5711" s="1">
        <v>5.0</v>
      </c>
      <c r="D5711" s="1">
        <v>3.0</v>
      </c>
      <c r="E5711" s="1">
        <v>15.0</v>
      </c>
      <c r="F5711" s="1" t="s">
        <v>23</v>
      </c>
      <c r="G5711" s="1" t="s">
        <v>24</v>
      </c>
      <c r="H5711" s="2">
        <v>44955.0</v>
      </c>
      <c r="J5711" s="3">
        <f t="shared" si="2"/>
        <v>5</v>
      </c>
      <c r="K5711" s="4">
        <f t="shared" si="3"/>
        <v>3</v>
      </c>
      <c r="L5711" s="4">
        <f t="shared" si="4"/>
        <v>15</v>
      </c>
      <c r="S5711" s="1" t="s">
        <v>5748</v>
      </c>
      <c r="T5711" s="4" t="str">
        <f t="shared" si="5"/>
        <v>Cake</v>
      </c>
      <c r="U5711" s="4" t="str">
        <f t="shared" si="6"/>
        <v>Takeaway</v>
      </c>
      <c r="V5711" s="4" t="str">
        <f t="shared" si="7"/>
        <v>Credit Card</v>
      </c>
      <c r="W5711" s="4">
        <f t="shared" ref="W5711:Y5711" si="5718">IF(OR(J5711 = "ERROR", J5711 = ""), "UNKNOWN", J5711)</f>
        <v>5</v>
      </c>
      <c r="X5711" s="4">
        <f t="shared" si="5718"/>
        <v>3</v>
      </c>
      <c r="Y5711" s="4">
        <f t="shared" si="5718"/>
        <v>15</v>
      </c>
      <c r="Z5711" s="5">
        <f t="shared" si="9"/>
        <v>44955</v>
      </c>
    </row>
    <row r="5712">
      <c r="A5712" s="1" t="s">
        <v>5749</v>
      </c>
      <c r="B5712" s="1" t="s">
        <v>36</v>
      </c>
      <c r="C5712" s="1">
        <v>5.0</v>
      </c>
      <c r="D5712" s="1" t="s">
        <v>25</v>
      </c>
      <c r="E5712" s="1">
        <v>25.0</v>
      </c>
      <c r="F5712" s="1" t="s">
        <v>39</v>
      </c>
      <c r="H5712" s="2">
        <v>45040.0</v>
      </c>
      <c r="J5712" s="3">
        <f t="shared" si="2"/>
        <v>5</v>
      </c>
      <c r="K5712" s="4">
        <f t="shared" si="3"/>
        <v>5</v>
      </c>
      <c r="L5712" s="4">
        <f t="shared" si="4"/>
        <v>25</v>
      </c>
      <c r="S5712" s="1" t="s">
        <v>5749</v>
      </c>
      <c r="T5712" s="4" t="str">
        <f t="shared" si="5"/>
        <v>Salad</v>
      </c>
      <c r="U5712" s="4" t="str">
        <f t="shared" si="6"/>
        <v>UNKNOWN</v>
      </c>
      <c r="V5712" s="4" t="str">
        <f t="shared" si="7"/>
        <v>Digital Wallet</v>
      </c>
      <c r="W5712" s="4">
        <f t="shared" ref="W5712:Y5712" si="5719">IF(OR(J5712 = "ERROR", J5712 = ""), "UNKNOWN", J5712)</f>
        <v>5</v>
      </c>
      <c r="X5712" s="4">
        <f t="shared" si="5719"/>
        <v>5</v>
      </c>
      <c r="Y5712" s="4">
        <f t="shared" si="5719"/>
        <v>25</v>
      </c>
      <c r="Z5712" s="5">
        <f t="shared" si="9"/>
        <v>45040</v>
      </c>
    </row>
    <row r="5713">
      <c r="A5713" s="1" t="s">
        <v>5750</v>
      </c>
      <c r="B5713" s="1" t="s">
        <v>32</v>
      </c>
      <c r="C5713" s="1">
        <v>1.0</v>
      </c>
      <c r="D5713" s="1">
        <v>1.0</v>
      </c>
      <c r="E5713" s="1">
        <v>1.0</v>
      </c>
      <c r="F5713" s="1" t="s">
        <v>23</v>
      </c>
      <c r="G5713" s="1" t="s">
        <v>24</v>
      </c>
      <c r="H5713" s="2">
        <v>45063.0</v>
      </c>
      <c r="J5713" s="3">
        <f t="shared" si="2"/>
        <v>1</v>
      </c>
      <c r="K5713" s="4">
        <f t="shared" si="3"/>
        <v>1</v>
      </c>
      <c r="L5713" s="4">
        <f t="shared" si="4"/>
        <v>1</v>
      </c>
      <c r="S5713" s="1" t="s">
        <v>5750</v>
      </c>
      <c r="T5713" s="4" t="str">
        <f t="shared" si="5"/>
        <v>Cookie</v>
      </c>
      <c r="U5713" s="4" t="str">
        <f t="shared" si="6"/>
        <v>Takeaway</v>
      </c>
      <c r="V5713" s="4" t="str">
        <f t="shared" si="7"/>
        <v>Credit Card</v>
      </c>
      <c r="W5713" s="4">
        <f t="shared" ref="W5713:Y5713" si="5720">IF(OR(J5713 = "ERROR", J5713 = ""), "UNKNOWN", J5713)</f>
        <v>1</v>
      </c>
      <c r="X5713" s="4">
        <f t="shared" si="5720"/>
        <v>1</v>
      </c>
      <c r="Y5713" s="4">
        <f t="shared" si="5720"/>
        <v>1</v>
      </c>
      <c r="Z5713" s="5">
        <f t="shared" si="9"/>
        <v>45063</v>
      </c>
    </row>
    <row r="5714">
      <c r="A5714" s="1" t="s">
        <v>5751</v>
      </c>
      <c r="B5714" s="1" t="s">
        <v>27</v>
      </c>
      <c r="C5714" s="1">
        <v>2.0</v>
      </c>
      <c r="D5714" s="1">
        <v>3.0</v>
      </c>
      <c r="E5714" s="1">
        <v>6.0</v>
      </c>
      <c r="H5714" s="2">
        <v>44946.0</v>
      </c>
      <c r="J5714" s="3">
        <f t="shared" si="2"/>
        <v>2</v>
      </c>
      <c r="K5714" s="4">
        <f t="shared" si="3"/>
        <v>3</v>
      </c>
      <c r="L5714" s="4">
        <f t="shared" si="4"/>
        <v>6</v>
      </c>
      <c r="S5714" s="1" t="s">
        <v>5751</v>
      </c>
      <c r="T5714" s="4" t="str">
        <f t="shared" si="5"/>
        <v>Cake</v>
      </c>
      <c r="U5714" s="4" t="str">
        <f t="shared" si="6"/>
        <v>UNKNOWN</v>
      </c>
      <c r="V5714" s="4" t="str">
        <f t="shared" si="7"/>
        <v>UNKNOWN</v>
      </c>
      <c r="W5714" s="4">
        <f t="shared" ref="W5714:Y5714" si="5721">IF(OR(J5714 = "ERROR", J5714 = ""), "UNKNOWN", J5714)</f>
        <v>2</v>
      </c>
      <c r="X5714" s="4">
        <f t="shared" si="5721"/>
        <v>3</v>
      </c>
      <c r="Y5714" s="4">
        <f t="shared" si="5721"/>
        <v>6</v>
      </c>
      <c r="Z5714" s="5">
        <f t="shared" si="9"/>
        <v>44946</v>
      </c>
    </row>
    <row r="5715">
      <c r="A5715" s="1" t="s">
        <v>5752</v>
      </c>
      <c r="B5715" s="1" t="s">
        <v>22</v>
      </c>
      <c r="C5715" s="1">
        <v>3.0</v>
      </c>
      <c r="D5715" s="1">
        <v>2.0</v>
      </c>
      <c r="E5715" s="1">
        <v>6.0</v>
      </c>
      <c r="G5715" s="1" t="s">
        <v>25</v>
      </c>
      <c r="H5715" s="6">
        <v>45243.0</v>
      </c>
      <c r="J5715" s="3">
        <f t="shared" si="2"/>
        <v>3</v>
      </c>
      <c r="K5715" s="4">
        <f t="shared" si="3"/>
        <v>2</v>
      </c>
      <c r="L5715" s="4">
        <f t="shared" si="4"/>
        <v>6</v>
      </c>
      <c r="S5715" s="1" t="s">
        <v>5752</v>
      </c>
      <c r="T5715" s="4" t="str">
        <f t="shared" si="5"/>
        <v>Coffee</v>
      </c>
      <c r="U5715" s="4" t="str">
        <f t="shared" si="6"/>
        <v>UNKNOWN</v>
      </c>
      <c r="V5715" s="4" t="str">
        <f t="shared" si="7"/>
        <v>UNKNOWN</v>
      </c>
      <c r="W5715" s="4">
        <f t="shared" ref="W5715:Y5715" si="5722">IF(OR(J5715 = "ERROR", J5715 = ""), "UNKNOWN", J5715)</f>
        <v>3</v>
      </c>
      <c r="X5715" s="4">
        <f t="shared" si="5722"/>
        <v>2</v>
      </c>
      <c r="Y5715" s="4">
        <f t="shared" si="5722"/>
        <v>6</v>
      </c>
      <c r="Z5715" s="7">
        <f t="shared" si="9"/>
        <v>45243</v>
      </c>
    </row>
    <row r="5716">
      <c r="A5716" s="1" t="s">
        <v>5753</v>
      </c>
      <c r="C5716" s="1" t="s">
        <v>25</v>
      </c>
      <c r="D5716" s="1">
        <v>4.0</v>
      </c>
      <c r="E5716" s="1">
        <v>4.0</v>
      </c>
      <c r="H5716" s="2">
        <v>45146.0</v>
      </c>
      <c r="J5716" s="3">
        <f t="shared" si="2"/>
        <v>1</v>
      </c>
      <c r="K5716" s="4">
        <f t="shared" si="3"/>
        <v>4</v>
      </c>
      <c r="L5716" s="4">
        <f t="shared" si="4"/>
        <v>4</v>
      </c>
      <c r="S5716" s="1" t="s">
        <v>5753</v>
      </c>
      <c r="T5716" s="4" t="str">
        <f t="shared" si="5"/>
        <v>UNKNOWN</v>
      </c>
      <c r="U5716" s="4" t="str">
        <f t="shared" si="6"/>
        <v>UNKNOWN</v>
      </c>
      <c r="V5716" s="4" t="str">
        <f t="shared" si="7"/>
        <v>UNKNOWN</v>
      </c>
      <c r="W5716" s="4">
        <f t="shared" ref="W5716:Y5716" si="5723">IF(OR(J5716 = "ERROR", J5716 = ""), "UNKNOWN", J5716)</f>
        <v>1</v>
      </c>
      <c r="X5716" s="4">
        <f t="shared" si="5723"/>
        <v>4</v>
      </c>
      <c r="Y5716" s="4">
        <f t="shared" si="5723"/>
        <v>4</v>
      </c>
      <c r="Z5716" s="5">
        <f t="shared" si="9"/>
        <v>45146</v>
      </c>
    </row>
    <row r="5717">
      <c r="A5717" s="1" t="s">
        <v>5754</v>
      </c>
      <c r="B5717" s="1" t="s">
        <v>41</v>
      </c>
      <c r="C5717" s="1">
        <v>4.0</v>
      </c>
      <c r="D5717" s="1">
        <v>4.0</v>
      </c>
      <c r="E5717" s="1">
        <v>16.0</v>
      </c>
      <c r="F5717" s="1" t="s">
        <v>23</v>
      </c>
      <c r="H5717" s="2">
        <v>45029.0</v>
      </c>
      <c r="J5717" s="3">
        <f t="shared" si="2"/>
        <v>4</v>
      </c>
      <c r="K5717" s="4">
        <f t="shared" si="3"/>
        <v>4</v>
      </c>
      <c r="L5717" s="4">
        <f t="shared" si="4"/>
        <v>16</v>
      </c>
      <c r="S5717" s="1" t="s">
        <v>5754</v>
      </c>
      <c r="T5717" s="4" t="str">
        <f t="shared" si="5"/>
        <v>Smoothie</v>
      </c>
      <c r="U5717" s="4" t="str">
        <f t="shared" si="6"/>
        <v>UNKNOWN</v>
      </c>
      <c r="V5717" s="4" t="str">
        <f t="shared" si="7"/>
        <v>Credit Card</v>
      </c>
      <c r="W5717" s="4">
        <f t="shared" ref="W5717:Y5717" si="5724">IF(OR(J5717 = "ERROR", J5717 = ""), "UNKNOWN", J5717)</f>
        <v>4</v>
      </c>
      <c r="X5717" s="4">
        <f t="shared" si="5724"/>
        <v>4</v>
      </c>
      <c r="Y5717" s="4">
        <f t="shared" si="5724"/>
        <v>16</v>
      </c>
      <c r="Z5717" s="5">
        <f t="shared" si="9"/>
        <v>45029</v>
      </c>
    </row>
    <row r="5718">
      <c r="A5718" s="1" t="s">
        <v>5755</v>
      </c>
      <c r="B5718" s="1" t="s">
        <v>81</v>
      </c>
      <c r="C5718" s="1">
        <v>3.0</v>
      </c>
      <c r="D5718" s="1">
        <v>1.5</v>
      </c>
      <c r="E5718" s="1" t="s">
        <v>25</v>
      </c>
      <c r="F5718" s="1" t="s">
        <v>30</v>
      </c>
      <c r="H5718" s="2">
        <v>45007.0</v>
      </c>
      <c r="J5718" s="3">
        <f t="shared" si="2"/>
        <v>3</v>
      </c>
      <c r="K5718" s="4">
        <f t="shared" si="3"/>
        <v>1.5</v>
      </c>
      <c r="L5718" s="4">
        <f t="shared" si="4"/>
        <v>4.5</v>
      </c>
      <c r="S5718" s="1" t="s">
        <v>5755</v>
      </c>
      <c r="T5718" s="4" t="str">
        <f t="shared" si="5"/>
        <v>Tea</v>
      </c>
      <c r="U5718" s="4" t="str">
        <f t="shared" si="6"/>
        <v>UNKNOWN</v>
      </c>
      <c r="V5718" s="4" t="str">
        <f t="shared" si="7"/>
        <v>UNKNOWN</v>
      </c>
      <c r="W5718" s="4">
        <f t="shared" ref="W5718:Y5718" si="5725">IF(OR(J5718 = "ERROR", J5718 = ""), "UNKNOWN", J5718)</f>
        <v>3</v>
      </c>
      <c r="X5718" s="4">
        <f t="shared" si="5725"/>
        <v>1.5</v>
      </c>
      <c r="Y5718" s="4">
        <f t="shared" si="5725"/>
        <v>4.5</v>
      </c>
      <c r="Z5718" s="5">
        <f t="shared" si="9"/>
        <v>45007</v>
      </c>
    </row>
    <row r="5719">
      <c r="A5719" s="1" t="s">
        <v>5756</v>
      </c>
      <c r="B5719" s="1" t="s">
        <v>22</v>
      </c>
      <c r="C5719" s="1">
        <v>2.0</v>
      </c>
      <c r="D5719" s="1">
        <v>2.0</v>
      </c>
      <c r="E5719" s="1">
        <v>4.0</v>
      </c>
      <c r="F5719" s="1" t="s">
        <v>23</v>
      </c>
      <c r="G5719" s="1" t="s">
        <v>24</v>
      </c>
      <c r="H5719" s="2">
        <v>45105.0</v>
      </c>
      <c r="J5719" s="3">
        <f t="shared" si="2"/>
        <v>2</v>
      </c>
      <c r="K5719" s="4">
        <f t="shared" si="3"/>
        <v>2</v>
      </c>
      <c r="L5719" s="4">
        <f t="shared" si="4"/>
        <v>4</v>
      </c>
      <c r="S5719" s="1" t="s">
        <v>5756</v>
      </c>
      <c r="T5719" s="4" t="str">
        <f t="shared" si="5"/>
        <v>Coffee</v>
      </c>
      <c r="U5719" s="4" t="str">
        <f t="shared" si="6"/>
        <v>Takeaway</v>
      </c>
      <c r="V5719" s="4" t="str">
        <f t="shared" si="7"/>
        <v>Credit Card</v>
      </c>
      <c r="W5719" s="4">
        <f t="shared" ref="W5719:Y5719" si="5726">IF(OR(J5719 = "ERROR", J5719 = ""), "UNKNOWN", J5719)</f>
        <v>2</v>
      </c>
      <c r="X5719" s="4">
        <f t="shared" si="5726"/>
        <v>2</v>
      </c>
      <c r="Y5719" s="4">
        <f t="shared" si="5726"/>
        <v>4</v>
      </c>
      <c r="Z5719" s="5">
        <f t="shared" si="9"/>
        <v>45105</v>
      </c>
    </row>
    <row r="5720">
      <c r="A5720" s="1" t="s">
        <v>5757</v>
      </c>
      <c r="B5720" s="1" t="s">
        <v>55</v>
      </c>
      <c r="C5720" s="1">
        <v>3.0</v>
      </c>
      <c r="D5720" s="1">
        <v>3.0</v>
      </c>
      <c r="E5720" s="1">
        <v>9.0</v>
      </c>
      <c r="F5720" s="1" t="s">
        <v>39</v>
      </c>
      <c r="G5720" s="1" t="s">
        <v>24</v>
      </c>
      <c r="H5720" s="1" t="s">
        <v>25</v>
      </c>
      <c r="J5720" s="3">
        <f t="shared" si="2"/>
        <v>3</v>
      </c>
      <c r="K5720" s="4">
        <f t="shared" si="3"/>
        <v>3</v>
      </c>
      <c r="L5720" s="4">
        <f t="shared" si="4"/>
        <v>9</v>
      </c>
      <c r="S5720" s="1" t="s">
        <v>5757</v>
      </c>
      <c r="T5720" s="4" t="str">
        <f t="shared" si="5"/>
        <v>Juice</v>
      </c>
      <c r="U5720" s="4" t="str">
        <f t="shared" si="6"/>
        <v>Takeaway</v>
      </c>
      <c r="V5720" s="4" t="str">
        <f t="shared" si="7"/>
        <v>Digital Wallet</v>
      </c>
      <c r="W5720" s="4">
        <f t="shared" ref="W5720:Y5720" si="5727">IF(OR(J5720 = "ERROR", J5720 = ""), "UNKNOWN", J5720)</f>
        <v>3</v>
      </c>
      <c r="X5720" s="4">
        <f t="shared" si="5727"/>
        <v>3</v>
      </c>
      <c r="Y5720" s="4">
        <f t="shared" si="5727"/>
        <v>9</v>
      </c>
      <c r="Z5720" s="4" t="str">
        <f t="shared" si="9"/>
        <v>UNKNOWN</v>
      </c>
    </row>
    <row r="5721">
      <c r="A5721" s="1" t="s">
        <v>5758</v>
      </c>
      <c r="B5721" s="1" t="s">
        <v>32</v>
      </c>
      <c r="C5721" s="1">
        <v>3.0</v>
      </c>
      <c r="D5721" s="1">
        <v>1.0</v>
      </c>
      <c r="E5721" s="1">
        <v>3.0</v>
      </c>
      <c r="G5721" s="1" t="s">
        <v>24</v>
      </c>
      <c r="H5721" s="2">
        <v>45062.0</v>
      </c>
      <c r="J5721" s="3">
        <f t="shared" si="2"/>
        <v>3</v>
      </c>
      <c r="K5721" s="4">
        <f t="shared" si="3"/>
        <v>1</v>
      </c>
      <c r="L5721" s="4">
        <f t="shared" si="4"/>
        <v>3</v>
      </c>
      <c r="S5721" s="1" t="s">
        <v>5758</v>
      </c>
      <c r="T5721" s="4" t="str">
        <f t="shared" si="5"/>
        <v>Cookie</v>
      </c>
      <c r="U5721" s="4" t="str">
        <f t="shared" si="6"/>
        <v>Takeaway</v>
      </c>
      <c r="V5721" s="4" t="str">
        <f t="shared" si="7"/>
        <v>UNKNOWN</v>
      </c>
      <c r="W5721" s="4">
        <f t="shared" ref="W5721:Y5721" si="5728">IF(OR(J5721 = "ERROR", J5721 = ""), "UNKNOWN", J5721)</f>
        <v>3</v>
      </c>
      <c r="X5721" s="4">
        <f t="shared" si="5728"/>
        <v>1</v>
      </c>
      <c r="Y5721" s="4">
        <f t="shared" si="5728"/>
        <v>3</v>
      </c>
      <c r="Z5721" s="5">
        <f t="shared" si="9"/>
        <v>45062</v>
      </c>
    </row>
    <row r="5722">
      <c r="A5722" s="1" t="s">
        <v>5759</v>
      </c>
      <c r="B5722" s="1" t="s">
        <v>55</v>
      </c>
      <c r="C5722" s="1">
        <v>4.0</v>
      </c>
      <c r="D5722" s="1">
        <v>3.0</v>
      </c>
      <c r="E5722" s="1">
        <v>12.0</v>
      </c>
      <c r="G5722" s="1" t="s">
        <v>29</v>
      </c>
      <c r="H5722" s="2">
        <v>45235.0</v>
      </c>
      <c r="J5722" s="3">
        <f t="shared" si="2"/>
        <v>4</v>
      </c>
      <c r="K5722" s="4">
        <f t="shared" si="3"/>
        <v>3</v>
      </c>
      <c r="L5722" s="4">
        <f t="shared" si="4"/>
        <v>12</v>
      </c>
      <c r="S5722" s="1" t="s">
        <v>5759</v>
      </c>
      <c r="T5722" s="4" t="str">
        <f t="shared" si="5"/>
        <v>Juice</v>
      </c>
      <c r="U5722" s="4" t="str">
        <f t="shared" si="6"/>
        <v>In-store</v>
      </c>
      <c r="V5722" s="4" t="str">
        <f t="shared" si="7"/>
        <v>UNKNOWN</v>
      </c>
      <c r="W5722" s="4">
        <f t="shared" ref="W5722:Y5722" si="5729">IF(OR(J5722 = "ERROR", J5722 = ""), "UNKNOWN", J5722)</f>
        <v>4</v>
      </c>
      <c r="X5722" s="4">
        <f t="shared" si="5729"/>
        <v>3</v>
      </c>
      <c r="Y5722" s="4">
        <f t="shared" si="5729"/>
        <v>12</v>
      </c>
      <c r="Z5722" s="5">
        <f t="shared" si="9"/>
        <v>45235</v>
      </c>
    </row>
    <row r="5723">
      <c r="A5723" s="1" t="s">
        <v>5760</v>
      </c>
      <c r="B5723" s="1" t="s">
        <v>55</v>
      </c>
      <c r="C5723" s="1">
        <v>4.0</v>
      </c>
      <c r="D5723" s="1">
        <v>3.0</v>
      </c>
      <c r="E5723" s="1">
        <v>12.0</v>
      </c>
      <c r="F5723" s="1" t="s">
        <v>39</v>
      </c>
      <c r="G5723" s="1" t="s">
        <v>29</v>
      </c>
      <c r="H5723" s="1" t="s">
        <v>25</v>
      </c>
      <c r="J5723" s="3">
        <f t="shared" si="2"/>
        <v>4</v>
      </c>
      <c r="K5723" s="4">
        <f t="shared" si="3"/>
        <v>3</v>
      </c>
      <c r="L5723" s="4">
        <f t="shared" si="4"/>
        <v>12</v>
      </c>
      <c r="S5723" s="1" t="s">
        <v>5760</v>
      </c>
      <c r="T5723" s="4" t="str">
        <f t="shared" si="5"/>
        <v>Juice</v>
      </c>
      <c r="U5723" s="4" t="str">
        <f t="shared" si="6"/>
        <v>In-store</v>
      </c>
      <c r="V5723" s="4" t="str">
        <f t="shared" si="7"/>
        <v>Digital Wallet</v>
      </c>
      <c r="W5723" s="4">
        <f t="shared" ref="W5723:Y5723" si="5730">IF(OR(J5723 = "ERROR", J5723 = ""), "UNKNOWN", J5723)</f>
        <v>4</v>
      </c>
      <c r="X5723" s="4">
        <f t="shared" si="5730"/>
        <v>3</v>
      </c>
      <c r="Y5723" s="4">
        <f t="shared" si="5730"/>
        <v>12</v>
      </c>
      <c r="Z5723" s="4" t="str">
        <f t="shared" si="9"/>
        <v>UNKNOWN</v>
      </c>
    </row>
    <row r="5724">
      <c r="A5724" s="1" t="s">
        <v>5761</v>
      </c>
      <c r="B5724" s="1" t="s">
        <v>22</v>
      </c>
      <c r="C5724" s="1">
        <v>4.0</v>
      </c>
      <c r="D5724" s="1">
        <v>2.0</v>
      </c>
      <c r="E5724" s="1">
        <v>8.0</v>
      </c>
      <c r="G5724" s="1" t="s">
        <v>24</v>
      </c>
      <c r="H5724" s="2">
        <v>45269.0</v>
      </c>
      <c r="J5724" s="3">
        <f t="shared" si="2"/>
        <v>4</v>
      </c>
      <c r="K5724" s="4">
        <f t="shared" si="3"/>
        <v>2</v>
      </c>
      <c r="L5724" s="4">
        <f t="shared" si="4"/>
        <v>8</v>
      </c>
      <c r="S5724" s="1" t="s">
        <v>5761</v>
      </c>
      <c r="T5724" s="4" t="str">
        <f t="shared" si="5"/>
        <v>Coffee</v>
      </c>
      <c r="U5724" s="4" t="str">
        <f t="shared" si="6"/>
        <v>Takeaway</v>
      </c>
      <c r="V5724" s="4" t="str">
        <f t="shared" si="7"/>
        <v>UNKNOWN</v>
      </c>
      <c r="W5724" s="4">
        <f t="shared" ref="W5724:Y5724" si="5731">IF(OR(J5724 = "ERROR", J5724 = ""), "UNKNOWN", J5724)</f>
        <v>4</v>
      </c>
      <c r="X5724" s="4">
        <f t="shared" si="5731"/>
        <v>2</v>
      </c>
      <c r="Y5724" s="4">
        <f t="shared" si="5731"/>
        <v>8</v>
      </c>
      <c r="Z5724" s="5">
        <f t="shared" si="9"/>
        <v>45269</v>
      </c>
    </row>
    <row r="5725">
      <c r="A5725" s="1" t="s">
        <v>5762</v>
      </c>
      <c r="B5725" s="1" t="s">
        <v>44</v>
      </c>
      <c r="C5725" s="1">
        <v>5.0</v>
      </c>
      <c r="D5725" s="1">
        <v>4.0</v>
      </c>
      <c r="E5725" s="1">
        <v>20.0</v>
      </c>
      <c r="F5725" s="1" t="s">
        <v>23</v>
      </c>
      <c r="G5725" s="1" t="s">
        <v>24</v>
      </c>
      <c r="H5725" s="2">
        <v>45071.0</v>
      </c>
      <c r="J5725" s="3">
        <f t="shared" si="2"/>
        <v>5</v>
      </c>
      <c r="K5725" s="4">
        <f t="shared" si="3"/>
        <v>4</v>
      </c>
      <c r="L5725" s="4">
        <f t="shared" si="4"/>
        <v>20</v>
      </c>
      <c r="S5725" s="1" t="s">
        <v>5762</v>
      </c>
      <c r="T5725" s="4" t="str">
        <f t="shared" si="5"/>
        <v>Sandwich</v>
      </c>
      <c r="U5725" s="4" t="str">
        <f t="shared" si="6"/>
        <v>Takeaway</v>
      </c>
      <c r="V5725" s="4" t="str">
        <f t="shared" si="7"/>
        <v>Credit Card</v>
      </c>
      <c r="W5725" s="4">
        <f t="shared" ref="W5725:Y5725" si="5732">IF(OR(J5725 = "ERROR", J5725 = ""), "UNKNOWN", J5725)</f>
        <v>5</v>
      </c>
      <c r="X5725" s="4">
        <f t="shared" si="5732"/>
        <v>4</v>
      </c>
      <c r="Y5725" s="4">
        <f t="shared" si="5732"/>
        <v>20</v>
      </c>
      <c r="Z5725" s="5">
        <f t="shared" si="9"/>
        <v>45071</v>
      </c>
    </row>
    <row r="5726">
      <c r="A5726" s="1" t="s">
        <v>5763</v>
      </c>
      <c r="B5726" s="1" t="s">
        <v>81</v>
      </c>
      <c r="C5726" s="1">
        <v>1.0</v>
      </c>
      <c r="D5726" s="1">
        <v>1.5</v>
      </c>
      <c r="E5726" s="1">
        <v>1.5</v>
      </c>
      <c r="F5726" s="1" t="s">
        <v>23</v>
      </c>
      <c r="H5726" s="2">
        <v>45134.0</v>
      </c>
      <c r="J5726" s="3">
        <f t="shared" si="2"/>
        <v>1</v>
      </c>
      <c r="K5726" s="4">
        <f t="shared" si="3"/>
        <v>1.5</v>
      </c>
      <c r="L5726" s="4">
        <f t="shared" si="4"/>
        <v>1.5</v>
      </c>
      <c r="S5726" s="1" t="s">
        <v>5763</v>
      </c>
      <c r="T5726" s="4" t="str">
        <f t="shared" si="5"/>
        <v>Tea</v>
      </c>
      <c r="U5726" s="4" t="str">
        <f t="shared" si="6"/>
        <v>UNKNOWN</v>
      </c>
      <c r="V5726" s="4" t="str">
        <f t="shared" si="7"/>
        <v>Credit Card</v>
      </c>
      <c r="W5726" s="4">
        <f t="shared" ref="W5726:Y5726" si="5733">IF(OR(J5726 = "ERROR", J5726 = ""), "UNKNOWN", J5726)</f>
        <v>1</v>
      </c>
      <c r="X5726" s="4">
        <f t="shared" si="5733"/>
        <v>1.5</v>
      </c>
      <c r="Y5726" s="4">
        <f t="shared" si="5733"/>
        <v>1.5</v>
      </c>
      <c r="Z5726" s="5">
        <f t="shared" si="9"/>
        <v>45134</v>
      </c>
    </row>
    <row r="5727">
      <c r="A5727" s="1" t="s">
        <v>5764</v>
      </c>
      <c r="B5727" s="1" t="s">
        <v>44</v>
      </c>
      <c r="C5727" s="1">
        <v>3.0</v>
      </c>
      <c r="D5727" s="1">
        <v>4.0</v>
      </c>
      <c r="E5727" s="1">
        <v>12.0</v>
      </c>
      <c r="F5727" s="1" t="s">
        <v>28</v>
      </c>
      <c r="G5727" s="1" t="s">
        <v>24</v>
      </c>
      <c r="H5727" s="6">
        <v>45270.0</v>
      </c>
      <c r="J5727" s="3">
        <f t="shared" si="2"/>
        <v>3</v>
      </c>
      <c r="K5727" s="4">
        <f t="shared" si="3"/>
        <v>4</v>
      </c>
      <c r="L5727" s="4">
        <f t="shared" si="4"/>
        <v>12</v>
      </c>
      <c r="S5727" s="1" t="s">
        <v>5764</v>
      </c>
      <c r="T5727" s="4" t="str">
        <f t="shared" si="5"/>
        <v>Sandwich</v>
      </c>
      <c r="U5727" s="4" t="str">
        <f t="shared" si="6"/>
        <v>Takeaway</v>
      </c>
      <c r="V5727" s="4" t="str">
        <f t="shared" si="7"/>
        <v>Cash</v>
      </c>
      <c r="W5727" s="4">
        <f t="shared" ref="W5727:Y5727" si="5734">IF(OR(J5727 = "ERROR", J5727 = ""), "UNKNOWN", J5727)</f>
        <v>3</v>
      </c>
      <c r="X5727" s="4">
        <f t="shared" si="5734"/>
        <v>4</v>
      </c>
      <c r="Y5727" s="4">
        <f t="shared" si="5734"/>
        <v>12</v>
      </c>
      <c r="Z5727" s="7">
        <f t="shared" si="9"/>
        <v>45270</v>
      </c>
    </row>
    <row r="5728">
      <c r="A5728" s="1" t="s">
        <v>5765</v>
      </c>
      <c r="B5728" s="1" t="s">
        <v>44</v>
      </c>
      <c r="C5728" s="1">
        <v>3.0</v>
      </c>
      <c r="D5728" s="1">
        <v>4.0</v>
      </c>
      <c r="E5728" s="1">
        <v>12.0</v>
      </c>
      <c r="F5728" s="1" t="s">
        <v>28</v>
      </c>
      <c r="G5728" s="1" t="s">
        <v>24</v>
      </c>
      <c r="H5728" s="2">
        <v>45168.0</v>
      </c>
      <c r="J5728" s="3">
        <f t="shared" si="2"/>
        <v>3</v>
      </c>
      <c r="K5728" s="4">
        <f t="shared" si="3"/>
        <v>4</v>
      </c>
      <c r="L5728" s="4">
        <f t="shared" si="4"/>
        <v>12</v>
      </c>
      <c r="S5728" s="1" t="s">
        <v>5765</v>
      </c>
      <c r="T5728" s="4" t="str">
        <f t="shared" si="5"/>
        <v>Sandwich</v>
      </c>
      <c r="U5728" s="4" t="str">
        <f t="shared" si="6"/>
        <v>Takeaway</v>
      </c>
      <c r="V5728" s="4" t="str">
        <f t="shared" si="7"/>
        <v>Cash</v>
      </c>
      <c r="W5728" s="4">
        <f t="shared" ref="W5728:Y5728" si="5735">IF(OR(J5728 = "ERROR", J5728 = ""), "UNKNOWN", J5728)</f>
        <v>3</v>
      </c>
      <c r="X5728" s="4">
        <f t="shared" si="5735"/>
        <v>4</v>
      </c>
      <c r="Y5728" s="4">
        <f t="shared" si="5735"/>
        <v>12</v>
      </c>
      <c r="Z5728" s="5">
        <f t="shared" si="9"/>
        <v>45168</v>
      </c>
    </row>
    <row r="5729">
      <c r="A5729" s="1" t="s">
        <v>5766</v>
      </c>
      <c r="B5729" s="1" t="s">
        <v>32</v>
      </c>
      <c r="C5729" s="1">
        <v>5.0</v>
      </c>
      <c r="D5729" s="1">
        <v>1.0</v>
      </c>
      <c r="E5729" s="1">
        <v>5.0</v>
      </c>
      <c r="F5729" s="1" t="s">
        <v>39</v>
      </c>
      <c r="G5729" s="1" t="s">
        <v>29</v>
      </c>
      <c r="H5729" s="2">
        <v>45076.0</v>
      </c>
      <c r="J5729" s="3">
        <f t="shared" si="2"/>
        <v>5</v>
      </c>
      <c r="K5729" s="4">
        <f t="shared" si="3"/>
        <v>1</v>
      </c>
      <c r="L5729" s="4">
        <f t="shared" si="4"/>
        <v>5</v>
      </c>
      <c r="S5729" s="1" t="s">
        <v>5766</v>
      </c>
      <c r="T5729" s="4" t="str">
        <f t="shared" si="5"/>
        <v>Cookie</v>
      </c>
      <c r="U5729" s="4" t="str">
        <f t="shared" si="6"/>
        <v>In-store</v>
      </c>
      <c r="V5729" s="4" t="str">
        <f t="shared" si="7"/>
        <v>Digital Wallet</v>
      </c>
      <c r="W5729" s="4">
        <f t="shared" ref="W5729:Y5729" si="5736">IF(OR(J5729 = "ERROR", J5729 = ""), "UNKNOWN", J5729)</f>
        <v>5</v>
      </c>
      <c r="X5729" s="4">
        <f t="shared" si="5736"/>
        <v>1</v>
      </c>
      <c r="Y5729" s="4">
        <f t="shared" si="5736"/>
        <v>5</v>
      </c>
      <c r="Z5729" s="5">
        <f t="shared" si="9"/>
        <v>45076</v>
      </c>
    </row>
    <row r="5730">
      <c r="A5730" s="1" t="s">
        <v>5767</v>
      </c>
      <c r="B5730" s="1" t="s">
        <v>81</v>
      </c>
      <c r="C5730" s="1">
        <v>1.0</v>
      </c>
      <c r="D5730" s="1">
        <v>1.5</v>
      </c>
      <c r="E5730" s="1">
        <v>1.5</v>
      </c>
      <c r="F5730" s="1" t="s">
        <v>39</v>
      </c>
      <c r="G5730" s="1" t="s">
        <v>24</v>
      </c>
      <c r="H5730" s="2">
        <v>45121.0</v>
      </c>
      <c r="J5730" s="3">
        <f t="shared" si="2"/>
        <v>1</v>
      </c>
      <c r="K5730" s="4">
        <f t="shared" si="3"/>
        <v>1.5</v>
      </c>
      <c r="L5730" s="4">
        <f t="shared" si="4"/>
        <v>1.5</v>
      </c>
      <c r="S5730" s="1" t="s">
        <v>5767</v>
      </c>
      <c r="T5730" s="4" t="str">
        <f t="shared" si="5"/>
        <v>Tea</v>
      </c>
      <c r="U5730" s="4" t="str">
        <f t="shared" si="6"/>
        <v>Takeaway</v>
      </c>
      <c r="V5730" s="4" t="str">
        <f t="shared" si="7"/>
        <v>Digital Wallet</v>
      </c>
      <c r="W5730" s="4">
        <f t="shared" ref="W5730:Y5730" si="5737">IF(OR(J5730 = "ERROR", J5730 = ""), "UNKNOWN", J5730)</f>
        <v>1</v>
      </c>
      <c r="X5730" s="4">
        <f t="shared" si="5737"/>
        <v>1.5</v>
      </c>
      <c r="Y5730" s="4">
        <f t="shared" si="5737"/>
        <v>1.5</v>
      </c>
      <c r="Z5730" s="5">
        <f t="shared" si="9"/>
        <v>45121</v>
      </c>
    </row>
    <row r="5731">
      <c r="A5731" s="1" t="s">
        <v>5768</v>
      </c>
      <c r="B5731" s="1" t="s">
        <v>36</v>
      </c>
      <c r="C5731" s="1">
        <v>4.0</v>
      </c>
      <c r="D5731" s="1">
        <v>5.0</v>
      </c>
      <c r="E5731" s="1">
        <v>20.0</v>
      </c>
      <c r="F5731" s="1" t="s">
        <v>39</v>
      </c>
      <c r="G5731" s="1" t="s">
        <v>24</v>
      </c>
      <c r="H5731" s="6">
        <v>45220.0</v>
      </c>
      <c r="J5731" s="3">
        <f t="shared" si="2"/>
        <v>4</v>
      </c>
      <c r="K5731" s="4">
        <f t="shared" si="3"/>
        <v>5</v>
      </c>
      <c r="L5731" s="4">
        <f t="shared" si="4"/>
        <v>20</v>
      </c>
      <c r="S5731" s="1" t="s">
        <v>5768</v>
      </c>
      <c r="T5731" s="4" t="str">
        <f t="shared" si="5"/>
        <v>Salad</v>
      </c>
      <c r="U5731" s="4" t="str">
        <f t="shared" si="6"/>
        <v>Takeaway</v>
      </c>
      <c r="V5731" s="4" t="str">
        <f t="shared" si="7"/>
        <v>Digital Wallet</v>
      </c>
      <c r="W5731" s="4">
        <f t="shared" ref="W5731:Y5731" si="5738">IF(OR(J5731 = "ERROR", J5731 = ""), "UNKNOWN", J5731)</f>
        <v>4</v>
      </c>
      <c r="X5731" s="4">
        <f t="shared" si="5738"/>
        <v>5</v>
      </c>
      <c r="Y5731" s="4">
        <f t="shared" si="5738"/>
        <v>20</v>
      </c>
      <c r="Z5731" s="7">
        <f t="shared" si="9"/>
        <v>45220</v>
      </c>
    </row>
    <row r="5732">
      <c r="A5732" s="1" t="s">
        <v>5769</v>
      </c>
      <c r="B5732" s="1" t="s">
        <v>27</v>
      </c>
      <c r="C5732" s="1">
        <v>4.0</v>
      </c>
      <c r="D5732" s="1">
        <v>3.0</v>
      </c>
      <c r="E5732" s="1">
        <v>12.0</v>
      </c>
      <c r="F5732" s="1" t="s">
        <v>39</v>
      </c>
      <c r="H5732" s="2">
        <v>45009.0</v>
      </c>
      <c r="J5732" s="3">
        <f t="shared" si="2"/>
        <v>4</v>
      </c>
      <c r="K5732" s="4">
        <f t="shared" si="3"/>
        <v>3</v>
      </c>
      <c r="L5732" s="4">
        <f t="shared" si="4"/>
        <v>12</v>
      </c>
      <c r="S5732" s="1" t="s">
        <v>5769</v>
      </c>
      <c r="T5732" s="4" t="str">
        <f t="shared" si="5"/>
        <v>Cake</v>
      </c>
      <c r="U5732" s="4" t="str">
        <f t="shared" si="6"/>
        <v>UNKNOWN</v>
      </c>
      <c r="V5732" s="4" t="str">
        <f t="shared" si="7"/>
        <v>Digital Wallet</v>
      </c>
      <c r="W5732" s="4">
        <f t="shared" ref="W5732:Y5732" si="5739">IF(OR(J5732 = "ERROR", J5732 = ""), "UNKNOWN", J5732)</f>
        <v>4</v>
      </c>
      <c r="X5732" s="4">
        <f t="shared" si="5739"/>
        <v>3</v>
      </c>
      <c r="Y5732" s="4">
        <f t="shared" si="5739"/>
        <v>12</v>
      </c>
      <c r="Z5732" s="5">
        <f t="shared" si="9"/>
        <v>45009</v>
      </c>
    </row>
    <row r="5733">
      <c r="A5733" s="1" t="s">
        <v>5770</v>
      </c>
      <c r="B5733" s="1" t="s">
        <v>41</v>
      </c>
      <c r="C5733" s="1">
        <v>3.0</v>
      </c>
      <c r="D5733" s="1">
        <v>4.0</v>
      </c>
      <c r="E5733" s="1">
        <v>12.0</v>
      </c>
      <c r="F5733" s="1" t="s">
        <v>28</v>
      </c>
      <c r="G5733" s="1" t="s">
        <v>29</v>
      </c>
      <c r="H5733" s="6">
        <v>45209.0</v>
      </c>
      <c r="J5733" s="3">
        <f t="shared" si="2"/>
        <v>3</v>
      </c>
      <c r="K5733" s="4">
        <f t="shared" si="3"/>
        <v>4</v>
      </c>
      <c r="L5733" s="4">
        <f t="shared" si="4"/>
        <v>12</v>
      </c>
      <c r="S5733" s="1" t="s">
        <v>5770</v>
      </c>
      <c r="T5733" s="4" t="str">
        <f t="shared" si="5"/>
        <v>Smoothie</v>
      </c>
      <c r="U5733" s="4" t="str">
        <f t="shared" si="6"/>
        <v>In-store</v>
      </c>
      <c r="V5733" s="4" t="str">
        <f t="shared" si="7"/>
        <v>Cash</v>
      </c>
      <c r="W5733" s="4">
        <f t="shared" ref="W5733:Y5733" si="5740">IF(OR(J5733 = "ERROR", J5733 = ""), "UNKNOWN", J5733)</f>
        <v>3</v>
      </c>
      <c r="X5733" s="4">
        <f t="shared" si="5740"/>
        <v>4</v>
      </c>
      <c r="Y5733" s="4">
        <f t="shared" si="5740"/>
        <v>12</v>
      </c>
      <c r="Z5733" s="7">
        <f t="shared" si="9"/>
        <v>45209</v>
      </c>
    </row>
    <row r="5734">
      <c r="A5734" s="1" t="s">
        <v>5771</v>
      </c>
      <c r="B5734" s="1" t="s">
        <v>41</v>
      </c>
      <c r="C5734" s="1">
        <v>4.0</v>
      </c>
      <c r="D5734" s="1">
        <v>4.0</v>
      </c>
      <c r="E5734" s="1">
        <v>16.0</v>
      </c>
      <c r="F5734" s="1" t="s">
        <v>23</v>
      </c>
      <c r="H5734" s="2">
        <v>45107.0</v>
      </c>
      <c r="J5734" s="3">
        <f t="shared" si="2"/>
        <v>4</v>
      </c>
      <c r="K5734" s="4">
        <f t="shared" si="3"/>
        <v>4</v>
      </c>
      <c r="L5734" s="4">
        <f t="shared" si="4"/>
        <v>16</v>
      </c>
      <c r="S5734" s="1" t="s">
        <v>5771</v>
      </c>
      <c r="T5734" s="4" t="str">
        <f t="shared" si="5"/>
        <v>Smoothie</v>
      </c>
      <c r="U5734" s="4" t="str">
        <f t="shared" si="6"/>
        <v>UNKNOWN</v>
      </c>
      <c r="V5734" s="4" t="str">
        <f t="shared" si="7"/>
        <v>Credit Card</v>
      </c>
      <c r="W5734" s="4">
        <f t="shared" ref="W5734:Y5734" si="5741">IF(OR(J5734 = "ERROR", J5734 = ""), "UNKNOWN", J5734)</f>
        <v>4</v>
      </c>
      <c r="X5734" s="4">
        <f t="shared" si="5741"/>
        <v>4</v>
      </c>
      <c r="Y5734" s="4">
        <f t="shared" si="5741"/>
        <v>16</v>
      </c>
      <c r="Z5734" s="5">
        <f t="shared" si="9"/>
        <v>45107</v>
      </c>
    </row>
    <row r="5735">
      <c r="A5735" s="1" t="s">
        <v>5772</v>
      </c>
      <c r="B5735" s="1" t="s">
        <v>22</v>
      </c>
      <c r="C5735" s="1">
        <v>4.0</v>
      </c>
      <c r="D5735" s="1">
        <v>2.0</v>
      </c>
      <c r="E5735" s="1">
        <v>8.0</v>
      </c>
      <c r="F5735" s="1" t="s">
        <v>39</v>
      </c>
      <c r="H5735" s="2">
        <v>45090.0</v>
      </c>
      <c r="J5735" s="3">
        <f t="shared" si="2"/>
        <v>4</v>
      </c>
      <c r="K5735" s="4">
        <f t="shared" si="3"/>
        <v>2</v>
      </c>
      <c r="L5735" s="4">
        <f t="shared" si="4"/>
        <v>8</v>
      </c>
      <c r="S5735" s="1" t="s">
        <v>5772</v>
      </c>
      <c r="T5735" s="4" t="str">
        <f t="shared" si="5"/>
        <v>Coffee</v>
      </c>
      <c r="U5735" s="4" t="str">
        <f t="shared" si="6"/>
        <v>UNKNOWN</v>
      </c>
      <c r="V5735" s="4" t="str">
        <f t="shared" si="7"/>
        <v>Digital Wallet</v>
      </c>
      <c r="W5735" s="4">
        <f t="shared" ref="W5735:Y5735" si="5742">IF(OR(J5735 = "ERROR", J5735 = ""), "UNKNOWN", J5735)</f>
        <v>4</v>
      </c>
      <c r="X5735" s="4">
        <f t="shared" si="5742"/>
        <v>2</v>
      </c>
      <c r="Y5735" s="4">
        <f t="shared" si="5742"/>
        <v>8</v>
      </c>
      <c r="Z5735" s="5">
        <f t="shared" si="9"/>
        <v>45090</v>
      </c>
    </row>
    <row r="5736">
      <c r="A5736" s="1" t="s">
        <v>5773</v>
      </c>
      <c r="B5736" s="1" t="s">
        <v>27</v>
      </c>
      <c r="C5736" s="1">
        <v>4.0</v>
      </c>
      <c r="D5736" s="1">
        <v>3.0</v>
      </c>
      <c r="E5736" s="1">
        <v>12.0</v>
      </c>
      <c r="F5736" s="1" t="s">
        <v>23</v>
      </c>
      <c r="G5736" s="1" t="s">
        <v>29</v>
      </c>
      <c r="H5736" s="2">
        <v>45263.0</v>
      </c>
      <c r="J5736" s="3">
        <f t="shared" si="2"/>
        <v>4</v>
      </c>
      <c r="K5736" s="4">
        <f t="shared" si="3"/>
        <v>3</v>
      </c>
      <c r="L5736" s="4">
        <f t="shared" si="4"/>
        <v>12</v>
      </c>
      <c r="S5736" s="1" t="s">
        <v>5773</v>
      </c>
      <c r="T5736" s="4" t="str">
        <f t="shared" si="5"/>
        <v>Cake</v>
      </c>
      <c r="U5736" s="4" t="str">
        <f t="shared" si="6"/>
        <v>In-store</v>
      </c>
      <c r="V5736" s="4" t="str">
        <f t="shared" si="7"/>
        <v>Credit Card</v>
      </c>
      <c r="W5736" s="4">
        <f t="shared" ref="W5736:Y5736" si="5743">IF(OR(J5736 = "ERROR", J5736 = ""), "UNKNOWN", J5736)</f>
        <v>4</v>
      </c>
      <c r="X5736" s="4">
        <f t="shared" si="5743"/>
        <v>3</v>
      </c>
      <c r="Y5736" s="4">
        <f t="shared" si="5743"/>
        <v>12</v>
      </c>
      <c r="Z5736" s="5">
        <f t="shared" si="9"/>
        <v>45263</v>
      </c>
    </row>
    <row r="5737">
      <c r="A5737" s="1" t="s">
        <v>5774</v>
      </c>
      <c r="B5737" s="1" t="s">
        <v>27</v>
      </c>
      <c r="C5737" s="1">
        <v>3.0</v>
      </c>
      <c r="D5737" s="1">
        <v>3.0</v>
      </c>
      <c r="E5737" s="1">
        <v>9.0</v>
      </c>
      <c r="F5737" s="1" t="s">
        <v>25</v>
      </c>
      <c r="H5737" s="2">
        <v>44955.0</v>
      </c>
      <c r="J5737" s="3">
        <f t="shared" si="2"/>
        <v>3</v>
      </c>
      <c r="K5737" s="4">
        <f t="shared" si="3"/>
        <v>3</v>
      </c>
      <c r="L5737" s="4">
        <f t="shared" si="4"/>
        <v>9</v>
      </c>
      <c r="S5737" s="1" t="s">
        <v>5774</v>
      </c>
      <c r="T5737" s="4" t="str">
        <f t="shared" si="5"/>
        <v>Cake</v>
      </c>
      <c r="U5737" s="4" t="str">
        <f t="shared" si="6"/>
        <v>UNKNOWN</v>
      </c>
      <c r="V5737" s="4" t="str">
        <f t="shared" si="7"/>
        <v>UNKNOWN</v>
      </c>
      <c r="W5737" s="4">
        <f t="shared" ref="W5737:Y5737" si="5744">IF(OR(J5737 = "ERROR", J5737 = ""), "UNKNOWN", J5737)</f>
        <v>3</v>
      </c>
      <c r="X5737" s="4">
        <f t="shared" si="5744"/>
        <v>3</v>
      </c>
      <c r="Y5737" s="4">
        <f t="shared" si="5744"/>
        <v>9</v>
      </c>
      <c r="Z5737" s="5">
        <f t="shared" si="9"/>
        <v>44955</v>
      </c>
    </row>
    <row r="5738">
      <c r="A5738" s="1" t="s">
        <v>5775</v>
      </c>
      <c r="B5738" s="1" t="s">
        <v>44</v>
      </c>
      <c r="C5738" s="1">
        <v>5.0</v>
      </c>
      <c r="D5738" s="1">
        <v>4.0</v>
      </c>
      <c r="E5738" s="1">
        <v>20.0</v>
      </c>
      <c r="F5738" s="1" t="s">
        <v>28</v>
      </c>
      <c r="G5738" s="1" t="s">
        <v>29</v>
      </c>
      <c r="H5738" s="2">
        <v>44991.0</v>
      </c>
      <c r="J5738" s="3">
        <f t="shared" si="2"/>
        <v>5</v>
      </c>
      <c r="K5738" s="4">
        <f t="shared" si="3"/>
        <v>4</v>
      </c>
      <c r="L5738" s="4">
        <f t="shared" si="4"/>
        <v>20</v>
      </c>
      <c r="S5738" s="1" t="s">
        <v>5775</v>
      </c>
      <c r="T5738" s="4" t="str">
        <f t="shared" si="5"/>
        <v>Sandwich</v>
      </c>
      <c r="U5738" s="4" t="str">
        <f t="shared" si="6"/>
        <v>In-store</v>
      </c>
      <c r="V5738" s="4" t="str">
        <f t="shared" si="7"/>
        <v>Cash</v>
      </c>
      <c r="W5738" s="4">
        <f t="shared" ref="W5738:Y5738" si="5745">IF(OR(J5738 = "ERROR", J5738 = ""), "UNKNOWN", J5738)</f>
        <v>5</v>
      </c>
      <c r="X5738" s="4">
        <f t="shared" si="5745"/>
        <v>4</v>
      </c>
      <c r="Y5738" s="4">
        <f t="shared" si="5745"/>
        <v>20</v>
      </c>
      <c r="Z5738" s="5">
        <f t="shared" si="9"/>
        <v>44991</v>
      </c>
    </row>
    <row r="5739">
      <c r="A5739" s="1" t="s">
        <v>5776</v>
      </c>
      <c r="B5739" s="1" t="s">
        <v>27</v>
      </c>
      <c r="C5739" s="1">
        <v>3.0</v>
      </c>
      <c r="D5739" s="1">
        <v>3.0</v>
      </c>
      <c r="E5739" s="1">
        <v>9.0</v>
      </c>
      <c r="F5739" s="1" t="s">
        <v>23</v>
      </c>
      <c r="G5739" s="1" t="s">
        <v>29</v>
      </c>
      <c r="H5739" s="2">
        <v>44944.0</v>
      </c>
      <c r="J5739" s="3">
        <f t="shared" si="2"/>
        <v>3</v>
      </c>
      <c r="K5739" s="4">
        <f t="shared" si="3"/>
        <v>3</v>
      </c>
      <c r="L5739" s="4">
        <f t="shared" si="4"/>
        <v>9</v>
      </c>
      <c r="S5739" s="1" t="s">
        <v>5776</v>
      </c>
      <c r="T5739" s="4" t="str">
        <f t="shared" si="5"/>
        <v>Cake</v>
      </c>
      <c r="U5739" s="4" t="str">
        <f t="shared" si="6"/>
        <v>In-store</v>
      </c>
      <c r="V5739" s="4" t="str">
        <f t="shared" si="7"/>
        <v>Credit Card</v>
      </c>
      <c r="W5739" s="4">
        <f t="shared" ref="W5739:Y5739" si="5746">IF(OR(J5739 = "ERROR", J5739 = ""), "UNKNOWN", J5739)</f>
        <v>3</v>
      </c>
      <c r="X5739" s="4">
        <f t="shared" si="5746"/>
        <v>3</v>
      </c>
      <c r="Y5739" s="4">
        <f t="shared" si="5746"/>
        <v>9</v>
      </c>
      <c r="Z5739" s="5">
        <f t="shared" si="9"/>
        <v>44944</v>
      </c>
    </row>
    <row r="5740">
      <c r="A5740" s="1" t="s">
        <v>5777</v>
      </c>
      <c r="B5740" s="1" t="s">
        <v>27</v>
      </c>
      <c r="C5740" s="1">
        <v>3.0</v>
      </c>
      <c r="D5740" s="1">
        <v>3.0</v>
      </c>
      <c r="E5740" s="1">
        <v>9.0</v>
      </c>
      <c r="F5740" s="1" t="s">
        <v>28</v>
      </c>
      <c r="G5740" s="1" t="s">
        <v>29</v>
      </c>
      <c r="H5740" s="2">
        <v>44942.0</v>
      </c>
      <c r="J5740" s="3">
        <f t="shared" si="2"/>
        <v>3</v>
      </c>
      <c r="K5740" s="4">
        <f t="shared" si="3"/>
        <v>3</v>
      </c>
      <c r="L5740" s="4">
        <f t="shared" si="4"/>
        <v>9</v>
      </c>
      <c r="S5740" s="1" t="s">
        <v>5777</v>
      </c>
      <c r="T5740" s="4" t="str">
        <f t="shared" si="5"/>
        <v>Cake</v>
      </c>
      <c r="U5740" s="4" t="str">
        <f t="shared" si="6"/>
        <v>In-store</v>
      </c>
      <c r="V5740" s="4" t="str">
        <f t="shared" si="7"/>
        <v>Cash</v>
      </c>
      <c r="W5740" s="4">
        <f t="shared" ref="W5740:Y5740" si="5747">IF(OR(J5740 = "ERROR", J5740 = ""), "UNKNOWN", J5740)</f>
        <v>3</v>
      </c>
      <c r="X5740" s="4">
        <f t="shared" si="5747"/>
        <v>3</v>
      </c>
      <c r="Y5740" s="4">
        <f t="shared" si="5747"/>
        <v>9</v>
      </c>
      <c r="Z5740" s="5">
        <f t="shared" si="9"/>
        <v>44942</v>
      </c>
    </row>
    <row r="5741">
      <c r="A5741" s="1" t="s">
        <v>5778</v>
      </c>
      <c r="B5741" s="1" t="s">
        <v>22</v>
      </c>
      <c r="C5741" s="1">
        <v>5.0</v>
      </c>
      <c r="D5741" s="1">
        <v>2.0</v>
      </c>
      <c r="E5741" s="1">
        <v>10.0</v>
      </c>
      <c r="G5741" s="1" t="s">
        <v>29</v>
      </c>
      <c r="H5741" s="2">
        <v>45048.0</v>
      </c>
      <c r="J5741" s="3">
        <f t="shared" si="2"/>
        <v>5</v>
      </c>
      <c r="K5741" s="4">
        <f t="shared" si="3"/>
        <v>2</v>
      </c>
      <c r="L5741" s="4">
        <f t="shared" si="4"/>
        <v>10</v>
      </c>
      <c r="S5741" s="1" t="s">
        <v>5778</v>
      </c>
      <c r="T5741" s="4" t="str">
        <f t="shared" si="5"/>
        <v>Coffee</v>
      </c>
      <c r="U5741" s="4" t="str">
        <f t="shared" si="6"/>
        <v>In-store</v>
      </c>
      <c r="V5741" s="4" t="str">
        <f t="shared" si="7"/>
        <v>UNKNOWN</v>
      </c>
      <c r="W5741" s="4">
        <f t="shared" ref="W5741:Y5741" si="5748">IF(OR(J5741 = "ERROR", J5741 = ""), "UNKNOWN", J5741)</f>
        <v>5</v>
      </c>
      <c r="X5741" s="4">
        <f t="shared" si="5748"/>
        <v>2</v>
      </c>
      <c r="Y5741" s="4">
        <f t="shared" si="5748"/>
        <v>10</v>
      </c>
      <c r="Z5741" s="5">
        <f t="shared" si="9"/>
        <v>45048</v>
      </c>
    </row>
    <row r="5742">
      <c r="A5742" s="1" t="s">
        <v>5779</v>
      </c>
      <c r="B5742" s="1" t="s">
        <v>55</v>
      </c>
      <c r="C5742" s="1">
        <v>2.0</v>
      </c>
      <c r="D5742" s="1">
        <v>3.0</v>
      </c>
      <c r="E5742" s="1">
        <v>6.0</v>
      </c>
      <c r="F5742" s="1" t="s">
        <v>23</v>
      </c>
      <c r="G5742" s="1" t="s">
        <v>29</v>
      </c>
      <c r="H5742" s="6">
        <v>45220.0</v>
      </c>
      <c r="J5742" s="3">
        <f t="shared" si="2"/>
        <v>2</v>
      </c>
      <c r="K5742" s="4">
        <f t="shared" si="3"/>
        <v>3</v>
      </c>
      <c r="L5742" s="4">
        <f t="shared" si="4"/>
        <v>6</v>
      </c>
      <c r="S5742" s="1" t="s">
        <v>5779</v>
      </c>
      <c r="T5742" s="4" t="str">
        <f t="shared" si="5"/>
        <v>Juice</v>
      </c>
      <c r="U5742" s="4" t="str">
        <f t="shared" si="6"/>
        <v>In-store</v>
      </c>
      <c r="V5742" s="4" t="str">
        <f t="shared" si="7"/>
        <v>Credit Card</v>
      </c>
      <c r="W5742" s="4">
        <f t="shared" ref="W5742:Y5742" si="5749">IF(OR(J5742 = "ERROR", J5742 = ""), "UNKNOWN", J5742)</f>
        <v>2</v>
      </c>
      <c r="X5742" s="4">
        <f t="shared" si="5749"/>
        <v>3</v>
      </c>
      <c r="Y5742" s="4">
        <f t="shared" si="5749"/>
        <v>6</v>
      </c>
      <c r="Z5742" s="7">
        <f t="shared" si="9"/>
        <v>45220</v>
      </c>
    </row>
    <row r="5743">
      <c r="A5743" s="1" t="s">
        <v>5780</v>
      </c>
      <c r="B5743" s="1" t="s">
        <v>36</v>
      </c>
      <c r="C5743" s="1">
        <v>1.0</v>
      </c>
      <c r="D5743" s="1">
        <v>5.0</v>
      </c>
      <c r="E5743" s="1">
        <v>5.0</v>
      </c>
      <c r="G5743" s="1" t="s">
        <v>29</v>
      </c>
      <c r="H5743" s="6">
        <v>45253.0</v>
      </c>
      <c r="J5743" s="3">
        <f t="shared" si="2"/>
        <v>1</v>
      </c>
      <c r="K5743" s="4">
        <f t="shared" si="3"/>
        <v>5</v>
      </c>
      <c r="L5743" s="4">
        <f t="shared" si="4"/>
        <v>5</v>
      </c>
      <c r="S5743" s="1" t="s">
        <v>5780</v>
      </c>
      <c r="T5743" s="4" t="str">
        <f t="shared" si="5"/>
        <v>Salad</v>
      </c>
      <c r="U5743" s="4" t="str">
        <f t="shared" si="6"/>
        <v>In-store</v>
      </c>
      <c r="V5743" s="4" t="str">
        <f t="shared" si="7"/>
        <v>UNKNOWN</v>
      </c>
      <c r="W5743" s="4">
        <f t="shared" ref="W5743:Y5743" si="5750">IF(OR(J5743 = "ERROR", J5743 = ""), "UNKNOWN", J5743)</f>
        <v>1</v>
      </c>
      <c r="X5743" s="4">
        <f t="shared" si="5750"/>
        <v>5</v>
      </c>
      <c r="Y5743" s="4">
        <f t="shared" si="5750"/>
        <v>5</v>
      </c>
      <c r="Z5743" s="7">
        <f t="shared" si="9"/>
        <v>45253</v>
      </c>
    </row>
    <row r="5744">
      <c r="A5744" s="1" t="s">
        <v>5781</v>
      </c>
      <c r="B5744" s="1" t="s">
        <v>36</v>
      </c>
      <c r="C5744" s="1">
        <v>3.0</v>
      </c>
      <c r="D5744" s="1">
        <v>5.0</v>
      </c>
      <c r="E5744" s="1">
        <v>15.0</v>
      </c>
      <c r="F5744" s="1" t="s">
        <v>39</v>
      </c>
      <c r="H5744" s="2">
        <v>44949.0</v>
      </c>
      <c r="J5744" s="3">
        <f t="shared" si="2"/>
        <v>3</v>
      </c>
      <c r="K5744" s="4">
        <f t="shared" si="3"/>
        <v>5</v>
      </c>
      <c r="L5744" s="4">
        <f t="shared" si="4"/>
        <v>15</v>
      </c>
      <c r="S5744" s="1" t="s">
        <v>5781</v>
      </c>
      <c r="T5744" s="4" t="str">
        <f t="shared" si="5"/>
        <v>Salad</v>
      </c>
      <c r="U5744" s="4" t="str">
        <f t="shared" si="6"/>
        <v>UNKNOWN</v>
      </c>
      <c r="V5744" s="4" t="str">
        <f t="shared" si="7"/>
        <v>Digital Wallet</v>
      </c>
      <c r="W5744" s="4">
        <f t="shared" ref="W5744:Y5744" si="5751">IF(OR(J5744 = "ERROR", J5744 = ""), "UNKNOWN", J5744)</f>
        <v>3</v>
      </c>
      <c r="X5744" s="4">
        <f t="shared" si="5751"/>
        <v>5</v>
      </c>
      <c r="Y5744" s="4">
        <f t="shared" si="5751"/>
        <v>15</v>
      </c>
      <c r="Z5744" s="5">
        <f t="shared" si="9"/>
        <v>44949</v>
      </c>
    </row>
    <row r="5745">
      <c r="A5745" s="1" t="s">
        <v>5782</v>
      </c>
      <c r="B5745" s="1" t="s">
        <v>30</v>
      </c>
      <c r="C5745" s="1">
        <v>5.0</v>
      </c>
      <c r="D5745" s="1">
        <v>4.0</v>
      </c>
      <c r="E5745" s="1" t="s">
        <v>25</v>
      </c>
      <c r="G5745" s="1" t="s">
        <v>24</v>
      </c>
      <c r="H5745" s="6">
        <v>45282.0</v>
      </c>
      <c r="J5745" s="3">
        <f t="shared" si="2"/>
        <v>5</v>
      </c>
      <c r="K5745" s="4">
        <f t="shared" si="3"/>
        <v>4</v>
      </c>
      <c r="L5745" s="4">
        <f t="shared" si="4"/>
        <v>20</v>
      </c>
      <c r="S5745" s="1" t="s">
        <v>5782</v>
      </c>
      <c r="T5745" s="4" t="str">
        <f t="shared" si="5"/>
        <v>UNKNOWN</v>
      </c>
      <c r="U5745" s="4" t="str">
        <f t="shared" si="6"/>
        <v>Takeaway</v>
      </c>
      <c r="V5745" s="4" t="str">
        <f t="shared" si="7"/>
        <v>UNKNOWN</v>
      </c>
      <c r="W5745" s="4">
        <f t="shared" ref="W5745:Y5745" si="5752">IF(OR(J5745 = "ERROR", J5745 = ""), "UNKNOWN", J5745)</f>
        <v>5</v>
      </c>
      <c r="X5745" s="4">
        <f t="shared" si="5752"/>
        <v>4</v>
      </c>
      <c r="Y5745" s="4">
        <f t="shared" si="5752"/>
        <v>20</v>
      </c>
      <c r="Z5745" s="7">
        <f t="shared" si="9"/>
        <v>45282</v>
      </c>
    </row>
    <row r="5746">
      <c r="A5746" s="1" t="s">
        <v>5783</v>
      </c>
      <c r="B5746" s="1" t="s">
        <v>44</v>
      </c>
      <c r="C5746" s="1">
        <v>2.0</v>
      </c>
      <c r="D5746" s="1">
        <v>4.0</v>
      </c>
      <c r="E5746" s="1">
        <v>8.0</v>
      </c>
      <c r="F5746" s="1" t="s">
        <v>25</v>
      </c>
      <c r="H5746" s="6">
        <v>45221.0</v>
      </c>
      <c r="J5746" s="3">
        <f t="shared" si="2"/>
        <v>2</v>
      </c>
      <c r="K5746" s="4">
        <f t="shared" si="3"/>
        <v>4</v>
      </c>
      <c r="L5746" s="4">
        <f t="shared" si="4"/>
        <v>8</v>
      </c>
      <c r="S5746" s="1" t="s">
        <v>5783</v>
      </c>
      <c r="T5746" s="4" t="str">
        <f t="shared" si="5"/>
        <v>Sandwich</v>
      </c>
      <c r="U5746" s="4" t="str">
        <f t="shared" si="6"/>
        <v>UNKNOWN</v>
      </c>
      <c r="V5746" s="4" t="str">
        <f t="shared" si="7"/>
        <v>UNKNOWN</v>
      </c>
      <c r="W5746" s="4">
        <f t="shared" ref="W5746:Y5746" si="5753">IF(OR(J5746 = "ERROR", J5746 = ""), "UNKNOWN", J5746)</f>
        <v>2</v>
      </c>
      <c r="X5746" s="4">
        <f t="shared" si="5753"/>
        <v>4</v>
      </c>
      <c r="Y5746" s="4">
        <f t="shared" si="5753"/>
        <v>8</v>
      </c>
      <c r="Z5746" s="7">
        <f t="shared" si="9"/>
        <v>45221</v>
      </c>
    </row>
    <row r="5747">
      <c r="A5747" s="1" t="s">
        <v>5784</v>
      </c>
      <c r="B5747" s="1" t="s">
        <v>27</v>
      </c>
      <c r="C5747" s="1">
        <v>2.0</v>
      </c>
      <c r="D5747" s="1">
        <v>3.0</v>
      </c>
      <c r="E5747" s="1">
        <v>6.0</v>
      </c>
      <c r="F5747" s="1" t="s">
        <v>28</v>
      </c>
      <c r="G5747" s="1" t="s">
        <v>29</v>
      </c>
      <c r="H5747" s="2">
        <v>45011.0</v>
      </c>
      <c r="J5747" s="3">
        <f t="shared" si="2"/>
        <v>2</v>
      </c>
      <c r="K5747" s="4">
        <f t="shared" si="3"/>
        <v>3</v>
      </c>
      <c r="L5747" s="4">
        <f t="shared" si="4"/>
        <v>6</v>
      </c>
      <c r="S5747" s="1" t="s">
        <v>5784</v>
      </c>
      <c r="T5747" s="4" t="str">
        <f t="shared" si="5"/>
        <v>Cake</v>
      </c>
      <c r="U5747" s="4" t="str">
        <f t="shared" si="6"/>
        <v>In-store</v>
      </c>
      <c r="V5747" s="4" t="str">
        <f t="shared" si="7"/>
        <v>Cash</v>
      </c>
      <c r="W5747" s="4">
        <f t="shared" ref="W5747:Y5747" si="5754">IF(OR(J5747 = "ERROR", J5747 = ""), "UNKNOWN", J5747)</f>
        <v>2</v>
      </c>
      <c r="X5747" s="4">
        <f t="shared" si="5754"/>
        <v>3</v>
      </c>
      <c r="Y5747" s="4">
        <f t="shared" si="5754"/>
        <v>6</v>
      </c>
      <c r="Z5747" s="5">
        <f t="shared" si="9"/>
        <v>45011</v>
      </c>
    </row>
    <row r="5748">
      <c r="A5748" s="1" t="s">
        <v>5785</v>
      </c>
      <c r="B5748" s="1" t="s">
        <v>44</v>
      </c>
      <c r="C5748" s="1">
        <v>4.0</v>
      </c>
      <c r="D5748" s="1">
        <v>4.0</v>
      </c>
      <c r="E5748" s="1" t="s">
        <v>30</v>
      </c>
      <c r="F5748" s="1" t="s">
        <v>39</v>
      </c>
      <c r="G5748" s="1" t="s">
        <v>24</v>
      </c>
      <c r="H5748" s="6">
        <v>45216.0</v>
      </c>
      <c r="J5748" s="3">
        <f t="shared" si="2"/>
        <v>4</v>
      </c>
      <c r="K5748" s="4">
        <f t="shared" si="3"/>
        <v>4</v>
      </c>
      <c r="L5748" s="4">
        <f t="shared" si="4"/>
        <v>16</v>
      </c>
      <c r="S5748" s="1" t="s">
        <v>5785</v>
      </c>
      <c r="T5748" s="4" t="str">
        <f t="shared" si="5"/>
        <v>Sandwich</v>
      </c>
      <c r="U5748" s="4" t="str">
        <f t="shared" si="6"/>
        <v>Takeaway</v>
      </c>
      <c r="V5748" s="4" t="str">
        <f t="shared" si="7"/>
        <v>Digital Wallet</v>
      </c>
      <c r="W5748" s="4">
        <f t="shared" ref="W5748:Y5748" si="5755">IF(OR(J5748 = "ERROR", J5748 = ""), "UNKNOWN", J5748)</f>
        <v>4</v>
      </c>
      <c r="X5748" s="4">
        <f t="shared" si="5755"/>
        <v>4</v>
      </c>
      <c r="Y5748" s="4">
        <f t="shared" si="5755"/>
        <v>16</v>
      </c>
      <c r="Z5748" s="7">
        <f t="shared" si="9"/>
        <v>45216</v>
      </c>
    </row>
    <row r="5749">
      <c r="A5749" s="1" t="s">
        <v>5786</v>
      </c>
      <c r="B5749" s="1" t="s">
        <v>32</v>
      </c>
      <c r="C5749" s="1">
        <v>1.0</v>
      </c>
      <c r="D5749" s="1">
        <v>1.0</v>
      </c>
      <c r="E5749" s="1">
        <v>1.0</v>
      </c>
      <c r="H5749" s="2">
        <v>44929.0</v>
      </c>
      <c r="J5749" s="3">
        <f t="shared" si="2"/>
        <v>1</v>
      </c>
      <c r="K5749" s="4">
        <f t="shared" si="3"/>
        <v>1</v>
      </c>
      <c r="L5749" s="4">
        <f t="shared" si="4"/>
        <v>1</v>
      </c>
      <c r="S5749" s="1" t="s">
        <v>5786</v>
      </c>
      <c r="T5749" s="4" t="str">
        <f t="shared" si="5"/>
        <v>Cookie</v>
      </c>
      <c r="U5749" s="4" t="str">
        <f t="shared" si="6"/>
        <v>UNKNOWN</v>
      </c>
      <c r="V5749" s="4" t="str">
        <f t="shared" si="7"/>
        <v>UNKNOWN</v>
      </c>
      <c r="W5749" s="4">
        <f t="shared" ref="W5749:Y5749" si="5756">IF(OR(J5749 = "ERROR", J5749 = ""), "UNKNOWN", J5749)</f>
        <v>1</v>
      </c>
      <c r="X5749" s="4">
        <f t="shared" si="5756"/>
        <v>1</v>
      </c>
      <c r="Y5749" s="4">
        <f t="shared" si="5756"/>
        <v>1</v>
      </c>
      <c r="Z5749" s="5">
        <f t="shared" si="9"/>
        <v>44929</v>
      </c>
    </row>
    <row r="5750">
      <c r="A5750" s="1" t="s">
        <v>5787</v>
      </c>
      <c r="B5750" s="1" t="s">
        <v>27</v>
      </c>
      <c r="C5750" s="1">
        <v>1.0</v>
      </c>
      <c r="E5750" s="1">
        <v>3.0</v>
      </c>
      <c r="F5750" s="1" t="s">
        <v>28</v>
      </c>
      <c r="H5750" s="2">
        <v>45124.0</v>
      </c>
      <c r="J5750" s="3">
        <f t="shared" si="2"/>
        <v>1</v>
      </c>
      <c r="K5750" s="4">
        <f t="shared" si="3"/>
        <v>3</v>
      </c>
      <c r="L5750" s="4">
        <f t="shared" si="4"/>
        <v>3</v>
      </c>
      <c r="S5750" s="1" t="s">
        <v>5787</v>
      </c>
      <c r="T5750" s="4" t="str">
        <f t="shared" si="5"/>
        <v>Cake</v>
      </c>
      <c r="U5750" s="4" t="str">
        <f t="shared" si="6"/>
        <v>UNKNOWN</v>
      </c>
      <c r="V5750" s="4" t="str">
        <f t="shared" si="7"/>
        <v>Cash</v>
      </c>
      <c r="W5750" s="4">
        <f t="shared" ref="W5750:Y5750" si="5757">IF(OR(J5750 = "ERROR", J5750 = ""), "UNKNOWN", J5750)</f>
        <v>1</v>
      </c>
      <c r="X5750" s="4">
        <f t="shared" si="5757"/>
        <v>3</v>
      </c>
      <c r="Y5750" s="4">
        <f t="shared" si="5757"/>
        <v>3</v>
      </c>
      <c r="Z5750" s="5">
        <f t="shared" si="9"/>
        <v>45124</v>
      </c>
    </row>
    <row r="5751">
      <c r="A5751" s="1" t="s">
        <v>5788</v>
      </c>
      <c r="B5751" s="1" t="s">
        <v>41</v>
      </c>
      <c r="C5751" s="1">
        <v>2.0</v>
      </c>
      <c r="D5751" s="1">
        <v>4.0</v>
      </c>
      <c r="E5751" s="1" t="s">
        <v>25</v>
      </c>
      <c r="G5751" s="1" t="s">
        <v>29</v>
      </c>
      <c r="H5751" s="2">
        <v>45018.0</v>
      </c>
      <c r="J5751" s="3">
        <f t="shared" si="2"/>
        <v>2</v>
      </c>
      <c r="K5751" s="4">
        <f t="shared" si="3"/>
        <v>4</v>
      </c>
      <c r="L5751" s="4">
        <f t="shared" si="4"/>
        <v>8</v>
      </c>
      <c r="S5751" s="1" t="s">
        <v>5788</v>
      </c>
      <c r="T5751" s="4" t="str">
        <f t="shared" si="5"/>
        <v>Smoothie</v>
      </c>
      <c r="U5751" s="4" t="str">
        <f t="shared" si="6"/>
        <v>In-store</v>
      </c>
      <c r="V5751" s="4" t="str">
        <f t="shared" si="7"/>
        <v>UNKNOWN</v>
      </c>
      <c r="W5751" s="4">
        <f t="shared" ref="W5751:Y5751" si="5758">IF(OR(J5751 = "ERROR", J5751 = ""), "UNKNOWN", J5751)</f>
        <v>2</v>
      </c>
      <c r="X5751" s="4">
        <f t="shared" si="5758"/>
        <v>4</v>
      </c>
      <c r="Y5751" s="4">
        <f t="shared" si="5758"/>
        <v>8</v>
      </c>
      <c r="Z5751" s="5">
        <f t="shared" si="9"/>
        <v>45018</v>
      </c>
    </row>
    <row r="5752">
      <c r="A5752" s="1" t="s">
        <v>5789</v>
      </c>
      <c r="B5752" s="1" t="s">
        <v>32</v>
      </c>
      <c r="C5752" s="1">
        <v>2.0</v>
      </c>
      <c r="D5752" s="1">
        <v>1.0</v>
      </c>
      <c r="E5752" s="1">
        <v>2.0</v>
      </c>
      <c r="F5752" s="1" t="s">
        <v>30</v>
      </c>
      <c r="G5752" s="1" t="s">
        <v>24</v>
      </c>
      <c r="H5752" s="2">
        <v>45189.0</v>
      </c>
      <c r="J5752" s="3">
        <f t="shared" si="2"/>
        <v>2</v>
      </c>
      <c r="K5752" s="4">
        <f t="shared" si="3"/>
        <v>1</v>
      </c>
      <c r="L5752" s="4">
        <f t="shared" si="4"/>
        <v>2</v>
      </c>
      <c r="S5752" s="1" t="s">
        <v>5789</v>
      </c>
      <c r="T5752" s="4" t="str">
        <f t="shared" si="5"/>
        <v>Cookie</v>
      </c>
      <c r="U5752" s="4" t="str">
        <f t="shared" si="6"/>
        <v>Takeaway</v>
      </c>
      <c r="V5752" s="4" t="str">
        <f t="shared" si="7"/>
        <v>UNKNOWN</v>
      </c>
      <c r="W5752" s="4">
        <f t="shared" ref="W5752:Y5752" si="5759">IF(OR(J5752 = "ERROR", J5752 = ""), "UNKNOWN", J5752)</f>
        <v>2</v>
      </c>
      <c r="X5752" s="4">
        <f t="shared" si="5759"/>
        <v>1</v>
      </c>
      <c r="Y5752" s="4">
        <f t="shared" si="5759"/>
        <v>2</v>
      </c>
      <c r="Z5752" s="5">
        <f t="shared" si="9"/>
        <v>45189</v>
      </c>
    </row>
    <row r="5753">
      <c r="A5753" s="1" t="s">
        <v>5790</v>
      </c>
      <c r="B5753" s="1" t="s">
        <v>22</v>
      </c>
      <c r="C5753" s="1">
        <v>2.0</v>
      </c>
      <c r="D5753" s="1">
        <v>2.0</v>
      </c>
      <c r="E5753" s="1">
        <v>4.0</v>
      </c>
      <c r="F5753" s="1" t="s">
        <v>30</v>
      </c>
      <c r="H5753" s="2">
        <v>44980.0</v>
      </c>
      <c r="J5753" s="3">
        <f t="shared" si="2"/>
        <v>2</v>
      </c>
      <c r="K5753" s="4">
        <f t="shared" si="3"/>
        <v>2</v>
      </c>
      <c r="L5753" s="4">
        <f t="shared" si="4"/>
        <v>4</v>
      </c>
      <c r="S5753" s="1" t="s">
        <v>5790</v>
      </c>
      <c r="T5753" s="4" t="str">
        <f t="shared" si="5"/>
        <v>Coffee</v>
      </c>
      <c r="U5753" s="4" t="str">
        <f t="shared" si="6"/>
        <v>UNKNOWN</v>
      </c>
      <c r="V5753" s="4" t="str">
        <f t="shared" si="7"/>
        <v>UNKNOWN</v>
      </c>
      <c r="W5753" s="4">
        <f t="shared" ref="W5753:Y5753" si="5760">IF(OR(J5753 = "ERROR", J5753 = ""), "UNKNOWN", J5753)</f>
        <v>2</v>
      </c>
      <c r="X5753" s="4">
        <f t="shared" si="5760"/>
        <v>2</v>
      </c>
      <c r="Y5753" s="4">
        <f t="shared" si="5760"/>
        <v>4</v>
      </c>
      <c r="Z5753" s="5">
        <f t="shared" si="9"/>
        <v>44980</v>
      </c>
    </row>
    <row r="5754">
      <c r="A5754" s="1" t="s">
        <v>5791</v>
      </c>
      <c r="B5754" s="1" t="s">
        <v>22</v>
      </c>
      <c r="C5754" s="1">
        <v>4.0</v>
      </c>
      <c r="D5754" s="1">
        <v>2.0</v>
      </c>
      <c r="E5754" s="1">
        <v>8.0</v>
      </c>
      <c r="H5754" s="1" t="s">
        <v>25</v>
      </c>
      <c r="J5754" s="3">
        <f t="shared" si="2"/>
        <v>4</v>
      </c>
      <c r="K5754" s="4">
        <f t="shared" si="3"/>
        <v>2</v>
      </c>
      <c r="L5754" s="4">
        <f t="shared" si="4"/>
        <v>8</v>
      </c>
      <c r="S5754" s="1" t="s">
        <v>5791</v>
      </c>
      <c r="T5754" s="4" t="str">
        <f t="shared" si="5"/>
        <v>Coffee</v>
      </c>
      <c r="U5754" s="4" t="str">
        <f t="shared" si="6"/>
        <v>UNKNOWN</v>
      </c>
      <c r="V5754" s="4" t="str">
        <f t="shared" si="7"/>
        <v>UNKNOWN</v>
      </c>
      <c r="W5754" s="4">
        <f t="shared" ref="W5754:Y5754" si="5761">IF(OR(J5754 = "ERROR", J5754 = ""), "UNKNOWN", J5754)</f>
        <v>4</v>
      </c>
      <c r="X5754" s="4">
        <f t="shared" si="5761"/>
        <v>2</v>
      </c>
      <c r="Y5754" s="4">
        <f t="shared" si="5761"/>
        <v>8</v>
      </c>
      <c r="Z5754" s="4" t="str">
        <f t="shared" si="9"/>
        <v>UNKNOWN</v>
      </c>
    </row>
    <row r="5755">
      <c r="A5755" s="1" t="s">
        <v>5792</v>
      </c>
      <c r="B5755" s="1" t="s">
        <v>22</v>
      </c>
      <c r="C5755" s="1">
        <v>3.0</v>
      </c>
      <c r="D5755" s="1">
        <v>2.0</v>
      </c>
      <c r="E5755" s="1">
        <v>6.0</v>
      </c>
      <c r="F5755" s="1" t="s">
        <v>30</v>
      </c>
      <c r="H5755" s="2">
        <v>45038.0</v>
      </c>
      <c r="J5755" s="3">
        <f t="shared" si="2"/>
        <v>3</v>
      </c>
      <c r="K5755" s="4">
        <f t="shared" si="3"/>
        <v>2</v>
      </c>
      <c r="L5755" s="4">
        <f t="shared" si="4"/>
        <v>6</v>
      </c>
      <c r="S5755" s="1" t="s">
        <v>5792</v>
      </c>
      <c r="T5755" s="4" t="str">
        <f t="shared" si="5"/>
        <v>Coffee</v>
      </c>
      <c r="U5755" s="4" t="str">
        <f t="shared" si="6"/>
        <v>UNKNOWN</v>
      </c>
      <c r="V5755" s="4" t="str">
        <f t="shared" si="7"/>
        <v>UNKNOWN</v>
      </c>
      <c r="W5755" s="4">
        <f t="shared" ref="W5755:Y5755" si="5762">IF(OR(J5755 = "ERROR", J5755 = ""), "UNKNOWN", J5755)</f>
        <v>3</v>
      </c>
      <c r="X5755" s="4">
        <f t="shared" si="5762"/>
        <v>2</v>
      </c>
      <c r="Y5755" s="4">
        <f t="shared" si="5762"/>
        <v>6</v>
      </c>
      <c r="Z5755" s="5">
        <f t="shared" si="9"/>
        <v>45038</v>
      </c>
    </row>
    <row r="5756">
      <c r="A5756" s="1" t="s">
        <v>5793</v>
      </c>
      <c r="B5756" s="1" t="s">
        <v>22</v>
      </c>
      <c r="C5756" s="1">
        <v>3.0</v>
      </c>
      <c r="D5756" s="1">
        <v>2.0</v>
      </c>
      <c r="E5756" s="1">
        <v>6.0</v>
      </c>
      <c r="F5756" s="1" t="s">
        <v>28</v>
      </c>
      <c r="G5756" s="1" t="s">
        <v>29</v>
      </c>
      <c r="H5756" s="2">
        <v>44947.0</v>
      </c>
      <c r="J5756" s="3">
        <f t="shared" si="2"/>
        <v>3</v>
      </c>
      <c r="K5756" s="4">
        <f t="shared" si="3"/>
        <v>2</v>
      </c>
      <c r="L5756" s="4">
        <f t="shared" si="4"/>
        <v>6</v>
      </c>
      <c r="S5756" s="1" t="s">
        <v>5793</v>
      </c>
      <c r="T5756" s="4" t="str">
        <f t="shared" si="5"/>
        <v>Coffee</v>
      </c>
      <c r="U5756" s="4" t="str">
        <f t="shared" si="6"/>
        <v>In-store</v>
      </c>
      <c r="V5756" s="4" t="str">
        <f t="shared" si="7"/>
        <v>Cash</v>
      </c>
      <c r="W5756" s="4">
        <f t="shared" ref="W5756:Y5756" si="5763">IF(OR(J5756 = "ERROR", J5756 = ""), "UNKNOWN", J5756)</f>
        <v>3</v>
      </c>
      <c r="X5756" s="4">
        <f t="shared" si="5763"/>
        <v>2</v>
      </c>
      <c r="Y5756" s="4">
        <f t="shared" si="5763"/>
        <v>6</v>
      </c>
      <c r="Z5756" s="5">
        <f t="shared" si="9"/>
        <v>44947</v>
      </c>
    </row>
    <row r="5757">
      <c r="A5757" s="1" t="s">
        <v>5794</v>
      </c>
      <c r="B5757" s="1" t="s">
        <v>36</v>
      </c>
      <c r="C5757" s="1">
        <v>2.0</v>
      </c>
      <c r="D5757" s="1">
        <v>5.0</v>
      </c>
      <c r="E5757" s="1">
        <v>10.0</v>
      </c>
      <c r="F5757" s="1" t="s">
        <v>23</v>
      </c>
      <c r="G5757" s="1" t="s">
        <v>29</v>
      </c>
      <c r="H5757" s="2">
        <v>45141.0</v>
      </c>
      <c r="J5757" s="3">
        <f t="shared" si="2"/>
        <v>2</v>
      </c>
      <c r="K5757" s="4">
        <f t="shared" si="3"/>
        <v>5</v>
      </c>
      <c r="L5757" s="4">
        <f t="shared" si="4"/>
        <v>10</v>
      </c>
      <c r="S5757" s="1" t="s">
        <v>5794</v>
      </c>
      <c r="T5757" s="4" t="str">
        <f t="shared" si="5"/>
        <v>Salad</v>
      </c>
      <c r="U5757" s="4" t="str">
        <f t="shared" si="6"/>
        <v>In-store</v>
      </c>
      <c r="V5757" s="4" t="str">
        <f t="shared" si="7"/>
        <v>Credit Card</v>
      </c>
      <c r="W5757" s="4">
        <f t="shared" ref="W5757:Y5757" si="5764">IF(OR(J5757 = "ERROR", J5757 = ""), "UNKNOWN", J5757)</f>
        <v>2</v>
      </c>
      <c r="X5757" s="4">
        <f t="shared" si="5764"/>
        <v>5</v>
      </c>
      <c r="Y5757" s="4">
        <f t="shared" si="5764"/>
        <v>10</v>
      </c>
      <c r="Z5757" s="5">
        <f t="shared" si="9"/>
        <v>45141</v>
      </c>
    </row>
    <row r="5758">
      <c r="A5758" s="1" t="s">
        <v>5795</v>
      </c>
      <c r="B5758" s="1" t="s">
        <v>32</v>
      </c>
      <c r="C5758" s="1">
        <v>2.0</v>
      </c>
      <c r="D5758" s="1">
        <v>1.0</v>
      </c>
      <c r="E5758" s="1" t="s">
        <v>25</v>
      </c>
      <c r="F5758" s="1" t="s">
        <v>28</v>
      </c>
      <c r="G5758" s="1" t="s">
        <v>24</v>
      </c>
      <c r="H5758" s="2">
        <v>45003.0</v>
      </c>
      <c r="J5758" s="3">
        <f t="shared" si="2"/>
        <v>2</v>
      </c>
      <c r="K5758" s="4">
        <f t="shared" si="3"/>
        <v>1</v>
      </c>
      <c r="L5758" s="4">
        <f t="shared" si="4"/>
        <v>2</v>
      </c>
      <c r="S5758" s="1" t="s">
        <v>5795</v>
      </c>
      <c r="T5758" s="4" t="str">
        <f t="shared" si="5"/>
        <v>Cookie</v>
      </c>
      <c r="U5758" s="4" t="str">
        <f t="shared" si="6"/>
        <v>Takeaway</v>
      </c>
      <c r="V5758" s="4" t="str">
        <f t="shared" si="7"/>
        <v>Cash</v>
      </c>
      <c r="W5758" s="4">
        <f t="shared" ref="W5758:Y5758" si="5765">IF(OR(J5758 = "ERROR", J5758 = ""), "UNKNOWN", J5758)</f>
        <v>2</v>
      </c>
      <c r="X5758" s="4">
        <f t="shared" si="5765"/>
        <v>1</v>
      </c>
      <c r="Y5758" s="4">
        <f t="shared" si="5765"/>
        <v>2</v>
      </c>
      <c r="Z5758" s="5">
        <f t="shared" si="9"/>
        <v>45003</v>
      </c>
    </row>
    <row r="5759">
      <c r="A5759" s="1" t="s">
        <v>5796</v>
      </c>
      <c r="B5759" s="1" t="s">
        <v>36</v>
      </c>
      <c r="C5759" s="1">
        <v>5.0</v>
      </c>
      <c r="D5759" s="1">
        <v>5.0</v>
      </c>
      <c r="E5759" s="1">
        <v>25.0</v>
      </c>
      <c r="F5759" s="1" t="s">
        <v>23</v>
      </c>
      <c r="G5759" s="1" t="s">
        <v>29</v>
      </c>
      <c r="H5759" s="2">
        <v>45011.0</v>
      </c>
      <c r="J5759" s="3">
        <f t="shared" si="2"/>
        <v>5</v>
      </c>
      <c r="K5759" s="4">
        <f t="shared" si="3"/>
        <v>5</v>
      </c>
      <c r="L5759" s="4">
        <f t="shared" si="4"/>
        <v>25</v>
      </c>
      <c r="S5759" s="1" t="s">
        <v>5796</v>
      </c>
      <c r="T5759" s="4" t="str">
        <f t="shared" si="5"/>
        <v>Salad</v>
      </c>
      <c r="U5759" s="4" t="str">
        <f t="shared" si="6"/>
        <v>In-store</v>
      </c>
      <c r="V5759" s="4" t="str">
        <f t="shared" si="7"/>
        <v>Credit Card</v>
      </c>
      <c r="W5759" s="4">
        <f t="shared" ref="W5759:Y5759" si="5766">IF(OR(J5759 = "ERROR", J5759 = ""), "UNKNOWN", J5759)</f>
        <v>5</v>
      </c>
      <c r="X5759" s="4">
        <f t="shared" si="5766"/>
        <v>5</v>
      </c>
      <c r="Y5759" s="4">
        <f t="shared" si="5766"/>
        <v>25</v>
      </c>
      <c r="Z5759" s="5">
        <f t="shared" si="9"/>
        <v>45011</v>
      </c>
    </row>
    <row r="5760">
      <c r="A5760" s="1" t="s">
        <v>5797</v>
      </c>
      <c r="B5760" s="1" t="s">
        <v>32</v>
      </c>
      <c r="C5760" s="1">
        <v>2.0</v>
      </c>
      <c r="D5760" s="1">
        <v>1.0</v>
      </c>
      <c r="E5760" s="1">
        <v>2.0</v>
      </c>
      <c r="F5760" s="1" t="s">
        <v>30</v>
      </c>
      <c r="G5760" s="1" t="s">
        <v>29</v>
      </c>
      <c r="H5760" s="6">
        <v>45249.0</v>
      </c>
      <c r="J5760" s="3">
        <f t="shared" si="2"/>
        <v>2</v>
      </c>
      <c r="K5760" s="4">
        <f t="shared" si="3"/>
        <v>1</v>
      </c>
      <c r="L5760" s="4">
        <f t="shared" si="4"/>
        <v>2</v>
      </c>
      <c r="S5760" s="1" t="s">
        <v>5797</v>
      </c>
      <c r="T5760" s="4" t="str">
        <f t="shared" si="5"/>
        <v>Cookie</v>
      </c>
      <c r="U5760" s="4" t="str">
        <f t="shared" si="6"/>
        <v>In-store</v>
      </c>
      <c r="V5760" s="4" t="str">
        <f t="shared" si="7"/>
        <v>UNKNOWN</v>
      </c>
      <c r="W5760" s="4">
        <f t="shared" ref="W5760:Y5760" si="5767">IF(OR(J5760 = "ERROR", J5760 = ""), "UNKNOWN", J5760)</f>
        <v>2</v>
      </c>
      <c r="X5760" s="4">
        <f t="shared" si="5767"/>
        <v>1</v>
      </c>
      <c r="Y5760" s="4">
        <f t="shared" si="5767"/>
        <v>2</v>
      </c>
      <c r="Z5760" s="7">
        <f t="shared" si="9"/>
        <v>45249</v>
      </c>
    </row>
    <row r="5761">
      <c r="A5761" s="1" t="s">
        <v>5798</v>
      </c>
      <c r="B5761" s="1" t="s">
        <v>27</v>
      </c>
      <c r="C5761" s="1">
        <v>3.0</v>
      </c>
      <c r="D5761" s="1">
        <v>3.0</v>
      </c>
      <c r="E5761" s="1">
        <v>9.0</v>
      </c>
      <c r="F5761" s="1" t="s">
        <v>39</v>
      </c>
      <c r="G5761" s="1" t="s">
        <v>30</v>
      </c>
      <c r="H5761" s="6">
        <v>45260.0</v>
      </c>
      <c r="J5761" s="3">
        <f t="shared" si="2"/>
        <v>3</v>
      </c>
      <c r="K5761" s="4">
        <f t="shared" si="3"/>
        <v>3</v>
      </c>
      <c r="L5761" s="4">
        <f t="shared" si="4"/>
        <v>9</v>
      </c>
      <c r="S5761" s="1" t="s">
        <v>5798</v>
      </c>
      <c r="T5761" s="4" t="str">
        <f t="shared" si="5"/>
        <v>Cake</v>
      </c>
      <c r="U5761" s="4" t="str">
        <f t="shared" si="6"/>
        <v>UNKNOWN</v>
      </c>
      <c r="V5761" s="4" t="str">
        <f t="shared" si="7"/>
        <v>Digital Wallet</v>
      </c>
      <c r="W5761" s="4">
        <f t="shared" ref="W5761:Y5761" si="5768">IF(OR(J5761 = "ERROR", J5761 = ""), "UNKNOWN", J5761)</f>
        <v>3</v>
      </c>
      <c r="X5761" s="4">
        <f t="shared" si="5768"/>
        <v>3</v>
      </c>
      <c r="Y5761" s="4">
        <f t="shared" si="5768"/>
        <v>9</v>
      </c>
      <c r="Z5761" s="7">
        <f t="shared" si="9"/>
        <v>45260</v>
      </c>
    </row>
    <row r="5762">
      <c r="A5762" s="1" t="s">
        <v>5799</v>
      </c>
      <c r="B5762" s="1" t="s">
        <v>36</v>
      </c>
      <c r="C5762" s="1">
        <v>2.0</v>
      </c>
      <c r="D5762" s="1">
        <v>5.0</v>
      </c>
      <c r="E5762" s="1">
        <v>10.0</v>
      </c>
      <c r="F5762" s="1" t="s">
        <v>39</v>
      </c>
      <c r="G5762" s="1" t="s">
        <v>29</v>
      </c>
      <c r="H5762" s="6">
        <v>45210.0</v>
      </c>
      <c r="J5762" s="3">
        <f t="shared" si="2"/>
        <v>2</v>
      </c>
      <c r="K5762" s="4">
        <f t="shared" si="3"/>
        <v>5</v>
      </c>
      <c r="L5762" s="4">
        <f t="shared" si="4"/>
        <v>10</v>
      </c>
      <c r="S5762" s="1" t="s">
        <v>5799</v>
      </c>
      <c r="T5762" s="4" t="str">
        <f t="shared" si="5"/>
        <v>Salad</v>
      </c>
      <c r="U5762" s="4" t="str">
        <f t="shared" si="6"/>
        <v>In-store</v>
      </c>
      <c r="V5762" s="4" t="str">
        <f t="shared" si="7"/>
        <v>Digital Wallet</v>
      </c>
      <c r="W5762" s="4">
        <f t="shared" ref="W5762:Y5762" si="5769">IF(OR(J5762 = "ERROR", J5762 = ""), "UNKNOWN", J5762)</f>
        <v>2</v>
      </c>
      <c r="X5762" s="4">
        <f t="shared" si="5769"/>
        <v>5</v>
      </c>
      <c r="Y5762" s="4">
        <f t="shared" si="5769"/>
        <v>10</v>
      </c>
      <c r="Z5762" s="7">
        <f t="shared" si="9"/>
        <v>45210</v>
      </c>
    </row>
    <row r="5763">
      <c r="A5763" s="1" t="s">
        <v>5800</v>
      </c>
      <c r="B5763" s="1" t="s">
        <v>27</v>
      </c>
      <c r="C5763" s="1">
        <v>5.0</v>
      </c>
      <c r="D5763" s="1">
        <v>3.0</v>
      </c>
      <c r="E5763" s="1">
        <v>15.0</v>
      </c>
      <c r="F5763" s="1" t="s">
        <v>39</v>
      </c>
      <c r="G5763" s="1" t="s">
        <v>29</v>
      </c>
      <c r="H5763" s="6">
        <v>45241.0</v>
      </c>
      <c r="J5763" s="3">
        <f t="shared" si="2"/>
        <v>5</v>
      </c>
      <c r="K5763" s="4">
        <f t="shared" si="3"/>
        <v>3</v>
      </c>
      <c r="L5763" s="4">
        <f t="shared" si="4"/>
        <v>15</v>
      </c>
      <c r="S5763" s="1" t="s">
        <v>5800</v>
      </c>
      <c r="T5763" s="4" t="str">
        <f t="shared" si="5"/>
        <v>Cake</v>
      </c>
      <c r="U5763" s="4" t="str">
        <f t="shared" si="6"/>
        <v>In-store</v>
      </c>
      <c r="V5763" s="4" t="str">
        <f t="shared" si="7"/>
        <v>Digital Wallet</v>
      </c>
      <c r="W5763" s="4">
        <f t="shared" ref="W5763:Y5763" si="5770">IF(OR(J5763 = "ERROR", J5763 = ""), "UNKNOWN", J5763)</f>
        <v>5</v>
      </c>
      <c r="X5763" s="4">
        <f t="shared" si="5770"/>
        <v>3</v>
      </c>
      <c r="Y5763" s="4">
        <f t="shared" si="5770"/>
        <v>15</v>
      </c>
      <c r="Z5763" s="7">
        <f t="shared" si="9"/>
        <v>45241</v>
      </c>
    </row>
    <row r="5764">
      <c r="A5764" s="1" t="s">
        <v>5801</v>
      </c>
      <c r="B5764" s="1" t="s">
        <v>22</v>
      </c>
      <c r="C5764" s="1">
        <v>1.0</v>
      </c>
      <c r="D5764" s="1">
        <v>2.0</v>
      </c>
      <c r="E5764" s="1">
        <v>2.0</v>
      </c>
      <c r="G5764" s="1" t="s">
        <v>24</v>
      </c>
      <c r="H5764" s="6">
        <v>45278.0</v>
      </c>
      <c r="J5764" s="3">
        <f t="shared" si="2"/>
        <v>1</v>
      </c>
      <c r="K5764" s="4">
        <f t="shared" si="3"/>
        <v>2</v>
      </c>
      <c r="L5764" s="4">
        <f t="shared" si="4"/>
        <v>2</v>
      </c>
      <c r="S5764" s="1" t="s">
        <v>5801</v>
      </c>
      <c r="T5764" s="4" t="str">
        <f t="shared" si="5"/>
        <v>Coffee</v>
      </c>
      <c r="U5764" s="4" t="str">
        <f t="shared" si="6"/>
        <v>Takeaway</v>
      </c>
      <c r="V5764" s="4" t="str">
        <f t="shared" si="7"/>
        <v>UNKNOWN</v>
      </c>
      <c r="W5764" s="4">
        <f t="shared" ref="W5764:Y5764" si="5771">IF(OR(J5764 = "ERROR", J5764 = ""), "UNKNOWN", J5764)</f>
        <v>1</v>
      </c>
      <c r="X5764" s="4">
        <f t="shared" si="5771"/>
        <v>2</v>
      </c>
      <c r="Y5764" s="4">
        <f t="shared" si="5771"/>
        <v>2</v>
      </c>
      <c r="Z5764" s="7">
        <f t="shared" si="9"/>
        <v>45278</v>
      </c>
    </row>
    <row r="5765">
      <c r="A5765" s="1" t="s">
        <v>5802</v>
      </c>
      <c r="B5765" s="1" t="s">
        <v>44</v>
      </c>
      <c r="C5765" s="1">
        <v>1.0</v>
      </c>
      <c r="D5765" s="1">
        <v>4.0</v>
      </c>
      <c r="E5765" s="1">
        <v>4.0</v>
      </c>
      <c r="F5765" s="1" t="s">
        <v>39</v>
      </c>
      <c r="G5765" s="1" t="s">
        <v>29</v>
      </c>
      <c r="H5765" s="2">
        <v>45128.0</v>
      </c>
      <c r="J5765" s="3">
        <f t="shared" si="2"/>
        <v>1</v>
      </c>
      <c r="K5765" s="4">
        <f t="shared" si="3"/>
        <v>4</v>
      </c>
      <c r="L5765" s="4">
        <f t="shared" si="4"/>
        <v>4</v>
      </c>
      <c r="S5765" s="1" t="s">
        <v>5802</v>
      </c>
      <c r="T5765" s="4" t="str">
        <f t="shared" si="5"/>
        <v>Sandwich</v>
      </c>
      <c r="U5765" s="4" t="str">
        <f t="shared" si="6"/>
        <v>In-store</v>
      </c>
      <c r="V5765" s="4" t="str">
        <f t="shared" si="7"/>
        <v>Digital Wallet</v>
      </c>
      <c r="W5765" s="4">
        <f t="shared" ref="W5765:Y5765" si="5772">IF(OR(J5765 = "ERROR", J5765 = ""), "UNKNOWN", J5765)</f>
        <v>1</v>
      </c>
      <c r="X5765" s="4">
        <f t="shared" si="5772"/>
        <v>4</v>
      </c>
      <c r="Y5765" s="4">
        <f t="shared" si="5772"/>
        <v>4</v>
      </c>
      <c r="Z5765" s="5">
        <f t="shared" si="9"/>
        <v>45128</v>
      </c>
    </row>
    <row r="5766">
      <c r="A5766" s="1" t="s">
        <v>5803</v>
      </c>
      <c r="B5766" s="1" t="s">
        <v>55</v>
      </c>
      <c r="C5766" s="1">
        <v>3.0</v>
      </c>
      <c r="D5766" s="1">
        <v>3.0</v>
      </c>
      <c r="E5766" s="1">
        <v>9.0</v>
      </c>
      <c r="F5766" s="1" t="s">
        <v>39</v>
      </c>
      <c r="G5766" s="1" t="s">
        <v>29</v>
      </c>
      <c r="H5766" s="2">
        <v>45165.0</v>
      </c>
      <c r="J5766" s="3">
        <f t="shared" si="2"/>
        <v>3</v>
      </c>
      <c r="K5766" s="4">
        <f t="shared" si="3"/>
        <v>3</v>
      </c>
      <c r="L5766" s="4">
        <f t="shared" si="4"/>
        <v>9</v>
      </c>
      <c r="S5766" s="1" t="s">
        <v>5803</v>
      </c>
      <c r="T5766" s="4" t="str">
        <f t="shared" si="5"/>
        <v>Juice</v>
      </c>
      <c r="U5766" s="4" t="str">
        <f t="shared" si="6"/>
        <v>In-store</v>
      </c>
      <c r="V5766" s="4" t="str">
        <f t="shared" si="7"/>
        <v>Digital Wallet</v>
      </c>
      <c r="W5766" s="4">
        <f t="shared" ref="W5766:Y5766" si="5773">IF(OR(J5766 = "ERROR", J5766 = ""), "UNKNOWN", J5766)</f>
        <v>3</v>
      </c>
      <c r="X5766" s="4">
        <f t="shared" si="5773"/>
        <v>3</v>
      </c>
      <c r="Y5766" s="4">
        <f t="shared" si="5773"/>
        <v>9</v>
      </c>
      <c r="Z5766" s="5">
        <f t="shared" si="9"/>
        <v>45165</v>
      </c>
    </row>
    <row r="5767">
      <c r="A5767" s="1" t="s">
        <v>5804</v>
      </c>
      <c r="C5767" s="1">
        <v>3.0</v>
      </c>
      <c r="D5767" s="1">
        <v>3.0</v>
      </c>
      <c r="E5767" s="1">
        <v>9.0</v>
      </c>
      <c r="F5767" s="1" t="s">
        <v>28</v>
      </c>
      <c r="G5767" s="1" t="s">
        <v>29</v>
      </c>
      <c r="H5767" s="2">
        <v>45153.0</v>
      </c>
      <c r="J5767" s="3">
        <f t="shared" si="2"/>
        <v>3</v>
      </c>
      <c r="K5767" s="4">
        <f t="shared" si="3"/>
        <v>3</v>
      </c>
      <c r="L5767" s="4">
        <f t="shared" si="4"/>
        <v>9</v>
      </c>
      <c r="S5767" s="1" t="s">
        <v>5804</v>
      </c>
      <c r="T5767" s="4" t="str">
        <f t="shared" si="5"/>
        <v>UNKNOWN</v>
      </c>
      <c r="U5767" s="4" t="str">
        <f t="shared" si="6"/>
        <v>In-store</v>
      </c>
      <c r="V5767" s="4" t="str">
        <f t="shared" si="7"/>
        <v>Cash</v>
      </c>
      <c r="W5767" s="4">
        <f t="shared" ref="W5767:Y5767" si="5774">IF(OR(J5767 = "ERROR", J5767 = ""), "UNKNOWN", J5767)</f>
        <v>3</v>
      </c>
      <c r="X5767" s="4">
        <f t="shared" si="5774"/>
        <v>3</v>
      </c>
      <c r="Y5767" s="4">
        <f t="shared" si="5774"/>
        <v>9</v>
      </c>
      <c r="Z5767" s="5">
        <f t="shared" si="9"/>
        <v>45153</v>
      </c>
    </row>
    <row r="5768">
      <c r="A5768" s="1" t="s">
        <v>5805</v>
      </c>
      <c r="B5768" s="1" t="s">
        <v>32</v>
      </c>
      <c r="C5768" s="1">
        <v>3.0</v>
      </c>
      <c r="D5768" s="1">
        <v>1.0</v>
      </c>
      <c r="E5768" s="1">
        <v>3.0</v>
      </c>
      <c r="G5768" s="1" t="s">
        <v>29</v>
      </c>
      <c r="H5768" s="6">
        <v>45259.0</v>
      </c>
      <c r="J5768" s="3">
        <f t="shared" si="2"/>
        <v>3</v>
      </c>
      <c r="K5768" s="4">
        <f t="shared" si="3"/>
        <v>1</v>
      </c>
      <c r="L5768" s="4">
        <f t="shared" si="4"/>
        <v>3</v>
      </c>
      <c r="S5768" s="1" t="s">
        <v>5805</v>
      </c>
      <c r="T5768" s="4" t="str">
        <f t="shared" si="5"/>
        <v>Cookie</v>
      </c>
      <c r="U5768" s="4" t="str">
        <f t="shared" si="6"/>
        <v>In-store</v>
      </c>
      <c r="V5768" s="4" t="str">
        <f t="shared" si="7"/>
        <v>UNKNOWN</v>
      </c>
      <c r="W5768" s="4">
        <f t="shared" ref="W5768:Y5768" si="5775">IF(OR(J5768 = "ERROR", J5768 = ""), "UNKNOWN", J5768)</f>
        <v>3</v>
      </c>
      <c r="X5768" s="4">
        <f t="shared" si="5775"/>
        <v>1</v>
      </c>
      <c r="Y5768" s="4">
        <f t="shared" si="5775"/>
        <v>3</v>
      </c>
      <c r="Z5768" s="7">
        <f t="shared" si="9"/>
        <v>45259</v>
      </c>
    </row>
    <row r="5769">
      <c r="A5769" s="1" t="s">
        <v>5806</v>
      </c>
      <c r="B5769" s="1" t="s">
        <v>44</v>
      </c>
      <c r="C5769" s="1">
        <v>4.0</v>
      </c>
      <c r="D5769" s="1">
        <v>4.0</v>
      </c>
      <c r="E5769" s="1">
        <v>16.0</v>
      </c>
      <c r="F5769" s="1" t="s">
        <v>23</v>
      </c>
      <c r="G5769" s="1" t="s">
        <v>29</v>
      </c>
      <c r="H5769" s="2">
        <v>45046.0</v>
      </c>
      <c r="J5769" s="3">
        <f t="shared" si="2"/>
        <v>4</v>
      </c>
      <c r="K5769" s="4">
        <f t="shared" si="3"/>
        <v>4</v>
      </c>
      <c r="L5769" s="4">
        <f t="shared" si="4"/>
        <v>16</v>
      </c>
      <c r="S5769" s="1" t="s">
        <v>5806</v>
      </c>
      <c r="T5769" s="4" t="str">
        <f t="shared" si="5"/>
        <v>Sandwich</v>
      </c>
      <c r="U5769" s="4" t="str">
        <f t="shared" si="6"/>
        <v>In-store</v>
      </c>
      <c r="V5769" s="4" t="str">
        <f t="shared" si="7"/>
        <v>Credit Card</v>
      </c>
      <c r="W5769" s="4">
        <f t="shared" ref="W5769:Y5769" si="5776">IF(OR(J5769 = "ERROR", J5769 = ""), "UNKNOWN", J5769)</f>
        <v>4</v>
      </c>
      <c r="X5769" s="4">
        <f t="shared" si="5776"/>
        <v>4</v>
      </c>
      <c r="Y5769" s="4">
        <f t="shared" si="5776"/>
        <v>16</v>
      </c>
      <c r="Z5769" s="5">
        <f t="shared" si="9"/>
        <v>45046</v>
      </c>
    </row>
    <row r="5770">
      <c r="A5770" s="1" t="s">
        <v>5807</v>
      </c>
      <c r="B5770" s="1" t="s">
        <v>36</v>
      </c>
      <c r="C5770" s="1">
        <v>3.0</v>
      </c>
      <c r="D5770" s="1">
        <v>5.0</v>
      </c>
      <c r="E5770" s="1" t="s">
        <v>30</v>
      </c>
      <c r="F5770" s="1" t="s">
        <v>28</v>
      </c>
      <c r="G5770" s="1" t="s">
        <v>25</v>
      </c>
      <c r="H5770" s="2">
        <v>44929.0</v>
      </c>
      <c r="J5770" s="3">
        <f t="shared" si="2"/>
        <v>3</v>
      </c>
      <c r="K5770" s="4">
        <f t="shared" si="3"/>
        <v>5</v>
      </c>
      <c r="L5770" s="4">
        <f t="shared" si="4"/>
        <v>15</v>
      </c>
      <c r="S5770" s="1" t="s">
        <v>5807</v>
      </c>
      <c r="T5770" s="4" t="str">
        <f t="shared" si="5"/>
        <v>Salad</v>
      </c>
      <c r="U5770" s="4" t="str">
        <f t="shared" si="6"/>
        <v>UNKNOWN</v>
      </c>
      <c r="V5770" s="4" t="str">
        <f t="shared" si="7"/>
        <v>Cash</v>
      </c>
      <c r="W5770" s="4">
        <f t="shared" ref="W5770:Y5770" si="5777">IF(OR(J5770 = "ERROR", J5770 = ""), "UNKNOWN", J5770)</f>
        <v>3</v>
      </c>
      <c r="X5770" s="4">
        <f t="shared" si="5777"/>
        <v>5</v>
      </c>
      <c r="Y5770" s="4">
        <f t="shared" si="5777"/>
        <v>15</v>
      </c>
      <c r="Z5770" s="5">
        <f t="shared" si="9"/>
        <v>44929</v>
      </c>
    </row>
    <row r="5771">
      <c r="A5771" s="1" t="s">
        <v>5808</v>
      </c>
      <c r="B5771" s="1" t="s">
        <v>81</v>
      </c>
      <c r="C5771" s="1">
        <v>4.0</v>
      </c>
      <c r="D5771" s="1">
        <v>1.5</v>
      </c>
      <c r="E5771" s="1">
        <v>6.0</v>
      </c>
      <c r="G5771" s="1" t="s">
        <v>24</v>
      </c>
      <c r="H5771" s="2">
        <v>44975.0</v>
      </c>
      <c r="J5771" s="3">
        <f t="shared" si="2"/>
        <v>4</v>
      </c>
      <c r="K5771" s="4">
        <f t="shared" si="3"/>
        <v>1.5</v>
      </c>
      <c r="L5771" s="4">
        <f t="shared" si="4"/>
        <v>6</v>
      </c>
      <c r="S5771" s="1" t="s">
        <v>5808</v>
      </c>
      <c r="T5771" s="4" t="str">
        <f t="shared" si="5"/>
        <v>Tea</v>
      </c>
      <c r="U5771" s="4" t="str">
        <f t="shared" si="6"/>
        <v>Takeaway</v>
      </c>
      <c r="V5771" s="4" t="str">
        <f t="shared" si="7"/>
        <v>UNKNOWN</v>
      </c>
      <c r="W5771" s="4">
        <f t="shared" ref="W5771:Y5771" si="5778">IF(OR(J5771 = "ERROR", J5771 = ""), "UNKNOWN", J5771)</f>
        <v>4</v>
      </c>
      <c r="X5771" s="4">
        <f t="shared" si="5778"/>
        <v>1.5</v>
      </c>
      <c r="Y5771" s="4">
        <f t="shared" si="5778"/>
        <v>6</v>
      </c>
      <c r="Z5771" s="5">
        <f t="shared" si="9"/>
        <v>44975</v>
      </c>
    </row>
    <row r="5772">
      <c r="A5772" s="1" t="s">
        <v>5809</v>
      </c>
      <c r="B5772" s="1" t="s">
        <v>55</v>
      </c>
      <c r="C5772" s="1">
        <v>5.0</v>
      </c>
      <c r="D5772" s="1">
        <v>3.0</v>
      </c>
      <c r="E5772" s="1">
        <v>15.0</v>
      </c>
      <c r="G5772" s="1" t="s">
        <v>29</v>
      </c>
      <c r="H5772" s="2">
        <v>45079.0</v>
      </c>
      <c r="J5772" s="3">
        <f t="shared" si="2"/>
        <v>5</v>
      </c>
      <c r="K5772" s="4">
        <f t="shared" si="3"/>
        <v>3</v>
      </c>
      <c r="L5772" s="4">
        <f t="shared" si="4"/>
        <v>15</v>
      </c>
      <c r="S5772" s="1" t="s">
        <v>5809</v>
      </c>
      <c r="T5772" s="4" t="str">
        <f t="shared" si="5"/>
        <v>Juice</v>
      </c>
      <c r="U5772" s="4" t="str">
        <f t="shared" si="6"/>
        <v>In-store</v>
      </c>
      <c r="V5772" s="4" t="str">
        <f t="shared" si="7"/>
        <v>UNKNOWN</v>
      </c>
      <c r="W5772" s="4">
        <f t="shared" ref="W5772:Y5772" si="5779">IF(OR(J5772 = "ERROR", J5772 = ""), "UNKNOWN", J5772)</f>
        <v>5</v>
      </c>
      <c r="X5772" s="4">
        <f t="shared" si="5779"/>
        <v>3</v>
      </c>
      <c r="Y5772" s="4">
        <f t="shared" si="5779"/>
        <v>15</v>
      </c>
      <c r="Z5772" s="5">
        <f t="shared" si="9"/>
        <v>45079</v>
      </c>
    </row>
    <row r="5773">
      <c r="A5773" s="1" t="s">
        <v>5810</v>
      </c>
      <c r="B5773" s="1" t="s">
        <v>81</v>
      </c>
      <c r="C5773" s="1">
        <v>5.0</v>
      </c>
      <c r="D5773" s="1">
        <v>1.5</v>
      </c>
      <c r="E5773" s="1">
        <v>7.5</v>
      </c>
      <c r="F5773" s="1" t="s">
        <v>28</v>
      </c>
      <c r="G5773" s="1" t="s">
        <v>24</v>
      </c>
      <c r="H5773" s="2">
        <v>45157.0</v>
      </c>
      <c r="J5773" s="3">
        <f t="shared" si="2"/>
        <v>5</v>
      </c>
      <c r="K5773" s="4">
        <f t="shared" si="3"/>
        <v>1.5</v>
      </c>
      <c r="L5773" s="4">
        <f t="shared" si="4"/>
        <v>7.5</v>
      </c>
      <c r="S5773" s="1" t="s">
        <v>5810</v>
      </c>
      <c r="T5773" s="4" t="str">
        <f t="shared" si="5"/>
        <v>Tea</v>
      </c>
      <c r="U5773" s="4" t="str">
        <f t="shared" si="6"/>
        <v>Takeaway</v>
      </c>
      <c r="V5773" s="4" t="str">
        <f t="shared" si="7"/>
        <v>Cash</v>
      </c>
      <c r="W5773" s="4">
        <f t="shared" ref="W5773:Y5773" si="5780">IF(OR(J5773 = "ERROR", J5773 = ""), "UNKNOWN", J5773)</f>
        <v>5</v>
      </c>
      <c r="X5773" s="4">
        <f t="shared" si="5780"/>
        <v>1.5</v>
      </c>
      <c r="Y5773" s="4">
        <f t="shared" si="5780"/>
        <v>7.5</v>
      </c>
      <c r="Z5773" s="5">
        <f t="shared" si="9"/>
        <v>45157</v>
      </c>
    </row>
    <row r="5774">
      <c r="A5774" s="1" t="s">
        <v>5811</v>
      </c>
      <c r="B5774" s="1" t="s">
        <v>36</v>
      </c>
      <c r="C5774" s="1">
        <v>3.0</v>
      </c>
      <c r="D5774" s="1">
        <v>5.0</v>
      </c>
      <c r="E5774" s="1">
        <v>15.0</v>
      </c>
      <c r="H5774" s="2">
        <v>45024.0</v>
      </c>
      <c r="J5774" s="3">
        <f t="shared" si="2"/>
        <v>3</v>
      </c>
      <c r="K5774" s="4">
        <f t="shared" si="3"/>
        <v>5</v>
      </c>
      <c r="L5774" s="4">
        <f t="shared" si="4"/>
        <v>15</v>
      </c>
      <c r="S5774" s="1" t="s">
        <v>5811</v>
      </c>
      <c r="T5774" s="4" t="str">
        <f t="shared" si="5"/>
        <v>Salad</v>
      </c>
      <c r="U5774" s="4" t="str">
        <f t="shared" si="6"/>
        <v>UNKNOWN</v>
      </c>
      <c r="V5774" s="4" t="str">
        <f t="shared" si="7"/>
        <v>UNKNOWN</v>
      </c>
      <c r="W5774" s="4">
        <f t="shared" ref="W5774:Y5774" si="5781">IF(OR(J5774 = "ERROR", J5774 = ""), "UNKNOWN", J5774)</f>
        <v>3</v>
      </c>
      <c r="X5774" s="4">
        <f t="shared" si="5781"/>
        <v>5</v>
      </c>
      <c r="Y5774" s="4">
        <f t="shared" si="5781"/>
        <v>15</v>
      </c>
      <c r="Z5774" s="5">
        <f t="shared" si="9"/>
        <v>45024</v>
      </c>
    </row>
    <row r="5775">
      <c r="A5775" s="1" t="s">
        <v>5812</v>
      </c>
      <c r="B5775" s="1" t="s">
        <v>81</v>
      </c>
      <c r="C5775" s="1">
        <v>4.0</v>
      </c>
      <c r="D5775" s="1">
        <v>1.5</v>
      </c>
      <c r="E5775" s="1">
        <v>6.0</v>
      </c>
      <c r="H5775" s="2">
        <v>45261.0</v>
      </c>
      <c r="J5775" s="3">
        <f t="shared" si="2"/>
        <v>4</v>
      </c>
      <c r="K5775" s="4">
        <f t="shared" si="3"/>
        <v>1.5</v>
      </c>
      <c r="L5775" s="4">
        <f t="shared" si="4"/>
        <v>6</v>
      </c>
      <c r="S5775" s="1" t="s">
        <v>5812</v>
      </c>
      <c r="T5775" s="4" t="str">
        <f t="shared" si="5"/>
        <v>Tea</v>
      </c>
      <c r="U5775" s="4" t="str">
        <f t="shared" si="6"/>
        <v>UNKNOWN</v>
      </c>
      <c r="V5775" s="4" t="str">
        <f t="shared" si="7"/>
        <v>UNKNOWN</v>
      </c>
      <c r="W5775" s="4">
        <f t="shared" ref="W5775:Y5775" si="5782">IF(OR(J5775 = "ERROR", J5775 = ""), "UNKNOWN", J5775)</f>
        <v>4</v>
      </c>
      <c r="X5775" s="4">
        <f t="shared" si="5782"/>
        <v>1.5</v>
      </c>
      <c r="Y5775" s="4">
        <f t="shared" si="5782"/>
        <v>6</v>
      </c>
      <c r="Z5775" s="5">
        <f t="shared" si="9"/>
        <v>45261</v>
      </c>
    </row>
    <row r="5776">
      <c r="A5776" s="1" t="s">
        <v>5813</v>
      </c>
      <c r="B5776" s="1" t="s">
        <v>41</v>
      </c>
      <c r="C5776" s="1">
        <v>4.0</v>
      </c>
      <c r="D5776" s="1">
        <v>4.0</v>
      </c>
      <c r="E5776" s="1">
        <v>16.0</v>
      </c>
      <c r="F5776" s="1" t="s">
        <v>28</v>
      </c>
      <c r="H5776" s="2">
        <v>45093.0</v>
      </c>
      <c r="J5776" s="3">
        <f t="shared" si="2"/>
        <v>4</v>
      </c>
      <c r="K5776" s="4">
        <f t="shared" si="3"/>
        <v>4</v>
      </c>
      <c r="L5776" s="4">
        <f t="shared" si="4"/>
        <v>16</v>
      </c>
      <c r="S5776" s="1" t="s">
        <v>5813</v>
      </c>
      <c r="T5776" s="4" t="str">
        <f t="shared" si="5"/>
        <v>Smoothie</v>
      </c>
      <c r="U5776" s="4" t="str">
        <f t="shared" si="6"/>
        <v>UNKNOWN</v>
      </c>
      <c r="V5776" s="4" t="str">
        <f t="shared" si="7"/>
        <v>Cash</v>
      </c>
      <c r="W5776" s="4">
        <f t="shared" ref="W5776:Y5776" si="5783">IF(OR(J5776 = "ERROR", J5776 = ""), "UNKNOWN", J5776)</f>
        <v>4</v>
      </c>
      <c r="X5776" s="4">
        <f t="shared" si="5783"/>
        <v>4</v>
      </c>
      <c r="Y5776" s="4">
        <f t="shared" si="5783"/>
        <v>16</v>
      </c>
      <c r="Z5776" s="5">
        <f t="shared" si="9"/>
        <v>45093</v>
      </c>
    </row>
    <row r="5777">
      <c r="A5777" s="1" t="s">
        <v>5814</v>
      </c>
      <c r="B5777" s="1" t="s">
        <v>32</v>
      </c>
      <c r="C5777" s="1">
        <v>2.0</v>
      </c>
      <c r="D5777" s="1">
        <v>1.0</v>
      </c>
      <c r="E5777" s="1">
        <v>2.0</v>
      </c>
      <c r="G5777" s="1" t="s">
        <v>29</v>
      </c>
      <c r="H5777" s="2">
        <v>44963.0</v>
      </c>
      <c r="J5777" s="3">
        <f t="shared" si="2"/>
        <v>2</v>
      </c>
      <c r="K5777" s="4">
        <f t="shared" si="3"/>
        <v>1</v>
      </c>
      <c r="L5777" s="4">
        <f t="shared" si="4"/>
        <v>2</v>
      </c>
      <c r="S5777" s="1" t="s">
        <v>5814</v>
      </c>
      <c r="T5777" s="4" t="str">
        <f t="shared" si="5"/>
        <v>Cookie</v>
      </c>
      <c r="U5777" s="4" t="str">
        <f t="shared" si="6"/>
        <v>In-store</v>
      </c>
      <c r="V5777" s="4" t="str">
        <f t="shared" si="7"/>
        <v>UNKNOWN</v>
      </c>
      <c r="W5777" s="4">
        <f t="shared" ref="W5777:Y5777" si="5784">IF(OR(J5777 = "ERROR", J5777 = ""), "UNKNOWN", J5777)</f>
        <v>2</v>
      </c>
      <c r="X5777" s="4">
        <f t="shared" si="5784"/>
        <v>1</v>
      </c>
      <c r="Y5777" s="4">
        <f t="shared" si="5784"/>
        <v>2</v>
      </c>
      <c r="Z5777" s="5">
        <f t="shared" si="9"/>
        <v>44963</v>
      </c>
    </row>
    <row r="5778">
      <c r="A5778" s="1" t="s">
        <v>5815</v>
      </c>
      <c r="B5778" s="1" t="s">
        <v>55</v>
      </c>
      <c r="C5778" s="1">
        <v>3.0</v>
      </c>
      <c r="D5778" s="1">
        <v>3.0</v>
      </c>
      <c r="E5778" s="1">
        <v>9.0</v>
      </c>
      <c r="F5778" s="1" t="s">
        <v>23</v>
      </c>
      <c r="H5778" s="2">
        <v>45094.0</v>
      </c>
      <c r="J5778" s="3">
        <f t="shared" si="2"/>
        <v>3</v>
      </c>
      <c r="K5778" s="4">
        <f t="shared" si="3"/>
        <v>3</v>
      </c>
      <c r="L5778" s="4">
        <f t="shared" si="4"/>
        <v>9</v>
      </c>
      <c r="S5778" s="1" t="s">
        <v>5815</v>
      </c>
      <c r="T5778" s="4" t="str">
        <f t="shared" si="5"/>
        <v>Juice</v>
      </c>
      <c r="U5778" s="4" t="str">
        <f t="shared" si="6"/>
        <v>UNKNOWN</v>
      </c>
      <c r="V5778" s="4" t="str">
        <f t="shared" si="7"/>
        <v>Credit Card</v>
      </c>
      <c r="W5778" s="4">
        <f t="shared" ref="W5778:Y5778" si="5785">IF(OR(J5778 = "ERROR", J5778 = ""), "UNKNOWN", J5778)</f>
        <v>3</v>
      </c>
      <c r="X5778" s="4">
        <f t="shared" si="5785"/>
        <v>3</v>
      </c>
      <c r="Y5778" s="4">
        <f t="shared" si="5785"/>
        <v>9</v>
      </c>
      <c r="Z5778" s="5">
        <f t="shared" si="9"/>
        <v>45094</v>
      </c>
    </row>
    <row r="5779">
      <c r="A5779" s="1" t="s">
        <v>5816</v>
      </c>
      <c r="B5779" s="1" t="s">
        <v>41</v>
      </c>
      <c r="C5779" s="1">
        <v>1.0</v>
      </c>
      <c r="D5779" s="1">
        <v>4.0</v>
      </c>
      <c r="E5779" s="1">
        <v>4.0</v>
      </c>
      <c r="G5779" s="1" t="s">
        <v>29</v>
      </c>
      <c r="H5779" s="2">
        <v>44940.0</v>
      </c>
      <c r="J5779" s="3">
        <f t="shared" si="2"/>
        <v>1</v>
      </c>
      <c r="K5779" s="4">
        <f t="shared" si="3"/>
        <v>4</v>
      </c>
      <c r="L5779" s="4">
        <f t="shared" si="4"/>
        <v>4</v>
      </c>
      <c r="S5779" s="1" t="s">
        <v>5816</v>
      </c>
      <c r="T5779" s="4" t="str">
        <f t="shared" si="5"/>
        <v>Smoothie</v>
      </c>
      <c r="U5779" s="4" t="str">
        <f t="shared" si="6"/>
        <v>In-store</v>
      </c>
      <c r="V5779" s="4" t="str">
        <f t="shared" si="7"/>
        <v>UNKNOWN</v>
      </c>
      <c r="W5779" s="4">
        <f t="shared" ref="W5779:Y5779" si="5786">IF(OR(J5779 = "ERROR", J5779 = ""), "UNKNOWN", J5779)</f>
        <v>1</v>
      </c>
      <c r="X5779" s="4">
        <f t="shared" si="5786"/>
        <v>4</v>
      </c>
      <c r="Y5779" s="4">
        <f t="shared" si="5786"/>
        <v>4</v>
      </c>
      <c r="Z5779" s="5">
        <f t="shared" si="9"/>
        <v>44940</v>
      </c>
    </row>
    <row r="5780">
      <c r="A5780" s="1" t="s">
        <v>5817</v>
      </c>
      <c r="B5780" s="1" t="s">
        <v>55</v>
      </c>
      <c r="C5780" s="1">
        <v>3.0</v>
      </c>
      <c r="D5780" s="1">
        <v>3.0</v>
      </c>
      <c r="E5780" s="1">
        <v>9.0</v>
      </c>
      <c r="F5780" s="1" t="s">
        <v>30</v>
      </c>
      <c r="H5780" s="2">
        <v>45263.0</v>
      </c>
      <c r="J5780" s="3">
        <f t="shared" si="2"/>
        <v>3</v>
      </c>
      <c r="K5780" s="4">
        <f t="shared" si="3"/>
        <v>3</v>
      </c>
      <c r="L5780" s="4">
        <f t="shared" si="4"/>
        <v>9</v>
      </c>
      <c r="S5780" s="1" t="s">
        <v>5817</v>
      </c>
      <c r="T5780" s="4" t="str">
        <f t="shared" si="5"/>
        <v>Juice</v>
      </c>
      <c r="U5780" s="4" t="str">
        <f t="shared" si="6"/>
        <v>UNKNOWN</v>
      </c>
      <c r="V5780" s="4" t="str">
        <f t="shared" si="7"/>
        <v>UNKNOWN</v>
      </c>
      <c r="W5780" s="4">
        <f t="shared" ref="W5780:Y5780" si="5787">IF(OR(J5780 = "ERROR", J5780 = ""), "UNKNOWN", J5780)</f>
        <v>3</v>
      </c>
      <c r="X5780" s="4">
        <f t="shared" si="5787"/>
        <v>3</v>
      </c>
      <c r="Y5780" s="4">
        <f t="shared" si="5787"/>
        <v>9</v>
      </c>
      <c r="Z5780" s="5">
        <f t="shared" si="9"/>
        <v>45263</v>
      </c>
    </row>
    <row r="5781">
      <c r="A5781" s="1" t="s">
        <v>5818</v>
      </c>
      <c r="B5781" s="1" t="s">
        <v>27</v>
      </c>
      <c r="C5781" s="1">
        <v>5.0</v>
      </c>
      <c r="D5781" s="1">
        <v>3.0</v>
      </c>
      <c r="E5781" s="1">
        <v>15.0</v>
      </c>
      <c r="F5781" s="1" t="s">
        <v>39</v>
      </c>
      <c r="H5781" s="2">
        <v>45044.0</v>
      </c>
      <c r="J5781" s="3">
        <f t="shared" si="2"/>
        <v>5</v>
      </c>
      <c r="K5781" s="4">
        <f t="shared" si="3"/>
        <v>3</v>
      </c>
      <c r="L5781" s="4">
        <f t="shared" si="4"/>
        <v>15</v>
      </c>
      <c r="S5781" s="1" t="s">
        <v>5818</v>
      </c>
      <c r="T5781" s="4" t="str">
        <f t="shared" si="5"/>
        <v>Cake</v>
      </c>
      <c r="U5781" s="4" t="str">
        <f t="shared" si="6"/>
        <v>UNKNOWN</v>
      </c>
      <c r="V5781" s="4" t="str">
        <f t="shared" si="7"/>
        <v>Digital Wallet</v>
      </c>
      <c r="W5781" s="4">
        <f t="shared" ref="W5781:Y5781" si="5788">IF(OR(J5781 = "ERROR", J5781 = ""), "UNKNOWN", J5781)</f>
        <v>5</v>
      </c>
      <c r="X5781" s="4">
        <f t="shared" si="5788"/>
        <v>3</v>
      </c>
      <c r="Y5781" s="4">
        <f t="shared" si="5788"/>
        <v>15</v>
      </c>
      <c r="Z5781" s="5">
        <f t="shared" si="9"/>
        <v>45044</v>
      </c>
    </row>
    <row r="5782">
      <c r="A5782" s="1" t="s">
        <v>5819</v>
      </c>
      <c r="B5782" s="1" t="s">
        <v>41</v>
      </c>
      <c r="C5782" s="1">
        <v>2.0</v>
      </c>
      <c r="D5782" s="1">
        <v>4.0</v>
      </c>
      <c r="E5782" s="1">
        <v>8.0</v>
      </c>
      <c r="F5782" s="1" t="s">
        <v>28</v>
      </c>
      <c r="G5782" s="1" t="s">
        <v>24</v>
      </c>
      <c r="H5782" s="6">
        <v>45259.0</v>
      </c>
      <c r="J5782" s="3">
        <f t="shared" si="2"/>
        <v>2</v>
      </c>
      <c r="K5782" s="4">
        <f t="shared" si="3"/>
        <v>4</v>
      </c>
      <c r="L5782" s="4">
        <f t="shared" si="4"/>
        <v>8</v>
      </c>
      <c r="S5782" s="1" t="s">
        <v>5819</v>
      </c>
      <c r="T5782" s="4" t="str">
        <f t="shared" si="5"/>
        <v>Smoothie</v>
      </c>
      <c r="U5782" s="4" t="str">
        <f t="shared" si="6"/>
        <v>Takeaway</v>
      </c>
      <c r="V5782" s="4" t="str">
        <f t="shared" si="7"/>
        <v>Cash</v>
      </c>
      <c r="W5782" s="4">
        <f t="shared" ref="W5782:Y5782" si="5789">IF(OR(J5782 = "ERROR", J5782 = ""), "UNKNOWN", J5782)</f>
        <v>2</v>
      </c>
      <c r="X5782" s="4">
        <f t="shared" si="5789"/>
        <v>4</v>
      </c>
      <c r="Y5782" s="4">
        <f t="shared" si="5789"/>
        <v>8</v>
      </c>
      <c r="Z5782" s="7">
        <f t="shared" si="9"/>
        <v>45259</v>
      </c>
    </row>
    <row r="5783">
      <c r="A5783" s="1" t="s">
        <v>5820</v>
      </c>
      <c r="B5783" s="1" t="s">
        <v>41</v>
      </c>
      <c r="C5783" s="1">
        <v>4.0</v>
      </c>
      <c r="D5783" s="1">
        <v>4.0</v>
      </c>
      <c r="E5783" s="1">
        <v>16.0</v>
      </c>
      <c r="F5783" s="1" t="s">
        <v>28</v>
      </c>
      <c r="G5783" s="1" t="s">
        <v>29</v>
      </c>
      <c r="H5783" s="2">
        <v>45070.0</v>
      </c>
      <c r="J5783" s="3">
        <f t="shared" si="2"/>
        <v>4</v>
      </c>
      <c r="K5783" s="4">
        <f t="shared" si="3"/>
        <v>4</v>
      </c>
      <c r="L5783" s="4">
        <f t="shared" si="4"/>
        <v>16</v>
      </c>
      <c r="S5783" s="1" t="s">
        <v>5820</v>
      </c>
      <c r="T5783" s="4" t="str">
        <f t="shared" si="5"/>
        <v>Smoothie</v>
      </c>
      <c r="U5783" s="4" t="str">
        <f t="shared" si="6"/>
        <v>In-store</v>
      </c>
      <c r="V5783" s="4" t="str">
        <f t="shared" si="7"/>
        <v>Cash</v>
      </c>
      <c r="W5783" s="4">
        <f t="shared" ref="W5783:Y5783" si="5790">IF(OR(J5783 = "ERROR", J5783 = ""), "UNKNOWN", J5783)</f>
        <v>4</v>
      </c>
      <c r="X5783" s="4">
        <f t="shared" si="5790"/>
        <v>4</v>
      </c>
      <c r="Y5783" s="4">
        <f t="shared" si="5790"/>
        <v>16</v>
      </c>
      <c r="Z5783" s="5">
        <f t="shared" si="9"/>
        <v>45070</v>
      </c>
    </row>
    <row r="5784">
      <c r="A5784" s="1" t="s">
        <v>5821</v>
      </c>
      <c r="B5784" s="1" t="s">
        <v>41</v>
      </c>
      <c r="C5784" s="1">
        <v>4.0</v>
      </c>
      <c r="D5784" s="1">
        <v>4.0</v>
      </c>
      <c r="E5784" s="1">
        <v>16.0</v>
      </c>
      <c r="F5784" s="1" t="s">
        <v>39</v>
      </c>
      <c r="H5784" s="2">
        <v>45202.0</v>
      </c>
      <c r="J5784" s="3">
        <f t="shared" si="2"/>
        <v>4</v>
      </c>
      <c r="K5784" s="4">
        <f t="shared" si="3"/>
        <v>4</v>
      </c>
      <c r="L5784" s="4">
        <f t="shared" si="4"/>
        <v>16</v>
      </c>
      <c r="S5784" s="1" t="s">
        <v>5821</v>
      </c>
      <c r="T5784" s="4" t="str">
        <f t="shared" si="5"/>
        <v>Smoothie</v>
      </c>
      <c r="U5784" s="4" t="str">
        <f t="shared" si="6"/>
        <v>UNKNOWN</v>
      </c>
      <c r="V5784" s="4" t="str">
        <f t="shared" si="7"/>
        <v>Digital Wallet</v>
      </c>
      <c r="W5784" s="4">
        <f t="shared" ref="W5784:Y5784" si="5791">IF(OR(J5784 = "ERROR", J5784 = ""), "UNKNOWN", J5784)</f>
        <v>4</v>
      </c>
      <c r="X5784" s="4">
        <f t="shared" si="5791"/>
        <v>4</v>
      </c>
      <c r="Y5784" s="4">
        <f t="shared" si="5791"/>
        <v>16</v>
      </c>
      <c r="Z5784" s="5">
        <f t="shared" si="9"/>
        <v>45202</v>
      </c>
    </row>
    <row r="5785">
      <c r="A5785" s="1" t="s">
        <v>5822</v>
      </c>
      <c r="B5785" s="1" t="s">
        <v>27</v>
      </c>
      <c r="C5785" s="1">
        <v>5.0</v>
      </c>
      <c r="D5785" s="1">
        <v>3.0</v>
      </c>
      <c r="E5785" s="1">
        <v>15.0</v>
      </c>
      <c r="F5785" s="1" t="s">
        <v>28</v>
      </c>
      <c r="G5785" s="1" t="s">
        <v>29</v>
      </c>
      <c r="H5785" s="2">
        <v>45040.0</v>
      </c>
      <c r="J5785" s="3">
        <f t="shared" si="2"/>
        <v>5</v>
      </c>
      <c r="K5785" s="4">
        <f t="shared" si="3"/>
        <v>3</v>
      </c>
      <c r="L5785" s="4">
        <f t="shared" si="4"/>
        <v>15</v>
      </c>
      <c r="S5785" s="1" t="s">
        <v>5822</v>
      </c>
      <c r="T5785" s="4" t="str">
        <f t="shared" si="5"/>
        <v>Cake</v>
      </c>
      <c r="U5785" s="4" t="str">
        <f t="shared" si="6"/>
        <v>In-store</v>
      </c>
      <c r="V5785" s="4" t="str">
        <f t="shared" si="7"/>
        <v>Cash</v>
      </c>
      <c r="W5785" s="4">
        <f t="shared" ref="W5785:Y5785" si="5792">IF(OR(J5785 = "ERROR", J5785 = ""), "UNKNOWN", J5785)</f>
        <v>5</v>
      </c>
      <c r="X5785" s="4">
        <f t="shared" si="5792"/>
        <v>3</v>
      </c>
      <c r="Y5785" s="4">
        <f t="shared" si="5792"/>
        <v>15</v>
      </c>
      <c r="Z5785" s="5">
        <f t="shared" si="9"/>
        <v>45040</v>
      </c>
    </row>
    <row r="5786">
      <c r="A5786" s="1" t="s">
        <v>5823</v>
      </c>
      <c r="B5786" s="1" t="s">
        <v>32</v>
      </c>
      <c r="C5786" s="1">
        <v>5.0</v>
      </c>
      <c r="D5786" s="1">
        <v>1.0</v>
      </c>
      <c r="E5786" s="1">
        <v>5.0</v>
      </c>
      <c r="F5786" s="1" t="s">
        <v>39</v>
      </c>
      <c r="G5786" s="1" t="s">
        <v>24</v>
      </c>
      <c r="H5786" s="2">
        <v>45063.0</v>
      </c>
      <c r="J5786" s="3">
        <f t="shared" si="2"/>
        <v>5</v>
      </c>
      <c r="K5786" s="4">
        <f t="shared" si="3"/>
        <v>1</v>
      </c>
      <c r="L5786" s="4">
        <f t="shared" si="4"/>
        <v>5</v>
      </c>
      <c r="S5786" s="1" t="s">
        <v>5823</v>
      </c>
      <c r="T5786" s="4" t="str">
        <f t="shared" si="5"/>
        <v>Cookie</v>
      </c>
      <c r="U5786" s="4" t="str">
        <f t="shared" si="6"/>
        <v>Takeaway</v>
      </c>
      <c r="V5786" s="4" t="str">
        <f t="shared" si="7"/>
        <v>Digital Wallet</v>
      </c>
      <c r="W5786" s="4">
        <f t="shared" ref="W5786:Y5786" si="5793">IF(OR(J5786 = "ERROR", J5786 = ""), "UNKNOWN", J5786)</f>
        <v>5</v>
      </c>
      <c r="X5786" s="4">
        <f t="shared" si="5793"/>
        <v>1</v>
      </c>
      <c r="Y5786" s="4">
        <f t="shared" si="5793"/>
        <v>5</v>
      </c>
      <c r="Z5786" s="5">
        <f t="shared" si="9"/>
        <v>45063</v>
      </c>
    </row>
    <row r="5787">
      <c r="A5787" s="1" t="s">
        <v>5824</v>
      </c>
      <c r="B5787" s="1" t="s">
        <v>55</v>
      </c>
      <c r="C5787" s="1">
        <v>2.0</v>
      </c>
      <c r="D5787" s="1">
        <v>3.0</v>
      </c>
      <c r="E5787" s="1">
        <v>6.0</v>
      </c>
      <c r="F5787" s="1" t="s">
        <v>28</v>
      </c>
      <c r="G5787" s="1" t="s">
        <v>29</v>
      </c>
      <c r="H5787" s="2">
        <v>45236.0</v>
      </c>
      <c r="J5787" s="3">
        <f t="shared" si="2"/>
        <v>2</v>
      </c>
      <c r="K5787" s="4">
        <f t="shared" si="3"/>
        <v>3</v>
      </c>
      <c r="L5787" s="4">
        <f t="shared" si="4"/>
        <v>6</v>
      </c>
      <c r="S5787" s="1" t="s">
        <v>5824</v>
      </c>
      <c r="T5787" s="4" t="str">
        <f t="shared" si="5"/>
        <v>Juice</v>
      </c>
      <c r="U5787" s="4" t="str">
        <f t="shared" si="6"/>
        <v>In-store</v>
      </c>
      <c r="V5787" s="4" t="str">
        <f t="shared" si="7"/>
        <v>Cash</v>
      </c>
      <c r="W5787" s="4">
        <f t="shared" ref="W5787:Y5787" si="5794">IF(OR(J5787 = "ERROR", J5787 = ""), "UNKNOWN", J5787)</f>
        <v>2</v>
      </c>
      <c r="X5787" s="4">
        <f t="shared" si="5794"/>
        <v>3</v>
      </c>
      <c r="Y5787" s="4">
        <f t="shared" si="5794"/>
        <v>6</v>
      </c>
      <c r="Z5787" s="5">
        <f t="shared" si="9"/>
        <v>45236</v>
      </c>
    </row>
    <row r="5788">
      <c r="A5788" s="1" t="s">
        <v>5825</v>
      </c>
      <c r="B5788" s="1" t="s">
        <v>22</v>
      </c>
      <c r="C5788" s="1">
        <v>3.0</v>
      </c>
      <c r="D5788" s="1">
        <v>2.0</v>
      </c>
      <c r="E5788" s="1">
        <v>6.0</v>
      </c>
      <c r="F5788" s="1" t="s">
        <v>28</v>
      </c>
      <c r="G5788" s="1" t="s">
        <v>29</v>
      </c>
      <c r="H5788" s="1" t="s">
        <v>25</v>
      </c>
      <c r="J5788" s="3">
        <f t="shared" si="2"/>
        <v>3</v>
      </c>
      <c r="K5788" s="4">
        <f t="shared" si="3"/>
        <v>2</v>
      </c>
      <c r="L5788" s="4">
        <f t="shared" si="4"/>
        <v>6</v>
      </c>
      <c r="S5788" s="1" t="s">
        <v>5825</v>
      </c>
      <c r="T5788" s="4" t="str">
        <f t="shared" si="5"/>
        <v>Coffee</v>
      </c>
      <c r="U5788" s="4" t="str">
        <f t="shared" si="6"/>
        <v>In-store</v>
      </c>
      <c r="V5788" s="4" t="str">
        <f t="shared" si="7"/>
        <v>Cash</v>
      </c>
      <c r="W5788" s="4">
        <f t="shared" ref="W5788:Y5788" si="5795">IF(OR(J5788 = "ERROR", J5788 = ""), "UNKNOWN", J5788)</f>
        <v>3</v>
      </c>
      <c r="X5788" s="4">
        <f t="shared" si="5795"/>
        <v>2</v>
      </c>
      <c r="Y5788" s="4">
        <f t="shared" si="5795"/>
        <v>6</v>
      </c>
      <c r="Z5788" s="4" t="str">
        <f t="shared" si="9"/>
        <v>UNKNOWN</v>
      </c>
    </row>
    <row r="5789">
      <c r="A5789" s="1" t="s">
        <v>5826</v>
      </c>
      <c r="B5789" s="1" t="s">
        <v>32</v>
      </c>
      <c r="C5789" s="1">
        <v>4.0</v>
      </c>
      <c r="D5789" s="1">
        <v>1.0</v>
      </c>
      <c r="E5789" s="1">
        <v>4.0</v>
      </c>
      <c r="F5789" s="1" t="s">
        <v>23</v>
      </c>
      <c r="G5789" s="1" t="s">
        <v>24</v>
      </c>
      <c r="H5789" s="2">
        <v>45150.0</v>
      </c>
      <c r="J5789" s="3">
        <f t="shared" si="2"/>
        <v>4</v>
      </c>
      <c r="K5789" s="4">
        <f t="shared" si="3"/>
        <v>1</v>
      </c>
      <c r="L5789" s="4">
        <f t="shared" si="4"/>
        <v>4</v>
      </c>
      <c r="S5789" s="1" t="s">
        <v>5826</v>
      </c>
      <c r="T5789" s="4" t="str">
        <f t="shared" si="5"/>
        <v>Cookie</v>
      </c>
      <c r="U5789" s="4" t="str">
        <f t="shared" si="6"/>
        <v>Takeaway</v>
      </c>
      <c r="V5789" s="4" t="str">
        <f t="shared" si="7"/>
        <v>Credit Card</v>
      </c>
      <c r="W5789" s="4">
        <f t="shared" ref="W5789:Y5789" si="5796">IF(OR(J5789 = "ERROR", J5789 = ""), "UNKNOWN", J5789)</f>
        <v>4</v>
      </c>
      <c r="X5789" s="4">
        <f t="shared" si="5796"/>
        <v>1</v>
      </c>
      <c r="Y5789" s="4">
        <f t="shared" si="5796"/>
        <v>4</v>
      </c>
      <c r="Z5789" s="5">
        <f t="shared" si="9"/>
        <v>45150</v>
      </c>
    </row>
    <row r="5790">
      <c r="A5790" s="1" t="s">
        <v>5827</v>
      </c>
      <c r="B5790" s="1" t="s">
        <v>81</v>
      </c>
      <c r="C5790" s="1">
        <v>1.0</v>
      </c>
      <c r="D5790" s="1">
        <v>1.5</v>
      </c>
      <c r="E5790" s="1">
        <v>1.5</v>
      </c>
      <c r="F5790" s="1" t="s">
        <v>23</v>
      </c>
      <c r="G5790" s="1" t="s">
        <v>29</v>
      </c>
      <c r="H5790" s="2">
        <v>44999.0</v>
      </c>
      <c r="J5790" s="3">
        <f t="shared" si="2"/>
        <v>1</v>
      </c>
      <c r="K5790" s="4">
        <f t="shared" si="3"/>
        <v>1.5</v>
      </c>
      <c r="L5790" s="4">
        <f t="shared" si="4"/>
        <v>1.5</v>
      </c>
      <c r="S5790" s="1" t="s">
        <v>5827</v>
      </c>
      <c r="T5790" s="4" t="str">
        <f t="shared" si="5"/>
        <v>Tea</v>
      </c>
      <c r="U5790" s="4" t="str">
        <f t="shared" si="6"/>
        <v>In-store</v>
      </c>
      <c r="V5790" s="4" t="str">
        <f t="shared" si="7"/>
        <v>Credit Card</v>
      </c>
      <c r="W5790" s="4">
        <f t="shared" ref="W5790:Y5790" si="5797">IF(OR(J5790 = "ERROR", J5790 = ""), "UNKNOWN", J5790)</f>
        <v>1</v>
      </c>
      <c r="X5790" s="4">
        <f t="shared" si="5797"/>
        <v>1.5</v>
      </c>
      <c r="Y5790" s="4">
        <f t="shared" si="5797"/>
        <v>1.5</v>
      </c>
      <c r="Z5790" s="5">
        <f t="shared" si="9"/>
        <v>44999</v>
      </c>
    </row>
    <row r="5791">
      <c r="A5791" s="1" t="s">
        <v>5828</v>
      </c>
      <c r="B5791" s="1" t="s">
        <v>32</v>
      </c>
      <c r="C5791" s="1">
        <v>4.0</v>
      </c>
      <c r="D5791" s="1">
        <v>1.0</v>
      </c>
      <c r="E5791" s="1">
        <v>4.0</v>
      </c>
      <c r="F5791" s="1" t="s">
        <v>39</v>
      </c>
      <c r="H5791" s="2">
        <v>45132.0</v>
      </c>
      <c r="J5791" s="3">
        <f t="shared" si="2"/>
        <v>4</v>
      </c>
      <c r="K5791" s="4">
        <f t="shared" si="3"/>
        <v>1</v>
      </c>
      <c r="L5791" s="4">
        <f t="shared" si="4"/>
        <v>4</v>
      </c>
      <c r="S5791" s="1" t="s">
        <v>5828</v>
      </c>
      <c r="T5791" s="4" t="str">
        <f t="shared" si="5"/>
        <v>Cookie</v>
      </c>
      <c r="U5791" s="4" t="str">
        <f t="shared" si="6"/>
        <v>UNKNOWN</v>
      </c>
      <c r="V5791" s="4" t="str">
        <f t="shared" si="7"/>
        <v>Digital Wallet</v>
      </c>
      <c r="W5791" s="4">
        <f t="shared" ref="W5791:Y5791" si="5798">IF(OR(J5791 = "ERROR", J5791 = ""), "UNKNOWN", J5791)</f>
        <v>4</v>
      </c>
      <c r="X5791" s="4">
        <f t="shared" si="5798"/>
        <v>1</v>
      </c>
      <c r="Y5791" s="4">
        <f t="shared" si="5798"/>
        <v>4</v>
      </c>
      <c r="Z5791" s="5">
        <f t="shared" si="9"/>
        <v>45132</v>
      </c>
    </row>
    <row r="5792">
      <c r="A5792" s="1" t="s">
        <v>5829</v>
      </c>
      <c r="B5792" s="1" t="s">
        <v>36</v>
      </c>
      <c r="C5792" s="1">
        <v>4.0</v>
      </c>
      <c r="D5792" s="1">
        <v>5.0</v>
      </c>
      <c r="E5792" s="1">
        <v>20.0</v>
      </c>
      <c r="G5792" s="1" t="s">
        <v>24</v>
      </c>
      <c r="H5792" s="2">
        <v>45182.0</v>
      </c>
      <c r="J5792" s="3">
        <f t="shared" si="2"/>
        <v>4</v>
      </c>
      <c r="K5792" s="4">
        <f t="shared" si="3"/>
        <v>5</v>
      </c>
      <c r="L5792" s="4">
        <f t="shared" si="4"/>
        <v>20</v>
      </c>
      <c r="S5792" s="1" t="s">
        <v>5829</v>
      </c>
      <c r="T5792" s="4" t="str">
        <f t="shared" si="5"/>
        <v>Salad</v>
      </c>
      <c r="U5792" s="4" t="str">
        <f t="shared" si="6"/>
        <v>Takeaway</v>
      </c>
      <c r="V5792" s="4" t="str">
        <f t="shared" si="7"/>
        <v>UNKNOWN</v>
      </c>
      <c r="W5792" s="4">
        <f t="shared" ref="W5792:Y5792" si="5799">IF(OR(J5792 = "ERROR", J5792 = ""), "UNKNOWN", J5792)</f>
        <v>4</v>
      </c>
      <c r="X5792" s="4">
        <f t="shared" si="5799"/>
        <v>5</v>
      </c>
      <c r="Y5792" s="4">
        <f t="shared" si="5799"/>
        <v>20</v>
      </c>
      <c r="Z5792" s="5">
        <f t="shared" si="9"/>
        <v>45182</v>
      </c>
    </row>
    <row r="5793">
      <c r="A5793" s="1" t="s">
        <v>5830</v>
      </c>
      <c r="B5793" s="1" t="s">
        <v>81</v>
      </c>
      <c r="C5793" s="1">
        <v>3.0</v>
      </c>
      <c r="D5793" s="1">
        <v>1.5</v>
      </c>
      <c r="E5793" s="1">
        <v>4.5</v>
      </c>
      <c r="F5793" s="1" t="s">
        <v>25</v>
      </c>
      <c r="G5793" s="1" t="s">
        <v>29</v>
      </c>
      <c r="H5793" s="6">
        <v>45220.0</v>
      </c>
      <c r="J5793" s="3">
        <f t="shared" si="2"/>
        <v>3</v>
      </c>
      <c r="K5793" s="4">
        <f t="shared" si="3"/>
        <v>1.5</v>
      </c>
      <c r="L5793" s="4">
        <f t="shared" si="4"/>
        <v>4.5</v>
      </c>
      <c r="S5793" s="1" t="s">
        <v>5830</v>
      </c>
      <c r="T5793" s="4" t="str">
        <f t="shared" si="5"/>
        <v>Tea</v>
      </c>
      <c r="U5793" s="4" t="str">
        <f t="shared" si="6"/>
        <v>In-store</v>
      </c>
      <c r="V5793" s="4" t="str">
        <f t="shared" si="7"/>
        <v>UNKNOWN</v>
      </c>
      <c r="W5793" s="4">
        <f t="shared" ref="W5793:Y5793" si="5800">IF(OR(J5793 = "ERROR", J5793 = ""), "UNKNOWN", J5793)</f>
        <v>3</v>
      </c>
      <c r="X5793" s="4">
        <f t="shared" si="5800"/>
        <v>1.5</v>
      </c>
      <c r="Y5793" s="4">
        <f t="shared" si="5800"/>
        <v>4.5</v>
      </c>
      <c r="Z5793" s="7">
        <f t="shared" si="9"/>
        <v>45220</v>
      </c>
    </row>
    <row r="5794">
      <c r="A5794" s="1" t="s">
        <v>5831</v>
      </c>
      <c r="B5794" s="1" t="s">
        <v>36</v>
      </c>
      <c r="C5794" s="1">
        <v>5.0</v>
      </c>
      <c r="D5794" s="1">
        <v>5.0</v>
      </c>
      <c r="E5794" s="1">
        <v>25.0</v>
      </c>
      <c r="F5794" s="1" t="s">
        <v>28</v>
      </c>
      <c r="G5794" s="1" t="s">
        <v>24</v>
      </c>
      <c r="H5794" s="2">
        <v>45003.0</v>
      </c>
      <c r="J5794" s="3">
        <f t="shared" si="2"/>
        <v>5</v>
      </c>
      <c r="K5794" s="4">
        <f t="shared" si="3"/>
        <v>5</v>
      </c>
      <c r="L5794" s="4">
        <f t="shared" si="4"/>
        <v>25</v>
      </c>
      <c r="S5794" s="1" t="s">
        <v>5831</v>
      </c>
      <c r="T5794" s="4" t="str">
        <f t="shared" si="5"/>
        <v>Salad</v>
      </c>
      <c r="U5794" s="4" t="str">
        <f t="shared" si="6"/>
        <v>Takeaway</v>
      </c>
      <c r="V5794" s="4" t="str">
        <f t="shared" si="7"/>
        <v>Cash</v>
      </c>
      <c r="W5794" s="4">
        <f t="shared" ref="W5794:Y5794" si="5801">IF(OR(J5794 = "ERROR", J5794 = ""), "UNKNOWN", J5794)</f>
        <v>5</v>
      </c>
      <c r="X5794" s="4">
        <f t="shared" si="5801"/>
        <v>5</v>
      </c>
      <c r="Y5794" s="4">
        <f t="shared" si="5801"/>
        <v>25</v>
      </c>
      <c r="Z5794" s="5">
        <f t="shared" si="9"/>
        <v>45003</v>
      </c>
    </row>
    <row r="5795">
      <c r="A5795" s="1" t="s">
        <v>5832</v>
      </c>
      <c r="B5795" s="1" t="s">
        <v>81</v>
      </c>
      <c r="C5795" s="1">
        <v>4.0</v>
      </c>
      <c r="D5795" s="1">
        <v>1.5</v>
      </c>
      <c r="E5795" s="1">
        <v>6.0</v>
      </c>
      <c r="H5795" s="6">
        <v>45213.0</v>
      </c>
      <c r="J5795" s="3">
        <f t="shared" si="2"/>
        <v>4</v>
      </c>
      <c r="K5795" s="4">
        <f t="shared" si="3"/>
        <v>1.5</v>
      </c>
      <c r="L5795" s="4">
        <f t="shared" si="4"/>
        <v>6</v>
      </c>
      <c r="S5795" s="1" t="s">
        <v>5832</v>
      </c>
      <c r="T5795" s="4" t="str">
        <f t="shared" si="5"/>
        <v>Tea</v>
      </c>
      <c r="U5795" s="4" t="str">
        <f t="shared" si="6"/>
        <v>UNKNOWN</v>
      </c>
      <c r="V5795" s="4" t="str">
        <f t="shared" si="7"/>
        <v>UNKNOWN</v>
      </c>
      <c r="W5795" s="4">
        <f t="shared" ref="W5795:Y5795" si="5802">IF(OR(J5795 = "ERROR", J5795 = ""), "UNKNOWN", J5795)</f>
        <v>4</v>
      </c>
      <c r="X5795" s="4">
        <f t="shared" si="5802"/>
        <v>1.5</v>
      </c>
      <c r="Y5795" s="4">
        <f t="shared" si="5802"/>
        <v>6</v>
      </c>
      <c r="Z5795" s="7">
        <f t="shared" si="9"/>
        <v>45213</v>
      </c>
    </row>
    <row r="5796">
      <c r="A5796" s="1" t="s">
        <v>5833</v>
      </c>
      <c r="B5796" s="1" t="s">
        <v>44</v>
      </c>
      <c r="C5796" s="1">
        <v>2.0</v>
      </c>
      <c r="D5796" s="1">
        <v>4.0</v>
      </c>
      <c r="E5796" s="1">
        <v>8.0</v>
      </c>
      <c r="H5796" s="2">
        <v>44973.0</v>
      </c>
      <c r="J5796" s="3">
        <f t="shared" si="2"/>
        <v>2</v>
      </c>
      <c r="K5796" s="4">
        <f t="shared" si="3"/>
        <v>4</v>
      </c>
      <c r="L5796" s="4">
        <f t="shared" si="4"/>
        <v>8</v>
      </c>
      <c r="S5796" s="1" t="s">
        <v>5833</v>
      </c>
      <c r="T5796" s="4" t="str">
        <f t="shared" si="5"/>
        <v>Sandwich</v>
      </c>
      <c r="U5796" s="4" t="str">
        <f t="shared" si="6"/>
        <v>UNKNOWN</v>
      </c>
      <c r="V5796" s="4" t="str">
        <f t="shared" si="7"/>
        <v>UNKNOWN</v>
      </c>
      <c r="W5796" s="4">
        <f t="shared" ref="W5796:Y5796" si="5803">IF(OR(J5796 = "ERROR", J5796 = ""), "UNKNOWN", J5796)</f>
        <v>2</v>
      </c>
      <c r="X5796" s="4">
        <f t="shared" si="5803"/>
        <v>4</v>
      </c>
      <c r="Y5796" s="4">
        <f t="shared" si="5803"/>
        <v>8</v>
      </c>
      <c r="Z5796" s="5">
        <f t="shared" si="9"/>
        <v>44973</v>
      </c>
    </row>
    <row r="5797">
      <c r="A5797" s="1" t="s">
        <v>5834</v>
      </c>
      <c r="B5797" s="1" t="s">
        <v>36</v>
      </c>
      <c r="C5797" s="1">
        <v>2.0</v>
      </c>
      <c r="D5797" s="1">
        <v>5.0</v>
      </c>
      <c r="E5797" s="1">
        <v>10.0</v>
      </c>
      <c r="F5797" s="1" t="s">
        <v>28</v>
      </c>
      <c r="G5797" s="1" t="s">
        <v>29</v>
      </c>
      <c r="H5797" s="1" t="s">
        <v>25</v>
      </c>
      <c r="J5797" s="3">
        <f t="shared" si="2"/>
        <v>2</v>
      </c>
      <c r="K5797" s="4">
        <f t="shared" si="3"/>
        <v>5</v>
      </c>
      <c r="L5797" s="4">
        <f t="shared" si="4"/>
        <v>10</v>
      </c>
      <c r="S5797" s="1" t="s">
        <v>5834</v>
      </c>
      <c r="T5797" s="4" t="str">
        <f t="shared" si="5"/>
        <v>Salad</v>
      </c>
      <c r="U5797" s="4" t="str">
        <f t="shared" si="6"/>
        <v>In-store</v>
      </c>
      <c r="V5797" s="4" t="str">
        <f t="shared" si="7"/>
        <v>Cash</v>
      </c>
      <c r="W5797" s="4">
        <f t="shared" ref="W5797:Y5797" si="5804">IF(OR(J5797 = "ERROR", J5797 = ""), "UNKNOWN", J5797)</f>
        <v>2</v>
      </c>
      <c r="X5797" s="4">
        <f t="shared" si="5804"/>
        <v>5</v>
      </c>
      <c r="Y5797" s="4">
        <f t="shared" si="5804"/>
        <v>10</v>
      </c>
      <c r="Z5797" s="4" t="str">
        <f t="shared" si="9"/>
        <v>UNKNOWN</v>
      </c>
    </row>
    <row r="5798">
      <c r="A5798" s="1" t="s">
        <v>5835</v>
      </c>
      <c r="B5798" s="1" t="s">
        <v>41</v>
      </c>
      <c r="C5798" s="1">
        <v>2.0</v>
      </c>
      <c r="D5798" s="1">
        <v>4.0</v>
      </c>
      <c r="E5798" s="1">
        <v>8.0</v>
      </c>
      <c r="F5798" s="1" t="s">
        <v>28</v>
      </c>
      <c r="H5798" s="2">
        <v>45161.0</v>
      </c>
      <c r="J5798" s="3">
        <f t="shared" si="2"/>
        <v>2</v>
      </c>
      <c r="K5798" s="4">
        <f t="shared" si="3"/>
        <v>4</v>
      </c>
      <c r="L5798" s="4">
        <f t="shared" si="4"/>
        <v>8</v>
      </c>
      <c r="S5798" s="1" t="s">
        <v>5835</v>
      </c>
      <c r="T5798" s="4" t="str">
        <f t="shared" si="5"/>
        <v>Smoothie</v>
      </c>
      <c r="U5798" s="4" t="str">
        <f t="shared" si="6"/>
        <v>UNKNOWN</v>
      </c>
      <c r="V5798" s="4" t="str">
        <f t="shared" si="7"/>
        <v>Cash</v>
      </c>
      <c r="W5798" s="4">
        <f t="shared" ref="W5798:Y5798" si="5805">IF(OR(J5798 = "ERROR", J5798 = ""), "UNKNOWN", J5798)</f>
        <v>2</v>
      </c>
      <c r="X5798" s="4">
        <f t="shared" si="5805"/>
        <v>4</v>
      </c>
      <c r="Y5798" s="4">
        <f t="shared" si="5805"/>
        <v>8</v>
      </c>
      <c r="Z5798" s="5">
        <f t="shared" si="9"/>
        <v>45161</v>
      </c>
    </row>
    <row r="5799">
      <c r="A5799" s="1" t="s">
        <v>5836</v>
      </c>
      <c r="B5799" s="1" t="s">
        <v>22</v>
      </c>
      <c r="C5799" s="1">
        <v>1.0</v>
      </c>
      <c r="D5799" s="1">
        <v>2.0</v>
      </c>
      <c r="E5799" s="1">
        <v>2.0</v>
      </c>
      <c r="F5799" s="1" t="s">
        <v>23</v>
      </c>
      <c r="G5799" s="1" t="s">
        <v>24</v>
      </c>
      <c r="H5799" s="6">
        <v>45247.0</v>
      </c>
      <c r="J5799" s="3">
        <f t="shared" si="2"/>
        <v>1</v>
      </c>
      <c r="K5799" s="4">
        <f t="shared" si="3"/>
        <v>2</v>
      </c>
      <c r="L5799" s="4">
        <f t="shared" si="4"/>
        <v>2</v>
      </c>
      <c r="S5799" s="1" t="s">
        <v>5836</v>
      </c>
      <c r="T5799" s="4" t="str">
        <f t="shared" si="5"/>
        <v>Coffee</v>
      </c>
      <c r="U5799" s="4" t="str">
        <f t="shared" si="6"/>
        <v>Takeaway</v>
      </c>
      <c r="V5799" s="4" t="str">
        <f t="shared" si="7"/>
        <v>Credit Card</v>
      </c>
      <c r="W5799" s="4">
        <f t="shared" ref="W5799:Y5799" si="5806">IF(OR(J5799 = "ERROR", J5799 = ""), "UNKNOWN", J5799)</f>
        <v>1</v>
      </c>
      <c r="X5799" s="4">
        <f t="shared" si="5806"/>
        <v>2</v>
      </c>
      <c r="Y5799" s="4">
        <f t="shared" si="5806"/>
        <v>2</v>
      </c>
      <c r="Z5799" s="7">
        <f t="shared" si="9"/>
        <v>45247</v>
      </c>
    </row>
    <row r="5800">
      <c r="A5800" s="1" t="s">
        <v>5837</v>
      </c>
      <c r="B5800" s="1" t="s">
        <v>55</v>
      </c>
      <c r="C5800" s="1">
        <v>4.0</v>
      </c>
      <c r="D5800" s="1">
        <v>3.0</v>
      </c>
      <c r="E5800" s="1">
        <v>12.0</v>
      </c>
      <c r="G5800" s="1" t="s">
        <v>29</v>
      </c>
      <c r="J5800" s="3">
        <f t="shared" si="2"/>
        <v>4</v>
      </c>
      <c r="K5800" s="4">
        <f t="shared" si="3"/>
        <v>3</v>
      </c>
      <c r="L5800" s="4">
        <f t="shared" si="4"/>
        <v>12</v>
      </c>
      <c r="S5800" s="1" t="s">
        <v>5837</v>
      </c>
      <c r="T5800" s="4" t="str">
        <f t="shared" si="5"/>
        <v>Juice</v>
      </c>
      <c r="U5800" s="4" t="str">
        <f t="shared" si="6"/>
        <v>In-store</v>
      </c>
      <c r="V5800" s="4" t="str">
        <f t="shared" si="7"/>
        <v>UNKNOWN</v>
      </c>
      <c r="W5800" s="4">
        <f t="shared" ref="W5800:Y5800" si="5807">IF(OR(J5800 = "ERROR", J5800 = ""), "UNKNOWN", J5800)</f>
        <v>4</v>
      </c>
      <c r="X5800" s="4">
        <f t="shared" si="5807"/>
        <v>3</v>
      </c>
      <c r="Y5800" s="4">
        <f t="shared" si="5807"/>
        <v>12</v>
      </c>
      <c r="Z5800" s="4" t="str">
        <f t="shared" si="9"/>
        <v>UNKNOWN</v>
      </c>
    </row>
    <row r="5801">
      <c r="A5801" s="1" t="s">
        <v>5838</v>
      </c>
      <c r="B5801" s="1" t="s">
        <v>41</v>
      </c>
      <c r="C5801" s="1">
        <v>5.0</v>
      </c>
      <c r="D5801" s="1">
        <v>4.0</v>
      </c>
      <c r="E5801" s="1">
        <v>20.0</v>
      </c>
      <c r="F5801" s="1" t="s">
        <v>25</v>
      </c>
      <c r="G5801" s="1" t="s">
        <v>29</v>
      </c>
      <c r="H5801" s="2">
        <v>45054.0</v>
      </c>
      <c r="J5801" s="3">
        <f t="shared" si="2"/>
        <v>5</v>
      </c>
      <c r="K5801" s="4">
        <f t="shared" si="3"/>
        <v>4</v>
      </c>
      <c r="L5801" s="4">
        <f t="shared" si="4"/>
        <v>20</v>
      </c>
      <c r="S5801" s="1" t="s">
        <v>5838</v>
      </c>
      <c r="T5801" s="4" t="str">
        <f t="shared" si="5"/>
        <v>Smoothie</v>
      </c>
      <c r="U5801" s="4" t="str">
        <f t="shared" si="6"/>
        <v>In-store</v>
      </c>
      <c r="V5801" s="4" t="str">
        <f t="shared" si="7"/>
        <v>UNKNOWN</v>
      </c>
      <c r="W5801" s="4">
        <f t="shared" ref="W5801:Y5801" si="5808">IF(OR(J5801 = "ERROR", J5801 = ""), "UNKNOWN", J5801)</f>
        <v>5</v>
      </c>
      <c r="X5801" s="4">
        <f t="shared" si="5808"/>
        <v>4</v>
      </c>
      <c r="Y5801" s="4">
        <f t="shared" si="5808"/>
        <v>20</v>
      </c>
      <c r="Z5801" s="5">
        <f t="shared" si="9"/>
        <v>45054</v>
      </c>
    </row>
    <row r="5802">
      <c r="A5802" s="1" t="s">
        <v>5839</v>
      </c>
      <c r="B5802" s="1" t="s">
        <v>22</v>
      </c>
      <c r="C5802" s="1">
        <v>4.0</v>
      </c>
      <c r="D5802" s="1">
        <v>2.0</v>
      </c>
      <c r="E5802" s="1">
        <v>8.0</v>
      </c>
      <c r="F5802" s="1" t="s">
        <v>39</v>
      </c>
      <c r="H5802" s="2">
        <v>44944.0</v>
      </c>
      <c r="J5802" s="3">
        <f t="shared" si="2"/>
        <v>4</v>
      </c>
      <c r="K5802" s="4">
        <f t="shared" si="3"/>
        <v>2</v>
      </c>
      <c r="L5802" s="4">
        <f t="shared" si="4"/>
        <v>8</v>
      </c>
      <c r="S5802" s="1" t="s">
        <v>5839</v>
      </c>
      <c r="T5802" s="4" t="str">
        <f t="shared" si="5"/>
        <v>Coffee</v>
      </c>
      <c r="U5802" s="4" t="str">
        <f t="shared" si="6"/>
        <v>UNKNOWN</v>
      </c>
      <c r="V5802" s="4" t="str">
        <f t="shared" si="7"/>
        <v>Digital Wallet</v>
      </c>
      <c r="W5802" s="4">
        <f t="shared" ref="W5802:Y5802" si="5809">IF(OR(J5802 = "ERROR", J5802 = ""), "UNKNOWN", J5802)</f>
        <v>4</v>
      </c>
      <c r="X5802" s="4">
        <f t="shared" si="5809"/>
        <v>2</v>
      </c>
      <c r="Y5802" s="4">
        <f t="shared" si="5809"/>
        <v>8</v>
      </c>
      <c r="Z5802" s="5">
        <f t="shared" si="9"/>
        <v>44944</v>
      </c>
    </row>
    <row r="5803">
      <c r="A5803" s="1" t="s">
        <v>5840</v>
      </c>
      <c r="B5803" s="1" t="s">
        <v>41</v>
      </c>
      <c r="C5803" s="1">
        <v>3.0</v>
      </c>
      <c r="D5803" s="1">
        <v>4.0</v>
      </c>
      <c r="E5803" s="1">
        <v>12.0</v>
      </c>
      <c r="F5803" s="1" t="s">
        <v>23</v>
      </c>
      <c r="H5803" s="2">
        <v>45261.0</v>
      </c>
      <c r="J5803" s="3">
        <f t="shared" si="2"/>
        <v>3</v>
      </c>
      <c r="K5803" s="4">
        <f t="shared" si="3"/>
        <v>4</v>
      </c>
      <c r="L5803" s="4">
        <f t="shared" si="4"/>
        <v>12</v>
      </c>
      <c r="S5803" s="1" t="s">
        <v>5840</v>
      </c>
      <c r="T5803" s="4" t="str">
        <f t="shared" si="5"/>
        <v>Smoothie</v>
      </c>
      <c r="U5803" s="4" t="str">
        <f t="shared" si="6"/>
        <v>UNKNOWN</v>
      </c>
      <c r="V5803" s="4" t="str">
        <f t="shared" si="7"/>
        <v>Credit Card</v>
      </c>
      <c r="W5803" s="4">
        <f t="shared" ref="W5803:Y5803" si="5810">IF(OR(J5803 = "ERROR", J5803 = ""), "UNKNOWN", J5803)</f>
        <v>3</v>
      </c>
      <c r="X5803" s="4">
        <f t="shared" si="5810"/>
        <v>4</v>
      </c>
      <c r="Y5803" s="4">
        <f t="shared" si="5810"/>
        <v>12</v>
      </c>
      <c r="Z5803" s="5">
        <f t="shared" si="9"/>
        <v>45261</v>
      </c>
    </row>
    <row r="5804">
      <c r="A5804" s="1" t="s">
        <v>5841</v>
      </c>
      <c r="B5804" s="1" t="s">
        <v>27</v>
      </c>
      <c r="C5804" s="1">
        <v>1.0</v>
      </c>
      <c r="D5804" s="1">
        <v>3.0</v>
      </c>
      <c r="E5804" s="1">
        <v>3.0</v>
      </c>
      <c r="F5804" s="1" t="s">
        <v>28</v>
      </c>
      <c r="G5804" s="1" t="s">
        <v>24</v>
      </c>
      <c r="H5804" s="2">
        <v>45051.0</v>
      </c>
      <c r="J5804" s="3">
        <f t="shared" si="2"/>
        <v>1</v>
      </c>
      <c r="K5804" s="4">
        <f t="shared" si="3"/>
        <v>3</v>
      </c>
      <c r="L5804" s="4">
        <f t="shared" si="4"/>
        <v>3</v>
      </c>
      <c r="S5804" s="1" t="s">
        <v>5841</v>
      </c>
      <c r="T5804" s="4" t="str">
        <f t="shared" si="5"/>
        <v>Cake</v>
      </c>
      <c r="U5804" s="4" t="str">
        <f t="shared" si="6"/>
        <v>Takeaway</v>
      </c>
      <c r="V5804" s="4" t="str">
        <f t="shared" si="7"/>
        <v>Cash</v>
      </c>
      <c r="W5804" s="4">
        <f t="shared" ref="W5804:Y5804" si="5811">IF(OR(J5804 = "ERROR", J5804 = ""), "UNKNOWN", J5804)</f>
        <v>1</v>
      </c>
      <c r="X5804" s="4">
        <f t="shared" si="5811"/>
        <v>3</v>
      </c>
      <c r="Y5804" s="4">
        <f t="shared" si="5811"/>
        <v>3</v>
      </c>
      <c r="Z5804" s="5">
        <f t="shared" si="9"/>
        <v>45051</v>
      </c>
    </row>
    <row r="5805">
      <c r="A5805" s="1" t="s">
        <v>5842</v>
      </c>
      <c r="B5805" s="1" t="s">
        <v>41</v>
      </c>
      <c r="C5805" s="1">
        <v>1.0</v>
      </c>
      <c r="D5805" s="1">
        <v>4.0</v>
      </c>
      <c r="E5805" s="1">
        <v>4.0</v>
      </c>
      <c r="G5805" s="1" t="s">
        <v>24</v>
      </c>
      <c r="H5805" s="2">
        <v>45233.0</v>
      </c>
      <c r="J5805" s="3">
        <f t="shared" si="2"/>
        <v>1</v>
      </c>
      <c r="K5805" s="4">
        <f t="shared" si="3"/>
        <v>4</v>
      </c>
      <c r="L5805" s="4">
        <f t="shared" si="4"/>
        <v>4</v>
      </c>
      <c r="S5805" s="1" t="s">
        <v>5842</v>
      </c>
      <c r="T5805" s="4" t="str">
        <f t="shared" si="5"/>
        <v>Smoothie</v>
      </c>
      <c r="U5805" s="4" t="str">
        <f t="shared" si="6"/>
        <v>Takeaway</v>
      </c>
      <c r="V5805" s="4" t="str">
        <f t="shared" si="7"/>
        <v>UNKNOWN</v>
      </c>
      <c r="W5805" s="4">
        <f t="shared" ref="W5805:Y5805" si="5812">IF(OR(J5805 = "ERROR", J5805 = ""), "UNKNOWN", J5805)</f>
        <v>1</v>
      </c>
      <c r="X5805" s="4">
        <f t="shared" si="5812"/>
        <v>4</v>
      </c>
      <c r="Y5805" s="4">
        <f t="shared" si="5812"/>
        <v>4</v>
      </c>
      <c r="Z5805" s="5">
        <f t="shared" si="9"/>
        <v>45233</v>
      </c>
    </row>
    <row r="5806">
      <c r="A5806" s="1" t="s">
        <v>5843</v>
      </c>
      <c r="B5806" s="1" t="s">
        <v>22</v>
      </c>
      <c r="C5806" s="1">
        <v>3.0</v>
      </c>
      <c r="D5806" s="1">
        <v>2.0</v>
      </c>
      <c r="E5806" s="1">
        <v>6.0</v>
      </c>
      <c r="F5806" s="1" t="s">
        <v>28</v>
      </c>
      <c r="G5806" s="1" t="s">
        <v>24</v>
      </c>
      <c r="J5806" s="3">
        <f t="shared" si="2"/>
        <v>3</v>
      </c>
      <c r="K5806" s="4">
        <f t="shared" si="3"/>
        <v>2</v>
      </c>
      <c r="L5806" s="4">
        <f t="shared" si="4"/>
        <v>6</v>
      </c>
      <c r="S5806" s="1" t="s">
        <v>5843</v>
      </c>
      <c r="T5806" s="4" t="str">
        <f t="shared" si="5"/>
        <v>Coffee</v>
      </c>
      <c r="U5806" s="4" t="str">
        <f t="shared" si="6"/>
        <v>Takeaway</v>
      </c>
      <c r="V5806" s="4" t="str">
        <f t="shared" si="7"/>
        <v>Cash</v>
      </c>
      <c r="W5806" s="4">
        <f t="shared" ref="W5806:Y5806" si="5813">IF(OR(J5806 = "ERROR", J5806 = ""), "UNKNOWN", J5806)</f>
        <v>3</v>
      </c>
      <c r="X5806" s="4">
        <f t="shared" si="5813"/>
        <v>2</v>
      </c>
      <c r="Y5806" s="4">
        <f t="shared" si="5813"/>
        <v>6</v>
      </c>
      <c r="Z5806" s="4" t="str">
        <f t="shared" si="9"/>
        <v>UNKNOWN</v>
      </c>
    </row>
    <row r="5807">
      <c r="A5807" s="1" t="s">
        <v>5844</v>
      </c>
      <c r="B5807" s="1" t="s">
        <v>32</v>
      </c>
      <c r="C5807" s="1">
        <v>2.0</v>
      </c>
      <c r="D5807" s="1">
        <v>1.0</v>
      </c>
      <c r="E5807" s="1">
        <v>2.0</v>
      </c>
      <c r="F5807" s="1" t="s">
        <v>30</v>
      </c>
      <c r="G5807" s="1" t="s">
        <v>24</v>
      </c>
      <c r="H5807" s="2">
        <v>45190.0</v>
      </c>
      <c r="J5807" s="3">
        <f t="shared" si="2"/>
        <v>2</v>
      </c>
      <c r="K5807" s="4">
        <f t="shared" si="3"/>
        <v>1</v>
      </c>
      <c r="L5807" s="4">
        <f t="shared" si="4"/>
        <v>2</v>
      </c>
      <c r="S5807" s="1" t="s">
        <v>5844</v>
      </c>
      <c r="T5807" s="4" t="str">
        <f t="shared" si="5"/>
        <v>Cookie</v>
      </c>
      <c r="U5807" s="4" t="str">
        <f t="shared" si="6"/>
        <v>Takeaway</v>
      </c>
      <c r="V5807" s="4" t="str">
        <f t="shared" si="7"/>
        <v>UNKNOWN</v>
      </c>
      <c r="W5807" s="4">
        <f t="shared" ref="W5807:Y5807" si="5814">IF(OR(J5807 = "ERROR", J5807 = ""), "UNKNOWN", J5807)</f>
        <v>2</v>
      </c>
      <c r="X5807" s="4">
        <f t="shared" si="5814"/>
        <v>1</v>
      </c>
      <c r="Y5807" s="4">
        <f t="shared" si="5814"/>
        <v>2</v>
      </c>
      <c r="Z5807" s="5">
        <f t="shared" si="9"/>
        <v>45190</v>
      </c>
    </row>
    <row r="5808">
      <c r="A5808" s="1" t="s">
        <v>5845</v>
      </c>
      <c r="B5808" s="1" t="s">
        <v>81</v>
      </c>
      <c r="C5808" s="1">
        <v>3.0</v>
      </c>
      <c r="D5808" s="1">
        <v>1.5</v>
      </c>
      <c r="G5808" s="1" t="s">
        <v>29</v>
      </c>
      <c r="J5808" s="3">
        <f t="shared" si="2"/>
        <v>3</v>
      </c>
      <c r="K5808" s="4">
        <f t="shared" si="3"/>
        <v>1.5</v>
      </c>
      <c r="L5808" s="4">
        <f t="shared" si="4"/>
        <v>4.5</v>
      </c>
      <c r="S5808" s="1" t="s">
        <v>5845</v>
      </c>
      <c r="T5808" s="4" t="str">
        <f t="shared" si="5"/>
        <v>Tea</v>
      </c>
      <c r="U5808" s="4" t="str">
        <f t="shared" si="6"/>
        <v>In-store</v>
      </c>
      <c r="V5808" s="4" t="str">
        <f t="shared" si="7"/>
        <v>UNKNOWN</v>
      </c>
      <c r="W5808" s="4">
        <f t="shared" ref="W5808:Y5808" si="5815">IF(OR(J5808 = "ERROR", J5808 = ""), "UNKNOWN", J5808)</f>
        <v>3</v>
      </c>
      <c r="X5808" s="4">
        <f t="shared" si="5815"/>
        <v>1.5</v>
      </c>
      <c r="Y5808" s="4">
        <f t="shared" si="5815"/>
        <v>4.5</v>
      </c>
      <c r="Z5808" s="4" t="str">
        <f t="shared" si="9"/>
        <v>UNKNOWN</v>
      </c>
    </row>
    <row r="5809">
      <c r="A5809" s="1" t="s">
        <v>5846</v>
      </c>
      <c r="B5809" s="1" t="s">
        <v>36</v>
      </c>
      <c r="C5809" s="1" t="s">
        <v>30</v>
      </c>
      <c r="D5809" s="1">
        <v>5.0</v>
      </c>
      <c r="E5809" s="1">
        <v>15.0</v>
      </c>
      <c r="F5809" s="1" t="s">
        <v>25</v>
      </c>
      <c r="G5809" s="1" t="s">
        <v>24</v>
      </c>
      <c r="H5809" s="2">
        <v>45083.0</v>
      </c>
      <c r="J5809" s="3">
        <f t="shared" si="2"/>
        <v>3</v>
      </c>
      <c r="K5809" s="4">
        <f t="shared" si="3"/>
        <v>5</v>
      </c>
      <c r="L5809" s="4">
        <f t="shared" si="4"/>
        <v>15</v>
      </c>
      <c r="S5809" s="1" t="s">
        <v>5846</v>
      </c>
      <c r="T5809" s="4" t="str">
        <f t="shared" si="5"/>
        <v>Salad</v>
      </c>
      <c r="U5809" s="4" t="str">
        <f t="shared" si="6"/>
        <v>Takeaway</v>
      </c>
      <c r="V5809" s="4" t="str">
        <f t="shared" si="7"/>
        <v>UNKNOWN</v>
      </c>
      <c r="W5809" s="4">
        <f t="shared" ref="W5809:Y5809" si="5816">IF(OR(J5809 = "ERROR", J5809 = ""), "UNKNOWN", J5809)</f>
        <v>3</v>
      </c>
      <c r="X5809" s="4">
        <f t="shared" si="5816"/>
        <v>5</v>
      </c>
      <c r="Y5809" s="4">
        <f t="shared" si="5816"/>
        <v>15</v>
      </c>
      <c r="Z5809" s="5">
        <f t="shared" si="9"/>
        <v>45083</v>
      </c>
    </row>
    <row r="5810">
      <c r="A5810" s="1" t="s">
        <v>5847</v>
      </c>
      <c r="B5810" s="1" t="s">
        <v>55</v>
      </c>
      <c r="C5810" s="1" t="s">
        <v>30</v>
      </c>
      <c r="D5810" s="1">
        <v>3.0</v>
      </c>
      <c r="E5810" s="1">
        <v>6.0</v>
      </c>
      <c r="F5810" s="1" t="s">
        <v>23</v>
      </c>
      <c r="H5810" s="6">
        <v>45290.0</v>
      </c>
      <c r="J5810" s="3">
        <f t="shared" si="2"/>
        <v>2</v>
      </c>
      <c r="K5810" s="4">
        <f t="shared" si="3"/>
        <v>3</v>
      </c>
      <c r="L5810" s="4">
        <f t="shared" si="4"/>
        <v>6</v>
      </c>
      <c r="S5810" s="1" t="s">
        <v>5847</v>
      </c>
      <c r="T5810" s="4" t="str">
        <f t="shared" si="5"/>
        <v>Juice</v>
      </c>
      <c r="U5810" s="4" t="str">
        <f t="shared" si="6"/>
        <v>UNKNOWN</v>
      </c>
      <c r="V5810" s="4" t="str">
        <f t="shared" si="7"/>
        <v>Credit Card</v>
      </c>
      <c r="W5810" s="4">
        <f t="shared" ref="W5810:Y5810" si="5817">IF(OR(J5810 = "ERROR", J5810 = ""), "UNKNOWN", J5810)</f>
        <v>2</v>
      </c>
      <c r="X5810" s="4">
        <f t="shared" si="5817"/>
        <v>3</v>
      </c>
      <c r="Y5810" s="4">
        <f t="shared" si="5817"/>
        <v>6</v>
      </c>
      <c r="Z5810" s="7">
        <f t="shared" si="9"/>
        <v>45290</v>
      </c>
    </row>
    <row r="5811">
      <c r="A5811" s="1" t="s">
        <v>5848</v>
      </c>
      <c r="B5811" s="1" t="s">
        <v>55</v>
      </c>
      <c r="C5811" s="1">
        <v>5.0</v>
      </c>
      <c r="D5811" s="1">
        <v>3.0</v>
      </c>
      <c r="E5811" s="1">
        <v>15.0</v>
      </c>
      <c r="F5811" s="1" t="s">
        <v>39</v>
      </c>
      <c r="G5811" s="1" t="s">
        <v>29</v>
      </c>
      <c r="H5811" s="2">
        <v>45268.0</v>
      </c>
      <c r="J5811" s="3">
        <f t="shared" si="2"/>
        <v>5</v>
      </c>
      <c r="K5811" s="4">
        <f t="shared" si="3"/>
        <v>3</v>
      </c>
      <c r="L5811" s="4">
        <f t="shared" si="4"/>
        <v>15</v>
      </c>
      <c r="S5811" s="1" t="s">
        <v>5848</v>
      </c>
      <c r="T5811" s="4" t="str">
        <f t="shared" si="5"/>
        <v>Juice</v>
      </c>
      <c r="U5811" s="4" t="str">
        <f t="shared" si="6"/>
        <v>In-store</v>
      </c>
      <c r="V5811" s="4" t="str">
        <f t="shared" si="7"/>
        <v>Digital Wallet</v>
      </c>
      <c r="W5811" s="4">
        <f t="shared" ref="W5811:Y5811" si="5818">IF(OR(J5811 = "ERROR", J5811 = ""), "UNKNOWN", J5811)</f>
        <v>5</v>
      </c>
      <c r="X5811" s="4">
        <f t="shared" si="5818"/>
        <v>3</v>
      </c>
      <c r="Y5811" s="4">
        <f t="shared" si="5818"/>
        <v>15</v>
      </c>
      <c r="Z5811" s="5">
        <f t="shared" si="9"/>
        <v>45268</v>
      </c>
    </row>
    <row r="5812">
      <c r="A5812" s="1" t="s">
        <v>5849</v>
      </c>
      <c r="B5812" s="1" t="s">
        <v>41</v>
      </c>
      <c r="C5812" s="1">
        <v>2.0</v>
      </c>
      <c r="D5812" s="1">
        <v>4.0</v>
      </c>
      <c r="E5812" s="1">
        <v>8.0</v>
      </c>
      <c r="G5812" s="1" t="s">
        <v>29</v>
      </c>
      <c r="H5812" s="2">
        <v>45132.0</v>
      </c>
      <c r="J5812" s="3">
        <f t="shared" si="2"/>
        <v>2</v>
      </c>
      <c r="K5812" s="4">
        <f t="shared" si="3"/>
        <v>4</v>
      </c>
      <c r="L5812" s="4">
        <f t="shared" si="4"/>
        <v>8</v>
      </c>
      <c r="S5812" s="1" t="s">
        <v>5849</v>
      </c>
      <c r="T5812" s="4" t="str">
        <f t="shared" si="5"/>
        <v>Smoothie</v>
      </c>
      <c r="U5812" s="4" t="str">
        <f t="shared" si="6"/>
        <v>In-store</v>
      </c>
      <c r="V5812" s="4" t="str">
        <f t="shared" si="7"/>
        <v>UNKNOWN</v>
      </c>
      <c r="W5812" s="4">
        <f t="shared" ref="W5812:Y5812" si="5819">IF(OR(J5812 = "ERROR", J5812 = ""), "UNKNOWN", J5812)</f>
        <v>2</v>
      </c>
      <c r="X5812" s="4">
        <f t="shared" si="5819"/>
        <v>4</v>
      </c>
      <c r="Y5812" s="4">
        <f t="shared" si="5819"/>
        <v>8</v>
      </c>
      <c r="Z5812" s="5">
        <f t="shared" si="9"/>
        <v>45132</v>
      </c>
    </row>
    <row r="5813">
      <c r="A5813" s="1" t="s">
        <v>5850</v>
      </c>
      <c r="B5813" s="1" t="s">
        <v>22</v>
      </c>
      <c r="C5813" s="1">
        <v>1.0</v>
      </c>
      <c r="D5813" s="1">
        <v>2.0</v>
      </c>
      <c r="E5813" s="1">
        <v>2.0</v>
      </c>
      <c r="F5813" s="1" t="s">
        <v>39</v>
      </c>
      <c r="H5813" s="2">
        <v>44936.0</v>
      </c>
      <c r="J5813" s="3">
        <f t="shared" si="2"/>
        <v>1</v>
      </c>
      <c r="K5813" s="4">
        <f t="shared" si="3"/>
        <v>2</v>
      </c>
      <c r="L5813" s="4">
        <f t="shared" si="4"/>
        <v>2</v>
      </c>
      <c r="S5813" s="1" t="s">
        <v>5850</v>
      </c>
      <c r="T5813" s="4" t="str">
        <f t="shared" si="5"/>
        <v>Coffee</v>
      </c>
      <c r="U5813" s="4" t="str">
        <f t="shared" si="6"/>
        <v>UNKNOWN</v>
      </c>
      <c r="V5813" s="4" t="str">
        <f t="shared" si="7"/>
        <v>Digital Wallet</v>
      </c>
      <c r="W5813" s="4">
        <f t="shared" ref="W5813:Y5813" si="5820">IF(OR(J5813 = "ERROR", J5813 = ""), "UNKNOWN", J5813)</f>
        <v>1</v>
      </c>
      <c r="X5813" s="4">
        <f t="shared" si="5820"/>
        <v>2</v>
      </c>
      <c r="Y5813" s="4">
        <f t="shared" si="5820"/>
        <v>2</v>
      </c>
      <c r="Z5813" s="5">
        <f t="shared" si="9"/>
        <v>44936</v>
      </c>
    </row>
    <row r="5814">
      <c r="A5814" s="1" t="s">
        <v>5851</v>
      </c>
      <c r="B5814" s="1" t="s">
        <v>36</v>
      </c>
      <c r="C5814" s="1">
        <v>3.0</v>
      </c>
      <c r="D5814" s="1">
        <v>5.0</v>
      </c>
      <c r="E5814" s="1">
        <v>15.0</v>
      </c>
      <c r="F5814" s="1" t="s">
        <v>39</v>
      </c>
      <c r="G5814" s="1" t="s">
        <v>29</v>
      </c>
      <c r="H5814" s="2">
        <v>45068.0</v>
      </c>
      <c r="J5814" s="3">
        <f t="shared" si="2"/>
        <v>3</v>
      </c>
      <c r="K5814" s="4">
        <f t="shared" si="3"/>
        <v>5</v>
      </c>
      <c r="L5814" s="4">
        <f t="shared" si="4"/>
        <v>15</v>
      </c>
      <c r="S5814" s="1" t="s">
        <v>5851</v>
      </c>
      <c r="T5814" s="4" t="str">
        <f t="shared" si="5"/>
        <v>Salad</v>
      </c>
      <c r="U5814" s="4" t="str">
        <f t="shared" si="6"/>
        <v>In-store</v>
      </c>
      <c r="V5814" s="4" t="str">
        <f t="shared" si="7"/>
        <v>Digital Wallet</v>
      </c>
      <c r="W5814" s="4">
        <f t="shared" ref="W5814:Y5814" si="5821">IF(OR(J5814 = "ERROR", J5814 = ""), "UNKNOWN", J5814)</f>
        <v>3</v>
      </c>
      <c r="X5814" s="4">
        <f t="shared" si="5821"/>
        <v>5</v>
      </c>
      <c r="Y5814" s="4">
        <f t="shared" si="5821"/>
        <v>15</v>
      </c>
      <c r="Z5814" s="5">
        <f t="shared" si="9"/>
        <v>45068</v>
      </c>
    </row>
    <row r="5815">
      <c r="A5815" s="1" t="s">
        <v>5852</v>
      </c>
      <c r="B5815" s="1" t="s">
        <v>25</v>
      </c>
      <c r="C5815" s="1">
        <v>4.0</v>
      </c>
      <c r="D5815" s="1">
        <v>3.0</v>
      </c>
      <c r="E5815" s="1">
        <v>12.0</v>
      </c>
      <c r="F5815" s="1" t="s">
        <v>28</v>
      </c>
      <c r="G5815" s="1" t="s">
        <v>24</v>
      </c>
      <c r="H5815" s="6">
        <v>45255.0</v>
      </c>
      <c r="J5815" s="3">
        <f t="shared" si="2"/>
        <v>4</v>
      </c>
      <c r="K5815" s="4">
        <f t="shared" si="3"/>
        <v>3</v>
      </c>
      <c r="L5815" s="4">
        <f t="shared" si="4"/>
        <v>12</v>
      </c>
      <c r="S5815" s="1" t="s">
        <v>5852</v>
      </c>
      <c r="T5815" s="4" t="str">
        <f t="shared" si="5"/>
        <v>UNKNOWN</v>
      </c>
      <c r="U5815" s="4" t="str">
        <f t="shared" si="6"/>
        <v>Takeaway</v>
      </c>
      <c r="V5815" s="4" t="str">
        <f t="shared" si="7"/>
        <v>Cash</v>
      </c>
      <c r="W5815" s="4">
        <f t="shared" ref="W5815:Y5815" si="5822">IF(OR(J5815 = "ERROR", J5815 = ""), "UNKNOWN", J5815)</f>
        <v>4</v>
      </c>
      <c r="X5815" s="4">
        <f t="shared" si="5822"/>
        <v>3</v>
      </c>
      <c r="Y5815" s="4">
        <f t="shared" si="5822"/>
        <v>12</v>
      </c>
      <c r="Z5815" s="7">
        <f t="shared" si="9"/>
        <v>45255</v>
      </c>
    </row>
    <row r="5816">
      <c r="A5816" s="1" t="s">
        <v>5853</v>
      </c>
      <c r="B5816" s="1" t="s">
        <v>81</v>
      </c>
      <c r="C5816" s="1">
        <v>5.0</v>
      </c>
      <c r="D5816" s="1">
        <v>1.5</v>
      </c>
      <c r="E5816" s="1">
        <v>7.5</v>
      </c>
      <c r="F5816" s="1" t="s">
        <v>23</v>
      </c>
      <c r="G5816" s="1" t="s">
        <v>24</v>
      </c>
      <c r="H5816" s="2">
        <v>45045.0</v>
      </c>
      <c r="J5816" s="3">
        <f t="shared" si="2"/>
        <v>5</v>
      </c>
      <c r="K5816" s="4">
        <f t="shared" si="3"/>
        <v>1.5</v>
      </c>
      <c r="L5816" s="4">
        <f t="shared" si="4"/>
        <v>7.5</v>
      </c>
      <c r="S5816" s="1" t="s">
        <v>5853</v>
      </c>
      <c r="T5816" s="4" t="str">
        <f t="shared" si="5"/>
        <v>Tea</v>
      </c>
      <c r="U5816" s="4" t="str">
        <f t="shared" si="6"/>
        <v>Takeaway</v>
      </c>
      <c r="V5816" s="4" t="str">
        <f t="shared" si="7"/>
        <v>Credit Card</v>
      </c>
      <c r="W5816" s="4">
        <f t="shared" ref="W5816:Y5816" si="5823">IF(OR(J5816 = "ERROR", J5816 = ""), "UNKNOWN", J5816)</f>
        <v>5</v>
      </c>
      <c r="X5816" s="4">
        <f t="shared" si="5823"/>
        <v>1.5</v>
      </c>
      <c r="Y5816" s="4">
        <f t="shared" si="5823"/>
        <v>7.5</v>
      </c>
      <c r="Z5816" s="5">
        <f t="shared" si="9"/>
        <v>45045</v>
      </c>
    </row>
    <row r="5817">
      <c r="A5817" s="1" t="s">
        <v>5854</v>
      </c>
      <c r="B5817" s="1" t="s">
        <v>32</v>
      </c>
      <c r="C5817" s="1">
        <v>5.0</v>
      </c>
      <c r="D5817" s="1">
        <v>1.0</v>
      </c>
      <c r="E5817" s="1">
        <v>5.0</v>
      </c>
      <c r="F5817" s="1" t="s">
        <v>39</v>
      </c>
      <c r="G5817" s="1" t="s">
        <v>29</v>
      </c>
      <c r="H5817" s="2">
        <v>44988.0</v>
      </c>
      <c r="J5817" s="3">
        <f t="shared" si="2"/>
        <v>5</v>
      </c>
      <c r="K5817" s="4">
        <f t="shared" si="3"/>
        <v>1</v>
      </c>
      <c r="L5817" s="4">
        <f t="shared" si="4"/>
        <v>5</v>
      </c>
      <c r="S5817" s="1" t="s">
        <v>5854</v>
      </c>
      <c r="T5817" s="4" t="str">
        <f t="shared" si="5"/>
        <v>Cookie</v>
      </c>
      <c r="U5817" s="4" t="str">
        <f t="shared" si="6"/>
        <v>In-store</v>
      </c>
      <c r="V5817" s="4" t="str">
        <f t="shared" si="7"/>
        <v>Digital Wallet</v>
      </c>
      <c r="W5817" s="4">
        <f t="shared" ref="W5817:Y5817" si="5824">IF(OR(J5817 = "ERROR", J5817 = ""), "UNKNOWN", J5817)</f>
        <v>5</v>
      </c>
      <c r="X5817" s="4">
        <f t="shared" si="5824"/>
        <v>1</v>
      </c>
      <c r="Y5817" s="4">
        <f t="shared" si="5824"/>
        <v>5</v>
      </c>
      <c r="Z5817" s="5">
        <f t="shared" si="9"/>
        <v>44988</v>
      </c>
    </row>
    <row r="5818">
      <c r="A5818" s="1" t="s">
        <v>5855</v>
      </c>
      <c r="B5818" s="1" t="s">
        <v>44</v>
      </c>
      <c r="C5818" s="1">
        <v>2.0</v>
      </c>
      <c r="D5818" s="1">
        <v>4.0</v>
      </c>
      <c r="E5818" s="1">
        <v>8.0</v>
      </c>
      <c r="F5818" s="1" t="s">
        <v>23</v>
      </c>
      <c r="G5818" s="1" t="s">
        <v>29</v>
      </c>
      <c r="H5818" s="2">
        <v>45011.0</v>
      </c>
      <c r="J5818" s="3">
        <f t="shared" si="2"/>
        <v>2</v>
      </c>
      <c r="K5818" s="4">
        <f t="shared" si="3"/>
        <v>4</v>
      </c>
      <c r="L5818" s="4">
        <f t="shared" si="4"/>
        <v>8</v>
      </c>
      <c r="S5818" s="1" t="s">
        <v>5855</v>
      </c>
      <c r="T5818" s="4" t="str">
        <f t="shared" si="5"/>
        <v>Sandwich</v>
      </c>
      <c r="U5818" s="4" t="str">
        <f t="shared" si="6"/>
        <v>In-store</v>
      </c>
      <c r="V5818" s="4" t="str">
        <f t="shared" si="7"/>
        <v>Credit Card</v>
      </c>
      <c r="W5818" s="4">
        <f t="shared" ref="W5818:Y5818" si="5825">IF(OR(J5818 = "ERROR", J5818 = ""), "UNKNOWN", J5818)</f>
        <v>2</v>
      </c>
      <c r="X5818" s="4">
        <f t="shared" si="5825"/>
        <v>4</v>
      </c>
      <c r="Y5818" s="4">
        <f t="shared" si="5825"/>
        <v>8</v>
      </c>
      <c r="Z5818" s="5">
        <f t="shared" si="9"/>
        <v>45011</v>
      </c>
    </row>
    <row r="5819">
      <c r="A5819" s="1" t="s">
        <v>5856</v>
      </c>
      <c r="B5819" s="1" t="s">
        <v>25</v>
      </c>
      <c r="C5819" s="1">
        <v>5.0</v>
      </c>
      <c r="D5819" s="1">
        <v>3.0</v>
      </c>
      <c r="E5819" s="1">
        <v>15.0</v>
      </c>
      <c r="F5819" s="1" t="s">
        <v>23</v>
      </c>
      <c r="G5819" s="1" t="s">
        <v>29</v>
      </c>
      <c r="H5819" s="2">
        <v>45169.0</v>
      </c>
      <c r="J5819" s="3">
        <f t="shared" si="2"/>
        <v>5</v>
      </c>
      <c r="K5819" s="4">
        <f t="shared" si="3"/>
        <v>3</v>
      </c>
      <c r="L5819" s="4">
        <f t="shared" si="4"/>
        <v>15</v>
      </c>
      <c r="S5819" s="1" t="s">
        <v>5856</v>
      </c>
      <c r="T5819" s="4" t="str">
        <f t="shared" si="5"/>
        <v>UNKNOWN</v>
      </c>
      <c r="U5819" s="4" t="str">
        <f t="shared" si="6"/>
        <v>In-store</v>
      </c>
      <c r="V5819" s="4" t="str">
        <f t="shared" si="7"/>
        <v>Credit Card</v>
      </c>
      <c r="W5819" s="4">
        <f t="shared" ref="W5819:Y5819" si="5826">IF(OR(J5819 = "ERROR", J5819 = ""), "UNKNOWN", J5819)</f>
        <v>5</v>
      </c>
      <c r="X5819" s="4">
        <f t="shared" si="5826"/>
        <v>3</v>
      </c>
      <c r="Y5819" s="4">
        <f t="shared" si="5826"/>
        <v>15</v>
      </c>
      <c r="Z5819" s="5">
        <f t="shared" si="9"/>
        <v>45169</v>
      </c>
    </row>
    <row r="5820">
      <c r="A5820" s="1" t="s">
        <v>5857</v>
      </c>
      <c r="B5820" s="1" t="s">
        <v>32</v>
      </c>
      <c r="C5820" s="1">
        <v>1.0</v>
      </c>
      <c r="D5820" s="1">
        <v>1.0</v>
      </c>
      <c r="E5820" s="1">
        <v>1.0</v>
      </c>
      <c r="F5820" s="1" t="s">
        <v>39</v>
      </c>
      <c r="H5820" s="2">
        <v>45102.0</v>
      </c>
      <c r="J5820" s="3">
        <f t="shared" si="2"/>
        <v>1</v>
      </c>
      <c r="K5820" s="4">
        <f t="shared" si="3"/>
        <v>1</v>
      </c>
      <c r="L5820" s="4">
        <f t="shared" si="4"/>
        <v>1</v>
      </c>
      <c r="S5820" s="1" t="s">
        <v>5857</v>
      </c>
      <c r="T5820" s="4" t="str">
        <f t="shared" si="5"/>
        <v>Cookie</v>
      </c>
      <c r="U5820" s="4" t="str">
        <f t="shared" si="6"/>
        <v>UNKNOWN</v>
      </c>
      <c r="V5820" s="4" t="str">
        <f t="shared" si="7"/>
        <v>Digital Wallet</v>
      </c>
      <c r="W5820" s="4">
        <f t="shared" ref="W5820:Y5820" si="5827">IF(OR(J5820 = "ERROR", J5820 = ""), "UNKNOWN", J5820)</f>
        <v>1</v>
      </c>
      <c r="X5820" s="4">
        <f t="shared" si="5827"/>
        <v>1</v>
      </c>
      <c r="Y5820" s="4">
        <f t="shared" si="5827"/>
        <v>1</v>
      </c>
      <c r="Z5820" s="5">
        <f t="shared" si="9"/>
        <v>45102</v>
      </c>
    </row>
    <row r="5821">
      <c r="A5821" s="1" t="s">
        <v>5858</v>
      </c>
      <c r="B5821" s="1" t="s">
        <v>36</v>
      </c>
      <c r="C5821" s="1">
        <v>5.0</v>
      </c>
      <c r="D5821" s="1">
        <v>5.0</v>
      </c>
      <c r="E5821" s="1">
        <v>25.0</v>
      </c>
      <c r="F5821" s="1" t="s">
        <v>23</v>
      </c>
      <c r="H5821" s="6">
        <v>45270.0</v>
      </c>
      <c r="J5821" s="3">
        <f t="shared" si="2"/>
        <v>5</v>
      </c>
      <c r="K5821" s="4">
        <f t="shared" si="3"/>
        <v>5</v>
      </c>
      <c r="L5821" s="4">
        <f t="shared" si="4"/>
        <v>25</v>
      </c>
      <c r="S5821" s="1" t="s">
        <v>5858</v>
      </c>
      <c r="T5821" s="4" t="str">
        <f t="shared" si="5"/>
        <v>Salad</v>
      </c>
      <c r="U5821" s="4" t="str">
        <f t="shared" si="6"/>
        <v>UNKNOWN</v>
      </c>
      <c r="V5821" s="4" t="str">
        <f t="shared" si="7"/>
        <v>Credit Card</v>
      </c>
      <c r="W5821" s="4">
        <f t="shared" ref="W5821:Y5821" si="5828">IF(OR(J5821 = "ERROR", J5821 = ""), "UNKNOWN", J5821)</f>
        <v>5</v>
      </c>
      <c r="X5821" s="4">
        <f t="shared" si="5828"/>
        <v>5</v>
      </c>
      <c r="Y5821" s="4">
        <f t="shared" si="5828"/>
        <v>25</v>
      </c>
      <c r="Z5821" s="7">
        <f t="shared" si="9"/>
        <v>45270</v>
      </c>
    </row>
    <row r="5822">
      <c r="A5822" s="1" t="s">
        <v>5859</v>
      </c>
      <c r="B5822" s="1" t="s">
        <v>30</v>
      </c>
      <c r="C5822" s="1">
        <v>4.0</v>
      </c>
      <c r="D5822" s="1">
        <v>3.0</v>
      </c>
      <c r="E5822" s="1">
        <v>12.0</v>
      </c>
      <c r="F5822" s="1" t="s">
        <v>39</v>
      </c>
      <c r="H5822" s="2">
        <v>45139.0</v>
      </c>
      <c r="J5822" s="3">
        <f t="shared" si="2"/>
        <v>4</v>
      </c>
      <c r="K5822" s="4">
        <f t="shared" si="3"/>
        <v>3</v>
      </c>
      <c r="L5822" s="4">
        <f t="shared" si="4"/>
        <v>12</v>
      </c>
      <c r="S5822" s="1" t="s">
        <v>5859</v>
      </c>
      <c r="T5822" s="4" t="str">
        <f t="shared" si="5"/>
        <v>UNKNOWN</v>
      </c>
      <c r="U5822" s="4" t="str">
        <f t="shared" si="6"/>
        <v>UNKNOWN</v>
      </c>
      <c r="V5822" s="4" t="str">
        <f t="shared" si="7"/>
        <v>Digital Wallet</v>
      </c>
      <c r="W5822" s="4">
        <f t="shared" ref="W5822:Y5822" si="5829">IF(OR(J5822 = "ERROR", J5822 = ""), "UNKNOWN", J5822)</f>
        <v>4</v>
      </c>
      <c r="X5822" s="4">
        <f t="shared" si="5829"/>
        <v>3</v>
      </c>
      <c r="Y5822" s="4">
        <f t="shared" si="5829"/>
        <v>12</v>
      </c>
      <c r="Z5822" s="5">
        <f t="shared" si="9"/>
        <v>45139</v>
      </c>
    </row>
    <row r="5823">
      <c r="A5823" s="1" t="s">
        <v>5860</v>
      </c>
      <c r="B5823" s="1" t="s">
        <v>41</v>
      </c>
      <c r="C5823" s="1">
        <v>2.0</v>
      </c>
      <c r="D5823" s="1">
        <v>4.0</v>
      </c>
      <c r="E5823" s="1">
        <v>8.0</v>
      </c>
      <c r="G5823" s="1" t="s">
        <v>24</v>
      </c>
      <c r="H5823" s="2">
        <v>45054.0</v>
      </c>
      <c r="J5823" s="3">
        <f t="shared" si="2"/>
        <v>2</v>
      </c>
      <c r="K5823" s="4">
        <f t="shared" si="3"/>
        <v>4</v>
      </c>
      <c r="L5823" s="4">
        <f t="shared" si="4"/>
        <v>8</v>
      </c>
      <c r="S5823" s="1" t="s">
        <v>5860</v>
      </c>
      <c r="T5823" s="4" t="str">
        <f t="shared" si="5"/>
        <v>Smoothie</v>
      </c>
      <c r="U5823" s="4" t="str">
        <f t="shared" si="6"/>
        <v>Takeaway</v>
      </c>
      <c r="V5823" s="4" t="str">
        <f t="shared" si="7"/>
        <v>UNKNOWN</v>
      </c>
      <c r="W5823" s="4">
        <f t="shared" ref="W5823:Y5823" si="5830">IF(OR(J5823 = "ERROR", J5823 = ""), "UNKNOWN", J5823)</f>
        <v>2</v>
      </c>
      <c r="X5823" s="4">
        <f t="shared" si="5830"/>
        <v>4</v>
      </c>
      <c r="Y5823" s="4">
        <f t="shared" si="5830"/>
        <v>8</v>
      </c>
      <c r="Z5823" s="5">
        <f t="shared" si="9"/>
        <v>45054</v>
      </c>
    </row>
    <row r="5824">
      <c r="A5824" s="1" t="s">
        <v>5861</v>
      </c>
      <c r="C5824" s="1">
        <v>5.0</v>
      </c>
      <c r="D5824" s="1">
        <v>3.0</v>
      </c>
      <c r="E5824" s="1">
        <v>15.0</v>
      </c>
      <c r="F5824" s="1" t="s">
        <v>28</v>
      </c>
      <c r="H5824" s="2">
        <v>45202.0</v>
      </c>
      <c r="J5824" s="3">
        <f t="shared" si="2"/>
        <v>5</v>
      </c>
      <c r="K5824" s="4">
        <f t="shared" si="3"/>
        <v>3</v>
      </c>
      <c r="L5824" s="4">
        <f t="shared" si="4"/>
        <v>15</v>
      </c>
      <c r="S5824" s="1" t="s">
        <v>5861</v>
      </c>
      <c r="T5824" s="4" t="str">
        <f t="shared" si="5"/>
        <v>UNKNOWN</v>
      </c>
      <c r="U5824" s="4" t="str">
        <f t="shared" si="6"/>
        <v>UNKNOWN</v>
      </c>
      <c r="V5824" s="4" t="str">
        <f t="shared" si="7"/>
        <v>Cash</v>
      </c>
      <c r="W5824" s="4">
        <f t="shared" ref="W5824:Y5824" si="5831">IF(OR(J5824 = "ERROR", J5824 = ""), "UNKNOWN", J5824)</f>
        <v>5</v>
      </c>
      <c r="X5824" s="4">
        <f t="shared" si="5831"/>
        <v>3</v>
      </c>
      <c r="Y5824" s="4">
        <f t="shared" si="5831"/>
        <v>15</v>
      </c>
      <c r="Z5824" s="5">
        <f t="shared" si="9"/>
        <v>45202</v>
      </c>
    </row>
    <row r="5825">
      <c r="A5825" s="1" t="s">
        <v>5862</v>
      </c>
      <c r="B5825" s="1" t="s">
        <v>55</v>
      </c>
      <c r="C5825" s="1">
        <v>5.0</v>
      </c>
      <c r="D5825" s="1">
        <v>3.0</v>
      </c>
      <c r="E5825" s="1">
        <v>15.0</v>
      </c>
      <c r="F5825" s="1" t="s">
        <v>23</v>
      </c>
      <c r="G5825" s="1" t="s">
        <v>29</v>
      </c>
      <c r="H5825" s="2">
        <v>45187.0</v>
      </c>
      <c r="J5825" s="3">
        <f t="shared" si="2"/>
        <v>5</v>
      </c>
      <c r="K5825" s="4">
        <f t="shared" si="3"/>
        <v>3</v>
      </c>
      <c r="L5825" s="4">
        <f t="shared" si="4"/>
        <v>15</v>
      </c>
      <c r="S5825" s="1" t="s">
        <v>5862</v>
      </c>
      <c r="T5825" s="4" t="str">
        <f t="shared" si="5"/>
        <v>Juice</v>
      </c>
      <c r="U5825" s="4" t="str">
        <f t="shared" si="6"/>
        <v>In-store</v>
      </c>
      <c r="V5825" s="4" t="str">
        <f t="shared" si="7"/>
        <v>Credit Card</v>
      </c>
      <c r="W5825" s="4">
        <f t="shared" ref="W5825:Y5825" si="5832">IF(OR(J5825 = "ERROR", J5825 = ""), "UNKNOWN", J5825)</f>
        <v>5</v>
      </c>
      <c r="X5825" s="4">
        <f t="shared" si="5832"/>
        <v>3</v>
      </c>
      <c r="Y5825" s="4">
        <f t="shared" si="5832"/>
        <v>15</v>
      </c>
      <c r="Z5825" s="5">
        <f t="shared" si="9"/>
        <v>45187</v>
      </c>
    </row>
    <row r="5826">
      <c r="A5826" s="1" t="s">
        <v>5863</v>
      </c>
      <c r="B5826" s="1" t="s">
        <v>30</v>
      </c>
      <c r="C5826" s="1">
        <v>2.0</v>
      </c>
      <c r="D5826" s="1">
        <v>4.0</v>
      </c>
      <c r="E5826" s="1">
        <v>8.0</v>
      </c>
      <c r="H5826" s="2">
        <v>45062.0</v>
      </c>
      <c r="J5826" s="3">
        <f t="shared" si="2"/>
        <v>2</v>
      </c>
      <c r="K5826" s="4">
        <f t="shared" si="3"/>
        <v>4</v>
      </c>
      <c r="L5826" s="4">
        <f t="shared" si="4"/>
        <v>8</v>
      </c>
      <c r="S5826" s="1" t="s">
        <v>5863</v>
      </c>
      <c r="T5826" s="4" t="str">
        <f t="shared" si="5"/>
        <v>UNKNOWN</v>
      </c>
      <c r="U5826" s="4" t="str">
        <f t="shared" si="6"/>
        <v>UNKNOWN</v>
      </c>
      <c r="V5826" s="4" t="str">
        <f t="shared" si="7"/>
        <v>UNKNOWN</v>
      </c>
      <c r="W5826" s="4">
        <f t="shared" ref="W5826:Y5826" si="5833">IF(OR(J5826 = "ERROR", J5826 = ""), "UNKNOWN", J5826)</f>
        <v>2</v>
      </c>
      <c r="X5826" s="4">
        <f t="shared" si="5833"/>
        <v>4</v>
      </c>
      <c r="Y5826" s="4">
        <f t="shared" si="5833"/>
        <v>8</v>
      </c>
      <c r="Z5826" s="5">
        <f t="shared" si="9"/>
        <v>45062</v>
      </c>
    </row>
    <row r="5827">
      <c r="A5827" s="1" t="s">
        <v>5864</v>
      </c>
      <c r="B5827" s="1" t="s">
        <v>81</v>
      </c>
      <c r="C5827" s="1">
        <v>5.0</v>
      </c>
      <c r="D5827" s="1">
        <v>1.5</v>
      </c>
      <c r="E5827" s="1">
        <v>7.5</v>
      </c>
      <c r="F5827" s="1" t="s">
        <v>39</v>
      </c>
      <c r="G5827" s="1" t="s">
        <v>29</v>
      </c>
      <c r="H5827" s="2">
        <v>45033.0</v>
      </c>
      <c r="J5827" s="3">
        <f t="shared" si="2"/>
        <v>5</v>
      </c>
      <c r="K5827" s="4">
        <f t="shared" si="3"/>
        <v>1.5</v>
      </c>
      <c r="L5827" s="4">
        <f t="shared" si="4"/>
        <v>7.5</v>
      </c>
      <c r="S5827" s="1" t="s">
        <v>5864</v>
      </c>
      <c r="T5827" s="4" t="str">
        <f t="shared" si="5"/>
        <v>Tea</v>
      </c>
      <c r="U5827" s="4" t="str">
        <f t="shared" si="6"/>
        <v>In-store</v>
      </c>
      <c r="V5827" s="4" t="str">
        <f t="shared" si="7"/>
        <v>Digital Wallet</v>
      </c>
      <c r="W5827" s="4">
        <f t="shared" ref="W5827:Y5827" si="5834">IF(OR(J5827 = "ERROR", J5827 = ""), "UNKNOWN", J5827)</f>
        <v>5</v>
      </c>
      <c r="X5827" s="4">
        <f t="shared" si="5834"/>
        <v>1.5</v>
      </c>
      <c r="Y5827" s="4">
        <f t="shared" si="5834"/>
        <v>7.5</v>
      </c>
      <c r="Z5827" s="5">
        <f t="shared" si="9"/>
        <v>45033</v>
      </c>
    </row>
    <row r="5828">
      <c r="A5828" s="1" t="s">
        <v>5865</v>
      </c>
      <c r="B5828" s="1" t="s">
        <v>32</v>
      </c>
      <c r="C5828" s="1">
        <v>5.0</v>
      </c>
      <c r="D5828" s="1">
        <v>1.0</v>
      </c>
      <c r="E5828" s="1">
        <v>5.0</v>
      </c>
      <c r="F5828" s="1" t="s">
        <v>28</v>
      </c>
      <c r="G5828" s="1" t="s">
        <v>24</v>
      </c>
      <c r="H5828" s="2">
        <v>44993.0</v>
      </c>
      <c r="J5828" s="3">
        <f t="shared" si="2"/>
        <v>5</v>
      </c>
      <c r="K5828" s="4">
        <f t="shared" si="3"/>
        <v>1</v>
      </c>
      <c r="L5828" s="4">
        <f t="shared" si="4"/>
        <v>5</v>
      </c>
      <c r="S5828" s="1" t="s">
        <v>5865</v>
      </c>
      <c r="T5828" s="4" t="str">
        <f t="shared" si="5"/>
        <v>Cookie</v>
      </c>
      <c r="U5828" s="4" t="str">
        <f t="shared" si="6"/>
        <v>Takeaway</v>
      </c>
      <c r="V5828" s="4" t="str">
        <f t="shared" si="7"/>
        <v>Cash</v>
      </c>
      <c r="W5828" s="4">
        <f t="shared" ref="W5828:Y5828" si="5835">IF(OR(J5828 = "ERROR", J5828 = ""), "UNKNOWN", J5828)</f>
        <v>5</v>
      </c>
      <c r="X5828" s="4">
        <f t="shared" si="5835"/>
        <v>1</v>
      </c>
      <c r="Y5828" s="4">
        <f t="shared" si="5835"/>
        <v>5</v>
      </c>
      <c r="Z5828" s="5">
        <f t="shared" si="9"/>
        <v>44993</v>
      </c>
    </row>
    <row r="5829">
      <c r="A5829" s="1" t="s">
        <v>5866</v>
      </c>
      <c r="B5829" s="1" t="s">
        <v>81</v>
      </c>
      <c r="C5829" s="1">
        <v>3.0</v>
      </c>
      <c r="D5829" s="1">
        <v>1.5</v>
      </c>
      <c r="E5829" s="1">
        <v>4.5</v>
      </c>
      <c r="F5829" s="1" t="s">
        <v>28</v>
      </c>
      <c r="G5829" s="1" t="s">
        <v>24</v>
      </c>
      <c r="H5829" s="2">
        <v>45137.0</v>
      </c>
      <c r="J5829" s="3">
        <f t="shared" si="2"/>
        <v>3</v>
      </c>
      <c r="K5829" s="4">
        <f t="shared" si="3"/>
        <v>1.5</v>
      </c>
      <c r="L5829" s="4">
        <f t="shared" si="4"/>
        <v>4.5</v>
      </c>
      <c r="S5829" s="1" t="s">
        <v>5866</v>
      </c>
      <c r="T5829" s="4" t="str">
        <f t="shared" si="5"/>
        <v>Tea</v>
      </c>
      <c r="U5829" s="4" t="str">
        <f t="shared" si="6"/>
        <v>Takeaway</v>
      </c>
      <c r="V5829" s="4" t="str">
        <f t="shared" si="7"/>
        <v>Cash</v>
      </c>
      <c r="W5829" s="4">
        <f t="shared" ref="W5829:Y5829" si="5836">IF(OR(J5829 = "ERROR", J5829 = ""), "UNKNOWN", J5829)</f>
        <v>3</v>
      </c>
      <c r="X5829" s="4">
        <f t="shared" si="5836"/>
        <v>1.5</v>
      </c>
      <c r="Y5829" s="4">
        <f t="shared" si="5836"/>
        <v>4.5</v>
      </c>
      <c r="Z5829" s="5">
        <f t="shared" si="9"/>
        <v>45137</v>
      </c>
    </row>
    <row r="5830">
      <c r="A5830" s="1" t="s">
        <v>5867</v>
      </c>
      <c r="B5830" s="1" t="s">
        <v>27</v>
      </c>
      <c r="C5830" s="1">
        <v>5.0</v>
      </c>
      <c r="D5830" s="1">
        <v>3.0</v>
      </c>
      <c r="E5830" s="1">
        <v>15.0</v>
      </c>
      <c r="H5830" s="6">
        <v>45282.0</v>
      </c>
      <c r="J5830" s="3">
        <f t="shared" si="2"/>
        <v>5</v>
      </c>
      <c r="K5830" s="4">
        <f t="shared" si="3"/>
        <v>3</v>
      </c>
      <c r="L5830" s="4">
        <f t="shared" si="4"/>
        <v>15</v>
      </c>
      <c r="S5830" s="1" t="s">
        <v>5867</v>
      </c>
      <c r="T5830" s="4" t="str">
        <f t="shared" si="5"/>
        <v>Cake</v>
      </c>
      <c r="U5830" s="4" t="str">
        <f t="shared" si="6"/>
        <v>UNKNOWN</v>
      </c>
      <c r="V5830" s="4" t="str">
        <f t="shared" si="7"/>
        <v>UNKNOWN</v>
      </c>
      <c r="W5830" s="4">
        <f t="shared" ref="W5830:Y5830" si="5837">IF(OR(J5830 = "ERROR", J5830 = ""), "UNKNOWN", J5830)</f>
        <v>5</v>
      </c>
      <c r="X5830" s="4">
        <f t="shared" si="5837"/>
        <v>3</v>
      </c>
      <c r="Y5830" s="4">
        <f t="shared" si="5837"/>
        <v>15</v>
      </c>
      <c r="Z5830" s="7">
        <f t="shared" si="9"/>
        <v>45282</v>
      </c>
    </row>
    <row r="5831">
      <c r="A5831" s="1" t="s">
        <v>5868</v>
      </c>
      <c r="B5831" s="1" t="s">
        <v>22</v>
      </c>
      <c r="C5831" s="1">
        <v>2.0</v>
      </c>
      <c r="D5831" s="1">
        <v>2.0</v>
      </c>
      <c r="E5831" s="1">
        <v>4.0</v>
      </c>
      <c r="H5831" s="2">
        <v>44993.0</v>
      </c>
      <c r="J5831" s="3">
        <f t="shared" si="2"/>
        <v>2</v>
      </c>
      <c r="K5831" s="4">
        <f t="shared" si="3"/>
        <v>2</v>
      </c>
      <c r="L5831" s="4">
        <f t="shared" si="4"/>
        <v>4</v>
      </c>
      <c r="S5831" s="1" t="s">
        <v>5868</v>
      </c>
      <c r="T5831" s="4" t="str">
        <f t="shared" si="5"/>
        <v>Coffee</v>
      </c>
      <c r="U5831" s="4" t="str">
        <f t="shared" si="6"/>
        <v>UNKNOWN</v>
      </c>
      <c r="V5831" s="4" t="str">
        <f t="shared" si="7"/>
        <v>UNKNOWN</v>
      </c>
      <c r="W5831" s="4">
        <f t="shared" ref="W5831:Y5831" si="5838">IF(OR(J5831 = "ERROR", J5831 = ""), "UNKNOWN", J5831)</f>
        <v>2</v>
      </c>
      <c r="X5831" s="4">
        <f t="shared" si="5838"/>
        <v>2</v>
      </c>
      <c r="Y5831" s="4">
        <f t="shared" si="5838"/>
        <v>4</v>
      </c>
      <c r="Z5831" s="5">
        <f t="shared" si="9"/>
        <v>44993</v>
      </c>
    </row>
    <row r="5832">
      <c r="A5832" s="1" t="s">
        <v>5869</v>
      </c>
      <c r="B5832" s="1" t="s">
        <v>55</v>
      </c>
      <c r="C5832" s="1" t="s">
        <v>25</v>
      </c>
      <c r="D5832" s="1">
        <v>3.0</v>
      </c>
      <c r="E5832" s="1">
        <v>12.0</v>
      </c>
      <c r="F5832" s="1" t="s">
        <v>23</v>
      </c>
      <c r="H5832" s="6">
        <v>45282.0</v>
      </c>
      <c r="J5832" s="3">
        <f t="shared" si="2"/>
        <v>4</v>
      </c>
      <c r="K5832" s="4">
        <f t="shared" si="3"/>
        <v>3</v>
      </c>
      <c r="L5832" s="4">
        <f t="shared" si="4"/>
        <v>12</v>
      </c>
      <c r="S5832" s="1" t="s">
        <v>5869</v>
      </c>
      <c r="T5832" s="4" t="str">
        <f t="shared" si="5"/>
        <v>Juice</v>
      </c>
      <c r="U5832" s="4" t="str">
        <f t="shared" si="6"/>
        <v>UNKNOWN</v>
      </c>
      <c r="V5832" s="4" t="str">
        <f t="shared" si="7"/>
        <v>Credit Card</v>
      </c>
      <c r="W5832" s="4">
        <f t="shared" ref="W5832:Y5832" si="5839">IF(OR(J5832 = "ERROR", J5832 = ""), "UNKNOWN", J5832)</f>
        <v>4</v>
      </c>
      <c r="X5832" s="4">
        <f t="shared" si="5839"/>
        <v>3</v>
      </c>
      <c r="Y5832" s="4">
        <f t="shared" si="5839"/>
        <v>12</v>
      </c>
      <c r="Z5832" s="7">
        <f t="shared" si="9"/>
        <v>45282</v>
      </c>
    </row>
    <row r="5833">
      <c r="A5833" s="1" t="s">
        <v>5870</v>
      </c>
      <c r="B5833" s="1" t="s">
        <v>36</v>
      </c>
      <c r="C5833" s="1">
        <v>5.0</v>
      </c>
      <c r="D5833" s="1">
        <v>5.0</v>
      </c>
      <c r="E5833" s="1">
        <v>25.0</v>
      </c>
      <c r="H5833" s="2">
        <v>45176.0</v>
      </c>
      <c r="J5833" s="3">
        <f t="shared" si="2"/>
        <v>5</v>
      </c>
      <c r="K5833" s="4">
        <f t="shared" si="3"/>
        <v>5</v>
      </c>
      <c r="L5833" s="4">
        <f t="shared" si="4"/>
        <v>25</v>
      </c>
      <c r="S5833" s="1" t="s">
        <v>5870</v>
      </c>
      <c r="T5833" s="4" t="str">
        <f t="shared" si="5"/>
        <v>Salad</v>
      </c>
      <c r="U5833" s="4" t="str">
        <f t="shared" si="6"/>
        <v>UNKNOWN</v>
      </c>
      <c r="V5833" s="4" t="str">
        <f t="shared" si="7"/>
        <v>UNKNOWN</v>
      </c>
      <c r="W5833" s="4">
        <f t="shared" ref="W5833:Y5833" si="5840">IF(OR(J5833 = "ERROR", J5833 = ""), "UNKNOWN", J5833)</f>
        <v>5</v>
      </c>
      <c r="X5833" s="4">
        <f t="shared" si="5840"/>
        <v>5</v>
      </c>
      <c r="Y5833" s="4">
        <f t="shared" si="5840"/>
        <v>25</v>
      </c>
      <c r="Z5833" s="5">
        <f t="shared" si="9"/>
        <v>45176</v>
      </c>
    </row>
    <row r="5834">
      <c r="A5834" s="1" t="s">
        <v>5871</v>
      </c>
      <c r="B5834" s="1" t="s">
        <v>32</v>
      </c>
      <c r="C5834" s="1">
        <v>2.0</v>
      </c>
      <c r="D5834" s="1">
        <v>1.0</v>
      </c>
      <c r="E5834" s="1">
        <v>2.0</v>
      </c>
      <c r="F5834" s="1" t="s">
        <v>39</v>
      </c>
      <c r="G5834" s="1" t="s">
        <v>25</v>
      </c>
      <c r="H5834" s="2">
        <v>45138.0</v>
      </c>
      <c r="J5834" s="3">
        <f t="shared" si="2"/>
        <v>2</v>
      </c>
      <c r="K5834" s="4">
        <f t="shared" si="3"/>
        <v>1</v>
      </c>
      <c r="L5834" s="4">
        <f t="shared" si="4"/>
        <v>2</v>
      </c>
      <c r="S5834" s="1" t="s">
        <v>5871</v>
      </c>
      <c r="T5834" s="4" t="str">
        <f t="shared" si="5"/>
        <v>Cookie</v>
      </c>
      <c r="U5834" s="4" t="str">
        <f t="shared" si="6"/>
        <v>UNKNOWN</v>
      </c>
      <c r="V5834" s="4" t="str">
        <f t="shared" si="7"/>
        <v>Digital Wallet</v>
      </c>
      <c r="W5834" s="4">
        <f t="shared" ref="W5834:Y5834" si="5841">IF(OR(J5834 = "ERROR", J5834 = ""), "UNKNOWN", J5834)</f>
        <v>2</v>
      </c>
      <c r="X5834" s="4">
        <f t="shared" si="5841"/>
        <v>1</v>
      </c>
      <c r="Y5834" s="4">
        <f t="shared" si="5841"/>
        <v>2</v>
      </c>
      <c r="Z5834" s="5">
        <f t="shared" si="9"/>
        <v>45138</v>
      </c>
    </row>
    <row r="5835">
      <c r="A5835" s="1" t="s">
        <v>5872</v>
      </c>
      <c r="B5835" s="1" t="s">
        <v>55</v>
      </c>
      <c r="C5835" s="1">
        <v>3.0</v>
      </c>
      <c r="D5835" s="1">
        <v>3.0</v>
      </c>
      <c r="E5835" s="1" t="s">
        <v>30</v>
      </c>
      <c r="G5835" s="1" t="s">
        <v>29</v>
      </c>
      <c r="H5835" s="6">
        <v>45253.0</v>
      </c>
      <c r="J5835" s="3">
        <f t="shared" si="2"/>
        <v>3</v>
      </c>
      <c r="K5835" s="4">
        <f t="shared" si="3"/>
        <v>3</v>
      </c>
      <c r="L5835" s="4">
        <f t="shared" si="4"/>
        <v>9</v>
      </c>
      <c r="S5835" s="1" t="s">
        <v>5872</v>
      </c>
      <c r="T5835" s="4" t="str">
        <f t="shared" si="5"/>
        <v>Juice</v>
      </c>
      <c r="U5835" s="4" t="str">
        <f t="shared" si="6"/>
        <v>In-store</v>
      </c>
      <c r="V5835" s="4" t="str">
        <f t="shared" si="7"/>
        <v>UNKNOWN</v>
      </c>
      <c r="W5835" s="4">
        <f t="shared" ref="W5835:Y5835" si="5842">IF(OR(J5835 = "ERROR", J5835 = ""), "UNKNOWN", J5835)</f>
        <v>3</v>
      </c>
      <c r="X5835" s="4">
        <f t="shared" si="5842"/>
        <v>3</v>
      </c>
      <c r="Y5835" s="4">
        <f t="shared" si="5842"/>
        <v>9</v>
      </c>
      <c r="Z5835" s="7">
        <f t="shared" si="9"/>
        <v>45253</v>
      </c>
    </row>
    <row r="5836">
      <c r="A5836" s="1" t="s">
        <v>5873</v>
      </c>
      <c r="B5836" s="1" t="s">
        <v>32</v>
      </c>
      <c r="C5836" s="1">
        <v>5.0</v>
      </c>
      <c r="D5836" s="1">
        <v>1.0</v>
      </c>
      <c r="E5836" s="1">
        <v>5.0</v>
      </c>
      <c r="F5836" s="1" t="s">
        <v>28</v>
      </c>
      <c r="G5836" s="1" t="s">
        <v>24</v>
      </c>
      <c r="H5836" s="2">
        <v>44999.0</v>
      </c>
      <c r="J5836" s="3">
        <f t="shared" si="2"/>
        <v>5</v>
      </c>
      <c r="K5836" s="4">
        <f t="shared" si="3"/>
        <v>1</v>
      </c>
      <c r="L5836" s="4">
        <f t="shared" si="4"/>
        <v>5</v>
      </c>
      <c r="S5836" s="1" t="s">
        <v>5873</v>
      </c>
      <c r="T5836" s="4" t="str">
        <f t="shared" si="5"/>
        <v>Cookie</v>
      </c>
      <c r="U5836" s="4" t="str">
        <f t="shared" si="6"/>
        <v>Takeaway</v>
      </c>
      <c r="V5836" s="4" t="str">
        <f t="shared" si="7"/>
        <v>Cash</v>
      </c>
      <c r="W5836" s="4">
        <f t="shared" ref="W5836:Y5836" si="5843">IF(OR(J5836 = "ERROR", J5836 = ""), "UNKNOWN", J5836)</f>
        <v>5</v>
      </c>
      <c r="X5836" s="4">
        <f t="shared" si="5843"/>
        <v>1</v>
      </c>
      <c r="Y5836" s="4">
        <f t="shared" si="5843"/>
        <v>5</v>
      </c>
      <c r="Z5836" s="5">
        <f t="shared" si="9"/>
        <v>44999</v>
      </c>
    </row>
    <row r="5837">
      <c r="A5837" s="1" t="s">
        <v>5874</v>
      </c>
      <c r="B5837" s="1" t="s">
        <v>36</v>
      </c>
      <c r="C5837" s="1">
        <v>5.0</v>
      </c>
      <c r="D5837" s="1">
        <v>5.0</v>
      </c>
      <c r="E5837" s="1">
        <v>25.0</v>
      </c>
      <c r="F5837" s="1" t="s">
        <v>28</v>
      </c>
      <c r="G5837" s="1" t="s">
        <v>29</v>
      </c>
      <c r="H5837" s="2">
        <v>45152.0</v>
      </c>
      <c r="J5837" s="3">
        <f t="shared" si="2"/>
        <v>5</v>
      </c>
      <c r="K5837" s="4">
        <f t="shared" si="3"/>
        <v>5</v>
      </c>
      <c r="L5837" s="4">
        <f t="shared" si="4"/>
        <v>25</v>
      </c>
      <c r="S5837" s="1" t="s">
        <v>5874</v>
      </c>
      <c r="T5837" s="4" t="str">
        <f t="shared" si="5"/>
        <v>Salad</v>
      </c>
      <c r="U5837" s="4" t="str">
        <f t="shared" si="6"/>
        <v>In-store</v>
      </c>
      <c r="V5837" s="4" t="str">
        <f t="shared" si="7"/>
        <v>Cash</v>
      </c>
      <c r="W5837" s="4">
        <f t="shared" ref="W5837:Y5837" si="5844">IF(OR(J5837 = "ERROR", J5837 = ""), "UNKNOWN", J5837)</f>
        <v>5</v>
      </c>
      <c r="X5837" s="4">
        <f t="shared" si="5844"/>
        <v>5</v>
      </c>
      <c r="Y5837" s="4">
        <f t="shared" si="5844"/>
        <v>25</v>
      </c>
      <c r="Z5837" s="5">
        <f t="shared" si="9"/>
        <v>45152</v>
      </c>
    </row>
    <row r="5838">
      <c r="A5838" s="1" t="s">
        <v>5875</v>
      </c>
      <c r="B5838" s="1" t="s">
        <v>22</v>
      </c>
      <c r="C5838" s="1">
        <v>3.0</v>
      </c>
      <c r="D5838" s="1">
        <v>2.0</v>
      </c>
      <c r="E5838" s="1">
        <v>6.0</v>
      </c>
      <c r="F5838" s="1" t="s">
        <v>39</v>
      </c>
      <c r="G5838" s="1" t="s">
        <v>24</v>
      </c>
      <c r="H5838" s="2">
        <v>45152.0</v>
      </c>
      <c r="J5838" s="3">
        <f t="shared" si="2"/>
        <v>3</v>
      </c>
      <c r="K5838" s="4">
        <f t="shared" si="3"/>
        <v>2</v>
      </c>
      <c r="L5838" s="4">
        <f t="shared" si="4"/>
        <v>6</v>
      </c>
      <c r="S5838" s="1" t="s">
        <v>5875</v>
      </c>
      <c r="T5838" s="4" t="str">
        <f t="shared" si="5"/>
        <v>Coffee</v>
      </c>
      <c r="U5838" s="4" t="str">
        <f t="shared" si="6"/>
        <v>Takeaway</v>
      </c>
      <c r="V5838" s="4" t="str">
        <f t="shared" si="7"/>
        <v>Digital Wallet</v>
      </c>
      <c r="W5838" s="4">
        <f t="shared" ref="W5838:Y5838" si="5845">IF(OR(J5838 = "ERROR", J5838 = ""), "UNKNOWN", J5838)</f>
        <v>3</v>
      </c>
      <c r="X5838" s="4">
        <f t="shared" si="5845"/>
        <v>2</v>
      </c>
      <c r="Y5838" s="4">
        <f t="shared" si="5845"/>
        <v>6</v>
      </c>
      <c r="Z5838" s="5">
        <f t="shared" si="9"/>
        <v>45152</v>
      </c>
    </row>
    <row r="5839">
      <c r="A5839" s="1" t="s">
        <v>5876</v>
      </c>
      <c r="B5839" s="1" t="s">
        <v>41</v>
      </c>
      <c r="C5839" s="1">
        <v>1.0</v>
      </c>
      <c r="D5839" s="1">
        <v>4.0</v>
      </c>
      <c r="E5839" s="1">
        <v>4.0</v>
      </c>
      <c r="F5839" s="1" t="s">
        <v>23</v>
      </c>
      <c r="G5839" s="1" t="s">
        <v>24</v>
      </c>
      <c r="H5839" s="2">
        <v>45089.0</v>
      </c>
      <c r="J5839" s="3">
        <f t="shared" si="2"/>
        <v>1</v>
      </c>
      <c r="K5839" s="4">
        <f t="shared" si="3"/>
        <v>4</v>
      </c>
      <c r="L5839" s="4">
        <f t="shared" si="4"/>
        <v>4</v>
      </c>
      <c r="S5839" s="1" t="s">
        <v>5876</v>
      </c>
      <c r="T5839" s="4" t="str">
        <f t="shared" si="5"/>
        <v>Smoothie</v>
      </c>
      <c r="U5839" s="4" t="str">
        <f t="shared" si="6"/>
        <v>Takeaway</v>
      </c>
      <c r="V5839" s="4" t="str">
        <f t="shared" si="7"/>
        <v>Credit Card</v>
      </c>
      <c r="W5839" s="4">
        <f t="shared" ref="W5839:Y5839" si="5846">IF(OR(J5839 = "ERROR", J5839 = ""), "UNKNOWN", J5839)</f>
        <v>1</v>
      </c>
      <c r="X5839" s="4">
        <f t="shared" si="5846"/>
        <v>4</v>
      </c>
      <c r="Y5839" s="4">
        <f t="shared" si="5846"/>
        <v>4</v>
      </c>
      <c r="Z5839" s="5">
        <f t="shared" si="9"/>
        <v>45089</v>
      </c>
    </row>
    <row r="5840">
      <c r="A5840" s="1" t="s">
        <v>5877</v>
      </c>
      <c r="B5840" s="1" t="s">
        <v>81</v>
      </c>
      <c r="C5840" s="1">
        <v>4.0</v>
      </c>
      <c r="D5840" s="1">
        <v>1.5</v>
      </c>
      <c r="E5840" s="1">
        <v>6.0</v>
      </c>
      <c r="F5840" s="1" t="s">
        <v>39</v>
      </c>
      <c r="G5840" s="1" t="s">
        <v>24</v>
      </c>
      <c r="H5840" s="2">
        <v>45118.0</v>
      </c>
      <c r="J5840" s="3">
        <f t="shared" si="2"/>
        <v>4</v>
      </c>
      <c r="K5840" s="4">
        <f t="shared" si="3"/>
        <v>1.5</v>
      </c>
      <c r="L5840" s="4">
        <f t="shared" si="4"/>
        <v>6</v>
      </c>
      <c r="S5840" s="1" t="s">
        <v>5877</v>
      </c>
      <c r="T5840" s="4" t="str">
        <f t="shared" si="5"/>
        <v>Tea</v>
      </c>
      <c r="U5840" s="4" t="str">
        <f t="shared" si="6"/>
        <v>Takeaway</v>
      </c>
      <c r="V5840" s="4" t="str">
        <f t="shared" si="7"/>
        <v>Digital Wallet</v>
      </c>
      <c r="W5840" s="4">
        <f t="shared" ref="W5840:Y5840" si="5847">IF(OR(J5840 = "ERROR", J5840 = ""), "UNKNOWN", J5840)</f>
        <v>4</v>
      </c>
      <c r="X5840" s="4">
        <f t="shared" si="5847"/>
        <v>1.5</v>
      </c>
      <c r="Y5840" s="4">
        <f t="shared" si="5847"/>
        <v>6</v>
      </c>
      <c r="Z5840" s="5">
        <f t="shared" si="9"/>
        <v>45118</v>
      </c>
    </row>
    <row r="5841">
      <c r="A5841" s="1" t="s">
        <v>5878</v>
      </c>
      <c r="B5841" s="1" t="s">
        <v>22</v>
      </c>
      <c r="C5841" s="1">
        <v>1.0</v>
      </c>
      <c r="D5841" s="1">
        <v>2.0</v>
      </c>
      <c r="E5841" s="1">
        <v>2.0</v>
      </c>
      <c r="F5841" s="1" t="s">
        <v>28</v>
      </c>
      <c r="J5841" s="3">
        <f t="shared" si="2"/>
        <v>1</v>
      </c>
      <c r="K5841" s="4">
        <f t="shared" si="3"/>
        <v>2</v>
      </c>
      <c r="L5841" s="4">
        <f t="shared" si="4"/>
        <v>2</v>
      </c>
      <c r="S5841" s="1" t="s">
        <v>5878</v>
      </c>
      <c r="T5841" s="4" t="str">
        <f t="shared" si="5"/>
        <v>Coffee</v>
      </c>
      <c r="U5841" s="4" t="str">
        <f t="shared" si="6"/>
        <v>UNKNOWN</v>
      </c>
      <c r="V5841" s="4" t="str">
        <f t="shared" si="7"/>
        <v>Cash</v>
      </c>
      <c r="W5841" s="4">
        <f t="shared" ref="W5841:Y5841" si="5848">IF(OR(J5841 = "ERROR", J5841 = ""), "UNKNOWN", J5841)</f>
        <v>1</v>
      </c>
      <c r="X5841" s="4">
        <f t="shared" si="5848"/>
        <v>2</v>
      </c>
      <c r="Y5841" s="4">
        <f t="shared" si="5848"/>
        <v>2</v>
      </c>
      <c r="Z5841" s="4" t="str">
        <f t="shared" si="9"/>
        <v>UNKNOWN</v>
      </c>
    </row>
    <row r="5842">
      <c r="A5842" s="1" t="s">
        <v>5879</v>
      </c>
      <c r="B5842" s="1" t="s">
        <v>27</v>
      </c>
      <c r="C5842" s="1">
        <v>4.0</v>
      </c>
      <c r="E5842" s="1">
        <v>12.0</v>
      </c>
      <c r="F5842" s="1" t="s">
        <v>28</v>
      </c>
      <c r="G5842" s="1" t="s">
        <v>24</v>
      </c>
      <c r="H5842" s="2">
        <v>45131.0</v>
      </c>
      <c r="J5842" s="3">
        <f t="shared" si="2"/>
        <v>4</v>
      </c>
      <c r="K5842" s="4">
        <f t="shared" si="3"/>
        <v>3</v>
      </c>
      <c r="L5842" s="4">
        <f t="shared" si="4"/>
        <v>12</v>
      </c>
      <c r="S5842" s="1" t="s">
        <v>5879</v>
      </c>
      <c r="T5842" s="4" t="str">
        <f t="shared" si="5"/>
        <v>Cake</v>
      </c>
      <c r="U5842" s="4" t="str">
        <f t="shared" si="6"/>
        <v>Takeaway</v>
      </c>
      <c r="V5842" s="4" t="str">
        <f t="shared" si="7"/>
        <v>Cash</v>
      </c>
      <c r="W5842" s="4">
        <f t="shared" ref="W5842:Y5842" si="5849">IF(OR(J5842 = "ERROR", J5842 = ""), "UNKNOWN", J5842)</f>
        <v>4</v>
      </c>
      <c r="X5842" s="4">
        <f t="shared" si="5849"/>
        <v>3</v>
      </c>
      <c r="Y5842" s="4">
        <f t="shared" si="5849"/>
        <v>12</v>
      </c>
      <c r="Z5842" s="5">
        <f t="shared" si="9"/>
        <v>45131</v>
      </c>
    </row>
    <row r="5843">
      <c r="A5843" s="1" t="s">
        <v>5880</v>
      </c>
      <c r="B5843" s="1" t="s">
        <v>32</v>
      </c>
      <c r="C5843" s="1" t="s">
        <v>30</v>
      </c>
      <c r="D5843" s="1">
        <v>1.0</v>
      </c>
      <c r="E5843" s="1" t="s">
        <v>25</v>
      </c>
      <c r="F5843" s="1" t="s">
        <v>39</v>
      </c>
      <c r="G5843" s="1" t="s">
        <v>29</v>
      </c>
      <c r="H5843" s="2">
        <v>45112.0</v>
      </c>
      <c r="J5843" s="3" t="str">
        <f t="shared" si="2"/>
        <v>UNKNOWN</v>
      </c>
      <c r="K5843" s="4">
        <f t="shared" si="3"/>
        <v>1</v>
      </c>
      <c r="L5843" s="4" t="str">
        <f t="shared" si="4"/>
        <v>ERROR</v>
      </c>
      <c r="S5843" s="1" t="s">
        <v>5880</v>
      </c>
      <c r="T5843" s="4" t="str">
        <f t="shared" si="5"/>
        <v>Cookie</v>
      </c>
      <c r="U5843" s="4" t="str">
        <f t="shared" si="6"/>
        <v>In-store</v>
      </c>
      <c r="V5843" s="4" t="str">
        <f t="shared" si="7"/>
        <v>Digital Wallet</v>
      </c>
      <c r="W5843" s="4" t="str">
        <f t="shared" ref="W5843:Y5843" si="5850">IF(OR(J5843 = "ERROR", J5843 = ""), "UNKNOWN", J5843)</f>
        <v>UNKNOWN</v>
      </c>
      <c r="X5843" s="4">
        <f t="shared" si="5850"/>
        <v>1</v>
      </c>
      <c r="Y5843" s="4" t="str">
        <f t="shared" si="5850"/>
        <v>UNKNOWN</v>
      </c>
      <c r="Z5843" s="5">
        <f t="shared" si="9"/>
        <v>45112</v>
      </c>
    </row>
    <row r="5844">
      <c r="A5844" s="1" t="s">
        <v>5881</v>
      </c>
      <c r="B5844" s="1" t="s">
        <v>36</v>
      </c>
      <c r="C5844" s="1">
        <v>1.0</v>
      </c>
      <c r="D5844" s="1">
        <v>5.0</v>
      </c>
      <c r="E5844" s="1">
        <v>5.0</v>
      </c>
      <c r="H5844" s="1" t="s">
        <v>30</v>
      </c>
      <c r="J5844" s="3">
        <f t="shared" si="2"/>
        <v>1</v>
      </c>
      <c r="K5844" s="4">
        <f t="shared" si="3"/>
        <v>5</v>
      </c>
      <c r="L5844" s="4">
        <f t="shared" si="4"/>
        <v>5</v>
      </c>
      <c r="S5844" s="1" t="s">
        <v>5881</v>
      </c>
      <c r="T5844" s="4" t="str">
        <f t="shared" si="5"/>
        <v>Salad</v>
      </c>
      <c r="U5844" s="4" t="str">
        <f t="shared" si="6"/>
        <v>UNKNOWN</v>
      </c>
      <c r="V5844" s="4" t="str">
        <f t="shared" si="7"/>
        <v>UNKNOWN</v>
      </c>
      <c r="W5844" s="4">
        <f t="shared" ref="W5844:Y5844" si="5851">IF(OR(J5844 = "ERROR", J5844 = ""), "UNKNOWN", J5844)</f>
        <v>1</v>
      </c>
      <c r="X5844" s="4">
        <f t="shared" si="5851"/>
        <v>5</v>
      </c>
      <c r="Y5844" s="4">
        <f t="shared" si="5851"/>
        <v>5</v>
      </c>
      <c r="Z5844" s="4" t="str">
        <f t="shared" si="9"/>
        <v>UNKNOWN</v>
      </c>
    </row>
    <row r="5845">
      <c r="A5845" s="1" t="s">
        <v>5882</v>
      </c>
      <c r="B5845" s="1" t="s">
        <v>32</v>
      </c>
      <c r="C5845" s="1">
        <v>2.0</v>
      </c>
      <c r="D5845" s="1">
        <v>1.0</v>
      </c>
      <c r="E5845" s="1">
        <v>2.0</v>
      </c>
      <c r="F5845" s="1" t="s">
        <v>39</v>
      </c>
      <c r="G5845" s="1" t="s">
        <v>24</v>
      </c>
      <c r="H5845" s="6">
        <v>45244.0</v>
      </c>
      <c r="J5845" s="3">
        <f t="shared" si="2"/>
        <v>2</v>
      </c>
      <c r="K5845" s="4">
        <f t="shared" si="3"/>
        <v>1</v>
      </c>
      <c r="L5845" s="4">
        <f t="shared" si="4"/>
        <v>2</v>
      </c>
      <c r="S5845" s="1" t="s">
        <v>5882</v>
      </c>
      <c r="T5845" s="4" t="str">
        <f t="shared" si="5"/>
        <v>Cookie</v>
      </c>
      <c r="U5845" s="4" t="str">
        <f t="shared" si="6"/>
        <v>Takeaway</v>
      </c>
      <c r="V5845" s="4" t="str">
        <f t="shared" si="7"/>
        <v>Digital Wallet</v>
      </c>
      <c r="W5845" s="4">
        <f t="shared" ref="W5845:Y5845" si="5852">IF(OR(J5845 = "ERROR", J5845 = ""), "UNKNOWN", J5845)</f>
        <v>2</v>
      </c>
      <c r="X5845" s="4">
        <f t="shared" si="5852"/>
        <v>1</v>
      </c>
      <c r="Y5845" s="4">
        <f t="shared" si="5852"/>
        <v>2</v>
      </c>
      <c r="Z5845" s="7">
        <f t="shared" si="9"/>
        <v>45244</v>
      </c>
    </row>
    <row r="5846">
      <c r="A5846" s="1" t="s">
        <v>5883</v>
      </c>
      <c r="B5846" s="1" t="s">
        <v>44</v>
      </c>
      <c r="C5846" s="1">
        <v>5.0</v>
      </c>
      <c r="D5846" s="1">
        <v>4.0</v>
      </c>
      <c r="E5846" s="1" t="s">
        <v>25</v>
      </c>
      <c r="F5846" s="1" t="s">
        <v>28</v>
      </c>
      <c r="G5846" s="1" t="s">
        <v>29</v>
      </c>
      <c r="H5846" s="6">
        <v>45260.0</v>
      </c>
      <c r="J5846" s="3">
        <f t="shared" si="2"/>
        <v>5</v>
      </c>
      <c r="K5846" s="4">
        <f t="shared" si="3"/>
        <v>4</v>
      </c>
      <c r="L5846" s="4">
        <f t="shared" si="4"/>
        <v>20</v>
      </c>
      <c r="S5846" s="1" t="s">
        <v>5883</v>
      </c>
      <c r="T5846" s="4" t="str">
        <f t="shared" si="5"/>
        <v>Sandwich</v>
      </c>
      <c r="U5846" s="4" t="str">
        <f t="shared" si="6"/>
        <v>In-store</v>
      </c>
      <c r="V5846" s="4" t="str">
        <f t="shared" si="7"/>
        <v>Cash</v>
      </c>
      <c r="W5846" s="4">
        <f t="shared" ref="W5846:Y5846" si="5853">IF(OR(J5846 = "ERROR", J5846 = ""), "UNKNOWN", J5846)</f>
        <v>5</v>
      </c>
      <c r="X5846" s="4">
        <f t="shared" si="5853"/>
        <v>4</v>
      </c>
      <c r="Y5846" s="4">
        <f t="shared" si="5853"/>
        <v>20</v>
      </c>
      <c r="Z5846" s="7">
        <f t="shared" si="9"/>
        <v>45260</v>
      </c>
    </row>
    <row r="5847">
      <c r="A5847" s="1" t="s">
        <v>5884</v>
      </c>
      <c r="B5847" s="1" t="s">
        <v>41</v>
      </c>
      <c r="D5847" s="1" t="s">
        <v>30</v>
      </c>
      <c r="E5847" s="1">
        <v>8.0</v>
      </c>
      <c r="F5847" s="1" t="s">
        <v>30</v>
      </c>
      <c r="G5847" s="1" t="s">
        <v>24</v>
      </c>
      <c r="H5847" s="2">
        <v>45157.0</v>
      </c>
      <c r="J5847" s="3" t="str">
        <f t="shared" si="2"/>
        <v/>
      </c>
      <c r="K5847" s="4" t="str">
        <f t="shared" si="3"/>
        <v>UNKNOWN</v>
      </c>
      <c r="L5847" s="4">
        <f t="shared" si="4"/>
        <v>8</v>
      </c>
      <c r="S5847" s="1" t="s">
        <v>5884</v>
      </c>
      <c r="T5847" s="4" t="str">
        <f t="shared" si="5"/>
        <v>Smoothie</v>
      </c>
      <c r="U5847" s="4" t="str">
        <f t="shared" si="6"/>
        <v>Takeaway</v>
      </c>
      <c r="V5847" s="4" t="str">
        <f t="shared" si="7"/>
        <v>UNKNOWN</v>
      </c>
      <c r="W5847" s="4" t="str">
        <f t="shared" ref="W5847:Y5847" si="5854">IF(OR(J5847 = "ERROR", J5847 = ""), "UNKNOWN", J5847)</f>
        <v>UNKNOWN</v>
      </c>
      <c r="X5847" s="4" t="str">
        <f t="shared" si="5854"/>
        <v>UNKNOWN</v>
      </c>
      <c r="Y5847" s="4">
        <f t="shared" si="5854"/>
        <v>8</v>
      </c>
      <c r="Z5847" s="5">
        <f t="shared" si="9"/>
        <v>45157</v>
      </c>
    </row>
    <row r="5848">
      <c r="A5848" s="1" t="s">
        <v>5885</v>
      </c>
      <c r="B5848" s="1" t="s">
        <v>55</v>
      </c>
      <c r="C5848" s="1">
        <v>1.0</v>
      </c>
      <c r="D5848" s="1">
        <v>3.0</v>
      </c>
      <c r="E5848" s="1">
        <v>3.0</v>
      </c>
      <c r="F5848" s="1" t="s">
        <v>28</v>
      </c>
      <c r="G5848" s="1" t="s">
        <v>29</v>
      </c>
      <c r="H5848" s="2">
        <v>44999.0</v>
      </c>
      <c r="J5848" s="3">
        <f t="shared" si="2"/>
        <v>1</v>
      </c>
      <c r="K5848" s="4">
        <f t="shared" si="3"/>
        <v>3</v>
      </c>
      <c r="L5848" s="4">
        <f t="shared" si="4"/>
        <v>3</v>
      </c>
      <c r="S5848" s="1" t="s">
        <v>5885</v>
      </c>
      <c r="T5848" s="4" t="str">
        <f t="shared" si="5"/>
        <v>Juice</v>
      </c>
      <c r="U5848" s="4" t="str">
        <f t="shared" si="6"/>
        <v>In-store</v>
      </c>
      <c r="V5848" s="4" t="str">
        <f t="shared" si="7"/>
        <v>Cash</v>
      </c>
      <c r="W5848" s="4">
        <f t="shared" ref="W5848:Y5848" si="5855">IF(OR(J5848 = "ERROR", J5848 = ""), "UNKNOWN", J5848)</f>
        <v>1</v>
      </c>
      <c r="X5848" s="4">
        <f t="shared" si="5855"/>
        <v>3</v>
      </c>
      <c r="Y5848" s="4">
        <f t="shared" si="5855"/>
        <v>3</v>
      </c>
      <c r="Z5848" s="5">
        <f t="shared" si="9"/>
        <v>44999</v>
      </c>
    </row>
    <row r="5849">
      <c r="A5849" s="1" t="s">
        <v>5886</v>
      </c>
      <c r="B5849" s="1" t="s">
        <v>55</v>
      </c>
      <c r="C5849" s="1">
        <v>3.0</v>
      </c>
      <c r="D5849" s="1">
        <v>3.0</v>
      </c>
      <c r="E5849" s="1">
        <v>9.0</v>
      </c>
      <c r="F5849" s="1" t="s">
        <v>28</v>
      </c>
      <c r="G5849" s="1" t="s">
        <v>24</v>
      </c>
      <c r="H5849" s="2">
        <v>45201.0</v>
      </c>
      <c r="J5849" s="3">
        <f t="shared" si="2"/>
        <v>3</v>
      </c>
      <c r="K5849" s="4">
        <f t="shared" si="3"/>
        <v>3</v>
      </c>
      <c r="L5849" s="4">
        <f t="shared" si="4"/>
        <v>9</v>
      </c>
      <c r="S5849" s="1" t="s">
        <v>5886</v>
      </c>
      <c r="T5849" s="4" t="str">
        <f t="shared" si="5"/>
        <v>Juice</v>
      </c>
      <c r="U5849" s="4" t="str">
        <f t="shared" si="6"/>
        <v>Takeaway</v>
      </c>
      <c r="V5849" s="4" t="str">
        <f t="shared" si="7"/>
        <v>Cash</v>
      </c>
      <c r="W5849" s="4">
        <f t="shared" ref="W5849:Y5849" si="5856">IF(OR(J5849 = "ERROR", J5849 = ""), "UNKNOWN", J5849)</f>
        <v>3</v>
      </c>
      <c r="X5849" s="4">
        <f t="shared" si="5856"/>
        <v>3</v>
      </c>
      <c r="Y5849" s="4">
        <f t="shared" si="5856"/>
        <v>9</v>
      </c>
      <c r="Z5849" s="5">
        <f t="shared" si="9"/>
        <v>45201</v>
      </c>
    </row>
    <row r="5850">
      <c r="A5850" s="1" t="s">
        <v>5887</v>
      </c>
      <c r="B5850" s="1" t="s">
        <v>44</v>
      </c>
      <c r="C5850" s="1">
        <v>4.0</v>
      </c>
      <c r="D5850" s="1">
        <v>4.0</v>
      </c>
      <c r="E5850" s="1">
        <v>16.0</v>
      </c>
      <c r="H5850" s="2">
        <v>45166.0</v>
      </c>
      <c r="J5850" s="3">
        <f t="shared" si="2"/>
        <v>4</v>
      </c>
      <c r="K5850" s="4">
        <f t="shared" si="3"/>
        <v>4</v>
      </c>
      <c r="L5850" s="4">
        <f t="shared" si="4"/>
        <v>16</v>
      </c>
      <c r="S5850" s="1" t="s">
        <v>5887</v>
      </c>
      <c r="T5850" s="4" t="str">
        <f t="shared" si="5"/>
        <v>Sandwich</v>
      </c>
      <c r="U5850" s="4" t="str">
        <f t="shared" si="6"/>
        <v>UNKNOWN</v>
      </c>
      <c r="V5850" s="4" t="str">
        <f t="shared" si="7"/>
        <v>UNKNOWN</v>
      </c>
      <c r="W5850" s="4">
        <f t="shared" ref="W5850:Y5850" si="5857">IF(OR(J5850 = "ERROR", J5850 = ""), "UNKNOWN", J5850)</f>
        <v>4</v>
      </c>
      <c r="X5850" s="4">
        <f t="shared" si="5857"/>
        <v>4</v>
      </c>
      <c r="Y5850" s="4">
        <f t="shared" si="5857"/>
        <v>16</v>
      </c>
      <c r="Z5850" s="5">
        <f t="shared" si="9"/>
        <v>45166</v>
      </c>
    </row>
    <row r="5851">
      <c r="A5851" s="1" t="s">
        <v>5888</v>
      </c>
      <c r="B5851" s="1" t="s">
        <v>25</v>
      </c>
      <c r="C5851" s="1">
        <v>5.0</v>
      </c>
      <c r="D5851" s="1">
        <v>1.5</v>
      </c>
      <c r="E5851" s="1">
        <v>7.5</v>
      </c>
      <c r="F5851" s="1" t="s">
        <v>39</v>
      </c>
      <c r="G5851" s="1" t="s">
        <v>30</v>
      </c>
      <c r="H5851" s="2">
        <v>45171.0</v>
      </c>
      <c r="J5851" s="3">
        <f t="shared" si="2"/>
        <v>5</v>
      </c>
      <c r="K5851" s="4">
        <f t="shared" si="3"/>
        <v>1.5</v>
      </c>
      <c r="L5851" s="4">
        <f t="shared" si="4"/>
        <v>7.5</v>
      </c>
      <c r="S5851" s="1" t="s">
        <v>5888</v>
      </c>
      <c r="T5851" s="4" t="str">
        <f t="shared" si="5"/>
        <v>UNKNOWN</v>
      </c>
      <c r="U5851" s="4" t="str">
        <f t="shared" si="6"/>
        <v>UNKNOWN</v>
      </c>
      <c r="V5851" s="4" t="str">
        <f t="shared" si="7"/>
        <v>Digital Wallet</v>
      </c>
      <c r="W5851" s="4">
        <f t="shared" ref="W5851:Y5851" si="5858">IF(OR(J5851 = "ERROR", J5851 = ""), "UNKNOWN", J5851)</f>
        <v>5</v>
      </c>
      <c r="X5851" s="4">
        <f t="shared" si="5858"/>
        <v>1.5</v>
      </c>
      <c r="Y5851" s="4">
        <f t="shared" si="5858"/>
        <v>7.5</v>
      </c>
      <c r="Z5851" s="5">
        <f t="shared" si="9"/>
        <v>45171</v>
      </c>
    </row>
    <row r="5852">
      <c r="A5852" s="1" t="s">
        <v>5889</v>
      </c>
      <c r="B5852" s="1" t="s">
        <v>55</v>
      </c>
      <c r="C5852" s="1" t="s">
        <v>30</v>
      </c>
      <c r="D5852" s="1">
        <v>3.0</v>
      </c>
      <c r="E5852" s="1">
        <v>6.0</v>
      </c>
      <c r="F5852" s="1" t="s">
        <v>23</v>
      </c>
      <c r="G5852" s="1" t="s">
        <v>29</v>
      </c>
      <c r="H5852" s="6">
        <v>45245.0</v>
      </c>
      <c r="J5852" s="3">
        <f t="shared" si="2"/>
        <v>2</v>
      </c>
      <c r="K5852" s="4">
        <f t="shared" si="3"/>
        <v>3</v>
      </c>
      <c r="L5852" s="4">
        <f t="shared" si="4"/>
        <v>6</v>
      </c>
      <c r="S5852" s="1" t="s">
        <v>5889</v>
      </c>
      <c r="T5852" s="4" t="str">
        <f t="shared" si="5"/>
        <v>Juice</v>
      </c>
      <c r="U5852" s="4" t="str">
        <f t="shared" si="6"/>
        <v>In-store</v>
      </c>
      <c r="V5852" s="4" t="str">
        <f t="shared" si="7"/>
        <v>Credit Card</v>
      </c>
      <c r="W5852" s="4">
        <f t="shared" ref="W5852:Y5852" si="5859">IF(OR(J5852 = "ERROR", J5852 = ""), "UNKNOWN", J5852)</f>
        <v>2</v>
      </c>
      <c r="X5852" s="4">
        <f t="shared" si="5859"/>
        <v>3</v>
      </c>
      <c r="Y5852" s="4">
        <f t="shared" si="5859"/>
        <v>6</v>
      </c>
      <c r="Z5852" s="7">
        <f t="shared" si="9"/>
        <v>45245</v>
      </c>
    </row>
    <row r="5853">
      <c r="A5853" s="1" t="s">
        <v>5890</v>
      </c>
      <c r="C5853" s="1">
        <v>1.0</v>
      </c>
      <c r="D5853" s="1">
        <v>3.0</v>
      </c>
      <c r="E5853" s="1">
        <v>3.0</v>
      </c>
      <c r="J5853" s="3">
        <f t="shared" si="2"/>
        <v>1</v>
      </c>
      <c r="K5853" s="4">
        <f t="shared" si="3"/>
        <v>3</v>
      </c>
      <c r="L5853" s="4">
        <f t="shared" si="4"/>
        <v>3</v>
      </c>
      <c r="S5853" s="1" t="s">
        <v>5890</v>
      </c>
      <c r="T5853" s="4" t="str">
        <f t="shared" si="5"/>
        <v>UNKNOWN</v>
      </c>
      <c r="U5853" s="4" t="str">
        <f t="shared" si="6"/>
        <v>UNKNOWN</v>
      </c>
      <c r="V5853" s="4" t="str">
        <f t="shared" si="7"/>
        <v>UNKNOWN</v>
      </c>
      <c r="W5853" s="4">
        <f t="shared" ref="W5853:Y5853" si="5860">IF(OR(J5853 = "ERROR", J5853 = ""), "UNKNOWN", J5853)</f>
        <v>1</v>
      </c>
      <c r="X5853" s="4">
        <f t="shared" si="5860"/>
        <v>3</v>
      </c>
      <c r="Y5853" s="4">
        <f t="shared" si="5860"/>
        <v>3</v>
      </c>
      <c r="Z5853" s="4" t="str">
        <f t="shared" si="9"/>
        <v>UNKNOWN</v>
      </c>
    </row>
    <row r="5854">
      <c r="A5854" s="1" t="s">
        <v>5891</v>
      </c>
      <c r="B5854" s="1" t="s">
        <v>41</v>
      </c>
      <c r="C5854" s="1">
        <v>4.0</v>
      </c>
      <c r="D5854" s="1">
        <v>4.0</v>
      </c>
      <c r="E5854" s="1">
        <v>16.0</v>
      </c>
      <c r="F5854" s="1" t="s">
        <v>28</v>
      </c>
      <c r="H5854" s="2">
        <v>45016.0</v>
      </c>
      <c r="J5854" s="3">
        <f t="shared" si="2"/>
        <v>4</v>
      </c>
      <c r="K5854" s="4">
        <f t="shared" si="3"/>
        <v>4</v>
      </c>
      <c r="L5854" s="4">
        <f t="shared" si="4"/>
        <v>16</v>
      </c>
      <c r="S5854" s="1" t="s">
        <v>5891</v>
      </c>
      <c r="T5854" s="4" t="str">
        <f t="shared" si="5"/>
        <v>Smoothie</v>
      </c>
      <c r="U5854" s="4" t="str">
        <f t="shared" si="6"/>
        <v>UNKNOWN</v>
      </c>
      <c r="V5854" s="4" t="str">
        <f t="shared" si="7"/>
        <v>Cash</v>
      </c>
      <c r="W5854" s="4">
        <f t="shared" ref="W5854:Y5854" si="5861">IF(OR(J5854 = "ERROR", J5854 = ""), "UNKNOWN", J5854)</f>
        <v>4</v>
      </c>
      <c r="X5854" s="4">
        <f t="shared" si="5861"/>
        <v>4</v>
      </c>
      <c r="Y5854" s="4">
        <f t="shared" si="5861"/>
        <v>16</v>
      </c>
      <c r="Z5854" s="5">
        <f t="shared" si="9"/>
        <v>45016</v>
      </c>
    </row>
    <row r="5855">
      <c r="A5855" s="1" t="s">
        <v>5892</v>
      </c>
      <c r="B5855" s="1" t="s">
        <v>55</v>
      </c>
      <c r="C5855" s="1">
        <v>1.0</v>
      </c>
      <c r="D5855" s="1">
        <v>3.0</v>
      </c>
      <c r="E5855" s="1">
        <v>3.0</v>
      </c>
      <c r="F5855" s="1" t="s">
        <v>39</v>
      </c>
      <c r="H5855" s="2">
        <v>45011.0</v>
      </c>
      <c r="J5855" s="3">
        <f t="shared" si="2"/>
        <v>1</v>
      </c>
      <c r="K5855" s="4">
        <f t="shared" si="3"/>
        <v>3</v>
      </c>
      <c r="L5855" s="4">
        <f t="shared" si="4"/>
        <v>3</v>
      </c>
      <c r="S5855" s="1" t="s">
        <v>5892</v>
      </c>
      <c r="T5855" s="4" t="str">
        <f t="shared" si="5"/>
        <v>Juice</v>
      </c>
      <c r="U5855" s="4" t="str">
        <f t="shared" si="6"/>
        <v>UNKNOWN</v>
      </c>
      <c r="V5855" s="4" t="str">
        <f t="shared" si="7"/>
        <v>Digital Wallet</v>
      </c>
      <c r="W5855" s="4">
        <f t="shared" ref="W5855:Y5855" si="5862">IF(OR(J5855 = "ERROR", J5855 = ""), "UNKNOWN", J5855)</f>
        <v>1</v>
      </c>
      <c r="X5855" s="4">
        <f t="shared" si="5862"/>
        <v>3</v>
      </c>
      <c r="Y5855" s="4">
        <f t="shared" si="5862"/>
        <v>3</v>
      </c>
      <c r="Z5855" s="5">
        <f t="shared" si="9"/>
        <v>45011</v>
      </c>
    </row>
    <row r="5856">
      <c r="A5856" s="1" t="s">
        <v>5893</v>
      </c>
      <c r="B5856" s="1" t="s">
        <v>55</v>
      </c>
      <c r="C5856" s="1">
        <v>5.0</v>
      </c>
      <c r="D5856" s="1">
        <v>3.0</v>
      </c>
      <c r="E5856" s="1">
        <v>15.0</v>
      </c>
      <c r="G5856" s="1" t="s">
        <v>29</v>
      </c>
      <c r="H5856" s="6">
        <v>45256.0</v>
      </c>
      <c r="J5856" s="3">
        <f t="shared" si="2"/>
        <v>5</v>
      </c>
      <c r="K5856" s="4">
        <f t="shared" si="3"/>
        <v>3</v>
      </c>
      <c r="L5856" s="4">
        <f t="shared" si="4"/>
        <v>15</v>
      </c>
      <c r="S5856" s="1" t="s">
        <v>5893</v>
      </c>
      <c r="T5856" s="4" t="str">
        <f t="shared" si="5"/>
        <v>Juice</v>
      </c>
      <c r="U5856" s="4" t="str">
        <f t="shared" si="6"/>
        <v>In-store</v>
      </c>
      <c r="V5856" s="4" t="str">
        <f t="shared" si="7"/>
        <v>UNKNOWN</v>
      </c>
      <c r="W5856" s="4">
        <f t="shared" ref="W5856:Y5856" si="5863">IF(OR(J5856 = "ERROR", J5856 = ""), "UNKNOWN", J5856)</f>
        <v>5</v>
      </c>
      <c r="X5856" s="4">
        <f t="shared" si="5863"/>
        <v>3</v>
      </c>
      <c r="Y5856" s="4">
        <f t="shared" si="5863"/>
        <v>15</v>
      </c>
      <c r="Z5856" s="7">
        <f t="shared" si="9"/>
        <v>45256</v>
      </c>
    </row>
    <row r="5857">
      <c r="A5857" s="1" t="s">
        <v>5894</v>
      </c>
      <c r="B5857" s="1" t="s">
        <v>27</v>
      </c>
      <c r="C5857" s="1">
        <v>3.0</v>
      </c>
      <c r="D5857" s="1">
        <v>3.0</v>
      </c>
      <c r="E5857" s="1">
        <v>9.0</v>
      </c>
      <c r="F5857" s="1" t="s">
        <v>39</v>
      </c>
      <c r="G5857" s="1" t="s">
        <v>29</v>
      </c>
      <c r="H5857" s="2">
        <v>44946.0</v>
      </c>
      <c r="J5857" s="3">
        <f t="shared" si="2"/>
        <v>3</v>
      </c>
      <c r="K5857" s="4">
        <f t="shared" si="3"/>
        <v>3</v>
      </c>
      <c r="L5857" s="4">
        <f t="shared" si="4"/>
        <v>9</v>
      </c>
      <c r="S5857" s="1" t="s">
        <v>5894</v>
      </c>
      <c r="T5857" s="4" t="str">
        <f t="shared" si="5"/>
        <v>Cake</v>
      </c>
      <c r="U5857" s="4" t="str">
        <f t="shared" si="6"/>
        <v>In-store</v>
      </c>
      <c r="V5857" s="4" t="str">
        <f t="shared" si="7"/>
        <v>Digital Wallet</v>
      </c>
      <c r="W5857" s="4">
        <f t="shared" ref="W5857:Y5857" si="5864">IF(OR(J5857 = "ERROR", J5857 = ""), "UNKNOWN", J5857)</f>
        <v>3</v>
      </c>
      <c r="X5857" s="4">
        <f t="shared" si="5864"/>
        <v>3</v>
      </c>
      <c r="Y5857" s="4">
        <f t="shared" si="5864"/>
        <v>9</v>
      </c>
      <c r="Z5857" s="5">
        <f t="shared" si="9"/>
        <v>44946</v>
      </c>
    </row>
    <row r="5858">
      <c r="A5858" s="1" t="s">
        <v>5895</v>
      </c>
      <c r="B5858" s="1" t="s">
        <v>32</v>
      </c>
      <c r="C5858" s="1">
        <v>4.0</v>
      </c>
      <c r="D5858" s="1">
        <v>1.0</v>
      </c>
      <c r="E5858" s="1">
        <v>4.0</v>
      </c>
      <c r="F5858" s="1" t="s">
        <v>23</v>
      </c>
      <c r="G5858" s="1" t="s">
        <v>29</v>
      </c>
      <c r="H5858" s="2">
        <v>45130.0</v>
      </c>
      <c r="J5858" s="3">
        <f t="shared" si="2"/>
        <v>4</v>
      </c>
      <c r="K5858" s="4">
        <f t="shared" si="3"/>
        <v>1</v>
      </c>
      <c r="L5858" s="4">
        <f t="shared" si="4"/>
        <v>4</v>
      </c>
      <c r="S5858" s="1" t="s">
        <v>5895</v>
      </c>
      <c r="T5858" s="4" t="str">
        <f t="shared" si="5"/>
        <v>Cookie</v>
      </c>
      <c r="U5858" s="4" t="str">
        <f t="shared" si="6"/>
        <v>In-store</v>
      </c>
      <c r="V5858" s="4" t="str">
        <f t="shared" si="7"/>
        <v>Credit Card</v>
      </c>
      <c r="W5858" s="4">
        <f t="shared" ref="W5858:Y5858" si="5865">IF(OR(J5858 = "ERROR", J5858 = ""), "UNKNOWN", J5858)</f>
        <v>4</v>
      </c>
      <c r="X5858" s="4">
        <f t="shared" si="5865"/>
        <v>1</v>
      </c>
      <c r="Y5858" s="4">
        <f t="shared" si="5865"/>
        <v>4</v>
      </c>
      <c r="Z5858" s="5">
        <f t="shared" si="9"/>
        <v>45130</v>
      </c>
    </row>
    <row r="5859">
      <c r="A5859" s="1" t="s">
        <v>5896</v>
      </c>
      <c r="B5859" s="1" t="s">
        <v>44</v>
      </c>
      <c r="C5859" s="1">
        <v>1.0</v>
      </c>
      <c r="D5859" s="1">
        <v>4.0</v>
      </c>
      <c r="E5859" s="1">
        <v>4.0</v>
      </c>
      <c r="F5859" s="1" t="s">
        <v>39</v>
      </c>
      <c r="G5859" s="1" t="s">
        <v>29</v>
      </c>
      <c r="H5859" s="2">
        <v>45197.0</v>
      </c>
      <c r="J5859" s="3">
        <f t="shared" si="2"/>
        <v>1</v>
      </c>
      <c r="K5859" s="4">
        <f t="shared" si="3"/>
        <v>4</v>
      </c>
      <c r="L5859" s="4">
        <f t="shared" si="4"/>
        <v>4</v>
      </c>
      <c r="S5859" s="1" t="s">
        <v>5896</v>
      </c>
      <c r="T5859" s="4" t="str">
        <f t="shared" si="5"/>
        <v>Sandwich</v>
      </c>
      <c r="U5859" s="4" t="str">
        <f t="shared" si="6"/>
        <v>In-store</v>
      </c>
      <c r="V5859" s="4" t="str">
        <f t="shared" si="7"/>
        <v>Digital Wallet</v>
      </c>
      <c r="W5859" s="4">
        <f t="shared" ref="W5859:Y5859" si="5866">IF(OR(J5859 = "ERROR", J5859 = ""), "UNKNOWN", J5859)</f>
        <v>1</v>
      </c>
      <c r="X5859" s="4">
        <f t="shared" si="5866"/>
        <v>4</v>
      </c>
      <c r="Y5859" s="4">
        <f t="shared" si="5866"/>
        <v>4</v>
      </c>
      <c r="Z5859" s="5">
        <f t="shared" si="9"/>
        <v>45197</v>
      </c>
    </row>
    <row r="5860">
      <c r="A5860" s="1" t="s">
        <v>5897</v>
      </c>
      <c r="B5860" s="1" t="s">
        <v>30</v>
      </c>
      <c r="C5860" s="1">
        <v>2.0</v>
      </c>
      <c r="D5860" s="1">
        <v>5.0</v>
      </c>
      <c r="E5860" s="1">
        <v>10.0</v>
      </c>
      <c r="G5860" s="1" t="s">
        <v>29</v>
      </c>
      <c r="H5860" s="2">
        <v>44982.0</v>
      </c>
      <c r="J5860" s="3">
        <f t="shared" si="2"/>
        <v>2</v>
      </c>
      <c r="K5860" s="4">
        <f t="shared" si="3"/>
        <v>5</v>
      </c>
      <c r="L5860" s="4">
        <f t="shared" si="4"/>
        <v>10</v>
      </c>
      <c r="S5860" s="1" t="s">
        <v>5897</v>
      </c>
      <c r="T5860" s="4" t="str">
        <f t="shared" si="5"/>
        <v>UNKNOWN</v>
      </c>
      <c r="U5860" s="4" t="str">
        <f t="shared" si="6"/>
        <v>In-store</v>
      </c>
      <c r="V5860" s="4" t="str">
        <f t="shared" si="7"/>
        <v>UNKNOWN</v>
      </c>
      <c r="W5860" s="4">
        <f t="shared" ref="W5860:Y5860" si="5867">IF(OR(J5860 = "ERROR", J5860 = ""), "UNKNOWN", J5860)</f>
        <v>2</v>
      </c>
      <c r="X5860" s="4">
        <f t="shared" si="5867"/>
        <v>5</v>
      </c>
      <c r="Y5860" s="4">
        <f t="shared" si="5867"/>
        <v>10</v>
      </c>
      <c r="Z5860" s="5">
        <f t="shared" si="9"/>
        <v>44982</v>
      </c>
    </row>
    <row r="5861">
      <c r="A5861" s="1" t="s">
        <v>5898</v>
      </c>
      <c r="B5861" s="1" t="s">
        <v>30</v>
      </c>
      <c r="C5861" s="1">
        <v>2.0</v>
      </c>
      <c r="D5861" s="1">
        <v>1.0</v>
      </c>
      <c r="E5861" s="1">
        <v>2.0</v>
      </c>
      <c r="G5861" s="1" t="s">
        <v>29</v>
      </c>
      <c r="H5861" s="2">
        <v>45088.0</v>
      </c>
      <c r="J5861" s="3">
        <f t="shared" si="2"/>
        <v>2</v>
      </c>
      <c r="K5861" s="4">
        <f t="shared" si="3"/>
        <v>1</v>
      </c>
      <c r="L5861" s="4">
        <f t="shared" si="4"/>
        <v>2</v>
      </c>
      <c r="S5861" s="1" t="s">
        <v>5898</v>
      </c>
      <c r="T5861" s="4" t="str">
        <f t="shared" si="5"/>
        <v>UNKNOWN</v>
      </c>
      <c r="U5861" s="4" t="str">
        <f t="shared" si="6"/>
        <v>In-store</v>
      </c>
      <c r="V5861" s="4" t="str">
        <f t="shared" si="7"/>
        <v>UNKNOWN</v>
      </c>
      <c r="W5861" s="4">
        <f t="shared" ref="W5861:Y5861" si="5868">IF(OR(J5861 = "ERROR", J5861 = ""), "UNKNOWN", J5861)</f>
        <v>2</v>
      </c>
      <c r="X5861" s="4">
        <f t="shared" si="5868"/>
        <v>1</v>
      </c>
      <c r="Y5861" s="4">
        <f t="shared" si="5868"/>
        <v>2</v>
      </c>
      <c r="Z5861" s="5">
        <f t="shared" si="9"/>
        <v>45088</v>
      </c>
    </row>
    <row r="5862">
      <c r="A5862" s="1" t="s">
        <v>5899</v>
      </c>
      <c r="B5862" s="1" t="s">
        <v>55</v>
      </c>
      <c r="C5862" s="1">
        <v>1.0</v>
      </c>
      <c r="D5862" s="1">
        <v>3.0</v>
      </c>
      <c r="E5862" s="1">
        <v>3.0</v>
      </c>
      <c r="F5862" s="1" t="s">
        <v>28</v>
      </c>
      <c r="H5862" s="2">
        <v>45200.0</v>
      </c>
      <c r="J5862" s="3">
        <f t="shared" si="2"/>
        <v>1</v>
      </c>
      <c r="K5862" s="4">
        <f t="shared" si="3"/>
        <v>3</v>
      </c>
      <c r="L5862" s="4">
        <f t="shared" si="4"/>
        <v>3</v>
      </c>
      <c r="S5862" s="1" t="s">
        <v>5899</v>
      </c>
      <c r="T5862" s="4" t="str">
        <f t="shared" si="5"/>
        <v>Juice</v>
      </c>
      <c r="U5862" s="4" t="str">
        <f t="shared" si="6"/>
        <v>UNKNOWN</v>
      </c>
      <c r="V5862" s="4" t="str">
        <f t="shared" si="7"/>
        <v>Cash</v>
      </c>
      <c r="W5862" s="4">
        <f t="shared" ref="W5862:Y5862" si="5869">IF(OR(J5862 = "ERROR", J5862 = ""), "UNKNOWN", J5862)</f>
        <v>1</v>
      </c>
      <c r="X5862" s="4">
        <f t="shared" si="5869"/>
        <v>3</v>
      </c>
      <c r="Y5862" s="4">
        <f t="shared" si="5869"/>
        <v>3</v>
      </c>
      <c r="Z5862" s="5">
        <f t="shared" si="9"/>
        <v>45200</v>
      </c>
    </row>
    <row r="5863">
      <c r="A5863" s="1" t="s">
        <v>5900</v>
      </c>
      <c r="B5863" s="1" t="s">
        <v>32</v>
      </c>
      <c r="C5863" s="1">
        <v>4.0</v>
      </c>
      <c r="D5863" s="1">
        <v>1.0</v>
      </c>
      <c r="E5863" s="1">
        <v>4.0</v>
      </c>
      <c r="F5863" s="1" t="s">
        <v>25</v>
      </c>
      <c r="H5863" s="2">
        <v>44961.0</v>
      </c>
      <c r="J5863" s="3">
        <f t="shared" si="2"/>
        <v>4</v>
      </c>
      <c r="K5863" s="4">
        <f t="shared" si="3"/>
        <v>1</v>
      </c>
      <c r="L5863" s="4">
        <f t="shared" si="4"/>
        <v>4</v>
      </c>
      <c r="S5863" s="1" t="s">
        <v>5900</v>
      </c>
      <c r="T5863" s="4" t="str">
        <f t="shared" si="5"/>
        <v>Cookie</v>
      </c>
      <c r="U5863" s="4" t="str">
        <f t="shared" si="6"/>
        <v>UNKNOWN</v>
      </c>
      <c r="V5863" s="4" t="str">
        <f t="shared" si="7"/>
        <v>UNKNOWN</v>
      </c>
      <c r="W5863" s="4">
        <f t="shared" ref="W5863:Y5863" si="5870">IF(OR(J5863 = "ERROR", J5863 = ""), "UNKNOWN", J5863)</f>
        <v>4</v>
      </c>
      <c r="X5863" s="4">
        <f t="shared" si="5870"/>
        <v>1</v>
      </c>
      <c r="Y5863" s="4">
        <f t="shared" si="5870"/>
        <v>4</v>
      </c>
      <c r="Z5863" s="5">
        <f t="shared" si="9"/>
        <v>44961</v>
      </c>
    </row>
    <row r="5864">
      <c r="A5864" s="1" t="s">
        <v>5901</v>
      </c>
      <c r="B5864" s="1" t="s">
        <v>41</v>
      </c>
      <c r="C5864" s="1">
        <v>2.0</v>
      </c>
      <c r="D5864" s="1" t="s">
        <v>25</v>
      </c>
      <c r="E5864" s="1">
        <v>8.0</v>
      </c>
      <c r="F5864" s="1" t="s">
        <v>23</v>
      </c>
      <c r="G5864" s="1" t="s">
        <v>30</v>
      </c>
      <c r="H5864" s="6">
        <v>45282.0</v>
      </c>
      <c r="J5864" s="3">
        <f t="shared" si="2"/>
        <v>2</v>
      </c>
      <c r="K5864" s="4">
        <f t="shared" si="3"/>
        <v>4</v>
      </c>
      <c r="L5864" s="4">
        <f t="shared" si="4"/>
        <v>8</v>
      </c>
      <c r="S5864" s="1" t="s">
        <v>5901</v>
      </c>
      <c r="T5864" s="4" t="str">
        <f t="shared" si="5"/>
        <v>Smoothie</v>
      </c>
      <c r="U5864" s="4" t="str">
        <f t="shared" si="6"/>
        <v>UNKNOWN</v>
      </c>
      <c r="V5864" s="4" t="str">
        <f t="shared" si="7"/>
        <v>Credit Card</v>
      </c>
      <c r="W5864" s="4">
        <f t="shared" ref="W5864:Y5864" si="5871">IF(OR(J5864 = "ERROR", J5864 = ""), "UNKNOWN", J5864)</f>
        <v>2</v>
      </c>
      <c r="X5864" s="4">
        <f t="shared" si="5871"/>
        <v>4</v>
      </c>
      <c r="Y5864" s="4">
        <f t="shared" si="5871"/>
        <v>8</v>
      </c>
      <c r="Z5864" s="7">
        <f t="shared" si="9"/>
        <v>45282</v>
      </c>
    </row>
    <row r="5865">
      <c r="A5865" s="1" t="s">
        <v>5902</v>
      </c>
      <c r="B5865" s="1" t="s">
        <v>27</v>
      </c>
      <c r="C5865" s="1">
        <v>2.0</v>
      </c>
      <c r="D5865" s="1">
        <v>3.0</v>
      </c>
      <c r="E5865" s="1">
        <v>6.0</v>
      </c>
      <c r="F5865" s="1" t="s">
        <v>39</v>
      </c>
      <c r="H5865" s="2">
        <v>45085.0</v>
      </c>
      <c r="J5865" s="3">
        <f t="shared" si="2"/>
        <v>2</v>
      </c>
      <c r="K5865" s="4">
        <f t="shared" si="3"/>
        <v>3</v>
      </c>
      <c r="L5865" s="4">
        <f t="shared" si="4"/>
        <v>6</v>
      </c>
      <c r="S5865" s="1" t="s">
        <v>5902</v>
      </c>
      <c r="T5865" s="4" t="str">
        <f t="shared" si="5"/>
        <v>Cake</v>
      </c>
      <c r="U5865" s="4" t="str">
        <f t="shared" si="6"/>
        <v>UNKNOWN</v>
      </c>
      <c r="V5865" s="4" t="str">
        <f t="shared" si="7"/>
        <v>Digital Wallet</v>
      </c>
      <c r="W5865" s="4">
        <f t="shared" ref="W5865:Y5865" si="5872">IF(OR(J5865 = "ERROR", J5865 = ""), "UNKNOWN", J5865)</f>
        <v>2</v>
      </c>
      <c r="X5865" s="4">
        <f t="shared" si="5872"/>
        <v>3</v>
      </c>
      <c r="Y5865" s="4">
        <f t="shared" si="5872"/>
        <v>6</v>
      </c>
      <c r="Z5865" s="5">
        <f t="shared" si="9"/>
        <v>45085</v>
      </c>
    </row>
    <row r="5866">
      <c r="A5866" s="1" t="s">
        <v>5903</v>
      </c>
      <c r="B5866" s="1" t="s">
        <v>44</v>
      </c>
      <c r="C5866" s="1">
        <v>3.0</v>
      </c>
      <c r="D5866" s="1">
        <v>4.0</v>
      </c>
      <c r="E5866" s="1">
        <v>12.0</v>
      </c>
      <c r="F5866" s="1" t="s">
        <v>23</v>
      </c>
      <c r="H5866" s="2">
        <v>45014.0</v>
      </c>
      <c r="J5866" s="3">
        <f t="shared" si="2"/>
        <v>3</v>
      </c>
      <c r="K5866" s="4">
        <f t="shared" si="3"/>
        <v>4</v>
      </c>
      <c r="L5866" s="4">
        <f t="shared" si="4"/>
        <v>12</v>
      </c>
      <c r="S5866" s="1" t="s">
        <v>5903</v>
      </c>
      <c r="T5866" s="4" t="str">
        <f t="shared" si="5"/>
        <v>Sandwich</v>
      </c>
      <c r="U5866" s="4" t="str">
        <f t="shared" si="6"/>
        <v>UNKNOWN</v>
      </c>
      <c r="V5866" s="4" t="str">
        <f t="shared" si="7"/>
        <v>Credit Card</v>
      </c>
      <c r="W5866" s="4">
        <f t="shared" ref="W5866:Y5866" si="5873">IF(OR(J5866 = "ERROR", J5866 = ""), "UNKNOWN", J5866)</f>
        <v>3</v>
      </c>
      <c r="X5866" s="4">
        <f t="shared" si="5873"/>
        <v>4</v>
      </c>
      <c r="Y5866" s="4">
        <f t="shared" si="5873"/>
        <v>12</v>
      </c>
      <c r="Z5866" s="5">
        <f t="shared" si="9"/>
        <v>45014</v>
      </c>
    </row>
    <row r="5867">
      <c r="A5867" s="1" t="s">
        <v>5904</v>
      </c>
      <c r="B5867" s="1" t="s">
        <v>25</v>
      </c>
      <c r="C5867" s="1">
        <v>5.0</v>
      </c>
      <c r="D5867" s="1">
        <v>1.5</v>
      </c>
      <c r="E5867" s="1">
        <v>7.5</v>
      </c>
      <c r="F5867" s="1" t="s">
        <v>39</v>
      </c>
      <c r="H5867" s="2">
        <v>44949.0</v>
      </c>
      <c r="J5867" s="3">
        <f t="shared" si="2"/>
        <v>5</v>
      </c>
      <c r="K5867" s="4">
        <f t="shared" si="3"/>
        <v>1.5</v>
      </c>
      <c r="L5867" s="4">
        <f t="shared" si="4"/>
        <v>7.5</v>
      </c>
      <c r="S5867" s="1" t="s">
        <v>5904</v>
      </c>
      <c r="T5867" s="4" t="str">
        <f t="shared" si="5"/>
        <v>UNKNOWN</v>
      </c>
      <c r="U5867" s="4" t="str">
        <f t="shared" si="6"/>
        <v>UNKNOWN</v>
      </c>
      <c r="V5867" s="4" t="str">
        <f t="shared" si="7"/>
        <v>Digital Wallet</v>
      </c>
      <c r="W5867" s="4">
        <f t="shared" ref="W5867:Y5867" si="5874">IF(OR(J5867 = "ERROR", J5867 = ""), "UNKNOWN", J5867)</f>
        <v>5</v>
      </c>
      <c r="X5867" s="4">
        <f t="shared" si="5874"/>
        <v>1.5</v>
      </c>
      <c r="Y5867" s="4">
        <f t="shared" si="5874"/>
        <v>7.5</v>
      </c>
      <c r="Z5867" s="5">
        <f t="shared" si="9"/>
        <v>44949</v>
      </c>
    </row>
    <row r="5868">
      <c r="A5868" s="1" t="s">
        <v>5905</v>
      </c>
      <c r="B5868" s="1" t="s">
        <v>27</v>
      </c>
      <c r="C5868" s="1">
        <v>1.0</v>
      </c>
      <c r="D5868" s="1">
        <v>3.0</v>
      </c>
      <c r="E5868" s="1" t="s">
        <v>30</v>
      </c>
      <c r="G5868" s="1" t="s">
        <v>24</v>
      </c>
      <c r="H5868" s="2">
        <v>45126.0</v>
      </c>
      <c r="J5868" s="3">
        <f t="shared" si="2"/>
        <v>1</v>
      </c>
      <c r="K5868" s="4">
        <f t="shared" si="3"/>
        <v>3</v>
      </c>
      <c r="L5868" s="4">
        <f t="shared" si="4"/>
        <v>3</v>
      </c>
      <c r="S5868" s="1" t="s">
        <v>5905</v>
      </c>
      <c r="T5868" s="4" t="str">
        <f t="shared" si="5"/>
        <v>Cake</v>
      </c>
      <c r="U5868" s="4" t="str">
        <f t="shared" si="6"/>
        <v>Takeaway</v>
      </c>
      <c r="V5868" s="4" t="str">
        <f t="shared" si="7"/>
        <v>UNKNOWN</v>
      </c>
      <c r="W5868" s="4">
        <f t="shared" ref="W5868:Y5868" si="5875">IF(OR(J5868 = "ERROR", J5868 = ""), "UNKNOWN", J5868)</f>
        <v>1</v>
      </c>
      <c r="X5868" s="4">
        <f t="shared" si="5875"/>
        <v>3</v>
      </c>
      <c r="Y5868" s="4">
        <f t="shared" si="5875"/>
        <v>3</v>
      </c>
      <c r="Z5868" s="5">
        <f t="shared" si="9"/>
        <v>45126</v>
      </c>
    </row>
    <row r="5869">
      <c r="A5869" s="1" t="s">
        <v>5906</v>
      </c>
      <c r="B5869" s="1" t="s">
        <v>32</v>
      </c>
      <c r="C5869" s="1">
        <v>1.0</v>
      </c>
      <c r="D5869" s="1">
        <v>1.0</v>
      </c>
      <c r="F5869" s="1" t="s">
        <v>23</v>
      </c>
      <c r="G5869" s="1" t="s">
        <v>29</v>
      </c>
      <c r="H5869" s="2">
        <v>45018.0</v>
      </c>
      <c r="J5869" s="3">
        <f t="shared" si="2"/>
        <v>1</v>
      </c>
      <c r="K5869" s="4">
        <f t="shared" si="3"/>
        <v>1</v>
      </c>
      <c r="L5869" s="4">
        <f t="shared" si="4"/>
        <v>1</v>
      </c>
      <c r="S5869" s="1" t="s">
        <v>5906</v>
      </c>
      <c r="T5869" s="4" t="str">
        <f t="shared" si="5"/>
        <v>Cookie</v>
      </c>
      <c r="U5869" s="4" t="str">
        <f t="shared" si="6"/>
        <v>In-store</v>
      </c>
      <c r="V5869" s="4" t="str">
        <f t="shared" si="7"/>
        <v>Credit Card</v>
      </c>
      <c r="W5869" s="4">
        <f t="shared" ref="W5869:Y5869" si="5876">IF(OR(J5869 = "ERROR", J5869 = ""), "UNKNOWN", J5869)</f>
        <v>1</v>
      </c>
      <c r="X5869" s="4">
        <f t="shared" si="5876"/>
        <v>1</v>
      </c>
      <c r="Y5869" s="4">
        <f t="shared" si="5876"/>
        <v>1</v>
      </c>
      <c r="Z5869" s="5">
        <f t="shared" si="9"/>
        <v>45018</v>
      </c>
    </row>
    <row r="5870">
      <c r="A5870" s="1" t="s">
        <v>5907</v>
      </c>
      <c r="B5870" s="1" t="s">
        <v>44</v>
      </c>
      <c r="C5870" s="1">
        <v>1.0</v>
      </c>
      <c r="D5870" s="1">
        <v>4.0</v>
      </c>
      <c r="E5870" s="1">
        <v>4.0</v>
      </c>
      <c r="F5870" s="1" t="s">
        <v>28</v>
      </c>
      <c r="H5870" s="1" t="s">
        <v>30</v>
      </c>
      <c r="J5870" s="3">
        <f t="shared" si="2"/>
        <v>1</v>
      </c>
      <c r="K5870" s="4">
        <f t="shared" si="3"/>
        <v>4</v>
      </c>
      <c r="L5870" s="4">
        <f t="shared" si="4"/>
        <v>4</v>
      </c>
      <c r="S5870" s="1" t="s">
        <v>5907</v>
      </c>
      <c r="T5870" s="4" t="str">
        <f t="shared" si="5"/>
        <v>Sandwich</v>
      </c>
      <c r="U5870" s="4" t="str">
        <f t="shared" si="6"/>
        <v>UNKNOWN</v>
      </c>
      <c r="V5870" s="4" t="str">
        <f t="shared" si="7"/>
        <v>Cash</v>
      </c>
      <c r="W5870" s="4">
        <f t="shared" ref="W5870:Y5870" si="5877">IF(OR(J5870 = "ERROR", J5870 = ""), "UNKNOWN", J5870)</f>
        <v>1</v>
      </c>
      <c r="X5870" s="4">
        <f t="shared" si="5877"/>
        <v>4</v>
      </c>
      <c r="Y5870" s="4">
        <f t="shared" si="5877"/>
        <v>4</v>
      </c>
      <c r="Z5870" s="4" t="str">
        <f t="shared" si="9"/>
        <v>UNKNOWN</v>
      </c>
    </row>
    <row r="5871">
      <c r="A5871" s="1" t="s">
        <v>5908</v>
      </c>
      <c r="B5871" s="1" t="s">
        <v>44</v>
      </c>
      <c r="C5871" s="1">
        <v>1.0</v>
      </c>
      <c r="D5871" s="1">
        <v>4.0</v>
      </c>
      <c r="E5871" s="1">
        <v>4.0</v>
      </c>
      <c r="F5871" s="1" t="s">
        <v>30</v>
      </c>
      <c r="G5871" s="1" t="s">
        <v>29</v>
      </c>
      <c r="H5871" s="2">
        <v>45039.0</v>
      </c>
      <c r="J5871" s="3">
        <f t="shared" si="2"/>
        <v>1</v>
      </c>
      <c r="K5871" s="4">
        <f t="shared" si="3"/>
        <v>4</v>
      </c>
      <c r="L5871" s="4">
        <f t="shared" si="4"/>
        <v>4</v>
      </c>
      <c r="S5871" s="1" t="s">
        <v>5908</v>
      </c>
      <c r="T5871" s="4" t="str">
        <f t="shared" si="5"/>
        <v>Sandwich</v>
      </c>
      <c r="U5871" s="4" t="str">
        <f t="shared" si="6"/>
        <v>In-store</v>
      </c>
      <c r="V5871" s="4" t="str">
        <f t="shared" si="7"/>
        <v>UNKNOWN</v>
      </c>
      <c r="W5871" s="4">
        <f t="shared" ref="W5871:Y5871" si="5878">IF(OR(J5871 = "ERROR", J5871 = ""), "UNKNOWN", J5871)</f>
        <v>1</v>
      </c>
      <c r="X5871" s="4">
        <f t="shared" si="5878"/>
        <v>4</v>
      </c>
      <c r="Y5871" s="4">
        <f t="shared" si="5878"/>
        <v>4</v>
      </c>
      <c r="Z5871" s="5">
        <f t="shared" si="9"/>
        <v>45039</v>
      </c>
    </row>
    <row r="5872">
      <c r="A5872" s="1" t="s">
        <v>5909</v>
      </c>
      <c r="B5872" s="1" t="s">
        <v>55</v>
      </c>
      <c r="C5872" s="1">
        <v>3.0</v>
      </c>
      <c r="D5872" s="1">
        <v>3.0</v>
      </c>
      <c r="E5872" s="1">
        <v>9.0</v>
      </c>
      <c r="F5872" s="1" t="s">
        <v>23</v>
      </c>
      <c r="G5872" s="1" t="s">
        <v>24</v>
      </c>
      <c r="H5872" s="2">
        <v>45191.0</v>
      </c>
      <c r="J5872" s="3">
        <f t="shared" si="2"/>
        <v>3</v>
      </c>
      <c r="K5872" s="4">
        <f t="shared" si="3"/>
        <v>3</v>
      </c>
      <c r="L5872" s="4">
        <f t="shared" si="4"/>
        <v>9</v>
      </c>
      <c r="S5872" s="1" t="s">
        <v>5909</v>
      </c>
      <c r="T5872" s="4" t="str">
        <f t="shared" si="5"/>
        <v>Juice</v>
      </c>
      <c r="U5872" s="4" t="str">
        <f t="shared" si="6"/>
        <v>Takeaway</v>
      </c>
      <c r="V5872" s="4" t="str">
        <f t="shared" si="7"/>
        <v>Credit Card</v>
      </c>
      <c r="W5872" s="4">
        <f t="shared" ref="W5872:Y5872" si="5879">IF(OR(J5872 = "ERROR", J5872 = ""), "UNKNOWN", J5872)</f>
        <v>3</v>
      </c>
      <c r="X5872" s="4">
        <f t="shared" si="5879"/>
        <v>3</v>
      </c>
      <c r="Y5872" s="4">
        <f t="shared" si="5879"/>
        <v>9</v>
      </c>
      <c r="Z5872" s="5">
        <f t="shared" si="9"/>
        <v>45191</v>
      </c>
    </row>
    <row r="5873">
      <c r="A5873" s="1" t="s">
        <v>5910</v>
      </c>
      <c r="B5873" s="1" t="s">
        <v>32</v>
      </c>
      <c r="C5873" s="1" t="s">
        <v>30</v>
      </c>
      <c r="D5873" s="1">
        <v>1.0</v>
      </c>
      <c r="E5873" s="1">
        <v>1.0</v>
      </c>
      <c r="F5873" s="1" t="s">
        <v>28</v>
      </c>
      <c r="H5873" s="2">
        <v>45058.0</v>
      </c>
      <c r="J5873" s="3">
        <f t="shared" si="2"/>
        <v>1</v>
      </c>
      <c r="K5873" s="4">
        <f t="shared" si="3"/>
        <v>1</v>
      </c>
      <c r="L5873" s="4">
        <f t="shared" si="4"/>
        <v>1</v>
      </c>
      <c r="S5873" s="1" t="s">
        <v>5910</v>
      </c>
      <c r="T5873" s="4" t="str">
        <f t="shared" si="5"/>
        <v>Cookie</v>
      </c>
      <c r="U5873" s="4" t="str">
        <f t="shared" si="6"/>
        <v>UNKNOWN</v>
      </c>
      <c r="V5873" s="4" t="str">
        <f t="shared" si="7"/>
        <v>Cash</v>
      </c>
      <c r="W5873" s="4">
        <f t="shared" ref="W5873:Y5873" si="5880">IF(OR(J5873 = "ERROR", J5873 = ""), "UNKNOWN", J5873)</f>
        <v>1</v>
      </c>
      <c r="X5873" s="4">
        <f t="shared" si="5880"/>
        <v>1</v>
      </c>
      <c r="Y5873" s="4">
        <f t="shared" si="5880"/>
        <v>1</v>
      </c>
      <c r="Z5873" s="5">
        <f t="shared" si="9"/>
        <v>45058</v>
      </c>
    </row>
    <row r="5874">
      <c r="A5874" s="1" t="s">
        <v>5911</v>
      </c>
      <c r="B5874" s="1" t="s">
        <v>25</v>
      </c>
      <c r="C5874" s="1">
        <v>5.0</v>
      </c>
      <c r="D5874" s="1">
        <v>3.0</v>
      </c>
      <c r="E5874" s="1">
        <v>15.0</v>
      </c>
      <c r="F5874" s="1" t="s">
        <v>39</v>
      </c>
      <c r="H5874" s="2">
        <v>45180.0</v>
      </c>
      <c r="J5874" s="3">
        <f t="shared" si="2"/>
        <v>5</v>
      </c>
      <c r="K5874" s="4">
        <f t="shared" si="3"/>
        <v>3</v>
      </c>
      <c r="L5874" s="4">
        <f t="shared" si="4"/>
        <v>15</v>
      </c>
      <c r="S5874" s="1" t="s">
        <v>5911</v>
      </c>
      <c r="T5874" s="4" t="str">
        <f t="shared" si="5"/>
        <v>UNKNOWN</v>
      </c>
      <c r="U5874" s="4" t="str">
        <f t="shared" si="6"/>
        <v>UNKNOWN</v>
      </c>
      <c r="V5874" s="4" t="str">
        <f t="shared" si="7"/>
        <v>Digital Wallet</v>
      </c>
      <c r="W5874" s="4">
        <f t="shared" ref="W5874:Y5874" si="5881">IF(OR(J5874 = "ERROR", J5874 = ""), "UNKNOWN", J5874)</f>
        <v>5</v>
      </c>
      <c r="X5874" s="4">
        <f t="shared" si="5881"/>
        <v>3</v>
      </c>
      <c r="Y5874" s="4">
        <f t="shared" si="5881"/>
        <v>15</v>
      </c>
      <c r="Z5874" s="5">
        <f t="shared" si="9"/>
        <v>45180</v>
      </c>
    </row>
    <row r="5875">
      <c r="A5875" s="1" t="s">
        <v>5912</v>
      </c>
      <c r="B5875" s="1" t="s">
        <v>32</v>
      </c>
      <c r="C5875" s="1">
        <v>2.0</v>
      </c>
      <c r="D5875" s="1">
        <v>1.0</v>
      </c>
      <c r="E5875" s="1">
        <v>2.0</v>
      </c>
      <c r="G5875" s="1" t="s">
        <v>29</v>
      </c>
      <c r="H5875" s="2">
        <v>45152.0</v>
      </c>
      <c r="J5875" s="3">
        <f t="shared" si="2"/>
        <v>2</v>
      </c>
      <c r="K5875" s="4">
        <f t="shared" si="3"/>
        <v>1</v>
      </c>
      <c r="L5875" s="4">
        <f t="shared" si="4"/>
        <v>2</v>
      </c>
      <c r="S5875" s="1" t="s">
        <v>5912</v>
      </c>
      <c r="T5875" s="4" t="str">
        <f t="shared" si="5"/>
        <v>Cookie</v>
      </c>
      <c r="U5875" s="4" t="str">
        <f t="shared" si="6"/>
        <v>In-store</v>
      </c>
      <c r="V5875" s="4" t="str">
        <f t="shared" si="7"/>
        <v>UNKNOWN</v>
      </c>
      <c r="W5875" s="4">
        <f t="shared" ref="W5875:Y5875" si="5882">IF(OR(J5875 = "ERROR", J5875 = ""), "UNKNOWN", J5875)</f>
        <v>2</v>
      </c>
      <c r="X5875" s="4">
        <f t="shared" si="5882"/>
        <v>1</v>
      </c>
      <c r="Y5875" s="4">
        <f t="shared" si="5882"/>
        <v>2</v>
      </c>
      <c r="Z5875" s="5">
        <f t="shared" si="9"/>
        <v>45152</v>
      </c>
    </row>
    <row r="5876">
      <c r="A5876" s="1" t="s">
        <v>5913</v>
      </c>
      <c r="B5876" s="1" t="s">
        <v>81</v>
      </c>
      <c r="C5876" s="1">
        <v>5.0</v>
      </c>
      <c r="D5876" s="1">
        <v>1.5</v>
      </c>
      <c r="E5876" s="1">
        <v>7.5</v>
      </c>
      <c r="F5876" s="1" t="s">
        <v>23</v>
      </c>
      <c r="G5876" s="1" t="s">
        <v>24</v>
      </c>
      <c r="H5876" s="2">
        <v>45040.0</v>
      </c>
      <c r="J5876" s="3">
        <f t="shared" si="2"/>
        <v>5</v>
      </c>
      <c r="K5876" s="4">
        <f t="shared" si="3"/>
        <v>1.5</v>
      </c>
      <c r="L5876" s="4">
        <f t="shared" si="4"/>
        <v>7.5</v>
      </c>
      <c r="S5876" s="1" t="s">
        <v>5913</v>
      </c>
      <c r="T5876" s="4" t="str">
        <f t="shared" si="5"/>
        <v>Tea</v>
      </c>
      <c r="U5876" s="4" t="str">
        <f t="shared" si="6"/>
        <v>Takeaway</v>
      </c>
      <c r="V5876" s="4" t="str">
        <f t="shared" si="7"/>
        <v>Credit Card</v>
      </c>
      <c r="W5876" s="4">
        <f t="shared" ref="W5876:Y5876" si="5883">IF(OR(J5876 = "ERROR", J5876 = ""), "UNKNOWN", J5876)</f>
        <v>5</v>
      </c>
      <c r="X5876" s="4">
        <f t="shared" si="5883"/>
        <v>1.5</v>
      </c>
      <c r="Y5876" s="4">
        <f t="shared" si="5883"/>
        <v>7.5</v>
      </c>
      <c r="Z5876" s="5">
        <f t="shared" si="9"/>
        <v>45040</v>
      </c>
    </row>
    <row r="5877">
      <c r="A5877" s="1" t="s">
        <v>5914</v>
      </c>
      <c r="B5877" s="1" t="s">
        <v>22</v>
      </c>
      <c r="C5877" s="1">
        <v>4.0</v>
      </c>
      <c r="D5877" s="1">
        <v>2.0</v>
      </c>
      <c r="E5877" s="1">
        <v>8.0</v>
      </c>
      <c r="H5877" s="2">
        <v>45004.0</v>
      </c>
      <c r="J5877" s="3">
        <f t="shared" si="2"/>
        <v>4</v>
      </c>
      <c r="K5877" s="4">
        <f t="shared" si="3"/>
        <v>2</v>
      </c>
      <c r="L5877" s="4">
        <f t="shared" si="4"/>
        <v>8</v>
      </c>
      <c r="S5877" s="1" t="s">
        <v>5914</v>
      </c>
      <c r="T5877" s="4" t="str">
        <f t="shared" si="5"/>
        <v>Coffee</v>
      </c>
      <c r="U5877" s="4" t="str">
        <f t="shared" si="6"/>
        <v>UNKNOWN</v>
      </c>
      <c r="V5877" s="4" t="str">
        <f t="shared" si="7"/>
        <v>UNKNOWN</v>
      </c>
      <c r="W5877" s="4">
        <f t="shared" ref="W5877:Y5877" si="5884">IF(OR(J5877 = "ERROR", J5877 = ""), "UNKNOWN", J5877)</f>
        <v>4</v>
      </c>
      <c r="X5877" s="4">
        <f t="shared" si="5884"/>
        <v>2</v>
      </c>
      <c r="Y5877" s="4">
        <f t="shared" si="5884"/>
        <v>8</v>
      </c>
      <c r="Z5877" s="5">
        <f t="shared" si="9"/>
        <v>45004</v>
      </c>
    </row>
    <row r="5878">
      <c r="A5878" s="1" t="s">
        <v>5915</v>
      </c>
      <c r="B5878" s="1" t="s">
        <v>81</v>
      </c>
      <c r="C5878" s="1">
        <v>2.0</v>
      </c>
      <c r="D5878" s="1">
        <v>1.5</v>
      </c>
      <c r="E5878" s="1">
        <v>3.0</v>
      </c>
      <c r="F5878" s="1" t="s">
        <v>39</v>
      </c>
      <c r="G5878" s="1" t="s">
        <v>24</v>
      </c>
      <c r="H5878" s="2">
        <v>45098.0</v>
      </c>
      <c r="J5878" s="3">
        <f t="shared" si="2"/>
        <v>2</v>
      </c>
      <c r="K5878" s="4">
        <f t="shared" si="3"/>
        <v>1.5</v>
      </c>
      <c r="L5878" s="4">
        <f t="shared" si="4"/>
        <v>3</v>
      </c>
      <c r="S5878" s="1" t="s">
        <v>5915</v>
      </c>
      <c r="T5878" s="4" t="str">
        <f t="shared" si="5"/>
        <v>Tea</v>
      </c>
      <c r="U5878" s="4" t="str">
        <f t="shared" si="6"/>
        <v>Takeaway</v>
      </c>
      <c r="V5878" s="4" t="str">
        <f t="shared" si="7"/>
        <v>Digital Wallet</v>
      </c>
      <c r="W5878" s="4">
        <f t="shared" ref="W5878:Y5878" si="5885">IF(OR(J5878 = "ERROR", J5878 = ""), "UNKNOWN", J5878)</f>
        <v>2</v>
      </c>
      <c r="X5878" s="4">
        <f t="shared" si="5885"/>
        <v>1.5</v>
      </c>
      <c r="Y5878" s="4">
        <f t="shared" si="5885"/>
        <v>3</v>
      </c>
      <c r="Z5878" s="5">
        <f t="shared" si="9"/>
        <v>45098</v>
      </c>
    </row>
    <row r="5879">
      <c r="A5879" s="1" t="s">
        <v>5916</v>
      </c>
      <c r="B5879" s="1" t="s">
        <v>27</v>
      </c>
      <c r="C5879" s="1">
        <v>5.0</v>
      </c>
      <c r="D5879" s="1">
        <v>3.0</v>
      </c>
      <c r="E5879" s="1">
        <v>15.0</v>
      </c>
      <c r="G5879" s="1" t="s">
        <v>24</v>
      </c>
      <c r="H5879" s="2">
        <v>45092.0</v>
      </c>
      <c r="J5879" s="3">
        <f t="shared" si="2"/>
        <v>5</v>
      </c>
      <c r="K5879" s="4">
        <f t="shared" si="3"/>
        <v>3</v>
      </c>
      <c r="L5879" s="4">
        <f t="shared" si="4"/>
        <v>15</v>
      </c>
      <c r="S5879" s="1" t="s">
        <v>5916</v>
      </c>
      <c r="T5879" s="4" t="str">
        <f t="shared" si="5"/>
        <v>Cake</v>
      </c>
      <c r="U5879" s="4" t="str">
        <f t="shared" si="6"/>
        <v>Takeaway</v>
      </c>
      <c r="V5879" s="4" t="str">
        <f t="shared" si="7"/>
        <v>UNKNOWN</v>
      </c>
      <c r="W5879" s="4">
        <f t="shared" ref="W5879:Y5879" si="5886">IF(OR(J5879 = "ERROR", J5879 = ""), "UNKNOWN", J5879)</f>
        <v>5</v>
      </c>
      <c r="X5879" s="4">
        <f t="shared" si="5886"/>
        <v>3</v>
      </c>
      <c r="Y5879" s="4">
        <f t="shared" si="5886"/>
        <v>15</v>
      </c>
      <c r="Z5879" s="5">
        <f t="shared" si="9"/>
        <v>45092</v>
      </c>
    </row>
    <row r="5880">
      <c r="A5880" s="1" t="s">
        <v>5917</v>
      </c>
      <c r="B5880" s="1" t="s">
        <v>32</v>
      </c>
      <c r="C5880" s="1">
        <v>1.0</v>
      </c>
      <c r="D5880" s="1">
        <v>1.0</v>
      </c>
      <c r="E5880" s="1">
        <v>1.0</v>
      </c>
      <c r="G5880" s="1" t="s">
        <v>29</v>
      </c>
      <c r="H5880" s="2">
        <v>44960.0</v>
      </c>
      <c r="J5880" s="3">
        <f t="shared" si="2"/>
        <v>1</v>
      </c>
      <c r="K5880" s="4">
        <f t="shared" si="3"/>
        <v>1</v>
      </c>
      <c r="L5880" s="4">
        <f t="shared" si="4"/>
        <v>1</v>
      </c>
      <c r="S5880" s="1" t="s">
        <v>5917</v>
      </c>
      <c r="T5880" s="4" t="str">
        <f t="shared" si="5"/>
        <v>Cookie</v>
      </c>
      <c r="U5880" s="4" t="str">
        <f t="shared" si="6"/>
        <v>In-store</v>
      </c>
      <c r="V5880" s="4" t="str">
        <f t="shared" si="7"/>
        <v>UNKNOWN</v>
      </c>
      <c r="W5880" s="4">
        <f t="shared" ref="W5880:Y5880" si="5887">IF(OR(J5880 = "ERROR", J5880 = ""), "UNKNOWN", J5880)</f>
        <v>1</v>
      </c>
      <c r="X5880" s="4">
        <f t="shared" si="5887"/>
        <v>1</v>
      </c>
      <c r="Y5880" s="4">
        <f t="shared" si="5887"/>
        <v>1</v>
      </c>
      <c r="Z5880" s="5">
        <f t="shared" si="9"/>
        <v>44960</v>
      </c>
    </row>
    <row r="5881">
      <c r="A5881" s="1" t="s">
        <v>5918</v>
      </c>
      <c r="B5881" s="1" t="s">
        <v>41</v>
      </c>
      <c r="C5881" s="1" t="s">
        <v>30</v>
      </c>
      <c r="D5881" s="1">
        <v>4.0</v>
      </c>
      <c r="E5881" s="1">
        <v>4.0</v>
      </c>
      <c r="F5881" s="1" t="s">
        <v>39</v>
      </c>
      <c r="G5881" s="1" t="s">
        <v>24</v>
      </c>
      <c r="H5881" s="2">
        <v>45045.0</v>
      </c>
      <c r="J5881" s="3">
        <f t="shared" si="2"/>
        <v>1</v>
      </c>
      <c r="K5881" s="4">
        <f t="shared" si="3"/>
        <v>4</v>
      </c>
      <c r="L5881" s="4">
        <f t="shared" si="4"/>
        <v>4</v>
      </c>
      <c r="S5881" s="1" t="s">
        <v>5918</v>
      </c>
      <c r="T5881" s="4" t="str">
        <f t="shared" si="5"/>
        <v>Smoothie</v>
      </c>
      <c r="U5881" s="4" t="str">
        <f t="shared" si="6"/>
        <v>Takeaway</v>
      </c>
      <c r="V5881" s="4" t="str">
        <f t="shared" si="7"/>
        <v>Digital Wallet</v>
      </c>
      <c r="W5881" s="4">
        <f t="shared" ref="W5881:Y5881" si="5888">IF(OR(J5881 = "ERROR", J5881 = ""), "UNKNOWN", J5881)</f>
        <v>1</v>
      </c>
      <c r="X5881" s="4">
        <f t="shared" si="5888"/>
        <v>4</v>
      </c>
      <c r="Y5881" s="4">
        <f t="shared" si="5888"/>
        <v>4</v>
      </c>
      <c r="Z5881" s="5">
        <f t="shared" si="9"/>
        <v>45045</v>
      </c>
    </row>
    <row r="5882">
      <c r="A5882" s="1" t="s">
        <v>5919</v>
      </c>
      <c r="B5882" s="1" t="s">
        <v>55</v>
      </c>
      <c r="C5882" s="1">
        <v>3.0</v>
      </c>
      <c r="D5882" s="1">
        <v>3.0</v>
      </c>
      <c r="E5882" s="1">
        <v>9.0</v>
      </c>
      <c r="F5882" s="1" t="s">
        <v>28</v>
      </c>
      <c r="H5882" s="2">
        <v>45070.0</v>
      </c>
      <c r="J5882" s="3">
        <f t="shared" si="2"/>
        <v>3</v>
      </c>
      <c r="K5882" s="4">
        <f t="shared" si="3"/>
        <v>3</v>
      </c>
      <c r="L5882" s="4">
        <f t="shared" si="4"/>
        <v>9</v>
      </c>
      <c r="S5882" s="1" t="s">
        <v>5919</v>
      </c>
      <c r="T5882" s="4" t="str">
        <f t="shared" si="5"/>
        <v>Juice</v>
      </c>
      <c r="U5882" s="4" t="str">
        <f t="shared" si="6"/>
        <v>UNKNOWN</v>
      </c>
      <c r="V5882" s="4" t="str">
        <f t="shared" si="7"/>
        <v>Cash</v>
      </c>
      <c r="W5882" s="4">
        <f t="shared" ref="W5882:Y5882" si="5889">IF(OR(J5882 = "ERROR", J5882 = ""), "UNKNOWN", J5882)</f>
        <v>3</v>
      </c>
      <c r="X5882" s="4">
        <f t="shared" si="5889"/>
        <v>3</v>
      </c>
      <c r="Y5882" s="4">
        <f t="shared" si="5889"/>
        <v>9</v>
      </c>
      <c r="Z5882" s="5">
        <f t="shared" si="9"/>
        <v>45070</v>
      </c>
    </row>
    <row r="5883">
      <c r="A5883" s="1" t="s">
        <v>5920</v>
      </c>
      <c r="C5883" s="1">
        <v>4.0</v>
      </c>
      <c r="D5883" s="1">
        <v>5.0</v>
      </c>
      <c r="E5883" s="1">
        <v>20.0</v>
      </c>
      <c r="F5883" s="1" t="s">
        <v>23</v>
      </c>
      <c r="G5883" s="1" t="s">
        <v>24</v>
      </c>
      <c r="H5883" s="1" t="s">
        <v>25</v>
      </c>
      <c r="J5883" s="3">
        <f t="shared" si="2"/>
        <v>4</v>
      </c>
      <c r="K5883" s="4">
        <f t="shared" si="3"/>
        <v>5</v>
      </c>
      <c r="L5883" s="4">
        <f t="shared" si="4"/>
        <v>20</v>
      </c>
      <c r="S5883" s="1" t="s">
        <v>5920</v>
      </c>
      <c r="T5883" s="4" t="str">
        <f t="shared" si="5"/>
        <v>UNKNOWN</v>
      </c>
      <c r="U5883" s="4" t="str">
        <f t="shared" si="6"/>
        <v>Takeaway</v>
      </c>
      <c r="V5883" s="4" t="str">
        <f t="shared" si="7"/>
        <v>Credit Card</v>
      </c>
      <c r="W5883" s="4">
        <f t="shared" ref="W5883:Y5883" si="5890">IF(OR(J5883 = "ERROR", J5883 = ""), "UNKNOWN", J5883)</f>
        <v>4</v>
      </c>
      <c r="X5883" s="4">
        <f t="shared" si="5890"/>
        <v>5</v>
      </c>
      <c r="Y5883" s="4">
        <f t="shared" si="5890"/>
        <v>20</v>
      </c>
      <c r="Z5883" s="4" t="str">
        <f t="shared" si="9"/>
        <v>UNKNOWN</v>
      </c>
    </row>
    <row r="5884">
      <c r="A5884" s="1" t="s">
        <v>5921</v>
      </c>
      <c r="B5884" s="1" t="s">
        <v>44</v>
      </c>
      <c r="C5884" s="1">
        <v>3.0</v>
      </c>
      <c r="D5884" s="1">
        <v>4.0</v>
      </c>
      <c r="E5884" s="1">
        <v>12.0</v>
      </c>
      <c r="F5884" s="1" t="s">
        <v>23</v>
      </c>
      <c r="G5884" s="1" t="s">
        <v>24</v>
      </c>
      <c r="H5884" s="6">
        <v>45276.0</v>
      </c>
      <c r="J5884" s="3">
        <f t="shared" si="2"/>
        <v>3</v>
      </c>
      <c r="K5884" s="4">
        <f t="shared" si="3"/>
        <v>4</v>
      </c>
      <c r="L5884" s="4">
        <f t="shared" si="4"/>
        <v>12</v>
      </c>
      <c r="S5884" s="1" t="s">
        <v>5921</v>
      </c>
      <c r="T5884" s="4" t="str">
        <f t="shared" si="5"/>
        <v>Sandwich</v>
      </c>
      <c r="U5884" s="4" t="str">
        <f t="shared" si="6"/>
        <v>Takeaway</v>
      </c>
      <c r="V5884" s="4" t="str">
        <f t="shared" si="7"/>
        <v>Credit Card</v>
      </c>
      <c r="W5884" s="4">
        <f t="shared" ref="W5884:Y5884" si="5891">IF(OR(J5884 = "ERROR", J5884 = ""), "UNKNOWN", J5884)</f>
        <v>3</v>
      </c>
      <c r="X5884" s="4">
        <f t="shared" si="5891"/>
        <v>4</v>
      </c>
      <c r="Y5884" s="4">
        <f t="shared" si="5891"/>
        <v>12</v>
      </c>
      <c r="Z5884" s="7">
        <f t="shared" si="9"/>
        <v>45276</v>
      </c>
    </row>
    <row r="5885">
      <c r="A5885" s="1" t="s">
        <v>5922</v>
      </c>
      <c r="B5885" s="1" t="s">
        <v>55</v>
      </c>
      <c r="C5885" s="1">
        <v>1.0</v>
      </c>
      <c r="D5885" s="1">
        <v>3.0</v>
      </c>
      <c r="E5885" s="1">
        <v>3.0</v>
      </c>
      <c r="F5885" s="1" t="s">
        <v>39</v>
      </c>
      <c r="H5885" s="6">
        <v>45229.0</v>
      </c>
      <c r="J5885" s="3">
        <f t="shared" si="2"/>
        <v>1</v>
      </c>
      <c r="K5885" s="4">
        <f t="shared" si="3"/>
        <v>3</v>
      </c>
      <c r="L5885" s="4">
        <f t="shared" si="4"/>
        <v>3</v>
      </c>
      <c r="S5885" s="1" t="s">
        <v>5922</v>
      </c>
      <c r="T5885" s="4" t="str">
        <f t="shared" si="5"/>
        <v>Juice</v>
      </c>
      <c r="U5885" s="4" t="str">
        <f t="shared" si="6"/>
        <v>UNKNOWN</v>
      </c>
      <c r="V5885" s="4" t="str">
        <f t="shared" si="7"/>
        <v>Digital Wallet</v>
      </c>
      <c r="W5885" s="4">
        <f t="shared" ref="W5885:Y5885" si="5892">IF(OR(J5885 = "ERROR", J5885 = ""), "UNKNOWN", J5885)</f>
        <v>1</v>
      </c>
      <c r="X5885" s="4">
        <f t="shared" si="5892"/>
        <v>3</v>
      </c>
      <c r="Y5885" s="4">
        <f t="shared" si="5892"/>
        <v>3</v>
      </c>
      <c r="Z5885" s="7">
        <f t="shared" si="9"/>
        <v>45229</v>
      </c>
    </row>
    <row r="5886">
      <c r="A5886" s="1" t="s">
        <v>5923</v>
      </c>
      <c r="B5886" s="1" t="s">
        <v>55</v>
      </c>
      <c r="C5886" s="1">
        <v>2.0</v>
      </c>
      <c r="D5886" s="1">
        <v>3.0</v>
      </c>
      <c r="E5886" s="1">
        <v>6.0</v>
      </c>
      <c r="F5886" s="1" t="s">
        <v>25</v>
      </c>
      <c r="H5886" s="2">
        <v>45207.0</v>
      </c>
      <c r="J5886" s="3">
        <f t="shared" si="2"/>
        <v>2</v>
      </c>
      <c r="K5886" s="4">
        <f t="shared" si="3"/>
        <v>3</v>
      </c>
      <c r="L5886" s="4">
        <f t="shared" si="4"/>
        <v>6</v>
      </c>
      <c r="S5886" s="1" t="s">
        <v>5923</v>
      </c>
      <c r="T5886" s="4" t="str">
        <f t="shared" si="5"/>
        <v>Juice</v>
      </c>
      <c r="U5886" s="4" t="str">
        <f t="shared" si="6"/>
        <v>UNKNOWN</v>
      </c>
      <c r="V5886" s="4" t="str">
        <f t="shared" si="7"/>
        <v>UNKNOWN</v>
      </c>
      <c r="W5886" s="4">
        <f t="shared" ref="W5886:Y5886" si="5893">IF(OR(J5886 = "ERROR", J5886 = ""), "UNKNOWN", J5886)</f>
        <v>2</v>
      </c>
      <c r="X5886" s="4">
        <f t="shared" si="5893"/>
        <v>3</v>
      </c>
      <c r="Y5886" s="4">
        <f t="shared" si="5893"/>
        <v>6</v>
      </c>
      <c r="Z5886" s="5">
        <f t="shared" si="9"/>
        <v>45207</v>
      </c>
    </row>
    <row r="5887">
      <c r="A5887" s="1" t="s">
        <v>5924</v>
      </c>
      <c r="B5887" s="1" t="s">
        <v>27</v>
      </c>
      <c r="C5887" s="1">
        <v>1.0</v>
      </c>
      <c r="E5887" s="1">
        <v>3.0</v>
      </c>
      <c r="F5887" s="1" t="s">
        <v>23</v>
      </c>
      <c r="H5887" s="6">
        <v>45212.0</v>
      </c>
      <c r="J5887" s="3">
        <f t="shared" si="2"/>
        <v>1</v>
      </c>
      <c r="K5887" s="4">
        <f t="shared" si="3"/>
        <v>3</v>
      </c>
      <c r="L5887" s="4">
        <f t="shared" si="4"/>
        <v>3</v>
      </c>
      <c r="S5887" s="1" t="s">
        <v>5924</v>
      </c>
      <c r="T5887" s="4" t="str">
        <f t="shared" si="5"/>
        <v>Cake</v>
      </c>
      <c r="U5887" s="4" t="str">
        <f t="shared" si="6"/>
        <v>UNKNOWN</v>
      </c>
      <c r="V5887" s="4" t="str">
        <f t="shared" si="7"/>
        <v>Credit Card</v>
      </c>
      <c r="W5887" s="4">
        <f t="shared" ref="W5887:Y5887" si="5894">IF(OR(J5887 = "ERROR", J5887 = ""), "UNKNOWN", J5887)</f>
        <v>1</v>
      </c>
      <c r="X5887" s="4">
        <f t="shared" si="5894"/>
        <v>3</v>
      </c>
      <c r="Y5887" s="4">
        <f t="shared" si="5894"/>
        <v>3</v>
      </c>
      <c r="Z5887" s="7">
        <f t="shared" si="9"/>
        <v>45212</v>
      </c>
    </row>
    <row r="5888">
      <c r="A5888" s="1" t="s">
        <v>5925</v>
      </c>
      <c r="B5888" s="1" t="s">
        <v>55</v>
      </c>
      <c r="C5888" s="1">
        <v>2.0</v>
      </c>
      <c r="D5888" s="1" t="s">
        <v>30</v>
      </c>
      <c r="E5888" s="1">
        <v>6.0</v>
      </c>
      <c r="F5888" s="1" t="s">
        <v>23</v>
      </c>
      <c r="H5888" s="2">
        <v>44995.0</v>
      </c>
      <c r="J5888" s="3">
        <f t="shared" si="2"/>
        <v>2</v>
      </c>
      <c r="K5888" s="4">
        <f t="shared" si="3"/>
        <v>3</v>
      </c>
      <c r="L5888" s="4">
        <f t="shared" si="4"/>
        <v>6</v>
      </c>
      <c r="S5888" s="1" t="s">
        <v>5925</v>
      </c>
      <c r="T5888" s="4" t="str">
        <f t="shared" si="5"/>
        <v>Juice</v>
      </c>
      <c r="U5888" s="4" t="str">
        <f t="shared" si="6"/>
        <v>UNKNOWN</v>
      </c>
      <c r="V5888" s="4" t="str">
        <f t="shared" si="7"/>
        <v>Credit Card</v>
      </c>
      <c r="W5888" s="4">
        <f t="shared" ref="W5888:Y5888" si="5895">IF(OR(J5888 = "ERROR", J5888 = ""), "UNKNOWN", J5888)</f>
        <v>2</v>
      </c>
      <c r="X5888" s="4">
        <f t="shared" si="5895"/>
        <v>3</v>
      </c>
      <c r="Y5888" s="4">
        <f t="shared" si="5895"/>
        <v>6</v>
      </c>
      <c r="Z5888" s="5">
        <f t="shared" si="9"/>
        <v>44995</v>
      </c>
    </row>
    <row r="5889">
      <c r="A5889" s="1" t="s">
        <v>5926</v>
      </c>
      <c r="B5889" s="1" t="s">
        <v>55</v>
      </c>
      <c r="C5889" s="1">
        <v>5.0</v>
      </c>
      <c r="D5889" s="1">
        <v>3.0</v>
      </c>
      <c r="E5889" s="1">
        <v>15.0</v>
      </c>
      <c r="G5889" s="1" t="s">
        <v>29</v>
      </c>
      <c r="H5889" s="2">
        <v>44956.0</v>
      </c>
      <c r="J5889" s="3">
        <f t="shared" si="2"/>
        <v>5</v>
      </c>
      <c r="K5889" s="4">
        <f t="shared" si="3"/>
        <v>3</v>
      </c>
      <c r="L5889" s="4">
        <f t="shared" si="4"/>
        <v>15</v>
      </c>
      <c r="S5889" s="1" t="s">
        <v>5926</v>
      </c>
      <c r="T5889" s="4" t="str">
        <f t="shared" si="5"/>
        <v>Juice</v>
      </c>
      <c r="U5889" s="4" t="str">
        <f t="shared" si="6"/>
        <v>In-store</v>
      </c>
      <c r="V5889" s="4" t="str">
        <f t="shared" si="7"/>
        <v>UNKNOWN</v>
      </c>
      <c r="W5889" s="4">
        <f t="shared" ref="W5889:Y5889" si="5896">IF(OR(J5889 = "ERROR", J5889 = ""), "UNKNOWN", J5889)</f>
        <v>5</v>
      </c>
      <c r="X5889" s="4">
        <f t="shared" si="5896"/>
        <v>3</v>
      </c>
      <c r="Y5889" s="4">
        <f t="shared" si="5896"/>
        <v>15</v>
      </c>
      <c r="Z5889" s="5">
        <f t="shared" si="9"/>
        <v>44956</v>
      </c>
    </row>
    <row r="5890">
      <c r="A5890" s="1" t="s">
        <v>5927</v>
      </c>
      <c r="B5890" s="1" t="s">
        <v>81</v>
      </c>
      <c r="C5890" s="1">
        <v>2.0</v>
      </c>
      <c r="D5890" s="1">
        <v>1.5</v>
      </c>
      <c r="E5890" s="1">
        <v>3.0</v>
      </c>
      <c r="F5890" s="1" t="s">
        <v>39</v>
      </c>
      <c r="G5890" s="1" t="s">
        <v>25</v>
      </c>
      <c r="H5890" s="2">
        <v>45117.0</v>
      </c>
      <c r="J5890" s="3">
        <f t="shared" si="2"/>
        <v>2</v>
      </c>
      <c r="K5890" s="4">
        <f t="shared" si="3"/>
        <v>1.5</v>
      </c>
      <c r="L5890" s="4">
        <f t="shared" si="4"/>
        <v>3</v>
      </c>
      <c r="S5890" s="1" t="s">
        <v>5927</v>
      </c>
      <c r="T5890" s="4" t="str">
        <f t="shared" si="5"/>
        <v>Tea</v>
      </c>
      <c r="U5890" s="4" t="str">
        <f t="shared" si="6"/>
        <v>UNKNOWN</v>
      </c>
      <c r="V5890" s="4" t="str">
        <f t="shared" si="7"/>
        <v>Digital Wallet</v>
      </c>
      <c r="W5890" s="4">
        <f t="shared" ref="W5890:Y5890" si="5897">IF(OR(J5890 = "ERROR", J5890 = ""), "UNKNOWN", J5890)</f>
        <v>2</v>
      </c>
      <c r="X5890" s="4">
        <f t="shared" si="5897"/>
        <v>1.5</v>
      </c>
      <c r="Y5890" s="4">
        <f t="shared" si="5897"/>
        <v>3</v>
      </c>
      <c r="Z5890" s="5">
        <f t="shared" si="9"/>
        <v>45117</v>
      </c>
    </row>
    <row r="5891">
      <c r="A5891" s="1" t="s">
        <v>5928</v>
      </c>
      <c r="B5891" s="1" t="s">
        <v>36</v>
      </c>
      <c r="C5891" s="1">
        <v>2.0</v>
      </c>
      <c r="D5891" s="1">
        <v>5.0</v>
      </c>
      <c r="E5891" s="1">
        <v>10.0</v>
      </c>
      <c r="F5891" s="1" t="s">
        <v>28</v>
      </c>
      <c r="H5891" s="6">
        <v>45211.0</v>
      </c>
      <c r="J5891" s="3">
        <f t="shared" si="2"/>
        <v>2</v>
      </c>
      <c r="K5891" s="4">
        <f t="shared" si="3"/>
        <v>5</v>
      </c>
      <c r="L5891" s="4">
        <f t="shared" si="4"/>
        <v>10</v>
      </c>
      <c r="S5891" s="1" t="s">
        <v>5928</v>
      </c>
      <c r="T5891" s="4" t="str">
        <f t="shared" si="5"/>
        <v>Salad</v>
      </c>
      <c r="U5891" s="4" t="str">
        <f t="shared" si="6"/>
        <v>UNKNOWN</v>
      </c>
      <c r="V5891" s="4" t="str">
        <f t="shared" si="7"/>
        <v>Cash</v>
      </c>
      <c r="W5891" s="4">
        <f t="shared" ref="W5891:Y5891" si="5898">IF(OR(J5891 = "ERROR", J5891 = ""), "UNKNOWN", J5891)</f>
        <v>2</v>
      </c>
      <c r="X5891" s="4">
        <f t="shared" si="5898"/>
        <v>5</v>
      </c>
      <c r="Y5891" s="4">
        <f t="shared" si="5898"/>
        <v>10</v>
      </c>
      <c r="Z5891" s="7">
        <f t="shared" si="9"/>
        <v>45211</v>
      </c>
    </row>
    <row r="5892">
      <c r="A5892" s="1" t="s">
        <v>5929</v>
      </c>
      <c r="B5892" s="1" t="s">
        <v>41</v>
      </c>
      <c r="C5892" s="1">
        <v>2.0</v>
      </c>
      <c r="D5892" s="1">
        <v>4.0</v>
      </c>
      <c r="E5892" s="1">
        <v>8.0</v>
      </c>
      <c r="F5892" s="1" t="s">
        <v>28</v>
      </c>
      <c r="H5892" s="2">
        <v>45164.0</v>
      </c>
      <c r="J5892" s="3">
        <f t="shared" si="2"/>
        <v>2</v>
      </c>
      <c r="K5892" s="4">
        <f t="shared" si="3"/>
        <v>4</v>
      </c>
      <c r="L5892" s="4">
        <f t="shared" si="4"/>
        <v>8</v>
      </c>
      <c r="S5892" s="1" t="s">
        <v>5929</v>
      </c>
      <c r="T5892" s="4" t="str">
        <f t="shared" si="5"/>
        <v>Smoothie</v>
      </c>
      <c r="U5892" s="4" t="str">
        <f t="shared" si="6"/>
        <v>UNKNOWN</v>
      </c>
      <c r="V5892" s="4" t="str">
        <f t="shared" si="7"/>
        <v>Cash</v>
      </c>
      <c r="W5892" s="4">
        <f t="shared" ref="W5892:Y5892" si="5899">IF(OR(J5892 = "ERROR", J5892 = ""), "UNKNOWN", J5892)</f>
        <v>2</v>
      </c>
      <c r="X5892" s="4">
        <f t="shared" si="5899"/>
        <v>4</v>
      </c>
      <c r="Y5892" s="4">
        <f t="shared" si="5899"/>
        <v>8</v>
      </c>
      <c r="Z5892" s="5">
        <f t="shared" si="9"/>
        <v>45164</v>
      </c>
    </row>
    <row r="5893">
      <c r="A5893" s="1" t="s">
        <v>5930</v>
      </c>
      <c r="C5893" s="1">
        <v>3.0</v>
      </c>
      <c r="D5893" s="1" t="s">
        <v>30</v>
      </c>
      <c r="E5893" s="1">
        <v>6.0</v>
      </c>
      <c r="F5893" s="1" t="s">
        <v>23</v>
      </c>
      <c r="G5893" s="1" t="s">
        <v>24</v>
      </c>
      <c r="H5893" s="2">
        <v>45238.0</v>
      </c>
      <c r="J5893" s="3">
        <f t="shared" si="2"/>
        <v>3</v>
      </c>
      <c r="K5893" s="4">
        <f t="shared" si="3"/>
        <v>2</v>
      </c>
      <c r="L5893" s="4">
        <f t="shared" si="4"/>
        <v>6</v>
      </c>
      <c r="S5893" s="1" t="s">
        <v>5930</v>
      </c>
      <c r="T5893" s="4" t="str">
        <f t="shared" si="5"/>
        <v>UNKNOWN</v>
      </c>
      <c r="U5893" s="4" t="str">
        <f t="shared" si="6"/>
        <v>Takeaway</v>
      </c>
      <c r="V5893" s="4" t="str">
        <f t="shared" si="7"/>
        <v>Credit Card</v>
      </c>
      <c r="W5893" s="4">
        <f t="shared" ref="W5893:Y5893" si="5900">IF(OR(J5893 = "ERROR", J5893 = ""), "UNKNOWN", J5893)</f>
        <v>3</v>
      </c>
      <c r="X5893" s="4">
        <f t="shared" si="5900"/>
        <v>2</v>
      </c>
      <c r="Y5893" s="4">
        <f t="shared" si="5900"/>
        <v>6</v>
      </c>
      <c r="Z5893" s="5">
        <f t="shared" si="9"/>
        <v>45238</v>
      </c>
    </row>
    <row r="5894">
      <c r="A5894" s="1" t="s">
        <v>5931</v>
      </c>
      <c r="C5894" s="1">
        <v>5.0</v>
      </c>
      <c r="D5894" s="1">
        <v>4.0</v>
      </c>
      <c r="E5894" s="1">
        <v>20.0</v>
      </c>
      <c r="F5894" s="1" t="s">
        <v>39</v>
      </c>
      <c r="G5894" s="1" t="s">
        <v>29</v>
      </c>
      <c r="H5894" s="6">
        <v>45291.0</v>
      </c>
      <c r="J5894" s="3">
        <f t="shared" si="2"/>
        <v>5</v>
      </c>
      <c r="K5894" s="4">
        <f t="shared" si="3"/>
        <v>4</v>
      </c>
      <c r="L5894" s="4">
        <f t="shared" si="4"/>
        <v>20</v>
      </c>
      <c r="S5894" s="1" t="s">
        <v>5931</v>
      </c>
      <c r="T5894" s="4" t="str">
        <f t="shared" si="5"/>
        <v>UNKNOWN</v>
      </c>
      <c r="U5894" s="4" t="str">
        <f t="shared" si="6"/>
        <v>In-store</v>
      </c>
      <c r="V5894" s="4" t="str">
        <f t="shared" si="7"/>
        <v>Digital Wallet</v>
      </c>
      <c r="W5894" s="4">
        <f t="shared" ref="W5894:Y5894" si="5901">IF(OR(J5894 = "ERROR", J5894 = ""), "UNKNOWN", J5894)</f>
        <v>5</v>
      </c>
      <c r="X5894" s="4">
        <f t="shared" si="5901"/>
        <v>4</v>
      </c>
      <c r="Y5894" s="4">
        <f t="shared" si="5901"/>
        <v>20</v>
      </c>
      <c r="Z5894" s="7">
        <f t="shared" si="9"/>
        <v>45291</v>
      </c>
    </row>
    <row r="5895">
      <c r="A5895" s="1" t="s">
        <v>5932</v>
      </c>
      <c r="B5895" s="1" t="s">
        <v>22</v>
      </c>
      <c r="C5895" s="1">
        <v>4.0</v>
      </c>
      <c r="D5895" s="1">
        <v>2.0</v>
      </c>
      <c r="E5895" s="1" t="s">
        <v>30</v>
      </c>
      <c r="G5895" s="1" t="s">
        <v>29</v>
      </c>
      <c r="H5895" s="2">
        <v>45046.0</v>
      </c>
      <c r="J5895" s="3">
        <f t="shared" si="2"/>
        <v>4</v>
      </c>
      <c r="K5895" s="4">
        <f t="shared" si="3"/>
        <v>2</v>
      </c>
      <c r="L5895" s="4">
        <f t="shared" si="4"/>
        <v>8</v>
      </c>
      <c r="S5895" s="1" t="s">
        <v>5932</v>
      </c>
      <c r="T5895" s="4" t="str">
        <f t="shared" si="5"/>
        <v>Coffee</v>
      </c>
      <c r="U5895" s="4" t="str">
        <f t="shared" si="6"/>
        <v>In-store</v>
      </c>
      <c r="V5895" s="4" t="str">
        <f t="shared" si="7"/>
        <v>UNKNOWN</v>
      </c>
      <c r="W5895" s="4">
        <f t="shared" ref="W5895:Y5895" si="5902">IF(OR(J5895 = "ERROR", J5895 = ""), "UNKNOWN", J5895)</f>
        <v>4</v>
      </c>
      <c r="X5895" s="4">
        <f t="shared" si="5902"/>
        <v>2</v>
      </c>
      <c r="Y5895" s="4">
        <f t="shared" si="5902"/>
        <v>8</v>
      </c>
      <c r="Z5895" s="5">
        <f t="shared" si="9"/>
        <v>45046</v>
      </c>
    </row>
    <row r="5896">
      <c r="A5896" s="1" t="s">
        <v>5933</v>
      </c>
      <c r="B5896" s="1" t="s">
        <v>27</v>
      </c>
      <c r="C5896" s="1">
        <v>2.0</v>
      </c>
      <c r="D5896" s="1">
        <v>3.0</v>
      </c>
      <c r="E5896" s="1">
        <v>6.0</v>
      </c>
      <c r="F5896" s="1" t="s">
        <v>25</v>
      </c>
      <c r="H5896" s="2">
        <v>45069.0</v>
      </c>
      <c r="J5896" s="3">
        <f t="shared" si="2"/>
        <v>2</v>
      </c>
      <c r="K5896" s="4">
        <f t="shared" si="3"/>
        <v>3</v>
      </c>
      <c r="L5896" s="4">
        <f t="shared" si="4"/>
        <v>6</v>
      </c>
      <c r="S5896" s="1" t="s">
        <v>5933</v>
      </c>
      <c r="T5896" s="4" t="str">
        <f t="shared" si="5"/>
        <v>Cake</v>
      </c>
      <c r="U5896" s="4" t="str">
        <f t="shared" si="6"/>
        <v>UNKNOWN</v>
      </c>
      <c r="V5896" s="4" t="str">
        <f t="shared" si="7"/>
        <v>UNKNOWN</v>
      </c>
      <c r="W5896" s="4">
        <f t="shared" ref="W5896:Y5896" si="5903">IF(OR(J5896 = "ERROR", J5896 = ""), "UNKNOWN", J5896)</f>
        <v>2</v>
      </c>
      <c r="X5896" s="4">
        <f t="shared" si="5903"/>
        <v>3</v>
      </c>
      <c r="Y5896" s="4">
        <f t="shared" si="5903"/>
        <v>6</v>
      </c>
      <c r="Z5896" s="5">
        <f t="shared" si="9"/>
        <v>45069</v>
      </c>
    </row>
    <row r="5897">
      <c r="A5897" s="1" t="s">
        <v>5934</v>
      </c>
      <c r="B5897" s="1" t="s">
        <v>30</v>
      </c>
      <c r="C5897" s="1">
        <v>3.0</v>
      </c>
      <c r="D5897" s="1">
        <v>3.0</v>
      </c>
      <c r="E5897" s="1">
        <v>9.0</v>
      </c>
      <c r="F5897" s="1" t="s">
        <v>39</v>
      </c>
      <c r="H5897" s="6">
        <v>45282.0</v>
      </c>
      <c r="J5897" s="3">
        <f t="shared" si="2"/>
        <v>3</v>
      </c>
      <c r="K5897" s="4">
        <f t="shared" si="3"/>
        <v>3</v>
      </c>
      <c r="L5897" s="4">
        <f t="shared" si="4"/>
        <v>9</v>
      </c>
      <c r="S5897" s="1" t="s">
        <v>5934</v>
      </c>
      <c r="T5897" s="4" t="str">
        <f t="shared" si="5"/>
        <v>UNKNOWN</v>
      </c>
      <c r="U5897" s="4" t="str">
        <f t="shared" si="6"/>
        <v>UNKNOWN</v>
      </c>
      <c r="V5897" s="4" t="str">
        <f t="shared" si="7"/>
        <v>Digital Wallet</v>
      </c>
      <c r="W5897" s="4">
        <f t="shared" ref="W5897:Y5897" si="5904">IF(OR(J5897 = "ERROR", J5897 = ""), "UNKNOWN", J5897)</f>
        <v>3</v>
      </c>
      <c r="X5897" s="4">
        <f t="shared" si="5904"/>
        <v>3</v>
      </c>
      <c r="Y5897" s="4">
        <f t="shared" si="5904"/>
        <v>9</v>
      </c>
      <c r="Z5897" s="7">
        <f t="shared" si="9"/>
        <v>45282</v>
      </c>
    </row>
    <row r="5898">
      <c r="A5898" s="1" t="s">
        <v>5935</v>
      </c>
      <c r="B5898" s="1" t="s">
        <v>32</v>
      </c>
      <c r="C5898" s="1" t="s">
        <v>30</v>
      </c>
      <c r="D5898" s="1">
        <v>1.0</v>
      </c>
      <c r="E5898" s="1">
        <v>2.0</v>
      </c>
      <c r="F5898" s="1" t="s">
        <v>23</v>
      </c>
      <c r="H5898" s="2">
        <v>45235.0</v>
      </c>
      <c r="J5898" s="3">
        <f t="shared" si="2"/>
        <v>2</v>
      </c>
      <c r="K5898" s="4">
        <f t="shared" si="3"/>
        <v>1</v>
      </c>
      <c r="L5898" s="4">
        <f t="shared" si="4"/>
        <v>2</v>
      </c>
      <c r="S5898" s="1" t="s">
        <v>5935</v>
      </c>
      <c r="T5898" s="4" t="str">
        <f t="shared" si="5"/>
        <v>Cookie</v>
      </c>
      <c r="U5898" s="4" t="str">
        <f t="shared" si="6"/>
        <v>UNKNOWN</v>
      </c>
      <c r="V5898" s="4" t="str">
        <f t="shared" si="7"/>
        <v>Credit Card</v>
      </c>
      <c r="W5898" s="4">
        <f t="shared" ref="W5898:Y5898" si="5905">IF(OR(J5898 = "ERROR", J5898 = ""), "UNKNOWN", J5898)</f>
        <v>2</v>
      </c>
      <c r="X5898" s="4">
        <f t="shared" si="5905"/>
        <v>1</v>
      </c>
      <c r="Y5898" s="4">
        <f t="shared" si="5905"/>
        <v>2</v>
      </c>
      <c r="Z5898" s="5">
        <f t="shared" si="9"/>
        <v>45235</v>
      </c>
    </row>
    <row r="5899">
      <c r="A5899" s="1" t="s">
        <v>5936</v>
      </c>
      <c r="B5899" s="1" t="s">
        <v>81</v>
      </c>
      <c r="C5899" s="1">
        <v>3.0</v>
      </c>
      <c r="D5899" s="1">
        <v>1.5</v>
      </c>
      <c r="E5899" s="1">
        <v>4.5</v>
      </c>
      <c r="F5899" s="1" t="s">
        <v>39</v>
      </c>
      <c r="G5899" s="1" t="s">
        <v>25</v>
      </c>
      <c r="H5899" s="2">
        <v>45183.0</v>
      </c>
      <c r="J5899" s="3">
        <f t="shared" si="2"/>
        <v>3</v>
      </c>
      <c r="K5899" s="4">
        <f t="shared" si="3"/>
        <v>1.5</v>
      </c>
      <c r="L5899" s="4">
        <f t="shared" si="4"/>
        <v>4.5</v>
      </c>
      <c r="S5899" s="1" t="s">
        <v>5936</v>
      </c>
      <c r="T5899" s="4" t="str">
        <f t="shared" si="5"/>
        <v>Tea</v>
      </c>
      <c r="U5899" s="4" t="str">
        <f t="shared" si="6"/>
        <v>UNKNOWN</v>
      </c>
      <c r="V5899" s="4" t="str">
        <f t="shared" si="7"/>
        <v>Digital Wallet</v>
      </c>
      <c r="W5899" s="4">
        <f t="shared" ref="W5899:Y5899" si="5906">IF(OR(J5899 = "ERROR", J5899 = ""), "UNKNOWN", J5899)</f>
        <v>3</v>
      </c>
      <c r="X5899" s="4">
        <f t="shared" si="5906"/>
        <v>1.5</v>
      </c>
      <c r="Y5899" s="4">
        <f t="shared" si="5906"/>
        <v>4.5</v>
      </c>
      <c r="Z5899" s="5">
        <f t="shared" si="9"/>
        <v>45183</v>
      </c>
    </row>
    <row r="5900">
      <c r="A5900" s="1" t="s">
        <v>5937</v>
      </c>
      <c r="B5900" s="1" t="s">
        <v>22</v>
      </c>
      <c r="C5900" s="1">
        <v>5.0</v>
      </c>
      <c r="D5900" s="1">
        <v>2.0</v>
      </c>
      <c r="E5900" s="1">
        <v>10.0</v>
      </c>
      <c r="H5900" s="6">
        <v>45216.0</v>
      </c>
      <c r="J5900" s="3">
        <f t="shared" si="2"/>
        <v>5</v>
      </c>
      <c r="K5900" s="4">
        <f t="shared" si="3"/>
        <v>2</v>
      </c>
      <c r="L5900" s="4">
        <f t="shared" si="4"/>
        <v>10</v>
      </c>
      <c r="S5900" s="1" t="s">
        <v>5937</v>
      </c>
      <c r="T5900" s="4" t="str">
        <f t="shared" si="5"/>
        <v>Coffee</v>
      </c>
      <c r="U5900" s="4" t="str">
        <f t="shared" si="6"/>
        <v>UNKNOWN</v>
      </c>
      <c r="V5900" s="4" t="str">
        <f t="shared" si="7"/>
        <v>UNKNOWN</v>
      </c>
      <c r="W5900" s="4">
        <f t="shared" ref="W5900:Y5900" si="5907">IF(OR(J5900 = "ERROR", J5900 = ""), "UNKNOWN", J5900)</f>
        <v>5</v>
      </c>
      <c r="X5900" s="4">
        <f t="shared" si="5907"/>
        <v>2</v>
      </c>
      <c r="Y5900" s="4">
        <f t="shared" si="5907"/>
        <v>10</v>
      </c>
      <c r="Z5900" s="7">
        <f t="shared" si="9"/>
        <v>45216</v>
      </c>
    </row>
    <row r="5901">
      <c r="A5901" s="1" t="s">
        <v>5938</v>
      </c>
      <c r="C5901" s="1">
        <v>5.0</v>
      </c>
      <c r="D5901" s="1">
        <v>1.0</v>
      </c>
      <c r="E5901" s="1">
        <v>5.0</v>
      </c>
      <c r="H5901" s="2">
        <v>44963.0</v>
      </c>
      <c r="J5901" s="3">
        <f t="shared" si="2"/>
        <v>5</v>
      </c>
      <c r="K5901" s="4">
        <f t="shared" si="3"/>
        <v>1</v>
      </c>
      <c r="L5901" s="4">
        <f t="shared" si="4"/>
        <v>5</v>
      </c>
      <c r="S5901" s="1" t="s">
        <v>5938</v>
      </c>
      <c r="T5901" s="4" t="str">
        <f t="shared" si="5"/>
        <v>UNKNOWN</v>
      </c>
      <c r="U5901" s="4" t="str">
        <f t="shared" si="6"/>
        <v>UNKNOWN</v>
      </c>
      <c r="V5901" s="4" t="str">
        <f t="shared" si="7"/>
        <v>UNKNOWN</v>
      </c>
      <c r="W5901" s="4">
        <f t="shared" ref="W5901:Y5901" si="5908">IF(OR(J5901 = "ERROR", J5901 = ""), "UNKNOWN", J5901)</f>
        <v>5</v>
      </c>
      <c r="X5901" s="4">
        <f t="shared" si="5908"/>
        <v>1</v>
      </c>
      <c r="Y5901" s="4">
        <f t="shared" si="5908"/>
        <v>5</v>
      </c>
      <c r="Z5901" s="5">
        <f t="shared" si="9"/>
        <v>44963</v>
      </c>
    </row>
    <row r="5902">
      <c r="A5902" s="1" t="s">
        <v>5939</v>
      </c>
      <c r="B5902" s="1" t="s">
        <v>81</v>
      </c>
      <c r="C5902" s="1">
        <v>1.0</v>
      </c>
      <c r="D5902" s="1">
        <v>1.5</v>
      </c>
      <c r="E5902" s="1">
        <v>1.5</v>
      </c>
      <c r="F5902" s="1" t="s">
        <v>39</v>
      </c>
      <c r="G5902" s="1" t="s">
        <v>29</v>
      </c>
      <c r="H5902" s="6">
        <v>45286.0</v>
      </c>
      <c r="J5902" s="3">
        <f t="shared" si="2"/>
        <v>1</v>
      </c>
      <c r="K5902" s="4">
        <f t="shared" si="3"/>
        <v>1.5</v>
      </c>
      <c r="L5902" s="4">
        <f t="shared" si="4"/>
        <v>1.5</v>
      </c>
      <c r="S5902" s="1" t="s">
        <v>5939</v>
      </c>
      <c r="T5902" s="4" t="str">
        <f t="shared" si="5"/>
        <v>Tea</v>
      </c>
      <c r="U5902" s="4" t="str">
        <f t="shared" si="6"/>
        <v>In-store</v>
      </c>
      <c r="V5902" s="4" t="str">
        <f t="shared" si="7"/>
        <v>Digital Wallet</v>
      </c>
      <c r="W5902" s="4">
        <f t="shared" ref="W5902:Y5902" si="5909">IF(OR(J5902 = "ERROR", J5902 = ""), "UNKNOWN", J5902)</f>
        <v>1</v>
      </c>
      <c r="X5902" s="4">
        <f t="shared" si="5909"/>
        <v>1.5</v>
      </c>
      <c r="Y5902" s="4">
        <f t="shared" si="5909"/>
        <v>1.5</v>
      </c>
      <c r="Z5902" s="7">
        <f t="shared" si="9"/>
        <v>45286</v>
      </c>
    </row>
    <row r="5903">
      <c r="A5903" s="1" t="s">
        <v>5940</v>
      </c>
      <c r="B5903" s="1" t="s">
        <v>32</v>
      </c>
      <c r="C5903" s="1">
        <v>5.0</v>
      </c>
      <c r="D5903" s="1">
        <v>1.0</v>
      </c>
      <c r="E5903" s="1">
        <v>5.0</v>
      </c>
      <c r="G5903" s="1" t="s">
        <v>24</v>
      </c>
      <c r="H5903" s="2">
        <v>44943.0</v>
      </c>
      <c r="J5903" s="3">
        <f t="shared" si="2"/>
        <v>5</v>
      </c>
      <c r="K5903" s="4">
        <f t="shared" si="3"/>
        <v>1</v>
      </c>
      <c r="L5903" s="4">
        <f t="shared" si="4"/>
        <v>5</v>
      </c>
      <c r="S5903" s="1" t="s">
        <v>5940</v>
      </c>
      <c r="T5903" s="4" t="str">
        <f t="shared" si="5"/>
        <v>Cookie</v>
      </c>
      <c r="U5903" s="4" t="str">
        <f t="shared" si="6"/>
        <v>Takeaway</v>
      </c>
      <c r="V5903" s="4" t="str">
        <f t="shared" si="7"/>
        <v>UNKNOWN</v>
      </c>
      <c r="W5903" s="4">
        <f t="shared" ref="W5903:Y5903" si="5910">IF(OR(J5903 = "ERROR", J5903 = ""), "UNKNOWN", J5903)</f>
        <v>5</v>
      </c>
      <c r="X5903" s="4">
        <f t="shared" si="5910"/>
        <v>1</v>
      </c>
      <c r="Y5903" s="4">
        <f t="shared" si="5910"/>
        <v>5</v>
      </c>
      <c r="Z5903" s="5">
        <f t="shared" si="9"/>
        <v>44943</v>
      </c>
    </row>
    <row r="5904">
      <c r="A5904" s="1" t="s">
        <v>5941</v>
      </c>
      <c r="B5904" s="1" t="s">
        <v>44</v>
      </c>
      <c r="C5904" s="1">
        <v>1.0</v>
      </c>
      <c r="D5904" s="1">
        <v>4.0</v>
      </c>
      <c r="E5904" s="1">
        <v>4.0</v>
      </c>
      <c r="F5904" s="1" t="s">
        <v>30</v>
      </c>
      <c r="H5904" s="2">
        <v>45132.0</v>
      </c>
      <c r="J5904" s="3">
        <f t="shared" si="2"/>
        <v>1</v>
      </c>
      <c r="K5904" s="4">
        <f t="shared" si="3"/>
        <v>4</v>
      </c>
      <c r="L5904" s="4">
        <f t="shared" si="4"/>
        <v>4</v>
      </c>
      <c r="S5904" s="1" t="s">
        <v>5941</v>
      </c>
      <c r="T5904" s="4" t="str">
        <f t="shared" si="5"/>
        <v>Sandwich</v>
      </c>
      <c r="U5904" s="4" t="str">
        <f t="shared" si="6"/>
        <v>UNKNOWN</v>
      </c>
      <c r="V5904" s="4" t="str">
        <f t="shared" si="7"/>
        <v>UNKNOWN</v>
      </c>
      <c r="W5904" s="4">
        <f t="shared" ref="W5904:Y5904" si="5911">IF(OR(J5904 = "ERROR", J5904 = ""), "UNKNOWN", J5904)</f>
        <v>1</v>
      </c>
      <c r="X5904" s="4">
        <f t="shared" si="5911"/>
        <v>4</v>
      </c>
      <c r="Y5904" s="4">
        <f t="shared" si="5911"/>
        <v>4</v>
      </c>
      <c r="Z5904" s="5">
        <f t="shared" si="9"/>
        <v>45132</v>
      </c>
    </row>
    <row r="5905">
      <c r="A5905" s="1" t="s">
        <v>5942</v>
      </c>
      <c r="B5905" s="1" t="s">
        <v>55</v>
      </c>
      <c r="C5905" s="1">
        <v>4.0</v>
      </c>
      <c r="D5905" s="1">
        <v>3.0</v>
      </c>
      <c r="E5905" s="1">
        <v>12.0</v>
      </c>
      <c r="F5905" s="1" t="s">
        <v>28</v>
      </c>
      <c r="G5905" s="1" t="s">
        <v>24</v>
      </c>
      <c r="H5905" s="6">
        <v>45225.0</v>
      </c>
      <c r="J5905" s="3">
        <f t="shared" si="2"/>
        <v>4</v>
      </c>
      <c r="K5905" s="4">
        <f t="shared" si="3"/>
        <v>3</v>
      </c>
      <c r="L5905" s="4">
        <f t="shared" si="4"/>
        <v>12</v>
      </c>
      <c r="S5905" s="1" t="s">
        <v>5942</v>
      </c>
      <c r="T5905" s="4" t="str">
        <f t="shared" si="5"/>
        <v>Juice</v>
      </c>
      <c r="U5905" s="4" t="str">
        <f t="shared" si="6"/>
        <v>Takeaway</v>
      </c>
      <c r="V5905" s="4" t="str">
        <f t="shared" si="7"/>
        <v>Cash</v>
      </c>
      <c r="W5905" s="4">
        <f t="shared" ref="W5905:Y5905" si="5912">IF(OR(J5905 = "ERROR", J5905 = ""), "UNKNOWN", J5905)</f>
        <v>4</v>
      </c>
      <c r="X5905" s="4">
        <f t="shared" si="5912"/>
        <v>3</v>
      </c>
      <c r="Y5905" s="4">
        <f t="shared" si="5912"/>
        <v>12</v>
      </c>
      <c r="Z5905" s="7">
        <f t="shared" si="9"/>
        <v>45225</v>
      </c>
    </row>
    <row r="5906">
      <c r="A5906" s="1" t="s">
        <v>5943</v>
      </c>
      <c r="B5906" s="1" t="s">
        <v>36</v>
      </c>
      <c r="C5906" s="1">
        <v>3.0</v>
      </c>
      <c r="D5906" s="1">
        <v>5.0</v>
      </c>
      <c r="E5906" s="1">
        <v>15.0</v>
      </c>
      <c r="F5906" s="1" t="s">
        <v>39</v>
      </c>
      <c r="G5906" s="1" t="s">
        <v>24</v>
      </c>
      <c r="H5906" s="6">
        <v>45250.0</v>
      </c>
      <c r="J5906" s="3">
        <f t="shared" si="2"/>
        <v>3</v>
      </c>
      <c r="K5906" s="4">
        <f t="shared" si="3"/>
        <v>5</v>
      </c>
      <c r="L5906" s="4">
        <f t="shared" si="4"/>
        <v>15</v>
      </c>
      <c r="S5906" s="1" t="s">
        <v>5943</v>
      </c>
      <c r="T5906" s="4" t="str">
        <f t="shared" si="5"/>
        <v>Salad</v>
      </c>
      <c r="U5906" s="4" t="str">
        <f t="shared" si="6"/>
        <v>Takeaway</v>
      </c>
      <c r="V5906" s="4" t="str">
        <f t="shared" si="7"/>
        <v>Digital Wallet</v>
      </c>
      <c r="W5906" s="4">
        <f t="shared" ref="W5906:Y5906" si="5913">IF(OR(J5906 = "ERROR", J5906 = ""), "UNKNOWN", J5906)</f>
        <v>3</v>
      </c>
      <c r="X5906" s="4">
        <f t="shared" si="5913"/>
        <v>5</v>
      </c>
      <c r="Y5906" s="4">
        <f t="shared" si="5913"/>
        <v>15</v>
      </c>
      <c r="Z5906" s="7">
        <f t="shared" si="9"/>
        <v>45250</v>
      </c>
    </row>
    <row r="5907">
      <c r="A5907" s="1" t="s">
        <v>5944</v>
      </c>
      <c r="B5907" s="1" t="s">
        <v>55</v>
      </c>
      <c r="C5907" s="1">
        <v>4.0</v>
      </c>
      <c r="D5907" s="1">
        <v>3.0</v>
      </c>
      <c r="E5907" s="1">
        <v>12.0</v>
      </c>
      <c r="F5907" s="1" t="s">
        <v>39</v>
      </c>
      <c r="G5907" s="1" t="s">
        <v>24</v>
      </c>
      <c r="H5907" s="2">
        <v>44931.0</v>
      </c>
      <c r="J5907" s="3">
        <f t="shared" si="2"/>
        <v>4</v>
      </c>
      <c r="K5907" s="4">
        <f t="shared" si="3"/>
        <v>3</v>
      </c>
      <c r="L5907" s="4">
        <f t="shared" si="4"/>
        <v>12</v>
      </c>
      <c r="S5907" s="1" t="s">
        <v>5944</v>
      </c>
      <c r="T5907" s="4" t="str">
        <f t="shared" si="5"/>
        <v>Juice</v>
      </c>
      <c r="U5907" s="4" t="str">
        <f t="shared" si="6"/>
        <v>Takeaway</v>
      </c>
      <c r="V5907" s="4" t="str">
        <f t="shared" si="7"/>
        <v>Digital Wallet</v>
      </c>
      <c r="W5907" s="4">
        <f t="shared" ref="W5907:Y5907" si="5914">IF(OR(J5907 = "ERROR", J5907 = ""), "UNKNOWN", J5907)</f>
        <v>4</v>
      </c>
      <c r="X5907" s="4">
        <f t="shared" si="5914"/>
        <v>3</v>
      </c>
      <c r="Y5907" s="4">
        <f t="shared" si="5914"/>
        <v>12</v>
      </c>
      <c r="Z5907" s="5">
        <f t="shared" si="9"/>
        <v>44931</v>
      </c>
    </row>
    <row r="5908">
      <c r="A5908" s="1" t="s">
        <v>5945</v>
      </c>
      <c r="B5908" s="1" t="s">
        <v>81</v>
      </c>
      <c r="C5908" s="1">
        <v>2.0</v>
      </c>
      <c r="D5908" s="1">
        <v>1.5</v>
      </c>
      <c r="E5908" s="1">
        <v>3.0</v>
      </c>
      <c r="G5908" s="1" t="s">
        <v>29</v>
      </c>
      <c r="H5908" s="2">
        <v>45093.0</v>
      </c>
      <c r="J5908" s="3">
        <f t="shared" si="2"/>
        <v>2</v>
      </c>
      <c r="K5908" s="4">
        <f t="shared" si="3"/>
        <v>1.5</v>
      </c>
      <c r="L5908" s="4">
        <f t="shared" si="4"/>
        <v>3</v>
      </c>
      <c r="S5908" s="1" t="s">
        <v>5945</v>
      </c>
      <c r="T5908" s="4" t="str">
        <f t="shared" si="5"/>
        <v>Tea</v>
      </c>
      <c r="U5908" s="4" t="str">
        <f t="shared" si="6"/>
        <v>In-store</v>
      </c>
      <c r="V5908" s="4" t="str">
        <f t="shared" si="7"/>
        <v>UNKNOWN</v>
      </c>
      <c r="W5908" s="4">
        <f t="shared" ref="W5908:Y5908" si="5915">IF(OR(J5908 = "ERROR", J5908 = ""), "UNKNOWN", J5908)</f>
        <v>2</v>
      </c>
      <c r="X5908" s="4">
        <f t="shared" si="5915"/>
        <v>1.5</v>
      </c>
      <c r="Y5908" s="4">
        <f t="shared" si="5915"/>
        <v>3</v>
      </c>
      <c r="Z5908" s="5">
        <f t="shared" si="9"/>
        <v>45093</v>
      </c>
    </row>
    <row r="5909">
      <c r="A5909" s="1" t="s">
        <v>5946</v>
      </c>
      <c r="B5909" s="1" t="s">
        <v>22</v>
      </c>
      <c r="C5909" s="1">
        <v>5.0</v>
      </c>
      <c r="D5909" s="1">
        <v>2.0</v>
      </c>
      <c r="E5909" s="1">
        <v>10.0</v>
      </c>
      <c r="F5909" s="1" t="s">
        <v>28</v>
      </c>
      <c r="G5909" s="1" t="s">
        <v>29</v>
      </c>
      <c r="H5909" s="2">
        <v>45034.0</v>
      </c>
      <c r="J5909" s="3">
        <f t="shared" si="2"/>
        <v>5</v>
      </c>
      <c r="K5909" s="4">
        <f t="shared" si="3"/>
        <v>2</v>
      </c>
      <c r="L5909" s="4">
        <f t="shared" si="4"/>
        <v>10</v>
      </c>
      <c r="S5909" s="1" t="s">
        <v>5946</v>
      </c>
      <c r="T5909" s="4" t="str">
        <f t="shared" si="5"/>
        <v>Coffee</v>
      </c>
      <c r="U5909" s="4" t="str">
        <f t="shared" si="6"/>
        <v>In-store</v>
      </c>
      <c r="V5909" s="4" t="str">
        <f t="shared" si="7"/>
        <v>Cash</v>
      </c>
      <c r="W5909" s="4">
        <f t="shared" ref="W5909:Y5909" si="5916">IF(OR(J5909 = "ERROR", J5909 = ""), "UNKNOWN", J5909)</f>
        <v>5</v>
      </c>
      <c r="X5909" s="4">
        <f t="shared" si="5916"/>
        <v>2</v>
      </c>
      <c r="Y5909" s="4">
        <f t="shared" si="5916"/>
        <v>10</v>
      </c>
      <c r="Z5909" s="5">
        <f t="shared" si="9"/>
        <v>45034</v>
      </c>
    </row>
    <row r="5910">
      <c r="A5910" s="1" t="s">
        <v>5947</v>
      </c>
      <c r="B5910" s="1" t="s">
        <v>22</v>
      </c>
      <c r="C5910" s="1">
        <v>3.0</v>
      </c>
      <c r="D5910" s="1">
        <v>2.0</v>
      </c>
      <c r="E5910" s="1">
        <v>6.0</v>
      </c>
      <c r="F5910" s="1" t="s">
        <v>39</v>
      </c>
      <c r="G5910" s="1" t="s">
        <v>24</v>
      </c>
      <c r="H5910" s="2">
        <v>44957.0</v>
      </c>
      <c r="J5910" s="3">
        <f t="shared" si="2"/>
        <v>3</v>
      </c>
      <c r="K5910" s="4">
        <f t="shared" si="3"/>
        <v>2</v>
      </c>
      <c r="L5910" s="4">
        <f t="shared" si="4"/>
        <v>6</v>
      </c>
      <c r="S5910" s="1" t="s">
        <v>5947</v>
      </c>
      <c r="T5910" s="4" t="str">
        <f t="shared" si="5"/>
        <v>Coffee</v>
      </c>
      <c r="U5910" s="4" t="str">
        <f t="shared" si="6"/>
        <v>Takeaway</v>
      </c>
      <c r="V5910" s="4" t="str">
        <f t="shared" si="7"/>
        <v>Digital Wallet</v>
      </c>
      <c r="W5910" s="4">
        <f t="shared" ref="W5910:Y5910" si="5917">IF(OR(J5910 = "ERROR", J5910 = ""), "UNKNOWN", J5910)</f>
        <v>3</v>
      </c>
      <c r="X5910" s="4">
        <f t="shared" si="5917"/>
        <v>2</v>
      </c>
      <c r="Y5910" s="4">
        <f t="shared" si="5917"/>
        <v>6</v>
      </c>
      <c r="Z5910" s="5">
        <f t="shared" si="9"/>
        <v>44957</v>
      </c>
    </row>
    <row r="5911">
      <c r="A5911" s="1" t="s">
        <v>5948</v>
      </c>
      <c r="B5911" s="1" t="s">
        <v>22</v>
      </c>
      <c r="C5911" s="1">
        <v>5.0</v>
      </c>
      <c r="D5911" s="1">
        <v>2.0</v>
      </c>
      <c r="E5911" s="1">
        <v>10.0</v>
      </c>
      <c r="F5911" s="1" t="s">
        <v>28</v>
      </c>
      <c r="G5911" s="1" t="s">
        <v>24</v>
      </c>
      <c r="H5911" s="2">
        <v>44959.0</v>
      </c>
      <c r="J5911" s="3">
        <f t="shared" si="2"/>
        <v>5</v>
      </c>
      <c r="K5911" s="4">
        <f t="shared" si="3"/>
        <v>2</v>
      </c>
      <c r="L5911" s="4">
        <f t="shared" si="4"/>
        <v>10</v>
      </c>
      <c r="S5911" s="1" t="s">
        <v>5948</v>
      </c>
      <c r="T5911" s="4" t="str">
        <f t="shared" si="5"/>
        <v>Coffee</v>
      </c>
      <c r="U5911" s="4" t="str">
        <f t="shared" si="6"/>
        <v>Takeaway</v>
      </c>
      <c r="V5911" s="4" t="str">
        <f t="shared" si="7"/>
        <v>Cash</v>
      </c>
      <c r="W5911" s="4">
        <f t="shared" ref="W5911:Y5911" si="5918">IF(OR(J5911 = "ERROR", J5911 = ""), "UNKNOWN", J5911)</f>
        <v>5</v>
      </c>
      <c r="X5911" s="4">
        <f t="shared" si="5918"/>
        <v>2</v>
      </c>
      <c r="Y5911" s="4">
        <f t="shared" si="5918"/>
        <v>10</v>
      </c>
      <c r="Z5911" s="5">
        <f t="shared" si="9"/>
        <v>44959</v>
      </c>
    </row>
    <row r="5912">
      <c r="A5912" s="1" t="s">
        <v>5949</v>
      </c>
      <c r="B5912" s="1" t="s">
        <v>44</v>
      </c>
      <c r="C5912" s="1">
        <v>4.0</v>
      </c>
      <c r="D5912" s="1">
        <v>4.0</v>
      </c>
      <c r="E5912" s="1">
        <v>16.0</v>
      </c>
      <c r="F5912" s="1" t="s">
        <v>23</v>
      </c>
      <c r="H5912" s="2">
        <v>45094.0</v>
      </c>
      <c r="J5912" s="3">
        <f t="shared" si="2"/>
        <v>4</v>
      </c>
      <c r="K5912" s="4">
        <f t="shared" si="3"/>
        <v>4</v>
      </c>
      <c r="L5912" s="4">
        <f t="shared" si="4"/>
        <v>16</v>
      </c>
      <c r="S5912" s="1" t="s">
        <v>5949</v>
      </c>
      <c r="T5912" s="4" t="str">
        <f t="shared" si="5"/>
        <v>Sandwich</v>
      </c>
      <c r="U5912" s="4" t="str">
        <f t="shared" si="6"/>
        <v>UNKNOWN</v>
      </c>
      <c r="V5912" s="4" t="str">
        <f t="shared" si="7"/>
        <v>Credit Card</v>
      </c>
      <c r="W5912" s="4">
        <f t="shared" ref="W5912:Y5912" si="5919">IF(OR(J5912 = "ERROR", J5912 = ""), "UNKNOWN", J5912)</f>
        <v>4</v>
      </c>
      <c r="X5912" s="4">
        <f t="shared" si="5919"/>
        <v>4</v>
      </c>
      <c r="Y5912" s="4">
        <f t="shared" si="5919"/>
        <v>16</v>
      </c>
      <c r="Z5912" s="5">
        <f t="shared" si="9"/>
        <v>45094</v>
      </c>
    </row>
    <row r="5913">
      <c r="A5913" s="1" t="s">
        <v>5950</v>
      </c>
      <c r="B5913" s="1" t="s">
        <v>36</v>
      </c>
      <c r="C5913" s="1">
        <v>5.0</v>
      </c>
      <c r="D5913" s="1">
        <v>5.0</v>
      </c>
      <c r="E5913" s="1">
        <v>25.0</v>
      </c>
      <c r="F5913" s="1" t="s">
        <v>28</v>
      </c>
      <c r="G5913" s="1" t="s">
        <v>25</v>
      </c>
      <c r="H5913" s="1" t="s">
        <v>30</v>
      </c>
      <c r="J5913" s="3">
        <f t="shared" si="2"/>
        <v>5</v>
      </c>
      <c r="K5913" s="4">
        <f t="shared" si="3"/>
        <v>5</v>
      </c>
      <c r="L5913" s="4">
        <f t="shared" si="4"/>
        <v>25</v>
      </c>
      <c r="S5913" s="1" t="s">
        <v>5950</v>
      </c>
      <c r="T5913" s="4" t="str">
        <f t="shared" si="5"/>
        <v>Salad</v>
      </c>
      <c r="U5913" s="4" t="str">
        <f t="shared" si="6"/>
        <v>UNKNOWN</v>
      </c>
      <c r="V5913" s="4" t="str">
        <f t="shared" si="7"/>
        <v>Cash</v>
      </c>
      <c r="W5913" s="4">
        <f t="shared" ref="W5913:Y5913" si="5920">IF(OR(J5913 = "ERROR", J5913 = ""), "UNKNOWN", J5913)</f>
        <v>5</v>
      </c>
      <c r="X5913" s="4">
        <f t="shared" si="5920"/>
        <v>5</v>
      </c>
      <c r="Y5913" s="4">
        <f t="shared" si="5920"/>
        <v>25</v>
      </c>
      <c r="Z5913" s="4" t="str">
        <f t="shared" si="9"/>
        <v>UNKNOWN</v>
      </c>
    </row>
    <row r="5914">
      <c r="A5914" s="1" t="s">
        <v>5951</v>
      </c>
      <c r="B5914" s="1" t="s">
        <v>44</v>
      </c>
      <c r="C5914" s="1">
        <v>1.0</v>
      </c>
      <c r="D5914" s="1">
        <v>4.0</v>
      </c>
      <c r="E5914" s="1">
        <v>4.0</v>
      </c>
      <c r="F5914" s="1" t="s">
        <v>39</v>
      </c>
      <c r="G5914" s="1" t="s">
        <v>24</v>
      </c>
      <c r="H5914" s="2">
        <v>45266.0</v>
      </c>
      <c r="J5914" s="3">
        <f t="shared" si="2"/>
        <v>1</v>
      </c>
      <c r="K5914" s="4">
        <f t="shared" si="3"/>
        <v>4</v>
      </c>
      <c r="L5914" s="4">
        <f t="shared" si="4"/>
        <v>4</v>
      </c>
      <c r="S5914" s="1" t="s">
        <v>5951</v>
      </c>
      <c r="T5914" s="4" t="str">
        <f t="shared" si="5"/>
        <v>Sandwich</v>
      </c>
      <c r="U5914" s="4" t="str">
        <f t="shared" si="6"/>
        <v>Takeaway</v>
      </c>
      <c r="V5914" s="4" t="str">
        <f t="shared" si="7"/>
        <v>Digital Wallet</v>
      </c>
      <c r="W5914" s="4">
        <f t="shared" ref="W5914:Y5914" si="5921">IF(OR(J5914 = "ERROR", J5914 = ""), "UNKNOWN", J5914)</f>
        <v>1</v>
      </c>
      <c r="X5914" s="4">
        <f t="shared" si="5921"/>
        <v>4</v>
      </c>
      <c r="Y5914" s="4">
        <f t="shared" si="5921"/>
        <v>4</v>
      </c>
      <c r="Z5914" s="5">
        <f t="shared" si="9"/>
        <v>45266</v>
      </c>
    </row>
    <row r="5915">
      <c r="A5915" s="1" t="s">
        <v>5952</v>
      </c>
      <c r="B5915" s="1" t="s">
        <v>41</v>
      </c>
      <c r="C5915" s="1">
        <v>2.0</v>
      </c>
      <c r="D5915" s="1">
        <v>4.0</v>
      </c>
      <c r="E5915" s="1">
        <v>8.0</v>
      </c>
      <c r="F5915" s="1" t="s">
        <v>39</v>
      </c>
      <c r="G5915" s="1" t="s">
        <v>29</v>
      </c>
      <c r="H5915" s="6">
        <v>45271.0</v>
      </c>
      <c r="J5915" s="3">
        <f t="shared" si="2"/>
        <v>2</v>
      </c>
      <c r="K5915" s="4">
        <f t="shared" si="3"/>
        <v>4</v>
      </c>
      <c r="L5915" s="4">
        <f t="shared" si="4"/>
        <v>8</v>
      </c>
      <c r="S5915" s="1" t="s">
        <v>5952</v>
      </c>
      <c r="T5915" s="4" t="str">
        <f t="shared" si="5"/>
        <v>Smoothie</v>
      </c>
      <c r="U5915" s="4" t="str">
        <f t="shared" si="6"/>
        <v>In-store</v>
      </c>
      <c r="V5915" s="4" t="str">
        <f t="shared" si="7"/>
        <v>Digital Wallet</v>
      </c>
      <c r="W5915" s="4">
        <f t="shared" ref="W5915:Y5915" si="5922">IF(OR(J5915 = "ERROR", J5915 = ""), "UNKNOWN", J5915)</f>
        <v>2</v>
      </c>
      <c r="X5915" s="4">
        <f t="shared" si="5922"/>
        <v>4</v>
      </c>
      <c r="Y5915" s="4">
        <f t="shared" si="5922"/>
        <v>8</v>
      </c>
      <c r="Z5915" s="7">
        <f t="shared" si="9"/>
        <v>45271</v>
      </c>
    </row>
    <row r="5916">
      <c r="A5916" s="1" t="s">
        <v>5953</v>
      </c>
      <c r="B5916" s="1" t="s">
        <v>36</v>
      </c>
      <c r="C5916" s="1">
        <v>4.0</v>
      </c>
      <c r="D5916" s="1">
        <v>5.0</v>
      </c>
      <c r="E5916" s="1">
        <v>20.0</v>
      </c>
      <c r="G5916" s="1" t="s">
        <v>29</v>
      </c>
      <c r="J5916" s="3">
        <f t="shared" si="2"/>
        <v>4</v>
      </c>
      <c r="K5916" s="4">
        <f t="shared" si="3"/>
        <v>5</v>
      </c>
      <c r="L5916" s="4">
        <f t="shared" si="4"/>
        <v>20</v>
      </c>
      <c r="S5916" s="1" t="s">
        <v>5953</v>
      </c>
      <c r="T5916" s="4" t="str">
        <f t="shared" si="5"/>
        <v>Salad</v>
      </c>
      <c r="U5916" s="4" t="str">
        <f t="shared" si="6"/>
        <v>In-store</v>
      </c>
      <c r="V5916" s="4" t="str">
        <f t="shared" si="7"/>
        <v>UNKNOWN</v>
      </c>
      <c r="W5916" s="4">
        <f t="shared" ref="W5916:Y5916" si="5923">IF(OR(J5916 = "ERROR", J5916 = ""), "UNKNOWN", J5916)</f>
        <v>4</v>
      </c>
      <c r="X5916" s="4">
        <f t="shared" si="5923"/>
        <v>5</v>
      </c>
      <c r="Y5916" s="4">
        <f t="shared" si="5923"/>
        <v>20</v>
      </c>
      <c r="Z5916" s="4" t="str">
        <f t="shared" si="9"/>
        <v>UNKNOWN</v>
      </c>
    </row>
    <row r="5917">
      <c r="A5917" s="1" t="s">
        <v>5954</v>
      </c>
      <c r="B5917" s="1" t="s">
        <v>41</v>
      </c>
      <c r="C5917" s="1">
        <v>2.0</v>
      </c>
      <c r="D5917" s="1">
        <v>4.0</v>
      </c>
      <c r="E5917" s="1">
        <v>8.0</v>
      </c>
      <c r="F5917" s="1" t="s">
        <v>28</v>
      </c>
      <c r="G5917" s="1" t="s">
        <v>29</v>
      </c>
      <c r="H5917" s="2">
        <v>45092.0</v>
      </c>
      <c r="J5917" s="3">
        <f t="shared" si="2"/>
        <v>2</v>
      </c>
      <c r="K5917" s="4">
        <f t="shared" si="3"/>
        <v>4</v>
      </c>
      <c r="L5917" s="4">
        <f t="shared" si="4"/>
        <v>8</v>
      </c>
      <c r="S5917" s="1" t="s">
        <v>5954</v>
      </c>
      <c r="T5917" s="4" t="str">
        <f t="shared" si="5"/>
        <v>Smoothie</v>
      </c>
      <c r="U5917" s="4" t="str">
        <f t="shared" si="6"/>
        <v>In-store</v>
      </c>
      <c r="V5917" s="4" t="str">
        <f t="shared" si="7"/>
        <v>Cash</v>
      </c>
      <c r="W5917" s="4">
        <f t="shared" ref="W5917:Y5917" si="5924">IF(OR(J5917 = "ERROR", J5917 = ""), "UNKNOWN", J5917)</f>
        <v>2</v>
      </c>
      <c r="X5917" s="4">
        <f t="shared" si="5924"/>
        <v>4</v>
      </c>
      <c r="Y5917" s="4">
        <f t="shared" si="5924"/>
        <v>8</v>
      </c>
      <c r="Z5917" s="5">
        <f t="shared" si="9"/>
        <v>45092</v>
      </c>
    </row>
    <row r="5918">
      <c r="A5918" s="1" t="s">
        <v>5955</v>
      </c>
      <c r="B5918" s="1" t="s">
        <v>27</v>
      </c>
      <c r="C5918" s="1">
        <v>3.0</v>
      </c>
      <c r="D5918" s="1">
        <v>3.0</v>
      </c>
      <c r="E5918" s="1">
        <v>9.0</v>
      </c>
      <c r="G5918" s="1" t="s">
        <v>24</v>
      </c>
      <c r="H5918" s="2">
        <v>45066.0</v>
      </c>
      <c r="J5918" s="3">
        <f t="shared" si="2"/>
        <v>3</v>
      </c>
      <c r="K5918" s="4">
        <f t="shared" si="3"/>
        <v>3</v>
      </c>
      <c r="L5918" s="4">
        <f t="shared" si="4"/>
        <v>9</v>
      </c>
      <c r="S5918" s="1" t="s">
        <v>5955</v>
      </c>
      <c r="T5918" s="4" t="str">
        <f t="shared" si="5"/>
        <v>Cake</v>
      </c>
      <c r="U5918" s="4" t="str">
        <f t="shared" si="6"/>
        <v>Takeaway</v>
      </c>
      <c r="V5918" s="4" t="str">
        <f t="shared" si="7"/>
        <v>UNKNOWN</v>
      </c>
      <c r="W5918" s="4">
        <f t="shared" ref="W5918:Y5918" si="5925">IF(OR(J5918 = "ERROR", J5918 = ""), "UNKNOWN", J5918)</f>
        <v>3</v>
      </c>
      <c r="X5918" s="4">
        <f t="shared" si="5925"/>
        <v>3</v>
      </c>
      <c r="Y5918" s="4">
        <f t="shared" si="5925"/>
        <v>9</v>
      </c>
      <c r="Z5918" s="5">
        <f t="shared" si="9"/>
        <v>45066</v>
      </c>
    </row>
    <row r="5919">
      <c r="A5919" s="1" t="s">
        <v>5956</v>
      </c>
      <c r="B5919" s="1" t="s">
        <v>22</v>
      </c>
      <c r="C5919" s="1">
        <v>4.0</v>
      </c>
      <c r="D5919" s="1">
        <v>2.0</v>
      </c>
      <c r="E5919" s="1">
        <v>8.0</v>
      </c>
      <c r="H5919" s="2">
        <v>45127.0</v>
      </c>
      <c r="J5919" s="3">
        <f t="shared" si="2"/>
        <v>4</v>
      </c>
      <c r="K5919" s="4">
        <f t="shared" si="3"/>
        <v>2</v>
      </c>
      <c r="L5919" s="4">
        <f t="shared" si="4"/>
        <v>8</v>
      </c>
      <c r="S5919" s="1" t="s">
        <v>5956</v>
      </c>
      <c r="T5919" s="4" t="str">
        <f t="shared" si="5"/>
        <v>Coffee</v>
      </c>
      <c r="U5919" s="4" t="str">
        <f t="shared" si="6"/>
        <v>UNKNOWN</v>
      </c>
      <c r="V5919" s="4" t="str">
        <f t="shared" si="7"/>
        <v>UNKNOWN</v>
      </c>
      <c r="W5919" s="4">
        <f t="shared" ref="W5919:Y5919" si="5926">IF(OR(J5919 = "ERROR", J5919 = ""), "UNKNOWN", J5919)</f>
        <v>4</v>
      </c>
      <c r="X5919" s="4">
        <f t="shared" si="5926"/>
        <v>2</v>
      </c>
      <c r="Y5919" s="4">
        <f t="shared" si="5926"/>
        <v>8</v>
      </c>
      <c r="Z5919" s="5">
        <f t="shared" si="9"/>
        <v>45127</v>
      </c>
    </row>
    <row r="5920">
      <c r="A5920" s="1" t="s">
        <v>5957</v>
      </c>
      <c r="B5920" s="1" t="s">
        <v>44</v>
      </c>
      <c r="C5920" s="1">
        <v>5.0</v>
      </c>
      <c r="D5920" s="1">
        <v>4.0</v>
      </c>
      <c r="E5920" s="1">
        <v>20.0</v>
      </c>
      <c r="H5920" s="2">
        <v>45068.0</v>
      </c>
      <c r="J5920" s="3">
        <f t="shared" si="2"/>
        <v>5</v>
      </c>
      <c r="K5920" s="4">
        <f t="shared" si="3"/>
        <v>4</v>
      </c>
      <c r="L5920" s="4">
        <f t="shared" si="4"/>
        <v>20</v>
      </c>
      <c r="S5920" s="1" t="s">
        <v>5957</v>
      </c>
      <c r="T5920" s="4" t="str">
        <f t="shared" si="5"/>
        <v>Sandwich</v>
      </c>
      <c r="U5920" s="4" t="str">
        <f t="shared" si="6"/>
        <v>UNKNOWN</v>
      </c>
      <c r="V5920" s="4" t="str">
        <f t="shared" si="7"/>
        <v>UNKNOWN</v>
      </c>
      <c r="W5920" s="4">
        <f t="shared" ref="W5920:Y5920" si="5927">IF(OR(J5920 = "ERROR", J5920 = ""), "UNKNOWN", J5920)</f>
        <v>5</v>
      </c>
      <c r="X5920" s="4">
        <f t="shared" si="5927"/>
        <v>4</v>
      </c>
      <c r="Y5920" s="4">
        <f t="shared" si="5927"/>
        <v>20</v>
      </c>
      <c r="Z5920" s="5">
        <f t="shared" si="9"/>
        <v>45068</v>
      </c>
    </row>
    <row r="5921">
      <c r="A5921" s="1" t="s">
        <v>5958</v>
      </c>
      <c r="B5921" s="1" t="s">
        <v>44</v>
      </c>
      <c r="C5921" s="1">
        <v>1.0</v>
      </c>
      <c r="D5921" s="1">
        <v>4.0</v>
      </c>
      <c r="E5921" s="1">
        <v>4.0</v>
      </c>
      <c r="H5921" s="2">
        <v>45149.0</v>
      </c>
      <c r="J5921" s="3">
        <f t="shared" si="2"/>
        <v>1</v>
      </c>
      <c r="K5921" s="4">
        <f t="shared" si="3"/>
        <v>4</v>
      </c>
      <c r="L5921" s="4">
        <f t="shared" si="4"/>
        <v>4</v>
      </c>
      <c r="S5921" s="1" t="s">
        <v>5958</v>
      </c>
      <c r="T5921" s="4" t="str">
        <f t="shared" si="5"/>
        <v>Sandwich</v>
      </c>
      <c r="U5921" s="4" t="str">
        <f t="shared" si="6"/>
        <v>UNKNOWN</v>
      </c>
      <c r="V5921" s="4" t="str">
        <f t="shared" si="7"/>
        <v>UNKNOWN</v>
      </c>
      <c r="W5921" s="4">
        <f t="shared" ref="W5921:Y5921" si="5928">IF(OR(J5921 = "ERROR", J5921 = ""), "UNKNOWN", J5921)</f>
        <v>1</v>
      </c>
      <c r="X5921" s="4">
        <f t="shared" si="5928"/>
        <v>4</v>
      </c>
      <c r="Y5921" s="4">
        <f t="shared" si="5928"/>
        <v>4</v>
      </c>
      <c r="Z5921" s="5">
        <f t="shared" si="9"/>
        <v>45149</v>
      </c>
    </row>
    <row r="5922">
      <c r="A5922" s="1" t="s">
        <v>5959</v>
      </c>
      <c r="B5922" s="1" t="s">
        <v>55</v>
      </c>
      <c r="C5922" s="1">
        <v>1.0</v>
      </c>
      <c r="D5922" s="1">
        <v>3.0</v>
      </c>
      <c r="E5922" s="1">
        <v>3.0</v>
      </c>
      <c r="F5922" s="1" t="s">
        <v>28</v>
      </c>
      <c r="G5922" s="1" t="s">
        <v>29</v>
      </c>
      <c r="H5922" s="6">
        <v>45278.0</v>
      </c>
      <c r="J5922" s="3">
        <f t="shared" si="2"/>
        <v>1</v>
      </c>
      <c r="K5922" s="4">
        <f t="shared" si="3"/>
        <v>3</v>
      </c>
      <c r="L5922" s="4">
        <f t="shared" si="4"/>
        <v>3</v>
      </c>
      <c r="S5922" s="1" t="s">
        <v>5959</v>
      </c>
      <c r="T5922" s="4" t="str">
        <f t="shared" si="5"/>
        <v>Juice</v>
      </c>
      <c r="U5922" s="4" t="str">
        <f t="shared" si="6"/>
        <v>In-store</v>
      </c>
      <c r="V5922" s="4" t="str">
        <f t="shared" si="7"/>
        <v>Cash</v>
      </c>
      <c r="W5922" s="4">
        <f t="shared" ref="W5922:Y5922" si="5929">IF(OR(J5922 = "ERROR", J5922 = ""), "UNKNOWN", J5922)</f>
        <v>1</v>
      </c>
      <c r="X5922" s="4">
        <f t="shared" si="5929"/>
        <v>3</v>
      </c>
      <c r="Y5922" s="4">
        <f t="shared" si="5929"/>
        <v>3</v>
      </c>
      <c r="Z5922" s="7">
        <f t="shared" si="9"/>
        <v>45278</v>
      </c>
    </row>
    <row r="5923">
      <c r="A5923" s="1" t="s">
        <v>5960</v>
      </c>
      <c r="C5923" s="1">
        <v>2.0</v>
      </c>
      <c r="D5923" s="1">
        <v>1.5</v>
      </c>
      <c r="E5923" s="1">
        <v>3.0</v>
      </c>
      <c r="F5923" s="1" t="s">
        <v>39</v>
      </c>
      <c r="G5923" s="1" t="s">
        <v>24</v>
      </c>
      <c r="H5923" s="2">
        <v>44997.0</v>
      </c>
      <c r="J5923" s="3">
        <f t="shared" si="2"/>
        <v>2</v>
      </c>
      <c r="K5923" s="4">
        <f t="shared" si="3"/>
        <v>1.5</v>
      </c>
      <c r="L5923" s="4">
        <f t="shared" si="4"/>
        <v>3</v>
      </c>
      <c r="S5923" s="1" t="s">
        <v>5960</v>
      </c>
      <c r="T5923" s="4" t="str">
        <f t="shared" si="5"/>
        <v>UNKNOWN</v>
      </c>
      <c r="U5923" s="4" t="str">
        <f t="shared" si="6"/>
        <v>Takeaway</v>
      </c>
      <c r="V5923" s="4" t="str">
        <f t="shared" si="7"/>
        <v>Digital Wallet</v>
      </c>
      <c r="W5923" s="4">
        <f t="shared" ref="W5923:Y5923" si="5930">IF(OR(J5923 = "ERROR", J5923 = ""), "UNKNOWN", J5923)</f>
        <v>2</v>
      </c>
      <c r="X5923" s="4">
        <f t="shared" si="5930"/>
        <v>1.5</v>
      </c>
      <c r="Y5923" s="4">
        <f t="shared" si="5930"/>
        <v>3</v>
      </c>
      <c r="Z5923" s="5">
        <f t="shared" si="9"/>
        <v>44997</v>
      </c>
    </row>
    <row r="5924">
      <c r="A5924" s="1" t="s">
        <v>5961</v>
      </c>
      <c r="B5924" s="1" t="s">
        <v>25</v>
      </c>
      <c r="C5924" s="1">
        <v>2.0</v>
      </c>
      <c r="D5924" s="1">
        <v>1.0</v>
      </c>
      <c r="E5924" s="1">
        <v>2.0</v>
      </c>
      <c r="H5924" s="2">
        <v>45194.0</v>
      </c>
      <c r="J5924" s="3">
        <f t="shared" si="2"/>
        <v>2</v>
      </c>
      <c r="K5924" s="4">
        <f t="shared" si="3"/>
        <v>1</v>
      </c>
      <c r="L5924" s="4">
        <f t="shared" si="4"/>
        <v>2</v>
      </c>
      <c r="S5924" s="1" t="s">
        <v>5961</v>
      </c>
      <c r="T5924" s="4" t="str">
        <f t="shared" si="5"/>
        <v>UNKNOWN</v>
      </c>
      <c r="U5924" s="4" t="str">
        <f t="shared" si="6"/>
        <v>UNKNOWN</v>
      </c>
      <c r="V5924" s="4" t="str">
        <f t="shared" si="7"/>
        <v>UNKNOWN</v>
      </c>
      <c r="W5924" s="4">
        <f t="shared" ref="W5924:Y5924" si="5931">IF(OR(J5924 = "ERROR", J5924 = ""), "UNKNOWN", J5924)</f>
        <v>2</v>
      </c>
      <c r="X5924" s="4">
        <f t="shared" si="5931"/>
        <v>1</v>
      </c>
      <c r="Y5924" s="4">
        <f t="shared" si="5931"/>
        <v>2</v>
      </c>
      <c r="Z5924" s="5">
        <f t="shared" si="9"/>
        <v>45194</v>
      </c>
    </row>
    <row r="5925">
      <c r="A5925" s="1" t="s">
        <v>5962</v>
      </c>
      <c r="B5925" s="1" t="s">
        <v>44</v>
      </c>
      <c r="C5925" s="1">
        <v>2.0</v>
      </c>
      <c r="D5925" s="1">
        <v>4.0</v>
      </c>
      <c r="E5925" s="1">
        <v>8.0</v>
      </c>
      <c r="G5925" s="1" t="s">
        <v>24</v>
      </c>
      <c r="H5925" s="2">
        <v>45156.0</v>
      </c>
      <c r="J5925" s="3">
        <f t="shared" si="2"/>
        <v>2</v>
      </c>
      <c r="K5925" s="4">
        <f t="shared" si="3"/>
        <v>4</v>
      </c>
      <c r="L5925" s="4">
        <f t="shared" si="4"/>
        <v>8</v>
      </c>
      <c r="S5925" s="1" t="s">
        <v>5962</v>
      </c>
      <c r="T5925" s="4" t="str">
        <f t="shared" si="5"/>
        <v>Sandwich</v>
      </c>
      <c r="U5925" s="4" t="str">
        <f t="shared" si="6"/>
        <v>Takeaway</v>
      </c>
      <c r="V5925" s="4" t="str">
        <f t="shared" si="7"/>
        <v>UNKNOWN</v>
      </c>
      <c r="W5925" s="4">
        <f t="shared" ref="W5925:Y5925" si="5932">IF(OR(J5925 = "ERROR", J5925 = ""), "UNKNOWN", J5925)</f>
        <v>2</v>
      </c>
      <c r="X5925" s="4">
        <f t="shared" si="5932"/>
        <v>4</v>
      </c>
      <c r="Y5925" s="4">
        <f t="shared" si="5932"/>
        <v>8</v>
      </c>
      <c r="Z5925" s="5">
        <f t="shared" si="9"/>
        <v>45156</v>
      </c>
    </row>
    <row r="5926">
      <c r="A5926" s="1" t="s">
        <v>5963</v>
      </c>
      <c r="B5926" s="1" t="s">
        <v>22</v>
      </c>
      <c r="C5926" s="1">
        <v>3.0</v>
      </c>
      <c r="D5926" s="1">
        <v>2.0</v>
      </c>
      <c r="E5926" s="1">
        <v>6.0</v>
      </c>
      <c r="F5926" s="1" t="s">
        <v>28</v>
      </c>
      <c r="H5926" s="2">
        <v>45125.0</v>
      </c>
      <c r="J5926" s="3">
        <f t="shared" si="2"/>
        <v>3</v>
      </c>
      <c r="K5926" s="4">
        <f t="shared" si="3"/>
        <v>2</v>
      </c>
      <c r="L5926" s="4">
        <f t="shared" si="4"/>
        <v>6</v>
      </c>
      <c r="S5926" s="1" t="s">
        <v>5963</v>
      </c>
      <c r="T5926" s="4" t="str">
        <f t="shared" si="5"/>
        <v>Coffee</v>
      </c>
      <c r="U5926" s="4" t="str">
        <f t="shared" si="6"/>
        <v>UNKNOWN</v>
      </c>
      <c r="V5926" s="4" t="str">
        <f t="shared" si="7"/>
        <v>Cash</v>
      </c>
      <c r="W5926" s="4">
        <f t="shared" ref="W5926:Y5926" si="5933">IF(OR(J5926 = "ERROR", J5926 = ""), "UNKNOWN", J5926)</f>
        <v>3</v>
      </c>
      <c r="X5926" s="4">
        <f t="shared" si="5933"/>
        <v>2</v>
      </c>
      <c r="Y5926" s="4">
        <f t="shared" si="5933"/>
        <v>6</v>
      </c>
      <c r="Z5926" s="5">
        <f t="shared" si="9"/>
        <v>45125</v>
      </c>
    </row>
    <row r="5927">
      <c r="A5927" s="1" t="s">
        <v>5964</v>
      </c>
      <c r="B5927" s="1" t="s">
        <v>41</v>
      </c>
      <c r="C5927" s="1">
        <v>1.0</v>
      </c>
      <c r="D5927" s="1">
        <v>4.0</v>
      </c>
      <c r="E5927" s="1">
        <v>4.0</v>
      </c>
      <c r="G5927" s="1" t="s">
        <v>24</v>
      </c>
      <c r="H5927" s="2">
        <v>44986.0</v>
      </c>
      <c r="J5927" s="3">
        <f t="shared" si="2"/>
        <v>1</v>
      </c>
      <c r="K5927" s="4">
        <f t="shared" si="3"/>
        <v>4</v>
      </c>
      <c r="L5927" s="4">
        <f t="shared" si="4"/>
        <v>4</v>
      </c>
      <c r="S5927" s="1" t="s">
        <v>5964</v>
      </c>
      <c r="T5927" s="4" t="str">
        <f t="shared" si="5"/>
        <v>Smoothie</v>
      </c>
      <c r="U5927" s="4" t="str">
        <f t="shared" si="6"/>
        <v>Takeaway</v>
      </c>
      <c r="V5927" s="4" t="str">
        <f t="shared" si="7"/>
        <v>UNKNOWN</v>
      </c>
      <c r="W5927" s="4">
        <f t="shared" ref="W5927:Y5927" si="5934">IF(OR(J5927 = "ERROR", J5927 = ""), "UNKNOWN", J5927)</f>
        <v>1</v>
      </c>
      <c r="X5927" s="4">
        <f t="shared" si="5934"/>
        <v>4</v>
      </c>
      <c r="Y5927" s="4">
        <f t="shared" si="5934"/>
        <v>4</v>
      </c>
      <c r="Z5927" s="5">
        <f t="shared" si="9"/>
        <v>44986</v>
      </c>
    </row>
    <row r="5928">
      <c r="A5928" s="1" t="s">
        <v>5965</v>
      </c>
      <c r="B5928" s="1" t="s">
        <v>36</v>
      </c>
      <c r="C5928" s="1">
        <v>2.0</v>
      </c>
      <c r="D5928" s="1">
        <v>5.0</v>
      </c>
      <c r="E5928" s="1">
        <v>10.0</v>
      </c>
      <c r="F5928" s="1" t="s">
        <v>23</v>
      </c>
      <c r="G5928" s="1" t="s">
        <v>29</v>
      </c>
      <c r="H5928" s="2">
        <v>45003.0</v>
      </c>
      <c r="J5928" s="3">
        <f t="shared" si="2"/>
        <v>2</v>
      </c>
      <c r="K5928" s="4">
        <f t="shared" si="3"/>
        <v>5</v>
      </c>
      <c r="L5928" s="4">
        <f t="shared" si="4"/>
        <v>10</v>
      </c>
      <c r="S5928" s="1" t="s">
        <v>5965</v>
      </c>
      <c r="T5928" s="4" t="str">
        <f t="shared" si="5"/>
        <v>Salad</v>
      </c>
      <c r="U5928" s="4" t="str">
        <f t="shared" si="6"/>
        <v>In-store</v>
      </c>
      <c r="V5928" s="4" t="str">
        <f t="shared" si="7"/>
        <v>Credit Card</v>
      </c>
      <c r="W5928" s="4">
        <f t="shared" ref="W5928:Y5928" si="5935">IF(OR(J5928 = "ERROR", J5928 = ""), "UNKNOWN", J5928)</f>
        <v>2</v>
      </c>
      <c r="X5928" s="4">
        <f t="shared" si="5935"/>
        <v>5</v>
      </c>
      <c r="Y5928" s="4">
        <f t="shared" si="5935"/>
        <v>10</v>
      </c>
      <c r="Z5928" s="5">
        <f t="shared" si="9"/>
        <v>45003</v>
      </c>
    </row>
    <row r="5929">
      <c r="A5929" s="1" t="s">
        <v>5966</v>
      </c>
      <c r="B5929" s="1" t="s">
        <v>55</v>
      </c>
      <c r="C5929" s="1">
        <v>3.0</v>
      </c>
      <c r="D5929" s="1" t="s">
        <v>25</v>
      </c>
      <c r="E5929" s="1">
        <v>9.0</v>
      </c>
      <c r="F5929" s="1" t="s">
        <v>28</v>
      </c>
      <c r="H5929" s="2">
        <v>44934.0</v>
      </c>
      <c r="J5929" s="3">
        <f t="shared" si="2"/>
        <v>3</v>
      </c>
      <c r="K5929" s="4">
        <f t="shared" si="3"/>
        <v>3</v>
      </c>
      <c r="L5929" s="4">
        <f t="shared" si="4"/>
        <v>9</v>
      </c>
      <c r="S5929" s="1" t="s">
        <v>5966</v>
      </c>
      <c r="T5929" s="4" t="str">
        <f t="shared" si="5"/>
        <v>Juice</v>
      </c>
      <c r="U5929" s="4" t="str">
        <f t="shared" si="6"/>
        <v>UNKNOWN</v>
      </c>
      <c r="V5929" s="4" t="str">
        <f t="shared" si="7"/>
        <v>Cash</v>
      </c>
      <c r="W5929" s="4">
        <f t="shared" ref="W5929:Y5929" si="5936">IF(OR(J5929 = "ERROR", J5929 = ""), "UNKNOWN", J5929)</f>
        <v>3</v>
      </c>
      <c r="X5929" s="4">
        <f t="shared" si="5936"/>
        <v>3</v>
      </c>
      <c r="Y5929" s="4">
        <f t="shared" si="5936"/>
        <v>9</v>
      </c>
      <c r="Z5929" s="5">
        <f t="shared" si="9"/>
        <v>44934</v>
      </c>
    </row>
    <row r="5930">
      <c r="A5930" s="1" t="s">
        <v>5967</v>
      </c>
      <c r="C5930" s="1" t="s">
        <v>25</v>
      </c>
      <c r="D5930" s="1">
        <v>4.0</v>
      </c>
      <c r="E5930" s="1">
        <v>8.0</v>
      </c>
      <c r="F5930" s="1" t="s">
        <v>39</v>
      </c>
      <c r="G5930" s="1" t="s">
        <v>29</v>
      </c>
      <c r="H5930" s="2">
        <v>45017.0</v>
      </c>
      <c r="J5930" s="3">
        <f t="shared" si="2"/>
        <v>2</v>
      </c>
      <c r="K5930" s="4">
        <f t="shared" si="3"/>
        <v>4</v>
      </c>
      <c r="L5930" s="4">
        <f t="shared" si="4"/>
        <v>8</v>
      </c>
      <c r="S5930" s="1" t="s">
        <v>5967</v>
      </c>
      <c r="T5930" s="4" t="str">
        <f t="shared" si="5"/>
        <v>UNKNOWN</v>
      </c>
      <c r="U5930" s="4" t="str">
        <f t="shared" si="6"/>
        <v>In-store</v>
      </c>
      <c r="V5930" s="4" t="str">
        <f t="shared" si="7"/>
        <v>Digital Wallet</v>
      </c>
      <c r="W5930" s="4">
        <f t="shared" ref="W5930:Y5930" si="5937">IF(OR(J5930 = "ERROR", J5930 = ""), "UNKNOWN", J5930)</f>
        <v>2</v>
      </c>
      <c r="X5930" s="4">
        <f t="shared" si="5937"/>
        <v>4</v>
      </c>
      <c r="Y5930" s="4">
        <f t="shared" si="5937"/>
        <v>8</v>
      </c>
      <c r="Z5930" s="5">
        <f t="shared" si="9"/>
        <v>45017</v>
      </c>
    </row>
    <row r="5931">
      <c r="A5931" s="1" t="s">
        <v>5968</v>
      </c>
      <c r="B5931" s="1" t="s">
        <v>32</v>
      </c>
      <c r="C5931" s="1">
        <v>3.0</v>
      </c>
      <c r="D5931" s="1">
        <v>1.0</v>
      </c>
      <c r="E5931" s="1">
        <v>3.0</v>
      </c>
      <c r="F5931" s="1" t="s">
        <v>28</v>
      </c>
      <c r="G5931" s="1" t="s">
        <v>24</v>
      </c>
      <c r="H5931" s="2">
        <v>44933.0</v>
      </c>
      <c r="J5931" s="3">
        <f t="shared" si="2"/>
        <v>3</v>
      </c>
      <c r="K5931" s="4">
        <f t="shared" si="3"/>
        <v>1</v>
      </c>
      <c r="L5931" s="4">
        <f t="shared" si="4"/>
        <v>3</v>
      </c>
      <c r="S5931" s="1" t="s">
        <v>5968</v>
      </c>
      <c r="T5931" s="4" t="str">
        <f t="shared" si="5"/>
        <v>Cookie</v>
      </c>
      <c r="U5931" s="4" t="str">
        <f t="shared" si="6"/>
        <v>Takeaway</v>
      </c>
      <c r="V5931" s="4" t="str">
        <f t="shared" si="7"/>
        <v>Cash</v>
      </c>
      <c r="W5931" s="4">
        <f t="shared" ref="W5931:Y5931" si="5938">IF(OR(J5931 = "ERROR", J5931 = ""), "UNKNOWN", J5931)</f>
        <v>3</v>
      </c>
      <c r="X5931" s="4">
        <f t="shared" si="5938"/>
        <v>1</v>
      </c>
      <c r="Y5931" s="4">
        <f t="shared" si="5938"/>
        <v>3</v>
      </c>
      <c r="Z5931" s="5">
        <f t="shared" si="9"/>
        <v>44933</v>
      </c>
    </row>
    <row r="5932">
      <c r="A5932" s="1" t="s">
        <v>5969</v>
      </c>
      <c r="B5932" s="1" t="s">
        <v>30</v>
      </c>
      <c r="C5932" s="1">
        <v>2.0</v>
      </c>
      <c r="D5932" s="1">
        <v>1.0</v>
      </c>
      <c r="E5932" s="1">
        <v>2.0</v>
      </c>
      <c r="G5932" s="1" t="s">
        <v>29</v>
      </c>
      <c r="H5932" s="2">
        <v>45174.0</v>
      </c>
      <c r="J5932" s="3">
        <f t="shared" si="2"/>
        <v>2</v>
      </c>
      <c r="K5932" s="4">
        <f t="shared" si="3"/>
        <v>1</v>
      </c>
      <c r="L5932" s="4">
        <f t="shared" si="4"/>
        <v>2</v>
      </c>
      <c r="S5932" s="1" t="s">
        <v>5969</v>
      </c>
      <c r="T5932" s="4" t="str">
        <f t="shared" si="5"/>
        <v>UNKNOWN</v>
      </c>
      <c r="U5932" s="4" t="str">
        <f t="shared" si="6"/>
        <v>In-store</v>
      </c>
      <c r="V5932" s="4" t="str">
        <f t="shared" si="7"/>
        <v>UNKNOWN</v>
      </c>
      <c r="W5932" s="4">
        <f t="shared" ref="W5932:Y5932" si="5939">IF(OR(J5932 = "ERROR", J5932 = ""), "UNKNOWN", J5932)</f>
        <v>2</v>
      </c>
      <c r="X5932" s="4">
        <f t="shared" si="5939"/>
        <v>1</v>
      </c>
      <c r="Y5932" s="4">
        <f t="shared" si="5939"/>
        <v>2</v>
      </c>
      <c r="Z5932" s="5">
        <f t="shared" si="9"/>
        <v>45174</v>
      </c>
    </row>
    <row r="5933">
      <c r="A5933" s="1" t="s">
        <v>5970</v>
      </c>
      <c r="B5933" s="1" t="s">
        <v>27</v>
      </c>
      <c r="C5933" s="1">
        <v>3.0</v>
      </c>
      <c r="D5933" s="1">
        <v>3.0</v>
      </c>
      <c r="E5933" s="1">
        <v>9.0</v>
      </c>
      <c r="F5933" s="1" t="s">
        <v>25</v>
      </c>
      <c r="G5933" s="1" t="s">
        <v>25</v>
      </c>
      <c r="H5933" s="2">
        <v>44953.0</v>
      </c>
      <c r="J5933" s="3">
        <f t="shared" si="2"/>
        <v>3</v>
      </c>
      <c r="K5933" s="4">
        <f t="shared" si="3"/>
        <v>3</v>
      </c>
      <c r="L5933" s="4">
        <f t="shared" si="4"/>
        <v>9</v>
      </c>
      <c r="S5933" s="1" t="s">
        <v>5970</v>
      </c>
      <c r="T5933" s="4" t="str">
        <f t="shared" si="5"/>
        <v>Cake</v>
      </c>
      <c r="U5933" s="4" t="str">
        <f t="shared" si="6"/>
        <v>UNKNOWN</v>
      </c>
      <c r="V5933" s="4" t="str">
        <f t="shared" si="7"/>
        <v>UNKNOWN</v>
      </c>
      <c r="W5933" s="4">
        <f t="shared" ref="W5933:Y5933" si="5940">IF(OR(J5933 = "ERROR", J5933 = ""), "UNKNOWN", J5933)</f>
        <v>3</v>
      </c>
      <c r="X5933" s="4">
        <f t="shared" si="5940"/>
        <v>3</v>
      </c>
      <c r="Y5933" s="4">
        <f t="shared" si="5940"/>
        <v>9</v>
      </c>
      <c r="Z5933" s="5">
        <f t="shared" si="9"/>
        <v>44953</v>
      </c>
    </row>
    <row r="5934">
      <c r="A5934" s="1" t="s">
        <v>5971</v>
      </c>
      <c r="B5934" s="1" t="s">
        <v>41</v>
      </c>
      <c r="C5934" s="1">
        <v>2.0</v>
      </c>
      <c r="D5934" s="1">
        <v>4.0</v>
      </c>
      <c r="E5934" s="1">
        <v>8.0</v>
      </c>
      <c r="F5934" s="1" t="s">
        <v>39</v>
      </c>
      <c r="H5934" s="2">
        <v>45109.0</v>
      </c>
      <c r="J5934" s="3">
        <f t="shared" si="2"/>
        <v>2</v>
      </c>
      <c r="K5934" s="4">
        <f t="shared" si="3"/>
        <v>4</v>
      </c>
      <c r="L5934" s="4">
        <f t="shared" si="4"/>
        <v>8</v>
      </c>
      <c r="S5934" s="1" t="s">
        <v>5971</v>
      </c>
      <c r="T5934" s="4" t="str">
        <f t="shared" si="5"/>
        <v>Smoothie</v>
      </c>
      <c r="U5934" s="4" t="str">
        <f t="shared" si="6"/>
        <v>UNKNOWN</v>
      </c>
      <c r="V5934" s="4" t="str">
        <f t="shared" si="7"/>
        <v>Digital Wallet</v>
      </c>
      <c r="W5934" s="4">
        <f t="shared" ref="W5934:Y5934" si="5941">IF(OR(J5934 = "ERROR", J5934 = ""), "UNKNOWN", J5934)</f>
        <v>2</v>
      </c>
      <c r="X5934" s="4">
        <f t="shared" si="5941"/>
        <v>4</v>
      </c>
      <c r="Y5934" s="4">
        <f t="shared" si="5941"/>
        <v>8</v>
      </c>
      <c r="Z5934" s="5">
        <f t="shared" si="9"/>
        <v>45109</v>
      </c>
    </row>
    <row r="5935">
      <c r="A5935" s="1" t="s">
        <v>5972</v>
      </c>
      <c r="C5935" s="1">
        <v>4.0</v>
      </c>
      <c r="D5935" s="1">
        <v>4.0</v>
      </c>
      <c r="E5935" s="1">
        <v>16.0</v>
      </c>
      <c r="H5935" s="2">
        <v>45068.0</v>
      </c>
      <c r="J5935" s="3">
        <f t="shared" si="2"/>
        <v>4</v>
      </c>
      <c r="K5935" s="4">
        <f t="shared" si="3"/>
        <v>4</v>
      </c>
      <c r="L5935" s="4">
        <f t="shared" si="4"/>
        <v>16</v>
      </c>
      <c r="S5935" s="1" t="s">
        <v>5972</v>
      </c>
      <c r="T5935" s="4" t="str">
        <f t="shared" si="5"/>
        <v>UNKNOWN</v>
      </c>
      <c r="U5935" s="4" t="str">
        <f t="shared" si="6"/>
        <v>UNKNOWN</v>
      </c>
      <c r="V5935" s="4" t="str">
        <f t="shared" si="7"/>
        <v>UNKNOWN</v>
      </c>
      <c r="W5935" s="4">
        <f t="shared" ref="W5935:Y5935" si="5942">IF(OR(J5935 = "ERROR", J5935 = ""), "UNKNOWN", J5935)</f>
        <v>4</v>
      </c>
      <c r="X5935" s="4">
        <f t="shared" si="5942"/>
        <v>4</v>
      </c>
      <c r="Y5935" s="4">
        <f t="shared" si="5942"/>
        <v>16</v>
      </c>
      <c r="Z5935" s="5">
        <f t="shared" si="9"/>
        <v>45068</v>
      </c>
    </row>
    <row r="5936">
      <c r="A5936" s="1" t="s">
        <v>5973</v>
      </c>
      <c r="B5936" s="1" t="s">
        <v>27</v>
      </c>
      <c r="C5936" s="1">
        <v>1.0</v>
      </c>
      <c r="D5936" s="1">
        <v>3.0</v>
      </c>
      <c r="E5936" s="1">
        <v>3.0</v>
      </c>
      <c r="H5936" s="2">
        <v>45183.0</v>
      </c>
      <c r="J5936" s="3">
        <f t="shared" si="2"/>
        <v>1</v>
      </c>
      <c r="K5936" s="4">
        <f t="shared" si="3"/>
        <v>3</v>
      </c>
      <c r="L5936" s="4">
        <f t="shared" si="4"/>
        <v>3</v>
      </c>
      <c r="S5936" s="1" t="s">
        <v>5973</v>
      </c>
      <c r="T5936" s="4" t="str">
        <f t="shared" si="5"/>
        <v>Cake</v>
      </c>
      <c r="U5936" s="4" t="str">
        <f t="shared" si="6"/>
        <v>UNKNOWN</v>
      </c>
      <c r="V5936" s="4" t="str">
        <f t="shared" si="7"/>
        <v>UNKNOWN</v>
      </c>
      <c r="W5936" s="4">
        <f t="shared" ref="W5936:Y5936" si="5943">IF(OR(J5936 = "ERROR", J5936 = ""), "UNKNOWN", J5936)</f>
        <v>1</v>
      </c>
      <c r="X5936" s="4">
        <f t="shared" si="5943"/>
        <v>3</v>
      </c>
      <c r="Y5936" s="4">
        <f t="shared" si="5943"/>
        <v>3</v>
      </c>
      <c r="Z5936" s="5">
        <f t="shared" si="9"/>
        <v>45183</v>
      </c>
    </row>
    <row r="5937">
      <c r="A5937" s="1" t="s">
        <v>5974</v>
      </c>
      <c r="B5937" s="1" t="s">
        <v>41</v>
      </c>
      <c r="C5937" s="1">
        <v>1.0</v>
      </c>
      <c r="D5937" s="1">
        <v>4.0</v>
      </c>
      <c r="E5937" s="1">
        <v>4.0</v>
      </c>
      <c r="F5937" s="1" t="s">
        <v>28</v>
      </c>
      <c r="G5937" s="1" t="s">
        <v>29</v>
      </c>
      <c r="H5937" s="2">
        <v>44990.0</v>
      </c>
      <c r="J5937" s="3">
        <f t="shared" si="2"/>
        <v>1</v>
      </c>
      <c r="K5937" s="4">
        <f t="shared" si="3"/>
        <v>4</v>
      </c>
      <c r="L5937" s="4">
        <f t="shared" si="4"/>
        <v>4</v>
      </c>
      <c r="S5937" s="1" t="s">
        <v>5974</v>
      </c>
      <c r="T5937" s="4" t="str">
        <f t="shared" si="5"/>
        <v>Smoothie</v>
      </c>
      <c r="U5937" s="4" t="str">
        <f t="shared" si="6"/>
        <v>In-store</v>
      </c>
      <c r="V5937" s="4" t="str">
        <f t="shared" si="7"/>
        <v>Cash</v>
      </c>
      <c r="W5937" s="4">
        <f t="shared" ref="W5937:Y5937" si="5944">IF(OR(J5937 = "ERROR", J5937 = ""), "UNKNOWN", J5937)</f>
        <v>1</v>
      </c>
      <c r="X5937" s="4">
        <f t="shared" si="5944"/>
        <v>4</v>
      </c>
      <c r="Y5937" s="4">
        <f t="shared" si="5944"/>
        <v>4</v>
      </c>
      <c r="Z5937" s="5">
        <f t="shared" si="9"/>
        <v>44990</v>
      </c>
    </row>
    <row r="5938">
      <c r="A5938" s="1" t="s">
        <v>5975</v>
      </c>
      <c r="B5938" s="1" t="s">
        <v>30</v>
      </c>
      <c r="C5938" s="1">
        <v>3.0</v>
      </c>
      <c r="D5938" s="1">
        <v>1.0</v>
      </c>
      <c r="E5938" s="1">
        <v>3.0</v>
      </c>
      <c r="F5938" s="1" t="s">
        <v>23</v>
      </c>
      <c r="G5938" s="1" t="s">
        <v>29</v>
      </c>
      <c r="H5938" s="2">
        <v>45151.0</v>
      </c>
      <c r="J5938" s="3">
        <f t="shared" si="2"/>
        <v>3</v>
      </c>
      <c r="K5938" s="4">
        <f t="shared" si="3"/>
        <v>1</v>
      </c>
      <c r="L5938" s="4">
        <f t="shared" si="4"/>
        <v>3</v>
      </c>
      <c r="S5938" s="1" t="s">
        <v>5975</v>
      </c>
      <c r="T5938" s="4" t="str">
        <f t="shared" si="5"/>
        <v>UNKNOWN</v>
      </c>
      <c r="U5938" s="4" t="str">
        <f t="shared" si="6"/>
        <v>In-store</v>
      </c>
      <c r="V5938" s="4" t="str">
        <f t="shared" si="7"/>
        <v>Credit Card</v>
      </c>
      <c r="W5938" s="4">
        <f t="shared" ref="W5938:Y5938" si="5945">IF(OR(J5938 = "ERROR", J5938 = ""), "UNKNOWN", J5938)</f>
        <v>3</v>
      </c>
      <c r="X5938" s="4">
        <f t="shared" si="5945"/>
        <v>1</v>
      </c>
      <c r="Y5938" s="4">
        <f t="shared" si="5945"/>
        <v>3</v>
      </c>
      <c r="Z5938" s="5">
        <f t="shared" si="9"/>
        <v>45151</v>
      </c>
    </row>
    <row r="5939">
      <c r="A5939" s="1" t="s">
        <v>5976</v>
      </c>
      <c r="B5939" s="1" t="s">
        <v>36</v>
      </c>
      <c r="C5939" s="1">
        <v>4.0</v>
      </c>
      <c r="D5939" s="1">
        <v>5.0</v>
      </c>
      <c r="E5939" s="1">
        <v>20.0</v>
      </c>
      <c r="F5939" s="1" t="s">
        <v>23</v>
      </c>
      <c r="G5939" s="1" t="s">
        <v>29</v>
      </c>
      <c r="H5939" s="2">
        <v>45156.0</v>
      </c>
      <c r="J5939" s="3">
        <f t="shared" si="2"/>
        <v>4</v>
      </c>
      <c r="K5939" s="4">
        <f t="shared" si="3"/>
        <v>5</v>
      </c>
      <c r="L5939" s="4">
        <f t="shared" si="4"/>
        <v>20</v>
      </c>
      <c r="S5939" s="1" t="s">
        <v>5976</v>
      </c>
      <c r="T5939" s="4" t="str">
        <f t="shared" si="5"/>
        <v>Salad</v>
      </c>
      <c r="U5939" s="4" t="str">
        <f t="shared" si="6"/>
        <v>In-store</v>
      </c>
      <c r="V5939" s="4" t="str">
        <f t="shared" si="7"/>
        <v>Credit Card</v>
      </c>
      <c r="W5939" s="4">
        <f t="shared" ref="W5939:Y5939" si="5946">IF(OR(J5939 = "ERROR", J5939 = ""), "UNKNOWN", J5939)</f>
        <v>4</v>
      </c>
      <c r="X5939" s="4">
        <f t="shared" si="5946"/>
        <v>5</v>
      </c>
      <c r="Y5939" s="4">
        <f t="shared" si="5946"/>
        <v>20</v>
      </c>
      <c r="Z5939" s="5">
        <f t="shared" si="9"/>
        <v>45156</v>
      </c>
    </row>
    <row r="5940">
      <c r="A5940" s="1" t="s">
        <v>5977</v>
      </c>
      <c r="B5940" s="1" t="s">
        <v>25</v>
      </c>
      <c r="C5940" s="1">
        <v>2.0</v>
      </c>
      <c r="D5940" s="1">
        <v>1.5</v>
      </c>
      <c r="E5940" s="1">
        <v>3.0</v>
      </c>
      <c r="F5940" s="1" t="s">
        <v>39</v>
      </c>
      <c r="G5940" s="1" t="s">
        <v>29</v>
      </c>
      <c r="H5940" s="6">
        <v>45283.0</v>
      </c>
      <c r="J5940" s="3">
        <f t="shared" si="2"/>
        <v>2</v>
      </c>
      <c r="K5940" s="4">
        <f t="shared" si="3"/>
        <v>1.5</v>
      </c>
      <c r="L5940" s="4">
        <f t="shared" si="4"/>
        <v>3</v>
      </c>
      <c r="S5940" s="1" t="s">
        <v>5977</v>
      </c>
      <c r="T5940" s="4" t="str">
        <f t="shared" si="5"/>
        <v>UNKNOWN</v>
      </c>
      <c r="U5940" s="4" t="str">
        <f t="shared" si="6"/>
        <v>In-store</v>
      </c>
      <c r="V5940" s="4" t="str">
        <f t="shared" si="7"/>
        <v>Digital Wallet</v>
      </c>
      <c r="W5940" s="4">
        <f t="shared" ref="W5940:Y5940" si="5947">IF(OR(J5940 = "ERROR", J5940 = ""), "UNKNOWN", J5940)</f>
        <v>2</v>
      </c>
      <c r="X5940" s="4">
        <f t="shared" si="5947"/>
        <v>1.5</v>
      </c>
      <c r="Y5940" s="4">
        <f t="shared" si="5947"/>
        <v>3</v>
      </c>
      <c r="Z5940" s="7">
        <f t="shared" si="9"/>
        <v>45283</v>
      </c>
    </row>
    <row r="5941">
      <c r="A5941" s="1" t="s">
        <v>5978</v>
      </c>
      <c r="B5941" s="1" t="s">
        <v>32</v>
      </c>
      <c r="C5941" s="1">
        <v>3.0</v>
      </c>
      <c r="D5941" s="1">
        <v>1.0</v>
      </c>
      <c r="E5941" s="1">
        <v>3.0</v>
      </c>
      <c r="F5941" s="1" t="s">
        <v>23</v>
      </c>
      <c r="G5941" s="1" t="s">
        <v>24</v>
      </c>
      <c r="H5941" s="2">
        <v>45149.0</v>
      </c>
      <c r="J5941" s="3">
        <f t="shared" si="2"/>
        <v>3</v>
      </c>
      <c r="K5941" s="4">
        <f t="shared" si="3"/>
        <v>1</v>
      </c>
      <c r="L5941" s="4">
        <f t="shared" si="4"/>
        <v>3</v>
      </c>
      <c r="S5941" s="1" t="s">
        <v>5978</v>
      </c>
      <c r="T5941" s="4" t="str">
        <f t="shared" si="5"/>
        <v>Cookie</v>
      </c>
      <c r="U5941" s="4" t="str">
        <f t="shared" si="6"/>
        <v>Takeaway</v>
      </c>
      <c r="V5941" s="4" t="str">
        <f t="shared" si="7"/>
        <v>Credit Card</v>
      </c>
      <c r="W5941" s="4">
        <f t="shared" ref="W5941:Y5941" si="5948">IF(OR(J5941 = "ERROR", J5941 = ""), "UNKNOWN", J5941)</f>
        <v>3</v>
      </c>
      <c r="X5941" s="4">
        <f t="shared" si="5948"/>
        <v>1</v>
      </c>
      <c r="Y5941" s="4">
        <f t="shared" si="5948"/>
        <v>3</v>
      </c>
      <c r="Z5941" s="5">
        <f t="shared" si="9"/>
        <v>45149</v>
      </c>
    </row>
    <row r="5942">
      <c r="A5942" s="1" t="s">
        <v>5979</v>
      </c>
      <c r="B5942" s="1" t="s">
        <v>36</v>
      </c>
      <c r="C5942" s="1">
        <v>1.0</v>
      </c>
      <c r="D5942" s="1">
        <v>5.0</v>
      </c>
      <c r="E5942" s="1">
        <v>5.0</v>
      </c>
      <c r="F5942" s="1" t="s">
        <v>23</v>
      </c>
      <c r="G5942" s="1" t="s">
        <v>24</v>
      </c>
      <c r="H5942" s="2">
        <v>45067.0</v>
      </c>
      <c r="J5942" s="3">
        <f t="shared" si="2"/>
        <v>1</v>
      </c>
      <c r="K5942" s="4">
        <f t="shared" si="3"/>
        <v>5</v>
      </c>
      <c r="L5942" s="4">
        <f t="shared" si="4"/>
        <v>5</v>
      </c>
      <c r="S5942" s="1" t="s">
        <v>5979</v>
      </c>
      <c r="T5942" s="4" t="str">
        <f t="shared" si="5"/>
        <v>Salad</v>
      </c>
      <c r="U5942" s="4" t="str">
        <f t="shared" si="6"/>
        <v>Takeaway</v>
      </c>
      <c r="V5942" s="4" t="str">
        <f t="shared" si="7"/>
        <v>Credit Card</v>
      </c>
      <c r="W5942" s="4">
        <f t="shared" ref="W5942:Y5942" si="5949">IF(OR(J5942 = "ERROR", J5942 = ""), "UNKNOWN", J5942)</f>
        <v>1</v>
      </c>
      <c r="X5942" s="4">
        <f t="shared" si="5949"/>
        <v>5</v>
      </c>
      <c r="Y5942" s="4">
        <f t="shared" si="5949"/>
        <v>5</v>
      </c>
      <c r="Z5942" s="5">
        <f t="shared" si="9"/>
        <v>45067</v>
      </c>
    </row>
    <row r="5943">
      <c r="A5943" s="1" t="s">
        <v>5980</v>
      </c>
      <c r="B5943" s="1" t="s">
        <v>27</v>
      </c>
      <c r="C5943" s="1">
        <v>3.0</v>
      </c>
      <c r="D5943" s="1">
        <v>3.0</v>
      </c>
      <c r="E5943" s="1">
        <v>9.0</v>
      </c>
      <c r="F5943" s="1" t="s">
        <v>39</v>
      </c>
      <c r="G5943" s="1" t="s">
        <v>24</v>
      </c>
      <c r="H5943" s="2">
        <v>45195.0</v>
      </c>
      <c r="J5943" s="3">
        <f t="shared" si="2"/>
        <v>3</v>
      </c>
      <c r="K5943" s="4">
        <f t="shared" si="3"/>
        <v>3</v>
      </c>
      <c r="L5943" s="4">
        <f t="shared" si="4"/>
        <v>9</v>
      </c>
      <c r="S5943" s="1" t="s">
        <v>5980</v>
      </c>
      <c r="T5943" s="4" t="str">
        <f t="shared" si="5"/>
        <v>Cake</v>
      </c>
      <c r="U5943" s="4" t="str">
        <f t="shared" si="6"/>
        <v>Takeaway</v>
      </c>
      <c r="V5943" s="4" t="str">
        <f t="shared" si="7"/>
        <v>Digital Wallet</v>
      </c>
      <c r="W5943" s="4">
        <f t="shared" ref="W5943:Y5943" si="5950">IF(OR(J5943 = "ERROR", J5943 = ""), "UNKNOWN", J5943)</f>
        <v>3</v>
      </c>
      <c r="X5943" s="4">
        <f t="shared" si="5950"/>
        <v>3</v>
      </c>
      <c r="Y5943" s="4">
        <f t="shared" si="5950"/>
        <v>9</v>
      </c>
      <c r="Z5943" s="5">
        <f t="shared" si="9"/>
        <v>45195</v>
      </c>
    </row>
    <row r="5944">
      <c r="A5944" s="1" t="s">
        <v>5981</v>
      </c>
      <c r="B5944" s="1" t="s">
        <v>27</v>
      </c>
      <c r="C5944" s="1">
        <v>2.0</v>
      </c>
      <c r="D5944" s="1">
        <v>3.0</v>
      </c>
      <c r="E5944" s="1">
        <v>6.0</v>
      </c>
      <c r="F5944" s="1" t="s">
        <v>28</v>
      </c>
      <c r="G5944" s="1" t="s">
        <v>25</v>
      </c>
      <c r="H5944" s="2">
        <v>45024.0</v>
      </c>
      <c r="J5944" s="3">
        <f t="shared" si="2"/>
        <v>2</v>
      </c>
      <c r="K5944" s="4">
        <f t="shared" si="3"/>
        <v>3</v>
      </c>
      <c r="L5944" s="4">
        <f t="shared" si="4"/>
        <v>6</v>
      </c>
      <c r="S5944" s="1" t="s">
        <v>5981</v>
      </c>
      <c r="T5944" s="4" t="str">
        <f t="shared" si="5"/>
        <v>Cake</v>
      </c>
      <c r="U5944" s="4" t="str">
        <f t="shared" si="6"/>
        <v>UNKNOWN</v>
      </c>
      <c r="V5944" s="4" t="str">
        <f t="shared" si="7"/>
        <v>Cash</v>
      </c>
      <c r="W5944" s="4">
        <f t="shared" ref="W5944:Y5944" si="5951">IF(OR(J5944 = "ERROR", J5944 = ""), "UNKNOWN", J5944)</f>
        <v>2</v>
      </c>
      <c r="X5944" s="4">
        <f t="shared" si="5951"/>
        <v>3</v>
      </c>
      <c r="Y5944" s="4">
        <f t="shared" si="5951"/>
        <v>6</v>
      </c>
      <c r="Z5944" s="5">
        <f t="shared" si="9"/>
        <v>45024</v>
      </c>
    </row>
    <row r="5945">
      <c r="A5945" s="1" t="s">
        <v>5982</v>
      </c>
      <c r="B5945" s="1" t="s">
        <v>44</v>
      </c>
      <c r="C5945" s="1">
        <v>4.0</v>
      </c>
      <c r="D5945" s="1">
        <v>4.0</v>
      </c>
      <c r="E5945" s="1">
        <v>16.0</v>
      </c>
      <c r="F5945" s="1" t="s">
        <v>23</v>
      </c>
      <c r="G5945" s="1" t="s">
        <v>24</v>
      </c>
      <c r="H5945" s="2">
        <v>45095.0</v>
      </c>
      <c r="J5945" s="3">
        <f t="shared" si="2"/>
        <v>4</v>
      </c>
      <c r="K5945" s="4">
        <f t="shared" si="3"/>
        <v>4</v>
      </c>
      <c r="L5945" s="4">
        <f t="shared" si="4"/>
        <v>16</v>
      </c>
      <c r="S5945" s="1" t="s">
        <v>5982</v>
      </c>
      <c r="T5945" s="4" t="str">
        <f t="shared" si="5"/>
        <v>Sandwich</v>
      </c>
      <c r="U5945" s="4" t="str">
        <f t="shared" si="6"/>
        <v>Takeaway</v>
      </c>
      <c r="V5945" s="4" t="str">
        <f t="shared" si="7"/>
        <v>Credit Card</v>
      </c>
      <c r="W5945" s="4">
        <f t="shared" ref="W5945:Y5945" si="5952">IF(OR(J5945 = "ERROR", J5945 = ""), "UNKNOWN", J5945)</f>
        <v>4</v>
      </c>
      <c r="X5945" s="4">
        <f t="shared" si="5952"/>
        <v>4</v>
      </c>
      <c r="Y5945" s="4">
        <f t="shared" si="5952"/>
        <v>16</v>
      </c>
      <c r="Z5945" s="5">
        <f t="shared" si="9"/>
        <v>45095</v>
      </c>
    </row>
    <row r="5946">
      <c r="A5946" s="1" t="s">
        <v>5983</v>
      </c>
      <c r="B5946" s="1" t="s">
        <v>22</v>
      </c>
      <c r="C5946" s="1">
        <v>5.0</v>
      </c>
      <c r="D5946" s="1">
        <v>2.0</v>
      </c>
      <c r="E5946" s="1">
        <v>10.0</v>
      </c>
      <c r="H5946" s="6">
        <v>45284.0</v>
      </c>
      <c r="J5946" s="3">
        <f t="shared" si="2"/>
        <v>5</v>
      </c>
      <c r="K5946" s="4">
        <f t="shared" si="3"/>
        <v>2</v>
      </c>
      <c r="L5946" s="4">
        <f t="shared" si="4"/>
        <v>10</v>
      </c>
      <c r="S5946" s="1" t="s">
        <v>5983</v>
      </c>
      <c r="T5946" s="4" t="str">
        <f t="shared" si="5"/>
        <v>Coffee</v>
      </c>
      <c r="U5946" s="4" t="str">
        <f t="shared" si="6"/>
        <v>UNKNOWN</v>
      </c>
      <c r="V5946" s="4" t="str">
        <f t="shared" si="7"/>
        <v>UNKNOWN</v>
      </c>
      <c r="W5946" s="4">
        <f t="shared" ref="W5946:Y5946" si="5953">IF(OR(J5946 = "ERROR", J5946 = ""), "UNKNOWN", J5946)</f>
        <v>5</v>
      </c>
      <c r="X5946" s="4">
        <f t="shared" si="5953"/>
        <v>2</v>
      </c>
      <c r="Y5946" s="4">
        <f t="shared" si="5953"/>
        <v>10</v>
      </c>
      <c r="Z5946" s="7">
        <f t="shared" si="9"/>
        <v>45284</v>
      </c>
    </row>
    <row r="5947">
      <c r="A5947" s="1" t="s">
        <v>5984</v>
      </c>
      <c r="B5947" s="1" t="s">
        <v>81</v>
      </c>
      <c r="C5947" s="1">
        <v>1.0</v>
      </c>
      <c r="D5947" s="1">
        <v>1.5</v>
      </c>
      <c r="E5947" s="1">
        <v>1.5</v>
      </c>
      <c r="F5947" s="1" t="s">
        <v>28</v>
      </c>
      <c r="G5947" s="1" t="s">
        <v>29</v>
      </c>
      <c r="H5947" s="6">
        <v>45244.0</v>
      </c>
      <c r="J5947" s="3">
        <f t="shared" si="2"/>
        <v>1</v>
      </c>
      <c r="K5947" s="4">
        <f t="shared" si="3"/>
        <v>1.5</v>
      </c>
      <c r="L5947" s="4">
        <f t="shared" si="4"/>
        <v>1.5</v>
      </c>
      <c r="S5947" s="1" t="s">
        <v>5984</v>
      </c>
      <c r="T5947" s="4" t="str">
        <f t="shared" si="5"/>
        <v>Tea</v>
      </c>
      <c r="U5947" s="4" t="str">
        <f t="shared" si="6"/>
        <v>In-store</v>
      </c>
      <c r="V5947" s="4" t="str">
        <f t="shared" si="7"/>
        <v>Cash</v>
      </c>
      <c r="W5947" s="4">
        <f t="shared" ref="W5947:Y5947" si="5954">IF(OR(J5947 = "ERROR", J5947 = ""), "UNKNOWN", J5947)</f>
        <v>1</v>
      </c>
      <c r="X5947" s="4">
        <f t="shared" si="5954"/>
        <v>1.5</v>
      </c>
      <c r="Y5947" s="4">
        <f t="shared" si="5954"/>
        <v>1.5</v>
      </c>
      <c r="Z5947" s="7">
        <f t="shared" si="9"/>
        <v>45244</v>
      </c>
    </row>
    <row r="5948">
      <c r="A5948" s="1" t="s">
        <v>5985</v>
      </c>
      <c r="B5948" s="1" t="s">
        <v>81</v>
      </c>
      <c r="C5948" s="1">
        <v>2.0</v>
      </c>
      <c r="D5948" s="1">
        <v>1.5</v>
      </c>
      <c r="E5948" s="1">
        <v>3.0</v>
      </c>
      <c r="G5948" s="1" t="s">
        <v>24</v>
      </c>
      <c r="H5948" s="6">
        <v>45226.0</v>
      </c>
      <c r="J5948" s="3">
        <f t="shared" si="2"/>
        <v>2</v>
      </c>
      <c r="K5948" s="4">
        <f t="shared" si="3"/>
        <v>1.5</v>
      </c>
      <c r="L5948" s="4">
        <f t="shared" si="4"/>
        <v>3</v>
      </c>
      <c r="S5948" s="1" t="s">
        <v>5985</v>
      </c>
      <c r="T5948" s="4" t="str">
        <f t="shared" si="5"/>
        <v>Tea</v>
      </c>
      <c r="U5948" s="4" t="str">
        <f t="shared" si="6"/>
        <v>Takeaway</v>
      </c>
      <c r="V5948" s="4" t="str">
        <f t="shared" si="7"/>
        <v>UNKNOWN</v>
      </c>
      <c r="W5948" s="4">
        <f t="shared" ref="W5948:Y5948" si="5955">IF(OR(J5948 = "ERROR", J5948 = ""), "UNKNOWN", J5948)</f>
        <v>2</v>
      </c>
      <c r="X5948" s="4">
        <f t="shared" si="5955"/>
        <v>1.5</v>
      </c>
      <c r="Y5948" s="4">
        <f t="shared" si="5955"/>
        <v>3</v>
      </c>
      <c r="Z5948" s="7">
        <f t="shared" si="9"/>
        <v>45226</v>
      </c>
    </row>
    <row r="5949">
      <c r="A5949" s="1" t="s">
        <v>5986</v>
      </c>
      <c r="B5949" s="1" t="s">
        <v>36</v>
      </c>
      <c r="C5949" s="1">
        <v>1.0</v>
      </c>
      <c r="D5949" s="1">
        <v>5.0</v>
      </c>
      <c r="E5949" s="1">
        <v>5.0</v>
      </c>
      <c r="F5949" s="1" t="s">
        <v>28</v>
      </c>
      <c r="H5949" s="2">
        <v>44984.0</v>
      </c>
      <c r="J5949" s="3">
        <f t="shared" si="2"/>
        <v>1</v>
      </c>
      <c r="K5949" s="4">
        <f t="shared" si="3"/>
        <v>5</v>
      </c>
      <c r="L5949" s="4">
        <f t="shared" si="4"/>
        <v>5</v>
      </c>
      <c r="S5949" s="1" t="s">
        <v>5986</v>
      </c>
      <c r="T5949" s="4" t="str">
        <f t="shared" si="5"/>
        <v>Salad</v>
      </c>
      <c r="U5949" s="4" t="str">
        <f t="shared" si="6"/>
        <v>UNKNOWN</v>
      </c>
      <c r="V5949" s="4" t="str">
        <f t="shared" si="7"/>
        <v>Cash</v>
      </c>
      <c r="W5949" s="4">
        <f t="shared" ref="W5949:Y5949" si="5956">IF(OR(J5949 = "ERROR", J5949 = ""), "UNKNOWN", J5949)</f>
        <v>1</v>
      </c>
      <c r="X5949" s="4">
        <f t="shared" si="5956"/>
        <v>5</v>
      </c>
      <c r="Y5949" s="4">
        <f t="shared" si="5956"/>
        <v>5</v>
      </c>
      <c r="Z5949" s="5">
        <f t="shared" si="9"/>
        <v>44984</v>
      </c>
    </row>
    <row r="5950">
      <c r="A5950" s="1" t="s">
        <v>5987</v>
      </c>
      <c r="B5950" s="1" t="s">
        <v>81</v>
      </c>
      <c r="C5950" s="1">
        <v>3.0</v>
      </c>
      <c r="D5950" s="1">
        <v>1.5</v>
      </c>
      <c r="E5950" s="1">
        <v>4.5</v>
      </c>
      <c r="F5950" s="1" t="s">
        <v>39</v>
      </c>
      <c r="G5950" s="1" t="s">
        <v>29</v>
      </c>
      <c r="H5950" s="6">
        <v>45228.0</v>
      </c>
      <c r="J5950" s="3">
        <f t="shared" si="2"/>
        <v>3</v>
      </c>
      <c r="K5950" s="4">
        <f t="shared" si="3"/>
        <v>1.5</v>
      </c>
      <c r="L5950" s="4">
        <f t="shared" si="4"/>
        <v>4.5</v>
      </c>
      <c r="S5950" s="1" t="s">
        <v>5987</v>
      </c>
      <c r="T5950" s="4" t="str">
        <f t="shared" si="5"/>
        <v>Tea</v>
      </c>
      <c r="U5950" s="4" t="str">
        <f t="shared" si="6"/>
        <v>In-store</v>
      </c>
      <c r="V5950" s="4" t="str">
        <f t="shared" si="7"/>
        <v>Digital Wallet</v>
      </c>
      <c r="W5950" s="4">
        <f t="shared" ref="W5950:Y5950" si="5957">IF(OR(J5950 = "ERROR", J5950 = ""), "UNKNOWN", J5950)</f>
        <v>3</v>
      </c>
      <c r="X5950" s="4">
        <f t="shared" si="5957"/>
        <v>1.5</v>
      </c>
      <c r="Y5950" s="4">
        <f t="shared" si="5957"/>
        <v>4.5</v>
      </c>
      <c r="Z5950" s="7">
        <f t="shared" si="9"/>
        <v>45228</v>
      </c>
    </row>
    <row r="5951">
      <c r="A5951" s="1" t="s">
        <v>5988</v>
      </c>
      <c r="B5951" s="1" t="s">
        <v>32</v>
      </c>
      <c r="C5951" s="1">
        <v>4.0</v>
      </c>
      <c r="D5951" s="1">
        <v>1.0</v>
      </c>
      <c r="E5951" s="1">
        <v>4.0</v>
      </c>
      <c r="F5951" s="1" t="s">
        <v>25</v>
      </c>
      <c r="G5951" s="1" t="s">
        <v>29</v>
      </c>
      <c r="H5951" s="2">
        <v>45201.0</v>
      </c>
      <c r="J5951" s="3">
        <f t="shared" si="2"/>
        <v>4</v>
      </c>
      <c r="K5951" s="4">
        <f t="shared" si="3"/>
        <v>1</v>
      </c>
      <c r="L5951" s="4">
        <f t="shared" si="4"/>
        <v>4</v>
      </c>
      <c r="S5951" s="1" t="s">
        <v>5988</v>
      </c>
      <c r="T5951" s="4" t="str">
        <f t="shared" si="5"/>
        <v>Cookie</v>
      </c>
      <c r="U5951" s="4" t="str">
        <f t="shared" si="6"/>
        <v>In-store</v>
      </c>
      <c r="V5951" s="4" t="str">
        <f t="shared" si="7"/>
        <v>UNKNOWN</v>
      </c>
      <c r="W5951" s="4">
        <f t="shared" ref="W5951:Y5951" si="5958">IF(OR(J5951 = "ERROR", J5951 = ""), "UNKNOWN", J5951)</f>
        <v>4</v>
      </c>
      <c r="X5951" s="4">
        <f t="shared" si="5958"/>
        <v>1</v>
      </c>
      <c r="Y5951" s="4">
        <f t="shared" si="5958"/>
        <v>4</v>
      </c>
      <c r="Z5951" s="5">
        <f t="shared" si="9"/>
        <v>45201</v>
      </c>
    </row>
    <row r="5952">
      <c r="A5952" s="1" t="s">
        <v>5989</v>
      </c>
      <c r="B5952" s="1" t="s">
        <v>36</v>
      </c>
      <c r="C5952" s="1">
        <v>5.0</v>
      </c>
      <c r="D5952" s="1">
        <v>5.0</v>
      </c>
      <c r="E5952" s="1">
        <v>25.0</v>
      </c>
      <c r="F5952" s="1" t="s">
        <v>39</v>
      </c>
      <c r="G5952" s="1" t="s">
        <v>24</v>
      </c>
      <c r="H5952" s="2">
        <v>45143.0</v>
      </c>
      <c r="J5952" s="3">
        <f t="shared" si="2"/>
        <v>5</v>
      </c>
      <c r="K5952" s="4">
        <f t="shared" si="3"/>
        <v>5</v>
      </c>
      <c r="L5952" s="4">
        <f t="shared" si="4"/>
        <v>25</v>
      </c>
      <c r="S5952" s="1" t="s">
        <v>5989</v>
      </c>
      <c r="T5952" s="4" t="str">
        <f t="shared" si="5"/>
        <v>Salad</v>
      </c>
      <c r="U5952" s="4" t="str">
        <f t="shared" si="6"/>
        <v>Takeaway</v>
      </c>
      <c r="V5952" s="4" t="str">
        <f t="shared" si="7"/>
        <v>Digital Wallet</v>
      </c>
      <c r="W5952" s="4">
        <f t="shared" ref="W5952:Y5952" si="5959">IF(OR(J5952 = "ERROR", J5952 = ""), "UNKNOWN", J5952)</f>
        <v>5</v>
      </c>
      <c r="X5952" s="4">
        <f t="shared" si="5959"/>
        <v>5</v>
      </c>
      <c r="Y5952" s="4">
        <f t="shared" si="5959"/>
        <v>25</v>
      </c>
      <c r="Z5952" s="5">
        <f t="shared" si="9"/>
        <v>45143</v>
      </c>
    </row>
    <row r="5953">
      <c r="A5953" s="1" t="s">
        <v>5990</v>
      </c>
      <c r="B5953" s="1" t="s">
        <v>36</v>
      </c>
      <c r="C5953" s="1">
        <v>2.0</v>
      </c>
      <c r="D5953" s="1">
        <v>5.0</v>
      </c>
      <c r="E5953" s="1">
        <v>10.0</v>
      </c>
      <c r="G5953" s="1" t="s">
        <v>29</v>
      </c>
      <c r="H5953" s="2">
        <v>45190.0</v>
      </c>
      <c r="J5953" s="3">
        <f t="shared" si="2"/>
        <v>2</v>
      </c>
      <c r="K5953" s="4">
        <f t="shared" si="3"/>
        <v>5</v>
      </c>
      <c r="L5953" s="4">
        <f t="shared" si="4"/>
        <v>10</v>
      </c>
      <c r="S5953" s="1" t="s">
        <v>5990</v>
      </c>
      <c r="T5953" s="4" t="str">
        <f t="shared" si="5"/>
        <v>Salad</v>
      </c>
      <c r="U5953" s="4" t="str">
        <f t="shared" si="6"/>
        <v>In-store</v>
      </c>
      <c r="V5953" s="4" t="str">
        <f t="shared" si="7"/>
        <v>UNKNOWN</v>
      </c>
      <c r="W5953" s="4">
        <f t="shared" ref="W5953:Y5953" si="5960">IF(OR(J5953 = "ERROR", J5953 = ""), "UNKNOWN", J5953)</f>
        <v>2</v>
      </c>
      <c r="X5953" s="4">
        <f t="shared" si="5960"/>
        <v>5</v>
      </c>
      <c r="Y5953" s="4">
        <f t="shared" si="5960"/>
        <v>10</v>
      </c>
      <c r="Z5953" s="5">
        <f t="shared" si="9"/>
        <v>45190</v>
      </c>
    </row>
    <row r="5954">
      <c r="A5954" s="1" t="s">
        <v>5991</v>
      </c>
      <c r="B5954" s="1" t="s">
        <v>27</v>
      </c>
      <c r="C5954" s="1">
        <v>2.0</v>
      </c>
      <c r="D5954" s="1">
        <v>3.0</v>
      </c>
      <c r="E5954" s="1">
        <v>6.0</v>
      </c>
      <c r="H5954" s="2">
        <v>45014.0</v>
      </c>
      <c r="J5954" s="3">
        <f t="shared" si="2"/>
        <v>2</v>
      </c>
      <c r="K5954" s="4">
        <f t="shared" si="3"/>
        <v>3</v>
      </c>
      <c r="L5954" s="4">
        <f t="shared" si="4"/>
        <v>6</v>
      </c>
      <c r="S5954" s="1" t="s">
        <v>5991</v>
      </c>
      <c r="T5954" s="4" t="str">
        <f t="shared" si="5"/>
        <v>Cake</v>
      </c>
      <c r="U5954" s="4" t="str">
        <f t="shared" si="6"/>
        <v>UNKNOWN</v>
      </c>
      <c r="V5954" s="4" t="str">
        <f t="shared" si="7"/>
        <v>UNKNOWN</v>
      </c>
      <c r="W5954" s="4">
        <f t="shared" ref="W5954:Y5954" si="5961">IF(OR(J5954 = "ERROR", J5954 = ""), "UNKNOWN", J5954)</f>
        <v>2</v>
      </c>
      <c r="X5954" s="4">
        <f t="shared" si="5961"/>
        <v>3</v>
      </c>
      <c r="Y5954" s="4">
        <f t="shared" si="5961"/>
        <v>6</v>
      </c>
      <c r="Z5954" s="5">
        <f t="shared" si="9"/>
        <v>45014</v>
      </c>
    </row>
    <row r="5955">
      <c r="A5955" s="1" t="s">
        <v>5992</v>
      </c>
      <c r="B5955" s="1" t="s">
        <v>55</v>
      </c>
      <c r="C5955" s="1">
        <v>4.0</v>
      </c>
      <c r="D5955" s="1">
        <v>3.0</v>
      </c>
      <c r="E5955" s="1">
        <v>12.0</v>
      </c>
      <c r="F5955" s="1" t="s">
        <v>39</v>
      </c>
      <c r="G5955" s="1" t="s">
        <v>24</v>
      </c>
      <c r="H5955" s="2">
        <v>44985.0</v>
      </c>
      <c r="J5955" s="3">
        <f t="shared" si="2"/>
        <v>4</v>
      </c>
      <c r="K5955" s="4">
        <f t="shared" si="3"/>
        <v>3</v>
      </c>
      <c r="L5955" s="4">
        <f t="shared" si="4"/>
        <v>12</v>
      </c>
      <c r="S5955" s="1" t="s">
        <v>5992</v>
      </c>
      <c r="T5955" s="4" t="str">
        <f t="shared" si="5"/>
        <v>Juice</v>
      </c>
      <c r="U5955" s="4" t="str">
        <f t="shared" si="6"/>
        <v>Takeaway</v>
      </c>
      <c r="V5955" s="4" t="str">
        <f t="shared" si="7"/>
        <v>Digital Wallet</v>
      </c>
      <c r="W5955" s="4">
        <f t="shared" ref="W5955:Y5955" si="5962">IF(OR(J5955 = "ERROR", J5955 = ""), "UNKNOWN", J5955)</f>
        <v>4</v>
      </c>
      <c r="X5955" s="4">
        <f t="shared" si="5962"/>
        <v>3</v>
      </c>
      <c r="Y5955" s="4">
        <f t="shared" si="5962"/>
        <v>12</v>
      </c>
      <c r="Z5955" s="5">
        <f t="shared" si="9"/>
        <v>44985</v>
      </c>
    </row>
    <row r="5956">
      <c r="A5956" s="1" t="s">
        <v>5993</v>
      </c>
      <c r="B5956" s="1" t="s">
        <v>22</v>
      </c>
      <c r="C5956" s="1">
        <v>3.0</v>
      </c>
      <c r="D5956" s="1">
        <v>2.0</v>
      </c>
      <c r="E5956" s="1">
        <v>6.0</v>
      </c>
      <c r="H5956" s="2">
        <v>45235.0</v>
      </c>
      <c r="J5956" s="3">
        <f t="shared" si="2"/>
        <v>3</v>
      </c>
      <c r="K5956" s="4">
        <f t="shared" si="3"/>
        <v>2</v>
      </c>
      <c r="L5956" s="4">
        <f t="shared" si="4"/>
        <v>6</v>
      </c>
      <c r="S5956" s="1" t="s">
        <v>5993</v>
      </c>
      <c r="T5956" s="4" t="str">
        <f t="shared" si="5"/>
        <v>Coffee</v>
      </c>
      <c r="U5956" s="4" t="str">
        <f t="shared" si="6"/>
        <v>UNKNOWN</v>
      </c>
      <c r="V5956" s="4" t="str">
        <f t="shared" si="7"/>
        <v>UNKNOWN</v>
      </c>
      <c r="W5956" s="4">
        <f t="shared" ref="W5956:Y5956" si="5963">IF(OR(J5956 = "ERROR", J5956 = ""), "UNKNOWN", J5956)</f>
        <v>3</v>
      </c>
      <c r="X5956" s="4">
        <f t="shared" si="5963"/>
        <v>2</v>
      </c>
      <c r="Y5956" s="4">
        <f t="shared" si="5963"/>
        <v>6</v>
      </c>
      <c r="Z5956" s="5">
        <f t="shared" si="9"/>
        <v>45235</v>
      </c>
    </row>
    <row r="5957">
      <c r="A5957" s="1" t="s">
        <v>5994</v>
      </c>
      <c r="B5957" s="1" t="s">
        <v>55</v>
      </c>
      <c r="C5957" s="1">
        <v>4.0</v>
      </c>
      <c r="D5957" s="1">
        <v>3.0</v>
      </c>
      <c r="E5957" s="1">
        <v>12.0</v>
      </c>
      <c r="F5957" s="1" t="s">
        <v>28</v>
      </c>
      <c r="G5957" s="1" t="s">
        <v>24</v>
      </c>
      <c r="H5957" s="2">
        <v>45079.0</v>
      </c>
      <c r="J5957" s="3">
        <f t="shared" si="2"/>
        <v>4</v>
      </c>
      <c r="K5957" s="4">
        <f t="shared" si="3"/>
        <v>3</v>
      </c>
      <c r="L5957" s="4">
        <f t="shared" si="4"/>
        <v>12</v>
      </c>
      <c r="S5957" s="1" t="s">
        <v>5994</v>
      </c>
      <c r="T5957" s="4" t="str">
        <f t="shared" si="5"/>
        <v>Juice</v>
      </c>
      <c r="U5957" s="4" t="str">
        <f t="shared" si="6"/>
        <v>Takeaway</v>
      </c>
      <c r="V5957" s="4" t="str">
        <f t="shared" si="7"/>
        <v>Cash</v>
      </c>
      <c r="W5957" s="4">
        <f t="shared" ref="W5957:Y5957" si="5964">IF(OR(J5957 = "ERROR", J5957 = ""), "UNKNOWN", J5957)</f>
        <v>4</v>
      </c>
      <c r="X5957" s="4">
        <f t="shared" si="5964"/>
        <v>3</v>
      </c>
      <c r="Y5957" s="4">
        <f t="shared" si="5964"/>
        <v>12</v>
      </c>
      <c r="Z5957" s="5">
        <f t="shared" si="9"/>
        <v>45079</v>
      </c>
    </row>
    <row r="5958">
      <c r="A5958" s="1" t="s">
        <v>5995</v>
      </c>
      <c r="B5958" s="1" t="s">
        <v>44</v>
      </c>
      <c r="D5958" s="1">
        <v>4.0</v>
      </c>
      <c r="E5958" s="1">
        <v>20.0</v>
      </c>
      <c r="F5958" s="1" t="s">
        <v>39</v>
      </c>
      <c r="G5958" s="1" t="s">
        <v>29</v>
      </c>
      <c r="H5958" s="2">
        <v>45194.0</v>
      </c>
      <c r="J5958" s="3">
        <f t="shared" si="2"/>
        <v>5</v>
      </c>
      <c r="K5958" s="4">
        <f t="shared" si="3"/>
        <v>4</v>
      </c>
      <c r="L5958" s="4">
        <f t="shared" si="4"/>
        <v>20</v>
      </c>
      <c r="S5958" s="1" t="s">
        <v>5995</v>
      </c>
      <c r="T5958" s="4" t="str">
        <f t="shared" si="5"/>
        <v>Sandwich</v>
      </c>
      <c r="U5958" s="4" t="str">
        <f t="shared" si="6"/>
        <v>In-store</v>
      </c>
      <c r="V5958" s="4" t="str">
        <f t="shared" si="7"/>
        <v>Digital Wallet</v>
      </c>
      <c r="W5958" s="4">
        <f t="shared" ref="W5958:Y5958" si="5965">IF(OR(J5958 = "ERROR", J5958 = ""), "UNKNOWN", J5958)</f>
        <v>5</v>
      </c>
      <c r="X5958" s="4">
        <f t="shared" si="5965"/>
        <v>4</v>
      </c>
      <c r="Y5958" s="4">
        <f t="shared" si="5965"/>
        <v>20</v>
      </c>
      <c r="Z5958" s="5">
        <f t="shared" si="9"/>
        <v>45194</v>
      </c>
    </row>
    <row r="5959">
      <c r="A5959" s="1" t="s">
        <v>5996</v>
      </c>
      <c r="B5959" s="1" t="s">
        <v>44</v>
      </c>
      <c r="C5959" s="1">
        <v>5.0</v>
      </c>
      <c r="D5959" s="1">
        <v>4.0</v>
      </c>
      <c r="E5959" s="1">
        <v>20.0</v>
      </c>
      <c r="F5959" s="1" t="s">
        <v>39</v>
      </c>
      <c r="H5959" s="2">
        <v>45202.0</v>
      </c>
      <c r="J5959" s="3">
        <f t="shared" si="2"/>
        <v>5</v>
      </c>
      <c r="K5959" s="4">
        <f t="shared" si="3"/>
        <v>4</v>
      </c>
      <c r="L5959" s="4">
        <f t="shared" si="4"/>
        <v>20</v>
      </c>
      <c r="S5959" s="1" t="s">
        <v>5996</v>
      </c>
      <c r="T5959" s="4" t="str">
        <f t="shared" si="5"/>
        <v>Sandwich</v>
      </c>
      <c r="U5959" s="4" t="str">
        <f t="shared" si="6"/>
        <v>UNKNOWN</v>
      </c>
      <c r="V5959" s="4" t="str">
        <f t="shared" si="7"/>
        <v>Digital Wallet</v>
      </c>
      <c r="W5959" s="4">
        <f t="shared" ref="W5959:Y5959" si="5966">IF(OR(J5959 = "ERROR", J5959 = ""), "UNKNOWN", J5959)</f>
        <v>5</v>
      </c>
      <c r="X5959" s="4">
        <f t="shared" si="5966"/>
        <v>4</v>
      </c>
      <c r="Y5959" s="4">
        <f t="shared" si="5966"/>
        <v>20</v>
      </c>
      <c r="Z5959" s="5">
        <f t="shared" si="9"/>
        <v>45202</v>
      </c>
    </row>
    <row r="5960">
      <c r="A5960" s="1" t="s">
        <v>5997</v>
      </c>
      <c r="B5960" s="1" t="s">
        <v>36</v>
      </c>
      <c r="C5960" s="1">
        <v>4.0</v>
      </c>
      <c r="D5960" s="1">
        <v>5.0</v>
      </c>
      <c r="E5960" s="1">
        <v>20.0</v>
      </c>
      <c r="F5960" s="1" t="s">
        <v>23</v>
      </c>
      <c r="G5960" s="1" t="s">
        <v>29</v>
      </c>
      <c r="H5960" s="2">
        <v>45001.0</v>
      </c>
      <c r="J5960" s="3">
        <f t="shared" si="2"/>
        <v>4</v>
      </c>
      <c r="K5960" s="4">
        <f t="shared" si="3"/>
        <v>5</v>
      </c>
      <c r="L5960" s="4">
        <f t="shared" si="4"/>
        <v>20</v>
      </c>
      <c r="S5960" s="1" t="s">
        <v>5997</v>
      </c>
      <c r="T5960" s="4" t="str">
        <f t="shared" si="5"/>
        <v>Salad</v>
      </c>
      <c r="U5960" s="4" t="str">
        <f t="shared" si="6"/>
        <v>In-store</v>
      </c>
      <c r="V5960" s="4" t="str">
        <f t="shared" si="7"/>
        <v>Credit Card</v>
      </c>
      <c r="W5960" s="4">
        <f t="shared" ref="W5960:Y5960" si="5967">IF(OR(J5960 = "ERROR", J5960 = ""), "UNKNOWN", J5960)</f>
        <v>4</v>
      </c>
      <c r="X5960" s="4">
        <f t="shared" si="5967"/>
        <v>5</v>
      </c>
      <c r="Y5960" s="4">
        <f t="shared" si="5967"/>
        <v>20</v>
      </c>
      <c r="Z5960" s="5">
        <f t="shared" si="9"/>
        <v>45001</v>
      </c>
    </row>
    <row r="5961">
      <c r="A5961" s="1" t="s">
        <v>5998</v>
      </c>
      <c r="B5961" s="1" t="s">
        <v>55</v>
      </c>
      <c r="C5961" s="1">
        <v>5.0</v>
      </c>
      <c r="D5961" s="1">
        <v>3.0</v>
      </c>
      <c r="E5961" s="1">
        <v>15.0</v>
      </c>
      <c r="F5961" s="1" t="s">
        <v>23</v>
      </c>
      <c r="G5961" s="1" t="s">
        <v>24</v>
      </c>
      <c r="H5961" s="2">
        <v>45125.0</v>
      </c>
      <c r="J5961" s="3">
        <f t="shared" si="2"/>
        <v>5</v>
      </c>
      <c r="K5961" s="4">
        <f t="shared" si="3"/>
        <v>3</v>
      </c>
      <c r="L5961" s="4">
        <f t="shared" si="4"/>
        <v>15</v>
      </c>
      <c r="S5961" s="1" t="s">
        <v>5998</v>
      </c>
      <c r="T5961" s="4" t="str">
        <f t="shared" si="5"/>
        <v>Juice</v>
      </c>
      <c r="U5961" s="4" t="str">
        <f t="shared" si="6"/>
        <v>Takeaway</v>
      </c>
      <c r="V5961" s="4" t="str">
        <f t="shared" si="7"/>
        <v>Credit Card</v>
      </c>
      <c r="W5961" s="4">
        <f t="shared" ref="W5961:Y5961" si="5968">IF(OR(J5961 = "ERROR", J5961 = ""), "UNKNOWN", J5961)</f>
        <v>5</v>
      </c>
      <c r="X5961" s="4">
        <f t="shared" si="5968"/>
        <v>3</v>
      </c>
      <c r="Y5961" s="4">
        <f t="shared" si="5968"/>
        <v>15</v>
      </c>
      <c r="Z5961" s="5">
        <f t="shared" si="9"/>
        <v>45125</v>
      </c>
    </row>
    <row r="5962">
      <c r="A5962" s="1" t="s">
        <v>5999</v>
      </c>
      <c r="B5962" s="1" t="s">
        <v>27</v>
      </c>
      <c r="C5962" s="1">
        <v>2.0</v>
      </c>
      <c r="D5962" s="1">
        <v>3.0</v>
      </c>
      <c r="E5962" s="1">
        <v>6.0</v>
      </c>
      <c r="F5962" s="1" t="s">
        <v>23</v>
      </c>
      <c r="G5962" s="1" t="s">
        <v>24</v>
      </c>
      <c r="H5962" s="2">
        <v>45150.0</v>
      </c>
      <c r="J5962" s="3">
        <f t="shared" si="2"/>
        <v>2</v>
      </c>
      <c r="K5962" s="4">
        <f t="shared" si="3"/>
        <v>3</v>
      </c>
      <c r="L5962" s="4">
        <f t="shared" si="4"/>
        <v>6</v>
      </c>
      <c r="S5962" s="1" t="s">
        <v>5999</v>
      </c>
      <c r="T5962" s="4" t="str">
        <f t="shared" si="5"/>
        <v>Cake</v>
      </c>
      <c r="U5962" s="4" t="str">
        <f t="shared" si="6"/>
        <v>Takeaway</v>
      </c>
      <c r="V5962" s="4" t="str">
        <f t="shared" si="7"/>
        <v>Credit Card</v>
      </c>
      <c r="W5962" s="4">
        <f t="shared" ref="W5962:Y5962" si="5969">IF(OR(J5962 = "ERROR", J5962 = ""), "UNKNOWN", J5962)</f>
        <v>2</v>
      </c>
      <c r="X5962" s="4">
        <f t="shared" si="5969"/>
        <v>3</v>
      </c>
      <c r="Y5962" s="4">
        <f t="shared" si="5969"/>
        <v>6</v>
      </c>
      <c r="Z5962" s="5">
        <f t="shared" si="9"/>
        <v>45150</v>
      </c>
    </row>
    <row r="5963">
      <c r="A5963" s="1" t="s">
        <v>6000</v>
      </c>
      <c r="B5963" s="1" t="s">
        <v>30</v>
      </c>
      <c r="C5963" s="1">
        <v>1.0</v>
      </c>
      <c r="D5963" s="1">
        <v>4.0</v>
      </c>
      <c r="E5963" s="1">
        <v>4.0</v>
      </c>
      <c r="F5963" s="1" t="s">
        <v>23</v>
      </c>
      <c r="H5963" s="2">
        <v>45188.0</v>
      </c>
      <c r="J5963" s="3">
        <f t="shared" si="2"/>
        <v>1</v>
      </c>
      <c r="K5963" s="4">
        <f t="shared" si="3"/>
        <v>4</v>
      </c>
      <c r="L5963" s="4">
        <f t="shared" si="4"/>
        <v>4</v>
      </c>
      <c r="S5963" s="1" t="s">
        <v>6000</v>
      </c>
      <c r="T5963" s="4" t="str">
        <f t="shared" si="5"/>
        <v>UNKNOWN</v>
      </c>
      <c r="U5963" s="4" t="str">
        <f t="shared" si="6"/>
        <v>UNKNOWN</v>
      </c>
      <c r="V5963" s="4" t="str">
        <f t="shared" si="7"/>
        <v>Credit Card</v>
      </c>
      <c r="W5963" s="4">
        <f t="shared" ref="W5963:Y5963" si="5970">IF(OR(J5963 = "ERROR", J5963 = ""), "UNKNOWN", J5963)</f>
        <v>1</v>
      </c>
      <c r="X5963" s="4">
        <f t="shared" si="5970"/>
        <v>4</v>
      </c>
      <c r="Y5963" s="4">
        <f t="shared" si="5970"/>
        <v>4</v>
      </c>
      <c r="Z5963" s="5">
        <f t="shared" si="9"/>
        <v>45188</v>
      </c>
    </row>
    <row r="5964">
      <c r="A5964" s="1" t="s">
        <v>6001</v>
      </c>
      <c r="B5964" s="1" t="s">
        <v>32</v>
      </c>
      <c r="C5964" s="1">
        <v>4.0</v>
      </c>
      <c r="D5964" s="1">
        <v>1.0</v>
      </c>
      <c r="E5964" s="1">
        <v>4.0</v>
      </c>
      <c r="H5964" s="2">
        <v>45075.0</v>
      </c>
      <c r="J5964" s="3">
        <f t="shared" si="2"/>
        <v>4</v>
      </c>
      <c r="K5964" s="4">
        <f t="shared" si="3"/>
        <v>1</v>
      </c>
      <c r="L5964" s="4">
        <f t="shared" si="4"/>
        <v>4</v>
      </c>
      <c r="S5964" s="1" t="s">
        <v>6001</v>
      </c>
      <c r="T5964" s="4" t="str">
        <f t="shared" si="5"/>
        <v>Cookie</v>
      </c>
      <c r="U5964" s="4" t="str">
        <f t="shared" si="6"/>
        <v>UNKNOWN</v>
      </c>
      <c r="V5964" s="4" t="str">
        <f t="shared" si="7"/>
        <v>UNKNOWN</v>
      </c>
      <c r="W5964" s="4">
        <f t="shared" ref="W5964:Y5964" si="5971">IF(OR(J5964 = "ERROR", J5964 = ""), "UNKNOWN", J5964)</f>
        <v>4</v>
      </c>
      <c r="X5964" s="4">
        <f t="shared" si="5971"/>
        <v>1</v>
      </c>
      <c r="Y5964" s="4">
        <f t="shared" si="5971"/>
        <v>4</v>
      </c>
      <c r="Z5964" s="5">
        <f t="shared" si="9"/>
        <v>45075</v>
      </c>
    </row>
    <row r="5965">
      <c r="A5965" s="1" t="s">
        <v>6002</v>
      </c>
      <c r="B5965" s="1" t="s">
        <v>41</v>
      </c>
      <c r="C5965" s="1">
        <v>1.0</v>
      </c>
      <c r="D5965" s="1">
        <v>4.0</v>
      </c>
      <c r="E5965" s="1" t="s">
        <v>30</v>
      </c>
      <c r="F5965" s="1" t="s">
        <v>39</v>
      </c>
      <c r="H5965" s="6">
        <v>45251.0</v>
      </c>
      <c r="J5965" s="3">
        <f t="shared" si="2"/>
        <v>1</v>
      </c>
      <c r="K5965" s="4">
        <f t="shared" si="3"/>
        <v>4</v>
      </c>
      <c r="L5965" s="4">
        <f t="shared" si="4"/>
        <v>4</v>
      </c>
      <c r="S5965" s="1" t="s">
        <v>6002</v>
      </c>
      <c r="T5965" s="4" t="str">
        <f t="shared" si="5"/>
        <v>Smoothie</v>
      </c>
      <c r="U5965" s="4" t="str">
        <f t="shared" si="6"/>
        <v>UNKNOWN</v>
      </c>
      <c r="V5965" s="4" t="str">
        <f t="shared" si="7"/>
        <v>Digital Wallet</v>
      </c>
      <c r="W5965" s="4">
        <f t="shared" ref="W5965:Y5965" si="5972">IF(OR(J5965 = "ERROR", J5965 = ""), "UNKNOWN", J5965)</f>
        <v>1</v>
      </c>
      <c r="X5965" s="4">
        <f t="shared" si="5972"/>
        <v>4</v>
      </c>
      <c r="Y5965" s="4">
        <f t="shared" si="5972"/>
        <v>4</v>
      </c>
      <c r="Z5965" s="7">
        <f t="shared" si="9"/>
        <v>45251</v>
      </c>
    </row>
    <row r="5966">
      <c r="A5966" s="1" t="s">
        <v>6003</v>
      </c>
      <c r="B5966" s="1" t="s">
        <v>81</v>
      </c>
      <c r="C5966" s="1">
        <v>3.0</v>
      </c>
      <c r="D5966" s="1">
        <v>1.5</v>
      </c>
      <c r="E5966" s="1">
        <v>4.5</v>
      </c>
      <c r="G5966" s="1" t="s">
        <v>29</v>
      </c>
      <c r="H5966" s="2">
        <v>45190.0</v>
      </c>
      <c r="J5966" s="3">
        <f t="shared" si="2"/>
        <v>3</v>
      </c>
      <c r="K5966" s="4">
        <f t="shared" si="3"/>
        <v>1.5</v>
      </c>
      <c r="L5966" s="4">
        <f t="shared" si="4"/>
        <v>4.5</v>
      </c>
      <c r="S5966" s="1" t="s">
        <v>6003</v>
      </c>
      <c r="T5966" s="4" t="str">
        <f t="shared" si="5"/>
        <v>Tea</v>
      </c>
      <c r="U5966" s="4" t="str">
        <f t="shared" si="6"/>
        <v>In-store</v>
      </c>
      <c r="V5966" s="4" t="str">
        <f t="shared" si="7"/>
        <v>UNKNOWN</v>
      </c>
      <c r="W5966" s="4">
        <f t="shared" ref="W5966:Y5966" si="5973">IF(OR(J5966 = "ERROR", J5966 = ""), "UNKNOWN", J5966)</f>
        <v>3</v>
      </c>
      <c r="X5966" s="4">
        <f t="shared" si="5973"/>
        <v>1.5</v>
      </c>
      <c r="Y5966" s="4">
        <f t="shared" si="5973"/>
        <v>4.5</v>
      </c>
      <c r="Z5966" s="5">
        <f t="shared" si="9"/>
        <v>45190</v>
      </c>
    </row>
    <row r="5967">
      <c r="A5967" s="1" t="s">
        <v>6004</v>
      </c>
      <c r="B5967" s="1" t="s">
        <v>22</v>
      </c>
      <c r="D5967" s="1">
        <v>2.0</v>
      </c>
      <c r="E5967" s="1">
        <v>2.0</v>
      </c>
      <c r="F5967" s="1" t="s">
        <v>28</v>
      </c>
      <c r="H5967" s="2">
        <v>45027.0</v>
      </c>
      <c r="J5967" s="3">
        <f t="shared" si="2"/>
        <v>1</v>
      </c>
      <c r="K5967" s="4">
        <f t="shared" si="3"/>
        <v>2</v>
      </c>
      <c r="L5967" s="4">
        <f t="shared" si="4"/>
        <v>2</v>
      </c>
      <c r="S5967" s="1" t="s">
        <v>6004</v>
      </c>
      <c r="T5967" s="4" t="str">
        <f t="shared" si="5"/>
        <v>Coffee</v>
      </c>
      <c r="U5967" s="4" t="str">
        <f t="shared" si="6"/>
        <v>UNKNOWN</v>
      </c>
      <c r="V5967" s="4" t="str">
        <f t="shared" si="7"/>
        <v>Cash</v>
      </c>
      <c r="W5967" s="4">
        <f t="shared" ref="W5967:Y5967" si="5974">IF(OR(J5967 = "ERROR", J5967 = ""), "UNKNOWN", J5967)</f>
        <v>1</v>
      </c>
      <c r="X5967" s="4">
        <f t="shared" si="5974"/>
        <v>2</v>
      </c>
      <c r="Y5967" s="4">
        <f t="shared" si="5974"/>
        <v>2</v>
      </c>
      <c r="Z5967" s="5">
        <f t="shared" si="9"/>
        <v>45027</v>
      </c>
    </row>
    <row r="5968">
      <c r="A5968" s="1" t="s">
        <v>6005</v>
      </c>
      <c r="B5968" s="1" t="s">
        <v>81</v>
      </c>
      <c r="D5968" s="1">
        <v>1.5</v>
      </c>
      <c r="E5968" s="1">
        <v>1.5</v>
      </c>
      <c r="F5968" s="1" t="s">
        <v>39</v>
      </c>
      <c r="G5968" s="1" t="s">
        <v>24</v>
      </c>
      <c r="H5968" s="2">
        <v>45115.0</v>
      </c>
      <c r="J5968" s="3">
        <f t="shared" si="2"/>
        <v>1</v>
      </c>
      <c r="K5968" s="4">
        <f t="shared" si="3"/>
        <v>1.5</v>
      </c>
      <c r="L5968" s="4">
        <f t="shared" si="4"/>
        <v>1.5</v>
      </c>
      <c r="S5968" s="1" t="s">
        <v>6005</v>
      </c>
      <c r="T5968" s="4" t="str">
        <f t="shared" si="5"/>
        <v>Tea</v>
      </c>
      <c r="U5968" s="4" t="str">
        <f t="shared" si="6"/>
        <v>Takeaway</v>
      </c>
      <c r="V5968" s="4" t="str">
        <f t="shared" si="7"/>
        <v>Digital Wallet</v>
      </c>
      <c r="W5968" s="4">
        <f t="shared" ref="W5968:Y5968" si="5975">IF(OR(J5968 = "ERROR", J5968 = ""), "UNKNOWN", J5968)</f>
        <v>1</v>
      </c>
      <c r="X5968" s="4">
        <f t="shared" si="5975"/>
        <v>1.5</v>
      </c>
      <c r="Y5968" s="4">
        <f t="shared" si="5975"/>
        <v>1.5</v>
      </c>
      <c r="Z5968" s="5">
        <f t="shared" si="9"/>
        <v>45115</v>
      </c>
    </row>
    <row r="5969">
      <c r="A5969" s="1" t="s">
        <v>6006</v>
      </c>
      <c r="B5969" s="1" t="s">
        <v>41</v>
      </c>
      <c r="C5969" s="1">
        <v>5.0</v>
      </c>
      <c r="D5969" s="1">
        <v>4.0</v>
      </c>
      <c r="E5969" s="1">
        <v>20.0</v>
      </c>
      <c r="F5969" s="1" t="s">
        <v>28</v>
      </c>
      <c r="H5969" s="2">
        <v>45188.0</v>
      </c>
      <c r="J5969" s="3">
        <f t="shared" si="2"/>
        <v>5</v>
      </c>
      <c r="K5969" s="4">
        <f t="shared" si="3"/>
        <v>4</v>
      </c>
      <c r="L5969" s="4">
        <f t="shared" si="4"/>
        <v>20</v>
      </c>
      <c r="S5969" s="1" t="s">
        <v>6006</v>
      </c>
      <c r="T5969" s="4" t="str">
        <f t="shared" si="5"/>
        <v>Smoothie</v>
      </c>
      <c r="U5969" s="4" t="str">
        <f t="shared" si="6"/>
        <v>UNKNOWN</v>
      </c>
      <c r="V5969" s="4" t="str">
        <f t="shared" si="7"/>
        <v>Cash</v>
      </c>
      <c r="W5969" s="4">
        <f t="shared" ref="W5969:Y5969" si="5976">IF(OR(J5969 = "ERROR", J5969 = ""), "UNKNOWN", J5969)</f>
        <v>5</v>
      </c>
      <c r="X5969" s="4">
        <f t="shared" si="5976"/>
        <v>4</v>
      </c>
      <c r="Y5969" s="4">
        <f t="shared" si="5976"/>
        <v>20</v>
      </c>
      <c r="Z5969" s="5">
        <f t="shared" si="9"/>
        <v>45188</v>
      </c>
    </row>
    <row r="5970">
      <c r="A5970" s="1" t="s">
        <v>6007</v>
      </c>
      <c r="B5970" s="1" t="s">
        <v>44</v>
      </c>
      <c r="C5970" s="1">
        <v>1.0</v>
      </c>
      <c r="D5970" s="1">
        <v>4.0</v>
      </c>
      <c r="E5970" s="1">
        <v>4.0</v>
      </c>
      <c r="F5970" s="1" t="s">
        <v>23</v>
      </c>
      <c r="G5970" s="1" t="s">
        <v>24</v>
      </c>
      <c r="H5970" s="2">
        <v>44954.0</v>
      </c>
      <c r="J5970" s="3">
        <f t="shared" si="2"/>
        <v>1</v>
      </c>
      <c r="K5970" s="4">
        <f t="shared" si="3"/>
        <v>4</v>
      </c>
      <c r="L5970" s="4">
        <f t="shared" si="4"/>
        <v>4</v>
      </c>
      <c r="S5970" s="1" t="s">
        <v>6007</v>
      </c>
      <c r="T5970" s="4" t="str">
        <f t="shared" si="5"/>
        <v>Sandwich</v>
      </c>
      <c r="U5970" s="4" t="str">
        <f t="shared" si="6"/>
        <v>Takeaway</v>
      </c>
      <c r="V5970" s="4" t="str">
        <f t="shared" si="7"/>
        <v>Credit Card</v>
      </c>
      <c r="W5970" s="4">
        <f t="shared" ref="W5970:Y5970" si="5977">IF(OR(J5970 = "ERROR", J5970 = ""), "UNKNOWN", J5970)</f>
        <v>1</v>
      </c>
      <c r="X5970" s="4">
        <f t="shared" si="5977"/>
        <v>4</v>
      </c>
      <c r="Y5970" s="4">
        <f t="shared" si="5977"/>
        <v>4</v>
      </c>
      <c r="Z5970" s="5">
        <f t="shared" si="9"/>
        <v>44954</v>
      </c>
    </row>
    <row r="5971">
      <c r="A5971" s="1" t="s">
        <v>6008</v>
      </c>
      <c r="B5971" s="1" t="s">
        <v>32</v>
      </c>
      <c r="C5971" s="1">
        <v>4.0</v>
      </c>
      <c r="D5971" s="1">
        <v>1.0</v>
      </c>
      <c r="E5971" s="1">
        <v>4.0</v>
      </c>
      <c r="F5971" s="1" t="s">
        <v>39</v>
      </c>
      <c r="H5971" s="2">
        <v>45092.0</v>
      </c>
      <c r="J5971" s="3">
        <f t="shared" si="2"/>
        <v>4</v>
      </c>
      <c r="K5971" s="4">
        <f t="shared" si="3"/>
        <v>1</v>
      </c>
      <c r="L5971" s="4">
        <f t="shared" si="4"/>
        <v>4</v>
      </c>
      <c r="S5971" s="1" t="s">
        <v>6008</v>
      </c>
      <c r="T5971" s="4" t="str">
        <f t="shared" si="5"/>
        <v>Cookie</v>
      </c>
      <c r="U5971" s="4" t="str">
        <f t="shared" si="6"/>
        <v>UNKNOWN</v>
      </c>
      <c r="V5971" s="4" t="str">
        <f t="shared" si="7"/>
        <v>Digital Wallet</v>
      </c>
      <c r="W5971" s="4">
        <f t="shared" ref="W5971:Y5971" si="5978">IF(OR(J5971 = "ERROR", J5971 = ""), "UNKNOWN", J5971)</f>
        <v>4</v>
      </c>
      <c r="X5971" s="4">
        <f t="shared" si="5978"/>
        <v>1</v>
      </c>
      <c r="Y5971" s="4">
        <f t="shared" si="5978"/>
        <v>4</v>
      </c>
      <c r="Z5971" s="5">
        <f t="shared" si="9"/>
        <v>45092</v>
      </c>
    </row>
    <row r="5972">
      <c r="A5972" s="1" t="s">
        <v>6009</v>
      </c>
      <c r="B5972" s="1" t="s">
        <v>41</v>
      </c>
      <c r="C5972" s="1">
        <v>4.0</v>
      </c>
      <c r="D5972" s="1">
        <v>4.0</v>
      </c>
      <c r="E5972" s="1">
        <v>16.0</v>
      </c>
      <c r="F5972" s="1" t="s">
        <v>23</v>
      </c>
      <c r="H5972" s="2">
        <v>45123.0</v>
      </c>
      <c r="J5972" s="3">
        <f t="shared" si="2"/>
        <v>4</v>
      </c>
      <c r="K5972" s="4">
        <f t="shared" si="3"/>
        <v>4</v>
      </c>
      <c r="L5972" s="4">
        <f t="shared" si="4"/>
        <v>16</v>
      </c>
      <c r="S5972" s="1" t="s">
        <v>6009</v>
      </c>
      <c r="T5972" s="4" t="str">
        <f t="shared" si="5"/>
        <v>Smoothie</v>
      </c>
      <c r="U5972" s="4" t="str">
        <f t="shared" si="6"/>
        <v>UNKNOWN</v>
      </c>
      <c r="V5972" s="4" t="str">
        <f t="shared" si="7"/>
        <v>Credit Card</v>
      </c>
      <c r="W5972" s="4">
        <f t="shared" ref="W5972:Y5972" si="5979">IF(OR(J5972 = "ERROR", J5972 = ""), "UNKNOWN", J5972)</f>
        <v>4</v>
      </c>
      <c r="X5972" s="4">
        <f t="shared" si="5979"/>
        <v>4</v>
      </c>
      <c r="Y5972" s="4">
        <f t="shared" si="5979"/>
        <v>16</v>
      </c>
      <c r="Z5972" s="5">
        <f t="shared" si="9"/>
        <v>45123</v>
      </c>
    </row>
    <row r="5973">
      <c r="A5973" s="1" t="s">
        <v>6010</v>
      </c>
      <c r="B5973" s="1" t="s">
        <v>44</v>
      </c>
      <c r="C5973" s="1">
        <v>5.0</v>
      </c>
      <c r="D5973" s="1">
        <v>4.0</v>
      </c>
      <c r="E5973" s="1" t="s">
        <v>25</v>
      </c>
      <c r="H5973" s="2">
        <v>45000.0</v>
      </c>
      <c r="J5973" s="3">
        <f t="shared" si="2"/>
        <v>5</v>
      </c>
      <c r="K5973" s="4">
        <f t="shared" si="3"/>
        <v>4</v>
      </c>
      <c r="L5973" s="4">
        <f t="shared" si="4"/>
        <v>20</v>
      </c>
      <c r="S5973" s="1" t="s">
        <v>6010</v>
      </c>
      <c r="T5973" s="4" t="str">
        <f t="shared" si="5"/>
        <v>Sandwich</v>
      </c>
      <c r="U5973" s="4" t="str">
        <f t="shared" si="6"/>
        <v>UNKNOWN</v>
      </c>
      <c r="V5973" s="4" t="str">
        <f t="shared" si="7"/>
        <v>UNKNOWN</v>
      </c>
      <c r="W5973" s="4">
        <f t="shared" ref="W5973:Y5973" si="5980">IF(OR(J5973 = "ERROR", J5973 = ""), "UNKNOWN", J5973)</f>
        <v>5</v>
      </c>
      <c r="X5973" s="4">
        <f t="shared" si="5980"/>
        <v>4</v>
      </c>
      <c r="Y5973" s="4">
        <f t="shared" si="5980"/>
        <v>20</v>
      </c>
      <c r="Z5973" s="5">
        <f t="shared" si="9"/>
        <v>45000</v>
      </c>
    </row>
    <row r="5974">
      <c r="A5974" s="1" t="s">
        <v>6011</v>
      </c>
      <c r="B5974" s="1" t="s">
        <v>55</v>
      </c>
      <c r="C5974" s="1">
        <v>2.0</v>
      </c>
      <c r="D5974" s="1">
        <v>3.0</v>
      </c>
      <c r="E5974" s="1">
        <v>6.0</v>
      </c>
      <c r="F5974" s="1" t="s">
        <v>39</v>
      </c>
      <c r="H5974" s="2">
        <v>45182.0</v>
      </c>
      <c r="J5974" s="3">
        <f t="shared" si="2"/>
        <v>2</v>
      </c>
      <c r="K5974" s="4">
        <f t="shared" si="3"/>
        <v>3</v>
      </c>
      <c r="L5974" s="4">
        <f t="shared" si="4"/>
        <v>6</v>
      </c>
      <c r="S5974" s="1" t="s">
        <v>6011</v>
      </c>
      <c r="T5974" s="4" t="str">
        <f t="shared" si="5"/>
        <v>Juice</v>
      </c>
      <c r="U5974" s="4" t="str">
        <f t="shared" si="6"/>
        <v>UNKNOWN</v>
      </c>
      <c r="V5974" s="4" t="str">
        <f t="shared" si="7"/>
        <v>Digital Wallet</v>
      </c>
      <c r="W5974" s="4">
        <f t="shared" ref="W5974:Y5974" si="5981">IF(OR(J5974 = "ERROR", J5974 = ""), "UNKNOWN", J5974)</f>
        <v>2</v>
      </c>
      <c r="X5974" s="4">
        <f t="shared" si="5981"/>
        <v>3</v>
      </c>
      <c r="Y5974" s="4">
        <f t="shared" si="5981"/>
        <v>6</v>
      </c>
      <c r="Z5974" s="5">
        <f t="shared" si="9"/>
        <v>45182</v>
      </c>
    </row>
    <row r="5975">
      <c r="A5975" s="1" t="s">
        <v>6012</v>
      </c>
      <c r="B5975" s="1" t="s">
        <v>22</v>
      </c>
      <c r="C5975" s="1">
        <v>3.0</v>
      </c>
      <c r="D5975" s="1">
        <v>2.0</v>
      </c>
      <c r="E5975" s="1">
        <v>6.0</v>
      </c>
      <c r="F5975" s="1" t="s">
        <v>39</v>
      </c>
      <c r="G5975" s="1" t="s">
        <v>24</v>
      </c>
      <c r="H5975" s="2">
        <v>45092.0</v>
      </c>
      <c r="J5975" s="3">
        <f t="shared" si="2"/>
        <v>3</v>
      </c>
      <c r="K5975" s="4">
        <f t="shared" si="3"/>
        <v>2</v>
      </c>
      <c r="L5975" s="4">
        <f t="shared" si="4"/>
        <v>6</v>
      </c>
      <c r="S5975" s="1" t="s">
        <v>6012</v>
      </c>
      <c r="T5975" s="4" t="str">
        <f t="shared" si="5"/>
        <v>Coffee</v>
      </c>
      <c r="U5975" s="4" t="str">
        <f t="shared" si="6"/>
        <v>Takeaway</v>
      </c>
      <c r="V5975" s="4" t="str">
        <f t="shared" si="7"/>
        <v>Digital Wallet</v>
      </c>
      <c r="W5975" s="4">
        <f t="shared" ref="W5975:Y5975" si="5982">IF(OR(J5975 = "ERROR", J5975 = ""), "UNKNOWN", J5975)</f>
        <v>3</v>
      </c>
      <c r="X5975" s="4">
        <f t="shared" si="5982"/>
        <v>2</v>
      </c>
      <c r="Y5975" s="4">
        <f t="shared" si="5982"/>
        <v>6</v>
      </c>
      <c r="Z5975" s="5">
        <f t="shared" si="9"/>
        <v>45092</v>
      </c>
    </row>
    <row r="5976">
      <c r="A5976" s="1" t="s">
        <v>6013</v>
      </c>
      <c r="B5976" s="1" t="s">
        <v>27</v>
      </c>
      <c r="C5976" s="1">
        <v>3.0</v>
      </c>
      <c r="D5976" s="1">
        <v>3.0</v>
      </c>
      <c r="E5976" s="1">
        <v>9.0</v>
      </c>
      <c r="F5976" s="1" t="s">
        <v>28</v>
      </c>
      <c r="G5976" s="1" t="s">
        <v>24</v>
      </c>
      <c r="H5976" s="2">
        <v>44969.0</v>
      </c>
      <c r="J5976" s="3">
        <f t="shared" si="2"/>
        <v>3</v>
      </c>
      <c r="K5976" s="4">
        <f t="shared" si="3"/>
        <v>3</v>
      </c>
      <c r="L5976" s="4">
        <f t="shared" si="4"/>
        <v>9</v>
      </c>
      <c r="S5976" s="1" t="s">
        <v>6013</v>
      </c>
      <c r="T5976" s="4" t="str">
        <f t="shared" si="5"/>
        <v>Cake</v>
      </c>
      <c r="U5976" s="4" t="str">
        <f t="shared" si="6"/>
        <v>Takeaway</v>
      </c>
      <c r="V5976" s="4" t="str">
        <f t="shared" si="7"/>
        <v>Cash</v>
      </c>
      <c r="W5976" s="4">
        <f t="shared" ref="W5976:Y5976" si="5983">IF(OR(J5976 = "ERROR", J5976 = ""), "UNKNOWN", J5976)</f>
        <v>3</v>
      </c>
      <c r="X5976" s="4">
        <f t="shared" si="5983"/>
        <v>3</v>
      </c>
      <c r="Y5976" s="4">
        <f t="shared" si="5983"/>
        <v>9</v>
      </c>
      <c r="Z5976" s="5">
        <f t="shared" si="9"/>
        <v>44969</v>
      </c>
    </row>
    <row r="5977">
      <c r="A5977" s="1" t="s">
        <v>6014</v>
      </c>
      <c r="B5977" s="1" t="s">
        <v>36</v>
      </c>
      <c r="C5977" s="1">
        <v>5.0</v>
      </c>
      <c r="D5977" s="1">
        <v>5.0</v>
      </c>
      <c r="E5977" s="1">
        <v>25.0</v>
      </c>
      <c r="F5977" s="1" t="s">
        <v>28</v>
      </c>
      <c r="G5977" s="1" t="s">
        <v>29</v>
      </c>
      <c r="H5977" s="2">
        <v>45010.0</v>
      </c>
      <c r="J5977" s="3">
        <f t="shared" si="2"/>
        <v>5</v>
      </c>
      <c r="K5977" s="4">
        <f t="shared" si="3"/>
        <v>5</v>
      </c>
      <c r="L5977" s="4">
        <f t="shared" si="4"/>
        <v>25</v>
      </c>
      <c r="S5977" s="1" t="s">
        <v>6014</v>
      </c>
      <c r="T5977" s="4" t="str">
        <f t="shared" si="5"/>
        <v>Salad</v>
      </c>
      <c r="U5977" s="4" t="str">
        <f t="shared" si="6"/>
        <v>In-store</v>
      </c>
      <c r="V5977" s="4" t="str">
        <f t="shared" si="7"/>
        <v>Cash</v>
      </c>
      <c r="W5977" s="4">
        <f t="shared" ref="W5977:Y5977" si="5984">IF(OR(J5977 = "ERROR", J5977 = ""), "UNKNOWN", J5977)</f>
        <v>5</v>
      </c>
      <c r="X5977" s="4">
        <f t="shared" si="5984"/>
        <v>5</v>
      </c>
      <c r="Y5977" s="4">
        <f t="shared" si="5984"/>
        <v>25</v>
      </c>
      <c r="Z5977" s="5">
        <f t="shared" si="9"/>
        <v>45010</v>
      </c>
    </row>
    <row r="5978">
      <c r="A5978" s="1" t="s">
        <v>6015</v>
      </c>
      <c r="B5978" s="1" t="s">
        <v>36</v>
      </c>
      <c r="C5978" s="1">
        <v>1.0</v>
      </c>
      <c r="D5978" s="1">
        <v>5.0</v>
      </c>
      <c r="E5978" s="1">
        <v>5.0</v>
      </c>
      <c r="F5978" s="1" t="s">
        <v>25</v>
      </c>
      <c r="G5978" s="1" t="s">
        <v>29</v>
      </c>
      <c r="H5978" s="2">
        <v>45087.0</v>
      </c>
      <c r="J5978" s="3">
        <f t="shared" si="2"/>
        <v>1</v>
      </c>
      <c r="K5978" s="4">
        <f t="shared" si="3"/>
        <v>5</v>
      </c>
      <c r="L5978" s="4">
        <f t="shared" si="4"/>
        <v>5</v>
      </c>
      <c r="S5978" s="1" t="s">
        <v>6015</v>
      </c>
      <c r="T5978" s="4" t="str">
        <f t="shared" si="5"/>
        <v>Salad</v>
      </c>
      <c r="U5978" s="4" t="str">
        <f t="shared" si="6"/>
        <v>In-store</v>
      </c>
      <c r="V5978" s="4" t="str">
        <f t="shared" si="7"/>
        <v>UNKNOWN</v>
      </c>
      <c r="W5978" s="4">
        <f t="shared" ref="W5978:Y5978" si="5985">IF(OR(J5978 = "ERROR", J5978 = ""), "UNKNOWN", J5978)</f>
        <v>1</v>
      </c>
      <c r="X5978" s="4">
        <f t="shared" si="5985"/>
        <v>5</v>
      </c>
      <c r="Y5978" s="4">
        <f t="shared" si="5985"/>
        <v>5</v>
      </c>
      <c r="Z5978" s="5">
        <f t="shared" si="9"/>
        <v>45087</v>
      </c>
    </row>
    <row r="5979">
      <c r="A5979" s="1" t="s">
        <v>6016</v>
      </c>
      <c r="B5979" s="1" t="s">
        <v>22</v>
      </c>
      <c r="C5979" s="1">
        <v>4.0</v>
      </c>
      <c r="D5979" s="1">
        <v>2.0</v>
      </c>
      <c r="E5979" s="1">
        <v>8.0</v>
      </c>
      <c r="F5979" s="1" t="s">
        <v>28</v>
      </c>
      <c r="H5979" s="2">
        <v>45133.0</v>
      </c>
      <c r="J5979" s="3">
        <f t="shared" si="2"/>
        <v>4</v>
      </c>
      <c r="K5979" s="4">
        <f t="shared" si="3"/>
        <v>2</v>
      </c>
      <c r="L5979" s="4">
        <f t="shared" si="4"/>
        <v>8</v>
      </c>
      <c r="S5979" s="1" t="s">
        <v>6016</v>
      </c>
      <c r="T5979" s="4" t="str">
        <f t="shared" si="5"/>
        <v>Coffee</v>
      </c>
      <c r="U5979" s="4" t="str">
        <f t="shared" si="6"/>
        <v>UNKNOWN</v>
      </c>
      <c r="V5979" s="4" t="str">
        <f t="shared" si="7"/>
        <v>Cash</v>
      </c>
      <c r="W5979" s="4">
        <f t="shared" ref="W5979:Y5979" si="5986">IF(OR(J5979 = "ERROR", J5979 = ""), "UNKNOWN", J5979)</f>
        <v>4</v>
      </c>
      <c r="X5979" s="4">
        <f t="shared" si="5986"/>
        <v>2</v>
      </c>
      <c r="Y5979" s="4">
        <f t="shared" si="5986"/>
        <v>8</v>
      </c>
      <c r="Z5979" s="5">
        <f t="shared" si="9"/>
        <v>45133</v>
      </c>
    </row>
    <row r="5980">
      <c r="A5980" s="1" t="s">
        <v>6017</v>
      </c>
      <c r="B5980" s="1" t="s">
        <v>41</v>
      </c>
      <c r="C5980" s="1">
        <v>2.0</v>
      </c>
      <c r="D5980" s="1">
        <v>4.0</v>
      </c>
      <c r="E5980" s="1">
        <v>8.0</v>
      </c>
      <c r="F5980" s="1" t="s">
        <v>39</v>
      </c>
      <c r="H5980" s="2">
        <v>45237.0</v>
      </c>
      <c r="J5980" s="3">
        <f t="shared" si="2"/>
        <v>2</v>
      </c>
      <c r="K5980" s="4">
        <f t="shared" si="3"/>
        <v>4</v>
      </c>
      <c r="L5980" s="4">
        <f t="shared" si="4"/>
        <v>8</v>
      </c>
      <c r="S5980" s="1" t="s">
        <v>6017</v>
      </c>
      <c r="T5980" s="4" t="str">
        <f t="shared" si="5"/>
        <v>Smoothie</v>
      </c>
      <c r="U5980" s="4" t="str">
        <f t="shared" si="6"/>
        <v>UNKNOWN</v>
      </c>
      <c r="V5980" s="4" t="str">
        <f t="shared" si="7"/>
        <v>Digital Wallet</v>
      </c>
      <c r="W5980" s="4">
        <f t="shared" ref="W5980:Y5980" si="5987">IF(OR(J5980 = "ERROR", J5980 = ""), "UNKNOWN", J5980)</f>
        <v>2</v>
      </c>
      <c r="X5980" s="4">
        <f t="shared" si="5987"/>
        <v>4</v>
      </c>
      <c r="Y5980" s="4">
        <f t="shared" si="5987"/>
        <v>8</v>
      </c>
      <c r="Z5980" s="5">
        <f t="shared" si="9"/>
        <v>45237</v>
      </c>
    </row>
    <row r="5981">
      <c r="A5981" s="1" t="s">
        <v>6018</v>
      </c>
      <c r="B5981" s="1" t="s">
        <v>81</v>
      </c>
      <c r="C5981" s="1">
        <v>1.0</v>
      </c>
      <c r="D5981" s="1">
        <v>1.5</v>
      </c>
      <c r="E5981" s="1">
        <v>1.5</v>
      </c>
      <c r="H5981" s="2">
        <v>45100.0</v>
      </c>
      <c r="J5981" s="3">
        <f t="shared" si="2"/>
        <v>1</v>
      </c>
      <c r="K5981" s="4">
        <f t="shared" si="3"/>
        <v>1.5</v>
      </c>
      <c r="L5981" s="4">
        <f t="shared" si="4"/>
        <v>1.5</v>
      </c>
      <c r="S5981" s="1" t="s">
        <v>6018</v>
      </c>
      <c r="T5981" s="4" t="str">
        <f t="shared" si="5"/>
        <v>Tea</v>
      </c>
      <c r="U5981" s="4" t="str">
        <f t="shared" si="6"/>
        <v>UNKNOWN</v>
      </c>
      <c r="V5981" s="4" t="str">
        <f t="shared" si="7"/>
        <v>UNKNOWN</v>
      </c>
      <c r="W5981" s="4">
        <f t="shared" ref="W5981:Y5981" si="5988">IF(OR(J5981 = "ERROR", J5981 = ""), "UNKNOWN", J5981)</f>
        <v>1</v>
      </c>
      <c r="X5981" s="4">
        <f t="shared" si="5988"/>
        <v>1.5</v>
      </c>
      <c r="Y5981" s="4">
        <f t="shared" si="5988"/>
        <v>1.5</v>
      </c>
      <c r="Z5981" s="5">
        <f t="shared" si="9"/>
        <v>45100</v>
      </c>
    </row>
    <row r="5982">
      <c r="A5982" s="1" t="s">
        <v>6019</v>
      </c>
      <c r="B5982" s="1" t="s">
        <v>41</v>
      </c>
      <c r="C5982" s="1">
        <v>5.0</v>
      </c>
      <c r="D5982" s="1">
        <v>4.0</v>
      </c>
      <c r="E5982" s="1">
        <v>20.0</v>
      </c>
      <c r="F5982" s="1" t="s">
        <v>23</v>
      </c>
      <c r="H5982" s="6">
        <v>45272.0</v>
      </c>
      <c r="J5982" s="3">
        <f t="shared" si="2"/>
        <v>5</v>
      </c>
      <c r="K5982" s="4">
        <f t="shared" si="3"/>
        <v>4</v>
      </c>
      <c r="L5982" s="4">
        <f t="shared" si="4"/>
        <v>20</v>
      </c>
      <c r="S5982" s="1" t="s">
        <v>6019</v>
      </c>
      <c r="T5982" s="4" t="str">
        <f t="shared" si="5"/>
        <v>Smoothie</v>
      </c>
      <c r="U5982" s="4" t="str">
        <f t="shared" si="6"/>
        <v>UNKNOWN</v>
      </c>
      <c r="V5982" s="4" t="str">
        <f t="shared" si="7"/>
        <v>Credit Card</v>
      </c>
      <c r="W5982" s="4">
        <f t="shared" ref="W5982:Y5982" si="5989">IF(OR(J5982 = "ERROR", J5982 = ""), "UNKNOWN", J5982)</f>
        <v>5</v>
      </c>
      <c r="X5982" s="4">
        <f t="shared" si="5989"/>
        <v>4</v>
      </c>
      <c r="Y5982" s="4">
        <f t="shared" si="5989"/>
        <v>20</v>
      </c>
      <c r="Z5982" s="7">
        <f t="shared" si="9"/>
        <v>45272</v>
      </c>
    </row>
    <row r="5983">
      <c r="A5983" s="1" t="s">
        <v>6020</v>
      </c>
      <c r="B5983" s="1" t="s">
        <v>22</v>
      </c>
      <c r="C5983" s="1">
        <v>4.0</v>
      </c>
      <c r="D5983" s="1">
        <v>2.0</v>
      </c>
      <c r="E5983" s="1">
        <v>8.0</v>
      </c>
      <c r="F5983" s="1" t="s">
        <v>39</v>
      </c>
      <c r="G5983" s="1" t="s">
        <v>29</v>
      </c>
      <c r="H5983" s="2">
        <v>45080.0</v>
      </c>
      <c r="J5983" s="3">
        <f t="shared" si="2"/>
        <v>4</v>
      </c>
      <c r="K5983" s="4">
        <f t="shared" si="3"/>
        <v>2</v>
      </c>
      <c r="L5983" s="4">
        <f t="shared" si="4"/>
        <v>8</v>
      </c>
      <c r="S5983" s="1" t="s">
        <v>6020</v>
      </c>
      <c r="T5983" s="4" t="str">
        <f t="shared" si="5"/>
        <v>Coffee</v>
      </c>
      <c r="U5983" s="4" t="str">
        <f t="shared" si="6"/>
        <v>In-store</v>
      </c>
      <c r="V5983" s="4" t="str">
        <f t="shared" si="7"/>
        <v>Digital Wallet</v>
      </c>
      <c r="W5983" s="4">
        <f t="shared" ref="W5983:Y5983" si="5990">IF(OR(J5983 = "ERROR", J5983 = ""), "UNKNOWN", J5983)</f>
        <v>4</v>
      </c>
      <c r="X5983" s="4">
        <f t="shared" si="5990"/>
        <v>2</v>
      </c>
      <c r="Y5983" s="4">
        <f t="shared" si="5990"/>
        <v>8</v>
      </c>
      <c r="Z5983" s="5">
        <f t="shared" si="9"/>
        <v>45080</v>
      </c>
    </row>
    <row r="5984">
      <c r="A5984" s="1" t="s">
        <v>6021</v>
      </c>
      <c r="B5984" s="1" t="s">
        <v>36</v>
      </c>
      <c r="C5984" s="1">
        <v>1.0</v>
      </c>
      <c r="D5984" s="1">
        <v>5.0</v>
      </c>
      <c r="E5984" s="1">
        <v>5.0</v>
      </c>
      <c r="F5984" s="1" t="s">
        <v>25</v>
      </c>
      <c r="G5984" s="1" t="s">
        <v>29</v>
      </c>
      <c r="H5984" s="2">
        <v>45190.0</v>
      </c>
      <c r="J5984" s="3">
        <f t="shared" si="2"/>
        <v>1</v>
      </c>
      <c r="K5984" s="4">
        <f t="shared" si="3"/>
        <v>5</v>
      </c>
      <c r="L5984" s="4">
        <f t="shared" si="4"/>
        <v>5</v>
      </c>
      <c r="S5984" s="1" t="s">
        <v>6021</v>
      </c>
      <c r="T5984" s="4" t="str">
        <f t="shared" si="5"/>
        <v>Salad</v>
      </c>
      <c r="U5984" s="4" t="str">
        <f t="shared" si="6"/>
        <v>In-store</v>
      </c>
      <c r="V5984" s="4" t="str">
        <f t="shared" si="7"/>
        <v>UNKNOWN</v>
      </c>
      <c r="W5984" s="4">
        <f t="shared" ref="W5984:Y5984" si="5991">IF(OR(J5984 = "ERROR", J5984 = ""), "UNKNOWN", J5984)</f>
        <v>1</v>
      </c>
      <c r="X5984" s="4">
        <f t="shared" si="5991"/>
        <v>5</v>
      </c>
      <c r="Y5984" s="4">
        <f t="shared" si="5991"/>
        <v>5</v>
      </c>
      <c r="Z5984" s="5">
        <f t="shared" si="9"/>
        <v>45190</v>
      </c>
    </row>
    <row r="5985">
      <c r="A5985" s="1" t="s">
        <v>6022</v>
      </c>
      <c r="B5985" s="1" t="s">
        <v>81</v>
      </c>
      <c r="C5985" s="1">
        <v>2.0</v>
      </c>
      <c r="D5985" s="1">
        <v>1.5</v>
      </c>
      <c r="E5985" s="1">
        <v>3.0</v>
      </c>
      <c r="G5985" s="1" t="s">
        <v>24</v>
      </c>
      <c r="H5985" s="2">
        <v>45101.0</v>
      </c>
      <c r="J5985" s="3">
        <f t="shared" si="2"/>
        <v>2</v>
      </c>
      <c r="K5985" s="4">
        <f t="shared" si="3"/>
        <v>1.5</v>
      </c>
      <c r="L5985" s="4">
        <f t="shared" si="4"/>
        <v>3</v>
      </c>
      <c r="S5985" s="1" t="s">
        <v>6022</v>
      </c>
      <c r="T5985" s="4" t="str">
        <f t="shared" si="5"/>
        <v>Tea</v>
      </c>
      <c r="U5985" s="4" t="str">
        <f t="shared" si="6"/>
        <v>Takeaway</v>
      </c>
      <c r="V5985" s="4" t="str">
        <f t="shared" si="7"/>
        <v>UNKNOWN</v>
      </c>
      <c r="W5985" s="4">
        <f t="shared" ref="W5985:Y5985" si="5992">IF(OR(J5985 = "ERROR", J5985 = ""), "UNKNOWN", J5985)</f>
        <v>2</v>
      </c>
      <c r="X5985" s="4">
        <f t="shared" si="5992"/>
        <v>1.5</v>
      </c>
      <c r="Y5985" s="4">
        <f t="shared" si="5992"/>
        <v>3</v>
      </c>
      <c r="Z5985" s="5">
        <f t="shared" si="9"/>
        <v>45101</v>
      </c>
    </row>
    <row r="5986">
      <c r="A5986" s="1" t="s">
        <v>6023</v>
      </c>
      <c r="B5986" s="1" t="s">
        <v>44</v>
      </c>
      <c r="C5986" s="1">
        <v>4.0</v>
      </c>
      <c r="D5986" s="1">
        <v>4.0</v>
      </c>
      <c r="E5986" s="1">
        <v>16.0</v>
      </c>
      <c r="F5986" s="1" t="s">
        <v>28</v>
      </c>
      <c r="G5986" s="1" t="s">
        <v>24</v>
      </c>
      <c r="H5986" s="2">
        <v>44950.0</v>
      </c>
      <c r="J5986" s="3">
        <f t="shared" si="2"/>
        <v>4</v>
      </c>
      <c r="K5986" s="4">
        <f t="shared" si="3"/>
        <v>4</v>
      </c>
      <c r="L5986" s="4">
        <f t="shared" si="4"/>
        <v>16</v>
      </c>
      <c r="S5986" s="1" t="s">
        <v>6023</v>
      </c>
      <c r="T5986" s="4" t="str">
        <f t="shared" si="5"/>
        <v>Sandwich</v>
      </c>
      <c r="U5986" s="4" t="str">
        <f t="shared" si="6"/>
        <v>Takeaway</v>
      </c>
      <c r="V5986" s="4" t="str">
        <f t="shared" si="7"/>
        <v>Cash</v>
      </c>
      <c r="W5986" s="4">
        <f t="shared" ref="W5986:Y5986" si="5993">IF(OR(J5986 = "ERROR", J5986 = ""), "UNKNOWN", J5986)</f>
        <v>4</v>
      </c>
      <c r="X5986" s="4">
        <f t="shared" si="5993"/>
        <v>4</v>
      </c>
      <c r="Y5986" s="4">
        <f t="shared" si="5993"/>
        <v>16</v>
      </c>
      <c r="Z5986" s="5">
        <f t="shared" si="9"/>
        <v>44950</v>
      </c>
    </row>
    <row r="5987">
      <c r="A5987" s="1" t="s">
        <v>6024</v>
      </c>
      <c r="B5987" s="1" t="s">
        <v>22</v>
      </c>
      <c r="C5987" s="1">
        <v>3.0</v>
      </c>
      <c r="D5987" s="1">
        <v>2.0</v>
      </c>
      <c r="E5987" s="1">
        <v>6.0</v>
      </c>
      <c r="G5987" s="1" t="s">
        <v>29</v>
      </c>
      <c r="H5987" s="2">
        <v>45150.0</v>
      </c>
      <c r="J5987" s="3">
        <f t="shared" si="2"/>
        <v>3</v>
      </c>
      <c r="K5987" s="4">
        <f t="shared" si="3"/>
        <v>2</v>
      </c>
      <c r="L5987" s="4">
        <f t="shared" si="4"/>
        <v>6</v>
      </c>
      <c r="S5987" s="1" t="s">
        <v>6024</v>
      </c>
      <c r="T5987" s="4" t="str">
        <f t="shared" si="5"/>
        <v>Coffee</v>
      </c>
      <c r="U5987" s="4" t="str">
        <f t="shared" si="6"/>
        <v>In-store</v>
      </c>
      <c r="V5987" s="4" t="str">
        <f t="shared" si="7"/>
        <v>UNKNOWN</v>
      </c>
      <c r="W5987" s="4">
        <f t="shared" ref="W5987:Y5987" si="5994">IF(OR(J5987 = "ERROR", J5987 = ""), "UNKNOWN", J5987)</f>
        <v>3</v>
      </c>
      <c r="X5987" s="4">
        <f t="shared" si="5994"/>
        <v>2</v>
      </c>
      <c r="Y5987" s="4">
        <f t="shared" si="5994"/>
        <v>6</v>
      </c>
      <c r="Z5987" s="5">
        <f t="shared" si="9"/>
        <v>45150</v>
      </c>
    </row>
    <row r="5988">
      <c r="A5988" s="1" t="s">
        <v>6025</v>
      </c>
      <c r="B5988" s="1" t="s">
        <v>55</v>
      </c>
      <c r="C5988" s="1">
        <v>1.0</v>
      </c>
      <c r="D5988" s="1" t="s">
        <v>25</v>
      </c>
      <c r="E5988" s="1">
        <v>3.0</v>
      </c>
      <c r="F5988" s="1" t="s">
        <v>23</v>
      </c>
      <c r="G5988" s="1" t="s">
        <v>24</v>
      </c>
      <c r="H5988" s="2">
        <v>44933.0</v>
      </c>
      <c r="J5988" s="3">
        <f t="shared" si="2"/>
        <v>1</v>
      </c>
      <c r="K5988" s="4">
        <f t="shared" si="3"/>
        <v>3</v>
      </c>
      <c r="L5988" s="4">
        <f t="shared" si="4"/>
        <v>3</v>
      </c>
      <c r="S5988" s="1" t="s">
        <v>6025</v>
      </c>
      <c r="T5988" s="4" t="str">
        <f t="shared" si="5"/>
        <v>Juice</v>
      </c>
      <c r="U5988" s="4" t="str">
        <f t="shared" si="6"/>
        <v>Takeaway</v>
      </c>
      <c r="V5988" s="4" t="str">
        <f t="shared" si="7"/>
        <v>Credit Card</v>
      </c>
      <c r="W5988" s="4">
        <f t="shared" ref="W5988:Y5988" si="5995">IF(OR(J5988 = "ERROR", J5988 = ""), "UNKNOWN", J5988)</f>
        <v>1</v>
      </c>
      <c r="X5988" s="4">
        <f t="shared" si="5995"/>
        <v>3</v>
      </c>
      <c r="Y5988" s="4">
        <f t="shared" si="5995"/>
        <v>3</v>
      </c>
      <c r="Z5988" s="5">
        <f t="shared" si="9"/>
        <v>44933</v>
      </c>
    </row>
    <row r="5989">
      <c r="A5989" s="1" t="s">
        <v>6026</v>
      </c>
      <c r="B5989" s="1" t="s">
        <v>55</v>
      </c>
      <c r="C5989" s="1">
        <v>4.0</v>
      </c>
      <c r="D5989" s="1">
        <v>3.0</v>
      </c>
      <c r="E5989" s="1">
        <v>12.0</v>
      </c>
      <c r="F5989" s="1" t="s">
        <v>23</v>
      </c>
      <c r="G5989" s="1" t="s">
        <v>29</v>
      </c>
      <c r="H5989" s="2">
        <v>45041.0</v>
      </c>
      <c r="J5989" s="3">
        <f t="shared" si="2"/>
        <v>4</v>
      </c>
      <c r="K5989" s="4">
        <f t="shared" si="3"/>
        <v>3</v>
      </c>
      <c r="L5989" s="4">
        <f t="shared" si="4"/>
        <v>12</v>
      </c>
      <c r="S5989" s="1" t="s">
        <v>6026</v>
      </c>
      <c r="T5989" s="4" t="str">
        <f t="shared" si="5"/>
        <v>Juice</v>
      </c>
      <c r="U5989" s="4" t="str">
        <f t="shared" si="6"/>
        <v>In-store</v>
      </c>
      <c r="V5989" s="4" t="str">
        <f t="shared" si="7"/>
        <v>Credit Card</v>
      </c>
      <c r="W5989" s="4">
        <f t="shared" ref="W5989:Y5989" si="5996">IF(OR(J5989 = "ERROR", J5989 = ""), "UNKNOWN", J5989)</f>
        <v>4</v>
      </c>
      <c r="X5989" s="4">
        <f t="shared" si="5996"/>
        <v>3</v>
      </c>
      <c r="Y5989" s="4">
        <f t="shared" si="5996"/>
        <v>12</v>
      </c>
      <c r="Z5989" s="5">
        <f t="shared" si="9"/>
        <v>45041</v>
      </c>
    </row>
    <row r="5990">
      <c r="A5990" s="1" t="s">
        <v>6027</v>
      </c>
      <c r="B5990" s="1" t="s">
        <v>27</v>
      </c>
      <c r="C5990" s="1">
        <v>4.0</v>
      </c>
      <c r="D5990" s="1">
        <v>3.0</v>
      </c>
      <c r="E5990" s="1">
        <v>12.0</v>
      </c>
      <c r="F5990" s="1" t="s">
        <v>23</v>
      </c>
      <c r="H5990" s="2">
        <v>45194.0</v>
      </c>
      <c r="J5990" s="3">
        <f t="shared" si="2"/>
        <v>4</v>
      </c>
      <c r="K5990" s="4">
        <f t="shared" si="3"/>
        <v>3</v>
      </c>
      <c r="L5990" s="4">
        <f t="shared" si="4"/>
        <v>12</v>
      </c>
      <c r="S5990" s="1" t="s">
        <v>6027</v>
      </c>
      <c r="T5990" s="4" t="str">
        <f t="shared" si="5"/>
        <v>Cake</v>
      </c>
      <c r="U5990" s="4" t="str">
        <f t="shared" si="6"/>
        <v>UNKNOWN</v>
      </c>
      <c r="V5990" s="4" t="str">
        <f t="shared" si="7"/>
        <v>Credit Card</v>
      </c>
      <c r="W5990" s="4">
        <f t="shared" ref="W5990:Y5990" si="5997">IF(OR(J5990 = "ERROR", J5990 = ""), "UNKNOWN", J5990)</f>
        <v>4</v>
      </c>
      <c r="X5990" s="4">
        <f t="shared" si="5997"/>
        <v>3</v>
      </c>
      <c r="Y5990" s="4">
        <f t="shared" si="5997"/>
        <v>12</v>
      </c>
      <c r="Z5990" s="5">
        <f t="shared" si="9"/>
        <v>45194</v>
      </c>
    </row>
    <row r="5991">
      <c r="A5991" s="1" t="s">
        <v>6028</v>
      </c>
      <c r="B5991" s="1" t="s">
        <v>81</v>
      </c>
      <c r="C5991" s="1">
        <v>5.0</v>
      </c>
      <c r="D5991" s="1">
        <v>1.5</v>
      </c>
      <c r="E5991" s="1">
        <v>7.5</v>
      </c>
      <c r="H5991" s="6">
        <v>45282.0</v>
      </c>
      <c r="J5991" s="3">
        <f t="shared" si="2"/>
        <v>5</v>
      </c>
      <c r="K5991" s="4">
        <f t="shared" si="3"/>
        <v>1.5</v>
      </c>
      <c r="L5991" s="4">
        <f t="shared" si="4"/>
        <v>7.5</v>
      </c>
      <c r="S5991" s="1" t="s">
        <v>6028</v>
      </c>
      <c r="T5991" s="4" t="str">
        <f t="shared" si="5"/>
        <v>Tea</v>
      </c>
      <c r="U5991" s="4" t="str">
        <f t="shared" si="6"/>
        <v>UNKNOWN</v>
      </c>
      <c r="V5991" s="4" t="str">
        <f t="shared" si="7"/>
        <v>UNKNOWN</v>
      </c>
      <c r="W5991" s="4">
        <f t="shared" ref="W5991:Y5991" si="5998">IF(OR(J5991 = "ERROR", J5991 = ""), "UNKNOWN", J5991)</f>
        <v>5</v>
      </c>
      <c r="X5991" s="4">
        <f t="shared" si="5998"/>
        <v>1.5</v>
      </c>
      <c r="Y5991" s="4">
        <f t="shared" si="5998"/>
        <v>7.5</v>
      </c>
      <c r="Z5991" s="7">
        <f t="shared" si="9"/>
        <v>45282</v>
      </c>
    </row>
    <row r="5992">
      <c r="A5992" s="1" t="s">
        <v>6029</v>
      </c>
      <c r="B5992" s="1" t="s">
        <v>36</v>
      </c>
      <c r="C5992" s="1">
        <v>4.0</v>
      </c>
      <c r="D5992" s="1">
        <v>5.0</v>
      </c>
      <c r="E5992" s="1">
        <v>20.0</v>
      </c>
      <c r="F5992" s="1" t="s">
        <v>28</v>
      </c>
      <c r="H5992" s="6">
        <v>45214.0</v>
      </c>
      <c r="J5992" s="3">
        <f t="shared" si="2"/>
        <v>4</v>
      </c>
      <c r="K5992" s="4">
        <f t="shared" si="3"/>
        <v>5</v>
      </c>
      <c r="L5992" s="4">
        <f t="shared" si="4"/>
        <v>20</v>
      </c>
      <c r="S5992" s="1" t="s">
        <v>6029</v>
      </c>
      <c r="T5992" s="4" t="str">
        <f t="shared" si="5"/>
        <v>Salad</v>
      </c>
      <c r="U5992" s="4" t="str">
        <f t="shared" si="6"/>
        <v>UNKNOWN</v>
      </c>
      <c r="V5992" s="4" t="str">
        <f t="shared" si="7"/>
        <v>Cash</v>
      </c>
      <c r="W5992" s="4">
        <f t="shared" ref="W5992:Y5992" si="5999">IF(OR(J5992 = "ERROR", J5992 = ""), "UNKNOWN", J5992)</f>
        <v>4</v>
      </c>
      <c r="X5992" s="4">
        <f t="shared" si="5999"/>
        <v>5</v>
      </c>
      <c r="Y5992" s="4">
        <f t="shared" si="5999"/>
        <v>20</v>
      </c>
      <c r="Z5992" s="7">
        <f t="shared" si="9"/>
        <v>45214</v>
      </c>
    </row>
    <row r="5993">
      <c r="A5993" s="1" t="s">
        <v>6030</v>
      </c>
      <c r="B5993" s="1" t="s">
        <v>30</v>
      </c>
      <c r="C5993" s="1">
        <v>4.0</v>
      </c>
      <c r="D5993" s="1" t="s">
        <v>25</v>
      </c>
      <c r="E5993" s="1">
        <v>8.0</v>
      </c>
      <c r="G5993" s="1" t="s">
        <v>29</v>
      </c>
      <c r="H5993" s="2">
        <v>45066.0</v>
      </c>
      <c r="J5993" s="3">
        <f t="shared" si="2"/>
        <v>4</v>
      </c>
      <c r="K5993" s="4">
        <f t="shared" si="3"/>
        <v>2</v>
      </c>
      <c r="L5993" s="4">
        <f t="shared" si="4"/>
        <v>8</v>
      </c>
      <c r="S5993" s="1" t="s">
        <v>6030</v>
      </c>
      <c r="T5993" s="4" t="str">
        <f t="shared" si="5"/>
        <v>UNKNOWN</v>
      </c>
      <c r="U5993" s="4" t="str">
        <f t="shared" si="6"/>
        <v>In-store</v>
      </c>
      <c r="V5993" s="4" t="str">
        <f t="shared" si="7"/>
        <v>UNKNOWN</v>
      </c>
      <c r="W5993" s="4">
        <f t="shared" ref="W5993:Y5993" si="6000">IF(OR(J5993 = "ERROR", J5993 = ""), "UNKNOWN", J5993)</f>
        <v>4</v>
      </c>
      <c r="X5993" s="4">
        <f t="shared" si="6000"/>
        <v>2</v>
      </c>
      <c r="Y5993" s="4">
        <f t="shared" si="6000"/>
        <v>8</v>
      </c>
      <c r="Z5993" s="5">
        <f t="shared" si="9"/>
        <v>45066</v>
      </c>
    </row>
    <row r="5994">
      <c r="A5994" s="1" t="s">
        <v>6031</v>
      </c>
      <c r="B5994" s="1" t="s">
        <v>27</v>
      </c>
      <c r="C5994" s="1">
        <v>2.0</v>
      </c>
      <c r="D5994" s="1">
        <v>3.0</v>
      </c>
      <c r="E5994" s="1">
        <v>6.0</v>
      </c>
      <c r="F5994" s="1" t="s">
        <v>28</v>
      </c>
      <c r="G5994" s="1" t="s">
        <v>24</v>
      </c>
      <c r="H5994" s="2">
        <v>45164.0</v>
      </c>
      <c r="J5994" s="3">
        <f t="shared" si="2"/>
        <v>2</v>
      </c>
      <c r="K5994" s="4">
        <f t="shared" si="3"/>
        <v>3</v>
      </c>
      <c r="L5994" s="4">
        <f t="shared" si="4"/>
        <v>6</v>
      </c>
      <c r="S5994" s="1" t="s">
        <v>6031</v>
      </c>
      <c r="T5994" s="4" t="str">
        <f t="shared" si="5"/>
        <v>Cake</v>
      </c>
      <c r="U5994" s="4" t="str">
        <f t="shared" si="6"/>
        <v>Takeaway</v>
      </c>
      <c r="V5994" s="4" t="str">
        <f t="shared" si="7"/>
        <v>Cash</v>
      </c>
      <c r="W5994" s="4">
        <f t="shared" ref="W5994:Y5994" si="6001">IF(OR(J5994 = "ERROR", J5994 = ""), "UNKNOWN", J5994)</f>
        <v>2</v>
      </c>
      <c r="X5994" s="4">
        <f t="shared" si="6001"/>
        <v>3</v>
      </c>
      <c r="Y5994" s="4">
        <f t="shared" si="6001"/>
        <v>6</v>
      </c>
      <c r="Z5994" s="5">
        <f t="shared" si="9"/>
        <v>45164</v>
      </c>
    </row>
    <row r="5995">
      <c r="A5995" s="1" t="s">
        <v>6032</v>
      </c>
      <c r="B5995" s="1" t="s">
        <v>25</v>
      </c>
      <c r="C5995" s="1">
        <v>4.0</v>
      </c>
      <c r="D5995" s="1">
        <v>1.0</v>
      </c>
      <c r="E5995" s="1">
        <v>4.0</v>
      </c>
      <c r="F5995" s="1" t="s">
        <v>23</v>
      </c>
      <c r="G5995" s="1" t="s">
        <v>29</v>
      </c>
      <c r="H5995" s="2">
        <v>45164.0</v>
      </c>
      <c r="J5995" s="3">
        <f t="shared" si="2"/>
        <v>4</v>
      </c>
      <c r="K5995" s="4">
        <f t="shared" si="3"/>
        <v>1</v>
      </c>
      <c r="L5995" s="4">
        <f t="shared" si="4"/>
        <v>4</v>
      </c>
      <c r="S5995" s="1" t="s">
        <v>6032</v>
      </c>
      <c r="T5995" s="4" t="str">
        <f t="shared" si="5"/>
        <v>UNKNOWN</v>
      </c>
      <c r="U5995" s="4" t="str">
        <f t="shared" si="6"/>
        <v>In-store</v>
      </c>
      <c r="V5995" s="4" t="str">
        <f t="shared" si="7"/>
        <v>Credit Card</v>
      </c>
      <c r="W5995" s="4">
        <f t="shared" ref="W5995:Y5995" si="6002">IF(OR(J5995 = "ERROR", J5995 = ""), "UNKNOWN", J5995)</f>
        <v>4</v>
      </c>
      <c r="X5995" s="4">
        <f t="shared" si="6002"/>
        <v>1</v>
      </c>
      <c r="Y5995" s="4">
        <f t="shared" si="6002"/>
        <v>4</v>
      </c>
      <c r="Z5995" s="5">
        <f t="shared" si="9"/>
        <v>45164</v>
      </c>
    </row>
    <row r="5996">
      <c r="A5996" s="1" t="s">
        <v>6033</v>
      </c>
      <c r="B5996" s="1" t="s">
        <v>27</v>
      </c>
      <c r="C5996" s="1">
        <v>5.0</v>
      </c>
      <c r="D5996" s="1">
        <v>3.0</v>
      </c>
      <c r="E5996" s="1">
        <v>15.0</v>
      </c>
      <c r="F5996" s="1" t="s">
        <v>23</v>
      </c>
      <c r="G5996" s="1" t="s">
        <v>24</v>
      </c>
      <c r="H5996" s="2">
        <v>45025.0</v>
      </c>
      <c r="J5996" s="3">
        <f t="shared" si="2"/>
        <v>5</v>
      </c>
      <c r="K5996" s="4">
        <f t="shared" si="3"/>
        <v>3</v>
      </c>
      <c r="L5996" s="4">
        <f t="shared" si="4"/>
        <v>15</v>
      </c>
      <c r="S5996" s="1" t="s">
        <v>6033</v>
      </c>
      <c r="T5996" s="4" t="str">
        <f t="shared" si="5"/>
        <v>Cake</v>
      </c>
      <c r="U5996" s="4" t="str">
        <f t="shared" si="6"/>
        <v>Takeaway</v>
      </c>
      <c r="V5996" s="4" t="str">
        <f t="shared" si="7"/>
        <v>Credit Card</v>
      </c>
      <c r="W5996" s="4">
        <f t="shared" ref="W5996:Y5996" si="6003">IF(OR(J5996 = "ERROR", J5996 = ""), "UNKNOWN", J5996)</f>
        <v>5</v>
      </c>
      <c r="X5996" s="4">
        <f t="shared" si="6003"/>
        <v>3</v>
      </c>
      <c r="Y5996" s="4">
        <f t="shared" si="6003"/>
        <v>15</v>
      </c>
      <c r="Z5996" s="5">
        <f t="shared" si="9"/>
        <v>45025</v>
      </c>
    </row>
    <row r="5997">
      <c r="A5997" s="1" t="s">
        <v>6034</v>
      </c>
      <c r="B5997" s="1" t="s">
        <v>32</v>
      </c>
      <c r="C5997" s="1">
        <v>2.0</v>
      </c>
      <c r="D5997" s="1" t="s">
        <v>30</v>
      </c>
      <c r="E5997" s="1">
        <v>2.0</v>
      </c>
      <c r="F5997" s="1" t="s">
        <v>39</v>
      </c>
      <c r="G5997" s="1" t="s">
        <v>24</v>
      </c>
      <c r="H5997" s="2">
        <v>45195.0</v>
      </c>
      <c r="J5997" s="3">
        <f t="shared" si="2"/>
        <v>2</v>
      </c>
      <c r="K5997" s="4">
        <f t="shared" si="3"/>
        <v>1</v>
      </c>
      <c r="L5997" s="4">
        <f t="shared" si="4"/>
        <v>2</v>
      </c>
      <c r="S5997" s="1" t="s">
        <v>6034</v>
      </c>
      <c r="T5997" s="4" t="str">
        <f t="shared" si="5"/>
        <v>Cookie</v>
      </c>
      <c r="U5997" s="4" t="str">
        <f t="shared" si="6"/>
        <v>Takeaway</v>
      </c>
      <c r="V5997" s="4" t="str">
        <f t="shared" si="7"/>
        <v>Digital Wallet</v>
      </c>
      <c r="W5997" s="4">
        <f t="shared" ref="W5997:Y5997" si="6004">IF(OR(J5997 = "ERROR", J5997 = ""), "UNKNOWN", J5997)</f>
        <v>2</v>
      </c>
      <c r="X5997" s="4">
        <f t="shared" si="6004"/>
        <v>1</v>
      </c>
      <c r="Y5997" s="4">
        <f t="shared" si="6004"/>
        <v>2</v>
      </c>
      <c r="Z5997" s="5">
        <f t="shared" si="9"/>
        <v>45195</v>
      </c>
    </row>
    <row r="5998">
      <c r="A5998" s="1" t="s">
        <v>6035</v>
      </c>
      <c r="B5998" s="1" t="s">
        <v>25</v>
      </c>
      <c r="C5998" s="1">
        <v>1.0</v>
      </c>
      <c r="D5998" s="1">
        <v>5.0</v>
      </c>
      <c r="E5998" s="1">
        <v>5.0</v>
      </c>
      <c r="F5998" s="1" t="s">
        <v>39</v>
      </c>
      <c r="H5998" s="2">
        <v>45024.0</v>
      </c>
      <c r="J5998" s="3">
        <f t="shared" si="2"/>
        <v>1</v>
      </c>
      <c r="K5998" s="4">
        <f t="shared" si="3"/>
        <v>5</v>
      </c>
      <c r="L5998" s="4">
        <f t="shared" si="4"/>
        <v>5</v>
      </c>
      <c r="S5998" s="1" t="s">
        <v>6035</v>
      </c>
      <c r="T5998" s="4" t="str">
        <f t="shared" si="5"/>
        <v>UNKNOWN</v>
      </c>
      <c r="U5998" s="4" t="str">
        <f t="shared" si="6"/>
        <v>UNKNOWN</v>
      </c>
      <c r="V5998" s="4" t="str">
        <f t="shared" si="7"/>
        <v>Digital Wallet</v>
      </c>
      <c r="W5998" s="4">
        <f t="shared" ref="W5998:Y5998" si="6005">IF(OR(J5998 = "ERROR", J5998 = ""), "UNKNOWN", J5998)</f>
        <v>1</v>
      </c>
      <c r="X5998" s="4">
        <f t="shared" si="6005"/>
        <v>5</v>
      </c>
      <c r="Y5998" s="4">
        <f t="shared" si="6005"/>
        <v>5</v>
      </c>
      <c r="Z5998" s="5">
        <f t="shared" si="9"/>
        <v>45024</v>
      </c>
    </row>
    <row r="5999">
      <c r="A5999" s="1" t="s">
        <v>6036</v>
      </c>
      <c r="B5999" s="1" t="s">
        <v>55</v>
      </c>
      <c r="C5999" s="1">
        <v>4.0</v>
      </c>
      <c r="D5999" s="1">
        <v>3.0</v>
      </c>
      <c r="E5999" s="1">
        <v>12.0</v>
      </c>
      <c r="F5999" s="1" t="s">
        <v>25</v>
      </c>
      <c r="H5999" s="1" t="s">
        <v>25</v>
      </c>
      <c r="J5999" s="3">
        <f t="shared" si="2"/>
        <v>4</v>
      </c>
      <c r="K5999" s="4">
        <f t="shared" si="3"/>
        <v>3</v>
      </c>
      <c r="L5999" s="4">
        <f t="shared" si="4"/>
        <v>12</v>
      </c>
      <c r="S5999" s="1" t="s">
        <v>6036</v>
      </c>
      <c r="T5999" s="4" t="str">
        <f t="shared" si="5"/>
        <v>Juice</v>
      </c>
      <c r="U5999" s="4" t="str">
        <f t="shared" si="6"/>
        <v>UNKNOWN</v>
      </c>
      <c r="V5999" s="4" t="str">
        <f t="shared" si="7"/>
        <v>UNKNOWN</v>
      </c>
      <c r="W5999" s="4">
        <f t="shared" ref="W5999:Y5999" si="6006">IF(OR(J5999 = "ERROR", J5999 = ""), "UNKNOWN", J5999)</f>
        <v>4</v>
      </c>
      <c r="X5999" s="4">
        <f t="shared" si="6006"/>
        <v>3</v>
      </c>
      <c r="Y5999" s="4">
        <f t="shared" si="6006"/>
        <v>12</v>
      </c>
      <c r="Z5999" s="4" t="str">
        <f t="shared" si="9"/>
        <v>UNKNOWN</v>
      </c>
    </row>
    <row r="6000">
      <c r="A6000" s="1" t="s">
        <v>6037</v>
      </c>
      <c r="B6000" s="1" t="s">
        <v>22</v>
      </c>
      <c r="C6000" s="1">
        <v>2.0</v>
      </c>
      <c r="D6000" s="1">
        <v>2.0</v>
      </c>
      <c r="E6000" s="1">
        <v>4.0</v>
      </c>
      <c r="H6000" s="2">
        <v>45023.0</v>
      </c>
      <c r="J6000" s="3">
        <f t="shared" si="2"/>
        <v>2</v>
      </c>
      <c r="K6000" s="4">
        <f t="shared" si="3"/>
        <v>2</v>
      </c>
      <c r="L6000" s="4">
        <f t="shared" si="4"/>
        <v>4</v>
      </c>
      <c r="S6000" s="1" t="s">
        <v>6037</v>
      </c>
      <c r="T6000" s="4" t="str">
        <f t="shared" si="5"/>
        <v>Coffee</v>
      </c>
      <c r="U6000" s="4" t="str">
        <f t="shared" si="6"/>
        <v>UNKNOWN</v>
      </c>
      <c r="V6000" s="4" t="str">
        <f t="shared" si="7"/>
        <v>UNKNOWN</v>
      </c>
      <c r="W6000" s="4">
        <f t="shared" ref="W6000:Y6000" si="6007">IF(OR(J6000 = "ERROR", J6000 = ""), "UNKNOWN", J6000)</f>
        <v>2</v>
      </c>
      <c r="X6000" s="4">
        <f t="shared" si="6007"/>
        <v>2</v>
      </c>
      <c r="Y6000" s="4">
        <f t="shared" si="6007"/>
        <v>4</v>
      </c>
      <c r="Z6000" s="5">
        <f t="shared" si="9"/>
        <v>45023</v>
      </c>
    </row>
    <row r="6001">
      <c r="A6001" s="1" t="s">
        <v>6038</v>
      </c>
      <c r="B6001" s="1" t="s">
        <v>22</v>
      </c>
      <c r="C6001" s="1">
        <v>1.0</v>
      </c>
      <c r="D6001" s="1">
        <v>2.0</v>
      </c>
      <c r="E6001" s="1">
        <v>2.0</v>
      </c>
      <c r="F6001" s="1" t="s">
        <v>30</v>
      </c>
      <c r="G6001" s="1" t="s">
        <v>29</v>
      </c>
      <c r="H6001" s="6">
        <v>45223.0</v>
      </c>
      <c r="J6001" s="3">
        <f t="shared" si="2"/>
        <v>1</v>
      </c>
      <c r="K6001" s="4">
        <f t="shared" si="3"/>
        <v>2</v>
      </c>
      <c r="L6001" s="4">
        <f t="shared" si="4"/>
        <v>2</v>
      </c>
      <c r="S6001" s="1" t="s">
        <v>6038</v>
      </c>
      <c r="T6001" s="4" t="str">
        <f t="shared" si="5"/>
        <v>Coffee</v>
      </c>
      <c r="U6001" s="4" t="str">
        <f t="shared" si="6"/>
        <v>In-store</v>
      </c>
      <c r="V6001" s="4" t="str">
        <f t="shared" si="7"/>
        <v>UNKNOWN</v>
      </c>
      <c r="W6001" s="4">
        <f t="shared" ref="W6001:Y6001" si="6008">IF(OR(J6001 = "ERROR", J6001 = ""), "UNKNOWN", J6001)</f>
        <v>1</v>
      </c>
      <c r="X6001" s="4">
        <f t="shared" si="6008"/>
        <v>2</v>
      </c>
      <c r="Y6001" s="4">
        <f t="shared" si="6008"/>
        <v>2</v>
      </c>
      <c r="Z6001" s="7">
        <f t="shared" si="9"/>
        <v>45223</v>
      </c>
    </row>
    <row r="6002">
      <c r="A6002" s="1" t="s">
        <v>6039</v>
      </c>
      <c r="B6002" s="1" t="s">
        <v>22</v>
      </c>
      <c r="C6002" s="1">
        <v>3.0</v>
      </c>
      <c r="D6002" s="1">
        <v>2.0</v>
      </c>
      <c r="E6002" s="1" t="s">
        <v>25</v>
      </c>
      <c r="H6002" s="2">
        <v>44987.0</v>
      </c>
      <c r="J6002" s="3">
        <f t="shared" si="2"/>
        <v>3</v>
      </c>
      <c r="K6002" s="4">
        <f t="shared" si="3"/>
        <v>2</v>
      </c>
      <c r="L6002" s="4">
        <f t="shared" si="4"/>
        <v>6</v>
      </c>
      <c r="S6002" s="1" t="s">
        <v>6039</v>
      </c>
      <c r="T6002" s="4" t="str">
        <f t="shared" si="5"/>
        <v>Coffee</v>
      </c>
      <c r="U6002" s="4" t="str">
        <f t="shared" si="6"/>
        <v>UNKNOWN</v>
      </c>
      <c r="V6002" s="4" t="str">
        <f t="shared" si="7"/>
        <v>UNKNOWN</v>
      </c>
      <c r="W6002" s="4">
        <f t="shared" ref="W6002:Y6002" si="6009">IF(OR(J6002 = "ERROR", J6002 = ""), "UNKNOWN", J6002)</f>
        <v>3</v>
      </c>
      <c r="X6002" s="4">
        <f t="shared" si="6009"/>
        <v>2</v>
      </c>
      <c r="Y6002" s="4">
        <f t="shared" si="6009"/>
        <v>6</v>
      </c>
      <c r="Z6002" s="5">
        <f t="shared" si="9"/>
        <v>44987</v>
      </c>
    </row>
    <row r="6003">
      <c r="A6003" s="1" t="s">
        <v>6040</v>
      </c>
      <c r="B6003" s="1" t="s">
        <v>27</v>
      </c>
      <c r="C6003" s="1">
        <v>1.0</v>
      </c>
      <c r="D6003" s="1">
        <v>3.0</v>
      </c>
      <c r="E6003" s="1">
        <v>3.0</v>
      </c>
      <c r="F6003" s="1" t="s">
        <v>28</v>
      </c>
      <c r="H6003" s="1" t="s">
        <v>25</v>
      </c>
      <c r="J6003" s="3">
        <f t="shared" si="2"/>
        <v>1</v>
      </c>
      <c r="K6003" s="4">
        <f t="shared" si="3"/>
        <v>3</v>
      </c>
      <c r="L6003" s="4">
        <f t="shared" si="4"/>
        <v>3</v>
      </c>
      <c r="S6003" s="1" t="s">
        <v>6040</v>
      </c>
      <c r="T6003" s="4" t="str">
        <f t="shared" si="5"/>
        <v>Cake</v>
      </c>
      <c r="U6003" s="4" t="str">
        <f t="shared" si="6"/>
        <v>UNKNOWN</v>
      </c>
      <c r="V6003" s="4" t="str">
        <f t="shared" si="7"/>
        <v>Cash</v>
      </c>
      <c r="W6003" s="4">
        <f t="shared" ref="W6003:Y6003" si="6010">IF(OR(J6003 = "ERROR", J6003 = ""), "UNKNOWN", J6003)</f>
        <v>1</v>
      </c>
      <c r="X6003" s="4">
        <f t="shared" si="6010"/>
        <v>3</v>
      </c>
      <c r="Y6003" s="4">
        <f t="shared" si="6010"/>
        <v>3</v>
      </c>
      <c r="Z6003" s="4" t="str">
        <f t="shared" si="9"/>
        <v>UNKNOWN</v>
      </c>
    </row>
    <row r="6004">
      <c r="A6004" s="1" t="s">
        <v>6041</v>
      </c>
      <c r="B6004" s="1" t="s">
        <v>41</v>
      </c>
      <c r="C6004" s="1">
        <v>2.0</v>
      </c>
      <c r="D6004" s="1">
        <v>4.0</v>
      </c>
      <c r="E6004" s="1">
        <v>8.0</v>
      </c>
      <c r="F6004" s="1" t="s">
        <v>23</v>
      </c>
      <c r="G6004" s="1" t="s">
        <v>29</v>
      </c>
      <c r="H6004" s="6">
        <v>45242.0</v>
      </c>
      <c r="J6004" s="3">
        <f t="shared" si="2"/>
        <v>2</v>
      </c>
      <c r="K6004" s="4">
        <f t="shared" si="3"/>
        <v>4</v>
      </c>
      <c r="L6004" s="4">
        <f t="shared" si="4"/>
        <v>8</v>
      </c>
      <c r="S6004" s="1" t="s">
        <v>6041</v>
      </c>
      <c r="T6004" s="4" t="str">
        <f t="shared" si="5"/>
        <v>Smoothie</v>
      </c>
      <c r="U6004" s="4" t="str">
        <f t="shared" si="6"/>
        <v>In-store</v>
      </c>
      <c r="V6004" s="4" t="str">
        <f t="shared" si="7"/>
        <v>Credit Card</v>
      </c>
      <c r="W6004" s="4">
        <f t="shared" ref="W6004:Y6004" si="6011">IF(OR(J6004 = "ERROR", J6004 = ""), "UNKNOWN", J6004)</f>
        <v>2</v>
      </c>
      <c r="X6004" s="4">
        <f t="shared" si="6011"/>
        <v>4</v>
      </c>
      <c r="Y6004" s="4">
        <f t="shared" si="6011"/>
        <v>8</v>
      </c>
      <c r="Z6004" s="7">
        <f t="shared" si="9"/>
        <v>45242</v>
      </c>
    </row>
    <row r="6005">
      <c r="A6005" s="1" t="s">
        <v>6042</v>
      </c>
      <c r="B6005" s="1" t="s">
        <v>32</v>
      </c>
      <c r="C6005" s="1">
        <v>5.0</v>
      </c>
      <c r="D6005" s="1" t="s">
        <v>25</v>
      </c>
      <c r="E6005" s="1">
        <v>5.0</v>
      </c>
      <c r="F6005" s="1" t="s">
        <v>28</v>
      </c>
      <c r="G6005" s="1" t="s">
        <v>29</v>
      </c>
      <c r="H6005" s="2">
        <v>45186.0</v>
      </c>
      <c r="J6005" s="3">
        <f t="shared" si="2"/>
        <v>5</v>
      </c>
      <c r="K6005" s="4">
        <f t="shared" si="3"/>
        <v>1</v>
      </c>
      <c r="L6005" s="4">
        <f t="shared" si="4"/>
        <v>5</v>
      </c>
      <c r="S6005" s="1" t="s">
        <v>6042</v>
      </c>
      <c r="T6005" s="4" t="str">
        <f t="shared" si="5"/>
        <v>Cookie</v>
      </c>
      <c r="U6005" s="4" t="str">
        <f t="shared" si="6"/>
        <v>In-store</v>
      </c>
      <c r="V6005" s="4" t="str">
        <f t="shared" si="7"/>
        <v>Cash</v>
      </c>
      <c r="W6005" s="4">
        <f t="shared" ref="W6005:Y6005" si="6012">IF(OR(J6005 = "ERROR", J6005 = ""), "UNKNOWN", J6005)</f>
        <v>5</v>
      </c>
      <c r="X6005" s="4">
        <f t="shared" si="6012"/>
        <v>1</v>
      </c>
      <c r="Y6005" s="4">
        <f t="shared" si="6012"/>
        <v>5</v>
      </c>
      <c r="Z6005" s="5">
        <f t="shared" si="9"/>
        <v>45186</v>
      </c>
    </row>
    <row r="6006">
      <c r="A6006" s="1" t="s">
        <v>6043</v>
      </c>
      <c r="B6006" s="1" t="s">
        <v>27</v>
      </c>
      <c r="C6006" s="1">
        <v>2.0</v>
      </c>
      <c r="D6006" s="1">
        <v>3.0</v>
      </c>
      <c r="E6006" s="1">
        <v>6.0</v>
      </c>
      <c r="F6006" s="1" t="s">
        <v>28</v>
      </c>
      <c r="G6006" s="1" t="s">
        <v>29</v>
      </c>
      <c r="H6006" s="2">
        <v>44984.0</v>
      </c>
      <c r="J6006" s="3">
        <f t="shared" si="2"/>
        <v>2</v>
      </c>
      <c r="K6006" s="4">
        <f t="shared" si="3"/>
        <v>3</v>
      </c>
      <c r="L6006" s="4">
        <f t="shared" si="4"/>
        <v>6</v>
      </c>
      <c r="S6006" s="1" t="s">
        <v>6043</v>
      </c>
      <c r="T6006" s="4" t="str">
        <f t="shared" si="5"/>
        <v>Cake</v>
      </c>
      <c r="U6006" s="4" t="str">
        <f t="shared" si="6"/>
        <v>In-store</v>
      </c>
      <c r="V6006" s="4" t="str">
        <f t="shared" si="7"/>
        <v>Cash</v>
      </c>
      <c r="W6006" s="4">
        <f t="shared" ref="W6006:Y6006" si="6013">IF(OR(J6006 = "ERROR", J6006 = ""), "UNKNOWN", J6006)</f>
        <v>2</v>
      </c>
      <c r="X6006" s="4">
        <f t="shared" si="6013"/>
        <v>3</v>
      </c>
      <c r="Y6006" s="4">
        <f t="shared" si="6013"/>
        <v>6</v>
      </c>
      <c r="Z6006" s="5">
        <f t="shared" si="9"/>
        <v>44984</v>
      </c>
    </row>
    <row r="6007">
      <c r="A6007" s="1" t="s">
        <v>6044</v>
      </c>
      <c r="B6007" s="1" t="s">
        <v>41</v>
      </c>
      <c r="C6007" s="1">
        <v>3.0</v>
      </c>
      <c r="D6007" s="1">
        <v>4.0</v>
      </c>
      <c r="E6007" s="1">
        <v>12.0</v>
      </c>
      <c r="F6007" s="1" t="s">
        <v>39</v>
      </c>
      <c r="H6007" s="2">
        <v>44995.0</v>
      </c>
      <c r="J6007" s="3">
        <f t="shared" si="2"/>
        <v>3</v>
      </c>
      <c r="K6007" s="4">
        <f t="shared" si="3"/>
        <v>4</v>
      </c>
      <c r="L6007" s="4">
        <f t="shared" si="4"/>
        <v>12</v>
      </c>
      <c r="S6007" s="1" t="s">
        <v>6044</v>
      </c>
      <c r="T6007" s="4" t="str">
        <f t="shared" si="5"/>
        <v>Smoothie</v>
      </c>
      <c r="U6007" s="4" t="str">
        <f t="shared" si="6"/>
        <v>UNKNOWN</v>
      </c>
      <c r="V6007" s="4" t="str">
        <f t="shared" si="7"/>
        <v>Digital Wallet</v>
      </c>
      <c r="W6007" s="4">
        <f t="shared" ref="W6007:Y6007" si="6014">IF(OR(J6007 = "ERROR", J6007 = ""), "UNKNOWN", J6007)</f>
        <v>3</v>
      </c>
      <c r="X6007" s="4">
        <f t="shared" si="6014"/>
        <v>4</v>
      </c>
      <c r="Y6007" s="4">
        <f t="shared" si="6014"/>
        <v>12</v>
      </c>
      <c r="Z6007" s="5">
        <f t="shared" si="9"/>
        <v>44995</v>
      </c>
    </row>
    <row r="6008">
      <c r="A6008" s="1" t="s">
        <v>6045</v>
      </c>
      <c r="B6008" s="1" t="s">
        <v>32</v>
      </c>
      <c r="C6008" s="1">
        <v>3.0</v>
      </c>
      <c r="D6008" s="1">
        <v>1.0</v>
      </c>
      <c r="E6008" s="1">
        <v>3.0</v>
      </c>
      <c r="F6008" s="1" t="s">
        <v>39</v>
      </c>
      <c r="G6008" s="1" t="s">
        <v>24</v>
      </c>
      <c r="H6008" s="2">
        <v>45267.0</v>
      </c>
      <c r="J6008" s="3">
        <f t="shared" si="2"/>
        <v>3</v>
      </c>
      <c r="K6008" s="4">
        <f t="shared" si="3"/>
        <v>1</v>
      </c>
      <c r="L6008" s="4">
        <f t="shared" si="4"/>
        <v>3</v>
      </c>
      <c r="S6008" s="1" t="s">
        <v>6045</v>
      </c>
      <c r="T6008" s="4" t="str">
        <f t="shared" si="5"/>
        <v>Cookie</v>
      </c>
      <c r="U6008" s="4" t="str">
        <f t="shared" si="6"/>
        <v>Takeaway</v>
      </c>
      <c r="V6008" s="4" t="str">
        <f t="shared" si="7"/>
        <v>Digital Wallet</v>
      </c>
      <c r="W6008" s="4">
        <f t="shared" ref="W6008:Y6008" si="6015">IF(OR(J6008 = "ERROR", J6008 = ""), "UNKNOWN", J6008)</f>
        <v>3</v>
      </c>
      <c r="X6008" s="4">
        <f t="shared" si="6015"/>
        <v>1</v>
      </c>
      <c r="Y6008" s="4">
        <f t="shared" si="6015"/>
        <v>3</v>
      </c>
      <c r="Z6008" s="5">
        <f t="shared" si="9"/>
        <v>45267</v>
      </c>
    </row>
    <row r="6009">
      <c r="A6009" s="1" t="s">
        <v>6046</v>
      </c>
      <c r="B6009" s="1" t="s">
        <v>22</v>
      </c>
      <c r="C6009" s="1">
        <v>5.0</v>
      </c>
      <c r="D6009" s="1">
        <v>2.0</v>
      </c>
      <c r="E6009" s="1">
        <v>10.0</v>
      </c>
      <c r="H6009" s="2">
        <v>44987.0</v>
      </c>
      <c r="J6009" s="3">
        <f t="shared" si="2"/>
        <v>5</v>
      </c>
      <c r="K6009" s="4">
        <f t="shared" si="3"/>
        <v>2</v>
      </c>
      <c r="L6009" s="4">
        <f t="shared" si="4"/>
        <v>10</v>
      </c>
      <c r="S6009" s="1" t="s">
        <v>6046</v>
      </c>
      <c r="T6009" s="4" t="str">
        <f t="shared" si="5"/>
        <v>Coffee</v>
      </c>
      <c r="U6009" s="4" t="str">
        <f t="shared" si="6"/>
        <v>UNKNOWN</v>
      </c>
      <c r="V6009" s="4" t="str">
        <f t="shared" si="7"/>
        <v>UNKNOWN</v>
      </c>
      <c r="W6009" s="4">
        <f t="shared" ref="W6009:Y6009" si="6016">IF(OR(J6009 = "ERROR", J6009 = ""), "UNKNOWN", J6009)</f>
        <v>5</v>
      </c>
      <c r="X6009" s="4">
        <f t="shared" si="6016"/>
        <v>2</v>
      </c>
      <c r="Y6009" s="4">
        <f t="shared" si="6016"/>
        <v>10</v>
      </c>
      <c r="Z6009" s="5">
        <f t="shared" si="9"/>
        <v>44987</v>
      </c>
    </row>
    <row r="6010">
      <c r="A6010" s="1" t="s">
        <v>6047</v>
      </c>
      <c r="B6010" s="1" t="s">
        <v>32</v>
      </c>
      <c r="C6010" s="1">
        <v>2.0</v>
      </c>
      <c r="D6010" s="1">
        <v>1.0</v>
      </c>
      <c r="E6010" s="1">
        <v>2.0</v>
      </c>
      <c r="G6010" s="1" t="s">
        <v>24</v>
      </c>
      <c r="H6010" s="2">
        <v>44945.0</v>
      </c>
      <c r="J6010" s="3">
        <f t="shared" si="2"/>
        <v>2</v>
      </c>
      <c r="K6010" s="4">
        <f t="shared" si="3"/>
        <v>1</v>
      </c>
      <c r="L6010" s="4">
        <f t="shared" si="4"/>
        <v>2</v>
      </c>
      <c r="S6010" s="1" t="s">
        <v>6047</v>
      </c>
      <c r="T6010" s="4" t="str">
        <f t="shared" si="5"/>
        <v>Cookie</v>
      </c>
      <c r="U6010" s="4" t="str">
        <f t="shared" si="6"/>
        <v>Takeaway</v>
      </c>
      <c r="V6010" s="4" t="str">
        <f t="shared" si="7"/>
        <v>UNKNOWN</v>
      </c>
      <c r="W6010" s="4">
        <f t="shared" ref="W6010:Y6010" si="6017">IF(OR(J6010 = "ERROR", J6010 = ""), "UNKNOWN", J6010)</f>
        <v>2</v>
      </c>
      <c r="X6010" s="4">
        <f t="shared" si="6017"/>
        <v>1</v>
      </c>
      <c r="Y6010" s="4">
        <f t="shared" si="6017"/>
        <v>2</v>
      </c>
      <c r="Z6010" s="5">
        <f t="shared" si="9"/>
        <v>44945</v>
      </c>
    </row>
    <row r="6011">
      <c r="A6011" s="1" t="s">
        <v>6048</v>
      </c>
      <c r="B6011" s="1" t="s">
        <v>22</v>
      </c>
      <c r="C6011" s="1">
        <v>5.0</v>
      </c>
      <c r="D6011" s="1">
        <v>2.0</v>
      </c>
      <c r="E6011" s="1">
        <v>10.0</v>
      </c>
      <c r="F6011" s="1" t="s">
        <v>39</v>
      </c>
      <c r="G6011" s="1" t="s">
        <v>24</v>
      </c>
      <c r="H6011" s="6">
        <v>45260.0</v>
      </c>
      <c r="J6011" s="3">
        <f t="shared" si="2"/>
        <v>5</v>
      </c>
      <c r="K6011" s="4">
        <f t="shared" si="3"/>
        <v>2</v>
      </c>
      <c r="L6011" s="4">
        <f t="shared" si="4"/>
        <v>10</v>
      </c>
      <c r="S6011" s="1" t="s">
        <v>6048</v>
      </c>
      <c r="T6011" s="4" t="str">
        <f t="shared" si="5"/>
        <v>Coffee</v>
      </c>
      <c r="U6011" s="4" t="str">
        <f t="shared" si="6"/>
        <v>Takeaway</v>
      </c>
      <c r="V6011" s="4" t="str">
        <f t="shared" si="7"/>
        <v>Digital Wallet</v>
      </c>
      <c r="W6011" s="4">
        <f t="shared" ref="W6011:Y6011" si="6018">IF(OR(J6011 = "ERROR", J6011 = ""), "UNKNOWN", J6011)</f>
        <v>5</v>
      </c>
      <c r="X6011" s="4">
        <f t="shared" si="6018"/>
        <v>2</v>
      </c>
      <c r="Y6011" s="4">
        <f t="shared" si="6018"/>
        <v>10</v>
      </c>
      <c r="Z6011" s="7">
        <f t="shared" si="9"/>
        <v>45260</v>
      </c>
    </row>
    <row r="6012">
      <c r="A6012" s="1" t="s">
        <v>6049</v>
      </c>
      <c r="B6012" s="1" t="s">
        <v>36</v>
      </c>
      <c r="C6012" s="1">
        <v>4.0</v>
      </c>
      <c r="D6012" s="1">
        <v>5.0</v>
      </c>
      <c r="E6012" s="1" t="s">
        <v>30</v>
      </c>
      <c r="G6012" s="1" t="s">
        <v>29</v>
      </c>
      <c r="H6012" s="2">
        <v>45197.0</v>
      </c>
      <c r="J6012" s="3">
        <f t="shared" si="2"/>
        <v>4</v>
      </c>
      <c r="K6012" s="4">
        <f t="shared" si="3"/>
        <v>5</v>
      </c>
      <c r="L6012" s="4">
        <f t="shared" si="4"/>
        <v>20</v>
      </c>
      <c r="S6012" s="1" t="s">
        <v>6049</v>
      </c>
      <c r="T6012" s="4" t="str">
        <f t="shared" si="5"/>
        <v>Salad</v>
      </c>
      <c r="U6012" s="4" t="str">
        <f t="shared" si="6"/>
        <v>In-store</v>
      </c>
      <c r="V6012" s="4" t="str">
        <f t="shared" si="7"/>
        <v>UNKNOWN</v>
      </c>
      <c r="W6012" s="4">
        <f t="shared" ref="W6012:Y6012" si="6019">IF(OR(J6012 = "ERROR", J6012 = ""), "UNKNOWN", J6012)</f>
        <v>4</v>
      </c>
      <c r="X6012" s="4">
        <f t="shared" si="6019"/>
        <v>5</v>
      </c>
      <c r="Y6012" s="4">
        <f t="shared" si="6019"/>
        <v>20</v>
      </c>
      <c r="Z6012" s="5">
        <f t="shared" si="9"/>
        <v>45197</v>
      </c>
    </row>
    <row r="6013">
      <c r="A6013" s="1" t="s">
        <v>6050</v>
      </c>
      <c r="B6013" s="1" t="s">
        <v>41</v>
      </c>
      <c r="C6013" s="1">
        <v>1.0</v>
      </c>
      <c r="D6013" s="1">
        <v>4.0</v>
      </c>
      <c r="E6013" s="1">
        <v>4.0</v>
      </c>
      <c r="G6013" s="1" t="s">
        <v>29</v>
      </c>
      <c r="H6013" s="2">
        <v>44933.0</v>
      </c>
      <c r="J6013" s="3">
        <f t="shared" si="2"/>
        <v>1</v>
      </c>
      <c r="K6013" s="4">
        <f t="shared" si="3"/>
        <v>4</v>
      </c>
      <c r="L6013" s="4">
        <f t="shared" si="4"/>
        <v>4</v>
      </c>
      <c r="S6013" s="1" t="s">
        <v>6050</v>
      </c>
      <c r="T6013" s="4" t="str">
        <f t="shared" si="5"/>
        <v>Smoothie</v>
      </c>
      <c r="U6013" s="4" t="str">
        <f t="shared" si="6"/>
        <v>In-store</v>
      </c>
      <c r="V6013" s="4" t="str">
        <f t="shared" si="7"/>
        <v>UNKNOWN</v>
      </c>
      <c r="W6013" s="4">
        <f t="shared" ref="W6013:Y6013" si="6020">IF(OR(J6013 = "ERROR", J6013 = ""), "UNKNOWN", J6013)</f>
        <v>1</v>
      </c>
      <c r="X6013" s="4">
        <f t="shared" si="6020"/>
        <v>4</v>
      </c>
      <c r="Y6013" s="4">
        <f t="shared" si="6020"/>
        <v>4</v>
      </c>
      <c r="Z6013" s="5">
        <f t="shared" si="9"/>
        <v>44933</v>
      </c>
    </row>
    <row r="6014">
      <c r="A6014" s="1" t="s">
        <v>6051</v>
      </c>
      <c r="B6014" s="1" t="s">
        <v>32</v>
      </c>
      <c r="C6014" s="1">
        <v>3.0</v>
      </c>
      <c r="D6014" s="1">
        <v>1.0</v>
      </c>
      <c r="E6014" s="1">
        <v>3.0</v>
      </c>
      <c r="F6014" s="1" t="s">
        <v>28</v>
      </c>
      <c r="G6014" s="1" t="s">
        <v>29</v>
      </c>
      <c r="H6014" s="2">
        <v>45068.0</v>
      </c>
      <c r="J6014" s="3">
        <f t="shared" si="2"/>
        <v>3</v>
      </c>
      <c r="K6014" s="4">
        <f t="shared" si="3"/>
        <v>1</v>
      </c>
      <c r="L6014" s="4">
        <f t="shared" si="4"/>
        <v>3</v>
      </c>
      <c r="S6014" s="1" t="s">
        <v>6051</v>
      </c>
      <c r="T6014" s="4" t="str">
        <f t="shared" si="5"/>
        <v>Cookie</v>
      </c>
      <c r="U6014" s="4" t="str">
        <f t="shared" si="6"/>
        <v>In-store</v>
      </c>
      <c r="V6014" s="4" t="str">
        <f t="shared" si="7"/>
        <v>Cash</v>
      </c>
      <c r="W6014" s="4">
        <f t="shared" ref="W6014:Y6014" si="6021">IF(OR(J6014 = "ERROR", J6014 = ""), "UNKNOWN", J6014)</f>
        <v>3</v>
      </c>
      <c r="X6014" s="4">
        <f t="shared" si="6021"/>
        <v>1</v>
      </c>
      <c r="Y6014" s="4">
        <f t="shared" si="6021"/>
        <v>3</v>
      </c>
      <c r="Z6014" s="5">
        <f t="shared" si="9"/>
        <v>45068</v>
      </c>
    </row>
    <row r="6015">
      <c r="A6015" s="1" t="s">
        <v>6052</v>
      </c>
      <c r="B6015" s="1" t="s">
        <v>32</v>
      </c>
      <c r="C6015" s="1">
        <v>1.0</v>
      </c>
      <c r="D6015" s="1">
        <v>1.0</v>
      </c>
      <c r="E6015" s="1">
        <v>1.0</v>
      </c>
      <c r="F6015" s="1" t="s">
        <v>28</v>
      </c>
      <c r="G6015" s="1" t="s">
        <v>24</v>
      </c>
      <c r="H6015" s="2">
        <v>44989.0</v>
      </c>
      <c r="J6015" s="3">
        <f t="shared" si="2"/>
        <v>1</v>
      </c>
      <c r="K6015" s="4">
        <f t="shared" si="3"/>
        <v>1</v>
      </c>
      <c r="L6015" s="4">
        <f t="shared" si="4"/>
        <v>1</v>
      </c>
      <c r="S6015" s="1" t="s">
        <v>6052</v>
      </c>
      <c r="T6015" s="4" t="str">
        <f t="shared" si="5"/>
        <v>Cookie</v>
      </c>
      <c r="U6015" s="4" t="str">
        <f t="shared" si="6"/>
        <v>Takeaway</v>
      </c>
      <c r="V6015" s="4" t="str">
        <f t="shared" si="7"/>
        <v>Cash</v>
      </c>
      <c r="W6015" s="4">
        <f t="shared" ref="W6015:Y6015" si="6022">IF(OR(J6015 = "ERROR", J6015 = ""), "UNKNOWN", J6015)</f>
        <v>1</v>
      </c>
      <c r="X6015" s="4">
        <f t="shared" si="6022"/>
        <v>1</v>
      </c>
      <c r="Y6015" s="4">
        <f t="shared" si="6022"/>
        <v>1</v>
      </c>
      <c r="Z6015" s="5">
        <f t="shared" si="9"/>
        <v>44989</v>
      </c>
    </row>
    <row r="6016">
      <c r="A6016" s="1" t="s">
        <v>6053</v>
      </c>
      <c r="B6016" s="1" t="s">
        <v>81</v>
      </c>
      <c r="C6016" s="1">
        <v>2.0</v>
      </c>
      <c r="D6016" s="1">
        <v>1.5</v>
      </c>
      <c r="E6016" s="1">
        <v>3.0</v>
      </c>
      <c r="H6016" s="2">
        <v>45239.0</v>
      </c>
      <c r="J6016" s="3">
        <f t="shared" si="2"/>
        <v>2</v>
      </c>
      <c r="K6016" s="4">
        <f t="shared" si="3"/>
        <v>1.5</v>
      </c>
      <c r="L6016" s="4">
        <f t="shared" si="4"/>
        <v>3</v>
      </c>
      <c r="S6016" s="1" t="s">
        <v>6053</v>
      </c>
      <c r="T6016" s="4" t="str">
        <f t="shared" si="5"/>
        <v>Tea</v>
      </c>
      <c r="U6016" s="4" t="str">
        <f t="shared" si="6"/>
        <v>UNKNOWN</v>
      </c>
      <c r="V6016" s="4" t="str">
        <f t="shared" si="7"/>
        <v>UNKNOWN</v>
      </c>
      <c r="W6016" s="4">
        <f t="shared" ref="W6016:Y6016" si="6023">IF(OR(J6016 = "ERROR", J6016 = ""), "UNKNOWN", J6016)</f>
        <v>2</v>
      </c>
      <c r="X6016" s="4">
        <f t="shared" si="6023"/>
        <v>1.5</v>
      </c>
      <c r="Y6016" s="4">
        <f t="shared" si="6023"/>
        <v>3</v>
      </c>
      <c r="Z6016" s="5">
        <f t="shared" si="9"/>
        <v>45239</v>
      </c>
    </row>
    <row r="6017">
      <c r="A6017" s="1" t="s">
        <v>6054</v>
      </c>
      <c r="B6017" s="1" t="s">
        <v>27</v>
      </c>
      <c r="C6017" s="1">
        <v>1.0</v>
      </c>
      <c r="D6017" s="1">
        <v>3.0</v>
      </c>
      <c r="E6017" s="1">
        <v>3.0</v>
      </c>
      <c r="F6017" s="1" t="s">
        <v>28</v>
      </c>
      <c r="G6017" s="1" t="s">
        <v>29</v>
      </c>
      <c r="H6017" s="2">
        <v>45125.0</v>
      </c>
      <c r="J6017" s="3">
        <f t="shared" si="2"/>
        <v>1</v>
      </c>
      <c r="K6017" s="4">
        <f t="shared" si="3"/>
        <v>3</v>
      </c>
      <c r="L6017" s="4">
        <f t="shared" si="4"/>
        <v>3</v>
      </c>
      <c r="S6017" s="1" t="s">
        <v>6054</v>
      </c>
      <c r="T6017" s="4" t="str">
        <f t="shared" si="5"/>
        <v>Cake</v>
      </c>
      <c r="U6017" s="4" t="str">
        <f t="shared" si="6"/>
        <v>In-store</v>
      </c>
      <c r="V6017" s="4" t="str">
        <f t="shared" si="7"/>
        <v>Cash</v>
      </c>
      <c r="W6017" s="4">
        <f t="shared" ref="W6017:Y6017" si="6024">IF(OR(J6017 = "ERROR", J6017 = ""), "UNKNOWN", J6017)</f>
        <v>1</v>
      </c>
      <c r="X6017" s="4">
        <f t="shared" si="6024"/>
        <v>3</v>
      </c>
      <c r="Y6017" s="4">
        <f t="shared" si="6024"/>
        <v>3</v>
      </c>
      <c r="Z6017" s="5">
        <f t="shared" si="9"/>
        <v>45125</v>
      </c>
    </row>
    <row r="6018">
      <c r="A6018" s="1" t="s">
        <v>6055</v>
      </c>
      <c r="B6018" s="1" t="s">
        <v>81</v>
      </c>
      <c r="C6018" s="1">
        <v>1.0</v>
      </c>
      <c r="D6018" s="1">
        <v>1.5</v>
      </c>
      <c r="E6018" s="1">
        <v>1.5</v>
      </c>
      <c r="F6018" s="1" t="s">
        <v>23</v>
      </c>
      <c r="G6018" s="1" t="s">
        <v>29</v>
      </c>
      <c r="H6018" s="2">
        <v>45179.0</v>
      </c>
      <c r="J6018" s="3">
        <f t="shared" si="2"/>
        <v>1</v>
      </c>
      <c r="K6018" s="4">
        <f t="shared" si="3"/>
        <v>1.5</v>
      </c>
      <c r="L6018" s="4">
        <f t="shared" si="4"/>
        <v>1.5</v>
      </c>
      <c r="S6018" s="1" t="s">
        <v>6055</v>
      </c>
      <c r="T6018" s="4" t="str">
        <f t="shared" si="5"/>
        <v>Tea</v>
      </c>
      <c r="U6018" s="4" t="str">
        <f t="shared" si="6"/>
        <v>In-store</v>
      </c>
      <c r="V6018" s="4" t="str">
        <f t="shared" si="7"/>
        <v>Credit Card</v>
      </c>
      <c r="W6018" s="4">
        <f t="shared" ref="W6018:Y6018" si="6025">IF(OR(J6018 = "ERROR", J6018 = ""), "UNKNOWN", J6018)</f>
        <v>1</v>
      </c>
      <c r="X6018" s="4">
        <f t="shared" si="6025"/>
        <v>1.5</v>
      </c>
      <c r="Y6018" s="4">
        <f t="shared" si="6025"/>
        <v>1.5</v>
      </c>
      <c r="Z6018" s="5">
        <f t="shared" si="9"/>
        <v>45179</v>
      </c>
    </row>
    <row r="6019">
      <c r="A6019" s="1" t="s">
        <v>6056</v>
      </c>
      <c r="B6019" s="1" t="s">
        <v>36</v>
      </c>
      <c r="C6019" s="1">
        <v>3.0</v>
      </c>
      <c r="D6019" s="1">
        <v>5.0</v>
      </c>
      <c r="E6019" s="1">
        <v>15.0</v>
      </c>
      <c r="H6019" s="2">
        <v>44932.0</v>
      </c>
      <c r="J6019" s="3">
        <f t="shared" si="2"/>
        <v>3</v>
      </c>
      <c r="K6019" s="4">
        <f t="shared" si="3"/>
        <v>5</v>
      </c>
      <c r="L6019" s="4">
        <f t="shared" si="4"/>
        <v>15</v>
      </c>
      <c r="S6019" s="1" t="s">
        <v>6056</v>
      </c>
      <c r="T6019" s="4" t="str">
        <f t="shared" si="5"/>
        <v>Salad</v>
      </c>
      <c r="U6019" s="4" t="str">
        <f t="shared" si="6"/>
        <v>UNKNOWN</v>
      </c>
      <c r="V6019" s="4" t="str">
        <f t="shared" si="7"/>
        <v>UNKNOWN</v>
      </c>
      <c r="W6019" s="4">
        <f t="shared" ref="W6019:Y6019" si="6026">IF(OR(J6019 = "ERROR", J6019 = ""), "UNKNOWN", J6019)</f>
        <v>3</v>
      </c>
      <c r="X6019" s="4">
        <f t="shared" si="6026"/>
        <v>5</v>
      </c>
      <c r="Y6019" s="4">
        <f t="shared" si="6026"/>
        <v>15</v>
      </c>
      <c r="Z6019" s="5">
        <f t="shared" si="9"/>
        <v>44932</v>
      </c>
    </row>
    <row r="6020">
      <c r="A6020" s="1" t="s">
        <v>6057</v>
      </c>
      <c r="B6020" s="1" t="s">
        <v>44</v>
      </c>
      <c r="C6020" s="1">
        <v>5.0</v>
      </c>
      <c r="D6020" s="1">
        <v>4.0</v>
      </c>
      <c r="E6020" s="1">
        <v>20.0</v>
      </c>
      <c r="G6020" s="1" t="s">
        <v>29</v>
      </c>
      <c r="H6020" s="6">
        <v>45249.0</v>
      </c>
      <c r="J6020" s="3">
        <f t="shared" si="2"/>
        <v>5</v>
      </c>
      <c r="K6020" s="4">
        <f t="shared" si="3"/>
        <v>4</v>
      </c>
      <c r="L6020" s="4">
        <f t="shared" si="4"/>
        <v>20</v>
      </c>
      <c r="S6020" s="1" t="s">
        <v>6057</v>
      </c>
      <c r="T6020" s="4" t="str">
        <f t="shared" si="5"/>
        <v>Sandwich</v>
      </c>
      <c r="U6020" s="4" t="str">
        <f t="shared" si="6"/>
        <v>In-store</v>
      </c>
      <c r="V6020" s="4" t="str">
        <f t="shared" si="7"/>
        <v>UNKNOWN</v>
      </c>
      <c r="W6020" s="4">
        <f t="shared" ref="W6020:Y6020" si="6027">IF(OR(J6020 = "ERROR", J6020 = ""), "UNKNOWN", J6020)</f>
        <v>5</v>
      </c>
      <c r="X6020" s="4">
        <f t="shared" si="6027"/>
        <v>4</v>
      </c>
      <c r="Y6020" s="4">
        <f t="shared" si="6027"/>
        <v>20</v>
      </c>
      <c r="Z6020" s="7">
        <f t="shared" si="9"/>
        <v>45249</v>
      </c>
    </row>
    <row r="6021">
      <c r="A6021" s="1" t="s">
        <v>6058</v>
      </c>
      <c r="B6021" s="1" t="s">
        <v>32</v>
      </c>
      <c r="C6021" s="1">
        <v>1.0</v>
      </c>
      <c r="D6021" s="1">
        <v>1.0</v>
      </c>
      <c r="E6021" s="1">
        <v>1.0</v>
      </c>
      <c r="F6021" s="1" t="s">
        <v>39</v>
      </c>
      <c r="G6021" s="1" t="s">
        <v>29</v>
      </c>
      <c r="H6021" s="2">
        <v>45119.0</v>
      </c>
      <c r="J6021" s="3">
        <f t="shared" si="2"/>
        <v>1</v>
      </c>
      <c r="K6021" s="4">
        <f t="shared" si="3"/>
        <v>1</v>
      </c>
      <c r="L6021" s="4">
        <f t="shared" si="4"/>
        <v>1</v>
      </c>
      <c r="S6021" s="1" t="s">
        <v>6058</v>
      </c>
      <c r="T6021" s="4" t="str">
        <f t="shared" si="5"/>
        <v>Cookie</v>
      </c>
      <c r="U6021" s="4" t="str">
        <f t="shared" si="6"/>
        <v>In-store</v>
      </c>
      <c r="V6021" s="4" t="str">
        <f t="shared" si="7"/>
        <v>Digital Wallet</v>
      </c>
      <c r="W6021" s="4">
        <f t="shared" ref="W6021:Y6021" si="6028">IF(OR(J6021 = "ERROR", J6021 = ""), "UNKNOWN", J6021)</f>
        <v>1</v>
      </c>
      <c r="X6021" s="4">
        <f t="shared" si="6028"/>
        <v>1</v>
      </c>
      <c r="Y6021" s="4">
        <f t="shared" si="6028"/>
        <v>1</v>
      </c>
      <c r="Z6021" s="5">
        <f t="shared" si="9"/>
        <v>45119</v>
      </c>
    </row>
    <row r="6022">
      <c r="A6022" s="1" t="s">
        <v>6059</v>
      </c>
      <c r="B6022" s="1" t="s">
        <v>32</v>
      </c>
      <c r="C6022" s="1">
        <v>2.0</v>
      </c>
      <c r="D6022" s="1">
        <v>1.0</v>
      </c>
      <c r="E6022" s="1">
        <v>2.0</v>
      </c>
      <c r="F6022" s="1" t="s">
        <v>23</v>
      </c>
      <c r="G6022" s="1" t="s">
        <v>29</v>
      </c>
      <c r="J6022" s="3">
        <f t="shared" si="2"/>
        <v>2</v>
      </c>
      <c r="K6022" s="4">
        <f t="shared" si="3"/>
        <v>1</v>
      </c>
      <c r="L6022" s="4">
        <f t="shared" si="4"/>
        <v>2</v>
      </c>
      <c r="S6022" s="1" t="s">
        <v>6059</v>
      </c>
      <c r="T6022" s="4" t="str">
        <f t="shared" si="5"/>
        <v>Cookie</v>
      </c>
      <c r="U6022" s="4" t="str">
        <f t="shared" si="6"/>
        <v>In-store</v>
      </c>
      <c r="V6022" s="4" t="str">
        <f t="shared" si="7"/>
        <v>Credit Card</v>
      </c>
      <c r="W6022" s="4">
        <f t="shared" ref="W6022:Y6022" si="6029">IF(OR(J6022 = "ERROR", J6022 = ""), "UNKNOWN", J6022)</f>
        <v>2</v>
      </c>
      <c r="X6022" s="4">
        <f t="shared" si="6029"/>
        <v>1</v>
      </c>
      <c r="Y6022" s="4">
        <f t="shared" si="6029"/>
        <v>2</v>
      </c>
      <c r="Z6022" s="4" t="str">
        <f t="shared" si="9"/>
        <v>UNKNOWN</v>
      </c>
    </row>
    <row r="6023">
      <c r="A6023" s="1" t="s">
        <v>6060</v>
      </c>
      <c r="B6023" s="1" t="s">
        <v>36</v>
      </c>
      <c r="C6023" s="1">
        <v>2.0</v>
      </c>
      <c r="D6023" s="1">
        <v>5.0</v>
      </c>
      <c r="E6023" s="1">
        <v>10.0</v>
      </c>
      <c r="H6023" s="2">
        <v>44964.0</v>
      </c>
      <c r="J6023" s="3">
        <f t="shared" si="2"/>
        <v>2</v>
      </c>
      <c r="K6023" s="4">
        <f t="shared" si="3"/>
        <v>5</v>
      </c>
      <c r="L6023" s="4">
        <f t="shared" si="4"/>
        <v>10</v>
      </c>
      <c r="S6023" s="1" t="s">
        <v>6060</v>
      </c>
      <c r="T6023" s="4" t="str">
        <f t="shared" si="5"/>
        <v>Salad</v>
      </c>
      <c r="U6023" s="4" t="str">
        <f t="shared" si="6"/>
        <v>UNKNOWN</v>
      </c>
      <c r="V6023" s="4" t="str">
        <f t="shared" si="7"/>
        <v>UNKNOWN</v>
      </c>
      <c r="W6023" s="4">
        <f t="shared" ref="W6023:Y6023" si="6030">IF(OR(J6023 = "ERROR", J6023 = ""), "UNKNOWN", J6023)</f>
        <v>2</v>
      </c>
      <c r="X6023" s="4">
        <f t="shared" si="6030"/>
        <v>5</v>
      </c>
      <c r="Y6023" s="4">
        <f t="shared" si="6030"/>
        <v>10</v>
      </c>
      <c r="Z6023" s="5">
        <f t="shared" si="9"/>
        <v>44964</v>
      </c>
    </row>
    <row r="6024">
      <c r="A6024" s="1" t="s">
        <v>6061</v>
      </c>
      <c r="B6024" s="1" t="s">
        <v>55</v>
      </c>
      <c r="C6024" s="1">
        <v>2.0</v>
      </c>
      <c r="D6024" s="1">
        <v>3.0</v>
      </c>
      <c r="E6024" s="1">
        <v>6.0</v>
      </c>
      <c r="F6024" s="1" t="s">
        <v>23</v>
      </c>
      <c r="H6024" s="2">
        <v>45201.0</v>
      </c>
      <c r="J6024" s="3">
        <f t="shared" si="2"/>
        <v>2</v>
      </c>
      <c r="K6024" s="4">
        <f t="shared" si="3"/>
        <v>3</v>
      </c>
      <c r="L6024" s="4">
        <f t="shared" si="4"/>
        <v>6</v>
      </c>
      <c r="S6024" s="1" t="s">
        <v>6061</v>
      </c>
      <c r="T6024" s="4" t="str">
        <f t="shared" si="5"/>
        <v>Juice</v>
      </c>
      <c r="U6024" s="4" t="str">
        <f t="shared" si="6"/>
        <v>UNKNOWN</v>
      </c>
      <c r="V6024" s="4" t="str">
        <f t="shared" si="7"/>
        <v>Credit Card</v>
      </c>
      <c r="W6024" s="4">
        <f t="shared" ref="W6024:Y6024" si="6031">IF(OR(J6024 = "ERROR", J6024 = ""), "UNKNOWN", J6024)</f>
        <v>2</v>
      </c>
      <c r="X6024" s="4">
        <f t="shared" si="6031"/>
        <v>3</v>
      </c>
      <c r="Y6024" s="4">
        <f t="shared" si="6031"/>
        <v>6</v>
      </c>
      <c r="Z6024" s="5">
        <f t="shared" si="9"/>
        <v>45201</v>
      </c>
    </row>
    <row r="6025">
      <c r="A6025" s="1" t="s">
        <v>6062</v>
      </c>
      <c r="B6025" s="1" t="s">
        <v>25</v>
      </c>
      <c r="C6025" s="1">
        <v>5.0</v>
      </c>
      <c r="D6025" s="1">
        <v>5.0</v>
      </c>
      <c r="E6025" s="1">
        <v>25.0</v>
      </c>
      <c r="F6025" s="1" t="s">
        <v>30</v>
      </c>
      <c r="H6025" s="2">
        <v>45208.0</v>
      </c>
      <c r="J6025" s="3">
        <f t="shared" si="2"/>
        <v>5</v>
      </c>
      <c r="K6025" s="4">
        <f t="shared" si="3"/>
        <v>5</v>
      </c>
      <c r="L6025" s="4">
        <f t="shared" si="4"/>
        <v>25</v>
      </c>
      <c r="S6025" s="1" t="s">
        <v>6062</v>
      </c>
      <c r="T6025" s="4" t="str">
        <f t="shared" si="5"/>
        <v>UNKNOWN</v>
      </c>
      <c r="U6025" s="4" t="str">
        <f t="shared" si="6"/>
        <v>UNKNOWN</v>
      </c>
      <c r="V6025" s="4" t="str">
        <f t="shared" si="7"/>
        <v>UNKNOWN</v>
      </c>
      <c r="W6025" s="4">
        <f t="shared" ref="W6025:Y6025" si="6032">IF(OR(J6025 = "ERROR", J6025 = ""), "UNKNOWN", J6025)</f>
        <v>5</v>
      </c>
      <c r="X6025" s="4">
        <f t="shared" si="6032"/>
        <v>5</v>
      </c>
      <c r="Y6025" s="4">
        <f t="shared" si="6032"/>
        <v>25</v>
      </c>
      <c r="Z6025" s="5">
        <f t="shared" si="9"/>
        <v>45208</v>
      </c>
    </row>
    <row r="6026">
      <c r="A6026" s="1" t="s">
        <v>6063</v>
      </c>
      <c r="B6026" s="1" t="s">
        <v>44</v>
      </c>
      <c r="C6026" s="1">
        <v>2.0</v>
      </c>
      <c r="D6026" s="1">
        <v>4.0</v>
      </c>
      <c r="E6026" s="1">
        <v>8.0</v>
      </c>
      <c r="G6026" s="1" t="s">
        <v>29</v>
      </c>
      <c r="H6026" s="2">
        <v>44981.0</v>
      </c>
      <c r="J6026" s="3">
        <f t="shared" si="2"/>
        <v>2</v>
      </c>
      <c r="K6026" s="4">
        <f t="shared" si="3"/>
        <v>4</v>
      </c>
      <c r="L6026" s="4">
        <f t="shared" si="4"/>
        <v>8</v>
      </c>
      <c r="S6026" s="1" t="s">
        <v>6063</v>
      </c>
      <c r="T6026" s="4" t="str">
        <f t="shared" si="5"/>
        <v>Sandwich</v>
      </c>
      <c r="U6026" s="4" t="str">
        <f t="shared" si="6"/>
        <v>In-store</v>
      </c>
      <c r="V6026" s="4" t="str">
        <f t="shared" si="7"/>
        <v>UNKNOWN</v>
      </c>
      <c r="W6026" s="4">
        <f t="shared" ref="W6026:Y6026" si="6033">IF(OR(J6026 = "ERROR", J6026 = ""), "UNKNOWN", J6026)</f>
        <v>2</v>
      </c>
      <c r="X6026" s="4">
        <f t="shared" si="6033"/>
        <v>4</v>
      </c>
      <c r="Y6026" s="4">
        <f t="shared" si="6033"/>
        <v>8</v>
      </c>
      <c r="Z6026" s="5">
        <f t="shared" si="9"/>
        <v>44981</v>
      </c>
    </row>
    <row r="6027">
      <c r="A6027" s="1" t="s">
        <v>6064</v>
      </c>
      <c r="B6027" s="1" t="s">
        <v>44</v>
      </c>
      <c r="C6027" s="1">
        <v>2.0</v>
      </c>
      <c r="D6027" s="1">
        <v>4.0</v>
      </c>
      <c r="E6027" s="1">
        <v>8.0</v>
      </c>
      <c r="F6027" s="1" t="s">
        <v>28</v>
      </c>
      <c r="G6027" s="1" t="s">
        <v>29</v>
      </c>
      <c r="H6027" s="2">
        <v>45076.0</v>
      </c>
      <c r="J6027" s="3">
        <f t="shared" si="2"/>
        <v>2</v>
      </c>
      <c r="K6027" s="4">
        <f t="shared" si="3"/>
        <v>4</v>
      </c>
      <c r="L6027" s="4">
        <f t="shared" si="4"/>
        <v>8</v>
      </c>
      <c r="S6027" s="1" t="s">
        <v>6064</v>
      </c>
      <c r="T6027" s="4" t="str">
        <f t="shared" si="5"/>
        <v>Sandwich</v>
      </c>
      <c r="U6027" s="4" t="str">
        <f t="shared" si="6"/>
        <v>In-store</v>
      </c>
      <c r="V6027" s="4" t="str">
        <f t="shared" si="7"/>
        <v>Cash</v>
      </c>
      <c r="W6027" s="4">
        <f t="shared" ref="W6027:Y6027" si="6034">IF(OR(J6027 = "ERROR", J6027 = ""), "UNKNOWN", J6027)</f>
        <v>2</v>
      </c>
      <c r="X6027" s="4">
        <f t="shared" si="6034"/>
        <v>4</v>
      </c>
      <c r="Y6027" s="4">
        <f t="shared" si="6034"/>
        <v>8</v>
      </c>
      <c r="Z6027" s="5">
        <f t="shared" si="9"/>
        <v>45076</v>
      </c>
    </row>
    <row r="6028">
      <c r="A6028" s="1" t="s">
        <v>6065</v>
      </c>
      <c r="B6028" s="1" t="s">
        <v>36</v>
      </c>
      <c r="C6028" s="1">
        <v>2.0</v>
      </c>
      <c r="D6028" s="1">
        <v>5.0</v>
      </c>
      <c r="E6028" s="1">
        <v>10.0</v>
      </c>
      <c r="F6028" s="1" t="s">
        <v>23</v>
      </c>
      <c r="G6028" s="1" t="s">
        <v>24</v>
      </c>
      <c r="H6028" s="2">
        <v>45174.0</v>
      </c>
      <c r="J6028" s="3">
        <f t="shared" si="2"/>
        <v>2</v>
      </c>
      <c r="K6028" s="4">
        <f t="shared" si="3"/>
        <v>5</v>
      </c>
      <c r="L6028" s="4">
        <f t="shared" si="4"/>
        <v>10</v>
      </c>
      <c r="S6028" s="1" t="s">
        <v>6065</v>
      </c>
      <c r="T6028" s="4" t="str">
        <f t="shared" si="5"/>
        <v>Salad</v>
      </c>
      <c r="U6028" s="4" t="str">
        <f t="shared" si="6"/>
        <v>Takeaway</v>
      </c>
      <c r="V6028" s="4" t="str">
        <f t="shared" si="7"/>
        <v>Credit Card</v>
      </c>
      <c r="W6028" s="4">
        <f t="shared" ref="W6028:Y6028" si="6035">IF(OR(J6028 = "ERROR", J6028 = ""), "UNKNOWN", J6028)</f>
        <v>2</v>
      </c>
      <c r="X6028" s="4">
        <f t="shared" si="6035"/>
        <v>5</v>
      </c>
      <c r="Y6028" s="4">
        <f t="shared" si="6035"/>
        <v>10</v>
      </c>
      <c r="Z6028" s="5">
        <f t="shared" si="9"/>
        <v>45174</v>
      </c>
    </row>
    <row r="6029">
      <c r="A6029" s="1" t="s">
        <v>6066</v>
      </c>
      <c r="B6029" s="1" t="s">
        <v>55</v>
      </c>
      <c r="C6029" s="1">
        <v>3.0</v>
      </c>
      <c r="D6029" s="1">
        <v>3.0</v>
      </c>
      <c r="E6029" s="1">
        <v>9.0</v>
      </c>
      <c r="F6029" s="1" t="s">
        <v>28</v>
      </c>
      <c r="G6029" s="1" t="s">
        <v>29</v>
      </c>
      <c r="H6029" s="2">
        <v>45134.0</v>
      </c>
      <c r="J6029" s="3">
        <f t="shared" si="2"/>
        <v>3</v>
      </c>
      <c r="K6029" s="4">
        <f t="shared" si="3"/>
        <v>3</v>
      </c>
      <c r="L6029" s="4">
        <f t="shared" si="4"/>
        <v>9</v>
      </c>
      <c r="S6029" s="1" t="s">
        <v>6066</v>
      </c>
      <c r="T6029" s="4" t="str">
        <f t="shared" si="5"/>
        <v>Juice</v>
      </c>
      <c r="U6029" s="4" t="str">
        <f t="shared" si="6"/>
        <v>In-store</v>
      </c>
      <c r="V6029" s="4" t="str">
        <f t="shared" si="7"/>
        <v>Cash</v>
      </c>
      <c r="W6029" s="4">
        <f t="shared" ref="W6029:Y6029" si="6036">IF(OR(J6029 = "ERROR", J6029 = ""), "UNKNOWN", J6029)</f>
        <v>3</v>
      </c>
      <c r="X6029" s="4">
        <f t="shared" si="6036"/>
        <v>3</v>
      </c>
      <c r="Y6029" s="4">
        <f t="shared" si="6036"/>
        <v>9</v>
      </c>
      <c r="Z6029" s="5">
        <f t="shared" si="9"/>
        <v>45134</v>
      </c>
    </row>
    <row r="6030">
      <c r="A6030" s="1" t="s">
        <v>6067</v>
      </c>
      <c r="B6030" s="1" t="s">
        <v>27</v>
      </c>
      <c r="C6030" s="1">
        <v>4.0</v>
      </c>
      <c r="D6030" s="1">
        <v>3.0</v>
      </c>
      <c r="E6030" s="1">
        <v>12.0</v>
      </c>
      <c r="G6030" s="1" t="s">
        <v>29</v>
      </c>
      <c r="H6030" s="2">
        <v>45030.0</v>
      </c>
      <c r="J6030" s="3">
        <f t="shared" si="2"/>
        <v>4</v>
      </c>
      <c r="K6030" s="4">
        <f t="shared" si="3"/>
        <v>3</v>
      </c>
      <c r="L6030" s="4">
        <f t="shared" si="4"/>
        <v>12</v>
      </c>
      <c r="S6030" s="1" t="s">
        <v>6067</v>
      </c>
      <c r="T6030" s="4" t="str">
        <f t="shared" si="5"/>
        <v>Cake</v>
      </c>
      <c r="U6030" s="4" t="str">
        <f t="shared" si="6"/>
        <v>In-store</v>
      </c>
      <c r="V6030" s="4" t="str">
        <f t="shared" si="7"/>
        <v>UNKNOWN</v>
      </c>
      <c r="W6030" s="4">
        <f t="shared" ref="W6030:Y6030" si="6037">IF(OR(J6030 = "ERROR", J6030 = ""), "UNKNOWN", J6030)</f>
        <v>4</v>
      </c>
      <c r="X6030" s="4">
        <f t="shared" si="6037"/>
        <v>3</v>
      </c>
      <c r="Y6030" s="4">
        <f t="shared" si="6037"/>
        <v>12</v>
      </c>
      <c r="Z6030" s="5">
        <f t="shared" si="9"/>
        <v>45030</v>
      </c>
    </row>
    <row r="6031">
      <c r="A6031" s="1" t="s">
        <v>6068</v>
      </c>
      <c r="B6031" s="1" t="s">
        <v>44</v>
      </c>
      <c r="C6031" s="1">
        <v>3.0</v>
      </c>
      <c r="D6031" s="1">
        <v>4.0</v>
      </c>
      <c r="E6031" s="1">
        <v>12.0</v>
      </c>
      <c r="F6031" s="1" t="s">
        <v>30</v>
      </c>
      <c r="H6031" s="6">
        <v>45245.0</v>
      </c>
      <c r="J6031" s="3">
        <f t="shared" si="2"/>
        <v>3</v>
      </c>
      <c r="K6031" s="4">
        <f t="shared" si="3"/>
        <v>4</v>
      </c>
      <c r="L6031" s="4">
        <f t="shared" si="4"/>
        <v>12</v>
      </c>
      <c r="S6031" s="1" t="s">
        <v>6068</v>
      </c>
      <c r="T6031" s="4" t="str">
        <f t="shared" si="5"/>
        <v>Sandwich</v>
      </c>
      <c r="U6031" s="4" t="str">
        <f t="shared" si="6"/>
        <v>UNKNOWN</v>
      </c>
      <c r="V6031" s="4" t="str">
        <f t="shared" si="7"/>
        <v>UNKNOWN</v>
      </c>
      <c r="W6031" s="4">
        <f t="shared" ref="W6031:Y6031" si="6038">IF(OR(J6031 = "ERROR", J6031 = ""), "UNKNOWN", J6031)</f>
        <v>3</v>
      </c>
      <c r="X6031" s="4">
        <f t="shared" si="6038"/>
        <v>4</v>
      </c>
      <c r="Y6031" s="4">
        <f t="shared" si="6038"/>
        <v>12</v>
      </c>
      <c r="Z6031" s="7">
        <f t="shared" si="9"/>
        <v>45245</v>
      </c>
    </row>
    <row r="6032">
      <c r="A6032" s="1" t="s">
        <v>6069</v>
      </c>
      <c r="B6032" s="1" t="s">
        <v>44</v>
      </c>
      <c r="C6032" s="1">
        <v>3.0</v>
      </c>
      <c r="D6032" s="1">
        <v>4.0</v>
      </c>
      <c r="E6032" s="1">
        <v>12.0</v>
      </c>
      <c r="G6032" s="1" t="s">
        <v>29</v>
      </c>
      <c r="H6032" s="2">
        <v>45196.0</v>
      </c>
      <c r="J6032" s="3">
        <f t="shared" si="2"/>
        <v>3</v>
      </c>
      <c r="K6032" s="4">
        <f t="shared" si="3"/>
        <v>4</v>
      </c>
      <c r="L6032" s="4">
        <f t="shared" si="4"/>
        <v>12</v>
      </c>
      <c r="S6032" s="1" t="s">
        <v>6069</v>
      </c>
      <c r="T6032" s="4" t="str">
        <f t="shared" si="5"/>
        <v>Sandwich</v>
      </c>
      <c r="U6032" s="4" t="str">
        <f t="shared" si="6"/>
        <v>In-store</v>
      </c>
      <c r="V6032" s="4" t="str">
        <f t="shared" si="7"/>
        <v>UNKNOWN</v>
      </c>
      <c r="W6032" s="4">
        <f t="shared" ref="W6032:Y6032" si="6039">IF(OR(J6032 = "ERROR", J6032 = ""), "UNKNOWN", J6032)</f>
        <v>3</v>
      </c>
      <c r="X6032" s="4">
        <f t="shared" si="6039"/>
        <v>4</v>
      </c>
      <c r="Y6032" s="4">
        <f t="shared" si="6039"/>
        <v>12</v>
      </c>
      <c r="Z6032" s="5">
        <f t="shared" si="9"/>
        <v>45196</v>
      </c>
    </row>
    <row r="6033">
      <c r="A6033" s="1" t="s">
        <v>6070</v>
      </c>
      <c r="B6033" s="1" t="s">
        <v>32</v>
      </c>
      <c r="C6033" s="1">
        <v>5.0</v>
      </c>
      <c r="E6033" s="1">
        <v>5.0</v>
      </c>
      <c r="F6033" s="1" t="s">
        <v>23</v>
      </c>
      <c r="G6033" s="1" t="s">
        <v>29</v>
      </c>
      <c r="H6033" s="2">
        <v>45190.0</v>
      </c>
      <c r="J6033" s="3">
        <f t="shared" si="2"/>
        <v>5</v>
      </c>
      <c r="K6033" s="4">
        <f t="shared" si="3"/>
        <v>1</v>
      </c>
      <c r="L6033" s="4">
        <f t="shared" si="4"/>
        <v>5</v>
      </c>
      <c r="S6033" s="1" t="s">
        <v>6070</v>
      </c>
      <c r="T6033" s="4" t="str">
        <f t="shared" si="5"/>
        <v>Cookie</v>
      </c>
      <c r="U6033" s="4" t="str">
        <f t="shared" si="6"/>
        <v>In-store</v>
      </c>
      <c r="V6033" s="4" t="str">
        <f t="shared" si="7"/>
        <v>Credit Card</v>
      </c>
      <c r="W6033" s="4">
        <f t="shared" ref="W6033:Y6033" si="6040">IF(OR(J6033 = "ERROR", J6033 = ""), "UNKNOWN", J6033)</f>
        <v>5</v>
      </c>
      <c r="X6033" s="4">
        <f t="shared" si="6040"/>
        <v>1</v>
      </c>
      <c r="Y6033" s="4">
        <f t="shared" si="6040"/>
        <v>5</v>
      </c>
      <c r="Z6033" s="5">
        <f t="shared" si="9"/>
        <v>45190</v>
      </c>
    </row>
    <row r="6034">
      <c r="A6034" s="1" t="s">
        <v>6071</v>
      </c>
      <c r="B6034" s="1" t="s">
        <v>44</v>
      </c>
      <c r="C6034" s="1">
        <v>2.0</v>
      </c>
      <c r="D6034" s="1">
        <v>4.0</v>
      </c>
      <c r="E6034" s="1">
        <v>8.0</v>
      </c>
      <c r="F6034" s="1" t="s">
        <v>28</v>
      </c>
      <c r="G6034" s="1" t="s">
        <v>30</v>
      </c>
      <c r="H6034" s="2">
        <v>45001.0</v>
      </c>
      <c r="J6034" s="3">
        <f t="shared" si="2"/>
        <v>2</v>
      </c>
      <c r="K6034" s="4">
        <f t="shared" si="3"/>
        <v>4</v>
      </c>
      <c r="L6034" s="4">
        <f t="shared" si="4"/>
        <v>8</v>
      </c>
      <c r="S6034" s="1" t="s">
        <v>6071</v>
      </c>
      <c r="T6034" s="4" t="str">
        <f t="shared" si="5"/>
        <v>Sandwich</v>
      </c>
      <c r="U6034" s="4" t="str">
        <f t="shared" si="6"/>
        <v>UNKNOWN</v>
      </c>
      <c r="V6034" s="4" t="str">
        <f t="shared" si="7"/>
        <v>Cash</v>
      </c>
      <c r="W6034" s="4">
        <f t="shared" ref="W6034:Y6034" si="6041">IF(OR(J6034 = "ERROR", J6034 = ""), "UNKNOWN", J6034)</f>
        <v>2</v>
      </c>
      <c r="X6034" s="4">
        <f t="shared" si="6041"/>
        <v>4</v>
      </c>
      <c r="Y6034" s="4">
        <f t="shared" si="6041"/>
        <v>8</v>
      </c>
      <c r="Z6034" s="5">
        <f t="shared" si="9"/>
        <v>45001</v>
      </c>
    </row>
    <row r="6035">
      <c r="A6035" s="1" t="s">
        <v>6072</v>
      </c>
      <c r="B6035" s="1" t="s">
        <v>55</v>
      </c>
      <c r="C6035" s="1">
        <v>4.0</v>
      </c>
      <c r="D6035" s="1">
        <v>3.0</v>
      </c>
      <c r="E6035" s="1">
        <v>12.0</v>
      </c>
      <c r="F6035" s="1" t="s">
        <v>39</v>
      </c>
      <c r="H6035" s="2">
        <v>45006.0</v>
      </c>
      <c r="J6035" s="3">
        <f t="shared" si="2"/>
        <v>4</v>
      </c>
      <c r="K6035" s="4">
        <f t="shared" si="3"/>
        <v>3</v>
      </c>
      <c r="L6035" s="4">
        <f t="shared" si="4"/>
        <v>12</v>
      </c>
      <c r="S6035" s="1" t="s">
        <v>6072</v>
      </c>
      <c r="T6035" s="4" t="str">
        <f t="shared" si="5"/>
        <v>Juice</v>
      </c>
      <c r="U6035" s="4" t="str">
        <f t="shared" si="6"/>
        <v>UNKNOWN</v>
      </c>
      <c r="V6035" s="4" t="str">
        <f t="shared" si="7"/>
        <v>Digital Wallet</v>
      </c>
      <c r="W6035" s="4">
        <f t="shared" ref="W6035:Y6035" si="6042">IF(OR(J6035 = "ERROR", J6035 = ""), "UNKNOWN", J6035)</f>
        <v>4</v>
      </c>
      <c r="X6035" s="4">
        <f t="shared" si="6042"/>
        <v>3</v>
      </c>
      <c r="Y6035" s="4">
        <f t="shared" si="6042"/>
        <v>12</v>
      </c>
      <c r="Z6035" s="5">
        <f t="shared" si="9"/>
        <v>45006</v>
      </c>
    </row>
    <row r="6036">
      <c r="A6036" s="1" t="s">
        <v>6073</v>
      </c>
      <c r="B6036" s="1" t="s">
        <v>44</v>
      </c>
      <c r="C6036" s="1">
        <v>1.0</v>
      </c>
      <c r="D6036" s="1">
        <v>4.0</v>
      </c>
      <c r="E6036" s="1">
        <v>4.0</v>
      </c>
      <c r="G6036" s="1" t="s">
        <v>29</v>
      </c>
      <c r="J6036" s="3">
        <f t="shared" si="2"/>
        <v>1</v>
      </c>
      <c r="K6036" s="4">
        <f t="shared" si="3"/>
        <v>4</v>
      </c>
      <c r="L6036" s="4">
        <f t="shared" si="4"/>
        <v>4</v>
      </c>
      <c r="S6036" s="1" t="s">
        <v>6073</v>
      </c>
      <c r="T6036" s="4" t="str">
        <f t="shared" si="5"/>
        <v>Sandwich</v>
      </c>
      <c r="U6036" s="4" t="str">
        <f t="shared" si="6"/>
        <v>In-store</v>
      </c>
      <c r="V6036" s="4" t="str">
        <f t="shared" si="7"/>
        <v>UNKNOWN</v>
      </c>
      <c r="W6036" s="4">
        <f t="shared" ref="W6036:Y6036" si="6043">IF(OR(J6036 = "ERROR", J6036 = ""), "UNKNOWN", J6036)</f>
        <v>1</v>
      </c>
      <c r="X6036" s="4">
        <f t="shared" si="6043"/>
        <v>4</v>
      </c>
      <c r="Y6036" s="4">
        <f t="shared" si="6043"/>
        <v>4</v>
      </c>
      <c r="Z6036" s="4" t="str">
        <f t="shared" si="9"/>
        <v>UNKNOWN</v>
      </c>
    </row>
    <row r="6037">
      <c r="A6037" s="1" t="s">
        <v>6074</v>
      </c>
      <c r="B6037" s="1" t="s">
        <v>22</v>
      </c>
      <c r="C6037" s="1">
        <v>2.0</v>
      </c>
      <c r="D6037" s="1">
        <v>2.0</v>
      </c>
      <c r="E6037" s="1">
        <v>4.0</v>
      </c>
      <c r="F6037" s="1" t="s">
        <v>23</v>
      </c>
      <c r="H6037" s="2">
        <v>45031.0</v>
      </c>
      <c r="J6037" s="3">
        <f t="shared" si="2"/>
        <v>2</v>
      </c>
      <c r="K6037" s="4">
        <f t="shared" si="3"/>
        <v>2</v>
      </c>
      <c r="L6037" s="4">
        <f t="shared" si="4"/>
        <v>4</v>
      </c>
      <c r="S6037" s="1" t="s">
        <v>6074</v>
      </c>
      <c r="T6037" s="4" t="str">
        <f t="shared" si="5"/>
        <v>Coffee</v>
      </c>
      <c r="U6037" s="4" t="str">
        <f t="shared" si="6"/>
        <v>UNKNOWN</v>
      </c>
      <c r="V6037" s="4" t="str">
        <f t="shared" si="7"/>
        <v>Credit Card</v>
      </c>
      <c r="W6037" s="4">
        <f t="shared" ref="W6037:Y6037" si="6044">IF(OR(J6037 = "ERROR", J6037 = ""), "UNKNOWN", J6037)</f>
        <v>2</v>
      </c>
      <c r="X6037" s="4">
        <f t="shared" si="6044"/>
        <v>2</v>
      </c>
      <c r="Y6037" s="4">
        <f t="shared" si="6044"/>
        <v>4</v>
      </c>
      <c r="Z6037" s="5">
        <f t="shared" si="9"/>
        <v>45031</v>
      </c>
    </row>
    <row r="6038">
      <c r="A6038" s="1" t="s">
        <v>6075</v>
      </c>
      <c r="B6038" s="1" t="s">
        <v>32</v>
      </c>
      <c r="C6038" s="1">
        <v>2.0</v>
      </c>
      <c r="D6038" s="1">
        <v>1.0</v>
      </c>
      <c r="E6038" s="1">
        <v>2.0</v>
      </c>
      <c r="F6038" s="1" t="s">
        <v>23</v>
      </c>
      <c r="G6038" s="1" t="s">
        <v>24</v>
      </c>
      <c r="H6038" s="2">
        <v>45116.0</v>
      </c>
      <c r="J6038" s="3">
        <f t="shared" si="2"/>
        <v>2</v>
      </c>
      <c r="K6038" s="4">
        <f t="shared" si="3"/>
        <v>1</v>
      </c>
      <c r="L6038" s="4">
        <f t="shared" si="4"/>
        <v>2</v>
      </c>
      <c r="S6038" s="1" t="s">
        <v>6075</v>
      </c>
      <c r="T6038" s="4" t="str">
        <f t="shared" si="5"/>
        <v>Cookie</v>
      </c>
      <c r="U6038" s="4" t="str">
        <f t="shared" si="6"/>
        <v>Takeaway</v>
      </c>
      <c r="V6038" s="4" t="str">
        <f t="shared" si="7"/>
        <v>Credit Card</v>
      </c>
      <c r="W6038" s="4">
        <f t="shared" ref="W6038:Y6038" si="6045">IF(OR(J6038 = "ERROR", J6038 = ""), "UNKNOWN", J6038)</f>
        <v>2</v>
      </c>
      <c r="X6038" s="4">
        <f t="shared" si="6045"/>
        <v>1</v>
      </c>
      <c r="Y6038" s="4">
        <f t="shared" si="6045"/>
        <v>2</v>
      </c>
      <c r="Z6038" s="5">
        <f t="shared" si="9"/>
        <v>45116</v>
      </c>
    </row>
    <row r="6039">
      <c r="A6039" s="1" t="s">
        <v>6076</v>
      </c>
      <c r="B6039" s="1" t="s">
        <v>30</v>
      </c>
      <c r="C6039" s="1">
        <v>1.0</v>
      </c>
      <c r="D6039" s="1">
        <v>1.5</v>
      </c>
      <c r="E6039" s="1">
        <v>1.5</v>
      </c>
      <c r="F6039" s="1" t="s">
        <v>39</v>
      </c>
      <c r="G6039" s="1" t="s">
        <v>25</v>
      </c>
      <c r="H6039" s="2">
        <v>45081.0</v>
      </c>
      <c r="J6039" s="3">
        <f t="shared" si="2"/>
        <v>1</v>
      </c>
      <c r="K6039" s="4">
        <f t="shared" si="3"/>
        <v>1.5</v>
      </c>
      <c r="L6039" s="4">
        <f t="shared" si="4"/>
        <v>1.5</v>
      </c>
      <c r="S6039" s="1" t="s">
        <v>6076</v>
      </c>
      <c r="T6039" s="4" t="str">
        <f t="shared" si="5"/>
        <v>UNKNOWN</v>
      </c>
      <c r="U6039" s="4" t="str">
        <f t="shared" si="6"/>
        <v>UNKNOWN</v>
      </c>
      <c r="V6039" s="4" t="str">
        <f t="shared" si="7"/>
        <v>Digital Wallet</v>
      </c>
      <c r="W6039" s="4">
        <f t="shared" ref="W6039:Y6039" si="6046">IF(OR(J6039 = "ERROR", J6039 = ""), "UNKNOWN", J6039)</f>
        <v>1</v>
      </c>
      <c r="X6039" s="4">
        <f t="shared" si="6046"/>
        <v>1.5</v>
      </c>
      <c r="Y6039" s="4">
        <f t="shared" si="6046"/>
        <v>1.5</v>
      </c>
      <c r="Z6039" s="5">
        <f t="shared" si="9"/>
        <v>45081</v>
      </c>
    </row>
    <row r="6040">
      <c r="A6040" s="1" t="s">
        <v>6077</v>
      </c>
      <c r="B6040" s="1" t="s">
        <v>41</v>
      </c>
      <c r="C6040" s="1">
        <v>3.0</v>
      </c>
      <c r="D6040" s="1">
        <v>4.0</v>
      </c>
      <c r="E6040" s="1" t="s">
        <v>30</v>
      </c>
      <c r="H6040" s="2">
        <v>44929.0</v>
      </c>
      <c r="J6040" s="3">
        <f t="shared" si="2"/>
        <v>3</v>
      </c>
      <c r="K6040" s="4">
        <f t="shared" si="3"/>
        <v>4</v>
      </c>
      <c r="L6040" s="4">
        <f t="shared" si="4"/>
        <v>12</v>
      </c>
      <c r="S6040" s="1" t="s">
        <v>6077</v>
      </c>
      <c r="T6040" s="4" t="str">
        <f t="shared" si="5"/>
        <v>Smoothie</v>
      </c>
      <c r="U6040" s="4" t="str">
        <f t="shared" si="6"/>
        <v>UNKNOWN</v>
      </c>
      <c r="V6040" s="4" t="str">
        <f t="shared" si="7"/>
        <v>UNKNOWN</v>
      </c>
      <c r="W6040" s="4">
        <f t="shared" ref="W6040:Y6040" si="6047">IF(OR(J6040 = "ERROR", J6040 = ""), "UNKNOWN", J6040)</f>
        <v>3</v>
      </c>
      <c r="X6040" s="4">
        <f t="shared" si="6047"/>
        <v>4</v>
      </c>
      <c r="Y6040" s="4">
        <f t="shared" si="6047"/>
        <v>12</v>
      </c>
      <c r="Z6040" s="5">
        <f t="shared" si="9"/>
        <v>44929</v>
      </c>
    </row>
    <row r="6041">
      <c r="A6041" s="1" t="s">
        <v>6078</v>
      </c>
      <c r="B6041" s="1" t="s">
        <v>81</v>
      </c>
      <c r="C6041" s="1">
        <v>5.0</v>
      </c>
      <c r="D6041" s="1">
        <v>1.5</v>
      </c>
      <c r="E6041" s="1">
        <v>7.5</v>
      </c>
      <c r="F6041" s="1" t="s">
        <v>28</v>
      </c>
      <c r="G6041" s="1" t="s">
        <v>24</v>
      </c>
      <c r="H6041" s="2">
        <v>44973.0</v>
      </c>
      <c r="J6041" s="3">
        <f t="shared" si="2"/>
        <v>5</v>
      </c>
      <c r="K6041" s="4">
        <f t="shared" si="3"/>
        <v>1.5</v>
      </c>
      <c r="L6041" s="4">
        <f t="shared" si="4"/>
        <v>7.5</v>
      </c>
      <c r="S6041" s="1" t="s">
        <v>6078</v>
      </c>
      <c r="T6041" s="4" t="str">
        <f t="shared" si="5"/>
        <v>Tea</v>
      </c>
      <c r="U6041" s="4" t="str">
        <f t="shared" si="6"/>
        <v>Takeaway</v>
      </c>
      <c r="V6041" s="4" t="str">
        <f t="shared" si="7"/>
        <v>Cash</v>
      </c>
      <c r="W6041" s="4">
        <f t="shared" ref="W6041:Y6041" si="6048">IF(OR(J6041 = "ERROR", J6041 = ""), "UNKNOWN", J6041)</f>
        <v>5</v>
      </c>
      <c r="X6041" s="4">
        <f t="shared" si="6048"/>
        <v>1.5</v>
      </c>
      <c r="Y6041" s="4">
        <f t="shared" si="6048"/>
        <v>7.5</v>
      </c>
      <c r="Z6041" s="5">
        <f t="shared" si="9"/>
        <v>44973</v>
      </c>
    </row>
    <row r="6042">
      <c r="A6042" s="1" t="s">
        <v>6079</v>
      </c>
      <c r="B6042" s="1" t="s">
        <v>81</v>
      </c>
      <c r="C6042" s="1">
        <v>5.0</v>
      </c>
      <c r="D6042" s="1">
        <v>1.5</v>
      </c>
      <c r="E6042" s="1">
        <v>7.5</v>
      </c>
      <c r="G6042" s="1" t="s">
        <v>29</v>
      </c>
      <c r="H6042" s="6">
        <v>45217.0</v>
      </c>
      <c r="J6042" s="3">
        <f t="shared" si="2"/>
        <v>5</v>
      </c>
      <c r="K6042" s="4">
        <f t="shared" si="3"/>
        <v>1.5</v>
      </c>
      <c r="L6042" s="4">
        <f t="shared" si="4"/>
        <v>7.5</v>
      </c>
      <c r="S6042" s="1" t="s">
        <v>6079</v>
      </c>
      <c r="T6042" s="4" t="str">
        <f t="shared" si="5"/>
        <v>Tea</v>
      </c>
      <c r="U6042" s="4" t="str">
        <f t="shared" si="6"/>
        <v>In-store</v>
      </c>
      <c r="V6042" s="4" t="str">
        <f t="shared" si="7"/>
        <v>UNKNOWN</v>
      </c>
      <c r="W6042" s="4">
        <f t="shared" ref="W6042:Y6042" si="6049">IF(OR(J6042 = "ERROR", J6042 = ""), "UNKNOWN", J6042)</f>
        <v>5</v>
      </c>
      <c r="X6042" s="4">
        <f t="shared" si="6049"/>
        <v>1.5</v>
      </c>
      <c r="Y6042" s="4">
        <f t="shared" si="6049"/>
        <v>7.5</v>
      </c>
      <c r="Z6042" s="7">
        <f t="shared" si="9"/>
        <v>45217</v>
      </c>
    </row>
    <row r="6043">
      <c r="A6043" s="1" t="s">
        <v>6080</v>
      </c>
      <c r="B6043" s="1" t="s">
        <v>55</v>
      </c>
      <c r="C6043" s="1">
        <v>5.0</v>
      </c>
      <c r="D6043" s="1">
        <v>3.0</v>
      </c>
      <c r="E6043" s="1">
        <v>15.0</v>
      </c>
      <c r="F6043" s="1" t="s">
        <v>23</v>
      </c>
      <c r="G6043" s="1" t="s">
        <v>29</v>
      </c>
      <c r="H6043" s="6">
        <v>45245.0</v>
      </c>
      <c r="J6043" s="3">
        <f t="shared" si="2"/>
        <v>5</v>
      </c>
      <c r="K6043" s="4">
        <f t="shared" si="3"/>
        <v>3</v>
      </c>
      <c r="L6043" s="4">
        <f t="shared" si="4"/>
        <v>15</v>
      </c>
      <c r="S6043" s="1" t="s">
        <v>6080</v>
      </c>
      <c r="T6043" s="4" t="str">
        <f t="shared" si="5"/>
        <v>Juice</v>
      </c>
      <c r="U6043" s="4" t="str">
        <f t="shared" si="6"/>
        <v>In-store</v>
      </c>
      <c r="V6043" s="4" t="str">
        <f t="shared" si="7"/>
        <v>Credit Card</v>
      </c>
      <c r="W6043" s="4">
        <f t="shared" ref="W6043:Y6043" si="6050">IF(OR(J6043 = "ERROR", J6043 = ""), "UNKNOWN", J6043)</f>
        <v>5</v>
      </c>
      <c r="X6043" s="4">
        <f t="shared" si="6050"/>
        <v>3</v>
      </c>
      <c r="Y6043" s="4">
        <f t="shared" si="6050"/>
        <v>15</v>
      </c>
      <c r="Z6043" s="7">
        <f t="shared" si="9"/>
        <v>45245</v>
      </c>
    </row>
    <row r="6044">
      <c r="A6044" s="1" t="s">
        <v>6081</v>
      </c>
      <c r="C6044" s="1">
        <v>3.0</v>
      </c>
      <c r="D6044" s="1">
        <v>1.0</v>
      </c>
      <c r="E6044" s="1">
        <v>3.0</v>
      </c>
      <c r="F6044" s="1" t="s">
        <v>39</v>
      </c>
      <c r="G6044" s="1" t="s">
        <v>30</v>
      </c>
      <c r="H6044" s="2">
        <v>44935.0</v>
      </c>
      <c r="J6044" s="3">
        <f t="shared" si="2"/>
        <v>3</v>
      </c>
      <c r="K6044" s="4">
        <f t="shared" si="3"/>
        <v>1</v>
      </c>
      <c r="L6044" s="4">
        <f t="shared" si="4"/>
        <v>3</v>
      </c>
      <c r="S6044" s="1" t="s">
        <v>6081</v>
      </c>
      <c r="T6044" s="4" t="str">
        <f t="shared" si="5"/>
        <v>UNKNOWN</v>
      </c>
      <c r="U6044" s="4" t="str">
        <f t="shared" si="6"/>
        <v>UNKNOWN</v>
      </c>
      <c r="V6044" s="4" t="str">
        <f t="shared" si="7"/>
        <v>Digital Wallet</v>
      </c>
      <c r="W6044" s="4">
        <f t="shared" ref="W6044:Y6044" si="6051">IF(OR(J6044 = "ERROR", J6044 = ""), "UNKNOWN", J6044)</f>
        <v>3</v>
      </c>
      <c r="X6044" s="4">
        <f t="shared" si="6051"/>
        <v>1</v>
      </c>
      <c r="Y6044" s="4">
        <f t="shared" si="6051"/>
        <v>3</v>
      </c>
      <c r="Z6044" s="5">
        <f t="shared" si="9"/>
        <v>44935</v>
      </c>
    </row>
    <row r="6045">
      <c r="A6045" s="1" t="s">
        <v>6082</v>
      </c>
      <c r="B6045" s="1" t="s">
        <v>36</v>
      </c>
      <c r="C6045" s="1">
        <v>4.0</v>
      </c>
      <c r="D6045" s="1">
        <v>5.0</v>
      </c>
      <c r="E6045" s="1">
        <v>20.0</v>
      </c>
      <c r="H6045" s="1" t="s">
        <v>25</v>
      </c>
      <c r="J6045" s="3">
        <f t="shared" si="2"/>
        <v>4</v>
      </c>
      <c r="K6045" s="4">
        <f t="shared" si="3"/>
        <v>5</v>
      </c>
      <c r="L6045" s="4">
        <f t="shared" si="4"/>
        <v>20</v>
      </c>
      <c r="S6045" s="1" t="s">
        <v>6082</v>
      </c>
      <c r="T6045" s="4" t="str">
        <f t="shared" si="5"/>
        <v>Salad</v>
      </c>
      <c r="U6045" s="4" t="str">
        <f t="shared" si="6"/>
        <v>UNKNOWN</v>
      </c>
      <c r="V6045" s="4" t="str">
        <f t="shared" si="7"/>
        <v>UNKNOWN</v>
      </c>
      <c r="W6045" s="4">
        <f t="shared" ref="W6045:Y6045" si="6052">IF(OR(J6045 = "ERROR", J6045 = ""), "UNKNOWN", J6045)</f>
        <v>4</v>
      </c>
      <c r="X6045" s="4">
        <f t="shared" si="6052"/>
        <v>5</v>
      </c>
      <c r="Y6045" s="4">
        <f t="shared" si="6052"/>
        <v>20</v>
      </c>
      <c r="Z6045" s="4" t="str">
        <f t="shared" si="9"/>
        <v>UNKNOWN</v>
      </c>
    </row>
    <row r="6046">
      <c r="A6046" s="1" t="s">
        <v>6083</v>
      </c>
      <c r="B6046" s="1" t="s">
        <v>22</v>
      </c>
      <c r="C6046" s="1">
        <v>5.0</v>
      </c>
      <c r="D6046" s="1">
        <v>2.0</v>
      </c>
      <c r="E6046" s="1" t="s">
        <v>25</v>
      </c>
      <c r="F6046" s="1" t="s">
        <v>28</v>
      </c>
      <c r="H6046" s="2">
        <v>44957.0</v>
      </c>
      <c r="J6046" s="3">
        <f t="shared" si="2"/>
        <v>5</v>
      </c>
      <c r="K6046" s="4">
        <f t="shared" si="3"/>
        <v>2</v>
      </c>
      <c r="L6046" s="4">
        <f t="shared" si="4"/>
        <v>10</v>
      </c>
      <c r="S6046" s="1" t="s">
        <v>6083</v>
      </c>
      <c r="T6046" s="4" t="str">
        <f t="shared" si="5"/>
        <v>Coffee</v>
      </c>
      <c r="U6046" s="4" t="str">
        <f t="shared" si="6"/>
        <v>UNKNOWN</v>
      </c>
      <c r="V6046" s="4" t="str">
        <f t="shared" si="7"/>
        <v>Cash</v>
      </c>
      <c r="W6046" s="4">
        <f t="shared" ref="W6046:Y6046" si="6053">IF(OR(J6046 = "ERROR", J6046 = ""), "UNKNOWN", J6046)</f>
        <v>5</v>
      </c>
      <c r="X6046" s="4">
        <f t="shared" si="6053"/>
        <v>2</v>
      </c>
      <c r="Y6046" s="4">
        <f t="shared" si="6053"/>
        <v>10</v>
      </c>
      <c r="Z6046" s="5">
        <f t="shared" si="9"/>
        <v>44957</v>
      </c>
    </row>
    <row r="6047">
      <c r="A6047" s="1" t="s">
        <v>6084</v>
      </c>
      <c r="B6047" s="1" t="s">
        <v>22</v>
      </c>
      <c r="C6047" s="1">
        <v>3.0</v>
      </c>
      <c r="D6047" s="1">
        <v>2.0</v>
      </c>
      <c r="E6047" s="1">
        <v>6.0</v>
      </c>
      <c r="F6047" s="1" t="s">
        <v>23</v>
      </c>
      <c r="G6047" s="1" t="s">
        <v>29</v>
      </c>
      <c r="H6047" s="2">
        <v>45040.0</v>
      </c>
      <c r="J6047" s="3">
        <f t="shared" si="2"/>
        <v>3</v>
      </c>
      <c r="K6047" s="4">
        <f t="shared" si="3"/>
        <v>2</v>
      </c>
      <c r="L6047" s="4">
        <f t="shared" si="4"/>
        <v>6</v>
      </c>
      <c r="S6047" s="1" t="s">
        <v>6084</v>
      </c>
      <c r="T6047" s="4" t="str">
        <f t="shared" si="5"/>
        <v>Coffee</v>
      </c>
      <c r="U6047" s="4" t="str">
        <f t="shared" si="6"/>
        <v>In-store</v>
      </c>
      <c r="V6047" s="4" t="str">
        <f t="shared" si="7"/>
        <v>Credit Card</v>
      </c>
      <c r="W6047" s="4">
        <f t="shared" ref="W6047:Y6047" si="6054">IF(OR(J6047 = "ERROR", J6047 = ""), "UNKNOWN", J6047)</f>
        <v>3</v>
      </c>
      <c r="X6047" s="4">
        <f t="shared" si="6054"/>
        <v>2</v>
      </c>
      <c r="Y6047" s="4">
        <f t="shared" si="6054"/>
        <v>6</v>
      </c>
      <c r="Z6047" s="5">
        <f t="shared" si="9"/>
        <v>45040</v>
      </c>
    </row>
    <row r="6048">
      <c r="A6048" s="1" t="s">
        <v>6085</v>
      </c>
      <c r="B6048" s="1" t="s">
        <v>81</v>
      </c>
      <c r="C6048" s="1">
        <v>5.0</v>
      </c>
      <c r="D6048" s="1">
        <v>1.5</v>
      </c>
      <c r="E6048" s="1">
        <v>7.5</v>
      </c>
      <c r="F6048" s="1" t="s">
        <v>28</v>
      </c>
      <c r="H6048" s="2">
        <v>45115.0</v>
      </c>
      <c r="J6048" s="3">
        <f t="shared" si="2"/>
        <v>5</v>
      </c>
      <c r="K6048" s="4">
        <f t="shared" si="3"/>
        <v>1.5</v>
      </c>
      <c r="L6048" s="4">
        <f t="shared" si="4"/>
        <v>7.5</v>
      </c>
      <c r="S6048" s="1" t="s">
        <v>6085</v>
      </c>
      <c r="T6048" s="4" t="str">
        <f t="shared" si="5"/>
        <v>Tea</v>
      </c>
      <c r="U6048" s="4" t="str">
        <f t="shared" si="6"/>
        <v>UNKNOWN</v>
      </c>
      <c r="V6048" s="4" t="str">
        <f t="shared" si="7"/>
        <v>Cash</v>
      </c>
      <c r="W6048" s="4">
        <f t="shared" ref="W6048:Y6048" si="6055">IF(OR(J6048 = "ERROR", J6048 = ""), "UNKNOWN", J6048)</f>
        <v>5</v>
      </c>
      <c r="X6048" s="4">
        <f t="shared" si="6055"/>
        <v>1.5</v>
      </c>
      <c r="Y6048" s="4">
        <f t="shared" si="6055"/>
        <v>7.5</v>
      </c>
      <c r="Z6048" s="5">
        <f t="shared" si="9"/>
        <v>45115</v>
      </c>
    </row>
    <row r="6049">
      <c r="A6049" s="1" t="s">
        <v>6086</v>
      </c>
      <c r="B6049" s="1" t="s">
        <v>32</v>
      </c>
      <c r="C6049" s="1">
        <v>1.0</v>
      </c>
      <c r="D6049" s="1">
        <v>1.0</v>
      </c>
      <c r="E6049" s="1">
        <v>1.0</v>
      </c>
      <c r="F6049" s="1" t="s">
        <v>39</v>
      </c>
      <c r="G6049" s="1" t="s">
        <v>29</v>
      </c>
      <c r="H6049" s="2">
        <v>45074.0</v>
      </c>
      <c r="J6049" s="3">
        <f t="shared" si="2"/>
        <v>1</v>
      </c>
      <c r="K6049" s="4">
        <f t="shared" si="3"/>
        <v>1</v>
      </c>
      <c r="L6049" s="4">
        <f t="shared" si="4"/>
        <v>1</v>
      </c>
      <c r="S6049" s="1" t="s">
        <v>6086</v>
      </c>
      <c r="T6049" s="4" t="str">
        <f t="shared" si="5"/>
        <v>Cookie</v>
      </c>
      <c r="U6049" s="4" t="str">
        <f t="shared" si="6"/>
        <v>In-store</v>
      </c>
      <c r="V6049" s="4" t="str">
        <f t="shared" si="7"/>
        <v>Digital Wallet</v>
      </c>
      <c r="W6049" s="4">
        <f t="shared" ref="W6049:Y6049" si="6056">IF(OR(J6049 = "ERROR", J6049 = ""), "UNKNOWN", J6049)</f>
        <v>1</v>
      </c>
      <c r="X6049" s="4">
        <f t="shared" si="6056"/>
        <v>1</v>
      </c>
      <c r="Y6049" s="4">
        <f t="shared" si="6056"/>
        <v>1</v>
      </c>
      <c r="Z6049" s="5">
        <f t="shared" si="9"/>
        <v>45074</v>
      </c>
    </row>
    <row r="6050">
      <c r="A6050" s="1" t="s">
        <v>6087</v>
      </c>
      <c r="B6050" s="1" t="s">
        <v>41</v>
      </c>
      <c r="C6050" s="1">
        <v>1.0</v>
      </c>
      <c r="D6050" s="1">
        <v>4.0</v>
      </c>
      <c r="E6050" s="1">
        <v>4.0</v>
      </c>
      <c r="H6050" s="2">
        <v>45166.0</v>
      </c>
      <c r="J6050" s="3">
        <f t="shared" si="2"/>
        <v>1</v>
      </c>
      <c r="K6050" s="4">
        <f t="shared" si="3"/>
        <v>4</v>
      </c>
      <c r="L6050" s="4">
        <f t="shared" si="4"/>
        <v>4</v>
      </c>
      <c r="S6050" s="1" t="s">
        <v>6087</v>
      </c>
      <c r="T6050" s="4" t="str">
        <f t="shared" si="5"/>
        <v>Smoothie</v>
      </c>
      <c r="U6050" s="4" t="str">
        <f t="shared" si="6"/>
        <v>UNKNOWN</v>
      </c>
      <c r="V6050" s="4" t="str">
        <f t="shared" si="7"/>
        <v>UNKNOWN</v>
      </c>
      <c r="W6050" s="4">
        <f t="shared" ref="W6050:Y6050" si="6057">IF(OR(J6050 = "ERROR", J6050 = ""), "UNKNOWN", J6050)</f>
        <v>1</v>
      </c>
      <c r="X6050" s="4">
        <f t="shared" si="6057"/>
        <v>4</v>
      </c>
      <c r="Y6050" s="4">
        <f t="shared" si="6057"/>
        <v>4</v>
      </c>
      <c r="Z6050" s="5">
        <f t="shared" si="9"/>
        <v>45166</v>
      </c>
    </row>
    <row r="6051">
      <c r="A6051" s="1" t="s">
        <v>6088</v>
      </c>
      <c r="B6051" s="1" t="s">
        <v>81</v>
      </c>
      <c r="C6051" s="1">
        <v>1.0</v>
      </c>
      <c r="D6051" s="1">
        <v>1.5</v>
      </c>
      <c r="E6051" s="1">
        <v>1.5</v>
      </c>
      <c r="G6051" s="1" t="s">
        <v>30</v>
      </c>
      <c r="H6051" s="2">
        <v>45033.0</v>
      </c>
      <c r="J6051" s="3">
        <f t="shared" si="2"/>
        <v>1</v>
      </c>
      <c r="K6051" s="4">
        <f t="shared" si="3"/>
        <v>1.5</v>
      </c>
      <c r="L6051" s="4">
        <f t="shared" si="4"/>
        <v>1.5</v>
      </c>
      <c r="S6051" s="1" t="s">
        <v>6088</v>
      </c>
      <c r="T6051" s="4" t="str">
        <f t="shared" si="5"/>
        <v>Tea</v>
      </c>
      <c r="U6051" s="4" t="str">
        <f t="shared" si="6"/>
        <v>UNKNOWN</v>
      </c>
      <c r="V6051" s="4" t="str">
        <f t="shared" si="7"/>
        <v>UNKNOWN</v>
      </c>
      <c r="W6051" s="4">
        <f t="shared" ref="W6051:Y6051" si="6058">IF(OR(J6051 = "ERROR", J6051 = ""), "UNKNOWN", J6051)</f>
        <v>1</v>
      </c>
      <c r="X6051" s="4">
        <f t="shared" si="6058"/>
        <v>1.5</v>
      </c>
      <c r="Y6051" s="4">
        <f t="shared" si="6058"/>
        <v>1.5</v>
      </c>
      <c r="Z6051" s="5">
        <f t="shared" si="9"/>
        <v>45033</v>
      </c>
    </row>
    <row r="6052">
      <c r="A6052" s="1" t="s">
        <v>6089</v>
      </c>
      <c r="B6052" s="1" t="s">
        <v>36</v>
      </c>
      <c r="C6052" s="1">
        <v>2.0</v>
      </c>
      <c r="D6052" s="1">
        <v>5.0</v>
      </c>
      <c r="E6052" s="1">
        <v>10.0</v>
      </c>
      <c r="F6052" s="1" t="s">
        <v>28</v>
      </c>
      <c r="H6052" s="2">
        <v>45035.0</v>
      </c>
      <c r="J6052" s="3">
        <f t="shared" si="2"/>
        <v>2</v>
      </c>
      <c r="K6052" s="4">
        <f t="shared" si="3"/>
        <v>5</v>
      </c>
      <c r="L6052" s="4">
        <f t="shared" si="4"/>
        <v>10</v>
      </c>
      <c r="S6052" s="1" t="s">
        <v>6089</v>
      </c>
      <c r="T6052" s="4" t="str">
        <f t="shared" si="5"/>
        <v>Salad</v>
      </c>
      <c r="U6052" s="4" t="str">
        <f t="shared" si="6"/>
        <v>UNKNOWN</v>
      </c>
      <c r="V6052" s="4" t="str">
        <f t="shared" si="7"/>
        <v>Cash</v>
      </c>
      <c r="W6052" s="4">
        <f t="shared" ref="W6052:Y6052" si="6059">IF(OR(J6052 = "ERROR", J6052 = ""), "UNKNOWN", J6052)</f>
        <v>2</v>
      </c>
      <c r="X6052" s="4">
        <f t="shared" si="6059"/>
        <v>5</v>
      </c>
      <c r="Y6052" s="4">
        <f t="shared" si="6059"/>
        <v>10</v>
      </c>
      <c r="Z6052" s="5">
        <f t="shared" si="9"/>
        <v>45035</v>
      </c>
    </row>
    <row r="6053">
      <c r="A6053" s="1" t="s">
        <v>6090</v>
      </c>
      <c r="B6053" s="1" t="s">
        <v>55</v>
      </c>
      <c r="C6053" s="1">
        <v>2.0</v>
      </c>
      <c r="D6053" s="1">
        <v>3.0</v>
      </c>
      <c r="E6053" s="1">
        <v>6.0</v>
      </c>
      <c r="G6053" s="1" t="s">
        <v>24</v>
      </c>
      <c r="H6053" s="2">
        <v>45068.0</v>
      </c>
      <c r="J6053" s="3">
        <f t="shared" si="2"/>
        <v>2</v>
      </c>
      <c r="K6053" s="4">
        <f t="shared" si="3"/>
        <v>3</v>
      </c>
      <c r="L6053" s="4">
        <f t="shared" si="4"/>
        <v>6</v>
      </c>
      <c r="S6053" s="1" t="s">
        <v>6090</v>
      </c>
      <c r="T6053" s="4" t="str">
        <f t="shared" si="5"/>
        <v>Juice</v>
      </c>
      <c r="U6053" s="4" t="str">
        <f t="shared" si="6"/>
        <v>Takeaway</v>
      </c>
      <c r="V6053" s="4" t="str">
        <f t="shared" si="7"/>
        <v>UNKNOWN</v>
      </c>
      <c r="W6053" s="4">
        <f t="shared" ref="W6053:Y6053" si="6060">IF(OR(J6053 = "ERROR", J6053 = ""), "UNKNOWN", J6053)</f>
        <v>2</v>
      </c>
      <c r="X6053" s="4">
        <f t="shared" si="6060"/>
        <v>3</v>
      </c>
      <c r="Y6053" s="4">
        <f t="shared" si="6060"/>
        <v>6</v>
      </c>
      <c r="Z6053" s="5">
        <f t="shared" si="9"/>
        <v>45068</v>
      </c>
    </row>
    <row r="6054">
      <c r="A6054" s="1" t="s">
        <v>6091</v>
      </c>
      <c r="B6054" s="1" t="s">
        <v>55</v>
      </c>
      <c r="C6054" s="1">
        <v>3.0</v>
      </c>
      <c r="D6054" s="1">
        <v>3.0</v>
      </c>
      <c r="E6054" s="1">
        <v>9.0</v>
      </c>
      <c r="F6054" s="1" t="s">
        <v>39</v>
      </c>
      <c r="H6054" s="6">
        <v>45252.0</v>
      </c>
      <c r="J6054" s="3">
        <f t="shared" si="2"/>
        <v>3</v>
      </c>
      <c r="K6054" s="4">
        <f t="shared" si="3"/>
        <v>3</v>
      </c>
      <c r="L6054" s="4">
        <f t="shared" si="4"/>
        <v>9</v>
      </c>
      <c r="S6054" s="1" t="s">
        <v>6091</v>
      </c>
      <c r="T6054" s="4" t="str">
        <f t="shared" si="5"/>
        <v>Juice</v>
      </c>
      <c r="U6054" s="4" t="str">
        <f t="shared" si="6"/>
        <v>UNKNOWN</v>
      </c>
      <c r="V6054" s="4" t="str">
        <f t="shared" si="7"/>
        <v>Digital Wallet</v>
      </c>
      <c r="W6054" s="4">
        <f t="shared" ref="W6054:Y6054" si="6061">IF(OR(J6054 = "ERROR", J6054 = ""), "UNKNOWN", J6054)</f>
        <v>3</v>
      </c>
      <c r="X6054" s="4">
        <f t="shared" si="6061"/>
        <v>3</v>
      </c>
      <c r="Y6054" s="4">
        <f t="shared" si="6061"/>
        <v>9</v>
      </c>
      <c r="Z6054" s="7">
        <f t="shared" si="9"/>
        <v>45252</v>
      </c>
    </row>
    <row r="6055">
      <c r="A6055" s="1" t="s">
        <v>6092</v>
      </c>
      <c r="B6055" s="1" t="s">
        <v>32</v>
      </c>
      <c r="C6055" s="1">
        <v>3.0</v>
      </c>
      <c r="D6055" s="1">
        <v>1.0</v>
      </c>
      <c r="E6055" s="1">
        <v>3.0</v>
      </c>
      <c r="G6055" s="1" t="s">
        <v>24</v>
      </c>
      <c r="H6055" s="2">
        <v>45055.0</v>
      </c>
      <c r="J6055" s="3">
        <f t="shared" si="2"/>
        <v>3</v>
      </c>
      <c r="K6055" s="4">
        <f t="shared" si="3"/>
        <v>1</v>
      </c>
      <c r="L6055" s="4">
        <f t="shared" si="4"/>
        <v>3</v>
      </c>
      <c r="S6055" s="1" t="s">
        <v>6092</v>
      </c>
      <c r="T6055" s="4" t="str">
        <f t="shared" si="5"/>
        <v>Cookie</v>
      </c>
      <c r="U6055" s="4" t="str">
        <f t="shared" si="6"/>
        <v>Takeaway</v>
      </c>
      <c r="V6055" s="4" t="str">
        <f t="shared" si="7"/>
        <v>UNKNOWN</v>
      </c>
      <c r="W6055" s="4">
        <f t="shared" ref="W6055:Y6055" si="6062">IF(OR(J6055 = "ERROR", J6055 = ""), "UNKNOWN", J6055)</f>
        <v>3</v>
      </c>
      <c r="X6055" s="4">
        <f t="shared" si="6062"/>
        <v>1</v>
      </c>
      <c r="Y6055" s="4">
        <f t="shared" si="6062"/>
        <v>3</v>
      </c>
      <c r="Z6055" s="5">
        <f t="shared" si="9"/>
        <v>45055</v>
      </c>
    </row>
    <row r="6056">
      <c r="A6056" s="1" t="s">
        <v>6093</v>
      </c>
      <c r="B6056" s="1" t="s">
        <v>32</v>
      </c>
      <c r="C6056" s="1">
        <v>4.0</v>
      </c>
      <c r="D6056" s="1">
        <v>1.0</v>
      </c>
      <c r="E6056" s="1">
        <v>4.0</v>
      </c>
      <c r="F6056" s="1" t="s">
        <v>28</v>
      </c>
      <c r="G6056" s="1" t="s">
        <v>25</v>
      </c>
      <c r="H6056" s="2">
        <v>44934.0</v>
      </c>
      <c r="J6056" s="3">
        <f t="shared" si="2"/>
        <v>4</v>
      </c>
      <c r="K6056" s="4">
        <f t="shared" si="3"/>
        <v>1</v>
      </c>
      <c r="L6056" s="4">
        <f t="shared" si="4"/>
        <v>4</v>
      </c>
      <c r="S6056" s="1" t="s">
        <v>6093</v>
      </c>
      <c r="T6056" s="4" t="str">
        <f t="shared" si="5"/>
        <v>Cookie</v>
      </c>
      <c r="U6056" s="4" t="str">
        <f t="shared" si="6"/>
        <v>UNKNOWN</v>
      </c>
      <c r="V6056" s="4" t="str">
        <f t="shared" si="7"/>
        <v>Cash</v>
      </c>
      <c r="W6056" s="4">
        <f t="shared" ref="W6056:Y6056" si="6063">IF(OR(J6056 = "ERROR", J6056 = ""), "UNKNOWN", J6056)</f>
        <v>4</v>
      </c>
      <c r="X6056" s="4">
        <f t="shared" si="6063"/>
        <v>1</v>
      </c>
      <c r="Y6056" s="4">
        <f t="shared" si="6063"/>
        <v>4</v>
      </c>
      <c r="Z6056" s="5">
        <f t="shared" si="9"/>
        <v>44934</v>
      </c>
    </row>
    <row r="6057">
      <c r="A6057" s="1" t="s">
        <v>6094</v>
      </c>
      <c r="B6057" s="1" t="s">
        <v>22</v>
      </c>
      <c r="C6057" s="1">
        <v>3.0</v>
      </c>
      <c r="D6057" s="1">
        <v>2.0</v>
      </c>
      <c r="E6057" s="1">
        <v>6.0</v>
      </c>
      <c r="F6057" s="1" t="s">
        <v>28</v>
      </c>
      <c r="G6057" s="1" t="s">
        <v>29</v>
      </c>
      <c r="H6057" s="6">
        <v>45221.0</v>
      </c>
      <c r="J6057" s="3">
        <f t="shared" si="2"/>
        <v>3</v>
      </c>
      <c r="K6057" s="4">
        <f t="shared" si="3"/>
        <v>2</v>
      </c>
      <c r="L6057" s="4">
        <f t="shared" si="4"/>
        <v>6</v>
      </c>
      <c r="S6057" s="1" t="s">
        <v>6094</v>
      </c>
      <c r="T6057" s="4" t="str">
        <f t="shared" si="5"/>
        <v>Coffee</v>
      </c>
      <c r="U6057" s="4" t="str">
        <f t="shared" si="6"/>
        <v>In-store</v>
      </c>
      <c r="V6057" s="4" t="str">
        <f t="shared" si="7"/>
        <v>Cash</v>
      </c>
      <c r="W6057" s="4">
        <f t="shared" ref="W6057:Y6057" si="6064">IF(OR(J6057 = "ERROR", J6057 = ""), "UNKNOWN", J6057)</f>
        <v>3</v>
      </c>
      <c r="X6057" s="4">
        <f t="shared" si="6064"/>
        <v>2</v>
      </c>
      <c r="Y6057" s="4">
        <f t="shared" si="6064"/>
        <v>6</v>
      </c>
      <c r="Z6057" s="7">
        <f t="shared" si="9"/>
        <v>45221</v>
      </c>
    </row>
    <row r="6058">
      <c r="A6058" s="1" t="s">
        <v>6095</v>
      </c>
      <c r="B6058" s="1" t="s">
        <v>41</v>
      </c>
      <c r="C6058" s="1">
        <v>5.0</v>
      </c>
      <c r="D6058" s="1">
        <v>4.0</v>
      </c>
      <c r="E6058" s="1">
        <v>20.0</v>
      </c>
      <c r="F6058" s="1" t="s">
        <v>39</v>
      </c>
      <c r="H6058" s="2">
        <v>45055.0</v>
      </c>
      <c r="J6058" s="3">
        <f t="shared" si="2"/>
        <v>5</v>
      </c>
      <c r="K6058" s="4">
        <f t="shared" si="3"/>
        <v>4</v>
      </c>
      <c r="L6058" s="4">
        <f t="shared" si="4"/>
        <v>20</v>
      </c>
      <c r="S6058" s="1" t="s">
        <v>6095</v>
      </c>
      <c r="T6058" s="4" t="str">
        <f t="shared" si="5"/>
        <v>Smoothie</v>
      </c>
      <c r="U6058" s="4" t="str">
        <f t="shared" si="6"/>
        <v>UNKNOWN</v>
      </c>
      <c r="V6058" s="4" t="str">
        <f t="shared" si="7"/>
        <v>Digital Wallet</v>
      </c>
      <c r="W6058" s="4">
        <f t="shared" ref="W6058:Y6058" si="6065">IF(OR(J6058 = "ERROR", J6058 = ""), "UNKNOWN", J6058)</f>
        <v>5</v>
      </c>
      <c r="X6058" s="4">
        <f t="shared" si="6065"/>
        <v>4</v>
      </c>
      <c r="Y6058" s="4">
        <f t="shared" si="6065"/>
        <v>20</v>
      </c>
      <c r="Z6058" s="5">
        <f t="shared" si="9"/>
        <v>45055</v>
      </c>
    </row>
    <row r="6059">
      <c r="A6059" s="1" t="s">
        <v>6096</v>
      </c>
      <c r="B6059" s="1" t="s">
        <v>36</v>
      </c>
      <c r="C6059" s="1">
        <v>3.0</v>
      </c>
      <c r="D6059" s="1">
        <v>5.0</v>
      </c>
      <c r="E6059" s="1">
        <v>15.0</v>
      </c>
      <c r="F6059" s="1" t="s">
        <v>23</v>
      </c>
      <c r="G6059" s="1" t="s">
        <v>24</v>
      </c>
      <c r="H6059" s="1" t="s">
        <v>25</v>
      </c>
      <c r="J6059" s="3">
        <f t="shared" si="2"/>
        <v>3</v>
      </c>
      <c r="K6059" s="4">
        <f t="shared" si="3"/>
        <v>5</v>
      </c>
      <c r="L6059" s="4">
        <f t="shared" si="4"/>
        <v>15</v>
      </c>
      <c r="S6059" s="1" t="s">
        <v>6096</v>
      </c>
      <c r="T6059" s="4" t="str">
        <f t="shared" si="5"/>
        <v>Salad</v>
      </c>
      <c r="U6059" s="4" t="str">
        <f t="shared" si="6"/>
        <v>Takeaway</v>
      </c>
      <c r="V6059" s="4" t="str">
        <f t="shared" si="7"/>
        <v>Credit Card</v>
      </c>
      <c r="W6059" s="4">
        <f t="shared" ref="W6059:Y6059" si="6066">IF(OR(J6059 = "ERROR", J6059 = ""), "UNKNOWN", J6059)</f>
        <v>3</v>
      </c>
      <c r="X6059" s="4">
        <f t="shared" si="6066"/>
        <v>5</v>
      </c>
      <c r="Y6059" s="4">
        <f t="shared" si="6066"/>
        <v>15</v>
      </c>
      <c r="Z6059" s="4" t="str">
        <f t="shared" si="9"/>
        <v>UNKNOWN</v>
      </c>
    </row>
    <row r="6060">
      <c r="A6060" s="1" t="s">
        <v>6097</v>
      </c>
      <c r="B6060" s="1" t="s">
        <v>55</v>
      </c>
      <c r="C6060" s="1">
        <v>5.0</v>
      </c>
      <c r="D6060" s="1">
        <v>3.0</v>
      </c>
      <c r="E6060" s="1">
        <v>15.0</v>
      </c>
      <c r="F6060" s="1" t="s">
        <v>23</v>
      </c>
      <c r="H6060" s="2">
        <v>45085.0</v>
      </c>
      <c r="J6060" s="3">
        <f t="shared" si="2"/>
        <v>5</v>
      </c>
      <c r="K6060" s="4">
        <f t="shared" si="3"/>
        <v>3</v>
      </c>
      <c r="L6060" s="4">
        <f t="shared" si="4"/>
        <v>15</v>
      </c>
      <c r="S6060" s="1" t="s">
        <v>6097</v>
      </c>
      <c r="T6060" s="4" t="str">
        <f t="shared" si="5"/>
        <v>Juice</v>
      </c>
      <c r="U6060" s="4" t="str">
        <f t="shared" si="6"/>
        <v>UNKNOWN</v>
      </c>
      <c r="V6060" s="4" t="str">
        <f t="shared" si="7"/>
        <v>Credit Card</v>
      </c>
      <c r="W6060" s="4">
        <f t="shared" ref="W6060:Y6060" si="6067">IF(OR(J6060 = "ERROR", J6060 = ""), "UNKNOWN", J6060)</f>
        <v>5</v>
      </c>
      <c r="X6060" s="4">
        <f t="shared" si="6067"/>
        <v>3</v>
      </c>
      <c r="Y6060" s="4">
        <f t="shared" si="6067"/>
        <v>15</v>
      </c>
      <c r="Z6060" s="5">
        <f t="shared" si="9"/>
        <v>45085</v>
      </c>
    </row>
    <row r="6061">
      <c r="A6061" s="1" t="s">
        <v>6098</v>
      </c>
      <c r="B6061" s="1" t="s">
        <v>41</v>
      </c>
      <c r="C6061" s="1">
        <v>5.0</v>
      </c>
      <c r="D6061" s="1" t="s">
        <v>25</v>
      </c>
      <c r="E6061" s="1">
        <v>20.0</v>
      </c>
      <c r="F6061" s="1" t="s">
        <v>39</v>
      </c>
      <c r="G6061" s="1" t="s">
        <v>29</v>
      </c>
      <c r="H6061" s="6">
        <v>45286.0</v>
      </c>
      <c r="J6061" s="3">
        <f t="shared" si="2"/>
        <v>5</v>
      </c>
      <c r="K6061" s="4">
        <f t="shared" si="3"/>
        <v>4</v>
      </c>
      <c r="L6061" s="4">
        <f t="shared" si="4"/>
        <v>20</v>
      </c>
      <c r="S6061" s="1" t="s">
        <v>6098</v>
      </c>
      <c r="T6061" s="4" t="str">
        <f t="shared" si="5"/>
        <v>Smoothie</v>
      </c>
      <c r="U6061" s="4" t="str">
        <f t="shared" si="6"/>
        <v>In-store</v>
      </c>
      <c r="V6061" s="4" t="str">
        <f t="shared" si="7"/>
        <v>Digital Wallet</v>
      </c>
      <c r="W6061" s="4">
        <f t="shared" ref="W6061:Y6061" si="6068">IF(OR(J6061 = "ERROR", J6061 = ""), "UNKNOWN", J6061)</f>
        <v>5</v>
      </c>
      <c r="X6061" s="4">
        <f t="shared" si="6068"/>
        <v>4</v>
      </c>
      <c r="Y6061" s="4">
        <f t="shared" si="6068"/>
        <v>20</v>
      </c>
      <c r="Z6061" s="7">
        <f t="shared" si="9"/>
        <v>45286</v>
      </c>
    </row>
    <row r="6062">
      <c r="A6062" s="1" t="s">
        <v>6099</v>
      </c>
      <c r="B6062" s="1" t="s">
        <v>41</v>
      </c>
      <c r="C6062" s="1">
        <v>1.0</v>
      </c>
      <c r="D6062" s="1">
        <v>4.0</v>
      </c>
      <c r="E6062" s="1">
        <v>4.0</v>
      </c>
      <c r="G6062" s="1" t="s">
        <v>24</v>
      </c>
      <c r="H6062" s="2">
        <v>45036.0</v>
      </c>
      <c r="J6062" s="3">
        <f t="shared" si="2"/>
        <v>1</v>
      </c>
      <c r="K6062" s="4">
        <f t="shared" si="3"/>
        <v>4</v>
      </c>
      <c r="L6062" s="4">
        <f t="shared" si="4"/>
        <v>4</v>
      </c>
      <c r="S6062" s="1" t="s">
        <v>6099</v>
      </c>
      <c r="T6062" s="4" t="str">
        <f t="shared" si="5"/>
        <v>Smoothie</v>
      </c>
      <c r="U6062" s="4" t="str">
        <f t="shared" si="6"/>
        <v>Takeaway</v>
      </c>
      <c r="V6062" s="4" t="str">
        <f t="shared" si="7"/>
        <v>UNKNOWN</v>
      </c>
      <c r="W6062" s="4">
        <f t="shared" ref="W6062:Y6062" si="6069">IF(OR(J6062 = "ERROR", J6062 = ""), "UNKNOWN", J6062)</f>
        <v>1</v>
      </c>
      <c r="X6062" s="4">
        <f t="shared" si="6069"/>
        <v>4</v>
      </c>
      <c r="Y6062" s="4">
        <f t="shared" si="6069"/>
        <v>4</v>
      </c>
      <c r="Z6062" s="5">
        <f t="shared" si="9"/>
        <v>45036</v>
      </c>
    </row>
    <row r="6063">
      <c r="A6063" s="1" t="s">
        <v>6100</v>
      </c>
      <c r="B6063" s="1" t="s">
        <v>36</v>
      </c>
      <c r="C6063" s="1">
        <v>5.0</v>
      </c>
      <c r="D6063" s="1">
        <v>5.0</v>
      </c>
      <c r="E6063" s="1">
        <v>25.0</v>
      </c>
      <c r="F6063" s="1" t="s">
        <v>28</v>
      </c>
      <c r="G6063" s="1" t="s">
        <v>29</v>
      </c>
      <c r="H6063" s="6">
        <v>45252.0</v>
      </c>
      <c r="J6063" s="3">
        <f t="shared" si="2"/>
        <v>5</v>
      </c>
      <c r="K6063" s="4">
        <f t="shared" si="3"/>
        <v>5</v>
      </c>
      <c r="L6063" s="4">
        <f t="shared" si="4"/>
        <v>25</v>
      </c>
      <c r="S6063" s="1" t="s">
        <v>6100</v>
      </c>
      <c r="T6063" s="4" t="str">
        <f t="shared" si="5"/>
        <v>Salad</v>
      </c>
      <c r="U6063" s="4" t="str">
        <f t="shared" si="6"/>
        <v>In-store</v>
      </c>
      <c r="V6063" s="4" t="str">
        <f t="shared" si="7"/>
        <v>Cash</v>
      </c>
      <c r="W6063" s="4">
        <f t="shared" ref="W6063:Y6063" si="6070">IF(OR(J6063 = "ERROR", J6063 = ""), "UNKNOWN", J6063)</f>
        <v>5</v>
      </c>
      <c r="X6063" s="4">
        <f t="shared" si="6070"/>
        <v>5</v>
      </c>
      <c r="Y6063" s="4">
        <f t="shared" si="6070"/>
        <v>25</v>
      </c>
      <c r="Z6063" s="7">
        <f t="shared" si="9"/>
        <v>45252</v>
      </c>
    </row>
    <row r="6064">
      <c r="A6064" s="1" t="s">
        <v>6101</v>
      </c>
      <c r="B6064" s="1" t="s">
        <v>55</v>
      </c>
      <c r="C6064" s="1">
        <v>2.0</v>
      </c>
      <c r="D6064" s="1">
        <v>3.0</v>
      </c>
      <c r="E6064" s="1">
        <v>6.0</v>
      </c>
      <c r="F6064" s="1" t="s">
        <v>23</v>
      </c>
      <c r="G6064" s="1" t="s">
        <v>24</v>
      </c>
      <c r="H6064" s="2">
        <v>45233.0</v>
      </c>
      <c r="J6064" s="3">
        <f t="shared" si="2"/>
        <v>2</v>
      </c>
      <c r="K6064" s="4">
        <f t="shared" si="3"/>
        <v>3</v>
      </c>
      <c r="L6064" s="4">
        <f t="shared" si="4"/>
        <v>6</v>
      </c>
      <c r="S6064" s="1" t="s">
        <v>6101</v>
      </c>
      <c r="T6064" s="4" t="str">
        <f t="shared" si="5"/>
        <v>Juice</v>
      </c>
      <c r="U6064" s="4" t="str">
        <f t="shared" si="6"/>
        <v>Takeaway</v>
      </c>
      <c r="V6064" s="4" t="str">
        <f t="shared" si="7"/>
        <v>Credit Card</v>
      </c>
      <c r="W6064" s="4">
        <f t="shared" ref="W6064:Y6064" si="6071">IF(OR(J6064 = "ERROR", J6064 = ""), "UNKNOWN", J6064)</f>
        <v>2</v>
      </c>
      <c r="X6064" s="4">
        <f t="shared" si="6071"/>
        <v>3</v>
      </c>
      <c r="Y6064" s="4">
        <f t="shared" si="6071"/>
        <v>6</v>
      </c>
      <c r="Z6064" s="5">
        <f t="shared" si="9"/>
        <v>45233</v>
      </c>
    </row>
    <row r="6065">
      <c r="A6065" s="1" t="s">
        <v>6102</v>
      </c>
      <c r="B6065" s="1" t="s">
        <v>27</v>
      </c>
      <c r="C6065" s="1">
        <v>4.0</v>
      </c>
      <c r="D6065" s="1">
        <v>3.0</v>
      </c>
      <c r="E6065" s="1">
        <v>12.0</v>
      </c>
      <c r="F6065" s="1" t="s">
        <v>23</v>
      </c>
      <c r="G6065" s="1" t="s">
        <v>29</v>
      </c>
      <c r="H6065" s="2">
        <v>45055.0</v>
      </c>
      <c r="J6065" s="3">
        <f t="shared" si="2"/>
        <v>4</v>
      </c>
      <c r="K6065" s="4">
        <f t="shared" si="3"/>
        <v>3</v>
      </c>
      <c r="L6065" s="4">
        <f t="shared" si="4"/>
        <v>12</v>
      </c>
      <c r="S6065" s="1" t="s">
        <v>6102</v>
      </c>
      <c r="T6065" s="4" t="str">
        <f t="shared" si="5"/>
        <v>Cake</v>
      </c>
      <c r="U6065" s="4" t="str">
        <f t="shared" si="6"/>
        <v>In-store</v>
      </c>
      <c r="V6065" s="4" t="str">
        <f t="shared" si="7"/>
        <v>Credit Card</v>
      </c>
      <c r="W6065" s="4">
        <f t="shared" ref="W6065:Y6065" si="6072">IF(OR(J6065 = "ERROR", J6065 = ""), "UNKNOWN", J6065)</f>
        <v>4</v>
      </c>
      <c r="X6065" s="4">
        <f t="shared" si="6072"/>
        <v>3</v>
      </c>
      <c r="Y6065" s="4">
        <f t="shared" si="6072"/>
        <v>12</v>
      </c>
      <c r="Z6065" s="5">
        <f t="shared" si="9"/>
        <v>45055</v>
      </c>
    </row>
    <row r="6066">
      <c r="A6066" s="1" t="s">
        <v>6103</v>
      </c>
      <c r="B6066" s="1" t="s">
        <v>81</v>
      </c>
      <c r="C6066" s="1">
        <v>5.0</v>
      </c>
      <c r="D6066" s="1">
        <v>1.5</v>
      </c>
      <c r="E6066" s="1">
        <v>7.5</v>
      </c>
      <c r="F6066" s="1" t="s">
        <v>28</v>
      </c>
      <c r="H6066" s="2">
        <v>45012.0</v>
      </c>
      <c r="J6066" s="3">
        <f t="shared" si="2"/>
        <v>5</v>
      </c>
      <c r="K6066" s="4">
        <f t="shared" si="3"/>
        <v>1.5</v>
      </c>
      <c r="L6066" s="4">
        <f t="shared" si="4"/>
        <v>7.5</v>
      </c>
      <c r="S6066" s="1" t="s">
        <v>6103</v>
      </c>
      <c r="T6066" s="4" t="str">
        <f t="shared" si="5"/>
        <v>Tea</v>
      </c>
      <c r="U6066" s="4" t="str">
        <f t="shared" si="6"/>
        <v>UNKNOWN</v>
      </c>
      <c r="V6066" s="4" t="str">
        <f t="shared" si="7"/>
        <v>Cash</v>
      </c>
      <c r="W6066" s="4">
        <f t="shared" ref="W6066:Y6066" si="6073">IF(OR(J6066 = "ERROR", J6066 = ""), "UNKNOWN", J6066)</f>
        <v>5</v>
      </c>
      <c r="X6066" s="4">
        <f t="shared" si="6073"/>
        <v>1.5</v>
      </c>
      <c r="Y6066" s="4">
        <f t="shared" si="6073"/>
        <v>7.5</v>
      </c>
      <c r="Z6066" s="5">
        <f t="shared" si="9"/>
        <v>45012</v>
      </c>
    </row>
    <row r="6067">
      <c r="A6067" s="1" t="s">
        <v>6104</v>
      </c>
      <c r="B6067" s="1" t="s">
        <v>81</v>
      </c>
      <c r="C6067" s="1">
        <v>4.0</v>
      </c>
      <c r="D6067" s="1">
        <v>1.5</v>
      </c>
      <c r="E6067" s="1">
        <v>6.0</v>
      </c>
      <c r="G6067" s="1" t="s">
        <v>29</v>
      </c>
      <c r="H6067" s="2">
        <v>45119.0</v>
      </c>
      <c r="J6067" s="3">
        <f t="shared" si="2"/>
        <v>4</v>
      </c>
      <c r="K6067" s="4">
        <f t="shared" si="3"/>
        <v>1.5</v>
      </c>
      <c r="L6067" s="4">
        <f t="shared" si="4"/>
        <v>6</v>
      </c>
      <c r="S6067" s="1" t="s">
        <v>6104</v>
      </c>
      <c r="T6067" s="4" t="str">
        <f t="shared" si="5"/>
        <v>Tea</v>
      </c>
      <c r="U6067" s="4" t="str">
        <f t="shared" si="6"/>
        <v>In-store</v>
      </c>
      <c r="V6067" s="4" t="str">
        <f t="shared" si="7"/>
        <v>UNKNOWN</v>
      </c>
      <c r="W6067" s="4">
        <f t="shared" ref="W6067:Y6067" si="6074">IF(OR(J6067 = "ERROR", J6067 = ""), "UNKNOWN", J6067)</f>
        <v>4</v>
      </c>
      <c r="X6067" s="4">
        <f t="shared" si="6074"/>
        <v>1.5</v>
      </c>
      <c r="Y6067" s="4">
        <f t="shared" si="6074"/>
        <v>6</v>
      </c>
      <c r="Z6067" s="5">
        <f t="shared" si="9"/>
        <v>45119</v>
      </c>
    </row>
    <row r="6068">
      <c r="A6068" s="1" t="s">
        <v>6105</v>
      </c>
      <c r="B6068" s="1" t="s">
        <v>44</v>
      </c>
      <c r="D6068" s="1">
        <v>4.0</v>
      </c>
      <c r="E6068" s="1">
        <v>12.0</v>
      </c>
      <c r="F6068" s="1" t="s">
        <v>23</v>
      </c>
      <c r="H6068" s="2">
        <v>44942.0</v>
      </c>
      <c r="J6068" s="3">
        <f t="shared" si="2"/>
        <v>3</v>
      </c>
      <c r="K6068" s="4">
        <f t="shared" si="3"/>
        <v>4</v>
      </c>
      <c r="L6068" s="4">
        <f t="shared" si="4"/>
        <v>12</v>
      </c>
      <c r="S6068" s="1" t="s">
        <v>6105</v>
      </c>
      <c r="T6068" s="4" t="str">
        <f t="shared" si="5"/>
        <v>Sandwich</v>
      </c>
      <c r="U6068" s="4" t="str">
        <f t="shared" si="6"/>
        <v>UNKNOWN</v>
      </c>
      <c r="V6068" s="4" t="str">
        <f t="shared" si="7"/>
        <v>Credit Card</v>
      </c>
      <c r="W6068" s="4">
        <f t="shared" ref="W6068:Y6068" si="6075">IF(OR(J6068 = "ERROR", J6068 = ""), "UNKNOWN", J6068)</f>
        <v>3</v>
      </c>
      <c r="X6068" s="4">
        <f t="shared" si="6075"/>
        <v>4</v>
      </c>
      <c r="Y6068" s="4">
        <f t="shared" si="6075"/>
        <v>12</v>
      </c>
      <c r="Z6068" s="5">
        <f t="shared" si="9"/>
        <v>44942</v>
      </c>
    </row>
    <row r="6069">
      <c r="A6069" s="1" t="s">
        <v>6106</v>
      </c>
      <c r="B6069" s="1" t="s">
        <v>22</v>
      </c>
      <c r="C6069" s="1">
        <v>4.0</v>
      </c>
      <c r="D6069" s="1">
        <v>2.0</v>
      </c>
      <c r="E6069" s="1">
        <v>8.0</v>
      </c>
      <c r="F6069" s="1" t="s">
        <v>28</v>
      </c>
      <c r="H6069" s="2">
        <v>44989.0</v>
      </c>
      <c r="J6069" s="3">
        <f t="shared" si="2"/>
        <v>4</v>
      </c>
      <c r="K6069" s="4">
        <f t="shared" si="3"/>
        <v>2</v>
      </c>
      <c r="L6069" s="4">
        <f t="shared" si="4"/>
        <v>8</v>
      </c>
      <c r="S6069" s="1" t="s">
        <v>6106</v>
      </c>
      <c r="T6069" s="4" t="str">
        <f t="shared" si="5"/>
        <v>Coffee</v>
      </c>
      <c r="U6069" s="4" t="str">
        <f t="shared" si="6"/>
        <v>UNKNOWN</v>
      </c>
      <c r="V6069" s="4" t="str">
        <f t="shared" si="7"/>
        <v>Cash</v>
      </c>
      <c r="W6069" s="4">
        <f t="shared" ref="W6069:Y6069" si="6076">IF(OR(J6069 = "ERROR", J6069 = ""), "UNKNOWN", J6069)</f>
        <v>4</v>
      </c>
      <c r="X6069" s="4">
        <f t="shared" si="6076"/>
        <v>2</v>
      </c>
      <c r="Y6069" s="4">
        <f t="shared" si="6076"/>
        <v>8</v>
      </c>
      <c r="Z6069" s="5">
        <f t="shared" si="9"/>
        <v>44989</v>
      </c>
    </row>
    <row r="6070">
      <c r="A6070" s="1" t="s">
        <v>6107</v>
      </c>
      <c r="B6070" s="1" t="s">
        <v>36</v>
      </c>
      <c r="C6070" s="1">
        <v>2.0</v>
      </c>
      <c r="D6070" s="1">
        <v>5.0</v>
      </c>
      <c r="E6070" s="1">
        <v>10.0</v>
      </c>
      <c r="F6070" s="1" t="s">
        <v>23</v>
      </c>
      <c r="H6070" s="2">
        <v>45130.0</v>
      </c>
      <c r="J6070" s="3">
        <f t="shared" si="2"/>
        <v>2</v>
      </c>
      <c r="K6070" s="4">
        <f t="shared" si="3"/>
        <v>5</v>
      </c>
      <c r="L6070" s="4">
        <f t="shared" si="4"/>
        <v>10</v>
      </c>
      <c r="S6070" s="1" t="s">
        <v>6107</v>
      </c>
      <c r="T6070" s="4" t="str">
        <f t="shared" si="5"/>
        <v>Salad</v>
      </c>
      <c r="U6070" s="4" t="str">
        <f t="shared" si="6"/>
        <v>UNKNOWN</v>
      </c>
      <c r="V6070" s="4" t="str">
        <f t="shared" si="7"/>
        <v>Credit Card</v>
      </c>
      <c r="W6070" s="4">
        <f t="shared" ref="W6070:Y6070" si="6077">IF(OR(J6070 = "ERROR", J6070 = ""), "UNKNOWN", J6070)</f>
        <v>2</v>
      </c>
      <c r="X6070" s="4">
        <f t="shared" si="6077"/>
        <v>5</v>
      </c>
      <c r="Y6070" s="4">
        <f t="shared" si="6077"/>
        <v>10</v>
      </c>
      <c r="Z6070" s="5">
        <f t="shared" si="9"/>
        <v>45130</v>
      </c>
    </row>
    <row r="6071">
      <c r="A6071" s="1" t="s">
        <v>6108</v>
      </c>
      <c r="B6071" s="1" t="s">
        <v>81</v>
      </c>
      <c r="C6071" s="1">
        <v>4.0</v>
      </c>
      <c r="D6071" s="1" t="s">
        <v>25</v>
      </c>
      <c r="E6071" s="1">
        <v>6.0</v>
      </c>
      <c r="F6071" s="1" t="s">
        <v>39</v>
      </c>
      <c r="H6071" s="2">
        <v>45063.0</v>
      </c>
      <c r="J6071" s="3">
        <f t="shared" si="2"/>
        <v>4</v>
      </c>
      <c r="K6071" s="4">
        <f t="shared" si="3"/>
        <v>1.5</v>
      </c>
      <c r="L6071" s="4">
        <f t="shared" si="4"/>
        <v>6</v>
      </c>
      <c r="S6071" s="1" t="s">
        <v>6108</v>
      </c>
      <c r="T6071" s="4" t="str">
        <f t="shared" si="5"/>
        <v>Tea</v>
      </c>
      <c r="U6071" s="4" t="str">
        <f t="shared" si="6"/>
        <v>UNKNOWN</v>
      </c>
      <c r="V6071" s="4" t="str">
        <f t="shared" si="7"/>
        <v>Digital Wallet</v>
      </c>
      <c r="W6071" s="4">
        <f t="shared" ref="W6071:Y6071" si="6078">IF(OR(J6071 = "ERROR", J6071 = ""), "UNKNOWN", J6071)</f>
        <v>4</v>
      </c>
      <c r="X6071" s="4">
        <f t="shared" si="6078"/>
        <v>1.5</v>
      </c>
      <c r="Y6071" s="4">
        <f t="shared" si="6078"/>
        <v>6</v>
      </c>
      <c r="Z6071" s="5">
        <f t="shared" si="9"/>
        <v>45063</v>
      </c>
    </row>
    <row r="6072">
      <c r="A6072" s="1" t="s">
        <v>6109</v>
      </c>
      <c r="B6072" s="1" t="s">
        <v>81</v>
      </c>
      <c r="C6072" s="1">
        <v>3.0</v>
      </c>
      <c r="D6072" s="1">
        <v>1.5</v>
      </c>
      <c r="E6072" s="1">
        <v>4.5</v>
      </c>
      <c r="G6072" s="1" t="s">
        <v>24</v>
      </c>
      <c r="H6072" s="2">
        <v>45035.0</v>
      </c>
      <c r="J6072" s="3">
        <f t="shared" si="2"/>
        <v>3</v>
      </c>
      <c r="K6072" s="4">
        <f t="shared" si="3"/>
        <v>1.5</v>
      </c>
      <c r="L6072" s="4">
        <f t="shared" si="4"/>
        <v>4.5</v>
      </c>
      <c r="S6072" s="1" t="s">
        <v>6109</v>
      </c>
      <c r="T6072" s="4" t="str">
        <f t="shared" si="5"/>
        <v>Tea</v>
      </c>
      <c r="U6072" s="4" t="str">
        <f t="shared" si="6"/>
        <v>Takeaway</v>
      </c>
      <c r="V6072" s="4" t="str">
        <f t="shared" si="7"/>
        <v>UNKNOWN</v>
      </c>
      <c r="W6072" s="4">
        <f t="shared" ref="W6072:Y6072" si="6079">IF(OR(J6072 = "ERROR", J6072 = ""), "UNKNOWN", J6072)</f>
        <v>3</v>
      </c>
      <c r="X6072" s="4">
        <f t="shared" si="6079"/>
        <v>1.5</v>
      </c>
      <c r="Y6072" s="4">
        <f t="shared" si="6079"/>
        <v>4.5</v>
      </c>
      <c r="Z6072" s="5">
        <f t="shared" si="9"/>
        <v>45035</v>
      </c>
    </row>
    <row r="6073">
      <c r="A6073" s="1" t="s">
        <v>6110</v>
      </c>
      <c r="B6073" s="1" t="s">
        <v>36</v>
      </c>
      <c r="C6073" s="1">
        <v>2.0</v>
      </c>
      <c r="D6073" s="1">
        <v>5.0</v>
      </c>
      <c r="E6073" s="1">
        <v>10.0</v>
      </c>
      <c r="F6073" s="1" t="s">
        <v>23</v>
      </c>
      <c r="G6073" s="1" t="s">
        <v>29</v>
      </c>
      <c r="H6073" s="2">
        <v>44933.0</v>
      </c>
      <c r="J6073" s="3">
        <f t="shared" si="2"/>
        <v>2</v>
      </c>
      <c r="K6073" s="4">
        <f t="shared" si="3"/>
        <v>5</v>
      </c>
      <c r="L6073" s="4">
        <f t="shared" si="4"/>
        <v>10</v>
      </c>
      <c r="S6073" s="1" t="s">
        <v>6110</v>
      </c>
      <c r="T6073" s="4" t="str">
        <f t="shared" si="5"/>
        <v>Salad</v>
      </c>
      <c r="U6073" s="4" t="str">
        <f t="shared" si="6"/>
        <v>In-store</v>
      </c>
      <c r="V6073" s="4" t="str">
        <f t="shared" si="7"/>
        <v>Credit Card</v>
      </c>
      <c r="W6073" s="4">
        <f t="shared" ref="W6073:Y6073" si="6080">IF(OR(J6073 = "ERROR", J6073 = ""), "UNKNOWN", J6073)</f>
        <v>2</v>
      </c>
      <c r="X6073" s="4">
        <f t="shared" si="6080"/>
        <v>5</v>
      </c>
      <c r="Y6073" s="4">
        <f t="shared" si="6080"/>
        <v>10</v>
      </c>
      <c r="Z6073" s="5">
        <f t="shared" si="9"/>
        <v>44933</v>
      </c>
    </row>
    <row r="6074">
      <c r="A6074" s="1" t="s">
        <v>6111</v>
      </c>
      <c r="B6074" s="1" t="s">
        <v>55</v>
      </c>
      <c r="C6074" s="1">
        <v>5.0</v>
      </c>
      <c r="D6074" s="1">
        <v>3.0</v>
      </c>
      <c r="E6074" s="1">
        <v>15.0</v>
      </c>
      <c r="F6074" s="1" t="s">
        <v>39</v>
      </c>
      <c r="G6074" s="1" t="s">
        <v>29</v>
      </c>
      <c r="H6074" s="2">
        <v>44994.0</v>
      </c>
      <c r="J6074" s="3">
        <f t="shared" si="2"/>
        <v>5</v>
      </c>
      <c r="K6074" s="4">
        <f t="shared" si="3"/>
        <v>3</v>
      </c>
      <c r="L6074" s="4">
        <f t="shared" si="4"/>
        <v>15</v>
      </c>
      <c r="S6074" s="1" t="s">
        <v>6111</v>
      </c>
      <c r="T6074" s="4" t="str">
        <f t="shared" si="5"/>
        <v>Juice</v>
      </c>
      <c r="U6074" s="4" t="str">
        <f t="shared" si="6"/>
        <v>In-store</v>
      </c>
      <c r="V6074" s="4" t="str">
        <f t="shared" si="7"/>
        <v>Digital Wallet</v>
      </c>
      <c r="W6074" s="4">
        <f t="shared" ref="W6074:Y6074" si="6081">IF(OR(J6074 = "ERROR", J6074 = ""), "UNKNOWN", J6074)</f>
        <v>5</v>
      </c>
      <c r="X6074" s="4">
        <f t="shared" si="6081"/>
        <v>3</v>
      </c>
      <c r="Y6074" s="4">
        <f t="shared" si="6081"/>
        <v>15</v>
      </c>
      <c r="Z6074" s="5">
        <f t="shared" si="9"/>
        <v>44994</v>
      </c>
    </row>
    <row r="6075">
      <c r="A6075" s="1" t="s">
        <v>6112</v>
      </c>
      <c r="B6075" s="1" t="s">
        <v>27</v>
      </c>
      <c r="C6075" s="1">
        <v>4.0</v>
      </c>
      <c r="D6075" s="1">
        <v>3.0</v>
      </c>
      <c r="E6075" s="1">
        <v>12.0</v>
      </c>
      <c r="F6075" s="1" t="s">
        <v>28</v>
      </c>
      <c r="G6075" s="1" t="s">
        <v>29</v>
      </c>
      <c r="H6075" s="6">
        <v>45247.0</v>
      </c>
      <c r="J6075" s="3">
        <f t="shared" si="2"/>
        <v>4</v>
      </c>
      <c r="K6075" s="4">
        <f t="shared" si="3"/>
        <v>3</v>
      </c>
      <c r="L6075" s="4">
        <f t="shared" si="4"/>
        <v>12</v>
      </c>
      <c r="S6075" s="1" t="s">
        <v>6112</v>
      </c>
      <c r="T6075" s="4" t="str">
        <f t="shared" si="5"/>
        <v>Cake</v>
      </c>
      <c r="U6075" s="4" t="str">
        <f t="shared" si="6"/>
        <v>In-store</v>
      </c>
      <c r="V6075" s="4" t="str">
        <f t="shared" si="7"/>
        <v>Cash</v>
      </c>
      <c r="W6075" s="4">
        <f t="shared" ref="W6075:Y6075" si="6082">IF(OR(J6075 = "ERROR", J6075 = ""), "UNKNOWN", J6075)</f>
        <v>4</v>
      </c>
      <c r="X6075" s="4">
        <f t="shared" si="6082"/>
        <v>3</v>
      </c>
      <c r="Y6075" s="4">
        <f t="shared" si="6082"/>
        <v>12</v>
      </c>
      <c r="Z6075" s="7">
        <f t="shared" si="9"/>
        <v>45247</v>
      </c>
    </row>
    <row r="6076">
      <c r="A6076" s="1" t="s">
        <v>6113</v>
      </c>
      <c r="B6076" s="1" t="s">
        <v>41</v>
      </c>
      <c r="C6076" s="1">
        <v>3.0</v>
      </c>
      <c r="D6076" s="1">
        <v>4.0</v>
      </c>
      <c r="E6076" s="1">
        <v>12.0</v>
      </c>
      <c r="F6076" s="1" t="s">
        <v>28</v>
      </c>
      <c r="H6076" s="2">
        <v>45009.0</v>
      </c>
      <c r="J6076" s="3">
        <f t="shared" si="2"/>
        <v>3</v>
      </c>
      <c r="K6076" s="4">
        <f t="shared" si="3"/>
        <v>4</v>
      </c>
      <c r="L6076" s="4">
        <f t="shared" si="4"/>
        <v>12</v>
      </c>
      <c r="S6076" s="1" t="s">
        <v>6113</v>
      </c>
      <c r="T6076" s="4" t="str">
        <f t="shared" si="5"/>
        <v>Smoothie</v>
      </c>
      <c r="U6076" s="4" t="str">
        <f t="shared" si="6"/>
        <v>UNKNOWN</v>
      </c>
      <c r="V6076" s="4" t="str">
        <f t="shared" si="7"/>
        <v>Cash</v>
      </c>
      <c r="W6076" s="4">
        <f t="shared" ref="W6076:Y6076" si="6083">IF(OR(J6076 = "ERROR", J6076 = ""), "UNKNOWN", J6076)</f>
        <v>3</v>
      </c>
      <c r="X6076" s="4">
        <f t="shared" si="6083"/>
        <v>4</v>
      </c>
      <c r="Y6076" s="4">
        <f t="shared" si="6083"/>
        <v>12</v>
      </c>
      <c r="Z6076" s="5">
        <f t="shared" si="9"/>
        <v>45009</v>
      </c>
    </row>
    <row r="6077">
      <c r="A6077" s="1" t="s">
        <v>6114</v>
      </c>
      <c r="B6077" s="1" t="s">
        <v>27</v>
      </c>
      <c r="C6077" s="1">
        <v>4.0</v>
      </c>
      <c r="D6077" s="1">
        <v>3.0</v>
      </c>
      <c r="E6077" s="1">
        <v>12.0</v>
      </c>
      <c r="F6077" s="1" t="s">
        <v>23</v>
      </c>
      <c r="G6077" s="1" t="s">
        <v>24</v>
      </c>
      <c r="H6077" s="2">
        <v>45018.0</v>
      </c>
      <c r="J6077" s="3">
        <f t="shared" si="2"/>
        <v>4</v>
      </c>
      <c r="K6077" s="4">
        <f t="shared" si="3"/>
        <v>3</v>
      </c>
      <c r="L6077" s="4">
        <f t="shared" si="4"/>
        <v>12</v>
      </c>
      <c r="S6077" s="1" t="s">
        <v>6114</v>
      </c>
      <c r="T6077" s="4" t="str">
        <f t="shared" si="5"/>
        <v>Cake</v>
      </c>
      <c r="U6077" s="4" t="str">
        <f t="shared" si="6"/>
        <v>Takeaway</v>
      </c>
      <c r="V6077" s="4" t="str">
        <f t="shared" si="7"/>
        <v>Credit Card</v>
      </c>
      <c r="W6077" s="4">
        <f t="shared" ref="W6077:Y6077" si="6084">IF(OR(J6077 = "ERROR", J6077 = ""), "UNKNOWN", J6077)</f>
        <v>4</v>
      </c>
      <c r="X6077" s="4">
        <f t="shared" si="6084"/>
        <v>3</v>
      </c>
      <c r="Y6077" s="4">
        <f t="shared" si="6084"/>
        <v>12</v>
      </c>
      <c r="Z6077" s="5">
        <f t="shared" si="9"/>
        <v>45018</v>
      </c>
    </row>
    <row r="6078">
      <c r="A6078" s="1" t="s">
        <v>6115</v>
      </c>
      <c r="B6078" s="1" t="s">
        <v>27</v>
      </c>
      <c r="C6078" s="1">
        <v>3.0</v>
      </c>
      <c r="D6078" s="1">
        <v>3.0</v>
      </c>
      <c r="E6078" s="1">
        <v>9.0</v>
      </c>
      <c r="F6078" s="1" t="s">
        <v>39</v>
      </c>
      <c r="H6078" s="2">
        <v>44975.0</v>
      </c>
      <c r="J6078" s="3">
        <f t="shared" si="2"/>
        <v>3</v>
      </c>
      <c r="K6078" s="4">
        <f t="shared" si="3"/>
        <v>3</v>
      </c>
      <c r="L6078" s="4">
        <f t="shared" si="4"/>
        <v>9</v>
      </c>
      <c r="S6078" s="1" t="s">
        <v>6115</v>
      </c>
      <c r="T6078" s="4" t="str">
        <f t="shared" si="5"/>
        <v>Cake</v>
      </c>
      <c r="U6078" s="4" t="str">
        <f t="shared" si="6"/>
        <v>UNKNOWN</v>
      </c>
      <c r="V6078" s="4" t="str">
        <f t="shared" si="7"/>
        <v>Digital Wallet</v>
      </c>
      <c r="W6078" s="4">
        <f t="shared" ref="W6078:Y6078" si="6085">IF(OR(J6078 = "ERROR", J6078 = ""), "UNKNOWN", J6078)</f>
        <v>3</v>
      </c>
      <c r="X6078" s="4">
        <f t="shared" si="6085"/>
        <v>3</v>
      </c>
      <c r="Y6078" s="4">
        <f t="shared" si="6085"/>
        <v>9</v>
      </c>
      <c r="Z6078" s="5">
        <f t="shared" si="9"/>
        <v>44975</v>
      </c>
    </row>
    <row r="6079">
      <c r="A6079" s="1" t="s">
        <v>6116</v>
      </c>
      <c r="B6079" s="1" t="s">
        <v>41</v>
      </c>
      <c r="C6079" s="1">
        <v>3.0</v>
      </c>
      <c r="D6079" s="1">
        <v>4.0</v>
      </c>
      <c r="G6079" s="1" t="s">
        <v>29</v>
      </c>
      <c r="H6079" s="2">
        <v>45194.0</v>
      </c>
      <c r="J6079" s="3">
        <f t="shared" si="2"/>
        <v>3</v>
      </c>
      <c r="K6079" s="4">
        <f t="shared" si="3"/>
        <v>4</v>
      </c>
      <c r="L6079" s="4">
        <f t="shared" si="4"/>
        <v>12</v>
      </c>
      <c r="S6079" s="1" t="s">
        <v>6116</v>
      </c>
      <c r="T6079" s="4" t="str">
        <f t="shared" si="5"/>
        <v>Smoothie</v>
      </c>
      <c r="U6079" s="4" t="str">
        <f t="shared" si="6"/>
        <v>In-store</v>
      </c>
      <c r="V6079" s="4" t="str">
        <f t="shared" si="7"/>
        <v>UNKNOWN</v>
      </c>
      <c r="W6079" s="4">
        <f t="shared" ref="W6079:Y6079" si="6086">IF(OR(J6079 = "ERROR", J6079 = ""), "UNKNOWN", J6079)</f>
        <v>3</v>
      </c>
      <c r="X6079" s="4">
        <f t="shared" si="6086"/>
        <v>4</v>
      </c>
      <c r="Y6079" s="4">
        <f t="shared" si="6086"/>
        <v>12</v>
      </c>
      <c r="Z6079" s="5">
        <f t="shared" si="9"/>
        <v>45194</v>
      </c>
    </row>
    <row r="6080">
      <c r="A6080" s="1" t="s">
        <v>6117</v>
      </c>
      <c r="B6080" s="1" t="s">
        <v>81</v>
      </c>
      <c r="C6080" s="1">
        <v>5.0</v>
      </c>
      <c r="D6080" s="1">
        <v>1.5</v>
      </c>
      <c r="E6080" s="1">
        <v>7.5</v>
      </c>
      <c r="G6080" s="1" t="s">
        <v>24</v>
      </c>
      <c r="H6080" s="2">
        <v>45162.0</v>
      </c>
      <c r="J6080" s="3">
        <f t="shared" si="2"/>
        <v>5</v>
      </c>
      <c r="K6080" s="4">
        <f t="shared" si="3"/>
        <v>1.5</v>
      </c>
      <c r="L6080" s="4">
        <f t="shared" si="4"/>
        <v>7.5</v>
      </c>
      <c r="S6080" s="1" t="s">
        <v>6117</v>
      </c>
      <c r="T6080" s="4" t="str">
        <f t="shared" si="5"/>
        <v>Tea</v>
      </c>
      <c r="U6080" s="4" t="str">
        <f t="shared" si="6"/>
        <v>Takeaway</v>
      </c>
      <c r="V6080" s="4" t="str">
        <f t="shared" si="7"/>
        <v>UNKNOWN</v>
      </c>
      <c r="W6080" s="4">
        <f t="shared" ref="W6080:Y6080" si="6087">IF(OR(J6080 = "ERROR", J6080 = ""), "UNKNOWN", J6080)</f>
        <v>5</v>
      </c>
      <c r="X6080" s="4">
        <f t="shared" si="6087"/>
        <v>1.5</v>
      </c>
      <c r="Y6080" s="4">
        <f t="shared" si="6087"/>
        <v>7.5</v>
      </c>
      <c r="Z6080" s="5">
        <f t="shared" si="9"/>
        <v>45162</v>
      </c>
    </row>
    <row r="6081">
      <c r="A6081" s="1" t="s">
        <v>6118</v>
      </c>
      <c r="B6081" s="1" t="s">
        <v>27</v>
      </c>
      <c r="C6081" s="1">
        <v>4.0</v>
      </c>
      <c r="E6081" s="1">
        <v>12.0</v>
      </c>
      <c r="F6081" s="1" t="s">
        <v>23</v>
      </c>
      <c r="G6081" s="1" t="s">
        <v>24</v>
      </c>
      <c r="H6081" s="2">
        <v>45000.0</v>
      </c>
      <c r="J6081" s="3">
        <f t="shared" si="2"/>
        <v>4</v>
      </c>
      <c r="K6081" s="4">
        <f t="shared" si="3"/>
        <v>3</v>
      </c>
      <c r="L6081" s="4">
        <f t="shared" si="4"/>
        <v>12</v>
      </c>
      <c r="S6081" s="1" t="s">
        <v>6118</v>
      </c>
      <c r="T6081" s="4" t="str">
        <f t="shared" si="5"/>
        <v>Cake</v>
      </c>
      <c r="U6081" s="4" t="str">
        <f t="shared" si="6"/>
        <v>Takeaway</v>
      </c>
      <c r="V6081" s="4" t="str">
        <f t="shared" si="7"/>
        <v>Credit Card</v>
      </c>
      <c r="W6081" s="4">
        <f t="shared" ref="W6081:Y6081" si="6088">IF(OR(J6081 = "ERROR", J6081 = ""), "UNKNOWN", J6081)</f>
        <v>4</v>
      </c>
      <c r="X6081" s="4">
        <f t="shared" si="6088"/>
        <v>3</v>
      </c>
      <c r="Y6081" s="4">
        <f t="shared" si="6088"/>
        <v>12</v>
      </c>
      <c r="Z6081" s="5">
        <f t="shared" si="9"/>
        <v>45000</v>
      </c>
    </row>
    <row r="6082">
      <c r="A6082" s="1" t="s">
        <v>6119</v>
      </c>
      <c r="B6082" s="1" t="s">
        <v>36</v>
      </c>
      <c r="C6082" s="1">
        <v>5.0</v>
      </c>
      <c r="D6082" s="1" t="s">
        <v>25</v>
      </c>
      <c r="E6082" s="1">
        <v>25.0</v>
      </c>
      <c r="F6082" s="1" t="s">
        <v>23</v>
      </c>
      <c r="G6082" s="1" t="s">
        <v>24</v>
      </c>
      <c r="H6082" s="2">
        <v>45168.0</v>
      </c>
      <c r="J6082" s="3">
        <f t="shared" si="2"/>
        <v>5</v>
      </c>
      <c r="K6082" s="4">
        <f t="shared" si="3"/>
        <v>5</v>
      </c>
      <c r="L6082" s="4">
        <f t="shared" si="4"/>
        <v>25</v>
      </c>
      <c r="S6082" s="1" t="s">
        <v>6119</v>
      </c>
      <c r="T6082" s="4" t="str">
        <f t="shared" si="5"/>
        <v>Salad</v>
      </c>
      <c r="U6082" s="4" t="str">
        <f t="shared" si="6"/>
        <v>Takeaway</v>
      </c>
      <c r="V6082" s="4" t="str">
        <f t="shared" si="7"/>
        <v>Credit Card</v>
      </c>
      <c r="W6082" s="4">
        <f t="shared" ref="W6082:Y6082" si="6089">IF(OR(J6082 = "ERROR", J6082 = ""), "UNKNOWN", J6082)</f>
        <v>5</v>
      </c>
      <c r="X6082" s="4">
        <f t="shared" si="6089"/>
        <v>5</v>
      </c>
      <c r="Y6082" s="4">
        <f t="shared" si="6089"/>
        <v>25</v>
      </c>
      <c r="Z6082" s="5">
        <f t="shared" si="9"/>
        <v>45168</v>
      </c>
    </row>
    <row r="6083">
      <c r="A6083" s="1" t="s">
        <v>6120</v>
      </c>
      <c r="B6083" s="1" t="s">
        <v>81</v>
      </c>
      <c r="C6083" s="1">
        <v>4.0</v>
      </c>
      <c r="D6083" s="1">
        <v>1.5</v>
      </c>
      <c r="E6083" s="1">
        <v>6.0</v>
      </c>
      <c r="F6083" s="1" t="s">
        <v>28</v>
      </c>
      <c r="H6083" s="2">
        <v>45085.0</v>
      </c>
      <c r="J6083" s="3">
        <f t="shared" si="2"/>
        <v>4</v>
      </c>
      <c r="K6083" s="4">
        <f t="shared" si="3"/>
        <v>1.5</v>
      </c>
      <c r="L6083" s="4">
        <f t="shared" si="4"/>
        <v>6</v>
      </c>
      <c r="S6083" s="1" t="s">
        <v>6120</v>
      </c>
      <c r="T6083" s="4" t="str">
        <f t="shared" si="5"/>
        <v>Tea</v>
      </c>
      <c r="U6083" s="4" t="str">
        <f t="shared" si="6"/>
        <v>UNKNOWN</v>
      </c>
      <c r="V6083" s="4" t="str">
        <f t="shared" si="7"/>
        <v>Cash</v>
      </c>
      <c r="W6083" s="4">
        <f t="shared" ref="W6083:Y6083" si="6090">IF(OR(J6083 = "ERROR", J6083 = ""), "UNKNOWN", J6083)</f>
        <v>4</v>
      </c>
      <c r="X6083" s="4">
        <f t="shared" si="6090"/>
        <v>1.5</v>
      </c>
      <c r="Y6083" s="4">
        <f t="shared" si="6090"/>
        <v>6</v>
      </c>
      <c r="Z6083" s="5">
        <f t="shared" si="9"/>
        <v>45085</v>
      </c>
    </row>
    <row r="6084">
      <c r="A6084" s="1" t="s">
        <v>6121</v>
      </c>
      <c r="B6084" s="1" t="s">
        <v>22</v>
      </c>
      <c r="C6084" s="1">
        <v>1.0</v>
      </c>
      <c r="D6084" s="1">
        <v>2.0</v>
      </c>
      <c r="E6084" s="1">
        <v>2.0</v>
      </c>
      <c r="F6084" s="1" t="s">
        <v>23</v>
      </c>
      <c r="G6084" s="1" t="s">
        <v>29</v>
      </c>
      <c r="H6084" s="2">
        <v>45118.0</v>
      </c>
      <c r="J6084" s="3">
        <f t="shared" si="2"/>
        <v>1</v>
      </c>
      <c r="K6084" s="4">
        <f t="shared" si="3"/>
        <v>2</v>
      </c>
      <c r="L6084" s="4">
        <f t="shared" si="4"/>
        <v>2</v>
      </c>
      <c r="S6084" s="1" t="s">
        <v>6121</v>
      </c>
      <c r="T6084" s="4" t="str">
        <f t="shared" si="5"/>
        <v>Coffee</v>
      </c>
      <c r="U6084" s="4" t="str">
        <f t="shared" si="6"/>
        <v>In-store</v>
      </c>
      <c r="V6084" s="4" t="str">
        <f t="shared" si="7"/>
        <v>Credit Card</v>
      </c>
      <c r="W6084" s="4">
        <f t="shared" ref="W6084:Y6084" si="6091">IF(OR(J6084 = "ERROR", J6084 = ""), "UNKNOWN", J6084)</f>
        <v>1</v>
      </c>
      <c r="X6084" s="4">
        <f t="shared" si="6091"/>
        <v>2</v>
      </c>
      <c r="Y6084" s="4">
        <f t="shared" si="6091"/>
        <v>2</v>
      </c>
      <c r="Z6084" s="5">
        <f t="shared" si="9"/>
        <v>45118</v>
      </c>
    </row>
    <row r="6085">
      <c r="A6085" s="1" t="s">
        <v>6122</v>
      </c>
      <c r="B6085" s="1" t="s">
        <v>32</v>
      </c>
      <c r="C6085" s="1">
        <v>4.0</v>
      </c>
      <c r="D6085" s="1">
        <v>1.0</v>
      </c>
      <c r="E6085" s="1">
        <v>4.0</v>
      </c>
      <c r="F6085" s="1" t="s">
        <v>28</v>
      </c>
      <c r="H6085" s="2">
        <v>44992.0</v>
      </c>
      <c r="J6085" s="3">
        <f t="shared" si="2"/>
        <v>4</v>
      </c>
      <c r="K6085" s="4">
        <f t="shared" si="3"/>
        <v>1</v>
      </c>
      <c r="L6085" s="4">
        <f t="shared" si="4"/>
        <v>4</v>
      </c>
      <c r="S6085" s="1" t="s">
        <v>6122</v>
      </c>
      <c r="T6085" s="4" t="str">
        <f t="shared" si="5"/>
        <v>Cookie</v>
      </c>
      <c r="U6085" s="4" t="str">
        <f t="shared" si="6"/>
        <v>UNKNOWN</v>
      </c>
      <c r="V6085" s="4" t="str">
        <f t="shared" si="7"/>
        <v>Cash</v>
      </c>
      <c r="W6085" s="4">
        <f t="shared" ref="W6085:Y6085" si="6092">IF(OR(J6085 = "ERROR", J6085 = ""), "UNKNOWN", J6085)</f>
        <v>4</v>
      </c>
      <c r="X6085" s="4">
        <f t="shared" si="6092"/>
        <v>1</v>
      </c>
      <c r="Y6085" s="4">
        <f t="shared" si="6092"/>
        <v>4</v>
      </c>
      <c r="Z6085" s="5">
        <f t="shared" si="9"/>
        <v>44992</v>
      </c>
    </row>
    <row r="6086">
      <c r="A6086" s="1" t="s">
        <v>6123</v>
      </c>
      <c r="B6086" s="1" t="s">
        <v>81</v>
      </c>
      <c r="C6086" s="1">
        <v>5.0</v>
      </c>
      <c r="D6086" s="1">
        <v>1.5</v>
      </c>
      <c r="E6086" s="1">
        <v>7.5</v>
      </c>
      <c r="G6086" s="1" t="s">
        <v>24</v>
      </c>
      <c r="H6086" s="2">
        <v>45102.0</v>
      </c>
      <c r="J6086" s="3">
        <f t="shared" si="2"/>
        <v>5</v>
      </c>
      <c r="K6086" s="4">
        <f t="shared" si="3"/>
        <v>1.5</v>
      </c>
      <c r="L6086" s="4">
        <f t="shared" si="4"/>
        <v>7.5</v>
      </c>
      <c r="S6086" s="1" t="s">
        <v>6123</v>
      </c>
      <c r="T6086" s="4" t="str">
        <f t="shared" si="5"/>
        <v>Tea</v>
      </c>
      <c r="U6086" s="4" t="str">
        <f t="shared" si="6"/>
        <v>Takeaway</v>
      </c>
      <c r="V6086" s="4" t="str">
        <f t="shared" si="7"/>
        <v>UNKNOWN</v>
      </c>
      <c r="W6086" s="4">
        <f t="shared" ref="W6086:Y6086" si="6093">IF(OR(J6086 = "ERROR", J6086 = ""), "UNKNOWN", J6086)</f>
        <v>5</v>
      </c>
      <c r="X6086" s="4">
        <f t="shared" si="6093"/>
        <v>1.5</v>
      </c>
      <c r="Y6086" s="4">
        <f t="shared" si="6093"/>
        <v>7.5</v>
      </c>
      <c r="Z6086" s="5">
        <f t="shared" si="9"/>
        <v>45102</v>
      </c>
    </row>
    <row r="6087">
      <c r="A6087" s="1" t="s">
        <v>6124</v>
      </c>
      <c r="B6087" s="1" t="s">
        <v>32</v>
      </c>
      <c r="C6087" s="1">
        <v>4.0</v>
      </c>
      <c r="E6087" s="1">
        <v>4.0</v>
      </c>
      <c r="F6087" s="1" t="s">
        <v>23</v>
      </c>
      <c r="G6087" s="1" t="s">
        <v>29</v>
      </c>
      <c r="H6087" s="1" t="s">
        <v>30</v>
      </c>
      <c r="J6087" s="3">
        <f t="shared" si="2"/>
        <v>4</v>
      </c>
      <c r="K6087" s="4">
        <f t="shared" si="3"/>
        <v>1</v>
      </c>
      <c r="L6087" s="4">
        <f t="shared" si="4"/>
        <v>4</v>
      </c>
      <c r="S6087" s="1" t="s">
        <v>6124</v>
      </c>
      <c r="T6087" s="4" t="str">
        <f t="shared" si="5"/>
        <v>Cookie</v>
      </c>
      <c r="U6087" s="4" t="str">
        <f t="shared" si="6"/>
        <v>In-store</v>
      </c>
      <c r="V6087" s="4" t="str">
        <f t="shared" si="7"/>
        <v>Credit Card</v>
      </c>
      <c r="W6087" s="4">
        <f t="shared" ref="W6087:Y6087" si="6094">IF(OR(J6087 = "ERROR", J6087 = ""), "UNKNOWN", J6087)</f>
        <v>4</v>
      </c>
      <c r="X6087" s="4">
        <f t="shared" si="6094"/>
        <v>1</v>
      </c>
      <c r="Y6087" s="4">
        <f t="shared" si="6094"/>
        <v>4</v>
      </c>
      <c r="Z6087" s="4" t="str">
        <f t="shared" si="9"/>
        <v>UNKNOWN</v>
      </c>
    </row>
    <row r="6088">
      <c r="A6088" s="1" t="s">
        <v>6125</v>
      </c>
      <c r="B6088" s="1" t="s">
        <v>41</v>
      </c>
      <c r="C6088" s="1">
        <v>1.0</v>
      </c>
      <c r="D6088" s="1">
        <v>4.0</v>
      </c>
      <c r="E6088" s="1">
        <v>4.0</v>
      </c>
      <c r="F6088" s="1" t="s">
        <v>39</v>
      </c>
      <c r="G6088" s="1" t="s">
        <v>24</v>
      </c>
      <c r="H6088" s="2">
        <v>45026.0</v>
      </c>
      <c r="J6088" s="3">
        <f t="shared" si="2"/>
        <v>1</v>
      </c>
      <c r="K6088" s="4">
        <f t="shared" si="3"/>
        <v>4</v>
      </c>
      <c r="L6088" s="4">
        <f t="shared" si="4"/>
        <v>4</v>
      </c>
      <c r="S6088" s="1" t="s">
        <v>6125</v>
      </c>
      <c r="T6088" s="4" t="str">
        <f t="shared" si="5"/>
        <v>Smoothie</v>
      </c>
      <c r="U6088" s="4" t="str">
        <f t="shared" si="6"/>
        <v>Takeaway</v>
      </c>
      <c r="V6088" s="4" t="str">
        <f t="shared" si="7"/>
        <v>Digital Wallet</v>
      </c>
      <c r="W6088" s="4">
        <f t="shared" ref="W6088:Y6088" si="6095">IF(OR(J6088 = "ERROR", J6088 = ""), "UNKNOWN", J6088)</f>
        <v>1</v>
      </c>
      <c r="X6088" s="4">
        <f t="shared" si="6095"/>
        <v>4</v>
      </c>
      <c r="Y6088" s="4">
        <f t="shared" si="6095"/>
        <v>4</v>
      </c>
      <c r="Z6088" s="5">
        <f t="shared" si="9"/>
        <v>45026</v>
      </c>
    </row>
    <row r="6089">
      <c r="A6089" s="1" t="s">
        <v>6126</v>
      </c>
      <c r="C6089" s="1">
        <v>3.0</v>
      </c>
      <c r="D6089" s="1">
        <v>4.0</v>
      </c>
      <c r="E6089" s="1">
        <v>12.0</v>
      </c>
      <c r="F6089" s="1" t="s">
        <v>30</v>
      </c>
      <c r="G6089" s="1" t="s">
        <v>25</v>
      </c>
      <c r="H6089" s="2">
        <v>45052.0</v>
      </c>
      <c r="J6089" s="3">
        <f t="shared" si="2"/>
        <v>3</v>
      </c>
      <c r="K6089" s="4">
        <f t="shared" si="3"/>
        <v>4</v>
      </c>
      <c r="L6089" s="4">
        <f t="shared" si="4"/>
        <v>12</v>
      </c>
      <c r="S6089" s="1" t="s">
        <v>6126</v>
      </c>
      <c r="T6089" s="4" t="str">
        <f t="shared" si="5"/>
        <v>UNKNOWN</v>
      </c>
      <c r="U6089" s="4" t="str">
        <f t="shared" si="6"/>
        <v>UNKNOWN</v>
      </c>
      <c r="V6089" s="4" t="str">
        <f t="shared" si="7"/>
        <v>UNKNOWN</v>
      </c>
      <c r="W6089" s="4">
        <f t="shared" ref="W6089:Y6089" si="6096">IF(OR(J6089 = "ERROR", J6089 = ""), "UNKNOWN", J6089)</f>
        <v>3</v>
      </c>
      <c r="X6089" s="4">
        <f t="shared" si="6096"/>
        <v>4</v>
      </c>
      <c r="Y6089" s="4">
        <f t="shared" si="6096"/>
        <v>12</v>
      </c>
      <c r="Z6089" s="5">
        <f t="shared" si="9"/>
        <v>45052</v>
      </c>
    </row>
    <row r="6090">
      <c r="A6090" s="1" t="s">
        <v>6127</v>
      </c>
      <c r="B6090" s="1" t="s">
        <v>22</v>
      </c>
      <c r="C6090" s="1">
        <v>4.0</v>
      </c>
      <c r="D6090" s="1" t="s">
        <v>25</v>
      </c>
      <c r="E6090" s="1">
        <v>8.0</v>
      </c>
      <c r="F6090" s="1" t="s">
        <v>23</v>
      </c>
      <c r="G6090" s="1" t="s">
        <v>24</v>
      </c>
      <c r="H6090" s="2">
        <v>44992.0</v>
      </c>
      <c r="J6090" s="3">
        <f t="shared" si="2"/>
        <v>4</v>
      </c>
      <c r="K6090" s="4">
        <f t="shared" si="3"/>
        <v>2</v>
      </c>
      <c r="L6090" s="4">
        <f t="shared" si="4"/>
        <v>8</v>
      </c>
      <c r="S6090" s="1" t="s">
        <v>6127</v>
      </c>
      <c r="T6090" s="4" t="str">
        <f t="shared" si="5"/>
        <v>Coffee</v>
      </c>
      <c r="U6090" s="4" t="str">
        <f t="shared" si="6"/>
        <v>Takeaway</v>
      </c>
      <c r="V6090" s="4" t="str">
        <f t="shared" si="7"/>
        <v>Credit Card</v>
      </c>
      <c r="W6090" s="4">
        <f t="shared" ref="W6090:Y6090" si="6097">IF(OR(J6090 = "ERROR", J6090 = ""), "UNKNOWN", J6090)</f>
        <v>4</v>
      </c>
      <c r="X6090" s="4">
        <f t="shared" si="6097"/>
        <v>2</v>
      </c>
      <c r="Y6090" s="4">
        <f t="shared" si="6097"/>
        <v>8</v>
      </c>
      <c r="Z6090" s="5">
        <f t="shared" si="9"/>
        <v>44992</v>
      </c>
    </row>
    <row r="6091">
      <c r="A6091" s="1" t="s">
        <v>6128</v>
      </c>
      <c r="B6091" s="1" t="s">
        <v>81</v>
      </c>
      <c r="C6091" s="1">
        <v>4.0</v>
      </c>
      <c r="D6091" s="1">
        <v>1.5</v>
      </c>
      <c r="E6091" s="1">
        <v>6.0</v>
      </c>
      <c r="F6091" s="1" t="s">
        <v>39</v>
      </c>
      <c r="G6091" s="1" t="s">
        <v>24</v>
      </c>
      <c r="H6091" s="2">
        <v>45188.0</v>
      </c>
      <c r="J6091" s="3">
        <f t="shared" si="2"/>
        <v>4</v>
      </c>
      <c r="K6091" s="4">
        <f t="shared" si="3"/>
        <v>1.5</v>
      </c>
      <c r="L6091" s="4">
        <f t="shared" si="4"/>
        <v>6</v>
      </c>
      <c r="S6091" s="1" t="s">
        <v>6128</v>
      </c>
      <c r="T6091" s="4" t="str">
        <f t="shared" si="5"/>
        <v>Tea</v>
      </c>
      <c r="U6091" s="4" t="str">
        <f t="shared" si="6"/>
        <v>Takeaway</v>
      </c>
      <c r="V6091" s="4" t="str">
        <f t="shared" si="7"/>
        <v>Digital Wallet</v>
      </c>
      <c r="W6091" s="4">
        <f t="shared" ref="W6091:Y6091" si="6098">IF(OR(J6091 = "ERROR", J6091 = ""), "UNKNOWN", J6091)</f>
        <v>4</v>
      </c>
      <c r="X6091" s="4">
        <f t="shared" si="6098"/>
        <v>1.5</v>
      </c>
      <c r="Y6091" s="4">
        <f t="shared" si="6098"/>
        <v>6</v>
      </c>
      <c r="Z6091" s="5">
        <f t="shared" si="9"/>
        <v>45188</v>
      </c>
    </row>
    <row r="6092">
      <c r="A6092" s="1" t="s">
        <v>6129</v>
      </c>
      <c r="B6092" s="1" t="s">
        <v>27</v>
      </c>
      <c r="C6092" s="1">
        <v>1.0</v>
      </c>
      <c r="D6092" s="1">
        <v>3.0</v>
      </c>
      <c r="E6092" s="1">
        <v>3.0</v>
      </c>
      <c r="F6092" s="1" t="s">
        <v>28</v>
      </c>
      <c r="G6092" s="1" t="s">
        <v>29</v>
      </c>
      <c r="H6092" s="2">
        <v>45186.0</v>
      </c>
      <c r="J6092" s="3">
        <f t="shared" si="2"/>
        <v>1</v>
      </c>
      <c r="K6092" s="4">
        <f t="shared" si="3"/>
        <v>3</v>
      </c>
      <c r="L6092" s="4">
        <f t="shared" si="4"/>
        <v>3</v>
      </c>
      <c r="S6092" s="1" t="s">
        <v>6129</v>
      </c>
      <c r="T6092" s="4" t="str">
        <f t="shared" si="5"/>
        <v>Cake</v>
      </c>
      <c r="U6092" s="4" t="str">
        <f t="shared" si="6"/>
        <v>In-store</v>
      </c>
      <c r="V6092" s="4" t="str">
        <f t="shared" si="7"/>
        <v>Cash</v>
      </c>
      <c r="W6092" s="4">
        <f t="shared" ref="W6092:Y6092" si="6099">IF(OR(J6092 = "ERROR", J6092 = ""), "UNKNOWN", J6092)</f>
        <v>1</v>
      </c>
      <c r="X6092" s="4">
        <f t="shared" si="6099"/>
        <v>3</v>
      </c>
      <c r="Y6092" s="4">
        <f t="shared" si="6099"/>
        <v>3</v>
      </c>
      <c r="Z6092" s="5">
        <f t="shared" si="9"/>
        <v>45186</v>
      </c>
    </row>
    <row r="6093">
      <c r="A6093" s="1" t="s">
        <v>6130</v>
      </c>
      <c r="B6093" s="1" t="s">
        <v>22</v>
      </c>
      <c r="C6093" s="1">
        <v>5.0</v>
      </c>
      <c r="D6093" s="1">
        <v>2.0</v>
      </c>
      <c r="E6093" s="1">
        <v>10.0</v>
      </c>
      <c r="F6093" s="1" t="s">
        <v>28</v>
      </c>
      <c r="G6093" s="1" t="s">
        <v>24</v>
      </c>
      <c r="H6093" s="2">
        <v>45017.0</v>
      </c>
      <c r="J6093" s="3">
        <f t="shared" si="2"/>
        <v>5</v>
      </c>
      <c r="K6093" s="4">
        <f t="shared" si="3"/>
        <v>2</v>
      </c>
      <c r="L6093" s="4">
        <f t="shared" si="4"/>
        <v>10</v>
      </c>
      <c r="S6093" s="1" t="s">
        <v>6130</v>
      </c>
      <c r="T6093" s="4" t="str">
        <f t="shared" si="5"/>
        <v>Coffee</v>
      </c>
      <c r="U6093" s="4" t="str">
        <f t="shared" si="6"/>
        <v>Takeaway</v>
      </c>
      <c r="V6093" s="4" t="str">
        <f t="shared" si="7"/>
        <v>Cash</v>
      </c>
      <c r="W6093" s="4">
        <f t="shared" ref="W6093:Y6093" si="6100">IF(OR(J6093 = "ERROR", J6093 = ""), "UNKNOWN", J6093)</f>
        <v>5</v>
      </c>
      <c r="X6093" s="4">
        <f t="shared" si="6100"/>
        <v>2</v>
      </c>
      <c r="Y6093" s="4">
        <f t="shared" si="6100"/>
        <v>10</v>
      </c>
      <c r="Z6093" s="5">
        <f t="shared" si="9"/>
        <v>45017</v>
      </c>
    </row>
    <row r="6094">
      <c r="A6094" s="1" t="s">
        <v>6131</v>
      </c>
      <c r="B6094" s="1" t="s">
        <v>25</v>
      </c>
      <c r="C6094" s="1">
        <v>2.0</v>
      </c>
      <c r="D6094" s="1">
        <v>4.0</v>
      </c>
      <c r="E6094" s="1">
        <v>8.0</v>
      </c>
      <c r="F6094" s="1" t="s">
        <v>23</v>
      </c>
      <c r="G6094" s="1" t="s">
        <v>29</v>
      </c>
      <c r="H6094" s="2">
        <v>45234.0</v>
      </c>
      <c r="J6094" s="3">
        <f t="shared" si="2"/>
        <v>2</v>
      </c>
      <c r="K6094" s="4">
        <f t="shared" si="3"/>
        <v>4</v>
      </c>
      <c r="L6094" s="4">
        <f t="shared" si="4"/>
        <v>8</v>
      </c>
      <c r="S6094" s="1" t="s">
        <v>6131</v>
      </c>
      <c r="T6094" s="4" t="str">
        <f t="shared" si="5"/>
        <v>UNKNOWN</v>
      </c>
      <c r="U6094" s="4" t="str">
        <f t="shared" si="6"/>
        <v>In-store</v>
      </c>
      <c r="V6094" s="4" t="str">
        <f t="shared" si="7"/>
        <v>Credit Card</v>
      </c>
      <c r="W6094" s="4">
        <f t="shared" ref="W6094:Y6094" si="6101">IF(OR(J6094 = "ERROR", J6094 = ""), "UNKNOWN", J6094)</f>
        <v>2</v>
      </c>
      <c r="X6094" s="4">
        <f t="shared" si="6101"/>
        <v>4</v>
      </c>
      <c r="Y6094" s="4">
        <f t="shared" si="6101"/>
        <v>8</v>
      </c>
      <c r="Z6094" s="5">
        <f t="shared" si="9"/>
        <v>45234</v>
      </c>
    </row>
    <row r="6095">
      <c r="A6095" s="1" t="s">
        <v>6132</v>
      </c>
      <c r="B6095" s="1" t="s">
        <v>32</v>
      </c>
      <c r="C6095" s="1">
        <v>4.0</v>
      </c>
      <c r="D6095" s="1">
        <v>1.0</v>
      </c>
      <c r="E6095" s="1">
        <v>4.0</v>
      </c>
      <c r="F6095" s="1" t="s">
        <v>39</v>
      </c>
      <c r="G6095" s="1" t="s">
        <v>24</v>
      </c>
      <c r="H6095" s="2">
        <v>45170.0</v>
      </c>
      <c r="J6095" s="3">
        <f t="shared" si="2"/>
        <v>4</v>
      </c>
      <c r="K6095" s="4">
        <f t="shared" si="3"/>
        <v>1</v>
      </c>
      <c r="L6095" s="4">
        <f t="shared" si="4"/>
        <v>4</v>
      </c>
      <c r="S6095" s="1" t="s">
        <v>6132</v>
      </c>
      <c r="T6095" s="4" t="str">
        <f t="shared" si="5"/>
        <v>Cookie</v>
      </c>
      <c r="U6095" s="4" t="str">
        <f t="shared" si="6"/>
        <v>Takeaway</v>
      </c>
      <c r="V6095" s="4" t="str">
        <f t="shared" si="7"/>
        <v>Digital Wallet</v>
      </c>
      <c r="W6095" s="4">
        <f t="shared" ref="W6095:Y6095" si="6102">IF(OR(J6095 = "ERROR", J6095 = ""), "UNKNOWN", J6095)</f>
        <v>4</v>
      </c>
      <c r="X6095" s="4">
        <f t="shared" si="6102"/>
        <v>1</v>
      </c>
      <c r="Y6095" s="4">
        <f t="shared" si="6102"/>
        <v>4</v>
      </c>
      <c r="Z6095" s="5">
        <f t="shared" si="9"/>
        <v>45170</v>
      </c>
    </row>
    <row r="6096">
      <c r="A6096" s="1" t="s">
        <v>6133</v>
      </c>
      <c r="B6096" s="1" t="s">
        <v>32</v>
      </c>
      <c r="C6096" s="1">
        <v>1.0</v>
      </c>
      <c r="D6096" s="1">
        <v>1.0</v>
      </c>
      <c r="E6096" s="1">
        <v>1.0</v>
      </c>
      <c r="F6096" s="1" t="s">
        <v>39</v>
      </c>
      <c r="G6096" s="1" t="s">
        <v>24</v>
      </c>
      <c r="H6096" s="2">
        <v>45267.0</v>
      </c>
      <c r="J6096" s="3">
        <f t="shared" si="2"/>
        <v>1</v>
      </c>
      <c r="K6096" s="4">
        <f t="shared" si="3"/>
        <v>1</v>
      </c>
      <c r="L6096" s="4">
        <f t="shared" si="4"/>
        <v>1</v>
      </c>
      <c r="S6096" s="1" t="s">
        <v>6133</v>
      </c>
      <c r="T6096" s="4" t="str">
        <f t="shared" si="5"/>
        <v>Cookie</v>
      </c>
      <c r="U6096" s="4" t="str">
        <f t="shared" si="6"/>
        <v>Takeaway</v>
      </c>
      <c r="V6096" s="4" t="str">
        <f t="shared" si="7"/>
        <v>Digital Wallet</v>
      </c>
      <c r="W6096" s="4">
        <f t="shared" ref="W6096:Y6096" si="6103">IF(OR(J6096 = "ERROR", J6096 = ""), "UNKNOWN", J6096)</f>
        <v>1</v>
      </c>
      <c r="X6096" s="4">
        <f t="shared" si="6103"/>
        <v>1</v>
      </c>
      <c r="Y6096" s="4">
        <f t="shared" si="6103"/>
        <v>1</v>
      </c>
      <c r="Z6096" s="5">
        <f t="shared" si="9"/>
        <v>45267</v>
      </c>
    </row>
    <row r="6097">
      <c r="A6097" s="1" t="s">
        <v>6134</v>
      </c>
      <c r="B6097" s="1" t="s">
        <v>27</v>
      </c>
      <c r="C6097" s="1">
        <v>4.0</v>
      </c>
      <c r="D6097" s="1">
        <v>3.0</v>
      </c>
      <c r="E6097" s="1">
        <v>12.0</v>
      </c>
      <c r="F6097" s="1" t="s">
        <v>39</v>
      </c>
      <c r="G6097" s="1" t="s">
        <v>29</v>
      </c>
      <c r="H6097" s="2">
        <v>45237.0</v>
      </c>
      <c r="J6097" s="3">
        <f t="shared" si="2"/>
        <v>4</v>
      </c>
      <c r="K6097" s="4">
        <f t="shared" si="3"/>
        <v>3</v>
      </c>
      <c r="L6097" s="4">
        <f t="shared" si="4"/>
        <v>12</v>
      </c>
      <c r="S6097" s="1" t="s">
        <v>6134</v>
      </c>
      <c r="T6097" s="4" t="str">
        <f t="shared" si="5"/>
        <v>Cake</v>
      </c>
      <c r="U6097" s="4" t="str">
        <f t="shared" si="6"/>
        <v>In-store</v>
      </c>
      <c r="V6097" s="4" t="str">
        <f t="shared" si="7"/>
        <v>Digital Wallet</v>
      </c>
      <c r="W6097" s="4">
        <f t="shared" ref="W6097:Y6097" si="6104">IF(OR(J6097 = "ERROR", J6097 = ""), "UNKNOWN", J6097)</f>
        <v>4</v>
      </c>
      <c r="X6097" s="4">
        <f t="shared" si="6104"/>
        <v>3</v>
      </c>
      <c r="Y6097" s="4">
        <f t="shared" si="6104"/>
        <v>12</v>
      </c>
      <c r="Z6097" s="5">
        <f t="shared" si="9"/>
        <v>45237</v>
      </c>
    </row>
    <row r="6098">
      <c r="A6098" s="1" t="s">
        <v>6135</v>
      </c>
      <c r="B6098" s="1" t="s">
        <v>27</v>
      </c>
      <c r="C6098" s="1">
        <v>3.0</v>
      </c>
      <c r="D6098" s="1">
        <v>3.0</v>
      </c>
      <c r="E6098" s="1">
        <v>9.0</v>
      </c>
      <c r="G6098" s="1" t="s">
        <v>25</v>
      </c>
      <c r="H6098" s="2">
        <v>45164.0</v>
      </c>
      <c r="J6098" s="3">
        <f t="shared" si="2"/>
        <v>3</v>
      </c>
      <c r="K6098" s="4">
        <f t="shared" si="3"/>
        <v>3</v>
      </c>
      <c r="L6098" s="4">
        <f t="shared" si="4"/>
        <v>9</v>
      </c>
      <c r="S6098" s="1" t="s">
        <v>6135</v>
      </c>
      <c r="T6098" s="4" t="str">
        <f t="shared" si="5"/>
        <v>Cake</v>
      </c>
      <c r="U6098" s="4" t="str">
        <f t="shared" si="6"/>
        <v>UNKNOWN</v>
      </c>
      <c r="V6098" s="4" t="str">
        <f t="shared" si="7"/>
        <v>UNKNOWN</v>
      </c>
      <c r="W6098" s="4">
        <f t="shared" ref="W6098:Y6098" si="6105">IF(OR(J6098 = "ERROR", J6098 = ""), "UNKNOWN", J6098)</f>
        <v>3</v>
      </c>
      <c r="X6098" s="4">
        <f t="shared" si="6105"/>
        <v>3</v>
      </c>
      <c r="Y6098" s="4">
        <f t="shared" si="6105"/>
        <v>9</v>
      </c>
      <c r="Z6098" s="5">
        <f t="shared" si="9"/>
        <v>45164</v>
      </c>
    </row>
    <row r="6099">
      <c r="A6099" s="1" t="s">
        <v>6136</v>
      </c>
      <c r="B6099" s="1" t="s">
        <v>36</v>
      </c>
      <c r="C6099" s="1">
        <v>1.0</v>
      </c>
      <c r="D6099" s="1">
        <v>5.0</v>
      </c>
      <c r="E6099" s="1">
        <v>5.0</v>
      </c>
      <c r="F6099" s="1" t="s">
        <v>28</v>
      </c>
      <c r="H6099" s="2">
        <v>45116.0</v>
      </c>
      <c r="J6099" s="3">
        <f t="shared" si="2"/>
        <v>1</v>
      </c>
      <c r="K6099" s="4">
        <f t="shared" si="3"/>
        <v>5</v>
      </c>
      <c r="L6099" s="4">
        <f t="shared" si="4"/>
        <v>5</v>
      </c>
      <c r="S6099" s="1" t="s">
        <v>6136</v>
      </c>
      <c r="T6099" s="4" t="str">
        <f t="shared" si="5"/>
        <v>Salad</v>
      </c>
      <c r="U6099" s="4" t="str">
        <f t="shared" si="6"/>
        <v>UNKNOWN</v>
      </c>
      <c r="V6099" s="4" t="str">
        <f t="shared" si="7"/>
        <v>Cash</v>
      </c>
      <c r="W6099" s="4">
        <f t="shared" ref="W6099:Y6099" si="6106">IF(OR(J6099 = "ERROR", J6099 = ""), "UNKNOWN", J6099)</f>
        <v>1</v>
      </c>
      <c r="X6099" s="4">
        <f t="shared" si="6106"/>
        <v>5</v>
      </c>
      <c r="Y6099" s="4">
        <f t="shared" si="6106"/>
        <v>5</v>
      </c>
      <c r="Z6099" s="5">
        <f t="shared" si="9"/>
        <v>45116</v>
      </c>
    </row>
    <row r="6100">
      <c r="A6100" s="1" t="s">
        <v>6137</v>
      </c>
      <c r="B6100" s="1" t="s">
        <v>36</v>
      </c>
      <c r="C6100" s="1">
        <v>2.0</v>
      </c>
      <c r="D6100" s="1">
        <v>5.0</v>
      </c>
      <c r="E6100" s="1">
        <v>10.0</v>
      </c>
      <c r="F6100" s="1" t="s">
        <v>23</v>
      </c>
      <c r="G6100" s="1" t="s">
        <v>29</v>
      </c>
      <c r="H6100" s="2">
        <v>44966.0</v>
      </c>
      <c r="J6100" s="3">
        <f t="shared" si="2"/>
        <v>2</v>
      </c>
      <c r="K6100" s="4">
        <f t="shared" si="3"/>
        <v>5</v>
      </c>
      <c r="L6100" s="4">
        <f t="shared" si="4"/>
        <v>10</v>
      </c>
      <c r="S6100" s="1" t="s">
        <v>6137</v>
      </c>
      <c r="T6100" s="4" t="str">
        <f t="shared" si="5"/>
        <v>Salad</v>
      </c>
      <c r="U6100" s="4" t="str">
        <f t="shared" si="6"/>
        <v>In-store</v>
      </c>
      <c r="V6100" s="4" t="str">
        <f t="shared" si="7"/>
        <v>Credit Card</v>
      </c>
      <c r="W6100" s="4">
        <f t="shared" ref="W6100:Y6100" si="6107">IF(OR(J6100 = "ERROR", J6100 = ""), "UNKNOWN", J6100)</f>
        <v>2</v>
      </c>
      <c r="X6100" s="4">
        <f t="shared" si="6107"/>
        <v>5</v>
      </c>
      <c r="Y6100" s="4">
        <f t="shared" si="6107"/>
        <v>10</v>
      </c>
      <c r="Z6100" s="5">
        <f t="shared" si="9"/>
        <v>44966</v>
      </c>
    </row>
    <row r="6101">
      <c r="A6101" s="1" t="s">
        <v>6138</v>
      </c>
      <c r="B6101" s="1" t="s">
        <v>27</v>
      </c>
      <c r="C6101" s="1">
        <v>2.0</v>
      </c>
      <c r="D6101" s="1">
        <v>3.0</v>
      </c>
      <c r="E6101" s="1">
        <v>6.0</v>
      </c>
      <c r="F6101" s="1" t="s">
        <v>23</v>
      </c>
      <c r="H6101" s="2">
        <v>44986.0</v>
      </c>
      <c r="J6101" s="3">
        <f t="shared" si="2"/>
        <v>2</v>
      </c>
      <c r="K6101" s="4">
        <f t="shared" si="3"/>
        <v>3</v>
      </c>
      <c r="L6101" s="4">
        <f t="shared" si="4"/>
        <v>6</v>
      </c>
      <c r="S6101" s="1" t="s">
        <v>6138</v>
      </c>
      <c r="T6101" s="4" t="str">
        <f t="shared" si="5"/>
        <v>Cake</v>
      </c>
      <c r="U6101" s="4" t="str">
        <f t="shared" si="6"/>
        <v>UNKNOWN</v>
      </c>
      <c r="V6101" s="4" t="str">
        <f t="shared" si="7"/>
        <v>Credit Card</v>
      </c>
      <c r="W6101" s="4">
        <f t="shared" ref="W6101:Y6101" si="6108">IF(OR(J6101 = "ERROR", J6101 = ""), "UNKNOWN", J6101)</f>
        <v>2</v>
      </c>
      <c r="X6101" s="4">
        <f t="shared" si="6108"/>
        <v>3</v>
      </c>
      <c r="Y6101" s="4">
        <f t="shared" si="6108"/>
        <v>6</v>
      </c>
      <c r="Z6101" s="5">
        <f t="shared" si="9"/>
        <v>44986</v>
      </c>
    </row>
    <row r="6102">
      <c r="A6102" s="1" t="s">
        <v>6139</v>
      </c>
      <c r="B6102" s="1" t="s">
        <v>44</v>
      </c>
      <c r="C6102" s="1" t="s">
        <v>25</v>
      </c>
      <c r="D6102" s="1">
        <v>4.0</v>
      </c>
      <c r="E6102" s="1">
        <v>16.0</v>
      </c>
      <c r="F6102" s="1" t="s">
        <v>25</v>
      </c>
      <c r="H6102" s="2">
        <v>45120.0</v>
      </c>
      <c r="J6102" s="3">
        <f t="shared" si="2"/>
        <v>4</v>
      </c>
      <c r="K6102" s="4">
        <f t="shared" si="3"/>
        <v>4</v>
      </c>
      <c r="L6102" s="4">
        <f t="shared" si="4"/>
        <v>16</v>
      </c>
      <c r="S6102" s="1" t="s">
        <v>6139</v>
      </c>
      <c r="T6102" s="4" t="str">
        <f t="shared" si="5"/>
        <v>Sandwich</v>
      </c>
      <c r="U6102" s="4" t="str">
        <f t="shared" si="6"/>
        <v>UNKNOWN</v>
      </c>
      <c r="V6102" s="4" t="str">
        <f t="shared" si="7"/>
        <v>UNKNOWN</v>
      </c>
      <c r="W6102" s="4">
        <f t="shared" ref="W6102:Y6102" si="6109">IF(OR(J6102 = "ERROR", J6102 = ""), "UNKNOWN", J6102)</f>
        <v>4</v>
      </c>
      <c r="X6102" s="4">
        <f t="shared" si="6109"/>
        <v>4</v>
      </c>
      <c r="Y6102" s="4">
        <f t="shared" si="6109"/>
        <v>16</v>
      </c>
      <c r="Z6102" s="5">
        <f t="shared" si="9"/>
        <v>45120</v>
      </c>
    </row>
    <row r="6103">
      <c r="A6103" s="1" t="s">
        <v>6140</v>
      </c>
      <c r="B6103" s="1" t="s">
        <v>22</v>
      </c>
      <c r="C6103" s="1">
        <v>3.0</v>
      </c>
      <c r="D6103" s="1">
        <v>2.0</v>
      </c>
      <c r="E6103" s="1">
        <v>6.0</v>
      </c>
      <c r="F6103" s="1" t="s">
        <v>30</v>
      </c>
      <c r="H6103" s="2">
        <v>44928.0</v>
      </c>
      <c r="J6103" s="3">
        <f t="shared" si="2"/>
        <v>3</v>
      </c>
      <c r="K6103" s="4">
        <f t="shared" si="3"/>
        <v>2</v>
      </c>
      <c r="L6103" s="4">
        <f t="shared" si="4"/>
        <v>6</v>
      </c>
      <c r="S6103" s="1" t="s">
        <v>6140</v>
      </c>
      <c r="T6103" s="4" t="str">
        <f t="shared" si="5"/>
        <v>Coffee</v>
      </c>
      <c r="U6103" s="4" t="str">
        <f t="shared" si="6"/>
        <v>UNKNOWN</v>
      </c>
      <c r="V6103" s="4" t="str">
        <f t="shared" si="7"/>
        <v>UNKNOWN</v>
      </c>
      <c r="W6103" s="4">
        <f t="shared" ref="W6103:Y6103" si="6110">IF(OR(J6103 = "ERROR", J6103 = ""), "UNKNOWN", J6103)</f>
        <v>3</v>
      </c>
      <c r="X6103" s="4">
        <f t="shared" si="6110"/>
        <v>2</v>
      </c>
      <c r="Y6103" s="4">
        <f t="shared" si="6110"/>
        <v>6</v>
      </c>
      <c r="Z6103" s="5">
        <f t="shared" si="9"/>
        <v>44928</v>
      </c>
    </row>
    <row r="6104">
      <c r="A6104" s="1" t="s">
        <v>6141</v>
      </c>
      <c r="B6104" s="1" t="s">
        <v>27</v>
      </c>
      <c r="C6104" s="1">
        <v>5.0</v>
      </c>
      <c r="D6104" s="1">
        <v>3.0</v>
      </c>
      <c r="E6104" s="1">
        <v>15.0</v>
      </c>
      <c r="F6104" s="1" t="s">
        <v>28</v>
      </c>
      <c r="G6104" s="1" t="s">
        <v>24</v>
      </c>
      <c r="H6104" s="2">
        <v>44976.0</v>
      </c>
      <c r="J6104" s="3">
        <f t="shared" si="2"/>
        <v>5</v>
      </c>
      <c r="K6104" s="4">
        <f t="shared" si="3"/>
        <v>3</v>
      </c>
      <c r="L6104" s="4">
        <f t="shared" si="4"/>
        <v>15</v>
      </c>
      <c r="S6104" s="1" t="s">
        <v>6141</v>
      </c>
      <c r="T6104" s="4" t="str">
        <f t="shared" si="5"/>
        <v>Cake</v>
      </c>
      <c r="U6104" s="4" t="str">
        <f t="shared" si="6"/>
        <v>Takeaway</v>
      </c>
      <c r="V6104" s="4" t="str">
        <f t="shared" si="7"/>
        <v>Cash</v>
      </c>
      <c r="W6104" s="4">
        <f t="shared" ref="W6104:Y6104" si="6111">IF(OR(J6104 = "ERROR", J6104 = ""), "UNKNOWN", J6104)</f>
        <v>5</v>
      </c>
      <c r="X6104" s="4">
        <f t="shared" si="6111"/>
        <v>3</v>
      </c>
      <c r="Y6104" s="4">
        <f t="shared" si="6111"/>
        <v>15</v>
      </c>
      <c r="Z6104" s="5">
        <f t="shared" si="9"/>
        <v>44976</v>
      </c>
    </row>
    <row r="6105">
      <c r="A6105" s="1" t="s">
        <v>6142</v>
      </c>
      <c r="B6105" s="1" t="s">
        <v>55</v>
      </c>
      <c r="C6105" s="1">
        <v>5.0</v>
      </c>
      <c r="D6105" s="1">
        <v>3.0</v>
      </c>
      <c r="E6105" s="1">
        <v>15.0</v>
      </c>
      <c r="F6105" s="1" t="s">
        <v>30</v>
      </c>
      <c r="G6105" s="1" t="s">
        <v>25</v>
      </c>
      <c r="H6105" s="2">
        <v>45009.0</v>
      </c>
      <c r="J6105" s="3">
        <f t="shared" si="2"/>
        <v>5</v>
      </c>
      <c r="K6105" s="4">
        <f t="shared" si="3"/>
        <v>3</v>
      </c>
      <c r="L6105" s="4">
        <f t="shared" si="4"/>
        <v>15</v>
      </c>
      <c r="S6105" s="1" t="s">
        <v>6142</v>
      </c>
      <c r="T6105" s="4" t="str">
        <f t="shared" si="5"/>
        <v>Juice</v>
      </c>
      <c r="U6105" s="4" t="str">
        <f t="shared" si="6"/>
        <v>UNKNOWN</v>
      </c>
      <c r="V6105" s="4" t="str">
        <f t="shared" si="7"/>
        <v>UNKNOWN</v>
      </c>
      <c r="W6105" s="4">
        <f t="shared" ref="W6105:Y6105" si="6112">IF(OR(J6105 = "ERROR", J6105 = ""), "UNKNOWN", J6105)</f>
        <v>5</v>
      </c>
      <c r="X6105" s="4">
        <f t="shared" si="6112"/>
        <v>3</v>
      </c>
      <c r="Y6105" s="4">
        <f t="shared" si="6112"/>
        <v>15</v>
      </c>
      <c r="Z6105" s="5">
        <f t="shared" si="9"/>
        <v>45009</v>
      </c>
    </row>
    <row r="6106">
      <c r="A6106" s="1" t="s">
        <v>6143</v>
      </c>
      <c r="B6106" s="1" t="s">
        <v>22</v>
      </c>
      <c r="C6106" s="1">
        <v>3.0</v>
      </c>
      <c r="D6106" s="1">
        <v>2.0</v>
      </c>
      <c r="E6106" s="1">
        <v>6.0</v>
      </c>
      <c r="G6106" s="1" t="s">
        <v>29</v>
      </c>
      <c r="H6106" s="2">
        <v>45014.0</v>
      </c>
      <c r="J6106" s="3">
        <f t="shared" si="2"/>
        <v>3</v>
      </c>
      <c r="K6106" s="4">
        <f t="shared" si="3"/>
        <v>2</v>
      </c>
      <c r="L6106" s="4">
        <f t="shared" si="4"/>
        <v>6</v>
      </c>
      <c r="S6106" s="1" t="s">
        <v>6143</v>
      </c>
      <c r="T6106" s="4" t="str">
        <f t="shared" si="5"/>
        <v>Coffee</v>
      </c>
      <c r="U6106" s="4" t="str">
        <f t="shared" si="6"/>
        <v>In-store</v>
      </c>
      <c r="V6106" s="4" t="str">
        <f t="shared" si="7"/>
        <v>UNKNOWN</v>
      </c>
      <c r="W6106" s="4">
        <f t="shared" ref="W6106:Y6106" si="6113">IF(OR(J6106 = "ERROR", J6106 = ""), "UNKNOWN", J6106)</f>
        <v>3</v>
      </c>
      <c r="X6106" s="4">
        <f t="shared" si="6113"/>
        <v>2</v>
      </c>
      <c r="Y6106" s="4">
        <f t="shared" si="6113"/>
        <v>6</v>
      </c>
      <c r="Z6106" s="5">
        <f t="shared" si="9"/>
        <v>45014</v>
      </c>
    </row>
    <row r="6107">
      <c r="A6107" s="1" t="s">
        <v>6144</v>
      </c>
      <c r="B6107" s="1" t="s">
        <v>36</v>
      </c>
      <c r="C6107" s="1">
        <v>4.0</v>
      </c>
      <c r="D6107" s="1">
        <v>5.0</v>
      </c>
      <c r="E6107" s="1">
        <v>20.0</v>
      </c>
      <c r="F6107" s="1" t="s">
        <v>39</v>
      </c>
      <c r="H6107" s="2">
        <v>45065.0</v>
      </c>
      <c r="J6107" s="3">
        <f t="shared" si="2"/>
        <v>4</v>
      </c>
      <c r="K6107" s="4">
        <f t="shared" si="3"/>
        <v>5</v>
      </c>
      <c r="L6107" s="4">
        <f t="shared" si="4"/>
        <v>20</v>
      </c>
      <c r="S6107" s="1" t="s">
        <v>6144</v>
      </c>
      <c r="T6107" s="4" t="str">
        <f t="shared" si="5"/>
        <v>Salad</v>
      </c>
      <c r="U6107" s="4" t="str">
        <f t="shared" si="6"/>
        <v>UNKNOWN</v>
      </c>
      <c r="V6107" s="4" t="str">
        <f t="shared" si="7"/>
        <v>Digital Wallet</v>
      </c>
      <c r="W6107" s="4">
        <f t="shared" ref="W6107:Y6107" si="6114">IF(OR(J6107 = "ERROR", J6107 = ""), "UNKNOWN", J6107)</f>
        <v>4</v>
      </c>
      <c r="X6107" s="4">
        <f t="shared" si="6114"/>
        <v>5</v>
      </c>
      <c r="Y6107" s="4">
        <f t="shared" si="6114"/>
        <v>20</v>
      </c>
      <c r="Z6107" s="5">
        <f t="shared" si="9"/>
        <v>45065</v>
      </c>
    </row>
    <row r="6108">
      <c r="A6108" s="1" t="s">
        <v>6145</v>
      </c>
      <c r="B6108" s="1" t="s">
        <v>36</v>
      </c>
      <c r="C6108" s="1">
        <v>5.0</v>
      </c>
      <c r="D6108" s="1">
        <v>5.0</v>
      </c>
      <c r="E6108" s="1">
        <v>25.0</v>
      </c>
      <c r="F6108" s="1" t="s">
        <v>28</v>
      </c>
      <c r="H6108" s="2">
        <v>45179.0</v>
      </c>
      <c r="J6108" s="3">
        <f t="shared" si="2"/>
        <v>5</v>
      </c>
      <c r="K6108" s="4">
        <f t="shared" si="3"/>
        <v>5</v>
      </c>
      <c r="L6108" s="4">
        <f t="shared" si="4"/>
        <v>25</v>
      </c>
      <c r="S6108" s="1" t="s">
        <v>6145</v>
      </c>
      <c r="T6108" s="4" t="str">
        <f t="shared" si="5"/>
        <v>Salad</v>
      </c>
      <c r="U6108" s="4" t="str">
        <f t="shared" si="6"/>
        <v>UNKNOWN</v>
      </c>
      <c r="V6108" s="4" t="str">
        <f t="shared" si="7"/>
        <v>Cash</v>
      </c>
      <c r="W6108" s="4">
        <f t="shared" ref="W6108:Y6108" si="6115">IF(OR(J6108 = "ERROR", J6108 = ""), "UNKNOWN", J6108)</f>
        <v>5</v>
      </c>
      <c r="X6108" s="4">
        <f t="shared" si="6115"/>
        <v>5</v>
      </c>
      <c r="Y6108" s="4">
        <f t="shared" si="6115"/>
        <v>25</v>
      </c>
      <c r="Z6108" s="5">
        <f t="shared" si="9"/>
        <v>45179</v>
      </c>
    </row>
    <row r="6109">
      <c r="A6109" s="1" t="s">
        <v>6146</v>
      </c>
      <c r="B6109" s="1" t="s">
        <v>27</v>
      </c>
      <c r="C6109" s="1">
        <v>1.0</v>
      </c>
      <c r="D6109" s="1">
        <v>3.0</v>
      </c>
      <c r="E6109" s="1">
        <v>3.0</v>
      </c>
      <c r="F6109" s="1" t="s">
        <v>28</v>
      </c>
      <c r="G6109" s="1" t="s">
        <v>24</v>
      </c>
      <c r="H6109" s="2">
        <v>45127.0</v>
      </c>
      <c r="J6109" s="3">
        <f t="shared" si="2"/>
        <v>1</v>
      </c>
      <c r="K6109" s="4">
        <f t="shared" si="3"/>
        <v>3</v>
      </c>
      <c r="L6109" s="4">
        <f t="shared" si="4"/>
        <v>3</v>
      </c>
      <c r="S6109" s="1" t="s">
        <v>6146</v>
      </c>
      <c r="T6109" s="4" t="str">
        <f t="shared" si="5"/>
        <v>Cake</v>
      </c>
      <c r="U6109" s="4" t="str">
        <f t="shared" si="6"/>
        <v>Takeaway</v>
      </c>
      <c r="V6109" s="4" t="str">
        <f t="shared" si="7"/>
        <v>Cash</v>
      </c>
      <c r="W6109" s="4">
        <f t="shared" ref="W6109:Y6109" si="6116">IF(OR(J6109 = "ERROR", J6109 = ""), "UNKNOWN", J6109)</f>
        <v>1</v>
      </c>
      <c r="X6109" s="4">
        <f t="shared" si="6116"/>
        <v>3</v>
      </c>
      <c r="Y6109" s="4">
        <f t="shared" si="6116"/>
        <v>3</v>
      </c>
      <c r="Z6109" s="5">
        <f t="shared" si="9"/>
        <v>45127</v>
      </c>
    </row>
    <row r="6110">
      <c r="A6110" s="1" t="s">
        <v>6147</v>
      </c>
      <c r="B6110" s="1" t="s">
        <v>41</v>
      </c>
      <c r="C6110" s="1">
        <v>2.0</v>
      </c>
      <c r="D6110" s="1">
        <v>4.0</v>
      </c>
      <c r="E6110" s="1">
        <v>8.0</v>
      </c>
      <c r="F6110" s="1" t="s">
        <v>28</v>
      </c>
      <c r="H6110" s="2">
        <v>45235.0</v>
      </c>
      <c r="J6110" s="3">
        <f t="shared" si="2"/>
        <v>2</v>
      </c>
      <c r="K6110" s="4">
        <f t="shared" si="3"/>
        <v>4</v>
      </c>
      <c r="L6110" s="4">
        <f t="shared" si="4"/>
        <v>8</v>
      </c>
      <c r="S6110" s="1" t="s">
        <v>6147</v>
      </c>
      <c r="T6110" s="4" t="str">
        <f t="shared" si="5"/>
        <v>Smoothie</v>
      </c>
      <c r="U6110" s="4" t="str">
        <f t="shared" si="6"/>
        <v>UNKNOWN</v>
      </c>
      <c r="V6110" s="4" t="str">
        <f t="shared" si="7"/>
        <v>Cash</v>
      </c>
      <c r="W6110" s="4">
        <f t="shared" ref="W6110:Y6110" si="6117">IF(OR(J6110 = "ERROR", J6110 = ""), "UNKNOWN", J6110)</f>
        <v>2</v>
      </c>
      <c r="X6110" s="4">
        <f t="shared" si="6117"/>
        <v>4</v>
      </c>
      <c r="Y6110" s="4">
        <f t="shared" si="6117"/>
        <v>8</v>
      </c>
      <c r="Z6110" s="5">
        <f t="shared" si="9"/>
        <v>45235</v>
      </c>
    </row>
    <row r="6111">
      <c r="A6111" s="1" t="s">
        <v>6148</v>
      </c>
      <c r="B6111" s="1" t="s">
        <v>27</v>
      </c>
      <c r="C6111" s="1">
        <v>3.0</v>
      </c>
      <c r="D6111" s="1">
        <v>3.0</v>
      </c>
      <c r="E6111" s="1">
        <v>9.0</v>
      </c>
      <c r="F6111" s="1" t="s">
        <v>23</v>
      </c>
      <c r="G6111" s="1" t="s">
        <v>29</v>
      </c>
      <c r="H6111" s="2">
        <v>45198.0</v>
      </c>
      <c r="J6111" s="3">
        <f t="shared" si="2"/>
        <v>3</v>
      </c>
      <c r="K6111" s="4">
        <f t="shared" si="3"/>
        <v>3</v>
      </c>
      <c r="L6111" s="4">
        <f t="shared" si="4"/>
        <v>9</v>
      </c>
      <c r="S6111" s="1" t="s">
        <v>6148</v>
      </c>
      <c r="T6111" s="4" t="str">
        <f t="shared" si="5"/>
        <v>Cake</v>
      </c>
      <c r="U6111" s="4" t="str">
        <f t="shared" si="6"/>
        <v>In-store</v>
      </c>
      <c r="V6111" s="4" t="str">
        <f t="shared" si="7"/>
        <v>Credit Card</v>
      </c>
      <c r="W6111" s="4">
        <f t="shared" ref="W6111:Y6111" si="6118">IF(OR(J6111 = "ERROR", J6111 = ""), "UNKNOWN", J6111)</f>
        <v>3</v>
      </c>
      <c r="X6111" s="4">
        <f t="shared" si="6118"/>
        <v>3</v>
      </c>
      <c r="Y6111" s="4">
        <f t="shared" si="6118"/>
        <v>9</v>
      </c>
      <c r="Z6111" s="5">
        <f t="shared" si="9"/>
        <v>45198</v>
      </c>
    </row>
    <row r="6112">
      <c r="A6112" s="1" t="s">
        <v>6149</v>
      </c>
      <c r="B6112" s="1" t="s">
        <v>44</v>
      </c>
      <c r="C6112" s="1">
        <v>5.0</v>
      </c>
      <c r="D6112" s="1">
        <v>4.0</v>
      </c>
      <c r="E6112" s="1">
        <v>20.0</v>
      </c>
      <c r="F6112" s="1" t="s">
        <v>39</v>
      </c>
      <c r="G6112" s="1" t="s">
        <v>24</v>
      </c>
      <c r="H6112" s="2">
        <v>44956.0</v>
      </c>
      <c r="J6112" s="3">
        <f t="shared" si="2"/>
        <v>5</v>
      </c>
      <c r="K6112" s="4">
        <f t="shared" si="3"/>
        <v>4</v>
      </c>
      <c r="L6112" s="4">
        <f t="shared" si="4"/>
        <v>20</v>
      </c>
      <c r="S6112" s="1" t="s">
        <v>6149</v>
      </c>
      <c r="T6112" s="4" t="str">
        <f t="shared" si="5"/>
        <v>Sandwich</v>
      </c>
      <c r="U6112" s="4" t="str">
        <f t="shared" si="6"/>
        <v>Takeaway</v>
      </c>
      <c r="V6112" s="4" t="str">
        <f t="shared" si="7"/>
        <v>Digital Wallet</v>
      </c>
      <c r="W6112" s="4">
        <f t="shared" ref="W6112:Y6112" si="6119">IF(OR(J6112 = "ERROR", J6112 = ""), "UNKNOWN", J6112)</f>
        <v>5</v>
      </c>
      <c r="X6112" s="4">
        <f t="shared" si="6119"/>
        <v>4</v>
      </c>
      <c r="Y6112" s="4">
        <f t="shared" si="6119"/>
        <v>20</v>
      </c>
      <c r="Z6112" s="5">
        <f t="shared" si="9"/>
        <v>44956</v>
      </c>
    </row>
    <row r="6113">
      <c r="A6113" s="1" t="s">
        <v>6150</v>
      </c>
      <c r="B6113" s="1" t="s">
        <v>36</v>
      </c>
      <c r="C6113" s="1">
        <v>5.0</v>
      </c>
      <c r="D6113" s="1">
        <v>5.0</v>
      </c>
      <c r="E6113" s="1" t="s">
        <v>25</v>
      </c>
      <c r="F6113" s="1" t="s">
        <v>28</v>
      </c>
      <c r="G6113" s="1" t="s">
        <v>24</v>
      </c>
      <c r="H6113" s="2">
        <v>44982.0</v>
      </c>
      <c r="J6113" s="3">
        <f t="shared" si="2"/>
        <v>5</v>
      </c>
      <c r="K6113" s="4">
        <f t="shared" si="3"/>
        <v>5</v>
      </c>
      <c r="L6113" s="4">
        <f t="shared" si="4"/>
        <v>25</v>
      </c>
      <c r="S6113" s="1" t="s">
        <v>6150</v>
      </c>
      <c r="T6113" s="4" t="str">
        <f t="shared" si="5"/>
        <v>Salad</v>
      </c>
      <c r="U6113" s="4" t="str">
        <f t="shared" si="6"/>
        <v>Takeaway</v>
      </c>
      <c r="V6113" s="4" t="str">
        <f t="shared" si="7"/>
        <v>Cash</v>
      </c>
      <c r="W6113" s="4">
        <f t="shared" ref="W6113:Y6113" si="6120">IF(OR(J6113 = "ERROR", J6113 = ""), "UNKNOWN", J6113)</f>
        <v>5</v>
      </c>
      <c r="X6113" s="4">
        <f t="shared" si="6120"/>
        <v>5</v>
      </c>
      <c r="Y6113" s="4">
        <f t="shared" si="6120"/>
        <v>25</v>
      </c>
      <c r="Z6113" s="5">
        <f t="shared" si="9"/>
        <v>44982</v>
      </c>
    </row>
    <row r="6114">
      <c r="A6114" s="1" t="s">
        <v>6151</v>
      </c>
      <c r="B6114" s="1" t="s">
        <v>32</v>
      </c>
      <c r="C6114" s="1">
        <v>2.0</v>
      </c>
      <c r="D6114" s="1">
        <v>1.0</v>
      </c>
      <c r="E6114" s="1">
        <v>2.0</v>
      </c>
      <c r="F6114" s="1" t="s">
        <v>23</v>
      </c>
      <c r="G6114" s="1" t="s">
        <v>29</v>
      </c>
      <c r="H6114" s="2">
        <v>44942.0</v>
      </c>
      <c r="J6114" s="3">
        <f t="shared" si="2"/>
        <v>2</v>
      </c>
      <c r="K6114" s="4">
        <f t="shared" si="3"/>
        <v>1</v>
      </c>
      <c r="L6114" s="4">
        <f t="shared" si="4"/>
        <v>2</v>
      </c>
      <c r="S6114" s="1" t="s">
        <v>6151</v>
      </c>
      <c r="T6114" s="4" t="str">
        <f t="shared" si="5"/>
        <v>Cookie</v>
      </c>
      <c r="U6114" s="4" t="str">
        <f t="shared" si="6"/>
        <v>In-store</v>
      </c>
      <c r="V6114" s="4" t="str">
        <f t="shared" si="7"/>
        <v>Credit Card</v>
      </c>
      <c r="W6114" s="4">
        <f t="shared" ref="W6114:Y6114" si="6121">IF(OR(J6114 = "ERROR", J6114 = ""), "UNKNOWN", J6114)</f>
        <v>2</v>
      </c>
      <c r="X6114" s="4">
        <f t="shared" si="6121"/>
        <v>1</v>
      </c>
      <c r="Y6114" s="4">
        <f t="shared" si="6121"/>
        <v>2</v>
      </c>
      <c r="Z6114" s="5">
        <f t="shared" si="9"/>
        <v>44942</v>
      </c>
    </row>
    <row r="6115">
      <c r="A6115" s="1" t="s">
        <v>6152</v>
      </c>
      <c r="B6115" s="1" t="s">
        <v>55</v>
      </c>
      <c r="C6115" s="1">
        <v>4.0</v>
      </c>
      <c r="D6115" s="1">
        <v>3.0</v>
      </c>
      <c r="E6115" s="1">
        <v>12.0</v>
      </c>
      <c r="F6115" s="1" t="s">
        <v>23</v>
      </c>
      <c r="G6115" s="1" t="s">
        <v>29</v>
      </c>
      <c r="H6115" s="6">
        <v>45284.0</v>
      </c>
      <c r="J6115" s="3">
        <f t="shared" si="2"/>
        <v>4</v>
      </c>
      <c r="K6115" s="4">
        <f t="shared" si="3"/>
        <v>3</v>
      </c>
      <c r="L6115" s="4">
        <f t="shared" si="4"/>
        <v>12</v>
      </c>
      <c r="S6115" s="1" t="s">
        <v>6152</v>
      </c>
      <c r="T6115" s="4" t="str">
        <f t="shared" si="5"/>
        <v>Juice</v>
      </c>
      <c r="U6115" s="4" t="str">
        <f t="shared" si="6"/>
        <v>In-store</v>
      </c>
      <c r="V6115" s="4" t="str">
        <f t="shared" si="7"/>
        <v>Credit Card</v>
      </c>
      <c r="W6115" s="4">
        <f t="shared" ref="W6115:Y6115" si="6122">IF(OR(J6115 = "ERROR", J6115 = ""), "UNKNOWN", J6115)</f>
        <v>4</v>
      </c>
      <c r="X6115" s="4">
        <f t="shared" si="6122"/>
        <v>3</v>
      </c>
      <c r="Y6115" s="4">
        <f t="shared" si="6122"/>
        <v>12</v>
      </c>
      <c r="Z6115" s="7">
        <f t="shared" si="9"/>
        <v>45284</v>
      </c>
    </row>
    <row r="6116">
      <c r="A6116" s="1" t="s">
        <v>6153</v>
      </c>
      <c r="B6116" s="1" t="s">
        <v>81</v>
      </c>
      <c r="C6116" s="1">
        <v>3.0</v>
      </c>
      <c r="D6116" s="1">
        <v>1.5</v>
      </c>
      <c r="E6116" s="1">
        <v>4.5</v>
      </c>
      <c r="F6116" s="1" t="s">
        <v>23</v>
      </c>
      <c r="G6116" s="1" t="s">
        <v>25</v>
      </c>
      <c r="H6116" s="2">
        <v>45002.0</v>
      </c>
      <c r="J6116" s="3">
        <f t="shared" si="2"/>
        <v>3</v>
      </c>
      <c r="K6116" s="4">
        <f t="shared" si="3"/>
        <v>1.5</v>
      </c>
      <c r="L6116" s="4">
        <f t="shared" si="4"/>
        <v>4.5</v>
      </c>
      <c r="S6116" s="1" t="s">
        <v>6153</v>
      </c>
      <c r="T6116" s="4" t="str">
        <f t="shared" si="5"/>
        <v>Tea</v>
      </c>
      <c r="U6116" s="4" t="str">
        <f t="shared" si="6"/>
        <v>UNKNOWN</v>
      </c>
      <c r="V6116" s="4" t="str">
        <f t="shared" si="7"/>
        <v>Credit Card</v>
      </c>
      <c r="W6116" s="4">
        <f t="shared" ref="W6116:Y6116" si="6123">IF(OR(J6116 = "ERROR", J6116 = ""), "UNKNOWN", J6116)</f>
        <v>3</v>
      </c>
      <c r="X6116" s="4">
        <f t="shared" si="6123"/>
        <v>1.5</v>
      </c>
      <c r="Y6116" s="4">
        <f t="shared" si="6123"/>
        <v>4.5</v>
      </c>
      <c r="Z6116" s="5">
        <f t="shared" si="9"/>
        <v>45002</v>
      </c>
    </row>
    <row r="6117">
      <c r="A6117" s="1" t="s">
        <v>6154</v>
      </c>
      <c r="B6117" s="1" t="s">
        <v>32</v>
      </c>
      <c r="C6117" s="1">
        <v>2.0</v>
      </c>
      <c r="D6117" s="1">
        <v>1.0</v>
      </c>
      <c r="E6117" s="1">
        <v>2.0</v>
      </c>
      <c r="G6117" s="1" t="s">
        <v>29</v>
      </c>
      <c r="H6117" s="6">
        <v>45281.0</v>
      </c>
      <c r="J6117" s="3">
        <f t="shared" si="2"/>
        <v>2</v>
      </c>
      <c r="K6117" s="4">
        <f t="shared" si="3"/>
        <v>1</v>
      </c>
      <c r="L6117" s="4">
        <f t="shared" si="4"/>
        <v>2</v>
      </c>
      <c r="S6117" s="1" t="s">
        <v>6154</v>
      </c>
      <c r="T6117" s="4" t="str">
        <f t="shared" si="5"/>
        <v>Cookie</v>
      </c>
      <c r="U6117" s="4" t="str">
        <f t="shared" si="6"/>
        <v>In-store</v>
      </c>
      <c r="V6117" s="4" t="str">
        <f t="shared" si="7"/>
        <v>UNKNOWN</v>
      </c>
      <c r="W6117" s="4">
        <f t="shared" ref="W6117:Y6117" si="6124">IF(OR(J6117 = "ERROR", J6117 = ""), "UNKNOWN", J6117)</f>
        <v>2</v>
      </c>
      <c r="X6117" s="4">
        <f t="shared" si="6124"/>
        <v>1</v>
      </c>
      <c r="Y6117" s="4">
        <f t="shared" si="6124"/>
        <v>2</v>
      </c>
      <c r="Z6117" s="7">
        <f t="shared" si="9"/>
        <v>45281</v>
      </c>
    </row>
    <row r="6118">
      <c r="A6118" s="1" t="s">
        <v>6155</v>
      </c>
      <c r="B6118" s="1" t="s">
        <v>22</v>
      </c>
      <c r="C6118" s="1">
        <v>5.0</v>
      </c>
      <c r="D6118" s="1">
        <v>2.0</v>
      </c>
      <c r="E6118" s="1">
        <v>10.0</v>
      </c>
      <c r="F6118" s="1" t="s">
        <v>39</v>
      </c>
      <c r="G6118" s="1" t="s">
        <v>29</v>
      </c>
      <c r="H6118" s="2">
        <v>44947.0</v>
      </c>
      <c r="J6118" s="3">
        <f t="shared" si="2"/>
        <v>5</v>
      </c>
      <c r="K6118" s="4">
        <f t="shared" si="3"/>
        <v>2</v>
      </c>
      <c r="L6118" s="4">
        <f t="shared" si="4"/>
        <v>10</v>
      </c>
      <c r="S6118" s="1" t="s">
        <v>6155</v>
      </c>
      <c r="T6118" s="4" t="str">
        <f t="shared" si="5"/>
        <v>Coffee</v>
      </c>
      <c r="U6118" s="4" t="str">
        <f t="shared" si="6"/>
        <v>In-store</v>
      </c>
      <c r="V6118" s="4" t="str">
        <f t="shared" si="7"/>
        <v>Digital Wallet</v>
      </c>
      <c r="W6118" s="4">
        <f t="shared" ref="W6118:Y6118" si="6125">IF(OR(J6118 = "ERROR", J6118 = ""), "UNKNOWN", J6118)</f>
        <v>5</v>
      </c>
      <c r="X6118" s="4">
        <f t="shared" si="6125"/>
        <v>2</v>
      </c>
      <c r="Y6118" s="4">
        <f t="shared" si="6125"/>
        <v>10</v>
      </c>
      <c r="Z6118" s="5">
        <f t="shared" si="9"/>
        <v>44947</v>
      </c>
    </row>
    <row r="6119">
      <c r="A6119" s="1" t="s">
        <v>6156</v>
      </c>
      <c r="B6119" s="1" t="s">
        <v>55</v>
      </c>
      <c r="C6119" s="1">
        <v>3.0</v>
      </c>
      <c r="D6119" s="1">
        <v>3.0</v>
      </c>
      <c r="E6119" s="1">
        <v>9.0</v>
      </c>
      <c r="G6119" s="1" t="s">
        <v>29</v>
      </c>
      <c r="H6119" s="2">
        <v>45061.0</v>
      </c>
      <c r="J6119" s="3">
        <f t="shared" si="2"/>
        <v>3</v>
      </c>
      <c r="K6119" s="4">
        <f t="shared" si="3"/>
        <v>3</v>
      </c>
      <c r="L6119" s="4">
        <f t="shared" si="4"/>
        <v>9</v>
      </c>
      <c r="S6119" s="1" t="s">
        <v>6156</v>
      </c>
      <c r="T6119" s="4" t="str">
        <f t="shared" si="5"/>
        <v>Juice</v>
      </c>
      <c r="U6119" s="4" t="str">
        <f t="shared" si="6"/>
        <v>In-store</v>
      </c>
      <c r="V6119" s="4" t="str">
        <f t="shared" si="7"/>
        <v>UNKNOWN</v>
      </c>
      <c r="W6119" s="4">
        <f t="shared" ref="W6119:Y6119" si="6126">IF(OR(J6119 = "ERROR", J6119 = ""), "UNKNOWN", J6119)</f>
        <v>3</v>
      </c>
      <c r="X6119" s="4">
        <f t="shared" si="6126"/>
        <v>3</v>
      </c>
      <c r="Y6119" s="4">
        <f t="shared" si="6126"/>
        <v>9</v>
      </c>
      <c r="Z6119" s="5">
        <f t="shared" si="9"/>
        <v>45061</v>
      </c>
    </row>
    <row r="6120">
      <c r="A6120" s="1" t="s">
        <v>6157</v>
      </c>
      <c r="B6120" s="1" t="s">
        <v>81</v>
      </c>
      <c r="C6120" s="1">
        <v>3.0</v>
      </c>
      <c r="D6120" s="1">
        <v>1.5</v>
      </c>
      <c r="E6120" s="1">
        <v>4.5</v>
      </c>
      <c r="F6120" s="1" t="s">
        <v>28</v>
      </c>
      <c r="G6120" s="1" t="s">
        <v>24</v>
      </c>
      <c r="H6120" s="2">
        <v>45177.0</v>
      </c>
      <c r="J6120" s="3">
        <f t="shared" si="2"/>
        <v>3</v>
      </c>
      <c r="K6120" s="4">
        <f t="shared" si="3"/>
        <v>1.5</v>
      </c>
      <c r="L6120" s="4">
        <f t="shared" si="4"/>
        <v>4.5</v>
      </c>
      <c r="S6120" s="1" t="s">
        <v>6157</v>
      </c>
      <c r="T6120" s="4" t="str">
        <f t="shared" si="5"/>
        <v>Tea</v>
      </c>
      <c r="U6120" s="4" t="str">
        <f t="shared" si="6"/>
        <v>Takeaway</v>
      </c>
      <c r="V6120" s="4" t="str">
        <f t="shared" si="7"/>
        <v>Cash</v>
      </c>
      <c r="W6120" s="4">
        <f t="shared" ref="W6120:Y6120" si="6127">IF(OR(J6120 = "ERROR", J6120 = ""), "UNKNOWN", J6120)</f>
        <v>3</v>
      </c>
      <c r="X6120" s="4">
        <f t="shared" si="6127"/>
        <v>1.5</v>
      </c>
      <c r="Y6120" s="4">
        <f t="shared" si="6127"/>
        <v>4.5</v>
      </c>
      <c r="Z6120" s="5">
        <f t="shared" si="9"/>
        <v>45177</v>
      </c>
    </row>
    <row r="6121">
      <c r="A6121" s="1" t="s">
        <v>6158</v>
      </c>
      <c r="B6121" s="1" t="s">
        <v>41</v>
      </c>
      <c r="C6121" s="1">
        <v>5.0</v>
      </c>
      <c r="D6121" s="1">
        <v>4.0</v>
      </c>
      <c r="E6121" s="1">
        <v>20.0</v>
      </c>
      <c r="F6121" s="1" t="s">
        <v>23</v>
      </c>
      <c r="G6121" s="1" t="s">
        <v>29</v>
      </c>
      <c r="H6121" s="2">
        <v>45098.0</v>
      </c>
      <c r="J6121" s="3">
        <f t="shared" si="2"/>
        <v>5</v>
      </c>
      <c r="K6121" s="4">
        <f t="shared" si="3"/>
        <v>4</v>
      </c>
      <c r="L6121" s="4">
        <f t="shared" si="4"/>
        <v>20</v>
      </c>
      <c r="S6121" s="1" t="s">
        <v>6158</v>
      </c>
      <c r="T6121" s="4" t="str">
        <f t="shared" si="5"/>
        <v>Smoothie</v>
      </c>
      <c r="U6121" s="4" t="str">
        <f t="shared" si="6"/>
        <v>In-store</v>
      </c>
      <c r="V6121" s="4" t="str">
        <f t="shared" si="7"/>
        <v>Credit Card</v>
      </c>
      <c r="W6121" s="4">
        <f t="shared" ref="W6121:Y6121" si="6128">IF(OR(J6121 = "ERROR", J6121 = ""), "UNKNOWN", J6121)</f>
        <v>5</v>
      </c>
      <c r="X6121" s="4">
        <f t="shared" si="6128"/>
        <v>4</v>
      </c>
      <c r="Y6121" s="4">
        <f t="shared" si="6128"/>
        <v>20</v>
      </c>
      <c r="Z6121" s="5">
        <f t="shared" si="9"/>
        <v>45098</v>
      </c>
    </row>
    <row r="6122">
      <c r="A6122" s="1" t="s">
        <v>6159</v>
      </c>
      <c r="B6122" s="1" t="s">
        <v>25</v>
      </c>
      <c r="C6122" s="1">
        <v>1.0</v>
      </c>
      <c r="D6122" s="1">
        <v>3.0</v>
      </c>
      <c r="E6122" s="1">
        <v>3.0</v>
      </c>
      <c r="F6122" s="1" t="s">
        <v>30</v>
      </c>
      <c r="G6122" s="1" t="s">
        <v>25</v>
      </c>
      <c r="H6122" s="2">
        <v>45012.0</v>
      </c>
      <c r="J6122" s="3">
        <f t="shared" si="2"/>
        <v>1</v>
      </c>
      <c r="K6122" s="4">
        <f t="shared" si="3"/>
        <v>3</v>
      </c>
      <c r="L6122" s="4">
        <f t="shared" si="4"/>
        <v>3</v>
      </c>
      <c r="S6122" s="1" t="s">
        <v>6159</v>
      </c>
      <c r="T6122" s="4" t="str">
        <f t="shared" si="5"/>
        <v>UNKNOWN</v>
      </c>
      <c r="U6122" s="4" t="str">
        <f t="shared" si="6"/>
        <v>UNKNOWN</v>
      </c>
      <c r="V6122" s="4" t="str">
        <f t="shared" si="7"/>
        <v>UNKNOWN</v>
      </c>
      <c r="W6122" s="4">
        <f t="shared" ref="W6122:Y6122" si="6129">IF(OR(J6122 = "ERROR", J6122 = ""), "UNKNOWN", J6122)</f>
        <v>1</v>
      </c>
      <c r="X6122" s="4">
        <f t="shared" si="6129"/>
        <v>3</v>
      </c>
      <c r="Y6122" s="4">
        <f t="shared" si="6129"/>
        <v>3</v>
      </c>
      <c r="Z6122" s="5">
        <f t="shared" si="9"/>
        <v>45012</v>
      </c>
    </row>
    <row r="6123">
      <c r="A6123" s="1" t="s">
        <v>6160</v>
      </c>
      <c r="B6123" s="1" t="s">
        <v>81</v>
      </c>
      <c r="C6123" s="1">
        <v>4.0</v>
      </c>
      <c r="D6123" s="1">
        <v>1.5</v>
      </c>
      <c r="E6123" s="1">
        <v>6.0</v>
      </c>
      <c r="G6123" s="1" t="s">
        <v>29</v>
      </c>
      <c r="H6123" s="2">
        <v>44984.0</v>
      </c>
      <c r="J6123" s="3">
        <f t="shared" si="2"/>
        <v>4</v>
      </c>
      <c r="K6123" s="4">
        <f t="shared" si="3"/>
        <v>1.5</v>
      </c>
      <c r="L6123" s="4">
        <f t="shared" si="4"/>
        <v>6</v>
      </c>
      <c r="S6123" s="1" t="s">
        <v>6160</v>
      </c>
      <c r="T6123" s="4" t="str">
        <f t="shared" si="5"/>
        <v>Tea</v>
      </c>
      <c r="U6123" s="4" t="str">
        <f t="shared" si="6"/>
        <v>In-store</v>
      </c>
      <c r="V6123" s="4" t="str">
        <f t="shared" si="7"/>
        <v>UNKNOWN</v>
      </c>
      <c r="W6123" s="4">
        <f t="shared" ref="W6123:Y6123" si="6130">IF(OR(J6123 = "ERROR", J6123 = ""), "UNKNOWN", J6123)</f>
        <v>4</v>
      </c>
      <c r="X6123" s="4">
        <f t="shared" si="6130"/>
        <v>1.5</v>
      </c>
      <c r="Y6123" s="4">
        <f t="shared" si="6130"/>
        <v>6</v>
      </c>
      <c r="Z6123" s="5">
        <f t="shared" si="9"/>
        <v>44984</v>
      </c>
    </row>
    <row r="6124">
      <c r="A6124" s="1" t="s">
        <v>6161</v>
      </c>
      <c r="B6124" s="1" t="s">
        <v>27</v>
      </c>
      <c r="C6124" s="1">
        <v>1.0</v>
      </c>
      <c r="D6124" s="1">
        <v>3.0</v>
      </c>
      <c r="E6124" s="1">
        <v>3.0</v>
      </c>
      <c r="F6124" s="1" t="s">
        <v>25</v>
      </c>
      <c r="H6124" s="2">
        <v>45039.0</v>
      </c>
      <c r="J6124" s="3">
        <f t="shared" si="2"/>
        <v>1</v>
      </c>
      <c r="K6124" s="4">
        <f t="shared" si="3"/>
        <v>3</v>
      </c>
      <c r="L6124" s="4">
        <f t="shared" si="4"/>
        <v>3</v>
      </c>
      <c r="S6124" s="1" t="s">
        <v>6161</v>
      </c>
      <c r="T6124" s="4" t="str">
        <f t="shared" si="5"/>
        <v>Cake</v>
      </c>
      <c r="U6124" s="4" t="str">
        <f t="shared" si="6"/>
        <v>UNKNOWN</v>
      </c>
      <c r="V6124" s="4" t="str">
        <f t="shared" si="7"/>
        <v>UNKNOWN</v>
      </c>
      <c r="W6124" s="4">
        <f t="shared" ref="W6124:Y6124" si="6131">IF(OR(J6124 = "ERROR", J6124 = ""), "UNKNOWN", J6124)</f>
        <v>1</v>
      </c>
      <c r="X6124" s="4">
        <f t="shared" si="6131"/>
        <v>3</v>
      </c>
      <c r="Y6124" s="4">
        <f t="shared" si="6131"/>
        <v>3</v>
      </c>
      <c r="Z6124" s="5">
        <f t="shared" si="9"/>
        <v>45039</v>
      </c>
    </row>
    <row r="6125">
      <c r="A6125" s="1" t="s">
        <v>6162</v>
      </c>
      <c r="B6125" s="1" t="s">
        <v>41</v>
      </c>
      <c r="C6125" s="1">
        <v>4.0</v>
      </c>
      <c r="D6125" s="1">
        <v>4.0</v>
      </c>
      <c r="E6125" s="1">
        <v>16.0</v>
      </c>
      <c r="G6125" s="1" t="s">
        <v>30</v>
      </c>
      <c r="H6125" s="6">
        <v>45288.0</v>
      </c>
      <c r="J6125" s="3">
        <f t="shared" si="2"/>
        <v>4</v>
      </c>
      <c r="K6125" s="4">
        <f t="shared" si="3"/>
        <v>4</v>
      </c>
      <c r="L6125" s="4">
        <f t="shared" si="4"/>
        <v>16</v>
      </c>
      <c r="S6125" s="1" t="s">
        <v>6162</v>
      </c>
      <c r="T6125" s="4" t="str">
        <f t="shared" si="5"/>
        <v>Smoothie</v>
      </c>
      <c r="U6125" s="4" t="str">
        <f t="shared" si="6"/>
        <v>UNKNOWN</v>
      </c>
      <c r="V6125" s="4" t="str">
        <f t="shared" si="7"/>
        <v>UNKNOWN</v>
      </c>
      <c r="W6125" s="4">
        <f t="shared" ref="W6125:Y6125" si="6132">IF(OR(J6125 = "ERROR", J6125 = ""), "UNKNOWN", J6125)</f>
        <v>4</v>
      </c>
      <c r="X6125" s="4">
        <f t="shared" si="6132"/>
        <v>4</v>
      </c>
      <c r="Y6125" s="4">
        <f t="shared" si="6132"/>
        <v>16</v>
      </c>
      <c r="Z6125" s="7">
        <f t="shared" si="9"/>
        <v>45288</v>
      </c>
    </row>
    <row r="6126">
      <c r="A6126" s="1" t="s">
        <v>6163</v>
      </c>
      <c r="B6126" s="1" t="s">
        <v>44</v>
      </c>
      <c r="C6126" s="1">
        <v>2.0</v>
      </c>
      <c r="D6126" s="1">
        <v>4.0</v>
      </c>
      <c r="E6126" s="1">
        <v>8.0</v>
      </c>
      <c r="G6126" s="1" t="s">
        <v>24</v>
      </c>
      <c r="H6126" s="1" t="s">
        <v>30</v>
      </c>
      <c r="J6126" s="3">
        <f t="shared" si="2"/>
        <v>2</v>
      </c>
      <c r="K6126" s="4">
        <f t="shared" si="3"/>
        <v>4</v>
      </c>
      <c r="L6126" s="4">
        <f t="shared" si="4"/>
        <v>8</v>
      </c>
      <c r="S6126" s="1" t="s">
        <v>6163</v>
      </c>
      <c r="T6126" s="4" t="str">
        <f t="shared" si="5"/>
        <v>Sandwich</v>
      </c>
      <c r="U6126" s="4" t="str">
        <f t="shared" si="6"/>
        <v>Takeaway</v>
      </c>
      <c r="V6126" s="4" t="str">
        <f t="shared" si="7"/>
        <v>UNKNOWN</v>
      </c>
      <c r="W6126" s="4">
        <f t="shared" ref="W6126:Y6126" si="6133">IF(OR(J6126 = "ERROR", J6126 = ""), "UNKNOWN", J6126)</f>
        <v>2</v>
      </c>
      <c r="X6126" s="4">
        <f t="shared" si="6133"/>
        <v>4</v>
      </c>
      <c r="Y6126" s="4">
        <f t="shared" si="6133"/>
        <v>8</v>
      </c>
      <c r="Z6126" s="4" t="str">
        <f t="shared" si="9"/>
        <v>UNKNOWN</v>
      </c>
    </row>
    <row r="6127">
      <c r="A6127" s="1" t="s">
        <v>6164</v>
      </c>
      <c r="B6127" s="1" t="s">
        <v>44</v>
      </c>
      <c r="C6127" s="1">
        <v>3.0</v>
      </c>
      <c r="D6127" s="1">
        <v>4.0</v>
      </c>
      <c r="E6127" s="1">
        <v>12.0</v>
      </c>
      <c r="G6127" s="1" t="s">
        <v>24</v>
      </c>
      <c r="H6127" s="2">
        <v>45190.0</v>
      </c>
      <c r="J6127" s="3">
        <f t="shared" si="2"/>
        <v>3</v>
      </c>
      <c r="K6127" s="4">
        <f t="shared" si="3"/>
        <v>4</v>
      </c>
      <c r="L6127" s="4">
        <f t="shared" si="4"/>
        <v>12</v>
      </c>
      <c r="S6127" s="1" t="s">
        <v>6164</v>
      </c>
      <c r="T6127" s="4" t="str">
        <f t="shared" si="5"/>
        <v>Sandwich</v>
      </c>
      <c r="U6127" s="4" t="str">
        <f t="shared" si="6"/>
        <v>Takeaway</v>
      </c>
      <c r="V6127" s="4" t="str">
        <f t="shared" si="7"/>
        <v>UNKNOWN</v>
      </c>
      <c r="W6127" s="4">
        <f t="shared" ref="W6127:Y6127" si="6134">IF(OR(J6127 = "ERROR", J6127 = ""), "UNKNOWN", J6127)</f>
        <v>3</v>
      </c>
      <c r="X6127" s="4">
        <f t="shared" si="6134"/>
        <v>4</v>
      </c>
      <c r="Y6127" s="4">
        <f t="shared" si="6134"/>
        <v>12</v>
      </c>
      <c r="Z6127" s="5">
        <f t="shared" si="9"/>
        <v>45190</v>
      </c>
    </row>
    <row r="6128">
      <c r="A6128" s="1" t="s">
        <v>6165</v>
      </c>
      <c r="B6128" s="1" t="s">
        <v>36</v>
      </c>
      <c r="C6128" s="1">
        <v>2.0</v>
      </c>
      <c r="D6128" s="1">
        <v>5.0</v>
      </c>
      <c r="E6128" s="1">
        <v>10.0</v>
      </c>
      <c r="F6128" s="1" t="s">
        <v>23</v>
      </c>
      <c r="H6128" s="2">
        <v>45231.0</v>
      </c>
      <c r="J6128" s="3">
        <f t="shared" si="2"/>
        <v>2</v>
      </c>
      <c r="K6128" s="4">
        <f t="shared" si="3"/>
        <v>5</v>
      </c>
      <c r="L6128" s="4">
        <f t="shared" si="4"/>
        <v>10</v>
      </c>
      <c r="S6128" s="1" t="s">
        <v>6165</v>
      </c>
      <c r="T6128" s="4" t="str">
        <f t="shared" si="5"/>
        <v>Salad</v>
      </c>
      <c r="U6128" s="4" t="str">
        <f t="shared" si="6"/>
        <v>UNKNOWN</v>
      </c>
      <c r="V6128" s="4" t="str">
        <f t="shared" si="7"/>
        <v>Credit Card</v>
      </c>
      <c r="W6128" s="4">
        <f t="shared" ref="W6128:Y6128" si="6135">IF(OR(J6128 = "ERROR", J6128 = ""), "UNKNOWN", J6128)</f>
        <v>2</v>
      </c>
      <c r="X6128" s="4">
        <f t="shared" si="6135"/>
        <v>5</v>
      </c>
      <c r="Y6128" s="4">
        <f t="shared" si="6135"/>
        <v>10</v>
      </c>
      <c r="Z6128" s="5">
        <f t="shared" si="9"/>
        <v>45231</v>
      </c>
    </row>
    <row r="6129">
      <c r="A6129" s="1" t="s">
        <v>6166</v>
      </c>
      <c r="B6129" s="1" t="s">
        <v>44</v>
      </c>
      <c r="C6129" s="1">
        <v>1.0</v>
      </c>
      <c r="E6129" s="1">
        <v>4.0</v>
      </c>
      <c r="G6129" s="1" t="s">
        <v>29</v>
      </c>
      <c r="H6129" s="2">
        <v>44930.0</v>
      </c>
      <c r="J6129" s="3">
        <f t="shared" si="2"/>
        <v>1</v>
      </c>
      <c r="K6129" s="4">
        <f t="shared" si="3"/>
        <v>4</v>
      </c>
      <c r="L6129" s="4">
        <f t="shared" si="4"/>
        <v>4</v>
      </c>
      <c r="S6129" s="1" t="s">
        <v>6166</v>
      </c>
      <c r="T6129" s="4" t="str">
        <f t="shared" si="5"/>
        <v>Sandwich</v>
      </c>
      <c r="U6129" s="4" t="str">
        <f t="shared" si="6"/>
        <v>In-store</v>
      </c>
      <c r="V6129" s="4" t="str">
        <f t="shared" si="7"/>
        <v>UNKNOWN</v>
      </c>
      <c r="W6129" s="4">
        <f t="shared" ref="W6129:Y6129" si="6136">IF(OR(J6129 = "ERROR", J6129 = ""), "UNKNOWN", J6129)</f>
        <v>1</v>
      </c>
      <c r="X6129" s="4">
        <f t="shared" si="6136"/>
        <v>4</v>
      </c>
      <c r="Y6129" s="4">
        <f t="shared" si="6136"/>
        <v>4</v>
      </c>
      <c r="Z6129" s="5">
        <f t="shared" si="9"/>
        <v>44930</v>
      </c>
    </row>
    <row r="6130">
      <c r="A6130" s="1" t="s">
        <v>6167</v>
      </c>
      <c r="B6130" s="1" t="s">
        <v>81</v>
      </c>
      <c r="C6130" s="1">
        <v>2.0</v>
      </c>
      <c r="D6130" s="1">
        <v>1.5</v>
      </c>
      <c r="E6130" s="1">
        <v>3.0</v>
      </c>
      <c r="F6130" s="1" t="s">
        <v>39</v>
      </c>
      <c r="G6130" s="1" t="s">
        <v>24</v>
      </c>
      <c r="H6130" s="2">
        <v>44986.0</v>
      </c>
      <c r="J6130" s="3">
        <f t="shared" si="2"/>
        <v>2</v>
      </c>
      <c r="K6130" s="4">
        <f t="shared" si="3"/>
        <v>1.5</v>
      </c>
      <c r="L6130" s="4">
        <f t="shared" si="4"/>
        <v>3</v>
      </c>
      <c r="S6130" s="1" t="s">
        <v>6167</v>
      </c>
      <c r="T6130" s="4" t="str">
        <f t="shared" si="5"/>
        <v>Tea</v>
      </c>
      <c r="U6130" s="4" t="str">
        <f t="shared" si="6"/>
        <v>Takeaway</v>
      </c>
      <c r="V6130" s="4" t="str">
        <f t="shared" si="7"/>
        <v>Digital Wallet</v>
      </c>
      <c r="W6130" s="4">
        <f t="shared" ref="W6130:Y6130" si="6137">IF(OR(J6130 = "ERROR", J6130 = ""), "UNKNOWN", J6130)</f>
        <v>2</v>
      </c>
      <c r="X6130" s="4">
        <f t="shared" si="6137"/>
        <v>1.5</v>
      </c>
      <c r="Y6130" s="4">
        <f t="shared" si="6137"/>
        <v>3</v>
      </c>
      <c r="Z6130" s="5">
        <f t="shared" si="9"/>
        <v>44986</v>
      </c>
    </row>
    <row r="6131">
      <c r="A6131" s="1" t="s">
        <v>6168</v>
      </c>
      <c r="B6131" s="1" t="s">
        <v>36</v>
      </c>
      <c r="C6131" s="1">
        <v>5.0</v>
      </c>
      <c r="D6131" s="1">
        <v>5.0</v>
      </c>
      <c r="E6131" s="1">
        <v>25.0</v>
      </c>
      <c r="F6131" s="1" t="s">
        <v>28</v>
      </c>
      <c r="H6131" s="2">
        <v>45165.0</v>
      </c>
      <c r="J6131" s="3">
        <f t="shared" si="2"/>
        <v>5</v>
      </c>
      <c r="K6131" s="4">
        <f t="shared" si="3"/>
        <v>5</v>
      </c>
      <c r="L6131" s="4">
        <f t="shared" si="4"/>
        <v>25</v>
      </c>
      <c r="S6131" s="1" t="s">
        <v>6168</v>
      </c>
      <c r="T6131" s="4" t="str">
        <f t="shared" si="5"/>
        <v>Salad</v>
      </c>
      <c r="U6131" s="4" t="str">
        <f t="shared" si="6"/>
        <v>UNKNOWN</v>
      </c>
      <c r="V6131" s="4" t="str">
        <f t="shared" si="7"/>
        <v>Cash</v>
      </c>
      <c r="W6131" s="4">
        <f t="shared" ref="W6131:Y6131" si="6138">IF(OR(J6131 = "ERROR", J6131 = ""), "UNKNOWN", J6131)</f>
        <v>5</v>
      </c>
      <c r="X6131" s="4">
        <f t="shared" si="6138"/>
        <v>5</v>
      </c>
      <c r="Y6131" s="4">
        <f t="shared" si="6138"/>
        <v>25</v>
      </c>
      <c r="Z6131" s="5">
        <f t="shared" si="9"/>
        <v>45165</v>
      </c>
    </row>
    <row r="6132">
      <c r="A6132" s="1" t="s">
        <v>6169</v>
      </c>
      <c r="B6132" s="1" t="s">
        <v>22</v>
      </c>
      <c r="C6132" s="1">
        <v>4.0</v>
      </c>
      <c r="D6132" s="1">
        <v>2.0</v>
      </c>
      <c r="E6132" s="1">
        <v>8.0</v>
      </c>
      <c r="G6132" s="1" t="s">
        <v>29</v>
      </c>
      <c r="H6132" s="2">
        <v>44973.0</v>
      </c>
      <c r="J6132" s="3">
        <f t="shared" si="2"/>
        <v>4</v>
      </c>
      <c r="K6132" s="4">
        <f t="shared" si="3"/>
        <v>2</v>
      </c>
      <c r="L6132" s="4">
        <f t="shared" si="4"/>
        <v>8</v>
      </c>
      <c r="S6132" s="1" t="s">
        <v>6169</v>
      </c>
      <c r="T6132" s="4" t="str">
        <f t="shared" si="5"/>
        <v>Coffee</v>
      </c>
      <c r="U6132" s="4" t="str">
        <f t="shared" si="6"/>
        <v>In-store</v>
      </c>
      <c r="V6132" s="4" t="str">
        <f t="shared" si="7"/>
        <v>UNKNOWN</v>
      </c>
      <c r="W6132" s="4">
        <f t="shared" ref="W6132:Y6132" si="6139">IF(OR(J6132 = "ERROR", J6132 = ""), "UNKNOWN", J6132)</f>
        <v>4</v>
      </c>
      <c r="X6132" s="4">
        <f t="shared" si="6139"/>
        <v>2</v>
      </c>
      <c r="Y6132" s="4">
        <f t="shared" si="6139"/>
        <v>8</v>
      </c>
      <c r="Z6132" s="5">
        <f t="shared" si="9"/>
        <v>44973</v>
      </c>
    </row>
    <row r="6133">
      <c r="A6133" s="1" t="s">
        <v>6170</v>
      </c>
      <c r="B6133" s="1" t="s">
        <v>55</v>
      </c>
      <c r="C6133" s="1">
        <v>2.0</v>
      </c>
      <c r="D6133" s="1" t="s">
        <v>25</v>
      </c>
      <c r="E6133" s="1">
        <v>6.0</v>
      </c>
      <c r="F6133" s="1" t="s">
        <v>39</v>
      </c>
      <c r="G6133" s="1" t="s">
        <v>29</v>
      </c>
      <c r="H6133" s="6">
        <v>45272.0</v>
      </c>
      <c r="J6133" s="3">
        <f t="shared" si="2"/>
        <v>2</v>
      </c>
      <c r="K6133" s="4">
        <f t="shared" si="3"/>
        <v>3</v>
      </c>
      <c r="L6133" s="4">
        <f t="shared" si="4"/>
        <v>6</v>
      </c>
      <c r="S6133" s="1" t="s">
        <v>6170</v>
      </c>
      <c r="T6133" s="4" t="str">
        <f t="shared" si="5"/>
        <v>Juice</v>
      </c>
      <c r="U6133" s="4" t="str">
        <f t="shared" si="6"/>
        <v>In-store</v>
      </c>
      <c r="V6133" s="4" t="str">
        <f t="shared" si="7"/>
        <v>Digital Wallet</v>
      </c>
      <c r="W6133" s="4">
        <f t="shared" ref="W6133:Y6133" si="6140">IF(OR(J6133 = "ERROR", J6133 = ""), "UNKNOWN", J6133)</f>
        <v>2</v>
      </c>
      <c r="X6133" s="4">
        <f t="shared" si="6140"/>
        <v>3</v>
      </c>
      <c r="Y6133" s="4">
        <f t="shared" si="6140"/>
        <v>6</v>
      </c>
      <c r="Z6133" s="7">
        <f t="shared" si="9"/>
        <v>45272</v>
      </c>
    </row>
    <row r="6134">
      <c r="A6134" s="1" t="s">
        <v>6171</v>
      </c>
      <c r="B6134" s="1" t="s">
        <v>44</v>
      </c>
      <c r="C6134" s="1">
        <v>4.0</v>
      </c>
      <c r="D6134" s="1">
        <v>4.0</v>
      </c>
      <c r="E6134" s="1">
        <v>16.0</v>
      </c>
      <c r="F6134" s="1" t="s">
        <v>23</v>
      </c>
      <c r="G6134" s="1" t="s">
        <v>24</v>
      </c>
      <c r="H6134" s="6">
        <v>45257.0</v>
      </c>
      <c r="J6134" s="3">
        <f t="shared" si="2"/>
        <v>4</v>
      </c>
      <c r="K6134" s="4">
        <f t="shared" si="3"/>
        <v>4</v>
      </c>
      <c r="L6134" s="4">
        <f t="shared" si="4"/>
        <v>16</v>
      </c>
      <c r="S6134" s="1" t="s">
        <v>6171</v>
      </c>
      <c r="T6134" s="4" t="str">
        <f t="shared" si="5"/>
        <v>Sandwich</v>
      </c>
      <c r="U6134" s="4" t="str">
        <f t="shared" si="6"/>
        <v>Takeaway</v>
      </c>
      <c r="V6134" s="4" t="str">
        <f t="shared" si="7"/>
        <v>Credit Card</v>
      </c>
      <c r="W6134" s="4">
        <f t="shared" ref="W6134:Y6134" si="6141">IF(OR(J6134 = "ERROR", J6134 = ""), "UNKNOWN", J6134)</f>
        <v>4</v>
      </c>
      <c r="X6134" s="4">
        <f t="shared" si="6141"/>
        <v>4</v>
      </c>
      <c r="Y6134" s="4">
        <f t="shared" si="6141"/>
        <v>16</v>
      </c>
      <c r="Z6134" s="7">
        <f t="shared" si="9"/>
        <v>45257</v>
      </c>
    </row>
    <row r="6135">
      <c r="A6135" s="1" t="s">
        <v>6172</v>
      </c>
      <c r="B6135" s="1" t="s">
        <v>44</v>
      </c>
      <c r="C6135" s="1">
        <v>1.0</v>
      </c>
      <c r="D6135" s="1">
        <v>4.0</v>
      </c>
      <c r="E6135" s="1">
        <v>4.0</v>
      </c>
      <c r="H6135" s="6">
        <v>45246.0</v>
      </c>
      <c r="J6135" s="3">
        <f t="shared" si="2"/>
        <v>1</v>
      </c>
      <c r="K6135" s="4">
        <f t="shared" si="3"/>
        <v>4</v>
      </c>
      <c r="L6135" s="4">
        <f t="shared" si="4"/>
        <v>4</v>
      </c>
      <c r="S6135" s="1" t="s">
        <v>6172</v>
      </c>
      <c r="T6135" s="4" t="str">
        <f t="shared" si="5"/>
        <v>Sandwich</v>
      </c>
      <c r="U6135" s="4" t="str">
        <f t="shared" si="6"/>
        <v>UNKNOWN</v>
      </c>
      <c r="V6135" s="4" t="str">
        <f t="shared" si="7"/>
        <v>UNKNOWN</v>
      </c>
      <c r="W6135" s="4">
        <f t="shared" ref="W6135:Y6135" si="6142">IF(OR(J6135 = "ERROR", J6135 = ""), "UNKNOWN", J6135)</f>
        <v>1</v>
      </c>
      <c r="X6135" s="4">
        <f t="shared" si="6142"/>
        <v>4</v>
      </c>
      <c r="Y6135" s="4">
        <f t="shared" si="6142"/>
        <v>4</v>
      </c>
      <c r="Z6135" s="7">
        <f t="shared" si="9"/>
        <v>45246</v>
      </c>
    </row>
    <row r="6136">
      <c r="A6136" s="1" t="s">
        <v>6173</v>
      </c>
      <c r="B6136" s="1" t="s">
        <v>36</v>
      </c>
      <c r="C6136" s="1">
        <v>4.0</v>
      </c>
      <c r="D6136" s="1">
        <v>5.0</v>
      </c>
      <c r="E6136" s="1">
        <v>20.0</v>
      </c>
      <c r="G6136" s="1" t="s">
        <v>29</v>
      </c>
      <c r="H6136" s="2">
        <v>45098.0</v>
      </c>
      <c r="J6136" s="3">
        <f t="shared" si="2"/>
        <v>4</v>
      </c>
      <c r="K6136" s="4">
        <f t="shared" si="3"/>
        <v>5</v>
      </c>
      <c r="L6136" s="4">
        <f t="shared" si="4"/>
        <v>20</v>
      </c>
      <c r="S6136" s="1" t="s">
        <v>6173</v>
      </c>
      <c r="T6136" s="4" t="str">
        <f t="shared" si="5"/>
        <v>Salad</v>
      </c>
      <c r="U6136" s="4" t="str">
        <f t="shared" si="6"/>
        <v>In-store</v>
      </c>
      <c r="V6136" s="4" t="str">
        <f t="shared" si="7"/>
        <v>UNKNOWN</v>
      </c>
      <c r="W6136" s="4">
        <f t="shared" ref="W6136:Y6136" si="6143">IF(OR(J6136 = "ERROR", J6136 = ""), "UNKNOWN", J6136)</f>
        <v>4</v>
      </c>
      <c r="X6136" s="4">
        <f t="shared" si="6143"/>
        <v>5</v>
      </c>
      <c r="Y6136" s="4">
        <f t="shared" si="6143"/>
        <v>20</v>
      </c>
      <c r="Z6136" s="5">
        <f t="shared" si="9"/>
        <v>45098</v>
      </c>
    </row>
    <row r="6137">
      <c r="A6137" s="1" t="s">
        <v>6174</v>
      </c>
      <c r="B6137" s="1" t="s">
        <v>22</v>
      </c>
      <c r="C6137" s="1">
        <v>2.0</v>
      </c>
      <c r="D6137" s="1">
        <v>2.0</v>
      </c>
      <c r="E6137" s="1">
        <v>4.0</v>
      </c>
      <c r="F6137" s="1" t="s">
        <v>23</v>
      </c>
      <c r="G6137" s="1" t="s">
        <v>24</v>
      </c>
      <c r="H6137" s="2">
        <v>45080.0</v>
      </c>
      <c r="J6137" s="3">
        <f t="shared" si="2"/>
        <v>2</v>
      </c>
      <c r="K6137" s="4">
        <f t="shared" si="3"/>
        <v>2</v>
      </c>
      <c r="L6137" s="4">
        <f t="shared" si="4"/>
        <v>4</v>
      </c>
      <c r="S6137" s="1" t="s">
        <v>6174</v>
      </c>
      <c r="T6137" s="4" t="str">
        <f t="shared" si="5"/>
        <v>Coffee</v>
      </c>
      <c r="U6137" s="4" t="str">
        <f t="shared" si="6"/>
        <v>Takeaway</v>
      </c>
      <c r="V6137" s="4" t="str">
        <f t="shared" si="7"/>
        <v>Credit Card</v>
      </c>
      <c r="W6137" s="4">
        <f t="shared" ref="W6137:Y6137" si="6144">IF(OR(J6137 = "ERROR", J6137 = ""), "UNKNOWN", J6137)</f>
        <v>2</v>
      </c>
      <c r="X6137" s="4">
        <f t="shared" si="6144"/>
        <v>2</v>
      </c>
      <c r="Y6137" s="4">
        <f t="shared" si="6144"/>
        <v>4</v>
      </c>
      <c r="Z6137" s="5">
        <f t="shared" si="9"/>
        <v>45080</v>
      </c>
    </row>
    <row r="6138">
      <c r="A6138" s="1" t="s">
        <v>6175</v>
      </c>
      <c r="C6138" s="1">
        <v>2.0</v>
      </c>
      <c r="D6138" s="1">
        <v>3.0</v>
      </c>
      <c r="E6138" s="1">
        <v>6.0</v>
      </c>
      <c r="F6138" s="1" t="s">
        <v>30</v>
      </c>
      <c r="G6138" s="1" t="s">
        <v>24</v>
      </c>
      <c r="J6138" s="3">
        <f t="shared" si="2"/>
        <v>2</v>
      </c>
      <c r="K6138" s="4">
        <f t="shared" si="3"/>
        <v>3</v>
      </c>
      <c r="L6138" s="4">
        <f t="shared" si="4"/>
        <v>6</v>
      </c>
      <c r="S6138" s="1" t="s">
        <v>6175</v>
      </c>
      <c r="T6138" s="4" t="str">
        <f t="shared" si="5"/>
        <v>UNKNOWN</v>
      </c>
      <c r="U6138" s="4" t="str">
        <f t="shared" si="6"/>
        <v>Takeaway</v>
      </c>
      <c r="V6138" s="4" t="str">
        <f t="shared" si="7"/>
        <v>UNKNOWN</v>
      </c>
      <c r="W6138" s="4">
        <f t="shared" ref="W6138:Y6138" si="6145">IF(OR(J6138 = "ERROR", J6138 = ""), "UNKNOWN", J6138)</f>
        <v>2</v>
      </c>
      <c r="X6138" s="4">
        <f t="shared" si="6145"/>
        <v>3</v>
      </c>
      <c r="Y6138" s="4">
        <f t="shared" si="6145"/>
        <v>6</v>
      </c>
      <c r="Z6138" s="4" t="str">
        <f t="shared" si="9"/>
        <v>UNKNOWN</v>
      </c>
    </row>
    <row r="6139">
      <c r="A6139" s="1" t="s">
        <v>6176</v>
      </c>
      <c r="B6139" s="1" t="s">
        <v>30</v>
      </c>
      <c r="C6139" s="1">
        <v>2.0</v>
      </c>
      <c r="D6139" s="1">
        <v>5.0</v>
      </c>
      <c r="E6139" s="1">
        <v>10.0</v>
      </c>
      <c r="F6139" s="1" t="s">
        <v>39</v>
      </c>
      <c r="H6139" s="2">
        <v>45003.0</v>
      </c>
      <c r="J6139" s="3">
        <f t="shared" si="2"/>
        <v>2</v>
      </c>
      <c r="K6139" s="4">
        <f t="shared" si="3"/>
        <v>5</v>
      </c>
      <c r="L6139" s="4">
        <f t="shared" si="4"/>
        <v>10</v>
      </c>
      <c r="S6139" s="1" t="s">
        <v>6176</v>
      </c>
      <c r="T6139" s="4" t="str">
        <f t="shared" si="5"/>
        <v>UNKNOWN</v>
      </c>
      <c r="U6139" s="4" t="str">
        <f t="shared" si="6"/>
        <v>UNKNOWN</v>
      </c>
      <c r="V6139" s="4" t="str">
        <f t="shared" si="7"/>
        <v>Digital Wallet</v>
      </c>
      <c r="W6139" s="4">
        <f t="shared" ref="W6139:Y6139" si="6146">IF(OR(J6139 = "ERROR", J6139 = ""), "UNKNOWN", J6139)</f>
        <v>2</v>
      </c>
      <c r="X6139" s="4">
        <f t="shared" si="6146"/>
        <v>5</v>
      </c>
      <c r="Y6139" s="4">
        <f t="shared" si="6146"/>
        <v>10</v>
      </c>
      <c r="Z6139" s="5">
        <f t="shared" si="9"/>
        <v>45003</v>
      </c>
    </row>
    <row r="6140">
      <c r="A6140" s="1" t="s">
        <v>6177</v>
      </c>
      <c r="B6140" s="1" t="s">
        <v>27</v>
      </c>
      <c r="C6140" s="1">
        <v>5.0</v>
      </c>
      <c r="D6140" s="1">
        <v>3.0</v>
      </c>
      <c r="E6140" s="1">
        <v>15.0</v>
      </c>
      <c r="F6140" s="1" t="s">
        <v>23</v>
      </c>
      <c r="H6140" s="2">
        <v>45074.0</v>
      </c>
      <c r="J6140" s="3">
        <f t="shared" si="2"/>
        <v>5</v>
      </c>
      <c r="K6140" s="4">
        <f t="shared" si="3"/>
        <v>3</v>
      </c>
      <c r="L6140" s="4">
        <f t="shared" si="4"/>
        <v>15</v>
      </c>
      <c r="S6140" s="1" t="s">
        <v>6177</v>
      </c>
      <c r="T6140" s="4" t="str">
        <f t="shared" si="5"/>
        <v>Cake</v>
      </c>
      <c r="U6140" s="4" t="str">
        <f t="shared" si="6"/>
        <v>UNKNOWN</v>
      </c>
      <c r="V6140" s="4" t="str">
        <f t="shared" si="7"/>
        <v>Credit Card</v>
      </c>
      <c r="W6140" s="4">
        <f t="shared" ref="W6140:Y6140" si="6147">IF(OR(J6140 = "ERROR", J6140 = ""), "UNKNOWN", J6140)</f>
        <v>5</v>
      </c>
      <c r="X6140" s="4">
        <f t="shared" si="6147"/>
        <v>3</v>
      </c>
      <c r="Y6140" s="4">
        <f t="shared" si="6147"/>
        <v>15</v>
      </c>
      <c r="Z6140" s="5">
        <f t="shared" si="9"/>
        <v>45074</v>
      </c>
    </row>
    <row r="6141">
      <c r="A6141" s="1" t="s">
        <v>6178</v>
      </c>
      <c r="B6141" s="1" t="s">
        <v>32</v>
      </c>
      <c r="C6141" s="1">
        <v>2.0</v>
      </c>
      <c r="D6141" s="1">
        <v>1.0</v>
      </c>
      <c r="E6141" s="1">
        <v>2.0</v>
      </c>
      <c r="H6141" s="2">
        <v>45202.0</v>
      </c>
      <c r="J6141" s="3">
        <f t="shared" si="2"/>
        <v>2</v>
      </c>
      <c r="K6141" s="4">
        <f t="shared" si="3"/>
        <v>1</v>
      </c>
      <c r="L6141" s="4">
        <f t="shared" si="4"/>
        <v>2</v>
      </c>
      <c r="S6141" s="1" t="s">
        <v>6178</v>
      </c>
      <c r="T6141" s="4" t="str">
        <f t="shared" si="5"/>
        <v>Cookie</v>
      </c>
      <c r="U6141" s="4" t="str">
        <f t="shared" si="6"/>
        <v>UNKNOWN</v>
      </c>
      <c r="V6141" s="4" t="str">
        <f t="shared" si="7"/>
        <v>UNKNOWN</v>
      </c>
      <c r="W6141" s="4">
        <f t="shared" ref="W6141:Y6141" si="6148">IF(OR(J6141 = "ERROR", J6141 = ""), "UNKNOWN", J6141)</f>
        <v>2</v>
      </c>
      <c r="X6141" s="4">
        <f t="shared" si="6148"/>
        <v>1</v>
      </c>
      <c r="Y6141" s="4">
        <f t="shared" si="6148"/>
        <v>2</v>
      </c>
      <c r="Z6141" s="5">
        <f t="shared" si="9"/>
        <v>45202</v>
      </c>
    </row>
    <row r="6142">
      <c r="A6142" s="1" t="s">
        <v>6179</v>
      </c>
      <c r="B6142" s="1" t="s">
        <v>55</v>
      </c>
      <c r="C6142" s="1">
        <v>3.0</v>
      </c>
      <c r="D6142" s="1">
        <v>3.0</v>
      </c>
      <c r="E6142" s="1">
        <v>9.0</v>
      </c>
      <c r="F6142" s="1" t="s">
        <v>28</v>
      </c>
      <c r="G6142" s="1" t="s">
        <v>25</v>
      </c>
      <c r="H6142" s="2">
        <v>45037.0</v>
      </c>
      <c r="J6142" s="3">
        <f t="shared" si="2"/>
        <v>3</v>
      </c>
      <c r="K6142" s="4">
        <f t="shared" si="3"/>
        <v>3</v>
      </c>
      <c r="L6142" s="4">
        <f t="shared" si="4"/>
        <v>9</v>
      </c>
      <c r="S6142" s="1" t="s">
        <v>6179</v>
      </c>
      <c r="T6142" s="4" t="str">
        <f t="shared" si="5"/>
        <v>Juice</v>
      </c>
      <c r="U6142" s="4" t="str">
        <f t="shared" si="6"/>
        <v>UNKNOWN</v>
      </c>
      <c r="V6142" s="4" t="str">
        <f t="shared" si="7"/>
        <v>Cash</v>
      </c>
      <c r="W6142" s="4">
        <f t="shared" ref="W6142:Y6142" si="6149">IF(OR(J6142 = "ERROR", J6142 = ""), "UNKNOWN", J6142)</f>
        <v>3</v>
      </c>
      <c r="X6142" s="4">
        <f t="shared" si="6149"/>
        <v>3</v>
      </c>
      <c r="Y6142" s="4">
        <f t="shared" si="6149"/>
        <v>9</v>
      </c>
      <c r="Z6142" s="5">
        <f t="shared" si="9"/>
        <v>45037</v>
      </c>
    </row>
    <row r="6143">
      <c r="A6143" s="1" t="s">
        <v>6180</v>
      </c>
      <c r="C6143" s="1">
        <v>4.0</v>
      </c>
      <c r="D6143" s="1">
        <v>1.0</v>
      </c>
      <c r="E6143" s="1">
        <v>4.0</v>
      </c>
      <c r="G6143" s="1" t="s">
        <v>24</v>
      </c>
      <c r="H6143" s="1" t="s">
        <v>30</v>
      </c>
      <c r="J6143" s="3">
        <f t="shared" si="2"/>
        <v>4</v>
      </c>
      <c r="K6143" s="4">
        <f t="shared" si="3"/>
        <v>1</v>
      </c>
      <c r="L6143" s="4">
        <f t="shared" si="4"/>
        <v>4</v>
      </c>
      <c r="S6143" s="1" t="s">
        <v>6180</v>
      </c>
      <c r="T6143" s="4" t="str">
        <f t="shared" si="5"/>
        <v>UNKNOWN</v>
      </c>
      <c r="U6143" s="4" t="str">
        <f t="shared" si="6"/>
        <v>Takeaway</v>
      </c>
      <c r="V6143" s="4" t="str">
        <f t="shared" si="7"/>
        <v>UNKNOWN</v>
      </c>
      <c r="W6143" s="4">
        <f t="shared" ref="W6143:Y6143" si="6150">IF(OR(J6143 = "ERROR", J6143 = ""), "UNKNOWN", J6143)</f>
        <v>4</v>
      </c>
      <c r="X6143" s="4">
        <f t="shared" si="6150"/>
        <v>1</v>
      </c>
      <c r="Y6143" s="4">
        <f t="shared" si="6150"/>
        <v>4</v>
      </c>
      <c r="Z6143" s="4" t="str">
        <f t="shared" si="9"/>
        <v>UNKNOWN</v>
      </c>
    </row>
    <row r="6144">
      <c r="A6144" s="1" t="s">
        <v>6181</v>
      </c>
      <c r="B6144" s="1" t="s">
        <v>22</v>
      </c>
      <c r="C6144" s="1">
        <v>2.0</v>
      </c>
      <c r="E6144" s="1">
        <v>4.0</v>
      </c>
      <c r="F6144" s="1" t="s">
        <v>28</v>
      </c>
      <c r="G6144" s="1" t="s">
        <v>24</v>
      </c>
      <c r="H6144" s="2">
        <v>45148.0</v>
      </c>
      <c r="J6144" s="3">
        <f t="shared" si="2"/>
        <v>2</v>
      </c>
      <c r="K6144" s="4">
        <f t="shared" si="3"/>
        <v>2</v>
      </c>
      <c r="L6144" s="4">
        <f t="shared" si="4"/>
        <v>4</v>
      </c>
      <c r="S6144" s="1" t="s">
        <v>6181</v>
      </c>
      <c r="T6144" s="4" t="str">
        <f t="shared" si="5"/>
        <v>Coffee</v>
      </c>
      <c r="U6144" s="4" t="str">
        <f t="shared" si="6"/>
        <v>Takeaway</v>
      </c>
      <c r="V6144" s="4" t="str">
        <f t="shared" si="7"/>
        <v>Cash</v>
      </c>
      <c r="W6144" s="4">
        <f t="shared" ref="W6144:Y6144" si="6151">IF(OR(J6144 = "ERROR", J6144 = ""), "UNKNOWN", J6144)</f>
        <v>2</v>
      </c>
      <c r="X6144" s="4">
        <f t="shared" si="6151"/>
        <v>2</v>
      </c>
      <c r="Y6144" s="4">
        <f t="shared" si="6151"/>
        <v>4</v>
      </c>
      <c r="Z6144" s="5">
        <f t="shared" si="9"/>
        <v>45148</v>
      </c>
    </row>
    <row r="6145">
      <c r="A6145" s="1" t="s">
        <v>6182</v>
      </c>
      <c r="B6145" s="1" t="s">
        <v>81</v>
      </c>
      <c r="C6145" s="1">
        <v>1.0</v>
      </c>
      <c r="D6145" s="1">
        <v>1.5</v>
      </c>
      <c r="E6145" s="1">
        <v>1.5</v>
      </c>
      <c r="F6145" s="1" t="s">
        <v>39</v>
      </c>
      <c r="G6145" s="1" t="s">
        <v>29</v>
      </c>
      <c r="H6145" s="2">
        <v>45206.0</v>
      </c>
      <c r="J6145" s="3">
        <f t="shared" si="2"/>
        <v>1</v>
      </c>
      <c r="K6145" s="4">
        <f t="shared" si="3"/>
        <v>1.5</v>
      </c>
      <c r="L6145" s="4">
        <f t="shared" si="4"/>
        <v>1.5</v>
      </c>
      <c r="S6145" s="1" t="s">
        <v>6182</v>
      </c>
      <c r="T6145" s="4" t="str">
        <f t="shared" si="5"/>
        <v>Tea</v>
      </c>
      <c r="U6145" s="4" t="str">
        <f t="shared" si="6"/>
        <v>In-store</v>
      </c>
      <c r="V6145" s="4" t="str">
        <f t="shared" si="7"/>
        <v>Digital Wallet</v>
      </c>
      <c r="W6145" s="4">
        <f t="shared" ref="W6145:Y6145" si="6152">IF(OR(J6145 = "ERROR", J6145 = ""), "UNKNOWN", J6145)</f>
        <v>1</v>
      </c>
      <c r="X6145" s="4">
        <f t="shared" si="6152"/>
        <v>1.5</v>
      </c>
      <c r="Y6145" s="4">
        <f t="shared" si="6152"/>
        <v>1.5</v>
      </c>
      <c r="Z6145" s="5">
        <f t="shared" si="9"/>
        <v>45206</v>
      </c>
    </row>
    <row r="6146">
      <c r="A6146" s="1" t="s">
        <v>6183</v>
      </c>
      <c r="B6146" s="1" t="s">
        <v>27</v>
      </c>
      <c r="C6146" s="1">
        <v>4.0</v>
      </c>
      <c r="D6146" s="1" t="s">
        <v>25</v>
      </c>
      <c r="E6146" s="1">
        <v>12.0</v>
      </c>
      <c r="G6146" s="1" t="s">
        <v>24</v>
      </c>
      <c r="H6146" s="2">
        <v>44936.0</v>
      </c>
      <c r="J6146" s="3">
        <f t="shared" si="2"/>
        <v>4</v>
      </c>
      <c r="K6146" s="4">
        <f t="shared" si="3"/>
        <v>3</v>
      </c>
      <c r="L6146" s="4">
        <f t="shared" si="4"/>
        <v>12</v>
      </c>
      <c r="S6146" s="1" t="s">
        <v>6183</v>
      </c>
      <c r="T6146" s="4" t="str">
        <f t="shared" si="5"/>
        <v>Cake</v>
      </c>
      <c r="U6146" s="4" t="str">
        <f t="shared" si="6"/>
        <v>Takeaway</v>
      </c>
      <c r="V6146" s="4" t="str">
        <f t="shared" si="7"/>
        <v>UNKNOWN</v>
      </c>
      <c r="W6146" s="4">
        <f t="shared" ref="W6146:Y6146" si="6153">IF(OR(J6146 = "ERROR", J6146 = ""), "UNKNOWN", J6146)</f>
        <v>4</v>
      </c>
      <c r="X6146" s="4">
        <f t="shared" si="6153"/>
        <v>3</v>
      </c>
      <c r="Y6146" s="4">
        <f t="shared" si="6153"/>
        <v>12</v>
      </c>
      <c r="Z6146" s="5">
        <f t="shared" si="9"/>
        <v>44936</v>
      </c>
    </row>
    <row r="6147">
      <c r="A6147" s="1" t="s">
        <v>6184</v>
      </c>
      <c r="B6147" s="1" t="s">
        <v>22</v>
      </c>
      <c r="C6147" s="1">
        <v>5.0</v>
      </c>
      <c r="D6147" s="1">
        <v>2.0</v>
      </c>
      <c r="E6147" s="1">
        <v>10.0</v>
      </c>
      <c r="F6147" s="1" t="s">
        <v>28</v>
      </c>
      <c r="G6147" s="1" t="s">
        <v>29</v>
      </c>
      <c r="H6147" s="6">
        <v>45281.0</v>
      </c>
      <c r="J6147" s="3">
        <f t="shared" si="2"/>
        <v>5</v>
      </c>
      <c r="K6147" s="4">
        <f t="shared" si="3"/>
        <v>2</v>
      </c>
      <c r="L6147" s="4">
        <f t="shared" si="4"/>
        <v>10</v>
      </c>
      <c r="S6147" s="1" t="s">
        <v>6184</v>
      </c>
      <c r="T6147" s="4" t="str">
        <f t="shared" si="5"/>
        <v>Coffee</v>
      </c>
      <c r="U6147" s="4" t="str">
        <f t="shared" si="6"/>
        <v>In-store</v>
      </c>
      <c r="V6147" s="4" t="str">
        <f t="shared" si="7"/>
        <v>Cash</v>
      </c>
      <c r="W6147" s="4">
        <f t="shared" ref="W6147:Y6147" si="6154">IF(OR(J6147 = "ERROR", J6147 = ""), "UNKNOWN", J6147)</f>
        <v>5</v>
      </c>
      <c r="X6147" s="4">
        <f t="shared" si="6154"/>
        <v>2</v>
      </c>
      <c r="Y6147" s="4">
        <f t="shared" si="6154"/>
        <v>10</v>
      </c>
      <c r="Z6147" s="7">
        <f t="shared" si="9"/>
        <v>45281</v>
      </c>
    </row>
    <row r="6148">
      <c r="A6148" s="1" t="s">
        <v>6185</v>
      </c>
      <c r="B6148" s="1" t="s">
        <v>41</v>
      </c>
      <c r="C6148" s="1">
        <v>5.0</v>
      </c>
      <c r="D6148" s="1">
        <v>4.0</v>
      </c>
      <c r="E6148" s="1">
        <v>20.0</v>
      </c>
      <c r="F6148" s="1" t="s">
        <v>28</v>
      </c>
      <c r="H6148" s="2">
        <v>44955.0</v>
      </c>
      <c r="J6148" s="3">
        <f t="shared" si="2"/>
        <v>5</v>
      </c>
      <c r="K6148" s="4">
        <f t="shared" si="3"/>
        <v>4</v>
      </c>
      <c r="L6148" s="4">
        <f t="shared" si="4"/>
        <v>20</v>
      </c>
      <c r="S6148" s="1" t="s">
        <v>6185</v>
      </c>
      <c r="T6148" s="4" t="str">
        <f t="shared" si="5"/>
        <v>Smoothie</v>
      </c>
      <c r="U6148" s="4" t="str">
        <f t="shared" si="6"/>
        <v>UNKNOWN</v>
      </c>
      <c r="V6148" s="4" t="str">
        <f t="shared" si="7"/>
        <v>Cash</v>
      </c>
      <c r="W6148" s="4">
        <f t="shared" ref="W6148:Y6148" si="6155">IF(OR(J6148 = "ERROR", J6148 = ""), "UNKNOWN", J6148)</f>
        <v>5</v>
      </c>
      <c r="X6148" s="4">
        <f t="shared" si="6155"/>
        <v>4</v>
      </c>
      <c r="Y6148" s="4">
        <f t="shared" si="6155"/>
        <v>20</v>
      </c>
      <c r="Z6148" s="5">
        <f t="shared" si="9"/>
        <v>44955</v>
      </c>
    </row>
    <row r="6149">
      <c r="A6149" s="1" t="s">
        <v>6186</v>
      </c>
      <c r="B6149" s="1" t="s">
        <v>41</v>
      </c>
      <c r="C6149" s="1">
        <v>4.0</v>
      </c>
      <c r="D6149" s="1">
        <v>4.0</v>
      </c>
      <c r="E6149" s="1">
        <v>16.0</v>
      </c>
      <c r="F6149" s="1" t="s">
        <v>28</v>
      </c>
      <c r="G6149" s="1" t="s">
        <v>29</v>
      </c>
      <c r="H6149" s="2">
        <v>45095.0</v>
      </c>
      <c r="J6149" s="3">
        <f t="shared" si="2"/>
        <v>4</v>
      </c>
      <c r="K6149" s="4">
        <f t="shared" si="3"/>
        <v>4</v>
      </c>
      <c r="L6149" s="4">
        <f t="shared" si="4"/>
        <v>16</v>
      </c>
      <c r="S6149" s="1" t="s">
        <v>6186</v>
      </c>
      <c r="T6149" s="4" t="str">
        <f t="shared" si="5"/>
        <v>Smoothie</v>
      </c>
      <c r="U6149" s="4" t="str">
        <f t="shared" si="6"/>
        <v>In-store</v>
      </c>
      <c r="V6149" s="4" t="str">
        <f t="shared" si="7"/>
        <v>Cash</v>
      </c>
      <c r="W6149" s="4">
        <f t="shared" ref="W6149:Y6149" si="6156">IF(OR(J6149 = "ERROR", J6149 = ""), "UNKNOWN", J6149)</f>
        <v>4</v>
      </c>
      <c r="X6149" s="4">
        <f t="shared" si="6156"/>
        <v>4</v>
      </c>
      <c r="Y6149" s="4">
        <f t="shared" si="6156"/>
        <v>16</v>
      </c>
      <c r="Z6149" s="5">
        <f t="shared" si="9"/>
        <v>45095</v>
      </c>
    </row>
    <row r="6150">
      <c r="A6150" s="1" t="s">
        <v>6187</v>
      </c>
      <c r="B6150" s="1" t="s">
        <v>27</v>
      </c>
      <c r="C6150" s="1">
        <v>3.0</v>
      </c>
      <c r="D6150" s="1">
        <v>3.0</v>
      </c>
      <c r="E6150" s="1">
        <v>9.0</v>
      </c>
      <c r="F6150" s="1" t="s">
        <v>39</v>
      </c>
      <c r="H6150" s="2">
        <v>44990.0</v>
      </c>
      <c r="J6150" s="3">
        <f t="shared" si="2"/>
        <v>3</v>
      </c>
      <c r="K6150" s="4">
        <f t="shared" si="3"/>
        <v>3</v>
      </c>
      <c r="L6150" s="4">
        <f t="shared" si="4"/>
        <v>9</v>
      </c>
      <c r="S6150" s="1" t="s">
        <v>6187</v>
      </c>
      <c r="T6150" s="4" t="str">
        <f t="shared" si="5"/>
        <v>Cake</v>
      </c>
      <c r="U6150" s="4" t="str">
        <f t="shared" si="6"/>
        <v>UNKNOWN</v>
      </c>
      <c r="V6150" s="4" t="str">
        <f t="shared" si="7"/>
        <v>Digital Wallet</v>
      </c>
      <c r="W6150" s="4">
        <f t="shared" ref="W6150:Y6150" si="6157">IF(OR(J6150 = "ERROR", J6150 = ""), "UNKNOWN", J6150)</f>
        <v>3</v>
      </c>
      <c r="X6150" s="4">
        <f t="shared" si="6157"/>
        <v>3</v>
      </c>
      <c r="Y6150" s="4">
        <f t="shared" si="6157"/>
        <v>9</v>
      </c>
      <c r="Z6150" s="5">
        <f t="shared" si="9"/>
        <v>44990</v>
      </c>
    </row>
    <row r="6151">
      <c r="A6151" s="1" t="s">
        <v>6188</v>
      </c>
      <c r="B6151" s="1" t="s">
        <v>27</v>
      </c>
      <c r="C6151" s="1">
        <v>5.0</v>
      </c>
      <c r="D6151" s="1">
        <v>3.0</v>
      </c>
      <c r="E6151" s="1">
        <v>15.0</v>
      </c>
      <c r="H6151" s="2">
        <v>45065.0</v>
      </c>
      <c r="J6151" s="3">
        <f t="shared" si="2"/>
        <v>5</v>
      </c>
      <c r="K6151" s="4">
        <f t="shared" si="3"/>
        <v>3</v>
      </c>
      <c r="L6151" s="4">
        <f t="shared" si="4"/>
        <v>15</v>
      </c>
      <c r="S6151" s="1" t="s">
        <v>6188</v>
      </c>
      <c r="T6151" s="4" t="str">
        <f t="shared" si="5"/>
        <v>Cake</v>
      </c>
      <c r="U6151" s="4" t="str">
        <f t="shared" si="6"/>
        <v>UNKNOWN</v>
      </c>
      <c r="V6151" s="4" t="str">
        <f t="shared" si="7"/>
        <v>UNKNOWN</v>
      </c>
      <c r="W6151" s="4">
        <f t="shared" ref="W6151:Y6151" si="6158">IF(OR(J6151 = "ERROR", J6151 = ""), "UNKNOWN", J6151)</f>
        <v>5</v>
      </c>
      <c r="X6151" s="4">
        <f t="shared" si="6158"/>
        <v>3</v>
      </c>
      <c r="Y6151" s="4">
        <f t="shared" si="6158"/>
        <v>15</v>
      </c>
      <c r="Z6151" s="5">
        <f t="shared" si="9"/>
        <v>45065</v>
      </c>
    </row>
    <row r="6152">
      <c r="A6152" s="1" t="s">
        <v>6189</v>
      </c>
      <c r="B6152" s="1" t="s">
        <v>27</v>
      </c>
      <c r="C6152" s="1">
        <v>2.0</v>
      </c>
      <c r="D6152" s="1">
        <v>3.0</v>
      </c>
      <c r="E6152" s="1">
        <v>6.0</v>
      </c>
      <c r="F6152" s="1" t="s">
        <v>39</v>
      </c>
      <c r="H6152" s="2">
        <v>45026.0</v>
      </c>
      <c r="J6152" s="3">
        <f t="shared" si="2"/>
        <v>2</v>
      </c>
      <c r="K6152" s="4">
        <f t="shared" si="3"/>
        <v>3</v>
      </c>
      <c r="L6152" s="4">
        <f t="shared" si="4"/>
        <v>6</v>
      </c>
      <c r="S6152" s="1" t="s">
        <v>6189</v>
      </c>
      <c r="T6152" s="4" t="str">
        <f t="shared" si="5"/>
        <v>Cake</v>
      </c>
      <c r="U6152" s="4" t="str">
        <f t="shared" si="6"/>
        <v>UNKNOWN</v>
      </c>
      <c r="V6152" s="4" t="str">
        <f t="shared" si="7"/>
        <v>Digital Wallet</v>
      </c>
      <c r="W6152" s="4">
        <f t="shared" ref="W6152:Y6152" si="6159">IF(OR(J6152 = "ERROR", J6152 = ""), "UNKNOWN", J6152)</f>
        <v>2</v>
      </c>
      <c r="X6152" s="4">
        <f t="shared" si="6159"/>
        <v>3</v>
      </c>
      <c r="Y6152" s="4">
        <f t="shared" si="6159"/>
        <v>6</v>
      </c>
      <c r="Z6152" s="5">
        <f t="shared" si="9"/>
        <v>45026</v>
      </c>
    </row>
    <row r="6153">
      <c r="A6153" s="1" t="s">
        <v>6190</v>
      </c>
      <c r="B6153" s="1" t="s">
        <v>55</v>
      </c>
      <c r="C6153" s="1">
        <v>4.0</v>
      </c>
      <c r="D6153" s="1">
        <v>3.0</v>
      </c>
      <c r="E6153" s="1">
        <v>12.0</v>
      </c>
      <c r="F6153" s="1" t="s">
        <v>28</v>
      </c>
      <c r="H6153" s="2">
        <v>44976.0</v>
      </c>
      <c r="J6153" s="3">
        <f t="shared" si="2"/>
        <v>4</v>
      </c>
      <c r="K6153" s="4">
        <f t="shared" si="3"/>
        <v>3</v>
      </c>
      <c r="L6153" s="4">
        <f t="shared" si="4"/>
        <v>12</v>
      </c>
      <c r="S6153" s="1" t="s">
        <v>6190</v>
      </c>
      <c r="T6153" s="4" t="str">
        <f t="shared" si="5"/>
        <v>Juice</v>
      </c>
      <c r="U6153" s="4" t="str">
        <f t="shared" si="6"/>
        <v>UNKNOWN</v>
      </c>
      <c r="V6153" s="4" t="str">
        <f t="shared" si="7"/>
        <v>Cash</v>
      </c>
      <c r="W6153" s="4">
        <f t="shared" ref="W6153:Y6153" si="6160">IF(OR(J6153 = "ERROR", J6153 = ""), "UNKNOWN", J6153)</f>
        <v>4</v>
      </c>
      <c r="X6153" s="4">
        <f t="shared" si="6160"/>
        <v>3</v>
      </c>
      <c r="Y6153" s="4">
        <f t="shared" si="6160"/>
        <v>12</v>
      </c>
      <c r="Z6153" s="5">
        <f t="shared" si="9"/>
        <v>44976</v>
      </c>
    </row>
    <row r="6154">
      <c r="A6154" s="1" t="s">
        <v>6191</v>
      </c>
      <c r="B6154" s="1" t="s">
        <v>44</v>
      </c>
      <c r="C6154" s="1">
        <v>2.0</v>
      </c>
      <c r="D6154" s="1">
        <v>4.0</v>
      </c>
      <c r="E6154" s="1">
        <v>8.0</v>
      </c>
      <c r="F6154" s="1" t="s">
        <v>23</v>
      </c>
      <c r="G6154" s="1" t="s">
        <v>24</v>
      </c>
      <c r="H6154" s="2">
        <v>45132.0</v>
      </c>
      <c r="J6154" s="3">
        <f t="shared" si="2"/>
        <v>2</v>
      </c>
      <c r="K6154" s="4">
        <f t="shared" si="3"/>
        <v>4</v>
      </c>
      <c r="L6154" s="4">
        <f t="shared" si="4"/>
        <v>8</v>
      </c>
      <c r="S6154" s="1" t="s">
        <v>6191</v>
      </c>
      <c r="T6154" s="4" t="str">
        <f t="shared" si="5"/>
        <v>Sandwich</v>
      </c>
      <c r="U6154" s="4" t="str">
        <f t="shared" si="6"/>
        <v>Takeaway</v>
      </c>
      <c r="V6154" s="4" t="str">
        <f t="shared" si="7"/>
        <v>Credit Card</v>
      </c>
      <c r="W6154" s="4">
        <f t="shared" ref="W6154:Y6154" si="6161">IF(OR(J6154 = "ERROR", J6154 = ""), "UNKNOWN", J6154)</f>
        <v>2</v>
      </c>
      <c r="X6154" s="4">
        <f t="shared" si="6161"/>
        <v>4</v>
      </c>
      <c r="Y6154" s="4">
        <f t="shared" si="6161"/>
        <v>8</v>
      </c>
      <c r="Z6154" s="5">
        <f t="shared" si="9"/>
        <v>45132</v>
      </c>
    </row>
    <row r="6155">
      <c r="A6155" s="1" t="s">
        <v>6192</v>
      </c>
      <c r="B6155" s="1" t="s">
        <v>27</v>
      </c>
      <c r="C6155" s="1">
        <v>4.0</v>
      </c>
      <c r="D6155" s="1">
        <v>3.0</v>
      </c>
      <c r="E6155" s="1">
        <v>12.0</v>
      </c>
      <c r="F6155" s="1" t="s">
        <v>28</v>
      </c>
      <c r="H6155" s="2">
        <v>45150.0</v>
      </c>
      <c r="J6155" s="3">
        <f t="shared" si="2"/>
        <v>4</v>
      </c>
      <c r="K6155" s="4">
        <f t="shared" si="3"/>
        <v>3</v>
      </c>
      <c r="L6155" s="4">
        <f t="shared" si="4"/>
        <v>12</v>
      </c>
      <c r="S6155" s="1" t="s">
        <v>6192</v>
      </c>
      <c r="T6155" s="4" t="str">
        <f t="shared" si="5"/>
        <v>Cake</v>
      </c>
      <c r="U6155" s="4" t="str">
        <f t="shared" si="6"/>
        <v>UNKNOWN</v>
      </c>
      <c r="V6155" s="4" t="str">
        <f t="shared" si="7"/>
        <v>Cash</v>
      </c>
      <c r="W6155" s="4">
        <f t="shared" ref="W6155:Y6155" si="6162">IF(OR(J6155 = "ERROR", J6155 = ""), "UNKNOWN", J6155)</f>
        <v>4</v>
      </c>
      <c r="X6155" s="4">
        <f t="shared" si="6162"/>
        <v>3</v>
      </c>
      <c r="Y6155" s="4">
        <f t="shared" si="6162"/>
        <v>12</v>
      </c>
      <c r="Z6155" s="5">
        <f t="shared" si="9"/>
        <v>45150</v>
      </c>
    </row>
    <row r="6156">
      <c r="A6156" s="1" t="s">
        <v>6193</v>
      </c>
      <c r="B6156" s="1" t="s">
        <v>22</v>
      </c>
      <c r="C6156" s="1">
        <v>4.0</v>
      </c>
      <c r="D6156" s="1">
        <v>2.0</v>
      </c>
      <c r="E6156" s="1">
        <v>8.0</v>
      </c>
      <c r="G6156" s="1" t="s">
        <v>24</v>
      </c>
      <c r="H6156" s="6">
        <v>45280.0</v>
      </c>
      <c r="J6156" s="3">
        <f t="shared" si="2"/>
        <v>4</v>
      </c>
      <c r="K6156" s="4">
        <f t="shared" si="3"/>
        <v>2</v>
      </c>
      <c r="L6156" s="4">
        <f t="shared" si="4"/>
        <v>8</v>
      </c>
      <c r="S6156" s="1" t="s">
        <v>6193</v>
      </c>
      <c r="T6156" s="4" t="str">
        <f t="shared" si="5"/>
        <v>Coffee</v>
      </c>
      <c r="U6156" s="4" t="str">
        <f t="shared" si="6"/>
        <v>Takeaway</v>
      </c>
      <c r="V6156" s="4" t="str">
        <f t="shared" si="7"/>
        <v>UNKNOWN</v>
      </c>
      <c r="W6156" s="4">
        <f t="shared" ref="W6156:Y6156" si="6163">IF(OR(J6156 = "ERROR", J6156 = ""), "UNKNOWN", J6156)</f>
        <v>4</v>
      </c>
      <c r="X6156" s="4">
        <f t="shared" si="6163"/>
        <v>2</v>
      </c>
      <c r="Y6156" s="4">
        <f t="shared" si="6163"/>
        <v>8</v>
      </c>
      <c r="Z6156" s="7">
        <f t="shared" si="9"/>
        <v>45280</v>
      </c>
    </row>
    <row r="6157">
      <c r="A6157" s="1" t="s">
        <v>6194</v>
      </c>
      <c r="B6157" s="1" t="s">
        <v>36</v>
      </c>
      <c r="C6157" s="1">
        <v>2.0</v>
      </c>
      <c r="D6157" s="1">
        <v>5.0</v>
      </c>
      <c r="E6157" s="1">
        <v>10.0</v>
      </c>
      <c r="F6157" s="1" t="s">
        <v>39</v>
      </c>
      <c r="H6157" s="2">
        <v>45002.0</v>
      </c>
      <c r="J6157" s="3">
        <f t="shared" si="2"/>
        <v>2</v>
      </c>
      <c r="K6157" s="4">
        <f t="shared" si="3"/>
        <v>5</v>
      </c>
      <c r="L6157" s="4">
        <f t="shared" si="4"/>
        <v>10</v>
      </c>
      <c r="S6157" s="1" t="s">
        <v>6194</v>
      </c>
      <c r="T6157" s="4" t="str">
        <f t="shared" si="5"/>
        <v>Salad</v>
      </c>
      <c r="U6157" s="4" t="str">
        <f t="shared" si="6"/>
        <v>UNKNOWN</v>
      </c>
      <c r="V6157" s="4" t="str">
        <f t="shared" si="7"/>
        <v>Digital Wallet</v>
      </c>
      <c r="W6157" s="4">
        <f t="shared" ref="W6157:Y6157" si="6164">IF(OR(J6157 = "ERROR", J6157 = ""), "UNKNOWN", J6157)</f>
        <v>2</v>
      </c>
      <c r="X6157" s="4">
        <f t="shared" si="6164"/>
        <v>5</v>
      </c>
      <c r="Y6157" s="4">
        <f t="shared" si="6164"/>
        <v>10</v>
      </c>
      <c r="Z6157" s="5">
        <f t="shared" si="9"/>
        <v>45002</v>
      </c>
    </row>
    <row r="6158">
      <c r="A6158" s="1" t="s">
        <v>6195</v>
      </c>
      <c r="B6158" s="1" t="s">
        <v>55</v>
      </c>
      <c r="C6158" s="1">
        <v>1.0</v>
      </c>
      <c r="D6158" s="1">
        <v>3.0</v>
      </c>
      <c r="E6158" s="1">
        <v>3.0</v>
      </c>
      <c r="F6158" s="1" t="s">
        <v>30</v>
      </c>
      <c r="G6158" s="1" t="s">
        <v>29</v>
      </c>
      <c r="H6158" s="2">
        <v>44969.0</v>
      </c>
      <c r="J6158" s="3">
        <f t="shared" si="2"/>
        <v>1</v>
      </c>
      <c r="K6158" s="4">
        <f t="shared" si="3"/>
        <v>3</v>
      </c>
      <c r="L6158" s="4">
        <f t="shared" si="4"/>
        <v>3</v>
      </c>
      <c r="S6158" s="1" t="s">
        <v>6195</v>
      </c>
      <c r="T6158" s="4" t="str">
        <f t="shared" si="5"/>
        <v>Juice</v>
      </c>
      <c r="U6158" s="4" t="str">
        <f t="shared" si="6"/>
        <v>In-store</v>
      </c>
      <c r="V6158" s="4" t="str">
        <f t="shared" si="7"/>
        <v>UNKNOWN</v>
      </c>
      <c r="W6158" s="4">
        <f t="shared" ref="W6158:Y6158" si="6165">IF(OR(J6158 = "ERROR", J6158 = ""), "UNKNOWN", J6158)</f>
        <v>1</v>
      </c>
      <c r="X6158" s="4">
        <f t="shared" si="6165"/>
        <v>3</v>
      </c>
      <c r="Y6158" s="4">
        <f t="shared" si="6165"/>
        <v>3</v>
      </c>
      <c r="Z6158" s="5">
        <f t="shared" si="9"/>
        <v>44969</v>
      </c>
    </row>
    <row r="6159">
      <c r="A6159" s="1" t="s">
        <v>6196</v>
      </c>
      <c r="B6159" s="1" t="s">
        <v>36</v>
      </c>
      <c r="C6159" s="1">
        <v>3.0</v>
      </c>
      <c r="D6159" s="1">
        <v>5.0</v>
      </c>
      <c r="E6159" s="1">
        <v>15.0</v>
      </c>
      <c r="F6159" s="1" t="s">
        <v>23</v>
      </c>
      <c r="G6159" s="1" t="s">
        <v>25</v>
      </c>
      <c r="H6159" s="6">
        <v>45273.0</v>
      </c>
      <c r="J6159" s="3">
        <f t="shared" si="2"/>
        <v>3</v>
      </c>
      <c r="K6159" s="4">
        <f t="shared" si="3"/>
        <v>5</v>
      </c>
      <c r="L6159" s="4">
        <f t="shared" si="4"/>
        <v>15</v>
      </c>
      <c r="S6159" s="1" t="s">
        <v>6196</v>
      </c>
      <c r="T6159" s="4" t="str">
        <f t="shared" si="5"/>
        <v>Salad</v>
      </c>
      <c r="U6159" s="4" t="str">
        <f t="shared" si="6"/>
        <v>UNKNOWN</v>
      </c>
      <c r="V6159" s="4" t="str">
        <f t="shared" si="7"/>
        <v>Credit Card</v>
      </c>
      <c r="W6159" s="4">
        <f t="shared" ref="W6159:Y6159" si="6166">IF(OR(J6159 = "ERROR", J6159 = ""), "UNKNOWN", J6159)</f>
        <v>3</v>
      </c>
      <c r="X6159" s="4">
        <f t="shared" si="6166"/>
        <v>5</v>
      </c>
      <c r="Y6159" s="4">
        <f t="shared" si="6166"/>
        <v>15</v>
      </c>
      <c r="Z6159" s="7">
        <f t="shared" si="9"/>
        <v>45273</v>
      </c>
    </row>
    <row r="6160">
      <c r="A6160" s="1" t="s">
        <v>6197</v>
      </c>
      <c r="B6160" s="1" t="s">
        <v>55</v>
      </c>
      <c r="C6160" s="1">
        <v>4.0</v>
      </c>
      <c r="D6160" s="1">
        <v>3.0</v>
      </c>
      <c r="E6160" s="1">
        <v>12.0</v>
      </c>
      <c r="F6160" s="1" t="s">
        <v>23</v>
      </c>
      <c r="H6160" s="2">
        <v>45205.0</v>
      </c>
      <c r="J6160" s="3">
        <f t="shared" si="2"/>
        <v>4</v>
      </c>
      <c r="K6160" s="4">
        <f t="shared" si="3"/>
        <v>3</v>
      </c>
      <c r="L6160" s="4">
        <f t="shared" si="4"/>
        <v>12</v>
      </c>
      <c r="S6160" s="1" t="s">
        <v>6197</v>
      </c>
      <c r="T6160" s="4" t="str">
        <f t="shared" si="5"/>
        <v>Juice</v>
      </c>
      <c r="U6160" s="4" t="str">
        <f t="shared" si="6"/>
        <v>UNKNOWN</v>
      </c>
      <c r="V6160" s="4" t="str">
        <f t="shared" si="7"/>
        <v>Credit Card</v>
      </c>
      <c r="W6160" s="4">
        <f t="shared" ref="W6160:Y6160" si="6167">IF(OR(J6160 = "ERROR", J6160 = ""), "UNKNOWN", J6160)</f>
        <v>4</v>
      </c>
      <c r="X6160" s="4">
        <f t="shared" si="6167"/>
        <v>3</v>
      </c>
      <c r="Y6160" s="4">
        <f t="shared" si="6167"/>
        <v>12</v>
      </c>
      <c r="Z6160" s="5">
        <f t="shared" si="9"/>
        <v>45205</v>
      </c>
    </row>
    <row r="6161">
      <c r="A6161" s="1" t="s">
        <v>6198</v>
      </c>
      <c r="B6161" s="1" t="s">
        <v>44</v>
      </c>
      <c r="C6161" s="1">
        <v>1.0</v>
      </c>
      <c r="D6161" s="1">
        <v>4.0</v>
      </c>
      <c r="E6161" s="1">
        <v>4.0</v>
      </c>
      <c r="F6161" s="1" t="s">
        <v>23</v>
      </c>
      <c r="G6161" s="1" t="s">
        <v>24</v>
      </c>
      <c r="H6161" s="6">
        <v>45277.0</v>
      </c>
      <c r="J6161" s="3">
        <f t="shared" si="2"/>
        <v>1</v>
      </c>
      <c r="K6161" s="4">
        <f t="shared" si="3"/>
        <v>4</v>
      </c>
      <c r="L6161" s="4">
        <f t="shared" si="4"/>
        <v>4</v>
      </c>
      <c r="S6161" s="1" t="s">
        <v>6198</v>
      </c>
      <c r="T6161" s="4" t="str">
        <f t="shared" si="5"/>
        <v>Sandwich</v>
      </c>
      <c r="U6161" s="4" t="str">
        <f t="shared" si="6"/>
        <v>Takeaway</v>
      </c>
      <c r="V6161" s="4" t="str">
        <f t="shared" si="7"/>
        <v>Credit Card</v>
      </c>
      <c r="W6161" s="4">
        <f t="shared" ref="W6161:Y6161" si="6168">IF(OR(J6161 = "ERROR", J6161 = ""), "UNKNOWN", J6161)</f>
        <v>1</v>
      </c>
      <c r="X6161" s="4">
        <f t="shared" si="6168"/>
        <v>4</v>
      </c>
      <c r="Y6161" s="4">
        <f t="shared" si="6168"/>
        <v>4</v>
      </c>
      <c r="Z6161" s="7">
        <f t="shared" si="9"/>
        <v>45277</v>
      </c>
    </row>
    <row r="6162">
      <c r="A6162" s="1" t="s">
        <v>6199</v>
      </c>
      <c r="B6162" s="1" t="s">
        <v>32</v>
      </c>
      <c r="C6162" s="1">
        <v>1.0</v>
      </c>
      <c r="D6162" s="1">
        <v>1.0</v>
      </c>
      <c r="E6162" s="1">
        <v>1.0</v>
      </c>
      <c r="F6162" s="1" t="s">
        <v>39</v>
      </c>
      <c r="G6162" s="1" t="s">
        <v>24</v>
      </c>
      <c r="H6162" s="2">
        <v>45000.0</v>
      </c>
      <c r="J6162" s="3">
        <f t="shared" si="2"/>
        <v>1</v>
      </c>
      <c r="K6162" s="4">
        <f t="shared" si="3"/>
        <v>1</v>
      </c>
      <c r="L6162" s="4">
        <f t="shared" si="4"/>
        <v>1</v>
      </c>
      <c r="S6162" s="1" t="s">
        <v>6199</v>
      </c>
      <c r="T6162" s="4" t="str">
        <f t="shared" si="5"/>
        <v>Cookie</v>
      </c>
      <c r="U6162" s="4" t="str">
        <f t="shared" si="6"/>
        <v>Takeaway</v>
      </c>
      <c r="V6162" s="4" t="str">
        <f t="shared" si="7"/>
        <v>Digital Wallet</v>
      </c>
      <c r="W6162" s="4">
        <f t="shared" ref="W6162:Y6162" si="6169">IF(OR(J6162 = "ERROR", J6162 = ""), "UNKNOWN", J6162)</f>
        <v>1</v>
      </c>
      <c r="X6162" s="4">
        <f t="shared" si="6169"/>
        <v>1</v>
      </c>
      <c r="Y6162" s="4">
        <f t="shared" si="6169"/>
        <v>1</v>
      </c>
      <c r="Z6162" s="5">
        <f t="shared" si="9"/>
        <v>45000</v>
      </c>
    </row>
    <row r="6163">
      <c r="A6163" s="1" t="s">
        <v>6200</v>
      </c>
      <c r="B6163" s="1" t="s">
        <v>27</v>
      </c>
      <c r="C6163" s="1">
        <v>1.0</v>
      </c>
      <c r="D6163" s="1">
        <v>3.0</v>
      </c>
      <c r="E6163" s="1">
        <v>3.0</v>
      </c>
      <c r="F6163" s="1" t="s">
        <v>28</v>
      </c>
      <c r="G6163" s="1" t="s">
        <v>24</v>
      </c>
      <c r="H6163" s="2">
        <v>45190.0</v>
      </c>
      <c r="J6163" s="3">
        <f t="shared" si="2"/>
        <v>1</v>
      </c>
      <c r="K6163" s="4">
        <f t="shared" si="3"/>
        <v>3</v>
      </c>
      <c r="L6163" s="4">
        <f t="shared" si="4"/>
        <v>3</v>
      </c>
      <c r="S6163" s="1" t="s">
        <v>6200</v>
      </c>
      <c r="T6163" s="4" t="str">
        <f t="shared" si="5"/>
        <v>Cake</v>
      </c>
      <c r="U6163" s="4" t="str">
        <f t="shared" si="6"/>
        <v>Takeaway</v>
      </c>
      <c r="V6163" s="4" t="str">
        <f t="shared" si="7"/>
        <v>Cash</v>
      </c>
      <c r="W6163" s="4">
        <f t="shared" ref="W6163:Y6163" si="6170">IF(OR(J6163 = "ERROR", J6163 = ""), "UNKNOWN", J6163)</f>
        <v>1</v>
      </c>
      <c r="X6163" s="4">
        <f t="shared" si="6170"/>
        <v>3</v>
      </c>
      <c r="Y6163" s="4">
        <f t="shared" si="6170"/>
        <v>3</v>
      </c>
      <c r="Z6163" s="5">
        <f t="shared" si="9"/>
        <v>45190</v>
      </c>
    </row>
    <row r="6164">
      <c r="A6164" s="1" t="s">
        <v>6201</v>
      </c>
      <c r="B6164" s="1" t="s">
        <v>32</v>
      </c>
      <c r="C6164" s="1">
        <v>4.0</v>
      </c>
      <c r="D6164" s="1">
        <v>1.0</v>
      </c>
      <c r="E6164" s="1">
        <v>4.0</v>
      </c>
      <c r="G6164" s="1" t="s">
        <v>24</v>
      </c>
      <c r="H6164" s="2">
        <v>45203.0</v>
      </c>
      <c r="J6164" s="3">
        <f t="shared" si="2"/>
        <v>4</v>
      </c>
      <c r="K6164" s="4">
        <f t="shared" si="3"/>
        <v>1</v>
      </c>
      <c r="L6164" s="4">
        <f t="shared" si="4"/>
        <v>4</v>
      </c>
      <c r="S6164" s="1" t="s">
        <v>6201</v>
      </c>
      <c r="T6164" s="4" t="str">
        <f t="shared" si="5"/>
        <v>Cookie</v>
      </c>
      <c r="U6164" s="4" t="str">
        <f t="shared" si="6"/>
        <v>Takeaway</v>
      </c>
      <c r="V6164" s="4" t="str">
        <f t="shared" si="7"/>
        <v>UNKNOWN</v>
      </c>
      <c r="W6164" s="4">
        <f t="shared" ref="W6164:Y6164" si="6171">IF(OR(J6164 = "ERROR", J6164 = ""), "UNKNOWN", J6164)</f>
        <v>4</v>
      </c>
      <c r="X6164" s="4">
        <f t="shared" si="6171"/>
        <v>1</v>
      </c>
      <c r="Y6164" s="4">
        <f t="shared" si="6171"/>
        <v>4</v>
      </c>
      <c r="Z6164" s="5">
        <f t="shared" si="9"/>
        <v>45203</v>
      </c>
    </row>
    <row r="6165">
      <c r="A6165" s="1" t="s">
        <v>6202</v>
      </c>
      <c r="B6165" s="1" t="s">
        <v>32</v>
      </c>
      <c r="C6165" s="1">
        <v>1.0</v>
      </c>
      <c r="D6165" s="1">
        <v>1.0</v>
      </c>
      <c r="E6165" s="1">
        <v>1.0</v>
      </c>
      <c r="F6165" s="1" t="s">
        <v>39</v>
      </c>
      <c r="H6165" s="2">
        <v>45113.0</v>
      </c>
      <c r="J6165" s="3">
        <f t="shared" si="2"/>
        <v>1</v>
      </c>
      <c r="K6165" s="4">
        <f t="shared" si="3"/>
        <v>1</v>
      </c>
      <c r="L6165" s="4">
        <f t="shared" si="4"/>
        <v>1</v>
      </c>
      <c r="S6165" s="1" t="s">
        <v>6202</v>
      </c>
      <c r="T6165" s="4" t="str">
        <f t="shared" si="5"/>
        <v>Cookie</v>
      </c>
      <c r="U6165" s="4" t="str">
        <f t="shared" si="6"/>
        <v>UNKNOWN</v>
      </c>
      <c r="V6165" s="4" t="str">
        <f t="shared" si="7"/>
        <v>Digital Wallet</v>
      </c>
      <c r="W6165" s="4">
        <f t="shared" ref="W6165:Y6165" si="6172">IF(OR(J6165 = "ERROR", J6165 = ""), "UNKNOWN", J6165)</f>
        <v>1</v>
      </c>
      <c r="X6165" s="4">
        <f t="shared" si="6172"/>
        <v>1</v>
      </c>
      <c r="Y6165" s="4">
        <f t="shared" si="6172"/>
        <v>1</v>
      </c>
      <c r="Z6165" s="5">
        <f t="shared" si="9"/>
        <v>45113</v>
      </c>
    </row>
    <row r="6166">
      <c r="A6166" s="1" t="s">
        <v>6203</v>
      </c>
      <c r="B6166" s="1" t="s">
        <v>36</v>
      </c>
      <c r="C6166" s="1">
        <v>2.0</v>
      </c>
      <c r="D6166" s="1">
        <v>5.0</v>
      </c>
      <c r="E6166" s="1">
        <v>10.0</v>
      </c>
      <c r="F6166" s="1" t="s">
        <v>28</v>
      </c>
      <c r="G6166" s="1" t="s">
        <v>24</v>
      </c>
      <c r="H6166" s="6">
        <v>45286.0</v>
      </c>
      <c r="J6166" s="3">
        <f t="shared" si="2"/>
        <v>2</v>
      </c>
      <c r="K6166" s="4">
        <f t="shared" si="3"/>
        <v>5</v>
      </c>
      <c r="L6166" s="4">
        <f t="shared" si="4"/>
        <v>10</v>
      </c>
      <c r="S6166" s="1" t="s">
        <v>6203</v>
      </c>
      <c r="T6166" s="4" t="str">
        <f t="shared" si="5"/>
        <v>Salad</v>
      </c>
      <c r="U6166" s="4" t="str">
        <f t="shared" si="6"/>
        <v>Takeaway</v>
      </c>
      <c r="V6166" s="4" t="str">
        <f t="shared" si="7"/>
        <v>Cash</v>
      </c>
      <c r="W6166" s="4">
        <f t="shared" ref="W6166:Y6166" si="6173">IF(OR(J6166 = "ERROR", J6166 = ""), "UNKNOWN", J6166)</f>
        <v>2</v>
      </c>
      <c r="X6166" s="4">
        <f t="shared" si="6173"/>
        <v>5</v>
      </c>
      <c r="Y6166" s="4">
        <f t="shared" si="6173"/>
        <v>10</v>
      </c>
      <c r="Z6166" s="7">
        <f t="shared" si="9"/>
        <v>45286</v>
      </c>
    </row>
    <row r="6167">
      <c r="A6167" s="1" t="s">
        <v>6204</v>
      </c>
      <c r="B6167" s="1" t="s">
        <v>44</v>
      </c>
      <c r="C6167" s="1">
        <v>2.0</v>
      </c>
      <c r="D6167" s="1">
        <v>4.0</v>
      </c>
      <c r="E6167" s="1">
        <v>8.0</v>
      </c>
      <c r="F6167" s="1" t="s">
        <v>23</v>
      </c>
      <c r="H6167" s="2">
        <v>45117.0</v>
      </c>
      <c r="J6167" s="3">
        <f t="shared" si="2"/>
        <v>2</v>
      </c>
      <c r="K6167" s="4">
        <f t="shared" si="3"/>
        <v>4</v>
      </c>
      <c r="L6167" s="4">
        <f t="shared" si="4"/>
        <v>8</v>
      </c>
      <c r="S6167" s="1" t="s">
        <v>6204</v>
      </c>
      <c r="T6167" s="4" t="str">
        <f t="shared" si="5"/>
        <v>Sandwich</v>
      </c>
      <c r="U6167" s="4" t="str">
        <f t="shared" si="6"/>
        <v>UNKNOWN</v>
      </c>
      <c r="V6167" s="4" t="str">
        <f t="shared" si="7"/>
        <v>Credit Card</v>
      </c>
      <c r="W6167" s="4">
        <f t="shared" ref="W6167:Y6167" si="6174">IF(OR(J6167 = "ERROR", J6167 = ""), "UNKNOWN", J6167)</f>
        <v>2</v>
      </c>
      <c r="X6167" s="4">
        <f t="shared" si="6174"/>
        <v>4</v>
      </c>
      <c r="Y6167" s="4">
        <f t="shared" si="6174"/>
        <v>8</v>
      </c>
      <c r="Z6167" s="5">
        <f t="shared" si="9"/>
        <v>45117</v>
      </c>
    </row>
    <row r="6168">
      <c r="A6168" s="1" t="s">
        <v>6205</v>
      </c>
      <c r="B6168" s="1" t="s">
        <v>30</v>
      </c>
      <c r="C6168" s="1">
        <v>2.0</v>
      </c>
      <c r="D6168" s="1">
        <v>3.0</v>
      </c>
      <c r="E6168" s="1">
        <v>6.0</v>
      </c>
      <c r="F6168" s="1" t="s">
        <v>39</v>
      </c>
      <c r="G6168" s="1" t="s">
        <v>24</v>
      </c>
      <c r="H6168" s="2">
        <v>45091.0</v>
      </c>
      <c r="J6168" s="3">
        <f t="shared" si="2"/>
        <v>2</v>
      </c>
      <c r="K6168" s="4">
        <f t="shared" si="3"/>
        <v>3</v>
      </c>
      <c r="L6168" s="4">
        <f t="shared" si="4"/>
        <v>6</v>
      </c>
      <c r="S6168" s="1" t="s">
        <v>6205</v>
      </c>
      <c r="T6168" s="4" t="str">
        <f t="shared" si="5"/>
        <v>UNKNOWN</v>
      </c>
      <c r="U6168" s="4" t="str">
        <f t="shared" si="6"/>
        <v>Takeaway</v>
      </c>
      <c r="V6168" s="4" t="str">
        <f t="shared" si="7"/>
        <v>Digital Wallet</v>
      </c>
      <c r="W6168" s="4">
        <f t="shared" ref="W6168:Y6168" si="6175">IF(OR(J6168 = "ERROR", J6168 = ""), "UNKNOWN", J6168)</f>
        <v>2</v>
      </c>
      <c r="X6168" s="4">
        <f t="shared" si="6175"/>
        <v>3</v>
      </c>
      <c r="Y6168" s="4">
        <f t="shared" si="6175"/>
        <v>6</v>
      </c>
      <c r="Z6168" s="5">
        <f t="shared" si="9"/>
        <v>45091</v>
      </c>
    </row>
    <row r="6169">
      <c r="A6169" s="1" t="s">
        <v>6206</v>
      </c>
      <c r="B6169" s="1" t="s">
        <v>27</v>
      </c>
      <c r="C6169" s="1">
        <v>2.0</v>
      </c>
      <c r="D6169" s="1">
        <v>3.0</v>
      </c>
      <c r="E6169" s="1">
        <v>6.0</v>
      </c>
      <c r="F6169" s="1" t="s">
        <v>28</v>
      </c>
      <c r="G6169" s="1" t="s">
        <v>24</v>
      </c>
      <c r="H6169" s="2">
        <v>45186.0</v>
      </c>
      <c r="J6169" s="3">
        <f t="shared" si="2"/>
        <v>2</v>
      </c>
      <c r="K6169" s="4">
        <f t="shared" si="3"/>
        <v>3</v>
      </c>
      <c r="L6169" s="4">
        <f t="shared" si="4"/>
        <v>6</v>
      </c>
      <c r="S6169" s="1" t="s">
        <v>6206</v>
      </c>
      <c r="T6169" s="4" t="str">
        <f t="shared" si="5"/>
        <v>Cake</v>
      </c>
      <c r="U6169" s="4" t="str">
        <f t="shared" si="6"/>
        <v>Takeaway</v>
      </c>
      <c r="V6169" s="4" t="str">
        <f t="shared" si="7"/>
        <v>Cash</v>
      </c>
      <c r="W6169" s="4">
        <f t="shared" ref="W6169:Y6169" si="6176">IF(OR(J6169 = "ERROR", J6169 = ""), "UNKNOWN", J6169)</f>
        <v>2</v>
      </c>
      <c r="X6169" s="4">
        <f t="shared" si="6176"/>
        <v>3</v>
      </c>
      <c r="Y6169" s="4">
        <f t="shared" si="6176"/>
        <v>6</v>
      </c>
      <c r="Z6169" s="5">
        <f t="shared" si="9"/>
        <v>45186</v>
      </c>
    </row>
    <row r="6170">
      <c r="A6170" s="1" t="s">
        <v>6207</v>
      </c>
      <c r="B6170" s="1" t="s">
        <v>44</v>
      </c>
      <c r="C6170" s="1">
        <v>2.0</v>
      </c>
      <c r="D6170" s="1">
        <v>4.0</v>
      </c>
      <c r="E6170" s="1">
        <v>8.0</v>
      </c>
      <c r="F6170" s="1" t="s">
        <v>39</v>
      </c>
      <c r="H6170" s="2">
        <v>44990.0</v>
      </c>
      <c r="J6170" s="3">
        <f t="shared" si="2"/>
        <v>2</v>
      </c>
      <c r="K6170" s="4">
        <f t="shared" si="3"/>
        <v>4</v>
      </c>
      <c r="L6170" s="4">
        <f t="shared" si="4"/>
        <v>8</v>
      </c>
      <c r="S6170" s="1" t="s">
        <v>6207</v>
      </c>
      <c r="T6170" s="4" t="str">
        <f t="shared" si="5"/>
        <v>Sandwich</v>
      </c>
      <c r="U6170" s="4" t="str">
        <f t="shared" si="6"/>
        <v>UNKNOWN</v>
      </c>
      <c r="V6170" s="4" t="str">
        <f t="shared" si="7"/>
        <v>Digital Wallet</v>
      </c>
      <c r="W6170" s="4">
        <f t="shared" ref="W6170:Y6170" si="6177">IF(OR(J6170 = "ERROR", J6170 = ""), "UNKNOWN", J6170)</f>
        <v>2</v>
      </c>
      <c r="X6170" s="4">
        <f t="shared" si="6177"/>
        <v>4</v>
      </c>
      <c r="Y6170" s="4">
        <f t="shared" si="6177"/>
        <v>8</v>
      </c>
      <c r="Z6170" s="5">
        <f t="shared" si="9"/>
        <v>44990</v>
      </c>
    </row>
    <row r="6171">
      <c r="A6171" s="1" t="s">
        <v>6208</v>
      </c>
      <c r="B6171" s="1" t="s">
        <v>27</v>
      </c>
      <c r="C6171" s="1">
        <v>4.0</v>
      </c>
      <c r="D6171" s="1">
        <v>3.0</v>
      </c>
      <c r="E6171" s="1">
        <v>12.0</v>
      </c>
      <c r="F6171" s="1" t="s">
        <v>28</v>
      </c>
      <c r="H6171" s="2">
        <v>45075.0</v>
      </c>
      <c r="J6171" s="3">
        <f t="shared" si="2"/>
        <v>4</v>
      </c>
      <c r="K6171" s="4">
        <f t="shared" si="3"/>
        <v>3</v>
      </c>
      <c r="L6171" s="4">
        <f t="shared" si="4"/>
        <v>12</v>
      </c>
      <c r="S6171" s="1" t="s">
        <v>6208</v>
      </c>
      <c r="T6171" s="4" t="str">
        <f t="shared" si="5"/>
        <v>Cake</v>
      </c>
      <c r="U6171" s="4" t="str">
        <f t="shared" si="6"/>
        <v>UNKNOWN</v>
      </c>
      <c r="V6171" s="4" t="str">
        <f t="shared" si="7"/>
        <v>Cash</v>
      </c>
      <c r="W6171" s="4">
        <f t="shared" ref="W6171:Y6171" si="6178">IF(OR(J6171 = "ERROR", J6171 = ""), "UNKNOWN", J6171)</f>
        <v>4</v>
      </c>
      <c r="X6171" s="4">
        <f t="shared" si="6178"/>
        <v>3</v>
      </c>
      <c r="Y6171" s="4">
        <f t="shared" si="6178"/>
        <v>12</v>
      </c>
      <c r="Z6171" s="5">
        <f t="shared" si="9"/>
        <v>45075</v>
      </c>
    </row>
    <row r="6172">
      <c r="A6172" s="1" t="s">
        <v>6209</v>
      </c>
      <c r="B6172" s="1" t="s">
        <v>55</v>
      </c>
      <c r="C6172" s="1">
        <v>2.0</v>
      </c>
      <c r="D6172" s="1">
        <v>3.0</v>
      </c>
      <c r="E6172" s="1">
        <v>6.0</v>
      </c>
      <c r="F6172" s="1" t="s">
        <v>39</v>
      </c>
      <c r="G6172" s="1" t="s">
        <v>29</v>
      </c>
      <c r="H6172" s="2">
        <v>44957.0</v>
      </c>
      <c r="J6172" s="3">
        <f t="shared" si="2"/>
        <v>2</v>
      </c>
      <c r="K6172" s="4">
        <f t="shared" si="3"/>
        <v>3</v>
      </c>
      <c r="L6172" s="4">
        <f t="shared" si="4"/>
        <v>6</v>
      </c>
      <c r="S6172" s="1" t="s">
        <v>6209</v>
      </c>
      <c r="T6172" s="4" t="str">
        <f t="shared" si="5"/>
        <v>Juice</v>
      </c>
      <c r="U6172" s="4" t="str">
        <f t="shared" si="6"/>
        <v>In-store</v>
      </c>
      <c r="V6172" s="4" t="str">
        <f t="shared" si="7"/>
        <v>Digital Wallet</v>
      </c>
      <c r="W6172" s="4">
        <f t="shared" ref="W6172:Y6172" si="6179">IF(OR(J6172 = "ERROR", J6172 = ""), "UNKNOWN", J6172)</f>
        <v>2</v>
      </c>
      <c r="X6172" s="4">
        <f t="shared" si="6179"/>
        <v>3</v>
      </c>
      <c r="Y6172" s="4">
        <f t="shared" si="6179"/>
        <v>6</v>
      </c>
      <c r="Z6172" s="5">
        <f t="shared" si="9"/>
        <v>44957</v>
      </c>
    </row>
    <row r="6173">
      <c r="A6173" s="1" t="s">
        <v>6210</v>
      </c>
      <c r="B6173" s="1" t="s">
        <v>30</v>
      </c>
      <c r="C6173" s="1">
        <v>1.0</v>
      </c>
      <c r="D6173" s="1">
        <v>4.0</v>
      </c>
      <c r="E6173" s="1" t="s">
        <v>25</v>
      </c>
      <c r="F6173" s="1" t="s">
        <v>23</v>
      </c>
      <c r="G6173" s="1" t="s">
        <v>24</v>
      </c>
      <c r="H6173" s="2">
        <v>45206.0</v>
      </c>
      <c r="J6173" s="3">
        <f t="shared" si="2"/>
        <v>1</v>
      </c>
      <c r="K6173" s="4">
        <f t="shared" si="3"/>
        <v>4</v>
      </c>
      <c r="L6173" s="4">
        <f t="shared" si="4"/>
        <v>4</v>
      </c>
      <c r="S6173" s="1" t="s">
        <v>6210</v>
      </c>
      <c r="T6173" s="4" t="str">
        <f t="shared" si="5"/>
        <v>UNKNOWN</v>
      </c>
      <c r="U6173" s="4" t="str">
        <f t="shared" si="6"/>
        <v>Takeaway</v>
      </c>
      <c r="V6173" s="4" t="str">
        <f t="shared" si="7"/>
        <v>Credit Card</v>
      </c>
      <c r="W6173" s="4">
        <f t="shared" ref="W6173:Y6173" si="6180">IF(OR(J6173 = "ERROR", J6173 = ""), "UNKNOWN", J6173)</f>
        <v>1</v>
      </c>
      <c r="X6173" s="4">
        <f t="shared" si="6180"/>
        <v>4</v>
      </c>
      <c r="Y6173" s="4">
        <f t="shared" si="6180"/>
        <v>4</v>
      </c>
      <c r="Z6173" s="5">
        <f t="shared" si="9"/>
        <v>45206</v>
      </c>
    </row>
    <row r="6174">
      <c r="A6174" s="1" t="s">
        <v>6211</v>
      </c>
      <c r="B6174" s="1" t="s">
        <v>32</v>
      </c>
      <c r="C6174" s="1">
        <v>4.0</v>
      </c>
      <c r="D6174" s="1">
        <v>1.0</v>
      </c>
      <c r="E6174" s="1">
        <v>4.0</v>
      </c>
      <c r="F6174" s="1" t="s">
        <v>23</v>
      </c>
      <c r="G6174" s="1" t="s">
        <v>29</v>
      </c>
      <c r="H6174" s="2">
        <v>45267.0</v>
      </c>
      <c r="J6174" s="3">
        <f t="shared" si="2"/>
        <v>4</v>
      </c>
      <c r="K6174" s="4">
        <f t="shared" si="3"/>
        <v>1</v>
      </c>
      <c r="L6174" s="4">
        <f t="shared" si="4"/>
        <v>4</v>
      </c>
      <c r="S6174" s="1" t="s">
        <v>6211</v>
      </c>
      <c r="T6174" s="4" t="str">
        <f t="shared" si="5"/>
        <v>Cookie</v>
      </c>
      <c r="U6174" s="4" t="str">
        <f t="shared" si="6"/>
        <v>In-store</v>
      </c>
      <c r="V6174" s="4" t="str">
        <f t="shared" si="7"/>
        <v>Credit Card</v>
      </c>
      <c r="W6174" s="4">
        <f t="shared" ref="W6174:Y6174" si="6181">IF(OR(J6174 = "ERROR", J6174 = ""), "UNKNOWN", J6174)</f>
        <v>4</v>
      </c>
      <c r="X6174" s="4">
        <f t="shared" si="6181"/>
        <v>1</v>
      </c>
      <c r="Y6174" s="4">
        <f t="shared" si="6181"/>
        <v>4</v>
      </c>
      <c r="Z6174" s="5">
        <f t="shared" si="9"/>
        <v>45267</v>
      </c>
    </row>
    <row r="6175">
      <c r="A6175" s="1" t="s">
        <v>6212</v>
      </c>
      <c r="B6175" s="1" t="s">
        <v>22</v>
      </c>
      <c r="C6175" s="1">
        <v>1.0</v>
      </c>
      <c r="D6175" s="1">
        <v>2.0</v>
      </c>
      <c r="E6175" s="1">
        <v>2.0</v>
      </c>
      <c r="H6175" s="2">
        <v>44997.0</v>
      </c>
      <c r="J6175" s="3">
        <f t="shared" si="2"/>
        <v>1</v>
      </c>
      <c r="K6175" s="4">
        <f t="shared" si="3"/>
        <v>2</v>
      </c>
      <c r="L6175" s="4">
        <f t="shared" si="4"/>
        <v>2</v>
      </c>
      <c r="S6175" s="1" t="s">
        <v>6212</v>
      </c>
      <c r="T6175" s="4" t="str">
        <f t="shared" si="5"/>
        <v>Coffee</v>
      </c>
      <c r="U6175" s="4" t="str">
        <f t="shared" si="6"/>
        <v>UNKNOWN</v>
      </c>
      <c r="V6175" s="4" t="str">
        <f t="shared" si="7"/>
        <v>UNKNOWN</v>
      </c>
      <c r="W6175" s="4">
        <f t="shared" ref="W6175:Y6175" si="6182">IF(OR(J6175 = "ERROR", J6175 = ""), "UNKNOWN", J6175)</f>
        <v>1</v>
      </c>
      <c r="X6175" s="4">
        <f t="shared" si="6182"/>
        <v>2</v>
      </c>
      <c r="Y6175" s="4">
        <f t="shared" si="6182"/>
        <v>2</v>
      </c>
      <c r="Z6175" s="5">
        <f t="shared" si="9"/>
        <v>44997</v>
      </c>
    </row>
    <row r="6176">
      <c r="A6176" s="1" t="s">
        <v>6213</v>
      </c>
      <c r="B6176" s="1" t="s">
        <v>36</v>
      </c>
      <c r="C6176" s="1">
        <v>1.0</v>
      </c>
      <c r="D6176" s="1">
        <v>5.0</v>
      </c>
      <c r="E6176" s="1" t="s">
        <v>25</v>
      </c>
      <c r="F6176" s="1" t="s">
        <v>39</v>
      </c>
      <c r="H6176" s="2">
        <v>45023.0</v>
      </c>
      <c r="J6176" s="3">
        <f t="shared" si="2"/>
        <v>1</v>
      </c>
      <c r="K6176" s="4">
        <f t="shared" si="3"/>
        <v>5</v>
      </c>
      <c r="L6176" s="4">
        <f t="shared" si="4"/>
        <v>5</v>
      </c>
      <c r="S6176" s="1" t="s">
        <v>6213</v>
      </c>
      <c r="T6176" s="4" t="str">
        <f t="shared" si="5"/>
        <v>Salad</v>
      </c>
      <c r="U6176" s="4" t="str">
        <f t="shared" si="6"/>
        <v>UNKNOWN</v>
      </c>
      <c r="V6176" s="4" t="str">
        <f t="shared" si="7"/>
        <v>Digital Wallet</v>
      </c>
      <c r="W6176" s="4">
        <f t="shared" ref="W6176:Y6176" si="6183">IF(OR(J6176 = "ERROR", J6176 = ""), "UNKNOWN", J6176)</f>
        <v>1</v>
      </c>
      <c r="X6176" s="4">
        <f t="shared" si="6183"/>
        <v>5</v>
      </c>
      <c r="Y6176" s="4">
        <f t="shared" si="6183"/>
        <v>5</v>
      </c>
      <c r="Z6176" s="5">
        <f t="shared" si="9"/>
        <v>45023</v>
      </c>
    </row>
    <row r="6177">
      <c r="A6177" s="1" t="s">
        <v>6214</v>
      </c>
      <c r="B6177" s="1" t="s">
        <v>27</v>
      </c>
      <c r="C6177" s="1">
        <v>4.0</v>
      </c>
      <c r="D6177" s="1">
        <v>3.0</v>
      </c>
      <c r="E6177" s="1">
        <v>12.0</v>
      </c>
      <c r="F6177" s="1" t="s">
        <v>39</v>
      </c>
      <c r="H6177" s="2">
        <v>45165.0</v>
      </c>
      <c r="J6177" s="3">
        <f t="shared" si="2"/>
        <v>4</v>
      </c>
      <c r="K6177" s="4">
        <f t="shared" si="3"/>
        <v>3</v>
      </c>
      <c r="L6177" s="4">
        <f t="shared" si="4"/>
        <v>12</v>
      </c>
      <c r="S6177" s="1" t="s">
        <v>6214</v>
      </c>
      <c r="T6177" s="4" t="str">
        <f t="shared" si="5"/>
        <v>Cake</v>
      </c>
      <c r="U6177" s="4" t="str">
        <f t="shared" si="6"/>
        <v>UNKNOWN</v>
      </c>
      <c r="V6177" s="4" t="str">
        <f t="shared" si="7"/>
        <v>Digital Wallet</v>
      </c>
      <c r="W6177" s="4">
        <f t="shared" ref="W6177:Y6177" si="6184">IF(OR(J6177 = "ERROR", J6177 = ""), "UNKNOWN", J6177)</f>
        <v>4</v>
      </c>
      <c r="X6177" s="4">
        <f t="shared" si="6184"/>
        <v>3</v>
      </c>
      <c r="Y6177" s="4">
        <f t="shared" si="6184"/>
        <v>12</v>
      </c>
      <c r="Z6177" s="5">
        <f t="shared" si="9"/>
        <v>45165</v>
      </c>
    </row>
    <row r="6178">
      <c r="A6178" s="1" t="s">
        <v>6215</v>
      </c>
      <c r="B6178" s="1" t="s">
        <v>30</v>
      </c>
      <c r="C6178" s="1">
        <v>3.0</v>
      </c>
      <c r="D6178" s="1">
        <v>1.0</v>
      </c>
      <c r="E6178" s="1">
        <v>3.0</v>
      </c>
      <c r="F6178" s="1" t="s">
        <v>28</v>
      </c>
      <c r="H6178" s="2">
        <v>45114.0</v>
      </c>
      <c r="J6178" s="3">
        <f t="shared" si="2"/>
        <v>3</v>
      </c>
      <c r="K6178" s="4">
        <f t="shared" si="3"/>
        <v>1</v>
      </c>
      <c r="L6178" s="4">
        <f t="shared" si="4"/>
        <v>3</v>
      </c>
      <c r="S6178" s="1" t="s">
        <v>6215</v>
      </c>
      <c r="T6178" s="4" t="str">
        <f t="shared" si="5"/>
        <v>UNKNOWN</v>
      </c>
      <c r="U6178" s="4" t="str">
        <f t="shared" si="6"/>
        <v>UNKNOWN</v>
      </c>
      <c r="V6178" s="4" t="str">
        <f t="shared" si="7"/>
        <v>Cash</v>
      </c>
      <c r="W6178" s="4">
        <f t="shared" ref="W6178:Y6178" si="6185">IF(OR(J6178 = "ERROR", J6178 = ""), "UNKNOWN", J6178)</f>
        <v>3</v>
      </c>
      <c r="X6178" s="4">
        <f t="shared" si="6185"/>
        <v>1</v>
      </c>
      <c r="Y6178" s="4">
        <f t="shared" si="6185"/>
        <v>3</v>
      </c>
      <c r="Z6178" s="5">
        <f t="shared" si="9"/>
        <v>45114</v>
      </c>
    </row>
    <row r="6179">
      <c r="A6179" s="1" t="s">
        <v>6216</v>
      </c>
      <c r="B6179" s="1" t="s">
        <v>30</v>
      </c>
      <c r="C6179" s="1">
        <v>4.0</v>
      </c>
      <c r="D6179" s="1" t="s">
        <v>25</v>
      </c>
      <c r="E6179" s="1">
        <v>16.0</v>
      </c>
      <c r="F6179" s="1" t="s">
        <v>30</v>
      </c>
      <c r="G6179" s="1" t="s">
        <v>24</v>
      </c>
      <c r="H6179" s="2">
        <v>45076.0</v>
      </c>
      <c r="J6179" s="3">
        <f t="shared" si="2"/>
        <v>4</v>
      </c>
      <c r="K6179" s="4">
        <f t="shared" si="3"/>
        <v>4</v>
      </c>
      <c r="L6179" s="4">
        <f t="shared" si="4"/>
        <v>16</v>
      </c>
      <c r="S6179" s="1" t="s">
        <v>6216</v>
      </c>
      <c r="T6179" s="4" t="str">
        <f t="shared" si="5"/>
        <v>UNKNOWN</v>
      </c>
      <c r="U6179" s="4" t="str">
        <f t="shared" si="6"/>
        <v>Takeaway</v>
      </c>
      <c r="V6179" s="4" t="str">
        <f t="shared" si="7"/>
        <v>UNKNOWN</v>
      </c>
      <c r="W6179" s="4">
        <f t="shared" ref="W6179:Y6179" si="6186">IF(OR(J6179 = "ERROR", J6179 = ""), "UNKNOWN", J6179)</f>
        <v>4</v>
      </c>
      <c r="X6179" s="4">
        <f t="shared" si="6186"/>
        <v>4</v>
      </c>
      <c r="Y6179" s="4">
        <f t="shared" si="6186"/>
        <v>16</v>
      </c>
      <c r="Z6179" s="5">
        <f t="shared" si="9"/>
        <v>45076</v>
      </c>
    </row>
    <row r="6180">
      <c r="A6180" s="1" t="s">
        <v>6217</v>
      </c>
      <c r="B6180" s="1" t="s">
        <v>44</v>
      </c>
      <c r="C6180" s="1">
        <v>5.0</v>
      </c>
      <c r="D6180" s="1" t="s">
        <v>30</v>
      </c>
      <c r="E6180" s="1">
        <v>20.0</v>
      </c>
      <c r="G6180" s="1" t="s">
        <v>24</v>
      </c>
      <c r="H6180" s="2">
        <v>45001.0</v>
      </c>
      <c r="J6180" s="3">
        <f t="shared" si="2"/>
        <v>5</v>
      </c>
      <c r="K6180" s="4">
        <f t="shared" si="3"/>
        <v>4</v>
      </c>
      <c r="L6180" s="4">
        <f t="shared" si="4"/>
        <v>20</v>
      </c>
      <c r="S6180" s="1" t="s">
        <v>6217</v>
      </c>
      <c r="T6180" s="4" t="str">
        <f t="shared" si="5"/>
        <v>Sandwich</v>
      </c>
      <c r="U6180" s="4" t="str">
        <f t="shared" si="6"/>
        <v>Takeaway</v>
      </c>
      <c r="V6180" s="4" t="str">
        <f t="shared" si="7"/>
        <v>UNKNOWN</v>
      </c>
      <c r="W6180" s="4">
        <f t="shared" ref="W6180:Y6180" si="6187">IF(OR(J6180 = "ERROR", J6180 = ""), "UNKNOWN", J6180)</f>
        <v>5</v>
      </c>
      <c r="X6180" s="4">
        <f t="shared" si="6187"/>
        <v>4</v>
      </c>
      <c r="Y6180" s="4">
        <f t="shared" si="6187"/>
        <v>20</v>
      </c>
      <c r="Z6180" s="5">
        <f t="shared" si="9"/>
        <v>45001</v>
      </c>
    </row>
    <row r="6181">
      <c r="A6181" s="1" t="s">
        <v>6218</v>
      </c>
      <c r="B6181" s="1" t="s">
        <v>27</v>
      </c>
      <c r="C6181" s="1">
        <v>4.0</v>
      </c>
      <c r="D6181" s="1">
        <v>3.0</v>
      </c>
      <c r="E6181" s="1">
        <v>12.0</v>
      </c>
      <c r="F6181" s="1" t="s">
        <v>39</v>
      </c>
      <c r="G6181" s="1" t="s">
        <v>25</v>
      </c>
      <c r="H6181" s="6">
        <v>45248.0</v>
      </c>
      <c r="J6181" s="3">
        <f t="shared" si="2"/>
        <v>4</v>
      </c>
      <c r="K6181" s="4">
        <f t="shared" si="3"/>
        <v>3</v>
      </c>
      <c r="L6181" s="4">
        <f t="shared" si="4"/>
        <v>12</v>
      </c>
      <c r="S6181" s="1" t="s">
        <v>6218</v>
      </c>
      <c r="T6181" s="4" t="str">
        <f t="shared" si="5"/>
        <v>Cake</v>
      </c>
      <c r="U6181" s="4" t="str">
        <f t="shared" si="6"/>
        <v>UNKNOWN</v>
      </c>
      <c r="V6181" s="4" t="str">
        <f t="shared" si="7"/>
        <v>Digital Wallet</v>
      </c>
      <c r="W6181" s="4">
        <f t="shared" ref="W6181:Y6181" si="6188">IF(OR(J6181 = "ERROR", J6181 = ""), "UNKNOWN", J6181)</f>
        <v>4</v>
      </c>
      <c r="X6181" s="4">
        <f t="shared" si="6188"/>
        <v>3</v>
      </c>
      <c r="Y6181" s="4">
        <f t="shared" si="6188"/>
        <v>12</v>
      </c>
      <c r="Z6181" s="7">
        <f t="shared" si="9"/>
        <v>45248</v>
      </c>
    </row>
    <row r="6182">
      <c r="A6182" s="1" t="s">
        <v>6219</v>
      </c>
      <c r="B6182" s="1" t="s">
        <v>22</v>
      </c>
      <c r="C6182" s="1">
        <v>2.0</v>
      </c>
      <c r="D6182" s="1">
        <v>2.0</v>
      </c>
      <c r="E6182" s="1">
        <v>4.0</v>
      </c>
      <c r="G6182" s="1" t="s">
        <v>30</v>
      </c>
      <c r="H6182" s="6">
        <v>45240.0</v>
      </c>
      <c r="J6182" s="3">
        <f t="shared" si="2"/>
        <v>2</v>
      </c>
      <c r="K6182" s="4">
        <f t="shared" si="3"/>
        <v>2</v>
      </c>
      <c r="L6182" s="4">
        <f t="shared" si="4"/>
        <v>4</v>
      </c>
      <c r="S6182" s="1" t="s">
        <v>6219</v>
      </c>
      <c r="T6182" s="4" t="str">
        <f t="shared" si="5"/>
        <v>Coffee</v>
      </c>
      <c r="U6182" s="4" t="str">
        <f t="shared" si="6"/>
        <v>UNKNOWN</v>
      </c>
      <c r="V6182" s="4" t="str">
        <f t="shared" si="7"/>
        <v>UNKNOWN</v>
      </c>
      <c r="W6182" s="4">
        <f t="shared" ref="W6182:Y6182" si="6189">IF(OR(J6182 = "ERROR", J6182 = ""), "UNKNOWN", J6182)</f>
        <v>2</v>
      </c>
      <c r="X6182" s="4">
        <f t="shared" si="6189"/>
        <v>2</v>
      </c>
      <c r="Y6182" s="4">
        <f t="shared" si="6189"/>
        <v>4</v>
      </c>
      <c r="Z6182" s="7">
        <f t="shared" si="9"/>
        <v>45240</v>
      </c>
    </row>
    <row r="6183">
      <c r="A6183" s="1" t="s">
        <v>6220</v>
      </c>
      <c r="B6183" s="1" t="s">
        <v>32</v>
      </c>
      <c r="C6183" s="1">
        <v>2.0</v>
      </c>
      <c r="D6183" s="1">
        <v>1.0</v>
      </c>
      <c r="E6183" s="1">
        <v>2.0</v>
      </c>
      <c r="G6183" s="1" t="s">
        <v>29</v>
      </c>
      <c r="H6183" s="6">
        <v>45229.0</v>
      </c>
      <c r="J6183" s="3">
        <f t="shared" si="2"/>
        <v>2</v>
      </c>
      <c r="K6183" s="4">
        <f t="shared" si="3"/>
        <v>1</v>
      </c>
      <c r="L6183" s="4">
        <f t="shared" si="4"/>
        <v>2</v>
      </c>
      <c r="S6183" s="1" t="s">
        <v>6220</v>
      </c>
      <c r="T6183" s="4" t="str">
        <f t="shared" si="5"/>
        <v>Cookie</v>
      </c>
      <c r="U6183" s="4" t="str">
        <f t="shared" si="6"/>
        <v>In-store</v>
      </c>
      <c r="V6183" s="4" t="str">
        <f t="shared" si="7"/>
        <v>UNKNOWN</v>
      </c>
      <c r="W6183" s="4">
        <f t="shared" ref="W6183:Y6183" si="6190">IF(OR(J6183 = "ERROR", J6183 = ""), "UNKNOWN", J6183)</f>
        <v>2</v>
      </c>
      <c r="X6183" s="4">
        <f t="shared" si="6190"/>
        <v>1</v>
      </c>
      <c r="Y6183" s="4">
        <f t="shared" si="6190"/>
        <v>2</v>
      </c>
      <c r="Z6183" s="7">
        <f t="shared" si="9"/>
        <v>45229</v>
      </c>
    </row>
    <row r="6184">
      <c r="A6184" s="1" t="s">
        <v>6221</v>
      </c>
      <c r="B6184" s="1" t="s">
        <v>22</v>
      </c>
      <c r="C6184" s="1">
        <v>1.0</v>
      </c>
      <c r="D6184" s="1">
        <v>2.0</v>
      </c>
      <c r="E6184" s="1">
        <v>2.0</v>
      </c>
      <c r="F6184" s="1" t="s">
        <v>39</v>
      </c>
      <c r="G6184" s="1" t="s">
        <v>24</v>
      </c>
      <c r="H6184" s="2">
        <v>45232.0</v>
      </c>
      <c r="J6184" s="3">
        <f t="shared" si="2"/>
        <v>1</v>
      </c>
      <c r="K6184" s="4">
        <f t="shared" si="3"/>
        <v>2</v>
      </c>
      <c r="L6184" s="4">
        <f t="shared" si="4"/>
        <v>2</v>
      </c>
      <c r="S6184" s="1" t="s">
        <v>6221</v>
      </c>
      <c r="T6184" s="4" t="str">
        <f t="shared" si="5"/>
        <v>Coffee</v>
      </c>
      <c r="U6184" s="4" t="str">
        <f t="shared" si="6"/>
        <v>Takeaway</v>
      </c>
      <c r="V6184" s="4" t="str">
        <f t="shared" si="7"/>
        <v>Digital Wallet</v>
      </c>
      <c r="W6184" s="4">
        <f t="shared" ref="W6184:Y6184" si="6191">IF(OR(J6184 = "ERROR", J6184 = ""), "UNKNOWN", J6184)</f>
        <v>1</v>
      </c>
      <c r="X6184" s="4">
        <f t="shared" si="6191"/>
        <v>2</v>
      </c>
      <c r="Y6184" s="4">
        <f t="shared" si="6191"/>
        <v>2</v>
      </c>
      <c r="Z6184" s="5">
        <f t="shared" si="9"/>
        <v>45232</v>
      </c>
    </row>
    <row r="6185">
      <c r="A6185" s="1" t="s">
        <v>6222</v>
      </c>
      <c r="B6185" s="1" t="s">
        <v>81</v>
      </c>
      <c r="C6185" s="1">
        <v>1.0</v>
      </c>
      <c r="D6185" s="1">
        <v>1.5</v>
      </c>
      <c r="E6185" s="1">
        <v>1.5</v>
      </c>
      <c r="G6185" s="1" t="s">
        <v>24</v>
      </c>
      <c r="H6185" s="2">
        <v>45187.0</v>
      </c>
      <c r="J6185" s="3">
        <f t="shared" si="2"/>
        <v>1</v>
      </c>
      <c r="K6185" s="4">
        <f t="shared" si="3"/>
        <v>1.5</v>
      </c>
      <c r="L6185" s="4">
        <f t="shared" si="4"/>
        <v>1.5</v>
      </c>
      <c r="S6185" s="1" t="s">
        <v>6222</v>
      </c>
      <c r="T6185" s="4" t="str">
        <f t="shared" si="5"/>
        <v>Tea</v>
      </c>
      <c r="U6185" s="4" t="str">
        <f t="shared" si="6"/>
        <v>Takeaway</v>
      </c>
      <c r="V6185" s="4" t="str">
        <f t="shared" si="7"/>
        <v>UNKNOWN</v>
      </c>
      <c r="W6185" s="4">
        <f t="shared" ref="W6185:Y6185" si="6192">IF(OR(J6185 = "ERROR", J6185 = ""), "UNKNOWN", J6185)</f>
        <v>1</v>
      </c>
      <c r="X6185" s="4">
        <f t="shared" si="6192"/>
        <v>1.5</v>
      </c>
      <c r="Y6185" s="4">
        <f t="shared" si="6192"/>
        <v>1.5</v>
      </c>
      <c r="Z6185" s="5">
        <f t="shared" si="9"/>
        <v>45187</v>
      </c>
    </row>
    <row r="6186">
      <c r="A6186" s="1" t="s">
        <v>6223</v>
      </c>
      <c r="B6186" s="1" t="s">
        <v>32</v>
      </c>
      <c r="C6186" s="1">
        <v>4.0</v>
      </c>
      <c r="D6186" s="1">
        <v>1.0</v>
      </c>
      <c r="E6186" s="1">
        <v>4.0</v>
      </c>
      <c r="F6186" s="1" t="s">
        <v>39</v>
      </c>
      <c r="G6186" s="1" t="s">
        <v>24</v>
      </c>
      <c r="H6186" s="2">
        <v>45009.0</v>
      </c>
      <c r="J6186" s="3">
        <f t="shared" si="2"/>
        <v>4</v>
      </c>
      <c r="K6186" s="4">
        <f t="shared" si="3"/>
        <v>1</v>
      </c>
      <c r="L6186" s="4">
        <f t="shared" si="4"/>
        <v>4</v>
      </c>
      <c r="S6186" s="1" t="s">
        <v>6223</v>
      </c>
      <c r="T6186" s="4" t="str">
        <f t="shared" si="5"/>
        <v>Cookie</v>
      </c>
      <c r="U6186" s="4" t="str">
        <f t="shared" si="6"/>
        <v>Takeaway</v>
      </c>
      <c r="V6186" s="4" t="str">
        <f t="shared" si="7"/>
        <v>Digital Wallet</v>
      </c>
      <c r="W6186" s="4">
        <f t="shared" ref="W6186:Y6186" si="6193">IF(OR(J6186 = "ERROR", J6186 = ""), "UNKNOWN", J6186)</f>
        <v>4</v>
      </c>
      <c r="X6186" s="4">
        <f t="shared" si="6193"/>
        <v>1</v>
      </c>
      <c r="Y6186" s="4">
        <f t="shared" si="6193"/>
        <v>4</v>
      </c>
      <c r="Z6186" s="5">
        <f t="shared" si="9"/>
        <v>45009</v>
      </c>
    </row>
    <row r="6187">
      <c r="A6187" s="1" t="s">
        <v>6224</v>
      </c>
      <c r="B6187" s="1" t="s">
        <v>81</v>
      </c>
      <c r="C6187" s="1">
        <v>2.0</v>
      </c>
      <c r="D6187" s="1">
        <v>1.5</v>
      </c>
      <c r="E6187" s="1">
        <v>3.0</v>
      </c>
      <c r="F6187" s="1" t="s">
        <v>28</v>
      </c>
      <c r="H6187" s="2">
        <v>45025.0</v>
      </c>
      <c r="J6187" s="3">
        <f t="shared" si="2"/>
        <v>2</v>
      </c>
      <c r="K6187" s="4">
        <f t="shared" si="3"/>
        <v>1.5</v>
      </c>
      <c r="L6187" s="4">
        <f t="shared" si="4"/>
        <v>3</v>
      </c>
      <c r="S6187" s="1" t="s">
        <v>6224</v>
      </c>
      <c r="T6187" s="4" t="str">
        <f t="shared" si="5"/>
        <v>Tea</v>
      </c>
      <c r="U6187" s="4" t="str">
        <f t="shared" si="6"/>
        <v>UNKNOWN</v>
      </c>
      <c r="V6187" s="4" t="str">
        <f t="shared" si="7"/>
        <v>Cash</v>
      </c>
      <c r="W6187" s="4">
        <f t="shared" ref="W6187:Y6187" si="6194">IF(OR(J6187 = "ERROR", J6187 = ""), "UNKNOWN", J6187)</f>
        <v>2</v>
      </c>
      <c r="X6187" s="4">
        <f t="shared" si="6194"/>
        <v>1.5</v>
      </c>
      <c r="Y6187" s="4">
        <f t="shared" si="6194"/>
        <v>3</v>
      </c>
      <c r="Z6187" s="5">
        <f t="shared" si="9"/>
        <v>45025</v>
      </c>
    </row>
    <row r="6188">
      <c r="A6188" s="1" t="s">
        <v>6225</v>
      </c>
      <c r="B6188" s="1" t="s">
        <v>36</v>
      </c>
      <c r="C6188" s="1">
        <v>4.0</v>
      </c>
      <c r="D6188" s="1">
        <v>5.0</v>
      </c>
      <c r="E6188" s="1">
        <v>20.0</v>
      </c>
      <c r="F6188" s="1" t="s">
        <v>39</v>
      </c>
      <c r="H6188" s="2">
        <v>44934.0</v>
      </c>
      <c r="J6188" s="3">
        <f t="shared" si="2"/>
        <v>4</v>
      </c>
      <c r="K6188" s="4">
        <f t="shared" si="3"/>
        <v>5</v>
      </c>
      <c r="L6188" s="4">
        <f t="shared" si="4"/>
        <v>20</v>
      </c>
      <c r="S6188" s="1" t="s">
        <v>6225</v>
      </c>
      <c r="T6188" s="4" t="str">
        <f t="shared" si="5"/>
        <v>Salad</v>
      </c>
      <c r="U6188" s="4" t="str">
        <f t="shared" si="6"/>
        <v>UNKNOWN</v>
      </c>
      <c r="V6188" s="4" t="str">
        <f t="shared" si="7"/>
        <v>Digital Wallet</v>
      </c>
      <c r="W6188" s="4">
        <f t="shared" ref="W6188:Y6188" si="6195">IF(OR(J6188 = "ERROR", J6188 = ""), "UNKNOWN", J6188)</f>
        <v>4</v>
      </c>
      <c r="X6188" s="4">
        <f t="shared" si="6195"/>
        <v>5</v>
      </c>
      <c r="Y6188" s="4">
        <f t="shared" si="6195"/>
        <v>20</v>
      </c>
      <c r="Z6188" s="5">
        <f t="shared" si="9"/>
        <v>44934</v>
      </c>
    </row>
    <row r="6189">
      <c r="A6189" s="1" t="s">
        <v>6226</v>
      </c>
      <c r="B6189" s="1" t="s">
        <v>27</v>
      </c>
      <c r="D6189" s="1">
        <v>3.0</v>
      </c>
      <c r="E6189" s="1">
        <v>12.0</v>
      </c>
      <c r="G6189" s="1" t="s">
        <v>29</v>
      </c>
      <c r="H6189" s="2">
        <v>45035.0</v>
      </c>
      <c r="J6189" s="3">
        <f t="shared" si="2"/>
        <v>4</v>
      </c>
      <c r="K6189" s="4">
        <f t="shared" si="3"/>
        <v>3</v>
      </c>
      <c r="L6189" s="4">
        <f t="shared" si="4"/>
        <v>12</v>
      </c>
      <c r="S6189" s="1" t="s">
        <v>6226</v>
      </c>
      <c r="T6189" s="4" t="str">
        <f t="shared" si="5"/>
        <v>Cake</v>
      </c>
      <c r="U6189" s="4" t="str">
        <f t="shared" si="6"/>
        <v>In-store</v>
      </c>
      <c r="V6189" s="4" t="str">
        <f t="shared" si="7"/>
        <v>UNKNOWN</v>
      </c>
      <c r="W6189" s="4">
        <f t="shared" ref="W6189:Y6189" si="6196">IF(OR(J6189 = "ERROR", J6189 = ""), "UNKNOWN", J6189)</f>
        <v>4</v>
      </c>
      <c r="X6189" s="4">
        <f t="shared" si="6196"/>
        <v>3</v>
      </c>
      <c r="Y6189" s="4">
        <f t="shared" si="6196"/>
        <v>12</v>
      </c>
      <c r="Z6189" s="5">
        <f t="shared" si="9"/>
        <v>45035</v>
      </c>
    </row>
    <row r="6190">
      <c r="A6190" s="1" t="s">
        <v>6227</v>
      </c>
      <c r="B6190" s="1" t="s">
        <v>81</v>
      </c>
      <c r="C6190" s="1">
        <v>5.0</v>
      </c>
      <c r="D6190" s="1">
        <v>1.5</v>
      </c>
      <c r="E6190" s="1" t="s">
        <v>25</v>
      </c>
      <c r="F6190" s="1" t="s">
        <v>28</v>
      </c>
      <c r="H6190" s="2">
        <v>44962.0</v>
      </c>
      <c r="J6190" s="3">
        <f t="shared" si="2"/>
        <v>5</v>
      </c>
      <c r="K6190" s="4">
        <f t="shared" si="3"/>
        <v>1.5</v>
      </c>
      <c r="L6190" s="4">
        <f t="shared" si="4"/>
        <v>7.5</v>
      </c>
      <c r="S6190" s="1" t="s">
        <v>6227</v>
      </c>
      <c r="T6190" s="4" t="str">
        <f t="shared" si="5"/>
        <v>Tea</v>
      </c>
      <c r="U6190" s="4" t="str">
        <f t="shared" si="6"/>
        <v>UNKNOWN</v>
      </c>
      <c r="V6190" s="4" t="str">
        <f t="shared" si="7"/>
        <v>Cash</v>
      </c>
      <c r="W6190" s="4">
        <f t="shared" ref="W6190:Y6190" si="6197">IF(OR(J6190 = "ERROR", J6190 = ""), "UNKNOWN", J6190)</f>
        <v>5</v>
      </c>
      <c r="X6190" s="4">
        <f t="shared" si="6197"/>
        <v>1.5</v>
      </c>
      <c r="Y6190" s="4">
        <f t="shared" si="6197"/>
        <v>7.5</v>
      </c>
      <c r="Z6190" s="5">
        <f t="shared" si="9"/>
        <v>44962</v>
      </c>
    </row>
    <row r="6191">
      <c r="A6191" s="1" t="s">
        <v>6228</v>
      </c>
      <c r="B6191" s="1" t="s">
        <v>36</v>
      </c>
      <c r="C6191" s="1">
        <v>2.0</v>
      </c>
      <c r="D6191" s="1">
        <v>5.0</v>
      </c>
      <c r="E6191" s="1">
        <v>10.0</v>
      </c>
      <c r="F6191" s="1" t="s">
        <v>23</v>
      </c>
      <c r="G6191" s="1" t="s">
        <v>30</v>
      </c>
      <c r="H6191" s="6">
        <v>45271.0</v>
      </c>
      <c r="J6191" s="3">
        <f t="shared" si="2"/>
        <v>2</v>
      </c>
      <c r="K6191" s="4">
        <f t="shared" si="3"/>
        <v>5</v>
      </c>
      <c r="L6191" s="4">
        <f t="shared" si="4"/>
        <v>10</v>
      </c>
      <c r="S6191" s="1" t="s">
        <v>6228</v>
      </c>
      <c r="T6191" s="4" t="str">
        <f t="shared" si="5"/>
        <v>Salad</v>
      </c>
      <c r="U6191" s="4" t="str">
        <f t="shared" si="6"/>
        <v>UNKNOWN</v>
      </c>
      <c r="V6191" s="4" t="str">
        <f t="shared" si="7"/>
        <v>Credit Card</v>
      </c>
      <c r="W6191" s="4">
        <f t="shared" ref="W6191:Y6191" si="6198">IF(OR(J6191 = "ERROR", J6191 = ""), "UNKNOWN", J6191)</f>
        <v>2</v>
      </c>
      <c r="X6191" s="4">
        <f t="shared" si="6198"/>
        <v>5</v>
      </c>
      <c r="Y6191" s="4">
        <f t="shared" si="6198"/>
        <v>10</v>
      </c>
      <c r="Z6191" s="7">
        <f t="shared" si="9"/>
        <v>45271</v>
      </c>
    </row>
    <row r="6192">
      <c r="A6192" s="1" t="s">
        <v>6229</v>
      </c>
      <c r="B6192" s="1" t="s">
        <v>27</v>
      </c>
      <c r="C6192" s="1">
        <v>5.0</v>
      </c>
      <c r="D6192" s="1">
        <v>3.0</v>
      </c>
      <c r="E6192" s="1">
        <v>15.0</v>
      </c>
      <c r="F6192" s="1" t="s">
        <v>23</v>
      </c>
      <c r="G6192" s="1" t="s">
        <v>29</v>
      </c>
      <c r="H6192" s="2">
        <v>45142.0</v>
      </c>
      <c r="J6192" s="3">
        <f t="shared" si="2"/>
        <v>5</v>
      </c>
      <c r="K6192" s="4">
        <f t="shared" si="3"/>
        <v>3</v>
      </c>
      <c r="L6192" s="4">
        <f t="shared" si="4"/>
        <v>15</v>
      </c>
      <c r="S6192" s="1" t="s">
        <v>6229</v>
      </c>
      <c r="T6192" s="4" t="str">
        <f t="shared" si="5"/>
        <v>Cake</v>
      </c>
      <c r="U6192" s="4" t="str">
        <f t="shared" si="6"/>
        <v>In-store</v>
      </c>
      <c r="V6192" s="4" t="str">
        <f t="shared" si="7"/>
        <v>Credit Card</v>
      </c>
      <c r="W6192" s="4">
        <f t="shared" ref="W6192:Y6192" si="6199">IF(OR(J6192 = "ERROR", J6192 = ""), "UNKNOWN", J6192)</f>
        <v>5</v>
      </c>
      <c r="X6192" s="4">
        <f t="shared" si="6199"/>
        <v>3</v>
      </c>
      <c r="Y6192" s="4">
        <f t="shared" si="6199"/>
        <v>15</v>
      </c>
      <c r="Z6192" s="5">
        <f t="shared" si="9"/>
        <v>45142</v>
      </c>
    </row>
    <row r="6193">
      <c r="A6193" s="1" t="s">
        <v>6230</v>
      </c>
      <c r="B6193" s="1" t="s">
        <v>44</v>
      </c>
      <c r="C6193" s="1">
        <v>2.0</v>
      </c>
      <c r="D6193" s="1">
        <v>4.0</v>
      </c>
      <c r="E6193" s="1">
        <v>8.0</v>
      </c>
      <c r="F6193" s="1" t="s">
        <v>25</v>
      </c>
      <c r="G6193" s="1" t="s">
        <v>25</v>
      </c>
      <c r="H6193" s="2">
        <v>45010.0</v>
      </c>
      <c r="J6193" s="3">
        <f t="shared" si="2"/>
        <v>2</v>
      </c>
      <c r="K6193" s="4">
        <f t="shared" si="3"/>
        <v>4</v>
      </c>
      <c r="L6193" s="4">
        <f t="shared" si="4"/>
        <v>8</v>
      </c>
      <c r="S6193" s="1" t="s">
        <v>6230</v>
      </c>
      <c r="T6193" s="4" t="str">
        <f t="shared" si="5"/>
        <v>Sandwich</v>
      </c>
      <c r="U6193" s="4" t="str">
        <f t="shared" si="6"/>
        <v>UNKNOWN</v>
      </c>
      <c r="V6193" s="4" t="str">
        <f t="shared" si="7"/>
        <v>UNKNOWN</v>
      </c>
      <c r="W6193" s="4">
        <f t="shared" ref="W6193:Y6193" si="6200">IF(OR(J6193 = "ERROR", J6193 = ""), "UNKNOWN", J6193)</f>
        <v>2</v>
      </c>
      <c r="X6193" s="4">
        <f t="shared" si="6200"/>
        <v>4</v>
      </c>
      <c r="Y6193" s="4">
        <f t="shared" si="6200"/>
        <v>8</v>
      </c>
      <c r="Z6193" s="5">
        <f t="shared" si="9"/>
        <v>45010</v>
      </c>
    </row>
    <row r="6194">
      <c r="A6194" s="1" t="s">
        <v>6231</v>
      </c>
      <c r="B6194" s="1" t="s">
        <v>30</v>
      </c>
      <c r="D6194" s="1">
        <v>4.0</v>
      </c>
      <c r="E6194" s="1">
        <v>12.0</v>
      </c>
      <c r="H6194" s="6">
        <v>45210.0</v>
      </c>
      <c r="J6194" s="3">
        <f t="shared" si="2"/>
        <v>3</v>
      </c>
      <c r="K6194" s="4">
        <f t="shared" si="3"/>
        <v>4</v>
      </c>
      <c r="L6194" s="4">
        <f t="shared" si="4"/>
        <v>12</v>
      </c>
      <c r="S6194" s="1" t="s">
        <v>6231</v>
      </c>
      <c r="T6194" s="4" t="str">
        <f t="shared" si="5"/>
        <v>UNKNOWN</v>
      </c>
      <c r="U6194" s="4" t="str">
        <f t="shared" si="6"/>
        <v>UNKNOWN</v>
      </c>
      <c r="V6194" s="4" t="str">
        <f t="shared" si="7"/>
        <v>UNKNOWN</v>
      </c>
      <c r="W6194" s="4">
        <f t="shared" ref="W6194:Y6194" si="6201">IF(OR(J6194 = "ERROR", J6194 = ""), "UNKNOWN", J6194)</f>
        <v>3</v>
      </c>
      <c r="X6194" s="4">
        <f t="shared" si="6201"/>
        <v>4</v>
      </c>
      <c r="Y6194" s="4">
        <f t="shared" si="6201"/>
        <v>12</v>
      </c>
      <c r="Z6194" s="7">
        <f t="shared" si="9"/>
        <v>45210</v>
      </c>
    </row>
    <row r="6195">
      <c r="A6195" s="1" t="s">
        <v>6232</v>
      </c>
      <c r="B6195" s="1" t="s">
        <v>36</v>
      </c>
      <c r="C6195" s="1">
        <v>2.0</v>
      </c>
      <c r="D6195" s="1">
        <v>5.0</v>
      </c>
      <c r="E6195" s="1">
        <v>10.0</v>
      </c>
      <c r="F6195" s="1" t="s">
        <v>23</v>
      </c>
      <c r="H6195" s="2">
        <v>44972.0</v>
      </c>
      <c r="J6195" s="3">
        <f t="shared" si="2"/>
        <v>2</v>
      </c>
      <c r="K6195" s="4">
        <f t="shared" si="3"/>
        <v>5</v>
      </c>
      <c r="L6195" s="4">
        <f t="shared" si="4"/>
        <v>10</v>
      </c>
      <c r="S6195" s="1" t="s">
        <v>6232</v>
      </c>
      <c r="T6195" s="4" t="str">
        <f t="shared" si="5"/>
        <v>Salad</v>
      </c>
      <c r="U6195" s="4" t="str">
        <f t="shared" si="6"/>
        <v>UNKNOWN</v>
      </c>
      <c r="V6195" s="4" t="str">
        <f t="shared" si="7"/>
        <v>Credit Card</v>
      </c>
      <c r="W6195" s="4">
        <f t="shared" ref="W6195:Y6195" si="6202">IF(OR(J6195 = "ERROR", J6195 = ""), "UNKNOWN", J6195)</f>
        <v>2</v>
      </c>
      <c r="X6195" s="4">
        <f t="shared" si="6202"/>
        <v>5</v>
      </c>
      <c r="Y6195" s="4">
        <f t="shared" si="6202"/>
        <v>10</v>
      </c>
      <c r="Z6195" s="5">
        <f t="shared" si="9"/>
        <v>44972</v>
      </c>
    </row>
    <row r="6196">
      <c r="A6196" s="1" t="s">
        <v>6233</v>
      </c>
      <c r="B6196" s="1" t="s">
        <v>81</v>
      </c>
      <c r="C6196" s="1">
        <v>5.0</v>
      </c>
      <c r="D6196" s="1">
        <v>1.5</v>
      </c>
      <c r="E6196" s="1">
        <v>7.5</v>
      </c>
      <c r="G6196" s="1" t="s">
        <v>29</v>
      </c>
      <c r="H6196" s="2">
        <v>45001.0</v>
      </c>
      <c r="J6196" s="3">
        <f t="shared" si="2"/>
        <v>5</v>
      </c>
      <c r="K6196" s="4">
        <f t="shared" si="3"/>
        <v>1.5</v>
      </c>
      <c r="L6196" s="4">
        <f t="shared" si="4"/>
        <v>7.5</v>
      </c>
      <c r="S6196" s="1" t="s">
        <v>6233</v>
      </c>
      <c r="T6196" s="4" t="str">
        <f t="shared" si="5"/>
        <v>Tea</v>
      </c>
      <c r="U6196" s="4" t="str">
        <f t="shared" si="6"/>
        <v>In-store</v>
      </c>
      <c r="V6196" s="4" t="str">
        <f t="shared" si="7"/>
        <v>UNKNOWN</v>
      </c>
      <c r="W6196" s="4">
        <f t="shared" ref="W6196:Y6196" si="6203">IF(OR(J6196 = "ERROR", J6196 = ""), "UNKNOWN", J6196)</f>
        <v>5</v>
      </c>
      <c r="X6196" s="4">
        <f t="shared" si="6203"/>
        <v>1.5</v>
      </c>
      <c r="Y6196" s="4">
        <f t="shared" si="6203"/>
        <v>7.5</v>
      </c>
      <c r="Z6196" s="5">
        <f t="shared" si="9"/>
        <v>45001</v>
      </c>
    </row>
    <row r="6197">
      <c r="A6197" s="1" t="s">
        <v>6234</v>
      </c>
      <c r="B6197" s="1" t="s">
        <v>44</v>
      </c>
      <c r="C6197" s="1">
        <v>4.0</v>
      </c>
      <c r="D6197" s="1">
        <v>4.0</v>
      </c>
      <c r="E6197" s="1">
        <v>16.0</v>
      </c>
      <c r="F6197" s="1" t="s">
        <v>39</v>
      </c>
      <c r="G6197" s="1" t="s">
        <v>29</v>
      </c>
      <c r="H6197" s="1" t="s">
        <v>25</v>
      </c>
      <c r="J6197" s="3">
        <f t="shared" si="2"/>
        <v>4</v>
      </c>
      <c r="K6197" s="4">
        <f t="shared" si="3"/>
        <v>4</v>
      </c>
      <c r="L6197" s="4">
        <f t="shared" si="4"/>
        <v>16</v>
      </c>
      <c r="S6197" s="1" t="s">
        <v>6234</v>
      </c>
      <c r="T6197" s="4" t="str">
        <f t="shared" si="5"/>
        <v>Sandwich</v>
      </c>
      <c r="U6197" s="4" t="str">
        <f t="shared" si="6"/>
        <v>In-store</v>
      </c>
      <c r="V6197" s="4" t="str">
        <f t="shared" si="7"/>
        <v>Digital Wallet</v>
      </c>
      <c r="W6197" s="4">
        <f t="shared" ref="W6197:Y6197" si="6204">IF(OR(J6197 = "ERROR", J6197 = ""), "UNKNOWN", J6197)</f>
        <v>4</v>
      </c>
      <c r="X6197" s="4">
        <f t="shared" si="6204"/>
        <v>4</v>
      </c>
      <c r="Y6197" s="4">
        <f t="shared" si="6204"/>
        <v>16</v>
      </c>
      <c r="Z6197" s="4" t="str">
        <f t="shared" si="9"/>
        <v>UNKNOWN</v>
      </c>
    </row>
    <row r="6198">
      <c r="A6198" s="1" t="s">
        <v>6235</v>
      </c>
      <c r="B6198" s="1" t="s">
        <v>81</v>
      </c>
      <c r="C6198" s="1">
        <v>1.0</v>
      </c>
      <c r="D6198" s="1">
        <v>1.5</v>
      </c>
      <c r="F6198" s="1" t="s">
        <v>23</v>
      </c>
      <c r="G6198" s="1" t="s">
        <v>24</v>
      </c>
      <c r="H6198" s="2">
        <v>45181.0</v>
      </c>
      <c r="J6198" s="3">
        <f t="shared" si="2"/>
        <v>1</v>
      </c>
      <c r="K6198" s="4">
        <f t="shared" si="3"/>
        <v>1.5</v>
      </c>
      <c r="L6198" s="4">
        <f t="shared" si="4"/>
        <v>1.5</v>
      </c>
      <c r="S6198" s="1" t="s">
        <v>6235</v>
      </c>
      <c r="T6198" s="4" t="str">
        <f t="shared" si="5"/>
        <v>Tea</v>
      </c>
      <c r="U6198" s="4" t="str">
        <f t="shared" si="6"/>
        <v>Takeaway</v>
      </c>
      <c r="V6198" s="4" t="str">
        <f t="shared" si="7"/>
        <v>Credit Card</v>
      </c>
      <c r="W6198" s="4">
        <f t="shared" ref="W6198:Y6198" si="6205">IF(OR(J6198 = "ERROR", J6198 = ""), "UNKNOWN", J6198)</f>
        <v>1</v>
      </c>
      <c r="X6198" s="4">
        <f t="shared" si="6205"/>
        <v>1.5</v>
      </c>
      <c r="Y6198" s="4">
        <f t="shared" si="6205"/>
        <v>1.5</v>
      </c>
      <c r="Z6198" s="5">
        <f t="shared" si="9"/>
        <v>45181</v>
      </c>
    </row>
    <row r="6199">
      <c r="A6199" s="1" t="s">
        <v>6236</v>
      </c>
      <c r="B6199" s="1" t="s">
        <v>55</v>
      </c>
      <c r="C6199" s="1">
        <v>2.0</v>
      </c>
      <c r="D6199" s="1">
        <v>3.0</v>
      </c>
      <c r="F6199" s="1" t="s">
        <v>28</v>
      </c>
      <c r="H6199" s="2">
        <v>45089.0</v>
      </c>
      <c r="J6199" s="3">
        <f t="shared" si="2"/>
        <v>2</v>
      </c>
      <c r="K6199" s="4">
        <f t="shared" si="3"/>
        <v>3</v>
      </c>
      <c r="L6199" s="4">
        <f t="shared" si="4"/>
        <v>6</v>
      </c>
      <c r="S6199" s="1" t="s">
        <v>6236</v>
      </c>
      <c r="T6199" s="4" t="str">
        <f t="shared" si="5"/>
        <v>Juice</v>
      </c>
      <c r="U6199" s="4" t="str">
        <f t="shared" si="6"/>
        <v>UNKNOWN</v>
      </c>
      <c r="V6199" s="4" t="str">
        <f t="shared" si="7"/>
        <v>Cash</v>
      </c>
      <c r="W6199" s="4">
        <f t="shared" ref="W6199:Y6199" si="6206">IF(OR(J6199 = "ERROR", J6199 = ""), "UNKNOWN", J6199)</f>
        <v>2</v>
      </c>
      <c r="X6199" s="4">
        <f t="shared" si="6206"/>
        <v>3</v>
      </c>
      <c r="Y6199" s="4">
        <f t="shared" si="6206"/>
        <v>6</v>
      </c>
      <c r="Z6199" s="5">
        <f t="shared" si="9"/>
        <v>45089</v>
      </c>
    </row>
    <row r="6200">
      <c r="A6200" s="1" t="s">
        <v>6237</v>
      </c>
      <c r="B6200" s="1" t="s">
        <v>55</v>
      </c>
      <c r="C6200" s="1">
        <v>1.0</v>
      </c>
      <c r="D6200" s="1">
        <v>3.0</v>
      </c>
      <c r="E6200" s="1">
        <v>3.0</v>
      </c>
      <c r="H6200" s="6">
        <v>45230.0</v>
      </c>
      <c r="J6200" s="3">
        <f t="shared" si="2"/>
        <v>1</v>
      </c>
      <c r="K6200" s="4">
        <f t="shared" si="3"/>
        <v>3</v>
      </c>
      <c r="L6200" s="4">
        <f t="shared" si="4"/>
        <v>3</v>
      </c>
      <c r="S6200" s="1" t="s">
        <v>6237</v>
      </c>
      <c r="T6200" s="4" t="str">
        <f t="shared" si="5"/>
        <v>Juice</v>
      </c>
      <c r="U6200" s="4" t="str">
        <f t="shared" si="6"/>
        <v>UNKNOWN</v>
      </c>
      <c r="V6200" s="4" t="str">
        <f t="shared" si="7"/>
        <v>UNKNOWN</v>
      </c>
      <c r="W6200" s="4">
        <f t="shared" ref="W6200:Y6200" si="6207">IF(OR(J6200 = "ERROR", J6200 = ""), "UNKNOWN", J6200)</f>
        <v>1</v>
      </c>
      <c r="X6200" s="4">
        <f t="shared" si="6207"/>
        <v>3</v>
      </c>
      <c r="Y6200" s="4">
        <f t="shared" si="6207"/>
        <v>3</v>
      </c>
      <c r="Z6200" s="7">
        <f t="shared" si="9"/>
        <v>45230</v>
      </c>
    </row>
    <row r="6201">
      <c r="A6201" s="1" t="s">
        <v>6238</v>
      </c>
      <c r="B6201" s="1" t="s">
        <v>81</v>
      </c>
      <c r="C6201" s="1">
        <v>3.0</v>
      </c>
      <c r="D6201" s="1">
        <v>1.5</v>
      </c>
      <c r="E6201" s="1">
        <v>4.5</v>
      </c>
      <c r="H6201" s="2">
        <v>45138.0</v>
      </c>
      <c r="J6201" s="3">
        <f t="shared" si="2"/>
        <v>3</v>
      </c>
      <c r="K6201" s="4">
        <f t="shared" si="3"/>
        <v>1.5</v>
      </c>
      <c r="L6201" s="4">
        <f t="shared" si="4"/>
        <v>4.5</v>
      </c>
      <c r="S6201" s="1" t="s">
        <v>6238</v>
      </c>
      <c r="T6201" s="4" t="str">
        <f t="shared" si="5"/>
        <v>Tea</v>
      </c>
      <c r="U6201" s="4" t="str">
        <f t="shared" si="6"/>
        <v>UNKNOWN</v>
      </c>
      <c r="V6201" s="4" t="str">
        <f t="shared" si="7"/>
        <v>UNKNOWN</v>
      </c>
      <c r="W6201" s="4">
        <f t="shared" ref="W6201:Y6201" si="6208">IF(OR(J6201 = "ERROR", J6201 = ""), "UNKNOWN", J6201)</f>
        <v>3</v>
      </c>
      <c r="X6201" s="4">
        <f t="shared" si="6208"/>
        <v>1.5</v>
      </c>
      <c r="Y6201" s="4">
        <f t="shared" si="6208"/>
        <v>4.5</v>
      </c>
      <c r="Z6201" s="5">
        <f t="shared" si="9"/>
        <v>45138</v>
      </c>
    </row>
    <row r="6202">
      <c r="A6202" s="1" t="s">
        <v>6239</v>
      </c>
      <c r="B6202" s="1" t="s">
        <v>32</v>
      </c>
      <c r="C6202" s="1">
        <v>4.0</v>
      </c>
      <c r="D6202" s="1">
        <v>1.0</v>
      </c>
      <c r="E6202" s="1">
        <v>4.0</v>
      </c>
      <c r="F6202" s="1" t="s">
        <v>30</v>
      </c>
      <c r="H6202" s="2">
        <v>45106.0</v>
      </c>
      <c r="J6202" s="3">
        <f t="shared" si="2"/>
        <v>4</v>
      </c>
      <c r="K6202" s="4">
        <f t="shared" si="3"/>
        <v>1</v>
      </c>
      <c r="L6202" s="4">
        <f t="shared" si="4"/>
        <v>4</v>
      </c>
      <c r="S6202" s="1" t="s">
        <v>6239</v>
      </c>
      <c r="T6202" s="4" t="str">
        <f t="shared" si="5"/>
        <v>Cookie</v>
      </c>
      <c r="U6202" s="4" t="str">
        <f t="shared" si="6"/>
        <v>UNKNOWN</v>
      </c>
      <c r="V6202" s="4" t="str">
        <f t="shared" si="7"/>
        <v>UNKNOWN</v>
      </c>
      <c r="W6202" s="4">
        <f t="shared" ref="W6202:Y6202" si="6209">IF(OR(J6202 = "ERROR", J6202 = ""), "UNKNOWN", J6202)</f>
        <v>4</v>
      </c>
      <c r="X6202" s="4">
        <f t="shared" si="6209"/>
        <v>1</v>
      </c>
      <c r="Y6202" s="4">
        <f t="shared" si="6209"/>
        <v>4</v>
      </c>
      <c r="Z6202" s="5">
        <f t="shared" si="9"/>
        <v>45106</v>
      </c>
    </row>
    <row r="6203">
      <c r="A6203" s="1" t="s">
        <v>6240</v>
      </c>
      <c r="B6203" s="1" t="s">
        <v>81</v>
      </c>
      <c r="C6203" s="1">
        <v>3.0</v>
      </c>
      <c r="D6203" s="1">
        <v>1.5</v>
      </c>
      <c r="E6203" s="1">
        <v>4.5</v>
      </c>
      <c r="F6203" s="1" t="s">
        <v>23</v>
      </c>
      <c r="H6203" s="2">
        <v>44991.0</v>
      </c>
      <c r="J6203" s="3">
        <f t="shared" si="2"/>
        <v>3</v>
      </c>
      <c r="K6203" s="4">
        <f t="shared" si="3"/>
        <v>1.5</v>
      </c>
      <c r="L6203" s="4">
        <f t="shared" si="4"/>
        <v>4.5</v>
      </c>
      <c r="S6203" s="1" t="s">
        <v>6240</v>
      </c>
      <c r="T6203" s="4" t="str">
        <f t="shared" si="5"/>
        <v>Tea</v>
      </c>
      <c r="U6203" s="4" t="str">
        <f t="shared" si="6"/>
        <v>UNKNOWN</v>
      </c>
      <c r="V6203" s="4" t="str">
        <f t="shared" si="7"/>
        <v>Credit Card</v>
      </c>
      <c r="W6203" s="4">
        <f t="shared" ref="W6203:Y6203" si="6210">IF(OR(J6203 = "ERROR", J6203 = ""), "UNKNOWN", J6203)</f>
        <v>3</v>
      </c>
      <c r="X6203" s="4">
        <f t="shared" si="6210"/>
        <v>1.5</v>
      </c>
      <c r="Y6203" s="4">
        <f t="shared" si="6210"/>
        <v>4.5</v>
      </c>
      <c r="Z6203" s="5">
        <f t="shared" si="9"/>
        <v>44991</v>
      </c>
    </row>
    <row r="6204">
      <c r="A6204" s="1" t="s">
        <v>6241</v>
      </c>
      <c r="B6204" s="1" t="s">
        <v>27</v>
      </c>
      <c r="C6204" s="1">
        <v>3.0</v>
      </c>
      <c r="D6204" s="1">
        <v>3.0</v>
      </c>
      <c r="E6204" s="1">
        <v>9.0</v>
      </c>
      <c r="F6204" s="1" t="s">
        <v>28</v>
      </c>
      <c r="G6204" s="1" t="s">
        <v>29</v>
      </c>
      <c r="H6204" s="2">
        <v>44952.0</v>
      </c>
      <c r="J6204" s="3">
        <f t="shared" si="2"/>
        <v>3</v>
      </c>
      <c r="K6204" s="4">
        <f t="shared" si="3"/>
        <v>3</v>
      </c>
      <c r="L6204" s="4">
        <f t="shared" si="4"/>
        <v>9</v>
      </c>
      <c r="S6204" s="1" t="s">
        <v>6241</v>
      </c>
      <c r="T6204" s="4" t="str">
        <f t="shared" si="5"/>
        <v>Cake</v>
      </c>
      <c r="U6204" s="4" t="str">
        <f t="shared" si="6"/>
        <v>In-store</v>
      </c>
      <c r="V6204" s="4" t="str">
        <f t="shared" si="7"/>
        <v>Cash</v>
      </c>
      <c r="W6204" s="4">
        <f t="shared" ref="W6204:Y6204" si="6211">IF(OR(J6204 = "ERROR", J6204 = ""), "UNKNOWN", J6204)</f>
        <v>3</v>
      </c>
      <c r="X6204" s="4">
        <f t="shared" si="6211"/>
        <v>3</v>
      </c>
      <c r="Y6204" s="4">
        <f t="shared" si="6211"/>
        <v>9</v>
      </c>
      <c r="Z6204" s="5">
        <f t="shared" si="9"/>
        <v>44952</v>
      </c>
    </row>
    <row r="6205">
      <c r="A6205" s="1" t="s">
        <v>6242</v>
      </c>
      <c r="B6205" s="1" t="s">
        <v>44</v>
      </c>
      <c r="C6205" s="1">
        <v>1.0</v>
      </c>
      <c r="D6205" s="1">
        <v>4.0</v>
      </c>
      <c r="E6205" s="1">
        <v>4.0</v>
      </c>
      <c r="H6205" s="2">
        <v>44952.0</v>
      </c>
      <c r="J6205" s="3">
        <f t="shared" si="2"/>
        <v>1</v>
      </c>
      <c r="K6205" s="4">
        <f t="shared" si="3"/>
        <v>4</v>
      </c>
      <c r="L6205" s="4">
        <f t="shared" si="4"/>
        <v>4</v>
      </c>
      <c r="S6205" s="1" t="s">
        <v>6242</v>
      </c>
      <c r="T6205" s="4" t="str">
        <f t="shared" si="5"/>
        <v>Sandwich</v>
      </c>
      <c r="U6205" s="4" t="str">
        <f t="shared" si="6"/>
        <v>UNKNOWN</v>
      </c>
      <c r="V6205" s="4" t="str">
        <f t="shared" si="7"/>
        <v>UNKNOWN</v>
      </c>
      <c r="W6205" s="4">
        <f t="shared" ref="W6205:Y6205" si="6212">IF(OR(J6205 = "ERROR", J6205 = ""), "UNKNOWN", J6205)</f>
        <v>1</v>
      </c>
      <c r="X6205" s="4">
        <f t="shared" si="6212"/>
        <v>4</v>
      </c>
      <c r="Y6205" s="4">
        <f t="shared" si="6212"/>
        <v>4</v>
      </c>
      <c r="Z6205" s="5">
        <f t="shared" si="9"/>
        <v>44952</v>
      </c>
    </row>
    <row r="6206">
      <c r="A6206" s="1" t="s">
        <v>6243</v>
      </c>
      <c r="B6206" s="1" t="s">
        <v>44</v>
      </c>
      <c r="C6206" s="1">
        <v>1.0</v>
      </c>
      <c r="D6206" s="1">
        <v>4.0</v>
      </c>
      <c r="E6206" s="1">
        <v>4.0</v>
      </c>
      <c r="F6206" s="1" t="s">
        <v>25</v>
      </c>
      <c r="H6206" s="2">
        <v>45131.0</v>
      </c>
      <c r="J6206" s="3">
        <f t="shared" si="2"/>
        <v>1</v>
      </c>
      <c r="K6206" s="4">
        <f t="shared" si="3"/>
        <v>4</v>
      </c>
      <c r="L6206" s="4">
        <f t="shared" si="4"/>
        <v>4</v>
      </c>
      <c r="S6206" s="1" t="s">
        <v>6243</v>
      </c>
      <c r="T6206" s="4" t="str">
        <f t="shared" si="5"/>
        <v>Sandwich</v>
      </c>
      <c r="U6206" s="4" t="str">
        <f t="shared" si="6"/>
        <v>UNKNOWN</v>
      </c>
      <c r="V6206" s="4" t="str">
        <f t="shared" si="7"/>
        <v>UNKNOWN</v>
      </c>
      <c r="W6206" s="4">
        <f t="shared" ref="W6206:Y6206" si="6213">IF(OR(J6206 = "ERROR", J6206 = ""), "UNKNOWN", J6206)</f>
        <v>1</v>
      </c>
      <c r="X6206" s="4">
        <f t="shared" si="6213"/>
        <v>4</v>
      </c>
      <c r="Y6206" s="4">
        <f t="shared" si="6213"/>
        <v>4</v>
      </c>
      <c r="Z6206" s="5">
        <f t="shared" si="9"/>
        <v>45131</v>
      </c>
    </row>
    <row r="6207">
      <c r="A6207" s="1" t="s">
        <v>6244</v>
      </c>
      <c r="B6207" s="1" t="s">
        <v>30</v>
      </c>
      <c r="C6207" s="1">
        <v>2.0</v>
      </c>
      <c r="D6207" s="1">
        <v>3.0</v>
      </c>
      <c r="E6207" s="1">
        <v>6.0</v>
      </c>
      <c r="F6207" s="1" t="s">
        <v>28</v>
      </c>
      <c r="H6207" s="2">
        <v>45167.0</v>
      </c>
      <c r="J6207" s="3">
        <f t="shared" si="2"/>
        <v>2</v>
      </c>
      <c r="K6207" s="4">
        <f t="shared" si="3"/>
        <v>3</v>
      </c>
      <c r="L6207" s="4">
        <f t="shared" si="4"/>
        <v>6</v>
      </c>
      <c r="S6207" s="1" t="s">
        <v>6244</v>
      </c>
      <c r="T6207" s="4" t="str">
        <f t="shared" si="5"/>
        <v>UNKNOWN</v>
      </c>
      <c r="U6207" s="4" t="str">
        <f t="shared" si="6"/>
        <v>UNKNOWN</v>
      </c>
      <c r="V6207" s="4" t="str">
        <f t="shared" si="7"/>
        <v>Cash</v>
      </c>
      <c r="W6207" s="4">
        <f t="shared" ref="W6207:Y6207" si="6214">IF(OR(J6207 = "ERROR", J6207 = ""), "UNKNOWN", J6207)</f>
        <v>2</v>
      </c>
      <c r="X6207" s="4">
        <f t="shared" si="6214"/>
        <v>3</v>
      </c>
      <c r="Y6207" s="4">
        <f t="shared" si="6214"/>
        <v>6</v>
      </c>
      <c r="Z6207" s="5">
        <f t="shared" si="9"/>
        <v>45167</v>
      </c>
    </row>
    <row r="6208">
      <c r="A6208" s="1" t="s">
        <v>6245</v>
      </c>
      <c r="B6208" s="1" t="s">
        <v>36</v>
      </c>
      <c r="C6208" s="1">
        <v>4.0</v>
      </c>
      <c r="D6208" s="1">
        <v>5.0</v>
      </c>
      <c r="E6208" s="1">
        <v>20.0</v>
      </c>
      <c r="F6208" s="1" t="s">
        <v>39</v>
      </c>
      <c r="G6208" s="1" t="s">
        <v>29</v>
      </c>
      <c r="H6208" s="2">
        <v>45080.0</v>
      </c>
      <c r="J6208" s="3">
        <f t="shared" si="2"/>
        <v>4</v>
      </c>
      <c r="K6208" s="4">
        <f t="shared" si="3"/>
        <v>5</v>
      </c>
      <c r="L6208" s="4">
        <f t="shared" si="4"/>
        <v>20</v>
      </c>
      <c r="S6208" s="1" t="s">
        <v>6245</v>
      </c>
      <c r="T6208" s="4" t="str">
        <f t="shared" si="5"/>
        <v>Salad</v>
      </c>
      <c r="U6208" s="4" t="str">
        <f t="shared" si="6"/>
        <v>In-store</v>
      </c>
      <c r="V6208" s="4" t="str">
        <f t="shared" si="7"/>
        <v>Digital Wallet</v>
      </c>
      <c r="W6208" s="4">
        <f t="shared" ref="W6208:Y6208" si="6215">IF(OR(J6208 = "ERROR", J6208 = ""), "UNKNOWN", J6208)</f>
        <v>4</v>
      </c>
      <c r="X6208" s="4">
        <f t="shared" si="6215"/>
        <v>5</v>
      </c>
      <c r="Y6208" s="4">
        <f t="shared" si="6215"/>
        <v>20</v>
      </c>
      <c r="Z6208" s="5">
        <f t="shared" si="9"/>
        <v>45080</v>
      </c>
    </row>
    <row r="6209">
      <c r="A6209" s="1" t="s">
        <v>6246</v>
      </c>
      <c r="B6209" s="1" t="s">
        <v>44</v>
      </c>
      <c r="C6209" s="1">
        <v>3.0</v>
      </c>
      <c r="D6209" s="1">
        <v>4.0</v>
      </c>
      <c r="E6209" s="1">
        <v>12.0</v>
      </c>
      <c r="G6209" s="1" t="s">
        <v>24</v>
      </c>
      <c r="H6209" s="2">
        <v>45053.0</v>
      </c>
      <c r="J6209" s="3">
        <f t="shared" si="2"/>
        <v>3</v>
      </c>
      <c r="K6209" s="4">
        <f t="shared" si="3"/>
        <v>4</v>
      </c>
      <c r="L6209" s="4">
        <f t="shared" si="4"/>
        <v>12</v>
      </c>
      <c r="S6209" s="1" t="s">
        <v>6246</v>
      </c>
      <c r="T6209" s="4" t="str">
        <f t="shared" si="5"/>
        <v>Sandwich</v>
      </c>
      <c r="U6209" s="4" t="str">
        <f t="shared" si="6"/>
        <v>Takeaway</v>
      </c>
      <c r="V6209" s="4" t="str">
        <f t="shared" si="7"/>
        <v>UNKNOWN</v>
      </c>
      <c r="W6209" s="4">
        <f t="shared" ref="W6209:Y6209" si="6216">IF(OR(J6209 = "ERROR", J6209 = ""), "UNKNOWN", J6209)</f>
        <v>3</v>
      </c>
      <c r="X6209" s="4">
        <f t="shared" si="6216"/>
        <v>4</v>
      </c>
      <c r="Y6209" s="4">
        <f t="shared" si="6216"/>
        <v>12</v>
      </c>
      <c r="Z6209" s="5">
        <f t="shared" si="9"/>
        <v>45053</v>
      </c>
    </row>
    <row r="6210">
      <c r="A6210" s="1" t="s">
        <v>6247</v>
      </c>
      <c r="B6210" s="1" t="s">
        <v>55</v>
      </c>
      <c r="C6210" s="1">
        <v>3.0</v>
      </c>
      <c r="D6210" s="1">
        <v>3.0</v>
      </c>
      <c r="E6210" s="1">
        <v>9.0</v>
      </c>
      <c r="F6210" s="1" t="s">
        <v>23</v>
      </c>
      <c r="G6210" s="1" t="s">
        <v>29</v>
      </c>
      <c r="H6210" s="2">
        <v>45233.0</v>
      </c>
      <c r="J6210" s="3">
        <f t="shared" si="2"/>
        <v>3</v>
      </c>
      <c r="K6210" s="4">
        <f t="shared" si="3"/>
        <v>3</v>
      </c>
      <c r="L6210" s="4">
        <f t="shared" si="4"/>
        <v>9</v>
      </c>
      <c r="S6210" s="1" t="s">
        <v>6247</v>
      </c>
      <c r="T6210" s="4" t="str">
        <f t="shared" si="5"/>
        <v>Juice</v>
      </c>
      <c r="U6210" s="4" t="str">
        <f t="shared" si="6"/>
        <v>In-store</v>
      </c>
      <c r="V6210" s="4" t="str">
        <f t="shared" si="7"/>
        <v>Credit Card</v>
      </c>
      <c r="W6210" s="4">
        <f t="shared" ref="W6210:Y6210" si="6217">IF(OR(J6210 = "ERROR", J6210 = ""), "UNKNOWN", J6210)</f>
        <v>3</v>
      </c>
      <c r="X6210" s="4">
        <f t="shared" si="6217"/>
        <v>3</v>
      </c>
      <c r="Y6210" s="4">
        <f t="shared" si="6217"/>
        <v>9</v>
      </c>
      <c r="Z6210" s="5">
        <f t="shared" si="9"/>
        <v>45233</v>
      </c>
    </row>
    <row r="6211">
      <c r="A6211" s="1" t="s">
        <v>6248</v>
      </c>
      <c r="B6211" s="1" t="s">
        <v>81</v>
      </c>
      <c r="C6211" s="1">
        <v>4.0</v>
      </c>
      <c r="D6211" s="1">
        <v>1.5</v>
      </c>
      <c r="E6211" s="1">
        <v>6.0</v>
      </c>
      <c r="F6211" s="1" t="s">
        <v>39</v>
      </c>
      <c r="H6211" s="2">
        <v>45139.0</v>
      </c>
      <c r="J6211" s="3">
        <f t="shared" si="2"/>
        <v>4</v>
      </c>
      <c r="K6211" s="4">
        <f t="shared" si="3"/>
        <v>1.5</v>
      </c>
      <c r="L6211" s="4">
        <f t="shared" si="4"/>
        <v>6</v>
      </c>
      <c r="S6211" s="1" t="s">
        <v>6248</v>
      </c>
      <c r="T6211" s="4" t="str">
        <f t="shared" si="5"/>
        <v>Tea</v>
      </c>
      <c r="U6211" s="4" t="str">
        <f t="shared" si="6"/>
        <v>UNKNOWN</v>
      </c>
      <c r="V6211" s="4" t="str">
        <f t="shared" si="7"/>
        <v>Digital Wallet</v>
      </c>
      <c r="W6211" s="4">
        <f t="shared" ref="W6211:Y6211" si="6218">IF(OR(J6211 = "ERROR", J6211 = ""), "UNKNOWN", J6211)</f>
        <v>4</v>
      </c>
      <c r="X6211" s="4">
        <f t="shared" si="6218"/>
        <v>1.5</v>
      </c>
      <c r="Y6211" s="4">
        <f t="shared" si="6218"/>
        <v>6</v>
      </c>
      <c r="Z6211" s="5">
        <f t="shared" si="9"/>
        <v>45139</v>
      </c>
    </row>
    <row r="6212">
      <c r="A6212" s="1" t="s">
        <v>6249</v>
      </c>
      <c r="B6212" s="1" t="s">
        <v>22</v>
      </c>
      <c r="C6212" s="1">
        <v>5.0</v>
      </c>
      <c r="D6212" s="1">
        <v>2.0</v>
      </c>
      <c r="E6212" s="1">
        <v>10.0</v>
      </c>
      <c r="F6212" s="1" t="s">
        <v>28</v>
      </c>
      <c r="G6212" s="1" t="s">
        <v>24</v>
      </c>
      <c r="H6212" s="2">
        <v>45164.0</v>
      </c>
      <c r="J6212" s="3">
        <f t="shared" si="2"/>
        <v>5</v>
      </c>
      <c r="K6212" s="4">
        <f t="shared" si="3"/>
        <v>2</v>
      </c>
      <c r="L6212" s="4">
        <f t="shared" si="4"/>
        <v>10</v>
      </c>
      <c r="S6212" s="1" t="s">
        <v>6249</v>
      </c>
      <c r="T6212" s="4" t="str">
        <f t="shared" si="5"/>
        <v>Coffee</v>
      </c>
      <c r="U6212" s="4" t="str">
        <f t="shared" si="6"/>
        <v>Takeaway</v>
      </c>
      <c r="V6212" s="4" t="str">
        <f t="shared" si="7"/>
        <v>Cash</v>
      </c>
      <c r="W6212" s="4">
        <f t="shared" ref="W6212:Y6212" si="6219">IF(OR(J6212 = "ERROR", J6212 = ""), "UNKNOWN", J6212)</f>
        <v>5</v>
      </c>
      <c r="X6212" s="4">
        <f t="shared" si="6219"/>
        <v>2</v>
      </c>
      <c r="Y6212" s="4">
        <f t="shared" si="6219"/>
        <v>10</v>
      </c>
      <c r="Z6212" s="5">
        <f t="shared" si="9"/>
        <v>45164</v>
      </c>
    </row>
    <row r="6213">
      <c r="A6213" s="1" t="s">
        <v>6250</v>
      </c>
      <c r="B6213" s="1" t="s">
        <v>41</v>
      </c>
      <c r="C6213" s="1">
        <v>2.0</v>
      </c>
      <c r="D6213" s="1">
        <v>4.0</v>
      </c>
      <c r="E6213" s="1">
        <v>8.0</v>
      </c>
      <c r="F6213" s="1" t="s">
        <v>28</v>
      </c>
      <c r="G6213" s="1" t="s">
        <v>24</v>
      </c>
      <c r="H6213" s="2">
        <v>45005.0</v>
      </c>
      <c r="J6213" s="3">
        <f t="shared" si="2"/>
        <v>2</v>
      </c>
      <c r="K6213" s="4">
        <f t="shared" si="3"/>
        <v>4</v>
      </c>
      <c r="L6213" s="4">
        <f t="shared" si="4"/>
        <v>8</v>
      </c>
      <c r="S6213" s="1" t="s">
        <v>6250</v>
      </c>
      <c r="T6213" s="4" t="str">
        <f t="shared" si="5"/>
        <v>Smoothie</v>
      </c>
      <c r="U6213" s="4" t="str">
        <f t="shared" si="6"/>
        <v>Takeaway</v>
      </c>
      <c r="V6213" s="4" t="str">
        <f t="shared" si="7"/>
        <v>Cash</v>
      </c>
      <c r="W6213" s="4">
        <f t="shared" ref="W6213:Y6213" si="6220">IF(OR(J6213 = "ERROR", J6213 = ""), "UNKNOWN", J6213)</f>
        <v>2</v>
      </c>
      <c r="X6213" s="4">
        <f t="shared" si="6220"/>
        <v>4</v>
      </c>
      <c r="Y6213" s="4">
        <f t="shared" si="6220"/>
        <v>8</v>
      </c>
      <c r="Z6213" s="5">
        <f t="shared" si="9"/>
        <v>45005</v>
      </c>
    </row>
    <row r="6214">
      <c r="A6214" s="1" t="s">
        <v>6251</v>
      </c>
      <c r="B6214" s="1" t="s">
        <v>55</v>
      </c>
      <c r="C6214" s="1">
        <v>5.0</v>
      </c>
      <c r="D6214" s="1">
        <v>3.0</v>
      </c>
      <c r="E6214" s="1">
        <v>15.0</v>
      </c>
      <c r="F6214" s="1" t="s">
        <v>39</v>
      </c>
      <c r="G6214" s="1" t="s">
        <v>24</v>
      </c>
      <c r="H6214" s="6">
        <v>45282.0</v>
      </c>
      <c r="J6214" s="3">
        <f t="shared" si="2"/>
        <v>5</v>
      </c>
      <c r="K6214" s="4">
        <f t="shared" si="3"/>
        <v>3</v>
      </c>
      <c r="L6214" s="4">
        <f t="shared" si="4"/>
        <v>15</v>
      </c>
      <c r="S6214" s="1" t="s">
        <v>6251</v>
      </c>
      <c r="T6214" s="4" t="str">
        <f t="shared" si="5"/>
        <v>Juice</v>
      </c>
      <c r="U6214" s="4" t="str">
        <f t="shared" si="6"/>
        <v>Takeaway</v>
      </c>
      <c r="V6214" s="4" t="str">
        <f t="shared" si="7"/>
        <v>Digital Wallet</v>
      </c>
      <c r="W6214" s="4">
        <f t="shared" ref="W6214:Y6214" si="6221">IF(OR(J6214 = "ERROR", J6214 = ""), "UNKNOWN", J6214)</f>
        <v>5</v>
      </c>
      <c r="X6214" s="4">
        <f t="shared" si="6221"/>
        <v>3</v>
      </c>
      <c r="Y6214" s="4">
        <f t="shared" si="6221"/>
        <v>15</v>
      </c>
      <c r="Z6214" s="7">
        <f t="shared" si="9"/>
        <v>45282</v>
      </c>
    </row>
    <row r="6215">
      <c r="A6215" s="1" t="s">
        <v>6252</v>
      </c>
      <c r="B6215" s="1" t="s">
        <v>32</v>
      </c>
      <c r="C6215" s="1">
        <v>2.0</v>
      </c>
      <c r="D6215" s="1">
        <v>1.0</v>
      </c>
      <c r="E6215" s="1">
        <v>2.0</v>
      </c>
      <c r="F6215" s="1" t="s">
        <v>28</v>
      </c>
      <c r="G6215" s="1" t="s">
        <v>24</v>
      </c>
      <c r="H6215" s="2">
        <v>44996.0</v>
      </c>
      <c r="J6215" s="3">
        <f t="shared" si="2"/>
        <v>2</v>
      </c>
      <c r="K6215" s="4">
        <f t="shared" si="3"/>
        <v>1</v>
      </c>
      <c r="L6215" s="4">
        <f t="shared" si="4"/>
        <v>2</v>
      </c>
      <c r="S6215" s="1" t="s">
        <v>6252</v>
      </c>
      <c r="T6215" s="4" t="str">
        <f t="shared" si="5"/>
        <v>Cookie</v>
      </c>
      <c r="U6215" s="4" t="str">
        <f t="shared" si="6"/>
        <v>Takeaway</v>
      </c>
      <c r="V6215" s="4" t="str">
        <f t="shared" si="7"/>
        <v>Cash</v>
      </c>
      <c r="W6215" s="4">
        <f t="shared" ref="W6215:Y6215" si="6222">IF(OR(J6215 = "ERROR", J6215 = ""), "UNKNOWN", J6215)</f>
        <v>2</v>
      </c>
      <c r="X6215" s="4">
        <f t="shared" si="6222"/>
        <v>1</v>
      </c>
      <c r="Y6215" s="4">
        <f t="shared" si="6222"/>
        <v>2</v>
      </c>
      <c r="Z6215" s="5">
        <f t="shared" si="9"/>
        <v>44996</v>
      </c>
    </row>
    <row r="6216">
      <c r="A6216" s="1" t="s">
        <v>6253</v>
      </c>
      <c r="B6216" s="1" t="s">
        <v>81</v>
      </c>
      <c r="C6216" s="1">
        <v>2.0</v>
      </c>
      <c r="D6216" s="1">
        <v>1.5</v>
      </c>
      <c r="E6216" s="1">
        <v>3.0</v>
      </c>
      <c r="H6216" s="6">
        <v>45215.0</v>
      </c>
      <c r="J6216" s="3">
        <f t="shared" si="2"/>
        <v>2</v>
      </c>
      <c r="K6216" s="4">
        <f t="shared" si="3"/>
        <v>1.5</v>
      </c>
      <c r="L6216" s="4">
        <f t="shared" si="4"/>
        <v>3</v>
      </c>
      <c r="S6216" s="1" t="s">
        <v>6253</v>
      </c>
      <c r="T6216" s="4" t="str">
        <f t="shared" si="5"/>
        <v>Tea</v>
      </c>
      <c r="U6216" s="4" t="str">
        <f t="shared" si="6"/>
        <v>UNKNOWN</v>
      </c>
      <c r="V6216" s="4" t="str">
        <f t="shared" si="7"/>
        <v>UNKNOWN</v>
      </c>
      <c r="W6216" s="4">
        <f t="shared" ref="W6216:Y6216" si="6223">IF(OR(J6216 = "ERROR", J6216 = ""), "UNKNOWN", J6216)</f>
        <v>2</v>
      </c>
      <c r="X6216" s="4">
        <f t="shared" si="6223"/>
        <v>1.5</v>
      </c>
      <c r="Y6216" s="4">
        <f t="shared" si="6223"/>
        <v>3</v>
      </c>
      <c r="Z6216" s="7">
        <f t="shared" si="9"/>
        <v>45215</v>
      </c>
    </row>
    <row r="6217">
      <c r="A6217" s="1" t="s">
        <v>6254</v>
      </c>
      <c r="B6217" s="1" t="s">
        <v>44</v>
      </c>
      <c r="C6217" s="1">
        <v>4.0</v>
      </c>
      <c r="D6217" s="1">
        <v>4.0</v>
      </c>
      <c r="E6217" s="1">
        <v>16.0</v>
      </c>
      <c r="G6217" s="1" t="s">
        <v>30</v>
      </c>
      <c r="H6217" s="2">
        <v>45046.0</v>
      </c>
      <c r="J6217" s="3">
        <f t="shared" si="2"/>
        <v>4</v>
      </c>
      <c r="K6217" s="4">
        <f t="shared" si="3"/>
        <v>4</v>
      </c>
      <c r="L6217" s="4">
        <f t="shared" si="4"/>
        <v>16</v>
      </c>
      <c r="S6217" s="1" t="s">
        <v>6254</v>
      </c>
      <c r="T6217" s="4" t="str">
        <f t="shared" si="5"/>
        <v>Sandwich</v>
      </c>
      <c r="U6217" s="4" t="str">
        <f t="shared" si="6"/>
        <v>UNKNOWN</v>
      </c>
      <c r="V6217" s="4" t="str">
        <f t="shared" si="7"/>
        <v>UNKNOWN</v>
      </c>
      <c r="W6217" s="4">
        <f t="shared" ref="W6217:Y6217" si="6224">IF(OR(J6217 = "ERROR", J6217 = ""), "UNKNOWN", J6217)</f>
        <v>4</v>
      </c>
      <c r="X6217" s="4">
        <f t="shared" si="6224"/>
        <v>4</v>
      </c>
      <c r="Y6217" s="4">
        <f t="shared" si="6224"/>
        <v>16</v>
      </c>
      <c r="Z6217" s="5">
        <f t="shared" si="9"/>
        <v>45046</v>
      </c>
    </row>
    <row r="6218">
      <c r="A6218" s="1" t="s">
        <v>6255</v>
      </c>
      <c r="B6218" s="1" t="s">
        <v>55</v>
      </c>
      <c r="C6218" s="1">
        <v>3.0</v>
      </c>
      <c r="D6218" s="1">
        <v>3.0</v>
      </c>
      <c r="E6218" s="1">
        <v>9.0</v>
      </c>
      <c r="F6218" s="1" t="s">
        <v>28</v>
      </c>
      <c r="G6218" s="1" t="s">
        <v>29</v>
      </c>
      <c r="H6218" s="2">
        <v>45057.0</v>
      </c>
      <c r="J6218" s="3">
        <f t="shared" si="2"/>
        <v>3</v>
      </c>
      <c r="K6218" s="4">
        <f t="shared" si="3"/>
        <v>3</v>
      </c>
      <c r="L6218" s="4">
        <f t="shared" si="4"/>
        <v>9</v>
      </c>
      <c r="S6218" s="1" t="s">
        <v>6255</v>
      </c>
      <c r="T6218" s="4" t="str">
        <f t="shared" si="5"/>
        <v>Juice</v>
      </c>
      <c r="U6218" s="4" t="str">
        <f t="shared" si="6"/>
        <v>In-store</v>
      </c>
      <c r="V6218" s="4" t="str">
        <f t="shared" si="7"/>
        <v>Cash</v>
      </c>
      <c r="W6218" s="4">
        <f t="shared" ref="W6218:Y6218" si="6225">IF(OR(J6218 = "ERROR", J6218 = ""), "UNKNOWN", J6218)</f>
        <v>3</v>
      </c>
      <c r="X6218" s="4">
        <f t="shared" si="6225"/>
        <v>3</v>
      </c>
      <c r="Y6218" s="4">
        <f t="shared" si="6225"/>
        <v>9</v>
      </c>
      <c r="Z6218" s="5">
        <f t="shared" si="9"/>
        <v>45057</v>
      </c>
    </row>
    <row r="6219">
      <c r="A6219" s="1" t="s">
        <v>6256</v>
      </c>
      <c r="B6219" s="1" t="s">
        <v>81</v>
      </c>
      <c r="C6219" s="1">
        <v>3.0</v>
      </c>
      <c r="D6219" s="1">
        <v>1.5</v>
      </c>
      <c r="F6219" s="1" t="s">
        <v>39</v>
      </c>
      <c r="G6219" s="1" t="s">
        <v>24</v>
      </c>
      <c r="H6219" s="6">
        <v>45249.0</v>
      </c>
      <c r="J6219" s="3">
        <f t="shared" si="2"/>
        <v>3</v>
      </c>
      <c r="K6219" s="4">
        <f t="shared" si="3"/>
        <v>1.5</v>
      </c>
      <c r="L6219" s="4">
        <f t="shared" si="4"/>
        <v>4.5</v>
      </c>
      <c r="S6219" s="1" t="s">
        <v>6256</v>
      </c>
      <c r="T6219" s="4" t="str">
        <f t="shared" si="5"/>
        <v>Tea</v>
      </c>
      <c r="U6219" s="4" t="str">
        <f t="shared" si="6"/>
        <v>Takeaway</v>
      </c>
      <c r="V6219" s="4" t="str">
        <f t="shared" si="7"/>
        <v>Digital Wallet</v>
      </c>
      <c r="W6219" s="4">
        <f t="shared" ref="W6219:Y6219" si="6226">IF(OR(J6219 = "ERROR", J6219 = ""), "UNKNOWN", J6219)</f>
        <v>3</v>
      </c>
      <c r="X6219" s="4">
        <f t="shared" si="6226"/>
        <v>1.5</v>
      </c>
      <c r="Y6219" s="4">
        <f t="shared" si="6226"/>
        <v>4.5</v>
      </c>
      <c r="Z6219" s="7">
        <f t="shared" si="9"/>
        <v>45249</v>
      </c>
    </row>
    <row r="6220">
      <c r="A6220" s="1" t="s">
        <v>6257</v>
      </c>
      <c r="C6220" s="1">
        <v>4.0</v>
      </c>
      <c r="D6220" s="1">
        <v>5.0</v>
      </c>
      <c r="E6220" s="1">
        <v>20.0</v>
      </c>
      <c r="F6220" s="1" t="s">
        <v>23</v>
      </c>
      <c r="H6220" s="2">
        <v>45121.0</v>
      </c>
      <c r="J6220" s="3">
        <f t="shared" si="2"/>
        <v>4</v>
      </c>
      <c r="K6220" s="4">
        <f t="shared" si="3"/>
        <v>5</v>
      </c>
      <c r="L6220" s="4">
        <f t="shared" si="4"/>
        <v>20</v>
      </c>
      <c r="S6220" s="1" t="s">
        <v>6257</v>
      </c>
      <c r="T6220" s="4" t="str">
        <f t="shared" si="5"/>
        <v>UNKNOWN</v>
      </c>
      <c r="U6220" s="4" t="str">
        <f t="shared" si="6"/>
        <v>UNKNOWN</v>
      </c>
      <c r="V6220" s="4" t="str">
        <f t="shared" si="7"/>
        <v>Credit Card</v>
      </c>
      <c r="W6220" s="4">
        <f t="shared" ref="W6220:Y6220" si="6227">IF(OR(J6220 = "ERROR", J6220 = ""), "UNKNOWN", J6220)</f>
        <v>4</v>
      </c>
      <c r="X6220" s="4">
        <f t="shared" si="6227"/>
        <v>5</v>
      </c>
      <c r="Y6220" s="4">
        <f t="shared" si="6227"/>
        <v>20</v>
      </c>
      <c r="Z6220" s="5">
        <f t="shared" si="9"/>
        <v>45121</v>
      </c>
    </row>
    <row r="6221">
      <c r="A6221" s="1" t="s">
        <v>6258</v>
      </c>
      <c r="B6221" s="1" t="s">
        <v>55</v>
      </c>
      <c r="C6221" s="1">
        <v>1.0</v>
      </c>
      <c r="D6221" s="1">
        <v>3.0</v>
      </c>
      <c r="E6221" s="1">
        <v>3.0</v>
      </c>
      <c r="F6221" s="1" t="s">
        <v>28</v>
      </c>
      <c r="G6221" s="1" t="s">
        <v>29</v>
      </c>
      <c r="H6221" s="2">
        <v>45049.0</v>
      </c>
      <c r="J6221" s="3">
        <f t="shared" si="2"/>
        <v>1</v>
      </c>
      <c r="K6221" s="4">
        <f t="shared" si="3"/>
        <v>3</v>
      </c>
      <c r="L6221" s="4">
        <f t="shared" si="4"/>
        <v>3</v>
      </c>
      <c r="S6221" s="1" t="s">
        <v>6258</v>
      </c>
      <c r="T6221" s="4" t="str">
        <f t="shared" si="5"/>
        <v>Juice</v>
      </c>
      <c r="U6221" s="4" t="str">
        <f t="shared" si="6"/>
        <v>In-store</v>
      </c>
      <c r="V6221" s="4" t="str">
        <f t="shared" si="7"/>
        <v>Cash</v>
      </c>
      <c r="W6221" s="4">
        <f t="shared" ref="W6221:Y6221" si="6228">IF(OR(J6221 = "ERROR", J6221 = ""), "UNKNOWN", J6221)</f>
        <v>1</v>
      </c>
      <c r="X6221" s="4">
        <f t="shared" si="6228"/>
        <v>3</v>
      </c>
      <c r="Y6221" s="4">
        <f t="shared" si="6228"/>
        <v>3</v>
      </c>
      <c r="Z6221" s="5">
        <f t="shared" si="9"/>
        <v>45049</v>
      </c>
    </row>
    <row r="6222">
      <c r="A6222" s="1" t="s">
        <v>6259</v>
      </c>
      <c r="B6222" s="1" t="s">
        <v>32</v>
      </c>
      <c r="C6222" s="1">
        <v>4.0</v>
      </c>
      <c r="D6222" s="1">
        <v>1.0</v>
      </c>
      <c r="E6222" s="1">
        <v>4.0</v>
      </c>
      <c r="H6222" s="2">
        <v>45049.0</v>
      </c>
      <c r="J6222" s="3">
        <f t="shared" si="2"/>
        <v>4</v>
      </c>
      <c r="K6222" s="4">
        <f t="shared" si="3"/>
        <v>1</v>
      </c>
      <c r="L6222" s="4">
        <f t="shared" si="4"/>
        <v>4</v>
      </c>
      <c r="S6222" s="1" t="s">
        <v>6259</v>
      </c>
      <c r="T6222" s="4" t="str">
        <f t="shared" si="5"/>
        <v>Cookie</v>
      </c>
      <c r="U6222" s="4" t="str">
        <f t="shared" si="6"/>
        <v>UNKNOWN</v>
      </c>
      <c r="V6222" s="4" t="str">
        <f t="shared" si="7"/>
        <v>UNKNOWN</v>
      </c>
      <c r="W6222" s="4">
        <f t="shared" ref="W6222:Y6222" si="6229">IF(OR(J6222 = "ERROR", J6222 = ""), "UNKNOWN", J6222)</f>
        <v>4</v>
      </c>
      <c r="X6222" s="4">
        <f t="shared" si="6229"/>
        <v>1</v>
      </c>
      <c r="Y6222" s="4">
        <f t="shared" si="6229"/>
        <v>4</v>
      </c>
      <c r="Z6222" s="5">
        <f t="shared" si="9"/>
        <v>45049</v>
      </c>
    </row>
    <row r="6223">
      <c r="A6223" s="1" t="s">
        <v>6260</v>
      </c>
      <c r="B6223" s="1" t="s">
        <v>22</v>
      </c>
      <c r="C6223" s="1">
        <v>4.0</v>
      </c>
      <c r="D6223" s="1">
        <v>2.0</v>
      </c>
      <c r="E6223" s="1">
        <v>8.0</v>
      </c>
      <c r="F6223" s="1" t="s">
        <v>28</v>
      </c>
      <c r="H6223" s="2">
        <v>45189.0</v>
      </c>
      <c r="J6223" s="3">
        <f t="shared" si="2"/>
        <v>4</v>
      </c>
      <c r="K6223" s="4">
        <f t="shared" si="3"/>
        <v>2</v>
      </c>
      <c r="L6223" s="4">
        <f t="shared" si="4"/>
        <v>8</v>
      </c>
      <c r="S6223" s="1" t="s">
        <v>6260</v>
      </c>
      <c r="T6223" s="4" t="str">
        <f t="shared" si="5"/>
        <v>Coffee</v>
      </c>
      <c r="U6223" s="4" t="str">
        <f t="shared" si="6"/>
        <v>UNKNOWN</v>
      </c>
      <c r="V6223" s="4" t="str">
        <f t="shared" si="7"/>
        <v>Cash</v>
      </c>
      <c r="W6223" s="4">
        <f t="shared" ref="W6223:Y6223" si="6230">IF(OR(J6223 = "ERROR", J6223 = ""), "UNKNOWN", J6223)</f>
        <v>4</v>
      </c>
      <c r="X6223" s="4">
        <f t="shared" si="6230"/>
        <v>2</v>
      </c>
      <c r="Y6223" s="4">
        <f t="shared" si="6230"/>
        <v>8</v>
      </c>
      <c r="Z6223" s="5">
        <f t="shared" si="9"/>
        <v>45189</v>
      </c>
    </row>
    <row r="6224">
      <c r="A6224" s="1" t="s">
        <v>6261</v>
      </c>
      <c r="B6224" s="1" t="s">
        <v>44</v>
      </c>
      <c r="C6224" s="1">
        <v>1.0</v>
      </c>
      <c r="D6224" s="1">
        <v>4.0</v>
      </c>
      <c r="E6224" s="1">
        <v>4.0</v>
      </c>
      <c r="G6224" s="1" t="s">
        <v>29</v>
      </c>
      <c r="H6224" s="2">
        <v>45009.0</v>
      </c>
      <c r="J6224" s="3">
        <f t="shared" si="2"/>
        <v>1</v>
      </c>
      <c r="K6224" s="4">
        <f t="shared" si="3"/>
        <v>4</v>
      </c>
      <c r="L6224" s="4">
        <f t="shared" si="4"/>
        <v>4</v>
      </c>
      <c r="S6224" s="1" t="s">
        <v>6261</v>
      </c>
      <c r="T6224" s="4" t="str">
        <f t="shared" si="5"/>
        <v>Sandwich</v>
      </c>
      <c r="U6224" s="4" t="str">
        <f t="shared" si="6"/>
        <v>In-store</v>
      </c>
      <c r="V6224" s="4" t="str">
        <f t="shared" si="7"/>
        <v>UNKNOWN</v>
      </c>
      <c r="W6224" s="4">
        <f t="shared" ref="W6224:Y6224" si="6231">IF(OR(J6224 = "ERROR", J6224 = ""), "UNKNOWN", J6224)</f>
        <v>1</v>
      </c>
      <c r="X6224" s="4">
        <f t="shared" si="6231"/>
        <v>4</v>
      </c>
      <c r="Y6224" s="4">
        <f t="shared" si="6231"/>
        <v>4</v>
      </c>
      <c r="Z6224" s="5">
        <f t="shared" si="9"/>
        <v>45009</v>
      </c>
    </row>
    <row r="6225">
      <c r="A6225" s="1" t="s">
        <v>6262</v>
      </c>
      <c r="B6225" s="1" t="s">
        <v>41</v>
      </c>
      <c r="C6225" s="1">
        <v>2.0</v>
      </c>
      <c r="D6225" s="1">
        <v>4.0</v>
      </c>
      <c r="E6225" s="1">
        <v>8.0</v>
      </c>
      <c r="G6225" s="1" t="s">
        <v>30</v>
      </c>
      <c r="H6225" s="2">
        <v>45083.0</v>
      </c>
      <c r="J6225" s="3">
        <f t="shared" si="2"/>
        <v>2</v>
      </c>
      <c r="K6225" s="4">
        <f t="shared" si="3"/>
        <v>4</v>
      </c>
      <c r="L6225" s="4">
        <f t="shared" si="4"/>
        <v>8</v>
      </c>
      <c r="S6225" s="1" t="s">
        <v>6262</v>
      </c>
      <c r="T6225" s="4" t="str">
        <f t="shared" si="5"/>
        <v>Smoothie</v>
      </c>
      <c r="U6225" s="4" t="str">
        <f t="shared" si="6"/>
        <v>UNKNOWN</v>
      </c>
      <c r="V6225" s="4" t="str">
        <f t="shared" si="7"/>
        <v>UNKNOWN</v>
      </c>
      <c r="W6225" s="4">
        <f t="shared" ref="W6225:Y6225" si="6232">IF(OR(J6225 = "ERROR", J6225 = ""), "UNKNOWN", J6225)</f>
        <v>2</v>
      </c>
      <c r="X6225" s="4">
        <f t="shared" si="6232"/>
        <v>4</v>
      </c>
      <c r="Y6225" s="4">
        <f t="shared" si="6232"/>
        <v>8</v>
      </c>
      <c r="Z6225" s="5">
        <f t="shared" si="9"/>
        <v>45083</v>
      </c>
    </row>
    <row r="6226">
      <c r="A6226" s="1" t="s">
        <v>6263</v>
      </c>
      <c r="C6226" s="1">
        <v>3.0</v>
      </c>
      <c r="D6226" s="1">
        <v>3.0</v>
      </c>
      <c r="E6226" s="1">
        <v>9.0</v>
      </c>
      <c r="G6226" s="1" t="s">
        <v>24</v>
      </c>
      <c r="H6226" s="2">
        <v>45047.0</v>
      </c>
      <c r="J6226" s="3">
        <f t="shared" si="2"/>
        <v>3</v>
      </c>
      <c r="K6226" s="4">
        <f t="shared" si="3"/>
        <v>3</v>
      </c>
      <c r="L6226" s="4">
        <f t="shared" si="4"/>
        <v>9</v>
      </c>
      <c r="S6226" s="1" t="s">
        <v>6263</v>
      </c>
      <c r="T6226" s="4" t="str">
        <f t="shared" si="5"/>
        <v>UNKNOWN</v>
      </c>
      <c r="U6226" s="4" t="str">
        <f t="shared" si="6"/>
        <v>Takeaway</v>
      </c>
      <c r="V6226" s="4" t="str">
        <f t="shared" si="7"/>
        <v>UNKNOWN</v>
      </c>
      <c r="W6226" s="4">
        <f t="shared" ref="W6226:Y6226" si="6233">IF(OR(J6226 = "ERROR", J6226 = ""), "UNKNOWN", J6226)</f>
        <v>3</v>
      </c>
      <c r="X6226" s="4">
        <f t="shared" si="6233"/>
        <v>3</v>
      </c>
      <c r="Y6226" s="4">
        <f t="shared" si="6233"/>
        <v>9</v>
      </c>
      <c r="Z6226" s="5">
        <f t="shared" si="9"/>
        <v>45047</v>
      </c>
    </row>
    <row r="6227">
      <c r="A6227" s="1" t="s">
        <v>6264</v>
      </c>
      <c r="B6227" s="1" t="s">
        <v>32</v>
      </c>
      <c r="C6227" s="1" t="s">
        <v>30</v>
      </c>
      <c r="E6227" s="1">
        <v>2.0</v>
      </c>
      <c r="G6227" s="1" t="s">
        <v>30</v>
      </c>
      <c r="J6227" s="3" t="str">
        <f t="shared" si="2"/>
        <v>UNKNOWN</v>
      </c>
      <c r="K6227" s="4" t="str">
        <f t="shared" si="3"/>
        <v/>
      </c>
      <c r="L6227" s="4">
        <f t="shared" si="4"/>
        <v>2</v>
      </c>
      <c r="S6227" s="1" t="s">
        <v>6264</v>
      </c>
      <c r="T6227" s="4" t="str">
        <f t="shared" si="5"/>
        <v>Cookie</v>
      </c>
      <c r="U6227" s="4" t="str">
        <f t="shared" si="6"/>
        <v>UNKNOWN</v>
      </c>
      <c r="V6227" s="4" t="str">
        <f t="shared" si="7"/>
        <v>UNKNOWN</v>
      </c>
      <c r="W6227" s="4" t="str">
        <f t="shared" ref="W6227:Y6227" si="6234">IF(OR(J6227 = "ERROR", J6227 = ""), "UNKNOWN", J6227)</f>
        <v>UNKNOWN</v>
      </c>
      <c r="X6227" s="4" t="str">
        <f t="shared" si="6234"/>
        <v>UNKNOWN</v>
      </c>
      <c r="Y6227" s="4">
        <f t="shared" si="6234"/>
        <v>2</v>
      </c>
      <c r="Z6227" s="4" t="str">
        <f t="shared" si="9"/>
        <v>UNKNOWN</v>
      </c>
    </row>
    <row r="6228">
      <c r="A6228" s="1" t="s">
        <v>6265</v>
      </c>
      <c r="B6228" s="1" t="s">
        <v>55</v>
      </c>
      <c r="C6228" s="1">
        <v>4.0</v>
      </c>
      <c r="D6228" s="1">
        <v>3.0</v>
      </c>
      <c r="E6228" s="1">
        <v>12.0</v>
      </c>
      <c r="F6228" s="1" t="s">
        <v>39</v>
      </c>
      <c r="G6228" s="1" t="s">
        <v>29</v>
      </c>
      <c r="H6228" s="2">
        <v>45027.0</v>
      </c>
      <c r="J6228" s="3">
        <f t="shared" si="2"/>
        <v>4</v>
      </c>
      <c r="K6228" s="4">
        <f t="shared" si="3"/>
        <v>3</v>
      </c>
      <c r="L6228" s="4">
        <f t="shared" si="4"/>
        <v>12</v>
      </c>
      <c r="S6228" s="1" t="s">
        <v>6265</v>
      </c>
      <c r="T6228" s="4" t="str">
        <f t="shared" si="5"/>
        <v>Juice</v>
      </c>
      <c r="U6228" s="4" t="str">
        <f t="shared" si="6"/>
        <v>In-store</v>
      </c>
      <c r="V6228" s="4" t="str">
        <f t="shared" si="7"/>
        <v>Digital Wallet</v>
      </c>
      <c r="W6228" s="4">
        <f t="shared" ref="W6228:Y6228" si="6235">IF(OR(J6228 = "ERROR", J6228 = ""), "UNKNOWN", J6228)</f>
        <v>4</v>
      </c>
      <c r="X6228" s="4">
        <f t="shared" si="6235"/>
        <v>3</v>
      </c>
      <c r="Y6228" s="4">
        <f t="shared" si="6235"/>
        <v>12</v>
      </c>
      <c r="Z6228" s="5">
        <f t="shared" si="9"/>
        <v>45027</v>
      </c>
    </row>
    <row r="6229">
      <c r="A6229" s="1" t="s">
        <v>6266</v>
      </c>
      <c r="B6229" s="1" t="s">
        <v>44</v>
      </c>
      <c r="C6229" s="1">
        <v>4.0</v>
      </c>
      <c r="D6229" s="1">
        <v>4.0</v>
      </c>
      <c r="E6229" s="1">
        <v>16.0</v>
      </c>
      <c r="F6229" s="1" t="s">
        <v>23</v>
      </c>
      <c r="G6229" s="1" t="s">
        <v>25</v>
      </c>
      <c r="H6229" s="2">
        <v>45105.0</v>
      </c>
      <c r="J6229" s="3">
        <f t="shared" si="2"/>
        <v>4</v>
      </c>
      <c r="K6229" s="4">
        <f t="shared" si="3"/>
        <v>4</v>
      </c>
      <c r="L6229" s="4">
        <f t="shared" si="4"/>
        <v>16</v>
      </c>
      <c r="S6229" s="1" t="s">
        <v>6266</v>
      </c>
      <c r="T6229" s="4" t="str">
        <f t="shared" si="5"/>
        <v>Sandwich</v>
      </c>
      <c r="U6229" s="4" t="str">
        <f t="shared" si="6"/>
        <v>UNKNOWN</v>
      </c>
      <c r="V6229" s="4" t="str">
        <f t="shared" si="7"/>
        <v>Credit Card</v>
      </c>
      <c r="W6229" s="4">
        <f t="shared" ref="W6229:Y6229" si="6236">IF(OR(J6229 = "ERROR", J6229 = ""), "UNKNOWN", J6229)</f>
        <v>4</v>
      </c>
      <c r="X6229" s="4">
        <f t="shared" si="6236"/>
        <v>4</v>
      </c>
      <c r="Y6229" s="4">
        <f t="shared" si="6236"/>
        <v>16</v>
      </c>
      <c r="Z6229" s="5">
        <f t="shared" si="9"/>
        <v>45105</v>
      </c>
    </row>
    <row r="6230">
      <c r="A6230" s="1" t="s">
        <v>6267</v>
      </c>
      <c r="B6230" s="1" t="s">
        <v>32</v>
      </c>
      <c r="C6230" s="1">
        <v>5.0</v>
      </c>
      <c r="D6230" s="1">
        <v>1.0</v>
      </c>
      <c r="E6230" s="1">
        <v>5.0</v>
      </c>
      <c r="F6230" s="1" t="s">
        <v>39</v>
      </c>
      <c r="G6230" s="1" t="s">
        <v>24</v>
      </c>
      <c r="H6230" s="2">
        <v>45196.0</v>
      </c>
      <c r="J6230" s="3">
        <f t="shared" si="2"/>
        <v>5</v>
      </c>
      <c r="K6230" s="4">
        <f t="shared" si="3"/>
        <v>1</v>
      </c>
      <c r="L6230" s="4">
        <f t="shared" si="4"/>
        <v>5</v>
      </c>
      <c r="S6230" s="1" t="s">
        <v>6267</v>
      </c>
      <c r="T6230" s="4" t="str">
        <f t="shared" si="5"/>
        <v>Cookie</v>
      </c>
      <c r="U6230" s="4" t="str">
        <f t="shared" si="6"/>
        <v>Takeaway</v>
      </c>
      <c r="V6230" s="4" t="str">
        <f t="shared" si="7"/>
        <v>Digital Wallet</v>
      </c>
      <c r="W6230" s="4">
        <f t="shared" ref="W6230:Y6230" si="6237">IF(OR(J6230 = "ERROR", J6230 = ""), "UNKNOWN", J6230)</f>
        <v>5</v>
      </c>
      <c r="X6230" s="4">
        <f t="shared" si="6237"/>
        <v>1</v>
      </c>
      <c r="Y6230" s="4">
        <f t="shared" si="6237"/>
        <v>5</v>
      </c>
      <c r="Z6230" s="5">
        <f t="shared" si="9"/>
        <v>45196</v>
      </c>
    </row>
    <row r="6231">
      <c r="A6231" s="1" t="s">
        <v>6268</v>
      </c>
      <c r="B6231" s="1" t="s">
        <v>27</v>
      </c>
      <c r="C6231" s="1">
        <v>5.0</v>
      </c>
      <c r="D6231" s="1">
        <v>3.0</v>
      </c>
      <c r="E6231" s="1">
        <v>15.0</v>
      </c>
      <c r="F6231" s="1" t="s">
        <v>23</v>
      </c>
      <c r="G6231" s="1" t="s">
        <v>24</v>
      </c>
      <c r="H6231" s="2">
        <v>45239.0</v>
      </c>
      <c r="J6231" s="3">
        <f t="shared" si="2"/>
        <v>5</v>
      </c>
      <c r="K6231" s="4">
        <f t="shared" si="3"/>
        <v>3</v>
      </c>
      <c r="L6231" s="4">
        <f t="shared" si="4"/>
        <v>15</v>
      </c>
      <c r="S6231" s="1" t="s">
        <v>6268</v>
      </c>
      <c r="T6231" s="4" t="str">
        <f t="shared" si="5"/>
        <v>Cake</v>
      </c>
      <c r="U6231" s="4" t="str">
        <f t="shared" si="6"/>
        <v>Takeaway</v>
      </c>
      <c r="V6231" s="4" t="str">
        <f t="shared" si="7"/>
        <v>Credit Card</v>
      </c>
      <c r="W6231" s="4">
        <f t="shared" ref="W6231:Y6231" si="6238">IF(OR(J6231 = "ERROR", J6231 = ""), "UNKNOWN", J6231)</f>
        <v>5</v>
      </c>
      <c r="X6231" s="4">
        <f t="shared" si="6238"/>
        <v>3</v>
      </c>
      <c r="Y6231" s="4">
        <f t="shared" si="6238"/>
        <v>15</v>
      </c>
      <c r="Z6231" s="5">
        <f t="shared" si="9"/>
        <v>45239</v>
      </c>
    </row>
    <row r="6232">
      <c r="A6232" s="1" t="s">
        <v>6269</v>
      </c>
      <c r="B6232" s="1" t="s">
        <v>44</v>
      </c>
      <c r="C6232" s="1">
        <v>5.0</v>
      </c>
      <c r="D6232" s="1">
        <v>4.0</v>
      </c>
      <c r="E6232" s="1">
        <v>20.0</v>
      </c>
      <c r="F6232" s="1" t="s">
        <v>30</v>
      </c>
      <c r="H6232" s="2">
        <v>44934.0</v>
      </c>
      <c r="J6232" s="3">
        <f t="shared" si="2"/>
        <v>5</v>
      </c>
      <c r="K6232" s="4">
        <f t="shared" si="3"/>
        <v>4</v>
      </c>
      <c r="L6232" s="4">
        <f t="shared" si="4"/>
        <v>20</v>
      </c>
      <c r="S6232" s="1" t="s">
        <v>6269</v>
      </c>
      <c r="T6232" s="4" t="str">
        <f t="shared" si="5"/>
        <v>Sandwich</v>
      </c>
      <c r="U6232" s="4" t="str">
        <f t="shared" si="6"/>
        <v>UNKNOWN</v>
      </c>
      <c r="V6232" s="4" t="str">
        <f t="shared" si="7"/>
        <v>UNKNOWN</v>
      </c>
      <c r="W6232" s="4">
        <f t="shared" ref="W6232:Y6232" si="6239">IF(OR(J6232 = "ERROR", J6232 = ""), "UNKNOWN", J6232)</f>
        <v>5</v>
      </c>
      <c r="X6232" s="4">
        <f t="shared" si="6239"/>
        <v>4</v>
      </c>
      <c r="Y6232" s="4">
        <f t="shared" si="6239"/>
        <v>20</v>
      </c>
      <c r="Z6232" s="5">
        <f t="shared" si="9"/>
        <v>44934</v>
      </c>
    </row>
    <row r="6233">
      <c r="A6233" s="1" t="s">
        <v>6270</v>
      </c>
      <c r="B6233" s="1" t="s">
        <v>81</v>
      </c>
      <c r="C6233" s="1">
        <v>5.0</v>
      </c>
      <c r="D6233" s="1">
        <v>1.5</v>
      </c>
      <c r="E6233" s="1">
        <v>7.5</v>
      </c>
      <c r="F6233" s="1" t="s">
        <v>23</v>
      </c>
      <c r="H6233" s="2">
        <v>45120.0</v>
      </c>
      <c r="J6233" s="3">
        <f t="shared" si="2"/>
        <v>5</v>
      </c>
      <c r="K6233" s="4">
        <f t="shared" si="3"/>
        <v>1.5</v>
      </c>
      <c r="L6233" s="4">
        <f t="shared" si="4"/>
        <v>7.5</v>
      </c>
      <c r="S6233" s="1" t="s">
        <v>6270</v>
      </c>
      <c r="T6233" s="4" t="str">
        <f t="shared" si="5"/>
        <v>Tea</v>
      </c>
      <c r="U6233" s="4" t="str">
        <f t="shared" si="6"/>
        <v>UNKNOWN</v>
      </c>
      <c r="V6233" s="4" t="str">
        <f t="shared" si="7"/>
        <v>Credit Card</v>
      </c>
      <c r="W6233" s="4">
        <f t="shared" ref="W6233:Y6233" si="6240">IF(OR(J6233 = "ERROR", J6233 = ""), "UNKNOWN", J6233)</f>
        <v>5</v>
      </c>
      <c r="X6233" s="4">
        <f t="shared" si="6240"/>
        <v>1.5</v>
      </c>
      <c r="Y6233" s="4">
        <f t="shared" si="6240"/>
        <v>7.5</v>
      </c>
      <c r="Z6233" s="5">
        <f t="shared" si="9"/>
        <v>45120</v>
      </c>
    </row>
    <row r="6234">
      <c r="A6234" s="1" t="s">
        <v>6271</v>
      </c>
      <c r="B6234" s="1" t="s">
        <v>55</v>
      </c>
      <c r="C6234" s="1">
        <v>4.0</v>
      </c>
      <c r="D6234" s="1">
        <v>3.0</v>
      </c>
      <c r="E6234" s="1">
        <v>12.0</v>
      </c>
      <c r="G6234" s="1" t="s">
        <v>29</v>
      </c>
      <c r="H6234" s="2">
        <v>45099.0</v>
      </c>
      <c r="J6234" s="3">
        <f t="shared" si="2"/>
        <v>4</v>
      </c>
      <c r="K6234" s="4">
        <f t="shared" si="3"/>
        <v>3</v>
      </c>
      <c r="L6234" s="4">
        <f t="shared" si="4"/>
        <v>12</v>
      </c>
      <c r="S6234" s="1" t="s">
        <v>6271</v>
      </c>
      <c r="T6234" s="4" t="str">
        <f t="shared" si="5"/>
        <v>Juice</v>
      </c>
      <c r="U6234" s="4" t="str">
        <f t="shared" si="6"/>
        <v>In-store</v>
      </c>
      <c r="V6234" s="4" t="str">
        <f t="shared" si="7"/>
        <v>UNKNOWN</v>
      </c>
      <c r="W6234" s="4">
        <f t="shared" ref="W6234:Y6234" si="6241">IF(OR(J6234 = "ERROR", J6234 = ""), "UNKNOWN", J6234)</f>
        <v>4</v>
      </c>
      <c r="X6234" s="4">
        <f t="shared" si="6241"/>
        <v>3</v>
      </c>
      <c r="Y6234" s="4">
        <f t="shared" si="6241"/>
        <v>12</v>
      </c>
      <c r="Z6234" s="5">
        <f t="shared" si="9"/>
        <v>45099</v>
      </c>
    </row>
    <row r="6235">
      <c r="A6235" s="1" t="s">
        <v>6272</v>
      </c>
      <c r="B6235" s="1" t="s">
        <v>25</v>
      </c>
      <c r="C6235" s="1">
        <v>5.0</v>
      </c>
      <c r="D6235" s="1">
        <v>1.0</v>
      </c>
      <c r="E6235" s="1">
        <v>5.0</v>
      </c>
      <c r="G6235" s="1" t="s">
        <v>29</v>
      </c>
      <c r="H6235" s="2">
        <v>45119.0</v>
      </c>
      <c r="J6235" s="3">
        <f t="shared" si="2"/>
        <v>5</v>
      </c>
      <c r="K6235" s="4">
        <f t="shared" si="3"/>
        <v>1</v>
      </c>
      <c r="L6235" s="4">
        <f t="shared" si="4"/>
        <v>5</v>
      </c>
      <c r="S6235" s="1" t="s">
        <v>6272</v>
      </c>
      <c r="T6235" s="4" t="str">
        <f t="shared" si="5"/>
        <v>UNKNOWN</v>
      </c>
      <c r="U6235" s="4" t="str">
        <f t="shared" si="6"/>
        <v>In-store</v>
      </c>
      <c r="V6235" s="4" t="str">
        <f t="shared" si="7"/>
        <v>UNKNOWN</v>
      </c>
      <c r="W6235" s="4">
        <f t="shared" ref="W6235:Y6235" si="6242">IF(OR(J6235 = "ERROR", J6235 = ""), "UNKNOWN", J6235)</f>
        <v>5</v>
      </c>
      <c r="X6235" s="4">
        <f t="shared" si="6242"/>
        <v>1</v>
      </c>
      <c r="Y6235" s="4">
        <f t="shared" si="6242"/>
        <v>5</v>
      </c>
      <c r="Z6235" s="5">
        <f t="shared" si="9"/>
        <v>45119</v>
      </c>
    </row>
    <row r="6236">
      <c r="A6236" s="1" t="s">
        <v>6273</v>
      </c>
      <c r="B6236" s="1" t="s">
        <v>44</v>
      </c>
      <c r="C6236" s="1">
        <v>2.0</v>
      </c>
      <c r="D6236" s="1">
        <v>4.0</v>
      </c>
      <c r="E6236" s="1">
        <v>8.0</v>
      </c>
      <c r="F6236" s="1" t="s">
        <v>23</v>
      </c>
      <c r="G6236" s="1" t="s">
        <v>29</v>
      </c>
      <c r="H6236" s="2">
        <v>45000.0</v>
      </c>
      <c r="J6236" s="3">
        <f t="shared" si="2"/>
        <v>2</v>
      </c>
      <c r="K6236" s="4">
        <f t="shared" si="3"/>
        <v>4</v>
      </c>
      <c r="L6236" s="4">
        <f t="shared" si="4"/>
        <v>8</v>
      </c>
      <c r="S6236" s="1" t="s">
        <v>6273</v>
      </c>
      <c r="T6236" s="4" t="str">
        <f t="shared" si="5"/>
        <v>Sandwich</v>
      </c>
      <c r="U6236" s="4" t="str">
        <f t="shared" si="6"/>
        <v>In-store</v>
      </c>
      <c r="V6236" s="4" t="str">
        <f t="shared" si="7"/>
        <v>Credit Card</v>
      </c>
      <c r="W6236" s="4">
        <f t="shared" ref="W6236:Y6236" si="6243">IF(OR(J6236 = "ERROR", J6236 = ""), "UNKNOWN", J6236)</f>
        <v>2</v>
      </c>
      <c r="X6236" s="4">
        <f t="shared" si="6243"/>
        <v>4</v>
      </c>
      <c r="Y6236" s="4">
        <f t="shared" si="6243"/>
        <v>8</v>
      </c>
      <c r="Z6236" s="5">
        <f t="shared" si="9"/>
        <v>45000</v>
      </c>
    </row>
    <row r="6237">
      <c r="A6237" s="1" t="s">
        <v>6274</v>
      </c>
      <c r="B6237" s="1" t="s">
        <v>55</v>
      </c>
      <c r="C6237" s="1">
        <v>4.0</v>
      </c>
      <c r="D6237" s="1">
        <v>3.0</v>
      </c>
      <c r="E6237" s="1">
        <v>12.0</v>
      </c>
      <c r="H6237" s="6">
        <v>45228.0</v>
      </c>
      <c r="J6237" s="3">
        <f t="shared" si="2"/>
        <v>4</v>
      </c>
      <c r="K6237" s="4">
        <f t="shared" si="3"/>
        <v>3</v>
      </c>
      <c r="L6237" s="4">
        <f t="shared" si="4"/>
        <v>12</v>
      </c>
      <c r="S6237" s="1" t="s">
        <v>6274</v>
      </c>
      <c r="T6237" s="4" t="str">
        <f t="shared" si="5"/>
        <v>Juice</v>
      </c>
      <c r="U6237" s="4" t="str">
        <f t="shared" si="6"/>
        <v>UNKNOWN</v>
      </c>
      <c r="V6237" s="4" t="str">
        <f t="shared" si="7"/>
        <v>UNKNOWN</v>
      </c>
      <c r="W6237" s="4">
        <f t="shared" ref="W6237:Y6237" si="6244">IF(OR(J6237 = "ERROR", J6237 = ""), "UNKNOWN", J6237)</f>
        <v>4</v>
      </c>
      <c r="X6237" s="4">
        <f t="shared" si="6244"/>
        <v>3</v>
      </c>
      <c r="Y6237" s="4">
        <f t="shared" si="6244"/>
        <v>12</v>
      </c>
      <c r="Z6237" s="7">
        <f t="shared" si="9"/>
        <v>45228</v>
      </c>
    </row>
    <row r="6238">
      <c r="A6238" s="1" t="s">
        <v>6275</v>
      </c>
      <c r="B6238" s="1" t="s">
        <v>41</v>
      </c>
      <c r="C6238" s="1">
        <v>3.0</v>
      </c>
      <c r="D6238" s="1">
        <v>4.0</v>
      </c>
      <c r="E6238" s="1">
        <v>12.0</v>
      </c>
      <c r="H6238" s="6">
        <v>45288.0</v>
      </c>
      <c r="J6238" s="3">
        <f t="shared" si="2"/>
        <v>3</v>
      </c>
      <c r="K6238" s="4">
        <f t="shared" si="3"/>
        <v>4</v>
      </c>
      <c r="L6238" s="4">
        <f t="shared" si="4"/>
        <v>12</v>
      </c>
      <c r="S6238" s="1" t="s">
        <v>6275</v>
      </c>
      <c r="T6238" s="4" t="str">
        <f t="shared" si="5"/>
        <v>Smoothie</v>
      </c>
      <c r="U6238" s="4" t="str">
        <f t="shared" si="6"/>
        <v>UNKNOWN</v>
      </c>
      <c r="V6238" s="4" t="str">
        <f t="shared" si="7"/>
        <v>UNKNOWN</v>
      </c>
      <c r="W6238" s="4">
        <f t="shared" ref="W6238:Y6238" si="6245">IF(OR(J6238 = "ERROR", J6238 = ""), "UNKNOWN", J6238)</f>
        <v>3</v>
      </c>
      <c r="X6238" s="4">
        <f t="shared" si="6245"/>
        <v>4</v>
      </c>
      <c r="Y6238" s="4">
        <f t="shared" si="6245"/>
        <v>12</v>
      </c>
      <c r="Z6238" s="7">
        <f t="shared" si="9"/>
        <v>45288</v>
      </c>
    </row>
    <row r="6239">
      <c r="A6239" s="1" t="s">
        <v>6276</v>
      </c>
      <c r="B6239" s="1" t="s">
        <v>41</v>
      </c>
      <c r="C6239" s="1">
        <v>2.0</v>
      </c>
      <c r="D6239" s="1">
        <v>4.0</v>
      </c>
      <c r="E6239" s="1">
        <v>8.0</v>
      </c>
      <c r="F6239" s="1" t="s">
        <v>30</v>
      </c>
      <c r="H6239" s="2">
        <v>45205.0</v>
      </c>
      <c r="J6239" s="3">
        <f t="shared" si="2"/>
        <v>2</v>
      </c>
      <c r="K6239" s="4">
        <f t="shared" si="3"/>
        <v>4</v>
      </c>
      <c r="L6239" s="4">
        <f t="shared" si="4"/>
        <v>8</v>
      </c>
      <c r="S6239" s="1" t="s">
        <v>6276</v>
      </c>
      <c r="T6239" s="4" t="str">
        <f t="shared" si="5"/>
        <v>Smoothie</v>
      </c>
      <c r="U6239" s="4" t="str">
        <f t="shared" si="6"/>
        <v>UNKNOWN</v>
      </c>
      <c r="V6239" s="4" t="str">
        <f t="shared" si="7"/>
        <v>UNKNOWN</v>
      </c>
      <c r="W6239" s="4">
        <f t="shared" ref="W6239:Y6239" si="6246">IF(OR(J6239 = "ERROR", J6239 = ""), "UNKNOWN", J6239)</f>
        <v>2</v>
      </c>
      <c r="X6239" s="4">
        <f t="shared" si="6246"/>
        <v>4</v>
      </c>
      <c r="Y6239" s="4">
        <f t="shared" si="6246"/>
        <v>8</v>
      </c>
      <c r="Z6239" s="5">
        <f t="shared" si="9"/>
        <v>45205</v>
      </c>
    </row>
    <row r="6240">
      <c r="A6240" s="1" t="s">
        <v>6277</v>
      </c>
      <c r="B6240" s="1" t="s">
        <v>55</v>
      </c>
      <c r="C6240" s="1">
        <v>4.0</v>
      </c>
      <c r="D6240" s="1">
        <v>3.0</v>
      </c>
      <c r="E6240" s="1">
        <v>12.0</v>
      </c>
      <c r="F6240" s="1" t="s">
        <v>28</v>
      </c>
      <c r="J6240" s="3">
        <f t="shared" si="2"/>
        <v>4</v>
      </c>
      <c r="K6240" s="4">
        <f t="shared" si="3"/>
        <v>3</v>
      </c>
      <c r="L6240" s="4">
        <f t="shared" si="4"/>
        <v>12</v>
      </c>
      <c r="S6240" s="1" t="s">
        <v>6277</v>
      </c>
      <c r="T6240" s="4" t="str">
        <f t="shared" si="5"/>
        <v>Juice</v>
      </c>
      <c r="U6240" s="4" t="str">
        <f t="shared" si="6"/>
        <v>UNKNOWN</v>
      </c>
      <c r="V6240" s="4" t="str">
        <f t="shared" si="7"/>
        <v>Cash</v>
      </c>
      <c r="W6240" s="4">
        <f t="shared" ref="W6240:Y6240" si="6247">IF(OR(J6240 = "ERROR", J6240 = ""), "UNKNOWN", J6240)</f>
        <v>4</v>
      </c>
      <c r="X6240" s="4">
        <f t="shared" si="6247"/>
        <v>3</v>
      </c>
      <c r="Y6240" s="4">
        <f t="shared" si="6247"/>
        <v>12</v>
      </c>
      <c r="Z6240" s="4" t="str">
        <f t="shared" si="9"/>
        <v>UNKNOWN</v>
      </c>
    </row>
    <row r="6241">
      <c r="A6241" s="1" t="s">
        <v>6278</v>
      </c>
      <c r="B6241" s="1" t="s">
        <v>44</v>
      </c>
      <c r="C6241" s="1">
        <v>4.0</v>
      </c>
      <c r="D6241" s="1">
        <v>4.0</v>
      </c>
      <c r="E6241" s="1">
        <v>16.0</v>
      </c>
      <c r="F6241" s="1" t="s">
        <v>28</v>
      </c>
      <c r="G6241" s="1" t="s">
        <v>29</v>
      </c>
      <c r="H6241" s="2">
        <v>45148.0</v>
      </c>
      <c r="J6241" s="3">
        <f t="shared" si="2"/>
        <v>4</v>
      </c>
      <c r="K6241" s="4">
        <f t="shared" si="3"/>
        <v>4</v>
      </c>
      <c r="L6241" s="4">
        <f t="shared" si="4"/>
        <v>16</v>
      </c>
      <c r="S6241" s="1" t="s">
        <v>6278</v>
      </c>
      <c r="T6241" s="4" t="str">
        <f t="shared" si="5"/>
        <v>Sandwich</v>
      </c>
      <c r="U6241" s="4" t="str">
        <f t="shared" si="6"/>
        <v>In-store</v>
      </c>
      <c r="V6241" s="4" t="str">
        <f t="shared" si="7"/>
        <v>Cash</v>
      </c>
      <c r="W6241" s="4">
        <f t="shared" ref="W6241:Y6241" si="6248">IF(OR(J6241 = "ERROR", J6241 = ""), "UNKNOWN", J6241)</f>
        <v>4</v>
      </c>
      <c r="X6241" s="4">
        <f t="shared" si="6248"/>
        <v>4</v>
      </c>
      <c r="Y6241" s="4">
        <f t="shared" si="6248"/>
        <v>16</v>
      </c>
      <c r="Z6241" s="5">
        <f t="shared" si="9"/>
        <v>45148</v>
      </c>
    </row>
    <row r="6242">
      <c r="A6242" s="1" t="s">
        <v>6279</v>
      </c>
      <c r="B6242" s="1" t="s">
        <v>41</v>
      </c>
      <c r="C6242" s="1">
        <v>1.0</v>
      </c>
      <c r="D6242" s="1" t="s">
        <v>30</v>
      </c>
      <c r="E6242" s="1">
        <v>4.0</v>
      </c>
      <c r="G6242" s="1" t="s">
        <v>24</v>
      </c>
      <c r="H6242" s="2">
        <v>45201.0</v>
      </c>
      <c r="J6242" s="3">
        <f t="shared" si="2"/>
        <v>1</v>
      </c>
      <c r="K6242" s="4">
        <f t="shared" si="3"/>
        <v>4</v>
      </c>
      <c r="L6242" s="4">
        <f t="shared" si="4"/>
        <v>4</v>
      </c>
      <c r="S6242" s="1" t="s">
        <v>6279</v>
      </c>
      <c r="T6242" s="4" t="str">
        <f t="shared" si="5"/>
        <v>Smoothie</v>
      </c>
      <c r="U6242" s="4" t="str">
        <f t="shared" si="6"/>
        <v>Takeaway</v>
      </c>
      <c r="V6242" s="4" t="str">
        <f t="shared" si="7"/>
        <v>UNKNOWN</v>
      </c>
      <c r="W6242" s="4">
        <f t="shared" ref="W6242:Y6242" si="6249">IF(OR(J6242 = "ERROR", J6242 = ""), "UNKNOWN", J6242)</f>
        <v>1</v>
      </c>
      <c r="X6242" s="4">
        <f t="shared" si="6249"/>
        <v>4</v>
      </c>
      <c r="Y6242" s="4">
        <f t="shared" si="6249"/>
        <v>4</v>
      </c>
      <c r="Z6242" s="5">
        <f t="shared" si="9"/>
        <v>45201</v>
      </c>
    </row>
    <row r="6243">
      <c r="A6243" s="1" t="s">
        <v>6280</v>
      </c>
      <c r="B6243" s="1" t="s">
        <v>32</v>
      </c>
      <c r="C6243" s="1">
        <v>4.0</v>
      </c>
      <c r="D6243" s="1">
        <v>1.0</v>
      </c>
      <c r="E6243" s="1">
        <v>4.0</v>
      </c>
      <c r="F6243" s="1" t="s">
        <v>23</v>
      </c>
      <c r="G6243" s="1" t="s">
        <v>24</v>
      </c>
      <c r="H6243" s="2">
        <v>45030.0</v>
      </c>
      <c r="J6243" s="3">
        <f t="shared" si="2"/>
        <v>4</v>
      </c>
      <c r="K6243" s="4">
        <f t="shared" si="3"/>
        <v>1</v>
      </c>
      <c r="L6243" s="4">
        <f t="shared" si="4"/>
        <v>4</v>
      </c>
      <c r="S6243" s="1" t="s">
        <v>6280</v>
      </c>
      <c r="T6243" s="4" t="str">
        <f t="shared" si="5"/>
        <v>Cookie</v>
      </c>
      <c r="U6243" s="4" t="str">
        <f t="shared" si="6"/>
        <v>Takeaway</v>
      </c>
      <c r="V6243" s="4" t="str">
        <f t="shared" si="7"/>
        <v>Credit Card</v>
      </c>
      <c r="W6243" s="4">
        <f t="shared" ref="W6243:Y6243" si="6250">IF(OR(J6243 = "ERROR", J6243 = ""), "UNKNOWN", J6243)</f>
        <v>4</v>
      </c>
      <c r="X6243" s="4">
        <f t="shared" si="6250"/>
        <v>1</v>
      </c>
      <c r="Y6243" s="4">
        <f t="shared" si="6250"/>
        <v>4</v>
      </c>
      <c r="Z6243" s="5">
        <f t="shared" si="9"/>
        <v>45030</v>
      </c>
    </row>
    <row r="6244">
      <c r="A6244" s="1" t="s">
        <v>6281</v>
      </c>
      <c r="B6244" s="1" t="s">
        <v>41</v>
      </c>
      <c r="C6244" s="1">
        <v>3.0</v>
      </c>
      <c r="D6244" s="1">
        <v>4.0</v>
      </c>
      <c r="E6244" s="1">
        <v>12.0</v>
      </c>
      <c r="G6244" s="1" t="s">
        <v>29</v>
      </c>
      <c r="H6244" s="6">
        <v>45248.0</v>
      </c>
      <c r="J6244" s="3">
        <f t="shared" si="2"/>
        <v>3</v>
      </c>
      <c r="K6244" s="4">
        <f t="shared" si="3"/>
        <v>4</v>
      </c>
      <c r="L6244" s="4">
        <f t="shared" si="4"/>
        <v>12</v>
      </c>
      <c r="S6244" s="1" t="s">
        <v>6281</v>
      </c>
      <c r="T6244" s="4" t="str">
        <f t="shared" si="5"/>
        <v>Smoothie</v>
      </c>
      <c r="U6244" s="4" t="str">
        <f t="shared" si="6"/>
        <v>In-store</v>
      </c>
      <c r="V6244" s="4" t="str">
        <f t="shared" si="7"/>
        <v>UNKNOWN</v>
      </c>
      <c r="W6244" s="4">
        <f t="shared" ref="W6244:Y6244" si="6251">IF(OR(J6244 = "ERROR", J6244 = ""), "UNKNOWN", J6244)</f>
        <v>3</v>
      </c>
      <c r="X6244" s="4">
        <f t="shared" si="6251"/>
        <v>4</v>
      </c>
      <c r="Y6244" s="4">
        <f t="shared" si="6251"/>
        <v>12</v>
      </c>
      <c r="Z6244" s="7">
        <f t="shared" si="9"/>
        <v>45248</v>
      </c>
    </row>
    <row r="6245">
      <c r="A6245" s="1" t="s">
        <v>6282</v>
      </c>
      <c r="B6245" s="1" t="s">
        <v>81</v>
      </c>
      <c r="C6245" s="1">
        <v>1.0</v>
      </c>
      <c r="D6245" s="1">
        <v>1.5</v>
      </c>
      <c r="E6245" s="1">
        <v>1.5</v>
      </c>
      <c r="F6245" s="1" t="s">
        <v>28</v>
      </c>
      <c r="H6245" s="2">
        <v>45108.0</v>
      </c>
      <c r="J6245" s="3">
        <f t="shared" si="2"/>
        <v>1</v>
      </c>
      <c r="K6245" s="4">
        <f t="shared" si="3"/>
        <v>1.5</v>
      </c>
      <c r="L6245" s="4">
        <f t="shared" si="4"/>
        <v>1.5</v>
      </c>
      <c r="S6245" s="1" t="s">
        <v>6282</v>
      </c>
      <c r="T6245" s="4" t="str">
        <f t="shared" si="5"/>
        <v>Tea</v>
      </c>
      <c r="U6245" s="4" t="str">
        <f t="shared" si="6"/>
        <v>UNKNOWN</v>
      </c>
      <c r="V6245" s="4" t="str">
        <f t="shared" si="7"/>
        <v>Cash</v>
      </c>
      <c r="W6245" s="4">
        <f t="shared" ref="W6245:Y6245" si="6252">IF(OR(J6245 = "ERROR", J6245 = ""), "UNKNOWN", J6245)</f>
        <v>1</v>
      </c>
      <c r="X6245" s="4">
        <f t="shared" si="6252"/>
        <v>1.5</v>
      </c>
      <c r="Y6245" s="4">
        <f t="shared" si="6252"/>
        <v>1.5</v>
      </c>
      <c r="Z6245" s="5">
        <f t="shared" si="9"/>
        <v>45108</v>
      </c>
    </row>
    <row r="6246">
      <c r="A6246" s="1" t="s">
        <v>6283</v>
      </c>
      <c r="B6246" s="1" t="s">
        <v>32</v>
      </c>
      <c r="C6246" s="1">
        <v>3.0</v>
      </c>
      <c r="D6246" s="1">
        <v>1.0</v>
      </c>
      <c r="E6246" s="1">
        <v>3.0</v>
      </c>
      <c r="F6246" s="1" t="s">
        <v>39</v>
      </c>
      <c r="G6246" s="1" t="s">
        <v>24</v>
      </c>
      <c r="H6246" s="6">
        <v>45211.0</v>
      </c>
      <c r="J6246" s="3">
        <f t="shared" si="2"/>
        <v>3</v>
      </c>
      <c r="K6246" s="4">
        <f t="shared" si="3"/>
        <v>1</v>
      </c>
      <c r="L6246" s="4">
        <f t="shared" si="4"/>
        <v>3</v>
      </c>
      <c r="S6246" s="1" t="s">
        <v>6283</v>
      </c>
      <c r="T6246" s="4" t="str">
        <f t="shared" si="5"/>
        <v>Cookie</v>
      </c>
      <c r="U6246" s="4" t="str">
        <f t="shared" si="6"/>
        <v>Takeaway</v>
      </c>
      <c r="V6246" s="4" t="str">
        <f t="shared" si="7"/>
        <v>Digital Wallet</v>
      </c>
      <c r="W6246" s="4">
        <f t="shared" ref="W6246:Y6246" si="6253">IF(OR(J6246 = "ERROR", J6246 = ""), "UNKNOWN", J6246)</f>
        <v>3</v>
      </c>
      <c r="X6246" s="4">
        <f t="shared" si="6253"/>
        <v>1</v>
      </c>
      <c r="Y6246" s="4">
        <f t="shared" si="6253"/>
        <v>3</v>
      </c>
      <c r="Z6246" s="7">
        <f t="shared" si="9"/>
        <v>45211</v>
      </c>
    </row>
    <row r="6247">
      <c r="A6247" s="1" t="s">
        <v>6284</v>
      </c>
      <c r="B6247" s="1" t="s">
        <v>41</v>
      </c>
      <c r="C6247" s="1">
        <v>4.0</v>
      </c>
      <c r="D6247" s="1">
        <v>4.0</v>
      </c>
      <c r="E6247" s="1">
        <v>16.0</v>
      </c>
      <c r="H6247" s="2">
        <v>44982.0</v>
      </c>
      <c r="J6247" s="3">
        <f t="shared" si="2"/>
        <v>4</v>
      </c>
      <c r="K6247" s="4">
        <f t="shared" si="3"/>
        <v>4</v>
      </c>
      <c r="L6247" s="4">
        <f t="shared" si="4"/>
        <v>16</v>
      </c>
      <c r="S6247" s="1" t="s">
        <v>6284</v>
      </c>
      <c r="T6247" s="4" t="str">
        <f t="shared" si="5"/>
        <v>Smoothie</v>
      </c>
      <c r="U6247" s="4" t="str">
        <f t="shared" si="6"/>
        <v>UNKNOWN</v>
      </c>
      <c r="V6247" s="4" t="str">
        <f t="shared" si="7"/>
        <v>UNKNOWN</v>
      </c>
      <c r="W6247" s="4">
        <f t="shared" ref="W6247:Y6247" si="6254">IF(OR(J6247 = "ERROR", J6247 = ""), "UNKNOWN", J6247)</f>
        <v>4</v>
      </c>
      <c r="X6247" s="4">
        <f t="shared" si="6254"/>
        <v>4</v>
      </c>
      <c r="Y6247" s="4">
        <f t="shared" si="6254"/>
        <v>16</v>
      </c>
      <c r="Z6247" s="5">
        <f t="shared" si="9"/>
        <v>44982</v>
      </c>
    </row>
    <row r="6248">
      <c r="A6248" s="1" t="s">
        <v>6285</v>
      </c>
      <c r="B6248" s="1" t="s">
        <v>27</v>
      </c>
      <c r="C6248" s="1">
        <v>3.0</v>
      </c>
      <c r="D6248" s="1">
        <v>3.0</v>
      </c>
      <c r="E6248" s="1">
        <v>9.0</v>
      </c>
      <c r="F6248" s="1" t="s">
        <v>28</v>
      </c>
      <c r="H6248" s="2">
        <v>45034.0</v>
      </c>
      <c r="J6248" s="3">
        <f t="shared" si="2"/>
        <v>3</v>
      </c>
      <c r="K6248" s="4">
        <f t="shared" si="3"/>
        <v>3</v>
      </c>
      <c r="L6248" s="4">
        <f t="shared" si="4"/>
        <v>9</v>
      </c>
      <c r="S6248" s="1" t="s">
        <v>6285</v>
      </c>
      <c r="T6248" s="4" t="str">
        <f t="shared" si="5"/>
        <v>Cake</v>
      </c>
      <c r="U6248" s="4" t="str">
        <f t="shared" si="6"/>
        <v>UNKNOWN</v>
      </c>
      <c r="V6248" s="4" t="str">
        <f t="shared" si="7"/>
        <v>Cash</v>
      </c>
      <c r="W6248" s="4">
        <f t="shared" ref="W6248:Y6248" si="6255">IF(OR(J6248 = "ERROR", J6248 = ""), "UNKNOWN", J6248)</f>
        <v>3</v>
      </c>
      <c r="X6248" s="4">
        <f t="shared" si="6255"/>
        <v>3</v>
      </c>
      <c r="Y6248" s="4">
        <f t="shared" si="6255"/>
        <v>9</v>
      </c>
      <c r="Z6248" s="5">
        <f t="shared" si="9"/>
        <v>45034</v>
      </c>
    </row>
    <row r="6249">
      <c r="A6249" s="1" t="s">
        <v>6286</v>
      </c>
      <c r="B6249" s="1" t="s">
        <v>44</v>
      </c>
      <c r="C6249" s="1">
        <v>1.0</v>
      </c>
      <c r="D6249" s="1">
        <v>4.0</v>
      </c>
      <c r="E6249" s="1">
        <v>4.0</v>
      </c>
      <c r="F6249" s="1" t="s">
        <v>39</v>
      </c>
      <c r="J6249" s="3">
        <f t="shared" si="2"/>
        <v>1</v>
      </c>
      <c r="K6249" s="4">
        <f t="shared" si="3"/>
        <v>4</v>
      </c>
      <c r="L6249" s="4">
        <f t="shared" si="4"/>
        <v>4</v>
      </c>
      <c r="S6249" s="1" t="s">
        <v>6286</v>
      </c>
      <c r="T6249" s="4" t="str">
        <f t="shared" si="5"/>
        <v>Sandwich</v>
      </c>
      <c r="U6249" s="4" t="str">
        <f t="shared" si="6"/>
        <v>UNKNOWN</v>
      </c>
      <c r="V6249" s="4" t="str">
        <f t="shared" si="7"/>
        <v>Digital Wallet</v>
      </c>
      <c r="W6249" s="4">
        <f t="shared" ref="W6249:Y6249" si="6256">IF(OR(J6249 = "ERROR", J6249 = ""), "UNKNOWN", J6249)</f>
        <v>1</v>
      </c>
      <c r="X6249" s="4">
        <f t="shared" si="6256"/>
        <v>4</v>
      </c>
      <c r="Y6249" s="4">
        <f t="shared" si="6256"/>
        <v>4</v>
      </c>
      <c r="Z6249" s="4" t="str">
        <f t="shared" si="9"/>
        <v>UNKNOWN</v>
      </c>
    </row>
    <row r="6250">
      <c r="A6250" s="1" t="s">
        <v>6287</v>
      </c>
      <c r="B6250" s="1" t="s">
        <v>22</v>
      </c>
      <c r="C6250" s="1">
        <v>4.0</v>
      </c>
      <c r="D6250" s="1">
        <v>2.0</v>
      </c>
      <c r="E6250" s="1">
        <v>8.0</v>
      </c>
      <c r="F6250" s="1" t="s">
        <v>39</v>
      </c>
      <c r="G6250" s="1" t="s">
        <v>24</v>
      </c>
      <c r="H6250" s="2">
        <v>45108.0</v>
      </c>
      <c r="J6250" s="3">
        <f t="shared" si="2"/>
        <v>4</v>
      </c>
      <c r="K6250" s="4">
        <f t="shared" si="3"/>
        <v>2</v>
      </c>
      <c r="L6250" s="4">
        <f t="shared" si="4"/>
        <v>8</v>
      </c>
      <c r="S6250" s="1" t="s">
        <v>6287</v>
      </c>
      <c r="T6250" s="4" t="str">
        <f t="shared" si="5"/>
        <v>Coffee</v>
      </c>
      <c r="U6250" s="4" t="str">
        <f t="shared" si="6"/>
        <v>Takeaway</v>
      </c>
      <c r="V6250" s="4" t="str">
        <f t="shared" si="7"/>
        <v>Digital Wallet</v>
      </c>
      <c r="W6250" s="4">
        <f t="shared" ref="W6250:Y6250" si="6257">IF(OR(J6250 = "ERROR", J6250 = ""), "UNKNOWN", J6250)</f>
        <v>4</v>
      </c>
      <c r="X6250" s="4">
        <f t="shared" si="6257"/>
        <v>2</v>
      </c>
      <c r="Y6250" s="4">
        <f t="shared" si="6257"/>
        <v>8</v>
      </c>
      <c r="Z6250" s="5">
        <f t="shared" si="9"/>
        <v>45108</v>
      </c>
    </row>
    <row r="6251">
      <c r="A6251" s="1" t="s">
        <v>6288</v>
      </c>
      <c r="B6251" s="1" t="s">
        <v>32</v>
      </c>
      <c r="C6251" s="1">
        <v>2.0</v>
      </c>
      <c r="D6251" s="1">
        <v>1.0</v>
      </c>
      <c r="E6251" s="1">
        <v>2.0</v>
      </c>
      <c r="F6251" s="1" t="s">
        <v>28</v>
      </c>
      <c r="H6251" s="2">
        <v>45003.0</v>
      </c>
      <c r="J6251" s="3">
        <f t="shared" si="2"/>
        <v>2</v>
      </c>
      <c r="K6251" s="4">
        <f t="shared" si="3"/>
        <v>1</v>
      </c>
      <c r="L6251" s="4">
        <f t="shared" si="4"/>
        <v>2</v>
      </c>
      <c r="S6251" s="1" t="s">
        <v>6288</v>
      </c>
      <c r="T6251" s="4" t="str">
        <f t="shared" si="5"/>
        <v>Cookie</v>
      </c>
      <c r="U6251" s="4" t="str">
        <f t="shared" si="6"/>
        <v>UNKNOWN</v>
      </c>
      <c r="V6251" s="4" t="str">
        <f t="shared" si="7"/>
        <v>Cash</v>
      </c>
      <c r="W6251" s="4">
        <f t="shared" ref="W6251:Y6251" si="6258">IF(OR(J6251 = "ERROR", J6251 = ""), "UNKNOWN", J6251)</f>
        <v>2</v>
      </c>
      <c r="X6251" s="4">
        <f t="shared" si="6258"/>
        <v>1</v>
      </c>
      <c r="Y6251" s="4">
        <f t="shared" si="6258"/>
        <v>2</v>
      </c>
      <c r="Z6251" s="5">
        <f t="shared" si="9"/>
        <v>45003</v>
      </c>
    </row>
    <row r="6252">
      <c r="A6252" s="1" t="s">
        <v>6289</v>
      </c>
      <c r="B6252" s="1" t="s">
        <v>36</v>
      </c>
      <c r="C6252" s="1">
        <v>3.0</v>
      </c>
      <c r="D6252" s="1">
        <v>5.0</v>
      </c>
      <c r="E6252" s="1">
        <v>15.0</v>
      </c>
      <c r="F6252" s="1" t="s">
        <v>23</v>
      </c>
      <c r="G6252" s="1" t="s">
        <v>25</v>
      </c>
      <c r="H6252" s="2">
        <v>45002.0</v>
      </c>
      <c r="J6252" s="3">
        <f t="shared" si="2"/>
        <v>3</v>
      </c>
      <c r="K6252" s="4">
        <f t="shared" si="3"/>
        <v>5</v>
      </c>
      <c r="L6252" s="4">
        <f t="shared" si="4"/>
        <v>15</v>
      </c>
      <c r="S6252" s="1" t="s">
        <v>6289</v>
      </c>
      <c r="T6252" s="4" t="str">
        <f t="shared" si="5"/>
        <v>Salad</v>
      </c>
      <c r="U6252" s="4" t="str">
        <f t="shared" si="6"/>
        <v>UNKNOWN</v>
      </c>
      <c r="V6252" s="4" t="str">
        <f t="shared" si="7"/>
        <v>Credit Card</v>
      </c>
      <c r="W6252" s="4">
        <f t="shared" ref="W6252:Y6252" si="6259">IF(OR(J6252 = "ERROR", J6252 = ""), "UNKNOWN", J6252)</f>
        <v>3</v>
      </c>
      <c r="X6252" s="4">
        <f t="shared" si="6259"/>
        <v>5</v>
      </c>
      <c r="Y6252" s="4">
        <f t="shared" si="6259"/>
        <v>15</v>
      </c>
      <c r="Z6252" s="5">
        <f t="shared" si="9"/>
        <v>45002</v>
      </c>
    </row>
    <row r="6253">
      <c r="A6253" s="1" t="s">
        <v>6290</v>
      </c>
      <c r="B6253" s="1" t="s">
        <v>22</v>
      </c>
      <c r="C6253" s="1">
        <v>1.0</v>
      </c>
      <c r="D6253" s="1">
        <v>2.0</v>
      </c>
      <c r="E6253" s="1">
        <v>2.0</v>
      </c>
      <c r="F6253" s="1" t="s">
        <v>39</v>
      </c>
      <c r="G6253" s="1" t="s">
        <v>29</v>
      </c>
      <c r="H6253" s="6">
        <v>45229.0</v>
      </c>
      <c r="J6253" s="3">
        <f t="shared" si="2"/>
        <v>1</v>
      </c>
      <c r="K6253" s="4">
        <f t="shared" si="3"/>
        <v>2</v>
      </c>
      <c r="L6253" s="4">
        <f t="shared" si="4"/>
        <v>2</v>
      </c>
      <c r="S6253" s="1" t="s">
        <v>6290</v>
      </c>
      <c r="T6253" s="4" t="str">
        <f t="shared" si="5"/>
        <v>Coffee</v>
      </c>
      <c r="U6253" s="4" t="str">
        <f t="shared" si="6"/>
        <v>In-store</v>
      </c>
      <c r="V6253" s="4" t="str">
        <f t="shared" si="7"/>
        <v>Digital Wallet</v>
      </c>
      <c r="W6253" s="4">
        <f t="shared" ref="W6253:Y6253" si="6260">IF(OR(J6253 = "ERROR", J6253 = ""), "UNKNOWN", J6253)</f>
        <v>1</v>
      </c>
      <c r="X6253" s="4">
        <f t="shared" si="6260"/>
        <v>2</v>
      </c>
      <c r="Y6253" s="4">
        <f t="shared" si="6260"/>
        <v>2</v>
      </c>
      <c r="Z6253" s="7">
        <f t="shared" si="9"/>
        <v>45229</v>
      </c>
    </row>
    <row r="6254">
      <c r="A6254" s="1" t="s">
        <v>6291</v>
      </c>
      <c r="B6254" s="1" t="s">
        <v>55</v>
      </c>
      <c r="D6254" s="1">
        <v>3.0</v>
      </c>
      <c r="E6254" s="1">
        <v>15.0</v>
      </c>
      <c r="F6254" s="1" t="s">
        <v>39</v>
      </c>
      <c r="G6254" s="1" t="s">
        <v>29</v>
      </c>
      <c r="H6254" s="2">
        <v>44974.0</v>
      </c>
      <c r="J6254" s="3">
        <f t="shared" si="2"/>
        <v>5</v>
      </c>
      <c r="K6254" s="4">
        <f t="shared" si="3"/>
        <v>3</v>
      </c>
      <c r="L6254" s="4">
        <f t="shared" si="4"/>
        <v>15</v>
      </c>
      <c r="S6254" s="1" t="s">
        <v>6291</v>
      </c>
      <c r="T6254" s="4" t="str">
        <f t="shared" si="5"/>
        <v>Juice</v>
      </c>
      <c r="U6254" s="4" t="str">
        <f t="shared" si="6"/>
        <v>In-store</v>
      </c>
      <c r="V6254" s="4" t="str">
        <f t="shared" si="7"/>
        <v>Digital Wallet</v>
      </c>
      <c r="W6254" s="4">
        <f t="shared" ref="W6254:Y6254" si="6261">IF(OR(J6254 = "ERROR", J6254 = ""), "UNKNOWN", J6254)</f>
        <v>5</v>
      </c>
      <c r="X6254" s="4">
        <f t="shared" si="6261"/>
        <v>3</v>
      </c>
      <c r="Y6254" s="4">
        <f t="shared" si="6261"/>
        <v>15</v>
      </c>
      <c r="Z6254" s="5">
        <f t="shared" si="9"/>
        <v>44974</v>
      </c>
    </row>
    <row r="6255">
      <c r="A6255" s="1" t="s">
        <v>6292</v>
      </c>
      <c r="B6255" s="1" t="s">
        <v>55</v>
      </c>
      <c r="C6255" s="1">
        <v>2.0</v>
      </c>
      <c r="D6255" s="1">
        <v>3.0</v>
      </c>
      <c r="E6255" s="1">
        <v>6.0</v>
      </c>
      <c r="F6255" s="1" t="s">
        <v>39</v>
      </c>
      <c r="G6255" s="1" t="s">
        <v>24</v>
      </c>
      <c r="H6255" s="2">
        <v>44988.0</v>
      </c>
      <c r="J6255" s="3">
        <f t="shared" si="2"/>
        <v>2</v>
      </c>
      <c r="K6255" s="4">
        <f t="shared" si="3"/>
        <v>3</v>
      </c>
      <c r="L6255" s="4">
        <f t="shared" si="4"/>
        <v>6</v>
      </c>
      <c r="S6255" s="1" t="s">
        <v>6292</v>
      </c>
      <c r="T6255" s="4" t="str">
        <f t="shared" si="5"/>
        <v>Juice</v>
      </c>
      <c r="U6255" s="4" t="str">
        <f t="shared" si="6"/>
        <v>Takeaway</v>
      </c>
      <c r="V6255" s="4" t="str">
        <f t="shared" si="7"/>
        <v>Digital Wallet</v>
      </c>
      <c r="W6255" s="4">
        <f t="shared" ref="W6255:Y6255" si="6262">IF(OR(J6255 = "ERROR", J6255 = ""), "UNKNOWN", J6255)</f>
        <v>2</v>
      </c>
      <c r="X6255" s="4">
        <f t="shared" si="6262"/>
        <v>3</v>
      </c>
      <c r="Y6255" s="4">
        <f t="shared" si="6262"/>
        <v>6</v>
      </c>
      <c r="Z6255" s="5">
        <f t="shared" si="9"/>
        <v>44988</v>
      </c>
    </row>
    <row r="6256">
      <c r="A6256" s="1" t="s">
        <v>6293</v>
      </c>
      <c r="B6256" s="1" t="s">
        <v>22</v>
      </c>
      <c r="C6256" s="1">
        <v>2.0</v>
      </c>
      <c r="D6256" s="1">
        <v>2.0</v>
      </c>
      <c r="E6256" s="1">
        <v>4.0</v>
      </c>
      <c r="G6256" s="1" t="s">
        <v>25</v>
      </c>
      <c r="H6256" s="2">
        <v>45047.0</v>
      </c>
      <c r="J6256" s="3">
        <f t="shared" si="2"/>
        <v>2</v>
      </c>
      <c r="K6256" s="4">
        <f t="shared" si="3"/>
        <v>2</v>
      </c>
      <c r="L6256" s="4">
        <f t="shared" si="4"/>
        <v>4</v>
      </c>
      <c r="S6256" s="1" t="s">
        <v>6293</v>
      </c>
      <c r="T6256" s="4" t="str">
        <f t="shared" si="5"/>
        <v>Coffee</v>
      </c>
      <c r="U6256" s="4" t="str">
        <f t="shared" si="6"/>
        <v>UNKNOWN</v>
      </c>
      <c r="V6256" s="4" t="str">
        <f t="shared" si="7"/>
        <v>UNKNOWN</v>
      </c>
      <c r="W6256" s="4">
        <f t="shared" ref="W6256:Y6256" si="6263">IF(OR(J6256 = "ERROR", J6256 = ""), "UNKNOWN", J6256)</f>
        <v>2</v>
      </c>
      <c r="X6256" s="4">
        <f t="shared" si="6263"/>
        <v>2</v>
      </c>
      <c r="Y6256" s="4">
        <f t="shared" si="6263"/>
        <v>4</v>
      </c>
      <c r="Z6256" s="5">
        <f t="shared" si="9"/>
        <v>45047</v>
      </c>
    </row>
    <row r="6257">
      <c r="A6257" s="1" t="s">
        <v>6294</v>
      </c>
      <c r="B6257" s="1" t="s">
        <v>41</v>
      </c>
      <c r="C6257" s="1">
        <v>4.0</v>
      </c>
      <c r="D6257" s="1">
        <v>4.0</v>
      </c>
      <c r="E6257" s="1">
        <v>16.0</v>
      </c>
      <c r="F6257" s="1" t="s">
        <v>28</v>
      </c>
      <c r="G6257" s="1" t="s">
        <v>29</v>
      </c>
      <c r="H6257" s="2">
        <v>45106.0</v>
      </c>
      <c r="J6257" s="3">
        <f t="shared" si="2"/>
        <v>4</v>
      </c>
      <c r="K6257" s="4">
        <f t="shared" si="3"/>
        <v>4</v>
      </c>
      <c r="L6257" s="4">
        <f t="shared" si="4"/>
        <v>16</v>
      </c>
      <c r="S6257" s="1" t="s">
        <v>6294</v>
      </c>
      <c r="T6257" s="4" t="str">
        <f t="shared" si="5"/>
        <v>Smoothie</v>
      </c>
      <c r="U6257" s="4" t="str">
        <f t="shared" si="6"/>
        <v>In-store</v>
      </c>
      <c r="V6257" s="4" t="str">
        <f t="shared" si="7"/>
        <v>Cash</v>
      </c>
      <c r="W6257" s="4">
        <f t="shared" ref="W6257:Y6257" si="6264">IF(OR(J6257 = "ERROR", J6257 = ""), "UNKNOWN", J6257)</f>
        <v>4</v>
      </c>
      <c r="X6257" s="4">
        <f t="shared" si="6264"/>
        <v>4</v>
      </c>
      <c r="Y6257" s="4">
        <f t="shared" si="6264"/>
        <v>16</v>
      </c>
      <c r="Z6257" s="5">
        <f t="shared" si="9"/>
        <v>45106</v>
      </c>
    </row>
    <row r="6258">
      <c r="A6258" s="1" t="s">
        <v>6295</v>
      </c>
      <c r="B6258" s="1" t="s">
        <v>32</v>
      </c>
      <c r="C6258" s="1">
        <v>3.0</v>
      </c>
      <c r="D6258" s="1">
        <v>1.0</v>
      </c>
      <c r="E6258" s="1">
        <v>3.0</v>
      </c>
      <c r="F6258" s="1" t="s">
        <v>39</v>
      </c>
      <c r="G6258" s="1" t="s">
        <v>29</v>
      </c>
      <c r="H6258" s="2">
        <v>44986.0</v>
      </c>
      <c r="J6258" s="3">
        <f t="shared" si="2"/>
        <v>3</v>
      </c>
      <c r="K6258" s="4">
        <f t="shared" si="3"/>
        <v>1</v>
      </c>
      <c r="L6258" s="4">
        <f t="shared" si="4"/>
        <v>3</v>
      </c>
      <c r="S6258" s="1" t="s">
        <v>6295</v>
      </c>
      <c r="T6258" s="4" t="str">
        <f t="shared" si="5"/>
        <v>Cookie</v>
      </c>
      <c r="U6258" s="4" t="str">
        <f t="shared" si="6"/>
        <v>In-store</v>
      </c>
      <c r="V6258" s="4" t="str">
        <f t="shared" si="7"/>
        <v>Digital Wallet</v>
      </c>
      <c r="W6258" s="4">
        <f t="shared" ref="W6258:Y6258" si="6265">IF(OR(J6258 = "ERROR", J6258 = ""), "UNKNOWN", J6258)</f>
        <v>3</v>
      </c>
      <c r="X6258" s="4">
        <f t="shared" si="6265"/>
        <v>1</v>
      </c>
      <c r="Y6258" s="4">
        <f t="shared" si="6265"/>
        <v>3</v>
      </c>
      <c r="Z6258" s="5">
        <f t="shared" si="9"/>
        <v>44986</v>
      </c>
    </row>
    <row r="6259">
      <c r="A6259" s="1" t="s">
        <v>6296</v>
      </c>
      <c r="B6259" s="1" t="s">
        <v>81</v>
      </c>
      <c r="C6259" s="1">
        <v>1.0</v>
      </c>
      <c r="D6259" s="1">
        <v>1.5</v>
      </c>
      <c r="E6259" s="1">
        <v>1.5</v>
      </c>
      <c r="G6259" s="1" t="s">
        <v>29</v>
      </c>
      <c r="H6259" s="2">
        <v>45047.0</v>
      </c>
      <c r="J6259" s="3">
        <f t="shared" si="2"/>
        <v>1</v>
      </c>
      <c r="K6259" s="4">
        <f t="shared" si="3"/>
        <v>1.5</v>
      </c>
      <c r="L6259" s="4">
        <f t="shared" si="4"/>
        <v>1.5</v>
      </c>
      <c r="S6259" s="1" t="s">
        <v>6296</v>
      </c>
      <c r="T6259" s="4" t="str">
        <f t="shared" si="5"/>
        <v>Tea</v>
      </c>
      <c r="U6259" s="4" t="str">
        <f t="shared" si="6"/>
        <v>In-store</v>
      </c>
      <c r="V6259" s="4" t="str">
        <f t="shared" si="7"/>
        <v>UNKNOWN</v>
      </c>
      <c r="W6259" s="4">
        <f t="shared" ref="W6259:Y6259" si="6266">IF(OR(J6259 = "ERROR", J6259 = ""), "UNKNOWN", J6259)</f>
        <v>1</v>
      </c>
      <c r="X6259" s="4">
        <f t="shared" si="6266"/>
        <v>1.5</v>
      </c>
      <c r="Y6259" s="4">
        <f t="shared" si="6266"/>
        <v>1.5</v>
      </c>
      <c r="Z6259" s="5">
        <f t="shared" si="9"/>
        <v>45047</v>
      </c>
    </row>
    <row r="6260">
      <c r="A6260" s="1" t="s">
        <v>6297</v>
      </c>
      <c r="B6260" s="1" t="s">
        <v>36</v>
      </c>
      <c r="C6260" s="1">
        <v>2.0</v>
      </c>
      <c r="D6260" s="1">
        <v>5.0</v>
      </c>
      <c r="E6260" s="1">
        <v>10.0</v>
      </c>
      <c r="F6260" s="1" t="s">
        <v>23</v>
      </c>
      <c r="H6260" s="2">
        <v>45199.0</v>
      </c>
      <c r="J6260" s="3">
        <f t="shared" si="2"/>
        <v>2</v>
      </c>
      <c r="K6260" s="4">
        <f t="shared" si="3"/>
        <v>5</v>
      </c>
      <c r="L6260" s="4">
        <f t="shared" si="4"/>
        <v>10</v>
      </c>
      <c r="S6260" s="1" t="s">
        <v>6297</v>
      </c>
      <c r="T6260" s="4" t="str">
        <f t="shared" si="5"/>
        <v>Salad</v>
      </c>
      <c r="U6260" s="4" t="str">
        <f t="shared" si="6"/>
        <v>UNKNOWN</v>
      </c>
      <c r="V6260" s="4" t="str">
        <f t="shared" si="7"/>
        <v>Credit Card</v>
      </c>
      <c r="W6260" s="4">
        <f t="shared" ref="W6260:Y6260" si="6267">IF(OR(J6260 = "ERROR", J6260 = ""), "UNKNOWN", J6260)</f>
        <v>2</v>
      </c>
      <c r="X6260" s="4">
        <f t="shared" si="6267"/>
        <v>5</v>
      </c>
      <c r="Y6260" s="4">
        <f t="shared" si="6267"/>
        <v>10</v>
      </c>
      <c r="Z6260" s="5">
        <f t="shared" si="9"/>
        <v>45199</v>
      </c>
    </row>
    <row r="6261">
      <c r="A6261" s="1" t="s">
        <v>6298</v>
      </c>
      <c r="B6261" s="1" t="s">
        <v>81</v>
      </c>
      <c r="C6261" s="1">
        <v>3.0</v>
      </c>
      <c r="D6261" s="1">
        <v>1.5</v>
      </c>
      <c r="E6261" s="1" t="s">
        <v>25</v>
      </c>
      <c r="F6261" s="1" t="s">
        <v>23</v>
      </c>
      <c r="G6261" s="1" t="s">
        <v>24</v>
      </c>
      <c r="H6261" s="2">
        <v>45181.0</v>
      </c>
      <c r="J6261" s="3">
        <f t="shared" si="2"/>
        <v>3</v>
      </c>
      <c r="K6261" s="4">
        <f t="shared" si="3"/>
        <v>1.5</v>
      </c>
      <c r="L6261" s="4">
        <f t="shared" si="4"/>
        <v>4.5</v>
      </c>
      <c r="S6261" s="1" t="s">
        <v>6298</v>
      </c>
      <c r="T6261" s="4" t="str">
        <f t="shared" si="5"/>
        <v>Tea</v>
      </c>
      <c r="U6261" s="4" t="str">
        <f t="shared" si="6"/>
        <v>Takeaway</v>
      </c>
      <c r="V6261" s="4" t="str">
        <f t="shared" si="7"/>
        <v>Credit Card</v>
      </c>
      <c r="W6261" s="4">
        <f t="shared" ref="W6261:Y6261" si="6268">IF(OR(J6261 = "ERROR", J6261 = ""), "UNKNOWN", J6261)</f>
        <v>3</v>
      </c>
      <c r="X6261" s="4">
        <f t="shared" si="6268"/>
        <v>1.5</v>
      </c>
      <c r="Y6261" s="4">
        <f t="shared" si="6268"/>
        <v>4.5</v>
      </c>
      <c r="Z6261" s="5">
        <f t="shared" si="9"/>
        <v>45181</v>
      </c>
    </row>
    <row r="6262">
      <c r="A6262" s="1" t="s">
        <v>6299</v>
      </c>
      <c r="B6262" s="1" t="s">
        <v>44</v>
      </c>
      <c r="C6262" s="1">
        <v>3.0</v>
      </c>
      <c r="D6262" s="1">
        <v>4.0</v>
      </c>
      <c r="E6262" s="1">
        <v>12.0</v>
      </c>
      <c r="F6262" s="1" t="s">
        <v>23</v>
      </c>
      <c r="G6262" s="1" t="s">
        <v>24</v>
      </c>
      <c r="H6262" s="2">
        <v>45050.0</v>
      </c>
      <c r="J6262" s="3">
        <f t="shared" si="2"/>
        <v>3</v>
      </c>
      <c r="K6262" s="4">
        <f t="shared" si="3"/>
        <v>4</v>
      </c>
      <c r="L6262" s="4">
        <f t="shared" si="4"/>
        <v>12</v>
      </c>
      <c r="S6262" s="1" t="s">
        <v>6299</v>
      </c>
      <c r="T6262" s="4" t="str">
        <f t="shared" si="5"/>
        <v>Sandwich</v>
      </c>
      <c r="U6262" s="4" t="str">
        <f t="shared" si="6"/>
        <v>Takeaway</v>
      </c>
      <c r="V6262" s="4" t="str">
        <f t="shared" si="7"/>
        <v>Credit Card</v>
      </c>
      <c r="W6262" s="4">
        <f t="shared" ref="W6262:Y6262" si="6269">IF(OR(J6262 = "ERROR", J6262 = ""), "UNKNOWN", J6262)</f>
        <v>3</v>
      </c>
      <c r="X6262" s="4">
        <f t="shared" si="6269"/>
        <v>4</v>
      </c>
      <c r="Y6262" s="4">
        <f t="shared" si="6269"/>
        <v>12</v>
      </c>
      <c r="Z6262" s="5">
        <f t="shared" si="9"/>
        <v>45050</v>
      </c>
    </row>
    <row r="6263">
      <c r="A6263" s="1" t="s">
        <v>6300</v>
      </c>
      <c r="B6263" s="1" t="s">
        <v>27</v>
      </c>
      <c r="C6263" s="1">
        <v>5.0</v>
      </c>
      <c r="D6263" s="1">
        <v>3.0</v>
      </c>
      <c r="E6263" s="1">
        <v>15.0</v>
      </c>
      <c r="F6263" s="1" t="s">
        <v>39</v>
      </c>
      <c r="G6263" s="1" t="s">
        <v>29</v>
      </c>
      <c r="H6263" s="2">
        <v>45139.0</v>
      </c>
      <c r="J6263" s="3">
        <f t="shared" si="2"/>
        <v>5</v>
      </c>
      <c r="K6263" s="4">
        <f t="shared" si="3"/>
        <v>3</v>
      </c>
      <c r="L6263" s="4">
        <f t="shared" si="4"/>
        <v>15</v>
      </c>
      <c r="S6263" s="1" t="s">
        <v>6300</v>
      </c>
      <c r="T6263" s="4" t="str">
        <f t="shared" si="5"/>
        <v>Cake</v>
      </c>
      <c r="U6263" s="4" t="str">
        <f t="shared" si="6"/>
        <v>In-store</v>
      </c>
      <c r="V6263" s="4" t="str">
        <f t="shared" si="7"/>
        <v>Digital Wallet</v>
      </c>
      <c r="W6263" s="4">
        <f t="shared" ref="W6263:Y6263" si="6270">IF(OR(J6263 = "ERROR", J6263 = ""), "UNKNOWN", J6263)</f>
        <v>5</v>
      </c>
      <c r="X6263" s="4">
        <f t="shared" si="6270"/>
        <v>3</v>
      </c>
      <c r="Y6263" s="4">
        <f t="shared" si="6270"/>
        <v>15</v>
      </c>
      <c r="Z6263" s="5">
        <f t="shared" si="9"/>
        <v>45139</v>
      </c>
    </row>
    <row r="6264">
      <c r="A6264" s="1" t="s">
        <v>6301</v>
      </c>
      <c r="B6264" s="1" t="s">
        <v>30</v>
      </c>
      <c r="C6264" s="1">
        <v>1.0</v>
      </c>
      <c r="D6264" s="1">
        <v>3.0</v>
      </c>
      <c r="E6264" s="1">
        <v>3.0</v>
      </c>
      <c r="F6264" s="1" t="s">
        <v>23</v>
      </c>
      <c r="H6264" s="2">
        <v>45159.0</v>
      </c>
      <c r="J6264" s="3">
        <f t="shared" si="2"/>
        <v>1</v>
      </c>
      <c r="K6264" s="4">
        <f t="shared" si="3"/>
        <v>3</v>
      </c>
      <c r="L6264" s="4">
        <f t="shared" si="4"/>
        <v>3</v>
      </c>
      <c r="S6264" s="1" t="s">
        <v>6301</v>
      </c>
      <c r="T6264" s="4" t="str">
        <f t="shared" si="5"/>
        <v>UNKNOWN</v>
      </c>
      <c r="U6264" s="4" t="str">
        <f t="shared" si="6"/>
        <v>UNKNOWN</v>
      </c>
      <c r="V6264" s="4" t="str">
        <f t="shared" si="7"/>
        <v>Credit Card</v>
      </c>
      <c r="W6264" s="4">
        <f t="shared" ref="W6264:Y6264" si="6271">IF(OR(J6264 = "ERROR", J6264 = ""), "UNKNOWN", J6264)</f>
        <v>1</v>
      </c>
      <c r="X6264" s="4">
        <f t="shared" si="6271"/>
        <v>3</v>
      </c>
      <c r="Y6264" s="4">
        <f t="shared" si="6271"/>
        <v>3</v>
      </c>
      <c r="Z6264" s="5">
        <f t="shared" si="9"/>
        <v>45159</v>
      </c>
    </row>
    <row r="6265">
      <c r="A6265" s="1" t="s">
        <v>6302</v>
      </c>
      <c r="C6265" s="1">
        <v>1.0</v>
      </c>
      <c r="D6265" s="1">
        <v>2.0</v>
      </c>
      <c r="E6265" s="1">
        <v>2.0</v>
      </c>
      <c r="H6265" s="2">
        <v>45183.0</v>
      </c>
      <c r="J6265" s="3">
        <f t="shared" si="2"/>
        <v>1</v>
      </c>
      <c r="K6265" s="4">
        <f t="shared" si="3"/>
        <v>2</v>
      </c>
      <c r="L6265" s="4">
        <f t="shared" si="4"/>
        <v>2</v>
      </c>
      <c r="S6265" s="1" t="s">
        <v>6302</v>
      </c>
      <c r="T6265" s="4" t="str">
        <f t="shared" si="5"/>
        <v>UNKNOWN</v>
      </c>
      <c r="U6265" s="4" t="str">
        <f t="shared" si="6"/>
        <v>UNKNOWN</v>
      </c>
      <c r="V6265" s="4" t="str">
        <f t="shared" si="7"/>
        <v>UNKNOWN</v>
      </c>
      <c r="W6265" s="4">
        <f t="shared" ref="W6265:Y6265" si="6272">IF(OR(J6265 = "ERROR", J6265 = ""), "UNKNOWN", J6265)</f>
        <v>1</v>
      </c>
      <c r="X6265" s="4">
        <f t="shared" si="6272"/>
        <v>2</v>
      </c>
      <c r="Y6265" s="4">
        <f t="shared" si="6272"/>
        <v>2</v>
      </c>
      <c r="Z6265" s="5">
        <f t="shared" si="9"/>
        <v>45183</v>
      </c>
    </row>
    <row r="6266">
      <c r="A6266" s="1" t="s">
        <v>6303</v>
      </c>
      <c r="B6266" s="1" t="s">
        <v>30</v>
      </c>
      <c r="C6266" s="1">
        <v>4.0</v>
      </c>
      <c r="D6266" s="1">
        <v>4.0</v>
      </c>
      <c r="E6266" s="1">
        <v>16.0</v>
      </c>
      <c r="F6266" s="1" t="s">
        <v>23</v>
      </c>
      <c r="H6266" s="2">
        <v>45051.0</v>
      </c>
      <c r="J6266" s="3">
        <f t="shared" si="2"/>
        <v>4</v>
      </c>
      <c r="K6266" s="4">
        <f t="shared" si="3"/>
        <v>4</v>
      </c>
      <c r="L6266" s="4">
        <f t="shared" si="4"/>
        <v>16</v>
      </c>
      <c r="S6266" s="1" t="s">
        <v>6303</v>
      </c>
      <c r="T6266" s="4" t="str">
        <f t="shared" si="5"/>
        <v>UNKNOWN</v>
      </c>
      <c r="U6266" s="4" t="str">
        <f t="shared" si="6"/>
        <v>UNKNOWN</v>
      </c>
      <c r="V6266" s="4" t="str">
        <f t="shared" si="7"/>
        <v>Credit Card</v>
      </c>
      <c r="W6266" s="4">
        <f t="shared" ref="W6266:Y6266" si="6273">IF(OR(J6266 = "ERROR", J6266 = ""), "UNKNOWN", J6266)</f>
        <v>4</v>
      </c>
      <c r="X6266" s="4">
        <f t="shared" si="6273"/>
        <v>4</v>
      </c>
      <c r="Y6266" s="4">
        <f t="shared" si="6273"/>
        <v>16</v>
      </c>
      <c r="Z6266" s="5">
        <f t="shared" si="9"/>
        <v>45051</v>
      </c>
    </row>
    <row r="6267">
      <c r="A6267" s="1" t="s">
        <v>6304</v>
      </c>
      <c r="B6267" s="1" t="s">
        <v>25</v>
      </c>
      <c r="D6267" s="1">
        <v>4.0</v>
      </c>
      <c r="E6267" s="1">
        <v>12.0</v>
      </c>
      <c r="F6267" s="1" t="s">
        <v>23</v>
      </c>
      <c r="G6267" s="1" t="s">
        <v>25</v>
      </c>
      <c r="H6267" s="2">
        <v>45090.0</v>
      </c>
      <c r="J6267" s="3">
        <f t="shared" si="2"/>
        <v>3</v>
      </c>
      <c r="K6267" s="4">
        <f t="shared" si="3"/>
        <v>4</v>
      </c>
      <c r="L6267" s="4">
        <f t="shared" si="4"/>
        <v>12</v>
      </c>
      <c r="S6267" s="1" t="s">
        <v>6304</v>
      </c>
      <c r="T6267" s="4" t="str">
        <f t="shared" si="5"/>
        <v>UNKNOWN</v>
      </c>
      <c r="U6267" s="4" t="str">
        <f t="shared" si="6"/>
        <v>UNKNOWN</v>
      </c>
      <c r="V6267" s="4" t="str">
        <f t="shared" si="7"/>
        <v>Credit Card</v>
      </c>
      <c r="W6267" s="4">
        <f t="shared" ref="W6267:Y6267" si="6274">IF(OR(J6267 = "ERROR", J6267 = ""), "UNKNOWN", J6267)</f>
        <v>3</v>
      </c>
      <c r="X6267" s="4">
        <f t="shared" si="6274"/>
        <v>4</v>
      </c>
      <c r="Y6267" s="4">
        <f t="shared" si="6274"/>
        <v>12</v>
      </c>
      <c r="Z6267" s="5">
        <f t="shared" si="9"/>
        <v>45090</v>
      </c>
    </row>
    <row r="6268">
      <c r="A6268" s="1" t="s">
        <v>6305</v>
      </c>
      <c r="B6268" s="1" t="s">
        <v>55</v>
      </c>
      <c r="C6268" s="1">
        <v>4.0</v>
      </c>
      <c r="D6268" s="1">
        <v>3.0</v>
      </c>
      <c r="E6268" s="1">
        <v>12.0</v>
      </c>
      <c r="F6268" s="1" t="s">
        <v>39</v>
      </c>
      <c r="G6268" s="1" t="s">
        <v>29</v>
      </c>
      <c r="H6268" s="6">
        <v>45256.0</v>
      </c>
      <c r="J6268" s="3">
        <f t="shared" si="2"/>
        <v>4</v>
      </c>
      <c r="K6268" s="4">
        <f t="shared" si="3"/>
        <v>3</v>
      </c>
      <c r="L6268" s="4">
        <f t="shared" si="4"/>
        <v>12</v>
      </c>
      <c r="S6268" s="1" t="s">
        <v>6305</v>
      </c>
      <c r="T6268" s="4" t="str">
        <f t="shared" si="5"/>
        <v>Juice</v>
      </c>
      <c r="U6268" s="4" t="str">
        <f t="shared" si="6"/>
        <v>In-store</v>
      </c>
      <c r="V6268" s="4" t="str">
        <f t="shared" si="7"/>
        <v>Digital Wallet</v>
      </c>
      <c r="W6268" s="4">
        <f t="shared" ref="W6268:Y6268" si="6275">IF(OR(J6268 = "ERROR", J6268 = ""), "UNKNOWN", J6268)</f>
        <v>4</v>
      </c>
      <c r="X6268" s="4">
        <f t="shared" si="6275"/>
        <v>3</v>
      </c>
      <c r="Y6268" s="4">
        <f t="shared" si="6275"/>
        <v>12</v>
      </c>
      <c r="Z6268" s="7">
        <f t="shared" si="9"/>
        <v>45256</v>
      </c>
    </row>
    <row r="6269">
      <c r="A6269" s="1" t="s">
        <v>6306</v>
      </c>
      <c r="B6269" s="1" t="s">
        <v>27</v>
      </c>
      <c r="C6269" s="1">
        <v>5.0</v>
      </c>
      <c r="D6269" s="1" t="s">
        <v>25</v>
      </c>
      <c r="E6269" s="1">
        <v>15.0</v>
      </c>
      <c r="F6269" s="1" t="s">
        <v>28</v>
      </c>
      <c r="G6269" s="1" t="s">
        <v>24</v>
      </c>
      <c r="H6269" s="2">
        <v>45037.0</v>
      </c>
      <c r="J6269" s="3">
        <f t="shared" si="2"/>
        <v>5</v>
      </c>
      <c r="K6269" s="4">
        <f t="shared" si="3"/>
        <v>3</v>
      </c>
      <c r="L6269" s="4">
        <f t="shared" si="4"/>
        <v>15</v>
      </c>
      <c r="S6269" s="1" t="s">
        <v>6306</v>
      </c>
      <c r="T6269" s="4" t="str">
        <f t="shared" si="5"/>
        <v>Cake</v>
      </c>
      <c r="U6269" s="4" t="str">
        <f t="shared" si="6"/>
        <v>Takeaway</v>
      </c>
      <c r="V6269" s="4" t="str">
        <f t="shared" si="7"/>
        <v>Cash</v>
      </c>
      <c r="W6269" s="4">
        <f t="shared" ref="W6269:Y6269" si="6276">IF(OR(J6269 = "ERROR", J6269 = ""), "UNKNOWN", J6269)</f>
        <v>5</v>
      </c>
      <c r="X6269" s="4">
        <f t="shared" si="6276"/>
        <v>3</v>
      </c>
      <c r="Y6269" s="4">
        <f t="shared" si="6276"/>
        <v>15</v>
      </c>
      <c r="Z6269" s="5">
        <f t="shared" si="9"/>
        <v>45037</v>
      </c>
    </row>
    <row r="6270">
      <c r="A6270" s="1" t="s">
        <v>6307</v>
      </c>
      <c r="B6270" s="1" t="s">
        <v>41</v>
      </c>
      <c r="C6270" s="1">
        <v>3.0</v>
      </c>
      <c r="D6270" s="1">
        <v>4.0</v>
      </c>
      <c r="E6270" s="1">
        <v>12.0</v>
      </c>
      <c r="F6270" s="1" t="s">
        <v>39</v>
      </c>
      <c r="H6270" s="2">
        <v>45238.0</v>
      </c>
      <c r="J6270" s="3">
        <f t="shared" si="2"/>
        <v>3</v>
      </c>
      <c r="K6270" s="4">
        <f t="shared" si="3"/>
        <v>4</v>
      </c>
      <c r="L6270" s="4">
        <f t="shared" si="4"/>
        <v>12</v>
      </c>
      <c r="S6270" s="1" t="s">
        <v>6307</v>
      </c>
      <c r="T6270" s="4" t="str">
        <f t="shared" si="5"/>
        <v>Smoothie</v>
      </c>
      <c r="U6270" s="4" t="str">
        <f t="shared" si="6"/>
        <v>UNKNOWN</v>
      </c>
      <c r="V6270" s="4" t="str">
        <f t="shared" si="7"/>
        <v>Digital Wallet</v>
      </c>
      <c r="W6270" s="4">
        <f t="shared" ref="W6270:Y6270" si="6277">IF(OR(J6270 = "ERROR", J6270 = ""), "UNKNOWN", J6270)</f>
        <v>3</v>
      </c>
      <c r="X6270" s="4">
        <f t="shared" si="6277"/>
        <v>4</v>
      </c>
      <c r="Y6270" s="4">
        <f t="shared" si="6277"/>
        <v>12</v>
      </c>
      <c r="Z6270" s="5">
        <f t="shared" si="9"/>
        <v>45238</v>
      </c>
    </row>
    <row r="6271">
      <c r="A6271" s="1" t="s">
        <v>6308</v>
      </c>
      <c r="B6271" s="1" t="s">
        <v>22</v>
      </c>
      <c r="C6271" s="1">
        <v>1.0</v>
      </c>
      <c r="E6271" s="1">
        <v>2.0</v>
      </c>
      <c r="F6271" s="1" t="s">
        <v>30</v>
      </c>
      <c r="H6271" s="2">
        <v>45037.0</v>
      </c>
      <c r="J6271" s="3">
        <f t="shared" si="2"/>
        <v>1</v>
      </c>
      <c r="K6271" s="4">
        <f t="shared" si="3"/>
        <v>2</v>
      </c>
      <c r="L6271" s="4">
        <f t="shared" si="4"/>
        <v>2</v>
      </c>
      <c r="S6271" s="1" t="s">
        <v>6308</v>
      </c>
      <c r="T6271" s="4" t="str">
        <f t="shared" si="5"/>
        <v>Coffee</v>
      </c>
      <c r="U6271" s="4" t="str">
        <f t="shared" si="6"/>
        <v>UNKNOWN</v>
      </c>
      <c r="V6271" s="4" t="str">
        <f t="shared" si="7"/>
        <v>UNKNOWN</v>
      </c>
      <c r="W6271" s="4">
        <f t="shared" ref="W6271:Y6271" si="6278">IF(OR(J6271 = "ERROR", J6271 = ""), "UNKNOWN", J6271)</f>
        <v>1</v>
      </c>
      <c r="X6271" s="4">
        <f t="shared" si="6278"/>
        <v>2</v>
      </c>
      <c r="Y6271" s="4">
        <f t="shared" si="6278"/>
        <v>2</v>
      </c>
      <c r="Z6271" s="5">
        <f t="shared" si="9"/>
        <v>45037</v>
      </c>
    </row>
    <row r="6272">
      <c r="A6272" s="1" t="s">
        <v>6309</v>
      </c>
      <c r="B6272" s="1" t="s">
        <v>55</v>
      </c>
      <c r="C6272" s="1">
        <v>4.0</v>
      </c>
      <c r="D6272" s="1">
        <v>3.0</v>
      </c>
      <c r="E6272" s="1">
        <v>12.0</v>
      </c>
      <c r="F6272" s="1" t="s">
        <v>39</v>
      </c>
      <c r="G6272" s="1" t="s">
        <v>29</v>
      </c>
      <c r="H6272" s="2">
        <v>44981.0</v>
      </c>
      <c r="J6272" s="3">
        <f t="shared" si="2"/>
        <v>4</v>
      </c>
      <c r="K6272" s="4">
        <f t="shared" si="3"/>
        <v>3</v>
      </c>
      <c r="L6272" s="4">
        <f t="shared" si="4"/>
        <v>12</v>
      </c>
      <c r="S6272" s="1" t="s">
        <v>6309</v>
      </c>
      <c r="T6272" s="4" t="str">
        <f t="shared" si="5"/>
        <v>Juice</v>
      </c>
      <c r="U6272" s="4" t="str">
        <f t="shared" si="6"/>
        <v>In-store</v>
      </c>
      <c r="V6272" s="4" t="str">
        <f t="shared" si="7"/>
        <v>Digital Wallet</v>
      </c>
      <c r="W6272" s="4">
        <f t="shared" ref="W6272:Y6272" si="6279">IF(OR(J6272 = "ERROR", J6272 = ""), "UNKNOWN", J6272)</f>
        <v>4</v>
      </c>
      <c r="X6272" s="4">
        <f t="shared" si="6279"/>
        <v>3</v>
      </c>
      <c r="Y6272" s="4">
        <f t="shared" si="6279"/>
        <v>12</v>
      </c>
      <c r="Z6272" s="5">
        <f t="shared" si="9"/>
        <v>44981</v>
      </c>
    </row>
    <row r="6273">
      <c r="A6273" s="1" t="s">
        <v>6310</v>
      </c>
      <c r="B6273" s="1" t="s">
        <v>55</v>
      </c>
      <c r="C6273" s="1">
        <v>5.0</v>
      </c>
      <c r="D6273" s="1">
        <v>3.0</v>
      </c>
      <c r="E6273" s="1">
        <v>15.0</v>
      </c>
      <c r="F6273" s="1" t="s">
        <v>28</v>
      </c>
      <c r="H6273" s="6">
        <v>45240.0</v>
      </c>
      <c r="J6273" s="3">
        <f t="shared" si="2"/>
        <v>5</v>
      </c>
      <c r="K6273" s="4">
        <f t="shared" si="3"/>
        <v>3</v>
      </c>
      <c r="L6273" s="4">
        <f t="shared" si="4"/>
        <v>15</v>
      </c>
      <c r="S6273" s="1" t="s">
        <v>6310</v>
      </c>
      <c r="T6273" s="4" t="str">
        <f t="shared" si="5"/>
        <v>Juice</v>
      </c>
      <c r="U6273" s="4" t="str">
        <f t="shared" si="6"/>
        <v>UNKNOWN</v>
      </c>
      <c r="V6273" s="4" t="str">
        <f t="shared" si="7"/>
        <v>Cash</v>
      </c>
      <c r="W6273" s="4">
        <f t="shared" ref="W6273:Y6273" si="6280">IF(OR(J6273 = "ERROR", J6273 = ""), "UNKNOWN", J6273)</f>
        <v>5</v>
      </c>
      <c r="X6273" s="4">
        <f t="shared" si="6280"/>
        <v>3</v>
      </c>
      <c r="Y6273" s="4">
        <f t="shared" si="6280"/>
        <v>15</v>
      </c>
      <c r="Z6273" s="7">
        <f t="shared" si="9"/>
        <v>45240</v>
      </c>
    </row>
    <row r="6274">
      <c r="A6274" s="1" t="s">
        <v>6311</v>
      </c>
      <c r="B6274" s="1" t="s">
        <v>27</v>
      </c>
      <c r="C6274" s="1">
        <v>5.0</v>
      </c>
      <c r="D6274" s="1">
        <v>3.0</v>
      </c>
      <c r="E6274" s="1">
        <v>15.0</v>
      </c>
      <c r="F6274" s="1" t="s">
        <v>39</v>
      </c>
      <c r="G6274" s="1" t="s">
        <v>29</v>
      </c>
      <c r="H6274" s="2">
        <v>45003.0</v>
      </c>
      <c r="J6274" s="3">
        <f t="shared" si="2"/>
        <v>5</v>
      </c>
      <c r="K6274" s="4">
        <f t="shared" si="3"/>
        <v>3</v>
      </c>
      <c r="L6274" s="4">
        <f t="shared" si="4"/>
        <v>15</v>
      </c>
      <c r="S6274" s="1" t="s">
        <v>6311</v>
      </c>
      <c r="T6274" s="4" t="str">
        <f t="shared" si="5"/>
        <v>Cake</v>
      </c>
      <c r="U6274" s="4" t="str">
        <f t="shared" si="6"/>
        <v>In-store</v>
      </c>
      <c r="V6274" s="4" t="str">
        <f t="shared" si="7"/>
        <v>Digital Wallet</v>
      </c>
      <c r="W6274" s="4">
        <f t="shared" ref="W6274:Y6274" si="6281">IF(OR(J6274 = "ERROR", J6274 = ""), "UNKNOWN", J6274)</f>
        <v>5</v>
      </c>
      <c r="X6274" s="4">
        <f t="shared" si="6281"/>
        <v>3</v>
      </c>
      <c r="Y6274" s="4">
        <f t="shared" si="6281"/>
        <v>15</v>
      </c>
      <c r="Z6274" s="5">
        <f t="shared" si="9"/>
        <v>45003</v>
      </c>
    </row>
    <row r="6275">
      <c r="A6275" s="1" t="s">
        <v>6312</v>
      </c>
      <c r="B6275" s="1" t="s">
        <v>36</v>
      </c>
      <c r="C6275" s="1">
        <v>3.0</v>
      </c>
      <c r="D6275" s="1">
        <v>5.0</v>
      </c>
      <c r="E6275" s="1">
        <v>15.0</v>
      </c>
      <c r="F6275" s="1" t="s">
        <v>23</v>
      </c>
      <c r="G6275" s="1" t="s">
        <v>29</v>
      </c>
      <c r="H6275" s="2">
        <v>45029.0</v>
      </c>
      <c r="J6275" s="3">
        <f t="shared" si="2"/>
        <v>3</v>
      </c>
      <c r="K6275" s="4">
        <f t="shared" si="3"/>
        <v>5</v>
      </c>
      <c r="L6275" s="4">
        <f t="shared" si="4"/>
        <v>15</v>
      </c>
      <c r="S6275" s="1" t="s">
        <v>6312</v>
      </c>
      <c r="T6275" s="4" t="str">
        <f t="shared" si="5"/>
        <v>Salad</v>
      </c>
      <c r="U6275" s="4" t="str">
        <f t="shared" si="6"/>
        <v>In-store</v>
      </c>
      <c r="V6275" s="4" t="str">
        <f t="shared" si="7"/>
        <v>Credit Card</v>
      </c>
      <c r="W6275" s="4">
        <f t="shared" ref="W6275:Y6275" si="6282">IF(OR(J6275 = "ERROR", J6275 = ""), "UNKNOWN", J6275)</f>
        <v>3</v>
      </c>
      <c r="X6275" s="4">
        <f t="shared" si="6282"/>
        <v>5</v>
      </c>
      <c r="Y6275" s="4">
        <f t="shared" si="6282"/>
        <v>15</v>
      </c>
      <c r="Z6275" s="5">
        <f t="shared" si="9"/>
        <v>45029</v>
      </c>
    </row>
    <row r="6276">
      <c r="A6276" s="1" t="s">
        <v>6313</v>
      </c>
      <c r="B6276" s="1" t="s">
        <v>27</v>
      </c>
      <c r="C6276" s="1">
        <v>1.0</v>
      </c>
      <c r="D6276" s="1">
        <v>3.0</v>
      </c>
      <c r="E6276" s="1">
        <v>3.0</v>
      </c>
      <c r="F6276" s="1" t="s">
        <v>39</v>
      </c>
      <c r="G6276" s="1" t="s">
        <v>24</v>
      </c>
      <c r="H6276" s="2">
        <v>45119.0</v>
      </c>
      <c r="J6276" s="3">
        <f t="shared" si="2"/>
        <v>1</v>
      </c>
      <c r="K6276" s="4">
        <f t="shared" si="3"/>
        <v>3</v>
      </c>
      <c r="L6276" s="4">
        <f t="shared" si="4"/>
        <v>3</v>
      </c>
      <c r="S6276" s="1" t="s">
        <v>6313</v>
      </c>
      <c r="T6276" s="4" t="str">
        <f t="shared" si="5"/>
        <v>Cake</v>
      </c>
      <c r="U6276" s="4" t="str">
        <f t="shared" si="6"/>
        <v>Takeaway</v>
      </c>
      <c r="V6276" s="4" t="str">
        <f t="shared" si="7"/>
        <v>Digital Wallet</v>
      </c>
      <c r="W6276" s="4">
        <f t="shared" ref="W6276:Y6276" si="6283">IF(OR(J6276 = "ERROR", J6276 = ""), "UNKNOWN", J6276)</f>
        <v>1</v>
      </c>
      <c r="X6276" s="4">
        <f t="shared" si="6283"/>
        <v>3</v>
      </c>
      <c r="Y6276" s="4">
        <f t="shared" si="6283"/>
        <v>3</v>
      </c>
      <c r="Z6276" s="5">
        <f t="shared" si="9"/>
        <v>45119</v>
      </c>
    </row>
    <row r="6277">
      <c r="A6277" s="1" t="s">
        <v>6314</v>
      </c>
      <c r="B6277" s="1" t="s">
        <v>36</v>
      </c>
      <c r="C6277" s="1">
        <v>3.0</v>
      </c>
      <c r="D6277" s="1">
        <v>5.0</v>
      </c>
      <c r="E6277" s="1">
        <v>15.0</v>
      </c>
      <c r="F6277" s="1" t="s">
        <v>28</v>
      </c>
      <c r="G6277" s="1" t="s">
        <v>29</v>
      </c>
      <c r="J6277" s="3">
        <f t="shared" si="2"/>
        <v>3</v>
      </c>
      <c r="K6277" s="4">
        <f t="shared" si="3"/>
        <v>5</v>
      </c>
      <c r="L6277" s="4">
        <f t="shared" si="4"/>
        <v>15</v>
      </c>
      <c r="S6277" s="1" t="s">
        <v>6314</v>
      </c>
      <c r="T6277" s="4" t="str">
        <f t="shared" si="5"/>
        <v>Salad</v>
      </c>
      <c r="U6277" s="4" t="str">
        <f t="shared" si="6"/>
        <v>In-store</v>
      </c>
      <c r="V6277" s="4" t="str">
        <f t="shared" si="7"/>
        <v>Cash</v>
      </c>
      <c r="W6277" s="4">
        <f t="shared" ref="W6277:Y6277" si="6284">IF(OR(J6277 = "ERROR", J6277 = ""), "UNKNOWN", J6277)</f>
        <v>3</v>
      </c>
      <c r="X6277" s="4">
        <f t="shared" si="6284"/>
        <v>5</v>
      </c>
      <c r="Y6277" s="4">
        <f t="shared" si="6284"/>
        <v>15</v>
      </c>
      <c r="Z6277" s="4" t="str">
        <f t="shared" si="9"/>
        <v>UNKNOWN</v>
      </c>
    </row>
    <row r="6278">
      <c r="A6278" s="1" t="s">
        <v>6315</v>
      </c>
      <c r="B6278" s="1" t="s">
        <v>44</v>
      </c>
      <c r="C6278" s="1">
        <v>2.0</v>
      </c>
      <c r="D6278" s="1">
        <v>4.0</v>
      </c>
      <c r="E6278" s="1">
        <v>8.0</v>
      </c>
      <c r="F6278" s="1" t="s">
        <v>23</v>
      </c>
      <c r="G6278" s="1" t="s">
        <v>29</v>
      </c>
      <c r="H6278" s="2">
        <v>45233.0</v>
      </c>
      <c r="J6278" s="3">
        <f t="shared" si="2"/>
        <v>2</v>
      </c>
      <c r="K6278" s="4">
        <f t="shared" si="3"/>
        <v>4</v>
      </c>
      <c r="L6278" s="4">
        <f t="shared" si="4"/>
        <v>8</v>
      </c>
      <c r="S6278" s="1" t="s">
        <v>6315</v>
      </c>
      <c r="T6278" s="4" t="str">
        <f t="shared" si="5"/>
        <v>Sandwich</v>
      </c>
      <c r="U6278" s="4" t="str">
        <f t="shared" si="6"/>
        <v>In-store</v>
      </c>
      <c r="V6278" s="4" t="str">
        <f t="shared" si="7"/>
        <v>Credit Card</v>
      </c>
      <c r="W6278" s="4">
        <f t="shared" ref="W6278:Y6278" si="6285">IF(OR(J6278 = "ERROR", J6278 = ""), "UNKNOWN", J6278)</f>
        <v>2</v>
      </c>
      <c r="X6278" s="4">
        <f t="shared" si="6285"/>
        <v>4</v>
      </c>
      <c r="Y6278" s="4">
        <f t="shared" si="6285"/>
        <v>8</v>
      </c>
      <c r="Z6278" s="5">
        <f t="shared" si="9"/>
        <v>45233</v>
      </c>
    </row>
    <row r="6279">
      <c r="A6279" s="1" t="s">
        <v>6316</v>
      </c>
      <c r="B6279" s="1" t="s">
        <v>22</v>
      </c>
      <c r="C6279" s="1">
        <v>5.0</v>
      </c>
      <c r="D6279" s="1">
        <v>2.0</v>
      </c>
      <c r="E6279" s="1" t="s">
        <v>25</v>
      </c>
      <c r="F6279" s="1" t="s">
        <v>23</v>
      </c>
      <c r="G6279" s="1" t="s">
        <v>29</v>
      </c>
      <c r="H6279" s="2">
        <v>45033.0</v>
      </c>
      <c r="J6279" s="3">
        <f t="shared" si="2"/>
        <v>5</v>
      </c>
      <c r="K6279" s="4">
        <f t="shared" si="3"/>
        <v>2</v>
      </c>
      <c r="L6279" s="4">
        <f t="shared" si="4"/>
        <v>10</v>
      </c>
      <c r="S6279" s="1" t="s">
        <v>6316</v>
      </c>
      <c r="T6279" s="4" t="str">
        <f t="shared" si="5"/>
        <v>Coffee</v>
      </c>
      <c r="U6279" s="4" t="str">
        <f t="shared" si="6"/>
        <v>In-store</v>
      </c>
      <c r="V6279" s="4" t="str">
        <f t="shared" si="7"/>
        <v>Credit Card</v>
      </c>
      <c r="W6279" s="4">
        <f t="shared" ref="W6279:Y6279" si="6286">IF(OR(J6279 = "ERROR", J6279 = ""), "UNKNOWN", J6279)</f>
        <v>5</v>
      </c>
      <c r="X6279" s="4">
        <f t="shared" si="6286"/>
        <v>2</v>
      </c>
      <c r="Y6279" s="4">
        <f t="shared" si="6286"/>
        <v>10</v>
      </c>
      <c r="Z6279" s="5">
        <f t="shared" si="9"/>
        <v>45033</v>
      </c>
    </row>
    <row r="6280">
      <c r="A6280" s="1" t="s">
        <v>6317</v>
      </c>
      <c r="B6280" s="1" t="s">
        <v>81</v>
      </c>
      <c r="C6280" s="1">
        <v>4.0</v>
      </c>
      <c r="D6280" s="1">
        <v>1.5</v>
      </c>
      <c r="E6280" s="1">
        <v>6.0</v>
      </c>
      <c r="F6280" s="1" t="s">
        <v>39</v>
      </c>
      <c r="G6280" s="1" t="s">
        <v>24</v>
      </c>
      <c r="H6280" s="2">
        <v>45189.0</v>
      </c>
      <c r="J6280" s="3">
        <f t="shared" si="2"/>
        <v>4</v>
      </c>
      <c r="K6280" s="4">
        <f t="shared" si="3"/>
        <v>1.5</v>
      </c>
      <c r="L6280" s="4">
        <f t="shared" si="4"/>
        <v>6</v>
      </c>
      <c r="S6280" s="1" t="s">
        <v>6317</v>
      </c>
      <c r="T6280" s="4" t="str">
        <f t="shared" si="5"/>
        <v>Tea</v>
      </c>
      <c r="U6280" s="4" t="str">
        <f t="shared" si="6"/>
        <v>Takeaway</v>
      </c>
      <c r="V6280" s="4" t="str">
        <f t="shared" si="7"/>
        <v>Digital Wallet</v>
      </c>
      <c r="W6280" s="4">
        <f t="shared" ref="W6280:Y6280" si="6287">IF(OR(J6280 = "ERROR", J6280 = ""), "UNKNOWN", J6280)</f>
        <v>4</v>
      </c>
      <c r="X6280" s="4">
        <f t="shared" si="6287"/>
        <v>1.5</v>
      </c>
      <c r="Y6280" s="4">
        <f t="shared" si="6287"/>
        <v>6</v>
      </c>
      <c r="Z6280" s="5">
        <f t="shared" si="9"/>
        <v>45189</v>
      </c>
    </row>
    <row r="6281">
      <c r="A6281" s="1" t="s">
        <v>6318</v>
      </c>
      <c r="B6281" s="1" t="s">
        <v>32</v>
      </c>
      <c r="C6281" s="1">
        <v>3.0</v>
      </c>
      <c r="D6281" s="1">
        <v>1.0</v>
      </c>
      <c r="E6281" s="1">
        <v>3.0</v>
      </c>
      <c r="F6281" s="1" t="s">
        <v>23</v>
      </c>
      <c r="H6281" s="2">
        <v>45071.0</v>
      </c>
      <c r="J6281" s="3">
        <f t="shared" si="2"/>
        <v>3</v>
      </c>
      <c r="K6281" s="4">
        <f t="shared" si="3"/>
        <v>1</v>
      </c>
      <c r="L6281" s="4">
        <f t="shared" si="4"/>
        <v>3</v>
      </c>
      <c r="S6281" s="1" t="s">
        <v>6318</v>
      </c>
      <c r="T6281" s="4" t="str">
        <f t="shared" si="5"/>
        <v>Cookie</v>
      </c>
      <c r="U6281" s="4" t="str">
        <f t="shared" si="6"/>
        <v>UNKNOWN</v>
      </c>
      <c r="V6281" s="4" t="str">
        <f t="shared" si="7"/>
        <v>Credit Card</v>
      </c>
      <c r="W6281" s="4">
        <f t="shared" ref="W6281:Y6281" si="6288">IF(OR(J6281 = "ERROR", J6281 = ""), "UNKNOWN", J6281)</f>
        <v>3</v>
      </c>
      <c r="X6281" s="4">
        <f t="shared" si="6288"/>
        <v>1</v>
      </c>
      <c r="Y6281" s="4">
        <f t="shared" si="6288"/>
        <v>3</v>
      </c>
      <c r="Z6281" s="5">
        <f t="shared" si="9"/>
        <v>45071</v>
      </c>
    </row>
    <row r="6282">
      <c r="A6282" s="1" t="s">
        <v>6319</v>
      </c>
      <c r="B6282" s="1" t="s">
        <v>55</v>
      </c>
      <c r="C6282" s="1">
        <v>1.0</v>
      </c>
      <c r="D6282" s="1">
        <v>3.0</v>
      </c>
      <c r="E6282" s="1">
        <v>3.0</v>
      </c>
      <c r="F6282" s="1" t="s">
        <v>39</v>
      </c>
      <c r="G6282" s="1" t="s">
        <v>29</v>
      </c>
      <c r="H6282" s="6">
        <v>45251.0</v>
      </c>
      <c r="J6282" s="3">
        <f t="shared" si="2"/>
        <v>1</v>
      </c>
      <c r="K6282" s="4">
        <f t="shared" si="3"/>
        <v>3</v>
      </c>
      <c r="L6282" s="4">
        <f t="shared" si="4"/>
        <v>3</v>
      </c>
      <c r="S6282" s="1" t="s">
        <v>6319</v>
      </c>
      <c r="T6282" s="4" t="str">
        <f t="shared" si="5"/>
        <v>Juice</v>
      </c>
      <c r="U6282" s="4" t="str">
        <f t="shared" si="6"/>
        <v>In-store</v>
      </c>
      <c r="V6282" s="4" t="str">
        <f t="shared" si="7"/>
        <v>Digital Wallet</v>
      </c>
      <c r="W6282" s="4">
        <f t="shared" ref="W6282:Y6282" si="6289">IF(OR(J6282 = "ERROR", J6282 = ""), "UNKNOWN", J6282)</f>
        <v>1</v>
      </c>
      <c r="X6282" s="4">
        <f t="shared" si="6289"/>
        <v>3</v>
      </c>
      <c r="Y6282" s="4">
        <f t="shared" si="6289"/>
        <v>3</v>
      </c>
      <c r="Z6282" s="7">
        <f t="shared" si="9"/>
        <v>45251</v>
      </c>
    </row>
    <row r="6283">
      <c r="A6283" s="1" t="s">
        <v>6320</v>
      </c>
      <c r="B6283" s="1" t="s">
        <v>81</v>
      </c>
      <c r="C6283" s="1">
        <v>2.0</v>
      </c>
      <c r="D6283" s="1">
        <v>1.5</v>
      </c>
      <c r="E6283" s="1">
        <v>3.0</v>
      </c>
      <c r="F6283" s="1" t="s">
        <v>23</v>
      </c>
      <c r="G6283" s="1" t="s">
        <v>29</v>
      </c>
      <c r="H6283" s="2">
        <v>44930.0</v>
      </c>
      <c r="J6283" s="3">
        <f t="shared" si="2"/>
        <v>2</v>
      </c>
      <c r="K6283" s="4">
        <f t="shared" si="3"/>
        <v>1.5</v>
      </c>
      <c r="L6283" s="4">
        <f t="shared" si="4"/>
        <v>3</v>
      </c>
      <c r="S6283" s="1" t="s">
        <v>6320</v>
      </c>
      <c r="T6283" s="4" t="str">
        <f t="shared" si="5"/>
        <v>Tea</v>
      </c>
      <c r="U6283" s="4" t="str">
        <f t="shared" si="6"/>
        <v>In-store</v>
      </c>
      <c r="V6283" s="4" t="str">
        <f t="shared" si="7"/>
        <v>Credit Card</v>
      </c>
      <c r="W6283" s="4">
        <f t="shared" ref="W6283:Y6283" si="6290">IF(OR(J6283 = "ERROR", J6283 = ""), "UNKNOWN", J6283)</f>
        <v>2</v>
      </c>
      <c r="X6283" s="4">
        <f t="shared" si="6290"/>
        <v>1.5</v>
      </c>
      <c r="Y6283" s="4">
        <f t="shared" si="6290"/>
        <v>3</v>
      </c>
      <c r="Z6283" s="5">
        <f t="shared" si="9"/>
        <v>44930</v>
      </c>
    </row>
    <row r="6284">
      <c r="A6284" s="1" t="s">
        <v>6321</v>
      </c>
      <c r="B6284" s="1" t="s">
        <v>32</v>
      </c>
      <c r="C6284" s="1">
        <v>5.0</v>
      </c>
      <c r="D6284" s="1">
        <v>1.0</v>
      </c>
      <c r="E6284" s="1">
        <v>5.0</v>
      </c>
      <c r="F6284" s="1" t="s">
        <v>39</v>
      </c>
      <c r="G6284" s="1" t="s">
        <v>29</v>
      </c>
      <c r="H6284" s="2">
        <v>45155.0</v>
      </c>
      <c r="J6284" s="3">
        <f t="shared" si="2"/>
        <v>5</v>
      </c>
      <c r="K6284" s="4">
        <f t="shared" si="3"/>
        <v>1</v>
      </c>
      <c r="L6284" s="4">
        <f t="shared" si="4"/>
        <v>5</v>
      </c>
      <c r="S6284" s="1" t="s">
        <v>6321</v>
      </c>
      <c r="T6284" s="4" t="str">
        <f t="shared" si="5"/>
        <v>Cookie</v>
      </c>
      <c r="U6284" s="4" t="str">
        <f t="shared" si="6"/>
        <v>In-store</v>
      </c>
      <c r="V6284" s="4" t="str">
        <f t="shared" si="7"/>
        <v>Digital Wallet</v>
      </c>
      <c r="W6284" s="4">
        <f t="shared" ref="W6284:Y6284" si="6291">IF(OR(J6284 = "ERROR", J6284 = ""), "UNKNOWN", J6284)</f>
        <v>5</v>
      </c>
      <c r="X6284" s="4">
        <f t="shared" si="6291"/>
        <v>1</v>
      </c>
      <c r="Y6284" s="4">
        <f t="shared" si="6291"/>
        <v>5</v>
      </c>
      <c r="Z6284" s="5">
        <f t="shared" si="9"/>
        <v>45155</v>
      </c>
    </row>
    <row r="6285">
      <c r="A6285" s="1" t="s">
        <v>6322</v>
      </c>
      <c r="B6285" s="1" t="s">
        <v>27</v>
      </c>
      <c r="C6285" s="1">
        <v>4.0</v>
      </c>
      <c r="D6285" s="1">
        <v>3.0</v>
      </c>
      <c r="E6285" s="1">
        <v>12.0</v>
      </c>
      <c r="G6285" s="1" t="s">
        <v>29</v>
      </c>
      <c r="H6285" s="2">
        <v>45116.0</v>
      </c>
      <c r="J6285" s="3">
        <f t="shared" si="2"/>
        <v>4</v>
      </c>
      <c r="K6285" s="4">
        <f t="shared" si="3"/>
        <v>3</v>
      </c>
      <c r="L6285" s="4">
        <f t="shared" si="4"/>
        <v>12</v>
      </c>
      <c r="S6285" s="1" t="s">
        <v>6322</v>
      </c>
      <c r="T6285" s="4" t="str">
        <f t="shared" si="5"/>
        <v>Cake</v>
      </c>
      <c r="U6285" s="4" t="str">
        <f t="shared" si="6"/>
        <v>In-store</v>
      </c>
      <c r="V6285" s="4" t="str">
        <f t="shared" si="7"/>
        <v>UNKNOWN</v>
      </c>
      <c r="W6285" s="4">
        <f t="shared" ref="W6285:Y6285" si="6292">IF(OR(J6285 = "ERROR", J6285 = ""), "UNKNOWN", J6285)</f>
        <v>4</v>
      </c>
      <c r="X6285" s="4">
        <f t="shared" si="6292"/>
        <v>3</v>
      </c>
      <c r="Y6285" s="4">
        <f t="shared" si="6292"/>
        <v>12</v>
      </c>
      <c r="Z6285" s="5">
        <f t="shared" si="9"/>
        <v>45116</v>
      </c>
    </row>
    <row r="6286">
      <c r="A6286" s="1" t="s">
        <v>6323</v>
      </c>
      <c r="B6286" s="1" t="s">
        <v>81</v>
      </c>
      <c r="C6286" s="1">
        <v>4.0</v>
      </c>
      <c r="D6286" s="1">
        <v>1.5</v>
      </c>
      <c r="E6286" s="1">
        <v>6.0</v>
      </c>
      <c r="F6286" s="1" t="s">
        <v>39</v>
      </c>
      <c r="G6286" s="1" t="s">
        <v>24</v>
      </c>
      <c r="H6286" s="2">
        <v>44984.0</v>
      </c>
      <c r="J6286" s="3">
        <f t="shared" si="2"/>
        <v>4</v>
      </c>
      <c r="K6286" s="4">
        <f t="shared" si="3"/>
        <v>1.5</v>
      </c>
      <c r="L6286" s="4">
        <f t="shared" si="4"/>
        <v>6</v>
      </c>
      <c r="S6286" s="1" t="s">
        <v>6323</v>
      </c>
      <c r="T6286" s="4" t="str">
        <f t="shared" si="5"/>
        <v>Tea</v>
      </c>
      <c r="U6286" s="4" t="str">
        <f t="shared" si="6"/>
        <v>Takeaway</v>
      </c>
      <c r="V6286" s="4" t="str">
        <f t="shared" si="7"/>
        <v>Digital Wallet</v>
      </c>
      <c r="W6286" s="4">
        <f t="shared" ref="W6286:Y6286" si="6293">IF(OR(J6286 = "ERROR", J6286 = ""), "UNKNOWN", J6286)</f>
        <v>4</v>
      </c>
      <c r="X6286" s="4">
        <f t="shared" si="6293"/>
        <v>1.5</v>
      </c>
      <c r="Y6286" s="4">
        <f t="shared" si="6293"/>
        <v>6</v>
      </c>
      <c r="Z6286" s="5">
        <f t="shared" si="9"/>
        <v>44984</v>
      </c>
    </row>
    <row r="6287">
      <c r="A6287" s="1" t="s">
        <v>6324</v>
      </c>
      <c r="B6287" s="1" t="s">
        <v>25</v>
      </c>
      <c r="C6287" s="1">
        <v>4.0</v>
      </c>
      <c r="D6287" s="1">
        <v>5.0</v>
      </c>
      <c r="E6287" s="1">
        <v>20.0</v>
      </c>
      <c r="F6287" s="1" t="s">
        <v>25</v>
      </c>
      <c r="H6287" s="2">
        <v>45016.0</v>
      </c>
      <c r="J6287" s="3">
        <f t="shared" si="2"/>
        <v>4</v>
      </c>
      <c r="K6287" s="4">
        <f t="shared" si="3"/>
        <v>5</v>
      </c>
      <c r="L6287" s="4">
        <f t="shared" si="4"/>
        <v>20</v>
      </c>
      <c r="S6287" s="1" t="s">
        <v>6324</v>
      </c>
      <c r="T6287" s="4" t="str">
        <f t="shared" si="5"/>
        <v>UNKNOWN</v>
      </c>
      <c r="U6287" s="4" t="str">
        <f t="shared" si="6"/>
        <v>UNKNOWN</v>
      </c>
      <c r="V6287" s="4" t="str">
        <f t="shared" si="7"/>
        <v>UNKNOWN</v>
      </c>
      <c r="W6287" s="4">
        <f t="shared" ref="W6287:Y6287" si="6294">IF(OR(J6287 = "ERROR", J6287 = ""), "UNKNOWN", J6287)</f>
        <v>4</v>
      </c>
      <c r="X6287" s="4">
        <f t="shared" si="6294"/>
        <v>5</v>
      </c>
      <c r="Y6287" s="4">
        <f t="shared" si="6294"/>
        <v>20</v>
      </c>
      <c r="Z6287" s="5">
        <f t="shared" si="9"/>
        <v>45016</v>
      </c>
    </row>
    <row r="6288">
      <c r="A6288" s="1" t="s">
        <v>6325</v>
      </c>
      <c r="B6288" s="1" t="s">
        <v>36</v>
      </c>
      <c r="C6288" s="1">
        <v>2.0</v>
      </c>
      <c r="D6288" s="1">
        <v>5.0</v>
      </c>
      <c r="E6288" s="1">
        <v>10.0</v>
      </c>
      <c r="F6288" s="1" t="s">
        <v>23</v>
      </c>
      <c r="G6288" s="1" t="s">
        <v>30</v>
      </c>
      <c r="H6288" s="2">
        <v>45194.0</v>
      </c>
      <c r="J6288" s="3">
        <f t="shared" si="2"/>
        <v>2</v>
      </c>
      <c r="K6288" s="4">
        <f t="shared" si="3"/>
        <v>5</v>
      </c>
      <c r="L6288" s="4">
        <f t="shared" si="4"/>
        <v>10</v>
      </c>
      <c r="S6288" s="1" t="s">
        <v>6325</v>
      </c>
      <c r="T6288" s="4" t="str">
        <f t="shared" si="5"/>
        <v>Salad</v>
      </c>
      <c r="U6288" s="4" t="str">
        <f t="shared" si="6"/>
        <v>UNKNOWN</v>
      </c>
      <c r="V6288" s="4" t="str">
        <f t="shared" si="7"/>
        <v>Credit Card</v>
      </c>
      <c r="W6288" s="4">
        <f t="shared" ref="W6288:Y6288" si="6295">IF(OR(J6288 = "ERROR", J6288 = ""), "UNKNOWN", J6288)</f>
        <v>2</v>
      </c>
      <c r="X6288" s="4">
        <f t="shared" si="6295"/>
        <v>5</v>
      </c>
      <c r="Y6288" s="4">
        <f t="shared" si="6295"/>
        <v>10</v>
      </c>
      <c r="Z6288" s="5">
        <f t="shared" si="9"/>
        <v>45194</v>
      </c>
    </row>
    <row r="6289">
      <c r="A6289" s="1" t="s">
        <v>6326</v>
      </c>
      <c r="B6289" s="1" t="s">
        <v>32</v>
      </c>
      <c r="C6289" s="1">
        <v>2.0</v>
      </c>
      <c r="D6289" s="1">
        <v>1.0</v>
      </c>
      <c r="E6289" s="1">
        <v>2.0</v>
      </c>
      <c r="F6289" s="1" t="s">
        <v>28</v>
      </c>
      <c r="G6289" s="1" t="s">
        <v>24</v>
      </c>
      <c r="H6289" s="2">
        <v>45045.0</v>
      </c>
      <c r="J6289" s="3">
        <f t="shared" si="2"/>
        <v>2</v>
      </c>
      <c r="K6289" s="4">
        <f t="shared" si="3"/>
        <v>1</v>
      </c>
      <c r="L6289" s="4">
        <f t="shared" si="4"/>
        <v>2</v>
      </c>
      <c r="S6289" s="1" t="s">
        <v>6326</v>
      </c>
      <c r="T6289" s="4" t="str">
        <f t="shared" si="5"/>
        <v>Cookie</v>
      </c>
      <c r="U6289" s="4" t="str">
        <f t="shared" si="6"/>
        <v>Takeaway</v>
      </c>
      <c r="V6289" s="4" t="str">
        <f t="shared" si="7"/>
        <v>Cash</v>
      </c>
      <c r="W6289" s="4">
        <f t="shared" ref="W6289:Y6289" si="6296">IF(OR(J6289 = "ERROR", J6289 = ""), "UNKNOWN", J6289)</f>
        <v>2</v>
      </c>
      <c r="X6289" s="4">
        <f t="shared" si="6296"/>
        <v>1</v>
      </c>
      <c r="Y6289" s="4">
        <f t="shared" si="6296"/>
        <v>2</v>
      </c>
      <c r="Z6289" s="5">
        <f t="shared" si="9"/>
        <v>45045</v>
      </c>
    </row>
    <row r="6290">
      <c r="A6290" s="1" t="s">
        <v>6327</v>
      </c>
      <c r="B6290" s="1" t="s">
        <v>32</v>
      </c>
      <c r="C6290" s="1">
        <v>2.0</v>
      </c>
      <c r="D6290" s="1">
        <v>1.0</v>
      </c>
      <c r="E6290" s="1">
        <v>2.0</v>
      </c>
      <c r="F6290" s="1" t="s">
        <v>28</v>
      </c>
      <c r="H6290" s="2">
        <v>45199.0</v>
      </c>
      <c r="J6290" s="3">
        <f t="shared" si="2"/>
        <v>2</v>
      </c>
      <c r="K6290" s="4">
        <f t="shared" si="3"/>
        <v>1</v>
      </c>
      <c r="L6290" s="4">
        <f t="shared" si="4"/>
        <v>2</v>
      </c>
      <c r="S6290" s="1" t="s">
        <v>6327</v>
      </c>
      <c r="T6290" s="4" t="str">
        <f t="shared" si="5"/>
        <v>Cookie</v>
      </c>
      <c r="U6290" s="4" t="str">
        <f t="shared" si="6"/>
        <v>UNKNOWN</v>
      </c>
      <c r="V6290" s="4" t="str">
        <f t="shared" si="7"/>
        <v>Cash</v>
      </c>
      <c r="W6290" s="4">
        <f t="shared" ref="W6290:Y6290" si="6297">IF(OR(J6290 = "ERROR", J6290 = ""), "UNKNOWN", J6290)</f>
        <v>2</v>
      </c>
      <c r="X6290" s="4">
        <f t="shared" si="6297"/>
        <v>1</v>
      </c>
      <c r="Y6290" s="4">
        <f t="shared" si="6297"/>
        <v>2</v>
      </c>
      <c r="Z6290" s="5">
        <f t="shared" si="9"/>
        <v>45199</v>
      </c>
    </row>
    <row r="6291">
      <c r="A6291" s="1" t="s">
        <v>6328</v>
      </c>
      <c r="B6291" s="1" t="s">
        <v>36</v>
      </c>
      <c r="C6291" s="1">
        <v>5.0</v>
      </c>
      <c r="D6291" s="1">
        <v>5.0</v>
      </c>
      <c r="E6291" s="1">
        <v>25.0</v>
      </c>
      <c r="F6291" s="1" t="s">
        <v>28</v>
      </c>
      <c r="H6291" s="2">
        <v>45041.0</v>
      </c>
      <c r="J6291" s="3">
        <f t="shared" si="2"/>
        <v>5</v>
      </c>
      <c r="K6291" s="4">
        <f t="shared" si="3"/>
        <v>5</v>
      </c>
      <c r="L6291" s="4">
        <f t="shared" si="4"/>
        <v>25</v>
      </c>
      <c r="S6291" s="1" t="s">
        <v>6328</v>
      </c>
      <c r="T6291" s="4" t="str">
        <f t="shared" si="5"/>
        <v>Salad</v>
      </c>
      <c r="U6291" s="4" t="str">
        <f t="shared" si="6"/>
        <v>UNKNOWN</v>
      </c>
      <c r="V6291" s="4" t="str">
        <f t="shared" si="7"/>
        <v>Cash</v>
      </c>
      <c r="W6291" s="4">
        <f t="shared" ref="W6291:Y6291" si="6298">IF(OR(J6291 = "ERROR", J6291 = ""), "UNKNOWN", J6291)</f>
        <v>5</v>
      </c>
      <c r="X6291" s="4">
        <f t="shared" si="6298"/>
        <v>5</v>
      </c>
      <c r="Y6291" s="4">
        <f t="shared" si="6298"/>
        <v>25</v>
      </c>
      <c r="Z6291" s="5">
        <f t="shared" si="9"/>
        <v>45041</v>
      </c>
    </row>
    <row r="6292">
      <c r="A6292" s="1" t="s">
        <v>6329</v>
      </c>
      <c r="B6292" s="1" t="s">
        <v>32</v>
      </c>
      <c r="C6292" s="1">
        <v>2.0</v>
      </c>
      <c r="D6292" s="1">
        <v>1.0</v>
      </c>
      <c r="E6292" s="1">
        <v>2.0</v>
      </c>
      <c r="F6292" s="1" t="s">
        <v>23</v>
      </c>
      <c r="H6292" s="2">
        <v>45150.0</v>
      </c>
      <c r="J6292" s="3">
        <f t="shared" si="2"/>
        <v>2</v>
      </c>
      <c r="K6292" s="4">
        <f t="shared" si="3"/>
        <v>1</v>
      </c>
      <c r="L6292" s="4">
        <f t="shared" si="4"/>
        <v>2</v>
      </c>
      <c r="S6292" s="1" t="s">
        <v>6329</v>
      </c>
      <c r="T6292" s="4" t="str">
        <f t="shared" si="5"/>
        <v>Cookie</v>
      </c>
      <c r="U6292" s="4" t="str">
        <f t="shared" si="6"/>
        <v>UNKNOWN</v>
      </c>
      <c r="V6292" s="4" t="str">
        <f t="shared" si="7"/>
        <v>Credit Card</v>
      </c>
      <c r="W6292" s="4">
        <f t="shared" ref="W6292:Y6292" si="6299">IF(OR(J6292 = "ERROR", J6292 = ""), "UNKNOWN", J6292)</f>
        <v>2</v>
      </c>
      <c r="X6292" s="4">
        <f t="shared" si="6299"/>
        <v>1</v>
      </c>
      <c r="Y6292" s="4">
        <f t="shared" si="6299"/>
        <v>2</v>
      </c>
      <c r="Z6292" s="5">
        <f t="shared" si="9"/>
        <v>45150</v>
      </c>
    </row>
    <row r="6293">
      <c r="A6293" s="1" t="s">
        <v>6330</v>
      </c>
      <c r="B6293" s="1" t="s">
        <v>36</v>
      </c>
      <c r="C6293" s="1">
        <v>2.0</v>
      </c>
      <c r="D6293" s="1">
        <v>5.0</v>
      </c>
      <c r="E6293" s="1">
        <v>10.0</v>
      </c>
      <c r="G6293" s="1" t="s">
        <v>24</v>
      </c>
      <c r="H6293" s="2">
        <v>45082.0</v>
      </c>
      <c r="J6293" s="3">
        <f t="shared" si="2"/>
        <v>2</v>
      </c>
      <c r="K6293" s="4">
        <f t="shared" si="3"/>
        <v>5</v>
      </c>
      <c r="L6293" s="4">
        <f t="shared" si="4"/>
        <v>10</v>
      </c>
      <c r="S6293" s="1" t="s">
        <v>6330</v>
      </c>
      <c r="T6293" s="4" t="str">
        <f t="shared" si="5"/>
        <v>Salad</v>
      </c>
      <c r="U6293" s="4" t="str">
        <f t="shared" si="6"/>
        <v>Takeaway</v>
      </c>
      <c r="V6293" s="4" t="str">
        <f t="shared" si="7"/>
        <v>UNKNOWN</v>
      </c>
      <c r="W6293" s="4">
        <f t="shared" ref="W6293:Y6293" si="6300">IF(OR(J6293 = "ERROR", J6293 = ""), "UNKNOWN", J6293)</f>
        <v>2</v>
      </c>
      <c r="X6293" s="4">
        <f t="shared" si="6300"/>
        <v>5</v>
      </c>
      <c r="Y6293" s="4">
        <f t="shared" si="6300"/>
        <v>10</v>
      </c>
      <c r="Z6293" s="5">
        <f t="shared" si="9"/>
        <v>45082</v>
      </c>
    </row>
    <row r="6294">
      <c r="A6294" s="1" t="s">
        <v>6331</v>
      </c>
      <c r="C6294" s="1">
        <v>1.0</v>
      </c>
      <c r="D6294" s="1">
        <v>3.0</v>
      </c>
      <c r="E6294" s="1" t="s">
        <v>25</v>
      </c>
      <c r="F6294" s="1" t="s">
        <v>28</v>
      </c>
      <c r="G6294" s="1" t="s">
        <v>29</v>
      </c>
      <c r="H6294" s="2">
        <v>45152.0</v>
      </c>
      <c r="J6294" s="3">
        <f t="shared" si="2"/>
        <v>1</v>
      </c>
      <c r="K6294" s="4">
        <f t="shared" si="3"/>
        <v>3</v>
      </c>
      <c r="L6294" s="4">
        <f t="shared" si="4"/>
        <v>3</v>
      </c>
      <c r="S6294" s="1" t="s">
        <v>6331</v>
      </c>
      <c r="T6294" s="4" t="str">
        <f t="shared" si="5"/>
        <v>UNKNOWN</v>
      </c>
      <c r="U6294" s="4" t="str">
        <f t="shared" si="6"/>
        <v>In-store</v>
      </c>
      <c r="V6294" s="4" t="str">
        <f t="shared" si="7"/>
        <v>Cash</v>
      </c>
      <c r="W6294" s="4">
        <f t="shared" ref="W6294:Y6294" si="6301">IF(OR(J6294 = "ERROR", J6294 = ""), "UNKNOWN", J6294)</f>
        <v>1</v>
      </c>
      <c r="X6294" s="4">
        <f t="shared" si="6301"/>
        <v>3</v>
      </c>
      <c r="Y6294" s="4">
        <f t="shared" si="6301"/>
        <v>3</v>
      </c>
      <c r="Z6294" s="5">
        <f t="shared" si="9"/>
        <v>45152</v>
      </c>
    </row>
    <row r="6295">
      <c r="A6295" s="1" t="s">
        <v>6332</v>
      </c>
      <c r="B6295" s="1" t="s">
        <v>32</v>
      </c>
      <c r="C6295" s="1">
        <v>2.0</v>
      </c>
      <c r="D6295" s="1">
        <v>1.0</v>
      </c>
      <c r="E6295" s="1">
        <v>2.0</v>
      </c>
      <c r="F6295" s="1" t="s">
        <v>23</v>
      </c>
      <c r="G6295" s="1" t="s">
        <v>24</v>
      </c>
      <c r="H6295" s="2">
        <v>45095.0</v>
      </c>
      <c r="J6295" s="3">
        <f t="shared" si="2"/>
        <v>2</v>
      </c>
      <c r="K6295" s="4">
        <f t="shared" si="3"/>
        <v>1</v>
      </c>
      <c r="L6295" s="4">
        <f t="shared" si="4"/>
        <v>2</v>
      </c>
      <c r="S6295" s="1" t="s">
        <v>6332</v>
      </c>
      <c r="T6295" s="4" t="str">
        <f t="shared" si="5"/>
        <v>Cookie</v>
      </c>
      <c r="U6295" s="4" t="str">
        <f t="shared" si="6"/>
        <v>Takeaway</v>
      </c>
      <c r="V6295" s="4" t="str">
        <f t="shared" si="7"/>
        <v>Credit Card</v>
      </c>
      <c r="W6295" s="4">
        <f t="shared" ref="W6295:Y6295" si="6302">IF(OR(J6295 = "ERROR", J6295 = ""), "UNKNOWN", J6295)</f>
        <v>2</v>
      </c>
      <c r="X6295" s="4">
        <f t="shared" si="6302"/>
        <v>1</v>
      </c>
      <c r="Y6295" s="4">
        <f t="shared" si="6302"/>
        <v>2</v>
      </c>
      <c r="Z6295" s="5">
        <f t="shared" si="9"/>
        <v>45095</v>
      </c>
    </row>
    <row r="6296">
      <c r="A6296" s="1" t="s">
        <v>6333</v>
      </c>
      <c r="B6296" s="1" t="s">
        <v>81</v>
      </c>
      <c r="C6296" s="1">
        <v>4.0</v>
      </c>
      <c r="D6296" s="1">
        <v>1.5</v>
      </c>
      <c r="E6296" s="1">
        <v>6.0</v>
      </c>
      <c r="F6296" s="1" t="s">
        <v>28</v>
      </c>
      <c r="H6296" s="6">
        <v>45256.0</v>
      </c>
      <c r="J6296" s="3">
        <f t="shared" si="2"/>
        <v>4</v>
      </c>
      <c r="K6296" s="4">
        <f t="shared" si="3"/>
        <v>1.5</v>
      </c>
      <c r="L6296" s="4">
        <f t="shared" si="4"/>
        <v>6</v>
      </c>
      <c r="S6296" s="1" t="s">
        <v>6333</v>
      </c>
      <c r="T6296" s="4" t="str">
        <f t="shared" si="5"/>
        <v>Tea</v>
      </c>
      <c r="U6296" s="4" t="str">
        <f t="shared" si="6"/>
        <v>UNKNOWN</v>
      </c>
      <c r="V6296" s="4" t="str">
        <f t="shared" si="7"/>
        <v>Cash</v>
      </c>
      <c r="W6296" s="4">
        <f t="shared" ref="W6296:Y6296" si="6303">IF(OR(J6296 = "ERROR", J6296 = ""), "UNKNOWN", J6296)</f>
        <v>4</v>
      </c>
      <c r="X6296" s="4">
        <f t="shared" si="6303"/>
        <v>1.5</v>
      </c>
      <c r="Y6296" s="4">
        <f t="shared" si="6303"/>
        <v>6</v>
      </c>
      <c r="Z6296" s="7">
        <f t="shared" si="9"/>
        <v>45256</v>
      </c>
    </row>
    <row r="6297">
      <c r="A6297" s="1" t="s">
        <v>6334</v>
      </c>
      <c r="B6297" s="1" t="s">
        <v>32</v>
      </c>
      <c r="C6297" s="1">
        <v>4.0</v>
      </c>
      <c r="D6297" s="1">
        <v>1.0</v>
      </c>
      <c r="E6297" s="1" t="s">
        <v>25</v>
      </c>
      <c r="F6297" s="1" t="s">
        <v>28</v>
      </c>
      <c r="G6297" s="1" t="s">
        <v>25</v>
      </c>
      <c r="H6297" s="2">
        <v>45131.0</v>
      </c>
      <c r="J6297" s="3">
        <f t="shared" si="2"/>
        <v>4</v>
      </c>
      <c r="K6297" s="4">
        <f t="shared" si="3"/>
        <v>1</v>
      </c>
      <c r="L6297" s="4">
        <f t="shared" si="4"/>
        <v>4</v>
      </c>
      <c r="S6297" s="1" t="s">
        <v>6334</v>
      </c>
      <c r="T6297" s="4" t="str">
        <f t="shared" si="5"/>
        <v>Cookie</v>
      </c>
      <c r="U6297" s="4" t="str">
        <f t="shared" si="6"/>
        <v>UNKNOWN</v>
      </c>
      <c r="V6297" s="4" t="str">
        <f t="shared" si="7"/>
        <v>Cash</v>
      </c>
      <c r="W6297" s="4">
        <f t="shared" ref="W6297:Y6297" si="6304">IF(OR(J6297 = "ERROR", J6297 = ""), "UNKNOWN", J6297)</f>
        <v>4</v>
      </c>
      <c r="X6297" s="4">
        <f t="shared" si="6304"/>
        <v>1</v>
      </c>
      <c r="Y6297" s="4">
        <f t="shared" si="6304"/>
        <v>4</v>
      </c>
      <c r="Z6297" s="5">
        <f t="shared" si="9"/>
        <v>45131</v>
      </c>
    </row>
    <row r="6298">
      <c r="A6298" s="1" t="s">
        <v>6335</v>
      </c>
      <c r="B6298" s="1" t="s">
        <v>81</v>
      </c>
      <c r="C6298" s="1">
        <v>3.0</v>
      </c>
      <c r="D6298" s="1">
        <v>1.5</v>
      </c>
      <c r="E6298" s="1">
        <v>4.5</v>
      </c>
      <c r="G6298" s="1" t="s">
        <v>24</v>
      </c>
      <c r="H6298" s="2">
        <v>45239.0</v>
      </c>
      <c r="J6298" s="3">
        <f t="shared" si="2"/>
        <v>3</v>
      </c>
      <c r="K6298" s="4">
        <f t="shared" si="3"/>
        <v>1.5</v>
      </c>
      <c r="L6298" s="4">
        <f t="shared" si="4"/>
        <v>4.5</v>
      </c>
      <c r="S6298" s="1" t="s">
        <v>6335</v>
      </c>
      <c r="T6298" s="4" t="str">
        <f t="shared" si="5"/>
        <v>Tea</v>
      </c>
      <c r="U6298" s="4" t="str">
        <f t="shared" si="6"/>
        <v>Takeaway</v>
      </c>
      <c r="V6298" s="4" t="str">
        <f t="shared" si="7"/>
        <v>UNKNOWN</v>
      </c>
      <c r="W6298" s="4">
        <f t="shared" ref="W6298:Y6298" si="6305">IF(OR(J6298 = "ERROR", J6298 = ""), "UNKNOWN", J6298)</f>
        <v>3</v>
      </c>
      <c r="X6298" s="4">
        <f t="shared" si="6305"/>
        <v>1.5</v>
      </c>
      <c r="Y6298" s="4">
        <f t="shared" si="6305"/>
        <v>4.5</v>
      </c>
      <c r="Z6298" s="5">
        <f t="shared" si="9"/>
        <v>45239</v>
      </c>
    </row>
    <row r="6299">
      <c r="A6299" s="1" t="s">
        <v>6336</v>
      </c>
      <c r="B6299" s="1" t="s">
        <v>55</v>
      </c>
      <c r="C6299" s="1">
        <v>1.0</v>
      </c>
      <c r="D6299" s="1">
        <v>3.0</v>
      </c>
      <c r="E6299" s="1">
        <v>3.0</v>
      </c>
      <c r="F6299" s="1" t="s">
        <v>28</v>
      </c>
      <c r="G6299" s="1" t="s">
        <v>29</v>
      </c>
      <c r="H6299" s="2">
        <v>45074.0</v>
      </c>
      <c r="J6299" s="3">
        <f t="shared" si="2"/>
        <v>1</v>
      </c>
      <c r="K6299" s="4">
        <f t="shared" si="3"/>
        <v>3</v>
      </c>
      <c r="L6299" s="4">
        <f t="shared" si="4"/>
        <v>3</v>
      </c>
      <c r="S6299" s="1" t="s">
        <v>6336</v>
      </c>
      <c r="T6299" s="4" t="str">
        <f t="shared" si="5"/>
        <v>Juice</v>
      </c>
      <c r="U6299" s="4" t="str">
        <f t="shared" si="6"/>
        <v>In-store</v>
      </c>
      <c r="V6299" s="4" t="str">
        <f t="shared" si="7"/>
        <v>Cash</v>
      </c>
      <c r="W6299" s="4">
        <f t="shared" ref="W6299:Y6299" si="6306">IF(OR(J6299 = "ERROR", J6299 = ""), "UNKNOWN", J6299)</f>
        <v>1</v>
      </c>
      <c r="X6299" s="4">
        <f t="shared" si="6306"/>
        <v>3</v>
      </c>
      <c r="Y6299" s="4">
        <f t="shared" si="6306"/>
        <v>3</v>
      </c>
      <c r="Z6299" s="5">
        <f t="shared" si="9"/>
        <v>45074</v>
      </c>
    </row>
    <row r="6300">
      <c r="A6300" s="1" t="s">
        <v>6337</v>
      </c>
      <c r="B6300" s="1" t="s">
        <v>41</v>
      </c>
      <c r="C6300" s="1">
        <v>4.0</v>
      </c>
      <c r="D6300" s="1">
        <v>4.0</v>
      </c>
      <c r="E6300" s="1">
        <v>16.0</v>
      </c>
      <c r="F6300" s="1" t="s">
        <v>23</v>
      </c>
      <c r="J6300" s="3">
        <f t="shared" si="2"/>
        <v>4</v>
      </c>
      <c r="K6300" s="4">
        <f t="shared" si="3"/>
        <v>4</v>
      </c>
      <c r="L6300" s="4">
        <f t="shared" si="4"/>
        <v>16</v>
      </c>
      <c r="S6300" s="1" t="s">
        <v>6337</v>
      </c>
      <c r="T6300" s="4" t="str">
        <f t="shared" si="5"/>
        <v>Smoothie</v>
      </c>
      <c r="U6300" s="4" t="str">
        <f t="shared" si="6"/>
        <v>UNKNOWN</v>
      </c>
      <c r="V6300" s="4" t="str">
        <f t="shared" si="7"/>
        <v>Credit Card</v>
      </c>
      <c r="W6300" s="4">
        <f t="shared" ref="W6300:Y6300" si="6307">IF(OR(J6300 = "ERROR", J6300 = ""), "UNKNOWN", J6300)</f>
        <v>4</v>
      </c>
      <c r="X6300" s="4">
        <f t="shared" si="6307"/>
        <v>4</v>
      </c>
      <c r="Y6300" s="4">
        <f t="shared" si="6307"/>
        <v>16</v>
      </c>
      <c r="Z6300" s="4" t="str">
        <f t="shared" si="9"/>
        <v>UNKNOWN</v>
      </c>
    </row>
    <row r="6301">
      <c r="A6301" s="1" t="s">
        <v>6338</v>
      </c>
      <c r="B6301" s="1" t="s">
        <v>22</v>
      </c>
      <c r="C6301" s="1">
        <v>4.0</v>
      </c>
      <c r="D6301" s="1">
        <v>2.0</v>
      </c>
      <c r="E6301" s="1">
        <v>8.0</v>
      </c>
      <c r="F6301" s="1" t="s">
        <v>28</v>
      </c>
      <c r="G6301" s="1" t="s">
        <v>24</v>
      </c>
      <c r="H6301" s="2">
        <v>45106.0</v>
      </c>
      <c r="J6301" s="3">
        <f t="shared" si="2"/>
        <v>4</v>
      </c>
      <c r="K6301" s="4">
        <f t="shared" si="3"/>
        <v>2</v>
      </c>
      <c r="L6301" s="4">
        <f t="shared" si="4"/>
        <v>8</v>
      </c>
      <c r="S6301" s="1" t="s">
        <v>6338</v>
      </c>
      <c r="T6301" s="4" t="str">
        <f t="shared" si="5"/>
        <v>Coffee</v>
      </c>
      <c r="U6301" s="4" t="str">
        <f t="shared" si="6"/>
        <v>Takeaway</v>
      </c>
      <c r="V6301" s="4" t="str">
        <f t="shared" si="7"/>
        <v>Cash</v>
      </c>
      <c r="W6301" s="4">
        <f t="shared" ref="W6301:Y6301" si="6308">IF(OR(J6301 = "ERROR", J6301 = ""), "UNKNOWN", J6301)</f>
        <v>4</v>
      </c>
      <c r="X6301" s="4">
        <f t="shared" si="6308"/>
        <v>2</v>
      </c>
      <c r="Y6301" s="4">
        <f t="shared" si="6308"/>
        <v>8</v>
      </c>
      <c r="Z6301" s="5">
        <f t="shared" si="9"/>
        <v>45106</v>
      </c>
    </row>
    <row r="6302">
      <c r="A6302" s="1" t="s">
        <v>6339</v>
      </c>
      <c r="B6302" s="1" t="s">
        <v>81</v>
      </c>
      <c r="C6302" s="1">
        <v>2.0</v>
      </c>
      <c r="D6302" s="1">
        <v>1.5</v>
      </c>
      <c r="E6302" s="1">
        <v>3.0</v>
      </c>
      <c r="H6302" s="6">
        <v>45290.0</v>
      </c>
      <c r="J6302" s="3">
        <f t="shared" si="2"/>
        <v>2</v>
      </c>
      <c r="K6302" s="4">
        <f t="shared" si="3"/>
        <v>1.5</v>
      </c>
      <c r="L6302" s="4">
        <f t="shared" si="4"/>
        <v>3</v>
      </c>
      <c r="S6302" s="1" t="s">
        <v>6339</v>
      </c>
      <c r="T6302" s="4" t="str">
        <f t="shared" si="5"/>
        <v>Tea</v>
      </c>
      <c r="U6302" s="4" t="str">
        <f t="shared" si="6"/>
        <v>UNKNOWN</v>
      </c>
      <c r="V6302" s="4" t="str">
        <f t="shared" si="7"/>
        <v>UNKNOWN</v>
      </c>
      <c r="W6302" s="4">
        <f t="shared" ref="W6302:Y6302" si="6309">IF(OR(J6302 = "ERROR", J6302 = ""), "UNKNOWN", J6302)</f>
        <v>2</v>
      </c>
      <c r="X6302" s="4">
        <f t="shared" si="6309"/>
        <v>1.5</v>
      </c>
      <c r="Y6302" s="4">
        <f t="shared" si="6309"/>
        <v>3</v>
      </c>
      <c r="Z6302" s="7">
        <f t="shared" si="9"/>
        <v>45290</v>
      </c>
    </row>
    <row r="6303">
      <c r="A6303" s="1" t="s">
        <v>6340</v>
      </c>
      <c r="B6303" s="1" t="s">
        <v>55</v>
      </c>
      <c r="C6303" s="1">
        <v>5.0</v>
      </c>
      <c r="D6303" s="1">
        <v>3.0</v>
      </c>
      <c r="E6303" s="1">
        <v>15.0</v>
      </c>
      <c r="F6303" s="1" t="s">
        <v>23</v>
      </c>
      <c r="H6303" s="6">
        <v>45285.0</v>
      </c>
      <c r="J6303" s="3">
        <f t="shared" si="2"/>
        <v>5</v>
      </c>
      <c r="K6303" s="4">
        <f t="shared" si="3"/>
        <v>3</v>
      </c>
      <c r="L6303" s="4">
        <f t="shared" si="4"/>
        <v>15</v>
      </c>
      <c r="S6303" s="1" t="s">
        <v>6340</v>
      </c>
      <c r="T6303" s="4" t="str">
        <f t="shared" si="5"/>
        <v>Juice</v>
      </c>
      <c r="U6303" s="4" t="str">
        <f t="shared" si="6"/>
        <v>UNKNOWN</v>
      </c>
      <c r="V6303" s="4" t="str">
        <f t="shared" si="7"/>
        <v>Credit Card</v>
      </c>
      <c r="W6303" s="4">
        <f t="shared" ref="W6303:Y6303" si="6310">IF(OR(J6303 = "ERROR", J6303 = ""), "UNKNOWN", J6303)</f>
        <v>5</v>
      </c>
      <c r="X6303" s="4">
        <f t="shared" si="6310"/>
        <v>3</v>
      </c>
      <c r="Y6303" s="4">
        <f t="shared" si="6310"/>
        <v>15</v>
      </c>
      <c r="Z6303" s="7">
        <f t="shared" si="9"/>
        <v>45285</v>
      </c>
    </row>
    <row r="6304">
      <c r="A6304" s="1" t="s">
        <v>6341</v>
      </c>
      <c r="C6304" s="1">
        <v>3.0</v>
      </c>
      <c r="D6304" s="1">
        <v>4.0</v>
      </c>
      <c r="E6304" s="1">
        <v>12.0</v>
      </c>
      <c r="F6304" s="1" t="s">
        <v>39</v>
      </c>
      <c r="G6304" s="1" t="s">
        <v>24</v>
      </c>
      <c r="H6304" s="2">
        <v>45141.0</v>
      </c>
      <c r="J6304" s="3">
        <f t="shared" si="2"/>
        <v>3</v>
      </c>
      <c r="K6304" s="4">
        <f t="shared" si="3"/>
        <v>4</v>
      </c>
      <c r="L6304" s="4">
        <f t="shared" si="4"/>
        <v>12</v>
      </c>
      <c r="S6304" s="1" t="s">
        <v>6341</v>
      </c>
      <c r="T6304" s="4" t="str">
        <f t="shared" si="5"/>
        <v>UNKNOWN</v>
      </c>
      <c r="U6304" s="4" t="str">
        <f t="shared" si="6"/>
        <v>Takeaway</v>
      </c>
      <c r="V6304" s="4" t="str">
        <f t="shared" si="7"/>
        <v>Digital Wallet</v>
      </c>
      <c r="W6304" s="4">
        <f t="shared" ref="W6304:Y6304" si="6311">IF(OR(J6304 = "ERROR", J6304 = ""), "UNKNOWN", J6304)</f>
        <v>3</v>
      </c>
      <c r="X6304" s="4">
        <f t="shared" si="6311"/>
        <v>4</v>
      </c>
      <c r="Y6304" s="4">
        <f t="shared" si="6311"/>
        <v>12</v>
      </c>
      <c r="Z6304" s="5">
        <f t="shared" si="9"/>
        <v>45141</v>
      </c>
    </row>
    <row r="6305">
      <c r="A6305" s="1" t="s">
        <v>6342</v>
      </c>
      <c r="B6305" s="1" t="s">
        <v>81</v>
      </c>
      <c r="C6305" s="1">
        <v>3.0</v>
      </c>
      <c r="D6305" s="1" t="s">
        <v>30</v>
      </c>
      <c r="E6305" s="1">
        <v>4.5</v>
      </c>
      <c r="F6305" s="1" t="s">
        <v>28</v>
      </c>
      <c r="G6305" s="1" t="s">
        <v>29</v>
      </c>
      <c r="H6305" s="2">
        <v>45001.0</v>
      </c>
      <c r="J6305" s="3">
        <f t="shared" si="2"/>
        <v>3</v>
      </c>
      <c r="K6305" s="4">
        <f t="shared" si="3"/>
        <v>1.5</v>
      </c>
      <c r="L6305" s="4">
        <f t="shared" si="4"/>
        <v>4.5</v>
      </c>
      <c r="S6305" s="1" t="s">
        <v>6342</v>
      </c>
      <c r="T6305" s="4" t="str">
        <f t="shared" si="5"/>
        <v>Tea</v>
      </c>
      <c r="U6305" s="4" t="str">
        <f t="shared" si="6"/>
        <v>In-store</v>
      </c>
      <c r="V6305" s="4" t="str">
        <f t="shared" si="7"/>
        <v>Cash</v>
      </c>
      <c r="W6305" s="4">
        <f t="shared" ref="W6305:Y6305" si="6312">IF(OR(J6305 = "ERROR", J6305 = ""), "UNKNOWN", J6305)</f>
        <v>3</v>
      </c>
      <c r="X6305" s="4">
        <f t="shared" si="6312"/>
        <v>1.5</v>
      </c>
      <c r="Y6305" s="4">
        <f t="shared" si="6312"/>
        <v>4.5</v>
      </c>
      <c r="Z6305" s="5">
        <f t="shared" si="9"/>
        <v>45001</v>
      </c>
    </row>
    <row r="6306">
      <c r="A6306" s="1" t="s">
        <v>6343</v>
      </c>
      <c r="B6306" s="1" t="s">
        <v>41</v>
      </c>
      <c r="C6306" s="1">
        <v>1.0</v>
      </c>
      <c r="D6306" s="1">
        <v>4.0</v>
      </c>
      <c r="E6306" s="1">
        <v>4.0</v>
      </c>
      <c r="F6306" s="1" t="s">
        <v>39</v>
      </c>
      <c r="G6306" s="1" t="s">
        <v>29</v>
      </c>
      <c r="H6306" s="2">
        <v>45046.0</v>
      </c>
      <c r="J6306" s="3">
        <f t="shared" si="2"/>
        <v>1</v>
      </c>
      <c r="K6306" s="4">
        <f t="shared" si="3"/>
        <v>4</v>
      </c>
      <c r="L6306" s="4">
        <f t="shared" si="4"/>
        <v>4</v>
      </c>
      <c r="S6306" s="1" t="s">
        <v>6343</v>
      </c>
      <c r="T6306" s="4" t="str">
        <f t="shared" si="5"/>
        <v>Smoothie</v>
      </c>
      <c r="U6306" s="4" t="str">
        <f t="shared" si="6"/>
        <v>In-store</v>
      </c>
      <c r="V6306" s="4" t="str">
        <f t="shared" si="7"/>
        <v>Digital Wallet</v>
      </c>
      <c r="W6306" s="4">
        <f t="shared" ref="W6306:Y6306" si="6313">IF(OR(J6306 = "ERROR", J6306 = ""), "UNKNOWN", J6306)</f>
        <v>1</v>
      </c>
      <c r="X6306" s="4">
        <f t="shared" si="6313"/>
        <v>4</v>
      </c>
      <c r="Y6306" s="4">
        <f t="shared" si="6313"/>
        <v>4</v>
      </c>
      <c r="Z6306" s="5">
        <f t="shared" si="9"/>
        <v>45046</v>
      </c>
    </row>
    <row r="6307">
      <c r="A6307" s="1" t="s">
        <v>6344</v>
      </c>
      <c r="B6307" s="1" t="s">
        <v>32</v>
      </c>
      <c r="C6307" s="1">
        <v>4.0</v>
      </c>
      <c r="D6307" s="1">
        <v>1.0</v>
      </c>
      <c r="E6307" s="1">
        <v>4.0</v>
      </c>
      <c r="G6307" s="1" t="s">
        <v>24</v>
      </c>
      <c r="H6307" s="2">
        <v>45095.0</v>
      </c>
      <c r="J6307" s="3">
        <f t="shared" si="2"/>
        <v>4</v>
      </c>
      <c r="K6307" s="4">
        <f t="shared" si="3"/>
        <v>1</v>
      </c>
      <c r="L6307" s="4">
        <f t="shared" si="4"/>
        <v>4</v>
      </c>
      <c r="S6307" s="1" t="s">
        <v>6344</v>
      </c>
      <c r="T6307" s="4" t="str">
        <f t="shared" si="5"/>
        <v>Cookie</v>
      </c>
      <c r="U6307" s="4" t="str">
        <f t="shared" si="6"/>
        <v>Takeaway</v>
      </c>
      <c r="V6307" s="4" t="str">
        <f t="shared" si="7"/>
        <v>UNKNOWN</v>
      </c>
      <c r="W6307" s="4">
        <f t="shared" ref="W6307:Y6307" si="6314">IF(OR(J6307 = "ERROR", J6307 = ""), "UNKNOWN", J6307)</f>
        <v>4</v>
      </c>
      <c r="X6307" s="4">
        <f t="shared" si="6314"/>
        <v>1</v>
      </c>
      <c r="Y6307" s="4">
        <f t="shared" si="6314"/>
        <v>4</v>
      </c>
      <c r="Z6307" s="5">
        <f t="shared" si="9"/>
        <v>45095</v>
      </c>
    </row>
    <row r="6308">
      <c r="A6308" s="1" t="s">
        <v>6345</v>
      </c>
      <c r="B6308" s="1" t="s">
        <v>55</v>
      </c>
      <c r="C6308" s="1">
        <v>3.0</v>
      </c>
      <c r="D6308" s="1">
        <v>3.0</v>
      </c>
      <c r="E6308" s="1">
        <v>9.0</v>
      </c>
      <c r="F6308" s="1" t="s">
        <v>23</v>
      </c>
      <c r="G6308" s="1" t="s">
        <v>24</v>
      </c>
      <c r="H6308" s="2">
        <v>44982.0</v>
      </c>
      <c r="J6308" s="3">
        <f t="shared" si="2"/>
        <v>3</v>
      </c>
      <c r="K6308" s="4">
        <f t="shared" si="3"/>
        <v>3</v>
      </c>
      <c r="L6308" s="4">
        <f t="shared" si="4"/>
        <v>9</v>
      </c>
      <c r="S6308" s="1" t="s">
        <v>6345</v>
      </c>
      <c r="T6308" s="4" t="str">
        <f t="shared" si="5"/>
        <v>Juice</v>
      </c>
      <c r="U6308" s="4" t="str">
        <f t="shared" si="6"/>
        <v>Takeaway</v>
      </c>
      <c r="V6308" s="4" t="str">
        <f t="shared" si="7"/>
        <v>Credit Card</v>
      </c>
      <c r="W6308" s="4">
        <f t="shared" ref="W6308:Y6308" si="6315">IF(OR(J6308 = "ERROR", J6308 = ""), "UNKNOWN", J6308)</f>
        <v>3</v>
      </c>
      <c r="X6308" s="4">
        <f t="shared" si="6315"/>
        <v>3</v>
      </c>
      <c r="Y6308" s="4">
        <f t="shared" si="6315"/>
        <v>9</v>
      </c>
      <c r="Z6308" s="5">
        <f t="shared" si="9"/>
        <v>44982</v>
      </c>
    </row>
    <row r="6309">
      <c r="A6309" s="1" t="s">
        <v>6346</v>
      </c>
      <c r="B6309" s="1" t="s">
        <v>41</v>
      </c>
      <c r="C6309" s="1">
        <v>3.0</v>
      </c>
      <c r="D6309" s="1">
        <v>4.0</v>
      </c>
      <c r="E6309" s="1">
        <v>12.0</v>
      </c>
      <c r="F6309" s="1" t="s">
        <v>23</v>
      </c>
      <c r="G6309" s="1" t="s">
        <v>29</v>
      </c>
      <c r="H6309" s="2">
        <v>45084.0</v>
      </c>
      <c r="J6309" s="3">
        <f t="shared" si="2"/>
        <v>3</v>
      </c>
      <c r="K6309" s="4">
        <f t="shared" si="3"/>
        <v>4</v>
      </c>
      <c r="L6309" s="4">
        <f t="shared" si="4"/>
        <v>12</v>
      </c>
      <c r="S6309" s="1" t="s">
        <v>6346</v>
      </c>
      <c r="T6309" s="4" t="str">
        <f t="shared" si="5"/>
        <v>Smoothie</v>
      </c>
      <c r="U6309" s="4" t="str">
        <f t="shared" si="6"/>
        <v>In-store</v>
      </c>
      <c r="V6309" s="4" t="str">
        <f t="shared" si="7"/>
        <v>Credit Card</v>
      </c>
      <c r="W6309" s="4">
        <f t="shared" ref="W6309:Y6309" si="6316">IF(OR(J6309 = "ERROR", J6309 = ""), "UNKNOWN", J6309)</f>
        <v>3</v>
      </c>
      <c r="X6309" s="4">
        <f t="shared" si="6316"/>
        <v>4</v>
      </c>
      <c r="Y6309" s="4">
        <f t="shared" si="6316"/>
        <v>12</v>
      </c>
      <c r="Z6309" s="5">
        <f t="shared" si="9"/>
        <v>45084</v>
      </c>
    </row>
    <row r="6310">
      <c r="A6310" s="1" t="s">
        <v>6347</v>
      </c>
      <c r="B6310" s="1" t="s">
        <v>36</v>
      </c>
      <c r="C6310" s="1">
        <v>1.0</v>
      </c>
      <c r="D6310" s="1">
        <v>5.0</v>
      </c>
      <c r="E6310" s="1">
        <v>5.0</v>
      </c>
      <c r="G6310" s="1" t="s">
        <v>24</v>
      </c>
      <c r="H6310" s="2">
        <v>45026.0</v>
      </c>
      <c r="J6310" s="3">
        <f t="shared" si="2"/>
        <v>1</v>
      </c>
      <c r="K6310" s="4">
        <f t="shared" si="3"/>
        <v>5</v>
      </c>
      <c r="L6310" s="4">
        <f t="shared" si="4"/>
        <v>5</v>
      </c>
      <c r="S6310" s="1" t="s">
        <v>6347</v>
      </c>
      <c r="T6310" s="4" t="str">
        <f t="shared" si="5"/>
        <v>Salad</v>
      </c>
      <c r="U6310" s="4" t="str">
        <f t="shared" si="6"/>
        <v>Takeaway</v>
      </c>
      <c r="V6310" s="4" t="str">
        <f t="shared" si="7"/>
        <v>UNKNOWN</v>
      </c>
      <c r="W6310" s="4">
        <f t="shared" ref="W6310:Y6310" si="6317">IF(OR(J6310 = "ERROR", J6310 = ""), "UNKNOWN", J6310)</f>
        <v>1</v>
      </c>
      <c r="X6310" s="4">
        <f t="shared" si="6317"/>
        <v>5</v>
      </c>
      <c r="Y6310" s="4">
        <f t="shared" si="6317"/>
        <v>5</v>
      </c>
      <c r="Z6310" s="5">
        <f t="shared" si="9"/>
        <v>45026</v>
      </c>
    </row>
    <row r="6311">
      <c r="A6311" s="1" t="s">
        <v>6348</v>
      </c>
      <c r="B6311" s="1" t="s">
        <v>81</v>
      </c>
      <c r="C6311" s="1">
        <v>1.0</v>
      </c>
      <c r="D6311" s="1">
        <v>1.5</v>
      </c>
      <c r="E6311" s="1">
        <v>1.5</v>
      </c>
      <c r="F6311" s="1" t="s">
        <v>23</v>
      </c>
      <c r="H6311" s="2">
        <v>44972.0</v>
      </c>
      <c r="J6311" s="3">
        <f t="shared" si="2"/>
        <v>1</v>
      </c>
      <c r="K6311" s="4">
        <f t="shared" si="3"/>
        <v>1.5</v>
      </c>
      <c r="L6311" s="4">
        <f t="shared" si="4"/>
        <v>1.5</v>
      </c>
      <c r="S6311" s="1" t="s">
        <v>6348</v>
      </c>
      <c r="T6311" s="4" t="str">
        <f t="shared" si="5"/>
        <v>Tea</v>
      </c>
      <c r="U6311" s="4" t="str">
        <f t="shared" si="6"/>
        <v>UNKNOWN</v>
      </c>
      <c r="V6311" s="4" t="str">
        <f t="shared" si="7"/>
        <v>Credit Card</v>
      </c>
      <c r="W6311" s="4">
        <f t="shared" ref="W6311:Y6311" si="6318">IF(OR(J6311 = "ERROR", J6311 = ""), "UNKNOWN", J6311)</f>
        <v>1</v>
      </c>
      <c r="X6311" s="4">
        <f t="shared" si="6318"/>
        <v>1.5</v>
      </c>
      <c r="Y6311" s="4">
        <f t="shared" si="6318"/>
        <v>1.5</v>
      </c>
      <c r="Z6311" s="5">
        <f t="shared" si="9"/>
        <v>44972</v>
      </c>
    </row>
    <row r="6312">
      <c r="A6312" s="1" t="s">
        <v>6349</v>
      </c>
      <c r="B6312" s="1" t="s">
        <v>27</v>
      </c>
      <c r="C6312" s="1">
        <v>4.0</v>
      </c>
      <c r="D6312" s="1">
        <v>3.0</v>
      </c>
      <c r="E6312" s="1">
        <v>12.0</v>
      </c>
      <c r="F6312" s="1" t="s">
        <v>28</v>
      </c>
      <c r="G6312" s="1" t="s">
        <v>24</v>
      </c>
      <c r="H6312" s="6">
        <v>45247.0</v>
      </c>
      <c r="J6312" s="3">
        <f t="shared" si="2"/>
        <v>4</v>
      </c>
      <c r="K6312" s="4">
        <f t="shared" si="3"/>
        <v>3</v>
      </c>
      <c r="L6312" s="4">
        <f t="shared" si="4"/>
        <v>12</v>
      </c>
      <c r="S6312" s="1" t="s">
        <v>6349</v>
      </c>
      <c r="T6312" s="4" t="str">
        <f t="shared" si="5"/>
        <v>Cake</v>
      </c>
      <c r="U6312" s="4" t="str">
        <f t="shared" si="6"/>
        <v>Takeaway</v>
      </c>
      <c r="V6312" s="4" t="str">
        <f t="shared" si="7"/>
        <v>Cash</v>
      </c>
      <c r="W6312" s="4">
        <f t="shared" ref="W6312:Y6312" si="6319">IF(OR(J6312 = "ERROR", J6312 = ""), "UNKNOWN", J6312)</f>
        <v>4</v>
      </c>
      <c r="X6312" s="4">
        <f t="shared" si="6319"/>
        <v>3</v>
      </c>
      <c r="Y6312" s="4">
        <f t="shared" si="6319"/>
        <v>12</v>
      </c>
      <c r="Z6312" s="7">
        <f t="shared" si="9"/>
        <v>45247</v>
      </c>
    </row>
    <row r="6313">
      <c r="A6313" s="1" t="s">
        <v>6350</v>
      </c>
      <c r="B6313" s="1" t="s">
        <v>27</v>
      </c>
      <c r="C6313" s="1">
        <v>1.0</v>
      </c>
      <c r="D6313" s="1">
        <v>3.0</v>
      </c>
      <c r="E6313" s="1">
        <v>3.0</v>
      </c>
      <c r="F6313" s="1" t="s">
        <v>28</v>
      </c>
      <c r="H6313" s="2">
        <v>45143.0</v>
      </c>
      <c r="J6313" s="3">
        <f t="shared" si="2"/>
        <v>1</v>
      </c>
      <c r="K6313" s="4">
        <f t="shared" si="3"/>
        <v>3</v>
      </c>
      <c r="L6313" s="4">
        <f t="shared" si="4"/>
        <v>3</v>
      </c>
      <c r="S6313" s="1" t="s">
        <v>6350</v>
      </c>
      <c r="T6313" s="4" t="str">
        <f t="shared" si="5"/>
        <v>Cake</v>
      </c>
      <c r="U6313" s="4" t="str">
        <f t="shared" si="6"/>
        <v>UNKNOWN</v>
      </c>
      <c r="V6313" s="4" t="str">
        <f t="shared" si="7"/>
        <v>Cash</v>
      </c>
      <c r="W6313" s="4">
        <f t="shared" ref="W6313:Y6313" si="6320">IF(OR(J6313 = "ERROR", J6313 = ""), "UNKNOWN", J6313)</f>
        <v>1</v>
      </c>
      <c r="X6313" s="4">
        <f t="shared" si="6320"/>
        <v>3</v>
      </c>
      <c r="Y6313" s="4">
        <f t="shared" si="6320"/>
        <v>3</v>
      </c>
      <c r="Z6313" s="5">
        <f t="shared" si="9"/>
        <v>45143</v>
      </c>
    </row>
    <row r="6314">
      <c r="A6314" s="1" t="s">
        <v>6351</v>
      </c>
      <c r="B6314" s="1" t="s">
        <v>27</v>
      </c>
      <c r="C6314" s="1">
        <v>4.0</v>
      </c>
      <c r="D6314" s="1">
        <v>3.0</v>
      </c>
      <c r="E6314" s="1">
        <v>12.0</v>
      </c>
      <c r="F6314" s="1" t="s">
        <v>28</v>
      </c>
      <c r="G6314" s="1" t="s">
        <v>24</v>
      </c>
      <c r="H6314" s="2">
        <v>45263.0</v>
      </c>
      <c r="J6314" s="3">
        <f t="shared" si="2"/>
        <v>4</v>
      </c>
      <c r="K6314" s="4">
        <f t="shared" si="3"/>
        <v>3</v>
      </c>
      <c r="L6314" s="4">
        <f t="shared" si="4"/>
        <v>12</v>
      </c>
      <c r="S6314" s="1" t="s">
        <v>6351</v>
      </c>
      <c r="T6314" s="4" t="str">
        <f t="shared" si="5"/>
        <v>Cake</v>
      </c>
      <c r="U6314" s="4" t="str">
        <f t="shared" si="6"/>
        <v>Takeaway</v>
      </c>
      <c r="V6314" s="4" t="str">
        <f t="shared" si="7"/>
        <v>Cash</v>
      </c>
      <c r="W6314" s="4">
        <f t="shared" ref="W6314:Y6314" si="6321">IF(OR(J6314 = "ERROR", J6314 = ""), "UNKNOWN", J6314)</f>
        <v>4</v>
      </c>
      <c r="X6314" s="4">
        <f t="shared" si="6321"/>
        <v>3</v>
      </c>
      <c r="Y6314" s="4">
        <f t="shared" si="6321"/>
        <v>12</v>
      </c>
      <c r="Z6314" s="5">
        <f t="shared" si="9"/>
        <v>45263</v>
      </c>
    </row>
    <row r="6315">
      <c r="A6315" s="1" t="s">
        <v>6352</v>
      </c>
      <c r="B6315" s="1" t="s">
        <v>22</v>
      </c>
      <c r="C6315" s="1">
        <v>2.0</v>
      </c>
      <c r="D6315" s="1">
        <v>2.0</v>
      </c>
      <c r="E6315" s="1">
        <v>4.0</v>
      </c>
      <c r="F6315" s="1" t="s">
        <v>28</v>
      </c>
      <c r="G6315" s="1" t="s">
        <v>24</v>
      </c>
      <c r="H6315" s="2">
        <v>45067.0</v>
      </c>
      <c r="J6315" s="3">
        <f t="shared" si="2"/>
        <v>2</v>
      </c>
      <c r="K6315" s="4">
        <f t="shared" si="3"/>
        <v>2</v>
      </c>
      <c r="L6315" s="4">
        <f t="shared" si="4"/>
        <v>4</v>
      </c>
      <c r="S6315" s="1" t="s">
        <v>6352</v>
      </c>
      <c r="T6315" s="4" t="str">
        <f t="shared" si="5"/>
        <v>Coffee</v>
      </c>
      <c r="U6315" s="4" t="str">
        <f t="shared" si="6"/>
        <v>Takeaway</v>
      </c>
      <c r="V6315" s="4" t="str">
        <f t="shared" si="7"/>
        <v>Cash</v>
      </c>
      <c r="W6315" s="4">
        <f t="shared" ref="W6315:Y6315" si="6322">IF(OR(J6315 = "ERROR", J6315 = ""), "UNKNOWN", J6315)</f>
        <v>2</v>
      </c>
      <c r="X6315" s="4">
        <f t="shared" si="6322"/>
        <v>2</v>
      </c>
      <c r="Y6315" s="4">
        <f t="shared" si="6322"/>
        <v>4</v>
      </c>
      <c r="Z6315" s="5">
        <f t="shared" si="9"/>
        <v>45067</v>
      </c>
    </row>
    <row r="6316">
      <c r="A6316" s="1" t="s">
        <v>6353</v>
      </c>
      <c r="B6316" s="1" t="s">
        <v>41</v>
      </c>
      <c r="C6316" s="1">
        <v>1.0</v>
      </c>
      <c r="D6316" s="1">
        <v>4.0</v>
      </c>
      <c r="E6316" s="1">
        <v>4.0</v>
      </c>
      <c r="F6316" s="1" t="s">
        <v>28</v>
      </c>
      <c r="H6316" s="6">
        <v>45290.0</v>
      </c>
      <c r="J6316" s="3">
        <f t="shared" si="2"/>
        <v>1</v>
      </c>
      <c r="K6316" s="4">
        <f t="shared" si="3"/>
        <v>4</v>
      </c>
      <c r="L6316" s="4">
        <f t="shared" si="4"/>
        <v>4</v>
      </c>
      <c r="S6316" s="1" t="s">
        <v>6353</v>
      </c>
      <c r="T6316" s="4" t="str">
        <f t="shared" si="5"/>
        <v>Smoothie</v>
      </c>
      <c r="U6316" s="4" t="str">
        <f t="shared" si="6"/>
        <v>UNKNOWN</v>
      </c>
      <c r="V6316" s="4" t="str">
        <f t="shared" si="7"/>
        <v>Cash</v>
      </c>
      <c r="W6316" s="4">
        <f t="shared" ref="W6316:Y6316" si="6323">IF(OR(J6316 = "ERROR", J6316 = ""), "UNKNOWN", J6316)</f>
        <v>1</v>
      </c>
      <c r="X6316" s="4">
        <f t="shared" si="6323"/>
        <v>4</v>
      </c>
      <c r="Y6316" s="4">
        <f t="shared" si="6323"/>
        <v>4</v>
      </c>
      <c r="Z6316" s="7">
        <f t="shared" si="9"/>
        <v>45290</v>
      </c>
    </row>
    <row r="6317">
      <c r="A6317" s="1" t="s">
        <v>6354</v>
      </c>
      <c r="B6317" s="1" t="s">
        <v>22</v>
      </c>
      <c r="C6317" s="1">
        <v>4.0</v>
      </c>
      <c r="D6317" s="1">
        <v>2.0</v>
      </c>
      <c r="E6317" s="1">
        <v>8.0</v>
      </c>
      <c r="F6317" s="1" t="s">
        <v>23</v>
      </c>
      <c r="G6317" s="1" t="s">
        <v>29</v>
      </c>
      <c r="H6317" s="2">
        <v>44957.0</v>
      </c>
      <c r="J6317" s="3">
        <f t="shared" si="2"/>
        <v>4</v>
      </c>
      <c r="K6317" s="4">
        <f t="shared" si="3"/>
        <v>2</v>
      </c>
      <c r="L6317" s="4">
        <f t="shared" si="4"/>
        <v>8</v>
      </c>
      <c r="S6317" s="1" t="s">
        <v>6354</v>
      </c>
      <c r="T6317" s="4" t="str">
        <f t="shared" si="5"/>
        <v>Coffee</v>
      </c>
      <c r="U6317" s="4" t="str">
        <f t="shared" si="6"/>
        <v>In-store</v>
      </c>
      <c r="V6317" s="4" t="str">
        <f t="shared" si="7"/>
        <v>Credit Card</v>
      </c>
      <c r="W6317" s="4">
        <f t="shared" ref="W6317:Y6317" si="6324">IF(OR(J6317 = "ERROR", J6317 = ""), "UNKNOWN", J6317)</f>
        <v>4</v>
      </c>
      <c r="X6317" s="4">
        <f t="shared" si="6324"/>
        <v>2</v>
      </c>
      <c r="Y6317" s="4">
        <f t="shared" si="6324"/>
        <v>8</v>
      </c>
      <c r="Z6317" s="5">
        <f t="shared" si="9"/>
        <v>44957</v>
      </c>
    </row>
    <row r="6318">
      <c r="A6318" s="1" t="s">
        <v>6355</v>
      </c>
      <c r="B6318" s="1" t="s">
        <v>81</v>
      </c>
      <c r="C6318" s="1">
        <v>1.0</v>
      </c>
      <c r="D6318" s="1">
        <v>1.5</v>
      </c>
      <c r="E6318" s="1">
        <v>1.5</v>
      </c>
      <c r="F6318" s="1" t="s">
        <v>28</v>
      </c>
      <c r="G6318" s="1" t="s">
        <v>29</v>
      </c>
      <c r="H6318" s="2">
        <v>45189.0</v>
      </c>
      <c r="J6318" s="3">
        <f t="shared" si="2"/>
        <v>1</v>
      </c>
      <c r="K6318" s="4">
        <f t="shared" si="3"/>
        <v>1.5</v>
      </c>
      <c r="L6318" s="4">
        <f t="shared" si="4"/>
        <v>1.5</v>
      </c>
      <c r="S6318" s="1" t="s">
        <v>6355</v>
      </c>
      <c r="T6318" s="4" t="str">
        <f t="shared" si="5"/>
        <v>Tea</v>
      </c>
      <c r="U6318" s="4" t="str">
        <f t="shared" si="6"/>
        <v>In-store</v>
      </c>
      <c r="V6318" s="4" t="str">
        <f t="shared" si="7"/>
        <v>Cash</v>
      </c>
      <c r="W6318" s="4">
        <f t="shared" ref="W6318:Y6318" si="6325">IF(OR(J6318 = "ERROR", J6318 = ""), "UNKNOWN", J6318)</f>
        <v>1</v>
      </c>
      <c r="X6318" s="4">
        <f t="shared" si="6325"/>
        <v>1.5</v>
      </c>
      <c r="Y6318" s="4">
        <f t="shared" si="6325"/>
        <v>1.5</v>
      </c>
      <c r="Z6318" s="5">
        <f t="shared" si="9"/>
        <v>45189</v>
      </c>
    </row>
    <row r="6319">
      <c r="A6319" s="1" t="s">
        <v>6356</v>
      </c>
      <c r="B6319" s="1" t="s">
        <v>22</v>
      </c>
      <c r="C6319" s="1">
        <v>5.0</v>
      </c>
      <c r="D6319" s="1">
        <v>2.0</v>
      </c>
      <c r="E6319" s="1">
        <v>10.0</v>
      </c>
      <c r="F6319" s="1" t="s">
        <v>39</v>
      </c>
      <c r="G6319" s="1" t="s">
        <v>29</v>
      </c>
      <c r="H6319" s="2">
        <v>44982.0</v>
      </c>
      <c r="J6319" s="3">
        <f t="shared" si="2"/>
        <v>5</v>
      </c>
      <c r="K6319" s="4">
        <f t="shared" si="3"/>
        <v>2</v>
      </c>
      <c r="L6319" s="4">
        <f t="shared" si="4"/>
        <v>10</v>
      </c>
      <c r="S6319" s="1" t="s">
        <v>6356</v>
      </c>
      <c r="T6319" s="4" t="str">
        <f t="shared" si="5"/>
        <v>Coffee</v>
      </c>
      <c r="U6319" s="4" t="str">
        <f t="shared" si="6"/>
        <v>In-store</v>
      </c>
      <c r="V6319" s="4" t="str">
        <f t="shared" si="7"/>
        <v>Digital Wallet</v>
      </c>
      <c r="W6319" s="4">
        <f t="shared" ref="W6319:Y6319" si="6326">IF(OR(J6319 = "ERROR", J6319 = ""), "UNKNOWN", J6319)</f>
        <v>5</v>
      </c>
      <c r="X6319" s="4">
        <f t="shared" si="6326"/>
        <v>2</v>
      </c>
      <c r="Y6319" s="4">
        <f t="shared" si="6326"/>
        <v>10</v>
      </c>
      <c r="Z6319" s="5">
        <f t="shared" si="9"/>
        <v>44982</v>
      </c>
    </row>
    <row r="6320">
      <c r="A6320" s="1" t="s">
        <v>6357</v>
      </c>
      <c r="B6320" s="1" t="s">
        <v>32</v>
      </c>
      <c r="C6320" s="1">
        <v>5.0</v>
      </c>
      <c r="D6320" s="1">
        <v>1.0</v>
      </c>
      <c r="E6320" s="1">
        <v>5.0</v>
      </c>
      <c r="F6320" s="1" t="s">
        <v>25</v>
      </c>
      <c r="G6320" s="1" t="s">
        <v>29</v>
      </c>
      <c r="H6320" s="2">
        <v>45066.0</v>
      </c>
      <c r="J6320" s="3">
        <f t="shared" si="2"/>
        <v>5</v>
      </c>
      <c r="K6320" s="4">
        <f t="shared" si="3"/>
        <v>1</v>
      </c>
      <c r="L6320" s="4">
        <f t="shared" si="4"/>
        <v>5</v>
      </c>
      <c r="S6320" s="1" t="s">
        <v>6357</v>
      </c>
      <c r="T6320" s="4" t="str">
        <f t="shared" si="5"/>
        <v>Cookie</v>
      </c>
      <c r="U6320" s="4" t="str">
        <f t="shared" si="6"/>
        <v>In-store</v>
      </c>
      <c r="V6320" s="4" t="str">
        <f t="shared" si="7"/>
        <v>UNKNOWN</v>
      </c>
      <c r="W6320" s="4">
        <f t="shared" ref="W6320:Y6320" si="6327">IF(OR(J6320 = "ERROR", J6320 = ""), "UNKNOWN", J6320)</f>
        <v>5</v>
      </c>
      <c r="X6320" s="4">
        <f t="shared" si="6327"/>
        <v>1</v>
      </c>
      <c r="Y6320" s="4">
        <f t="shared" si="6327"/>
        <v>5</v>
      </c>
      <c r="Z6320" s="5">
        <f t="shared" si="9"/>
        <v>45066</v>
      </c>
    </row>
    <row r="6321">
      <c r="A6321" s="1" t="s">
        <v>6358</v>
      </c>
      <c r="B6321" s="1" t="s">
        <v>22</v>
      </c>
      <c r="C6321" s="1">
        <v>3.0</v>
      </c>
      <c r="D6321" s="1">
        <v>2.0</v>
      </c>
      <c r="E6321" s="1">
        <v>6.0</v>
      </c>
      <c r="F6321" s="1" t="s">
        <v>23</v>
      </c>
      <c r="G6321" s="1" t="s">
        <v>29</v>
      </c>
      <c r="H6321" s="2">
        <v>45011.0</v>
      </c>
      <c r="J6321" s="3">
        <f t="shared" si="2"/>
        <v>3</v>
      </c>
      <c r="K6321" s="4">
        <f t="shared" si="3"/>
        <v>2</v>
      </c>
      <c r="L6321" s="4">
        <f t="shared" si="4"/>
        <v>6</v>
      </c>
      <c r="S6321" s="1" t="s">
        <v>6358</v>
      </c>
      <c r="T6321" s="4" t="str">
        <f t="shared" si="5"/>
        <v>Coffee</v>
      </c>
      <c r="U6321" s="4" t="str">
        <f t="shared" si="6"/>
        <v>In-store</v>
      </c>
      <c r="V6321" s="4" t="str">
        <f t="shared" si="7"/>
        <v>Credit Card</v>
      </c>
      <c r="W6321" s="4">
        <f t="shared" ref="W6321:Y6321" si="6328">IF(OR(J6321 = "ERROR", J6321 = ""), "UNKNOWN", J6321)</f>
        <v>3</v>
      </c>
      <c r="X6321" s="4">
        <f t="shared" si="6328"/>
        <v>2</v>
      </c>
      <c r="Y6321" s="4">
        <f t="shared" si="6328"/>
        <v>6</v>
      </c>
      <c r="Z6321" s="5">
        <f t="shared" si="9"/>
        <v>45011</v>
      </c>
    </row>
    <row r="6322">
      <c r="A6322" s="1" t="s">
        <v>6359</v>
      </c>
      <c r="B6322" s="1" t="s">
        <v>22</v>
      </c>
      <c r="C6322" s="1">
        <v>5.0</v>
      </c>
      <c r="D6322" s="1">
        <v>2.0</v>
      </c>
      <c r="E6322" s="1">
        <v>10.0</v>
      </c>
      <c r="H6322" s="6">
        <v>45255.0</v>
      </c>
      <c r="J6322" s="3">
        <f t="shared" si="2"/>
        <v>5</v>
      </c>
      <c r="K6322" s="4">
        <f t="shared" si="3"/>
        <v>2</v>
      </c>
      <c r="L6322" s="4">
        <f t="shared" si="4"/>
        <v>10</v>
      </c>
      <c r="S6322" s="1" t="s">
        <v>6359</v>
      </c>
      <c r="T6322" s="4" t="str">
        <f t="shared" si="5"/>
        <v>Coffee</v>
      </c>
      <c r="U6322" s="4" t="str">
        <f t="shared" si="6"/>
        <v>UNKNOWN</v>
      </c>
      <c r="V6322" s="4" t="str">
        <f t="shared" si="7"/>
        <v>UNKNOWN</v>
      </c>
      <c r="W6322" s="4">
        <f t="shared" ref="W6322:Y6322" si="6329">IF(OR(J6322 = "ERROR", J6322 = ""), "UNKNOWN", J6322)</f>
        <v>5</v>
      </c>
      <c r="X6322" s="4">
        <f t="shared" si="6329"/>
        <v>2</v>
      </c>
      <c r="Y6322" s="4">
        <f t="shared" si="6329"/>
        <v>10</v>
      </c>
      <c r="Z6322" s="7">
        <f t="shared" si="9"/>
        <v>45255</v>
      </c>
    </row>
    <row r="6323">
      <c r="A6323" s="1" t="s">
        <v>6360</v>
      </c>
      <c r="B6323" s="1" t="s">
        <v>41</v>
      </c>
      <c r="C6323" s="1">
        <v>1.0</v>
      </c>
      <c r="D6323" s="1">
        <v>4.0</v>
      </c>
      <c r="E6323" s="1">
        <v>4.0</v>
      </c>
      <c r="F6323" s="1" t="s">
        <v>39</v>
      </c>
      <c r="G6323" s="1" t="s">
        <v>29</v>
      </c>
      <c r="H6323" s="6">
        <v>45284.0</v>
      </c>
      <c r="J6323" s="3">
        <f t="shared" si="2"/>
        <v>1</v>
      </c>
      <c r="K6323" s="4">
        <f t="shared" si="3"/>
        <v>4</v>
      </c>
      <c r="L6323" s="4">
        <f t="shared" si="4"/>
        <v>4</v>
      </c>
      <c r="S6323" s="1" t="s">
        <v>6360</v>
      </c>
      <c r="T6323" s="4" t="str">
        <f t="shared" si="5"/>
        <v>Smoothie</v>
      </c>
      <c r="U6323" s="4" t="str">
        <f t="shared" si="6"/>
        <v>In-store</v>
      </c>
      <c r="V6323" s="4" t="str">
        <f t="shared" si="7"/>
        <v>Digital Wallet</v>
      </c>
      <c r="W6323" s="4">
        <f t="shared" ref="W6323:Y6323" si="6330">IF(OR(J6323 = "ERROR", J6323 = ""), "UNKNOWN", J6323)</f>
        <v>1</v>
      </c>
      <c r="X6323" s="4">
        <f t="shared" si="6330"/>
        <v>4</v>
      </c>
      <c r="Y6323" s="4">
        <f t="shared" si="6330"/>
        <v>4</v>
      </c>
      <c r="Z6323" s="7">
        <f t="shared" si="9"/>
        <v>45284</v>
      </c>
    </row>
    <row r="6324">
      <c r="A6324" s="1" t="s">
        <v>6361</v>
      </c>
      <c r="B6324" s="1" t="s">
        <v>41</v>
      </c>
      <c r="C6324" s="1">
        <v>2.0</v>
      </c>
      <c r="D6324" s="1" t="s">
        <v>25</v>
      </c>
      <c r="E6324" s="1">
        <v>8.0</v>
      </c>
      <c r="F6324" s="1" t="s">
        <v>28</v>
      </c>
      <c r="G6324" s="1" t="s">
        <v>29</v>
      </c>
      <c r="H6324" s="2">
        <v>45171.0</v>
      </c>
      <c r="J6324" s="3">
        <f t="shared" si="2"/>
        <v>2</v>
      </c>
      <c r="K6324" s="4">
        <f t="shared" si="3"/>
        <v>4</v>
      </c>
      <c r="L6324" s="4">
        <f t="shared" si="4"/>
        <v>8</v>
      </c>
      <c r="S6324" s="1" t="s">
        <v>6361</v>
      </c>
      <c r="T6324" s="4" t="str">
        <f t="shared" si="5"/>
        <v>Smoothie</v>
      </c>
      <c r="U6324" s="4" t="str">
        <f t="shared" si="6"/>
        <v>In-store</v>
      </c>
      <c r="V6324" s="4" t="str">
        <f t="shared" si="7"/>
        <v>Cash</v>
      </c>
      <c r="W6324" s="4">
        <f t="shared" ref="W6324:Y6324" si="6331">IF(OR(J6324 = "ERROR", J6324 = ""), "UNKNOWN", J6324)</f>
        <v>2</v>
      </c>
      <c r="X6324" s="4">
        <f t="shared" si="6331"/>
        <v>4</v>
      </c>
      <c r="Y6324" s="4">
        <f t="shared" si="6331"/>
        <v>8</v>
      </c>
      <c r="Z6324" s="5">
        <f t="shared" si="9"/>
        <v>45171</v>
      </c>
    </row>
    <row r="6325">
      <c r="A6325" s="1" t="s">
        <v>6362</v>
      </c>
      <c r="B6325" s="1" t="s">
        <v>55</v>
      </c>
      <c r="C6325" s="1">
        <v>3.0</v>
      </c>
      <c r="D6325" s="1">
        <v>3.0</v>
      </c>
      <c r="E6325" s="1">
        <v>9.0</v>
      </c>
      <c r="G6325" s="1" t="s">
        <v>24</v>
      </c>
      <c r="H6325" s="2">
        <v>45141.0</v>
      </c>
      <c r="J6325" s="3">
        <f t="shared" si="2"/>
        <v>3</v>
      </c>
      <c r="K6325" s="4">
        <f t="shared" si="3"/>
        <v>3</v>
      </c>
      <c r="L6325" s="4">
        <f t="shared" si="4"/>
        <v>9</v>
      </c>
      <c r="S6325" s="1" t="s">
        <v>6362</v>
      </c>
      <c r="T6325" s="4" t="str">
        <f t="shared" si="5"/>
        <v>Juice</v>
      </c>
      <c r="U6325" s="4" t="str">
        <f t="shared" si="6"/>
        <v>Takeaway</v>
      </c>
      <c r="V6325" s="4" t="str">
        <f t="shared" si="7"/>
        <v>UNKNOWN</v>
      </c>
      <c r="W6325" s="4">
        <f t="shared" ref="W6325:Y6325" si="6332">IF(OR(J6325 = "ERROR", J6325 = ""), "UNKNOWN", J6325)</f>
        <v>3</v>
      </c>
      <c r="X6325" s="4">
        <f t="shared" si="6332"/>
        <v>3</v>
      </c>
      <c r="Y6325" s="4">
        <f t="shared" si="6332"/>
        <v>9</v>
      </c>
      <c r="Z6325" s="5">
        <f t="shared" si="9"/>
        <v>45141</v>
      </c>
    </row>
    <row r="6326">
      <c r="A6326" s="1" t="s">
        <v>6363</v>
      </c>
      <c r="B6326" s="1" t="s">
        <v>27</v>
      </c>
      <c r="C6326" s="1">
        <v>4.0</v>
      </c>
      <c r="D6326" s="1">
        <v>3.0</v>
      </c>
      <c r="E6326" s="1">
        <v>12.0</v>
      </c>
      <c r="H6326" s="2">
        <v>45131.0</v>
      </c>
      <c r="J6326" s="3">
        <f t="shared" si="2"/>
        <v>4</v>
      </c>
      <c r="K6326" s="4">
        <f t="shared" si="3"/>
        <v>3</v>
      </c>
      <c r="L6326" s="4">
        <f t="shared" si="4"/>
        <v>12</v>
      </c>
      <c r="S6326" s="1" t="s">
        <v>6363</v>
      </c>
      <c r="T6326" s="4" t="str">
        <f t="shared" si="5"/>
        <v>Cake</v>
      </c>
      <c r="U6326" s="4" t="str">
        <f t="shared" si="6"/>
        <v>UNKNOWN</v>
      </c>
      <c r="V6326" s="4" t="str">
        <f t="shared" si="7"/>
        <v>UNKNOWN</v>
      </c>
      <c r="W6326" s="4">
        <f t="shared" ref="W6326:Y6326" si="6333">IF(OR(J6326 = "ERROR", J6326 = ""), "UNKNOWN", J6326)</f>
        <v>4</v>
      </c>
      <c r="X6326" s="4">
        <f t="shared" si="6333"/>
        <v>3</v>
      </c>
      <c r="Y6326" s="4">
        <f t="shared" si="6333"/>
        <v>12</v>
      </c>
      <c r="Z6326" s="5">
        <f t="shared" si="9"/>
        <v>45131</v>
      </c>
    </row>
    <row r="6327">
      <c r="A6327" s="1" t="s">
        <v>6364</v>
      </c>
      <c r="B6327" s="1" t="s">
        <v>81</v>
      </c>
      <c r="C6327" s="1">
        <v>5.0</v>
      </c>
      <c r="D6327" s="1">
        <v>1.5</v>
      </c>
      <c r="E6327" s="1">
        <v>7.5</v>
      </c>
      <c r="H6327" s="2">
        <v>45114.0</v>
      </c>
      <c r="J6327" s="3">
        <f t="shared" si="2"/>
        <v>5</v>
      </c>
      <c r="K6327" s="4">
        <f t="shared" si="3"/>
        <v>1.5</v>
      </c>
      <c r="L6327" s="4">
        <f t="shared" si="4"/>
        <v>7.5</v>
      </c>
      <c r="S6327" s="1" t="s">
        <v>6364</v>
      </c>
      <c r="T6327" s="4" t="str">
        <f t="shared" si="5"/>
        <v>Tea</v>
      </c>
      <c r="U6327" s="4" t="str">
        <f t="shared" si="6"/>
        <v>UNKNOWN</v>
      </c>
      <c r="V6327" s="4" t="str">
        <f t="shared" si="7"/>
        <v>UNKNOWN</v>
      </c>
      <c r="W6327" s="4">
        <f t="shared" ref="W6327:Y6327" si="6334">IF(OR(J6327 = "ERROR", J6327 = ""), "UNKNOWN", J6327)</f>
        <v>5</v>
      </c>
      <c r="X6327" s="4">
        <f t="shared" si="6334"/>
        <v>1.5</v>
      </c>
      <c r="Y6327" s="4">
        <f t="shared" si="6334"/>
        <v>7.5</v>
      </c>
      <c r="Z6327" s="5">
        <f t="shared" si="9"/>
        <v>45114</v>
      </c>
    </row>
    <row r="6328">
      <c r="A6328" s="1" t="s">
        <v>6365</v>
      </c>
      <c r="B6328" s="1" t="s">
        <v>36</v>
      </c>
      <c r="C6328" s="1">
        <v>3.0</v>
      </c>
      <c r="D6328" s="1">
        <v>5.0</v>
      </c>
      <c r="E6328" s="1">
        <v>15.0</v>
      </c>
      <c r="F6328" s="1" t="s">
        <v>23</v>
      </c>
      <c r="G6328" s="1" t="s">
        <v>29</v>
      </c>
      <c r="H6328" s="2">
        <v>44954.0</v>
      </c>
      <c r="J6328" s="3">
        <f t="shared" si="2"/>
        <v>3</v>
      </c>
      <c r="K6328" s="4">
        <f t="shared" si="3"/>
        <v>5</v>
      </c>
      <c r="L6328" s="4">
        <f t="shared" si="4"/>
        <v>15</v>
      </c>
      <c r="S6328" s="1" t="s">
        <v>6365</v>
      </c>
      <c r="T6328" s="4" t="str">
        <f t="shared" si="5"/>
        <v>Salad</v>
      </c>
      <c r="U6328" s="4" t="str">
        <f t="shared" si="6"/>
        <v>In-store</v>
      </c>
      <c r="V6328" s="4" t="str">
        <f t="shared" si="7"/>
        <v>Credit Card</v>
      </c>
      <c r="W6328" s="4">
        <f t="shared" ref="W6328:Y6328" si="6335">IF(OR(J6328 = "ERROR", J6328 = ""), "UNKNOWN", J6328)</f>
        <v>3</v>
      </c>
      <c r="X6328" s="4">
        <f t="shared" si="6335"/>
        <v>5</v>
      </c>
      <c r="Y6328" s="4">
        <f t="shared" si="6335"/>
        <v>15</v>
      </c>
      <c r="Z6328" s="5">
        <f t="shared" si="9"/>
        <v>44954</v>
      </c>
    </row>
    <row r="6329">
      <c r="A6329" s="1" t="s">
        <v>6366</v>
      </c>
      <c r="B6329" s="1" t="s">
        <v>55</v>
      </c>
      <c r="C6329" s="1">
        <v>3.0</v>
      </c>
      <c r="D6329" s="1">
        <v>3.0</v>
      </c>
      <c r="E6329" s="1">
        <v>9.0</v>
      </c>
      <c r="H6329" s="2">
        <v>45052.0</v>
      </c>
      <c r="J6329" s="3">
        <f t="shared" si="2"/>
        <v>3</v>
      </c>
      <c r="K6329" s="4">
        <f t="shared" si="3"/>
        <v>3</v>
      </c>
      <c r="L6329" s="4">
        <f t="shared" si="4"/>
        <v>9</v>
      </c>
      <c r="S6329" s="1" t="s">
        <v>6366</v>
      </c>
      <c r="T6329" s="4" t="str">
        <f t="shared" si="5"/>
        <v>Juice</v>
      </c>
      <c r="U6329" s="4" t="str">
        <f t="shared" si="6"/>
        <v>UNKNOWN</v>
      </c>
      <c r="V6329" s="4" t="str">
        <f t="shared" si="7"/>
        <v>UNKNOWN</v>
      </c>
      <c r="W6329" s="4">
        <f t="shared" ref="W6329:Y6329" si="6336">IF(OR(J6329 = "ERROR", J6329 = ""), "UNKNOWN", J6329)</f>
        <v>3</v>
      </c>
      <c r="X6329" s="4">
        <f t="shared" si="6336"/>
        <v>3</v>
      </c>
      <c r="Y6329" s="4">
        <f t="shared" si="6336"/>
        <v>9</v>
      </c>
      <c r="Z6329" s="5">
        <f t="shared" si="9"/>
        <v>45052</v>
      </c>
    </row>
    <row r="6330">
      <c r="A6330" s="1" t="s">
        <v>6367</v>
      </c>
      <c r="B6330" s="1" t="s">
        <v>22</v>
      </c>
      <c r="C6330" s="1">
        <v>3.0</v>
      </c>
      <c r="D6330" s="1">
        <v>2.0</v>
      </c>
      <c r="E6330" s="1">
        <v>6.0</v>
      </c>
      <c r="G6330" s="1" t="s">
        <v>29</v>
      </c>
      <c r="H6330" s="6">
        <v>45241.0</v>
      </c>
      <c r="J6330" s="3">
        <f t="shared" si="2"/>
        <v>3</v>
      </c>
      <c r="K6330" s="4">
        <f t="shared" si="3"/>
        <v>2</v>
      </c>
      <c r="L6330" s="4">
        <f t="shared" si="4"/>
        <v>6</v>
      </c>
      <c r="S6330" s="1" t="s">
        <v>6367</v>
      </c>
      <c r="T6330" s="4" t="str">
        <f t="shared" si="5"/>
        <v>Coffee</v>
      </c>
      <c r="U6330" s="4" t="str">
        <f t="shared" si="6"/>
        <v>In-store</v>
      </c>
      <c r="V6330" s="4" t="str">
        <f t="shared" si="7"/>
        <v>UNKNOWN</v>
      </c>
      <c r="W6330" s="4">
        <f t="shared" ref="W6330:Y6330" si="6337">IF(OR(J6330 = "ERROR", J6330 = ""), "UNKNOWN", J6330)</f>
        <v>3</v>
      </c>
      <c r="X6330" s="4">
        <f t="shared" si="6337"/>
        <v>2</v>
      </c>
      <c r="Y6330" s="4">
        <f t="shared" si="6337"/>
        <v>6</v>
      </c>
      <c r="Z6330" s="7">
        <f t="shared" si="9"/>
        <v>45241</v>
      </c>
    </row>
    <row r="6331">
      <c r="A6331" s="1" t="s">
        <v>6368</v>
      </c>
      <c r="B6331" s="1" t="s">
        <v>27</v>
      </c>
      <c r="C6331" s="1">
        <v>5.0</v>
      </c>
      <c r="D6331" s="1">
        <v>3.0</v>
      </c>
      <c r="E6331" s="1">
        <v>15.0</v>
      </c>
      <c r="F6331" s="1" t="s">
        <v>23</v>
      </c>
      <c r="H6331" s="6">
        <v>45256.0</v>
      </c>
      <c r="J6331" s="3">
        <f t="shared" si="2"/>
        <v>5</v>
      </c>
      <c r="K6331" s="4">
        <f t="shared" si="3"/>
        <v>3</v>
      </c>
      <c r="L6331" s="4">
        <f t="shared" si="4"/>
        <v>15</v>
      </c>
      <c r="S6331" s="1" t="s">
        <v>6368</v>
      </c>
      <c r="T6331" s="4" t="str">
        <f t="shared" si="5"/>
        <v>Cake</v>
      </c>
      <c r="U6331" s="4" t="str">
        <f t="shared" si="6"/>
        <v>UNKNOWN</v>
      </c>
      <c r="V6331" s="4" t="str">
        <f t="shared" si="7"/>
        <v>Credit Card</v>
      </c>
      <c r="W6331" s="4">
        <f t="shared" ref="W6331:Y6331" si="6338">IF(OR(J6331 = "ERROR", J6331 = ""), "UNKNOWN", J6331)</f>
        <v>5</v>
      </c>
      <c r="X6331" s="4">
        <f t="shared" si="6338"/>
        <v>3</v>
      </c>
      <c r="Y6331" s="4">
        <f t="shared" si="6338"/>
        <v>15</v>
      </c>
      <c r="Z6331" s="7">
        <f t="shared" si="9"/>
        <v>45256</v>
      </c>
    </row>
    <row r="6332">
      <c r="A6332" s="1" t="s">
        <v>6369</v>
      </c>
      <c r="B6332" s="1" t="s">
        <v>25</v>
      </c>
      <c r="C6332" s="1">
        <v>5.0</v>
      </c>
      <c r="D6332" s="1">
        <v>5.0</v>
      </c>
      <c r="E6332" s="1">
        <v>25.0</v>
      </c>
      <c r="F6332" s="1" t="s">
        <v>23</v>
      </c>
      <c r="G6332" s="1" t="s">
        <v>30</v>
      </c>
      <c r="H6332" s="2">
        <v>45119.0</v>
      </c>
      <c r="J6332" s="3">
        <f t="shared" si="2"/>
        <v>5</v>
      </c>
      <c r="K6332" s="4">
        <f t="shared" si="3"/>
        <v>5</v>
      </c>
      <c r="L6332" s="4">
        <f t="shared" si="4"/>
        <v>25</v>
      </c>
      <c r="S6332" s="1" t="s">
        <v>6369</v>
      </c>
      <c r="T6332" s="4" t="str">
        <f t="shared" si="5"/>
        <v>UNKNOWN</v>
      </c>
      <c r="U6332" s="4" t="str">
        <f t="shared" si="6"/>
        <v>UNKNOWN</v>
      </c>
      <c r="V6332" s="4" t="str">
        <f t="shared" si="7"/>
        <v>Credit Card</v>
      </c>
      <c r="W6332" s="4">
        <f t="shared" ref="W6332:Y6332" si="6339">IF(OR(J6332 = "ERROR", J6332 = ""), "UNKNOWN", J6332)</f>
        <v>5</v>
      </c>
      <c r="X6332" s="4">
        <f t="shared" si="6339"/>
        <v>5</v>
      </c>
      <c r="Y6332" s="4">
        <f t="shared" si="6339"/>
        <v>25</v>
      </c>
      <c r="Z6332" s="5">
        <f t="shared" si="9"/>
        <v>45119</v>
      </c>
    </row>
    <row r="6333">
      <c r="A6333" s="1" t="s">
        <v>6370</v>
      </c>
      <c r="B6333" s="1" t="s">
        <v>27</v>
      </c>
      <c r="C6333" s="1">
        <v>2.0</v>
      </c>
      <c r="D6333" s="1">
        <v>3.0</v>
      </c>
      <c r="E6333" s="1">
        <v>6.0</v>
      </c>
      <c r="G6333" s="1" t="s">
        <v>24</v>
      </c>
      <c r="H6333" s="2">
        <v>44994.0</v>
      </c>
      <c r="J6333" s="3">
        <f t="shared" si="2"/>
        <v>2</v>
      </c>
      <c r="K6333" s="4">
        <f t="shared" si="3"/>
        <v>3</v>
      </c>
      <c r="L6333" s="4">
        <f t="shared" si="4"/>
        <v>6</v>
      </c>
      <c r="S6333" s="1" t="s">
        <v>6370</v>
      </c>
      <c r="T6333" s="4" t="str">
        <f t="shared" si="5"/>
        <v>Cake</v>
      </c>
      <c r="U6333" s="4" t="str">
        <f t="shared" si="6"/>
        <v>Takeaway</v>
      </c>
      <c r="V6333" s="4" t="str">
        <f t="shared" si="7"/>
        <v>UNKNOWN</v>
      </c>
      <c r="W6333" s="4">
        <f t="shared" ref="W6333:Y6333" si="6340">IF(OR(J6333 = "ERROR", J6333 = ""), "UNKNOWN", J6333)</f>
        <v>2</v>
      </c>
      <c r="X6333" s="4">
        <f t="shared" si="6340"/>
        <v>3</v>
      </c>
      <c r="Y6333" s="4">
        <f t="shared" si="6340"/>
        <v>6</v>
      </c>
      <c r="Z6333" s="5">
        <f t="shared" si="9"/>
        <v>44994</v>
      </c>
    </row>
    <row r="6334">
      <c r="A6334" s="1" t="s">
        <v>6371</v>
      </c>
      <c r="B6334" s="1" t="s">
        <v>32</v>
      </c>
      <c r="C6334" s="1">
        <v>1.0</v>
      </c>
      <c r="D6334" s="1">
        <v>1.0</v>
      </c>
      <c r="E6334" s="1">
        <v>1.0</v>
      </c>
      <c r="F6334" s="1" t="s">
        <v>25</v>
      </c>
      <c r="H6334" s="2">
        <v>44983.0</v>
      </c>
      <c r="J6334" s="3">
        <f t="shared" si="2"/>
        <v>1</v>
      </c>
      <c r="K6334" s="4">
        <f t="shared" si="3"/>
        <v>1</v>
      </c>
      <c r="L6334" s="4">
        <f t="shared" si="4"/>
        <v>1</v>
      </c>
      <c r="S6334" s="1" t="s">
        <v>6371</v>
      </c>
      <c r="T6334" s="4" t="str">
        <f t="shared" si="5"/>
        <v>Cookie</v>
      </c>
      <c r="U6334" s="4" t="str">
        <f t="shared" si="6"/>
        <v>UNKNOWN</v>
      </c>
      <c r="V6334" s="4" t="str">
        <f t="shared" si="7"/>
        <v>UNKNOWN</v>
      </c>
      <c r="W6334" s="4">
        <f t="shared" ref="W6334:Y6334" si="6341">IF(OR(J6334 = "ERROR", J6334 = ""), "UNKNOWN", J6334)</f>
        <v>1</v>
      </c>
      <c r="X6334" s="4">
        <f t="shared" si="6341"/>
        <v>1</v>
      </c>
      <c r="Y6334" s="4">
        <f t="shared" si="6341"/>
        <v>1</v>
      </c>
      <c r="Z6334" s="5">
        <f t="shared" si="9"/>
        <v>44983</v>
      </c>
    </row>
    <row r="6335">
      <c r="A6335" s="1" t="s">
        <v>6372</v>
      </c>
      <c r="B6335" s="1" t="s">
        <v>55</v>
      </c>
      <c r="C6335" s="1">
        <v>5.0</v>
      </c>
      <c r="D6335" s="1">
        <v>3.0</v>
      </c>
      <c r="E6335" s="1">
        <v>15.0</v>
      </c>
      <c r="H6335" s="2">
        <v>45036.0</v>
      </c>
      <c r="J6335" s="3">
        <f t="shared" si="2"/>
        <v>5</v>
      </c>
      <c r="K6335" s="4">
        <f t="shared" si="3"/>
        <v>3</v>
      </c>
      <c r="L6335" s="4">
        <f t="shared" si="4"/>
        <v>15</v>
      </c>
      <c r="S6335" s="1" t="s">
        <v>6372</v>
      </c>
      <c r="T6335" s="4" t="str">
        <f t="shared" si="5"/>
        <v>Juice</v>
      </c>
      <c r="U6335" s="4" t="str">
        <f t="shared" si="6"/>
        <v>UNKNOWN</v>
      </c>
      <c r="V6335" s="4" t="str">
        <f t="shared" si="7"/>
        <v>UNKNOWN</v>
      </c>
      <c r="W6335" s="4">
        <f t="shared" ref="W6335:Y6335" si="6342">IF(OR(J6335 = "ERROR", J6335 = ""), "UNKNOWN", J6335)</f>
        <v>5</v>
      </c>
      <c r="X6335" s="4">
        <f t="shared" si="6342"/>
        <v>3</v>
      </c>
      <c r="Y6335" s="4">
        <f t="shared" si="6342"/>
        <v>15</v>
      </c>
      <c r="Z6335" s="5">
        <f t="shared" si="9"/>
        <v>45036</v>
      </c>
    </row>
    <row r="6336">
      <c r="A6336" s="1" t="s">
        <v>6373</v>
      </c>
      <c r="B6336" s="1" t="s">
        <v>36</v>
      </c>
      <c r="C6336" s="1">
        <v>4.0</v>
      </c>
      <c r="D6336" s="1">
        <v>5.0</v>
      </c>
      <c r="E6336" s="1">
        <v>20.0</v>
      </c>
      <c r="F6336" s="1" t="s">
        <v>23</v>
      </c>
      <c r="G6336" s="1" t="s">
        <v>29</v>
      </c>
      <c r="H6336" s="2">
        <v>45126.0</v>
      </c>
      <c r="J6336" s="3">
        <f t="shared" si="2"/>
        <v>4</v>
      </c>
      <c r="K6336" s="4">
        <f t="shared" si="3"/>
        <v>5</v>
      </c>
      <c r="L6336" s="4">
        <f t="shared" si="4"/>
        <v>20</v>
      </c>
      <c r="S6336" s="1" t="s">
        <v>6373</v>
      </c>
      <c r="T6336" s="4" t="str">
        <f t="shared" si="5"/>
        <v>Salad</v>
      </c>
      <c r="U6336" s="4" t="str">
        <f t="shared" si="6"/>
        <v>In-store</v>
      </c>
      <c r="V6336" s="4" t="str">
        <f t="shared" si="7"/>
        <v>Credit Card</v>
      </c>
      <c r="W6336" s="4">
        <f t="shared" ref="W6336:Y6336" si="6343">IF(OR(J6336 = "ERROR", J6336 = ""), "UNKNOWN", J6336)</f>
        <v>4</v>
      </c>
      <c r="X6336" s="4">
        <f t="shared" si="6343"/>
        <v>5</v>
      </c>
      <c r="Y6336" s="4">
        <f t="shared" si="6343"/>
        <v>20</v>
      </c>
      <c r="Z6336" s="5">
        <f t="shared" si="9"/>
        <v>45126</v>
      </c>
    </row>
    <row r="6337">
      <c r="A6337" s="1" t="s">
        <v>6374</v>
      </c>
      <c r="B6337" s="1" t="s">
        <v>81</v>
      </c>
      <c r="C6337" s="1">
        <v>5.0</v>
      </c>
      <c r="D6337" s="1">
        <v>1.5</v>
      </c>
      <c r="E6337" s="1">
        <v>7.5</v>
      </c>
      <c r="H6337" s="2">
        <v>45155.0</v>
      </c>
      <c r="J6337" s="3">
        <f t="shared" si="2"/>
        <v>5</v>
      </c>
      <c r="K6337" s="4">
        <f t="shared" si="3"/>
        <v>1.5</v>
      </c>
      <c r="L6337" s="4">
        <f t="shared" si="4"/>
        <v>7.5</v>
      </c>
      <c r="S6337" s="1" t="s">
        <v>6374</v>
      </c>
      <c r="T6337" s="4" t="str">
        <f t="shared" si="5"/>
        <v>Tea</v>
      </c>
      <c r="U6337" s="4" t="str">
        <f t="shared" si="6"/>
        <v>UNKNOWN</v>
      </c>
      <c r="V6337" s="4" t="str">
        <f t="shared" si="7"/>
        <v>UNKNOWN</v>
      </c>
      <c r="W6337" s="4">
        <f t="shared" ref="W6337:Y6337" si="6344">IF(OR(J6337 = "ERROR", J6337 = ""), "UNKNOWN", J6337)</f>
        <v>5</v>
      </c>
      <c r="X6337" s="4">
        <f t="shared" si="6344"/>
        <v>1.5</v>
      </c>
      <c r="Y6337" s="4">
        <f t="shared" si="6344"/>
        <v>7.5</v>
      </c>
      <c r="Z6337" s="5">
        <f t="shared" si="9"/>
        <v>45155</v>
      </c>
    </row>
    <row r="6338">
      <c r="A6338" s="1" t="s">
        <v>6375</v>
      </c>
      <c r="B6338" s="1" t="s">
        <v>36</v>
      </c>
      <c r="C6338" s="1">
        <v>3.0</v>
      </c>
      <c r="D6338" s="1">
        <v>5.0</v>
      </c>
      <c r="E6338" s="1">
        <v>15.0</v>
      </c>
      <c r="F6338" s="1" t="s">
        <v>25</v>
      </c>
      <c r="G6338" s="1" t="s">
        <v>24</v>
      </c>
      <c r="H6338" s="2">
        <v>45055.0</v>
      </c>
      <c r="J6338" s="3">
        <f t="shared" si="2"/>
        <v>3</v>
      </c>
      <c r="K6338" s="4">
        <f t="shared" si="3"/>
        <v>5</v>
      </c>
      <c r="L6338" s="4">
        <f t="shared" si="4"/>
        <v>15</v>
      </c>
      <c r="S6338" s="1" t="s">
        <v>6375</v>
      </c>
      <c r="T6338" s="4" t="str">
        <f t="shared" si="5"/>
        <v>Salad</v>
      </c>
      <c r="U6338" s="4" t="str">
        <f t="shared" si="6"/>
        <v>Takeaway</v>
      </c>
      <c r="V6338" s="4" t="str">
        <f t="shared" si="7"/>
        <v>UNKNOWN</v>
      </c>
      <c r="W6338" s="4">
        <f t="shared" ref="W6338:Y6338" si="6345">IF(OR(J6338 = "ERROR", J6338 = ""), "UNKNOWN", J6338)</f>
        <v>3</v>
      </c>
      <c r="X6338" s="4">
        <f t="shared" si="6345"/>
        <v>5</v>
      </c>
      <c r="Y6338" s="4">
        <f t="shared" si="6345"/>
        <v>15</v>
      </c>
      <c r="Z6338" s="5">
        <f t="shared" si="9"/>
        <v>45055</v>
      </c>
    </row>
    <row r="6339">
      <c r="A6339" s="1" t="s">
        <v>6376</v>
      </c>
      <c r="B6339" s="1" t="s">
        <v>27</v>
      </c>
      <c r="C6339" s="1">
        <v>5.0</v>
      </c>
      <c r="D6339" s="1">
        <v>3.0</v>
      </c>
      <c r="E6339" s="1">
        <v>15.0</v>
      </c>
      <c r="F6339" s="1" t="s">
        <v>23</v>
      </c>
      <c r="J6339" s="3">
        <f t="shared" si="2"/>
        <v>5</v>
      </c>
      <c r="K6339" s="4">
        <f t="shared" si="3"/>
        <v>3</v>
      </c>
      <c r="L6339" s="4">
        <f t="shared" si="4"/>
        <v>15</v>
      </c>
      <c r="S6339" s="1" t="s">
        <v>6376</v>
      </c>
      <c r="T6339" s="4" t="str">
        <f t="shared" si="5"/>
        <v>Cake</v>
      </c>
      <c r="U6339" s="4" t="str">
        <f t="shared" si="6"/>
        <v>UNKNOWN</v>
      </c>
      <c r="V6339" s="4" t="str">
        <f t="shared" si="7"/>
        <v>Credit Card</v>
      </c>
      <c r="W6339" s="4">
        <f t="shared" ref="W6339:Y6339" si="6346">IF(OR(J6339 = "ERROR", J6339 = ""), "UNKNOWN", J6339)</f>
        <v>5</v>
      </c>
      <c r="X6339" s="4">
        <f t="shared" si="6346"/>
        <v>3</v>
      </c>
      <c r="Y6339" s="4">
        <f t="shared" si="6346"/>
        <v>15</v>
      </c>
      <c r="Z6339" s="4" t="str">
        <f t="shared" si="9"/>
        <v>UNKNOWN</v>
      </c>
    </row>
    <row r="6340">
      <c r="A6340" s="1" t="s">
        <v>6377</v>
      </c>
      <c r="B6340" s="1" t="s">
        <v>32</v>
      </c>
      <c r="C6340" s="1">
        <v>5.0</v>
      </c>
      <c r="D6340" s="1">
        <v>1.0</v>
      </c>
      <c r="E6340" s="1">
        <v>5.0</v>
      </c>
      <c r="F6340" s="1" t="s">
        <v>39</v>
      </c>
      <c r="H6340" s="6">
        <v>45287.0</v>
      </c>
      <c r="J6340" s="3">
        <f t="shared" si="2"/>
        <v>5</v>
      </c>
      <c r="K6340" s="4">
        <f t="shared" si="3"/>
        <v>1</v>
      </c>
      <c r="L6340" s="4">
        <f t="shared" si="4"/>
        <v>5</v>
      </c>
      <c r="S6340" s="1" t="s">
        <v>6377</v>
      </c>
      <c r="T6340" s="4" t="str">
        <f t="shared" si="5"/>
        <v>Cookie</v>
      </c>
      <c r="U6340" s="4" t="str">
        <f t="shared" si="6"/>
        <v>UNKNOWN</v>
      </c>
      <c r="V6340" s="4" t="str">
        <f t="shared" si="7"/>
        <v>Digital Wallet</v>
      </c>
      <c r="W6340" s="4">
        <f t="shared" ref="W6340:Y6340" si="6347">IF(OR(J6340 = "ERROR", J6340 = ""), "UNKNOWN", J6340)</f>
        <v>5</v>
      </c>
      <c r="X6340" s="4">
        <f t="shared" si="6347"/>
        <v>1</v>
      </c>
      <c r="Y6340" s="4">
        <f t="shared" si="6347"/>
        <v>5</v>
      </c>
      <c r="Z6340" s="7">
        <f t="shared" si="9"/>
        <v>45287</v>
      </c>
    </row>
    <row r="6341">
      <c r="A6341" s="1" t="s">
        <v>6378</v>
      </c>
      <c r="B6341" s="1" t="s">
        <v>41</v>
      </c>
      <c r="C6341" s="1">
        <v>1.0</v>
      </c>
      <c r="D6341" s="1">
        <v>4.0</v>
      </c>
      <c r="E6341" s="1">
        <v>4.0</v>
      </c>
      <c r="F6341" s="1" t="s">
        <v>39</v>
      </c>
      <c r="G6341" s="1" t="s">
        <v>29</v>
      </c>
      <c r="H6341" s="2">
        <v>45007.0</v>
      </c>
      <c r="J6341" s="3">
        <f t="shared" si="2"/>
        <v>1</v>
      </c>
      <c r="K6341" s="4">
        <f t="shared" si="3"/>
        <v>4</v>
      </c>
      <c r="L6341" s="4">
        <f t="shared" si="4"/>
        <v>4</v>
      </c>
      <c r="S6341" s="1" t="s">
        <v>6378</v>
      </c>
      <c r="T6341" s="4" t="str">
        <f t="shared" si="5"/>
        <v>Smoothie</v>
      </c>
      <c r="U6341" s="4" t="str">
        <f t="shared" si="6"/>
        <v>In-store</v>
      </c>
      <c r="V6341" s="4" t="str">
        <f t="shared" si="7"/>
        <v>Digital Wallet</v>
      </c>
      <c r="W6341" s="4">
        <f t="shared" ref="W6341:Y6341" si="6348">IF(OR(J6341 = "ERROR", J6341 = ""), "UNKNOWN", J6341)</f>
        <v>1</v>
      </c>
      <c r="X6341" s="4">
        <f t="shared" si="6348"/>
        <v>4</v>
      </c>
      <c r="Y6341" s="4">
        <f t="shared" si="6348"/>
        <v>4</v>
      </c>
      <c r="Z6341" s="5">
        <f t="shared" si="9"/>
        <v>45007</v>
      </c>
    </row>
    <row r="6342">
      <c r="A6342" s="1" t="s">
        <v>6379</v>
      </c>
      <c r="B6342" s="1" t="s">
        <v>22</v>
      </c>
      <c r="C6342" s="1">
        <v>2.0</v>
      </c>
      <c r="D6342" s="1">
        <v>2.0</v>
      </c>
      <c r="E6342" s="1">
        <v>4.0</v>
      </c>
      <c r="G6342" s="1" t="s">
        <v>29</v>
      </c>
      <c r="H6342" s="2">
        <v>45202.0</v>
      </c>
      <c r="J6342" s="3">
        <f t="shared" si="2"/>
        <v>2</v>
      </c>
      <c r="K6342" s="4">
        <f t="shared" si="3"/>
        <v>2</v>
      </c>
      <c r="L6342" s="4">
        <f t="shared" si="4"/>
        <v>4</v>
      </c>
      <c r="S6342" s="1" t="s">
        <v>6379</v>
      </c>
      <c r="T6342" s="4" t="str">
        <f t="shared" si="5"/>
        <v>Coffee</v>
      </c>
      <c r="U6342" s="4" t="str">
        <f t="shared" si="6"/>
        <v>In-store</v>
      </c>
      <c r="V6342" s="4" t="str">
        <f t="shared" si="7"/>
        <v>UNKNOWN</v>
      </c>
      <c r="W6342" s="4">
        <f t="shared" ref="W6342:Y6342" si="6349">IF(OR(J6342 = "ERROR", J6342 = ""), "UNKNOWN", J6342)</f>
        <v>2</v>
      </c>
      <c r="X6342" s="4">
        <f t="shared" si="6349"/>
        <v>2</v>
      </c>
      <c r="Y6342" s="4">
        <f t="shared" si="6349"/>
        <v>4</v>
      </c>
      <c r="Z6342" s="5">
        <f t="shared" si="9"/>
        <v>45202</v>
      </c>
    </row>
    <row r="6343">
      <c r="A6343" s="1" t="s">
        <v>6380</v>
      </c>
      <c r="B6343" s="1" t="s">
        <v>22</v>
      </c>
      <c r="C6343" s="1">
        <v>2.0</v>
      </c>
      <c r="D6343" s="1">
        <v>2.0</v>
      </c>
      <c r="E6343" s="1">
        <v>4.0</v>
      </c>
      <c r="F6343" s="1" t="s">
        <v>28</v>
      </c>
      <c r="H6343" s="2">
        <v>45017.0</v>
      </c>
      <c r="J6343" s="3">
        <f t="shared" si="2"/>
        <v>2</v>
      </c>
      <c r="K6343" s="4">
        <f t="shared" si="3"/>
        <v>2</v>
      </c>
      <c r="L6343" s="4">
        <f t="shared" si="4"/>
        <v>4</v>
      </c>
      <c r="S6343" s="1" t="s">
        <v>6380</v>
      </c>
      <c r="T6343" s="4" t="str">
        <f t="shared" si="5"/>
        <v>Coffee</v>
      </c>
      <c r="U6343" s="4" t="str">
        <f t="shared" si="6"/>
        <v>UNKNOWN</v>
      </c>
      <c r="V6343" s="4" t="str">
        <f t="shared" si="7"/>
        <v>Cash</v>
      </c>
      <c r="W6343" s="4">
        <f t="shared" ref="W6343:Y6343" si="6350">IF(OR(J6343 = "ERROR", J6343 = ""), "UNKNOWN", J6343)</f>
        <v>2</v>
      </c>
      <c r="X6343" s="4">
        <f t="shared" si="6350"/>
        <v>2</v>
      </c>
      <c r="Y6343" s="4">
        <f t="shared" si="6350"/>
        <v>4</v>
      </c>
      <c r="Z6343" s="5">
        <f t="shared" si="9"/>
        <v>45017</v>
      </c>
    </row>
    <row r="6344">
      <c r="A6344" s="1" t="s">
        <v>6381</v>
      </c>
      <c r="B6344" s="1" t="s">
        <v>32</v>
      </c>
      <c r="C6344" s="1">
        <v>2.0</v>
      </c>
      <c r="D6344" s="1">
        <v>1.0</v>
      </c>
      <c r="E6344" s="1">
        <v>2.0</v>
      </c>
      <c r="G6344" s="1" t="s">
        <v>24</v>
      </c>
      <c r="H6344" s="2">
        <v>45269.0</v>
      </c>
      <c r="J6344" s="3">
        <f t="shared" si="2"/>
        <v>2</v>
      </c>
      <c r="K6344" s="4">
        <f t="shared" si="3"/>
        <v>1</v>
      </c>
      <c r="L6344" s="4">
        <f t="shared" si="4"/>
        <v>2</v>
      </c>
      <c r="S6344" s="1" t="s">
        <v>6381</v>
      </c>
      <c r="T6344" s="4" t="str">
        <f t="shared" si="5"/>
        <v>Cookie</v>
      </c>
      <c r="U6344" s="4" t="str">
        <f t="shared" si="6"/>
        <v>Takeaway</v>
      </c>
      <c r="V6344" s="4" t="str">
        <f t="shared" si="7"/>
        <v>UNKNOWN</v>
      </c>
      <c r="W6344" s="4">
        <f t="shared" ref="W6344:Y6344" si="6351">IF(OR(J6344 = "ERROR", J6344 = ""), "UNKNOWN", J6344)</f>
        <v>2</v>
      </c>
      <c r="X6344" s="4">
        <f t="shared" si="6351"/>
        <v>1</v>
      </c>
      <c r="Y6344" s="4">
        <f t="shared" si="6351"/>
        <v>2</v>
      </c>
      <c r="Z6344" s="5">
        <f t="shared" si="9"/>
        <v>45269</v>
      </c>
    </row>
    <row r="6345">
      <c r="A6345" s="1" t="s">
        <v>6382</v>
      </c>
      <c r="B6345" s="1" t="s">
        <v>81</v>
      </c>
      <c r="C6345" s="1">
        <v>1.0</v>
      </c>
      <c r="D6345" s="1">
        <v>1.5</v>
      </c>
      <c r="E6345" s="1">
        <v>1.5</v>
      </c>
      <c r="H6345" s="2">
        <v>45108.0</v>
      </c>
      <c r="J6345" s="3">
        <f t="shared" si="2"/>
        <v>1</v>
      </c>
      <c r="K6345" s="4">
        <f t="shared" si="3"/>
        <v>1.5</v>
      </c>
      <c r="L6345" s="4">
        <f t="shared" si="4"/>
        <v>1.5</v>
      </c>
      <c r="S6345" s="1" t="s">
        <v>6382</v>
      </c>
      <c r="T6345" s="4" t="str">
        <f t="shared" si="5"/>
        <v>Tea</v>
      </c>
      <c r="U6345" s="4" t="str">
        <f t="shared" si="6"/>
        <v>UNKNOWN</v>
      </c>
      <c r="V6345" s="4" t="str">
        <f t="shared" si="7"/>
        <v>UNKNOWN</v>
      </c>
      <c r="W6345" s="4">
        <f t="shared" ref="W6345:Y6345" si="6352">IF(OR(J6345 = "ERROR", J6345 = ""), "UNKNOWN", J6345)</f>
        <v>1</v>
      </c>
      <c r="X6345" s="4">
        <f t="shared" si="6352"/>
        <v>1.5</v>
      </c>
      <c r="Y6345" s="4">
        <f t="shared" si="6352"/>
        <v>1.5</v>
      </c>
      <c r="Z6345" s="5">
        <f t="shared" si="9"/>
        <v>45108</v>
      </c>
    </row>
    <row r="6346">
      <c r="A6346" s="1" t="s">
        <v>6383</v>
      </c>
      <c r="B6346" s="1" t="s">
        <v>32</v>
      </c>
      <c r="C6346" s="1">
        <v>2.0</v>
      </c>
      <c r="D6346" s="1">
        <v>1.0</v>
      </c>
      <c r="E6346" s="1">
        <v>2.0</v>
      </c>
      <c r="F6346" s="1" t="s">
        <v>39</v>
      </c>
      <c r="H6346" s="6">
        <v>45260.0</v>
      </c>
      <c r="J6346" s="3">
        <f t="shared" si="2"/>
        <v>2</v>
      </c>
      <c r="K6346" s="4">
        <f t="shared" si="3"/>
        <v>1</v>
      </c>
      <c r="L6346" s="4">
        <f t="shared" si="4"/>
        <v>2</v>
      </c>
      <c r="S6346" s="1" t="s">
        <v>6383</v>
      </c>
      <c r="T6346" s="4" t="str">
        <f t="shared" si="5"/>
        <v>Cookie</v>
      </c>
      <c r="U6346" s="4" t="str">
        <f t="shared" si="6"/>
        <v>UNKNOWN</v>
      </c>
      <c r="V6346" s="4" t="str">
        <f t="shared" si="7"/>
        <v>Digital Wallet</v>
      </c>
      <c r="W6346" s="4">
        <f t="shared" ref="W6346:Y6346" si="6353">IF(OR(J6346 = "ERROR", J6346 = ""), "UNKNOWN", J6346)</f>
        <v>2</v>
      </c>
      <c r="X6346" s="4">
        <f t="shared" si="6353"/>
        <v>1</v>
      </c>
      <c r="Y6346" s="4">
        <f t="shared" si="6353"/>
        <v>2</v>
      </c>
      <c r="Z6346" s="7">
        <f t="shared" si="9"/>
        <v>45260</v>
      </c>
    </row>
    <row r="6347">
      <c r="A6347" s="1" t="s">
        <v>6384</v>
      </c>
      <c r="C6347" s="1">
        <v>3.0</v>
      </c>
      <c r="D6347" s="1" t="s">
        <v>30</v>
      </c>
      <c r="E6347" s="1">
        <v>12.0</v>
      </c>
      <c r="G6347" s="1" t="s">
        <v>24</v>
      </c>
      <c r="H6347" s="2">
        <v>45076.0</v>
      </c>
      <c r="J6347" s="3">
        <f t="shared" si="2"/>
        <v>3</v>
      </c>
      <c r="K6347" s="4">
        <f t="shared" si="3"/>
        <v>4</v>
      </c>
      <c r="L6347" s="4">
        <f t="shared" si="4"/>
        <v>12</v>
      </c>
      <c r="S6347" s="1" t="s">
        <v>6384</v>
      </c>
      <c r="T6347" s="4" t="str">
        <f t="shared" si="5"/>
        <v>UNKNOWN</v>
      </c>
      <c r="U6347" s="4" t="str">
        <f t="shared" si="6"/>
        <v>Takeaway</v>
      </c>
      <c r="V6347" s="4" t="str">
        <f t="shared" si="7"/>
        <v>UNKNOWN</v>
      </c>
      <c r="W6347" s="4">
        <f t="shared" ref="W6347:Y6347" si="6354">IF(OR(J6347 = "ERROR", J6347 = ""), "UNKNOWN", J6347)</f>
        <v>3</v>
      </c>
      <c r="X6347" s="4">
        <f t="shared" si="6354"/>
        <v>4</v>
      </c>
      <c r="Y6347" s="4">
        <f t="shared" si="6354"/>
        <v>12</v>
      </c>
      <c r="Z6347" s="5">
        <f t="shared" si="9"/>
        <v>45076</v>
      </c>
    </row>
    <row r="6348">
      <c r="A6348" s="1" t="s">
        <v>6385</v>
      </c>
      <c r="B6348" s="1" t="s">
        <v>41</v>
      </c>
      <c r="C6348" s="1">
        <v>1.0</v>
      </c>
      <c r="D6348" s="1" t="s">
        <v>30</v>
      </c>
      <c r="E6348" s="1">
        <v>4.0</v>
      </c>
      <c r="F6348" s="1" t="s">
        <v>28</v>
      </c>
      <c r="G6348" s="1" t="s">
        <v>29</v>
      </c>
      <c r="H6348" s="2">
        <v>44969.0</v>
      </c>
      <c r="J6348" s="3">
        <f t="shared" si="2"/>
        <v>1</v>
      </c>
      <c r="K6348" s="4">
        <f t="shared" si="3"/>
        <v>4</v>
      </c>
      <c r="L6348" s="4">
        <f t="shared" si="4"/>
        <v>4</v>
      </c>
      <c r="S6348" s="1" t="s">
        <v>6385</v>
      </c>
      <c r="T6348" s="4" t="str">
        <f t="shared" si="5"/>
        <v>Smoothie</v>
      </c>
      <c r="U6348" s="4" t="str">
        <f t="shared" si="6"/>
        <v>In-store</v>
      </c>
      <c r="V6348" s="4" t="str">
        <f t="shared" si="7"/>
        <v>Cash</v>
      </c>
      <c r="W6348" s="4">
        <f t="shared" ref="W6348:Y6348" si="6355">IF(OR(J6348 = "ERROR", J6348 = ""), "UNKNOWN", J6348)</f>
        <v>1</v>
      </c>
      <c r="X6348" s="4">
        <f t="shared" si="6355"/>
        <v>4</v>
      </c>
      <c r="Y6348" s="4">
        <f t="shared" si="6355"/>
        <v>4</v>
      </c>
      <c r="Z6348" s="5">
        <f t="shared" si="9"/>
        <v>44969</v>
      </c>
    </row>
    <row r="6349">
      <c r="A6349" s="1" t="s">
        <v>6386</v>
      </c>
      <c r="B6349" s="1" t="s">
        <v>36</v>
      </c>
      <c r="C6349" s="1">
        <v>4.0</v>
      </c>
      <c r="D6349" s="1">
        <v>5.0</v>
      </c>
      <c r="E6349" s="1">
        <v>20.0</v>
      </c>
      <c r="F6349" s="1" t="s">
        <v>39</v>
      </c>
      <c r="G6349" s="1" t="s">
        <v>24</v>
      </c>
      <c r="H6349" s="2">
        <v>44987.0</v>
      </c>
      <c r="J6349" s="3">
        <f t="shared" si="2"/>
        <v>4</v>
      </c>
      <c r="K6349" s="4">
        <f t="shared" si="3"/>
        <v>5</v>
      </c>
      <c r="L6349" s="4">
        <f t="shared" si="4"/>
        <v>20</v>
      </c>
      <c r="S6349" s="1" t="s">
        <v>6386</v>
      </c>
      <c r="T6349" s="4" t="str">
        <f t="shared" si="5"/>
        <v>Salad</v>
      </c>
      <c r="U6349" s="4" t="str">
        <f t="shared" si="6"/>
        <v>Takeaway</v>
      </c>
      <c r="V6349" s="4" t="str">
        <f t="shared" si="7"/>
        <v>Digital Wallet</v>
      </c>
      <c r="W6349" s="4">
        <f t="shared" ref="W6349:Y6349" si="6356">IF(OR(J6349 = "ERROR", J6349 = ""), "UNKNOWN", J6349)</f>
        <v>4</v>
      </c>
      <c r="X6349" s="4">
        <f t="shared" si="6356"/>
        <v>5</v>
      </c>
      <c r="Y6349" s="4">
        <f t="shared" si="6356"/>
        <v>20</v>
      </c>
      <c r="Z6349" s="5">
        <f t="shared" si="9"/>
        <v>44987</v>
      </c>
    </row>
    <row r="6350">
      <c r="A6350" s="1" t="s">
        <v>6387</v>
      </c>
      <c r="B6350" s="1" t="s">
        <v>41</v>
      </c>
      <c r="C6350" s="1">
        <v>5.0</v>
      </c>
      <c r="D6350" s="1">
        <v>4.0</v>
      </c>
      <c r="E6350" s="1">
        <v>20.0</v>
      </c>
      <c r="H6350" s="2">
        <v>44972.0</v>
      </c>
      <c r="J6350" s="3">
        <f t="shared" si="2"/>
        <v>5</v>
      </c>
      <c r="K6350" s="4">
        <f t="shared" si="3"/>
        <v>4</v>
      </c>
      <c r="L6350" s="4">
        <f t="shared" si="4"/>
        <v>20</v>
      </c>
      <c r="S6350" s="1" t="s">
        <v>6387</v>
      </c>
      <c r="T6350" s="4" t="str">
        <f t="shared" si="5"/>
        <v>Smoothie</v>
      </c>
      <c r="U6350" s="4" t="str">
        <f t="shared" si="6"/>
        <v>UNKNOWN</v>
      </c>
      <c r="V6350" s="4" t="str">
        <f t="shared" si="7"/>
        <v>UNKNOWN</v>
      </c>
      <c r="W6350" s="4">
        <f t="shared" ref="W6350:Y6350" si="6357">IF(OR(J6350 = "ERROR", J6350 = ""), "UNKNOWN", J6350)</f>
        <v>5</v>
      </c>
      <c r="X6350" s="4">
        <f t="shared" si="6357"/>
        <v>4</v>
      </c>
      <c r="Y6350" s="4">
        <f t="shared" si="6357"/>
        <v>20</v>
      </c>
      <c r="Z6350" s="5">
        <f t="shared" si="9"/>
        <v>44972</v>
      </c>
    </row>
    <row r="6351">
      <c r="A6351" s="1" t="s">
        <v>6388</v>
      </c>
      <c r="C6351" s="1">
        <v>1.0</v>
      </c>
      <c r="D6351" s="1">
        <v>1.0</v>
      </c>
      <c r="E6351" s="1">
        <v>1.0</v>
      </c>
      <c r="G6351" s="1" t="s">
        <v>29</v>
      </c>
      <c r="H6351" s="1" t="s">
        <v>25</v>
      </c>
      <c r="J6351" s="3">
        <f t="shared" si="2"/>
        <v>1</v>
      </c>
      <c r="K6351" s="4">
        <f t="shared" si="3"/>
        <v>1</v>
      </c>
      <c r="L6351" s="4">
        <f t="shared" si="4"/>
        <v>1</v>
      </c>
      <c r="S6351" s="1" t="s">
        <v>6388</v>
      </c>
      <c r="T6351" s="4" t="str">
        <f t="shared" si="5"/>
        <v>UNKNOWN</v>
      </c>
      <c r="U6351" s="4" t="str">
        <f t="shared" si="6"/>
        <v>In-store</v>
      </c>
      <c r="V6351" s="4" t="str">
        <f t="shared" si="7"/>
        <v>UNKNOWN</v>
      </c>
      <c r="W6351" s="4">
        <f t="shared" ref="W6351:Y6351" si="6358">IF(OR(J6351 = "ERROR", J6351 = ""), "UNKNOWN", J6351)</f>
        <v>1</v>
      </c>
      <c r="X6351" s="4">
        <f t="shared" si="6358"/>
        <v>1</v>
      </c>
      <c r="Y6351" s="4">
        <f t="shared" si="6358"/>
        <v>1</v>
      </c>
      <c r="Z6351" s="4" t="str">
        <f t="shared" si="9"/>
        <v>UNKNOWN</v>
      </c>
    </row>
    <row r="6352">
      <c r="A6352" s="1" t="s">
        <v>6389</v>
      </c>
      <c r="B6352" s="1" t="s">
        <v>27</v>
      </c>
      <c r="C6352" s="1">
        <v>5.0</v>
      </c>
      <c r="D6352" s="1">
        <v>3.0</v>
      </c>
      <c r="E6352" s="1">
        <v>15.0</v>
      </c>
      <c r="F6352" s="1" t="s">
        <v>23</v>
      </c>
      <c r="G6352" s="1" t="s">
        <v>30</v>
      </c>
      <c r="H6352" s="2">
        <v>45265.0</v>
      </c>
      <c r="J6352" s="3">
        <f t="shared" si="2"/>
        <v>5</v>
      </c>
      <c r="K6352" s="4">
        <f t="shared" si="3"/>
        <v>3</v>
      </c>
      <c r="L6352" s="4">
        <f t="shared" si="4"/>
        <v>15</v>
      </c>
      <c r="S6352" s="1" t="s">
        <v>6389</v>
      </c>
      <c r="T6352" s="4" t="str">
        <f t="shared" si="5"/>
        <v>Cake</v>
      </c>
      <c r="U6352" s="4" t="str">
        <f t="shared" si="6"/>
        <v>UNKNOWN</v>
      </c>
      <c r="V6352" s="4" t="str">
        <f t="shared" si="7"/>
        <v>Credit Card</v>
      </c>
      <c r="W6352" s="4">
        <f t="shared" ref="W6352:Y6352" si="6359">IF(OR(J6352 = "ERROR", J6352 = ""), "UNKNOWN", J6352)</f>
        <v>5</v>
      </c>
      <c r="X6352" s="4">
        <f t="shared" si="6359"/>
        <v>3</v>
      </c>
      <c r="Y6352" s="4">
        <f t="shared" si="6359"/>
        <v>15</v>
      </c>
      <c r="Z6352" s="5">
        <f t="shared" si="9"/>
        <v>45265</v>
      </c>
    </row>
    <row r="6353">
      <c r="A6353" s="1" t="s">
        <v>6390</v>
      </c>
      <c r="B6353" s="1" t="s">
        <v>27</v>
      </c>
      <c r="C6353" s="1">
        <v>4.0</v>
      </c>
      <c r="D6353" s="1">
        <v>3.0</v>
      </c>
      <c r="E6353" s="1">
        <v>12.0</v>
      </c>
      <c r="F6353" s="1" t="s">
        <v>28</v>
      </c>
      <c r="G6353" s="1" t="s">
        <v>25</v>
      </c>
      <c r="H6353" s="2">
        <v>44928.0</v>
      </c>
      <c r="J6353" s="3">
        <f t="shared" si="2"/>
        <v>4</v>
      </c>
      <c r="K6353" s="4">
        <f t="shared" si="3"/>
        <v>3</v>
      </c>
      <c r="L6353" s="4">
        <f t="shared" si="4"/>
        <v>12</v>
      </c>
      <c r="S6353" s="1" t="s">
        <v>6390</v>
      </c>
      <c r="T6353" s="4" t="str">
        <f t="shared" si="5"/>
        <v>Cake</v>
      </c>
      <c r="U6353" s="4" t="str">
        <f t="shared" si="6"/>
        <v>UNKNOWN</v>
      </c>
      <c r="V6353" s="4" t="str">
        <f t="shared" si="7"/>
        <v>Cash</v>
      </c>
      <c r="W6353" s="4">
        <f t="shared" ref="W6353:Y6353" si="6360">IF(OR(J6353 = "ERROR", J6353 = ""), "UNKNOWN", J6353)</f>
        <v>4</v>
      </c>
      <c r="X6353" s="4">
        <f t="shared" si="6360"/>
        <v>3</v>
      </c>
      <c r="Y6353" s="4">
        <f t="shared" si="6360"/>
        <v>12</v>
      </c>
      <c r="Z6353" s="5">
        <f t="shared" si="9"/>
        <v>44928</v>
      </c>
    </row>
    <row r="6354">
      <c r="A6354" s="1" t="s">
        <v>6391</v>
      </c>
      <c r="B6354" s="1" t="s">
        <v>41</v>
      </c>
      <c r="C6354" s="1">
        <v>1.0</v>
      </c>
      <c r="D6354" s="1">
        <v>4.0</v>
      </c>
      <c r="E6354" s="1">
        <v>4.0</v>
      </c>
      <c r="H6354" s="6">
        <v>45260.0</v>
      </c>
      <c r="J6354" s="3">
        <f t="shared" si="2"/>
        <v>1</v>
      </c>
      <c r="K6354" s="4">
        <f t="shared" si="3"/>
        <v>4</v>
      </c>
      <c r="L6354" s="4">
        <f t="shared" si="4"/>
        <v>4</v>
      </c>
      <c r="S6354" s="1" t="s">
        <v>6391</v>
      </c>
      <c r="T6354" s="4" t="str">
        <f t="shared" si="5"/>
        <v>Smoothie</v>
      </c>
      <c r="U6354" s="4" t="str">
        <f t="shared" si="6"/>
        <v>UNKNOWN</v>
      </c>
      <c r="V6354" s="4" t="str">
        <f t="shared" si="7"/>
        <v>UNKNOWN</v>
      </c>
      <c r="W6354" s="4">
        <f t="shared" ref="W6354:Y6354" si="6361">IF(OR(J6354 = "ERROR", J6354 = ""), "UNKNOWN", J6354)</f>
        <v>1</v>
      </c>
      <c r="X6354" s="4">
        <f t="shared" si="6361"/>
        <v>4</v>
      </c>
      <c r="Y6354" s="4">
        <f t="shared" si="6361"/>
        <v>4</v>
      </c>
      <c r="Z6354" s="7">
        <f t="shared" si="9"/>
        <v>45260</v>
      </c>
    </row>
    <row r="6355">
      <c r="A6355" s="1" t="s">
        <v>6392</v>
      </c>
      <c r="B6355" s="1" t="s">
        <v>55</v>
      </c>
      <c r="C6355" s="1">
        <v>2.0</v>
      </c>
      <c r="D6355" s="1">
        <v>3.0</v>
      </c>
      <c r="E6355" s="1" t="s">
        <v>30</v>
      </c>
      <c r="F6355" s="1" t="s">
        <v>28</v>
      </c>
      <c r="H6355" s="2">
        <v>45076.0</v>
      </c>
      <c r="J6355" s="3">
        <f t="shared" si="2"/>
        <v>2</v>
      </c>
      <c r="K6355" s="4">
        <f t="shared" si="3"/>
        <v>3</v>
      </c>
      <c r="L6355" s="4">
        <f t="shared" si="4"/>
        <v>6</v>
      </c>
      <c r="S6355" s="1" t="s">
        <v>6392</v>
      </c>
      <c r="T6355" s="4" t="str">
        <f t="shared" si="5"/>
        <v>Juice</v>
      </c>
      <c r="U6355" s="4" t="str">
        <f t="shared" si="6"/>
        <v>UNKNOWN</v>
      </c>
      <c r="V6355" s="4" t="str">
        <f t="shared" si="7"/>
        <v>Cash</v>
      </c>
      <c r="W6355" s="4">
        <f t="shared" ref="W6355:Y6355" si="6362">IF(OR(J6355 = "ERROR", J6355 = ""), "UNKNOWN", J6355)</f>
        <v>2</v>
      </c>
      <c r="X6355" s="4">
        <f t="shared" si="6362"/>
        <v>3</v>
      </c>
      <c r="Y6355" s="4">
        <f t="shared" si="6362"/>
        <v>6</v>
      </c>
      <c r="Z6355" s="5">
        <f t="shared" si="9"/>
        <v>45076</v>
      </c>
    </row>
    <row r="6356">
      <c r="A6356" s="1" t="s">
        <v>6393</v>
      </c>
      <c r="B6356" s="1" t="s">
        <v>27</v>
      </c>
      <c r="C6356" s="1">
        <v>3.0</v>
      </c>
      <c r="D6356" s="1">
        <v>3.0</v>
      </c>
      <c r="E6356" s="1">
        <v>9.0</v>
      </c>
      <c r="F6356" s="1" t="s">
        <v>23</v>
      </c>
      <c r="G6356" s="1" t="s">
        <v>24</v>
      </c>
      <c r="H6356" s="2">
        <v>45076.0</v>
      </c>
      <c r="J6356" s="3">
        <f t="shared" si="2"/>
        <v>3</v>
      </c>
      <c r="K6356" s="4">
        <f t="shared" si="3"/>
        <v>3</v>
      </c>
      <c r="L6356" s="4">
        <f t="shared" si="4"/>
        <v>9</v>
      </c>
      <c r="S6356" s="1" t="s">
        <v>6393</v>
      </c>
      <c r="T6356" s="4" t="str">
        <f t="shared" si="5"/>
        <v>Cake</v>
      </c>
      <c r="U6356" s="4" t="str">
        <f t="shared" si="6"/>
        <v>Takeaway</v>
      </c>
      <c r="V6356" s="4" t="str">
        <f t="shared" si="7"/>
        <v>Credit Card</v>
      </c>
      <c r="W6356" s="4">
        <f t="shared" ref="W6356:Y6356" si="6363">IF(OR(J6356 = "ERROR", J6356 = ""), "UNKNOWN", J6356)</f>
        <v>3</v>
      </c>
      <c r="X6356" s="4">
        <f t="shared" si="6363"/>
        <v>3</v>
      </c>
      <c r="Y6356" s="4">
        <f t="shared" si="6363"/>
        <v>9</v>
      </c>
      <c r="Z6356" s="5">
        <f t="shared" si="9"/>
        <v>45076</v>
      </c>
    </row>
    <row r="6357">
      <c r="A6357" s="1" t="s">
        <v>6394</v>
      </c>
      <c r="B6357" s="1" t="s">
        <v>32</v>
      </c>
      <c r="C6357" s="1">
        <v>1.0</v>
      </c>
      <c r="D6357" s="1">
        <v>1.0</v>
      </c>
      <c r="E6357" s="1">
        <v>1.0</v>
      </c>
      <c r="F6357" s="1" t="s">
        <v>23</v>
      </c>
      <c r="G6357" s="1" t="s">
        <v>29</v>
      </c>
      <c r="H6357" s="2">
        <v>44949.0</v>
      </c>
      <c r="J6357" s="3">
        <f t="shared" si="2"/>
        <v>1</v>
      </c>
      <c r="K6357" s="4">
        <f t="shared" si="3"/>
        <v>1</v>
      </c>
      <c r="L6357" s="4">
        <f t="shared" si="4"/>
        <v>1</v>
      </c>
      <c r="S6357" s="1" t="s">
        <v>6394</v>
      </c>
      <c r="T6357" s="4" t="str">
        <f t="shared" si="5"/>
        <v>Cookie</v>
      </c>
      <c r="U6357" s="4" t="str">
        <f t="shared" si="6"/>
        <v>In-store</v>
      </c>
      <c r="V6357" s="4" t="str">
        <f t="shared" si="7"/>
        <v>Credit Card</v>
      </c>
      <c r="W6357" s="4">
        <f t="shared" ref="W6357:Y6357" si="6364">IF(OR(J6357 = "ERROR", J6357 = ""), "UNKNOWN", J6357)</f>
        <v>1</v>
      </c>
      <c r="X6357" s="4">
        <f t="shared" si="6364"/>
        <v>1</v>
      </c>
      <c r="Y6357" s="4">
        <f t="shared" si="6364"/>
        <v>1</v>
      </c>
      <c r="Z6357" s="5">
        <f t="shared" si="9"/>
        <v>44949</v>
      </c>
    </row>
    <row r="6358">
      <c r="A6358" s="1" t="s">
        <v>6395</v>
      </c>
      <c r="B6358" s="1" t="s">
        <v>32</v>
      </c>
      <c r="C6358" s="1">
        <v>2.0</v>
      </c>
      <c r="D6358" s="1">
        <v>1.0</v>
      </c>
      <c r="E6358" s="1">
        <v>2.0</v>
      </c>
      <c r="F6358" s="1" t="s">
        <v>28</v>
      </c>
      <c r="G6358" s="1" t="s">
        <v>24</v>
      </c>
      <c r="H6358" s="6">
        <v>45281.0</v>
      </c>
      <c r="J6358" s="3">
        <f t="shared" si="2"/>
        <v>2</v>
      </c>
      <c r="K6358" s="4">
        <f t="shared" si="3"/>
        <v>1</v>
      </c>
      <c r="L6358" s="4">
        <f t="shared" si="4"/>
        <v>2</v>
      </c>
      <c r="S6358" s="1" t="s">
        <v>6395</v>
      </c>
      <c r="T6358" s="4" t="str">
        <f t="shared" si="5"/>
        <v>Cookie</v>
      </c>
      <c r="U6358" s="4" t="str">
        <f t="shared" si="6"/>
        <v>Takeaway</v>
      </c>
      <c r="V6358" s="4" t="str">
        <f t="shared" si="7"/>
        <v>Cash</v>
      </c>
      <c r="W6358" s="4">
        <f t="shared" ref="W6358:Y6358" si="6365">IF(OR(J6358 = "ERROR", J6358 = ""), "UNKNOWN", J6358)</f>
        <v>2</v>
      </c>
      <c r="X6358" s="4">
        <f t="shared" si="6365"/>
        <v>1</v>
      </c>
      <c r="Y6358" s="4">
        <f t="shared" si="6365"/>
        <v>2</v>
      </c>
      <c r="Z6358" s="7">
        <f t="shared" si="9"/>
        <v>45281</v>
      </c>
    </row>
    <row r="6359">
      <c r="A6359" s="1" t="s">
        <v>6396</v>
      </c>
      <c r="B6359" s="1" t="s">
        <v>22</v>
      </c>
      <c r="C6359" s="1">
        <v>1.0</v>
      </c>
      <c r="D6359" s="1">
        <v>2.0</v>
      </c>
      <c r="E6359" s="1">
        <v>2.0</v>
      </c>
      <c r="F6359" s="1" t="s">
        <v>39</v>
      </c>
      <c r="G6359" s="1" t="s">
        <v>29</v>
      </c>
      <c r="H6359" s="2">
        <v>45151.0</v>
      </c>
      <c r="J6359" s="3">
        <f t="shared" si="2"/>
        <v>1</v>
      </c>
      <c r="K6359" s="4">
        <f t="shared" si="3"/>
        <v>2</v>
      </c>
      <c r="L6359" s="4">
        <f t="shared" si="4"/>
        <v>2</v>
      </c>
      <c r="S6359" s="1" t="s">
        <v>6396</v>
      </c>
      <c r="T6359" s="4" t="str">
        <f t="shared" si="5"/>
        <v>Coffee</v>
      </c>
      <c r="U6359" s="4" t="str">
        <f t="shared" si="6"/>
        <v>In-store</v>
      </c>
      <c r="V6359" s="4" t="str">
        <f t="shared" si="7"/>
        <v>Digital Wallet</v>
      </c>
      <c r="W6359" s="4">
        <f t="shared" ref="W6359:Y6359" si="6366">IF(OR(J6359 = "ERROR", J6359 = ""), "UNKNOWN", J6359)</f>
        <v>1</v>
      </c>
      <c r="X6359" s="4">
        <f t="shared" si="6366"/>
        <v>2</v>
      </c>
      <c r="Y6359" s="4">
        <f t="shared" si="6366"/>
        <v>2</v>
      </c>
      <c r="Z6359" s="5">
        <f t="shared" si="9"/>
        <v>45151</v>
      </c>
    </row>
    <row r="6360">
      <c r="A6360" s="1" t="s">
        <v>6397</v>
      </c>
      <c r="C6360" s="1">
        <v>4.0</v>
      </c>
      <c r="D6360" s="1">
        <v>3.0</v>
      </c>
      <c r="E6360" s="1">
        <v>12.0</v>
      </c>
      <c r="F6360" s="1" t="s">
        <v>39</v>
      </c>
      <c r="H6360" s="2">
        <v>45078.0</v>
      </c>
      <c r="J6360" s="3">
        <f t="shared" si="2"/>
        <v>4</v>
      </c>
      <c r="K6360" s="4">
        <f t="shared" si="3"/>
        <v>3</v>
      </c>
      <c r="L6360" s="4">
        <f t="shared" si="4"/>
        <v>12</v>
      </c>
      <c r="S6360" s="1" t="s">
        <v>6397</v>
      </c>
      <c r="T6360" s="4" t="str">
        <f t="shared" si="5"/>
        <v>UNKNOWN</v>
      </c>
      <c r="U6360" s="4" t="str">
        <f t="shared" si="6"/>
        <v>UNKNOWN</v>
      </c>
      <c r="V6360" s="4" t="str">
        <f t="shared" si="7"/>
        <v>Digital Wallet</v>
      </c>
      <c r="W6360" s="4">
        <f t="shared" ref="W6360:Y6360" si="6367">IF(OR(J6360 = "ERROR", J6360 = ""), "UNKNOWN", J6360)</f>
        <v>4</v>
      </c>
      <c r="X6360" s="4">
        <f t="shared" si="6367"/>
        <v>3</v>
      </c>
      <c r="Y6360" s="4">
        <f t="shared" si="6367"/>
        <v>12</v>
      </c>
      <c r="Z6360" s="5">
        <f t="shared" si="9"/>
        <v>45078</v>
      </c>
    </row>
    <row r="6361">
      <c r="A6361" s="1" t="s">
        <v>6398</v>
      </c>
      <c r="B6361" s="1" t="s">
        <v>44</v>
      </c>
      <c r="C6361" s="1">
        <v>3.0</v>
      </c>
      <c r="D6361" s="1">
        <v>4.0</v>
      </c>
      <c r="E6361" s="1">
        <v>12.0</v>
      </c>
      <c r="F6361" s="1" t="s">
        <v>23</v>
      </c>
      <c r="G6361" s="1" t="s">
        <v>29</v>
      </c>
      <c r="H6361" s="2">
        <v>45164.0</v>
      </c>
      <c r="J6361" s="3">
        <f t="shared" si="2"/>
        <v>3</v>
      </c>
      <c r="K6361" s="4">
        <f t="shared" si="3"/>
        <v>4</v>
      </c>
      <c r="L6361" s="4">
        <f t="shared" si="4"/>
        <v>12</v>
      </c>
      <c r="S6361" s="1" t="s">
        <v>6398</v>
      </c>
      <c r="T6361" s="4" t="str">
        <f t="shared" si="5"/>
        <v>Sandwich</v>
      </c>
      <c r="U6361" s="4" t="str">
        <f t="shared" si="6"/>
        <v>In-store</v>
      </c>
      <c r="V6361" s="4" t="str">
        <f t="shared" si="7"/>
        <v>Credit Card</v>
      </c>
      <c r="W6361" s="4">
        <f t="shared" ref="W6361:Y6361" si="6368">IF(OR(J6361 = "ERROR", J6361 = ""), "UNKNOWN", J6361)</f>
        <v>3</v>
      </c>
      <c r="X6361" s="4">
        <f t="shared" si="6368"/>
        <v>4</v>
      </c>
      <c r="Y6361" s="4">
        <f t="shared" si="6368"/>
        <v>12</v>
      </c>
      <c r="Z6361" s="5">
        <f t="shared" si="9"/>
        <v>45164</v>
      </c>
    </row>
    <row r="6362">
      <c r="A6362" s="1" t="s">
        <v>6399</v>
      </c>
      <c r="B6362" s="1" t="s">
        <v>55</v>
      </c>
      <c r="C6362" s="1">
        <v>4.0</v>
      </c>
      <c r="D6362" s="1">
        <v>3.0</v>
      </c>
      <c r="E6362" s="1">
        <v>12.0</v>
      </c>
      <c r="F6362" s="1" t="s">
        <v>28</v>
      </c>
      <c r="G6362" s="1" t="s">
        <v>29</v>
      </c>
      <c r="H6362" s="2">
        <v>45022.0</v>
      </c>
      <c r="J6362" s="3">
        <f t="shared" si="2"/>
        <v>4</v>
      </c>
      <c r="K6362" s="4">
        <f t="shared" si="3"/>
        <v>3</v>
      </c>
      <c r="L6362" s="4">
        <f t="shared" si="4"/>
        <v>12</v>
      </c>
      <c r="S6362" s="1" t="s">
        <v>6399</v>
      </c>
      <c r="T6362" s="4" t="str">
        <f t="shared" si="5"/>
        <v>Juice</v>
      </c>
      <c r="U6362" s="4" t="str">
        <f t="shared" si="6"/>
        <v>In-store</v>
      </c>
      <c r="V6362" s="4" t="str">
        <f t="shared" si="7"/>
        <v>Cash</v>
      </c>
      <c r="W6362" s="4">
        <f t="shared" ref="W6362:Y6362" si="6369">IF(OR(J6362 = "ERROR", J6362 = ""), "UNKNOWN", J6362)</f>
        <v>4</v>
      </c>
      <c r="X6362" s="4">
        <f t="shared" si="6369"/>
        <v>3</v>
      </c>
      <c r="Y6362" s="4">
        <f t="shared" si="6369"/>
        <v>12</v>
      </c>
      <c r="Z6362" s="5">
        <f t="shared" si="9"/>
        <v>45022</v>
      </c>
    </row>
    <row r="6363">
      <c r="A6363" s="1" t="s">
        <v>6400</v>
      </c>
      <c r="B6363" s="1" t="s">
        <v>36</v>
      </c>
      <c r="C6363" s="1">
        <v>1.0</v>
      </c>
      <c r="D6363" s="1">
        <v>5.0</v>
      </c>
      <c r="E6363" s="1">
        <v>5.0</v>
      </c>
      <c r="G6363" s="1" t="s">
        <v>24</v>
      </c>
      <c r="H6363" s="2">
        <v>44984.0</v>
      </c>
      <c r="J6363" s="3">
        <f t="shared" si="2"/>
        <v>1</v>
      </c>
      <c r="K6363" s="4">
        <f t="shared" si="3"/>
        <v>5</v>
      </c>
      <c r="L6363" s="4">
        <f t="shared" si="4"/>
        <v>5</v>
      </c>
      <c r="S6363" s="1" t="s">
        <v>6400</v>
      </c>
      <c r="T6363" s="4" t="str">
        <f t="shared" si="5"/>
        <v>Salad</v>
      </c>
      <c r="U6363" s="4" t="str">
        <f t="shared" si="6"/>
        <v>Takeaway</v>
      </c>
      <c r="V6363" s="4" t="str">
        <f t="shared" si="7"/>
        <v>UNKNOWN</v>
      </c>
      <c r="W6363" s="4">
        <f t="shared" ref="W6363:Y6363" si="6370">IF(OR(J6363 = "ERROR", J6363 = ""), "UNKNOWN", J6363)</f>
        <v>1</v>
      </c>
      <c r="X6363" s="4">
        <f t="shared" si="6370"/>
        <v>5</v>
      </c>
      <c r="Y6363" s="4">
        <f t="shared" si="6370"/>
        <v>5</v>
      </c>
      <c r="Z6363" s="5">
        <f t="shared" si="9"/>
        <v>44984</v>
      </c>
    </row>
    <row r="6364">
      <c r="A6364" s="1" t="s">
        <v>6401</v>
      </c>
      <c r="B6364" s="1" t="s">
        <v>22</v>
      </c>
      <c r="C6364" s="1">
        <v>1.0</v>
      </c>
      <c r="D6364" s="1">
        <v>2.0</v>
      </c>
      <c r="E6364" s="1">
        <v>2.0</v>
      </c>
      <c r="F6364" s="1" t="s">
        <v>23</v>
      </c>
      <c r="H6364" s="2">
        <v>45107.0</v>
      </c>
      <c r="J6364" s="3">
        <f t="shared" si="2"/>
        <v>1</v>
      </c>
      <c r="K6364" s="4">
        <f t="shared" si="3"/>
        <v>2</v>
      </c>
      <c r="L6364" s="4">
        <f t="shared" si="4"/>
        <v>2</v>
      </c>
      <c r="S6364" s="1" t="s">
        <v>6401</v>
      </c>
      <c r="T6364" s="4" t="str">
        <f t="shared" si="5"/>
        <v>Coffee</v>
      </c>
      <c r="U6364" s="4" t="str">
        <f t="shared" si="6"/>
        <v>UNKNOWN</v>
      </c>
      <c r="V6364" s="4" t="str">
        <f t="shared" si="7"/>
        <v>Credit Card</v>
      </c>
      <c r="W6364" s="4">
        <f t="shared" ref="W6364:Y6364" si="6371">IF(OR(J6364 = "ERROR", J6364 = ""), "UNKNOWN", J6364)</f>
        <v>1</v>
      </c>
      <c r="X6364" s="4">
        <f t="shared" si="6371"/>
        <v>2</v>
      </c>
      <c r="Y6364" s="4">
        <f t="shared" si="6371"/>
        <v>2</v>
      </c>
      <c r="Z6364" s="5">
        <f t="shared" si="9"/>
        <v>45107</v>
      </c>
    </row>
    <row r="6365">
      <c r="A6365" s="1" t="s">
        <v>6402</v>
      </c>
      <c r="B6365" s="1" t="s">
        <v>22</v>
      </c>
      <c r="C6365" s="1">
        <v>1.0</v>
      </c>
      <c r="D6365" s="1">
        <v>2.0</v>
      </c>
      <c r="E6365" s="1">
        <v>2.0</v>
      </c>
      <c r="G6365" s="1" t="s">
        <v>29</v>
      </c>
      <c r="H6365" s="6">
        <v>45278.0</v>
      </c>
      <c r="J6365" s="3">
        <f t="shared" si="2"/>
        <v>1</v>
      </c>
      <c r="K6365" s="4">
        <f t="shared" si="3"/>
        <v>2</v>
      </c>
      <c r="L6365" s="4">
        <f t="shared" si="4"/>
        <v>2</v>
      </c>
      <c r="S6365" s="1" t="s">
        <v>6402</v>
      </c>
      <c r="T6365" s="4" t="str">
        <f t="shared" si="5"/>
        <v>Coffee</v>
      </c>
      <c r="U6365" s="4" t="str">
        <f t="shared" si="6"/>
        <v>In-store</v>
      </c>
      <c r="V6365" s="4" t="str">
        <f t="shared" si="7"/>
        <v>UNKNOWN</v>
      </c>
      <c r="W6365" s="4">
        <f t="shared" ref="W6365:Y6365" si="6372">IF(OR(J6365 = "ERROR", J6365 = ""), "UNKNOWN", J6365)</f>
        <v>1</v>
      </c>
      <c r="X6365" s="4">
        <f t="shared" si="6372"/>
        <v>2</v>
      </c>
      <c r="Y6365" s="4">
        <f t="shared" si="6372"/>
        <v>2</v>
      </c>
      <c r="Z6365" s="7">
        <f t="shared" si="9"/>
        <v>45278</v>
      </c>
    </row>
    <row r="6366">
      <c r="A6366" s="1" t="s">
        <v>6403</v>
      </c>
      <c r="B6366" s="1" t="s">
        <v>41</v>
      </c>
      <c r="C6366" s="1">
        <v>5.0</v>
      </c>
      <c r="D6366" s="1">
        <v>4.0</v>
      </c>
      <c r="E6366" s="1">
        <v>20.0</v>
      </c>
      <c r="F6366" s="1" t="s">
        <v>23</v>
      </c>
      <c r="G6366" s="1" t="s">
        <v>24</v>
      </c>
      <c r="H6366" s="2">
        <v>45175.0</v>
      </c>
      <c r="J6366" s="3">
        <f t="shared" si="2"/>
        <v>5</v>
      </c>
      <c r="K6366" s="4">
        <f t="shared" si="3"/>
        <v>4</v>
      </c>
      <c r="L6366" s="4">
        <f t="shared" si="4"/>
        <v>20</v>
      </c>
      <c r="S6366" s="1" t="s">
        <v>6403</v>
      </c>
      <c r="T6366" s="4" t="str">
        <f t="shared" si="5"/>
        <v>Smoothie</v>
      </c>
      <c r="U6366" s="4" t="str">
        <f t="shared" si="6"/>
        <v>Takeaway</v>
      </c>
      <c r="V6366" s="4" t="str">
        <f t="shared" si="7"/>
        <v>Credit Card</v>
      </c>
      <c r="W6366" s="4">
        <f t="shared" ref="W6366:Y6366" si="6373">IF(OR(J6366 = "ERROR", J6366 = ""), "UNKNOWN", J6366)</f>
        <v>5</v>
      </c>
      <c r="X6366" s="4">
        <f t="shared" si="6373"/>
        <v>4</v>
      </c>
      <c r="Y6366" s="4">
        <f t="shared" si="6373"/>
        <v>20</v>
      </c>
      <c r="Z6366" s="5">
        <f t="shared" si="9"/>
        <v>45175</v>
      </c>
    </row>
    <row r="6367">
      <c r="A6367" s="1" t="s">
        <v>6404</v>
      </c>
      <c r="B6367" s="1" t="s">
        <v>41</v>
      </c>
      <c r="C6367" s="1">
        <v>1.0</v>
      </c>
      <c r="D6367" s="1">
        <v>4.0</v>
      </c>
      <c r="E6367" s="1">
        <v>4.0</v>
      </c>
      <c r="G6367" s="1" t="s">
        <v>24</v>
      </c>
      <c r="H6367" s="2">
        <v>44932.0</v>
      </c>
      <c r="J6367" s="3">
        <f t="shared" si="2"/>
        <v>1</v>
      </c>
      <c r="K6367" s="4">
        <f t="shared" si="3"/>
        <v>4</v>
      </c>
      <c r="L6367" s="4">
        <f t="shared" si="4"/>
        <v>4</v>
      </c>
      <c r="S6367" s="1" t="s">
        <v>6404</v>
      </c>
      <c r="T6367" s="4" t="str">
        <f t="shared" si="5"/>
        <v>Smoothie</v>
      </c>
      <c r="U6367" s="4" t="str">
        <f t="shared" si="6"/>
        <v>Takeaway</v>
      </c>
      <c r="V6367" s="4" t="str">
        <f t="shared" si="7"/>
        <v>UNKNOWN</v>
      </c>
      <c r="W6367" s="4">
        <f t="shared" ref="W6367:Y6367" si="6374">IF(OR(J6367 = "ERROR", J6367 = ""), "UNKNOWN", J6367)</f>
        <v>1</v>
      </c>
      <c r="X6367" s="4">
        <f t="shared" si="6374"/>
        <v>4</v>
      </c>
      <c r="Y6367" s="4">
        <f t="shared" si="6374"/>
        <v>4</v>
      </c>
      <c r="Z6367" s="5">
        <f t="shared" si="9"/>
        <v>44932</v>
      </c>
    </row>
    <row r="6368">
      <c r="A6368" s="1" t="s">
        <v>6405</v>
      </c>
      <c r="B6368" s="1" t="s">
        <v>27</v>
      </c>
      <c r="C6368" s="1">
        <v>3.0</v>
      </c>
      <c r="D6368" s="1">
        <v>3.0</v>
      </c>
      <c r="E6368" s="1">
        <v>9.0</v>
      </c>
      <c r="F6368" s="1" t="s">
        <v>39</v>
      </c>
      <c r="H6368" s="2">
        <v>45177.0</v>
      </c>
      <c r="J6368" s="3">
        <f t="shared" si="2"/>
        <v>3</v>
      </c>
      <c r="K6368" s="4">
        <f t="shared" si="3"/>
        <v>3</v>
      </c>
      <c r="L6368" s="4">
        <f t="shared" si="4"/>
        <v>9</v>
      </c>
      <c r="S6368" s="1" t="s">
        <v>6405</v>
      </c>
      <c r="T6368" s="4" t="str">
        <f t="shared" si="5"/>
        <v>Cake</v>
      </c>
      <c r="U6368" s="4" t="str">
        <f t="shared" si="6"/>
        <v>UNKNOWN</v>
      </c>
      <c r="V6368" s="4" t="str">
        <f t="shared" si="7"/>
        <v>Digital Wallet</v>
      </c>
      <c r="W6368" s="4">
        <f t="shared" ref="W6368:Y6368" si="6375">IF(OR(J6368 = "ERROR", J6368 = ""), "UNKNOWN", J6368)</f>
        <v>3</v>
      </c>
      <c r="X6368" s="4">
        <f t="shared" si="6375"/>
        <v>3</v>
      </c>
      <c r="Y6368" s="4">
        <f t="shared" si="6375"/>
        <v>9</v>
      </c>
      <c r="Z6368" s="5">
        <f t="shared" si="9"/>
        <v>45177</v>
      </c>
    </row>
    <row r="6369">
      <c r="A6369" s="1" t="s">
        <v>6406</v>
      </c>
      <c r="B6369" s="1" t="s">
        <v>41</v>
      </c>
      <c r="C6369" s="1">
        <v>5.0</v>
      </c>
      <c r="D6369" s="1">
        <v>4.0</v>
      </c>
      <c r="E6369" s="1">
        <v>20.0</v>
      </c>
      <c r="F6369" s="1" t="s">
        <v>28</v>
      </c>
      <c r="H6369" s="6">
        <v>45219.0</v>
      </c>
      <c r="J6369" s="3">
        <f t="shared" si="2"/>
        <v>5</v>
      </c>
      <c r="K6369" s="4">
        <f t="shared" si="3"/>
        <v>4</v>
      </c>
      <c r="L6369" s="4">
        <f t="shared" si="4"/>
        <v>20</v>
      </c>
      <c r="S6369" s="1" t="s">
        <v>6406</v>
      </c>
      <c r="T6369" s="4" t="str">
        <f t="shared" si="5"/>
        <v>Smoothie</v>
      </c>
      <c r="U6369" s="4" t="str">
        <f t="shared" si="6"/>
        <v>UNKNOWN</v>
      </c>
      <c r="V6369" s="4" t="str">
        <f t="shared" si="7"/>
        <v>Cash</v>
      </c>
      <c r="W6369" s="4">
        <f t="shared" ref="W6369:Y6369" si="6376">IF(OR(J6369 = "ERROR", J6369 = ""), "UNKNOWN", J6369)</f>
        <v>5</v>
      </c>
      <c r="X6369" s="4">
        <f t="shared" si="6376"/>
        <v>4</v>
      </c>
      <c r="Y6369" s="4">
        <f t="shared" si="6376"/>
        <v>20</v>
      </c>
      <c r="Z6369" s="7">
        <f t="shared" si="9"/>
        <v>45219</v>
      </c>
    </row>
    <row r="6370">
      <c r="A6370" s="1" t="s">
        <v>6407</v>
      </c>
      <c r="C6370" s="1">
        <v>4.0</v>
      </c>
      <c r="D6370" s="1">
        <v>3.0</v>
      </c>
      <c r="E6370" s="1">
        <v>12.0</v>
      </c>
      <c r="F6370" s="1" t="s">
        <v>39</v>
      </c>
      <c r="G6370" s="1" t="s">
        <v>24</v>
      </c>
      <c r="H6370" s="2">
        <v>45144.0</v>
      </c>
      <c r="J6370" s="3">
        <f t="shared" si="2"/>
        <v>4</v>
      </c>
      <c r="K6370" s="4">
        <f t="shared" si="3"/>
        <v>3</v>
      </c>
      <c r="L6370" s="4">
        <f t="shared" si="4"/>
        <v>12</v>
      </c>
      <c r="S6370" s="1" t="s">
        <v>6407</v>
      </c>
      <c r="T6370" s="4" t="str">
        <f t="shared" si="5"/>
        <v>UNKNOWN</v>
      </c>
      <c r="U6370" s="4" t="str">
        <f t="shared" si="6"/>
        <v>Takeaway</v>
      </c>
      <c r="V6370" s="4" t="str">
        <f t="shared" si="7"/>
        <v>Digital Wallet</v>
      </c>
      <c r="W6370" s="4">
        <f t="shared" ref="W6370:Y6370" si="6377">IF(OR(J6370 = "ERROR", J6370 = ""), "UNKNOWN", J6370)</f>
        <v>4</v>
      </c>
      <c r="X6370" s="4">
        <f t="shared" si="6377"/>
        <v>3</v>
      </c>
      <c r="Y6370" s="4">
        <f t="shared" si="6377"/>
        <v>12</v>
      </c>
      <c r="Z6370" s="5">
        <f t="shared" si="9"/>
        <v>45144</v>
      </c>
    </row>
    <row r="6371">
      <c r="A6371" s="1" t="s">
        <v>6408</v>
      </c>
      <c r="B6371" s="1" t="s">
        <v>27</v>
      </c>
      <c r="C6371" s="1">
        <v>3.0</v>
      </c>
      <c r="D6371" s="1">
        <v>3.0</v>
      </c>
      <c r="E6371" s="1">
        <v>9.0</v>
      </c>
      <c r="F6371" s="1" t="s">
        <v>23</v>
      </c>
      <c r="H6371" s="2">
        <v>45239.0</v>
      </c>
      <c r="J6371" s="3">
        <f t="shared" si="2"/>
        <v>3</v>
      </c>
      <c r="K6371" s="4">
        <f t="shared" si="3"/>
        <v>3</v>
      </c>
      <c r="L6371" s="4">
        <f t="shared" si="4"/>
        <v>9</v>
      </c>
      <c r="S6371" s="1" t="s">
        <v>6408</v>
      </c>
      <c r="T6371" s="4" t="str">
        <f t="shared" si="5"/>
        <v>Cake</v>
      </c>
      <c r="U6371" s="4" t="str">
        <f t="shared" si="6"/>
        <v>UNKNOWN</v>
      </c>
      <c r="V6371" s="4" t="str">
        <f t="shared" si="7"/>
        <v>Credit Card</v>
      </c>
      <c r="W6371" s="4">
        <f t="shared" ref="W6371:Y6371" si="6378">IF(OR(J6371 = "ERROR", J6371 = ""), "UNKNOWN", J6371)</f>
        <v>3</v>
      </c>
      <c r="X6371" s="4">
        <f t="shared" si="6378"/>
        <v>3</v>
      </c>
      <c r="Y6371" s="4">
        <f t="shared" si="6378"/>
        <v>9</v>
      </c>
      <c r="Z6371" s="5">
        <f t="shared" si="9"/>
        <v>45239</v>
      </c>
    </row>
    <row r="6372">
      <c r="A6372" s="1" t="s">
        <v>6409</v>
      </c>
      <c r="B6372" s="1" t="s">
        <v>44</v>
      </c>
      <c r="C6372" s="1">
        <v>3.0</v>
      </c>
      <c r="D6372" s="1">
        <v>4.0</v>
      </c>
      <c r="E6372" s="1">
        <v>12.0</v>
      </c>
      <c r="G6372" s="1" t="s">
        <v>24</v>
      </c>
      <c r="H6372" s="2">
        <v>45118.0</v>
      </c>
      <c r="J6372" s="3">
        <f t="shared" si="2"/>
        <v>3</v>
      </c>
      <c r="K6372" s="4">
        <f t="shared" si="3"/>
        <v>4</v>
      </c>
      <c r="L6372" s="4">
        <f t="shared" si="4"/>
        <v>12</v>
      </c>
      <c r="S6372" s="1" t="s">
        <v>6409</v>
      </c>
      <c r="T6372" s="4" t="str">
        <f t="shared" si="5"/>
        <v>Sandwich</v>
      </c>
      <c r="U6372" s="4" t="str">
        <f t="shared" si="6"/>
        <v>Takeaway</v>
      </c>
      <c r="V6372" s="4" t="str">
        <f t="shared" si="7"/>
        <v>UNKNOWN</v>
      </c>
      <c r="W6372" s="4">
        <f t="shared" ref="W6372:Y6372" si="6379">IF(OR(J6372 = "ERROR", J6372 = ""), "UNKNOWN", J6372)</f>
        <v>3</v>
      </c>
      <c r="X6372" s="4">
        <f t="shared" si="6379"/>
        <v>4</v>
      </c>
      <c r="Y6372" s="4">
        <f t="shared" si="6379"/>
        <v>12</v>
      </c>
      <c r="Z6372" s="5">
        <f t="shared" si="9"/>
        <v>45118</v>
      </c>
    </row>
    <row r="6373">
      <c r="A6373" s="1" t="s">
        <v>6410</v>
      </c>
      <c r="B6373" s="1" t="s">
        <v>36</v>
      </c>
      <c r="C6373" s="1">
        <v>1.0</v>
      </c>
      <c r="D6373" s="1">
        <v>5.0</v>
      </c>
      <c r="E6373" s="1">
        <v>5.0</v>
      </c>
      <c r="F6373" s="1" t="s">
        <v>23</v>
      </c>
      <c r="H6373" s="2">
        <v>44969.0</v>
      </c>
      <c r="J6373" s="3">
        <f t="shared" si="2"/>
        <v>1</v>
      </c>
      <c r="K6373" s="4">
        <f t="shared" si="3"/>
        <v>5</v>
      </c>
      <c r="L6373" s="4">
        <f t="shared" si="4"/>
        <v>5</v>
      </c>
      <c r="S6373" s="1" t="s">
        <v>6410</v>
      </c>
      <c r="T6373" s="4" t="str">
        <f t="shared" si="5"/>
        <v>Salad</v>
      </c>
      <c r="U6373" s="4" t="str">
        <f t="shared" si="6"/>
        <v>UNKNOWN</v>
      </c>
      <c r="V6373" s="4" t="str">
        <f t="shared" si="7"/>
        <v>Credit Card</v>
      </c>
      <c r="W6373" s="4">
        <f t="shared" ref="W6373:Y6373" si="6380">IF(OR(J6373 = "ERROR", J6373 = ""), "UNKNOWN", J6373)</f>
        <v>1</v>
      </c>
      <c r="X6373" s="4">
        <f t="shared" si="6380"/>
        <v>5</v>
      </c>
      <c r="Y6373" s="4">
        <f t="shared" si="6380"/>
        <v>5</v>
      </c>
      <c r="Z6373" s="5">
        <f t="shared" si="9"/>
        <v>44969</v>
      </c>
    </row>
    <row r="6374">
      <c r="A6374" s="1" t="s">
        <v>6411</v>
      </c>
      <c r="B6374" s="1" t="s">
        <v>55</v>
      </c>
      <c r="C6374" s="1">
        <v>1.0</v>
      </c>
      <c r="D6374" s="1">
        <v>3.0</v>
      </c>
      <c r="E6374" s="1">
        <v>3.0</v>
      </c>
      <c r="F6374" s="1" t="s">
        <v>28</v>
      </c>
      <c r="G6374" s="1" t="s">
        <v>29</v>
      </c>
      <c r="H6374" s="2">
        <v>45111.0</v>
      </c>
      <c r="J6374" s="3">
        <f t="shared" si="2"/>
        <v>1</v>
      </c>
      <c r="K6374" s="4">
        <f t="shared" si="3"/>
        <v>3</v>
      </c>
      <c r="L6374" s="4">
        <f t="shared" si="4"/>
        <v>3</v>
      </c>
      <c r="S6374" s="1" t="s">
        <v>6411</v>
      </c>
      <c r="T6374" s="4" t="str">
        <f t="shared" si="5"/>
        <v>Juice</v>
      </c>
      <c r="U6374" s="4" t="str">
        <f t="shared" si="6"/>
        <v>In-store</v>
      </c>
      <c r="V6374" s="4" t="str">
        <f t="shared" si="7"/>
        <v>Cash</v>
      </c>
      <c r="W6374" s="4">
        <f t="shared" ref="W6374:Y6374" si="6381">IF(OR(J6374 = "ERROR", J6374 = ""), "UNKNOWN", J6374)</f>
        <v>1</v>
      </c>
      <c r="X6374" s="4">
        <f t="shared" si="6381"/>
        <v>3</v>
      </c>
      <c r="Y6374" s="4">
        <f t="shared" si="6381"/>
        <v>3</v>
      </c>
      <c r="Z6374" s="5">
        <f t="shared" si="9"/>
        <v>45111</v>
      </c>
    </row>
    <row r="6375">
      <c r="A6375" s="1" t="s">
        <v>6412</v>
      </c>
      <c r="B6375" s="1" t="s">
        <v>36</v>
      </c>
      <c r="C6375" s="1">
        <v>5.0</v>
      </c>
      <c r="D6375" s="1">
        <v>5.0</v>
      </c>
      <c r="E6375" s="1">
        <v>25.0</v>
      </c>
      <c r="G6375" s="1" t="s">
        <v>24</v>
      </c>
      <c r="H6375" s="2">
        <v>45071.0</v>
      </c>
      <c r="J6375" s="3">
        <f t="shared" si="2"/>
        <v>5</v>
      </c>
      <c r="K6375" s="4">
        <f t="shared" si="3"/>
        <v>5</v>
      </c>
      <c r="L6375" s="4">
        <f t="shared" si="4"/>
        <v>25</v>
      </c>
      <c r="S6375" s="1" t="s">
        <v>6412</v>
      </c>
      <c r="T6375" s="4" t="str">
        <f t="shared" si="5"/>
        <v>Salad</v>
      </c>
      <c r="U6375" s="4" t="str">
        <f t="shared" si="6"/>
        <v>Takeaway</v>
      </c>
      <c r="V6375" s="4" t="str">
        <f t="shared" si="7"/>
        <v>UNKNOWN</v>
      </c>
      <c r="W6375" s="4">
        <f t="shared" ref="W6375:Y6375" si="6382">IF(OR(J6375 = "ERROR", J6375 = ""), "UNKNOWN", J6375)</f>
        <v>5</v>
      </c>
      <c r="X6375" s="4">
        <f t="shared" si="6382"/>
        <v>5</v>
      </c>
      <c r="Y6375" s="4">
        <f t="shared" si="6382"/>
        <v>25</v>
      </c>
      <c r="Z6375" s="5">
        <f t="shared" si="9"/>
        <v>45071</v>
      </c>
    </row>
    <row r="6376">
      <c r="A6376" s="1" t="s">
        <v>6413</v>
      </c>
      <c r="B6376" s="1" t="s">
        <v>22</v>
      </c>
      <c r="C6376" s="1">
        <v>1.0</v>
      </c>
      <c r="D6376" s="1">
        <v>2.0</v>
      </c>
      <c r="E6376" s="1">
        <v>2.0</v>
      </c>
      <c r="F6376" s="1" t="s">
        <v>28</v>
      </c>
      <c r="H6376" s="2">
        <v>45105.0</v>
      </c>
      <c r="J6376" s="3">
        <f t="shared" si="2"/>
        <v>1</v>
      </c>
      <c r="K6376" s="4">
        <f t="shared" si="3"/>
        <v>2</v>
      </c>
      <c r="L6376" s="4">
        <f t="shared" si="4"/>
        <v>2</v>
      </c>
      <c r="S6376" s="1" t="s">
        <v>6413</v>
      </c>
      <c r="T6376" s="4" t="str">
        <f t="shared" si="5"/>
        <v>Coffee</v>
      </c>
      <c r="U6376" s="4" t="str">
        <f t="shared" si="6"/>
        <v>UNKNOWN</v>
      </c>
      <c r="V6376" s="4" t="str">
        <f t="shared" si="7"/>
        <v>Cash</v>
      </c>
      <c r="W6376" s="4">
        <f t="shared" ref="W6376:Y6376" si="6383">IF(OR(J6376 = "ERROR", J6376 = ""), "UNKNOWN", J6376)</f>
        <v>1</v>
      </c>
      <c r="X6376" s="4">
        <f t="shared" si="6383"/>
        <v>2</v>
      </c>
      <c r="Y6376" s="4">
        <f t="shared" si="6383"/>
        <v>2</v>
      </c>
      <c r="Z6376" s="5">
        <f t="shared" si="9"/>
        <v>45105</v>
      </c>
    </row>
    <row r="6377">
      <c r="A6377" s="1" t="s">
        <v>6414</v>
      </c>
      <c r="B6377" s="1" t="s">
        <v>32</v>
      </c>
      <c r="C6377" s="1">
        <v>1.0</v>
      </c>
      <c r="D6377" s="1">
        <v>1.0</v>
      </c>
      <c r="F6377" s="1" t="s">
        <v>28</v>
      </c>
      <c r="G6377" s="1" t="s">
        <v>29</v>
      </c>
      <c r="H6377" s="2">
        <v>45157.0</v>
      </c>
      <c r="J6377" s="3">
        <f t="shared" si="2"/>
        <v>1</v>
      </c>
      <c r="K6377" s="4">
        <f t="shared" si="3"/>
        <v>1</v>
      </c>
      <c r="L6377" s="4">
        <f t="shared" si="4"/>
        <v>1</v>
      </c>
      <c r="S6377" s="1" t="s">
        <v>6414</v>
      </c>
      <c r="T6377" s="4" t="str">
        <f t="shared" si="5"/>
        <v>Cookie</v>
      </c>
      <c r="U6377" s="4" t="str">
        <f t="shared" si="6"/>
        <v>In-store</v>
      </c>
      <c r="V6377" s="4" t="str">
        <f t="shared" si="7"/>
        <v>Cash</v>
      </c>
      <c r="W6377" s="4">
        <f t="shared" ref="W6377:Y6377" si="6384">IF(OR(J6377 = "ERROR", J6377 = ""), "UNKNOWN", J6377)</f>
        <v>1</v>
      </c>
      <c r="X6377" s="4">
        <f t="shared" si="6384"/>
        <v>1</v>
      </c>
      <c r="Y6377" s="4">
        <f t="shared" si="6384"/>
        <v>1</v>
      </c>
      <c r="Z6377" s="5">
        <f t="shared" si="9"/>
        <v>45157</v>
      </c>
    </row>
    <row r="6378">
      <c r="A6378" s="1" t="s">
        <v>6415</v>
      </c>
      <c r="B6378" s="1" t="s">
        <v>22</v>
      </c>
      <c r="C6378" s="1">
        <v>2.0</v>
      </c>
      <c r="D6378" s="1">
        <v>2.0</v>
      </c>
      <c r="E6378" s="1">
        <v>4.0</v>
      </c>
      <c r="G6378" s="1" t="s">
        <v>24</v>
      </c>
      <c r="H6378" s="6">
        <v>45258.0</v>
      </c>
      <c r="J6378" s="3">
        <f t="shared" si="2"/>
        <v>2</v>
      </c>
      <c r="K6378" s="4">
        <f t="shared" si="3"/>
        <v>2</v>
      </c>
      <c r="L6378" s="4">
        <f t="shared" si="4"/>
        <v>4</v>
      </c>
      <c r="S6378" s="1" t="s">
        <v>6415</v>
      </c>
      <c r="T6378" s="4" t="str">
        <f t="shared" si="5"/>
        <v>Coffee</v>
      </c>
      <c r="U6378" s="4" t="str">
        <f t="shared" si="6"/>
        <v>Takeaway</v>
      </c>
      <c r="V6378" s="4" t="str">
        <f t="shared" si="7"/>
        <v>UNKNOWN</v>
      </c>
      <c r="W6378" s="4">
        <f t="shared" ref="W6378:Y6378" si="6385">IF(OR(J6378 = "ERROR", J6378 = ""), "UNKNOWN", J6378)</f>
        <v>2</v>
      </c>
      <c r="X6378" s="4">
        <f t="shared" si="6385"/>
        <v>2</v>
      </c>
      <c r="Y6378" s="4">
        <f t="shared" si="6385"/>
        <v>4</v>
      </c>
      <c r="Z6378" s="7">
        <f t="shared" si="9"/>
        <v>45258</v>
      </c>
    </row>
    <row r="6379">
      <c r="A6379" s="1" t="s">
        <v>6416</v>
      </c>
      <c r="B6379" s="1" t="s">
        <v>32</v>
      </c>
      <c r="C6379" s="1">
        <v>4.0</v>
      </c>
      <c r="D6379" s="1">
        <v>1.0</v>
      </c>
      <c r="E6379" s="1">
        <v>4.0</v>
      </c>
      <c r="G6379" s="1" t="s">
        <v>29</v>
      </c>
      <c r="H6379" s="2">
        <v>44991.0</v>
      </c>
      <c r="J6379" s="3">
        <f t="shared" si="2"/>
        <v>4</v>
      </c>
      <c r="K6379" s="4">
        <f t="shared" si="3"/>
        <v>1</v>
      </c>
      <c r="L6379" s="4">
        <f t="shared" si="4"/>
        <v>4</v>
      </c>
      <c r="S6379" s="1" t="s">
        <v>6416</v>
      </c>
      <c r="T6379" s="4" t="str">
        <f t="shared" si="5"/>
        <v>Cookie</v>
      </c>
      <c r="U6379" s="4" t="str">
        <f t="shared" si="6"/>
        <v>In-store</v>
      </c>
      <c r="V6379" s="4" t="str">
        <f t="shared" si="7"/>
        <v>UNKNOWN</v>
      </c>
      <c r="W6379" s="4">
        <f t="shared" ref="W6379:Y6379" si="6386">IF(OR(J6379 = "ERROR", J6379 = ""), "UNKNOWN", J6379)</f>
        <v>4</v>
      </c>
      <c r="X6379" s="4">
        <f t="shared" si="6386"/>
        <v>1</v>
      </c>
      <c r="Y6379" s="4">
        <f t="shared" si="6386"/>
        <v>4</v>
      </c>
      <c r="Z6379" s="5">
        <f t="shared" si="9"/>
        <v>44991</v>
      </c>
    </row>
    <row r="6380">
      <c r="A6380" s="1" t="s">
        <v>6417</v>
      </c>
      <c r="B6380" s="1" t="s">
        <v>55</v>
      </c>
      <c r="C6380" s="1">
        <v>5.0</v>
      </c>
      <c r="D6380" s="1">
        <v>3.0</v>
      </c>
      <c r="E6380" s="1">
        <v>15.0</v>
      </c>
      <c r="F6380" s="1" t="s">
        <v>39</v>
      </c>
      <c r="G6380" s="1" t="s">
        <v>24</v>
      </c>
      <c r="H6380" s="2">
        <v>45189.0</v>
      </c>
      <c r="J6380" s="3">
        <f t="shared" si="2"/>
        <v>5</v>
      </c>
      <c r="K6380" s="4">
        <f t="shared" si="3"/>
        <v>3</v>
      </c>
      <c r="L6380" s="4">
        <f t="shared" si="4"/>
        <v>15</v>
      </c>
      <c r="S6380" s="1" t="s">
        <v>6417</v>
      </c>
      <c r="T6380" s="4" t="str">
        <f t="shared" si="5"/>
        <v>Juice</v>
      </c>
      <c r="U6380" s="4" t="str">
        <f t="shared" si="6"/>
        <v>Takeaway</v>
      </c>
      <c r="V6380" s="4" t="str">
        <f t="shared" si="7"/>
        <v>Digital Wallet</v>
      </c>
      <c r="W6380" s="4">
        <f t="shared" ref="W6380:Y6380" si="6387">IF(OR(J6380 = "ERROR", J6380 = ""), "UNKNOWN", J6380)</f>
        <v>5</v>
      </c>
      <c r="X6380" s="4">
        <f t="shared" si="6387"/>
        <v>3</v>
      </c>
      <c r="Y6380" s="4">
        <f t="shared" si="6387"/>
        <v>15</v>
      </c>
      <c r="Z6380" s="5">
        <f t="shared" si="9"/>
        <v>45189</v>
      </c>
    </row>
    <row r="6381">
      <c r="A6381" s="1" t="s">
        <v>6418</v>
      </c>
      <c r="B6381" s="1" t="s">
        <v>41</v>
      </c>
      <c r="C6381" s="1">
        <v>3.0</v>
      </c>
      <c r="D6381" s="1">
        <v>4.0</v>
      </c>
      <c r="E6381" s="1">
        <v>12.0</v>
      </c>
      <c r="F6381" s="1" t="s">
        <v>30</v>
      </c>
      <c r="G6381" s="1" t="s">
        <v>29</v>
      </c>
      <c r="H6381" s="2">
        <v>45184.0</v>
      </c>
      <c r="J6381" s="3">
        <f t="shared" si="2"/>
        <v>3</v>
      </c>
      <c r="K6381" s="4">
        <f t="shared" si="3"/>
        <v>4</v>
      </c>
      <c r="L6381" s="4">
        <f t="shared" si="4"/>
        <v>12</v>
      </c>
      <c r="S6381" s="1" t="s">
        <v>6418</v>
      </c>
      <c r="T6381" s="4" t="str">
        <f t="shared" si="5"/>
        <v>Smoothie</v>
      </c>
      <c r="U6381" s="4" t="str">
        <f t="shared" si="6"/>
        <v>In-store</v>
      </c>
      <c r="V6381" s="4" t="str">
        <f t="shared" si="7"/>
        <v>UNKNOWN</v>
      </c>
      <c r="W6381" s="4">
        <f t="shared" ref="W6381:Y6381" si="6388">IF(OR(J6381 = "ERROR", J6381 = ""), "UNKNOWN", J6381)</f>
        <v>3</v>
      </c>
      <c r="X6381" s="4">
        <f t="shared" si="6388"/>
        <v>4</v>
      </c>
      <c r="Y6381" s="4">
        <f t="shared" si="6388"/>
        <v>12</v>
      </c>
      <c r="Z6381" s="5">
        <f t="shared" si="9"/>
        <v>45184</v>
      </c>
    </row>
    <row r="6382">
      <c r="A6382" s="1" t="s">
        <v>6419</v>
      </c>
      <c r="B6382" s="1" t="s">
        <v>41</v>
      </c>
      <c r="C6382" s="1">
        <v>3.0</v>
      </c>
      <c r="D6382" s="1">
        <v>4.0</v>
      </c>
      <c r="E6382" s="1">
        <v>12.0</v>
      </c>
      <c r="F6382" s="1" t="s">
        <v>23</v>
      </c>
      <c r="H6382" s="2">
        <v>45139.0</v>
      </c>
      <c r="J6382" s="3">
        <f t="shared" si="2"/>
        <v>3</v>
      </c>
      <c r="K6382" s="4">
        <f t="shared" si="3"/>
        <v>4</v>
      </c>
      <c r="L6382" s="4">
        <f t="shared" si="4"/>
        <v>12</v>
      </c>
      <c r="S6382" s="1" t="s">
        <v>6419</v>
      </c>
      <c r="T6382" s="4" t="str">
        <f t="shared" si="5"/>
        <v>Smoothie</v>
      </c>
      <c r="U6382" s="4" t="str">
        <f t="shared" si="6"/>
        <v>UNKNOWN</v>
      </c>
      <c r="V6382" s="4" t="str">
        <f t="shared" si="7"/>
        <v>Credit Card</v>
      </c>
      <c r="W6382" s="4">
        <f t="shared" ref="W6382:Y6382" si="6389">IF(OR(J6382 = "ERROR", J6382 = ""), "UNKNOWN", J6382)</f>
        <v>3</v>
      </c>
      <c r="X6382" s="4">
        <f t="shared" si="6389"/>
        <v>4</v>
      </c>
      <c r="Y6382" s="4">
        <f t="shared" si="6389"/>
        <v>12</v>
      </c>
      <c r="Z6382" s="5">
        <f t="shared" si="9"/>
        <v>45139</v>
      </c>
    </row>
    <row r="6383">
      <c r="A6383" s="1" t="s">
        <v>6420</v>
      </c>
      <c r="B6383" s="1" t="s">
        <v>30</v>
      </c>
      <c r="C6383" s="1">
        <v>3.0</v>
      </c>
      <c r="D6383" s="1">
        <v>5.0</v>
      </c>
      <c r="E6383" s="1">
        <v>15.0</v>
      </c>
      <c r="F6383" s="1" t="s">
        <v>39</v>
      </c>
      <c r="H6383" s="2">
        <v>45051.0</v>
      </c>
      <c r="J6383" s="3">
        <f t="shared" si="2"/>
        <v>3</v>
      </c>
      <c r="K6383" s="4">
        <f t="shared" si="3"/>
        <v>5</v>
      </c>
      <c r="L6383" s="4">
        <f t="shared" si="4"/>
        <v>15</v>
      </c>
      <c r="S6383" s="1" t="s">
        <v>6420</v>
      </c>
      <c r="T6383" s="4" t="str">
        <f t="shared" si="5"/>
        <v>UNKNOWN</v>
      </c>
      <c r="U6383" s="4" t="str">
        <f t="shared" si="6"/>
        <v>UNKNOWN</v>
      </c>
      <c r="V6383" s="4" t="str">
        <f t="shared" si="7"/>
        <v>Digital Wallet</v>
      </c>
      <c r="W6383" s="4">
        <f t="shared" ref="W6383:Y6383" si="6390">IF(OR(J6383 = "ERROR", J6383 = ""), "UNKNOWN", J6383)</f>
        <v>3</v>
      </c>
      <c r="X6383" s="4">
        <f t="shared" si="6390"/>
        <v>5</v>
      </c>
      <c r="Y6383" s="4">
        <f t="shared" si="6390"/>
        <v>15</v>
      </c>
      <c r="Z6383" s="5">
        <f t="shared" si="9"/>
        <v>45051</v>
      </c>
    </row>
    <row r="6384">
      <c r="A6384" s="1" t="s">
        <v>6421</v>
      </c>
      <c r="B6384" s="1" t="s">
        <v>81</v>
      </c>
      <c r="C6384" s="1">
        <v>3.0</v>
      </c>
      <c r="D6384" s="1" t="s">
        <v>30</v>
      </c>
      <c r="E6384" s="1">
        <v>4.5</v>
      </c>
      <c r="F6384" s="1" t="s">
        <v>23</v>
      </c>
      <c r="G6384" s="1" t="s">
        <v>29</v>
      </c>
      <c r="J6384" s="3">
        <f t="shared" si="2"/>
        <v>3</v>
      </c>
      <c r="K6384" s="4">
        <f t="shared" si="3"/>
        <v>1.5</v>
      </c>
      <c r="L6384" s="4">
        <f t="shared" si="4"/>
        <v>4.5</v>
      </c>
      <c r="S6384" s="1" t="s">
        <v>6421</v>
      </c>
      <c r="T6384" s="4" t="str">
        <f t="shared" si="5"/>
        <v>Tea</v>
      </c>
      <c r="U6384" s="4" t="str">
        <f t="shared" si="6"/>
        <v>In-store</v>
      </c>
      <c r="V6384" s="4" t="str">
        <f t="shared" si="7"/>
        <v>Credit Card</v>
      </c>
      <c r="W6384" s="4">
        <f t="shared" ref="W6384:Y6384" si="6391">IF(OR(J6384 = "ERROR", J6384 = ""), "UNKNOWN", J6384)</f>
        <v>3</v>
      </c>
      <c r="X6384" s="4">
        <f t="shared" si="6391"/>
        <v>1.5</v>
      </c>
      <c r="Y6384" s="4">
        <f t="shared" si="6391"/>
        <v>4.5</v>
      </c>
      <c r="Z6384" s="4" t="str">
        <f t="shared" si="9"/>
        <v>UNKNOWN</v>
      </c>
    </row>
    <row r="6385">
      <c r="A6385" s="1" t="s">
        <v>6422</v>
      </c>
      <c r="B6385" s="1" t="s">
        <v>44</v>
      </c>
      <c r="C6385" s="1">
        <v>5.0</v>
      </c>
      <c r="D6385" s="1">
        <v>4.0</v>
      </c>
      <c r="E6385" s="1">
        <v>20.0</v>
      </c>
      <c r="F6385" s="1" t="s">
        <v>39</v>
      </c>
      <c r="G6385" s="1" t="s">
        <v>29</v>
      </c>
      <c r="H6385" s="2">
        <v>44970.0</v>
      </c>
      <c r="J6385" s="3">
        <f t="shared" si="2"/>
        <v>5</v>
      </c>
      <c r="K6385" s="4">
        <f t="shared" si="3"/>
        <v>4</v>
      </c>
      <c r="L6385" s="4">
        <f t="shared" si="4"/>
        <v>20</v>
      </c>
      <c r="S6385" s="1" t="s">
        <v>6422</v>
      </c>
      <c r="T6385" s="4" t="str">
        <f t="shared" si="5"/>
        <v>Sandwich</v>
      </c>
      <c r="U6385" s="4" t="str">
        <f t="shared" si="6"/>
        <v>In-store</v>
      </c>
      <c r="V6385" s="4" t="str">
        <f t="shared" si="7"/>
        <v>Digital Wallet</v>
      </c>
      <c r="W6385" s="4">
        <f t="shared" ref="W6385:Y6385" si="6392">IF(OR(J6385 = "ERROR", J6385 = ""), "UNKNOWN", J6385)</f>
        <v>5</v>
      </c>
      <c r="X6385" s="4">
        <f t="shared" si="6392"/>
        <v>4</v>
      </c>
      <c r="Y6385" s="4">
        <f t="shared" si="6392"/>
        <v>20</v>
      </c>
      <c r="Z6385" s="5">
        <f t="shared" si="9"/>
        <v>44970</v>
      </c>
    </row>
    <row r="6386">
      <c r="A6386" s="1" t="s">
        <v>6423</v>
      </c>
      <c r="B6386" s="1" t="s">
        <v>36</v>
      </c>
      <c r="C6386" s="1">
        <v>3.0</v>
      </c>
      <c r="D6386" s="1">
        <v>5.0</v>
      </c>
      <c r="E6386" s="1">
        <v>15.0</v>
      </c>
      <c r="H6386" s="2">
        <v>45096.0</v>
      </c>
      <c r="J6386" s="3">
        <f t="shared" si="2"/>
        <v>3</v>
      </c>
      <c r="K6386" s="4">
        <f t="shared" si="3"/>
        <v>5</v>
      </c>
      <c r="L6386" s="4">
        <f t="shared" si="4"/>
        <v>15</v>
      </c>
      <c r="S6386" s="1" t="s">
        <v>6423</v>
      </c>
      <c r="T6386" s="4" t="str">
        <f t="shared" si="5"/>
        <v>Salad</v>
      </c>
      <c r="U6386" s="4" t="str">
        <f t="shared" si="6"/>
        <v>UNKNOWN</v>
      </c>
      <c r="V6386" s="4" t="str">
        <f t="shared" si="7"/>
        <v>UNKNOWN</v>
      </c>
      <c r="W6386" s="4">
        <f t="shared" ref="W6386:Y6386" si="6393">IF(OR(J6386 = "ERROR", J6386 = ""), "UNKNOWN", J6386)</f>
        <v>3</v>
      </c>
      <c r="X6386" s="4">
        <f t="shared" si="6393"/>
        <v>5</v>
      </c>
      <c r="Y6386" s="4">
        <f t="shared" si="6393"/>
        <v>15</v>
      </c>
      <c r="Z6386" s="5">
        <f t="shared" si="9"/>
        <v>45096</v>
      </c>
    </row>
    <row r="6387">
      <c r="A6387" s="1" t="s">
        <v>6424</v>
      </c>
      <c r="B6387" s="1" t="s">
        <v>32</v>
      </c>
      <c r="C6387" s="1">
        <v>3.0</v>
      </c>
      <c r="D6387" s="1">
        <v>1.0</v>
      </c>
      <c r="E6387" s="1">
        <v>3.0</v>
      </c>
      <c r="F6387" s="1" t="s">
        <v>39</v>
      </c>
      <c r="H6387" s="2">
        <v>45124.0</v>
      </c>
      <c r="J6387" s="3">
        <f t="shared" si="2"/>
        <v>3</v>
      </c>
      <c r="K6387" s="4">
        <f t="shared" si="3"/>
        <v>1</v>
      </c>
      <c r="L6387" s="4">
        <f t="shared" si="4"/>
        <v>3</v>
      </c>
      <c r="S6387" s="1" t="s">
        <v>6424</v>
      </c>
      <c r="T6387" s="4" t="str">
        <f t="shared" si="5"/>
        <v>Cookie</v>
      </c>
      <c r="U6387" s="4" t="str">
        <f t="shared" si="6"/>
        <v>UNKNOWN</v>
      </c>
      <c r="V6387" s="4" t="str">
        <f t="shared" si="7"/>
        <v>Digital Wallet</v>
      </c>
      <c r="W6387" s="4">
        <f t="shared" ref="W6387:Y6387" si="6394">IF(OR(J6387 = "ERROR", J6387 = ""), "UNKNOWN", J6387)</f>
        <v>3</v>
      </c>
      <c r="X6387" s="4">
        <f t="shared" si="6394"/>
        <v>1</v>
      </c>
      <c r="Y6387" s="4">
        <f t="shared" si="6394"/>
        <v>3</v>
      </c>
      <c r="Z6387" s="5">
        <f t="shared" si="9"/>
        <v>45124</v>
      </c>
    </row>
    <row r="6388">
      <c r="A6388" s="1" t="s">
        <v>6425</v>
      </c>
      <c r="B6388" s="1" t="s">
        <v>27</v>
      </c>
      <c r="C6388" s="1">
        <v>1.0</v>
      </c>
      <c r="D6388" s="1">
        <v>3.0</v>
      </c>
      <c r="E6388" s="1">
        <v>3.0</v>
      </c>
      <c r="F6388" s="1" t="s">
        <v>23</v>
      </c>
      <c r="H6388" s="2">
        <v>44968.0</v>
      </c>
      <c r="J6388" s="3">
        <f t="shared" si="2"/>
        <v>1</v>
      </c>
      <c r="K6388" s="4">
        <f t="shared" si="3"/>
        <v>3</v>
      </c>
      <c r="L6388" s="4">
        <f t="shared" si="4"/>
        <v>3</v>
      </c>
      <c r="S6388" s="1" t="s">
        <v>6425</v>
      </c>
      <c r="T6388" s="4" t="str">
        <f t="shared" si="5"/>
        <v>Cake</v>
      </c>
      <c r="U6388" s="4" t="str">
        <f t="shared" si="6"/>
        <v>UNKNOWN</v>
      </c>
      <c r="V6388" s="4" t="str">
        <f t="shared" si="7"/>
        <v>Credit Card</v>
      </c>
      <c r="W6388" s="4">
        <f t="shared" ref="W6388:Y6388" si="6395">IF(OR(J6388 = "ERROR", J6388 = ""), "UNKNOWN", J6388)</f>
        <v>1</v>
      </c>
      <c r="X6388" s="4">
        <f t="shared" si="6395"/>
        <v>3</v>
      </c>
      <c r="Y6388" s="4">
        <f t="shared" si="6395"/>
        <v>3</v>
      </c>
      <c r="Z6388" s="5">
        <f t="shared" si="9"/>
        <v>44968</v>
      </c>
    </row>
    <row r="6389">
      <c r="A6389" s="1" t="s">
        <v>6426</v>
      </c>
      <c r="B6389" s="1" t="s">
        <v>81</v>
      </c>
      <c r="C6389" s="1">
        <v>3.0</v>
      </c>
      <c r="D6389" s="1">
        <v>1.5</v>
      </c>
      <c r="E6389" s="1">
        <v>4.5</v>
      </c>
      <c r="F6389" s="1" t="s">
        <v>39</v>
      </c>
      <c r="G6389" s="1" t="s">
        <v>24</v>
      </c>
      <c r="H6389" s="2">
        <v>45041.0</v>
      </c>
      <c r="J6389" s="3">
        <f t="shared" si="2"/>
        <v>3</v>
      </c>
      <c r="K6389" s="4">
        <f t="shared" si="3"/>
        <v>1.5</v>
      </c>
      <c r="L6389" s="4">
        <f t="shared" si="4"/>
        <v>4.5</v>
      </c>
      <c r="S6389" s="1" t="s">
        <v>6426</v>
      </c>
      <c r="T6389" s="4" t="str">
        <f t="shared" si="5"/>
        <v>Tea</v>
      </c>
      <c r="U6389" s="4" t="str">
        <f t="shared" si="6"/>
        <v>Takeaway</v>
      </c>
      <c r="V6389" s="4" t="str">
        <f t="shared" si="7"/>
        <v>Digital Wallet</v>
      </c>
      <c r="W6389" s="4">
        <f t="shared" ref="W6389:Y6389" si="6396">IF(OR(J6389 = "ERROR", J6389 = ""), "UNKNOWN", J6389)</f>
        <v>3</v>
      </c>
      <c r="X6389" s="4">
        <f t="shared" si="6396"/>
        <v>1.5</v>
      </c>
      <c r="Y6389" s="4">
        <f t="shared" si="6396"/>
        <v>4.5</v>
      </c>
      <c r="Z6389" s="5">
        <f t="shared" si="9"/>
        <v>45041</v>
      </c>
    </row>
    <row r="6390">
      <c r="A6390" s="1" t="s">
        <v>6427</v>
      </c>
      <c r="B6390" s="1" t="s">
        <v>32</v>
      </c>
      <c r="C6390" s="1">
        <v>4.0</v>
      </c>
      <c r="D6390" s="1">
        <v>1.0</v>
      </c>
      <c r="E6390" s="1">
        <v>4.0</v>
      </c>
      <c r="H6390" s="2">
        <v>45079.0</v>
      </c>
      <c r="J6390" s="3">
        <f t="shared" si="2"/>
        <v>4</v>
      </c>
      <c r="K6390" s="4">
        <f t="shared" si="3"/>
        <v>1</v>
      </c>
      <c r="L6390" s="4">
        <f t="shared" si="4"/>
        <v>4</v>
      </c>
      <c r="S6390" s="1" t="s">
        <v>6427</v>
      </c>
      <c r="T6390" s="4" t="str">
        <f t="shared" si="5"/>
        <v>Cookie</v>
      </c>
      <c r="U6390" s="4" t="str">
        <f t="shared" si="6"/>
        <v>UNKNOWN</v>
      </c>
      <c r="V6390" s="4" t="str">
        <f t="shared" si="7"/>
        <v>UNKNOWN</v>
      </c>
      <c r="W6390" s="4">
        <f t="shared" ref="W6390:Y6390" si="6397">IF(OR(J6390 = "ERROR", J6390 = ""), "UNKNOWN", J6390)</f>
        <v>4</v>
      </c>
      <c r="X6390" s="4">
        <f t="shared" si="6397"/>
        <v>1</v>
      </c>
      <c r="Y6390" s="4">
        <f t="shared" si="6397"/>
        <v>4</v>
      </c>
      <c r="Z6390" s="5">
        <f t="shared" si="9"/>
        <v>45079</v>
      </c>
    </row>
    <row r="6391">
      <c r="A6391" s="1" t="s">
        <v>6428</v>
      </c>
      <c r="B6391" s="1" t="s">
        <v>30</v>
      </c>
      <c r="C6391" s="1">
        <v>1.0</v>
      </c>
      <c r="D6391" s="1">
        <v>5.0</v>
      </c>
      <c r="E6391" s="1">
        <v>5.0</v>
      </c>
      <c r="F6391" s="1" t="s">
        <v>39</v>
      </c>
      <c r="G6391" s="1" t="s">
        <v>24</v>
      </c>
      <c r="H6391" s="2">
        <v>45130.0</v>
      </c>
      <c r="J6391" s="3">
        <f t="shared" si="2"/>
        <v>1</v>
      </c>
      <c r="K6391" s="4">
        <f t="shared" si="3"/>
        <v>5</v>
      </c>
      <c r="L6391" s="4">
        <f t="shared" si="4"/>
        <v>5</v>
      </c>
      <c r="S6391" s="1" t="s">
        <v>6428</v>
      </c>
      <c r="T6391" s="4" t="str">
        <f t="shared" si="5"/>
        <v>UNKNOWN</v>
      </c>
      <c r="U6391" s="4" t="str">
        <f t="shared" si="6"/>
        <v>Takeaway</v>
      </c>
      <c r="V6391" s="4" t="str">
        <f t="shared" si="7"/>
        <v>Digital Wallet</v>
      </c>
      <c r="W6391" s="4">
        <f t="shared" ref="W6391:Y6391" si="6398">IF(OR(J6391 = "ERROR", J6391 = ""), "UNKNOWN", J6391)</f>
        <v>1</v>
      </c>
      <c r="X6391" s="4">
        <f t="shared" si="6398"/>
        <v>5</v>
      </c>
      <c r="Y6391" s="4">
        <f t="shared" si="6398"/>
        <v>5</v>
      </c>
      <c r="Z6391" s="5">
        <f t="shared" si="9"/>
        <v>45130</v>
      </c>
    </row>
    <row r="6392">
      <c r="A6392" s="1" t="s">
        <v>6429</v>
      </c>
      <c r="B6392" s="1" t="s">
        <v>44</v>
      </c>
      <c r="C6392" s="1">
        <v>4.0</v>
      </c>
      <c r="D6392" s="1">
        <v>4.0</v>
      </c>
      <c r="E6392" s="1">
        <v>16.0</v>
      </c>
      <c r="F6392" s="1" t="s">
        <v>28</v>
      </c>
      <c r="H6392" s="2">
        <v>45002.0</v>
      </c>
      <c r="J6392" s="3">
        <f t="shared" si="2"/>
        <v>4</v>
      </c>
      <c r="K6392" s="4">
        <f t="shared" si="3"/>
        <v>4</v>
      </c>
      <c r="L6392" s="4">
        <f t="shared" si="4"/>
        <v>16</v>
      </c>
      <c r="S6392" s="1" t="s">
        <v>6429</v>
      </c>
      <c r="T6392" s="4" t="str">
        <f t="shared" si="5"/>
        <v>Sandwich</v>
      </c>
      <c r="U6392" s="4" t="str">
        <f t="shared" si="6"/>
        <v>UNKNOWN</v>
      </c>
      <c r="V6392" s="4" t="str">
        <f t="shared" si="7"/>
        <v>Cash</v>
      </c>
      <c r="W6392" s="4">
        <f t="shared" ref="W6392:Y6392" si="6399">IF(OR(J6392 = "ERROR", J6392 = ""), "UNKNOWN", J6392)</f>
        <v>4</v>
      </c>
      <c r="X6392" s="4">
        <f t="shared" si="6399"/>
        <v>4</v>
      </c>
      <c r="Y6392" s="4">
        <f t="shared" si="6399"/>
        <v>16</v>
      </c>
      <c r="Z6392" s="5">
        <f t="shared" si="9"/>
        <v>45002</v>
      </c>
    </row>
    <row r="6393">
      <c r="A6393" s="1" t="s">
        <v>6430</v>
      </c>
      <c r="B6393" s="1" t="s">
        <v>81</v>
      </c>
      <c r="C6393" s="1">
        <v>4.0</v>
      </c>
      <c r="D6393" s="1">
        <v>1.5</v>
      </c>
      <c r="E6393" s="1">
        <v>6.0</v>
      </c>
      <c r="F6393" s="1" t="s">
        <v>39</v>
      </c>
      <c r="G6393" s="1" t="s">
        <v>24</v>
      </c>
      <c r="H6393" s="6">
        <v>45283.0</v>
      </c>
      <c r="J6393" s="3">
        <f t="shared" si="2"/>
        <v>4</v>
      </c>
      <c r="K6393" s="4">
        <f t="shared" si="3"/>
        <v>1.5</v>
      </c>
      <c r="L6393" s="4">
        <f t="shared" si="4"/>
        <v>6</v>
      </c>
      <c r="S6393" s="1" t="s">
        <v>6430</v>
      </c>
      <c r="T6393" s="4" t="str">
        <f t="shared" si="5"/>
        <v>Tea</v>
      </c>
      <c r="U6393" s="4" t="str">
        <f t="shared" si="6"/>
        <v>Takeaway</v>
      </c>
      <c r="V6393" s="4" t="str">
        <f t="shared" si="7"/>
        <v>Digital Wallet</v>
      </c>
      <c r="W6393" s="4">
        <f t="shared" ref="W6393:Y6393" si="6400">IF(OR(J6393 = "ERROR", J6393 = ""), "UNKNOWN", J6393)</f>
        <v>4</v>
      </c>
      <c r="X6393" s="4">
        <f t="shared" si="6400"/>
        <v>1.5</v>
      </c>
      <c r="Y6393" s="4">
        <f t="shared" si="6400"/>
        <v>6</v>
      </c>
      <c r="Z6393" s="7">
        <f t="shared" si="9"/>
        <v>45283</v>
      </c>
    </row>
    <row r="6394">
      <c r="A6394" s="1" t="s">
        <v>6431</v>
      </c>
      <c r="B6394" s="1" t="s">
        <v>32</v>
      </c>
      <c r="C6394" s="1">
        <v>5.0</v>
      </c>
      <c r="D6394" s="1">
        <v>1.0</v>
      </c>
      <c r="E6394" s="1">
        <v>5.0</v>
      </c>
      <c r="F6394" s="1" t="s">
        <v>28</v>
      </c>
      <c r="H6394" s="2">
        <v>45040.0</v>
      </c>
      <c r="J6394" s="3">
        <f t="shared" si="2"/>
        <v>5</v>
      </c>
      <c r="K6394" s="4">
        <f t="shared" si="3"/>
        <v>1</v>
      </c>
      <c r="L6394" s="4">
        <f t="shared" si="4"/>
        <v>5</v>
      </c>
      <c r="S6394" s="1" t="s">
        <v>6431</v>
      </c>
      <c r="T6394" s="4" t="str">
        <f t="shared" si="5"/>
        <v>Cookie</v>
      </c>
      <c r="U6394" s="4" t="str">
        <f t="shared" si="6"/>
        <v>UNKNOWN</v>
      </c>
      <c r="V6394" s="4" t="str">
        <f t="shared" si="7"/>
        <v>Cash</v>
      </c>
      <c r="W6394" s="4">
        <f t="shared" ref="W6394:Y6394" si="6401">IF(OR(J6394 = "ERROR", J6394 = ""), "UNKNOWN", J6394)</f>
        <v>5</v>
      </c>
      <c r="X6394" s="4">
        <f t="shared" si="6401"/>
        <v>1</v>
      </c>
      <c r="Y6394" s="4">
        <f t="shared" si="6401"/>
        <v>5</v>
      </c>
      <c r="Z6394" s="5">
        <f t="shared" si="9"/>
        <v>45040</v>
      </c>
    </row>
    <row r="6395">
      <c r="A6395" s="1" t="s">
        <v>6432</v>
      </c>
      <c r="B6395" s="1" t="s">
        <v>41</v>
      </c>
      <c r="C6395" s="1">
        <v>5.0</v>
      </c>
      <c r="D6395" s="1">
        <v>4.0</v>
      </c>
      <c r="E6395" s="1">
        <v>20.0</v>
      </c>
      <c r="F6395" s="1" t="s">
        <v>28</v>
      </c>
      <c r="G6395" s="1" t="s">
        <v>24</v>
      </c>
      <c r="H6395" s="2">
        <v>44981.0</v>
      </c>
      <c r="J6395" s="3">
        <f t="shared" si="2"/>
        <v>5</v>
      </c>
      <c r="K6395" s="4">
        <f t="shared" si="3"/>
        <v>4</v>
      </c>
      <c r="L6395" s="4">
        <f t="shared" si="4"/>
        <v>20</v>
      </c>
      <c r="S6395" s="1" t="s">
        <v>6432</v>
      </c>
      <c r="T6395" s="4" t="str">
        <f t="shared" si="5"/>
        <v>Smoothie</v>
      </c>
      <c r="U6395" s="4" t="str">
        <f t="shared" si="6"/>
        <v>Takeaway</v>
      </c>
      <c r="V6395" s="4" t="str">
        <f t="shared" si="7"/>
        <v>Cash</v>
      </c>
      <c r="W6395" s="4">
        <f t="shared" ref="W6395:Y6395" si="6402">IF(OR(J6395 = "ERROR", J6395 = ""), "UNKNOWN", J6395)</f>
        <v>5</v>
      </c>
      <c r="X6395" s="4">
        <f t="shared" si="6402"/>
        <v>4</v>
      </c>
      <c r="Y6395" s="4">
        <f t="shared" si="6402"/>
        <v>20</v>
      </c>
      <c r="Z6395" s="5">
        <f t="shared" si="9"/>
        <v>44981</v>
      </c>
    </row>
    <row r="6396">
      <c r="A6396" s="1" t="s">
        <v>6433</v>
      </c>
      <c r="B6396" s="1" t="s">
        <v>41</v>
      </c>
      <c r="C6396" s="1">
        <v>1.0</v>
      </c>
      <c r="D6396" s="1">
        <v>4.0</v>
      </c>
      <c r="E6396" s="1">
        <v>4.0</v>
      </c>
      <c r="F6396" s="1" t="s">
        <v>28</v>
      </c>
      <c r="G6396" s="1" t="s">
        <v>30</v>
      </c>
      <c r="H6396" s="2">
        <v>45068.0</v>
      </c>
      <c r="J6396" s="3">
        <f t="shared" si="2"/>
        <v>1</v>
      </c>
      <c r="K6396" s="4">
        <f t="shared" si="3"/>
        <v>4</v>
      </c>
      <c r="L6396" s="4">
        <f t="shared" si="4"/>
        <v>4</v>
      </c>
      <c r="S6396" s="1" t="s">
        <v>6433</v>
      </c>
      <c r="T6396" s="4" t="str">
        <f t="shared" si="5"/>
        <v>Smoothie</v>
      </c>
      <c r="U6396" s="4" t="str">
        <f t="shared" si="6"/>
        <v>UNKNOWN</v>
      </c>
      <c r="V6396" s="4" t="str">
        <f t="shared" si="7"/>
        <v>Cash</v>
      </c>
      <c r="W6396" s="4">
        <f t="shared" ref="W6396:Y6396" si="6403">IF(OR(J6396 = "ERROR", J6396 = ""), "UNKNOWN", J6396)</f>
        <v>1</v>
      </c>
      <c r="X6396" s="4">
        <f t="shared" si="6403"/>
        <v>4</v>
      </c>
      <c r="Y6396" s="4">
        <f t="shared" si="6403"/>
        <v>4</v>
      </c>
      <c r="Z6396" s="5">
        <f t="shared" si="9"/>
        <v>45068</v>
      </c>
    </row>
    <row r="6397">
      <c r="A6397" s="1" t="s">
        <v>6434</v>
      </c>
      <c r="B6397" s="1" t="s">
        <v>27</v>
      </c>
      <c r="C6397" s="1">
        <v>1.0</v>
      </c>
      <c r="D6397" s="1">
        <v>3.0</v>
      </c>
      <c r="E6397" s="1">
        <v>3.0</v>
      </c>
      <c r="F6397" s="1" t="s">
        <v>39</v>
      </c>
      <c r="G6397" s="1" t="s">
        <v>29</v>
      </c>
      <c r="H6397" s="2">
        <v>45234.0</v>
      </c>
      <c r="J6397" s="3">
        <f t="shared" si="2"/>
        <v>1</v>
      </c>
      <c r="K6397" s="4">
        <f t="shared" si="3"/>
        <v>3</v>
      </c>
      <c r="L6397" s="4">
        <f t="shared" si="4"/>
        <v>3</v>
      </c>
      <c r="S6397" s="1" t="s">
        <v>6434</v>
      </c>
      <c r="T6397" s="4" t="str">
        <f t="shared" si="5"/>
        <v>Cake</v>
      </c>
      <c r="U6397" s="4" t="str">
        <f t="shared" si="6"/>
        <v>In-store</v>
      </c>
      <c r="V6397" s="4" t="str">
        <f t="shared" si="7"/>
        <v>Digital Wallet</v>
      </c>
      <c r="W6397" s="4">
        <f t="shared" ref="W6397:Y6397" si="6404">IF(OR(J6397 = "ERROR", J6397 = ""), "UNKNOWN", J6397)</f>
        <v>1</v>
      </c>
      <c r="X6397" s="4">
        <f t="shared" si="6404"/>
        <v>3</v>
      </c>
      <c r="Y6397" s="4">
        <f t="shared" si="6404"/>
        <v>3</v>
      </c>
      <c r="Z6397" s="5">
        <f t="shared" si="9"/>
        <v>45234</v>
      </c>
    </row>
    <row r="6398">
      <c r="A6398" s="1" t="s">
        <v>6435</v>
      </c>
      <c r="B6398" s="1" t="s">
        <v>36</v>
      </c>
      <c r="C6398" s="1">
        <v>1.0</v>
      </c>
      <c r="D6398" s="1">
        <v>5.0</v>
      </c>
      <c r="E6398" s="1">
        <v>5.0</v>
      </c>
      <c r="G6398" s="1" t="s">
        <v>29</v>
      </c>
      <c r="H6398" s="6">
        <v>45222.0</v>
      </c>
      <c r="J6398" s="3">
        <f t="shared" si="2"/>
        <v>1</v>
      </c>
      <c r="K6398" s="4">
        <f t="shared" si="3"/>
        <v>5</v>
      </c>
      <c r="L6398" s="4">
        <f t="shared" si="4"/>
        <v>5</v>
      </c>
      <c r="S6398" s="1" t="s">
        <v>6435</v>
      </c>
      <c r="T6398" s="4" t="str">
        <f t="shared" si="5"/>
        <v>Salad</v>
      </c>
      <c r="U6398" s="4" t="str">
        <f t="shared" si="6"/>
        <v>In-store</v>
      </c>
      <c r="V6398" s="4" t="str">
        <f t="shared" si="7"/>
        <v>UNKNOWN</v>
      </c>
      <c r="W6398" s="4">
        <f t="shared" ref="W6398:Y6398" si="6405">IF(OR(J6398 = "ERROR", J6398 = ""), "UNKNOWN", J6398)</f>
        <v>1</v>
      </c>
      <c r="X6398" s="4">
        <f t="shared" si="6405"/>
        <v>5</v>
      </c>
      <c r="Y6398" s="4">
        <f t="shared" si="6405"/>
        <v>5</v>
      </c>
      <c r="Z6398" s="7">
        <f t="shared" si="9"/>
        <v>45222</v>
      </c>
    </row>
    <row r="6399">
      <c r="A6399" s="1" t="s">
        <v>6436</v>
      </c>
      <c r="B6399" s="1" t="s">
        <v>44</v>
      </c>
      <c r="C6399" s="1">
        <v>1.0</v>
      </c>
      <c r="D6399" s="1">
        <v>4.0</v>
      </c>
      <c r="E6399" s="1">
        <v>4.0</v>
      </c>
      <c r="G6399" s="1" t="s">
        <v>29</v>
      </c>
      <c r="H6399" s="6">
        <v>45228.0</v>
      </c>
      <c r="J6399" s="3">
        <f t="shared" si="2"/>
        <v>1</v>
      </c>
      <c r="K6399" s="4">
        <f t="shared" si="3"/>
        <v>4</v>
      </c>
      <c r="L6399" s="4">
        <f t="shared" si="4"/>
        <v>4</v>
      </c>
      <c r="S6399" s="1" t="s">
        <v>6436</v>
      </c>
      <c r="T6399" s="4" t="str">
        <f t="shared" si="5"/>
        <v>Sandwich</v>
      </c>
      <c r="U6399" s="4" t="str">
        <f t="shared" si="6"/>
        <v>In-store</v>
      </c>
      <c r="V6399" s="4" t="str">
        <f t="shared" si="7"/>
        <v>UNKNOWN</v>
      </c>
      <c r="W6399" s="4">
        <f t="shared" ref="W6399:Y6399" si="6406">IF(OR(J6399 = "ERROR", J6399 = ""), "UNKNOWN", J6399)</f>
        <v>1</v>
      </c>
      <c r="X6399" s="4">
        <f t="shared" si="6406"/>
        <v>4</v>
      </c>
      <c r="Y6399" s="4">
        <f t="shared" si="6406"/>
        <v>4</v>
      </c>
      <c r="Z6399" s="7">
        <f t="shared" si="9"/>
        <v>45228</v>
      </c>
    </row>
    <row r="6400">
      <c r="A6400" s="1" t="s">
        <v>6437</v>
      </c>
      <c r="B6400" s="1" t="s">
        <v>27</v>
      </c>
      <c r="C6400" s="1">
        <v>5.0</v>
      </c>
      <c r="D6400" s="1">
        <v>3.0</v>
      </c>
      <c r="E6400" s="1">
        <v>15.0</v>
      </c>
      <c r="F6400" s="1" t="s">
        <v>23</v>
      </c>
      <c r="H6400" s="6">
        <v>45223.0</v>
      </c>
      <c r="J6400" s="3">
        <f t="shared" si="2"/>
        <v>5</v>
      </c>
      <c r="K6400" s="4">
        <f t="shared" si="3"/>
        <v>3</v>
      </c>
      <c r="L6400" s="4">
        <f t="shared" si="4"/>
        <v>15</v>
      </c>
      <c r="S6400" s="1" t="s">
        <v>6437</v>
      </c>
      <c r="T6400" s="4" t="str">
        <f t="shared" si="5"/>
        <v>Cake</v>
      </c>
      <c r="U6400" s="4" t="str">
        <f t="shared" si="6"/>
        <v>UNKNOWN</v>
      </c>
      <c r="V6400" s="4" t="str">
        <f t="shared" si="7"/>
        <v>Credit Card</v>
      </c>
      <c r="W6400" s="4">
        <f t="shared" ref="W6400:Y6400" si="6407">IF(OR(J6400 = "ERROR", J6400 = ""), "UNKNOWN", J6400)</f>
        <v>5</v>
      </c>
      <c r="X6400" s="4">
        <f t="shared" si="6407"/>
        <v>3</v>
      </c>
      <c r="Y6400" s="4">
        <f t="shared" si="6407"/>
        <v>15</v>
      </c>
      <c r="Z6400" s="7">
        <f t="shared" si="9"/>
        <v>45223</v>
      </c>
    </row>
    <row r="6401">
      <c r="A6401" s="1" t="s">
        <v>6438</v>
      </c>
      <c r="B6401" s="1" t="s">
        <v>36</v>
      </c>
      <c r="C6401" s="1" t="s">
        <v>25</v>
      </c>
      <c r="D6401" s="1">
        <v>5.0</v>
      </c>
      <c r="E6401" s="1">
        <v>5.0</v>
      </c>
      <c r="F6401" s="1" t="s">
        <v>30</v>
      </c>
      <c r="G6401" s="1" t="s">
        <v>30</v>
      </c>
      <c r="J6401" s="3">
        <f t="shared" si="2"/>
        <v>1</v>
      </c>
      <c r="K6401" s="4">
        <f t="shared" si="3"/>
        <v>5</v>
      </c>
      <c r="L6401" s="4">
        <f t="shared" si="4"/>
        <v>5</v>
      </c>
      <c r="S6401" s="1" t="s">
        <v>6438</v>
      </c>
      <c r="T6401" s="4" t="str">
        <f t="shared" si="5"/>
        <v>Salad</v>
      </c>
      <c r="U6401" s="4" t="str">
        <f t="shared" si="6"/>
        <v>UNKNOWN</v>
      </c>
      <c r="V6401" s="4" t="str">
        <f t="shared" si="7"/>
        <v>UNKNOWN</v>
      </c>
      <c r="W6401" s="4">
        <f t="shared" ref="W6401:Y6401" si="6408">IF(OR(J6401 = "ERROR", J6401 = ""), "UNKNOWN", J6401)</f>
        <v>1</v>
      </c>
      <c r="X6401" s="4">
        <f t="shared" si="6408"/>
        <v>5</v>
      </c>
      <c r="Y6401" s="4">
        <f t="shared" si="6408"/>
        <v>5</v>
      </c>
      <c r="Z6401" s="4" t="str">
        <f t="shared" si="9"/>
        <v>UNKNOWN</v>
      </c>
    </row>
    <row r="6402">
      <c r="A6402" s="1" t="s">
        <v>6439</v>
      </c>
      <c r="B6402" s="1" t="s">
        <v>81</v>
      </c>
      <c r="C6402" s="1">
        <v>1.0</v>
      </c>
      <c r="D6402" s="1" t="s">
        <v>30</v>
      </c>
      <c r="E6402" s="1">
        <v>1.5</v>
      </c>
      <c r="F6402" s="1" t="s">
        <v>39</v>
      </c>
      <c r="G6402" s="1" t="s">
        <v>29</v>
      </c>
      <c r="H6402" s="2">
        <v>45137.0</v>
      </c>
      <c r="J6402" s="3">
        <f t="shared" si="2"/>
        <v>1</v>
      </c>
      <c r="K6402" s="4">
        <f t="shared" si="3"/>
        <v>1.5</v>
      </c>
      <c r="L6402" s="4">
        <f t="shared" si="4"/>
        <v>1.5</v>
      </c>
      <c r="S6402" s="1" t="s">
        <v>6439</v>
      </c>
      <c r="T6402" s="4" t="str">
        <f t="shared" si="5"/>
        <v>Tea</v>
      </c>
      <c r="U6402" s="4" t="str">
        <f t="shared" si="6"/>
        <v>In-store</v>
      </c>
      <c r="V6402" s="4" t="str">
        <f t="shared" si="7"/>
        <v>Digital Wallet</v>
      </c>
      <c r="W6402" s="4">
        <f t="shared" ref="W6402:Y6402" si="6409">IF(OR(J6402 = "ERROR", J6402 = ""), "UNKNOWN", J6402)</f>
        <v>1</v>
      </c>
      <c r="X6402" s="4">
        <f t="shared" si="6409"/>
        <v>1.5</v>
      </c>
      <c r="Y6402" s="4">
        <f t="shared" si="6409"/>
        <v>1.5</v>
      </c>
      <c r="Z6402" s="5">
        <f t="shared" si="9"/>
        <v>45137</v>
      </c>
    </row>
    <row r="6403">
      <c r="A6403" s="1" t="s">
        <v>6440</v>
      </c>
      <c r="B6403" s="1" t="s">
        <v>27</v>
      </c>
      <c r="C6403" s="1">
        <v>5.0</v>
      </c>
      <c r="D6403" s="1">
        <v>3.0</v>
      </c>
      <c r="E6403" s="1">
        <v>15.0</v>
      </c>
      <c r="F6403" s="1" t="s">
        <v>23</v>
      </c>
      <c r="H6403" s="2">
        <v>45237.0</v>
      </c>
      <c r="J6403" s="3">
        <f t="shared" si="2"/>
        <v>5</v>
      </c>
      <c r="K6403" s="4">
        <f t="shared" si="3"/>
        <v>3</v>
      </c>
      <c r="L6403" s="4">
        <f t="shared" si="4"/>
        <v>15</v>
      </c>
      <c r="S6403" s="1" t="s">
        <v>6440</v>
      </c>
      <c r="T6403" s="4" t="str">
        <f t="shared" si="5"/>
        <v>Cake</v>
      </c>
      <c r="U6403" s="4" t="str">
        <f t="shared" si="6"/>
        <v>UNKNOWN</v>
      </c>
      <c r="V6403" s="4" t="str">
        <f t="shared" si="7"/>
        <v>Credit Card</v>
      </c>
      <c r="W6403" s="4">
        <f t="shared" ref="W6403:Y6403" si="6410">IF(OR(J6403 = "ERROR", J6403 = ""), "UNKNOWN", J6403)</f>
        <v>5</v>
      </c>
      <c r="X6403" s="4">
        <f t="shared" si="6410"/>
        <v>3</v>
      </c>
      <c r="Y6403" s="4">
        <f t="shared" si="6410"/>
        <v>15</v>
      </c>
      <c r="Z6403" s="5">
        <f t="shared" si="9"/>
        <v>45237</v>
      </c>
    </row>
    <row r="6404">
      <c r="A6404" s="1" t="s">
        <v>6441</v>
      </c>
      <c r="B6404" s="1" t="s">
        <v>27</v>
      </c>
      <c r="C6404" s="1">
        <v>4.0</v>
      </c>
      <c r="D6404" s="1">
        <v>3.0</v>
      </c>
      <c r="E6404" s="1">
        <v>12.0</v>
      </c>
      <c r="F6404" s="1" t="s">
        <v>30</v>
      </c>
      <c r="G6404" s="1" t="s">
        <v>24</v>
      </c>
      <c r="H6404" s="2">
        <v>45128.0</v>
      </c>
      <c r="J6404" s="3">
        <f t="shared" si="2"/>
        <v>4</v>
      </c>
      <c r="K6404" s="4">
        <f t="shared" si="3"/>
        <v>3</v>
      </c>
      <c r="L6404" s="4">
        <f t="shared" si="4"/>
        <v>12</v>
      </c>
      <c r="S6404" s="1" t="s">
        <v>6441</v>
      </c>
      <c r="T6404" s="4" t="str">
        <f t="shared" si="5"/>
        <v>Cake</v>
      </c>
      <c r="U6404" s="4" t="str">
        <f t="shared" si="6"/>
        <v>Takeaway</v>
      </c>
      <c r="V6404" s="4" t="str">
        <f t="shared" si="7"/>
        <v>UNKNOWN</v>
      </c>
      <c r="W6404" s="4">
        <f t="shared" ref="W6404:Y6404" si="6411">IF(OR(J6404 = "ERROR", J6404 = ""), "UNKNOWN", J6404)</f>
        <v>4</v>
      </c>
      <c r="X6404" s="4">
        <f t="shared" si="6411"/>
        <v>3</v>
      </c>
      <c r="Y6404" s="4">
        <f t="shared" si="6411"/>
        <v>12</v>
      </c>
      <c r="Z6404" s="5">
        <f t="shared" si="9"/>
        <v>45128</v>
      </c>
    </row>
    <row r="6405">
      <c r="A6405" s="1" t="s">
        <v>6442</v>
      </c>
      <c r="B6405" s="1" t="s">
        <v>41</v>
      </c>
      <c r="C6405" s="1">
        <v>3.0</v>
      </c>
      <c r="D6405" s="1">
        <v>4.0</v>
      </c>
      <c r="E6405" s="1">
        <v>12.0</v>
      </c>
      <c r="F6405" s="1" t="s">
        <v>23</v>
      </c>
      <c r="G6405" s="1" t="s">
        <v>24</v>
      </c>
      <c r="H6405" s="2">
        <v>45085.0</v>
      </c>
      <c r="J6405" s="3">
        <f t="shared" si="2"/>
        <v>3</v>
      </c>
      <c r="K6405" s="4">
        <f t="shared" si="3"/>
        <v>4</v>
      </c>
      <c r="L6405" s="4">
        <f t="shared" si="4"/>
        <v>12</v>
      </c>
      <c r="S6405" s="1" t="s">
        <v>6442</v>
      </c>
      <c r="T6405" s="4" t="str">
        <f t="shared" si="5"/>
        <v>Smoothie</v>
      </c>
      <c r="U6405" s="4" t="str">
        <f t="shared" si="6"/>
        <v>Takeaway</v>
      </c>
      <c r="V6405" s="4" t="str">
        <f t="shared" si="7"/>
        <v>Credit Card</v>
      </c>
      <c r="W6405" s="4">
        <f t="shared" ref="W6405:Y6405" si="6412">IF(OR(J6405 = "ERROR", J6405 = ""), "UNKNOWN", J6405)</f>
        <v>3</v>
      </c>
      <c r="X6405" s="4">
        <f t="shared" si="6412"/>
        <v>4</v>
      </c>
      <c r="Y6405" s="4">
        <f t="shared" si="6412"/>
        <v>12</v>
      </c>
      <c r="Z6405" s="5">
        <f t="shared" si="9"/>
        <v>45085</v>
      </c>
    </row>
    <row r="6406">
      <c r="A6406" s="1" t="s">
        <v>6443</v>
      </c>
      <c r="B6406" s="1" t="s">
        <v>32</v>
      </c>
      <c r="C6406" s="1">
        <v>5.0</v>
      </c>
      <c r="D6406" s="1">
        <v>1.0</v>
      </c>
      <c r="E6406" s="1">
        <v>5.0</v>
      </c>
      <c r="F6406" s="1" t="s">
        <v>28</v>
      </c>
      <c r="G6406" s="1" t="s">
        <v>24</v>
      </c>
      <c r="H6406" s="2">
        <v>45088.0</v>
      </c>
      <c r="J6406" s="3">
        <f t="shared" si="2"/>
        <v>5</v>
      </c>
      <c r="K6406" s="4">
        <f t="shared" si="3"/>
        <v>1</v>
      </c>
      <c r="L6406" s="4">
        <f t="shared" si="4"/>
        <v>5</v>
      </c>
      <c r="S6406" s="1" t="s">
        <v>6443</v>
      </c>
      <c r="T6406" s="4" t="str">
        <f t="shared" si="5"/>
        <v>Cookie</v>
      </c>
      <c r="U6406" s="4" t="str">
        <f t="shared" si="6"/>
        <v>Takeaway</v>
      </c>
      <c r="V6406" s="4" t="str">
        <f t="shared" si="7"/>
        <v>Cash</v>
      </c>
      <c r="W6406" s="4">
        <f t="shared" ref="W6406:Y6406" si="6413">IF(OR(J6406 = "ERROR", J6406 = ""), "UNKNOWN", J6406)</f>
        <v>5</v>
      </c>
      <c r="X6406" s="4">
        <f t="shared" si="6413"/>
        <v>1</v>
      </c>
      <c r="Y6406" s="4">
        <f t="shared" si="6413"/>
        <v>5</v>
      </c>
      <c r="Z6406" s="5">
        <f t="shared" si="9"/>
        <v>45088</v>
      </c>
    </row>
    <row r="6407">
      <c r="A6407" s="1" t="s">
        <v>6444</v>
      </c>
      <c r="B6407" s="1" t="s">
        <v>44</v>
      </c>
      <c r="C6407" s="1">
        <v>3.0</v>
      </c>
      <c r="D6407" s="1">
        <v>4.0</v>
      </c>
      <c r="E6407" s="1">
        <v>12.0</v>
      </c>
      <c r="F6407" s="1" t="s">
        <v>28</v>
      </c>
      <c r="G6407" s="1" t="s">
        <v>24</v>
      </c>
      <c r="H6407" s="2">
        <v>45086.0</v>
      </c>
      <c r="J6407" s="3">
        <f t="shared" si="2"/>
        <v>3</v>
      </c>
      <c r="K6407" s="4">
        <f t="shared" si="3"/>
        <v>4</v>
      </c>
      <c r="L6407" s="4">
        <f t="shared" si="4"/>
        <v>12</v>
      </c>
      <c r="S6407" s="1" t="s">
        <v>6444</v>
      </c>
      <c r="T6407" s="4" t="str">
        <f t="shared" si="5"/>
        <v>Sandwich</v>
      </c>
      <c r="U6407" s="4" t="str">
        <f t="shared" si="6"/>
        <v>Takeaway</v>
      </c>
      <c r="V6407" s="4" t="str">
        <f t="shared" si="7"/>
        <v>Cash</v>
      </c>
      <c r="W6407" s="4">
        <f t="shared" ref="W6407:Y6407" si="6414">IF(OR(J6407 = "ERROR", J6407 = ""), "UNKNOWN", J6407)</f>
        <v>3</v>
      </c>
      <c r="X6407" s="4">
        <f t="shared" si="6414"/>
        <v>4</v>
      </c>
      <c r="Y6407" s="4">
        <f t="shared" si="6414"/>
        <v>12</v>
      </c>
      <c r="Z6407" s="5">
        <f t="shared" si="9"/>
        <v>45086</v>
      </c>
    </row>
    <row r="6408">
      <c r="A6408" s="1" t="s">
        <v>6445</v>
      </c>
      <c r="B6408" s="1" t="s">
        <v>44</v>
      </c>
      <c r="C6408" s="1">
        <v>3.0</v>
      </c>
      <c r="D6408" s="1">
        <v>4.0</v>
      </c>
      <c r="E6408" s="1">
        <v>12.0</v>
      </c>
      <c r="F6408" s="1" t="s">
        <v>23</v>
      </c>
      <c r="G6408" s="1" t="s">
        <v>24</v>
      </c>
      <c r="H6408" s="2">
        <v>45039.0</v>
      </c>
      <c r="J6408" s="3">
        <f t="shared" si="2"/>
        <v>3</v>
      </c>
      <c r="K6408" s="4">
        <f t="shared" si="3"/>
        <v>4</v>
      </c>
      <c r="L6408" s="4">
        <f t="shared" si="4"/>
        <v>12</v>
      </c>
      <c r="S6408" s="1" t="s">
        <v>6445</v>
      </c>
      <c r="T6408" s="4" t="str">
        <f t="shared" si="5"/>
        <v>Sandwich</v>
      </c>
      <c r="U6408" s="4" t="str">
        <f t="shared" si="6"/>
        <v>Takeaway</v>
      </c>
      <c r="V6408" s="4" t="str">
        <f t="shared" si="7"/>
        <v>Credit Card</v>
      </c>
      <c r="W6408" s="4">
        <f t="shared" ref="W6408:Y6408" si="6415">IF(OR(J6408 = "ERROR", J6408 = ""), "UNKNOWN", J6408)</f>
        <v>3</v>
      </c>
      <c r="X6408" s="4">
        <f t="shared" si="6415"/>
        <v>4</v>
      </c>
      <c r="Y6408" s="4">
        <f t="shared" si="6415"/>
        <v>12</v>
      </c>
      <c r="Z6408" s="5">
        <f t="shared" si="9"/>
        <v>45039</v>
      </c>
    </row>
    <row r="6409">
      <c r="A6409" s="1" t="s">
        <v>6446</v>
      </c>
      <c r="B6409" s="1" t="s">
        <v>55</v>
      </c>
      <c r="C6409" s="1">
        <v>2.0</v>
      </c>
      <c r="D6409" s="1">
        <v>3.0</v>
      </c>
      <c r="E6409" s="1">
        <v>6.0</v>
      </c>
      <c r="G6409" s="1" t="s">
        <v>29</v>
      </c>
      <c r="H6409" s="6">
        <v>45211.0</v>
      </c>
      <c r="J6409" s="3">
        <f t="shared" si="2"/>
        <v>2</v>
      </c>
      <c r="K6409" s="4">
        <f t="shared" si="3"/>
        <v>3</v>
      </c>
      <c r="L6409" s="4">
        <f t="shared" si="4"/>
        <v>6</v>
      </c>
      <c r="S6409" s="1" t="s">
        <v>6446</v>
      </c>
      <c r="T6409" s="4" t="str">
        <f t="shared" si="5"/>
        <v>Juice</v>
      </c>
      <c r="U6409" s="4" t="str">
        <f t="shared" si="6"/>
        <v>In-store</v>
      </c>
      <c r="V6409" s="4" t="str">
        <f t="shared" si="7"/>
        <v>UNKNOWN</v>
      </c>
      <c r="W6409" s="4">
        <f t="shared" ref="W6409:Y6409" si="6416">IF(OR(J6409 = "ERROR", J6409 = ""), "UNKNOWN", J6409)</f>
        <v>2</v>
      </c>
      <c r="X6409" s="4">
        <f t="shared" si="6416"/>
        <v>3</v>
      </c>
      <c r="Y6409" s="4">
        <f t="shared" si="6416"/>
        <v>6</v>
      </c>
      <c r="Z6409" s="7">
        <f t="shared" si="9"/>
        <v>45211</v>
      </c>
    </row>
    <row r="6410">
      <c r="A6410" s="1" t="s">
        <v>6447</v>
      </c>
      <c r="B6410" s="1" t="s">
        <v>81</v>
      </c>
      <c r="C6410" s="1">
        <v>5.0</v>
      </c>
      <c r="D6410" s="1">
        <v>1.5</v>
      </c>
      <c r="E6410" s="1">
        <v>7.5</v>
      </c>
      <c r="F6410" s="1" t="s">
        <v>39</v>
      </c>
      <c r="G6410" s="1" t="s">
        <v>25</v>
      </c>
      <c r="H6410" s="6">
        <v>45244.0</v>
      </c>
      <c r="J6410" s="3">
        <f t="shared" si="2"/>
        <v>5</v>
      </c>
      <c r="K6410" s="4">
        <f t="shared" si="3"/>
        <v>1.5</v>
      </c>
      <c r="L6410" s="4">
        <f t="shared" si="4"/>
        <v>7.5</v>
      </c>
      <c r="S6410" s="1" t="s">
        <v>6447</v>
      </c>
      <c r="T6410" s="4" t="str">
        <f t="shared" si="5"/>
        <v>Tea</v>
      </c>
      <c r="U6410" s="4" t="str">
        <f t="shared" si="6"/>
        <v>UNKNOWN</v>
      </c>
      <c r="V6410" s="4" t="str">
        <f t="shared" si="7"/>
        <v>Digital Wallet</v>
      </c>
      <c r="W6410" s="4">
        <f t="shared" ref="W6410:Y6410" si="6417">IF(OR(J6410 = "ERROR", J6410 = ""), "UNKNOWN", J6410)</f>
        <v>5</v>
      </c>
      <c r="X6410" s="4">
        <f t="shared" si="6417"/>
        <v>1.5</v>
      </c>
      <c r="Y6410" s="4">
        <f t="shared" si="6417"/>
        <v>7.5</v>
      </c>
      <c r="Z6410" s="7">
        <f t="shared" si="9"/>
        <v>45244</v>
      </c>
    </row>
    <row r="6411">
      <c r="A6411" s="1" t="s">
        <v>6448</v>
      </c>
      <c r="B6411" s="1" t="s">
        <v>81</v>
      </c>
      <c r="C6411" s="1">
        <v>3.0</v>
      </c>
      <c r="D6411" s="1">
        <v>1.5</v>
      </c>
      <c r="E6411" s="1">
        <v>4.5</v>
      </c>
      <c r="F6411" s="1" t="s">
        <v>39</v>
      </c>
      <c r="G6411" s="1" t="s">
        <v>24</v>
      </c>
      <c r="H6411" s="2">
        <v>45144.0</v>
      </c>
      <c r="J6411" s="3">
        <f t="shared" si="2"/>
        <v>3</v>
      </c>
      <c r="K6411" s="4">
        <f t="shared" si="3"/>
        <v>1.5</v>
      </c>
      <c r="L6411" s="4">
        <f t="shared" si="4"/>
        <v>4.5</v>
      </c>
      <c r="S6411" s="1" t="s">
        <v>6448</v>
      </c>
      <c r="T6411" s="4" t="str">
        <f t="shared" si="5"/>
        <v>Tea</v>
      </c>
      <c r="U6411" s="4" t="str">
        <f t="shared" si="6"/>
        <v>Takeaway</v>
      </c>
      <c r="V6411" s="4" t="str">
        <f t="shared" si="7"/>
        <v>Digital Wallet</v>
      </c>
      <c r="W6411" s="4">
        <f t="shared" ref="W6411:Y6411" si="6418">IF(OR(J6411 = "ERROR", J6411 = ""), "UNKNOWN", J6411)</f>
        <v>3</v>
      </c>
      <c r="X6411" s="4">
        <f t="shared" si="6418"/>
        <v>1.5</v>
      </c>
      <c r="Y6411" s="4">
        <f t="shared" si="6418"/>
        <v>4.5</v>
      </c>
      <c r="Z6411" s="5">
        <f t="shared" si="9"/>
        <v>45144</v>
      </c>
    </row>
    <row r="6412">
      <c r="A6412" s="1" t="s">
        <v>6449</v>
      </c>
      <c r="C6412" s="1">
        <v>1.0</v>
      </c>
      <c r="D6412" s="1">
        <v>2.0</v>
      </c>
      <c r="E6412" s="1">
        <v>2.0</v>
      </c>
      <c r="F6412" s="1" t="s">
        <v>28</v>
      </c>
      <c r="H6412" s="2">
        <v>44993.0</v>
      </c>
      <c r="J6412" s="3">
        <f t="shared" si="2"/>
        <v>1</v>
      </c>
      <c r="K6412" s="4">
        <f t="shared" si="3"/>
        <v>2</v>
      </c>
      <c r="L6412" s="4">
        <f t="shared" si="4"/>
        <v>2</v>
      </c>
      <c r="S6412" s="1" t="s">
        <v>6449</v>
      </c>
      <c r="T6412" s="4" t="str">
        <f t="shared" si="5"/>
        <v>UNKNOWN</v>
      </c>
      <c r="U6412" s="4" t="str">
        <f t="shared" si="6"/>
        <v>UNKNOWN</v>
      </c>
      <c r="V6412" s="4" t="str">
        <f t="shared" si="7"/>
        <v>Cash</v>
      </c>
      <c r="W6412" s="4">
        <f t="shared" ref="W6412:Y6412" si="6419">IF(OR(J6412 = "ERROR", J6412 = ""), "UNKNOWN", J6412)</f>
        <v>1</v>
      </c>
      <c r="X6412" s="4">
        <f t="shared" si="6419"/>
        <v>2</v>
      </c>
      <c r="Y6412" s="4">
        <f t="shared" si="6419"/>
        <v>2</v>
      </c>
      <c r="Z6412" s="5">
        <f t="shared" si="9"/>
        <v>44993</v>
      </c>
    </row>
    <row r="6413">
      <c r="A6413" s="1" t="s">
        <v>6450</v>
      </c>
      <c r="B6413" s="1" t="s">
        <v>44</v>
      </c>
      <c r="C6413" s="1">
        <v>2.0</v>
      </c>
      <c r="D6413" s="1">
        <v>4.0</v>
      </c>
      <c r="E6413" s="1">
        <v>8.0</v>
      </c>
      <c r="F6413" s="1" t="s">
        <v>30</v>
      </c>
      <c r="H6413" s="2">
        <v>45231.0</v>
      </c>
      <c r="J6413" s="3">
        <f t="shared" si="2"/>
        <v>2</v>
      </c>
      <c r="K6413" s="4">
        <f t="shared" si="3"/>
        <v>4</v>
      </c>
      <c r="L6413" s="4">
        <f t="shared" si="4"/>
        <v>8</v>
      </c>
      <c r="S6413" s="1" t="s">
        <v>6450</v>
      </c>
      <c r="T6413" s="4" t="str">
        <f t="shared" si="5"/>
        <v>Sandwich</v>
      </c>
      <c r="U6413" s="4" t="str">
        <f t="shared" si="6"/>
        <v>UNKNOWN</v>
      </c>
      <c r="V6413" s="4" t="str">
        <f t="shared" si="7"/>
        <v>UNKNOWN</v>
      </c>
      <c r="W6413" s="4">
        <f t="shared" ref="W6413:Y6413" si="6420">IF(OR(J6413 = "ERROR", J6413 = ""), "UNKNOWN", J6413)</f>
        <v>2</v>
      </c>
      <c r="X6413" s="4">
        <f t="shared" si="6420"/>
        <v>4</v>
      </c>
      <c r="Y6413" s="4">
        <f t="shared" si="6420"/>
        <v>8</v>
      </c>
      <c r="Z6413" s="5">
        <f t="shared" si="9"/>
        <v>45231</v>
      </c>
    </row>
    <row r="6414">
      <c r="A6414" s="1" t="s">
        <v>6451</v>
      </c>
      <c r="B6414" s="1" t="s">
        <v>55</v>
      </c>
      <c r="C6414" s="1">
        <v>4.0</v>
      </c>
      <c r="D6414" s="1">
        <v>3.0</v>
      </c>
      <c r="E6414" s="1">
        <v>12.0</v>
      </c>
      <c r="F6414" s="1" t="s">
        <v>23</v>
      </c>
      <c r="G6414" s="1" t="s">
        <v>24</v>
      </c>
      <c r="H6414" s="2">
        <v>45103.0</v>
      </c>
      <c r="J6414" s="3">
        <f t="shared" si="2"/>
        <v>4</v>
      </c>
      <c r="K6414" s="4">
        <f t="shared" si="3"/>
        <v>3</v>
      </c>
      <c r="L6414" s="4">
        <f t="shared" si="4"/>
        <v>12</v>
      </c>
      <c r="S6414" s="1" t="s">
        <v>6451</v>
      </c>
      <c r="T6414" s="4" t="str">
        <f t="shared" si="5"/>
        <v>Juice</v>
      </c>
      <c r="U6414" s="4" t="str">
        <f t="shared" si="6"/>
        <v>Takeaway</v>
      </c>
      <c r="V6414" s="4" t="str">
        <f t="shared" si="7"/>
        <v>Credit Card</v>
      </c>
      <c r="W6414" s="4">
        <f t="shared" ref="W6414:Y6414" si="6421">IF(OR(J6414 = "ERROR", J6414 = ""), "UNKNOWN", J6414)</f>
        <v>4</v>
      </c>
      <c r="X6414" s="4">
        <f t="shared" si="6421"/>
        <v>3</v>
      </c>
      <c r="Y6414" s="4">
        <f t="shared" si="6421"/>
        <v>12</v>
      </c>
      <c r="Z6414" s="5">
        <f t="shared" si="9"/>
        <v>45103</v>
      </c>
    </row>
    <row r="6415">
      <c r="A6415" s="1" t="s">
        <v>6452</v>
      </c>
      <c r="B6415" s="1" t="s">
        <v>36</v>
      </c>
      <c r="C6415" s="1">
        <v>4.0</v>
      </c>
      <c r="D6415" s="1" t="s">
        <v>30</v>
      </c>
      <c r="E6415" s="1">
        <v>20.0</v>
      </c>
      <c r="F6415" s="1" t="s">
        <v>28</v>
      </c>
      <c r="G6415" s="1" t="s">
        <v>24</v>
      </c>
      <c r="H6415" s="2">
        <v>45232.0</v>
      </c>
      <c r="J6415" s="3">
        <f t="shared" si="2"/>
        <v>4</v>
      </c>
      <c r="K6415" s="4">
        <f t="shared" si="3"/>
        <v>5</v>
      </c>
      <c r="L6415" s="4">
        <f t="shared" si="4"/>
        <v>20</v>
      </c>
      <c r="S6415" s="1" t="s">
        <v>6452</v>
      </c>
      <c r="T6415" s="4" t="str">
        <f t="shared" si="5"/>
        <v>Salad</v>
      </c>
      <c r="U6415" s="4" t="str">
        <f t="shared" si="6"/>
        <v>Takeaway</v>
      </c>
      <c r="V6415" s="4" t="str">
        <f t="shared" si="7"/>
        <v>Cash</v>
      </c>
      <c r="W6415" s="4">
        <f t="shared" ref="W6415:Y6415" si="6422">IF(OR(J6415 = "ERROR", J6415 = ""), "UNKNOWN", J6415)</f>
        <v>4</v>
      </c>
      <c r="X6415" s="4">
        <f t="shared" si="6422"/>
        <v>5</v>
      </c>
      <c r="Y6415" s="4">
        <f t="shared" si="6422"/>
        <v>20</v>
      </c>
      <c r="Z6415" s="5">
        <f t="shared" si="9"/>
        <v>45232</v>
      </c>
    </row>
    <row r="6416">
      <c r="A6416" s="1" t="s">
        <v>6453</v>
      </c>
      <c r="B6416" s="1" t="s">
        <v>44</v>
      </c>
      <c r="C6416" s="1">
        <v>4.0</v>
      </c>
      <c r="D6416" s="1">
        <v>4.0</v>
      </c>
      <c r="E6416" s="1">
        <v>16.0</v>
      </c>
      <c r="G6416" s="1" t="s">
        <v>29</v>
      </c>
      <c r="H6416" s="6">
        <v>45247.0</v>
      </c>
      <c r="J6416" s="3">
        <f t="shared" si="2"/>
        <v>4</v>
      </c>
      <c r="K6416" s="4">
        <f t="shared" si="3"/>
        <v>4</v>
      </c>
      <c r="L6416" s="4">
        <f t="shared" si="4"/>
        <v>16</v>
      </c>
      <c r="S6416" s="1" t="s">
        <v>6453</v>
      </c>
      <c r="T6416" s="4" t="str">
        <f t="shared" si="5"/>
        <v>Sandwich</v>
      </c>
      <c r="U6416" s="4" t="str">
        <f t="shared" si="6"/>
        <v>In-store</v>
      </c>
      <c r="V6416" s="4" t="str">
        <f t="shared" si="7"/>
        <v>UNKNOWN</v>
      </c>
      <c r="W6416" s="4">
        <f t="shared" ref="W6416:Y6416" si="6423">IF(OR(J6416 = "ERROR", J6416 = ""), "UNKNOWN", J6416)</f>
        <v>4</v>
      </c>
      <c r="X6416" s="4">
        <f t="shared" si="6423"/>
        <v>4</v>
      </c>
      <c r="Y6416" s="4">
        <f t="shared" si="6423"/>
        <v>16</v>
      </c>
      <c r="Z6416" s="7">
        <f t="shared" si="9"/>
        <v>45247</v>
      </c>
    </row>
    <row r="6417">
      <c r="A6417" s="1" t="s">
        <v>6454</v>
      </c>
      <c r="B6417" s="1" t="s">
        <v>32</v>
      </c>
      <c r="C6417" s="1">
        <v>5.0</v>
      </c>
      <c r="D6417" s="1">
        <v>1.0</v>
      </c>
      <c r="E6417" s="1">
        <v>5.0</v>
      </c>
      <c r="F6417" s="1" t="s">
        <v>28</v>
      </c>
      <c r="H6417" s="6">
        <v>45279.0</v>
      </c>
      <c r="J6417" s="3">
        <f t="shared" si="2"/>
        <v>5</v>
      </c>
      <c r="K6417" s="4">
        <f t="shared" si="3"/>
        <v>1</v>
      </c>
      <c r="L6417" s="4">
        <f t="shared" si="4"/>
        <v>5</v>
      </c>
      <c r="S6417" s="1" t="s">
        <v>6454</v>
      </c>
      <c r="T6417" s="4" t="str">
        <f t="shared" si="5"/>
        <v>Cookie</v>
      </c>
      <c r="U6417" s="4" t="str">
        <f t="shared" si="6"/>
        <v>UNKNOWN</v>
      </c>
      <c r="V6417" s="4" t="str">
        <f t="shared" si="7"/>
        <v>Cash</v>
      </c>
      <c r="W6417" s="4">
        <f t="shared" ref="W6417:Y6417" si="6424">IF(OR(J6417 = "ERROR", J6417 = ""), "UNKNOWN", J6417)</f>
        <v>5</v>
      </c>
      <c r="X6417" s="4">
        <f t="shared" si="6424"/>
        <v>1</v>
      </c>
      <c r="Y6417" s="4">
        <f t="shared" si="6424"/>
        <v>5</v>
      </c>
      <c r="Z6417" s="7">
        <f t="shared" si="9"/>
        <v>45279</v>
      </c>
    </row>
    <row r="6418">
      <c r="A6418" s="1" t="s">
        <v>6455</v>
      </c>
      <c r="B6418" s="1" t="s">
        <v>81</v>
      </c>
      <c r="C6418" s="1">
        <v>2.0</v>
      </c>
      <c r="D6418" s="1">
        <v>1.5</v>
      </c>
      <c r="E6418" s="1">
        <v>3.0</v>
      </c>
      <c r="F6418" s="1" t="s">
        <v>28</v>
      </c>
      <c r="G6418" s="1" t="s">
        <v>29</v>
      </c>
      <c r="H6418" s="2">
        <v>44958.0</v>
      </c>
      <c r="J6418" s="3">
        <f t="shared" si="2"/>
        <v>2</v>
      </c>
      <c r="K6418" s="4">
        <f t="shared" si="3"/>
        <v>1.5</v>
      </c>
      <c r="L6418" s="4">
        <f t="shared" si="4"/>
        <v>3</v>
      </c>
      <c r="S6418" s="1" t="s">
        <v>6455</v>
      </c>
      <c r="T6418" s="4" t="str">
        <f t="shared" si="5"/>
        <v>Tea</v>
      </c>
      <c r="U6418" s="4" t="str">
        <f t="shared" si="6"/>
        <v>In-store</v>
      </c>
      <c r="V6418" s="4" t="str">
        <f t="shared" si="7"/>
        <v>Cash</v>
      </c>
      <c r="W6418" s="4">
        <f t="shared" ref="W6418:Y6418" si="6425">IF(OR(J6418 = "ERROR", J6418 = ""), "UNKNOWN", J6418)</f>
        <v>2</v>
      </c>
      <c r="X6418" s="4">
        <f t="shared" si="6425"/>
        <v>1.5</v>
      </c>
      <c r="Y6418" s="4">
        <f t="shared" si="6425"/>
        <v>3</v>
      </c>
      <c r="Z6418" s="5">
        <f t="shared" si="9"/>
        <v>44958</v>
      </c>
    </row>
    <row r="6419">
      <c r="A6419" s="1" t="s">
        <v>6456</v>
      </c>
      <c r="B6419" s="1" t="s">
        <v>44</v>
      </c>
      <c r="C6419" s="1">
        <v>3.0</v>
      </c>
      <c r="D6419" s="1">
        <v>4.0</v>
      </c>
      <c r="E6419" s="1">
        <v>12.0</v>
      </c>
      <c r="J6419" s="3">
        <f t="shared" si="2"/>
        <v>3</v>
      </c>
      <c r="K6419" s="4">
        <f t="shared" si="3"/>
        <v>4</v>
      </c>
      <c r="L6419" s="4">
        <f t="shared" si="4"/>
        <v>12</v>
      </c>
      <c r="S6419" s="1" t="s">
        <v>6456</v>
      </c>
      <c r="T6419" s="4" t="str">
        <f t="shared" si="5"/>
        <v>Sandwich</v>
      </c>
      <c r="U6419" s="4" t="str">
        <f t="shared" si="6"/>
        <v>UNKNOWN</v>
      </c>
      <c r="V6419" s="4" t="str">
        <f t="shared" si="7"/>
        <v>UNKNOWN</v>
      </c>
      <c r="W6419" s="4">
        <f t="shared" ref="W6419:Y6419" si="6426">IF(OR(J6419 = "ERROR", J6419 = ""), "UNKNOWN", J6419)</f>
        <v>3</v>
      </c>
      <c r="X6419" s="4">
        <f t="shared" si="6426"/>
        <v>4</v>
      </c>
      <c r="Y6419" s="4">
        <f t="shared" si="6426"/>
        <v>12</v>
      </c>
      <c r="Z6419" s="4" t="str">
        <f t="shared" si="9"/>
        <v>UNKNOWN</v>
      </c>
    </row>
    <row r="6420">
      <c r="A6420" s="1" t="s">
        <v>6457</v>
      </c>
      <c r="B6420" s="1" t="s">
        <v>25</v>
      </c>
      <c r="C6420" s="1">
        <v>2.0</v>
      </c>
      <c r="D6420" s="1">
        <v>3.0</v>
      </c>
      <c r="E6420" s="1">
        <v>6.0</v>
      </c>
      <c r="H6420" s="2">
        <v>45110.0</v>
      </c>
      <c r="J6420" s="3">
        <f t="shared" si="2"/>
        <v>2</v>
      </c>
      <c r="K6420" s="4">
        <f t="shared" si="3"/>
        <v>3</v>
      </c>
      <c r="L6420" s="4">
        <f t="shared" si="4"/>
        <v>6</v>
      </c>
      <c r="S6420" s="1" t="s">
        <v>6457</v>
      </c>
      <c r="T6420" s="4" t="str">
        <f t="shared" si="5"/>
        <v>UNKNOWN</v>
      </c>
      <c r="U6420" s="4" t="str">
        <f t="shared" si="6"/>
        <v>UNKNOWN</v>
      </c>
      <c r="V6420" s="4" t="str">
        <f t="shared" si="7"/>
        <v>UNKNOWN</v>
      </c>
      <c r="W6420" s="4">
        <f t="shared" ref="W6420:Y6420" si="6427">IF(OR(J6420 = "ERROR", J6420 = ""), "UNKNOWN", J6420)</f>
        <v>2</v>
      </c>
      <c r="X6420" s="4">
        <f t="shared" si="6427"/>
        <v>3</v>
      </c>
      <c r="Y6420" s="4">
        <f t="shared" si="6427"/>
        <v>6</v>
      </c>
      <c r="Z6420" s="5">
        <f t="shared" si="9"/>
        <v>45110</v>
      </c>
    </row>
    <row r="6421">
      <c r="A6421" s="1" t="s">
        <v>6458</v>
      </c>
      <c r="B6421" s="1" t="s">
        <v>36</v>
      </c>
      <c r="C6421" s="1">
        <v>5.0</v>
      </c>
      <c r="D6421" s="1">
        <v>5.0</v>
      </c>
      <c r="E6421" s="1">
        <v>25.0</v>
      </c>
      <c r="F6421" s="1" t="s">
        <v>25</v>
      </c>
      <c r="G6421" s="1" t="s">
        <v>29</v>
      </c>
      <c r="H6421" s="2">
        <v>45149.0</v>
      </c>
      <c r="J6421" s="3">
        <f t="shared" si="2"/>
        <v>5</v>
      </c>
      <c r="K6421" s="4">
        <f t="shared" si="3"/>
        <v>5</v>
      </c>
      <c r="L6421" s="4">
        <f t="shared" si="4"/>
        <v>25</v>
      </c>
      <c r="S6421" s="1" t="s">
        <v>6458</v>
      </c>
      <c r="T6421" s="4" t="str">
        <f t="shared" si="5"/>
        <v>Salad</v>
      </c>
      <c r="U6421" s="4" t="str">
        <f t="shared" si="6"/>
        <v>In-store</v>
      </c>
      <c r="V6421" s="4" t="str">
        <f t="shared" si="7"/>
        <v>UNKNOWN</v>
      </c>
      <c r="W6421" s="4">
        <f t="shared" ref="W6421:Y6421" si="6428">IF(OR(J6421 = "ERROR", J6421 = ""), "UNKNOWN", J6421)</f>
        <v>5</v>
      </c>
      <c r="X6421" s="4">
        <f t="shared" si="6428"/>
        <v>5</v>
      </c>
      <c r="Y6421" s="4">
        <f t="shared" si="6428"/>
        <v>25</v>
      </c>
      <c r="Z6421" s="5">
        <f t="shared" si="9"/>
        <v>45149</v>
      </c>
    </row>
    <row r="6422">
      <c r="A6422" s="1" t="s">
        <v>6459</v>
      </c>
      <c r="B6422" s="1" t="s">
        <v>44</v>
      </c>
      <c r="C6422" s="1">
        <v>1.0</v>
      </c>
      <c r="D6422" s="1">
        <v>4.0</v>
      </c>
      <c r="E6422" s="1">
        <v>4.0</v>
      </c>
      <c r="F6422" s="1" t="s">
        <v>39</v>
      </c>
      <c r="G6422" s="1" t="s">
        <v>24</v>
      </c>
      <c r="H6422" s="2">
        <v>45179.0</v>
      </c>
      <c r="J6422" s="3">
        <f t="shared" si="2"/>
        <v>1</v>
      </c>
      <c r="K6422" s="4">
        <f t="shared" si="3"/>
        <v>4</v>
      </c>
      <c r="L6422" s="4">
        <f t="shared" si="4"/>
        <v>4</v>
      </c>
      <c r="S6422" s="1" t="s">
        <v>6459</v>
      </c>
      <c r="T6422" s="4" t="str">
        <f t="shared" si="5"/>
        <v>Sandwich</v>
      </c>
      <c r="U6422" s="4" t="str">
        <f t="shared" si="6"/>
        <v>Takeaway</v>
      </c>
      <c r="V6422" s="4" t="str">
        <f t="shared" si="7"/>
        <v>Digital Wallet</v>
      </c>
      <c r="W6422" s="4">
        <f t="shared" ref="W6422:Y6422" si="6429">IF(OR(J6422 = "ERROR", J6422 = ""), "UNKNOWN", J6422)</f>
        <v>1</v>
      </c>
      <c r="X6422" s="4">
        <f t="shared" si="6429"/>
        <v>4</v>
      </c>
      <c r="Y6422" s="4">
        <f t="shared" si="6429"/>
        <v>4</v>
      </c>
      <c r="Z6422" s="5">
        <f t="shared" si="9"/>
        <v>45179</v>
      </c>
    </row>
    <row r="6423">
      <c r="A6423" s="1" t="s">
        <v>6460</v>
      </c>
      <c r="B6423" s="1" t="s">
        <v>81</v>
      </c>
      <c r="C6423" s="1">
        <v>3.0</v>
      </c>
      <c r="D6423" s="1">
        <v>1.5</v>
      </c>
      <c r="E6423" s="1">
        <v>4.5</v>
      </c>
      <c r="F6423" s="1" t="s">
        <v>23</v>
      </c>
      <c r="G6423" s="1" t="s">
        <v>24</v>
      </c>
      <c r="H6423" s="2">
        <v>44933.0</v>
      </c>
      <c r="J6423" s="3">
        <f t="shared" si="2"/>
        <v>3</v>
      </c>
      <c r="K6423" s="4">
        <f t="shared" si="3"/>
        <v>1.5</v>
      </c>
      <c r="L6423" s="4">
        <f t="shared" si="4"/>
        <v>4.5</v>
      </c>
      <c r="S6423" s="1" t="s">
        <v>6460</v>
      </c>
      <c r="T6423" s="4" t="str">
        <f t="shared" si="5"/>
        <v>Tea</v>
      </c>
      <c r="U6423" s="4" t="str">
        <f t="shared" si="6"/>
        <v>Takeaway</v>
      </c>
      <c r="V6423" s="4" t="str">
        <f t="shared" si="7"/>
        <v>Credit Card</v>
      </c>
      <c r="W6423" s="4">
        <f t="shared" ref="W6423:Y6423" si="6430">IF(OR(J6423 = "ERROR", J6423 = ""), "UNKNOWN", J6423)</f>
        <v>3</v>
      </c>
      <c r="X6423" s="4">
        <f t="shared" si="6430"/>
        <v>1.5</v>
      </c>
      <c r="Y6423" s="4">
        <f t="shared" si="6430"/>
        <v>4.5</v>
      </c>
      <c r="Z6423" s="5">
        <f t="shared" si="9"/>
        <v>44933</v>
      </c>
    </row>
    <row r="6424">
      <c r="A6424" s="1" t="s">
        <v>6461</v>
      </c>
      <c r="C6424" s="1">
        <v>4.0</v>
      </c>
      <c r="D6424" s="1">
        <v>2.0</v>
      </c>
      <c r="E6424" s="1">
        <v>8.0</v>
      </c>
      <c r="F6424" s="1" t="s">
        <v>28</v>
      </c>
      <c r="H6424" s="1" t="s">
        <v>25</v>
      </c>
      <c r="J6424" s="3">
        <f t="shared" si="2"/>
        <v>4</v>
      </c>
      <c r="K6424" s="4">
        <f t="shared" si="3"/>
        <v>2</v>
      </c>
      <c r="L6424" s="4">
        <f t="shared" si="4"/>
        <v>8</v>
      </c>
      <c r="S6424" s="1" t="s">
        <v>6461</v>
      </c>
      <c r="T6424" s="4" t="str">
        <f t="shared" si="5"/>
        <v>UNKNOWN</v>
      </c>
      <c r="U6424" s="4" t="str">
        <f t="shared" si="6"/>
        <v>UNKNOWN</v>
      </c>
      <c r="V6424" s="4" t="str">
        <f t="shared" si="7"/>
        <v>Cash</v>
      </c>
      <c r="W6424" s="4">
        <f t="shared" ref="W6424:Y6424" si="6431">IF(OR(J6424 = "ERROR", J6424 = ""), "UNKNOWN", J6424)</f>
        <v>4</v>
      </c>
      <c r="X6424" s="4">
        <f t="shared" si="6431"/>
        <v>2</v>
      </c>
      <c r="Y6424" s="4">
        <f t="shared" si="6431"/>
        <v>8</v>
      </c>
      <c r="Z6424" s="4" t="str">
        <f t="shared" si="9"/>
        <v>UNKNOWN</v>
      </c>
    </row>
    <row r="6425">
      <c r="A6425" s="1" t="s">
        <v>6462</v>
      </c>
      <c r="B6425" s="1" t="s">
        <v>27</v>
      </c>
      <c r="C6425" s="1">
        <v>1.0</v>
      </c>
      <c r="D6425" s="1">
        <v>3.0</v>
      </c>
      <c r="E6425" s="1">
        <v>3.0</v>
      </c>
      <c r="F6425" s="1" t="s">
        <v>28</v>
      </c>
      <c r="G6425" s="1" t="s">
        <v>24</v>
      </c>
      <c r="H6425" s="6">
        <v>45213.0</v>
      </c>
      <c r="J6425" s="3">
        <f t="shared" si="2"/>
        <v>1</v>
      </c>
      <c r="K6425" s="4">
        <f t="shared" si="3"/>
        <v>3</v>
      </c>
      <c r="L6425" s="4">
        <f t="shared" si="4"/>
        <v>3</v>
      </c>
      <c r="S6425" s="1" t="s">
        <v>6462</v>
      </c>
      <c r="T6425" s="4" t="str">
        <f t="shared" si="5"/>
        <v>Cake</v>
      </c>
      <c r="U6425" s="4" t="str">
        <f t="shared" si="6"/>
        <v>Takeaway</v>
      </c>
      <c r="V6425" s="4" t="str">
        <f t="shared" si="7"/>
        <v>Cash</v>
      </c>
      <c r="W6425" s="4">
        <f t="shared" ref="W6425:Y6425" si="6432">IF(OR(J6425 = "ERROR", J6425 = ""), "UNKNOWN", J6425)</f>
        <v>1</v>
      </c>
      <c r="X6425" s="4">
        <f t="shared" si="6432"/>
        <v>3</v>
      </c>
      <c r="Y6425" s="4">
        <f t="shared" si="6432"/>
        <v>3</v>
      </c>
      <c r="Z6425" s="7">
        <f t="shared" si="9"/>
        <v>45213</v>
      </c>
    </row>
    <row r="6426">
      <c r="A6426" s="1" t="s">
        <v>6463</v>
      </c>
      <c r="B6426" s="1" t="s">
        <v>22</v>
      </c>
      <c r="C6426" s="1">
        <v>3.0</v>
      </c>
      <c r="D6426" s="1">
        <v>2.0</v>
      </c>
      <c r="E6426" s="1">
        <v>6.0</v>
      </c>
      <c r="H6426" s="2">
        <v>44941.0</v>
      </c>
      <c r="J6426" s="3">
        <f t="shared" si="2"/>
        <v>3</v>
      </c>
      <c r="K6426" s="4">
        <f t="shared" si="3"/>
        <v>2</v>
      </c>
      <c r="L6426" s="4">
        <f t="shared" si="4"/>
        <v>6</v>
      </c>
      <c r="S6426" s="1" t="s">
        <v>6463</v>
      </c>
      <c r="T6426" s="4" t="str">
        <f t="shared" si="5"/>
        <v>Coffee</v>
      </c>
      <c r="U6426" s="4" t="str">
        <f t="shared" si="6"/>
        <v>UNKNOWN</v>
      </c>
      <c r="V6426" s="4" t="str">
        <f t="shared" si="7"/>
        <v>UNKNOWN</v>
      </c>
      <c r="W6426" s="4">
        <f t="shared" ref="W6426:Y6426" si="6433">IF(OR(J6426 = "ERROR", J6426 = ""), "UNKNOWN", J6426)</f>
        <v>3</v>
      </c>
      <c r="X6426" s="4">
        <f t="shared" si="6433"/>
        <v>2</v>
      </c>
      <c r="Y6426" s="4">
        <f t="shared" si="6433"/>
        <v>6</v>
      </c>
      <c r="Z6426" s="5">
        <f t="shared" si="9"/>
        <v>44941</v>
      </c>
    </row>
    <row r="6427">
      <c r="A6427" s="1" t="s">
        <v>6464</v>
      </c>
      <c r="C6427" s="1">
        <v>1.0</v>
      </c>
      <c r="D6427" s="1">
        <v>1.0</v>
      </c>
      <c r="E6427" s="1">
        <v>1.0</v>
      </c>
      <c r="F6427" s="1" t="s">
        <v>28</v>
      </c>
      <c r="G6427" s="1" t="s">
        <v>29</v>
      </c>
      <c r="H6427" s="6">
        <v>45270.0</v>
      </c>
      <c r="J6427" s="3">
        <f t="shared" si="2"/>
        <v>1</v>
      </c>
      <c r="K6427" s="4">
        <f t="shared" si="3"/>
        <v>1</v>
      </c>
      <c r="L6427" s="4">
        <f t="shared" si="4"/>
        <v>1</v>
      </c>
      <c r="S6427" s="1" t="s">
        <v>6464</v>
      </c>
      <c r="T6427" s="4" t="str">
        <f t="shared" si="5"/>
        <v>UNKNOWN</v>
      </c>
      <c r="U6427" s="4" t="str">
        <f t="shared" si="6"/>
        <v>In-store</v>
      </c>
      <c r="V6427" s="4" t="str">
        <f t="shared" si="7"/>
        <v>Cash</v>
      </c>
      <c r="W6427" s="4">
        <f t="shared" ref="W6427:Y6427" si="6434">IF(OR(J6427 = "ERROR", J6427 = ""), "UNKNOWN", J6427)</f>
        <v>1</v>
      </c>
      <c r="X6427" s="4">
        <f t="shared" si="6434"/>
        <v>1</v>
      </c>
      <c r="Y6427" s="4">
        <f t="shared" si="6434"/>
        <v>1</v>
      </c>
      <c r="Z6427" s="7">
        <f t="shared" si="9"/>
        <v>45270</v>
      </c>
    </row>
    <row r="6428">
      <c r="A6428" s="1" t="s">
        <v>6465</v>
      </c>
      <c r="B6428" s="1" t="s">
        <v>44</v>
      </c>
      <c r="C6428" s="1">
        <v>4.0</v>
      </c>
      <c r="D6428" s="1">
        <v>4.0</v>
      </c>
      <c r="E6428" s="1">
        <v>16.0</v>
      </c>
      <c r="F6428" s="1" t="s">
        <v>39</v>
      </c>
      <c r="G6428" s="1" t="s">
        <v>24</v>
      </c>
      <c r="H6428" s="2">
        <v>45064.0</v>
      </c>
      <c r="J6428" s="3">
        <f t="shared" si="2"/>
        <v>4</v>
      </c>
      <c r="K6428" s="4">
        <f t="shared" si="3"/>
        <v>4</v>
      </c>
      <c r="L6428" s="4">
        <f t="shared" si="4"/>
        <v>16</v>
      </c>
      <c r="S6428" s="1" t="s">
        <v>6465</v>
      </c>
      <c r="T6428" s="4" t="str">
        <f t="shared" si="5"/>
        <v>Sandwich</v>
      </c>
      <c r="U6428" s="4" t="str">
        <f t="shared" si="6"/>
        <v>Takeaway</v>
      </c>
      <c r="V6428" s="4" t="str">
        <f t="shared" si="7"/>
        <v>Digital Wallet</v>
      </c>
      <c r="W6428" s="4">
        <f t="shared" ref="W6428:Y6428" si="6435">IF(OR(J6428 = "ERROR", J6428 = ""), "UNKNOWN", J6428)</f>
        <v>4</v>
      </c>
      <c r="X6428" s="4">
        <f t="shared" si="6435"/>
        <v>4</v>
      </c>
      <c r="Y6428" s="4">
        <f t="shared" si="6435"/>
        <v>16</v>
      </c>
      <c r="Z6428" s="5">
        <f t="shared" si="9"/>
        <v>45064</v>
      </c>
    </row>
    <row r="6429">
      <c r="A6429" s="1" t="s">
        <v>6466</v>
      </c>
      <c r="B6429" s="1" t="s">
        <v>36</v>
      </c>
      <c r="C6429" s="1" t="s">
        <v>25</v>
      </c>
      <c r="D6429" s="1">
        <v>5.0</v>
      </c>
      <c r="E6429" s="1">
        <v>15.0</v>
      </c>
      <c r="F6429" s="1" t="s">
        <v>39</v>
      </c>
      <c r="G6429" s="1" t="s">
        <v>29</v>
      </c>
      <c r="H6429" s="2">
        <v>44962.0</v>
      </c>
      <c r="J6429" s="3">
        <f t="shared" si="2"/>
        <v>3</v>
      </c>
      <c r="K6429" s="4">
        <f t="shared" si="3"/>
        <v>5</v>
      </c>
      <c r="L6429" s="4">
        <f t="shared" si="4"/>
        <v>15</v>
      </c>
      <c r="S6429" s="1" t="s">
        <v>6466</v>
      </c>
      <c r="T6429" s="4" t="str">
        <f t="shared" si="5"/>
        <v>Salad</v>
      </c>
      <c r="U6429" s="4" t="str">
        <f t="shared" si="6"/>
        <v>In-store</v>
      </c>
      <c r="V6429" s="4" t="str">
        <f t="shared" si="7"/>
        <v>Digital Wallet</v>
      </c>
      <c r="W6429" s="4">
        <f t="shared" ref="W6429:Y6429" si="6436">IF(OR(J6429 = "ERROR", J6429 = ""), "UNKNOWN", J6429)</f>
        <v>3</v>
      </c>
      <c r="X6429" s="4">
        <f t="shared" si="6436"/>
        <v>5</v>
      </c>
      <c r="Y6429" s="4">
        <f t="shared" si="6436"/>
        <v>15</v>
      </c>
      <c r="Z6429" s="5">
        <f t="shared" si="9"/>
        <v>44962</v>
      </c>
    </row>
    <row r="6430">
      <c r="A6430" s="1" t="s">
        <v>6467</v>
      </c>
      <c r="B6430" s="1" t="s">
        <v>44</v>
      </c>
      <c r="C6430" s="1">
        <v>3.0</v>
      </c>
      <c r="D6430" s="1">
        <v>4.0</v>
      </c>
      <c r="E6430" s="1">
        <v>12.0</v>
      </c>
      <c r="F6430" s="1" t="s">
        <v>23</v>
      </c>
      <c r="H6430" s="2">
        <v>45102.0</v>
      </c>
      <c r="J6430" s="3">
        <f t="shared" si="2"/>
        <v>3</v>
      </c>
      <c r="K6430" s="4">
        <f t="shared" si="3"/>
        <v>4</v>
      </c>
      <c r="L6430" s="4">
        <f t="shared" si="4"/>
        <v>12</v>
      </c>
      <c r="S6430" s="1" t="s">
        <v>6467</v>
      </c>
      <c r="T6430" s="4" t="str">
        <f t="shared" si="5"/>
        <v>Sandwich</v>
      </c>
      <c r="U6430" s="4" t="str">
        <f t="shared" si="6"/>
        <v>UNKNOWN</v>
      </c>
      <c r="V6430" s="4" t="str">
        <f t="shared" si="7"/>
        <v>Credit Card</v>
      </c>
      <c r="W6430" s="4">
        <f t="shared" ref="W6430:Y6430" si="6437">IF(OR(J6430 = "ERROR", J6430 = ""), "UNKNOWN", J6430)</f>
        <v>3</v>
      </c>
      <c r="X6430" s="4">
        <f t="shared" si="6437"/>
        <v>4</v>
      </c>
      <c r="Y6430" s="4">
        <f t="shared" si="6437"/>
        <v>12</v>
      </c>
      <c r="Z6430" s="5">
        <f t="shared" si="9"/>
        <v>45102</v>
      </c>
    </row>
    <row r="6431">
      <c r="A6431" s="1" t="s">
        <v>6468</v>
      </c>
      <c r="C6431" s="1">
        <v>2.0</v>
      </c>
      <c r="E6431" s="1">
        <v>8.0</v>
      </c>
      <c r="F6431" s="1" t="s">
        <v>28</v>
      </c>
      <c r="G6431" s="1" t="s">
        <v>29</v>
      </c>
      <c r="H6431" s="2">
        <v>45101.0</v>
      </c>
      <c r="J6431" s="3">
        <f t="shared" si="2"/>
        <v>2</v>
      </c>
      <c r="K6431" s="4">
        <f t="shared" si="3"/>
        <v>4</v>
      </c>
      <c r="L6431" s="4">
        <f t="shared" si="4"/>
        <v>8</v>
      </c>
      <c r="S6431" s="1" t="s">
        <v>6468</v>
      </c>
      <c r="T6431" s="4" t="str">
        <f t="shared" si="5"/>
        <v>UNKNOWN</v>
      </c>
      <c r="U6431" s="4" t="str">
        <f t="shared" si="6"/>
        <v>In-store</v>
      </c>
      <c r="V6431" s="4" t="str">
        <f t="shared" si="7"/>
        <v>Cash</v>
      </c>
      <c r="W6431" s="4">
        <f t="shared" ref="W6431:Y6431" si="6438">IF(OR(J6431 = "ERROR", J6431 = ""), "UNKNOWN", J6431)</f>
        <v>2</v>
      </c>
      <c r="X6431" s="4">
        <f t="shared" si="6438"/>
        <v>4</v>
      </c>
      <c r="Y6431" s="4">
        <f t="shared" si="6438"/>
        <v>8</v>
      </c>
      <c r="Z6431" s="5">
        <f t="shared" si="9"/>
        <v>45101</v>
      </c>
    </row>
    <row r="6432">
      <c r="A6432" s="1" t="s">
        <v>6469</v>
      </c>
      <c r="C6432" s="1">
        <v>2.0</v>
      </c>
      <c r="D6432" s="1">
        <v>1.5</v>
      </c>
      <c r="E6432" s="1">
        <v>3.0</v>
      </c>
      <c r="G6432" s="1" t="s">
        <v>29</v>
      </c>
      <c r="H6432" s="2">
        <v>45030.0</v>
      </c>
      <c r="J6432" s="3">
        <f t="shared" si="2"/>
        <v>2</v>
      </c>
      <c r="K6432" s="4">
        <f t="shared" si="3"/>
        <v>1.5</v>
      </c>
      <c r="L6432" s="4">
        <f t="shared" si="4"/>
        <v>3</v>
      </c>
      <c r="S6432" s="1" t="s">
        <v>6469</v>
      </c>
      <c r="T6432" s="4" t="str">
        <f t="shared" si="5"/>
        <v>UNKNOWN</v>
      </c>
      <c r="U6432" s="4" t="str">
        <f t="shared" si="6"/>
        <v>In-store</v>
      </c>
      <c r="V6432" s="4" t="str">
        <f t="shared" si="7"/>
        <v>UNKNOWN</v>
      </c>
      <c r="W6432" s="4">
        <f t="shared" ref="W6432:Y6432" si="6439">IF(OR(J6432 = "ERROR", J6432 = ""), "UNKNOWN", J6432)</f>
        <v>2</v>
      </c>
      <c r="X6432" s="4">
        <f t="shared" si="6439"/>
        <v>1.5</v>
      </c>
      <c r="Y6432" s="4">
        <f t="shared" si="6439"/>
        <v>3</v>
      </c>
      <c r="Z6432" s="5">
        <f t="shared" si="9"/>
        <v>45030</v>
      </c>
    </row>
    <row r="6433">
      <c r="A6433" s="1" t="s">
        <v>6470</v>
      </c>
      <c r="B6433" s="1" t="s">
        <v>32</v>
      </c>
      <c r="C6433" s="1">
        <v>5.0</v>
      </c>
      <c r="D6433" s="1">
        <v>1.0</v>
      </c>
      <c r="E6433" s="1">
        <v>5.0</v>
      </c>
      <c r="F6433" s="1" t="s">
        <v>39</v>
      </c>
      <c r="G6433" s="1" t="s">
        <v>25</v>
      </c>
      <c r="H6433" s="2">
        <v>45022.0</v>
      </c>
      <c r="J6433" s="3">
        <f t="shared" si="2"/>
        <v>5</v>
      </c>
      <c r="K6433" s="4">
        <f t="shared" si="3"/>
        <v>1</v>
      </c>
      <c r="L6433" s="4">
        <f t="shared" si="4"/>
        <v>5</v>
      </c>
      <c r="S6433" s="1" t="s">
        <v>6470</v>
      </c>
      <c r="T6433" s="4" t="str">
        <f t="shared" si="5"/>
        <v>Cookie</v>
      </c>
      <c r="U6433" s="4" t="str">
        <f t="shared" si="6"/>
        <v>UNKNOWN</v>
      </c>
      <c r="V6433" s="4" t="str">
        <f t="shared" si="7"/>
        <v>Digital Wallet</v>
      </c>
      <c r="W6433" s="4">
        <f t="shared" ref="W6433:Y6433" si="6440">IF(OR(J6433 = "ERROR", J6433 = ""), "UNKNOWN", J6433)</f>
        <v>5</v>
      </c>
      <c r="X6433" s="4">
        <f t="shared" si="6440"/>
        <v>1</v>
      </c>
      <c r="Y6433" s="4">
        <f t="shared" si="6440"/>
        <v>5</v>
      </c>
      <c r="Z6433" s="5">
        <f t="shared" si="9"/>
        <v>45022</v>
      </c>
    </row>
    <row r="6434">
      <c r="A6434" s="1" t="s">
        <v>6471</v>
      </c>
      <c r="B6434" s="1" t="s">
        <v>55</v>
      </c>
      <c r="C6434" s="1">
        <v>1.0</v>
      </c>
      <c r="D6434" s="1">
        <v>3.0</v>
      </c>
      <c r="E6434" s="1">
        <v>3.0</v>
      </c>
      <c r="F6434" s="1" t="s">
        <v>23</v>
      </c>
      <c r="G6434" s="1" t="s">
        <v>24</v>
      </c>
      <c r="H6434" s="6">
        <v>45218.0</v>
      </c>
      <c r="J6434" s="3">
        <f t="shared" si="2"/>
        <v>1</v>
      </c>
      <c r="K6434" s="4">
        <f t="shared" si="3"/>
        <v>3</v>
      </c>
      <c r="L6434" s="4">
        <f t="shared" si="4"/>
        <v>3</v>
      </c>
      <c r="S6434" s="1" t="s">
        <v>6471</v>
      </c>
      <c r="T6434" s="4" t="str">
        <f t="shared" si="5"/>
        <v>Juice</v>
      </c>
      <c r="U6434" s="4" t="str">
        <f t="shared" si="6"/>
        <v>Takeaway</v>
      </c>
      <c r="V6434" s="4" t="str">
        <f t="shared" si="7"/>
        <v>Credit Card</v>
      </c>
      <c r="W6434" s="4">
        <f t="shared" ref="W6434:Y6434" si="6441">IF(OR(J6434 = "ERROR", J6434 = ""), "UNKNOWN", J6434)</f>
        <v>1</v>
      </c>
      <c r="X6434" s="4">
        <f t="shared" si="6441"/>
        <v>3</v>
      </c>
      <c r="Y6434" s="4">
        <f t="shared" si="6441"/>
        <v>3</v>
      </c>
      <c r="Z6434" s="7">
        <f t="shared" si="9"/>
        <v>45218</v>
      </c>
    </row>
    <row r="6435">
      <c r="A6435" s="1" t="s">
        <v>6472</v>
      </c>
      <c r="B6435" s="1" t="s">
        <v>41</v>
      </c>
      <c r="C6435" s="1">
        <v>4.0</v>
      </c>
      <c r="D6435" s="1">
        <v>4.0</v>
      </c>
      <c r="G6435" s="1" t="s">
        <v>29</v>
      </c>
      <c r="H6435" s="6">
        <v>45277.0</v>
      </c>
      <c r="J6435" s="3">
        <f t="shared" si="2"/>
        <v>4</v>
      </c>
      <c r="K6435" s="4">
        <f t="shared" si="3"/>
        <v>4</v>
      </c>
      <c r="L6435" s="4">
        <f t="shared" si="4"/>
        <v>16</v>
      </c>
      <c r="S6435" s="1" t="s">
        <v>6472</v>
      </c>
      <c r="T6435" s="4" t="str">
        <f t="shared" si="5"/>
        <v>Smoothie</v>
      </c>
      <c r="U6435" s="4" t="str">
        <f t="shared" si="6"/>
        <v>In-store</v>
      </c>
      <c r="V6435" s="4" t="str">
        <f t="shared" si="7"/>
        <v>UNKNOWN</v>
      </c>
      <c r="W6435" s="4">
        <f t="shared" ref="W6435:Y6435" si="6442">IF(OR(J6435 = "ERROR", J6435 = ""), "UNKNOWN", J6435)</f>
        <v>4</v>
      </c>
      <c r="X6435" s="4">
        <f t="shared" si="6442"/>
        <v>4</v>
      </c>
      <c r="Y6435" s="4">
        <f t="shared" si="6442"/>
        <v>16</v>
      </c>
      <c r="Z6435" s="7">
        <f t="shared" si="9"/>
        <v>45277</v>
      </c>
    </row>
    <row r="6436">
      <c r="A6436" s="1" t="s">
        <v>6473</v>
      </c>
      <c r="B6436" s="1" t="s">
        <v>25</v>
      </c>
      <c r="C6436" s="1">
        <v>4.0</v>
      </c>
      <c r="D6436" s="1">
        <v>3.0</v>
      </c>
      <c r="E6436" s="1">
        <v>12.0</v>
      </c>
      <c r="F6436" s="1" t="s">
        <v>23</v>
      </c>
      <c r="H6436" s="2">
        <v>44999.0</v>
      </c>
      <c r="J6436" s="3">
        <f t="shared" si="2"/>
        <v>4</v>
      </c>
      <c r="K6436" s="4">
        <f t="shared" si="3"/>
        <v>3</v>
      </c>
      <c r="L6436" s="4">
        <f t="shared" si="4"/>
        <v>12</v>
      </c>
      <c r="S6436" s="1" t="s">
        <v>6473</v>
      </c>
      <c r="T6436" s="4" t="str">
        <f t="shared" si="5"/>
        <v>UNKNOWN</v>
      </c>
      <c r="U6436" s="4" t="str">
        <f t="shared" si="6"/>
        <v>UNKNOWN</v>
      </c>
      <c r="V6436" s="4" t="str">
        <f t="shared" si="7"/>
        <v>Credit Card</v>
      </c>
      <c r="W6436" s="4">
        <f t="shared" ref="W6436:Y6436" si="6443">IF(OR(J6436 = "ERROR", J6436 = ""), "UNKNOWN", J6436)</f>
        <v>4</v>
      </c>
      <c r="X6436" s="4">
        <f t="shared" si="6443"/>
        <v>3</v>
      </c>
      <c r="Y6436" s="4">
        <f t="shared" si="6443"/>
        <v>12</v>
      </c>
      <c r="Z6436" s="5">
        <f t="shared" si="9"/>
        <v>44999</v>
      </c>
    </row>
    <row r="6437">
      <c r="A6437" s="1" t="s">
        <v>6474</v>
      </c>
      <c r="B6437" s="1" t="s">
        <v>81</v>
      </c>
      <c r="C6437" s="1">
        <v>5.0</v>
      </c>
      <c r="D6437" s="1">
        <v>1.5</v>
      </c>
      <c r="E6437" s="1">
        <v>7.5</v>
      </c>
      <c r="F6437" s="1" t="s">
        <v>39</v>
      </c>
      <c r="G6437" s="1" t="s">
        <v>29</v>
      </c>
      <c r="H6437" s="2">
        <v>45207.0</v>
      </c>
      <c r="J6437" s="3">
        <f t="shared" si="2"/>
        <v>5</v>
      </c>
      <c r="K6437" s="4">
        <f t="shared" si="3"/>
        <v>1.5</v>
      </c>
      <c r="L6437" s="4">
        <f t="shared" si="4"/>
        <v>7.5</v>
      </c>
      <c r="S6437" s="1" t="s">
        <v>6474</v>
      </c>
      <c r="T6437" s="4" t="str">
        <f t="shared" si="5"/>
        <v>Tea</v>
      </c>
      <c r="U6437" s="4" t="str">
        <f t="shared" si="6"/>
        <v>In-store</v>
      </c>
      <c r="V6437" s="4" t="str">
        <f t="shared" si="7"/>
        <v>Digital Wallet</v>
      </c>
      <c r="W6437" s="4">
        <f t="shared" ref="W6437:Y6437" si="6444">IF(OR(J6437 = "ERROR", J6437 = ""), "UNKNOWN", J6437)</f>
        <v>5</v>
      </c>
      <c r="X6437" s="4">
        <f t="shared" si="6444"/>
        <v>1.5</v>
      </c>
      <c r="Y6437" s="4">
        <f t="shared" si="6444"/>
        <v>7.5</v>
      </c>
      <c r="Z6437" s="5">
        <f t="shared" si="9"/>
        <v>45207</v>
      </c>
    </row>
    <row r="6438">
      <c r="A6438" s="1" t="s">
        <v>6475</v>
      </c>
      <c r="B6438" s="1" t="s">
        <v>27</v>
      </c>
      <c r="C6438" s="1">
        <v>2.0</v>
      </c>
      <c r="D6438" s="1">
        <v>3.0</v>
      </c>
      <c r="E6438" s="1">
        <v>6.0</v>
      </c>
      <c r="H6438" s="2">
        <v>44979.0</v>
      </c>
      <c r="J6438" s="3">
        <f t="shared" si="2"/>
        <v>2</v>
      </c>
      <c r="K6438" s="4">
        <f t="shared" si="3"/>
        <v>3</v>
      </c>
      <c r="L6438" s="4">
        <f t="shared" si="4"/>
        <v>6</v>
      </c>
      <c r="S6438" s="1" t="s">
        <v>6475</v>
      </c>
      <c r="T6438" s="4" t="str">
        <f t="shared" si="5"/>
        <v>Cake</v>
      </c>
      <c r="U6438" s="4" t="str">
        <f t="shared" si="6"/>
        <v>UNKNOWN</v>
      </c>
      <c r="V6438" s="4" t="str">
        <f t="shared" si="7"/>
        <v>UNKNOWN</v>
      </c>
      <c r="W6438" s="4">
        <f t="shared" ref="W6438:Y6438" si="6445">IF(OR(J6438 = "ERROR", J6438 = ""), "UNKNOWN", J6438)</f>
        <v>2</v>
      </c>
      <c r="X6438" s="4">
        <f t="shared" si="6445"/>
        <v>3</v>
      </c>
      <c r="Y6438" s="4">
        <f t="shared" si="6445"/>
        <v>6</v>
      </c>
      <c r="Z6438" s="5">
        <f t="shared" si="9"/>
        <v>44979</v>
      </c>
    </row>
    <row r="6439">
      <c r="A6439" s="1" t="s">
        <v>6476</v>
      </c>
      <c r="B6439" s="1" t="s">
        <v>22</v>
      </c>
      <c r="C6439" s="1">
        <v>5.0</v>
      </c>
      <c r="D6439" s="1">
        <v>2.0</v>
      </c>
      <c r="E6439" s="1">
        <v>10.0</v>
      </c>
      <c r="G6439" s="1" t="s">
        <v>24</v>
      </c>
      <c r="H6439" s="6">
        <v>45279.0</v>
      </c>
      <c r="J6439" s="3">
        <f t="shared" si="2"/>
        <v>5</v>
      </c>
      <c r="K6439" s="4">
        <f t="shared" si="3"/>
        <v>2</v>
      </c>
      <c r="L6439" s="4">
        <f t="shared" si="4"/>
        <v>10</v>
      </c>
      <c r="S6439" s="1" t="s">
        <v>6476</v>
      </c>
      <c r="T6439" s="4" t="str">
        <f t="shared" si="5"/>
        <v>Coffee</v>
      </c>
      <c r="U6439" s="4" t="str">
        <f t="shared" si="6"/>
        <v>Takeaway</v>
      </c>
      <c r="V6439" s="4" t="str">
        <f t="shared" si="7"/>
        <v>UNKNOWN</v>
      </c>
      <c r="W6439" s="4">
        <f t="shared" ref="W6439:Y6439" si="6446">IF(OR(J6439 = "ERROR", J6439 = ""), "UNKNOWN", J6439)</f>
        <v>5</v>
      </c>
      <c r="X6439" s="4">
        <f t="shared" si="6446"/>
        <v>2</v>
      </c>
      <c r="Y6439" s="4">
        <f t="shared" si="6446"/>
        <v>10</v>
      </c>
      <c r="Z6439" s="7">
        <f t="shared" si="9"/>
        <v>45279</v>
      </c>
    </row>
    <row r="6440">
      <c r="A6440" s="1" t="s">
        <v>6477</v>
      </c>
      <c r="B6440" s="1" t="s">
        <v>32</v>
      </c>
      <c r="C6440" s="1">
        <v>2.0</v>
      </c>
      <c r="D6440" s="1">
        <v>1.0</v>
      </c>
      <c r="E6440" s="1">
        <v>2.0</v>
      </c>
      <c r="F6440" s="1" t="s">
        <v>28</v>
      </c>
      <c r="G6440" s="1" t="s">
        <v>29</v>
      </c>
      <c r="H6440" s="2">
        <v>44957.0</v>
      </c>
      <c r="J6440" s="3">
        <f t="shared" si="2"/>
        <v>2</v>
      </c>
      <c r="K6440" s="4">
        <f t="shared" si="3"/>
        <v>1</v>
      </c>
      <c r="L6440" s="4">
        <f t="shared" si="4"/>
        <v>2</v>
      </c>
      <c r="S6440" s="1" t="s">
        <v>6477</v>
      </c>
      <c r="T6440" s="4" t="str">
        <f t="shared" si="5"/>
        <v>Cookie</v>
      </c>
      <c r="U6440" s="4" t="str">
        <f t="shared" si="6"/>
        <v>In-store</v>
      </c>
      <c r="V6440" s="4" t="str">
        <f t="shared" si="7"/>
        <v>Cash</v>
      </c>
      <c r="W6440" s="4">
        <f t="shared" ref="W6440:Y6440" si="6447">IF(OR(J6440 = "ERROR", J6440 = ""), "UNKNOWN", J6440)</f>
        <v>2</v>
      </c>
      <c r="X6440" s="4">
        <f t="shared" si="6447"/>
        <v>1</v>
      </c>
      <c r="Y6440" s="4">
        <f t="shared" si="6447"/>
        <v>2</v>
      </c>
      <c r="Z6440" s="5">
        <f t="shared" si="9"/>
        <v>44957</v>
      </c>
    </row>
    <row r="6441">
      <c r="A6441" s="1" t="s">
        <v>6478</v>
      </c>
      <c r="B6441" s="1" t="s">
        <v>32</v>
      </c>
      <c r="C6441" s="1">
        <v>4.0</v>
      </c>
      <c r="D6441" s="1">
        <v>1.0</v>
      </c>
      <c r="E6441" s="1">
        <v>4.0</v>
      </c>
      <c r="F6441" s="1" t="s">
        <v>39</v>
      </c>
      <c r="G6441" s="1" t="s">
        <v>24</v>
      </c>
      <c r="H6441" s="2">
        <v>45062.0</v>
      </c>
      <c r="J6441" s="3">
        <f t="shared" si="2"/>
        <v>4</v>
      </c>
      <c r="K6441" s="4">
        <f t="shared" si="3"/>
        <v>1</v>
      </c>
      <c r="L6441" s="4">
        <f t="shared" si="4"/>
        <v>4</v>
      </c>
      <c r="S6441" s="1" t="s">
        <v>6478</v>
      </c>
      <c r="T6441" s="4" t="str">
        <f t="shared" si="5"/>
        <v>Cookie</v>
      </c>
      <c r="U6441" s="4" t="str">
        <f t="shared" si="6"/>
        <v>Takeaway</v>
      </c>
      <c r="V6441" s="4" t="str">
        <f t="shared" si="7"/>
        <v>Digital Wallet</v>
      </c>
      <c r="W6441" s="4">
        <f t="shared" ref="W6441:Y6441" si="6448">IF(OR(J6441 = "ERROR", J6441 = ""), "UNKNOWN", J6441)</f>
        <v>4</v>
      </c>
      <c r="X6441" s="4">
        <f t="shared" si="6448"/>
        <v>1</v>
      </c>
      <c r="Y6441" s="4">
        <f t="shared" si="6448"/>
        <v>4</v>
      </c>
      <c r="Z6441" s="5">
        <f t="shared" si="9"/>
        <v>45062</v>
      </c>
    </row>
    <row r="6442">
      <c r="A6442" s="1" t="s">
        <v>6479</v>
      </c>
      <c r="B6442" s="1" t="s">
        <v>55</v>
      </c>
      <c r="C6442" s="1">
        <v>1.0</v>
      </c>
      <c r="D6442" s="1">
        <v>3.0</v>
      </c>
      <c r="E6442" s="1">
        <v>3.0</v>
      </c>
      <c r="F6442" s="1" t="s">
        <v>30</v>
      </c>
      <c r="H6442" s="2">
        <v>45232.0</v>
      </c>
      <c r="J6442" s="3">
        <f t="shared" si="2"/>
        <v>1</v>
      </c>
      <c r="K6442" s="4">
        <f t="shared" si="3"/>
        <v>3</v>
      </c>
      <c r="L6442" s="4">
        <f t="shared" si="4"/>
        <v>3</v>
      </c>
      <c r="S6442" s="1" t="s">
        <v>6479</v>
      </c>
      <c r="T6442" s="4" t="str">
        <f t="shared" si="5"/>
        <v>Juice</v>
      </c>
      <c r="U6442" s="4" t="str">
        <f t="shared" si="6"/>
        <v>UNKNOWN</v>
      </c>
      <c r="V6442" s="4" t="str">
        <f t="shared" si="7"/>
        <v>UNKNOWN</v>
      </c>
      <c r="W6442" s="4">
        <f t="shared" ref="W6442:Y6442" si="6449">IF(OR(J6442 = "ERROR", J6442 = ""), "UNKNOWN", J6442)</f>
        <v>1</v>
      </c>
      <c r="X6442" s="4">
        <f t="shared" si="6449"/>
        <v>3</v>
      </c>
      <c r="Y6442" s="4">
        <f t="shared" si="6449"/>
        <v>3</v>
      </c>
      <c r="Z6442" s="5">
        <f t="shared" si="9"/>
        <v>45232</v>
      </c>
    </row>
    <row r="6443">
      <c r="A6443" s="1" t="s">
        <v>6480</v>
      </c>
      <c r="B6443" s="1" t="s">
        <v>22</v>
      </c>
      <c r="C6443" s="1">
        <v>3.0</v>
      </c>
      <c r="D6443" s="1">
        <v>2.0</v>
      </c>
      <c r="E6443" s="1">
        <v>6.0</v>
      </c>
      <c r="H6443" s="2">
        <v>44963.0</v>
      </c>
      <c r="J6443" s="3">
        <f t="shared" si="2"/>
        <v>3</v>
      </c>
      <c r="K6443" s="4">
        <f t="shared" si="3"/>
        <v>2</v>
      </c>
      <c r="L6443" s="4">
        <f t="shared" si="4"/>
        <v>6</v>
      </c>
      <c r="S6443" s="1" t="s">
        <v>6480</v>
      </c>
      <c r="T6443" s="4" t="str">
        <f t="shared" si="5"/>
        <v>Coffee</v>
      </c>
      <c r="U6443" s="4" t="str">
        <f t="shared" si="6"/>
        <v>UNKNOWN</v>
      </c>
      <c r="V6443" s="4" t="str">
        <f t="shared" si="7"/>
        <v>UNKNOWN</v>
      </c>
      <c r="W6443" s="4">
        <f t="shared" ref="W6443:Y6443" si="6450">IF(OR(J6443 = "ERROR", J6443 = ""), "UNKNOWN", J6443)</f>
        <v>3</v>
      </c>
      <c r="X6443" s="4">
        <f t="shared" si="6450"/>
        <v>2</v>
      </c>
      <c r="Y6443" s="4">
        <f t="shared" si="6450"/>
        <v>6</v>
      </c>
      <c r="Z6443" s="5">
        <f t="shared" si="9"/>
        <v>44963</v>
      </c>
    </row>
    <row r="6444">
      <c r="A6444" s="1" t="s">
        <v>6481</v>
      </c>
      <c r="B6444" s="1" t="s">
        <v>44</v>
      </c>
      <c r="C6444" s="1">
        <v>2.0</v>
      </c>
      <c r="D6444" s="1">
        <v>4.0</v>
      </c>
      <c r="E6444" s="1">
        <v>8.0</v>
      </c>
      <c r="F6444" s="1" t="s">
        <v>23</v>
      </c>
      <c r="H6444" s="2">
        <v>45155.0</v>
      </c>
      <c r="J6444" s="3">
        <f t="shared" si="2"/>
        <v>2</v>
      </c>
      <c r="K6444" s="4">
        <f t="shared" si="3"/>
        <v>4</v>
      </c>
      <c r="L6444" s="4">
        <f t="shared" si="4"/>
        <v>8</v>
      </c>
      <c r="S6444" s="1" t="s">
        <v>6481</v>
      </c>
      <c r="T6444" s="4" t="str">
        <f t="shared" si="5"/>
        <v>Sandwich</v>
      </c>
      <c r="U6444" s="4" t="str">
        <f t="shared" si="6"/>
        <v>UNKNOWN</v>
      </c>
      <c r="V6444" s="4" t="str">
        <f t="shared" si="7"/>
        <v>Credit Card</v>
      </c>
      <c r="W6444" s="4">
        <f t="shared" ref="W6444:Y6444" si="6451">IF(OR(J6444 = "ERROR", J6444 = ""), "UNKNOWN", J6444)</f>
        <v>2</v>
      </c>
      <c r="X6444" s="4">
        <f t="shared" si="6451"/>
        <v>4</v>
      </c>
      <c r="Y6444" s="4">
        <f t="shared" si="6451"/>
        <v>8</v>
      </c>
      <c r="Z6444" s="5">
        <f t="shared" si="9"/>
        <v>45155</v>
      </c>
    </row>
    <row r="6445">
      <c r="A6445" s="1" t="s">
        <v>6482</v>
      </c>
      <c r="B6445" s="1" t="s">
        <v>30</v>
      </c>
      <c r="C6445" s="1">
        <v>5.0</v>
      </c>
      <c r="D6445" s="1">
        <v>3.0</v>
      </c>
      <c r="E6445" s="1">
        <v>15.0</v>
      </c>
      <c r="G6445" s="1" t="s">
        <v>29</v>
      </c>
      <c r="H6445" s="2">
        <v>44980.0</v>
      </c>
      <c r="J6445" s="3">
        <f t="shared" si="2"/>
        <v>5</v>
      </c>
      <c r="K6445" s="4">
        <f t="shared" si="3"/>
        <v>3</v>
      </c>
      <c r="L6445" s="4">
        <f t="shared" si="4"/>
        <v>15</v>
      </c>
      <c r="S6445" s="1" t="s">
        <v>6482</v>
      </c>
      <c r="T6445" s="4" t="str">
        <f t="shared" si="5"/>
        <v>UNKNOWN</v>
      </c>
      <c r="U6445" s="4" t="str">
        <f t="shared" si="6"/>
        <v>In-store</v>
      </c>
      <c r="V6445" s="4" t="str">
        <f t="shared" si="7"/>
        <v>UNKNOWN</v>
      </c>
      <c r="W6445" s="4">
        <f t="shared" ref="W6445:Y6445" si="6452">IF(OR(J6445 = "ERROR", J6445 = ""), "UNKNOWN", J6445)</f>
        <v>5</v>
      </c>
      <c r="X6445" s="4">
        <f t="shared" si="6452"/>
        <v>3</v>
      </c>
      <c r="Y6445" s="4">
        <f t="shared" si="6452"/>
        <v>15</v>
      </c>
      <c r="Z6445" s="5">
        <f t="shared" si="9"/>
        <v>44980</v>
      </c>
    </row>
    <row r="6446">
      <c r="A6446" s="1" t="s">
        <v>6483</v>
      </c>
      <c r="B6446" s="1" t="s">
        <v>32</v>
      </c>
      <c r="C6446" s="1">
        <v>3.0</v>
      </c>
      <c r="D6446" s="1">
        <v>1.0</v>
      </c>
      <c r="E6446" s="1">
        <v>3.0</v>
      </c>
      <c r="F6446" s="1" t="s">
        <v>28</v>
      </c>
      <c r="H6446" s="2">
        <v>44993.0</v>
      </c>
      <c r="J6446" s="3">
        <f t="shared" si="2"/>
        <v>3</v>
      </c>
      <c r="K6446" s="4">
        <f t="shared" si="3"/>
        <v>1</v>
      </c>
      <c r="L6446" s="4">
        <f t="shared" si="4"/>
        <v>3</v>
      </c>
      <c r="S6446" s="1" t="s">
        <v>6483</v>
      </c>
      <c r="T6446" s="4" t="str">
        <f t="shared" si="5"/>
        <v>Cookie</v>
      </c>
      <c r="U6446" s="4" t="str">
        <f t="shared" si="6"/>
        <v>UNKNOWN</v>
      </c>
      <c r="V6446" s="4" t="str">
        <f t="shared" si="7"/>
        <v>Cash</v>
      </c>
      <c r="W6446" s="4">
        <f t="shared" ref="W6446:Y6446" si="6453">IF(OR(J6446 = "ERROR", J6446 = ""), "UNKNOWN", J6446)</f>
        <v>3</v>
      </c>
      <c r="X6446" s="4">
        <f t="shared" si="6453"/>
        <v>1</v>
      </c>
      <c r="Y6446" s="4">
        <f t="shared" si="6453"/>
        <v>3</v>
      </c>
      <c r="Z6446" s="5">
        <f t="shared" si="9"/>
        <v>44993</v>
      </c>
    </row>
    <row r="6447">
      <c r="A6447" s="1" t="s">
        <v>6484</v>
      </c>
      <c r="B6447" s="1" t="s">
        <v>41</v>
      </c>
      <c r="C6447" s="1">
        <v>3.0</v>
      </c>
      <c r="D6447" s="1">
        <v>4.0</v>
      </c>
      <c r="E6447" s="1">
        <v>12.0</v>
      </c>
      <c r="G6447" s="1" t="s">
        <v>29</v>
      </c>
      <c r="H6447" s="2">
        <v>45236.0</v>
      </c>
      <c r="J6447" s="3">
        <f t="shared" si="2"/>
        <v>3</v>
      </c>
      <c r="K6447" s="4">
        <f t="shared" si="3"/>
        <v>4</v>
      </c>
      <c r="L6447" s="4">
        <f t="shared" si="4"/>
        <v>12</v>
      </c>
      <c r="S6447" s="1" t="s">
        <v>6484</v>
      </c>
      <c r="T6447" s="4" t="str">
        <f t="shared" si="5"/>
        <v>Smoothie</v>
      </c>
      <c r="U6447" s="4" t="str">
        <f t="shared" si="6"/>
        <v>In-store</v>
      </c>
      <c r="V6447" s="4" t="str">
        <f t="shared" si="7"/>
        <v>UNKNOWN</v>
      </c>
      <c r="W6447" s="4">
        <f t="shared" ref="W6447:Y6447" si="6454">IF(OR(J6447 = "ERROR", J6447 = ""), "UNKNOWN", J6447)</f>
        <v>3</v>
      </c>
      <c r="X6447" s="4">
        <f t="shared" si="6454"/>
        <v>4</v>
      </c>
      <c r="Y6447" s="4">
        <f t="shared" si="6454"/>
        <v>12</v>
      </c>
      <c r="Z6447" s="5">
        <f t="shared" si="9"/>
        <v>45236</v>
      </c>
    </row>
    <row r="6448">
      <c r="A6448" s="1" t="s">
        <v>6485</v>
      </c>
      <c r="B6448" s="1" t="s">
        <v>27</v>
      </c>
      <c r="C6448" s="1">
        <v>5.0</v>
      </c>
      <c r="D6448" s="1">
        <v>3.0</v>
      </c>
      <c r="E6448" s="1">
        <v>15.0</v>
      </c>
      <c r="F6448" s="1" t="s">
        <v>23</v>
      </c>
      <c r="G6448" s="1" t="s">
        <v>29</v>
      </c>
      <c r="H6448" s="2">
        <v>45076.0</v>
      </c>
      <c r="J6448" s="3">
        <f t="shared" si="2"/>
        <v>5</v>
      </c>
      <c r="K6448" s="4">
        <f t="shared" si="3"/>
        <v>3</v>
      </c>
      <c r="L6448" s="4">
        <f t="shared" si="4"/>
        <v>15</v>
      </c>
      <c r="S6448" s="1" t="s">
        <v>6485</v>
      </c>
      <c r="T6448" s="4" t="str">
        <f t="shared" si="5"/>
        <v>Cake</v>
      </c>
      <c r="U6448" s="4" t="str">
        <f t="shared" si="6"/>
        <v>In-store</v>
      </c>
      <c r="V6448" s="4" t="str">
        <f t="shared" si="7"/>
        <v>Credit Card</v>
      </c>
      <c r="W6448" s="4">
        <f t="shared" ref="W6448:Y6448" si="6455">IF(OR(J6448 = "ERROR", J6448 = ""), "UNKNOWN", J6448)</f>
        <v>5</v>
      </c>
      <c r="X6448" s="4">
        <f t="shared" si="6455"/>
        <v>3</v>
      </c>
      <c r="Y6448" s="4">
        <f t="shared" si="6455"/>
        <v>15</v>
      </c>
      <c r="Z6448" s="5">
        <f t="shared" si="9"/>
        <v>45076</v>
      </c>
    </row>
    <row r="6449">
      <c r="A6449" s="1" t="s">
        <v>6486</v>
      </c>
      <c r="C6449" s="1">
        <v>3.0</v>
      </c>
      <c r="D6449" s="1">
        <v>4.0</v>
      </c>
      <c r="E6449" s="1">
        <v>12.0</v>
      </c>
      <c r="G6449" s="1" t="s">
        <v>24</v>
      </c>
      <c r="H6449" s="2">
        <v>45015.0</v>
      </c>
      <c r="J6449" s="3">
        <f t="shared" si="2"/>
        <v>3</v>
      </c>
      <c r="K6449" s="4">
        <f t="shared" si="3"/>
        <v>4</v>
      </c>
      <c r="L6449" s="4">
        <f t="shared" si="4"/>
        <v>12</v>
      </c>
      <c r="S6449" s="1" t="s">
        <v>6486</v>
      </c>
      <c r="T6449" s="4" t="str">
        <f t="shared" si="5"/>
        <v>UNKNOWN</v>
      </c>
      <c r="U6449" s="4" t="str">
        <f t="shared" si="6"/>
        <v>Takeaway</v>
      </c>
      <c r="V6449" s="4" t="str">
        <f t="shared" si="7"/>
        <v>UNKNOWN</v>
      </c>
      <c r="W6449" s="4">
        <f t="shared" ref="W6449:Y6449" si="6456">IF(OR(J6449 = "ERROR", J6449 = ""), "UNKNOWN", J6449)</f>
        <v>3</v>
      </c>
      <c r="X6449" s="4">
        <f t="shared" si="6456"/>
        <v>4</v>
      </c>
      <c r="Y6449" s="4">
        <f t="shared" si="6456"/>
        <v>12</v>
      </c>
      <c r="Z6449" s="5">
        <f t="shared" si="9"/>
        <v>45015</v>
      </c>
    </row>
    <row r="6450">
      <c r="A6450" s="1" t="s">
        <v>6487</v>
      </c>
      <c r="B6450" s="1" t="s">
        <v>36</v>
      </c>
      <c r="C6450" s="1">
        <v>4.0</v>
      </c>
      <c r="D6450" s="1">
        <v>5.0</v>
      </c>
      <c r="E6450" s="1">
        <v>20.0</v>
      </c>
      <c r="F6450" s="1" t="s">
        <v>39</v>
      </c>
      <c r="G6450" s="1" t="s">
        <v>24</v>
      </c>
      <c r="H6450" s="2">
        <v>45027.0</v>
      </c>
      <c r="J6450" s="3">
        <f t="shared" si="2"/>
        <v>4</v>
      </c>
      <c r="K6450" s="4">
        <f t="shared" si="3"/>
        <v>5</v>
      </c>
      <c r="L6450" s="4">
        <f t="shared" si="4"/>
        <v>20</v>
      </c>
      <c r="S6450" s="1" t="s">
        <v>6487</v>
      </c>
      <c r="T6450" s="4" t="str">
        <f t="shared" si="5"/>
        <v>Salad</v>
      </c>
      <c r="U6450" s="4" t="str">
        <f t="shared" si="6"/>
        <v>Takeaway</v>
      </c>
      <c r="V6450" s="4" t="str">
        <f t="shared" si="7"/>
        <v>Digital Wallet</v>
      </c>
      <c r="W6450" s="4">
        <f t="shared" ref="W6450:Y6450" si="6457">IF(OR(J6450 = "ERROR", J6450 = ""), "UNKNOWN", J6450)</f>
        <v>4</v>
      </c>
      <c r="X6450" s="4">
        <f t="shared" si="6457"/>
        <v>5</v>
      </c>
      <c r="Y6450" s="4">
        <f t="shared" si="6457"/>
        <v>20</v>
      </c>
      <c r="Z6450" s="5">
        <f t="shared" si="9"/>
        <v>45027</v>
      </c>
    </row>
    <row r="6451">
      <c r="A6451" s="1" t="s">
        <v>6488</v>
      </c>
      <c r="B6451" s="1" t="s">
        <v>27</v>
      </c>
      <c r="C6451" s="1">
        <v>2.0</v>
      </c>
      <c r="D6451" s="1">
        <v>3.0</v>
      </c>
      <c r="E6451" s="1">
        <v>6.0</v>
      </c>
      <c r="G6451" s="1" t="s">
        <v>29</v>
      </c>
      <c r="H6451" s="2">
        <v>45125.0</v>
      </c>
      <c r="J6451" s="3">
        <f t="shared" si="2"/>
        <v>2</v>
      </c>
      <c r="K6451" s="4">
        <f t="shared" si="3"/>
        <v>3</v>
      </c>
      <c r="L6451" s="4">
        <f t="shared" si="4"/>
        <v>6</v>
      </c>
      <c r="S6451" s="1" t="s">
        <v>6488</v>
      </c>
      <c r="T6451" s="4" t="str">
        <f t="shared" si="5"/>
        <v>Cake</v>
      </c>
      <c r="U6451" s="4" t="str">
        <f t="shared" si="6"/>
        <v>In-store</v>
      </c>
      <c r="V6451" s="4" t="str">
        <f t="shared" si="7"/>
        <v>UNKNOWN</v>
      </c>
      <c r="W6451" s="4">
        <f t="shared" ref="W6451:Y6451" si="6458">IF(OR(J6451 = "ERROR", J6451 = ""), "UNKNOWN", J6451)</f>
        <v>2</v>
      </c>
      <c r="X6451" s="4">
        <f t="shared" si="6458"/>
        <v>3</v>
      </c>
      <c r="Y6451" s="4">
        <f t="shared" si="6458"/>
        <v>6</v>
      </c>
      <c r="Z6451" s="5">
        <f t="shared" si="9"/>
        <v>45125</v>
      </c>
    </row>
    <row r="6452">
      <c r="A6452" s="1" t="s">
        <v>6489</v>
      </c>
      <c r="B6452" s="1" t="s">
        <v>32</v>
      </c>
      <c r="C6452" s="1">
        <v>4.0</v>
      </c>
      <c r="D6452" s="1">
        <v>1.0</v>
      </c>
      <c r="E6452" s="1">
        <v>4.0</v>
      </c>
      <c r="F6452" s="1" t="s">
        <v>39</v>
      </c>
      <c r="G6452" s="1" t="s">
        <v>24</v>
      </c>
      <c r="H6452" s="2">
        <v>45144.0</v>
      </c>
      <c r="J6452" s="3">
        <f t="shared" si="2"/>
        <v>4</v>
      </c>
      <c r="K6452" s="4">
        <f t="shared" si="3"/>
        <v>1</v>
      </c>
      <c r="L6452" s="4">
        <f t="shared" si="4"/>
        <v>4</v>
      </c>
      <c r="S6452" s="1" t="s">
        <v>6489</v>
      </c>
      <c r="T6452" s="4" t="str">
        <f t="shared" si="5"/>
        <v>Cookie</v>
      </c>
      <c r="U6452" s="4" t="str">
        <f t="shared" si="6"/>
        <v>Takeaway</v>
      </c>
      <c r="V6452" s="4" t="str">
        <f t="shared" si="7"/>
        <v>Digital Wallet</v>
      </c>
      <c r="W6452" s="4">
        <f t="shared" ref="W6452:Y6452" si="6459">IF(OR(J6452 = "ERROR", J6452 = ""), "UNKNOWN", J6452)</f>
        <v>4</v>
      </c>
      <c r="X6452" s="4">
        <f t="shared" si="6459"/>
        <v>1</v>
      </c>
      <c r="Y6452" s="4">
        <f t="shared" si="6459"/>
        <v>4</v>
      </c>
      <c r="Z6452" s="5">
        <f t="shared" si="9"/>
        <v>45144</v>
      </c>
    </row>
    <row r="6453">
      <c r="A6453" s="1" t="s">
        <v>6490</v>
      </c>
      <c r="B6453" s="1" t="s">
        <v>36</v>
      </c>
      <c r="C6453" s="1">
        <v>5.0</v>
      </c>
      <c r="D6453" s="1">
        <v>5.0</v>
      </c>
      <c r="E6453" s="1">
        <v>25.0</v>
      </c>
      <c r="F6453" s="1" t="s">
        <v>28</v>
      </c>
      <c r="H6453" s="2">
        <v>44953.0</v>
      </c>
      <c r="J6453" s="3">
        <f t="shared" si="2"/>
        <v>5</v>
      </c>
      <c r="K6453" s="4">
        <f t="shared" si="3"/>
        <v>5</v>
      </c>
      <c r="L6453" s="4">
        <f t="shared" si="4"/>
        <v>25</v>
      </c>
      <c r="S6453" s="1" t="s">
        <v>6490</v>
      </c>
      <c r="T6453" s="4" t="str">
        <f t="shared" si="5"/>
        <v>Salad</v>
      </c>
      <c r="U6453" s="4" t="str">
        <f t="shared" si="6"/>
        <v>UNKNOWN</v>
      </c>
      <c r="V6453" s="4" t="str">
        <f t="shared" si="7"/>
        <v>Cash</v>
      </c>
      <c r="W6453" s="4">
        <f t="shared" ref="W6453:Y6453" si="6460">IF(OR(J6453 = "ERROR", J6453 = ""), "UNKNOWN", J6453)</f>
        <v>5</v>
      </c>
      <c r="X6453" s="4">
        <f t="shared" si="6460"/>
        <v>5</v>
      </c>
      <c r="Y6453" s="4">
        <f t="shared" si="6460"/>
        <v>25</v>
      </c>
      <c r="Z6453" s="5">
        <f t="shared" si="9"/>
        <v>44953</v>
      </c>
    </row>
    <row r="6454">
      <c r="A6454" s="1" t="s">
        <v>6491</v>
      </c>
      <c r="B6454" s="1" t="s">
        <v>41</v>
      </c>
      <c r="C6454" s="1">
        <v>5.0</v>
      </c>
      <c r="D6454" s="1">
        <v>4.0</v>
      </c>
      <c r="E6454" s="1">
        <v>20.0</v>
      </c>
      <c r="G6454" s="1" t="s">
        <v>24</v>
      </c>
      <c r="H6454" s="2">
        <v>45261.0</v>
      </c>
      <c r="J6454" s="3">
        <f t="shared" si="2"/>
        <v>5</v>
      </c>
      <c r="K6454" s="4">
        <f t="shared" si="3"/>
        <v>4</v>
      </c>
      <c r="L6454" s="4">
        <f t="shared" si="4"/>
        <v>20</v>
      </c>
      <c r="S6454" s="1" t="s">
        <v>6491</v>
      </c>
      <c r="T6454" s="4" t="str">
        <f t="shared" si="5"/>
        <v>Smoothie</v>
      </c>
      <c r="U6454" s="4" t="str">
        <f t="shared" si="6"/>
        <v>Takeaway</v>
      </c>
      <c r="V6454" s="4" t="str">
        <f t="shared" si="7"/>
        <v>UNKNOWN</v>
      </c>
      <c r="W6454" s="4">
        <f t="shared" ref="W6454:Y6454" si="6461">IF(OR(J6454 = "ERROR", J6454 = ""), "UNKNOWN", J6454)</f>
        <v>5</v>
      </c>
      <c r="X6454" s="4">
        <f t="shared" si="6461"/>
        <v>4</v>
      </c>
      <c r="Y6454" s="4">
        <f t="shared" si="6461"/>
        <v>20</v>
      </c>
      <c r="Z6454" s="5">
        <f t="shared" si="9"/>
        <v>45261</v>
      </c>
    </row>
    <row r="6455">
      <c r="A6455" s="1" t="s">
        <v>6492</v>
      </c>
      <c r="B6455" s="1" t="s">
        <v>22</v>
      </c>
      <c r="C6455" s="1">
        <v>1.0</v>
      </c>
      <c r="D6455" s="1">
        <v>2.0</v>
      </c>
      <c r="E6455" s="1">
        <v>2.0</v>
      </c>
      <c r="F6455" s="1" t="s">
        <v>39</v>
      </c>
      <c r="G6455" s="1" t="s">
        <v>24</v>
      </c>
      <c r="H6455" s="2">
        <v>45200.0</v>
      </c>
      <c r="J6455" s="3">
        <f t="shared" si="2"/>
        <v>1</v>
      </c>
      <c r="K6455" s="4">
        <f t="shared" si="3"/>
        <v>2</v>
      </c>
      <c r="L6455" s="4">
        <f t="shared" si="4"/>
        <v>2</v>
      </c>
      <c r="S6455" s="1" t="s">
        <v>6492</v>
      </c>
      <c r="T6455" s="4" t="str">
        <f t="shared" si="5"/>
        <v>Coffee</v>
      </c>
      <c r="U6455" s="4" t="str">
        <f t="shared" si="6"/>
        <v>Takeaway</v>
      </c>
      <c r="V6455" s="4" t="str">
        <f t="shared" si="7"/>
        <v>Digital Wallet</v>
      </c>
      <c r="W6455" s="4">
        <f t="shared" ref="W6455:Y6455" si="6462">IF(OR(J6455 = "ERROR", J6455 = ""), "UNKNOWN", J6455)</f>
        <v>1</v>
      </c>
      <c r="X6455" s="4">
        <f t="shared" si="6462"/>
        <v>2</v>
      </c>
      <c r="Y6455" s="4">
        <f t="shared" si="6462"/>
        <v>2</v>
      </c>
      <c r="Z6455" s="5">
        <f t="shared" si="9"/>
        <v>45200</v>
      </c>
    </row>
    <row r="6456">
      <c r="A6456" s="1" t="s">
        <v>6493</v>
      </c>
      <c r="B6456" s="1" t="s">
        <v>32</v>
      </c>
      <c r="C6456" s="1">
        <v>3.0</v>
      </c>
      <c r="D6456" s="1">
        <v>1.0</v>
      </c>
      <c r="E6456" s="1">
        <v>3.0</v>
      </c>
      <c r="F6456" s="1" t="s">
        <v>23</v>
      </c>
      <c r="H6456" s="2">
        <v>45097.0</v>
      </c>
      <c r="J6456" s="3">
        <f t="shared" si="2"/>
        <v>3</v>
      </c>
      <c r="K6456" s="4">
        <f t="shared" si="3"/>
        <v>1</v>
      </c>
      <c r="L6456" s="4">
        <f t="shared" si="4"/>
        <v>3</v>
      </c>
      <c r="S6456" s="1" t="s">
        <v>6493</v>
      </c>
      <c r="T6456" s="4" t="str">
        <f t="shared" si="5"/>
        <v>Cookie</v>
      </c>
      <c r="U6456" s="4" t="str">
        <f t="shared" si="6"/>
        <v>UNKNOWN</v>
      </c>
      <c r="V6456" s="4" t="str">
        <f t="shared" si="7"/>
        <v>Credit Card</v>
      </c>
      <c r="W6456" s="4">
        <f t="shared" ref="W6456:Y6456" si="6463">IF(OR(J6456 = "ERROR", J6456 = ""), "UNKNOWN", J6456)</f>
        <v>3</v>
      </c>
      <c r="X6456" s="4">
        <f t="shared" si="6463"/>
        <v>1</v>
      </c>
      <c r="Y6456" s="4">
        <f t="shared" si="6463"/>
        <v>3</v>
      </c>
      <c r="Z6456" s="5">
        <f t="shared" si="9"/>
        <v>45097</v>
      </c>
    </row>
    <row r="6457">
      <c r="A6457" s="1" t="s">
        <v>6494</v>
      </c>
      <c r="B6457" s="1" t="s">
        <v>55</v>
      </c>
      <c r="C6457" s="1">
        <v>5.0</v>
      </c>
      <c r="D6457" s="1">
        <v>3.0</v>
      </c>
      <c r="E6457" s="1">
        <v>15.0</v>
      </c>
      <c r="G6457" s="1" t="s">
        <v>25</v>
      </c>
      <c r="H6457" s="1" t="s">
        <v>30</v>
      </c>
      <c r="J6457" s="3">
        <f t="shared" si="2"/>
        <v>5</v>
      </c>
      <c r="K6457" s="4">
        <f t="shared" si="3"/>
        <v>3</v>
      </c>
      <c r="L6457" s="4">
        <f t="shared" si="4"/>
        <v>15</v>
      </c>
      <c r="S6457" s="1" t="s">
        <v>6494</v>
      </c>
      <c r="T6457" s="4" t="str">
        <f t="shared" si="5"/>
        <v>Juice</v>
      </c>
      <c r="U6457" s="4" t="str">
        <f t="shared" si="6"/>
        <v>UNKNOWN</v>
      </c>
      <c r="V6457" s="4" t="str">
        <f t="shared" si="7"/>
        <v>UNKNOWN</v>
      </c>
      <c r="W6457" s="4">
        <f t="shared" ref="W6457:Y6457" si="6464">IF(OR(J6457 = "ERROR", J6457 = ""), "UNKNOWN", J6457)</f>
        <v>5</v>
      </c>
      <c r="X6457" s="4">
        <f t="shared" si="6464"/>
        <v>3</v>
      </c>
      <c r="Y6457" s="4">
        <f t="shared" si="6464"/>
        <v>15</v>
      </c>
      <c r="Z6457" s="4" t="str">
        <f t="shared" si="9"/>
        <v>UNKNOWN</v>
      </c>
    </row>
    <row r="6458">
      <c r="A6458" s="1" t="s">
        <v>6495</v>
      </c>
      <c r="B6458" s="1" t="s">
        <v>41</v>
      </c>
      <c r="C6458" s="1">
        <v>5.0</v>
      </c>
      <c r="D6458" s="1">
        <v>4.0</v>
      </c>
      <c r="E6458" s="1">
        <v>20.0</v>
      </c>
      <c r="F6458" s="1" t="s">
        <v>28</v>
      </c>
      <c r="G6458" s="1" t="s">
        <v>24</v>
      </c>
      <c r="H6458" s="6">
        <v>45257.0</v>
      </c>
      <c r="J6458" s="3">
        <f t="shared" si="2"/>
        <v>5</v>
      </c>
      <c r="K6458" s="4">
        <f t="shared" si="3"/>
        <v>4</v>
      </c>
      <c r="L6458" s="4">
        <f t="shared" si="4"/>
        <v>20</v>
      </c>
      <c r="S6458" s="1" t="s">
        <v>6495</v>
      </c>
      <c r="T6458" s="4" t="str">
        <f t="shared" si="5"/>
        <v>Smoothie</v>
      </c>
      <c r="U6458" s="4" t="str">
        <f t="shared" si="6"/>
        <v>Takeaway</v>
      </c>
      <c r="V6458" s="4" t="str">
        <f t="shared" si="7"/>
        <v>Cash</v>
      </c>
      <c r="W6458" s="4">
        <f t="shared" ref="W6458:Y6458" si="6465">IF(OR(J6458 = "ERROR", J6458 = ""), "UNKNOWN", J6458)</f>
        <v>5</v>
      </c>
      <c r="X6458" s="4">
        <f t="shared" si="6465"/>
        <v>4</v>
      </c>
      <c r="Y6458" s="4">
        <f t="shared" si="6465"/>
        <v>20</v>
      </c>
      <c r="Z6458" s="7">
        <f t="shared" si="9"/>
        <v>45257</v>
      </c>
    </row>
    <row r="6459">
      <c r="A6459" s="1" t="s">
        <v>6496</v>
      </c>
      <c r="B6459" s="1" t="s">
        <v>32</v>
      </c>
      <c r="C6459" s="1">
        <v>4.0</v>
      </c>
      <c r="D6459" s="1">
        <v>1.0</v>
      </c>
      <c r="E6459" s="1">
        <v>4.0</v>
      </c>
      <c r="F6459" s="1" t="s">
        <v>23</v>
      </c>
      <c r="G6459" s="1" t="s">
        <v>29</v>
      </c>
      <c r="H6459" s="1" t="s">
        <v>30</v>
      </c>
      <c r="J6459" s="3">
        <f t="shared" si="2"/>
        <v>4</v>
      </c>
      <c r="K6459" s="4">
        <f t="shared" si="3"/>
        <v>1</v>
      </c>
      <c r="L6459" s="4">
        <f t="shared" si="4"/>
        <v>4</v>
      </c>
      <c r="S6459" s="1" t="s">
        <v>6496</v>
      </c>
      <c r="T6459" s="4" t="str">
        <f t="shared" si="5"/>
        <v>Cookie</v>
      </c>
      <c r="U6459" s="4" t="str">
        <f t="shared" si="6"/>
        <v>In-store</v>
      </c>
      <c r="V6459" s="4" t="str">
        <f t="shared" si="7"/>
        <v>Credit Card</v>
      </c>
      <c r="W6459" s="4">
        <f t="shared" ref="W6459:Y6459" si="6466">IF(OR(J6459 = "ERROR", J6459 = ""), "UNKNOWN", J6459)</f>
        <v>4</v>
      </c>
      <c r="X6459" s="4">
        <f t="shared" si="6466"/>
        <v>1</v>
      </c>
      <c r="Y6459" s="4">
        <f t="shared" si="6466"/>
        <v>4</v>
      </c>
      <c r="Z6459" s="4" t="str">
        <f t="shared" si="9"/>
        <v>UNKNOWN</v>
      </c>
    </row>
    <row r="6460">
      <c r="A6460" s="1" t="s">
        <v>6497</v>
      </c>
      <c r="B6460" s="1" t="s">
        <v>81</v>
      </c>
      <c r="C6460" s="1">
        <v>1.0</v>
      </c>
      <c r="D6460" s="1">
        <v>1.5</v>
      </c>
      <c r="E6460" s="1">
        <v>1.5</v>
      </c>
      <c r="F6460" s="1" t="s">
        <v>25</v>
      </c>
      <c r="H6460" s="2">
        <v>45199.0</v>
      </c>
      <c r="J6460" s="3">
        <f t="shared" si="2"/>
        <v>1</v>
      </c>
      <c r="K6460" s="4">
        <f t="shared" si="3"/>
        <v>1.5</v>
      </c>
      <c r="L6460" s="4">
        <f t="shared" si="4"/>
        <v>1.5</v>
      </c>
      <c r="S6460" s="1" t="s">
        <v>6497</v>
      </c>
      <c r="T6460" s="4" t="str">
        <f t="shared" si="5"/>
        <v>Tea</v>
      </c>
      <c r="U6460" s="4" t="str">
        <f t="shared" si="6"/>
        <v>UNKNOWN</v>
      </c>
      <c r="V6460" s="4" t="str">
        <f t="shared" si="7"/>
        <v>UNKNOWN</v>
      </c>
      <c r="W6460" s="4">
        <f t="shared" ref="W6460:Y6460" si="6467">IF(OR(J6460 = "ERROR", J6460 = ""), "UNKNOWN", J6460)</f>
        <v>1</v>
      </c>
      <c r="X6460" s="4">
        <f t="shared" si="6467"/>
        <v>1.5</v>
      </c>
      <c r="Y6460" s="4">
        <f t="shared" si="6467"/>
        <v>1.5</v>
      </c>
      <c r="Z6460" s="5">
        <f t="shared" si="9"/>
        <v>45199</v>
      </c>
    </row>
    <row r="6461">
      <c r="A6461" s="1" t="s">
        <v>6498</v>
      </c>
      <c r="B6461" s="1" t="s">
        <v>44</v>
      </c>
      <c r="C6461" s="1">
        <v>2.0</v>
      </c>
      <c r="D6461" s="1">
        <v>4.0</v>
      </c>
      <c r="E6461" s="1">
        <v>8.0</v>
      </c>
      <c r="F6461" s="1" t="s">
        <v>39</v>
      </c>
      <c r="G6461" s="1" t="s">
        <v>24</v>
      </c>
      <c r="H6461" s="2">
        <v>45094.0</v>
      </c>
      <c r="J6461" s="3">
        <f t="shared" si="2"/>
        <v>2</v>
      </c>
      <c r="K6461" s="4">
        <f t="shared" si="3"/>
        <v>4</v>
      </c>
      <c r="L6461" s="4">
        <f t="shared" si="4"/>
        <v>8</v>
      </c>
      <c r="S6461" s="1" t="s">
        <v>6498</v>
      </c>
      <c r="T6461" s="4" t="str">
        <f t="shared" si="5"/>
        <v>Sandwich</v>
      </c>
      <c r="U6461" s="4" t="str">
        <f t="shared" si="6"/>
        <v>Takeaway</v>
      </c>
      <c r="V6461" s="4" t="str">
        <f t="shared" si="7"/>
        <v>Digital Wallet</v>
      </c>
      <c r="W6461" s="4">
        <f t="shared" ref="W6461:Y6461" si="6468">IF(OR(J6461 = "ERROR", J6461 = ""), "UNKNOWN", J6461)</f>
        <v>2</v>
      </c>
      <c r="X6461" s="4">
        <f t="shared" si="6468"/>
        <v>4</v>
      </c>
      <c r="Y6461" s="4">
        <f t="shared" si="6468"/>
        <v>8</v>
      </c>
      <c r="Z6461" s="5">
        <f t="shared" si="9"/>
        <v>45094</v>
      </c>
    </row>
    <row r="6462">
      <c r="A6462" s="1" t="s">
        <v>6499</v>
      </c>
      <c r="B6462" s="1" t="s">
        <v>36</v>
      </c>
      <c r="C6462" s="1">
        <v>5.0</v>
      </c>
      <c r="D6462" s="1">
        <v>5.0</v>
      </c>
      <c r="E6462" s="1">
        <v>25.0</v>
      </c>
      <c r="F6462" s="1" t="s">
        <v>39</v>
      </c>
      <c r="G6462" s="1" t="s">
        <v>29</v>
      </c>
      <c r="H6462" s="6">
        <v>45249.0</v>
      </c>
      <c r="J6462" s="3">
        <f t="shared" si="2"/>
        <v>5</v>
      </c>
      <c r="K6462" s="4">
        <f t="shared" si="3"/>
        <v>5</v>
      </c>
      <c r="L6462" s="4">
        <f t="shared" si="4"/>
        <v>25</v>
      </c>
      <c r="S6462" s="1" t="s">
        <v>6499</v>
      </c>
      <c r="T6462" s="4" t="str">
        <f t="shared" si="5"/>
        <v>Salad</v>
      </c>
      <c r="U6462" s="4" t="str">
        <f t="shared" si="6"/>
        <v>In-store</v>
      </c>
      <c r="V6462" s="4" t="str">
        <f t="shared" si="7"/>
        <v>Digital Wallet</v>
      </c>
      <c r="W6462" s="4">
        <f t="shared" ref="W6462:Y6462" si="6469">IF(OR(J6462 = "ERROR", J6462 = ""), "UNKNOWN", J6462)</f>
        <v>5</v>
      </c>
      <c r="X6462" s="4">
        <f t="shared" si="6469"/>
        <v>5</v>
      </c>
      <c r="Y6462" s="4">
        <f t="shared" si="6469"/>
        <v>25</v>
      </c>
      <c r="Z6462" s="7">
        <f t="shared" si="9"/>
        <v>45249</v>
      </c>
    </row>
    <row r="6463">
      <c r="A6463" s="1" t="s">
        <v>6500</v>
      </c>
      <c r="B6463" s="1" t="s">
        <v>44</v>
      </c>
      <c r="C6463" s="1">
        <v>1.0</v>
      </c>
      <c r="D6463" s="1">
        <v>4.0</v>
      </c>
      <c r="E6463" s="1">
        <v>4.0</v>
      </c>
      <c r="F6463" s="1" t="s">
        <v>39</v>
      </c>
      <c r="G6463" s="1" t="s">
        <v>24</v>
      </c>
      <c r="J6463" s="3">
        <f t="shared" si="2"/>
        <v>1</v>
      </c>
      <c r="K6463" s="4">
        <f t="shared" si="3"/>
        <v>4</v>
      </c>
      <c r="L6463" s="4">
        <f t="shared" si="4"/>
        <v>4</v>
      </c>
      <c r="S6463" s="1" t="s">
        <v>6500</v>
      </c>
      <c r="T6463" s="4" t="str">
        <f t="shared" si="5"/>
        <v>Sandwich</v>
      </c>
      <c r="U6463" s="4" t="str">
        <f t="shared" si="6"/>
        <v>Takeaway</v>
      </c>
      <c r="V6463" s="4" t="str">
        <f t="shared" si="7"/>
        <v>Digital Wallet</v>
      </c>
      <c r="W6463" s="4">
        <f t="shared" ref="W6463:Y6463" si="6470">IF(OR(J6463 = "ERROR", J6463 = ""), "UNKNOWN", J6463)</f>
        <v>1</v>
      </c>
      <c r="X6463" s="4">
        <f t="shared" si="6470"/>
        <v>4</v>
      </c>
      <c r="Y6463" s="4">
        <f t="shared" si="6470"/>
        <v>4</v>
      </c>
      <c r="Z6463" s="4" t="str">
        <f t="shared" si="9"/>
        <v>UNKNOWN</v>
      </c>
    </row>
    <row r="6464">
      <c r="A6464" s="1" t="s">
        <v>6501</v>
      </c>
      <c r="B6464" s="1" t="s">
        <v>55</v>
      </c>
      <c r="C6464" s="1">
        <v>4.0</v>
      </c>
      <c r="D6464" s="1">
        <v>3.0</v>
      </c>
      <c r="E6464" s="1">
        <v>12.0</v>
      </c>
      <c r="F6464" s="1" t="s">
        <v>39</v>
      </c>
      <c r="G6464" s="1" t="s">
        <v>29</v>
      </c>
      <c r="H6464" s="2">
        <v>45080.0</v>
      </c>
      <c r="J6464" s="3">
        <f t="shared" si="2"/>
        <v>4</v>
      </c>
      <c r="K6464" s="4">
        <f t="shared" si="3"/>
        <v>3</v>
      </c>
      <c r="L6464" s="4">
        <f t="shared" si="4"/>
        <v>12</v>
      </c>
      <c r="S6464" s="1" t="s">
        <v>6501</v>
      </c>
      <c r="T6464" s="4" t="str">
        <f t="shared" si="5"/>
        <v>Juice</v>
      </c>
      <c r="U6464" s="4" t="str">
        <f t="shared" si="6"/>
        <v>In-store</v>
      </c>
      <c r="V6464" s="4" t="str">
        <f t="shared" si="7"/>
        <v>Digital Wallet</v>
      </c>
      <c r="W6464" s="4">
        <f t="shared" ref="W6464:Y6464" si="6471">IF(OR(J6464 = "ERROR", J6464 = ""), "UNKNOWN", J6464)</f>
        <v>4</v>
      </c>
      <c r="X6464" s="4">
        <f t="shared" si="6471"/>
        <v>3</v>
      </c>
      <c r="Y6464" s="4">
        <f t="shared" si="6471"/>
        <v>12</v>
      </c>
      <c r="Z6464" s="5">
        <f t="shared" si="9"/>
        <v>45080</v>
      </c>
    </row>
    <row r="6465">
      <c r="A6465" s="1" t="s">
        <v>6502</v>
      </c>
      <c r="B6465" s="1" t="s">
        <v>32</v>
      </c>
      <c r="C6465" s="1">
        <v>1.0</v>
      </c>
      <c r="D6465" s="1">
        <v>1.0</v>
      </c>
      <c r="E6465" s="1">
        <v>1.0</v>
      </c>
      <c r="F6465" s="1" t="s">
        <v>39</v>
      </c>
      <c r="G6465" s="1" t="s">
        <v>29</v>
      </c>
      <c r="H6465" s="2">
        <v>45037.0</v>
      </c>
      <c r="J6465" s="3">
        <f t="shared" si="2"/>
        <v>1</v>
      </c>
      <c r="K6465" s="4">
        <f t="shared" si="3"/>
        <v>1</v>
      </c>
      <c r="L6465" s="4">
        <f t="shared" si="4"/>
        <v>1</v>
      </c>
      <c r="S6465" s="1" t="s">
        <v>6502</v>
      </c>
      <c r="T6465" s="4" t="str">
        <f t="shared" si="5"/>
        <v>Cookie</v>
      </c>
      <c r="U6465" s="4" t="str">
        <f t="shared" si="6"/>
        <v>In-store</v>
      </c>
      <c r="V6465" s="4" t="str">
        <f t="shared" si="7"/>
        <v>Digital Wallet</v>
      </c>
      <c r="W6465" s="4">
        <f t="shared" ref="W6465:Y6465" si="6472">IF(OR(J6465 = "ERROR", J6465 = ""), "UNKNOWN", J6465)</f>
        <v>1</v>
      </c>
      <c r="X6465" s="4">
        <f t="shared" si="6472"/>
        <v>1</v>
      </c>
      <c r="Y6465" s="4">
        <f t="shared" si="6472"/>
        <v>1</v>
      </c>
      <c r="Z6465" s="5">
        <f t="shared" si="9"/>
        <v>45037</v>
      </c>
    </row>
    <row r="6466">
      <c r="A6466" s="1" t="s">
        <v>6503</v>
      </c>
      <c r="B6466" s="1" t="s">
        <v>41</v>
      </c>
      <c r="C6466" s="1">
        <v>5.0</v>
      </c>
      <c r="D6466" s="1">
        <v>4.0</v>
      </c>
      <c r="E6466" s="1">
        <v>20.0</v>
      </c>
      <c r="F6466" s="1" t="s">
        <v>23</v>
      </c>
      <c r="H6466" s="2">
        <v>44992.0</v>
      </c>
      <c r="J6466" s="3">
        <f t="shared" si="2"/>
        <v>5</v>
      </c>
      <c r="K6466" s="4">
        <f t="shared" si="3"/>
        <v>4</v>
      </c>
      <c r="L6466" s="4">
        <f t="shared" si="4"/>
        <v>20</v>
      </c>
      <c r="S6466" s="1" t="s">
        <v>6503</v>
      </c>
      <c r="T6466" s="4" t="str">
        <f t="shared" si="5"/>
        <v>Smoothie</v>
      </c>
      <c r="U6466" s="4" t="str">
        <f t="shared" si="6"/>
        <v>UNKNOWN</v>
      </c>
      <c r="V6466" s="4" t="str">
        <f t="shared" si="7"/>
        <v>Credit Card</v>
      </c>
      <c r="W6466" s="4">
        <f t="shared" ref="W6466:Y6466" si="6473">IF(OR(J6466 = "ERROR", J6466 = ""), "UNKNOWN", J6466)</f>
        <v>5</v>
      </c>
      <c r="X6466" s="4">
        <f t="shared" si="6473"/>
        <v>4</v>
      </c>
      <c r="Y6466" s="4">
        <f t="shared" si="6473"/>
        <v>20</v>
      </c>
      <c r="Z6466" s="5">
        <f t="shared" si="9"/>
        <v>44992</v>
      </c>
    </row>
    <row r="6467">
      <c r="A6467" s="1" t="s">
        <v>6504</v>
      </c>
      <c r="B6467" s="1" t="s">
        <v>27</v>
      </c>
      <c r="C6467" s="1">
        <v>2.0</v>
      </c>
      <c r="D6467" s="1">
        <v>3.0</v>
      </c>
      <c r="E6467" s="1">
        <v>6.0</v>
      </c>
      <c r="G6467" s="1" t="s">
        <v>29</v>
      </c>
      <c r="H6467" s="2">
        <v>45083.0</v>
      </c>
      <c r="J6467" s="3">
        <f t="shared" si="2"/>
        <v>2</v>
      </c>
      <c r="K6467" s="4">
        <f t="shared" si="3"/>
        <v>3</v>
      </c>
      <c r="L6467" s="4">
        <f t="shared" si="4"/>
        <v>6</v>
      </c>
      <c r="S6467" s="1" t="s">
        <v>6504</v>
      </c>
      <c r="T6467" s="4" t="str">
        <f t="shared" si="5"/>
        <v>Cake</v>
      </c>
      <c r="U6467" s="4" t="str">
        <f t="shared" si="6"/>
        <v>In-store</v>
      </c>
      <c r="V6467" s="4" t="str">
        <f t="shared" si="7"/>
        <v>UNKNOWN</v>
      </c>
      <c r="W6467" s="4">
        <f t="shared" ref="W6467:Y6467" si="6474">IF(OR(J6467 = "ERROR", J6467 = ""), "UNKNOWN", J6467)</f>
        <v>2</v>
      </c>
      <c r="X6467" s="4">
        <f t="shared" si="6474"/>
        <v>3</v>
      </c>
      <c r="Y6467" s="4">
        <f t="shared" si="6474"/>
        <v>6</v>
      </c>
      <c r="Z6467" s="5">
        <f t="shared" si="9"/>
        <v>45083</v>
      </c>
    </row>
    <row r="6468">
      <c r="A6468" s="1" t="s">
        <v>6505</v>
      </c>
      <c r="B6468" s="1" t="s">
        <v>22</v>
      </c>
      <c r="C6468" s="1">
        <v>4.0</v>
      </c>
      <c r="D6468" s="1">
        <v>2.0</v>
      </c>
      <c r="E6468" s="1">
        <v>8.0</v>
      </c>
      <c r="G6468" s="1" t="s">
        <v>29</v>
      </c>
      <c r="H6468" s="2">
        <v>44947.0</v>
      </c>
      <c r="J6468" s="3">
        <f t="shared" si="2"/>
        <v>4</v>
      </c>
      <c r="K6468" s="4">
        <f t="shared" si="3"/>
        <v>2</v>
      </c>
      <c r="L6468" s="4">
        <f t="shared" si="4"/>
        <v>8</v>
      </c>
      <c r="S6468" s="1" t="s">
        <v>6505</v>
      </c>
      <c r="T6468" s="4" t="str">
        <f t="shared" si="5"/>
        <v>Coffee</v>
      </c>
      <c r="U6468" s="4" t="str">
        <f t="shared" si="6"/>
        <v>In-store</v>
      </c>
      <c r="V6468" s="4" t="str">
        <f t="shared" si="7"/>
        <v>UNKNOWN</v>
      </c>
      <c r="W6468" s="4">
        <f t="shared" ref="W6468:Y6468" si="6475">IF(OR(J6468 = "ERROR", J6468 = ""), "UNKNOWN", J6468)</f>
        <v>4</v>
      </c>
      <c r="X6468" s="4">
        <f t="shared" si="6475"/>
        <v>2</v>
      </c>
      <c r="Y6468" s="4">
        <f t="shared" si="6475"/>
        <v>8</v>
      </c>
      <c r="Z6468" s="5">
        <f t="shared" si="9"/>
        <v>44947</v>
      </c>
    </row>
    <row r="6469">
      <c r="A6469" s="1" t="s">
        <v>6506</v>
      </c>
      <c r="B6469" s="1" t="s">
        <v>44</v>
      </c>
      <c r="C6469" s="1">
        <v>4.0</v>
      </c>
      <c r="D6469" s="1">
        <v>4.0</v>
      </c>
      <c r="E6469" s="1">
        <v>16.0</v>
      </c>
      <c r="F6469" s="1" t="s">
        <v>39</v>
      </c>
      <c r="H6469" s="2">
        <v>45051.0</v>
      </c>
      <c r="J6469" s="3">
        <f t="shared" si="2"/>
        <v>4</v>
      </c>
      <c r="K6469" s="4">
        <f t="shared" si="3"/>
        <v>4</v>
      </c>
      <c r="L6469" s="4">
        <f t="shared" si="4"/>
        <v>16</v>
      </c>
      <c r="S6469" s="1" t="s">
        <v>6506</v>
      </c>
      <c r="T6469" s="4" t="str">
        <f t="shared" si="5"/>
        <v>Sandwich</v>
      </c>
      <c r="U6469" s="4" t="str">
        <f t="shared" si="6"/>
        <v>UNKNOWN</v>
      </c>
      <c r="V6469" s="4" t="str">
        <f t="shared" si="7"/>
        <v>Digital Wallet</v>
      </c>
      <c r="W6469" s="4">
        <f t="shared" ref="W6469:Y6469" si="6476">IF(OR(J6469 = "ERROR", J6469 = ""), "UNKNOWN", J6469)</f>
        <v>4</v>
      </c>
      <c r="X6469" s="4">
        <f t="shared" si="6476"/>
        <v>4</v>
      </c>
      <c r="Y6469" s="4">
        <f t="shared" si="6476"/>
        <v>16</v>
      </c>
      <c r="Z6469" s="5">
        <f t="shared" si="9"/>
        <v>45051</v>
      </c>
    </row>
    <row r="6470">
      <c r="A6470" s="1" t="s">
        <v>6507</v>
      </c>
      <c r="B6470" s="1" t="s">
        <v>41</v>
      </c>
      <c r="C6470" s="1">
        <v>2.0</v>
      </c>
      <c r="D6470" s="1">
        <v>4.0</v>
      </c>
      <c r="E6470" s="1">
        <v>8.0</v>
      </c>
      <c r="H6470" s="2">
        <v>45171.0</v>
      </c>
      <c r="J6470" s="3">
        <f t="shared" si="2"/>
        <v>2</v>
      </c>
      <c r="K6470" s="4">
        <f t="shared" si="3"/>
        <v>4</v>
      </c>
      <c r="L6470" s="4">
        <f t="shared" si="4"/>
        <v>8</v>
      </c>
      <c r="S6470" s="1" t="s">
        <v>6507</v>
      </c>
      <c r="T6470" s="4" t="str">
        <f t="shared" si="5"/>
        <v>Smoothie</v>
      </c>
      <c r="U6470" s="4" t="str">
        <f t="shared" si="6"/>
        <v>UNKNOWN</v>
      </c>
      <c r="V6470" s="4" t="str">
        <f t="shared" si="7"/>
        <v>UNKNOWN</v>
      </c>
      <c r="W6470" s="4">
        <f t="shared" ref="W6470:Y6470" si="6477">IF(OR(J6470 = "ERROR", J6470 = ""), "UNKNOWN", J6470)</f>
        <v>2</v>
      </c>
      <c r="X6470" s="4">
        <f t="shared" si="6477"/>
        <v>4</v>
      </c>
      <c r="Y6470" s="4">
        <f t="shared" si="6477"/>
        <v>8</v>
      </c>
      <c r="Z6470" s="5">
        <f t="shared" si="9"/>
        <v>45171</v>
      </c>
    </row>
    <row r="6471">
      <c r="A6471" s="1" t="s">
        <v>6508</v>
      </c>
      <c r="B6471" s="1" t="s">
        <v>36</v>
      </c>
      <c r="C6471" s="1">
        <v>2.0</v>
      </c>
      <c r="D6471" s="1">
        <v>5.0</v>
      </c>
      <c r="E6471" s="1">
        <v>10.0</v>
      </c>
      <c r="F6471" s="1" t="s">
        <v>28</v>
      </c>
      <c r="H6471" s="6">
        <v>45243.0</v>
      </c>
      <c r="J6471" s="3">
        <f t="shared" si="2"/>
        <v>2</v>
      </c>
      <c r="K6471" s="4">
        <f t="shared" si="3"/>
        <v>5</v>
      </c>
      <c r="L6471" s="4">
        <f t="shared" si="4"/>
        <v>10</v>
      </c>
      <c r="S6471" s="1" t="s">
        <v>6508</v>
      </c>
      <c r="T6471" s="4" t="str">
        <f t="shared" si="5"/>
        <v>Salad</v>
      </c>
      <c r="U6471" s="4" t="str">
        <f t="shared" si="6"/>
        <v>UNKNOWN</v>
      </c>
      <c r="V6471" s="4" t="str">
        <f t="shared" si="7"/>
        <v>Cash</v>
      </c>
      <c r="W6471" s="4">
        <f t="shared" ref="W6471:Y6471" si="6478">IF(OR(J6471 = "ERROR", J6471 = ""), "UNKNOWN", J6471)</f>
        <v>2</v>
      </c>
      <c r="X6471" s="4">
        <f t="shared" si="6478"/>
        <v>5</v>
      </c>
      <c r="Y6471" s="4">
        <f t="shared" si="6478"/>
        <v>10</v>
      </c>
      <c r="Z6471" s="7">
        <f t="shared" si="9"/>
        <v>45243</v>
      </c>
    </row>
    <row r="6472">
      <c r="A6472" s="1" t="s">
        <v>6509</v>
      </c>
      <c r="B6472" s="1" t="s">
        <v>81</v>
      </c>
      <c r="C6472" s="1">
        <v>4.0</v>
      </c>
      <c r="D6472" s="1">
        <v>1.5</v>
      </c>
      <c r="E6472" s="1">
        <v>6.0</v>
      </c>
      <c r="H6472" s="2">
        <v>44985.0</v>
      </c>
      <c r="J6472" s="3">
        <f t="shared" si="2"/>
        <v>4</v>
      </c>
      <c r="K6472" s="4">
        <f t="shared" si="3"/>
        <v>1.5</v>
      </c>
      <c r="L6472" s="4">
        <f t="shared" si="4"/>
        <v>6</v>
      </c>
      <c r="S6472" s="1" t="s">
        <v>6509</v>
      </c>
      <c r="T6472" s="4" t="str">
        <f t="shared" si="5"/>
        <v>Tea</v>
      </c>
      <c r="U6472" s="4" t="str">
        <f t="shared" si="6"/>
        <v>UNKNOWN</v>
      </c>
      <c r="V6472" s="4" t="str">
        <f t="shared" si="7"/>
        <v>UNKNOWN</v>
      </c>
      <c r="W6472" s="4">
        <f t="shared" ref="W6472:Y6472" si="6479">IF(OR(J6472 = "ERROR", J6472 = ""), "UNKNOWN", J6472)</f>
        <v>4</v>
      </c>
      <c r="X6472" s="4">
        <f t="shared" si="6479"/>
        <v>1.5</v>
      </c>
      <c r="Y6472" s="4">
        <f t="shared" si="6479"/>
        <v>6</v>
      </c>
      <c r="Z6472" s="5">
        <f t="shared" si="9"/>
        <v>44985</v>
      </c>
    </row>
    <row r="6473">
      <c r="A6473" s="1" t="s">
        <v>6510</v>
      </c>
      <c r="B6473" s="1" t="s">
        <v>32</v>
      </c>
      <c r="C6473" s="1">
        <v>3.0</v>
      </c>
      <c r="D6473" s="1">
        <v>1.0</v>
      </c>
      <c r="E6473" s="1">
        <v>3.0</v>
      </c>
      <c r="F6473" s="1" t="s">
        <v>23</v>
      </c>
      <c r="G6473" s="1" t="s">
        <v>29</v>
      </c>
      <c r="H6473" s="2">
        <v>44936.0</v>
      </c>
      <c r="J6473" s="3">
        <f t="shared" si="2"/>
        <v>3</v>
      </c>
      <c r="K6473" s="4">
        <f t="shared" si="3"/>
        <v>1</v>
      </c>
      <c r="L6473" s="4">
        <f t="shared" si="4"/>
        <v>3</v>
      </c>
      <c r="S6473" s="1" t="s">
        <v>6510</v>
      </c>
      <c r="T6473" s="4" t="str">
        <f t="shared" si="5"/>
        <v>Cookie</v>
      </c>
      <c r="U6473" s="4" t="str">
        <f t="shared" si="6"/>
        <v>In-store</v>
      </c>
      <c r="V6473" s="4" t="str">
        <f t="shared" si="7"/>
        <v>Credit Card</v>
      </c>
      <c r="W6473" s="4">
        <f t="shared" ref="W6473:Y6473" si="6480">IF(OR(J6473 = "ERROR", J6473 = ""), "UNKNOWN", J6473)</f>
        <v>3</v>
      </c>
      <c r="X6473" s="4">
        <f t="shared" si="6480"/>
        <v>1</v>
      </c>
      <c r="Y6473" s="4">
        <f t="shared" si="6480"/>
        <v>3</v>
      </c>
      <c r="Z6473" s="5">
        <f t="shared" si="9"/>
        <v>44936</v>
      </c>
    </row>
    <row r="6474">
      <c r="A6474" s="1" t="s">
        <v>6511</v>
      </c>
      <c r="B6474" s="1" t="s">
        <v>44</v>
      </c>
      <c r="C6474" s="1">
        <v>2.0</v>
      </c>
      <c r="D6474" s="1">
        <v>4.0</v>
      </c>
      <c r="E6474" s="1">
        <v>8.0</v>
      </c>
      <c r="F6474" s="1" t="s">
        <v>28</v>
      </c>
      <c r="H6474" s="6">
        <v>45245.0</v>
      </c>
      <c r="J6474" s="3">
        <f t="shared" si="2"/>
        <v>2</v>
      </c>
      <c r="K6474" s="4">
        <f t="shared" si="3"/>
        <v>4</v>
      </c>
      <c r="L6474" s="4">
        <f t="shared" si="4"/>
        <v>8</v>
      </c>
      <c r="S6474" s="1" t="s">
        <v>6511</v>
      </c>
      <c r="T6474" s="4" t="str">
        <f t="shared" si="5"/>
        <v>Sandwich</v>
      </c>
      <c r="U6474" s="4" t="str">
        <f t="shared" si="6"/>
        <v>UNKNOWN</v>
      </c>
      <c r="V6474" s="4" t="str">
        <f t="shared" si="7"/>
        <v>Cash</v>
      </c>
      <c r="W6474" s="4">
        <f t="shared" ref="W6474:Y6474" si="6481">IF(OR(J6474 = "ERROR", J6474 = ""), "UNKNOWN", J6474)</f>
        <v>2</v>
      </c>
      <c r="X6474" s="4">
        <f t="shared" si="6481"/>
        <v>4</v>
      </c>
      <c r="Y6474" s="4">
        <f t="shared" si="6481"/>
        <v>8</v>
      </c>
      <c r="Z6474" s="7">
        <f t="shared" si="9"/>
        <v>45245</v>
      </c>
    </row>
    <row r="6475">
      <c r="A6475" s="1" t="s">
        <v>6512</v>
      </c>
      <c r="B6475" s="1" t="s">
        <v>25</v>
      </c>
      <c r="C6475" s="1">
        <v>4.0</v>
      </c>
      <c r="D6475" s="1">
        <v>5.0</v>
      </c>
      <c r="E6475" s="1">
        <v>20.0</v>
      </c>
      <c r="F6475" s="1" t="s">
        <v>28</v>
      </c>
      <c r="H6475" s="2">
        <v>44938.0</v>
      </c>
      <c r="J6475" s="3">
        <f t="shared" si="2"/>
        <v>4</v>
      </c>
      <c r="K6475" s="4">
        <f t="shared" si="3"/>
        <v>5</v>
      </c>
      <c r="L6475" s="4">
        <f t="shared" si="4"/>
        <v>20</v>
      </c>
      <c r="S6475" s="1" t="s">
        <v>6512</v>
      </c>
      <c r="T6475" s="4" t="str">
        <f t="shared" si="5"/>
        <v>UNKNOWN</v>
      </c>
      <c r="U6475" s="4" t="str">
        <f t="shared" si="6"/>
        <v>UNKNOWN</v>
      </c>
      <c r="V6475" s="4" t="str">
        <f t="shared" si="7"/>
        <v>Cash</v>
      </c>
      <c r="W6475" s="4">
        <f t="shared" ref="W6475:Y6475" si="6482">IF(OR(J6475 = "ERROR", J6475 = ""), "UNKNOWN", J6475)</f>
        <v>4</v>
      </c>
      <c r="X6475" s="4">
        <f t="shared" si="6482"/>
        <v>5</v>
      </c>
      <c r="Y6475" s="4">
        <f t="shared" si="6482"/>
        <v>20</v>
      </c>
      <c r="Z6475" s="5">
        <f t="shared" si="9"/>
        <v>44938</v>
      </c>
    </row>
    <row r="6476">
      <c r="A6476" s="1" t="s">
        <v>6513</v>
      </c>
      <c r="B6476" s="1" t="s">
        <v>41</v>
      </c>
      <c r="C6476" s="1">
        <v>5.0</v>
      </c>
      <c r="D6476" s="1">
        <v>4.0</v>
      </c>
      <c r="E6476" s="1">
        <v>20.0</v>
      </c>
      <c r="F6476" s="1" t="s">
        <v>23</v>
      </c>
      <c r="G6476" s="1" t="s">
        <v>24</v>
      </c>
      <c r="H6476" s="2">
        <v>45193.0</v>
      </c>
      <c r="J6476" s="3">
        <f t="shared" si="2"/>
        <v>5</v>
      </c>
      <c r="K6476" s="4">
        <f t="shared" si="3"/>
        <v>4</v>
      </c>
      <c r="L6476" s="4">
        <f t="shared" si="4"/>
        <v>20</v>
      </c>
      <c r="S6476" s="1" t="s">
        <v>6513</v>
      </c>
      <c r="T6476" s="4" t="str">
        <f t="shared" si="5"/>
        <v>Smoothie</v>
      </c>
      <c r="U6476" s="4" t="str">
        <f t="shared" si="6"/>
        <v>Takeaway</v>
      </c>
      <c r="V6476" s="4" t="str">
        <f t="shared" si="7"/>
        <v>Credit Card</v>
      </c>
      <c r="W6476" s="4">
        <f t="shared" ref="W6476:Y6476" si="6483">IF(OR(J6476 = "ERROR", J6476 = ""), "UNKNOWN", J6476)</f>
        <v>5</v>
      </c>
      <c r="X6476" s="4">
        <f t="shared" si="6483"/>
        <v>4</v>
      </c>
      <c r="Y6476" s="4">
        <f t="shared" si="6483"/>
        <v>20</v>
      </c>
      <c r="Z6476" s="5">
        <f t="shared" si="9"/>
        <v>45193</v>
      </c>
    </row>
    <row r="6477">
      <c r="A6477" s="1" t="s">
        <v>6514</v>
      </c>
      <c r="B6477" s="1" t="s">
        <v>36</v>
      </c>
      <c r="C6477" s="1">
        <v>3.0</v>
      </c>
      <c r="D6477" s="1">
        <v>5.0</v>
      </c>
      <c r="E6477" s="1">
        <v>15.0</v>
      </c>
      <c r="G6477" s="1" t="s">
        <v>24</v>
      </c>
      <c r="H6477" s="2">
        <v>44976.0</v>
      </c>
      <c r="J6477" s="3">
        <f t="shared" si="2"/>
        <v>3</v>
      </c>
      <c r="K6477" s="4">
        <f t="shared" si="3"/>
        <v>5</v>
      </c>
      <c r="L6477" s="4">
        <f t="shared" si="4"/>
        <v>15</v>
      </c>
      <c r="S6477" s="1" t="s">
        <v>6514</v>
      </c>
      <c r="T6477" s="4" t="str">
        <f t="shared" si="5"/>
        <v>Salad</v>
      </c>
      <c r="U6477" s="4" t="str">
        <f t="shared" si="6"/>
        <v>Takeaway</v>
      </c>
      <c r="V6477" s="4" t="str">
        <f t="shared" si="7"/>
        <v>UNKNOWN</v>
      </c>
      <c r="W6477" s="4">
        <f t="shared" ref="W6477:Y6477" si="6484">IF(OR(J6477 = "ERROR", J6477 = ""), "UNKNOWN", J6477)</f>
        <v>3</v>
      </c>
      <c r="X6477" s="4">
        <f t="shared" si="6484"/>
        <v>5</v>
      </c>
      <c r="Y6477" s="4">
        <f t="shared" si="6484"/>
        <v>15</v>
      </c>
      <c r="Z6477" s="5">
        <f t="shared" si="9"/>
        <v>44976</v>
      </c>
    </row>
    <row r="6478">
      <c r="A6478" s="1" t="s">
        <v>6515</v>
      </c>
      <c r="B6478" s="1" t="s">
        <v>44</v>
      </c>
      <c r="C6478" s="1">
        <v>1.0</v>
      </c>
      <c r="D6478" s="1">
        <v>4.0</v>
      </c>
      <c r="G6478" s="1" t="s">
        <v>29</v>
      </c>
      <c r="H6478" s="2">
        <v>45154.0</v>
      </c>
      <c r="J6478" s="3">
        <f t="shared" si="2"/>
        <v>1</v>
      </c>
      <c r="K6478" s="4">
        <f t="shared" si="3"/>
        <v>4</v>
      </c>
      <c r="L6478" s="4">
        <f t="shared" si="4"/>
        <v>4</v>
      </c>
      <c r="S6478" s="1" t="s">
        <v>6515</v>
      </c>
      <c r="T6478" s="4" t="str">
        <f t="shared" si="5"/>
        <v>Sandwich</v>
      </c>
      <c r="U6478" s="4" t="str">
        <f t="shared" si="6"/>
        <v>In-store</v>
      </c>
      <c r="V6478" s="4" t="str">
        <f t="shared" si="7"/>
        <v>UNKNOWN</v>
      </c>
      <c r="W6478" s="4">
        <f t="shared" ref="W6478:Y6478" si="6485">IF(OR(J6478 = "ERROR", J6478 = ""), "UNKNOWN", J6478)</f>
        <v>1</v>
      </c>
      <c r="X6478" s="4">
        <f t="shared" si="6485"/>
        <v>4</v>
      </c>
      <c r="Y6478" s="4">
        <f t="shared" si="6485"/>
        <v>4</v>
      </c>
      <c r="Z6478" s="5">
        <f t="shared" si="9"/>
        <v>45154</v>
      </c>
    </row>
    <row r="6479">
      <c r="A6479" s="1" t="s">
        <v>6516</v>
      </c>
      <c r="B6479" s="1" t="s">
        <v>44</v>
      </c>
      <c r="C6479" s="1">
        <v>2.0</v>
      </c>
      <c r="D6479" s="1">
        <v>4.0</v>
      </c>
      <c r="E6479" s="1">
        <v>8.0</v>
      </c>
      <c r="F6479" s="1" t="s">
        <v>28</v>
      </c>
      <c r="H6479" s="2">
        <v>45231.0</v>
      </c>
      <c r="J6479" s="3">
        <f t="shared" si="2"/>
        <v>2</v>
      </c>
      <c r="K6479" s="4">
        <f t="shared" si="3"/>
        <v>4</v>
      </c>
      <c r="L6479" s="4">
        <f t="shared" si="4"/>
        <v>8</v>
      </c>
      <c r="S6479" s="1" t="s">
        <v>6516</v>
      </c>
      <c r="T6479" s="4" t="str">
        <f t="shared" si="5"/>
        <v>Sandwich</v>
      </c>
      <c r="U6479" s="4" t="str">
        <f t="shared" si="6"/>
        <v>UNKNOWN</v>
      </c>
      <c r="V6479" s="4" t="str">
        <f t="shared" si="7"/>
        <v>Cash</v>
      </c>
      <c r="W6479" s="4">
        <f t="shared" ref="W6479:Y6479" si="6486">IF(OR(J6479 = "ERROR", J6479 = ""), "UNKNOWN", J6479)</f>
        <v>2</v>
      </c>
      <c r="X6479" s="4">
        <f t="shared" si="6486"/>
        <v>4</v>
      </c>
      <c r="Y6479" s="4">
        <f t="shared" si="6486"/>
        <v>8</v>
      </c>
      <c r="Z6479" s="5">
        <f t="shared" si="9"/>
        <v>45231</v>
      </c>
    </row>
    <row r="6480">
      <c r="A6480" s="1" t="s">
        <v>6517</v>
      </c>
      <c r="B6480" s="1" t="s">
        <v>81</v>
      </c>
      <c r="C6480" s="1">
        <v>4.0</v>
      </c>
      <c r="D6480" s="1">
        <v>1.5</v>
      </c>
      <c r="E6480" s="1">
        <v>6.0</v>
      </c>
      <c r="H6480" s="2">
        <v>45107.0</v>
      </c>
      <c r="J6480" s="3">
        <f t="shared" si="2"/>
        <v>4</v>
      </c>
      <c r="K6480" s="4">
        <f t="shared" si="3"/>
        <v>1.5</v>
      </c>
      <c r="L6480" s="4">
        <f t="shared" si="4"/>
        <v>6</v>
      </c>
      <c r="S6480" s="1" t="s">
        <v>6517</v>
      </c>
      <c r="T6480" s="4" t="str">
        <f t="shared" si="5"/>
        <v>Tea</v>
      </c>
      <c r="U6480" s="4" t="str">
        <f t="shared" si="6"/>
        <v>UNKNOWN</v>
      </c>
      <c r="V6480" s="4" t="str">
        <f t="shared" si="7"/>
        <v>UNKNOWN</v>
      </c>
      <c r="W6480" s="4">
        <f t="shared" ref="W6480:Y6480" si="6487">IF(OR(J6480 = "ERROR", J6480 = ""), "UNKNOWN", J6480)</f>
        <v>4</v>
      </c>
      <c r="X6480" s="4">
        <f t="shared" si="6487"/>
        <v>1.5</v>
      </c>
      <c r="Y6480" s="4">
        <f t="shared" si="6487"/>
        <v>6</v>
      </c>
      <c r="Z6480" s="5">
        <f t="shared" si="9"/>
        <v>45107</v>
      </c>
    </row>
    <row r="6481">
      <c r="A6481" s="1" t="s">
        <v>6518</v>
      </c>
      <c r="B6481" s="1" t="s">
        <v>41</v>
      </c>
      <c r="C6481" s="1">
        <v>4.0</v>
      </c>
      <c r="D6481" s="1">
        <v>4.0</v>
      </c>
      <c r="E6481" s="1">
        <v>16.0</v>
      </c>
      <c r="F6481" s="1" t="s">
        <v>28</v>
      </c>
      <c r="G6481" s="1" t="s">
        <v>30</v>
      </c>
      <c r="H6481" s="2">
        <v>45005.0</v>
      </c>
      <c r="J6481" s="3">
        <f t="shared" si="2"/>
        <v>4</v>
      </c>
      <c r="K6481" s="4">
        <f t="shared" si="3"/>
        <v>4</v>
      </c>
      <c r="L6481" s="4">
        <f t="shared" si="4"/>
        <v>16</v>
      </c>
      <c r="S6481" s="1" t="s">
        <v>6518</v>
      </c>
      <c r="T6481" s="4" t="str">
        <f t="shared" si="5"/>
        <v>Smoothie</v>
      </c>
      <c r="U6481" s="4" t="str">
        <f t="shared" si="6"/>
        <v>UNKNOWN</v>
      </c>
      <c r="V6481" s="4" t="str">
        <f t="shared" si="7"/>
        <v>Cash</v>
      </c>
      <c r="W6481" s="4">
        <f t="shared" ref="W6481:Y6481" si="6488">IF(OR(J6481 = "ERROR", J6481 = ""), "UNKNOWN", J6481)</f>
        <v>4</v>
      </c>
      <c r="X6481" s="4">
        <f t="shared" si="6488"/>
        <v>4</v>
      </c>
      <c r="Y6481" s="4">
        <f t="shared" si="6488"/>
        <v>16</v>
      </c>
      <c r="Z6481" s="5">
        <f t="shared" si="9"/>
        <v>45005</v>
      </c>
    </row>
    <row r="6482">
      <c r="A6482" s="1" t="s">
        <v>6519</v>
      </c>
      <c r="B6482" s="1" t="s">
        <v>30</v>
      </c>
      <c r="C6482" s="1">
        <v>5.0</v>
      </c>
      <c r="D6482" s="1">
        <v>1.0</v>
      </c>
      <c r="E6482" s="1">
        <v>5.0</v>
      </c>
      <c r="F6482" s="1" t="s">
        <v>28</v>
      </c>
      <c r="G6482" s="1" t="s">
        <v>25</v>
      </c>
      <c r="H6482" s="2">
        <v>45030.0</v>
      </c>
      <c r="J6482" s="3">
        <f t="shared" si="2"/>
        <v>5</v>
      </c>
      <c r="K6482" s="4">
        <f t="shared" si="3"/>
        <v>1</v>
      </c>
      <c r="L6482" s="4">
        <f t="shared" si="4"/>
        <v>5</v>
      </c>
      <c r="S6482" s="1" t="s">
        <v>6519</v>
      </c>
      <c r="T6482" s="4" t="str">
        <f t="shared" si="5"/>
        <v>UNKNOWN</v>
      </c>
      <c r="U6482" s="4" t="str">
        <f t="shared" si="6"/>
        <v>UNKNOWN</v>
      </c>
      <c r="V6482" s="4" t="str">
        <f t="shared" si="7"/>
        <v>Cash</v>
      </c>
      <c r="W6482" s="4">
        <f t="shared" ref="W6482:Y6482" si="6489">IF(OR(J6482 = "ERROR", J6482 = ""), "UNKNOWN", J6482)</f>
        <v>5</v>
      </c>
      <c r="X6482" s="4">
        <f t="shared" si="6489"/>
        <v>1</v>
      </c>
      <c r="Y6482" s="4">
        <f t="shared" si="6489"/>
        <v>5</v>
      </c>
      <c r="Z6482" s="5">
        <f t="shared" si="9"/>
        <v>45030</v>
      </c>
    </row>
    <row r="6483">
      <c r="A6483" s="1" t="s">
        <v>6520</v>
      </c>
      <c r="B6483" s="1" t="s">
        <v>32</v>
      </c>
      <c r="C6483" s="1">
        <v>5.0</v>
      </c>
      <c r="D6483" s="1">
        <v>1.0</v>
      </c>
      <c r="E6483" s="1">
        <v>5.0</v>
      </c>
      <c r="F6483" s="1" t="s">
        <v>23</v>
      </c>
      <c r="H6483" s="2">
        <v>45188.0</v>
      </c>
      <c r="J6483" s="3">
        <f t="shared" si="2"/>
        <v>5</v>
      </c>
      <c r="K6483" s="4">
        <f t="shared" si="3"/>
        <v>1</v>
      </c>
      <c r="L6483" s="4">
        <f t="shared" si="4"/>
        <v>5</v>
      </c>
      <c r="S6483" s="1" t="s">
        <v>6520</v>
      </c>
      <c r="T6483" s="4" t="str">
        <f t="shared" si="5"/>
        <v>Cookie</v>
      </c>
      <c r="U6483" s="4" t="str">
        <f t="shared" si="6"/>
        <v>UNKNOWN</v>
      </c>
      <c r="V6483" s="4" t="str">
        <f t="shared" si="7"/>
        <v>Credit Card</v>
      </c>
      <c r="W6483" s="4">
        <f t="shared" ref="W6483:Y6483" si="6490">IF(OR(J6483 = "ERROR", J6483 = ""), "UNKNOWN", J6483)</f>
        <v>5</v>
      </c>
      <c r="X6483" s="4">
        <f t="shared" si="6490"/>
        <v>1</v>
      </c>
      <c r="Y6483" s="4">
        <f t="shared" si="6490"/>
        <v>5</v>
      </c>
      <c r="Z6483" s="5">
        <f t="shared" si="9"/>
        <v>45188</v>
      </c>
    </row>
    <row r="6484">
      <c r="A6484" s="1" t="s">
        <v>6521</v>
      </c>
      <c r="B6484" s="1" t="s">
        <v>25</v>
      </c>
      <c r="C6484" s="1">
        <v>1.0</v>
      </c>
      <c r="D6484" s="1">
        <v>3.0</v>
      </c>
      <c r="E6484" s="1">
        <v>3.0</v>
      </c>
      <c r="F6484" s="1" t="s">
        <v>30</v>
      </c>
      <c r="G6484" s="1" t="s">
        <v>29</v>
      </c>
      <c r="H6484" s="2">
        <v>45050.0</v>
      </c>
      <c r="J6484" s="3">
        <f t="shared" si="2"/>
        <v>1</v>
      </c>
      <c r="K6484" s="4">
        <f t="shared" si="3"/>
        <v>3</v>
      </c>
      <c r="L6484" s="4">
        <f t="shared" si="4"/>
        <v>3</v>
      </c>
      <c r="S6484" s="1" t="s">
        <v>6521</v>
      </c>
      <c r="T6484" s="4" t="str">
        <f t="shared" si="5"/>
        <v>UNKNOWN</v>
      </c>
      <c r="U6484" s="4" t="str">
        <f t="shared" si="6"/>
        <v>In-store</v>
      </c>
      <c r="V6484" s="4" t="str">
        <f t="shared" si="7"/>
        <v>UNKNOWN</v>
      </c>
      <c r="W6484" s="4">
        <f t="shared" ref="W6484:Y6484" si="6491">IF(OR(J6484 = "ERROR", J6484 = ""), "UNKNOWN", J6484)</f>
        <v>1</v>
      </c>
      <c r="X6484" s="4">
        <f t="shared" si="6491"/>
        <v>3</v>
      </c>
      <c r="Y6484" s="4">
        <f t="shared" si="6491"/>
        <v>3</v>
      </c>
      <c r="Z6484" s="5">
        <f t="shared" si="9"/>
        <v>45050</v>
      </c>
    </row>
    <row r="6485">
      <c r="A6485" s="1" t="s">
        <v>6522</v>
      </c>
      <c r="B6485" s="1" t="s">
        <v>36</v>
      </c>
      <c r="C6485" s="1">
        <v>2.0</v>
      </c>
      <c r="D6485" s="1">
        <v>5.0</v>
      </c>
      <c r="E6485" s="1">
        <v>10.0</v>
      </c>
      <c r="F6485" s="1" t="s">
        <v>28</v>
      </c>
      <c r="H6485" s="2">
        <v>45092.0</v>
      </c>
      <c r="J6485" s="3">
        <f t="shared" si="2"/>
        <v>2</v>
      </c>
      <c r="K6485" s="4">
        <f t="shared" si="3"/>
        <v>5</v>
      </c>
      <c r="L6485" s="4">
        <f t="shared" si="4"/>
        <v>10</v>
      </c>
      <c r="S6485" s="1" t="s">
        <v>6522</v>
      </c>
      <c r="T6485" s="4" t="str">
        <f t="shared" si="5"/>
        <v>Salad</v>
      </c>
      <c r="U6485" s="4" t="str">
        <f t="shared" si="6"/>
        <v>UNKNOWN</v>
      </c>
      <c r="V6485" s="4" t="str">
        <f t="shared" si="7"/>
        <v>Cash</v>
      </c>
      <c r="W6485" s="4">
        <f t="shared" ref="W6485:Y6485" si="6492">IF(OR(J6485 = "ERROR", J6485 = ""), "UNKNOWN", J6485)</f>
        <v>2</v>
      </c>
      <c r="X6485" s="4">
        <f t="shared" si="6492"/>
        <v>5</v>
      </c>
      <c r="Y6485" s="4">
        <f t="shared" si="6492"/>
        <v>10</v>
      </c>
      <c r="Z6485" s="5">
        <f t="shared" si="9"/>
        <v>45092</v>
      </c>
    </row>
    <row r="6486">
      <c r="A6486" s="1" t="s">
        <v>6523</v>
      </c>
      <c r="B6486" s="1" t="s">
        <v>81</v>
      </c>
      <c r="C6486" s="1">
        <v>2.0</v>
      </c>
      <c r="D6486" s="1">
        <v>1.5</v>
      </c>
      <c r="E6486" s="1">
        <v>3.0</v>
      </c>
      <c r="F6486" s="1" t="s">
        <v>28</v>
      </c>
      <c r="G6486" s="1" t="s">
        <v>30</v>
      </c>
      <c r="H6486" s="2">
        <v>45024.0</v>
      </c>
      <c r="J6486" s="3">
        <f t="shared" si="2"/>
        <v>2</v>
      </c>
      <c r="K6486" s="4">
        <f t="shared" si="3"/>
        <v>1.5</v>
      </c>
      <c r="L6486" s="4">
        <f t="shared" si="4"/>
        <v>3</v>
      </c>
      <c r="S6486" s="1" t="s">
        <v>6523</v>
      </c>
      <c r="T6486" s="4" t="str">
        <f t="shared" si="5"/>
        <v>Tea</v>
      </c>
      <c r="U6486" s="4" t="str">
        <f t="shared" si="6"/>
        <v>UNKNOWN</v>
      </c>
      <c r="V6486" s="4" t="str">
        <f t="shared" si="7"/>
        <v>Cash</v>
      </c>
      <c r="W6486" s="4">
        <f t="shared" ref="W6486:Y6486" si="6493">IF(OR(J6486 = "ERROR", J6486 = ""), "UNKNOWN", J6486)</f>
        <v>2</v>
      </c>
      <c r="X6486" s="4">
        <f t="shared" si="6493"/>
        <v>1.5</v>
      </c>
      <c r="Y6486" s="4">
        <f t="shared" si="6493"/>
        <v>3</v>
      </c>
      <c r="Z6486" s="5">
        <f t="shared" si="9"/>
        <v>45024</v>
      </c>
    </row>
    <row r="6487">
      <c r="A6487" s="1" t="s">
        <v>6524</v>
      </c>
      <c r="B6487" s="1" t="s">
        <v>44</v>
      </c>
      <c r="C6487" s="1">
        <v>1.0</v>
      </c>
      <c r="D6487" s="1">
        <v>4.0</v>
      </c>
      <c r="E6487" s="1">
        <v>4.0</v>
      </c>
      <c r="F6487" s="1" t="s">
        <v>39</v>
      </c>
      <c r="G6487" s="1" t="s">
        <v>29</v>
      </c>
      <c r="H6487" s="6">
        <v>45253.0</v>
      </c>
      <c r="J6487" s="3">
        <f t="shared" si="2"/>
        <v>1</v>
      </c>
      <c r="K6487" s="4">
        <f t="shared" si="3"/>
        <v>4</v>
      </c>
      <c r="L6487" s="4">
        <f t="shared" si="4"/>
        <v>4</v>
      </c>
      <c r="S6487" s="1" t="s">
        <v>6524</v>
      </c>
      <c r="T6487" s="4" t="str">
        <f t="shared" si="5"/>
        <v>Sandwich</v>
      </c>
      <c r="U6487" s="4" t="str">
        <f t="shared" si="6"/>
        <v>In-store</v>
      </c>
      <c r="V6487" s="4" t="str">
        <f t="shared" si="7"/>
        <v>Digital Wallet</v>
      </c>
      <c r="W6487" s="4">
        <f t="shared" ref="W6487:Y6487" si="6494">IF(OR(J6487 = "ERROR", J6487 = ""), "UNKNOWN", J6487)</f>
        <v>1</v>
      </c>
      <c r="X6487" s="4">
        <f t="shared" si="6494"/>
        <v>4</v>
      </c>
      <c r="Y6487" s="4">
        <f t="shared" si="6494"/>
        <v>4</v>
      </c>
      <c r="Z6487" s="7">
        <f t="shared" si="9"/>
        <v>45253</v>
      </c>
    </row>
    <row r="6488">
      <c r="A6488" s="1" t="s">
        <v>6525</v>
      </c>
      <c r="B6488" s="1" t="s">
        <v>81</v>
      </c>
      <c r="C6488" s="1">
        <v>3.0</v>
      </c>
      <c r="D6488" s="1">
        <v>1.5</v>
      </c>
      <c r="E6488" s="1">
        <v>4.5</v>
      </c>
      <c r="F6488" s="1" t="s">
        <v>28</v>
      </c>
      <c r="G6488" s="1" t="s">
        <v>29</v>
      </c>
      <c r="H6488" s="2">
        <v>45121.0</v>
      </c>
      <c r="J6488" s="3">
        <f t="shared" si="2"/>
        <v>3</v>
      </c>
      <c r="K6488" s="4">
        <f t="shared" si="3"/>
        <v>1.5</v>
      </c>
      <c r="L6488" s="4">
        <f t="shared" si="4"/>
        <v>4.5</v>
      </c>
      <c r="S6488" s="1" t="s">
        <v>6525</v>
      </c>
      <c r="T6488" s="4" t="str">
        <f t="shared" si="5"/>
        <v>Tea</v>
      </c>
      <c r="U6488" s="4" t="str">
        <f t="shared" si="6"/>
        <v>In-store</v>
      </c>
      <c r="V6488" s="4" t="str">
        <f t="shared" si="7"/>
        <v>Cash</v>
      </c>
      <c r="W6488" s="4">
        <f t="shared" ref="W6488:Y6488" si="6495">IF(OR(J6488 = "ERROR", J6488 = ""), "UNKNOWN", J6488)</f>
        <v>3</v>
      </c>
      <c r="X6488" s="4">
        <f t="shared" si="6495"/>
        <v>1.5</v>
      </c>
      <c r="Y6488" s="4">
        <f t="shared" si="6495"/>
        <v>4.5</v>
      </c>
      <c r="Z6488" s="5">
        <f t="shared" si="9"/>
        <v>45121</v>
      </c>
    </row>
    <row r="6489">
      <c r="A6489" s="1" t="s">
        <v>6526</v>
      </c>
      <c r="B6489" s="1" t="s">
        <v>41</v>
      </c>
      <c r="C6489" s="1">
        <v>3.0</v>
      </c>
      <c r="D6489" s="1">
        <v>4.0</v>
      </c>
      <c r="E6489" s="1">
        <v>12.0</v>
      </c>
      <c r="G6489" s="1" t="s">
        <v>24</v>
      </c>
      <c r="H6489" s="2">
        <v>45022.0</v>
      </c>
      <c r="J6489" s="3">
        <f t="shared" si="2"/>
        <v>3</v>
      </c>
      <c r="K6489" s="4">
        <f t="shared" si="3"/>
        <v>4</v>
      </c>
      <c r="L6489" s="4">
        <f t="shared" si="4"/>
        <v>12</v>
      </c>
      <c r="S6489" s="1" t="s">
        <v>6526</v>
      </c>
      <c r="T6489" s="4" t="str">
        <f t="shared" si="5"/>
        <v>Smoothie</v>
      </c>
      <c r="U6489" s="4" t="str">
        <f t="shared" si="6"/>
        <v>Takeaway</v>
      </c>
      <c r="V6489" s="4" t="str">
        <f t="shared" si="7"/>
        <v>UNKNOWN</v>
      </c>
      <c r="W6489" s="4">
        <f t="shared" ref="W6489:Y6489" si="6496">IF(OR(J6489 = "ERROR", J6489 = ""), "UNKNOWN", J6489)</f>
        <v>3</v>
      </c>
      <c r="X6489" s="4">
        <f t="shared" si="6496"/>
        <v>4</v>
      </c>
      <c r="Y6489" s="4">
        <f t="shared" si="6496"/>
        <v>12</v>
      </c>
      <c r="Z6489" s="5">
        <f t="shared" si="9"/>
        <v>45022</v>
      </c>
    </row>
    <row r="6490">
      <c r="A6490" s="1" t="s">
        <v>6527</v>
      </c>
      <c r="B6490" s="1" t="s">
        <v>30</v>
      </c>
      <c r="C6490" s="1">
        <v>4.0</v>
      </c>
      <c r="D6490" s="1">
        <v>3.0</v>
      </c>
      <c r="E6490" s="1">
        <v>12.0</v>
      </c>
      <c r="F6490" s="1" t="s">
        <v>39</v>
      </c>
      <c r="G6490" s="1" t="s">
        <v>29</v>
      </c>
      <c r="H6490" s="2">
        <v>45156.0</v>
      </c>
      <c r="J6490" s="3">
        <f t="shared" si="2"/>
        <v>4</v>
      </c>
      <c r="K6490" s="4">
        <f t="shared" si="3"/>
        <v>3</v>
      </c>
      <c r="L6490" s="4">
        <f t="shared" si="4"/>
        <v>12</v>
      </c>
      <c r="S6490" s="1" t="s">
        <v>6527</v>
      </c>
      <c r="T6490" s="4" t="str">
        <f t="shared" si="5"/>
        <v>UNKNOWN</v>
      </c>
      <c r="U6490" s="4" t="str">
        <f t="shared" si="6"/>
        <v>In-store</v>
      </c>
      <c r="V6490" s="4" t="str">
        <f t="shared" si="7"/>
        <v>Digital Wallet</v>
      </c>
      <c r="W6490" s="4">
        <f t="shared" ref="W6490:Y6490" si="6497">IF(OR(J6490 = "ERROR", J6490 = ""), "UNKNOWN", J6490)</f>
        <v>4</v>
      </c>
      <c r="X6490" s="4">
        <f t="shared" si="6497"/>
        <v>3</v>
      </c>
      <c r="Y6490" s="4">
        <f t="shared" si="6497"/>
        <v>12</v>
      </c>
      <c r="Z6490" s="5">
        <f t="shared" si="9"/>
        <v>45156</v>
      </c>
    </row>
    <row r="6491">
      <c r="A6491" s="1" t="s">
        <v>6528</v>
      </c>
      <c r="C6491" s="1">
        <v>5.0</v>
      </c>
      <c r="D6491" s="1">
        <v>1.5</v>
      </c>
      <c r="E6491" s="1">
        <v>7.5</v>
      </c>
      <c r="G6491" s="1" t="s">
        <v>24</v>
      </c>
      <c r="H6491" s="2">
        <v>44931.0</v>
      </c>
      <c r="J6491" s="3">
        <f t="shared" si="2"/>
        <v>5</v>
      </c>
      <c r="K6491" s="4">
        <f t="shared" si="3"/>
        <v>1.5</v>
      </c>
      <c r="L6491" s="4">
        <f t="shared" si="4"/>
        <v>7.5</v>
      </c>
      <c r="S6491" s="1" t="s">
        <v>6528</v>
      </c>
      <c r="T6491" s="4" t="str">
        <f t="shared" si="5"/>
        <v>UNKNOWN</v>
      </c>
      <c r="U6491" s="4" t="str">
        <f t="shared" si="6"/>
        <v>Takeaway</v>
      </c>
      <c r="V6491" s="4" t="str">
        <f t="shared" si="7"/>
        <v>UNKNOWN</v>
      </c>
      <c r="W6491" s="4">
        <f t="shared" ref="W6491:Y6491" si="6498">IF(OR(J6491 = "ERROR", J6491 = ""), "UNKNOWN", J6491)</f>
        <v>5</v>
      </c>
      <c r="X6491" s="4">
        <f t="shared" si="6498"/>
        <v>1.5</v>
      </c>
      <c r="Y6491" s="4">
        <f t="shared" si="6498"/>
        <v>7.5</v>
      </c>
      <c r="Z6491" s="5">
        <f t="shared" si="9"/>
        <v>44931</v>
      </c>
    </row>
    <row r="6492">
      <c r="A6492" s="1" t="s">
        <v>6529</v>
      </c>
      <c r="C6492" s="1">
        <v>2.0</v>
      </c>
      <c r="D6492" s="1">
        <v>1.5</v>
      </c>
      <c r="E6492" s="1">
        <v>3.0</v>
      </c>
      <c r="F6492" s="1" t="s">
        <v>39</v>
      </c>
      <c r="H6492" s="6">
        <v>45212.0</v>
      </c>
      <c r="J6492" s="3">
        <f t="shared" si="2"/>
        <v>2</v>
      </c>
      <c r="K6492" s="4">
        <f t="shared" si="3"/>
        <v>1.5</v>
      </c>
      <c r="L6492" s="4">
        <f t="shared" si="4"/>
        <v>3</v>
      </c>
      <c r="S6492" s="1" t="s">
        <v>6529</v>
      </c>
      <c r="T6492" s="4" t="str">
        <f t="shared" si="5"/>
        <v>UNKNOWN</v>
      </c>
      <c r="U6492" s="4" t="str">
        <f t="shared" si="6"/>
        <v>UNKNOWN</v>
      </c>
      <c r="V6492" s="4" t="str">
        <f t="shared" si="7"/>
        <v>Digital Wallet</v>
      </c>
      <c r="W6492" s="4">
        <f t="shared" ref="W6492:Y6492" si="6499">IF(OR(J6492 = "ERROR", J6492 = ""), "UNKNOWN", J6492)</f>
        <v>2</v>
      </c>
      <c r="X6492" s="4">
        <f t="shared" si="6499"/>
        <v>1.5</v>
      </c>
      <c r="Y6492" s="4">
        <f t="shared" si="6499"/>
        <v>3</v>
      </c>
      <c r="Z6492" s="7">
        <f t="shared" si="9"/>
        <v>45212</v>
      </c>
    </row>
    <row r="6493">
      <c r="A6493" s="1" t="s">
        <v>6530</v>
      </c>
      <c r="B6493" s="1" t="s">
        <v>81</v>
      </c>
      <c r="C6493" s="1">
        <v>3.0</v>
      </c>
      <c r="D6493" s="1">
        <v>1.5</v>
      </c>
      <c r="E6493" s="1">
        <v>4.5</v>
      </c>
      <c r="F6493" s="1" t="s">
        <v>28</v>
      </c>
      <c r="G6493" s="1" t="s">
        <v>24</v>
      </c>
      <c r="H6493" s="2">
        <v>45025.0</v>
      </c>
      <c r="J6493" s="3">
        <f t="shared" si="2"/>
        <v>3</v>
      </c>
      <c r="K6493" s="4">
        <f t="shared" si="3"/>
        <v>1.5</v>
      </c>
      <c r="L6493" s="4">
        <f t="shared" si="4"/>
        <v>4.5</v>
      </c>
      <c r="S6493" s="1" t="s">
        <v>6530</v>
      </c>
      <c r="T6493" s="4" t="str">
        <f t="shared" si="5"/>
        <v>Tea</v>
      </c>
      <c r="U6493" s="4" t="str">
        <f t="shared" si="6"/>
        <v>Takeaway</v>
      </c>
      <c r="V6493" s="4" t="str">
        <f t="shared" si="7"/>
        <v>Cash</v>
      </c>
      <c r="W6493" s="4">
        <f t="shared" ref="W6493:Y6493" si="6500">IF(OR(J6493 = "ERROR", J6493 = ""), "UNKNOWN", J6493)</f>
        <v>3</v>
      </c>
      <c r="X6493" s="4">
        <f t="shared" si="6500"/>
        <v>1.5</v>
      </c>
      <c r="Y6493" s="4">
        <f t="shared" si="6500"/>
        <v>4.5</v>
      </c>
      <c r="Z6493" s="5">
        <f t="shared" si="9"/>
        <v>45025</v>
      </c>
    </row>
    <row r="6494">
      <c r="A6494" s="1" t="s">
        <v>6531</v>
      </c>
      <c r="B6494" s="1" t="s">
        <v>27</v>
      </c>
      <c r="C6494" s="1" t="s">
        <v>25</v>
      </c>
      <c r="D6494" s="1">
        <v>3.0</v>
      </c>
      <c r="E6494" s="1">
        <v>3.0</v>
      </c>
      <c r="F6494" s="1" t="s">
        <v>39</v>
      </c>
      <c r="H6494" s="2">
        <v>45155.0</v>
      </c>
      <c r="J6494" s="3">
        <f t="shared" si="2"/>
        <v>1</v>
      </c>
      <c r="K6494" s="4">
        <f t="shared" si="3"/>
        <v>3</v>
      </c>
      <c r="L6494" s="4">
        <f t="shared" si="4"/>
        <v>3</v>
      </c>
      <c r="S6494" s="1" t="s">
        <v>6531</v>
      </c>
      <c r="T6494" s="4" t="str">
        <f t="shared" si="5"/>
        <v>Cake</v>
      </c>
      <c r="U6494" s="4" t="str">
        <f t="shared" si="6"/>
        <v>UNKNOWN</v>
      </c>
      <c r="V6494" s="4" t="str">
        <f t="shared" si="7"/>
        <v>Digital Wallet</v>
      </c>
      <c r="W6494" s="4">
        <f t="shared" ref="W6494:Y6494" si="6501">IF(OR(J6494 = "ERROR", J6494 = ""), "UNKNOWN", J6494)</f>
        <v>1</v>
      </c>
      <c r="X6494" s="4">
        <f t="shared" si="6501"/>
        <v>3</v>
      </c>
      <c r="Y6494" s="4">
        <f t="shared" si="6501"/>
        <v>3</v>
      </c>
      <c r="Z6494" s="5">
        <f t="shared" si="9"/>
        <v>45155</v>
      </c>
    </row>
    <row r="6495">
      <c r="A6495" s="1" t="s">
        <v>6532</v>
      </c>
      <c r="B6495" s="1" t="s">
        <v>30</v>
      </c>
      <c r="C6495" s="1">
        <v>4.0</v>
      </c>
      <c r="D6495" s="1">
        <v>1.5</v>
      </c>
      <c r="E6495" s="1">
        <v>6.0</v>
      </c>
      <c r="F6495" s="1" t="s">
        <v>23</v>
      </c>
      <c r="H6495" s="6">
        <v>45285.0</v>
      </c>
      <c r="J6495" s="3">
        <f t="shared" si="2"/>
        <v>4</v>
      </c>
      <c r="K6495" s="4">
        <f t="shared" si="3"/>
        <v>1.5</v>
      </c>
      <c r="L6495" s="4">
        <f t="shared" si="4"/>
        <v>6</v>
      </c>
      <c r="S6495" s="1" t="s">
        <v>6532</v>
      </c>
      <c r="T6495" s="4" t="str">
        <f t="shared" si="5"/>
        <v>UNKNOWN</v>
      </c>
      <c r="U6495" s="4" t="str">
        <f t="shared" si="6"/>
        <v>UNKNOWN</v>
      </c>
      <c r="V6495" s="4" t="str">
        <f t="shared" si="7"/>
        <v>Credit Card</v>
      </c>
      <c r="W6495" s="4">
        <f t="shared" ref="W6495:Y6495" si="6502">IF(OR(J6495 = "ERROR", J6495 = ""), "UNKNOWN", J6495)</f>
        <v>4</v>
      </c>
      <c r="X6495" s="4">
        <f t="shared" si="6502"/>
        <v>1.5</v>
      </c>
      <c r="Y6495" s="4">
        <f t="shared" si="6502"/>
        <v>6</v>
      </c>
      <c r="Z6495" s="7">
        <f t="shared" si="9"/>
        <v>45285</v>
      </c>
    </row>
    <row r="6496">
      <c r="A6496" s="1" t="s">
        <v>6533</v>
      </c>
      <c r="B6496" s="1" t="s">
        <v>81</v>
      </c>
      <c r="C6496" s="1">
        <v>5.0</v>
      </c>
      <c r="D6496" s="1">
        <v>1.5</v>
      </c>
      <c r="E6496" s="1">
        <v>7.5</v>
      </c>
      <c r="G6496" s="1" t="s">
        <v>24</v>
      </c>
      <c r="H6496" s="2">
        <v>44967.0</v>
      </c>
      <c r="J6496" s="3">
        <f t="shared" si="2"/>
        <v>5</v>
      </c>
      <c r="K6496" s="4">
        <f t="shared" si="3"/>
        <v>1.5</v>
      </c>
      <c r="L6496" s="4">
        <f t="shared" si="4"/>
        <v>7.5</v>
      </c>
      <c r="S6496" s="1" t="s">
        <v>6533</v>
      </c>
      <c r="T6496" s="4" t="str">
        <f t="shared" si="5"/>
        <v>Tea</v>
      </c>
      <c r="U6496" s="4" t="str">
        <f t="shared" si="6"/>
        <v>Takeaway</v>
      </c>
      <c r="V6496" s="4" t="str">
        <f t="shared" si="7"/>
        <v>UNKNOWN</v>
      </c>
      <c r="W6496" s="4">
        <f t="shared" ref="W6496:Y6496" si="6503">IF(OR(J6496 = "ERROR", J6496 = ""), "UNKNOWN", J6496)</f>
        <v>5</v>
      </c>
      <c r="X6496" s="4">
        <f t="shared" si="6503"/>
        <v>1.5</v>
      </c>
      <c r="Y6496" s="4">
        <f t="shared" si="6503"/>
        <v>7.5</v>
      </c>
      <c r="Z6496" s="5">
        <f t="shared" si="9"/>
        <v>44967</v>
      </c>
    </row>
    <row r="6497">
      <c r="A6497" s="1" t="s">
        <v>6534</v>
      </c>
      <c r="B6497" s="1" t="s">
        <v>22</v>
      </c>
      <c r="C6497" s="1">
        <v>2.0</v>
      </c>
      <c r="D6497" s="1">
        <v>2.0</v>
      </c>
      <c r="E6497" s="1">
        <v>4.0</v>
      </c>
      <c r="F6497" s="1" t="s">
        <v>23</v>
      </c>
      <c r="G6497" s="1" t="s">
        <v>29</v>
      </c>
      <c r="H6497" s="2">
        <v>44935.0</v>
      </c>
      <c r="J6497" s="3">
        <f t="shared" si="2"/>
        <v>2</v>
      </c>
      <c r="K6497" s="4">
        <f t="shared" si="3"/>
        <v>2</v>
      </c>
      <c r="L6497" s="4">
        <f t="shared" si="4"/>
        <v>4</v>
      </c>
      <c r="S6497" s="1" t="s">
        <v>6534</v>
      </c>
      <c r="T6497" s="4" t="str">
        <f t="shared" si="5"/>
        <v>Coffee</v>
      </c>
      <c r="U6497" s="4" t="str">
        <f t="shared" si="6"/>
        <v>In-store</v>
      </c>
      <c r="V6497" s="4" t="str">
        <f t="shared" si="7"/>
        <v>Credit Card</v>
      </c>
      <c r="W6497" s="4">
        <f t="shared" ref="W6497:Y6497" si="6504">IF(OR(J6497 = "ERROR", J6497 = ""), "UNKNOWN", J6497)</f>
        <v>2</v>
      </c>
      <c r="X6497" s="4">
        <f t="shared" si="6504"/>
        <v>2</v>
      </c>
      <c r="Y6497" s="4">
        <f t="shared" si="6504"/>
        <v>4</v>
      </c>
      <c r="Z6497" s="5">
        <f t="shared" si="9"/>
        <v>44935</v>
      </c>
    </row>
    <row r="6498">
      <c r="A6498" s="1" t="s">
        <v>6535</v>
      </c>
      <c r="B6498" s="1" t="s">
        <v>41</v>
      </c>
      <c r="C6498" s="1">
        <v>1.0</v>
      </c>
      <c r="D6498" s="1">
        <v>4.0</v>
      </c>
      <c r="E6498" s="1">
        <v>4.0</v>
      </c>
      <c r="F6498" s="1" t="s">
        <v>23</v>
      </c>
      <c r="G6498" s="1" t="s">
        <v>29</v>
      </c>
      <c r="H6498" s="2">
        <v>45117.0</v>
      </c>
      <c r="J6498" s="3">
        <f t="shared" si="2"/>
        <v>1</v>
      </c>
      <c r="K6498" s="4">
        <f t="shared" si="3"/>
        <v>4</v>
      </c>
      <c r="L6498" s="4">
        <f t="shared" si="4"/>
        <v>4</v>
      </c>
      <c r="S6498" s="1" t="s">
        <v>6535</v>
      </c>
      <c r="T6498" s="4" t="str">
        <f t="shared" si="5"/>
        <v>Smoothie</v>
      </c>
      <c r="U6498" s="4" t="str">
        <f t="shared" si="6"/>
        <v>In-store</v>
      </c>
      <c r="V6498" s="4" t="str">
        <f t="shared" si="7"/>
        <v>Credit Card</v>
      </c>
      <c r="W6498" s="4">
        <f t="shared" ref="W6498:Y6498" si="6505">IF(OR(J6498 = "ERROR", J6498 = ""), "UNKNOWN", J6498)</f>
        <v>1</v>
      </c>
      <c r="X6498" s="4">
        <f t="shared" si="6505"/>
        <v>4</v>
      </c>
      <c r="Y6498" s="4">
        <f t="shared" si="6505"/>
        <v>4</v>
      </c>
      <c r="Z6498" s="5">
        <f t="shared" si="9"/>
        <v>45117</v>
      </c>
    </row>
    <row r="6499">
      <c r="A6499" s="1" t="s">
        <v>6536</v>
      </c>
      <c r="B6499" s="1" t="s">
        <v>41</v>
      </c>
      <c r="C6499" s="1">
        <v>3.0</v>
      </c>
      <c r="D6499" s="1">
        <v>4.0</v>
      </c>
      <c r="E6499" s="1">
        <v>12.0</v>
      </c>
      <c r="G6499" s="1" t="s">
        <v>29</v>
      </c>
      <c r="H6499" s="2">
        <v>44958.0</v>
      </c>
      <c r="J6499" s="3">
        <f t="shared" si="2"/>
        <v>3</v>
      </c>
      <c r="K6499" s="4">
        <f t="shared" si="3"/>
        <v>4</v>
      </c>
      <c r="L6499" s="4">
        <f t="shared" si="4"/>
        <v>12</v>
      </c>
      <c r="S6499" s="1" t="s">
        <v>6536</v>
      </c>
      <c r="T6499" s="4" t="str">
        <f t="shared" si="5"/>
        <v>Smoothie</v>
      </c>
      <c r="U6499" s="4" t="str">
        <f t="shared" si="6"/>
        <v>In-store</v>
      </c>
      <c r="V6499" s="4" t="str">
        <f t="shared" si="7"/>
        <v>UNKNOWN</v>
      </c>
      <c r="W6499" s="4">
        <f t="shared" ref="W6499:Y6499" si="6506">IF(OR(J6499 = "ERROR", J6499 = ""), "UNKNOWN", J6499)</f>
        <v>3</v>
      </c>
      <c r="X6499" s="4">
        <f t="shared" si="6506"/>
        <v>4</v>
      </c>
      <c r="Y6499" s="4">
        <f t="shared" si="6506"/>
        <v>12</v>
      </c>
      <c r="Z6499" s="5">
        <f t="shared" si="9"/>
        <v>44958</v>
      </c>
    </row>
    <row r="6500">
      <c r="A6500" s="1" t="s">
        <v>6537</v>
      </c>
      <c r="B6500" s="1" t="s">
        <v>22</v>
      </c>
      <c r="C6500" s="1">
        <v>4.0</v>
      </c>
      <c r="D6500" s="1">
        <v>2.0</v>
      </c>
      <c r="E6500" s="1">
        <v>8.0</v>
      </c>
      <c r="H6500" s="2">
        <v>45164.0</v>
      </c>
      <c r="J6500" s="3">
        <f t="shared" si="2"/>
        <v>4</v>
      </c>
      <c r="K6500" s="4">
        <f t="shared" si="3"/>
        <v>2</v>
      </c>
      <c r="L6500" s="4">
        <f t="shared" si="4"/>
        <v>8</v>
      </c>
      <c r="S6500" s="1" t="s">
        <v>6537</v>
      </c>
      <c r="T6500" s="4" t="str">
        <f t="shared" si="5"/>
        <v>Coffee</v>
      </c>
      <c r="U6500" s="4" t="str">
        <f t="shared" si="6"/>
        <v>UNKNOWN</v>
      </c>
      <c r="V6500" s="4" t="str">
        <f t="shared" si="7"/>
        <v>UNKNOWN</v>
      </c>
      <c r="W6500" s="4">
        <f t="shared" ref="W6500:Y6500" si="6507">IF(OR(J6500 = "ERROR", J6500 = ""), "UNKNOWN", J6500)</f>
        <v>4</v>
      </c>
      <c r="X6500" s="4">
        <f t="shared" si="6507"/>
        <v>2</v>
      </c>
      <c r="Y6500" s="4">
        <f t="shared" si="6507"/>
        <v>8</v>
      </c>
      <c r="Z6500" s="5">
        <f t="shared" si="9"/>
        <v>45164</v>
      </c>
    </row>
    <row r="6501">
      <c r="A6501" s="1" t="s">
        <v>6538</v>
      </c>
      <c r="B6501" s="1" t="s">
        <v>41</v>
      </c>
      <c r="C6501" s="1">
        <v>4.0</v>
      </c>
      <c r="D6501" s="1">
        <v>4.0</v>
      </c>
      <c r="E6501" s="1">
        <v>16.0</v>
      </c>
      <c r="F6501" s="1" t="s">
        <v>28</v>
      </c>
      <c r="G6501" s="1" t="s">
        <v>24</v>
      </c>
      <c r="H6501" s="2">
        <v>45078.0</v>
      </c>
      <c r="J6501" s="3">
        <f t="shared" si="2"/>
        <v>4</v>
      </c>
      <c r="K6501" s="4">
        <f t="shared" si="3"/>
        <v>4</v>
      </c>
      <c r="L6501" s="4">
        <f t="shared" si="4"/>
        <v>16</v>
      </c>
      <c r="S6501" s="1" t="s">
        <v>6538</v>
      </c>
      <c r="T6501" s="4" t="str">
        <f t="shared" si="5"/>
        <v>Smoothie</v>
      </c>
      <c r="U6501" s="4" t="str">
        <f t="shared" si="6"/>
        <v>Takeaway</v>
      </c>
      <c r="V6501" s="4" t="str">
        <f t="shared" si="7"/>
        <v>Cash</v>
      </c>
      <c r="W6501" s="4">
        <f t="shared" ref="W6501:Y6501" si="6508">IF(OR(J6501 = "ERROR", J6501 = ""), "UNKNOWN", J6501)</f>
        <v>4</v>
      </c>
      <c r="X6501" s="4">
        <f t="shared" si="6508"/>
        <v>4</v>
      </c>
      <c r="Y6501" s="4">
        <f t="shared" si="6508"/>
        <v>16</v>
      </c>
      <c r="Z6501" s="5">
        <f t="shared" si="9"/>
        <v>45078</v>
      </c>
    </row>
    <row r="6502">
      <c r="A6502" s="1" t="s">
        <v>6539</v>
      </c>
      <c r="B6502" s="1" t="s">
        <v>30</v>
      </c>
      <c r="C6502" s="1">
        <v>4.0</v>
      </c>
      <c r="D6502" s="1">
        <v>3.0</v>
      </c>
      <c r="E6502" s="1">
        <v>12.0</v>
      </c>
      <c r="F6502" s="1" t="s">
        <v>28</v>
      </c>
      <c r="G6502" s="1" t="s">
        <v>24</v>
      </c>
      <c r="H6502" s="6">
        <v>45281.0</v>
      </c>
      <c r="J6502" s="3">
        <f t="shared" si="2"/>
        <v>4</v>
      </c>
      <c r="K6502" s="4">
        <f t="shared" si="3"/>
        <v>3</v>
      </c>
      <c r="L6502" s="4">
        <f t="shared" si="4"/>
        <v>12</v>
      </c>
      <c r="S6502" s="1" t="s">
        <v>6539</v>
      </c>
      <c r="T6502" s="4" t="str">
        <f t="shared" si="5"/>
        <v>UNKNOWN</v>
      </c>
      <c r="U6502" s="4" t="str">
        <f t="shared" si="6"/>
        <v>Takeaway</v>
      </c>
      <c r="V6502" s="4" t="str">
        <f t="shared" si="7"/>
        <v>Cash</v>
      </c>
      <c r="W6502" s="4">
        <f t="shared" ref="W6502:Y6502" si="6509">IF(OR(J6502 = "ERROR", J6502 = ""), "UNKNOWN", J6502)</f>
        <v>4</v>
      </c>
      <c r="X6502" s="4">
        <f t="shared" si="6509"/>
        <v>3</v>
      </c>
      <c r="Y6502" s="4">
        <f t="shared" si="6509"/>
        <v>12</v>
      </c>
      <c r="Z6502" s="7">
        <f t="shared" si="9"/>
        <v>45281</v>
      </c>
    </row>
    <row r="6503">
      <c r="A6503" s="1" t="s">
        <v>6540</v>
      </c>
      <c r="B6503" s="1" t="s">
        <v>22</v>
      </c>
      <c r="C6503" s="1">
        <v>2.0</v>
      </c>
      <c r="D6503" s="1">
        <v>2.0</v>
      </c>
      <c r="E6503" s="1">
        <v>4.0</v>
      </c>
      <c r="F6503" s="1" t="s">
        <v>39</v>
      </c>
      <c r="G6503" s="1" t="s">
        <v>30</v>
      </c>
      <c r="H6503" s="6">
        <v>45259.0</v>
      </c>
      <c r="J6503" s="3">
        <f t="shared" si="2"/>
        <v>2</v>
      </c>
      <c r="K6503" s="4">
        <f t="shared" si="3"/>
        <v>2</v>
      </c>
      <c r="L6503" s="4">
        <f t="shared" si="4"/>
        <v>4</v>
      </c>
      <c r="S6503" s="1" t="s">
        <v>6540</v>
      </c>
      <c r="T6503" s="4" t="str">
        <f t="shared" si="5"/>
        <v>Coffee</v>
      </c>
      <c r="U6503" s="4" t="str">
        <f t="shared" si="6"/>
        <v>UNKNOWN</v>
      </c>
      <c r="V6503" s="4" t="str">
        <f t="shared" si="7"/>
        <v>Digital Wallet</v>
      </c>
      <c r="W6503" s="4">
        <f t="shared" ref="W6503:Y6503" si="6510">IF(OR(J6503 = "ERROR", J6503 = ""), "UNKNOWN", J6503)</f>
        <v>2</v>
      </c>
      <c r="X6503" s="4">
        <f t="shared" si="6510"/>
        <v>2</v>
      </c>
      <c r="Y6503" s="4">
        <f t="shared" si="6510"/>
        <v>4</v>
      </c>
      <c r="Z6503" s="7">
        <f t="shared" si="9"/>
        <v>45259</v>
      </c>
    </row>
    <row r="6504">
      <c r="A6504" s="1" t="s">
        <v>6541</v>
      </c>
      <c r="B6504" s="1" t="s">
        <v>55</v>
      </c>
      <c r="C6504" s="1">
        <v>3.0</v>
      </c>
      <c r="D6504" s="1">
        <v>3.0</v>
      </c>
      <c r="E6504" s="1">
        <v>9.0</v>
      </c>
      <c r="F6504" s="1" t="s">
        <v>39</v>
      </c>
      <c r="G6504" s="1" t="s">
        <v>29</v>
      </c>
      <c r="H6504" s="2">
        <v>45149.0</v>
      </c>
      <c r="J6504" s="3">
        <f t="shared" si="2"/>
        <v>3</v>
      </c>
      <c r="K6504" s="4">
        <f t="shared" si="3"/>
        <v>3</v>
      </c>
      <c r="L6504" s="4">
        <f t="shared" si="4"/>
        <v>9</v>
      </c>
      <c r="S6504" s="1" t="s">
        <v>6541</v>
      </c>
      <c r="T6504" s="4" t="str">
        <f t="shared" si="5"/>
        <v>Juice</v>
      </c>
      <c r="U6504" s="4" t="str">
        <f t="shared" si="6"/>
        <v>In-store</v>
      </c>
      <c r="V6504" s="4" t="str">
        <f t="shared" si="7"/>
        <v>Digital Wallet</v>
      </c>
      <c r="W6504" s="4">
        <f t="shared" ref="W6504:Y6504" si="6511">IF(OR(J6504 = "ERROR", J6504 = ""), "UNKNOWN", J6504)</f>
        <v>3</v>
      </c>
      <c r="X6504" s="4">
        <f t="shared" si="6511"/>
        <v>3</v>
      </c>
      <c r="Y6504" s="4">
        <f t="shared" si="6511"/>
        <v>9</v>
      </c>
      <c r="Z6504" s="5">
        <f t="shared" si="9"/>
        <v>45149</v>
      </c>
    </row>
    <row r="6505">
      <c r="A6505" s="1" t="s">
        <v>6542</v>
      </c>
      <c r="B6505" s="1" t="s">
        <v>36</v>
      </c>
      <c r="C6505" s="1">
        <v>4.0</v>
      </c>
      <c r="D6505" s="1">
        <v>5.0</v>
      </c>
      <c r="E6505" s="1">
        <v>20.0</v>
      </c>
      <c r="G6505" s="1" t="s">
        <v>24</v>
      </c>
      <c r="H6505" s="2">
        <v>44938.0</v>
      </c>
      <c r="J6505" s="3">
        <f t="shared" si="2"/>
        <v>4</v>
      </c>
      <c r="K6505" s="4">
        <f t="shared" si="3"/>
        <v>5</v>
      </c>
      <c r="L6505" s="4">
        <f t="shared" si="4"/>
        <v>20</v>
      </c>
      <c r="S6505" s="1" t="s">
        <v>6542</v>
      </c>
      <c r="T6505" s="4" t="str">
        <f t="shared" si="5"/>
        <v>Salad</v>
      </c>
      <c r="U6505" s="4" t="str">
        <f t="shared" si="6"/>
        <v>Takeaway</v>
      </c>
      <c r="V6505" s="4" t="str">
        <f t="shared" si="7"/>
        <v>UNKNOWN</v>
      </c>
      <c r="W6505" s="4">
        <f t="shared" ref="W6505:Y6505" si="6512">IF(OR(J6505 = "ERROR", J6505 = ""), "UNKNOWN", J6505)</f>
        <v>4</v>
      </c>
      <c r="X6505" s="4">
        <f t="shared" si="6512"/>
        <v>5</v>
      </c>
      <c r="Y6505" s="4">
        <f t="shared" si="6512"/>
        <v>20</v>
      </c>
      <c r="Z6505" s="5">
        <f t="shared" si="9"/>
        <v>44938</v>
      </c>
    </row>
    <row r="6506">
      <c r="A6506" s="1" t="s">
        <v>6543</v>
      </c>
      <c r="B6506" s="1" t="s">
        <v>41</v>
      </c>
      <c r="C6506" s="1">
        <v>2.0</v>
      </c>
      <c r="D6506" s="1">
        <v>4.0</v>
      </c>
      <c r="E6506" s="1">
        <v>8.0</v>
      </c>
      <c r="H6506" s="2">
        <v>45184.0</v>
      </c>
      <c r="J6506" s="3">
        <f t="shared" si="2"/>
        <v>2</v>
      </c>
      <c r="K6506" s="4">
        <f t="shared" si="3"/>
        <v>4</v>
      </c>
      <c r="L6506" s="4">
        <f t="shared" si="4"/>
        <v>8</v>
      </c>
      <c r="S6506" s="1" t="s">
        <v>6543</v>
      </c>
      <c r="T6506" s="4" t="str">
        <f t="shared" si="5"/>
        <v>Smoothie</v>
      </c>
      <c r="U6506" s="4" t="str">
        <f t="shared" si="6"/>
        <v>UNKNOWN</v>
      </c>
      <c r="V6506" s="4" t="str">
        <f t="shared" si="7"/>
        <v>UNKNOWN</v>
      </c>
      <c r="W6506" s="4">
        <f t="shared" ref="W6506:Y6506" si="6513">IF(OR(J6506 = "ERROR", J6506 = ""), "UNKNOWN", J6506)</f>
        <v>2</v>
      </c>
      <c r="X6506" s="4">
        <f t="shared" si="6513"/>
        <v>4</v>
      </c>
      <c r="Y6506" s="4">
        <f t="shared" si="6513"/>
        <v>8</v>
      </c>
      <c r="Z6506" s="5">
        <f t="shared" si="9"/>
        <v>45184</v>
      </c>
    </row>
    <row r="6507">
      <c r="A6507" s="1" t="s">
        <v>6544</v>
      </c>
      <c r="B6507" s="1" t="s">
        <v>32</v>
      </c>
      <c r="C6507" s="1">
        <v>2.0</v>
      </c>
      <c r="D6507" s="1">
        <v>1.0</v>
      </c>
      <c r="E6507" s="1">
        <v>2.0</v>
      </c>
      <c r="F6507" s="1" t="s">
        <v>28</v>
      </c>
      <c r="G6507" s="1" t="s">
        <v>25</v>
      </c>
      <c r="H6507" s="2">
        <v>45126.0</v>
      </c>
      <c r="J6507" s="3">
        <f t="shared" si="2"/>
        <v>2</v>
      </c>
      <c r="K6507" s="4">
        <f t="shared" si="3"/>
        <v>1</v>
      </c>
      <c r="L6507" s="4">
        <f t="shared" si="4"/>
        <v>2</v>
      </c>
      <c r="S6507" s="1" t="s">
        <v>6544</v>
      </c>
      <c r="T6507" s="4" t="str">
        <f t="shared" si="5"/>
        <v>Cookie</v>
      </c>
      <c r="U6507" s="4" t="str">
        <f t="shared" si="6"/>
        <v>UNKNOWN</v>
      </c>
      <c r="V6507" s="4" t="str">
        <f t="shared" si="7"/>
        <v>Cash</v>
      </c>
      <c r="W6507" s="4">
        <f t="shared" ref="W6507:Y6507" si="6514">IF(OR(J6507 = "ERROR", J6507 = ""), "UNKNOWN", J6507)</f>
        <v>2</v>
      </c>
      <c r="X6507" s="4">
        <f t="shared" si="6514"/>
        <v>1</v>
      </c>
      <c r="Y6507" s="4">
        <f t="shared" si="6514"/>
        <v>2</v>
      </c>
      <c r="Z6507" s="5">
        <f t="shared" si="9"/>
        <v>45126</v>
      </c>
    </row>
    <row r="6508">
      <c r="A6508" s="1" t="s">
        <v>6545</v>
      </c>
      <c r="B6508" s="1" t="s">
        <v>36</v>
      </c>
      <c r="C6508" s="1">
        <v>3.0</v>
      </c>
      <c r="D6508" s="1">
        <v>5.0</v>
      </c>
      <c r="E6508" s="1">
        <v>15.0</v>
      </c>
      <c r="F6508" s="1" t="s">
        <v>39</v>
      </c>
      <c r="G6508" s="1" t="s">
        <v>29</v>
      </c>
      <c r="H6508" s="2">
        <v>45103.0</v>
      </c>
      <c r="J6508" s="3">
        <f t="shared" si="2"/>
        <v>3</v>
      </c>
      <c r="K6508" s="4">
        <f t="shared" si="3"/>
        <v>5</v>
      </c>
      <c r="L6508" s="4">
        <f t="shared" si="4"/>
        <v>15</v>
      </c>
      <c r="S6508" s="1" t="s">
        <v>6545</v>
      </c>
      <c r="T6508" s="4" t="str">
        <f t="shared" si="5"/>
        <v>Salad</v>
      </c>
      <c r="U6508" s="4" t="str">
        <f t="shared" si="6"/>
        <v>In-store</v>
      </c>
      <c r="V6508" s="4" t="str">
        <f t="shared" si="7"/>
        <v>Digital Wallet</v>
      </c>
      <c r="W6508" s="4">
        <f t="shared" ref="W6508:Y6508" si="6515">IF(OR(J6508 = "ERROR", J6508 = ""), "UNKNOWN", J6508)</f>
        <v>3</v>
      </c>
      <c r="X6508" s="4">
        <f t="shared" si="6515"/>
        <v>5</v>
      </c>
      <c r="Y6508" s="4">
        <f t="shared" si="6515"/>
        <v>15</v>
      </c>
      <c r="Z6508" s="5">
        <f t="shared" si="9"/>
        <v>45103</v>
      </c>
    </row>
    <row r="6509">
      <c r="A6509" s="1" t="s">
        <v>6546</v>
      </c>
      <c r="B6509" s="1" t="s">
        <v>25</v>
      </c>
      <c r="C6509" s="1">
        <v>4.0</v>
      </c>
      <c r="D6509" s="1">
        <v>4.0</v>
      </c>
      <c r="E6509" s="1">
        <v>16.0</v>
      </c>
      <c r="F6509" s="1" t="s">
        <v>23</v>
      </c>
      <c r="G6509" s="1" t="s">
        <v>24</v>
      </c>
      <c r="H6509" s="2">
        <v>45167.0</v>
      </c>
      <c r="J6509" s="3">
        <f t="shared" si="2"/>
        <v>4</v>
      </c>
      <c r="K6509" s="4">
        <f t="shared" si="3"/>
        <v>4</v>
      </c>
      <c r="L6509" s="4">
        <f t="shared" si="4"/>
        <v>16</v>
      </c>
      <c r="S6509" s="1" t="s">
        <v>6546</v>
      </c>
      <c r="T6509" s="4" t="str">
        <f t="shared" si="5"/>
        <v>UNKNOWN</v>
      </c>
      <c r="U6509" s="4" t="str">
        <f t="shared" si="6"/>
        <v>Takeaway</v>
      </c>
      <c r="V6509" s="4" t="str">
        <f t="shared" si="7"/>
        <v>Credit Card</v>
      </c>
      <c r="W6509" s="4">
        <f t="shared" ref="W6509:Y6509" si="6516">IF(OR(J6509 = "ERROR", J6509 = ""), "UNKNOWN", J6509)</f>
        <v>4</v>
      </c>
      <c r="X6509" s="4">
        <f t="shared" si="6516"/>
        <v>4</v>
      </c>
      <c r="Y6509" s="4">
        <f t="shared" si="6516"/>
        <v>16</v>
      </c>
      <c r="Z6509" s="5">
        <f t="shared" si="9"/>
        <v>45167</v>
      </c>
    </row>
    <row r="6510">
      <c r="A6510" s="1" t="s">
        <v>6547</v>
      </c>
      <c r="C6510" s="1">
        <v>3.0</v>
      </c>
      <c r="D6510" s="1">
        <v>4.0</v>
      </c>
      <c r="E6510" s="1">
        <v>12.0</v>
      </c>
      <c r="F6510" s="1" t="s">
        <v>28</v>
      </c>
      <c r="G6510" s="1" t="s">
        <v>24</v>
      </c>
      <c r="H6510" s="2">
        <v>44971.0</v>
      </c>
      <c r="J6510" s="3">
        <f t="shared" si="2"/>
        <v>3</v>
      </c>
      <c r="K6510" s="4">
        <f t="shared" si="3"/>
        <v>4</v>
      </c>
      <c r="L6510" s="4">
        <f t="shared" si="4"/>
        <v>12</v>
      </c>
      <c r="S6510" s="1" t="s">
        <v>6547</v>
      </c>
      <c r="T6510" s="4" t="str">
        <f t="shared" si="5"/>
        <v>UNKNOWN</v>
      </c>
      <c r="U6510" s="4" t="str">
        <f t="shared" si="6"/>
        <v>Takeaway</v>
      </c>
      <c r="V6510" s="4" t="str">
        <f t="shared" si="7"/>
        <v>Cash</v>
      </c>
      <c r="W6510" s="4">
        <f t="shared" ref="W6510:Y6510" si="6517">IF(OR(J6510 = "ERROR", J6510 = ""), "UNKNOWN", J6510)</f>
        <v>3</v>
      </c>
      <c r="X6510" s="4">
        <f t="shared" si="6517"/>
        <v>4</v>
      </c>
      <c r="Y6510" s="4">
        <f t="shared" si="6517"/>
        <v>12</v>
      </c>
      <c r="Z6510" s="5">
        <f t="shared" si="9"/>
        <v>44971</v>
      </c>
    </row>
    <row r="6511">
      <c r="A6511" s="1" t="s">
        <v>6548</v>
      </c>
      <c r="B6511" s="1" t="s">
        <v>44</v>
      </c>
      <c r="C6511" s="1">
        <v>3.0</v>
      </c>
      <c r="D6511" s="1">
        <v>4.0</v>
      </c>
      <c r="E6511" s="1">
        <v>12.0</v>
      </c>
      <c r="F6511" s="1" t="s">
        <v>39</v>
      </c>
      <c r="G6511" s="1" t="s">
        <v>29</v>
      </c>
      <c r="H6511" s="6">
        <v>45216.0</v>
      </c>
      <c r="J6511" s="3">
        <f t="shared" si="2"/>
        <v>3</v>
      </c>
      <c r="K6511" s="4">
        <f t="shared" si="3"/>
        <v>4</v>
      </c>
      <c r="L6511" s="4">
        <f t="shared" si="4"/>
        <v>12</v>
      </c>
      <c r="S6511" s="1" t="s">
        <v>6548</v>
      </c>
      <c r="T6511" s="4" t="str">
        <f t="shared" si="5"/>
        <v>Sandwich</v>
      </c>
      <c r="U6511" s="4" t="str">
        <f t="shared" si="6"/>
        <v>In-store</v>
      </c>
      <c r="V6511" s="4" t="str">
        <f t="shared" si="7"/>
        <v>Digital Wallet</v>
      </c>
      <c r="W6511" s="4">
        <f t="shared" ref="W6511:Y6511" si="6518">IF(OR(J6511 = "ERROR", J6511 = ""), "UNKNOWN", J6511)</f>
        <v>3</v>
      </c>
      <c r="X6511" s="4">
        <f t="shared" si="6518"/>
        <v>4</v>
      </c>
      <c r="Y6511" s="4">
        <f t="shared" si="6518"/>
        <v>12</v>
      </c>
      <c r="Z6511" s="7">
        <f t="shared" si="9"/>
        <v>45216</v>
      </c>
    </row>
    <row r="6512">
      <c r="A6512" s="1" t="s">
        <v>6549</v>
      </c>
      <c r="B6512" s="1" t="s">
        <v>30</v>
      </c>
      <c r="C6512" s="1">
        <v>3.0</v>
      </c>
      <c r="D6512" s="1">
        <v>4.0</v>
      </c>
      <c r="E6512" s="1">
        <v>12.0</v>
      </c>
      <c r="F6512" s="1" t="s">
        <v>30</v>
      </c>
      <c r="G6512" s="1" t="s">
        <v>29</v>
      </c>
      <c r="H6512" s="2">
        <v>45170.0</v>
      </c>
      <c r="J6512" s="3">
        <f t="shared" si="2"/>
        <v>3</v>
      </c>
      <c r="K6512" s="4">
        <f t="shared" si="3"/>
        <v>4</v>
      </c>
      <c r="L6512" s="4">
        <f t="shared" si="4"/>
        <v>12</v>
      </c>
      <c r="S6512" s="1" t="s">
        <v>6549</v>
      </c>
      <c r="T6512" s="4" t="str">
        <f t="shared" si="5"/>
        <v>UNKNOWN</v>
      </c>
      <c r="U6512" s="4" t="str">
        <f t="shared" si="6"/>
        <v>In-store</v>
      </c>
      <c r="V6512" s="4" t="str">
        <f t="shared" si="7"/>
        <v>UNKNOWN</v>
      </c>
      <c r="W6512" s="4">
        <f t="shared" ref="W6512:Y6512" si="6519">IF(OR(J6512 = "ERROR", J6512 = ""), "UNKNOWN", J6512)</f>
        <v>3</v>
      </c>
      <c r="X6512" s="4">
        <f t="shared" si="6519"/>
        <v>4</v>
      </c>
      <c r="Y6512" s="4">
        <f t="shared" si="6519"/>
        <v>12</v>
      </c>
      <c r="Z6512" s="5">
        <f t="shared" si="9"/>
        <v>45170</v>
      </c>
    </row>
    <row r="6513">
      <c r="A6513" s="1" t="s">
        <v>6550</v>
      </c>
      <c r="B6513" s="1" t="s">
        <v>22</v>
      </c>
      <c r="C6513" s="1">
        <v>3.0</v>
      </c>
      <c r="D6513" s="1">
        <v>2.0</v>
      </c>
      <c r="E6513" s="1">
        <v>6.0</v>
      </c>
      <c r="F6513" s="1" t="s">
        <v>28</v>
      </c>
      <c r="G6513" s="1" t="s">
        <v>24</v>
      </c>
      <c r="H6513" s="2">
        <v>45018.0</v>
      </c>
      <c r="J6513" s="3">
        <f t="shared" si="2"/>
        <v>3</v>
      </c>
      <c r="K6513" s="4">
        <f t="shared" si="3"/>
        <v>2</v>
      </c>
      <c r="L6513" s="4">
        <f t="shared" si="4"/>
        <v>6</v>
      </c>
      <c r="S6513" s="1" t="s">
        <v>6550</v>
      </c>
      <c r="T6513" s="4" t="str">
        <f t="shared" si="5"/>
        <v>Coffee</v>
      </c>
      <c r="U6513" s="4" t="str">
        <f t="shared" si="6"/>
        <v>Takeaway</v>
      </c>
      <c r="V6513" s="4" t="str">
        <f t="shared" si="7"/>
        <v>Cash</v>
      </c>
      <c r="W6513" s="4">
        <f t="shared" ref="W6513:Y6513" si="6520">IF(OR(J6513 = "ERROR", J6513 = ""), "UNKNOWN", J6513)</f>
        <v>3</v>
      </c>
      <c r="X6513" s="4">
        <f t="shared" si="6520"/>
        <v>2</v>
      </c>
      <c r="Y6513" s="4">
        <f t="shared" si="6520"/>
        <v>6</v>
      </c>
      <c r="Z6513" s="5">
        <f t="shared" si="9"/>
        <v>45018</v>
      </c>
    </row>
    <row r="6514">
      <c r="A6514" s="1" t="s">
        <v>6551</v>
      </c>
      <c r="B6514" s="1" t="s">
        <v>22</v>
      </c>
      <c r="C6514" s="1">
        <v>2.0</v>
      </c>
      <c r="D6514" s="1">
        <v>2.0</v>
      </c>
      <c r="E6514" s="1">
        <v>4.0</v>
      </c>
      <c r="G6514" s="1" t="s">
        <v>29</v>
      </c>
      <c r="H6514" s="2">
        <v>44970.0</v>
      </c>
      <c r="J6514" s="3">
        <f t="shared" si="2"/>
        <v>2</v>
      </c>
      <c r="K6514" s="4">
        <f t="shared" si="3"/>
        <v>2</v>
      </c>
      <c r="L6514" s="4">
        <f t="shared" si="4"/>
        <v>4</v>
      </c>
      <c r="S6514" s="1" t="s">
        <v>6551</v>
      </c>
      <c r="T6514" s="4" t="str">
        <f t="shared" si="5"/>
        <v>Coffee</v>
      </c>
      <c r="U6514" s="4" t="str">
        <f t="shared" si="6"/>
        <v>In-store</v>
      </c>
      <c r="V6514" s="4" t="str">
        <f t="shared" si="7"/>
        <v>UNKNOWN</v>
      </c>
      <c r="W6514" s="4">
        <f t="shared" ref="W6514:Y6514" si="6521">IF(OR(J6514 = "ERROR", J6514 = ""), "UNKNOWN", J6514)</f>
        <v>2</v>
      </c>
      <c r="X6514" s="4">
        <f t="shared" si="6521"/>
        <v>2</v>
      </c>
      <c r="Y6514" s="4">
        <f t="shared" si="6521"/>
        <v>4</v>
      </c>
      <c r="Z6514" s="5">
        <f t="shared" si="9"/>
        <v>44970</v>
      </c>
    </row>
    <row r="6515">
      <c r="A6515" s="1" t="s">
        <v>6552</v>
      </c>
      <c r="B6515" s="1" t="s">
        <v>41</v>
      </c>
      <c r="C6515" s="1">
        <v>3.0</v>
      </c>
      <c r="D6515" s="1">
        <v>4.0</v>
      </c>
      <c r="E6515" s="1">
        <v>12.0</v>
      </c>
      <c r="F6515" s="1" t="s">
        <v>28</v>
      </c>
      <c r="H6515" s="6">
        <v>45212.0</v>
      </c>
      <c r="J6515" s="3">
        <f t="shared" si="2"/>
        <v>3</v>
      </c>
      <c r="K6515" s="4">
        <f t="shared" si="3"/>
        <v>4</v>
      </c>
      <c r="L6515" s="4">
        <f t="shared" si="4"/>
        <v>12</v>
      </c>
      <c r="S6515" s="1" t="s">
        <v>6552</v>
      </c>
      <c r="T6515" s="4" t="str">
        <f t="shared" si="5"/>
        <v>Smoothie</v>
      </c>
      <c r="U6515" s="4" t="str">
        <f t="shared" si="6"/>
        <v>UNKNOWN</v>
      </c>
      <c r="V6515" s="4" t="str">
        <f t="shared" si="7"/>
        <v>Cash</v>
      </c>
      <c r="W6515" s="4">
        <f t="shared" ref="W6515:Y6515" si="6522">IF(OR(J6515 = "ERROR", J6515 = ""), "UNKNOWN", J6515)</f>
        <v>3</v>
      </c>
      <c r="X6515" s="4">
        <f t="shared" si="6522"/>
        <v>4</v>
      </c>
      <c r="Y6515" s="4">
        <f t="shared" si="6522"/>
        <v>12</v>
      </c>
      <c r="Z6515" s="7">
        <f t="shared" si="9"/>
        <v>45212</v>
      </c>
    </row>
    <row r="6516">
      <c r="A6516" s="1" t="s">
        <v>6553</v>
      </c>
      <c r="B6516" s="1" t="s">
        <v>55</v>
      </c>
      <c r="C6516" s="1">
        <v>3.0</v>
      </c>
      <c r="D6516" s="1">
        <v>3.0</v>
      </c>
      <c r="E6516" s="1" t="s">
        <v>25</v>
      </c>
      <c r="F6516" s="1" t="s">
        <v>23</v>
      </c>
      <c r="G6516" s="1" t="s">
        <v>25</v>
      </c>
      <c r="H6516" s="2">
        <v>45167.0</v>
      </c>
      <c r="J6516" s="3">
        <f t="shared" si="2"/>
        <v>3</v>
      </c>
      <c r="K6516" s="4">
        <f t="shared" si="3"/>
        <v>3</v>
      </c>
      <c r="L6516" s="4">
        <f t="shared" si="4"/>
        <v>9</v>
      </c>
      <c r="S6516" s="1" t="s">
        <v>6553</v>
      </c>
      <c r="T6516" s="4" t="str">
        <f t="shared" si="5"/>
        <v>Juice</v>
      </c>
      <c r="U6516" s="4" t="str">
        <f t="shared" si="6"/>
        <v>UNKNOWN</v>
      </c>
      <c r="V6516" s="4" t="str">
        <f t="shared" si="7"/>
        <v>Credit Card</v>
      </c>
      <c r="W6516" s="4">
        <f t="shared" ref="W6516:Y6516" si="6523">IF(OR(J6516 = "ERROR", J6516 = ""), "UNKNOWN", J6516)</f>
        <v>3</v>
      </c>
      <c r="X6516" s="4">
        <f t="shared" si="6523"/>
        <v>3</v>
      </c>
      <c r="Y6516" s="4">
        <f t="shared" si="6523"/>
        <v>9</v>
      </c>
      <c r="Z6516" s="5">
        <f t="shared" si="9"/>
        <v>45167</v>
      </c>
    </row>
    <row r="6517">
      <c r="A6517" s="1" t="s">
        <v>6554</v>
      </c>
      <c r="B6517" s="1" t="s">
        <v>81</v>
      </c>
      <c r="C6517" s="1">
        <v>1.0</v>
      </c>
      <c r="D6517" s="1">
        <v>1.5</v>
      </c>
      <c r="E6517" s="1">
        <v>1.5</v>
      </c>
      <c r="F6517" s="1" t="s">
        <v>39</v>
      </c>
      <c r="G6517" s="1" t="s">
        <v>24</v>
      </c>
      <c r="H6517" s="6">
        <v>45291.0</v>
      </c>
      <c r="J6517" s="3">
        <f t="shared" si="2"/>
        <v>1</v>
      </c>
      <c r="K6517" s="4">
        <f t="shared" si="3"/>
        <v>1.5</v>
      </c>
      <c r="L6517" s="4">
        <f t="shared" si="4"/>
        <v>1.5</v>
      </c>
      <c r="S6517" s="1" t="s">
        <v>6554</v>
      </c>
      <c r="T6517" s="4" t="str">
        <f t="shared" si="5"/>
        <v>Tea</v>
      </c>
      <c r="U6517" s="4" t="str">
        <f t="shared" si="6"/>
        <v>Takeaway</v>
      </c>
      <c r="V6517" s="4" t="str">
        <f t="shared" si="7"/>
        <v>Digital Wallet</v>
      </c>
      <c r="W6517" s="4">
        <f t="shared" ref="W6517:Y6517" si="6524">IF(OR(J6517 = "ERROR", J6517 = ""), "UNKNOWN", J6517)</f>
        <v>1</v>
      </c>
      <c r="X6517" s="4">
        <f t="shared" si="6524"/>
        <v>1.5</v>
      </c>
      <c r="Y6517" s="4">
        <f t="shared" si="6524"/>
        <v>1.5</v>
      </c>
      <c r="Z6517" s="7">
        <f t="shared" si="9"/>
        <v>45291</v>
      </c>
    </row>
    <row r="6518">
      <c r="A6518" s="1" t="s">
        <v>6555</v>
      </c>
      <c r="B6518" s="1" t="s">
        <v>36</v>
      </c>
      <c r="C6518" s="1">
        <v>3.0</v>
      </c>
      <c r="D6518" s="1">
        <v>5.0</v>
      </c>
      <c r="E6518" s="1">
        <v>15.0</v>
      </c>
      <c r="F6518" s="1" t="s">
        <v>23</v>
      </c>
      <c r="G6518" s="1" t="s">
        <v>29</v>
      </c>
      <c r="H6518" s="2">
        <v>45175.0</v>
      </c>
      <c r="J6518" s="3">
        <f t="shared" si="2"/>
        <v>3</v>
      </c>
      <c r="K6518" s="4">
        <f t="shared" si="3"/>
        <v>5</v>
      </c>
      <c r="L6518" s="4">
        <f t="shared" si="4"/>
        <v>15</v>
      </c>
      <c r="S6518" s="1" t="s">
        <v>6555</v>
      </c>
      <c r="T6518" s="4" t="str">
        <f t="shared" si="5"/>
        <v>Salad</v>
      </c>
      <c r="U6518" s="4" t="str">
        <f t="shared" si="6"/>
        <v>In-store</v>
      </c>
      <c r="V6518" s="4" t="str">
        <f t="shared" si="7"/>
        <v>Credit Card</v>
      </c>
      <c r="W6518" s="4">
        <f t="shared" ref="W6518:Y6518" si="6525">IF(OR(J6518 = "ERROR", J6518 = ""), "UNKNOWN", J6518)</f>
        <v>3</v>
      </c>
      <c r="X6518" s="4">
        <f t="shared" si="6525"/>
        <v>5</v>
      </c>
      <c r="Y6518" s="4">
        <f t="shared" si="6525"/>
        <v>15</v>
      </c>
      <c r="Z6518" s="5">
        <f t="shared" si="9"/>
        <v>45175</v>
      </c>
    </row>
    <row r="6519">
      <c r="A6519" s="1" t="s">
        <v>6556</v>
      </c>
      <c r="B6519" s="1" t="s">
        <v>27</v>
      </c>
      <c r="C6519" s="1">
        <v>3.0</v>
      </c>
      <c r="D6519" s="1">
        <v>3.0</v>
      </c>
      <c r="E6519" s="1">
        <v>9.0</v>
      </c>
      <c r="G6519" s="1" t="s">
        <v>29</v>
      </c>
      <c r="H6519" s="2">
        <v>45062.0</v>
      </c>
      <c r="J6519" s="3">
        <f t="shared" si="2"/>
        <v>3</v>
      </c>
      <c r="K6519" s="4">
        <f t="shared" si="3"/>
        <v>3</v>
      </c>
      <c r="L6519" s="4">
        <f t="shared" si="4"/>
        <v>9</v>
      </c>
      <c r="S6519" s="1" t="s">
        <v>6556</v>
      </c>
      <c r="T6519" s="4" t="str">
        <f t="shared" si="5"/>
        <v>Cake</v>
      </c>
      <c r="U6519" s="4" t="str">
        <f t="shared" si="6"/>
        <v>In-store</v>
      </c>
      <c r="V6519" s="4" t="str">
        <f t="shared" si="7"/>
        <v>UNKNOWN</v>
      </c>
      <c r="W6519" s="4">
        <f t="shared" ref="W6519:Y6519" si="6526">IF(OR(J6519 = "ERROR", J6519 = ""), "UNKNOWN", J6519)</f>
        <v>3</v>
      </c>
      <c r="X6519" s="4">
        <f t="shared" si="6526"/>
        <v>3</v>
      </c>
      <c r="Y6519" s="4">
        <f t="shared" si="6526"/>
        <v>9</v>
      </c>
      <c r="Z6519" s="5">
        <f t="shared" si="9"/>
        <v>45062</v>
      </c>
    </row>
    <row r="6520">
      <c r="A6520" s="1" t="s">
        <v>6557</v>
      </c>
      <c r="B6520" s="1" t="s">
        <v>81</v>
      </c>
      <c r="C6520" s="1">
        <v>2.0</v>
      </c>
      <c r="D6520" s="1">
        <v>1.5</v>
      </c>
      <c r="E6520" s="1">
        <v>3.0</v>
      </c>
      <c r="F6520" s="1" t="s">
        <v>28</v>
      </c>
      <c r="G6520" s="1" t="s">
        <v>24</v>
      </c>
      <c r="H6520" s="2">
        <v>45151.0</v>
      </c>
      <c r="J6520" s="3">
        <f t="shared" si="2"/>
        <v>2</v>
      </c>
      <c r="K6520" s="4">
        <f t="shared" si="3"/>
        <v>1.5</v>
      </c>
      <c r="L6520" s="4">
        <f t="shared" si="4"/>
        <v>3</v>
      </c>
      <c r="S6520" s="1" t="s">
        <v>6557</v>
      </c>
      <c r="T6520" s="4" t="str">
        <f t="shared" si="5"/>
        <v>Tea</v>
      </c>
      <c r="U6520" s="4" t="str">
        <f t="shared" si="6"/>
        <v>Takeaway</v>
      </c>
      <c r="V6520" s="4" t="str">
        <f t="shared" si="7"/>
        <v>Cash</v>
      </c>
      <c r="W6520" s="4">
        <f t="shared" ref="W6520:Y6520" si="6527">IF(OR(J6520 = "ERROR", J6520 = ""), "UNKNOWN", J6520)</f>
        <v>2</v>
      </c>
      <c r="X6520" s="4">
        <f t="shared" si="6527"/>
        <v>1.5</v>
      </c>
      <c r="Y6520" s="4">
        <f t="shared" si="6527"/>
        <v>3</v>
      </c>
      <c r="Z6520" s="5">
        <f t="shared" si="9"/>
        <v>45151</v>
      </c>
    </row>
    <row r="6521">
      <c r="A6521" s="1" t="s">
        <v>6558</v>
      </c>
      <c r="B6521" s="1" t="s">
        <v>41</v>
      </c>
      <c r="C6521" s="1">
        <v>2.0</v>
      </c>
      <c r="D6521" s="1">
        <v>4.0</v>
      </c>
      <c r="E6521" s="1">
        <v>8.0</v>
      </c>
      <c r="F6521" s="1" t="s">
        <v>28</v>
      </c>
      <c r="G6521" s="1" t="s">
        <v>30</v>
      </c>
      <c r="H6521" s="6">
        <v>45250.0</v>
      </c>
      <c r="J6521" s="3">
        <f t="shared" si="2"/>
        <v>2</v>
      </c>
      <c r="K6521" s="4">
        <f t="shared" si="3"/>
        <v>4</v>
      </c>
      <c r="L6521" s="4">
        <f t="shared" si="4"/>
        <v>8</v>
      </c>
      <c r="S6521" s="1" t="s">
        <v>6558</v>
      </c>
      <c r="T6521" s="4" t="str">
        <f t="shared" si="5"/>
        <v>Smoothie</v>
      </c>
      <c r="U6521" s="4" t="str">
        <f t="shared" si="6"/>
        <v>UNKNOWN</v>
      </c>
      <c r="V6521" s="4" t="str">
        <f t="shared" si="7"/>
        <v>Cash</v>
      </c>
      <c r="W6521" s="4">
        <f t="shared" ref="W6521:Y6521" si="6528">IF(OR(J6521 = "ERROR", J6521 = ""), "UNKNOWN", J6521)</f>
        <v>2</v>
      </c>
      <c r="X6521" s="4">
        <f t="shared" si="6528"/>
        <v>4</v>
      </c>
      <c r="Y6521" s="4">
        <f t="shared" si="6528"/>
        <v>8</v>
      </c>
      <c r="Z6521" s="7">
        <f t="shared" si="9"/>
        <v>45250</v>
      </c>
    </row>
    <row r="6522">
      <c r="A6522" s="1" t="s">
        <v>6559</v>
      </c>
      <c r="B6522" s="1" t="s">
        <v>22</v>
      </c>
      <c r="C6522" s="1">
        <v>1.0</v>
      </c>
      <c r="D6522" s="1">
        <v>2.0</v>
      </c>
      <c r="E6522" s="1" t="s">
        <v>25</v>
      </c>
      <c r="F6522" s="1" t="s">
        <v>28</v>
      </c>
      <c r="G6522" s="1" t="s">
        <v>24</v>
      </c>
      <c r="H6522" s="2">
        <v>45266.0</v>
      </c>
      <c r="J6522" s="3">
        <f t="shared" si="2"/>
        <v>1</v>
      </c>
      <c r="K6522" s="4">
        <f t="shared" si="3"/>
        <v>2</v>
      </c>
      <c r="L6522" s="4">
        <f t="shared" si="4"/>
        <v>2</v>
      </c>
      <c r="S6522" s="1" t="s">
        <v>6559</v>
      </c>
      <c r="T6522" s="4" t="str">
        <f t="shared" si="5"/>
        <v>Coffee</v>
      </c>
      <c r="U6522" s="4" t="str">
        <f t="shared" si="6"/>
        <v>Takeaway</v>
      </c>
      <c r="V6522" s="4" t="str">
        <f t="shared" si="7"/>
        <v>Cash</v>
      </c>
      <c r="W6522" s="4">
        <f t="shared" ref="W6522:Y6522" si="6529">IF(OR(J6522 = "ERROR", J6522 = ""), "UNKNOWN", J6522)</f>
        <v>1</v>
      </c>
      <c r="X6522" s="4">
        <f t="shared" si="6529"/>
        <v>2</v>
      </c>
      <c r="Y6522" s="4">
        <f t="shared" si="6529"/>
        <v>2</v>
      </c>
      <c r="Z6522" s="5">
        <f t="shared" si="9"/>
        <v>45266</v>
      </c>
    </row>
    <row r="6523">
      <c r="A6523" s="1" t="s">
        <v>6560</v>
      </c>
      <c r="B6523" s="1" t="s">
        <v>32</v>
      </c>
      <c r="C6523" s="1">
        <v>4.0</v>
      </c>
      <c r="D6523" s="1">
        <v>1.0</v>
      </c>
      <c r="E6523" s="1">
        <v>4.0</v>
      </c>
      <c r="F6523" s="1" t="s">
        <v>23</v>
      </c>
      <c r="H6523" s="2">
        <v>45160.0</v>
      </c>
      <c r="J6523" s="3">
        <f t="shared" si="2"/>
        <v>4</v>
      </c>
      <c r="K6523" s="4">
        <f t="shared" si="3"/>
        <v>1</v>
      </c>
      <c r="L6523" s="4">
        <f t="shared" si="4"/>
        <v>4</v>
      </c>
      <c r="S6523" s="1" t="s">
        <v>6560</v>
      </c>
      <c r="T6523" s="4" t="str">
        <f t="shared" si="5"/>
        <v>Cookie</v>
      </c>
      <c r="U6523" s="4" t="str">
        <f t="shared" si="6"/>
        <v>UNKNOWN</v>
      </c>
      <c r="V6523" s="4" t="str">
        <f t="shared" si="7"/>
        <v>Credit Card</v>
      </c>
      <c r="W6523" s="4">
        <f t="shared" ref="W6523:Y6523" si="6530">IF(OR(J6523 = "ERROR", J6523 = ""), "UNKNOWN", J6523)</f>
        <v>4</v>
      </c>
      <c r="X6523" s="4">
        <f t="shared" si="6530"/>
        <v>1</v>
      </c>
      <c r="Y6523" s="4">
        <f t="shared" si="6530"/>
        <v>4</v>
      </c>
      <c r="Z6523" s="5">
        <f t="shared" si="9"/>
        <v>45160</v>
      </c>
    </row>
    <row r="6524">
      <c r="A6524" s="1" t="s">
        <v>6561</v>
      </c>
      <c r="B6524" s="1" t="s">
        <v>22</v>
      </c>
      <c r="C6524" s="1">
        <v>4.0</v>
      </c>
      <c r="D6524" s="1">
        <v>2.0</v>
      </c>
      <c r="E6524" s="1">
        <v>8.0</v>
      </c>
      <c r="H6524" s="2">
        <v>45167.0</v>
      </c>
      <c r="J6524" s="3">
        <f t="shared" si="2"/>
        <v>4</v>
      </c>
      <c r="K6524" s="4">
        <f t="shared" si="3"/>
        <v>2</v>
      </c>
      <c r="L6524" s="4">
        <f t="shared" si="4"/>
        <v>8</v>
      </c>
      <c r="S6524" s="1" t="s">
        <v>6561</v>
      </c>
      <c r="T6524" s="4" t="str">
        <f t="shared" si="5"/>
        <v>Coffee</v>
      </c>
      <c r="U6524" s="4" t="str">
        <f t="shared" si="6"/>
        <v>UNKNOWN</v>
      </c>
      <c r="V6524" s="4" t="str">
        <f t="shared" si="7"/>
        <v>UNKNOWN</v>
      </c>
      <c r="W6524" s="4">
        <f t="shared" ref="W6524:Y6524" si="6531">IF(OR(J6524 = "ERROR", J6524 = ""), "UNKNOWN", J6524)</f>
        <v>4</v>
      </c>
      <c r="X6524" s="4">
        <f t="shared" si="6531"/>
        <v>2</v>
      </c>
      <c r="Y6524" s="4">
        <f t="shared" si="6531"/>
        <v>8</v>
      </c>
      <c r="Z6524" s="5">
        <f t="shared" si="9"/>
        <v>45167</v>
      </c>
    </row>
    <row r="6525">
      <c r="A6525" s="1" t="s">
        <v>6562</v>
      </c>
      <c r="B6525" s="1" t="s">
        <v>22</v>
      </c>
      <c r="C6525" s="1">
        <v>4.0</v>
      </c>
      <c r="D6525" s="1">
        <v>2.0</v>
      </c>
      <c r="E6525" s="1">
        <v>8.0</v>
      </c>
      <c r="F6525" s="1" t="s">
        <v>39</v>
      </c>
      <c r="G6525" s="1" t="s">
        <v>24</v>
      </c>
      <c r="H6525" s="2">
        <v>45107.0</v>
      </c>
      <c r="J6525" s="3">
        <f t="shared" si="2"/>
        <v>4</v>
      </c>
      <c r="K6525" s="4">
        <f t="shared" si="3"/>
        <v>2</v>
      </c>
      <c r="L6525" s="4">
        <f t="shared" si="4"/>
        <v>8</v>
      </c>
      <c r="S6525" s="1" t="s">
        <v>6562</v>
      </c>
      <c r="T6525" s="4" t="str">
        <f t="shared" si="5"/>
        <v>Coffee</v>
      </c>
      <c r="U6525" s="4" t="str">
        <f t="shared" si="6"/>
        <v>Takeaway</v>
      </c>
      <c r="V6525" s="4" t="str">
        <f t="shared" si="7"/>
        <v>Digital Wallet</v>
      </c>
      <c r="W6525" s="4">
        <f t="shared" ref="W6525:Y6525" si="6532">IF(OR(J6525 = "ERROR", J6525 = ""), "UNKNOWN", J6525)</f>
        <v>4</v>
      </c>
      <c r="X6525" s="4">
        <f t="shared" si="6532"/>
        <v>2</v>
      </c>
      <c r="Y6525" s="4">
        <f t="shared" si="6532"/>
        <v>8</v>
      </c>
      <c r="Z6525" s="5">
        <f t="shared" si="9"/>
        <v>45107</v>
      </c>
    </row>
    <row r="6526">
      <c r="A6526" s="1" t="s">
        <v>6563</v>
      </c>
      <c r="B6526" s="1" t="s">
        <v>27</v>
      </c>
      <c r="C6526" s="1">
        <v>5.0</v>
      </c>
      <c r="D6526" s="1">
        <v>3.0</v>
      </c>
      <c r="E6526" s="1">
        <v>15.0</v>
      </c>
      <c r="F6526" s="1" t="s">
        <v>23</v>
      </c>
      <c r="G6526" s="1" t="s">
        <v>29</v>
      </c>
      <c r="H6526" s="2">
        <v>44938.0</v>
      </c>
      <c r="J6526" s="3">
        <f t="shared" si="2"/>
        <v>5</v>
      </c>
      <c r="K6526" s="4">
        <f t="shared" si="3"/>
        <v>3</v>
      </c>
      <c r="L6526" s="4">
        <f t="shared" si="4"/>
        <v>15</v>
      </c>
      <c r="S6526" s="1" t="s">
        <v>6563</v>
      </c>
      <c r="T6526" s="4" t="str">
        <f t="shared" si="5"/>
        <v>Cake</v>
      </c>
      <c r="U6526" s="4" t="str">
        <f t="shared" si="6"/>
        <v>In-store</v>
      </c>
      <c r="V6526" s="4" t="str">
        <f t="shared" si="7"/>
        <v>Credit Card</v>
      </c>
      <c r="W6526" s="4">
        <f t="shared" ref="W6526:Y6526" si="6533">IF(OR(J6526 = "ERROR", J6526 = ""), "UNKNOWN", J6526)</f>
        <v>5</v>
      </c>
      <c r="X6526" s="4">
        <f t="shared" si="6533"/>
        <v>3</v>
      </c>
      <c r="Y6526" s="4">
        <f t="shared" si="6533"/>
        <v>15</v>
      </c>
      <c r="Z6526" s="5">
        <f t="shared" si="9"/>
        <v>44938</v>
      </c>
    </row>
    <row r="6527">
      <c r="A6527" s="1" t="s">
        <v>6564</v>
      </c>
      <c r="B6527" s="1" t="s">
        <v>36</v>
      </c>
      <c r="C6527" s="1">
        <v>2.0</v>
      </c>
      <c r="D6527" s="1">
        <v>5.0</v>
      </c>
      <c r="E6527" s="1">
        <v>10.0</v>
      </c>
      <c r="F6527" s="1" t="s">
        <v>23</v>
      </c>
      <c r="G6527" s="1" t="s">
        <v>29</v>
      </c>
      <c r="H6527" s="2">
        <v>44931.0</v>
      </c>
      <c r="J6527" s="3">
        <f t="shared" si="2"/>
        <v>2</v>
      </c>
      <c r="K6527" s="4">
        <f t="shared" si="3"/>
        <v>5</v>
      </c>
      <c r="L6527" s="4">
        <f t="shared" si="4"/>
        <v>10</v>
      </c>
      <c r="S6527" s="1" t="s">
        <v>6564</v>
      </c>
      <c r="T6527" s="4" t="str">
        <f t="shared" si="5"/>
        <v>Salad</v>
      </c>
      <c r="U6527" s="4" t="str">
        <f t="shared" si="6"/>
        <v>In-store</v>
      </c>
      <c r="V6527" s="4" t="str">
        <f t="shared" si="7"/>
        <v>Credit Card</v>
      </c>
      <c r="W6527" s="4">
        <f t="shared" ref="W6527:Y6527" si="6534">IF(OR(J6527 = "ERROR", J6527 = ""), "UNKNOWN", J6527)</f>
        <v>2</v>
      </c>
      <c r="X6527" s="4">
        <f t="shared" si="6534"/>
        <v>5</v>
      </c>
      <c r="Y6527" s="4">
        <f t="shared" si="6534"/>
        <v>10</v>
      </c>
      <c r="Z6527" s="5">
        <f t="shared" si="9"/>
        <v>44931</v>
      </c>
    </row>
    <row r="6528">
      <c r="A6528" s="1" t="s">
        <v>6565</v>
      </c>
      <c r="B6528" s="1" t="s">
        <v>55</v>
      </c>
      <c r="C6528" s="1">
        <v>1.0</v>
      </c>
      <c r="D6528" s="1">
        <v>3.0</v>
      </c>
      <c r="E6528" s="1">
        <v>3.0</v>
      </c>
      <c r="G6528" s="1" t="s">
        <v>25</v>
      </c>
      <c r="H6528" s="6">
        <v>45248.0</v>
      </c>
      <c r="J6528" s="3">
        <f t="shared" si="2"/>
        <v>1</v>
      </c>
      <c r="K6528" s="4">
        <f t="shared" si="3"/>
        <v>3</v>
      </c>
      <c r="L6528" s="4">
        <f t="shared" si="4"/>
        <v>3</v>
      </c>
      <c r="S6528" s="1" t="s">
        <v>6565</v>
      </c>
      <c r="T6528" s="4" t="str">
        <f t="shared" si="5"/>
        <v>Juice</v>
      </c>
      <c r="U6528" s="4" t="str">
        <f t="shared" si="6"/>
        <v>UNKNOWN</v>
      </c>
      <c r="V6528" s="4" t="str">
        <f t="shared" si="7"/>
        <v>UNKNOWN</v>
      </c>
      <c r="W6528" s="4">
        <f t="shared" ref="W6528:Y6528" si="6535">IF(OR(J6528 = "ERROR", J6528 = ""), "UNKNOWN", J6528)</f>
        <v>1</v>
      </c>
      <c r="X6528" s="4">
        <f t="shared" si="6535"/>
        <v>3</v>
      </c>
      <c r="Y6528" s="4">
        <f t="shared" si="6535"/>
        <v>3</v>
      </c>
      <c r="Z6528" s="7">
        <f t="shared" si="9"/>
        <v>45248</v>
      </c>
    </row>
    <row r="6529">
      <c r="A6529" s="1" t="s">
        <v>6566</v>
      </c>
      <c r="B6529" s="1" t="s">
        <v>36</v>
      </c>
      <c r="C6529" s="1">
        <v>1.0</v>
      </c>
      <c r="D6529" s="1">
        <v>5.0</v>
      </c>
      <c r="E6529" s="1">
        <v>5.0</v>
      </c>
      <c r="F6529" s="1" t="s">
        <v>39</v>
      </c>
      <c r="G6529" s="1" t="s">
        <v>29</v>
      </c>
      <c r="H6529" s="2">
        <v>45197.0</v>
      </c>
      <c r="J6529" s="3">
        <f t="shared" si="2"/>
        <v>1</v>
      </c>
      <c r="K6529" s="4">
        <f t="shared" si="3"/>
        <v>5</v>
      </c>
      <c r="L6529" s="4">
        <f t="shared" si="4"/>
        <v>5</v>
      </c>
      <c r="S6529" s="1" t="s">
        <v>6566</v>
      </c>
      <c r="T6529" s="4" t="str">
        <f t="shared" si="5"/>
        <v>Salad</v>
      </c>
      <c r="U6529" s="4" t="str">
        <f t="shared" si="6"/>
        <v>In-store</v>
      </c>
      <c r="V6529" s="4" t="str">
        <f t="shared" si="7"/>
        <v>Digital Wallet</v>
      </c>
      <c r="W6529" s="4">
        <f t="shared" ref="W6529:Y6529" si="6536">IF(OR(J6529 = "ERROR", J6529 = ""), "UNKNOWN", J6529)</f>
        <v>1</v>
      </c>
      <c r="X6529" s="4">
        <f t="shared" si="6536"/>
        <v>5</v>
      </c>
      <c r="Y6529" s="4">
        <f t="shared" si="6536"/>
        <v>5</v>
      </c>
      <c r="Z6529" s="5">
        <f t="shared" si="9"/>
        <v>45197</v>
      </c>
    </row>
    <row r="6530">
      <c r="A6530" s="1" t="s">
        <v>6567</v>
      </c>
      <c r="B6530" s="1" t="s">
        <v>55</v>
      </c>
      <c r="C6530" s="1">
        <v>5.0</v>
      </c>
      <c r="D6530" s="1">
        <v>3.0</v>
      </c>
      <c r="E6530" s="1">
        <v>15.0</v>
      </c>
      <c r="F6530" s="1" t="s">
        <v>30</v>
      </c>
      <c r="H6530" s="2">
        <v>44982.0</v>
      </c>
      <c r="J6530" s="3">
        <f t="shared" si="2"/>
        <v>5</v>
      </c>
      <c r="K6530" s="4">
        <f t="shared" si="3"/>
        <v>3</v>
      </c>
      <c r="L6530" s="4">
        <f t="shared" si="4"/>
        <v>15</v>
      </c>
      <c r="S6530" s="1" t="s">
        <v>6567</v>
      </c>
      <c r="T6530" s="4" t="str">
        <f t="shared" si="5"/>
        <v>Juice</v>
      </c>
      <c r="U6530" s="4" t="str">
        <f t="shared" si="6"/>
        <v>UNKNOWN</v>
      </c>
      <c r="V6530" s="4" t="str">
        <f t="shared" si="7"/>
        <v>UNKNOWN</v>
      </c>
      <c r="W6530" s="4">
        <f t="shared" ref="W6530:Y6530" si="6537">IF(OR(J6530 = "ERROR", J6530 = ""), "UNKNOWN", J6530)</f>
        <v>5</v>
      </c>
      <c r="X6530" s="4">
        <f t="shared" si="6537"/>
        <v>3</v>
      </c>
      <c r="Y6530" s="4">
        <f t="shared" si="6537"/>
        <v>15</v>
      </c>
      <c r="Z6530" s="5">
        <f t="shared" si="9"/>
        <v>44982</v>
      </c>
    </row>
    <row r="6531">
      <c r="A6531" s="1" t="s">
        <v>6568</v>
      </c>
      <c r="B6531" s="1" t="s">
        <v>32</v>
      </c>
      <c r="C6531" s="1">
        <v>3.0</v>
      </c>
      <c r="D6531" s="1">
        <v>1.0</v>
      </c>
      <c r="E6531" s="1">
        <v>3.0</v>
      </c>
      <c r="F6531" s="1" t="s">
        <v>28</v>
      </c>
      <c r="G6531" s="1" t="s">
        <v>24</v>
      </c>
      <c r="H6531" s="2">
        <v>45201.0</v>
      </c>
      <c r="J6531" s="3">
        <f t="shared" si="2"/>
        <v>3</v>
      </c>
      <c r="K6531" s="4">
        <f t="shared" si="3"/>
        <v>1</v>
      </c>
      <c r="L6531" s="4">
        <f t="shared" si="4"/>
        <v>3</v>
      </c>
      <c r="S6531" s="1" t="s">
        <v>6568</v>
      </c>
      <c r="T6531" s="4" t="str">
        <f t="shared" si="5"/>
        <v>Cookie</v>
      </c>
      <c r="U6531" s="4" t="str">
        <f t="shared" si="6"/>
        <v>Takeaway</v>
      </c>
      <c r="V6531" s="4" t="str">
        <f t="shared" si="7"/>
        <v>Cash</v>
      </c>
      <c r="W6531" s="4">
        <f t="shared" ref="W6531:Y6531" si="6538">IF(OR(J6531 = "ERROR", J6531 = ""), "UNKNOWN", J6531)</f>
        <v>3</v>
      </c>
      <c r="X6531" s="4">
        <f t="shared" si="6538"/>
        <v>1</v>
      </c>
      <c r="Y6531" s="4">
        <f t="shared" si="6538"/>
        <v>3</v>
      </c>
      <c r="Z6531" s="5">
        <f t="shared" si="9"/>
        <v>45201</v>
      </c>
    </row>
    <row r="6532">
      <c r="A6532" s="1" t="s">
        <v>6569</v>
      </c>
      <c r="B6532" s="1" t="s">
        <v>22</v>
      </c>
      <c r="C6532" s="1">
        <v>1.0</v>
      </c>
      <c r="D6532" s="1">
        <v>2.0</v>
      </c>
      <c r="E6532" s="1">
        <v>2.0</v>
      </c>
      <c r="G6532" s="1" t="s">
        <v>24</v>
      </c>
      <c r="H6532" s="2">
        <v>45130.0</v>
      </c>
      <c r="J6532" s="3">
        <f t="shared" si="2"/>
        <v>1</v>
      </c>
      <c r="K6532" s="4">
        <f t="shared" si="3"/>
        <v>2</v>
      </c>
      <c r="L6532" s="4">
        <f t="shared" si="4"/>
        <v>2</v>
      </c>
      <c r="S6532" s="1" t="s">
        <v>6569</v>
      </c>
      <c r="T6532" s="4" t="str">
        <f t="shared" si="5"/>
        <v>Coffee</v>
      </c>
      <c r="U6532" s="4" t="str">
        <f t="shared" si="6"/>
        <v>Takeaway</v>
      </c>
      <c r="V6532" s="4" t="str">
        <f t="shared" si="7"/>
        <v>UNKNOWN</v>
      </c>
      <c r="W6532" s="4">
        <f t="shared" ref="W6532:Y6532" si="6539">IF(OR(J6532 = "ERROR", J6532 = ""), "UNKNOWN", J6532)</f>
        <v>1</v>
      </c>
      <c r="X6532" s="4">
        <f t="shared" si="6539"/>
        <v>2</v>
      </c>
      <c r="Y6532" s="4">
        <f t="shared" si="6539"/>
        <v>2</v>
      </c>
      <c r="Z6532" s="5">
        <f t="shared" si="9"/>
        <v>45130</v>
      </c>
    </row>
    <row r="6533">
      <c r="A6533" s="1" t="s">
        <v>6570</v>
      </c>
      <c r="B6533" s="1" t="s">
        <v>27</v>
      </c>
      <c r="C6533" s="1">
        <v>2.0</v>
      </c>
      <c r="D6533" s="1">
        <v>3.0</v>
      </c>
      <c r="E6533" s="1">
        <v>6.0</v>
      </c>
      <c r="F6533" s="1" t="s">
        <v>23</v>
      </c>
      <c r="G6533" s="1" t="s">
        <v>29</v>
      </c>
      <c r="H6533" s="2">
        <v>45029.0</v>
      </c>
      <c r="J6533" s="3">
        <f t="shared" si="2"/>
        <v>2</v>
      </c>
      <c r="K6533" s="4">
        <f t="shared" si="3"/>
        <v>3</v>
      </c>
      <c r="L6533" s="4">
        <f t="shared" si="4"/>
        <v>6</v>
      </c>
      <c r="S6533" s="1" t="s">
        <v>6570</v>
      </c>
      <c r="T6533" s="4" t="str">
        <f t="shared" si="5"/>
        <v>Cake</v>
      </c>
      <c r="U6533" s="4" t="str">
        <f t="shared" si="6"/>
        <v>In-store</v>
      </c>
      <c r="V6533" s="4" t="str">
        <f t="shared" si="7"/>
        <v>Credit Card</v>
      </c>
      <c r="W6533" s="4">
        <f t="shared" ref="W6533:Y6533" si="6540">IF(OR(J6533 = "ERROR", J6533 = ""), "UNKNOWN", J6533)</f>
        <v>2</v>
      </c>
      <c r="X6533" s="4">
        <f t="shared" si="6540"/>
        <v>3</v>
      </c>
      <c r="Y6533" s="4">
        <f t="shared" si="6540"/>
        <v>6</v>
      </c>
      <c r="Z6533" s="5">
        <f t="shared" si="9"/>
        <v>45029</v>
      </c>
    </row>
    <row r="6534">
      <c r="A6534" s="1" t="s">
        <v>6571</v>
      </c>
      <c r="B6534" s="1" t="s">
        <v>30</v>
      </c>
      <c r="C6534" s="1">
        <v>1.0</v>
      </c>
      <c r="D6534" s="1">
        <v>5.0</v>
      </c>
      <c r="E6534" s="1">
        <v>5.0</v>
      </c>
      <c r="F6534" s="1" t="s">
        <v>28</v>
      </c>
      <c r="G6534" s="1" t="s">
        <v>29</v>
      </c>
      <c r="H6534" s="2">
        <v>45093.0</v>
      </c>
      <c r="J6534" s="3">
        <f t="shared" si="2"/>
        <v>1</v>
      </c>
      <c r="K6534" s="4">
        <f t="shared" si="3"/>
        <v>5</v>
      </c>
      <c r="L6534" s="4">
        <f t="shared" si="4"/>
        <v>5</v>
      </c>
      <c r="S6534" s="1" t="s">
        <v>6571</v>
      </c>
      <c r="T6534" s="4" t="str">
        <f t="shared" si="5"/>
        <v>UNKNOWN</v>
      </c>
      <c r="U6534" s="4" t="str">
        <f t="shared" si="6"/>
        <v>In-store</v>
      </c>
      <c r="V6534" s="4" t="str">
        <f t="shared" si="7"/>
        <v>Cash</v>
      </c>
      <c r="W6534" s="4">
        <f t="shared" ref="W6534:Y6534" si="6541">IF(OR(J6534 = "ERROR", J6534 = ""), "UNKNOWN", J6534)</f>
        <v>1</v>
      </c>
      <c r="X6534" s="4">
        <f t="shared" si="6541"/>
        <v>5</v>
      </c>
      <c r="Y6534" s="4">
        <f t="shared" si="6541"/>
        <v>5</v>
      </c>
      <c r="Z6534" s="5">
        <f t="shared" si="9"/>
        <v>45093</v>
      </c>
    </row>
    <row r="6535">
      <c r="A6535" s="1" t="s">
        <v>6572</v>
      </c>
      <c r="B6535" s="1" t="s">
        <v>41</v>
      </c>
      <c r="C6535" s="1">
        <v>1.0</v>
      </c>
      <c r="D6535" s="1">
        <v>4.0</v>
      </c>
      <c r="E6535" s="1">
        <v>4.0</v>
      </c>
      <c r="F6535" s="1" t="s">
        <v>28</v>
      </c>
      <c r="G6535" s="1" t="s">
        <v>29</v>
      </c>
      <c r="H6535" s="2">
        <v>45118.0</v>
      </c>
      <c r="J6535" s="3">
        <f t="shared" si="2"/>
        <v>1</v>
      </c>
      <c r="K6535" s="4">
        <f t="shared" si="3"/>
        <v>4</v>
      </c>
      <c r="L6535" s="4">
        <f t="shared" si="4"/>
        <v>4</v>
      </c>
      <c r="S6535" s="1" t="s">
        <v>6572</v>
      </c>
      <c r="T6535" s="4" t="str">
        <f t="shared" si="5"/>
        <v>Smoothie</v>
      </c>
      <c r="U6535" s="4" t="str">
        <f t="shared" si="6"/>
        <v>In-store</v>
      </c>
      <c r="V6535" s="4" t="str">
        <f t="shared" si="7"/>
        <v>Cash</v>
      </c>
      <c r="W6535" s="4">
        <f t="shared" ref="W6535:Y6535" si="6542">IF(OR(J6535 = "ERROR", J6535 = ""), "UNKNOWN", J6535)</f>
        <v>1</v>
      </c>
      <c r="X6535" s="4">
        <f t="shared" si="6542"/>
        <v>4</v>
      </c>
      <c r="Y6535" s="4">
        <f t="shared" si="6542"/>
        <v>4</v>
      </c>
      <c r="Z6535" s="5">
        <f t="shared" si="9"/>
        <v>45118</v>
      </c>
    </row>
    <row r="6536">
      <c r="A6536" s="1" t="s">
        <v>6573</v>
      </c>
      <c r="B6536" s="1" t="s">
        <v>25</v>
      </c>
      <c r="C6536" s="1">
        <v>5.0</v>
      </c>
      <c r="D6536" s="1">
        <v>3.0</v>
      </c>
      <c r="E6536" s="1">
        <v>15.0</v>
      </c>
      <c r="F6536" s="1" t="s">
        <v>28</v>
      </c>
      <c r="G6536" s="1" t="s">
        <v>29</v>
      </c>
      <c r="H6536" s="2">
        <v>45108.0</v>
      </c>
      <c r="J6536" s="3">
        <f t="shared" si="2"/>
        <v>5</v>
      </c>
      <c r="K6536" s="4">
        <f t="shared" si="3"/>
        <v>3</v>
      </c>
      <c r="L6536" s="4">
        <f t="shared" si="4"/>
        <v>15</v>
      </c>
      <c r="S6536" s="1" t="s">
        <v>6573</v>
      </c>
      <c r="T6536" s="4" t="str">
        <f t="shared" si="5"/>
        <v>UNKNOWN</v>
      </c>
      <c r="U6536" s="4" t="str">
        <f t="shared" si="6"/>
        <v>In-store</v>
      </c>
      <c r="V6536" s="4" t="str">
        <f t="shared" si="7"/>
        <v>Cash</v>
      </c>
      <c r="W6536" s="4">
        <f t="shared" ref="W6536:Y6536" si="6543">IF(OR(J6536 = "ERROR", J6536 = ""), "UNKNOWN", J6536)</f>
        <v>5</v>
      </c>
      <c r="X6536" s="4">
        <f t="shared" si="6543"/>
        <v>3</v>
      </c>
      <c r="Y6536" s="4">
        <f t="shared" si="6543"/>
        <v>15</v>
      </c>
      <c r="Z6536" s="5">
        <f t="shared" si="9"/>
        <v>45108</v>
      </c>
    </row>
    <row r="6537">
      <c r="A6537" s="1" t="s">
        <v>6574</v>
      </c>
      <c r="B6537" s="1" t="s">
        <v>81</v>
      </c>
      <c r="C6537" s="1" t="s">
        <v>25</v>
      </c>
      <c r="D6537" s="1">
        <v>1.5</v>
      </c>
      <c r="E6537" s="1">
        <v>4.5</v>
      </c>
      <c r="G6537" s="1" t="s">
        <v>30</v>
      </c>
      <c r="H6537" s="1" t="s">
        <v>30</v>
      </c>
      <c r="J6537" s="3">
        <f t="shared" si="2"/>
        <v>3</v>
      </c>
      <c r="K6537" s="4">
        <f t="shared" si="3"/>
        <v>1.5</v>
      </c>
      <c r="L6537" s="4">
        <f t="shared" si="4"/>
        <v>4.5</v>
      </c>
      <c r="S6537" s="1" t="s">
        <v>6574</v>
      </c>
      <c r="T6537" s="4" t="str">
        <f t="shared" si="5"/>
        <v>Tea</v>
      </c>
      <c r="U6537" s="4" t="str">
        <f t="shared" si="6"/>
        <v>UNKNOWN</v>
      </c>
      <c r="V6537" s="4" t="str">
        <f t="shared" si="7"/>
        <v>UNKNOWN</v>
      </c>
      <c r="W6537" s="4">
        <f t="shared" ref="W6537:Y6537" si="6544">IF(OR(J6537 = "ERROR", J6537 = ""), "UNKNOWN", J6537)</f>
        <v>3</v>
      </c>
      <c r="X6537" s="4">
        <f t="shared" si="6544"/>
        <v>1.5</v>
      </c>
      <c r="Y6537" s="4">
        <f t="shared" si="6544"/>
        <v>4.5</v>
      </c>
      <c r="Z6537" s="4" t="str">
        <f t="shared" si="9"/>
        <v>UNKNOWN</v>
      </c>
    </row>
    <row r="6538">
      <c r="A6538" s="1" t="s">
        <v>6575</v>
      </c>
      <c r="B6538" s="1" t="s">
        <v>55</v>
      </c>
      <c r="C6538" s="1">
        <v>1.0</v>
      </c>
      <c r="D6538" s="1">
        <v>3.0</v>
      </c>
      <c r="E6538" s="1">
        <v>3.0</v>
      </c>
      <c r="F6538" s="1" t="s">
        <v>39</v>
      </c>
      <c r="H6538" s="6">
        <v>45285.0</v>
      </c>
      <c r="J6538" s="3">
        <f t="shared" si="2"/>
        <v>1</v>
      </c>
      <c r="K6538" s="4">
        <f t="shared" si="3"/>
        <v>3</v>
      </c>
      <c r="L6538" s="4">
        <f t="shared" si="4"/>
        <v>3</v>
      </c>
      <c r="S6538" s="1" t="s">
        <v>6575</v>
      </c>
      <c r="T6538" s="4" t="str">
        <f t="shared" si="5"/>
        <v>Juice</v>
      </c>
      <c r="U6538" s="4" t="str">
        <f t="shared" si="6"/>
        <v>UNKNOWN</v>
      </c>
      <c r="V6538" s="4" t="str">
        <f t="shared" si="7"/>
        <v>Digital Wallet</v>
      </c>
      <c r="W6538" s="4">
        <f t="shared" ref="W6538:Y6538" si="6545">IF(OR(J6538 = "ERROR", J6538 = ""), "UNKNOWN", J6538)</f>
        <v>1</v>
      </c>
      <c r="X6538" s="4">
        <f t="shared" si="6545"/>
        <v>3</v>
      </c>
      <c r="Y6538" s="4">
        <f t="shared" si="6545"/>
        <v>3</v>
      </c>
      <c r="Z6538" s="7">
        <f t="shared" si="9"/>
        <v>45285</v>
      </c>
    </row>
    <row r="6539">
      <c r="A6539" s="1" t="s">
        <v>6576</v>
      </c>
      <c r="B6539" s="1" t="s">
        <v>41</v>
      </c>
      <c r="C6539" s="1">
        <v>2.0</v>
      </c>
      <c r="D6539" s="1">
        <v>4.0</v>
      </c>
      <c r="E6539" s="1">
        <v>8.0</v>
      </c>
      <c r="F6539" s="1" t="s">
        <v>23</v>
      </c>
      <c r="G6539" s="1" t="s">
        <v>29</v>
      </c>
      <c r="H6539" s="6">
        <v>45228.0</v>
      </c>
      <c r="J6539" s="3">
        <f t="shared" si="2"/>
        <v>2</v>
      </c>
      <c r="K6539" s="4">
        <f t="shared" si="3"/>
        <v>4</v>
      </c>
      <c r="L6539" s="4">
        <f t="shared" si="4"/>
        <v>8</v>
      </c>
      <c r="S6539" s="1" t="s">
        <v>6576</v>
      </c>
      <c r="T6539" s="4" t="str">
        <f t="shared" si="5"/>
        <v>Smoothie</v>
      </c>
      <c r="U6539" s="4" t="str">
        <f t="shared" si="6"/>
        <v>In-store</v>
      </c>
      <c r="V6539" s="4" t="str">
        <f t="shared" si="7"/>
        <v>Credit Card</v>
      </c>
      <c r="W6539" s="4">
        <f t="shared" ref="W6539:Y6539" si="6546">IF(OR(J6539 = "ERROR", J6539 = ""), "UNKNOWN", J6539)</f>
        <v>2</v>
      </c>
      <c r="X6539" s="4">
        <f t="shared" si="6546"/>
        <v>4</v>
      </c>
      <c r="Y6539" s="4">
        <f t="shared" si="6546"/>
        <v>8</v>
      </c>
      <c r="Z6539" s="7">
        <f t="shared" si="9"/>
        <v>45228</v>
      </c>
    </row>
    <row r="6540">
      <c r="A6540" s="1" t="s">
        <v>6577</v>
      </c>
      <c r="B6540" s="1" t="s">
        <v>44</v>
      </c>
      <c r="C6540" s="1">
        <v>5.0</v>
      </c>
      <c r="D6540" s="1">
        <v>4.0</v>
      </c>
      <c r="E6540" s="1">
        <v>20.0</v>
      </c>
      <c r="F6540" s="1" t="s">
        <v>28</v>
      </c>
      <c r="H6540" s="2">
        <v>44960.0</v>
      </c>
      <c r="J6540" s="3">
        <f t="shared" si="2"/>
        <v>5</v>
      </c>
      <c r="K6540" s="4">
        <f t="shared" si="3"/>
        <v>4</v>
      </c>
      <c r="L6540" s="4">
        <f t="shared" si="4"/>
        <v>20</v>
      </c>
      <c r="S6540" s="1" t="s">
        <v>6577</v>
      </c>
      <c r="T6540" s="4" t="str">
        <f t="shared" si="5"/>
        <v>Sandwich</v>
      </c>
      <c r="U6540" s="4" t="str">
        <f t="shared" si="6"/>
        <v>UNKNOWN</v>
      </c>
      <c r="V6540" s="4" t="str">
        <f t="shared" si="7"/>
        <v>Cash</v>
      </c>
      <c r="W6540" s="4">
        <f t="shared" ref="W6540:Y6540" si="6547">IF(OR(J6540 = "ERROR", J6540 = ""), "UNKNOWN", J6540)</f>
        <v>5</v>
      </c>
      <c r="X6540" s="4">
        <f t="shared" si="6547"/>
        <v>4</v>
      </c>
      <c r="Y6540" s="4">
        <f t="shared" si="6547"/>
        <v>20</v>
      </c>
      <c r="Z6540" s="5">
        <f t="shared" si="9"/>
        <v>44960</v>
      </c>
    </row>
    <row r="6541">
      <c r="A6541" s="1" t="s">
        <v>6578</v>
      </c>
      <c r="B6541" s="1" t="s">
        <v>44</v>
      </c>
      <c r="C6541" s="1">
        <v>4.0</v>
      </c>
      <c r="D6541" s="1">
        <v>4.0</v>
      </c>
      <c r="E6541" s="1">
        <v>16.0</v>
      </c>
      <c r="F6541" s="1" t="s">
        <v>23</v>
      </c>
      <c r="G6541" s="1" t="s">
        <v>29</v>
      </c>
      <c r="H6541" s="2">
        <v>45055.0</v>
      </c>
      <c r="J6541" s="3">
        <f t="shared" si="2"/>
        <v>4</v>
      </c>
      <c r="K6541" s="4">
        <f t="shared" si="3"/>
        <v>4</v>
      </c>
      <c r="L6541" s="4">
        <f t="shared" si="4"/>
        <v>16</v>
      </c>
      <c r="S6541" s="1" t="s">
        <v>6578</v>
      </c>
      <c r="T6541" s="4" t="str">
        <f t="shared" si="5"/>
        <v>Sandwich</v>
      </c>
      <c r="U6541" s="4" t="str">
        <f t="shared" si="6"/>
        <v>In-store</v>
      </c>
      <c r="V6541" s="4" t="str">
        <f t="shared" si="7"/>
        <v>Credit Card</v>
      </c>
      <c r="W6541" s="4">
        <f t="shared" ref="W6541:Y6541" si="6548">IF(OR(J6541 = "ERROR", J6541 = ""), "UNKNOWN", J6541)</f>
        <v>4</v>
      </c>
      <c r="X6541" s="4">
        <f t="shared" si="6548"/>
        <v>4</v>
      </c>
      <c r="Y6541" s="4">
        <f t="shared" si="6548"/>
        <v>16</v>
      </c>
      <c r="Z6541" s="5">
        <f t="shared" si="9"/>
        <v>45055</v>
      </c>
    </row>
    <row r="6542">
      <c r="A6542" s="1" t="s">
        <v>6579</v>
      </c>
      <c r="B6542" s="1" t="s">
        <v>55</v>
      </c>
      <c r="C6542" s="1">
        <v>1.0</v>
      </c>
      <c r="D6542" s="1">
        <v>3.0</v>
      </c>
      <c r="E6542" s="1">
        <v>3.0</v>
      </c>
      <c r="G6542" s="1" t="s">
        <v>24</v>
      </c>
      <c r="H6542" s="2">
        <v>45269.0</v>
      </c>
      <c r="J6542" s="3">
        <f t="shared" si="2"/>
        <v>1</v>
      </c>
      <c r="K6542" s="4">
        <f t="shared" si="3"/>
        <v>3</v>
      </c>
      <c r="L6542" s="4">
        <f t="shared" si="4"/>
        <v>3</v>
      </c>
      <c r="S6542" s="1" t="s">
        <v>6579</v>
      </c>
      <c r="T6542" s="4" t="str">
        <f t="shared" si="5"/>
        <v>Juice</v>
      </c>
      <c r="U6542" s="4" t="str">
        <f t="shared" si="6"/>
        <v>Takeaway</v>
      </c>
      <c r="V6542" s="4" t="str">
        <f t="shared" si="7"/>
        <v>UNKNOWN</v>
      </c>
      <c r="W6542" s="4">
        <f t="shared" ref="W6542:Y6542" si="6549">IF(OR(J6542 = "ERROR", J6542 = ""), "UNKNOWN", J6542)</f>
        <v>1</v>
      </c>
      <c r="X6542" s="4">
        <f t="shared" si="6549"/>
        <v>3</v>
      </c>
      <c r="Y6542" s="4">
        <f t="shared" si="6549"/>
        <v>3</v>
      </c>
      <c r="Z6542" s="5">
        <f t="shared" si="9"/>
        <v>45269</v>
      </c>
    </row>
    <row r="6543">
      <c r="A6543" s="1" t="s">
        <v>6580</v>
      </c>
      <c r="B6543" s="1" t="s">
        <v>44</v>
      </c>
      <c r="C6543" s="1">
        <v>5.0</v>
      </c>
      <c r="D6543" s="1">
        <v>4.0</v>
      </c>
      <c r="E6543" s="1">
        <v>20.0</v>
      </c>
      <c r="G6543" s="1" t="s">
        <v>29</v>
      </c>
      <c r="H6543" s="2">
        <v>45048.0</v>
      </c>
      <c r="J6543" s="3">
        <f t="shared" si="2"/>
        <v>5</v>
      </c>
      <c r="K6543" s="4">
        <f t="shared" si="3"/>
        <v>4</v>
      </c>
      <c r="L6543" s="4">
        <f t="shared" si="4"/>
        <v>20</v>
      </c>
      <c r="S6543" s="1" t="s">
        <v>6580</v>
      </c>
      <c r="T6543" s="4" t="str">
        <f t="shared" si="5"/>
        <v>Sandwich</v>
      </c>
      <c r="U6543" s="4" t="str">
        <f t="shared" si="6"/>
        <v>In-store</v>
      </c>
      <c r="V6543" s="4" t="str">
        <f t="shared" si="7"/>
        <v>UNKNOWN</v>
      </c>
      <c r="W6543" s="4">
        <f t="shared" ref="W6543:Y6543" si="6550">IF(OR(J6543 = "ERROR", J6543 = ""), "UNKNOWN", J6543)</f>
        <v>5</v>
      </c>
      <c r="X6543" s="4">
        <f t="shared" si="6550"/>
        <v>4</v>
      </c>
      <c r="Y6543" s="4">
        <f t="shared" si="6550"/>
        <v>20</v>
      </c>
      <c r="Z6543" s="5">
        <f t="shared" si="9"/>
        <v>45048</v>
      </c>
    </row>
    <row r="6544">
      <c r="A6544" s="1" t="s">
        <v>6581</v>
      </c>
      <c r="B6544" s="1" t="s">
        <v>44</v>
      </c>
      <c r="C6544" s="1">
        <v>3.0</v>
      </c>
      <c r="D6544" s="1">
        <v>4.0</v>
      </c>
      <c r="E6544" s="1">
        <v>12.0</v>
      </c>
      <c r="G6544" s="1" t="s">
        <v>29</v>
      </c>
      <c r="H6544" s="2">
        <v>45001.0</v>
      </c>
      <c r="J6544" s="3">
        <f t="shared" si="2"/>
        <v>3</v>
      </c>
      <c r="K6544" s="4">
        <f t="shared" si="3"/>
        <v>4</v>
      </c>
      <c r="L6544" s="4">
        <f t="shared" si="4"/>
        <v>12</v>
      </c>
      <c r="S6544" s="1" t="s">
        <v>6581</v>
      </c>
      <c r="T6544" s="4" t="str">
        <f t="shared" si="5"/>
        <v>Sandwich</v>
      </c>
      <c r="U6544" s="4" t="str">
        <f t="shared" si="6"/>
        <v>In-store</v>
      </c>
      <c r="V6544" s="4" t="str">
        <f t="shared" si="7"/>
        <v>UNKNOWN</v>
      </c>
      <c r="W6544" s="4">
        <f t="shared" ref="W6544:Y6544" si="6551">IF(OR(J6544 = "ERROR", J6544 = ""), "UNKNOWN", J6544)</f>
        <v>3</v>
      </c>
      <c r="X6544" s="4">
        <f t="shared" si="6551"/>
        <v>4</v>
      </c>
      <c r="Y6544" s="4">
        <f t="shared" si="6551"/>
        <v>12</v>
      </c>
      <c r="Z6544" s="5">
        <f t="shared" si="9"/>
        <v>45001</v>
      </c>
    </row>
    <row r="6545">
      <c r="A6545" s="1" t="s">
        <v>6582</v>
      </c>
      <c r="B6545" s="1" t="s">
        <v>44</v>
      </c>
      <c r="C6545" s="1">
        <v>2.0</v>
      </c>
      <c r="D6545" s="1">
        <v>4.0</v>
      </c>
      <c r="E6545" s="1" t="s">
        <v>30</v>
      </c>
      <c r="F6545" s="1" t="s">
        <v>28</v>
      </c>
      <c r="G6545" s="1" t="s">
        <v>25</v>
      </c>
      <c r="H6545" s="2">
        <v>45099.0</v>
      </c>
      <c r="J6545" s="3">
        <f t="shared" si="2"/>
        <v>2</v>
      </c>
      <c r="K6545" s="4">
        <f t="shared" si="3"/>
        <v>4</v>
      </c>
      <c r="L6545" s="4">
        <f t="shared" si="4"/>
        <v>8</v>
      </c>
      <c r="S6545" s="1" t="s">
        <v>6582</v>
      </c>
      <c r="T6545" s="4" t="str">
        <f t="shared" si="5"/>
        <v>Sandwich</v>
      </c>
      <c r="U6545" s="4" t="str">
        <f t="shared" si="6"/>
        <v>UNKNOWN</v>
      </c>
      <c r="V6545" s="4" t="str">
        <f t="shared" si="7"/>
        <v>Cash</v>
      </c>
      <c r="W6545" s="4">
        <f t="shared" ref="W6545:Y6545" si="6552">IF(OR(J6545 = "ERROR", J6545 = ""), "UNKNOWN", J6545)</f>
        <v>2</v>
      </c>
      <c r="X6545" s="4">
        <f t="shared" si="6552"/>
        <v>4</v>
      </c>
      <c r="Y6545" s="4">
        <f t="shared" si="6552"/>
        <v>8</v>
      </c>
      <c r="Z6545" s="5">
        <f t="shared" si="9"/>
        <v>45099</v>
      </c>
    </row>
    <row r="6546">
      <c r="A6546" s="1" t="s">
        <v>6583</v>
      </c>
      <c r="B6546" s="1" t="s">
        <v>22</v>
      </c>
      <c r="C6546" s="1">
        <v>4.0</v>
      </c>
      <c r="D6546" s="1">
        <v>2.0</v>
      </c>
      <c r="E6546" s="1">
        <v>8.0</v>
      </c>
      <c r="G6546" s="1" t="s">
        <v>24</v>
      </c>
      <c r="H6546" s="2">
        <v>45062.0</v>
      </c>
      <c r="J6546" s="3">
        <f t="shared" si="2"/>
        <v>4</v>
      </c>
      <c r="K6546" s="4">
        <f t="shared" si="3"/>
        <v>2</v>
      </c>
      <c r="L6546" s="4">
        <f t="shared" si="4"/>
        <v>8</v>
      </c>
      <c r="S6546" s="1" t="s">
        <v>6583</v>
      </c>
      <c r="T6546" s="4" t="str">
        <f t="shared" si="5"/>
        <v>Coffee</v>
      </c>
      <c r="U6546" s="4" t="str">
        <f t="shared" si="6"/>
        <v>Takeaway</v>
      </c>
      <c r="V6546" s="4" t="str">
        <f t="shared" si="7"/>
        <v>UNKNOWN</v>
      </c>
      <c r="W6546" s="4">
        <f t="shared" ref="W6546:Y6546" si="6553">IF(OR(J6546 = "ERROR", J6546 = ""), "UNKNOWN", J6546)</f>
        <v>4</v>
      </c>
      <c r="X6546" s="4">
        <f t="shared" si="6553"/>
        <v>2</v>
      </c>
      <c r="Y6546" s="4">
        <f t="shared" si="6553"/>
        <v>8</v>
      </c>
      <c r="Z6546" s="5">
        <f t="shared" si="9"/>
        <v>45062</v>
      </c>
    </row>
    <row r="6547">
      <c r="A6547" s="1" t="s">
        <v>6584</v>
      </c>
      <c r="B6547" s="1" t="s">
        <v>44</v>
      </c>
      <c r="C6547" s="1">
        <v>5.0</v>
      </c>
      <c r="D6547" s="1">
        <v>4.0</v>
      </c>
      <c r="E6547" s="1">
        <v>20.0</v>
      </c>
      <c r="F6547" s="1" t="s">
        <v>28</v>
      </c>
      <c r="H6547" s="2">
        <v>45200.0</v>
      </c>
      <c r="J6547" s="3">
        <f t="shared" si="2"/>
        <v>5</v>
      </c>
      <c r="K6547" s="4">
        <f t="shared" si="3"/>
        <v>4</v>
      </c>
      <c r="L6547" s="4">
        <f t="shared" si="4"/>
        <v>20</v>
      </c>
      <c r="S6547" s="1" t="s">
        <v>6584</v>
      </c>
      <c r="T6547" s="4" t="str">
        <f t="shared" si="5"/>
        <v>Sandwich</v>
      </c>
      <c r="U6547" s="4" t="str">
        <f t="shared" si="6"/>
        <v>UNKNOWN</v>
      </c>
      <c r="V6547" s="4" t="str">
        <f t="shared" si="7"/>
        <v>Cash</v>
      </c>
      <c r="W6547" s="4">
        <f t="shared" ref="W6547:Y6547" si="6554">IF(OR(J6547 = "ERROR", J6547 = ""), "UNKNOWN", J6547)</f>
        <v>5</v>
      </c>
      <c r="X6547" s="4">
        <f t="shared" si="6554"/>
        <v>4</v>
      </c>
      <c r="Y6547" s="4">
        <f t="shared" si="6554"/>
        <v>20</v>
      </c>
      <c r="Z6547" s="5">
        <f t="shared" si="9"/>
        <v>45200</v>
      </c>
    </row>
    <row r="6548">
      <c r="A6548" s="1" t="s">
        <v>6585</v>
      </c>
      <c r="B6548" s="1" t="s">
        <v>44</v>
      </c>
      <c r="C6548" s="1">
        <v>3.0</v>
      </c>
      <c r="D6548" s="1">
        <v>4.0</v>
      </c>
      <c r="E6548" s="1">
        <v>12.0</v>
      </c>
      <c r="G6548" s="1" t="s">
        <v>29</v>
      </c>
      <c r="H6548" s="2">
        <v>45078.0</v>
      </c>
      <c r="J6548" s="3">
        <f t="shared" si="2"/>
        <v>3</v>
      </c>
      <c r="K6548" s="4">
        <f t="shared" si="3"/>
        <v>4</v>
      </c>
      <c r="L6548" s="4">
        <f t="shared" si="4"/>
        <v>12</v>
      </c>
      <c r="S6548" s="1" t="s">
        <v>6585</v>
      </c>
      <c r="T6548" s="4" t="str">
        <f t="shared" si="5"/>
        <v>Sandwich</v>
      </c>
      <c r="U6548" s="4" t="str">
        <f t="shared" si="6"/>
        <v>In-store</v>
      </c>
      <c r="V6548" s="4" t="str">
        <f t="shared" si="7"/>
        <v>UNKNOWN</v>
      </c>
      <c r="W6548" s="4">
        <f t="shared" ref="W6548:Y6548" si="6555">IF(OR(J6548 = "ERROR", J6548 = ""), "UNKNOWN", J6548)</f>
        <v>3</v>
      </c>
      <c r="X6548" s="4">
        <f t="shared" si="6555"/>
        <v>4</v>
      </c>
      <c r="Y6548" s="4">
        <f t="shared" si="6555"/>
        <v>12</v>
      </c>
      <c r="Z6548" s="5">
        <f t="shared" si="9"/>
        <v>45078</v>
      </c>
    </row>
    <row r="6549">
      <c r="A6549" s="1" t="s">
        <v>6586</v>
      </c>
      <c r="B6549" s="1" t="s">
        <v>44</v>
      </c>
      <c r="C6549" s="1">
        <v>2.0</v>
      </c>
      <c r="D6549" s="1">
        <v>4.0</v>
      </c>
      <c r="E6549" s="1">
        <v>8.0</v>
      </c>
      <c r="F6549" s="1" t="s">
        <v>39</v>
      </c>
      <c r="G6549" s="1" t="s">
        <v>29</v>
      </c>
      <c r="H6549" s="6">
        <v>45287.0</v>
      </c>
      <c r="J6549" s="3">
        <f t="shared" si="2"/>
        <v>2</v>
      </c>
      <c r="K6549" s="4">
        <f t="shared" si="3"/>
        <v>4</v>
      </c>
      <c r="L6549" s="4">
        <f t="shared" si="4"/>
        <v>8</v>
      </c>
      <c r="S6549" s="1" t="s">
        <v>6586</v>
      </c>
      <c r="T6549" s="4" t="str">
        <f t="shared" si="5"/>
        <v>Sandwich</v>
      </c>
      <c r="U6549" s="4" t="str">
        <f t="shared" si="6"/>
        <v>In-store</v>
      </c>
      <c r="V6549" s="4" t="str">
        <f t="shared" si="7"/>
        <v>Digital Wallet</v>
      </c>
      <c r="W6549" s="4">
        <f t="shared" ref="W6549:Y6549" si="6556">IF(OR(J6549 = "ERROR", J6549 = ""), "UNKNOWN", J6549)</f>
        <v>2</v>
      </c>
      <c r="X6549" s="4">
        <f t="shared" si="6556"/>
        <v>4</v>
      </c>
      <c r="Y6549" s="4">
        <f t="shared" si="6556"/>
        <v>8</v>
      </c>
      <c r="Z6549" s="7">
        <f t="shared" si="9"/>
        <v>45287</v>
      </c>
    </row>
    <row r="6550">
      <c r="A6550" s="1" t="s">
        <v>6587</v>
      </c>
      <c r="B6550" s="1" t="s">
        <v>22</v>
      </c>
      <c r="C6550" s="1">
        <v>3.0</v>
      </c>
      <c r="D6550" s="1">
        <v>2.0</v>
      </c>
      <c r="E6550" s="1">
        <v>6.0</v>
      </c>
      <c r="G6550" s="1" t="s">
        <v>24</v>
      </c>
      <c r="H6550" s="1" t="s">
        <v>25</v>
      </c>
      <c r="J6550" s="3">
        <f t="shared" si="2"/>
        <v>3</v>
      </c>
      <c r="K6550" s="4">
        <f t="shared" si="3"/>
        <v>2</v>
      </c>
      <c r="L6550" s="4">
        <f t="shared" si="4"/>
        <v>6</v>
      </c>
      <c r="S6550" s="1" t="s">
        <v>6587</v>
      </c>
      <c r="T6550" s="4" t="str">
        <f t="shared" si="5"/>
        <v>Coffee</v>
      </c>
      <c r="U6550" s="4" t="str">
        <f t="shared" si="6"/>
        <v>Takeaway</v>
      </c>
      <c r="V6550" s="4" t="str">
        <f t="shared" si="7"/>
        <v>UNKNOWN</v>
      </c>
      <c r="W6550" s="4">
        <f t="shared" ref="W6550:Y6550" si="6557">IF(OR(J6550 = "ERROR", J6550 = ""), "UNKNOWN", J6550)</f>
        <v>3</v>
      </c>
      <c r="X6550" s="4">
        <f t="shared" si="6557"/>
        <v>2</v>
      </c>
      <c r="Y6550" s="4">
        <f t="shared" si="6557"/>
        <v>6</v>
      </c>
      <c r="Z6550" s="4" t="str">
        <f t="shared" si="9"/>
        <v>UNKNOWN</v>
      </c>
    </row>
    <row r="6551">
      <c r="A6551" s="1" t="s">
        <v>6588</v>
      </c>
      <c r="B6551" s="1" t="s">
        <v>44</v>
      </c>
      <c r="C6551" s="1">
        <v>5.0</v>
      </c>
      <c r="D6551" s="1">
        <v>4.0</v>
      </c>
      <c r="E6551" s="1">
        <v>20.0</v>
      </c>
      <c r="G6551" s="1" t="s">
        <v>29</v>
      </c>
      <c r="H6551" s="2">
        <v>44974.0</v>
      </c>
      <c r="J6551" s="3">
        <f t="shared" si="2"/>
        <v>5</v>
      </c>
      <c r="K6551" s="4">
        <f t="shared" si="3"/>
        <v>4</v>
      </c>
      <c r="L6551" s="4">
        <f t="shared" si="4"/>
        <v>20</v>
      </c>
      <c r="S6551" s="1" t="s">
        <v>6588</v>
      </c>
      <c r="T6551" s="4" t="str">
        <f t="shared" si="5"/>
        <v>Sandwich</v>
      </c>
      <c r="U6551" s="4" t="str">
        <f t="shared" si="6"/>
        <v>In-store</v>
      </c>
      <c r="V6551" s="4" t="str">
        <f t="shared" si="7"/>
        <v>UNKNOWN</v>
      </c>
      <c r="W6551" s="4">
        <f t="shared" ref="W6551:Y6551" si="6558">IF(OR(J6551 = "ERROR", J6551 = ""), "UNKNOWN", J6551)</f>
        <v>5</v>
      </c>
      <c r="X6551" s="4">
        <f t="shared" si="6558"/>
        <v>4</v>
      </c>
      <c r="Y6551" s="4">
        <f t="shared" si="6558"/>
        <v>20</v>
      </c>
      <c r="Z6551" s="5">
        <f t="shared" si="9"/>
        <v>44974</v>
      </c>
    </row>
    <row r="6552">
      <c r="A6552" s="1" t="s">
        <v>6589</v>
      </c>
      <c r="B6552" s="1" t="s">
        <v>44</v>
      </c>
      <c r="C6552" s="1">
        <v>2.0</v>
      </c>
      <c r="D6552" s="1" t="s">
        <v>30</v>
      </c>
      <c r="E6552" s="1">
        <v>8.0</v>
      </c>
      <c r="F6552" s="1" t="s">
        <v>23</v>
      </c>
      <c r="G6552" s="1" t="s">
        <v>29</v>
      </c>
      <c r="H6552" s="2">
        <v>45161.0</v>
      </c>
      <c r="J6552" s="3">
        <f t="shared" si="2"/>
        <v>2</v>
      </c>
      <c r="K6552" s="4">
        <f t="shared" si="3"/>
        <v>4</v>
      </c>
      <c r="L6552" s="4">
        <f t="shared" si="4"/>
        <v>8</v>
      </c>
      <c r="S6552" s="1" t="s">
        <v>6589</v>
      </c>
      <c r="T6552" s="4" t="str">
        <f t="shared" si="5"/>
        <v>Sandwich</v>
      </c>
      <c r="U6552" s="4" t="str">
        <f t="shared" si="6"/>
        <v>In-store</v>
      </c>
      <c r="V6552" s="4" t="str">
        <f t="shared" si="7"/>
        <v>Credit Card</v>
      </c>
      <c r="W6552" s="4">
        <f t="shared" ref="W6552:Y6552" si="6559">IF(OR(J6552 = "ERROR", J6552 = ""), "UNKNOWN", J6552)</f>
        <v>2</v>
      </c>
      <c r="X6552" s="4">
        <f t="shared" si="6559"/>
        <v>4</v>
      </c>
      <c r="Y6552" s="4">
        <f t="shared" si="6559"/>
        <v>8</v>
      </c>
      <c r="Z6552" s="5">
        <f t="shared" si="9"/>
        <v>45161</v>
      </c>
    </row>
    <row r="6553">
      <c r="A6553" s="1" t="s">
        <v>6590</v>
      </c>
      <c r="B6553" s="1" t="s">
        <v>41</v>
      </c>
      <c r="C6553" s="1">
        <v>1.0</v>
      </c>
      <c r="D6553" s="1">
        <v>4.0</v>
      </c>
      <c r="E6553" s="1">
        <v>4.0</v>
      </c>
      <c r="F6553" s="1" t="s">
        <v>23</v>
      </c>
      <c r="H6553" s="6">
        <v>45225.0</v>
      </c>
      <c r="J6553" s="3">
        <f t="shared" si="2"/>
        <v>1</v>
      </c>
      <c r="K6553" s="4">
        <f t="shared" si="3"/>
        <v>4</v>
      </c>
      <c r="L6553" s="4">
        <f t="shared" si="4"/>
        <v>4</v>
      </c>
      <c r="S6553" s="1" t="s">
        <v>6590</v>
      </c>
      <c r="T6553" s="4" t="str">
        <f t="shared" si="5"/>
        <v>Smoothie</v>
      </c>
      <c r="U6553" s="4" t="str">
        <f t="shared" si="6"/>
        <v>UNKNOWN</v>
      </c>
      <c r="V6553" s="4" t="str">
        <f t="shared" si="7"/>
        <v>Credit Card</v>
      </c>
      <c r="W6553" s="4">
        <f t="shared" ref="W6553:Y6553" si="6560">IF(OR(J6553 = "ERROR", J6553 = ""), "UNKNOWN", J6553)</f>
        <v>1</v>
      </c>
      <c r="X6553" s="4">
        <f t="shared" si="6560"/>
        <v>4</v>
      </c>
      <c r="Y6553" s="4">
        <f t="shared" si="6560"/>
        <v>4</v>
      </c>
      <c r="Z6553" s="7">
        <f t="shared" si="9"/>
        <v>45225</v>
      </c>
    </row>
    <row r="6554">
      <c r="A6554" s="1" t="s">
        <v>6591</v>
      </c>
      <c r="B6554" s="1" t="s">
        <v>32</v>
      </c>
      <c r="C6554" s="1">
        <v>3.0</v>
      </c>
      <c r="D6554" s="1">
        <v>1.0</v>
      </c>
      <c r="E6554" s="1">
        <v>3.0</v>
      </c>
      <c r="F6554" s="1" t="s">
        <v>39</v>
      </c>
      <c r="H6554" s="2">
        <v>44961.0</v>
      </c>
      <c r="J6554" s="3">
        <f t="shared" si="2"/>
        <v>3</v>
      </c>
      <c r="K6554" s="4">
        <f t="shared" si="3"/>
        <v>1</v>
      </c>
      <c r="L6554" s="4">
        <f t="shared" si="4"/>
        <v>3</v>
      </c>
      <c r="S6554" s="1" t="s">
        <v>6591</v>
      </c>
      <c r="T6554" s="4" t="str">
        <f t="shared" si="5"/>
        <v>Cookie</v>
      </c>
      <c r="U6554" s="4" t="str">
        <f t="shared" si="6"/>
        <v>UNKNOWN</v>
      </c>
      <c r="V6554" s="4" t="str">
        <f t="shared" si="7"/>
        <v>Digital Wallet</v>
      </c>
      <c r="W6554" s="4">
        <f t="shared" ref="W6554:Y6554" si="6561">IF(OR(J6554 = "ERROR", J6554 = ""), "UNKNOWN", J6554)</f>
        <v>3</v>
      </c>
      <c r="X6554" s="4">
        <f t="shared" si="6561"/>
        <v>1</v>
      </c>
      <c r="Y6554" s="4">
        <f t="shared" si="6561"/>
        <v>3</v>
      </c>
      <c r="Z6554" s="5">
        <f t="shared" si="9"/>
        <v>44961</v>
      </c>
    </row>
    <row r="6555">
      <c r="A6555" s="1" t="s">
        <v>6592</v>
      </c>
      <c r="B6555" s="1" t="s">
        <v>81</v>
      </c>
      <c r="C6555" s="1">
        <v>2.0</v>
      </c>
      <c r="D6555" s="1">
        <v>1.5</v>
      </c>
      <c r="E6555" s="1">
        <v>3.0</v>
      </c>
      <c r="F6555" s="1" t="s">
        <v>39</v>
      </c>
      <c r="H6555" s="6">
        <v>45213.0</v>
      </c>
      <c r="J6555" s="3">
        <f t="shared" si="2"/>
        <v>2</v>
      </c>
      <c r="K6555" s="4">
        <f t="shared" si="3"/>
        <v>1.5</v>
      </c>
      <c r="L6555" s="4">
        <f t="shared" si="4"/>
        <v>3</v>
      </c>
      <c r="S6555" s="1" t="s">
        <v>6592</v>
      </c>
      <c r="T6555" s="4" t="str">
        <f t="shared" si="5"/>
        <v>Tea</v>
      </c>
      <c r="U6555" s="4" t="str">
        <f t="shared" si="6"/>
        <v>UNKNOWN</v>
      </c>
      <c r="V6555" s="4" t="str">
        <f t="shared" si="7"/>
        <v>Digital Wallet</v>
      </c>
      <c r="W6555" s="4">
        <f t="shared" ref="W6555:Y6555" si="6562">IF(OR(J6555 = "ERROR", J6555 = ""), "UNKNOWN", J6555)</f>
        <v>2</v>
      </c>
      <c r="X6555" s="4">
        <f t="shared" si="6562"/>
        <v>1.5</v>
      </c>
      <c r="Y6555" s="4">
        <f t="shared" si="6562"/>
        <v>3</v>
      </c>
      <c r="Z6555" s="7">
        <f t="shared" si="9"/>
        <v>45213</v>
      </c>
    </row>
    <row r="6556">
      <c r="A6556" s="1" t="s">
        <v>6593</v>
      </c>
      <c r="B6556" s="1" t="s">
        <v>81</v>
      </c>
      <c r="C6556" s="1">
        <v>1.0</v>
      </c>
      <c r="D6556" s="1">
        <v>1.5</v>
      </c>
      <c r="E6556" s="1">
        <v>1.5</v>
      </c>
      <c r="F6556" s="1" t="s">
        <v>23</v>
      </c>
      <c r="H6556" s="6">
        <v>45244.0</v>
      </c>
      <c r="J6556" s="3">
        <f t="shared" si="2"/>
        <v>1</v>
      </c>
      <c r="K6556" s="4">
        <f t="shared" si="3"/>
        <v>1.5</v>
      </c>
      <c r="L6556" s="4">
        <f t="shared" si="4"/>
        <v>1.5</v>
      </c>
      <c r="S6556" s="1" t="s">
        <v>6593</v>
      </c>
      <c r="T6556" s="4" t="str">
        <f t="shared" si="5"/>
        <v>Tea</v>
      </c>
      <c r="U6556" s="4" t="str">
        <f t="shared" si="6"/>
        <v>UNKNOWN</v>
      </c>
      <c r="V6556" s="4" t="str">
        <f t="shared" si="7"/>
        <v>Credit Card</v>
      </c>
      <c r="W6556" s="4">
        <f t="shared" ref="W6556:Y6556" si="6563">IF(OR(J6556 = "ERROR", J6556 = ""), "UNKNOWN", J6556)</f>
        <v>1</v>
      </c>
      <c r="X6556" s="4">
        <f t="shared" si="6563"/>
        <v>1.5</v>
      </c>
      <c r="Y6556" s="4">
        <f t="shared" si="6563"/>
        <v>1.5</v>
      </c>
      <c r="Z6556" s="7">
        <f t="shared" si="9"/>
        <v>45244</v>
      </c>
    </row>
    <row r="6557">
      <c r="A6557" s="1" t="s">
        <v>6594</v>
      </c>
      <c r="B6557" s="1" t="s">
        <v>22</v>
      </c>
      <c r="C6557" s="1">
        <v>1.0</v>
      </c>
      <c r="D6557" s="1">
        <v>2.0</v>
      </c>
      <c r="E6557" s="1">
        <v>2.0</v>
      </c>
      <c r="F6557" s="1" t="s">
        <v>39</v>
      </c>
      <c r="G6557" s="1" t="s">
        <v>24</v>
      </c>
      <c r="H6557" s="2">
        <v>45048.0</v>
      </c>
      <c r="J6557" s="3">
        <f t="shared" si="2"/>
        <v>1</v>
      </c>
      <c r="K6557" s="4">
        <f t="shared" si="3"/>
        <v>2</v>
      </c>
      <c r="L6557" s="4">
        <f t="shared" si="4"/>
        <v>2</v>
      </c>
      <c r="S6557" s="1" t="s">
        <v>6594</v>
      </c>
      <c r="T6557" s="4" t="str">
        <f t="shared" si="5"/>
        <v>Coffee</v>
      </c>
      <c r="U6557" s="4" t="str">
        <f t="shared" si="6"/>
        <v>Takeaway</v>
      </c>
      <c r="V6557" s="4" t="str">
        <f t="shared" si="7"/>
        <v>Digital Wallet</v>
      </c>
      <c r="W6557" s="4">
        <f t="shared" ref="W6557:Y6557" si="6564">IF(OR(J6557 = "ERROR", J6557 = ""), "UNKNOWN", J6557)</f>
        <v>1</v>
      </c>
      <c r="X6557" s="4">
        <f t="shared" si="6564"/>
        <v>2</v>
      </c>
      <c r="Y6557" s="4">
        <f t="shared" si="6564"/>
        <v>2</v>
      </c>
      <c r="Z6557" s="5">
        <f t="shared" si="9"/>
        <v>45048</v>
      </c>
    </row>
    <row r="6558">
      <c r="A6558" s="1" t="s">
        <v>6595</v>
      </c>
      <c r="B6558" s="1" t="s">
        <v>44</v>
      </c>
      <c r="C6558" s="1">
        <v>3.0</v>
      </c>
      <c r="D6558" s="1">
        <v>4.0</v>
      </c>
      <c r="E6558" s="1">
        <v>12.0</v>
      </c>
      <c r="F6558" s="1" t="s">
        <v>23</v>
      </c>
      <c r="G6558" s="1" t="s">
        <v>29</v>
      </c>
      <c r="H6558" s="2">
        <v>44957.0</v>
      </c>
      <c r="J6558" s="3">
        <f t="shared" si="2"/>
        <v>3</v>
      </c>
      <c r="K6558" s="4">
        <f t="shared" si="3"/>
        <v>4</v>
      </c>
      <c r="L6558" s="4">
        <f t="shared" si="4"/>
        <v>12</v>
      </c>
      <c r="S6558" s="1" t="s">
        <v>6595</v>
      </c>
      <c r="T6558" s="4" t="str">
        <f t="shared" si="5"/>
        <v>Sandwich</v>
      </c>
      <c r="U6558" s="4" t="str">
        <f t="shared" si="6"/>
        <v>In-store</v>
      </c>
      <c r="V6558" s="4" t="str">
        <f t="shared" si="7"/>
        <v>Credit Card</v>
      </c>
      <c r="W6558" s="4">
        <f t="shared" ref="W6558:Y6558" si="6565">IF(OR(J6558 = "ERROR", J6558 = ""), "UNKNOWN", J6558)</f>
        <v>3</v>
      </c>
      <c r="X6558" s="4">
        <f t="shared" si="6565"/>
        <v>4</v>
      </c>
      <c r="Y6558" s="4">
        <f t="shared" si="6565"/>
        <v>12</v>
      </c>
      <c r="Z6558" s="5">
        <f t="shared" si="9"/>
        <v>44957</v>
      </c>
    </row>
    <row r="6559">
      <c r="A6559" s="1" t="s">
        <v>6596</v>
      </c>
      <c r="B6559" s="1" t="s">
        <v>81</v>
      </c>
      <c r="C6559" s="1">
        <v>2.0</v>
      </c>
      <c r="D6559" s="1">
        <v>1.5</v>
      </c>
      <c r="E6559" s="1">
        <v>3.0</v>
      </c>
      <c r="G6559" s="1" t="s">
        <v>29</v>
      </c>
      <c r="H6559" s="2">
        <v>45112.0</v>
      </c>
      <c r="J6559" s="3">
        <f t="shared" si="2"/>
        <v>2</v>
      </c>
      <c r="K6559" s="4">
        <f t="shared" si="3"/>
        <v>1.5</v>
      </c>
      <c r="L6559" s="4">
        <f t="shared" si="4"/>
        <v>3</v>
      </c>
      <c r="S6559" s="1" t="s">
        <v>6596</v>
      </c>
      <c r="T6559" s="4" t="str">
        <f t="shared" si="5"/>
        <v>Tea</v>
      </c>
      <c r="U6559" s="4" t="str">
        <f t="shared" si="6"/>
        <v>In-store</v>
      </c>
      <c r="V6559" s="4" t="str">
        <f t="shared" si="7"/>
        <v>UNKNOWN</v>
      </c>
      <c r="W6559" s="4">
        <f t="shared" ref="W6559:Y6559" si="6566">IF(OR(J6559 = "ERROR", J6559 = ""), "UNKNOWN", J6559)</f>
        <v>2</v>
      </c>
      <c r="X6559" s="4">
        <f t="shared" si="6566"/>
        <v>1.5</v>
      </c>
      <c r="Y6559" s="4">
        <f t="shared" si="6566"/>
        <v>3</v>
      </c>
      <c r="Z6559" s="5">
        <f t="shared" si="9"/>
        <v>45112</v>
      </c>
    </row>
    <row r="6560">
      <c r="A6560" s="1" t="s">
        <v>6597</v>
      </c>
      <c r="B6560" s="1" t="s">
        <v>36</v>
      </c>
      <c r="C6560" s="1">
        <v>4.0</v>
      </c>
      <c r="D6560" s="1">
        <v>5.0</v>
      </c>
      <c r="E6560" s="1">
        <v>20.0</v>
      </c>
      <c r="G6560" s="1" t="s">
        <v>29</v>
      </c>
      <c r="H6560" s="2">
        <v>45095.0</v>
      </c>
      <c r="J6560" s="3">
        <f t="shared" si="2"/>
        <v>4</v>
      </c>
      <c r="K6560" s="4">
        <f t="shared" si="3"/>
        <v>5</v>
      </c>
      <c r="L6560" s="4">
        <f t="shared" si="4"/>
        <v>20</v>
      </c>
      <c r="S6560" s="1" t="s">
        <v>6597</v>
      </c>
      <c r="T6560" s="4" t="str">
        <f t="shared" si="5"/>
        <v>Salad</v>
      </c>
      <c r="U6560" s="4" t="str">
        <f t="shared" si="6"/>
        <v>In-store</v>
      </c>
      <c r="V6560" s="4" t="str">
        <f t="shared" si="7"/>
        <v>UNKNOWN</v>
      </c>
      <c r="W6560" s="4">
        <f t="shared" ref="W6560:Y6560" si="6567">IF(OR(J6560 = "ERROR", J6560 = ""), "UNKNOWN", J6560)</f>
        <v>4</v>
      </c>
      <c r="X6560" s="4">
        <f t="shared" si="6567"/>
        <v>5</v>
      </c>
      <c r="Y6560" s="4">
        <f t="shared" si="6567"/>
        <v>20</v>
      </c>
      <c r="Z6560" s="5">
        <f t="shared" si="9"/>
        <v>45095</v>
      </c>
    </row>
    <row r="6561">
      <c r="A6561" s="1" t="s">
        <v>6598</v>
      </c>
      <c r="B6561" s="1" t="s">
        <v>32</v>
      </c>
      <c r="C6561" s="1">
        <v>2.0</v>
      </c>
      <c r="D6561" s="1">
        <v>1.0</v>
      </c>
      <c r="E6561" s="1">
        <v>2.0</v>
      </c>
      <c r="F6561" s="1" t="s">
        <v>39</v>
      </c>
      <c r="G6561" s="1" t="s">
        <v>24</v>
      </c>
      <c r="H6561" s="2">
        <v>45013.0</v>
      </c>
      <c r="J6561" s="3">
        <f t="shared" si="2"/>
        <v>2</v>
      </c>
      <c r="K6561" s="4">
        <f t="shared" si="3"/>
        <v>1</v>
      </c>
      <c r="L6561" s="4">
        <f t="shared" si="4"/>
        <v>2</v>
      </c>
      <c r="S6561" s="1" t="s">
        <v>6598</v>
      </c>
      <c r="T6561" s="4" t="str">
        <f t="shared" si="5"/>
        <v>Cookie</v>
      </c>
      <c r="U6561" s="4" t="str">
        <f t="shared" si="6"/>
        <v>Takeaway</v>
      </c>
      <c r="V6561" s="4" t="str">
        <f t="shared" si="7"/>
        <v>Digital Wallet</v>
      </c>
      <c r="W6561" s="4">
        <f t="shared" ref="W6561:Y6561" si="6568">IF(OR(J6561 = "ERROR", J6561 = ""), "UNKNOWN", J6561)</f>
        <v>2</v>
      </c>
      <c r="X6561" s="4">
        <f t="shared" si="6568"/>
        <v>1</v>
      </c>
      <c r="Y6561" s="4">
        <f t="shared" si="6568"/>
        <v>2</v>
      </c>
      <c r="Z6561" s="5">
        <f t="shared" si="9"/>
        <v>45013</v>
      </c>
    </row>
    <row r="6562">
      <c r="A6562" s="1" t="s">
        <v>6599</v>
      </c>
      <c r="B6562" s="1" t="s">
        <v>44</v>
      </c>
      <c r="C6562" s="1">
        <v>4.0</v>
      </c>
      <c r="E6562" s="1">
        <v>16.0</v>
      </c>
      <c r="F6562" s="1" t="s">
        <v>39</v>
      </c>
      <c r="H6562" s="2">
        <v>45207.0</v>
      </c>
      <c r="J6562" s="3">
        <f t="shared" si="2"/>
        <v>4</v>
      </c>
      <c r="K6562" s="4">
        <f t="shared" si="3"/>
        <v>4</v>
      </c>
      <c r="L6562" s="4">
        <f t="shared" si="4"/>
        <v>16</v>
      </c>
      <c r="S6562" s="1" t="s">
        <v>6599</v>
      </c>
      <c r="T6562" s="4" t="str">
        <f t="shared" si="5"/>
        <v>Sandwich</v>
      </c>
      <c r="U6562" s="4" t="str">
        <f t="shared" si="6"/>
        <v>UNKNOWN</v>
      </c>
      <c r="V6562" s="4" t="str">
        <f t="shared" si="7"/>
        <v>Digital Wallet</v>
      </c>
      <c r="W6562" s="4">
        <f t="shared" ref="W6562:Y6562" si="6569">IF(OR(J6562 = "ERROR", J6562 = ""), "UNKNOWN", J6562)</f>
        <v>4</v>
      </c>
      <c r="X6562" s="4">
        <f t="shared" si="6569"/>
        <v>4</v>
      </c>
      <c r="Y6562" s="4">
        <f t="shared" si="6569"/>
        <v>16</v>
      </c>
      <c r="Z6562" s="5">
        <f t="shared" si="9"/>
        <v>45207</v>
      </c>
    </row>
    <row r="6563">
      <c r="A6563" s="1" t="s">
        <v>6600</v>
      </c>
      <c r="B6563" s="1" t="s">
        <v>22</v>
      </c>
      <c r="C6563" s="1">
        <v>1.0</v>
      </c>
      <c r="D6563" s="1">
        <v>2.0</v>
      </c>
      <c r="E6563" s="1">
        <v>2.0</v>
      </c>
      <c r="F6563" s="1" t="s">
        <v>23</v>
      </c>
      <c r="G6563" s="1" t="s">
        <v>29</v>
      </c>
      <c r="H6563" s="6">
        <v>45272.0</v>
      </c>
      <c r="J6563" s="3">
        <f t="shared" si="2"/>
        <v>1</v>
      </c>
      <c r="K6563" s="4">
        <f t="shared" si="3"/>
        <v>2</v>
      </c>
      <c r="L6563" s="4">
        <f t="shared" si="4"/>
        <v>2</v>
      </c>
      <c r="S6563" s="1" t="s">
        <v>6600</v>
      </c>
      <c r="T6563" s="4" t="str">
        <f t="shared" si="5"/>
        <v>Coffee</v>
      </c>
      <c r="U6563" s="4" t="str">
        <f t="shared" si="6"/>
        <v>In-store</v>
      </c>
      <c r="V6563" s="4" t="str">
        <f t="shared" si="7"/>
        <v>Credit Card</v>
      </c>
      <c r="W6563" s="4">
        <f t="shared" ref="W6563:Y6563" si="6570">IF(OR(J6563 = "ERROR", J6563 = ""), "UNKNOWN", J6563)</f>
        <v>1</v>
      </c>
      <c r="X6563" s="4">
        <f t="shared" si="6570"/>
        <v>2</v>
      </c>
      <c r="Y6563" s="4">
        <f t="shared" si="6570"/>
        <v>2</v>
      </c>
      <c r="Z6563" s="7">
        <f t="shared" si="9"/>
        <v>45272</v>
      </c>
    </row>
    <row r="6564">
      <c r="A6564" s="1" t="s">
        <v>6601</v>
      </c>
      <c r="B6564" s="1" t="s">
        <v>41</v>
      </c>
      <c r="C6564" s="1">
        <v>2.0</v>
      </c>
      <c r="D6564" s="1">
        <v>4.0</v>
      </c>
      <c r="E6564" s="1">
        <v>8.0</v>
      </c>
      <c r="F6564" s="1" t="s">
        <v>25</v>
      </c>
      <c r="H6564" s="2">
        <v>45176.0</v>
      </c>
      <c r="J6564" s="3">
        <f t="shared" si="2"/>
        <v>2</v>
      </c>
      <c r="K6564" s="4">
        <f t="shared" si="3"/>
        <v>4</v>
      </c>
      <c r="L6564" s="4">
        <f t="shared" si="4"/>
        <v>8</v>
      </c>
      <c r="S6564" s="1" t="s">
        <v>6601</v>
      </c>
      <c r="T6564" s="4" t="str">
        <f t="shared" si="5"/>
        <v>Smoothie</v>
      </c>
      <c r="U6564" s="4" t="str">
        <f t="shared" si="6"/>
        <v>UNKNOWN</v>
      </c>
      <c r="V6564" s="4" t="str">
        <f t="shared" si="7"/>
        <v>UNKNOWN</v>
      </c>
      <c r="W6564" s="4">
        <f t="shared" ref="W6564:Y6564" si="6571">IF(OR(J6564 = "ERROR", J6564 = ""), "UNKNOWN", J6564)</f>
        <v>2</v>
      </c>
      <c r="X6564" s="4">
        <f t="shared" si="6571"/>
        <v>4</v>
      </c>
      <c r="Y6564" s="4">
        <f t="shared" si="6571"/>
        <v>8</v>
      </c>
      <c r="Z6564" s="5">
        <f t="shared" si="9"/>
        <v>45176</v>
      </c>
    </row>
    <row r="6565">
      <c r="A6565" s="1" t="s">
        <v>6602</v>
      </c>
      <c r="B6565" s="1" t="s">
        <v>81</v>
      </c>
      <c r="C6565" s="1" t="s">
        <v>30</v>
      </c>
      <c r="D6565" s="1">
        <v>1.5</v>
      </c>
      <c r="E6565" s="1">
        <v>4.5</v>
      </c>
      <c r="G6565" s="1" t="s">
        <v>24</v>
      </c>
      <c r="H6565" s="2">
        <v>45149.0</v>
      </c>
      <c r="J6565" s="3">
        <f t="shared" si="2"/>
        <v>3</v>
      </c>
      <c r="K6565" s="4">
        <f t="shared" si="3"/>
        <v>1.5</v>
      </c>
      <c r="L6565" s="4">
        <f t="shared" si="4"/>
        <v>4.5</v>
      </c>
      <c r="S6565" s="1" t="s">
        <v>6602</v>
      </c>
      <c r="T6565" s="4" t="str">
        <f t="shared" si="5"/>
        <v>Tea</v>
      </c>
      <c r="U6565" s="4" t="str">
        <f t="shared" si="6"/>
        <v>Takeaway</v>
      </c>
      <c r="V6565" s="4" t="str">
        <f t="shared" si="7"/>
        <v>UNKNOWN</v>
      </c>
      <c r="W6565" s="4">
        <f t="shared" ref="W6565:Y6565" si="6572">IF(OR(J6565 = "ERROR", J6565 = ""), "UNKNOWN", J6565)</f>
        <v>3</v>
      </c>
      <c r="X6565" s="4">
        <f t="shared" si="6572"/>
        <v>1.5</v>
      </c>
      <c r="Y6565" s="4">
        <f t="shared" si="6572"/>
        <v>4.5</v>
      </c>
      <c r="Z6565" s="5">
        <f t="shared" si="9"/>
        <v>45149</v>
      </c>
    </row>
    <row r="6566">
      <c r="A6566" s="1" t="s">
        <v>6603</v>
      </c>
      <c r="B6566" s="1" t="s">
        <v>36</v>
      </c>
      <c r="C6566" s="1">
        <v>5.0</v>
      </c>
      <c r="D6566" s="1">
        <v>5.0</v>
      </c>
      <c r="E6566" s="1">
        <v>25.0</v>
      </c>
      <c r="G6566" s="1" t="s">
        <v>24</v>
      </c>
      <c r="H6566" s="6">
        <v>45209.0</v>
      </c>
      <c r="J6566" s="3">
        <f t="shared" si="2"/>
        <v>5</v>
      </c>
      <c r="K6566" s="4">
        <f t="shared" si="3"/>
        <v>5</v>
      </c>
      <c r="L6566" s="4">
        <f t="shared" si="4"/>
        <v>25</v>
      </c>
      <c r="S6566" s="1" t="s">
        <v>6603</v>
      </c>
      <c r="T6566" s="4" t="str">
        <f t="shared" si="5"/>
        <v>Salad</v>
      </c>
      <c r="U6566" s="4" t="str">
        <f t="shared" si="6"/>
        <v>Takeaway</v>
      </c>
      <c r="V6566" s="4" t="str">
        <f t="shared" si="7"/>
        <v>UNKNOWN</v>
      </c>
      <c r="W6566" s="4">
        <f t="shared" ref="W6566:Y6566" si="6573">IF(OR(J6566 = "ERROR", J6566 = ""), "UNKNOWN", J6566)</f>
        <v>5</v>
      </c>
      <c r="X6566" s="4">
        <f t="shared" si="6573"/>
        <v>5</v>
      </c>
      <c r="Y6566" s="4">
        <f t="shared" si="6573"/>
        <v>25</v>
      </c>
      <c r="Z6566" s="7">
        <f t="shared" si="9"/>
        <v>45209</v>
      </c>
    </row>
    <row r="6567">
      <c r="A6567" s="1" t="s">
        <v>6604</v>
      </c>
      <c r="B6567" s="1" t="s">
        <v>44</v>
      </c>
      <c r="C6567" s="1" t="s">
        <v>25</v>
      </c>
      <c r="D6567" s="1">
        <v>4.0</v>
      </c>
      <c r="E6567" s="1">
        <v>20.0</v>
      </c>
      <c r="F6567" s="1" t="s">
        <v>23</v>
      </c>
      <c r="G6567" s="1" t="s">
        <v>24</v>
      </c>
      <c r="H6567" s="2">
        <v>44983.0</v>
      </c>
      <c r="J6567" s="3">
        <f t="shared" si="2"/>
        <v>5</v>
      </c>
      <c r="K6567" s="4">
        <f t="shared" si="3"/>
        <v>4</v>
      </c>
      <c r="L6567" s="4">
        <f t="shared" si="4"/>
        <v>20</v>
      </c>
      <c r="S6567" s="1" t="s">
        <v>6604</v>
      </c>
      <c r="T6567" s="4" t="str">
        <f t="shared" si="5"/>
        <v>Sandwich</v>
      </c>
      <c r="U6567" s="4" t="str">
        <f t="shared" si="6"/>
        <v>Takeaway</v>
      </c>
      <c r="V6567" s="4" t="str">
        <f t="shared" si="7"/>
        <v>Credit Card</v>
      </c>
      <c r="W6567" s="4">
        <f t="shared" ref="W6567:Y6567" si="6574">IF(OR(J6567 = "ERROR", J6567 = ""), "UNKNOWN", J6567)</f>
        <v>5</v>
      </c>
      <c r="X6567" s="4">
        <f t="shared" si="6574"/>
        <v>4</v>
      </c>
      <c r="Y6567" s="4">
        <f t="shared" si="6574"/>
        <v>20</v>
      </c>
      <c r="Z6567" s="5">
        <f t="shared" si="9"/>
        <v>44983</v>
      </c>
    </row>
    <row r="6568">
      <c r="A6568" s="1" t="s">
        <v>6605</v>
      </c>
      <c r="B6568" s="1" t="s">
        <v>41</v>
      </c>
      <c r="C6568" s="1">
        <v>1.0</v>
      </c>
      <c r="D6568" s="1">
        <v>4.0</v>
      </c>
      <c r="E6568" s="1">
        <v>4.0</v>
      </c>
      <c r="G6568" s="1" t="s">
        <v>29</v>
      </c>
      <c r="H6568" s="6">
        <v>45252.0</v>
      </c>
      <c r="J6568" s="3">
        <f t="shared" si="2"/>
        <v>1</v>
      </c>
      <c r="K6568" s="4">
        <f t="shared" si="3"/>
        <v>4</v>
      </c>
      <c r="L6568" s="4">
        <f t="shared" si="4"/>
        <v>4</v>
      </c>
      <c r="S6568" s="1" t="s">
        <v>6605</v>
      </c>
      <c r="T6568" s="4" t="str">
        <f t="shared" si="5"/>
        <v>Smoothie</v>
      </c>
      <c r="U6568" s="4" t="str">
        <f t="shared" si="6"/>
        <v>In-store</v>
      </c>
      <c r="V6568" s="4" t="str">
        <f t="shared" si="7"/>
        <v>UNKNOWN</v>
      </c>
      <c r="W6568" s="4">
        <f t="shared" ref="W6568:Y6568" si="6575">IF(OR(J6568 = "ERROR", J6568 = ""), "UNKNOWN", J6568)</f>
        <v>1</v>
      </c>
      <c r="X6568" s="4">
        <f t="shared" si="6575"/>
        <v>4</v>
      </c>
      <c r="Y6568" s="4">
        <f t="shared" si="6575"/>
        <v>4</v>
      </c>
      <c r="Z6568" s="7">
        <f t="shared" si="9"/>
        <v>45252</v>
      </c>
    </row>
    <row r="6569">
      <c r="A6569" s="1" t="s">
        <v>6606</v>
      </c>
      <c r="B6569" s="1" t="s">
        <v>22</v>
      </c>
      <c r="C6569" s="1">
        <v>1.0</v>
      </c>
      <c r="D6569" s="1">
        <v>2.0</v>
      </c>
      <c r="E6569" s="1">
        <v>2.0</v>
      </c>
      <c r="F6569" s="1" t="s">
        <v>23</v>
      </c>
      <c r="G6569" s="1" t="s">
        <v>24</v>
      </c>
      <c r="H6569" s="2">
        <v>44981.0</v>
      </c>
      <c r="J6569" s="3">
        <f t="shared" si="2"/>
        <v>1</v>
      </c>
      <c r="K6569" s="4">
        <f t="shared" si="3"/>
        <v>2</v>
      </c>
      <c r="L6569" s="4">
        <f t="shared" si="4"/>
        <v>2</v>
      </c>
      <c r="S6569" s="1" t="s">
        <v>6606</v>
      </c>
      <c r="T6569" s="4" t="str">
        <f t="shared" si="5"/>
        <v>Coffee</v>
      </c>
      <c r="U6569" s="4" t="str">
        <f t="shared" si="6"/>
        <v>Takeaway</v>
      </c>
      <c r="V6569" s="4" t="str">
        <f t="shared" si="7"/>
        <v>Credit Card</v>
      </c>
      <c r="W6569" s="4">
        <f t="shared" ref="W6569:Y6569" si="6576">IF(OR(J6569 = "ERROR", J6569 = ""), "UNKNOWN", J6569)</f>
        <v>1</v>
      </c>
      <c r="X6569" s="4">
        <f t="shared" si="6576"/>
        <v>2</v>
      </c>
      <c r="Y6569" s="4">
        <f t="shared" si="6576"/>
        <v>2</v>
      </c>
      <c r="Z6569" s="5">
        <f t="shared" si="9"/>
        <v>44981</v>
      </c>
    </row>
    <row r="6570">
      <c r="A6570" s="1" t="s">
        <v>6607</v>
      </c>
      <c r="B6570" s="1" t="s">
        <v>41</v>
      </c>
      <c r="C6570" s="1">
        <v>1.0</v>
      </c>
      <c r="D6570" s="1">
        <v>4.0</v>
      </c>
      <c r="E6570" s="1">
        <v>4.0</v>
      </c>
      <c r="F6570" s="1" t="s">
        <v>28</v>
      </c>
      <c r="G6570" s="1" t="s">
        <v>29</v>
      </c>
      <c r="H6570" s="2">
        <v>45147.0</v>
      </c>
      <c r="J6570" s="3">
        <f t="shared" si="2"/>
        <v>1</v>
      </c>
      <c r="K6570" s="4">
        <f t="shared" si="3"/>
        <v>4</v>
      </c>
      <c r="L6570" s="4">
        <f t="shared" si="4"/>
        <v>4</v>
      </c>
      <c r="S6570" s="1" t="s">
        <v>6607</v>
      </c>
      <c r="T6570" s="4" t="str">
        <f t="shared" si="5"/>
        <v>Smoothie</v>
      </c>
      <c r="U6570" s="4" t="str">
        <f t="shared" si="6"/>
        <v>In-store</v>
      </c>
      <c r="V6570" s="4" t="str">
        <f t="shared" si="7"/>
        <v>Cash</v>
      </c>
      <c r="W6570" s="4">
        <f t="shared" ref="W6570:Y6570" si="6577">IF(OR(J6570 = "ERROR", J6570 = ""), "UNKNOWN", J6570)</f>
        <v>1</v>
      </c>
      <c r="X6570" s="4">
        <f t="shared" si="6577"/>
        <v>4</v>
      </c>
      <c r="Y6570" s="4">
        <f t="shared" si="6577"/>
        <v>4</v>
      </c>
      <c r="Z6570" s="5">
        <f t="shared" si="9"/>
        <v>45147</v>
      </c>
    </row>
    <row r="6571">
      <c r="A6571" s="1" t="s">
        <v>6608</v>
      </c>
      <c r="B6571" s="1" t="s">
        <v>32</v>
      </c>
      <c r="C6571" s="1">
        <v>2.0</v>
      </c>
      <c r="E6571" s="1">
        <v>2.0</v>
      </c>
      <c r="F6571" s="1" t="s">
        <v>39</v>
      </c>
      <c r="G6571" s="1" t="s">
        <v>29</v>
      </c>
      <c r="H6571" s="2">
        <v>45161.0</v>
      </c>
      <c r="J6571" s="3">
        <f t="shared" si="2"/>
        <v>2</v>
      </c>
      <c r="K6571" s="4">
        <f t="shared" si="3"/>
        <v>1</v>
      </c>
      <c r="L6571" s="4">
        <f t="shared" si="4"/>
        <v>2</v>
      </c>
      <c r="S6571" s="1" t="s">
        <v>6608</v>
      </c>
      <c r="T6571" s="4" t="str">
        <f t="shared" si="5"/>
        <v>Cookie</v>
      </c>
      <c r="U6571" s="4" t="str">
        <f t="shared" si="6"/>
        <v>In-store</v>
      </c>
      <c r="V6571" s="4" t="str">
        <f t="shared" si="7"/>
        <v>Digital Wallet</v>
      </c>
      <c r="W6571" s="4">
        <f t="shared" ref="W6571:Y6571" si="6578">IF(OR(J6571 = "ERROR", J6571 = ""), "UNKNOWN", J6571)</f>
        <v>2</v>
      </c>
      <c r="X6571" s="4">
        <f t="shared" si="6578"/>
        <v>1</v>
      </c>
      <c r="Y6571" s="4">
        <f t="shared" si="6578"/>
        <v>2</v>
      </c>
      <c r="Z6571" s="5">
        <f t="shared" si="9"/>
        <v>45161</v>
      </c>
    </row>
    <row r="6572">
      <c r="A6572" s="1" t="s">
        <v>6609</v>
      </c>
      <c r="B6572" s="1" t="s">
        <v>81</v>
      </c>
      <c r="C6572" s="1">
        <v>1.0</v>
      </c>
      <c r="D6572" s="1">
        <v>1.5</v>
      </c>
      <c r="E6572" s="1">
        <v>1.5</v>
      </c>
      <c r="F6572" s="1" t="s">
        <v>39</v>
      </c>
      <c r="G6572" s="1" t="s">
        <v>24</v>
      </c>
      <c r="H6572" s="2">
        <v>45062.0</v>
      </c>
      <c r="J6572" s="3">
        <f t="shared" si="2"/>
        <v>1</v>
      </c>
      <c r="K6572" s="4">
        <f t="shared" si="3"/>
        <v>1.5</v>
      </c>
      <c r="L6572" s="4">
        <f t="shared" si="4"/>
        <v>1.5</v>
      </c>
      <c r="S6572" s="1" t="s">
        <v>6609</v>
      </c>
      <c r="T6572" s="4" t="str">
        <f t="shared" si="5"/>
        <v>Tea</v>
      </c>
      <c r="U6572" s="4" t="str">
        <f t="shared" si="6"/>
        <v>Takeaway</v>
      </c>
      <c r="V6572" s="4" t="str">
        <f t="shared" si="7"/>
        <v>Digital Wallet</v>
      </c>
      <c r="W6572" s="4">
        <f t="shared" ref="W6572:Y6572" si="6579">IF(OR(J6572 = "ERROR", J6572 = ""), "UNKNOWN", J6572)</f>
        <v>1</v>
      </c>
      <c r="X6572" s="4">
        <f t="shared" si="6579"/>
        <v>1.5</v>
      </c>
      <c r="Y6572" s="4">
        <f t="shared" si="6579"/>
        <v>1.5</v>
      </c>
      <c r="Z6572" s="5">
        <f t="shared" si="9"/>
        <v>45062</v>
      </c>
    </row>
    <row r="6573">
      <c r="A6573" s="1" t="s">
        <v>6610</v>
      </c>
      <c r="B6573" s="1" t="s">
        <v>32</v>
      </c>
      <c r="C6573" s="1">
        <v>2.0</v>
      </c>
      <c r="D6573" s="1">
        <v>1.0</v>
      </c>
      <c r="E6573" s="1">
        <v>2.0</v>
      </c>
      <c r="F6573" s="1" t="s">
        <v>23</v>
      </c>
      <c r="G6573" s="1" t="s">
        <v>24</v>
      </c>
      <c r="H6573" s="2">
        <v>45239.0</v>
      </c>
      <c r="J6573" s="3">
        <f t="shared" si="2"/>
        <v>2</v>
      </c>
      <c r="K6573" s="4">
        <f t="shared" si="3"/>
        <v>1</v>
      </c>
      <c r="L6573" s="4">
        <f t="shared" si="4"/>
        <v>2</v>
      </c>
      <c r="S6573" s="1" t="s">
        <v>6610</v>
      </c>
      <c r="T6573" s="4" t="str">
        <f t="shared" si="5"/>
        <v>Cookie</v>
      </c>
      <c r="U6573" s="4" t="str">
        <f t="shared" si="6"/>
        <v>Takeaway</v>
      </c>
      <c r="V6573" s="4" t="str">
        <f t="shared" si="7"/>
        <v>Credit Card</v>
      </c>
      <c r="W6573" s="4">
        <f t="shared" ref="W6573:Y6573" si="6580">IF(OR(J6573 = "ERROR", J6573 = ""), "UNKNOWN", J6573)</f>
        <v>2</v>
      </c>
      <c r="X6573" s="4">
        <f t="shared" si="6580"/>
        <v>1</v>
      </c>
      <c r="Y6573" s="4">
        <f t="shared" si="6580"/>
        <v>2</v>
      </c>
      <c r="Z6573" s="5">
        <f t="shared" si="9"/>
        <v>45239</v>
      </c>
    </row>
    <row r="6574">
      <c r="A6574" s="1" t="s">
        <v>6611</v>
      </c>
      <c r="B6574" s="1" t="s">
        <v>32</v>
      </c>
      <c r="C6574" s="1">
        <v>2.0</v>
      </c>
      <c r="D6574" s="1">
        <v>1.0</v>
      </c>
      <c r="E6574" s="1">
        <v>2.0</v>
      </c>
      <c r="G6574" s="1" t="s">
        <v>24</v>
      </c>
      <c r="H6574" s="2">
        <v>45065.0</v>
      </c>
      <c r="J6574" s="3">
        <f t="shared" si="2"/>
        <v>2</v>
      </c>
      <c r="K6574" s="4">
        <f t="shared" si="3"/>
        <v>1</v>
      </c>
      <c r="L6574" s="4">
        <f t="shared" si="4"/>
        <v>2</v>
      </c>
      <c r="S6574" s="1" t="s">
        <v>6611</v>
      </c>
      <c r="T6574" s="4" t="str">
        <f t="shared" si="5"/>
        <v>Cookie</v>
      </c>
      <c r="U6574" s="4" t="str">
        <f t="shared" si="6"/>
        <v>Takeaway</v>
      </c>
      <c r="V6574" s="4" t="str">
        <f t="shared" si="7"/>
        <v>UNKNOWN</v>
      </c>
      <c r="W6574" s="4">
        <f t="shared" ref="W6574:Y6574" si="6581">IF(OR(J6574 = "ERROR", J6574 = ""), "UNKNOWN", J6574)</f>
        <v>2</v>
      </c>
      <c r="X6574" s="4">
        <f t="shared" si="6581"/>
        <v>1</v>
      </c>
      <c r="Y6574" s="4">
        <f t="shared" si="6581"/>
        <v>2</v>
      </c>
      <c r="Z6574" s="5">
        <f t="shared" si="9"/>
        <v>45065</v>
      </c>
    </row>
    <row r="6575">
      <c r="A6575" s="1" t="s">
        <v>6612</v>
      </c>
      <c r="B6575" s="1" t="s">
        <v>22</v>
      </c>
      <c r="C6575" s="1">
        <v>4.0</v>
      </c>
      <c r="D6575" s="1">
        <v>2.0</v>
      </c>
      <c r="E6575" s="1">
        <v>8.0</v>
      </c>
      <c r="G6575" s="1" t="s">
        <v>24</v>
      </c>
      <c r="H6575" s="2">
        <v>45051.0</v>
      </c>
      <c r="J6575" s="3">
        <f t="shared" si="2"/>
        <v>4</v>
      </c>
      <c r="K6575" s="4">
        <f t="shared" si="3"/>
        <v>2</v>
      </c>
      <c r="L6575" s="4">
        <f t="shared" si="4"/>
        <v>8</v>
      </c>
      <c r="S6575" s="1" t="s">
        <v>6612</v>
      </c>
      <c r="T6575" s="4" t="str">
        <f t="shared" si="5"/>
        <v>Coffee</v>
      </c>
      <c r="U6575" s="4" t="str">
        <f t="shared" si="6"/>
        <v>Takeaway</v>
      </c>
      <c r="V6575" s="4" t="str">
        <f t="shared" si="7"/>
        <v>UNKNOWN</v>
      </c>
      <c r="W6575" s="4">
        <f t="shared" ref="W6575:Y6575" si="6582">IF(OR(J6575 = "ERROR", J6575 = ""), "UNKNOWN", J6575)</f>
        <v>4</v>
      </c>
      <c r="X6575" s="4">
        <f t="shared" si="6582"/>
        <v>2</v>
      </c>
      <c r="Y6575" s="4">
        <f t="shared" si="6582"/>
        <v>8</v>
      </c>
      <c r="Z6575" s="5">
        <f t="shared" si="9"/>
        <v>45051</v>
      </c>
    </row>
    <row r="6576">
      <c r="A6576" s="1" t="s">
        <v>6613</v>
      </c>
      <c r="C6576" s="1">
        <v>2.0</v>
      </c>
      <c r="D6576" s="1">
        <v>1.0</v>
      </c>
      <c r="E6576" s="1">
        <v>2.0</v>
      </c>
      <c r="F6576" s="1" t="s">
        <v>30</v>
      </c>
      <c r="G6576" s="1" t="s">
        <v>25</v>
      </c>
      <c r="H6576" s="2">
        <v>45121.0</v>
      </c>
      <c r="J6576" s="3">
        <f t="shared" si="2"/>
        <v>2</v>
      </c>
      <c r="K6576" s="4">
        <f t="shared" si="3"/>
        <v>1</v>
      </c>
      <c r="L6576" s="4">
        <f t="shared" si="4"/>
        <v>2</v>
      </c>
      <c r="S6576" s="1" t="s">
        <v>6613</v>
      </c>
      <c r="T6576" s="4" t="str">
        <f t="shared" si="5"/>
        <v>UNKNOWN</v>
      </c>
      <c r="U6576" s="4" t="str">
        <f t="shared" si="6"/>
        <v>UNKNOWN</v>
      </c>
      <c r="V6576" s="4" t="str">
        <f t="shared" si="7"/>
        <v>UNKNOWN</v>
      </c>
      <c r="W6576" s="4">
        <f t="shared" ref="W6576:Y6576" si="6583">IF(OR(J6576 = "ERROR", J6576 = ""), "UNKNOWN", J6576)</f>
        <v>2</v>
      </c>
      <c r="X6576" s="4">
        <f t="shared" si="6583"/>
        <v>1</v>
      </c>
      <c r="Y6576" s="4">
        <f t="shared" si="6583"/>
        <v>2</v>
      </c>
      <c r="Z6576" s="5">
        <f t="shared" si="9"/>
        <v>45121</v>
      </c>
    </row>
    <row r="6577">
      <c r="A6577" s="1" t="s">
        <v>6614</v>
      </c>
      <c r="B6577" s="1" t="s">
        <v>55</v>
      </c>
      <c r="C6577" s="1">
        <v>3.0</v>
      </c>
      <c r="D6577" s="1" t="s">
        <v>25</v>
      </c>
      <c r="E6577" s="1">
        <v>9.0</v>
      </c>
      <c r="F6577" s="1" t="s">
        <v>39</v>
      </c>
      <c r="G6577" s="1" t="s">
        <v>30</v>
      </c>
      <c r="H6577" s="2">
        <v>45030.0</v>
      </c>
      <c r="J6577" s="3">
        <f t="shared" si="2"/>
        <v>3</v>
      </c>
      <c r="K6577" s="4">
        <f t="shared" si="3"/>
        <v>3</v>
      </c>
      <c r="L6577" s="4">
        <f t="shared" si="4"/>
        <v>9</v>
      </c>
      <c r="S6577" s="1" t="s">
        <v>6614</v>
      </c>
      <c r="T6577" s="4" t="str">
        <f t="shared" si="5"/>
        <v>Juice</v>
      </c>
      <c r="U6577" s="4" t="str">
        <f t="shared" si="6"/>
        <v>UNKNOWN</v>
      </c>
      <c r="V6577" s="4" t="str">
        <f t="shared" si="7"/>
        <v>Digital Wallet</v>
      </c>
      <c r="W6577" s="4">
        <f t="shared" ref="W6577:Y6577" si="6584">IF(OR(J6577 = "ERROR", J6577 = ""), "UNKNOWN", J6577)</f>
        <v>3</v>
      </c>
      <c r="X6577" s="4">
        <f t="shared" si="6584"/>
        <v>3</v>
      </c>
      <c r="Y6577" s="4">
        <f t="shared" si="6584"/>
        <v>9</v>
      </c>
      <c r="Z6577" s="5">
        <f t="shared" si="9"/>
        <v>45030</v>
      </c>
    </row>
    <row r="6578">
      <c r="A6578" s="1" t="s">
        <v>6615</v>
      </c>
      <c r="B6578" s="1" t="s">
        <v>36</v>
      </c>
      <c r="C6578" s="1">
        <v>2.0</v>
      </c>
      <c r="D6578" s="1">
        <v>5.0</v>
      </c>
      <c r="E6578" s="1">
        <v>10.0</v>
      </c>
      <c r="F6578" s="1" t="s">
        <v>39</v>
      </c>
      <c r="G6578" s="1" t="s">
        <v>29</v>
      </c>
      <c r="H6578" s="2">
        <v>44931.0</v>
      </c>
      <c r="J6578" s="3">
        <f t="shared" si="2"/>
        <v>2</v>
      </c>
      <c r="K6578" s="4">
        <f t="shared" si="3"/>
        <v>5</v>
      </c>
      <c r="L6578" s="4">
        <f t="shared" si="4"/>
        <v>10</v>
      </c>
      <c r="S6578" s="1" t="s">
        <v>6615</v>
      </c>
      <c r="T6578" s="4" t="str">
        <f t="shared" si="5"/>
        <v>Salad</v>
      </c>
      <c r="U6578" s="4" t="str">
        <f t="shared" si="6"/>
        <v>In-store</v>
      </c>
      <c r="V6578" s="4" t="str">
        <f t="shared" si="7"/>
        <v>Digital Wallet</v>
      </c>
      <c r="W6578" s="4">
        <f t="shared" ref="W6578:Y6578" si="6585">IF(OR(J6578 = "ERROR", J6578 = ""), "UNKNOWN", J6578)</f>
        <v>2</v>
      </c>
      <c r="X6578" s="4">
        <f t="shared" si="6585"/>
        <v>5</v>
      </c>
      <c r="Y6578" s="4">
        <f t="shared" si="6585"/>
        <v>10</v>
      </c>
      <c r="Z6578" s="5">
        <f t="shared" si="9"/>
        <v>44931</v>
      </c>
    </row>
    <row r="6579">
      <c r="A6579" s="1" t="s">
        <v>6616</v>
      </c>
      <c r="B6579" s="1" t="s">
        <v>36</v>
      </c>
      <c r="C6579" s="1">
        <v>3.0</v>
      </c>
      <c r="D6579" s="1" t="s">
        <v>25</v>
      </c>
      <c r="E6579" s="1">
        <v>15.0</v>
      </c>
      <c r="H6579" s="2">
        <v>45078.0</v>
      </c>
      <c r="J6579" s="3">
        <f t="shared" si="2"/>
        <v>3</v>
      </c>
      <c r="K6579" s="4">
        <f t="shared" si="3"/>
        <v>5</v>
      </c>
      <c r="L6579" s="4">
        <f t="shared" si="4"/>
        <v>15</v>
      </c>
      <c r="S6579" s="1" t="s">
        <v>6616</v>
      </c>
      <c r="T6579" s="4" t="str">
        <f t="shared" si="5"/>
        <v>Salad</v>
      </c>
      <c r="U6579" s="4" t="str">
        <f t="shared" si="6"/>
        <v>UNKNOWN</v>
      </c>
      <c r="V6579" s="4" t="str">
        <f t="shared" si="7"/>
        <v>UNKNOWN</v>
      </c>
      <c r="W6579" s="4">
        <f t="shared" ref="W6579:Y6579" si="6586">IF(OR(J6579 = "ERROR", J6579 = ""), "UNKNOWN", J6579)</f>
        <v>3</v>
      </c>
      <c r="X6579" s="4">
        <f t="shared" si="6586"/>
        <v>5</v>
      </c>
      <c r="Y6579" s="4">
        <f t="shared" si="6586"/>
        <v>15</v>
      </c>
      <c r="Z6579" s="5">
        <f t="shared" si="9"/>
        <v>45078</v>
      </c>
    </row>
    <row r="6580">
      <c r="A6580" s="1" t="s">
        <v>6617</v>
      </c>
      <c r="B6580" s="1" t="s">
        <v>81</v>
      </c>
      <c r="C6580" s="1">
        <v>4.0</v>
      </c>
      <c r="D6580" s="1">
        <v>1.5</v>
      </c>
      <c r="E6580" s="1">
        <v>6.0</v>
      </c>
      <c r="F6580" s="1" t="s">
        <v>39</v>
      </c>
      <c r="G6580" s="1" t="s">
        <v>25</v>
      </c>
      <c r="H6580" s="6">
        <v>45278.0</v>
      </c>
      <c r="J6580" s="3">
        <f t="shared" si="2"/>
        <v>4</v>
      </c>
      <c r="K6580" s="4">
        <f t="shared" si="3"/>
        <v>1.5</v>
      </c>
      <c r="L6580" s="4">
        <f t="shared" si="4"/>
        <v>6</v>
      </c>
      <c r="S6580" s="1" t="s">
        <v>6617</v>
      </c>
      <c r="T6580" s="4" t="str">
        <f t="shared" si="5"/>
        <v>Tea</v>
      </c>
      <c r="U6580" s="4" t="str">
        <f t="shared" si="6"/>
        <v>UNKNOWN</v>
      </c>
      <c r="V6580" s="4" t="str">
        <f t="shared" si="7"/>
        <v>Digital Wallet</v>
      </c>
      <c r="W6580" s="4">
        <f t="shared" ref="W6580:Y6580" si="6587">IF(OR(J6580 = "ERROR", J6580 = ""), "UNKNOWN", J6580)</f>
        <v>4</v>
      </c>
      <c r="X6580" s="4">
        <f t="shared" si="6587"/>
        <v>1.5</v>
      </c>
      <c r="Y6580" s="4">
        <f t="shared" si="6587"/>
        <v>6</v>
      </c>
      <c r="Z6580" s="7">
        <f t="shared" si="9"/>
        <v>45278</v>
      </c>
    </row>
    <row r="6581">
      <c r="A6581" s="1" t="s">
        <v>6618</v>
      </c>
      <c r="B6581" s="1" t="s">
        <v>25</v>
      </c>
      <c r="C6581" s="1">
        <v>3.0</v>
      </c>
      <c r="D6581" s="1">
        <v>2.0</v>
      </c>
      <c r="E6581" s="1">
        <v>6.0</v>
      </c>
      <c r="F6581" s="1" t="s">
        <v>39</v>
      </c>
      <c r="G6581" s="1" t="s">
        <v>29</v>
      </c>
      <c r="H6581" s="2">
        <v>44968.0</v>
      </c>
      <c r="J6581" s="3">
        <f t="shared" si="2"/>
        <v>3</v>
      </c>
      <c r="K6581" s="4">
        <f t="shared" si="3"/>
        <v>2</v>
      </c>
      <c r="L6581" s="4">
        <f t="shared" si="4"/>
        <v>6</v>
      </c>
      <c r="S6581" s="1" t="s">
        <v>6618</v>
      </c>
      <c r="T6581" s="4" t="str">
        <f t="shared" si="5"/>
        <v>UNKNOWN</v>
      </c>
      <c r="U6581" s="4" t="str">
        <f t="shared" si="6"/>
        <v>In-store</v>
      </c>
      <c r="V6581" s="4" t="str">
        <f t="shared" si="7"/>
        <v>Digital Wallet</v>
      </c>
      <c r="W6581" s="4">
        <f t="shared" ref="W6581:Y6581" si="6588">IF(OR(J6581 = "ERROR", J6581 = ""), "UNKNOWN", J6581)</f>
        <v>3</v>
      </c>
      <c r="X6581" s="4">
        <f t="shared" si="6588"/>
        <v>2</v>
      </c>
      <c r="Y6581" s="4">
        <f t="shared" si="6588"/>
        <v>6</v>
      </c>
      <c r="Z6581" s="5">
        <f t="shared" si="9"/>
        <v>44968</v>
      </c>
    </row>
    <row r="6582">
      <c r="A6582" s="1" t="s">
        <v>6619</v>
      </c>
      <c r="B6582" s="1" t="s">
        <v>30</v>
      </c>
      <c r="C6582" s="1">
        <v>3.0</v>
      </c>
      <c r="D6582" s="1">
        <v>5.0</v>
      </c>
      <c r="E6582" s="1">
        <v>15.0</v>
      </c>
      <c r="F6582" s="1" t="s">
        <v>23</v>
      </c>
      <c r="G6582" s="1" t="s">
        <v>29</v>
      </c>
      <c r="H6582" s="6">
        <v>45214.0</v>
      </c>
      <c r="J6582" s="3">
        <f t="shared" si="2"/>
        <v>3</v>
      </c>
      <c r="K6582" s="4">
        <f t="shared" si="3"/>
        <v>5</v>
      </c>
      <c r="L6582" s="4">
        <f t="shared" si="4"/>
        <v>15</v>
      </c>
      <c r="S6582" s="1" t="s">
        <v>6619</v>
      </c>
      <c r="T6582" s="4" t="str">
        <f t="shared" si="5"/>
        <v>UNKNOWN</v>
      </c>
      <c r="U6582" s="4" t="str">
        <f t="shared" si="6"/>
        <v>In-store</v>
      </c>
      <c r="V6582" s="4" t="str">
        <f t="shared" si="7"/>
        <v>Credit Card</v>
      </c>
      <c r="W6582" s="4">
        <f t="shared" ref="W6582:Y6582" si="6589">IF(OR(J6582 = "ERROR", J6582 = ""), "UNKNOWN", J6582)</f>
        <v>3</v>
      </c>
      <c r="X6582" s="4">
        <f t="shared" si="6589"/>
        <v>5</v>
      </c>
      <c r="Y6582" s="4">
        <f t="shared" si="6589"/>
        <v>15</v>
      </c>
      <c r="Z6582" s="7">
        <f t="shared" si="9"/>
        <v>45214</v>
      </c>
    </row>
    <row r="6583">
      <c r="A6583" s="1" t="s">
        <v>6620</v>
      </c>
      <c r="B6583" s="1" t="s">
        <v>44</v>
      </c>
      <c r="C6583" s="1">
        <v>1.0</v>
      </c>
      <c r="D6583" s="1">
        <v>4.0</v>
      </c>
      <c r="E6583" s="1">
        <v>4.0</v>
      </c>
      <c r="F6583" s="1" t="s">
        <v>39</v>
      </c>
      <c r="G6583" s="1" t="s">
        <v>29</v>
      </c>
      <c r="H6583" s="2">
        <v>44980.0</v>
      </c>
      <c r="J6583" s="3">
        <f t="shared" si="2"/>
        <v>1</v>
      </c>
      <c r="K6583" s="4">
        <f t="shared" si="3"/>
        <v>4</v>
      </c>
      <c r="L6583" s="4">
        <f t="shared" si="4"/>
        <v>4</v>
      </c>
      <c r="S6583" s="1" t="s">
        <v>6620</v>
      </c>
      <c r="T6583" s="4" t="str">
        <f t="shared" si="5"/>
        <v>Sandwich</v>
      </c>
      <c r="U6583" s="4" t="str">
        <f t="shared" si="6"/>
        <v>In-store</v>
      </c>
      <c r="V6583" s="4" t="str">
        <f t="shared" si="7"/>
        <v>Digital Wallet</v>
      </c>
      <c r="W6583" s="4">
        <f t="shared" ref="W6583:Y6583" si="6590">IF(OR(J6583 = "ERROR", J6583 = ""), "UNKNOWN", J6583)</f>
        <v>1</v>
      </c>
      <c r="X6583" s="4">
        <f t="shared" si="6590"/>
        <v>4</v>
      </c>
      <c r="Y6583" s="4">
        <f t="shared" si="6590"/>
        <v>4</v>
      </c>
      <c r="Z6583" s="5">
        <f t="shared" si="9"/>
        <v>44980</v>
      </c>
    </row>
    <row r="6584">
      <c r="A6584" s="1" t="s">
        <v>6621</v>
      </c>
      <c r="B6584" s="1" t="s">
        <v>36</v>
      </c>
      <c r="C6584" s="1">
        <v>2.0</v>
      </c>
      <c r="D6584" s="1">
        <v>5.0</v>
      </c>
      <c r="E6584" s="1">
        <v>10.0</v>
      </c>
      <c r="F6584" s="1" t="s">
        <v>28</v>
      </c>
      <c r="H6584" s="2">
        <v>44984.0</v>
      </c>
      <c r="J6584" s="3">
        <f t="shared" si="2"/>
        <v>2</v>
      </c>
      <c r="K6584" s="4">
        <f t="shared" si="3"/>
        <v>5</v>
      </c>
      <c r="L6584" s="4">
        <f t="shared" si="4"/>
        <v>10</v>
      </c>
      <c r="S6584" s="1" t="s">
        <v>6621</v>
      </c>
      <c r="T6584" s="4" t="str">
        <f t="shared" si="5"/>
        <v>Salad</v>
      </c>
      <c r="U6584" s="4" t="str">
        <f t="shared" si="6"/>
        <v>UNKNOWN</v>
      </c>
      <c r="V6584" s="4" t="str">
        <f t="shared" si="7"/>
        <v>Cash</v>
      </c>
      <c r="W6584" s="4">
        <f t="shared" ref="W6584:Y6584" si="6591">IF(OR(J6584 = "ERROR", J6584 = ""), "UNKNOWN", J6584)</f>
        <v>2</v>
      </c>
      <c r="X6584" s="4">
        <f t="shared" si="6591"/>
        <v>5</v>
      </c>
      <c r="Y6584" s="4">
        <f t="shared" si="6591"/>
        <v>10</v>
      </c>
      <c r="Z6584" s="5">
        <f t="shared" si="9"/>
        <v>44984</v>
      </c>
    </row>
    <row r="6585">
      <c r="A6585" s="1" t="s">
        <v>6622</v>
      </c>
      <c r="B6585" s="1" t="s">
        <v>22</v>
      </c>
      <c r="C6585" s="1">
        <v>4.0</v>
      </c>
      <c r="D6585" s="1">
        <v>2.0</v>
      </c>
      <c r="E6585" s="1">
        <v>8.0</v>
      </c>
      <c r="F6585" s="1" t="s">
        <v>39</v>
      </c>
      <c r="G6585" s="1" t="s">
        <v>29</v>
      </c>
      <c r="H6585" s="2">
        <v>44927.0</v>
      </c>
      <c r="J6585" s="3">
        <f t="shared" si="2"/>
        <v>4</v>
      </c>
      <c r="K6585" s="4">
        <f t="shared" si="3"/>
        <v>2</v>
      </c>
      <c r="L6585" s="4">
        <f t="shared" si="4"/>
        <v>8</v>
      </c>
      <c r="S6585" s="1" t="s">
        <v>6622</v>
      </c>
      <c r="T6585" s="4" t="str">
        <f t="shared" si="5"/>
        <v>Coffee</v>
      </c>
      <c r="U6585" s="4" t="str">
        <f t="shared" si="6"/>
        <v>In-store</v>
      </c>
      <c r="V6585" s="4" t="str">
        <f t="shared" si="7"/>
        <v>Digital Wallet</v>
      </c>
      <c r="W6585" s="4">
        <f t="shared" ref="W6585:Y6585" si="6592">IF(OR(J6585 = "ERROR", J6585 = ""), "UNKNOWN", J6585)</f>
        <v>4</v>
      </c>
      <c r="X6585" s="4">
        <f t="shared" si="6592"/>
        <v>2</v>
      </c>
      <c r="Y6585" s="4">
        <f t="shared" si="6592"/>
        <v>8</v>
      </c>
      <c r="Z6585" s="5">
        <f t="shared" si="9"/>
        <v>44927</v>
      </c>
    </row>
    <row r="6586">
      <c r="A6586" s="1" t="s">
        <v>6623</v>
      </c>
      <c r="B6586" s="1" t="s">
        <v>41</v>
      </c>
      <c r="C6586" s="1">
        <v>4.0</v>
      </c>
      <c r="D6586" s="1">
        <v>4.0</v>
      </c>
      <c r="E6586" s="1">
        <v>16.0</v>
      </c>
      <c r="G6586" s="1" t="s">
        <v>29</v>
      </c>
      <c r="H6586" s="2">
        <v>45185.0</v>
      </c>
      <c r="J6586" s="3">
        <f t="shared" si="2"/>
        <v>4</v>
      </c>
      <c r="K6586" s="4">
        <f t="shared" si="3"/>
        <v>4</v>
      </c>
      <c r="L6586" s="4">
        <f t="shared" si="4"/>
        <v>16</v>
      </c>
      <c r="S6586" s="1" t="s">
        <v>6623</v>
      </c>
      <c r="T6586" s="4" t="str">
        <f t="shared" si="5"/>
        <v>Smoothie</v>
      </c>
      <c r="U6586" s="4" t="str">
        <f t="shared" si="6"/>
        <v>In-store</v>
      </c>
      <c r="V6586" s="4" t="str">
        <f t="shared" si="7"/>
        <v>UNKNOWN</v>
      </c>
      <c r="W6586" s="4">
        <f t="shared" ref="W6586:Y6586" si="6593">IF(OR(J6586 = "ERROR", J6586 = ""), "UNKNOWN", J6586)</f>
        <v>4</v>
      </c>
      <c r="X6586" s="4">
        <f t="shared" si="6593"/>
        <v>4</v>
      </c>
      <c r="Y6586" s="4">
        <f t="shared" si="6593"/>
        <v>16</v>
      </c>
      <c r="Z6586" s="5">
        <f t="shared" si="9"/>
        <v>45185</v>
      </c>
    </row>
    <row r="6587">
      <c r="A6587" s="1" t="s">
        <v>6624</v>
      </c>
      <c r="B6587" s="1" t="s">
        <v>55</v>
      </c>
      <c r="C6587" s="1">
        <v>5.0</v>
      </c>
      <c r="D6587" s="1">
        <v>3.0</v>
      </c>
      <c r="E6587" s="1">
        <v>15.0</v>
      </c>
      <c r="F6587" s="1" t="s">
        <v>23</v>
      </c>
      <c r="G6587" s="1" t="s">
        <v>29</v>
      </c>
      <c r="H6587" s="6">
        <v>45220.0</v>
      </c>
      <c r="J6587" s="3">
        <f t="shared" si="2"/>
        <v>5</v>
      </c>
      <c r="K6587" s="4">
        <f t="shared" si="3"/>
        <v>3</v>
      </c>
      <c r="L6587" s="4">
        <f t="shared" si="4"/>
        <v>15</v>
      </c>
      <c r="S6587" s="1" t="s">
        <v>6624</v>
      </c>
      <c r="T6587" s="4" t="str">
        <f t="shared" si="5"/>
        <v>Juice</v>
      </c>
      <c r="U6587" s="4" t="str">
        <f t="shared" si="6"/>
        <v>In-store</v>
      </c>
      <c r="V6587" s="4" t="str">
        <f t="shared" si="7"/>
        <v>Credit Card</v>
      </c>
      <c r="W6587" s="4">
        <f t="shared" ref="W6587:Y6587" si="6594">IF(OR(J6587 = "ERROR", J6587 = ""), "UNKNOWN", J6587)</f>
        <v>5</v>
      </c>
      <c r="X6587" s="4">
        <f t="shared" si="6594"/>
        <v>3</v>
      </c>
      <c r="Y6587" s="4">
        <f t="shared" si="6594"/>
        <v>15</v>
      </c>
      <c r="Z6587" s="7">
        <f t="shared" si="9"/>
        <v>45220</v>
      </c>
    </row>
    <row r="6588">
      <c r="A6588" s="1" t="s">
        <v>6625</v>
      </c>
      <c r="B6588" s="1" t="s">
        <v>22</v>
      </c>
      <c r="C6588" s="1">
        <v>1.0</v>
      </c>
      <c r="D6588" s="1">
        <v>2.0</v>
      </c>
      <c r="E6588" s="1">
        <v>2.0</v>
      </c>
      <c r="F6588" s="1" t="s">
        <v>23</v>
      </c>
      <c r="G6588" s="1" t="s">
        <v>29</v>
      </c>
      <c r="H6588" s="2">
        <v>45267.0</v>
      </c>
      <c r="J6588" s="3">
        <f t="shared" si="2"/>
        <v>1</v>
      </c>
      <c r="K6588" s="4">
        <f t="shared" si="3"/>
        <v>2</v>
      </c>
      <c r="L6588" s="4">
        <f t="shared" si="4"/>
        <v>2</v>
      </c>
      <c r="S6588" s="1" t="s">
        <v>6625</v>
      </c>
      <c r="T6588" s="4" t="str">
        <f t="shared" si="5"/>
        <v>Coffee</v>
      </c>
      <c r="U6588" s="4" t="str">
        <f t="shared" si="6"/>
        <v>In-store</v>
      </c>
      <c r="V6588" s="4" t="str">
        <f t="shared" si="7"/>
        <v>Credit Card</v>
      </c>
      <c r="W6588" s="4">
        <f t="shared" ref="W6588:Y6588" si="6595">IF(OR(J6588 = "ERROR", J6588 = ""), "UNKNOWN", J6588)</f>
        <v>1</v>
      </c>
      <c r="X6588" s="4">
        <f t="shared" si="6595"/>
        <v>2</v>
      </c>
      <c r="Y6588" s="4">
        <f t="shared" si="6595"/>
        <v>2</v>
      </c>
      <c r="Z6588" s="5">
        <f t="shared" si="9"/>
        <v>45267</v>
      </c>
    </row>
    <row r="6589">
      <c r="A6589" s="1" t="s">
        <v>6626</v>
      </c>
      <c r="B6589" s="1" t="s">
        <v>55</v>
      </c>
      <c r="C6589" s="1">
        <v>5.0</v>
      </c>
      <c r="D6589" s="1">
        <v>3.0</v>
      </c>
      <c r="E6589" s="1">
        <v>15.0</v>
      </c>
      <c r="F6589" s="1" t="s">
        <v>28</v>
      </c>
      <c r="G6589" s="1" t="s">
        <v>24</v>
      </c>
      <c r="H6589" s="2">
        <v>45136.0</v>
      </c>
      <c r="J6589" s="3">
        <f t="shared" si="2"/>
        <v>5</v>
      </c>
      <c r="K6589" s="4">
        <f t="shared" si="3"/>
        <v>3</v>
      </c>
      <c r="L6589" s="4">
        <f t="shared" si="4"/>
        <v>15</v>
      </c>
      <c r="S6589" s="1" t="s">
        <v>6626</v>
      </c>
      <c r="T6589" s="4" t="str">
        <f t="shared" si="5"/>
        <v>Juice</v>
      </c>
      <c r="U6589" s="4" t="str">
        <f t="shared" si="6"/>
        <v>Takeaway</v>
      </c>
      <c r="V6589" s="4" t="str">
        <f t="shared" si="7"/>
        <v>Cash</v>
      </c>
      <c r="W6589" s="4">
        <f t="shared" ref="W6589:Y6589" si="6596">IF(OR(J6589 = "ERROR", J6589 = ""), "UNKNOWN", J6589)</f>
        <v>5</v>
      </c>
      <c r="X6589" s="4">
        <f t="shared" si="6596"/>
        <v>3</v>
      </c>
      <c r="Y6589" s="4">
        <f t="shared" si="6596"/>
        <v>15</v>
      </c>
      <c r="Z6589" s="5">
        <f t="shared" si="9"/>
        <v>45136</v>
      </c>
    </row>
    <row r="6590">
      <c r="A6590" s="1" t="s">
        <v>6627</v>
      </c>
      <c r="B6590" s="1" t="s">
        <v>55</v>
      </c>
      <c r="C6590" s="1" t="s">
        <v>30</v>
      </c>
      <c r="D6590" s="1">
        <v>3.0</v>
      </c>
      <c r="E6590" s="1">
        <v>15.0</v>
      </c>
      <c r="G6590" s="1" t="s">
        <v>24</v>
      </c>
      <c r="H6590" s="2">
        <v>44958.0</v>
      </c>
      <c r="J6590" s="3">
        <f t="shared" si="2"/>
        <v>5</v>
      </c>
      <c r="K6590" s="4">
        <f t="shared" si="3"/>
        <v>3</v>
      </c>
      <c r="L6590" s="4">
        <f t="shared" si="4"/>
        <v>15</v>
      </c>
      <c r="S6590" s="1" t="s">
        <v>6627</v>
      </c>
      <c r="T6590" s="4" t="str">
        <f t="shared" si="5"/>
        <v>Juice</v>
      </c>
      <c r="U6590" s="4" t="str">
        <f t="shared" si="6"/>
        <v>Takeaway</v>
      </c>
      <c r="V6590" s="4" t="str">
        <f t="shared" si="7"/>
        <v>UNKNOWN</v>
      </c>
      <c r="W6590" s="4">
        <f t="shared" ref="W6590:Y6590" si="6597">IF(OR(J6590 = "ERROR", J6590 = ""), "UNKNOWN", J6590)</f>
        <v>5</v>
      </c>
      <c r="X6590" s="4">
        <f t="shared" si="6597"/>
        <v>3</v>
      </c>
      <c r="Y6590" s="4">
        <f t="shared" si="6597"/>
        <v>15</v>
      </c>
      <c r="Z6590" s="5">
        <f t="shared" si="9"/>
        <v>44958</v>
      </c>
    </row>
    <row r="6591">
      <c r="A6591" s="1" t="s">
        <v>6628</v>
      </c>
      <c r="B6591" s="1" t="s">
        <v>27</v>
      </c>
      <c r="C6591" s="1">
        <v>2.0</v>
      </c>
      <c r="D6591" s="1">
        <v>3.0</v>
      </c>
      <c r="E6591" s="1">
        <v>6.0</v>
      </c>
      <c r="F6591" s="1" t="s">
        <v>39</v>
      </c>
      <c r="G6591" s="1" t="s">
        <v>24</v>
      </c>
      <c r="H6591" s="2">
        <v>44931.0</v>
      </c>
      <c r="J6591" s="3">
        <f t="shared" si="2"/>
        <v>2</v>
      </c>
      <c r="K6591" s="4">
        <f t="shared" si="3"/>
        <v>3</v>
      </c>
      <c r="L6591" s="4">
        <f t="shared" si="4"/>
        <v>6</v>
      </c>
      <c r="S6591" s="1" t="s">
        <v>6628</v>
      </c>
      <c r="T6591" s="4" t="str">
        <f t="shared" si="5"/>
        <v>Cake</v>
      </c>
      <c r="U6591" s="4" t="str">
        <f t="shared" si="6"/>
        <v>Takeaway</v>
      </c>
      <c r="V6591" s="4" t="str">
        <f t="shared" si="7"/>
        <v>Digital Wallet</v>
      </c>
      <c r="W6591" s="4">
        <f t="shared" ref="W6591:Y6591" si="6598">IF(OR(J6591 = "ERROR", J6591 = ""), "UNKNOWN", J6591)</f>
        <v>2</v>
      </c>
      <c r="X6591" s="4">
        <f t="shared" si="6598"/>
        <v>3</v>
      </c>
      <c r="Y6591" s="4">
        <f t="shared" si="6598"/>
        <v>6</v>
      </c>
      <c r="Z6591" s="5">
        <f t="shared" si="9"/>
        <v>44931</v>
      </c>
    </row>
    <row r="6592">
      <c r="A6592" s="1" t="s">
        <v>6629</v>
      </c>
      <c r="C6592" s="1">
        <v>4.0</v>
      </c>
      <c r="D6592" s="1">
        <v>5.0</v>
      </c>
      <c r="E6592" s="1">
        <v>20.0</v>
      </c>
      <c r="G6592" s="1" t="s">
        <v>24</v>
      </c>
      <c r="H6592" s="2">
        <v>45066.0</v>
      </c>
      <c r="J6592" s="3">
        <f t="shared" si="2"/>
        <v>4</v>
      </c>
      <c r="K6592" s="4">
        <f t="shared" si="3"/>
        <v>5</v>
      </c>
      <c r="L6592" s="4">
        <f t="shared" si="4"/>
        <v>20</v>
      </c>
      <c r="S6592" s="1" t="s">
        <v>6629</v>
      </c>
      <c r="T6592" s="4" t="str">
        <f t="shared" si="5"/>
        <v>UNKNOWN</v>
      </c>
      <c r="U6592" s="4" t="str">
        <f t="shared" si="6"/>
        <v>Takeaway</v>
      </c>
      <c r="V6592" s="4" t="str">
        <f t="shared" si="7"/>
        <v>UNKNOWN</v>
      </c>
      <c r="W6592" s="4">
        <f t="shared" ref="W6592:Y6592" si="6599">IF(OR(J6592 = "ERROR", J6592 = ""), "UNKNOWN", J6592)</f>
        <v>4</v>
      </c>
      <c r="X6592" s="4">
        <f t="shared" si="6599"/>
        <v>5</v>
      </c>
      <c r="Y6592" s="4">
        <f t="shared" si="6599"/>
        <v>20</v>
      </c>
      <c r="Z6592" s="5">
        <f t="shared" si="9"/>
        <v>45066</v>
      </c>
    </row>
    <row r="6593">
      <c r="A6593" s="1" t="s">
        <v>6630</v>
      </c>
      <c r="B6593" s="1" t="s">
        <v>55</v>
      </c>
      <c r="C6593" s="1">
        <v>1.0</v>
      </c>
      <c r="D6593" s="1">
        <v>3.0</v>
      </c>
      <c r="E6593" s="1">
        <v>3.0</v>
      </c>
      <c r="F6593" s="1" t="s">
        <v>28</v>
      </c>
      <c r="G6593" s="1" t="s">
        <v>29</v>
      </c>
      <c r="H6593" s="6">
        <v>45260.0</v>
      </c>
      <c r="J6593" s="3">
        <f t="shared" si="2"/>
        <v>1</v>
      </c>
      <c r="K6593" s="4">
        <f t="shared" si="3"/>
        <v>3</v>
      </c>
      <c r="L6593" s="4">
        <f t="shared" si="4"/>
        <v>3</v>
      </c>
      <c r="S6593" s="1" t="s">
        <v>6630</v>
      </c>
      <c r="T6593" s="4" t="str">
        <f t="shared" si="5"/>
        <v>Juice</v>
      </c>
      <c r="U6593" s="4" t="str">
        <f t="shared" si="6"/>
        <v>In-store</v>
      </c>
      <c r="V6593" s="4" t="str">
        <f t="shared" si="7"/>
        <v>Cash</v>
      </c>
      <c r="W6593" s="4">
        <f t="shared" ref="W6593:Y6593" si="6600">IF(OR(J6593 = "ERROR", J6593 = ""), "UNKNOWN", J6593)</f>
        <v>1</v>
      </c>
      <c r="X6593" s="4">
        <f t="shared" si="6600"/>
        <v>3</v>
      </c>
      <c r="Y6593" s="4">
        <f t="shared" si="6600"/>
        <v>3</v>
      </c>
      <c r="Z6593" s="7">
        <f t="shared" si="9"/>
        <v>45260</v>
      </c>
    </row>
    <row r="6594">
      <c r="A6594" s="1" t="s">
        <v>6631</v>
      </c>
      <c r="B6594" s="1" t="s">
        <v>25</v>
      </c>
      <c r="C6594" s="1">
        <v>4.0</v>
      </c>
      <c r="D6594" s="1">
        <v>4.0</v>
      </c>
      <c r="E6594" s="1">
        <v>16.0</v>
      </c>
      <c r="H6594" s="2">
        <v>45165.0</v>
      </c>
      <c r="J6594" s="3">
        <f t="shared" si="2"/>
        <v>4</v>
      </c>
      <c r="K6594" s="4">
        <f t="shared" si="3"/>
        <v>4</v>
      </c>
      <c r="L6594" s="4">
        <f t="shared" si="4"/>
        <v>16</v>
      </c>
      <c r="S6594" s="1" t="s">
        <v>6631</v>
      </c>
      <c r="T6594" s="4" t="str">
        <f t="shared" si="5"/>
        <v>UNKNOWN</v>
      </c>
      <c r="U6594" s="4" t="str">
        <f t="shared" si="6"/>
        <v>UNKNOWN</v>
      </c>
      <c r="V6594" s="4" t="str">
        <f t="shared" si="7"/>
        <v>UNKNOWN</v>
      </c>
      <c r="W6594" s="4">
        <f t="shared" ref="W6594:Y6594" si="6601">IF(OR(J6594 = "ERROR", J6594 = ""), "UNKNOWN", J6594)</f>
        <v>4</v>
      </c>
      <c r="X6594" s="4">
        <f t="shared" si="6601"/>
        <v>4</v>
      </c>
      <c r="Y6594" s="4">
        <f t="shared" si="6601"/>
        <v>16</v>
      </c>
      <c r="Z6594" s="5">
        <f t="shared" si="9"/>
        <v>45165</v>
      </c>
    </row>
    <row r="6595">
      <c r="A6595" s="1" t="s">
        <v>6632</v>
      </c>
      <c r="B6595" s="1" t="s">
        <v>41</v>
      </c>
      <c r="C6595" s="1">
        <v>5.0</v>
      </c>
      <c r="D6595" s="1">
        <v>4.0</v>
      </c>
      <c r="E6595" s="1">
        <v>20.0</v>
      </c>
      <c r="G6595" s="1" t="s">
        <v>24</v>
      </c>
      <c r="H6595" s="6">
        <v>45249.0</v>
      </c>
      <c r="J6595" s="3">
        <f t="shared" si="2"/>
        <v>5</v>
      </c>
      <c r="K6595" s="4">
        <f t="shared" si="3"/>
        <v>4</v>
      </c>
      <c r="L6595" s="4">
        <f t="shared" si="4"/>
        <v>20</v>
      </c>
      <c r="S6595" s="1" t="s">
        <v>6632</v>
      </c>
      <c r="T6595" s="4" t="str">
        <f t="shared" si="5"/>
        <v>Smoothie</v>
      </c>
      <c r="U6595" s="4" t="str">
        <f t="shared" si="6"/>
        <v>Takeaway</v>
      </c>
      <c r="V6595" s="4" t="str">
        <f t="shared" si="7"/>
        <v>UNKNOWN</v>
      </c>
      <c r="W6595" s="4">
        <f t="shared" ref="W6595:Y6595" si="6602">IF(OR(J6595 = "ERROR", J6595 = ""), "UNKNOWN", J6595)</f>
        <v>5</v>
      </c>
      <c r="X6595" s="4">
        <f t="shared" si="6602"/>
        <v>4</v>
      </c>
      <c r="Y6595" s="4">
        <f t="shared" si="6602"/>
        <v>20</v>
      </c>
      <c r="Z6595" s="7">
        <f t="shared" si="9"/>
        <v>45249</v>
      </c>
    </row>
    <row r="6596">
      <c r="A6596" s="1" t="s">
        <v>6633</v>
      </c>
      <c r="B6596" s="1" t="s">
        <v>44</v>
      </c>
      <c r="C6596" s="1">
        <v>3.0</v>
      </c>
      <c r="D6596" s="1">
        <v>4.0</v>
      </c>
      <c r="E6596" s="1">
        <v>12.0</v>
      </c>
      <c r="H6596" s="2">
        <v>45178.0</v>
      </c>
      <c r="J6596" s="3">
        <f t="shared" si="2"/>
        <v>3</v>
      </c>
      <c r="K6596" s="4">
        <f t="shared" si="3"/>
        <v>4</v>
      </c>
      <c r="L6596" s="4">
        <f t="shared" si="4"/>
        <v>12</v>
      </c>
      <c r="S6596" s="1" t="s">
        <v>6633</v>
      </c>
      <c r="T6596" s="4" t="str">
        <f t="shared" si="5"/>
        <v>Sandwich</v>
      </c>
      <c r="U6596" s="4" t="str">
        <f t="shared" si="6"/>
        <v>UNKNOWN</v>
      </c>
      <c r="V6596" s="4" t="str">
        <f t="shared" si="7"/>
        <v>UNKNOWN</v>
      </c>
      <c r="W6596" s="4">
        <f t="shared" ref="W6596:Y6596" si="6603">IF(OR(J6596 = "ERROR", J6596 = ""), "UNKNOWN", J6596)</f>
        <v>3</v>
      </c>
      <c r="X6596" s="4">
        <f t="shared" si="6603"/>
        <v>4</v>
      </c>
      <c r="Y6596" s="4">
        <f t="shared" si="6603"/>
        <v>12</v>
      </c>
      <c r="Z6596" s="5">
        <f t="shared" si="9"/>
        <v>45178</v>
      </c>
    </row>
    <row r="6597">
      <c r="A6597" s="1" t="s">
        <v>6634</v>
      </c>
      <c r="B6597" s="1" t="s">
        <v>30</v>
      </c>
      <c r="C6597" s="1" t="s">
        <v>25</v>
      </c>
      <c r="D6597" s="1">
        <v>4.0</v>
      </c>
      <c r="E6597" s="1">
        <v>16.0</v>
      </c>
      <c r="F6597" s="1" t="s">
        <v>28</v>
      </c>
      <c r="G6597" s="1" t="s">
        <v>24</v>
      </c>
      <c r="H6597" s="2">
        <v>45194.0</v>
      </c>
      <c r="J6597" s="3">
        <f t="shared" si="2"/>
        <v>4</v>
      </c>
      <c r="K6597" s="4">
        <f t="shared" si="3"/>
        <v>4</v>
      </c>
      <c r="L6597" s="4">
        <f t="shared" si="4"/>
        <v>16</v>
      </c>
      <c r="S6597" s="1" t="s">
        <v>6634</v>
      </c>
      <c r="T6597" s="4" t="str">
        <f t="shared" si="5"/>
        <v>UNKNOWN</v>
      </c>
      <c r="U6597" s="4" t="str">
        <f t="shared" si="6"/>
        <v>Takeaway</v>
      </c>
      <c r="V6597" s="4" t="str">
        <f t="shared" si="7"/>
        <v>Cash</v>
      </c>
      <c r="W6597" s="4">
        <f t="shared" ref="W6597:Y6597" si="6604">IF(OR(J6597 = "ERROR", J6597 = ""), "UNKNOWN", J6597)</f>
        <v>4</v>
      </c>
      <c r="X6597" s="4">
        <f t="shared" si="6604"/>
        <v>4</v>
      </c>
      <c r="Y6597" s="4">
        <f t="shared" si="6604"/>
        <v>16</v>
      </c>
      <c r="Z6597" s="5">
        <f t="shared" si="9"/>
        <v>45194</v>
      </c>
    </row>
    <row r="6598">
      <c r="A6598" s="1" t="s">
        <v>6635</v>
      </c>
      <c r="B6598" s="1" t="s">
        <v>55</v>
      </c>
      <c r="C6598" s="1">
        <v>2.0</v>
      </c>
      <c r="D6598" s="1">
        <v>3.0</v>
      </c>
      <c r="E6598" s="1">
        <v>6.0</v>
      </c>
      <c r="F6598" s="1" t="s">
        <v>39</v>
      </c>
      <c r="H6598" s="2">
        <v>45018.0</v>
      </c>
      <c r="J6598" s="3">
        <f t="shared" si="2"/>
        <v>2</v>
      </c>
      <c r="K6598" s="4">
        <f t="shared" si="3"/>
        <v>3</v>
      </c>
      <c r="L6598" s="4">
        <f t="shared" si="4"/>
        <v>6</v>
      </c>
      <c r="S6598" s="1" t="s">
        <v>6635</v>
      </c>
      <c r="T6598" s="4" t="str">
        <f t="shared" si="5"/>
        <v>Juice</v>
      </c>
      <c r="U6598" s="4" t="str">
        <f t="shared" si="6"/>
        <v>UNKNOWN</v>
      </c>
      <c r="V6598" s="4" t="str">
        <f t="shared" si="7"/>
        <v>Digital Wallet</v>
      </c>
      <c r="W6598" s="4">
        <f t="shared" ref="W6598:Y6598" si="6605">IF(OR(J6598 = "ERROR", J6598 = ""), "UNKNOWN", J6598)</f>
        <v>2</v>
      </c>
      <c r="X6598" s="4">
        <f t="shared" si="6605"/>
        <v>3</v>
      </c>
      <c r="Y6598" s="4">
        <f t="shared" si="6605"/>
        <v>6</v>
      </c>
      <c r="Z6598" s="5">
        <f t="shared" si="9"/>
        <v>45018</v>
      </c>
    </row>
    <row r="6599">
      <c r="A6599" s="1" t="s">
        <v>6636</v>
      </c>
      <c r="B6599" s="1" t="s">
        <v>81</v>
      </c>
      <c r="C6599" s="1">
        <v>1.0</v>
      </c>
      <c r="D6599" s="1">
        <v>1.5</v>
      </c>
      <c r="E6599" s="1">
        <v>1.5</v>
      </c>
      <c r="F6599" s="1" t="s">
        <v>30</v>
      </c>
      <c r="G6599" s="1" t="s">
        <v>24</v>
      </c>
      <c r="H6599" s="6">
        <v>45251.0</v>
      </c>
      <c r="J6599" s="3">
        <f t="shared" si="2"/>
        <v>1</v>
      </c>
      <c r="K6599" s="4">
        <f t="shared" si="3"/>
        <v>1.5</v>
      </c>
      <c r="L6599" s="4">
        <f t="shared" si="4"/>
        <v>1.5</v>
      </c>
      <c r="S6599" s="1" t="s">
        <v>6636</v>
      </c>
      <c r="T6599" s="4" t="str">
        <f t="shared" si="5"/>
        <v>Tea</v>
      </c>
      <c r="U6599" s="4" t="str">
        <f t="shared" si="6"/>
        <v>Takeaway</v>
      </c>
      <c r="V6599" s="4" t="str">
        <f t="shared" si="7"/>
        <v>UNKNOWN</v>
      </c>
      <c r="W6599" s="4">
        <f t="shared" ref="W6599:Y6599" si="6606">IF(OR(J6599 = "ERROR", J6599 = ""), "UNKNOWN", J6599)</f>
        <v>1</v>
      </c>
      <c r="X6599" s="4">
        <f t="shared" si="6606"/>
        <v>1.5</v>
      </c>
      <c r="Y6599" s="4">
        <f t="shared" si="6606"/>
        <v>1.5</v>
      </c>
      <c r="Z6599" s="7">
        <f t="shared" si="9"/>
        <v>45251</v>
      </c>
    </row>
    <row r="6600">
      <c r="A6600" s="1" t="s">
        <v>6637</v>
      </c>
      <c r="B6600" s="1" t="s">
        <v>44</v>
      </c>
      <c r="D6600" s="1">
        <v>4.0</v>
      </c>
      <c r="E6600" s="1">
        <v>8.0</v>
      </c>
      <c r="F6600" s="1" t="s">
        <v>28</v>
      </c>
      <c r="G6600" s="1" t="s">
        <v>29</v>
      </c>
      <c r="H6600" s="2">
        <v>44995.0</v>
      </c>
      <c r="J6600" s="3">
        <f t="shared" si="2"/>
        <v>2</v>
      </c>
      <c r="K6600" s="4">
        <f t="shared" si="3"/>
        <v>4</v>
      </c>
      <c r="L6600" s="4">
        <f t="shared" si="4"/>
        <v>8</v>
      </c>
      <c r="S6600" s="1" t="s">
        <v>6637</v>
      </c>
      <c r="T6600" s="4" t="str">
        <f t="shared" si="5"/>
        <v>Sandwich</v>
      </c>
      <c r="U6600" s="4" t="str">
        <f t="shared" si="6"/>
        <v>In-store</v>
      </c>
      <c r="V6600" s="4" t="str">
        <f t="shared" si="7"/>
        <v>Cash</v>
      </c>
      <c r="W6600" s="4">
        <f t="shared" ref="W6600:Y6600" si="6607">IF(OR(J6600 = "ERROR", J6600 = ""), "UNKNOWN", J6600)</f>
        <v>2</v>
      </c>
      <c r="X6600" s="4">
        <f t="shared" si="6607"/>
        <v>4</v>
      </c>
      <c r="Y6600" s="4">
        <f t="shared" si="6607"/>
        <v>8</v>
      </c>
      <c r="Z6600" s="5">
        <f t="shared" si="9"/>
        <v>44995</v>
      </c>
    </row>
    <row r="6601">
      <c r="A6601" s="1" t="s">
        <v>6638</v>
      </c>
      <c r="B6601" s="1" t="s">
        <v>22</v>
      </c>
      <c r="C6601" s="1">
        <v>1.0</v>
      </c>
      <c r="D6601" s="1">
        <v>2.0</v>
      </c>
      <c r="E6601" s="1">
        <v>2.0</v>
      </c>
      <c r="F6601" s="1" t="s">
        <v>23</v>
      </c>
      <c r="H6601" s="2">
        <v>45107.0</v>
      </c>
      <c r="J6601" s="3">
        <f t="shared" si="2"/>
        <v>1</v>
      </c>
      <c r="K6601" s="4">
        <f t="shared" si="3"/>
        <v>2</v>
      </c>
      <c r="L6601" s="4">
        <f t="shared" si="4"/>
        <v>2</v>
      </c>
      <c r="S6601" s="1" t="s">
        <v>6638</v>
      </c>
      <c r="T6601" s="4" t="str">
        <f t="shared" si="5"/>
        <v>Coffee</v>
      </c>
      <c r="U6601" s="4" t="str">
        <f t="shared" si="6"/>
        <v>UNKNOWN</v>
      </c>
      <c r="V6601" s="4" t="str">
        <f t="shared" si="7"/>
        <v>Credit Card</v>
      </c>
      <c r="W6601" s="4">
        <f t="shared" ref="W6601:Y6601" si="6608">IF(OR(J6601 = "ERROR", J6601 = ""), "UNKNOWN", J6601)</f>
        <v>1</v>
      </c>
      <c r="X6601" s="4">
        <f t="shared" si="6608"/>
        <v>2</v>
      </c>
      <c r="Y6601" s="4">
        <f t="shared" si="6608"/>
        <v>2</v>
      </c>
      <c r="Z6601" s="5">
        <f t="shared" si="9"/>
        <v>45107</v>
      </c>
    </row>
    <row r="6602">
      <c r="A6602" s="1" t="s">
        <v>6639</v>
      </c>
      <c r="B6602" s="1" t="s">
        <v>36</v>
      </c>
      <c r="C6602" s="1">
        <v>3.0</v>
      </c>
      <c r="D6602" s="1">
        <v>5.0</v>
      </c>
      <c r="E6602" s="1">
        <v>15.0</v>
      </c>
      <c r="F6602" s="1" t="s">
        <v>23</v>
      </c>
      <c r="G6602" s="1" t="s">
        <v>24</v>
      </c>
      <c r="H6602" s="2">
        <v>45114.0</v>
      </c>
      <c r="J6602" s="3">
        <f t="shared" si="2"/>
        <v>3</v>
      </c>
      <c r="K6602" s="4">
        <f t="shared" si="3"/>
        <v>5</v>
      </c>
      <c r="L6602" s="4">
        <f t="shared" si="4"/>
        <v>15</v>
      </c>
      <c r="S6602" s="1" t="s">
        <v>6639</v>
      </c>
      <c r="T6602" s="4" t="str">
        <f t="shared" si="5"/>
        <v>Salad</v>
      </c>
      <c r="U6602" s="4" t="str">
        <f t="shared" si="6"/>
        <v>Takeaway</v>
      </c>
      <c r="V6602" s="4" t="str">
        <f t="shared" si="7"/>
        <v>Credit Card</v>
      </c>
      <c r="W6602" s="4">
        <f t="shared" ref="W6602:Y6602" si="6609">IF(OR(J6602 = "ERROR", J6602 = ""), "UNKNOWN", J6602)</f>
        <v>3</v>
      </c>
      <c r="X6602" s="4">
        <f t="shared" si="6609"/>
        <v>5</v>
      </c>
      <c r="Y6602" s="4">
        <f t="shared" si="6609"/>
        <v>15</v>
      </c>
      <c r="Z6602" s="5">
        <f t="shared" si="9"/>
        <v>45114</v>
      </c>
    </row>
    <row r="6603">
      <c r="A6603" s="1" t="s">
        <v>6640</v>
      </c>
      <c r="B6603" s="1" t="s">
        <v>44</v>
      </c>
      <c r="C6603" s="1">
        <v>5.0</v>
      </c>
      <c r="D6603" s="1">
        <v>4.0</v>
      </c>
      <c r="E6603" s="1">
        <v>20.0</v>
      </c>
      <c r="F6603" s="1" t="s">
        <v>39</v>
      </c>
      <c r="G6603" s="1" t="s">
        <v>24</v>
      </c>
      <c r="H6603" s="6">
        <v>45277.0</v>
      </c>
      <c r="J6603" s="3">
        <f t="shared" si="2"/>
        <v>5</v>
      </c>
      <c r="K6603" s="4">
        <f t="shared" si="3"/>
        <v>4</v>
      </c>
      <c r="L6603" s="4">
        <f t="shared" si="4"/>
        <v>20</v>
      </c>
      <c r="S6603" s="1" t="s">
        <v>6640</v>
      </c>
      <c r="T6603" s="4" t="str">
        <f t="shared" si="5"/>
        <v>Sandwich</v>
      </c>
      <c r="U6603" s="4" t="str">
        <f t="shared" si="6"/>
        <v>Takeaway</v>
      </c>
      <c r="V6603" s="4" t="str">
        <f t="shared" si="7"/>
        <v>Digital Wallet</v>
      </c>
      <c r="W6603" s="4">
        <f t="shared" ref="W6603:Y6603" si="6610">IF(OR(J6603 = "ERROR", J6603 = ""), "UNKNOWN", J6603)</f>
        <v>5</v>
      </c>
      <c r="X6603" s="4">
        <f t="shared" si="6610"/>
        <v>4</v>
      </c>
      <c r="Y6603" s="4">
        <f t="shared" si="6610"/>
        <v>20</v>
      </c>
      <c r="Z6603" s="7">
        <f t="shared" si="9"/>
        <v>45277</v>
      </c>
    </row>
    <row r="6604">
      <c r="A6604" s="1" t="s">
        <v>6641</v>
      </c>
      <c r="B6604" s="1" t="s">
        <v>81</v>
      </c>
      <c r="C6604" s="1">
        <v>4.0</v>
      </c>
      <c r="D6604" s="1">
        <v>1.5</v>
      </c>
      <c r="E6604" s="1">
        <v>6.0</v>
      </c>
      <c r="F6604" s="1" t="s">
        <v>23</v>
      </c>
      <c r="G6604" s="1" t="s">
        <v>29</v>
      </c>
      <c r="H6604" s="2">
        <v>45195.0</v>
      </c>
      <c r="J6604" s="3">
        <f t="shared" si="2"/>
        <v>4</v>
      </c>
      <c r="K6604" s="4">
        <f t="shared" si="3"/>
        <v>1.5</v>
      </c>
      <c r="L6604" s="4">
        <f t="shared" si="4"/>
        <v>6</v>
      </c>
      <c r="S6604" s="1" t="s">
        <v>6641</v>
      </c>
      <c r="T6604" s="4" t="str">
        <f t="shared" si="5"/>
        <v>Tea</v>
      </c>
      <c r="U6604" s="4" t="str">
        <f t="shared" si="6"/>
        <v>In-store</v>
      </c>
      <c r="V6604" s="4" t="str">
        <f t="shared" si="7"/>
        <v>Credit Card</v>
      </c>
      <c r="W6604" s="4">
        <f t="shared" ref="W6604:Y6604" si="6611">IF(OR(J6604 = "ERROR", J6604 = ""), "UNKNOWN", J6604)</f>
        <v>4</v>
      </c>
      <c r="X6604" s="4">
        <f t="shared" si="6611"/>
        <v>1.5</v>
      </c>
      <c r="Y6604" s="4">
        <f t="shared" si="6611"/>
        <v>6</v>
      </c>
      <c r="Z6604" s="5">
        <f t="shared" si="9"/>
        <v>45195</v>
      </c>
    </row>
    <row r="6605">
      <c r="A6605" s="1" t="s">
        <v>6642</v>
      </c>
      <c r="B6605" s="1" t="s">
        <v>32</v>
      </c>
      <c r="C6605" s="1">
        <v>1.0</v>
      </c>
      <c r="D6605" s="1">
        <v>1.0</v>
      </c>
      <c r="E6605" s="1">
        <v>1.0</v>
      </c>
      <c r="F6605" s="1" t="s">
        <v>28</v>
      </c>
      <c r="G6605" s="1" t="s">
        <v>30</v>
      </c>
      <c r="H6605" s="2">
        <v>44949.0</v>
      </c>
      <c r="J6605" s="3">
        <f t="shared" si="2"/>
        <v>1</v>
      </c>
      <c r="K6605" s="4">
        <f t="shared" si="3"/>
        <v>1</v>
      </c>
      <c r="L6605" s="4">
        <f t="shared" si="4"/>
        <v>1</v>
      </c>
      <c r="S6605" s="1" t="s">
        <v>6642</v>
      </c>
      <c r="T6605" s="4" t="str">
        <f t="shared" si="5"/>
        <v>Cookie</v>
      </c>
      <c r="U6605" s="4" t="str">
        <f t="shared" si="6"/>
        <v>UNKNOWN</v>
      </c>
      <c r="V6605" s="4" t="str">
        <f t="shared" si="7"/>
        <v>Cash</v>
      </c>
      <c r="W6605" s="4">
        <f t="shared" ref="W6605:Y6605" si="6612">IF(OR(J6605 = "ERROR", J6605 = ""), "UNKNOWN", J6605)</f>
        <v>1</v>
      </c>
      <c r="X6605" s="4">
        <f t="shared" si="6612"/>
        <v>1</v>
      </c>
      <c r="Y6605" s="4">
        <f t="shared" si="6612"/>
        <v>1</v>
      </c>
      <c r="Z6605" s="5">
        <f t="shared" si="9"/>
        <v>44949</v>
      </c>
    </row>
    <row r="6606">
      <c r="A6606" s="1" t="s">
        <v>6643</v>
      </c>
      <c r="B6606" s="1" t="s">
        <v>55</v>
      </c>
      <c r="C6606" s="1">
        <v>1.0</v>
      </c>
      <c r="D6606" s="1">
        <v>3.0</v>
      </c>
      <c r="E6606" s="1">
        <v>3.0</v>
      </c>
      <c r="F6606" s="1" t="s">
        <v>39</v>
      </c>
      <c r="H6606" s="2">
        <v>45012.0</v>
      </c>
      <c r="J6606" s="3">
        <f t="shared" si="2"/>
        <v>1</v>
      </c>
      <c r="K6606" s="4">
        <f t="shared" si="3"/>
        <v>3</v>
      </c>
      <c r="L6606" s="4">
        <f t="shared" si="4"/>
        <v>3</v>
      </c>
      <c r="S6606" s="1" t="s">
        <v>6643</v>
      </c>
      <c r="T6606" s="4" t="str">
        <f t="shared" si="5"/>
        <v>Juice</v>
      </c>
      <c r="U6606" s="4" t="str">
        <f t="shared" si="6"/>
        <v>UNKNOWN</v>
      </c>
      <c r="V6606" s="4" t="str">
        <f t="shared" si="7"/>
        <v>Digital Wallet</v>
      </c>
      <c r="W6606" s="4">
        <f t="shared" ref="W6606:Y6606" si="6613">IF(OR(J6606 = "ERROR", J6606 = ""), "UNKNOWN", J6606)</f>
        <v>1</v>
      </c>
      <c r="X6606" s="4">
        <f t="shared" si="6613"/>
        <v>3</v>
      </c>
      <c r="Y6606" s="4">
        <f t="shared" si="6613"/>
        <v>3</v>
      </c>
      <c r="Z6606" s="5">
        <f t="shared" si="9"/>
        <v>45012</v>
      </c>
    </row>
    <row r="6607">
      <c r="A6607" s="1" t="s">
        <v>6644</v>
      </c>
      <c r="C6607" s="1">
        <v>2.0</v>
      </c>
      <c r="D6607" s="1">
        <v>3.0</v>
      </c>
      <c r="E6607" s="1">
        <v>6.0</v>
      </c>
      <c r="H6607" s="2">
        <v>45039.0</v>
      </c>
      <c r="J6607" s="3">
        <f t="shared" si="2"/>
        <v>2</v>
      </c>
      <c r="K6607" s="4">
        <f t="shared" si="3"/>
        <v>3</v>
      </c>
      <c r="L6607" s="4">
        <f t="shared" si="4"/>
        <v>6</v>
      </c>
      <c r="S6607" s="1" t="s">
        <v>6644</v>
      </c>
      <c r="T6607" s="4" t="str">
        <f t="shared" si="5"/>
        <v>UNKNOWN</v>
      </c>
      <c r="U6607" s="4" t="str">
        <f t="shared" si="6"/>
        <v>UNKNOWN</v>
      </c>
      <c r="V6607" s="4" t="str">
        <f t="shared" si="7"/>
        <v>UNKNOWN</v>
      </c>
      <c r="W6607" s="4">
        <f t="shared" ref="W6607:Y6607" si="6614">IF(OR(J6607 = "ERROR", J6607 = ""), "UNKNOWN", J6607)</f>
        <v>2</v>
      </c>
      <c r="X6607" s="4">
        <f t="shared" si="6614"/>
        <v>3</v>
      </c>
      <c r="Y6607" s="4">
        <f t="shared" si="6614"/>
        <v>6</v>
      </c>
      <c r="Z6607" s="5">
        <f t="shared" si="9"/>
        <v>45039</v>
      </c>
    </row>
    <row r="6608">
      <c r="A6608" s="1" t="s">
        <v>6645</v>
      </c>
      <c r="B6608" s="1" t="s">
        <v>32</v>
      </c>
      <c r="C6608" s="1">
        <v>2.0</v>
      </c>
      <c r="D6608" s="1">
        <v>1.0</v>
      </c>
      <c r="E6608" s="1">
        <v>2.0</v>
      </c>
      <c r="F6608" s="1" t="s">
        <v>39</v>
      </c>
      <c r="H6608" s="2">
        <v>45262.0</v>
      </c>
      <c r="J6608" s="3">
        <f t="shared" si="2"/>
        <v>2</v>
      </c>
      <c r="K6608" s="4">
        <f t="shared" si="3"/>
        <v>1</v>
      </c>
      <c r="L6608" s="4">
        <f t="shared" si="4"/>
        <v>2</v>
      </c>
      <c r="S6608" s="1" t="s">
        <v>6645</v>
      </c>
      <c r="T6608" s="4" t="str">
        <f t="shared" si="5"/>
        <v>Cookie</v>
      </c>
      <c r="U6608" s="4" t="str">
        <f t="shared" si="6"/>
        <v>UNKNOWN</v>
      </c>
      <c r="V6608" s="4" t="str">
        <f t="shared" si="7"/>
        <v>Digital Wallet</v>
      </c>
      <c r="W6608" s="4">
        <f t="shared" ref="W6608:Y6608" si="6615">IF(OR(J6608 = "ERROR", J6608 = ""), "UNKNOWN", J6608)</f>
        <v>2</v>
      </c>
      <c r="X6608" s="4">
        <f t="shared" si="6615"/>
        <v>1</v>
      </c>
      <c r="Y6608" s="4">
        <f t="shared" si="6615"/>
        <v>2</v>
      </c>
      <c r="Z6608" s="5">
        <f t="shared" si="9"/>
        <v>45262</v>
      </c>
    </row>
    <row r="6609">
      <c r="A6609" s="1" t="s">
        <v>6646</v>
      </c>
      <c r="B6609" s="1" t="s">
        <v>81</v>
      </c>
      <c r="C6609" s="1">
        <v>3.0</v>
      </c>
      <c r="D6609" s="1" t="s">
        <v>25</v>
      </c>
      <c r="E6609" s="1">
        <v>4.5</v>
      </c>
      <c r="G6609" s="1" t="s">
        <v>24</v>
      </c>
      <c r="H6609" s="2">
        <v>45140.0</v>
      </c>
      <c r="J6609" s="3">
        <f t="shared" si="2"/>
        <v>3</v>
      </c>
      <c r="K6609" s="4">
        <f t="shared" si="3"/>
        <v>1.5</v>
      </c>
      <c r="L6609" s="4">
        <f t="shared" si="4"/>
        <v>4.5</v>
      </c>
      <c r="S6609" s="1" t="s">
        <v>6646</v>
      </c>
      <c r="T6609" s="4" t="str">
        <f t="shared" si="5"/>
        <v>Tea</v>
      </c>
      <c r="U6609" s="4" t="str">
        <f t="shared" si="6"/>
        <v>Takeaway</v>
      </c>
      <c r="V6609" s="4" t="str">
        <f t="shared" si="7"/>
        <v>UNKNOWN</v>
      </c>
      <c r="W6609" s="4">
        <f t="shared" ref="W6609:Y6609" si="6616">IF(OR(J6609 = "ERROR", J6609 = ""), "UNKNOWN", J6609)</f>
        <v>3</v>
      </c>
      <c r="X6609" s="4">
        <f t="shared" si="6616"/>
        <v>1.5</v>
      </c>
      <c r="Y6609" s="4">
        <f t="shared" si="6616"/>
        <v>4.5</v>
      </c>
      <c r="Z6609" s="5">
        <f t="shared" si="9"/>
        <v>45140</v>
      </c>
    </row>
    <row r="6610">
      <c r="A6610" s="1" t="s">
        <v>6647</v>
      </c>
      <c r="B6610" s="1" t="s">
        <v>36</v>
      </c>
      <c r="C6610" s="1">
        <v>4.0</v>
      </c>
      <c r="D6610" s="1">
        <v>5.0</v>
      </c>
      <c r="E6610" s="1">
        <v>20.0</v>
      </c>
      <c r="F6610" s="1" t="s">
        <v>39</v>
      </c>
      <c r="H6610" s="2">
        <v>44975.0</v>
      </c>
      <c r="J6610" s="3">
        <f t="shared" si="2"/>
        <v>4</v>
      </c>
      <c r="K6610" s="4">
        <f t="shared" si="3"/>
        <v>5</v>
      </c>
      <c r="L6610" s="4">
        <f t="shared" si="4"/>
        <v>20</v>
      </c>
      <c r="S6610" s="1" t="s">
        <v>6647</v>
      </c>
      <c r="T6610" s="4" t="str">
        <f t="shared" si="5"/>
        <v>Salad</v>
      </c>
      <c r="U6610" s="4" t="str">
        <f t="shared" si="6"/>
        <v>UNKNOWN</v>
      </c>
      <c r="V6610" s="4" t="str">
        <f t="shared" si="7"/>
        <v>Digital Wallet</v>
      </c>
      <c r="W6610" s="4">
        <f t="shared" ref="W6610:Y6610" si="6617">IF(OR(J6610 = "ERROR", J6610 = ""), "UNKNOWN", J6610)</f>
        <v>4</v>
      </c>
      <c r="X6610" s="4">
        <f t="shared" si="6617"/>
        <v>5</v>
      </c>
      <c r="Y6610" s="4">
        <f t="shared" si="6617"/>
        <v>20</v>
      </c>
      <c r="Z6610" s="5">
        <f t="shared" si="9"/>
        <v>44975</v>
      </c>
    </row>
    <row r="6611">
      <c r="A6611" s="1" t="s">
        <v>6648</v>
      </c>
      <c r="B6611" s="1" t="s">
        <v>27</v>
      </c>
      <c r="C6611" s="1">
        <v>2.0</v>
      </c>
      <c r="D6611" s="1">
        <v>3.0</v>
      </c>
      <c r="E6611" s="1">
        <v>6.0</v>
      </c>
      <c r="F6611" s="1" t="s">
        <v>39</v>
      </c>
      <c r="G6611" s="1" t="s">
        <v>24</v>
      </c>
      <c r="H6611" s="2">
        <v>44990.0</v>
      </c>
      <c r="J6611" s="3">
        <f t="shared" si="2"/>
        <v>2</v>
      </c>
      <c r="K6611" s="4">
        <f t="shared" si="3"/>
        <v>3</v>
      </c>
      <c r="L6611" s="4">
        <f t="shared" si="4"/>
        <v>6</v>
      </c>
      <c r="S6611" s="1" t="s">
        <v>6648</v>
      </c>
      <c r="T6611" s="4" t="str">
        <f t="shared" si="5"/>
        <v>Cake</v>
      </c>
      <c r="U6611" s="4" t="str">
        <f t="shared" si="6"/>
        <v>Takeaway</v>
      </c>
      <c r="V6611" s="4" t="str">
        <f t="shared" si="7"/>
        <v>Digital Wallet</v>
      </c>
      <c r="W6611" s="4">
        <f t="shared" ref="W6611:Y6611" si="6618">IF(OR(J6611 = "ERROR", J6611 = ""), "UNKNOWN", J6611)</f>
        <v>2</v>
      </c>
      <c r="X6611" s="4">
        <f t="shared" si="6618"/>
        <v>3</v>
      </c>
      <c r="Y6611" s="4">
        <f t="shared" si="6618"/>
        <v>6</v>
      </c>
      <c r="Z6611" s="5">
        <f t="shared" si="9"/>
        <v>44990</v>
      </c>
    </row>
    <row r="6612">
      <c r="A6612" s="1" t="s">
        <v>6649</v>
      </c>
      <c r="B6612" s="1" t="s">
        <v>81</v>
      </c>
      <c r="C6612" s="1">
        <v>1.0</v>
      </c>
      <c r="D6612" s="1">
        <v>1.5</v>
      </c>
      <c r="E6612" s="1">
        <v>1.5</v>
      </c>
      <c r="F6612" s="1" t="s">
        <v>28</v>
      </c>
      <c r="G6612" s="1" t="s">
        <v>25</v>
      </c>
      <c r="H6612" s="2">
        <v>45113.0</v>
      </c>
      <c r="J6612" s="3">
        <f t="shared" si="2"/>
        <v>1</v>
      </c>
      <c r="K6612" s="4">
        <f t="shared" si="3"/>
        <v>1.5</v>
      </c>
      <c r="L6612" s="4">
        <f t="shared" si="4"/>
        <v>1.5</v>
      </c>
      <c r="S6612" s="1" t="s">
        <v>6649</v>
      </c>
      <c r="T6612" s="4" t="str">
        <f t="shared" si="5"/>
        <v>Tea</v>
      </c>
      <c r="U6612" s="4" t="str">
        <f t="shared" si="6"/>
        <v>UNKNOWN</v>
      </c>
      <c r="V6612" s="4" t="str">
        <f t="shared" si="7"/>
        <v>Cash</v>
      </c>
      <c r="W6612" s="4">
        <f t="shared" ref="W6612:Y6612" si="6619">IF(OR(J6612 = "ERROR", J6612 = ""), "UNKNOWN", J6612)</f>
        <v>1</v>
      </c>
      <c r="X6612" s="4">
        <f t="shared" si="6619"/>
        <v>1.5</v>
      </c>
      <c r="Y6612" s="4">
        <f t="shared" si="6619"/>
        <v>1.5</v>
      </c>
      <c r="Z6612" s="5">
        <f t="shared" si="9"/>
        <v>45113</v>
      </c>
    </row>
    <row r="6613">
      <c r="A6613" s="1" t="s">
        <v>6650</v>
      </c>
      <c r="B6613" s="1" t="s">
        <v>36</v>
      </c>
      <c r="C6613" s="1">
        <v>5.0</v>
      </c>
      <c r="D6613" s="1">
        <v>5.0</v>
      </c>
      <c r="E6613" s="1">
        <v>25.0</v>
      </c>
      <c r="F6613" s="1" t="s">
        <v>39</v>
      </c>
      <c r="H6613" s="1" t="s">
        <v>30</v>
      </c>
      <c r="J6613" s="3">
        <f t="shared" si="2"/>
        <v>5</v>
      </c>
      <c r="K6613" s="4">
        <f t="shared" si="3"/>
        <v>5</v>
      </c>
      <c r="L6613" s="4">
        <f t="shared" si="4"/>
        <v>25</v>
      </c>
      <c r="S6613" s="1" t="s">
        <v>6650</v>
      </c>
      <c r="T6613" s="4" t="str">
        <f t="shared" si="5"/>
        <v>Salad</v>
      </c>
      <c r="U6613" s="4" t="str">
        <f t="shared" si="6"/>
        <v>UNKNOWN</v>
      </c>
      <c r="V6613" s="4" t="str">
        <f t="shared" si="7"/>
        <v>Digital Wallet</v>
      </c>
      <c r="W6613" s="4">
        <f t="shared" ref="W6613:Y6613" si="6620">IF(OR(J6613 = "ERROR", J6613 = ""), "UNKNOWN", J6613)</f>
        <v>5</v>
      </c>
      <c r="X6613" s="4">
        <f t="shared" si="6620"/>
        <v>5</v>
      </c>
      <c r="Y6613" s="4">
        <f t="shared" si="6620"/>
        <v>25</v>
      </c>
      <c r="Z6613" s="4" t="str">
        <f t="shared" si="9"/>
        <v>UNKNOWN</v>
      </c>
    </row>
    <row r="6614">
      <c r="A6614" s="1" t="s">
        <v>6651</v>
      </c>
      <c r="B6614" s="1" t="s">
        <v>22</v>
      </c>
      <c r="C6614" s="1">
        <v>3.0</v>
      </c>
      <c r="D6614" s="1">
        <v>2.0</v>
      </c>
      <c r="E6614" s="1">
        <v>6.0</v>
      </c>
      <c r="H6614" s="6">
        <v>45281.0</v>
      </c>
      <c r="J6614" s="3">
        <f t="shared" si="2"/>
        <v>3</v>
      </c>
      <c r="K6614" s="4">
        <f t="shared" si="3"/>
        <v>2</v>
      </c>
      <c r="L6614" s="4">
        <f t="shared" si="4"/>
        <v>6</v>
      </c>
      <c r="S6614" s="1" t="s">
        <v>6651</v>
      </c>
      <c r="T6614" s="4" t="str">
        <f t="shared" si="5"/>
        <v>Coffee</v>
      </c>
      <c r="U6614" s="4" t="str">
        <f t="shared" si="6"/>
        <v>UNKNOWN</v>
      </c>
      <c r="V6614" s="4" t="str">
        <f t="shared" si="7"/>
        <v>UNKNOWN</v>
      </c>
      <c r="W6614" s="4">
        <f t="shared" ref="W6614:Y6614" si="6621">IF(OR(J6614 = "ERROR", J6614 = ""), "UNKNOWN", J6614)</f>
        <v>3</v>
      </c>
      <c r="X6614" s="4">
        <f t="shared" si="6621"/>
        <v>2</v>
      </c>
      <c r="Y6614" s="4">
        <f t="shared" si="6621"/>
        <v>6</v>
      </c>
      <c r="Z6614" s="7">
        <f t="shared" si="9"/>
        <v>45281</v>
      </c>
    </row>
    <row r="6615">
      <c r="A6615" s="1" t="s">
        <v>6652</v>
      </c>
      <c r="B6615" s="1" t="s">
        <v>22</v>
      </c>
      <c r="C6615" s="1">
        <v>4.0</v>
      </c>
      <c r="D6615" s="1">
        <v>2.0</v>
      </c>
      <c r="E6615" s="1">
        <v>8.0</v>
      </c>
      <c r="G6615" s="1" t="s">
        <v>25</v>
      </c>
      <c r="H6615" s="2">
        <v>45032.0</v>
      </c>
      <c r="J6615" s="3">
        <f t="shared" si="2"/>
        <v>4</v>
      </c>
      <c r="K6615" s="4">
        <f t="shared" si="3"/>
        <v>2</v>
      </c>
      <c r="L6615" s="4">
        <f t="shared" si="4"/>
        <v>8</v>
      </c>
      <c r="S6615" s="1" t="s">
        <v>6652</v>
      </c>
      <c r="T6615" s="4" t="str">
        <f t="shared" si="5"/>
        <v>Coffee</v>
      </c>
      <c r="U6615" s="4" t="str">
        <f t="shared" si="6"/>
        <v>UNKNOWN</v>
      </c>
      <c r="V6615" s="4" t="str">
        <f t="shared" si="7"/>
        <v>UNKNOWN</v>
      </c>
      <c r="W6615" s="4">
        <f t="shared" ref="W6615:Y6615" si="6622">IF(OR(J6615 = "ERROR", J6615 = ""), "UNKNOWN", J6615)</f>
        <v>4</v>
      </c>
      <c r="X6615" s="4">
        <f t="shared" si="6622"/>
        <v>2</v>
      </c>
      <c r="Y6615" s="4">
        <f t="shared" si="6622"/>
        <v>8</v>
      </c>
      <c r="Z6615" s="5">
        <f t="shared" si="9"/>
        <v>45032</v>
      </c>
    </row>
    <row r="6616">
      <c r="A6616" s="1" t="s">
        <v>6653</v>
      </c>
      <c r="B6616" s="1" t="s">
        <v>22</v>
      </c>
      <c r="C6616" s="1">
        <v>1.0</v>
      </c>
      <c r="D6616" s="1" t="s">
        <v>30</v>
      </c>
      <c r="E6616" s="1">
        <v>2.0</v>
      </c>
      <c r="F6616" s="1" t="s">
        <v>25</v>
      </c>
      <c r="G6616" s="1" t="s">
        <v>30</v>
      </c>
      <c r="H6616" s="2">
        <v>45199.0</v>
      </c>
      <c r="J6616" s="3">
        <f t="shared" si="2"/>
        <v>1</v>
      </c>
      <c r="K6616" s="4">
        <f t="shared" si="3"/>
        <v>2</v>
      </c>
      <c r="L6616" s="4">
        <f t="shared" si="4"/>
        <v>2</v>
      </c>
      <c r="S6616" s="1" t="s">
        <v>6653</v>
      </c>
      <c r="T6616" s="4" t="str">
        <f t="shared" si="5"/>
        <v>Coffee</v>
      </c>
      <c r="U6616" s="4" t="str">
        <f t="shared" si="6"/>
        <v>UNKNOWN</v>
      </c>
      <c r="V6616" s="4" t="str">
        <f t="shared" si="7"/>
        <v>UNKNOWN</v>
      </c>
      <c r="W6616" s="4">
        <f t="shared" ref="W6616:Y6616" si="6623">IF(OR(J6616 = "ERROR", J6616 = ""), "UNKNOWN", J6616)</f>
        <v>1</v>
      </c>
      <c r="X6616" s="4">
        <f t="shared" si="6623"/>
        <v>2</v>
      </c>
      <c r="Y6616" s="4">
        <f t="shared" si="6623"/>
        <v>2</v>
      </c>
      <c r="Z6616" s="5">
        <f t="shared" si="9"/>
        <v>45199</v>
      </c>
    </row>
    <row r="6617">
      <c r="A6617" s="1" t="s">
        <v>6654</v>
      </c>
      <c r="B6617" s="1" t="s">
        <v>81</v>
      </c>
      <c r="C6617" s="1">
        <v>5.0</v>
      </c>
      <c r="D6617" s="1">
        <v>1.5</v>
      </c>
      <c r="E6617" s="1">
        <v>7.5</v>
      </c>
      <c r="F6617" s="1" t="s">
        <v>28</v>
      </c>
      <c r="H6617" s="2">
        <v>44985.0</v>
      </c>
      <c r="J6617" s="3">
        <f t="shared" si="2"/>
        <v>5</v>
      </c>
      <c r="K6617" s="4">
        <f t="shared" si="3"/>
        <v>1.5</v>
      </c>
      <c r="L6617" s="4">
        <f t="shared" si="4"/>
        <v>7.5</v>
      </c>
      <c r="S6617" s="1" t="s">
        <v>6654</v>
      </c>
      <c r="T6617" s="4" t="str">
        <f t="shared" si="5"/>
        <v>Tea</v>
      </c>
      <c r="U6617" s="4" t="str">
        <f t="shared" si="6"/>
        <v>UNKNOWN</v>
      </c>
      <c r="V6617" s="4" t="str">
        <f t="shared" si="7"/>
        <v>Cash</v>
      </c>
      <c r="W6617" s="4">
        <f t="shared" ref="W6617:Y6617" si="6624">IF(OR(J6617 = "ERROR", J6617 = ""), "UNKNOWN", J6617)</f>
        <v>5</v>
      </c>
      <c r="X6617" s="4">
        <f t="shared" si="6624"/>
        <v>1.5</v>
      </c>
      <c r="Y6617" s="4">
        <f t="shared" si="6624"/>
        <v>7.5</v>
      </c>
      <c r="Z6617" s="5">
        <f t="shared" si="9"/>
        <v>44985</v>
      </c>
    </row>
    <row r="6618">
      <c r="A6618" s="1" t="s">
        <v>6655</v>
      </c>
      <c r="B6618" s="1" t="s">
        <v>41</v>
      </c>
      <c r="C6618" s="1">
        <v>3.0</v>
      </c>
      <c r="D6618" s="1">
        <v>4.0</v>
      </c>
      <c r="E6618" s="1">
        <v>12.0</v>
      </c>
      <c r="F6618" s="1" t="s">
        <v>28</v>
      </c>
      <c r="G6618" s="1" t="s">
        <v>25</v>
      </c>
      <c r="H6618" s="6">
        <v>45218.0</v>
      </c>
      <c r="J6618" s="3">
        <f t="shared" si="2"/>
        <v>3</v>
      </c>
      <c r="K6618" s="4">
        <f t="shared" si="3"/>
        <v>4</v>
      </c>
      <c r="L6618" s="4">
        <f t="shared" si="4"/>
        <v>12</v>
      </c>
      <c r="S6618" s="1" t="s">
        <v>6655</v>
      </c>
      <c r="T6618" s="4" t="str">
        <f t="shared" si="5"/>
        <v>Smoothie</v>
      </c>
      <c r="U6618" s="4" t="str">
        <f t="shared" si="6"/>
        <v>UNKNOWN</v>
      </c>
      <c r="V6618" s="4" t="str">
        <f t="shared" si="7"/>
        <v>Cash</v>
      </c>
      <c r="W6618" s="4">
        <f t="shared" ref="W6618:Y6618" si="6625">IF(OR(J6618 = "ERROR", J6618 = ""), "UNKNOWN", J6618)</f>
        <v>3</v>
      </c>
      <c r="X6618" s="4">
        <f t="shared" si="6625"/>
        <v>4</v>
      </c>
      <c r="Y6618" s="4">
        <f t="shared" si="6625"/>
        <v>12</v>
      </c>
      <c r="Z6618" s="7">
        <f t="shared" si="9"/>
        <v>45218</v>
      </c>
    </row>
    <row r="6619">
      <c r="A6619" s="1" t="s">
        <v>6656</v>
      </c>
      <c r="B6619" s="1" t="s">
        <v>27</v>
      </c>
      <c r="C6619" s="1">
        <v>2.0</v>
      </c>
      <c r="D6619" s="1">
        <v>3.0</v>
      </c>
      <c r="E6619" s="1">
        <v>6.0</v>
      </c>
      <c r="F6619" s="1" t="s">
        <v>39</v>
      </c>
      <c r="G6619" s="1" t="s">
        <v>24</v>
      </c>
      <c r="H6619" s="2">
        <v>45079.0</v>
      </c>
      <c r="J6619" s="3">
        <f t="shared" si="2"/>
        <v>2</v>
      </c>
      <c r="K6619" s="4">
        <f t="shared" si="3"/>
        <v>3</v>
      </c>
      <c r="L6619" s="4">
        <f t="shared" si="4"/>
        <v>6</v>
      </c>
      <c r="S6619" s="1" t="s">
        <v>6656</v>
      </c>
      <c r="T6619" s="4" t="str">
        <f t="shared" si="5"/>
        <v>Cake</v>
      </c>
      <c r="U6619" s="4" t="str">
        <f t="shared" si="6"/>
        <v>Takeaway</v>
      </c>
      <c r="V6619" s="4" t="str">
        <f t="shared" si="7"/>
        <v>Digital Wallet</v>
      </c>
      <c r="W6619" s="4">
        <f t="shared" ref="W6619:Y6619" si="6626">IF(OR(J6619 = "ERROR", J6619 = ""), "UNKNOWN", J6619)</f>
        <v>2</v>
      </c>
      <c r="X6619" s="4">
        <f t="shared" si="6626"/>
        <v>3</v>
      </c>
      <c r="Y6619" s="4">
        <f t="shared" si="6626"/>
        <v>6</v>
      </c>
      <c r="Z6619" s="5">
        <f t="shared" si="9"/>
        <v>45079</v>
      </c>
    </row>
    <row r="6620">
      <c r="A6620" s="1" t="s">
        <v>6657</v>
      </c>
      <c r="B6620" s="1" t="s">
        <v>81</v>
      </c>
      <c r="C6620" s="1">
        <v>5.0</v>
      </c>
      <c r="D6620" s="1">
        <v>1.5</v>
      </c>
      <c r="E6620" s="1">
        <v>7.5</v>
      </c>
      <c r="F6620" s="1" t="s">
        <v>23</v>
      </c>
      <c r="H6620" s="2">
        <v>45053.0</v>
      </c>
      <c r="J6620" s="3">
        <f t="shared" si="2"/>
        <v>5</v>
      </c>
      <c r="K6620" s="4">
        <f t="shared" si="3"/>
        <v>1.5</v>
      </c>
      <c r="L6620" s="4">
        <f t="shared" si="4"/>
        <v>7.5</v>
      </c>
      <c r="S6620" s="1" t="s">
        <v>6657</v>
      </c>
      <c r="T6620" s="4" t="str">
        <f t="shared" si="5"/>
        <v>Tea</v>
      </c>
      <c r="U6620" s="4" t="str">
        <f t="shared" si="6"/>
        <v>UNKNOWN</v>
      </c>
      <c r="V6620" s="4" t="str">
        <f t="shared" si="7"/>
        <v>Credit Card</v>
      </c>
      <c r="W6620" s="4">
        <f t="shared" ref="W6620:Y6620" si="6627">IF(OR(J6620 = "ERROR", J6620 = ""), "UNKNOWN", J6620)</f>
        <v>5</v>
      </c>
      <c r="X6620" s="4">
        <f t="shared" si="6627"/>
        <v>1.5</v>
      </c>
      <c r="Y6620" s="4">
        <f t="shared" si="6627"/>
        <v>7.5</v>
      </c>
      <c r="Z6620" s="5">
        <f t="shared" si="9"/>
        <v>45053</v>
      </c>
    </row>
    <row r="6621">
      <c r="A6621" s="1" t="s">
        <v>6658</v>
      </c>
      <c r="B6621" s="1" t="s">
        <v>55</v>
      </c>
      <c r="C6621" s="1">
        <v>2.0</v>
      </c>
      <c r="D6621" s="1">
        <v>3.0</v>
      </c>
      <c r="E6621" s="1">
        <v>6.0</v>
      </c>
      <c r="F6621" s="1" t="s">
        <v>39</v>
      </c>
      <c r="G6621" s="1" t="s">
        <v>29</v>
      </c>
      <c r="H6621" s="2">
        <v>44992.0</v>
      </c>
      <c r="J6621" s="3">
        <f t="shared" si="2"/>
        <v>2</v>
      </c>
      <c r="K6621" s="4">
        <f t="shared" si="3"/>
        <v>3</v>
      </c>
      <c r="L6621" s="4">
        <f t="shared" si="4"/>
        <v>6</v>
      </c>
      <c r="S6621" s="1" t="s">
        <v>6658</v>
      </c>
      <c r="T6621" s="4" t="str">
        <f t="shared" si="5"/>
        <v>Juice</v>
      </c>
      <c r="U6621" s="4" t="str">
        <f t="shared" si="6"/>
        <v>In-store</v>
      </c>
      <c r="V6621" s="4" t="str">
        <f t="shared" si="7"/>
        <v>Digital Wallet</v>
      </c>
      <c r="W6621" s="4">
        <f t="shared" ref="W6621:Y6621" si="6628">IF(OR(J6621 = "ERROR", J6621 = ""), "UNKNOWN", J6621)</f>
        <v>2</v>
      </c>
      <c r="X6621" s="4">
        <f t="shared" si="6628"/>
        <v>3</v>
      </c>
      <c r="Y6621" s="4">
        <f t="shared" si="6628"/>
        <v>6</v>
      </c>
      <c r="Z6621" s="5">
        <f t="shared" si="9"/>
        <v>44992</v>
      </c>
    </row>
    <row r="6622">
      <c r="A6622" s="1" t="s">
        <v>6659</v>
      </c>
      <c r="B6622" s="1" t="s">
        <v>81</v>
      </c>
      <c r="C6622" s="1">
        <v>5.0</v>
      </c>
      <c r="D6622" s="1">
        <v>1.5</v>
      </c>
      <c r="E6622" s="1">
        <v>7.5</v>
      </c>
      <c r="F6622" s="1" t="s">
        <v>39</v>
      </c>
      <c r="G6622" s="1" t="s">
        <v>29</v>
      </c>
      <c r="H6622" s="2">
        <v>45041.0</v>
      </c>
      <c r="J6622" s="3">
        <f t="shared" si="2"/>
        <v>5</v>
      </c>
      <c r="K6622" s="4">
        <f t="shared" si="3"/>
        <v>1.5</v>
      </c>
      <c r="L6622" s="4">
        <f t="shared" si="4"/>
        <v>7.5</v>
      </c>
      <c r="S6622" s="1" t="s">
        <v>6659</v>
      </c>
      <c r="T6622" s="4" t="str">
        <f t="shared" si="5"/>
        <v>Tea</v>
      </c>
      <c r="U6622" s="4" t="str">
        <f t="shared" si="6"/>
        <v>In-store</v>
      </c>
      <c r="V6622" s="4" t="str">
        <f t="shared" si="7"/>
        <v>Digital Wallet</v>
      </c>
      <c r="W6622" s="4">
        <f t="shared" ref="W6622:Y6622" si="6629">IF(OR(J6622 = "ERROR", J6622 = ""), "UNKNOWN", J6622)</f>
        <v>5</v>
      </c>
      <c r="X6622" s="4">
        <f t="shared" si="6629"/>
        <v>1.5</v>
      </c>
      <c r="Y6622" s="4">
        <f t="shared" si="6629"/>
        <v>7.5</v>
      </c>
      <c r="Z6622" s="5">
        <f t="shared" si="9"/>
        <v>45041</v>
      </c>
    </row>
    <row r="6623">
      <c r="A6623" s="1" t="s">
        <v>6660</v>
      </c>
      <c r="B6623" s="1" t="s">
        <v>44</v>
      </c>
      <c r="C6623" s="1">
        <v>4.0</v>
      </c>
      <c r="D6623" s="1">
        <v>4.0</v>
      </c>
      <c r="E6623" s="1">
        <v>16.0</v>
      </c>
      <c r="F6623" s="1" t="s">
        <v>23</v>
      </c>
      <c r="G6623" s="1" t="s">
        <v>24</v>
      </c>
      <c r="H6623" s="2">
        <v>44942.0</v>
      </c>
      <c r="J6623" s="3">
        <f t="shared" si="2"/>
        <v>4</v>
      </c>
      <c r="K6623" s="4">
        <f t="shared" si="3"/>
        <v>4</v>
      </c>
      <c r="L6623" s="4">
        <f t="shared" si="4"/>
        <v>16</v>
      </c>
      <c r="S6623" s="1" t="s">
        <v>6660</v>
      </c>
      <c r="T6623" s="4" t="str">
        <f t="shared" si="5"/>
        <v>Sandwich</v>
      </c>
      <c r="U6623" s="4" t="str">
        <f t="shared" si="6"/>
        <v>Takeaway</v>
      </c>
      <c r="V6623" s="4" t="str">
        <f t="shared" si="7"/>
        <v>Credit Card</v>
      </c>
      <c r="W6623" s="4">
        <f t="shared" ref="W6623:Y6623" si="6630">IF(OR(J6623 = "ERROR", J6623 = ""), "UNKNOWN", J6623)</f>
        <v>4</v>
      </c>
      <c r="X6623" s="4">
        <f t="shared" si="6630"/>
        <v>4</v>
      </c>
      <c r="Y6623" s="4">
        <f t="shared" si="6630"/>
        <v>16</v>
      </c>
      <c r="Z6623" s="5">
        <f t="shared" si="9"/>
        <v>44942</v>
      </c>
    </row>
    <row r="6624">
      <c r="A6624" s="1" t="s">
        <v>6661</v>
      </c>
      <c r="C6624" s="1">
        <v>4.0</v>
      </c>
      <c r="D6624" s="1">
        <v>5.0</v>
      </c>
      <c r="E6624" s="1">
        <v>20.0</v>
      </c>
      <c r="F6624" s="1" t="s">
        <v>28</v>
      </c>
      <c r="G6624" s="1" t="s">
        <v>29</v>
      </c>
      <c r="H6624" s="2">
        <v>45141.0</v>
      </c>
      <c r="J6624" s="3">
        <f t="shared" si="2"/>
        <v>4</v>
      </c>
      <c r="K6624" s="4">
        <f t="shared" si="3"/>
        <v>5</v>
      </c>
      <c r="L6624" s="4">
        <f t="shared" si="4"/>
        <v>20</v>
      </c>
      <c r="S6624" s="1" t="s">
        <v>6661</v>
      </c>
      <c r="T6624" s="4" t="str">
        <f t="shared" si="5"/>
        <v>UNKNOWN</v>
      </c>
      <c r="U6624" s="4" t="str">
        <f t="shared" si="6"/>
        <v>In-store</v>
      </c>
      <c r="V6624" s="4" t="str">
        <f t="shared" si="7"/>
        <v>Cash</v>
      </c>
      <c r="W6624" s="4">
        <f t="shared" ref="W6624:Y6624" si="6631">IF(OR(J6624 = "ERROR", J6624 = ""), "UNKNOWN", J6624)</f>
        <v>4</v>
      </c>
      <c r="X6624" s="4">
        <f t="shared" si="6631"/>
        <v>5</v>
      </c>
      <c r="Y6624" s="4">
        <f t="shared" si="6631"/>
        <v>20</v>
      </c>
      <c r="Z6624" s="5">
        <f t="shared" si="9"/>
        <v>45141</v>
      </c>
    </row>
    <row r="6625">
      <c r="A6625" s="1" t="s">
        <v>6662</v>
      </c>
      <c r="B6625" s="1" t="s">
        <v>32</v>
      </c>
      <c r="C6625" s="1">
        <v>1.0</v>
      </c>
      <c r="D6625" s="1">
        <v>1.0</v>
      </c>
      <c r="E6625" s="1">
        <v>1.0</v>
      </c>
      <c r="F6625" s="1" t="s">
        <v>23</v>
      </c>
      <c r="H6625" s="2">
        <v>45084.0</v>
      </c>
      <c r="J6625" s="3">
        <f t="shared" si="2"/>
        <v>1</v>
      </c>
      <c r="K6625" s="4">
        <f t="shared" si="3"/>
        <v>1</v>
      </c>
      <c r="L6625" s="4">
        <f t="shared" si="4"/>
        <v>1</v>
      </c>
      <c r="S6625" s="1" t="s">
        <v>6662</v>
      </c>
      <c r="T6625" s="4" t="str">
        <f t="shared" si="5"/>
        <v>Cookie</v>
      </c>
      <c r="U6625" s="4" t="str">
        <f t="shared" si="6"/>
        <v>UNKNOWN</v>
      </c>
      <c r="V6625" s="4" t="str">
        <f t="shared" si="7"/>
        <v>Credit Card</v>
      </c>
      <c r="W6625" s="4">
        <f t="shared" ref="W6625:Y6625" si="6632">IF(OR(J6625 = "ERROR", J6625 = ""), "UNKNOWN", J6625)</f>
        <v>1</v>
      </c>
      <c r="X6625" s="4">
        <f t="shared" si="6632"/>
        <v>1</v>
      </c>
      <c r="Y6625" s="4">
        <f t="shared" si="6632"/>
        <v>1</v>
      </c>
      <c r="Z6625" s="5">
        <f t="shared" si="9"/>
        <v>45084</v>
      </c>
    </row>
    <row r="6626">
      <c r="A6626" s="1" t="s">
        <v>6663</v>
      </c>
      <c r="B6626" s="1" t="s">
        <v>27</v>
      </c>
      <c r="C6626" s="1">
        <v>5.0</v>
      </c>
      <c r="D6626" s="1">
        <v>3.0</v>
      </c>
      <c r="E6626" s="1">
        <v>15.0</v>
      </c>
      <c r="F6626" s="1" t="s">
        <v>39</v>
      </c>
      <c r="H6626" s="2">
        <v>45074.0</v>
      </c>
      <c r="J6626" s="3">
        <f t="shared" si="2"/>
        <v>5</v>
      </c>
      <c r="K6626" s="4">
        <f t="shared" si="3"/>
        <v>3</v>
      </c>
      <c r="L6626" s="4">
        <f t="shared" si="4"/>
        <v>15</v>
      </c>
      <c r="S6626" s="1" t="s">
        <v>6663</v>
      </c>
      <c r="T6626" s="4" t="str">
        <f t="shared" si="5"/>
        <v>Cake</v>
      </c>
      <c r="U6626" s="4" t="str">
        <f t="shared" si="6"/>
        <v>UNKNOWN</v>
      </c>
      <c r="V6626" s="4" t="str">
        <f t="shared" si="7"/>
        <v>Digital Wallet</v>
      </c>
      <c r="W6626" s="4">
        <f t="shared" ref="W6626:Y6626" si="6633">IF(OR(J6626 = "ERROR", J6626 = ""), "UNKNOWN", J6626)</f>
        <v>5</v>
      </c>
      <c r="X6626" s="4">
        <f t="shared" si="6633"/>
        <v>3</v>
      </c>
      <c r="Y6626" s="4">
        <f t="shared" si="6633"/>
        <v>15</v>
      </c>
      <c r="Z6626" s="5">
        <f t="shared" si="9"/>
        <v>45074</v>
      </c>
    </row>
    <row r="6627">
      <c r="A6627" s="1" t="s">
        <v>6664</v>
      </c>
      <c r="B6627" s="1" t="s">
        <v>36</v>
      </c>
      <c r="C6627" s="1">
        <v>4.0</v>
      </c>
      <c r="D6627" s="1">
        <v>5.0</v>
      </c>
      <c r="E6627" s="1">
        <v>20.0</v>
      </c>
      <c r="F6627" s="1" t="s">
        <v>28</v>
      </c>
      <c r="G6627" s="1" t="s">
        <v>29</v>
      </c>
      <c r="H6627" s="2">
        <v>45128.0</v>
      </c>
      <c r="J6627" s="3">
        <f t="shared" si="2"/>
        <v>4</v>
      </c>
      <c r="K6627" s="4">
        <f t="shared" si="3"/>
        <v>5</v>
      </c>
      <c r="L6627" s="4">
        <f t="shared" si="4"/>
        <v>20</v>
      </c>
      <c r="S6627" s="1" t="s">
        <v>6664</v>
      </c>
      <c r="T6627" s="4" t="str">
        <f t="shared" si="5"/>
        <v>Salad</v>
      </c>
      <c r="U6627" s="4" t="str">
        <f t="shared" si="6"/>
        <v>In-store</v>
      </c>
      <c r="V6627" s="4" t="str">
        <f t="shared" si="7"/>
        <v>Cash</v>
      </c>
      <c r="W6627" s="4">
        <f t="shared" ref="W6627:Y6627" si="6634">IF(OR(J6627 = "ERROR", J6627 = ""), "UNKNOWN", J6627)</f>
        <v>4</v>
      </c>
      <c r="X6627" s="4">
        <f t="shared" si="6634"/>
        <v>5</v>
      </c>
      <c r="Y6627" s="4">
        <f t="shared" si="6634"/>
        <v>20</v>
      </c>
      <c r="Z6627" s="5">
        <f t="shared" si="9"/>
        <v>45128</v>
      </c>
    </row>
    <row r="6628">
      <c r="A6628" s="1" t="s">
        <v>6665</v>
      </c>
      <c r="B6628" s="1" t="s">
        <v>27</v>
      </c>
      <c r="C6628" s="1">
        <v>5.0</v>
      </c>
      <c r="D6628" s="1">
        <v>3.0</v>
      </c>
      <c r="E6628" s="1">
        <v>15.0</v>
      </c>
      <c r="F6628" s="1" t="s">
        <v>39</v>
      </c>
      <c r="G6628" s="1" t="s">
        <v>29</v>
      </c>
      <c r="H6628" s="2">
        <v>45111.0</v>
      </c>
      <c r="J6628" s="3">
        <f t="shared" si="2"/>
        <v>5</v>
      </c>
      <c r="K6628" s="4">
        <f t="shared" si="3"/>
        <v>3</v>
      </c>
      <c r="L6628" s="4">
        <f t="shared" si="4"/>
        <v>15</v>
      </c>
      <c r="S6628" s="1" t="s">
        <v>6665</v>
      </c>
      <c r="T6628" s="4" t="str">
        <f t="shared" si="5"/>
        <v>Cake</v>
      </c>
      <c r="U6628" s="4" t="str">
        <f t="shared" si="6"/>
        <v>In-store</v>
      </c>
      <c r="V6628" s="4" t="str">
        <f t="shared" si="7"/>
        <v>Digital Wallet</v>
      </c>
      <c r="W6628" s="4">
        <f t="shared" ref="W6628:Y6628" si="6635">IF(OR(J6628 = "ERROR", J6628 = ""), "UNKNOWN", J6628)</f>
        <v>5</v>
      </c>
      <c r="X6628" s="4">
        <f t="shared" si="6635"/>
        <v>3</v>
      </c>
      <c r="Y6628" s="4">
        <f t="shared" si="6635"/>
        <v>15</v>
      </c>
      <c r="Z6628" s="5">
        <f t="shared" si="9"/>
        <v>45111</v>
      </c>
    </row>
    <row r="6629">
      <c r="A6629" s="1" t="s">
        <v>6666</v>
      </c>
      <c r="B6629" s="1" t="s">
        <v>36</v>
      </c>
      <c r="C6629" s="1">
        <v>4.0</v>
      </c>
      <c r="D6629" s="1">
        <v>5.0</v>
      </c>
      <c r="E6629" s="1">
        <v>20.0</v>
      </c>
      <c r="F6629" s="1" t="s">
        <v>28</v>
      </c>
      <c r="H6629" s="2">
        <v>45123.0</v>
      </c>
      <c r="J6629" s="3">
        <f t="shared" si="2"/>
        <v>4</v>
      </c>
      <c r="K6629" s="4">
        <f t="shared" si="3"/>
        <v>5</v>
      </c>
      <c r="L6629" s="4">
        <f t="shared" si="4"/>
        <v>20</v>
      </c>
      <c r="S6629" s="1" t="s">
        <v>6666</v>
      </c>
      <c r="T6629" s="4" t="str">
        <f t="shared" si="5"/>
        <v>Salad</v>
      </c>
      <c r="U6629" s="4" t="str">
        <f t="shared" si="6"/>
        <v>UNKNOWN</v>
      </c>
      <c r="V6629" s="4" t="str">
        <f t="shared" si="7"/>
        <v>Cash</v>
      </c>
      <c r="W6629" s="4">
        <f t="shared" ref="W6629:Y6629" si="6636">IF(OR(J6629 = "ERROR", J6629 = ""), "UNKNOWN", J6629)</f>
        <v>4</v>
      </c>
      <c r="X6629" s="4">
        <f t="shared" si="6636"/>
        <v>5</v>
      </c>
      <c r="Y6629" s="4">
        <f t="shared" si="6636"/>
        <v>20</v>
      </c>
      <c r="Z6629" s="5">
        <f t="shared" si="9"/>
        <v>45123</v>
      </c>
    </row>
    <row r="6630">
      <c r="A6630" s="1" t="s">
        <v>6667</v>
      </c>
      <c r="B6630" s="1" t="s">
        <v>44</v>
      </c>
      <c r="C6630" s="1">
        <v>5.0</v>
      </c>
      <c r="D6630" s="1">
        <v>4.0</v>
      </c>
      <c r="E6630" s="1">
        <v>20.0</v>
      </c>
      <c r="F6630" s="1" t="s">
        <v>23</v>
      </c>
      <c r="G6630" s="1" t="s">
        <v>24</v>
      </c>
      <c r="J6630" s="3">
        <f t="shared" si="2"/>
        <v>5</v>
      </c>
      <c r="K6630" s="4">
        <f t="shared" si="3"/>
        <v>4</v>
      </c>
      <c r="L6630" s="4">
        <f t="shared" si="4"/>
        <v>20</v>
      </c>
      <c r="S6630" s="1" t="s">
        <v>6667</v>
      </c>
      <c r="T6630" s="4" t="str">
        <f t="shared" si="5"/>
        <v>Sandwich</v>
      </c>
      <c r="U6630" s="4" t="str">
        <f t="shared" si="6"/>
        <v>Takeaway</v>
      </c>
      <c r="V6630" s="4" t="str">
        <f t="shared" si="7"/>
        <v>Credit Card</v>
      </c>
      <c r="W6630" s="4">
        <f t="shared" ref="W6630:Y6630" si="6637">IF(OR(J6630 = "ERROR", J6630 = ""), "UNKNOWN", J6630)</f>
        <v>5</v>
      </c>
      <c r="X6630" s="4">
        <f t="shared" si="6637"/>
        <v>4</v>
      </c>
      <c r="Y6630" s="4">
        <f t="shared" si="6637"/>
        <v>20</v>
      </c>
      <c r="Z6630" s="4" t="str">
        <f t="shared" si="9"/>
        <v>UNKNOWN</v>
      </c>
    </row>
    <row r="6631">
      <c r="A6631" s="1" t="s">
        <v>6668</v>
      </c>
      <c r="B6631" s="1" t="s">
        <v>22</v>
      </c>
      <c r="C6631" s="1">
        <v>1.0</v>
      </c>
      <c r="D6631" s="1" t="s">
        <v>30</v>
      </c>
      <c r="E6631" s="1">
        <v>2.0</v>
      </c>
      <c r="F6631" s="1" t="s">
        <v>28</v>
      </c>
      <c r="G6631" s="1" t="s">
        <v>24</v>
      </c>
      <c r="H6631" s="2">
        <v>45188.0</v>
      </c>
      <c r="J6631" s="3">
        <f t="shared" si="2"/>
        <v>1</v>
      </c>
      <c r="K6631" s="4">
        <f t="shared" si="3"/>
        <v>2</v>
      </c>
      <c r="L6631" s="4">
        <f t="shared" si="4"/>
        <v>2</v>
      </c>
      <c r="S6631" s="1" t="s">
        <v>6668</v>
      </c>
      <c r="T6631" s="4" t="str">
        <f t="shared" si="5"/>
        <v>Coffee</v>
      </c>
      <c r="U6631" s="4" t="str">
        <f t="shared" si="6"/>
        <v>Takeaway</v>
      </c>
      <c r="V6631" s="4" t="str">
        <f t="shared" si="7"/>
        <v>Cash</v>
      </c>
      <c r="W6631" s="4">
        <f t="shared" ref="W6631:Y6631" si="6638">IF(OR(J6631 = "ERROR", J6631 = ""), "UNKNOWN", J6631)</f>
        <v>1</v>
      </c>
      <c r="X6631" s="4">
        <f t="shared" si="6638"/>
        <v>2</v>
      </c>
      <c r="Y6631" s="4">
        <f t="shared" si="6638"/>
        <v>2</v>
      </c>
      <c r="Z6631" s="5">
        <f t="shared" si="9"/>
        <v>45188</v>
      </c>
    </row>
    <row r="6632">
      <c r="A6632" s="1" t="s">
        <v>6669</v>
      </c>
      <c r="B6632" s="1" t="s">
        <v>25</v>
      </c>
      <c r="C6632" s="1">
        <v>1.0</v>
      </c>
      <c r="D6632" s="1">
        <v>5.0</v>
      </c>
      <c r="E6632" s="1">
        <v>5.0</v>
      </c>
      <c r="F6632" s="1" t="s">
        <v>30</v>
      </c>
      <c r="H6632" s="2">
        <v>44975.0</v>
      </c>
      <c r="J6632" s="3">
        <f t="shared" si="2"/>
        <v>1</v>
      </c>
      <c r="K6632" s="4">
        <f t="shared" si="3"/>
        <v>5</v>
      </c>
      <c r="L6632" s="4">
        <f t="shared" si="4"/>
        <v>5</v>
      </c>
      <c r="S6632" s="1" t="s">
        <v>6669</v>
      </c>
      <c r="T6632" s="4" t="str">
        <f t="shared" si="5"/>
        <v>UNKNOWN</v>
      </c>
      <c r="U6632" s="4" t="str">
        <f t="shared" si="6"/>
        <v>UNKNOWN</v>
      </c>
      <c r="V6632" s="4" t="str">
        <f t="shared" si="7"/>
        <v>UNKNOWN</v>
      </c>
      <c r="W6632" s="4">
        <f t="shared" ref="W6632:Y6632" si="6639">IF(OR(J6632 = "ERROR", J6632 = ""), "UNKNOWN", J6632)</f>
        <v>1</v>
      </c>
      <c r="X6632" s="4">
        <f t="shared" si="6639"/>
        <v>5</v>
      </c>
      <c r="Y6632" s="4">
        <f t="shared" si="6639"/>
        <v>5</v>
      </c>
      <c r="Z6632" s="5">
        <f t="shared" si="9"/>
        <v>44975</v>
      </c>
    </row>
    <row r="6633">
      <c r="A6633" s="1" t="s">
        <v>6670</v>
      </c>
      <c r="B6633" s="1" t="s">
        <v>27</v>
      </c>
      <c r="C6633" s="1">
        <v>4.0</v>
      </c>
      <c r="D6633" s="1">
        <v>3.0</v>
      </c>
      <c r="E6633" s="1">
        <v>12.0</v>
      </c>
      <c r="F6633" s="1" t="s">
        <v>28</v>
      </c>
      <c r="G6633" s="1" t="s">
        <v>24</v>
      </c>
      <c r="H6633" s="2">
        <v>44947.0</v>
      </c>
      <c r="J6633" s="3">
        <f t="shared" si="2"/>
        <v>4</v>
      </c>
      <c r="K6633" s="4">
        <f t="shared" si="3"/>
        <v>3</v>
      </c>
      <c r="L6633" s="4">
        <f t="shared" si="4"/>
        <v>12</v>
      </c>
      <c r="S6633" s="1" t="s">
        <v>6670</v>
      </c>
      <c r="T6633" s="4" t="str">
        <f t="shared" si="5"/>
        <v>Cake</v>
      </c>
      <c r="U6633" s="4" t="str">
        <f t="shared" si="6"/>
        <v>Takeaway</v>
      </c>
      <c r="V6633" s="4" t="str">
        <f t="shared" si="7"/>
        <v>Cash</v>
      </c>
      <c r="W6633" s="4">
        <f t="shared" ref="W6633:Y6633" si="6640">IF(OR(J6633 = "ERROR", J6633 = ""), "UNKNOWN", J6633)</f>
        <v>4</v>
      </c>
      <c r="X6633" s="4">
        <f t="shared" si="6640"/>
        <v>3</v>
      </c>
      <c r="Y6633" s="4">
        <f t="shared" si="6640"/>
        <v>12</v>
      </c>
      <c r="Z6633" s="5">
        <f t="shared" si="9"/>
        <v>44947</v>
      </c>
    </row>
    <row r="6634">
      <c r="A6634" s="1" t="s">
        <v>6671</v>
      </c>
      <c r="B6634" s="1" t="s">
        <v>22</v>
      </c>
      <c r="C6634" s="1">
        <v>3.0</v>
      </c>
      <c r="D6634" s="1">
        <v>2.0</v>
      </c>
      <c r="E6634" s="1">
        <v>6.0</v>
      </c>
      <c r="F6634" s="1" t="s">
        <v>30</v>
      </c>
      <c r="G6634" s="1" t="s">
        <v>25</v>
      </c>
      <c r="H6634" s="2">
        <v>45180.0</v>
      </c>
      <c r="J6634" s="3">
        <f t="shared" si="2"/>
        <v>3</v>
      </c>
      <c r="K6634" s="4">
        <f t="shared" si="3"/>
        <v>2</v>
      </c>
      <c r="L6634" s="4">
        <f t="shared" si="4"/>
        <v>6</v>
      </c>
      <c r="S6634" s="1" t="s">
        <v>6671</v>
      </c>
      <c r="T6634" s="4" t="str">
        <f t="shared" si="5"/>
        <v>Coffee</v>
      </c>
      <c r="U6634" s="4" t="str">
        <f t="shared" si="6"/>
        <v>UNKNOWN</v>
      </c>
      <c r="V6634" s="4" t="str">
        <f t="shared" si="7"/>
        <v>UNKNOWN</v>
      </c>
      <c r="W6634" s="4">
        <f t="shared" ref="W6634:Y6634" si="6641">IF(OR(J6634 = "ERROR", J6634 = ""), "UNKNOWN", J6634)</f>
        <v>3</v>
      </c>
      <c r="X6634" s="4">
        <f t="shared" si="6641"/>
        <v>2</v>
      </c>
      <c r="Y6634" s="4">
        <f t="shared" si="6641"/>
        <v>6</v>
      </c>
      <c r="Z6634" s="5">
        <f t="shared" si="9"/>
        <v>45180</v>
      </c>
    </row>
    <row r="6635">
      <c r="A6635" s="1" t="s">
        <v>6672</v>
      </c>
      <c r="B6635" s="1" t="s">
        <v>41</v>
      </c>
      <c r="C6635" s="1">
        <v>1.0</v>
      </c>
      <c r="D6635" s="1">
        <v>4.0</v>
      </c>
      <c r="E6635" s="1">
        <v>4.0</v>
      </c>
      <c r="F6635" s="1" t="s">
        <v>23</v>
      </c>
      <c r="G6635" s="1" t="s">
        <v>29</v>
      </c>
      <c r="H6635" s="2">
        <v>45172.0</v>
      </c>
      <c r="J6635" s="3">
        <f t="shared" si="2"/>
        <v>1</v>
      </c>
      <c r="K6635" s="4">
        <f t="shared" si="3"/>
        <v>4</v>
      </c>
      <c r="L6635" s="4">
        <f t="shared" si="4"/>
        <v>4</v>
      </c>
      <c r="S6635" s="1" t="s">
        <v>6672</v>
      </c>
      <c r="T6635" s="4" t="str">
        <f t="shared" si="5"/>
        <v>Smoothie</v>
      </c>
      <c r="U6635" s="4" t="str">
        <f t="shared" si="6"/>
        <v>In-store</v>
      </c>
      <c r="V6635" s="4" t="str">
        <f t="shared" si="7"/>
        <v>Credit Card</v>
      </c>
      <c r="W6635" s="4">
        <f t="shared" ref="W6635:Y6635" si="6642">IF(OR(J6635 = "ERROR", J6635 = ""), "UNKNOWN", J6635)</f>
        <v>1</v>
      </c>
      <c r="X6635" s="4">
        <f t="shared" si="6642"/>
        <v>4</v>
      </c>
      <c r="Y6635" s="4">
        <f t="shared" si="6642"/>
        <v>4</v>
      </c>
      <c r="Z6635" s="5">
        <f t="shared" si="9"/>
        <v>45172</v>
      </c>
    </row>
    <row r="6636">
      <c r="A6636" s="1" t="s">
        <v>6673</v>
      </c>
      <c r="B6636" s="1" t="s">
        <v>55</v>
      </c>
      <c r="C6636" s="1">
        <v>5.0</v>
      </c>
      <c r="D6636" s="1">
        <v>3.0</v>
      </c>
      <c r="E6636" s="1">
        <v>15.0</v>
      </c>
      <c r="F6636" s="1" t="s">
        <v>30</v>
      </c>
      <c r="G6636" s="1" t="s">
        <v>24</v>
      </c>
      <c r="H6636" s="2">
        <v>45078.0</v>
      </c>
      <c r="J6636" s="3">
        <f t="shared" si="2"/>
        <v>5</v>
      </c>
      <c r="K6636" s="4">
        <f t="shared" si="3"/>
        <v>3</v>
      </c>
      <c r="L6636" s="4">
        <f t="shared" si="4"/>
        <v>15</v>
      </c>
      <c r="S6636" s="1" t="s">
        <v>6673</v>
      </c>
      <c r="T6636" s="4" t="str">
        <f t="shared" si="5"/>
        <v>Juice</v>
      </c>
      <c r="U6636" s="4" t="str">
        <f t="shared" si="6"/>
        <v>Takeaway</v>
      </c>
      <c r="V6636" s="4" t="str">
        <f t="shared" si="7"/>
        <v>UNKNOWN</v>
      </c>
      <c r="W6636" s="4">
        <f t="shared" ref="W6636:Y6636" si="6643">IF(OR(J6636 = "ERROR", J6636 = ""), "UNKNOWN", J6636)</f>
        <v>5</v>
      </c>
      <c r="X6636" s="4">
        <f t="shared" si="6643"/>
        <v>3</v>
      </c>
      <c r="Y6636" s="4">
        <f t="shared" si="6643"/>
        <v>15</v>
      </c>
      <c r="Z6636" s="5">
        <f t="shared" si="9"/>
        <v>45078</v>
      </c>
    </row>
    <row r="6637">
      <c r="A6637" s="1" t="s">
        <v>6674</v>
      </c>
      <c r="B6637" s="1" t="s">
        <v>30</v>
      </c>
      <c r="C6637" s="1">
        <v>2.0</v>
      </c>
      <c r="D6637" s="1">
        <v>1.5</v>
      </c>
      <c r="E6637" s="1">
        <v>3.0</v>
      </c>
      <c r="F6637" s="1" t="s">
        <v>39</v>
      </c>
      <c r="H6637" s="6">
        <v>45277.0</v>
      </c>
      <c r="J6637" s="3">
        <f t="shared" si="2"/>
        <v>2</v>
      </c>
      <c r="K6637" s="4">
        <f t="shared" si="3"/>
        <v>1.5</v>
      </c>
      <c r="L6637" s="4">
        <f t="shared" si="4"/>
        <v>3</v>
      </c>
      <c r="S6637" s="1" t="s">
        <v>6674</v>
      </c>
      <c r="T6637" s="4" t="str">
        <f t="shared" si="5"/>
        <v>UNKNOWN</v>
      </c>
      <c r="U6637" s="4" t="str">
        <f t="shared" si="6"/>
        <v>UNKNOWN</v>
      </c>
      <c r="V6637" s="4" t="str">
        <f t="shared" si="7"/>
        <v>Digital Wallet</v>
      </c>
      <c r="W6637" s="4">
        <f t="shared" ref="W6637:Y6637" si="6644">IF(OR(J6637 = "ERROR", J6637 = ""), "UNKNOWN", J6637)</f>
        <v>2</v>
      </c>
      <c r="X6637" s="4">
        <f t="shared" si="6644"/>
        <v>1.5</v>
      </c>
      <c r="Y6637" s="4">
        <f t="shared" si="6644"/>
        <v>3</v>
      </c>
      <c r="Z6637" s="7">
        <f t="shared" si="9"/>
        <v>45277</v>
      </c>
    </row>
    <row r="6638">
      <c r="A6638" s="1" t="s">
        <v>6675</v>
      </c>
      <c r="B6638" s="1" t="s">
        <v>81</v>
      </c>
      <c r="C6638" s="1">
        <v>5.0</v>
      </c>
      <c r="D6638" s="1">
        <v>1.5</v>
      </c>
      <c r="E6638" s="1">
        <v>7.5</v>
      </c>
      <c r="F6638" s="1" t="s">
        <v>28</v>
      </c>
      <c r="G6638" s="1" t="s">
        <v>24</v>
      </c>
      <c r="H6638" s="2">
        <v>45106.0</v>
      </c>
      <c r="J6638" s="3">
        <f t="shared" si="2"/>
        <v>5</v>
      </c>
      <c r="K6638" s="4">
        <f t="shared" si="3"/>
        <v>1.5</v>
      </c>
      <c r="L6638" s="4">
        <f t="shared" si="4"/>
        <v>7.5</v>
      </c>
      <c r="S6638" s="1" t="s">
        <v>6675</v>
      </c>
      <c r="T6638" s="4" t="str">
        <f t="shared" si="5"/>
        <v>Tea</v>
      </c>
      <c r="U6638" s="4" t="str">
        <f t="shared" si="6"/>
        <v>Takeaway</v>
      </c>
      <c r="V6638" s="4" t="str">
        <f t="shared" si="7"/>
        <v>Cash</v>
      </c>
      <c r="W6638" s="4">
        <f t="shared" ref="W6638:Y6638" si="6645">IF(OR(J6638 = "ERROR", J6638 = ""), "UNKNOWN", J6638)</f>
        <v>5</v>
      </c>
      <c r="X6638" s="4">
        <f t="shared" si="6645"/>
        <v>1.5</v>
      </c>
      <c r="Y6638" s="4">
        <f t="shared" si="6645"/>
        <v>7.5</v>
      </c>
      <c r="Z6638" s="5">
        <f t="shared" si="9"/>
        <v>45106</v>
      </c>
    </row>
    <row r="6639">
      <c r="A6639" s="1" t="s">
        <v>6676</v>
      </c>
      <c r="B6639" s="1" t="s">
        <v>27</v>
      </c>
      <c r="C6639" s="1">
        <v>2.0</v>
      </c>
      <c r="D6639" s="1">
        <v>3.0</v>
      </c>
      <c r="E6639" s="1">
        <v>6.0</v>
      </c>
      <c r="G6639" s="1" t="s">
        <v>24</v>
      </c>
      <c r="H6639" s="2">
        <v>44998.0</v>
      </c>
      <c r="J6639" s="3">
        <f t="shared" si="2"/>
        <v>2</v>
      </c>
      <c r="K6639" s="4">
        <f t="shared" si="3"/>
        <v>3</v>
      </c>
      <c r="L6639" s="4">
        <f t="shared" si="4"/>
        <v>6</v>
      </c>
      <c r="S6639" s="1" t="s">
        <v>6676</v>
      </c>
      <c r="T6639" s="4" t="str">
        <f t="shared" si="5"/>
        <v>Cake</v>
      </c>
      <c r="U6639" s="4" t="str">
        <f t="shared" si="6"/>
        <v>Takeaway</v>
      </c>
      <c r="V6639" s="4" t="str">
        <f t="shared" si="7"/>
        <v>UNKNOWN</v>
      </c>
      <c r="W6639" s="4">
        <f t="shared" ref="W6639:Y6639" si="6646">IF(OR(J6639 = "ERROR", J6639 = ""), "UNKNOWN", J6639)</f>
        <v>2</v>
      </c>
      <c r="X6639" s="4">
        <f t="shared" si="6646"/>
        <v>3</v>
      </c>
      <c r="Y6639" s="4">
        <f t="shared" si="6646"/>
        <v>6</v>
      </c>
      <c r="Z6639" s="5">
        <f t="shared" si="9"/>
        <v>44998</v>
      </c>
    </row>
    <row r="6640">
      <c r="A6640" s="1" t="s">
        <v>6677</v>
      </c>
      <c r="B6640" s="1" t="s">
        <v>44</v>
      </c>
      <c r="C6640" s="1">
        <v>1.0</v>
      </c>
      <c r="D6640" s="1">
        <v>4.0</v>
      </c>
      <c r="E6640" s="1">
        <v>4.0</v>
      </c>
      <c r="G6640" s="1" t="s">
        <v>29</v>
      </c>
      <c r="H6640" s="6">
        <v>45251.0</v>
      </c>
      <c r="J6640" s="3">
        <f t="shared" si="2"/>
        <v>1</v>
      </c>
      <c r="K6640" s="4">
        <f t="shared" si="3"/>
        <v>4</v>
      </c>
      <c r="L6640" s="4">
        <f t="shared" si="4"/>
        <v>4</v>
      </c>
      <c r="S6640" s="1" t="s">
        <v>6677</v>
      </c>
      <c r="T6640" s="4" t="str">
        <f t="shared" si="5"/>
        <v>Sandwich</v>
      </c>
      <c r="U6640" s="4" t="str">
        <f t="shared" si="6"/>
        <v>In-store</v>
      </c>
      <c r="V6640" s="4" t="str">
        <f t="shared" si="7"/>
        <v>UNKNOWN</v>
      </c>
      <c r="W6640" s="4">
        <f t="shared" ref="W6640:Y6640" si="6647">IF(OR(J6640 = "ERROR", J6640 = ""), "UNKNOWN", J6640)</f>
        <v>1</v>
      </c>
      <c r="X6640" s="4">
        <f t="shared" si="6647"/>
        <v>4</v>
      </c>
      <c r="Y6640" s="4">
        <f t="shared" si="6647"/>
        <v>4</v>
      </c>
      <c r="Z6640" s="7">
        <f t="shared" si="9"/>
        <v>45251</v>
      </c>
    </row>
    <row r="6641">
      <c r="A6641" s="1" t="s">
        <v>6678</v>
      </c>
      <c r="B6641" s="1" t="s">
        <v>22</v>
      </c>
      <c r="C6641" s="1">
        <v>3.0</v>
      </c>
      <c r="D6641" s="1">
        <v>2.0</v>
      </c>
      <c r="E6641" s="1">
        <v>6.0</v>
      </c>
      <c r="F6641" s="1" t="s">
        <v>23</v>
      </c>
      <c r="G6641" s="1" t="s">
        <v>24</v>
      </c>
      <c r="H6641" s="6">
        <v>45284.0</v>
      </c>
      <c r="J6641" s="3">
        <f t="shared" si="2"/>
        <v>3</v>
      </c>
      <c r="K6641" s="4">
        <f t="shared" si="3"/>
        <v>2</v>
      </c>
      <c r="L6641" s="4">
        <f t="shared" si="4"/>
        <v>6</v>
      </c>
      <c r="S6641" s="1" t="s">
        <v>6678</v>
      </c>
      <c r="T6641" s="4" t="str">
        <f t="shared" si="5"/>
        <v>Coffee</v>
      </c>
      <c r="U6641" s="4" t="str">
        <f t="shared" si="6"/>
        <v>Takeaway</v>
      </c>
      <c r="V6641" s="4" t="str">
        <f t="shared" si="7"/>
        <v>Credit Card</v>
      </c>
      <c r="W6641" s="4">
        <f t="shared" ref="W6641:Y6641" si="6648">IF(OR(J6641 = "ERROR", J6641 = ""), "UNKNOWN", J6641)</f>
        <v>3</v>
      </c>
      <c r="X6641" s="4">
        <f t="shared" si="6648"/>
        <v>2</v>
      </c>
      <c r="Y6641" s="4">
        <f t="shared" si="6648"/>
        <v>6</v>
      </c>
      <c r="Z6641" s="7">
        <f t="shared" si="9"/>
        <v>45284</v>
      </c>
    </row>
    <row r="6642">
      <c r="A6642" s="1" t="s">
        <v>6679</v>
      </c>
      <c r="B6642" s="1" t="s">
        <v>30</v>
      </c>
      <c r="C6642" s="1">
        <v>3.0</v>
      </c>
      <c r="D6642" s="1">
        <v>3.0</v>
      </c>
      <c r="E6642" s="1" t="s">
        <v>25</v>
      </c>
      <c r="F6642" s="1" t="s">
        <v>39</v>
      </c>
      <c r="H6642" s="2">
        <v>45140.0</v>
      </c>
      <c r="J6642" s="3">
        <f t="shared" si="2"/>
        <v>3</v>
      </c>
      <c r="K6642" s="4">
        <f t="shared" si="3"/>
        <v>3</v>
      </c>
      <c r="L6642" s="4">
        <f t="shared" si="4"/>
        <v>9</v>
      </c>
      <c r="S6642" s="1" t="s">
        <v>6679</v>
      </c>
      <c r="T6642" s="4" t="str">
        <f t="shared" si="5"/>
        <v>UNKNOWN</v>
      </c>
      <c r="U6642" s="4" t="str">
        <f t="shared" si="6"/>
        <v>UNKNOWN</v>
      </c>
      <c r="V6642" s="4" t="str">
        <f t="shared" si="7"/>
        <v>Digital Wallet</v>
      </c>
      <c r="W6642" s="4">
        <f t="shared" ref="W6642:Y6642" si="6649">IF(OR(J6642 = "ERROR", J6642 = ""), "UNKNOWN", J6642)</f>
        <v>3</v>
      </c>
      <c r="X6642" s="4">
        <f t="shared" si="6649"/>
        <v>3</v>
      </c>
      <c r="Y6642" s="4">
        <f t="shared" si="6649"/>
        <v>9</v>
      </c>
      <c r="Z6642" s="5">
        <f t="shared" si="9"/>
        <v>45140</v>
      </c>
    </row>
    <row r="6643">
      <c r="A6643" s="1" t="s">
        <v>6680</v>
      </c>
      <c r="B6643" s="1" t="s">
        <v>30</v>
      </c>
      <c r="C6643" s="1">
        <v>4.0</v>
      </c>
      <c r="D6643" s="1">
        <v>4.0</v>
      </c>
      <c r="E6643" s="1">
        <v>16.0</v>
      </c>
      <c r="F6643" s="1" t="s">
        <v>23</v>
      </c>
      <c r="G6643" s="1" t="s">
        <v>24</v>
      </c>
      <c r="H6643" s="2">
        <v>45096.0</v>
      </c>
      <c r="J6643" s="3">
        <f t="shared" si="2"/>
        <v>4</v>
      </c>
      <c r="K6643" s="4">
        <f t="shared" si="3"/>
        <v>4</v>
      </c>
      <c r="L6643" s="4">
        <f t="shared" si="4"/>
        <v>16</v>
      </c>
      <c r="S6643" s="1" t="s">
        <v>6680</v>
      </c>
      <c r="T6643" s="4" t="str">
        <f t="shared" si="5"/>
        <v>UNKNOWN</v>
      </c>
      <c r="U6643" s="4" t="str">
        <f t="shared" si="6"/>
        <v>Takeaway</v>
      </c>
      <c r="V6643" s="4" t="str">
        <f t="shared" si="7"/>
        <v>Credit Card</v>
      </c>
      <c r="W6643" s="4">
        <f t="shared" ref="W6643:Y6643" si="6650">IF(OR(J6643 = "ERROR", J6643 = ""), "UNKNOWN", J6643)</f>
        <v>4</v>
      </c>
      <c r="X6643" s="4">
        <f t="shared" si="6650"/>
        <v>4</v>
      </c>
      <c r="Y6643" s="4">
        <f t="shared" si="6650"/>
        <v>16</v>
      </c>
      <c r="Z6643" s="5">
        <f t="shared" si="9"/>
        <v>45096</v>
      </c>
    </row>
    <row r="6644">
      <c r="A6644" s="1" t="s">
        <v>6681</v>
      </c>
      <c r="B6644" s="1" t="s">
        <v>81</v>
      </c>
      <c r="C6644" s="1">
        <v>5.0</v>
      </c>
      <c r="D6644" s="1">
        <v>1.5</v>
      </c>
      <c r="E6644" s="1">
        <v>7.5</v>
      </c>
      <c r="F6644" s="1" t="s">
        <v>39</v>
      </c>
      <c r="G6644" s="1" t="s">
        <v>29</v>
      </c>
      <c r="H6644" s="6">
        <v>45274.0</v>
      </c>
      <c r="J6644" s="3">
        <f t="shared" si="2"/>
        <v>5</v>
      </c>
      <c r="K6644" s="4">
        <f t="shared" si="3"/>
        <v>1.5</v>
      </c>
      <c r="L6644" s="4">
        <f t="shared" si="4"/>
        <v>7.5</v>
      </c>
      <c r="S6644" s="1" t="s">
        <v>6681</v>
      </c>
      <c r="T6644" s="4" t="str">
        <f t="shared" si="5"/>
        <v>Tea</v>
      </c>
      <c r="U6644" s="4" t="str">
        <f t="shared" si="6"/>
        <v>In-store</v>
      </c>
      <c r="V6644" s="4" t="str">
        <f t="shared" si="7"/>
        <v>Digital Wallet</v>
      </c>
      <c r="W6644" s="4">
        <f t="shared" ref="W6644:Y6644" si="6651">IF(OR(J6644 = "ERROR", J6644 = ""), "UNKNOWN", J6644)</f>
        <v>5</v>
      </c>
      <c r="X6644" s="4">
        <f t="shared" si="6651"/>
        <v>1.5</v>
      </c>
      <c r="Y6644" s="4">
        <f t="shared" si="6651"/>
        <v>7.5</v>
      </c>
      <c r="Z6644" s="7">
        <f t="shared" si="9"/>
        <v>45274</v>
      </c>
    </row>
    <row r="6645">
      <c r="A6645" s="1" t="s">
        <v>6682</v>
      </c>
      <c r="B6645" s="1" t="s">
        <v>55</v>
      </c>
      <c r="C6645" s="1">
        <v>4.0</v>
      </c>
      <c r="D6645" s="1">
        <v>3.0</v>
      </c>
      <c r="E6645" s="1">
        <v>12.0</v>
      </c>
      <c r="F6645" s="1" t="s">
        <v>39</v>
      </c>
      <c r="G6645" s="1" t="s">
        <v>29</v>
      </c>
      <c r="H6645" s="2">
        <v>45167.0</v>
      </c>
      <c r="J6645" s="3">
        <f t="shared" si="2"/>
        <v>4</v>
      </c>
      <c r="K6645" s="4">
        <f t="shared" si="3"/>
        <v>3</v>
      </c>
      <c r="L6645" s="4">
        <f t="shared" si="4"/>
        <v>12</v>
      </c>
      <c r="S6645" s="1" t="s">
        <v>6682</v>
      </c>
      <c r="T6645" s="4" t="str">
        <f t="shared" si="5"/>
        <v>Juice</v>
      </c>
      <c r="U6645" s="4" t="str">
        <f t="shared" si="6"/>
        <v>In-store</v>
      </c>
      <c r="V6645" s="4" t="str">
        <f t="shared" si="7"/>
        <v>Digital Wallet</v>
      </c>
      <c r="W6645" s="4">
        <f t="shared" ref="W6645:Y6645" si="6652">IF(OR(J6645 = "ERROR", J6645 = ""), "UNKNOWN", J6645)</f>
        <v>4</v>
      </c>
      <c r="X6645" s="4">
        <f t="shared" si="6652"/>
        <v>3</v>
      </c>
      <c r="Y6645" s="4">
        <f t="shared" si="6652"/>
        <v>12</v>
      </c>
      <c r="Z6645" s="5">
        <f t="shared" si="9"/>
        <v>45167</v>
      </c>
    </row>
    <row r="6646">
      <c r="A6646" s="1" t="s">
        <v>6683</v>
      </c>
      <c r="B6646" s="1" t="s">
        <v>81</v>
      </c>
      <c r="C6646" s="1">
        <v>4.0</v>
      </c>
      <c r="D6646" s="1">
        <v>1.5</v>
      </c>
      <c r="E6646" s="1">
        <v>6.0</v>
      </c>
      <c r="F6646" s="1" t="s">
        <v>30</v>
      </c>
      <c r="G6646" s="1" t="s">
        <v>29</v>
      </c>
      <c r="J6646" s="3">
        <f t="shared" si="2"/>
        <v>4</v>
      </c>
      <c r="K6646" s="4">
        <f t="shared" si="3"/>
        <v>1.5</v>
      </c>
      <c r="L6646" s="4">
        <f t="shared" si="4"/>
        <v>6</v>
      </c>
      <c r="S6646" s="1" t="s">
        <v>6683</v>
      </c>
      <c r="T6646" s="4" t="str">
        <f t="shared" si="5"/>
        <v>Tea</v>
      </c>
      <c r="U6646" s="4" t="str">
        <f t="shared" si="6"/>
        <v>In-store</v>
      </c>
      <c r="V6646" s="4" t="str">
        <f t="shared" si="7"/>
        <v>UNKNOWN</v>
      </c>
      <c r="W6646" s="4">
        <f t="shared" ref="W6646:Y6646" si="6653">IF(OR(J6646 = "ERROR", J6646 = ""), "UNKNOWN", J6646)</f>
        <v>4</v>
      </c>
      <c r="X6646" s="4">
        <f t="shared" si="6653"/>
        <v>1.5</v>
      </c>
      <c r="Y6646" s="4">
        <f t="shared" si="6653"/>
        <v>6</v>
      </c>
      <c r="Z6646" s="4" t="str">
        <f t="shared" si="9"/>
        <v>UNKNOWN</v>
      </c>
    </row>
    <row r="6647">
      <c r="A6647" s="1" t="s">
        <v>6684</v>
      </c>
      <c r="B6647" s="1" t="s">
        <v>22</v>
      </c>
      <c r="C6647" s="1">
        <v>2.0</v>
      </c>
      <c r="D6647" s="1">
        <v>2.0</v>
      </c>
      <c r="E6647" s="1">
        <v>4.0</v>
      </c>
      <c r="F6647" s="1" t="s">
        <v>39</v>
      </c>
      <c r="H6647" s="6">
        <v>45245.0</v>
      </c>
      <c r="J6647" s="3">
        <f t="shared" si="2"/>
        <v>2</v>
      </c>
      <c r="K6647" s="4">
        <f t="shared" si="3"/>
        <v>2</v>
      </c>
      <c r="L6647" s="4">
        <f t="shared" si="4"/>
        <v>4</v>
      </c>
      <c r="S6647" s="1" t="s">
        <v>6684</v>
      </c>
      <c r="T6647" s="4" t="str">
        <f t="shared" si="5"/>
        <v>Coffee</v>
      </c>
      <c r="U6647" s="4" t="str">
        <f t="shared" si="6"/>
        <v>UNKNOWN</v>
      </c>
      <c r="V6647" s="4" t="str">
        <f t="shared" si="7"/>
        <v>Digital Wallet</v>
      </c>
      <c r="W6647" s="4">
        <f t="shared" ref="W6647:Y6647" si="6654">IF(OR(J6647 = "ERROR", J6647 = ""), "UNKNOWN", J6647)</f>
        <v>2</v>
      </c>
      <c r="X6647" s="4">
        <f t="shared" si="6654"/>
        <v>2</v>
      </c>
      <c r="Y6647" s="4">
        <f t="shared" si="6654"/>
        <v>4</v>
      </c>
      <c r="Z6647" s="7">
        <f t="shared" si="9"/>
        <v>45245</v>
      </c>
    </row>
    <row r="6648">
      <c r="A6648" s="1" t="s">
        <v>6685</v>
      </c>
      <c r="B6648" s="1" t="s">
        <v>22</v>
      </c>
      <c r="C6648" s="1">
        <v>1.0</v>
      </c>
      <c r="D6648" s="1">
        <v>2.0</v>
      </c>
      <c r="E6648" s="1">
        <v>2.0</v>
      </c>
      <c r="G6648" s="1" t="s">
        <v>25</v>
      </c>
      <c r="H6648" s="6">
        <v>45259.0</v>
      </c>
      <c r="J6648" s="3">
        <f t="shared" si="2"/>
        <v>1</v>
      </c>
      <c r="K6648" s="4">
        <f t="shared" si="3"/>
        <v>2</v>
      </c>
      <c r="L6648" s="4">
        <f t="shared" si="4"/>
        <v>2</v>
      </c>
      <c r="S6648" s="1" t="s">
        <v>6685</v>
      </c>
      <c r="T6648" s="4" t="str">
        <f t="shared" si="5"/>
        <v>Coffee</v>
      </c>
      <c r="U6648" s="4" t="str">
        <f t="shared" si="6"/>
        <v>UNKNOWN</v>
      </c>
      <c r="V6648" s="4" t="str">
        <f t="shared" si="7"/>
        <v>UNKNOWN</v>
      </c>
      <c r="W6648" s="4">
        <f t="shared" ref="W6648:Y6648" si="6655">IF(OR(J6648 = "ERROR", J6648 = ""), "UNKNOWN", J6648)</f>
        <v>1</v>
      </c>
      <c r="X6648" s="4">
        <f t="shared" si="6655"/>
        <v>2</v>
      </c>
      <c r="Y6648" s="4">
        <f t="shared" si="6655"/>
        <v>2</v>
      </c>
      <c r="Z6648" s="7">
        <f t="shared" si="9"/>
        <v>45259</v>
      </c>
    </row>
    <row r="6649">
      <c r="A6649" s="1" t="s">
        <v>6686</v>
      </c>
      <c r="B6649" s="1" t="s">
        <v>27</v>
      </c>
      <c r="C6649" s="1">
        <v>4.0</v>
      </c>
      <c r="D6649" s="1">
        <v>3.0</v>
      </c>
      <c r="E6649" s="1">
        <v>12.0</v>
      </c>
      <c r="F6649" s="1" t="s">
        <v>28</v>
      </c>
      <c r="G6649" s="1" t="s">
        <v>24</v>
      </c>
      <c r="H6649" s="2">
        <v>45121.0</v>
      </c>
      <c r="J6649" s="3">
        <f t="shared" si="2"/>
        <v>4</v>
      </c>
      <c r="K6649" s="4">
        <f t="shared" si="3"/>
        <v>3</v>
      </c>
      <c r="L6649" s="4">
        <f t="shared" si="4"/>
        <v>12</v>
      </c>
      <c r="S6649" s="1" t="s">
        <v>6686</v>
      </c>
      <c r="T6649" s="4" t="str">
        <f t="shared" si="5"/>
        <v>Cake</v>
      </c>
      <c r="U6649" s="4" t="str">
        <f t="shared" si="6"/>
        <v>Takeaway</v>
      </c>
      <c r="V6649" s="4" t="str">
        <f t="shared" si="7"/>
        <v>Cash</v>
      </c>
      <c r="W6649" s="4">
        <f t="shared" ref="W6649:Y6649" si="6656">IF(OR(J6649 = "ERROR", J6649 = ""), "UNKNOWN", J6649)</f>
        <v>4</v>
      </c>
      <c r="X6649" s="4">
        <f t="shared" si="6656"/>
        <v>3</v>
      </c>
      <c r="Y6649" s="4">
        <f t="shared" si="6656"/>
        <v>12</v>
      </c>
      <c r="Z6649" s="5">
        <f t="shared" si="9"/>
        <v>45121</v>
      </c>
    </row>
    <row r="6650">
      <c r="A6650" s="1" t="s">
        <v>6687</v>
      </c>
      <c r="B6650" s="1" t="s">
        <v>22</v>
      </c>
      <c r="C6650" s="1">
        <v>1.0</v>
      </c>
      <c r="D6650" s="1">
        <v>2.0</v>
      </c>
      <c r="F6650" s="1" t="s">
        <v>39</v>
      </c>
      <c r="G6650" s="1" t="s">
        <v>29</v>
      </c>
      <c r="H6650" s="2">
        <v>45110.0</v>
      </c>
      <c r="J6650" s="3">
        <f t="shared" si="2"/>
        <v>1</v>
      </c>
      <c r="K6650" s="4">
        <f t="shared" si="3"/>
        <v>2</v>
      </c>
      <c r="L6650" s="4">
        <f t="shared" si="4"/>
        <v>2</v>
      </c>
      <c r="S6650" s="1" t="s">
        <v>6687</v>
      </c>
      <c r="T6650" s="4" t="str">
        <f t="shared" si="5"/>
        <v>Coffee</v>
      </c>
      <c r="U6650" s="4" t="str">
        <f t="shared" si="6"/>
        <v>In-store</v>
      </c>
      <c r="V6650" s="4" t="str">
        <f t="shared" si="7"/>
        <v>Digital Wallet</v>
      </c>
      <c r="W6650" s="4">
        <f t="shared" ref="W6650:Y6650" si="6657">IF(OR(J6650 = "ERROR", J6650 = ""), "UNKNOWN", J6650)</f>
        <v>1</v>
      </c>
      <c r="X6650" s="4">
        <f t="shared" si="6657"/>
        <v>2</v>
      </c>
      <c r="Y6650" s="4">
        <f t="shared" si="6657"/>
        <v>2</v>
      </c>
      <c r="Z6650" s="5">
        <f t="shared" si="9"/>
        <v>45110</v>
      </c>
    </row>
    <row r="6651">
      <c r="A6651" s="1" t="s">
        <v>6688</v>
      </c>
      <c r="B6651" s="1" t="s">
        <v>44</v>
      </c>
      <c r="C6651" s="1">
        <v>5.0</v>
      </c>
      <c r="D6651" s="1">
        <v>4.0</v>
      </c>
      <c r="E6651" s="1">
        <v>20.0</v>
      </c>
      <c r="F6651" s="1" t="s">
        <v>23</v>
      </c>
      <c r="G6651" s="1" t="s">
        <v>29</v>
      </c>
      <c r="H6651" s="2">
        <v>44947.0</v>
      </c>
      <c r="J6651" s="3">
        <f t="shared" si="2"/>
        <v>5</v>
      </c>
      <c r="K6651" s="4">
        <f t="shared" si="3"/>
        <v>4</v>
      </c>
      <c r="L6651" s="4">
        <f t="shared" si="4"/>
        <v>20</v>
      </c>
      <c r="S6651" s="1" t="s">
        <v>6688</v>
      </c>
      <c r="T6651" s="4" t="str">
        <f t="shared" si="5"/>
        <v>Sandwich</v>
      </c>
      <c r="U6651" s="4" t="str">
        <f t="shared" si="6"/>
        <v>In-store</v>
      </c>
      <c r="V6651" s="4" t="str">
        <f t="shared" si="7"/>
        <v>Credit Card</v>
      </c>
      <c r="W6651" s="4">
        <f t="shared" ref="W6651:Y6651" si="6658">IF(OR(J6651 = "ERROR", J6651 = ""), "UNKNOWN", J6651)</f>
        <v>5</v>
      </c>
      <c r="X6651" s="4">
        <f t="shared" si="6658"/>
        <v>4</v>
      </c>
      <c r="Y6651" s="4">
        <f t="shared" si="6658"/>
        <v>20</v>
      </c>
      <c r="Z6651" s="5">
        <f t="shared" si="9"/>
        <v>44947</v>
      </c>
    </row>
    <row r="6652">
      <c r="A6652" s="1" t="s">
        <v>6689</v>
      </c>
      <c r="B6652" s="1" t="s">
        <v>44</v>
      </c>
      <c r="C6652" s="1" t="s">
        <v>30</v>
      </c>
      <c r="D6652" s="1">
        <v>4.0</v>
      </c>
      <c r="E6652" s="1">
        <v>4.0</v>
      </c>
      <c r="F6652" s="1" t="s">
        <v>28</v>
      </c>
      <c r="H6652" s="2">
        <v>45238.0</v>
      </c>
      <c r="J6652" s="3">
        <f t="shared" si="2"/>
        <v>1</v>
      </c>
      <c r="K6652" s="4">
        <f t="shared" si="3"/>
        <v>4</v>
      </c>
      <c r="L6652" s="4">
        <f t="shared" si="4"/>
        <v>4</v>
      </c>
      <c r="S6652" s="1" t="s">
        <v>6689</v>
      </c>
      <c r="T6652" s="4" t="str">
        <f t="shared" si="5"/>
        <v>Sandwich</v>
      </c>
      <c r="U6652" s="4" t="str">
        <f t="shared" si="6"/>
        <v>UNKNOWN</v>
      </c>
      <c r="V6652" s="4" t="str">
        <f t="shared" si="7"/>
        <v>Cash</v>
      </c>
      <c r="W6652" s="4">
        <f t="shared" ref="W6652:Y6652" si="6659">IF(OR(J6652 = "ERROR", J6652 = ""), "UNKNOWN", J6652)</f>
        <v>1</v>
      </c>
      <c r="X6652" s="4">
        <f t="shared" si="6659"/>
        <v>4</v>
      </c>
      <c r="Y6652" s="4">
        <f t="shared" si="6659"/>
        <v>4</v>
      </c>
      <c r="Z6652" s="5">
        <f t="shared" si="9"/>
        <v>45238</v>
      </c>
    </row>
    <row r="6653">
      <c r="A6653" s="1" t="s">
        <v>6690</v>
      </c>
      <c r="B6653" s="1" t="s">
        <v>22</v>
      </c>
      <c r="C6653" s="1">
        <v>5.0</v>
      </c>
      <c r="D6653" s="1">
        <v>2.0</v>
      </c>
      <c r="E6653" s="1">
        <v>10.0</v>
      </c>
      <c r="H6653" s="2">
        <v>45091.0</v>
      </c>
      <c r="J6653" s="3">
        <f t="shared" si="2"/>
        <v>5</v>
      </c>
      <c r="K6653" s="4">
        <f t="shared" si="3"/>
        <v>2</v>
      </c>
      <c r="L6653" s="4">
        <f t="shared" si="4"/>
        <v>10</v>
      </c>
      <c r="S6653" s="1" t="s">
        <v>6690</v>
      </c>
      <c r="T6653" s="4" t="str">
        <f t="shared" si="5"/>
        <v>Coffee</v>
      </c>
      <c r="U6653" s="4" t="str">
        <f t="shared" si="6"/>
        <v>UNKNOWN</v>
      </c>
      <c r="V6653" s="4" t="str">
        <f t="shared" si="7"/>
        <v>UNKNOWN</v>
      </c>
      <c r="W6653" s="4">
        <f t="shared" ref="W6653:Y6653" si="6660">IF(OR(J6653 = "ERROR", J6653 = ""), "UNKNOWN", J6653)</f>
        <v>5</v>
      </c>
      <c r="X6653" s="4">
        <f t="shared" si="6660"/>
        <v>2</v>
      </c>
      <c r="Y6653" s="4">
        <f t="shared" si="6660"/>
        <v>10</v>
      </c>
      <c r="Z6653" s="5">
        <f t="shared" si="9"/>
        <v>45091</v>
      </c>
    </row>
    <row r="6654">
      <c r="A6654" s="1" t="s">
        <v>6691</v>
      </c>
      <c r="B6654" s="1" t="s">
        <v>36</v>
      </c>
      <c r="C6654" s="1">
        <v>2.0</v>
      </c>
      <c r="D6654" s="1">
        <v>5.0</v>
      </c>
      <c r="E6654" s="1">
        <v>10.0</v>
      </c>
      <c r="F6654" s="1" t="s">
        <v>28</v>
      </c>
      <c r="G6654" s="1" t="s">
        <v>24</v>
      </c>
      <c r="H6654" s="2">
        <v>44989.0</v>
      </c>
      <c r="J6654" s="3">
        <f t="shared" si="2"/>
        <v>2</v>
      </c>
      <c r="K6654" s="4">
        <f t="shared" si="3"/>
        <v>5</v>
      </c>
      <c r="L6654" s="4">
        <f t="shared" si="4"/>
        <v>10</v>
      </c>
      <c r="S6654" s="1" t="s">
        <v>6691</v>
      </c>
      <c r="T6654" s="4" t="str">
        <f t="shared" si="5"/>
        <v>Salad</v>
      </c>
      <c r="U6654" s="4" t="str">
        <f t="shared" si="6"/>
        <v>Takeaway</v>
      </c>
      <c r="V6654" s="4" t="str">
        <f t="shared" si="7"/>
        <v>Cash</v>
      </c>
      <c r="W6654" s="4">
        <f t="shared" ref="W6654:Y6654" si="6661">IF(OR(J6654 = "ERROR", J6654 = ""), "UNKNOWN", J6654)</f>
        <v>2</v>
      </c>
      <c r="X6654" s="4">
        <f t="shared" si="6661"/>
        <v>5</v>
      </c>
      <c r="Y6654" s="4">
        <f t="shared" si="6661"/>
        <v>10</v>
      </c>
      <c r="Z6654" s="5">
        <f t="shared" si="9"/>
        <v>44989</v>
      </c>
    </row>
    <row r="6655">
      <c r="A6655" s="1" t="s">
        <v>6692</v>
      </c>
      <c r="B6655" s="1" t="s">
        <v>81</v>
      </c>
      <c r="C6655" s="1">
        <v>2.0</v>
      </c>
      <c r="D6655" s="1">
        <v>1.5</v>
      </c>
      <c r="E6655" s="1">
        <v>3.0</v>
      </c>
      <c r="F6655" s="1" t="s">
        <v>23</v>
      </c>
      <c r="G6655" s="1" t="s">
        <v>24</v>
      </c>
      <c r="H6655" s="2">
        <v>45268.0</v>
      </c>
      <c r="J6655" s="3">
        <f t="shared" si="2"/>
        <v>2</v>
      </c>
      <c r="K6655" s="4">
        <f t="shared" si="3"/>
        <v>1.5</v>
      </c>
      <c r="L6655" s="4">
        <f t="shared" si="4"/>
        <v>3</v>
      </c>
      <c r="S6655" s="1" t="s">
        <v>6692</v>
      </c>
      <c r="T6655" s="4" t="str">
        <f t="shared" si="5"/>
        <v>Tea</v>
      </c>
      <c r="U6655" s="4" t="str">
        <f t="shared" si="6"/>
        <v>Takeaway</v>
      </c>
      <c r="V6655" s="4" t="str">
        <f t="shared" si="7"/>
        <v>Credit Card</v>
      </c>
      <c r="W6655" s="4">
        <f t="shared" ref="W6655:Y6655" si="6662">IF(OR(J6655 = "ERROR", J6655 = ""), "UNKNOWN", J6655)</f>
        <v>2</v>
      </c>
      <c r="X6655" s="4">
        <f t="shared" si="6662"/>
        <v>1.5</v>
      </c>
      <c r="Y6655" s="4">
        <f t="shared" si="6662"/>
        <v>3</v>
      </c>
      <c r="Z6655" s="5">
        <f t="shared" si="9"/>
        <v>45268</v>
      </c>
    </row>
    <row r="6656">
      <c r="A6656" s="1" t="s">
        <v>6693</v>
      </c>
      <c r="B6656" s="1" t="s">
        <v>41</v>
      </c>
      <c r="C6656" s="1">
        <v>4.0</v>
      </c>
      <c r="D6656" s="1">
        <v>4.0</v>
      </c>
      <c r="E6656" s="1">
        <v>16.0</v>
      </c>
      <c r="H6656" s="2">
        <v>45121.0</v>
      </c>
      <c r="J6656" s="3">
        <f t="shared" si="2"/>
        <v>4</v>
      </c>
      <c r="K6656" s="4">
        <f t="shared" si="3"/>
        <v>4</v>
      </c>
      <c r="L6656" s="4">
        <f t="shared" si="4"/>
        <v>16</v>
      </c>
      <c r="S6656" s="1" t="s">
        <v>6693</v>
      </c>
      <c r="T6656" s="4" t="str">
        <f t="shared" si="5"/>
        <v>Smoothie</v>
      </c>
      <c r="U6656" s="4" t="str">
        <f t="shared" si="6"/>
        <v>UNKNOWN</v>
      </c>
      <c r="V6656" s="4" t="str">
        <f t="shared" si="7"/>
        <v>UNKNOWN</v>
      </c>
      <c r="W6656" s="4">
        <f t="shared" ref="W6656:Y6656" si="6663">IF(OR(J6656 = "ERROR", J6656 = ""), "UNKNOWN", J6656)</f>
        <v>4</v>
      </c>
      <c r="X6656" s="4">
        <f t="shared" si="6663"/>
        <v>4</v>
      </c>
      <c r="Y6656" s="4">
        <f t="shared" si="6663"/>
        <v>16</v>
      </c>
      <c r="Z6656" s="5">
        <f t="shared" si="9"/>
        <v>45121</v>
      </c>
    </row>
    <row r="6657">
      <c r="A6657" s="1" t="s">
        <v>6694</v>
      </c>
      <c r="B6657" s="1" t="s">
        <v>41</v>
      </c>
      <c r="C6657" s="1">
        <v>4.0</v>
      </c>
      <c r="D6657" s="1">
        <v>4.0</v>
      </c>
      <c r="E6657" s="1">
        <v>16.0</v>
      </c>
      <c r="F6657" s="1" t="s">
        <v>39</v>
      </c>
      <c r="G6657" s="1" t="s">
        <v>29</v>
      </c>
      <c r="H6657" s="2">
        <v>45131.0</v>
      </c>
      <c r="J6657" s="3">
        <f t="shared" si="2"/>
        <v>4</v>
      </c>
      <c r="K6657" s="4">
        <f t="shared" si="3"/>
        <v>4</v>
      </c>
      <c r="L6657" s="4">
        <f t="shared" si="4"/>
        <v>16</v>
      </c>
      <c r="S6657" s="1" t="s">
        <v>6694</v>
      </c>
      <c r="T6657" s="4" t="str">
        <f t="shared" si="5"/>
        <v>Smoothie</v>
      </c>
      <c r="U6657" s="4" t="str">
        <f t="shared" si="6"/>
        <v>In-store</v>
      </c>
      <c r="V6657" s="4" t="str">
        <f t="shared" si="7"/>
        <v>Digital Wallet</v>
      </c>
      <c r="W6657" s="4">
        <f t="shared" ref="W6657:Y6657" si="6664">IF(OR(J6657 = "ERROR", J6657 = ""), "UNKNOWN", J6657)</f>
        <v>4</v>
      </c>
      <c r="X6657" s="4">
        <f t="shared" si="6664"/>
        <v>4</v>
      </c>
      <c r="Y6657" s="4">
        <f t="shared" si="6664"/>
        <v>16</v>
      </c>
      <c r="Z6657" s="5">
        <f t="shared" si="9"/>
        <v>45131</v>
      </c>
    </row>
    <row r="6658">
      <c r="A6658" s="1" t="s">
        <v>6695</v>
      </c>
      <c r="B6658" s="1" t="s">
        <v>44</v>
      </c>
      <c r="C6658" s="1">
        <v>5.0</v>
      </c>
      <c r="D6658" s="1">
        <v>4.0</v>
      </c>
      <c r="E6658" s="1">
        <v>20.0</v>
      </c>
      <c r="F6658" s="1" t="s">
        <v>39</v>
      </c>
      <c r="G6658" s="1" t="s">
        <v>24</v>
      </c>
      <c r="H6658" s="2">
        <v>45206.0</v>
      </c>
      <c r="J6658" s="3">
        <f t="shared" si="2"/>
        <v>5</v>
      </c>
      <c r="K6658" s="4">
        <f t="shared" si="3"/>
        <v>4</v>
      </c>
      <c r="L6658" s="4">
        <f t="shared" si="4"/>
        <v>20</v>
      </c>
      <c r="S6658" s="1" t="s">
        <v>6695</v>
      </c>
      <c r="T6658" s="4" t="str">
        <f t="shared" si="5"/>
        <v>Sandwich</v>
      </c>
      <c r="U6658" s="4" t="str">
        <f t="shared" si="6"/>
        <v>Takeaway</v>
      </c>
      <c r="V6658" s="4" t="str">
        <f t="shared" si="7"/>
        <v>Digital Wallet</v>
      </c>
      <c r="W6658" s="4">
        <f t="shared" ref="W6658:Y6658" si="6665">IF(OR(J6658 = "ERROR", J6658 = ""), "UNKNOWN", J6658)</f>
        <v>5</v>
      </c>
      <c r="X6658" s="4">
        <f t="shared" si="6665"/>
        <v>4</v>
      </c>
      <c r="Y6658" s="4">
        <f t="shared" si="6665"/>
        <v>20</v>
      </c>
      <c r="Z6658" s="5">
        <f t="shared" si="9"/>
        <v>45206</v>
      </c>
    </row>
    <row r="6659">
      <c r="A6659" s="1" t="s">
        <v>6696</v>
      </c>
      <c r="B6659" s="1" t="s">
        <v>25</v>
      </c>
      <c r="C6659" s="1">
        <v>4.0</v>
      </c>
      <c r="D6659" s="1">
        <v>1.0</v>
      </c>
      <c r="E6659" s="1">
        <v>4.0</v>
      </c>
      <c r="G6659" s="1" t="s">
        <v>24</v>
      </c>
      <c r="H6659" s="2">
        <v>44957.0</v>
      </c>
      <c r="J6659" s="3">
        <f t="shared" si="2"/>
        <v>4</v>
      </c>
      <c r="K6659" s="4">
        <f t="shared" si="3"/>
        <v>1</v>
      </c>
      <c r="L6659" s="4">
        <f t="shared" si="4"/>
        <v>4</v>
      </c>
      <c r="S6659" s="1" t="s">
        <v>6696</v>
      </c>
      <c r="T6659" s="4" t="str">
        <f t="shared" si="5"/>
        <v>UNKNOWN</v>
      </c>
      <c r="U6659" s="4" t="str">
        <f t="shared" si="6"/>
        <v>Takeaway</v>
      </c>
      <c r="V6659" s="4" t="str">
        <f t="shared" si="7"/>
        <v>UNKNOWN</v>
      </c>
      <c r="W6659" s="4">
        <f t="shared" ref="W6659:Y6659" si="6666">IF(OR(J6659 = "ERROR", J6659 = ""), "UNKNOWN", J6659)</f>
        <v>4</v>
      </c>
      <c r="X6659" s="4">
        <f t="shared" si="6666"/>
        <v>1</v>
      </c>
      <c r="Y6659" s="4">
        <f t="shared" si="6666"/>
        <v>4</v>
      </c>
      <c r="Z6659" s="5">
        <f t="shared" si="9"/>
        <v>44957</v>
      </c>
    </row>
    <row r="6660">
      <c r="A6660" s="1" t="s">
        <v>6697</v>
      </c>
      <c r="C6660" s="1">
        <v>5.0</v>
      </c>
      <c r="D6660" s="1">
        <v>2.0</v>
      </c>
      <c r="E6660" s="1">
        <v>10.0</v>
      </c>
      <c r="F6660" s="1" t="s">
        <v>25</v>
      </c>
      <c r="H6660" s="6">
        <v>45224.0</v>
      </c>
      <c r="J6660" s="3">
        <f t="shared" si="2"/>
        <v>5</v>
      </c>
      <c r="K6660" s="4">
        <f t="shared" si="3"/>
        <v>2</v>
      </c>
      <c r="L6660" s="4">
        <f t="shared" si="4"/>
        <v>10</v>
      </c>
      <c r="S6660" s="1" t="s">
        <v>6697</v>
      </c>
      <c r="T6660" s="4" t="str">
        <f t="shared" si="5"/>
        <v>UNKNOWN</v>
      </c>
      <c r="U6660" s="4" t="str">
        <f t="shared" si="6"/>
        <v>UNKNOWN</v>
      </c>
      <c r="V6660" s="4" t="str">
        <f t="shared" si="7"/>
        <v>UNKNOWN</v>
      </c>
      <c r="W6660" s="4">
        <f t="shared" ref="W6660:Y6660" si="6667">IF(OR(J6660 = "ERROR", J6660 = ""), "UNKNOWN", J6660)</f>
        <v>5</v>
      </c>
      <c r="X6660" s="4">
        <f t="shared" si="6667"/>
        <v>2</v>
      </c>
      <c r="Y6660" s="4">
        <f t="shared" si="6667"/>
        <v>10</v>
      </c>
      <c r="Z6660" s="7">
        <f t="shared" si="9"/>
        <v>45224</v>
      </c>
    </row>
    <row r="6661">
      <c r="A6661" s="1" t="s">
        <v>6698</v>
      </c>
      <c r="B6661" s="1" t="s">
        <v>25</v>
      </c>
      <c r="C6661" s="1">
        <v>4.0</v>
      </c>
      <c r="D6661" s="1">
        <v>1.0</v>
      </c>
      <c r="E6661" s="1">
        <v>4.0</v>
      </c>
      <c r="F6661" s="1" t="s">
        <v>28</v>
      </c>
      <c r="G6661" s="1" t="s">
        <v>29</v>
      </c>
      <c r="H6661" s="6">
        <v>45290.0</v>
      </c>
      <c r="J6661" s="3">
        <f t="shared" si="2"/>
        <v>4</v>
      </c>
      <c r="K6661" s="4">
        <f t="shared" si="3"/>
        <v>1</v>
      </c>
      <c r="L6661" s="4">
        <f t="shared" si="4"/>
        <v>4</v>
      </c>
      <c r="S6661" s="1" t="s">
        <v>6698</v>
      </c>
      <c r="T6661" s="4" t="str">
        <f t="shared" si="5"/>
        <v>UNKNOWN</v>
      </c>
      <c r="U6661" s="4" t="str">
        <f t="shared" si="6"/>
        <v>In-store</v>
      </c>
      <c r="V6661" s="4" t="str">
        <f t="shared" si="7"/>
        <v>Cash</v>
      </c>
      <c r="W6661" s="4">
        <f t="shared" ref="W6661:Y6661" si="6668">IF(OR(J6661 = "ERROR", J6661 = ""), "UNKNOWN", J6661)</f>
        <v>4</v>
      </c>
      <c r="X6661" s="4">
        <f t="shared" si="6668"/>
        <v>1</v>
      </c>
      <c r="Y6661" s="4">
        <f t="shared" si="6668"/>
        <v>4</v>
      </c>
      <c r="Z6661" s="7">
        <f t="shared" si="9"/>
        <v>45290</v>
      </c>
    </row>
    <row r="6662">
      <c r="A6662" s="1" t="s">
        <v>6699</v>
      </c>
      <c r="B6662" s="1" t="s">
        <v>32</v>
      </c>
      <c r="C6662" s="1">
        <v>4.0</v>
      </c>
      <c r="D6662" s="1" t="s">
        <v>25</v>
      </c>
      <c r="E6662" s="1">
        <v>4.0</v>
      </c>
      <c r="F6662" s="1" t="s">
        <v>39</v>
      </c>
      <c r="G6662" s="1" t="s">
        <v>29</v>
      </c>
      <c r="H6662" s="6">
        <v>45282.0</v>
      </c>
      <c r="J6662" s="3">
        <f t="shared" si="2"/>
        <v>4</v>
      </c>
      <c r="K6662" s="4">
        <f t="shared" si="3"/>
        <v>1</v>
      </c>
      <c r="L6662" s="4">
        <f t="shared" si="4"/>
        <v>4</v>
      </c>
      <c r="S6662" s="1" t="s">
        <v>6699</v>
      </c>
      <c r="T6662" s="4" t="str">
        <f t="shared" si="5"/>
        <v>Cookie</v>
      </c>
      <c r="U6662" s="4" t="str">
        <f t="shared" si="6"/>
        <v>In-store</v>
      </c>
      <c r="V6662" s="4" t="str">
        <f t="shared" si="7"/>
        <v>Digital Wallet</v>
      </c>
      <c r="W6662" s="4">
        <f t="shared" ref="W6662:Y6662" si="6669">IF(OR(J6662 = "ERROR", J6662 = ""), "UNKNOWN", J6662)</f>
        <v>4</v>
      </c>
      <c r="X6662" s="4">
        <f t="shared" si="6669"/>
        <v>1</v>
      </c>
      <c r="Y6662" s="4">
        <f t="shared" si="6669"/>
        <v>4</v>
      </c>
      <c r="Z6662" s="7">
        <f t="shared" si="9"/>
        <v>45282</v>
      </c>
    </row>
    <row r="6663">
      <c r="A6663" s="1" t="s">
        <v>6700</v>
      </c>
      <c r="B6663" s="1" t="s">
        <v>32</v>
      </c>
      <c r="C6663" s="1" t="s">
        <v>30</v>
      </c>
      <c r="D6663" s="1" t="s">
        <v>25</v>
      </c>
      <c r="E6663" s="1">
        <v>1.0</v>
      </c>
      <c r="F6663" s="1" t="s">
        <v>23</v>
      </c>
      <c r="H6663" s="6">
        <v>45227.0</v>
      </c>
      <c r="J6663" s="3" t="str">
        <f t="shared" si="2"/>
        <v>UNKNOWN</v>
      </c>
      <c r="K6663" s="4" t="str">
        <f t="shared" si="3"/>
        <v>ERROR</v>
      </c>
      <c r="L6663" s="4">
        <f t="shared" si="4"/>
        <v>1</v>
      </c>
      <c r="S6663" s="1" t="s">
        <v>6700</v>
      </c>
      <c r="T6663" s="4" t="str">
        <f t="shared" si="5"/>
        <v>Cookie</v>
      </c>
      <c r="U6663" s="4" t="str">
        <f t="shared" si="6"/>
        <v>UNKNOWN</v>
      </c>
      <c r="V6663" s="4" t="str">
        <f t="shared" si="7"/>
        <v>Credit Card</v>
      </c>
      <c r="W6663" s="4" t="str">
        <f t="shared" ref="W6663:Y6663" si="6670">IF(OR(J6663 = "ERROR", J6663 = ""), "UNKNOWN", J6663)</f>
        <v>UNKNOWN</v>
      </c>
      <c r="X6663" s="4" t="str">
        <f t="shared" si="6670"/>
        <v>UNKNOWN</v>
      </c>
      <c r="Y6663" s="4">
        <f t="shared" si="6670"/>
        <v>1</v>
      </c>
      <c r="Z6663" s="7">
        <f t="shared" si="9"/>
        <v>45227</v>
      </c>
    </row>
    <row r="6664">
      <c r="A6664" s="1" t="s">
        <v>6701</v>
      </c>
      <c r="B6664" s="1" t="s">
        <v>44</v>
      </c>
      <c r="C6664" s="1">
        <v>1.0</v>
      </c>
      <c r="D6664" s="1">
        <v>4.0</v>
      </c>
      <c r="E6664" s="1">
        <v>4.0</v>
      </c>
      <c r="F6664" s="1" t="s">
        <v>23</v>
      </c>
      <c r="G6664" s="1" t="s">
        <v>29</v>
      </c>
      <c r="H6664" s="2">
        <v>45058.0</v>
      </c>
      <c r="J6664" s="3">
        <f t="shared" si="2"/>
        <v>1</v>
      </c>
      <c r="K6664" s="4">
        <f t="shared" si="3"/>
        <v>4</v>
      </c>
      <c r="L6664" s="4">
        <f t="shared" si="4"/>
        <v>4</v>
      </c>
      <c r="S6664" s="1" t="s">
        <v>6701</v>
      </c>
      <c r="T6664" s="4" t="str">
        <f t="shared" si="5"/>
        <v>Sandwich</v>
      </c>
      <c r="U6664" s="4" t="str">
        <f t="shared" si="6"/>
        <v>In-store</v>
      </c>
      <c r="V6664" s="4" t="str">
        <f t="shared" si="7"/>
        <v>Credit Card</v>
      </c>
      <c r="W6664" s="4">
        <f t="shared" ref="W6664:Y6664" si="6671">IF(OR(J6664 = "ERROR", J6664 = ""), "UNKNOWN", J6664)</f>
        <v>1</v>
      </c>
      <c r="X6664" s="4">
        <f t="shared" si="6671"/>
        <v>4</v>
      </c>
      <c r="Y6664" s="4">
        <f t="shared" si="6671"/>
        <v>4</v>
      </c>
      <c r="Z6664" s="5">
        <f t="shared" si="9"/>
        <v>45058</v>
      </c>
    </row>
    <row r="6665">
      <c r="A6665" s="1" t="s">
        <v>6702</v>
      </c>
      <c r="B6665" s="1" t="s">
        <v>81</v>
      </c>
      <c r="C6665" s="1">
        <v>2.0</v>
      </c>
      <c r="D6665" s="1">
        <v>1.5</v>
      </c>
      <c r="E6665" s="1">
        <v>3.0</v>
      </c>
      <c r="F6665" s="1" t="s">
        <v>23</v>
      </c>
      <c r="H6665" s="6">
        <v>45258.0</v>
      </c>
      <c r="J6665" s="3">
        <f t="shared" si="2"/>
        <v>2</v>
      </c>
      <c r="K6665" s="4">
        <f t="shared" si="3"/>
        <v>1.5</v>
      </c>
      <c r="L6665" s="4">
        <f t="shared" si="4"/>
        <v>3</v>
      </c>
      <c r="S6665" s="1" t="s">
        <v>6702</v>
      </c>
      <c r="T6665" s="4" t="str">
        <f t="shared" si="5"/>
        <v>Tea</v>
      </c>
      <c r="U6665" s="4" t="str">
        <f t="shared" si="6"/>
        <v>UNKNOWN</v>
      </c>
      <c r="V6665" s="4" t="str">
        <f t="shared" si="7"/>
        <v>Credit Card</v>
      </c>
      <c r="W6665" s="4">
        <f t="shared" ref="W6665:Y6665" si="6672">IF(OR(J6665 = "ERROR", J6665 = ""), "UNKNOWN", J6665)</f>
        <v>2</v>
      </c>
      <c r="X6665" s="4">
        <f t="shared" si="6672"/>
        <v>1.5</v>
      </c>
      <c r="Y6665" s="4">
        <f t="shared" si="6672"/>
        <v>3</v>
      </c>
      <c r="Z6665" s="7">
        <f t="shared" si="9"/>
        <v>45258</v>
      </c>
    </row>
    <row r="6666">
      <c r="A6666" s="1" t="s">
        <v>6703</v>
      </c>
      <c r="B6666" s="1" t="s">
        <v>81</v>
      </c>
      <c r="C6666" s="1">
        <v>2.0</v>
      </c>
      <c r="D6666" s="1">
        <v>1.5</v>
      </c>
      <c r="E6666" s="1">
        <v>3.0</v>
      </c>
      <c r="H6666" s="2">
        <v>45056.0</v>
      </c>
      <c r="J6666" s="3">
        <f t="shared" si="2"/>
        <v>2</v>
      </c>
      <c r="K6666" s="4">
        <f t="shared" si="3"/>
        <v>1.5</v>
      </c>
      <c r="L6666" s="4">
        <f t="shared" si="4"/>
        <v>3</v>
      </c>
      <c r="S6666" s="1" t="s">
        <v>6703</v>
      </c>
      <c r="T6666" s="4" t="str">
        <f t="shared" si="5"/>
        <v>Tea</v>
      </c>
      <c r="U6666" s="4" t="str">
        <f t="shared" si="6"/>
        <v>UNKNOWN</v>
      </c>
      <c r="V6666" s="4" t="str">
        <f t="shared" si="7"/>
        <v>UNKNOWN</v>
      </c>
      <c r="W6666" s="4">
        <f t="shared" ref="W6666:Y6666" si="6673">IF(OR(J6666 = "ERROR", J6666 = ""), "UNKNOWN", J6666)</f>
        <v>2</v>
      </c>
      <c r="X6666" s="4">
        <f t="shared" si="6673"/>
        <v>1.5</v>
      </c>
      <c r="Y6666" s="4">
        <f t="shared" si="6673"/>
        <v>3</v>
      </c>
      <c r="Z6666" s="5">
        <f t="shared" si="9"/>
        <v>45056</v>
      </c>
    </row>
    <row r="6667">
      <c r="A6667" s="1" t="s">
        <v>6704</v>
      </c>
      <c r="B6667" s="1" t="s">
        <v>55</v>
      </c>
      <c r="C6667" s="1">
        <v>2.0</v>
      </c>
      <c r="D6667" s="1">
        <v>3.0</v>
      </c>
      <c r="E6667" s="1">
        <v>6.0</v>
      </c>
      <c r="F6667" s="1" t="s">
        <v>23</v>
      </c>
      <c r="H6667" s="2">
        <v>44996.0</v>
      </c>
      <c r="J6667" s="3">
        <f t="shared" si="2"/>
        <v>2</v>
      </c>
      <c r="K6667" s="4">
        <f t="shared" si="3"/>
        <v>3</v>
      </c>
      <c r="L6667" s="4">
        <f t="shared" si="4"/>
        <v>6</v>
      </c>
      <c r="S6667" s="1" t="s">
        <v>6704</v>
      </c>
      <c r="T6667" s="4" t="str">
        <f t="shared" si="5"/>
        <v>Juice</v>
      </c>
      <c r="U6667" s="4" t="str">
        <f t="shared" si="6"/>
        <v>UNKNOWN</v>
      </c>
      <c r="V6667" s="4" t="str">
        <f t="shared" si="7"/>
        <v>Credit Card</v>
      </c>
      <c r="W6667" s="4">
        <f t="shared" ref="W6667:Y6667" si="6674">IF(OR(J6667 = "ERROR", J6667 = ""), "UNKNOWN", J6667)</f>
        <v>2</v>
      </c>
      <c r="X6667" s="4">
        <f t="shared" si="6674"/>
        <v>3</v>
      </c>
      <c r="Y6667" s="4">
        <f t="shared" si="6674"/>
        <v>6</v>
      </c>
      <c r="Z6667" s="5">
        <f t="shared" si="9"/>
        <v>44996</v>
      </c>
    </row>
    <row r="6668">
      <c r="A6668" s="1" t="s">
        <v>6705</v>
      </c>
      <c r="B6668" s="1" t="s">
        <v>55</v>
      </c>
      <c r="C6668" s="1">
        <v>5.0</v>
      </c>
      <c r="D6668" s="1">
        <v>3.0</v>
      </c>
      <c r="E6668" s="1">
        <v>15.0</v>
      </c>
      <c r="F6668" s="1" t="s">
        <v>23</v>
      </c>
      <c r="H6668" s="2">
        <v>45170.0</v>
      </c>
      <c r="J6668" s="3">
        <f t="shared" si="2"/>
        <v>5</v>
      </c>
      <c r="K6668" s="4">
        <f t="shared" si="3"/>
        <v>3</v>
      </c>
      <c r="L6668" s="4">
        <f t="shared" si="4"/>
        <v>15</v>
      </c>
      <c r="S6668" s="1" t="s">
        <v>6705</v>
      </c>
      <c r="T6668" s="4" t="str">
        <f t="shared" si="5"/>
        <v>Juice</v>
      </c>
      <c r="U6668" s="4" t="str">
        <f t="shared" si="6"/>
        <v>UNKNOWN</v>
      </c>
      <c r="V6668" s="4" t="str">
        <f t="shared" si="7"/>
        <v>Credit Card</v>
      </c>
      <c r="W6668" s="4">
        <f t="shared" ref="W6668:Y6668" si="6675">IF(OR(J6668 = "ERROR", J6668 = ""), "UNKNOWN", J6668)</f>
        <v>5</v>
      </c>
      <c r="X6668" s="4">
        <f t="shared" si="6675"/>
        <v>3</v>
      </c>
      <c r="Y6668" s="4">
        <f t="shared" si="6675"/>
        <v>15</v>
      </c>
      <c r="Z6668" s="5">
        <f t="shared" si="9"/>
        <v>45170</v>
      </c>
    </row>
    <row r="6669">
      <c r="A6669" s="1" t="s">
        <v>6706</v>
      </c>
      <c r="B6669" s="1" t="s">
        <v>32</v>
      </c>
      <c r="C6669" s="1" t="s">
        <v>25</v>
      </c>
      <c r="D6669" s="1">
        <v>1.0</v>
      </c>
      <c r="E6669" s="1">
        <v>1.0</v>
      </c>
      <c r="F6669" s="1" t="s">
        <v>39</v>
      </c>
      <c r="G6669" s="1" t="s">
        <v>24</v>
      </c>
      <c r="H6669" s="2">
        <v>44933.0</v>
      </c>
      <c r="J6669" s="3">
        <f t="shared" si="2"/>
        <v>1</v>
      </c>
      <c r="K6669" s="4">
        <f t="shared" si="3"/>
        <v>1</v>
      </c>
      <c r="L6669" s="4">
        <f t="shared" si="4"/>
        <v>1</v>
      </c>
      <c r="S6669" s="1" t="s">
        <v>6706</v>
      </c>
      <c r="T6669" s="4" t="str">
        <f t="shared" si="5"/>
        <v>Cookie</v>
      </c>
      <c r="U6669" s="4" t="str">
        <f t="shared" si="6"/>
        <v>Takeaway</v>
      </c>
      <c r="V6669" s="4" t="str">
        <f t="shared" si="7"/>
        <v>Digital Wallet</v>
      </c>
      <c r="W6669" s="4">
        <f t="shared" ref="W6669:Y6669" si="6676">IF(OR(J6669 = "ERROR", J6669 = ""), "UNKNOWN", J6669)</f>
        <v>1</v>
      </c>
      <c r="X6669" s="4">
        <f t="shared" si="6676"/>
        <v>1</v>
      </c>
      <c r="Y6669" s="4">
        <f t="shared" si="6676"/>
        <v>1</v>
      </c>
      <c r="Z6669" s="5">
        <f t="shared" si="9"/>
        <v>44933</v>
      </c>
    </row>
    <row r="6670">
      <c r="A6670" s="1" t="s">
        <v>6707</v>
      </c>
      <c r="B6670" s="1" t="s">
        <v>27</v>
      </c>
      <c r="C6670" s="1">
        <v>1.0</v>
      </c>
      <c r="D6670" s="1">
        <v>3.0</v>
      </c>
      <c r="E6670" s="1">
        <v>3.0</v>
      </c>
      <c r="G6670" s="1" t="s">
        <v>24</v>
      </c>
      <c r="H6670" s="2">
        <v>45015.0</v>
      </c>
      <c r="J6670" s="3">
        <f t="shared" si="2"/>
        <v>1</v>
      </c>
      <c r="K6670" s="4">
        <f t="shared" si="3"/>
        <v>3</v>
      </c>
      <c r="L6670" s="4">
        <f t="shared" si="4"/>
        <v>3</v>
      </c>
      <c r="S6670" s="1" t="s">
        <v>6707</v>
      </c>
      <c r="T6670" s="4" t="str">
        <f t="shared" si="5"/>
        <v>Cake</v>
      </c>
      <c r="U6670" s="4" t="str">
        <f t="shared" si="6"/>
        <v>Takeaway</v>
      </c>
      <c r="V6670" s="4" t="str">
        <f t="shared" si="7"/>
        <v>UNKNOWN</v>
      </c>
      <c r="W6670" s="4">
        <f t="shared" ref="W6670:Y6670" si="6677">IF(OR(J6670 = "ERROR", J6670 = ""), "UNKNOWN", J6670)</f>
        <v>1</v>
      </c>
      <c r="X6670" s="4">
        <f t="shared" si="6677"/>
        <v>3</v>
      </c>
      <c r="Y6670" s="4">
        <f t="shared" si="6677"/>
        <v>3</v>
      </c>
      <c r="Z6670" s="5">
        <f t="shared" si="9"/>
        <v>45015</v>
      </c>
    </row>
    <row r="6671">
      <c r="A6671" s="1" t="s">
        <v>6708</v>
      </c>
      <c r="B6671" s="1" t="s">
        <v>41</v>
      </c>
      <c r="C6671" s="1">
        <v>3.0</v>
      </c>
      <c r="D6671" s="1">
        <v>4.0</v>
      </c>
      <c r="E6671" s="1">
        <v>12.0</v>
      </c>
      <c r="F6671" s="1" t="s">
        <v>28</v>
      </c>
      <c r="H6671" s="2">
        <v>44959.0</v>
      </c>
      <c r="J6671" s="3">
        <f t="shared" si="2"/>
        <v>3</v>
      </c>
      <c r="K6671" s="4">
        <f t="shared" si="3"/>
        <v>4</v>
      </c>
      <c r="L6671" s="4">
        <f t="shared" si="4"/>
        <v>12</v>
      </c>
      <c r="S6671" s="1" t="s">
        <v>6708</v>
      </c>
      <c r="T6671" s="4" t="str">
        <f t="shared" si="5"/>
        <v>Smoothie</v>
      </c>
      <c r="U6671" s="4" t="str">
        <f t="shared" si="6"/>
        <v>UNKNOWN</v>
      </c>
      <c r="V6671" s="4" t="str">
        <f t="shared" si="7"/>
        <v>Cash</v>
      </c>
      <c r="W6671" s="4">
        <f t="shared" ref="W6671:Y6671" si="6678">IF(OR(J6671 = "ERROR", J6671 = ""), "UNKNOWN", J6671)</f>
        <v>3</v>
      </c>
      <c r="X6671" s="4">
        <f t="shared" si="6678"/>
        <v>4</v>
      </c>
      <c r="Y6671" s="4">
        <f t="shared" si="6678"/>
        <v>12</v>
      </c>
      <c r="Z6671" s="5">
        <f t="shared" si="9"/>
        <v>44959</v>
      </c>
    </row>
    <row r="6672">
      <c r="A6672" s="1" t="s">
        <v>6709</v>
      </c>
      <c r="B6672" s="1" t="s">
        <v>32</v>
      </c>
      <c r="C6672" s="1">
        <v>3.0</v>
      </c>
      <c r="D6672" s="1" t="s">
        <v>30</v>
      </c>
      <c r="E6672" s="1">
        <v>3.0</v>
      </c>
      <c r="H6672" s="2">
        <v>45143.0</v>
      </c>
      <c r="J6672" s="3">
        <f t="shared" si="2"/>
        <v>3</v>
      </c>
      <c r="K6672" s="4">
        <f t="shared" si="3"/>
        <v>1</v>
      </c>
      <c r="L6672" s="4">
        <f t="shared" si="4"/>
        <v>3</v>
      </c>
      <c r="S6672" s="1" t="s">
        <v>6709</v>
      </c>
      <c r="T6672" s="4" t="str">
        <f t="shared" si="5"/>
        <v>Cookie</v>
      </c>
      <c r="U6672" s="4" t="str">
        <f t="shared" si="6"/>
        <v>UNKNOWN</v>
      </c>
      <c r="V6672" s="4" t="str">
        <f t="shared" si="7"/>
        <v>UNKNOWN</v>
      </c>
      <c r="W6672" s="4">
        <f t="shared" ref="W6672:Y6672" si="6679">IF(OR(J6672 = "ERROR", J6672 = ""), "UNKNOWN", J6672)</f>
        <v>3</v>
      </c>
      <c r="X6672" s="4">
        <f t="shared" si="6679"/>
        <v>1</v>
      </c>
      <c r="Y6672" s="4">
        <f t="shared" si="6679"/>
        <v>3</v>
      </c>
      <c r="Z6672" s="5">
        <f t="shared" si="9"/>
        <v>45143</v>
      </c>
    </row>
    <row r="6673">
      <c r="A6673" s="1" t="s">
        <v>6710</v>
      </c>
      <c r="B6673" s="1" t="s">
        <v>36</v>
      </c>
      <c r="C6673" s="1">
        <v>4.0</v>
      </c>
      <c r="D6673" s="1">
        <v>5.0</v>
      </c>
      <c r="E6673" s="1">
        <v>20.0</v>
      </c>
      <c r="F6673" s="1" t="s">
        <v>28</v>
      </c>
      <c r="H6673" s="2">
        <v>45150.0</v>
      </c>
      <c r="J6673" s="3">
        <f t="shared" si="2"/>
        <v>4</v>
      </c>
      <c r="K6673" s="4">
        <f t="shared" si="3"/>
        <v>5</v>
      </c>
      <c r="L6673" s="4">
        <f t="shared" si="4"/>
        <v>20</v>
      </c>
      <c r="S6673" s="1" t="s">
        <v>6710</v>
      </c>
      <c r="T6673" s="4" t="str">
        <f t="shared" si="5"/>
        <v>Salad</v>
      </c>
      <c r="U6673" s="4" t="str">
        <f t="shared" si="6"/>
        <v>UNKNOWN</v>
      </c>
      <c r="V6673" s="4" t="str">
        <f t="shared" si="7"/>
        <v>Cash</v>
      </c>
      <c r="W6673" s="4">
        <f t="shared" ref="W6673:Y6673" si="6680">IF(OR(J6673 = "ERROR", J6673 = ""), "UNKNOWN", J6673)</f>
        <v>4</v>
      </c>
      <c r="X6673" s="4">
        <f t="shared" si="6680"/>
        <v>5</v>
      </c>
      <c r="Y6673" s="4">
        <f t="shared" si="6680"/>
        <v>20</v>
      </c>
      <c r="Z6673" s="5">
        <f t="shared" si="9"/>
        <v>45150</v>
      </c>
    </row>
    <row r="6674">
      <c r="A6674" s="1" t="s">
        <v>6711</v>
      </c>
      <c r="B6674" s="1" t="s">
        <v>27</v>
      </c>
      <c r="C6674" s="1">
        <v>4.0</v>
      </c>
      <c r="D6674" s="1">
        <v>3.0</v>
      </c>
      <c r="E6674" s="1">
        <v>12.0</v>
      </c>
      <c r="F6674" s="1" t="s">
        <v>39</v>
      </c>
      <c r="G6674" s="1" t="s">
        <v>29</v>
      </c>
      <c r="H6674" s="2">
        <v>44970.0</v>
      </c>
      <c r="J6674" s="3">
        <f t="shared" si="2"/>
        <v>4</v>
      </c>
      <c r="K6674" s="4">
        <f t="shared" si="3"/>
        <v>3</v>
      </c>
      <c r="L6674" s="4">
        <f t="shared" si="4"/>
        <v>12</v>
      </c>
      <c r="S6674" s="1" t="s">
        <v>6711</v>
      </c>
      <c r="T6674" s="4" t="str">
        <f t="shared" si="5"/>
        <v>Cake</v>
      </c>
      <c r="U6674" s="4" t="str">
        <f t="shared" si="6"/>
        <v>In-store</v>
      </c>
      <c r="V6674" s="4" t="str">
        <f t="shared" si="7"/>
        <v>Digital Wallet</v>
      </c>
      <c r="W6674" s="4">
        <f t="shared" ref="W6674:Y6674" si="6681">IF(OR(J6674 = "ERROR", J6674 = ""), "UNKNOWN", J6674)</f>
        <v>4</v>
      </c>
      <c r="X6674" s="4">
        <f t="shared" si="6681"/>
        <v>3</v>
      </c>
      <c r="Y6674" s="4">
        <f t="shared" si="6681"/>
        <v>12</v>
      </c>
      <c r="Z6674" s="5">
        <f t="shared" si="9"/>
        <v>44970</v>
      </c>
    </row>
    <row r="6675">
      <c r="A6675" s="1" t="s">
        <v>6712</v>
      </c>
      <c r="B6675" s="1" t="s">
        <v>44</v>
      </c>
      <c r="C6675" s="1">
        <v>2.0</v>
      </c>
      <c r="D6675" s="1">
        <v>4.0</v>
      </c>
      <c r="E6675" s="1">
        <v>8.0</v>
      </c>
      <c r="F6675" s="1" t="s">
        <v>39</v>
      </c>
      <c r="H6675" s="6">
        <v>45281.0</v>
      </c>
      <c r="J6675" s="3">
        <f t="shared" si="2"/>
        <v>2</v>
      </c>
      <c r="K6675" s="4">
        <f t="shared" si="3"/>
        <v>4</v>
      </c>
      <c r="L6675" s="4">
        <f t="shared" si="4"/>
        <v>8</v>
      </c>
      <c r="S6675" s="1" t="s">
        <v>6712</v>
      </c>
      <c r="T6675" s="4" t="str">
        <f t="shared" si="5"/>
        <v>Sandwich</v>
      </c>
      <c r="U6675" s="4" t="str">
        <f t="shared" si="6"/>
        <v>UNKNOWN</v>
      </c>
      <c r="V6675" s="4" t="str">
        <f t="shared" si="7"/>
        <v>Digital Wallet</v>
      </c>
      <c r="W6675" s="4">
        <f t="shared" ref="W6675:Y6675" si="6682">IF(OR(J6675 = "ERROR", J6675 = ""), "UNKNOWN", J6675)</f>
        <v>2</v>
      </c>
      <c r="X6675" s="4">
        <f t="shared" si="6682"/>
        <v>4</v>
      </c>
      <c r="Y6675" s="4">
        <f t="shared" si="6682"/>
        <v>8</v>
      </c>
      <c r="Z6675" s="7">
        <f t="shared" si="9"/>
        <v>45281</v>
      </c>
    </row>
    <row r="6676">
      <c r="A6676" s="1" t="s">
        <v>6713</v>
      </c>
      <c r="B6676" s="1" t="s">
        <v>22</v>
      </c>
      <c r="C6676" s="1" t="s">
        <v>25</v>
      </c>
      <c r="D6676" s="1" t="s">
        <v>30</v>
      </c>
      <c r="E6676" s="1">
        <v>4.0</v>
      </c>
      <c r="F6676" s="1" t="s">
        <v>25</v>
      </c>
      <c r="H6676" s="2">
        <v>45177.0</v>
      </c>
      <c r="J6676" s="3" t="str">
        <f t="shared" si="2"/>
        <v>ERROR</v>
      </c>
      <c r="K6676" s="4" t="str">
        <f t="shared" si="3"/>
        <v>UNKNOWN</v>
      </c>
      <c r="L6676" s="4">
        <f t="shared" si="4"/>
        <v>4</v>
      </c>
      <c r="S6676" s="1" t="s">
        <v>6713</v>
      </c>
      <c r="T6676" s="4" t="str">
        <f t="shared" si="5"/>
        <v>Coffee</v>
      </c>
      <c r="U6676" s="4" t="str">
        <f t="shared" si="6"/>
        <v>UNKNOWN</v>
      </c>
      <c r="V6676" s="4" t="str">
        <f t="shared" si="7"/>
        <v>UNKNOWN</v>
      </c>
      <c r="W6676" s="4" t="str">
        <f t="shared" ref="W6676:Y6676" si="6683">IF(OR(J6676 = "ERROR", J6676 = ""), "UNKNOWN", J6676)</f>
        <v>UNKNOWN</v>
      </c>
      <c r="X6676" s="4" t="str">
        <f t="shared" si="6683"/>
        <v>UNKNOWN</v>
      </c>
      <c r="Y6676" s="4">
        <f t="shared" si="6683"/>
        <v>4</v>
      </c>
      <c r="Z6676" s="5">
        <f t="shared" si="9"/>
        <v>45177</v>
      </c>
    </row>
    <row r="6677">
      <c r="A6677" s="1" t="s">
        <v>6714</v>
      </c>
      <c r="B6677" s="1" t="s">
        <v>27</v>
      </c>
      <c r="C6677" s="1">
        <v>5.0</v>
      </c>
      <c r="D6677" s="1">
        <v>3.0</v>
      </c>
      <c r="E6677" s="1">
        <v>15.0</v>
      </c>
      <c r="F6677" s="1" t="s">
        <v>39</v>
      </c>
      <c r="H6677" s="2">
        <v>45025.0</v>
      </c>
      <c r="J6677" s="3">
        <f t="shared" si="2"/>
        <v>5</v>
      </c>
      <c r="K6677" s="4">
        <f t="shared" si="3"/>
        <v>3</v>
      </c>
      <c r="L6677" s="4">
        <f t="shared" si="4"/>
        <v>15</v>
      </c>
      <c r="S6677" s="1" t="s">
        <v>6714</v>
      </c>
      <c r="T6677" s="4" t="str">
        <f t="shared" si="5"/>
        <v>Cake</v>
      </c>
      <c r="U6677" s="4" t="str">
        <f t="shared" si="6"/>
        <v>UNKNOWN</v>
      </c>
      <c r="V6677" s="4" t="str">
        <f t="shared" si="7"/>
        <v>Digital Wallet</v>
      </c>
      <c r="W6677" s="4">
        <f t="shared" ref="W6677:Y6677" si="6684">IF(OR(J6677 = "ERROR", J6677 = ""), "UNKNOWN", J6677)</f>
        <v>5</v>
      </c>
      <c r="X6677" s="4">
        <f t="shared" si="6684"/>
        <v>3</v>
      </c>
      <c r="Y6677" s="4">
        <f t="shared" si="6684"/>
        <v>15</v>
      </c>
      <c r="Z6677" s="5">
        <f t="shared" si="9"/>
        <v>45025</v>
      </c>
    </row>
    <row r="6678">
      <c r="A6678" s="1" t="s">
        <v>6715</v>
      </c>
      <c r="B6678" s="1" t="s">
        <v>41</v>
      </c>
      <c r="C6678" s="1">
        <v>5.0</v>
      </c>
      <c r="D6678" s="1">
        <v>4.0</v>
      </c>
      <c r="E6678" s="1">
        <v>20.0</v>
      </c>
      <c r="F6678" s="1" t="s">
        <v>23</v>
      </c>
      <c r="H6678" s="2">
        <v>45049.0</v>
      </c>
      <c r="J6678" s="3">
        <f t="shared" si="2"/>
        <v>5</v>
      </c>
      <c r="K6678" s="4">
        <f t="shared" si="3"/>
        <v>4</v>
      </c>
      <c r="L6678" s="4">
        <f t="shared" si="4"/>
        <v>20</v>
      </c>
      <c r="S6678" s="1" t="s">
        <v>6715</v>
      </c>
      <c r="T6678" s="4" t="str">
        <f t="shared" si="5"/>
        <v>Smoothie</v>
      </c>
      <c r="U6678" s="4" t="str">
        <f t="shared" si="6"/>
        <v>UNKNOWN</v>
      </c>
      <c r="V6678" s="4" t="str">
        <f t="shared" si="7"/>
        <v>Credit Card</v>
      </c>
      <c r="W6678" s="4">
        <f t="shared" ref="W6678:Y6678" si="6685">IF(OR(J6678 = "ERROR", J6678 = ""), "UNKNOWN", J6678)</f>
        <v>5</v>
      </c>
      <c r="X6678" s="4">
        <f t="shared" si="6685"/>
        <v>4</v>
      </c>
      <c r="Y6678" s="4">
        <f t="shared" si="6685"/>
        <v>20</v>
      </c>
      <c r="Z6678" s="5">
        <f t="shared" si="9"/>
        <v>45049</v>
      </c>
    </row>
    <row r="6679">
      <c r="A6679" s="1" t="s">
        <v>6716</v>
      </c>
      <c r="B6679" s="1" t="s">
        <v>36</v>
      </c>
      <c r="C6679" s="1">
        <v>4.0</v>
      </c>
      <c r="D6679" s="1">
        <v>5.0</v>
      </c>
      <c r="E6679" s="1">
        <v>20.0</v>
      </c>
      <c r="G6679" s="1" t="s">
        <v>29</v>
      </c>
      <c r="H6679" s="2">
        <v>45017.0</v>
      </c>
      <c r="J6679" s="3">
        <f t="shared" si="2"/>
        <v>4</v>
      </c>
      <c r="K6679" s="4">
        <f t="shared" si="3"/>
        <v>5</v>
      </c>
      <c r="L6679" s="4">
        <f t="shared" si="4"/>
        <v>20</v>
      </c>
      <c r="S6679" s="1" t="s">
        <v>6716</v>
      </c>
      <c r="T6679" s="4" t="str">
        <f t="shared" si="5"/>
        <v>Salad</v>
      </c>
      <c r="U6679" s="4" t="str">
        <f t="shared" si="6"/>
        <v>In-store</v>
      </c>
      <c r="V6679" s="4" t="str">
        <f t="shared" si="7"/>
        <v>UNKNOWN</v>
      </c>
      <c r="W6679" s="4">
        <f t="shared" ref="W6679:Y6679" si="6686">IF(OR(J6679 = "ERROR", J6679 = ""), "UNKNOWN", J6679)</f>
        <v>4</v>
      </c>
      <c r="X6679" s="4">
        <f t="shared" si="6686"/>
        <v>5</v>
      </c>
      <c r="Y6679" s="4">
        <f t="shared" si="6686"/>
        <v>20</v>
      </c>
      <c r="Z6679" s="5">
        <f t="shared" si="9"/>
        <v>45017</v>
      </c>
    </row>
    <row r="6680">
      <c r="A6680" s="1" t="s">
        <v>6717</v>
      </c>
      <c r="B6680" s="1" t="s">
        <v>81</v>
      </c>
      <c r="C6680" s="1">
        <v>1.0</v>
      </c>
      <c r="D6680" s="1">
        <v>1.5</v>
      </c>
      <c r="E6680" s="1">
        <v>1.5</v>
      </c>
      <c r="F6680" s="1" t="s">
        <v>28</v>
      </c>
      <c r="G6680" s="1" t="s">
        <v>29</v>
      </c>
      <c r="H6680" s="6">
        <v>45258.0</v>
      </c>
      <c r="J6680" s="3">
        <f t="shared" si="2"/>
        <v>1</v>
      </c>
      <c r="K6680" s="4">
        <f t="shared" si="3"/>
        <v>1.5</v>
      </c>
      <c r="L6680" s="4">
        <f t="shared" si="4"/>
        <v>1.5</v>
      </c>
      <c r="S6680" s="1" t="s">
        <v>6717</v>
      </c>
      <c r="T6680" s="4" t="str">
        <f t="shared" si="5"/>
        <v>Tea</v>
      </c>
      <c r="U6680" s="4" t="str">
        <f t="shared" si="6"/>
        <v>In-store</v>
      </c>
      <c r="V6680" s="4" t="str">
        <f t="shared" si="7"/>
        <v>Cash</v>
      </c>
      <c r="W6680" s="4">
        <f t="shared" ref="W6680:Y6680" si="6687">IF(OR(J6680 = "ERROR", J6680 = ""), "UNKNOWN", J6680)</f>
        <v>1</v>
      </c>
      <c r="X6680" s="4">
        <f t="shared" si="6687"/>
        <v>1.5</v>
      </c>
      <c r="Y6680" s="4">
        <f t="shared" si="6687"/>
        <v>1.5</v>
      </c>
      <c r="Z6680" s="7">
        <f t="shared" si="9"/>
        <v>45258</v>
      </c>
    </row>
    <row r="6681">
      <c r="A6681" s="1" t="s">
        <v>6718</v>
      </c>
      <c r="B6681" s="1" t="s">
        <v>81</v>
      </c>
      <c r="C6681" s="1">
        <v>3.0</v>
      </c>
      <c r="D6681" s="1">
        <v>1.5</v>
      </c>
      <c r="E6681" s="1">
        <v>4.5</v>
      </c>
      <c r="F6681" s="1" t="s">
        <v>23</v>
      </c>
      <c r="H6681" s="2">
        <v>45123.0</v>
      </c>
      <c r="J6681" s="3">
        <f t="shared" si="2"/>
        <v>3</v>
      </c>
      <c r="K6681" s="4">
        <f t="shared" si="3"/>
        <v>1.5</v>
      </c>
      <c r="L6681" s="4">
        <f t="shared" si="4"/>
        <v>4.5</v>
      </c>
      <c r="S6681" s="1" t="s">
        <v>6718</v>
      </c>
      <c r="T6681" s="4" t="str">
        <f t="shared" si="5"/>
        <v>Tea</v>
      </c>
      <c r="U6681" s="4" t="str">
        <f t="shared" si="6"/>
        <v>UNKNOWN</v>
      </c>
      <c r="V6681" s="4" t="str">
        <f t="shared" si="7"/>
        <v>Credit Card</v>
      </c>
      <c r="W6681" s="4">
        <f t="shared" ref="W6681:Y6681" si="6688">IF(OR(J6681 = "ERROR", J6681 = ""), "UNKNOWN", J6681)</f>
        <v>3</v>
      </c>
      <c r="X6681" s="4">
        <f t="shared" si="6688"/>
        <v>1.5</v>
      </c>
      <c r="Y6681" s="4">
        <f t="shared" si="6688"/>
        <v>4.5</v>
      </c>
      <c r="Z6681" s="5">
        <f t="shared" si="9"/>
        <v>45123</v>
      </c>
    </row>
    <row r="6682">
      <c r="A6682" s="1" t="s">
        <v>6719</v>
      </c>
      <c r="B6682" s="1" t="s">
        <v>27</v>
      </c>
      <c r="C6682" s="1">
        <v>3.0</v>
      </c>
      <c r="D6682" s="1">
        <v>3.0</v>
      </c>
      <c r="E6682" s="1">
        <v>9.0</v>
      </c>
      <c r="F6682" s="1" t="s">
        <v>39</v>
      </c>
      <c r="G6682" s="1" t="s">
        <v>24</v>
      </c>
      <c r="H6682" s="2">
        <v>45236.0</v>
      </c>
      <c r="J6682" s="3">
        <f t="shared" si="2"/>
        <v>3</v>
      </c>
      <c r="K6682" s="4">
        <f t="shared" si="3"/>
        <v>3</v>
      </c>
      <c r="L6682" s="4">
        <f t="shared" si="4"/>
        <v>9</v>
      </c>
      <c r="S6682" s="1" t="s">
        <v>6719</v>
      </c>
      <c r="T6682" s="4" t="str">
        <f t="shared" si="5"/>
        <v>Cake</v>
      </c>
      <c r="U6682" s="4" t="str">
        <f t="shared" si="6"/>
        <v>Takeaway</v>
      </c>
      <c r="V6682" s="4" t="str">
        <f t="shared" si="7"/>
        <v>Digital Wallet</v>
      </c>
      <c r="W6682" s="4">
        <f t="shared" ref="W6682:Y6682" si="6689">IF(OR(J6682 = "ERROR", J6682 = ""), "UNKNOWN", J6682)</f>
        <v>3</v>
      </c>
      <c r="X6682" s="4">
        <f t="shared" si="6689"/>
        <v>3</v>
      </c>
      <c r="Y6682" s="4">
        <f t="shared" si="6689"/>
        <v>9</v>
      </c>
      <c r="Z6682" s="5">
        <f t="shared" si="9"/>
        <v>45236</v>
      </c>
    </row>
    <row r="6683">
      <c r="A6683" s="1" t="s">
        <v>6720</v>
      </c>
      <c r="B6683" s="1" t="s">
        <v>55</v>
      </c>
      <c r="C6683" s="1">
        <v>1.0</v>
      </c>
      <c r="D6683" s="1">
        <v>3.0</v>
      </c>
      <c r="E6683" s="1">
        <v>3.0</v>
      </c>
      <c r="F6683" s="1" t="s">
        <v>28</v>
      </c>
      <c r="G6683" s="1" t="s">
        <v>29</v>
      </c>
      <c r="H6683" s="2">
        <v>45126.0</v>
      </c>
      <c r="J6683" s="3">
        <f t="shared" si="2"/>
        <v>1</v>
      </c>
      <c r="K6683" s="4">
        <f t="shared" si="3"/>
        <v>3</v>
      </c>
      <c r="L6683" s="4">
        <f t="shared" si="4"/>
        <v>3</v>
      </c>
      <c r="S6683" s="1" t="s">
        <v>6720</v>
      </c>
      <c r="T6683" s="4" t="str">
        <f t="shared" si="5"/>
        <v>Juice</v>
      </c>
      <c r="U6683" s="4" t="str">
        <f t="shared" si="6"/>
        <v>In-store</v>
      </c>
      <c r="V6683" s="4" t="str">
        <f t="shared" si="7"/>
        <v>Cash</v>
      </c>
      <c r="W6683" s="4">
        <f t="shared" ref="W6683:Y6683" si="6690">IF(OR(J6683 = "ERROR", J6683 = ""), "UNKNOWN", J6683)</f>
        <v>1</v>
      </c>
      <c r="X6683" s="4">
        <f t="shared" si="6690"/>
        <v>3</v>
      </c>
      <c r="Y6683" s="4">
        <f t="shared" si="6690"/>
        <v>3</v>
      </c>
      <c r="Z6683" s="5">
        <f t="shared" si="9"/>
        <v>45126</v>
      </c>
    </row>
    <row r="6684">
      <c r="A6684" s="1" t="s">
        <v>6721</v>
      </c>
      <c r="B6684" s="1" t="s">
        <v>41</v>
      </c>
      <c r="C6684" s="1">
        <v>2.0</v>
      </c>
      <c r="D6684" s="1" t="s">
        <v>25</v>
      </c>
      <c r="E6684" s="1">
        <v>8.0</v>
      </c>
      <c r="H6684" s="2">
        <v>44998.0</v>
      </c>
      <c r="J6684" s="3">
        <f t="shared" si="2"/>
        <v>2</v>
      </c>
      <c r="K6684" s="4">
        <f t="shared" si="3"/>
        <v>4</v>
      </c>
      <c r="L6684" s="4">
        <f t="shared" si="4"/>
        <v>8</v>
      </c>
      <c r="S6684" s="1" t="s">
        <v>6721</v>
      </c>
      <c r="T6684" s="4" t="str">
        <f t="shared" si="5"/>
        <v>Smoothie</v>
      </c>
      <c r="U6684" s="4" t="str">
        <f t="shared" si="6"/>
        <v>UNKNOWN</v>
      </c>
      <c r="V6684" s="4" t="str">
        <f t="shared" si="7"/>
        <v>UNKNOWN</v>
      </c>
      <c r="W6684" s="4">
        <f t="shared" ref="W6684:Y6684" si="6691">IF(OR(J6684 = "ERROR", J6684 = ""), "UNKNOWN", J6684)</f>
        <v>2</v>
      </c>
      <c r="X6684" s="4">
        <f t="shared" si="6691"/>
        <v>4</v>
      </c>
      <c r="Y6684" s="4">
        <f t="shared" si="6691"/>
        <v>8</v>
      </c>
      <c r="Z6684" s="5">
        <f t="shared" si="9"/>
        <v>44998</v>
      </c>
    </row>
    <row r="6685">
      <c r="A6685" s="1" t="s">
        <v>6722</v>
      </c>
      <c r="B6685" s="1" t="s">
        <v>22</v>
      </c>
      <c r="C6685" s="1">
        <v>5.0</v>
      </c>
      <c r="D6685" s="1">
        <v>2.0</v>
      </c>
      <c r="E6685" s="1">
        <v>10.0</v>
      </c>
      <c r="F6685" s="1" t="s">
        <v>23</v>
      </c>
      <c r="H6685" s="2">
        <v>45000.0</v>
      </c>
      <c r="J6685" s="3">
        <f t="shared" si="2"/>
        <v>5</v>
      </c>
      <c r="K6685" s="4">
        <f t="shared" si="3"/>
        <v>2</v>
      </c>
      <c r="L6685" s="4">
        <f t="shared" si="4"/>
        <v>10</v>
      </c>
      <c r="S6685" s="1" t="s">
        <v>6722</v>
      </c>
      <c r="T6685" s="4" t="str">
        <f t="shared" si="5"/>
        <v>Coffee</v>
      </c>
      <c r="U6685" s="4" t="str">
        <f t="shared" si="6"/>
        <v>UNKNOWN</v>
      </c>
      <c r="V6685" s="4" t="str">
        <f t="shared" si="7"/>
        <v>Credit Card</v>
      </c>
      <c r="W6685" s="4">
        <f t="shared" ref="W6685:Y6685" si="6692">IF(OR(J6685 = "ERROR", J6685 = ""), "UNKNOWN", J6685)</f>
        <v>5</v>
      </c>
      <c r="X6685" s="4">
        <f t="shared" si="6692"/>
        <v>2</v>
      </c>
      <c r="Y6685" s="4">
        <f t="shared" si="6692"/>
        <v>10</v>
      </c>
      <c r="Z6685" s="5">
        <f t="shared" si="9"/>
        <v>45000</v>
      </c>
    </row>
    <row r="6686">
      <c r="A6686" s="1" t="s">
        <v>6723</v>
      </c>
      <c r="B6686" s="1" t="s">
        <v>55</v>
      </c>
      <c r="C6686" s="1">
        <v>2.0</v>
      </c>
      <c r="D6686" s="1">
        <v>3.0</v>
      </c>
      <c r="E6686" s="1">
        <v>6.0</v>
      </c>
      <c r="F6686" s="1" t="s">
        <v>39</v>
      </c>
      <c r="G6686" s="1" t="s">
        <v>29</v>
      </c>
      <c r="H6686" s="6">
        <v>45250.0</v>
      </c>
      <c r="J6686" s="3">
        <f t="shared" si="2"/>
        <v>2</v>
      </c>
      <c r="K6686" s="4">
        <f t="shared" si="3"/>
        <v>3</v>
      </c>
      <c r="L6686" s="4">
        <f t="shared" si="4"/>
        <v>6</v>
      </c>
      <c r="S6686" s="1" t="s">
        <v>6723</v>
      </c>
      <c r="T6686" s="4" t="str">
        <f t="shared" si="5"/>
        <v>Juice</v>
      </c>
      <c r="U6686" s="4" t="str">
        <f t="shared" si="6"/>
        <v>In-store</v>
      </c>
      <c r="V6686" s="4" t="str">
        <f t="shared" si="7"/>
        <v>Digital Wallet</v>
      </c>
      <c r="W6686" s="4">
        <f t="shared" ref="W6686:Y6686" si="6693">IF(OR(J6686 = "ERROR", J6686 = ""), "UNKNOWN", J6686)</f>
        <v>2</v>
      </c>
      <c r="X6686" s="4">
        <f t="shared" si="6693"/>
        <v>3</v>
      </c>
      <c r="Y6686" s="4">
        <f t="shared" si="6693"/>
        <v>6</v>
      </c>
      <c r="Z6686" s="7">
        <f t="shared" si="9"/>
        <v>45250</v>
      </c>
    </row>
    <row r="6687">
      <c r="A6687" s="1" t="s">
        <v>6724</v>
      </c>
      <c r="B6687" s="1" t="s">
        <v>22</v>
      </c>
      <c r="C6687" s="1">
        <v>1.0</v>
      </c>
      <c r="D6687" s="1">
        <v>2.0</v>
      </c>
      <c r="E6687" s="1">
        <v>2.0</v>
      </c>
      <c r="F6687" s="1" t="s">
        <v>23</v>
      </c>
      <c r="G6687" s="1" t="s">
        <v>24</v>
      </c>
      <c r="H6687" s="2">
        <v>45031.0</v>
      </c>
      <c r="J6687" s="3">
        <f t="shared" si="2"/>
        <v>1</v>
      </c>
      <c r="K6687" s="4">
        <f t="shared" si="3"/>
        <v>2</v>
      </c>
      <c r="L6687" s="4">
        <f t="shared" si="4"/>
        <v>2</v>
      </c>
      <c r="S6687" s="1" t="s">
        <v>6724</v>
      </c>
      <c r="T6687" s="4" t="str">
        <f t="shared" si="5"/>
        <v>Coffee</v>
      </c>
      <c r="U6687" s="4" t="str">
        <f t="shared" si="6"/>
        <v>Takeaway</v>
      </c>
      <c r="V6687" s="4" t="str">
        <f t="shared" si="7"/>
        <v>Credit Card</v>
      </c>
      <c r="W6687" s="4">
        <f t="shared" ref="W6687:Y6687" si="6694">IF(OR(J6687 = "ERROR", J6687 = ""), "UNKNOWN", J6687)</f>
        <v>1</v>
      </c>
      <c r="X6687" s="4">
        <f t="shared" si="6694"/>
        <v>2</v>
      </c>
      <c r="Y6687" s="4">
        <f t="shared" si="6694"/>
        <v>2</v>
      </c>
      <c r="Z6687" s="5">
        <f t="shared" si="9"/>
        <v>45031</v>
      </c>
    </row>
    <row r="6688">
      <c r="A6688" s="1" t="s">
        <v>6725</v>
      </c>
      <c r="B6688" s="1" t="s">
        <v>36</v>
      </c>
      <c r="C6688" s="1">
        <v>1.0</v>
      </c>
      <c r="D6688" s="1" t="s">
        <v>25</v>
      </c>
      <c r="E6688" s="1">
        <v>5.0</v>
      </c>
      <c r="F6688" s="1" t="s">
        <v>30</v>
      </c>
      <c r="G6688" s="1" t="s">
        <v>24</v>
      </c>
      <c r="H6688" s="2">
        <v>45265.0</v>
      </c>
      <c r="J6688" s="3">
        <f t="shared" si="2"/>
        <v>1</v>
      </c>
      <c r="K6688" s="4">
        <f t="shared" si="3"/>
        <v>5</v>
      </c>
      <c r="L6688" s="4">
        <f t="shared" si="4"/>
        <v>5</v>
      </c>
      <c r="S6688" s="1" t="s">
        <v>6725</v>
      </c>
      <c r="T6688" s="4" t="str">
        <f t="shared" si="5"/>
        <v>Salad</v>
      </c>
      <c r="U6688" s="4" t="str">
        <f t="shared" si="6"/>
        <v>Takeaway</v>
      </c>
      <c r="V6688" s="4" t="str">
        <f t="shared" si="7"/>
        <v>UNKNOWN</v>
      </c>
      <c r="W6688" s="4">
        <f t="shared" ref="W6688:Y6688" si="6695">IF(OR(J6688 = "ERROR", J6688 = ""), "UNKNOWN", J6688)</f>
        <v>1</v>
      </c>
      <c r="X6688" s="4">
        <f t="shared" si="6695"/>
        <v>5</v>
      </c>
      <c r="Y6688" s="4">
        <f t="shared" si="6695"/>
        <v>5</v>
      </c>
      <c r="Z6688" s="5">
        <f t="shared" si="9"/>
        <v>45265</v>
      </c>
    </row>
    <row r="6689">
      <c r="A6689" s="1" t="s">
        <v>6726</v>
      </c>
      <c r="B6689" s="1" t="s">
        <v>36</v>
      </c>
      <c r="C6689" s="1">
        <v>5.0</v>
      </c>
      <c r="D6689" s="1">
        <v>5.0</v>
      </c>
      <c r="E6689" s="1">
        <v>25.0</v>
      </c>
      <c r="H6689" s="2">
        <v>45164.0</v>
      </c>
      <c r="J6689" s="3">
        <f t="shared" si="2"/>
        <v>5</v>
      </c>
      <c r="K6689" s="4">
        <f t="shared" si="3"/>
        <v>5</v>
      </c>
      <c r="L6689" s="4">
        <f t="shared" si="4"/>
        <v>25</v>
      </c>
      <c r="S6689" s="1" t="s">
        <v>6726</v>
      </c>
      <c r="T6689" s="4" t="str">
        <f t="shared" si="5"/>
        <v>Salad</v>
      </c>
      <c r="U6689" s="4" t="str">
        <f t="shared" si="6"/>
        <v>UNKNOWN</v>
      </c>
      <c r="V6689" s="4" t="str">
        <f t="shared" si="7"/>
        <v>UNKNOWN</v>
      </c>
      <c r="W6689" s="4">
        <f t="shared" ref="W6689:Y6689" si="6696">IF(OR(J6689 = "ERROR", J6689 = ""), "UNKNOWN", J6689)</f>
        <v>5</v>
      </c>
      <c r="X6689" s="4">
        <f t="shared" si="6696"/>
        <v>5</v>
      </c>
      <c r="Y6689" s="4">
        <f t="shared" si="6696"/>
        <v>25</v>
      </c>
      <c r="Z6689" s="5">
        <f t="shared" si="9"/>
        <v>45164</v>
      </c>
    </row>
    <row r="6690">
      <c r="A6690" s="1" t="s">
        <v>6727</v>
      </c>
      <c r="B6690" s="1" t="s">
        <v>41</v>
      </c>
      <c r="C6690" s="1">
        <v>1.0</v>
      </c>
      <c r="D6690" s="1">
        <v>4.0</v>
      </c>
      <c r="E6690" s="1">
        <v>4.0</v>
      </c>
      <c r="H6690" s="2">
        <v>44961.0</v>
      </c>
      <c r="J6690" s="3">
        <f t="shared" si="2"/>
        <v>1</v>
      </c>
      <c r="K6690" s="4">
        <f t="shared" si="3"/>
        <v>4</v>
      </c>
      <c r="L6690" s="4">
        <f t="shared" si="4"/>
        <v>4</v>
      </c>
      <c r="S6690" s="1" t="s">
        <v>6727</v>
      </c>
      <c r="T6690" s="4" t="str">
        <f t="shared" si="5"/>
        <v>Smoothie</v>
      </c>
      <c r="U6690" s="4" t="str">
        <f t="shared" si="6"/>
        <v>UNKNOWN</v>
      </c>
      <c r="V6690" s="4" t="str">
        <f t="shared" si="7"/>
        <v>UNKNOWN</v>
      </c>
      <c r="W6690" s="4">
        <f t="shared" ref="W6690:Y6690" si="6697">IF(OR(J6690 = "ERROR", J6690 = ""), "UNKNOWN", J6690)</f>
        <v>1</v>
      </c>
      <c r="X6690" s="4">
        <f t="shared" si="6697"/>
        <v>4</v>
      </c>
      <c r="Y6690" s="4">
        <f t="shared" si="6697"/>
        <v>4</v>
      </c>
      <c r="Z6690" s="5">
        <f t="shared" si="9"/>
        <v>44961</v>
      </c>
    </row>
    <row r="6691">
      <c r="A6691" s="1" t="s">
        <v>6728</v>
      </c>
      <c r="B6691" s="1" t="s">
        <v>55</v>
      </c>
      <c r="C6691" s="1">
        <v>1.0</v>
      </c>
      <c r="D6691" s="1">
        <v>3.0</v>
      </c>
      <c r="E6691" s="1">
        <v>3.0</v>
      </c>
      <c r="F6691" s="1" t="s">
        <v>28</v>
      </c>
      <c r="G6691" s="1" t="s">
        <v>29</v>
      </c>
      <c r="H6691" s="2">
        <v>45207.0</v>
      </c>
      <c r="J6691" s="3">
        <f t="shared" si="2"/>
        <v>1</v>
      </c>
      <c r="K6691" s="4">
        <f t="shared" si="3"/>
        <v>3</v>
      </c>
      <c r="L6691" s="4">
        <f t="shared" si="4"/>
        <v>3</v>
      </c>
      <c r="S6691" s="1" t="s">
        <v>6728</v>
      </c>
      <c r="T6691" s="4" t="str">
        <f t="shared" si="5"/>
        <v>Juice</v>
      </c>
      <c r="U6691" s="4" t="str">
        <f t="shared" si="6"/>
        <v>In-store</v>
      </c>
      <c r="V6691" s="4" t="str">
        <f t="shared" si="7"/>
        <v>Cash</v>
      </c>
      <c r="W6691" s="4">
        <f t="shared" ref="W6691:Y6691" si="6698">IF(OR(J6691 = "ERROR", J6691 = ""), "UNKNOWN", J6691)</f>
        <v>1</v>
      </c>
      <c r="X6691" s="4">
        <f t="shared" si="6698"/>
        <v>3</v>
      </c>
      <c r="Y6691" s="4">
        <f t="shared" si="6698"/>
        <v>3</v>
      </c>
      <c r="Z6691" s="5">
        <f t="shared" si="9"/>
        <v>45207</v>
      </c>
    </row>
    <row r="6692">
      <c r="A6692" s="1" t="s">
        <v>6729</v>
      </c>
      <c r="B6692" s="1" t="s">
        <v>22</v>
      </c>
      <c r="C6692" s="1">
        <v>5.0</v>
      </c>
      <c r="D6692" s="1">
        <v>2.0</v>
      </c>
      <c r="E6692" s="1">
        <v>10.0</v>
      </c>
      <c r="F6692" s="1" t="s">
        <v>25</v>
      </c>
      <c r="G6692" s="1" t="s">
        <v>29</v>
      </c>
      <c r="H6692" s="6">
        <v>45224.0</v>
      </c>
      <c r="J6692" s="3">
        <f t="shared" si="2"/>
        <v>5</v>
      </c>
      <c r="K6692" s="4">
        <f t="shared" si="3"/>
        <v>2</v>
      </c>
      <c r="L6692" s="4">
        <f t="shared" si="4"/>
        <v>10</v>
      </c>
      <c r="S6692" s="1" t="s">
        <v>6729</v>
      </c>
      <c r="T6692" s="4" t="str">
        <f t="shared" si="5"/>
        <v>Coffee</v>
      </c>
      <c r="U6692" s="4" t="str">
        <f t="shared" si="6"/>
        <v>In-store</v>
      </c>
      <c r="V6692" s="4" t="str">
        <f t="shared" si="7"/>
        <v>UNKNOWN</v>
      </c>
      <c r="W6692" s="4">
        <f t="shared" ref="W6692:Y6692" si="6699">IF(OR(J6692 = "ERROR", J6692 = ""), "UNKNOWN", J6692)</f>
        <v>5</v>
      </c>
      <c r="X6692" s="4">
        <f t="shared" si="6699"/>
        <v>2</v>
      </c>
      <c r="Y6692" s="4">
        <f t="shared" si="6699"/>
        <v>10</v>
      </c>
      <c r="Z6692" s="7">
        <f t="shared" si="9"/>
        <v>45224</v>
      </c>
    </row>
    <row r="6693">
      <c r="A6693" s="1" t="s">
        <v>6730</v>
      </c>
      <c r="B6693" s="1" t="s">
        <v>55</v>
      </c>
      <c r="C6693" s="1">
        <v>3.0</v>
      </c>
      <c r="D6693" s="1">
        <v>3.0</v>
      </c>
      <c r="E6693" s="1">
        <v>9.0</v>
      </c>
      <c r="F6693" s="1" t="s">
        <v>23</v>
      </c>
      <c r="G6693" s="1" t="s">
        <v>24</v>
      </c>
      <c r="H6693" s="6">
        <v>45247.0</v>
      </c>
      <c r="J6693" s="3">
        <f t="shared" si="2"/>
        <v>3</v>
      </c>
      <c r="K6693" s="4">
        <f t="shared" si="3"/>
        <v>3</v>
      </c>
      <c r="L6693" s="4">
        <f t="shared" si="4"/>
        <v>9</v>
      </c>
      <c r="S6693" s="1" t="s">
        <v>6730</v>
      </c>
      <c r="T6693" s="4" t="str">
        <f t="shared" si="5"/>
        <v>Juice</v>
      </c>
      <c r="U6693" s="4" t="str">
        <f t="shared" si="6"/>
        <v>Takeaway</v>
      </c>
      <c r="V6693" s="4" t="str">
        <f t="shared" si="7"/>
        <v>Credit Card</v>
      </c>
      <c r="W6693" s="4">
        <f t="shared" ref="W6693:Y6693" si="6700">IF(OR(J6693 = "ERROR", J6693 = ""), "UNKNOWN", J6693)</f>
        <v>3</v>
      </c>
      <c r="X6693" s="4">
        <f t="shared" si="6700"/>
        <v>3</v>
      </c>
      <c r="Y6693" s="4">
        <f t="shared" si="6700"/>
        <v>9</v>
      </c>
      <c r="Z6693" s="7">
        <f t="shared" si="9"/>
        <v>45247</v>
      </c>
    </row>
    <row r="6694">
      <c r="A6694" s="1" t="s">
        <v>6731</v>
      </c>
      <c r="C6694" s="1">
        <v>5.0</v>
      </c>
      <c r="D6694" s="1">
        <v>4.0</v>
      </c>
      <c r="E6694" s="1">
        <v>20.0</v>
      </c>
      <c r="F6694" s="1" t="s">
        <v>23</v>
      </c>
      <c r="H6694" s="2">
        <v>45111.0</v>
      </c>
      <c r="J6694" s="3">
        <f t="shared" si="2"/>
        <v>5</v>
      </c>
      <c r="K6694" s="4">
        <f t="shared" si="3"/>
        <v>4</v>
      </c>
      <c r="L6694" s="4">
        <f t="shared" si="4"/>
        <v>20</v>
      </c>
      <c r="S6694" s="1" t="s">
        <v>6731</v>
      </c>
      <c r="T6694" s="4" t="str">
        <f t="shared" si="5"/>
        <v>UNKNOWN</v>
      </c>
      <c r="U6694" s="4" t="str">
        <f t="shared" si="6"/>
        <v>UNKNOWN</v>
      </c>
      <c r="V6694" s="4" t="str">
        <f t="shared" si="7"/>
        <v>Credit Card</v>
      </c>
      <c r="W6694" s="4">
        <f t="shared" ref="W6694:Y6694" si="6701">IF(OR(J6694 = "ERROR", J6694 = ""), "UNKNOWN", J6694)</f>
        <v>5</v>
      </c>
      <c r="X6694" s="4">
        <f t="shared" si="6701"/>
        <v>4</v>
      </c>
      <c r="Y6694" s="4">
        <f t="shared" si="6701"/>
        <v>20</v>
      </c>
      <c r="Z6694" s="5">
        <f t="shared" si="9"/>
        <v>45111</v>
      </c>
    </row>
    <row r="6695">
      <c r="A6695" s="1" t="s">
        <v>6732</v>
      </c>
      <c r="B6695" s="1" t="s">
        <v>25</v>
      </c>
      <c r="C6695" s="1">
        <v>3.0</v>
      </c>
      <c r="D6695" s="1">
        <v>4.0</v>
      </c>
      <c r="E6695" s="1">
        <v>12.0</v>
      </c>
      <c r="F6695" s="1" t="s">
        <v>28</v>
      </c>
      <c r="G6695" s="1" t="s">
        <v>25</v>
      </c>
      <c r="H6695" s="2">
        <v>45034.0</v>
      </c>
      <c r="J6695" s="3">
        <f t="shared" si="2"/>
        <v>3</v>
      </c>
      <c r="K6695" s="4">
        <f t="shared" si="3"/>
        <v>4</v>
      </c>
      <c r="L6695" s="4">
        <f t="shared" si="4"/>
        <v>12</v>
      </c>
      <c r="S6695" s="1" t="s">
        <v>6732</v>
      </c>
      <c r="T6695" s="4" t="str">
        <f t="shared" si="5"/>
        <v>UNKNOWN</v>
      </c>
      <c r="U6695" s="4" t="str">
        <f t="shared" si="6"/>
        <v>UNKNOWN</v>
      </c>
      <c r="V6695" s="4" t="str">
        <f t="shared" si="7"/>
        <v>Cash</v>
      </c>
      <c r="W6695" s="4">
        <f t="shared" ref="W6695:Y6695" si="6702">IF(OR(J6695 = "ERROR", J6695 = ""), "UNKNOWN", J6695)</f>
        <v>3</v>
      </c>
      <c r="X6695" s="4">
        <f t="shared" si="6702"/>
        <v>4</v>
      </c>
      <c r="Y6695" s="4">
        <f t="shared" si="6702"/>
        <v>12</v>
      </c>
      <c r="Z6695" s="5">
        <f t="shared" si="9"/>
        <v>45034</v>
      </c>
    </row>
    <row r="6696">
      <c r="A6696" s="1" t="s">
        <v>6733</v>
      </c>
      <c r="B6696" s="1" t="s">
        <v>22</v>
      </c>
      <c r="C6696" s="1">
        <v>2.0</v>
      </c>
      <c r="D6696" s="1">
        <v>2.0</v>
      </c>
      <c r="E6696" s="1">
        <v>4.0</v>
      </c>
      <c r="G6696" s="1" t="s">
        <v>29</v>
      </c>
      <c r="H6696" s="2">
        <v>45155.0</v>
      </c>
      <c r="J6696" s="3">
        <f t="shared" si="2"/>
        <v>2</v>
      </c>
      <c r="K6696" s="4">
        <f t="shared" si="3"/>
        <v>2</v>
      </c>
      <c r="L6696" s="4">
        <f t="shared" si="4"/>
        <v>4</v>
      </c>
      <c r="S6696" s="1" t="s">
        <v>6733</v>
      </c>
      <c r="T6696" s="4" t="str">
        <f t="shared" si="5"/>
        <v>Coffee</v>
      </c>
      <c r="U6696" s="4" t="str">
        <f t="shared" si="6"/>
        <v>In-store</v>
      </c>
      <c r="V6696" s="4" t="str">
        <f t="shared" si="7"/>
        <v>UNKNOWN</v>
      </c>
      <c r="W6696" s="4">
        <f t="shared" ref="W6696:Y6696" si="6703">IF(OR(J6696 = "ERROR", J6696 = ""), "UNKNOWN", J6696)</f>
        <v>2</v>
      </c>
      <c r="X6696" s="4">
        <f t="shared" si="6703"/>
        <v>2</v>
      </c>
      <c r="Y6696" s="4">
        <f t="shared" si="6703"/>
        <v>4</v>
      </c>
      <c r="Z6696" s="5">
        <f t="shared" si="9"/>
        <v>45155</v>
      </c>
    </row>
    <row r="6697">
      <c r="A6697" s="1" t="s">
        <v>6734</v>
      </c>
      <c r="B6697" s="1" t="s">
        <v>55</v>
      </c>
      <c r="C6697" s="1">
        <v>1.0</v>
      </c>
      <c r="D6697" s="1">
        <v>3.0</v>
      </c>
      <c r="E6697" s="1">
        <v>3.0</v>
      </c>
      <c r="F6697" s="1" t="s">
        <v>28</v>
      </c>
      <c r="G6697" s="1" t="s">
        <v>30</v>
      </c>
      <c r="H6697" s="2">
        <v>45178.0</v>
      </c>
      <c r="J6697" s="3">
        <f t="shared" si="2"/>
        <v>1</v>
      </c>
      <c r="K6697" s="4">
        <f t="shared" si="3"/>
        <v>3</v>
      </c>
      <c r="L6697" s="4">
        <f t="shared" si="4"/>
        <v>3</v>
      </c>
      <c r="S6697" s="1" t="s">
        <v>6734</v>
      </c>
      <c r="T6697" s="4" t="str">
        <f t="shared" si="5"/>
        <v>Juice</v>
      </c>
      <c r="U6697" s="4" t="str">
        <f t="shared" si="6"/>
        <v>UNKNOWN</v>
      </c>
      <c r="V6697" s="4" t="str">
        <f t="shared" si="7"/>
        <v>Cash</v>
      </c>
      <c r="W6697" s="4">
        <f t="shared" ref="W6697:Y6697" si="6704">IF(OR(J6697 = "ERROR", J6697 = ""), "UNKNOWN", J6697)</f>
        <v>1</v>
      </c>
      <c r="X6697" s="4">
        <f t="shared" si="6704"/>
        <v>3</v>
      </c>
      <c r="Y6697" s="4">
        <f t="shared" si="6704"/>
        <v>3</v>
      </c>
      <c r="Z6697" s="5">
        <f t="shared" si="9"/>
        <v>45178</v>
      </c>
    </row>
    <row r="6698">
      <c r="A6698" s="1" t="s">
        <v>6735</v>
      </c>
      <c r="B6698" s="1" t="s">
        <v>41</v>
      </c>
      <c r="C6698" s="1">
        <v>3.0</v>
      </c>
      <c r="D6698" s="1">
        <v>4.0</v>
      </c>
      <c r="E6698" s="1">
        <v>12.0</v>
      </c>
      <c r="F6698" s="1" t="s">
        <v>28</v>
      </c>
      <c r="H6698" s="2">
        <v>44939.0</v>
      </c>
      <c r="J6698" s="3">
        <f t="shared" si="2"/>
        <v>3</v>
      </c>
      <c r="K6698" s="4">
        <f t="shared" si="3"/>
        <v>4</v>
      </c>
      <c r="L6698" s="4">
        <f t="shared" si="4"/>
        <v>12</v>
      </c>
      <c r="S6698" s="1" t="s">
        <v>6735</v>
      </c>
      <c r="T6698" s="4" t="str">
        <f t="shared" si="5"/>
        <v>Smoothie</v>
      </c>
      <c r="U6698" s="4" t="str">
        <f t="shared" si="6"/>
        <v>UNKNOWN</v>
      </c>
      <c r="V6698" s="4" t="str">
        <f t="shared" si="7"/>
        <v>Cash</v>
      </c>
      <c r="W6698" s="4">
        <f t="shared" ref="W6698:Y6698" si="6705">IF(OR(J6698 = "ERROR", J6698 = ""), "UNKNOWN", J6698)</f>
        <v>3</v>
      </c>
      <c r="X6698" s="4">
        <f t="shared" si="6705"/>
        <v>4</v>
      </c>
      <c r="Y6698" s="4">
        <f t="shared" si="6705"/>
        <v>12</v>
      </c>
      <c r="Z6698" s="5">
        <f t="shared" si="9"/>
        <v>44939</v>
      </c>
    </row>
    <row r="6699">
      <c r="A6699" s="1" t="s">
        <v>6736</v>
      </c>
      <c r="B6699" s="1" t="s">
        <v>41</v>
      </c>
      <c r="C6699" s="1">
        <v>2.0</v>
      </c>
      <c r="D6699" s="1">
        <v>4.0</v>
      </c>
      <c r="E6699" s="1">
        <v>8.0</v>
      </c>
      <c r="F6699" s="1" t="s">
        <v>23</v>
      </c>
      <c r="G6699" s="1" t="s">
        <v>24</v>
      </c>
      <c r="H6699" s="2">
        <v>45177.0</v>
      </c>
      <c r="J6699" s="3">
        <f t="shared" si="2"/>
        <v>2</v>
      </c>
      <c r="K6699" s="4">
        <f t="shared" si="3"/>
        <v>4</v>
      </c>
      <c r="L6699" s="4">
        <f t="shared" si="4"/>
        <v>8</v>
      </c>
      <c r="S6699" s="1" t="s">
        <v>6736</v>
      </c>
      <c r="T6699" s="4" t="str">
        <f t="shared" si="5"/>
        <v>Smoothie</v>
      </c>
      <c r="U6699" s="4" t="str">
        <f t="shared" si="6"/>
        <v>Takeaway</v>
      </c>
      <c r="V6699" s="4" t="str">
        <f t="shared" si="7"/>
        <v>Credit Card</v>
      </c>
      <c r="W6699" s="4">
        <f t="shared" ref="W6699:Y6699" si="6706">IF(OR(J6699 = "ERROR", J6699 = ""), "UNKNOWN", J6699)</f>
        <v>2</v>
      </c>
      <c r="X6699" s="4">
        <f t="shared" si="6706"/>
        <v>4</v>
      </c>
      <c r="Y6699" s="4">
        <f t="shared" si="6706"/>
        <v>8</v>
      </c>
      <c r="Z6699" s="5">
        <f t="shared" si="9"/>
        <v>45177</v>
      </c>
    </row>
    <row r="6700">
      <c r="A6700" s="1" t="s">
        <v>6737</v>
      </c>
      <c r="B6700" s="1" t="s">
        <v>32</v>
      </c>
      <c r="C6700" s="1">
        <v>3.0</v>
      </c>
      <c r="D6700" s="1">
        <v>1.0</v>
      </c>
      <c r="E6700" s="1">
        <v>3.0</v>
      </c>
      <c r="F6700" s="1" t="s">
        <v>39</v>
      </c>
      <c r="G6700" s="1" t="s">
        <v>24</v>
      </c>
      <c r="H6700" s="2">
        <v>45155.0</v>
      </c>
      <c r="J6700" s="3">
        <f t="shared" si="2"/>
        <v>3</v>
      </c>
      <c r="K6700" s="4">
        <f t="shared" si="3"/>
        <v>1</v>
      </c>
      <c r="L6700" s="4">
        <f t="shared" si="4"/>
        <v>3</v>
      </c>
      <c r="S6700" s="1" t="s">
        <v>6737</v>
      </c>
      <c r="T6700" s="4" t="str">
        <f t="shared" si="5"/>
        <v>Cookie</v>
      </c>
      <c r="U6700" s="4" t="str">
        <f t="shared" si="6"/>
        <v>Takeaway</v>
      </c>
      <c r="V6700" s="4" t="str">
        <f t="shared" si="7"/>
        <v>Digital Wallet</v>
      </c>
      <c r="W6700" s="4">
        <f t="shared" ref="W6700:Y6700" si="6707">IF(OR(J6700 = "ERROR", J6700 = ""), "UNKNOWN", J6700)</f>
        <v>3</v>
      </c>
      <c r="X6700" s="4">
        <f t="shared" si="6707"/>
        <v>1</v>
      </c>
      <c r="Y6700" s="4">
        <f t="shared" si="6707"/>
        <v>3</v>
      </c>
      <c r="Z6700" s="5">
        <f t="shared" si="9"/>
        <v>45155</v>
      </c>
    </row>
    <row r="6701">
      <c r="A6701" s="1" t="s">
        <v>6738</v>
      </c>
      <c r="B6701" s="1" t="s">
        <v>81</v>
      </c>
      <c r="C6701" s="1">
        <v>2.0</v>
      </c>
      <c r="D6701" s="1">
        <v>1.5</v>
      </c>
      <c r="E6701" s="1">
        <v>3.0</v>
      </c>
      <c r="F6701" s="1" t="s">
        <v>23</v>
      </c>
      <c r="G6701" s="1" t="s">
        <v>24</v>
      </c>
      <c r="H6701" s="2">
        <v>45149.0</v>
      </c>
      <c r="J6701" s="3">
        <f t="shared" si="2"/>
        <v>2</v>
      </c>
      <c r="K6701" s="4">
        <f t="shared" si="3"/>
        <v>1.5</v>
      </c>
      <c r="L6701" s="4">
        <f t="shared" si="4"/>
        <v>3</v>
      </c>
      <c r="S6701" s="1" t="s">
        <v>6738</v>
      </c>
      <c r="T6701" s="4" t="str">
        <f t="shared" si="5"/>
        <v>Tea</v>
      </c>
      <c r="U6701" s="4" t="str">
        <f t="shared" si="6"/>
        <v>Takeaway</v>
      </c>
      <c r="V6701" s="4" t="str">
        <f t="shared" si="7"/>
        <v>Credit Card</v>
      </c>
      <c r="W6701" s="4">
        <f t="shared" ref="W6701:Y6701" si="6708">IF(OR(J6701 = "ERROR", J6701 = ""), "UNKNOWN", J6701)</f>
        <v>2</v>
      </c>
      <c r="X6701" s="4">
        <f t="shared" si="6708"/>
        <v>1.5</v>
      </c>
      <c r="Y6701" s="4">
        <f t="shared" si="6708"/>
        <v>3</v>
      </c>
      <c r="Z6701" s="5">
        <f t="shared" si="9"/>
        <v>45149</v>
      </c>
    </row>
    <row r="6702">
      <c r="A6702" s="1" t="s">
        <v>6739</v>
      </c>
      <c r="B6702" s="1" t="s">
        <v>27</v>
      </c>
      <c r="C6702" s="1">
        <v>2.0</v>
      </c>
      <c r="D6702" s="1">
        <v>3.0</v>
      </c>
      <c r="E6702" s="1">
        <v>6.0</v>
      </c>
      <c r="F6702" s="1" t="s">
        <v>23</v>
      </c>
      <c r="H6702" s="2">
        <v>45051.0</v>
      </c>
      <c r="J6702" s="3">
        <f t="shared" si="2"/>
        <v>2</v>
      </c>
      <c r="K6702" s="4">
        <f t="shared" si="3"/>
        <v>3</v>
      </c>
      <c r="L6702" s="4">
        <f t="shared" si="4"/>
        <v>6</v>
      </c>
      <c r="S6702" s="1" t="s">
        <v>6739</v>
      </c>
      <c r="T6702" s="4" t="str">
        <f t="shared" si="5"/>
        <v>Cake</v>
      </c>
      <c r="U6702" s="4" t="str">
        <f t="shared" si="6"/>
        <v>UNKNOWN</v>
      </c>
      <c r="V6702" s="4" t="str">
        <f t="shared" si="7"/>
        <v>Credit Card</v>
      </c>
      <c r="W6702" s="4">
        <f t="shared" ref="W6702:Y6702" si="6709">IF(OR(J6702 = "ERROR", J6702 = ""), "UNKNOWN", J6702)</f>
        <v>2</v>
      </c>
      <c r="X6702" s="4">
        <f t="shared" si="6709"/>
        <v>3</v>
      </c>
      <c r="Y6702" s="4">
        <f t="shared" si="6709"/>
        <v>6</v>
      </c>
      <c r="Z6702" s="5">
        <f t="shared" si="9"/>
        <v>45051</v>
      </c>
    </row>
    <row r="6703">
      <c r="A6703" s="1" t="s">
        <v>6740</v>
      </c>
      <c r="B6703" s="1" t="s">
        <v>41</v>
      </c>
      <c r="D6703" s="1">
        <v>4.0</v>
      </c>
      <c r="E6703" s="1">
        <v>4.0</v>
      </c>
      <c r="F6703" s="1" t="s">
        <v>28</v>
      </c>
      <c r="H6703" s="2">
        <v>45048.0</v>
      </c>
      <c r="J6703" s="3">
        <f t="shared" si="2"/>
        <v>1</v>
      </c>
      <c r="K6703" s="4">
        <f t="shared" si="3"/>
        <v>4</v>
      </c>
      <c r="L6703" s="4">
        <f t="shared" si="4"/>
        <v>4</v>
      </c>
      <c r="S6703" s="1" t="s">
        <v>6740</v>
      </c>
      <c r="T6703" s="4" t="str">
        <f t="shared" si="5"/>
        <v>Smoothie</v>
      </c>
      <c r="U6703" s="4" t="str">
        <f t="shared" si="6"/>
        <v>UNKNOWN</v>
      </c>
      <c r="V6703" s="4" t="str">
        <f t="shared" si="7"/>
        <v>Cash</v>
      </c>
      <c r="W6703" s="4">
        <f t="shared" ref="W6703:Y6703" si="6710">IF(OR(J6703 = "ERROR", J6703 = ""), "UNKNOWN", J6703)</f>
        <v>1</v>
      </c>
      <c r="X6703" s="4">
        <f t="shared" si="6710"/>
        <v>4</v>
      </c>
      <c r="Y6703" s="4">
        <f t="shared" si="6710"/>
        <v>4</v>
      </c>
      <c r="Z6703" s="5">
        <f t="shared" si="9"/>
        <v>45048</v>
      </c>
    </row>
    <row r="6704">
      <c r="A6704" s="1" t="s">
        <v>6741</v>
      </c>
      <c r="B6704" s="1" t="s">
        <v>36</v>
      </c>
      <c r="C6704" s="1">
        <v>4.0</v>
      </c>
      <c r="D6704" s="1">
        <v>5.0</v>
      </c>
      <c r="E6704" s="1">
        <v>20.0</v>
      </c>
      <c r="G6704" s="1" t="s">
        <v>24</v>
      </c>
      <c r="H6704" s="2">
        <v>45183.0</v>
      </c>
      <c r="J6704" s="3">
        <f t="shared" si="2"/>
        <v>4</v>
      </c>
      <c r="K6704" s="4">
        <f t="shared" si="3"/>
        <v>5</v>
      </c>
      <c r="L6704" s="4">
        <f t="shared" si="4"/>
        <v>20</v>
      </c>
      <c r="S6704" s="1" t="s">
        <v>6741</v>
      </c>
      <c r="T6704" s="4" t="str">
        <f t="shared" si="5"/>
        <v>Salad</v>
      </c>
      <c r="U6704" s="4" t="str">
        <f t="shared" si="6"/>
        <v>Takeaway</v>
      </c>
      <c r="V6704" s="4" t="str">
        <f t="shared" si="7"/>
        <v>UNKNOWN</v>
      </c>
      <c r="W6704" s="4">
        <f t="shared" ref="W6704:Y6704" si="6711">IF(OR(J6704 = "ERROR", J6704 = ""), "UNKNOWN", J6704)</f>
        <v>4</v>
      </c>
      <c r="X6704" s="4">
        <f t="shared" si="6711"/>
        <v>5</v>
      </c>
      <c r="Y6704" s="4">
        <f t="shared" si="6711"/>
        <v>20</v>
      </c>
      <c r="Z6704" s="5">
        <f t="shared" si="9"/>
        <v>45183</v>
      </c>
    </row>
    <row r="6705">
      <c r="A6705" s="1" t="s">
        <v>6742</v>
      </c>
      <c r="B6705" s="1" t="s">
        <v>81</v>
      </c>
      <c r="C6705" s="1">
        <v>2.0</v>
      </c>
      <c r="D6705" s="1">
        <v>1.5</v>
      </c>
      <c r="E6705" s="1">
        <v>3.0</v>
      </c>
      <c r="F6705" s="1" t="s">
        <v>39</v>
      </c>
      <c r="G6705" s="1" t="s">
        <v>30</v>
      </c>
      <c r="H6705" s="2">
        <v>45008.0</v>
      </c>
      <c r="J6705" s="3">
        <f t="shared" si="2"/>
        <v>2</v>
      </c>
      <c r="K6705" s="4">
        <f t="shared" si="3"/>
        <v>1.5</v>
      </c>
      <c r="L6705" s="4">
        <f t="shared" si="4"/>
        <v>3</v>
      </c>
      <c r="S6705" s="1" t="s">
        <v>6742</v>
      </c>
      <c r="T6705" s="4" t="str">
        <f t="shared" si="5"/>
        <v>Tea</v>
      </c>
      <c r="U6705" s="4" t="str">
        <f t="shared" si="6"/>
        <v>UNKNOWN</v>
      </c>
      <c r="V6705" s="4" t="str">
        <f t="shared" si="7"/>
        <v>Digital Wallet</v>
      </c>
      <c r="W6705" s="4">
        <f t="shared" ref="W6705:Y6705" si="6712">IF(OR(J6705 = "ERROR", J6705 = ""), "UNKNOWN", J6705)</f>
        <v>2</v>
      </c>
      <c r="X6705" s="4">
        <f t="shared" si="6712"/>
        <v>1.5</v>
      </c>
      <c r="Y6705" s="4">
        <f t="shared" si="6712"/>
        <v>3</v>
      </c>
      <c r="Z6705" s="5">
        <f t="shared" si="9"/>
        <v>45008</v>
      </c>
    </row>
    <row r="6706">
      <c r="A6706" s="1" t="s">
        <v>6743</v>
      </c>
      <c r="B6706" s="1" t="s">
        <v>55</v>
      </c>
      <c r="C6706" s="1">
        <v>1.0</v>
      </c>
      <c r="D6706" s="1">
        <v>3.0</v>
      </c>
      <c r="E6706" s="1">
        <v>3.0</v>
      </c>
      <c r="G6706" s="1" t="s">
        <v>24</v>
      </c>
      <c r="H6706" s="2">
        <v>44984.0</v>
      </c>
      <c r="J6706" s="3">
        <f t="shared" si="2"/>
        <v>1</v>
      </c>
      <c r="K6706" s="4">
        <f t="shared" si="3"/>
        <v>3</v>
      </c>
      <c r="L6706" s="4">
        <f t="shared" si="4"/>
        <v>3</v>
      </c>
      <c r="S6706" s="1" t="s">
        <v>6743</v>
      </c>
      <c r="T6706" s="4" t="str">
        <f t="shared" si="5"/>
        <v>Juice</v>
      </c>
      <c r="U6706" s="4" t="str">
        <f t="shared" si="6"/>
        <v>Takeaway</v>
      </c>
      <c r="V6706" s="4" t="str">
        <f t="shared" si="7"/>
        <v>UNKNOWN</v>
      </c>
      <c r="W6706" s="4">
        <f t="shared" ref="W6706:Y6706" si="6713">IF(OR(J6706 = "ERROR", J6706 = ""), "UNKNOWN", J6706)</f>
        <v>1</v>
      </c>
      <c r="X6706" s="4">
        <f t="shared" si="6713"/>
        <v>3</v>
      </c>
      <c r="Y6706" s="4">
        <f t="shared" si="6713"/>
        <v>3</v>
      </c>
      <c r="Z6706" s="5">
        <f t="shared" si="9"/>
        <v>44984</v>
      </c>
    </row>
    <row r="6707">
      <c r="A6707" s="1" t="s">
        <v>6744</v>
      </c>
      <c r="B6707" s="1" t="s">
        <v>22</v>
      </c>
      <c r="C6707" s="1">
        <v>2.0</v>
      </c>
      <c r="D6707" s="1">
        <v>2.0</v>
      </c>
      <c r="E6707" s="1">
        <v>4.0</v>
      </c>
      <c r="F6707" s="1" t="s">
        <v>23</v>
      </c>
      <c r="H6707" s="2">
        <v>45126.0</v>
      </c>
      <c r="J6707" s="3">
        <f t="shared" si="2"/>
        <v>2</v>
      </c>
      <c r="K6707" s="4">
        <f t="shared" si="3"/>
        <v>2</v>
      </c>
      <c r="L6707" s="4">
        <f t="shared" si="4"/>
        <v>4</v>
      </c>
      <c r="S6707" s="1" t="s">
        <v>6744</v>
      </c>
      <c r="T6707" s="4" t="str">
        <f t="shared" si="5"/>
        <v>Coffee</v>
      </c>
      <c r="U6707" s="4" t="str">
        <f t="shared" si="6"/>
        <v>UNKNOWN</v>
      </c>
      <c r="V6707" s="4" t="str">
        <f t="shared" si="7"/>
        <v>Credit Card</v>
      </c>
      <c r="W6707" s="4">
        <f t="shared" ref="W6707:Y6707" si="6714">IF(OR(J6707 = "ERROR", J6707 = ""), "UNKNOWN", J6707)</f>
        <v>2</v>
      </c>
      <c r="X6707" s="4">
        <f t="shared" si="6714"/>
        <v>2</v>
      </c>
      <c r="Y6707" s="4">
        <f t="shared" si="6714"/>
        <v>4</v>
      </c>
      <c r="Z6707" s="5">
        <f t="shared" si="9"/>
        <v>45126</v>
      </c>
    </row>
    <row r="6708">
      <c r="A6708" s="1" t="s">
        <v>6745</v>
      </c>
      <c r="B6708" s="1" t="s">
        <v>22</v>
      </c>
      <c r="C6708" s="1">
        <v>4.0</v>
      </c>
      <c r="D6708" s="1">
        <v>2.0</v>
      </c>
      <c r="E6708" s="1">
        <v>8.0</v>
      </c>
      <c r="F6708" s="1" t="s">
        <v>28</v>
      </c>
      <c r="G6708" s="1" t="s">
        <v>24</v>
      </c>
      <c r="H6708" s="6">
        <v>45226.0</v>
      </c>
      <c r="J6708" s="3">
        <f t="shared" si="2"/>
        <v>4</v>
      </c>
      <c r="K6708" s="4">
        <f t="shared" si="3"/>
        <v>2</v>
      </c>
      <c r="L6708" s="4">
        <f t="shared" si="4"/>
        <v>8</v>
      </c>
      <c r="S6708" s="1" t="s">
        <v>6745</v>
      </c>
      <c r="T6708" s="4" t="str">
        <f t="shared" si="5"/>
        <v>Coffee</v>
      </c>
      <c r="U6708" s="4" t="str">
        <f t="shared" si="6"/>
        <v>Takeaway</v>
      </c>
      <c r="V6708" s="4" t="str">
        <f t="shared" si="7"/>
        <v>Cash</v>
      </c>
      <c r="W6708" s="4">
        <f t="shared" ref="W6708:Y6708" si="6715">IF(OR(J6708 = "ERROR", J6708 = ""), "UNKNOWN", J6708)</f>
        <v>4</v>
      </c>
      <c r="X6708" s="4">
        <f t="shared" si="6715"/>
        <v>2</v>
      </c>
      <c r="Y6708" s="4">
        <f t="shared" si="6715"/>
        <v>8</v>
      </c>
      <c r="Z6708" s="7">
        <f t="shared" si="9"/>
        <v>45226</v>
      </c>
    </row>
    <row r="6709">
      <c r="A6709" s="1" t="s">
        <v>6746</v>
      </c>
      <c r="B6709" s="1" t="s">
        <v>44</v>
      </c>
      <c r="C6709" s="1">
        <v>1.0</v>
      </c>
      <c r="D6709" s="1">
        <v>4.0</v>
      </c>
      <c r="E6709" s="1">
        <v>4.0</v>
      </c>
      <c r="F6709" s="1" t="s">
        <v>28</v>
      </c>
      <c r="G6709" s="1" t="s">
        <v>29</v>
      </c>
      <c r="H6709" s="2">
        <v>45011.0</v>
      </c>
      <c r="J6709" s="3">
        <f t="shared" si="2"/>
        <v>1</v>
      </c>
      <c r="K6709" s="4">
        <f t="shared" si="3"/>
        <v>4</v>
      </c>
      <c r="L6709" s="4">
        <f t="shared" si="4"/>
        <v>4</v>
      </c>
      <c r="S6709" s="1" t="s">
        <v>6746</v>
      </c>
      <c r="T6709" s="4" t="str">
        <f t="shared" si="5"/>
        <v>Sandwich</v>
      </c>
      <c r="U6709" s="4" t="str">
        <f t="shared" si="6"/>
        <v>In-store</v>
      </c>
      <c r="V6709" s="4" t="str">
        <f t="shared" si="7"/>
        <v>Cash</v>
      </c>
      <c r="W6709" s="4">
        <f t="shared" ref="W6709:Y6709" si="6716">IF(OR(J6709 = "ERROR", J6709 = ""), "UNKNOWN", J6709)</f>
        <v>1</v>
      </c>
      <c r="X6709" s="4">
        <f t="shared" si="6716"/>
        <v>4</v>
      </c>
      <c r="Y6709" s="4">
        <f t="shared" si="6716"/>
        <v>4</v>
      </c>
      <c r="Z6709" s="5">
        <f t="shared" si="9"/>
        <v>45011</v>
      </c>
    </row>
    <row r="6710">
      <c r="A6710" s="1" t="s">
        <v>6747</v>
      </c>
      <c r="B6710" s="1" t="s">
        <v>55</v>
      </c>
      <c r="C6710" s="1">
        <v>2.0</v>
      </c>
      <c r="D6710" s="1">
        <v>3.0</v>
      </c>
      <c r="E6710" s="1">
        <v>6.0</v>
      </c>
      <c r="F6710" s="1" t="s">
        <v>28</v>
      </c>
      <c r="H6710" s="2">
        <v>45199.0</v>
      </c>
      <c r="J6710" s="3">
        <f t="shared" si="2"/>
        <v>2</v>
      </c>
      <c r="K6710" s="4">
        <f t="shared" si="3"/>
        <v>3</v>
      </c>
      <c r="L6710" s="4">
        <f t="shared" si="4"/>
        <v>6</v>
      </c>
      <c r="S6710" s="1" t="s">
        <v>6747</v>
      </c>
      <c r="T6710" s="4" t="str">
        <f t="shared" si="5"/>
        <v>Juice</v>
      </c>
      <c r="U6710" s="4" t="str">
        <f t="shared" si="6"/>
        <v>UNKNOWN</v>
      </c>
      <c r="V6710" s="4" t="str">
        <f t="shared" si="7"/>
        <v>Cash</v>
      </c>
      <c r="W6710" s="4">
        <f t="shared" ref="W6710:Y6710" si="6717">IF(OR(J6710 = "ERROR", J6710 = ""), "UNKNOWN", J6710)</f>
        <v>2</v>
      </c>
      <c r="X6710" s="4">
        <f t="shared" si="6717"/>
        <v>3</v>
      </c>
      <c r="Y6710" s="4">
        <f t="shared" si="6717"/>
        <v>6</v>
      </c>
      <c r="Z6710" s="5">
        <f t="shared" si="9"/>
        <v>45199</v>
      </c>
    </row>
    <row r="6711">
      <c r="A6711" s="1" t="s">
        <v>6748</v>
      </c>
      <c r="B6711" s="1" t="s">
        <v>36</v>
      </c>
      <c r="C6711" s="1">
        <v>1.0</v>
      </c>
      <c r="D6711" s="1">
        <v>5.0</v>
      </c>
      <c r="E6711" s="1">
        <v>5.0</v>
      </c>
      <c r="F6711" s="1" t="s">
        <v>23</v>
      </c>
      <c r="G6711" s="1" t="s">
        <v>29</v>
      </c>
      <c r="H6711" s="2">
        <v>45156.0</v>
      </c>
      <c r="J6711" s="3">
        <f t="shared" si="2"/>
        <v>1</v>
      </c>
      <c r="K6711" s="4">
        <f t="shared" si="3"/>
        <v>5</v>
      </c>
      <c r="L6711" s="4">
        <f t="shared" si="4"/>
        <v>5</v>
      </c>
      <c r="S6711" s="1" t="s">
        <v>6748</v>
      </c>
      <c r="T6711" s="4" t="str">
        <f t="shared" si="5"/>
        <v>Salad</v>
      </c>
      <c r="U6711" s="4" t="str">
        <f t="shared" si="6"/>
        <v>In-store</v>
      </c>
      <c r="V6711" s="4" t="str">
        <f t="shared" si="7"/>
        <v>Credit Card</v>
      </c>
      <c r="W6711" s="4">
        <f t="shared" ref="W6711:Y6711" si="6718">IF(OR(J6711 = "ERROR", J6711 = ""), "UNKNOWN", J6711)</f>
        <v>1</v>
      </c>
      <c r="X6711" s="4">
        <f t="shared" si="6718"/>
        <v>5</v>
      </c>
      <c r="Y6711" s="4">
        <f t="shared" si="6718"/>
        <v>5</v>
      </c>
      <c r="Z6711" s="5">
        <f t="shared" si="9"/>
        <v>45156</v>
      </c>
    </row>
    <row r="6712">
      <c r="A6712" s="1" t="s">
        <v>6749</v>
      </c>
      <c r="B6712" s="1" t="s">
        <v>55</v>
      </c>
      <c r="C6712" s="1">
        <v>3.0</v>
      </c>
      <c r="D6712" s="1">
        <v>3.0</v>
      </c>
      <c r="E6712" s="1">
        <v>9.0</v>
      </c>
      <c r="G6712" s="1" t="s">
        <v>24</v>
      </c>
      <c r="H6712" s="2">
        <v>45005.0</v>
      </c>
      <c r="J6712" s="3">
        <f t="shared" si="2"/>
        <v>3</v>
      </c>
      <c r="K6712" s="4">
        <f t="shared" si="3"/>
        <v>3</v>
      </c>
      <c r="L6712" s="4">
        <f t="shared" si="4"/>
        <v>9</v>
      </c>
      <c r="S6712" s="1" t="s">
        <v>6749</v>
      </c>
      <c r="T6712" s="4" t="str">
        <f t="shared" si="5"/>
        <v>Juice</v>
      </c>
      <c r="U6712" s="4" t="str">
        <f t="shared" si="6"/>
        <v>Takeaway</v>
      </c>
      <c r="V6712" s="4" t="str">
        <f t="shared" si="7"/>
        <v>UNKNOWN</v>
      </c>
      <c r="W6712" s="4">
        <f t="shared" ref="W6712:Y6712" si="6719">IF(OR(J6712 = "ERROR", J6712 = ""), "UNKNOWN", J6712)</f>
        <v>3</v>
      </c>
      <c r="X6712" s="4">
        <f t="shared" si="6719"/>
        <v>3</v>
      </c>
      <c r="Y6712" s="4">
        <f t="shared" si="6719"/>
        <v>9</v>
      </c>
      <c r="Z6712" s="5">
        <f t="shared" si="9"/>
        <v>45005</v>
      </c>
    </row>
    <row r="6713">
      <c r="A6713" s="1" t="s">
        <v>6750</v>
      </c>
      <c r="C6713" s="1">
        <v>4.0</v>
      </c>
      <c r="D6713" s="1">
        <v>1.0</v>
      </c>
      <c r="E6713" s="1">
        <v>4.0</v>
      </c>
      <c r="F6713" s="1" t="s">
        <v>39</v>
      </c>
      <c r="G6713" s="1" t="s">
        <v>24</v>
      </c>
      <c r="H6713" s="2">
        <v>45102.0</v>
      </c>
      <c r="J6713" s="3">
        <f t="shared" si="2"/>
        <v>4</v>
      </c>
      <c r="K6713" s="4">
        <f t="shared" si="3"/>
        <v>1</v>
      </c>
      <c r="L6713" s="4">
        <f t="shared" si="4"/>
        <v>4</v>
      </c>
      <c r="S6713" s="1" t="s">
        <v>6750</v>
      </c>
      <c r="T6713" s="4" t="str">
        <f t="shared" si="5"/>
        <v>UNKNOWN</v>
      </c>
      <c r="U6713" s="4" t="str">
        <f t="shared" si="6"/>
        <v>Takeaway</v>
      </c>
      <c r="V6713" s="4" t="str">
        <f t="shared" si="7"/>
        <v>Digital Wallet</v>
      </c>
      <c r="W6713" s="4">
        <f t="shared" ref="W6713:Y6713" si="6720">IF(OR(J6713 = "ERROR", J6713 = ""), "UNKNOWN", J6713)</f>
        <v>4</v>
      </c>
      <c r="X6713" s="4">
        <f t="shared" si="6720"/>
        <v>1</v>
      </c>
      <c r="Y6713" s="4">
        <f t="shared" si="6720"/>
        <v>4</v>
      </c>
      <c r="Z6713" s="5">
        <f t="shared" si="9"/>
        <v>45102</v>
      </c>
    </row>
    <row r="6714">
      <c r="A6714" s="1" t="s">
        <v>6751</v>
      </c>
      <c r="B6714" s="1" t="s">
        <v>81</v>
      </c>
      <c r="C6714" s="1">
        <v>4.0</v>
      </c>
      <c r="D6714" s="1">
        <v>1.5</v>
      </c>
      <c r="E6714" s="1">
        <v>6.0</v>
      </c>
      <c r="F6714" s="1" t="s">
        <v>23</v>
      </c>
      <c r="G6714" s="1" t="s">
        <v>24</v>
      </c>
      <c r="J6714" s="3">
        <f t="shared" si="2"/>
        <v>4</v>
      </c>
      <c r="K6714" s="4">
        <f t="shared" si="3"/>
        <v>1.5</v>
      </c>
      <c r="L6714" s="4">
        <f t="shared" si="4"/>
        <v>6</v>
      </c>
      <c r="S6714" s="1" t="s">
        <v>6751</v>
      </c>
      <c r="T6714" s="4" t="str">
        <f t="shared" si="5"/>
        <v>Tea</v>
      </c>
      <c r="U6714" s="4" t="str">
        <f t="shared" si="6"/>
        <v>Takeaway</v>
      </c>
      <c r="V6714" s="4" t="str">
        <f t="shared" si="7"/>
        <v>Credit Card</v>
      </c>
      <c r="W6714" s="4">
        <f t="shared" ref="W6714:Y6714" si="6721">IF(OR(J6714 = "ERROR", J6714 = ""), "UNKNOWN", J6714)</f>
        <v>4</v>
      </c>
      <c r="X6714" s="4">
        <f t="shared" si="6721"/>
        <v>1.5</v>
      </c>
      <c r="Y6714" s="4">
        <f t="shared" si="6721"/>
        <v>6</v>
      </c>
      <c r="Z6714" s="4" t="str">
        <f t="shared" si="9"/>
        <v>UNKNOWN</v>
      </c>
    </row>
    <row r="6715">
      <c r="A6715" s="1" t="s">
        <v>6752</v>
      </c>
      <c r="B6715" s="1" t="s">
        <v>36</v>
      </c>
      <c r="C6715" s="1">
        <v>3.0</v>
      </c>
      <c r="D6715" s="1">
        <v>5.0</v>
      </c>
      <c r="E6715" s="1">
        <v>15.0</v>
      </c>
      <c r="G6715" s="1" t="s">
        <v>29</v>
      </c>
      <c r="H6715" s="2">
        <v>44988.0</v>
      </c>
      <c r="J6715" s="3">
        <f t="shared" si="2"/>
        <v>3</v>
      </c>
      <c r="K6715" s="4">
        <f t="shared" si="3"/>
        <v>5</v>
      </c>
      <c r="L6715" s="4">
        <f t="shared" si="4"/>
        <v>15</v>
      </c>
      <c r="S6715" s="1" t="s">
        <v>6752</v>
      </c>
      <c r="T6715" s="4" t="str">
        <f t="shared" si="5"/>
        <v>Salad</v>
      </c>
      <c r="U6715" s="4" t="str">
        <f t="shared" si="6"/>
        <v>In-store</v>
      </c>
      <c r="V6715" s="4" t="str">
        <f t="shared" si="7"/>
        <v>UNKNOWN</v>
      </c>
      <c r="W6715" s="4">
        <f t="shared" ref="W6715:Y6715" si="6722">IF(OR(J6715 = "ERROR", J6715 = ""), "UNKNOWN", J6715)</f>
        <v>3</v>
      </c>
      <c r="X6715" s="4">
        <f t="shared" si="6722"/>
        <v>5</v>
      </c>
      <c r="Y6715" s="4">
        <f t="shared" si="6722"/>
        <v>15</v>
      </c>
      <c r="Z6715" s="5">
        <f t="shared" si="9"/>
        <v>44988</v>
      </c>
    </row>
    <row r="6716">
      <c r="A6716" s="1" t="s">
        <v>6753</v>
      </c>
      <c r="B6716" s="1" t="s">
        <v>22</v>
      </c>
      <c r="C6716" s="1">
        <v>5.0</v>
      </c>
      <c r="D6716" s="1">
        <v>2.0</v>
      </c>
      <c r="E6716" s="1">
        <v>10.0</v>
      </c>
      <c r="F6716" s="1" t="s">
        <v>28</v>
      </c>
      <c r="G6716" s="1" t="s">
        <v>24</v>
      </c>
      <c r="H6716" s="1" t="s">
        <v>25</v>
      </c>
      <c r="J6716" s="3">
        <f t="shared" si="2"/>
        <v>5</v>
      </c>
      <c r="K6716" s="4">
        <f t="shared" si="3"/>
        <v>2</v>
      </c>
      <c r="L6716" s="4">
        <f t="shared" si="4"/>
        <v>10</v>
      </c>
      <c r="S6716" s="1" t="s">
        <v>6753</v>
      </c>
      <c r="T6716" s="4" t="str">
        <f t="shared" si="5"/>
        <v>Coffee</v>
      </c>
      <c r="U6716" s="4" t="str">
        <f t="shared" si="6"/>
        <v>Takeaway</v>
      </c>
      <c r="V6716" s="4" t="str">
        <f t="shared" si="7"/>
        <v>Cash</v>
      </c>
      <c r="W6716" s="4">
        <f t="shared" ref="W6716:Y6716" si="6723">IF(OR(J6716 = "ERROR", J6716 = ""), "UNKNOWN", J6716)</f>
        <v>5</v>
      </c>
      <c r="X6716" s="4">
        <f t="shared" si="6723"/>
        <v>2</v>
      </c>
      <c r="Y6716" s="4">
        <f t="shared" si="6723"/>
        <v>10</v>
      </c>
      <c r="Z6716" s="4" t="str">
        <f t="shared" si="9"/>
        <v>UNKNOWN</v>
      </c>
    </row>
    <row r="6717">
      <c r="A6717" s="1" t="s">
        <v>6754</v>
      </c>
      <c r="B6717" s="1" t="s">
        <v>81</v>
      </c>
      <c r="C6717" s="1">
        <v>4.0</v>
      </c>
      <c r="D6717" s="1">
        <v>1.5</v>
      </c>
      <c r="E6717" s="1">
        <v>6.0</v>
      </c>
      <c r="F6717" s="1" t="s">
        <v>23</v>
      </c>
      <c r="G6717" s="1" t="s">
        <v>24</v>
      </c>
      <c r="H6717" s="2">
        <v>45007.0</v>
      </c>
      <c r="J6717" s="3">
        <f t="shared" si="2"/>
        <v>4</v>
      </c>
      <c r="K6717" s="4">
        <f t="shared" si="3"/>
        <v>1.5</v>
      </c>
      <c r="L6717" s="4">
        <f t="shared" si="4"/>
        <v>6</v>
      </c>
      <c r="S6717" s="1" t="s">
        <v>6754</v>
      </c>
      <c r="T6717" s="4" t="str">
        <f t="shared" si="5"/>
        <v>Tea</v>
      </c>
      <c r="U6717" s="4" t="str">
        <f t="shared" si="6"/>
        <v>Takeaway</v>
      </c>
      <c r="V6717" s="4" t="str">
        <f t="shared" si="7"/>
        <v>Credit Card</v>
      </c>
      <c r="W6717" s="4">
        <f t="shared" ref="W6717:Y6717" si="6724">IF(OR(J6717 = "ERROR", J6717 = ""), "UNKNOWN", J6717)</f>
        <v>4</v>
      </c>
      <c r="X6717" s="4">
        <f t="shared" si="6724"/>
        <v>1.5</v>
      </c>
      <c r="Y6717" s="4">
        <f t="shared" si="6724"/>
        <v>6</v>
      </c>
      <c r="Z6717" s="5">
        <f t="shared" si="9"/>
        <v>45007</v>
      </c>
    </row>
    <row r="6718">
      <c r="A6718" s="1" t="s">
        <v>6755</v>
      </c>
      <c r="B6718" s="1" t="s">
        <v>36</v>
      </c>
      <c r="C6718" s="1">
        <v>1.0</v>
      </c>
      <c r="D6718" s="1">
        <v>5.0</v>
      </c>
      <c r="E6718" s="1">
        <v>5.0</v>
      </c>
      <c r="H6718" s="2">
        <v>45065.0</v>
      </c>
      <c r="J6718" s="3">
        <f t="shared" si="2"/>
        <v>1</v>
      </c>
      <c r="K6718" s="4">
        <f t="shared" si="3"/>
        <v>5</v>
      </c>
      <c r="L6718" s="4">
        <f t="shared" si="4"/>
        <v>5</v>
      </c>
      <c r="S6718" s="1" t="s">
        <v>6755</v>
      </c>
      <c r="T6718" s="4" t="str">
        <f t="shared" si="5"/>
        <v>Salad</v>
      </c>
      <c r="U6718" s="4" t="str">
        <f t="shared" si="6"/>
        <v>UNKNOWN</v>
      </c>
      <c r="V6718" s="4" t="str">
        <f t="shared" si="7"/>
        <v>UNKNOWN</v>
      </c>
      <c r="W6718" s="4">
        <f t="shared" ref="W6718:Y6718" si="6725">IF(OR(J6718 = "ERROR", J6718 = ""), "UNKNOWN", J6718)</f>
        <v>1</v>
      </c>
      <c r="X6718" s="4">
        <f t="shared" si="6725"/>
        <v>5</v>
      </c>
      <c r="Y6718" s="4">
        <f t="shared" si="6725"/>
        <v>5</v>
      </c>
      <c r="Z6718" s="5">
        <f t="shared" si="9"/>
        <v>45065</v>
      </c>
    </row>
    <row r="6719">
      <c r="A6719" s="1" t="s">
        <v>6756</v>
      </c>
      <c r="B6719" s="1" t="s">
        <v>22</v>
      </c>
      <c r="C6719" s="1">
        <v>4.0</v>
      </c>
      <c r="E6719" s="1">
        <v>8.0</v>
      </c>
      <c r="F6719" s="1" t="s">
        <v>23</v>
      </c>
      <c r="G6719" s="1" t="s">
        <v>29</v>
      </c>
      <c r="H6719" s="2">
        <v>44998.0</v>
      </c>
      <c r="J6719" s="3">
        <f t="shared" si="2"/>
        <v>4</v>
      </c>
      <c r="K6719" s="4">
        <f t="shared" si="3"/>
        <v>2</v>
      </c>
      <c r="L6719" s="4">
        <f t="shared" si="4"/>
        <v>8</v>
      </c>
      <c r="S6719" s="1" t="s">
        <v>6756</v>
      </c>
      <c r="T6719" s="4" t="str">
        <f t="shared" si="5"/>
        <v>Coffee</v>
      </c>
      <c r="U6719" s="4" t="str">
        <f t="shared" si="6"/>
        <v>In-store</v>
      </c>
      <c r="V6719" s="4" t="str">
        <f t="shared" si="7"/>
        <v>Credit Card</v>
      </c>
      <c r="W6719" s="4">
        <f t="shared" ref="W6719:Y6719" si="6726">IF(OR(J6719 = "ERROR", J6719 = ""), "UNKNOWN", J6719)</f>
        <v>4</v>
      </c>
      <c r="X6719" s="4">
        <f t="shared" si="6726"/>
        <v>2</v>
      </c>
      <c r="Y6719" s="4">
        <f t="shared" si="6726"/>
        <v>8</v>
      </c>
      <c r="Z6719" s="5">
        <f t="shared" si="9"/>
        <v>44998</v>
      </c>
    </row>
    <row r="6720">
      <c r="A6720" s="1" t="s">
        <v>6757</v>
      </c>
      <c r="B6720" s="1" t="s">
        <v>41</v>
      </c>
      <c r="C6720" s="1">
        <v>5.0</v>
      </c>
      <c r="D6720" s="1">
        <v>4.0</v>
      </c>
      <c r="E6720" s="1">
        <v>20.0</v>
      </c>
      <c r="F6720" s="1" t="s">
        <v>23</v>
      </c>
      <c r="G6720" s="1" t="s">
        <v>24</v>
      </c>
      <c r="H6720" s="2">
        <v>44972.0</v>
      </c>
      <c r="J6720" s="3">
        <f t="shared" si="2"/>
        <v>5</v>
      </c>
      <c r="K6720" s="4">
        <f t="shared" si="3"/>
        <v>4</v>
      </c>
      <c r="L6720" s="4">
        <f t="shared" si="4"/>
        <v>20</v>
      </c>
      <c r="S6720" s="1" t="s">
        <v>6757</v>
      </c>
      <c r="T6720" s="4" t="str">
        <f t="shared" si="5"/>
        <v>Smoothie</v>
      </c>
      <c r="U6720" s="4" t="str">
        <f t="shared" si="6"/>
        <v>Takeaway</v>
      </c>
      <c r="V6720" s="4" t="str">
        <f t="shared" si="7"/>
        <v>Credit Card</v>
      </c>
      <c r="W6720" s="4">
        <f t="shared" ref="W6720:Y6720" si="6727">IF(OR(J6720 = "ERROR", J6720 = ""), "UNKNOWN", J6720)</f>
        <v>5</v>
      </c>
      <c r="X6720" s="4">
        <f t="shared" si="6727"/>
        <v>4</v>
      </c>
      <c r="Y6720" s="4">
        <f t="shared" si="6727"/>
        <v>20</v>
      </c>
      <c r="Z6720" s="5">
        <f t="shared" si="9"/>
        <v>44972</v>
      </c>
    </row>
    <row r="6721">
      <c r="A6721" s="1" t="s">
        <v>6758</v>
      </c>
      <c r="B6721" s="1" t="s">
        <v>55</v>
      </c>
      <c r="C6721" s="1">
        <v>2.0</v>
      </c>
      <c r="D6721" s="1">
        <v>3.0</v>
      </c>
      <c r="E6721" s="1">
        <v>6.0</v>
      </c>
      <c r="F6721" s="1" t="s">
        <v>28</v>
      </c>
      <c r="G6721" s="1" t="s">
        <v>29</v>
      </c>
      <c r="H6721" s="2">
        <v>45267.0</v>
      </c>
      <c r="J6721" s="3">
        <f t="shared" si="2"/>
        <v>2</v>
      </c>
      <c r="K6721" s="4">
        <f t="shared" si="3"/>
        <v>3</v>
      </c>
      <c r="L6721" s="4">
        <f t="shared" si="4"/>
        <v>6</v>
      </c>
      <c r="S6721" s="1" t="s">
        <v>6758</v>
      </c>
      <c r="T6721" s="4" t="str">
        <f t="shared" si="5"/>
        <v>Juice</v>
      </c>
      <c r="U6721" s="4" t="str">
        <f t="shared" si="6"/>
        <v>In-store</v>
      </c>
      <c r="V6721" s="4" t="str">
        <f t="shared" si="7"/>
        <v>Cash</v>
      </c>
      <c r="W6721" s="4">
        <f t="shared" ref="W6721:Y6721" si="6728">IF(OR(J6721 = "ERROR", J6721 = ""), "UNKNOWN", J6721)</f>
        <v>2</v>
      </c>
      <c r="X6721" s="4">
        <f t="shared" si="6728"/>
        <v>3</v>
      </c>
      <c r="Y6721" s="4">
        <f t="shared" si="6728"/>
        <v>6</v>
      </c>
      <c r="Z6721" s="5">
        <f t="shared" si="9"/>
        <v>45267</v>
      </c>
    </row>
    <row r="6722">
      <c r="A6722" s="1" t="s">
        <v>6759</v>
      </c>
      <c r="B6722" s="1" t="s">
        <v>41</v>
      </c>
      <c r="C6722" s="1">
        <v>4.0</v>
      </c>
      <c r="D6722" s="1">
        <v>4.0</v>
      </c>
      <c r="E6722" s="1">
        <v>16.0</v>
      </c>
      <c r="F6722" s="1" t="s">
        <v>30</v>
      </c>
      <c r="H6722" s="2">
        <v>45136.0</v>
      </c>
      <c r="J6722" s="3">
        <f t="shared" si="2"/>
        <v>4</v>
      </c>
      <c r="K6722" s="4">
        <f t="shared" si="3"/>
        <v>4</v>
      </c>
      <c r="L6722" s="4">
        <f t="shared" si="4"/>
        <v>16</v>
      </c>
      <c r="S6722" s="1" t="s">
        <v>6759</v>
      </c>
      <c r="T6722" s="4" t="str">
        <f t="shared" si="5"/>
        <v>Smoothie</v>
      </c>
      <c r="U6722" s="4" t="str">
        <f t="shared" si="6"/>
        <v>UNKNOWN</v>
      </c>
      <c r="V6722" s="4" t="str">
        <f t="shared" si="7"/>
        <v>UNKNOWN</v>
      </c>
      <c r="W6722" s="4">
        <f t="shared" ref="W6722:Y6722" si="6729">IF(OR(J6722 = "ERROR", J6722 = ""), "UNKNOWN", J6722)</f>
        <v>4</v>
      </c>
      <c r="X6722" s="4">
        <f t="shared" si="6729"/>
        <v>4</v>
      </c>
      <c r="Y6722" s="4">
        <f t="shared" si="6729"/>
        <v>16</v>
      </c>
      <c r="Z6722" s="5">
        <f t="shared" si="9"/>
        <v>45136</v>
      </c>
    </row>
    <row r="6723">
      <c r="A6723" s="1" t="s">
        <v>6760</v>
      </c>
      <c r="B6723" s="1" t="s">
        <v>27</v>
      </c>
      <c r="C6723" s="1">
        <v>1.0</v>
      </c>
      <c r="D6723" s="1">
        <v>3.0</v>
      </c>
      <c r="E6723" s="1" t="s">
        <v>30</v>
      </c>
      <c r="F6723" s="1" t="s">
        <v>23</v>
      </c>
      <c r="H6723" s="2">
        <v>45205.0</v>
      </c>
      <c r="J6723" s="3">
        <f t="shared" si="2"/>
        <v>1</v>
      </c>
      <c r="K6723" s="4">
        <f t="shared" si="3"/>
        <v>3</v>
      </c>
      <c r="L6723" s="4">
        <f t="shared" si="4"/>
        <v>3</v>
      </c>
      <c r="S6723" s="1" t="s">
        <v>6760</v>
      </c>
      <c r="T6723" s="4" t="str">
        <f t="shared" si="5"/>
        <v>Cake</v>
      </c>
      <c r="U6723" s="4" t="str">
        <f t="shared" si="6"/>
        <v>UNKNOWN</v>
      </c>
      <c r="V6723" s="4" t="str">
        <f t="shared" si="7"/>
        <v>Credit Card</v>
      </c>
      <c r="W6723" s="4">
        <f t="shared" ref="W6723:Y6723" si="6730">IF(OR(J6723 = "ERROR", J6723 = ""), "UNKNOWN", J6723)</f>
        <v>1</v>
      </c>
      <c r="X6723" s="4">
        <f t="shared" si="6730"/>
        <v>3</v>
      </c>
      <c r="Y6723" s="4">
        <f t="shared" si="6730"/>
        <v>3</v>
      </c>
      <c r="Z6723" s="5">
        <f t="shared" si="9"/>
        <v>45205</v>
      </c>
    </row>
    <row r="6724">
      <c r="A6724" s="1" t="s">
        <v>6761</v>
      </c>
      <c r="B6724" s="1" t="s">
        <v>81</v>
      </c>
      <c r="C6724" s="1">
        <v>4.0</v>
      </c>
      <c r="D6724" s="1">
        <v>1.5</v>
      </c>
      <c r="E6724" s="1" t="s">
        <v>25</v>
      </c>
      <c r="F6724" s="1" t="s">
        <v>39</v>
      </c>
      <c r="G6724" s="1" t="s">
        <v>29</v>
      </c>
      <c r="H6724" s="6">
        <v>45279.0</v>
      </c>
      <c r="J6724" s="3">
        <f t="shared" si="2"/>
        <v>4</v>
      </c>
      <c r="K6724" s="4">
        <f t="shared" si="3"/>
        <v>1.5</v>
      </c>
      <c r="L6724" s="4">
        <f t="shared" si="4"/>
        <v>6</v>
      </c>
      <c r="S6724" s="1" t="s">
        <v>6761</v>
      </c>
      <c r="T6724" s="4" t="str">
        <f t="shared" si="5"/>
        <v>Tea</v>
      </c>
      <c r="U6724" s="4" t="str">
        <f t="shared" si="6"/>
        <v>In-store</v>
      </c>
      <c r="V6724" s="4" t="str">
        <f t="shared" si="7"/>
        <v>Digital Wallet</v>
      </c>
      <c r="W6724" s="4">
        <f t="shared" ref="W6724:Y6724" si="6731">IF(OR(J6724 = "ERROR", J6724 = ""), "UNKNOWN", J6724)</f>
        <v>4</v>
      </c>
      <c r="X6724" s="4">
        <f t="shared" si="6731"/>
        <v>1.5</v>
      </c>
      <c r="Y6724" s="4">
        <f t="shared" si="6731"/>
        <v>6</v>
      </c>
      <c r="Z6724" s="7">
        <f t="shared" si="9"/>
        <v>45279</v>
      </c>
    </row>
    <row r="6725">
      <c r="A6725" s="1" t="s">
        <v>6762</v>
      </c>
      <c r="B6725" s="1" t="s">
        <v>36</v>
      </c>
      <c r="C6725" s="1">
        <v>1.0</v>
      </c>
      <c r="D6725" s="1">
        <v>5.0</v>
      </c>
      <c r="E6725" s="1">
        <v>5.0</v>
      </c>
      <c r="F6725" s="1" t="s">
        <v>28</v>
      </c>
      <c r="G6725" s="1" t="s">
        <v>29</v>
      </c>
      <c r="H6725" s="6">
        <v>45211.0</v>
      </c>
      <c r="J6725" s="3">
        <f t="shared" si="2"/>
        <v>1</v>
      </c>
      <c r="K6725" s="4">
        <f t="shared" si="3"/>
        <v>5</v>
      </c>
      <c r="L6725" s="4">
        <f t="shared" si="4"/>
        <v>5</v>
      </c>
      <c r="S6725" s="1" t="s">
        <v>6762</v>
      </c>
      <c r="T6725" s="4" t="str">
        <f t="shared" si="5"/>
        <v>Salad</v>
      </c>
      <c r="U6725" s="4" t="str">
        <f t="shared" si="6"/>
        <v>In-store</v>
      </c>
      <c r="V6725" s="4" t="str">
        <f t="shared" si="7"/>
        <v>Cash</v>
      </c>
      <c r="W6725" s="4">
        <f t="shared" ref="W6725:Y6725" si="6732">IF(OR(J6725 = "ERROR", J6725 = ""), "UNKNOWN", J6725)</f>
        <v>1</v>
      </c>
      <c r="X6725" s="4">
        <f t="shared" si="6732"/>
        <v>5</v>
      </c>
      <c r="Y6725" s="4">
        <f t="shared" si="6732"/>
        <v>5</v>
      </c>
      <c r="Z6725" s="7">
        <f t="shared" si="9"/>
        <v>45211</v>
      </c>
    </row>
    <row r="6726">
      <c r="A6726" s="1" t="s">
        <v>6763</v>
      </c>
      <c r="B6726" s="1" t="s">
        <v>27</v>
      </c>
      <c r="C6726" s="1">
        <v>1.0</v>
      </c>
      <c r="D6726" s="1">
        <v>3.0</v>
      </c>
      <c r="E6726" s="1">
        <v>3.0</v>
      </c>
      <c r="F6726" s="1" t="s">
        <v>28</v>
      </c>
      <c r="G6726" s="1" t="s">
        <v>29</v>
      </c>
      <c r="H6726" s="2">
        <v>44977.0</v>
      </c>
      <c r="J6726" s="3">
        <f t="shared" si="2"/>
        <v>1</v>
      </c>
      <c r="K6726" s="4">
        <f t="shared" si="3"/>
        <v>3</v>
      </c>
      <c r="L6726" s="4">
        <f t="shared" si="4"/>
        <v>3</v>
      </c>
      <c r="S6726" s="1" t="s">
        <v>6763</v>
      </c>
      <c r="T6726" s="4" t="str">
        <f t="shared" si="5"/>
        <v>Cake</v>
      </c>
      <c r="U6726" s="4" t="str">
        <f t="shared" si="6"/>
        <v>In-store</v>
      </c>
      <c r="V6726" s="4" t="str">
        <f t="shared" si="7"/>
        <v>Cash</v>
      </c>
      <c r="W6726" s="4">
        <f t="shared" ref="W6726:Y6726" si="6733">IF(OR(J6726 = "ERROR", J6726 = ""), "UNKNOWN", J6726)</f>
        <v>1</v>
      </c>
      <c r="X6726" s="4">
        <f t="shared" si="6733"/>
        <v>3</v>
      </c>
      <c r="Y6726" s="4">
        <f t="shared" si="6733"/>
        <v>3</v>
      </c>
      <c r="Z6726" s="5">
        <f t="shared" si="9"/>
        <v>44977</v>
      </c>
    </row>
    <row r="6727">
      <c r="A6727" s="1" t="s">
        <v>6764</v>
      </c>
      <c r="B6727" s="1" t="s">
        <v>30</v>
      </c>
      <c r="C6727" s="1">
        <v>3.0</v>
      </c>
      <c r="D6727" s="1">
        <v>1.0</v>
      </c>
      <c r="E6727" s="1">
        <v>3.0</v>
      </c>
      <c r="G6727" s="1" t="s">
        <v>24</v>
      </c>
      <c r="H6727" s="2">
        <v>44948.0</v>
      </c>
      <c r="J6727" s="3">
        <f t="shared" si="2"/>
        <v>3</v>
      </c>
      <c r="K6727" s="4">
        <f t="shared" si="3"/>
        <v>1</v>
      </c>
      <c r="L6727" s="4">
        <f t="shared" si="4"/>
        <v>3</v>
      </c>
      <c r="S6727" s="1" t="s">
        <v>6764</v>
      </c>
      <c r="T6727" s="4" t="str">
        <f t="shared" si="5"/>
        <v>UNKNOWN</v>
      </c>
      <c r="U6727" s="4" t="str">
        <f t="shared" si="6"/>
        <v>Takeaway</v>
      </c>
      <c r="V6727" s="4" t="str">
        <f t="shared" si="7"/>
        <v>UNKNOWN</v>
      </c>
      <c r="W6727" s="4">
        <f t="shared" ref="W6727:Y6727" si="6734">IF(OR(J6727 = "ERROR", J6727 = ""), "UNKNOWN", J6727)</f>
        <v>3</v>
      </c>
      <c r="X6727" s="4">
        <f t="shared" si="6734"/>
        <v>1</v>
      </c>
      <c r="Y6727" s="4">
        <f t="shared" si="6734"/>
        <v>3</v>
      </c>
      <c r="Z6727" s="5">
        <f t="shared" si="9"/>
        <v>44948</v>
      </c>
    </row>
    <row r="6728">
      <c r="A6728" s="1" t="s">
        <v>6765</v>
      </c>
      <c r="B6728" s="1" t="s">
        <v>22</v>
      </c>
      <c r="C6728" s="1">
        <v>1.0</v>
      </c>
      <c r="D6728" s="1">
        <v>2.0</v>
      </c>
      <c r="E6728" s="1">
        <v>2.0</v>
      </c>
      <c r="H6728" s="2">
        <v>45238.0</v>
      </c>
      <c r="J6728" s="3">
        <f t="shared" si="2"/>
        <v>1</v>
      </c>
      <c r="K6728" s="4">
        <f t="shared" si="3"/>
        <v>2</v>
      </c>
      <c r="L6728" s="4">
        <f t="shared" si="4"/>
        <v>2</v>
      </c>
      <c r="S6728" s="1" t="s">
        <v>6765</v>
      </c>
      <c r="T6728" s="4" t="str">
        <f t="shared" si="5"/>
        <v>Coffee</v>
      </c>
      <c r="U6728" s="4" t="str">
        <f t="shared" si="6"/>
        <v>UNKNOWN</v>
      </c>
      <c r="V6728" s="4" t="str">
        <f t="shared" si="7"/>
        <v>UNKNOWN</v>
      </c>
      <c r="W6728" s="4">
        <f t="shared" ref="W6728:Y6728" si="6735">IF(OR(J6728 = "ERROR", J6728 = ""), "UNKNOWN", J6728)</f>
        <v>1</v>
      </c>
      <c r="X6728" s="4">
        <f t="shared" si="6735"/>
        <v>2</v>
      </c>
      <c r="Y6728" s="4">
        <f t="shared" si="6735"/>
        <v>2</v>
      </c>
      <c r="Z6728" s="5">
        <f t="shared" si="9"/>
        <v>45238</v>
      </c>
    </row>
    <row r="6729">
      <c r="A6729" s="1" t="s">
        <v>6766</v>
      </c>
      <c r="B6729" s="1" t="s">
        <v>36</v>
      </c>
      <c r="C6729" s="1">
        <v>3.0</v>
      </c>
      <c r="D6729" s="1">
        <v>5.0</v>
      </c>
      <c r="E6729" s="1">
        <v>15.0</v>
      </c>
      <c r="F6729" s="1" t="s">
        <v>28</v>
      </c>
      <c r="H6729" s="6">
        <v>45282.0</v>
      </c>
      <c r="J6729" s="3">
        <f t="shared" si="2"/>
        <v>3</v>
      </c>
      <c r="K6729" s="4">
        <f t="shared" si="3"/>
        <v>5</v>
      </c>
      <c r="L6729" s="4">
        <f t="shared" si="4"/>
        <v>15</v>
      </c>
      <c r="S6729" s="1" t="s">
        <v>6766</v>
      </c>
      <c r="T6729" s="4" t="str">
        <f t="shared" si="5"/>
        <v>Salad</v>
      </c>
      <c r="U6729" s="4" t="str">
        <f t="shared" si="6"/>
        <v>UNKNOWN</v>
      </c>
      <c r="V6729" s="4" t="str">
        <f t="shared" si="7"/>
        <v>Cash</v>
      </c>
      <c r="W6729" s="4">
        <f t="shared" ref="W6729:Y6729" si="6736">IF(OR(J6729 = "ERROR", J6729 = ""), "UNKNOWN", J6729)</f>
        <v>3</v>
      </c>
      <c r="X6729" s="4">
        <f t="shared" si="6736"/>
        <v>5</v>
      </c>
      <c r="Y6729" s="4">
        <f t="shared" si="6736"/>
        <v>15</v>
      </c>
      <c r="Z6729" s="7">
        <f t="shared" si="9"/>
        <v>45282</v>
      </c>
    </row>
    <row r="6730">
      <c r="A6730" s="1" t="s">
        <v>6767</v>
      </c>
      <c r="B6730" s="1" t="s">
        <v>27</v>
      </c>
      <c r="C6730" s="1">
        <v>3.0</v>
      </c>
      <c r="D6730" s="1">
        <v>3.0</v>
      </c>
      <c r="E6730" s="1">
        <v>9.0</v>
      </c>
      <c r="F6730" s="1" t="s">
        <v>28</v>
      </c>
      <c r="G6730" s="1" t="s">
        <v>25</v>
      </c>
      <c r="H6730" s="6">
        <v>45291.0</v>
      </c>
      <c r="J6730" s="3">
        <f t="shared" si="2"/>
        <v>3</v>
      </c>
      <c r="K6730" s="4">
        <f t="shared" si="3"/>
        <v>3</v>
      </c>
      <c r="L6730" s="4">
        <f t="shared" si="4"/>
        <v>9</v>
      </c>
      <c r="S6730" s="1" t="s">
        <v>6767</v>
      </c>
      <c r="T6730" s="4" t="str">
        <f t="shared" si="5"/>
        <v>Cake</v>
      </c>
      <c r="U6730" s="4" t="str">
        <f t="shared" si="6"/>
        <v>UNKNOWN</v>
      </c>
      <c r="V6730" s="4" t="str">
        <f t="shared" si="7"/>
        <v>Cash</v>
      </c>
      <c r="W6730" s="4">
        <f t="shared" ref="W6730:Y6730" si="6737">IF(OR(J6730 = "ERROR", J6730 = ""), "UNKNOWN", J6730)</f>
        <v>3</v>
      </c>
      <c r="X6730" s="4">
        <f t="shared" si="6737"/>
        <v>3</v>
      </c>
      <c r="Y6730" s="4">
        <f t="shared" si="6737"/>
        <v>9</v>
      </c>
      <c r="Z6730" s="7">
        <f t="shared" si="9"/>
        <v>45291</v>
      </c>
    </row>
    <row r="6731">
      <c r="A6731" s="1" t="s">
        <v>6768</v>
      </c>
      <c r="B6731" s="1" t="s">
        <v>27</v>
      </c>
      <c r="C6731" s="1">
        <v>3.0</v>
      </c>
      <c r="D6731" s="1">
        <v>3.0</v>
      </c>
      <c r="E6731" s="1">
        <v>9.0</v>
      </c>
      <c r="F6731" s="1" t="s">
        <v>23</v>
      </c>
      <c r="H6731" s="2">
        <v>45205.0</v>
      </c>
      <c r="J6731" s="3">
        <f t="shared" si="2"/>
        <v>3</v>
      </c>
      <c r="K6731" s="4">
        <f t="shared" si="3"/>
        <v>3</v>
      </c>
      <c r="L6731" s="4">
        <f t="shared" si="4"/>
        <v>9</v>
      </c>
      <c r="S6731" s="1" t="s">
        <v>6768</v>
      </c>
      <c r="T6731" s="4" t="str">
        <f t="shared" si="5"/>
        <v>Cake</v>
      </c>
      <c r="U6731" s="4" t="str">
        <f t="shared" si="6"/>
        <v>UNKNOWN</v>
      </c>
      <c r="V6731" s="4" t="str">
        <f t="shared" si="7"/>
        <v>Credit Card</v>
      </c>
      <c r="W6731" s="4">
        <f t="shared" ref="W6731:Y6731" si="6738">IF(OR(J6731 = "ERROR", J6731 = ""), "UNKNOWN", J6731)</f>
        <v>3</v>
      </c>
      <c r="X6731" s="4">
        <f t="shared" si="6738"/>
        <v>3</v>
      </c>
      <c r="Y6731" s="4">
        <f t="shared" si="6738"/>
        <v>9</v>
      </c>
      <c r="Z6731" s="5">
        <f t="shared" si="9"/>
        <v>45205</v>
      </c>
    </row>
    <row r="6732">
      <c r="A6732" s="1" t="s">
        <v>6769</v>
      </c>
      <c r="B6732" s="1" t="s">
        <v>36</v>
      </c>
      <c r="C6732" s="1">
        <v>4.0</v>
      </c>
      <c r="D6732" s="1">
        <v>5.0</v>
      </c>
      <c r="E6732" s="1">
        <v>20.0</v>
      </c>
      <c r="F6732" s="1" t="s">
        <v>23</v>
      </c>
      <c r="G6732" s="1" t="s">
        <v>30</v>
      </c>
      <c r="H6732" s="2">
        <v>44983.0</v>
      </c>
      <c r="J6732" s="3">
        <f t="shared" si="2"/>
        <v>4</v>
      </c>
      <c r="K6732" s="4">
        <f t="shared" si="3"/>
        <v>5</v>
      </c>
      <c r="L6732" s="4">
        <f t="shared" si="4"/>
        <v>20</v>
      </c>
      <c r="S6732" s="1" t="s">
        <v>6769</v>
      </c>
      <c r="T6732" s="4" t="str">
        <f t="shared" si="5"/>
        <v>Salad</v>
      </c>
      <c r="U6732" s="4" t="str">
        <f t="shared" si="6"/>
        <v>UNKNOWN</v>
      </c>
      <c r="V6732" s="4" t="str">
        <f t="shared" si="7"/>
        <v>Credit Card</v>
      </c>
      <c r="W6732" s="4">
        <f t="shared" ref="W6732:Y6732" si="6739">IF(OR(J6732 = "ERROR", J6732 = ""), "UNKNOWN", J6732)</f>
        <v>4</v>
      </c>
      <c r="X6732" s="4">
        <f t="shared" si="6739"/>
        <v>5</v>
      </c>
      <c r="Y6732" s="4">
        <f t="shared" si="6739"/>
        <v>20</v>
      </c>
      <c r="Z6732" s="5">
        <f t="shared" si="9"/>
        <v>44983</v>
      </c>
    </row>
    <row r="6733">
      <c r="A6733" s="1" t="s">
        <v>6770</v>
      </c>
      <c r="B6733" s="1" t="s">
        <v>22</v>
      </c>
      <c r="C6733" s="1">
        <v>4.0</v>
      </c>
      <c r="D6733" s="1">
        <v>2.0</v>
      </c>
      <c r="E6733" s="1">
        <v>8.0</v>
      </c>
      <c r="F6733" s="1" t="s">
        <v>23</v>
      </c>
      <c r="G6733" s="1" t="s">
        <v>24</v>
      </c>
      <c r="H6733" s="2">
        <v>45111.0</v>
      </c>
      <c r="J6733" s="3">
        <f t="shared" si="2"/>
        <v>4</v>
      </c>
      <c r="K6733" s="4">
        <f t="shared" si="3"/>
        <v>2</v>
      </c>
      <c r="L6733" s="4">
        <f t="shared" si="4"/>
        <v>8</v>
      </c>
      <c r="S6733" s="1" t="s">
        <v>6770</v>
      </c>
      <c r="T6733" s="4" t="str">
        <f t="shared" si="5"/>
        <v>Coffee</v>
      </c>
      <c r="U6733" s="4" t="str">
        <f t="shared" si="6"/>
        <v>Takeaway</v>
      </c>
      <c r="V6733" s="4" t="str">
        <f t="shared" si="7"/>
        <v>Credit Card</v>
      </c>
      <c r="W6733" s="4">
        <f t="shared" ref="W6733:Y6733" si="6740">IF(OR(J6733 = "ERROR", J6733 = ""), "UNKNOWN", J6733)</f>
        <v>4</v>
      </c>
      <c r="X6733" s="4">
        <f t="shared" si="6740"/>
        <v>2</v>
      </c>
      <c r="Y6733" s="4">
        <f t="shared" si="6740"/>
        <v>8</v>
      </c>
      <c r="Z6733" s="5">
        <f t="shared" si="9"/>
        <v>45111</v>
      </c>
    </row>
    <row r="6734">
      <c r="A6734" s="1" t="s">
        <v>6771</v>
      </c>
      <c r="B6734" s="1" t="s">
        <v>41</v>
      </c>
      <c r="C6734" s="1">
        <v>1.0</v>
      </c>
      <c r="D6734" s="1">
        <v>4.0</v>
      </c>
      <c r="E6734" s="1">
        <v>4.0</v>
      </c>
      <c r="F6734" s="1" t="s">
        <v>28</v>
      </c>
      <c r="G6734" s="1" t="s">
        <v>24</v>
      </c>
      <c r="H6734" s="2">
        <v>45117.0</v>
      </c>
      <c r="J6734" s="3">
        <f t="shared" si="2"/>
        <v>1</v>
      </c>
      <c r="K6734" s="4">
        <f t="shared" si="3"/>
        <v>4</v>
      </c>
      <c r="L6734" s="4">
        <f t="shared" si="4"/>
        <v>4</v>
      </c>
      <c r="S6734" s="1" t="s">
        <v>6771</v>
      </c>
      <c r="T6734" s="4" t="str">
        <f t="shared" si="5"/>
        <v>Smoothie</v>
      </c>
      <c r="U6734" s="4" t="str">
        <f t="shared" si="6"/>
        <v>Takeaway</v>
      </c>
      <c r="V6734" s="4" t="str">
        <f t="shared" si="7"/>
        <v>Cash</v>
      </c>
      <c r="W6734" s="4">
        <f t="shared" ref="W6734:Y6734" si="6741">IF(OR(J6734 = "ERROR", J6734 = ""), "UNKNOWN", J6734)</f>
        <v>1</v>
      </c>
      <c r="X6734" s="4">
        <f t="shared" si="6741"/>
        <v>4</v>
      </c>
      <c r="Y6734" s="4">
        <f t="shared" si="6741"/>
        <v>4</v>
      </c>
      <c r="Z6734" s="5">
        <f t="shared" si="9"/>
        <v>45117</v>
      </c>
    </row>
    <row r="6735">
      <c r="A6735" s="1" t="s">
        <v>6772</v>
      </c>
      <c r="B6735" s="1" t="s">
        <v>44</v>
      </c>
      <c r="C6735" s="1">
        <v>5.0</v>
      </c>
      <c r="D6735" s="1">
        <v>4.0</v>
      </c>
      <c r="E6735" s="1">
        <v>20.0</v>
      </c>
      <c r="F6735" s="1" t="s">
        <v>30</v>
      </c>
      <c r="G6735" s="1" t="s">
        <v>24</v>
      </c>
      <c r="H6735" s="6">
        <v>45283.0</v>
      </c>
      <c r="J6735" s="3">
        <f t="shared" si="2"/>
        <v>5</v>
      </c>
      <c r="K6735" s="4">
        <f t="shared" si="3"/>
        <v>4</v>
      </c>
      <c r="L6735" s="4">
        <f t="shared" si="4"/>
        <v>20</v>
      </c>
      <c r="S6735" s="1" t="s">
        <v>6772</v>
      </c>
      <c r="T6735" s="4" t="str">
        <f t="shared" si="5"/>
        <v>Sandwich</v>
      </c>
      <c r="U6735" s="4" t="str">
        <f t="shared" si="6"/>
        <v>Takeaway</v>
      </c>
      <c r="V6735" s="4" t="str">
        <f t="shared" si="7"/>
        <v>UNKNOWN</v>
      </c>
      <c r="W6735" s="4">
        <f t="shared" ref="W6735:Y6735" si="6742">IF(OR(J6735 = "ERROR", J6735 = ""), "UNKNOWN", J6735)</f>
        <v>5</v>
      </c>
      <c r="X6735" s="4">
        <f t="shared" si="6742"/>
        <v>4</v>
      </c>
      <c r="Y6735" s="4">
        <f t="shared" si="6742"/>
        <v>20</v>
      </c>
      <c r="Z6735" s="7">
        <f t="shared" si="9"/>
        <v>45283</v>
      </c>
    </row>
    <row r="6736">
      <c r="A6736" s="1" t="s">
        <v>6773</v>
      </c>
      <c r="B6736" s="1" t="s">
        <v>32</v>
      </c>
      <c r="C6736" s="1">
        <v>5.0</v>
      </c>
      <c r="D6736" s="1">
        <v>1.0</v>
      </c>
      <c r="E6736" s="1">
        <v>5.0</v>
      </c>
      <c r="F6736" s="1" t="s">
        <v>39</v>
      </c>
      <c r="G6736" s="1" t="s">
        <v>29</v>
      </c>
      <c r="H6736" s="2">
        <v>45082.0</v>
      </c>
      <c r="J6736" s="3">
        <f t="shared" si="2"/>
        <v>5</v>
      </c>
      <c r="K6736" s="4">
        <f t="shared" si="3"/>
        <v>1</v>
      </c>
      <c r="L6736" s="4">
        <f t="shared" si="4"/>
        <v>5</v>
      </c>
      <c r="S6736" s="1" t="s">
        <v>6773</v>
      </c>
      <c r="T6736" s="4" t="str">
        <f t="shared" si="5"/>
        <v>Cookie</v>
      </c>
      <c r="U6736" s="4" t="str">
        <f t="shared" si="6"/>
        <v>In-store</v>
      </c>
      <c r="V6736" s="4" t="str">
        <f t="shared" si="7"/>
        <v>Digital Wallet</v>
      </c>
      <c r="W6736" s="4">
        <f t="shared" ref="W6736:Y6736" si="6743">IF(OR(J6736 = "ERROR", J6736 = ""), "UNKNOWN", J6736)</f>
        <v>5</v>
      </c>
      <c r="X6736" s="4">
        <f t="shared" si="6743"/>
        <v>1</v>
      </c>
      <c r="Y6736" s="4">
        <f t="shared" si="6743"/>
        <v>5</v>
      </c>
      <c r="Z6736" s="5">
        <f t="shared" si="9"/>
        <v>45082</v>
      </c>
    </row>
    <row r="6737">
      <c r="A6737" s="1" t="s">
        <v>6774</v>
      </c>
      <c r="B6737" s="1" t="s">
        <v>32</v>
      </c>
      <c r="C6737" s="1">
        <v>1.0</v>
      </c>
      <c r="D6737" s="1">
        <v>1.0</v>
      </c>
      <c r="E6737" s="1">
        <v>1.0</v>
      </c>
      <c r="H6737" s="2">
        <v>44998.0</v>
      </c>
      <c r="J6737" s="3">
        <f t="shared" si="2"/>
        <v>1</v>
      </c>
      <c r="K6737" s="4">
        <f t="shared" si="3"/>
        <v>1</v>
      </c>
      <c r="L6737" s="4">
        <f t="shared" si="4"/>
        <v>1</v>
      </c>
      <c r="S6737" s="1" t="s">
        <v>6774</v>
      </c>
      <c r="T6737" s="4" t="str">
        <f t="shared" si="5"/>
        <v>Cookie</v>
      </c>
      <c r="U6737" s="4" t="str">
        <f t="shared" si="6"/>
        <v>UNKNOWN</v>
      </c>
      <c r="V6737" s="4" t="str">
        <f t="shared" si="7"/>
        <v>UNKNOWN</v>
      </c>
      <c r="W6737" s="4">
        <f t="shared" ref="W6737:Y6737" si="6744">IF(OR(J6737 = "ERROR", J6737 = ""), "UNKNOWN", J6737)</f>
        <v>1</v>
      </c>
      <c r="X6737" s="4">
        <f t="shared" si="6744"/>
        <v>1</v>
      </c>
      <c r="Y6737" s="4">
        <f t="shared" si="6744"/>
        <v>1</v>
      </c>
      <c r="Z6737" s="5">
        <f t="shared" si="9"/>
        <v>44998</v>
      </c>
    </row>
    <row r="6738">
      <c r="A6738" s="1" t="s">
        <v>6775</v>
      </c>
      <c r="B6738" s="1" t="s">
        <v>22</v>
      </c>
      <c r="C6738" s="1">
        <v>3.0</v>
      </c>
      <c r="D6738" s="1">
        <v>2.0</v>
      </c>
      <c r="E6738" s="1">
        <v>6.0</v>
      </c>
      <c r="G6738" s="1" t="s">
        <v>24</v>
      </c>
      <c r="H6738" s="2">
        <v>45081.0</v>
      </c>
      <c r="J6738" s="3">
        <f t="shared" si="2"/>
        <v>3</v>
      </c>
      <c r="K6738" s="4">
        <f t="shared" si="3"/>
        <v>2</v>
      </c>
      <c r="L6738" s="4">
        <f t="shared" si="4"/>
        <v>6</v>
      </c>
      <c r="S6738" s="1" t="s">
        <v>6775</v>
      </c>
      <c r="T6738" s="4" t="str">
        <f t="shared" si="5"/>
        <v>Coffee</v>
      </c>
      <c r="U6738" s="4" t="str">
        <f t="shared" si="6"/>
        <v>Takeaway</v>
      </c>
      <c r="V6738" s="4" t="str">
        <f t="shared" si="7"/>
        <v>UNKNOWN</v>
      </c>
      <c r="W6738" s="4">
        <f t="shared" ref="W6738:Y6738" si="6745">IF(OR(J6738 = "ERROR", J6738 = ""), "UNKNOWN", J6738)</f>
        <v>3</v>
      </c>
      <c r="X6738" s="4">
        <f t="shared" si="6745"/>
        <v>2</v>
      </c>
      <c r="Y6738" s="4">
        <f t="shared" si="6745"/>
        <v>6</v>
      </c>
      <c r="Z6738" s="5">
        <f t="shared" si="9"/>
        <v>45081</v>
      </c>
    </row>
    <row r="6739">
      <c r="A6739" s="1" t="s">
        <v>6776</v>
      </c>
      <c r="B6739" s="1" t="s">
        <v>22</v>
      </c>
      <c r="C6739" s="1">
        <v>5.0</v>
      </c>
      <c r="D6739" s="1">
        <v>2.0</v>
      </c>
      <c r="E6739" s="1">
        <v>10.0</v>
      </c>
      <c r="F6739" s="1" t="s">
        <v>39</v>
      </c>
      <c r="G6739" s="1" t="s">
        <v>24</v>
      </c>
      <c r="H6739" s="2">
        <v>45187.0</v>
      </c>
      <c r="J6739" s="3">
        <f t="shared" si="2"/>
        <v>5</v>
      </c>
      <c r="K6739" s="4">
        <f t="shared" si="3"/>
        <v>2</v>
      </c>
      <c r="L6739" s="4">
        <f t="shared" si="4"/>
        <v>10</v>
      </c>
      <c r="S6739" s="1" t="s">
        <v>6776</v>
      </c>
      <c r="T6739" s="4" t="str">
        <f t="shared" si="5"/>
        <v>Coffee</v>
      </c>
      <c r="U6739" s="4" t="str">
        <f t="shared" si="6"/>
        <v>Takeaway</v>
      </c>
      <c r="V6739" s="4" t="str">
        <f t="shared" si="7"/>
        <v>Digital Wallet</v>
      </c>
      <c r="W6739" s="4">
        <f t="shared" ref="W6739:Y6739" si="6746">IF(OR(J6739 = "ERROR", J6739 = ""), "UNKNOWN", J6739)</f>
        <v>5</v>
      </c>
      <c r="X6739" s="4">
        <f t="shared" si="6746"/>
        <v>2</v>
      </c>
      <c r="Y6739" s="4">
        <f t="shared" si="6746"/>
        <v>10</v>
      </c>
      <c r="Z6739" s="5">
        <f t="shared" si="9"/>
        <v>45187</v>
      </c>
    </row>
    <row r="6740">
      <c r="A6740" s="1" t="s">
        <v>6777</v>
      </c>
      <c r="B6740" s="1" t="s">
        <v>55</v>
      </c>
      <c r="C6740" s="1">
        <v>4.0</v>
      </c>
      <c r="D6740" s="1">
        <v>3.0</v>
      </c>
      <c r="E6740" s="1">
        <v>12.0</v>
      </c>
      <c r="F6740" s="1" t="s">
        <v>23</v>
      </c>
      <c r="H6740" s="1" t="s">
        <v>30</v>
      </c>
      <c r="J6740" s="3">
        <f t="shared" si="2"/>
        <v>4</v>
      </c>
      <c r="K6740" s="4">
        <f t="shared" si="3"/>
        <v>3</v>
      </c>
      <c r="L6740" s="4">
        <f t="shared" si="4"/>
        <v>12</v>
      </c>
      <c r="S6740" s="1" t="s">
        <v>6777</v>
      </c>
      <c r="T6740" s="4" t="str">
        <f t="shared" si="5"/>
        <v>Juice</v>
      </c>
      <c r="U6740" s="4" t="str">
        <f t="shared" si="6"/>
        <v>UNKNOWN</v>
      </c>
      <c r="V6740" s="4" t="str">
        <f t="shared" si="7"/>
        <v>Credit Card</v>
      </c>
      <c r="W6740" s="4">
        <f t="shared" ref="W6740:Y6740" si="6747">IF(OR(J6740 = "ERROR", J6740 = ""), "UNKNOWN", J6740)</f>
        <v>4</v>
      </c>
      <c r="X6740" s="4">
        <f t="shared" si="6747"/>
        <v>3</v>
      </c>
      <c r="Y6740" s="4">
        <f t="shared" si="6747"/>
        <v>12</v>
      </c>
      <c r="Z6740" s="4" t="str">
        <f t="shared" si="9"/>
        <v>UNKNOWN</v>
      </c>
    </row>
    <row r="6741">
      <c r="A6741" s="1" t="s">
        <v>6778</v>
      </c>
      <c r="B6741" s="1" t="s">
        <v>22</v>
      </c>
      <c r="C6741" s="1">
        <v>5.0</v>
      </c>
      <c r="D6741" s="1">
        <v>2.0</v>
      </c>
      <c r="E6741" s="1">
        <v>10.0</v>
      </c>
      <c r="G6741" s="1" t="s">
        <v>29</v>
      </c>
      <c r="H6741" s="2">
        <v>45172.0</v>
      </c>
      <c r="J6741" s="3">
        <f t="shared" si="2"/>
        <v>5</v>
      </c>
      <c r="K6741" s="4">
        <f t="shared" si="3"/>
        <v>2</v>
      </c>
      <c r="L6741" s="4">
        <f t="shared" si="4"/>
        <v>10</v>
      </c>
      <c r="S6741" s="1" t="s">
        <v>6778</v>
      </c>
      <c r="T6741" s="4" t="str">
        <f t="shared" si="5"/>
        <v>Coffee</v>
      </c>
      <c r="U6741" s="4" t="str">
        <f t="shared" si="6"/>
        <v>In-store</v>
      </c>
      <c r="V6741" s="4" t="str">
        <f t="shared" si="7"/>
        <v>UNKNOWN</v>
      </c>
      <c r="W6741" s="4">
        <f t="shared" ref="W6741:Y6741" si="6748">IF(OR(J6741 = "ERROR", J6741 = ""), "UNKNOWN", J6741)</f>
        <v>5</v>
      </c>
      <c r="X6741" s="4">
        <f t="shared" si="6748"/>
        <v>2</v>
      </c>
      <c r="Y6741" s="4">
        <f t="shared" si="6748"/>
        <v>10</v>
      </c>
      <c r="Z6741" s="5">
        <f t="shared" si="9"/>
        <v>45172</v>
      </c>
    </row>
    <row r="6742">
      <c r="A6742" s="1" t="s">
        <v>6779</v>
      </c>
      <c r="B6742" s="1" t="s">
        <v>32</v>
      </c>
      <c r="C6742" s="1">
        <v>2.0</v>
      </c>
      <c r="D6742" s="1">
        <v>1.0</v>
      </c>
      <c r="E6742" s="1">
        <v>2.0</v>
      </c>
      <c r="F6742" s="1" t="s">
        <v>23</v>
      </c>
      <c r="G6742" s="1" t="s">
        <v>24</v>
      </c>
      <c r="H6742" s="2">
        <v>44983.0</v>
      </c>
      <c r="J6742" s="3">
        <f t="shared" si="2"/>
        <v>2</v>
      </c>
      <c r="K6742" s="4">
        <f t="shared" si="3"/>
        <v>1</v>
      </c>
      <c r="L6742" s="4">
        <f t="shared" si="4"/>
        <v>2</v>
      </c>
      <c r="S6742" s="1" t="s">
        <v>6779</v>
      </c>
      <c r="T6742" s="4" t="str">
        <f t="shared" si="5"/>
        <v>Cookie</v>
      </c>
      <c r="U6742" s="4" t="str">
        <f t="shared" si="6"/>
        <v>Takeaway</v>
      </c>
      <c r="V6742" s="4" t="str">
        <f t="shared" si="7"/>
        <v>Credit Card</v>
      </c>
      <c r="W6742" s="4">
        <f t="shared" ref="W6742:Y6742" si="6749">IF(OR(J6742 = "ERROR", J6742 = ""), "UNKNOWN", J6742)</f>
        <v>2</v>
      </c>
      <c r="X6742" s="4">
        <f t="shared" si="6749"/>
        <v>1</v>
      </c>
      <c r="Y6742" s="4">
        <f t="shared" si="6749"/>
        <v>2</v>
      </c>
      <c r="Z6742" s="5">
        <f t="shared" si="9"/>
        <v>44983</v>
      </c>
    </row>
    <row r="6743">
      <c r="A6743" s="1" t="s">
        <v>6780</v>
      </c>
      <c r="B6743" s="1" t="s">
        <v>41</v>
      </c>
      <c r="C6743" s="1">
        <v>1.0</v>
      </c>
      <c r="D6743" s="1">
        <v>4.0</v>
      </c>
      <c r="E6743" s="1">
        <v>4.0</v>
      </c>
      <c r="F6743" s="1" t="s">
        <v>39</v>
      </c>
      <c r="H6743" s="6">
        <v>45225.0</v>
      </c>
      <c r="J6743" s="3">
        <f t="shared" si="2"/>
        <v>1</v>
      </c>
      <c r="K6743" s="4">
        <f t="shared" si="3"/>
        <v>4</v>
      </c>
      <c r="L6743" s="4">
        <f t="shared" si="4"/>
        <v>4</v>
      </c>
      <c r="S6743" s="1" t="s">
        <v>6780</v>
      </c>
      <c r="T6743" s="4" t="str">
        <f t="shared" si="5"/>
        <v>Smoothie</v>
      </c>
      <c r="U6743" s="4" t="str">
        <f t="shared" si="6"/>
        <v>UNKNOWN</v>
      </c>
      <c r="V6743" s="4" t="str">
        <f t="shared" si="7"/>
        <v>Digital Wallet</v>
      </c>
      <c r="W6743" s="4">
        <f t="shared" ref="W6743:Y6743" si="6750">IF(OR(J6743 = "ERROR", J6743 = ""), "UNKNOWN", J6743)</f>
        <v>1</v>
      </c>
      <c r="X6743" s="4">
        <f t="shared" si="6750"/>
        <v>4</v>
      </c>
      <c r="Y6743" s="4">
        <f t="shared" si="6750"/>
        <v>4</v>
      </c>
      <c r="Z6743" s="7">
        <f t="shared" si="9"/>
        <v>45225</v>
      </c>
    </row>
    <row r="6744">
      <c r="A6744" s="1" t="s">
        <v>6781</v>
      </c>
      <c r="B6744" s="1" t="s">
        <v>55</v>
      </c>
      <c r="C6744" s="1">
        <v>3.0</v>
      </c>
      <c r="D6744" s="1">
        <v>3.0</v>
      </c>
      <c r="E6744" s="1">
        <v>9.0</v>
      </c>
      <c r="F6744" s="1" t="s">
        <v>39</v>
      </c>
      <c r="H6744" s="2">
        <v>44948.0</v>
      </c>
      <c r="J6744" s="3">
        <f t="shared" si="2"/>
        <v>3</v>
      </c>
      <c r="K6744" s="4">
        <f t="shared" si="3"/>
        <v>3</v>
      </c>
      <c r="L6744" s="4">
        <f t="shared" si="4"/>
        <v>9</v>
      </c>
      <c r="S6744" s="1" t="s">
        <v>6781</v>
      </c>
      <c r="T6744" s="4" t="str">
        <f t="shared" si="5"/>
        <v>Juice</v>
      </c>
      <c r="U6744" s="4" t="str">
        <f t="shared" si="6"/>
        <v>UNKNOWN</v>
      </c>
      <c r="V6744" s="4" t="str">
        <f t="shared" si="7"/>
        <v>Digital Wallet</v>
      </c>
      <c r="W6744" s="4">
        <f t="shared" ref="W6744:Y6744" si="6751">IF(OR(J6744 = "ERROR", J6744 = ""), "UNKNOWN", J6744)</f>
        <v>3</v>
      </c>
      <c r="X6744" s="4">
        <f t="shared" si="6751"/>
        <v>3</v>
      </c>
      <c r="Y6744" s="4">
        <f t="shared" si="6751"/>
        <v>9</v>
      </c>
      <c r="Z6744" s="5">
        <f t="shared" si="9"/>
        <v>44948</v>
      </c>
    </row>
    <row r="6745">
      <c r="A6745" s="1" t="s">
        <v>6782</v>
      </c>
      <c r="B6745" s="1" t="s">
        <v>32</v>
      </c>
      <c r="C6745" s="1">
        <v>1.0</v>
      </c>
      <c r="D6745" s="1">
        <v>1.0</v>
      </c>
      <c r="E6745" s="1">
        <v>1.0</v>
      </c>
      <c r="J6745" s="3">
        <f t="shared" si="2"/>
        <v>1</v>
      </c>
      <c r="K6745" s="4">
        <f t="shared" si="3"/>
        <v>1</v>
      </c>
      <c r="L6745" s="4">
        <f t="shared" si="4"/>
        <v>1</v>
      </c>
      <c r="S6745" s="1" t="s">
        <v>6782</v>
      </c>
      <c r="T6745" s="4" t="str">
        <f t="shared" si="5"/>
        <v>Cookie</v>
      </c>
      <c r="U6745" s="4" t="str">
        <f t="shared" si="6"/>
        <v>UNKNOWN</v>
      </c>
      <c r="V6745" s="4" t="str">
        <f t="shared" si="7"/>
        <v>UNKNOWN</v>
      </c>
      <c r="W6745" s="4">
        <f t="shared" ref="W6745:Y6745" si="6752">IF(OR(J6745 = "ERROR", J6745 = ""), "UNKNOWN", J6745)</f>
        <v>1</v>
      </c>
      <c r="X6745" s="4">
        <f t="shared" si="6752"/>
        <v>1</v>
      </c>
      <c r="Y6745" s="4">
        <f t="shared" si="6752"/>
        <v>1</v>
      </c>
      <c r="Z6745" s="4" t="str">
        <f t="shared" si="9"/>
        <v>UNKNOWN</v>
      </c>
    </row>
    <row r="6746">
      <c r="A6746" s="1" t="s">
        <v>6783</v>
      </c>
      <c r="B6746" s="1" t="s">
        <v>41</v>
      </c>
      <c r="C6746" s="1">
        <v>4.0</v>
      </c>
      <c r="D6746" s="1">
        <v>4.0</v>
      </c>
      <c r="E6746" s="1">
        <v>16.0</v>
      </c>
      <c r="F6746" s="1" t="s">
        <v>28</v>
      </c>
      <c r="G6746" s="1" t="s">
        <v>24</v>
      </c>
      <c r="H6746" s="2">
        <v>45174.0</v>
      </c>
      <c r="J6746" s="3">
        <f t="shared" si="2"/>
        <v>4</v>
      </c>
      <c r="K6746" s="4">
        <f t="shared" si="3"/>
        <v>4</v>
      </c>
      <c r="L6746" s="4">
        <f t="shared" si="4"/>
        <v>16</v>
      </c>
      <c r="S6746" s="1" t="s">
        <v>6783</v>
      </c>
      <c r="T6746" s="4" t="str">
        <f t="shared" si="5"/>
        <v>Smoothie</v>
      </c>
      <c r="U6746" s="4" t="str">
        <f t="shared" si="6"/>
        <v>Takeaway</v>
      </c>
      <c r="V6746" s="4" t="str">
        <f t="shared" si="7"/>
        <v>Cash</v>
      </c>
      <c r="W6746" s="4">
        <f t="shared" ref="W6746:Y6746" si="6753">IF(OR(J6746 = "ERROR", J6746 = ""), "UNKNOWN", J6746)</f>
        <v>4</v>
      </c>
      <c r="X6746" s="4">
        <f t="shared" si="6753"/>
        <v>4</v>
      </c>
      <c r="Y6746" s="4">
        <f t="shared" si="6753"/>
        <v>16</v>
      </c>
      <c r="Z6746" s="5">
        <f t="shared" si="9"/>
        <v>45174</v>
      </c>
    </row>
    <row r="6747">
      <c r="A6747" s="1" t="s">
        <v>6784</v>
      </c>
      <c r="B6747" s="1" t="s">
        <v>32</v>
      </c>
      <c r="C6747" s="1">
        <v>3.0</v>
      </c>
      <c r="D6747" s="1" t="s">
        <v>25</v>
      </c>
      <c r="E6747" s="1">
        <v>3.0</v>
      </c>
      <c r="F6747" s="1" t="s">
        <v>39</v>
      </c>
      <c r="G6747" s="1" t="s">
        <v>24</v>
      </c>
      <c r="H6747" s="2">
        <v>45095.0</v>
      </c>
      <c r="J6747" s="3">
        <f t="shared" si="2"/>
        <v>3</v>
      </c>
      <c r="K6747" s="4">
        <f t="shared" si="3"/>
        <v>1</v>
      </c>
      <c r="L6747" s="4">
        <f t="shared" si="4"/>
        <v>3</v>
      </c>
      <c r="S6747" s="1" t="s">
        <v>6784</v>
      </c>
      <c r="T6747" s="4" t="str">
        <f t="shared" si="5"/>
        <v>Cookie</v>
      </c>
      <c r="U6747" s="4" t="str">
        <f t="shared" si="6"/>
        <v>Takeaway</v>
      </c>
      <c r="V6747" s="4" t="str">
        <f t="shared" si="7"/>
        <v>Digital Wallet</v>
      </c>
      <c r="W6747" s="4">
        <f t="shared" ref="W6747:Y6747" si="6754">IF(OR(J6747 = "ERROR", J6747 = ""), "UNKNOWN", J6747)</f>
        <v>3</v>
      </c>
      <c r="X6747" s="4">
        <f t="shared" si="6754"/>
        <v>1</v>
      </c>
      <c r="Y6747" s="4">
        <f t="shared" si="6754"/>
        <v>3</v>
      </c>
      <c r="Z6747" s="5">
        <f t="shared" si="9"/>
        <v>45095</v>
      </c>
    </row>
    <row r="6748">
      <c r="A6748" s="1" t="s">
        <v>6785</v>
      </c>
      <c r="B6748" s="1" t="s">
        <v>32</v>
      </c>
      <c r="C6748" s="1">
        <v>5.0</v>
      </c>
      <c r="D6748" s="1">
        <v>1.0</v>
      </c>
      <c r="E6748" s="1">
        <v>5.0</v>
      </c>
      <c r="G6748" s="1" t="s">
        <v>25</v>
      </c>
      <c r="H6748" s="2">
        <v>45036.0</v>
      </c>
      <c r="J6748" s="3">
        <f t="shared" si="2"/>
        <v>5</v>
      </c>
      <c r="K6748" s="4">
        <f t="shared" si="3"/>
        <v>1</v>
      </c>
      <c r="L6748" s="4">
        <f t="shared" si="4"/>
        <v>5</v>
      </c>
      <c r="S6748" s="1" t="s">
        <v>6785</v>
      </c>
      <c r="T6748" s="4" t="str">
        <f t="shared" si="5"/>
        <v>Cookie</v>
      </c>
      <c r="U6748" s="4" t="str">
        <f t="shared" si="6"/>
        <v>UNKNOWN</v>
      </c>
      <c r="V6748" s="4" t="str">
        <f t="shared" si="7"/>
        <v>UNKNOWN</v>
      </c>
      <c r="W6748" s="4">
        <f t="shared" ref="W6748:Y6748" si="6755">IF(OR(J6748 = "ERROR", J6748 = ""), "UNKNOWN", J6748)</f>
        <v>5</v>
      </c>
      <c r="X6748" s="4">
        <f t="shared" si="6755"/>
        <v>1</v>
      </c>
      <c r="Y6748" s="4">
        <f t="shared" si="6755"/>
        <v>5</v>
      </c>
      <c r="Z6748" s="5">
        <f t="shared" si="9"/>
        <v>45036</v>
      </c>
    </row>
    <row r="6749">
      <c r="A6749" s="1" t="s">
        <v>6786</v>
      </c>
      <c r="B6749" s="1" t="s">
        <v>41</v>
      </c>
      <c r="C6749" s="1">
        <v>2.0</v>
      </c>
      <c r="D6749" s="1">
        <v>4.0</v>
      </c>
      <c r="E6749" s="1">
        <v>8.0</v>
      </c>
      <c r="F6749" s="1" t="s">
        <v>39</v>
      </c>
      <c r="G6749" s="1" t="s">
        <v>24</v>
      </c>
      <c r="H6749" s="2">
        <v>44987.0</v>
      </c>
      <c r="J6749" s="3">
        <f t="shared" si="2"/>
        <v>2</v>
      </c>
      <c r="K6749" s="4">
        <f t="shared" si="3"/>
        <v>4</v>
      </c>
      <c r="L6749" s="4">
        <f t="shared" si="4"/>
        <v>8</v>
      </c>
      <c r="S6749" s="1" t="s">
        <v>6786</v>
      </c>
      <c r="T6749" s="4" t="str">
        <f t="shared" si="5"/>
        <v>Smoothie</v>
      </c>
      <c r="U6749" s="4" t="str">
        <f t="shared" si="6"/>
        <v>Takeaway</v>
      </c>
      <c r="V6749" s="4" t="str">
        <f t="shared" si="7"/>
        <v>Digital Wallet</v>
      </c>
      <c r="W6749" s="4">
        <f t="shared" ref="W6749:Y6749" si="6756">IF(OR(J6749 = "ERROR", J6749 = ""), "UNKNOWN", J6749)</f>
        <v>2</v>
      </c>
      <c r="X6749" s="4">
        <f t="shared" si="6756"/>
        <v>4</v>
      </c>
      <c r="Y6749" s="4">
        <f t="shared" si="6756"/>
        <v>8</v>
      </c>
      <c r="Z6749" s="5">
        <f t="shared" si="9"/>
        <v>44987</v>
      </c>
    </row>
    <row r="6750">
      <c r="A6750" s="1" t="s">
        <v>6787</v>
      </c>
      <c r="B6750" s="1" t="s">
        <v>22</v>
      </c>
      <c r="C6750" s="1">
        <v>4.0</v>
      </c>
      <c r="D6750" s="1">
        <v>2.0</v>
      </c>
      <c r="E6750" s="1">
        <v>8.0</v>
      </c>
      <c r="F6750" s="1" t="s">
        <v>39</v>
      </c>
      <c r="H6750" s="2">
        <v>45032.0</v>
      </c>
      <c r="J6750" s="3">
        <f t="shared" si="2"/>
        <v>4</v>
      </c>
      <c r="K6750" s="4">
        <f t="shared" si="3"/>
        <v>2</v>
      </c>
      <c r="L6750" s="4">
        <f t="shared" si="4"/>
        <v>8</v>
      </c>
      <c r="S6750" s="1" t="s">
        <v>6787</v>
      </c>
      <c r="T6750" s="4" t="str">
        <f t="shared" si="5"/>
        <v>Coffee</v>
      </c>
      <c r="U6750" s="4" t="str">
        <f t="shared" si="6"/>
        <v>UNKNOWN</v>
      </c>
      <c r="V6750" s="4" t="str">
        <f t="shared" si="7"/>
        <v>Digital Wallet</v>
      </c>
      <c r="W6750" s="4">
        <f t="shared" ref="W6750:Y6750" si="6757">IF(OR(J6750 = "ERROR", J6750 = ""), "UNKNOWN", J6750)</f>
        <v>4</v>
      </c>
      <c r="X6750" s="4">
        <f t="shared" si="6757"/>
        <v>2</v>
      </c>
      <c r="Y6750" s="4">
        <f t="shared" si="6757"/>
        <v>8</v>
      </c>
      <c r="Z6750" s="5">
        <f t="shared" si="9"/>
        <v>45032</v>
      </c>
    </row>
    <row r="6751">
      <c r="A6751" s="1" t="s">
        <v>6788</v>
      </c>
      <c r="B6751" s="1" t="s">
        <v>22</v>
      </c>
      <c r="C6751" s="1">
        <v>4.0</v>
      </c>
      <c r="D6751" s="1">
        <v>2.0</v>
      </c>
      <c r="E6751" s="1">
        <v>8.0</v>
      </c>
      <c r="H6751" s="2">
        <v>45159.0</v>
      </c>
      <c r="J6751" s="3">
        <f t="shared" si="2"/>
        <v>4</v>
      </c>
      <c r="K6751" s="4">
        <f t="shared" si="3"/>
        <v>2</v>
      </c>
      <c r="L6751" s="4">
        <f t="shared" si="4"/>
        <v>8</v>
      </c>
      <c r="S6751" s="1" t="s">
        <v>6788</v>
      </c>
      <c r="T6751" s="4" t="str">
        <f t="shared" si="5"/>
        <v>Coffee</v>
      </c>
      <c r="U6751" s="4" t="str">
        <f t="shared" si="6"/>
        <v>UNKNOWN</v>
      </c>
      <c r="V6751" s="4" t="str">
        <f t="shared" si="7"/>
        <v>UNKNOWN</v>
      </c>
      <c r="W6751" s="4">
        <f t="shared" ref="W6751:Y6751" si="6758">IF(OR(J6751 = "ERROR", J6751 = ""), "UNKNOWN", J6751)</f>
        <v>4</v>
      </c>
      <c r="X6751" s="4">
        <f t="shared" si="6758"/>
        <v>2</v>
      </c>
      <c r="Y6751" s="4">
        <f t="shared" si="6758"/>
        <v>8</v>
      </c>
      <c r="Z6751" s="5">
        <f t="shared" si="9"/>
        <v>45159</v>
      </c>
    </row>
    <row r="6752">
      <c r="A6752" s="1" t="s">
        <v>6789</v>
      </c>
      <c r="B6752" s="1" t="s">
        <v>27</v>
      </c>
      <c r="C6752" s="1">
        <v>3.0</v>
      </c>
      <c r="D6752" s="1">
        <v>3.0</v>
      </c>
      <c r="E6752" s="1">
        <v>9.0</v>
      </c>
      <c r="F6752" s="1" t="s">
        <v>28</v>
      </c>
      <c r="G6752" s="1" t="s">
        <v>25</v>
      </c>
      <c r="H6752" s="2">
        <v>45017.0</v>
      </c>
      <c r="J6752" s="3">
        <f t="shared" si="2"/>
        <v>3</v>
      </c>
      <c r="K6752" s="4">
        <f t="shared" si="3"/>
        <v>3</v>
      </c>
      <c r="L6752" s="4">
        <f t="shared" si="4"/>
        <v>9</v>
      </c>
      <c r="S6752" s="1" t="s">
        <v>6789</v>
      </c>
      <c r="T6752" s="4" t="str">
        <f t="shared" si="5"/>
        <v>Cake</v>
      </c>
      <c r="U6752" s="4" t="str">
        <f t="shared" si="6"/>
        <v>UNKNOWN</v>
      </c>
      <c r="V6752" s="4" t="str">
        <f t="shared" si="7"/>
        <v>Cash</v>
      </c>
      <c r="W6752" s="4">
        <f t="shared" ref="W6752:Y6752" si="6759">IF(OR(J6752 = "ERROR", J6752 = ""), "UNKNOWN", J6752)</f>
        <v>3</v>
      </c>
      <c r="X6752" s="4">
        <f t="shared" si="6759"/>
        <v>3</v>
      </c>
      <c r="Y6752" s="4">
        <f t="shared" si="6759"/>
        <v>9</v>
      </c>
      <c r="Z6752" s="5">
        <f t="shared" si="9"/>
        <v>45017</v>
      </c>
    </row>
    <row r="6753">
      <c r="A6753" s="1" t="s">
        <v>6790</v>
      </c>
      <c r="B6753" s="1" t="s">
        <v>44</v>
      </c>
      <c r="C6753" s="1">
        <v>2.0</v>
      </c>
      <c r="D6753" s="1">
        <v>4.0</v>
      </c>
      <c r="E6753" s="1">
        <v>8.0</v>
      </c>
      <c r="F6753" s="1" t="s">
        <v>39</v>
      </c>
      <c r="G6753" s="1" t="s">
        <v>29</v>
      </c>
      <c r="H6753" s="2">
        <v>44941.0</v>
      </c>
      <c r="J6753" s="3">
        <f t="shared" si="2"/>
        <v>2</v>
      </c>
      <c r="K6753" s="4">
        <f t="shared" si="3"/>
        <v>4</v>
      </c>
      <c r="L6753" s="4">
        <f t="shared" si="4"/>
        <v>8</v>
      </c>
      <c r="S6753" s="1" t="s">
        <v>6790</v>
      </c>
      <c r="T6753" s="4" t="str">
        <f t="shared" si="5"/>
        <v>Sandwich</v>
      </c>
      <c r="U6753" s="4" t="str">
        <f t="shared" si="6"/>
        <v>In-store</v>
      </c>
      <c r="V6753" s="4" t="str">
        <f t="shared" si="7"/>
        <v>Digital Wallet</v>
      </c>
      <c r="W6753" s="4">
        <f t="shared" ref="W6753:Y6753" si="6760">IF(OR(J6753 = "ERROR", J6753 = ""), "UNKNOWN", J6753)</f>
        <v>2</v>
      </c>
      <c r="X6753" s="4">
        <f t="shared" si="6760"/>
        <v>4</v>
      </c>
      <c r="Y6753" s="4">
        <f t="shared" si="6760"/>
        <v>8</v>
      </c>
      <c r="Z6753" s="5">
        <f t="shared" si="9"/>
        <v>44941</v>
      </c>
    </row>
    <row r="6754">
      <c r="A6754" s="1" t="s">
        <v>6791</v>
      </c>
      <c r="B6754" s="1" t="s">
        <v>36</v>
      </c>
      <c r="C6754" s="1">
        <v>2.0</v>
      </c>
      <c r="D6754" s="1">
        <v>5.0</v>
      </c>
      <c r="E6754" s="1">
        <v>10.0</v>
      </c>
      <c r="F6754" s="1" t="s">
        <v>39</v>
      </c>
      <c r="H6754" s="6">
        <v>45286.0</v>
      </c>
      <c r="J6754" s="3">
        <f t="shared" si="2"/>
        <v>2</v>
      </c>
      <c r="K6754" s="4">
        <f t="shared" si="3"/>
        <v>5</v>
      </c>
      <c r="L6754" s="4">
        <f t="shared" si="4"/>
        <v>10</v>
      </c>
      <c r="S6754" s="1" t="s">
        <v>6791</v>
      </c>
      <c r="T6754" s="4" t="str">
        <f t="shared" si="5"/>
        <v>Salad</v>
      </c>
      <c r="U6754" s="4" t="str">
        <f t="shared" si="6"/>
        <v>UNKNOWN</v>
      </c>
      <c r="V6754" s="4" t="str">
        <f t="shared" si="7"/>
        <v>Digital Wallet</v>
      </c>
      <c r="W6754" s="4">
        <f t="shared" ref="W6754:Y6754" si="6761">IF(OR(J6754 = "ERROR", J6754 = ""), "UNKNOWN", J6754)</f>
        <v>2</v>
      </c>
      <c r="X6754" s="4">
        <f t="shared" si="6761"/>
        <v>5</v>
      </c>
      <c r="Y6754" s="4">
        <f t="shared" si="6761"/>
        <v>10</v>
      </c>
      <c r="Z6754" s="7">
        <f t="shared" si="9"/>
        <v>45286</v>
      </c>
    </row>
    <row r="6755">
      <c r="A6755" s="1" t="s">
        <v>6792</v>
      </c>
      <c r="B6755" s="1" t="s">
        <v>81</v>
      </c>
      <c r="C6755" s="1">
        <v>3.0</v>
      </c>
      <c r="D6755" s="1">
        <v>1.5</v>
      </c>
      <c r="E6755" s="1">
        <v>4.5</v>
      </c>
      <c r="F6755" s="1" t="s">
        <v>39</v>
      </c>
      <c r="H6755" s="2">
        <v>45164.0</v>
      </c>
      <c r="J6755" s="3">
        <f t="shared" si="2"/>
        <v>3</v>
      </c>
      <c r="K6755" s="4">
        <f t="shared" si="3"/>
        <v>1.5</v>
      </c>
      <c r="L6755" s="4">
        <f t="shared" si="4"/>
        <v>4.5</v>
      </c>
      <c r="S6755" s="1" t="s">
        <v>6792</v>
      </c>
      <c r="T6755" s="4" t="str">
        <f t="shared" si="5"/>
        <v>Tea</v>
      </c>
      <c r="U6755" s="4" t="str">
        <f t="shared" si="6"/>
        <v>UNKNOWN</v>
      </c>
      <c r="V6755" s="4" t="str">
        <f t="shared" si="7"/>
        <v>Digital Wallet</v>
      </c>
      <c r="W6755" s="4">
        <f t="shared" ref="W6755:Y6755" si="6762">IF(OR(J6755 = "ERROR", J6755 = ""), "UNKNOWN", J6755)</f>
        <v>3</v>
      </c>
      <c r="X6755" s="4">
        <f t="shared" si="6762"/>
        <v>1.5</v>
      </c>
      <c r="Y6755" s="4">
        <f t="shared" si="6762"/>
        <v>4.5</v>
      </c>
      <c r="Z6755" s="5">
        <f t="shared" si="9"/>
        <v>45164</v>
      </c>
    </row>
    <row r="6756">
      <c r="A6756" s="1" t="s">
        <v>6793</v>
      </c>
      <c r="B6756" s="1" t="s">
        <v>22</v>
      </c>
      <c r="C6756" s="1">
        <v>3.0</v>
      </c>
      <c r="D6756" s="1">
        <v>2.0</v>
      </c>
      <c r="E6756" s="1">
        <v>6.0</v>
      </c>
      <c r="F6756" s="1" t="s">
        <v>39</v>
      </c>
      <c r="G6756" s="1" t="s">
        <v>24</v>
      </c>
      <c r="H6756" s="2">
        <v>45125.0</v>
      </c>
      <c r="J6756" s="3">
        <f t="shared" si="2"/>
        <v>3</v>
      </c>
      <c r="K6756" s="4">
        <f t="shared" si="3"/>
        <v>2</v>
      </c>
      <c r="L6756" s="4">
        <f t="shared" si="4"/>
        <v>6</v>
      </c>
      <c r="S6756" s="1" t="s">
        <v>6793</v>
      </c>
      <c r="T6756" s="4" t="str">
        <f t="shared" si="5"/>
        <v>Coffee</v>
      </c>
      <c r="U6756" s="4" t="str">
        <f t="shared" si="6"/>
        <v>Takeaway</v>
      </c>
      <c r="V6756" s="4" t="str">
        <f t="shared" si="7"/>
        <v>Digital Wallet</v>
      </c>
      <c r="W6756" s="4">
        <f t="shared" ref="W6756:Y6756" si="6763">IF(OR(J6756 = "ERROR", J6756 = ""), "UNKNOWN", J6756)</f>
        <v>3</v>
      </c>
      <c r="X6756" s="4">
        <f t="shared" si="6763"/>
        <v>2</v>
      </c>
      <c r="Y6756" s="4">
        <f t="shared" si="6763"/>
        <v>6</v>
      </c>
      <c r="Z6756" s="5">
        <f t="shared" si="9"/>
        <v>45125</v>
      </c>
    </row>
    <row r="6757">
      <c r="A6757" s="1" t="s">
        <v>6794</v>
      </c>
      <c r="B6757" s="1" t="s">
        <v>44</v>
      </c>
      <c r="C6757" s="1">
        <v>2.0</v>
      </c>
      <c r="D6757" s="1">
        <v>4.0</v>
      </c>
      <c r="E6757" s="1">
        <v>8.0</v>
      </c>
      <c r="G6757" s="1" t="s">
        <v>25</v>
      </c>
      <c r="H6757" s="2">
        <v>45074.0</v>
      </c>
      <c r="J6757" s="3">
        <f t="shared" si="2"/>
        <v>2</v>
      </c>
      <c r="K6757" s="4">
        <f t="shared" si="3"/>
        <v>4</v>
      </c>
      <c r="L6757" s="4">
        <f t="shared" si="4"/>
        <v>8</v>
      </c>
      <c r="S6757" s="1" t="s">
        <v>6794</v>
      </c>
      <c r="T6757" s="4" t="str">
        <f t="shared" si="5"/>
        <v>Sandwich</v>
      </c>
      <c r="U6757" s="4" t="str">
        <f t="shared" si="6"/>
        <v>UNKNOWN</v>
      </c>
      <c r="V6757" s="4" t="str">
        <f t="shared" si="7"/>
        <v>UNKNOWN</v>
      </c>
      <c r="W6757" s="4">
        <f t="shared" ref="W6757:Y6757" si="6764">IF(OR(J6757 = "ERROR", J6757 = ""), "UNKNOWN", J6757)</f>
        <v>2</v>
      </c>
      <c r="X6757" s="4">
        <f t="shared" si="6764"/>
        <v>4</v>
      </c>
      <c r="Y6757" s="4">
        <f t="shared" si="6764"/>
        <v>8</v>
      </c>
      <c r="Z6757" s="5">
        <f t="shared" si="9"/>
        <v>45074</v>
      </c>
    </row>
    <row r="6758">
      <c r="A6758" s="1" t="s">
        <v>6795</v>
      </c>
      <c r="B6758" s="1" t="s">
        <v>44</v>
      </c>
      <c r="C6758" s="1">
        <v>4.0</v>
      </c>
      <c r="D6758" s="1">
        <v>4.0</v>
      </c>
      <c r="E6758" s="1">
        <v>16.0</v>
      </c>
      <c r="F6758" s="1" t="s">
        <v>23</v>
      </c>
      <c r="G6758" s="1" t="s">
        <v>24</v>
      </c>
      <c r="H6758" s="6">
        <v>45221.0</v>
      </c>
      <c r="J6758" s="3">
        <f t="shared" si="2"/>
        <v>4</v>
      </c>
      <c r="K6758" s="4">
        <f t="shared" si="3"/>
        <v>4</v>
      </c>
      <c r="L6758" s="4">
        <f t="shared" si="4"/>
        <v>16</v>
      </c>
      <c r="S6758" s="1" t="s">
        <v>6795</v>
      </c>
      <c r="T6758" s="4" t="str">
        <f t="shared" si="5"/>
        <v>Sandwich</v>
      </c>
      <c r="U6758" s="4" t="str">
        <f t="shared" si="6"/>
        <v>Takeaway</v>
      </c>
      <c r="V6758" s="4" t="str">
        <f t="shared" si="7"/>
        <v>Credit Card</v>
      </c>
      <c r="W6758" s="4">
        <f t="shared" ref="W6758:Y6758" si="6765">IF(OR(J6758 = "ERROR", J6758 = ""), "UNKNOWN", J6758)</f>
        <v>4</v>
      </c>
      <c r="X6758" s="4">
        <f t="shared" si="6765"/>
        <v>4</v>
      </c>
      <c r="Y6758" s="4">
        <f t="shared" si="6765"/>
        <v>16</v>
      </c>
      <c r="Z6758" s="7">
        <f t="shared" si="9"/>
        <v>45221</v>
      </c>
    </row>
    <row r="6759">
      <c r="A6759" s="1" t="s">
        <v>6796</v>
      </c>
      <c r="B6759" s="1" t="s">
        <v>32</v>
      </c>
      <c r="C6759" s="1">
        <v>5.0</v>
      </c>
      <c r="D6759" s="1">
        <v>1.0</v>
      </c>
      <c r="E6759" s="1">
        <v>5.0</v>
      </c>
      <c r="F6759" s="1" t="s">
        <v>30</v>
      </c>
      <c r="G6759" s="1" t="s">
        <v>29</v>
      </c>
      <c r="H6759" s="2">
        <v>45071.0</v>
      </c>
      <c r="J6759" s="3">
        <f t="shared" si="2"/>
        <v>5</v>
      </c>
      <c r="K6759" s="4">
        <f t="shared" si="3"/>
        <v>1</v>
      </c>
      <c r="L6759" s="4">
        <f t="shared" si="4"/>
        <v>5</v>
      </c>
      <c r="S6759" s="1" t="s">
        <v>6796</v>
      </c>
      <c r="T6759" s="4" t="str">
        <f t="shared" si="5"/>
        <v>Cookie</v>
      </c>
      <c r="U6759" s="4" t="str">
        <f t="shared" si="6"/>
        <v>In-store</v>
      </c>
      <c r="V6759" s="4" t="str">
        <f t="shared" si="7"/>
        <v>UNKNOWN</v>
      </c>
      <c r="W6759" s="4">
        <f t="shared" ref="W6759:Y6759" si="6766">IF(OR(J6759 = "ERROR", J6759 = ""), "UNKNOWN", J6759)</f>
        <v>5</v>
      </c>
      <c r="X6759" s="4">
        <f t="shared" si="6766"/>
        <v>1</v>
      </c>
      <c r="Y6759" s="4">
        <f t="shared" si="6766"/>
        <v>5</v>
      </c>
      <c r="Z6759" s="5">
        <f t="shared" si="9"/>
        <v>45071</v>
      </c>
    </row>
    <row r="6760">
      <c r="A6760" s="1" t="s">
        <v>6797</v>
      </c>
      <c r="B6760" s="1" t="s">
        <v>22</v>
      </c>
      <c r="C6760" s="1">
        <v>2.0</v>
      </c>
      <c r="D6760" s="1">
        <v>2.0</v>
      </c>
      <c r="E6760" s="1">
        <v>4.0</v>
      </c>
      <c r="F6760" s="1" t="s">
        <v>39</v>
      </c>
      <c r="G6760" s="1" t="s">
        <v>29</v>
      </c>
      <c r="H6760" s="2">
        <v>45177.0</v>
      </c>
      <c r="J6760" s="3">
        <f t="shared" si="2"/>
        <v>2</v>
      </c>
      <c r="K6760" s="4">
        <f t="shared" si="3"/>
        <v>2</v>
      </c>
      <c r="L6760" s="4">
        <f t="shared" si="4"/>
        <v>4</v>
      </c>
      <c r="S6760" s="1" t="s">
        <v>6797</v>
      </c>
      <c r="T6760" s="4" t="str">
        <f t="shared" si="5"/>
        <v>Coffee</v>
      </c>
      <c r="U6760" s="4" t="str">
        <f t="shared" si="6"/>
        <v>In-store</v>
      </c>
      <c r="V6760" s="4" t="str">
        <f t="shared" si="7"/>
        <v>Digital Wallet</v>
      </c>
      <c r="W6760" s="4">
        <f t="shared" ref="W6760:Y6760" si="6767">IF(OR(J6760 = "ERROR", J6760 = ""), "UNKNOWN", J6760)</f>
        <v>2</v>
      </c>
      <c r="X6760" s="4">
        <f t="shared" si="6767"/>
        <v>2</v>
      </c>
      <c r="Y6760" s="4">
        <f t="shared" si="6767"/>
        <v>4</v>
      </c>
      <c r="Z6760" s="5">
        <f t="shared" si="9"/>
        <v>45177</v>
      </c>
    </row>
    <row r="6761">
      <c r="A6761" s="1" t="s">
        <v>6798</v>
      </c>
      <c r="B6761" s="1" t="s">
        <v>36</v>
      </c>
      <c r="C6761" s="1">
        <v>2.0</v>
      </c>
      <c r="D6761" s="1">
        <v>5.0</v>
      </c>
      <c r="E6761" s="1">
        <v>10.0</v>
      </c>
      <c r="F6761" s="1" t="s">
        <v>28</v>
      </c>
      <c r="G6761" s="1" t="s">
        <v>29</v>
      </c>
      <c r="H6761" s="2">
        <v>45171.0</v>
      </c>
      <c r="J6761" s="3">
        <f t="shared" si="2"/>
        <v>2</v>
      </c>
      <c r="K6761" s="4">
        <f t="shared" si="3"/>
        <v>5</v>
      </c>
      <c r="L6761" s="4">
        <f t="shared" si="4"/>
        <v>10</v>
      </c>
      <c r="S6761" s="1" t="s">
        <v>6798</v>
      </c>
      <c r="T6761" s="4" t="str">
        <f t="shared" si="5"/>
        <v>Salad</v>
      </c>
      <c r="U6761" s="4" t="str">
        <f t="shared" si="6"/>
        <v>In-store</v>
      </c>
      <c r="V6761" s="4" t="str">
        <f t="shared" si="7"/>
        <v>Cash</v>
      </c>
      <c r="W6761" s="4">
        <f t="shared" ref="W6761:Y6761" si="6768">IF(OR(J6761 = "ERROR", J6761 = ""), "UNKNOWN", J6761)</f>
        <v>2</v>
      </c>
      <c r="X6761" s="4">
        <f t="shared" si="6768"/>
        <v>5</v>
      </c>
      <c r="Y6761" s="4">
        <f t="shared" si="6768"/>
        <v>10</v>
      </c>
      <c r="Z6761" s="5">
        <f t="shared" si="9"/>
        <v>45171</v>
      </c>
    </row>
    <row r="6762">
      <c r="A6762" s="1" t="s">
        <v>6799</v>
      </c>
      <c r="B6762" s="1" t="s">
        <v>41</v>
      </c>
      <c r="C6762" s="1">
        <v>4.0</v>
      </c>
      <c r="D6762" s="1">
        <v>4.0</v>
      </c>
      <c r="E6762" s="1" t="s">
        <v>25</v>
      </c>
      <c r="H6762" s="2">
        <v>44986.0</v>
      </c>
      <c r="J6762" s="3">
        <f t="shared" si="2"/>
        <v>4</v>
      </c>
      <c r="K6762" s="4">
        <f t="shared" si="3"/>
        <v>4</v>
      </c>
      <c r="L6762" s="4">
        <f t="shared" si="4"/>
        <v>16</v>
      </c>
      <c r="S6762" s="1" t="s">
        <v>6799</v>
      </c>
      <c r="T6762" s="4" t="str">
        <f t="shared" si="5"/>
        <v>Smoothie</v>
      </c>
      <c r="U6762" s="4" t="str">
        <f t="shared" si="6"/>
        <v>UNKNOWN</v>
      </c>
      <c r="V6762" s="4" t="str">
        <f t="shared" si="7"/>
        <v>UNKNOWN</v>
      </c>
      <c r="W6762" s="4">
        <f t="shared" ref="W6762:Y6762" si="6769">IF(OR(J6762 = "ERROR", J6762 = ""), "UNKNOWN", J6762)</f>
        <v>4</v>
      </c>
      <c r="X6762" s="4">
        <f t="shared" si="6769"/>
        <v>4</v>
      </c>
      <c r="Y6762" s="4">
        <f t="shared" si="6769"/>
        <v>16</v>
      </c>
      <c r="Z6762" s="5">
        <f t="shared" si="9"/>
        <v>44986</v>
      </c>
    </row>
    <row r="6763">
      <c r="A6763" s="1" t="s">
        <v>6800</v>
      </c>
      <c r="B6763" s="1" t="s">
        <v>44</v>
      </c>
      <c r="C6763" s="1">
        <v>3.0</v>
      </c>
      <c r="D6763" s="1">
        <v>4.0</v>
      </c>
      <c r="E6763" s="1">
        <v>12.0</v>
      </c>
      <c r="F6763" s="1" t="s">
        <v>23</v>
      </c>
      <c r="G6763" s="1" t="s">
        <v>24</v>
      </c>
      <c r="H6763" s="2">
        <v>45198.0</v>
      </c>
      <c r="J6763" s="3">
        <f t="shared" si="2"/>
        <v>3</v>
      </c>
      <c r="K6763" s="4">
        <f t="shared" si="3"/>
        <v>4</v>
      </c>
      <c r="L6763" s="4">
        <f t="shared" si="4"/>
        <v>12</v>
      </c>
      <c r="S6763" s="1" t="s">
        <v>6800</v>
      </c>
      <c r="T6763" s="4" t="str">
        <f t="shared" si="5"/>
        <v>Sandwich</v>
      </c>
      <c r="U6763" s="4" t="str">
        <f t="shared" si="6"/>
        <v>Takeaway</v>
      </c>
      <c r="V6763" s="4" t="str">
        <f t="shared" si="7"/>
        <v>Credit Card</v>
      </c>
      <c r="W6763" s="4">
        <f t="shared" ref="W6763:Y6763" si="6770">IF(OR(J6763 = "ERROR", J6763 = ""), "UNKNOWN", J6763)</f>
        <v>3</v>
      </c>
      <c r="X6763" s="4">
        <f t="shared" si="6770"/>
        <v>4</v>
      </c>
      <c r="Y6763" s="4">
        <f t="shared" si="6770"/>
        <v>12</v>
      </c>
      <c r="Z6763" s="5">
        <f t="shared" si="9"/>
        <v>45198</v>
      </c>
    </row>
    <row r="6764">
      <c r="A6764" s="1" t="s">
        <v>6801</v>
      </c>
      <c r="B6764" s="1" t="s">
        <v>32</v>
      </c>
      <c r="C6764" s="1">
        <v>3.0</v>
      </c>
      <c r="D6764" s="1">
        <v>1.0</v>
      </c>
      <c r="E6764" s="1">
        <v>3.0</v>
      </c>
      <c r="F6764" s="1" t="s">
        <v>23</v>
      </c>
      <c r="G6764" s="1" t="s">
        <v>24</v>
      </c>
      <c r="H6764" s="2">
        <v>45177.0</v>
      </c>
      <c r="J6764" s="3">
        <f t="shared" si="2"/>
        <v>3</v>
      </c>
      <c r="K6764" s="4">
        <f t="shared" si="3"/>
        <v>1</v>
      </c>
      <c r="L6764" s="4">
        <f t="shared" si="4"/>
        <v>3</v>
      </c>
      <c r="S6764" s="1" t="s">
        <v>6801</v>
      </c>
      <c r="T6764" s="4" t="str">
        <f t="shared" si="5"/>
        <v>Cookie</v>
      </c>
      <c r="U6764" s="4" t="str">
        <f t="shared" si="6"/>
        <v>Takeaway</v>
      </c>
      <c r="V6764" s="4" t="str">
        <f t="shared" si="7"/>
        <v>Credit Card</v>
      </c>
      <c r="W6764" s="4">
        <f t="shared" ref="W6764:Y6764" si="6771">IF(OR(J6764 = "ERROR", J6764 = ""), "UNKNOWN", J6764)</f>
        <v>3</v>
      </c>
      <c r="X6764" s="4">
        <f t="shared" si="6771"/>
        <v>1</v>
      </c>
      <c r="Y6764" s="4">
        <f t="shared" si="6771"/>
        <v>3</v>
      </c>
      <c r="Z6764" s="5">
        <f t="shared" si="9"/>
        <v>45177</v>
      </c>
    </row>
    <row r="6765">
      <c r="A6765" s="1" t="s">
        <v>6802</v>
      </c>
      <c r="B6765" s="1" t="s">
        <v>36</v>
      </c>
      <c r="C6765" s="1">
        <v>4.0</v>
      </c>
      <c r="D6765" s="1">
        <v>5.0</v>
      </c>
      <c r="E6765" s="1">
        <v>20.0</v>
      </c>
      <c r="F6765" s="1" t="s">
        <v>28</v>
      </c>
      <c r="H6765" s="6">
        <v>45275.0</v>
      </c>
      <c r="J6765" s="3">
        <f t="shared" si="2"/>
        <v>4</v>
      </c>
      <c r="K6765" s="4">
        <f t="shared" si="3"/>
        <v>5</v>
      </c>
      <c r="L6765" s="4">
        <f t="shared" si="4"/>
        <v>20</v>
      </c>
      <c r="S6765" s="1" t="s">
        <v>6802</v>
      </c>
      <c r="T6765" s="4" t="str">
        <f t="shared" si="5"/>
        <v>Salad</v>
      </c>
      <c r="U6765" s="4" t="str">
        <f t="shared" si="6"/>
        <v>UNKNOWN</v>
      </c>
      <c r="V6765" s="4" t="str">
        <f t="shared" si="7"/>
        <v>Cash</v>
      </c>
      <c r="W6765" s="4">
        <f t="shared" ref="W6765:Y6765" si="6772">IF(OR(J6765 = "ERROR", J6765 = ""), "UNKNOWN", J6765)</f>
        <v>4</v>
      </c>
      <c r="X6765" s="4">
        <f t="shared" si="6772"/>
        <v>5</v>
      </c>
      <c r="Y6765" s="4">
        <f t="shared" si="6772"/>
        <v>20</v>
      </c>
      <c r="Z6765" s="7">
        <f t="shared" si="9"/>
        <v>45275</v>
      </c>
    </row>
    <row r="6766">
      <c r="A6766" s="1" t="s">
        <v>6803</v>
      </c>
      <c r="B6766" s="1" t="s">
        <v>27</v>
      </c>
      <c r="C6766" s="1">
        <v>2.0</v>
      </c>
      <c r="D6766" s="1">
        <v>3.0</v>
      </c>
      <c r="E6766" s="1">
        <v>6.0</v>
      </c>
      <c r="F6766" s="1" t="s">
        <v>39</v>
      </c>
      <c r="G6766" s="1" t="s">
        <v>24</v>
      </c>
      <c r="H6766" s="2">
        <v>45017.0</v>
      </c>
      <c r="J6766" s="3">
        <f t="shared" si="2"/>
        <v>2</v>
      </c>
      <c r="K6766" s="4">
        <f t="shared" si="3"/>
        <v>3</v>
      </c>
      <c r="L6766" s="4">
        <f t="shared" si="4"/>
        <v>6</v>
      </c>
      <c r="S6766" s="1" t="s">
        <v>6803</v>
      </c>
      <c r="T6766" s="4" t="str">
        <f t="shared" si="5"/>
        <v>Cake</v>
      </c>
      <c r="U6766" s="4" t="str">
        <f t="shared" si="6"/>
        <v>Takeaway</v>
      </c>
      <c r="V6766" s="4" t="str">
        <f t="shared" si="7"/>
        <v>Digital Wallet</v>
      </c>
      <c r="W6766" s="4">
        <f t="shared" ref="W6766:Y6766" si="6773">IF(OR(J6766 = "ERROR", J6766 = ""), "UNKNOWN", J6766)</f>
        <v>2</v>
      </c>
      <c r="X6766" s="4">
        <f t="shared" si="6773"/>
        <v>3</v>
      </c>
      <c r="Y6766" s="4">
        <f t="shared" si="6773"/>
        <v>6</v>
      </c>
      <c r="Z6766" s="5">
        <f t="shared" si="9"/>
        <v>45017</v>
      </c>
    </row>
    <row r="6767">
      <c r="A6767" s="1" t="s">
        <v>6804</v>
      </c>
      <c r="B6767" s="1" t="s">
        <v>41</v>
      </c>
      <c r="C6767" s="1">
        <v>5.0</v>
      </c>
      <c r="D6767" s="1">
        <v>4.0</v>
      </c>
      <c r="E6767" s="1">
        <v>20.0</v>
      </c>
      <c r="F6767" s="1" t="s">
        <v>28</v>
      </c>
      <c r="H6767" s="2">
        <v>45042.0</v>
      </c>
      <c r="J6767" s="3">
        <f t="shared" si="2"/>
        <v>5</v>
      </c>
      <c r="K6767" s="4">
        <f t="shared" si="3"/>
        <v>4</v>
      </c>
      <c r="L6767" s="4">
        <f t="shared" si="4"/>
        <v>20</v>
      </c>
      <c r="S6767" s="1" t="s">
        <v>6804</v>
      </c>
      <c r="T6767" s="4" t="str">
        <f t="shared" si="5"/>
        <v>Smoothie</v>
      </c>
      <c r="U6767" s="4" t="str">
        <f t="shared" si="6"/>
        <v>UNKNOWN</v>
      </c>
      <c r="V6767" s="4" t="str">
        <f t="shared" si="7"/>
        <v>Cash</v>
      </c>
      <c r="W6767" s="4">
        <f t="shared" ref="W6767:Y6767" si="6774">IF(OR(J6767 = "ERROR", J6767 = ""), "UNKNOWN", J6767)</f>
        <v>5</v>
      </c>
      <c r="X6767" s="4">
        <f t="shared" si="6774"/>
        <v>4</v>
      </c>
      <c r="Y6767" s="4">
        <f t="shared" si="6774"/>
        <v>20</v>
      </c>
      <c r="Z6767" s="5">
        <f t="shared" si="9"/>
        <v>45042</v>
      </c>
    </row>
    <row r="6768">
      <c r="A6768" s="1" t="s">
        <v>6805</v>
      </c>
      <c r="B6768" s="1" t="s">
        <v>44</v>
      </c>
      <c r="C6768" s="1">
        <v>4.0</v>
      </c>
      <c r="D6768" s="1">
        <v>4.0</v>
      </c>
      <c r="E6768" s="1">
        <v>16.0</v>
      </c>
      <c r="F6768" s="1" t="s">
        <v>23</v>
      </c>
      <c r="H6768" s="2">
        <v>45203.0</v>
      </c>
      <c r="J6768" s="3">
        <f t="shared" si="2"/>
        <v>4</v>
      </c>
      <c r="K6768" s="4">
        <f t="shared" si="3"/>
        <v>4</v>
      </c>
      <c r="L6768" s="4">
        <f t="shared" si="4"/>
        <v>16</v>
      </c>
      <c r="S6768" s="1" t="s">
        <v>6805</v>
      </c>
      <c r="T6768" s="4" t="str">
        <f t="shared" si="5"/>
        <v>Sandwich</v>
      </c>
      <c r="U6768" s="4" t="str">
        <f t="shared" si="6"/>
        <v>UNKNOWN</v>
      </c>
      <c r="V6768" s="4" t="str">
        <f t="shared" si="7"/>
        <v>Credit Card</v>
      </c>
      <c r="W6768" s="4">
        <f t="shared" ref="W6768:Y6768" si="6775">IF(OR(J6768 = "ERROR", J6768 = ""), "UNKNOWN", J6768)</f>
        <v>4</v>
      </c>
      <c r="X6768" s="4">
        <f t="shared" si="6775"/>
        <v>4</v>
      </c>
      <c r="Y6768" s="4">
        <f t="shared" si="6775"/>
        <v>16</v>
      </c>
      <c r="Z6768" s="5">
        <f t="shared" si="9"/>
        <v>45203</v>
      </c>
    </row>
    <row r="6769">
      <c r="A6769" s="1" t="s">
        <v>6806</v>
      </c>
      <c r="B6769" s="1" t="s">
        <v>55</v>
      </c>
      <c r="C6769" s="1">
        <v>4.0</v>
      </c>
      <c r="D6769" s="1">
        <v>3.0</v>
      </c>
      <c r="E6769" s="1">
        <v>12.0</v>
      </c>
      <c r="G6769" s="1" t="s">
        <v>29</v>
      </c>
      <c r="H6769" s="6">
        <v>45290.0</v>
      </c>
      <c r="J6769" s="3">
        <f t="shared" si="2"/>
        <v>4</v>
      </c>
      <c r="K6769" s="4">
        <f t="shared" si="3"/>
        <v>3</v>
      </c>
      <c r="L6769" s="4">
        <f t="shared" si="4"/>
        <v>12</v>
      </c>
      <c r="S6769" s="1" t="s">
        <v>6806</v>
      </c>
      <c r="T6769" s="4" t="str">
        <f t="shared" si="5"/>
        <v>Juice</v>
      </c>
      <c r="U6769" s="4" t="str">
        <f t="shared" si="6"/>
        <v>In-store</v>
      </c>
      <c r="V6769" s="4" t="str">
        <f t="shared" si="7"/>
        <v>UNKNOWN</v>
      </c>
      <c r="W6769" s="4">
        <f t="shared" ref="W6769:Y6769" si="6776">IF(OR(J6769 = "ERROR", J6769 = ""), "UNKNOWN", J6769)</f>
        <v>4</v>
      </c>
      <c r="X6769" s="4">
        <f t="shared" si="6776"/>
        <v>3</v>
      </c>
      <c r="Y6769" s="4">
        <f t="shared" si="6776"/>
        <v>12</v>
      </c>
      <c r="Z6769" s="7">
        <f t="shared" si="9"/>
        <v>45290</v>
      </c>
    </row>
    <row r="6770">
      <c r="A6770" s="1" t="s">
        <v>6807</v>
      </c>
      <c r="C6770" s="1">
        <v>2.0</v>
      </c>
      <c r="D6770" s="1">
        <v>4.0</v>
      </c>
      <c r="E6770" s="1">
        <v>8.0</v>
      </c>
      <c r="F6770" s="1" t="s">
        <v>23</v>
      </c>
      <c r="G6770" s="1" t="s">
        <v>29</v>
      </c>
      <c r="H6770" s="1" t="s">
        <v>25</v>
      </c>
      <c r="J6770" s="3">
        <f t="shared" si="2"/>
        <v>2</v>
      </c>
      <c r="K6770" s="4">
        <f t="shared" si="3"/>
        <v>4</v>
      </c>
      <c r="L6770" s="4">
        <f t="shared" si="4"/>
        <v>8</v>
      </c>
      <c r="S6770" s="1" t="s">
        <v>6807</v>
      </c>
      <c r="T6770" s="4" t="str">
        <f t="shared" si="5"/>
        <v>UNKNOWN</v>
      </c>
      <c r="U6770" s="4" t="str">
        <f t="shared" si="6"/>
        <v>In-store</v>
      </c>
      <c r="V6770" s="4" t="str">
        <f t="shared" si="7"/>
        <v>Credit Card</v>
      </c>
      <c r="W6770" s="4">
        <f t="shared" ref="W6770:Y6770" si="6777">IF(OR(J6770 = "ERROR", J6770 = ""), "UNKNOWN", J6770)</f>
        <v>2</v>
      </c>
      <c r="X6770" s="4">
        <f t="shared" si="6777"/>
        <v>4</v>
      </c>
      <c r="Y6770" s="4">
        <f t="shared" si="6777"/>
        <v>8</v>
      </c>
      <c r="Z6770" s="4" t="str">
        <f t="shared" si="9"/>
        <v>UNKNOWN</v>
      </c>
    </row>
    <row r="6771">
      <c r="A6771" s="1" t="s">
        <v>6808</v>
      </c>
      <c r="B6771" s="1" t="s">
        <v>41</v>
      </c>
      <c r="C6771" s="1">
        <v>4.0</v>
      </c>
      <c r="D6771" s="1">
        <v>4.0</v>
      </c>
      <c r="E6771" s="1">
        <v>16.0</v>
      </c>
      <c r="G6771" s="1" t="s">
        <v>29</v>
      </c>
      <c r="H6771" s="2">
        <v>45169.0</v>
      </c>
      <c r="J6771" s="3">
        <f t="shared" si="2"/>
        <v>4</v>
      </c>
      <c r="K6771" s="4">
        <f t="shared" si="3"/>
        <v>4</v>
      </c>
      <c r="L6771" s="4">
        <f t="shared" si="4"/>
        <v>16</v>
      </c>
      <c r="S6771" s="1" t="s">
        <v>6808</v>
      </c>
      <c r="T6771" s="4" t="str">
        <f t="shared" si="5"/>
        <v>Smoothie</v>
      </c>
      <c r="U6771" s="4" t="str">
        <f t="shared" si="6"/>
        <v>In-store</v>
      </c>
      <c r="V6771" s="4" t="str">
        <f t="shared" si="7"/>
        <v>UNKNOWN</v>
      </c>
      <c r="W6771" s="4">
        <f t="shared" ref="W6771:Y6771" si="6778">IF(OR(J6771 = "ERROR", J6771 = ""), "UNKNOWN", J6771)</f>
        <v>4</v>
      </c>
      <c r="X6771" s="4">
        <f t="shared" si="6778"/>
        <v>4</v>
      </c>
      <c r="Y6771" s="4">
        <f t="shared" si="6778"/>
        <v>16</v>
      </c>
      <c r="Z6771" s="5">
        <f t="shared" si="9"/>
        <v>45169</v>
      </c>
    </row>
    <row r="6772">
      <c r="A6772" s="1" t="s">
        <v>6809</v>
      </c>
      <c r="B6772" s="1" t="s">
        <v>55</v>
      </c>
      <c r="C6772" s="1">
        <v>1.0</v>
      </c>
      <c r="D6772" s="1">
        <v>3.0</v>
      </c>
      <c r="E6772" s="1">
        <v>3.0</v>
      </c>
      <c r="F6772" s="1" t="s">
        <v>23</v>
      </c>
      <c r="H6772" s="2">
        <v>45112.0</v>
      </c>
      <c r="J6772" s="3">
        <f t="shared" si="2"/>
        <v>1</v>
      </c>
      <c r="K6772" s="4">
        <f t="shared" si="3"/>
        <v>3</v>
      </c>
      <c r="L6772" s="4">
        <f t="shared" si="4"/>
        <v>3</v>
      </c>
      <c r="S6772" s="1" t="s">
        <v>6809</v>
      </c>
      <c r="T6772" s="4" t="str">
        <f t="shared" si="5"/>
        <v>Juice</v>
      </c>
      <c r="U6772" s="4" t="str">
        <f t="shared" si="6"/>
        <v>UNKNOWN</v>
      </c>
      <c r="V6772" s="4" t="str">
        <f t="shared" si="7"/>
        <v>Credit Card</v>
      </c>
      <c r="W6772" s="4">
        <f t="shared" ref="W6772:Y6772" si="6779">IF(OR(J6772 = "ERROR", J6772 = ""), "UNKNOWN", J6772)</f>
        <v>1</v>
      </c>
      <c r="X6772" s="4">
        <f t="shared" si="6779"/>
        <v>3</v>
      </c>
      <c r="Y6772" s="4">
        <f t="shared" si="6779"/>
        <v>3</v>
      </c>
      <c r="Z6772" s="5">
        <f t="shared" si="9"/>
        <v>45112</v>
      </c>
    </row>
    <row r="6773">
      <c r="A6773" s="1" t="s">
        <v>6810</v>
      </c>
      <c r="B6773" s="1" t="s">
        <v>27</v>
      </c>
      <c r="C6773" s="1">
        <v>5.0</v>
      </c>
      <c r="D6773" s="1">
        <v>3.0</v>
      </c>
      <c r="E6773" s="1">
        <v>15.0</v>
      </c>
      <c r="F6773" s="1" t="s">
        <v>25</v>
      </c>
      <c r="H6773" s="2">
        <v>45112.0</v>
      </c>
      <c r="J6773" s="3">
        <f t="shared" si="2"/>
        <v>5</v>
      </c>
      <c r="K6773" s="4">
        <f t="shared" si="3"/>
        <v>3</v>
      </c>
      <c r="L6773" s="4">
        <f t="shared" si="4"/>
        <v>15</v>
      </c>
      <c r="S6773" s="1" t="s">
        <v>6810</v>
      </c>
      <c r="T6773" s="4" t="str">
        <f t="shared" si="5"/>
        <v>Cake</v>
      </c>
      <c r="U6773" s="4" t="str">
        <f t="shared" si="6"/>
        <v>UNKNOWN</v>
      </c>
      <c r="V6773" s="4" t="str">
        <f t="shared" si="7"/>
        <v>UNKNOWN</v>
      </c>
      <c r="W6773" s="4">
        <f t="shared" ref="W6773:Y6773" si="6780">IF(OR(J6773 = "ERROR", J6773 = ""), "UNKNOWN", J6773)</f>
        <v>5</v>
      </c>
      <c r="X6773" s="4">
        <f t="shared" si="6780"/>
        <v>3</v>
      </c>
      <c r="Y6773" s="4">
        <f t="shared" si="6780"/>
        <v>15</v>
      </c>
      <c r="Z6773" s="5">
        <f t="shared" si="9"/>
        <v>45112</v>
      </c>
    </row>
    <row r="6774">
      <c r="A6774" s="1" t="s">
        <v>6811</v>
      </c>
      <c r="B6774" s="1" t="s">
        <v>44</v>
      </c>
      <c r="C6774" s="1">
        <v>2.0</v>
      </c>
      <c r="D6774" s="1">
        <v>4.0</v>
      </c>
      <c r="E6774" s="1">
        <v>8.0</v>
      </c>
      <c r="F6774" s="1" t="s">
        <v>23</v>
      </c>
      <c r="G6774" s="1" t="s">
        <v>24</v>
      </c>
      <c r="H6774" s="2">
        <v>45116.0</v>
      </c>
      <c r="J6774" s="3">
        <f t="shared" si="2"/>
        <v>2</v>
      </c>
      <c r="K6774" s="4">
        <f t="shared" si="3"/>
        <v>4</v>
      </c>
      <c r="L6774" s="4">
        <f t="shared" si="4"/>
        <v>8</v>
      </c>
      <c r="S6774" s="1" t="s">
        <v>6811</v>
      </c>
      <c r="T6774" s="4" t="str">
        <f t="shared" si="5"/>
        <v>Sandwich</v>
      </c>
      <c r="U6774" s="4" t="str">
        <f t="shared" si="6"/>
        <v>Takeaway</v>
      </c>
      <c r="V6774" s="4" t="str">
        <f t="shared" si="7"/>
        <v>Credit Card</v>
      </c>
      <c r="W6774" s="4">
        <f t="shared" ref="W6774:Y6774" si="6781">IF(OR(J6774 = "ERROR", J6774 = ""), "UNKNOWN", J6774)</f>
        <v>2</v>
      </c>
      <c r="X6774" s="4">
        <f t="shared" si="6781"/>
        <v>4</v>
      </c>
      <c r="Y6774" s="4">
        <f t="shared" si="6781"/>
        <v>8</v>
      </c>
      <c r="Z6774" s="5">
        <f t="shared" si="9"/>
        <v>45116</v>
      </c>
    </row>
    <row r="6775">
      <c r="A6775" s="1" t="s">
        <v>6812</v>
      </c>
      <c r="B6775" s="1" t="s">
        <v>27</v>
      </c>
      <c r="C6775" s="1">
        <v>3.0</v>
      </c>
      <c r="D6775" s="1">
        <v>3.0</v>
      </c>
      <c r="E6775" s="1">
        <v>9.0</v>
      </c>
      <c r="F6775" s="1" t="s">
        <v>23</v>
      </c>
      <c r="G6775" s="1" t="s">
        <v>29</v>
      </c>
      <c r="H6775" s="6">
        <v>45221.0</v>
      </c>
      <c r="J6775" s="3">
        <f t="shared" si="2"/>
        <v>3</v>
      </c>
      <c r="K6775" s="4">
        <f t="shared" si="3"/>
        <v>3</v>
      </c>
      <c r="L6775" s="4">
        <f t="shared" si="4"/>
        <v>9</v>
      </c>
      <c r="S6775" s="1" t="s">
        <v>6812</v>
      </c>
      <c r="T6775" s="4" t="str">
        <f t="shared" si="5"/>
        <v>Cake</v>
      </c>
      <c r="U6775" s="4" t="str">
        <f t="shared" si="6"/>
        <v>In-store</v>
      </c>
      <c r="V6775" s="4" t="str">
        <f t="shared" si="7"/>
        <v>Credit Card</v>
      </c>
      <c r="W6775" s="4">
        <f t="shared" ref="W6775:Y6775" si="6782">IF(OR(J6775 = "ERROR", J6775 = ""), "UNKNOWN", J6775)</f>
        <v>3</v>
      </c>
      <c r="X6775" s="4">
        <f t="shared" si="6782"/>
        <v>3</v>
      </c>
      <c r="Y6775" s="4">
        <f t="shared" si="6782"/>
        <v>9</v>
      </c>
      <c r="Z6775" s="7">
        <f t="shared" si="9"/>
        <v>45221</v>
      </c>
    </row>
    <row r="6776">
      <c r="A6776" s="1" t="s">
        <v>6813</v>
      </c>
      <c r="B6776" s="1" t="s">
        <v>32</v>
      </c>
      <c r="C6776" s="1">
        <v>3.0</v>
      </c>
      <c r="D6776" s="1">
        <v>1.0</v>
      </c>
      <c r="E6776" s="1">
        <v>3.0</v>
      </c>
      <c r="F6776" s="1" t="s">
        <v>28</v>
      </c>
      <c r="G6776" s="1" t="s">
        <v>29</v>
      </c>
      <c r="H6776" s="6">
        <v>45283.0</v>
      </c>
      <c r="J6776" s="3">
        <f t="shared" si="2"/>
        <v>3</v>
      </c>
      <c r="K6776" s="4">
        <f t="shared" si="3"/>
        <v>1</v>
      </c>
      <c r="L6776" s="4">
        <f t="shared" si="4"/>
        <v>3</v>
      </c>
      <c r="S6776" s="1" t="s">
        <v>6813</v>
      </c>
      <c r="T6776" s="4" t="str">
        <f t="shared" si="5"/>
        <v>Cookie</v>
      </c>
      <c r="U6776" s="4" t="str">
        <f t="shared" si="6"/>
        <v>In-store</v>
      </c>
      <c r="V6776" s="4" t="str">
        <f t="shared" si="7"/>
        <v>Cash</v>
      </c>
      <c r="W6776" s="4">
        <f t="shared" ref="W6776:Y6776" si="6783">IF(OR(J6776 = "ERROR", J6776 = ""), "UNKNOWN", J6776)</f>
        <v>3</v>
      </c>
      <c r="X6776" s="4">
        <f t="shared" si="6783"/>
        <v>1</v>
      </c>
      <c r="Y6776" s="4">
        <f t="shared" si="6783"/>
        <v>3</v>
      </c>
      <c r="Z6776" s="7">
        <f t="shared" si="9"/>
        <v>45283</v>
      </c>
    </row>
    <row r="6777">
      <c r="A6777" s="1" t="s">
        <v>6814</v>
      </c>
      <c r="B6777" s="1" t="s">
        <v>81</v>
      </c>
      <c r="C6777" s="1">
        <v>3.0</v>
      </c>
      <c r="D6777" s="1">
        <v>1.5</v>
      </c>
      <c r="E6777" s="1">
        <v>4.5</v>
      </c>
      <c r="F6777" s="1" t="s">
        <v>23</v>
      </c>
      <c r="J6777" s="3">
        <f t="shared" si="2"/>
        <v>3</v>
      </c>
      <c r="K6777" s="4">
        <f t="shared" si="3"/>
        <v>1.5</v>
      </c>
      <c r="L6777" s="4">
        <f t="shared" si="4"/>
        <v>4.5</v>
      </c>
      <c r="S6777" s="1" t="s">
        <v>6814</v>
      </c>
      <c r="T6777" s="4" t="str">
        <f t="shared" si="5"/>
        <v>Tea</v>
      </c>
      <c r="U6777" s="4" t="str">
        <f t="shared" si="6"/>
        <v>UNKNOWN</v>
      </c>
      <c r="V6777" s="4" t="str">
        <f t="shared" si="7"/>
        <v>Credit Card</v>
      </c>
      <c r="W6777" s="4">
        <f t="shared" ref="W6777:Y6777" si="6784">IF(OR(J6777 = "ERROR", J6777 = ""), "UNKNOWN", J6777)</f>
        <v>3</v>
      </c>
      <c r="X6777" s="4">
        <f t="shared" si="6784"/>
        <v>1.5</v>
      </c>
      <c r="Y6777" s="4">
        <f t="shared" si="6784"/>
        <v>4.5</v>
      </c>
      <c r="Z6777" s="4" t="str">
        <f t="shared" si="9"/>
        <v>UNKNOWN</v>
      </c>
    </row>
    <row r="6778">
      <c r="A6778" s="1" t="s">
        <v>6815</v>
      </c>
      <c r="B6778" s="1" t="s">
        <v>22</v>
      </c>
      <c r="C6778" s="1">
        <v>2.0</v>
      </c>
      <c r="D6778" s="1">
        <v>2.0</v>
      </c>
      <c r="E6778" s="1">
        <v>4.0</v>
      </c>
      <c r="F6778" s="1" t="s">
        <v>25</v>
      </c>
      <c r="G6778" s="1" t="s">
        <v>29</v>
      </c>
      <c r="H6778" s="2">
        <v>45208.0</v>
      </c>
      <c r="J6778" s="3">
        <f t="shared" si="2"/>
        <v>2</v>
      </c>
      <c r="K6778" s="4">
        <f t="shared" si="3"/>
        <v>2</v>
      </c>
      <c r="L6778" s="4">
        <f t="shared" si="4"/>
        <v>4</v>
      </c>
      <c r="S6778" s="1" t="s">
        <v>6815</v>
      </c>
      <c r="T6778" s="4" t="str">
        <f t="shared" si="5"/>
        <v>Coffee</v>
      </c>
      <c r="U6778" s="4" t="str">
        <f t="shared" si="6"/>
        <v>In-store</v>
      </c>
      <c r="V6778" s="4" t="str">
        <f t="shared" si="7"/>
        <v>UNKNOWN</v>
      </c>
      <c r="W6778" s="4">
        <f t="shared" ref="W6778:Y6778" si="6785">IF(OR(J6778 = "ERROR", J6778 = ""), "UNKNOWN", J6778)</f>
        <v>2</v>
      </c>
      <c r="X6778" s="4">
        <f t="shared" si="6785"/>
        <v>2</v>
      </c>
      <c r="Y6778" s="4">
        <f t="shared" si="6785"/>
        <v>4</v>
      </c>
      <c r="Z6778" s="5">
        <f t="shared" si="9"/>
        <v>45208</v>
      </c>
    </row>
    <row r="6779">
      <c r="A6779" s="1" t="s">
        <v>6816</v>
      </c>
      <c r="B6779" s="1" t="s">
        <v>44</v>
      </c>
      <c r="C6779" s="1">
        <v>3.0</v>
      </c>
      <c r="D6779" s="1">
        <v>4.0</v>
      </c>
      <c r="E6779" s="1">
        <v>12.0</v>
      </c>
      <c r="G6779" s="1" t="s">
        <v>24</v>
      </c>
      <c r="H6779" s="2">
        <v>44999.0</v>
      </c>
      <c r="J6779" s="3">
        <f t="shared" si="2"/>
        <v>3</v>
      </c>
      <c r="K6779" s="4">
        <f t="shared" si="3"/>
        <v>4</v>
      </c>
      <c r="L6779" s="4">
        <f t="shared" si="4"/>
        <v>12</v>
      </c>
      <c r="S6779" s="1" t="s">
        <v>6816</v>
      </c>
      <c r="T6779" s="4" t="str">
        <f t="shared" si="5"/>
        <v>Sandwich</v>
      </c>
      <c r="U6779" s="4" t="str">
        <f t="shared" si="6"/>
        <v>Takeaway</v>
      </c>
      <c r="V6779" s="4" t="str">
        <f t="shared" si="7"/>
        <v>UNKNOWN</v>
      </c>
      <c r="W6779" s="4">
        <f t="shared" ref="W6779:Y6779" si="6786">IF(OR(J6779 = "ERROR", J6779 = ""), "UNKNOWN", J6779)</f>
        <v>3</v>
      </c>
      <c r="X6779" s="4">
        <f t="shared" si="6786"/>
        <v>4</v>
      </c>
      <c r="Y6779" s="4">
        <f t="shared" si="6786"/>
        <v>12</v>
      </c>
      <c r="Z6779" s="5">
        <f t="shared" si="9"/>
        <v>44999</v>
      </c>
    </row>
    <row r="6780">
      <c r="A6780" s="1" t="s">
        <v>6817</v>
      </c>
      <c r="B6780" s="1" t="s">
        <v>44</v>
      </c>
      <c r="C6780" s="1">
        <v>3.0</v>
      </c>
      <c r="D6780" s="1">
        <v>4.0</v>
      </c>
      <c r="E6780" s="1">
        <v>12.0</v>
      </c>
      <c r="H6780" s="2">
        <v>44975.0</v>
      </c>
      <c r="J6780" s="3">
        <f t="shared" si="2"/>
        <v>3</v>
      </c>
      <c r="K6780" s="4">
        <f t="shared" si="3"/>
        <v>4</v>
      </c>
      <c r="L6780" s="4">
        <f t="shared" si="4"/>
        <v>12</v>
      </c>
      <c r="S6780" s="1" t="s">
        <v>6817</v>
      </c>
      <c r="T6780" s="4" t="str">
        <f t="shared" si="5"/>
        <v>Sandwich</v>
      </c>
      <c r="U6780" s="4" t="str">
        <f t="shared" si="6"/>
        <v>UNKNOWN</v>
      </c>
      <c r="V6780" s="4" t="str">
        <f t="shared" si="7"/>
        <v>UNKNOWN</v>
      </c>
      <c r="W6780" s="4">
        <f t="shared" ref="W6780:Y6780" si="6787">IF(OR(J6780 = "ERROR", J6780 = ""), "UNKNOWN", J6780)</f>
        <v>3</v>
      </c>
      <c r="X6780" s="4">
        <f t="shared" si="6787"/>
        <v>4</v>
      </c>
      <c r="Y6780" s="4">
        <f t="shared" si="6787"/>
        <v>12</v>
      </c>
      <c r="Z6780" s="5">
        <f t="shared" si="9"/>
        <v>44975</v>
      </c>
    </row>
    <row r="6781">
      <c r="A6781" s="1" t="s">
        <v>6818</v>
      </c>
      <c r="B6781" s="1" t="s">
        <v>41</v>
      </c>
      <c r="C6781" s="1" t="s">
        <v>30</v>
      </c>
      <c r="D6781" s="1">
        <v>4.0</v>
      </c>
      <c r="E6781" s="1">
        <v>20.0</v>
      </c>
      <c r="H6781" s="2">
        <v>45073.0</v>
      </c>
      <c r="J6781" s="3">
        <f t="shared" si="2"/>
        <v>5</v>
      </c>
      <c r="K6781" s="4">
        <f t="shared" si="3"/>
        <v>4</v>
      </c>
      <c r="L6781" s="4">
        <f t="shared" si="4"/>
        <v>20</v>
      </c>
      <c r="S6781" s="1" t="s">
        <v>6818</v>
      </c>
      <c r="T6781" s="4" t="str">
        <f t="shared" si="5"/>
        <v>Smoothie</v>
      </c>
      <c r="U6781" s="4" t="str">
        <f t="shared" si="6"/>
        <v>UNKNOWN</v>
      </c>
      <c r="V6781" s="4" t="str">
        <f t="shared" si="7"/>
        <v>UNKNOWN</v>
      </c>
      <c r="W6781" s="4">
        <f t="shared" ref="W6781:Y6781" si="6788">IF(OR(J6781 = "ERROR", J6781 = ""), "UNKNOWN", J6781)</f>
        <v>5</v>
      </c>
      <c r="X6781" s="4">
        <f t="shared" si="6788"/>
        <v>4</v>
      </c>
      <c r="Y6781" s="4">
        <f t="shared" si="6788"/>
        <v>20</v>
      </c>
      <c r="Z6781" s="5">
        <f t="shared" si="9"/>
        <v>45073</v>
      </c>
    </row>
    <row r="6782">
      <c r="A6782" s="1" t="s">
        <v>6819</v>
      </c>
      <c r="B6782" s="1" t="s">
        <v>41</v>
      </c>
      <c r="C6782" s="1">
        <v>1.0</v>
      </c>
      <c r="D6782" s="1">
        <v>4.0</v>
      </c>
      <c r="E6782" s="1" t="s">
        <v>25</v>
      </c>
      <c r="F6782" s="1" t="s">
        <v>23</v>
      </c>
      <c r="G6782" s="1" t="s">
        <v>29</v>
      </c>
      <c r="H6782" s="2">
        <v>44956.0</v>
      </c>
      <c r="J6782" s="3">
        <f t="shared" si="2"/>
        <v>1</v>
      </c>
      <c r="K6782" s="4">
        <f t="shared" si="3"/>
        <v>4</v>
      </c>
      <c r="L6782" s="4">
        <f t="shared" si="4"/>
        <v>4</v>
      </c>
      <c r="S6782" s="1" t="s">
        <v>6819</v>
      </c>
      <c r="T6782" s="4" t="str">
        <f t="shared" si="5"/>
        <v>Smoothie</v>
      </c>
      <c r="U6782" s="4" t="str">
        <f t="shared" si="6"/>
        <v>In-store</v>
      </c>
      <c r="V6782" s="4" t="str">
        <f t="shared" si="7"/>
        <v>Credit Card</v>
      </c>
      <c r="W6782" s="4">
        <f t="shared" ref="W6782:Y6782" si="6789">IF(OR(J6782 = "ERROR", J6782 = ""), "UNKNOWN", J6782)</f>
        <v>1</v>
      </c>
      <c r="X6782" s="4">
        <f t="shared" si="6789"/>
        <v>4</v>
      </c>
      <c r="Y6782" s="4">
        <f t="shared" si="6789"/>
        <v>4</v>
      </c>
      <c r="Z6782" s="5">
        <f t="shared" si="9"/>
        <v>44956</v>
      </c>
    </row>
    <row r="6783">
      <c r="A6783" s="1" t="s">
        <v>6820</v>
      </c>
      <c r="B6783" s="1" t="s">
        <v>22</v>
      </c>
      <c r="C6783" s="1">
        <v>2.0</v>
      </c>
      <c r="D6783" s="1">
        <v>2.0</v>
      </c>
      <c r="E6783" s="1">
        <v>4.0</v>
      </c>
      <c r="F6783" s="1" t="s">
        <v>28</v>
      </c>
      <c r="H6783" s="2">
        <v>45107.0</v>
      </c>
      <c r="J6783" s="3">
        <f t="shared" si="2"/>
        <v>2</v>
      </c>
      <c r="K6783" s="4">
        <f t="shared" si="3"/>
        <v>2</v>
      </c>
      <c r="L6783" s="4">
        <f t="shared" si="4"/>
        <v>4</v>
      </c>
      <c r="S6783" s="1" t="s">
        <v>6820</v>
      </c>
      <c r="T6783" s="4" t="str">
        <f t="shared" si="5"/>
        <v>Coffee</v>
      </c>
      <c r="U6783" s="4" t="str">
        <f t="shared" si="6"/>
        <v>UNKNOWN</v>
      </c>
      <c r="V6783" s="4" t="str">
        <f t="shared" si="7"/>
        <v>Cash</v>
      </c>
      <c r="W6783" s="4">
        <f t="shared" ref="W6783:Y6783" si="6790">IF(OR(J6783 = "ERROR", J6783 = ""), "UNKNOWN", J6783)</f>
        <v>2</v>
      </c>
      <c r="X6783" s="4">
        <f t="shared" si="6790"/>
        <v>2</v>
      </c>
      <c r="Y6783" s="4">
        <f t="shared" si="6790"/>
        <v>4</v>
      </c>
      <c r="Z6783" s="5">
        <f t="shared" si="9"/>
        <v>45107</v>
      </c>
    </row>
    <row r="6784">
      <c r="A6784" s="1" t="s">
        <v>6821</v>
      </c>
      <c r="B6784" s="1" t="s">
        <v>30</v>
      </c>
      <c r="C6784" s="1">
        <v>2.0</v>
      </c>
      <c r="D6784" s="1">
        <v>1.0</v>
      </c>
      <c r="E6784" s="1">
        <v>2.0</v>
      </c>
      <c r="F6784" s="1" t="s">
        <v>28</v>
      </c>
      <c r="G6784" s="1" t="s">
        <v>24</v>
      </c>
      <c r="H6784" s="2">
        <v>45207.0</v>
      </c>
      <c r="J6784" s="3">
        <f t="shared" si="2"/>
        <v>2</v>
      </c>
      <c r="K6784" s="4">
        <f t="shared" si="3"/>
        <v>1</v>
      </c>
      <c r="L6784" s="4">
        <f t="shared" si="4"/>
        <v>2</v>
      </c>
      <c r="S6784" s="1" t="s">
        <v>6821</v>
      </c>
      <c r="T6784" s="4" t="str">
        <f t="shared" si="5"/>
        <v>UNKNOWN</v>
      </c>
      <c r="U6784" s="4" t="str">
        <f t="shared" si="6"/>
        <v>Takeaway</v>
      </c>
      <c r="V6784" s="4" t="str">
        <f t="shared" si="7"/>
        <v>Cash</v>
      </c>
      <c r="W6784" s="4">
        <f t="shared" ref="W6784:Y6784" si="6791">IF(OR(J6784 = "ERROR", J6784 = ""), "UNKNOWN", J6784)</f>
        <v>2</v>
      </c>
      <c r="X6784" s="4">
        <f t="shared" si="6791"/>
        <v>1</v>
      </c>
      <c r="Y6784" s="4">
        <f t="shared" si="6791"/>
        <v>2</v>
      </c>
      <c r="Z6784" s="5">
        <f t="shared" si="9"/>
        <v>45207</v>
      </c>
    </row>
    <row r="6785">
      <c r="A6785" s="1" t="s">
        <v>6822</v>
      </c>
      <c r="B6785" s="1" t="s">
        <v>27</v>
      </c>
      <c r="C6785" s="1">
        <v>1.0</v>
      </c>
      <c r="D6785" s="1">
        <v>3.0</v>
      </c>
      <c r="E6785" s="1">
        <v>3.0</v>
      </c>
      <c r="F6785" s="1" t="s">
        <v>28</v>
      </c>
      <c r="H6785" s="2">
        <v>45092.0</v>
      </c>
      <c r="J6785" s="3">
        <f t="shared" si="2"/>
        <v>1</v>
      </c>
      <c r="K6785" s="4">
        <f t="shared" si="3"/>
        <v>3</v>
      </c>
      <c r="L6785" s="4">
        <f t="shared" si="4"/>
        <v>3</v>
      </c>
      <c r="S6785" s="1" t="s">
        <v>6822</v>
      </c>
      <c r="T6785" s="4" t="str">
        <f t="shared" si="5"/>
        <v>Cake</v>
      </c>
      <c r="U6785" s="4" t="str">
        <f t="shared" si="6"/>
        <v>UNKNOWN</v>
      </c>
      <c r="V6785" s="4" t="str">
        <f t="shared" si="7"/>
        <v>Cash</v>
      </c>
      <c r="W6785" s="4">
        <f t="shared" ref="W6785:Y6785" si="6792">IF(OR(J6785 = "ERROR", J6785 = ""), "UNKNOWN", J6785)</f>
        <v>1</v>
      </c>
      <c r="X6785" s="4">
        <f t="shared" si="6792"/>
        <v>3</v>
      </c>
      <c r="Y6785" s="4">
        <f t="shared" si="6792"/>
        <v>3</v>
      </c>
      <c r="Z6785" s="5">
        <f t="shared" si="9"/>
        <v>45092</v>
      </c>
    </row>
    <row r="6786">
      <c r="A6786" s="1" t="s">
        <v>6823</v>
      </c>
      <c r="B6786" s="1" t="s">
        <v>27</v>
      </c>
      <c r="C6786" s="1">
        <v>3.0</v>
      </c>
      <c r="D6786" s="1">
        <v>3.0</v>
      </c>
      <c r="E6786" s="1">
        <v>9.0</v>
      </c>
      <c r="F6786" s="1" t="s">
        <v>25</v>
      </c>
      <c r="H6786" s="6">
        <v>45242.0</v>
      </c>
      <c r="J6786" s="3">
        <f t="shared" si="2"/>
        <v>3</v>
      </c>
      <c r="K6786" s="4">
        <f t="shared" si="3"/>
        <v>3</v>
      </c>
      <c r="L6786" s="4">
        <f t="shared" si="4"/>
        <v>9</v>
      </c>
      <c r="S6786" s="1" t="s">
        <v>6823</v>
      </c>
      <c r="T6786" s="4" t="str">
        <f t="shared" si="5"/>
        <v>Cake</v>
      </c>
      <c r="U6786" s="4" t="str">
        <f t="shared" si="6"/>
        <v>UNKNOWN</v>
      </c>
      <c r="V6786" s="4" t="str">
        <f t="shared" si="7"/>
        <v>UNKNOWN</v>
      </c>
      <c r="W6786" s="4">
        <f t="shared" ref="W6786:Y6786" si="6793">IF(OR(J6786 = "ERROR", J6786 = ""), "UNKNOWN", J6786)</f>
        <v>3</v>
      </c>
      <c r="X6786" s="4">
        <f t="shared" si="6793"/>
        <v>3</v>
      </c>
      <c r="Y6786" s="4">
        <f t="shared" si="6793"/>
        <v>9</v>
      </c>
      <c r="Z6786" s="7">
        <f t="shared" si="9"/>
        <v>45242</v>
      </c>
    </row>
    <row r="6787">
      <c r="A6787" s="1" t="s">
        <v>6824</v>
      </c>
      <c r="B6787" s="1" t="s">
        <v>55</v>
      </c>
      <c r="C6787" s="1" t="s">
        <v>25</v>
      </c>
      <c r="D6787" s="1">
        <v>3.0</v>
      </c>
      <c r="E6787" s="1">
        <v>6.0</v>
      </c>
      <c r="F6787" s="1" t="s">
        <v>23</v>
      </c>
      <c r="G6787" s="1" t="s">
        <v>29</v>
      </c>
      <c r="H6787" s="2">
        <v>45175.0</v>
      </c>
      <c r="J6787" s="3">
        <f t="shared" si="2"/>
        <v>2</v>
      </c>
      <c r="K6787" s="4">
        <f t="shared" si="3"/>
        <v>3</v>
      </c>
      <c r="L6787" s="4">
        <f t="shared" si="4"/>
        <v>6</v>
      </c>
      <c r="S6787" s="1" t="s">
        <v>6824</v>
      </c>
      <c r="T6787" s="4" t="str">
        <f t="shared" si="5"/>
        <v>Juice</v>
      </c>
      <c r="U6787" s="4" t="str">
        <f t="shared" si="6"/>
        <v>In-store</v>
      </c>
      <c r="V6787" s="4" t="str">
        <f t="shared" si="7"/>
        <v>Credit Card</v>
      </c>
      <c r="W6787" s="4">
        <f t="shared" ref="W6787:Y6787" si="6794">IF(OR(J6787 = "ERROR", J6787 = ""), "UNKNOWN", J6787)</f>
        <v>2</v>
      </c>
      <c r="X6787" s="4">
        <f t="shared" si="6794"/>
        <v>3</v>
      </c>
      <c r="Y6787" s="4">
        <f t="shared" si="6794"/>
        <v>6</v>
      </c>
      <c r="Z6787" s="5">
        <f t="shared" si="9"/>
        <v>45175</v>
      </c>
    </row>
    <row r="6788">
      <c r="A6788" s="1" t="s">
        <v>6825</v>
      </c>
      <c r="B6788" s="1" t="s">
        <v>30</v>
      </c>
      <c r="C6788" s="1">
        <v>1.0</v>
      </c>
      <c r="D6788" s="1">
        <v>1.5</v>
      </c>
      <c r="E6788" s="1">
        <v>1.5</v>
      </c>
      <c r="F6788" s="1" t="s">
        <v>39</v>
      </c>
      <c r="G6788" s="1" t="s">
        <v>24</v>
      </c>
      <c r="H6788" s="2">
        <v>45059.0</v>
      </c>
      <c r="J6788" s="3">
        <f t="shared" si="2"/>
        <v>1</v>
      </c>
      <c r="K6788" s="4">
        <f t="shared" si="3"/>
        <v>1.5</v>
      </c>
      <c r="L6788" s="4">
        <f t="shared" si="4"/>
        <v>1.5</v>
      </c>
      <c r="S6788" s="1" t="s">
        <v>6825</v>
      </c>
      <c r="T6788" s="4" t="str">
        <f t="shared" si="5"/>
        <v>UNKNOWN</v>
      </c>
      <c r="U6788" s="4" t="str">
        <f t="shared" si="6"/>
        <v>Takeaway</v>
      </c>
      <c r="V6788" s="4" t="str">
        <f t="shared" si="7"/>
        <v>Digital Wallet</v>
      </c>
      <c r="W6788" s="4">
        <f t="shared" ref="W6788:Y6788" si="6795">IF(OR(J6788 = "ERROR", J6788 = ""), "UNKNOWN", J6788)</f>
        <v>1</v>
      </c>
      <c r="X6788" s="4">
        <f t="shared" si="6795"/>
        <v>1.5</v>
      </c>
      <c r="Y6788" s="4">
        <f t="shared" si="6795"/>
        <v>1.5</v>
      </c>
      <c r="Z6788" s="5">
        <f t="shared" si="9"/>
        <v>45059</v>
      </c>
    </row>
    <row r="6789">
      <c r="A6789" s="1" t="s">
        <v>6826</v>
      </c>
      <c r="B6789" s="1" t="s">
        <v>55</v>
      </c>
      <c r="C6789" s="1">
        <v>2.0</v>
      </c>
      <c r="D6789" s="1">
        <v>3.0</v>
      </c>
      <c r="E6789" s="1">
        <v>6.0</v>
      </c>
      <c r="F6789" s="1" t="s">
        <v>28</v>
      </c>
      <c r="G6789" s="1" t="s">
        <v>24</v>
      </c>
      <c r="H6789" s="2">
        <v>44986.0</v>
      </c>
      <c r="J6789" s="3">
        <f t="shared" si="2"/>
        <v>2</v>
      </c>
      <c r="K6789" s="4">
        <f t="shared" si="3"/>
        <v>3</v>
      </c>
      <c r="L6789" s="4">
        <f t="shared" si="4"/>
        <v>6</v>
      </c>
      <c r="S6789" s="1" t="s">
        <v>6826</v>
      </c>
      <c r="T6789" s="4" t="str">
        <f t="shared" si="5"/>
        <v>Juice</v>
      </c>
      <c r="U6789" s="4" t="str">
        <f t="shared" si="6"/>
        <v>Takeaway</v>
      </c>
      <c r="V6789" s="4" t="str">
        <f t="shared" si="7"/>
        <v>Cash</v>
      </c>
      <c r="W6789" s="4">
        <f t="shared" ref="W6789:Y6789" si="6796">IF(OR(J6789 = "ERROR", J6789 = ""), "UNKNOWN", J6789)</f>
        <v>2</v>
      </c>
      <c r="X6789" s="4">
        <f t="shared" si="6796"/>
        <v>3</v>
      </c>
      <c r="Y6789" s="4">
        <f t="shared" si="6796"/>
        <v>6</v>
      </c>
      <c r="Z6789" s="5">
        <f t="shared" si="9"/>
        <v>44986</v>
      </c>
    </row>
    <row r="6790">
      <c r="A6790" s="1" t="s">
        <v>6827</v>
      </c>
      <c r="B6790" s="1" t="s">
        <v>22</v>
      </c>
      <c r="C6790" s="1">
        <v>2.0</v>
      </c>
      <c r="D6790" s="1">
        <v>2.0</v>
      </c>
      <c r="E6790" s="1">
        <v>4.0</v>
      </c>
      <c r="F6790" s="1" t="s">
        <v>23</v>
      </c>
      <c r="G6790" s="1" t="s">
        <v>25</v>
      </c>
      <c r="H6790" s="2">
        <v>45192.0</v>
      </c>
      <c r="J6790" s="3">
        <f t="shared" si="2"/>
        <v>2</v>
      </c>
      <c r="K6790" s="4">
        <f t="shared" si="3"/>
        <v>2</v>
      </c>
      <c r="L6790" s="4">
        <f t="shared" si="4"/>
        <v>4</v>
      </c>
      <c r="S6790" s="1" t="s">
        <v>6827</v>
      </c>
      <c r="T6790" s="4" t="str">
        <f t="shared" si="5"/>
        <v>Coffee</v>
      </c>
      <c r="U6790" s="4" t="str">
        <f t="shared" si="6"/>
        <v>UNKNOWN</v>
      </c>
      <c r="V6790" s="4" t="str">
        <f t="shared" si="7"/>
        <v>Credit Card</v>
      </c>
      <c r="W6790" s="4">
        <f t="shared" ref="W6790:Y6790" si="6797">IF(OR(J6790 = "ERROR", J6790 = ""), "UNKNOWN", J6790)</f>
        <v>2</v>
      </c>
      <c r="X6790" s="4">
        <f t="shared" si="6797"/>
        <v>2</v>
      </c>
      <c r="Y6790" s="4">
        <f t="shared" si="6797"/>
        <v>4</v>
      </c>
      <c r="Z6790" s="5">
        <f t="shared" si="9"/>
        <v>45192</v>
      </c>
    </row>
    <row r="6791">
      <c r="A6791" s="1" t="s">
        <v>6828</v>
      </c>
      <c r="B6791" s="1" t="s">
        <v>32</v>
      </c>
      <c r="D6791" s="1">
        <v>1.0</v>
      </c>
      <c r="E6791" s="1">
        <v>3.0</v>
      </c>
      <c r="F6791" s="1" t="s">
        <v>39</v>
      </c>
      <c r="G6791" s="1" t="s">
        <v>24</v>
      </c>
      <c r="H6791" s="2">
        <v>44955.0</v>
      </c>
      <c r="J6791" s="3">
        <f t="shared" si="2"/>
        <v>3</v>
      </c>
      <c r="K6791" s="4">
        <f t="shared" si="3"/>
        <v>1</v>
      </c>
      <c r="L6791" s="4">
        <f t="shared" si="4"/>
        <v>3</v>
      </c>
      <c r="S6791" s="1" t="s">
        <v>6828</v>
      </c>
      <c r="T6791" s="4" t="str">
        <f t="shared" si="5"/>
        <v>Cookie</v>
      </c>
      <c r="U6791" s="4" t="str">
        <f t="shared" si="6"/>
        <v>Takeaway</v>
      </c>
      <c r="V6791" s="4" t="str">
        <f t="shared" si="7"/>
        <v>Digital Wallet</v>
      </c>
      <c r="W6791" s="4">
        <f t="shared" ref="W6791:Y6791" si="6798">IF(OR(J6791 = "ERROR", J6791 = ""), "UNKNOWN", J6791)</f>
        <v>3</v>
      </c>
      <c r="X6791" s="4">
        <f t="shared" si="6798"/>
        <v>1</v>
      </c>
      <c r="Y6791" s="4">
        <f t="shared" si="6798"/>
        <v>3</v>
      </c>
      <c r="Z6791" s="5">
        <f t="shared" si="9"/>
        <v>44955</v>
      </c>
    </row>
    <row r="6792">
      <c r="A6792" s="1" t="s">
        <v>6829</v>
      </c>
      <c r="B6792" s="1" t="s">
        <v>41</v>
      </c>
      <c r="D6792" s="1">
        <v>4.0</v>
      </c>
      <c r="E6792" s="1">
        <v>12.0</v>
      </c>
      <c r="F6792" s="1" t="s">
        <v>39</v>
      </c>
      <c r="G6792" s="1" t="s">
        <v>29</v>
      </c>
      <c r="H6792" s="2">
        <v>45109.0</v>
      </c>
      <c r="J6792" s="3">
        <f t="shared" si="2"/>
        <v>3</v>
      </c>
      <c r="K6792" s="4">
        <f t="shared" si="3"/>
        <v>4</v>
      </c>
      <c r="L6792" s="4">
        <f t="shared" si="4"/>
        <v>12</v>
      </c>
      <c r="S6792" s="1" t="s">
        <v>6829</v>
      </c>
      <c r="T6792" s="4" t="str">
        <f t="shared" si="5"/>
        <v>Smoothie</v>
      </c>
      <c r="U6792" s="4" t="str">
        <f t="shared" si="6"/>
        <v>In-store</v>
      </c>
      <c r="V6792" s="4" t="str">
        <f t="shared" si="7"/>
        <v>Digital Wallet</v>
      </c>
      <c r="W6792" s="4">
        <f t="shared" ref="W6792:Y6792" si="6799">IF(OR(J6792 = "ERROR", J6792 = ""), "UNKNOWN", J6792)</f>
        <v>3</v>
      </c>
      <c r="X6792" s="4">
        <f t="shared" si="6799"/>
        <v>4</v>
      </c>
      <c r="Y6792" s="4">
        <f t="shared" si="6799"/>
        <v>12</v>
      </c>
      <c r="Z6792" s="5">
        <f t="shared" si="9"/>
        <v>45109</v>
      </c>
    </row>
    <row r="6793">
      <c r="A6793" s="1" t="s">
        <v>6830</v>
      </c>
      <c r="B6793" s="1" t="s">
        <v>27</v>
      </c>
      <c r="C6793" s="1">
        <v>4.0</v>
      </c>
      <c r="D6793" s="1">
        <v>3.0</v>
      </c>
      <c r="E6793" s="1" t="s">
        <v>25</v>
      </c>
      <c r="F6793" s="1" t="s">
        <v>23</v>
      </c>
      <c r="G6793" s="1" t="s">
        <v>24</v>
      </c>
      <c r="H6793" s="2">
        <v>45017.0</v>
      </c>
      <c r="J6793" s="3">
        <f t="shared" si="2"/>
        <v>4</v>
      </c>
      <c r="K6793" s="4">
        <f t="shared" si="3"/>
        <v>3</v>
      </c>
      <c r="L6793" s="4">
        <f t="shared" si="4"/>
        <v>12</v>
      </c>
      <c r="S6793" s="1" t="s">
        <v>6830</v>
      </c>
      <c r="T6793" s="4" t="str">
        <f t="shared" si="5"/>
        <v>Cake</v>
      </c>
      <c r="U6793" s="4" t="str">
        <f t="shared" si="6"/>
        <v>Takeaway</v>
      </c>
      <c r="V6793" s="4" t="str">
        <f t="shared" si="7"/>
        <v>Credit Card</v>
      </c>
      <c r="W6793" s="4">
        <f t="shared" ref="W6793:Y6793" si="6800">IF(OR(J6793 = "ERROR", J6793 = ""), "UNKNOWN", J6793)</f>
        <v>4</v>
      </c>
      <c r="X6793" s="4">
        <f t="shared" si="6800"/>
        <v>3</v>
      </c>
      <c r="Y6793" s="4">
        <f t="shared" si="6800"/>
        <v>12</v>
      </c>
      <c r="Z6793" s="5">
        <f t="shared" si="9"/>
        <v>45017</v>
      </c>
    </row>
    <row r="6794">
      <c r="A6794" s="1" t="s">
        <v>6831</v>
      </c>
      <c r="B6794" s="1" t="s">
        <v>32</v>
      </c>
      <c r="C6794" s="1">
        <v>3.0</v>
      </c>
      <c r="D6794" s="1">
        <v>1.0</v>
      </c>
      <c r="E6794" s="1">
        <v>3.0</v>
      </c>
      <c r="F6794" s="1" t="s">
        <v>23</v>
      </c>
      <c r="G6794" s="1" t="s">
        <v>29</v>
      </c>
      <c r="H6794" s="2">
        <v>45104.0</v>
      </c>
      <c r="J6794" s="3">
        <f t="shared" si="2"/>
        <v>3</v>
      </c>
      <c r="K6794" s="4">
        <f t="shared" si="3"/>
        <v>1</v>
      </c>
      <c r="L6794" s="4">
        <f t="shared" si="4"/>
        <v>3</v>
      </c>
      <c r="S6794" s="1" t="s">
        <v>6831</v>
      </c>
      <c r="T6794" s="4" t="str">
        <f t="shared" si="5"/>
        <v>Cookie</v>
      </c>
      <c r="U6794" s="4" t="str">
        <f t="shared" si="6"/>
        <v>In-store</v>
      </c>
      <c r="V6794" s="4" t="str">
        <f t="shared" si="7"/>
        <v>Credit Card</v>
      </c>
      <c r="W6794" s="4">
        <f t="shared" ref="W6794:Y6794" si="6801">IF(OR(J6794 = "ERROR", J6794 = ""), "UNKNOWN", J6794)</f>
        <v>3</v>
      </c>
      <c r="X6794" s="4">
        <f t="shared" si="6801"/>
        <v>1</v>
      </c>
      <c r="Y6794" s="4">
        <f t="shared" si="6801"/>
        <v>3</v>
      </c>
      <c r="Z6794" s="5">
        <f t="shared" si="9"/>
        <v>45104</v>
      </c>
    </row>
    <row r="6795">
      <c r="A6795" s="1" t="s">
        <v>6832</v>
      </c>
      <c r="B6795" s="1" t="s">
        <v>22</v>
      </c>
      <c r="C6795" s="1">
        <v>1.0</v>
      </c>
      <c r="D6795" s="1">
        <v>2.0</v>
      </c>
      <c r="E6795" s="1">
        <v>2.0</v>
      </c>
      <c r="F6795" s="1" t="s">
        <v>23</v>
      </c>
      <c r="G6795" s="1" t="s">
        <v>29</v>
      </c>
      <c r="H6795" s="2">
        <v>44967.0</v>
      </c>
      <c r="J6795" s="3">
        <f t="shared" si="2"/>
        <v>1</v>
      </c>
      <c r="K6795" s="4">
        <f t="shared" si="3"/>
        <v>2</v>
      </c>
      <c r="L6795" s="4">
        <f t="shared" si="4"/>
        <v>2</v>
      </c>
      <c r="S6795" s="1" t="s">
        <v>6832</v>
      </c>
      <c r="T6795" s="4" t="str">
        <f t="shared" si="5"/>
        <v>Coffee</v>
      </c>
      <c r="U6795" s="4" t="str">
        <f t="shared" si="6"/>
        <v>In-store</v>
      </c>
      <c r="V6795" s="4" t="str">
        <f t="shared" si="7"/>
        <v>Credit Card</v>
      </c>
      <c r="W6795" s="4">
        <f t="shared" ref="W6795:Y6795" si="6802">IF(OR(J6795 = "ERROR", J6795 = ""), "UNKNOWN", J6795)</f>
        <v>1</v>
      </c>
      <c r="X6795" s="4">
        <f t="shared" si="6802"/>
        <v>2</v>
      </c>
      <c r="Y6795" s="4">
        <f t="shared" si="6802"/>
        <v>2</v>
      </c>
      <c r="Z6795" s="5">
        <f t="shared" si="9"/>
        <v>44967</v>
      </c>
    </row>
    <row r="6796">
      <c r="A6796" s="1" t="s">
        <v>6833</v>
      </c>
      <c r="B6796" s="1" t="s">
        <v>36</v>
      </c>
      <c r="C6796" s="1">
        <v>3.0</v>
      </c>
      <c r="D6796" s="1">
        <v>5.0</v>
      </c>
      <c r="E6796" s="1">
        <v>15.0</v>
      </c>
      <c r="F6796" s="1" t="s">
        <v>28</v>
      </c>
      <c r="G6796" s="1" t="s">
        <v>24</v>
      </c>
      <c r="H6796" s="2">
        <v>45024.0</v>
      </c>
      <c r="J6796" s="3">
        <f t="shared" si="2"/>
        <v>3</v>
      </c>
      <c r="K6796" s="4">
        <f t="shared" si="3"/>
        <v>5</v>
      </c>
      <c r="L6796" s="4">
        <f t="shared" si="4"/>
        <v>15</v>
      </c>
      <c r="S6796" s="1" t="s">
        <v>6833</v>
      </c>
      <c r="T6796" s="4" t="str">
        <f t="shared" si="5"/>
        <v>Salad</v>
      </c>
      <c r="U6796" s="4" t="str">
        <f t="shared" si="6"/>
        <v>Takeaway</v>
      </c>
      <c r="V6796" s="4" t="str">
        <f t="shared" si="7"/>
        <v>Cash</v>
      </c>
      <c r="W6796" s="4">
        <f t="shared" ref="W6796:Y6796" si="6803">IF(OR(J6796 = "ERROR", J6796 = ""), "UNKNOWN", J6796)</f>
        <v>3</v>
      </c>
      <c r="X6796" s="4">
        <f t="shared" si="6803"/>
        <v>5</v>
      </c>
      <c r="Y6796" s="4">
        <f t="shared" si="6803"/>
        <v>15</v>
      </c>
      <c r="Z6796" s="5">
        <f t="shared" si="9"/>
        <v>45024</v>
      </c>
    </row>
    <row r="6797">
      <c r="A6797" s="1" t="s">
        <v>6834</v>
      </c>
      <c r="B6797" s="1" t="s">
        <v>27</v>
      </c>
      <c r="C6797" s="1">
        <v>2.0</v>
      </c>
      <c r="D6797" s="1">
        <v>3.0</v>
      </c>
      <c r="E6797" s="1">
        <v>6.0</v>
      </c>
      <c r="F6797" s="1" t="s">
        <v>39</v>
      </c>
      <c r="H6797" s="2">
        <v>44963.0</v>
      </c>
      <c r="J6797" s="3">
        <f t="shared" si="2"/>
        <v>2</v>
      </c>
      <c r="K6797" s="4">
        <f t="shared" si="3"/>
        <v>3</v>
      </c>
      <c r="L6797" s="4">
        <f t="shared" si="4"/>
        <v>6</v>
      </c>
      <c r="S6797" s="1" t="s">
        <v>6834</v>
      </c>
      <c r="T6797" s="4" t="str">
        <f t="shared" si="5"/>
        <v>Cake</v>
      </c>
      <c r="U6797" s="4" t="str">
        <f t="shared" si="6"/>
        <v>UNKNOWN</v>
      </c>
      <c r="V6797" s="4" t="str">
        <f t="shared" si="7"/>
        <v>Digital Wallet</v>
      </c>
      <c r="W6797" s="4">
        <f t="shared" ref="W6797:Y6797" si="6804">IF(OR(J6797 = "ERROR", J6797 = ""), "UNKNOWN", J6797)</f>
        <v>2</v>
      </c>
      <c r="X6797" s="4">
        <f t="shared" si="6804"/>
        <v>3</v>
      </c>
      <c r="Y6797" s="4">
        <f t="shared" si="6804"/>
        <v>6</v>
      </c>
      <c r="Z6797" s="5">
        <f t="shared" si="9"/>
        <v>44963</v>
      </c>
    </row>
    <row r="6798">
      <c r="A6798" s="1" t="s">
        <v>6835</v>
      </c>
      <c r="B6798" s="1" t="s">
        <v>27</v>
      </c>
      <c r="C6798" s="1">
        <v>4.0</v>
      </c>
      <c r="D6798" s="1">
        <v>3.0</v>
      </c>
      <c r="E6798" s="1">
        <v>12.0</v>
      </c>
      <c r="F6798" s="1" t="s">
        <v>23</v>
      </c>
      <c r="G6798" s="1" t="s">
        <v>29</v>
      </c>
      <c r="H6798" s="2">
        <v>45165.0</v>
      </c>
      <c r="J6798" s="3">
        <f t="shared" si="2"/>
        <v>4</v>
      </c>
      <c r="K6798" s="4">
        <f t="shared" si="3"/>
        <v>3</v>
      </c>
      <c r="L6798" s="4">
        <f t="shared" si="4"/>
        <v>12</v>
      </c>
      <c r="S6798" s="1" t="s">
        <v>6835</v>
      </c>
      <c r="T6798" s="4" t="str">
        <f t="shared" si="5"/>
        <v>Cake</v>
      </c>
      <c r="U6798" s="4" t="str">
        <f t="shared" si="6"/>
        <v>In-store</v>
      </c>
      <c r="V6798" s="4" t="str">
        <f t="shared" si="7"/>
        <v>Credit Card</v>
      </c>
      <c r="W6798" s="4">
        <f t="shared" ref="W6798:Y6798" si="6805">IF(OR(J6798 = "ERROR", J6798 = ""), "UNKNOWN", J6798)</f>
        <v>4</v>
      </c>
      <c r="X6798" s="4">
        <f t="shared" si="6805"/>
        <v>3</v>
      </c>
      <c r="Y6798" s="4">
        <f t="shared" si="6805"/>
        <v>12</v>
      </c>
      <c r="Z6798" s="5">
        <f t="shared" si="9"/>
        <v>45165</v>
      </c>
    </row>
    <row r="6799">
      <c r="A6799" s="1" t="s">
        <v>6836</v>
      </c>
      <c r="B6799" s="1" t="s">
        <v>55</v>
      </c>
      <c r="C6799" s="1">
        <v>2.0</v>
      </c>
      <c r="D6799" s="1">
        <v>3.0</v>
      </c>
      <c r="E6799" s="1">
        <v>6.0</v>
      </c>
      <c r="G6799" s="1" t="s">
        <v>25</v>
      </c>
      <c r="H6799" s="6">
        <v>45273.0</v>
      </c>
      <c r="J6799" s="3">
        <f t="shared" si="2"/>
        <v>2</v>
      </c>
      <c r="K6799" s="4">
        <f t="shared" si="3"/>
        <v>3</v>
      </c>
      <c r="L6799" s="4">
        <f t="shared" si="4"/>
        <v>6</v>
      </c>
      <c r="S6799" s="1" t="s">
        <v>6836</v>
      </c>
      <c r="T6799" s="4" t="str">
        <f t="shared" si="5"/>
        <v>Juice</v>
      </c>
      <c r="U6799" s="4" t="str">
        <f t="shared" si="6"/>
        <v>UNKNOWN</v>
      </c>
      <c r="V6799" s="4" t="str">
        <f t="shared" si="7"/>
        <v>UNKNOWN</v>
      </c>
      <c r="W6799" s="4">
        <f t="shared" ref="W6799:Y6799" si="6806">IF(OR(J6799 = "ERROR", J6799 = ""), "UNKNOWN", J6799)</f>
        <v>2</v>
      </c>
      <c r="X6799" s="4">
        <f t="shared" si="6806"/>
        <v>3</v>
      </c>
      <c r="Y6799" s="4">
        <f t="shared" si="6806"/>
        <v>6</v>
      </c>
      <c r="Z6799" s="7">
        <f t="shared" si="9"/>
        <v>45273</v>
      </c>
    </row>
    <row r="6800">
      <c r="A6800" s="1" t="s">
        <v>6837</v>
      </c>
      <c r="B6800" s="1" t="s">
        <v>55</v>
      </c>
      <c r="C6800" s="1">
        <v>2.0</v>
      </c>
      <c r="D6800" s="1">
        <v>3.0</v>
      </c>
      <c r="E6800" s="1">
        <v>6.0</v>
      </c>
      <c r="F6800" s="1" t="s">
        <v>28</v>
      </c>
      <c r="G6800" s="1" t="s">
        <v>24</v>
      </c>
      <c r="H6800" s="2">
        <v>44984.0</v>
      </c>
      <c r="J6800" s="3">
        <f t="shared" si="2"/>
        <v>2</v>
      </c>
      <c r="K6800" s="4">
        <f t="shared" si="3"/>
        <v>3</v>
      </c>
      <c r="L6800" s="4">
        <f t="shared" si="4"/>
        <v>6</v>
      </c>
      <c r="S6800" s="1" t="s">
        <v>6837</v>
      </c>
      <c r="T6800" s="4" t="str">
        <f t="shared" si="5"/>
        <v>Juice</v>
      </c>
      <c r="U6800" s="4" t="str">
        <f t="shared" si="6"/>
        <v>Takeaway</v>
      </c>
      <c r="V6800" s="4" t="str">
        <f t="shared" si="7"/>
        <v>Cash</v>
      </c>
      <c r="W6800" s="4">
        <f t="shared" ref="W6800:Y6800" si="6807">IF(OR(J6800 = "ERROR", J6800 = ""), "UNKNOWN", J6800)</f>
        <v>2</v>
      </c>
      <c r="X6800" s="4">
        <f t="shared" si="6807"/>
        <v>3</v>
      </c>
      <c r="Y6800" s="4">
        <f t="shared" si="6807"/>
        <v>6</v>
      </c>
      <c r="Z6800" s="5">
        <f t="shared" si="9"/>
        <v>44984</v>
      </c>
    </row>
    <row r="6801">
      <c r="A6801" s="1" t="s">
        <v>6838</v>
      </c>
      <c r="B6801" s="1" t="s">
        <v>36</v>
      </c>
      <c r="C6801" s="1">
        <v>2.0</v>
      </c>
      <c r="D6801" s="1">
        <v>5.0</v>
      </c>
      <c r="E6801" s="1">
        <v>10.0</v>
      </c>
      <c r="F6801" s="1" t="s">
        <v>30</v>
      </c>
      <c r="H6801" s="2">
        <v>44973.0</v>
      </c>
      <c r="J6801" s="3">
        <f t="shared" si="2"/>
        <v>2</v>
      </c>
      <c r="K6801" s="4">
        <f t="shared" si="3"/>
        <v>5</v>
      </c>
      <c r="L6801" s="4">
        <f t="shared" si="4"/>
        <v>10</v>
      </c>
      <c r="S6801" s="1" t="s">
        <v>6838</v>
      </c>
      <c r="T6801" s="4" t="str">
        <f t="shared" si="5"/>
        <v>Salad</v>
      </c>
      <c r="U6801" s="4" t="str">
        <f t="shared" si="6"/>
        <v>UNKNOWN</v>
      </c>
      <c r="V6801" s="4" t="str">
        <f t="shared" si="7"/>
        <v>UNKNOWN</v>
      </c>
      <c r="W6801" s="4">
        <f t="shared" ref="W6801:Y6801" si="6808">IF(OR(J6801 = "ERROR", J6801 = ""), "UNKNOWN", J6801)</f>
        <v>2</v>
      </c>
      <c r="X6801" s="4">
        <f t="shared" si="6808"/>
        <v>5</v>
      </c>
      <c r="Y6801" s="4">
        <f t="shared" si="6808"/>
        <v>10</v>
      </c>
      <c r="Z6801" s="5">
        <f t="shared" si="9"/>
        <v>44973</v>
      </c>
    </row>
    <row r="6802">
      <c r="A6802" s="1" t="s">
        <v>6839</v>
      </c>
      <c r="B6802" s="1" t="s">
        <v>55</v>
      </c>
      <c r="C6802" s="1">
        <v>1.0</v>
      </c>
      <c r="D6802" s="1">
        <v>3.0</v>
      </c>
      <c r="E6802" s="1">
        <v>3.0</v>
      </c>
      <c r="F6802" s="1" t="s">
        <v>23</v>
      </c>
      <c r="G6802" s="1" t="s">
        <v>29</v>
      </c>
      <c r="H6802" s="2">
        <v>45048.0</v>
      </c>
      <c r="J6802" s="3">
        <f t="shared" si="2"/>
        <v>1</v>
      </c>
      <c r="K6802" s="4">
        <f t="shared" si="3"/>
        <v>3</v>
      </c>
      <c r="L6802" s="4">
        <f t="shared" si="4"/>
        <v>3</v>
      </c>
      <c r="S6802" s="1" t="s">
        <v>6839</v>
      </c>
      <c r="T6802" s="4" t="str">
        <f t="shared" si="5"/>
        <v>Juice</v>
      </c>
      <c r="U6802" s="4" t="str">
        <f t="shared" si="6"/>
        <v>In-store</v>
      </c>
      <c r="V6802" s="4" t="str">
        <f t="shared" si="7"/>
        <v>Credit Card</v>
      </c>
      <c r="W6802" s="4">
        <f t="shared" ref="W6802:Y6802" si="6809">IF(OR(J6802 = "ERROR", J6802 = ""), "UNKNOWN", J6802)</f>
        <v>1</v>
      </c>
      <c r="X6802" s="4">
        <f t="shared" si="6809"/>
        <v>3</v>
      </c>
      <c r="Y6802" s="4">
        <f t="shared" si="6809"/>
        <v>3</v>
      </c>
      <c r="Z6802" s="5">
        <f t="shared" si="9"/>
        <v>45048</v>
      </c>
    </row>
    <row r="6803">
      <c r="A6803" s="1" t="s">
        <v>6840</v>
      </c>
      <c r="B6803" s="1" t="s">
        <v>44</v>
      </c>
      <c r="C6803" s="1">
        <v>5.0</v>
      </c>
      <c r="D6803" s="1">
        <v>4.0</v>
      </c>
      <c r="E6803" s="1">
        <v>20.0</v>
      </c>
      <c r="F6803" s="1" t="s">
        <v>25</v>
      </c>
      <c r="G6803" s="1" t="s">
        <v>24</v>
      </c>
      <c r="H6803" s="6">
        <v>45241.0</v>
      </c>
      <c r="J6803" s="3">
        <f t="shared" si="2"/>
        <v>5</v>
      </c>
      <c r="K6803" s="4">
        <f t="shared" si="3"/>
        <v>4</v>
      </c>
      <c r="L6803" s="4">
        <f t="shared" si="4"/>
        <v>20</v>
      </c>
      <c r="S6803" s="1" t="s">
        <v>6840</v>
      </c>
      <c r="T6803" s="4" t="str">
        <f t="shared" si="5"/>
        <v>Sandwich</v>
      </c>
      <c r="U6803" s="4" t="str">
        <f t="shared" si="6"/>
        <v>Takeaway</v>
      </c>
      <c r="V6803" s="4" t="str">
        <f t="shared" si="7"/>
        <v>UNKNOWN</v>
      </c>
      <c r="W6803" s="4">
        <f t="shared" ref="W6803:Y6803" si="6810">IF(OR(J6803 = "ERROR", J6803 = ""), "UNKNOWN", J6803)</f>
        <v>5</v>
      </c>
      <c r="X6803" s="4">
        <f t="shared" si="6810"/>
        <v>4</v>
      </c>
      <c r="Y6803" s="4">
        <f t="shared" si="6810"/>
        <v>20</v>
      </c>
      <c r="Z6803" s="7">
        <f t="shared" si="9"/>
        <v>45241</v>
      </c>
    </row>
    <row r="6804">
      <c r="A6804" s="1" t="s">
        <v>6841</v>
      </c>
      <c r="B6804" s="1" t="s">
        <v>27</v>
      </c>
      <c r="C6804" s="1">
        <v>1.0</v>
      </c>
      <c r="D6804" s="1">
        <v>3.0</v>
      </c>
      <c r="E6804" s="1">
        <v>3.0</v>
      </c>
      <c r="H6804" s="6">
        <v>45225.0</v>
      </c>
      <c r="J6804" s="3">
        <f t="shared" si="2"/>
        <v>1</v>
      </c>
      <c r="K6804" s="4">
        <f t="shared" si="3"/>
        <v>3</v>
      </c>
      <c r="L6804" s="4">
        <f t="shared" si="4"/>
        <v>3</v>
      </c>
      <c r="S6804" s="1" t="s">
        <v>6841</v>
      </c>
      <c r="T6804" s="4" t="str">
        <f t="shared" si="5"/>
        <v>Cake</v>
      </c>
      <c r="U6804" s="4" t="str">
        <f t="shared" si="6"/>
        <v>UNKNOWN</v>
      </c>
      <c r="V6804" s="4" t="str">
        <f t="shared" si="7"/>
        <v>UNKNOWN</v>
      </c>
      <c r="W6804" s="4">
        <f t="shared" ref="W6804:Y6804" si="6811">IF(OR(J6804 = "ERROR", J6804 = ""), "UNKNOWN", J6804)</f>
        <v>1</v>
      </c>
      <c r="X6804" s="4">
        <f t="shared" si="6811"/>
        <v>3</v>
      </c>
      <c r="Y6804" s="4">
        <f t="shared" si="6811"/>
        <v>3</v>
      </c>
      <c r="Z6804" s="7">
        <f t="shared" si="9"/>
        <v>45225</v>
      </c>
    </row>
    <row r="6805">
      <c r="A6805" s="1" t="s">
        <v>6842</v>
      </c>
      <c r="B6805" s="1" t="s">
        <v>36</v>
      </c>
      <c r="C6805" s="1">
        <v>4.0</v>
      </c>
      <c r="D6805" s="1">
        <v>5.0</v>
      </c>
      <c r="E6805" s="1">
        <v>20.0</v>
      </c>
      <c r="F6805" s="1" t="s">
        <v>28</v>
      </c>
      <c r="G6805" s="1" t="s">
        <v>24</v>
      </c>
      <c r="H6805" s="2">
        <v>45098.0</v>
      </c>
      <c r="J6805" s="3">
        <f t="shared" si="2"/>
        <v>4</v>
      </c>
      <c r="K6805" s="4">
        <f t="shared" si="3"/>
        <v>5</v>
      </c>
      <c r="L6805" s="4">
        <f t="shared" si="4"/>
        <v>20</v>
      </c>
      <c r="S6805" s="1" t="s">
        <v>6842</v>
      </c>
      <c r="T6805" s="4" t="str">
        <f t="shared" si="5"/>
        <v>Salad</v>
      </c>
      <c r="U6805" s="4" t="str">
        <f t="shared" si="6"/>
        <v>Takeaway</v>
      </c>
      <c r="V6805" s="4" t="str">
        <f t="shared" si="7"/>
        <v>Cash</v>
      </c>
      <c r="W6805" s="4">
        <f t="shared" ref="W6805:Y6805" si="6812">IF(OR(J6805 = "ERROR", J6805 = ""), "UNKNOWN", J6805)</f>
        <v>4</v>
      </c>
      <c r="X6805" s="4">
        <f t="shared" si="6812"/>
        <v>5</v>
      </c>
      <c r="Y6805" s="4">
        <f t="shared" si="6812"/>
        <v>20</v>
      </c>
      <c r="Z6805" s="5">
        <f t="shared" si="9"/>
        <v>45098</v>
      </c>
    </row>
    <row r="6806">
      <c r="A6806" s="1" t="s">
        <v>6843</v>
      </c>
      <c r="B6806" s="1" t="s">
        <v>27</v>
      </c>
      <c r="C6806" s="1">
        <v>5.0</v>
      </c>
      <c r="D6806" s="1">
        <v>3.0</v>
      </c>
      <c r="E6806" s="1">
        <v>15.0</v>
      </c>
      <c r="G6806" s="1" t="s">
        <v>24</v>
      </c>
      <c r="H6806" s="2">
        <v>44976.0</v>
      </c>
      <c r="J6806" s="3">
        <f t="shared" si="2"/>
        <v>5</v>
      </c>
      <c r="K6806" s="4">
        <f t="shared" si="3"/>
        <v>3</v>
      </c>
      <c r="L6806" s="4">
        <f t="shared" si="4"/>
        <v>15</v>
      </c>
      <c r="S6806" s="1" t="s">
        <v>6843</v>
      </c>
      <c r="T6806" s="4" t="str">
        <f t="shared" si="5"/>
        <v>Cake</v>
      </c>
      <c r="U6806" s="4" t="str">
        <f t="shared" si="6"/>
        <v>Takeaway</v>
      </c>
      <c r="V6806" s="4" t="str">
        <f t="shared" si="7"/>
        <v>UNKNOWN</v>
      </c>
      <c r="W6806" s="4">
        <f t="shared" ref="W6806:Y6806" si="6813">IF(OR(J6806 = "ERROR", J6806 = ""), "UNKNOWN", J6806)</f>
        <v>5</v>
      </c>
      <c r="X6806" s="4">
        <f t="shared" si="6813"/>
        <v>3</v>
      </c>
      <c r="Y6806" s="4">
        <f t="shared" si="6813"/>
        <v>15</v>
      </c>
      <c r="Z6806" s="5">
        <f t="shared" si="9"/>
        <v>44976</v>
      </c>
    </row>
    <row r="6807">
      <c r="A6807" s="1" t="s">
        <v>6844</v>
      </c>
      <c r="B6807" s="1" t="s">
        <v>55</v>
      </c>
      <c r="C6807" s="1">
        <v>3.0</v>
      </c>
      <c r="D6807" s="1">
        <v>3.0</v>
      </c>
      <c r="E6807" s="1">
        <v>9.0</v>
      </c>
      <c r="H6807" s="2">
        <v>44974.0</v>
      </c>
      <c r="J6807" s="3">
        <f t="shared" si="2"/>
        <v>3</v>
      </c>
      <c r="K6807" s="4">
        <f t="shared" si="3"/>
        <v>3</v>
      </c>
      <c r="L6807" s="4">
        <f t="shared" si="4"/>
        <v>9</v>
      </c>
      <c r="S6807" s="1" t="s">
        <v>6844</v>
      </c>
      <c r="T6807" s="4" t="str">
        <f t="shared" si="5"/>
        <v>Juice</v>
      </c>
      <c r="U6807" s="4" t="str">
        <f t="shared" si="6"/>
        <v>UNKNOWN</v>
      </c>
      <c r="V6807" s="4" t="str">
        <f t="shared" si="7"/>
        <v>UNKNOWN</v>
      </c>
      <c r="W6807" s="4">
        <f t="shared" ref="W6807:Y6807" si="6814">IF(OR(J6807 = "ERROR", J6807 = ""), "UNKNOWN", J6807)</f>
        <v>3</v>
      </c>
      <c r="X6807" s="4">
        <f t="shared" si="6814"/>
        <v>3</v>
      </c>
      <c r="Y6807" s="4">
        <f t="shared" si="6814"/>
        <v>9</v>
      </c>
      <c r="Z6807" s="5">
        <f t="shared" si="9"/>
        <v>44974</v>
      </c>
    </row>
    <row r="6808">
      <c r="A6808" s="1" t="s">
        <v>6845</v>
      </c>
      <c r="B6808" s="1" t="s">
        <v>44</v>
      </c>
      <c r="C6808" s="1">
        <v>3.0</v>
      </c>
      <c r="D6808" s="1">
        <v>4.0</v>
      </c>
      <c r="E6808" s="1">
        <v>12.0</v>
      </c>
      <c r="G6808" s="1" t="s">
        <v>24</v>
      </c>
      <c r="H6808" s="2">
        <v>45149.0</v>
      </c>
      <c r="J6808" s="3">
        <f t="shared" si="2"/>
        <v>3</v>
      </c>
      <c r="K6808" s="4">
        <f t="shared" si="3"/>
        <v>4</v>
      </c>
      <c r="L6808" s="4">
        <f t="shared" si="4"/>
        <v>12</v>
      </c>
      <c r="S6808" s="1" t="s">
        <v>6845</v>
      </c>
      <c r="T6808" s="4" t="str">
        <f t="shared" si="5"/>
        <v>Sandwich</v>
      </c>
      <c r="U6808" s="4" t="str">
        <f t="shared" si="6"/>
        <v>Takeaway</v>
      </c>
      <c r="V6808" s="4" t="str">
        <f t="shared" si="7"/>
        <v>UNKNOWN</v>
      </c>
      <c r="W6808" s="4">
        <f t="shared" ref="W6808:Y6808" si="6815">IF(OR(J6808 = "ERROR", J6808 = ""), "UNKNOWN", J6808)</f>
        <v>3</v>
      </c>
      <c r="X6808" s="4">
        <f t="shared" si="6815"/>
        <v>4</v>
      </c>
      <c r="Y6808" s="4">
        <f t="shared" si="6815"/>
        <v>12</v>
      </c>
      <c r="Z6808" s="5">
        <f t="shared" si="9"/>
        <v>45149</v>
      </c>
    </row>
    <row r="6809">
      <c r="A6809" s="1" t="s">
        <v>6846</v>
      </c>
      <c r="B6809" s="1" t="s">
        <v>27</v>
      </c>
      <c r="C6809" s="1">
        <v>3.0</v>
      </c>
      <c r="D6809" s="1">
        <v>3.0</v>
      </c>
      <c r="E6809" s="1">
        <v>9.0</v>
      </c>
      <c r="F6809" s="1" t="s">
        <v>25</v>
      </c>
      <c r="H6809" s="2">
        <v>44976.0</v>
      </c>
      <c r="J6809" s="3">
        <f t="shared" si="2"/>
        <v>3</v>
      </c>
      <c r="K6809" s="4">
        <f t="shared" si="3"/>
        <v>3</v>
      </c>
      <c r="L6809" s="4">
        <f t="shared" si="4"/>
        <v>9</v>
      </c>
      <c r="S6809" s="1" t="s">
        <v>6846</v>
      </c>
      <c r="T6809" s="4" t="str">
        <f t="shared" si="5"/>
        <v>Cake</v>
      </c>
      <c r="U6809" s="4" t="str">
        <f t="shared" si="6"/>
        <v>UNKNOWN</v>
      </c>
      <c r="V6809" s="4" t="str">
        <f t="shared" si="7"/>
        <v>UNKNOWN</v>
      </c>
      <c r="W6809" s="4">
        <f t="shared" ref="W6809:Y6809" si="6816">IF(OR(J6809 = "ERROR", J6809 = ""), "UNKNOWN", J6809)</f>
        <v>3</v>
      </c>
      <c r="X6809" s="4">
        <f t="shared" si="6816"/>
        <v>3</v>
      </c>
      <c r="Y6809" s="4">
        <f t="shared" si="6816"/>
        <v>9</v>
      </c>
      <c r="Z6809" s="5">
        <f t="shared" si="9"/>
        <v>44976</v>
      </c>
    </row>
    <row r="6810">
      <c r="A6810" s="1" t="s">
        <v>6847</v>
      </c>
      <c r="B6810" s="1" t="s">
        <v>32</v>
      </c>
      <c r="C6810" s="1">
        <v>2.0</v>
      </c>
      <c r="D6810" s="1">
        <v>1.0</v>
      </c>
      <c r="E6810" s="1">
        <v>2.0</v>
      </c>
      <c r="F6810" s="1" t="s">
        <v>39</v>
      </c>
      <c r="G6810" s="1" t="s">
        <v>24</v>
      </c>
      <c r="H6810" s="2">
        <v>45236.0</v>
      </c>
      <c r="J6810" s="3">
        <f t="shared" si="2"/>
        <v>2</v>
      </c>
      <c r="K6810" s="4">
        <f t="shared" si="3"/>
        <v>1</v>
      </c>
      <c r="L6810" s="4">
        <f t="shared" si="4"/>
        <v>2</v>
      </c>
      <c r="S6810" s="1" t="s">
        <v>6847</v>
      </c>
      <c r="T6810" s="4" t="str">
        <f t="shared" si="5"/>
        <v>Cookie</v>
      </c>
      <c r="U6810" s="4" t="str">
        <f t="shared" si="6"/>
        <v>Takeaway</v>
      </c>
      <c r="V6810" s="4" t="str">
        <f t="shared" si="7"/>
        <v>Digital Wallet</v>
      </c>
      <c r="W6810" s="4">
        <f t="shared" ref="W6810:Y6810" si="6817">IF(OR(J6810 = "ERROR", J6810 = ""), "UNKNOWN", J6810)</f>
        <v>2</v>
      </c>
      <c r="X6810" s="4">
        <f t="shared" si="6817"/>
        <v>1</v>
      </c>
      <c r="Y6810" s="4">
        <f t="shared" si="6817"/>
        <v>2</v>
      </c>
      <c r="Z6810" s="5">
        <f t="shared" si="9"/>
        <v>45236</v>
      </c>
    </row>
    <row r="6811">
      <c r="A6811" s="1" t="s">
        <v>6848</v>
      </c>
      <c r="B6811" s="1" t="s">
        <v>55</v>
      </c>
      <c r="C6811" s="1" t="s">
        <v>25</v>
      </c>
      <c r="D6811" s="1">
        <v>3.0</v>
      </c>
      <c r="E6811" s="1">
        <v>15.0</v>
      </c>
      <c r="F6811" s="1" t="s">
        <v>39</v>
      </c>
      <c r="G6811" s="1" t="s">
        <v>29</v>
      </c>
      <c r="H6811" s="6">
        <v>45225.0</v>
      </c>
      <c r="J6811" s="3">
        <f t="shared" si="2"/>
        <v>5</v>
      </c>
      <c r="K6811" s="4">
        <f t="shared" si="3"/>
        <v>3</v>
      </c>
      <c r="L6811" s="4">
        <f t="shared" si="4"/>
        <v>15</v>
      </c>
      <c r="S6811" s="1" t="s">
        <v>6848</v>
      </c>
      <c r="T6811" s="4" t="str">
        <f t="shared" si="5"/>
        <v>Juice</v>
      </c>
      <c r="U6811" s="4" t="str">
        <f t="shared" si="6"/>
        <v>In-store</v>
      </c>
      <c r="V6811" s="4" t="str">
        <f t="shared" si="7"/>
        <v>Digital Wallet</v>
      </c>
      <c r="W6811" s="4">
        <f t="shared" ref="W6811:Y6811" si="6818">IF(OR(J6811 = "ERROR", J6811 = ""), "UNKNOWN", J6811)</f>
        <v>5</v>
      </c>
      <c r="X6811" s="4">
        <f t="shared" si="6818"/>
        <v>3</v>
      </c>
      <c r="Y6811" s="4">
        <f t="shared" si="6818"/>
        <v>15</v>
      </c>
      <c r="Z6811" s="7">
        <f t="shared" si="9"/>
        <v>45225</v>
      </c>
    </row>
    <row r="6812">
      <c r="A6812" s="1" t="s">
        <v>6849</v>
      </c>
      <c r="B6812" s="1" t="s">
        <v>27</v>
      </c>
      <c r="C6812" s="1">
        <v>2.0</v>
      </c>
      <c r="D6812" s="1">
        <v>3.0</v>
      </c>
      <c r="E6812" s="1">
        <v>6.0</v>
      </c>
      <c r="G6812" s="1" t="s">
        <v>24</v>
      </c>
      <c r="H6812" s="2">
        <v>45031.0</v>
      </c>
      <c r="J6812" s="3">
        <f t="shared" si="2"/>
        <v>2</v>
      </c>
      <c r="K6812" s="4">
        <f t="shared" si="3"/>
        <v>3</v>
      </c>
      <c r="L6812" s="4">
        <f t="shared" si="4"/>
        <v>6</v>
      </c>
      <c r="S6812" s="1" t="s">
        <v>6849</v>
      </c>
      <c r="T6812" s="4" t="str">
        <f t="shared" si="5"/>
        <v>Cake</v>
      </c>
      <c r="U6812" s="4" t="str">
        <f t="shared" si="6"/>
        <v>Takeaway</v>
      </c>
      <c r="V6812" s="4" t="str">
        <f t="shared" si="7"/>
        <v>UNKNOWN</v>
      </c>
      <c r="W6812" s="4">
        <f t="shared" ref="W6812:Y6812" si="6819">IF(OR(J6812 = "ERROR", J6812 = ""), "UNKNOWN", J6812)</f>
        <v>2</v>
      </c>
      <c r="X6812" s="4">
        <f t="shared" si="6819"/>
        <v>3</v>
      </c>
      <c r="Y6812" s="4">
        <f t="shared" si="6819"/>
        <v>6</v>
      </c>
      <c r="Z6812" s="5">
        <f t="shared" si="9"/>
        <v>45031</v>
      </c>
    </row>
    <row r="6813">
      <c r="A6813" s="1" t="s">
        <v>6850</v>
      </c>
      <c r="B6813" s="1" t="s">
        <v>41</v>
      </c>
      <c r="C6813" s="1">
        <v>4.0</v>
      </c>
      <c r="D6813" s="1">
        <v>4.0</v>
      </c>
      <c r="E6813" s="1">
        <v>16.0</v>
      </c>
      <c r="F6813" s="1" t="s">
        <v>28</v>
      </c>
      <c r="G6813" s="1" t="s">
        <v>24</v>
      </c>
      <c r="H6813" s="2">
        <v>45264.0</v>
      </c>
      <c r="J6813" s="3">
        <f t="shared" si="2"/>
        <v>4</v>
      </c>
      <c r="K6813" s="4">
        <f t="shared" si="3"/>
        <v>4</v>
      </c>
      <c r="L6813" s="4">
        <f t="shared" si="4"/>
        <v>16</v>
      </c>
      <c r="S6813" s="1" t="s">
        <v>6850</v>
      </c>
      <c r="T6813" s="4" t="str">
        <f t="shared" si="5"/>
        <v>Smoothie</v>
      </c>
      <c r="U6813" s="4" t="str">
        <f t="shared" si="6"/>
        <v>Takeaway</v>
      </c>
      <c r="V6813" s="4" t="str">
        <f t="shared" si="7"/>
        <v>Cash</v>
      </c>
      <c r="W6813" s="4">
        <f t="shared" ref="W6813:Y6813" si="6820">IF(OR(J6813 = "ERROR", J6813 = ""), "UNKNOWN", J6813)</f>
        <v>4</v>
      </c>
      <c r="X6813" s="4">
        <f t="shared" si="6820"/>
        <v>4</v>
      </c>
      <c r="Y6813" s="4">
        <f t="shared" si="6820"/>
        <v>16</v>
      </c>
      <c r="Z6813" s="5">
        <f t="shared" si="9"/>
        <v>45264</v>
      </c>
    </row>
    <row r="6814">
      <c r="A6814" s="1" t="s">
        <v>6851</v>
      </c>
      <c r="B6814" s="1" t="s">
        <v>27</v>
      </c>
      <c r="D6814" s="1">
        <v>3.0</v>
      </c>
      <c r="E6814" s="1">
        <v>12.0</v>
      </c>
      <c r="F6814" s="1" t="s">
        <v>39</v>
      </c>
      <c r="G6814" s="1" t="s">
        <v>25</v>
      </c>
      <c r="H6814" s="2">
        <v>45003.0</v>
      </c>
      <c r="J6814" s="3">
        <f t="shared" si="2"/>
        <v>4</v>
      </c>
      <c r="K6814" s="4">
        <f t="shared" si="3"/>
        <v>3</v>
      </c>
      <c r="L6814" s="4">
        <f t="shared" si="4"/>
        <v>12</v>
      </c>
      <c r="S6814" s="1" t="s">
        <v>6851</v>
      </c>
      <c r="T6814" s="4" t="str">
        <f t="shared" si="5"/>
        <v>Cake</v>
      </c>
      <c r="U6814" s="4" t="str">
        <f t="shared" si="6"/>
        <v>UNKNOWN</v>
      </c>
      <c r="V6814" s="4" t="str">
        <f t="shared" si="7"/>
        <v>Digital Wallet</v>
      </c>
      <c r="W6814" s="4">
        <f t="shared" ref="W6814:Y6814" si="6821">IF(OR(J6814 = "ERROR", J6814 = ""), "UNKNOWN", J6814)</f>
        <v>4</v>
      </c>
      <c r="X6814" s="4">
        <f t="shared" si="6821"/>
        <v>3</v>
      </c>
      <c r="Y6814" s="4">
        <f t="shared" si="6821"/>
        <v>12</v>
      </c>
      <c r="Z6814" s="5">
        <f t="shared" si="9"/>
        <v>45003</v>
      </c>
    </row>
    <row r="6815">
      <c r="A6815" s="1" t="s">
        <v>6852</v>
      </c>
      <c r="B6815" s="1" t="s">
        <v>81</v>
      </c>
      <c r="C6815" s="1">
        <v>2.0</v>
      </c>
      <c r="D6815" s="1">
        <v>1.5</v>
      </c>
      <c r="E6815" s="1">
        <v>3.0</v>
      </c>
      <c r="F6815" s="1" t="s">
        <v>39</v>
      </c>
      <c r="G6815" s="1" t="s">
        <v>29</v>
      </c>
      <c r="H6815" s="2">
        <v>45091.0</v>
      </c>
      <c r="J6815" s="3">
        <f t="shared" si="2"/>
        <v>2</v>
      </c>
      <c r="K6815" s="4">
        <f t="shared" si="3"/>
        <v>1.5</v>
      </c>
      <c r="L6815" s="4">
        <f t="shared" si="4"/>
        <v>3</v>
      </c>
      <c r="S6815" s="1" t="s">
        <v>6852</v>
      </c>
      <c r="T6815" s="4" t="str">
        <f t="shared" si="5"/>
        <v>Tea</v>
      </c>
      <c r="U6815" s="4" t="str">
        <f t="shared" si="6"/>
        <v>In-store</v>
      </c>
      <c r="V6815" s="4" t="str">
        <f t="shared" si="7"/>
        <v>Digital Wallet</v>
      </c>
      <c r="W6815" s="4">
        <f t="shared" ref="W6815:Y6815" si="6822">IF(OR(J6815 = "ERROR", J6815 = ""), "UNKNOWN", J6815)</f>
        <v>2</v>
      </c>
      <c r="X6815" s="4">
        <f t="shared" si="6822"/>
        <v>1.5</v>
      </c>
      <c r="Y6815" s="4">
        <f t="shared" si="6822"/>
        <v>3</v>
      </c>
      <c r="Z6815" s="5">
        <f t="shared" si="9"/>
        <v>45091</v>
      </c>
    </row>
    <row r="6816">
      <c r="A6816" s="1" t="s">
        <v>6853</v>
      </c>
      <c r="B6816" s="1" t="s">
        <v>36</v>
      </c>
      <c r="C6816" s="1">
        <v>2.0</v>
      </c>
      <c r="D6816" s="1">
        <v>5.0</v>
      </c>
      <c r="F6816" s="1" t="s">
        <v>39</v>
      </c>
      <c r="G6816" s="1" t="s">
        <v>24</v>
      </c>
      <c r="H6816" s="2">
        <v>45078.0</v>
      </c>
      <c r="J6816" s="3">
        <f t="shared" si="2"/>
        <v>2</v>
      </c>
      <c r="K6816" s="4">
        <f t="shared" si="3"/>
        <v>5</v>
      </c>
      <c r="L6816" s="4">
        <f t="shared" si="4"/>
        <v>10</v>
      </c>
      <c r="S6816" s="1" t="s">
        <v>6853</v>
      </c>
      <c r="T6816" s="4" t="str">
        <f t="shared" si="5"/>
        <v>Salad</v>
      </c>
      <c r="U6816" s="4" t="str">
        <f t="shared" si="6"/>
        <v>Takeaway</v>
      </c>
      <c r="V6816" s="4" t="str">
        <f t="shared" si="7"/>
        <v>Digital Wallet</v>
      </c>
      <c r="W6816" s="4">
        <f t="shared" ref="W6816:Y6816" si="6823">IF(OR(J6816 = "ERROR", J6816 = ""), "UNKNOWN", J6816)</f>
        <v>2</v>
      </c>
      <c r="X6816" s="4">
        <f t="shared" si="6823"/>
        <v>5</v>
      </c>
      <c r="Y6816" s="4">
        <f t="shared" si="6823"/>
        <v>10</v>
      </c>
      <c r="Z6816" s="5">
        <f t="shared" si="9"/>
        <v>45078</v>
      </c>
    </row>
    <row r="6817">
      <c r="A6817" s="1" t="s">
        <v>6854</v>
      </c>
      <c r="B6817" s="1" t="s">
        <v>81</v>
      </c>
      <c r="C6817" s="1">
        <v>3.0</v>
      </c>
      <c r="D6817" s="1">
        <v>1.5</v>
      </c>
      <c r="E6817" s="1">
        <v>4.5</v>
      </c>
      <c r="H6817" s="2">
        <v>45187.0</v>
      </c>
      <c r="J6817" s="3">
        <f t="shared" si="2"/>
        <v>3</v>
      </c>
      <c r="K6817" s="4">
        <f t="shared" si="3"/>
        <v>1.5</v>
      </c>
      <c r="L6817" s="4">
        <f t="shared" si="4"/>
        <v>4.5</v>
      </c>
      <c r="S6817" s="1" t="s">
        <v>6854</v>
      </c>
      <c r="T6817" s="4" t="str">
        <f t="shared" si="5"/>
        <v>Tea</v>
      </c>
      <c r="U6817" s="4" t="str">
        <f t="shared" si="6"/>
        <v>UNKNOWN</v>
      </c>
      <c r="V6817" s="4" t="str">
        <f t="shared" si="7"/>
        <v>UNKNOWN</v>
      </c>
      <c r="W6817" s="4">
        <f t="shared" ref="W6817:Y6817" si="6824">IF(OR(J6817 = "ERROR", J6817 = ""), "UNKNOWN", J6817)</f>
        <v>3</v>
      </c>
      <c r="X6817" s="4">
        <f t="shared" si="6824"/>
        <v>1.5</v>
      </c>
      <c r="Y6817" s="4">
        <f t="shared" si="6824"/>
        <v>4.5</v>
      </c>
      <c r="Z6817" s="5">
        <f t="shared" si="9"/>
        <v>45187</v>
      </c>
    </row>
    <row r="6818">
      <c r="A6818" s="1" t="s">
        <v>6855</v>
      </c>
      <c r="B6818" s="1" t="s">
        <v>44</v>
      </c>
      <c r="C6818" s="1" t="s">
        <v>30</v>
      </c>
      <c r="D6818" s="1">
        <v>4.0</v>
      </c>
      <c r="E6818" s="1">
        <v>20.0</v>
      </c>
      <c r="F6818" s="1" t="s">
        <v>28</v>
      </c>
      <c r="G6818" s="1" t="s">
        <v>29</v>
      </c>
      <c r="H6818" s="2">
        <v>45022.0</v>
      </c>
      <c r="J6818" s="3">
        <f t="shared" si="2"/>
        <v>5</v>
      </c>
      <c r="K6818" s="4">
        <f t="shared" si="3"/>
        <v>4</v>
      </c>
      <c r="L6818" s="4">
        <f t="shared" si="4"/>
        <v>20</v>
      </c>
      <c r="S6818" s="1" t="s">
        <v>6855</v>
      </c>
      <c r="T6818" s="4" t="str">
        <f t="shared" si="5"/>
        <v>Sandwich</v>
      </c>
      <c r="U6818" s="4" t="str">
        <f t="shared" si="6"/>
        <v>In-store</v>
      </c>
      <c r="V6818" s="4" t="str">
        <f t="shared" si="7"/>
        <v>Cash</v>
      </c>
      <c r="W6818" s="4">
        <f t="shared" ref="W6818:Y6818" si="6825">IF(OR(J6818 = "ERROR", J6818 = ""), "UNKNOWN", J6818)</f>
        <v>5</v>
      </c>
      <c r="X6818" s="4">
        <f t="shared" si="6825"/>
        <v>4</v>
      </c>
      <c r="Y6818" s="4">
        <f t="shared" si="6825"/>
        <v>20</v>
      </c>
      <c r="Z6818" s="5">
        <f t="shared" si="9"/>
        <v>45022</v>
      </c>
    </row>
    <row r="6819">
      <c r="A6819" s="1" t="s">
        <v>6856</v>
      </c>
      <c r="B6819" s="1" t="s">
        <v>81</v>
      </c>
      <c r="C6819" s="1">
        <v>4.0</v>
      </c>
      <c r="D6819" s="1">
        <v>1.5</v>
      </c>
      <c r="E6819" s="1">
        <v>6.0</v>
      </c>
      <c r="F6819" s="1" t="s">
        <v>28</v>
      </c>
      <c r="G6819" s="1" t="s">
        <v>25</v>
      </c>
      <c r="H6819" s="2">
        <v>45159.0</v>
      </c>
      <c r="J6819" s="3">
        <f t="shared" si="2"/>
        <v>4</v>
      </c>
      <c r="K6819" s="4">
        <f t="shared" si="3"/>
        <v>1.5</v>
      </c>
      <c r="L6819" s="4">
        <f t="shared" si="4"/>
        <v>6</v>
      </c>
      <c r="S6819" s="1" t="s">
        <v>6856</v>
      </c>
      <c r="T6819" s="4" t="str">
        <f t="shared" si="5"/>
        <v>Tea</v>
      </c>
      <c r="U6819" s="4" t="str">
        <f t="shared" si="6"/>
        <v>UNKNOWN</v>
      </c>
      <c r="V6819" s="4" t="str">
        <f t="shared" si="7"/>
        <v>Cash</v>
      </c>
      <c r="W6819" s="4">
        <f t="shared" ref="W6819:Y6819" si="6826">IF(OR(J6819 = "ERROR", J6819 = ""), "UNKNOWN", J6819)</f>
        <v>4</v>
      </c>
      <c r="X6819" s="4">
        <f t="shared" si="6826"/>
        <v>1.5</v>
      </c>
      <c r="Y6819" s="4">
        <f t="shared" si="6826"/>
        <v>6</v>
      </c>
      <c r="Z6819" s="5">
        <f t="shared" si="9"/>
        <v>45159</v>
      </c>
    </row>
    <row r="6820">
      <c r="A6820" s="1" t="s">
        <v>6857</v>
      </c>
      <c r="B6820" s="1" t="s">
        <v>44</v>
      </c>
      <c r="C6820" s="1">
        <v>5.0</v>
      </c>
      <c r="D6820" s="1">
        <v>4.0</v>
      </c>
      <c r="E6820" s="1">
        <v>20.0</v>
      </c>
      <c r="F6820" s="1" t="s">
        <v>30</v>
      </c>
      <c r="G6820" s="1" t="s">
        <v>24</v>
      </c>
      <c r="H6820" s="2">
        <v>44973.0</v>
      </c>
      <c r="J6820" s="3">
        <f t="shared" si="2"/>
        <v>5</v>
      </c>
      <c r="K6820" s="4">
        <f t="shared" si="3"/>
        <v>4</v>
      </c>
      <c r="L6820" s="4">
        <f t="shared" si="4"/>
        <v>20</v>
      </c>
      <c r="S6820" s="1" t="s">
        <v>6857</v>
      </c>
      <c r="T6820" s="4" t="str">
        <f t="shared" si="5"/>
        <v>Sandwich</v>
      </c>
      <c r="U6820" s="4" t="str">
        <f t="shared" si="6"/>
        <v>Takeaway</v>
      </c>
      <c r="V6820" s="4" t="str">
        <f t="shared" si="7"/>
        <v>UNKNOWN</v>
      </c>
      <c r="W6820" s="4">
        <f t="shared" ref="W6820:Y6820" si="6827">IF(OR(J6820 = "ERROR", J6820 = ""), "UNKNOWN", J6820)</f>
        <v>5</v>
      </c>
      <c r="X6820" s="4">
        <f t="shared" si="6827"/>
        <v>4</v>
      </c>
      <c r="Y6820" s="4">
        <f t="shared" si="6827"/>
        <v>20</v>
      </c>
      <c r="Z6820" s="5">
        <f t="shared" si="9"/>
        <v>44973</v>
      </c>
    </row>
    <row r="6821">
      <c r="A6821" s="1" t="s">
        <v>6858</v>
      </c>
      <c r="B6821" s="1" t="s">
        <v>41</v>
      </c>
      <c r="C6821" s="1">
        <v>4.0</v>
      </c>
      <c r="E6821" s="1">
        <v>16.0</v>
      </c>
      <c r="G6821" s="1" t="s">
        <v>29</v>
      </c>
      <c r="H6821" s="2">
        <v>45175.0</v>
      </c>
      <c r="J6821" s="3">
        <f t="shared" si="2"/>
        <v>4</v>
      </c>
      <c r="K6821" s="4">
        <f t="shared" si="3"/>
        <v>4</v>
      </c>
      <c r="L6821" s="4">
        <f t="shared" si="4"/>
        <v>16</v>
      </c>
      <c r="S6821" s="1" t="s">
        <v>6858</v>
      </c>
      <c r="T6821" s="4" t="str">
        <f t="shared" si="5"/>
        <v>Smoothie</v>
      </c>
      <c r="U6821" s="4" t="str">
        <f t="shared" si="6"/>
        <v>In-store</v>
      </c>
      <c r="V6821" s="4" t="str">
        <f t="shared" si="7"/>
        <v>UNKNOWN</v>
      </c>
      <c r="W6821" s="4">
        <f t="shared" ref="W6821:Y6821" si="6828">IF(OR(J6821 = "ERROR", J6821 = ""), "UNKNOWN", J6821)</f>
        <v>4</v>
      </c>
      <c r="X6821" s="4">
        <f t="shared" si="6828"/>
        <v>4</v>
      </c>
      <c r="Y6821" s="4">
        <f t="shared" si="6828"/>
        <v>16</v>
      </c>
      <c r="Z6821" s="5">
        <f t="shared" si="9"/>
        <v>45175</v>
      </c>
    </row>
    <row r="6822">
      <c r="A6822" s="1" t="s">
        <v>6859</v>
      </c>
      <c r="B6822" s="1" t="s">
        <v>44</v>
      </c>
      <c r="C6822" s="1">
        <v>1.0</v>
      </c>
      <c r="D6822" s="1">
        <v>4.0</v>
      </c>
      <c r="E6822" s="1" t="s">
        <v>30</v>
      </c>
      <c r="G6822" s="1" t="s">
        <v>24</v>
      </c>
      <c r="H6822" s="1" t="s">
        <v>25</v>
      </c>
      <c r="J6822" s="3">
        <f t="shared" si="2"/>
        <v>1</v>
      </c>
      <c r="K6822" s="4">
        <f t="shared" si="3"/>
        <v>4</v>
      </c>
      <c r="L6822" s="4">
        <f t="shared" si="4"/>
        <v>4</v>
      </c>
      <c r="S6822" s="1" t="s">
        <v>6859</v>
      </c>
      <c r="T6822" s="4" t="str">
        <f t="shared" si="5"/>
        <v>Sandwich</v>
      </c>
      <c r="U6822" s="4" t="str">
        <f t="shared" si="6"/>
        <v>Takeaway</v>
      </c>
      <c r="V6822" s="4" t="str">
        <f t="shared" si="7"/>
        <v>UNKNOWN</v>
      </c>
      <c r="W6822" s="4">
        <f t="shared" ref="W6822:Y6822" si="6829">IF(OR(J6822 = "ERROR", J6822 = ""), "UNKNOWN", J6822)</f>
        <v>1</v>
      </c>
      <c r="X6822" s="4">
        <f t="shared" si="6829"/>
        <v>4</v>
      </c>
      <c r="Y6822" s="4">
        <f t="shared" si="6829"/>
        <v>4</v>
      </c>
      <c r="Z6822" s="4" t="str">
        <f t="shared" si="9"/>
        <v>UNKNOWN</v>
      </c>
    </row>
    <row r="6823">
      <c r="A6823" s="1" t="s">
        <v>6860</v>
      </c>
      <c r="C6823" s="1">
        <v>2.0</v>
      </c>
      <c r="D6823" s="1">
        <v>1.5</v>
      </c>
      <c r="E6823" s="1">
        <v>3.0</v>
      </c>
      <c r="G6823" s="1" t="s">
        <v>29</v>
      </c>
      <c r="H6823" s="6">
        <v>45276.0</v>
      </c>
      <c r="J6823" s="3">
        <f t="shared" si="2"/>
        <v>2</v>
      </c>
      <c r="K6823" s="4">
        <f t="shared" si="3"/>
        <v>1.5</v>
      </c>
      <c r="L6823" s="4">
        <f t="shared" si="4"/>
        <v>3</v>
      </c>
      <c r="S6823" s="1" t="s">
        <v>6860</v>
      </c>
      <c r="T6823" s="4" t="str">
        <f t="shared" si="5"/>
        <v>UNKNOWN</v>
      </c>
      <c r="U6823" s="4" t="str">
        <f t="shared" si="6"/>
        <v>In-store</v>
      </c>
      <c r="V6823" s="4" t="str">
        <f t="shared" si="7"/>
        <v>UNKNOWN</v>
      </c>
      <c r="W6823" s="4">
        <f t="shared" ref="W6823:Y6823" si="6830">IF(OR(J6823 = "ERROR", J6823 = ""), "UNKNOWN", J6823)</f>
        <v>2</v>
      </c>
      <c r="X6823" s="4">
        <f t="shared" si="6830"/>
        <v>1.5</v>
      </c>
      <c r="Y6823" s="4">
        <f t="shared" si="6830"/>
        <v>3</v>
      </c>
      <c r="Z6823" s="7">
        <f t="shared" si="9"/>
        <v>45276</v>
      </c>
    </row>
    <row r="6824">
      <c r="A6824" s="1" t="s">
        <v>6861</v>
      </c>
      <c r="C6824" s="1">
        <v>5.0</v>
      </c>
      <c r="D6824" s="1">
        <v>3.0</v>
      </c>
      <c r="E6824" s="1">
        <v>15.0</v>
      </c>
      <c r="F6824" s="1" t="s">
        <v>23</v>
      </c>
      <c r="H6824" s="2">
        <v>45142.0</v>
      </c>
      <c r="J6824" s="3">
        <f t="shared" si="2"/>
        <v>5</v>
      </c>
      <c r="K6824" s="4">
        <f t="shared" si="3"/>
        <v>3</v>
      </c>
      <c r="L6824" s="4">
        <f t="shared" si="4"/>
        <v>15</v>
      </c>
      <c r="S6824" s="1" t="s">
        <v>6861</v>
      </c>
      <c r="T6824" s="4" t="str">
        <f t="shared" si="5"/>
        <v>UNKNOWN</v>
      </c>
      <c r="U6824" s="4" t="str">
        <f t="shared" si="6"/>
        <v>UNKNOWN</v>
      </c>
      <c r="V6824" s="4" t="str">
        <f t="shared" si="7"/>
        <v>Credit Card</v>
      </c>
      <c r="W6824" s="4">
        <f t="shared" ref="W6824:Y6824" si="6831">IF(OR(J6824 = "ERROR", J6824 = ""), "UNKNOWN", J6824)</f>
        <v>5</v>
      </c>
      <c r="X6824" s="4">
        <f t="shared" si="6831"/>
        <v>3</v>
      </c>
      <c r="Y6824" s="4">
        <f t="shared" si="6831"/>
        <v>15</v>
      </c>
      <c r="Z6824" s="5">
        <f t="shared" si="9"/>
        <v>45142</v>
      </c>
    </row>
    <row r="6825">
      <c r="A6825" s="1" t="s">
        <v>6862</v>
      </c>
      <c r="B6825" s="1" t="s">
        <v>81</v>
      </c>
      <c r="C6825" s="1">
        <v>2.0</v>
      </c>
      <c r="D6825" s="1">
        <v>1.5</v>
      </c>
      <c r="E6825" s="1">
        <v>3.0</v>
      </c>
      <c r="G6825" s="1" t="s">
        <v>29</v>
      </c>
      <c r="H6825" s="2">
        <v>45116.0</v>
      </c>
      <c r="J6825" s="3">
        <f t="shared" si="2"/>
        <v>2</v>
      </c>
      <c r="K6825" s="4">
        <f t="shared" si="3"/>
        <v>1.5</v>
      </c>
      <c r="L6825" s="4">
        <f t="shared" si="4"/>
        <v>3</v>
      </c>
      <c r="S6825" s="1" t="s">
        <v>6862</v>
      </c>
      <c r="T6825" s="4" t="str">
        <f t="shared" si="5"/>
        <v>Tea</v>
      </c>
      <c r="U6825" s="4" t="str">
        <f t="shared" si="6"/>
        <v>In-store</v>
      </c>
      <c r="V6825" s="4" t="str">
        <f t="shared" si="7"/>
        <v>UNKNOWN</v>
      </c>
      <c r="W6825" s="4">
        <f t="shared" ref="W6825:Y6825" si="6832">IF(OR(J6825 = "ERROR", J6825 = ""), "UNKNOWN", J6825)</f>
        <v>2</v>
      </c>
      <c r="X6825" s="4">
        <f t="shared" si="6832"/>
        <v>1.5</v>
      </c>
      <c r="Y6825" s="4">
        <f t="shared" si="6832"/>
        <v>3</v>
      </c>
      <c r="Z6825" s="5">
        <f t="shared" si="9"/>
        <v>45116</v>
      </c>
    </row>
    <row r="6826">
      <c r="A6826" s="1" t="s">
        <v>6863</v>
      </c>
      <c r="B6826" s="1" t="s">
        <v>44</v>
      </c>
      <c r="C6826" s="1">
        <v>1.0</v>
      </c>
      <c r="D6826" s="1">
        <v>4.0</v>
      </c>
      <c r="E6826" s="1">
        <v>4.0</v>
      </c>
      <c r="F6826" s="1" t="s">
        <v>23</v>
      </c>
      <c r="H6826" s="2">
        <v>44936.0</v>
      </c>
      <c r="J6826" s="3">
        <f t="shared" si="2"/>
        <v>1</v>
      </c>
      <c r="K6826" s="4">
        <f t="shared" si="3"/>
        <v>4</v>
      </c>
      <c r="L6826" s="4">
        <f t="shared" si="4"/>
        <v>4</v>
      </c>
      <c r="S6826" s="1" t="s">
        <v>6863</v>
      </c>
      <c r="T6826" s="4" t="str">
        <f t="shared" si="5"/>
        <v>Sandwich</v>
      </c>
      <c r="U6826" s="4" t="str">
        <f t="shared" si="6"/>
        <v>UNKNOWN</v>
      </c>
      <c r="V6826" s="4" t="str">
        <f t="shared" si="7"/>
        <v>Credit Card</v>
      </c>
      <c r="W6826" s="4">
        <f t="shared" ref="W6826:Y6826" si="6833">IF(OR(J6826 = "ERROR", J6826 = ""), "UNKNOWN", J6826)</f>
        <v>1</v>
      </c>
      <c r="X6826" s="4">
        <f t="shared" si="6833"/>
        <v>4</v>
      </c>
      <c r="Y6826" s="4">
        <f t="shared" si="6833"/>
        <v>4</v>
      </c>
      <c r="Z6826" s="5">
        <f t="shared" si="9"/>
        <v>44936</v>
      </c>
    </row>
    <row r="6827">
      <c r="A6827" s="1" t="s">
        <v>6864</v>
      </c>
      <c r="B6827" s="1" t="s">
        <v>36</v>
      </c>
      <c r="C6827" s="1">
        <v>1.0</v>
      </c>
      <c r="D6827" s="1">
        <v>5.0</v>
      </c>
      <c r="E6827" s="1">
        <v>5.0</v>
      </c>
      <c r="F6827" s="1" t="s">
        <v>28</v>
      </c>
      <c r="G6827" s="1" t="s">
        <v>24</v>
      </c>
      <c r="H6827" s="2">
        <v>44993.0</v>
      </c>
      <c r="J6827" s="3">
        <f t="shared" si="2"/>
        <v>1</v>
      </c>
      <c r="K6827" s="4">
        <f t="shared" si="3"/>
        <v>5</v>
      </c>
      <c r="L6827" s="4">
        <f t="shared" si="4"/>
        <v>5</v>
      </c>
      <c r="S6827" s="1" t="s">
        <v>6864</v>
      </c>
      <c r="T6827" s="4" t="str">
        <f t="shared" si="5"/>
        <v>Salad</v>
      </c>
      <c r="U6827" s="4" t="str">
        <f t="shared" si="6"/>
        <v>Takeaway</v>
      </c>
      <c r="V6827" s="4" t="str">
        <f t="shared" si="7"/>
        <v>Cash</v>
      </c>
      <c r="W6827" s="4">
        <f t="shared" ref="W6827:Y6827" si="6834">IF(OR(J6827 = "ERROR", J6827 = ""), "UNKNOWN", J6827)</f>
        <v>1</v>
      </c>
      <c r="X6827" s="4">
        <f t="shared" si="6834"/>
        <v>5</v>
      </c>
      <c r="Y6827" s="4">
        <f t="shared" si="6834"/>
        <v>5</v>
      </c>
      <c r="Z6827" s="5">
        <f t="shared" si="9"/>
        <v>44993</v>
      </c>
    </row>
    <row r="6828">
      <c r="A6828" s="1" t="s">
        <v>6865</v>
      </c>
      <c r="B6828" s="1" t="s">
        <v>27</v>
      </c>
      <c r="C6828" s="1">
        <v>1.0</v>
      </c>
      <c r="D6828" s="1">
        <v>3.0</v>
      </c>
      <c r="E6828" s="1">
        <v>3.0</v>
      </c>
      <c r="F6828" s="1" t="s">
        <v>39</v>
      </c>
      <c r="G6828" s="1" t="s">
        <v>30</v>
      </c>
      <c r="H6828" s="2">
        <v>45049.0</v>
      </c>
      <c r="J6828" s="3">
        <f t="shared" si="2"/>
        <v>1</v>
      </c>
      <c r="K6828" s="4">
        <f t="shared" si="3"/>
        <v>3</v>
      </c>
      <c r="L6828" s="4">
        <f t="shared" si="4"/>
        <v>3</v>
      </c>
      <c r="S6828" s="1" t="s">
        <v>6865</v>
      </c>
      <c r="T6828" s="4" t="str">
        <f t="shared" si="5"/>
        <v>Cake</v>
      </c>
      <c r="U6828" s="4" t="str">
        <f t="shared" si="6"/>
        <v>UNKNOWN</v>
      </c>
      <c r="V6828" s="4" t="str">
        <f t="shared" si="7"/>
        <v>Digital Wallet</v>
      </c>
      <c r="W6828" s="4">
        <f t="shared" ref="W6828:Y6828" si="6835">IF(OR(J6828 = "ERROR", J6828 = ""), "UNKNOWN", J6828)</f>
        <v>1</v>
      </c>
      <c r="X6828" s="4">
        <f t="shared" si="6835"/>
        <v>3</v>
      </c>
      <c r="Y6828" s="4">
        <f t="shared" si="6835"/>
        <v>3</v>
      </c>
      <c r="Z6828" s="5">
        <f t="shared" si="9"/>
        <v>45049</v>
      </c>
    </row>
    <row r="6829">
      <c r="A6829" s="1" t="s">
        <v>6866</v>
      </c>
      <c r="B6829" s="1" t="s">
        <v>81</v>
      </c>
      <c r="C6829" s="1">
        <v>1.0</v>
      </c>
      <c r="D6829" s="1">
        <v>1.5</v>
      </c>
      <c r="E6829" s="1">
        <v>1.5</v>
      </c>
      <c r="F6829" s="1" t="s">
        <v>23</v>
      </c>
      <c r="H6829" s="2">
        <v>45146.0</v>
      </c>
      <c r="J6829" s="3">
        <f t="shared" si="2"/>
        <v>1</v>
      </c>
      <c r="K6829" s="4">
        <f t="shared" si="3"/>
        <v>1.5</v>
      </c>
      <c r="L6829" s="4">
        <f t="shared" si="4"/>
        <v>1.5</v>
      </c>
      <c r="S6829" s="1" t="s">
        <v>6866</v>
      </c>
      <c r="T6829" s="4" t="str">
        <f t="shared" si="5"/>
        <v>Tea</v>
      </c>
      <c r="U6829" s="4" t="str">
        <f t="shared" si="6"/>
        <v>UNKNOWN</v>
      </c>
      <c r="V6829" s="4" t="str">
        <f t="shared" si="7"/>
        <v>Credit Card</v>
      </c>
      <c r="W6829" s="4">
        <f t="shared" ref="W6829:Y6829" si="6836">IF(OR(J6829 = "ERROR", J6829 = ""), "UNKNOWN", J6829)</f>
        <v>1</v>
      </c>
      <c r="X6829" s="4">
        <f t="shared" si="6836"/>
        <v>1.5</v>
      </c>
      <c r="Y6829" s="4">
        <f t="shared" si="6836"/>
        <v>1.5</v>
      </c>
      <c r="Z6829" s="5">
        <f t="shared" si="9"/>
        <v>45146</v>
      </c>
    </row>
    <row r="6830">
      <c r="A6830" s="1" t="s">
        <v>6867</v>
      </c>
      <c r="B6830" s="1" t="s">
        <v>81</v>
      </c>
      <c r="C6830" s="1">
        <v>3.0</v>
      </c>
      <c r="D6830" s="1">
        <v>1.5</v>
      </c>
      <c r="F6830" s="1" t="s">
        <v>23</v>
      </c>
      <c r="G6830" s="1" t="s">
        <v>29</v>
      </c>
      <c r="H6830" s="2">
        <v>44966.0</v>
      </c>
      <c r="J6830" s="3">
        <f t="shared" si="2"/>
        <v>3</v>
      </c>
      <c r="K6830" s="4">
        <f t="shared" si="3"/>
        <v>1.5</v>
      </c>
      <c r="L6830" s="4">
        <f t="shared" si="4"/>
        <v>4.5</v>
      </c>
      <c r="S6830" s="1" t="s">
        <v>6867</v>
      </c>
      <c r="T6830" s="4" t="str">
        <f t="shared" si="5"/>
        <v>Tea</v>
      </c>
      <c r="U6830" s="4" t="str">
        <f t="shared" si="6"/>
        <v>In-store</v>
      </c>
      <c r="V6830" s="4" t="str">
        <f t="shared" si="7"/>
        <v>Credit Card</v>
      </c>
      <c r="W6830" s="4">
        <f t="shared" ref="W6830:Y6830" si="6837">IF(OR(J6830 = "ERROR", J6830 = ""), "UNKNOWN", J6830)</f>
        <v>3</v>
      </c>
      <c r="X6830" s="4">
        <f t="shared" si="6837"/>
        <v>1.5</v>
      </c>
      <c r="Y6830" s="4">
        <f t="shared" si="6837"/>
        <v>4.5</v>
      </c>
      <c r="Z6830" s="5">
        <f t="shared" si="9"/>
        <v>44966</v>
      </c>
    </row>
    <row r="6831">
      <c r="A6831" s="1" t="s">
        <v>6868</v>
      </c>
      <c r="B6831" s="1" t="s">
        <v>27</v>
      </c>
      <c r="C6831" s="1">
        <v>3.0</v>
      </c>
      <c r="D6831" s="1">
        <v>3.0</v>
      </c>
      <c r="F6831" s="1" t="s">
        <v>28</v>
      </c>
      <c r="H6831" s="1" t="s">
        <v>25</v>
      </c>
      <c r="J6831" s="3">
        <f t="shared" si="2"/>
        <v>3</v>
      </c>
      <c r="K6831" s="4">
        <f t="shared" si="3"/>
        <v>3</v>
      </c>
      <c r="L6831" s="4">
        <f t="shared" si="4"/>
        <v>9</v>
      </c>
      <c r="S6831" s="1" t="s">
        <v>6868</v>
      </c>
      <c r="T6831" s="4" t="str">
        <f t="shared" si="5"/>
        <v>Cake</v>
      </c>
      <c r="U6831" s="4" t="str">
        <f t="shared" si="6"/>
        <v>UNKNOWN</v>
      </c>
      <c r="V6831" s="4" t="str">
        <f t="shared" si="7"/>
        <v>Cash</v>
      </c>
      <c r="W6831" s="4">
        <f t="shared" ref="W6831:Y6831" si="6838">IF(OR(J6831 = "ERROR", J6831 = ""), "UNKNOWN", J6831)</f>
        <v>3</v>
      </c>
      <c r="X6831" s="4">
        <f t="shared" si="6838"/>
        <v>3</v>
      </c>
      <c r="Y6831" s="4">
        <f t="shared" si="6838"/>
        <v>9</v>
      </c>
      <c r="Z6831" s="4" t="str">
        <f t="shared" si="9"/>
        <v>UNKNOWN</v>
      </c>
    </row>
    <row r="6832">
      <c r="A6832" s="1" t="s">
        <v>6869</v>
      </c>
      <c r="B6832" s="1" t="s">
        <v>32</v>
      </c>
      <c r="C6832" s="1">
        <v>4.0</v>
      </c>
      <c r="D6832" s="1">
        <v>1.0</v>
      </c>
      <c r="E6832" s="1">
        <v>4.0</v>
      </c>
      <c r="G6832" s="1" t="s">
        <v>24</v>
      </c>
      <c r="H6832" s="2">
        <v>45015.0</v>
      </c>
      <c r="J6832" s="3">
        <f t="shared" si="2"/>
        <v>4</v>
      </c>
      <c r="K6832" s="4">
        <f t="shared" si="3"/>
        <v>1</v>
      </c>
      <c r="L6832" s="4">
        <f t="shared" si="4"/>
        <v>4</v>
      </c>
      <c r="S6832" s="1" t="s">
        <v>6869</v>
      </c>
      <c r="T6832" s="4" t="str">
        <f t="shared" si="5"/>
        <v>Cookie</v>
      </c>
      <c r="U6832" s="4" t="str">
        <f t="shared" si="6"/>
        <v>Takeaway</v>
      </c>
      <c r="V6832" s="4" t="str">
        <f t="shared" si="7"/>
        <v>UNKNOWN</v>
      </c>
      <c r="W6832" s="4">
        <f t="shared" ref="W6832:Y6832" si="6839">IF(OR(J6832 = "ERROR", J6832 = ""), "UNKNOWN", J6832)</f>
        <v>4</v>
      </c>
      <c r="X6832" s="4">
        <f t="shared" si="6839"/>
        <v>1</v>
      </c>
      <c r="Y6832" s="4">
        <f t="shared" si="6839"/>
        <v>4</v>
      </c>
      <c r="Z6832" s="5">
        <f t="shared" si="9"/>
        <v>45015</v>
      </c>
    </row>
    <row r="6833">
      <c r="A6833" s="1" t="s">
        <v>6870</v>
      </c>
      <c r="B6833" s="1" t="s">
        <v>55</v>
      </c>
      <c r="C6833" s="1">
        <v>2.0</v>
      </c>
      <c r="D6833" s="1">
        <v>3.0</v>
      </c>
      <c r="E6833" s="1">
        <v>6.0</v>
      </c>
      <c r="F6833" s="1" t="s">
        <v>23</v>
      </c>
      <c r="G6833" s="1" t="s">
        <v>29</v>
      </c>
      <c r="H6833" s="2">
        <v>45075.0</v>
      </c>
      <c r="J6833" s="3">
        <f t="shared" si="2"/>
        <v>2</v>
      </c>
      <c r="K6833" s="4">
        <f t="shared" si="3"/>
        <v>3</v>
      </c>
      <c r="L6833" s="4">
        <f t="shared" si="4"/>
        <v>6</v>
      </c>
      <c r="S6833" s="1" t="s">
        <v>6870</v>
      </c>
      <c r="T6833" s="4" t="str">
        <f t="shared" si="5"/>
        <v>Juice</v>
      </c>
      <c r="U6833" s="4" t="str">
        <f t="shared" si="6"/>
        <v>In-store</v>
      </c>
      <c r="V6833" s="4" t="str">
        <f t="shared" si="7"/>
        <v>Credit Card</v>
      </c>
      <c r="W6833" s="4">
        <f t="shared" ref="W6833:Y6833" si="6840">IF(OR(J6833 = "ERROR", J6833 = ""), "UNKNOWN", J6833)</f>
        <v>2</v>
      </c>
      <c r="X6833" s="4">
        <f t="shared" si="6840"/>
        <v>3</v>
      </c>
      <c r="Y6833" s="4">
        <f t="shared" si="6840"/>
        <v>6</v>
      </c>
      <c r="Z6833" s="5">
        <f t="shared" si="9"/>
        <v>45075</v>
      </c>
    </row>
    <row r="6834">
      <c r="A6834" s="1" t="s">
        <v>6871</v>
      </c>
      <c r="B6834" s="1" t="s">
        <v>22</v>
      </c>
      <c r="C6834" s="1">
        <v>1.0</v>
      </c>
      <c r="D6834" s="1">
        <v>2.0</v>
      </c>
      <c r="E6834" s="1">
        <v>2.0</v>
      </c>
      <c r="F6834" s="1" t="s">
        <v>23</v>
      </c>
      <c r="G6834" s="1" t="s">
        <v>24</v>
      </c>
      <c r="H6834" s="2">
        <v>45198.0</v>
      </c>
      <c r="J6834" s="3">
        <f t="shared" si="2"/>
        <v>1</v>
      </c>
      <c r="K6834" s="4">
        <f t="shared" si="3"/>
        <v>2</v>
      </c>
      <c r="L6834" s="4">
        <f t="shared" si="4"/>
        <v>2</v>
      </c>
      <c r="S6834" s="1" t="s">
        <v>6871</v>
      </c>
      <c r="T6834" s="4" t="str">
        <f t="shared" si="5"/>
        <v>Coffee</v>
      </c>
      <c r="U6834" s="4" t="str">
        <f t="shared" si="6"/>
        <v>Takeaway</v>
      </c>
      <c r="V6834" s="4" t="str">
        <f t="shared" si="7"/>
        <v>Credit Card</v>
      </c>
      <c r="W6834" s="4">
        <f t="shared" ref="W6834:Y6834" si="6841">IF(OR(J6834 = "ERROR", J6834 = ""), "UNKNOWN", J6834)</f>
        <v>1</v>
      </c>
      <c r="X6834" s="4">
        <f t="shared" si="6841"/>
        <v>2</v>
      </c>
      <c r="Y6834" s="4">
        <f t="shared" si="6841"/>
        <v>2</v>
      </c>
      <c r="Z6834" s="5">
        <f t="shared" si="9"/>
        <v>45198</v>
      </c>
    </row>
    <row r="6835">
      <c r="A6835" s="1" t="s">
        <v>6872</v>
      </c>
      <c r="B6835" s="1" t="s">
        <v>36</v>
      </c>
      <c r="C6835" s="1">
        <v>1.0</v>
      </c>
      <c r="D6835" s="1">
        <v>5.0</v>
      </c>
      <c r="E6835" s="1">
        <v>5.0</v>
      </c>
      <c r="F6835" s="1" t="s">
        <v>23</v>
      </c>
      <c r="G6835" s="1" t="s">
        <v>24</v>
      </c>
      <c r="H6835" s="2">
        <v>45155.0</v>
      </c>
      <c r="J6835" s="3">
        <f t="shared" si="2"/>
        <v>1</v>
      </c>
      <c r="K6835" s="4">
        <f t="shared" si="3"/>
        <v>5</v>
      </c>
      <c r="L6835" s="4">
        <f t="shared" si="4"/>
        <v>5</v>
      </c>
      <c r="S6835" s="1" t="s">
        <v>6872</v>
      </c>
      <c r="T6835" s="4" t="str">
        <f t="shared" si="5"/>
        <v>Salad</v>
      </c>
      <c r="U6835" s="4" t="str">
        <f t="shared" si="6"/>
        <v>Takeaway</v>
      </c>
      <c r="V6835" s="4" t="str">
        <f t="shared" si="7"/>
        <v>Credit Card</v>
      </c>
      <c r="W6835" s="4">
        <f t="shared" ref="W6835:Y6835" si="6842">IF(OR(J6835 = "ERROR", J6835 = ""), "UNKNOWN", J6835)</f>
        <v>1</v>
      </c>
      <c r="X6835" s="4">
        <f t="shared" si="6842"/>
        <v>5</v>
      </c>
      <c r="Y6835" s="4">
        <f t="shared" si="6842"/>
        <v>5</v>
      </c>
      <c r="Z6835" s="5">
        <f t="shared" si="9"/>
        <v>45155</v>
      </c>
    </row>
    <row r="6836">
      <c r="A6836" s="1" t="s">
        <v>6873</v>
      </c>
      <c r="B6836" s="1" t="s">
        <v>41</v>
      </c>
      <c r="C6836" s="1">
        <v>5.0</v>
      </c>
      <c r="D6836" s="1">
        <v>4.0</v>
      </c>
      <c r="E6836" s="1" t="s">
        <v>30</v>
      </c>
      <c r="F6836" s="1" t="s">
        <v>28</v>
      </c>
      <c r="H6836" s="2">
        <v>44961.0</v>
      </c>
      <c r="J6836" s="3">
        <f t="shared" si="2"/>
        <v>5</v>
      </c>
      <c r="K6836" s="4">
        <f t="shared" si="3"/>
        <v>4</v>
      </c>
      <c r="L6836" s="4">
        <f t="shared" si="4"/>
        <v>20</v>
      </c>
      <c r="S6836" s="1" t="s">
        <v>6873</v>
      </c>
      <c r="T6836" s="4" t="str">
        <f t="shared" si="5"/>
        <v>Smoothie</v>
      </c>
      <c r="U6836" s="4" t="str">
        <f t="shared" si="6"/>
        <v>UNKNOWN</v>
      </c>
      <c r="V6836" s="4" t="str">
        <f t="shared" si="7"/>
        <v>Cash</v>
      </c>
      <c r="W6836" s="4">
        <f t="shared" ref="W6836:Y6836" si="6843">IF(OR(J6836 = "ERROR", J6836 = ""), "UNKNOWN", J6836)</f>
        <v>5</v>
      </c>
      <c r="X6836" s="4">
        <f t="shared" si="6843"/>
        <v>4</v>
      </c>
      <c r="Y6836" s="4">
        <f t="shared" si="6843"/>
        <v>20</v>
      </c>
      <c r="Z6836" s="5">
        <f t="shared" si="9"/>
        <v>44961</v>
      </c>
    </row>
    <row r="6837">
      <c r="A6837" s="1" t="s">
        <v>6874</v>
      </c>
      <c r="B6837" s="1" t="s">
        <v>41</v>
      </c>
      <c r="C6837" s="1">
        <v>3.0</v>
      </c>
      <c r="D6837" s="1">
        <v>4.0</v>
      </c>
      <c r="E6837" s="1">
        <v>12.0</v>
      </c>
      <c r="F6837" s="1" t="s">
        <v>23</v>
      </c>
      <c r="G6837" s="1" t="s">
        <v>29</v>
      </c>
      <c r="H6837" s="2">
        <v>45176.0</v>
      </c>
      <c r="J6837" s="3">
        <f t="shared" si="2"/>
        <v>3</v>
      </c>
      <c r="K6837" s="4">
        <f t="shared" si="3"/>
        <v>4</v>
      </c>
      <c r="L6837" s="4">
        <f t="shared" si="4"/>
        <v>12</v>
      </c>
      <c r="S6837" s="1" t="s">
        <v>6874</v>
      </c>
      <c r="T6837" s="4" t="str">
        <f t="shared" si="5"/>
        <v>Smoothie</v>
      </c>
      <c r="U6837" s="4" t="str">
        <f t="shared" si="6"/>
        <v>In-store</v>
      </c>
      <c r="V6837" s="4" t="str">
        <f t="shared" si="7"/>
        <v>Credit Card</v>
      </c>
      <c r="W6837" s="4">
        <f t="shared" ref="W6837:Y6837" si="6844">IF(OR(J6837 = "ERROR", J6837 = ""), "UNKNOWN", J6837)</f>
        <v>3</v>
      </c>
      <c r="X6837" s="4">
        <f t="shared" si="6844"/>
        <v>4</v>
      </c>
      <c r="Y6837" s="4">
        <f t="shared" si="6844"/>
        <v>12</v>
      </c>
      <c r="Z6837" s="5">
        <f t="shared" si="9"/>
        <v>45176</v>
      </c>
    </row>
    <row r="6838">
      <c r="A6838" s="1" t="s">
        <v>6875</v>
      </c>
      <c r="B6838" s="1" t="s">
        <v>55</v>
      </c>
      <c r="C6838" s="1">
        <v>3.0</v>
      </c>
      <c r="D6838" s="1">
        <v>3.0</v>
      </c>
      <c r="E6838" s="1">
        <v>9.0</v>
      </c>
      <c r="F6838" s="1" t="s">
        <v>23</v>
      </c>
      <c r="G6838" s="1" t="s">
        <v>29</v>
      </c>
      <c r="H6838" s="2">
        <v>44951.0</v>
      </c>
      <c r="J6838" s="3">
        <f t="shared" si="2"/>
        <v>3</v>
      </c>
      <c r="K6838" s="4">
        <f t="shared" si="3"/>
        <v>3</v>
      </c>
      <c r="L6838" s="4">
        <f t="shared" si="4"/>
        <v>9</v>
      </c>
      <c r="S6838" s="1" t="s">
        <v>6875</v>
      </c>
      <c r="T6838" s="4" t="str">
        <f t="shared" si="5"/>
        <v>Juice</v>
      </c>
      <c r="U6838" s="4" t="str">
        <f t="shared" si="6"/>
        <v>In-store</v>
      </c>
      <c r="V6838" s="4" t="str">
        <f t="shared" si="7"/>
        <v>Credit Card</v>
      </c>
      <c r="W6838" s="4">
        <f t="shared" ref="W6838:Y6838" si="6845">IF(OR(J6838 = "ERROR", J6838 = ""), "UNKNOWN", J6838)</f>
        <v>3</v>
      </c>
      <c r="X6838" s="4">
        <f t="shared" si="6845"/>
        <v>3</v>
      </c>
      <c r="Y6838" s="4">
        <f t="shared" si="6845"/>
        <v>9</v>
      </c>
      <c r="Z6838" s="5">
        <f t="shared" si="9"/>
        <v>44951</v>
      </c>
    </row>
    <row r="6839">
      <c r="A6839" s="1" t="s">
        <v>6876</v>
      </c>
      <c r="B6839" s="1" t="s">
        <v>44</v>
      </c>
      <c r="C6839" s="1">
        <v>4.0</v>
      </c>
      <c r="D6839" s="1">
        <v>4.0</v>
      </c>
      <c r="E6839" s="1">
        <v>16.0</v>
      </c>
      <c r="H6839" s="2">
        <v>45042.0</v>
      </c>
      <c r="J6839" s="3">
        <f t="shared" si="2"/>
        <v>4</v>
      </c>
      <c r="K6839" s="4">
        <f t="shared" si="3"/>
        <v>4</v>
      </c>
      <c r="L6839" s="4">
        <f t="shared" si="4"/>
        <v>16</v>
      </c>
      <c r="S6839" s="1" t="s">
        <v>6876</v>
      </c>
      <c r="T6839" s="4" t="str">
        <f t="shared" si="5"/>
        <v>Sandwich</v>
      </c>
      <c r="U6839" s="4" t="str">
        <f t="shared" si="6"/>
        <v>UNKNOWN</v>
      </c>
      <c r="V6839" s="4" t="str">
        <f t="shared" si="7"/>
        <v>UNKNOWN</v>
      </c>
      <c r="W6839" s="4">
        <f t="shared" ref="W6839:Y6839" si="6846">IF(OR(J6839 = "ERROR", J6839 = ""), "UNKNOWN", J6839)</f>
        <v>4</v>
      </c>
      <c r="X6839" s="4">
        <f t="shared" si="6846"/>
        <v>4</v>
      </c>
      <c r="Y6839" s="4">
        <f t="shared" si="6846"/>
        <v>16</v>
      </c>
      <c r="Z6839" s="5">
        <f t="shared" si="9"/>
        <v>45042</v>
      </c>
    </row>
    <row r="6840">
      <c r="A6840" s="1" t="s">
        <v>6877</v>
      </c>
      <c r="B6840" s="1" t="s">
        <v>44</v>
      </c>
      <c r="C6840" s="1">
        <v>1.0</v>
      </c>
      <c r="D6840" s="1">
        <v>4.0</v>
      </c>
      <c r="E6840" s="1" t="s">
        <v>25</v>
      </c>
      <c r="G6840" s="1" t="s">
        <v>29</v>
      </c>
      <c r="H6840" s="2">
        <v>45130.0</v>
      </c>
      <c r="J6840" s="3">
        <f t="shared" si="2"/>
        <v>1</v>
      </c>
      <c r="K6840" s="4">
        <f t="shared" si="3"/>
        <v>4</v>
      </c>
      <c r="L6840" s="4">
        <f t="shared" si="4"/>
        <v>4</v>
      </c>
      <c r="S6840" s="1" t="s">
        <v>6877</v>
      </c>
      <c r="T6840" s="4" t="str">
        <f t="shared" si="5"/>
        <v>Sandwich</v>
      </c>
      <c r="U6840" s="4" t="str">
        <f t="shared" si="6"/>
        <v>In-store</v>
      </c>
      <c r="V6840" s="4" t="str">
        <f t="shared" si="7"/>
        <v>UNKNOWN</v>
      </c>
      <c r="W6840" s="4">
        <f t="shared" ref="W6840:Y6840" si="6847">IF(OR(J6840 = "ERROR", J6840 = ""), "UNKNOWN", J6840)</f>
        <v>1</v>
      </c>
      <c r="X6840" s="4">
        <f t="shared" si="6847"/>
        <v>4</v>
      </c>
      <c r="Y6840" s="4">
        <f t="shared" si="6847"/>
        <v>4</v>
      </c>
      <c r="Z6840" s="5">
        <f t="shared" si="9"/>
        <v>45130</v>
      </c>
    </row>
    <row r="6841">
      <c r="A6841" s="1" t="s">
        <v>6878</v>
      </c>
      <c r="B6841" s="1" t="s">
        <v>32</v>
      </c>
      <c r="C6841" s="1">
        <v>4.0</v>
      </c>
      <c r="D6841" s="1">
        <v>1.0</v>
      </c>
      <c r="E6841" s="1">
        <v>4.0</v>
      </c>
      <c r="F6841" s="1" t="s">
        <v>23</v>
      </c>
      <c r="G6841" s="1" t="s">
        <v>24</v>
      </c>
      <c r="H6841" s="6">
        <v>45244.0</v>
      </c>
      <c r="J6841" s="3">
        <f t="shared" si="2"/>
        <v>4</v>
      </c>
      <c r="K6841" s="4">
        <f t="shared" si="3"/>
        <v>1</v>
      </c>
      <c r="L6841" s="4">
        <f t="shared" si="4"/>
        <v>4</v>
      </c>
      <c r="S6841" s="1" t="s">
        <v>6878</v>
      </c>
      <c r="T6841" s="4" t="str">
        <f t="shared" si="5"/>
        <v>Cookie</v>
      </c>
      <c r="U6841" s="4" t="str">
        <f t="shared" si="6"/>
        <v>Takeaway</v>
      </c>
      <c r="V6841" s="4" t="str">
        <f t="shared" si="7"/>
        <v>Credit Card</v>
      </c>
      <c r="W6841" s="4">
        <f t="shared" ref="W6841:Y6841" si="6848">IF(OR(J6841 = "ERROR", J6841 = ""), "UNKNOWN", J6841)</f>
        <v>4</v>
      </c>
      <c r="X6841" s="4">
        <f t="shared" si="6848"/>
        <v>1</v>
      </c>
      <c r="Y6841" s="4">
        <f t="shared" si="6848"/>
        <v>4</v>
      </c>
      <c r="Z6841" s="7">
        <f t="shared" si="9"/>
        <v>45244</v>
      </c>
    </row>
    <row r="6842">
      <c r="A6842" s="1" t="s">
        <v>6879</v>
      </c>
      <c r="B6842" s="1" t="s">
        <v>22</v>
      </c>
      <c r="C6842" s="1">
        <v>3.0</v>
      </c>
      <c r="D6842" s="1">
        <v>2.0</v>
      </c>
      <c r="E6842" s="1">
        <v>6.0</v>
      </c>
      <c r="F6842" s="1" t="s">
        <v>28</v>
      </c>
      <c r="G6842" s="1" t="s">
        <v>24</v>
      </c>
      <c r="H6842" s="2">
        <v>45164.0</v>
      </c>
      <c r="J6842" s="3">
        <f t="shared" si="2"/>
        <v>3</v>
      </c>
      <c r="K6842" s="4">
        <f t="shared" si="3"/>
        <v>2</v>
      </c>
      <c r="L6842" s="4">
        <f t="shared" si="4"/>
        <v>6</v>
      </c>
      <c r="S6842" s="1" t="s">
        <v>6879</v>
      </c>
      <c r="T6842" s="4" t="str">
        <f t="shared" si="5"/>
        <v>Coffee</v>
      </c>
      <c r="U6842" s="4" t="str">
        <f t="shared" si="6"/>
        <v>Takeaway</v>
      </c>
      <c r="V6842" s="4" t="str">
        <f t="shared" si="7"/>
        <v>Cash</v>
      </c>
      <c r="W6842" s="4">
        <f t="shared" ref="W6842:Y6842" si="6849">IF(OR(J6842 = "ERROR", J6842 = ""), "UNKNOWN", J6842)</f>
        <v>3</v>
      </c>
      <c r="X6842" s="4">
        <f t="shared" si="6849"/>
        <v>2</v>
      </c>
      <c r="Y6842" s="4">
        <f t="shared" si="6849"/>
        <v>6</v>
      </c>
      <c r="Z6842" s="5">
        <f t="shared" si="9"/>
        <v>45164</v>
      </c>
    </row>
    <row r="6843">
      <c r="A6843" s="1" t="s">
        <v>6880</v>
      </c>
      <c r="B6843" s="1" t="s">
        <v>81</v>
      </c>
      <c r="C6843" s="1" t="s">
        <v>25</v>
      </c>
      <c r="D6843" s="1">
        <v>1.5</v>
      </c>
      <c r="E6843" s="1">
        <v>6.0</v>
      </c>
      <c r="G6843" s="1" t="s">
        <v>29</v>
      </c>
      <c r="H6843" s="1" t="s">
        <v>25</v>
      </c>
      <c r="J6843" s="3">
        <f t="shared" si="2"/>
        <v>4</v>
      </c>
      <c r="K6843" s="4">
        <f t="shared" si="3"/>
        <v>1.5</v>
      </c>
      <c r="L6843" s="4">
        <f t="shared" si="4"/>
        <v>6</v>
      </c>
      <c r="S6843" s="1" t="s">
        <v>6880</v>
      </c>
      <c r="T6843" s="4" t="str">
        <f t="shared" si="5"/>
        <v>Tea</v>
      </c>
      <c r="U6843" s="4" t="str">
        <f t="shared" si="6"/>
        <v>In-store</v>
      </c>
      <c r="V6843" s="4" t="str">
        <f t="shared" si="7"/>
        <v>UNKNOWN</v>
      </c>
      <c r="W6843" s="4">
        <f t="shared" ref="W6843:Y6843" si="6850">IF(OR(J6843 = "ERROR", J6843 = ""), "UNKNOWN", J6843)</f>
        <v>4</v>
      </c>
      <c r="X6843" s="4">
        <f t="shared" si="6850"/>
        <v>1.5</v>
      </c>
      <c r="Y6843" s="4">
        <f t="shared" si="6850"/>
        <v>6</v>
      </c>
      <c r="Z6843" s="4" t="str">
        <f t="shared" si="9"/>
        <v>UNKNOWN</v>
      </c>
    </row>
    <row r="6844">
      <c r="A6844" s="1" t="s">
        <v>6881</v>
      </c>
      <c r="B6844" s="1" t="s">
        <v>36</v>
      </c>
      <c r="C6844" s="1">
        <v>4.0</v>
      </c>
      <c r="D6844" s="1">
        <v>5.0</v>
      </c>
      <c r="E6844" s="1">
        <v>20.0</v>
      </c>
      <c r="F6844" s="1" t="s">
        <v>39</v>
      </c>
      <c r="G6844" s="1" t="s">
        <v>24</v>
      </c>
      <c r="H6844" s="2">
        <v>45195.0</v>
      </c>
      <c r="J6844" s="3">
        <f t="shared" si="2"/>
        <v>4</v>
      </c>
      <c r="K6844" s="4">
        <f t="shared" si="3"/>
        <v>5</v>
      </c>
      <c r="L6844" s="4">
        <f t="shared" si="4"/>
        <v>20</v>
      </c>
      <c r="S6844" s="1" t="s">
        <v>6881</v>
      </c>
      <c r="T6844" s="4" t="str">
        <f t="shared" si="5"/>
        <v>Salad</v>
      </c>
      <c r="U6844" s="4" t="str">
        <f t="shared" si="6"/>
        <v>Takeaway</v>
      </c>
      <c r="V6844" s="4" t="str">
        <f t="shared" si="7"/>
        <v>Digital Wallet</v>
      </c>
      <c r="W6844" s="4">
        <f t="shared" ref="W6844:Y6844" si="6851">IF(OR(J6844 = "ERROR", J6844 = ""), "UNKNOWN", J6844)</f>
        <v>4</v>
      </c>
      <c r="X6844" s="4">
        <f t="shared" si="6851"/>
        <v>5</v>
      </c>
      <c r="Y6844" s="4">
        <f t="shared" si="6851"/>
        <v>20</v>
      </c>
      <c r="Z6844" s="5">
        <f t="shared" si="9"/>
        <v>45195</v>
      </c>
    </row>
    <row r="6845">
      <c r="A6845" s="1" t="s">
        <v>6882</v>
      </c>
      <c r="B6845" s="1" t="s">
        <v>36</v>
      </c>
      <c r="C6845" s="1">
        <v>4.0</v>
      </c>
      <c r="D6845" s="1">
        <v>5.0</v>
      </c>
      <c r="E6845" s="1">
        <v>20.0</v>
      </c>
      <c r="H6845" s="2">
        <v>45019.0</v>
      </c>
      <c r="J6845" s="3">
        <f t="shared" si="2"/>
        <v>4</v>
      </c>
      <c r="K6845" s="4">
        <f t="shared" si="3"/>
        <v>5</v>
      </c>
      <c r="L6845" s="4">
        <f t="shared" si="4"/>
        <v>20</v>
      </c>
      <c r="S6845" s="1" t="s">
        <v>6882</v>
      </c>
      <c r="T6845" s="4" t="str">
        <f t="shared" si="5"/>
        <v>Salad</v>
      </c>
      <c r="U6845" s="4" t="str">
        <f t="shared" si="6"/>
        <v>UNKNOWN</v>
      </c>
      <c r="V6845" s="4" t="str">
        <f t="shared" si="7"/>
        <v>UNKNOWN</v>
      </c>
      <c r="W6845" s="4">
        <f t="shared" ref="W6845:Y6845" si="6852">IF(OR(J6845 = "ERROR", J6845 = ""), "UNKNOWN", J6845)</f>
        <v>4</v>
      </c>
      <c r="X6845" s="4">
        <f t="shared" si="6852"/>
        <v>5</v>
      </c>
      <c r="Y6845" s="4">
        <f t="shared" si="6852"/>
        <v>20</v>
      </c>
      <c r="Z6845" s="5">
        <f t="shared" si="9"/>
        <v>45019</v>
      </c>
    </row>
    <row r="6846">
      <c r="A6846" s="1" t="s">
        <v>6883</v>
      </c>
      <c r="B6846" s="1" t="s">
        <v>36</v>
      </c>
      <c r="C6846" s="1">
        <v>5.0</v>
      </c>
      <c r="D6846" s="1">
        <v>5.0</v>
      </c>
      <c r="E6846" s="1">
        <v>25.0</v>
      </c>
      <c r="H6846" s="2">
        <v>45161.0</v>
      </c>
      <c r="J6846" s="3">
        <f t="shared" si="2"/>
        <v>5</v>
      </c>
      <c r="K6846" s="4">
        <f t="shared" si="3"/>
        <v>5</v>
      </c>
      <c r="L6846" s="4">
        <f t="shared" si="4"/>
        <v>25</v>
      </c>
      <c r="S6846" s="1" t="s">
        <v>6883</v>
      </c>
      <c r="T6846" s="4" t="str">
        <f t="shared" si="5"/>
        <v>Salad</v>
      </c>
      <c r="U6846" s="4" t="str">
        <f t="shared" si="6"/>
        <v>UNKNOWN</v>
      </c>
      <c r="V6846" s="4" t="str">
        <f t="shared" si="7"/>
        <v>UNKNOWN</v>
      </c>
      <c r="W6846" s="4">
        <f t="shared" ref="W6846:Y6846" si="6853">IF(OR(J6846 = "ERROR", J6846 = ""), "UNKNOWN", J6846)</f>
        <v>5</v>
      </c>
      <c r="X6846" s="4">
        <f t="shared" si="6853"/>
        <v>5</v>
      </c>
      <c r="Y6846" s="4">
        <f t="shared" si="6853"/>
        <v>25</v>
      </c>
      <c r="Z6846" s="5">
        <f t="shared" si="9"/>
        <v>45161</v>
      </c>
    </row>
    <row r="6847">
      <c r="A6847" s="1" t="s">
        <v>6884</v>
      </c>
      <c r="B6847" s="1" t="s">
        <v>32</v>
      </c>
      <c r="C6847" s="1">
        <v>3.0</v>
      </c>
      <c r="D6847" s="1">
        <v>1.0</v>
      </c>
      <c r="E6847" s="1">
        <v>3.0</v>
      </c>
      <c r="G6847" s="1" t="s">
        <v>24</v>
      </c>
      <c r="H6847" s="2">
        <v>44944.0</v>
      </c>
      <c r="J6847" s="3">
        <f t="shared" si="2"/>
        <v>3</v>
      </c>
      <c r="K6847" s="4">
        <f t="shared" si="3"/>
        <v>1</v>
      </c>
      <c r="L6847" s="4">
        <f t="shared" si="4"/>
        <v>3</v>
      </c>
      <c r="S6847" s="1" t="s">
        <v>6884</v>
      </c>
      <c r="T6847" s="4" t="str">
        <f t="shared" si="5"/>
        <v>Cookie</v>
      </c>
      <c r="U6847" s="4" t="str">
        <f t="shared" si="6"/>
        <v>Takeaway</v>
      </c>
      <c r="V6847" s="4" t="str">
        <f t="shared" si="7"/>
        <v>UNKNOWN</v>
      </c>
      <c r="W6847" s="4">
        <f t="shared" ref="W6847:Y6847" si="6854">IF(OR(J6847 = "ERROR", J6847 = ""), "UNKNOWN", J6847)</f>
        <v>3</v>
      </c>
      <c r="X6847" s="4">
        <f t="shared" si="6854"/>
        <v>1</v>
      </c>
      <c r="Y6847" s="4">
        <f t="shared" si="6854"/>
        <v>3</v>
      </c>
      <c r="Z6847" s="5">
        <f t="shared" si="9"/>
        <v>44944</v>
      </c>
    </row>
    <row r="6848">
      <c r="A6848" s="1" t="s">
        <v>6885</v>
      </c>
      <c r="B6848" s="1" t="s">
        <v>44</v>
      </c>
      <c r="C6848" s="1">
        <v>4.0</v>
      </c>
      <c r="D6848" s="1">
        <v>4.0</v>
      </c>
      <c r="F6848" s="1" t="s">
        <v>23</v>
      </c>
      <c r="G6848" s="1" t="s">
        <v>24</v>
      </c>
      <c r="H6848" s="2">
        <v>44943.0</v>
      </c>
      <c r="J6848" s="3">
        <f t="shared" si="2"/>
        <v>4</v>
      </c>
      <c r="K6848" s="4">
        <f t="shared" si="3"/>
        <v>4</v>
      </c>
      <c r="L6848" s="4">
        <f t="shared" si="4"/>
        <v>16</v>
      </c>
      <c r="S6848" s="1" t="s">
        <v>6885</v>
      </c>
      <c r="T6848" s="4" t="str">
        <f t="shared" si="5"/>
        <v>Sandwich</v>
      </c>
      <c r="U6848" s="4" t="str">
        <f t="shared" si="6"/>
        <v>Takeaway</v>
      </c>
      <c r="V6848" s="4" t="str">
        <f t="shared" si="7"/>
        <v>Credit Card</v>
      </c>
      <c r="W6848" s="4">
        <f t="shared" ref="W6848:Y6848" si="6855">IF(OR(J6848 = "ERROR", J6848 = ""), "UNKNOWN", J6848)</f>
        <v>4</v>
      </c>
      <c r="X6848" s="4">
        <f t="shared" si="6855"/>
        <v>4</v>
      </c>
      <c r="Y6848" s="4">
        <f t="shared" si="6855"/>
        <v>16</v>
      </c>
      <c r="Z6848" s="5">
        <f t="shared" si="9"/>
        <v>44943</v>
      </c>
    </row>
    <row r="6849">
      <c r="A6849" s="1" t="s">
        <v>6886</v>
      </c>
      <c r="B6849" s="1" t="s">
        <v>44</v>
      </c>
      <c r="C6849" s="1">
        <v>1.0</v>
      </c>
      <c r="D6849" s="1">
        <v>4.0</v>
      </c>
      <c r="E6849" s="1">
        <v>4.0</v>
      </c>
      <c r="F6849" s="1" t="s">
        <v>28</v>
      </c>
      <c r="H6849" s="6">
        <v>45279.0</v>
      </c>
      <c r="J6849" s="3">
        <f t="shared" si="2"/>
        <v>1</v>
      </c>
      <c r="K6849" s="4">
        <f t="shared" si="3"/>
        <v>4</v>
      </c>
      <c r="L6849" s="4">
        <f t="shared" si="4"/>
        <v>4</v>
      </c>
      <c r="S6849" s="1" t="s">
        <v>6886</v>
      </c>
      <c r="T6849" s="4" t="str">
        <f t="shared" si="5"/>
        <v>Sandwich</v>
      </c>
      <c r="U6849" s="4" t="str">
        <f t="shared" si="6"/>
        <v>UNKNOWN</v>
      </c>
      <c r="V6849" s="4" t="str">
        <f t="shared" si="7"/>
        <v>Cash</v>
      </c>
      <c r="W6849" s="4">
        <f t="shared" ref="W6849:Y6849" si="6856">IF(OR(J6849 = "ERROR", J6849 = ""), "UNKNOWN", J6849)</f>
        <v>1</v>
      </c>
      <c r="X6849" s="4">
        <f t="shared" si="6856"/>
        <v>4</v>
      </c>
      <c r="Y6849" s="4">
        <f t="shared" si="6856"/>
        <v>4</v>
      </c>
      <c r="Z6849" s="7">
        <f t="shared" si="9"/>
        <v>45279</v>
      </c>
    </row>
    <row r="6850">
      <c r="A6850" s="1" t="s">
        <v>6887</v>
      </c>
      <c r="B6850" s="1" t="s">
        <v>36</v>
      </c>
      <c r="C6850" s="1">
        <v>3.0</v>
      </c>
      <c r="D6850" s="1">
        <v>5.0</v>
      </c>
      <c r="E6850" s="1">
        <v>15.0</v>
      </c>
      <c r="H6850" s="2">
        <v>45014.0</v>
      </c>
      <c r="J6850" s="3">
        <f t="shared" si="2"/>
        <v>3</v>
      </c>
      <c r="K6850" s="4">
        <f t="shared" si="3"/>
        <v>5</v>
      </c>
      <c r="L6850" s="4">
        <f t="shared" si="4"/>
        <v>15</v>
      </c>
      <c r="S6850" s="1" t="s">
        <v>6887</v>
      </c>
      <c r="T6850" s="4" t="str">
        <f t="shared" si="5"/>
        <v>Salad</v>
      </c>
      <c r="U6850" s="4" t="str">
        <f t="shared" si="6"/>
        <v>UNKNOWN</v>
      </c>
      <c r="V6850" s="4" t="str">
        <f t="shared" si="7"/>
        <v>UNKNOWN</v>
      </c>
      <c r="W6850" s="4">
        <f t="shared" ref="W6850:Y6850" si="6857">IF(OR(J6850 = "ERROR", J6850 = ""), "UNKNOWN", J6850)</f>
        <v>3</v>
      </c>
      <c r="X6850" s="4">
        <f t="shared" si="6857"/>
        <v>5</v>
      </c>
      <c r="Y6850" s="4">
        <f t="shared" si="6857"/>
        <v>15</v>
      </c>
      <c r="Z6850" s="5">
        <f t="shared" si="9"/>
        <v>45014</v>
      </c>
    </row>
    <row r="6851">
      <c r="A6851" s="1" t="s">
        <v>6888</v>
      </c>
      <c r="C6851" s="1">
        <v>3.0</v>
      </c>
      <c r="D6851" s="1" t="s">
        <v>30</v>
      </c>
      <c r="E6851" s="1">
        <v>12.0</v>
      </c>
      <c r="F6851" s="1" t="s">
        <v>28</v>
      </c>
      <c r="H6851" s="2">
        <v>45111.0</v>
      </c>
      <c r="J6851" s="3">
        <f t="shared" si="2"/>
        <v>3</v>
      </c>
      <c r="K6851" s="4">
        <f t="shared" si="3"/>
        <v>4</v>
      </c>
      <c r="L6851" s="4">
        <f t="shared" si="4"/>
        <v>12</v>
      </c>
      <c r="S6851" s="1" t="s">
        <v>6888</v>
      </c>
      <c r="T6851" s="4" t="str">
        <f t="shared" si="5"/>
        <v>UNKNOWN</v>
      </c>
      <c r="U6851" s="4" t="str">
        <f t="shared" si="6"/>
        <v>UNKNOWN</v>
      </c>
      <c r="V6851" s="4" t="str">
        <f t="shared" si="7"/>
        <v>Cash</v>
      </c>
      <c r="W6851" s="4">
        <f t="shared" ref="W6851:Y6851" si="6858">IF(OR(J6851 = "ERROR", J6851 = ""), "UNKNOWN", J6851)</f>
        <v>3</v>
      </c>
      <c r="X6851" s="4">
        <f t="shared" si="6858"/>
        <v>4</v>
      </c>
      <c r="Y6851" s="4">
        <f t="shared" si="6858"/>
        <v>12</v>
      </c>
      <c r="Z6851" s="5">
        <f t="shared" si="9"/>
        <v>45111</v>
      </c>
    </row>
    <row r="6852">
      <c r="A6852" s="1" t="s">
        <v>6889</v>
      </c>
      <c r="B6852" s="1" t="s">
        <v>41</v>
      </c>
      <c r="C6852" s="1">
        <v>4.0</v>
      </c>
      <c r="D6852" s="1">
        <v>4.0</v>
      </c>
      <c r="E6852" s="1">
        <v>16.0</v>
      </c>
      <c r="G6852" s="1" t="s">
        <v>30</v>
      </c>
      <c r="H6852" s="2">
        <v>45124.0</v>
      </c>
      <c r="J6852" s="3">
        <f t="shared" si="2"/>
        <v>4</v>
      </c>
      <c r="K6852" s="4">
        <f t="shared" si="3"/>
        <v>4</v>
      </c>
      <c r="L6852" s="4">
        <f t="shared" si="4"/>
        <v>16</v>
      </c>
      <c r="S6852" s="1" t="s">
        <v>6889</v>
      </c>
      <c r="T6852" s="4" t="str">
        <f t="shared" si="5"/>
        <v>Smoothie</v>
      </c>
      <c r="U6852" s="4" t="str">
        <f t="shared" si="6"/>
        <v>UNKNOWN</v>
      </c>
      <c r="V6852" s="4" t="str">
        <f t="shared" si="7"/>
        <v>UNKNOWN</v>
      </c>
      <c r="W6852" s="4">
        <f t="shared" ref="W6852:Y6852" si="6859">IF(OR(J6852 = "ERROR", J6852 = ""), "UNKNOWN", J6852)</f>
        <v>4</v>
      </c>
      <c r="X6852" s="4">
        <f t="shared" si="6859"/>
        <v>4</v>
      </c>
      <c r="Y6852" s="4">
        <f t="shared" si="6859"/>
        <v>16</v>
      </c>
      <c r="Z6852" s="5">
        <f t="shared" si="9"/>
        <v>45124</v>
      </c>
    </row>
    <row r="6853">
      <c r="A6853" s="1" t="s">
        <v>6890</v>
      </c>
      <c r="B6853" s="1" t="s">
        <v>41</v>
      </c>
      <c r="C6853" s="1">
        <v>3.0</v>
      </c>
      <c r="D6853" s="1">
        <v>4.0</v>
      </c>
      <c r="E6853" s="1">
        <v>12.0</v>
      </c>
      <c r="F6853" s="1" t="s">
        <v>39</v>
      </c>
      <c r="G6853" s="1" t="s">
        <v>29</v>
      </c>
      <c r="H6853" s="2">
        <v>45062.0</v>
      </c>
      <c r="J6853" s="3">
        <f t="shared" si="2"/>
        <v>3</v>
      </c>
      <c r="K6853" s="4">
        <f t="shared" si="3"/>
        <v>4</v>
      </c>
      <c r="L6853" s="4">
        <f t="shared" si="4"/>
        <v>12</v>
      </c>
      <c r="S6853" s="1" t="s">
        <v>6890</v>
      </c>
      <c r="T6853" s="4" t="str">
        <f t="shared" si="5"/>
        <v>Smoothie</v>
      </c>
      <c r="U6853" s="4" t="str">
        <f t="shared" si="6"/>
        <v>In-store</v>
      </c>
      <c r="V6853" s="4" t="str">
        <f t="shared" si="7"/>
        <v>Digital Wallet</v>
      </c>
      <c r="W6853" s="4">
        <f t="shared" ref="W6853:Y6853" si="6860">IF(OR(J6853 = "ERROR", J6853 = ""), "UNKNOWN", J6853)</f>
        <v>3</v>
      </c>
      <c r="X6853" s="4">
        <f t="shared" si="6860"/>
        <v>4</v>
      </c>
      <c r="Y6853" s="4">
        <f t="shared" si="6860"/>
        <v>12</v>
      </c>
      <c r="Z6853" s="5">
        <f t="shared" si="9"/>
        <v>45062</v>
      </c>
    </row>
    <row r="6854">
      <c r="A6854" s="1" t="s">
        <v>6891</v>
      </c>
      <c r="B6854" s="1" t="s">
        <v>44</v>
      </c>
      <c r="C6854" s="1">
        <v>1.0</v>
      </c>
      <c r="D6854" s="1">
        <v>4.0</v>
      </c>
      <c r="E6854" s="1">
        <v>4.0</v>
      </c>
      <c r="F6854" s="1" t="s">
        <v>39</v>
      </c>
      <c r="G6854" s="1" t="s">
        <v>24</v>
      </c>
      <c r="H6854" s="2">
        <v>45035.0</v>
      </c>
      <c r="J6854" s="3">
        <f t="shared" si="2"/>
        <v>1</v>
      </c>
      <c r="K6854" s="4">
        <f t="shared" si="3"/>
        <v>4</v>
      </c>
      <c r="L6854" s="4">
        <f t="shared" si="4"/>
        <v>4</v>
      </c>
      <c r="S6854" s="1" t="s">
        <v>6891</v>
      </c>
      <c r="T6854" s="4" t="str">
        <f t="shared" si="5"/>
        <v>Sandwich</v>
      </c>
      <c r="U6854" s="4" t="str">
        <f t="shared" si="6"/>
        <v>Takeaway</v>
      </c>
      <c r="V6854" s="4" t="str">
        <f t="shared" si="7"/>
        <v>Digital Wallet</v>
      </c>
      <c r="W6854" s="4">
        <f t="shared" ref="W6854:Y6854" si="6861">IF(OR(J6854 = "ERROR", J6854 = ""), "UNKNOWN", J6854)</f>
        <v>1</v>
      </c>
      <c r="X6854" s="4">
        <f t="shared" si="6861"/>
        <v>4</v>
      </c>
      <c r="Y6854" s="4">
        <f t="shared" si="6861"/>
        <v>4</v>
      </c>
      <c r="Z6854" s="5">
        <f t="shared" si="9"/>
        <v>45035</v>
      </c>
    </row>
    <row r="6855">
      <c r="A6855" s="1" t="s">
        <v>6892</v>
      </c>
      <c r="B6855" s="1" t="s">
        <v>30</v>
      </c>
      <c r="C6855" s="1">
        <v>2.0</v>
      </c>
      <c r="D6855" s="1">
        <v>5.0</v>
      </c>
      <c r="E6855" s="1">
        <v>10.0</v>
      </c>
      <c r="F6855" s="1" t="s">
        <v>39</v>
      </c>
      <c r="G6855" s="1" t="s">
        <v>29</v>
      </c>
      <c r="H6855" s="2">
        <v>45096.0</v>
      </c>
      <c r="J6855" s="3">
        <f t="shared" si="2"/>
        <v>2</v>
      </c>
      <c r="K6855" s="4">
        <f t="shared" si="3"/>
        <v>5</v>
      </c>
      <c r="L6855" s="4">
        <f t="shared" si="4"/>
        <v>10</v>
      </c>
      <c r="S6855" s="1" t="s">
        <v>6892</v>
      </c>
      <c r="T6855" s="4" t="str">
        <f t="shared" si="5"/>
        <v>UNKNOWN</v>
      </c>
      <c r="U6855" s="4" t="str">
        <f t="shared" si="6"/>
        <v>In-store</v>
      </c>
      <c r="V6855" s="4" t="str">
        <f t="shared" si="7"/>
        <v>Digital Wallet</v>
      </c>
      <c r="W6855" s="4">
        <f t="shared" ref="W6855:Y6855" si="6862">IF(OR(J6855 = "ERROR", J6855 = ""), "UNKNOWN", J6855)</f>
        <v>2</v>
      </c>
      <c r="X6855" s="4">
        <f t="shared" si="6862"/>
        <v>5</v>
      </c>
      <c r="Y6855" s="4">
        <f t="shared" si="6862"/>
        <v>10</v>
      </c>
      <c r="Z6855" s="5">
        <f t="shared" si="9"/>
        <v>45096</v>
      </c>
    </row>
    <row r="6856">
      <c r="A6856" s="1" t="s">
        <v>6893</v>
      </c>
      <c r="B6856" s="1" t="s">
        <v>41</v>
      </c>
      <c r="C6856" s="1">
        <v>5.0</v>
      </c>
      <c r="D6856" s="1">
        <v>4.0</v>
      </c>
      <c r="E6856" s="1">
        <v>20.0</v>
      </c>
      <c r="F6856" s="1" t="s">
        <v>39</v>
      </c>
      <c r="G6856" s="1" t="s">
        <v>29</v>
      </c>
      <c r="H6856" s="2">
        <v>45161.0</v>
      </c>
      <c r="J6856" s="3">
        <f t="shared" si="2"/>
        <v>5</v>
      </c>
      <c r="K6856" s="4">
        <f t="shared" si="3"/>
        <v>4</v>
      </c>
      <c r="L6856" s="4">
        <f t="shared" si="4"/>
        <v>20</v>
      </c>
      <c r="S6856" s="1" t="s">
        <v>6893</v>
      </c>
      <c r="T6856" s="4" t="str">
        <f t="shared" si="5"/>
        <v>Smoothie</v>
      </c>
      <c r="U6856" s="4" t="str">
        <f t="shared" si="6"/>
        <v>In-store</v>
      </c>
      <c r="V6856" s="4" t="str">
        <f t="shared" si="7"/>
        <v>Digital Wallet</v>
      </c>
      <c r="W6856" s="4">
        <f t="shared" ref="W6856:Y6856" si="6863">IF(OR(J6856 = "ERROR", J6856 = ""), "UNKNOWN", J6856)</f>
        <v>5</v>
      </c>
      <c r="X6856" s="4">
        <f t="shared" si="6863"/>
        <v>4</v>
      </c>
      <c r="Y6856" s="4">
        <f t="shared" si="6863"/>
        <v>20</v>
      </c>
      <c r="Z6856" s="5">
        <f t="shared" si="9"/>
        <v>45161</v>
      </c>
    </row>
    <row r="6857">
      <c r="A6857" s="1" t="s">
        <v>6894</v>
      </c>
      <c r="B6857" s="1" t="s">
        <v>41</v>
      </c>
      <c r="C6857" s="1">
        <v>1.0</v>
      </c>
      <c r="D6857" s="1">
        <v>4.0</v>
      </c>
      <c r="E6857" s="1">
        <v>4.0</v>
      </c>
      <c r="F6857" s="1" t="s">
        <v>23</v>
      </c>
      <c r="G6857" s="1" t="s">
        <v>25</v>
      </c>
      <c r="H6857" s="2">
        <v>44955.0</v>
      </c>
      <c r="J6857" s="3">
        <f t="shared" si="2"/>
        <v>1</v>
      </c>
      <c r="K6857" s="4">
        <f t="shared" si="3"/>
        <v>4</v>
      </c>
      <c r="L6857" s="4">
        <f t="shared" si="4"/>
        <v>4</v>
      </c>
      <c r="S6857" s="1" t="s">
        <v>6894</v>
      </c>
      <c r="T6857" s="4" t="str">
        <f t="shared" si="5"/>
        <v>Smoothie</v>
      </c>
      <c r="U6857" s="4" t="str">
        <f t="shared" si="6"/>
        <v>UNKNOWN</v>
      </c>
      <c r="V6857" s="4" t="str">
        <f t="shared" si="7"/>
        <v>Credit Card</v>
      </c>
      <c r="W6857" s="4">
        <f t="shared" ref="W6857:Y6857" si="6864">IF(OR(J6857 = "ERROR", J6857 = ""), "UNKNOWN", J6857)</f>
        <v>1</v>
      </c>
      <c r="X6857" s="4">
        <f t="shared" si="6864"/>
        <v>4</v>
      </c>
      <c r="Y6857" s="4">
        <f t="shared" si="6864"/>
        <v>4</v>
      </c>
      <c r="Z6857" s="5">
        <f t="shared" si="9"/>
        <v>44955</v>
      </c>
    </row>
    <row r="6858">
      <c r="A6858" s="1" t="s">
        <v>6895</v>
      </c>
      <c r="B6858" s="1" t="s">
        <v>22</v>
      </c>
      <c r="C6858" s="1">
        <v>4.0</v>
      </c>
      <c r="D6858" s="1">
        <v>2.0</v>
      </c>
      <c r="E6858" s="1">
        <v>8.0</v>
      </c>
      <c r="G6858" s="1" t="s">
        <v>24</v>
      </c>
      <c r="H6858" s="6">
        <v>45244.0</v>
      </c>
      <c r="J6858" s="3">
        <f t="shared" si="2"/>
        <v>4</v>
      </c>
      <c r="K6858" s="4">
        <f t="shared" si="3"/>
        <v>2</v>
      </c>
      <c r="L6858" s="4">
        <f t="shared" si="4"/>
        <v>8</v>
      </c>
      <c r="S6858" s="1" t="s">
        <v>6895</v>
      </c>
      <c r="T6858" s="4" t="str">
        <f t="shared" si="5"/>
        <v>Coffee</v>
      </c>
      <c r="U6858" s="4" t="str">
        <f t="shared" si="6"/>
        <v>Takeaway</v>
      </c>
      <c r="V6858" s="4" t="str">
        <f t="shared" si="7"/>
        <v>UNKNOWN</v>
      </c>
      <c r="W6858" s="4">
        <f t="shared" ref="W6858:Y6858" si="6865">IF(OR(J6858 = "ERROR", J6858 = ""), "UNKNOWN", J6858)</f>
        <v>4</v>
      </c>
      <c r="X6858" s="4">
        <f t="shared" si="6865"/>
        <v>2</v>
      </c>
      <c r="Y6858" s="4">
        <f t="shared" si="6865"/>
        <v>8</v>
      </c>
      <c r="Z6858" s="7">
        <f t="shared" si="9"/>
        <v>45244</v>
      </c>
    </row>
    <row r="6859">
      <c r="A6859" s="1" t="s">
        <v>6896</v>
      </c>
      <c r="B6859" s="1" t="s">
        <v>25</v>
      </c>
      <c r="C6859" s="1">
        <v>4.0</v>
      </c>
      <c r="D6859" s="1">
        <v>2.0</v>
      </c>
      <c r="E6859" s="1">
        <v>8.0</v>
      </c>
      <c r="F6859" s="1" t="s">
        <v>39</v>
      </c>
      <c r="G6859" s="1" t="s">
        <v>29</v>
      </c>
      <c r="H6859" s="2">
        <v>45064.0</v>
      </c>
      <c r="J6859" s="3">
        <f t="shared" si="2"/>
        <v>4</v>
      </c>
      <c r="K6859" s="4">
        <f t="shared" si="3"/>
        <v>2</v>
      </c>
      <c r="L6859" s="4">
        <f t="shared" si="4"/>
        <v>8</v>
      </c>
      <c r="S6859" s="1" t="s">
        <v>6896</v>
      </c>
      <c r="T6859" s="4" t="str">
        <f t="shared" si="5"/>
        <v>UNKNOWN</v>
      </c>
      <c r="U6859" s="4" t="str">
        <f t="shared" si="6"/>
        <v>In-store</v>
      </c>
      <c r="V6859" s="4" t="str">
        <f t="shared" si="7"/>
        <v>Digital Wallet</v>
      </c>
      <c r="W6859" s="4">
        <f t="shared" ref="W6859:Y6859" si="6866">IF(OR(J6859 = "ERROR", J6859 = ""), "UNKNOWN", J6859)</f>
        <v>4</v>
      </c>
      <c r="X6859" s="4">
        <f t="shared" si="6866"/>
        <v>2</v>
      </c>
      <c r="Y6859" s="4">
        <f t="shared" si="6866"/>
        <v>8</v>
      </c>
      <c r="Z6859" s="5">
        <f t="shared" si="9"/>
        <v>45064</v>
      </c>
    </row>
    <row r="6860">
      <c r="A6860" s="1" t="s">
        <v>6897</v>
      </c>
      <c r="B6860" s="1" t="s">
        <v>44</v>
      </c>
      <c r="C6860" s="1">
        <v>3.0</v>
      </c>
      <c r="D6860" s="1">
        <v>4.0</v>
      </c>
      <c r="E6860" s="1">
        <v>12.0</v>
      </c>
      <c r="F6860" s="1" t="s">
        <v>28</v>
      </c>
      <c r="G6860" s="1" t="s">
        <v>24</v>
      </c>
      <c r="H6860" s="2">
        <v>45119.0</v>
      </c>
      <c r="J6860" s="3">
        <f t="shared" si="2"/>
        <v>3</v>
      </c>
      <c r="K6860" s="4">
        <f t="shared" si="3"/>
        <v>4</v>
      </c>
      <c r="L6860" s="4">
        <f t="shared" si="4"/>
        <v>12</v>
      </c>
      <c r="S6860" s="1" t="s">
        <v>6897</v>
      </c>
      <c r="T6860" s="4" t="str">
        <f t="shared" si="5"/>
        <v>Sandwich</v>
      </c>
      <c r="U6860" s="4" t="str">
        <f t="shared" si="6"/>
        <v>Takeaway</v>
      </c>
      <c r="V6860" s="4" t="str">
        <f t="shared" si="7"/>
        <v>Cash</v>
      </c>
      <c r="W6860" s="4">
        <f t="shared" ref="W6860:Y6860" si="6867">IF(OR(J6860 = "ERROR", J6860 = ""), "UNKNOWN", J6860)</f>
        <v>3</v>
      </c>
      <c r="X6860" s="4">
        <f t="shared" si="6867"/>
        <v>4</v>
      </c>
      <c r="Y6860" s="4">
        <f t="shared" si="6867"/>
        <v>12</v>
      </c>
      <c r="Z6860" s="5">
        <f t="shared" si="9"/>
        <v>45119</v>
      </c>
    </row>
    <row r="6861">
      <c r="A6861" s="1" t="s">
        <v>6898</v>
      </c>
      <c r="B6861" s="1" t="s">
        <v>41</v>
      </c>
      <c r="C6861" s="1">
        <v>4.0</v>
      </c>
      <c r="D6861" s="1">
        <v>4.0</v>
      </c>
      <c r="E6861" s="1">
        <v>16.0</v>
      </c>
      <c r="F6861" s="1" t="s">
        <v>39</v>
      </c>
      <c r="G6861" s="1" t="s">
        <v>24</v>
      </c>
      <c r="H6861" s="6">
        <v>45288.0</v>
      </c>
      <c r="J6861" s="3">
        <f t="shared" si="2"/>
        <v>4</v>
      </c>
      <c r="K6861" s="4">
        <f t="shared" si="3"/>
        <v>4</v>
      </c>
      <c r="L6861" s="4">
        <f t="shared" si="4"/>
        <v>16</v>
      </c>
      <c r="S6861" s="1" t="s">
        <v>6898</v>
      </c>
      <c r="T6861" s="4" t="str">
        <f t="shared" si="5"/>
        <v>Smoothie</v>
      </c>
      <c r="U6861" s="4" t="str">
        <f t="shared" si="6"/>
        <v>Takeaway</v>
      </c>
      <c r="V6861" s="4" t="str">
        <f t="shared" si="7"/>
        <v>Digital Wallet</v>
      </c>
      <c r="W6861" s="4">
        <f t="shared" ref="W6861:Y6861" si="6868">IF(OR(J6861 = "ERROR", J6861 = ""), "UNKNOWN", J6861)</f>
        <v>4</v>
      </c>
      <c r="X6861" s="4">
        <f t="shared" si="6868"/>
        <v>4</v>
      </c>
      <c r="Y6861" s="4">
        <f t="shared" si="6868"/>
        <v>16</v>
      </c>
      <c r="Z6861" s="7">
        <f t="shared" si="9"/>
        <v>45288</v>
      </c>
    </row>
    <row r="6862">
      <c r="A6862" s="1" t="s">
        <v>6899</v>
      </c>
      <c r="B6862" s="1" t="s">
        <v>55</v>
      </c>
      <c r="C6862" s="1">
        <v>2.0</v>
      </c>
      <c r="D6862" s="1">
        <v>3.0</v>
      </c>
      <c r="E6862" s="1">
        <v>6.0</v>
      </c>
      <c r="F6862" s="1" t="s">
        <v>28</v>
      </c>
      <c r="G6862" s="1" t="s">
        <v>24</v>
      </c>
      <c r="H6862" s="2">
        <v>45197.0</v>
      </c>
      <c r="J6862" s="3">
        <f t="shared" si="2"/>
        <v>2</v>
      </c>
      <c r="K6862" s="4">
        <f t="shared" si="3"/>
        <v>3</v>
      </c>
      <c r="L6862" s="4">
        <f t="shared" si="4"/>
        <v>6</v>
      </c>
      <c r="S6862" s="1" t="s">
        <v>6899</v>
      </c>
      <c r="T6862" s="4" t="str">
        <f t="shared" si="5"/>
        <v>Juice</v>
      </c>
      <c r="U6862" s="4" t="str">
        <f t="shared" si="6"/>
        <v>Takeaway</v>
      </c>
      <c r="V6862" s="4" t="str">
        <f t="shared" si="7"/>
        <v>Cash</v>
      </c>
      <c r="W6862" s="4">
        <f t="shared" ref="W6862:Y6862" si="6869">IF(OR(J6862 = "ERROR", J6862 = ""), "UNKNOWN", J6862)</f>
        <v>2</v>
      </c>
      <c r="X6862" s="4">
        <f t="shared" si="6869"/>
        <v>3</v>
      </c>
      <c r="Y6862" s="4">
        <f t="shared" si="6869"/>
        <v>6</v>
      </c>
      <c r="Z6862" s="5">
        <f t="shared" si="9"/>
        <v>45197</v>
      </c>
    </row>
    <row r="6863">
      <c r="A6863" s="1" t="s">
        <v>6900</v>
      </c>
      <c r="B6863" s="1" t="s">
        <v>55</v>
      </c>
      <c r="C6863" s="1">
        <v>5.0</v>
      </c>
      <c r="D6863" s="1">
        <v>3.0</v>
      </c>
      <c r="E6863" s="1">
        <v>15.0</v>
      </c>
      <c r="F6863" s="1" t="s">
        <v>23</v>
      </c>
      <c r="G6863" s="1" t="s">
        <v>29</v>
      </c>
      <c r="H6863" s="2">
        <v>45079.0</v>
      </c>
      <c r="J6863" s="3">
        <f t="shared" si="2"/>
        <v>5</v>
      </c>
      <c r="K6863" s="4">
        <f t="shared" si="3"/>
        <v>3</v>
      </c>
      <c r="L6863" s="4">
        <f t="shared" si="4"/>
        <v>15</v>
      </c>
      <c r="S6863" s="1" t="s">
        <v>6900</v>
      </c>
      <c r="T6863" s="4" t="str">
        <f t="shared" si="5"/>
        <v>Juice</v>
      </c>
      <c r="U6863" s="4" t="str">
        <f t="shared" si="6"/>
        <v>In-store</v>
      </c>
      <c r="V6863" s="4" t="str">
        <f t="shared" si="7"/>
        <v>Credit Card</v>
      </c>
      <c r="W6863" s="4">
        <f t="shared" ref="W6863:Y6863" si="6870">IF(OR(J6863 = "ERROR", J6863 = ""), "UNKNOWN", J6863)</f>
        <v>5</v>
      </c>
      <c r="X6863" s="4">
        <f t="shared" si="6870"/>
        <v>3</v>
      </c>
      <c r="Y6863" s="4">
        <f t="shared" si="6870"/>
        <v>15</v>
      </c>
      <c r="Z6863" s="5">
        <f t="shared" si="9"/>
        <v>45079</v>
      </c>
    </row>
    <row r="6864">
      <c r="A6864" s="1" t="s">
        <v>6901</v>
      </c>
      <c r="B6864" s="1" t="s">
        <v>36</v>
      </c>
      <c r="C6864" s="1">
        <v>4.0</v>
      </c>
      <c r="D6864" s="1">
        <v>5.0</v>
      </c>
      <c r="E6864" s="1">
        <v>20.0</v>
      </c>
      <c r="F6864" s="1" t="s">
        <v>28</v>
      </c>
      <c r="H6864" s="2">
        <v>45004.0</v>
      </c>
      <c r="J6864" s="3">
        <f t="shared" si="2"/>
        <v>4</v>
      </c>
      <c r="K6864" s="4">
        <f t="shared" si="3"/>
        <v>5</v>
      </c>
      <c r="L6864" s="4">
        <f t="shared" si="4"/>
        <v>20</v>
      </c>
      <c r="S6864" s="1" t="s">
        <v>6901</v>
      </c>
      <c r="T6864" s="4" t="str">
        <f t="shared" si="5"/>
        <v>Salad</v>
      </c>
      <c r="U6864" s="4" t="str">
        <f t="shared" si="6"/>
        <v>UNKNOWN</v>
      </c>
      <c r="V6864" s="4" t="str">
        <f t="shared" si="7"/>
        <v>Cash</v>
      </c>
      <c r="W6864" s="4">
        <f t="shared" ref="W6864:Y6864" si="6871">IF(OR(J6864 = "ERROR", J6864 = ""), "UNKNOWN", J6864)</f>
        <v>4</v>
      </c>
      <c r="X6864" s="4">
        <f t="shared" si="6871"/>
        <v>5</v>
      </c>
      <c r="Y6864" s="4">
        <f t="shared" si="6871"/>
        <v>20</v>
      </c>
      <c r="Z6864" s="5">
        <f t="shared" si="9"/>
        <v>45004</v>
      </c>
    </row>
    <row r="6865">
      <c r="A6865" s="1" t="s">
        <v>6902</v>
      </c>
      <c r="B6865" s="1" t="s">
        <v>44</v>
      </c>
      <c r="C6865" s="1">
        <v>2.0</v>
      </c>
      <c r="D6865" s="1">
        <v>4.0</v>
      </c>
      <c r="E6865" s="1">
        <v>8.0</v>
      </c>
      <c r="F6865" s="1" t="s">
        <v>25</v>
      </c>
      <c r="G6865" s="1" t="s">
        <v>24</v>
      </c>
      <c r="H6865" s="2">
        <v>45138.0</v>
      </c>
      <c r="J6865" s="3">
        <f t="shared" si="2"/>
        <v>2</v>
      </c>
      <c r="K6865" s="4">
        <f t="shared" si="3"/>
        <v>4</v>
      </c>
      <c r="L6865" s="4">
        <f t="shared" si="4"/>
        <v>8</v>
      </c>
      <c r="S6865" s="1" t="s">
        <v>6902</v>
      </c>
      <c r="T6865" s="4" t="str">
        <f t="shared" si="5"/>
        <v>Sandwich</v>
      </c>
      <c r="U6865" s="4" t="str">
        <f t="shared" si="6"/>
        <v>Takeaway</v>
      </c>
      <c r="V6865" s="4" t="str">
        <f t="shared" si="7"/>
        <v>UNKNOWN</v>
      </c>
      <c r="W6865" s="4">
        <f t="shared" ref="W6865:Y6865" si="6872">IF(OR(J6865 = "ERROR", J6865 = ""), "UNKNOWN", J6865)</f>
        <v>2</v>
      </c>
      <c r="X6865" s="4">
        <f t="shared" si="6872"/>
        <v>4</v>
      </c>
      <c r="Y6865" s="4">
        <f t="shared" si="6872"/>
        <v>8</v>
      </c>
      <c r="Z6865" s="5">
        <f t="shared" si="9"/>
        <v>45138</v>
      </c>
    </row>
    <row r="6866">
      <c r="A6866" s="1" t="s">
        <v>6903</v>
      </c>
      <c r="B6866" s="1" t="s">
        <v>32</v>
      </c>
      <c r="C6866" s="1">
        <v>3.0</v>
      </c>
      <c r="D6866" s="1">
        <v>1.0</v>
      </c>
      <c r="E6866" s="1">
        <v>3.0</v>
      </c>
      <c r="F6866" s="1" t="s">
        <v>30</v>
      </c>
      <c r="G6866" s="1" t="s">
        <v>29</v>
      </c>
      <c r="H6866" s="6">
        <v>45290.0</v>
      </c>
      <c r="J6866" s="3">
        <f t="shared" si="2"/>
        <v>3</v>
      </c>
      <c r="K6866" s="4">
        <f t="shared" si="3"/>
        <v>1</v>
      </c>
      <c r="L6866" s="4">
        <f t="shared" si="4"/>
        <v>3</v>
      </c>
      <c r="S6866" s="1" t="s">
        <v>6903</v>
      </c>
      <c r="T6866" s="4" t="str">
        <f t="shared" si="5"/>
        <v>Cookie</v>
      </c>
      <c r="U6866" s="4" t="str">
        <f t="shared" si="6"/>
        <v>In-store</v>
      </c>
      <c r="V6866" s="4" t="str">
        <f t="shared" si="7"/>
        <v>UNKNOWN</v>
      </c>
      <c r="W6866" s="4">
        <f t="shared" ref="W6866:Y6866" si="6873">IF(OR(J6866 = "ERROR", J6866 = ""), "UNKNOWN", J6866)</f>
        <v>3</v>
      </c>
      <c r="X6866" s="4">
        <f t="shared" si="6873"/>
        <v>1</v>
      </c>
      <c r="Y6866" s="4">
        <f t="shared" si="6873"/>
        <v>3</v>
      </c>
      <c r="Z6866" s="7">
        <f t="shared" si="9"/>
        <v>45290</v>
      </c>
    </row>
    <row r="6867">
      <c r="A6867" s="1" t="s">
        <v>6904</v>
      </c>
      <c r="B6867" s="1" t="s">
        <v>27</v>
      </c>
      <c r="C6867" s="1">
        <v>4.0</v>
      </c>
      <c r="D6867" s="1">
        <v>3.0</v>
      </c>
      <c r="E6867" s="1">
        <v>12.0</v>
      </c>
      <c r="F6867" s="1" t="s">
        <v>39</v>
      </c>
      <c r="G6867" s="1" t="s">
        <v>29</v>
      </c>
      <c r="H6867" s="6">
        <v>45230.0</v>
      </c>
      <c r="J6867" s="3">
        <f t="shared" si="2"/>
        <v>4</v>
      </c>
      <c r="K6867" s="4">
        <f t="shared" si="3"/>
        <v>3</v>
      </c>
      <c r="L6867" s="4">
        <f t="shared" si="4"/>
        <v>12</v>
      </c>
      <c r="S6867" s="1" t="s">
        <v>6904</v>
      </c>
      <c r="T6867" s="4" t="str">
        <f t="shared" si="5"/>
        <v>Cake</v>
      </c>
      <c r="U6867" s="4" t="str">
        <f t="shared" si="6"/>
        <v>In-store</v>
      </c>
      <c r="V6867" s="4" t="str">
        <f t="shared" si="7"/>
        <v>Digital Wallet</v>
      </c>
      <c r="W6867" s="4">
        <f t="shared" ref="W6867:Y6867" si="6874">IF(OR(J6867 = "ERROR", J6867 = ""), "UNKNOWN", J6867)</f>
        <v>4</v>
      </c>
      <c r="X6867" s="4">
        <f t="shared" si="6874"/>
        <v>3</v>
      </c>
      <c r="Y6867" s="4">
        <f t="shared" si="6874"/>
        <v>12</v>
      </c>
      <c r="Z6867" s="7">
        <f t="shared" si="9"/>
        <v>45230</v>
      </c>
    </row>
    <row r="6868">
      <c r="A6868" s="1" t="s">
        <v>6905</v>
      </c>
      <c r="B6868" s="1" t="s">
        <v>32</v>
      </c>
      <c r="C6868" s="1">
        <v>5.0</v>
      </c>
      <c r="D6868" s="1">
        <v>1.0</v>
      </c>
      <c r="E6868" s="1">
        <v>5.0</v>
      </c>
      <c r="F6868" s="1" t="s">
        <v>23</v>
      </c>
      <c r="G6868" s="1" t="s">
        <v>29</v>
      </c>
      <c r="H6868" s="2">
        <v>45116.0</v>
      </c>
      <c r="J6868" s="3">
        <f t="shared" si="2"/>
        <v>5</v>
      </c>
      <c r="K6868" s="4">
        <f t="shared" si="3"/>
        <v>1</v>
      </c>
      <c r="L6868" s="4">
        <f t="shared" si="4"/>
        <v>5</v>
      </c>
      <c r="S6868" s="1" t="s">
        <v>6905</v>
      </c>
      <c r="T6868" s="4" t="str">
        <f t="shared" si="5"/>
        <v>Cookie</v>
      </c>
      <c r="U6868" s="4" t="str">
        <f t="shared" si="6"/>
        <v>In-store</v>
      </c>
      <c r="V6868" s="4" t="str">
        <f t="shared" si="7"/>
        <v>Credit Card</v>
      </c>
      <c r="W6868" s="4">
        <f t="shared" ref="W6868:Y6868" si="6875">IF(OR(J6868 = "ERROR", J6868 = ""), "UNKNOWN", J6868)</f>
        <v>5</v>
      </c>
      <c r="X6868" s="4">
        <f t="shared" si="6875"/>
        <v>1</v>
      </c>
      <c r="Y6868" s="4">
        <f t="shared" si="6875"/>
        <v>5</v>
      </c>
      <c r="Z6868" s="5">
        <f t="shared" si="9"/>
        <v>45116</v>
      </c>
    </row>
    <row r="6869">
      <c r="A6869" s="1" t="s">
        <v>6906</v>
      </c>
      <c r="B6869" s="1" t="s">
        <v>25</v>
      </c>
      <c r="C6869" s="1">
        <v>2.0</v>
      </c>
      <c r="D6869" s="1">
        <v>4.0</v>
      </c>
      <c r="E6869" s="1">
        <v>8.0</v>
      </c>
      <c r="F6869" s="1" t="s">
        <v>39</v>
      </c>
      <c r="G6869" s="1" t="s">
        <v>29</v>
      </c>
      <c r="H6869" s="2">
        <v>44989.0</v>
      </c>
      <c r="J6869" s="3">
        <f t="shared" si="2"/>
        <v>2</v>
      </c>
      <c r="K6869" s="4">
        <f t="shared" si="3"/>
        <v>4</v>
      </c>
      <c r="L6869" s="4">
        <f t="shared" si="4"/>
        <v>8</v>
      </c>
      <c r="S6869" s="1" t="s">
        <v>6906</v>
      </c>
      <c r="T6869" s="4" t="str">
        <f t="shared" si="5"/>
        <v>UNKNOWN</v>
      </c>
      <c r="U6869" s="4" t="str">
        <f t="shared" si="6"/>
        <v>In-store</v>
      </c>
      <c r="V6869" s="4" t="str">
        <f t="shared" si="7"/>
        <v>Digital Wallet</v>
      </c>
      <c r="W6869" s="4">
        <f t="shared" ref="W6869:Y6869" si="6876">IF(OR(J6869 = "ERROR", J6869 = ""), "UNKNOWN", J6869)</f>
        <v>2</v>
      </c>
      <c r="X6869" s="4">
        <f t="shared" si="6876"/>
        <v>4</v>
      </c>
      <c r="Y6869" s="4">
        <f t="shared" si="6876"/>
        <v>8</v>
      </c>
      <c r="Z6869" s="5">
        <f t="shared" si="9"/>
        <v>44989</v>
      </c>
    </row>
    <row r="6870">
      <c r="A6870" s="1" t="s">
        <v>6907</v>
      </c>
      <c r="B6870" s="1" t="s">
        <v>81</v>
      </c>
      <c r="C6870" s="1">
        <v>3.0</v>
      </c>
      <c r="D6870" s="1">
        <v>1.5</v>
      </c>
      <c r="E6870" s="1">
        <v>4.5</v>
      </c>
      <c r="F6870" s="1" t="s">
        <v>23</v>
      </c>
      <c r="G6870" s="1" t="s">
        <v>24</v>
      </c>
      <c r="H6870" s="2">
        <v>45047.0</v>
      </c>
      <c r="J6870" s="3">
        <f t="shared" si="2"/>
        <v>3</v>
      </c>
      <c r="K6870" s="4">
        <f t="shared" si="3"/>
        <v>1.5</v>
      </c>
      <c r="L6870" s="4">
        <f t="shared" si="4"/>
        <v>4.5</v>
      </c>
      <c r="S6870" s="1" t="s">
        <v>6907</v>
      </c>
      <c r="T6870" s="4" t="str">
        <f t="shared" si="5"/>
        <v>Tea</v>
      </c>
      <c r="U6870" s="4" t="str">
        <f t="shared" si="6"/>
        <v>Takeaway</v>
      </c>
      <c r="V6870" s="4" t="str">
        <f t="shared" si="7"/>
        <v>Credit Card</v>
      </c>
      <c r="W6870" s="4">
        <f t="shared" ref="W6870:Y6870" si="6877">IF(OR(J6870 = "ERROR", J6870 = ""), "UNKNOWN", J6870)</f>
        <v>3</v>
      </c>
      <c r="X6870" s="4">
        <f t="shared" si="6877"/>
        <v>1.5</v>
      </c>
      <c r="Y6870" s="4">
        <f t="shared" si="6877"/>
        <v>4.5</v>
      </c>
      <c r="Z6870" s="5">
        <f t="shared" si="9"/>
        <v>45047</v>
      </c>
    </row>
    <row r="6871">
      <c r="A6871" s="1" t="s">
        <v>6908</v>
      </c>
      <c r="B6871" s="1" t="s">
        <v>22</v>
      </c>
      <c r="C6871" s="1">
        <v>5.0</v>
      </c>
      <c r="D6871" s="1">
        <v>2.0</v>
      </c>
      <c r="E6871" s="1">
        <v>10.0</v>
      </c>
      <c r="F6871" s="1" t="s">
        <v>39</v>
      </c>
      <c r="H6871" s="2">
        <v>45080.0</v>
      </c>
      <c r="J6871" s="3">
        <f t="shared" si="2"/>
        <v>5</v>
      </c>
      <c r="K6871" s="4">
        <f t="shared" si="3"/>
        <v>2</v>
      </c>
      <c r="L6871" s="4">
        <f t="shared" si="4"/>
        <v>10</v>
      </c>
      <c r="S6871" s="1" t="s">
        <v>6908</v>
      </c>
      <c r="T6871" s="4" t="str">
        <f t="shared" si="5"/>
        <v>Coffee</v>
      </c>
      <c r="U6871" s="4" t="str">
        <f t="shared" si="6"/>
        <v>UNKNOWN</v>
      </c>
      <c r="V6871" s="4" t="str">
        <f t="shared" si="7"/>
        <v>Digital Wallet</v>
      </c>
      <c r="W6871" s="4">
        <f t="shared" ref="W6871:Y6871" si="6878">IF(OR(J6871 = "ERROR", J6871 = ""), "UNKNOWN", J6871)</f>
        <v>5</v>
      </c>
      <c r="X6871" s="4">
        <f t="shared" si="6878"/>
        <v>2</v>
      </c>
      <c r="Y6871" s="4">
        <f t="shared" si="6878"/>
        <v>10</v>
      </c>
      <c r="Z6871" s="5">
        <f t="shared" si="9"/>
        <v>45080</v>
      </c>
    </row>
    <row r="6872">
      <c r="A6872" s="1" t="s">
        <v>6909</v>
      </c>
      <c r="B6872" s="1" t="s">
        <v>41</v>
      </c>
      <c r="C6872" s="1">
        <v>3.0</v>
      </c>
      <c r="D6872" s="1">
        <v>4.0</v>
      </c>
      <c r="E6872" s="1" t="s">
        <v>30</v>
      </c>
      <c r="F6872" s="1" t="s">
        <v>25</v>
      </c>
      <c r="G6872" s="1" t="s">
        <v>29</v>
      </c>
      <c r="H6872" s="2">
        <v>45028.0</v>
      </c>
      <c r="J6872" s="3">
        <f t="shared" si="2"/>
        <v>3</v>
      </c>
      <c r="K6872" s="4">
        <f t="shared" si="3"/>
        <v>4</v>
      </c>
      <c r="L6872" s="4">
        <f t="shared" si="4"/>
        <v>12</v>
      </c>
      <c r="S6872" s="1" t="s">
        <v>6909</v>
      </c>
      <c r="T6872" s="4" t="str">
        <f t="shared" si="5"/>
        <v>Smoothie</v>
      </c>
      <c r="U6872" s="4" t="str">
        <f t="shared" si="6"/>
        <v>In-store</v>
      </c>
      <c r="V6872" s="4" t="str">
        <f t="shared" si="7"/>
        <v>UNKNOWN</v>
      </c>
      <c r="W6872" s="4">
        <f t="shared" ref="W6872:Y6872" si="6879">IF(OR(J6872 = "ERROR", J6872 = ""), "UNKNOWN", J6872)</f>
        <v>3</v>
      </c>
      <c r="X6872" s="4">
        <f t="shared" si="6879"/>
        <v>4</v>
      </c>
      <c r="Y6872" s="4">
        <f t="shared" si="6879"/>
        <v>12</v>
      </c>
      <c r="Z6872" s="5">
        <f t="shared" si="9"/>
        <v>45028</v>
      </c>
    </row>
    <row r="6873">
      <c r="A6873" s="1" t="s">
        <v>6910</v>
      </c>
      <c r="B6873" s="1" t="s">
        <v>32</v>
      </c>
      <c r="C6873" s="1">
        <v>3.0</v>
      </c>
      <c r="D6873" s="1">
        <v>1.0</v>
      </c>
      <c r="G6873" s="1" t="s">
        <v>29</v>
      </c>
      <c r="H6873" s="2">
        <v>44963.0</v>
      </c>
      <c r="J6873" s="3">
        <f t="shared" si="2"/>
        <v>3</v>
      </c>
      <c r="K6873" s="4">
        <f t="shared" si="3"/>
        <v>1</v>
      </c>
      <c r="L6873" s="4">
        <f t="shared" si="4"/>
        <v>3</v>
      </c>
      <c r="S6873" s="1" t="s">
        <v>6910</v>
      </c>
      <c r="T6873" s="4" t="str">
        <f t="shared" si="5"/>
        <v>Cookie</v>
      </c>
      <c r="U6873" s="4" t="str">
        <f t="shared" si="6"/>
        <v>In-store</v>
      </c>
      <c r="V6873" s="4" t="str">
        <f t="shared" si="7"/>
        <v>UNKNOWN</v>
      </c>
      <c r="W6873" s="4">
        <f t="shared" ref="W6873:Y6873" si="6880">IF(OR(J6873 = "ERROR", J6873 = ""), "UNKNOWN", J6873)</f>
        <v>3</v>
      </c>
      <c r="X6873" s="4">
        <f t="shared" si="6880"/>
        <v>1</v>
      </c>
      <c r="Y6873" s="4">
        <f t="shared" si="6880"/>
        <v>3</v>
      </c>
      <c r="Z6873" s="5">
        <f t="shared" si="9"/>
        <v>44963</v>
      </c>
    </row>
    <row r="6874">
      <c r="A6874" s="1" t="s">
        <v>6911</v>
      </c>
      <c r="B6874" s="1" t="s">
        <v>30</v>
      </c>
      <c r="C6874" s="1">
        <v>2.0</v>
      </c>
      <c r="D6874" s="1">
        <v>2.0</v>
      </c>
      <c r="E6874" s="1">
        <v>4.0</v>
      </c>
      <c r="F6874" s="1" t="s">
        <v>23</v>
      </c>
      <c r="G6874" s="1" t="s">
        <v>24</v>
      </c>
      <c r="H6874" s="2">
        <v>45239.0</v>
      </c>
      <c r="J6874" s="3">
        <f t="shared" si="2"/>
        <v>2</v>
      </c>
      <c r="K6874" s="4">
        <f t="shared" si="3"/>
        <v>2</v>
      </c>
      <c r="L6874" s="4">
        <f t="shared" si="4"/>
        <v>4</v>
      </c>
      <c r="S6874" s="1" t="s">
        <v>6911</v>
      </c>
      <c r="T6874" s="4" t="str">
        <f t="shared" si="5"/>
        <v>UNKNOWN</v>
      </c>
      <c r="U6874" s="4" t="str">
        <f t="shared" si="6"/>
        <v>Takeaway</v>
      </c>
      <c r="V6874" s="4" t="str">
        <f t="shared" si="7"/>
        <v>Credit Card</v>
      </c>
      <c r="W6874" s="4">
        <f t="shared" ref="W6874:Y6874" si="6881">IF(OR(J6874 = "ERROR", J6874 = ""), "UNKNOWN", J6874)</f>
        <v>2</v>
      </c>
      <c r="X6874" s="4">
        <f t="shared" si="6881"/>
        <v>2</v>
      </c>
      <c r="Y6874" s="4">
        <f t="shared" si="6881"/>
        <v>4</v>
      </c>
      <c r="Z6874" s="5">
        <f t="shared" si="9"/>
        <v>45239</v>
      </c>
    </row>
    <row r="6875">
      <c r="A6875" s="1" t="s">
        <v>6912</v>
      </c>
      <c r="C6875" s="1">
        <v>3.0</v>
      </c>
      <c r="D6875" s="1">
        <v>3.0</v>
      </c>
      <c r="E6875" s="1">
        <v>9.0</v>
      </c>
      <c r="F6875" s="1" t="s">
        <v>39</v>
      </c>
      <c r="H6875" s="2">
        <v>45077.0</v>
      </c>
      <c r="J6875" s="3">
        <f t="shared" si="2"/>
        <v>3</v>
      </c>
      <c r="K6875" s="4">
        <f t="shared" si="3"/>
        <v>3</v>
      </c>
      <c r="L6875" s="4">
        <f t="shared" si="4"/>
        <v>9</v>
      </c>
      <c r="S6875" s="1" t="s">
        <v>6912</v>
      </c>
      <c r="T6875" s="4" t="str">
        <f t="shared" si="5"/>
        <v>UNKNOWN</v>
      </c>
      <c r="U6875" s="4" t="str">
        <f t="shared" si="6"/>
        <v>UNKNOWN</v>
      </c>
      <c r="V6875" s="4" t="str">
        <f t="shared" si="7"/>
        <v>Digital Wallet</v>
      </c>
      <c r="W6875" s="4">
        <f t="shared" ref="W6875:Y6875" si="6882">IF(OR(J6875 = "ERROR", J6875 = ""), "UNKNOWN", J6875)</f>
        <v>3</v>
      </c>
      <c r="X6875" s="4">
        <f t="shared" si="6882"/>
        <v>3</v>
      </c>
      <c r="Y6875" s="4">
        <f t="shared" si="6882"/>
        <v>9</v>
      </c>
      <c r="Z6875" s="5">
        <f t="shared" si="9"/>
        <v>45077</v>
      </c>
    </row>
    <row r="6876">
      <c r="A6876" s="1" t="s">
        <v>6913</v>
      </c>
      <c r="B6876" s="1" t="s">
        <v>22</v>
      </c>
      <c r="C6876" s="1">
        <v>4.0</v>
      </c>
      <c r="D6876" s="1">
        <v>2.0</v>
      </c>
      <c r="E6876" s="1">
        <v>8.0</v>
      </c>
      <c r="F6876" s="1" t="s">
        <v>39</v>
      </c>
      <c r="H6876" s="2">
        <v>45057.0</v>
      </c>
      <c r="J6876" s="3">
        <f t="shared" si="2"/>
        <v>4</v>
      </c>
      <c r="K6876" s="4">
        <f t="shared" si="3"/>
        <v>2</v>
      </c>
      <c r="L6876" s="4">
        <f t="shared" si="4"/>
        <v>8</v>
      </c>
      <c r="S6876" s="1" t="s">
        <v>6913</v>
      </c>
      <c r="T6876" s="4" t="str">
        <f t="shared" si="5"/>
        <v>Coffee</v>
      </c>
      <c r="U6876" s="4" t="str">
        <f t="shared" si="6"/>
        <v>UNKNOWN</v>
      </c>
      <c r="V6876" s="4" t="str">
        <f t="shared" si="7"/>
        <v>Digital Wallet</v>
      </c>
      <c r="W6876" s="4">
        <f t="shared" ref="W6876:Y6876" si="6883">IF(OR(J6876 = "ERROR", J6876 = ""), "UNKNOWN", J6876)</f>
        <v>4</v>
      </c>
      <c r="X6876" s="4">
        <f t="shared" si="6883"/>
        <v>2</v>
      </c>
      <c r="Y6876" s="4">
        <f t="shared" si="6883"/>
        <v>8</v>
      </c>
      <c r="Z6876" s="5">
        <f t="shared" si="9"/>
        <v>45057</v>
      </c>
    </row>
    <row r="6877">
      <c r="A6877" s="1" t="s">
        <v>6914</v>
      </c>
      <c r="B6877" s="1" t="s">
        <v>55</v>
      </c>
      <c r="C6877" s="1">
        <v>3.0</v>
      </c>
      <c r="D6877" s="1">
        <v>3.0</v>
      </c>
      <c r="E6877" s="1">
        <v>9.0</v>
      </c>
      <c r="F6877" s="1" t="s">
        <v>23</v>
      </c>
      <c r="G6877" s="1" t="s">
        <v>24</v>
      </c>
      <c r="H6877" s="2">
        <v>45189.0</v>
      </c>
      <c r="J6877" s="3">
        <f t="shared" si="2"/>
        <v>3</v>
      </c>
      <c r="K6877" s="4">
        <f t="shared" si="3"/>
        <v>3</v>
      </c>
      <c r="L6877" s="4">
        <f t="shared" si="4"/>
        <v>9</v>
      </c>
      <c r="S6877" s="1" t="s">
        <v>6914</v>
      </c>
      <c r="T6877" s="4" t="str">
        <f t="shared" si="5"/>
        <v>Juice</v>
      </c>
      <c r="U6877" s="4" t="str">
        <f t="shared" si="6"/>
        <v>Takeaway</v>
      </c>
      <c r="V6877" s="4" t="str">
        <f t="shared" si="7"/>
        <v>Credit Card</v>
      </c>
      <c r="W6877" s="4">
        <f t="shared" ref="W6877:Y6877" si="6884">IF(OR(J6877 = "ERROR", J6877 = ""), "UNKNOWN", J6877)</f>
        <v>3</v>
      </c>
      <c r="X6877" s="4">
        <f t="shared" si="6884"/>
        <v>3</v>
      </c>
      <c r="Y6877" s="4">
        <f t="shared" si="6884"/>
        <v>9</v>
      </c>
      <c r="Z6877" s="5">
        <f t="shared" si="9"/>
        <v>45189</v>
      </c>
    </row>
    <row r="6878">
      <c r="A6878" s="1" t="s">
        <v>6915</v>
      </c>
      <c r="B6878" s="1" t="s">
        <v>22</v>
      </c>
      <c r="C6878" s="1">
        <v>4.0</v>
      </c>
      <c r="D6878" s="1">
        <v>2.0</v>
      </c>
      <c r="E6878" s="1">
        <v>8.0</v>
      </c>
      <c r="G6878" s="1" t="s">
        <v>24</v>
      </c>
      <c r="H6878" s="2">
        <v>45002.0</v>
      </c>
      <c r="J6878" s="3">
        <f t="shared" si="2"/>
        <v>4</v>
      </c>
      <c r="K6878" s="4">
        <f t="shared" si="3"/>
        <v>2</v>
      </c>
      <c r="L6878" s="4">
        <f t="shared" si="4"/>
        <v>8</v>
      </c>
      <c r="S6878" s="1" t="s">
        <v>6915</v>
      </c>
      <c r="T6878" s="4" t="str">
        <f t="shared" si="5"/>
        <v>Coffee</v>
      </c>
      <c r="U6878" s="4" t="str">
        <f t="shared" si="6"/>
        <v>Takeaway</v>
      </c>
      <c r="V6878" s="4" t="str">
        <f t="shared" si="7"/>
        <v>UNKNOWN</v>
      </c>
      <c r="W6878" s="4">
        <f t="shared" ref="W6878:Y6878" si="6885">IF(OR(J6878 = "ERROR", J6878 = ""), "UNKNOWN", J6878)</f>
        <v>4</v>
      </c>
      <c r="X6878" s="4">
        <f t="shared" si="6885"/>
        <v>2</v>
      </c>
      <c r="Y6878" s="4">
        <f t="shared" si="6885"/>
        <v>8</v>
      </c>
      <c r="Z6878" s="5">
        <f t="shared" si="9"/>
        <v>45002</v>
      </c>
    </row>
    <row r="6879">
      <c r="A6879" s="1" t="s">
        <v>6916</v>
      </c>
      <c r="B6879" s="1" t="s">
        <v>22</v>
      </c>
      <c r="C6879" s="1">
        <v>2.0</v>
      </c>
      <c r="D6879" s="1">
        <v>2.0</v>
      </c>
      <c r="E6879" s="1">
        <v>4.0</v>
      </c>
      <c r="H6879" s="2">
        <v>45154.0</v>
      </c>
      <c r="J6879" s="3">
        <f t="shared" si="2"/>
        <v>2</v>
      </c>
      <c r="K6879" s="4">
        <f t="shared" si="3"/>
        <v>2</v>
      </c>
      <c r="L6879" s="4">
        <f t="shared" si="4"/>
        <v>4</v>
      </c>
      <c r="S6879" s="1" t="s">
        <v>6916</v>
      </c>
      <c r="T6879" s="4" t="str">
        <f t="shared" si="5"/>
        <v>Coffee</v>
      </c>
      <c r="U6879" s="4" t="str">
        <f t="shared" si="6"/>
        <v>UNKNOWN</v>
      </c>
      <c r="V6879" s="4" t="str">
        <f t="shared" si="7"/>
        <v>UNKNOWN</v>
      </c>
      <c r="W6879" s="4">
        <f t="shared" ref="W6879:Y6879" si="6886">IF(OR(J6879 = "ERROR", J6879 = ""), "UNKNOWN", J6879)</f>
        <v>2</v>
      </c>
      <c r="X6879" s="4">
        <f t="shared" si="6886"/>
        <v>2</v>
      </c>
      <c r="Y6879" s="4">
        <f t="shared" si="6886"/>
        <v>4</v>
      </c>
      <c r="Z6879" s="5">
        <f t="shared" si="9"/>
        <v>45154</v>
      </c>
    </row>
    <row r="6880">
      <c r="A6880" s="1" t="s">
        <v>6917</v>
      </c>
      <c r="B6880" s="1" t="s">
        <v>81</v>
      </c>
      <c r="C6880" s="1">
        <v>1.0</v>
      </c>
      <c r="D6880" s="1">
        <v>1.5</v>
      </c>
      <c r="E6880" s="1">
        <v>1.5</v>
      </c>
      <c r="G6880" s="1" t="s">
        <v>24</v>
      </c>
      <c r="H6880" s="2">
        <v>45165.0</v>
      </c>
      <c r="J6880" s="3">
        <f t="shared" si="2"/>
        <v>1</v>
      </c>
      <c r="K6880" s="4">
        <f t="shared" si="3"/>
        <v>1.5</v>
      </c>
      <c r="L6880" s="4">
        <f t="shared" si="4"/>
        <v>1.5</v>
      </c>
      <c r="S6880" s="1" t="s">
        <v>6917</v>
      </c>
      <c r="T6880" s="4" t="str">
        <f t="shared" si="5"/>
        <v>Tea</v>
      </c>
      <c r="U6880" s="4" t="str">
        <f t="shared" si="6"/>
        <v>Takeaway</v>
      </c>
      <c r="V6880" s="4" t="str">
        <f t="shared" si="7"/>
        <v>UNKNOWN</v>
      </c>
      <c r="W6880" s="4">
        <f t="shared" ref="W6880:Y6880" si="6887">IF(OR(J6880 = "ERROR", J6880 = ""), "UNKNOWN", J6880)</f>
        <v>1</v>
      </c>
      <c r="X6880" s="4">
        <f t="shared" si="6887"/>
        <v>1.5</v>
      </c>
      <c r="Y6880" s="4">
        <f t="shared" si="6887"/>
        <v>1.5</v>
      </c>
      <c r="Z6880" s="5">
        <f t="shared" si="9"/>
        <v>45165</v>
      </c>
    </row>
    <row r="6881">
      <c r="A6881" s="1" t="s">
        <v>6918</v>
      </c>
      <c r="B6881" s="1" t="s">
        <v>81</v>
      </c>
      <c r="C6881" s="1">
        <v>2.0</v>
      </c>
      <c r="D6881" s="1">
        <v>1.5</v>
      </c>
      <c r="E6881" s="1">
        <v>3.0</v>
      </c>
      <c r="F6881" s="1" t="s">
        <v>39</v>
      </c>
      <c r="G6881" s="1" t="s">
        <v>29</v>
      </c>
      <c r="H6881" s="2">
        <v>44963.0</v>
      </c>
      <c r="J6881" s="3">
        <f t="shared" si="2"/>
        <v>2</v>
      </c>
      <c r="K6881" s="4">
        <f t="shared" si="3"/>
        <v>1.5</v>
      </c>
      <c r="L6881" s="4">
        <f t="shared" si="4"/>
        <v>3</v>
      </c>
      <c r="S6881" s="1" t="s">
        <v>6918</v>
      </c>
      <c r="T6881" s="4" t="str">
        <f t="shared" si="5"/>
        <v>Tea</v>
      </c>
      <c r="U6881" s="4" t="str">
        <f t="shared" si="6"/>
        <v>In-store</v>
      </c>
      <c r="V6881" s="4" t="str">
        <f t="shared" si="7"/>
        <v>Digital Wallet</v>
      </c>
      <c r="W6881" s="4">
        <f t="shared" ref="W6881:Y6881" si="6888">IF(OR(J6881 = "ERROR", J6881 = ""), "UNKNOWN", J6881)</f>
        <v>2</v>
      </c>
      <c r="X6881" s="4">
        <f t="shared" si="6888"/>
        <v>1.5</v>
      </c>
      <c r="Y6881" s="4">
        <f t="shared" si="6888"/>
        <v>3</v>
      </c>
      <c r="Z6881" s="5">
        <f t="shared" si="9"/>
        <v>44963</v>
      </c>
    </row>
    <row r="6882">
      <c r="A6882" s="1" t="s">
        <v>6919</v>
      </c>
      <c r="B6882" s="1" t="s">
        <v>55</v>
      </c>
      <c r="C6882" s="1">
        <v>5.0</v>
      </c>
      <c r="D6882" s="1">
        <v>3.0</v>
      </c>
      <c r="E6882" s="1">
        <v>15.0</v>
      </c>
      <c r="G6882" s="1" t="s">
        <v>24</v>
      </c>
      <c r="H6882" s="2">
        <v>44936.0</v>
      </c>
      <c r="J6882" s="3">
        <f t="shared" si="2"/>
        <v>5</v>
      </c>
      <c r="K6882" s="4">
        <f t="shared" si="3"/>
        <v>3</v>
      </c>
      <c r="L6882" s="4">
        <f t="shared" si="4"/>
        <v>15</v>
      </c>
      <c r="S6882" s="1" t="s">
        <v>6919</v>
      </c>
      <c r="T6882" s="4" t="str">
        <f t="shared" si="5"/>
        <v>Juice</v>
      </c>
      <c r="U6882" s="4" t="str">
        <f t="shared" si="6"/>
        <v>Takeaway</v>
      </c>
      <c r="V6882" s="4" t="str">
        <f t="shared" si="7"/>
        <v>UNKNOWN</v>
      </c>
      <c r="W6882" s="4">
        <f t="shared" ref="W6882:Y6882" si="6889">IF(OR(J6882 = "ERROR", J6882 = ""), "UNKNOWN", J6882)</f>
        <v>5</v>
      </c>
      <c r="X6882" s="4">
        <f t="shared" si="6889"/>
        <v>3</v>
      </c>
      <c r="Y6882" s="4">
        <f t="shared" si="6889"/>
        <v>15</v>
      </c>
      <c r="Z6882" s="5">
        <f t="shared" si="9"/>
        <v>44936</v>
      </c>
    </row>
    <row r="6883">
      <c r="A6883" s="1" t="s">
        <v>6920</v>
      </c>
      <c r="B6883" s="1" t="s">
        <v>27</v>
      </c>
      <c r="C6883" s="1">
        <v>5.0</v>
      </c>
      <c r="D6883" s="1">
        <v>3.0</v>
      </c>
      <c r="E6883" s="1" t="s">
        <v>25</v>
      </c>
      <c r="F6883" s="1" t="s">
        <v>28</v>
      </c>
      <c r="H6883" s="2">
        <v>44940.0</v>
      </c>
      <c r="J6883" s="3">
        <f t="shared" si="2"/>
        <v>5</v>
      </c>
      <c r="K6883" s="4">
        <f t="shared" si="3"/>
        <v>3</v>
      </c>
      <c r="L6883" s="4">
        <f t="shared" si="4"/>
        <v>15</v>
      </c>
      <c r="S6883" s="1" t="s">
        <v>6920</v>
      </c>
      <c r="T6883" s="4" t="str">
        <f t="shared" si="5"/>
        <v>Cake</v>
      </c>
      <c r="U6883" s="4" t="str">
        <f t="shared" si="6"/>
        <v>UNKNOWN</v>
      </c>
      <c r="V6883" s="4" t="str">
        <f t="shared" si="7"/>
        <v>Cash</v>
      </c>
      <c r="W6883" s="4">
        <f t="shared" ref="W6883:Y6883" si="6890">IF(OR(J6883 = "ERROR", J6883 = ""), "UNKNOWN", J6883)</f>
        <v>5</v>
      </c>
      <c r="X6883" s="4">
        <f t="shared" si="6890"/>
        <v>3</v>
      </c>
      <c r="Y6883" s="4">
        <f t="shared" si="6890"/>
        <v>15</v>
      </c>
      <c r="Z6883" s="5">
        <f t="shared" si="9"/>
        <v>44940</v>
      </c>
    </row>
    <row r="6884">
      <c r="A6884" s="1" t="s">
        <v>6921</v>
      </c>
      <c r="B6884" s="1" t="s">
        <v>32</v>
      </c>
      <c r="C6884" s="1">
        <v>4.0</v>
      </c>
      <c r="D6884" s="1">
        <v>1.0</v>
      </c>
      <c r="E6884" s="1">
        <v>4.0</v>
      </c>
      <c r="F6884" s="1" t="s">
        <v>23</v>
      </c>
      <c r="G6884" s="1" t="s">
        <v>24</v>
      </c>
      <c r="H6884" s="2">
        <v>44955.0</v>
      </c>
      <c r="J6884" s="3">
        <f t="shared" si="2"/>
        <v>4</v>
      </c>
      <c r="K6884" s="4">
        <f t="shared" si="3"/>
        <v>1</v>
      </c>
      <c r="L6884" s="4">
        <f t="shared" si="4"/>
        <v>4</v>
      </c>
      <c r="S6884" s="1" t="s">
        <v>6921</v>
      </c>
      <c r="T6884" s="4" t="str">
        <f t="shared" si="5"/>
        <v>Cookie</v>
      </c>
      <c r="U6884" s="4" t="str">
        <f t="shared" si="6"/>
        <v>Takeaway</v>
      </c>
      <c r="V6884" s="4" t="str">
        <f t="shared" si="7"/>
        <v>Credit Card</v>
      </c>
      <c r="W6884" s="4">
        <f t="shared" ref="W6884:Y6884" si="6891">IF(OR(J6884 = "ERROR", J6884 = ""), "UNKNOWN", J6884)</f>
        <v>4</v>
      </c>
      <c r="X6884" s="4">
        <f t="shared" si="6891"/>
        <v>1</v>
      </c>
      <c r="Y6884" s="4">
        <f t="shared" si="6891"/>
        <v>4</v>
      </c>
      <c r="Z6884" s="5">
        <f t="shared" si="9"/>
        <v>44955</v>
      </c>
    </row>
    <row r="6885">
      <c r="A6885" s="1" t="s">
        <v>6922</v>
      </c>
      <c r="B6885" s="1" t="s">
        <v>27</v>
      </c>
      <c r="C6885" s="1">
        <v>4.0</v>
      </c>
      <c r="D6885" s="1">
        <v>3.0</v>
      </c>
      <c r="E6885" s="1">
        <v>12.0</v>
      </c>
      <c r="G6885" s="1" t="s">
        <v>30</v>
      </c>
      <c r="H6885" s="6">
        <v>45274.0</v>
      </c>
      <c r="J6885" s="3">
        <f t="shared" si="2"/>
        <v>4</v>
      </c>
      <c r="K6885" s="4">
        <f t="shared" si="3"/>
        <v>3</v>
      </c>
      <c r="L6885" s="4">
        <f t="shared" si="4"/>
        <v>12</v>
      </c>
      <c r="S6885" s="1" t="s">
        <v>6922</v>
      </c>
      <c r="T6885" s="4" t="str">
        <f t="shared" si="5"/>
        <v>Cake</v>
      </c>
      <c r="U6885" s="4" t="str">
        <f t="shared" si="6"/>
        <v>UNKNOWN</v>
      </c>
      <c r="V6885" s="4" t="str">
        <f t="shared" si="7"/>
        <v>UNKNOWN</v>
      </c>
      <c r="W6885" s="4">
        <f t="shared" ref="W6885:Y6885" si="6892">IF(OR(J6885 = "ERROR", J6885 = ""), "UNKNOWN", J6885)</f>
        <v>4</v>
      </c>
      <c r="X6885" s="4">
        <f t="shared" si="6892"/>
        <v>3</v>
      </c>
      <c r="Y6885" s="4">
        <f t="shared" si="6892"/>
        <v>12</v>
      </c>
      <c r="Z6885" s="7">
        <f t="shared" si="9"/>
        <v>45274</v>
      </c>
    </row>
    <row r="6886">
      <c r="A6886" s="1" t="s">
        <v>6923</v>
      </c>
      <c r="B6886" s="1" t="s">
        <v>44</v>
      </c>
      <c r="C6886" s="1">
        <v>1.0</v>
      </c>
      <c r="D6886" s="1">
        <v>4.0</v>
      </c>
      <c r="E6886" s="1">
        <v>4.0</v>
      </c>
      <c r="F6886" s="1" t="s">
        <v>28</v>
      </c>
      <c r="G6886" s="1" t="s">
        <v>24</v>
      </c>
      <c r="H6886" s="2">
        <v>45181.0</v>
      </c>
      <c r="J6886" s="3">
        <f t="shared" si="2"/>
        <v>1</v>
      </c>
      <c r="K6886" s="4">
        <f t="shared" si="3"/>
        <v>4</v>
      </c>
      <c r="L6886" s="4">
        <f t="shared" si="4"/>
        <v>4</v>
      </c>
      <c r="S6886" s="1" t="s">
        <v>6923</v>
      </c>
      <c r="T6886" s="4" t="str">
        <f t="shared" si="5"/>
        <v>Sandwich</v>
      </c>
      <c r="U6886" s="4" t="str">
        <f t="shared" si="6"/>
        <v>Takeaway</v>
      </c>
      <c r="V6886" s="4" t="str">
        <f t="shared" si="7"/>
        <v>Cash</v>
      </c>
      <c r="W6886" s="4">
        <f t="shared" ref="W6886:Y6886" si="6893">IF(OR(J6886 = "ERROR", J6886 = ""), "UNKNOWN", J6886)</f>
        <v>1</v>
      </c>
      <c r="X6886" s="4">
        <f t="shared" si="6893"/>
        <v>4</v>
      </c>
      <c r="Y6886" s="4">
        <f t="shared" si="6893"/>
        <v>4</v>
      </c>
      <c r="Z6886" s="5">
        <f t="shared" si="9"/>
        <v>45181</v>
      </c>
    </row>
    <row r="6887">
      <c r="A6887" s="1" t="s">
        <v>6924</v>
      </c>
      <c r="B6887" s="1" t="s">
        <v>41</v>
      </c>
      <c r="C6887" s="1">
        <v>3.0</v>
      </c>
      <c r="D6887" s="1">
        <v>4.0</v>
      </c>
      <c r="E6887" s="1">
        <v>12.0</v>
      </c>
      <c r="G6887" s="1" t="s">
        <v>24</v>
      </c>
      <c r="H6887" s="2">
        <v>45093.0</v>
      </c>
      <c r="J6887" s="3">
        <f t="shared" si="2"/>
        <v>3</v>
      </c>
      <c r="K6887" s="4">
        <f t="shared" si="3"/>
        <v>4</v>
      </c>
      <c r="L6887" s="4">
        <f t="shared" si="4"/>
        <v>12</v>
      </c>
      <c r="S6887" s="1" t="s">
        <v>6924</v>
      </c>
      <c r="T6887" s="4" t="str">
        <f t="shared" si="5"/>
        <v>Smoothie</v>
      </c>
      <c r="U6887" s="4" t="str">
        <f t="shared" si="6"/>
        <v>Takeaway</v>
      </c>
      <c r="V6887" s="4" t="str">
        <f t="shared" si="7"/>
        <v>UNKNOWN</v>
      </c>
      <c r="W6887" s="4">
        <f t="shared" ref="W6887:Y6887" si="6894">IF(OR(J6887 = "ERROR", J6887 = ""), "UNKNOWN", J6887)</f>
        <v>3</v>
      </c>
      <c r="X6887" s="4">
        <f t="shared" si="6894"/>
        <v>4</v>
      </c>
      <c r="Y6887" s="4">
        <f t="shared" si="6894"/>
        <v>12</v>
      </c>
      <c r="Z6887" s="5">
        <f t="shared" si="9"/>
        <v>45093</v>
      </c>
    </row>
    <row r="6888">
      <c r="A6888" s="1" t="s">
        <v>6925</v>
      </c>
      <c r="B6888" s="1" t="s">
        <v>36</v>
      </c>
      <c r="C6888" s="1">
        <v>1.0</v>
      </c>
      <c r="D6888" s="1">
        <v>5.0</v>
      </c>
      <c r="E6888" s="1">
        <v>5.0</v>
      </c>
      <c r="F6888" s="1" t="s">
        <v>23</v>
      </c>
      <c r="G6888" s="1" t="s">
        <v>24</v>
      </c>
      <c r="H6888" s="2">
        <v>45047.0</v>
      </c>
      <c r="J6888" s="3">
        <f t="shared" si="2"/>
        <v>1</v>
      </c>
      <c r="K6888" s="4">
        <f t="shared" si="3"/>
        <v>5</v>
      </c>
      <c r="L6888" s="4">
        <f t="shared" si="4"/>
        <v>5</v>
      </c>
      <c r="S6888" s="1" t="s">
        <v>6925</v>
      </c>
      <c r="T6888" s="4" t="str">
        <f t="shared" si="5"/>
        <v>Salad</v>
      </c>
      <c r="U6888" s="4" t="str">
        <f t="shared" si="6"/>
        <v>Takeaway</v>
      </c>
      <c r="V6888" s="4" t="str">
        <f t="shared" si="7"/>
        <v>Credit Card</v>
      </c>
      <c r="W6888" s="4">
        <f t="shared" ref="W6888:Y6888" si="6895">IF(OR(J6888 = "ERROR", J6888 = ""), "UNKNOWN", J6888)</f>
        <v>1</v>
      </c>
      <c r="X6888" s="4">
        <f t="shared" si="6895"/>
        <v>5</v>
      </c>
      <c r="Y6888" s="4">
        <f t="shared" si="6895"/>
        <v>5</v>
      </c>
      <c r="Z6888" s="5">
        <f t="shared" si="9"/>
        <v>45047</v>
      </c>
    </row>
    <row r="6889">
      <c r="A6889" s="1" t="s">
        <v>6926</v>
      </c>
      <c r="B6889" s="1" t="s">
        <v>36</v>
      </c>
      <c r="C6889" s="1">
        <v>4.0</v>
      </c>
      <c r="D6889" s="1">
        <v>5.0</v>
      </c>
      <c r="E6889" s="1">
        <v>20.0</v>
      </c>
      <c r="F6889" s="1" t="s">
        <v>39</v>
      </c>
      <c r="G6889" s="1" t="s">
        <v>29</v>
      </c>
      <c r="H6889" s="2">
        <v>45182.0</v>
      </c>
      <c r="J6889" s="3">
        <f t="shared" si="2"/>
        <v>4</v>
      </c>
      <c r="K6889" s="4">
        <f t="shared" si="3"/>
        <v>5</v>
      </c>
      <c r="L6889" s="4">
        <f t="shared" si="4"/>
        <v>20</v>
      </c>
      <c r="S6889" s="1" t="s">
        <v>6926</v>
      </c>
      <c r="T6889" s="4" t="str">
        <f t="shared" si="5"/>
        <v>Salad</v>
      </c>
      <c r="U6889" s="4" t="str">
        <f t="shared" si="6"/>
        <v>In-store</v>
      </c>
      <c r="V6889" s="4" t="str">
        <f t="shared" si="7"/>
        <v>Digital Wallet</v>
      </c>
      <c r="W6889" s="4">
        <f t="shared" ref="W6889:Y6889" si="6896">IF(OR(J6889 = "ERROR", J6889 = ""), "UNKNOWN", J6889)</f>
        <v>4</v>
      </c>
      <c r="X6889" s="4">
        <f t="shared" si="6896"/>
        <v>5</v>
      </c>
      <c r="Y6889" s="4">
        <f t="shared" si="6896"/>
        <v>20</v>
      </c>
      <c r="Z6889" s="5">
        <f t="shared" si="9"/>
        <v>45182</v>
      </c>
    </row>
    <row r="6890">
      <c r="A6890" s="1" t="s">
        <v>6927</v>
      </c>
      <c r="B6890" s="1" t="s">
        <v>44</v>
      </c>
      <c r="C6890" s="1">
        <v>2.0</v>
      </c>
      <c r="D6890" s="1">
        <v>4.0</v>
      </c>
      <c r="E6890" s="1">
        <v>8.0</v>
      </c>
      <c r="G6890" s="1" t="s">
        <v>29</v>
      </c>
      <c r="H6890" s="2">
        <v>45056.0</v>
      </c>
      <c r="J6890" s="3">
        <f t="shared" si="2"/>
        <v>2</v>
      </c>
      <c r="K6890" s="4">
        <f t="shared" si="3"/>
        <v>4</v>
      </c>
      <c r="L6890" s="4">
        <f t="shared" si="4"/>
        <v>8</v>
      </c>
      <c r="S6890" s="1" t="s">
        <v>6927</v>
      </c>
      <c r="T6890" s="4" t="str">
        <f t="shared" si="5"/>
        <v>Sandwich</v>
      </c>
      <c r="U6890" s="4" t="str">
        <f t="shared" si="6"/>
        <v>In-store</v>
      </c>
      <c r="V6890" s="4" t="str">
        <f t="shared" si="7"/>
        <v>UNKNOWN</v>
      </c>
      <c r="W6890" s="4">
        <f t="shared" ref="W6890:Y6890" si="6897">IF(OR(J6890 = "ERROR", J6890 = ""), "UNKNOWN", J6890)</f>
        <v>2</v>
      </c>
      <c r="X6890" s="4">
        <f t="shared" si="6897"/>
        <v>4</v>
      </c>
      <c r="Y6890" s="4">
        <f t="shared" si="6897"/>
        <v>8</v>
      </c>
      <c r="Z6890" s="5">
        <f t="shared" si="9"/>
        <v>45056</v>
      </c>
    </row>
    <row r="6891">
      <c r="A6891" s="1" t="s">
        <v>6928</v>
      </c>
      <c r="B6891" s="1" t="s">
        <v>55</v>
      </c>
      <c r="C6891" s="1">
        <v>4.0</v>
      </c>
      <c r="D6891" s="1">
        <v>3.0</v>
      </c>
      <c r="E6891" s="1">
        <v>12.0</v>
      </c>
      <c r="F6891" s="1" t="s">
        <v>23</v>
      </c>
      <c r="H6891" s="2">
        <v>45154.0</v>
      </c>
      <c r="J6891" s="3">
        <f t="shared" si="2"/>
        <v>4</v>
      </c>
      <c r="K6891" s="4">
        <f t="shared" si="3"/>
        <v>3</v>
      </c>
      <c r="L6891" s="4">
        <f t="shared" si="4"/>
        <v>12</v>
      </c>
      <c r="S6891" s="1" t="s">
        <v>6928</v>
      </c>
      <c r="T6891" s="4" t="str">
        <f t="shared" si="5"/>
        <v>Juice</v>
      </c>
      <c r="U6891" s="4" t="str">
        <f t="shared" si="6"/>
        <v>UNKNOWN</v>
      </c>
      <c r="V6891" s="4" t="str">
        <f t="shared" si="7"/>
        <v>Credit Card</v>
      </c>
      <c r="W6891" s="4">
        <f t="shared" ref="W6891:Y6891" si="6898">IF(OR(J6891 = "ERROR", J6891 = ""), "UNKNOWN", J6891)</f>
        <v>4</v>
      </c>
      <c r="X6891" s="4">
        <f t="shared" si="6898"/>
        <v>3</v>
      </c>
      <c r="Y6891" s="4">
        <f t="shared" si="6898"/>
        <v>12</v>
      </c>
      <c r="Z6891" s="5">
        <f t="shared" si="9"/>
        <v>45154</v>
      </c>
    </row>
    <row r="6892">
      <c r="A6892" s="1" t="s">
        <v>6929</v>
      </c>
      <c r="B6892" s="1" t="s">
        <v>27</v>
      </c>
      <c r="C6892" s="1">
        <v>5.0</v>
      </c>
      <c r="D6892" s="1">
        <v>3.0</v>
      </c>
      <c r="E6892" s="1">
        <v>15.0</v>
      </c>
      <c r="F6892" s="1" t="s">
        <v>23</v>
      </c>
      <c r="G6892" s="1" t="s">
        <v>24</v>
      </c>
      <c r="H6892" s="2">
        <v>45148.0</v>
      </c>
      <c r="J6892" s="3">
        <f t="shared" si="2"/>
        <v>5</v>
      </c>
      <c r="K6892" s="4">
        <f t="shared" si="3"/>
        <v>3</v>
      </c>
      <c r="L6892" s="4">
        <f t="shared" si="4"/>
        <v>15</v>
      </c>
      <c r="S6892" s="1" t="s">
        <v>6929</v>
      </c>
      <c r="T6892" s="4" t="str">
        <f t="shared" si="5"/>
        <v>Cake</v>
      </c>
      <c r="U6892" s="4" t="str">
        <f t="shared" si="6"/>
        <v>Takeaway</v>
      </c>
      <c r="V6892" s="4" t="str">
        <f t="shared" si="7"/>
        <v>Credit Card</v>
      </c>
      <c r="W6892" s="4">
        <f t="shared" ref="W6892:Y6892" si="6899">IF(OR(J6892 = "ERROR", J6892 = ""), "UNKNOWN", J6892)</f>
        <v>5</v>
      </c>
      <c r="X6892" s="4">
        <f t="shared" si="6899"/>
        <v>3</v>
      </c>
      <c r="Y6892" s="4">
        <f t="shared" si="6899"/>
        <v>15</v>
      </c>
      <c r="Z6892" s="5">
        <f t="shared" si="9"/>
        <v>45148</v>
      </c>
    </row>
    <row r="6893">
      <c r="A6893" s="1" t="s">
        <v>6930</v>
      </c>
      <c r="B6893" s="1" t="s">
        <v>32</v>
      </c>
      <c r="C6893" s="1">
        <v>4.0</v>
      </c>
      <c r="D6893" s="1">
        <v>1.0</v>
      </c>
      <c r="F6893" s="1" t="s">
        <v>25</v>
      </c>
      <c r="H6893" s="2">
        <v>45134.0</v>
      </c>
      <c r="J6893" s="3">
        <f t="shared" si="2"/>
        <v>4</v>
      </c>
      <c r="K6893" s="4">
        <f t="shared" si="3"/>
        <v>1</v>
      </c>
      <c r="L6893" s="4">
        <f t="shared" si="4"/>
        <v>4</v>
      </c>
      <c r="S6893" s="1" t="s">
        <v>6930</v>
      </c>
      <c r="T6893" s="4" t="str">
        <f t="shared" si="5"/>
        <v>Cookie</v>
      </c>
      <c r="U6893" s="4" t="str">
        <f t="shared" si="6"/>
        <v>UNKNOWN</v>
      </c>
      <c r="V6893" s="4" t="str">
        <f t="shared" si="7"/>
        <v>UNKNOWN</v>
      </c>
      <c r="W6893" s="4">
        <f t="shared" ref="W6893:Y6893" si="6900">IF(OR(J6893 = "ERROR", J6893 = ""), "UNKNOWN", J6893)</f>
        <v>4</v>
      </c>
      <c r="X6893" s="4">
        <f t="shared" si="6900"/>
        <v>1</v>
      </c>
      <c r="Y6893" s="4">
        <f t="shared" si="6900"/>
        <v>4</v>
      </c>
      <c r="Z6893" s="5">
        <f t="shared" si="9"/>
        <v>45134</v>
      </c>
    </row>
    <row r="6894">
      <c r="A6894" s="1" t="s">
        <v>6931</v>
      </c>
      <c r="B6894" s="1" t="s">
        <v>41</v>
      </c>
      <c r="C6894" s="1">
        <v>1.0</v>
      </c>
      <c r="D6894" s="1">
        <v>4.0</v>
      </c>
      <c r="E6894" s="1" t="s">
        <v>25</v>
      </c>
      <c r="G6894" s="1" t="s">
        <v>24</v>
      </c>
      <c r="H6894" s="2">
        <v>44979.0</v>
      </c>
      <c r="J6894" s="3">
        <f t="shared" si="2"/>
        <v>1</v>
      </c>
      <c r="K6894" s="4">
        <f t="shared" si="3"/>
        <v>4</v>
      </c>
      <c r="L6894" s="4">
        <f t="shared" si="4"/>
        <v>4</v>
      </c>
      <c r="S6894" s="1" t="s">
        <v>6931</v>
      </c>
      <c r="T6894" s="4" t="str">
        <f t="shared" si="5"/>
        <v>Smoothie</v>
      </c>
      <c r="U6894" s="4" t="str">
        <f t="shared" si="6"/>
        <v>Takeaway</v>
      </c>
      <c r="V6894" s="4" t="str">
        <f t="shared" si="7"/>
        <v>UNKNOWN</v>
      </c>
      <c r="W6894" s="4">
        <f t="shared" ref="W6894:Y6894" si="6901">IF(OR(J6894 = "ERROR", J6894 = ""), "UNKNOWN", J6894)</f>
        <v>1</v>
      </c>
      <c r="X6894" s="4">
        <f t="shared" si="6901"/>
        <v>4</v>
      </c>
      <c r="Y6894" s="4">
        <f t="shared" si="6901"/>
        <v>4</v>
      </c>
      <c r="Z6894" s="5">
        <f t="shared" si="9"/>
        <v>44979</v>
      </c>
    </row>
    <row r="6895">
      <c r="A6895" s="1" t="s">
        <v>6932</v>
      </c>
      <c r="B6895" s="1" t="s">
        <v>27</v>
      </c>
      <c r="C6895" s="1">
        <v>4.0</v>
      </c>
      <c r="D6895" s="1">
        <v>3.0</v>
      </c>
      <c r="E6895" s="1">
        <v>12.0</v>
      </c>
      <c r="F6895" s="1" t="s">
        <v>23</v>
      </c>
      <c r="H6895" s="2">
        <v>45145.0</v>
      </c>
      <c r="J6895" s="3">
        <f t="shared" si="2"/>
        <v>4</v>
      </c>
      <c r="K6895" s="4">
        <f t="shared" si="3"/>
        <v>3</v>
      </c>
      <c r="L6895" s="4">
        <f t="shared" si="4"/>
        <v>12</v>
      </c>
      <c r="S6895" s="1" t="s">
        <v>6932</v>
      </c>
      <c r="T6895" s="4" t="str">
        <f t="shared" si="5"/>
        <v>Cake</v>
      </c>
      <c r="U6895" s="4" t="str">
        <f t="shared" si="6"/>
        <v>UNKNOWN</v>
      </c>
      <c r="V6895" s="4" t="str">
        <f t="shared" si="7"/>
        <v>Credit Card</v>
      </c>
      <c r="W6895" s="4">
        <f t="shared" ref="W6895:Y6895" si="6902">IF(OR(J6895 = "ERROR", J6895 = ""), "UNKNOWN", J6895)</f>
        <v>4</v>
      </c>
      <c r="X6895" s="4">
        <f t="shared" si="6902"/>
        <v>3</v>
      </c>
      <c r="Y6895" s="4">
        <f t="shared" si="6902"/>
        <v>12</v>
      </c>
      <c r="Z6895" s="5">
        <f t="shared" si="9"/>
        <v>45145</v>
      </c>
    </row>
    <row r="6896">
      <c r="A6896" s="1" t="s">
        <v>6933</v>
      </c>
      <c r="B6896" s="1" t="s">
        <v>44</v>
      </c>
      <c r="C6896" s="1">
        <v>3.0</v>
      </c>
      <c r="D6896" s="1">
        <v>4.0</v>
      </c>
      <c r="E6896" s="1">
        <v>12.0</v>
      </c>
      <c r="F6896" s="1" t="s">
        <v>39</v>
      </c>
      <c r="G6896" s="1" t="s">
        <v>29</v>
      </c>
      <c r="H6896" s="2">
        <v>44999.0</v>
      </c>
      <c r="J6896" s="3">
        <f t="shared" si="2"/>
        <v>3</v>
      </c>
      <c r="K6896" s="4">
        <f t="shared" si="3"/>
        <v>4</v>
      </c>
      <c r="L6896" s="4">
        <f t="shared" si="4"/>
        <v>12</v>
      </c>
      <c r="S6896" s="1" t="s">
        <v>6933</v>
      </c>
      <c r="T6896" s="4" t="str">
        <f t="shared" si="5"/>
        <v>Sandwich</v>
      </c>
      <c r="U6896" s="4" t="str">
        <f t="shared" si="6"/>
        <v>In-store</v>
      </c>
      <c r="V6896" s="4" t="str">
        <f t="shared" si="7"/>
        <v>Digital Wallet</v>
      </c>
      <c r="W6896" s="4">
        <f t="shared" ref="W6896:Y6896" si="6903">IF(OR(J6896 = "ERROR", J6896 = ""), "UNKNOWN", J6896)</f>
        <v>3</v>
      </c>
      <c r="X6896" s="4">
        <f t="shared" si="6903"/>
        <v>4</v>
      </c>
      <c r="Y6896" s="4">
        <f t="shared" si="6903"/>
        <v>12</v>
      </c>
      <c r="Z6896" s="5">
        <f t="shared" si="9"/>
        <v>44999</v>
      </c>
    </row>
    <row r="6897">
      <c r="A6897" s="1" t="s">
        <v>6934</v>
      </c>
      <c r="B6897" s="1" t="s">
        <v>22</v>
      </c>
      <c r="C6897" s="1">
        <v>1.0</v>
      </c>
      <c r="D6897" s="1">
        <v>2.0</v>
      </c>
      <c r="E6897" s="1">
        <v>2.0</v>
      </c>
      <c r="F6897" s="1" t="s">
        <v>23</v>
      </c>
      <c r="G6897" s="1" t="s">
        <v>24</v>
      </c>
      <c r="H6897" s="2">
        <v>45031.0</v>
      </c>
      <c r="J6897" s="3">
        <f t="shared" si="2"/>
        <v>1</v>
      </c>
      <c r="K6897" s="4">
        <f t="shared" si="3"/>
        <v>2</v>
      </c>
      <c r="L6897" s="4">
        <f t="shared" si="4"/>
        <v>2</v>
      </c>
      <c r="S6897" s="1" t="s">
        <v>6934</v>
      </c>
      <c r="T6897" s="4" t="str">
        <f t="shared" si="5"/>
        <v>Coffee</v>
      </c>
      <c r="U6897" s="4" t="str">
        <f t="shared" si="6"/>
        <v>Takeaway</v>
      </c>
      <c r="V6897" s="4" t="str">
        <f t="shared" si="7"/>
        <v>Credit Card</v>
      </c>
      <c r="W6897" s="4">
        <f t="shared" ref="W6897:Y6897" si="6904">IF(OR(J6897 = "ERROR", J6897 = ""), "UNKNOWN", J6897)</f>
        <v>1</v>
      </c>
      <c r="X6897" s="4">
        <f t="shared" si="6904"/>
        <v>2</v>
      </c>
      <c r="Y6897" s="4">
        <f t="shared" si="6904"/>
        <v>2</v>
      </c>
      <c r="Z6897" s="5">
        <f t="shared" si="9"/>
        <v>45031</v>
      </c>
    </row>
    <row r="6898">
      <c r="A6898" s="1" t="s">
        <v>6935</v>
      </c>
      <c r="B6898" s="1" t="s">
        <v>55</v>
      </c>
      <c r="C6898" s="1">
        <v>2.0</v>
      </c>
      <c r="D6898" s="1">
        <v>3.0</v>
      </c>
      <c r="E6898" s="1">
        <v>6.0</v>
      </c>
      <c r="F6898" s="1" t="s">
        <v>28</v>
      </c>
      <c r="G6898" s="1" t="s">
        <v>29</v>
      </c>
      <c r="H6898" s="2">
        <v>44934.0</v>
      </c>
      <c r="J6898" s="3">
        <f t="shared" si="2"/>
        <v>2</v>
      </c>
      <c r="K6898" s="4">
        <f t="shared" si="3"/>
        <v>3</v>
      </c>
      <c r="L6898" s="4">
        <f t="shared" si="4"/>
        <v>6</v>
      </c>
      <c r="S6898" s="1" t="s">
        <v>6935</v>
      </c>
      <c r="T6898" s="4" t="str">
        <f t="shared" si="5"/>
        <v>Juice</v>
      </c>
      <c r="U6898" s="4" t="str">
        <f t="shared" si="6"/>
        <v>In-store</v>
      </c>
      <c r="V6898" s="4" t="str">
        <f t="shared" si="7"/>
        <v>Cash</v>
      </c>
      <c r="W6898" s="4">
        <f t="shared" ref="W6898:Y6898" si="6905">IF(OR(J6898 = "ERROR", J6898 = ""), "UNKNOWN", J6898)</f>
        <v>2</v>
      </c>
      <c r="X6898" s="4">
        <f t="shared" si="6905"/>
        <v>3</v>
      </c>
      <c r="Y6898" s="4">
        <f t="shared" si="6905"/>
        <v>6</v>
      </c>
      <c r="Z6898" s="5">
        <f t="shared" si="9"/>
        <v>44934</v>
      </c>
    </row>
    <row r="6899">
      <c r="A6899" s="1" t="s">
        <v>6936</v>
      </c>
      <c r="B6899" s="1" t="s">
        <v>55</v>
      </c>
      <c r="C6899" s="1">
        <v>4.0</v>
      </c>
      <c r="D6899" s="1">
        <v>3.0</v>
      </c>
      <c r="E6899" s="1">
        <v>12.0</v>
      </c>
      <c r="F6899" s="1" t="s">
        <v>28</v>
      </c>
      <c r="G6899" s="1" t="s">
        <v>24</v>
      </c>
      <c r="H6899" s="2">
        <v>45131.0</v>
      </c>
      <c r="J6899" s="3">
        <f t="shared" si="2"/>
        <v>4</v>
      </c>
      <c r="K6899" s="4">
        <f t="shared" si="3"/>
        <v>3</v>
      </c>
      <c r="L6899" s="4">
        <f t="shared" si="4"/>
        <v>12</v>
      </c>
      <c r="S6899" s="1" t="s">
        <v>6936</v>
      </c>
      <c r="T6899" s="4" t="str">
        <f t="shared" si="5"/>
        <v>Juice</v>
      </c>
      <c r="U6899" s="4" t="str">
        <f t="shared" si="6"/>
        <v>Takeaway</v>
      </c>
      <c r="V6899" s="4" t="str">
        <f t="shared" si="7"/>
        <v>Cash</v>
      </c>
      <c r="W6899" s="4">
        <f t="shared" ref="W6899:Y6899" si="6906">IF(OR(J6899 = "ERROR", J6899 = ""), "UNKNOWN", J6899)</f>
        <v>4</v>
      </c>
      <c r="X6899" s="4">
        <f t="shared" si="6906"/>
        <v>3</v>
      </c>
      <c r="Y6899" s="4">
        <f t="shared" si="6906"/>
        <v>12</v>
      </c>
      <c r="Z6899" s="5">
        <f t="shared" si="9"/>
        <v>45131</v>
      </c>
    </row>
    <row r="6900">
      <c r="A6900" s="1" t="s">
        <v>6937</v>
      </c>
      <c r="B6900" s="1" t="s">
        <v>44</v>
      </c>
      <c r="C6900" s="1">
        <v>4.0</v>
      </c>
      <c r="D6900" s="1">
        <v>4.0</v>
      </c>
      <c r="E6900" s="1">
        <v>16.0</v>
      </c>
      <c r="F6900" s="1" t="s">
        <v>23</v>
      </c>
      <c r="G6900" s="1" t="s">
        <v>24</v>
      </c>
      <c r="H6900" s="2">
        <v>44953.0</v>
      </c>
      <c r="J6900" s="3">
        <f t="shared" si="2"/>
        <v>4</v>
      </c>
      <c r="K6900" s="4">
        <f t="shared" si="3"/>
        <v>4</v>
      </c>
      <c r="L6900" s="4">
        <f t="shared" si="4"/>
        <v>16</v>
      </c>
      <c r="S6900" s="1" t="s">
        <v>6937</v>
      </c>
      <c r="T6900" s="4" t="str">
        <f t="shared" si="5"/>
        <v>Sandwich</v>
      </c>
      <c r="U6900" s="4" t="str">
        <f t="shared" si="6"/>
        <v>Takeaway</v>
      </c>
      <c r="V6900" s="4" t="str">
        <f t="shared" si="7"/>
        <v>Credit Card</v>
      </c>
      <c r="W6900" s="4">
        <f t="shared" ref="W6900:Y6900" si="6907">IF(OR(J6900 = "ERROR", J6900 = ""), "UNKNOWN", J6900)</f>
        <v>4</v>
      </c>
      <c r="X6900" s="4">
        <f t="shared" si="6907"/>
        <v>4</v>
      </c>
      <c r="Y6900" s="4">
        <f t="shared" si="6907"/>
        <v>16</v>
      </c>
      <c r="Z6900" s="5">
        <f t="shared" si="9"/>
        <v>44953</v>
      </c>
    </row>
    <row r="6901">
      <c r="A6901" s="1" t="s">
        <v>6938</v>
      </c>
      <c r="C6901" s="1">
        <v>4.0</v>
      </c>
      <c r="D6901" s="1">
        <v>4.0</v>
      </c>
      <c r="E6901" s="1">
        <v>16.0</v>
      </c>
      <c r="F6901" s="1" t="s">
        <v>28</v>
      </c>
      <c r="H6901" s="6">
        <v>45274.0</v>
      </c>
      <c r="J6901" s="3">
        <f t="shared" si="2"/>
        <v>4</v>
      </c>
      <c r="K6901" s="4">
        <f t="shared" si="3"/>
        <v>4</v>
      </c>
      <c r="L6901" s="4">
        <f t="shared" si="4"/>
        <v>16</v>
      </c>
      <c r="S6901" s="1" t="s">
        <v>6938</v>
      </c>
      <c r="T6901" s="4" t="str">
        <f t="shared" si="5"/>
        <v>UNKNOWN</v>
      </c>
      <c r="U6901" s="4" t="str">
        <f t="shared" si="6"/>
        <v>UNKNOWN</v>
      </c>
      <c r="V6901" s="4" t="str">
        <f t="shared" si="7"/>
        <v>Cash</v>
      </c>
      <c r="W6901" s="4">
        <f t="shared" ref="W6901:Y6901" si="6908">IF(OR(J6901 = "ERROR", J6901 = ""), "UNKNOWN", J6901)</f>
        <v>4</v>
      </c>
      <c r="X6901" s="4">
        <f t="shared" si="6908"/>
        <v>4</v>
      </c>
      <c r="Y6901" s="4">
        <f t="shared" si="6908"/>
        <v>16</v>
      </c>
      <c r="Z6901" s="7">
        <f t="shared" si="9"/>
        <v>45274</v>
      </c>
    </row>
    <row r="6902">
      <c r="A6902" s="1" t="s">
        <v>6939</v>
      </c>
      <c r="B6902" s="1" t="s">
        <v>22</v>
      </c>
      <c r="C6902" s="1">
        <v>3.0</v>
      </c>
      <c r="D6902" s="1">
        <v>2.0</v>
      </c>
      <c r="E6902" s="1">
        <v>6.0</v>
      </c>
      <c r="G6902" s="1" t="s">
        <v>29</v>
      </c>
      <c r="H6902" s="2">
        <v>45095.0</v>
      </c>
      <c r="J6902" s="3">
        <f t="shared" si="2"/>
        <v>3</v>
      </c>
      <c r="K6902" s="4">
        <f t="shared" si="3"/>
        <v>2</v>
      </c>
      <c r="L6902" s="4">
        <f t="shared" si="4"/>
        <v>6</v>
      </c>
      <c r="S6902" s="1" t="s">
        <v>6939</v>
      </c>
      <c r="T6902" s="4" t="str">
        <f t="shared" si="5"/>
        <v>Coffee</v>
      </c>
      <c r="U6902" s="4" t="str">
        <f t="shared" si="6"/>
        <v>In-store</v>
      </c>
      <c r="V6902" s="4" t="str">
        <f t="shared" si="7"/>
        <v>UNKNOWN</v>
      </c>
      <c r="W6902" s="4">
        <f t="shared" ref="W6902:Y6902" si="6909">IF(OR(J6902 = "ERROR", J6902 = ""), "UNKNOWN", J6902)</f>
        <v>3</v>
      </c>
      <c r="X6902" s="4">
        <f t="shared" si="6909"/>
        <v>2</v>
      </c>
      <c r="Y6902" s="4">
        <f t="shared" si="6909"/>
        <v>6</v>
      </c>
      <c r="Z6902" s="5">
        <f t="shared" si="9"/>
        <v>45095</v>
      </c>
    </row>
    <row r="6903">
      <c r="A6903" s="1" t="s">
        <v>6940</v>
      </c>
      <c r="B6903" s="1" t="s">
        <v>27</v>
      </c>
      <c r="C6903" s="1">
        <v>2.0</v>
      </c>
      <c r="D6903" s="1">
        <v>3.0</v>
      </c>
      <c r="E6903" s="1">
        <v>6.0</v>
      </c>
      <c r="F6903" s="1" t="s">
        <v>30</v>
      </c>
      <c r="G6903" s="1" t="s">
        <v>29</v>
      </c>
      <c r="H6903" s="2">
        <v>45178.0</v>
      </c>
      <c r="J6903" s="3">
        <f t="shared" si="2"/>
        <v>2</v>
      </c>
      <c r="K6903" s="4">
        <f t="shared" si="3"/>
        <v>3</v>
      </c>
      <c r="L6903" s="4">
        <f t="shared" si="4"/>
        <v>6</v>
      </c>
      <c r="S6903" s="1" t="s">
        <v>6940</v>
      </c>
      <c r="T6903" s="4" t="str">
        <f t="shared" si="5"/>
        <v>Cake</v>
      </c>
      <c r="U6903" s="4" t="str">
        <f t="shared" si="6"/>
        <v>In-store</v>
      </c>
      <c r="V6903" s="4" t="str">
        <f t="shared" si="7"/>
        <v>UNKNOWN</v>
      </c>
      <c r="W6903" s="4">
        <f t="shared" ref="W6903:Y6903" si="6910">IF(OR(J6903 = "ERROR", J6903 = ""), "UNKNOWN", J6903)</f>
        <v>2</v>
      </c>
      <c r="X6903" s="4">
        <f t="shared" si="6910"/>
        <v>3</v>
      </c>
      <c r="Y6903" s="4">
        <f t="shared" si="6910"/>
        <v>6</v>
      </c>
      <c r="Z6903" s="5">
        <f t="shared" si="9"/>
        <v>45178</v>
      </c>
    </row>
    <row r="6904">
      <c r="A6904" s="1" t="s">
        <v>6941</v>
      </c>
      <c r="B6904" s="1" t="s">
        <v>22</v>
      </c>
      <c r="C6904" s="1">
        <v>3.0</v>
      </c>
      <c r="D6904" s="1">
        <v>2.0</v>
      </c>
      <c r="E6904" s="1">
        <v>6.0</v>
      </c>
      <c r="F6904" s="1" t="s">
        <v>30</v>
      </c>
      <c r="H6904" s="6">
        <v>45217.0</v>
      </c>
      <c r="J6904" s="3">
        <f t="shared" si="2"/>
        <v>3</v>
      </c>
      <c r="K6904" s="4">
        <f t="shared" si="3"/>
        <v>2</v>
      </c>
      <c r="L6904" s="4">
        <f t="shared" si="4"/>
        <v>6</v>
      </c>
      <c r="S6904" s="1" t="s">
        <v>6941</v>
      </c>
      <c r="T6904" s="4" t="str">
        <f t="shared" si="5"/>
        <v>Coffee</v>
      </c>
      <c r="U6904" s="4" t="str">
        <f t="shared" si="6"/>
        <v>UNKNOWN</v>
      </c>
      <c r="V6904" s="4" t="str">
        <f t="shared" si="7"/>
        <v>UNKNOWN</v>
      </c>
      <c r="W6904" s="4">
        <f t="shared" ref="W6904:Y6904" si="6911">IF(OR(J6904 = "ERROR", J6904 = ""), "UNKNOWN", J6904)</f>
        <v>3</v>
      </c>
      <c r="X6904" s="4">
        <f t="shared" si="6911"/>
        <v>2</v>
      </c>
      <c r="Y6904" s="4">
        <f t="shared" si="6911"/>
        <v>6</v>
      </c>
      <c r="Z6904" s="7">
        <f t="shared" si="9"/>
        <v>45217</v>
      </c>
    </row>
    <row r="6905">
      <c r="A6905" s="1" t="s">
        <v>6942</v>
      </c>
      <c r="B6905" s="1" t="s">
        <v>22</v>
      </c>
      <c r="C6905" s="1">
        <v>3.0</v>
      </c>
      <c r="D6905" s="1">
        <v>2.0</v>
      </c>
      <c r="E6905" s="1">
        <v>6.0</v>
      </c>
      <c r="H6905" s="2">
        <v>45151.0</v>
      </c>
      <c r="J6905" s="3">
        <f t="shared" si="2"/>
        <v>3</v>
      </c>
      <c r="K6905" s="4">
        <f t="shared" si="3"/>
        <v>2</v>
      </c>
      <c r="L6905" s="4">
        <f t="shared" si="4"/>
        <v>6</v>
      </c>
      <c r="S6905" s="1" t="s">
        <v>6942</v>
      </c>
      <c r="T6905" s="4" t="str">
        <f t="shared" si="5"/>
        <v>Coffee</v>
      </c>
      <c r="U6905" s="4" t="str">
        <f t="shared" si="6"/>
        <v>UNKNOWN</v>
      </c>
      <c r="V6905" s="4" t="str">
        <f t="shared" si="7"/>
        <v>UNKNOWN</v>
      </c>
      <c r="W6905" s="4">
        <f t="shared" ref="W6905:Y6905" si="6912">IF(OR(J6905 = "ERROR", J6905 = ""), "UNKNOWN", J6905)</f>
        <v>3</v>
      </c>
      <c r="X6905" s="4">
        <f t="shared" si="6912"/>
        <v>2</v>
      </c>
      <c r="Y6905" s="4">
        <f t="shared" si="6912"/>
        <v>6</v>
      </c>
      <c r="Z6905" s="5">
        <f t="shared" si="9"/>
        <v>45151</v>
      </c>
    </row>
    <row r="6906">
      <c r="A6906" s="1" t="s">
        <v>6943</v>
      </c>
      <c r="B6906" s="1" t="s">
        <v>27</v>
      </c>
      <c r="C6906" s="1">
        <v>2.0</v>
      </c>
      <c r="D6906" s="1">
        <v>3.0</v>
      </c>
      <c r="E6906" s="1">
        <v>6.0</v>
      </c>
      <c r="F6906" s="1" t="s">
        <v>23</v>
      </c>
      <c r="G6906" s="1" t="s">
        <v>24</v>
      </c>
      <c r="H6906" s="6">
        <v>45286.0</v>
      </c>
      <c r="J6906" s="3">
        <f t="shared" si="2"/>
        <v>2</v>
      </c>
      <c r="K6906" s="4">
        <f t="shared" si="3"/>
        <v>3</v>
      </c>
      <c r="L6906" s="4">
        <f t="shared" si="4"/>
        <v>6</v>
      </c>
      <c r="S6906" s="1" t="s">
        <v>6943</v>
      </c>
      <c r="T6906" s="4" t="str">
        <f t="shared" si="5"/>
        <v>Cake</v>
      </c>
      <c r="U6906" s="4" t="str">
        <f t="shared" si="6"/>
        <v>Takeaway</v>
      </c>
      <c r="V6906" s="4" t="str">
        <f t="shared" si="7"/>
        <v>Credit Card</v>
      </c>
      <c r="W6906" s="4">
        <f t="shared" ref="W6906:Y6906" si="6913">IF(OR(J6906 = "ERROR", J6906 = ""), "UNKNOWN", J6906)</f>
        <v>2</v>
      </c>
      <c r="X6906" s="4">
        <f t="shared" si="6913"/>
        <v>3</v>
      </c>
      <c r="Y6906" s="4">
        <f t="shared" si="6913"/>
        <v>6</v>
      </c>
      <c r="Z6906" s="7">
        <f t="shared" si="9"/>
        <v>45286</v>
      </c>
    </row>
    <row r="6907">
      <c r="A6907" s="1" t="s">
        <v>6944</v>
      </c>
      <c r="B6907" s="1" t="s">
        <v>81</v>
      </c>
      <c r="C6907" s="1">
        <v>2.0</v>
      </c>
      <c r="D6907" s="1">
        <v>1.5</v>
      </c>
      <c r="E6907" s="1">
        <v>3.0</v>
      </c>
      <c r="G6907" s="1" t="s">
        <v>24</v>
      </c>
      <c r="H6907" s="2">
        <v>45264.0</v>
      </c>
      <c r="J6907" s="3">
        <f t="shared" si="2"/>
        <v>2</v>
      </c>
      <c r="K6907" s="4">
        <f t="shared" si="3"/>
        <v>1.5</v>
      </c>
      <c r="L6907" s="4">
        <f t="shared" si="4"/>
        <v>3</v>
      </c>
      <c r="S6907" s="1" t="s">
        <v>6944</v>
      </c>
      <c r="T6907" s="4" t="str">
        <f t="shared" si="5"/>
        <v>Tea</v>
      </c>
      <c r="U6907" s="4" t="str">
        <f t="shared" si="6"/>
        <v>Takeaway</v>
      </c>
      <c r="V6907" s="4" t="str">
        <f t="shared" si="7"/>
        <v>UNKNOWN</v>
      </c>
      <c r="W6907" s="4">
        <f t="shared" ref="W6907:Y6907" si="6914">IF(OR(J6907 = "ERROR", J6907 = ""), "UNKNOWN", J6907)</f>
        <v>2</v>
      </c>
      <c r="X6907" s="4">
        <f t="shared" si="6914"/>
        <v>1.5</v>
      </c>
      <c r="Y6907" s="4">
        <f t="shared" si="6914"/>
        <v>3</v>
      </c>
      <c r="Z6907" s="5">
        <f t="shared" si="9"/>
        <v>45264</v>
      </c>
    </row>
    <row r="6908">
      <c r="A6908" s="1" t="s">
        <v>6945</v>
      </c>
      <c r="B6908" s="1" t="s">
        <v>44</v>
      </c>
      <c r="C6908" s="1">
        <v>2.0</v>
      </c>
      <c r="D6908" s="1">
        <v>4.0</v>
      </c>
      <c r="E6908" s="1">
        <v>8.0</v>
      </c>
      <c r="F6908" s="1" t="s">
        <v>23</v>
      </c>
      <c r="G6908" s="1" t="s">
        <v>29</v>
      </c>
      <c r="H6908" s="2">
        <v>45042.0</v>
      </c>
      <c r="J6908" s="3">
        <f t="shared" si="2"/>
        <v>2</v>
      </c>
      <c r="K6908" s="4">
        <f t="shared" si="3"/>
        <v>4</v>
      </c>
      <c r="L6908" s="4">
        <f t="shared" si="4"/>
        <v>8</v>
      </c>
      <c r="S6908" s="1" t="s">
        <v>6945</v>
      </c>
      <c r="T6908" s="4" t="str">
        <f t="shared" si="5"/>
        <v>Sandwich</v>
      </c>
      <c r="U6908" s="4" t="str">
        <f t="shared" si="6"/>
        <v>In-store</v>
      </c>
      <c r="V6908" s="4" t="str">
        <f t="shared" si="7"/>
        <v>Credit Card</v>
      </c>
      <c r="W6908" s="4">
        <f t="shared" ref="W6908:Y6908" si="6915">IF(OR(J6908 = "ERROR", J6908 = ""), "UNKNOWN", J6908)</f>
        <v>2</v>
      </c>
      <c r="X6908" s="4">
        <f t="shared" si="6915"/>
        <v>4</v>
      </c>
      <c r="Y6908" s="4">
        <f t="shared" si="6915"/>
        <v>8</v>
      </c>
      <c r="Z6908" s="5">
        <f t="shared" si="9"/>
        <v>45042</v>
      </c>
    </row>
    <row r="6909">
      <c r="A6909" s="1" t="s">
        <v>6946</v>
      </c>
      <c r="B6909" s="1" t="s">
        <v>30</v>
      </c>
      <c r="C6909" s="1">
        <v>1.0</v>
      </c>
      <c r="D6909" s="1">
        <v>5.0</v>
      </c>
      <c r="E6909" s="1">
        <v>5.0</v>
      </c>
      <c r="J6909" s="3">
        <f t="shared" si="2"/>
        <v>1</v>
      </c>
      <c r="K6909" s="4">
        <f t="shared" si="3"/>
        <v>5</v>
      </c>
      <c r="L6909" s="4">
        <f t="shared" si="4"/>
        <v>5</v>
      </c>
      <c r="S6909" s="1" t="s">
        <v>6946</v>
      </c>
      <c r="T6909" s="4" t="str">
        <f t="shared" si="5"/>
        <v>UNKNOWN</v>
      </c>
      <c r="U6909" s="4" t="str">
        <f t="shared" si="6"/>
        <v>UNKNOWN</v>
      </c>
      <c r="V6909" s="4" t="str">
        <f t="shared" si="7"/>
        <v>UNKNOWN</v>
      </c>
      <c r="W6909" s="4">
        <f t="shared" ref="W6909:Y6909" si="6916">IF(OR(J6909 = "ERROR", J6909 = ""), "UNKNOWN", J6909)</f>
        <v>1</v>
      </c>
      <c r="X6909" s="4">
        <f t="shared" si="6916"/>
        <v>5</v>
      </c>
      <c r="Y6909" s="4">
        <f t="shared" si="6916"/>
        <v>5</v>
      </c>
      <c r="Z6909" s="4" t="str">
        <f t="shared" si="9"/>
        <v>UNKNOWN</v>
      </c>
    </row>
    <row r="6910">
      <c r="A6910" s="1" t="s">
        <v>6947</v>
      </c>
      <c r="B6910" s="1" t="s">
        <v>55</v>
      </c>
      <c r="C6910" s="1">
        <v>5.0</v>
      </c>
      <c r="D6910" s="1">
        <v>3.0</v>
      </c>
      <c r="E6910" s="1">
        <v>15.0</v>
      </c>
      <c r="F6910" s="1" t="s">
        <v>39</v>
      </c>
      <c r="H6910" s="2">
        <v>44947.0</v>
      </c>
      <c r="J6910" s="3">
        <f t="shared" si="2"/>
        <v>5</v>
      </c>
      <c r="K6910" s="4">
        <f t="shared" si="3"/>
        <v>3</v>
      </c>
      <c r="L6910" s="4">
        <f t="shared" si="4"/>
        <v>15</v>
      </c>
      <c r="S6910" s="1" t="s">
        <v>6947</v>
      </c>
      <c r="T6910" s="4" t="str">
        <f t="shared" si="5"/>
        <v>Juice</v>
      </c>
      <c r="U6910" s="4" t="str">
        <f t="shared" si="6"/>
        <v>UNKNOWN</v>
      </c>
      <c r="V6910" s="4" t="str">
        <f t="shared" si="7"/>
        <v>Digital Wallet</v>
      </c>
      <c r="W6910" s="4">
        <f t="shared" ref="W6910:Y6910" si="6917">IF(OR(J6910 = "ERROR", J6910 = ""), "UNKNOWN", J6910)</f>
        <v>5</v>
      </c>
      <c r="X6910" s="4">
        <f t="shared" si="6917"/>
        <v>3</v>
      </c>
      <c r="Y6910" s="4">
        <f t="shared" si="6917"/>
        <v>15</v>
      </c>
      <c r="Z6910" s="5">
        <f t="shared" si="9"/>
        <v>44947</v>
      </c>
    </row>
    <row r="6911">
      <c r="A6911" s="1" t="s">
        <v>6948</v>
      </c>
      <c r="B6911" s="1" t="s">
        <v>44</v>
      </c>
      <c r="C6911" s="1">
        <v>1.0</v>
      </c>
      <c r="D6911" s="1">
        <v>4.0</v>
      </c>
      <c r="E6911" s="1">
        <v>4.0</v>
      </c>
      <c r="F6911" s="1" t="s">
        <v>39</v>
      </c>
      <c r="G6911" s="1" t="s">
        <v>24</v>
      </c>
      <c r="H6911" s="2">
        <v>44944.0</v>
      </c>
      <c r="J6911" s="3">
        <f t="shared" si="2"/>
        <v>1</v>
      </c>
      <c r="K6911" s="4">
        <f t="shared" si="3"/>
        <v>4</v>
      </c>
      <c r="L6911" s="4">
        <f t="shared" si="4"/>
        <v>4</v>
      </c>
      <c r="S6911" s="1" t="s">
        <v>6948</v>
      </c>
      <c r="T6911" s="4" t="str">
        <f t="shared" si="5"/>
        <v>Sandwich</v>
      </c>
      <c r="U6911" s="4" t="str">
        <f t="shared" si="6"/>
        <v>Takeaway</v>
      </c>
      <c r="V6911" s="4" t="str">
        <f t="shared" si="7"/>
        <v>Digital Wallet</v>
      </c>
      <c r="W6911" s="4">
        <f t="shared" ref="W6911:Y6911" si="6918">IF(OR(J6911 = "ERROR", J6911 = ""), "UNKNOWN", J6911)</f>
        <v>1</v>
      </c>
      <c r="X6911" s="4">
        <f t="shared" si="6918"/>
        <v>4</v>
      </c>
      <c r="Y6911" s="4">
        <f t="shared" si="6918"/>
        <v>4</v>
      </c>
      <c r="Z6911" s="5">
        <f t="shared" si="9"/>
        <v>44944</v>
      </c>
    </row>
    <row r="6912">
      <c r="A6912" s="1" t="s">
        <v>6949</v>
      </c>
      <c r="C6912" s="1">
        <v>1.0</v>
      </c>
      <c r="D6912" s="1">
        <v>3.0</v>
      </c>
      <c r="E6912" s="1">
        <v>3.0</v>
      </c>
      <c r="F6912" s="1" t="s">
        <v>23</v>
      </c>
      <c r="H6912" s="2">
        <v>45080.0</v>
      </c>
      <c r="J6912" s="3">
        <f t="shared" si="2"/>
        <v>1</v>
      </c>
      <c r="K6912" s="4">
        <f t="shared" si="3"/>
        <v>3</v>
      </c>
      <c r="L6912" s="4">
        <f t="shared" si="4"/>
        <v>3</v>
      </c>
      <c r="S6912" s="1" t="s">
        <v>6949</v>
      </c>
      <c r="T6912" s="4" t="str">
        <f t="shared" si="5"/>
        <v>UNKNOWN</v>
      </c>
      <c r="U6912" s="4" t="str">
        <f t="shared" si="6"/>
        <v>UNKNOWN</v>
      </c>
      <c r="V6912" s="4" t="str">
        <f t="shared" si="7"/>
        <v>Credit Card</v>
      </c>
      <c r="W6912" s="4">
        <f t="shared" ref="W6912:Y6912" si="6919">IF(OR(J6912 = "ERROR", J6912 = ""), "UNKNOWN", J6912)</f>
        <v>1</v>
      </c>
      <c r="X6912" s="4">
        <f t="shared" si="6919"/>
        <v>3</v>
      </c>
      <c r="Y6912" s="4">
        <f t="shared" si="6919"/>
        <v>3</v>
      </c>
      <c r="Z6912" s="5">
        <f t="shared" si="9"/>
        <v>45080</v>
      </c>
    </row>
    <row r="6913">
      <c r="A6913" s="1" t="s">
        <v>6950</v>
      </c>
      <c r="B6913" s="1" t="s">
        <v>27</v>
      </c>
      <c r="C6913" s="1">
        <v>1.0</v>
      </c>
      <c r="D6913" s="1">
        <v>3.0</v>
      </c>
      <c r="E6913" s="1">
        <v>3.0</v>
      </c>
      <c r="F6913" s="1" t="s">
        <v>23</v>
      </c>
      <c r="H6913" s="6">
        <v>45257.0</v>
      </c>
      <c r="J6913" s="3">
        <f t="shared" si="2"/>
        <v>1</v>
      </c>
      <c r="K6913" s="4">
        <f t="shared" si="3"/>
        <v>3</v>
      </c>
      <c r="L6913" s="4">
        <f t="shared" si="4"/>
        <v>3</v>
      </c>
      <c r="S6913" s="1" t="s">
        <v>6950</v>
      </c>
      <c r="T6913" s="4" t="str">
        <f t="shared" si="5"/>
        <v>Cake</v>
      </c>
      <c r="U6913" s="4" t="str">
        <f t="shared" si="6"/>
        <v>UNKNOWN</v>
      </c>
      <c r="V6913" s="4" t="str">
        <f t="shared" si="7"/>
        <v>Credit Card</v>
      </c>
      <c r="W6913" s="4">
        <f t="shared" ref="W6913:Y6913" si="6920">IF(OR(J6913 = "ERROR", J6913 = ""), "UNKNOWN", J6913)</f>
        <v>1</v>
      </c>
      <c r="X6913" s="4">
        <f t="shared" si="6920"/>
        <v>3</v>
      </c>
      <c r="Y6913" s="4">
        <f t="shared" si="6920"/>
        <v>3</v>
      </c>
      <c r="Z6913" s="7">
        <f t="shared" si="9"/>
        <v>45257</v>
      </c>
    </row>
    <row r="6914">
      <c r="A6914" s="1" t="s">
        <v>6951</v>
      </c>
      <c r="B6914" s="1" t="s">
        <v>32</v>
      </c>
      <c r="C6914" s="1">
        <v>5.0</v>
      </c>
      <c r="D6914" s="1">
        <v>1.0</v>
      </c>
      <c r="E6914" s="1">
        <v>5.0</v>
      </c>
      <c r="G6914" s="1" t="s">
        <v>29</v>
      </c>
      <c r="H6914" s="2">
        <v>44987.0</v>
      </c>
      <c r="J6914" s="3">
        <f t="shared" si="2"/>
        <v>5</v>
      </c>
      <c r="K6914" s="4">
        <f t="shared" si="3"/>
        <v>1</v>
      </c>
      <c r="L6914" s="4">
        <f t="shared" si="4"/>
        <v>5</v>
      </c>
      <c r="S6914" s="1" t="s">
        <v>6951</v>
      </c>
      <c r="T6914" s="4" t="str">
        <f t="shared" si="5"/>
        <v>Cookie</v>
      </c>
      <c r="U6914" s="4" t="str">
        <f t="shared" si="6"/>
        <v>In-store</v>
      </c>
      <c r="V6914" s="4" t="str">
        <f t="shared" si="7"/>
        <v>UNKNOWN</v>
      </c>
      <c r="W6914" s="4">
        <f t="shared" ref="W6914:Y6914" si="6921">IF(OR(J6914 = "ERROR", J6914 = ""), "UNKNOWN", J6914)</f>
        <v>5</v>
      </c>
      <c r="X6914" s="4">
        <f t="shared" si="6921"/>
        <v>1</v>
      </c>
      <c r="Y6914" s="4">
        <f t="shared" si="6921"/>
        <v>5</v>
      </c>
      <c r="Z6914" s="5">
        <f t="shared" si="9"/>
        <v>44987</v>
      </c>
    </row>
    <row r="6915">
      <c r="A6915" s="1" t="s">
        <v>6952</v>
      </c>
      <c r="B6915" s="1" t="s">
        <v>22</v>
      </c>
      <c r="C6915" s="1">
        <v>5.0</v>
      </c>
      <c r="D6915" s="1">
        <v>2.0</v>
      </c>
      <c r="E6915" s="1">
        <v>10.0</v>
      </c>
      <c r="F6915" s="1" t="s">
        <v>23</v>
      </c>
      <c r="G6915" s="1" t="s">
        <v>25</v>
      </c>
      <c r="H6915" s="2">
        <v>45020.0</v>
      </c>
      <c r="J6915" s="3">
        <f t="shared" si="2"/>
        <v>5</v>
      </c>
      <c r="K6915" s="4">
        <f t="shared" si="3"/>
        <v>2</v>
      </c>
      <c r="L6915" s="4">
        <f t="shared" si="4"/>
        <v>10</v>
      </c>
      <c r="S6915" s="1" t="s">
        <v>6952</v>
      </c>
      <c r="T6915" s="4" t="str">
        <f t="shared" si="5"/>
        <v>Coffee</v>
      </c>
      <c r="U6915" s="4" t="str">
        <f t="shared" si="6"/>
        <v>UNKNOWN</v>
      </c>
      <c r="V6915" s="4" t="str">
        <f t="shared" si="7"/>
        <v>Credit Card</v>
      </c>
      <c r="W6915" s="4">
        <f t="shared" ref="W6915:Y6915" si="6922">IF(OR(J6915 = "ERROR", J6915 = ""), "UNKNOWN", J6915)</f>
        <v>5</v>
      </c>
      <c r="X6915" s="4">
        <f t="shared" si="6922"/>
        <v>2</v>
      </c>
      <c r="Y6915" s="4">
        <f t="shared" si="6922"/>
        <v>10</v>
      </c>
      <c r="Z6915" s="5">
        <f t="shared" si="9"/>
        <v>45020</v>
      </c>
    </row>
    <row r="6916">
      <c r="A6916" s="1" t="s">
        <v>6953</v>
      </c>
      <c r="B6916" s="1" t="s">
        <v>44</v>
      </c>
      <c r="C6916" s="1">
        <v>2.0</v>
      </c>
      <c r="D6916" s="1">
        <v>4.0</v>
      </c>
      <c r="E6916" s="1">
        <v>8.0</v>
      </c>
      <c r="G6916" s="1" t="s">
        <v>29</v>
      </c>
      <c r="H6916" s="2">
        <v>45013.0</v>
      </c>
      <c r="J6916" s="3">
        <f t="shared" si="2"/>
        <v>2</v>
      </c>
      <c r="K6916" s="4">
        <f t="shared" si="3"/>
        <v>4</v>
      </c>
      <c r="L6916" s="4">
        <f t="shared" si="4"/>
        <v>8</v>
      </c>
      <c r="S6916" s="1" t="s">
        <v>6953</v>
      </c>
      <c r="T6916" s="4" t="str">
        <f t="shared" si="5"/>
        <v>Sandwich</v>
      </c>
      <c r="U6916" s="4" t="str">
        <f t="shared" si="6"/>
        <v>In-store</v>
      </c>
      <c r="V6916" s="4" t="str">
        <f t="shared" si="7"/>
        <v>UNKNOWN</v>
      </c>
      <c r="W6916" s="4">
        <f t="shared" ref="W6916:Y6916" si="6923">IF(OR(J6916 = "ERROR", J6916 = ""), "UNKNOWN", J6916)</f>
        <v>2</v>
      </c>
      <c r="X6916" s="4">
        <f t="shared" si="6923"/>
        <v>4</v>
      </c>
      <c r="Y6916" s="4">
        <f t="shared" si="6923"/>
        <v>8</v>
      </c>
      <c r="Z6916" s="5">
        <f t="shared" si="9"/>
        <v>45013</v>
      </c>
    </row>
    <row r="6917">
      <c r="A6917" s="1" t="s">
        <v>6954</v>
      </c>
      <c r="B6917" s="1" t="s">
        <v>41</v>
      </c>
      <c r="C6917" s="1">
        <v>3.0</v>
      </c>
      <c r="D6917" s="1">
        <v>4.0</v>
      </c>
      <c r="E6917" s="1">
        <v>12.0</v>
      </c>
      <c r="G6917" s="1" t="s">
        <v>24</v>
      </c>
      <c r="H6917" s="6">
        <v>45247.0</v>
      </c>
      <c r="J6917" s="3">
        <f t="shared" si="2"/>
        <v>3</v>
      </c>
      <c r="K6917" s="4">
        <f t="shared" si="3"/>
        <v>4</v>
      </c>
      <c r="L6917" s="4">
        <f t="shared" si="4"/>
        <v>12</v>
      </c>
      <c r="S6917" s="1" t="s">
        <v>6954</v>
      </c>
      <c r="T6917" s="4" t="str">
        <f t="shared" si="5"/>
        <v>Smoothie</v>
      </c>
      <c r="U6917" s="4" t="str">
        <f t="shared" si="6"/>
        <v>Takeaway</v>
      </c>
      <c r="V6917" s="4" t="str">
        <f t="shared" si="7"/>
        <v>UNKNOWN</v>
      </c>
      <c r="W6917" s="4">
        <f t="shared" ref="W6917:Y6917" si="6924">IF(OR(J6917 = "ERROR", J6917 = ""), "UNKNOWN", J6917)</f>
        <v>3</v>
      </c>
      <c r="X6917" s="4">
        <f t="shared" si="6924"/>
        <v>4</v>
      </c>
      <c r="Y6917" s="4">
        <f t="shared" si="6924"/>
        <v>12</v>
      </c>
      <c r="Z6917" s="7">
        <f t="shared" si="9"/>
        <v>45247</v>
      </c>
    </row>
    <row r="6918">
      <c r="A6918" s="1" t="s">
        <v>6955</v>
      </c>
      <c r="B6918" s="1" t="s">
        <v>32</v>
      </c>
      <c r="C6918" s="1">
        <v>2.0</v>
      </c>
      <c r="D6918" s="1">
        <v>1.0</v>
      </c>
      <c r="E6918" s="1">
        <v>2.0</v>
      </c>
      <c r="G6918" s="1" t="s">
        <v>24</v>
      </c>
      <c r="H6918" s="2">
        <v>45122.0</v>
      </c>
      <c r="J6918" s="3">
        <f t="shared" si="2"/>
        <v>2</v>
      </c>
      <c r="K6918" s="4">
        <f t="shared" si="3"/>
        <v>1</v>
      </c>
      <c r="L6918" s="4">
        <f t="shared" si="4"/>
        <v>2</v>
      </c>
      <c r="S6918" s="1" t="s">
        <v>6955</v>
      </c>
      <c r="T6918" s="4" t="str">
        <f t="shared" si="5"/>
        <v>Cookie</v>
      </c>
      <c r="U6918" s="4" t="str">
        <f t="shared" si="6"/>
        <v>Takeaway</v>
      </c>
      <c r="V6918" s="4" t="str">
        <f t="shared" si="7"/>
        <v>UNKNOWN</v>
      </c>
      <c r="W6918" s="4">
        <f t="shared" ref="W6918:Y6918" si="6925">IF(OR(J6918 = "ERROR", J6918 = ""), "UNKNOWN", J6918)</f>
        <v>2</v>
      </c>
      <c r="X6918" s="4">
        <f t="shared" si="6925"/>
        <v>1</v>
      </c>
      <c r="Y6918" s="4">
        <f t="shared" si="6925"/>
        <v>2</v>
      </c>
      <c r="Z6918" s="5">
        <f t="shared" si="9"/>
        <v>45122</v>
      </c>
    </row>
    <row r="6919">
      <c r="A6919" s="1" t="s">
        <v>6956</v>
      </c>
      <c r="B6919" s="1" t="s">
        <v>25</v>
      </c>
      <c r="C6919" s="1">
        <v>2.0</v>
      </c>
      <c r="D6919" s="1">
        <v>1.0</v>
      </c>
      <c r="E6919" s="1">
        <v>2.0</v>
      </c>
      <c r="F6919" s="1" t="s">
        <v>23</v>
      </c>
      <c r="G6919" s="1" t="s">
        <v>29</v>
      </c>
      <c r="H6919" s="2">
        <v>44974.0</v>
      </c>
      <c r="J6919" s="3">
        <f t="shared" si="2"/>
        <v>2</v>
      </c>
      <c r="K6919" s="4">
        <f t="shared" si="3"/>
        <v>1</v>
      </c>
      <c r="L6919" s="4">
        <f t="shared" si="4"/>
        <v>2</v>
      </c>
      <c r="S6919" s="1" t="s">
        <v>6956</v>
      </c>
      <c r="T6919" s="4" t="str">
        <f t="shared" si="5"/>
        <v>UNKNOWN</v>
      </c>
      <c r="U6919" s="4" t="str">
        <f t="shared" si="6"/>
        <v>In-store</v>
      </c>
      <c r="V6919" s="4" t="str">
        <f t="shared" si="7"/>
        <v>Credit Card</v>
      </c>
      <c r="W6919" s="4">
        <f t="shared" ref="W6919:Y6919" si="6926">IF(OR(J6919 = "ERROR", J6919 = ""), "UNKNOWN", J6919)</f>
        <v>2</v>
      </c>
      <c r="X6919" s="4">
        <f t="shared" si="6926"/>
        <v>1</v>
      </c>
      <c r="Y6919" s="4">
        <f t="shared" si="6926"/>
        <v>2</v>
      </c>
      <c r="Z6919" s="5">
        <f t="shared" si="9"/>
        <v>44974</v>
      </c>
    </row>
    <row r="6920">
      <c r="A6920" s="1" t="s">
        <v>6957</v>
      </c>
      <c r="B6920" s="1" t="s">
        <v>55</v>
      </c>
      <c r="C6920" s="1">
        <v>5.0</v>
      </c>
      <c r="D6920" s="1">
        <v>3.0</v>
      </c>
      <c r="E6920" s="1">
        <v>15.0</v>
      </c>
      <c r="F6920" s="1" t="s">
        <v>39</v>
      </c>
      <c r="G6920" s="1" t="s">
        <v>24</v>
      </c>
      <c r="H6920" s="6">
        <v>45276.0</v>
      </c>
      <c r="J6920" s="3">
        <f t="shared" si="2"/>
        <v>5</v>
      </c>
      <c r="K6920" s="4">
        <f t="shared" si="3"/>
        <v>3</v>
      </c>
      <c r="L6920" s="4">
        <f t="shared" si="4"/>
        <v>15</v>
      </c>
      <c r="S6920" s="1" t="s">
        <v>6957</v>
      </c>
      <c r="T6920" s="4" t="str">
        <f t="shared" si="5"/>
        <v>Juice</v>
      </c>
      <c r="U6920" s="4" t="str">
        <f t="shared" si="6"/>
        <v>Takeaway</v>
      </c>
      <c r="V6920" s="4" t="str">
        <f t="shared" si="7"/>
        <v>Digital Wallet</v>
      </c>
      <c r="W6920" s="4">
        <f t="shared" ref="W6920:Y6920" si="6927">IF(OR(J6920 = "ERROR", J6920 = ""), "UNKNOWN", J6920)</f>
        <v>5</v>
      </c>
      <c r="X6920" s="4">
        <f t="shared" si="6927"/>
        <v>3</v>
      </c>
      <c r="Y6920" s="4">
        <f t="shared" si="6927"/>
        <v>15</v>
      </c>
      <c r="Z6920" s="7">
        <f t="shared" si="9"/>
        <v>45276</v>
      </c>
    </row>
    <row r="6921">
      <c r="A6921" s="1" t="s">
        <v>6958</v>
      </c>
      <c r="B6921" s="1" t="s">
        <v>55</v>
      </c>
      <c r="C6921" s="1">
        <v>2.0</v>
      </c>
      <c r="D6921" s="1">
        <v>3.0</v>
      </c>
      <c r="E6921" s="1">
        <v>6.0</v>
      </c>
      <c r="F6921" s="1" t="s">
        <v>28</v>
      </c>
      <c r="H6921" s="2">
        <v>45172.0</v>
      </c>
      <c r="J6921" s="3">
        <f t="shared" si="2"/>
        <v>2</v>
      </c>
      <c r="K6921" s="4">
        <f t="shared" si="3"/>
        <v>3</v>
      </c>
      <c r="L6921" s="4">
        <f t="shared" si="4"/>
        <v>6</v>
      </c>
      <c r="S6921" s="1" t="s">
        <v>6958</v>
      </c>
      <c r="T6921" s="4" t="str">
        <f t="shared" si="5"/>
        <v>Juice</v>
      </c>
      <c r="U6921" s="4" t="str">
        <f t="shared" si="6"/>
        <v>UNKNOWN</v>
      </c>
      <c r="V6921" s="4" t="str">
        <f t="shared" si="7"/>
        <v>Cash</v>
      </c>
      <c r="W6921" s="4">
        <f t="shared" ref="W6921:Y6921" si="6928">IF(OR(J6921 = "ERROR", J6921 = ""), "UNKNOWN", J6921)</f>
        <v>2</v>
      </c>
      <c r="X6921" s="4">
        <f t="shared" si="6928"/>
        <v>3</v>
      </c>
      <c r="Y6921" s="4">
        <f t="shared" si="6928"/>
        <v>6</v>
      </c>
      <c r="Z6921" s="5">
        <f t="shared" si="9"/>
        <v>45172</v>
      </c>
    </row>
    <row r="6922">
      <c r="A6922" s="1" t="s">
        <v>6959</v>
      </c>
      <c r="B6922" s="1" t="s">
        <v>81</v>
      </c>
      <c r="C6922" s="1">
        <v>3.0</v>
      </c>
      <c r="D6922" s="1">
        <v>1.5</v>
      </c>
      <c r="E6922" s="1">
        <v>4.5</v>
      </c>
      <c r="F6922" s="1" t="s">
        <v>28</v>
      </c>
      <c r="G6922" s="1" t="s">
        <v>24</v>
      </c>
      <c r="H6922" s="2">
        <v>45030.0</v>
      </c>
      <c r="J6922" s="3">
        <f t="shared" si="2"/>
        <v>3</v>
      </c>
      <c r="K6922" s="4">
        <f t="shared" si="3"/>
        <v>1.5</v>
      </c>
      <c r="L6922" s="4">
        <f t="shared" si="4"/>
        <v>4.5</v>
      </c>
      <c r="S6922" s="1" t="s">
        <v>6959</v>
      </c>
      <c r="T6922" s="4" t="str">
        <f t="shared" si="5"/>
        <v>Tea</v>
      </c>
      <c r="U6922" s="4" t="str">
        <f t="shared" si="6"/>
        <v>Takeaway</v>
      </c>
      <c r="V6922" s="4" t="str">
        <f t="shared" si="7"/>
        <v>Cash</v>
      </c>
      <c r="W6922" s="4">
        <f t="shared" ref="W6922:Y6922" si="6929">IF(OR(J6922 = "ERROR", J6922 = ""), "UNKNOWN", J6922)</f>
        <v>3</v>
      </c>
      <c r="X6922" s="4">
        <f t="shared" si="6929"/>
        <v>1.5</v>
      </c>
      <c r="Y6922" s="4">
        <f t="shared" si="6929"/>
        <v>4.5</v>
      </c>
      <c r="Z6922" s="5">
        <f t="shared" si="9"/>
        <v>45030</v>
      </c>
    </row>
    <row r="6923">
      <c r="A6923" s="1" t="s">
        <v>6960</v>
      </c>
      <c r="B6923" s="1" t="s">
        <v>55</v>
      </c>
      <c r="C6923" s="1">
        <v>2.0</v>
      </c>
      <c r="D6923" s="1">
        <v>3.0</v>
      </c>
      <c r="E6923" s="1">
        <v>6.0</v>
      </c>
      <c r="F6923" s="1" t="s">
        <v>23</v>
      </c>
      <c r="G6923" s="1" t="s">
        <v>24</v>
      </c>
      <c r="H6923" s="2">
        <v>44959.0</v>
      </c>
      <c r="J6923" s="3">
        <f t="shared" si="2"/>
        <v>2</v>
      </c>
      <c r="K6923" s="4">
        <f t="shared" si="3"/>
        <v>3</v>
      </c>
      <c r="L6923" s="4">
        <f t="shared" si="4"/>
        <v>6</v>
      </c>
      <c r="S6923" s="1" t="s">
        <v>6960</v>
      </c>
      <c r="T6923" s="4" t="str">
        <f t="shared" si="5"/>
        <v>Juice</v>
      </c>
      <c r="U6923" s="4" t="str">
        <f t="shared" si="6"/>
        <v>Takeaway</v>
      </c>
      <c r="V6923" s="4" t="str">
        <f t="shared" si="7"/>
        <v>Credit Card</v>
      </c>
      <c r="W6923" s="4">
        <f t="shared" ref="W6923:Y6923" si="6930">IF(OR(J6923 = "ERROR", J6923 = ""), "UNKNOWN", J6923)</f>
        <v>2</v>
      </c>
      <c r="X6923" s="4">
        <f t="shared" si="6930"/>
        <v>3</v>
      </c>
      <c r="Y6923" s="4">
        <f t="shared" si="6930"/>
        <v>6</v>
      </c>
      <c r="Z6923" s="5">
        <f t="shared" si="9"/>
        <v>44959</v>
      </c>
    </row>
    <row r="6924">
      <c r="A6924" s="1" t="s">
        <v>6961</v>
      </c>
      <c r="B6924" s="1" t="s">
        <v>55</v>
      </c>
      <c r="C6924" s="1">
        <v>5.0</v>
      </c>
      <c r="D6924" s="1" t="s">
        <v>30</v>
      </c>
      <c r="E6924" s="1">
        <v>15.0</v>
      </c>
      <c r="F6924" s="1" t="s">
        <v>25</v>
      </c>
      <c r="H6924" s="2">
        <v>44969.0</v>
      </c>
      <c r="J6924" s="3">
        <f t="shared" si="2"/>
        <v>5</v>
      </c>
      <c r="K6924" s="4">
        <f t="shared" si="3"/>
        <v>3</v>
      </c>
      <c r="L6924" s="4">
        <f t="shared" si="4"/>
        <v>15</v>
      </c>
      <c r="S6924" s="1" t="s">
        <v>6961</v>
      </c>
      <c r="T6924" s="4" t="str">
        <f t="shared" si="5"/>
        <v>Juice</v>
      </c>
      <c r="U6924" s="4" t="str">
        <f t="shared" si="6"/>
        <v>UNKNOWN</v>
      </c>
      <c r="V6924" s="4" t="str">
        <f t="shared" si="7"/>
        <v>UNKNOWN</v>
      </c>
      <c r="W6924" s="4">
        <f t="shared" ref="W6924:Y6924" si="6931">IF(OR(J6924 = "ERROR", J6924 = ""), "UNKNOWN", J6924)</f>
        <v>5</v>
      </c>
      <c r="X6924" s="4">
        <f t="shared" si="6931"/>
        <v>3</v>
      </c>
      <c r="Y6924" s="4">
        <f t="shared" si="6931"/>
        <v>15</v>
      </c>
      <c r="Z6924" s="5">
        <f t="shared" si="9"/>
        <v>44969</v>
      </c>
    </row>
    <row r="6925">
      <c r="A6925" s="1" t="s">
        <v>6962</v>
      </c>
      <c r="B6925" s="1" t="s">
        <v>55</v>
      </c>
      <c r="C6925" s="1">
        <v>4.0</v>
      </c>
      <c r="D6925" s="1">
        <v>3.0</v>
      </c>
      <c r="E6925" s="1">
        <v>12.0</v>
      </c>
      <c r="F6925" s="1" t="s">
        <v>28</v>
      </c>
      <c r="H6925" s="2">
        <v>45091.0</v>
      </c>
      <c r="J6925" s="3">
        <f t="shared" si="2"/>
        <v>4</v>
      </c>
      <c r="K6925" s="4">
        <f t="shared" si="3"/>
        <v>3</v>
      </c>
      <c r="L6925" s="4">
        <f t="shared" si="4"/>
        <v>12</v>
      </c>
      <c r="S6925" s="1" t="s">
        <v>6962</v>
      </c>
      <c r="T6925" s="4" t="str">
        <f t="shared" si="5"/>
        <v>Juice</v>
      </c>
      <c r="U6925" s="4" t="str">
        <f t="shared" si="6"/>
        <v>UNKNOWN</v>
      </c>
      <c r="V6925" s="4" t="str">
        <f t="shared" si="7"/>
        <v>Cash</v>
      </c>
      <c r="W6925" s="4">
        <f t="shared" ref="W6925:Y6925" si="6932">IF(OR(J6925 = "ERROR", J6925 = ""), "UNKNOWN", J6925)</f>
        <v>4</v>
      </c>
      <c r="X6925" s="4">
        <f t="shared" si="6932"/>
        <v>3</v>
      </c>
      <c r="Y6925" s="4">
        <f t="shared" si="6932"/>
        <v>12</v>
      </c>
      <c r="Z6925" s="5">
        <f t="shared" si="9"/>
        <v>45091</v>
      </c>
    </row>
    <row r="6926">
      <c r="A6926" s="1" t="s">
        <v>6963</v>
      </c>
      <c r="B6926" s="1" t="s">
        <v>44</v>
      </c>
      <c r="C6926" s="1">
        <v>3.0</v>
      </c>
      <c r="D6926" s="1">
        <v>4.0</v>
      </c>
      <c r="E6926" s="1">
        <v>12.0</v>
      </c>
      <c r="F6926" s="1" t="s">
        <v>28</v>
      </c>
      <c r="H6926" s="2">
        <v>45009.0</v>
      </c>
      <c r="J6926" s="3">
        <f t="shared" si="2"/>
        <v>3</v>
      </c>
      <c r="K6926" s="4">
        <f t="shared" si="3"/>
        <v>4</v>
      </c>
      <c r="L6926" s="4">
        <f t="shared" si="4"/>
        <v>12</v>
      </c>
      <c r="S6926" s="1" t="s">
        <v>6963</v>
      </c>
      <c r="T6926" s="4" t="str">
        <f t="shared" si="5"/>
        <v>Sandwich</v>
      </c>
      <c r="U6926" s="4" t="str">
        <f t="shared" si="6"/>
        <v>UNKNOWN</v>
      </c>
      <c r="V6926" s="4" t="str">
        <f t="shared" si="7"/>
        <v>Cash</v>
      </c>
      <c r="W6926" s="4">
        <f t="shared" ref="W6926:Y6926" si="6933">IF(OR(J6926 = "ERROR", J6926 = ""), "UNKNOWN", J6926)</f>
        <v>3</v>
      </c>
      <c r="X6926" s="4">
        <f t="shared" si="6933"/>
        <v>4</v>
      </c>
      <c r="Y6926" s="4">
        <f t="shared" si="6933"/>
        <v>12</v>
      </c>
      <c r="Z6926" s="5">
        <f t="shared" si="9"/>
        <v>45009</v>
      </c>
    </row>
    <row r="6927">
      <c r="A6927" s="1" t="s">
        <v>6964</v>
      </c>
      <c r="B6927" s="1" t="s">
        <v>22</v>
      </c>
      <c r="C6927" s="1">
        <v>5.0</v>
      </c>
      <c r="D6927" s="1">
        <v>2.0</v>
      </c>
      <c r="E6927" s="1">
        <v>10.0</v>
      </c>
      <c r="G6927" s="1" t="s">
        <v>29</v>
      </c>
      <c r="H6927" s="2">
        <v>45101.0</v>
      </c>
      <c r="J6927" s="3">
        <f t="shared" si="2"/>
        <v>5</v>
      </c>
      <c r="K6927" s="4">
        <f t="shared" si="3"/>
        <v>2</v>
      </c>
      <c r="L6927" s="4">
        <f t="shared" si="4"/>
        <v>10</v>
      </c>
      <c r="S6927" s="1" t="s">
        <v>6964</v>
      </c>
      <c r="T6927" s="4" t="str">
        <f t="shared" si="5"/>
        <v>Coffee</v>
      </c>
      <c r="U6927" s="4" t="str">
        <f t="shared" si="6"/>
        <v>In-store</v>
      </c>
      <c r="V6927" s="4" t="str">
        <f t="shared" si="7"/>
        <v>UNKNOWN</v>
      </c>
      <c r="W6927" s="4">
        <f t="shared" ref="W6927:Y6927" si="6934">IF(OR(J6927 = "ERROR", J6927 = ""), "UNKNOWN", J6927)</f>
        <v>5</v>
      </c>
      <c r="X6927" s="4">
        <f t="shared" si="6934"/>
        <v>2</v>
      </c>
      <c r="Y6927" s="4">
        <f t="shared" si="6934"/>
        <v>10</v>
      </c>
      <c r="Z6927" s="5">
        <f t="shared" si="9"/>
        <v>45101</v>
      </c>
    </row>
    <row r="6928">
      <c r="A6928" s="1" t="s">
        <v>6965</v>
      </c>
      <c r="B6928" s="1" t="s">
        <v>81</v>
      </c>
      <c r="C6928" s="1">
        <v>5.0</v>
      </c>
      <c r="D6928" s="1" t="s">
        <v>25</v>
      </c>
      <c r="E6928" s="1">
        <v>7.5</v>
      </c>
      <c r="F6928" s="1" t="s">
        <v>28</v>
      </c>
      <c r="G6928" s="1" t="s">
        <v>29</v>
      </c>
      <c r="H6928" s="2">
        <v>45141.0</v>
      </c>
      <c r="J6928" s="3">
        <f t="shared" si="2"/>
        <v>5</v>
      </c>
      <c r="K6928" s="4">
        <f t="shared" si="3"/>
        <v>1.5</v>
      </c>
      <c r="L6928" s="4">
        <f t="shared" si="4"/>
        <v>7.5</v>
      </c>
      <c r="S6928" s="1" t="s">
        <v>6965</v>
      </c>
      <c r="T6928" s="4" t="str">
        <f t="shared" si="5"/>
        <v>Tea</v>
      </c>
      <c r="U6928" s="4" t="str">
        <f t="shared" si="6"/>
        <v>In-store</v>
      </c>
      <c r="V6928" s="4" t="str">
        <f t="shared" si="7"/>
        <v>Cash</v>
      </c>
      <c r="W6928" s="4">
        <f t="shared" ref="W6928:Y6928" si="6935">IF(OR(J6928 = "ERROR", J6928 = ""), "UNKNOWN", J6928)</f>
        <v>5</v>
      </c>
      <c r="X6928" s="4">
        <f t="shared" si="6935"/>
        <v>1.5</v>
      </c>
      <c r="Y6928" s="4">
        <f t="shared" si="6935"/>
        <v>7.5</v>
      </c>
      <c r="Z6928" s="5">
        <f t="shared" si="9"/>
        <v>45141</v>
      </c>
    </row>
    <row r="6929">
      <c r="A6929" s="1" t="s">
        <v>6966</v>
      </c>
      <c r="B6929" s="1" t="s">
        <v>22</v>
      </c>
      <c r="C6929" s="1">
        <v>1.0</v>
      </c>
      <c r="D6929" s="1">
        <v>2.0</v>
      </c>
      <c r="E6929" s="1">
        <v>2.0</v>
      </c>
      <c r="F6929" s="1" t="s">
        <v>39</v>
      </c>
      <c r="H6929" s="1" t="s">
        <v>25</v>
      </c>
      <c r="J6929" s="3">
        <f t="shared" si="2"/>
        <v>1</v>
      </c>
      <c r="K6929" s="4">
        <f t="shared" si="3"/>
        <v>2</v>
      </c>
      <c r="L6929" s="4">
        <f t="shared" si="4"/>
        <v>2</v>
      </c>
      <c r="S6929" s="1" t="s">
        <v>6966</v>
      </c>
      <c r="T6929" s="4" t="str">
        <f t="shared" si="5"/>
        <v>Coffee</v>
      </c>
      <c r="U6929" s="4" t="str">
        <f t="shared" si="6"/>
        <v>UNKNOWN</v>
      </c>
      <c r="V6929" s="4" t="str">
        <f t="shared" si="7"/>
        <v>Digital Wallet</v>
      </c>
      <c r="W6929" s="4">
        <f t="shared" ref="W6929:Y6929" si="6936">IF(OR(J6929 = "ERROR", J6929 = ""), "UNKNOWN", J6929)</f>
        <v>1</v>
      </c>
      <c r="X6929" s="4">
        <f t="shared" si="6936"/>
        <v>2</v>
      </c>
      <c r="Y6929" s="4">
        <f t="shared" si="6936"/>
        <v>2</v>
      </c>
      <c r="Z6929" s="4" t="str">
        <f t="shared" si="9"/>
        <v>UNKNOWN</v>
      </c>
    </row>
    <row r="6930">
      <c r="A6930" s="1" t="s">
        <v>6967</v>
      </c>
      <c r="B6930" s="1" t="s">
        <v>55</v>
      </c>
      <c r="C6930" s="1">
        <v>4.0</v>
      </c>
      <c r="D6930" s="1">
        <v>3.0</v>
      </c>
      <c r="E6930" s="1">
        <v>12.0</v>
      </c>
      <c r="G6930" s="1" t="s">
        <v>24</v>
      </c>
      <c r="H6930" s="2">
        <v>44931.0</v>
      </c>
      <c r="J6930" s="3">
        <f t="shared" si="2"/>
        <v>4</v>
      </c>
      <c r="K6930" s="4">
        <f t="shared" si="3"/>
        <v>3</v>
      </c>
      <c r="L6930" s="4">
        <f t="shared" si="4"/>
        <v>12</v>
      </c>
      <c r="S6930" s="1" t="s">
        <v>6967</v>
      </c>
      <c r="T6930" s="4" t="str">
        <f t="shared" si="5"/>
        <v>Juice</v>
      </c>
      <c r="U6930" s="4" t="str">
        <f t="shared" si="6"/>
        <v>Takeaway</v>
      </c>
      <c r="V6930" s="4" t="str">
        <f t="shared" si="7"/>
        <v>UNKNOWN</v>
      </c>
      <c r="W6930" s="4">
        <f t="shared" ref="W6930:Y6930" si="6937">IF(OR(J6930 = "ERROR", J6930 = ""), "UNKNOWN", J6930)</f>
        <v>4</v>
      </c>
      <c r="X6930" s="4">
        <f t="shared" si="6937"/>
        <v>3</v>
      </c>
      <c r="Y6930" s="4">
        <f t="shared" si="6937"/>
        <v>12</v>
      </c>
      <c r="Z6930" s="5">
        <f t="shared" si="9"/>
        <v>44931</v>
      </c>
    </row>
    <row r="6931">
      <c r="A6931" s="1" t="s">
        <v>6968</v>
      </c>
      <c r="B6931" s="1" t="s">
        <v>32</v>
      </c>
      <c r="C6931" s="1">
        <v>3.0</v>
      </c>
      <c r="D6931" s="1">
        <v>1.0</v>
      </c>
      <c r="E6931" s="1">
        <v>3.0</v>
      </c>
      <c r="H6931" s="2">
        <v>45022.0</v>
      </c>
      <c r="J6931" s="3">
        <f t="shared" si="2"/>
        <v>3</v>
      </c>
      <c r="K6931" s="4">
        <f t="shared" si="3"/>
        <v>1</v>
      </c>
      <c r="L6931" s="4">
        <f t="shared" si="4"/>
        <v>3</v>
      </c>
      <c r="S6931" s="1" t="s">
        <v>6968</v>
      </c>
      <c r="T6931" s="4" t="str">
        <f t="shared" si="5"/>
        <v>Cookie</v>
      </c>
      <c r="U6931" s="4" t="str">
        <f t="shared" si="6"/>
        <v>UNKNOWN</v>
      </c>
      <c r="V6931" s="4" t="str">
        <f t="shared" si="7"/>
        <v>UNKNOWN</v>
      </c>
      <c r="W6931" s="4">
        <f t="shared" ref="W6931:Y6931" si="6938">IF(OR(J6931 = "ERROR", J6931 = ""), "UNKNOWN", J6931)</f>
        <v>3</v>
      </c>
      <c r="X6931" s="4">
        <f t="shared" si="6938"/>
        <v>1</v>
      </c>
      <c r="Y6931" s="4">
        <f t="shared" si="6938"/>
        <v>3</v>
      </c>
      <c r="Z6931" s="5">
        <f t="shared" si="9"/>
        <v>45022</v>
      </c>
    </row>
    <row r="6932">
      <c r="A6932" s="1" t="s">
        <v>6969</v>
      </c>
      <c r="B6932" s="1" t="s">
        <v>36</v>
      </c>
      <c r="C6932" s="1">
        <v>5.0</v>
      </c>
      <c r="D6932" s="1">
        <v>5.0</v>
      </c>
      <c r="E6932" s="1">
        <v>25.0</v>
      </c>
      <c r="G6932" s="1" t="s">
        <v>29</v>
      </c>
      <c r="H6932" s="2">
        <v>45112.0</v>
      </c>
      <c r="J6932" s="3">
        <f t="shared" si="2"/>
        <v>5</v>
      </c>
      <c r="K6932" s="4">
        <f t="shared" si="3"/>
        <v>5</v>
      </c>
      <c r="L6932" s="4">
        <f t="shared" si="4"/>
        <v>25</v>
      </c>
      <c r="S6932" s="1" t="s">
        <v>6969</v>
      </c>
      <c r="T6932" s="4" t="str">
        <f t="shared" si="5"/>
        <v>Salad</v>
      </c>
      <c r="U6932" s="4" t="str">
        <f t="shared" si="6"/>
        <v>In-store</v>
      </c>
      <c r="V6932" s="4" t="str">
        <f t="shared" si="7"/>
        <v>UNKNOWN</v>
      </c>
      <c r="W6932" s="4">
        <f t="shared" ref="W6932:Y6932" si="6939">IF(OR(J6932 = "ERROR", J6932 = ""), "UNKNOWN", J6932)</f>
        <v>5</v>
      </c>
      <c r="X6932" s="4">
        <f t="shared" si="6939"/>
        <v>5</v>
      </c>
      <c r="Y6932" s="4">
        <f t="shared" si="6939"/>
        <v>25</v>
      </c>
      <c r="Z6932" s="5">
        <f t="shared" si="9"/>
        <v>45112</v>
      </c>
    </row>
    <row r="6933">
      <c r="A6933" s="1" t="s">
        <v>6970</v>
      </c>
      <c r="B6933" s="1" t="s">
        <v>55</v>
      </c>
      <c r="C6933" s="1">
        <v>4.0</v>
      </c>
      <c r="D6933" s="1">
        <v>3.0</v>
      </c>
      <c r="E6933" s="1" t="s">
        <v>25</v>
      </c>
      <c r="F6933" s="1" t="s">
        <v>28</v>
      </c>
      <c r="G6933" s="1" t="s">
        <v>24</v>
      </c>
      <c r="H6933" s="2">
        <v>45033.0</v>
      </c>
      <c r="J6933" s="3">
        <f t="shared" si="2"/>
        <v>4</v>
      </c>
      <c r="K6933" s="4">
        <f t="shared" si="3"/>
        <v>3</v>
      </c>
      <c r="L6933" s="4">
        <f t="shared" si="4"/>
        <v>12</v>
      </c>
      <c r="S6933" s="1" t="s">
        <v>6970</v>
      </c>
      <c r="T6933" s="4" t="str">
        <f t="shared" si="5"/>
        <v>Juice</v>
      </c>
      <c r="U6933" s="4" t="str">
        <f t="shared" si="6"/>
        <v>Takeaway</v>
      </c>
      <c r="V6933" s="4" t="str">
        <f t="shared" si="7"/>
        <v>Cash</v>
      </c>
      <c r="W6933" s="4">
        <f t="shared" ref="W6933:Y6933" si="6940">IF(OR(J6933 = "ERROR", J6933 = ""), "UNKNOWN", J6933)</f>
        <v>4</v>
      </c>
      <c r="X6933" s="4">
        <f t="shared" si="6940"/>
        <v>3</v>
      </c>
      <c r="Y6933" s="4">
        <f t="shared" si="6940"/>
        <v>12</v>
      </c>
      <c r="Z6933" s="5">
        <f t="shared" si="9"/>
        <v>45033</v>
      </c>
    </row>
    <row r="6934">
      <c r="A6934" s="1" t="s">
        <v>6971</v>
      </c>
      <c r="C6934" s="1">
        <v>4.0</v>
      </c>
      <c r="D6934" s="1">
        <v>4.0</v>
      </c>
      <c r="E6934" s="1">
        <v>16.0</v>
      </c>
      <c r="F6934" s="1" t="s">
        <v>23</v>
      </c>
      <c r="H6934" s="6">
        <v>45274.0</v>
      </c>
      <c r="J6934" s="3">
        <f t="shared" si="2"/>
        <v>4</v>
      </c>
      <c r="K6934" s="4">
        <f t="shared" si="3"/>
        <v>4</v>
      </c>
      <c r="L6934" s="4">
        <f t="shared" si="4"/>
        <v>16</v>
      </c>
      <c r="S6934" s="1" t="s">
        <v>6971</v>
      </c>
      <c r="T6934" s="4" t="str">
        <f t="shared" si="5"/>
        <v>UNKNOWN</v>
      </c>
      <c r="U6934" s="4" t="str">
        <f t="shared" si="6"/>
        <v>UNKNOWN</v>
      </c>
      <c r="V6934" s="4" t="str">
        <f t="shared" si="7"/>
        <v>Credit Card</v>
      </c>
      <c r="W6934" s="4">
        <f t="shared" ref="W6934:Y6934" si="6941">IF(OR(J6934 = "ERROR", J6934 = ""), "UNKNOWN", J6934)</f>
        <v>4</v>
      </c>
      <c r="X6934" s="4">
        <f t="shared" si="6941"/>
        <v>4</v>
      </c>
      <c r="Y6934" s="4">
        <f t="shared" si="6941"/>
        <v>16</v>
      </c>
      <c r="Z6934" s="7">
        <f t="shared" si="9"/>
        <v>45274</v>
      </c>
    </row>
    <row r="6935">
      <c r="A6935" s="1" t="s">
        <v>6972</v>
      </c>
      <c r="B6935" s="1" t="s">
        <v>81</v>
      </c>
      <c r="C6935" s="1">
        <v>5.0</v>
      </c>
      <c r="D6935" s="1">
        <v>1.5</v>
      </c>
      <c r="E6935" s="1">
        <v>7.5</v>
      </c>
      <c r="F6935" s="1" t="s">
        <v>39</v>
      </c>
      <c r="G6935" s="1" t="s">
        <v>24</v>
      </c>
      <c r="H6935" s="2">
        <v>44989.0</v>
      </c>
      <c r="J6935" s="3">
        <f t="shared" si="2"/>
        <v>5</v>
      </c>
      <c r="K6935" s="4">
        <f t="shared" si="3"/>
        <v>1.5</v>
      </c>
      <c r="L6935" s="4">
        <f t="shared" si="4"/>
        <v>7.5</v>
      </c>
      <c r="S6935" s="1" t="s">
        <v>6972</v>
      </c>
      <c r="T6935" s="4" t="str">
        <f t="shared" si="5"/>
        <v>Tea</v>
      </c>
      <c r="U6935" s="4" t="str">
        <f t="shared" si="6"/>
        <v>Takeaway</v>
      </c>
      <c r="V6935" s="4" t="str">
        <f t="shared" si="7"/>
        <v>Digital Wallet</v>
      </c>
      <c r="W6935" s="4">
        <f t="shared" ref="W6935:Y6935" si="6942">IF(OR(J6935 = "ERROR", J6935 = ""), "UNKNOWN", J6935)</f>
        <v>5</v>
      </c>
      <c r="X6935" s="4">
        <f t="shared" si="6942"/>
        <v>1.5</v>
      </c>
      <c r="Y6935" s="4">
        <f t="shared" si="6942"/>
        <v>7.5</v>
      </c>
      <c r="Z6935" s="5">
        <f t="shared" si="9"/>
        <v>44989</v>
      </c>
    </row>
    <row r="6936">
      <c r="A6936" s="1" t="s">
        <v>6973</v>
      </c>
      <c r="B6936" s="1" t="s">
        <v>81</v>
      </c>
      <c r="C6936" s="1">
        <v>3.0</v>
      </c>
      <c r="D6936" s="1">
        <v>1.5</v>
      </c>
      <c r="E6936" s="1">
        <v>4.5</v>
      </c>
      <c r="F6936" s="1" t="s">
        <v>28</v>
      </c>
      <c r="H6936" s="2">
        <v>44992.0</v>
      </c>
      <c r="J6936" s="3">
        <f t="shared" si="2"/>
        <v>3</v>
      </c>
      <c r="K6936" s="4">
        <f t="shared" si="3"/>
        <v>1.5</v>
      </c>
      <c r="L6936" s="4">
        <f t="shared" si="4"/>
        <v>4.5</v>
      </c>
      <c r="S6936" s="1" t="s">
        <v>6973</v>
      </c>
      <c r="T6936" s="4" t="str">
        <f t="shared" si="5"/>
        <v>Tea</v>
      </c>
      <c r="U6936" s="4" t="str">
        <f t="shared" si="6"/>
        <v>UNKNOWN</v>
      </c>
      <c r="V6936" s="4" t="str">
        <f t="shared" si="7"/>
        <v>Cash</v>
      </c>
      <c r="W6936" s="4">
        <f t="shared" ref="W6936:Y6936" si="6943">IF(OR(J6936 = "ERROR", J6936 = ""), "UNKNOWN", J6936)</f>
        <v>3</v>
      </c>
      <c r="X6936" s="4">
        <f t="shared" si="6943"/>
        <v>1.5</v>
      </c>
      <c r="Y6936" s="4">
        <f t="shared" si="6943"/>
        <v>4.5</v>
      </c>
      <c r="Z6936" s="5">
        <f t="shared" si="9"/>
        <v>44992</v>
      </c>
    </row>
    <row r="6937">
      <c r="A6937" s="1" t="s">
        <v>6974</v>
      </c>
      <c r="B6937" s="1" t="s">
        <v>44</v>
      </c>
      <c r="C6937" s="1">
        <v>4.0</v>
      </c>
      <c r="D6937" s="1">
        <v>4.0</v>
      </c>
      <c r="E6937" s="1">
        <v>16.0</v>
      </c>
      <c r="F6937" s="1" t="s">
        <v>23</v>
      </c>
      <c r="G6937" s="1" t="s">
        <v>29</v>
      </c>
      <c r="H6937" s="2">
        <v>44947.0</v>
      </c>
      <c r="J6937" s="3">
        <f t="shared" si="2"/>
        <v>4</v>
      </c>
      <c r="K6937" s="4">
        <f t="shared" si="3"/>
        <v>4</v>
      </c>
      <c r="L6937" s="4">
        <f t="shared" si="4"/>
        <v>16</v>
      </c>
      <c r="S6937" s="1" t="s">
        <v>6974</v>
      </c>
      <c r="T6937" s="4" t="str">
        <f t="shared" si="5"/>
        <v>Sandwich</v>
      </c>
      <c r="U6937" s="4" t="str">
        <f t="shared" si="6"/>
        <v>In-store</v>
      </c>
      <c r="V6937" s="4" t="str">
        <f t="shared" si="7"/>
        <v>Credit Card</v>
      </c>
      <c r="W6937" s="4">
        <f t="shared" ref="W6937:Y6937" si="6944">IF(OR(J6937 = "ERROR", J6937 = ""), "UNKNOWN", J6937)</f>
        <v>4</v>
      </c>
      <c r="X6937" s="4">
        <f t="shared" si="6944"/>
        <v>4</v>
      </c>
      <c r="Y6937" s="4">
        <f t="shared" si="6944"/>
        <v>16</v>
      </c>
      <c r="Z6937" s="5">
        <f t="shared" si="9"/>
        <v>44947</v>
      </c>
    </row>
    <row r="6938">
      <c r="A6938" s="1" t="s">
        <v>6975</v>
      </c>
      <c r="B6938" s="1" t="s">
        <v>81</v>
      </c>
      <c r="C6938" s="1">
        <v>2.0</v>
      </c>
      <c r="D6938" s="1">
        <v>1.5</v>
      </c>
      <c r="E6938" s="1">
        <v>3.0</v>
      </c>
      <c r="F6938" s="1" t="s">
        <v>39</v>
      </c>
      <c r="G6938" s="1" t="s">
        <v>24</v>
      </c>
      <c r="H6938" s="2">
        <v>45077.0</v>
      </c>
      <c r="J6938" s="3">
        <f t="shared" si="2"/>
        <v>2</v>
      </c>
      <c r="K6938" s="4">
        <f t="shared" si="3"/>
        <v>1.5</v>
      </c>
      <c r="L6938" s="4">
        <f t="shared" si="4"/>
        <v>3</v>
      </c>
      <c r="S6938" s="1" t="s">
        <v>6975</v>
      </c>
      <c r="T6938" s="4" t="str">
        <f t="shared" si="5"/>
        <v>Tea</v>
      </c>
      <c r="U6938" s="4" t="str">
        <f t="shared" si="6"/>
        <v>Takeaway</v>
      </c>
      <c r="V6938" s="4" t="str">
        <f t="shared" si="7"/>
        <v>Digital Wallet</v>
      </c>
      <c r="W6938" s="4">
        <f t="shared" ref="W6938:Y6938" si="6945">IF(OR(J6938 = "ERROR", J6938 = ""), "UNKNOWN", J6938)</f>
        <v>2</v>
      </c>
      <c r="X6938" s="4">
        <f t="shared" si="6945"/>
        <v>1.5</v>
      </c>
      <c r="Y6938" s="4">
        <f t="shared" si="6945"/>
        <v>3</v>
      </c>
      <c r="Z6938" s="5">
        <f t="shared" si="9"/>
        <v>45077</v>
      </c>
    </row>
    <row r="6939">
      <c r="A6939" s="1" t="s">
        <v>6976</v>
      </c>
      <c r="B6939" s="1" t="s">
        <v>44</v>
      </c>
      <c r="C6939" s="1">
        <v>1.0</v>
      </c>
      <c r="D6939" s="1">
        <v>4.0</v>
      </c>
      <c r="E6939" s="1">
        <v>4.0</v>
      </c>
      <c r="F6939" s="1" t="s">
        <v>39</v>
      </c>
      <c r="G6939" s="1" t="s">
        <v>24</v>
      </c>
      <c r="H6939" s="2">
        <v>45112.0</v>
      </c>
      <c r="J6939" s="3">
        <f t="shared" si="2"/>
        <v>1</v>
      </c>
      <c r="K6939" s="4">
        <f t="shared" si="3"/>
        <v>4</v>
      </c>
      <c r="L6939" s="4">
        <f t="shared" si="4"/>
        <v>4</v>
      </c>
      <c r="S6939" s="1" t="s">
        <v>6976</v>
      </c>
      <c r="T6939" s="4" t="str">
        <f t="shared" si="5"/>
        <v>Sandwich</v>
      </c>
      <c r="U6939" s="4" t="str">
        <f t="shared" si="6"/>
        <v>Takeaway</v>
      </c>
      <c r="V6939" s="4" t="str">
        <f t="shared" si="7"/>
        <v>Digital Wallet</v>
      </c>
      <c r="W6939" s="4">
        <f t="shared" ref="W6939:Y6939" si="6946">IF(OR(J6939 = "ERROR", J6939 = ""), "UNKNOWN", J6939)</f>
        <v>1</v>
      </c>
      <c r="X6939" s="4">
        <f t="shared" si="6946"/>
        <v>4</v>
      </c>
      <c r="Y6939" s="4">
        <f t="shared" si="6946"/>
        <v>4</v>
      </c>
      <c r="Z6939" s="5">
        <f t="shared" si="9"/>
        <v>45112</v>
      </c>
    </row>
    <row r="6940">
      <c r="A6940" s="1" t="s">
        <v>6977</v>
      </c>
      <c r="B6940" s="1" t="s">
        <v>36</v>
      </c>
      <c r="C6940" s="1">
        <v>2.0</v>
      </c>
      <c r="D6940" s="1">
        <v>5.0</v>
      </c>
      <c r="E6940" s="1">
        <v>10.0</v>
      </c>
      <c r="F6940" s="1" t="s">
        <v>39</v>
      </c>
      <c r="G6940" s="1" t="s">
        <v>24</v>
      </c>
      <c r="H6940" s="2">
        <v>45143.0</v>
      </c>
      <c r="J6940" s="3">
        <f t="shared" si="2"/>
        <v>2</v>
      </c>
      <c r="K6940" s="4">
        <f t="shared" si="3"/>
        <v>5</v>
      </c>
      <c r="L6940" s="4">
        <f t="shared" si="4"/>
        <v>10</v>
      </c>
      <c r="S6940" s="1" t="s">
        <v>6977</v>
      </c>
      <c r="T6940" s="4" t="str">
        <f t="shared" si="5"/>
        <v>Salad</v>
      </c>
      <c r="U6940" s="4" t="str">
        <f t="shared" si="6"/>
        <v>Takeaway</v>
      </c>
      <c r="V6940" s="4" t="str">
        <f t="shared" si="7"/>
        <v>Digital Wallet</v>
      </c>
      <c r="W6940" s="4">
        <f t="shared" ref="W6940:Y6940" si="6947">IF(OR(J6940 = "ERROR", J6940 = ""), "UNKNOWN", J6940)</f>
        <v>2</v>
      </c>
      <c r="X6940" s="4">
        <f t="shared" si="6947"/>
        <v>5</v>
      </c>
      <c r="Y6940" s="4">
        <f t="shared" si="6947"/>
        <v>10</v>
      </c>
      <c r="Z6940" s="5">
        <f t="shared" si="9"/>
        <v>45143</v>
      </c>
    </row>
    <row r="6941">
      <c r="A6941" s="1" t="s">
        <v>6978</v>
      </c>
      <c r="B6941" s="1" t="s">
        <v>44</v>
      </c>
      <c r="C6941" s="1">
        <v>3.0</v>
      </c>
      <c r="D6941" s="1">
        <v>4.0</v>
      </c>
      <c r="E6941" s="1">
        <v>12.0</v>
      </c>
      <c r="H6941" s="2">
        <v>45268.0</v>
      </c>
      <c r="J6941" s="3">
        <f t="shared" si="2"/>
        <v>3</v>
      </c>
      <c r="K6941" s="4">
        <f t="shared" si="3"/>
        <v>4</v>
      </c>
      <c r="L6941" s="4">
        <f t="shared" si="4"/>
        <v>12</v>
      </c>
      <c r="S6941" s="1" t="s">
        <v>6978</v>
      </c>
      <c r="T6941" s="4" t="str">
        <f t="shared" si="5"/>
        <v>Sandwich</v>
      </c>
      <c r="U6941" s="4" t="str">
        <f t="shared" si="6"/>
        <v>UNKNOWN</v>
      </c>
      <c r="V6941" s="4" t="str">
        <f t="shared" si="7"/>
        <v>UNKNOWN</v>
      </c>
      <c r="W6941" s="4">
        <f t="shared" ref="W6941:Y6941" si="6948">IF(OR(J6941 = "ERROR", J6941 = ""), "UNKNOWN", J6941)</f>
        <v>3</v>
      </c>
      <c r="X6941" s="4">
        <f t="shared" si="6948"/>
        <v>4</v>
      </c>
      <c r="Y6941" s="4">
        <f t="shared" si="6948"/>
        <v>12</v>
      </c>
      <c r="Z6941" s="5">
        <f t="shared" si="9"/>
        <v>45268</v>
      </c>
    </row>
    <row r="6942">
      <c r="A6942" s="1" t="s">
        <v>6979</v>
      </c>
      <c r="B6942" s="1" t="s">
        <v>22</v>
      </c>
      <c r="C6942" s="1">
        <v>5.0</v>
      </c>
      <c r="D6942" s="1">
        <v>2.0</v>
      </c>
      <c r="E6942" s="1">
        <v>10.0</v>
      </c>
      <c r="F6942" s="1" t="s">
        <v>39</v>
      </c>
      <c r="H6942" s="2">
        <v>44985.0</v>
      </c>
      <c r="J6942" s="3">
        <f t="shared" si="2"/>
        <v>5</v>
      </c>
      <c r="K6942" s="4">
        <f t="shared" si="3"/>
        <v>2</v>
      </c>
      <c r="L6942" s="4">
        <f t="shared" si="4"/>
        <v>10</v>
      </c>
      <c r="S6942" s="1" t="s">
        <v>6979</v>
      </c>
      <c r="T6942" s="4" t="str">
        <f t="shared" si="5"/>
        <v>Coffee</v>
      </c>
      <c r="U6942" s="4" t="str">
        <f t="shared" si="6"/>
        <v>UNKNOWN</v>
      </c>
      <c r="V6942" s="4" t="str">
        <f t="shared" si="7"/>
        <v>Digital Wallet</v>
      </c>
      <c r="W6942" s="4">
        <f t="shared" ref="W6942:Y6942" si="6949">IF(OR(J6942 = "ERROR", J6942 = ""), "UNKNOWN", J6942)</f>
        <v>5</v>
      </c>
      <c r="X6942" s="4">
        <f t="shared" si="6949"/>
        <v>2</v>
      </c>
      <c r="Y6942" s="4">
        <f t="shared" si="6949"/>
        <v>10</v>
      </c>
      <c r="Z6942" s="5">
        <f t="shared" si="9"/>
        <v>44985</v>
      </c>
    </row>
    <row r="6943">
      <c r="A6943" s="1" t="s">
        <v>6980</v>
      </c>
      <c r="B6943" s="1" t="s">
        <v>81</v>
      </c>
      <c r="D6943" s="1">
        <v>1.5</v>
      </c>
      <c r="E6943" s="1">
        <v>4.5</v>
      </c>
      <c r="F6943" s="1" t="s">
        <v>39</v>
      </c>
      <c r="H6943" s="2">
        <v>45125.0</v>
      </c>
      <c r="J6943" s="3">
        <f t="shared" si="2"/>
        <v>3</v>
      </c>
      <c r="K6943" s="4">
        <f t="shared" si="3"/>
        <v>1.5</v>
      </c>
      <c r="L6943" s="4">
        <f t="shared" si="4"/>
        <v>4.5</v>
      </c>
      <c r="S6943" s="1" t="s">
        <v>6980</v>
      </c>
      <c r="T6943" s="4" t="str">
        <f t="shared" si="5"/>
        <v>Tea</v>
      </c>
      <c r="U6943" s="4" t="str">
        <f t="shared" si="6"/>
        <v>UNKNOWN</v>
      </c>
      <c r="V6943" s="4" t="str">
        <f t="shared" si="7"/>
        <v>Digital Wallet</v>
      </c>
      <c r="W6943" s="4">
        <f t="shared" ref="W6943:Y6943" si="6950">IF(OR(J6943 = "ERROR", J6943 = ""), "UNKNOWN", J6943)</f>
        <v>3</v>
      </c>
      <c r="X6943" s="4">
        <f t="shared" si="6950"/>
        <v>1.5</v>
      </c>
      <c r="Y6943" s="4">
        <f t="shared" si="6950"/>
        <v>4.5</v>
      </c>
      <c r="Z6943" s="5">
        <f t="shared" si="9"/>
        <v>45125</v>
      </c>
    </row>
    <row r="6944">
      <c r="A6944" s="1" t="s">
        <v>6981</v>
      </c>
      <c r="B6944" s="1" t="s">
        <v>32</v>
      </c>
      <c r="C6944" s="1">
        <v>2.0</v>
      </c>
      <c r="D6944" s="1">
        <v>1.0</v>
      </c>
      <c r="E6944" s="1">
        <v>2.0</v>
      </c>
      <c r="F6944" s="1" t="s">
        <v>28</v>
      </c>
      <c r="G6944" s="1" t="s">
        <v>24</v>
      </c>
      <c r="H6944" s="2">
        <v>44933.0</v>
      </c>
      <c r="J6944" s="3">
        <f t="shared" si="2"/>
        <v>2</v>
      </c>
      <c r="K6944" s="4">
        <f t="shared" si="3"/>
        <v>1</v>
      </c>
      <c r="L6944" s="4">
        <f t="shared" si="4"/>
        <v>2</v>
      </c>
      <c r="S6944" s="1" t="s">
        <v>6981</v>
      </c>
      <c r="T6944" s="4" t="str">
        <f t="shared" si="5"/>
        <v>Cookie</v>
      </c>
      <c r="U6944" s="4" t="str">
        <f t="shared" si="6"/>
        <v>Takeaway</v>
      </c>
      <c r="V6944" s="4" t="str">
        <f t="shared" si="7"/>
        <v>Cash</v>
      </c>
      <c r="W6944" s="4">
        <f t="shared" ref="W6944:Y6944" si="6951">IF(OR(J6944 = "ERROR", J6944 = ""), "UNKNOWN", J6944)</f>
        <v>2</v>
      </c>
      <c r="X6944" s="4">
        <f t="shared" si="6951"/>
        <v>1</v>
      </c>
      <c r="Y6944" s="4">
        <f t="shared" si="6951"/>
        <v>2</v>
      </c>
      <c r="Z6944" s="5">
        <f t="shared" si="9"/>
        <v>44933</v>
      </c>
    </row>
    <row r="6945">
      <c r="A6945" s="1" t="s">
        <v>6982</v>
      </c>
      <c r="B6945" s="1" t="s">
        <v>27</v>
      </c>
      <c r="C6945" s="1">
        <v>5.0</v>
      </c>
      <c r="D6945" s="1">
        <v>3.0</v>
      </c>
      <c r="E6945" s="1">
        <v>15.0</v>
      </c>
      <c r="F6945" s="1" t="s">
        <v>28</v>
      </c>
      <c r="G6945" s="1" t="s">
        <v>24</v>
      </c>
      <c r="H6945" s="6">
        <v>45229.0</v>
      </c>
      <c r="J6945" s="3">
        <f t="shared" si="2"/>
        <v>5</v>
      </c>
      <c r="K6945" s="4">
        <f t="shared" si="3"/>
        <v>3</v>
      </c>
      <c r="L6945" s="4">
        <f t="shared" si="4"/>
        <v>15</v>
      </c>
      <c r="S6945" s="1" t="s">
        <v>6982</v>
      </c>
      <c r="T6945" s="4" t="str">
        <f t="shared" si="5"/>
        <v>Cake</v>
      </c>
      <c r="U6945" s="4" t="str">
        <f t="shared" si="6"/>
        <v>Takeaway</v>
      </c>
      <c r="V6945" s="4" t="str">
        <f t="shared" si="7"/>
        <v>Cash</v>
      </c>
      <c r="W6945" s="4">
        <f t="shared" ref="W6945:Y6945" si="6952">IF(OR(J6945 = "ERROR", J6945 = ""), "UNKNOWN", J6945)</f>
        <v>5</v>
      </c>
      <c r="X6945" s="4">
        <f t="shared" si="6952"/>
        <v>3</v>
      </c>
      <c r="Y6945" s="4">
        <f t="shared" si="6952"/>
        <v>15</v>
      </c>
      <c r="Z6945" s="7">
        <f t="shared" si="9"/>
        <v>45229</v>
      </c>
    </row>
    <row r="6946">
      <c r="A6946" s="1" t="s">
        <v>6983</v>
      </c>
      <c r="B6946" s="1" t="s">
        <v>81</v>
      </c>
      <c r="C6946" s="1">
        <v>4.0</v>
      </c>
      <c r="D6946" s="1">
        <v>1.5</v>
      </c>
      <c r="E6946" s="1">
        <v>6.0</v>
      </c>
      <c r="F6946" s="1" t="s">
        <v>28</v>
      </c>
      <c r="G6946" s="1" t="s">
        <v>24</v>
      </c>
      <c r="H6946" s="2">
        <v>44986.0</v>
      </c>
      <c r="J6946" s="3">
        <f t="shared" si="2"/>
        <v>4</v>
      </c>
      <c r="K6946" s="4">
        <f t="shared" si="3"/>
        <v>1.5</v>
      </c>
      <c r="L6946" s="4">
        <f t="shared" si="4"/>
        <v>6</v>
      </c>
      <c r="S6946" s="1" t="s">
        <v>6983</v>
      </c>
      <c r="T6946" s="4" t="str">
        <f t="shared" si="5"/>
        <v>Tea</v>
      </c>
      <c r="U6946" s="4" t="str">
        <f t="shared" si="6"/>
        <v>Takeaway</v>
      </c>
      <c r="V6946" s="4" t="str">
        <f t="shared" si="7"/>
        <v>Cash</v>
      </c>
      <c r="W6946" s="4">
        <f t="shared" ref="W6946:Y6946" si="6953">IF(OR(J6946 = "ERROR", J6946 = ""), "UNKNOWN", J6946)</f>
        <v>4</v>
      </c>
      <c r="X6946" s="4">
        <f t="shared" si="6953"/>
        <v>1.5</v>
      </c>
      <c r="Y6946" s="4">
        <f t="shared" si="6953"/>
        <v>6</v>
      </c>
      <c r="Z6946" s="5">
        <f t="shared" si="9"/>
        <v>44986</v>
      </c>
    </row>
    <row r="6947">
      <c r="A6947" s="1" t="s">
        <v>6984</v>
      </c>
      <c r="B6947" s="1" t="s">
        <v>36</v>
      </c>
      <c r="C6947" s="1">
        <v>5.0</v>
      </c>
      <c r="D6947" s="1">
        <v>5.0</v>
      </c>
      <c r="E6947" s="1">
        <v>25.0</v>
      </c>
      <c r="H6947" s="6">
        <v>45214.0</v>
      </c>
      <c r="J6947" s="3">
        <f t="shared" si="2"/>
        <v>5</v>
      </c>
      <c r="K6947" s="4">
        <f t="shared" si="3"/>
        <v>5</v>
      </c>
      <c r="L6947" s="4">
        <f t="shared" si="4"/>
        <v>25</v>
      </c>
      <c r="S6947" s="1" t="s">
        <v>6984</v>
      </c>
      <c r="T6947" s="4" t="str">
        <f t="shared" si="5"/>
        <v>Salad</v>
      </c>
      <c r="U6947" s="4" t="str">
        <f t="shared" si="6"/>
        <v>UNKNOWN</v>
      </c>
      <c r="V6947" s="4" t="str">
        <f t="shared" si="7"/>
        <v>UNKNOWN</v>
      </c>
      <c r="W6947" s="4">
        <f t="shared" ref="W6947:Y6947" si="6954">IF(OR(J6947 = "ERROR", J6947 = ""), "UNKNOWN", J6947)</f>
        <v>5</v>
      </c>
      <c r="X6947" s="4">
        <f t="shared" si="6954"/>
        <v>5</v>
      </c>
      <c r="Y6947" s="4">
        <f t="shared" si="6954"/>
        <v>25</v>
      </c>
      <c r="Z6947" s="7">
        <f t="shared" si="9"/>
        <v>45214</v>
      </c>
    </row>
    <row r="6948">
      <c r="A6948" s="1" t="s">
        <v>6985</v>
      </c>
      <c r="B6948" s="1" t="s">
        <v>41</v>
      </c>
      <c r="C6948" s="1">
        <v>5.0</v>
      </c>
      <c r="D6948" s="1">
        <v>4.0</v>
      </c>
      <c r="E6948" s="1">
        <v>20.0</v>
      </c>
      <c r="F6948" s="1" t="s">
        <v>28</v>
      </c>
      <c r="H6948" s="2">
        <v>44954.0</v>
      </c>
      <c r="J6948" s="3">
        <f t="shared" si="2"/>
        <v>5</v>
      </c>
      <c r="K6948" s="4">
        <f t="shared" si="3"/>
        <v>4</v>
      </c>
      <c r="L6948" s="4">
        <f t="shared" si="4"/>
        <v>20</v>
      </c>
      <c r="S6948" s="1" t="s">
        <v>6985</v>
      </c>
      <c r="T6948" s="4" t="str">
        <f t="shared" si="5"/>
        <v>Smoothie</v>
      </c>
      <c r="U6948" s="4" t="str">
        <f t="shared" si="6"/>
        <v>UNKNOWN</v>
      </c>
      <c r="V6948" s="4" t="str">
        <f t="shared" si="7"/>
        <v>Cash</v>
      </c>
      <c r="W6948" s="4">
        <f t="shared" ref="W6948:Y6948" si="6955">IF(OR(J6948 = "ERROR", J6948 = ""), "UNKNOWN", J6948)</f>
        <v>5</v>
      </c>
      <c r="X6948" s="4">
        <f t="shared" si="6955"/>
        <v>4</v>
      </c>
      <c r="Y6948" s="4">
        <f t="shared" si="6955"/>
        <v>20</v>
      </c>
      <c r="Z6948" s="5">
        <f t="shared" si="9"/>
        <v>44954</v>
      </c>
    </row>
    <row r="6949">
      <c r="A6949" s="1" t="s">
        <v>6986</v>
      </c>
      <c r="B6949" s="1" t="s">
        <v>32</v>
      </c>
      <c r="C6949" s="1">
        <v>4.0</v>
      </c>
      <c r="D6949" s="1">
        <v>1.0</v>
      </c>
      <c r="E6949" s="1">
        <v>4.0</v>
      </c>
      <c r="G6949" s="1" t="s">
        <v>24</v>
      </c>
      <c r="H6949" s="2">
        <v>45239.0</v>
      </c>
      <c r="J6949" s="3">
        <f t="shared" si="2"/>
        <v>4</v>
      </c>
      <c r="K6949" s="4">
        <f t="shared" si="3"/>
        <v>1</v>
      </c>
      <c r="L6949" s="4">
        <f t="shared" si="4"/>
        <v>4</v>
      </c>
      <c r="S6949" s="1" t="s">
        <v>6986</v>
      </c>
      <c r="T6949" s="4" t="str">
        <f t="shared" si="5"/>
        <v>Cookie</v>
      </c>
      <c r="U6949" s="4" t="str">
        <f t="shared" si="6"/>
        <v>Takeaway</v>
      </c>
      <c r="V6949" s="4" t="str">
        <f t="shared" si="7"/>
        <v>UNKNOWN</v>
      </c>
      <c r="W6949" s="4">
        <f t="shared" ref="W6949:Y6949" si="6956">IF(OR(J6949 = "ERROR", J6949 = ""), "UNKNOWN", J6949)</f>
        <v>4</v>
      </c>
      <c r="X6949" s="4">
        <f t="shared" si="6956"/>
        <v>1</v>
      </c>
      <c r="Y6949" s="4">
        <f t="shared" si="6956"/>
        <v>4</v>
      </c>
      <c r="Z6949" s="5">
        <f t="shared" si="9"/>
        <v>45239</v>
      </c>
    </row>
    <row r="6950">
      <c r="A6950" s="1" t="s">
        <v>6987</v>
      </c>
      <c r="B6950" s="1" t="s">
        <v>55</v>
      </c>
      <c r="C6950" s="1">
        <v>1.0</v>
      </c>
      <c r="D6950" s="1">
        <v>3.0</v>
      </c>
      <c r="E6950" s="1">
        <v>3.0</v>
      </c>
      <c r="F6950" s="1" t="s">
        <v>23</v>
      </c>
      <c r="G6950" s="1" t="s">
        <v>29</v>
      </c>
      <c r="H6950" s="6">
        <v>45215.0</v>
      </c>
      <c r="J6950" s="3">
        <f t="shared" si="2"/>
        <v>1</v>
      </c>
      <c r="K6950" s="4">
        <f t="shared" si="3"/>
        <v>3</v>
      </c>
      <c r="L6950" s="4">
        <f t="shared" si="4"/>
        <v>3</v>
      </c>
      <c r="S6950" s="1" t="s">
        <v>6987</v>
      </c>
      <c r="T6950" s="4" t="str">
        <f t="shared" si="5"/>
        <v>Juice</v>
      </c>
      <c r="U6950" s="4" t="str">
        <f t="shared" si="6"/>
        <v>In-store</v>
      </c>
      <c r="V6950" s="4" t="str">
        <f t="shared" si="7"/>
        <v>Credit Card</v>
      </c>
      <c r="W6950" s="4">
        <f t="shared" ref="W6950:Y6950" si="6957">IF(OR(J6950 = "ERROR", J6950 = ""), "UNKNOWN", J6950)</f>
        <v>1</v>
      </c>
      <c r="X6950" s="4">
        <f t="shared" si="6957"/>
        <v>3</v>
      </c>
      <c r="Y6950" s="4">
        <f t="shared" si="6957"/>
        <v>3</v>
      </c>
      <c r="Z6950" s="7">
        <f t="shared" si="9"/>
        <v>45215</v>
      </c>
    </row>
    <row r="6951">
      <c r="A6951" s="1" t="s">
        <v>6988</v>
      </c>
      <c r="B6951" s="1" t="s">
        <v>41</v>
      </c>
      <c r="C6951" s="1">
        <v>3.0</v>
      </c>
      <c r="D6951" s="1">
        <v>4.0</v>
      </c>
      <c r="E6951" s="1">
        <v>12.0</v>
      </c>
      <c r="F6951" s="1" t="s">
        <v>23</v>
      </c>
      <c r="G6951" s="1" t="s">
        <v>29</v>
      </c>
      <c r="H6951" s="1" t="s">
        <v>30</v>
      </c>
      <c r="J6951" s="3">
        <f t="shared" si="2"/>
        <v>3</v>
      </c>
      <c r="K6951" s="4">
        <f t="shared" si="3"/>
        <v>4</v>
      </c>
      <c r="L6951" s="4">
        <f t="shared" si="4"/>
        <v>12</v>
      </c>
      <c r="S6951" s="1" t="s">
        <v>6988</v>
      </c>
      <c r="T6951" s="4" t="str">
        <f t="shared" si="5"/>
        <v>Smoothie</v>
      </c>
      <c r="U6951" s="4" t="str">
        <f t="shared" si="6"/>
        <v>In-store</v>
      </c>
      <c r="V6951" s="4" t="str">
        <f t="shared" si="7"/>
        <v>Credit Card</v>
      </c>
      <c r="W6951" s="4">
        <f t="shared" ref="W6951:Y6951" si="6958">IF(OR(J6951 = "ERROR", J6951 = ""), "UNKNOWN", J6951)</f>
        <v>3</v>
      </c>
      <c r="X6951" s="4">
        <f t="shared" si="6958"/>
        <v>4</v>
      </c>
      <c r="Y6951" s="4">
        <f t="shared" si="6958"/>
        <v>12</v>
      </c>
      <c r="Z6951" s="4" t="str">
        <f t="shared" si="9"/>
        <v>UNKNOWN</v>
      </c>
    </row>
    <row r="6952">
      <c r="A6952" s="1" t="s">
        <v>6989</v>
      </c>
      <c r="B6952" s="1" t="s">
        <v>32</v>
      </c>
      <c r="C6952" s="1">
        <v>4.0</v>
      </c>
      <c r="D6952" s="1">
        <v>1.0</v>
      </c>
      <c r="E6952" s="1">
        <v>4.0</v>
      </c>
      <c r="F6952" s="1" t="s">
        <v>28</v>
      </c>
      <c r="G6952" s="1" t="s">
        <v>24</v>
      </c>
      <c r="H6952" s="2">
        <v>45190.0</v>
      </c>
      <c r="J6952" s="3">
        <f t="shared" si="2"/>
        <v>4</v>
      </c>
      <c r="K6952" s="4">
        <f t="shared" si="3"/>
        <v>1</v>
      </c>
      <c r="L6952" s="4">
        <f t="shared" si="4"/>
        <v>4</v>
      </c>
      <c r="S6952" s="1" t="s">
        <v>6989</v>
      </c>
      <c r="T6952" s="4" t="str">
        <f t="shared" si="5"/>
        <v>Cookie</v>
      </c>
      <c r="U6952" s="4" t="str">
        <f t="shared" si="6"/>
        <v>Takeaway</v>
      </c>
      <c r="V6952" s="4" t="str">
        <f t="shared" si="7"/>
        <v>Cash</v>
      </c>
      <c r="W6952" s="4">
        <f t="shared" ref="W6952:Y6952" si="6959">IF(OR(J6952 = "ERROR", J6952 = ""), "UNKNOWN", J6952)</f>
        <v>4</v>
      </c>
      <c r="X6952" s="4">
        <f t="shared" si="6959"/>
        <v>1</v>
      </c>
      <c r="Y6952" s="4">
        <f t="shared" si="6959"/>
        <v>4</v>
      </c>
      <c r="Z6952" s="5">
        <f t="shared" si="9"/>
        <v>45190</v>
      </c>
    </row>
    <row r="6953">
      <c r="A6953" s="1" t="s">
        <v>6990</v>
      </c>
      <c r="B6953" s="1" t="s">
        <v>55</v>
      </c>
      <c r="C6953" s="1">
        <v>2.0</v>
      </c>
      <c r="D6953" s="1">
        <v>3.0</v>
      </c>
      <c r="E6953" s="1">
        <v>6.0</v>
      </c>
      <c r="G6953" s="1" t="s">
        <v>29</v>
      </c>
      <c r="H6953" s="2">
        <v>44937.0</v>
      </c>
      <c r="J6953" s="3">
        <f t="shared" si="2"/>
        <v>2</v>
      </c>
      <c r="K6953" s="4">
        <f t="shared" si="3"/>
        <v>3</v>
      </c>
      <c r="L6953" s="4">
        <f t="shared" si="4"/>
        <v>6</v>
      </c>
      <c r="S6953" s="1" t="s">
        <v>6990</v>
      </c>
      <c r="T6953" s="4" t="str">
        <f t="shared" si="5"/>
        <v>Juice</v>
      </c>
      <c r="U6953" s="4" t="str">
        <f t="shared" si="6"/>
        <v>In-store</v>
      </c>
      <c r="V6953" s="4" t="str">
        <f t="shared" si="7"/>
        <v>UNKNOWN</v>
      </c>
      <c r="W6953" s="4">
        <f t="shared" ref="W6953:Y6953" si="6960">IF(OR(J6953 = "ERROR", J6953 = ""), "UNKNOWN", J6953)</f>
        <v>2</v>
      </c>
      <c r="X6953" s="4">
        <f t="shared" si="6960"/>
        <v>3</v>
      </c>
      <c r="Y6953" s="4">
        <f t="shared" si="6960"/>
        <v>6</v>
      </c>
      <c r="Z6953" s="5">
        <f t="shared" si="9"/>
        <v>44937</v>
      </c>
    </row>
    <row r="6954">
      <c r="A6954" s="1" t="s">
        <v>6991</v>
      </c>
      <c r="B6954" s="1" t="s">
        <v>41</v>
      </c>
      <c r="C6954" s="1">
        <v>2.0</v>
      </c>
      <c r="D6954" s="1">
        <v>4.0</v>
      </c>
      <c r="E6954" s="1">
        <v>8.0</v>
      </c>
      <c r="F6954" s="1" t="s">
        <v>39</v>
      </c>
      <c r="H6954" s="6">
        <v>45249.0</v>
      </c>
      <c r="J6954" s="3">
        <f t="shared" si="2"/>
        <v>2</v>
      </c>
      <c r="K6954" s="4">
        <f t="shared" si="3"/>
        <v>4</v>
      </c>
      <c r="L6954" s="4">
        <f t="shared" si="4"/>
        <v>8</v>
      </c>
      <c r="S6954" s="1" t="s">
        <v>6991</v>
      </c>
      <c r="T6954" s="4" t="str">
        <f t="shared" si="5"/>
        <v>Smoothie</v>
      </c>
      <c r="U6954" s="4" t="str">
        <f t="shared" si="6"/>
        <v>UNKNOWN</v>
      </c>
      <c r="V6954" s="4" t="str">
        <f t="shared" si="7"/>
        <v>Digital Wallet</v>
      </c>
      <c r="W6954" s="4">
        <f t="shared" ref="W6954:Y6954" si="6961">IF(OR(J6954 = "ERROR", J6954 = ""), "UNKNOWN", J6954)</f>
        <v>2</v>
      </c>
      <c r="X6954" s="4">
        <f t="shared" si="6961"/>
        <v>4</v>
      </c>
      <c r="Y6954" s="4">
        <f t="shared" si="6961"/>
        <v>8</v>
      </c>
      <c r="Z6954" s="7">
        <f t="shared" si="9"/>
        <v>45249</v>
      </c>
    </row>
    <row r="6955">
      <c r="A6955" s="1" t="s">
        <v>6992</v>
      </c>
      <c r="B6955" s="1" t="s">
        <v>22</v>
      </c>
      <c r="C6955" s="1">
        <v>5.0</v>
      </c>
      <c r="D6955" s="1">
        <v>2.0</v>
      </c>
      <c r="E6955" s="1">
        <v>10.0</v>
      </c>
      <c r="F6955" s="1" t="s">
        <v>23</v>
      </c>
      <c r="G6955" s="1" t="s">
        <v>29</v>
      </c>
      <c r="H6955" s="6">
        <v>45221.0</v>
      </c>
      <c r="J6955" s="3">
        <f t="shared" si="2"/>
        <v>5</v>
      </c>
      <c r="K6955" s="4">
        <f t="shared" si="3"/>
        <v>2</v>
      </c>
      <c r="L6955" s="4">
        <f t="shared" si="4"/>
        <v>10</v>
      </c>
      <c r="S6955" s="1" t="s">
        <v>6992</v>
      </c>
      <c r="T6955" s="4" t="str">
        <f t="shared" si="5"/>
        <v>Coffee</v>
      </c>
      <c r="U6955" s="4" t="str">
        <f t="shared" si="6"/>
        <v>In-store</v>
      </c>
      <c r="V6955" s="4" t="str">
        <f t="shared" si="7"/>
        <v>Credit Card</v>
      </c>
      <c r="W6955" s="4">
        <f t="shared" ref="W6955:Y6955" si="6962">IF(OR(J6955 = "ERROR", J6955 = ""), "UNKNOWN", J6955)</f>
        <v>5</v>
      </c>
      <c r="X6955" s="4">
        <f t="shared" si="6962"/>
        <v>2</v>
      </c>
      <c r="Y6955" s="4">
        <f t="shared" si="6962"/>
        <v>10</v>
      </c>
      <c r="Z6955" s="7">
        <f t="shared" si="9"/>
        <v>45221</v>
      </c>
    </row>
    <row r="6956">
      <c r="A6956" s="1" t="s">
        <v>6993</v>
      </c>
      <c r="B6956" s="1" t="s">
        <v>30</v>
      </c>
      <c r="C6956" s="1">
        <v>5.0</v>
      </c>
      <c r="D6956" s="1">
        <v>2.0</v>
      </c>
      <c r="E6956" s="1">
        <v>10.0</v>
      </c>
      <c r="F6956" s="1" t="s">
        <v>30</v>
      </c>
      <c r="G6956" s="1" t="s">
        <v>29</v>
      </c>
      <c r="H6956" s="2">
        <v>45112.0</v>
      </c>
      <c r="J6956" s="3">
        <f t="shared" si="2"/>
        <v>5</v>
      </c>
      <c r="K6956" s="4">
        <f t="shared" si="3"/>
        <v>2</v>
      </c>
      <c r="L6956" s="4">
        <f t="shared" si="4"/>
        <v>10</v>
      </c>
      <c r="S6956" s="1" t="s">
        <v>6993</v>
      </c>
      <c r="T6956" s="4" t="str">
        <f t="shared" si="5"/>
        <v>UNKNOWN</v>
      </c>
      <c r="U6956" s="4" t="str">
        <f t="shared" si="6"/>
        <v>In-store</v>
      </c>
      <c r="V6956" s="4" t="str">
        <f t="shared" si="7"/>
        <v>UNKNOWN</v>
      </c>
      <c r="W6956" s="4">
        <f t="shared" ref="W6956:Y6956" si="6963">IF(OR(J6956 = "ERROR", J6956 = ""), "UNKNOWN", J6956)</f>
        <v>5</v>
      </c>
      <c r="X6956" s="4">
        <f t="shared" si="6963"/>
        <v>2</v>
      </c>
      <c r="Y6956" s="4">
        <f t="shared" si="6963"/>
        <v>10</v>
      </c>
      <c r="Z6956" s="5">
        <f t="shared" si="9"/>
        <v>45112</v>
      </c>
    </row>
    <row r="6957">
      <c r="A6957" s="1" t="s">
        <v>6994</v>
      </c>
      <c r="B6957" s="1" t="s">
        <v>41</v>
      </c>
      <c r="D6957" s="1">
        <v>4.0</v>
      </c>
      <c r="E6957" s="1">
        <v>12.0</v>
      </c>
      <c r="F6957" s="1" t="s">
        <v>23</v>
      </c>
      <c r="H6957" s="6">
        <v>45283.0</v>
      </c>
      <c r="J6957" s="3">
        <f t="shared" si="2"/>
        <v>3</v>
      </c>
      <c r="K6957" s="4">
        <f t="shared" si="3"/>
        <v>4</v>
      </c>
      <c r="L6957" s="4">
        <f t="shared" si="4"/>
        <v>12</v>
      </c>
      <c r="S6957" s="1" t="s">
        <v>6994</v>
      </c>
      <c r="T6957" s="4" t="str">
        <f t="shared" si="5"/>
        <v>Smoothie</v>
      </c>
      <c r="U6957" s="4" t="str">
        <f t="shared" si="6"/>
        <v>UNKNOWN</v>
      </c>
      <c r="V6957" s="4" t="str">
        <f t="shared" si="7"/>
        <v>Credit Card</v>
      </c>
      <c r="W6957" s="4">
        <f t="shared" ref="W6957:Y6957" si="6964">IF(OR(J6957 = "ERROR", J6957 = ""), "UNKNOWN", J6957)</f>
        <v>3</v>
      </c>
      <c r="X6957" s="4">
        <f t="shared" si="6964"/>
        <v>4</v>
      </c>
      <c r="Y6957" s="4">
        <f t="shared" si="6964"/>
        <v>12</v>
      </c>
      <c r="Z6957" s="7">
        <f t="shared" si="9"/>
        <v>45283</v>
      </c>
    </row>
    <row r="6958">
      <c r="A6958" s="1" t="s">
        <v>6995</v>
      </c>
      <c r="B6958" s="1" t="s">
        <v>41</v>
      </c>
      <c r="C6958" s="1">
        <v>5.0</v>
      </c>
      <c r="D6958" s="1">
        <v>4.0</v>
      </c>
      <c r="E6958" s="1">
        <v>20.0</v>
      </c>
      <c r="F6958" s="1" t="s">
        <v>30</v>
      </c>
      <c r="H6958" s="2">
        <v>45144.0</v>
      </c>
      <c r="J6958" s="3">
        <f t="shared" si="2"/>
        <v>5</v>
      </c>
      <c r="K6958" s="4">
        <f t="shared" si="3"/>
        <v>4</v>
      </c>
      <c r="L6958" s="4">
        <f t="shared" si="4"/>
        <v>20</v>
      </c>
      <c r="S6958" s="1" t="s">
        <v>6995</v>
      </c>
      <c r="T6958" s="4" t="str">
        <f t="shared" si="5"/>
        <v>Smoothie</v>
      </c>
      <c r="U6958" s="4" t="str">
        <f t="shared" si="6"/>
        <v>UNKNOWN</v>
      </c>
      <c r="V6958" s="4" t="str">
        <f t="shared" si="7"/>
        <v>UNKNOWN</v>
      </c>
      <c r="W6958" s="4">
        <f t="shared" ref="W6958:Y6958" si="6965">IF(OR(J6958 = "ERROR", J6958 = ""), "UNKNOWN", J6958)</f>
        <v>5</v>
      </c>
      <c r="X6958" s="4">
        <f t="shared" si="6965"/>
        <v>4</v>
      </c>
      <c r="Y6958" s="4">
        <f t="shared" si="6965"/>
        <v>20</v>
      </c>
      <c r="Z6958" s="5">
        <f t="shared" si="9"/>
        <v>45144</v>
      </c>
    </row>
    <row r="6959">
      <c r="A6959" s="1" t="s">
        <v>6996</v>
      </c>
      <c r="B6959" s="1" t="s">
        <v>36</v>
      </c>
      <c r="C6959" s="1">
        <v>1.0</v>
      </c>
      <c r="D6959" s="1">
        <v>5.0</v>
      </c>
      <c r="E6959" s="1">
        <v>5.0</v>
      </c>
      <c r="F6959" s="1" t="s">
        <v>39</v>
      </c>
      <c r="G6959" s="1" t="s">
        <v>24</v>
      </c>
      <c r="H6959" s="2">
        <v>45063.0</v>
      </c>
      <c r="J6959" s="3">
        <f t="shared" si="2"/>
        <v>1</v>
      </c>
      <c r="K6959" s="4">
        <f t="shared" si="3"/>
        <v>5</v>
      </c>
      <c r="L6959" s="4">
        <f t="shared" si="4"/>
        <v>5</v>
      </c>
      <c r="S6959" s="1" t="s">
        <v>6996</v>
      </c>
      <c r="T6959" s="4" t="str">
        <f t="shared" si="5"/>
        <v>Salad</v>
      </c>
      <c r="U6959" s="4" t="str">
        <f t="shared" si="6"/>
        <v>Takeaway</v>
      </c>
      <c r="V6959" s="4" t="str">
        <f t="shared" si="7"/>
        <v>Digital Wallet</v>
      </c>
      <c r="W6959" s="4">
        <f t="shared" ref="W6959:Y6959" si="6966">IF(OR(J6959 = "ERROR", J6959 = ""), "UNKNOWN", J6959)</f>
        <v>1</v>
      </c>
      <c r="X6959" s="4">
        <f t="shared" si="6966"/>
        <v>5</v>
      </c>
      <c r="Y6959" s="4">
        <f t="shared" si="6966"/>
        <v>5</v>
      </c>
      <c r="Z6959" s="5">
        <f t="shared" si="9"/>
        <v>45063</v>
      </c>
    </row>
    <row r="6960">
      <c r="A6960" s="1" t="s">
        <v>6997</v>
      </c>
      <c r="B6960" s="1" t="s">
        <v>27</v>
      </c>
      <c r="C6960" s="1">
        <v>4.0</v>
      </c>
      <c r="D6960" s="1">
        <v>3.0</v>
      </c>
      <c r="F6960" s="1" t="s">
        <v>23</v>
      </c>
      <c r="H6960" s="2">
        <v>45003.0</v>
      </c>
      <c r="J6960" s="3">
        <f t="shared" si="2"/>
        <v>4</v>
      </c>
      <c r="K6960" s="4">
        <f t="shared" si="3"/>
        <v>3</v>
      </c>
      <c r="L6960" s="4">
        <f t="shared" si="4"/>
        <v>12</v>
      </c>
      <c r="S6960" s="1" t="s">
        <v>6997</v>
      </c>
      <c r="T6960" s="4" t="str">
        <f t="shared" si="5"/>
        <v>Cake</v>
      </c>
      <c r="U6960" s="4" t="str">
        <f t="shared" si="6"/>
        <v>UNKNOWN</v>
      </c>
      <c r="V6960" s="4" t="str">
        <f t="shared" si="7"/>
        <v>Credit Card</v>
      </c>
      <c r="W6960" s="4">
        <f t="shared" ref="W6960:Y6960" si="6967">IF(OR(J6960 = "ERROR", J6960 = ""), "UNKNOWN", J6960)</f>
        <v>4</v>
      </c>
      <c r="X6960" s="4">
        <f t="shared" si="6967"/>
        <v>3</v>
      </c>
      <c r="Y6960" s="4">
        <f t="shared" si="6967"/>
        <v>12</v>
      </c>
      <c r="Z6960" s="5">
        <f t="shared" si="9"/>
        <v>45003</v>
      </c>
    </row>
    <row r="6961">
      <c r="A6961" s="1" t="s">
        <v>6998</v>
      </c>
      <c r="B6961" s="1" t="s">
        <v>27</v>
      </c>
      <c r="C6961" s="1">
        <v>3.0</v>
      </c>
      <c r="D6961" s="1">
        <v>3.0</v>
      </c>
      <c r="E6961" s="1">
        <v>9.0</v>
      </c>
      <c r="F6961" s="1" t="s">
        <v>28</v>
      </c>
      <c r="G6961" s="1" t="s">
        <v>30</v>
      </c>
      <c r="H6961" s="2">
        <v>44962.0</v>
      </c>
      <c r="J6961" s="3">
        <f t="shared" si="2"/>
        <v>3</v>
      </c>
      <c r="K6961" s="4">
        <f t="shared" si="3"/>
        <v>3</v>
      </c>
      <c r="L6961" s="4">
        <f t="shared" si="4"/>
        <v>9</v>
      </c>
      <c r="S6961" s="1" t="s">
        <v>6998</v>
      </c>
      <c r="T6961" s="4" t="str">
        <f t="shared" si="5"/>
        <v>Cake</v>
      </c>
      <c r="U6961" s="4" t="str">
        <f t="shared" si="6"/>
        <v>UNKNOWN</v>
      </c>
      <c r="V6961" s="4" t="str">
        <f t="shared" si="7"/>
        <v>Cash</v>
      </c>
      <c r="W6961" s="4">
        <f t="shared" ref="W6961:Y6961" si="6968">IF(OR(J6961 = "ERROR", J6961 = ""), "UNKNOWN", J6961)</f>
        <v>3</v>
      </c>
      <c r="X6961" s="4">
        <f t="shared" si="6968"/>
        <v>3</v>
      </c>
      <c r="Y6961" s="4">
        <f t="shared" si="6968"/>
        <v>9</v>
      </c>
      <c r="Z6961" s="5">
        <f t="shared" si="9"/>
        <v>44962</v>
      </c>
    </row>
    <row r="6962">
      <c r="A6962" s="1" t="s">
        <v>6999</v>
      </c>
      <c r="B6962" s="1" t="s">
        <v>41</v>
      </c>
      <c r="C6962" s="1">
        <v>2.0</v>
      </c>
      <c r="D6962" s="1">
        <v>4.0</v>
      </c>
      <c r="E6962" s="1">
        <v>8.0</v>
      </c>
      <c r="F6962" s="1" t="s">
        <v>23</v>
      </c>
      <c r="G6962" s="1" t="s">
        <v>29</v>
      </c>
      <c r="H6962" s="2">
        <v>45012.0</v>
      </c>
      <c r="J6962" s="3">
        <f t="shared" si="2"/>
        <v>2</v>
      </c>
      <c r="K6962" s="4">
        <f t="shared" si="3"/>
        <v>4</v>
      </c>
      <c r="L6962" s="4">
        <f t="shared" si="4"/>
        <v>8</v>
      </c>
      <c r="S6962" s="1" t="s">
        <v>6999</v>
      </c>
      <c r="T6962" s="4" t="str">
        <f t="shared" si="5"/>
        <v>Smoothie</v>
      </c>
      <c r="U6962" s="4" t="str">
        <f t="shared" si="6"/>
        <v>In-store</v>
      </c>
      <c r="V6962" s="4" t="str">
        <f t="shared" si="7"/>
        <v>Credit Card</v>
      </c>
      <c r="W6962" s="4">
        <f t="shared" ref="W6962:Y6962" si="6969">IF(OR(J6962 = "ERROR", J6962 = ""), "UNKNOWN", J6962)</f>
        <v>2</v>
      </c>
      <c r="X6962" s="4">
        <f t="shared" si="6969"/>
        <v>4</v>
      </c>
      <c r="Y6962" s="4">
        <f t="shared" si="6969"/>
        <v>8</v>
      </c>
      <c r="Z6962" s="5">
        <f t="shared" si="9"/>
        <v>45012</v>
      </c>
    </row>
    <row r="6963">
      <c r="A6963" s="1" t="s">
        <v>7000</v>
      </c>
      <c r="B6963" s="1" t="s">
        <v>44</v>
      </c>
      <c r="C6963" s="1">
        <v>3.0</v>
      </c>
      <c r="D6963" s="1">
        <v>4.0</v>
      </c>
      <c r="E6963" s="1" t="s">
        <v>25</v>
      </c>
      <c r="F6963" s="1" t="s">
        <v>23</v>
      </c>
      <c r="H6963" s="2">
        <v>45055.0</v>
      </c>
      <c r="J6963" s="3">
        <f t="shared" si="2"/>
        <v>3</v>
      </c>
      <c r="K6963" s="4">
        <f t="shared" si="3"/>
        <v>4</v>
      </c>
      <c r="L6963" s="4">
        <f t="shared" si="4"/>
        <v>12</v>
      </c>
      <c r="S6963" s="1" t="s">
        <v>7000</v>
      </c>
      <c r="T6963" s="4" t="str">
        <f t="shared" si="5"/>
        <v>Sandwich</v>
      </c>
      <c r="U6963" s="4" t="str">
        <f t="shared" si="6"/>
        <v>UNKNOWN</v>
      </c>
      <c r="V6963" s="4" t="str">
        <f t="shared" si="7"/>
        <v>Credit Card</v>
      </c>
      <c r="W6963" s="4">
        <f t="shared" ref="W6963:Y6963" si="6970">IF(OR(J6963 = "ERROR", J6963 = ""), "UNKNOWN", J6963)</f>
        <v>3</v>
      </c>
      <c r="X6963" s="4">
        <f t="shared" si="6970"/>
        <v>4</v>
      </c>
      <c r="Y6963" s="4">
        <f t="shared" si="6970"/>
        <v>12</v>
      </c>
      <c r="Z6963" s="5">
        <f t="shared" si="9"/>
        <v>45055</v>
      </c>
    </row>
    <row r="6964">
      <c r="A6964" s="1" t="s">
        <v>7001</v>
      </c>
      <c r="B6964" s="1" t="s">
        <v>36</v>
      </c>
      <c r="C6964" s="1">
        <v>2.0</v>
      </c>
      <c r="D6964" s="1">
        <v>5.0</v>
      </c>
      <c r="E6964" s="1">
        <v>10.0</v>
      </c>
      <c r="G6964" s="1" t="s">
        <v>24</v>
      </c>
      <c r="H6964" s="2">
        <v>44932.0</v>
      </c>
      <c r="J6964" s="3">
        <f t="shared" si="2"/>
        <v>2</v>
      </c>
      <c r="K6964" s="4">
        <f t="shared" si="3"/>
        <v>5</v>
      </c>
      <c r="L6964" s="4">
        <f t="shared" si="4"/>
        <v>10</v>
      </c>
      <c r="S6964" s="1" t="s">
        <v>7001</v>
      </c>
      <c r="T6964" s="4" t="str">
        <f t="shared" si="5"/>
        <v>Salad</v>
      </c>
      <c r="U6964" s="4" t="str">
        <f t="shared" si="6"/>
        <v>Takeaway</v>
      </c>
      <c r="V6964" s="4" t="str">
        <f t="shared" si="7"/>
        <v>UNKNOWN</v>
      </c>
      <c r="W6964" s="4">
        <f t="shared" ref="W6964:Y6964" si="6971">IF(OR(J6964 = "ERROR", J6964 = ""), "UNKNOWN", J6964)</f>
        <v>2</v>
      </c>
      <c r="X6964" s="4">
        <f t="shared" si="6971"/>
        <v>5</v>
      </c>
      <c r="Y6964" s="4">
        <f t="shared" si="6971"/>
        <v>10</v>
      </c>
      <c r="Z6964" s="5">
        <f t="shared" si="9"/>
        <v>44932</v>
      </c>
    </row>
    <row r="6965">
      <c r="A6965" s="1" t="s">
        <v>7002</v>
      </c>
      <c r="B6965" s="1" t="s">
        <v>27</v>
      </c>
      <c r="C6965" s="1">
        <v>2.0</v>
      </c>
      <c r="D6965" s="1" t="s">
        <v>25</v>
      </c>
      <c r="E6965" s="1">
        <v>6.0</v>
      </c>
      <c r="F6965" s="1" t="s">
        <v>23</v>
      </c>
      <c r="G6965" s="1" t="s">
        <v>25</v>
      </c>
      <c r="H6965" s="2">
        <v>45142.0</v>
      </c>
      <c r="J6965" s="3">
        <f t="shared" si="2"/>
        <v>2</v>
      </c>
      <c r="K6965" s="4">
        <f t="shared" si="3"/>
        <v>3</v>
      </c>
      <c r="L6965" s="4">
        <f t="shared" si="4"/>
        <v>6</v>
      </c>
      <c r="S6965" s="1" t="s">
        <v>7002</v>
      </c>
      <c r="T6965" s="4" t="str">
        <f t="shared" si="5"/>
        <v>Cake</v>
      </c>
      <c r="U6965" s="4" t="str">
        <f t="shared" si="6"/>
        <v>UNKNOWN</v>
      </c>
      <c r="V6965" s="4" t="str">
        <f t="shared" si="7"/>
        <v>Credit Card</v>
      </c>
      <c r="W6965" s="4">
        <f t="shared" ref="W6965:Y6965" si="6972">IF(OR(J6965 = "ERROR", J6965 = ""), "UNKNOWN", J6965)</f>
        <v>2</v>
      </c>
      <c r="X6965" s="4">
        <f t="shared" si="6972"/>
        <v>3</v>
      </c>
      <c r="Y6965" s="4">
        <f t="shared" si="6972"/>
        <v>6</v>
      </c>
      <c r="Z6965" s="5">
        <f t="shared" si="9"/>
        <v>45142</v>
      </c>
    </row>
    <row r="6966">
      <c r="A6966" s="1" t="s">
        <v>7003</v>
      </c>
      <c r="B6966" s="1" t="s">
        <v>36</v>
      </c>
      <c r="C6966" s="1">
        <v>1.0</v>
      </c>
      <c r="D6966" s="1">
        <v>5.0</v>
      </c>
      <c r="E6966" s="1">
        <v>5.0</v>
      </c>
      <c r="G6966" s="1" t="s">
        <v>24</v>
      </c>
      <c r="H6966" s="2">
        <v>45019.0</v>
      </c>
      <c r="J6966" s="3">
        <f t="shared" si="2"/>
        <v>1</v>
      </c>
      <c r="K6966" s="4">
        <f t="shared" si="3"/>
        <v>5</v>
      </c>
      <c r="L6966" s="4">
        <f t="shared" si="4"/>
        <v>5</v>
      </c>
      <c r="S6966" s="1" t="s">
        <v>7003</v>
      </c>
      <c r="T6966" s="4" t="str">
        <f t="shared" si="5"/>
        <v>Salad</v>
      </c>
      <c r="U6966" s="4" t="str">
        <f t="shared" si="6"/>
        <v>Takeaway</v>
      </c>
      <c r="V6966" s="4" t="str">
        <f t="shared" si="7"/>
        <v>UNKNOWN</v>
      </c>
      <c r="W6966" s="4">
        <f t="shared" ref="W6966:Y6966" si="6973">IF(OR(J6966 = "ERROR", J6966 = ""), "UNKNOWN", J6966)</f>
        <v>1</v>
      </c>
      <c r="X6966" s="4">
        <f t="shared" si="6973"/>
        <v>5</v>
      </c>
      <c r="Y6966" s="4">
        <f t="shared" si="6973"/>
        <v>5</v>
      </c>
      <c r="Z6966" s="5">
        <f t="shared" si="9"/>
        <v>45019</v>
      </c>
    </row>
    <row r="6967">
      <c r="A6967" s="1" t="s">
        <v>7004</v>
      </c>
      <c r="B6967" s="1" t="s">
        <v>25</v>
      </c>
      <c r="C6967" s="1">
        <v>1.0</v>
      </c>
      <c r="D6967" s="1">
        <v>5.0</v>
      </c>
      <c r="E6967" s="1">
        <v>5.0</v>
      </c>
      <c r="F6967" s="1" t="s">
        <v>39</v>
      </c>
      <c r="G6967" s="1" t="s">
        <v>29</v>
      </c>
      <c r="H6967" s="2">
        <v>44981.0</v>
      </c>
      <c r="J6967" s="3">
        <f t="shared" si="2"/>
        <v>1</v>
      </c>
      <c r="K6967" s="4">
        <f t="shared" si="3"/>
        <v>5</v>
      </c>
      <c r="L6967" s="4">
        <f t="shared" si="4"/>
        <v>5</v>
      </c>
      <c r="S6967" s="1" t="s">
        <v>7004</v>
      </c>
      <c r="T6967" s="4" t="str">
        <f t="shared" si="5"/>
        <v>UNKNOWN</v>
      </c>
      <c r="U6967" s="4" t="str">
        <f t="shared" si="6"/>
        <v>In-store</v>
      </c>
      <c r="V6967" s="4" t="str">
        <f t="shared" si="7"/>
        <v>Digital Wallet</v>
      </c>
      <c r="W6967" s="4">
        <f t="shared" ref="W6967:Y6967" si="6974">IF(OR(J6967 = "ERROR", J6967 = ""), "UNKNOWN", J6967)</f>
        <v>1</v>
      </c>
      <c r="X6967" s="4">
        <f t="shared" si="6974"/>
        <v>5</v>
      </c>
      <c r="Y6967" s="4">
        <f t="shared" si="6974"/>
        <v>5</v>
      </c>
      <c r="Z6967" s="5">
        <f t="shared" si="9"/>
        <v>44981</v>
      </c>
    </row>
    <row r="6968">
      <c r="A6968" s="1" t="s">
        <v>7005</v>
      </c>
      <c r="B6968" s="1" t="s">
        <v>32</v>
      </c>
      <c r="C6968" s="1">
        <v>2.0</v>
      </c>
      <c r="D6968" s="1">
        <v>1.0</v>
      </c>
      <c r="E6968" s="1">
        <v>2.0</v>
      </c>
      <c r="F6968" s="1" t="s">
        <v>39</v>
      </c>
      <c r="H6968" s="2">
        <v>45006.0</v>
      </c>
      <c r="J6968" s="3">
        <f t="shared" si="2"/>
        <v>2</v>
      </c>
      <c r="K6968" s="4">
        <f t="shared" si="3"/>
        <v>1</v>
      </c>
      <c r="L6968" s="4">
        <f t="shared" si="4"/>
        <v>2</v>
      </c>
      <c r="S6968" s="1" t="s">
        <v>7005</v>
      </c>
      <c r="T6968" s="4" t="str">
        <f t="shared" si="5"/>
        <v>Cookie</v>
      </c>
      <c r="U6968" s="4" t="str">
        <f t="shared" si="6"/>
        <v>UNKNOWN</v>
      </c>
      <c r="V6968" s="4" t="str">
        <f t="shared" si="7"/>
        <v>Digital Wallet</v>
      </c>
      <c r="W6968" s="4">
        <f t="shared" ref="W6968:Y6968" si="6975">IF(OR(J6968 = "ERROR", J6968 = ""), "UNKNOWN", J6968)</f>
        <v>2</v>
      </c>
      <c r="X6968" s="4">
        <f t="shared" si="6975"/>
        <v>1</v>
      </c>
      <c r="Y6968" s="4">
        <f t="shared" si="6975"/>
        <v>2</v>
      </c>
      <c r="Z6968" s="5">
        <f t="shared" si="9"/>
        <v>45006</v>
      </c>
    </row>
    <row r="6969">
      <c r="A6969" s="1" t="s">
        <v>7006</v>
      </c>
      <c r="B6969" s="1" t="s">
        <v>41</v>
      </c>
      <c r="C6969" s="1">
        <v>1.0</v>
      </c>
      <c r="D6969" s="1">
        <v>4.0</v>
      </c>
      <c r="E6969" s="1">
        <v>4.0</v>
      </c>
      <c r="F6969" s="1" t="s">
        <v>39</v>
      </c>
      <c r="G6969" s="1" t="s">
        <v>24</v>
      </c>
      <c r="H6969" s="2">
        <v>45168.0</v>
      </c>
      <c r="J6969" s="3">
        <f t="shared" si="2"/>
        <v>1</v>
      </c>
      <c r="K6969" s="4">
        <f t="shared" si="3"/>
        <v>4</v>
      </c>
      <c r="L6969" s="4">
        <f t="shared" si="4"/>
        <v>4</v>
      </c>
      <c r="S6969" s="1" t="s">
        <v>7006</v>
      </c>
      <c r="T6969" s="4" t="str">
        <f t="shared" si="5"/>
        <v>Smoothie</v>
      </c>
      <c r="U6969" s="4" t="str">
        <f t="shared" si="6"/>
        <v>Takeaway</v>
      </c>
      <c r="V6969" s="4" t="str">
        <f t="shared" si="7"/>
        <v>Digital Wallet</v>
      </c>
      <c r="W6969" s="4">
        <f t="shared" ref="W6969:Y6969" si="6976">IF(OR(J6969 = "ERROR", J6969 = ""), "UNKNOWN", J6969)</f>
        <v>1</v>
      </c>
      <c r="X6969" s="4">
        <f t="shared" si="6976"/>
        <v>4</v>
      </c>
      <c r="Y6969" s="4">
        <f t="shared" si="6976"/>
        <v>4</v>
      </c>
      <c r="Z6969" s="5">
        <f t="shared" si="9"/>
        <v>45168</v>
      </c>
    </row>
    <row r="6970">
      <c r="A6970" s="1" t="s">
        <v>7007</v>
      </c>
      <c r="B6970" s="1" t="s">
        <v>81</v>
      </c>
      <c r="C6970" s="1">
        <v>5.0</v>
      </c>
      <c r="D6970" s="1">
        <v>1.5</v>
      </c>
      <c r="E6970" s="1">
        <v>7.5</v>
      </c>
      <c r="F6970" s="1" t="s">
        <v>39</v>
      </c>
      <c r="H6970" s="2">
        <v>44987.0</v>
      </c>
      <c r="J6970" s="3">
        <f t="shared" si="2"/>
        <v>5</v>
      </c>
      <c r="K6970" s="4">
        <f t="shared" si="3"/>
        <v>1.5</v>
      </c>
      <c r="L6970" s="4">
        <f t="shared" si="4"/>
        <v>7.5</v>
      </c>
      <c r="S6970" s="1" t="s">
        <v>7007</v>
      </c>
      <c r="T6970" s="4" t="str">
        <f t="shared" si="5"/>
        <v>Tea</v>
      </c>
      <c r="U6970" s="4" t="str">
        <f t="shared" si="6"/>
        <v>UNKNOWN</v>
      </c>
      <c r="V6970" s="4" t="str">
        <f t="shared" si="7"/>
        <v>Digital Wallet</v>
      </c>
      <c r="W6970" s="4">
        <f t="shared" ref="W6970:Y6970" si="6977">IF(OR(J6970 = "ERROR", J6970 = ""), "UNKNOWN", J6970)</f>
        <v>5</v>
      </c>
      <c r="X6970" s="4">
        <f t="shared" si="6977"/>
        <v>1.5</v>
      </c>
      <c r="Y6970" s="4">
        <f t="shared" si="6977"/>
        <v>7.5</v>
      </c>
      <c r="Z6970" s="5">
        <f t="shared" si="9"/>
        <v>44987</v>
      </c>
    </row>
    <row r="6971">
      <c r="A6971" s="1" t="s">
        <v>7008</v>
      </c>
      <c r="B6971" s="1" t="s">
        <v>41</v>
      </c>
      <c r="C6971" s="1">
        <v>5.0</v>
      </c>
      <c r="D6971" s="1">
        <v>4.0</v>
      </c>
      <c r="E6971" s="1">
        <v>20.0</v>
      </c>
      <c r="F6971" s="1" t="s">
        <v>30</v>
      </c>
      <c r="H6971" s="2">
        <v>45154.0</v>
      </c>
      <c r="J6971" s="3">
        <f t="shared" si="2"/>
        <v>5</v>
      </c>
      <c r="K6971" s="4">
        <f t="shared" si="3"/>
        <v>4</v>
      </c>
      <c r="L6971" s="4">
        <f t="shared" si="4"/>
        <v>20</v>
      </c>
      <c r="S6971" s="1" t="s">
        <v>7008</v>
      </c>
      <c r="T6971" s="4" t="str">
        <f t="shared" si="5"/>
        <v>Smoothie</v>
      </c>
      <c r="U6971" s="4" t="str">
        <f t="shared" si="6"/>
        <v>UNKNOWN</v>
      </c>
      <c r="V6971" s="4" t="str">
        <f t="shared" si="7"/>
        <v>UNKNOWN</v>
      </c>
      <c r="W6971" s="4">
        <f t="shared" ref="W6971:Y6971" si="6978">IF(OR(J6971 = "ERROR", J6971 = ""), "UNKNOWN", J6971)</f>
        <v>5</v>
      </c>
      <c r="X6971" s="4">
        <f t="shared" si="6978"/>
        <v>4</v>
      </c>
      <c r="Y6971" s="4">
        <f t="shared" si="6978"/>
        <v>20</v>
      </c>
      <c r="Z6971" s="5">
        <f t="shared" si="9"/>
        <v>45154</v>
      </c>
    </row>
    <row r="6972">
      <c r="A6972" s="1" t="s">
        <v>7009</v>
      </c>
      <c r="B6972" s="1" t="s">
        <v>25</v>
      </c>
      <c r="C6972" s="1">
        <v>1.0</v>
      </c>
      <c r="D6972" s="1">
        <v>5.0</v>
      </c>
      <c r="E6972" s="1">
        <v>5.0</v>
      </c>
      <c r="G6972" s="1" t="s">
        <v>24</v>
      </c>
      <c r="H6972" s="2">
        <v>45023.0</v>
      </c>
      <c r="J6972" s="3">
        <f t="shared" si="2"/>
        <v>1</v>
      </c>
      <c r="K6972" s="4">
        <f t="shared" si="3"/>
        <v>5</v>
      </c>
      <c r="L6972" s="4">
        <f t="shared" si="4"/>
        <v>5</v>
      </c>
      <c r="S6972" s="1" t="s">
        <v>7009</v>
      </c>
      <c r="T6972" s="4" t="str">
        <f t="shared" si="5"/>
        <v>UNKNOWN</v>
      </c>
      <c r="U6972" s="4" t="str">
        <f t="shared" si="6"/>
        <v>Takeaway</v>
      </c>
      <c r="V6972" s="4" t="str">
        <f t="shared" si="7"/>
        <v>UNKNOWN</v>
      </c>
      <c r="W6972" s="4">
        <f t="shared" ref="W6972:Y6972" si="6979">IF(OR(J6972 = "ERROR", J6972 = ""), "UNKNOWN", J6972)</f>
        <v>1</v>
      </c>
      <c r="X6972" s="4">
        <f t="shared" si="6979"/>
        <v>5</v>
      </c>
      <c r="Y6972" s="4">
        <f t="shared" si="6979"/>
        <v>5</v>
      </c>
      <c r="Z6972" s="5">
        <f t="shared" si="9"/>
        <v>45023</v>
      </c>
    </row>
    <row r="6973">
      <c r="A6973" s="1" t="s">
        <v>7010</v>
      </c>
      <c r="B6973" s="1" t="s">
        <v>55</v>
      </c>
      <c r="C6973" s="1">
        <v>5.0</v>
      </c>
      <c r="D6973" s="1">
        <v>3.0</v>
      </c>
      <c r="E6973" s="1">
        <v>15.0</v>
      </c>
      <c r="F6973" s="1" t="s">
        <v>23</v>
      </c>
      <c r="G6973" s="1" t="s">
        <v>29</v>
      </c>
      <c r="H6973" s="6">
        <v>45252.0</v>
      </c>
      <c r="J6973" s="3">
        <f t="shared" si="2"/>
        <v>5</v>
      </c>
      <c r="K6973" s="4">
        <f t="shared" si="3"/>
        <v>3</v>
      </c>
      <c r="L6973" s="4">
        <f t="shared" si="4"/>
        <v>15</v>
      </c>
      <c r="S6973" s="1" t="s">
        <v>7010</v>
      </c>
      <c r="T6973" s="4" t="str">
        <f t="shared" si="5"/>
        <v>Juice</v>
      </c>
      <c r="U6973" s="4" t="str">
        <f t="shared" si="6"/>
        <v>In-store</v>
      </c>
      <c r="V6973" s="4" t="str">
        <f t="shared" si="7"/>
        <v>Credit Card</v>
      </c>
      <c r="W6973" s="4">
        <f t="shared" ref="W6973:Y6973" si="6980">IF(OR(J6973 = "ERROR", J6973 = ""), "UNKNOWN", J6973)</f>
        <v>5</v>
      </c>
      <c r="X6973" s="4">
        <f t="shared" si="6980"/>
        <v>3</v>
      </c>
      <c r="Y6973" s="4">
        <f t="shared" si="6980"/>
        <v>15</v>
      </c>
      <c r="Z6973" s="7">
        <f t="shared" si="9"/>
        <v>45252</v>
      </c>
    </row>
    <row r="6974">
      <c r="A6974" s="1" t="s">
        <v>7011</v>
      </c>
      <c r="B6974" s="1" t="s">
        <v>55</v>
      </c>
      <c r="C6974" s="1">
        <v>2.0</v>
      </c>
      <c r="D6974" s="1">
        <v>3.0</v>
      </c>
      <c r="E6974" s="1">
        <v>6.0</v>
      </c>
      <c r="F6974" s="1" t="s">
        <v>28</v>
      </c>
      <c r="G6974" s="1" t="s">
        <v>24</v>
      </c>
      <c r="H6974" s="2">
        <v>45232.0</v>
      </c>
      <c r="J6974" s="3">
        <f t="shared" si="2"/>
        <v>2</v>
      </c>
      <c r="K6974" s="4">
        <f t="shared" si="3"/>
        <v>3</v>
      </c>
      <c r="L6974" s="4">
        <f t="shared" si="4"/>
        <v>6</v>
      </c>
      <c r="S6974" s="1" t="s">
        <v>7011</v>
      </c>
      <c r="T6974" s="4" t="str">
        <f t="shared" si="5"/>
        <v>Juice</v>
      </c>
      <c r="U6974" s="4" t="str">
        <f t="shared" si="6"/>
        <v>Takeaway</v>
      </c>
      <c r="V6974" s="4" t="str">
        <f t="shared" si="7"/>
        <v>Cash</v>
      </c>
      <c r="W6974" s="4">
        <f t="shared" ref="W6974:Y6974" si="6981">IF(OR(J6974 = "ERROR", J6974 = ""), "UNKNOWN", J6974)</f>
        <v>2</v>
      </c>
      <c r="X6974" s="4">
        <f t="shared" si="6981"/>
        <v>3</v>
      </c>
      <c r="Y6974" s="4">
        <f t="shared" si="6981"/>
        <v>6</v>
      </c>
      <c r="Z6974" s="5">
        <f t="shared" si="9"/>
        <v>45232</v>
      </c>
    </row>
    <row r="6975">
      <c r="A6975" s="1" t="s">
        <v>7012</v>
      </c>
      <c r="B6975" s="1" t="s">
        <v>55</v>
      </c>
      <c r="C6975" s="1">
        <v>2.0</v>
      </c>
      <c r="D6975" s="1">
        <v>3.0</v>
      </c>
      <c r="E6975" s="1">
        <v>6.0</v>
      </c>
      <c r="F6975" s="1" t="s">
        <v>39</v>
      </c>
      <c r="G6975" s="1" t="s">
        <v>29</v>
      </c>
      <c r="H6975" s="2">
        <v>45269.0</v>
      </c>
      <c r="J6975" s="3">
        <f t="shared" si="2"/>
        <v>2</v>
      </c>
      <c r="K6975" s="4">
        <f t="shared" si="3"/>
        <v>3</v>
      </c>
      <c r="L6975" s="4">
        <f t="shared" si="4"/>
        <v>6</v>
      </c>
      <c r="S6975" s="1" t="s">
        <v>7012</v>
      </c>
      <c r="T6975" s="4" t="str">
        <f t="shared" si="5"/>
        <v>Juice</v>
      </c>
      <c r="U6975" s="4" t="str">
        <f t="shared" si="6"/>
        <v>In-store</v>
      </c>
      <c r="V6975" s="4" t="str">
        <f t="shared" si="7"/>
        <v>Digital Wallet</v>
      </c>
      <c r="W6975" s="4">
        <f t="shared" ref="W6975:Y6975" si="6982">IF(OR(J6975 = "ERROR", J6975 = ""), "UNKNOWN", J6975)</f>
        <v>2</v>
      </c>
      <c r="X6975" s="4">
        <f t="shared" si="6982"/>
        <v>3</v>
      </c>
      <c r="Y6975" s="4">
        <f t="shared" si="6982"/>
        <v>6</v>
      </c>
      <c r="Z6975" s="5">
        <f t="shared" si="9"/>
        <v>45269</v>
      </c>
    </row>
    <row r="6976">
      <c r="A6976" s="1" t="s">
        <v>7013</v>
      </c>
      <c r="B6976" s="1" t="s">
        <v>44</v>
      </c>
      <c r="C6976" s="1">
        <v>1.0</v>
      </c>
      <c r="D6976" s="1">
        <v>4.0</v>
      </c>
      <c r="E6976" s="1">
        <v>4.0</v>
      </c>
      <c r="F6976" s="1" t="s">
        <v>28</v>
      </c>
      <c r="G6976" s="1" t="s">
        <v>24</v>
      </c>
      <c r="H6976" s="1" t="s">
        <v>30</v>
      </c>
      <c r="J6976" s="3">
        <f t="shared" si="2"/>
        <v>1</v>
      </c>
      <c r="K6976" s="4">
        <f t="shared" si="3"/>
        <v>4</v>
      </c>
      <c r="L6976" s="4">
        <f t="shared" si="4"/>
        <v>4</v>
      </c>
      <c r="S6976" s="1" t="s">
        <v>7013</v>
      </c>
      <c r="T6976" s="4" t="str">
        <f t="shared" si="5"/>
        <v>Sandwich</v>
      </c>
      <c r="U6976" s="4" t="str">
        <f t="shared" si="6"/>
        <v>Takeaway</v>
      </c>
      <c r="V6976" s="4" t="str">
        <f t="shared" si="7"/>
        <v>Cash</v>
      </c>
      <c r="W6976" s="4">
        <f t="shared" ref="W6976:Y6976" si="6983">IF(OR(J6976 = "ERROR", J6976 = ""), "UNKNOWN", J6976)</f>
        <v>1</v>
      </c>
      <c r="X6976" s="4">
        <f t="shared" si="6983"/>
        <v>4</v>
      </c>
      <c r="Y6976" s="4">
        <f t="shared" si="6983"/>
        <v>4</v>
      </c>
      <c r="Z6976" s="4" t="str">
        <f t="shared" si="9"/>
        <v>UNKNOWN</v>
      </c>
    </row>
    <row r="6977">
      <c r="A6977" s="1" t="s">
        <v>7014</v>
      </c>
      <c r="B6977" s="1" t="s">
        <v>44</v>
      </c>
      <c r="C6977" s="1">
        <v>1.0</v>
      </c>
      <c r="D6977" s="1">
        <v>4.0</v>
      </c>
      <c r="E6977" s="1">
        <v>4.0</v>
      </c>
      <c r="F6977" s="1" t="s">
        <v>28</v>
      </c>
      <c r="G6977" s="1" t="s">
        <v>24</v>
      </c>
      <c r="H6977" s="2">
        <v>45028.0</v>
      </c>
      <c r="J6977" s="3">
        <f t="shared" si="2"/>
        <v>1</v>
      </c>
      <c r="K6977" s="4">
        <f t="shared" si="3"/>
        <v>4</v>
      </c>
      <c r="L6977" s="4">
        <f t="shared" si="4"/>
        <v>4</v>
      </c>
      <c r="S6977" s="1" t="s">
        <v>7014</v>
      </c>
      <c r="T6977" s="4" t="str">
        <f t="shared" si="5"/>
        <v>Sandwich</v>
      </c>
      <c r="U6977" s="4" t="str">
        <f t="shared" si="6"/>
        <v>Takeaway</v>
      </c>
      <c r="V6977" s="4" t="str">
        <f t="shared" si="7"/>
        <v>Cash</v>
      </c>
      <c r="W6977" s="4">
        <f t="shared" ref="W6977:Y6977" si="6984">IF(OR(J6977 = "ERROR", J6977 = ""), "UNKNOWN", J6977)</f>
        <v>1</v>
      </c>
      <c r="X6977" s="4">
        <f t="shared" si="6984"/>
        <v>4</v>
      </c>
      <c r="Y6977" s="4">
        <f t="shared" si="6984"/>
        <v>4</v>
      </c>
      <c r="Z6977" s="5">
        <f t="shared" si="9"/>
        <v>45028</v>
      </c>
    </row>
    <row r="6978">
      <c r="A6978" s="1" t="s">
        <v>7015</v>
      </c>
      <c r="B6978" s="1" t="s">
        <v>32</v>
      </c>
      <c r="C6978" s="1">
        <v>3.0</v>
      </c>
      <c r="D6978" s="1">
        <v>1.0</v>
      </c>
      <c r="E6978" s="1">
        <v>3.0</v>
      </c>
      <c r="F6978" s="1" t="s">
        <v>23</v>
      </c>
      <c r="G6978" s="1" t="s">
        <v>30</v>
      </c>
      <c r="H6978" s="2">
        <v>44963.0</v>
      </c>
      <c r="J6978" s="3">
        <f t="shared" si="2"/>
        <v>3</v>
      </c>
      <c r="K6978" s="4">
        <f t="shared" si="3"/>
        <v>1</v>
      </c>
      <c r="L6978" s="4">
        <f t="shared" si="4"/>
        <v>3</v>
      </c>
      <c r="S6978" s="1" t="s">
        <v>7015</v>
      </c>
      <c r="T6978" s="4" t="str">
        <f t="shared" si="5"/>
        <v>Cookie</v>
      </c>
      <c r="U6978" s="4" t="str">
        <f t="shared" si="6"/>
        <v>UNKNOWN</v>
      </c>
      <c r="V6978" s="4" t="str">
        <f t="shared" si="7"/>
        <v>Credit Card</v>
      </c>
      <c r="W6978" s="4">
        <f t="shared" ref="W6978:Y6978" si="6985">IF(OR(J6978 = "ERROR", J6978 = ""), "UNKNOWN", J6978)</f>
        <v>3</v>
      </c>
      <c r="X6978" s="4">
        <f t="shared" si="6985"/>
        <v>1</v>
      </c>
      <c r="Y6978" s="4">
        <f t="shared" si="6985"/>
        <v>3</v>
      </c>
      <c r="Z6978" s="5">
        <f t="shared" si="9"/>
        <v>44963</v>
      </c>
    </row>
    <row r="6979">
      <c r="A6979" s="1" t="s">
        <v>7016</v>
      </c>
      <c r="B6979" s="1" t="s">
        <v>22</v>
      </c>
      <c r="C6979" s="1">
        <v>5.0</v>
      </c>
      <c r="D6979" s="1">
        <v>2.0</v>
      </c>
      <c r="E6979" s="1">
        <v>10.0</v>
      </c>
      <c r="G6979" s="1" t="s">
        <v>29</v>
      </c>
      <c r="H6979" s="2">
        <v>45109.0</v>
      </c>
      <c r="J6979" s="3">
        <f t="shared" si="2"/>
        <v>5</v>
      </c>
      <c r="K6979" s="4">
        <f t="shared" si="3"/>
        <v>2</v>
      </c>
      <c r="L6979" s="4">
        <f t="shared" si="4"/>
        <v>10</v>
      </c>
      <c r="S6979" s="1" t="s">
        <v>7016</v>
      </c>
      <c r="T6979" s="4" t="str">
        <f t="shared" si="5"/>
        <v>Coffee</v>
      </c>
      <c r="U6979" s="4" t="str">
        <f t="shared" si="6"/>
        <v>In-store</v>
      </c>
      <c r="V6979" s="4" t="str">
        <f t="shared" si="7"/>
        <v>UNKNOWN</v>
      </c>
      <c r="W6979" s="4">
        <f t="shared" ref="W6979:Y6979" si="6986">IF(OR(J6979 = "ERROR", J6979 = ""), "UNKNOWN", J6979)</f>
        <v>5</v>
      </c>
      <c r="X6979" s="4">
        <f t="shared" si="6986"/>
        <v>2</v>
      </c>
      <c r="Y6979" s="4">
        <f t="shared" si="6986"/>
        <v>10</v>
      </c>
      <c r="Z6979" s="5">
        <f t="shared" si="9"/>
        <v>45109</v>
      </c>
    </row>
    <row r="6980">
      <c r="A6980" s="1" t="s">
        <v>7017</v>
      </c>
      <c r="B6980" s="1" t="s">
        <v>44</v>
      </c>
      <c r="C6980" s="1">
        <v>4.0</v>
      </c>
      <c r="D6980" s="1">
        <v>4.0</v>
      </c>
      <c r="E6980" s="1">
        <v>16.0</v>
      </c>
      <c r="F6980" s="1" t="s">
        <v>28</v>
      </c>
      <c r="G6980" s="1" t="s">
        <v>24</v>
      </c>
      <c r="H6980" s="2">
        <v>44928.0</v>
      </c>
      <c r="J6980" s="3">
        <f t="shared" si="2"/>
        <v>4</v>
      </c>
      <c r="K6980" s="4">
        <f t="shared" si="3"/>
        <v>4</v>
      </c>
      <c r="L6980" s="4">
        <f t="shared" si="4"/>
        <v>16</v>
      </c>
      <c r="S6980" s="1" t="s">
        <v>7017</v>
      </c>
      <c r="T6980" s="4" t="str">
        <f t="shared" si="5"/>
        <v>Sandwich</v>
      </c>
      <c r="U6980" s="4" t="str">
        <f t="shared" si="6"/>
        <v>Takeaway</v>
      </c>
      <c r="V6980" s="4" t="str">
        <f t="shared" si="7"/>
        <v>Cash</v>
      </c>
      <c r="W6980" s="4">
        <f t="shared" ref="W6980:Y6980" si="6987">IF(OR(J6980 = "ERROR", J6980 = ""), "UNKNOWN", J6980)</f>
        <v>4</v>
      </c>
      <c r="X6980" s="4">
        <f t="shared" si="6987"/>
        <v>4</v>
      </c>
      <c r="Y6980" s="4">
        <f t="shared" si="6987"/>
        <v>16</v>
      </c>
      <c r="Z6980" s="5">
        <f t="shared" si="9"/>
        <v>44928</v>
      </c>
    </row>
    <row r="6981">
      <c r="A6981" s="1" t="s">
        <v>7018</v>
      </c>
      <c r="B6981" s="1" t="s">
        <v>22</v>
      </c>
      <c r="C6981" s="1">
        <v>3.0</v>
      </c>
      <c r="D6981" s="1">
        <v>2.0</v>
      </c>
      <c r="E6981" s="1">
        <v>6.0</v>
      </c>
      <c r="G6981" s="1" t="s">
        <v>24</v>
      </c>
      <c r="H6981" s="2">
        <v>45077.0</v>
      </c>
      <c r="J6981" s="3">
        <f t="shared" si="2"/>
        <v>3</v>
      </c>
      <c r="K6981" s="4">
        <f t="shared" si="3"/>
        <v>2</v>
      </c>
      <c r="L6981" s="4">
        <f t="shared" si="4"/>
        <v>6</v>
      </c>
      <c r="S6981" s="1" t="s">
        <v>7018</v>
      </c>
      <c r="T6981" s="4" t="str">
        <f t="shared" si="5"/>
        <v>Coffee</v>
      </c>
      <c r="U6981" s="4" t="str">
        <f t="shared" si="6"/>
        <v>Takeaway</v>
      </c>
      <c r="V6981" s="4" t="str">
        <f t="shared" si="7"/>
        <v>UNKNOWN</v>
      </c>
      <c r="W6981" s="4">
        <f t="shared" ref="W6981:Y6981" si="6988">IF(OR(J6981 = "ERROR", J6981 = ""), "UNKNOWN", J6981)</f>
        <v>3</v>
      </c>
      <c r="X6981" s="4">
        <f t="shared" si="6988"/>
        <v>2</v>
      </c>
      <c r="Y6981" s="4">
        <f t="shared" si="6988"/>
        <v>6</v>
      </c>
      <c r="Z6981" s="5">
        <f t="shared" si="9"/>
        <v>45077</v>
      </c>
    </row>
    <row r="6982">
      <c r="A6982" s="1" t="s">
        <v>7019</v>
      </c>
      <c r="B6982" s="1" t="s">
        <v>55</v>
      </c>
      <c r="C6982" s="1">
        <v>3.0</v>
      </c>
      <c r="D6982" s="1">
        <v>3.0</v>
      </c>
      <c r="E6982" s="1">
        <v>9.0</v>
      </c>
      <c r="F6982" s="1" t="s">
        <v>30</v>
      </c>
      <c r="H6982" s="2">
        <v>45168.0</v>
      </c>
      <c r="J6982" s="3">
        <f t="shared" si="2"/>
        <v>3</v>
      </c>
      <c r="K6982" s="4">
        <f t="shared" si="3"/>
        <v>3</v>
      </c>
      <c r="L6982" s="4">
        <f t="shared" si="4"/>
        <v>9</v>
      </c>
      <c r="S6982" s="1" t="s">
        <v>7019</v>
      </c>
      <c r="T6982" s="4" t="str">
        <f t="shared" si="5"/>
        <v>Juice</v>
      </c>
      <c r="U6982" s="4" t="str">
        <f t="shared" si="6"/>
        <v>UNKNOWN</v>
      </c>
      <c r="V6982" s="4" t="str">
        <f t="shared" si="7"/>
        <v>UNKNOWN</v>
      </c>
      <c r="W6982" s="4">
        <f t="shared" ref="W6982:Y6982" si="6989">IF(OR(J6982 = "ERROR", J6982 = ""), "UNKNOWN", J6982)</f>
        <v>3</v>
      </c>
      <c r="X6982" s="4">
        <f t="shared" si="6989"/>
        <v>3</v>
      </c>
      <c r="Y6982" s="4">
        <f t="shared" si="6989"/>
        <v>9</v>
      </c>
      <c r="Z6982" s="5">
        <f t="shared" si="9"/>
        <v>45168</v>
      </c>
    </row>
    <row r="6983">
      <c r="A6983" s="1" t="s">
        <v>7020</v>
      </c>
      <c r="B6983" s="1" t="s">
        <v>44</v>
      </c>
      <c r="C6983" s="1">
        <v>4.0</v>
      </c>
      <c r="D6983" s="1">
        <v>4.0</v>
      </c>
      <c r="E6983" s="1">
        <v>16.0</v>
      </c>
      <c r="H6983" s="2">
        <v>45035.0</v>
      </c>
      <c r="J6983" s="3">
        <f t="shared" si="2"/>
        <v>4</v>
      </c>
      <c r="K6983" s="4">
        <f t="shared" si="3"/>
        <v>4</v>
      </c>
      <c r="L6983" s="4">
        <f t="shared" si="4"/>
        <v>16</v>
      </c>
      <c r="S6983" s="1" t="s">
        <v>7020</v>
      </c>
      <c r="T6983" s="4" t="str">
        <f t="shared" si="5"/>
        <v>Sandwich</v>
      </c>
      <c r="U6983" s="4" t="str">
        <f t="shared" si="6"/>
        <v>UNKNOWN</v>
      </c>
      <c r="V6983" s="4" t="str">
        <f t="shared" si="7"/>
        <v>UNKNOWN</v>
      </c>
      <c r="W6983" s="4">
        <f t="shared" ref="W6983:Y6983" si="6990">IF(OR(J6983 = "ERROR", J6983 = ""), "UNKNOWN", J6983)</f>
        <v>4</v>
      </c>
      <c r="X6983" s="4">
        <f t="shared" si="6990"/>
        <v>4</v>
      </c>
      <c r="Y6983" s="4">
        <f t="shared" si="6990"/>
        <v>16</v>
      </c>
      <c r="Z6983" s="5">
        <f t="shared" si="9"/>
        <v>45035</v>
      </c>
    </row>
    <row r="6984">
      <c r="A6984" s="1" t="s">
        <v>7021</v>
      </c>
      <c r="B6984" s="1" t="s">
        <v>41</v>
      </c>
      <c r="C6984" s="1">
        <v>2.0</v>
      </c>
      <c r="D6984" s="1">
        <v>4.0</v>
      </c>
      <c r="E6984" s="1">
        <v>8.0</v>
      </c>
      <c r="F6984" s="1" t="s">
        <v>39</v>
      </c>
      <c r="G6984" s="1" t="s">
        <v>24</v>
      </c>
      <c r="H6984" s="2">
        <v>44948.0</v>
      </c>
      <c r="J6984" s="3">
        <f t="shared" si="2"/>
        <v>2</v>
      </c>
      <c r="K6984" s="4">
        <f t="shared" si="3"/>
        <v>4</v>
      </c>
      <c r="L6984" s="4">
        <f t="shared" si="4"/>
        <v>8</v>
      </c>
      <c r="S6984" s="1" t="s">
        <v>7021</v>
      </c>
      <c r="T6984" s="4" t="str">
        <f t="shared" si="5"/>
        <v>Smoothie</v>
      </c>
      <c r="U6984" s="4" t="str">
        <f t="shared" si="6"/>
        <v>Takeaway</v>
      </c>
      <c r="V6984" s="4" t="str">
        <f t="shared" si="7"/>
        <v>Digital Wallet</v>
      </c>
      <c r="W6984" s="4">
        <f t="shared" ref="W6984:Y6984" si="6991">IF(OR(J6984 = "ERROR", J6984 = ""), "UNKNOWN", J6984)</f>
        <v>2</v>
      </c>
      <c r="X6984" s="4">
        <f t="shared" si="6991"/>
        <v>4</v>
      </c>
      <c r="Y6984" s="4">
        <f t="shared" si="6991"/>
        <v>8</v>
      </c>
      <c r="Z6984" s="5">
        <f t="shared" si="9"/>
        <v>44948</v>
      </c>
    </row>
    <row r="6985">
      <c r="A6985" s="1" t="s">
        <v>7022</v>
      </c>
      <c r="B6985" s="1" t="s">
        <v>36</v>
      </c>
      <c r="C6985" s="1">
        <v>4.0</v>
      </c>
      <c r="D6985" s="1">
        <v>5.0</v>
      </c>
      <c r="E6985" s="1">
        <v>20.0</v>
      </c>
      <c r="F6985" s="1" t="s">
        <v>23</v>
      </c>
      <c r="G6985" s="1" t="s">
        <v>24</v>
      </c>
      <c r="H6985" s="2">
        <v>45164.0</v>
      </c>
      <c r="J6985" s="3">
        <f t="shared" si="2"/>
        <v>4</v>
      </c>
      <c r="K6985" s="4">
        <f t="shared" si="3"/>
        <v>5</v>
      </c>
      <c r="L6985" s="4">
        <f t="shared" si="4"/>
        <v>20</v>
      </c>
      <c r="S6985" s="1" t="s">
        <v>7022</v>
      </c>
      <c r="T6985" s="4" t="str">
        <f t="shared" si="5"/>
        <v>Salad</v>
      </c>
      <c r="U6985" s="4" t="str">
        <f t="shared" si="6"/>
        <v>Takeaway</v>
      </c>
      <c r="V6985" s="4" t="str">
        <f t="shared" si="7"/>
        <v>Credit Card</v>
      </c>
      <c r="W6985" s="4">
        <f t="shared" ref="W6985:Y6985" si="6992">IF(OR(J6985 = "ERROR", J6985 = ""), "UNKNOWN", J6985)</f>
        <v>4</v>
      </c>
      <c r="X6985" s="4">
        <f t="shared" si="6992"/>
        <v>5</v>
      </c>
      <c r="Y6985" s="4">
        <f t="shared" si="6992"/>
        <v>20</v>
      </c>
      <c r="Z6985" s="5">
        <f t="shared" si="9"/>
        <v>45164</v>
      </c>
    </row>
    <row r="6986">
      <c r="A6986" s="1" t="s">
        <v>7023</v>
      </c>
      <c r="B6986" s="1" t="s">
        <v>55</v>
      </c>
      <c r="C6986" s="1">
        <v>2.0</v>
      </c>
      <c r="D6986" s="1">
        <v>3.0</v>
      </c>
      <c r="E6986" s="1">
        <v>6.0</v>
      </c>
      <c r="F6986" s="1" t="s">
        <v>39</v>
      </c>
      <c r="G6986" s="1" t="s">
        <v>29</v>
      </c>
      <c r="H6986" s="2">
        <v>45070.0</v>
      </c>
      <c r="J6986" s="3">
        <f t="shared" si="2"/>
        <v>2</v>
      </c>
      <c r="K6986" s="4">
        <f t="shared" si="3"/>
        <v>3</v>
      </c>
      <c r="L6986" s="4">
        <f t="shared" si="4"/>
        <v>6</v>
      </c>
      <c r="S6986" s="1" t="s">
        <v>7023</v>
      </c>
      <c r="T6986" s="4" t="str">
        <f t="shared" si="5"/>
        <v>Juice</v>
      </c>
      <c r="U6986" s="4" t="str">
        <f t="shared" si="6"/>
        <v>In-store</v>
      </c>
      <c r="V6986" s="4" t="str">
        <f t="shared" si="7"/>
        <v>Digital Wallet</v>
      </c>
      <c r="W6986" s="4">
        <f t="shared" ref="W6986:Y6986" si="6993">IF(OR(J6986 = "ERROR", J6986 = ""), "UNKNOWN", J6986)</f>
        <v>2</v>
      </c>
      <c r="X6986" s="4">
        <f t="shared" si="6993"/>
        <v>3</v>
      </c>
      <c r="Y6986" s="4">
        <f t="shared" si="6993"/>
        <v>6</v>
      </c>
      <c r="Z6986" s="5">
        <f t="shared" si="9"/>
        <v>45070</v>
      </c>
    </row>
    <row r="6987">
      <c r="A6987" s="1" t="s">
        <v>7024</v>
      </c>
      <c r="B6987" s="1" t="s">
        <v>81</v>
      </c>
      <c r="C6987" s="1">
        <v>2.0</v>
      </c>
      <c r="D6987" s="1">
        <v>1.5</v>
      </c>
      <c r="E6987" s="1">
        <v>3.0</v>
      </c>
      <c r="F6987" s="1" t="s">
        <v>39</v>
      </c>
      <c r="H6987" s="2">
        <v>45117.0</v>
      </c>
      <c r="J6987" s="3">
        <f t="shared" si="2"/>
        <v>2</v>
      </c>
      <c r="K6987" s="4">
        <f t="shared" si="3"/>
        <v>1.5</v>
      </c>
      <c r="L6987" s="4">
        <f t="shared" si="4"/>
        <v>3</v>
      </c>
      <c r="S6987" s="1" t="s">
        <v>7024</v>
      </c>
      <c r="T6987" s="4" t="str">
        <f t="shared" si="5"/>
        <v>Tea</v>
      </c>
      <c r="U6987" s="4" t="str">
        <f t="shared" si="6"/>
        <v>UNKNOWN</v>
      </c>
      <c r="V6987" s="4" t="str">
        <f t="shared" si="7"/>
        <v>Digital Wallet</v>
      </c>
      <c r="W6987" s="4">
        <f t="shared" ref="W6987:Y6987" si="6994">IF(OR(J6987 = "ERROR", J6987 = ""), "UNKNOWN", J6987)</f>
        <v>2</v>
      </c>
      <c r="X6987" s="4">
        <f t="shared" si="6994"/>
        <v>1.5</v>
      </c>
      <c r="Y6987" s="4">
        <f t="shared" si="6994"/>
        <v>3</v>
      </c>
      <c r="Z6987" s="5">
        <f t="shared" si="9"/>
        <v>45117</v>
      </c>
    </row>
    <row r="6988">
      <c r="A6988" s="1" t="s">
        <v>7025</v>
      </c>
      <c r="B6988" s="1" t="s">
        <v>22</v>
      </c>
      <c r="C6988" s="1">
        <v>4.0</v>
      </c>
      <c r="D6988" s="1">
        <v>2.0</v>
      </c>
      <c r="E6988" s="1">
        <v>8.0</v>
      </c>
      <c r="F6988" s="1" t="s">
        <v>28</v>
      </c>
      <c r="G6988" s="1" t="s">
        <v>29</v>
      </c>
      <c r="H6988" s="2">
        <v>45112.0</v>
      </c>
      <c r="J6988" s="3">
        <f t="shared" si="2"/>
        <v>4</v>
      </c>
      <c r="K6988" s="4">
        <f t="shared" si="3"/>
        <v>2</v>
      </c>
      <c r="L6988" s="4">
        <f t="shared" si="4"/>
        <v>8</v>
      </c>
      <c r="S6988" s="1" t="s">
        <v>7025</v>
      </c>
      <c r="T6988" s="4" t="str">
        <f t="shared" si="5"/>
        <v>Coffee</v>
      </c>
      <c r="U6988" s="4" t="str">
        <f t="shared" si="6"/>
        <v>In-store</v>
      </c>
      <c r="V6988" s="4" t="str">
        <f t="shared" si="7"/>
        <v>Cash</v>
      </c>
      <c r="W6988" s="4">
        <f t="shared" ref="W6988:Y6988" si="6995">IF(OR(J6988 = "ERROR", J6988 = ""), "UNKNOWN", J6988)</f>
        <v>4</v>
      </c>
      <c r="X6988" s="4">
        <f t="shared" si="6995"/>
        <v>2</v>
      </c>
      <c r="Y6988" s="4">
        <f t="shared" si="6995"/>
        <v>8</v>
      </c>
      <c r="Z6988" s="5">
        <f t="shared" si="9"/>
        <v>45112</v>
      </c>
    </row>
    <row r="6989">
      <c r="A6989" s="1" t="s">
        <v>7026</v>
      </c>
      <c r="B6989" s="1" t="s">
        <v>81</v>
      </c>
      <c r="C6989" s="1">
        <v>3.0</v>
      </c>
      <c r="D6989" s="1">
        <v>1.5</v>
      </c>
      <c r="E6989" s="1">
        <v>4.5</v>
      </c>
      <c r="G6989" s="1" t="s">
        <v>24</v>
      </c>
      <c r="H6989" s="2">
        <v>45134.0</v>
      </c>
      <c r="J6989" s="3">
        <f t="shared" si="2"/>
        <v>3</v>
      </c>
      <c r="K6989" s="4">
        <f t="shared" si="3"/>
        <v>1.5</v>
      </c>
      <c r="L6989" s="4">
        <f t="shared" si="4"/>
        <v>4.5</v>
      </c>
      <c r="S6989" s="1" t="s">
        <v>7026</v>
      </c>
      <c r="T6989" s="4" t="str">
        <f t="shared" si="5"/>
        <v>Tea</v>
      </c>
      <c r="U6989" s="4" t="str">
        <f t="shared" si="6"/>
        <v>Takeaway</v>
      </c>
      <c r="V6989" s="4" t="str">
        <f t="shared" si="7"/>
        <v>UNKNOWN</v>
      </c>
      <c r="W6989" s="4">
        <f t="shared" ref="W6989:Y6989" si="6996">IF(OR(J6989 = "ERROR", J6989 = ""), "UNKNOWN", J6989)</f>
        <v>3</v>
      </c>
      <c r="X6989" s="4">
        <f t="shared" si="6996"/>
        <v>1.5</v>
      </c>
      <c r="Y6989" s="4">
        <f t="shared" si="6996"/>
        <v>4.5</v>
      </c>
      <c r="Z6989" s="5">
        <f t="shared" si="9"/>
        <v>45134</v>
      </c>
    </row>
    <row r="6990">
      <c r="A6990" s="1" t="s">
        <v>7027</v>
      </c>
      <c r="B6990" s="1" t="s">
        <v>25</v>
      </c>
      <c r="C6990" s="1">
        <v>3.0</v>
      </c>
      <c r="D6990" s="1">
        <v>3.0</v>
      </c>
      <c r="E6990" s="1">
        <v>9.0</v>
      </c>
      <c r="H6990" s="6">
        <v>45253.0</v>
      </c>
      <c r="J6990" s="3">
        <f t="shared" si="2"/>
        <v>3</v>
      </c>
      <c r="K6990" s="4">
        <f t="shared" si="3"/>
        <v>3</v>
      </c>
      <c r="L6990" s="4">
        <f t="shared" si="4"/>
        <v>9</v>
      </c>
      <c r="S6990" s="1" t="s">
        <v>7027</v>
      </c>
      <c r="T6990" s="4" t="str">
        <f t="shared" si="5"/>
        <v>UNKNOWN</v>
      </c>
      <c r="U6990" s="4" t="str">
        <f t="shared" si="6"/>
        <v>UNKNOWN</v>
      </c>
      <c r="V6990" s="4" t="str">
        <f t="shared" si="7"/>
        <v>UNKNOWN</v>
      </c>
      <c r="W6990" s="4">
        <f t="shared" ref="W6990:Y6990" si="6997">IF(OR(J6990 = "ERROR", J6990 = ""), "UNKNOWN", J6990)</f>
        <v>3</v>
      </c>
      <c r="X6990" s="4">
        <f t="shared" si="6997"/>
        <v>3</v>
      </c>
      <c r="Y6990" s="4">
        <f t="shared" si="6997"/>
        <v>9</v>
      </c>
      <c r="Z6990" s="7">
        <f t="shared" si="9"/>
        <v>45253</v>
      </c>
    </row>
    <row r="6991">
      <c r="A6991" s="1" t="s">
        <v>7028</v>
      </c>
      <c r="B6991" s="1" t="s">
        <v>27</v>
      </c>
      <c r="C6991" s="1">
        <v>3.0</v>
      </c>
      <c r="D6991" s="1">
        <v>3.0</v>
      </c>
      <c r="E6991" s="1">
        <v>9.0</v>
      </c>
      <c r="F6991" s="1" t="s">
        <v>30</v>
      </c>
      <c r="G6991" s="1" t="s">
        <v>29</v>
      </c>
      <c r="H6991" s="2">
        <v>45002.0</v>
      </c>
      <c r="J6991" s="3">
        <f t="shared" si="2"/>
        <v>3</v>
      </c>
      <c r="K6991" s="4">
        <f t="shared" si="3"/>
        <v>3</v>
      </c>
      <c r="L6991" s="4">
        <f t="shared" si="4"/>
        <v>9</v>
      </c>
      <c r="S6991" s="1" t="s">
        <v>7028</v>
      </c>
      <c r="T6991" s="4" t="str">
        <f t="shared" si="5"/>
        <v>Cake</v>
      </c>
      <c r="U6991" s="4" t="str">
        <f t="shared" si="6"/>
        <v>In-store</v>
      </c>
      <c r="V6991" s="4" t="str">
        <f t="shared" si="7"/>
        <v>UNKNOWN</v>
      </c>
      <c r="W6991" s="4">
        <f t="shared" ref="W6991:Y6991" si="6998">IF(OR(J6991 = "ERROR", J6991 = ""), "UNKNOWN", J6991)</f>
        <v>3</v>
      </c>
      <c r="X6991" s="4">
        <f t="shared" si="6998"/>
        <v>3</v>
      </c>
      <c r="Y6991" s="4">
        <f t="shared" si="6998"/>
        <v>9</v>
      </c>
      <c r="Z6991" s="5">
        <f t="shared" si="9"/>
        <v>45002</v>
      </c>
    </row>
    <row r="6992">
      <c r="A6992" s="1" t="s">
        <v>7029</v>
      </c>
      <c r="B6992" s="1" t="s">
        <v>44</v>
      </c>
      <c r="C6992" s="1">
        <v>1.0</v>
      </c>
      <c r="D6992" s="1">
        <v>4.0</v>
      </c>
      <c r="E6992" s="1">
        <v>4.0</v>
      </c>
      <c r="F6992" s="1" t="s">
        <v>39</v>
      </c>
      <c r="G6992" s="1" t="s">
        <v>29</v>
      </c>
      <c r="H6992" s="2">
        <v>45032.0</v>
      </c>
      <c r="J6992" s="3">
        <f t="shared" si="2"/>
        <v>1</v>
      </c>
      <c r="K6992" s="4">
        <f t="shared" si="3"/>
        <v>4</v>
      </c>
      <c r="L6992" s="4">
        <f t="shared" si="4"/>
        <v>4</v>
      </c>
      <c r="S6992" s="1" t="s">
        <v>7029</v>
      </c>
      <c r="T6992" s="4" t="str">
        <f t="shared" si="5"/>
        <v>Sandwich</v>
      </c>
      <c r="U6992" s="4" t="str">
        <f t="shared" si="6"/>
        <v>In-store</v>
      </c>
      <c r="V6992" s="4" t="str">
        <f t="shared" si="7"/>
        <v>Digital Wallet</v>
      </c>
      <c r="W6992" s="4">
        <f t="shared" ref="W6992:Y6992" si="6999">IF(OR(J6992 = "ERROR", J6992 = ""), "UNKNOWN", J6992)</f>
        <v>1</v>
      </c>
      <c r="X6992" s="4">
        <f t="shared" si="6999"/>
        <v>4</v>
      </c>
      <c r="Y6992" s="4">
        <f t="shared" si="6999"/>
        <v>4</v>
      </c>
      <c r="Z6992" s="5">
        <f t="shared" si="9"/>
        <v>45032</v>
      </c>
    </row>
    <row r="6993">
      <c r="A6993" s="1" t="s">
        <v>7030</v>
      </c>
      <c r="B6993" s="1" t="s">
        <v>22</v>
      </c>
      <c r="C6993" s="1">
        <v>1.0</v>
      </c>
      <c r="D6993" s="1">
        <v>2.0</v>
      </c>
      <c r="E6993" s="1">
        <v>2.0</v>
      </c>
      <c r="G6993" s="1" t="s">
        <v>29</v>
      </c>
      <c r="H6993" s="2">
        <v>45093.0</v>
      </c>
      <c r="J6993" s="3">
        <f t="shared" si="2"/>
        <v>1</v>
      </c>
      <c r="K6993" s="4">
        <f t="shared" si="3"/>
        <v>2</v>
      </c>
      <c r="L6993" s="4">
        <f t="shared" si="4"/>
        <v>2</v>
      </c>
      <c r="S6993" s="1" t="s">
        <v>7030</v>
      </c>
      <c r="T6993" s="4" t="str">
        <f t="shared" si="5"/>
        <v>Coffee</v>
      </c>
      <c r="U6993" s="4" t="str">
        <f t="shared" si="6"/>
        <v>In-store</v>
      </c>
      <c r="V6993" s="4" t="str">
        <f t="shared" si="7"/>
        <v>UNKNOWN</v>
      </c>
      <c r="W6993" s="4">
        <f t="shared" ref="W6993:Y6993" si="7000">IF(OR(J6993 = "ERROR", J6993 = ""), "UNKNOWN", J6993)</f>
        <v>1</v>
      </c>
      <c r="X6993" s="4">
        <f t="shared" si="7000"/>
        <v>2</v>
      </c>
      <c r="Y6993" s="4">
        <f t="shared" si="7000"/>
        <v>2</v>
      </c>
      <c r="Z6993" s="5">
        <f t="shared" si="9"/>
        <v>45093</v>
      </c>
    </row>
    <row r="6994">
      <c r="A6994" s="1" t="s">
        <v>7031</v>
      </c>
      <c r="B6994" s="1" t="s">
        <v>81</v>
      </c>
      <c r="C6994" s="1">
        <v>3.0</v>
      </c>
      <c r="E6994" s="1">
        <v>4.5</v>
      </c>
      <c r="G6994" s="1" t="s">
        <v>24</v>
      </c>
      <c r="H6994" s="6">
        <v>45216.0</v>
      </c>
      <c r="J6994" s="3">
        <f t="shared" si="2"/>
        <v>3</v>
      </c>
      <c r="K6994" s="4">
        <f t="shared" si="3"/>
        <v>1.5</v>
      </c>
      <c r="L6994" s="4">
        <f t="shared" si="4"/>
        <v>4.5</v>
      </c>
      <c r="S6994" s="1" t="s">
        <v>7031</v>
      </c>
      <c r="T6994" s="4" t="str">
        <f t="shared" si="5"/>
        <v>Tea</v>
      </c>
      <c r="U6994" s="4" t="str">
        <f t="shared" si="6"/>
        <v>Takeaway</v>
      </c>
      <c r="V6994" s="4" t="str">
        <f t="shared" si="7"/>
        <v>UNKNOWN</v>
      </c>
      <c r="W6994" s="4">
        <f t="shared" ref="W6994:Y6994" si="7001">IF(OR(J6994 = "ERROR", J6994 = ""), "UNKNOWN", J6994)</f>
        <v>3</v>
      </c>
      <c r="X6994" s="4">
        <f t="shared" si="7001"/>
        <v>1.5</v>
      </c>
      <c r="Y6994" s="4">
        <f t="shared" si="7001"/>
        <v>4.5</v>
      </c>
      <c r="Z6994" s="7">
        <f t="shared" si="9"/>
        <v>45216</v>
      </c>
    </row>
    <row r="6995">
      <c r="A6995" s="1" t="s">
        <v>7032</v>
      </c>
      <c r="B6995" s="1" t="s">
        <v>55</v>
      </c>
      <c r="C6995" s="1">
        <v>2.0</v>
      </c>
      <c r="D6995" s="1">
        <v>3.0</v>
      </c>
      <c r="E6995" s="1">
        <v>6.0</v>
      </c>
      <c r="F6995" s="1" t="s">
        <v>23</v>
      </c>
      <c r="H6995" s="2">
        <v>45084.0</v>
      </c>
      <c r="J6995" s="3">
        <f t="shared" si="2"/>
        <v>2</v>
      </c>
      <c r="K6995" s="4">
        <f t="shared" si="3"/>
        <v>3</v>
      </c>
      <c r="L6995" s="4">
        <f t="shared" si="4"/>
        <v>6</v>
      </c>
      <c r="S6995" s="1" t="s">
        <v>7032</v>
      </c>
      <c r="T6995" s="4" t="str">
        <f t="shared" si="5"/>
        <v>Juice</v>
      </c>
      <c r="U6995" s="4" t="str">
        <f t="shared" si="6"/>
        <v>UNKNOWN</v>
      </c>
      <c r="V6995" s="4" t="str">
        <f t="shared" si="7"/>
        <v>Credit Card</v>
      </c>
      <c r="W6995" s="4">
        <f t="shared" ref="W6995:Y6995" si="7002">IF(OR(J6995 = "ERROR", J6995 = ""), "UNKNOWN", J6995)</f>
        <v>2</v>
      </c>
      <c r="X6995" s="4">
        <f t="shared" si="7002"/>
        <v>3</v>
      </c>
      <c r="Y6995" s="4">
        <f t="shared" si="7002"/>
        <v>6</v>
      </c>
      <c r="Z6995" s="5">
        <f t="shared" si="9"/>
        <v>45084</v>
      </c>
    </row>
    <row r="6996">
      <c r="A6996" s="1" t="s">
        <v>7033</v>
      </c>
      <c r="B6996" s="1" t="s">
        <v>27</v>
      </c>
      <c r="C6996" s="1">
        <v>1.0</v>
      </c>
      <c r="D6996" s="1">
        <v>3.0</v>
      </c>
      <c r="E6996" s="1">
        <v>3.0</v>
      </c>
      <c r="F6996" s="1" t="s">
        <v>39</v>
      </c>
      <c r="G6996" s="1" t="s">
        <v>29</v>
      </c>
      <c r="H6996" s="2">
        <v>45205.0</v>
      </c>
      <c r="J6996" s="3">
        <f t="shared" si="2"/>
        <v>1</v>
      </c>
      <c r="K6996" s="4">
        <f t="shared" si="3"/>
        <v>3</v>
      </c>
      <c r="L6996" s="4">
        <f t="shared" si="4"/>
        <v>3</v>
      </c>
      <c r="S6996" s="1" t="s">
        <v>7033</v>
      </c>
      <c r="T6996" s="4" t="str">
        <f t="shared" si="5"/>
        <v>Cake</v>
      </c>
      <c r="U6996" s="4" t="str">
        <f t="shared" si="6"/>
        <v>In-store</v>
      </c>
      <c r="V6996" s="4" t="str">
        <f t="shared" si="7"/>
        <v>Digital Wallet</v>
      </c>
      <c r="W6996" s="4">
        <f t="shared" ref="W6996:Y6996" si="7003">IF(OR(J6996 = "ERROR", J6996 = ""), "UNKNOWN", J6996)</f>
        <v>1</v>
      </c>
      <c r="X6996" s="4">
        <f t="shared" si="7003"/>
        <v>3</v>
      </c>
      <c r="Y6996" s="4">
        <f t="shared" si="7003"/>
        <v>3</v>
      </c>
      <c r="Z6996" s="5">
        <f t="shared" si="9"/>
        <v>45205</v>
      </c>
    </row>
    <row r="6997">
      <c r="A6997" s="1" t="s">
        <v>7034</v>
      </c>
      <c r="B6997" s="1" t="s">
        <v>32</v>
      </c>
      <c r="C6997" s="1">
        <v>4.0</v>
      </c>
      <c r="D6997" s="1">
        <v>1.0</v>
      </c>
      <c r="E6997" s="1">
        <v>4.0</v>
      </c>
      <c r="G6997" s="1" t="s">
        <v>29</v>
      </c>
      <c r="H6997" s="2">
        <v>45126.0</v>
      </c>
      <c r="J6997" s="3">
        <f t="shared" si="2"/>
        <v>4</v>
      </c>
      <c r="K6997" s="4">
        <f t="shared" si="3"/>
        <v>1</v>
      </c>
      <c r="L6997" s="4">
        <f t="shared" si="4"/>
        <v>4</v>
      </c>
      <c r="S6997" s="1" t="s">
        <v>7034</v>
      </c>
      <c r="T6997" s="4" t="str">
        <f t="shared" si="5"/>
        <v>Cookie</v>
      </c>
      <c r="U6997" s="4" t="str">
        <f t="shared" si="6"/>
        <v>In-store</v>
      </c>
      <c r="V6997" s="4" t="str">
        <f t="shared" si="7"/>
        <v>UNKNOWN</v>
      </c>
      <c r="W6997" s="4">
        <f t="shared" ref="W6997:Y6997" si="7004">IF(OR(J6997 = "ERROR", J6997 = ""), "UNKNOWN", J6997)</f>
        <v>4</v>
      </c>
      <c r="X6997" s="4">
        <f t="shared" si="7004"/>
        <v>1</v>
      </c>
      <c r="Y6997" s="4">
        <f t="shared" si="7004"/>
        <v>4</v>
      </c>
      <c r="Z6997" s="5">
        <f t="shared" si="9"/>
        <v>45126</v>
      </c>
    </row>
    <row r="6998">
      <c r="A6998" s="1" t="s">
        <v>7035</v>
      </c>
      <c r="B6998" s="1" t="s">
        <v>22</v>
      </c>
      <c r="C6998" s="1">
        <v>1.0</v>
      </c>
      <c r="D6998" s="1">
        <v>2.0</v>
      </c>
      <c r="E6998" s="1">
        <v>2.0</v>
      </c>
      <c r="F6998" s="1" t="s">
        <v>28</v>
      </c>
      <c r="G6998" s="1" t="s">
        <v>24</v>
      </c>
      <c r="H6998" s="2">
        <v>44995.0</v>
      </c>
      <c r="J6998" s="3">
        <f t="shared" si="2"/>
        <v>1</v>
      </c>
      <c r="K6998" s="4">
        <f t="shared" si="3"/>
        <v>2</v>
      </c>
      <c r="L6998" s="4">
        <f t="shared" si="4"/>
        <v>2</v>
      </c>
      <c r="S6998" s="1" t="s">
        <v>7035</v>
      </c>
      <c r="T6998" s="4" t="str">
        <f t="shared" si="5"/>
        <v>Coffee</v>
      </c>
      <c r="U6998" s="4" t="str">
        <f t="shared" si="6"/>
        <v>Takeaway</v>
      </c>
      <c r="V6998" s="4" t="str">
        <f t="shared" si="7"/>
        <v>Cash</v>
      </c>
      <c r="W6998" s="4">
        <f t="shared" ref="W6998:Y6998" si="7005">IF(OR(J6998 = "ERROR", J6998 = ""), "UNKNOWN", J6998)</f>
        <v>1</v>
      </c>
      <c r="X6998" s="4">
        <f t="shared" si="7005"/>
        <v>2</v>
      </c>
      <c r="Y6998" s="4">
        <f t="shared" si="7005"/>
        <v>2</v>
      </c>
      <c r="Z6998" s="5">
        <f t="shared" si="9"/>
        <v>44995</v>
      </c>
    </row>
    <row r="6999">
      <c r="A6999" s="1" t="s">
        <v>7036</v>
      </c>
      <c r="B6999" s="1" t="s">
        <v>55</v>
      </c>
      <c r="C6999" s="1">
        <v>1.0</v>
      </c>
      <c r="D6999" s="1">
        <v>3.0</v>
      </c>
      <c r="E6999" s="1">
        <v>3.0</v>
      </c>
      <c r="G6999" s="1" t="s">
        <v>24</v>
      </c>
      <c r="H6999" s="2">
        <v>45159.0</v>
      </c>
      <c r="J6999" s="3">
        <f t="shared" si="2"/>
        <v>1</v>
      </c>
      <c r="K6999" s="4">
        <f t="shared" si="3"/>
        <v>3</v>
      </c>
      <c r="L6999" s="4">
        <f t="shared" si="4"/>
        <v>3</v>
      </c>
      <c r="S6999" s="1" t="s">
        <v>7036</v>
      </c>
      <c r="T6999" s="4" t="str">
        <f t="shared" si="5"/>
        <v>Juice</v>
      </c>
      <c r="U6999" s="4" t="str">
        <f t="shared" si="6"/>
        <v>Takeaway</v>
      </c>
      <c r="V6999" s="4" t="str">
        <f t="shared" si="7"/>
        <v>UNKNOWN</v>
      </c>
      <c r="W6999" s="4">
        <f t="shared" ref="W6999:Y6999" si="7006">IF(OR(J6999 = "ERROR", J6999 = ""), "UNKNOWN", J6999)</f>
        <v>1</v>
      </c>
      <c r="X6999" s="4">
        <f t="shared" si="7006"/>
        <v>3</v>
      </c>
      <c r="Y6999" s="4">
        <f t="shared" si="7006"/>
        <v>3</v>
      </c>
      <c r="Z6999" s="5">
        <f t="shared" si="9"/>
        <v>45159</v>
      </c>
    </row>
    <row r="7000">
      <c r="A7000" s="1" t="s">
        <v>7037</v>
      </c>
      <c r="B7000" s="1" t="s">
        <v>55</v>
      </c>
      <c r="C7000" s="1">
        <v>3.0</v>
      </c>
      <c r="D7000" s="1">
        <v>3.0</v>
      </c>
      <c r="E7000" s="1">
        <v>9.0</v>
      </c>
      <c r="F7000" s="1" t="s">
        <v>28</v>
      </c>
      <c r="G7000" s="1" t="s">
        <v>29</v>
      </c>
      <c r="H7000" s="1" t="s">
        <v>30</v>
      </c>
      <c r="J7000" s="3">
        <f t="shared" si="2"/>
        <v>3</v>
      </c>
      <c r="K7000" s="4">
        <f t="shared" si="3"/>
        <v>3</v>
      </c>
      <c r="L7000" s="4">
        <f t="shared" si="4"/>
        <v>9</v>
      </c>
      <c r="S7000" s="1" t="s">
        <v>7037</v>
      </c>
      <c r="T7000" s="4" t="str">
        <f t="shared" si="5"/>
        <v>Juice</v>
      </c>
      <c r="U7000" s="4" t="str">
        <f t="shared" si="6"/>
        <v>In-store</v>
      </c>
      <c r="V7000" s="4" t="str">
        <f t="shared" si="7"/>
        <v>Cash</v>
      </c>
      <c r="W7000" s="4">
        <f t="shared" ref="W7000:Y7000" si="7007">IF(OR(J7000 = "ERROR", J7000 = ""), "UNKNOWN", J7000)</f>
        <v>3</v>
      </c>
      <c r="X7000" s="4">
        <f t="shared" si="7007"/>
        <v>3</v>
      </c>
      <c r="Y7000" s="4">
        <f t="shared" si="7007"/>
        <v>9</v>
      </c>
      <c r="Z7000" s="4" t="str">
        <f t="shared" si="9"/>
        <v>UNKNOWN</v>
      </c>
    </row>
    <row r="7001">
      <c r="A7001" s="1" t="s">
        <v>7038</v>
      </c>
      <c r="B7001" s="1" t="s">
        <v>36</v>
      </c>
      <c r="C7001" s="1">
        <v>3.0</v>
      </c>
      <c r="D7001" s="1">
        <v>5.0</v>
      </c>
      <c r="E7001" s="1">
        <v>15.0</v>
      </c>
      <c r="F7001" s="1" t="s">
        <v>28</v>
      </c>
      <c r="H7001" s="6">
        <v>45222.0</v>
      </c>
      <c r="J7001" s="3">
        <f t="shared" si="2"/>
        <v>3</v>
      </c>
      <c r="K7001" s="4">
        <f t="shared" si="3"/>
        <v>5</v>
      </c>
      <c r="L7001" s="4">
        <f t="shared" si="4"/>
        <v>15</v>
      </c>
      <c r="S7001" s="1" t="s">
        <v>7038</v>
      </c>
      <c r="T7001" s="4" t="str">
        <f t="shared" si="5"/>
        <v>Salad</v>
      </c>
      <c r="U7001" s="4" t="str">
        <f t="shared" si="6"/>
        <v>UNKNOWN</v>
      </c>
      <c r="V7001" s="4" t="str">
        <f t="shared" si="7"/>
        <v>Cash</v>
      </c>
      <c r="W7001" s="4">
        <f t="shared" ref="W7001:Y7001" si="7008">IF(OR(J7001 = "ERROR", J7001 = ""), "UNKNOWN", J7001)</f>
        <v>3</v>
      </c>
      <c r="X7001" s="4">
        <f t="shared" si="7008"/>
        <v>5</v>
      </c>
      <c r="Y7001" s="4">
        <f t="shared" si="7008"/>
        <v>15</v>
      </c>
      <c r="Z7001" s="7">
        <f t="shared" si="9"/>
        <v>45222</v>
      </c>
    </row>
    <row r="7002">
      <c r="A7002" s="1" t="s">
        <v>7039</v>
      </c>
      <c r="B7002" s="1" t="s">
        <v>22</v>
      </c>
      <c r="C7002" s="1">
        <v>3.0</v>
      </c>
      <c r="D7002" s="1">
        <v>2.0</v>
      </c>
      <c r="F7002" s="1" t="s">
        <v>28</v>
      </c>
      <c r="G7002" s="1" t="s">
        <v>29</v>
      </c>
      <c r="H7002" s="6">
        <v>45224.0</v>
      </c>
      <c r="J7002" s="3">
        <f t="shared" si="2"/>
        <v>3</v>
      </c>
      <c r="K7002" s="4">
        <f t="shared" si="3"/>
        <v>2</v>
      </c>
      <c r="L7002" s="4">
        <f t="shared" si="4"/>
        <v>6</v>
      </c>
      <c r="S7002" s="1" t="s">
        <v>7039</v>
      </c>
      <c r="T7002" s="4" t="str">
        <f t="shared" si="5"/>
        <v>Coffee</v>
      </c>
      <c r="U7002" s="4" t="str">
        <f t="shared" si="6"/>
        <v>In-store</v>
      </c>
      <c r="V7002" s="4" t="str">
        <f t="shared" si="7"/>
        <v>Cash</v>
      </c>
      <c r="W7002" s="4">
        <f t="shared" ref="W7002:Y7002" si="7009">IF(OR(J7002 = "ERROR", J7002 = ""), "UNKNOWN", J7002)</f>
        <v>3</v>
      </c>
      <c r="X7002" s="4">
        <f t="shared" si="7009"/>
        <v>2</v>
      </c>
      <c r="Y7002" s="4">
        <f t="shared" si="7009"/>
        <v>6</v>
      </c>
      <c r="Z7002" s="7">
        <f t="shared" si="9"/>
        <v>45224</v>
      </c>
    </row>
    <row r="7003">
      <c r="A7003" s="1" t="s">
        <v>7040</v>
      </c>
      <c r="B7003" s="1" t="s">
        <v>55</v>
      </c>
      <c r="C7003" s="1">
        <v>4.0</v>
      </c>
      <c r="D7003" s="1">
        <v>3.0</v>
      </c>
      <c r="E7003" s="1">
        <v>12.0</v>
      </c>
      <c r="F7003" s="1" t="s">
        <v>39</v>
      </c>
      <c r="G7003" s="1" t="s">
        <v>24</v>
      </c>
      <c r="H7003" s="2">
        <v>45068.0</v>
      </c>
      <c r="J7003" s="3">
        <f t="shared" si="2"/>
        <v>4</v>
      </c>
      <c r="K7003" s="4">
        <f t="shared" si="3"/>
        <v>3</v>
      </c>
      <c r="L7003" s="4">
        <f t="shared" si="4"/>
        <v>12</v>
      </c>
      <c r="S7003" s="1" t="s">
        <v>7040</v>
      </c>
      <c r="T7003" s="4" t="str">
        <f t="shared" si="5"/>
        <v>Juice</v>
      </c>
      <c r="U7003" s="4" t="str">
        <f t="shared" si="6"/>
        <v>Takeaway</v>
      </c>
      <c r="V7003" s="4" t="str">
        <f t="shared" si="7"/>
        <v>Digital Wallet</v>
      </c>
      <c r="W7003" s="4">
        <f t="shared" ref="W7003:Y7003" si="7010">IF(OR(J7003 = "ERROR", J7003 = ""), "UNKNOWN", J7003)</f>
        <v>4</v>
      </c>
      <c r="X7003" s="4">
        <f t="shared" si="7010"/>
        <v>3</v>
      </c>
      <c r="Y7003" s="4">
        <f t="shared" si="7010"/>
        <v>12</v>
      </c>
      <c r="Z7003" s="5">
        <f t="shared" si="9"/>
        <v>45068</v>
      </c>
    </row>
    <row r="7004">
      <c r="A7004" s="1" t="s">
        <v>7041</v>
      </c>
      <c r="B7004" s="1" t="s">
        <v>36</v>
      </c>
      <c r="C7004" s="1">
        <v>2.0</v>
      </c>
      <c r="D7004" s="1">
        <v>5.0</v>
      </c>
      <c r="E7004" s="1">
        <v>10.0</v>
      </c>
      <c r="F7004" s="1" t="s">
        <v>28</v>
      </c>
      <c r="G7004" s="1" t="s">
        <v>24</v>
      </c>
      <c r="H7004" s="2">
        <v>44992.0</v>
      </c>
      <c r="J7004" s="3">
        <f t="shared" si="2"/>
        <v>2</v>
      </c>
      <c r="K7004" s="4">
        <f t="shared" si="3"/>
        <v>5</v>
      </c>
      <c r="L7004" s="4">
        <f t="shared" si="4"/>
        <v>10</v>
      </c>
      <c r="S7004" s="1" t="s">
        <v>7041</v>
      </c>
      <c r="T7004" s="4" t="str">
        <f t="shared" si="5"/>
        <v>Salad</v>
      </c>
      <c r="U7004" s="4" t="str">
        <f t="shared" si="6"/>
        <v>Takeaway</v>
      </c>
      <c r="V7004" s="4" t="str">
        <f t="shared" si="7"/>
        <v>Cash</v>
      </c>
      <c r="W7004" s="4">
        <f t="shared" ref="W7004:Y7004" si="7011">IF(OR(J7004 = "ERROR", J7004 = ""), "UNKNOWN", J7004)</f>
        <v>2</v>
      </c>
      <c r="X7004" s="4">
        <f t="shared" si="7011"/>
        <v>5</v>
      </c>
      <c r="Y7004" s="4">
        <f t="shared" si="7011"/>
        <v>10</v>
      </c>
      <c r="Z7004" s="5">
        <f t="shared" si="9"/>
        <v>44992</v>
      </c>
    </row>
    <row r="7005">
      <c r="A7005" s="1" t="s">
        <v>7042</v>
      </c>
      <c r="B7005" s="1" t="s">
        <v>27</v>
      </c>
      <c r="C7005" s="1">
        <v>5.0</v>
      </c>
      <c r="D7005" s="1">
        <v>3.0</v>
      </c>
      <c r="E7005" s="1">
        <v>15.0</v>
      </c>
      <c r="F7005" s="1" t="s">
        <v>23</v>
      </c>
      <c r="G7005" s="1" t="s">
        <v>24</v>
      </c>
      <c r="H7005" s="2">
        <v>45096.0</v>
      </c>
      <c r="J7005" s="3">
        <f t="shared" si="2"/>
        <v>5</v>
      </c>
      <c r="K7005" s="4">
        <f t="shared" si="3"/>
        <v>3</v>
      </c>
      <c r="L7005" s="4">
        <f t="shared" si="4"/>
        <v>15</v>
      </c>
      <c r="S7005" s="1" t="s">
        <v>7042</v>
      </c>
      <c r="T7005" s="4" t="str">
        <f t="shared" si="5"/>
        <v>Cake</v>
      </c>
      <c r="U7005" s="4" t="str">
        <f t="shared" si="6"/>
        <v>Takeaway</v>
      </c>
      <c r="V7005" s="4" t="str">
        <f t="shared" si="7"/>
        <v>Credit Card</v>
      </c>
      <c r="W7005" s="4">
        <f t="shared" ref="W7005:Y7005" si="7012">IF(OR(J7005 = "ERROR", J7005 = ""), "UNKNOWN", J7005)</f>
        <v>5</v>
      </c>
      <c r="X7005" s="4">
        <f t="shared" si="7012"/>
        <v>3</v>
      </c>
      <c r="Y7005" s="4">
        <f t="shared" si="7012"/>
        <v>15</v>
      </c>
      <c r="Z7005" s="5">
        <f t="shared" si="9"/>
        <v>45096</v>
      </c>
    </row>
    <row r="7006">
      <c r="A7006" s="1" t="s">
        <v>7043</v>
      </c>
      <c r="C7006" s="1">
        <v>3.0</v>
      </c>
      <c r="D7006" s="1">
        <v>4.0</v>
      </c>
      <c r="E7006" s="1">
        <v>12.0</v>
      </c>
      <c r="F7006" s="1" t="s">
        <v>39</v>
      </c>
      <c r="G7006" s="1" t="s">
        <v>24</v>
      </c>
      <c r="H7006" s="2">
        <v>45166.0</v>
      </c>
      <c r="J7006" s="3">
        <f t="shared" si="2"/>
        <v>3</v>
      </c>
      <c r="K7006" s="4">
        <f t="shared" si="3"/>
        <v>4</v>
      </c>
      <c r="L7006" s="4">
        <f t="shared" si="4"/>
        <v>12</v>
      </c>
      <c r="S7006" s="1" t="s">
        <v>7043</v>
      </c>
      <c r="T7006" s="4" t="str">
        <f t="shared" si="5"/>
        <v>UNKNOWN</v>
      </c>
      <c r="U7006" s="4" t="str">
        <f t="shared" si="6"/>
        <v>Takeaway</v>
      </c>
      <c r="V7006" s="4" t="str">
        <f t="shared" si="7"/>
        <v>Digital Wallet</v>
      </c>
      <c r="W7006" s="4">
        <f t="shared" ref="W7006:Y7006" si="7013">IF(OR(J7006 = "ERROR", J7006 = ""), "UNKNOWN", J7006)</f>
        <v>3</v>
      </c>
      <c r="X7006" s="4">
        <f t="shared" si="7013"/>
        <v>4</v>
      </c>
      <c r="Y7006" s="4">
        <f t="shared" si="7013"/>
        <v>12</v>
      </c>
      <c r="Z7006" s="5">
        <f t="shared" si="9"/>
        <v>45166</v>
      </c>
    </row>
    <row r="7007">
      <c r="A7007" s="1" t="s">
        <v>7044</v>
      </c>
      <c r="B7007" s="1" t="s">
        <v>32</v>
      </c>
      <c r="C7007" s="1">
        <v>2.0</v>
      </c>
      <c r="D7007" s="1">
        <v>1.0</v>
      </c>
      <c r="E7007" s="1">
        <v>2.0</v>
      </c>
      <c r="F7007" s="1" t="s">
        <v>23</v>
      </c>
      <c r="G7007" s="1" t="s">
        <v>24</v>
      </c>
      <c r="H7007" s="6">
        <v>45276.0</v>
      </c>
      <c r="J7007" s="3">
        <f t="shared" si="2"/>
        <v>2</v>
      </c>
      <c r="K7007" s="4">
        <f t="shared" si="3"/>
        <v>1</v>
      </c>
      <c r="L7007" s="4">
        <f t="shared" si="4"/>
        <v>2</v>
      </c>
      <c r="S7007" s="1" t="s">
        <v>7044</v>
      </c>
      <c r="T7007" s="4" t="str">
        <f t="shared" si="5"/>
        <v>Cookie</v>
      </c>
      <c r="U7007" s="4" t="str">
        <f t="shared" si="6"/>
        <v>Takeaway</v>
      </c>
      <c r="V7007" s="4" t="str">
        <f t="shared" si="7"/>
        <v>Credit Card</v>
      </c>
      <c r="W7007" s="4">
        <f t="shared" ref="W7007:Y7007" si="7014">IF(OR(J7007 = "ERROR", J7007 = ""), "UNKNOWN", J7007)</f>
        <v>2</v>
      </c>
      <c r="X7007" s="4">
        <f t="shared" si="7014"/>
        <v>1</v>
      </c>
      <c r="Y7007" s="4">
        <f t="shared" si="7014"/>
        <v>2</v>
      </c>
      <c r="Z7007" s="7">
        <f t="shared" si="9"/>
        <v>45276</v>
      </c>
    </row>
    <row r="7008">
      <c r="A7008" s="1" t="s">
        <v>7045</v>
      </c>
      <c r="B7008" s="1" t="s">
        <v>55</v>
      </c>
      <c r="C7008" s="1">
        <v>3.0</v>
      </c>
      <c r="D7008" s="1">
        <v>3.0</v>
      </c>
      <c r="E7008" s="1">
        <v>9.0</v>
      </c>
      <c r="F7008" s="1" t="s">
        <v>39</v>
      </c>
      <c r="H7008" s="2">
        <v>45196.0</v>
      </c>
      <c r="J7008" s="3">
        <f t="shared" si="2"/>
        <v>3</v>
      </c>
      <c r="K7008" s="4">
        <f t="shared" si="3"/>
        <v>3</v>
      </c>
      <c r="L7008" s="4">
        <f t="shared" si="4"/>
        <v>9</v>
      </c>
      <c r="S7008" s="1" t="s">
        <v>7045</v>
      </c>
      <c r="T7008" s="4" t="str">
        <f t="shared" si="5"/>
        <v>Juice</v>
      </c>
      <c r="U7008" s="4" t="str">
        <f t="shared" si="6"/>
        <v>UNKNOWN</v>
      </c>
      <c r="V7008" s="4" t="str">
        <f t="shared" si="7"/>
        <v>Digital Wallet</v>
      </c>
      <c r="W7008" s="4">
        <f t="shared" ref="W7008:Y7008" si="7015">IF(OR(J7008 = "ERROR", J7008 = ""), "UNKNOWN", J7008)</f>
        <v>3</v>
      </c>
      <c r="X7008" s="4">
        <f t="shared" si="7015"/>
        <v>3</v>
      </c>
      <c r="Y7008" s="4">
        <f t="shared" si="7015"/>
        <v>9</v>
      </c>
      <c r="Z7008" s="5">
        <f t="shared" si="9"/>
        <v>45196</v>
      </c>
    </row>
    <row r="7009">
      <c r="A7009" s="1" t="s">
        <v>7046</v>
      </c>
      <c r="B7009" s="1" t="s">
        <v>32</v>
      </c>
      <c r="C7009" s="1">
        <v>1.0</v>
      </c>
      <c r="D7009" s="1">
        <v>1.0</v>
      </c>
      <c r="E7009" s="1">
        <v>1.0</v>
      </c>
      <c r="F7009" s="1" t="s">
        <v>39</v>
      </c>
      <c r="G7009" s="1" t="s">
        <v>24</v>
      </c>
      <c r="H7009" s="2">
        <v>44989.0</v>
      </c>
      <c r="J7009" s="3">
        <f t="shared" si="2"/>
        <v>1</v>
      </c>
      <c r="K7009" s="4">
        <f t="shared" si="3"/>
        <v>1</v>
      </c>
      <c r="L7009" s="4">
        <f t="shared" si="4"/>
        <v>1</v>
      </c>
      <c r="S7009" s="1" t="s">
        <v>7046</v>
      </c>
      <c r="T7009" s="4" t="str">
        <f t="shared" si="5"/>
        <v>Cookie</v>
      </c>
      <c r="U7009" s="4" t="str">
        <f t="shared" si="6"/>
        <v>Takeaway</v>
      </c>
      <c r="V7009" s="4" t="str">
        <f t="shared" si="7"/>
        <v>Digital Wallet</v>
      </c>
      <c r="W7009" s="4">
        <f t="shared" ref="W7009:Y7009" si="7016">IF(OR(J7009 = "ERROR", J7009 = ""), "UNKNOWN", J7009)</f>
        <v>1</v>
      </c>
      <c r="X7009" s="4">
        <f t="shared" si="7016"/>
        <v>1</v>
      </c>
      <c r="Y7009" s="4">
        <f t="shared" si="7016"/>
        <v>1</v>
      </c>
      <c r="Z7009" s="5">
        <f t="shared" si="9"/>
        <v>44989</v>
      </c>
    </row>
    <row r="7010">
      <c r="A7010" s="1" t="s">
        <v>7047</v>
      </c>
      <c r="B7010" s="1" t="s">
        <v>22</v>
      </c>
      <c r="C7010" s="1">
        <v>2.0</v>
      </c>
      <c r="D7010" s="1">
        <v>2.0</v>
      </c>
      <c r="E7010" s="1">
        <v>4.0</v>
      </c>
      <c r="F7010" s="1" t="s">
        <v>28</v>
      </c>
      <c r="G7010" s="1" t="s">
        <v>24</v>
      </c>
      <c r="H7010" s="2">
        <v>45145.0</v>
      </c>
      <c r="J7010" s="3">
        <f t="shared" si="2"/>
        <v>2</v>
      </c>
      <c r="K7010" s="4">
        <f t="shared" si="3"/>
        <v>2</v>
      </c>
      <c r="L7010" s="4">
        <f t="shared" si="4"/>
        <v>4</v>
      </c>
      <c r="S7010" s="1" t="s">
        <v>7047</v>
      </c>
      <c r="T7010" s="4" t="str">
        <f t="shared" si="5"/>
        <v>Coffee</v>
      </c>
      <c r="U7010" s="4" t="str">
        <f t="shared" si="6"/>
        <v>Takeaway</v>
      </c>
      <c r="V7010" s="4" t="str">
        <f t="shared" si="7"/>
        <v>Cash</v>
      </c>
      <c r="W7010" s="4">
        <f t="shared" ref="W7010:Y7010" si="7017">IF(OR(J7010 = "ERROR", J7010 = ""), "UNKNOWN", J7010)</f>
        <v>2</v>
      </c>
      <c r="X7010" s="4">
        <f t="shared" si="7017"/>
        <v>2</v>
      </c>
      <c r="Y7010" s="4">
        <f t="shared" si="7017"/>
        <v>4</v>
      </c>
      <c r="Z7010" s="5">
        <f t="shared" si="9"/>
        <v>45145</v>
      </c>
    </row>
    <row r="7011">
      <c r="A7011" s="1" t="s">
        <v>7048</v>
      </c>
      <c r="B7011" s="1" t="s">
        <v>30</v>
      </c>
      <c r="C7011" s="1">
        <v>3.0</v>
      </c>
      <c r="D7011" s="1">
        <v>5.0</v>
      </c>
      <c r="E7011" s="1">
        <v>15.0</v>
      </c>
      <c r="F7011" s="1" t="s">
        <v>23</v>
      </c>
      <c r="G7011" s="1" t="s">
        <v>29</v>
      </c>
      <c r="J7011" s="3">
        <f t="shared" si="2"/>
        <v>3</v>
      </c>
      <c r="K7011" s="4">
        <f t="shared" si="3"/>
        <v>5</v>
      </c>
      <c r="L7011" s="4">
        <f t="shared" si="4"/>
        <v>15</v>
      </c>
      <c r="S7011" s="1" t="s">
        <v>7048</v>
      </c>
      <c r="T7011" s="4" t="str">
        <f t="shared" si="5"/>
        <v>UNKNOWN</v>
      </c>
      <c r="U7011" s="4" t="str">
        <f t="shared" si="6"/>
        <v>In-store</v>
      </c>
      <c r="V7011" s="4" t="str">
        <f t="shared" si="7"/>
        <v>Credit Card</v>
      </c>
      <c r="W7011" s="4">
        <f t="shared" ref="W7011:Y7011" si="7018">IF(OR(J7011 = "ERROR", J7011 = ""), "UNKNOWN", J7011)</f>
        <v>3</v>
      </c>
      <c r="X7011" s="4">
        <f t="shared" si="7018"/>
        <v>5</v>
      </c>
      <c r="Y7011" s="4">
        <f t="shared" si="7018"/>
        <v>15</v>
      </c>
      <c r="Z7011" s="4" t="str">
        <f t="shared" si="9"/>
        <v>UNKNOWN</v>
      </c>
    </row>
    <row r="7012">
      <c r="A7012" s="1" t="s">
        <v>7049</v>
      </c>
      <c r="B7012" s="1" t="s">
        <v>55</v>
      </c>
      <c r="C7012" s="1">
        <v>5.0</v>
      </c>
      <c r="D7012" s="1" t="s">
        <v>30</v>
      </c>
      <c r="E7012" s="1">
        <v>15.0</v>
      </c>
      <c r="F7012" s="1" t="s">
        <v>28</v>
      </c>
      <c r="G7012" s="1" t="s">
        <v>29</v>
      </c>
      <c r="H7012" s="2">
        <v>45016.0</v>
      </c>
      <c r="J7012" s="3">
        <f t="shared" si="2"/>
        <v>5</v>
      </c>
      <c r="K7012" s="4">
        <f t="shared" si="3"/>
        <v>3</v>
      </c>
      <c r="L7012" s="4">
        <f t="shared" si="4"/>
        <v>15</v>
      </c>
      <c r="S7012" s="1" t="s">
        <v>7049</v>
      </c>
      <c r="T7012" s="4" t="str">
        <f t="shared" si="5"/>
        <v>Juice</v>
      </c>
      <c r="U7012" s="4" t="str">
        <f t="shared" si="6"/>
        <v>In-store</v>
      </c>
      <c r="V7012" s="4" t="str">
        <f t="shared" si="7"/>
        <v>Cash</v>
      </c>
      <c r="W7012" s="4">
        <f t="shared" ref="W7012:Y7012" si="7019">IF(OR(J7012 = "ERROR", J7012 = ""), "UNKNOWN", J7012)</f>
        <v>5</v>
      </c>
      <c r="X7012" s="4">
        <f t="shared" si="7019"/>
        <v>3</v>
      </c>
      <c r="Y7012" s="4">
        <f t="shared" si="7019"/>
        <v>15</v>
      </c>
      <c r="Z7012" s="5">
        <f t="shared" si="9"/>
        <v>45016</v>
      </c>
    </row>
    <row r="7013">
      <c r="A7013" s="1" t="s">
        <v>7050</v>
      </c>
      <c r="B7013" s="1" t="s">
        <v>44</v>
      </c>
      <c r="C7013" s="1">
        <v>3.0</v>
      </c>
      <c r="D7013" s="1">
        <v>4.0</v>
      </c>
      <c r="E7013" s="1">
        <v>12.0</v>
      </c>
      <c r="F7013" s="1" t="s">
        <v>23</v>
      </c>
      <c r="G7013" s="1" t="s">
        <v>24</v>
      </c>
      <c r="H7013" s="2">
        <v>44936.0</v>
      </c>
      <c r="J7013" s="3">
        <f t="shared" si="2"/>
        <v>3</v>
      </c>
      <c r="K7013" s="4">
        <f t="shared" si="3"/>
        <v>4</v>
      </c>
      <c r="L7013" s="4">
        <f t="shared" si="4"/>
        <v>12</v>
      </c>
      <c r="S7013" s="1" t="s">
        <v>7050</v>
      </c>
      <c r="T7013" s="4" t="str">
        <f t="shared" si="5"/>
        <v>Sandwich</v>
      </c>
      <c r="U7013" s="4" t="str">
        <f t="shared" si="6"/>
        <v>Takeaway</v>
      </c>
      <c r="V7013" s="4" t="str">
        <f t="shared" si="7"/>
        <v>Credit Card</v>
      </c>
      <c r="W7013" s="4">
        <f t="shared" ref="W7013:Y7013" si="7020">IF(OR(J7013 = "ERROR", J7013 = ""), "UNKNOWN", J7013)</f>
        <v>3</v>
      </c>
      <c r="X7013" s="4">
        <f t="shared" si="7020"/>
        <v>4</v>
      </c>
      <c r="Y7013" s="4">
        <f t="shared" si="7020"/>
        <v>12</v>
      </c>
      <c r="Z7013" s="5">
        <f t="shared" si="9"/>
        <v>44936</v>
      </c>
    </row>
    <row r="7014">
      <c r="A7014" s="1" t="s">
        <v>7051</v>
      </c>
      <c r="B7014" s="1" t="s">
        <v>27</v>
      </c>
      <c r="C7014" s="1">
        <v>3.0</v>
      </c>
      <c r="D7014" s="1">
        <v>3.0</v>
      </c>
      <c r="E7014" s="1">
        <v>9.0</v>
      </c>
      <c r="F7014" s="1" t="s">
        <v>39</v>
      </c>
      <c r="G7014" s="1" t="s">
        <v>24</v>
      </c>
      <c r="H7014" s="2">
        <v>44945.0</v>
      </c>
      <c r="J7014" s="3">
        <f t="shared" si="2"/>
        <v>3</v>
      </c>
      <c r="K7014" s="4">
        <f t="shared" si="3"/>
        <v>3</v>
      </c>
      <c r="L7014" s="4">
        <f t="shared" si="4"/>
        <v>9</v>
      </c>
      <c r="S7014" s="1" t="s">
        <v>7051</v>
      </c>
      <c r="T7014" s="4" t="str">
        <f t="shared" si="5"/>
        <v>Cake</v>
      </c>
      <c r="U7014" s="4" t="str">
        <f t="shared" si="6"/>
        <v>Takeaway</v>
      </c>
      <c r="V7014" s="4" t="str">
        <f t="shared" si="7"/>
        <v>Digital Wallet</v>
      </c>
      <c r="W7014" s="4">
        <f t="shared" ref="W7014:Y7014" si="7021">IF(OR(J7014 = "ERROR", J7014 = ""), "UNKNOWN", J7014)</f>
        <v>3</v>
      </c>
      <c r="X7014" s="4">
        <f t="shared" si="7021"/>
        <v>3</v>
      </c>
      <c r="Y7014" s="4">
        <f t="shared" si="7021"/>
        <v>9</v>
      </c>
      <c r="Z7014" s="5">
        <f t="shared" si="9"/>
        <v>44945</v>
      </c>
    </row>
    <row r="7015">
      <c r="A7015" s="1" t="s">
        <v>7052</v>
      </c>
      <c r="B7015" s="1" t="s">
        <v>81</v>
      </c>
      <c r="C7015" s="1">
        <v>2.0</v>
      </c>
      <c r="D7015" s="1">
        <v>1.5</v>
      </c>
      <c r="E7015" s="1">
        <v>3.0</v>
      </c>
      <c r="F7015" s="1" t="s">
        <v>25</v>
      </c>
      <c r="G7015" s="1" t="s">
        <v>29</v>
      </c>
      <c r="H7015" s="2">
        <v>45105.0</v>
      </c>
      <c r="J7015" s="3">
        <f t="shared" si="2"/>
        <v>2</v>
      </c>
      <c r="K7015" s="4">
        <f t="shared" si="3"/>
        <v>1.5</v>
      </c>
      <c r="L7015" s="4">
        <f t="shared" si="4"/>
        <v>3</v>
      </c>
      <c r="S7015" s="1" t="s">
        <v>7052</v>
      </c>
      <c r="T7015" s="4" t="str">
        <f t="shared" si="5"/>
        <v>Tea</v>
      </c>
      <c r="U7015" s="4" t="str">
        <f t="shared" si="6"/>
        <v>In-store</v>
      </c>
      <c r="V7015" s="4" t="str">
        <f t="shared" si="7"/>
        <v>UNKNOWN</v>
      </c>
      <c r="W7015" s="4">
        <f t="shared" ref="W7015:Y7015" si="7022">IF(OR(J7015 = "ERROR", J7015 = ""), "UNKNOWN", J7015)</f>
        <v>2</v>
      </c>
      <c r="X7015" s="4">
        <f t="shared" si="7022"/>
        <v>1.5</v>
      </c>
      <c r="Y7015" s="4">
        <f t="shared" si="7022"/>
        <v>3</v>
      </c>
      <c r="Z7015" s="5">
        <f t="shared" si="9"/>
        <v>45105</v>
      </c>
    </row>
    <row r="7016">
      <c r="A7016" s="1" t="s">
        <v>7053</v>
      </c>
      <c r="B7016" s="1" t="s">
        <v>27</v>
      </c>
      <c r="C7016" s="1">
        <v>2.0</v>
      </c>
      <c r="D7016" s="1">
        <v>3.0</v>
      </c>
      <c r="E7016" s="1">
        <v>6.0</v>
      </c>
      <c r="F7016" s="1" t="s">
        <v>39</v>
      </c>
      <c r="H7016" s="2">
        <v>44995.0</v>
      </c>
      <c r="J7016" s="3">
        <f t="shared" si="2"/>
        <v>2</v>
      </c>
      <c r="K7016" s="4">
        <f t="shared" si="3"/>
        <v>3</v>
      </c>
      <c r="L7016" s="4">
        <f t="shared" si="4"/>
        <v>6</v>
      </c>
      <c r="S7016" s="1" t="s">
        <v>7053</v>
      </c>
      <c r="T7016" s="4" t="str">
        <f t="shared" si="5"/>
        <v>Cake</v>
      </c>
      <c r="U7016" s="4" t="str">
        <f t="shared" si="6"/>
        <v>UNKNOWN</v>
      </c>
      <c r="V7016" s="4" t="str">
        <f t="shared" si="7"/>
        <v>Digital Wallet</v>
      </c>
      <c r="W7016" s="4">
        <f t="shared" ref="W7016:Y7016" si="7023">IF(OR(J7016 = "ERROR", J7016 = ""), "UNKNOWN", J7016)</f>
        <v>2</v>
      </c>
      <c r="X7016" s="4">
        <f t="shared" si="7023"/>
        <v>3</v>
      </c>
      <c r="Y7016" s="4">
        <f t="shared" si="7023"/>
        <v>6</v>
      </c>
      <c r="Z7016" s="5">
        <f t="shared" si="9"/>
        <v>44995</v>
      </c>
    </row>
    <row r="7017">
      <c r="A7017" s="1" t="s">
        <v>7054</v>
      </c>
      <c r="B7017" s="1" t="s">
        <v>32</v>
      </c>
      <c r="C7017" s="1">
        <v>1.0</v>
      </c>
      <c r="D7017" s="1">
        <v>1.0</v>
      </c>
      <c r="E7017" s="1">
        <v>1.0</v>
      </c>
      <c r="F7017" s="1" t="s">
        <v>23</v>
      </c>
      <c r="G7017" s="1" t="s">
        <v>29</v>
      </c>
      <c r="H7017" s="2">
        <v>45186.0</v>
      </c>
      <c r="J7017" s="3">
        <f t="shared" si="2"/>
        <v>1</v>
      </c>
      <c r="K7017" s="4">
        <f t="shared" si="3"/>
        <v>1</v>
      </c>
      <c r="L7017" s="4">
        <f t="shared" si="4"/>
        <v>1</v>
      </c>
      <c r="S7017" s="1" t="s">
        <v>7054</v>
      </c>
      <c r="T7017" s="4" t="str">
        <f t="shared" si="5"/>
        <v>Cookie</v>
      </c>
      <c r="U7017" s="4" t="str">
        <f t="shared" si="6"/>
        <v>In-store</v>
      </c>
      <c r="V7017" s="4" t="str">
        <f t="shared" si="7"/>
        <v>Credit Card</v>
      </c>
      <c r="W7017" s="4">
        <f t="shared" ref="W7017:Y7017" si="7024">IF(OR(J7017 = "ERROR", J7017 = ""), "UNKNOWN", J7017)</f>
        <v>1</v>
      </c>
      <c r="X7017" s="4">
        <f t="shared" si="7024"/>
        <v>1</v>
      </c>
      <c r="Y7017" s="4">
        <f t="shared" si="7024"/>
        <v>1</v>
      </c>
      <c r="Z7017" s="5">
        <f t="shared" si="9"/>
        <v>45186</v>
      </c>
    </row>
    <row r="7018">
      <c r="A7018" s="1" t="s">
        <v>7055</v>
      </c>
      <c r="B7018" s="1" t="s">
        <v>32</v>
      </c>
      <c r="C7018" s="1">
        <v>2.0</v>
      </c>
      <c r="D7018" s="1">
        <v>1.0</v>
      </c>
      <c r="E7018" s="1">
        <v>2.0</v>
      </c>
      <c r="F7018" s="1" t="s">
        <v>23</v>
      </c>
      <c r="G7018" s="1" t="s">
        <v>29</v>
      </c>
      <c r="H7018" s="2">
        <v>45138.0</v>
      </c>
      <c r="J7018" s="3">
        <f t="shared" si="2"/>
        <v>2</v>
      </c>
      <c r="K7018" s="4">
        <f t="shared" si="3"/>
        <v>1</v>
      </c>
      <c r="L7018" s="4">
        <f t="shared" si="4"/>
        <v>2</v>
      </c>
      <c r="S7018" s="1" t="s">
        <v>7055</v>
      </c>
      <c r="T7018" s="4" t="str">
        <f t="shared" si="5"/>
        <v>Cookie</v>
      </c>
      <c r="U7018" s="4" t="str">
        <f t="shared" si="6"/>
        <v>In-store</v>
      </c>
      <c r="V7018" s="4" t="str">
        <f t="shared" si="7"/>
        <v>Credit Card</v>
      </c>
      <c r="W7018" s="4">
        <f t="shared" ref="W7018:Y7018" si="7025">IF(OR(J7018 = "ERROR", J7018 = ""), "UNKNOWN", J7018)</f>
        <v>2</v>
      </c>
      <c r="X7018" s="4">
        <f t="shared" si="7025"/>
        <v>1</v>
      </c>
      <c r="Y7018" s="4">
        <f t="shared" si="7025"/>
        <v>2</v>
      </c>
      <c r="Z7018" s="5">
        <f t="shared" si="9"/>
        <v>45138</v>
      </c>
    </row>
    <row r="7019">
      <c r="A7019" s="1" t="s">
        <v>7056</v>
      </c>
      <c r="B7019" s="1" t="s">
        <v>55</v>
      </c>
      <c r="C7019" s="1">
        <v>3.0</v>
      </c>
      <c r="D7019" s="1">
        <v>3.0</v>
      </c>
      <c r="E7019" s="1">
        <v>9.0</v>
      </c>
      <c r="F7019" s="1" t="s">
        <v>39</v>
      </c>
      <c r="G7019" s="1" t="s">
        <v>24</v>
      </c>
      <c r="H7019" s="2">
        <v>45123.0</v>
      </c>
      <c r="J7019" s="3">
        <f t="shared" si="2"/>
        <v>3</v>
      </c>
      <c r="K7019" s="4">
        <f t="shared" si="3"/>
        <v>3</v>
      </c>
      <c r="L7019" s="4">
        <f t="shared" si="4"/>
        <v>9</v>
      </c>
      <c r="S7019" s="1" t="s">
        <v>7056</v>
      </c>
      <c r="T7019" s="4" t="str">
        <f t="shared" si="5"/>
        <v>Juice</v>
      </c>
      <c r="U7019" s="4" t="str">
        <f t="shared" si="6"/>
        <v>Takeaway</v>
      </c>
      <c r="V7019" s="4" t="str">
        <f t="shared" si="7"/>
        <v>Digital Wallet</v>
      </c>
      <c r="W7019" s="4">
        <f t="shared" ref="W7019:Y7019" si="7026">IF(OR(J7019 = "ERROR", J7019 = ""), "UNKNOWN", J7019)</f>
        <v>3</v>
      </c>
      <c r="X7019" s="4">
        <f t="shared" si="7026"/>
        <v>3</v>
      </c>
      <c r="Y7019" s="4">
        <f t="shared" si="7026"/>
        <v>9</v>
      </c>
      <c r="Z7019" s="5">
        <f t="shared" si="9"/>
        <v>45123</v>
      </c>
    </row>
    <row r="7020">
      <c r="A7020" s="1" t="s">
        <v>7057</v>
      </c>
      <c r="B7020" s="1" t="s">
        <v>32</v>
      </c>
      <c r="C7020" s="1">
        <v>1.0</v>
      </c>
      <c r="D7020" s="1">
        <v>1.0</v>
      </c>
      <c r="E7020" s="1">
        <v>1.0</v>
      </c>
      <c r="F7020" s="1" t="s">
        <v>28</v>
      </c>
      <c r="H7020" s="2">
        <v>45269.0</v>
      </c>
      <c r="J7020" s="3">
        <f t="shared" si="2"/>
        <v>1</v>
      </c>
      <c r="K7020" s="4">
        <f t="shared" si="3"/>
        <v>1</v>
      </c>
      <c r="L7020" s="4">
        <f t="shared" si="4"/>
        <v>1</v>
      </c>
      <c r="S7020" s="1" t="s">
        <v>7057</v>
      </c>
      <c r="T7020" s="4" t="str">
        <f t="shared" si="5"/>
        <v>Cookie</v>
      </c>
      <c r="U7020" s="4" t="str">
        <f t="shared" si="6"/>
        <v>UNKNOWN</v>
      </c>
      <c r="V7020" s="4" t="str">
        <f t="shared" si="7"/>
        <v>Cash</v>
      </c>
      <c r="W7020" s="4">
        <f t="shared" ref="W7020:Y7020" si="7027">IF(OR(J7020 = "ERROR", J7020 = ""), "UNKNOWN", J7020)</f>
        <v>1</v>
      </c>
      <c r="X7020" s="4">
        <f t="shared" si="7027"/>
        <v>1</v>
      </c>
      <c r="Y7020" s="4">
        <f t="shared" si="7027"/>
        <v>1</v>
      </c>
      <c r="Z7020" s="5">
        <f t="shared" si="9"/>
        <v>45269</v>
      </c>
    </row>
    <row r="7021">
      <c r="A7021" s="1" t="s">
        <v>7058</v>
      </c>
      <c r="B7021" s="1" t="s">
        <v>44</v>
      </c>
      <c r="C7021" s="1">
        <v>3.0</v>
      </c>
      <c r="D7021" s="1">
        <v>4.0</v>
      </c>
      <c r="E7021" s="1">
        <v>12.0</v>
      </c>
      <c r="F7021" s="1" t="s">
        <v>39</v>
      </c>
      <c r="G7021" s="1" t="s">
        <v>24</v>
      </c>
      <c r="H7021" s="2">
        <v>45167.0</v>
      </c>
      <c r="J7021" s="3">
        <f t="shared" si="2"/>
        <v>3</v>
      </c>
      <c r="K7021" s="4">
        <f t="shared" si="3"/>
        <v>4</v>
      </c>
      <c r="L7021" s="4">
        <f t="shared" si="4"/>
        <v>12</v>
      </c>
      <c r="S7021" s="1" t="s">
        <v>7058</v>
      </c>
      <c r="T7021" s="4" t="str">
        <f t="shared" si="5"/>
        <v>Sandwich</v>
      </c>
      <c r="U7021" s="4" t="str">
        <f t="shared" si="6"/>
        <v>Takeaway</v>
      </c>
      <c r="V7021" s="4" t="str">
        <f t="shared" si="7"/>
        <v>Digital Wallet</v>
      </c>
      <c r="W7021" s="4">
        <f t="shared" ref="W7021:Y7021" si="7028">IF(OR(J7021 = "ERROR", J7021 = ""), "UNKNOWN", J7021)</f>
        <v>3</v>
      </c>
      <c r="X7021" s="4">
        <f t="shared" si="7028"/>
        <v>4</v>
      </c>
      <c r="Y7021" s="4">
        <f t="shared" si="7028"/>
        <v>12</v>
      </c>
      <c r="Z7021" s="5">
        <f t="shared" si="9"/>
        <v>45167</v>
      </c>
    </row>
    <row r="7022">
      <c r="A7022" s="1" t="s">
        <v>7059</v>
      </c>
      <c r="B7022" s="1" t="s">
        <v>41</v>
      </c>
      <c r="C7022" s="1">
        <v>5.0</v>
      </c>
      <c r="D7022" s="1" t="s">
        <v>30</v>
      </c>
      <c r="E7022" s="1">
        <v>20.0</v>
      </c>
      <c r="G7022" s="1" t="s">
        <v>29</v>
      </c>
      <c r="H7022" s="6">
        <v>45255.0</v>
      </c>
      <c r="J7022" s="3">
        <f t="shared" si="2"/>
        <v>5</v>
      </c>
      <c r="K7022" s="4">
        <f t="shared" si="3"/>
        <v>4</v>
      </c>
      <c r="L7022" s="4">
        <f t="shared" si="4"/>
        <v>20</v>
      </c>
      <c r="S7022" s="1" t="s">
        <v>7059</v>
      </c>
      <c r="T7022" s="4" t="str">
        <f t="shared" si="5"/>
        <v>Smoothie</v>
      </c>
      <c r="U7022" s="4" t="str">
        <f t="shared" si="6"/>
        <v>In-store</v>
      </c>
      <c r="V7022" s="4" t="str">
        <f t="shared" si="7"/>
        <v>UNKNOWN</v>
      </c>
      <c r="W7022" s="4">
        <f t="shared" ref="W7022:Y7022" si="7029">IF(OR(J7022 = "ERROR", J7022 = ""), "UNKNOWN", J7022)</f>
        <v>5</v>
      </c>
      <c r="X7022" s="4">
        <f t="shared" si="7029"/>
        <v>4</v>
      </c>
      <c r="Y7022" s="4">
        <f t="shared" si="7029"/>
        <v>20</v>
      </c>
      <c r="Z7022" s="7">
        <f t="shared" si="9"/>
        <v>45255</v>
      </c>
    </row>
    <row r="7023">
      <c r="A7023" s="1" t="s">
        <v>7060</v>
      </c>
      <c r="B7023" s="1" t="s">
        <v>44</v>
      </c>
      <c r="C7023" s="1">
        <v>1.0</v>
      </c>
      <c r="D7023" s="1">
        <v>4.0</v>
      </c>
      <c r="E7023" s="1">
        <v>4.0</v>
      </c>
      <c r="G7023" s="1" t="s">
        <v>24</v>
      </c>
      <c r="H7023" s="2">
        <v>45194.0</v>
      </c>
      <c r="J7023" s="3">
        <f t="shared" si="2"/>
        <v>1</v>
      </c>
      <c r="K7023" s="4">
        <f t="shared" si="3"/>
        <v>4</v>
      </c>
      <c r="L7023" s="4">
        <f t="shared" si="4"/>
        <v>4</v>
      </c>
      <c r="S7023" s="1" t="s">
        <v>7060</v>
      </c>
      <c r="T7023" s="4" t="str">
        <f t="shared" si="5"/>
        <v>Sandwich</v>
      </c>
      <c r="U7023" s="4" t="str">
        <f t="shared" si="6"/>
        <v>Takeaway</v>
      </c>
      <c r="V7023" s="4" t="str">
        <f t="shared" si="7"/>
        <v>UNKNOWN</v>
      </c>
      <c r="W7023" s="4">
        <f t="shared" ref="W7023:Y7023" si="7030">IF(OR(J7023 = "ERROR", J7023 = ""), "UNKNOWN", J7023)</f>
        <v>1</v>
      </c>
      <c r="X7023" s="4">
        <f t="shared" si="7030"/>
        <v>4</v>
      </c>
      <c r="Y7023" s="4">
        <f t="shared" si="7030"/>
        <v>4</v>
      </c>
      <c r="Z7023" s="5">
        <f t="shared" si="9"/>
        <v>45194</v>
      </c>
    </row>
    <row r="7024">
      <c r="A7024" s="1" t="s">
        <v>7061</v>
      </c>
      <c r="B7024" s="1" t="s">
        <v>55</v>
      </c>
      <c r="C7024" s="1">
        <v>3.0</v>
      </c>
      <c r="E7024" s="1">
        <v>9.0</v>
      </c>
      <c r="F7024" s="1" t="s">
        <v>23</v>
      </c>
      <c r="G7024" s="1" t="s">
        <v>29</v>
      </c>
      <c r="H7024" s="6">
        <v>45289.0</v>
      </c>
      <c r="J7024" s="3">
        <f t="shared" si="2"/>
        <v>3</v>
      </c>
      <c r="K7024" s="4">
        <f t="shared" si="3"/>
        <v>3</v>
      </c>
      <c r="L7024" s="4">
        <f t="shared" si="4"/>
        <v>9</v>
      </c>
      <c r="S7024" s="1" t="s">
        <v>7061</v>
      </c>
      <c r="T7024" s="4" t="str">
        <f t="shared" si="5"/>
        <v>Juice</v>
      </c>
      <c r="U7024" s="4" t="str">
        <f t="shared" si="6"/>
        <v>In-store</v>
      </c>
      <c r="V7024" s="4" t="str">
        <f t="shared" si="7"/>
        <v>Credit Card</v>
      </c>
      <c r="W7024" s="4">
        <f t="shared" ref="W7024:Y7024" si="7031">IF(OR(J7024 = "ERROR", J7024 = ""), "UNKNOWN", J7024)</f>
        <v>3</v>
      </c>
      <c r="X7024" s="4">
        <f t="shared" si="7031"/>
        <v>3</v>
      </c>
      <c r="Y7024" s="4">
        <f t="shared" si="7031"/>
        <v>9</v>
      </c>
      <c r="Z7024" s="7">
        <f t="shared" si="9"/>
        <v>45289</v>
      </c>
    </row>
    <row r="7025">
      <c r="A7025" s="1" t="s">
        <v>7062</v>
      </c>
      <c r="B7025" s="1" t="s">
        <v>41</v>
      </c>
      <c r="C7025" s="1">
        <v>4.0</v>
      </c>
      <c r="D7025" s="1">
        <v>4.0</v>
      </c>
      <c r="E7025" s="1">
        <v>16.0</v>
      </c>
      <c r="G7025" s="1" t="s">
        <v>29</v>
      </c>
      <c r="H7025" s="6">
        <v>45256.0</v>
      </c>
      <c r="J7025" s="3">
        <f t="shared" si="2"/>
        <v>4</v>
      </c>
      <c r="K7025" s="4">
        <f t="shared" si="3"/>
        <v>4</v>
      </c>
      <c r="L7025" s="4">
        <f t="shared" si="4"/>
        <v>16</v>
      </c>
      <c r="S7025" s="1" t="s">
        <v>7062</v>
      </c>
      <c r="T7025" s="4" t="str">
        <f t="shared" si="5"/>
        <v>Smoothie</v>
      </c>
      <c r="U7025" s="4" t="str">
        <f t="shared" si="6"/>
        <v>In-store</v>
      </c>
      <c r="V7025" s="4" t="str">
        <f t="shared" si="7"/>
        <v>UNKNOWN</v>
      </c>
      <c r="W7025" s="4">
        <f t="shared" ref="W7025:Y7025" si="7032">IF(OR(J7025 = "ERROR", J7025 = ""), "UNKNOWN", J7025)</f>
        <v>4</v>
      </c>
      <c r="X7025" s="4">
        <f t="shared" si="7032"/>
        <v>4</v>
      </c>
      <c r="Y7025" s="4">
        <f t="shared" si="7032"/>
        <v>16</v>
      </c>
      <c r="Z7025" s="7">
        <f t="shared" si="9"/>
        <v>45256</v>
      </c>
    </row>
    <row r="7026">
      <c r="A7026" s="1" t="s">
        <v>7063</v>
      </c>
      <c r="B7026" s="1" t="s">
        <v>44</v>
      </c>
      <c r="C7026" s="1">
        <v>4.0</v>
      </c>
      <c r="D7026" s="1">
        <v>4.0</v>
      </c>
      <c r="E7026" s="1">
        <v>16.0</v>
      </c>
      <c r="F7026" s="1" t="s">
        <v>28</v>
      </c>
      <c r="G7026" s="1" t="s">
        <v>24</v>
      </c>
      <c r="H7026" s="2">
        <v>45237.0</v>
      </c>
      <c r="J7026" s="3">
        <f t="shared" si="2"/>
        <v>4</v>
      </c>
      <c r="K7026" s="4">
        <f t="shared" si="3"/>
        <v>4</v>
      </c>
      <c r="L7026" s="4">
        <f t="shared" si="4"/>
        <v>16</v>
      </c>
      <c r="S7026" s="1" t="s">
        <v>7063</v>
      </c>
      <c r="T7026" s="4" t="str">
        <f t="shared" si="5"/>
        <v>Sandwich</v>
      </c>
      <c r="U7026" s="4" t="str">
        <f t="shared" si="6"/>
        <v>Takeaway</v>
      </c>
      <c r="V7026" s="4" t="str">
        <f t="shared" si="7"/>
        <v>Cash</v>
      </c>
      <c r="W7026" s="4">
        <f t="shared" ref="W7026:Y7026" si="7033">IF(OR(J7026 = "ERROR", J7026 = ""), "UNKNOWN", J7026)</f>
        <v>4</v>
      </c>
      <c r="X7026" s="4">
        <f t="shared" si="7033"/>
        <v>4</v>
      </c>
      <c r="Y7026" s="4">
        <f t="shared" si="7033"/>
        <v>16</v>
      </c>
      <c r="Z7026" s="5">
        <f t="shared" si="9"/>
        <v>45237</v>
      </c>
    </row>
    <row r="7027">
      <c r="A7027" s="1" t="s">
        <v>7064</v>
      </c>
      <c r="B7027" s="1" t="s">
        <v>41</v>
      </c>
      <c r="C7027" s="1">
        <v>2.0</v>
      </c>
      <c r="D7027" s="1">
        <v>4.0</v>
      </c>
      <c r="E7027" s="1">
        <v>8.0</v>
      </c>
      <c r="G7027" s="1" t="s">
        <v>29</v>
      </c>
      <c r="H7027" s="2">
        <v>45233.0</v>
      </c>
      <c r="J7027" s="3">
        <f t="shared" si="2"/>
        <v>2</v>
      </c>
      <c r="K7027" s="4">
        <f t="shared" si="3"/>
        <v>4</v>
      </c>
      <c r="L7027" s="4">
        <f t="shared" si="4"/>
        <v>8</v>
      </c>
      <c r="S7027" s="1" t="s">
        <v>7064</v>
      </c>
      <c r="T7027" s="4" t="str">
        <f t="shared" si="5"/>
        <v>Smoothie</v>
      </c>
      <c r="U7027" s="4" t="str">
        <f t="shared" si="6"/>
        <v>In-store</v>
      </c>
      <c r="V7027" s="4" t="str">
        <f t="shared" si="7"/>
        <v>UNKNOWN</v>
      </c>
      <c r="W7027" s="4">
        <f t="shared" ref="W7027:Y7027" si="7034">IF(OR(J7027 = "ERROR", J7027 = ""), "UNKNOWN", J7027)</f>
        <v>2</v>
      </c>
      <c r="X7027" s="4">
        <f t="shared" si="7034"/>
        <v>4</v>
      </c>
      <c r="Y7027" s="4">
        <f t="shared" si="7034"/>
        <v>8</v>
      </c>
      <c r="Z7027" s="5">
        <f t="shared" si="9"/>
        <v>45233</v>
      </c>
    </row>
    <row r="7028">
      <c r="A7028" s="1" t="s">
        <v>7065</v>
      </c>
      <c r="B7028" s="1" t="s">
        <v>41</v>
      </c>
      <c r="C7028" s="1">
        <v>4.0</v>
      </c>
      <c r="D7028" s="1">
        <v>4.0</v>
      </c>
      <c r="E7028" s="1">
        <v>16.0</v>
      </c>
      <c r="F7028" s="1" t="s">
        <v>28</v>
      </c>
      <c r="G7028" s="1" t="s">
        <v>24</v>
      </c>
      <c r="H7028" s="2">
        <v>45050.0</v>
      </c>
      <c r="J7028" s="3">
        <f t="shared" si="2"/>
        <v>4</v>
      </c>
      <c r="K7028" s="4">
        <f t="shared" si="3"/>
        <v>4</v>
      </c>
      <c r="L7028" s="4">
        <f t="shared" si="4"/>
        <v>16</v>
      </c>
      <c r="S7028" s="1" t="s">
        <v>7065</v>
      </c>
      <c r="T7028" s="4" t="str">
        <f t="shared" si="5"/>
        <v>Smoothie</v>
      </c>
      <c r="U7028" s="4" t="str">
        <f t="shared" si="6"/>
        <v>Takeaway</v>
      </c>
      <c r="V7028" s="4" t="str">
        <f t="shared" si="7"/>
        <v>Cash</v>
      </c>
      <c r="W7028" s="4">
        <f t="shared" ref="W7028:Y7028" si="7035">IF(OR(J7028 = "ERROR", J7028 = ""), "UNKNOWN", J7028)</f>
        <v>4</v>
      </c>
      <c r="X7028" s="4">
        <f t="shared" si="7035"/>
        <v>4</v>
      </c>
      <c r="Y7028" s="4">
        <f t="shared" si="7035"/>
        <v>16</v>
      </c>
      <c r="Z7028" s="5">
        <f t="shared" si="9"/>
        <v>45050</v>
      </c>
    </row>
    <row r="7029">
      <c r="A7029" s="1" t="s">
        <v>7066</v>
      </c>
      <c r="B7029" s="1" t="s">
        <v>44</v>
      </c>
      <c r="C7029" s="1">
        <v>1.0</v>
      </c>
      <c r="D7029" s="1">
        <v>4.0</v>
      </c>
      <c r="E7029" s="1">
        <v>4.0</v>
      </c>
      <c r="F7029" s="1" t="s">
        <v>23</v>
      </c>
      <c r="H7029" s="2">
        <v>44942.0</v>
      </c>
      <c r="J7029" s="3">
        <f t="shared" si="2"/>
        <v>1</v>
      </c>
      <c r="K7029" s="4">
        <f t="shared" si="3"/>
        <v>4</v>
      </c>
      <c r="L7029" s="4">
        <f t="shared" si="4"/>
        <v>4</v>
      </c>
      <c r="S7029" s="1" t="s">
        <v>7066</v>
      </c>
      <c r="T7029" s="4" t="str">
        <f t="shared" si="5"/>
        <v>Sandwich</v>
      </c>
      <c r="U7029" s="4" t="str">
        <f t="shared" si="6"/>
        <v>UNKNOWN</v>
      </c>
      <c r="V7029" s="4" t="str">
        <f t="shared" si="7"/>
        <v>Credit Card</v>
      </c>
      <c r="W7029" s="4">
        <f t="shared" ref="W7029:Y7029" si="7036">IF(OR(J7029 = "ERROR", J7029 = ""), "UNKNOWN", J7029)</f>
        <v>1</v>
      </c>
      <c r="X7029" s="4">
        <f t="shared" si="7036"/>
        <v>4</v>
      </c>
      <c r="Y7029" s="4">
        <f t="shared" si="7036"/>
        <v>4</v>
      </c>
      <c r="Z7029" s="5">
        <f t="shared" si="9"/>
        <v>44942</v>
      </c>
    </row>
    <row r="7030">
      <c r="A7030" s="1" t="s">
        <v>7067</v>
      </c>
      <c r="B7030" s="1" t="s">
        <v>30</v>
      </c>
      <c r="C7030" s="1">
        <v>5.0</v>
      </c>
      <c r="D7030" s="1">
        <v>4.0</v>
      </c>
      <c r="E7030" s="1">
        <v>20.0</v>
      </c>
      <c r="F7030" s="1" t="s">
        <v>23</v>
      </c>
      <c r="G7030" s="1" t="s">
        <v>29</v>
      </c>
      <c r="H7030" s="2">
        <v>45030.0</v>
      </c>
      <c r="J7030" s="3">
        <f t="shared" si="2"/>
        <v>5</v>
      </c>
      <c r="K7030" s="4">
        <f t="shared" si="3"/>
        <v>4</v>
      </c>
      <c r="L7030" s="4">
        <f t="shared" si="4"/>
        <v>20</v>
      </c>
      <c r="S7030" s="1" t="s">
        <v>7067</v>
      </c>
      <c r="T7030" s="4" t="str">
        <f t="shared" si="5"/>
        <v>UNKNOWN</v>
      </c>
      <c r="U7030" s="4" t="str">
        <f t="shared" si="6"/>
        <v>In-store</v>
      </c>
      <c r="V7030" s="4" t="str">
        <f t="shared" si="7"/>
        <v>Credit Card</v>
      </c>
      <c r="W7030" s="4">
        <f t="shared" ref="W7030:Y7030" si="7037">IF(OR(J7030 = "ERROR", J7030 = ""), "UNKNOWN", J7030)</f>
        <v>5</v>
      </c>
      <c r="X7030" s="4">
        <f t="shared" si="7037"/>
        <v>4</v>
      </c>
      <c r="Y7030" s="4">
        <f t="shared" si="7037"/>
        <v>20</v>
      </c>
      <c r="Z7030" s="5">
        <f t="shared" si="9"/>
        <v>45030</v>
      </c>
    </row>
    <row r="7031">
      <c r="A7031" s="1" t="s">
        <v>7068</v>
      </c>
      <c r="B7031" s="1" t="s">
        <v>22</v>
      </c>
      <c r="D7031" s="1">
        <v>2.0</v>
      </c>
      <c r="E7031" s="1" t="s">
        <v>25</v>
      </c>
      <c r="F7031" s="1" t="s">
        <v>28</v>
      </c>
      <c r="H7031" s="6">
        <v>45285.0</v>
      </c>
      <c r="J7031" s="3" t="str">
        <f t="shared" si="2"/>
        <v/>
      </c>
      <c r="K7031" s="4">
        <f t="shared" si="3"/>
        <v>2</v>
      </c>
      <c r="L7031" s="4" t="str">
        <f t="shared" si="4"/>
        <v>ERROR</v>
      </c>
      <c r="S7031" s="1" t="s">
        <v>7068</v>
      </c>
      <c r="T7031" s="4" t="str">
        <f t="shared" si="5"/>
        <v>Coffee</v>
      </c>
      <c r="U7031" s="4" t="str">
        <f t="shared" si="6"/>
        <v>UNKNOWN</v>
      </c>
      <c r="V7031" s="4" t="str">
        <f t="shared" si="7"/>
        <v>Cash</v>
      </c>
      <c r="W7031" s="4" t="str">
        <f t="shared" ref="W7031:Y7031" si="7038">IF(OR(J7031 = "ERROR", J7031 = ""), "UNKNOWN", J7031)</f>
        <v>UNKNOWN</v>
      </c>
      <c r="X7031" s="4">
        <f t="shared" si="7038"/>
        <v>2</v>
      </c>
      <c r="Y7031" s="4" t="str">
        <f t="shared" si="7038"/>
        <v>UNKNOWN</v>
      </c>
      <c r="Z7031" s="7">
        <f t="shared" si="9"/>
        <v>45285</v>
      </c>
    </row>
    <row r="7032">
      <c r="A7032" s="1" t="s">
        <v>7069</v>
      </c>
      <c r="B7032" s="1" t="s">
        <v>22</v>
      </c>
      <c r="C7032" s="1" t="s">
        <v>25</v>
      </c>
      <c r="D7032" s="1">
        <v>2.0</v>
      </c>
      <c r="E7032" s="1">
        <v>10.0</v>
      </c>
      <c r="F7032" s="1" t="s">
        <v>23</v>
      </c>
      <c r="H7032" s="2">
        <v>44936.0</v>
      </c>
      <c r="J7032" s="3">
        <f t="shared" si="2"/>
        <v>5</v>
      </c>
      <c r="K7032" s="4">
        <f t="shared" si="3"/>
        <v>2</v>
      </c>
      <c r="L7032" s="4">
        <f t="shared" si="4"/>
        <v>10</v>
      </c>
      <c r="S7032" s="1" t="s">
        <v>7069</v>
      </c>
      <c r="T7032" s="4" t="str">
        <f t="shared" si="5"/>
        <v>Coffee</v>
      </c>
      <c r="U7032" s="4" t="str">
        <f t="shared" si="6"/>
        <v>UNKNOWN</v>
      </c>
      <c r="V7032" s="4" t="str">
        <f t="shared" si="7"/>
        <v>Credit Card</v>
      </c>
      <c r="W7032" s="4">
        <f t="shared" ref="W7032:Y7032" si="7039">IF(OR(J7032 = "ERROR", J7032 = ""), "UNKNOWN", J7032)</f>
        <v>5</v>
      </c>
      <c r="X7032" s="4">
        <f t="shared" si="7039"/>
        <v>2</v>
      </c>
      <c r="Y7032" s="4">
        <f t="shared" si="7039"/>
        <v>10</v>
      </c>
      <c r="Z7032" s="5">
        <f t="shared" si="9"/>
        <v>44936</v>
      </c>
    </row>
    <row r="7033">
      <c r="A7033" s="1" t="s">
        <v>7070</v>
      </c>
      <c r="B7033" s="1" t="s">
        <v>55</v>
      </c>
      <c r="C7033" s="1">
        <v>5.0</v>
      </c>
      <c r="D7033" s="1">
        <v>3.0</v>
      </c>
      <c r="E7033" s="1">
        <v>15.0</v>
      </c>
      <c r="F7033" s="1" t="s">
        <v>25</v>
      </c>
      <c r="H7033" s="2">
        <v>45015.0</v>
      </c>
      <c r="J7033" s="3">
        <f t="shared" si="2"/>
        <v>5</v>
      </c>
      <c r="K7033" s="4">
        <f t="shared" si="3"/>
        <v>3</v>
      </c>
      <c r="L7033" s="4">
        <f t="shared" si="4"/>
        <v>15</v>
      </c>
      <c r="S7033" s="1" t="s">
        <v>7070</v>
      </c>
      <c r="T7033" s="4" t="str">
        <f t="shared" si="5"/>
        <v>Juice</v>
      </c>
      <c r="U7033" s="4" t="str">
        <f t="shared" si="6"/>
        <v>UNKNOWN</v>
      </c>
      <c r="V7033" s="4" t="str">
        <f t="shared" si="7"/>
        <v>UNKNOWN</v>
      </c>
      <c r="W7033" s="4">
        <f t="shared" ref="W7033:Y7033" si="7040">IF(OR(J7033 = "ERROR", J7033 = ""), "UNKNOWN", J7033)</f>
        <v>5</v>
      </c>
      <c r="X7033" s="4">
        <f t="shared" si="7040"/>
        <v>3</v>
      </c>
      <c r="Y7033" s="4">
        <f t="shared" si="7040"/>
        <v>15</v>
      </c>
      <c r="Z7033" s="5">
        <f t="shared" si="9"/>
        <v>45015</v>
      </c>
    </row>
    <row r="7034">
      <c r="A7034" s="1" t="s">
        <v>7071</v>
      </c>
      <c r="B7034" s="1" t="s">
        <v>32</v>
      </c>
      <c r="C7034" s="1">
        <v>2.0</v>
      </c>
      <c r="D7034" s="1">
        <v>1.0</v>
      </c>
      <c r="E7034" s="1">
        <v>2.0</v>
      </c>
      <c r="F7034" s="1" t="s">
        <v>39</v>
      </c>
      <c r="G7034" s="1" t="s">
        <v>30</v>
      </c>
      <c r="H7034" s="2">
        <v>45009.0</v>
      </c>
      <c r="J7034" s="3">
        <f t="shared" si="2"/>
        <v>2</v>
      </c>
      <c r="K7034" s="4">
        <f t="shared" si="3"/>
        <v>1</v>
      </c>
      <c r="L7034" s="4">
        <f t="shared" si="4"/>
        <v>2</v>
      </c>
      <c r="S7034" s="1" t="s">
        <v>7071</v>
      </c>
      <c r="T7034" s="4" t="str">
        <f t="shared" si="5"/>
        <v>Cookie</v>
      </c>
      <c r="U7034" s="4" t="str">
        <f t="shared" si="6"/>
        <v>UNKNOWN</v>
      </c>
      <c r="V7034" s="4" t="str">
        <f t="shared" si="7"/>
        <v>Digital Wallet</v>
      </c>
      <c r="W7034" s="4">
        <f t="shared" ref="W7034:Y7034" si="7041">IF(OR(J7034 = "ERROR", J7034 = ""), "UNKNOWN", J7034)</f>
        <v>2</v>
      </c>
      <c r="X7034" s="4">
        <f t="shared" si="7041"/>
        <v>1</v>
      </c>
      <c r="Y7034" s="4">
        <f t="shared" si="7041"/>
        <v>2</v>
      </c>
      <c r="Z7034" s="5">
        <f t="shared" si="9"/>
        <v>45009</v>
      </c>
    </row>
    <row r="7035">
      <c r="A7035" s="1" t="s">
        <v>7072</v>
      </c>
      <c r="B7035" s="1" t="s">
        <v>81</v>
      </c>
      <c r="C7035" s="1">
        <v>1.0</v>
      </c>
      <c r="D7035" s="1">
        <v>1.5</v>
      </c>
      <c r="E7035" s="1">
        <v>1.5</v>
      </c>
      <c r="F7035" s="1" t="s">
        <v>28</v>
      </c>
      <c r="H7035" s="2">
        <v>45034.0</v>
      </c>
      <c r="J7035" s="3">
        <f t="shared" si="2"/>
        <v>1</v>
      </c>
      <c r="K7035" s="4">
        <f t="shared" si="3"/>
        <v>1.5</v>
      </c>
      <c r="L7035" s="4">
        <f t="shared" si="4"/>
        <v>1.5</v>
      </c>
      <c r="S7035" s="1" t="s">
        <v>7072</v>
      </c>
      <c r="T7035" s="4" t="str">
        <f t="shared" si="5"/>
        <v>Tea</v>
      </c>
      <c r="U7035" s="4" t="str">
        <f t="shared" si="6"/>
        <v>UNKNOWN</v>
      </c>
      <c r="V7035" s="4" t="str">
        <f t="shared" si="7"/>
        <v>Cash</v>
      </c>
      <c r="W7035" s="4">
        <f t="shared" ref="W7035:Y7035" si="7042">IF(OR(J7035 = "ERROR", J7035 = ""), "UNKNOWN", J7035)</f>
        <v>1</v>
      </c>
      <c r="X7035" s="4">
        <f t="shared" si="7042"/>
        <v>1.5</v>
      </c>
      <c r="Y7035" s="4">
        <f t="shared" si="7042"/>
        <v>1.5</v>
      </c>
      <c r="Z7035" s="5">
        <f t="shared" si="9"/>
        <v>45034</v>
      </c>
    </row>
    <row r="7036">
      <c r="A7036" s="1" t="s">
        <v>7073</v>
      </c>
      <c r="B7036" s="1" t="s">
        <v>81</v>
      </c>
      <c r="C7036" s="1">
        <v>4.0</v>
      </c>
      <c r="D7036" s="1">
        <v>1.5</v>
      </c>
      <c r="E7036" s="1">
        <v>6.0</v>
      </c>
      <c r="F7036" s="1" t="s">
        <v>28</v>
      </c>
      <c r="G7036" s="1" t="s">
        <v>30</v>
      </c>
      <c r="H7036" s="2">
        <v>45179.0</v>
      </c>
      <c r="J7036" s="3">
        <f t="shared" si="2"/>
        <v>4</v>
      </c>
      <c r="K7036" s="4">
        <f t="shared" si="3"/>
        <v>1.5</v>
      </c>
      <c r="L7036" s="4">
        <f t="shared" si="4"/>
        <v>6</v>
      </c>
      <c r="S7036" s="1" t="s">
        <v>7073</v>
      </c>
      <c r="T7036" s="4" t="str">
        <f t="shared" si="5"/>
        <v>Tea</v>
      </c>
      <c r="U7036" s="4" t="str">
        <f t="shared" si="6"/>
        <v>UNKNOWN</v>
      </c>
      <c r="V7036" s="4" t="str">
        <f t="shared" si="7"/>
        <v>Cash</v>
      </c>
      <c r="W7036" s="4">
        <f t="shared" ref="W7036:Y7036" si="7043">IF(OR(J7036 = "ERROR", J7036 = ""), "UNKNOWN", J7036)</f>
        <v>4</v>
      </c>
      <c r="X7036" s="4">
        <f t="shared" si="7043"/>
        <v>1.5</v>
      </c>
      <c r="Y7036" s="4">
        <f t="shared" si="7043"/>
        <v>6</v>
      </c>
      <c r="Z7036" s="5">
        <f t="shared" si="9"/>
        <v>45179</v>
      </c>
    </row>
    <row r="7037">
      <c r="A7037" s="1" t="s">
        <v>7074</v>
      </c>
      <c r="B7037" s="1" t="s">
        <v>36</v>
      </c>
      <c r="C7037" s="1">
        <v>5.0</v>
      </c>
      <c r="E7037" s="1" t="s">
        <v>30</v>
      </c>
      <c r="F7037" s="1" t="s">
        <v>23</v>
      </c>
      <c r="G7037" s="1" t="s">
        <v>29</v>
      </c>
      <c r="H7037" s="2">
        <v>45161.0</v>
      </c>
      <c r="J7037" s="3">
        <f t="shared" si="2"/>
        <v>5</v>
      </c>
      <c r="K7037" s="4" t="str">
        <f t="shared" si="3"/>
        <v/>
      </c>
      <c r="L7037" s="4" t="str">
        <f t="shared" si="4"/>
        <v>UNKNOWN</v>
      </c>
      <c r="S7037" s="1" t="s">
        <v>7074</v>
      </c>
      <c r="T7037" s="4" t="str">
        <f t="shared" si="5"/>
        <v>Salad</v>
      </c>
      <c r="U7037" s="4" t="str">
        <f t="shared" si="6"/>
        <v>In-store</v>
      </c>
      <c r="V7037" s="4" t="str">
        <f t="shared" si="7"/>
        <v>Credit Card</v>
      </c>
      <c r="W7037" s="4">
        <f t="shared" ref="W7037:Y7037" si="7044">IF(OR(J7037 = "ERROR", J7037 = ""), "UNKNOWN", J7037)</f>
        <v>5</v>
      </c>
      <c r="X7037" s="4" t="str">
        <f t="shared" si="7044"/>
        <v>UNKNOWN</v>
      </c>
      <c r="Y7037" s="4" t="str">
        <f t="shared" si="7044"/>
        <v>UNKNOWN</v>
      </c>
      <c r="Z7037" s="5">
        <f t="shared" si="9"/>
        <v>45161</v>
      </c>
    </row>
    <row r="7038">
      <c r="A7038" s="1" t="s">
        <v>7075</v>
      </c>
      <c r="B7038" s="1" t="s">
        <v>22</v>
      </c>
      <c r="C7038" s="1">
        <v>4.0</v>
      </c>
      <c r="D7038" s="1">
        <v>2.0</v>
      </c>
      <c r="E7038" s="1">
        <v>8.0</v>
      </c>
      <c r="F7038" s="1" t="s">
        <v>28</v>
      </c>
      <c r="H7038" s="2">
        <v>44932.0</v>
      </c>
      <c r="J7038" s="3">
        <f t="shared" si="2"/>
        <v>4</v>
      </c>
      <c r="K7038" s="4">
        <f t="shared" si="3"/>
        <v>2</v>
      </c>
      <c r="L7038" s="4">
        <f t="shared" si="4"/>
        <v>8</v>
      </c>
      <c r="S7038" s="1" t="s">
        <v>7075</v>
      </c>
      <c r="T7038" s="4" t="str">
        <f t="shared" si="5"/>
        <v>Coffee</v>
      </c>
      <c r="U7038" s="4" t="str">
        <f t="shared" si="6"/>
        <v>UNKNOWN</v>
      </c>
      <c r="V7038" s="4" t="str">
        <f t="shared" si="7"/>
        <v>Cash</v>
      </c>
      <c r="W7038" s="4">
        <f t="shared" ref="W7038:Y7038" si="7045">IF(OR(J7038 = "ERROR", J7038 = ""), "UNKNOWN", J7038)</f>
        <v>4</v>
      </c>
      <c r="X7038" s="4">
        <f t="shared" si="7045"/>
        <v>2</v>
      </c>
      <c r="Y7038" s="4">
        <f t="shared" si="7045"/>
        <v>8</v>
      </c>
      <c r="Z7038" s="5">
        <f t="shared" si="9"/>
        <v>44932</v>
      </c>
    </row>
    <row r="7039">
      <c r="A7039" s="1" t="s">
        <v>7076</v>
      </c>
      <c r="B7039" s="1" t="s">
        <v>55</v>
      </c>
      <c r="C7039" s="1">
        <v>2.0</v>
      </c>
      <c r="D7039" s="1">
        <v>3.0</v>
      </c>
      <c r="E7039" s="1">
        <v>6.0</v>
      </c>
      <c r="F7039" s="1" t="s">
        <v>39</v>
      </c>
      <c r="G7039" s="1" t="s">
        <v>24</v>
      </c>
      <c r="H7039" s="2">
        <v>45053.0</v>
      </c>
      <c r="J7039" s="3">
        <f t="shared" si="2"/>
        <v>2</v>
      </c>
      <c r="K7039" s="4">
        <f t="shared" si="3"/>
        <v>3</v>
      </c>
      <c r="L7039" s="4">
        <f t="shared" si="4"/>
        <v>6</v>
      </c>
      <c r="S7039" s="1" t="s">
        <v>7076</v>
      </c>
      <c r="T7039" s="4" t="str">
        <f t="shared" si="5"/>
        <v>Juice</v>
      </c>
      <c r="U7039" s="4" t="str">
        <f t="shared" si="6"/>
        <v>Takeaway</v>
      </c>
      <c r="V7039" s="4" t="str">
        <f t="shared" si="7"/>
        <v>Digital Wallet</v>
      </c>
      <c r="W7039" s="4">
        <f t="shared" ref="W7039:Y7039" si="7046">IF(OR(J7039 = "ERROR", J7039 = ""), "UNKNOWN", J7039)</f>
        <v>2</v>
      </c>
      <c r="X7039" s="4">
        <f t="shared" si="7046"/>
        <v>3</v>
      </c>
      <c r="Y7039" s="4">
        <f t="shared" si="7046"/>
        <v>6</v>
      </c>
      <c r="Z7039" s="5">
        <f t="shared" si="9"/>
        <v>45053</v>
      </c>
    </row>
    <row r="7040">
      <c r="A7040" s="1" t="s">
        <v>7077</v>
      </c>
      <c r="B7040" s="1" t="s">
        <v>44</v>
      </c>
      <c r="C7040" s="1">
        <v>5.0</v>
      </c>
      <c r="D7040" s="1" t="s">
        <v>25</v>
      </c>
      <c r="E7040" s="1">
        <v>20.0</v>
      </c>
      <c r="F7040" s="1" t="s">
        <v>28</v>
      </c>
      <c r="G7040" s="1" t="s">
        <v>29</v>
      </c>
      <c r="H7040" s="2">
        <v>45013.0</v>
      </c>
      <c r="J7040" s="3">
        <f t="shared" si="2"/>
        <v>5</v>
      </c>
      <c r="K7040" s="4">
        <f t="shared" si="3"/>
        <v>4</v>
      </c>
      <c r="L7040" s="4">
        <f t="shared" si="4"/>
        <v>20</v>
      </c>
      <c r="S7040" s="1" t="s">
        <v>7077</v>
      </c>
      <c r="T7040" s="4" t="str">
        <f t="shared" si="5"/>
        <v>Sandwich</v>
      </c>
      <c r="U7040" s="4" t="str">
        <f t="shared" si="6"/>
        <v>In-store</v>
      </c>
      <c r="V7040" s="4" t="str">
        <f t="shared" si="7"/>
        <v>Cash</v>
      </c>
      <c r="W7040" s="4">
        <f t="shared" ref="W7040:Y7040" si="7047">IF(OR(J7040 = "ERROR", J7040 = ""), "UNKNOWN", J7040)</f>
        <v>5</v>
      </c>
      <c r="X7040" s="4">
        <f t="shared" si="7047"/>
        <v>4</v>
      </c>
      <c r="Y7040" s="4">
        <f t="shared" si="7047"/>
        <v>20</v>
      </c>
      <c r="Z7040" s="5">
        <f t="shared" si="9"/>
        <v>45013</v>
      </c>
    </row>
    <row r="7041">
      <c r="A7041" s="1" t="s">
        <v>7078</v>
      </c>
      <c r="B7041" s="1" t="s">
        <v>32</v>
      </c>
      <c r="C7041" s="1">
        <v>5.0</v>
      </c>
      <c r="D7041" s="1">
        <v>1.0</v>
      </c>
      <c r="E7041" s="1">
        <v>5.0</v>
      </c>
      <c r="H7041" s="6">
        <v>45272.0</v>
      </c>
      <c r="J7041" s="3">
        <f t="shared" si="2"/>
        <v>5</v>
      </c>
      <c r="K7041" s="4">
        <f t="shared" si="3"/>
        <v>1</v>
      </c>
      <c r="L7041" s="4">
        <f t="shared" si="4"/>
        <v>5</v>
      </c>
      <c r="S7041" s="1" t="s">
        <v>7078</v>
      </c>
      <c r="T7041" s="4" t="str">
        <f t="shared" si="5"/>
        <v>Cookie</v>
      </c>
      <c r="U7041" s="4" t="str">
        <f t="shared" si="6"/>
        <v>UNKNOWN</v>
      </c>
      <c r="V7041" s="4" t="str">
        <f t="shared" si="7"/>
        <v>UNKNOWN</v>
      </c>
      <c r="W7041" s="4">
        <f t="shared" ref="W7041:Y7041" si="7048">IF(OR(J7041 = "ERROR", J7041 = ""), "UNKNOWN", J7041)</f>
        <v>5</v>
      </c>
      <c r="X7041" s="4">
        <f t="shared" si="7048"/>
        <v>1</v>
      </c>
      <c r="Y7041" s="4">
        <f t="shared" si="7048"/>
        <v>5</v>
      </c>
      <c r="Z7041" s="7">
        <f t="shared" si="9"/>
        <v>45272</v>
      </c>
    </row>
    <row r="7042">
      <c r="A7042" s="1" t="s">
        <v>7079</v>
      </c>
      <c r="B7042" s="1" t="s">
        <v>41</v>
      </c>
      <c r="C7042" s="1">
        <v>5.0</v>
      </c>
      <c r="D7042" s="1">
        <v>4.0</v>
      </c>
      <c r="E7042" s="1">
        <v>20.0</v>
      </c>
      <c r="F7042" s="1" t="s">
        <v>39</v>
      </c>
      <c r="G7042" s="1" t="s">
        <v>29</v>
      </c>
      <c r="H7042" s="2">
        <v>45025.0</v>
      </c>
      <c r="J7042" s="3">
        <f t="shared" si="2"/>
        <v>5</v>
      </c>
      <c r="K7042" s="4">
        <f t="shared" si="3"/>
        <v>4</v>
      </c>
      <c r="L7042" s="4">
        <f t="shared" si="4"/>
        <v>20</v>
      </c>
      <c r="S7042" s="1" t="s">
        <v>7079</v>
      </c>
      <c r="T7042" s="4" t="str">
        <f t="shared" si="5"/>
        <v>Smoothie</v>
      </c>
      <c r="U7042" s="4" t="str">
        <f t="shared" si="6"/>
        <v>In-store</v>
      </c>
      <c r="V7042" s="4" t="str">
        <f t="shared" si="7"/>
        <v>Digital Wallet</v>
      </c>
      <c r="W7042" s="4">
        <f t="shared" ref="W7042:Y7042" si="7049">IF(OR(J7042 = "ERROR", J7042 = ""), "UNKNOWN", J7042)</f>
        <v>5</v>
      </c>
      <c r="X7042" s="4">
        <f t="shared" si="7049"/>
        <v>4</v>
      </c>
      <c r="Y7042" s="4">
        <f t="shared" si="7049"/>
        <v>20</v>
      </c>
      <c r="Z7042" s="5">
        <f t="shared" si="9"/>
        <v>45025</v>
      </c>
    </row>
    <row r="7043">
      <c r="A7043" s="1" t="s">
        <v>7080</v>
      </c>
      <c r="B7043" s="1" t="s">
        <v>81</v>
      </c>
      <c r="C7043" s="1">
        <v>3.0</v>
      </c>
      <c r="D7043" s="1">
        <v>1.5</v>
      </c>
      <c r="E7043" s="1">
        <v>4.5</v>
      </c>
      <c r="F7043" s="1" t="s">
        <v>23</v>
      </c>
      <c r="G7043" s="1" t="s">
        <v>29</v>
      </c>
      <c r="H7043" s="2">
        <v>45145.0</v>
      </c>
      <c r="J7043" s="3">
        <f t="shared" si="2"/>
        <v>3</v>
      </c>
      <c r="K7043" s="4">
        <f t="shared" si="3"/>
        <v>1.5</v>
      </c>
      <c r="L7043" s="4">
        <f t="shared" si="4"/>
        <v>4.5</v>
      </c>
      <c r="S7043" s="1" t="s">
        <v>7080</v>
      </c>
      <c r="T7043" s="4" t="str">
        <f t="shared" si="5"/>
        <v>Tea</v>
      </c>
      <c r="U7043" s="4" t="str">
        <f t="shared" si="6"/>
        <v>In-store</v>
      </c>
      <c r="V7043" s="4" t="str">
        <f t="shared" si="7"/>
        <v>Credit Card</v>
      </c>
      <c r="W7043" s="4">
        <f t="shared" ref="W7043:Y7043" si="7050">IF(OR(J7043 = "ERROR", J7043 = ""), "UNKNOWN", J7043)</f>
        <v>3</v>
      </c>
      <c r="X7043" s="4">
        <f t="shared" si="7050"/>
        <v>1.5</v>
      </c>
      <c r="Y7043" s="4">
        <f t="shared" si="7050"/>
        <v>4.5</v>
      </c>
      <c r="Z7043" s="5">
        <f t="shared" si="9"/>
        <v>45145</v>
      </c>
    </row>
    <row r="7044">
      <c r="A7044" s="1" t="s">
        <v>7081</v>
      </c>
      <c r="B7044" s="1" t="s">
        <v>44</v>
      </c>
      <c r="C7044" s="1">
        <v>2.0</v>
      </c>
      <c r="D7044" s="1">
        <v>4.0</v>
      </c>
      <c r="E7044" s="1">
        <v>8.0</v>
      </c>
      <c r="G7044" s="1" t="s">
        <v>29</v>
      </c>
      <c r="H7044" s="2">
        <v>45022.0</v>
      </c>
      <c r="J7044" s="3">
        <f t="shared" si="2"/>
        <v>2</v>
      </c>
      <c r="K7044" s="4">
        <f t="shared" si="3"/>
        <v>4</v>
      </c>
      <c r="L7044" s="4">
        <f t="shared" si="4"/>
        <v>8</v>
      </c>
      <c r="S7044" s="1" t="s">
        <v>7081</v>
      </c>
      <c r="T7044" s="4" t="str">
        <f t="shared" si="5"/>
        <v>Sandwich</v>
      </c>
      <c r="U7044" s="4" t="str">
        <f t="shared" si="6"/>
        <v>In-store</v>
      </c>
      <c r="V7044" s="4" t="str">
        <f t="shared" si="7"/>
        <v>UNKNOWN</v>
      </c>
      <c r="W7044" s="4">
        <f t="shared" ref="W7044:Y7044" si="7051">IF(OR(J7044 = "ERROR", J7044 = ""), "UNKNOWN", J7044)</f>
        <v>2</v>
      </c>
      <c r="X7044" s="4">
        <f t="shared" si="7051"/>
        <v>4</v>
      </c>
      <c r="Y7044" s="4">
        <f t="shared" si="7051"/>
        <v>8</v>
      </c>
      <c r="Z7044" s="5">
        <f t="shared" si="9"/>
        <v>45022</v>
      </c>
    </row>
    <row r="7045">
      <c r="A7045" s="1" t="s">
        <v>7082</v>
      </c>
      <c r="B7045" s="1" t="s">
        <v>32</v>
      </c>
      <c r="C7045" s="1">
        <v>4.0</v>
      </c>
      <c r="D7045" s="1">
        <v>1.0</v>
      </c>
      <c r="E7045" s="1">
        <v>4.0</v>
      </c>
      <c r="F7045" s="1" t="s">
        <v>39</v>
      </c>
      <c r="H7045" s="2">
        <v>44993.0</v>
      </c>
      <c r="J7045" s="3">
        <f t="shared" si="2"/>
        <v>4</v>
      </c>
      <c r="K7045" s="4">
        <f t="shared" si="3"/>
        <v>1</v>
      </c>
      <c r="L7045" s="4">
        <f t="shared" si="4"/>
        <v>4</v>
      </c>
      <c r="S7045" s="1" t="s">
        <v>7082</v>
      </c>
      <c r="T7045" s="4" t="str">
        <f t="shared" si="5"/>
        <v>Cookie</v>
      </c>
      <c r="U7045" s="4" t="str">
        <f t="shared" si="6"/>
        <v>UNKNOWN</v>
      </c>
      <c r="V7045" s="4" t="str">
        <f t="shared" si="7"/>
        <v>Digital Wallet</v>
      </c>
      <c r="W7045" s="4">
        <f t="shared" ref="W7045:Y7045" si="7052">IF(OR(J7045 = "ERROR", J7045 = ""), "UNKNOWN", J7045)</f>
        <v>4</v>
      </c>
      <c r="X7045" s="4">
        <f t="shared" si="7052"/>
        <v>1</v>
      </c>
      <c r="Y7045" s="4">
        <f t="shared" si="7052"/>
        <v>4</v>
      </c>
      <c r="Z7045" s="5">
        <f t="shared" si="9"/>
        <v>44993</v>
      </c>
    </row>
    <row r="7046">
      <c r="A7046" s="1" t="s">
        <v>7083</v>
      </c>
      <c r="B7046" s="1" t="s">
        <v>36</v>
      </c>
      <c r="C7046" s="1">
        <v>4.0</v>
      </c>
      <c r="D7046" s="1">
        <v>5.0</v>
      </c>
      <c r="E7046" s="1">
        <v>20.0</v>
      </c>
      <c r="F7046" s="1" t="s">
        <v>28</v>
      </c>
      <c r="H7046" s="2">
        <v>45171.0</v>
      </c>
      <c r="J7046" s="3">
        <f t="shared" si="2"/>
        <v>4</v>
      </c>
      <c r="K7046" s="4">
        <f t="shared" si="3"/>
        <v>5</v>
      </c>
      <c r="L7046" s="4">
        <f t="shared" si="4"/>
        <v>20</v>
      </c>
      <c r="S7046" s="1" t="s">
        <v>7083</v>
      </c>
      <c r="T7046" s="4" t="str">
        <f t="shared" si="5"/>
        <v>Salad</v>
      </c>
      <c r="U7046" s="4" t="str">
        <f t="shared" si="6"/>
        <v>UNKNOWN</v>
      </c>
      <c r="V7046" s="4" t="str">
        <f t="shared" si="7"/>
        <v>Cash</v>
      </c>
      <c r="W7046" s="4">
        <f t="shared" ref="W7046:Y7046" si="7053">IF(OR(J7046 = "ERROR", J7046 = ""), "UNKNOWN", J7046)</f>
        <v>4</v>
      </c>
      <c r="X7046" s="4">
        <f t="shared" si="7053"/>
        <v>5</v>
      </c>
      <c r="Y7046" s="4">
        <f t="shared" si="7053"/>
        <v>20</v>
      </c>
      <c r="Z7046" s="5">
        <f t="shared" si="9"/>
        <v>45171</v>
      </c>
    </row>
    <row r="7047">
      <c r="A7047" s="1" t="s">
        <v>7084</v>
      </c>
      <c r="B7047" s="1" t="s">
        <v>22</v>
      </c>
      <c r="C7047" s="1">
        <v>5.0</v>
      </c>
      <c r="D7047" s="1">
        <v>2.0</v>
      </c>
      <c r="E7047" s="1">
        <v>10.0</v>
      </c>
      <c r="F7047" s="1" t="s">
        <v>28</v>
      </c>
      <c r="G7047" s="1" t="s">
        <v>29</v>
      </c>
      <c r="H7047" s="2">
        <v>45145.0</v>
      </c>
      <c r="J7047" s="3">
        <f t="shared" si="2"/>
        <v>5</v>
      </c>
      <c r="K7047" s="4">
        <f t="shared" si="3"/>
        <v>2</v>
      </c>
      <c r="L7047" s="4">
        <f t="shared" si="4"/>
        <v>10</v>
      </c>
      <c r="S7047" s="1" t="s">
        <v>7084</v>
      </c>
      <c r="T7047" s="4" t="str">
        <f t="shared" si="5"/>
        <v>Coffee</v>
      </c>
      <c r="U7047" s="4" t="str">
        <f t="shared" si="6"/>
        <v>In-store</v>
      </c>
      <c r="V7047" s="4" t="str">
        <f t="shared" si="7"/>
        <v>Cash</v>
      </c>
      <c r="W7047" s="4">
        <f t="shared" ref="W7047:Y7047" si="7054">IF(OR(J7047 = "ERROR", J7047 = ""), "UNKNOWN", J7047)</f>
        <v>5</v>
      </c>
      <c r="X7047" s="4">
        <f t="shared" si="7054"/>
        <v>2</v>
      </c>
      <c r="Y7047" s="4">
        <f t="shared" si="7054"/>
        <v>10</v>
      </c>
      <c r="Z7047" s="5">
        <f t="shared" si="9"/>
        <v>45145</v>
      </c>
    </row>
    <row r="7048">
      <c r="A7048" s="1" t="s">
        <v>7085</v>
      </c>
      <c r="B7048" s="1" t="s">
        <v>36</v>
      </c>
      <c r="C7048" s="1">
        <v>3.0</v>
      </c>
      <c r="D7048" s="1">
        <v>5.0</v>
      </c>
      <c r="E7048" s="1">
        <v>15.0</v>
      </c>
      <c r="F7048" s="1" t="s">
        <v>23</v>
      </c>
      <c r="G7048" s="1" t="s">
        <v>29</v>
      </c>
      <c r="H7048" s="2">
        <v>45129.0</v>
      </c>
      <c r="J7048" s="3">
        <f t="shared" si="2"/>
        <v>3</v>
      </c>
      <c r="K7048" s="4">
        <f t="shared" si="3"/>
        <v>5</v>
      </c>
      <c r="L7048" s="4">
        <f t="shared" si="4"/>
        <v>15</v>
      </c>
      <c r="S7048" s="1" t="s">
        <v>7085</v>
      </c>
      <c r="T7048" s="4" t="str">
        <f t="shared" si="5"/>
        <v>Salad</v>
      </c>
      <c r="U7048" s="4" t="str">
        <f t="shared" si="6"/>
        <v>In-store</v>
      </c>
      <c r="V7048" s="4" t="str">
        <f t="shared" si="7"/>
        <v>Credit Card</v>
      </c>
      <c r="W7048" s="4">
        <f t="shared" ref="W7048:Y7048" si="7055">IF(OR(J7048 = "ERROR", J7048 = ""), "UNKNOWN", J7048)</f>
        <v>3</v>
      </c>
      <c r="X7048" s="4">
        <f t="shared" si="7055"/>
        <v>5</v>
      </c>
      <c r="Y7048" s="4">
        <f t="shared" si="7055"/>
        <v>15</v>
      </c>
      <c r="Z7048" s="5">
        <f t="shared" si="9"/>
        <v>45129</v>
      </c>
    </row>
    <row r="7049">
      <c r="A7049" s="1" t="s">
        <v>7086</v>
      </c>
      <c r="B7049" s="1" t="s">
        <v>27</v>
      </c>
      <c r="C7049" s="1">
        <v>3.0</v>
      </c>
      <c r="D7049" s="1">
        <v>3.0</v>
      </c>
      <c r="E7049" s="1">
        <v>9.0</v>
      </c>
      <c r="F7049" s="1" t="s">
        <v>23</v>
      </c>
      <c r="G7049" s="1" t="s">
        <v>24</v>
      </c>
      <c r="J7049" s="3">
        <f t="shared" si="2"/>
        <v>3</v>
      </c>
      <c r="K7049" s="4">
        <f t="shared" si="3"/>
        <v>3</v>
      </c>
      <c r="L7049" s="4">
        <f t="shared" si="4"/>
        <v>9</v>
      </c>
      <c r="S7049" s="1" t="s">
        <v>7086</v>
      </c>
      <c r="T7049" s="4" t="str">
        <f t="shared" si="5"/>
        <v>Cake</v>
      </c>
      <c r="U7049" s="4" t="str">
        <f t="shared" si="6"/>
        <v>Takeaway</v>
      </c>
      <c r="V7049" s="4" t="str">
        <f t="shared" si="7"/>
        <v>Credit Card</v>
      </c>
      <c r="W7049" s="4">
        <f t="shared" ref="W7049:Y7049" si="7056">IF(OR(J7049 = "ERROR", J7049 = ""), "UNKNOWN", J7049)</f>
        <v>3</v>
      </c>
      <c r="X7049" s="4">
        <f t="shared" si="7056"/>
        <v>3</v>
      </c>
      <c r="Y7049" s="4">
        <f t="shared" si="7056"/>
        <v>9</v>
      </c>
      <c r="Z7049" s="4" t="str">
        <f t="shared" si="9"/>
        <v>UNKNOWN</v>
      </c>
    </row>
    <row r="7050">
      <c r="A7050" s="1" t="s">
        <v>7087</v>
      </c>
      <c r="B7050" s="1" t="s">
        <v>30</v>
      </c>
      <c r="D7050" s="1">
        <v>1.0</v>
      </c>
      <c r="E7050" s="1">
        <v>5.0</v>
      </c>
      <c r="F7050" s="1" t="s">
        <v>28</v>
      </c>
      <c r="H7050" s="2">
        <v>45205.0</v>
      </c>
      <c r="J7050" s="3">
        <f t="shared" si="2"/>
        <v>5</v>
      </c>
      <c r="K7050" s="4">
        <f t="shared" si="3"/>
        <v>1</v>
      </c>
      <c r="L7050" s="4">
        <f t="shared" si="4"/>
        <v>5</v>
      </c>
      <c r="S7050" s="1" t="s">
        <v>7087</v>
      </c>
      <c r="T7050" s="4" t="str">
        <f t="shared" si="5"/>
        <v>UNKNOWN</v>
      </c>
      <c r="U7050" s="4" t="str">
        <f t="shared" si="6"/>
        <v>UNKNOWN</v>
      </c>
      <c r="V7050" s="4" t="str">
        <f t="shared" si="7"/>
        <v>Cash</v>
      </c>
      <c r="W7050" s="4">
        <f t="shared" ref="W7050:Y7050" si="7057">IF(OR(J7050 = "ERROR", J7050 = ""), "UNKNOWN", J7050)</f>
        <v>5</v>
      </c>
      <c r="X7050" s="4">
        <f t="shared" si="7057"/>
        <v>1</v>
      </c>
      <c r="Y7050" s="4">
        <f t="shared" si="7057"/>
        <v>5</v>
      </c>
      <c r="Z7050" s="5">
        <f t="shared" si="9"/>
        <v>45205</v>
      </c>
    </row>
    <row r="7051">
      <c r="A7051" s="1" t="s">
        <v>7088</v>
      </c>
      <c r="B7051" s="1" t="s">
        <v>36</v>
      </c>
      <c r="C7051" s="1">
        <v>1.0</v>
      </c>
      <c r="D7051" s="1">
        <v>5.0</v>
      </c>
      <c r="E7051" s="1">
        <v>5.0</v>
      </c>
      <c r="F7051" s="1" t="s">
        <v>39</v>
      </c>
      <c r="H7051" s="2">
        <v>45089.0</v>
      </c>
      <c r="J7051" s="3">
        <f t="shared" si="2"/>
        <v>1</v>
      </c>
      <c r="K7051" s="4">
        <f t="shared" si="3"/>
        <v>5</v>
      </c>
      <c r="L7051" s="4">
        <f t="shared" si="4"/>
        <v>5</v>
      </c>
      <c r="S7051" s="1" t="s">
        <v>7088</v>
      </c>
      <c r="T7051" s="4" t="str">
        <f t="shared" si="5"/>
        <v>Salad</v>
      </c>
      <c r="U7051" s="4" t="str">
        <f t="shared" si="6"/>
        <v>UNKNOWN</v>
      </c>
      <c r="V7051" s="4" t="str">
        <f t="shared" si="7"/>
        <v>Digital Wallet</v>
      </c>
      <c r="W7051" s="4">
        <f t="shared" ref="W7051:Y7051" si="7058">IF(OR(J7051 = "ERROR", J7051 = ""), "UNKNOWN", J7051)</f>
        <v>1</v>
      </c>
      <c r="X7051" s="4">
        <f t="shared" si="7058"/>
        <v>5</v>
      </c>
      <c r="Y7051" s="4">
        <f t="shared" si="7058"/>
        <v>5</v>
      </c>
      <c r="Z7051" s="5">
        <f t="shared" si="9"/>
        <v>45089</v>
      </c>
    </row>
    <row r="7052">
      <c r="A7052" s="1" t="s">
        <v>7089</v>
      </c>
      <c r="B7052" s="1" t="s">
        <v>55</v>
      </c>
      <c r="C7052" s="1">
        <v>2.0</v>
      </c>
      <c r="D7052" s="1">
        <v>3.0</v>
      </c>
      <c r="E7052" s="1">
        <v>6.0</v>
      </c>
      <c r="F7052" s="1" t="s">
        <v>23</v>
      </c>
      <c r="G7052" s="1" t="s">
        <v>29</v>
      </c>
      <c r="H7052" s="6">
        <v>45259.0</v>
      </c>
      <c r="J7052" s="3">
        <f t="shared" si="2"/>
        <v>2</v>
      </c>
      <c r="K7052" s="4">
        <f t="shared" si="3"/>
        <v>3</v>
      </c>
      <c r="L7052" s="4">
        <f t="shared" si="4"/>
        <v>6</v>
      </c>
      <c r="S7052" s="1" t="s">
        <v>7089</v>
      </c>
      <c r="T7052" s="4" t="str">
        <f t="shared" si="5"/>
        <v>Juice</v>
      </c>
      <c r="U7052" s="4" t="str">
        <f t="shared" si="6"/>
        <v>In-store</v>
      </c>
      <c r="V7052" s="4" t="str">
        <f t="shared" si="7"/>
        <v>Credit Card</v>
      </c>
      <c r="W7052" s="4">
        <f t="shared" ref="W7052:Y7052" si="7059">IF(OR(J7052 = "ERROR", J7052 = ""), "UNKNOWN", J7052)</f>
        <v>2</v>
      </c>
      <c r="X7052" s="4">
        <f t="shared" si="7059"/>
        <v>3</v>
      </c>
      <c r="Y7052" s="4">
        <f t="shared" si="7059"/>
        <v>6</v>
      </c>
      <c r="Z7052" s="7">
        <f t="shared" si="9"/>
        <v>45259</v>
      </c>
    </row>
    <row r="7053">
      <c r="A7053" s="1" t="s">
        <v>7090</v>
      </c>
      <c r="B7053" s="1" t="s">
        <v>36</v>
      </c>
      <c r="C7053" s="1">
        <v>2.0</v>
      </c>
      <c r="D7053" s="1">
        <v>5.0</v>
      </c>
      <c r="E7053" s="1">
        <v>10.0</v>
      </c>
      <c r="G7053" s="1" t="s">
        <v>29</v>
      </c>
      <c r="H7053" s="6">
        <v>45249.0</v>
      </c>
      <c r="J7053" s="3">
        <f t="shared" si="2"/>
        <v>2</v>
      </c>
      <c r="K7053" s="4">
        <f t="shared" si="3"/>
        <v>5</v>
      </c>
      <c r="L7053" s="4">
        <f t="shared" si="4"/>
        <v>10</v>
      </c>
      <c r="S7053" s="1" t="s">
        <v>7090</v>
      </c>
      <c r="T7053" s="4" t="str">
        <f t="shared" si="5"/>
        <v>Salad</v>
      </c>
      <c r="U7053" s="4" t="str">
        <f t="shared" si="6"/>
        <v>In-store</v>
      </c>
      <c r="V7053" s="4" t="str">
        <f t="shared" si="7"/>
        <v>UNKNOWN</v>
      </c>
      <c r="W7053" s="4">
        <f t="shared" ref="W7053:Y7053" si="7060">IF(OR(J7053 = "ERROR", J7053 = ""), "UNKNOWN", J7053)</f>
        <v>2</v>
      </c>
      <c r="X7053" s="4">
        <f t="shared" si="7060"/>
        <v>5</v>
      </c>
      <c r="Y7053" s="4">
        <f t="shared" si="7060"/>
        <v>10</v>
      </c>
      <c r="Z7053" s="7">
        <f t="shared" si="9"/>
        <v>45249</v>
      </c>
    </row>
    <row r="7054">
      <c r="A7054" s="1" t="s">
        <v>7091</v>
      </c>
      <c r="B7054" s="1" t="s">
        <v>36</v>
      </c>
      <c r="C7054" s="1">
        <v>5.0</v>
      </c>
      <c r="D7054" s="1">
        <v>5.0</v>
      </c>
      <c r="E7054" s="1">
        <v>25.0</v>
      </c>
      <c r="F7054" s="1" t="s">
        <v>28</v>
      </c>
      <c r="G7054" s="1" t="s">
        <v>29</v>
      </c>
      <c r="H7054" s="6">
        <v>45257.0</v>
      </c>
      <c r="J7054" s="3">
        <f t="shared" si="2"/>
        <v>5</v>
      </c>
      <c r="K7054" s="4">
        <f t="shared" si="3"/>
        <v>5</v>
      </c>
      <c r="L7054" s="4">
        <f t="shared" si="4"/>
        <v>25</v>
      </c>
      <c r="S7054" s="1" t="s">
        <v>7091</v>
      </c>
      <c r="T7054" s="4" t="str">
        <f t="shared" si="5"/>
        <v>Salad</v>
      </c>
      <c r="U7054" s="4" t="str">
        <f t="shared" si="6"/>
        <v>In-store</v>
      </c>
      <c r="V7054" s="4" t="str">
        <f t="shared" si="7"/>
        <v>Cash</v>
      </c>
      <c r="W7054" s="4">
        <f t="shared" ref="W7054:Y7054" si="7061">IF(OR(J7054 = "ERROR", J7054 = ""), "UNKNOWN", J7054)</f>
        <v>5</v>
      </c>
      <c r="X7054" s="4">
        <f t="shared" si="7061"/>
        <v>5</v>
      </c>
      <c r="Y7054" s="4">
        <f t="shared" si="7061"/>
        <v>25</v>
      </c>
      <c r="Z7054" s="7">
        <f t="shared" si="9"/>
        <v>45257</v>
      </c>
    </row>
    <row r="7055">
      <c r="A7055" s="1" t="s">
        <v>7092</v>
      </c>
      <c r="B7055" s="1" t="s">
        <v>22</v>
      </c>
      <c r="C7055" s="1">
        <v>3.0</v>
      </c>
      <c r="D7055" s="1">
        <v>2.0</v>
      </c>
      <c r="E7055" s="1">
        <v>6.0</v>
      </c>
      <c r="F7055" s="1" t="s">
        <v>23</v>
      </c>
      <c r="H7055" s="2">
        <v>45184.0</v>
      </c>
      <c r="J7055" s="3">
        <f t="shared" si="2"/>
        <v>3</v>
      </c>
      <c r="K7055" s="4">
        <f t="shared" si="3"/>
        <v>2</v>
      </c>
      <c r="L7055" s="4">
        <f t="shared" si="4"/>
        <v>6</v>
      </c>
      <c r="S7055" s="1" t="s">
        <v>7092</v>
      </c>
      <c r="T7055" s="4" t="str">
        <f t="shared" si="5"/>
        <v>Coffee</v>
      </c>
      <c r="U7055" s="4" t="str">
        <f t="shared" si="6"/>
        <v>UNKNOWN</v>
      </c>
      <c r="V7055" s="4" t="str">
        <f t="shared" si="7"/>
        <v>Credit Card</v>
      </c>
      <c r="W7055" s="4">
        <f t="shared" ref="W7055:Y7055" si="7062">IF(OR(J7055 = "ERROR", J7055 = ""), "UNKNOWN", J7055)</f>
        <v>3</v>
      </c>
      <c r="X7055" s="4">
        <f t="shared" si="7062"/>
        <v>2</v>
      </c>
      <c r="Y7055" s="4">
        <f t="shared" si="7062"/>
        <v>6</v>
      </c>
      <c r="Z7055" s="5">
        <f t="shared" si="9"/>
        <v>45184</v>
      </c>
    </row>
    <row r="7056">
      <c r="A7056" s="1" t="s">
        <v>7093</v>
      </c>
      <c r="B7056" s="1" t="s">
        <v>22</v>
      </c>
      <c r="C7056" s="1">
        <v>1.0</v>
      </c>
      <c r="D7056" s="1">
        <v>2.0</v>
      </c>
      <c r="E7056" s="1">
        <v>2.0</v>
      </c>
      <c r="F7056" s="1" t="s">
        <v>23</v>
      </c>
      <c r="G7056" s="1" t="s">
        <v>30</v>
      </c>
      <c r="H7056" s="2">
        <v>45179.0</v>
      </c>
      <c r="J7056" s="3">
        <f t="shared" si="2"/>
        <v>1</v>
      </c>
      <c r="K7056" s="4">
        <f t="shared" si="3"/>
        <v>2</v>
      </c>
      <c r="L7056" s="4">
        <f t="shared" si="4"/>
        <v>2</v>
      </c>
      <c r="S7056" s="1" t="s">
        <v>7093</v>
      </c>
      <c r="T7056" s="4" t="str">
        <f t="shared" si="5"/>
        <v>Coffee</v>
      </c>
      <c r="U7056" s="4" t="str">
        <f t="shared" si="6"/>
        <v>UNKNOWN</v>
      </c>
      <c r="V7056" s="4" t="str">
        <f t="shared" si="7"/>
        <v>Credit Card</v>
      </c>
      <c r="W7056" s="4">
        <f t="shared" ref="W7056:Y7056" si="7063">IF(OR(J7056 = "ERROR", J7056 = ""), "UNKNOWN", J7056)</f>
        <v>1</v>
      </c>
      <c r="X7056" s="4">
        <f t="shared" si="7063"/>
        <v>2</v>
      </c>
      <c r="Y7056" s="4">
        <f t="shared" si="7063"/>
        <v>2</v>
      </c>
      <c r="Z7056" s="5">
        <f t="shared" si="9"/>
        <v>45179</v>
      </c>
    </row>
    <row r="7057">
      <c r="A7057" s="1" t="s">
        <v>7094</v>
      </c>
      <c r="B7057" s="1" t="s">
        <v>32</v>
      </c>
      <c r="C7057" s="1">
        <v>4.0</v>
      </c>
      <c r="D7057" s="1">
        <v>1.0</v>
      </c>
      <c r="E7057" s="1">
        <v>4.0</v>
      </c>
      <c r="F7057" s="1" t="s">
        <v>28</v>
      </c>
      <c r="G7057" s="1" t="s">
        <v>24</v>
      </c>
      <c r="H7057" s="2">
        <v>44998.0</v>
      </c>
      <c r="J7057" s="3">
        <f t="shared" si="2"/>
        <v>4</v>
      </c>
      <c r="K7057" s="4">
        <f t="shared" si="3"/>
        <v>1</v>
      </c>
      <c r="L7057" s="4">
        <f t="shared" si="4"/>
        <v>4</v>
      </c>
      <c r="S7057" s="1" t="s">
        <v>7094</v>
      </c>
      <c r="T7057" s="4" t="str">
        <f t="shared" si="5"/>
        <v>Cookie</v>
      </c>
      <c r="U7057" s="4" t="str">
        <f t="shared" si="6"/>
        <v>Takeaway</v>
      </c>
      <c r="V7057" s="4" t="str">
        <f t="shared" si="7"/>
        <v>Cash</v>
      </c>
      <c r="W7057" s="4">
        <f t="shared" ref="W7057:Y7057" si="7064">IF(OR(J7057 = "ERROR", J7057 = ""), "UNKNOWN", J7057)</f>
        <v>4</v>
      </c>
      <c r="X7057" s="4">
        <f t="shared" si="7064"/>
        <v>1</v>
      </c>
      <c r="Y7057" s="4">
        <f t="shared" si="7064"/>
        <v>4</v>
      </c>
      <c r="Z7057" s="5">
        <f t="shared" si="9"/>
        <v>44998</v>
      </c>
    </row>
    <row r="7058">
      <c r="A7058" s="1" t="s">
        <v>7095</v>
      </c>
      <c r="B7058" s="1" t="s">
        <v>41</v>
      </c>
      <c r="C7058" s="1">
        <v>1.0</v>
      </c>
      <c r="D7058" s="1">
        <v>4.0</v>
      </c>
      <c r="E7058" s="1">
        <v>4.0</v>
      </c>
      <c r="F7058" s="1" t="s">
        <v>23</v>
      </c>
      <c r="H7058" s="2">
        <v>45020.0</v>
      </c>
      <c r="J7058" s="3">
        <f t="shared" si="2"/>
        <v>1</v>
      </c>
      <c r="K7058" s="4">
        <f t="shared" si="3"/>
        <v>4</v>
      </c>
      <c r="L7058" s="4">
        <f t="shared" si="4"/>
        <v>4</v>
      </c>
      <c r="S7058" s="1" t="s">
        <v>7095</v>
      </c>
      <c r="T7058" s="4" t="str">
        <f t="shared" si="5"/>
        <v>Smoothie</v>
      </c>
      <c r="U7058" s="4" t="str">
        <f t="shared" si="6"/>
        <v>UNKNOWN</v>
      </c>
      <c r="V7058" s="4" t="str">
        <f t="shared" si="7"/>
        <v>Credit Card</v>
      </c>
      <c r="W7058" s="4">
        <f t="shared" ref="W7058:Y7058" si="7065">IF(OR(J7058 = "ERROR", J7058 = ""), "UNKNOWN", J7058)</f>
        <v>1</v>
      </c>
      <c r="X7058" s="4">
        <f t="shared" si="7065"/>
        <v>4</v>
      </c>
      <c r="Y7058" s="4">
        <f t="shared" si="7065"/>
        <v>4</v>
      </c>
      <c r="Z7058" s="5">
        <f t="shared" si="9"/>
        <v>45020</v>
      </c>
    </row>
    <row r="7059">
      <c r="A7059" s="1" t="s">
        <v>7096</v>
      </c>
      <c r="B7059" s="1" t="s">
        <v>25</v>
      </c>
      <c r="C7059" s="1">
        <v>2.0</v>
      </c>
      <c r="D7059" s="1">
        <v>1.5</v>
      </c>
      <c r="E7059" s="1">
        <v>3.0</v>
      </c>
      <c r="G7059" s="1" t="s">
        <v>29</v>
      </c>
      <c r="H7059" s="2">
        <v>44958.0</v>
      </c>
      <c r="J7059" s="3">
        <f t="shared" si="2"/>
        <v>2</v>
      </c>
      <c r="K7059" s="4">
        <f t="shared" si="3"/>
        <v>1.5</v>
      </c>
      <c r="L7059" s="4">
        <f t="shared" si="4"/>
        <v>3</v>
      </c>
      <c r="S7059" s="1" t="s">
        <v>7096</v>
      </c>
      <c r="T7059" s="4" t="str">
        <f t="shared" si="5"/>
        <v>UNKNOWN</v>
      </c>
      <c r="U7059" s="4" t="str">
        <f t="shared" si="6"/>
        <v>In-store</v>
      </c>
      <c r="V7059" s="4" t="str">
        <f t="shared" si="7"/>
        <v>UNKNOWN</v>
      </c>
      <c r="W7059" s="4">
        <f t="shared" ref="W7059:Y7059" si="7066">IF(OR(J7059 = "ERROR", J7059 = ""), "UNKNOWN", J7059)</f>
        <v>2</v>
      </c>
      <c r="X7059" s="4">
        <f t="shared" si="7066"/>
        <v>1.5</v>
      </c>
      <c r="Y7059" s="4">
        <f t="shared" si="7066"/>
        <v>3</v>
      </c>
      <c r="Z7059" s="5">
        <f t="shared" si="9"/>
        <v>44958</v>
      </c>
    </row>
    <row r="7060">
      <c r="A7060" s="1" t="s">
        <v>7097</v>
      </c>
      <c r="B7060" s="1" t="s">
        <v>41</v>
      </c>
      <c r="C7060" s="1">
        <v>4.0</v>
      </c>
      <c r="D7060" s="1">
        <v>4.0</v>
      </c>
      <c r="E7060" s="1">
        <v>16.0</v>
      </c>
      <c r="F7060" s="1" t="s">
        <v>39</v>
      </c>
      <c r="H7060" s="2">
        <v>45091.0</v>
      </c>
      <c r="J7060" s="3">
        <f t="shared" si="2"/>
        <v>4</v>
      </c>
      <c r="K7060" s="4">
        <f t="shared" si="3"/>
        <v>4</v>
      </c>
      <c r="L7060" s="4">
        <f t="shared" si="4"/>
        <v>16</v>
      </c>
      <c r="S7060" s="1" t="s">
        <v>7097</v>
      </c>
      <c r="T7060" s="4" t="str">
        <f t="shared" si="5"/>
        <v>Smoothie</v>
      </c>
      <c r="U7060" s="4" t="str">
        <f t="shared" si="6"/>
        <v>UNKNOWN</v>
      </c>
      <c r="V7060" s="4" t="str">
        <f t="shared" si="7"/>
        <v>Digital Wallet</v>
      </c>
      <c r="W7060" s="4">
        <f t="shared" ref="W7060:Y7060" si="7067">IF(OR(J7060 = "ERROR", J7060 = ""), "UNKNOWN", J7060)</f>
        <v>4</v>
      </c>
      <c r="X7060" s="4">
        <f t="shared" si="7067"/>
        <v>4</v>
      </c>
      <c r="Y7060" s="4">
        <f t="shared" si="7067"/>
        <v>16</v>
      </c>
      <c r="Z7060" s="5">
        <f t="shared" si="9"/>
        <v>45091</v>
      </c>
    </row>
    <row r="7061">
      <c r="A7061" s="1" t="s">
        <v>7098</v>
      </c>
      <c r="B7061" s="1" t="s">
        <v>41</v>
      </c>
      <c r="C7061" s="1">
        <v>4.0</v>
      </c>
      <c r="D7061" s="1">
        <v>4.0</v>
      </c>
      <c r="E7061" s="1">
        <v>16.0</v>
      </c>
      <c r="F7061" s="1" t="s">
        <v>23</v>
      </c>
      <c r="H7061" s="2">
        <v>45105.0</v>
      </c>
      <c r="J7061" s="3">
        <f t="shared" si="2"/>
        <v>4</v>
      </c>
      <c r="K7061" s="4">
        <f t="shared" si="3"/>
        <v>4</v>
      </c>
      <c r="L7061" s="4">
        <f t="shared" si="4"/>
        <v>16</v>
      </c>
      <c r="S7061" s="1" t="s">
        <v>7098</v>
      </c>
      <c r="T7061" s="4" t="str">
        <f t="shared" si="5"/>
        <v>Smoothie</v>
      </c>
      <c r="U7061" s="4" t="str">
        <f t="shared" si="6"/>
        <v>UNKNOWN</v>
      </c>
      <c r="V7061" s="4" t="str">
        <f t="shared" si="7"/>
        <v>Credit Card</v>
      </c>
      <c r="W7061" s="4">
        <f t="shared" ref="W7061:Y7061" si="7068">IF(OR(J7061 = "ERROR", J7061 = ""), "UNKNOWN", J7061)</f>
        <v>4</v>
      </c>
      <c r="X7061" s="4">
        <f t="shared" si="7068"/>
        <v>4</v>
      </c>
      <c r="Y7061" s="4">
        <f t="shared" si="7068"/>
        <v>16</v>
      </c>
      <c r="Z7061" s="5">
        <f t="shared" si="9"/>
        <v>45105</v>
      </c>
    </row>
    <row r="7062">
      <c r="A7062" s="1" t="s">
        <v>7099</v>
      </c>
      <c r="B7062" s="1" t="s">
        <v>36</v>
      </c>
      <c r="C7062" s="1">
        <v>1.0</v>
      </c>
      <c r="D7062" s="1">
        <v>5.0</v>
      </c>
      <c r="E7062" s="1">
        <v>5.0</v>
      </c>
      <c r="F7062" s="1" t="s">
        <v>23</v>
      </c>
      <c r="G7062" s="1" t="s">
        <v>24</v>
      </c>
      <c r="H7062" s="2">
        <v>45131.0</v>
      </c>
      <c r="J7062" s="3">
        <f t="shared" si="2"/>
        <v>1</v>
      </c>
      <c r="K7062" s="4">
        <f t="shared" si="3"/>
        <v>5</v>
      </c>
      <c r="L7062" s="4">
        <f t="shared" si="4"/>
        <v>5</v>
      </c>
      <c r="S7062" s="1" t="s">
        <v>7099</v>
      </c>
      <c r="T7062" s="4" t="str">
        <f t="shared" si="5"/>
        <v>Salad</v>
      </c>
      <c r="U7062" s="4" t="str">
        <f t="shared" si="6"/>
        <v>Takeaway</v>
      </c>
      <c r="V7062" s="4" t="str">
        <f t="shared" si="7"/>
        <v>Credit Card</v>
      </c>
      <c r="W7062" s="4">
        <f t="shared" ref="W7062:Y7062" si="7069">IF(OR(J7062 = "ERROR", J7062 = ""), "UNKNOWN", J7062)</f>
        <v>1</v>
      </c>
      <c r="X7062" s="4">
        <f t="shared" si="7069"/>
        <v>5</v>
      </c>
      <c r="Y7062" s="4">
        <f t="shared" si="7069"/>
        <v>5</v>
      </c>
      <c r="Z7062" s="5">
        <f t="shared" si="9"/>
        <v>45131</v>
      </c>
    </row>
    <row r="7063">
      <c r="A7063" s="1" t="s">
        <v>7100</v>
      </c>
      <c r="B7063" s="1" t="s">
        <v>81</v>
      </c>
      <c r="C7063" s="1">
        <v>4.0</v>
      </c>
      <c r="D7063" s="1">
        <v>1.5</v>
      </c>
      <c r="E7063" s="1">
        <v>6.0</v>
      </c>
      <c r="F7063" s="1" t="s">
        <v>28</v>
      </c>
      <c r="G7063" s="1" t="s">
        <v>24</v>
      </c>
      <c r="H7063" s="2">
        <v>45160.0</v>
      </c>
      <c r="J7063" s="3">
        <f t="shared" si="2"/>
        <v>4</v>
      </c>
      <c r="K7063" s="4">
        <f t="shared" si="3"/>
        <v>1.5</v>
      </c>
      <c r="L7063" s="4">
        <f t="shared" si="4"/>
        <v>6</v>
      </c>
      <c r="S7063" s="1" t="s">
        <v>7100</v>
      </c>
      <c r="T7063" s="4" t="str">
        <f t="shared" si="5"/>
        <v>Tea</v>
      </c>
      <c r="U7063" s="4" t="str">
        <f t="shared" si="6"/>
        <v>Takeaway</v>
      </c>
      <c r="V7063" s="4" t="str">
        <f t="shared" si="7"/>
        <v>Cash</v>
      </c>
      <c r="W7063" s="4">
        <f t="shared" ref="W7063:Y7063" si="7070">IF(OR(J7063 = "ERROR", J7063 = ""), "UNKNOWN", J7063)</f>
        <v>4</v>
      </c>
      <c r="X7063" s="4">
        <f t="shared" si="7070"/>
        <v>1.5</v>
      </c>
      <c r="Y7063" s="4">
        <f t="shared" si="7070"/>
        <v>6</v>
      </c>
      <c r="Z7063" s="5">
        <f t="shared" si="9"/>
        <v>45160</v>
      </c>
    </row>
    <row r="7064">
      <c r="A7064" s="1" t="s">
        <v>7101</v>
      </c>
      <c r="B7064" s="1" t="s">
        <v>32</v>
      </c>
      <c r="C7064" s="1">
        <v>3.0</v>
      </c>
      <c r="D7064" s="1">
        <v>1.0</v>
      </c>
      <c r="E7064" s="1">
        <v>3.0</v>
      </c>
      <c r="F7064" s="1" t="s">
        <v>23</v>
      </c>
      <c r="H7064" s="6">
        <v>45253.0</v>
      </c>
      <c r="J7064" s="3">
        <f t="shared" si="2"/>
        <v>3</v>
      </c>
      <c r="K7064" s="4">
        <f t="shared" si="3"/>
        <v>1</v>
      </c>
      <c r="L7064" s="4">
        <f t="shared" si="4"/>
        <v>3</v>
      </c>
      <c r="S7064" s="1" t="s">
        <v>7101</v>
      </c>
      <c r="T7064" s="4" t="str">
        <f t="shared" si="5"/>
        <v>Cookie</v>
      </c>
      <c r="U7064" s="4" t="str">
        <f t="shared" si="6"/>
        <v>UNKNOWN</v>
      </c>
      <c r="V7064" s="4" t="str">
        <f t="shared" si="7"/>
        <v>Credit Card</v>
      </c>
      <c r="W7064" s="4">
        <f t="shared" ref="W7064:Y7064" si="7071">IF(OR(J7064 = "ERROR", J7064 = ""), "UNKNOWN", J7064)</f>
        <v>3</v>
      </c>
      <c r="X7064" s="4">
        <f t="shared" si="7071"/>
        <v>1</v>
      </c>
      <c r="Y7064" s="4">
        <f t="shared" si="7071"/>
        <v>3</v>
      </c>
      <c r="Z7064" s="7">
        <f t="shared" si="9"/>
        <v>45253</v>
      </c>
    </row>
    <row r="7065">
      <c r="A7065" s="1" t="s">
        <v>7102</v>
      </c>
      <c r="B7065" s="1" t="s">
        <v>36</v>
      </c>
      <c r="C7065" s="1">
        <v>4.0</v>
      </c>
      <c r="D7065" s="1">
        <v>5.0</v>
      </c>
      <c r="E7065" s="1">
        <v>20.0</v>
      </c>
      <c r="F7065" s="1" t="s">
        <v>39</v>
      </c>
      <c r="G7065" s="1" t="s">
        <v>29</v>
      </c>
      <c r="H7065" s="2">
        <v>45015.0</v>
      </c>
      <c r="J7065" s="3">
        <f t="shared" si="2"/>
        <v>4</v>
      </c>
      <c r="K7065" s="4">
        <f t="shared" si="3"/>
        <v>5</v>
      </c>
      <c r="L7065" s="4">
        <f t="shared" si="4"/>
        <v>20</v>
      </c>
      <c r="S7065" s="1" t="s">
        <v>7102</v>
      </c>
      <c r="T7065" s="4" t="str">
        <f t="shared" si="5"/>
        <v>Salad</v>
      </c>
      <c r="U7065" s="4" t="str">
        <f t="shared" si="6"/>
        <v>In-store</v>
      </c>
      <c r="V7065" s="4" t="str">
        <f t="shared" si="7"/>
        <v>Digital Wallet</v>
      </c>
      <c r="W7065" s="4">
        <f t="shared" ref="W7065:Y7065" si="7072">IF(OR(J7065 = "ERROR", J7065 = ""), "UNKNOWN", J7065)</f>
        <v>4</v>
      </c>
      <c r="X7065" s="4">
        <f t="shared" si="7072"/>
        <v>5</v>
      </c>
      <c r="Y7065" s="4">
        <f t="shared" si="7072"/>
        <v>20</v>
      </c>
      <c r="Z7065" s="5">
        <f t="shared" si="9"/>
        <v>45015</v>
      </c>
    </row>
    <row r="7066">
      <c r="A7066" s="1" t="s">
        <v>7103</v>
      </c>
      <c r="B7066" s="1" t="s">
        <v>32</v>
      </c>
      <c r="C7066" s="1">
        <v>5.0</v>
      </c>
      <c r="D7066" s="1">
        <v>1.0</v>
      </c>
      <c r="E7066" s="1">
        <v>5.0</v>
      </c>
      <c r="F7066" s="1" t="s">
        <v>28</v>
      </c>
      <c r="G7066" s="1" t="s">
        <v>29</v>
      </c>
      <c r="H7066" s="2">
        <v>45019.0</v>
      </c>
      <c r="J7066" s="3">
        <f t="shared" si="2"/>
        <v>5</v>
      </c>
      <c r="K7066" s="4">
        <f t="shared" si="3"/>
        <v>1</v>
      </c>
      <c r="L7066" s="4">
        <f t="shared" si="4"/>
        <v>5</v>
      </c>
      <c r="S7066" s="1" t="s">
        <v>7103</v>
      </c>
      <c r="T7066" s="4" t="str">
        <f t="shared" si="5"/>
        <v>Cookie</v>
      </c>
      <c r="U7066" s="4" t="str">
        <f t="shared" si="6"/>
        <v>In-store</v>
      </c>
      <c r="V7066" s="4" t="str">
        <f t="shared" si="7"/>
        <v>Cash</v>
      </c>
      <c r="W7066" s="4">
        <f t="shared" ref="W7066:Y7066" si="7073">IF(OR(J7066 = "ERROR", J7066 = ""), "UNKNOWN", J7066)</f>
        <v>5</v>
      </c>
      <c r="X7066" s="4">
        <f t="shared" si="7073"/>
        <v>1</v>
      </c>
      <c r="Y7066" s="4">
        <f t="shared" si="7073"/>
        <v>5</v>
      </c>
      <c r="Z7066" s="5">
        <f t="shared" si="9"/>
        <v>45019</v>
      </c>
    </row>
    <row r="7067">
      <c r="A7067" s="1" t="s">
        <v>7104</v>
      </c>
      <c r="B7067" s="1" t="s">
        <v>27</v>
      </c>
      <c r="C7067" s="1">
        <v>5.0</v>
      </c>
      <c r="D7067" s="1">
        <v>3.0</v>
      </c>
      <c r="E7067" s="1">
        <v>15.0</v>
      </c>
      <c r="F7067" s="1" t="s">
        <v>39</v>
      </c>
      <c r="H7067" s="2">
        <v>45262.0</v>
      </c>
      <c r="J7067" s="3">
        <f t="shared" si="2"/>
        <v>5</v>
      </c>
      <c r="K7067" s="4">
        <f t="shared" si="3"/>
        <v>3</v>
      </c>
      <c r="L7067" s="4">
        <f t="shared" si="4"/>
        <v>15</v>
      </c>
      <c r="S7067" s="1" t="s">
        <v>7104</v>
      </c>
      <c r="T7067" s="4" t="str">
        <f t="shared" si="5"/>
        <v>Cake</v>
      </c>
      <c r="U7067" s="4" t="str">
        <f t="shared" si="6"/>
        <v>UNKNOWN</v>
      </c>
      <c r="V7067" s="4" t="str">
        <f t="shared" si="7"/>
        <v>Digital Wallet</v>
      </c>
      <c r="W7067" s="4">
        <f t="shared" ref="W7067:Y7067" si="7074">IF(OR(J7067 = "ERROR", J7067 = ""), "UNKNOWN", J7067)</f>
        <v>5</v>
      </c>
      <c r="X7067" s="4">
        <f t="shared" si="7074"/>
        <v>3</v>
      </c>
      <c r="Y7067" s="4">
        <f t="shared" si="7074"/>
        <v>15</v>
      </c>
      <c r="Z7067" s="5">
        <f t="shared" si="9"/>
        <v>45262</v>
      </c>
    </row>
    <row r="7068">
      <c r="A7068" s="1" t="s">
        <v>7105</v>
      </c>
      <c r="B7068" s="1" t="s">
        <v>27</v>
      </c>
      <c r="C7068" s="1">
        <v>3.0</v>
      </c>
      <c r="D7068" s="1">
        <v>3.0</v>
      </c>
      <c r="E7068" s="1">
        <v>9.0</v>
      </c>
      <c r="F7068" s="1" t="s">
        <v>28</v>
      </c>
      <c r="G7068" s="1" t="s">
        <v>29</v>
      </c>
      <c r="H7068" s="2">
        <v>45152.0</v>
      </c>
      <c r="J7068" s="3">
        <f t="shared" si="2"/>
        <v>3</v>
      </c>
      <c r="K7068" s="4">
        <f t="shared" si="3"/>
        <v>3</v>
      </c>
      <c r="L7068" s="4">
        <f t="shared" si="4"/>
        <v>9</v>
      </c>
      <c r="S7068" s="1" t="s">
        <v>7105</v>
      </c>
      <c r="T7068" s="4" t="str">
        <f t="shared" si="5"/>
        <v>Cake</v>
      </c>
      <c r="U7068" s="4" t="str">
        <f t="shared" si="6"/>
        <v>In-store</v>
      </c>
      <c r="V7068" s="4" t="str">
        <f t="shared" si="7"/>
        <v>Cash</v>
      </c>
      <c r="W7068" s="4">
        <f t="shared" ref="W7068:Y7068" si="7075">IF(OR(J7068 = "ERROR", J7068 = ""), "UNKNOWN", J7068)</f>
        <v>3</v>
      </c>
      <c r="X7068" s="4">
        <f t="shared" si="7075"/>
        <v>3</v>
      </c>
      <c r="Y7068" s="4">
        <f t="shared" si="7075"/>
        <v>9</v>
      </c>
      <c r="Z7068" s="5">
        <f t="shared" si="9"/>
        <v>45152</v>
      </c>
    </row>
    <row r="7069">
      <c r="A7069" s="1" t="s">
        <v>7106</v>
      </c>
      <c r="C7069" s="1">
        <v>5.0</v>
      </c>
      <c r="D7069" s="1">
        <v>3.0</v>
      </c>
      <c r="E7069" s="1">
        <v>15.0</v>
      </c>
      <c r="F7069" s="1" t="s">
        <v>39</v>
      </c>
      <c r="G7069" s="1" t="s">
        <v>29</v>
      </c>
      <c r="H7069" s="1" t="s">
        <v>25</v>
      </c>
      <c r="J7069" s="3">
        <f t="shared" si="2"/>
        <v>5</v>
      </c>
      <c r="K7069" s="4">
        <f t="shared" si="3"/>
        <v>3</v>
      </c>
      <c r="L7069" s="4">
        <f t="shared" si="4"/>
        <v>15</v>
      </c>
      <c r="S7069" s="1" t="s">
        <v>7106</v>
      </c>
      <c r="T7069" s="4" t="str">
        <f t="shared" si="5"/>
        <v>UNKNOWN</v>
      </c>
      <c r="U7069" s="4" t="str">
        <f t="shared" si="6"/>
        <v>In-store</v>
      </c>
      <c r="V7069" s="4" t="str">
        <f t="shared" si="7"/>
        <v>Digital Wallet</v>
      </c>
      <c r="W7069" s="4">
        <f t="shared" ref="W7069:Y7069" si="7076">IF(OR(J7069 = "ERROR", J7069 = ""), "UNKNOWN", J7069)</f>
        <v>5</v>
      </c>
      <c r="X7069" s="4">
        <f t="shared" si="7076"/>
        <v>3</v>
      </c>
      <c r="Y7069" s="4">
        <f t="shared" si="7076"/>
        <v>15</v>
      </c>
      <c r="Z7069" s="4" t="str">
        <f t="shared" si="9"/>
        <v>UNKNOWN</v>
      </c>
    </row>
    <row r="7070">
      <c r="A7070" s="1" t="s">
        <v>7107</v>
      </c>
      <c r="B7070" s="1" t="s">
        <v>55</v>
      </c>
      <c r="C7070" s="1">
        <v>2.0</v>
      </c>
      <c r="D7070" s="1">
        <v>3.0</v>
      </c>
      <c r="E7070" s="1">
        <v>6.0</v>
      </c>
      <c r="F7070" s="1" t="s">
        <v>39</v>
      </c>
      <c r="H7070" s="2">
        <v>45046.0</v>
      </c>
      <c r="J7070" s="3">
        <f t="shared" si="2"/>
        <v>2</v>
      </c>
      <c r="K7070" s="4">
        <f t="shared" si="3"/>
        <v>3</v>
      </c>
      <c r="L7070" s="4">
        <f t="shared" si="4"/>
        <v>6</v>
      </c>
      <c r="S7070" s="1" t="s">
        <v>7107</v>
      </c>
      <c r="T7070" s="4" t="str">
        <f t="shared" si="5"/>
        <v>Juice</v>
      </c>
      <c r="U7070" s="4" t="str">
        <f t="shared" si="6"/>
        <v>UNKNOWN</v>
      </c>
      <c r="V7070" s="4" t="str">
        <f t="shared" si="7"/>
        <v>Digital Wallet</v>
      </c>
      <c r="W7070" s="4">
        <f t="shared" ref="W7070:Y7070" si="7077">IF(OR(J7070 = "ERROR", J7070 = ""), "UNKNOWN", J7070)</f>
        <v>2</v>
      </c>
      <c r="X7070" s="4">
        <f t="shared" si="7077"/>
        <v>3</v>
      </c>
      <c r="Y7070" s="4">
        <f t="shared" si="7077"/>
        <v>6</v>
      </c>
      <c r="Z7070" s="5">
        <f t="shared" si="9"/>
        <v>45046</v>
      </c>
    </row>
    <row r="7071">
      <c r="A7071" s="1" t="s">
        <v>7108</v>
      </c>
      <c r="B7071" s="1" t="s">
        <v>27</v>
      </c>
      <c r="C7071" s="1">
        <v>1.0</v>
      </c>
      <c r="D7071" s="1">
        <v>3.0</v>
      </c>
      <c r="E7071" s="1">
        <v>3.0</v>
      </c>
      <c r="G7071" s="1" t="s">
        <v>24</v>
      </c>
      <c r="H7071" s="2">
        <v>45173.0</v>
      </c>
      <c r="J7071" s="3">
        <f t="shared" si="2"/>
        <v>1</v>
      </c>
      <c r="K7071" s="4">
        <f t="shared" si="3"/>
        <v>3</v>
      </c>
      <c r="L7071" s="4">
        <f t="shared" si="4"/>
        <v>3</v>
      </c>
      <c r="S7071" s="1" t="s">
        <v>7108</v>
      </c>
      <c r="T7071" s="4" t="str">
        <f t="shared" si="5"/>
        <v>Cake</v>
      </c>
      <c r="U7071" s="4" t="str">
        <f t="shared" si="6"/>
        <v>Takeaway</v>
      </c>
      <c r="V7071" s="4" t="str">
        <f t="shared" si="7"/>
        <v>UNKNOWN</v>
      </c>
      <c r="W7071" s="4">
        <f t="shared" ref="W7071:Y7071" si="7078">IF(OR(J7071 = "ERROR", J7071 = ""), "UNKNOWN", J7071)</f>
        <v>1</v>
      </c>
      <c r="X7071" s="4">
        <f t="shared" si="7078"/>
        <v>3</v>
      </c>
      <c r="Y7071" s="4">
        <f t="shared" si="7078"/>
        <v>3</v>
      </c>
      <c r="Z7071" s="5">
        <f t="shared" si="9"/>
        <v>45173</v>
      </c>
    </row>
    <row r="7072">
      <c r="A7072" s="1" t="s">
        <v>7109</v>
      </c>
      <c r="B7072" s="1" t="s">
        <v>41</v>
      </c>
      <c r="C7072" s="1">
        <v>4.0</v>
      </c>
      <c r="D7072" s="1">
        <v>4.0</v>
      </c>
      <c r="E7072" s="1">
        <v>16.0</v>
      </c>
      <c r="F7072" s="1" t="s">
        <v>39</v>
      </c>
      <c r="G7072" s="1" t="s">
        <v>29</v>
      </c>
      <c r="H7072" s="2">
        <v>45099.0</v>
      </c>
      <c r="J7072" s="3">
        <f t="shared" si="2"/>
        <v>4</v>
      </c>
      <c r="K7072" s="4">
        <f t="shared" si="3"/>
        <v>4</v>
      </c>
      <c r="L7072" s="4">
        <f t="shared" si="4"/>
        <v>16</v>
      </c>
      <c r="S7072" s="1" t="s">
        <v>7109</v>
      </c>
      <c r="T7072" s="4" t="str">
        <f t="shared" si="5"/>
        <v>Smoothie</v>
      </c>
      <c r="U7072" s="4" t="str">
        <f t="shared" si="6"/>
        <v>In-store</v>
      </c>
      <c r="V7072" s="4" t="str">
        <f t="shared" si="7"/>
        <v>Digital Wallet</v>
      </c>
      <c r="W7072" s="4">
        <f t="shared" ref="W7072:Y7072" si="7079">IF(OR(J7072 = "ERROR", J7072 = ""), "UNKNOWN", J7072)</f>
        <v>4</v>
      </c>
      <c r="X7072" s="4">
        <f t="shared" si="7079"/>
        <v>4</v>
      </c>
      <c r="Y7072" s="4">
        <f t="shared" si="7079"/>
        <v>16</v>
      </c>
      <c r="Z7072" s="5">
        <f t="shared" si="9"/>
        <v>45099</v>
      </c>
    </row>
    <row r="7073">
      <c r="A7073" s="1" t="s">
        <v>7110</v>
      </c>
      <c r="B7073" s="1" t="s">
        <v>22</v>
      </c>
      <c r="C7073" s="1">
        <v>3.0</v>
      </c>
      <c r="D7073" s="1">
        <v>2.0</v>
      </c>
      <c r="E7073" s="1">
        <v>6.0</v>
      </c>
      <c r="G7073" s="1" t="s">
        <v>29</v>
      </c>
      <c r="H7073" s="6">
        <v>45229.0</v>
      </c>
      <c r="J7073" s="3">
        <f t="shared" si="2"/>
        <v>3</v>
      </c>
      <c r="K7073" s="4">
        <f t="shared" si="3"/>
        <v>2</v>
      </c>
      <c r="L7073" s="4">
        <f t="shared" si="4"/>
        <v>6</v>
      </c>
      <c r="S7073" s="1" t="s">
        <v>7110</v>
      </c>
      <c r="T7073" s="4" t="str">
        <f t="shared" si="5"/>
        <v>Coffee</v>
      </c>
      <c r="U7073" s="4" t="str">
        <f t="shared" si="6"/>
        <v>In-store</v>
      </c>
      <c r="V7073" s="4" t="str">
        <f t="shared" si="7"/>
        <v>UNKNOWN</v>
      </c>
      <c r="W7073" s="4">
        <f t="shared" ref="W7073:Y7073" si="7080">IF(OR(J7073 = "ERROR", J7073 = ""), "UNKNOWN", J7073)</f>
        <v>3</v>
      </c>
      <c r="X7073" s="4">
        <f t="shared" si="7080"/>
        <v>2</v>
      </c>
      <c r="Y7073" s="4">
        <f t="shared" si="7080"/>
        <v>6</v>
      </c>
      <c r="Z7073" s="7">
        <f t="shared" si="9"/>
        <v>45229</v>
      </c>
    </row>
    <row r="7074">
      <c r="A7074" s="1" t="s">
        <v>7111</v>
      </c>
      <c r="B7074" s="1" t="s">
        <v>32</v>
      </c>
      <c r="C7074" s="1">
        <v>1.0</v>
      </c>
      <c r="D7074" s="1" t="s">
        <v>25</v>
      </c>
      <c r="E7074" s="1">
        <v>1.0</v>
      </c>
      <c r="G7074" s="1" t="s">
        <v>24</v>
      </c>
      <c r="H7074" s="2">
        <v>45261.0</v>
      </c>
      <c r="J7074" s="3">
        <f t="shared" si="2"/>
        <v>1</v>
      </c>
      <c r="K7074" s="4">
        <f t="shared" si="3"/>
        <v>1</v>
      </c>
      <c r="L7074" s="4">
        <f t="shared" si="4"/>
        <v>1</v>
      </c>
      <c r="S7074" s="1" t="s">
        <v>7111</v>
      </c>
      <c r="T7074" s="4" t="str">
        <f t="shared" si="5"/>
        <v>Cookie</v>
      </c>
      <c r="U7074" s="4" t="str">
        <f t="shared" si="6"/>
        <v>Takeaway</v>
      </c>
      <c r="V7074" s="4" t="str">
        <f t="shared" si="7"/>
        <v>UNKNOWN</v>
      </c>
      <c r="W7074" s="4">
        <f t="shared" ref="W7074:Y7074" si="7081">IF(OR(J7074 = "ERROR", J7074 = ""), "UNKNOWN", J7074)</f>
        <v>1</v>
      </c>
      <c r="X7074" s="4">
        <f t="shared" si="7081"/>
        <v>1</v>
      </c>
      <c r="Y7074" s="4">
        <f t="shared" si="7081"/>
        <v>1</v>
      </c>
      <c r="Z7074" s="5">
        <f t="shared" si="9"/>
        <v>45261</v>
      </c>
    </row>
    <row r="7075">
      <c r="A7075" s="1" t="s">
        <v>7112</v>
      </c>
      <c r="B7075" s="1" t="s">
        <v>22</v>
      </c>
      <c r="C7075" s="1">
        <v>5.0</v>
      </c>
      <c r="D7075" s="1">
        <v>2.0</v>
      </c>
      <c r="H7075" s="2">
        <v>45123.0</v>
      </c>
      <c r="J7075" s="3">
        <f t="shared" si="2"/>
        <v>5</v>
      </c>
      <c r="K7075" s="4">
        <f t="shared" si="3"/>
        <v>2</v>
      </c>
      <c r="L7075" s="4">
        <f t="shared" si="4"/>
        <v>10</v>
      </c>
      <c r="S7075" s="1" t="s">
        <v>7112</v>
      </c>
      <c r="T7075" s="4" t="str">
        <f t="shared" si="5"/>
        <v>Coffee</v>
      </c>
      <c r="U7075" s="4" t="str">
        <f t="shared" si="6"/>
        <v>UNKNOWN</v>
      </c>
      <c r="V7075" s="4" t="str">
        <f t="shared" si="7"/>
        <v>UNKNOWN</v>
      </c>
      <c r="W7075" s="4">
        <f t="shared" ref="W7075:Y7075" si="7082">IF(OR(J7075 = "ERROR", J7075 = ""), "UNKNOWN", J7075)</f>
        <v>5</v>
      </c>
      <c r="X7075" s="4">
        <f t="shared" si="7082"/>
        <v>2</v>
      </c>
      <c r="Y7075" s="4">
        <f t="shared" si="7082"/>
        <v>10</v>
      </c>
      <c r="Z7075" s="5">
        <f t="shared" si="9"/>
        <v>45123</v>
      </c>
    </row>
    <row r="7076">
      <c r="A7076" s="1" t="s">
        <v>7113</v>
      </c>
      <c r="B7076" s="1" t="s">
        <v>44</v>
      </c>
      <c r="C7076" s="1">
        <v>2.0</v>
      </c>
      <c r="D7076" s="1">
        <v>4.0</v>
      </c>
      <c r="E7076" s="1">
        <v>8.0</v>
      </c>
      <c r="F7076" s="1" t="s">
        <v>28</v>
      </c>
      <c r="H7076" s="2">
        <v>45157.0</v>
      </c>
      <c r="J7076" s="3">
        <f t="shared" si="2"/>
        <v>2</v>
      </c>
      <c r="K7076" s="4">
        <f t="shared" si="3"/>
        <v>4</v>
      </c>
      <c r="L7076" s="4">
        <f t="shared" si="4"/>
        <v>8</v>
      </c>
      <c r="S7076" s="1" t="s">
        <v>7113</v>
      </c>
      <c r="T7076" s="4" t="str">
        <f t="shared" si="5"/>
        <v>Sandwich</v>
      </c>
      <c r="U7076" s="4" t="str">
        <f t="shared" si="6"/>
        <v>UNKNOWN</v>
      </c>
      <c r="V7076" s="4" t="str">
        <f t="shared" si="7"/>
        <v>Cash</v>
      </c>
      <c r="W7076" s="4">
        <f t="shared" ref="W7076:Y7076" si="7083">IF(OR(J7076 = "ERROR", J7076 = ""), "UNKNOWN", J7076)</f>
        <v>2</v>
      </c>
      <c r="X7076" s="4">
        <f t="shared" si="7083"/>
        <v>4</v>
      </c>
      <c r="Y7076" s="4">
        <f t="shared" si="7083"/>
        <v>8</v>
      </c>
      <c r="Z7076" s="5">
        <f t="shared" si="9"/>
        <v>45157</v>
      </c>
    </row>
    <row r="7077">
      <c r="A7077" s="1" t="s">
        <v>7114</v>
      </c>
      <c r="C7077" s="1">
        <v>3.0</v>
      </c>
      <c r="D7077" s="1">
        <v>5.0</v>
      </c>
      <c r="E7077" s="1">
        <v>15.0</v>
      </c>
      <c r="G7077" s="1" t="s">
        <v>29</v>
      </c>
      <c r="H7077" s="2">
        <v>44964.0</v>
      </c>
      <c r="J7077" s="3">
        <f t="shared" si="2"/>
        <v>3</v>
      </c>
      <c r="K7077" s="4">
        <f t="shared" si="3"/>
        <v>5</v>
      </c>
      <c r="L7077" s="4">
        <f t="shared" si="4"/>
        <v>15</v>
      </c>
      <c r="S7077" s="1" t="s">
        <v>7114</v>
      </c>
      <c r="T7077" s="4" t="str">
        <f t="shared" si="5"/>
        <v>UNKNOWN</v>
      </c>
      <c r="U7077" s="4" t="str">
        <f t="shared" si="6"/>
        <v>In-store</v>
      </c>
      <c r="V7077" s="4" t="str">
        <f t="shared" si="7"/>
        <v>UNKNOWN</v>
      </c>
      <c r="W7077" s="4">
        <f t="shared" ref="W7077:Y7077" si="7084">IF(OR(J7077 = "ERROR", J7077 = ""), "UNKNOWN", J7077)</f>
        <v>3</v>
      </c>
      <c r="X7077" s="4">
        <f t="shared" si="7084"/>
        <v>5</v>
      </c>
      <c r="Y7077" s="4">
        <f t="shared" si="7084"/>
        <v>15</v>
      </c>
      <c r="Z7077" s="5">
        <f t="shared" si="9"/>
        <v>44964</v>
      </c>
    </row>
    <row r="7078">
      <c r="A7078" s="1" t="s">
        <v>7115</v>
      </c>
      <c r="B7078" s="1" t="s">
        <v>32</v>
      </c>
      <c r="C7078" s="1">
        <v>1.0</v>
      </c>
      <c r="D7078" s="1">
        <v>1.0</v>
      </c>
      <c r="E7078" s="1">
        <v>1.0</v>
      </c>
      <c r="F7078" s="1" t="s">
        <v>23</v>
      </c>
      <c r="G7078" s="1" t="s">
        <v>29</v>
      </c>
      <c r="H7078" s="2">
        <v>45204.0</v>
      </c>
      <c r="J7078" s="3">
        <f t="shared" si="2"/>
        <v>1</v>
      </c>
      <c r="K7078" s="4">
        <f t="shared" si="3"/>
        <v>1</v>
      </c>
      <c r="L7078" s="4">
        <f t="shared" si="4"/>
        <v>1</v>
      </c>
      <c r="S7078" s="1" t="s">
        <v>7115</v>
      </c>
      <c r="T7078" s="4" t="str">
        <f t="shared" si="5"/>
        <v>Cookie</v>
      </c>
      <c r="U7078" s="4" t="str">
        <f t="shared" si="6"/>
        <v>In-store</v>
      </c>
      <c r="V7078" s="4" t="str">
        <f t="shared" si="7"/>
        <v>Credit Card</v>
      </c>
      <c r="W7078" s="4">
        <f t="shared" ref="W7078:Y7078" si="7085">IF(OR(J7078 = "ERROR", J7078 = ""), "UNKNOWN", J7078)</f>
        <v>1</v>
      </c>
      <c r="X7078" s="4">
        <f t="shared" si="7085"/>
        <v>1</v>
      </c>
      <c r="Y7078" s="4">
        <f t="shared" si="7085"/>
        <v>1</v>
      </c>
      <c r="Z7078" s="5">
        <f t="shared" si="9"/>
        <v>45204</v>
      </c>
    </row>
    <row r="7079">
      <c r="A7079" s="1" t="s">
        <v>7116</v>
      </c>
      <c r="B7079" s="1" t="s">
        <v>81</v>
      </c>
      <c r="C7079" s="1">
        <v>4.0</v>
      </c>
      <c r="D7079" s="1">
        <v>1.5</v>
      </c>
      <c r="E7079" s="1" t="s">
        <v>25</v>
      </c>
      <c r="H7079" s="2">
        <v>44941.0</v>
      </c>
      <c r="J7079" s="3">
        <f t="shared" si="2"/>
        <v>4</v>
      </c>
      <c r="K7079" s="4">
        <f t="shared" si="3"/>
        <v>1.5</v>
      </c>
      <c r="L7079" s="4">
        <f t="shared" si="4"/>
        <v>6</v>
      </c>
      <c r="S7079" s="1" t="s">
        <v>7116</v>
      </c>
      <c r="T7079" s="4" t="str">
        <f t="shared" si="5"/>
        <v>Tea</v>
      </c>
      <c r="U7079" s="4" t="str">
        <f t="shared" si="6"/>
        <v>UNKNOWN</v>
      </c>
      <c r="V7079" s="4" t="str">
        <f t="shared" si="7"/>
        <v>UNKNOWN</v>
      </c>
      <c r="W7079" s="4">
        <f t="shared" ref="W7079:Y7079" si="7086">IF(OR(J7079 = "ERROR", J7079 = ""), "UNKNOWN", J7079)</f>
        <v>4</v>
      </c>
      <c r="X7079" s="4">
        <f t="shared" si="7086"/>
        <v>1.5</v>
      </c>
      <c r="Y7079" s="4">
        <f t="shared" si="7086"/>
        <v>6</v>
      </c>
      <c r="Z7079" s="5">
        <f t="shared" si="9"/>
        <v>44941</v>
      </c>
    </row>
    <row r="7080">
      <c r="A7080" s="1" t="s">
        <v>7117</v>
      </c>
      <c r="B7080" s="1" t="s">
        <v>22</v>
      </c>
      <c r="C7080" s="1">
        <v>3.0</v>
      </c>
      <c r="D7080" s="1">
        <v>2.0</v>
      </c>
      <c r="E7080" s="1">
        <v>6.0</v>
      </c>
      <c r="F7080" s="1" t="s">
        <v>25</v>
      </c>
      <c r="G7080" s="1" t="s">
        <v>24</v>
      </c>
      <c r="H7080" s="2">
        <v>44987.0</v>
      </c>
      <c r="J7080" s="3">
        <f t="shared" si="2"/>
        <v>3</v>
      </c>
      <c r="K7080" s="4">
        <f t="shared" si="3"/>
        <v>2</v>
      </c>
      <c r="L7080" s="4">
        <f t="shared" si="4"/>
        <v>6</v>
      </c>
      <c r="S7080" s="1" t="s">
        <v>7117</v>
      </c>
      <c r="T7080" s="4" t="str">
        <f t="shared" si="5"/>
        <v>Coffee</v>
      </c>
      <c r="U7080" s="4" t="str">
        <f t="shared" si="6"/>
        <v>Takeaway</v>
      </c>
      <c r="V7080" s="4" t="str">
        <f t="shared" si="7"/>
        <v>UNKNOWN</v>
      </c>
      <c r="W7080" s="4">
        <f t="shared" ref="W7080:Y7080" si="7087">IF(OR(J7080 = "ERROR", J7080 = ""), "UNKNOWN", J7080)</f>
        <v>3</v>
      </c>
      <c r="X7080" s="4">
        <f t="shared" si="7087"/>
        <v>2</v>
      </c>
      <c r="Y7080" s="4">
        <f t="shared" si="7087"/>
        <v>6</v>
      </c>
      <c r="Z7080" s="5">
        <f t="shared" si="9"/>
        <v>44987</v>
      </c>
    </row>
    <row r="7081">
      <c r="A7081" s="1" t="s">
        <v>7118</v>
      </c>
      <c r="B7081" s="1" t="s">
        <v>36</v>
      </c>
      <c r="C7081" s="1">
        <v>1.0</v>
      </c>
      <c r="D7081" s="1">
        <v>5.0</v>
      </c>
      <c r="E7081" s="1">
        <v>5.0</v>
      </c>
      <c r="G7081" s="1" t="s">
        <v>29</v>
      </c>
      <c r="H7081" s="2">
        <v>45133.0</v>
      </c>
      <c r="J7081" s="3">
        <f t="shared" si="2"/>
        <v>1</v>
      </c>
      <c r="K7081" s="4">
        <f t="shared" si="3"/>
        <v>5</v>
      </c>
      <c r="L7081" s="4">
        <f t="shared" si="4"/>
        <v>5</v>
      </c>
      <c r="S7081" s="1" t="s">
        <v>7118</v>
      </c>
      <c r="T7081" s="4" t="str">
        <f t="shared" si="5"/>
        <v>Salad</v>
      </c>
      <c r="U7081" s="4" t="str">
        <f t="shared" si="6"/>
        <v>In-store</v>
      </c>
      <c r="V7081" s="4" t="str">
        <f t="shared" si="7"/>
        <v>UNKNOWN</v>
      </c>
      <c r="W7081" s="4">
        <f t="shared" ref="W7081:Y7081" si="7088">IF(OR(J7081 = "ERROR", J7081 = ""), "UNKNOWN", J7081)</f>
        <v>1</v>
      </c>
      <c r="X7081" s="4">
        <f t="shared" si="7088"/>
        <v>5</v>
      </c>
      <c r="Y7081" s="4">
        <f t="shared" si="7088"/>
        <v>5</v>
      </c>
      <c r="Z7081" s="5">
        <f t="shared" si="9"/>
        <v>45133</v>
      </c>
    </row>
    <row r="7082">
      <c r="A7082" s="1" t="s">
        <v>7119</v>
      </c>
      <c r="B7082" s="1" t="s">
        <v>81</v>
      </c>
      <c r="C7082" s="1">
        <v>2.0</v>
      </c>
      <c r="E7082" s="1">
        <v>3.0</v>
      </c>
      <c r="F7082" s="1" t="s">
        <v>23</v>
      </c>
      <c r="G7082" s="1" t="s">
        <v>24</v>
      </c>
      <c r="H7082" s="2">
        <v>44931.0</v>
      </c>
      <c r="J7082" s="3">
        <f t="shared" si="2"/>
        <v>2</v>
      </c>
      <c r="K7082" s="4">
        <f t="shared" si="3"/>
        <v>1.5</v>
      </c>
      <c r="L7082" s="4">
        <f t="shared" si="4"/>
        <v>3</v>
      </c>
      <c r="S7082" s="1" t="s">
        <v>7119</v>
      </c>
      <c r="T7082" s="4" t="str">
        <f t="shared" si="5"/>
        <v>Tea</v>
      </c>
      <c r="U7082" s="4" t="str">
        <f t="shared" si="6"/>
        <v>Takeaway</v>
      </c>
      <c r="V7082" s="4" t="str">
        <f t="shared" si="7"/>
        <v>Credit Card</v>
      </c>
      <c r="W7082" s="4">
        <f t="shared" ref="W7082:Y7082" si="7089">IF(OR(J7082 = "ERROR", J7082 = ""), "UNKNOWN", J7082)</f>
        <v>2</v>
      </c>
      <c r="X7082" s="4">
        <f t="shared" si="7089"/>
        <v>1.5</v>
      </c>
      <c r="Y7082" s="4">
        <f t="shared" si="7089"/>
        <v>3</v>
      </c>
      <c r="Z7082" s="5">
        <f t="shared" si="9"/>
        <v>44931</v>
      </c>
    </row>
    <row r="7083">
      <c r="A7083" s="1" t="s">
        <v>7120</v>
      </c>
      <c r="B7083" s="1" t="s">
        <v>44</v>
      </c>
      <c r="C7083" s="1">
        <v>5.0</v>
      </c>
      <c r="D7083" s="1">
        <v>4.0</v>
      </c>
      <c r="E7083" s="1">
        <v>20.0</v>
      </c>
      <c r="F7083" s="1" t="s">
        <v>28</v>
      </c>
      <c r="H7083" s="2">
        <v>45200.0</v>
      </c>
      <c r="J7083" s="3">
        <f t="shared" si="2"/>
        <v>5</v>
      </c>
      <c r="K7083" s="4">
        <f t="shared" si="3"/>
        <v>4</v>
      </c>
      <c r="L7083" s="4">
        <f t="shared" si="4"/>
        <v>20</v>
      </c>
      <c r="S7083" s="1" t="s">
        <v>7120</v>
      </c>
      <c r="T7083" s="4" t="str">
        <f t="shared" si="5"/>
        <v>Sandwich</v>
      </c>
      <c r="U7083" s="4" t="str">
        <f t="shared" si="6"/>
        <v>UNKNOWN</v>
      </c>
      <c r="V7083" s="4" t="str">
        <f t="shared" si="7"/>
        <v>Cash</v>
      </c>
      <c r="W7083" s="4">
        <f t="shared" ref="W7083:Y7083" si="7090">IF(OR(J7083 = "ERROR", J7083 = ""), "UNKNOWN", J7083)</f>
        <v>5</v>
      </c>
      <c r="X7083" s="4">
        <f t="shared" si="7090"/>
        <v>4</v>
      </c>
      <c r="Y7083" s="4">
        <f t="shared" si="7090"/>
        <v>20</v>
      </c>
      <c r="Z7083" s="5">
        <f t="shared" si="9"/>
        <v>45200</v>
      </c>
    </row>
    <row r="7084">
      <c r="A7084" s="1" t="s">
        <v>7121</v>
      </c>
      <c r="B7084" s="1" t="s">
        <v>55</v>
      </c>
      <c r="C7084" s="1">
        <v>3.0</v>
      </c>
      <c r="D7084" s="1">
        <v>3.0</v>
      </c>
      <c r="E7084" s="1">
        <v>9.0</v>
      </c>
      <c r="F7084" s="1" t="s">
        <v>28</v>
      </c>
      <c r="G7084" s="1" t="s">
        <v>24</v>
      </c>
      <c r="H7084" s="2">
        <v>45101.0</v>
      </c>
      <c r="J7084" s="3">
        <f t="shared" si="2"/>
        <v>3</v>
      </c>
      <c r="K7084" s="4">
        <f t="shared" si="3"/>
        <v>3</v>
      </c>
      <c r="L7084" s="4">
        <f t="shared" si="4"/>
        <v>9</v>
      </c>
      <c r="S7084" s="1" t="s">
        <v>7121</v>
      </c>
      <c r="T7084" s="4" t="str">
        <f t="shared" si="5"/>
        <v>Juice</v>
      </c>
      <c r="U7084" s="4" t="str">
        <f t="shared" si="6"/>
        <v>Takeaway</v>
      </c>
      <c r="V7084" s="4" t="str">
        <f t="shared" si="7"/>
        <v>Cash</v>
      </c>
      <c r="W7084" s="4">
        <f t="shared" ref="W7084:Y7084" si="7091">IF(OR(J7084 = "ERROR", J7084 = ""), "UNKNOWN", J7084)</f>
        <v>3</v>
      </c>
      <c r="X7084" s="4">
        <f t="shared" si="7091"/>
        <v>3</v>
      </c>
      <c r="Y7084" s="4">
        <f t="shared" si="7091"/>
        <v>9</v>
      </c>
      <c r="Z7084" s="5">
        <f t="shared" si="9"/>
        <v>45101</v>
      </c>
    </row>
    <row r="7085">
      <c r="A7085" s="1" t="s">
        <v>7122</v>
      </c>
      <c r="B7085" s="1" t="s">
        <v>55</v>
      </c>
      <c r="C7085" s="1">
        <v>5.0</v>
      </c>
      <c r="D7085" s="1">
        <v>3.0</v>
      </c>
      <c r="E7085" s="1">
        <v>15.0</v>
      </c>
      <c r="F7085" s="1" t="s">
        <v>25</v>
      </c>
      <c r="G7085" s="1" t="s">
        <v>29</v>
      </c>
      <c r="H7085" s="6">
        <v>45220.0</v>
      </c>
      <c r="J7085" s="3">
        <f t="shared" si="2"/>
        <v>5</v>
      </c>
      <c r="K7085" s="4">
        <f t="shared" si="3"/>
        <v>3</v>
      </c>
      <c r="L7085" s="4">
        <f t="shared" si="4"/>
        <v>15</v>
      </c>
      <c r="S7085" s="1" t="s">
        <v>7122</v>
      </c>
      <c r="T7085" s="4" t="str">
        <f t="shared" si="5"/>
        <v>Juice</v>
      </c>
      <c r="U7085" s="4" t="str">
        <f t="shared" si="6"/>
        <v>In-store</v>
      </c>
      <c r="V7085" s="4" t="str">
        <f t="shared" si="7"/>
        <v>UNKNOWN</v>
      </c>
      <c r="W7085" s="4">
        <f t="shared" ref="W7085:Y7085" si="7092">IF(OR(J7085 = "ERROR", J7085 = ""), "UNKNOWN", J7085)</f>
        <v>5</v>
      </c>
      <c r="X7085" s="4">
        <f t="shared" si="7092"/>
        <v>3</v>
      </c>
      <c r="Y7085" s="4">
        <f t="shared" si="7092"/>
        <v>15</v>
      </c>
      <c r="Z7085" s="7">
        <f t="shared" si="9"/>
        <v>45220</v>
      </c>
    </row>
    <row r="7086">
      <c r="A7086" s="1" t="s">
        <v>7123</v>
      </c>
      <c r="B7086" s="1" t="s">
        <v>22</v>
      </c>
      <c r="C7086" s="1">
        <v>1.0</v>
      </c>
      <c r="D7086" s="1">
        <v>2.0</v>
      </c>
      <c r="E7086" s="1">
        <v>2.0</v>
      </c>
      <c r="F7086" s="1" t="s">
        <v>28</v>
      </c>
      <c r="H7086" s="2">
        <v>45204.0</v>
      </c>
      <c r="J7086" s="3">
        <f t="shared" si="2"/>
        <v>1</v>
      </c>
      <c r="K7086" s="4">
        <f t="shared" si="3"/>
        <v>2</v>
      </c>
      <c r="L7086" s="4">
        <f t="shared" si="4"/>
        <v>2</v>
      </c>
      <c r="S7086" s="1" t="s">
        <v>7123</v>
      </c>
      <c r="T7086" s="4" t="str">
        <f t="shared" si="5"/>
        <v>Coffee</v>
      </c>
      <c r="U7086" s="4" t="str">
        <f t="shared" si="6"/>
        <v>UNKNOWN</v>
      </c>
      <c r="V7086" s="4" t="str">
        <f t="shared" si="7"/>
        <v>Cash</v>
      </c>
      <c r="W7086" s="4">
        <f t="shared" ref="W7086:Y7086" si="7093">IF(OR(J7086 = "ERROR", J7086 = ""), "UNKNOWN", J7086)</f>
        <v>1</v>
      </c>
      <c r="X7086" s="4">
        <f t="shared" si="7093"/>
        <v>2</v>
      </c>
      <c r="Y7086" s="4">
        <f t="shared" si="7093"/>
        <v>2</v>
      </c>
      <c r="Z7086" s="5">
        <f t="shared" si="9"/>
        <v>45204</v>
      </c>
    </row>
    <row r="7087">
      <c r="A7087" s="1" t="s">
        <v>7124</v>
      </c>
      <c r="B7087" s="1" t="s">
        <v>27</v>
      </c>
      <c r="C7087" s="1">
        <v>4.0</v>
      </c>
      <c r="D7087" s="1">
        <v>3.0</v>
      </c>
      <c r="E7087" s="1">
        <v>12.0</v>
      </c>
      <c r="F7087" s="1" t="s">
        <v>23</v>
      </c>
      <c r="G7087" s="1" t="s">
        <v>24</v>
      </c>
      <c r="H7087" s="6">
        <v>45216.0</v>
      </c>
      <c r="J7087" s="3">
        <f t="shared" si="2"/>
        <v>4</v>
      </c>
      <c r="K7087" s="4">
        <f t="shared" si="3"/>
        <v>3</v>
      </c>
      <c r="L7087" s="4">
        <f t="shared" si="4"/>
        <v>12</v>
      </c>
      <c r="S7087" s="1" t="s">
        <v>7124</v>
      </c>
      <c r="T7087" s="4" t="str">
        <f t="shared" si="5"/>
        <v>Cake</v>
      </c>
      <c r="U7087" s="4" t="str">
        <f t="shared" si="6"/>
        <v>Takeaway</v>
      </c>
      <c r="V7087" s="4" t="str">
        <f t="shared" si="7"/>
        <v>Credit Card</v>
      </c>
      <c r="W7087" s="4">
        <f t="shared" ref="W7087:Y7087" si="7094">IF(OR(J7087 = "ERROR", J7087 = ""), "UNKNOWN", J7087)</f>
        <v>4</v>
      </c>
      <c r="X7087" s="4">
        <f t="shared" si="7094"/>
        <v>3</v>
      </c>
      <c r="Y7087" s="4">
        <f t="shared" si="7094"/>
        <v>12</v>
      </c>
      <c r="Z7087" s="7">
        <f t="shared" si="9"/>
        <v>45216</v>
      </c>
    </row>
    <row r="7088">
      <c r="A7088" s="1" t="s">
        <v>7125</v>
      </c>
      <c r="B7088" s="1" t="s">
        <v>22</v>
      </c>
      <c r="C7088" s="1" t="s">
        <v>25</v>
      </c>
      <c r="D7088" s="1">
        <v>2.0</v>
      </c>
      <c r="E7088" s="1">
        <v>6.0</v>
      </c>
      <c r="G7088" s="1" t="s">
        <v>29</v>
      </c>
      <c r="H7088" s="2">
        <v>45003.0</v>
      </c>
      <c r="J7088" s="3">
        <f t="shared" si="2"/>
        <v>3</v>
      </c>
      <c r="K7088" s="4">
        <f t="shared" si="3"/>
        <v>2</v>
      </c>
      <c r="L7088" s="4">
        <f t="shared" si="4"/>
        <v>6</v>
      </c>
      <c r="S7088" s="1" t="s">
        <v>7125</v>
      </c>
      <c r="T7088" s="4" t="str">
        <f t="shared" si="5"/>
        <v>Coffee</v>
      </c>
      <c r="U7088" s="4" t="str">
        <f t="shared" si="6"/>
        <v>In-store</v>
      </c>
      <c r="V7088" s="4" t="str">
        <f t="shared" si="7"/>
        <v>UNKNOWN</v>
      </c>
      <c r="W7088" s="4">
        <f t="shared" ref="W7088:Y7088" si="7095">IF(OR(J7088 = "ERROR", J7088 = ""), "UNKNOWN", J7088)</f>
        <v>3</v>
      </c>
      <c r="X7088" s="4">
        <f t="shared" si="7095"/>
        <v>2</v>
      </c>
      <c r="Y7088" s="4">
        <f t="shared" si="7095"/>
        <v>6</v>
      </c>
      <c r="Z7088" s="5">
        <f t="shared" si="9"/>
        <v>45003</v>
      </c>
    </row>
    <row r="7089">
      <c r="A7089" s="1" t="s">
        <v>7126</v>
      </c>
      <c r="B7089" s="1" t="s">
        <v>81</v>
      </c>
      <c r="C7089" s="1">
        <v>5.0</v>
      </c>
      <c r="D7089" s="1">
        <v>1.5</v>
      </c>
      <c r="E7089" s="1">
        <v>7.5</v>
      </c>
      <c r="F7089" s="1" t="s">
        <v>23</v>
      </c>
      <c r="G7089" s="1" t="s">
        <v>29</v>
      </c>
      <c r="H7089" s="2">
        <v>45128.0</v>
      </c>
      <c r="J7089" s="3">
        <f t="shared" si="2"/>
        <v>5</v>
      </c>
      <c r="K7089" s="4">
        <f t="shared" si="3"/>
        <v>1.5</v>
      </c>
      <c r="L7089" s="4">
        <f t="shared" si="4"/>
        <v>7.5</v>
      </c>
      <c r="S7089" s="1" t="s">
        <v>7126</v>
      </c>
      <c r="T7089" s="4" t="str">
        <f t="shared" si="5"/>
        <v>Tea</v>
      </c>
      <c r="U7089" s="4" t="str">
        <f t="shared" si="6"/>
        <v>In-store</v>
      </c>
      <c r="V7089" s="4" t="str">
        <f t="shared" si="7"/>
        <v>Credit Card</v>
      </c>
      <c r="W7089" s="4">
        <f t="shared" ref="W7089:Y7089" si="7096">IF(OR(J7089 = "ERROR", J7089 = ""), "UNKNOWN", J7089)</f>
        <v>5</v>
      </c>
      <c r="X7089" s="4">
        <f t="shared" si="7096"/>
        <v>1.5</v>
      </c>
      <c r="Y7089" s="4">
        <f t="shared" si="7096"/>
        <v>7.5</v>
      </c>
      <c r="Z7089" s="5">
        <f t="shared" si="9"/>
        <v>45128</v>
      </c>
    </row>
    <row r="7090">
      <c r="A7090" s="1" t="s">
        <v>7127</v>
      </c>
      <c r="B7090" s="1" t="s">
        <v>22</v>
      </c>
      <c r="C7090" s="1">
        <v>2.0</v>
      </c>
      <c r="D7090" s="1">
        <v>2.0</v>
      </c>
      <c r="E7090" s="1">
        <v>4.0</v>
      </c>
      <c r="F7090" s="1" t="s">
        <v>39</v>
      </c>
      <c r="G7090" s="1" t="s">
        <v>29</v>
      </c>
      <c r="H7090" s="2">
        <v>45079.0</v>
      </c>
      <c r="J7090" s="3">
        <f t="shared" si="2"/>
        <v>2</v>
      </c>
      <c r="K7090" s="4">
        <f t="shared" si="3"/>
        <v>2</v>
      </c>
      <c r="L7090" s="4">
        <f t="shared" si="4"/>
        <v>4</v>
      </c>
      <c r="S7090" s="1" t="s">
        <v>7127</v>
      </c>
      <c r="T7090" s="4" t="str">
        <f t="shared" si="5"/>
        <v>Coffee</v>
      </c>
      <c r="U7090" s="4" t="str">
        <f t="shared" si="6"/>
        <v>In-store</v>
      </c>
      <c r="V7090" s="4" t="str">
        <f t="shared" si="7"/>
        <v>Digital Wallet</v>
      </c>
      <c r="W7090" s="4">
        <f t="shared" ref="W7090:Y7090" si="7097">IF(OR(J7090 = "ERROR", J7090 = ""), "UNKNOWN", J7090)</f>
        <v>2</v>
      </c>
      <c r="X7090" s="4">
        <f t="shared" si="7097"/>
        <v>2</v>
      </c>
      <c r="Y7090" s="4">
        <f t="shared" si="7097"/>
        <v>4</v>
      </c>
      <c r="Z7090" s="5">
        <f t="shared" si="9"/>
        <v>45079</v>
      </c>
    </row>
    <row r="7091">
      <c r="A7091" s="1" t="s">
        <v>7128</v>
      </c>
      <c r="B7091" s="1" t="s">
        <v>81</v>
      </c>
      <c r="C7091" s="1">
        <v>2.0</v>
      </c>
      <c r="D7091" s="1">
        <v>1.5</v>
      </c>
      <c r="E7091" s="1">
        <v>3.0</v>
      </c>
      <c r="G7091" s="1" t="s">
        <v>24</v>
      </c>
      <c r="H7091" s="2">
        <v>45084.0</v>
      </c>
      <c r="J7091" s="3">
        <f t="shared" si="2"/>
        <v>2</v>
      </c>
      <c r="K7091" s="4">
        <f t="shared" si="3"/>
        <v>1.5</v>
      </c>
      <c r="L7091" s="4">
        <f t="shared" si="4"/>
        <v>3</v>
      </c>
      <c r="S7091" s="1" t="s">
        <v>7128</v>
      </c>
      <c r="T7091" s="4" t="str">
        <f t="shared" si="5"/>
        <v>Tea</v>
      </c>
      <c r="U7091" s="4" t="str">
        <f t="shared" si="6"/>
        <v>Takeaway</v>
      </c>
      <c r="V7091" s="4" t="str">
        <f t="shared" si="7"/>
        <v>UNKNOWN</v>
      </c>
      <c r="W7091" s="4">
        <f t="shared" ref="W7091:Y7091" si="7098">IF(OR(J7091 = "ERROR", J7091 = ""), "UNKNOWN", J7091)</f>
        <v>2</v>
      </c>
      <c r="X7091" s="4">
        <f t="shared" si="7098"/>
        <v>1.5</v>
      </c>
      <c r="Y7091" s="4">
        <f t="shared" si="7098"/>
        <v>3</v>
      </c>
      <c r="Z7091" s="5">
        <f t="shared" si="9"/>
        <v>45084</v>
      </c>
    </row>
    <row r="7092">
      <c r="A7092" s="1" t="s">
        <v>7129</v>
      </c>
      <c r="B7092" s="1" t="s">
        <v>32</v>
      </c>
      <c r="C7092" s="1">
        <v>2.0</v>
      </c>
      <c r="D7092" s="1">
        <v>1.0</v>
      </c>
      <c r="E7092" s="1">
        <v>2.0</v>
      </c>
      <c r="G7092" s="1" t="s">
        <v>30</v>
      </c>
      <c r="H7092" s="2">
        <v>45043.0</v>
      </c>
      <c r="J7092" s="3">
        <f t="shared" si="2"/>
        <v>2</v>
      </c>
      <c r="K7092" s="4">
        <f t="shared" si="3"/>
        <v>1</v>
      </c>
      <c r="L7092" s="4">
        <f t="shared" si="4"/>
        <v>2</v>
      </c>
      <c r="S7092" s="1" t="s">
        <v>7129</v>
      </c>
      <c r="T7092" s="4" t="str">
        <f t="shared" si="5"/>
        <v>Cookie</v>
      </c>
      <c r="U7092" s="4" t="str">
        <f t="shared" si="6"/>
        <v>UNKNOWN</v>
      </c>
      <c r="V7092" s="4" t="str">
        <f t="shared" si="7"/>
        <v>UNKNOWN</v>
      </c>
      <c r="W7092" s="4">
        <f t="shared" ref="W7092:Y7092" si="7099">IF(OR(J7092 = "ERROR", J7092 = ""), "UNKNOWN", J7092)</f>
        <v>2</v>
      </c>
      <c r="X7092" s="4">
        <f t="shared" si="7099"/>
        <v>1</v>
      </c>
      <c r="Y7092" s="4">
        <f t="shared" si="7099"/>
        <v>2</v>
      </c>
      <c r="Z7092" s="5">
        <f t="shared" si="9"/>
        <v>45043</v>
      </c>
    </row>
    <row r="7093">
      <c r="A7093" s="1" t="s">
        <v>7130</v>
      </c>
      <c r="C7093" s="1">
        <v>3.0</v>
      </c>
      <c r="D7093" s="1">
        <v>3.0</v>
      </c>
      <c r="E7093" s="1">
        <v>9.0</v>
      </c>
      <c r="F7093" s="1" t="s">
        <v>39</v>
      </c>
      <c r="G7093" s="1" t="s">
        <v>24</v>
      </c>
      <c r="H7093" s="2">
        <v>45114.0</v>
      </c>
      <c r="J7093" s="3">
        <f t="shared" si="2"/>
        <v>3</v>
      </c>
      <c r="K7093" s="4">
        <f t="shared" si="3"/>
        <v>3</v>
      </c>
      <c r="L7093" s="4">
        <f t="shared" si="4"/>
        <v>9</v>
      </c>
      <c r="S7093" s="1" t="s">
        <v>7130</v>
      </c>
      <c r="T7093" s="4" t="str">
        <f t="shared" si="5"/>
        <v>UNKNOWN</v>
      </c>
      <c r="U7093" s="4" t="str">
        <f t="shared" si="6"/>
        <v>Takeaway</v>
      </c>
      <c r="V7093" s="4" t="str">
        <f t="shared" si="7"/>
        <v>Digital Wallet</v>
      </c>
      <c r="W7093" s="4">
        <f t="shared" ref="W7093:Y7093" si="7100">IF(OR(J7093 = "ERROR", J7093 = ""), "UNKNOWN", J7093)</f>
        <v>3</v>
      </c>
      <c r="X7093" s="4">
        <f t="shared" si="7100"/>
        <v>3</v>
      </c>
      <c r="Y7093" s="4">
        <f t="shared" si="7100"/>
        <v>9</v>
      </c>
      <c r="Z7093" s="5">
        <f t="shared" si="9"/>
        <v>45114</v>
      </c>
    </row>
    <row r="7094">
      <c r="A7094" s="1" t="s">
        <v>7131</v>
      </c>
      <c r="B7094" s="1" t="s">
        <v>27</v>
      </c>
      <c r="C7094" s="1">
        <v>5.0</v>
      </c>
      <c r="D7094" s="1">
        <v>3.0</v>
      </c>
      <c r="E7094" s="1">
        <v>15.0</v>
      </c>
      <c r="F7094" s="1" t="s">
        <v>39</v>
      </c>
      <c r="G7094" s="1" t="s">
        <v>24</v>
      </c>
      <c r="H7094" s="2">
        <v>45109.0</v>
      </c>
      <c r="J7094" s="3">
        <f t="shared" si="2"/>
        <v>5</v>
      </c>
      <c r="K7094" s="4">
        <f t="shared" si="3"/>
        <v>3</v>
      </c>
      <c r="L7094" s="4">
        <f t="shared" si="4"/>
        <v>15</v>
      </c>
      <c r="S7094" s="1" t="s">
        <v>7131</v>
      </c>
      <c r="T7094" s="4" t="str">
        <f t="shared" si="5"/>
        <v>Cake</v>
      </c>
      <c r="U7094" s="4" t="str">
        <f t="shared" si="6"/>
        <v>Takeaway</v>
      </c>
      <c r="V7094" s="4" t="str">
        <f t="shared" si="7"/>
        <v>Digital Wallet</v>
      </c>
      <c r="W7094" s="4">
        <f t="shared" ref="W7094:Y7094" si="7101">IF(OR(J7094 = "ERROR", J7094 = ""), "UNKNOWN", J7094)</f>
        <v>5</v>
      </c>
      <c r="X7094" s="4">
        <f t="shared" si="7101"/>
        <v>3</v>
      </c>
      <c r="Y7094" s="4">
        <f t="shared" si="7101"/>
        <v>15</v>
      </c>
      <c r="Z7094" s="5">
        <f t="shared" si="9"/>
        <v>45109</v>
      </c>
    </row>
    <row r="7095">
      <c r="A7095" s="1" t="s">
        <v>7132</v>
      </c>
      <c r="B7095" s="1" t="s">
        <v>30</v>
      </c>
      <c r="C7095" s="1">
        <v>3.0</v>
      </c>
      <c r="D7095" s="1">
        <v>3.0</v>
      </c>
      <c r="E7095" s="1">
        <v>9.0</v>
      </c>
      <c r="G7095" s="1" t="s">
        <v>24</v>
      </c>
      <c r="H7095" s="2">
        <v>45070.0</v>
      </c>
      <c r="J7095" s="3">
        <f t="shared" si="2"/>
        <v>3</v>
      </c>
      <c r="K7095" s="4">
        <f t="shared" si="3"/>
        <v>3</v>
      </c>
      <c r="L7095" s="4">
        <f t="shared" si="4"/>
        <v>9</v>
      </c>
      <c r="S7095" s="1" t="s">
        <v>7132</v>
      </c>
      <c r="T7095" s="4" t="str">
        <f t="shared" si="5"/>
        <v>UNKNOWN</v>
      </c>
      <c r="U7095" s="4" t="str">
        <f t="shared" si="6"/>
        <v>Takeaway</v>
      </c>
      <c r="V7095" s="4" t="str">
        <f t="shared" si="7"/>
        <v>UNKNOWN</v>
      </c>
      <c r="W7095" s="4">
        <f t="shared" ref="W7095:Y7095" si="7102">IF(OR(J7095 = "ERROR", J7095 = ""), "UNKNOWN", J7095)</f>
        <v>3</v>
      </c>
      <c r="X7095" s="4">
        <f t="shared" si="7102"/>
        <v>3</v>
      </c>
      <c r="Y7095" s="4">
        <f t="shared" si="7102"/>
        <v>9</v>
      </c>
      <c r="Z7095" s="5">
        <f t="shared" si="9"/>
        <v>45070</v>
      </c>
    </row>
    <row r="7096">
      <c r="A7096" s="1" t="s">
        <v>7133</v>
      </c>
      <c r="B7096" s="1" t="s">
        <v>36</v>
      </c>
      <c r="C7096" s="1">
        <v>5.0</v>
      </c>
      <c r="D7096" s="1">
        <v>5.0</v>
      </c>
      <c r="E7096" s="1">
        <v>25.0</v>
      </c>
      <c r="F7096" s="1" t="s">
        <v>28</v>
      </c>
      <c r="H7096" s="2">
        <v>45136.0</v>
      </c>
      <c r="J7096" s="3">
        <f t="shared" si="2"/>
        <v>5</v>
      </c>
      <c r="K7096" s="4">
        <f t="shared" si="3"/>
        <v>5</v>
      </c>
      <c r="L7096" s="4">
        <f t="shared" si="4"/>
        <v>25</v>
      </c>
      <c r="S7096" s="1" t="s">
        <v>7133</v>
      </c>
      <c r="T7096" s="4" t="str">
        <f t="shared" si="5"/>
        <v>Salad</v>
      </c>
      <c r="U7096" s="4" t="str">
        <f t="shared" si="6"/>
        <v>UNKNOWN</v>
      </c>
      <c r="V7096" s="4" t="str">
        <f t="shared" si="7"/>
        <v>Cash</v>
      </c>
      <c r="W7096" s="4">
        <f t="shared" ref="W7096:Y7096" si="7103">IF(OR(J7096 = "ERROR", J7096 = ""), "UNKNOWN", J7096)</f>
        <v>5</v>
      </c>
      <c r="X7096" s="4">
        <f t="shared" si="7103"/>
        <v>5</v>
      </c>
      <c r="Y7096" s="4">
        <f t="shared" si="7103"/>
        <v>25</v>
      </c>
      <c r="Z7096" s="5">
        <f t="shared" si="9"/>
        <v>45136</v>
      </c>
    </row>
    <row r="7097">
      <c r="A7097" s="1" t="s">
        <v>7134</v>
      </c>
      <c r="B7097" s="1" t="s">
        <v>41</v>
      </c>
      <c r="C7097" s="1">
        <v>5.0</v>
      </c>
      <c r="D7097" s="1">
        <v>4.0</v>
      </c>
      <c r="E7097" s="1">
        <v>20.0</v>
      </c>
      <c r="H7097" s="2">
        <v>45130.0</v>
      </c>
      <c r="J7097" s="3">
        <f t="shared" si="2"/>
        <v>5</v>
      </c>
      <c r="K7097" s="4">
        <f t="shared" si="3"/>
        <v>4</v>
      </c>
      <c r="L7097" s="4">
        <f t="shared" si="4"/>
        <v>20</v>
      </c>
      <c r="S7097" s="1" t="s">
        <v>7134</v>
      </c>
      <c r="T7097" s="4" t="str">
        <f t="shared" si="5"/>
        <v>Smoothie</v>
      </c>
      <c r="U7097" s="4" t="str">
        <f t="shared" si="6"/>
        <v>UNKNOWN</v>
      </c>
      <c r="V7097" s="4" t="str">
        <f t="shared" si="7"/>
        <v>UNKNOWN</v>
      </c>
      <c r="W7097" s="4">
        <f t="shared" ref="W7097:Y7097" si="7104">IF(OR(J7097 = "ERROR", J7097 = ""), "UNKNOWN", J7097)</f>
        <v>5</v>
      </c>
      <c r="X7097" s="4">
        <f t="shared" si="7104"/>
        <v>4</v>
      </c>
      <c r="Y7097" s="4">
        <f t="shared" si="7104"/>
        <v>20</v>
      </c>
      <c r="Z7097" s="5">
        <f t="shared" si="9"/>
        <v>45130</v>
      </c>
    </row>
    <row r="7098">
      <c r="A7098" s="1" t="s">
        <v>7135</v>
      </c>
      <c r="B7098" s="1" t="s">
        <v>22</v>
      </c>
      <c r="C7098" s="1">
        <v>5.0</v>
      </c>
      <c r="D7098" s="1">
        <v>2.0</v>
      </c>
      <c r="E7098" s="1">
        <v>10.0</v>
      </c>
      <c r="F7098" s="1" t="s">
        <v>39</v>
      </c>
      <c r="G7098" s="1" t="s">
        <v>24</v>
      </c>
      <c r="H7098" s="2">
        <v>45051.0</v>
      </c>
      <c r="J7098" s="3">
        <f t="shared" si="2"/>
        <v>5</v>
      </c>
      <c r="K7098" s="4">
        <f t="shared" si="3"/>
        <v>2</v>
      </c>
      <c r="L7098" s="4">
        <f t="shared" si="4"/>
        <v>10</v>
      </c>
      <c r="S7098" s="1" t="s">
        <v>7135</v>
      </c>
      <c r="T7098" s="4" t="str">
        <f t="shared" si="5"/>
        <v>Coffee</v>
      </c>
      <c r="U7098" s="4" t="str">
        <f t="shared" si="6"/>
        <v>Takeaway</v>
      </c>
      <c r="V7098" s="4" t="str">
        <f t="shared" si="7"/>
        <v>Digital Wallet</v>
      </c>
      <c r="W7098" s="4">
        <f t="shared" ref="W7098:Y7098" si="7105">IF(OR(J7098 = "ERROR", J7098 = ""), "UNKNOWN", J7098)</f>
        <v>5</v>
      </c>
      <c r="X7098" s="4">
        <f t="shared" si="7105"/>
        <v>2</v>
      </c>
      <c r="Y7098" s="4">
        <f t="shared" si="7105"/>
        <v>10</v>
      </c>
      <c r="Z7098" s="5">
        <f t="shared" si="9"/>
        <v>45051</v>
      </c>
    </row>
    <row r="7099">
      <c r="A7099" s="1" t="s">
        <v>7136</v>
      </c>
      <c r="B7099" s="1" t="s">
        <v>81</v>
      </c>
      <c r="C7099" s="1" t="s">
        <v>25</v>
      </c>
      <c r="D7099" s="1">
        <v>1.5</v>
      </c>
      <c r="E7099" s="1">
        <v>7.5</v>
      </c>
      <c r="F7099" s="1" t="s">
        <v>23</v>
      </c>
      <c r="G7099" s="1" t="s">
        <v>29</v>
      </c>
      <c r="H7099" s="2">
        <v>45175.0</v>
      </c>
      <c r="J7099" s="3">
        <f t="shared" si="2"/>
        <v>5</v>
      </c>
      <c r="K7099" s="4">
        <f t="shared" si="3"/>
        <v>1.5</v>
      </c>
      <c r="L7099" s="4">
        <f t="shared" si="4"/>
        <v>7.5</v>
      </c>
      <c r="S7099" s="1" t="s">
        <v>7136</v>
      </c>
      <c r="T7099" s="4" t="str">
        <f t="shared" si="5"/>
        <v>Tea</v>
      </c>
      <c r="U7099" s="4" t="str">
        <f t="shared" si="6"/>
        <v>In-store</v>
      </c>
      <c r="V7099" s="4" t="str">
        <f t="shared" si="7"/>
        <v>Credit Card</v>
      </c>
      <c r="W7099" s="4">
        <f t="shared" ref="W7099:Y7099" si="7106">IF(OR(J7099 = "ERROR", J7099 = ""), "UNKNOWN", J7099)</f>
        <v>5</v>
      </c>
      <c r="X7099" s="4">
        <f t="shared" si="7106"/>
        <v>1.5</v>
      </c>
      <c r="Y7099" s="4">
        <f t="shared" si="7106"/>
        <v>7.5</v>
      </c>
      <c r="Z7099" s="5">
        <f t="shared" si="9"/>
        <v>45175</v>
      </c>
    </row>
    <row r="7100">
      <c r="A7100" s="1" t="s">
        <v>7137</v>
      </c>
      <c r="B7100" s="1" t="s">
        <v>27</v>
      </c>
      <c r="C7100" s="1">
        <v>2.0</v>
      </c>
      <c r="D7100" s="1">
        <v>3.0</v>
      </c>
      <c r="E7100" s="1">
        <v>6.0</v>
      </c>
      <c r="G7100" s="1" t="s">
        <v>24</v>
      </c>
      <c r="H7100" s="2">
        <v>45062.0</v>
      </c>
      <c r="J7100" s="3">
        <f t="shared" si="2"/>
        <v>2</v>
      </c>
      <c r="K7100" s="4">
        <f t="shared" si="3"/>
        <v>3</v>
      </c>
      <c r="L7100" s="4">
        <f t="shared" si="4"/>
        <v>6</v>
      </c>
      <c r="S7100" s="1" t="s">
        <v>7137</v>
      </c>
      <c r="T7100" s="4" t="str">
        <f t="shared" si="5"/>
        <v>Cake</v>
      </c>
      <c r="U7100" s="4" t="str">
        <f t="shared" si="6"/>
        <v>Takeaway</v>
      </c>
      <c r="V7100" s="4" t="str">
        <f t="shared" si="7"/>
        <v>UNKNOWN</v>
      </c>
      <c r="W7100" s="4">
        <f t="shared" ref="W7100:Y7100" si="7107">IF(OR(J7100 = "ERROR", J7100 = ""), "UNKNOWN", J7100)</f>
        <v>2</v>
      </c>
      <c r="X7100" s="4">
        <f t="shared" si="7107"/>
        <v>3</v>
      </c>
      <c r="Y7100" s="4">
        <f t="shared" si="7107"/>
        <v>6</v>
      </c>
      <c r="Z7100" s="5">
        <f t="shared" si="9"/>
        <v>45062</v>
      </c>
    </row>
    <row r="7101">
      <c r="A7101" s="1" t="s">
        <v>7138</v>
      </c>
      <c r="B7101" s="1" t="s">
        <v>81</v>
      </c>
      <c r="C7101" s="1">
        <v>2.0</v>
      </c>
      <c r="D7101" s="1">
        <v>1.5</v>
      </c>
      <c r="E7101" s="1">
        <v>3.0</v>
      </c>
      <c r="F7101" s="1" t="s">
        <v>28</v>
      </c>
      <c r="G7101" s="1" t="s">
        <v>24</v>
      </c>
      <c r="H7101" s="1" t="s">
        <v>30</v>
      </c>
      <c r="J7101" s="3">
        <f t="shared" si="2"/>
        <v>2</v>
      </c>
      <c r="K7101" s="4">
        <f t="shared" si="3"/>
        <v>1.5</v>
      </c>
      <c r="L7101" s="4">
        <f t="shared" si="4"/>
        <v>3</v>
      </c>
      <c r="S7101" s="1" t="s">
        <v>7138</v>
      </c>
      <c r="T7101" s="4" t="str">
        <f t="shared" si="5"/>
        <v>Tea</v>
      </c>
      <c r="U7101" s="4" t="str">
        <f t="shared" si="6"/>
        <v>Takeaway</v>
      </c>
      <c r="V7101" s="4" t="str">
        <f t="shared" si="7"/>
        <v>Cash</v>
      </c>
      <c r="W7101" s="4">
        <f t="shared" ref="W7101:Y7101" si="7108">IF(OR(J7101 = "ERROR", J7101 = ""), "UNKNOWN", J7101)</f>
        <v>2</v>
      </c>
      <c r="X7101" s="4">
        <f t="shared" si="7108"/>
        <v>1.5</v>
      </c>
      <c r="Y7101" s="4">
        <f t="shared" si="7108"/>
        <v>3</v>
      </c>
      <c r="Z7101" s="4" t="str">
        <f t="shared" si="9"/>
        <v>UNKNOWN</v>
      </c>
    </row>
    <row r="7102">
      <c r="A7102" s="1" t="s">
        <v>7139</v>
      </c>
      <c r="B7102" s="1" t="s">
        <v>36</v>
      </c>
      <c r="C7102" s="1">
        <v>4.0</v>
      </c>
      <c r="D7102" s="1">
        <v>5.0</v>
      </c>
      <c r="E7102" s="1">
        <v>20.0</v>
      </c>
      <c r="F7102" s="1" t="s">
        <v>23</v>
      </c>
      <c r="G7102" s="1" t="s">
        <v>29</v>
      </c>
      <c r="J7102" s="3">
        <f t="shared" si="2"/>
        <v>4</v>
      </c>
      <c r="K7102" s="4">
        <f t="shared" si="3"/>
        <v>5</v>
      </c>
      <c r="L7102" s="4">
        <f t="shared" si="4"/>
        <v>20</v>
      </c>
      <c r="S7102" s="1" t="s">
        <v>7139</v>
      </c>
      <c r="T7102" s="4" t="str">
        <f t="shared" si="5"/>
        <v>Salad</v>
      </c>
      <c r="U7102" s="4" t="str">
        <f t="shared" si="6"/>
        <v>In-store</v>
      </c>
      <c r="V7102" s="4" t="str">
        <f t="shared" si="7"/>
        <v>Credit Card</v>
      </c>
      <c r="W7102" s="4">
        <f t="shared" ref="W7102:Y7102" si="7109">IF(OR(J7102 = "ERROR", J7102 = ""), "UNKNOWN", J7102)</f>
        <v>4</v>
      </c>
      <c r="X7102" s="4">
        <f t="shared" si="7109"/>
        <v>5</v>
      </c>
      <c r="Y7102" s="4">
        <f t="shared" si="7109"/>
        <v>20</v>
      </c>
      <c r="Z7102" s="4" t="str">
        <f t="shared" si="9"/>
        <v>UNKNOWN</v>
      </c>
    </row>
    <row r="7103">
      <c r="A7103" s="1" t="s">
        <v>7140</v>
      </c>
      <c r="B7103" s="1" t="s">
        <v>81</v>
      </c>
      <c r="C7103" s="1">
        <v>2.0</v>
      </c>
      <c r="D7103" s="1">
        <v>1.5</v>
      </c>
      <c r="E7103" s="1">
        <v>3.0</v>
      </c>
      <c r="F7103" s="1" t="s">
        <v>23</v>
      </c>
      <c r="H7103" s="2">
        <v>45190.0</v>
      </c>
      <c r="J7103" s="3">
        <f t="shared" si="2"/>
        <v>2</v>
      </c>
      <c r="K7103" s="4">
        <f t="shared" si="3"/>
        <v>1.5</v>
      </c>
      <c r="L7103" s="4">
        <f t="shared" si="4"/>
        <v>3</v>
      </c>
      <c r="S7103" s="1" t="s">
        <v>7140</v>
      </c>
      <c r="T7103" s="4" t="str">
        <f t="shared" si="5"/>
        <v>Tea</v>
      </c>
      <c r="U7103" s="4" t="str">
        <f t="shared" si="6"/>
        <v>UNKNOWN</v>
      </c>
      <c r="V7103" s="4" t="str">
        <f t="shared" si="7"/>
        <v>Credit Card</v>
      </c>
      <c r="W7103" s="4">
        <f t="shared" ref="W7103:Y7103" si="7110">IF(OR(J7103 = "ERROR", J7103 = ""), "UNKNOWN", J7103)</f>
        <v>2</v>
      </c>
      <c r="X7103" s="4">
        <f t="shared" si="7110"/>
        <v>1.5</v>
      </c>
      <c r="Y7103" s="4">
        <f t="shared" si="7110"/>
        <v>3</v>
      </c>
      <c r="Z7103" s="5">
        <f t="shared" si="9"/>
        <v>45190</v>
      </c>
    </row>
    <row r="7104">
      <c r="A7104" s="1" t="s">
        <v>7141</v>
      </c>
      <c r="B7104" s="1" t="s">
        <v>44</v>
      </c>
      <c r="C7104" s="1">
        <v>1.0</v>
      </c>
      <c r="D7104" s="1">
        <v>4.0</v>
      </c>
      <c r="E7104" s="1">
        <v>4.0</v>
      </c>
      <c r="G7104" s="1" t="s">
        <v>29</v>
      </c>
      <c r="H7104" s="2">
        <v>45003.0</v>
      </c>
      <c r="J7104" s="3">
        <f t="shared" si="2"/>
        <v>1</v>
      </c>
      <c r="K7104" s="4">
        <f t="shared" si="3"/>
        <v>4</v>
      </c>
      <c r="L7104" s="4">
        <f t="shared" si="4"/>
        <v>4</v>
      </c>
      <c r="S7104" s="1" t="s">
        <v>7141</v>
      </c>
      <c r="T7104" s="4" t="str">
        <f t="shared" si="5"/>
        <v>Sandwich</v>
      </c>
      <c r="U7104" s="4" t="str">
        <f t="shared" si="6"/>
        <v>In-store</v>
      </c>
      <c r="V7104" s="4" t="str">
        <f t="shared" si="7"/>
        <v>UNKNOWN</v>
      </c>
      <c r="W7104" s="4">
        <f t="shared" ref="W7104:Y7104" si="7111">IF(OR(J7104 = "ERROR", J7104 = ""), "UNKNOWN", J7104)</f>
        <v>1</v>
      </c>
      <c r="X7104" s="4">
        <f t="shared" si="7111"/>
        <v>4</v>
      </c>
      <c r="Y7104" s="4">
        <f t="shared" si="7111"/>
        <v>4</v>
      </c>
      <c r="Z7104" s="5">
        <f t="shared" si="9"/>
        <v>45003</v>
      </c>
    </row>
    <row r="7105">
      <c r="A7105" s="1" t="s">
        <v>7142</v>
      </c>
      <c r="B7105" s="1" t="s">
        <v>55</v>
      </c>
      <c r="C7105" s="1">
        <v>5.0</v>
      </c>
      <c r="D7105" s="1">
        <v>3.0</v>
      </c>
      <c r="E7105" s="1">
        <v>15.0</v>
      </c>
      <c r="F7105" s="1" t="s">
        <v>39</v>
      </c>
      <c r="H7105" s="2">
        <v>45190.0</v>
      </c>
      <c r="J7105" s="3">
        <f t="shared" si="2"/>
        <v>5</v>
      </c>
      <c r="K7105" s="4">
        <f t="shared" si="3"/>
        <v>3</v>
      </c>
      <c r="L7105" s="4">
        <f t="shared" si="4"/>
        <v>15</v>
      </c>
      <c r="S7105" s="1" t="s">
        <v>7142</v>
      </c>
      <c r="T7105" s="4" t="str">
        <f t="shared" si="5"/>
        <v>Juice</v>
      </c>
      <c r="U7105" s="4" t="str">
        <f t="shared" si="6"/>
        <v>UNKNOWN</v>
      </c>
      <c r="V7105" s="4" t="str">
        <f t="shared" si="7"/>
        <v>Digital Wallet</v>
      </c>
      <c r="W7105" s="4">
        <f t="shared" ref="W7105:Y7105" si="7112">IF(OR(J7105 = "ERROR", J7105 = ""), "UNKNOWN", J7105)</f>
        <v>5</v>
      </c>
      <c r="X7105" s="4">
        <f t="shared" si="7112"/>
        <v>3</v>
      </c>
      <c r="Y7105" s="4">
        <f t="shared" si="7112"/>
        <v>15</v>
      </c>
      <c r="Z7105" s="5">
        <f t="shared" si="9"/>
        <v>45190</v>
      </c>
    </row>
    <row r="7106">
      <c r="A7106" s="1" t="s">
        <v>7143</v>
      </c>
      <c r="B7106" s="1" t="s">
        <v>44</v>
      </c>
      <c r="C7106" s="1" t="s">
        <v>30</v>
      </c>
      <c r="D7106" s="1">
        <v>4.0</v>
      </c>
      <c r="E7106" s="1">
        <v>8.0</v>
      </c>
      <c r="F7106" s="1" t="s">
        <v>39</v>
      </c>
      <c r="G7106" s="1" t="s">
        <v>24</v>
      </c>
      <c r="H7106" s="2">
        <v>45049.0</v>
      </c>
      <c r="J7106" s="3">
        <f t="shared" si="2"/>
        <v>2</v>
      </c>
      <c r="K7106" s="4">
        <f t="shared" si="3"/>
        <v>4</v>
      </c>
      <c r="L7106" s="4">
        <f t="shared" si="4"/>
        <v>8</v>
      </c>
      <c r="S7106" s="1" t="s">
        <v>7143</v>
      </c>
      <c r="T7106" s="4" t="str">
        <f t="shared" si="5"/>
        <v>Sandwich</v>
      </c>
      <c r="U7106" s="4" t="str">
        <f t="shared" si="6"/>
        <v>Takeaway</v>
      </c>
      <c r="V7106" s="4" t="str">
        <f t="shared" si="7"/>
        <v>Digital Wallet</v>
      </c>
      <c r="W7106" s="4">
        <f t="shared" ref="W7106:Y7106" si="7113">IF(OR(J7106 = "ERROR", J7106 = ""), "UNKNOWN", J7106)</f>
        <v>2</v>
      </c>
      <c r="X7106" s="4">
        <f t="shared" si="7113"/>
        <v>4</v>
      </c>
      <c r="Y7106" s="4">
        <f t="shared" si="7113"/>
        <v>8</v>
      </c>
      <c r="Z7106" s="5">
        <f t="shared" si="9"/>
        <v>45049</v>
      </c>
    </row>
    <row r="7107">
      <c r="A7107" s="1" t="s">
        <v>7144</v>
      </c>
      <c r="B7107" s="1" t="s">
        <v>81</v>
      </c>
      <c r="C7107" s="1">
        <v>5.0</v>
      </c>
      <c r="D7107" s="1">
        <v>1.5</v>
      </c>
      <c r="E7107" s="1">
        <v>7.5</v>
      </c>
      <c r="G7107" s="1" t="s">
        <v>29</v>
      </c>
      <c r="H7107" s="6">
        <v>45256.0</v>
      </c>
      <c r="J7107" s="3">
        <f t="shared" si="2"/>
        <v>5</v>
      </c>
      <c r="K7107" s="4">
        <f t="shared" si="3"/>
        <v>1.5</v>
      </c>
      <c r="L7107" s="4">
        <f t="shared" si="4"/>
        <v>7.5</v>
      </c>
      <c r="S7107" s="1" t="s">
        <v>7144</v>
      </c>
      <c r="T7107" s="4" t="str">
        <f t="shared" si="5"/>
        <v>Tea</v>
      </c>
      <c r="U7107" s="4" t="str">
        <f t="shared" si="6"/>
        <v>In-store</v>
      </c>
      <c r="V7107" s="4" t="str">
        <f t="shared" si="7"/>
        <v>UNKNOWN</v>
      </c>
      <c r="W7107" s="4">
        <f t="shared" ref="W7107:Y7107" si="7114">IF(OR(J7107 = "ERROR", J7107 = ""), "UNKNOWN", J7107)</f>
        <v>5</v>
      </c>
      <c r="X7107" s="4">
        <f t="shared" si="7114"/>
        <v>1.5</v>
      </c>
      <c r="Y7107" s="4">
        <f t="shared" si="7114"/>
        <v>7.5</v>
      </c>
      <c r="Z7107" s="7">
        <f t="shared" si="9"/>
        <v>45256</v>
      </c>
    </row>
    <row r="7108">
      <c r="A7108" s="1" t="s">
        <v>7145</v>
      </c>
      <c r="B7108" s="1" t="s">
        <v>44</v>
      </c>
      <c r="C7108" s="1">
        <v>1.0</v>
      </c>
      <c r="D7108" s="1">
        <v>4.0</v>
      </c>
      <c r="E7108" s="1">
        <v>4.0</v>
      </c>
      <c r="F7108" s="1" t="s">
        <v>39</v>
      </c>
      <c r="H7108" s="2">
        <v>45234.0</v>
      </c>
      <c r="J7108" s="3">
        <f t="shared" si="2"/>
        <v>1</v>
      </c>
      <c r="K7108" s="4">
        <f t="shared" si="3"/>
        <v>4</v>
      </c>
      <c r="L7108" s="4">
        <f t="shared" si="4"/>
        <v>4</v>
      </c>
      <c r="S7108" s="1" t="s">
        <v>7145</v>
      </c>
      <c r="T7108" s="4" t="str">
        <f t="shared" si="5"/>
        <v>Sandwich</v>
      </c>
      <c r="U7108" s="4" t="str">
        <f t="shared" si="6"/>
        <v>UNKNOWN</v>
      </c>
      <c r="V7108" s="4" t="str">
        <f t="shared" si="7"/>
        <v>Digital Wallet</v>
      </c>
      <c r="W7108" s="4">
        <f t="shared" ref="W7108:Y7108" si="7115">IF(OR(J7108 = "ERROR", J7108 = ""), "UNKNOWN", J7108)</f>
        <v>1</v>
      </c>
      <c r="X7108" s="4">
        <f t="shared" si="7115"/>
        <v>4</v>
      </c>
      <c r="Y7108" s="4">
        <f t="shared" si="7115"/>
        <v>4</v>
      </c>
      <c r="Z7108" s="5">
        <f t="shared" si="9"/>
        <v>45234</v>
      </c>
    </row>
    <row r="7109">
      <c r="A7109" s="1" t="s">
        <v>7146</v>
      </c>
      <c r="B7109" s="1" t="s">
        <v>27</v>
      </c>
      <c r="C7109" s="1">
        <v>1.0</v>
      </c>
      <c r="D7109" s="1">
        <v>3.0</v>
      </c>
      <c r="E7109" s="1">
        <v>3.0</v>
      </c>
      <c r="F7109" s="1" t="s">
        <v>23</v>
      </c>
      <c r="G7109" s="1" t="s">
        <v>24</v>
      </c>
      <c r="H7109" s="2">
        <v>45098.0</v>
      </c>
      <c r="J7109" s="3">
        <f t="shared" si="2"/>
        <v>1</v>
      </c>
      <c r="K7109" s="4">
        <f t="shared" si="3"/>
        <v>3</v>
      </c>
      <c r="L7109" s="4">
        <f t="shared" si="4"/>
        <v>3</v>
      </c>
      <c r="S7109" s="1" t="s">
        <v>7146</v>
      </c>
      <c r="T7109" s="4" t="str">
        <f t="shared" si="5"/>
        <v>Cake</v>
      </c>
      <c r="U7109" s="4" t="str">
        <f t="shared" si="6"/>
        <v>Takeaway</v>
      </c>
      <c r="V7109" s="4" t="str">
        <f t="shared" si="7"/>
        <v>Credit Card</v>
      </c>
      <c r="W7109" s="4">
        <f t="shared" ref="W7109:Y7109" si="7116">IF(OR(J7109 = "ERROR", J7109 = ""), "UNKNOWN", J7109)</f>
        <v>1</v>
      </c>
      <c r="X7109" s="4">
        <f t="shared" si="7116"/>
        <v>3</v>
      </c>
      <c r="Y7109" s="4">
        <f t="shared" si="7116"/>
        <v>3</v>
      </c>
      <c r="Z7109" s="5">
        <f t="shared" si="9"/>
        <v>45098</v>
      </c>
    </row>
    <row r="7110">
      <c r="A7110" s="1" t="s">
        <v>7147</v>
      </c>
      <c r="B7110" s="1" t="s">
        <v>36</v>
      </c>
      <c r="C7110" s="1">
        <v>1.0</v>
      </c>
      <c r="D7110" s="1">
        <v>5.0</v>
      </c>
      <c r="E7110" s="1">
        <v>5.0</v>
      </c>
      <c r="H7110" s="2">
        <v>45158.0</v>
      </c>
      <c r="J7110" s="3">
        <f t="shared" si="2"/>
        <v>1</v>
      </c>
      <c r="K7110" s="4">
        <f t="shared" si="3"/>
        <v>5</v>
      </c>
      <c r="L7110" s="4">
        <f t="shared" si="4"/>
        <v>5</v>
      </c>
      <c r="S7110" s="1" t="s">
        <v>7147</v>
      </c>
      <c r="T7110" s="4" t="str">
        <f t="shared" si="5"/>
        <v>Salad</v>
      </c>
      <c r="U7110" s="4" t="str">
        <f t="shared" si="6"/>
        <v>UNKNOWN</v>
      </c>
      <c r="V7110" s="4" t="str">
        <f t="shared" si="7"/>
        <v>UNKNOWN</v>
      </c>
      <c r="W7110" s="4">
        <f t="shared" ref="W7110:Y7110" si="7117">IF(OR(J7110 = "ERROR", J7110 = ""), "UNKNOWN", J7110)</f>
        <v>1</v>
      </c>
      <c r="X7110" s="4">
        <f t="shared" si="7117"/>
        <v>5</v>
      </c>
      <c r="Y7110" s="4">
        <f t="shared" si="7117"/>
        <v>5</v>
      </c>
      <c r="Z7110" s="5">
        <f t="shared" si="9"/>
        <v>45158</v>
      </c>
    </row>
    <row r="7111">
      <c r="A7111" s="1" t="s">
        <v>7148</v>
      </c>
      <c r="B7111" s="1" t="s">
        <v>55</v>
      </c>
      <c r="C7111" s="1">
        <v>5.0</v>
      </c>
      <c r="D7111" s="1">
        <v>3.0</v>
      </c>
      <c r="E7111" s="1">
        <v>15.0</v>
      </c>
      <c r="G7111" s="1" t="s">
        <v>29</v>
      </c>
      <c r="H7111" s="2">
        <v>44975.0</v>
      </c>
      <c r="J7111" s="3">
        <f t="shared" si="2"/>
        <v>5</v>
      </c>
      <c r="K7111" s="4">
        <f t="shared" si="3"/>
        <v>3</v>
      </c>
      <c r="L7111" s="4">
        <f t="shared" si="4"/>
        <v>15</v>
      </c>
      <c r="S7111" s="1" t="s">
        <v>7148</v>
      </c>
      <c r="T7111" s="4" t="str">
        <f t="shared" si="5"/>
        <v>Juice</v>
      </c>
      <c r="U7111" s="4" t="str">
        <f t="shared" si="6"/>
        <v>In-store</v>
      </c>
      <c r="V7111" s="4" t="str">
        <f t="shared" si="7"/>
        <v>UNKNOWN</v>
      </c>
      <c r="W7111" s="4">
        <f t="shared" ref="W7111:Y7111" si="7118">IF(OR(J7111 = "ERROR", J7111 = ""), "UNKNOWN", J7111)</f>
        <v>5</v>
      </c>
      <c r="X7111" s="4">
        <f t="shared" si="7118"/>
        <v>3</v>
      </c>
      <c r="Y7111" s="4">
        <f t="shared" si="7118"/>
        <v>15</v>
      </c>
      <c r="Z7111" s="5">
        <f t="shared" si="9"/>
        <v>44975</v>
      </c>
    </row>
    <row r="7112">
      <c r="A7112" s="1" t="s">
        <v>7149</v>
      </c>
      <c r="B7112" s="1" t="s">
        <v>27</v>
      </c>
      <c r="C7112" s="1">
        <v>1.0</v>
      </c>
      <c r="D7112" s="1">
        <v>3.0</v>
      </c>
      <c r="E7112" s="1">
        <v>3.0</v>
      </c>
      <c r="G7112" s="1" t="s">
        <v>24</v>
      </c>
      <c r="H7112" s="6">
        <v>45247.0</v>
      </c>
      <c r="J7112" s="3">
        <f t="shared" si="2"/>
        <v>1</v>
      </c>
      <c r="K7112" s="4">
        <f t="shared" si="3"/>
        <v>3</v>
      </c>
      <c r="L7112" s="4">
        <f t="shared" si="4"/>
        <v>3</v>
      </c>
      <c r="S7112" s="1" t="s">
        <v>7149</v>
      </c>
      <c r="T7112" s="4" t="str">
        <f t="shared" si="5"/>
        <v>Cake</v>
      </c>
      <c r="U7112" s="4" t="str">
        <f t="shared" si="6"/>
        <v>Takeaway</v>
      </c>
      <c r="V7112" s="4" t="str">
        <f t="shared" si="7"/>
        <v>UNKNOWN</v>
      </c>
      <c r="W7112" s="4">
        <f t="shared" ref="W7112:Y7112" si="7119">IF(OR(J7112 = "ERROR", J7112 = ""), "UNKNOWN", J7112)</f>
        <v>1</v>
      </c>
      <c r="X7112" s="4">
        <f t="shared" si="7119"/>
        <v>3</v>
      </c>
      <c r="Y7112" s="4">
        <f t="shared" si="7119"/>
        <v>3</v>
      </c>
      <c r="Z7112" s="7">
        <f t="shared" si="9"/>
        <v>45247</v>
      </c>
    </row>
    <row r="7113">
      <c r="A7113" s="1" t="s">
        <v>7150</v>
      </c>
      <c r="B7113" s="1" t="s">
        <v>32</v>
      </c>
      <c r="C7113" s="1">
        <v>4.0</v>
      </c>
      <c r="D7113" s="1">
        <v>1.0</v>
      </c>
      <c r="E7113" s="1">
        <v>4.0</v>
      </c>
      <c r="F7113" s="1" t="s">
        <v>28</v>
      </c>
      <c r="G7113" s="1" t="s">
        <v>24</v>
      </c>
      <c r="H7113" s="2">
        <v>45013.0</v>
      </c>
      <c r="J7113" s="3">
        <f t="shared" si="2"/>
        <v>4</v>
      </c>
      <c r="K7113" s="4">
        <f t="shared" si="3"/>
        <v>1</v>
      </c>
      <c r="L7113" s="4">
        <f t="shared" si="4"/>
        <v>4</v>
      </c>
      <c r="S7113" s="1" t="s">
        <v>7150</v>
      </c>
      <c r="T7113" s="4" t="str">
        <f t="shared" si="5"/>
        <v>Cookie</v>
      </c>
      <c r="U7113" s="4" t="str">
        <f t="shared" si="6"/>
        <v>Takeaway</v>
      </c>
      <c r="V7113" s="4" t="str">
        <f t="shared" si="7"/>
        <v>Cash</v>
      </c>
      <c r="W7113" s="4">
        <f t="shared" ref="W7113:Y7113" si="7120">IF(OR(J7113 = "ERROR", J7113 = ""), "UNKNOWN", J7113)</f>
        <v>4</v>
      </c>
      <c r="X7113" s="4">
        <f t="shared" si="7120"/>
        <v>1</v>
      </c>
      <c r="Y7113" s="4">
        <f t="shared" si="7120"/>
        <v>4</v>
      </c>
      <c r="Z7113" s="5">
        <f t="shared" si="9"/>
        <v>45013</v>
      </c>
    </row>
    <row r="7114">
      <c r="A7114" s="1" t="s">
        <v>7151</v>
      </c>
      <c r="B7114" s="1" t="s">
        <v>55</v>
      </c>
      <c r="C7114" s="1">
        <v>1.0</v>
      </c>
      <c r="D7114" s="1">
        <v>3.0</v>
      </c>
      <c r="E7114" s="1">
        <v>3.0</v>
      </c>
      <c r="F7114" s="1" t="s">
        <v>25</v>
      </c>
      <c r="G7114" s="1" t="s">
        <v>29</v>
      </c>
      <c r="H7114" s="2">
        <v>45106.0</v>
      </c>
      <c r="J7114" s="3">
        <f t="shared" si="2"/>
        <v>1</v>
      </c>
      <c r="K7114" s="4">
        <f t="shared" si="3"/>
        <v>3</v>
      </c>
      <c r="L7114" s="4">
        <f t="shared" si="4"/>
        <v>3</v>
      </c>
      <c r="S7114" s="1" t="s">
        <v>7151</v>
      </c>
      <c r="T7114" s="4" t="str">
        <f t="shared" si="5"/>
        <v>Juice</v>
      </c>
      <c r="U7114" s="4" t="str">
        <f t="shared" si="6"/>
        <v>In-store</v>
      </c>
      <c r="V7114" s="4" t="str">
        <f t="shared" si="7"/>
        <v>UNKNOWN</v>
      </c>
      <c r="W7114" s="4">
        <f t="shared" ref="W7114:Y7114" si="7121">IF(OR(J7114 = "ERROR", J7114 = ""), "UNKNOWN", J7114)</f>
        <v>1</v>
      </c>
      <c r="X7114" s="4">
        <f t="shared" si="7121"/>
        <v>3</v>
      </c>
      <c r="Y7114" s="4">
        <f t="shared" si="7121"/>
        <v>3</v>
      </c>
      <c r="Z7114" s="5">
        <f t="shared" si="9"/>
        <v>45106</v>
      </c>
    </row>
    <row r="7115">
      <c r="A7115" s="1" t="s">
        <v>7152</v>
      </c>
      <c r="B7115" s="1" t="s">
        <v>32</v>
      </c>
      <c r="C7115" s="1">
        <v>5.0</v>
      </c>
      <c r="D7115" s="1">
        <v>1.0</v>
      </c>
      <c r="E7115" s="1">
        <v>5.0</v>
      </c>
      <c r="F7115" s="1" t="s">
        <v>28</v>
      </c>
      <c r="H7115" s="2">
        <v>45239.0</v>
      </c>
      <c r="J7115" s="3">
        <f t="shared" si="2"/>
        <v>5</v>
      </c>
      <c r="K7115" s="4">
        <f t="shared" si="3"/>
        <v>1</v>
      </c>
      <c r="L7115" s="4">
        <f t="shared" si="4"/>
        <v>5</v>
      </c>
      <c r="S7115" s="1" t="s">
        <v>7152</v>
      </c>
      <c r="T7115" s="4" t="str">
        <f t="shared" si="5"/>
        <v>Cookie</v>
      </c>
      <c r="U7115" s="4" t="str">
        <f t="shared" si="6"/>
        <v>UNKNOWN</v>
      </c>
      <c r="V7115" s="4" t="str">
        <f t="shared" si="7"/>
        <v>Cash</v>
      </c>
      <c r="W7115" s="4">
        <f t="shared" ref="W7115:Y7115" si="7122">IF(OR(J7115 = "ERROR", J7115 = ""), "UNKNOWN", J7115)</f>
        <v>5</v>
      </c>
      <c r="X7115" s="4">
        <f t="shared" si="7122"/>
        <v>1</v>
      </c>
      <c r="Y7115" s="4">
        <f t="shared" si="7122"/>
        <v>5</v>
      </c>
      <c r="Z7115" s="5">
        <f t="shared" si="9"/>
        <v>45239</v>
      </c>
    </row>
    <row r="7116">
      <c r="A7116" s="1" t="s">
        <v>7153</v>
      </c>
      <c r="B7116" s="1" t="s">
        <v>55</v>
      </c>
      <c r="C7116" s="1">
        <v>3.0</v>
      </c>
      <c r="D7116" s="1">
        <v>3.0</v>
      </c>
      <c r="E7116" s="1">
        <v>9.0</v>
      </c>
      <c r="F7116" s="1" t="s">
        <v>39</v>
      </c>
      <c r="G7116" s="1" t="s">
        <v>24</v>
      </c>
      <c r="H7116" s="2">
        <v>45202.0</v>
      </c>
      <c r="J7116" s="3">
        <f t="shared" si="2"/>
        <v>3</v>
      </c>
      <c r="K7116" s="4">
        <f t="shared" si="3"/>
        <v>3</v>
      </c>
      <c r="L7116" s="4">
        <f t="shared" si="4"/>
        <v>9</v>
      </c>
      <c r="S7116" s="1" t="s">
        <v>7153</v>
      </c>
      <c r="T7116" s="4" t="str">
        <f t="shared" si="5"/>
        <v>Juice</v>
      </c>
      <c r="U7116" s="4" t="str">
        <f t="shared" si="6"/>
        <v>Takeaway</v>
      </c>
      <c r="V7116" s="4" t="str">
        <f t="shared" si="7"/>
        <v>Digital Wallet</v>
      </c>
      <c r="W7116" s="4">
        <f t="shared" ref="W7116:Y7116" si="7123">IF(OR(J7116 = "ERROR", J7116 = ""), "UNKNOWN", J7116)</f>
        <v>3</v>
      </c>
      <c r="X7116" s="4">
        <f t="shared" si="7123"/>
        <v>3</v>
      </c>
      <c r="Y7116" s="4">
        <f t="shared" si="7123"/>
        <v>9</v>
      </c>
      <c r="Z7116" s="5">
        <f t="shared" si="9"/>
        <v>45202</v>
      </c>
    </row>
    <row r="7117">
      <c r="A7117" s="1" t="s">
        <v>7154</v>
      </c>
      <c r="B7117" s="1" t="s">
        <v>22</v>
      </c>
      <c r="C7117" s="1">
        <v>4.0</v>
      </c>
      <c r="D7117" s="1" t="s">
        <v>25</v>
      </c>
      <c r="E7117" s="1">
        <v>8.0</v>
      </c>
      <c r="F7117" s="1" t="s">
        <v>28</v>
      </c>
      <c r="H7117" s="2">
        <v>44994.0</v>
      </c>
      <c r="J7117" s="3">
        <f t="shared" si="2"/>
        <v>4</v>
      </c>
      <c r="K7117" s="4">
        <f t="shared" si="3"/>
        <v>2</v>
      </c>
      <c r="L7117" s="4">
        <f t="shared" si="4"/>
        <v>8</v>
      </c>
      <c r="S7117" s="1" t="s">
        <v>7154</v>
      </c>
      <c r="T7117" s="4" t="str">
        <f t="shared" si="5"/>
        <v>Coffee</v>
      </c>
      <c r="U7117" s="4" t="str">
        <f t="shared" si="6"/>
        <v>UNKNOWN</v>
      </c>
      <c r="V7117" s="4" t="str">
        <f t="shared" si="7"/>
        <v>Cash</v>
      </c>
      <c r="W7117" s="4">
        <f t="shared" ref="W7117:Y7117" si="7124">IF(OR(J7117 = "ERROR", J7117 = ""), "UNKNOWN", J7117)</f>
        <v>4</v>
      </c>
      <c r="X7117" s="4">
        <f t="shared" si="7124"/>
        <v>2</v>
      </c>
      <c r="Y7117" s="4">
        <f t="shared" si="7124"/>
        <v>8</v>
      </c>
      <c r="Z7117" s="5">
        <f t="shared" si="9"/>
        <v>44994</v>
      </c>
    </row>
    <row r="7118">
      <c r="A7118" s="1" t="s">
        <v>7155</v>
      </c>
      <c r="B7118" s="1" t="s">
        <v>22</v>
      </c>
      <c r="C7118" s="1">
        <v>5.0</v>
      </c>
      <c r="D7118" s="1">
        <v>2.0</v>
      </c>
      <c r="E7118" s="1">
        <v>10.0</v>
      </c>
      <c r="F7118" s="1" t="s">
        <v>28</v>
      </c>
      <c r="G7118" s="1" t="s">
        <v>24</v>
      </c>
      <c r="H7118" s="2">
        <v>45078.0</v>
      </c>
      <c r="J7118" s="3">
        <f t="shared" si="2"/>
        <v>5</v>
      </c>
      <c r="K7118" s="4">
        <f t="shared" si="3"/>
        <v>2</v>
      </c>
      <c r="L7118" s="4">
        <f t="shared" si="4"/>
        <v>10</v>
      </c>
      <c r="S7118" s="1" t="s">
        <v>7155</v>
      </c>
      <c r="T7118" s="4" t="str">
        <f t="shared" si="5"/>
        <v>Coffee</v>
      </c>
      <c r="U7118" s="4" t="str">
        <f t="shared" si="6"/>
        <v>Takeaway</v>
      </c>
      <c r="V7118" s="4" t="str">
        <f t="shared" si="7"/>
        <v>Cash</v>
      </c>
      <c r="W7118" s="4">
        <f t="shared" ref="W7118:Y7118" si="7125">IF(OR(J7118 = "ERROR", J7118 = ""), "UNKNOWN", J7118)</f>
        <v>5</v>
      </c>
      <c r="X7118" s="4">
        <f t="shared" si="7125"/>
        <v>2</v>
      </c>
      <c r="Y7118" s="4">
        <f t="shared" si="7125"/>
        <v>10</v>
      </c>
      <c r="Z7118" s="5">
        <f t="shared" si="9"/>
        <v>45078</v>
      </c>
    </row>
    <row r="7119">
      <c r="A7119" s="1" t="s">
        <v>7156</v>
      </c>
      <c r="B7119" s="1" t="s">
        <v>55</v>
      </c>
      <c r="C7119" s="1">
        <v>1.0</v>
      </c>
      <c r="D7119" s="1">
        <v>3.0</v>
      </c>
      <c r="E7119" s="1">
        <v>3.0</v>
      </c>
      <c r="F7119" s="1" t="s">
        <v>28</v>
      </c>
      <c r="G7119" s="1" t="s">
        <v>25</v>
      </c>
      <c r="H7119" s="2">
        <v>45047.0</v>
      </c>
      <c r="J7119" s="3">
        <f t="shared" si="2"/>
        <v>1</v>
      </c>
      <c r="K7119" s="4">
        <f t="shared" si="3"/>
        <v>3</v>
      </c>
      <c r="L7119" s="4">
        <f t="shared" si="4"/>
        <v>3</v>
      </c>
      <c r="S7119" s="1" t="s">
        <v>7156</v>
      </c>
      <c r="T7119" s="4" t="str">
        <f t="shared" si="5"/>
        <v>Juice</v>
      </c>
      <c r="U7119" s="4" t="str">
        <f t="shared" si="6"/>
        <v>UNKNOWN</v>
      </c>
      <c r="V7119" s="4" t="str">
        <f t="shared" si="7"/>
        <v>Cash</v>
      </c>
      <c r="W7119" s="4">
        <f t="shared" ref="W7119:Y7119" si="7126">IF(OR(J7119 = "ERROR", J7119 = ""), "UNKNOWN", J7119)</f>
        <v>1</v>
      </c>
      <c r="X7119" s="4">
        <f t="shared" si="7126"/>
        <v>3</v>
      </c>
      <c r="Y7119" s="4">
        <f t="shared" si="7126"/>
        <v>3</v>
      </c>
      <c r="Z7119" s="5">
        <f t="shared" si="9"/>
        <v>45047</v>
      </c>
    </row>
    <row r="7120">
      <c r="A7120" s="1" t="s">
        <v>7157</v>
      </c>
      <c r="B7120" s="1" t="s">
        <v>55</v>
      </c>
      <c r="C7120" s="1">
        <v>2.0</v>
      </c>
      <c r="D7120" s="1">
        <v>3.0</v>
      </c>
      <c r="E7120" s="1">
        <v>6.0</v>
      </c>
      <c r="H7120" s="6">
        <v>45276.0</v>
      </c>
      <c r="J7120" s="3">
        <f t="shared" si="2"/>
        <v>2</v>
      </c>
      <c r="K7120" s="4">
        <f t="shared" si="3"/>
        <v>3</v>
      </c>
      <c r="L7120" s="4">
        <f t="shared" si="4"/>
        <v>6</v>
      </c>
      <c r="S7120" s="1" t="s">
        <v>7157</v>
      </c>
      <c r="T7120" s="4" t="str">
        <f t="shared" si="5"/>
        <v>Juice</v>
      </c>
      <c r="U7120" s="4" t="str">
        <f t="shared" si="6"/>
        <v>UNKNOWN</v>
      </c>
      <c r="V7120" s="4" t="str">
        <f t="shared" si="7"/>
        <v>UNKNOWN</v>
      </c>
      <c r="W7120" s="4">
        <f t="shared" ref="W7120:Y7120" si="7127">IF(OR(J7120 = "ERROR", J7120 = ""), "UNKNOWN", J7120)</f>
        <v>2</v>
      </c>
      <c r="X7120" s="4">
        <f t="shared" si="7127"/>
        <v>3</v>
      </c>
      <c r="Y7120" s="4">
        <f t="shared" si="7127"/>
        <v>6</v>
      </c>
      <c r="Z7120" s="7">
        <f t="shared" si="9"/>
        <v>45276</v>
      </c>
    </row>
    <row r="7121">
      <c r="A7121" s="1" t="s">
        <v>7158</v>
      </c>
      <c r="B7121" s="1" t="s">
        <v>32</v>
      </c>
      <c r="C7121" s="1">
        <v>4.0</v>
      </c>
      <c r="D7121" s="1">
        <v>1.0</v>
      </c>
      <c r="E7121" s="1" t="s">
        <v>30</v>
      </c>
      <c r="F7121" s="1" t="s">
        <v>39</v>
      </c>
      <c r="H7121" s="2">
        <v>45010.0</v>
      </c>
      <c r="J7121" s="3">
        <f t="shared" si="2"/>
        <v>4</v>
      </c>
      <c r="K7121" s="4">
        <f t="shared" si="3"/>
        <v>1</v>
      </c>
      <c r="L7121" s="4">
        <f t="shared" si="4"/>
        <v>4</v>
      </c>
      <c r="S7121" s="1" t="s">
        <v>7158</v>
      </c>
      <c r="T7121" s="4" t="str">
        <f t="shared" si="5"/>
        <v>Cookie</v>
      </c>
      <c r="U7121" s="4" t="str">
        <f t="shared" si="6"/>
        <v>UNKNOWN</v>
      </c>
      <c r="V7121" s="4" t="str">
        <f t="shared" si="7"/>
        <v>Digital Wallet</v>
      </c>
      <c r="W7121" s="4">
        <f t="shared" ref="W7121:Y7121" si="7128">IF(OR(J7121 = "ERROR", J7121 = ""), "UNKNOWN", J7121)</f>
        <v>4</v>
      </c>
      <c r="X7121" s="4">
        <f t="shared" si="7128"/>
        <v>1</v>
      </c>
      <c r="Y7121" s="4">
        <f t="shared" si="7128"/>
        <v>4</v>
      </c>
      <c r="Z7121" s="5">
        <f t="shared" si="9"/>
        <v>45010</v>
      </c>
    </row>
    <row r="7122">
      <c r="A7122" s="1" t="s">
        <v>7159</v>
      </c>
      <c r="B7122" s="1" t="s">
        <v>36</v>
      </c>
      <c r="C7122" s="1">
        <v>5.0</v>
      </c>
      <c r="D7122" s="1">
        <v>5.0</v>
      </c>
      <c r="E7122" s="1">
        <v>25.0</v>
      </c>
      <c r="F7122" s="1" t="s">
        <v>23</v>
      </c>
      <c r="G7122" s="1" t="s">
        <v>29</v>
      </c>
      <c r="H7122" s="2">
        <v>45144.0</v>
      </c>
      <c r="J7122" s="3">
        <f t="shared" si="2"/>
        <v>5</v>
      </c>
      <c r="K7122" s="4">
        <f t="shared" si="3"/>
        <v>5</v>
      </c>
      <c r="L7122" s="4">
        <f t="shared" si="4"/>
        <v>25</v>
      </c>
      <c r="S7122" s="1" t="s">
        <v>7159</v>
      </c>
      <c r="T7122" s="4" t="str">
        <f t="shared" si="5"/>
        <v>Salad</v>
      </c>
      <c r="U7122" s="4" t="str">
        <f t="shared" si="6"/>
        <v>In-store</v>
      </c>
      <c r="V7122" s="4" t="str">
        <f t="shared" si="7"/>
        <v>Credit Card</v>
      </c>
      <c r="W7122" s="4">
        <f t="shared" ref="W7122:Y7122" si="7129">IF(OR(J7122 = "ERROR", J7122 = ""), "UNKNOWN", J7122)</f>
        <v>5</v>
      </c>
      <c r="X7122" s="4">
        <f t="shared" si="7129"/>
        <v>5</v>
      </c>
      <c r="Y7122" s="4">
        <f t="shared" si="7129"/>
        <v>25</v>
      </c>
      <c r="Z7122" s="5">
        <f t="shared" si="9"/>
        <v>45144</v>
      </c>
    </row>
    <row r="7123">
      <c r="A7123" s="1" t="s">
        <v>7160</v>
      </c>
      <c r="B7123" s="1" t="s">
        <v>36</v>
      </c>
      <c r="C7123" s="1">
        <v>1.0</v>
      </c>
      <c r="D7123" s="1">
        <v>5.0</v>
      </c>
      <c r="E7123" s="1">
        <v>5.0</v>
      </c>
      <c r="F7123" s="1" t="s">
        <v>28</v>
      </c>
      <c r="H7123" s="2">
        <v>45042.0</v>
      </c>
      <c r="J7123" s="3">
        <f t="shared" si="2"/>
        <v>1</v>
      </c>
      <c r="K7123" s="4">
        <f t="shared" si="3"/>
        <v>5</v>
      </c>
      <c r="L7123" s="4">
        <f t="shared" si="4"/>
        <v>5</v>
      </c>
      <c r="S7123" s="1" t="s">
        <v>7160</v>
      </c>
      <c r="T7123" s="4" t="str">
        <f t="shared" si="5"/>
        <v>Salad</v>
      </c>
      <c r="U7123" s="4" t="str">
        <f t="shared" si="6"/>
        <v>UNKNOWN</v>
      </c>
      <c r="V7123" s="4" t="str">
        <f t="shared" si="7"/>
        <v>Cash</v>
      </c>
      <c r="W7123" s="4">
        <f t="shared" ref="W7123:Y7123" si="7130">IF(OR(J7123 = "ERROR", J7123 = ""), "UNKNOWN", J7123)</f>
        <v>1</v>
      </c>
      <c r="X7123" s="4">
        <f t="shared" si="7130"/>
        <v>5</v>
      </c>
      <c r="Y7123" s="4">
        <f t="shared" si="7130"/>
        <v>5</v>
      </c>
      <c r="Z7123" s="5">
        <f t="shared" si="9"/>
        <v>45042</v>
      </c>
    </row>
    <row r="7124">
      <c r="A7124" s="1" t="s">
        <v>7161</v>
      </c>
      <c r="B7124" s="1" t="s">
        <v>55</v>
      </c>
      <c r="C7124" s="1">
        <v>4.0</v>
      </c>
      <c r="D7124" s="1">
        <v>3.0</v>
      </c>
      <c r="E7124" s="1">
        <v>12.0</v>
      </c>
      <c r="F7124" s="1" t="s">
        <v>23</v>
      </c>
      <c r="H7124" s="6">
        <v>45242.0</v>
      </c>
      <c r="J7124" s="3">
        <f t="shared" si="2"/>
        <v>4</v>
      </c>
      <c r="K7124" s="4">
        <f t="shared" si="3"/>
        <v>3</v>
      </c>
      <c r="L7124" s="4">
        <f t="shared" si="4"/>
        <v>12</v>
      </c>
      <c r="S7124" s="1" t="s">
        <v>7161</v>
      </c>
      <c r="T7124" s="4" t="str">
        <f t="shared" si="5"/>
        <v>Juice</v>
      </c>
      <c r="U7124" s="4" t="str">
        <f t="shared" si="6"/>
        <v>UNKNOWN</v>
      </c>
      <c r="V7124" s="4" t="str">
        <f t="shared" si="7"/>
        <v>Credit Card</v>
      </c>
      <c r="W7124" s="4">
        <f t="shared" ref="W7124:Y7124" si="7131">IF(OR(J7124 = "ERROR", J7124 = ""), "UNKNOWN", J7124)</f>
        <v>4</v>
      </c>
      <c r="X7124" s="4">
        <f t="shared" si="7131"/>
        <v>3</v>
      </c>
      <c r="Y7124" s="4">
        <f t="shared" si="7131"/>
        <v>12</v>
      </c>
      <c r="Z7124" s="7">
        <f t="shared" si="9"/>
        <v>45242</v>
      </c>
    </row>
    <row r="7125">
      <c r="A7125" s="1" t="s">
        <v>7162</v>
      </c>
      <c r="B7125" s="1" t="s">
        <v>32</v>
      </c>
      <c r="C7125" s="1">
        <v>4.0</v>
      </c>
      <c r="D7125" s="1">
        <v>1.0</v>
      </c>
      <c r="E7125" s="1">
        <v>4.0</v>
      </c>
      <c r="F7125" s="1" t="s">
        <v>28</v>
      </c>
      <c r="J7125" s="3">
        <f t="shared" si="2"/>
        <v>4</v>
      </c>
      <c r="K7125" s="4">
        <f t="shared" si="3"/>
        <v>1</v>
      </c>
      <c r="L7125" s="4">
        <f t="shared" si="4"/>
        <v>4</v>
      </c>
      <c r="S7125" s="1" t="s">
        <v>7162</v>
      </c>
      <c r="T7125" s="4" t="str">
        <f t="shared" si="5"/>
        <v>Cookie</v>
      </c>
      <c r="U7125" s="4" t="str">
        <f t="shared" si="6"/>
        <v>UNKNOWN</v>
      </c>
      <c r="V7125" s="4" t="str">
        <f t="shared" si="7"/>
        <v>Cash</v>
      </c>
      <c r="W7125" s="4">
        <f t="shared" ref="W7125:Y7125" si="7132">IF(OR(J7125 = "ERROR", J7125 = ""), "UNKNOWN", J7125)</f>
        <v>4</v>
      </c>
      <c r="X7125" s="4">
        <f t="shared" si="7132"/>
        <v>1</v>
      </c>
      <c r="Y7125" s="4">
        <f t="shared" si="7132"/>
        <v>4</v>
      </c>
      <c r="Z7125" s="4" t="str">
        <f t="shared" si="9"/>
        <v>UNKNOWN</v>
      </c>
    </row>
    <row r="7126">
      <c r="A7126" s="1" t="s">
        <v>7163</v>
      </c>
      <c r="B7126" s="1" t="s">
        <v>32</v>
      </c>
      <c r="C7126" s="1">
        <v>4.0</v>
      </c>
      <c r="D7126" s="1">
        <v>1.0</v>
      </c>
      <c r="E7126" s="1">
        <v>4.0</v>
      </c>
      <c r="F7126" s="1" t="s">
        <v>23</v>
      </c>
      <c r="H7126" s="2">
        <v>45239.0</v>
      </c>
      <c r="J7126" s="3">
        <f t="shared" si="2"/>
        <v>4</v>
      </c>
      <c r="K7126" s="4">
        <f t="shared" si="3"/>
        <v>1</v>
      </c>
      <c r="L7126" s="4">
        <f t="shared" si="4"/>
        <v>4</v>
      </c>
      <c r="S7126" s="1" t="s">
        <v>7163</v>
      </c>
      <c r="T7126" s="4" t="str">
        <f t="shared" si="5"/>
        <v>Cookie</v>
      </c>
      <c r="U7126" s="4" t="str">
        <f t="shared" si="6"/>
        <v>UNKNOWN</v>
      </c>
      <c r="V7126" s="4" t="str">
        <f t="shared" si="7"/>
        <v>Credit Card</v>
      </c>
      <c r="W7126" s="4">
        <f t="shared" ref="W7126:Y7126" si="7133">IF(OR(J7126 = "ERROR", J7126 = ""), "UNKNOWN", J7126)</f>
        <v>4</v>
      </c>
      <c r="X7126" s="4">
        <f t="shared" si="7133"/>
        <v>1</v>
      </c>
      <c r="Y7126" s="4">
        <f t="shared" si="7133"/>
        <v>4</v>
      </c>
      <c r="Z7126" s="5">
        <f t="shared" si="9"/>
        <v>45239</v>
      </c>
    </row>
    <row r="7127">
      <c r="A7127" s="1" t="s">
        <v>7164</v>
      </c>
      <c r="B7127" s="1" t="s">
        <v>44</v>
      </c>
      <c r="C7127" s="1">
        <v>1.0</v>
      </c>
      <c r="D7127" s="1">
        <v>4.0</v>
      </c>
      <c r="E7127" s="1">
        <v>4.0</v>
      </c>
      <c r="H7127" s="2">
        <v>45046.0</v>
      </c>
      <c r="J7127" s="3">
        <f t="shared" si="2"/>
        <v>1</v>
      </c>
      <c r="K7127" s="4">
        <f t="shared" si="3"/>
        <v>4</v>
      </c>
      <c r="L7127" s="4">
        <f t="shared" si="4"/>
        <v>4</v>
      </c>
      <c r="S7127" s="1" t="s">
        <v>7164</v>
      </c>
      <c r="T7127" s="4" t="str">
        <f t="shared" si="5"/>
        <v>Sandwich</v>
      </c>
      <c r="U7127" s="4" t="str">
        <f t="shared" si="6"/>
        <v>UNKNOWN</v>
      </c>
      <c r="V7127" s="4" t="str">
        <f t="shared" si="7"/>
        <v>UNKNOWN</v>
      </c>
      <c r="W7127" s="4">
        <f t="shared" ref="W7127:Y7127" si="7134">IF(OR(J7127 = "ERROR", J7127 = ""), "UNKNOWN", J7127)</f>
        <v>1</v>
      </c>
      <c r="X7127" s="4">
        <f t="shared" si="7134"/>
        <v>4</v>
      </c>
      <c r="Y7127" s="4">
        <f t="shared" si="7134"/>
        <v>4</v>
      </c>
      <c r="Z7127" s="5">
        <f t="shared" si="9"/>
        <v>45046</v>
      </c>
    </row>
    <row r="7128">
      <c r="A7128" s="1" t="s">
        <v>7165</v>
      </c>
      <c r="B7128" s="1" t="s">
        <v>36</v>
      </c>
      <c r="C7128" s="1">
        <v>3.0</v>
      </c>
      <c r="D7128" s="1">
        <v>5.0</v>
      </c>
      <c r="E7128" s="1">
        <v>15.0</v>
      </c>
      <c r="F7128" s="1" t="s">
        <v>28</v>
      </c>
      <c r="G7128" s="1" t="s">
        <v>29</v>
      </c>
      <c r="H7128" s="2">
        <v>45077.0</v>
      </c>
      <c r="J7128" s="3">
        <f t="shared" si="2"/>
        <v>3</v>
      </c>
      <c r="K7128" s="4">
        <f t="shared" si="3"/>
        <v>5</v>
      </c>
      <c r="L7128" s="4">
        <f t="shared" si="4"/>
        <v>15</v>
      </c>
      <c r="S7128" s="1" t="s">
        <v>7165</v>
      </c>
      <c r="T7128" s="4" t="str">
        <f t="shared" si="5"/>
        <v>Salad</v>
      </c>
      <c r="U7128" s="4" t="str">
        <f t="shared" si="6"/>
        <v>In-store</v>
      </c>
      <c r="V7128" s="4" t="str">
        <f t="shared" si="7"/>
        <v>Cash</v>
      </c>
      <c r="W7128" s="4">
        <f t="shared" ref="W7128:Y7128" si="7135">IF(OR(J7128 = "ERROR", J7128 = ""), "UNKNOWN", J7128)</f>
        <v>3</v>
      </c>
      <c r="X7128" s="4">
        <f t="shared" si="7135"/>
        <v>5</v>
      </c>
      <c r="Y7128" s="4">
        <f t="shared" si="7135"/>
        <v>15</v>
      </c>
      <c r="Z7128" s="5">
        <f t="shared" si="9"/>
        <v>45077</v>
      </c>
    </row>
    <row r="7129">
      <c r="A7129" s="1" t="s">
        <v>7166</v>
      </c>
      <c r="B7129" s="1" t="s">
        <v>41</v>
      </c>
      <c r="C7129" s="1">
        <v>2.0</v>
      </c>
      <c r="D7129" s="1">
        <v>4.0</v>
      </c>
      <c r="E7129" s="1">
        <v>8.0</v>
      </c>
      <c r="F7129" s="1" t="s">
        <v>39</v>
      </c>
      <c r="G7129" s="1" t="s">
        <v>24</v>
      </c>
      <c r="H7129" s="2">
        <v>45011.0</v>
      </c>
      <c r="J7129" s="3">
        <f t="shared" si="2"/>
        <v>2</v>
      </c>
      <c r="K7129" s="4">
        <f t="shared" si="3"/>
        <v>4</v>
      </c>
      <c r="L7129" s="4">
        <f t="shared" si="4"/>
        <v>8</v>
      </c>
      <c r="S7129" s="1" t="s">
        <v>7166</v>
      </c>
      <c r="T7129" s="4" t="str">
        <f t="shared" si="5"/>
        <v>Smoothie</v>
      </c>
      <c r="U7129" s="4" t="str">
        <f t="shared" si="6"/>
        <v>Takeaway</v>
      </c>
      <c r="V7129" s="4" t="str">
        <f t="shared" si="7"/>
        <v>Digital Wallet</v>
      </c>
      <c r="W7129" s="4">
        <f t="shared" ref="W7129:Y7129" si="7136">IF(OR(J7129 = "ERROR", J7129 = ""), "UNKNOWN", J7129)</f>
        <v>2</v>
      </c>
      <c r="X7129" s="4">
        <f t="shared" si="7136"/>
        <v>4</v>
      </c>
      <c r="Y7129" s="4">
        <f t="shared" si="7136"/>
        <v>8</v>
      </c>
      <c r="Z7129" s="5">
        <f t="shared" si="9"/>
        <v>45011</v>
      </c>
    </row>
    <row r="7130">
      <c r="A7130" s="1" t="s">
        <v>7167</v>
      </c>
      <c r="B7130" s="1" t="s">
        <v>27</v>
      </c>
      <c r="C7130" s="1">
        <v>4.0</v>
      </c>
      <c r="D7130" s="1">
        <v>3.0</v>
      </c>
      <c r="E7130" s="1">
        <v>12.0</v>
      </c>
      <c r="F7130" s="1" t="s">
        <v>23</v>
      </c>
      <c r="G7130" s="1" t="s">
        <v>24</v>
      </c>
      <c r="H7130" s="2">
        <v>44951.0</v>
      </c>
      <c r="J7130" s="3">
        <f t="shared" si="2"/>
        <v>4</v>
      </c>
      <c r="K7130" s="4">
        <f t="shared" si="3"/>
        <v>3</v>
      </c>
      <c r="L7130" s="4">
        <f t="shared" si="4"/>
        <v>12</v>
      </c>
      <c r="S7130" s="1" t="s">
        <v>7167</v>
      </c>
      <c r="T7130" s="4" t="str">
        <f t="shared" si="5"/>
        <v>Cake</v>
      </c>
      <c r="U7130" s="4" t="str">
        <f t="shared" si="6"/>
        <v>Takeaway</v>
      </c>
      <c r="V7130" s="4" t="str">
        <f t="shared" si="7"/>
        <v>Credit Card</v>
      </c>
      <c r="W7130" s="4">
        <f t="shared" ref="W7130:Y7130" si="7137">IF(OR(J7130 = "ERROR", J7130 = ""), "UNKNOWN", J7130)</f>
        <v>4</v>
      </c>
      <c r="X7130" s="4">
        <f t="shared" si="7137"/>
        <v>3</v>
      </c>
      <c r="Y7130" s="4">
        <f t="shared" si="7137"/>
        <v>12</v>
      </c>
      <c r="Z7130" s="5">
        <f t="shared" si="9"/>
        <v>44951</v>
      </c>
    </row>
    <row r="7131">
      <c r="A7131" s="1" t="s">
        <v>7168</v>
      </c>
      <c r="B7131" s="1" t="s">
        <v>81</v>
      </c>
      <c r="C7131" s="1">
        <v>1.0</v>
      </c>
      <c r="D7131" s="1">
        <v>1.5</v>
      </c>
      <c r="E7131" s="1">
        <v>1.5</v>
      </c>
      <c r="F7131" s="1" t="s">
        <v>39</v>
      </c>
      <c r="H7131" s="2">
        <v>45142.0</v>
      </c>
      <c r="J7131" s="3">
        <f t="shared" si="2"/>
        <v>1</v>
      </c>
      <c r="K7131" s="4">
        <f t="shared" si="3"/>
        <v>1.5</v>
      </c>
      <c r="L7131" s="4">
        <f t="shared" si="4"/>
        <v>1.5</v>
      </c>
      <c r="S7131" s="1" t="s">
        <v>7168</v>
      </c>
      <c r="T7131" s="4" t="str">
        <f t="shared" si="5"/>
        <v>Tea</v>
      </c>
      <c r="U7131" s="4" t="str">
        <f t="shared" si="6"/>
        <v>UNKNOWN</v>
      </c>
      <c r="V7131" s="4" t="str">
        <f t="shared" si="7"/>
        <v>Digital Wallet</v>
      </c>
      <c r="W7131" s="4">
        <f t="shared" ref="W7131:Y7131" si="7138">IF(OR(J7131 = "ERROR", J7131 = ""), "UNKNOWN", J7131)</f>
        <v>1</v>
      </c>
      <c r="X7131" s="4">
        <f t="shared" si="7138"/>
        <v>1.5</v>
      </c>
      <c r="Y7131" s="4">
        <f t="shared" si="7138"/>
        <v>1.5</v>
      </c>
      <c r="Z7131" s="5">
        <f t="shared" si="9"/>
        <v>45142</v>
      </c>
    </row>
    <row r="7132">
      <c r="A7132" s="1" t="s">
        <v>7169</v>
      </c>
      <c r="B7132" s="1" t="s">
        <v>32</v>
      </c>
      <c r="C7132" s="1">
        <v>3.0</v>
      </c>
      <c r="D7132" s="1">
        <v>1.0</v>
      </c>
      <c r="E7132" s="1">
        <v>3.0</v>
      </c>
      <c r="F7132" s="1" t="s">
        <v>28</v>
      </c>
      <c r="H7132" s="6">
        <v>45286.0</v>
      </c>
      <c r="J7132" s="3">
        <f t="shared" si="2"/>
        <v>3</v>
      </c>
      <c r="K7132" s="4">
        <f t="shared" si="3"/>
        <v>1</v>
      </c>
      <c r="L7132" s="4">
        <f t="shared" si="4"/>
        <v>3</v>
      </c>
      <c r="S7132" s="1" t="s">
        <v>7169</v>
      </c>
      <c r="T7132" s="4" t="str">
        <f t="shared" si="5"/>
        <v>Cookie</v>
      </c>
      <c r="U7132" s="4" t="str">
        <f t="shared" si="6"/>
        <v>UNKNOWN</v>
      </c>
      <c r="V7132" s="4" t="str">
        <f t="shared" si="7"/>
        <v>Cash</v>
      </c>
      <c r="W7132" s="4">
        <f t="shared" ref="W7132:Y7132" si="7139">IF(OR(J7132 = "ERROR", J7132 = ""), "UNKNOWN", J7132)</f>
        <v>3</v>
      </c>
      <c r="X7132" s="4">
        <f t="shared" si="7139"/>
        <v>1</v>
      </c>
      <c r="Y7132" s="4">
        <f t="shared" si="7139"/>
        <v>3</v>
      </c>
      <c r="Z7132" s="7">
        <f t="shared" si="9"/>
        <v>45286</v>
      </c>
    </row>
    <row r="7133">
      <c r="A7133" s="1" t="s">
        <v>7170</v>
      </c>
      <c r="B7133" s="1" t="s">
        <v>81</v>
      </c>
      <c r="C7133" s="1">
        <v>2.0</v>
      </c>
      <c r="D7133" s="1">
        <v>1.5</v>
      </c>
      <c r="F7133" s="1" t="s">
        <v>39</v>
      </c>
      <c r="G7133" s="1" t="s">
        <v>29</v>
      </c>
      <c r="H7133" s="6">
        <v>45215.0</v>
      </c>
      <c r="J7133" s="3">
        <f t="shared" si="2"/>
        <v>2</v>
      </c>
      <c r="K7133" s="4">
        <f t="shared" si="3"/>
        <v>1.5</v>
      </c>
      <c r="L7133" s="4">
        <f t="shared" si="4"/>
        <v>3</v>
      </c>
      <c r="S7133" s="1" t="s">
        <v>7170</v>
      </c>
      <c r="T7133" s="4" t="str">
        <f t="shared" si="5"/>
        <v>Tea</v>
      </c>
      <c r="U7133" s="4" t="str">
        <f t="shared" si="6"/>
        <v>In-store</v>
      </c>
      <c r="V7133" s="4" t="str">
        <f t="shared" si="7"/>
        <v>Digital Wallet</v>
      </c>
      <c r="W7133" s="4">
        <f t="shared" ref="W7133:Y7133" si="7140">IF(OR(J7133 = "ERROR", J7133 = ""), "UNKNOWN", J7133)</f>
        <v>2</v>
      </c>
      <c r="X7133" s="4">
        <f t="shared" si="7140"/>
        <v>1.5</v>
      </c>
      <c r="Y7133" s="4">
        <f t="shared" si="7140"/>
        <v>3</v>
      </c>
      <c r="Z7133" s="7">
        <f t="shared" si="9"/>
        <v>45215</v>
      </c>
    </row>
    <row r="7134">
      <c r="A7134" s="1" t="s">
        <v>7171</v>
      </c>
      <c r="B7134" s="1" t="s">
        <v>55</v>
      </c>
      <c r="C7134" s="1" t="s">
        <v>25</v>
      </c>
      <c r="D7134" s="1">
        <v>3.0</v>
      </c>
      <c r="E7134" s="1">
        <v>9.0</v>
      </c>
      <c r="G7134" s="1" t="s">
        <v>24</v>
      </c>
      <c r="H7134" s="6">
        <v>45230.0</v>
      </c>
      <c r="J7134" s="3">
        <f t="shared" si="2"/>
        <v>3</v>
      </c>
      <c r="K7134" s="4">
        <f t="shared" si="3"/>
        <v>3</v>
      </c>
      <c r="L7134" s="4">
        <f t="shared" si="4"/>
        <v>9</v>
      </c>
      <c r="S7134" s="1" t="s">
        <v>7171</v>
      </c>
      <c r="T7134" s="4" t="str">
        <f t="shared" si="5"/>
        <v>Juice</v>
      </c>
      <c r="U7134" s="4" t="str">
        <f t="shared" si="6"/>
        <v>Takeaway</v>
      </c>
      <c r="V7134" s="4" t="str">
        <f t="shared" si="7"/>
        <v>UNKNOWN</v>
      </c>
      <c r="W7134" s="4">
        <f t="shared" ref="W7134:Y7134" si="7141">IF(OR(J7134 = "ERROR", J7134 = ""), "UNKNOWN", J7134)</f>
        <v>3</v>
      </c>
      <c r="X7134" s="4">
        <f t="shared" si="7141"/>
        <v>3</v>
      </c>
      <c r="Y7134" s="4">
        <f t="shared" si="7141"/>
        <v>9</v>
      </c>
      <c r="Z7134" s="7">
        <f t="shared" si="9"/>
        <v>45230</v>
      </c>
    </row>
    <row r="7135">
      <c r="A7135" s="1" t="s">
        <v>7172</v>
      </c>
      <c r="B7135" s="1" t="s">
        <v>27</v>
      </c>
      <c r="C7135" s="1">
        <v>5.0</v>
      </c>
      <c r="D7135" s="1">
        <v>3.0</v>
      </c>
      <c r="E7135" s="1">
        <v>15.0</v>
      </c>
      <c r="F7135" s="1" t="s">
        <v>23</v>
      </c>
      <c r="G7135" s="1" t="s">
        <v>29</v>
      </c>
      <c r="H7135" s="1" t="s">
        <v>30</v>
      </c>
      <c r="J7135" s="3">
        <f t="shared" si="2"/>
        <v>5</v>
      </c>
      <c r="K7135" s="4">
        <f t="shared" si="3"/>
        <v>3</v>
      </c>
      <c r="L7135" s="4">
        <f t="shared" si="4"/>
        <v>15</v>
      </c>
      <c r="S7135" s="1" t="s">
        <v>7172</v>
      </c>
      <c r="T7135" s="4" t="str">
        <f t="shared" si="5"/>
        <v>Cake</v>
      </c>
      <c r="U7135" s="4" t="str">
        <f t="shared" si="6"/>
        <v>In-store</v>
      </c>
      <c r="V7135" s="4" t="str">
        <f t="shared" si="7"/>
        <v>Credit Card</v>
      </c>
      <c r="W7135" s="4">
        <f t="shared" ref="W7135:Y7135" si="7142">IF(OR(J7135 = "ERROR", J7135 = ""), "UNKNOWN", J7135)</f>
        <v>5</v>
      </c>
      <c r="X7135" s="4">
        <f t="shared" si="7142"/>
        <v>3</v>
      </c>
      <c r="Y7135" s="4">
        <f t="shared" si="7142"/>
        <v>15</v>
      </c>
      <c r="Z7135" s="4" t="str">
        <f t="shared" si="9"/>
        <v>UNKNOWN</v>
      </c>
    </row>
    <row r="7136">
      <c r="A7136" s="1" t="s">
        <v>7173</v>
      </c>
      <c r="B7136" s="1" t="s">
        <v>81</v>
      </c>
      <c r="C7136" s="1">
        <v>4.0</v>
      </c>
      <c r="D7136" s="1">
        <v>1.5</v>
      </c>
      <c r="E7136" s="1">
        <v>6.0</v>
      </c>
      <c r="G7136" s="1" t="s">
        <v>24</v>
      </c>
      <c r="H7136" s="2">
        <v>45042.0</v>
      </c>
      <c r="J7136" s="3">
        <f t="shared" si="2"/>
        <v>4</v>
      </c>
      <c r="K7136" s="4">
        <f t="shared" si="3"/>
        <v>1.5</v>
      </c>
      <c r="L7136" s="4">
        <f t="shared" si="4"/>
        <v>6</v>
      </c>
      <c r="S7136" s="1" t="s">
        <v>7173</v>
      </c>
      <c r="T7136" s="4" t="str">
        <f t="shared" si="5"/>
        <v>Tea</v>
      </c>
      <c r="U7136" s="4" t="str">
        <f t="shared" si="6"/>
        <v>Takeaway</v>
      </c>
      <c r="V7136" s="4" t="str">
        <f t="shared" si="7"/>
        <v>UNKNOWN</v>
      </c>
      <c r="W7136" s="4">
        <f t="shared" ref="W7136:Y7136" si="7143">IF(OR(J7136 = "ERROR", J7136 = ""), "UNKNOWN", J7136)</f>
        <v>4</v>
      </c>
      <c r="X7136" s="4">
        <f t="shared" si="7143"/>
        <v>1.5</v>
      </c>
      <c r="Y7136" s="4">
        <f t="shared" si="7143"/>
        <v>6</v>
      </c>
      <c r="Z7136" s="5">
        <f t="shared" si="9"/>
        <v>45042</v>
      </c>
    </row>
    <row r="7137">
      <c r="A7137" s="1" t="s">
        <v>7174</v>
      </c>
      <c r="C7137" s="1">
        <v>4.0</v>
      </c>
      <c r="D7137" s="1">
        <v>3.0</v>
      </c>
      <c r="E7137" s="1">
        <v>12.0</v>
      </c>
      <c r="G7137" s="1" t="s">
        <v>29</v>
      </c>
      <c r="H7137" s="2">
        <v>45161.0</v>
      </c>
      <c r="J7137" s="3">
        <f t="shared" si="2"/>
        <v>4</v>
      </c>
      <c r="K7137" s="4">
        <f t="shared" si="3"/>
        <v>3</v>
      </c>
      <c r="L7137" s="4">
        <f t="shared" si="4"/>
        <v>12</v>
      </c>
      <c r="S7137" s="1" t="s">
        <v>7174</v>
      </c>
      <c r="T7137" s="4" t="str">
        <f t="shared" si="5"/>
        <v>UNKNOWN</v>
      </c>
      <c r="U7137" s="4" t="str">
        <f t="shared" si="6"/>
        <v>In-store</v>
      </c>
      <c r="V7137" s="4" t="str">
        <f t="shared" si="7"/>
        <v>UNKNOWN</v>
      </c>
      <c r="W7137" s="4">
        <f t="shared" ref="W7137:Y7137" si="7144">IF(OR(J7137 = "ERROR", J7137 = ""), "UNKNOWN", J7137)</f>
        <v>4</v>
      </c>
      <c r="X7137" s="4">
        <f t="shared" si="7144"/>
        <v>3</v>
      </c>
      <c r="Y7137" s="4">
        <f t="shared" si="7144"/>
        <v>12</v>
      </c>
      <c r="Z7137" s="5">
        <f t="shared" si="9"/>
        <v>45161</v>
      </c>
    </row>
    <row r="7138">
      <c r="A7138" s="1" t="s">
        <v>7175</v>
      </c>
      <c r="C7138" s="1">
        <v>1.0</v>
      </c>
      <c r="D7138" s="1">
        <v>5.0</v>
      </c>
      <c r="E7138" s="1">
        <v>5.0</v>
      </c>
      <c r="F7138" s="1" t="s">
        <v>23</v>
      </c>
      <c r="H7138" s="2">
        <v>45089.0</v>
      </c>
      <c r="J7138" s="3">
        <f t="shared" si="2"/>
        <v>1</v>
      </c>
      <c r="K7138" s="4">
        <f t="shared" si="3"/>
        <v>5</v>
      </c>
      <c r="L7138" s="4">
        <f t="shared" si="4"/>
        <v>5</v>
      </c>
      <c r="S7138" s="1" t="s">
        <v>7175</v>
      </c>
      <c r="T7138" s="4" t="str">
        <f t="shared" si="5"/>
        <v>UNKNOWN</v>
      </c>
      <c r="U7138" s="4" t="str">
        <f t="shared" si="6"/>
        <v>UNKNOWN</v>
      </c>
      <c r="V7138" s="4" t="str">
        <f t="shared" si="7"/>
        <v>Credit Card</v>
      </c>
      <c r="W7138" s="4">
        <f t="shared" ref="W7138:Y7138" si="7145">IF(OR(J7138 = "ERROR", J7138 = ""), "UNKNOWN", J7138)</f>
        <v>1</v>
      </c>
      <c r="X7138" s="4">
        <f t="shared" si="7145"/>
        <v>5</v>
      </c>
      <c r="Y7138" s="4">
        <f t="shared" si="7145"/>
        <v>5</v>
      </c>
      <c r="Z7138" s="5">
        <f t="shared" si="9"/>
        <v>45089</v>
      </c>
    </row>
    <row r="7139">
      <c r="A7139" s="1" t="s">
        <v>7176</v>
      </c>
      <c r="B7139" s="1" t="s">
        <v>27</v>
      </c>
      <c r="C7139" s="1">
        <v>1.0</v>
      </c>
      <c r="D7139" s="1">
        <v>3.0</v>
      </c>
      <c r="E7139" s="1">
        <v>3.0</v>
      </c>
      <c r="H7139" s="2">
        <v>45027.0</v>
      </c>
      <c r="J7139" s="3">
        <f t="shared" si="2"/>
        <v>1</v>
      </c>
      <c r="K7139" s="4">
        <f t="shared" si="3"/>
        <v>3</v>
      </c>
      <c r="L7139" s="4">
        <f t="shared" si="4"/>
        <v>3</v>
      </c>
      <c r="S7139" s="1" t="s">
        <v>7176</v>
      </c>
      <c r="T7139" s="4" t="str">
        <f t="shared" si="5"/>
        <v>Cake</v>
      </c>
      <c r="U7139" s="4" t="str">
        <f t="shared" si="6"/>
        <v>UNKNOWN</v>
      </c>
      <c r="V7139" s="4" t="str">
        <f t="shared" si="7"/>
        <v>UNKNOWN</v>
      </c>
      <c r="W7139" s="4">
        <f t="shared" ref="W7139:Y7139" si="7146">IF(OR(J7139 = "ERROR", J7139 = ""), "UNKNOWN", J7139)</f>
        <v>1</v>
      </c>
      <c r="X7139" s="4">
        <f t="shared" si="7146"/>
        <v>3</v>
      </c>
      <c r="Y7139" s="4">
        <f t="shared" si="7146"/>
        <v>3</v>
      </c>
      <c r="Z7139" s="5">
        <f t="shared" si="9"/>
        <v>45027</v>
      </c>
    </row>
    <row r="7140">
      <c r="A7140" s="1" t="s">
        <v>7177</v>
      </c>
      <c r="B7140" s="1" t="s">
        <v>27</v>
      </c>
      <c r="C7140" s="1">
        <v>1.0</v>
      </c>
      <c r="D7140" s="1">
        <v>3.0</v>
      </c>
      <c r="E7140" s="1">
        <v>3.0</v>
      </c>
      <c r="G7140" s="1" t="s">
        <v>29</v>
      </c>
      <c r="H7140" s="2">
        <v>45236.0</v>
      </c>
      <c r="J7140" s="3">
        <f t="shared" si="2"/>
        <v>1</v>
      </c>
      <c r="K7140" s="4">
        <f t="shared" si="3"/>
        <v>3</v>
      </c>
      <c r="L7140" s="4">
        <f t="shared" si="4"/>
        <v>3</v>
      </c>
      <c r="S7140" s="1" t="s">
        <v>7177</v>
      </c>
      <c r="T7140" s="4" t="str">
        <f t="shared" si="5"/>
        <v>Cake</v>
      </c>
      <c r="U7140" s="4" t="str">
        <f t="shared" si="6"/>
        <v>In-store</v>
      </c>
      <c r="V7140" s="4" t="str">
        <f t="shared" si="7"/>
        <v>UNKNOWN</v>
      </c>
      <c r="W7140" s="4">
        <f t="shared" ref="W7140:Y7140" si="7147">IF(OR(J7140 = "ERROR", J7140 = ""), "UNKNOWN", J7140)</f>
        <v>1</v>
      </c>
      <c r="X7140" s="4">
        <f t="shared" si="7147"/>
        <v>3</v>
      </c>
      <c r="Y7140" s="4">
        <f t="shared" si="7147"/>
        <v>3</v>
      </c>
      <c r="Z7140" s="5">
        <f t="shared" si="9"/>
        <v>45236</v>
      </c>
    </row>
    <row r="7141">
      <c r="A7141" s="1" t="s">
        <v>7178</v>
      </c>
      <c r="B7141" s="1" t="s">
        <v>41</v>
      </c>
      <c r="C7141" s="1">
        <v>3.0</v>
      </c>
      <c r="D7141" s="1">
        <v>4.0</v>
      </c>
      <c r="E7141" s="1" t="s">
        <v>30</v>
      </c>
      <c r="F7141" s="1" t="s">
        <v>39</v>
      </c>
      <c r="G7141" s="1" t="s">
        <v>29</v>
      </c>
      <c r="H7141" s="2">
        <v>45063.0</v>
      </c>
      <c r="J7141" s="3">
        <f t="shared" si="2"/>
        <v>3</v>
      </c>
      <c r="K7141" s="4">
        <f t="shared" si="3"/>
        <v>4</v>
      </c>
      <c r="L7141" s="4">
        <f t="shared" si="4"/>
        <v>12</v>
      </c>
      <c r="S7141" s="1" t="s">
        <v>7178</v>
      </c>
      <c r="T7141" s="4" t="str">
        <f t="shared" si="5"/>
        <v>Smoothie</v>
      </c>
      <c r="U7141" s="4" t="str">
        <f t="shared" si="6"/>
        <v>In-store</v>
      </c>
      <c r="V7141" s="4" t="str">
        <f t="shared" si="7"/>
        <v>Digital Wallet</v>
      </c>
      <c r="W7141" s="4">
        <f t="shared" ref="W7141:Y7141" si="7148">IF(OR(J7141 = "ERROR", J7141 = ""), "UNKNOWN", J7141)</f>
        <v>3</v>
      </c>
      <c r="X7141" s="4">
        <f t="shared" si="7148"/>
        <v>4</v>
      </c>
      <c r="Y7141" s="4">
        <f t="shared" si="7148"/>
        <v>12</v>
      </c>
      <c r="Z7141" s="5">
        <f t="shared" si="9"/>
        <v>45063</v>
      </c>
    </row>
    <row r="7142">
      <c r="A7142" s="1" t="s">
        <v>7179</v>
      </c>
      <c r="B7142" s="1" t="s">
        <v>81</v>
      </c>
      <c r="C7142" s="1">
        <v>3.0</v>
      </c>
      <c r="D7142" s="1">
        <v>1.5</v>
      </c>
      <c r="E7142" s="1">
        <v>4.5</v>
      </c>
      <c r="F7142" s="1" t="s">
        <v>39</v>
      </c>
      <c r="G7142" s="1" t="s">
        <v>24</v>
      </c>
      <c r="H7142" s="2">
        <v>45113.0</v>
      </c>
      <c r="J7142" s="3">
        <f t="shared" si="2"/>
        <v>3</v>
      </c>
      <c r="K7142" s="4">
        <f t="shared" si="3"/>
        <v>1.5</v>
      </c>
      <c r="L7142" s="4">
        <f t="shared" si="4"/>
        <v>4.5</v>
      </c>
      <c r="S7142" s="1" t="s">
        <v>7179</v>
      </c>
      <c r="T7142" s="4" t="str">
        <f t="shared" si="5"/>
        <v>Tea</v>
      </c>
      <c r="U7142" s="4" t="str">
        <f t="shared" si="6"/>
        <v>Takeaway</v>
      </c>
      <c r="V7142" s="4" t="str">
        <f t="shared" si="7"/>
        <v>Digital Wallet</v>
      </c>
      <c r="W7142" s="4">
        <f t="shared" ref="W7142:Y7142" si="7149">IF(OR(J7142 = "ERROR", J7142 = ""), "UNKNOWN", J7142)</f>
        <v>3</v>
      </c>
      <c r="X7142" s="4">
        <f t="shared" si="7149"/>
        <v>1.5</v>
      </c>
      <c r="Y7142" s="4">
        <f t="shared" si="7149"/>
        <v>4.5</v>
      </c>
      <c r="Z7142" s="5">
        <f t="shared" si="9"/>
        <v>45113</v>
      </c>
    </row>
    <row r="7143">
      <c r="A7143" s="1" t="s">
        <v>7180</v>
      </c>
      <c r="B7143" s="1" t="s">
        <v>41</v>
      </c>
      <c r="C7143" s="1">
        <v>1.0</v>
      </c>
      <c r="D7143" s="1">
        <v>4.0</v>
      </c>
      <c r="E7143" s="1">
        <v>4.0</v>
      </c>
      <c r="F7143" s="1" t="s">
        <v>23</v>
      </c>
      <c r="G7143" s="1" t="s">
        <v>24</v>
      </c>
      <c r="H7143" s="2">
        <v>45174.0</v>
      </c>
      <c r="J7143" s="3">
        <f t="shared" si="2"/>
        <v>1</v>
      </c>
      <c r="K7143" s="4">
        <f t="shared" si="3"/>
        <v>4</v>
      </c>
      <c r="L7143" s="4">
        <f t="shared" si="4"/>
        <v>4</v>
      </c>
      <c r="S7143" s="1" t="s">
        <v>7180</v>
      </c>
      <c r="T7143" s="4" t="str">
        <f t="shared" si="5"/>
        <v>Smoothie</v>
      </c>
      <c r="U7143" s="4" t="str">
        <f t="shared" si="6"/>
        <v>Takeaway</v>
      </c>
      <c r="V7143" s="4" t="str">
        <f t="shared" si="7"/>
        <v>Credit Card</v>
      </c>
      <c r="W7143" s="4">
        <f t="shared" ref="W7143:Y7143" si="7150">IF(OR(J7143 = "ERROR", J7143 = ""), "UNKNOWN", J7143)</f>
        <v>1</v>
      </c>
      <c r="X7143" s="4">
        <f t="shared" si="7150"/>
        <v>4</v>
      </c>
      <c r="Y7143" s="4">
        <f t="shared" si="7150"/>
        <v>4</v>
      </c>
      <c r="Z7143" s="5">
        <f t="shared" si="9"/>
        <v>45174</v>
      </c>
    </row>
    <row r="7144">
      <c r="A7144" s="1" t="s">
        <v>7181</v>
      </c>
      <c r="B7144" s="1" t="s">
        <v>36</v>
      </c>
      <c r="C7144" s="1">
        <v>1.0</v>
      </c>
      <c r="D7144" s="1">
        <v>5.0</v>
      </c>
      <c r="E7144" s="1">
        <v>5.0</v>
      </c>
      <c r="F7144" s="1" t="s">
        <v>28</v>
      </c>
      <c r="H7144" s="2">
        <v>45205.0</v>
      </c>
      <c r="J7144" s="3">
        <f t="shared" si="2"/>
        <v>1</v>
      </c>
      <c r="K7144" s="4">
        <f t="shared" si="3"/>
        <v>5</v>
      </c>
      <c r="L7144" s="4">
        <f t="shared" si="4"/>
        <v>5</v>
      </c>
      <c r="S7144" s="1" t="s">
        <v>7181</v>
      </c>
      <c r="T7144" s="4" t="str">
        <f t="shared" si="5"/>
        <v>Salad</v>
      </c>
      <c r="U7144" s="4" t="str">
        <f t="shared" si="6"/>
        <v>UNKNOWN</v>
      </c>
      <c r="V7144" s="4" t="str">
        <f t="shared" si="7"/>
        <v>Cash</v>
      </c>
      <c r="W7144" s="4">
        <f t="shared" ref="W7144:Y7144" si="7151">IF(OR(J7144 = "ERROR", J7144 = ""), "UNKNOWN", J7144)</f>
        <v>1</v>
      </c>
      <c r="X7144" s="4">
        <f t="shared" si="7151"/>
        <v>5</v>
      </c>
      <c r="Y7144" s="4">
        <f t="shared" si="7151"/>
        <v>5</v>
      </c>
      <c r="Z7144" s="5">
        <f t="shared" si="9"/>
        <v>45205</v>
      </c>
    </row>
    <row r="7145">
      <c r="A7145" s="1" t="s">
        <v>7182</v>
      </c>
      <c r="B7145" s="1" t="s">
        <v>36</v>
      </c>
      <c r="D7145" s="1">
        <v>5.0</v>
      </c>
      <c r="E7145" s="1">
        <v>15.0</v>
      </c>
      <c r="G7145" s="1" t="s">
        <v>24</v>
      </c>
      <c r="H7145" s="2">
        <v>45263.0</v>
      </c>
      <c r="J7145" s="3">
        <f t="shared" si="2"/>
        <v>3</v>
      </c>
      <c r="K7145" s="4">
        <f t="shared" si="3"/>
        <v>5</v>
      </c>
      <c r="L7145" s="4">
        <f t="shared" si="4"/>
        <v>15</v>
      </c>
      <c r="S7145" s="1" t="s">
        <v>7182</v>
      </c>
      <c r="T7145" s="4" t="str">
        <f t="shared" si="5"/>
        <v>Salad</v>
      </c>
      <c r="U7145" s="4" t="str">
        <f t="shared" si="6"/>
        <v>Takeaway</v>
      </c>
      <c r="V7145" s="4" t="str">
        <f t="shared" si="7"/>
        <v>UNKNOWN</v>
      </c>
      <c r="W7145" s="4">
        <f t="shared" ref="W7145:Y7145" si="7152">IF(OR(J7145 = "ERROR", J7145 = ""), "UNKNOWN", J7145)</f>
        <v>3</v>
      </c>
      <c r="X7145" s="4">
        <f t="shared" si="7152"/>
        <v>5</v>
      </c>
      <c r="Y7145" s="4">
        <f t="shared" si="7152"/>
        <v>15</v>
      </c>
      <c r="Z7145" s="5">
        <f t="shared" si="9"/>
        <v>45263</v>
      </c>
    </row>
    <row r="7146">
      <c r="A7146" s="1" t="s">
        <v>7183</v>
      </c>
      <c r="B7146" s="1" t="s">
        <v>27</v>
      </c>
      <c r="C7146" s="1">
        <v>3.0</v>
      </c>
      <c r="D7146" s="1">
        <v>3.0</v>
      </c>
      <c r="E7146" s="1">
        <v>9.0</v>
      </c>
      <c r="F7146" s="1" t="s">
        <v>39</v>
      </c>
      <c r="G7146" s="1" t="s">
        <v>29</v>
      </c>
      <c r="H7146" s="2">
        <v>45131.0</v>
      </c>
      <c r="J7146" s="3">
        <f t="shared" si="2"/>
        <v>3</v>
      </c>
      <c r="K7146" s="4">
        <f t="shared" si="3"/>
        <v>3</v>
      </c>
      <c r="L7146" s="4">
        <f t="shared" si="4"/>
        <v>9</v>
      </c>
      <c r="S7146" s="1" t="s">
        <v>7183</v>
      </c>
      <c r="T7146" s="4" t="str">
        <f t="shared" si="5"/>
        <v>Cake</v>
      </c>
      <c r="U7146" s="4" t="str">
        <f t="shared" si="6"/>
        <v>In-store</v>
      </c>
      <c r="V7146" s="4" t="str">
        <f t="shared" si="7"/>
        <v>Digital Wallet</v>
      </c>
      <c r="W7146" s="4">
        <f t="shared" ref="W7146:Y7146" si="7153">IF(OR(J7146 = "ERROR", J7146 = ""), "UNKNOWN", J7146)</f>
        <v>3</v>
      </c>
      <c r="X7146" s="4">
        <f t="shared" si="7153"/>
        <v>3</v>
      </c>
      <c r="Y7146" s="4">
        <f t="shared" si="7153"/>
        <v>9</v>
      </c>
      <c r="Z7146" s="5">
        <f t="shared" si="9"/>
        <v>45131</v>
      </c>
    </row>
    <row r="7147">
      <c r="A7147" s="1" t="s">
        <v>7184</v>
      </c>
      <c r="B7147" s="1" t="s">
        <v>41</v>
      </c>
      <c r="C7147" s="1">
        <v>5.0</v>
      </c>
      <c r="D7147" s="1">
        <v>4.0</v>
      </c>
      <c r="E7147" s="1">
        <v>20.0</v>
      </c>
      <c r="F7147" s="1" t="s">
        <v>23</v>
      </c>
      <c r="G7147" s="1" t="s">
        <v>24</v>
      </c>
      <c r="H7147" s="2">
        <v>45054.0</v>
      </c>
      <c r="J7147" s="3">
        <f t="shared" si="2"/>
        <v>5</v>
      </c>
      <c r="K7147" s="4">
        <f t="shared" si="3"/>
        <v>4</v>
      </c>
      <c r="L7147" s="4">
        <f t="shared" si="4"/>
        <v>20</v>
      </c>
      <c r="S7147" s="1" t="s">
        <v>7184</v>
      </c>
      <c r="T7147" s="4" t="str">
        <f t="shared" si="5"/>
        <v>Smoothie</v>
      </c>
      <c r="U7147" s="4" t="str">
        <f t="shared" si="6"/>
        <v>Takeaway</v>
      </c>
      <c r="V7147" s="4" t="str">
        <f t="shared" si="7"/>
        <v>Credit Card</v>
      </c>
      <c r="W7147" s="4">
        <f t="shared" ref="W7147:Y7147" si="7154">IF(OR(J7147 = "ERROR", J7147 = ""), "UNKNOWN", J7147)</f>
        <v>5</v>
      </c>
      <c r="X7147" s="4">
        <f t="shared" si="7154"/>
        <v>4</v>
      </c>
      <c r="Y7147" s="4">
        <f t="shared" si="7154"/>
        <v>20</v>
      </c>
      <c r="Z7147" s="5">
        <f t="shared" si="9"/>
        <v>45054</v>
      </c>
    </row>
    <row r="7148">
      <c r="A7148" s="1" t="s">
        <v>7185</v>
      </c>
      <c r="B7148" s="1" t="s">
        <v>55</v>
      </c>
      <c r="C7148" s="1">
        <v>5.0</v>
      </c>
      <c r="D7148" s="1">
        <v>3.0</v>
      </c>
      <c r="E7148" s="1">
        <v>15.0</v>
      </c>
      <c r="F7148" s="1" t="s">
        <v>28</v>
      </c>
      <c r="G7148" s="1" t="s">
        <v>29</v>
      </c>
      <c r="H7148" s="2">
        <v>45046.0</v>
      </c>
      <c r="J7148" s="3">
        <f t="shared" si="2"/>
        <v>5</v>
      </c>
      <c r="K7148" s="4">
        <f t="shared" si="3"/>
        <v>3</v>
      </c>
      <c r="L7148" s="4">
        <f t="shared" si="4"/>
        <v>15</v>
      </c>
      <c r="S7148" s="1" t="s">
        <v>7185</v>
      </c>
      <c r="T7148" s="4" t="str">
        <f t="shared" si="5"/>
        <v>Juice</v>
      </c>
      <c r="U7148" s="4" t="str">
        <f t="shared" si="6"/>
        <v>In-store</v>
      </c>
      <c r="V7148" s="4" t="str">
        <f t="shared" si="7"/>
        <v>Cash</v>
      </c>
      <c r="W7148" s="4">
        <f t="shared" ref="W7148:Y7148" si="7155">IF(OR(J7148 = "ERROR", J7148 = ""), "UNKNOWN", J7148)</f>
        <v>5</v>
      </c>
      <c r="X7148" s="4">
        <f t="shared" si="7155"/>
        <v>3</v>
      </c>
      <c r="Y7148" s="4">
        <f t="shared" si="7155"/>
        <v>15</v>
      </c>
      <c r="Z7148" s="5">
        <f t="shared" si="9"/>
        <v>45046</v>
      </c>
    </row>
    <row r="7149">
      <c r="A7149" s="1" t="s">
        <v>7186</v>
      </c>
      <c r="B7149" s="1" t="s">
        <v>41</v>
      </c>
      <c r="C7149" s="1">
        <v>5.0</v>
      </c>
      <c r="D7149" s="1">
        <v>4.0</v>
      </c>
      <c r="F7149" s="1" t="s">
        <v>28</v>
      </c>
      <c r="H7149" s="2">
        <v>45190.0</v>
      </c>
      <c r="J7149" s="3">
        <f t="shared" si="2"/>
        <v>5</v>
      </c>
      <c r="K7149" s="4">
        <f t="shared" si="3"/>
        <v>4</v>
      </c>
      <c r="L7149" s="4">
        <f t="shared" si="4"/>
        <v>20</v>
      </c>
      <c r="S7149" s="1" t="s">
        <v>7186</v>
      </c>
      <c r="T7149" s="4" t="str">
        <f t="shared" si="5"/>
        <v>Smoothie</v>
      </c>
      <c r="U7149" s="4" t="str">
        <f t="shared" si="6"/>
        <v>UNKNOWN</v>
      </c>
      <c r="V7149" s="4" t="str">
        <f t="shared" si="7"/>
        <v>Cash</v>
      </c>
      <c r="W7149" s="4">
        <f t="shared" ref="W7149:Y7149" si="7156">IF(OR(J7149 = "ERROR", J7149 = ""), "UNKNOWN", J7149)</f>
        <v>5</v>
      </c>
      <c r="X7149" s="4">
        <f t="shared" si="7156"/>
        <v>4</v>
      </c>
      <c r="Y7149" s="4">
        <f t="shared" si="7156"/>
        <v>20</v>
      </c>
      <c r="Z7149" s="5">
        <f t="shared" si="9"/>
        <v>45190</v>
      </c>
    </row>
    <row r="7150">
      <c r="A7150" s="1" t="s">
        <v>7187</v>
      </c>
      <c r="B7150" s="1" t="s">
        <v>22</v>
      </c>
      <c r="C7150" s="1">
        <v>4.0</v>
      </c>
      <c r="D7150" s="1">
        <v>2.0</v>
      </c>
      <c r="E7150" s="1">
        <v>8.0</v>
      </c>
      <c r="F7150" s="1" t="s">
        <v>28</v>
      </c>
      <c r="G7150" s="1" t="s">
        <v>24</v>
      </c>
      <c r="H7150" s="6">
        <v>45214.0</v>
      </c>
      <c r="J7150" s="3">
        <f t="shared" si="2"/>
        <v>4</v>
      </c>
      <c r="K7150" s="4">
        <f t="shared" si="3"/>
        <v>2</v>
      </c>
      <c r="L7150" s="4">
        <f t="shared" si="4"/>
        <v>8</v>
      </c>
      <c r="S7150" s="1" t="s">
        <v>7187</v>
      </c>
      <c r="T7150" s="4" t="str">
        <f t="shared" si="5"/>
        <v>Coffee</v>
      </c>
      <c r="U7150" s="4" t="str">
        <f t="shared" si="6"/>
        <v>Takeaway</v>
      </c>
      <c r="V7150" s="4" t="str">
        <f t="shared" si="7"/>
        <v>Cash</v>
      </c>
      <c r="W7150" s="4">
        <f t="shared" ref="W7150:Y7150" si="7157">IF(OR(J7150 = "ERROR", J7150 = ""), "UNKNOWN", J7150)</f>
        <v>4</v>
      </c>
      <c r="X7150" s="4">
        <f t="shared" si="7157"/>
        <v>2</v>
      </c>
      <c r="Y7150" s="4">
        <f t="shared" si="7157"/>
        <v>8</v>
      </c>
      <c r="Z7150" s="7">
        <f t="shared" si="9"/>
        <v>45214</v>
      </c>
    </row>
    <row r="7151">
      <c r="A7151" s="1" t="s">
        <v>7188</v>
      </c>
      <c r="B7151" s="1" t="s">
        <v>36</v>
      </c>
      <c r="C7151" s="1">
        <v>2.0</v>
      </c>
      <c r="D7151" s="1">
        <v>5.0</v>
      </c>
      <c r="E7151" s="1">
        <v>10.0</v>
      </c>
      <c r="F7151" s="1" t="s">
        <v>28</v>
      </c>
      <c r="H7151" s="2">
        <v>45037.0</v>
      </c>
      <c r="J7151" s="3">
        <f t="shared" si="2"/>
        <v>2</v>
      </c>
      <c r="K7151" s="4">
        <f t="shared" si="3"/>
        <v>5</v>
      </c>
      <c r="L7151" s="4">
        <f t="shared" si="4"/>
        <v>10</v>
      </c>
      <c r="S7151" s="1" t="s">
        <v>7188</v>
      </c>
      <c r="T7151" s="4" t="str">
        <f t="shared" si="5"/>
        <v>Salad</v>
      </c>
      <c r="U7151" s="4" t="str">
        <f t="shared" si="6"/>
        <v>UNKNOWN</v>
      </c>
      <c r="V7151" s="4" t="str">
        <f t="shared" si="7"/>
        <v>Cash</v>
      </c>
      <c r="W7151" s="4">
        <f t="shared" ref="W7151:Y7151" si="7158">IF(OR(J7151 = "ERROR", J7151 = ""), "UNKNOWN", J7151)</f>
        <v>2</v>
      </c>
      <c r="X7151" s="4">
        <f t="shared" si="7158"/>
        <v>5</v>
      </c>
      <c r="Y7151" s="4">
        <f t="shared" si="7158"/>
        <v>10</v>
      </c>
      <c r="Z7151" s="5">
        <f t="shared" si="9"/>
        <v>45037</v>
      </c>
    </row>
    <row r="7152">
      <c r="A7152" s="1" t="s">
        <v>7189</v>
      </c>
      <c r="B7152" s="1" t="s">
        <v>41</v>
      </c>
      <c r="C7152" s="1">
        <v>4.0</v>
      </c>
      <c r="D7152" s="1">
        <v>4.0</v>
      </c>
      <c r="E7152" s="1">
        <v>16.0</v>
      </c>
      <c r="F7152" s="1" t="s">
        <v>23</v>
      </c>
      <c r="H7152" s="2">
        <v>45113.0</v>
      </c>
      <c r="J7152" s="3">
        <f t="shared" si="2"/>
        <v>4</v>
      </c>
      <c r="K7152" s="4">
        <f t="shared" si="3"/>
        <v>4</v>
      </c>
      <c r="L7152" s="4">
        <f t="shared" si="4"/>
        <v>16</v>
      </c>
      <c r="S7152" s="1" t="s">
        <v>7189</v>
      </c>
      <c r="T7152" s="4" t="str">
        <f t="shared" si="5"/>
        <v>Smoothie</v>
      </c>
      <c r="U7152" s="4" t="str">
        <f t="shared" si="6"/>
        <v>UNKNOWN</v>
      </c>
      <c r="V7152" s="4" t="str">
        <f t="shared" si="7"/>
        <v>Credit Card</v>
      </c>
      <c r="W7152" s="4">
        <f t="shared" ref="W7152:Y7152" si="7159">IF(OR(J7152 = "ERROR", J7152 = ""), "UNKNOWN", J7152)</f>
        <v>4</v>
      </c>
      <c r="X7152" s="4">
        <f t="shared" si="7159"/>
        <v>4</v>
      </c>
      <c r="Y7152" s="4">
        <f t="shared" si="7159"/>
        <v>16</v>
      </c>
      <c r="Z7152" s="5">
        <f t="shared" si="9"/>
        <v>45113</v>
      </c>
    </row>
    <row r="7153">
      <c r="A7153" s="1" t="s">
        <v>7190</v>
      </c>
      <c r="B7153" s="1" t="s">
        <v>22</v>
      </c>
      <c r="C7153" s="1">
        <v>3.0</v>
      </c>
      <c r="D7153" s="1">
        <v>2.0</v>
      </c>
      <c r="E7153" s="1">
        <v>6.0</v>
      </c>
      <c r="F7153" s="1" t="s">
        <v>39</v>
      </c>
      <c r="H7153" s="2">
        <v>45133.0</v>
      </c>
      <c r="J7153" s="3">
        <f t="shared" si="2"/>
        <v>3</v>
      </c>
      <c r="K7153" s="4">
        <f t="shared" si="3"/>
        <v>2</v>
      </c>
      <c r="L7153" s="4">
        <f t="shared" si="4"/>
        <v>6</v>
      </c>
      <c r="S7153" s="1" t="s">
        <v>7190</v>
      </c>
      <c r="T7153" s="4" t="str">
        <f t="shared" si="5"/>
        <v>Coffee</v>
      </c>
      <c r="U7153" s="4" t="str">
        <f t="shared" si="6"/>
        <v>UNKNOWN</v>
      </c>
      <c r="V7153" s="4" t="str">
        <f t="shared" si="7"/>
        <v>Digital Wallet</v>
      </c>
      <c r="W7153" s="4">
        <f t="shared" ref="W7153:Y7153" si="7160">IF(OR(J7153 = "ERROR", J7153 = ""), "UNKNOWN", J7153)</f>
        <v>3</v>
      </c>
      <c r="X7153" s="4">
        <f t="shared" si="7160"/>
        <v>2</v>
      </c>
      <c r="Y7153" s="4">
        <f t="shared" si="7160"/>
        <v>6</v>
      </c>
      <c r="Z7153" s="5">
        <f t="shared" si="9"/>
        <v>45133</v>
      </c>
    </row>
    <row r="7154">
      <c r="A7154" s="1" t="s">
        <v>7191</v>
      </c>
      <c r="B7154" s="1" t="s">
        <v>22</v>
      </c>
      <c r="C7154" s="1" t="s">
        <v>25</v>
      </c>
      <c r="D7154" s="1">
        <v>2.0</v>
      </c>
      <c r="E7154" s="1">
        <v>2.0</v>
      </c>
      <c r="F7154" s="1" t="s">
        <v>23</v>
      </c>
      <c r="H7154" s="2">
        <v>44927.0</v>
      </c>
      <c r="J7154" s="3">
        <f t="shared" si="2"/>
        <v>1</v>
      </c>
      <c r="K7154" s="4">
        <f t="shared" si="3"/>
        <v>2</v>
      </c>
      <c r="L7154" s="4">
        <f t="shared" si="4"/>
        <v>2</v>
      </c>
      <c r="S7154" s="1" t="s">
        <v>7191</v>
      </c>
      <c r="T7154" s="4" t="str">
        <f t="shared" si="5"/>
        <v>Coffee</v>
      </c>
      <c r="U7154" s="4" t="str">
        <f t="shared" si="6"/>
        <v>UNKNOWN</v>
      </c>
      <c r="V7154" s="4" t="str">
        <f t="shared" si="7"/>
        <v>Credit Card</v>
      </c>
      <c r="W7154" s="4">
        <f t="shared" ref="W7154:Y7154" si="7161">IF(OR(J7154 = "ERROR", J7154 = ""), "UNKNOWN", J7154)</f>
        <v>1</v>
      </c>
      <c r="X7154" s="4">
        <f t="shared" si="7161"/>
        <v>2</v>
      </c>
      <c r="Y7154" s="4">
        <f t="shared" si="7161"/>
        <v>2</v>
      </c>
      <c r="Z7154" s="5">
        <f t="shared" si="9"/>
        <v>44927</v>
      </c>
    </row>
    <row r="7155">
      <c r="A7155" s="1" t="s">
        <v>7192</v>
      </c>
      <c r="B7155" s="1" t="s">
        <v>32</v>
      </c>
      <c r="C7155" s="1">
        <v>4.0</v>
      </c>
      <c r="D7155" s="1">
        <v>1.0</v>
      </c>
      <c r="E7155" s="1">
        <v>4.0</v>
      </c>
      <c r="F7155" s="1" t="s">
        <v>28</v>
      </c>
      <c r="G7155" s="1" t="s">
        <v>24</v>
      </c>
      <c r="H7155" s="6">
        <v>45215.0</v>
      </c>
      <c r="J7155" s="3">
        <f t="shared" si="2"/>
        <v>4</v>
      </c>
      <c r="K7155" s="4">
        <f t="shared" si="3"/>
        <v>1</v>
      </c>
      <c r="L7155" s="4">
        <f t="shared" si="4"/>
        <v>4</v>
      </c>
      <c r="S7155" s="1" t="s">
        <v>7192</v>
      </c>
      <c r="T7155" s="4" t="str">
        <f t="shared" si="5"/>
        <v>Cookie</v>
      </c>
      <c r="U7155" s="4" t="str">
        <f t="shared" si="6"/>
        <v>Takeaway</v>
      </c>
      <c r="V7155" s="4" t="str">
        <f t="shared" si="7"/>
        <v>Cash</v>
      </c>
      <c r="W7155" s="4">
        <f t="shared" ref="W7155:Y7155" si="7162">IF(OR(J7155 = "ERROR", J7155 = ""), "UNKNOWN", J7155)</f>
        <v>4</v>
      </c>
      <c r="X7155" s="4">
        <f t="shared" si="7162"/>
        <v>1</v>
      </c>
      <c r="Y7155" s="4">
        <f t="shared" si="7162"/>
        <v>4</v>
      </c>
      <c r="Z7155" s="7">
        <f t="shared" si="9"/>
        <v>45215</v>
      </c>
    </row>
    <row r="7156">
      <c r="A7156" s="1" t="s">
        <v>7193</v>
      </c>
      <c r="B7156" s="1" t="s">
        <v>41</v>
      </c>
      <c r="C7156" s="1">
        <v>4.0</v>
      </c>
      <c r="D7156" s="1">
        <v>4.0</v>
      </c>
      <c r="E7156" s="1">
        <v>16.0</v>
      </c>
      <c r="F7156" s="1" t="s">
        <v>39</v>
      </c>
      <c r="G7156" s="1" t="s">
        <v>29</v>
      </c>
      <c r="H7156" s="2">
        <v>45174.0</v>
      </c>
      <c r="J7156" s="3">
        <f t="shared" si="2"/>
        <v>4</v>
      </c>
      <c r="K7156" s="4">
        <f t="shared" si="3"/>
        <v>4</v>
      </c>
      <c r="L7156" s="4">
        <f t="shared" si="4"/>
        <v>16</v>
      </c>
      <c r="S7156" s="1" t="s">
        <v>7193</v>
      </c>
      <c r="T7156" s="4" t="str">
        <f t="shared" si="5"/>
        <v>Smoothie</v>
      </c>
      <c r="U7156" s="4" t="str">
        <f t="shared" si="6"/>
        <v>In-store</v>
      </c>
      <c r="V7156" s="4" t="str">
        <f t="shared" si="7"/>
        <v>Digital Wallet</v>
      </c>
      <c r="W7156" s="4">
        <f t="shared" ref="W7156:Y7156" si="7163">IF(OR(J7156 = "ERROR", J7156 = ""), "UNKNOWN", J7156)</f>
        <v>4</v>
      </c>
      <c r="X7156" s="4">
        <f t="shared" si="7163"/>
        <v>4</v>
      </c>
      <c r="Y7156" s="4">
        <f t="shared" si="7163"/>
        <v>16</v>
      </c>
      <c r="Z7156" s="5">
        <f t="shared" si="9"/>
        <v>45174</v>
      </c>
    </row>
    <row r="7157">
      <c r="A7157" s="1" t="s">
        <v>7194</v>
      </c>
      <c r="B7157" s="1" t="s">
        <v>44</v>
      </c>
      <c r="C7157" s="1">
        <v>4.0</v>
      </c>
      <c r="D7157" s="1">
        <v>4.0</v>
      </c>
      <c r="E7157" s="1">
        <v>16.0</v>
      </c>
      <c r="F7157" s="1" t="s">
        <v>23</v>
      </c>
      <c r="H7157" s="2">
        <v>45057.0</v>
      </c>
      <c r="J7157" s="3">
        <f t="shared" si="2"/>
        <v>4</v>
      </c>
      <c r="K7157" s="4">
        <f t="shared" si="3"/>
        <v>4</v>
      </c>
      <c r="L7157" s="4">
        <f t="shared" si="4"/>
        <v>16</v>
      </c>
      <c r="S7157" s="1" t="s">
        <v>7194</v>
      </c>
      <c r="T7157" s="4" t="str">
        <f t="shared" si="5"/>
        <v>Sandwich</v>
      </c>
      <c r="U7157" s="4" t="str">
        <f t="shared" si="6"/>
        <v>UNKNOWN</v>
      </c>
      <c r="V7157" s="4" t="str">
        <f t="shared" si="7"/>
        <v>Credit Card</v>
      </c>
      <c r="W7157" s="4">
        <f t="shared" ref="W7157:Y7157" si="7164">IF(OR(J7157 = "ERROR", J7157 = ""), "UNKNOWN", J7157)</f>
        <v>4</v>
      </c>
      <c r="X7157" s="4">
        <f t="shared" si="7164"/>
        <v>4</v>
      </c>
      <c r="Y7157" s="4">
        <f t="shared" si="7164"/>
        <v>16</v>
      </c>
      <c r="Z7157" s="5">
        <f t="shared" si="9"/>
        <v>45057</v>
      </c>
    </row>
    <row r="7158">
      <c r="A7158" s="1" t="s">
        <v>7195</v>
      </c>
      <c r="B7158" s="1" t="s">
        <v>44</v>
      </c>
      <c r="C7158" s="1">
        <v>2.0</v>
      </c>
      <c r="D7158" s="1">
        <v>4.0</v>
      </c>
      <c r="E7158" s="1">
        <v>8.0</v>
      </c>
      <c r="F7158" s="1" t="s">
        <v>23</v>
      </c>
      <c r="G7158" s="1" t="s">
        <v>30</v>
      </c>
      <c r="H7158" s="2">
        <v>45033.0</v>
      </c>
      <c r="J7158" s="3">
        <f t="shared" si="2"/>
        <v>2</v>
      </c>
      <c r="K7158" s="4">
        <f t="shared" si="3"/>
        <v>4</v>
      </c>
      <c r="L7158" s="4">
        <f t="shared" si="4"/>
        <v>8</v>
      </c>
      <c r="S7158" s="1" t="s">
        <v>7195</v>
      </c>
      <c r="T7158" s="4" t="str">
        <f t="shared" si="5"/>
        <v>Sandwich</v>
      </c>
      <c r="U7158" s="4" t="str">
        <f t="shared" si="6"/>
        <v>UNKNOWN</v>
      </c>
      <c r="V7158" s="4" t="str">
        <f t="shared" si="7"/>
        <v>Credit Card</v>
      </c>
      <c r="W7158" s="4">
        <f t="shared" ref="W7158:Y7158" si="7165">IF(OR(J7158 = "ERROR", J7158 = ""), "UNKNOWN", J7158)</f>
        <v>2</v>
      </c>
      <c r="X7158" s="4">
        <f t="shared" si="7165"/>
        <v>4</v>
      </c>
      <c r="Y7158" s="4">
        <f t="shared" si="7165"/>
        <v>8</v>
      </c>
      <c r="Z7158" s="5">
        <f t="shared" si="9"/>
        <v>45033</v>
      </c>
    </row>
    <row r="7159">
      <c r="A7159" s="1" t="s">
        <v>7196</v>
      </c>
      <c r="B7159" s="1" t="s">
        <v>81</v>
      </c>
      <c r="C7159" s="1">
        <v>2.0</v>
      </c>
      <c r="D7159" s="1">
        <v>1.5</v>
      </c>
      <c r="E7159" s="1">
        <v>3.0</v>
      </c>
      <c r="F7159" s="1" t="s">
        <v>28</v>
      </c>
      <c r="G7159" s="1" t="s">
        <v>25</v>
      </c>
      <c r="H7159" s="2">
        <v>45164.0</v>
      </c>
      <c r="J7159" s="3">
        <f t="shared" si="2"/>
        <v>2</v>
      </c>
      <c r="K7159" s="4">
        <f t="shared" si="3"/>
        <v>1.5</v>
      </c>
      <c r="L7159" s="4">
        <f t="shared" si="4"/>
        <v>3</v>
      </c>
      <c r="S7159" s="1" t="s">
        <v>7196</v>
      </c>
      <c r="T7159" s="4" t="str">
        <f t="shared" si="5"/>
        <v>Tea</v>
      </c>
      <c r="U7159" s="4" t="str">
        <f t="shared" si="6"/>
        <v>UNKNOWN</v>
      </c>
      <c r="V7159" s="4" t="str">
        <f t="shared" si="7"/>
        <v>Cash</v>
      </c>
      <c r="W7159" s="4">
        <f t="shared" ref="W7159:Y7159" si="7166">IF(OR(J7159 = "ERROR", J7159 = ""), "UNKNOWN", J7159)</f>
        <v>2</v>
      </c>
      <c r="X7159" s="4">
        <f t="shared" si="7166"/>
        <v>1.5</v>
      </c>
      <c r="Y7159" s="4">
        <f t="shared" si="7166"/>
        <v>3</v>
      </c>
      <c r="Z7159" s="5">
        <f t="shared" si="9"/>
        <v>45164</v>
      </c>
    </row>
    <row r="7160">
      <c r="A7160" s="1" t="s">
        <v>7197</v>
      </c>
      <c r="B7160" s="1" t="s">
        <v>30</v>
      </c>
      <c r="C7160" s="1">
        <v>2.0</v>
      </c>
      <c r="D7160" s="1">
        <v>1.5</v>
      </c>
      <c r="E7160" s="1">
        <v>3.0</v>
      </c>
      <c r="G7160" s="1" t="s">
        <v>24</v>
      </c>
      <c r="H7160" s="2">
        <v>44991.0</v>
      </c>
      <c r="J7160" s="3">
        <f t="shared" si="2"/>
        <v>2</v>
      </c>
      <c r="K7160" s="4">
        <f t="shared" si="3"/>
        <v>1.5</v>
      </c>
      <c r="L7160" s="4">
        <f t="shared" si="4"/>
        <v>3</v>
      </c>
      <c r="S7160" s="1" t="s">
        <v>7197</v>
      </c>
      <c r="T7160" s="4" t="str">
        <f t="shared" si="5"/>
        <v>UNKNOWN</v>
      </c>
      <c r="U7160" s="4" t="str">
        <f t="shared" si="6"/>
        <v>Takeaway</v>
      </c>
      <c r="V7160" s="4" t="str">
        <f t="shared" si="7"/>
        <v>UNKNOWN</v>
      </c>
      <c r="W7160" s="4">
        <f t="shared" ref="W7160:Y7160" si="7167">IF(OR(J7160 = "ERROR", J7160 = ""), "UNKNOWN", J7160)</f>
        <v>2</v>
      </c>
      <c r="X7160" s="4">
        <f t="shared" si="7167"/>
        <v>1.5</v>
      </c>
      <c r="Y7160" s="4">
        <f t="shared" si="7167"/>
        <v>3</v>
      </c>
      <c r="Z7160" s="5">
        <f t="shared" si="9"/>
        <v>44991</v>
      </c>
    </row>
    <row r="7161">
      <c r="A7161" s="1" t="s">
        <v>7198</v>
      </c>
      <c r="B7161" s="1" t="s">
        <v>25</v>
      </c>
      <c r="C7161" s="1">
        <v>5.0</v>
      </c>
      <c r="D7161" s="1">
        <v>5.0</v>
      </c>
      <c r="E7161" s="1">
        <v>25.0</v>
      </c>
      <c r="F7161" s="1" t="s">
        <v>28</v>
      </c>
      <c r="H7161" s="2">
        <v>45119.0</v>
      </c>
      <c r="J7161" s="3">
        <f t="shared" si="2"/>
        <v>5</v>
      </c>
      <c r="K7161" s="4">
        <f t="shared" si="3"/>
        <v>5</v>
      </c>
      <c r="L7161" s="4">
        <f t="shared" si="4"/>
        <v>25</v>
      </c>
      <c r="S7161" s="1" t="s">
        <v>7198</v>
      </c>
      <c r="T7161" s="4" t="str">
        <f t="shared" si="5"/>
        <v>UNKNOWN</v>
      </c>
      <c r="U7161" s="4" t="str">
        <f t="shared" si="6"/>
        <v>UNKNOWN</v>
      </c>
      <c r="V7161" s="4" t="str">
        <f t="shared" si="7"/>
        <v>Cash</v>
      </c>
      <c r="W7161" s="4">
        <f t="shared" ref="W7161:Y7161" si="7168">IF(OR(J7161 = "ERROR", J7161 = ""), "UNKNOWN", J7161)</f>
        <v>5</v>
      </c>
      <c r="X7161" s="4">
        <f t="shared" si="7168"/>
        <v>5</v>
      </c>
      <c r="Y7161" s="4">
        <f t="shared" si="7168"/>
        <v>25</v>
      </c>
      <c r="Z7161" s="5">
        <f t="shared" si="9"/>
        <v>45119</v>
      </c>
    </row>
    <row r="7162">
      <c r="A7162" s="1" t="s">
        <v>7199</v>
      </c>
      <c r="B7162" s="1" t="s">
        <v>55</v>
      </c>
      <c r="C7162" s="1">
        <v>3.0</v>
      </c>
      <c r="D7162" s="1">
        <v>3.0</v>
      </c>
      <c r="E7162" s="1">
        <v>9.0</v>
      </c>
      <c r="F7162" s="1" t="s">
        <v>23</v>
      </c>
      <c r="G7162" s="1" t="s">
        <v>24</v>
      </c>
      <c r="H7162" s="2">
        <v>45025.0</v>
      </c>
      <c r="J7162" s="3">
        <f t="shared" si="2"/>
        <v>3</v>
      </c>
      <c r="K7162" s="4">
        <f t="shared" si="3"/>
        <v>3</v>
      </c>
      <c r="L7162" s="4">
        <f t="shared" si="4"/>
        <v>9</v>
      </c>
      <c r="S7162" s="1" t="s">
        <v>7199</v>
      </c>
      <c r="T7162" s="4" t="str">
        <f t="shared" si="5"/>
        <v>Juice</v>
      </c>
      <c r="U7162" s="4" t="str">
        <f t="shared" si="6"/>
        <v>Takeaway</v>
      </c>
      <c r="V7162" s="4" t="str">
        <f t="shared" si="7"/>
        <v>Credit Card</v>
      </c>
      <c r="W7162" s="4">
        <f t="shared" ref="W7162:Y7162" si="7169">IF(OR(J7162 = "ERROR", J7162 = ""), "UNKNOWN", J7162)</f>
        <v>3</v>
      </c>
      <c r="X7162" s="4">
        <f t="shared" si="7169"/>
        <v>3</v>
      </c>
      <c r="Y7162" s="4">
        <f t="shared" si="7169"/>
        <v>9</v>
      </c>
      <c r="Z7162" s="5">
        <f t="shared" si="9"/>
        <v>45025</v>
      </c>
    </row>
    <row r="7163">
      <c r="A7163" s="1" t="s">
        <v>7200</v>
      </c>
      <c r="B7163" s="1" t="s">
        <v>41</v>
      </c>
      <c r="C7163" s="1">
        <v>2.0</v>
      </c>
      <c r="D7163" s="1">
        <v>4.0</v>
      </c>
      <c r="E7163" s="1">
        <v>8.0</v>
      </c>
      <c r="F7163" s="1" t="s">
        <v>39</v>
      </c>
      <c r="G7163" s="1" t="s">
        <v>24</v>
      </c>
      <c r="H7163" s="2">
        <v>45034.0</v>
      </c>
      <c r="J7163" s="3">
        <f t="shared" si="2"/>
        <v>2</v>
      </c>
      <c r="K7163" s="4">
        <f t="shared" si="3"/>
        <v>4</v>
      </c>
      <c r="L7163" s="4">
        <f t="shared" si="4"/>
        <v>8</v>
      </c>
      <c r="S7163" s="1" t="s">
        <v>7200</v>
      </c>
      <c r="T7163" s="4" t="str">
        <f t="shared" si="5"/>
        <v>Smoothie</v>
      </c>
      <c r="U7163" s="4" t="str">
        <f t="shared" si="6"/>
        <v>Takeaway</v>
      </c>
      <c r="V7163" s="4" t="str">
        <f t="shared" si="7"/>
        <v>Digital Wallet</v>
      </c>
      <c r="W7163" s="4">
        <f t="shared" ref="W7163:Y7163" si="7170">IF(OR(J7163 = "ERROR", J7163 = ""), "UNKNOWN", J7163)</f>
        <v>2</v>
      </c>
      <c r="X7163" s="4">
        <f t="shared" si="7170"/>
        <v>4</v>
      </c>
      <c r="Y7163" s="4">
        <f t="shared" si="7170"/>
        <v>8</v>
      </c>
      <c r="Z7163" s="5">
        <f t="shared" si="9"/>
        <v>45034</v>
      </c>
    </row>
    <row r="7164">
      <c r="A7164" s="1" t="s">
        <v>7201</v>
      </c>
      <c r="B7164" s="1" t="s">
        <v>32</v>
      </c>
      <c r="C7164" s="1">
        <v>4.0</v>
      </c>
      <c r="D7164" s="1">
        <v>1.0</v>
      </c>
      <c r="E7164" s="1">
        <v>4.0</v>
      </c>
      <c r="F7164" s="1" t="s">
        <v>28</v>
      </c>
      <c r="G7164" s="1" t="s">
        <v>29</v>
      </c>
      <c r="H7164" s="2">
        <v>45058.0</v>
      </c>
      <c r="J7164" s="3">
        <f t="shared" si="2"/>
        <v>4</v>
      </c>
      <c r="K7164" s="4">
        <f t="shared" si="3"/>
        <v>1</v>
      </c>
      <c r="L7164" s="4">
        <f t="shared" si="4"/>
        <v>4</v>
      </c>
      <c r="S7164" s="1" t="s">
        <v>7201</v>
      </c>
      <c r="T7164" s="4" t="str">
        <f t="shared" si="5"/>
        <v>Cookie</v>
      </c>
      <c r="U7164" s="4" t="str">
        <f t="shared" si="6"/>
        <v>In-store</v>
      </c>
      <c r="V7164" s="4" t="str">
        <f t="shared" si="7"/>
        <v>Cash</v>
      </c>
      <c r="W7164" s="4">
        <f t="shared" ref="W7164:Y7164" si="7171">IF(OR(J7164 = "ERROR", J7164 = ""), "UNKNOWN", J7164)</f>
        <v>4</v>
      </c>
      <c r="X7164" s="4">
        <f t="shared" si="7171"/>
        <v>1</v>
      </c>
      <c r="Y7164" s="4">
        <f t="shared" si="7171"/>
        <v>4</v>
      </c>
      <c r="Z7164" s="5">
        <f t="shared" si="9"/>
        <v>45058</v>
      </c>
    </row>
    <row r="7165">
      <c r="A7165" s="1" t="s">
        <v>7202</v>
      </c>
      <c r="B7165" s="1" t="s">
        <v>22</v>
      </c>
      <c r="C7165" s="1">
        <v>3.0</v>
      </c>
      <c r="D7165" s="1">
        <v>2.0</v>
      </c>
      <c r="E7165" s="1">
        <v>6.0</v>
      </c>
      <c r="F7165" s="1" t="s">
        <v>39</v>
      </c>
      <c r="H7165" s="6">
        <v>45210.0</v>
      </c>
      <c r="J7165" s="3">
        <f t="shared" si="2"/>
        <v>3</v>
      </c>
      <c r="K7165" s="4">
        <f t="shared" si="3"/>
        <v>2</v>
      </c>
      <c r="L7165" s="4">
        <f t="shared" si="4"/>
        <v>6</v>
      </c>
      <c r="S7165" s="1" t="s">
        <v>7202</v>
      </c>
      <c r="T7165" s="4" t="str">
        <f t="shared" si="5"/>
        <v>Coffee</v>
      </c>
      <c r="U7165" s="4" t="str">
        <f t="shared" si="6"/>
        <v>UNKNOWN</v>
      </c>
      <c r="V7165" s="4" t="str">
        <f t="shared" si="7"/>
        <v>Digital Wallet</v>
      </c>
      <c r="W7165" s="4">
        <f t="shared" ref="W7165:Y7165" si="7172">IF(OR(J7165 = "ERROR", J7165 = ""), "UNKNOWN", J7165)</f>
        <v>3</v>
      </c>
      <c r="X7165" s="4">
        <f t="shared" si="7172"/>
        <v>2</v>
      </c>
      <c r="Y7165" s="4">
        <f t="shared" si="7172"/>
        <v>6</v>
      </c>
      <c r="Z7165" s="7">
        <f t="shared" si="9"/>
        <v>45210</v>
      </c>
    </row>
    <row r="7166">
      <c r="A7166" s="1" t="s">
        <v>7203</v>
      </c>
      <c r="B7166" s="1" t="s">
        <v>22</v>
      </c>
      <c r="C7166" s="1">
        <v>2.0</v>
      </c>
      <c r="D7166" s="1">
        <v>2.0</v>
      </c>
      <c r="E7166" s="1">
        <v>4.0</v>
      </c>
      <c r="F7166" s="1" t="s">
        <v>39</v>
      </c>
      <c r="G7166" s="1" t="s">
        <v>29</v>
      </c>
      <c r="H7166" s="2">
        <v>45127.0</v>
      </c>
      <c r="J7166" s="3">
        <f t="shared" si="2"/>
        <v>2</v>
      </c>
      <c r="K7166" s="4">
        <f t="shared" si="3"/>
        <v>2</v>
      </c>
      <c r="L7166" s="4">
        <f t="shared" si="4"/>
        <v>4</v>
      </c>
      <c r="S7166" s="1" t="s">
        <v>7203</v>
      </c>
      <c r="T7166" s="4" t="str">
        <f t="shared" si="5"/>
        <v>Coffee</v>
      </c>
      <c r="U7166" s="4" t="str">
        <f t="shared" si="6"/>
        <v>In-store</v>
      </c>
      <c r="V7166" s="4" t="str">
        <f t="shared" si="7"/>
        <v>Digital Wallet</v>
      </c>
      <c r="W7166" s="4">
        <f t="shared" ref="W7166:Y7166" si="7173">IF(OR(J7166 = "ERROR", J7166 = ""), "UNKNOWN", J7166)</f>
        <v>2</v>
      </c>
      <c r="X7166" s="4">
        <f t="shared" si="7173"/>
        <v>2</v>
      </c>
      <c r="Y7166" s="4">
        <f t="shared" si="7173"/>
        <v>4</v>
      </c>
      <c r="Z7166" s="5">
        <f t="shared" si="9"/>
        <v>45127</v>
      </c>
    </row>
    <row r="7167">
      <c r="A7167" s="1" t="s">
        <v>7204</v>
      </c>
      <c r="B7167" s="1" t="s">
        <v>27</v>
      </c>
      <c r="C7167" s="1">
        <v>2.0</v>
      </c>
      <c r="D7167" s="1">
        <v>3.0</v>
      </c>
      <c r="E7167" s="1">
        <v>6.0</v>
      </c>
      <c r="F7167" s="1" t="s">
        <v>28</v>
      </c>
      <c r="G7167" s="1" t="s">
        <v>29</v>
      </c>
      <c r="H7167" s="2">
        <v>44958.0</v>
      </c>
      <c r="J7167" s="3">
        <f t="shared" si="2"/>
        <v>2</v>
      </c>
      <c r="K7167" s="4">
        <f t="shared" si="3"/>
        <v>3</v>
      </c>
      <c r="L7167" s="4">
        <f t="shared" si="4"/>
        <v>6</v>
      </c>
      <c r="S7167" s="1" t="s">
        <v>7204</v>
      </c>
      <c r="T7167" s="4" t="str">
        <f t="shared" si="5"/>
        <v>Cake</v>
      </c>
      <c r="U7167" s="4" t="str">
        <f t="shared" si="6"/>
        <v>In-store</v>
      </c>
      <c r="V7167" s="4" t="str">
        <f t="shared" si="7"/>
        <v>Cash</v>
      </c>
      <c r="W7167" s="4">
        <f t="shared" ref="W7167:Y7167" si="7174">IF(OR(J7167 = "ERROR", J7167 = ""), "UNKNOWN", J7167)</f>
        <v>2</v>
      </c>
      <c r="X7167" s="4">
        <f t="shared" si="7174"/>
        <v>3</v>
      </c>
      <c r="Y7167" s="4">
        <f t="shared" si="7174"/>
        <v>6</v>
      </c>
      <c r="Z7167" s="5">
        <f t="shared" si="9"/>
        <v>44958</v>
      </c>
    </row>
    <row r="7168">
      <c r="A7168" s="1" t="s">
        <v>7205</v>
      </c>
      <c r="B7168" s="1" t="s">
        <v>27</v>
      </c>
      <c r="C7168" s="1">
        <v>1.0</v>
      </c>
      <c r="D7168" s="1">
        <v>3.0</v>
      </c>
      <c r="E7168" s="1">
        <v>3.0</v>
      </c>
      <c r="F7168" s="1" t="s">
        <v>39</v>
      </c>
      <c r="G7168" s="1" t="s">
        <v>24</v>
      </c>
      <c r="H7168" s="2">
        <v>45027.0</v>
      </c>
      <c r="J7168" s="3">
        <f t="shared" si="2"/>
        <v>1</v>
      </c>
      <c r="K7168" s="4">
        <f t="shared" si="3"/>
        <v>3</v>
      </c>
      <c r="L7168" s="4">
        <f t="shared" si="4"/>
        <v>3</v>
      </c>
      <c r="S7168" s="1" t="s">
        <v>7205</v>
      </c>
      <c r="T7168" s="4" t="str">
        <f t="shared" si="5"/>
        <v>Cake</v>
      </c>
      <c r="U7168" s="4" t="str">
        <f t="shared" si="6"/>
        <v>Takeaway</v>
      </c>
      <c r="V7168" s="4" t="str">
        <f t="shared" si="7"/>
        <v>Digital Wallet</v>
      </c>
      <c r="W7168" s="4">
        <f t="shared" ref="W7168:Y7168" si="7175">IF(OR(J7168 = "ERROR", J7168 = ""), "UNKNOWN", J7168)</f>
        <v>1</v>
      </c>
      <c r="X7168" s="4">
        <f t="shared" si="7175"/>
        <v>3</v>
      </c>
      <c r="Y7168" s="4">
        <f t="shared" si="7175"/>
        <v>3</v>
      </c>
      <c r="Z7168" s="5">
        <f t="shared" si="9"/>
        <v>45027</v>
      </c>
    </row>
    <row r="7169">
      <c r="A7169" s="1" t="s">
        <v>7206</v>
      </c>
      <c r="B7169" s="1" t="s">
        <v>81</v>
      </c>
      <c r="C7169" s="1">
        <v>5.0</v>
      </c>
      <c r="E7169" s="1">
        <v>7.5</v>
      </c>
      <c r="F7169" s="1" t="s">
        <v>39</v>
      </c>
      <c r="G7169" s="1" t="s">
        <v>24</v>
      </c>
      <c r="H7169" s="2">
        <v>45163.0</v>
      </c>
      <c r="J7169" s="3">
        <f t="shared" si="2"/>
        <v>5</v>
      </c>
      <c r="K7169" s="4">
        <f t="shared" si="3"/>
        <v>1.5</v>
      </c>
      <c r="L7169" s="4">
        <f t="shared" si="4"/>
        <v>7.5</v>
      </c>
      <c r="S7169" s="1" t="s">
        <v>7206</v>
      </c>
      <c r="T7169" s="4" t="str">
        <f t="shared" si="5"/>
        <v>Tea</v>
      </c>
      <c r="U7169" s="4" t="str">
        <f t="shared" si="6"/>
        <v>Takeaway</v>
      </c>
      <c r="V7169" s="4" t="str">
        <f t="shared" si="7"/>
        <v>Digital Wallet</v>
      </c>
      <c r="W7169" s="4">
        <f t="shared" ref="W7169:Y7169" si="7176">IF(OR(J7169 = "ERROR", J7169 = ""), "UNKNOWN", J7169)</f>
        <v>5</v>
      </c>
      <c r="X7169" s="4">
        <f t="shared" si="7176"/>
        <v>1.5</v>
      </c>
      <c r="Y7169" s="4">
        <f t="shared" si="7176"/>
        <v>7.5</v>
      </c>
      <c r="Z7169" s="5">
        <f t="shared" si="9"/>
        <v>45163</v>
      </c>
    </row>
    <row r="7170">
      <c r="A7170" s="1" t="s">
        <v>7207</v>
      </c>
      <c r="B7170" s="1" t="s">
        <v>30</v>
      </c>
      <c r="C7170" s="1">
        <v>3.0</v>
      </c>
      <c r="D7170" s="1">
        <v>5.0</v>
      </c>
      <c r="E7170" s="1">
        <v>15.0</v>
      </c>
      <c r="F7170" s="1" t="s">
        <v>39</v>
      </c>
      <c r="G7170" s="1" t="s">
        <v>25</v>
      </c>
      <c r="H7170" s="2">
        <v>44938.0</v>
      </c>
      <c r="J7170" s="3">
        <f t="shared" si="2"/>
        <v>3</v>
      </c>
      <c r="K7170" s="4">
        <f t="shared" si="3"/>
        <v>5</v>
      </c>
      <c r="L7170" s="4">
        <f t="shared" si="4"/>
        <v>15</v>
      </c>
      <c r="S7170" s="1" t="s">
        <v>7207</v>
      </c>
      <c r="T7170" s="4" t="str">
        <f t="shared" si="5"/>
        <v>UNKNOWN</v>
      </c>
      <c r="U7170" s="4" t="str">
        <f t="shared" si="6"/>
        <v>UNKNOWN</v>
      </c>
      <c r="V7170" s="4" t="str">
        <f t="shared" si="7"/>
        <v>Digital Wallet</v>
      </c>
      <c r="W7170" s="4">
        <f t="shared" ref="W7170:Y7170" si="7177">IF(OR(J7170 = "ERROR", J7170 = ""), "UNKNOWN", J7170)</f>
        <v>3</v>
      </c>
      <c r="X7170" s="4">
        <f t="shared" si="7177"/>
        <v>5</v>
      </c>
      <c r="Y7170" s="4">
        <f t="shared" si="7177"/>
        <v>15</v>
      </c>
      <c r="Z7170" s="5">
        <f t="shared" si="9"/>
        <v>44938</v>
      </c>
    </row>
    <row r="7171">
      <c r="A7171" s="1" t="s">
        <v>7208</v>
      </c>
      <c r="B7171" s="1" t="s">
        <v>55</v>
      </c>
      <c r="C7171" s="1">
        <v>2.0</v>
      </c>
      <c r="D7171" s="1">
        <v>3.0</v>
      </c>
      <c r="E7171" s="1">
        <v>6.0</v>
      </c>
      <c r="F7171" s="1" t="s">
        <v>39</v>
      </c>
      <c r="G7171" s="1" t="s">
        <v>29</v>
      </c>
      <c r="H7171" s="6">
        <v>45215.0</v>
      </c>
      <c r="J7171" s="3">
        <f t="shared" si="2"/>
        <v>2</v>
      </c>
      <c r="K7171" s="4">
        <f t="shared" si="3"/>
        <v>3</v>
      </c>
      <c r="L7171" s="4">
        <f t="shared" si="4"/>
        <v>6</v>
      </c>
      <c r="S7171" s="1" t="s">
        <v>7208</v>
      </c>
      <c r="T7171" s="4" t="str">
        <f t="shared" si="5"/>
        <v>Juice</v>
      </c>
      <c r="U7171" s="4" t="str">
        <f t="shared" si="6"/>
        <v>In-store</v>
      </c>
      <c r="V7171" s="4" t="str">
        <f t="shared" si="7"/>
        <v>Digital Wallet</v>
      </c>
      <c r="W7171" s="4">
        <f t="shared" ref="W7171:Y7171" si="7178">IF(OR(J7171 = "ERROR", J7171 = ""), "UNKNOWN", J7171)</f>
        <v>2</v>
      </c>
      <c r="X7171" s="4">
        <f t="shared" si="7178"/>
        <v>3</v>
      </c>
      <c r="Y7171" s="4">
        <f t="shared" si="7178"/>
        <v>6</v>
      </c>
      <c r="Z7171" s="7">
        <f t="shared" si="9"/>
        <v>45215</v>
      </c>
    </row>
    <row r="7172">
      <c r="A7172" s="1" t="s">
        <v>7209</v>
      </c>
      <c r="B7172" s="1" t="s">
        <v>36</v>
      </c>
      <c r="C7172" s="1">
        <v>5.0</v>
      </c>
      <c r="D7172" s="1">
        <v>5.0</v>
      </c>
      <c r="E7172" s="1">
        <v>25.0</v>
      </c>
      <c r="F7172" s="1" t="s">
        <v>28</v>
      </c>
      <c r="G7172" s="1" t="s">
        <v>24</v>
      </c>
      <c r="H7172" s="2">
        <v>44955.0</v>
      </c>
      <c r="J7172" s="3">
        <f t="shared" si="2"/>
        <v>5</v>
      </c>
      <c r="K7172" s="4">
        <f t="shared" si="3"/>
        <v>5</v>
      </c>
      <c r="L7172" s="4">
        <f t="shared" si="4"/>
        <v>25</v>
      </c>
      <c r="S7172" s="1" t="s">
        <v>7209</v>
      </c>
      <c r="T7172" s="4" t="str">
        <f t="shared" si="5"/>
        <v>Salad</v>
      </c>
      <c r="U7172" s="4" t="str">
        <f t="shared" si="6"/>
        <v>Takeaway</v>
      </c>
      <c r="V7172" s="4" t="str">
        <f t="shared" si="7"/>
        <v>Cash</v>
      </c>
      <c r="W7172" s="4">
        <f t="shared" ref="W7172:Y7172" si="7179">IF(OR(J7172 = "ERROR", J7172 = ""), "UNKNOWN", J7172)</f>
        <v>5</v>
      </c>
      <c r="X7172" s="4">
        <f t="shared" si="7179"/>
        <v>5</v>
      </c>
      <c r="Y7172" s="4">
        <f t="shared" si="7179"/>
        <v>25</v>
      </c>
      <c r="Z7172" s="5">
        <f t="shared" si="9"/>
        <v>44955</v>
      </c>
    </row>
    <row r="7173">
      <c r="A7173" s="1" t="s">
        <v>7210</v>
      </c>
      <c r="B7173" s="1" t="s">
        <v>36</v>
      </c>
      <c r="C7173" s="1">
        <v>4.0</v>
      </c>
      <c r="D7173" s="1">
        <v>5.0</v>
      </c>
      <c r="E7173" s="1">
        <v>20.0</v>
      </c>
      <c r="F7173" s="1" t="s">
        <v>23</v>
      </c>
      <c r="H7173" s="2">
        <v>45011.0</v>
      </c>
      <c r="J7173" s="3">
        <f t="shared" si="2"/>
        <v>4</v>
      </c>
      <c r="K7173" s="4">
        <f t="shared" si="3"/>
        <v>5</v>
      </c>
      <c r="L7173" s="4">
        <f t="shared" si="4"/>
        <v>20</v>
      </c>
      <c r="S7173" s="1" t="s">
        <v>7210</v>
      </c>
      <c r="T7173" s="4" t="str">
        <f t="shared" si="5"/>
        <v>Salad</v>
      </c>
      <c r="U7173" s="4" t="str">
        <f t="shared" si="6"/>
        <v>UNKNOWN</v>
      </c>
      <c r="V7173" s="4" t="str">
        <f t="shared" si="7"/>
        <v>Credit Card</v>
      </c>
      <c r="W7173" s="4">
        <f t="shared" ref="W7173:Y7173" si="7180">IF(OR(J7173 = "ERROR", J7173 = ""), "UNKNOWN", J7173)</f>
        <v>4</v>
      </c>
      <c r="X7173" s="4">
        <f t="shared" si="7180"/>
        <v>5</v>
      </c>
      <c r="Y7173" s="4">
        <f t="shared" si="7180"/>
        <v>20</v>
      </c>
      <c r="Z7173" s="5">
        <f t="shared" si="9"/>
        <v>45011</v>
      </c>
    </row>
    <row r="7174">
      <c r="A7174" s="1" t="s">
        <v>7211</v>
      </c>
      <c r="B7174" s="1" t="s">
        <v>55</v>
      </c>
      <c r="C7174" s="1">
        <v>4.0</v>
      </c>
      <c r="D7174" s="1">
        <v>3.0</v>
      </c>
      <c r="E7174" s="1">
        <v>12.0</v>
      </c>
      <c r="F7174" s="1" t="s">
        <v>39</v>
      </c>
      <c r="G7174" s="1" t="s">
        <v>29</v>
      </c>
      <c r="H7174" s="2">
        <v>44951.0</v>
      </c>
      <c r="J7174" s="3">
        <f t="shared" si="2"/>
        <v>4</v>
      </c>
      <c r="K7174" s="4">
        <f t="shared" si="3"/>
        <v>3</v>
      </c>
      <c r="L7174" s="4">
        <f t="shared" si="4"/>
        <v>12</v>
      </c>
      <c r="S7174" s="1" t="s">
        <v>7211</v>
      </c>
      <c r="T7174" s="4" t="str">
        <f t="shared" si="5"/>
        <v>Juice</v>
      </c>
      <c r="U7174" s="4" t="str">
        <f t="shared" si="6"/>
        <v>In-store</v>
      </c>
      <c r="V7174" s="4" t="str">
        <f t="shared" si="7"/>
        <v>Digital Wallet</v>
      </c>
      <c r="W7174" s="4">
        <f t="shared" ref="W7174:Y7174" si="7181">IF(OR(J7174 = "ERROR", J7174 = ""), "UNKNOWN", J7174)</f>
        <v>4</v>
      </c>
      <c r="X7174" s="4">
        <f t="shared" si="7181"/>
        <v>3</v>
      </c>
      <c r="Y7174" s="4">
        <f t="shared" si="7181"/>
        <v>12</v>
      </c>
      <c r="Z7174" s="5">
        <f t="shared" si="9"/>
        <v>44951</v>
      </c>
    </row>
    <row r="7175">
      <c r="A7175" s="1" t="s">
        <v>7212</v>
      </c>
      <c r="B7175" s="1" t="s">
        <v>36</v>
      </c>
      <c r="C7175" s="1">
        <v>1.0</v>
      </c>
      <c r="D7175" s="1">
        <v>5.0</v>
      </c>
      <c r="E7175" s="1">
        <v>5.0</v>
      </c>
      <c r="F7175" s="1" t="s">
        <v>28</v>
      </c>
      <c r="G7175" s="1" t="s">
        <v>29</v>
      </c>
      <c r="H7175" s="1" t="s">
        <v>30</v>
      </c>
      <c r="J7175" s="3">
        <f t="shared" si="2"/>
        <v>1</v>
      </c>
      <c r="K7175" s="4">
        <f t="shared" si="3"/>
        <v>5</v>
      </c>
      <c r="L7175" s="4">
        <f t="shared" si="4"/>
        <v>5</v>
      </c>
      <c r="S7175" s="1" t="s">
        <v>7212</v>
      </c>
      <c r="T7175" s="4" t="str">
        <f t="shared" si="5"/>
        <v>Salad</v>
      </c>
      <c r="U7175" s="4" t="str">
        <f t="shared" si="6"/>
        <v>In-store</v>
      </c>
      <c r="V7175" s="4" t="str">
        <f t="shared" si="7"/>
        <v>Cash</v>
      </c>
      <c r="W7175" s="4">
        <f t="shared" ref="W7175:Y7175" si="7182">IF(OR(J7175 = "ERROR", J7175 = ""), "UNKNOWN", J7175)</f>
        <v>1</v>
      </c>
      <c r="X7175" s="4">
        <f t="shared" si="7182"/>
        <v>5</v>
      </c>
      <c r="Y7175" s="4">
        <f t="shared" si="7182"/>
        <v>5</v>
      </c>
      <c r="Z7175" s="4" t="str">
        <f t="shared" si="9"/>
        <v>UNKNOWN</v>
      </c>
    </row>
    <row r="7176">
      <c r="A7176" s="1" t="s">
        <v>7213</v>
      </c>
      <c r="B7176" s="1" t="s">
        <v>81</v>
      </c>
      <c r="C7176" s="1">
        <v>2.0</v>
      </c>
      <c r="D7176" s="1">
        <v>1.5</v>
      </c>
      <c r="E7176" s="1">
        <v>3.0</v>
      </c>
      <c r="H7176" s="2">
        <v>45052.0</v>
      </c>
      <c r="J7176" s="3">
        <f t="shared" si="2"/>
        <v>2</v>
      </c>
      <c r="K7176" s="4">
        <f t="shared" si="3"/>
        <v>1.5</v>
      </c>
      <c r="L7176" s="4">
        <f t="shared" si="4"/>
        <v>3</v>
      </c>
      <c r="S7176" s="1" t="s">
        <v>7213</v>
      </c>
      <c r="T7176" s="4" t="str">
        <f t="shared" si="5"/>
        <v>Tea</v>
      </c>
      <c r="U7176" s="4" t="str">
        <f t="shared" si="6"/>
        <v>UNKNOWN</v>
      </c>
      <c r="V7176" s="4" t="str">
        <f t="shared" si="7"/>
        <v>UNKNOWN</v>
      </c>
      <c r="W7176" s="4">
        <f t="shared" ref="W7176:Y7176" si="7183">IF(OR(J7176 = "ERROR", J7176 = ""), "UNKNOWN", J7176)</f>
        <v>2</v>
      </c>
      <c r="X7176" s="4">
        <f t="shared" si="7183"/>
        <v>1.5</v>
      </c>
      <c r="Y7176" s="4">
        <f t="shared" si="7183"/>
        <v>3</v>
      </c>
      <c r="Z7176" s="5">
        <f t="shared" si="9"/>
        <v>45052</v>
      </c>
    </row>
    <row r="7177">
      <c r="A7177" s="1" t="s">
        <v>7214</v>
      </c>
      <c r="B7177" s="1" t="s">
        <v>27</v>
      </c>
      <c r="C7177" s="1">
        <v>4.0</v>
      </c>
      <c r="D7177" s="1">
        <v>3.0</v>
      </c>
      <c r="E7177" s="1">
        <v>12.0</v>
      </c>
      <c r="F7177" s="1" t="s">
        <v>28</v>
      </c>
      <c r="H7177" s="2">
        <v>45099.0</v>
      </c>
      <c r="J7177" s="3">
        <f t="shared" si="2"/>
        <v>4</v>
      </c>
      <c r="K7177" s="4">
        <f t="shared" si="3"/>
        <v>3</v>
      </c>
      <c r="L7177" s="4">
        <f t="shared" si="4"/>
        <v>12</v>
      </c>
      <c r="S7177" s="1" t="s">
        <v>7214</v>
      </c>
      <c r="T7177" s="4" t="str">
        <f t="shared" si="5"/>
        <v>Cake</v>
      </c>
      <c r="U7177" s="4" t="str">
        <f t="shared" si="6"/>
        <v>UNKNOWN</v>
      </c>
      <c r="V7177" s="4" t="str">
        <f t="shared" si="7"/>
        <v>Cash</v>
      </c>
      <c r="W7177" s="4">
        <f t="shared" ref="W7177:Y7177" si="7184">IF(OR(J7177 = "ERROR", J7177 = ""), "UNKNOWN", J7177)</f>
        <v>4</v>
      </c>
      <c r="X7177" s="4">
        <f t="shared" si="7184"/>
        <v>3</v>
      </c>
      <c r="Y7177" s="4">
        <f t="shared" si="7184"/>
        <v>12</v>
      </c>
      <c r="Z7177" s="5">
        <f t="shared" si="9"/>
        <v>45099</v>
      </c>
    </row>
    <row r="7178">
      <c r="A7178" s="1" t="s">
        <v>7215</v>
      </c>
      <c r="B7178" s="1" t="s">
        <v>41</v>
      </c>
      <c r="C7178" s="1">
        <v>5.0</v>
      </c>
      <c r="D7178" s="1">
        <v>4.0</v>
      </c>
      <c r="E7178" s="1">
        <v>20.0</v>
      </c>
      <c r="G7178" s="1" t="s">
        <v>29</v>
      </c>
      <c r="H7178" s="2">
        <v>45184.0</v>
      </c>
      <c r="J7178" s="3">
        <f t="shared" si="2"/>
        <v>5</v>
      </c>
      <c r="K7178" s="4">
        <f t="shared" si="3"/>
        <v>4</v>
      </c>
      <c r="L7178" s="4">
        <f t="shared" si="4"/>
        <v>20</v>
      </c>
      <c r="S7178" s="1" t="s">
        <v>7215</v>
      </c>
      <c r="T7178" s="4" t="str">
        <f t="shared" si="5"/>
        <v>Smoothie</v>
      </c>
      <c r="U7178" s="4" t="str">
        <f t="shared" si="6"/>
        <v>In-store</v>
      </c>
      <c r="V7178" s="4" t="str">
        <f t="shared" si="7"/>
        <v>UNKNOWN</v>
      </c>
      <c r="W7178" s="4">
        <f t="shared" ref="W7178:Y7178" si="7185">IF(OR(J7178 = "ERROR", J7178 = ""), "UNKNOWN", J7178)</f>
        <v>5</v>
      </c>
      <c r="X7178" s="4">
        <f t="shared" si="7185"/>
        <v>4</v>
      </c>
      <c r="Y7178" s="4">
        <f t="shared" si="7185"/>
        <v>20</v>
      </c>
      <c r="Z7178" s="5">
        <f t="shared" si="9"/>
        <v>45184</v>
      </c>
    </row>
    <row r="7179">
      <c r="A7179" s="1" t="s">
        <v>7216</v>
      </c>
      <c r="B7179" s="1" t="s">
        <v>27</v>
      </c>
      <c r="C7179" s="1">
        <v>1.0</v>
      </c>
      <c r="D7179" s="1">
        <v>3.0</v>
      </c>
      <c r="E7179" s="1">
        <v>3.0</v>
      </c>
      <c r="F7179" s="1" t="s">
        <v>23</v>
      </c>
      <c r="G7179" s="1" t="s">
        <v>29</v>
      </c>
      <c r="H7179" s="2">
        <v>45070.0</v>
      </c>
      <c r="J7179" s="3">
        <f t="shared" si="2"/>
        <v>1</v>
      </c>
      <c r="K7179" s="4">
        <f t="shared" si="3"/>
        <v>3</v>
      </c>
      <c r="L7179" s="4">
        <f t="shared" si="4"/>
        <v>3</v>
      </c>
      <c r="S7179" s="1" t="s">
        <v>7216</v>
      </c>
      <c r="T7179" s="4" t="str">
        <f t="shared" si="5"/>
        <v>Cake</v>
      </c>
      <c r="U7179" s="4" t="str">
        <f t="shared" si="6"/>
        <v>In-store</v>
      </c>
      <c r="V7179" s="4" t="str">
        <f t="shared" si="7"/>
        <v>Credit Card</v>
      </c>
      <c r="W7179" s="4">
        <f t="shared" ref="W7179:Y7179" si="7186">IF(OR(J7179 = "ERROR", J7179 = ""), "UNKNOWN", J7179)</f>
        <v>1</v>
      </c>
      <c r="X7179" s="4">
        <f t="shared" si="7186"/>
        <v>3</v>
      </c>
      <c r="Y7179" s="4">
        <f t="shared" si="7186"/>
        <v>3</v>
      </c>
      <c r="Z7179" s="5">
        <f t="shared" si="9"/>
        <v>45070</v>
      </c>
    </row>
    <row r="7180">
      <c r="A7180" s="1" t="s">
        <v>7217</v>
      </c>
      <c r="B7180" s="1" t="s">
        <v>81</v>
      </c>
      <c r="C7180" s="1">
        <v>3.0</v>
      </c>
      <c r="D7180" s="1">
        <v>1.5</v>
      </c>
      <c r="E7180" s="1">
        <v>4.5</v>
      </c>
      <c r="F7180" s="1" t="s">
        <v>23</v>
      </c>
      <c r="G7180" s="1" t="s">
        <v>24</v>
      </c>
      <c r="H7180" s="2">
        <v>45017.0</v>
      </c>
      <c r="J7180" s="3">
        <f t="shared" si="2"/>
        <v>3</v>
      </c>
      <c r="K7180" s="4">
        <f t="shared" si="3"/>
        <v>1.5</v>
      </c>
      <c r="L7180" s="4">
        <f t="shared" si="4"/>
        <v>4.5</v>
      </c>
      <c r="S7180" s="1" t="s">
        <v>7217</v>
      </c>
      <c r="T7180" s="4" t="str">
        <f t="shared" si="5"/>
        <v>Tea</v>
      </c>
      <c r="U7180" s="4" t="str">
        <f t="shared" si="6"/>
        <v>Takeaway</v>
      </c>
      <c r="V7180" s="4" t="str">
        <f t="shared" si="7"/>
        <v>Credit Card</v>
      </c>
      <c r="W7180" s="4">
        <f t="shared" ref="W7180:Y7180" si="7187">IF(OR(J7180 = "ERROR", J7180 = ""), "UNKNOWN", J7180)</f>
        <v>3</v>
      </c>
      <c r="X7180" s="4">
        <f t="shared" si="7187"/>
        <v>1.5</v>
      </c>
      <c r="Y7180" s="4">
        <f t="shared" si="7187"/>
        <v>4.5</v>
      </c>
      <c r="Z7180" s="5">
        <f t="shared" si="9"/>
        <v>45017</v>
      </c>
    </row>
    <row r="7181">
      <c r="A7181" s="1" t="s">
        <v>7218</v>
      </c>
      <c r="B7181" s="1" t="s">
        <v>36</v>
      </c>
      <c r="C7181" s="1">
        <v>4.0</v>
      </c>
      <c r="D7181" s="1">
        <v>5.0</v>
      </c>
      <c r="E7181" s="1">
        <v>20.0</v>
      </c>
      <c r="F7181" s="1" t="s">
        <v>39</v>
      </c>
      <c r="G7181" s="1" t="s">
        <v>29</v>
      </c>
      <c r="H7181" s="2">
        <v>45131.0</v>
      </c>
      <c r="J7181" s="3">
        <f t="shared" si="2"/>
        <v>4</v>
      </c>
      <c r="K7181" s="4">
        <f t="shared" si="3"/>
        <v>5</v>
      </c>
      <c r="L7181" s="4">
        <f t="shared" si="4"/>
        <v>20</v>
      </c>
      <c r="S7181" s="1" t="s">
        <v>7218</v>
      </c>
      <c r="T7181" s="4" t="str">
        <f t="shared" si="5"/>
        <v>Salad</v>
      </c>
      <c r="U7181" s="4" t="str">
        <f t="shared" si="6"/>
        <v>In-store</v>
      </c>
      <c r="V7181" s="4" t="str">
        <f t="shared" si="7"/>
        <v>Digital Wallet</v>
      </c>
      <c r="W7181" s="4">
        <f t="shared" ref="W7181:Y7181" si="7188">IF(OR(J7181 = "ERROR", J7181 = ""), "UNKNOWN", J7181)</f>
        <v>4</v>
      </c>
      <c r="X7181" s="4">
        <f t="shared" si="7188"/>
        <v>5</v>
      </c>
      <c r="Y7181" s="4">
        <f t="shared" si="7188"/>
        <v>20</v>
      </c>
      <c r="Z7181" s="5">
        <f t="shared" si="9"/>
        <v>45131</v>
      </c>
    </row>
    <row r="7182">
      <c r="A7182" s="1" t="s">
        <v>7219</v>
      </c>
      <c r="B7182" s="1" t="s">
        <v>41</v>
      </c>
      <c r="C7182" s="1">
        <v>5.0</v>
      </c>
      <c r="D7182" s="1">
        <v>4.0</v>
      </c>
      <c r="E7182" s="1">
        <v>20.0</v>
      </c>
      <c r="H7182" s="2">
        <v>45192.0</v>
      </c>
      <c r="J7182" s="3">
        <f t="shared" si="2"/>
        <v>5</v>
      </c>
      <c r="K7182" s="4">
        <f t="shared" si="3"/>
        <v>4</v>
      </c>
      <c r="L7182" s="4">
        <f t="shared" si="4"/>
        <v>20</v>
      </c>
      <c r="S7182" s="1" t="s">
        <v>7219</v>
      </c>
      <c r="T7182" s="4" t="str">
        <f t="shared" si="5"/>
        <v>Smoothie</v>
      </c>
      <c r="U7182" s="4" t="str">
        <f t="shared" si="6"/>
        <v>UNKNOWN</v>
      </c>
      <c r="V7182" s="4" t="str">
        <f t="shared" si="7"/>
        <v>UNKNOWN</v>
      </c>
      <c r="W7182" s="4">
        <f t="shared" ref="W7182:Y7182" si="7189">IF(OR(J7182 = "ERROR", J7182 = ""), "UNKNOWN", J7182)</f>
        <v>5</v>
      </c>
      <c r="X7182" s="4">
        <f t="shared" si="7189"/>
        <v>4</v>
      </c>
      <c r="Y7182" s="4">
        <f t="shared" si="7189"/>
        <v>20</v>
      </c>
      <c r="Z7182" s="5">
        <f t="shared" si="9"/>
        <v>45192</v>
      </c>
    </row>
    <row r="7183">
      <c r="A7183" s="1" t="s">
        <v>7220</v>
      </c>
      <c r="B7183" s="1" t="s">
        <v>27</v>
      </c>
      <c r="C7183" s="1">
        <v>5.0</v>
      </c>
      <c r="D7183" s="1">
        <v>3.0</v>
      </c>
      <c r="E7183" s="1">
        <v>15.0</v>
      </c>
      <c r="F7183" s="1" t="s">
        <v>28</v>
      </c>
      <c r="H7183" s="6">
        <v>45226.0</v>
      </c>
      <c r="J7183" s="3">
        <f t="shared" si="2"/>
        <v>5</v>
      </c>
      <c r="K7183" s="4">
        <f t="shared" si="3"/>
        <v>3</v>
      </c>
      <c r="L7183" s="4">
        <f t="shared" si="4"/>
        <v>15</v>
      </c>
      <c r="S7183" s="1" t="s">
        <v>7220</v>
      </c>
      <c r="T7183" s="4" t="str">
        <f t="shared" si="5"/>
        <v>Cake</v>
      </c>
      <c r="U7183" s="4" t="str">
        <f t="shared" si="6"/>
        <v>UNKNOWN</v>
      </c>
      <c r="V7183" s="4" t="str">
        <f t="shared" si="7"/>
        <v>Cash</v>
      </c>
      <c r="W7183" s="4">
        <f t="shared" ref="W7183:Y7183" si="7190">IF(OR(J7183 = "ERROR", J7183 = ""), "UNKNOWN", J7183)</f>
        <v>5</v>
      </c>
      <c r="X7183" s="4">
        <f t="shared" si="7190"/>
        <v>3</v>
      </c>
      <c r="Y7183" s="4">
        <f t="shared" si="7190"/>
        <v>15</v>
      </c>
      <c r="Z7183" s="7">
        <f t="shared" si="9"/>
        <v>45226</v>
      </c>
    </row>
    <row r="7184">
      <c r="A7184" s="1" t="s">
        <v>7221</v>
      </c>
      <c r="B7184" s="1" t="s">
        <v>55</v>
      </c>
      <c r="C7184" s="1">
        <v>3.0</v>
      </c>
      <c r="D7184" s="1">
        <v>3.0</v>
      </c>
      <c r="E7184" s="1">
        <v>9.0</v>
      </c>
      <c r="F7184" s="1" t="s">
        <v>39</v>
      </c>
      <c r="H7184" s="2">
        <v>45013.0</v>
      </c>
      <c r="J7184" s="3">
        <f t="shared" si="2"/>
        <v>3</v>
      </c>
      <c r="K7184" s="4">
        <f t="shared" si="3"/>
        <v>3</v>
      </c>
      <c r="L7184" s="4">
        <f t="shared" si="4"/>
        <v>9</v>
      </c>
      <c r="S7184" s="1" t="s">
        <v>7221</v>
      </c>
      <c r="T7184" s="4" t="str">
        <f t="shared" si="5"/>
        <v>Juice</v>
      </c>
      <c r="U7184" s="4" t="str">
        <f t="shared" si="6"/>
        <v>UNKNOWN</v>
      </c>
      <c r="V7184" s="4" t="str">
        <f t="shared" si="7"/>
        <v>Digital Wallet</v>
      </c>
      <c r="W7184" s="4">
        <f t="shared" ref="W7184:Y7184" si="7191">IF(OR(J7184 = "ERROR", J7184 = ""), "UNKNOWN", J7184)</f>
        <v>3</v>
      </c>
      <c r="X7184" s="4">
        <f t="shared" si="7191"/>
        <v>3</v>
      </c>
      <c r="Y7184" s="4">
        <f t="shared" si="7191"/>
        <v>9</v>
      </c>
      <c r="Z7184" s="5">
        <f t="shared" si="9"/>
        <v>45013</v>
      </c>
    </row>
    <row r="7185">
      <c r="A7185" s="1" t="s">
        <v>7222</v>
      </c>
      <c r="B7185" s="1" t="s">
        <v>41</v>
      </c>
      <c r="C7185" s="1">
        <v>4.0</v>
      </c>
      <c r="D7185" s="1">
        <v>4.0</v>
      </c>
      <c r="E7185" s="1" t="s">
        <v>25</v>
      </c>
      <c r="F7185" s="1" t="s">
        <v>28</v>
      </c>
      <c r="G7185" s="1" t="s">
        <v>24</v>
      </c>
      <c r="H7185" s="2">
        <v>45074.0</v>
      </c>
      <c r="J7185" s="3">
        <f t="shared" si="2"/>
        <v>4</v>
      </c>
      <c r="K7185" s="4">
        <f t="shared" si="3"/>
        <v>4</v>
      </c>
      <c r="L7185" s="4">
        <f t="shared" si="4"/>
        <v>16</v>
      </c>
      <c r="S7185" s="1" t="s">
        <v>7222</v>
      </c>
      <c r="T7185" s="4" t="str">
        <f t="shared" si="5"/>
        <v>Smoothie</v>
      </c>
      <c r="U7185" s="4" t="str">
        <f t="shared" si="6"/>
        <v>Takeaway</v>
      </c>
      <c r="V7185" s="4" t="str">
        <f t="shared" si="7"/>
        <v>Cash</v>
      </c>
      <c r="W7185" s="4">
        <f t="shared" ref="W7185:Y7185" si="7192">IF(OR(J7185 = "ERROR", J7185 = ""), "UNKNOWN", J7185)</f>
        <v>4</v>
      </c>
      <c r="X7185" s="4">
        <f t="shared" si="7192"/>
        <v>4</v>
      </c>
      <c r="Y7185" s="4">
        <f t="shared" si="7192"/>
        <v>16</v>
      </c>
      <c r="Z7185" s="5">
        <f t="shared" si="9"/>
        <v>45074</v>
      </c>
    </row>
    <row r="7186">
      <c r="A7186" s="1" t="s">
        <v>7223</v>
      </c>
      <c r="B7186" s="1" t="s">
        <v>44</v>
      </c>
      <c r="C7186" s="1">
        <v>4.0</v>
      </c>
      <c r="D7186" s="1">
        <v>4.0</v>
      </c>
      <c r="E7186" s="1">
        <v>16.0</v>
      </c>
      <c r="F7186" s="1" t="s">
        <v>39</v>
      </c>
      <c r="G7186" s="1" t="s">
        <v>29</v>
      </c>
      <c r="H7186" s="2">
        <v>44997.0</v>
      </c>
      <c r="J7186" s="3">
        <f t="shared" si="2"/>
        <v>4</v>
      </c>
      <c r="K7186" s="4">
        <f t="shared" si="3"/>
        <v>4</v>
      </c>
      <c r="L7186" s="4">
        <f t="shared" si="4"/>
        <v>16</v>
      </c>
      <c r="S7186" s="1" t="s">
        <v>7223</v>
      </c>
      <c r="T7186" s="4" t="str">
        <f t="shared" si="5"/>
        <v>Sandwich</v>
      </c>
      <c r="U7186" s="4" t="str">
        <f t="shared" si="6"/>
        <v>In-store</v>
      </c>
      <c r="V7186" s="4" t="str">
        <f t="shared" si="7"/>
        <v>Digital Wallet</v>
      </c>
      <c r="W7186" s="4">
        <f t="shared" ref="W7186:Y7186" si="7193">IF(OR(J7186 = "ERROR", J7186 = ""), "UNKNOWN", J7186)</f>
        <v>4</v>
      </c>
      <c r="X7186" s="4">
        <f t="shared" si="7193"/>
        <v>4</v>
      </c>
      <c r="Y7186" s="4">
        <f t="shared" si="7193"/>
        <v>16</v>
      </c>
      <c r="Z7186" s="5">
        <f t="shared" si="9"/>
        <v>44997</v>
      </c>
    </row>
    <row r="7187">
      <c r="A7187" s="1" t="s">
        <v>7224</v>
      </c>
      <c r="B7187" s="1" t="s">
        <v>44</v>
      </c>
      <c r="C7187" s="1">
        <v>4.0</v>
      </c>
      <c r="D7187" s="1">
        <v>4.0</v>
      </c>
      <c r="E7187" s="1">
        <v>16.0</v>
      </c>
      <c r="G7187" s="1" t="s">
        <v>24</v>
      </c>
      <c r="H7187" s="6">
        <v>45214.0</v>
      </c>
      <c r="J7187" s="3">
        <f t="shared" si="2"/>
        <v>4</v>
      </c>
      <c r="K7187" s="4">
        <f t="shared" si="3"/>
        <v>4</v>
      </c>
      <c r="L7187" s="4">
        <f t="shared" si="4"/>
        <v>16</v>
      </c>
      <c r="S7187" s="1" t="s">
        <v>7224</v>
      </c>
      <c r="T7187" s="4" t="str">
        <f t="shared" si="5"/>
        <v>Sandwich</v>
      </c>
      <c r="U7187" s="4" t="str">
        <f t="shared" si="6"/>
        <v>Takeaway</v>
      </c>
      <c r="V7187" s="4" t="str">
        <f t="shared" si="7"/>
        <v>UNKNOWN</v>
      </c>
      <c r="W7187" s="4">
        <f t="shared" ref="W7187:Y7187" si="7194">IF(OR(J7187 = "ERROR", J7187 = ""), "UNKNOWN", J7187)</f>
        <v>4</v>
      </c>
      <c r="X7187" s="4">
        <f t="shared" si="7194"/>
        <v>4</v>
      </c>
      <c r="Y7187" s="4">
        <f t="shared" si="7194"/>
        <v>16</v>
      </c>
      <c r="Z7187" s="7">
        <f t="shared" si="9"/>
        <v>45214</v>
      </c>
    </row>
    <row r="7188">
      <c r="A7188" s="1" t="s">
        <v>7225</v>
      </c>
      <c r="B7188" s="1" t="s">
        <v>32</v>
      </c>
      <c r="C7188" s="1">
        <v>4.0</v>
      </c>
      <c r="D7188" s="1">
        <v>1.0</v>
      </c>
      <c r="E7188" s="1">
        <v>4.0</v>
      </c>
      <c r="F7188" s="1" t="s">
        <v>25</v>
      </c>
      <c r="G7188" s="1" t="s">
        <v>24</v>
      </c>
      <c r="H7188" s="2">
        <v>45237.0</v>
      </c>
      <c r="J7188" s="3">
        <f t="shared" si="2"/>
        <v>4</v>
      </c>
      <c r="K7188" s="4">
        <f t="shared" si="3"/>
        <v>1</v>
      </c>
      <c r="L7188" s="4">
        <f t="shared" si="4"/>
        <v>4</v>
      </c>
      <c r="S7188" s="1" t="s">
        <v>7225</v>
      </c>
      <c r="T7188" s="4" t="str">
        <f t="shared" si="5"/>
        <v>Cookie</v>
      </c>
      <c r="U7188" s="4" t="str">
        <f t="shared" si="6"/>
        <v>Takeaway</v>
      </c>
      <c r="V7188" s="4" t="str">
        <f t="shared" si="7"/>
        <v>UNKNOWN</v>
      </c>
      <c r="W7188" s="4">
        <f t="shared" ref="W7188:Y7188" si="7195">IF(OR(J7188 = "ERROR", J7188 = ""), "UNKNOWN", J7188)</f>
        <v>4</v>
      </c>
      <c r="X7188" s="4">
        <f t="shared" si="7195"/>
        <v>1</v>
      </c>
      <c r="Y7188" s="4">
        <f t="shared" si="7195"/>
        <v>4</v>
      </c>
      <c r="Z7188" s="5">
        <f t="shared" si="9"/>
        <v>45237</v>
      </c>
    </row>
    <row r="7189">
      <c r="A7189" s="1" t="s">
        <v>7226</v>
      </c>
      <c r="B7189" s="1" t="s">
        <v>25</v>
      </c>
      <c r="C7189" s="1">
        <v>3.0</v>
      </c>
      <c r="D7189" s="1">
        <v>3.0</v>
      </c>
      <c r="E7189" s="1">
        <v>9.0</v>
      </c>
      <c r="F7189" s="1" t="s">
        <v>25</v>
      </c>
      <c r="G7189" s="1" t="s">
        <v>25</v>
      </c>
      <c r="H7189" s="2">
        <v>45182.0</v>
      </c>
      <c r="J7189" s="3">
        <f t="shared" si="2"/>
        <v>3</v>
      </c>
      <c r="K7189" s="4">
        <f t="shared" si="3"/>
        <v>3</v>
      </c>
      <c r="L7189" s="4">
        <f t="shared" si="4"/>
        <v>9</v>
      </c>
      <c r="S7189" s="1" t="s">
        <v>7226</v>
      </c>
      <c r="T7189" s="4" t="str">
        <f t="shared" si="5"/>
        <v>UNKNOWN</v>
      </c>
      <c r="U7189" s="4" t="str">
        <f t="shared" si="6"/>
        <v>UNKNOWN</v>
      </c>
      <c r="V7189" s="4" t="str">
        <f t="shared" si="7"/>
        <v>UNKNOWN</v>
      </c>
      <c r="W7189" s="4">
        <f t="shared" ref="W7189:Y7189" si="7196">IF(OR(J7189 = "ERROR", J7189 = ""), "UNKNOWN", J7189)</f>
        <v>3</v>
      </c>
      <c r="X7189" s="4">
        <f t="shared" si="7196"/>
        <v>3</v>
      </c>
      <c r="Y7189" s="4">
        <f t="shared" si="7196"/>
        <v>9</v>
      </c>
      <c r="Z7189" s="5">
        <f t="shared" si="9"/>
        <v>45182</v>
      </c>
    </row>
    <row r="7190">
      <c r="A7190" s="1" t="s">
        <v>7227</v>
      </c>
      <c r="B7190" s="1" t="s">
        <v>25</v>
      </c>
      <c r="C7190" s="1">
        <v>5.0</v>
      </c>
      <c r="D7190" s="1">
        <v>4.0</v>
      </c>
      <c r="E7190" s="1">
        <v>20.0</v>
      </c>
      <c r="F7190" s="1" t="s">
        <v>23</v>
      </c>
      <c r="G7190" s="1" t="s">
        <v>29</v>
      </c>
      <c r="H7190" s="2">
        <v>44967.0</v>
      </c>
      <c r="J7190" s="3">
        <f t="shared" si="2"/>
        <v>5</v>
      </c>
      <c r="K7190" s="4">
        <f t="shared" si="3"/>
        <v>4</v>
      </c>
      <c r="L7190" s="4">
        <f t="shared" si="4"/>
        <v>20</v>
      </c>
      <c r="S7190" s="1" t="s">
        <v>7227</v>
      </c>
      <c r="T7190" s="4" t="str">
        <f t="shared" si="5"/>
        <v>UNKNOWN</v>
      </c>
      <c r="U7190" s="4" t="str">
        <f t="shared" si="6"/>
        <v>In-store</v>
      </c>
      <c r="V7190" s="4" t="str">
        <f t="shared" si="7"/>
        <v>Credit Card</v>
      </c>
      <c r="W7190" s="4">
        <f t="shared" ref="W7190:Y7190" si="7197">IF(OR(J7190 = "ERROR", J7190 = ""), "UNKNOWN", J7190)</f>
        <v>5</v>
      </c>
      <c r="X7190" s="4">
        <f t="shared" si="7197"/>
        <v>4</v>
      </c>
      <c r="Y7190" s="4">
        <f t="shared" si="7197"/>
        <v>20</v>
      </c>
      <c r="Z7190" s="5">
        <f t="shared" si="9"/>
        <v>44967</v>
      </c>
    </row>
    <row r="7191">
      <c r="A7191" s="1" t="s">
        <v>7228</v>
      </c>
      <c r="B7191" s="1" t="s">
        <v>22</v>
      </c>
      <c r="C7191" s="1">
        <v>4.0</v>
      </c>
      <c r="D7191" s="1">
        <v>2.0</v>
      </c>
      <c r="E7191" s="1">
        <v>8.0</v>
      </c>
      <c r="F7191" s="1" t="s">
        <v>39</v>
      </c>
      <c r="G7191" s="1" t="s">
        <v>29</v>
      </c>
      <c r="H7191" s="6">
        <v>45275.0</v>
      </c>
      <c r="J7191" s="3">
        <f t="shared" si="2"/>
        <v>4</v>
      </c>
      <c r="K7191" s="4">
        <f t="shared" si="3"/>
        <v>2</v>
      </c>
      <c r="L7191" s="4">
        <f t="shared" si="4"/>
        <v>8</v>
      </c>
      <c r="S7191" s="1" t="s">
        <v>7228</v>
      </c>
      <c r="T7191" s="4" t="str">
        <f t="shared" si="5"/>
        <v>Coffee</v>
      </c>
      <c r="U7191" s="4" t="str">
        <f t="shared" si="6"/>
        <v>In-store</v>
      </c>
      <c r="V7191" s="4" t="str">
        <f t="shared" si="7"/>
        <v>Digital Wallet</v>
      </c>
      <c r="W7191" s="4">
        <f t="shared" ref="W7191:Y7191" si="7198">IF(OR(J7191 = "ERROR", J7191 = ""), "UNKNOWN", J7191)</f>
        <v>4</v>
      </c>
      <c r="X7191" s="4">
        <f t="shared" si="7198"/>
        <v>2</v>
      </c>
      <c r="Y7191" s="4">
        <f t="shared" si="7198"/>
        <v>8</v>
      </c>
      <c r="Z7191" s="7">
        <f t="shared" si="9"/>
        <v>45275</v>
      </c>
    </row>
    <row r="7192">
      <c r="A7192" s="1" t="s">
        <v>7229</v>
      </c>
      <c r="B7192" s="1" t="s">
        <v>27</v>
      </c>
      <c r="C7192" s="1">
        <v>2.0</v>
      </c>
      <c r="D7192" s="1">
        <v>3.0</v>
      </c>
      <c r="E7192" s="1">
        <v>6.0</v>
      </c>
      <c r="G7192" s="1" t="s">
        <v>25</v>
      </c>
      <c r="H7192" s="2">
        <v>45066.0</v>
      </c>
      <c r="J7192" s="3">
        <f t="shared" si="2"/>
        <v>2</v>
      </c>
      <c r="K7192" s="4">
        <f t="shared" si="3"/>
        <v>3</v>
      </c>
      <c r="L7192" s="4">
        <f t="shared" si="4"/>
        <v>6</v>
      </c>
      <c r="S7192" s="1" t="s">
        <v>7229</v>
      </c>
      <c r="T7192" s="4" t="str">
        <f t="shared" si="5"/>
        <v>Cake</v>
      </c>
      <c r="U7192" s="4" t="str">
        <f t="shared" si="6"/>
        <v>UNKNOWN</v>
      </c>
      <c r="V7192" s="4" t="str">
        <f t="shared" si="7"/>
        <v>UNKNOWN</v>
      </c>
      <c r="W7192" s="4">
        <f t="shared" ref="W7192:Y7192" si="7199">IF(OR(J7192 = "ERROR", J7192 = ""), "UNKNOWN", J7192)</f>
        <v>2</v>
      </c>
      <c r="X7192" s="4">
        <f t="shared" si="7199"/>
        <v>3</v>
      </c>
      <c r="Y7192" s="4">
        <f t="shared" si="7199"/>
        <v>6</v>
      </c>
      <c r="Z7192" s="5">
        <f t="shared" si="9"/>
        <v>45066</v>
      </c>
    </row>
    <row r="7193">
      <c r="A7193" s="1" t="s">
        <v>7230</v>
      </c>
      <c r="B7193" s="1" t="s">
        <v>55</v>
      </c>
      <c r="C7193" s="1">
        <v>2.0</v>
      </c>
      <c r="D7193" s="1">
        <v>3.0</v>
      </c>
      <c r="E7193" s="1">
        <v>6.0</v>
      </c>
      <c r="F7193" s="1" t="s">
        <v>39</v>
      </c>
      <c r="G7193" s="1" t="s">
        <v>24</v>
      </c>
      <c r="H7193" s="6">
        <v>45242.0</v>
      </c>
      <c r="J7193" s="3">
        <f t="shared" si="2"/>
        <v>2</v>
      </c>
      <c r="K7193" s="4">
        <f t="shared" si="3"/>
        <v>3</v>
      </c>
      <c r="L7193" s="4">
        <f t="shared" si="4"/>
        <v>6</v>
      </c>
      <c r="S7193" s="1" t="s">
        <v>7230</v>
      </c>
      <c r="T7193" s="4" t="str">
        <f t="shared" si="5"/>
        <v>Juice</v>
      </c>
      <c r="U7193" s="4" t="str">
        <f t="shared" si="6"/>
        <v>Takeaway</v>
      </c>
      <c r="V7193" s="4" t="str">
        <f t="shared" si="7"/>
        <v>Digital Wallet</v>
      </c>
      <c r="W7193" s="4">
        <f t="shared" ref="W7193:Y7193" si="7200">IF(OR(J7193 = "ERROR", J7193 = ""), "UNKNOWN", J7193)</f>
        <v>2</v>
      </c>
      <c r="X7193" s="4">
        <f t="shared" si="7200"/>
        <v>3</v>
      </c>
      <c r="Y7193" s="4">
        <f t="shared" si="7200"/>
        <v>6</v>
      </c>
      <c r="Z7193" s="7">
        <f t="shared" si="9"/>
        <v>45242</v>
      </c>
    </row>
    <row r="7194">
      <c r="A7194" s="1" t="s">
        <v>7231</v>
      </c>
      <c r="B7194" s="1" t="s">
        <v>55</v>
      </c>
      <c r="C7194" s="1">
        <v>3.0</v>
      </c>
      <c r="D7194" s="1">
        <v>3.0</v>
      </c>
      <c r="E7194" s="1">
        <v>9.0</v>
      </c>
      <c r="H7194" s="2">
        <v>45085.0</v>
      </c>
      <c r="J7194" s="3">
        <f t="shared" si="2"/>
        <v>3</v>
      </c>
      <c r="K7194" s="4">
        <f t="shared" si="3"/>
        <v>3</v>
      </c>
      <c r="L7194" s="4">
        <f t="shared" si="4"/>
        <v>9</v>
      </c>
      <c r="S7194" s="1" t="s">
        <v>7231</v>
      </c>
      <c r="T7194" s="4" t="str">
        <f t="shared" si="5"/>
        <v>Juice</v>
      </c>
      <c r="U7194" s="4" t="str">
        <f t="shared" si="6"/>
        <v>UNKNOWN</v>
      </c>
      <c r="V7194" s="4" t="str">
        <f t="shared" si="7"/>
        <v>UNKNOWN</v>
      </c>
      <c r="W7194" s="4">
        <f t="shared" ref="W7194:Y7194" si="7201">IF(OR(J7194 = "ERROR", J7194 = ""), "UNKNOWN", J7194)</f>
        <v>3</v>
      </c>
      <c r="X7194" s="4">
        <f t="shared" si="7201"/>
        <v>3</v>
      </c>
      <c r="Y7194" s="4">
        <f t="shared" si="7201"/>
        <v>9</v>
      </c>
      <c r="Z7194" s="5">
        <f t="shared" si="9"/>
        <v>45085</v>
      </c>
    </row>
    <row r="7195">
      <c r="A7195" s="1" t="s">
        <v>7232</v>
      </c>
      <c r="B7195" s="1" t="s">
        <v>55</v>
      </c>
      <c r="C7195" s="1">
        <v>3.0</v>
      </c>
      <c r="D7195" s="1">
        <v>3.0</v>
      </c>
      <c r="E7195" s="1">
        <v>9.0</v>
      </c>
      <c r="F7195" s="1" t="s">
        <v>25</v>
      </c>
      <c r="H7195" s="2">
        <v>45011.0</v>
      </c>
      <c r="J7195" s="3">
        <f t="shared" si="2"/>
        <v>3</v>
      </c>
      <c r="K7195" s="4">
        <f t="shared" si="3"/>
        <v>3</v>
      </c>
      <c r="L7195" s="4">
        <f t="shared" si="4"/>
        <v>9</v>
      </c>
      <c r="S7195" s="1" t="s">
        <v>7232</v>
      </c>
      <c r="T7195" s="4" t="str">
        <f t="shared" si="5"/>
        <v>Juice</v>
      </c>
      <c r="U7195" s="4" t="str">
        <f t="shared" si="6"/>
        <v>UNKNOWN</v>
      </c>
      <c r="V7195" s="4" t="str">
        <f t="shared" si="7"/>
        <v>UNKNOWN</v>
      </c>
      <c r="W7195" s="4">
        <f t="shared" ref="W7195:Y7195" si="7202">IF(OR(J7195 = "ERROR", J7195 = ""), "UNKNOWN", J7195)</f>
        <v>3</v>
      </c>
      <c r="X7195" s="4">
        <f t="shared" si="7202"/>
        <v>3</v>
      </c>
      <c r="Y7195" s="4">
        <f t="shared" si="7202"/>
        <v>9</v>
      </c>
      <c r="Z7195" s="5">
        <f t="shared" si="9"/>
        <v>45011</v>
      </c>
    </row>
    <row r="7196">
      <c r="A7196" s="1" t="s">
        <v>7233</v>
      </c>
      <c r="B7196" s="1" t="s">
        <v>27</v>
      </c>
      <c r="C7196" s="1">
        <v>1.0</v>
      </c>
      <c r="D7196" s="1">
        <v>3.0</v>
      </c>
      <c r="E7196" s="1" t="s">
        <v>30</v>
      </c>
      <c r="G7196" s="1" t="s">
        <v>29</v>
      </c>
      <c r="H7196" s="2">
        <v>44930.0</v>
      </c>
      <c r="J7196" s="3">
        <f t="shared" si="2"/>
        <v>1</v>
      </c>
      <c r="K7196" s="4">
        <f t="shared" si="3"/>
        <v>3</v>
      </c>
      <c r="L7196" s="4">
        <f t="shared" si="4"/>
        <v>3</v>
      </c>
      <c r="S7196" s="1" t="s">
        <v>7233</v>
      </c>
      <c r="T7196" s="4" t="str">
        <f t="shared" si="5"/>
        <v>Cake</v>
      </c>
      <c r="U7196" s="4" t="str">
        <f t="shared" si="6"/>
        <v>In-store</v>
      </c>
      <c r="V7196" s="4" t="str">
        <f t="shared" si="7"/>
        <v>UNKNOWN</v>
      </c>
      <c r="W7196" s="4">
        <f t="shared" ref="W7196:Y7196" si="7203">IF(OR(J7196 = "ERROR", J7196 = ""), "UNKNOWN", J7196)</f>
        <v>1</v>
      </c>
      <c r="X7196" s="4">
        <f t="shared" si="7203"/>
        <v>3</v>
      </c>
      <c r="Y7196" s="4">
        <f t="shared" si="7203"/>
        <v>3</v>
      </c>
      <c r="Z7196" s="5">
        <f t="shared" si="9"/>
        <v>44930</v>
      </c>
    </row>
    <row r="7197">
      <c r="A7197" s="1" t="s">
        <v>7234</v>
      </c>
      <c r="B7197" s="1" t="s">
        <v>41</v>
      </c>
      <c r="C7197" s="1">
        <v>3.0</v>
      </c>
      <c r="D7197" s="1">
        <v>4.0</v>
      </c>
      <c r="E7197" s="1">
        <v>12.0</v>
      </c>
      <c r="H7197" s="2">
        <v>44972.0</v>
      </c>
      <c r="J7197" s="3">
        <f t="shared" si="2"/>
        <v>3</v>
      </c>
      <c r="K7197" s="4">
        <f t="shared" si="3"/>
        <v>4</v>
      </c>
      <c r="L7197" s="4">
        <f t="shared" si="4"/>
        <v>12</v>
      </c>
      <c r="S7197" s="1" t="s">
        <v>7234</v>
      </c>
      <c r="T7197" s="4" t="str">
        <f t="shared" si="5"/>
        <v>Smoothie</v>
      </c>
      <c r="U7197" s="4" t="str">
        <f t="shared" si="6"/>
        <v>UNKNOWN</v>
      </c>
      <c r="V7197" s="4" t="str">
        <f t="shared" si="7"/>
        <v>UNKNOWN</v>
      </c>
      <c r="W7197" s="4">
        <f t="shared" ref="W7197:Y7197" si="7204">IF(OR(J7197 = "ERROR", J7197 = ""), "UNKNOWN", J7197)</f>
        <v>3</v>
      </c>
      <c r="X7197" s="4">
        <f t="shared" si="7204"/>
        <v>4</v>
      </c>
      <c r="Y7197" s="4">
        <f t="shared" si="7204"/>
        <v>12</v>
      </c>
      <c r="Z7197" s="5">
        <f t="shared" si="9"/>
        <v>44972</v>
      </c>
    </row>
    <row r="7198">
      <c r="A7198" s="1" t="s">
        <v>7235</v>
      </c>
      <c r="B7198" s="1" t="s">
        <v>55</v>
      </c>
      <c r="C7198" s="1">
        <v>3.0</v>
      </c>
      <c r="D7198" s="1">
        <v>3.0</v>
      </c>
      <c r="E7198" s="1">
        <v>9.0</v>
      </c>
      <c r="G7198" s="1" t="s">
        <v>24</v>
      </c>
      <c r="H7198" s="2">
        <v>45049.0</v>
      </c>
      <c r="J7198" s="3">
        <f t="shared" si="2"/>
        <v>3</v>
      </c>
      <c r="K7198" s="4">
        <f t="shared" si="3"/>
        <v>3</v>
      </c>
      <c r="L7198" s="4">
        <f t="shared" si="4"/>
        <v>9</v>
      </c>
      <c r="S7198" s="1" t="s">
        <v>7235</v>
      </c>
      <c r="T7198" s="4" t="str">
        <f t="shared" si="5"/>
        <v>Juice</v>
      </c>
      <c r="U7198" s="4" t="str">
        <f t="shared" si="6"/>
        <v>Takeaway</v>
      </c>
      <c r="V7198" s="4" t="str">
        <f t="shared" si="7"/>
        <v>UNKNOWN</v>
      </c>
      <c r="W7198" s="4">
        <f t="shared" ref="W7198:Y7198" si="7205">IF(OR(J7198 = "ERROR", J7198 = ""), "UNKNOWN", J7198)</f>
        <v>3</v>
      </c>
      <c r="X7198" s="4">
        <f t="shared" si="7205"/>
        <v>3</v>
      </c>
      <c r="Y7198" s="4">
        <f t="shared" si="7205"/>
        <v>9</v>
      </c>
      <c r="Z7198" s="5">
        <f t="shared" si="9"/>
        <v>45049</v>
      </c>
    </row>
    <row r="7199">
      <c r="A7199" s="1" t="s">
        <v>7236</v>
      </c>
      <c r="B7199" s="1" t="s">
        <v>55</v>
      </c>
      <c r="C7199" s="1">
        <v>5.0</v>
      </c>
      <c r="D7199" s="1">
        <v>3.0</v>
      </c>
      <c r="E7199" s="1" t="s">
        <v>30</v>
      </c>
      <c r="F7199" s="1" t="s">
        <v>39</v>
      </c>
      <c r="G7199" s="1" t="s">
        <v>30</v>
      </c>
      <c r="H7199" s="6">
        <v>45212.0</v>
      </c>
      <c r="J7199" s="3">
        <f t="shared" si="2"/>
        <v>5</v>
      </c>
      <c r="K7199" s="4">
        <f t="shared" si="3"/>
        <v>3</v>
      </c>
      <c r="L7199" s="4">
        <f t="shared" si="4"/>
        <v>15</v>
      </c>
      <c r="S7199" s="1" t="s">
        <v>7236</v>
      </c>
      <c r="T7199" s="4" t="str">
        <f t="shared" si="5"/>
        <v>Juice</v>
      </c>
      <c r="U7199" s="4" t="str">
        <f t="shared" si="6"/>
        <v>UNKNOWN</v>
      </c>
      <c r="V7199" s="4" t="str">
        <f t="shared" si="7"/>
        <v>Digital Wallet</v>
      </c>
      <c r="W7199" s="4">
        <f t="shared" ref="W7199:Y7199" si="7206">IF(OR(J7199 = "ERROR", J7199 = ""), "UNKNOWN", J7199)</f>
        <v>5</v>
      </c>
      <c r="X7199" s="4">
        <f t="shared" si="7206"/>
        <v>3</v>
      </c>
      <c r="Y7199" s="4">
        <f t="shared" si="7206"/>
        <v>15</v>
      </c>
      <c r="Z7199" s="7">
        <f t="shared" si="9"/>
        <v>45212</v>
      </c>
    </row>
    <row r="7200">
      <c r="A7200" s="1" t="s">
        <v>7237</v>
      </c>
      <c r="B7200" s="1" t="s">
        <v>81</v>
      </c>
      <c r="C7200" s="1">
        <v>4.0</v>
      </c>
      <c r="D7200" s="1">
        <v>1.5</v>
      </c>
      <c r="E7200" s="1">
        <v>6.0</v>
      </c>
      <c r="F7200" s="1" t="s">
        <v>23</v>
      </c>
      <c r="G7200" s="1" t="s">
        <v>29</v>
      </c>
      <c r="H7200" s="2">
        <v>44964.0</v>
      </c>
      <c r="J7200" s="3">
        <f t="shared" si="2"/>
        <v>4</v>
      </c>
      <c r="K7200" s="4">
        <f t="shared" si="3"/>
        <v>1.5</v>
      </c>
      <c r="L7200" s="4">
        <f t="shared" si="4"/>
        <v>6</v>
      </c>
      <c r="S7200" s="1" t="s">
        <v>7237</v>
      </c>
      <c r="T7200" s="4" t="str">
        <f t="shared" si="5"/>
        <v>Tea</v>
      </c>
      <c r="U7200" s="4" t="str">
        <f t="shared" si="6"/>
        <v>In-store</v>
      </c>
      <c r="V7200" s="4" t="str">
        <f t="shared" si="7"/>
        <v>Credit Card</v>
      </c>
      <c r="W7200" s="4">
        <f t="shared" ref="W7200:Y7200" si="7207">IF(OR(J7200 = "ERROR", J7200 = ""), "UNKNOWN", J7200)</f>
        <v>4</v>
      </c>
      <c r="X7200" s="4">
        <f t="shared" si="7207"/>
        <v>1.5</v>
      </c>
      <c r="Y7200" s="4">
        <f t="shared" si="7207"/>
        <v>6</v>
      </c>
      <c r="Z7200" s="5">
        <f t="shared" si="9"/>
        <v>44964</v>
      </c>
    </row>
    <row r="7201">
      <c r="A7201" s="1" t="s">
        <v>7238</v>
      </c>
      <c r="B7201" s="1" t="s">
        <v>32</v>
      </c>
      <c r="C7201" s="1">
        <v>1.0</v>
      </c>
      <c r="D7201" s="1" t="s">
        <v>30</v>
      </c>
      <c r="E7201" s="1">
        <v>1.0</v>
      </c>
      <c r="G7201" s="1" t="s">
        <v>24</v>
      </c>
      <c r="H7201" s="2">
        <v>45089.0</v>
      </c>
      <c r="J7201" s="3">
        <f t="shared" si="2"/>
        <v>1</v>
      </c>
      <c r="K7201" s="4">
        <f t="shared" si="3"/>
        <v>1</v>
      </c>
      <c r="L7201" s="4">
        <f t="shared" si="4"/>
        <v>1</v>
      </c>
      <c r="S7201" s="1" t="s">
        <v>7238</v>
      </c>
      <c r="T7201" s="4" t="str">
        <f t="shared" si="5"/>
        <v>Cookie</v>
      </c>
      <c r="U7201" s="4" t="str">
        <f t="shared" si="6"/>
        <v>Takeaway</v>
      </c>
      <c r="V7201" s="4" t="str">
        <f t="shared" si="7"/>
        <v>UNKNOWN</v>
      </c>
      <c r="W7201" s="4">
        <f t="shared" ref="W7201:Y7201" si="7208">IF(OR(J7201 = "ERROR", J7201 = ""), "UNKNOWN", J7201)</f>
        <v>1</v>
      </c>
      <c r="X7201" s="4">
        <f t="shared" si="7208"/>
        <v>1</v>
      </c>
      <c r="Y7201" s="4">
        <f t="shared" si="7208"/>
        <v>1</v>
      </c>
      <c r="Z7201" s="5">
        <f t="shared" si="9"/>
        <v>45089</v>
      </c>
    </row>
    <row r="7202">
      <c r="A7202" s="1" t="s">
        <v>7239</v>
      </c>
      <c r="B7202" s="1" t="s">
        <v>32</v>
      </c>
      <c r="C7202" s="1">
        <v>2.0</v>
      </c>
      <c r="D7202" s="1">
        <v>1.0</v>
      </c>
      <c r="E7202" s="1">
        <v>2.0</v>
      </c>
      <c r="G7202" s="1" t="s">
        <v>29</v>
      </c>
      <c r="H7202" s="6">
        <v>45215.0</v>
      </c>
      <c r="J7202" s="3">
        <f t="shared" si="2"/>
        <v>2</v>
      </c>
      <c r="K7202" s="4">
        <f t="shared" si="3"/>
        <v>1</v>
      </c>
      <c r="L7202" s="4">
        <f t="shared" si="4"/>
        <v>2</v>
      </c>
      <c r="S7202" s="1" t="s">
        <v>7239</v>
      </c>
      <c r="T7202" s="4" t="str">
        <f t="shared" si="5"/>
        <v>Cookie</v>
      </c>
      <c r="U7202" s="4" t="str">
        <f t="shared" si="6"/>
        <v>In-store</v>
      </c>
      <c r="V7202" s="4" t="str">
        <f t="shared" si="7"/>
        <v>UNKNOWN</v>
      </c>
      <c r="W7202" s="4">
        <f t="shared" ref="W7202:Y7202" si="7209">IF(OR(J7202 = "ERROR", J7202 = ""), "UNKNOWN", J7202)</f>
        <v>2</v>
      </c>
      <c r="X7202" s="4">
        <f t="shared" si="7209"/>
        <v>1</v>
      </c>
      <c r="Y7202" s="4">
        <f t="shared" si="7209"/>
        <v>2</v>
      </c>
      <c r="Z7202" s="7">
        <f t="shared" si="9"/>
        <v>45215</v>
      </c>
    </row>
    <row r="7203">
      <c r="A7203" s="1" t="s">
        <v>7240</v>
      </c>
      <c r="B7203" s="1" t="s">
        <v>55</v>
      </c>
      <c r="C7203" s="1">
        <v>5.0</v>
      </c>
      <c r="D7203" s="1">
        <v>3.0</v>
      </c>
      <c r="E7203" s="1">
        <v>15.0</v>
      </c>
      <c r="G7203" s="1" t="s">
        <v>29</v>
      </c>
      <c r="J7203" s="3">
        <f t="shared" si="2"/>
        <v>5</v>
      </c>
      <c r="K7203" s="4">
        <f t="shared" si="3"/>
        <v>3</v>
      </c>
      <c r="L7203" s="4">
        <f t="shared" si="4"/>
        <v>15</v>
      </c>
      <c r="S7203" s="1" t="s">
        <v>7240</v>
      </c>
      <c r="T7203" s="4" t="str">
        <f t="shared" si="5"/>
        <v>Juice</v>
      </c>
      <c r="U7203" s="4" t="str">
        <f t="shared" si="6"/>
        <v>In-store</v>
      </c>
      <c r="V7203" s="4" t="str">
        <f t="shared" si="7"/>
        <v>UNKNOWN</v>
      </c>
      <c r="W7203" s="4">
        <f t="shared" ref="W7203:Y7203" si="7210">IF(OR(J7203 = "ERROR", J7203 = ""), "UNKNOWN", J7203)</f>
        <v>5</v>
      </c>
      <c r="X7203" s="4">
        <f t="shared" si="7210"/>
        <v>3</v>
      </c>
      <c r="Y7203" s="4">
        <f t="shared" si="7210"/>
        <v>15</v>
      </c>
      <c r="Z7203" s="4" t="str">
        <f t="shared" si="9"/>
        <v>UNKNOWN</v>
      </c>
    </row>
    <row r="7204">
      <c r="A7204" s="1" t="s">
        <v>7241</v>
      </c>
      <c r="B7204" s="1" t="s">
        <v>36</v>
      </c>
      <c r="C7204" s="1">
        <v>5.0</v>
      </c>
      <c r="D7204" s="1">
        <v>5.0</v>
      </c>
      <c r="E7204" s="1">
        <v>25.0</v>
      </c>
      <c r="F7204" s="1" t="s">
        <v>28</v>
      </c>
      <c r="G7204" s="1" t="s">
        <v>29</v>
      </c>
      <c r="H7204" s="2">
        <v>44931.0</v>
      </c>
      <c r="J7204" s="3">
        <f t="shared" si="2"/>
        <v>5</v>
      </c>
      <c r="K7204" s="4">
        <f t="shared" si="3"/>
        <v>5</v>
      </c>
      <c r="L7204" s="4">
        <f t="shared" si="4"/>
        <v>25</v>
      </c>
      <c r="S7204" s="1" t="s">
        <v>7241</v>
      </c>
      <c r="T7204" s="4" t="str">
        <f t="shared" si="5"/>
        <v>Salad</v>
      </c>
      <c r="U7204" s="4" t="str">
        <f t="shared" si="6"/>
        <v>In-store</v>
      </c>
      <c r="V7204" s="4" t="str">
        <f t="shared" si="7"/>
        <v>Cash</v>
      </c>
      <c r="W7204" s="4">
        <f t="shared" ref="W7204:Y7204" si="7211">IF(OR(J7204 = "ERROR", J7204 = ""), "UNKNOWN", J7204)</f>
        <v>5</v>
      </c>
      <c r="X7204" s="4">
        <f t="shared" si="7211"/>
        <v>5</v>
      </c>
      <c r="Y7204" s="4">
        <f t="shared" si="7211"/>
        <v>25</v>
      </c>
      <c r="Z7204" s="5">
        <f t="shared" si="9"/>
        <v>44931</v>
      </c>
    </row>
    <row r="7205">
      <c r="A7205" s="1" t="s">
        <v>7242</v>
      </c>
      <c r="B7205" s="1" t="s">
        <v>44</v>
      </c>
      <c r="C7205" s="1">
        <v>2.0</v>
      </c>
      <c r="D7205" s="1">
        <v>4.0</v>
      </c>
      <c r="E7205" s="1">
        <v>8.0</v>
      </c>
      <c r="F7205" s="1" t="s">
        <v>30</v>
      </c>
      <c r="H7205" s="2">
        <v>45085.0</v>
      </c>
      <c r="J7205" s="3">
        <f t="shared" si="2"/>
        <v>2</v>
      </c>
      <c r="K7205" s="4">
        <f t="shared" si="3"/>
        <v>4</v>
      </c>
      <c r="L7205" s="4">
        <f t="shared" si="4"/>
        <v>8</v>
      </c>
      <c r="S7205" s="1" t="s">
        <v>7242</v>
      </c>
      <c r="T7205" s="4" t="str">
        <f t="shared" si="5"/>
        <v>Sandwich</v>
      </c>
      <c r="U7205" s="4" t="str">
        <f t="shared" si="6"/>
        <v>UNKNOWN</v>
      </c>
      <c r="V7205" s="4" t="str">
        <f t="shared" si="7"/>
        <v>UNKNOWN</v>
      </c>
      <c r="W7205" s="4">
        <f t="shared" ref="W7205:Y7205" si="7212">IF(OR(J7205 = "ERROR", J7205 = ""), "UNKNOWN", J7205)</f>
        <v>2</v>
      </c>
      <c r="X7205" s="4">
        <f t="shared" si="7212"/>
        <v>4</v>
      </c>
      <c r="Y7205" s="4">
        <f t="shared" si="7212"/>
        <v>8</v>
      </c>
      <c r="Z7205" s="5">
        <f t="shared" si="9"/>
        <v>45085</v>
      </c>
    </row>
    <row r="7206">
      <c r="A7206" s="1" t="s">
        <v>7243</v>
      </c>
      <c r="B7206" s="1" t="s">
        <v>81</v>
      </c>
      <c r="C7206" s="1">
        <v>4.0</v>
      </c>
      <c r="D7206" s="1">
        <v>1.5</v>
      </c>
      <c r="E7206" s="1">
        <v>6.0</v>
      </c>
      <c r="F7206" s="1" t="s">
        <v>39</v>
      </c>
      <c r="H7206" s="2">
        <v>44937.0</v>
      </c>
      <c r="J7206" s="3">
        <f t="shared" si="2"/>
        <v>4</v>
      </c>
      <c r="K7206" s="4">
        <f t="shared" si="3"/>
        <v>1.5</v>
      </c>
      <c r="L7206" s="4">
        <f t="shared" si="4"/>
        <v>6</v>
      </c>
      <c r="S7206" s="1" t="s">
        <v>7243</v>
      </c>
      <c r="T7206" s="4" t="str">
        <f t="shared" si="5"/>
        <v>Tea</v>
      </c>
      <c r="U7206" s="4" t="str">
        <f t="shared" si="6"/>
        <v>UNKNOWN</v>
      </c>
      <c r="V7206" s="4" t="str">
        <f t="shared" si="7"/>
        <v>Digital Wallet</v>
      </c>
      <c r="W7206" s="4">
        <f t="shared" ref="W7206:Y7206" si="7213">IF(OR(J7206 = "ERROR", J7206 = ""), "UNKNOWN", J7206)</f>
        <v>4</v>
      </c>
      <c r="X7206" s="4">
        <f t="shared" si="7213"/>
        <v>1.5</v>
      </c>
      <c r="Y7206" s="4">
        <f t="shared" si="7213"/>
        <v>6</v>
      </c>
      <c r="Z7206" s="5">
        <f t="shared" si="9"/>
        <v>44937</v>
      </c>
    </row>
    <row r="7207">
      <c r="A7207" s="1" t="s">
        <v>7244</v>
      </c>
      <c r="B7207" s="1" t="s">
        <v>44</v>
      </c>
      <c r="C7207" s="1">
        <v>5.0</v>
      </c>
      <c r="D7207" s="1">
        <v>4.0</v>
      </c>
      <c r="E7207" s="1">
        <v>20.0</v>
      </c>
      <c r="F7207" s="1" t="s">
        <v>39</v>
      </c>
      <c r="G7207" s="1" t="s">
        <v>29</v>
      </c>
      <c r="H7207" s="2">
        <v>45127.0</v>
      </c>
      <c r="J7207" s="3">
        <f t="shared" si="2"/>
        <v>5</v>
      </c>
      <c r="K7207" s="4">
        <f t="shared" si="3"/>
        <v>4</v>
      </c>
      <c r="L7207" s="4">
        <f t="shared" si="4"/>
        <v>20</v>
      </c>
      <c r="S7207" s="1" t="s">
        <v>7244</v>
      </c>
      <c r="T7207" s="4" t="str">
        <f t="shared" si="5"/>
        <v>Sandwich</v>
      </c>
      <c r="U7207" s="4" t="str">
        <f t="shared" si="6"/>
        <v>In-store</v>
      </c>
      <c r="V7207" s="4" t="str">
        <f t="shared" si="7"/>
        <v>Digital Wallet</v>
      </c>
      <c r="W7207" s="4">
        <f t="shared" ref="W7207:Y7207" si="7214">IF(OR(J7207 = "ERROR", J7207 = ""), "UNKNOWN", J7207)</f>
        <v>5</v>
      </c>
      <c r="X7207" s="4">
        <f t="shared" si="7214"/>
        <v>4</v>
      </c>
      <c r="Y7207" s="4">
        <f t="shared" si="7214"/>
        <v>20</v>
      </c>
      <c r="Z7207" s="5">
        <f t="shared" si="9"/>
        <v>45127</v>
      </c>
    </row>
    <row r="7208">
      <c r="A7208" s="1" t="s">
        <v>7245</v>
      </c>
      <c r="B7208" s="1" t="s">
        <v>41</v>
      </c>
      <c r="C7208" s="1">
        <v>2.0</v>
      </c>
      <c r="D7208" s="1">
        <v>4.0</v>
      </c>
      <c r="E7208" s="1">
        <v>8.0</v>
      </c>
      <c r="F7208" s="1" t="s">
        <v>25</v>
      </c>
      <c r="H7208" s="2">
        <v>44968.0</v>
      </c>
      <c r="J7208" s="3">
        <f t="shared" si="2"/>
        <v>2</v>
      </c>
      <c r="K7208" s="4">
        <f t="shared" si="3"/>
        <v>4</v>
      </c>
      <c r="L7208" s="4">
        <f t="shared" si="4"/>
        <v>8</v>
      </c>
      <c r="S7208" s="1" t="s">
        <v>7245</v>
      </c>
      <c r="T7208" s="4" t="str">
        <f t="shared" si="5"/>
        <v>Smoothie</v>
      </c>
      <c r="U7208" s="4" t="str">
        <f t="shared" si="6"/>
        <v>UNKNOWN</v>
      </c>
      <c r="V7208" s="4" t="str">
        <f t="shared" si="7"/>
        <v>UNKNOWN</v>
      </c>
      <c r="W7208" s="4">
        <f t="shared" ref="W7208:Y7208" si="7215">IF(OR(J7208 = "ERROR", J7208 = ""), "UNKNOWN", J7208)</f>
        <v>2</v>
      </c>
      <c r="X7208" s="4">
        <f t="shared" si="7215"/>
        <v>4</v>
      </c>
      <c r="Y7208" s="4">
        <f t="shared" si="7215"/>
        <v>8</v>
      </c>
      <c r="Z7208" s="5">
        <f t="shared" si="9"/>
        <v>44968</v>
      </c>
    </row>
    <row r="7209">
      <c r="A7209" s="1" t="s">
        <v>7246</v>
      </c>
      <c r="B7209" s="1" t="s">
        <v>36</v>
      </c>
      <c r="C7209" s="1">
        <v>5.0</v>
      </c>
      <c r="D7209" s="1">
        <v>5.0</v>
      </c>
      <c r="E7209" s="1">
        <v>25.0</v>
      </c>
      <c r="F7209" s="1" t="s">
        <v>39</v>
      </c>
      <c r="H7209" s="2">
        <v>45262.0</v>
      </c>
      <c r="J7209" s="3">
        <f t="shared" si="2"/>
        <v>5</v>
      </c>
      <c r="K7209" s="4">
        <f t="shared" si="3"/>
        <v>5</v>
      </c>
      <c r="L7209" s="4">
        <f t="shared" si="4"/>
        <v>25</v>
      </c>
      <c r="S7209" s="1" t="s">
        <v>7246</v>
      </c>
      <c r="T7209" s="4" t="str">
        <f t="shared" si="5"/>
        <v>Salad</v>
      </c>
      <c r="U7209" s="4" t="str">
        <f t="shared" si="6"/>
        <v>UNKNOWN</v>
      </c>
      <c r="V7209" s="4" t="str">
        <f t="shared" si="7"/>
        <v>Digital Wallet</v>
      </c>
      <c r="W7209" s="4">
        <f t="shared" ref="W7209:Y7209" si="7216">IF(OR(J7209 = "ERROR", J7209 = ""), "UNKNOWN", J7209)</f>
        <v>5</v>
      </c>
      <c r="X7209" s="4">
        <f t="shared" si="7216"/>
        <v>5</v>
      </c>
      <c r="Y7209" s="4">
        <f t="shared" si="7216"/>
        <v>25</v>
      </c>
      <c r="Z7209" s="5">
        <f t="shared" si="9"/>
        <v>45262</v>
      </c>
    </row>
    <row r="7210">
      <c r="A7210" s="1" t="s">
        <v>7247</v>
      </c>
      <c r="B7210" s="1" t="s">
        <v>55</v>
      </c>
      <c r="C7210" s="1">
        <v>2.0</v>
      </c>
      <c r="D7210" s="1">
        <v>3.0</v>
      </c>
      <c r="E7210" s="1">
        <v>6.0</v>
      </c>
      <c r="F7210" s="1" t="s">
        <v>28</v>
      </c>
      <c r="G7210" s="1" t="s">
        <v>29</v>
      </c>
      <c r="H7210" s="2">
        <v>45033.0</v>
      </c>
      <c r="J7210" s="3">
        <f t="shared" si="2"/>
        <v>2</v>
      </c>
      <c r="K7210" s="4">
        <f t="shared" si="3"/>
        <v>3</v>
      </c>
      <c r="L7210" s="4">
        <f t="shared" si="4"/>
        <v>6</v>
      </c>
      <c r="S7210" s="1" t="s">
        <v>7247</v>
      </c>
      <c r="T7210" s="4" t="str">
        <f t="shared" si="5"/>
        <v>Juice</v>
      </c>
      <c r="U7210" s="4" t="str">
        <f t="shared" si="6"/>
        <v>In-store</v>
      </c>
      <c r="V7210" s="4" t="str">
        <f t="shared" si="7"/>
        <v>Cash</v>
      </c>
      <c r="W7210" s="4">
        <f t="shared" ref="W7210:Y7210" si="7217">IF(OR(J7210 = "ERROR", J7210 = ""), "UNKNOWN", J7210)</f>
        <v>2</v>
      </c>
      <c r="X7210" s="4">
        <f t="shared" si="7217"/>
        <v>3</v>
      </c>
      <c r="Y7210" s="4">
        <f t="shared" si="7217"/>
        <v>6</v>
      </c>
      <c r="Z7210" s="5">
        <f t="shared" si="9"/>
        <v>45033</v>
      </c>
    </row>
    <row r="7211">
      <c r="A7211" s="1" t="s">
        <v>7248</v>
      </c>
      <c r="B7211" s="1" t="s">
        <v>22</v>
      </c>
      <c r="C7211" s="1">
        <v>4.0</v>
      </c>
      <c r="D7211" s="1">
        <v>2.0</v>
      </c>
      <c r="E7211" s="1" t="s">
        <v>30</v>
      </c>
      <c r="F7211" s="1" t="s">
        <v>39</v>
      </c>
      <c r="G7211" s="1" t="s">
        <v>29</v>
      </c>
      <c r="H7211" s="2">
        <v>44977.0</v>
      </c>
      <c r="J7211" s="3">
        <f t="shared" si="2"/>
        <v>4</v>
      </c>
      <c r="K7211" s="4">
        <f t="shared" si="3"/>
        <v>2</v>
      </c>
      <c r="L7211" s="4">
        <f t="shared" si="4"/>
        <v>8</v>
      </c>
      <c r="S7211" s="1" t="s">
        <v>7248</v>
      </c>
      <c r="T7211" s="4" t="str">
        <f t="shared" si="5"/>
        <v>Coffee</v>
      </c>
      <c r="U7211" s="4" t="str">
        <f t="shared" si="6"/>
        <v>In-store</v>
      </c>
      <c r="V7211" s="4" t="str">
        <f t="shared" si="7"/>
        <v>Digital Wallet</v>
      </c>
      <c r="W7211" s="4">
        <f t="shared" ref="W7211:Y7211" si="7218">IF(OR(J7211 = "ERROR", J7211 = ""), "UNKNOWN", J7211)</f>
        <v>4</v>
      </c>
      <c r="X7211" s="4">
        <f t="shared" si="7218"/>
        <v>2</v>
      </c>
      <c r="Y7211" s="4">
        <f t="shared" si="7218"/>
        <v>8</v>
      </c>
      <c r="Z7211" s="5">
        <f t="shared" si="9"/>
        <v>44977</v>
      </c>
    </row>
    <row r="7212">
      <c r="A7212" s="1" t="s">
        <v>7249</v>
      </c>
      <c r="B7212" s="1" t="s">
        <v>41</v>
      </c>
      <c r="C7212" s="1">
        <v>2.0</v>
      </c>
      <c r="D7212" s="1">
        <v>4.0</v>
      </c>
      <c r="E7212" s="1">
        <v>8.0</v>
      </c>
      <c r="G7212" s="1" t="s">
        <v>29</v>
      </c>
      <c r="H7212" s="2">
        <v>45067.0</v>
      </c>
      <c r="J7212" s="3">
        <f t="shared" si="2"/>
        <v>2</v>
      </c>
      <c r="K7212" s="4">
        <f t="shared" si="3"/>
        <v>4</v>
      </c>
      <c r="L7212" s="4">
        <f t="shared" si="4"/>
        <v>8</v>
      </c>
      <c r="S7212" s="1" t="s">
        <v>7249</v>
      </c>
      <c r="T7212" s="4" t="str">
        <f t="shared" si="5"/>
        <v>Smoothie</v>
      </c>
      <c r="U7212" s="4" t="str">
        <f t="shared" si="6"/>
        <v>In-store</v>
      </c>
      <c r="V7212" s="4" t="str">
        <f t="shared" si="7"/>
        <v>UNKNOWN</v>
      </c>
      <c r="W7212" s="4">
        <f t="shared" ref="W7212:Y7212" si="7219">IF(OR(J7212 = "ERROR", J7212 = ""), "UNKNOWN", J7212)</f>
        <v>2</v>
      </c>
      <c r="X7212" s="4">
        <f t="shared" si="7219"/>
        <v>4</v>
      </c>
      <c r="Y7212" s="4">
        <f t="shared" si="7219"/>
        <v>8</v>
      </c>
      <c r="Z7212" s="5">
        <f t="shared" si="9"/>
        <v>45067</v>
      </c>
    </row>
    <row r="7213">
      <c r="A7213" s="1" t="s">
        <v>7250</v>
      </c>
      <c r="B7213" s="1" t="s">
        <v>55</v>
      </c>
      <c r="C7213" s="1">
        <v>5.0</v>
      </c>
      <c r="D7213" s="1">
        <v>3.0</v>
      </c>
      <c r="E7213" s="1">
        <v>15.0</v>
      </c>
      <c r="F7213" s="1" t="s">
        <v>39</v>
      </c>
      <c r="G7213" s="1" t="s">
        <v>24</v>
      </c>
      <c r="H7213" s="2">
        <v>45151.0</v>
      </c>
      <c r="J7213" s="3">
        <f t="shared" si="2"/>
        <v>5</v>
      </c>
      <c r="K7213" s="4">
        <f t="shared" si="3"/>
        <v>3</v>
      </c>
      <c r="L7213" s="4">
        <f t="shared" si="4"/>
        <v>15</v>
      </c>
      <c r="S7213" s="1" t="s">
        <v>7250</v>
      </c>
      <c r="T7213" s="4" t="str">
        <f t="shared" si="5"/>
        <v>Juice</v>
      </c>
      <c r="U7213" s="4" t="str">
        <f t="shared" si="6"/>
        <v>Takeaway</v>
      </c>
      <c r="V7213" s="4" t="str">
        <f t="shared" si="7"/>
        <v>Digital Wallet</v>
      </c>
      <c r="W7213" s="4">
        <f t="shared" ref="W7213:Y7213" si="7220">IF(OR(J7213 = "ERROR", J7213 = ""), "UNKNOWN", J7213)</f>
        <v>5</v>
      </c>
      <c r="X7213" s="4">
        <f t="shared" si="7220"/>
        <v>3</v>
      </c>
      <c r="Y7213" s="4">
        <f t="shared" si="7220"/>
        <v>15</v>
      </c>
      <c r="Z7213" s="5">
        <f t="shared" si="9"/>
        <v>45151</v>
      </c>
    </row>
    <row r="7214">
      <c r="A7214" s="1" t="s">
        <v>7251</v>
      </c>
      <c r="B7214" s="1" t="s">
        <v>44</v>
      </c>
      <c r="C7214" s="1">
        <v>3.0</v>
      </c>
      <c r="D7214" s="1">
        <v>4.0</v>
      </c>
      <c r="E7214" s="1">
        <v>12.0</v>
      </c>
      <c r="F7214" s="1" t="s">
        <v>23</v>
      </c>
      <c r="G7214" s="1" t="s">
        <v>29</v>
      </c>
      <c r="H7214" s="6">
        <v>45275.0</v>
      </c>
      <c r="J7214" s="3">
        <f t="shared" si="2"/>
        <v>3</v>
      </c>
      <c r="K7214" s="4">
        <f t="shared" si="3"/>
        <v>4</v>
      </c>
      <c r="L7214" s="4">
        <f t="shared" si="4"/>
        <v>12</v>
      </c>
      <c r="S7214" s="1" t="s">
        <v>7251</v>
      </c>
      <c r="T7214" s="4" t="str">
        <f t="shared" si="5"/>
        <v>Sandwich</v>
      </c>
      <c r="U7214" s="4" t="str">
        <f t="shared" si="6"/>
        <v>In-store</v>
      </c>
      <c r="V7214" s="4" t="str">
        <f t="shared" si="7"/>
        <v>Credit Card</v>
      </c>
      <c r="W7214" s="4">
        <f t="shared" ref="W7214:Y7214" si="7221">IF(OR(J7214 = "ERROR", J7214 = ""), "UNKNOWN", J7214)</f>
        <v>3</v>
      </c>
      <c r="X7214" s="4">
        <f t="shared" si="7221"/>
        <v>4</v>
      </c>
      <c r="Y7214" s="4">
        <f t="shared" si="7221"/>
        <v>12</v>
      </c>
      <c r="Z7214" s="7">
        <f t="shared" si="9"/>
        <v>45275</v>
      </c>
    </row>
    <row r="7215">
      <c r="A7215" s="1" t="s">
        <v>7252</v>
      </c>
      <c r="B7215" s="1" t="s">
        <v>55</v>
      </c>
      <c r="C7215" s="1">
        <v>2.0</v>
      </c>
      <c r="D7215" s="1">
        <v>3.0</v>
      </c>
      <c r="E7215" s="1">
        <v>6.0</v>
      </c>
      <c r="F7215" s="1" t="s">
        <v>28</v>
      </c>
      <c r="H7215" s="2">
        <v>45158.0</v>
      </c>
      <c r="J7215" s="3">
        <f t="shared" si="2"/>
        <v>2</v>
      </c>
      <c r="K7215" s="4">
        <f t="shared" si="3"/>
        <v>3</v>
      </c>
      <c r="L7215" s="4">
        <f t="shared" si="4"/>
        <v>6</v>
      </c>
      <c r="S7215" s="1" t="s">
        <v>7252</v>
      </c>
      <c r="T7215" s="4" t="str">
        <f t="shared" si="5"/>
        <v>Juice</v>
      </c>
      <c r="U7215" s="4" t="str">
        <f t="shared" si="6"/>
        <v>UNKNOWN</v>
      </c>
      <c r="V7215" s="4" t="str">
        <f t="shared" si="7"/>
        <v>Cash</v>
      </c>
      <c r="W7215" s="4">
        <f t="shared" ref="W7215:Y7215" si="7222">IF(OR(J7215 = "ERROR", J7215 = ""), "UNKNOWN", J7215)</f>
        <v>2</v>
      </c>
      <c r="X7215" s="4">
        <f t="shared" si="7222"/>
        <v>3</v>
      </c>
      <c r="Y7215" s="4">
        <f t="shared" si="7222"/>
        <v>6</v>
      </c>
      <c r="Z7215" s="5">
        <f t="shared" si="9"/>
        <v>45158</v>
      </c>
    </row>
    <row r="7216">
      <c r="A7216" s="1" t="s">
        <v>7253</v>
      </c>
      <c r="B7216" s="1" t="s">
        <v>32</v>
      </c>
      <c r="C7216" s="1">
        <v>4.0</v>
      </c>
      <c r="D7216" s="1">
        <v>1.0</v>
      </c>
      <c r="E7216" s="1">
        <v>4.0</v>
      </c>
      <c r="F7216" s="1" t="s">
        <v>28</v>
      </c>
      <c r="G7216" s="1" t="s">
        <v>29</v>
      </c>
      <c r="H7216" s="2">
        <v>45090.0</v>
      </c>
      <c r="J7216" s="3">
        <f t="shared" si="2"/>
        <v>4</v>
      </c>
      <c r="K7216" s="4">
        <f t="shared" si="3"/>
        <v>1</v>
      </c>
      <c r="L7216" s="4">
        <f t="shared" si="4"/>
        <v>4</v>
      </c>
      <c r="S7216" s="1" t="s">
        <v>7253</v>
      </c>
      <c r="T7216" s="4" t="str">
        <f t="shared" si="5"/>
        <v>Cookie</v>
      </c>
      <c r="U7216" s="4" t="str">
        <f t="shared" si="6"/>
        <v>In-store</v>
      </c>
      <c r="V7216" s="4" t="str">
        <f t="shared" si="7"/>
        <v>Cash</v>
      </c>
      <c r="W7216" s="4">
        <f t="shared" ref="W7216:Y7216" si="7223">IF(OR(J7216 = "ERROR", J7216 = ""), "UNKNOWN", J7216)</f>
        <v>4</v>
      </c>
      <c r="X7216" s="4">
        <f t="shared" si="7223"/>
        <v>1</v>
      </c>
      <c r="Y7216" s="4">
        <f t="shared" si="7223"/>
        <v>4</v>
      </c>
      <c r="Z7216" s="5">
        <f t="shared" si="9"/>
        <v>45090</v>
      </c>
    </row>
    <row r="7217">
      <c r="A7217" s="1" t="s">
        <v>7254</v>
      </c>
      <c r="B7217" s="1" t="s">
        <v>32</v>
      </c>
      <c r="C7217" s="1">
        <v>3.0</v>
      </c>
      <c r="D7217" s="1">
        <v>1.0</v>
      </c>
      <c r="E7217" s="1">
        <v>3.0</v>
      </c>
      <c r="F7217" s="1" t="s">
        <v>39</v>
      </c>
      <c r="G7217" s="1" t="s">
        <v>29</v>
      </c>
      <c r="H7217" s="2">
        <v>45235.0</v>
      </c>
      <c r="J7217" s="3">
        <f t="shared" si="2"/>
        <v>3</v>
      </c>
      <c r="K7217" s="4">
        <f t="shared" si="3"/>
        <v>1</v>
      </c>
      <c r="L7217" s="4">
        <f t="shared" si="4"/>
        <v>3</v>
      </c>
      <c r="S7217" s="1" t="s">
        <v>7254</v>
      </c>
      <c r="T7217" s="4" t="str">
        <f t="shared" si="5"/>
        <v>Cookie</v>
      </c>
      <c r="U7217" s="4" t="str">
        <f t="shared" si="6"/>
        <v>In-store</v>
      </c>
      <c r="V7217" s="4" t="str">
        <f t="shared" si="7"/>
        <v>Digital Wallet</v>
      </c>
      <c r="W7217" s="4">
        <f t="shared" ref="W7217:Y7217" si="7224">IF(OR(J7217 = "ERROR", J7217 = ""), "UNKNOWN", J7217)</f>
        <v>3</v>
      </c>
      <c r="X7217" s="4">
        <f t="shared" si="7224"/>
        <v>1</v>
      </c>
      <c r="Y7217" s="4">
        <f t="shared" si="7224"/>
        <v>3</v>
      </c>
      <c r="Z7217" s="5">
        <f t="shared" si="9"/>
        <v>45235</v>
      </c>
    </row>
    <row r="7218">
      <c r="A7218" s="1" t="s">
        <v>7255</v>
      </c>
      <c r="B7218" s="1" t="s">
        <v>55</v>
      </c>
      <c r="C7218" s="1">
        <v>4.0</v>
      </c>
      <c r="D7218" s="1">
        <v>3.0</v>
      </c>
      <c r="E7218" s="1">
        <v>12.0</v>
      </c>
      <c r="F7218" s="1" t="s">
        <v>28</v>
      </c>
      <c r="H7218" s="6">
        <v>45245.0</v>
      </c>
      <c r="J7218" s="3">
        <f t="shared" si="2"/>
        <v>4</v>
      </c>
      <c r="K7218" s="4">
        <f t="shared" si="3"/>
        <v>3</v>
      </c>
      <c r="L7218" s="4">
        <f t="shared" si="4"/>
        <v>12</v>
      </c>
      <c r="S7218" s="1" t="s">
        <v>7255</v>
      </c>
      <c r="T7218" s="4" t="str">
        <f t="shared" si="5"/>
        <v>Juice</v>
      </c>
      <c r="U7218" s="4" t="str">
        <f t="shared" si="6"/>
        <v>UNKNOWN</v>
      </c>
      <c r="V7218" s="4" t="str">
        <f t="shared" si="7"/>
        <v>Cash</v>
      </c>
      <c r="W7218" s="4">
        <f t="shared" ref="W7218:Y7218" si="7225">IF(OR(J7218 = "ERROR", J7218 = ""), "UNKNOWN", J7218)</f>
        <v>4</v>
      </c>
      <c r="X7218" s="4">
        <f t="shared" si="7225"/>
        <v>3</v>
      </c>
      <c r="Y7218" s="4">
        <f t="shared" si="7225"/>
        <v>12</v>
      </c>
      <c r="Z7218" s="7">
        <f t="shared" si="9"/>
        <v>45245</v>
      </c>
    </row>
    <row r="7219">
      <c r="A7219" s="1" t="s">
        <v>7256</v>
      </c>
      <c r="B7219" s="1" t="s">
        <v>44</v>
      </c>
      <c r="C7219" s="1">
        <v>1.0</v>
      </c>
      <c r="D7219" s="1">
        <v>4.0</v>
      </c>
      <c r="E7219" s="1">
        <v>4.0</v>
      </c>
      <c r="F7219" s="1" t="s">
        <v>28</v>
      </c>
      <c r="H7219" s="2">
        <v>45037.0</v>
      </c>
      <c r="J7219" s="3">
        <f t="shared" si="2"/>
        <v>1</v>
      </c>
      <c r="K7219" s="4">
        <f t="shared" si="3"/>
        <v>4</v>
      </c>
      <c r="L7219" s="4">
        <f t="shared" si="4"/>
        <v>4</v>
      </c>
      <c r="S7219" s="1" t="s">
        <v>7256</v>
      </c>
      <c r="T7219" s="4" t="str">
        <f t="shared" si="5"/>
        <v>Sandwich</v>
      </c>
      <c r="U7219" s="4" t="str">
        <f t="shared" si="6"/>
        <v>UNKNOWN</v>
      </c>
      <c r="V7219" s="4" t="str">
        <f t="shared" si="7"/>
        <v>Cash</v>
      </c>
      <c r="W7219" s="4">
        <f t="shared" ref="W7219:Y7219" si="7226">IF(OR(J7219 = "ERROR", J7219 = ""), "UNKNOWN", J7219)</f>
        <v>1</v>
      </c>
      <c r="X7219" s="4">
        <f t="shared" si="7226"/>
        <v>4</v>
      </c>
      <c r="Y7219" s="4">
        <f t="shared" si="7226"/>
        <v>4</v>
      </c>
      <c r="Z7219" s="5">
        <f t="shared" si="9"/>
        <v>45037</v>
      </c>
    </row>
    <row r="7220">
      <c r="A7220" s="1" t="s">
        <v>7257</v>
      </c>
      <c r="B7220" s="1" t="s">
        <v>55</v>
      </c>
      <c r="C7220" s="1">
        <v>1.0</v>
      </c>
      <c r="D7220" s="1">
        <v>3.0</v>
      </c>
      <c r="E7220" s="1">
        <v>3.0</v>
      </c>
      <c r="F7220" s="1" t="s">
        <v>39</v>
      </c>
      <c r="G7220" s="1" t="s">
        <v>29</v>
      </c>
      <c r="H7220" s="2">
        <v>45054.0</v>
      </c>
      <c r="J7220" s="3">
        <f t="shared" si="2"/>
        <v>1</v>
      </c>
      <c r="K7220" s="4">
        <f t="shared" si="3"/>
        <v>3</v>
      </c>
      <c r="L7220" s="4">
        <f t="shared" si="4"/>
        <v>3</v>
      </c>
      <c r="S7220" s="1" t="s">
        <v>7257</v>
      </c>
      <c r="T7220" s="4" t="str">
        <f t="shared" si="5"/>
        <v>Juice</v>
      </c>
      <c r="U7220" s="4" t="str">
        <f t="shared" si="6"/>
        <v>In-store</v>
      </c>
      <c r="V7220" s="4" t="str">
        <f t="shared" si="7"/>
        <v>Digital Wallet</v>
      </c>
      <c r="W7220" s="4">
        <f t="shared" ref="W7220:Y7220" si="7227">IF(OR(J7220 = "ERROR", J7220 = ""), "UNKNOWN", J7220)</f>
        <v>1</v>
      </c>
      <c r="X7220" s="4">
        <f t="shared" si="7227"/>
        <v>3</v>
      </c>
      <c r="Y7220" s="4">
        <f t="shared" si="7227"/>
        <v>3</v>
      </c>
      <c r="Z7220" s="5">
        <f t="shared" si="9"/>
        <v>45054</v>
      </c>
    </row>
    <row r="7221">
      <c r="A7221" s="1" t="s">
        <v>7258</v>
      </c>
      <c r="B7221" s="1" t="s">
        <v>44</v>
      </c>
      <c r="D7221" s="1">
        <v>4.0</v>
      </c>
      <c r="E7221" s="1">
        <v>12.0</v>
      </c>
      <c r="F7221" s="1" t="s">
        <v>28</v>
      </c>
      <c r="G7221" s="1" t="s">
        <v>24</v>
      </c>
      <c r="H7221" s="2">
        <v>45047.0</v>
      </c>
      <c r="J7221" s="3">
        <f t="shared" si="2"/>
        <v>3</v>
      </c>
      <c r="K7221" s="4">
        <f t="shared" si="3"/>
        <v>4</v>
      </c>
      <c r="L7221" s="4">
        <f t="shared" si="4"/>
        <v>12</v>
      </c>
      <c r="S7221" s="1" t="s">
        <v>7258</v>
      </c>
      <c r="T7221" s="4" t="str">
        <f t="shared" si="5"/>
        <v>Sandwich</v>
      </c>
      <c r="U7221" s="4" t="str">
        <f t="shared" si="6"/>
        <v>Takeaway</v>
      </c>
      <c r="V7221" s="4" t="str">
        <f t="shared" si="7"/>
        <v>Cash</v>
      </c>
      <c r="W7221" s="4">
        <f t="shared" ref="W7221:Y7221" si="7228">IF(OR(J7221 = "ERROR", J7221 = ""), "UNKNOWN", J7221)</f>
        <v>3</v>
      </c>
      <c r="X7221" s="4">
        <f t="shared" si="7228"/>
        <v>4</v>
      </c>
      <c r="Y7221" s="4">
        <f t="shared" si="7228"/>
        <v>12</v>
      </c>
      <c r="Z7221" s="5">
        <f t="shared" si="9"/>
        <v>45047</v>
      </c>
    </row>
    <row r="7222">
      <c r="A7222" s="1" t="s">
        <v>7259</v>
      </c>
      <c r="B7222" s="1" t="s">
        <v>22</v>
      </c>
      <c r="C7222" s="1">
        <v>2.0</v>
      </c>
      <c r="D7222" s="1">
        <v>2.0</v>
      </c>
      <c r="E7222" s="1">
        <v>4.0</v>
      </c>
      <c r="F7222" s="1" t="s">
        <v>39</v>
      </c>
      <c r="G7222" s="1" t="s">
        <v>24</v>
      </c>
      <c r="H7222" s="2">
        <v>45128.0</v>
      </c>
      <c r="J7222" s="3">
        <f t="shared" si="2"/>
        <v>2</v>
      </c>
      <c r="K7222" s="4">
        <f t="shared" si="3"/>
        <v>2</v>
      </c>
      <c r="L7222" s="4">
        <f t="shared" si="4"/>
        <v>4</v>
      </c>
      <c r="S7222" s="1" t="s">
        <v>7259</v>
      </c>
      <c r="T7222" s="4" t="str">
        <f t="shared" si="5"/>
        <v>Coffee</v>
      </c>
      <c r="U7222" s="4" t="str">
        <f t="shared" si="6"/>
        <v>Takeaway</v>
      </c>
      <c r="V7222" s="4" t="str">
        <f t="shared" si="7"/>
        <v>Digital Wallet</v>
      </c>
      <c r="W7222" s="4">
        <f t="shared" ref="W7222:Y7222" si="7229">IF(OR(J7222 = "ERROR", J7222 = ""), "UNKNOWN", J7222)</f>
        <v>2</v>
      </c>
      <c r="X7222" s="4">
        <f t="shared" si="7229"/>
        <v>2</v>
      </c>
      <c r="Y7222" s="4">
        <f t="shared" si="7229"/>
        <v>4</v>
      </c>
      <c r="Z7222" s="5">
        <f t="shared" si="9"/>
        <v>45128</v>
      </c>
    </row>
    <row r="7223">
      <c r="A7223" s="1" t="s">
        <v>7260</v>
      </c>
      <c r="B7223" s="1" t="s">
        <v>22</v>
      </c>
      <c r="C7223" s="1">
        <v>4.0</v>
      </c>
      <c r="D7223" s="1">
        <v>2.0</v>
      </c>
      <c r="E7223" s="1">
        <v>8.0</v>
      </c>
      <c r="F7223" s="1" t="s">
        <v>23</v>
      </c>
      <c r="G7223" s="1" t="s">
        <v>24</v>
      </c>
      <c r="H7223" s="6">
        <v>45228.0</v>
      </c>
      <c r="J7223" s="3">
        <f t="shared" si="2"/>
        <v>4</v>
      </c>
      <c r="K7223" s="4">
        <f t="shared" si="3"/>
        <v>2</v>
      </c>
      <c r="L7223" s="4">
        <f t="shared" si="4"/>
        <v>8</v>
      </c>
      <c r="S7223" s="1" t="s">
        <v>7260</v>
      </c>
      <c r="T7223" s="4" t="str">
        <f t="shared" si="5"/>
        <v>Coffee</v>
      </c>
      <c r="U7223" s="4" t="str">
        <f t="shared" si="6"/>
        <v>Takeaway</v>
      </c>
      <c r="V7223" s="4" t="str">
        <f t="shared" si="7"/>
        <v>Credit Card</v>
      </c>
      <c r="W7223" s="4">
        <f t="shared" ref="W7223:Y7223" si="7230">IF(OR(J7223 = "ERROR", J7223 = ""), "UNKNOWN", J7223)</f>
        <v>4</v>
      </c>
      <c r="X7223" s="4">
        <f t="shared" si="7230"/>
        <v>2</v>
      </c>
      <c r="Y7223" s="4">
        <f t="shared" si="7230"/>
        <v>8</v>
      </c>
      <c r="Z7223" s="7">
        <f t="shared" si="9"/>
        <v>45228</v>
      </c>
    </row>
    <row r="7224">
      <c r="A7224" s="1" t="s">
        <v>7261</v>
      </c>
      <c r="B7224" s="1" t="s">
        <v>55</v>
      </c>
      <c r="C7224" s="1">
        <v>4.0</v>
      </c>
      <c r="D7224" s="1">
        <v>3.0</v>
      </c>
      <c r="E7224" s="1">
        <v>12.0</v>
      </c>
      <c r="F7224" s="1" t="s">
        <v>23</v>
      </c>
      <c r="G7224" s="1" t="s">
        <v>29</v>
      </c>
      <c r="H7224" s="2">
        <v>45105.0</v>
      </c>
      <c r="J7224" s="3">
        <f t="shared" si="2"/>
        <v>4</v>
      </c>
      <c r="K7224" s="4">
        <f t="shared" si="3"/>
        <v>3</v>
      </c>
      <c r="L7224" s="4">
        <f t="shared" si="4"/>
        <v>12</v>
      </c>
      <c r="S7224" s="1" t="s">
        <v>7261</v>
      </c>
      <c r="T7224" s="4" t="str">
        <f t="shared" si="5"/>
        <v>Juice</v>
      </c>
      <c r="U7224" s="4" t="str">
        <f t="shared" si="6"/>
        <v>In-store</v>
      </c>
      <c r="V7224" s="4" t="str">
        <f t="shared" si="7"/>
        <v>Credit Card</v>
      </c>
      <c r="W7224" s="4">
        <f t="shared" ref="W7224:Y7224" si="7231">IF(OR(J7224 = "ERROR", J7224 = ""), "UNKNOWN", J7224)</f>
        <v>4</v>
      </c>
      <c r="X7224" s="4">
        <f t="shared" si="7231"/>
        <v>3</v>
      </c>
      <c r="Y7224" s="4">
        <f t="shared" si="7231"/>
        <v>12</v>
      </c>
      <c r="Z7224" s="5">
        <f t="shared" si="9"/>
        <v>45105</v>
      </c>
    </row>
    <row r="7225">
      <c r="A7225" s="1" t="s">
        <v>7262</v>
      </c>
      <c r="B7225" s="1" t="s">
        <v>36</v>
      </c>
      <c r="C7225" s="1" t="s">
        <v>25</v>
      </c>
      <c r="D7225" s="1">
        <v>5.0</v>
      </c>
      <c r="E7225" s="1">
        <v>25.0</v>
      </c>
      <c r="F7225" s="1" t="s">
        <v>28</v>
      </c>
      <c r="H7225" s="2">
        <v>45106.0</v>
      </c>
      <c r="J7225" s="3">
        <f t="shared" si="2"/>
        <v>5</v>
      </c>
      <c r="K7225" s="4">
        <f t="shared" si="3"/>
        <v>5</v>
      </c>
      <c r="L7225" s="4">
        <f t="shared" si="4"/>
        <v>25</v>
      </c>
      <c r="S7225" s="1" t="s">
        <v>7262</v>
      </c>
      <c r="T7225" s="4" t="str">
        <f t="shared" si="5"/>
        <v>Salad</v>
      </c>
      <c r="U7225" s="4" t="str">
        <f t="shared" si="6"/>
        <v>UNKNOWN</v>
      </c>
      <c r="V7225" s="4" t="str">
        <f t="shared" si="7"/>
        <v>Cash</v>
      </c>
      <c r="W7225" s="4">
        <f t="shared" ref="W7225:Y7225" si="7232">IF(OR(J7225 = "ERROR", J7225 = ""), "UNKNOWN", J7225)</f>
        <v>5</v>
      </c>
      <c r="X7225" s="4">
        <f t="shared" si="7232"/>
        <v>5</v>
      </c>
      <c r="Y7225" s="4">
        <f t="shared" si="7232"/>
        <v>25</v>
      </c>
      <c r="Z7225" s="5">
        <f t="shared" si="9"/>
        <v>45106</v>
      </c>
    </row>
    <row r="7226">
      <c r="A7226" s="1" t="s">
        <v>7263</v>
      </c>
      <c r="B7226" s="1" t="s">
        <v>81</v>
      </c>
      <c r="C7226" s="1">
        <v>3.0</v>
      </c>
      <c r="D7226" s="1">
        <v>1.5</v>
      </c>
      <c r="E7226" s="1">
        <v>4.5</v>
      </c>
      <c r="F7226" s="1" t="s">
        <v>28</v>
      </c>
      <c r="G7226" s="1" t="s">
        <v>25</v>
      </c>
      <c r="H7226" s="2">
        <v>45093.0</v>
      </c>
      <c r="J7226" s="3">
        <f t="shared" si="2"/>
        <v>3</v>
      </c>
      <c r="K7226" s="4">
        <f t="shared" si="3"/>
        <v>1.5</v>
      </c>
      <c r="L7226" s="4">
        <f t="shared" si="4"/>
        <v>4.5</v>
      </c>
      <c r="S7226" s="1" t="s">
        <v>7263</v>
      </c>
      <c r="T7226" s="4" t="str">
        <f t="shared" si="5"/>
        <v>Tea</v>
      </c>
      <c r="U7226" s="4" t="str">
        <f t="shared" si="6"/>
        <v>UNKNOWN</v>
      </c>
      <c r="V7226" s="4" t="str">
        <f t="shared" si="7"/>
        <v>Cash</v>
      </c>
      <c r="W7226" s="4">
        <f t="shared" ref="W7226:Y7226" si="7233">IF(OR(J7226 = "ERROR", J7226 = ""), "UNKNOWN", J7226)</f>
        <v>3</v>
      </c>
      <c r="X7226" s="4">
        <f t="shared" si="7233"/>
        <v>1.5</v>
      </c>
      <c r="Y7226" s="4">
        <f t="shared" si="7233"/>
        <v>4.5</v>
      </c>
      <c r="Z7226" s="5">
        <f t="shared" si="9"/>
        <v>45093</v>
      </c>
    </row>
    <row r="7227">
      <c r="A7227" s="1" t="s">
        <v>7264</v>
      </c>
      <c r="B7227" s="1" t="s">
        <v>81</v>
      </c>
      <c r="C7227" s="1">
        <v>2.0</v>
      </c>
      <c r="D7227" s="1">
        <v>1.5</v>
      </c>
      <c r="E7227" s="1">
        <v>3.0</v>
      </c>
      <c r="H7227" s="2">
        <v>45109.0</v>
      </c>
      <c r="J7227" s="3">
        <f t="shared" si="2"/>
        <v>2</v>
      </c>
      <c r="K7227" s="4">
        <f t="shared" si="3"/>
        <v>1.5</v>
      </c>
      <c r="L7227" s="4">
        <f t="shared" si="4"/>
        <v>3</v>
      </c>
      <c r="S7227" s="1" t="s">
        <v>7264</v>
      </c>
      <c r="T7227" s="4" t="str">
        <f t="shared" si="5"/>
        <v>Tea</v>
      </c>
      <c r="U7227" s="4" t="str">
        <f t="shared" si="6"/>
        <v>UNKNOWN</v>
      </c>
      <c r="V7227" s="4" t="str">
        <f t="shared" si="7"/>
        <v>UNKNOWN</v>
      </c>
      <c r="W7227" s="4">
        <f t="shared" ref="W7227:Y7227" si="7234">IF(OR(J7227 = "ERROR", J7227 = ""), "UNKNOWN", J7227)</f>
        <v>2</v>
      </c>
      <c r="X7227" s="4">
        <f t="shared" si="7234"/>
        <v>1.5</v>
      </c>
      <c r="Y7227" s="4">
        <f t="shared" si="7234"/>
        <v>3</v>
      </c>
      <c r="Z7227" s="5">
        <f t="shared" si="9"/>
        <v>45109</v>
      </c>
    </row>
    <row r="7228">
      <c r="A7228" s="1" t="s">
        <v>7265</v>
      </c>
      <c r="B7228" s="1" t="s">
        <v>25</v>
      </c>
      <c r="C7228" s="1">
        <v>3.0</v>
      </c>
      <c r="D7228" s="1">
        <v>4.0</v>
      </c>
      <c r="E7228" s="1">
        <v>12.0</v>
      </c>
      <c r="F7228" s="1" t="s">
        <v>39</v>
      </c>
      <c r="H7228" s="2">
        <v>45195.0</v>
      </c>
      <c r="J7228" s="3">
        <f t="shared" si="2"/>
        <v>3</v>
      </c>
      <c r="K7228" s="4">
        <f t="shared" si="3"/>
        <v>4</v>
      </c>
      <c r="L7228" s="4">
        <f t="shared" si="4"/>
        <v>12</v>
      </c>
      <c r="S7228" s="1" t="s">
        <v>7265</v>
      </c>
      <c r="T7228" s="4" t="str">
        <f t="shared" si="5"/>
        <v>UNKNOWN</v>
      </c>
      <c r="U7228" s="4" t="str">
        <f t="shared" si="6"/>
        <v>UNKNOWN</v>
      </c>
      <c r="V7228" s="4" t="str">
        <f t="shared" si="7"/>
        <v>Digital Wallet</v>
      </c>
      <c r="W7228" s="4">
        <f t="shared" ref="W7228:Y7228" si="7235">IF(OR(J7228 = "ERROR", J7228 = ""), "UNKNOWN", J7228)</f>
        <v>3</v>
      </c>
      <c r="X7228" s="4">
        <f t="shared" si="7235"/>
        <v>4</v>
      </c>
      <c r="Y7228" s="4">
        <f t="shared" si="7235"/>
        <v>12</v>
      </c>
      <c r="Z7228" s="5">
        <f t="shared" si="9"/>
        <v>45195</v>
      </c>
    </row>
    <row r="7229">
      <c r="A7229" s="1" t="s">
        <v>7266</v>
      </c>
      <c r="B7229" s="1" t="s">
        <v>30</v>
      </c>
      <c r="C7229" s="1">
        <v>2.0</v>
      </c>
      <c r="D7229" s="1">
        <v>4.0</v>
      </c>
      <c r="E7229" s="1">
        <v>8.0</v>
      </c>
      <c r="F7229" s="1" t="s">
        <v>25</v>
      </c>
      <c r="H7229" s="6">
        <v>45220.0</v>
      </c>
      <c r="J7229" s="3">
        <f t="shared" si="2"/>
        <v>2</v>
      </c>
      <c r="K7229" s="4">
        <f t="shared" si="3"/>
        <v>4</v>
      </c>
      <c r="L7229" s="4">
        <f t="shared" si="4"/>
        <v>8</v>
      </c>
      <c r="S7229" s="1" t="s">
        <v>7266</v>
      </c>
      <c r="T7229" s="4" t="str">
        <f t="shared" si="5"/>
        <v>UNKNOWN</v>
      </c>
      <c r="U7229" s="4" t="str">
        <f t="shared" si="6"/>
        <v>UNKNOWN</v>
      </c>
      <c r="V7229" s="4" t="str">
        <f t="shared" si="7"/>
        <v>UNKNOWN</v>
      </c>
      <c r="W7229" s="4">
        <f t="shared" ref="W7229:Y7229" si="7236">IF(OR(J7229 = "ERROR", J7229 = ""), "UNKNOWN", J7229)</f>
        <v>2</v>
      </c>
      <c r="X7229" s="4">
        <f t="shared" si="7236"/>
        <v>4</v>
      </c>
      <c r="Y7229" s="4">
        <f t="shared" si="7236"/>
        <v>8</v>
      </c>
      <c r="Z7229" s="7">
        <f t="shared" si="9"/>
        <v>45220</v>
      </c>
    </row>
    <row r="7230">
      <c r="A7230" s="1" t="s">
        <v>7267</v>
      </c>
      <c r="B7230" s="1" t="s">
        <v>27</v>
      </c>
      <c r="C7230" s="1">
        <v>3.0</v>
      </c>
      <c r="D7230" s="1">
        <v>3.0</v>
      </c>
      <c r="E7230" s="1">
        <v>9.0</v>
      </c>
      <c r="G7230" s="1" t="s">
        <v>29</v>
      </c>
      <c r="H7230" s="2">
        <v>45128.0</v>
      </c>
      <c r="J7230" s="3">
        <f t="shared" si="2"/>
        <v>3</v>
      </c>
      <c r="K7230" s="4">
        <f t="shared" si="3"/>
        <v>3</v>
      </c>
      <c r="L7230" s="4">
        <f t="shared" si="4"/>
        <v>9</v>
      </c>
      <c r="S7230" s="1" t="s">
        <v>7267</v>
      </c>
      <c r="T7230" s="4" t="str">
        <f t="shared" si="5"/>
        <v>Cake</v>
      </c>
      <c r="U7230" s="4" t="str">
        <f t="shared" si="6"/>
        <v>In-store</v>
      </c>
      <c r="V7230" s="4" t="str">
        <f t="shared" si="7"/>
        <v>UNKNOWN</v>
      </c>
      <c r="W7230" s="4">
        <f t="shared" ref="W7230:Y7230" si="7237">IF(OR(J7230 = "ERROR", J7230 = ""), "UNKNOWN", J7230)</f>
        <v>3</v>
      </c>
      <c r="X7230" s="4">
        <f t="shared" si="7237"/>
        <v>3</v>
      </c>
      <c r="Y7230" s="4">
        <f t="shared" si="7237"/>
        <v>9</v>
      </c>
      <c r="Z7230" s="5">
        <f t="shared" si="9"/>
        <v>45128</v>
      </c>
    </row>
    <row r="7231">
      <c r="A7231" s="1" t="s">
        <v>7268</v>
      </c>
      <c r="B7231" s="1" t="s">
        <v>55</v>
      </c>
      <c r="C7231" s="1">
        <v>5.0</v>
      </c>
      <c r="D7231" s="1">
        <v>3.0</v>
      </c>
      <c r="E7231" s="1">
        <v>15.0</v>
      </c>
      <c r="F7231" s="1" t="s">
        <v>28</v>
      </c>
      <c r="H7231" s="2">
        <v>45183.0</v>
      </c>
      <c r="J7231" s="3">
        <f t="shared" si="2"/>
        <v>5</v>
      </c>
      <c r="K7231" s="4">
        <f t="shared" si="3"/>
        <v>3</v>
      </c>
      <c r="L7231" s="4">
        <f t="shared" si="4"/>
        <v>15</v>
      </c>
      <c r="S7231" s="1" t="s">
        <v>7268</v>
      </c>
      <c r="T7231" s="4" t="str">
        <f t="shared" si="5"/>
        <v>Juice</v>
      </c>
      <c r="U7231" s="4" t="str">
        <f t="shared" si="6"/>
        <v>UNKNOWN</v>
      </c>
      <c r="V7231" s="4" t="str">
        <f t="shared" si="7"/>
        <v>Cash</v>
      </c>
      <c r="W7231" s="4">
        <f t="shared" ref="W7231:Y7231" si="7238">IF(OR(J7231 = "ERROR", J7231 = ""), "UNKNOWN", J7231)</f>
        <v>5</v>
      </c>
      <c r="X7231" s="4">
        <f t="shared" si="7238"/>
        <v>3</v>
      </c>
      <c r="Y7231" s="4">
        <f t="shared" si="7238"/>
        <v>15</v>
      </c>
      <c r="Z7231" s="5">
        <f t="shared" si="9"/>
        <v>45183</v>
      </c>
    </row>
    <row r="7232">
      <c r="A7232" s="1" t="s">
        <v>7269</v>
      </c>
      <c r="B7232" s="1" t="s">
        <v>32</v>
      </c>
      <c r="C7232" s="1">
        <v>2.0</v>
      </c>
      <c r="D7232" s="1" t="s">
        <v>25</v>
      </c>
      <c r="E7232" s="1" t="s">
        <v>25</v>
      </c>
      <c r="F7232" s="1" t="s">
        <v>28</v>
      </c>
      <c r="G7232" s="1" t="s">
        <v>24</v>
      </c>
      <c r="H7232" s="2">
        <v>45039.0</v>
      </c>
      <c r="J7232" s="3">
        <f t="shared" si="2"/>
        <v>2</v>
      </c>
      <c r="K7232" s="4" t="str">
        <f t="shared" si="3"/>
        <v>ERROR</v>
      </c>
      <c r="L7232" s="4" t="str">
        <f t="shared" si="4"/>
        <v>ERROR</v>
      </c>
      <c r="S7232" s="1" t="s">
        <v>7269</v>
      </c>
      <c r="T7232" s="4" t="str">
        <f t="shared" si="5"/>
        <v>Cookie</v>
      </c>
      <c r="U7232" s="4" t="str">
        <f t="shared" si="6"/>
        <v>Takeaway</v>
      </c>
      <c r="V7232" s="4" t="str">
        <f t="shared" si="7"/>
        <v>Cash</v>
      </c>
      <c r="W7232" s="4">
        <f t="shared" ref="W7232:Y7232" si="7239">IF(OR(J7232 = "ERROR", J7232 = ""), "UNKNOWN", J7232)</f>
        <v>2</v>
      </c>
      <c r="X7232" s="4" t="str">
        <f t="shared" si="7239"/>
        <v>UNKNOWN</v>
      </c>
      <c r="Y7232" s="4" t="str">
        <f t="shared" si="7239"/>
        <v>UNKNOWN</v>
      </c>
      <c r="Z7232" s="5">
        <f t="shared" si="9"/>
        <v>45039</v>
      </c>
    </row>
    <row r="7233">
      <c r="A7233" s="1" t="s">
        <v>7270</v>
      </c>
      <c r="B7233" s="1" t="s">
        <v>25</v>
      </c>
      <c r="C7233" s="1">
        <v>1.0</v>
      </c>
      <c r="D7233" s="1">
        <v>5.0</v>
      </c>
      <c r="E7233" s="1">
        <v>5.0</v>
      </c>
      <c r="F7233" s="1" t="s">
        <v>28</v>
      </c>
      <c r="G7233" s="1" t="s">
        <v>29</v>
      </c>
      <c r="H7233" s="2">
        <v>45167.0</v>
      </c>
      <c r="J7233" s="3">
        <f t="shared" si="2"/>
        <v>1</v>
      </c>
      <c r="K7233" s="4">
        <f t="shared" si="3"/>
        <v>5</v>
      </c>
      <c r="L7233" s="4">
        <f t="shared" si="4"/>
        <v>5</v>
      </c>
      <c r="S7233" s="1" t="s">
        <v>7270</v>
      </c>
      <c r="T7233" s="4" t="str">
        <f t="shared" si="5"/>
        <v>UNKNOWN</v>
      </c>
      <c r="U7233" s="4" t="str">
        <f t="shared" si="6"/>
        <v>In-store</v>
      </c>
      <c r="V7233" s="4" t="str">
        <f t="shared" si="7"/>
        <v>Cash</v>
      </c>
      <c r="W7233" s="4">
        <f t="shared" ref="W7233:Y7233" si="7240">IF(OR(J7233 = "ERROR", J7233 = ""), "UNKNOWN", J7233)</f>
        <v>1</v>
      </c>
      <c r="X7233" s="4">
        <f t="shared" si="7240"/>
        <v>5</v>
      </c>
      <c r="Y7233" s="4">
        <f t="shared" si="7240"/>
        <v>5</v>
      </c>
      <c r="Z7233" s="5">
        <f t="shared" si="9"/>
        <v>45167</v>
      </c>
    </row>
    <row r="7234">
      <c r="A7234" s="1" t="s">
        <v>7271</v>
      </c>
      <c r="B7234" s="1" t="s">
        <v>36</v>
      </c>
      <c r="C7234" s="1">
        <v>5.0</v>
      </c>
      <c r="D7234" s="1">
        <v>5.0</v>
      </c>
      <c r="E7234" s="1">
        <v>25.0</v>
      </c>
      <c r="G7234" s="1" t="s">
        <v>29</v>
      </c>
      <c r="H7234" s="6">
        <v>45250.0</v>
      </c>
      <c r="J7234" s="3">
        <f t="shared" si="2"/>
        <v>5</v>
      </c>
      <c r="K7234" s="4">
        <f t="shared" si="3"/>
        <v>5</v>
      </c>
      <c r="L7234" s="4">
        <f t="shared" si="4"/>
        <v>25</v>
      </c>
      <c r="S7234" s="1" t="s">
        <v>7271</v>
      </c>
      <c r="T7234" s="4" t="str">
        <f t="shared" si="5"/>
        <v>Salad</v>
      </c>
      <c r="U7234" s="4" t="str">
        <f t="shared" si="6"/>
        <v>In-store</v>
      </c>
      <c r="V7234" s="4" t="str">
        <f t="shared" si="7"/>
        <v>UNKNOWN</v>
      </c>
      <c r="W7234" s="4">
        <f t="shared" ref="W7234:Y7234" si="7241">IF(OR(J7234 = "ERROR", J7234 = ""), "UNKNOWN", J7234)</f>
        <v>5</v>
      </c>
      <c r="X7234" s="4">
        <f t="shared" si="7241"/>
        <v>5</v>
      </c>
      <c r="Y7234" s="4">
        <f t="shared" si="7241"/>
        <v>25</v>
      </c>
      <c r="Z7234" s="7">
        <f t="shared" si="9"/>
        <v>45250</v>
      </c>
    </row>
    <row r="7235">
      <c r="A7235" s="1" t="s">
        <v>7272</v>
      </c>
      <c r="C7235" s="1">
        <v>1.0</v>
      </c>
      <c r="D7235" s="1">
        <v>2.0</v>
      </c>
      <c r="E7235" s="1">
        <v>2.0</v>
      </c>
      <c r="F7235" s="1" t="s">
        <v>23</v>
      </c>
      <c r="H7235" s="2">
        <v>45262.0</v>
      </c>
      <c r="J7235" s="3">
        <f t="shared" si="2"/>
        <v>1</v>
      </c>
      <c r="K7235" s="4">
        <f t="shared" si="3"/>
        <v>2</v>
      </c>
      <c r="L7235" s="4">
        <f t="shared" si="4"/>
        <v>2</v>
      </c>
      <c r="S7235" s="1" t="s">
        <v>7272</v>
      </c>
      <c r="T7235" s="4" t="str">
        <f t="shared" si="5"/>
        <v>UNKNOWN</v>
      </c>
      <c r="U7235" s="4" t="str">
        <f t="shared" si="6"/>
        <v>UNKNOWN</v>
      </c>
      <c r="V7235" s="4" t="str">
        <f t="shared" si="7"/>
        <v>Credit Card</v>
      </c>
      <c r="W7235" s="4">
        <f t="shared" ref="W7235:Y7235" si="7242">IF(OR(J7235 = "ERROR", J7235 = ""), "UNKNOWN", J7235)</f>
        <v>1</v>
      </c>
      <c r="X7235" s="4">
        <f t="shared" si="7242"/>
        <v>2</v>
      </c>
      <c r="Y7235" s="4">
        <f t="shared" si="7242"/>
        <v>2</v>
      </c>
      <c r="Z7235" s="5">
        <f t="shared" si="9"/>
        <v>45262</v>
      </c>
    </row>
    <row r="7236">
      <c r="A7236" s="1" t="s">
        <v>7273</v>
      </c>
      <c r="B7236" s="1" t="s">
        <v>41</v>
      </c>
      <c r="C7236" s="1">
        <v>5.0</v>
      </c>
      <c r="D7236" s="1">
        <v>4.0</v>
      </c>
      <c r="E7236" s="1">
        <v>20.0</v>
      </c>
      <c r="F7236" s="1" t="s">
        <v>39</v>
      </c>
      <c r="G7236" s="1" t="s">
        <v>24</v>
      </c>
      <c r="H7236" s="2">
        <v>45005.0</v>
      </c>
      <c r="J7236" s="3">
        <f t="shared" si="2"/>
        <v>5</v>
      </c>
      <c r="K7236" s="4">
        <f t="shared" si="3"/>
        <v>4</v>
      </c>
      <c r="L7236" s="4">
        <f t="shared" si="4"/>
        <v>20</v>
      </c>
      <c r="S7236" s="1" t="s">
        <v>7273</v>
      </c>
      <c r="T7236" s="4" t="str">
        <f t="shared" si="5"/>
        <v>Smoothie</v>
      </c>
      <c r="U7236" s="4" t="str">
        <f t="shared" si="6"/>
        <v>Takeaway</v>
      </c>
      <c r="V7236" s="4" t="str">
        <f t="shared" si="7"/>
        <v>Digital Wallet</v>
      </c>
      <c r="W7236" s="4">
        <f t="shared" ref="W7236:Y7236" si="7243">IF(OR(J7236 = "ERROR", J7236 = ""), "UNKNOWN", J7236)</f>
        <v>5</v>
      </c>
      <c r="X7236" s="4">
        <f t="shared" si="7243"/>
        <v>4</v>
      </c>
      <c r="Y7236" s="4">
        <f t="shared" si="7243"/>
        <v>20</v>
      </c>
      <c r="Z7236" s="5">
        <f t="shared" si="9"/>
        <v>45005</v>
      </c>
    </row>
    <row r="7237">
      <c r="A7237" s="1" t="s">
        <v>7274</v>
      </c>
      <c r="B7237" s="1" t="s">
        <v>41</v>
      </c>
      <c r="C7237" s="1">
        <v>4.0</v>
      </c>
      <c r="D7237" s="1">
        <v>4.0</v>
      </c>
      <c r="E7237" s="1">
        <v>16.0</v>
      </c>
      <c r="F7237" s="1" t="s">
        <v>28</v>
      </c>
      <c r="H7237" s="2">
        <v>45175.0</v>
      </c>
      <c r="J7237" s="3">
        <f t="shared" si="2"/>
        <v>4</v>
      </c>
      <c r="K7237" s="4">
        <f t="shared" si="3"/>
        <v>4</v>
      </c>
      <c r="L7237" s="4">
        <f t="shared" si="4"/>
        <v>16</v>
      </c>
      <c r="S7237" s="1" t="s">
        <v>7274</v>
      </c>
      <c r="T7237" s="4" t="str">
        <f t="shared" si="5"/>
        <v>Smoothie</v>
      </c>
      <c r="U7237" s="4" t="str">
        <f t="shared" si="6"/>
        <v>UNKNOWN</v>
      </c>
      <c r="V7237" s="4" t="str">
        <f t="shared" si="7"/>
        <v>Cash</v>
      </c>
      <c r="W7237" s="4">
        <f t="shared" ref="W7237:Y7237" si="7244">IF(OR(J7237 = "ERROR", J7237 = ""), "UNKNOWN", J7237)</f>
        <v>4</v>
      </c>
      <c r="X7237" s="4">
        <f t="shared" si="7244"/>
        <v>4</v>
      </c>
      <c r="Y7237" s="4">
        <f t="shared" si="7244"/>
        <v>16</v>
      </c>
      <c r="Z7237" s="5">
        <f t="shared" si="9"/>
        <v>45175</v>
      </c>
    </row>
    <row r="7238">
      <c r="A7238" s="1" t="s">
        <v>7275</v>
      </c>
      <c r="B7238" s="1" t="s">
        <v>55</v>
      </c>
      <c r="C7238" s="1">
        <v>4.0</v>
      </c>
      <c r="D7238" s="1">
        <v>3.0</v>
      </c>
      <c r="E7238" s="1">
        <v>12.0</v>
      </c>
      <c r="F7238" s="1" t="s">
        <v>39</v>
      </c>
      <c r="G7238" s="1" t="s">
        <v>29</v>
      </c>
      <c r="H7238" s="2">
        <v>45194.0</v>
      </c>
      <c r="J7238" s="3">
        <f t="shared" si="2"/>
        <v>4</v>
      </c>
      <c r="K7238" s="4">
        <f t="shared" si="3"/>
        <v>3</v>
      </c>
      <c r="L7238" s="4">
        <f t="shared" si="4"/>
        <v>12</v>
      </c>
      <c r="S7238" s="1" t="s">
        <v>7275</v>
      </c>
      <c r="T7238" s="4" t="str">
        <f t="shared" si="5"/>
        <v>Juice</v>
      </c>
      <c r="U7238" s="4" t="str">
        <f t="shared" si="6"/>
        <v>In-store</v>
      </c>
      <c r="V7238" s="4" t="str">
        <f t="shared" si="7"/>
        <v>Digital Wallet</v>
      </c>
      <c r="W7238" s="4">
        <f t="shared" ref="W7238:Y7238" si="7245">IF(OR(J7238 = "ERROR", J7238 = ""), "UNKNOWN", J7238)</f>
        <v>4</v>
      </c>
      <c r="X7238" s="4">
        <f t="shared" si="7245"/>
        <v>3</v>
      </c>
      <c r="Y7238" s="4">
        <f t="shared" si="7245"/>
        <v>12</v>
      </c>
      <c r="Z7238" s="5">
        <f t="shared" si="9"/>
        <v>45194</v>
      </c>
    </row>
    <row r="7239">
      <c r="A7239" s="1" t="s">
        <v>7276</v>
      </c>
      <c r="B7239" s="1" t="s">
        <v>36</v>
      </c>
      <c r="C7239" s="1">
        <v>3.0</v>
      </c>
      <c r="D7239" s="1">
        <v>5.0</v>
      </c>
      <c r="E7239" s="1">
        <v>15.0</v>
      </c>
      <c r="F7239" s="1" t="s">
        <v>39</v>
      </c>
      <c r="G7239" s="1" t="s">
        <v>29</v>
      </c>
      <c r="H7239" s="6">
        <v>45218.0</v>
      </c>
      <c r="J7239" s="3">
        <f t="shared" si="2"/>
        <v>3</v>
      </c>
      <c r="K7239" s="4">
        <f t="shared" si="3"/>
        <v>5</v>
      </c>
      <c r="L7239" s="4">
        <f t="shared" si="4"/>
        <v>15</v>
      </c>
      <c r="S7239" s="1" t="s">
        <v>7276</v>
      </c>
      <c r="T7239" s="4" t="str">
        <f t="shared" si="5"/>
        <v>Salad</v>
      </c>
      <c r="U7239" s="4" t="str">
        <f t="shared" si="6"/>
        <v>In-store</v>
      </c>
      <c r="V7239" s="4" t="str">
        <f t="shared" si="7"/>
        <v>Digital Wallet</v>
      </c>
      <c r="W7239" s="4">
        <f t="shared" ref="W7239:Y7239" si="7246">IF(OR(J7239 = "ERROR", J7239 = ""), "UNKNOWN", J7239)</f>
        <v>3</v>
      </c>
      <c r="X7239" s="4">
        <f t="shared" si="7246"/>
        <v>5</v>
      </c>
      <c r="Y7239" s="4">
        <f t="shared" si="7246"/>
        <v>15</v>
      </c>
      <c r="Z7239" s="7">
        <f t="shared" si="9"/>
        <v>45218</v>
      </c>
    </row>
    <row r="7240">
      <c r="A7240" s="1" t="s">
        <v>7277</v>
      </c>
      <c r="B7240" s="1" t="s">
        <v>36</v>
      </c>
      <c r="C7240" s="1">
        <v>5.0</v>
      </c>
      <c r="D7240" s="1">
        <v>5.0</v>
      </c>
      <c r="E7240" s="1">
        <v>25.0</v>
      </c>
      <c r="F7240" s="1" t="s">
        <v>23</v>
      </c>
      <c r="G7240" s="1" t="s">
        <v>24</v>
      </c>
      <c r="H7240" s="2">
        <v>45004.0</v>
      </c>
      <c r="J7240" s="3">
        <f t="shared" si="2"/>
        <v>5</v>
      </c>
      <c r="K7240" s="4">
        <f t="shared" si="3"/>
        <v>5</v>
      </c>
      <c r="L7240" s="4">
        <f t="shared" si="4"/>
        <v>25</v>
      </c>
      <c r="S7240" s="1" t="s">
        <v>7277</v>
      </c>
      <c r="T7240" s="4" t="str">
        <f t="shared" si="5"/>
        <v>Salad</v>
      </c>
      <c r="U7240" s="4" t="str">
        <f t="shared" si="6"/>
        <v>Takeaway</v>
      </c>
      <c r="V7240" s="4" t="str">
        <f t="shared" si="7"/>
        <v>Credit Card</v>
      </c>
      <c r="W7240" s="4">
        <f t="shared" ref="W7240:Y7240" si="7247">IF(OR(J7240 = "ERROR", J7240 = ""), "UNKNOWN", J7240)</f>
        <v>5</v>
      </c>
      <c r="X7240" s="4">
        <f t="shared" si="7247"/>
        <v>5</v>
      </c>
      <c r="Y7240" s="4">
        <f t="shared" si="7247"/>
        <v>25</v>
      </c>
      <c r="Z7240" s="5">
        <f t="shared" si="9"/>
        <v>45004</v>
      </c>
    </row>
    <row r="7241">
      <c r="A7241" s="1" t="s">
        <v>7278</v>
      </c>
      <c r="B7241" s="1" t="s">
        <v>44</v>
      </c>
      <c r="C7241" s="1">
        <v>2.0</v>
      </c>
      <c r="D7241" s="1">
        <v>4.0</v>
      </c>
      <c r="E7241" s="1">
        <v>8.0</v>
      </c>
      <c r="F7241" s="1" t="s">
        <v>39</v>
      </c>
      <c r="G7241" s="1" t="s">
        <v>29</v>
      </c>
      <c r="H7241" s="2">
        <v>45175.0</v>
      </c>
      <c r="J7241" s="3">
        <f t="shared" si="2"/>
        <v>2</v>
      </c>
      <c r="K7241" s="4">
        <f t="shared" si="3"/>
        <v>4</v>
      </c>
      <c r="L7241" s="4">
        <f t="shared" si="4"/>
        <v>8</v>
      </c>
      <c r="S7241" s="1" t="s">
        <v>7278</v>
      </c>
      <c r="T7241" s="4" t="str">
        <f t="shared" si="5"/>
        <v>Sandwich</v>
      </c>
      <c r="U7241" s="4" t="str">
        <f t="shared" si="6"/>
        <v>In-store</v>
      </c>
      <c r="V7241" s="4" t="str">
        <f t="shared" si="7"/>
        <v>Digital Wallet</v>
      </c>
      <c r="W7241" s="4">
        <f t="shared" ref="W7241:Y7241" si="7248">IF(OR(J7241 = "ERROR", J7241 = ""), "UNKNOWN", J7241)</f>
        <v>2</v>
      </c>
      <c r="X7241" s="4">
        <f t="shared" si="7248"/>
        <v>4</v>
      </c>
      <c r="Y7241" s="4">
        <f t="shared" si="7248"/>
        <v>8</v>
      </c>
      <c r="Z7241" s="5">
        <f t="shared" si="9"/>
        <v>45175</v>
      </c>
    </row>
    <row r="7242">
      <c r="A7242" s="1" t="s">
        <v>7279</v>
      </c>
      <c r="B7242" s="1" t="s">
        <v>81</v>
      </c>
      <c r="C7242" s="1">
        <v>1.0</v>
      </c>
      <c r="D7242" s="1">
        <v>1.5</v>
      </c>
      <c r="E7242" s="1">
        <v>1.5</v>
      </c>
      <c r="F7242" s="1" t="s">
        <v>23</v>
      </c>
      <c r="H7242" s="2">
        <v>45080.0</v>
      </c>
      <c r="J7242" s="3">
        <f t="shared" si="2"/>
        <v>1</v>
      </c>
      <c r="K7242" s="4">
        <f t="shared" si="3"/>
        <v>1.5</v>
      </c>
      <c r="L7242" s="4">
        <f t="shared" si="4"/>
        <v>1.5</v>
      </c>
      <c r="S7242" s="1" t="s">
        <v>7279</v>
      </c>
      <c r="T7242" s="4" t="str">
        <f t="shared" si="5"/>
        <v>Tea</v>
      </c>
      <c r="U7242" s="4" t="str">
        <f t="shared" si="6"/>
        <v>UNKNOWN</v>
      </c>
      <c r="V7242" s="4" t="str">
        <f t="shared" si="7"/>
        <v>Credit Card</v>
      </c>
      <c r="W7242" s="4">
        <f t="shared" ref="W7242:Y7242" si="7249">IF(OR(J7242 = "ERROR", J7242 = ""), "UNKNOWN", J7242)</f>
        <v>1</v>
      </c>
      <c r="X7242" s="4">
        <f t="shared" si="7249"/>
        <v>1.5</v>
      </c>
      <c r="Y7242" s="4">
        <f t="shared" si="7249"/>
        <v>1.5</v>
      </c>
      <c r="Z7242" s="5">
        <f t="shared" si="9"/>
        <v>45080</v>
      </c>
    </row>
    <row r="7243">
      <c r="A7243" s="1" t="s">
        <v>7280</v>
      </c>
      <c r="B7243" s="1" t="s">
        <v>44</v>
      </c>
      <c r="C7243" s="1">
        <v>1.0</v>
      </c>
      <c r="D7243" s="1">
        <v>4.0</v>
      </c>
      <c r="E7243" s="1">
        <v>4.0</v>
      </c>
      <c r="F7243" s="1" t="s">
        <v>39</v>
      </c>
      <c r="G7243" s="1" t="s">
        <v>24</v>
      </c>
      <c r="H7243" s="2">
        <v>45124.0</v>
      </c>
      <c r="J7243" s="3">
        <f t="shared" si="2"/>
        <v>1</v>
      </c>
      <c r="K7243" s="4">
        <f t="shared" si="3"/>
        <v>4</v>
      </c>
      <c r="L7243" s="4">
        <f t="shared" si="4"/>
        <v>4</v>
      </c>
      <c r="S7243" s="1" t="s">
        <v>7280</v>
      </c>
      <c r="T7243" s="4" t="str">
        <f t="shared" si="5"/>
        <v>Sandwich</v>
      </c>
      <c r="U7243" s="4" t="str">
        <f t="shared" si="6"/>
        <v>Takeaway</v>
      </c>
      <c r="V7243" s="4" t="str">
        <f t="shared" si="7"/>
        <v>Digital Wallet</v>
      </c>
      <c r="W7243" s="4">
        <f t="shared" ref="W7243:Y7243" si="7250">IF(OR(J7243 = "ERROR", J7243 = ""), "UNKNOWN", J7243)</f>
        <v>1</v>
      </c>
      <c r="X7243" s="4">
        <f t="shared" si="7250"/>
        <v>4</v>
      </c>
      <c r="Y7243" s="4">
        <f t="shared" si="7250"/>
        <v>4</v>
      </c>
      <c r="Z7243" s="5">
        <f t="shared" si="9"/>
        <v>45124</v>
      </c>
    </row>
    <row r="7244">
      <c r="A7244" s="1" t="s">
        <v>7281</v>
      </c>
      <c r="B7244" s="1" t="s">
        <v>41</v>
      </c>
      <c r="C7244" s="1">
        <v>2.0</v>
      </c>
      <c r="D7244" s="1">
        <v>4.0</v>
      </c>
      <c r="E7244" s="1">
        <v>8.0</v>
      </c>
      <c r="F7244" s="1" t="s">
        <v>23</v>
      </c>
      <c r="G7244" s="1" t="s">
        <v>24</v>
      </c>
      <c r="H7244" s="2">
        <v>45114.0</v>
      </c>
      <c r="J7244" s="3">
        <f t="shared" si="2"/>
        <v>2</v>
      </c>
      <c r="K7244" s="4">
        <f t="shared" si="3"/>
        <v>4</v>
      </c>
      <c r="L7244" s="4">
        <f t="shared" si="4"/>
        <v>8</v>
      </c>
      <c r="S7244" s="1" t="s">
        <v>7281</v>
      </c>
      <c r="T7244" s="4" t="str">
        <f t="shared" si="5"/>
        <v>Smoothie</v>
      </c>
      <c r="U7244" s="4" t="str">
        <f t="shared" si="6"/>
        <v>Takeaway</v>
      </c>
      <c r="V7244" s="4" t="str">
        <f t="shared" si="7"/>
        <v>Credit Card</v>
      </c>
      <c r="W7244" s="4">
        <f t="shared" ref="W7244:Y7244" si="7251">IF(OR(J7244 = "ERROR", J7244 = ""), "UNKNOWN", J7244)</f>
        <v>2</v>
      </c>
      <c r="X7244" s="4">
        <f t="shared" si="7251"/>
        <v>4</v>
      </c>
      <c r="Y7244" s="4">
        <f t="shared" si="7251"/>
        <v>8</v>
      </c>
      <c r="Z7244" s="5">
        <f t="shared" si="9"/>
        <v>45114</v>
      </c>
    </row>
    <row r="7245">
      <c r="A7245" s="1" t="s">
        <v>7282</v>
      </c>
      <c r="B7245" s="1" t="s">
        <v>44</v>
      </c>
      <c r="C7245" s="1">
        <v>1.0</v>
      </c>
      <c r="D7245" s="1">
        <v>4.0</v>
      </c>
      <c r="E7245" s="1">
        <v>4.0</v>
      </c>
      <c r="F7245" s="1" t="s">
        <v>28</v>
      </c>
      <c r="G7245" s="1" t="s">
        <v>29</v>
      </c>
      <c r="H7245" s="2">
        <v>45071.0</v>
      </c>
      <c r="J7245" s="3">
        <f t="shared" si="2"/>
        <v>1</v>
      </c>
      <c r="K7245" s="4">
        <f t="shared" si="3"/>
        <v>4</v>
      </c>
      <c r="L7245" s="4">
        <f t="shared" si="4"/>
        <v>4</v>
      </c>
      <c r="S7245" s="1" t="s">
        <v>7282</v>
      </c>
      <c r="T7245" s="4" t="str">
        <f t="shared" si="5"/>
        <v>Sandwich</v>
      </c>
      <c r="U7245" s="4" t="str">
        <f t="shared" si="6"/>
        <v>In-store</v>
      </c>
      <c r="V7245" s="4" t="str">
        <f t="shared" si="7"/>
        <v>Cash</v>
      </c>
      <c r="W7245" s="4">
        <f t="shared" ref="W7245:Y7245" si="7252">IF(OR(J7245 = "ERROR", J7245 = ""), "UNKNOWN", J7245)</f>
        <v>1</v>
      </c>
      <c r="X7245" s="4">
        <f t="shared" si="7252"/>
        <v>4</v>
      </c>
      <c r="Y7245" s="4">
        <f t="shared" si="7252"/>
        <v>4</v>
      </c>
      <c r="Z7245" s="5">
        <f t="shared" si="9"/>
        <v>45071</v>
      </c>
    </row>
    <row r="7246">
      <c r="A7246" s="1" t="s">
        <v>7283</v>
      </c>
      <c r="B7246" s="1" t="s">
        <v>44</v>
      </c>
      <c r="C7246" s="1">
        <v>5.0</v>
      </c>
      <c r="D7246" s="1" t="s">
        <v>25</v>
      </c>
      <c r="E7246" s="1" t="s">
        <v>25</v>
      </c>
      <c r="F7246" s="1" t="s">
        <v>39</v>
      </c>
      <c r="G7246" s="1" t="s">
        <v>24</v>
      </c>
      <c r="H7246" s="2">
        <v>45199.0</v>
      </c>
      <c r="J7246" s="3">
        <f t="shared" si="2"/>
        <v>5</v>
      </c>
      <c r="K7246" s="4" t="str">
        <f t="shared" si="3"/>
        <v>ERROR</v>
      </c>
      <c r="L7246" s="4" t="str">
        <f t="shared" si="4"/>
        <v>ERROR</v>
      </c>
      <c r="S7246" s="1" t="s">
        <v>7283</v>
      </c>
      <c r="T7246" s="4" t="str">
        <f t="shared" si="5"/>
        <v>Sandwich</v>
      </c>
      <c r="U7246" s="4" t="str">
        <f t="shared" si="6"/>
        <v>Takeaway</v>
      </c>
      <c r="V7246" s="4" t="str">
        <f t="shared" si="7"/>
        <v>Digital Wallet</v>
      </c>
      <c r="W7246" s="4">
        <f t="shared" ref="W7246:Y7246" si="7253">IF(OR(J7246 = "ERROR", J7246 = ""), "UNKNOWN", J7246)</f>
        <v>5</v>
      </c>
      <c r="X7246" s="4" t="str">
        <f t="shared" si="7253"/>
        <v>UNKNOWN</v>
      </c>
      <c r="Y7246" s="4" t="str">
        <f t="shared" si="7253"/>
        <v>UNKNOWN</v>
      </c>
      <c r="Z7246" s="5">
        <f t="shared" si="9"/>
        <v>45199</v>
      </c>
    </row>
    <row r="7247">
      <c r="A7247" s="1" t="s">
        <v>7284</v>
      </c>
      <c r="B7247" s="1" t="s">
        <v>55</v>
      </c>
      <c r="C7247" s="1">
        <v>1.0</v>
      </c>
      <c r="D7247" s="1">
        <v>3.0</v>
      </c>
      <c r="E7247" s="1">
        <v>3.0</v>
      </c>
      <c r="F7247" s="1" t="s">
        <v>23</v>
      </c>
      <c r="G7247" s="1" t="s">
        <v>29</v>
      </c>
      <c r="H7247" s="6">
        <v>45219.0</v>
      </c>
      <c r="J7247" s="3">
        <f t="shared" si="2"/>
        <v>1</v>
      </c>
      <c r="K7247" s="4">
        <f t="shared" si="3"/>
        <v>3</v>
      </c>
      <c r="L7247" s="4">
        <f t="shared" si="4"/>
        <v>3</v>
      </c>
      <c r="S7247" s="1" t="s">
        <v>7284</v>
      </c>
      <c r="T7247" s="4" t="str">
        <f t="shared" si="5"/>
        <v>Juice</v>
      </c>
      <c r="U7247" s="4" t="str">
        <f t="shared" si="6"/>
        <v>In-store</v>
      </c>
      <c r="V7247" s="4" t="str">
        <f t="shared" si="7"/>
        <v>Credit Card</v>
      </c>
      <c r="W7247" s="4">
        <f t="shared" ref="W7247:Y7247" si="7254">IF(OR(J7247 = "ERROR", J7247 = ""), "UNKNOWN", J7247)</f>
        <v>1</v>
      </c>
      <c r="X7247" s="4">
        <f t="shared" si="7254"/>
        <v>3</v>
      </c>
      <c r="Y7247" s="4">
        <f t="shared" si="7254"/>
        <v>3</v>
      </c>
      <c r="Z7247" s="7">
        <f t="shared" si="9"/>
        <v>45219</v>
      </c>
    </row>
    <row r="7248">
      <c r="A7248" s="1" t="s">
        <v>7285</v>
      </c>
      <c r="B7248" s="1" t="s">
        <v>27</v>
      </c>
      <c r="C7248" s="1">
        <v>5.0</v>
      </c>
      <c r="D7248" s="1">
        <v>3.0</v>
      </c>
      <c r="E7248" s="1">
        <v>15.0</v>
      </c>
      <c r="G7248" s="1" t="s">
        <v>29</v>
      </c>
      <c r="H7248" s="2">
        <v>45002.0</v>
      </c>
      <c r="J7248" s="3">
        <f t="shared" si="2"/>
        <v>5</v>
      </c>
      <c r="K7248" s="4">
        <f t="shared" si="3"/>
        <v>3</v>
      </c>
      <c r="L7248" s="4">
        <f t="shared" si="4"/>
        <v>15</v>
      </c>
      <c r="S7248" s="1" t="s">
        <v>7285</v>
      </c>
      <c r="T7248" s="4" t="str">
        <f t="shared" si="5"/>
        <v>Cake</v>
      </c>
      <c r="U7248" s="4" t="str">
        <f t="shared" si="6"/>
        <v>In-store</v>
      </c>
      <c r="V7248" s="4" t="str">
        <f t="shared" si="7"/>
        <v>UNKNOWN</v>
      </c>
      <c r="W7248" s="4">
        <f t="shared" ref="W7248:Y7248" si="7255">IF(OR(J7248 = "ERROR", J7248 = ""), "UNKNOWN", J7248)</f>
        <v>5</v>
      </c>
      <c r="X7248" s="4">
        <f t="shared" si="7255"/>
        <v>3</v>
      </c>
      <c r="Y7248" s="4">
        <f t="shared" si="7255"/>
        <v>15</v>
      </c>
      <c r="Z7248" s="5">
        <f t="shared" si="9"/>
        <v>45002</v>
      </c>
    </row>
    <row r="7249">
      <c r="A7249" s="1" t="s">
        <v>7286</v>
      </c>
      <c r="B7249" s="1" t="s">
        <v>44</v>
      </c>
      <c r="C7249" s="1">
        <v>5.0</v>
      </c>
      <c r="D7249" s="1">
        <v>4.0</v>
      </c>
      <c r="E7249" s="1">
        <v>20.0</v>
      </c>
      <c r="H7249" s="2">
        <v>45028.0</v>
      </c>
      <c r="J7249" s="3">
        <f t="shared" si="2"/>
        <v>5</v>
      </c>
      <c r="K7249" s="4">
        <f t="shared" si="3"/>
        <v>4</v>
      </c>
      <c r="L7249" s="4">
        <f t="shared" si="4"/>
        <v>20</v>
      </c>
      <c r="S7249" s="1" t="s">
        <v>7286</v>
      </c>
      <c r="T7249" s="4" t="str">
        <f t="shared" si="5"/>
        <v>Sandwich</v>
      </c>
      <c r="U7249" s="4" t="str">
        <f t="shared" si="6"/>
        <v>UNKNOWN</v>
      </c>
      <c r="V7249" s="4" t="str">
        <f t="shared" si="7"/>
        <v>UNKNOWN</v>
      </c>
      <c r="W7249" s="4">
        <f t="shared" ref="W7249:Y7249" si="7256">IF(OR(J7249 = "ERROR", J7249 = ""), "UNKNOWN", J7249)</f>
        <v>5</v>
      </c>
      <c r="X7249" s="4">
        <f t="shared" si="7256"/>
        <v>4</v>
      </c>
      <c r="Y7249" s="4">
        <f t="shared" si="7256"/>
        <v>20</v>
      </c>
      <c r="Z7249" s="5">
        <f t="shared" si="9"/>
        <v>45028</v>
      </c>
    </row>
    <row r="7250">
      <c r="A7250" s="1" t="s">
        <v>7287</v>
      </c>
      <c r="B7250" s="1" t="s">
        <v>32</v>
      </c>
      <c r="C7250" s="1">
        <v>1.0</v>
      </c>
      <c r="D7250" s="1">
        <v>1.0</v>
      </c>
      <c r="E7250" s="1">
        <v>1.0</v>
      </c>
      <c r="F7250" s="1" t="s">
        <v>28</v>
      </c>
      <c r="G7250" s="1" t="s">
        <v>30</v>
      </c>
      <c r="H7250" s="2">
        <v>44969.0</v>
      </c>
      <c r="J7250" s="3">
        <f t="shared" si="2"/>
        <v>1</v>
      </c>
      <c r="K7250" s="4">
        <f t="shared" si="3"/>
        <v>1</v>
      </c>
      <c r="L7250" s="4">
        <f t="shared" si="4"/>
        <v>1</v>
      </c>
      <c r="S7250" s="1" t="s">
        <v>7287</v>
      </c>
      <c r="T7250" s="4" t="str">
        <f t="shared" si="5"/>
        <v>Cookie</v>
      </c>
      <c r="U7250" s="4" t="str">
        <f t="shared" si="6"/>
        <v>UNKNOWN</v>
      </c>
      <c r="V7250" s="4" t="str">
        <f t="shared" si="7"/>
        <v>Cash</v>
      </c>
      <c r="W7250" s="4">
        <f t="shared" ref="W7250:Y7250" si="7257">IF(OR(J7250 = "ERROR", J7250 = ""), "UNKNOWN", J7250)</f>
        <v>1</v>
      </c>
      <c r="X7250" s="4">
        <f t="shared" si="7257"/>
        <v>1</v>
      </c>
      <c r="Y7250" s="4">
        <f t="shared" si="7257"/>
        <v>1</v>
      </c>
      <c r="Z7250" s="5">
        <f t="shared" si="9"/>
        <v>44969</v>
      </c>
    </row>
    <row r="7251">
      <c r="A7251" s="1" t="s">
        <v>7288</v>
      </c>
      <c r="B7251" s="1" t="s">
        <v>27</v>
      </c>
      <c r="C7251" s="1">
        <v>2.0</v>
      </c>
      <c r="D7251" s="1">
        <v>3.0</v>
      </c>
      <c r="E7251" s="1">
        <v>6.0</v>
      </c>
      <c r="G7251" s="1" t="s">
        <v>25</v>
      </c>
      <c r="H7251" s="2">
        <v>45149.0</v>
      </c>
      <c r="J7251" s="3">
        <f t="shared" si="2"/>
        <v>2</v>
      </c>
      <c r="K7251" s="4">
        <f t="shared" si="3"/>
        <v>3</v>
      </c>
      <c r="L7251" s="4">
        <f t="shared" si="4"/>
        <v>6</v>
      </c>
      <c r="S7251" s="1" t="s">
        <v>7288</v>
      </c>
      <c r="T7251" s="4" t="str">
        <f t="shared" si="5"/>
        <v>Cake</v>
      </c>
      <c r="U7251" s="4" t="str">
        <f t="shared" si="6"/>
        <v>UNKNOWN</v>
      </c>
      <c r="V7251" s="4" t="str">
        <f t="shared" si="7"/>
        <v>UNKNOWN</v>
      </c>
      <c r="W7251" s="4">
        <f t="shared" ref="W7251:Y7251" si="7258">IF(OR(J7251 = "ERROR", J7251 = ""), "UNKNOWN", J7251)</f>
        <v>2</v>
      </c>
      <c r="X7251" s="4">
        <f t="shared" si="7258"/>
        <v>3</v>
      </c>
      <c r="Y7251" s="4">
        <f t="shared" si="7258"/>
        <v>6</v>
      </c>
      <c r="Z7251" s="5">
        <f t="shared" si="9"/>
        <v>45149</v>
      </c>
    </row>
    <row r="7252">
      <c r="A7252" s="1" t="s">
        <v>7289</v>
      </c>
      <c r="B7252" s="1" t="s">
        <v>27</v>
      </c>
      <c r="C7252" s="1">
        <v>1.0</v>
      </c>
      <c r="D7252" s="1">
        <v>3.0</v>
      </c>
      <c r="E7252" s="1">
        <v>3.0</v>
      </c>
      <c r="F7252" s="1" t="s">
        <v>28</v>
      </c>
      <c r="H7252" s="2">
        <v>45004.0</v>
      </c>
      <c r="J7252" s="3">
        <f t="shared" si="2"/>
        <v>1</v>
      </c>
      <c r="K7252" s="4">
        <f t="shared" si="3"/>
        <v>3</v>
      </c>
      <c r="L7252" s="4">
        <f t="shared" si="4"/>
        <v>3</v>
      </c>
      <c r="S7252" s="1" t="s">
        <v>7289</v>
      </c>
      <c r="T7252" s="4" t="str">
        <f t="shared" si="5"/>
        <v>Cake</v>
      </c>
      <c r="U7252" s="4" t="str">
        <f t="shared" si="6"/>
        <v>UNKNOWN</v>
      </c>
      <c r="V7252" s="4" t="str">
        <f t="shared" si="7"/>
        <v>Cash</v>
      </c>
      <c r="W7252" s="4">
        <f t="shared" ref="W7252:Y7252" si="7259">IF(OR(J7252 = "ERROR", J7252 = ""), "UNKNOWN", J7252)</f>
        <v>1</v>
      </c>
      <c r="X7252" s="4">
        <f t="shared" si="7259"/>
        <v>3</v>
      </c>
      <c r="Y7252" s="4">
        <f t="shared" si="7259"/>
        <v>3</v>
      </c>
      <c r="Z7252" s="5">
        <f t="shared" si="9"/>
        <v>45004</v>
      </c>
    </row>
    <row r="7253">
      <c r="A7253" s="1" t="s">
        <v>7290</v>
      </c>
      <c r="B7253" s="1" t="s">
        <v>25</v>
      </c>
      <c r="C7253" s="1">
        <v>2.0</v>
      </c>
      <c r="D7253" s="1">
        <v>5.0</v>
      </c>
      <c r="E7253" s="1">
        <v>10.0</v>
      </c>
      <c r="G7253" s="1" t="s">
        <v>24</v>
      </c>
      <c r="H7253" s="2">
        <v>44994.0</v>
      </c>
      <c r="J7253" s="3">
        <f t="shared" si="2"/>
        <v>2</v>
      </c>
      <c r="K7253" s="4">
        <f t="shared" si="3"/>
        <v>5</v>
      </c>
      <c r="L7253" s="4">
        <f t="shared" si="4"/>
        <v>10</v>
      </c>
      <c r="S7253" s="1" t="s">
        <v>7290</v>
      </c>
      <c r="T7253" s="4" t="str">
        <f t="shared" si="5"/>
        <v>UNKNOWN</v>
      </c>
      <c r="U7253" s="4" t="str">
        <f t="shared" si="6"/>
        <v>Takeaway</v>
      </c>
      <c r="V7253" s="4" t="str">
        <f t="shared" si="7"/>
        <v>UNKNOWN</v>
      </c>
      <c r="W7253" s="4">
        <f t="shared" ref="W7253:Y7253" si="7260">IF(OR(J7253 = "ERROR", J7253 = ""), "UNKNOWN", J7253)</f>
        <v>2</v>
      </c>
      <c r="X7253" s="4">
        <f t="shared" si="7260"/>
        <v>5</v>
      </c>
      <c r="Y7253" s="4">
        <f t="shared" si="7260"/>
        <v>10</v>
      </c>
      <c r="Z7253" s="5">
        <f t="shared" si="9"/>
        <v>44994</v>
      </c>
    </row>
    <row r="7254">
      <c r="A7254" s="1" t="s">
        <v>7291</v>
      </c>
      <c r="B7254" s="1" t="s">
        <v>22</v>
      </c>
      <c r="C7254" s="1">
        <v>5.0</v>
      </c>
      <c r="D7254" s="1">
        <v>2.0</v>
      </c>
      <c r="E7254" s="1">
        <v>10.0</v>
      </c>
      <c r="F7254" s="1" t="s">
        <v>39</v>
      </c>
      <c r="G7254" s="1" t="s">
        <v>30</v>
      </c>
      <c r="H7254" s="2">
        <v>45061.0</v>
      </c>
      <c r="J7254" s="3">
        <f t="shared" si="2"/>
        <v>5</v>
      </c>
      <c r="K7254" s="4">
        <f t="shared" si="3"/>
        <v>2</v>
      </c>
      <c r="L7254" s="4">
        <f t="shared" si="4"/>
        <v>10</v>
      </c>
      <c r="S7254" s="1" t="s">
        <v>7291</v>
      </c>
      <c r="T7254" s="4" t="str">
        <f t="shared" si="5"/>
        <v>Coffee</v>
      </c>
      <c r="U7254" s="4" t="str">
        <f t="shared" si="6"/>
        <v>UNKNOWN</v>
      </c>
      <c r="V7254" s="4" t="str">
        <f t="shared" si="7"/>
        <v>Digital Wallet</v>
      </c>
      <c r="W7254" s="4">
        <f t="shared" ref="W7254:Y7254" si="7261">IF(OR(J7254 = "ERROR", J7254 = ""), "UNKNOWN", J7254)</f>
        <v>5</v>
      </c>
      <c r="X7254" s="4">
        <f t="shared" si="7261"/>
        <v>2</v>
      </c>
      <c r="Y7254" s="4">
        <f t="shared" si="7261"/>
        <v>10</v>
      </c>
      <c r="Z7254" s="5">
        <f t="shared" si="9"/>
        <v>45061</v>
      </c>
    </row>
    <row r="7255">
      <c r="A7255" s="1" t="s">
        <v>7292</v>
      </c>
      <c r="B7255" s="1" t="s">
        <v>55</v>
      </c>
      <c r="C7255" s="1">
        <v>4.0</v>
      </c>
      <c r="D7255" s="1">
        <v>3.0</v>
      </c>
      <c r="E7255" s="1">
        <v>12.0</v>
      </c>
      <c r="F7255" s="1" t="s">
        <v>23</v>
      </c>
      <c r="G7255" s="1" t="s">
        <v>24</v>
      </c>
      <c r="H7255" s="2">
        <v>44990.0</v>
      </c>
      <c r="J7255" s="3">
        <f t="shared" si="2"/>
        <v>4</v>
      </c>
      <c r="K7255" s="4">
        <f t="shared" si="3"/>
        <v>3</v>
      </c>
      <c r="L7255" s="4">
        <f t="shared" si="4"/>
        <v>12</v>
      </c>
      <c r="S7255" s="1" t="s">
        <v>7292</v>
      </c>
      <c r="T7255" s="4" t="str">
        <f t="shared" si="5"/>
        <v>Juice</v>
      </c>
      <c r="U7255" s="4" t="str">
        <f t="shared" si="6"/>
        <v>Takeaway</v>
      </c>
      <c r="V7255" s="4" t="str">
        <f t="shared" si="7"/>
        <v>Credit Card</v>
      </c>
      <c r="W7255" s="4">
        <f t="shared" ref="W7255:Y7255" si="7262">IF(OR(J7255 = "ERROR", J7255 = ""), "UNKNOWN", J7255)</f>
        <v>4</v>
      </c>
      <c r="X7255" s="4">
        <f t="shared" si="7262"/>
        <v>3</v>
      </c>
      <c r="Y7255" s="4">
        <f t="shared" si="7262"/>
        <v>12</v>
      </c>
      <c r="Z7255" s="5">
        <f t="shared" si="9"/>
        <v>44990</v>
      </c>
    </row>
    <row r="7256">
      <c r="A7256" s="1" t="s">
        <v>7293</v>
      </c>
      <c r="B7256" s="1" t="s">
        <v>22</v>
      </c>
      <c r="C7256" s="1">
        <v>4.0</v>
      </c>
      <c r="D7256" s="1">
        <v>2.0</v>
      </c>
      <c r="E7256" s="1">
        <v>8.0</v>
      </c>
      <c r="F7256" s="1" t="s">
        <v>23</v>
      </c>
      <c r="H7256" s="2">
        <v>45161.0</v>
      </c>
      <c r="J7256" s="3">
        <f t="shared" si="2"/>
        <v>4</v>
      </c>
      <c r="K7256" s="4">
        <f t="shared" si="3"/>
        <v>2</v>
      </c>
      <c r="L7256" s="4">
        <f t="shared" si="4"/>
        <v>8</v>
      </c>
      <c r="S7256" s="1" t="s">
        <v>7293</v>
      </c>
      <c r="T7256" s="4" t="str">
        <f t="shared" si="5"/>
        <v>Coffee</v>
      </c>
      <c r="U7256" s="4" t="str">
        <f t="shared" si="6"/>
        <v>UNKNOWN</v>
      </c>
      <c r="V7256" s="4" t="str">
        <f t="shared" si="7"/>
        <v>Credit Card</v>
      </c>
      <c r="W7256" s="4">
        <f t="shared" ref="W7256:Y7256" si="7263">IF(OR(J7256 = "ERROR", J7256 = ""), "UNKNOWN", J7256)</f>
        <v>4</v>
      </c>
      <c r="X7256" s="4">
        <f t="shared" si="7263"/>
        <v>2</v>
      </c>
      <c r="Y7256" s="4">
        <f t="shared" si="7263"/>
        <v>8</v>
      </c>
      <c r="Z7256" s="5">
        <f t="shared" si="9"/>
        <v>45161</v>
      </c>
    </row>
    <row r="7257">
      <c r="A7257" s="1" t="s">
        <v>7294</v>
      </c>
      <c r="B7257" s="1" t="s">
        <v>55</v>
      </c>
      <c r="C7257" s="1">
        <v>4.0</v>
      </c>
      <c r="D7257" s="1">
        <v>3.0</v>
      </c>
      <c r="E7257" s="1">
        <v>12.0</v>
      </c>
      <c r="H7257" s="2">
        <v>45117.0</v>
      </c>
      <c r="J7257" s="3">
        <f t="shared" si="2"/>
        <v>4</v>
      </c>
      <c r="K7257" s="4">
        <f t="shared" si="3"/>
        <v>3</v>
      </c>
      <c r="L7257" s="4">
        <f t="shared" si="4"/>
        <v>12</v>
      </c>
      <c r="S7257" s="1" t="s">
        <v>7294</v>
      </c>
      <c r="T7257" s="4" t="str">
        <f t="shared" si="5"/>
        <v>Juice</v>
      </c>
      <c r="U7257" s="4" t="str">
        <f t="shared" si="6"/>
        <v>UNKNOWN</v>
      </c>
      <c r="V7257" s="4" t="str">
        <f t="shared" si="7"/>
        <v>UNKNOWN</v>
      </c>
      <c r="W7257" s="4">
        <f t="shared" ref="W7257:Y7257" si="7264">IF(OR(J7257 = "ERROR", J7257 = ""), "UNKNOWN", J7257)</f>
        <v>4</v>
      </c>
      <c r="X7257" s="4">
        <f t="shared" si="7264"/>
        <v>3</v>
      </c>
      <c r="Y7257" s="4">
        <f t="shared" si="7264"/>
        <v>12</v>
      </c>
      <c r="Z7257" s="5">
        <f t="shared" si="9"/>
        <v>45117</v>
      </c>
    </row>
    <row r="7258">
      <c r="A7258" s="1" t="s">
        <v>7295</v>
      </c>
      <c r="B7258" s="1" t="s">
        <v>41</v>
      </c>
      <c r="C7258" s="1">
        <v>5.0</v>
      </c>
      <c r="E7258" s="1">
        <v>20.0</v>
      </c>
      <c r="F7258" s="1" t="s">
        <v>23</v>
      </c>
      <c r="H7258" s="2">
        <v>45181.0</v>
      </c>
      <c r="J7258" s="3">
        <f t="shared" si="2"/>
        <v>5</v>
      </c>
      <c r="K7258" s="4">
        <f t="shared" si="3"/>
        <v>4</v>
      </c>
      <c r="L7258" s="4">
        <f t="shared" si="4"/>
        <v>20</v>
      </c>
      <c r="S7258" s="1" t="s">
        <v>7295</v>
      </c>
      <c r="T7258" s="4" t="str">
        <f t="shared" si="5"/>
        <v>Smoothie</v>
      </c>
      <c r="U7258" s="4" t="str">
        <f t="shared" si="6"/>
        <v>UNKNOWN</v>
      </c>
      <c r="V7258" s="4" t="str">
        <f t="shared" si="7"/>
        <v>Credit Card</v>
      </c>
      <c r="W7258" s="4">
        <f t="shared" ref="W7258:Y7258" si="7265">IF(OR(J7258 = "ERROR", J7258 = ""), "UNKNOWN", J7258)</f>
        <v>5</v>
      </c>
      <c r="X7258" s="4">
        <f t="shared" si="7265"/>
        <v>4</v>
      </c>
      <c r="Y7258" s="4">
        <f t="shared" si="7265"/>
        <v>20</v>
      </c>
      <c r="Z7258" s="5">
        <f t="shared" si="9"/>
        <v>45181</v>
      </c>
    </row>
    <row r="7259">
      <c r="A7259" s="1" t="s">
        <v>7296</v>
      </c>
      <c r="B7259" s="1" t="s">
        <v>44</v>
      </c>
      <c r="C7259" s="1">
        <v>5.0</v>
      </c>
      <c r="D7259" s="1">
        <v>4.0</v>
      </c>
      <c r="E7259" s="1">
        <v>20.0</v>
      </c>
      <c r="F7259" s="1" t="s">
        <v>23</v>
      </c>
      <c r="G7259" s="1" t="s">
        <v>29</v>
      </c>
      <c r="H7259" s="2">
        <v>45129.0</v>
      </c>
      <c r="J7259" s="3">
        <f t="shared" si="2"/>
        <v>5</v>
      </c>
      <c r="K7259" s="4">
        <f t="shared" si="3"/>
        <v>4</v>
      </c>
      <c r="L7259" s="4">
        <f t="shared" si="4"/>
        <v>20</v>
      </c>
      <c r="S7259" s="1" t="s">
        <v>7296</v>
      </c>
      <c r="T7259" s="4" t="str">
        <f t="shared" si="5"/>
        <v>Sandwich</v>
      </c>
      <c r="U7259" s="4" t="str">
        <f t="shared" si="6"/>
        <v>In-store</v>
      </c>
      <c r="V7259" s="4" t="str">
        <f t="shared" si="7"/>
        <v>Credit Card</v>
      </c>
      <c r="W7259" s="4">
        <f t="shared" ref="W7259:Y7259" si="7266">IF(OR(J7259 = "ERROR", J7259 = ""), "UNKNOWN", J7259)</f>
        <v>5</v>
      </c>
      <c r="X7259" s="4">
        <f t="shared" si="7266"/>
        <v>4</v>
      </c>
      <c r="Y7259" s="4">
        <f t="shared" si="7266"/>
        <v>20</v>
      </c>
      <c r="Z7259" s="5">
        <f t="shared" si="9"/>
        <v>45129</v>
      </c>
    </row>
    <row r="7260">
      <c r="A7260" s="1" t="s">
        <v>7297</v>
      </c>
      <c r="B7260" s="1" t="s">
        <v>32</v>
      </c>
      <c r="D7260" s="1">
        <v>1.0</v>
      </c>
      <c r="E7260" s="1">
        <v>5.0</v>
      </c>
      <c r="G7260" s="1" t="s">
        <v>29</v>
      </c>
      <c r="H7260" s="2">
        <v>44952.0</v>
      </c>
      <c r="J7260" s="3">
        <f t="shared" si="2"/>
        <v>5</v>
      </c>
      <c r="K7260" s="4">
        <f t="shared" si="3"/>
        <v>1</v>
      </c>
      <c r="L7260" s="4">
        <f t="shared" si="4"/>
        <v>5</v>
      </c>
      <c r="S7260" s="1" t="s">
        <v>7297</v>
      </c>
      <c r="T7260" s="4" t="str">
        <f t="shared" si="5"/>
        <v>Cookie</v>
      </c>
      <c r="U7260" s="4" t="str">
        <f t="shared" si="6"/>
        <v>In-store</v>
      </c>
      <c r="V7260" s="4" t="str">
        <f t="shared" si="7"/>
        <v>UNKNOWN</v>
      </c>
      <c r="W7260" s="4">
        <f t="shared" ref="W7260:Y7260" si="7267">IF(OR(J7260 = "ERROR", J7260 = ""), "UNKNOWN", J7260)</f>
        <v>5</v>
      </c>
      <c r="X7260" s="4">
        <f t="shared" si="7267"/>
        <v>1</v>
      </c>
      <c r="Y7260" s="4">
        <f t="shared" si="7267"/>
        <v>5</v>
      </c>
      <c r="Z7260" s="5">
        <f t="shared" si="9"/>
        <v>44952</v>
      </c>
    </row>
    <row r="7261">
      <c r="A7261" s="1" t="s">
        <v>7298</v>
      </c>
      <c r="B7261" s="1" t="s">
        <v>27</v>
      </c>
      <c r="C7261" s="1">
        <v>1.0</v>
      </c>
      <c r="D7261" s="1">
        <v>3.0</v>
      </c>
      <c r="E7261" s="1">
        <v>3.0</v>
      </c>
      <c r="F7261" s="1" t="s">
        <v>23</v>
      </c>
      <c r="G7261" s="1" t="s">
        <v>29</v>
      </c>
      <c r="H7261" s="2">
        <v>45201.0</v>
      </c>
      <c r="J7261" s="3">
        <f t="shared" si="2"/>
        <v>1</v>
      </c>
      <c r="K7261" s="4">
        <f t="shared" si="3"/>
        <v>3</v>
      </c>
      <c r="L7261" s="4">
        <f t="shared" si="4"/>
        <v>3</v>
      </c>
      <c r="S7261" s="1" t="s">
        <v>7298</v>
      </c>
      <c r="T7261" s="4" t="str">
        <f t="shared" si="5"/>
        <v>Cake</v>
      </c>
      <c r="U7261" s="4" t="str">
        <f t="shared" si="6"/>
        <v>In-store</v>
      </c>
      <c r="V7261" s="4" t="str">
        <f t="shared" si="7"/>
        <v>Credit Card</v>
      </c>
      <c r="W7261" s="4">
        <f t="shared" ref="W7261:Y7261" si="7268">IF(OR(J7261 = "ERROR", J7261 = ""), "UNKNOWN", J7261)</f>
        <v>1</v>
      </c>
      <c r="X7261" s="4">
        <f t="shared" si="7268"/>
        <v>3</v>
      </c>
      <c r="Y7261" s="4">
        <f t="shared" si="7268"/>
        <v>3</v>
      </c>
      <c r="Z7261" s="5">
        <f t="shared" si="9"/>
        <v>45201</v>
      </c>
    </row>
    <row r="7262">
      <c r="A7262" s="1" t="s">
        <v>7299</v>
      </c>
      <c r="B7262" s="1" t="s">
        <v>81</v>
      </c>
      <c r="C7262" s="1">
        <v>1.0</v>
      </c>
      <c r="D7262" s="1">
        <v>1.5</v>
      </c>
      <c r="E7262" s="1">
        <v>1.5</v>
      </c>
      <c r="F7262" s="1" t="s">
        <v>25</v>
      </c>
      <c r="G7262" s="1" t="s">
        <v>24</v>
      </c>
      <c r="H7262" s="2">
        <v>44979.0</v>
      </c>
      <c r="J7262" s="3">
        <f t="shared" si="2"/>
        <v>1</v>
      </c>
      <c r="K7262" s="4">
        <f t="shared" si="3"/>
        <v>1.5</v>
      </c>
      <c r="L7262" s="4">
        <f t="shared" si="4"/>
        <v>1.5</v>
      </c>
      <c r="S7262" s="1" t="s">
        <v>7299</v>
      </c>
      <c r="T7262" s="4" t="str">
        <f t="shared" si="5"/>
        <v>Tea</v>
      </c>
      <c r="U7262" s="4" t="str">
        <f t="shared" si="6"/>
        <v>Takeaway</v>
      </c>
      <c r="V7262" s="4" t="str">
        <f t="shared" si="7"/>
        <v>UNKNOWN</v>
      </c>
      <c r="W7262" s="4">
        <f t="shared" ref="W7262:Y7262" si="7269">IF(OR(J7262 = "ERROR", J7262 = ""), "UNKNOWN", J7262)</f>
        <v>1</v>
      </c>
      <c r="X7262" s="4">
        <f t="shared" si="7269"/>
        <v>1.5</v>
      </c>
      <c r="Y7262" s="4">
        <f t="shared" si="7269"/>
        <v>1.5</v>
      </c>
      <c r="Z7262" s="5">
        <f t="shared" si="9"/>
        <v>44979</v>
      </c>
    </row>
    <row r="7263">
      <c r="A7263" s="1" t="s">
        <v>7300</v>
      </c>
      <c r="B7263" s="1" t="s">
        <v>81</v>
      </c>
      <c r="C7263" s="1">
        <v>3.0</v>
      </c>
      <c r="D7263" s="1">
        <v>1.5</v>
      </c>
      <c r="E7263" s="1">
        <v>4.5</v>
      </c>
      <c r="F7263" s="1" t="s">
        <v>39</v>
      </c>
      <c r="G7263" s="1" t="s">
        <v>24</v>
      </c>
      <c r="H7263" s="2">
        <v>45105.0</v>
      </c>
      <c r="J7263" s="3">
        <f t="shared" si="2"/>
        <v>3</v>
      </c>
      <c r="K7263" s="4">
        <f t="shared" si="3"/>
        <v>1.5</v>
      </c>
      <c r="L7263" s="4">
        <f t="shared" si="4"/>
        <v>4.5</v>
      </c>
      <c r="S7263" s="1" t="s">
        <v>7300</v>
      </c>
      <c r="T7263" s="4" t="str">
        <f t="shared" si="5"/>
        <v>Tea</v>
      </c>
      <c r="U7263" s="4" t="str">
        <f t="shared" si="6"/>
        <v>Takeaway</v>
      </c>
      <c r="V7263" s="4" t="str">
        <f t="shared" si="7"/>
        <v>Digital Wallet</v>
      </c>
      <c r="W7263" s="4">
        <f t="shared" ref="W7263:Y7263" si="7270">IF(OR(J7263 = "ERROR", J7263 = ""), "UNKNOWN", J7263)</f>
        <v>3</v>
      </c>
      <c r="X7263" s="4">
        <f t="shared" si="7270"/>
        <v>1.5</v>
      </c>
      <c r="Y7263" s="4">
        <f t="shared" si="7270"/>
        <v>4.5</v>
      </c>
      <c r="Z7263" s="5">
        <f t="shared" si="9"/>
        <v>45105</v>
      </c>
    </row>
    <row r="7264">
      <c r="A7264" s="1" t="s">
        <v>7301</v>
      </c>
      <c r="B7264" s="1" t="s">
        <v>36</v>
      </c>
      <c r="C7264" s="1">
        <v>3.0</v>
      </c>
      <c r="D7264" s="1">
        <v>5.0</v>
      </c>
      <c r="E7264" s="1">
        <v>15.0</v>
      </c>
      <c r="G7264" s="1" t="s">
        <v>24</v>
      </c>
      <c r="H7264" s="2">
        <v>45154.0</v>
      </c>
      <c r="J7264" s="3">
        <f t="shared" si="2"/>
        <v>3</v>
      </c>
      <c r="K7264" s="4">
        <f t="shared" si="3"/>
        <v>5</v>
      </c>
      <c r="L7264" s="4">
        <f t="shared" si="4"/>
        <v>15</v>
      </c>
      <c r="S7264" s="1" t="s">
        <v>7301</v>
      </c>
      <c r="T7264" s="4" t="str">
        <f t="shared" si="5"/>
        <v>Salad</v>
      </c>
      <c r="U7264" s="4" t="str">
        <f t="shared" si="6"/>
        <v>Takeaway</v>
      </c>
      <c r="V7264" s="4" t="str">
        <f t="shared" si="7"/>
        <v>UNKNOWN</v>
      </c>
      <c r="W7264" s="4">
        <f t="shared" ref="W7264:Y7264" si="7271">IF(OR(J7264 = "ERROR", J7264 = ""), "UNKNOWN", J7264)</f>
        <v>3</v>
      </c>
      <c r="X7264" s="4">
        <f t="shared" si="7271"/>
        <v>5</v>
      </c>
      <c r="Y7264" s="4">
        <f t="shared" si="7271"/>
        <v>15</v>
      </c>
      <c r="Z7264" s="5">
        <f t="shared" si="9"/>
        <v>45154</v>
      </c>
    </row>
    <row r="7265">
      <c r="A7265" s="1" t="s">
        <v>7302</v>
      </c>
      <c r="B7265" s="1" t="s">
        <v>81</v>
      </c>
      <c r="C7265" s="1">
        <v>3.0</v>
      </c>
      <c r="D7265" s="1">
        <v>1.5</v>
      </c>
      <c r="E7265" s="1">
        <v>4.5</v>
      </c>
      <c r="F7265" s="1" t="s">
        <v>39</v>
      </c>
      <c r="G7265" s="1" t="s">
        <v>29</v>
      </c>
      <c r="H7265" s="2">
        <v>45049.0</v>
      </c>
      <c r="J7265" s="3">
        <f t="shared" si="2"/>
        <v>3</v>
      </c>
      <c r="K7265" s="4">
        <f t="shared" si="3"/>
        <v>1.5</v>
      </c>
      <c r="L7265" s="4">
        <f t="shared" si="4"/>
        <v>4.5</v>
      </c>
      <c r="S7265" s="1" t="s">
        <v>7302</v>
      </c>
      <c r="T7265" s="4" t="str">
        <f t="shared" si="5"/>
        <v>Tea</v>
      </c>
      <c r="U7265" s="4" t="str">
        <f t="shared" si="6"/>
        <v>In-store</v>
      </c>
      <c r="V7265" s="4" t="str">
        <f t="shared" si="7"/>
        <v>Digital Wallet</v>
      </c>
      <c r="W7265" s="4">
        <f t="shared" ref="W7265:Y7265" si="7272">IF(OR(J7265 = "ERROR", J7265 = ""), "UNKNOWN", J7265)</f>
        <v>3</v>
      </c>
      <c r="X7265" s="4">
        <f t="shared" si="7272"/>
        <v>1.5</v>
      </c>
      <c r="Y7265" s="4">
        <f t="shared" si="7272"/>
        <v>4.5</v>
      </c>
      <c r="Z7265" s="5">
        <f t="shared" si="9"/>
        <v>45049</v>
      </c>
    </row>
    <row r="7266">
      <c r="A7266" s="1" t="s">
        <v>7303</v>
      </c>
      <c r="B7266" s="1" t="s">
        <v>44</v>
      </c>
      <c r="C7266" s="1">
        <v>5.0</v>
      </c>
      <c r="D7266" s="1" t="s">
        <v>25</v>
      </c>
      <c r="E7266" s="1">
        <v>20.0</v>
      </c>
      <c r="F7266" s="1" t="s">
        <v>39</v>
      </c>
      <c r="G7266" s="1" t="s">
        <v>29</v>
      </c>
      <c r="H7266" s="6">
        <v>45281.0</v>
      </c>
      <c r="J7266" s="3">
        <f t="shared" si="2"/>
        <v>5</v>
      </c>
      <c r="K7266" s="4">
        <f t="shared" si="3"/>
        <v>4</v>
      </c>
      <c r="L7266" s="4">
        <f t="shared" si="4"/>
        <v>20</v>
      </c>
      <c r="S7266" s="1" t="s">
        <v>7303</v>
      </c>
      <c r="T7266" s="4" t="str">
        <f t="shared" si="5"/>
        <v>Sandwich</v>
      </c>
      <c r="U7266" s="4" t="str">
        <f t="shared" si="6"/>
        <v>In-store</v>
      </c>
      <c r="V7266" s="4" t="str">
        <f t="shared" si="7"/>
        <v>Digital Wallet</v>
      </c>
      <c r="W7266" s="4">
        <f t="shared" ref="W7266:Y7266" si="7273">IF(OR(J7266 = "ERROR", J7266 = ""), "UNKNOWN", J7266)</f>
        <v>5</v>
      </c>
      <c r="X7266" s="4">
        <f t="shared" si="7273"/>
        <v>4</v>
      </c>
      <c r="Y7266" s="4">
        <f t="shared" si="7273"/>
        <v>20</v>
      </c>
      <c r="Z7266" s="7">
        <f t="shared" si="9"/>
        <v>45281</v>
      </c>
    </row>
    <row r="7267">
      <c r="A7267" s="1" t="s">
        <v>7304</v>
      </c>
      <c r="B7267" s="1" t="s">
        <v>81</v>
      </c>
      <c r="C7267" s="1" t="s">
        <v>25</v>
      </c>
      <c r="D7267" s="1">
        <v>1.5</v>
      </c>
      <c r="E7267" s="1">
        <v>6.0</v>
      </c>
      <c r="F7267" s="1" t="s">
        <v>39</v>
      </c>
      <c r="J7267" s="3">
        <f t="shared" si="2"/>
        <v>4</v>
      </c>
      <c r="K7267" s="4">
        <f t="shared" si="3"/>
        <v>1.5</v>
      </c>
      <c r="L7267" s="4">
        <f t="shared" si="4"/>
        <v>6</v>
      </c>
      <c r="S7267" s="1" t="s">
        <v>7304</v>
      </c>
      <c r="T7267" s="4" t="str">
        <f t="shared" si="5"/>
        <v>Tea</v>
      </c>
      <c r="U7267" s="4" t="str">
        <f t="shared" si="6"/>
        <v>UNKNOWN</v>
      </c>
      <c r="V7267" s="4" t="str">
        <f t="shared" si="7"/>
        <v>Digital Wallet</v>
      </c>
      <c r="W7267" s="4">
        <f t="shared" ref="W7267:Y7267" si="7274">IF(OR(J7267 = "ERROR", J7267 = ""), "UNKNOWN", J7267)</f>
        <v>4</v>
      </c>
      <c r="X7267" s="4">
        <f t="shared" si="7274"/>
        <v>1.5</v>
      </c>
      <c r="Y7267" s="4">
        <f t="shared" si="7274"/>
        <v>6</v>
      </c>
      <c r="Z7267" s="4" t="str">
        <f t="shared" si="9"/>
        <v>UNKNOWN</v>
      </c>
    </row>
    <row r="7268">
      <c r="A7268" s="1" t="s">
        <v>7305</v>
      </c>
      <c r="B7268" s="1" t="s">
        <v>27</v>
      </c>
      <c r="C7268" s="1">
        <v>2.0</v>
      </c>
      <c r="D7268" s="1">
        <v>3.0</v>
      </c>
      <c r="E7268" s="1">
        <v>6.0</v>
      </c>
      <c r="F7268" s="1" t="s">
        <v>28</v>
      </c>
      <c r="G7268" s="1" t="s">
        <v>29</v>
      </c>
      <c r="H7268" s="2">
        <v>45131.0</v>
      </c>
      <c r="J7268" s="3">
        <f t="shared" si="2"/>
        <v>2</v>
      </c>
      <c r="K7268" s="4">
        <f t="shared" si="3"/>
        <v>3</v>
      </c>
      <c r="L7268" s="4">
        <f t="shared" si="4"/>
        <v>6</v>
      </c>
      <c r="S7268" s="1" t="s">
        <v>7305</v>
      </c>
      <c r="T7268" s="4" t="str">
        <f t="shared" si="5"/>
        <v>Cake</v>
      </c>
      <c r="U7268" s="4" t="str">
        <f t="shared" si="6"/>
        <v>In-store</v>
      </c>
      <c r="V7268" s="4" t="str">
        <f t="shared" si="7"/>
        <v>Cash</v>
      </c>
      <c r="W7268" s="4">
        <f t="shared" ref="W7268:Y7268" si="7275">IF(OR(J7268 = "ERROR", J7268 = ""), "UNKNOWN", J7268)</f>
        <v>2</v>
      </c>
      <c r="X7268" s="4">
        <f t="shared" si="7275"/>
        <v>3</v>
      </c>
      <c r="Y7268" s="4">
        <f t="shared" si="7275"/>
        <v>6</v>
      </c>
      <c r="Z7268" s="5">
        <f t="shared" si="9"/>
        <v>45131</v>
      </c>
    </row>
    <row r="7269">
      <c r="A7269" s="1" t="s">
        <v>7306</v>
      </c>
      <c r="B7269" s="1" t="s">
        <v>25</v>
      </c>
      <c r="C7269" s="1">
        <v>5.0</v>
      </c>
      <c r="D7269" s="1">
        <v>1.5</v>
      </c>
      <c r="E7269" s="1" t="s">
        <v>30</v>
      </c>
      <c r="F7269" s="1" t="s">
        <v>39</v>
      </c>
      <c r="G7269" s="1" t="s">
        <v>29</v>
      </c>
      <c r="H7269" s="2">
        <v>44947.0</v>
      </c>
      <c r="J7269" s="3">
        <f t="shared" si="2"/>
        <v>5</v>
      </c>
      <c r="K7269" s="4">
        <f t="shared" si="3"/>
        <v>1.5</v>
      </c>
      <c r="L7269" s="4">
        <f t="shared" si="4"/>
        <v>7.5</v>
      </c>
      <c r="S7269" s="1" t="s">
        <v>7306</v>
      </c>
      <c r="T7269" s="4" t="str">
        <f t="shared" si="5"/>
        <v>UNKNOWN</v>
      </c>
      <c r="U7269" s="4" t="str">
        <f t="shared" si="6"/>
        <v>In-store</v>
      </c>
      <c r="V7269" s="4" t="str">
        <f t="shared" si="7"/>
        <v>Digital Wallet</v>
      </c>
      <c r="W7269" s="4">
        <f t="shared" ref="W7269:Y7269" si="7276">IF(OR(J7269 = "ERROR", J7269 = ""), "UNKNOWN", J7269)</f>
        <v>5</v>
      </c>
      <c r="X7269" s="4">
        <f t="shared" si="7276"/>
        <v>1.5</v>
      </c>
      <c r="Y7269" s="4">
        <f t="shared" si="7276"/>
        <v>7.5</v>
      </c>
      <c r="Z7269" s="5">
        <f t="shared" si="9"/>
        <v>44947</v>
      </c>
    </row>
    <row r="7270">
      <c r="A7270" s="1" t="s">
        <v>7307</v>
      </c>
      <c r="B7270" s="1" t="s">
        <v>36</v>
      </c>
      <c r="C7270" s="1">
        <v>5.0</v>
      </c>
      <c r="D7270" s="1">
        <v>5.0</v>
      </c>
      <c r="E7270" s="1">
        <v>25.0</v>
      </c>
      <c r="F7270" s="1" t="s">
        <v>28</v>
      </c>
      <c r="G7270" s="1" t="s">
        <v>24</v>
      </c>
      <c r="H7270" s="2">
        <v>44955.0</v>
      </c>
      <c r="J7270" s="3">
        <f t="shared" si="2"/>
        <v>5</v>
      </c>
      <c r="K7270" s="4">
        <f t="shared" si="3"/>
        <v>5</v>
      </c>
      <c r="L7270" s="4">
        <f t="shared" si="4"/>
        <v>25</v>
      </c>
      <c r="S7270" s="1" t="s">
        <v>7307</v>
      </c>
      <c r="T7270" s="4" t="str">
        <f t="shared" si="5"/>
        <v>Salad</v>
      </c>
      <c r="U7270" s="4" t="str">
        <f t="shared" si="6"/>
        <v>Takeaway</v>
      </c>
      <c r="V7270" s="4" t="str">
        <f t="shared" si="7"/>
        <v>Cash</v>
      </c>
      <c r="W7270" s="4">
        <f t="shared" ref="W7270:Y7270" si="7277">IF(OR(J7270 = "ERROR", J7270 = ""), "UNKNOWN", J7270)</f>
        <v>5</v>
      </c>
      <c r="X7270" s="4">
        <f t="shared" si="7277"/>
        <v>5</v>
      </c>
      <c r="Y7270" s="4">
        <f t="shared" si="7277"/>
        <v>25</v>
      </c>
      <c r="Z7270" s="5">
        <f t="shared" si="9"/>
        <v>44955</v>
      </c>
    </row>
    <row r="7271">
      <c r="A7271" s="1" t="s">
        <v>7308</v>
      </c>
      <c r="B7271" s="1" t="s">
        <v>81</v>
      </c>
      <c r="C7271" s="1">
        <v>3.0</v>
      </c>
      <c r="D7271" s="1">
        <v>1.5</v>
      </c>
      <c r="E7271" s="1">
        <v>4.5</v>
      </c>
      <c r="F7271" s="1" t="s">
        <v>28</v>
      </c>
      <c r="G7271" s="1" t="s">
        <v>29</v>
      </c>
      <c r="H7271" s="2">
        <v>45100.0</v>
      </c>
      <c r="J7271" s="3">
        <f t="shared" si="2"/>
        <v>3</v>
      </c>
      <c r="K7271" s="4">
        <f t="shared" si="3"/>
        <v>1.5</v>
      </c>
      <c r="L7271" s="4">
        <f t="shared" si="4"/>
        <v>4.5</v>
      </c>
      <c r="S7271" s="1" t="s">
        <v>7308</v>
      </c>
      <c r="T7271" s="4" t="str">
        <f t="shared" si="5"/>
        <v>Tea</v>
      </c>
      <c r="U7271" s="4" t="str">
        <f t="shared" si="6"/>
        <v>In-store</v>
      </c>
      <c r="V7271" s="4" t="str">
        <f t="shared" si="7"/>
        <v>Cash</v>
      </c>
      <c r="W7271" s="4">
        <f t="shared" ref="W7271:Y7271" si="7278">IF(OR(J7271 = "ERROR", J7271 = ""), "UNKNOWN", J7271)</f>
        <v>3</v>
      </c>
      <c r="X7271" s="4">
        <f t="shared" si="7278"/>
        <v>1.5</v>
      </c>
      <c r="Y7271" s="4">
        <f t="shared" si="7278"/>
        <v>4.5</v>
      </c>
      <c r="Z7271" s="5">
        <f t="shared" si="9"/>
        <v>45100</v>
      </c>
    </row>
    <row r="7272">
      <c r="A7272" s="1" t="s">
        <v>7309</v>
      </c>
      <c r="B7272" s="1" t="s">
        <v>22</v>
      </c>
      <c r="C7272" s="1">
        <v>2.0</v>
      </c>
      <c r="D7272" s="1">
        <v>2.0</v>
      </c>
      <c r="E7272" s="1">
        <v>4.0</v>
      </c>
      <c r="H7272" s="6">
        <v>45223.0</v>
      </c>
      <c r="J7272" s="3">
        <f t="shared" si="2"/>
        <v>2</v>
      </c>
      <c r="K7272" s="4">
        <f t="shared" si="3"/>
        <v>2</v>
      </c>
      <c r="L7272" s="4">
        <f t="shared" si="4"/>
        <v>4</v>
      </c>
      <c r="S7272" s="1" t="s">
        <v>7309</v>
      </c>
      <c r="T7272" s="4" t="str">
        <f t="shared" si="5"/>
        <v>Coffee</v>
      </c>
      <c r="U7272" s="4" t="str">
        <f t="shared" si="6"/>
        <v>UNKNOWN</v>
      </c>
      <c r="V7272" s="4" t="str">
        <f t="shared" si="7"/>
        <v>UNKNOWN</v>
      </c>
      <c r="W7272" s="4">
        <f t="shared" ref="W7272:Y7272" si="7279">IF(OR(J7272 = "ERROR", J7272 = ""), "UNKNOWN", J7272)</f>
        <v>2</v>
      </c>
      <c r="X7272" s="4">
        <f t="shared" si="7279"/>
        <v>2</v>
      </c>
      <c r="Y7272" s="4">
        <f t="shared" si="7279"/>
        <v>4</v>
      </c>
      <c r="Z7272" s="7">
        <f t="shared" si="9"/>
        <v>45223</v>
      </c>
    </row>
    <row r="7273">
      <c r="A7273" s="1" t="s">
        <v>7310</v>
      </c>
      <c r="B7273" s="1" t="s">
        <v>36</v>
      </c>
      <c r="C7273" s="1">
        <v>5.0</v>
      </c>
      <c r="D7273" s="1">
        <v>5.0</v>
      </c>
      <c r="E7273" s="1">
        <v>25.0</v>
      </c>
      <c r="F7273" s="1" t="s">
        <v>23</v>
      </c>
      <c r="G7273" s="1" t="s">
        <v>29</v>
      </c>
      <c r="H7273" s="2">
        <v>44934.0</v>
      </c>
      <c r="J7273" s="3">
        <f t="shared" si="2"/>
        <v>5</v>
      </c>
      <c r="K7273" s="4">
        <f t="shared" si="3"/>
        <v>5</v>
      </c>
      <c r="L7273" s="4">
        <f t="shared" si="4"/>
        <v>25</v>
      </c>
      <c r="S7273" s="1" t="s">
        <v>7310</v>
      </c>
      <c r="T7273" s="4" t="str">
        <f t="shared" si="5"/>
        <v>Salad</v>
      </c>
      <c r="U7273" s="4" t="str">
        <f t="shared" si="6"/>
        <v>In-store</v>
      </c>
      <c r="V7273" s="4" t="str">
        <f t="shared" si="7"/>
        <v>Credit Card</v>
      </c>
      <c r="W7273" s="4">
        <f t="shared" ref="W7273:Y7273" si="7280">IF(OR(J7273 = "ERROR", J7273 = ""), "UNKNOWN", J7273)</f>
        <v>5</v>
      </c>
      <c r="X7273" s="4">
        <f t="shared" si="7280"/>
        <v>5</v>
      </c>
      <c r="Y7273" s="4">
        <f t="shared" si="7280"/>
        <v>25</v>
      </c>
      <c r="Z7273" s="5">
        <f t="shared" si="9"/>
        <v>44934</v>
      </c>
    </row>
    <row r="7274">
      <c r="A7274" s="1" t="s">
        <v>7311</v>
      </c>
      <c r="B7274" s="1" t="s">
        <v>36</v>
      </c>
      <c r="C7274" s="1">
        <v>5.0</v>
      </c>
      <c r="D7274" s="1">
        <v>5.0</v>
      </c>
      <c r="E7274" s="1">
        <v>25.0</v>
      </c>
      <c r="G7274" s="1" t="s">
        <v>24</v>
      </c>
      <c r="H7274" s="2">
        <v>45261.0</v>
      </c>
      <c r="J7274" s="3">
        <f t="shared" si="2"/>
        <v>5</v>
      </c>
      <c r="K7274" s="4">
        <f t="shared" si="3"/>
        <v>5</v>
      </c>
      <c r="L7274" s="4">
        <f t="shared" si="4"/>
        <v>25</v>
      </c>
      <c r="S7274" s="1" t="s">
        <v>7311</v>
      </c>
      <c r="T7274" s="4" t="str">
        <f t="shared" si="5"/>
        <v>Salad</v>
      </c>
      <c r="U7274" s="4" t="str">
        <f t="shared" si="6"/>
        <v>Takeaway</v>
      </c>
      <c r="V7274" s="4" t="str">
        <f t="shared" si="7"/>
        <v>UNKNOWN</v>
      </c>
      <c r="W7274" s="4">
        <f t="shared" ref="W7274:Y7274" si="7281">IF(OR(J7274 = "ERROR", J7274 = ""), "UNKNOWN", J7274)</f>
        <v>5</v>
      </c>
      <c r="X7274" s="4">
        <f t="shared" si="7281"/>
        <v>5</v>
      </c>
      <c r="Y7274" s="4">
        <f t="shared" si="7281"/>
        <v>25</v>
      </c>
      <c r="Z7274" s="5">
        <f t="shared" si="9"/>
        <v>45261</v>
      </c>
    </row>
    <row r="7275">
      <c r="A7275" s="1" t="s">
        <v>7312</v>
      </c>
      <c r="B7275" s="1" t="s">
        <v>32</v>
      </c>
      <c r="C7275" s="1">
        <v>5.0</v>
      </c>
      <c r="D7275" s="1">
        <v>1.0</v>
      </c>
      <c r="E7275" s="1" t="s">
        <v>30</v>
      </c>
      <c r="G7275" s="1" t="s">
        <v>29</v>
      </c>
      <c r="H7275" s="2">
        <v>45261.0</v>
      </c>
      <c r="J7275" s="3">
        <f t="shared" si="2"/>
        <v>5</v>
      </c>
      <c r="K7275" s="4">
        <f t="shared" si="3"/>
        <v>1</v>
      </c>
      <c r="L7275" s="4">
        <f t="shared" si="4"/>
        <v>5</v>
      </c>
      <c r="S7275" s="1" t="s">
        <v>7312</v>
      </c>
      <c r="T7275" s="4" t="str">
        <f t="shared" si="5"/>
        <v>Cookie</v>
      </c>
      <c r="U7275" s="4" t="str">
        <f t="shared" si="6"/>
        <v>In-store</v>
      </c>
      <c r="V7275" s="4" t="str">
        <f t="shared" si="7"/>
        <v>UNKNOWN</v>
      </c>
      <c r="W7275" s="4">
        <f t="shared" ref="W7275:Y7275" si="7282">IF(OR(J7275 = "ERROR", J7275 = ""), "UNKNOWN", J7275)</f>
        <v>5</v>
      </c>
      <c r="X7275" s="4">
        <f t="shared" si="7282"/>
        <v>1</v>
      </c>
      <c r="Y7275" s="4">
        <f t="shared" si="7282"/>
        <v>5</v>
      </c>
      <c r="Z7275" s="5">
        <f t="shared" si="9"/>
        <v>45261</v>
      </c>
    </row>
    <row r="7276">
      <c r="A7276" s="1" t="s">
        <v>7313</v>
      </c>
      <c r="B7276" s="1" t="s">
        <v>44</v>
      </c>
      <c r="C7276" s="1">
        <v>1.0</v>
      </c>
      <c r="D7276" s="1">
        <v>4.0</v>
      </c>
      <c r="E7276" s="1">
        <v>4.0</v>
      </c>
      <c r="H7276" s="2">
        <v>45065.0</v>
      </c>
      <c r="J7276" s="3">
        <f t="shared" si="2"/>
        <v>1</v>
      </c>
      <c r="K7276" s="4">
        <f t="shared" si="3"/>
        <v>4</v>
      </c>
      <c r="L7276" s="4">
        <f t="shared" si="4"/>
        <v>4</v>
      </c>
      <c r="S7276" s="1" t="s">
        <v>7313</v>
      </c>
      <c r="T7276" s="4" t="str">
        <f t="shared" si="5"/>
        <v>Sandwich</v>
      </c>
      <c r="U7276" s="4" t="str">
        <f t="shared" si="6"/>
        <v>UNKNOWN</v>
      </c>
      <c r="V7276" s="4" t="str">
        <f t="shared" si="7"/>
        <v>UNKNOWN</v>
      </c>
      <c r="W7276" s="4">
        <f t="shared" ref="W7276:Y7276" si="7283">IF(OR(J7276 = "ERROR", J7276 = ""), "UNKNOWN", J7276)</f>
        <v>1</v>
      </c>
      <c r="X7276" s="4">
        <f t="shared" si="7283"/>
        <v>4</v>
      </c>
      <c r="Y7276" s="4">
        <f t="shared" si="7283"/>
        <v>4</v>
      </c>
      <c r="Z7276" s="5">
        <f t="shared" si="9"/>
        <v>45065</v>
      </c>
    </row>
    <row r="7277">
      <c r="A7277" s="1" t="s">
        <v>7314</v>
      </c>
      <c r="C7277" s="1">
        <v>3.0</v>
      </c>
      <c r="D7277" s="1">
        <v>5.0</v>
      </c>
      <c r="E7277" s="1">
        <v>15.0</v>
      </c>
      <c r="G7277" s="1" t="s">
        <v>29</v>
      </c>
      <c r="H7277" s="2">
        <v>45147.0</v>
      </c>
      <c r="J7277" s="3">
        <f t="shared" si="2"/>
        <v>3</v>
      </c>
      <c r="K7277" s="4">
        <f t="shared" si="3"/>
        <v>5</v>
      </c>
      <c r="L7277" s="4">
        <f t="shared" si="4"/>
        <v>15</v>
      </c>
      <c r="S7277" s="1" t="s">
        <v>7314</v>
      </c>
      <c r="T7277" s="4" t="str">
        <f t="shared" si="5"/>
        <v>UNKNOWN</v>
      </c>
      <c r="U7277" s="4" t="str">
        <f t="shared" si="6"/>
        <v>In-store</v>
      </c>
      <c r="V7277" s="4" t="str">
        <f t="shared" si="7"/>
        <v>UNKNOWN</v>
      </c>
      <c r="W7277" s="4">
        <f t="shared" ref="W7277:Y7277" si="7284">IF(OR(J7277 = "ERROR", J7277 = ""), "UNKNOWN", J7277)</f>
        <v>3</v>
      </c>
      <c r="X7277" s="4">
        <f t="shared" si="7284"/>
        <v>5</v>
      </c>
      <c r="Y7277" s="4">
        <f t="shared" si="7284"/>
        <v>15</v>
      </c>
      <c r="Z7277" s="5">
        <f t="shared" si="9"/>
        <v>45147</v>
      </c>
    </row>
    <row r="7278">
      <c r="A7278" s="1" t="s">
        <v>7315</v>
      </c>
      <c r="B7278" s="1" t="s">
        <v>22</v>
      </c>
      <c r="C7278" s="1">
        <v>5.0</v>
      </c>
      <c r="D7278" s="1">
        <v>2.0</v>
      </c>
      <c r="E7278" s="1">
        <v>10.0</v>
      </c>
      <c r="G7278" s="1" t="s">
        <v>25</v>
      </c>
      <c r="H7278" s="2">
        <v>44960.0</v>
      </c>
      <c r="J7278" s="3">
        <f t="shared" si="2"/>
        <v>5</v>
      </c>
      <c r="K7278" s="4">
        <f t="shared" si="3"/>
        <v>2</v>
      </c>
      <c r="L7278" s="4">
        <f t="shared" si="4"/>
        <v>10</v>
      </c>
      <c r="S7278" s="1" t="s">
        <v>7315</v>
      </c>
      <c r="T7278" s="4" t="str">
        <f t="shared" si="5"/>
        <v>Coffee</v>
      </c>
      <c r="U7278" s="4" t="str">
        <f t="shared" si="6"/>
        <v>UNKNOWN</v>
      </c>
      <c r="V7278" s="4" t="str">
        <f t="shared" si="7"/>
        <v>UNKNOWN</v>
      </c>
      <c r="W7278" s="4">
        <f t="shared" ref="W7278:Y7278" si="7285">IF(OR(J7278 = "ERROR", J7278 = ""), "UNKNOWN", J7278)</f>
        <v>5</v>
      </c>
      <c r="X7278" s="4">
        <f t="shared" si="7285"/>
        <v>2</v>
      </c>
      <c r="Y7278" s="4">
        <f t="shared" si="7285"/>
        <v>10</v>
      </c>
      <c r="Z7278" s="5">
        <f t="shared" si="9"/>
        <v>44960</v>
      </c>
    </row>
    <row r="7279">
      <c r="A7279" s="1" t="s">
        <v>7316</v>
      </c>
      <c r="B7279" s="1" t="s">
        <v>22</v>
      </c>
      <c r="D7279" s="1">
        <v>2.0</v>
      </c>
      <c r="E7279" s="1">
        <v>6.0</v>
      </c>
      <c r="F7279" s="1" t="s">
        <v>39</v>
      </c>
      <c r="G7279" s="1" t="s">
        <v>24</v>
      </c>
      <c r="H7279" s="6">
        <v>45249.0</v>
      </c>
      <c r="J7279" s="3">
        <f t="shared" si="2"/>
        <v>3</v>
      </c>
      <c r="K7279" s="4">
        <f t="shared" si="3"/>
        <v>2</v>
      </c>
      <c r="L7279" s="4">
        <f t="shared" si="4"/>
        <v>6</v>
      </c>
      <c r="S7279" s="1" t="s">
        <v>7316</v>
      </c>
      <c r="T7279" s="4" t="str">
        <f t="shared" si="5"/>
        <v>Coffee</v>
      </c>
      <c r="U7279" s="4" t="str">
        <f t="shared" si="6"/>
        <v>Takeaway</v>
      </c>
      <c r="V7279" s="4" t="str">
        <f t="shared" si="7"/>
        <v>Digital Wallet</v>
      </c>
      <c r="W7279" s="4">
        <f t="shared" ref="W7279:Y7279" si="7286">IF(OR(J7279 = "ERROR", J7279 = ""), "UNKNOWN", J7279)</f>
        <v>3</v>
      </c>
      <c r="X7279" s="4">
        <f t="shared" si="7286"/>
        <v>2</v>
      </c>
      <c r="Y7279" s="4">
        <f t="shared" si="7286"/>
        <v>6</v>
      </c>
      <c r="Z7279" s="7">
        <f t="shared" si="9"/>
        <v>45249</v>
      </c>
    </row>
    <row r="7280">
      <c r="A7280" s="1" t="s">
        <v>7317</v>
      </c>
      <c r="B7280" s="1" t="s">
        <v>36</v>
      </c>
      <c r="C7280" s="1">
        <v>5.0</v>
      </c>
      <c r="D7280" s="1">
        <v>5.0</v>
      </c>
      <c r="E7280" s="1">
        <v>25.0</v>
      </c>
      <c r="G7280" s="1" t="s">
        <v>24</v>
      </c>
      <c r="H7280" s="2">
        <v>45206.0</v>
      </c>
      <c r="J7280" s="3">
        <f t="shared" si="2"/>
        <v>5</v>
      </c>
      <c r="K7280" s="4">
        <f t="shared" si="3"/>
        <v>5</v>
      </c>
      <c r="L7280" s="4">
        <f t="shared" si="4"/>
        <v>25</v>
      </c>
      <c r="S7280" s="1" t="s">
        <v>7317</v>
      </c>
      <c r="T7280" s="4" t="str">
        <f t="shared" si="5"/>
        <v>Salad</v>
      </c>
      <c r="U7280" s="4" t="str">
        <f t="shared" si="6"/>
        <v>Takeaway</v>
      </c>
      <c r="V7280" s="4" t="str">
        <f t="shared" si="7"/>
        <v>UNKNOWN</v>
      </c>
      <c r="W7280" s="4">
        <f t="shared" ref="W7280:Y7280" si="7287">IF(OR(J7280 = "ERROR", J7280 = ""), "UNKNOWN", J7280)</f>
        <v>5</v>
      </c>
      <c r="X7280" s="4">
        <f t="shared" si="7287"/>
        <v>5</v>
      </c>
      <c r="Y7280" s="4">
        <f t="shared" si="7287"/>
        <v>25</v>
      </c>
      <c r="Z7280" s="5">
        <f t="shared" si="9"/>
        <v>45206</v>
      </c>
    </row>
    <row r="7281">
      <c r="A7281" s="1" t="s">
        <v>7318</v>
      </c>
      <c r="B7281" s="1" t="s">
        <v>22</v>
      </c>
      <c r="C7281" s="1">
        <v>2.0</v>
      </c>
      <c r="D7281" s="1">
        <v>2.0</v>
      </c>
      <c r="E7281" s="1">
        <v>4.0</v>
      </c>
      <c r="F7281" s="1" t="s">
        <v>39</v>
      </c>
      <c r="H7281" s="2">
        <v>45080.0</v>
      </c>
      <c r="J7281" s="3">
        <f t="shared" si="2"/>
        <v>2</v>
      </c>
      <c r="K7281" s="4">
        <f t="shared" si="3"/>
        <v>2</v>
      </c>
      <c r="L7281" s="4">
        <f t="shared" si="4"/>
        <v>4</v>
      </c>
      <c r="S7281" s="1" t="s">
        <v>7318</v>
      </c>
      <c r="T7281" s="4" t="str">
        <f t="shared" si="5"/>
        <v>Coffee</v>
      </c>
      <c r="U7281" s="4" t="str">
        <f t="shared" si="6"/>
        <v>UNKNOWN</v>
      </c>
      <c r="V7281" s="4" t="str">
        <f t="shared" si="7"/>
        <v>Digital Wallet</v>
      </c>
      <c r="W7281" s="4">
        <f t="shared" ref="W7281:Y7281" si="7288">IF(OR(J7281 = "ERROR", J7281 = ""), "UNKNOWN", J7281)</f>
        <v>2</v>
      </c>
      <c r="X7281" s="4">
        <f t="shared" si="7288"/>
        <v>2</v>
      </c>
      <c r="Y7281" s="4">
        <f t="shared" si="7288"/>
        <v>4</v>
      </c>
      <c r="Z7281" s="5">
        <f t="shared" si="9"/>
        <v>45080</v>
      </c>
    </row>
    <row r="7282">
      <c r="A7282" s="1" t="s">
        <v>7319</v>
      </c>
      <c r="B7282" s="1" t="s">
        <v>32</v>
      </c>
      <c r="C7282" s="1">
        <v>1.0</v>
      </c>
      <c r="D7282" s="1">
        <v>1.0</v>
      </c>
      <c r="E7282" s="1">
        <v>1.0</v>
      </c>
      <c r="F7282" s="1" t="s">
        <v>23</v>
      </c>
      <c r="G7282" s="1" t="s">
        <v>29</v>
      </c>
      <c r="H7282" s="2">
        <v>44990.0</v>
      </c>
      <c r="J7282" s="3">
        <f t="shared" si="2"/>
        <v>1</v>
      </c>
      <c r="K7282" s="4">
        <f t="shared" si="3"/>
        <v>1</v>
      </c>
      <c r="L7282" s="4">
        <f t="shared" si="4"/>
        <v>1</v>
      </c>
      <c r="S7282" s="1" t="s">
        <v>7319</v>
      </c>
      <c r="T7282" s="4" t="str">
        <f t="shared" si="5"/>
        <v>Cookie</v>
      </c>
      <c r="U7282" s="4" t="str">
        <f t="shared" si="6"/>
        <v>In-store</v>
      </c>
      <c r="V7282" s="4" t="str">
        <f t="shared" si="7"/>
        <v>Credit Card</v>
      </c>
      <c r="W7282" s="4">
        <f t="shared" ref="W7282:Y7282" si="7289">IF(OR(J7282 = "ERROR", J7282 = ""), "UNKNOWN", J7282)</f>
        <v>1</v>
      </c>
      <c r="X7282" s="4">
        <f t="shared" si="7289"/>
        <v>1</v>
      </c>
      <c r="Y7282" s="4">
        <f t="shared" si="7289"/>
        <v>1</v>
      </c>
      <c r="Z7282" s="5">
        <f t="shared" si="9"/>
        <v>44990</v>
      </c>
    </row>
    <row r="7283">
      <c r="A7283" s="1" t="s">
        <v>7320</v>
      </c>
      <c r="B7283" s="1" t="s">
        <v>32</v>
      </c>
      <c r="C7283" s="1">
        <v>1.0</v>
      </c>
      <c r="D7283" s="1">
        <v>1.0</v>
      </c>
      <c r="E7283" s="1">
        <v>1.0</v>
      </c>
      <c r="H7283" s="2">
        <v>45193.0</v>
      </c>
      <c r="J7283" s="3">
        <f t="shared" si="2"/>
        <v>1</v>
      </c>
      <c r="K7283" s="4">
        <f t="shared" si="3"/>
        <v>1</v>
      </c>
      <c r="L7283" s="4">
        <f t="shared" si="4"/>
        <v>1</v>
      </c>
      <c r="S7283" s="1" t="s">
        <v>7320</v>
      </c>
      <c r="T7283" s="4" t="str">
        <f t="shared" si="5"/>
        <v>Cookie</v>
      </c>
      <c r="U7283" s="4" t="str">
        <f t="shared" si="6"/>
        <v>UNKNOWN</v>
      </c>
      <c r="V7283" s="4" t="str">
        <f t="shared" si="7"/>
        <v>UNKNOWN</v>
      </c>
      <c r="W7283" s="4">
        <f t="shared" ref="W7283:Y7283" si="7290">IF(OR(J7283 = "ERROR", J7283 = ""), "UNKNOWN", J7283)</f>
        <v>1</v>
      </c>
      <c r="X7283" s="4">
        <f t="shared" si="7290"/>
        <v>1</v>
      </c>
      <c r="Y7283" s="4">
        <f t="shared" si="7290"/>
        <v>1</v>
      </c>
      <c r="Z7283" s="5">
        <f t="shared" si="9"/>
        <v>45193</v>
      </c>
    </row>
    <row r="7284">
      <c r="A7284" s="1" t="s">
        <v>7321</v>
      </c>
      <c r="B7284" s="1" t="s">
        <v>25</v>
      </c>
      <c r="C7284" s="1">
        <v>2.0</v>
      </c>
      <c r="D7284" s="1">
        <v>3.0</v>
      </c>
      <c r="E7284" s="1">
        <v>6.0</v>
      </c>
      <c r="F7284" s="1" t="s">
        <v>39</v>
      </c>
      <c r="H7284" s="2">
        <v>45092.0</v>
      </c>
      <c r="J7284" s="3">
        <f t="shared" si="2"/>
        <v>2</v>
      </c>
      <c r="K7284" s="4">
        <f t="shared" si="3"/>
        <v>3</v>
      </c>
      <c r="L7284" s="4">
        <f t="shared" si="4"/>
        <v>6</v>
      </c>
      <c r="S7284" s="1" t="s">
        <v>7321</v>
      </c>
      <c r="T7284" s="4" t="str">
        <f t="shared" si="5"/>
        <v>UNKNOWN</v>
      </c>
      <c r="U7284" s="4" t="str">
        <f t="shared" si="6"/>
        <v>UNKNOWN</v>
      </c>
      <c r="V7284" s="4" t="str">
        <f t="shared" si="7"/>
        <v>Digital Wallet</v>
      </c>
      <c r="W7284" s="4">
        <f t="shared" ref="W7284:Y7284" si="7291">IF(OR(J7284 = "ERROR", J7284 = ""), "UNKNOWN", J7284)</f>
        <v>2</v>
      </c>
      <c r="X7284" s="4">
        <f t="shared" si="7291"/>
        <v>3</v>
      </c>
      <c r="Y7284" s="4">
        <f t="shared" si="7291"/>
        <v>6</v>
      </c>
      <c r="Z7284" s="5">
        <f t="shared" si="9"/>
        <v>45092</v>
      </c>
    </row>
    <row r="7285">
      <c r="A7285" s="1" t="s">
        <v>7322</v>
      </c>
      <c r="B7285" s="1" t="s">
        <v>32</v>
      </c>
      <c r="D7285" s="1">
        <v>1.0</v>
      </c>
      <c r="E7285" s="1">
        <v>5.0</v>
      </c>
      <c r="G7285" s="1" t="s">
        <v>24</v>
      </c>
      <c r="H7285" s="6">
        <v>45214.0</v>
      </c>
      <c r="J7285" s="3">
        <f t="shared" si="2"/>
        <v>5</v>
      </c>
      <c r="K7285" s="4">
        <f t="shared" si="3"/>
        <v>1</v>
      </c>
      <c r="L7285" s="4">
        <f t="shared" si="4"/>
        <v>5</v>
      </c>
      <c r="S7285" s="1" t="s">
        <v>7322</v>
      </c>
      <c r="T7285" s="4" t="str">
        <f t="shared" si="5"/>
        <v>Cookie</v>
      </c>
      <c r="U7285" s="4" t="str">
        <f t="shared" si="6"/>
        <v>Takeaway</v>
      </c>
      <c r="V7285" s="4" t="str">
        <f t="shared" si="7"/>
        <v>UNKNOWN</v>
      </c>
      <c r="W7285" s="4">
        <f t="shared" ref="W7285:Y7285" si="7292">IF(OR(J7285 = "ERROR", J7285 = ""), "UNKNOWN", J7285)</f>
        <v>5</v>
      </c>
      <c r="X7285" s="4">
        <f t="shared" si="7292"/>
        <v>1</v>
      </c>
      <c r="Y7285" s="4">
        <f t="shared" si="7292"/>
        <v>5</v>
      </c>
      <c r="Z7285" s="7">
        <f t="shared" si="9"/>
        <v>45214</v>
      </c>
    </row>
    <row r="7286">
      <c r="A7286" s="1" t="s">
        <v>7323</v>
      </c>
      <c r="B7286" s="1" t="s">
        <v>36</v>
      </c>
      <c r="C7286" s="1">
        <v>5.0</v>
      </c>
      <c r="D7286" s="1">
        <v>5.0</v>
      </c>
      <c r="E7286" s="1">
        <v>25.0</v>
      </c>
      <c r="F7286" s="1" t="s">
        <v>28</v>
      </c>
      <c r="H7286" s="2">
        <v>44996.0</v>
      </c>
      <c r="J7286" s="3">
        <f t="shared" si="2"/>
        <v>5</v>
      </c>
      <c r="K7286" s="4">
        <f t="shared" si="3"/>
        <v>5</v>
      </c>
      <c r="L7286" s="4">
        <f t="shared" si="4"/>
        <v>25</v>
      </c>
      <c r="S7286" s="1" t="s">
        <v>7323</v>
      </c>
      <c r="T7286" s="4" t="str">
        <f t="shared" si="5"/>
        <v>Salad</v>
      </c>
      <c r="U7286" s="4" t="str">
        <f t="shared" si="6"/>
        <v>UNKNOWN</v>
      </c>
      <c r="V7286" s="4" t="str">
        <f t="shared" si="7"/>
        <v>Cash</v>
      </c>
      <c r="W7286" s="4">
        <f t="shared" ref="W7286:Y7286" si="7293">IF(OR(J7286 = "ERROR", J7286 = ""), "UNKNOWN", J7286)</f>
        <v>5</v>
      </c>
      <c r="X7286" s="4">
        <f t="shared" si="7293"/>
        <v>5</v>
      </c>
      <c r="Y7286" s="4">
        <f t="shared" si="7293"/>
        <v>25</v>
      </c>
      <c r="Z7286" s="5">
        <f t="shared" si="9"/>
        <v>44996</v>
      </c>
    </row>
    <row r="7287">
      <c r="A7287" s="1" t="s">
        <v>7324</v>
      </c>
      <c r="B7287" s="1" t="s">
        <v>22</v>
      </c>
      <c r="C7287" s="1">
        <v>2.0</v>
      </c>
      <c r="D7287" s="1">
        <v>2.0</v>
      </c>
      <c r="E7287" s="1">
        <v>4.0</v>
      </c>
      <c r="H7287" s="2">
        <v>44927.0</v>
      </c>
      <c r="J7287" s="3">
        <f t="shared" si="2"/>
        <v>2</v>
      </c>
      <c r="K7287" s="4">
        <f t="shared" si="3"/>
        <v>2</v>
      </c>
      <c r="L7287" s="4">
        <f t="shared" si="4"/>
        <v>4</v>
      </c>
      <c r="S7287" s="1" t="s">
        <v>7324</v>
      </c>
      <c r="T7287" s="4" t="str">
        <f t="shared" si="5"/>
        <v>Coffee</v>
      </c>
      <c r="U7287" s="4" t="str">
        <f t="shared" si="6"/>
        <v>UNKNOWN</v>
      </c>
      <c r="V7287" s="4" t="str">
        <f t="shared" si="7"/>
        <v>UNKNOWN</v>
      </c>
      <c r="W7287" s="4">
        <f t="shared" ref="W7287:Y7287" si="7294">IF(OR(J7287 = "ERROR", J7287 = ""), "UNKNOWN", J7287)</f>
        <v>2</v>
      </c>
      <c r="X7287" s="4">
        <f t="shared" si="7294"/>
        <v>2</v>
      </c>
      <c r="Y7287" s="4">
        <f t="shared" si="7294"/>
        <v>4</v>
      </c>
      <c r="Z7287" s="5">
        <f t="shared" si="9"/>
        <v>44927</v>
      </c>
    </row>
    <row r="7288">
      <c r="A7288" s="1" t="s">
        <v>7325</v>
      </c>
      <c r="B7288" s="1" t="s">
        <v>30</v>
      </c>
      <c r="C7288" s="1">
        <v>2.0</v>
      </c>
      <c r="D7288" s="1">
        <v>5.0</v>
      </c>
      <c r="E7288" s="1">
        <v>10.0</v>
      </c>
      <c r="F7288" s="1" t="s">
        <v>23</v>
      </c>
      <c r="G7288" s="1" t="s">
        <v>24</v>
      </c>
      <c r="H7288" s="2">
        <v>45040.0</v>
      </c>
      <c r="J7288" s="3">
        <f t="shared" si="2"/>
        <v>2</v>
      </c>
      <c r="K7288" s="4">
        <f t="shared" si="3"/>
        <v>5</v>
      </c>
      <c r="L7288" s="4">
        <f t="shared" si="4"/>
        <v>10</v>
      </c>
      <c r="S7288" s="1" t="s">
        <v>7325</v>
      </c>
      <c r="T7288" s="4" t="str">
        <f t="shared" si="5"/>
        <v>UNKNOWN</v>
      </c>
      <c r="U7288" s="4" t="str">
        <f t="shared" si="6"/>
        <v>Takeaway</v>
      </c>
      <c r="V7288" s="4" t="str">
        <f t="shared" si="7"/>
        <v>Credit Card</v>
      </c>
      <c r="W7288" s="4">
        <f t="shared" ref="W7288:Y7288" si="7295">IF(OR(J7288 = "ERROR", J7288 = ""), "UNKNOWN", J7288)</f>
        <v>2</v>
      </c>
      <c r="X7288" s="4">
        <f t="shared" si="7295"/>
        <v>5</v>
      </c>
      <c r="Y7288" s="4">
        <f t="shared" si="7295"/>
        <v>10</v>
      </c>
      <c r="Z7288" s="5">
        <f t="shared" si="9"/>
        <v>45040</v>
      </c>
    </row>
    <row r="7289">
      <c r="A7289" s="1" t="s">
        <v>7326</v>
      </c>
      <c r="B7289" s="1" t="s">
        <v>32</v>
      </c>
      <c r="C7289" s="1">
        <v>3.0</v>
      </c>
      <c r="D7289" s="1">
        <v>1.0</v>
      </c>
      <c r="E7289" s="1">
        <v>3.0</v>
      </c>
      <c r="F7289" s="1" t="s">
        <v>39</v>
      </c>
      <c r="G7289" s="1" t="s">
        <v>24</v>
      </c>
      <c r="H7289" s="2">
        <v>45232.0</v>
      </c>
      <c r="J7289" s="3">
        <f t="shared" si="2"/>
        <v>3</v>
      </c>
      <c r="K7289" s="4">
        <f t="shared" si="3"/>
        <v>1</v>
      </c>
      <c r="L7289" s="4">
        <f t="shared" si="4"/>
        <v>3</v>
      </c>
      <c r="S7289" s="1" t="s">
        <v>7326</v>
      </c>
      <c r="T7289" s="4" t="str">
        <f t="shared" si="5"/>
        <v>Cookie</v>
      </c>
      <c r="U7289" s="4" t="str">
        <f t="shared" si="6"/>
        <v>Takeaway</v>
      </c>
      <c r="V7289" s="4" t="str">
        <f t="shared" si="7"/>
        <v>Digital Wallet</v>
      </c>
      <c r="W7289" s="4">
        <f t="shared" ref="W7289:Y7289" si="7296">IF(OR(J7289 = "ERROR", J7289 = ""), "UNKNOWN", J7289)</f>
        <v>3</v>
      </c>
      <c r="X7289" s="4">
        <f t="shared" si="7296"/>
        <v>1</v>
      </c>
      <c r="Y7289" s="4">
        <f t="shared" si="7296"/>
        <v>3</v>
      </c>
      <c r="Z7289" s="5">
        <f t="shared" si="9"/>
        <v>45232</v>
      </c>
    </row>
    <row r="7290">
      <c r="A7290" s="1" t="s">
        <v>7327</v>
      </c>
      <c r="B7290" s="1" t="s">
        <v>27</v>
      </c>
      <c r="C7290" s="1">
        <v>1.0</v>
      </c>
      <c r="D7290" s="1">
        <v>3.0</v>
      </c>
      <c r="E7290" s="1">
        <v>3.0</v>
      </c>
      <c r="G7290" s="1" t="s">
        <v>29</v>
      </c>
      <c r="H7290" s="2">
        <v>45078.0</v>
      </c>
      <c r="J7290" s="3">
        <f t="shared" si="2"/>
        <v>1</v>
      </c>
      <c r="K7290" s="4">
        <f t="shared" si="3"/>
        <v>3</v>
      </c>
      <c r="L7290" s="4">
        <f t="shared" si="4"/>
        <v>3</v>
      </c>
      <c r="S7290" s="1" t="s">
        <v>7327</v>
      </c>
      <c r="T7290" s="4" t="str">
        <f t="shared" si="5"/>
        <v>Cake</v>
      </c>
      <c r="U7290" s="4" t="str">
        <f t="shared" si="6"/>
        <v>In-store</v>
      </c>
      <c r="V7290" s="4" t="str">
        <f t="shared" si="7"/>
        <v>UNKNOWN</v>
      </c>
      <c r="W7290" s="4">
        <f t="shared" ref="W7290:Y7290" si="7297">IF(OR(J7290 = "ERROR", J7290 = ""), "UNKNOWN", J7290)</f>
        <v>1</v>
      </c>
      <c r="X7290" s="4">
        <f t="shared" si="7297"/>
        <v>3</v>
      </c>
      <c r="Y7290" s="4">
        <f t="shared" si="7297"/>
        <v>3</v>
      </c>
      <c r="Z7290" s="5">
        <f t="shared" si="9"/>
        <v>45078</v>
      </c>
    </row>
    <row r="7291">
      <c r="A7291" s="1" t="s">
        <v>7328</v>
      </c>
      <c r="B7291" s="1" t="s">
        <v>81</v>
      </c>
      <c r="C7291" s="1">
        <v>1.0</v>
      </c>
      <c r="D7291" s="1">
        <v>1.5</v>
      </c>
      <c r="E7291" s="1">
        <v>1.5</v>
      </c>
      <c r="F7291" s="1" t="s">
        <v>28</v>
      </c>
      <c r="G7291" s="1" t="s">
        <v>29</v>
      </c>
      <c r="H7291" s="2">
        <v>45011.0</v>
      </c>
      <c r="J7291" s="3">
        <f t="shared" si="2"/>
        <v>1</v>
      </c>
      <c r="K7291" s="4">
        <f t="shared" si="3"/>
        <v>1.5</v>
      </c>
      <c r="L7291" s="4">
        <f t="shared" si="4"/>
        <v>1.5</v>
      </c>
      <c r="S7291" s="1" t="s">
        <v>7328</v>
      </c>
      <c r="T7291" s="4" t="str">
        <f t="shared" si="5"/>
        <v>Tea</v>
      </c>
      <c r="U7291" s="4" t="str">
        <f t="shared" si="6"/>
        <v>In-store</v>
      </c>
      <c r="V7291" s="4" t="str">
        <f t="shared" si="7"/>
        <v>Cash</v>
      </c>
      <c r="W7291" s="4">
        <f t="shared" ref="W7291:Y7291" si="7298">IF(OR(J7291 = "ERROR", J7291 = ""), "UNKNOWN", J7291)</f>
        <v>1</v>
      </c>
      <c r="X7291" s="4">
        <f t="shared" si="7298"/>
        <v>1.5</v>
      </c>
      <c r="Y7291" s="4">
        <f t="shared" si="7298"/>
        <v>1.5</v>
      </c>
      <c r="Z7291" s="5">
        <f t="shared" si="9"/>
        <v>45011</v>
      </c>
    </row>
    <row r="7292">
      <c r="A7292" s="1" t="s">
        <v>7329</v>
      </c>
      <c r="B7292" s="1" t="s">
        <v>32</v>
      </c>
      <c r="C7292" s="1">
        <v>4.0</v>
      </c>
      <c r="D7292" s="1">
        <v>1.0</v>
      </c>
      <c r="E7292" s="1">
        <v>4.0</v>
      </c>
      <c r="G7292" s="1" t="s">
        <v>24</v>
      </c>
      <c r="H7292" s="2">
        <v>45133.0</v>
      </c>
      <c r="J7292" s="3">
        <f t="shared" si="2"/>
        <v>4</v>
      </c>
      <c r="K7292" s="4">
        <f t="shared" si="3"/>
        <v>1</v>
      </c>
      <c r="L7292" s="4">
        <f t="shared" si="4"/>
        <v>4</v>
      </c>
      <c r="S7292" s="1" t="s">
        <v>7329</v>
      </c>
      <c r="T7292" s="4" t="str">
        <f t="shared" si="5"/>
        <v>Cookie</v>
      </c>
      <c r="U7292" s="4" t="str">
        <f t="shared" si="6"/>
        <v>Takeaway</v>
      </c>
      <c r="V7292" s="4" t="str">
        <f t="shared" si="7"/>
        <v>UNKNOWN</v>
      </c>
      <c r="W7292" s="4">
        <f t="shared" ref="W7292:Y7292" si="7299">IF(OR(J7292 = "ERROR", J7292 = ""), "UNKNOWN", J7292)</f>
        <v>4</v>
      </c>
      <c r="X7292" s="4">
        <f t="shared" si="7299"/>
        <v>1</v>
      </c>
      <c r="Y7292" s="4">
        <f t="shared" si="7299"/>
        <v>4</v>
      </c>
      <c r="Z7292" s="5">
        <f t="shared" si="9"/>
        <v>45133</v>
      </c>
    </row>
    <row r="7293">
      <c r="A7293" s="1" t="s">
        <v>7330</v>
      </c>
      <c r="B7293" s="1" t="s">
        <v>27</v>
      </c>
      <c r="C7293" s="1">
        <v>2.0</v>
      </c>
      <c r="D7293" s="1">
        <v>3.0</v>
      </c>
      <c r="E7293" s="1">
        <v>6.0</v>
      </c>
      <c r="G7293" s="1" t="s">
        <v>24</v>
      </c>
      <c r="H7293" s="2">
        <v>44947.0</v>
      </c>
      <c r="J7293" s="3">
        <f t="shared" si="2"/>
        <v>2</v>
      </c>
      <c r="K7293" s="4">
        <f t="shared" si="3"/>
        <v>3</v>
      </c>
      <c r="L7293" s="4">
        <f t="shared" si="4"/>
        <v>6</v>
      </c>
      <c r="S7293" s="1" t="s">
        <v>7330</v>
      </c>
      <c r="T7293" s="4" t="str">
        <f t="shared" si="5"/>
        <v>Cake</v>
      </c>
      <c r="U7293" s="4" t="str">
        <f t="shared" si="6"/>
        <v>Takeaway</v>
      </c>
      <c r="V7293" s="4" t="str">
        <f t="shared" si="7"/>
        <v>UNKNOWN</v>
      </c>
      <c r="W7293" s="4">
        <f t="shared" ref="W7293:Y7293" si="7300">IF(OR(J7293 = "ERROR", J7293 = ""), "UNKNOWN", J7293)</f>
        <v>2</v>
      </c>
      <c r="X7293" s="4">
        <f t="shared" si="7300"/>
        <v>3</v>
      </c>
      <c r="Y7293" s="4">
        <f t="shared" si="7300"/>
        <v>6</v>
      </c>
      <c r="Z7293" s="5">
        <f t="shared" si="9"/>
        <v>44947</v>
      </c>
    </row>
    <row r="7294">
      <c r="A7294" s="1" t="s">
        <v>7331</v>
      </c>
      <c r="B7294" s="1" t="s">
        <v>36</v>
      </c>
      <c r="C7294" s="1">
        <v>1.0</v>
      </c>
      <c r="D7294" s="1">
        <v>5.0</v>
      </c>
      <c r="E7294" s="1">
        <v>5.0</v>
      </c>
      <c r="G7294" s="1" t="s">
        <v>24</v>
      </c>
      <c r="H7294" s="2">
        <v>45153.0</v>
      </c>
      <c r="J7294" s="3">
        <f t="shared" si="2"/>
        <v>1</v>
      </c>
      <c r="K7294" s="4">
        <f t="shared" si="3"/>
        <v>5</v>
      </c>
      <c r="L7294" s="4">
        <f t="shared" si="4"/>
        <v>5</v>
      </c>
      <c r="S7294" s="1" t="s">
        <v>7331</v>
      </c>
      <c r="T7294" s="4" t="str">
        <f t="shared" si="5"/>
        <v>Salad</v>
      </c>
      <c r="U7294" s="4" t="str">
        <f t="shared" si="6"/>
        <v>Takeaway</v>
      </c>
      <c r="V7294" s="4" t="str">
        <f t="shared" si="7"/>
        <v>UNKNOWN</v>
      </c>
      <c r="W7294" s="4">
        <f t="shared" ref="W7294:Y7294" si="7301">IF(OR(J7294 = "ERROR", J7294 = ""), "UNKNOWN", J7294)</f>
        <v>1</v>
      </c>
      <c r="X7294" s="4">
        <f t="shared" si="7301"/>
        <v>5</v>
      </c>
      <c r="Y7294" s="4">
        <f t="shared" si="7301"/>
        <v>5</v>
      </c>
      <c r="Z7294" s="5">
        <f t="shared" si="9"/>
        <v>45153</v>
      </c>
    </row>
    <row r="7295">
      <c r="A7295" s="1" t="s">
        <v>7332</v>
      </c>
      <c r="B7295" s="1" t="s">
        <v>81</v>
      </c>
      <c r="C7295" s="1">
        <v>1.0</v>
      </c>
      <c r="D7295" s="1">
        <v>1.5</v>
      </c>
      <c r="E7295" s="1">
        <v>1.5</v>
      </c>
      <c r="F7295" s="1" t="s">
        <v>23</v>
      </c>
      <c r="G7295" s="1" t="s">
        <v>24</v>
      </c>
      <c r="H7295" s="2">
        <v>45171.0</v>
      </c>
      <c r="J7295" s="3">
        <f t="shared" si="2"/>
        <v>1</v>
      </c>
      <c r="K7295" s="4">
        <f t="shared" si="3"/>
        <v>1.5</v>
      </c>
      <c r="L7295" s="4">
        <f t="shared" si="4"/>
        <v>1.5</v>
      </c>
      <c r="S7295" s="1" t="s">
        <v>7332</v>
      </c>
      <c r="T7295" s="4" t="str">
        <f t="shared" si="5"/>
        <v>Tea</v>
      </c>
      <c r="U7295" s="4" t="str">
        <f t="shared" si="6"/>
        <v>Takeaway</v>
      </c>
      <c r="V7295" s="4" t="str">
        <f t="shared" si="7"/>
        <v>Credit Card</v>
      </c>
      <c r="W7295" s="4">
        <f t="shared" ref="W7295:Y7295" si="7302">IF(OR(J7295 = "ERROR", J7295 = ""), "UNKNOWN", J7295)</f>
        <v>1</v>
      </c>
      <c r="X7295" s="4">
        <f t="shared" si="7302"/>
        <v>1.5</v>
      </c>
      <c r="Y7295" s="4">
        <f t="shared" si="7302"/>
        <v>1.5</v>
      </c>
      <c r="Z7295" s="5">
        <f t="shared" si="9"/>
        <v>45171</v>
      </c>
    </row>
    <row r="7296">
      <c r="A7296" s="1" t="s">
        <v>7333</v>
      </c>
      <c r="B7296" s="1" t="s">
        <v>22</v>
      </c>
      <c r="C7296" s="1">
        <v>3.0</v>
      </c>
      <c r="D7296" s="1">
        <v>2.0</v>
      </c>
      <c r="E7296" s="1">
        <v>6.0</v>
      </c>
      <c r="F7296" s="1" t="s">
        <v>39</v>
      </c>
      <c r="H7296" s="6">
        <v>45223.0</v>
      </c>
      <c r="J7296" s="3">
        <f t="shared" si="2"/>
        <v>3</v>
      </c>
      <c r="K7296" s="4">
        <f t="shared" si="3"/>
        <v>2</v>
      </c>
      <c r="L7296" s="4">
        <f t="shared" si="4"/>
        <v>6</v>
      </c>
      <c r="S7296" s="1" t="s">
        <v>7333</v>
      </c>
      <c r="T7296" s="4" t="str">
        <f t="shared" si="5"/>
        <v>Coffee</v>
      </c>
      <c r="U7296" s="4" t="str">
        <f t="shared" si="6"/>
        <v>UNKNOWN</v>
      </c>
      <c r="V7296" s="4" t="str">
        <f t="shared" si="7"/>
        <v>Digital Wallet</v>
      </c>
      <c r="W7296" s="4">
        <f t="shared" ref="W7296:Y7296" si="7303">IF(OR(J7296 = "ERROR", J7296 = ""), "UNKNOWN", J7296)</f>
        <v>3</v>
      </c>
      <c r="X7296" s="4">
        <f t="shared" si="7303"/>
        <v>2</v>
      </c>
      <c r="Y7296" s="4">
        <f t="shared" si="7303"/>
        <v>6</v>
      </c>
      <c r="Z7296" s="7">
        <f t="shared" si="9"/>
        <v>45223</v>
      </c>
    </row>
    <row r="7297">
      <c r="A7297" s="1" t="s">
        <v>7334</v>
      </c>
      <c r="B7297" s="1" t="s">
        <v>27</v>
      </c>
      <c r="C7297" s="1">
        <v>2.0</v>
      </c>
      <c r="D7297" s="1">
        <v>3.0</v>
      </c>
      <c r="E7297" s="1">
        <v>6.0</v>
      </c>
      <c r="F7297" s="1" t="s">
        <v>39</v>
      </c>
      <c r="H7297" s="1" t="s">
        <v>25</v>
      </c>
      <c r="J7297" s="3">
        <f t="shared" si="2"/>
        <v>2</v>
      </c>
      <c r="K7297" s="4">
        <f t="shared" si="3"/>
        <v>3</v>
      </c>
      <c r="L7297" s="4">
        <f t="shared" si="4"/>
        <v>6</v>
      </c>
      <c r="S7297" s="1" t="s">
        <v>7334</v>
      </c>
      <c r="T7297" s="4" t="str">
        <f t="shared" si="5"/>
        <v>Cake</v>
      </c>
      <c r="U7297" s="4" t="str">
        <f t="shared" si="6"/>
        <v>UNKNOWN</v>
      </c>
      <c r="V7297" s="4" t="str">
        <f t="shared" si="7"/>
        <v>Digital Wallet</v>
      </c>
      <c r="W7297" s="4">
        <f t="shared" ref="W7297:Y7297" si="7304">IF(OR(J7297 = "ERROR", J7297 = ""), "UNKNOWN", J7297)</f>
        <v>2</v>
      </c>
      <c r="X7297" s="4">
        <f t="shared" si="7304"/>
        <v>3</v>
      </c>
      <c r="Y7297" s="4">
        <f t="shared" si="7304"/>
        <v>6</v>
      </c>
      <c r="Z7297" s="4" t="str">
        <f t="shared" si="9"/>
        <v>UNKNOWN</v>
      </c>
    </row>
    <row r="7298">
      <c r="A7298" s="1" t="s">
        <v>7335</v>
      </c>
      <c r="B7298" s="1" t="s">
        <v>44</v>
      </c>
      <c r="C7298" s="1">
        <v>3.0</v>
      </c>
      <c r="D7298" s="1">
        <v>4.0</v>
      </c>
      <c r="E7298" s="1">
        <v>12.0</v>
      </c>
      <c r="F7298" s="1" t="s">
        <v>39</v>
      </c>
      <c r="G7298" s="1" t="s">
        <v>29</v>
      </c>
      <c r="H7298" s="2">
        <v>45172.0</v>
      </c>
      <c r="J7298" s="3">
        <f t="shared" si="2"/>
        <v>3</v>
      </c>
      <c r="K7298" s="4">
        <f t="shared" si="3"/>
        <v>4</v>
      </c>
      <c r="L7298" s="4">
        <f t="shared" si="4"/>
        <v>12</v>
      </c>
      <c r="S7298" s="1" t="s">
        <v>7335</v>
      </c>
      <c r="T7298" s="4" t="str">
        <f t="shared" si="5"/>
        <v>Sandwich</v>
      </c>
      <c r="U7298" s="4" t="str">
        <f t="shared" si="6"/>
        <v>In-store</v>
      </c>
      <c r="V7298" s="4" t="str">
        <f t="shared" si="7"/>
        <v>Digital Wallet</v>
      </c>
      <c r="W7298" s="4">
        <f t="shared" ref="W7298:Y7298" si="7305">IF(OR(J7298 = "ERROR", J7298 = ""), "UNKNOWN", J7298)</f>
        <v>3</v>
      </c>
      <c r="X7298" s="4">
        <f t="shared" si="7305"/>
        <v>4</v>
      </c>
      <c r="Y7298" s="4">
        <f t="shared" si="7305"/>
        <v>12</v>
      </c>
      <c r="Z7298" s="5">
        <f t="shared" si="9"/>
        <v>45172</v>
      </c>
    </row>
    <row r="7299">
      <c r="A7299" s="1" t="s">
        <v>7336</v>
      </c>
      <c r="B7299" s="1" t="s">
        <v>41</v>
      </c>
      <c r="C7299" s="1" t="s">
        <v>30</v>
      </c>
      <c r="D7299" s="1">
        <v>4.0</v>
      </c>
      <c r="E7299" s="1" t="s">
        <v>25</v>
      </c>
      <c r="F7299" s="1" t="s">
        <v>28</v>
      </c>
      <c r="G7299" s="1" t="s">
        <v>29</v>
      </c>
      <c r="H7299" s="2">
        <v>44929.0</v>
      </c>
      <c r="J7299" s="3" t="str">
        <f t="shared" si="2"/>
        <v>UNKNOWN</v>
      </c>
      <c r="K7299" s="4">
        <f t="shared" si="3"/>
        <v>4</v>
      </c>
      <c r="L7299" s="4" t="str">
        <f t="shared" si="4"/>
        <v>ERROR</v>
      </c>
      <c r="S7299" s="1" t="s">
        <v>7336</v>
      </c>
      <c r="T7299" s="4" t="str">
        <f t="shared" si="5"/>
        <v>Smoothie</v>
      </c>
      <c r="U7299" s="4" t="str">
        <f t="shared" si="6"/>
        <v>In-store</v>
      </c>
      <c r="V7299" s="4" t="str">
        <f t="shared" si="7"/>
        <v>Cash</v>
      </c>
      <c r="W7299" s="4" t="str">
        <f t="shared" ref="W7299:Y7299" si="7306">IF(OR(J7299 = "ERROR", J7299 = ""), "UNKNOWN", J7299)</f>
        <v>UNKNOWN</v>
      </c>
      <c r="X7299" s="4">
        <f t="shared" si="7306"/>
        <v>4</v>
      </c>
      <c r="Y7299" s="4" t="str">
        <f t="shared" si="7306"/>
        <v>UNKNOWN</v>
      </c>
      <c r="Z7299" s="5">
        <f t="shared" si="9"/>
        <v>44929</v>
      </c>
    </row>
    <row r="7300">
      <c r="A7300" s="1" t="s">
        <v>7337</v>
      </c>
      <c r="B7300" s="1" t="s">
        <v>81</v>
      </c>
      <c r="C7300" s="1">
        <v>5.0</v>
      </c>
      <c r="D7300" s="1">
        <v>1.5</v>
      </c>
      <c r="E7300" s="1">
        <v>7.5</v>
      </c>
      <c r="G7300" s="1" t="s">
        <v>24</v>
      </c>
      <c r="H7300" s="2">
        <v>44940.0</v>
      </c>
      <c r="J7300" s="3">
        <f t="shared" si="2"/>
        <v>5</v>
      </c>
      <c r="K7300" s="4">
        <f t="shared" si="3"/>
        <v>1.5</v>
      </c>
      <c r="L7300" s="4">
        <f t="shared" si="4"/>
        <v>7.5</v>
      </c>
      <c r="S7300" s="1" t="s">
        <v>7337</v>
      </c>
      <c r="T7300" s="4" t="str">
        <f t="shared" si="5"/>
        <v>Tea</v>
      </c>
      <c r="U7300" s="4" t="str">
        <f t="shared" si="6"/>
        <v>Takeaway</v>
      </c>
      <c r="V7300" s="4" t="str">
        <f t="shared" si="7"/>
        <v>UNKNOWN</v>
      </c>
      <c r="W7300" s="4">
        <f t="shared" ref="W7300:Y7300" si="7307">IF(OR(J7300 = "ERROR", J7300 = ""), "UNKNOWN", J7300)</f>
        <v>5</v>
      </c>
      <c r="X7300" s="4">
        <f t="shared" si="7307"/>
        <v>1.5</v>
      </c>
      <c r="Y7300" s="4">
        <f t="shared" si="7307"/>
        <v>7.5</v>
      </c>
      <c r="Z7300" s="5">
        <f t="shared" si="9"/>
        <v>44940</v>
      </c>
    </row>
    <row r="7301">
      <c r="A7301" s="1" t="s">
        <v>7338</v>
      </c>
      <c r="B7301" s="1" t="s">
        <v>55</v>
      </c>
      <c r="C7301" s="1">
        <v>5.0</v>
      </c>
      <c r="D7301" s="1">
        <v>3.0</v>
      </c>
      <c r="E7301" s="1">
        <v>15.0</v>
      </c>
      <c r="F7301" s="1" t="s">
        <v>23</v>
      </c>
      <c r="G7301" s="1" t="s">
        <v>29</v>
      </c>
      <c r="H7301" s="2">
        <v>45189.0</v>
      </c>
      <c r="J7301" s="3">
        <f t="shared" si="2"/>
        <v>5</v>
      </c>
      <c r="K7301" s="4">
        <f t="shared" si="3"/>
        <v>3</v>
      </c>
      <c r="L7301" s="4">
        <f t="shared" si="4"/>
        <v>15</v>
      </c>
      <c r="S7301" s="1" t="s">
        <v>7338</v>
      </c>
      <c r="T7301" s="4" t="str">
        <f t="shared" si="5"/>
        <v>Juice</v>
      </c>
      <c r="U7301" s="4" t="str">
        <f t="shared" si="6"/>
        <v>In-store</v>
      </c>
      <c r="V7301" s="4" t="str">
        <f t="shared" si="7"/>
        <v>Credit Card</v>
      </c>
      <c r="W7301" s="4">
        <f t="shared" ref="W7301:Y7301" si="7308">IF(OR(J7301 = "ERROR", J7301 = ""), "UNKNOWN", J7301)</f>
        <v>5</v>
      </c>
      <c r="X7301" s="4">
        <f t="shared" si="7308"/>
        <v>3</v>
      </c>
      <c r="Y7301" s="4">
        <f t="shared" si="7308"/>
        <v>15</v>
      </c>
      <c r="Z7301" s="5">
        <f t="shared" si="9"/>
        <v>45189</v>
      </c>
    </row>
    <row r="7302">
      <c r="A7302" s="1" t="s">
        <v>7339</v>
      </c>
      <c r="B7302" s="1" t="s">
        <v>81</v>
      </c>
      <c r="C7302" s="1">
        <v>2.0</v>
      </c>
      <c r="D7302" s="1">
        <v>1.5</v>
      </c>
      <c r="E7302" s="1">
        <v>3.0</v>
      </c>
      <c r="F7302" s="1" t="s">
        <v>28</v>
      </c>
      <c r="G7302" s="1" t="s">
        <v>24</v>
      </c>
      <c r="H7302" s="2">
        <v>45055.0</v>
      </c>
      <c r="J7302" s="3">
        <f t="shared" si="2"/>
        <v>2</v>
      </c>
      <c r="K7302" s="4">
        <f t="shared" si="3"/>
        <v>1.5</v>
      </c>
      <c r="L7302" s="4">
        <f t="shared" si="4"/>
        <v>3</v>
      </c>
      <c r="S7302" s="1" t="s">
        <v>7339</v>
      </c>
      <c r="T7302" s="4" t="str">
        <f t="shared" si="5"/>
        <v>Tea</v>
      </c>
      <c r="U7302" s="4" t="str">
        <f t="shared" si="6"/>
        <v>Takeaway</v>
      </c>
      <c r="V7302" s="4" t="str">
        <f t="shared" si="7"/>
        <v>Cash</v>
      </c>
      <c r="W7302" s="4">
        <f t="shared" ref="W7302:Y7302" si="7309">IF(OR(J7302 = "ERROR", J7302 = ""), "UNKNOWN", J7302)</f>
        <v>2</v>
      </c>
      <c r="X7302" s="4">
        <f t="shared" si="7309"/>
        <v>1.5</v>
      </c>
      <c r="Y7302" s="4">
        <f t="shared" si="7309"/>
        <v>3</v>
      </c>
      <c r="Z7302" s="5">
        <f t="shared" si="9"/>
        <v>45055</v>
      </c>
    </row>
    <row r="7303">
      <c r="A7303" s="1" t="s">
        <v>7340</v>
      </c>
      <c r="B7303" s="1" t="s">
        <v>36</v>
      </c>
      <c r="C7303" s="1">
        <v>5.0</v>
      </c>
      <c r="D7303" s="1">
        <v>5.0</v>
      </c>
      <c r="E7303" s="1">
        <v>25.0</v>
      </c>
      <c r="F7303" s="1" t="s">
        <v>25</v>
      </c>
      <c r="G7303" s="1" t="s">
        <v>24</v>
      </c>
      <c r="H7303" s="2">
        <v>45130.0</v>
      </c>
      <c r="J7303" s="3">
        <f t="shared" si="2"/>
        <v>5</v>
      </c>
      <c r="K7303" s="4">
        <f t="shared" si="3"/>
        <v>5</v>
      </c>
      <c r="L7303" s="4">
        <f t="shared" si="4"/>
        <v>25</v>
      </c>
      <c r="S7303" s="1" t="s">
        <v>7340</v>
      </c>
      <c r="T7303" s="4" t="str">
        <f t="shared" si="5"/>
        <v>Salad</v>
      </c>
      <c r="U7303" s="4" t="str">
        <f t="shared" si="6"/>
        <v>Takeaway</v>
      </c>
      <c r="V7303" s="4" t="str">
        <f t="shared" si="7"/>
        <v>UNKNOWN</v>
      </c>
      <c r="W7303" s="4">
        <f t="shared" ref="W7303:Y7303" si="7310">IF(OR(J7303 = "ERROR", J7303 = ""), "UNKNOWN", J7303)</f>
        <v>5</v>
      </c>
      <c r="X7303" s="4">
        <f t="shared" si="7310"/>
        <v>5</v>
      </c>
      <c r="Y7303" s="4">
        <f t="shared" si="7310"/>
        <v>25</v>
      </c>
      <c r="Z7303" s="5">
        <f t="shared" si="9"/>
        <v>45130</v>
      </c>
    </row>
    <row r="7304">
      <c r="A7304" s="1" t="s">
        <v>7341</v>
      </c>
      <c r="B7304" s="1" t="s">
        <v>32</v>
      </c>
      <c r="C7304" s="1">
        <v>1.0</v>
      </c>
      <c r="D7304" s="1">
        <v>1.0</v>
      </c>
      <c r="E7304" s="1">
        <v>1.0</v>
      </c>
      <c r="F7304" s="1" t="s">
        <v>28</v>
      </c>
      <c r="G7304" s="1" t="s">
        <v>24</v>
      </c>
      <c r="H7304" s="2">
        <v>45261.0</v>
      </c>
      <c r="J7304" s="3">
        <f t="shared" si="2"/>
        <v>1</v>
      </c>
      <c r="K7304" s="4">
        <f t="shared" si="3"/>
        <v>1</v>
      </c>
      <c r="L7304" s="4">
        <f t="shared" si="4"/>
        <v>1</v>
      </c>
      <c r="S7304" s="1" t="s">
        <v>7341</v>
      </c>
      <c r="T7304" s="4" t="str">
        <f t="shared" si="5"/>
        <v>Cookie</v>
      </c>
      <c r="U7304" s="4" t="str">
        <f t="shared" si="6"/>
        <v>Takeaway</v>
      </c>
      <c r="V7304" s="4" t="str">
        <f t="shared" si="7"/>
        <v>Cash</v>
      </c>
      <c r="W7304" s="4">
        <f t="shared" ref="W7304:Y7304" si="7311">IF(OR(J7304 = "ERROR", J7304 = ""), "UNKNOWN", J7304)</f>
        <v>1</v>
      </c>
      <c r="X7304" s="4">
        <f t="shared" si="7311"/>
        <v>1</v>
      </c>
      <c r="Y7304" s="4">
        <f t="shared" si="7311"/>
        <v>1</v>
      </c>
      <c r="Z7304" s="5">
        <f t="shared" si="9"/>
        <v>45261</v>
      </c>
    </row>
    <row r="7305">
      <c r="A7305" s="1" t="s">
        <v>7342</v>
      </c>
      <c r="B7305" s="1" t="s">
        <v>44</v>
      </c>
      <c r="C7305" s="1">
        <v>1.0</v>
      </c>
      <c r="D7305" s="1">
        <v>4.0</v>
      </c>
      <c r="E7305" s="1">
        <v>4.0</v>
      </c>
      <c r="F7305" s="1" t="s">
        <v>39</v>
      </c>
      <c r="G7305" s="1" t="s">
        <v>24</v>
      </c>
      <c r="H7305" s="2">
        <v>44976.0</v>
      </c>
      <c r="J7305" s="3">
        <f t="shared" si="2"/>
        <v>1</v>
      </c>
      <c r="K7305" s="4">
        <f t="shared" si="3"/>
        <v>4</v>
      </c>
      <c r="L7305" s="4">
        <f t="shared" si="4"/>
        <v>4</v>
      </c>
      <c r="S7305" s="1" t="s">
        <v>7342</v>
      </c>
      <c r="T7305" s="4" t="str">
        <f t="shared" si="5"/>
        <v>Sandwich</v>
      </c>
      <c r="U7305" s="4" t="str">
        <f t="shared" si="6"/>
        <v>Takeaway</v>
      </c>
      <c r="V7305" s="4" t="str">
        <f t="shared" si="7"/>
        <v>Digital Wallet</v>
      </c>
      <c r="W7305" s="4">
        <f t="shared" ref="W7305:Y7305" si="7312">IF(OR(J7305 = "ERROR", J7305 = ""), "UNKNOWN", J7305)</f>
        <v>1</v>
      </c>
      <c r="X7305" s="4">
        <f t="shared" si="7312"/>
        <v>4</v>
      </c>
      <c r="Y7305" s="4">
        <f t="shared" si="7312"/>
        <v>4</v>
      </c>
      <c r="Z7305" s="5">
        <f t="shared" si="9"/>
        <v>44976</v>
      </c>
    </row>
    <row r="7306">
      <c r="A7306" s="1" t="s">
        <v>7343</v>
      </c>
      <c r="B7306" s="1" t="s">
        <v>22</v>
      </c>
      <c r="C7306" s="1">
        <v>5.0</v>
      </c>
      <c r="D7306" s="1">
        <v>2.0</v>
      </c>
      <c r="E7306" s="1">
        <v>10.0</v>
      </c>
      <c r="F7306" s="1" t="s">
        <v>30</v>
      </c>
      <c r="H7306" s="2">
        <v>45146.0</v>
      </c>
      <c r="J7306" s="3">
        <f t="shared" si="2"/>
        <v>5</v>
      </c>
      <c r="K7306" s="4">
        <f t="shared" si="3"/>
        <v>2</v>
      </c>
      <c r="L7306" s="4">
        <f t="shared" si="4"/>
        <v>10</v>
      </c>
      <c r="S7306" s="1" t="s">
        <v>7343</v>
      </c>
      <c r="T7306" s="4" t="str">
        <f t="shared" si="5"/>
        <v>Coffee</v>
      </c>
      <c r="U7306" s="4" t="str">
        <f t="shared" si="6"/>
        <v>UNKNOWN</v>
      </c>
      <c r="V7306" s="4" t="str">
        <f t="shared" si="7"/>
        <v>UNKNOWN</v>
      </c>
      <c r="W7306" s="4">
        <f t="shared" ref="W7306:Y7306" si="7313">IF(OR(J7306 = "ERROR", J7306 = ""), "UNKNOWN", J7306)</f>
        <v>5</v>
      </c>
      <c r="X7306" s="4">
        <f t="shared" si="7313"/>
        <v>2</v>
      </c>
      <c r="Y7306" s="4">
        <f t="shared" si="7313"/>
        <v>10</v>
      </c>
      <c r="Z7306" s="5">
        <f t="shared" si="9"/>
        <v>45146</v>
      </c>
    </row>
    <row r="7307">
      <c r="A7307" s="1" t="s">
        <v>7344</v>
      </c>
      <c r="B7307" s="1" t="s">
        <v>27</v>
      </c>
      <c r="C7307" s="1">
        <v>1.0</v>
      </c>
      <c r="D7307" s="1">
        <v>3.0</v>
      </c>
      <c r="E7307" s="1">
        <v>3.0</v>
      </c>
      <c r="F7307" s="1" t="s">
        <v>23</v>
      </c>
      <c r="H7307" s="6">
        <v>45243.0</v>
      </c>
      <c r="J7307" s="3">
        <f t="shared" si="2"/>
        <v>1</v>
      </c>
      <c r="K7307" s="4">
        <f t="shared" si="3"/>
        <v>3</v>
      </c>
      <c r="L7307" s="4">
        <f t="shared" si="4"/>
        <v>3</v>
      </c>
      <c r="S7307" s="1" t="s">
        <v>7344</v>
      </c>
      <c r="T7307" s="4" t="str">
        <f t="shared" si="5"/>
        <v>Cake</v>
      </c>
      <c r="U7307" s="4" t="str">
        <f t="shared" si="6"/>
        <v>UNKNOWN</v>
      </c>
      <c r="V7307" s="4" t="str">
        <f t="shared" si="7"/>
        <v>Credit Card</v>
      </c>
      <c r="W7307" s="4">
        <f t="shared" ref="W7307:Y7307" si="7314">IF(OR(J7307 = "ERROR", J7307 = ""), "UNKNOWN", J7307)</f>
        <v>1</v>
      </c>
      <c r="X7307" s="4">
        <f t="shared" si="7314"/>
        <v>3</v>
      </c>
      <c r="Y7307" s="4">
        <f t="shared" si="7314"/>
        <v>3</v>
      </c>
      <c r="Z7307" s="7">
        <f t="shared" si="9"/>
        <v>45243</v>
      </c>
    </row>
    <row r="7308">
      <c r="A7308" s="1" t="s">
        <v>7345</v>
      </c>
      <c r="B7308" s="1" t="s">
        <v>32</v>
      </c>
      <c r="C7308" s="1">
        <v>4.0</v>
      </c>
      <c r="D7308" s="1">
        <v>1.0</v>
      </c>
      <c r="E7308" s="1">
        <v>4.0</v>
      </c>
      <c r="F7308" s="1" t="s">
        <v>23</v>
      </c>
      <c r="G7308" s="1" t="s">
        <v>25</v>
      </c>
      <c r="H7308" s="2">
        <v>44927.0</v>
      </c>
      <c r="J7308" s="3">
        <f t="shared" si="2"/>
        <v>4</v>
      </c>
      <c r="K7308" s="4">
        <f t="shared" si="3"/>
        <v>1</v>
      </c>
      <c r="L7308" s="4">
        <f t="shared" si="4"/>
        <v>4</v>
      </c>
      <c r="S7308" s="1" t="s">
        <v>7345</v>
      </c>
      <c r="T7308" s="4" t="str">
        <f t="shared" si="5"/>
        <v>Cookie</v>
      </c>
      <c r="U7308" s="4" t="str">
        <f t="shared" si="6"/>
        <v>UNKNOWN</v>
      </c>
      <c r="V7308" s="4" t="str">
        <f t="shared" si="7"/>
        <v>Credit Card</v>
      </c>
      <c r="W7308" s="4">
        <f t="shared" ref="W7308:Y7308" si="7315">IF(OR(J7308 = "ERROR", J7308 = ""), "UNKNOWN", J7308)</f>
        <v>4</v>
      </c>
      <c r="X7308" s="4">
        <f t="shared" si="7315"/>
        <v>1</v>
      </c>
      <c r="Y7308" s="4">
        <f t="shared" si="7315"/>
        <v>4</v>
      </c>
      <c r="Z7308" s="5">
        <f t="shared" si="9"/>
        <v>44927</v>
      </c>
    </row>
    <row r="7309">
      <c r="A7309" s="1" t="s">
        <v>7346</v>
      </c>
      <c r="B7309" s="1" t="s">
        <v>30</v>
      </c>
      <c r="C7309" s="1">
        <v>5.0</v>
      </c>
      <c r="D7309" s="1">
        <v>4.0</v>
      </c>
      <c r="E7309" s="1">
        <v>20.0</v>
      </c>
      <c r="F7309" s="1" t="s">
        <v>39</v>
      </c>
      <c r="G7309" s="1" t="s">
        <v>24</v>
      </c>
      <c r="H7309" s="6">
        <v>45290.0</v>
      </c>
      <c r="J7309" s="3">
        <f t="shared" si="2"/>
        <v>5</v>
      </c>
      <c r="K7309" s="4">
        <f t="shared" si="3"/>
        <v>4</v>
      </c>
      <c r="L7309" s="4">
        <f t="shared" si="4"/>
        <v>20</v>
      </c>
      <c r="S7309" s="1" t="s">
        <v>7346</v>
      </c>
      <c r="T7309" s="4" t="str">
        <f t="shared" si="5"/>
        <v>UNKNOWN</v>
      </c>
      <c r="U7309" s="4" t="str">
        <f t="shared" si="6"/>
        <v>Takeaway</v>
      </c>
      <c r="V7309" s="4" t="str">
        <f t="shared" si="7"/>
        <v>Digital Wallet</v>
      </c>
      <c r="W7309" s="4">
        <f t="shared" ref="W7309:Y7309" si="7316">IF(OR(J7309 = "ERROR", J7309 = ""), "UNKNOWN", J7309)</f>
        <v>5</v>
      </c>
      <c r="X7309" s="4">
        <f t="shared" si="7316"/>
        <v>4</v>
      </c>
      <c r="Y7309" s="4">
        <f t="shared" si="7316"/>
        <v>20</v>
      </c>
      <c r="Z7309" s="7">
        <f t="shared" si="9"/>
        <v>45290</v>
      </c>
    </row>
    <row r="7310">
      <c r="A7310" s="1" t="s">
        <v>7347</v>
      </c>
      <c r="B7310" s="1" t="s">
        <v>30</v>
      </c>
      <c r="C7310" s="1">
        <v>2.0</v>
      </c>
      <c r="D7310" s="1">
        <v>2.0</v>
      </c>
      <c r="E7310" s="1">
        <v>4.0</v>
      </c>
      <c r="F7310" s="1" t="s">
        <v>23</v>
      </c>
      <c r="G7310" s="1" t="s">
        <v>29</v>
      </c>
      <c r="H7310" s="2">
        <v>45050.0</v>
      </c>
      <c r="J7310" s="3">
        <f t="shared" si="2"/>
        <v>2</v>
      </c>
      <c r="K7310" s="4">
        <f t="shared" si="3"/>
        <v>2</v>
      </c>
      <c r="L7310" s="4">
        <f t="shared" si="4"/>
        <v>4</v>
      </c>
      <c r="S7310" s="1" t="s">
        <v>7347</v>
      </c>
      <c r="T7310" s="4" t="str">
        <f t="shared" si="5"/>
        <v>UNKNOWN</v>
      </c>
      <c r="U7310" s="4" t="str">
        <f t="shared" si="6"/>
        <v>In-store</v>
      </c>
      <c r="V7310" s="4" t="str">
        <f t="shared" si="7"/>
        <v>Credit Card</v>
      </c>
      <c r="W7310" s="4">
        <f t="shared" ref="W7310:Y7310" si="7317">IF(OR(J7310 = "ERROR", J7310 = ""), "UNKNOWN", J7310)</f>
        <v>2</v>
      </c>
      <c r="X7310" s="4">
        <f t="shared" si="7317"/>
        <v>2</v>
      </c>
      <c r="Y7310" s="4">
        <f t="shared" si="7317"/>
        <v>4</v>
      </c>
      <c r="Z7310" s="5">
        <f t="shared" si="9"/>
        <v>45050</v>
      </c>
    </row>
    <row r="7311">
      <c r="A7311" s="1" t="s">
        <v>7348</v>
      </c>
      <c r="B7311" s="1" t="s">
        <v>81</v>
      </c>
      <c r="C7311" s="1">
        <v>5.0</v>
      </c>
      <c r="D7311" s="1">
        <v>1.5</v>
      </c>
      <c r="F7311" s="1" t="s">
        <v>30</v>
      </c>
      <c r="G7311" s="1" t="s">
        <v>24</v>
      </c>
      <c r="H7311" s="2">
        <v>44927.0</v>
      </c>
      <c r="J7311" s="3">
        <f t="shared" si="2"/>
        <v>5</v>
      </c>
      <c r="K7311" s="4">
        <f t="shared" si="3"/>
        <v>1.5</v>
      </c>
      <c r="L7311" s="4">
        <f t="shared" si="4"/>
        <v>7.5</v>
      </c>
      <c r="S7311" s="1" t="s">
        <v>7348</v>
      </c>
      <c r="T7311" s="4" t="str">
        <f t="shared" si="5"/>
        <v>Tea</v>
      </c>
      <c r="U7311" s="4" t="str">
        <f t="shared" si="6"/>
        <v>Takeaway</v>
      </c>
      <c r="V7311" s="4" t="str">
        <f t="shared" si="7"/>
        <v>UNKNOWN</v>
      </c>
      <c r="W7311" s="4">
        <f t="shared" ref="W7311:Y7311" si="7318">IF(OR(J7311 = "ERROR", J7311 = ""), "UNKNOWN", J7311)</f>
        <v>5</v>
      </c>
      <c r="X7311" s="4">
        <f t="shared" si="7318"/>
        <v>1.5</v>
      </c>
      <c r="Y7311" s="4">
        <f t="shared" si="7318"/>
        <v>7.5</v>
      </c>
      <c r="Z7311" s="5">
        <f t="shared" si="9"/>
        <v>44927</v>
      </c>
    </row>
    <row r="7312">
      <c r="A7312" s="1" t="s">
        <v>7349</v>
      </c>
      <c r="C7312" s="1">
        <v>3.0</v>
      </c>
      <c r="D7312" s="1">
        <v>4.0</v>
      </c>
      <c r="E7312" s="1">
        <v>12.0</v>
      </c>
      <c r="F7312" s="1" t="s">
        <v>39</v>
      </c>
      <c r="G7312" s="1" t="s">
        <v>29</v>
      </c>
      <c r="H7312" s="2">
        <v>45076.0</v>
      </c>
      <c r="J7312" s="3">
        <f t="shared" si="2"/>
        <v>3</v>
      </c>
      <c r="K7312" s="4">
        <f t="shared" si="3"/>
        <v>4</v>
      </c>
      <c r="L7312" s="4">
        <f t="shared" si="4"/>
        <v>12</v>
      </c>
      <c r="S7312" s="1" t="s">
        <v>7349</v>
      </c>
      <c r="T7312" s="4" t="str">
        <f t="shared" si="5"/>
        <v>UNKNOWN</v>
      </c>
      <c r="U7312" s="4" t="str">
        <f t="shared" si="6"/>
        <v>In-store</v>
      </c>
      <c r="V7312" s="4" t="str">
        <f t="shared" si="7"/>
        <v>Digital Wallet</v>
      </c>
      <c r="W7312" s="4">
        <f t="shared" ref="W7312:Y7312" si="7319">IF(OR(J7312 = "ERROR", J7312 = ""), "UNKNOWN", J7312)</f>
        <v>3</v>
      </c>
      <c r="X7312" s="4">
        <f t="shared" si="7319"/>
        <v>4</v>
      </c>
      <c r="Y7312" s="4">
        <f t="shared" si="7319"/>
        <v>12</v>
      </c>
      <c r="Z7312" s="5">
        <f t="shared" si="9"/>
        <v>45076</v>
      </c>
    </row>
    <row r="7313">
      <c r="A7313" s="1" t="s">
        <v>7350</v>
      </c>
      <c r="B7313" s="1" t="s">
        <v>41</v>
      </c>
      <c r="C7313" s="1">
        <v>4.0</v>
      </c>
      <c r="D7313" s="1">
        <v>4.0</v>
      </c>
      <c r="E7313" s="1">
        <v>16.0</v>
      </c>
      <c r="F7313" s="1" t="s">
        <v>23</v>
      </c>
      <c r="G7313" s="1" t="s">
        <v>29</v>
      </c>
      <c r="H7313" s="2">
        <v>44935.0</v>
      </c>
      <c r="J7313" s="3">
        <f t="shared" si="2"/>
        <v>4</v>
      </c>
      <c r="K7313" s="4">
        <f t="shared" si="3"/>
        <v>4</v>
      </c>
      <c r="L7313" s="4">
        <f t="shared" si="4"/>
        <v>16</v>
      </c>
      <c r="S7313" s="1" t="s">
        <v>7350</v>
      </c>
      <c r="T7313" s="4" t="str">
        <f t="shared" si="5"/>
        <v>Smoothie</v>
      </c>
      <c r="U7313" s="4" t="str">
        <f t="shared" si="6"/>
        <v>In-store</v>
      </c>
      <c r="V7313" s="4" t="str">
        <f t="shared" si="7"/>
        <v>Credit Card</v>
      </c>
      <c r="W7313" s="4">
        <f t="shared" ref="W7313:Y7313" si="7320">IF(OR(J7313 = "ERROR", J7313 = ""), "UNKNOWN", J7313)</f>
        <v>4</v>
      </c>
      <c r="X7313" s="4">
        <f t="shared" si="7320"/>
        <v>4</v>
      </c>
      <c r="Y7313" s="4">
        <f t="shared" si="7320"/>
        <v>16</v>
      </c>
      <c r="Z7313" s="5">
        <f t="shared" si="9"/>
        <v>44935</v>
      </c>
    </row>
    <row r="7314">
      <c r="A7314" s="1" t="s">
        <v>7351</v>
      </c>
      <c r="B7314" s="1" t="s">
        <v>44</v>
      </c>
      <c r="C7314" s="1">
        <v>3.0</v>
      </c>
      <c r="D7314" s="1">
        <v>4.0</v>
      </c>
      <c r="E7314" s="1">
        <v>12.0</v>
      </c>
      <c r="F7314" s="1" t="s">
        <v>39</v>
      </c>
      <c r="G7314" s="1" t="s">
        <v>25</v>
      </c>
      <c r="H7314" s="2">
        <v>45180.0</v>
      </c>
      <c r="J7314" s="3">
        <f t="shared" si="2"/>
        <v>3</v>
      </c>
      <c r="K7314" s="4">
        <f t="shared" si="3"/>
        <v>4</v>
      </c>
      <c r="L7314" s="4">
        <f t="shared" si="4"/>
        <v>12</v>
      </c>
      <c r="S7314" s="1" t="s">
        <v>7351</v>
      </c>
      <c r="T7314" s="4" t="str">
        <f t="shared" si="5"/>
        <v>Sandwich</v>
      </c>
      <c r="U7314" s="4" t="str">
        <f t="shared" si="6"/>
        <v>UNKNOWN</v>
      </c>
      <c r="V7314" s="4" t="str">
        <f t="shared" si="7"/>
        <v>Digital Wallet</v>
      </c>
      <c r="W7314" s="4">
        <f t="shared" ref="W7314:Y7314" si="7321">IF(OR(J7314 = "ERROR", J7314 = ""), "UNKNOWN", J7314)</f>
        <v>3</v>
      </c>
      <c r="X7314" s="4">
        <f t="shared" si="7321"/>
        <v>4</v>
      </c>
      <c r="Y7314" s="4">
        <f t="shared" si="7321"/>
        <v>12</v>
      </c>
      <c r="Z7314" s="5">
        <f t="shared" si="9"/>
        <v>45180</v>
      </c>
    </row>
    <row r="7315">
      <c r="A7315" s="1" t="s">
        <v>7352</v>
      </c>
      <c r="B7315" s="1" t="s">
        <v>36</v>
      </c>
      <c r="C7315" s="1">
        <v>4.0</v>
      </c>
      <c r="D7315" s="1">
        <v>5.0</v>
      </c>
      <c r="E7315" s="1">
        <v>20.0</v>
      </c>
      <c r="F7315" s="1" t="s">
        <v>39</v>
      </c>
      <c r="G7315" s="1" t="s">
        <v>29</v>
      </c>
      <c r="H7315" s="2">
        <v>45207.0</v>
      </c>
      <c r="J7315" s="3">
        <f t="shared" si="2"/>
        <v>4</v>
      </c>
      <c r="K7315" s="4">
        <f t="shared" si="3"/>
        <v>5</v>
      </c>
      <c r="L7315" s="4">
        <f t="shared" si="4"/>
        <v>20</v>
      </c>
      <c r="S7315" s="1" t="s">
        <v>7352</v>
      </c>
      <c r="T7315" s="4" t="str">
        <f t="shared" si="5"/>
        <v>Salad</v>
      </c>
      <c r="U7315" s="4" t="str">
        <f t="shared" si="6"/>
        <v>In-store</v>
      </c>
      <c r="V7315" s="4" t="str">
        <f t="shared" si="7"/>
        <v>Digital Wallet</v>
      </c>
      <c r="W7315" s="4">
        <f t="shared" ref="W7315:Y7315" si="7322">IF(OR(J7315 = "ERROR", J7315 = ""), "UNKNOWN", J7315)</f>
        <v>4</v>
      </c>
      <c r="X7315" s="4">
        <f t="shared" si="7322"/>
        <v>5</v>
      </c>
      <c r="Y7315" s="4">
        <f t="shared" si="7322"/>
        <v>20</v>
      </c>
      <c r="Z7315" s="5">
        <f t="shared" si="9"/>
        <v>45207</v>
      </c>
    </row>
    <row r="7316">
      <c r="A7316" s="1" t="s">
        <v>7353</v>
      </c>
      <c r="B7316" s="1" t="s">
        <v>55</v>
      </c>
      <c r="C7316" s="1">
        <v>2.0</v>
      </c>
      <c r="D7316" s="1">
        <v>3.0</v>
      </c>
      <c r="E7316" s="1">
        <v>6.0</v>
      </c>
      <c r="F7316" s="1" t="s">
        <v>39</v>
      </c>
      <c r="G7316" s="1" t="s">
        <v>29</v>
      </c>
      <c r="H7316" s="2">
        <v>45162.0</v>
      </c>
      <c r="J7316" s="3">
        <f t="shared" si="2"/>
        <v>2</v>
      </c>
      <c r="K7316" s="4">
        <f t="shared" si="3"/>
        <v>3</v>
      </c>
      <c r="L7316" s="4">
        <f t="shared" si="4"/>
        <v>6</v>
      </c>
      <c r="S7316" s="1" t="s">
        <v>7353</v>
      </c>
      <c r="T7316" s="4" t="str">
        <f t="shared" si="5"/>
        <v>Juice</v>
      </c>
      <c r="U7316" s="4" t="str">
        <f t="shared" si="6"/>
        <v>In-store</v>
      </c>
      <c r="V7316" s="4" t="str">
        <f t="shared" si="7"/>
        <v>Digital Wallet</v>
      </c>
      <c r="W7316" s="4">
        <f t="shared" ref="W7316:Y7316" si="7323">IF(OR(J7316 = "ERROR", J7316 = ""), "UNKNOWN", J7316)</f>
        <v>2</v>
      </c>
      <c r="X7316" s="4">
        <f t="shared" si="7323"/>
        <v>3</v>
      </c>
      <c r="Y7316" s="4">
        <f t="shared" si="7323"/>
        <v>6</v>
      </c>
      <c r="Z7316" s="5">
        <f t="shared" si="9"/>
        <v>45162</v>
      </c>
    </row>
    <row r="7317">
      <c r="A7317" s="1" t="s">
        <v>7354</v>
      </c>
      <c r="B7317" s="1" t="s">
        <v>81</v>
      </c>
      <c r="C7317" s="1">
        <v>3.0</v>
      </c>
      <c r="D7317" s="1">
        <v>1.5</v>
      </c>
      <c r="E7317" s="1">
        <v>4.5</v>
      </c>
      <c r="F7317" s="1" t="s">
        <v>39</v>
      </c>
      <c r="G7317" s="1" t="s">
        <v>29</v>
      </c>
      <c r="H7317" s="2">
        <v>45056.0</v>
      </c>
      <c r="J7317" s="3">
        <f t="shared" si="2"/>
        <v>3</v>
      </c>
      <c r="K7317" s="4">
        <f t="shared" si="3"/>
        <v>1.5</v>
      </c>
      <c r="L7317" s="4">
        <f t="shared" si="4"/>
        <v>4.5</v>
      </c>
      <c r="S7317" s="1" t="s">
        <v>7354</v>
      </c>
      <c r="T7317" s="4" t="str">
        <f t="shared" si="5"/>
        <v>Tea</v>
      </c>
      <c r="U7317" s="4" t="str">
        <f t="shared" si="6"/>
        <v>In-store</v>
      </c>
      <c r="V7317" s="4" t="str">
        <f t="shared" si="7"/>
        <v>Digital Wallet</v>
      </c>
      <c r="W7317" s="4">
        <f t="shared" ref="W7317:Y7317" si="7324">IF(OR(J7317 = "ERROR", J7317 = ""), "UNKNOWN", J7317)</f>
        <v>3</v>
      </c>
      <c r="X7317" s="4">
        <f t="shared" si="7324"/>
        <v>1.5</v>
      </c>
      <c r="Y7317" s="4">
        <f t="shared" si="7324"/>
        <v>4.5</v>
      </c>
      <c r="Z7317" s="5">
        <f t="shared" si="9"/>
        <v>45056</v>
      </c>
    </row>
    <row r="7318">
      <c r="A7318" s="1" t="s">
        <v>7355</v>
      </c>
      <c r="B7318" s="1" t="s">
        <v>32</v>
      </c>
      <c r="C7318" s="1">
        <v>4.0</v>
      </c>
      <c r="D7318" s="1">
        <v>1.0</v>
      </c>
      <c r="E7318" s="1">
        <v>4.0</v>
      </c>
      <c r="F7318" s="1" t="s">
        <v>23</v>
      </c>
      <c r="G7318" s="1" t="s">
        <v>29</v>
      </c>
      <c r="H7318" s="6">
        <v>45289.0</v>
      </c>
      <c r="J7318" s="3">
        <f t="shared" si="2"/>
        <v>4</v>
      </c>
      <c r="K7318" s="4">
        <f t="shared" si="3"/>
        <v>1</v>
      </c>
      <c r="L7318" s="4">
        <f t="shared" si="4"/>
        <v>4</v>
      </c>
      <c r="S7318" s="1" t="s">
        <v>7355</v>
      </c>
      <c r="T7318" s="4" t="str">
        <f t="shared" si="5"/>
        <v>Cookie</v>
      </c>
      <c r="U7318" s="4" t="str">
        <f t="shared" si="6"/>
        <v>In-store</v>
      </c>
      <c r="V7318" s="4" t="str">
        <f t="shared" si="7"/>
        <v>Credit Card</v>
      </c>
      <c r="W7318" s="4">
        <f t="shared" ref="W7318:Y7318" si="7325">IF(OR(J7318 = "ERROR", J7318 = ""), "UNKNOWN", J7318)</f>
        <v>4</v>
      </c>
      <c r="X7318" s="4">
        <f t="shared" si="7325"/>
        <v>1</v>
      </c>
      <c r="Y7318" s="4">
        <f t="shared" si="7325"/>
        <v>4</v>
      </c>
      <c r="Z7318" s="7">
        <f t="shared" si="9"/>
        <v>45289</v>
      </c>
    </row>
    <row r="7319">
      <c r="A7319" s="1" t="s">
        <v>7356</v>
      </c>
      <c r="B7319" s="1" t="s">
        <v>36</v>
      </c>
      <c r="C7319" s="1">
        <v>1.0</v>
      </c>
      <c r="D7319" s="1" t="s">
        <v>25</v>
      </c>
      <c r="E7319" s="1">
        <v>5.0</v>
      </c>
      <c r="G7319" s="1" t="s">
        <v>24</v>
      </c>
      <c r="H7319" s="2">
        <v>45153.0</v>
      </c>
      <c r="J7319" s="3">
        <f t="shared" si="2"/>
        <v>1</v>
      </c>
      <c r="K7319" s="4">
        <f t="shared" si="3"/>
        <v>5</v>
      </c>
      <c r="L7319" s="4">
        <f t="shared" si="4"/>
        <v>5</v>
      </c>
      <c r="S7319" s="1" t="s">
        <v>7356</v>
      </c>
      <c r="T7319" s="4" t="str">
        <f t="shared" si="5"/>
        <v>Salad</v>
      </c>
      <c r="U7319" s="4" t="str">
        <f t="shared" si="6"/>
        <v>Takeaway</v>
      </c>
      <c r="V7319" s="4" t="str">
        <f t="shared" si="7"/>
        <v>UNKNOWN</v>
      </c>
      <c r="W7319" s="4">
        <f t="shared" ref="W7319:Y7319" si="7326">IF(OR(J7319 = "ERROR", J7319 = ""), "UNKNOWN", J7319)</f>
        <v>1</v>
      </c>
      <c r="X7319" s="4">
        <f t="shared" si="7326"/>
        <v>5</v>
      </c>
      <c r="Y7319" s="4">
        <f t="shared" si="7326"/>
        <v>5</v>
      </c>
      <c r="Z7319" s="5">
        <f t="shared" si="9"/>
        <v>45153</v>
      </c>
    </row>
    <row r="7320">
      <c r="A7320" s="1" t="s">
        <v>7357</v>
      </c>
      <c r="B7320" s="1" t="s">
        <v>55</v>
      </c>
      <c r="C7320" s="1">
        <v>3.0</v>
      </c>
      <c r="D7320" s="1">
        <v>3.0</v>
      </c>
      <c r="E7320" s="1" t="s">
        <v>25</v>
      </c>
      <c r="F7320" s="1" t="s">
        <v>30</v>
      </c>
      <c r="G7320" s="1" t="s">
        <v>29</v>
      </c>
      <c r="H7320" s="2">
        <v>45126.0</v>
      </c>
      <c r="J7320" s="3">
        <f t="shared" si="2"/>
        <v>3</v>
      </c>
      <c r="K7320" s="4">
        <f t="shared" si="3"/>
        <v>3</v>
      </c>
      <c r="L7320" s="4">
        <f t="shared" si="4"/>
        <v>9</v>
      </c>
      <c r="S7320" s="1" t="s">
        <v>7357</v>
      </c>
      <c r="T7320" s="4" t="str">
        <f t="shared" si="5"/>
        <v>Juice</v>
      </c>
      <c r="U7320" s="4" t="str">
        <f t="shared" si="6"/>
        <v>In-store</v>
      </c>
      <c r="V7320" s="4" t="str">
        <f t="shared" si="7"/>
        <v>UNKNOWN</v>
      </c>
      <c r="W7320" s="4">
        <f t="shared" ref="W7320:Y7320" si="7327">IF(OR(J7320 = "ERROR", J7320 = ""), "UNKNOWN", J7320)</f>
        <v>3</v>
      </c>
      <c r="X7320" s="4">
        <f t="shared" si="7327"/>
        <v>3</v>
      </c>
      <c r="Y7320" s="4">
        <f t="shared" si="7327"/>
        <v>9</v>
      </c>
      <c r="Z7320" s="5">
        <f t="shared" si="9"/>
        <v>45126</v>
      </c>
    </row>
    <row r="7321">
      <c r="A7321" s="1" t="s">
        <v>7358</v>
      </c>
      <c r="B7321" s="1" t="s">
        <v>41</v>
      </c>
      <c r="C7321" s="1">
        <v>5.0</v>
      </c>
      <c r="D7321" s="1" t="s">
        <v>30</v>
      </c>
      <c r="E7321" s="1">
        <v>20.0</v>
      </c>
      <c r="F7321" s="1" t="s">
        <v>28</v>
      </c>
      <c r="H7321" s="6">
        <v>45220.0</v>
      </c>
      <c r="J7321" s="3">
        <f t="shared" si="2"/>
        <v>5</v>
      </c>
      <c r="K7321" s="4">
        <f t="shared" si="3"/>
        <v>4</v>
      </c>
      <c r="L7321" s="4">
        <f t="shared" si="4"/>
        <v>20</v>
      </c>
      <c r="S7321" s="1" t="s">
        <v>7358</v>
      </c>
      <c r="T7321" s="4" t="str">
        <f t="shared" si="5"/>
        <v>Smoothie</v>
      </c>
      <c r="U7321" s="4" t="str">
        <f t="shared" si="6"/>
        <v>UNKNOWN</v>
      </c>
      <c r="V7321" s="4" t="str">
        <f t="shared" si="7"/>
        <v>Cash</v>
      </c>
      <c r="W7321" s="4">
        <f t="shared" ref="W7321:Y7321" si="7328">IF(OR(J7321 = "ERROR", J7321 = ""), "UNKNOWN", J7321)</f>
        <v>5</v>
      </c>
      <c r="X7321" s="4">
        <f t="shared" si="7328"/>
        <v>4</v>
      </c>
      <c r="Y7321" s="4">
        <f t="shared" si="7328"/>
        <v>20</v>
      </c>
      <c r="Z7321" s="7">
        <f t="shared" si="9"/>
        <v>45220</v>
      </c>
    </row>
    <row r="7322">
      <c r="A7322" s="1" t="s">
        <v>7359</v>
      </c>
      <c r="B7322" s="1" t="s">
        <v>32</v>
      </c>
      <c r="C7322" s="1">
        <v>5.0</v>
      </c>
      <c r="D7322" s="1">
        <v>1.0</v>
      </c>
      <c r="E7322" s="1">
        <v>5.0</v>
      </c>
      <c r="F7322" s="1" t="s">
        <v>39</v>
      </c>
      <c r="H7322" s="2">
        <v>45236.0</v>
      </c>
      <c r="J7322" s="3">
        <f t="shared" si="2"/>
        <v>5</v>
      </c>
      <c r="K7322" s="4">
        <f t="shared" si="3"/>
        <v>1</v>
      </c>
      <c r="L7322" s="4">
        <f t="shared" si="4"/>
        <v>5</v>
      </c>
      <c r="S7322" s="1" t="s">
        <v>7359</v>
      </c>
      <c r="T7322" s="4" t="str">
        <f t="shared" si="5"/>
        <v>Cookie</v>
      </c>
      <c r="U7322" s="4" t="str">
        <f t="shared" si="6"/>
        <v>UNKNOWN</v>
      </c>
      <c r="V7322" s="4" t="str">
        <f t="shared" si="7"/>
        <v>Digital Wallet</v>
      </c>
      <c r="W7322" s="4">
        <f t="shared" ref="W7322:Y7322" si="7329">IF(OR(J7322 = "ERROR", J7322 = ""), "UNKNOWN", J7322)</f>
        <v>5</v>
      </c>
      <c r="X7322" s="4">
        <f t="shared" si="7329"/>
        <v>1</v>
      </c>
      <c r="Y7322" s="4">
        <f t="shared" si="7329"/>
        <v>5</v>
      </c>
      <c r="Z7322" s="5">
        <f t="shared" si="9"/>
        <v>45236</v>
      </c>
    </row>
    <row r="7323">
      <c r="A7323" s="1" t="s">
        <v>7360</v>
      </c>
      <c r="B7323" s="1" t="s">
        <v>44</v>
      </c>
      <c r="C7323" s="1">
        <v>3.0</v>
      </c>
      <c r="D7323" s="1">
        <v>4.0</v>
      </c>
      <c r="E7323" s="1">
        <v>12.0</v>
      </c>
      <c r="F7323" s="1" t="s">
        <v>39</v>
      </c>
      <c r="G7323" s="1" t="s">
        <v>24</v>
      </c>
      <c r="H7323" s="1" t="s">
        <v>25</v>
      </c>
      <c r="J7323" s="3">
        <f t="shared" si="2"/>
        <v>3</v>
      </c>
      <c r="K7323" s="4">
        <f t="shared" si="3"/>
        <v>4</v>
      </c>
      <c r="L7323" s="4">
        <f t="shared" si="4"/>
        <v>12</v>
      </c>
      <c r="S7323" s="1" t="s">
        <v>7360</v>
      </c>
      <c r="T7323" s="4" t="str">
        <f t="shared" si="5"/>
        <v>Sandwich</v>
      </c>
      <c r="U7323" s="4" t="str">
        <f t="shared" si="6"/>
        <v>Takeaway</v>
      </c>
      <c r="V7323" s="4" t="str">
        <f t="shared" si="7"/>
        <v>Digital Wallet</v>
      </c>
      <c r="W7323" s="4">
        <f t="shared" ref="W7323:Y7323" si="7330">IF(OR(J7323 = "ERROR", J7323 = ""), "UNKNOWN", J7323)</f>
        <v>3</v>
      </c>
      <c r="X7323" s="4">
        <f t="shared" si="7330"/>
        <v>4</v>
      </c>
      <c r="Y7323" s="4">
        <f t="shared" si="7330"/>
        <v>12</v>
      </c>
      <c r="Z7323" s="4" t="str">
        <f t="shared" si="9"/>
        <v>UNKNOWN</v>
      </c>
    </row>
    <row r="7324">
      <c r="A7324" s="1" t="s">
        <v>7361</v>
      </c>
      <c r="B7324" s="1" t="s">
        <v>55</v>
      </c>
      <c r="C7324" s="1">
        <v>1.0</v>
      </c>
      <c r="D7324" s="1">
        <v>3.0</v>
      </c>
      <c r="E7324" s="1">
        <v>3.0</v>
      </c>
      <c r="F7324" s="1" t="s">
        <v>28</v>
      </c>
      <c r="G7324" s="1" t="s">
        <v>29</v>
      </c>
      <c r="H7324" s="2">
        <v>45200.0</v>
      </c>
      <c r="J7324" s="3">
        <f t="shared" si="2"/>
        <v>1</v>
      </c>
      <c r="K7324" s="4">
        <f t="shared" si="3"/>
        <v>3</v>
      </c>
      <c r="L7324" s="4">
        <f t="shared" si="4"/>
        <v>3</v>
      </c>
      <c r="S7324" s="1" t="s">
        <v>7361</v>
      </c>
      <c r="T7324" s="4" t="str">
        <f t="shared" si="5"/>
        <v>Juice</v>
      </c>
      <c r="U7324" s="4" t="str">
        <f t="shared" si="6"/>
        <v>In-store</v>
      </c>
      <c r="V7324" s="4" t="str">
        <f t="shared" si="7"/>
        <v>Cash</v>
      </c>
      <c r="W7324" s="4">
        <f t="shared" ref="W7324:Y7324" si="7331">IF(OR(J7324 = "ERROR", J7324 = ""), "UNKNOWN", J7324)</f>
        <v>1</v>
      </c>
      <c r="X7324" s="4">
        <f t="shared" si="7331"/>
        <v>3</v>
      </c>
      <c r="Y7324" s="4">
        <f t="shared" si="7331"/>
        <v>3</v>
      </c>
      <c r="Z7324" s="5">
        <f t="shared" si="9"/>
        <v>45200</v>
      </c>
    </row>
    <row r="7325">
      <c r="A7325" s="1" t="s">
        <v>7362</v>
      </c>
      <c r="B7325" s="1" t="s">
        <v>27</v>
      </c>
      <c r="C7325" s="1">
        <v>4.0</v>
      </c>
      <c r="D7325" s="1">
        <v>3.0</v>
      </c>
      <c r="E7325" s="1">
        <v>12.0</v>
      </c>
      <c r="H7325" s="6">
        <v>45240.0</v>
      </c>
      <c r="J7325" s="3">
        <f t="shared" si="2"/>
        <v>4</v>
      </c>
      <c r="K7325" s="4">
        <f t="shared" si="3"/>
        <v>3</v>
      </c>
      <c r="L7325" s="4">
        <f t="shared" si="4"/>
        <v>12</v>
      </c>
      <c r="S7325" s="1" t="s">
        <v>7362</v>
      </c>
      <c r="T7325" s="4" t="str">
        <f t="shared" si="5"/>
        <v>Cake</v>
      </c>
      <c r="U7325" s="4" t="str">
        <f t="shared" si="6"/>
        <v>UNKNOWN</v>
      </c>
      <c r="V7325" s="4" t="str">
        <f t="shared" si="7"/>
        <v>UNKNOWN</v>
      </c>
      <c r="W7325" s="4">
        <f t="shared" ref="W7325:Y7325" si="7332">IF(OR(J7325 = "ERROR", J7325 = ""), "UNKNOWN", J7325)</f>
        <v>4</v>
      </c>
      <c r="X7325" s="4">
        <f t="shared" si="7332"/>
        <v>3</v>
      </c>
      <c r="Y7325" s="4">
        <f t="shared" si="7332"/>
        <v>12</v>
      </c>
      <c r="Z7325" s="7">
        <f t="shared" si="9"/>
        <v>45240</v>
      </c>
    </row>
    <row r="7326">
      <c r="A7326" s="1" t="s">
        <v>7363</v>
      </c>
      <c r="B7326" s="1" t="s">
        <v>44</v>
      </c>
      <c r="C7326" s="1">
        <v>3.0</v>
      </c>
      <c r="D7326" s="1">
        <v>4.0</v>
      </c>
      <c r="E7326" s="1">
        <v>12.0</v>
      </c>
      <c r="F7326" s="1" t="s">
        <v>28</v>
      </c>
      <c r="G7326" s="1" t="s">
        <v>29</v>
      </c>
      <c r="H7326" s="2">
        <v>44949.0</v>
      </c>
      <c r="J7326" s="3">
        <f t="shared" si="2"/>
        <v>3</v>
      </c>
      <c r="K7326" s="4">
        <f t="shared" si="3"/>
        <v>4</v>
      </c>
      <c r="L7326" s="4">
        <f t="shared" si="4"/>
        <v>12</v>
      </c>
      <c r="S7326" s="1" t="s">
        <v>7363</v>
      </c>
      <c r="T7326" s="4" t="str">
        <f t="shared" si="5"/>
        <v>Sandwich</v>
      </c>
      <c r="U7326" s="4" t="str">
        <f t="shared" si="6"/>
        <v>In-store</v>
      </c>
      <c r="V7326" s="4" t="str">
        <f t="shared" si="7"/>
        <v>Cash</v>
      </c>
      <c r="W7326" s="4">
        <f t="shared" ref="W7326:Y7326" si="7333">IF(OR(J7326 = "ERROR", J7326 = ""), "UNKNOWN", J7326)</f>
        <v>3</v>
      </c>
      <c r="X7326" s="4">
        <f t="shared" si="7333"/>
        <v>4</v>
      </c>
      <c r="Y7326" s="4">
        <f t="shared" si="7333"/>
        <v>12</v>
      </c>
      <c r="Z7326" s="5">
        <f t="shared" si="9"/>
        <v>44949</v>
      </c>
    </row>
    <row r="7327">
      <c r="A7327" s="1" t="s">
        <v>7364</v>
      </c>
      <c r="C7327" s="1">
        <v>2.0</v>
      </c>
      <c r="D7327" s="1">
        <v>1.0</v>
      </c>
      <c r="E7327" s="1">
        <v>2.0</v>
      </c>
      <c r="F7327" s="1" t="s">
        <v>23</v>
      </c>
      <c r="G7327" s="1" t="s">
        <v>29</v>
      </c>
      <c r="H7327" s="2">
        <v>44946.0</v>
      </c>
      <c r="J7327" s="3">
        <f t="shared" si="2"/>
        <v>2</v>
      </c>
      <c r="K7327" s="4">
        <f t="shared" si="3"/>
        <v>1</v>
      </c>
      <c r="L7327" s="4">
        <f t="shared" si="4"/>
        <v>2</v>
      </c>
      <c r="S7327" s="1" t="s">
        <v>7364</v>
      </c>
      <c r="T7327" s="4" t="str">
        <f t="shared" si="5"/>
        <v>UNKNOWN</v>
      </c>
      <c r="U7327" s="4" t="str">
        <f t="shared" si="6"/>
        <v>In-store</v>
      </c>
      <c r="V7327" s="4" t="str">
        <f t="shared" si="7"/>
        <v>Credit Card</v>
      </c>
      <c r="W7327" s="4">
        <f t="shared" ref="W7327:Y7327" si="7334">IF(OR(J7327 = "ERROR", J7327 = ""), "UNKNOWN", J7327)</f>
        <v>2</v>
      </c>
      <c r="X7327" s="4">
        <f t="shared" si="7334"/>
        <v>1</v>
      </c>
      <c r="Y7327" s="4">
        <f t="shared" si="7334"/>
        <v>2</v>
      </c>
      <c r="Z7327" s="5">
        <f t="shared" si="9"/>
        <v>44946</v>
      </c>
    </row>
    <row r="7328">
      <c r="A7328" s="1" t="s">
        <v>7365</v>
      </c>
      <c r="B7328" s="1" t="s">
        <v>81</v>
      </c>
      <c r="C7328" s="1">
        <v>3.0</v>
      </c>
      <c r="D7328" s="1">
        <v>1.5</v>
      </c>
      <c r="E7328" s="1">
        <v>4.5</v>
      </c>
      <c r="F7328" s="1" t="s">
        <v>28</v>
      </c>
      <c r="G7328" s="1" t="s">
        <v>29</v>
      </c>
      <c r="H7328" s="2">
        <v>45155.0</v>
      </c>
      <c r="J7328" s="3">
        <f t="shared" si="2"/>
        <v>3</v>
      </c>
      <c r="K7328" s="4">
        <f t="shared" si="3"/>
        <v>1.5</v>
      </c>
      <c r="L7328" s="4">
        <f t="shared" si="4"/>
        <v>4.5</v>
      </c>
      <c r="S7328" s="1" t="s">
        <v>7365</v>
      </c>
      <c r="T7328" s="4" t="str">
        <f t="shared" si="5"/>
        <v>Tea</v>
      </c>
      <c r="U7328" s="4" t="str">
        <f t="shared" si="6"/>
        <v>In-store</v>
      </c>
      <c r="V7328" s="4" t="str">
        <f t="shared" si="7"/>
        <v>Cash</v>
      </c>
      <c r="W7328" s="4">
        <f t="shared" ref="W7328:Y7328" si="7335">IF(OR(J7328 = "ERROR", J7328 = ""), "UNKNOWN", J7328)</f>
        <v>3</v>
      </c>
      <c r="X7328" s="4">
        <f t="shared" si="7335"/>
        <v>1.5</v>
      </c>
      <c r="Y7328" s="4">
        <f t="shared" si="7335"/>
        <v>4.5</v>
      </c>
      <c r="Z7328" s="5">
        <f t="shared" si="9"/>
        <v>45155</v>
      </c>
    </row>
    <row r="7329">
      <c r="A7329" s="1" t="s">
        <v>7366</v>
      </c>
      <c r="B7329" s="1" t="s">
        <v>27</v>
      </c>
      <c r="C7329" s="1">
        <v>5.0</v>
      </c>
      <c r="D7329" s="1">
        <v>3.0</v>
      </c>
      <c r="E7329" s="1">
        <v>15.0</v>
      </c>
      <c r="F7329" s="1" t="s">
        <v>39</v>
      </c>
      <c r="G7329" s="1" t="s">
        <v>24</v>
      </c>
      <c r="H7329" s="2">
        <v>45269.0</v>
      </c>
      <c r="J7329" s="3">
        <f t="shared" si="2"/>
        <v>5</v>
      </c>
      <c r="K7329" s="4">
        <f t="shared" si="3"/>
        <v>3</v>
      </c>
      <c r="L7329" s="4">
        <f t="shared" si="4"/>
        <v>15</v>
      </c>
      <c r="S7329" s="1" t="s">
        <v>7366</v>
      </c>
      <c r="T7329" s="4" t="str">
        <f t="shared" si="5"/>
        <v>Cake</v>
      </c>
      <c r="U7329" s="4" t="str">
        <f t="shared" si="6"/>
        <v>Takeaway</v>
      </c>
      <c r="V7329" s="4" t="str">
        <f t="shared" si="7"/>
        <v>Digital Wallet</v>
      </c>
      <c r="W7329" s="4">
        <f t="shared" ref="W7329:Y7329" si="7336">IF(OR(J7329 = "ERROR", J7329 = ""), "UNKNOWN", J7329)</f>
        <v>5</v>
      </c>
      <c r="X7329" s="4">
        <f t="shared" si="7336"/>
        <v>3</v>
      </c>
      <c r="Y7329" s="4">
        <f t="shared" si="7336"/>
        <v>15</v>
      </c>
      <c r="Z7329" s="5">
        <f t="shared" si="9"/>
        <v>45269</v>
      </c>
    </row>
    <row r="7330">
      <c r="A7330" s="1" t="s">
        <v>7367</v>
      </c>
      <c r="B7330" s="1" t="s">
        <v>44</v>
      </c>
      <c r="C7330" s="1">
        <v>5.0</v>
      </c>
      <c r="D7330" s="1">
        <v>4.0</v>
      </c>
      <c r="E7330" s="1">
        <v>20.0</v>
      </c>
      <c r="F7330" s="1" t="s">
        <v>23</v>
      </c>
      <c r="G7330" s="1" t="s">
        <v>25</v>
      </c>
      <c r="H7330" s="2">
        <v>45090.0</v>
      </c>
      <c r="J7330" s="3">
        <f t="shared" si="2"/>
        <v>5</v>
      </c>
      <c r="K7330" s="4">
        <f t="shared" si="3"/>
        <v>4</v>
      </c>
      <c r="L7330" s="4">
        <f t="shared" si="4"/>
        <v>20</v>
      </c>
      <c r="S7330" s="1" t="s">
        <v>7367</v>
      </c>
      <c r="T7330" s="4" t="str">
        <f t="shared" si="5"/>
        <v>Sandwich</v>
      </c>
      <c r="U7330" s="4" t="str">
        <f t="shared" si="6"/>
        <v>UNKNOWN</v>
      </c>
      <c r="V7330" s="4" t="str">
        <f t="shared" si="7"/>
        <v>Credit Card</v>
      </c>
      <c r="W7330" s="4">
        <f t="shared" ref="W7330:Y7330" si="7337">IF(OR(J7330 = "ERROR", J7330 = ""), "UNKNOWN", J7330)</f>
        <v>5</v>
      </c>
      <c r="X7330" s="4">
        <f t="shared" si="7337"/>
        <v>4</v>
      </c>
      <c r="Y7330" s="4">
        <f t="shared" si="7337"/>
        <v>20</v>
      </c>
      <c r="Z7330" s="5">
        <f t="shared" si="9"/>
        <v>45090</v>
      </c>
    </row>
    <row r="7331">
      <c r="A7331" s="1" t="s">
        <v>7368</v>
      </c>
      <c r="B7331" s="1" t="s">
        <v>41</v>
      </c>
      <c r="C7331" s="1">
        <v>1.0</v>
      </c>
      <c r="D7331" s="1">
        <v>4.0</v>
      </c>
      <c r="E7331" s="1">
        <v>4.0</v>
      </c>
      <c r="F7331" s="1" t="s">
        <v>23</v>
      </c>
      <c r="G7331" s="1" t="s">
        <v>24</v>
      </c>
      <c r="H7331" s="2">
        <v>45171.0</v>
      </c>
      <c r="J7331" s="3">
        <f t="shared" si="2"/>
        <v>1</v>
      </c>
      <c r="K7331" s="4">
        <f t="shared" si="3"/>
        <v>4</v>
      </c>
      <c r="L7331" s="4">
        <f t="shared" si="4"/>
        <v>4</v>
      </c>
      <c r="S7331" s="1" t="s">
        <v>7368</v>
      </c>
      <c r="T7331" s="4" t="str">
        <f t="shared" si="5"/>
        <v>Smoothie</v>
      </c>
      <c r="U7331" s="4" t="str">
        <f t="shared" si="6"/>
        <v>Takeaway</v>
      </c>
      <c r="V7331" s="4" t="str">
        <f t="shared" si="7"/>
        <v>Credit Card</v>
      </c>
      <c r="W7331" s="4">
        <f t="shared" ref="W7331:Y7331" si="7338">IF(OR(J7331 = "ERROR", J7331 = ""), "UNKNOWN", J7331)</f>
        <v>1</v>
      </c>
      <c r="X7331" s="4">
        <f t="shared" si="7338"/>
        <v>4</v>
      </c>
      <c r="Y7331" s="4">
        <f t="shared" si="7338"/>
        <v>4</v>
      </c>
      <c r="Z7331" s="5">
        <f t="shared" si="9"/>
        <v>45171</v>
      </c>
    </row>
    <row r="7332">
      <c r="A7332" s="1" t="s">
        <v>7369</v>
      </c>
      <c r="B7332" s="1" t="s">
        <v>36</v>
      </c>
      <c r="C7332" s="1">
        <v>2.0</v>
      </c>
      <c r="D7332" s="1">
        <v>5.0</v>
      </c>
      <c r="E7332" s="1">
        <v>10.0</v>
      </c>
      <c r="F7332" s="1" t="s">
        <v>23</v>
      </c>
      <c r="H7332" s="2">
        <v>44982.0</v>
      </c>
      <c r="J7332" s="3">
        <f t="shared" si="2"/>
        <v>2</v>
      </c>
      <c r="K7332" s="4">
        <f t="shared" si="3"/>
        <v>5</v>
      </c>
      <c r="L7332" s="4">
        <f t="shared" si="4"/>
        <v>10</v>
      </c>
      <c r="S7332" s="1" t="s">
        <v>7369</v>
      </c>
      <c r="T7332" s="4" t="str">
        <f t="shared" si="5"/>
        <v>Salad</v>
      </c>
      <c r="U7332" s="4" t="str">
        <f t="shared" si="6"/>
        <v>UNKNOWN</v>
      </c>
      <c r="V7332" s="4" t="str">
        <f t="shared" si="7"/>
        <v>Credit Card</v>
      </c>
      <c r="W7332" s="4">
        <f t="shared" ref="W7332:Y7332" si="7339">IF(OR(J7332 = "ERROR", J7332 = ""), "UNKNOWN", J7332)</f>
        <v>2</v>
      </c>
      <c r="X7332" s="4">
        <f t="shared" si="7339"/>
        <v>5</v>
      </c>
      <c r="Y7332" s="4">
        <f t="shared" si="7339"/>
        <v>10</v>
      </c>
      <c r="Z7332" s="5">
        <f t="shared" si="9"/>
        <v>44982</v>
      </c>
    </row>
    <row r="7333">
      <c r="A7333" s="1" t="s">
        <v>7370</v>
      </c>
      <c r="B7333" s="1" t="s">
        <v>55</v>
      </c>
      <c r="C7333" s="1">
        <v>2.0</v>
      </c>
      <c r="D7333" s="1">
        <v>3.0</v>
      </c>
      <c r="E7333" s="1">
        <v>6.0</v>
      </c>
      <c r="F7333" s="1" t="s">
        <v>25</v>
      </c>
      <c r="G7333" s="1" t="s">
        <v>29</v>
      </c>
      <c r="H7333" s="2">
        <v>45143.0</v>
      </c>
      <c r="J7333" s="3">
        <f t="shared" si="2"/>
        <v>2</v>
      </c>
      <c r="K7333" s="4">
        <f t="shared" si="3"/>
        <v>3</v>
      </c>
      <c r="L7333" s="4">
        <f t="shared" si="4"/>
        <v>6</v>
      </c>
      <c r="S7333" s="1" t="s">
        <v>7370</v>
      </c>
      <c r="T7333" s="4" t="str">
        <f t="shared" si="5"/>
        <v>Juice</v>
      </c>
      <c r="U7333" s="4" t="str">
        <f t="shared" si="6"/>
        <v>In-store</v>
      </c>
      <c r="V7333" s="4" t="str">
        <f t="shared" si="7"/>
        <v>UNKNOWN</v>
      </c>
      <c r="W7333" s="4">
        <f t="shared" ref="W7333:Y7333" si="7340">IF(OR(J7333 = "ERROR", J7333 = ""), "UNKNOWN", J7333)</f>
        <v>2</v>
      </c>
      <c r="X7333" s="4">
        <f t="shared" si="7340"/>
        <v>3</v>
      </c>
      <c r="Y7333" s="4">
        <f t="shared" si="7340"/>
        <v>6</v>
      </c>
      <c r="Z7333" s="5">
        <f t="shared" si="9"/>
        <v>45143</v>
      </c>
    </row>
    <row r="7334">
      <c r="A7334" s="1" t="s">
        <v>7371</v>
      </c>
      <c r="B7334" s="1" t="s">
        <v>27</v>
      </c>
      <c r="C7334" s="1">
        <v>4.0</v>
      </c>
      <c r="D7334" s="1">
        <v>3.0</v>
      </c>
      <c r="E7334" s="1">
        <v>12.0</v>
      </c>
      <c r="H7334" s="2">
        <v>45002.0</v>
      </c>
      <c r="J7334" s="3">
        <f t="shared" si="2"/>
        <v>4</v>
      </c>
      <c r="K7334" s="4">
        <f t="shared" si="3"/>
        <v>3</v>
      </c>
      <c r="L7334" s="4">
        <f t="shared" si="4"/>
        <v>12</v>
      </c>
      <c r="S7334" s="1" t="s">
        <v>7371</v>
      </c>
      <c r="T7334" s="4" t="str">
        <f t="shared" si="5"/>
        <v>Cake</v>
      </c>
      <c r="U7334" s="4" t="str">
        <f t="shared" si="6"/>
        <v>UNKNOWN</v>
      </c>
      <c r="V7334" s="4" t="str">
        <f t="shared" si="7"/>
        <v>UNKNOWN</v>
      </c>
      <c r="W7334" s="4">
        <f t="shared" ref="W7334:Y7334" si="7341">IF(OR(J7334 = "ERROR", J7334 = ""), "UNKNOWN", J7334)</f>
        <v>4</v>
      </c>
      <c r="X7334" s="4">
        <f t="shared" si="7341"/>
        <v>3</v>
      </c>
      <c r="Y7334" s="4">
        <f t="shared" si="7341"/>
        <v>12</v>
      </c>
      <c r="Z7334" s="5">
        <f t="shared" si="9"/>
        <v>45002</v>
      </c>
    </row>
    <row r="7335">
      <c r="A7335" s="1" t="s">
        <v>7372</v>
      </c>
      <c r="B7335" s="1" t="s">
        <v>32</v>
      </c>
      <c r="C7335" s="1">
        <v>1.0</v>
      </c>
      <c r="D7335" s="1">
        <v>1.0</v>
      </c>
      <c r="E7335" s="1">
        <v>1.0</v>
      </c>
      <c r="G7335" s="1" t="s">
        <v>29</v>
      </c>
      <c r="H7335" s="2">
        <v>45142.0</v>
      </c>
      <c r="J7335" s="3">
        <f t="shared" si="2"/>
        <v>1</v>
      </c>
      <c r="K7335" s="4">
        <f t="shared" si="3"/>
        <v>1</v>
      </c>
      <c r="L7335" s="4">
        <f t="shared" si="4"/>
        <v>1</v>
      </c>
      <c r="S7335" s="1" t="s">
        <v>7372</v>
      </c>
      <c r="T7335" s="4" t="str">
        <f t="shared" si="5"/>
        <v>Cookie</v>
      </c>
      <c r="U7335" s="4" t="str">
        <f t="shared" si="6"/>
        <v>In-store</v>
      </c>
      <c r="V7335" s="4" t="str">
        <f t="shared" si="7"/>
        <v>UNKNOWN</v>
      </c>
      <c r="W7335" s="4">
        <f t="shared" ref="W7335:Y7335" si="7342">IF(OR(J7335 = "ERROR", J7335 = ""), "UNKNOWN", J7335)</f>
        <v>1</v>
      </c>
      <c r="X7335" s="4">
        <f t="shared" si="7342"/>
        <v>1</v>
      </c>
      <c r="Y7335" s="4">
        <f t="shared" si="7342"/>
        <v>1</v>
      </c>
      <c r="Z7335" s="5">
        <f t="shared" si="9"/>
        <v>45142</v>
      </c>
    </row>
    <row r="7336">
      <c r="A7336" s="1" t="s">
        <v>7373</v>
      </c>
      <c r="B7336" s="1" t="s">
        <v>81</v>
      </c>
      <c r="C7336" s="1">
        <v>1.0</v>
      </c>
      <c r="D7336" s="1">
        <v>1.5</v>
      </c>
      <c r="E7336" s="1">
        <v>1.5</v>
      </c>
      <c r="F7336" s="1" t="s">
        <v>39</v>
      </c>
      <c r="G7336" s="1" t="s">
        <v>29</v>
      </c>
      <c r="H7336" s="2">
        <v>44951.0</v>
      </c>
      <c r="J7336" s="3">
        <f t="shared" si="2"/>
        <v>1</v>
      </c>
      <c r="K7336" s="4">
        <f t="shared" si="3"/>
        <v>1.5</v>
      </c>
      <c r="L7336" s="4">
        <f t="shared" si="4"/>
        <v>1.5</v>
      </c>
      <c r="S7336" s="1" t="s">
        <v>7373</v>
      </c>
      <c r="T7336" s="4" t="str">
        <f t="shared" si="5"/>
        <v>Tea</v>
      </c>
      <c r="U7336" s="4" t="str">
        <f t="shared" si="6"/>
        <v>In-store</v>
      </c>
      <c r="V7336" s="4" t="str">
        <f t="shared" si="7"/>
        <v>Digital Wallet</v>
      </c>
      <c r="W7336" s="4">
        <f t="shared" ref="W7336:Y7336" si="7343">IF(OR(J7336 = "ERROR", J7336 = ""), "UNKNOWN", J7336)</f>
        <v>1</v>
      </c>
      <c r="X7336" s="4">
        <f t="shared" si="7343"/>
        <v>1.5</v>
      </c>
      <c r="Y7336" s="4">
        <f t="shared" si="7343"/>
        <v>1.5</v>
      </c>
      <c r="Z7336" s="5">
        <f t="shared" si="9"/>
        <v>44951</v>
      </c>
    </row>
    <row r="7337">
      <c r="A7337" s="1" t="s">
        <v>7374</v>
      </c>
      <c r="B7337" s="1" t="s">
        <v>36</v>
      </c>
      <c r="C7337" s="1">
        <v>4.0</v>
      </c>
      <c r="D7337" s="1">
        <v>5.0</v>
      </c>
      <c r="E7337" s="1">
        <v>20.0</v>
      </c>
      <c r="F7337" s="1" t="s">
        <v>28</v>
      </c>
      <c r="H7337" s="2">
        <v>45048.0</v>
      </c>
      <c r="J7337" s="3">
        <f t="shared" si="2"/>
        <v>4</v>
      </c>
      <c r="K7337" s="4">
        <f t="shared" si="3"/>
        <v>5</v>
      </c>
      <c r="L7337" s="4">
        <f t="shared" si="4"/>
        <v>20</v>
      </c>
      <c r="S7337" s="1" t="s">
        <v>7374</v>
      </c>
      <c r="T7337" s="4" t="str">
        <f t="shared" si="5"/>
        <v>Salad</v>
      </c>
      <c r="U7337" s="4" t="str">
        <f t="shared" si="6"/>
        <v>UNKNOWN</v>
      </c>
      <c r="V7337" s="4" t="str">
        <f t="shared" si="7"/>
        <v>Cash</v>
      </c>
      <c r="W7337" s="4">
        <f t="shared" ref="W7337:Y7337" si="7344">IF(OR(J7337 = "ERROR", J7337 = ""), "UNKNOWN", J7337)</f>
        <v>4</v>
      </c>
      <c r="X7337" s="4">
        <f t="shared" si="7344"/>
        <v>5</v>
      </c>
      <c r="Y7337" s="4">
        <f t="shared" si="7344"/>
        <v>20</v>
      </c>
      <c r="Z7337" s="5">
        <f t="shared" si="9"/>
        <v>45048</v>
      </c>
    </row>
    <row r="7338">
      <c r="A7338" s="1" t="s">
        <v>7375</v>
      </c>
      <c r="B7338" s="1" t="s">
        <v>22</v>
      </c>
      <c r="C7338" s="1">
        <v>3.0</v>
      </c>
      <c r="D7338" s="1">
        <v>2.0</v>
      </c>
      <c r="E7338" s="1">
        <v>6.0</v>
      </c>
      <c r="F7338" s="1" t="s">
        <v>28</v>
      </c>
      <c r="G7338" s="1" t="s">
        <v>24</v>
      </c>
      <c r="H7338" s="2">
        <v>44951.0</v>
      </c>
      <c r="J7338" s="3">
        <f t="shared" si="2"/>
        <v>3</v>
      </c>
      <c r="K7338" s="4">
        <f t="shared" si="3"/>
        <v>2</v>
      </c>
      <c r="L7338" s="4">
        <f t="shared" si="4"/>
        <v>6</v>
      </c>
      <c r="S7338" s="1" t="s">
        <v>7375</v>
      </c>
      <c r="T7338" s="4" t="str">
        <f t="shared" si="5"/>
        <v>Coffee</v>
      </c>
      <c r="U7338" s="4" t="str">
        <f t="shared" si="6"/>
        <v>Takeaway</v>
      </c>
      <c r="V7338" s="4" t="str">
        <f t="shared" si="7"/>
        <v>Cash</v>
      </c>
      <c r="W7338" s="4">
        <f t="shared" ref="W7338:Y7338" si="7345">IF(OR(J7338 = "ERROR", J7338 = ""), "UNKNOWN", J7338)</f>
        <v>3</v>
      </c>
      <c r="X7338" s="4">
        <f t="shared" si="7345"/>
        <v>2</v>
      </c>
      <c r="Y7338" s="4">
        <f t="shared" si="7345"/>
        <v>6</v>
      </c>
      <c r="Z7338" s="5">
        <f t="shared" si="9"/>
        <v>44951</v>
      </c>
    </row>
    <row r="7339">
      <c r="A7339" s="1" t="s">
        <v>7376</v>
      </c>
      <c r="B7339" s="1" t="s">
        <v>36</v>
      </c>
      <c r="C7339" s="1">
        <v>4.0</v>
      </c>
      <c r="D7339" s="1">
        <v>5.0</v>
      </c>
      <c r="E7339" s="1">
        <v>20.0</v>
      </c>
      <c r="F7339" s="1" t="s">
        <v>39</v>
      </c>
      <c r="G7339" s="1" t="s">
        <v>24</v>
      </c>
      <c r="H7339" s="2">
        <v>45196.0</v>
      </c>
      <c r="J7339" s="3">
        <f t="shared" si="2"/>
        <v>4</v>
      </c>
      <c r="K7339" s="4">
        <f t="shared" si="3"/>
        <v>5</v>
      </c>
      <c r="L7339" s="4">
        <f t="shared" si="4"/>
        <v>20</v>
      </c>
      <c r="S7339" s="1" t="s">
        <v>7376</v>
      </c>
      <c r="T7339" s="4" t="str">
        <f t="shared" si="5"/>
        <v>Salad</v>
      </c>
      <c r="U7339" s="4" t="str">
        <f t="shared" si="6"/>
        <v>Takeaway</v>
      </c>
      <c r="V7339" s="4" t="str">
        <f t="shared" si="7"/>
        <v>Digital Wallet</v>
      </c>
      <c r="W7339" s="4">
        <f t="shared" ref="W7339:Y7339" si="7346">IF(OR(J7339 = "ERROR", J7339 = ""), "UNKNOWN", J7339)</f>
        <v>4</v>
      </c>
      <c r="X7339" s="4">
        <f t="shared" si="7346"/>
        <v>5</v>
      </c>
      <c r="Y7339" s="4">
        <f t="shared" si="7346"/>
        <v>20</v>
      </c>
      <c r="Z7339" s="5">
        <f t="shared" si="9"/>
        <v>45196</v>
      </c>
    </row>
    <row r="7340">
      <c r="A7340" s="1" t="s">
        <v>7377</v>
      </c>
      <c r="B7340" s="1" t="s">
        <v>55</v>
      </c>
      <c r="C7340" s="1">
        <v>5.0</v>
      </c>
      <c r="D7340" s="1">
        <v>3.0</v>
      </c>
      <c r="E7340" s="1">
        <v>15.0</v>
      </c>
      <c r="F7340" s="1" t="s">
        <v>30</v>
      </c>
      <c r="H7340" s="2">
        <v>45060.0</v>
      </c>
      <c r="J7340" s="3">
        <f t="shared" si="2"/>
        <v>5</v>
      </c>
      <c r="K7340" s="4">
        <f t="shared" si="3"/>
        <v>3</v>
      </c>
      <c r="L7340" s="4">
        <f t="shared" si="4"/>
        <v>15</v>
      </c>
      <c r="S7340" s="1" t="s">
        <v>7377</v>
      </c>
      <c r="T7340" s="4" t="str">
        <f t="shared" si="5"/>
        <v>Juice</v>
      </c>
      <c r="U7340" s="4" t="str">
        <f t="shared" si="6"/>
        <v>UNKNOWN</v>
      </c>
      <c r="V7340" s="4" t="str">
        <f t="shared" si="7"/>
        <v>UNKNOWN</v>
      </c>
      <c r="W7340" s="4">
        <f t="shared" ref="W7340:Y7340" si="7347">IF(OR(J7340 = "ERROR", J7340 = ""), "UNKNOWN", J7340)</f>
        <v>5</v>
      </c>
      <c r="X7340" s="4">
        <f t="shared" si="7347"/>
        <v>3</v>
      </c>
      <c r="Y7340" s="4">
        <f t="shared" si="7347"/>
        <v>15</v>
      </c>
      <c r="Z7340" s="5">
        <f t="shared" si="9"/>
        <v>45060</v>
      </c>
    </row>
    <row r="7341">
      <c r="A7341" s="1" t="s">
        <v>7378</v>
      </c>
      <c r="B7341" s="1" t="s">
        <v>27</v>
      </c>
      <c r="C7341" s="1">
        <v>3.0</v>
      </c>
      <c r="D7341" s="1">
        <v>3.0</v>
      </c>
      <c r="E7341" s="1">
        <v>9.0</v>
      </c>
      <c r="F7341" s="1" t="s">
        <v>28</v>
      </c>
      <c r="G7341" s="1" t="s">
        <v>29</v>
      </c>
      <c r="H7341" s="2">
        <v>44993.0</v>
      </c>
      <c r="J7341" s="3">
        <f t="shared" si="2"/>
        <v>3</v>
      </c>
      <c r="K7341" s="4">
        <f t="shared" si="3"/>
        <v>3</v>
      </c>
      <c r="L7341" s="4">
        <f t="shared" si="4"/>
        <v>9</v>
      </c>
      <c r="S7341" s="1" t="s">
        <v>7378</v>
      </c>
      <c r="T7341" s="4" t="str">
        <f t="shared" si="5"/>
        <v>Cake</v>
      </c>
      <c r="U7341" s="4" t="str">
        <f t="shared" si="6"/>
        <v>In-store</v>
      </c>
      <c r="V7341" s="4" t="str">
        <f t="shared" si="7"/>
        <v>Cash</v>
      </c>
      <c r="W7341" s="4">
        <f t="shared" ref="W7341:Y7341" si="7348">IF(OR(J7341 = "ERROR", J7341 = ""), "UNKNOWN", J7341)</f>
        <v>3</v>
      </c>
      <c r="X7341" s="4">
        <f t="shared" si="7348"/>
        <v>3</v>
      </c>
      <c r="Y7341" s="4">
        <f t="shared" si="7348"/>
        <v>9</v>
      </c>
      <c r="Z7341" s="5">
        <f t="shared" si="9"/>
        <v>44993</v>
      </c>
    </row>
    <row r="7342">
      <c r="A7342" s="1" t="s">
        <v>7379</v>
      </c>
      <c r="B7342" s="1" t="s">
        <v>30</v>
      </c>
      <c r="C7342" s="1">
        <v>2.0</v>
      </c>
      <c r="D7342" s="1">
        <v>3.0</v>
      </c>
      <c r="E7342" s="1">
        <v>6.0</v>
      </c>
      <c r="H7342" s="2">
        <v>45134.0</v>
      </c>
      <c r="J7342" s="3">
        <f t="shared" si="2"/>
        <v>2</v>
      </c>
      <c r="K7342" s="4">
        <f t="shared" si="3"/>
        <v>3</v>
      </c>
      <c r="L7342" s="4">
        <f t="shared" si="4"/>
        <v>6</v>
      </c>
      <c r="S7342" s="1" t="s">
        <v>7379</v>
      </c>
      <c r="T7342" s="4" t="str">
        <f t="shared" si="5"/>
        <v>UNKNOWN</v>
      </c>
      <c r="U7342" s="4" t="str">
        <f t="shared" si="6"/>
        <v>UNKNOWN</v>
      </c>
      <c r="V7342" s="4" t="str">
        <f t="shared" si="7"/>
        <v>UNKNOWN</v>
      </c>
      <c r="W7342" s="4">
        <f t="shared" ref="W7342:Y7342" si="7349">IF(OR(J7342 = "ERROR", J7342 = ""), "UNKNOWN", J7342)</f>
        <v>2</v>
      </c>
      <c r="X7342" s="4">
        <f t="shared" si="7349"/>
        <v>3</v>
      </c>
      <c r="Y7342" s="4">
        <f t="shared" si="7349"/>
        <v>6</v>
      </c>
      <c r="Z7342" s="5">
        <f t="shared" si="9"/>
        <v>45134</v>
      </c>
    </row>
    <row r="7343">
      <c r="A7343" s="1" t="s">
        <v>7380</v>
      </c>
      <c r="B7343" s="1" t="s">
        <v>22</v>
      </c>
      <c r="C7343" s="1">
        <v>4.0</v>
      </c>
      <c r="D7343" s="1">
        <v>2.0</v>
      </c>
      <c r="E7343" s="1">
        <v>8.0</v>
      </c>
      <c r="F7343" s="1" t="s">
        <v>39</v>
      </c>
      <c r="G7343" s="1" t="s">
        <v>24</v>
      </c>
      <c r="H7343" s="6">
        <v>45276.0</v>
      </c>
      <c r="J7343" s="3">
        <f t="shared" si="2"/>
        <v>4</v>
      </c>
      <c r="K7343" s="4">
        <f t="shared" si="3"/>
        <v>2</v>
      </c>
      <c r="L7343" s="4">
        <f t="shared" si="4"/>
        <v>8</v>
      </c>
      <c r="S7343" s="1" t="s">
        <v>7380</v>
      </c>
      <c r="T7343" s="4" t="str">
        <f t="shared" si="5"/>
        <v>Coffee</v>
      </c>
      <c r="U7343" s="4" t="str">
        <f t="shared" si="6"/>
        <v>Takeaway</v>
      </c>
      <c r="V7343" s="4" t="str">
        <f t="shared" si="7"/>
        <v>Digital Wallet</v>
      </c>
      <c r="W7343" s="4">
        <f t="shared" ref="W7343:Y7343" si="7350">IF(OR(J7343 = "ERROR", J7343 = ""), "UNKNOWN", J7343)</f>
        <v>4</v>
      </c>
      <c r="X7343" s="4">
        <f t="shared" si="7350"/>
        <v>2</v>
      </c>
      <c r="Y7343" s="4">
        <f t="shared" si="7350"/>
        <v>8</v>
      </c>
      <c r="Z7343" s="7">
        <f t="shared" si="9"/>
        <v>45276</v>
      </c>
    </row>
    <row r="7344">
      <c r="A7344" s="1" t="s">
        <v>7381</v>
      </c>
      <c r="B7344" s="1" t="s">
        <v>27</v>
      </c>
      <c r="C7344" s="1">
        <v>5.0</v>
      </c>
      <c r="D7344" s="1">
        <v>3.0</v>
      </c>
      <c r="E7344" s="1">
        <v>15.0</v>
      </c>
      <c r="F7344" s="1" t="s">
        <v>39</v>
      </c>
      <c r="H7344" s="2">
        <v>45076.0</v>
      </c>
      <c r="J7344" s="3">
        <f t="shared" si="2"/>
        <v>5</v>
      </c>
      <c r="K7344" s="4">
        <f t="shared" si="3"/>
        <v>3</v>
      </c>
      <c r="L7344" s="4">
        <f t="shared" si="4"/>
        <v>15</v>
      </c>
      <c r="S7344" s="1" t="s">
        <v>7381</v>
      </c>
      <c r="T7344" s="4" t="str">
        <f t="shared" si="5"/>
        <v>Cake</v>
      </c>
      <c r="U7344" s="4" t="str">
        <f t="shared" si="6"/>
        <v>UNKNOWN</v>
      </c>
      <c r="V7344" s="4" t="str">
        <f t="shared" si="7"/>
        <v>Digital Wallet</v>
      </c>
      <c r="W7344" s="4">
        <f t="shared" ref="W7344:Y7344" si="7351">IF(OR(J7344 = "ERROR", J7344 = ""), "UNKNOWN", J7344)</f>
        <v>5</v>
      </c>
      <c r="X7344" s="4">
        <f t="shared" si="7351"/>
        <v>3</v>
      </c>
      <c r="Y7344" s="4">
        <f t="shared" si="7351"/>
        <v>15</v>
      </c>
      <c r="Z7344" s="5">
        <f t="shared" si="9"/>
        <v>45076</v>
      </c>
    </row>
    <row r="7345">
      <c r="A7345" s="1" t="s">
        <v>7382</v>
      </c>
      <c r="B7345" s="1" t="s">
        <v>44</v>
      </c>
      <c r="C7345" s="1">
        <v>5.0</v>
      </c>
      <c r="D7345" s="1">
        <v>4.0</v>
      </c>
      <c r="E7345" s="1">
        <v>20.0</v>
      </c>
      <c r="F7345" s="1" t="s">
        <v>28</v>
      </c>
      <c r="G7345" s="1" t="s">
        <v>24</v>
      </c>
      <c r="H7345" s="2">
        <v>45234.0</v>
      </c>
      <c r="J7345" s="3">
        <f t="shared" si="2"/>
        <v>5</v>
      </c>
      <c r="K7345" s="4">
        <f t="shared" si="3"/>
        <v>4</v>
      </c>
      <c r="L7345" s="4">
        <f t="shared" si="4"/>
        <v>20</v>
      </c>
      <c r="S7345" s="1" t="s">
        <v>7382</v>
      </c>
      <c r="T7345" s="4" t="str">
        <f t="shared" si="5"/>
        <v>Sandwich</v>
      </c>
      <c r="U7345" s="4" t="str">
        <f t="shared" si="6"/>
        <v>Takeaway</v>
      </c>
      <c r="V7345" s="4" t="str">
        <f t="shared" si="7"/>
        <v>Cash</v>
      </c>
      <c r="W7345" s="4">
        <f t="shared" ref="W7345:Y7345" si="7352">IF(OR(J7345 = "ERROR", J7345 = ""), "UNKNOWN", J7345)</f>
        <v>5</v>
      </c>
      <c r="X7345" s="4">
        <f t="shared" si="7352"/>
        <v>4</v>
      </c>
      <c r="Y7345" s="4">
        <f t="shared" si="7352"/>
        <v>20</v>
      </c>
      <c r="Z7345" s="5">
        <f t="shared" si="9"/>
        <v>45234</v>
      </c>
    </row>
    <row r="7346">
      <c r="A7346" s="1" t="s">
        <v>7383</v>
      </c>
      <c r="B7346" s="1" t="s">
        <v>44</v>
      </c>
      <c r="C7346" s="1">
        <v>5.0</v>
      </c>
      <c r="D7346" s="1">
        <v>4.0</v>
      </c>
      <c r="E7346" s="1">
        <v>20.0</v>
      </c>
      <c r="F7346" s="1" t="s">
        <v>23</v>
      </c>
      <c r="H7346" s="2">
        <v>44975.0</v>
      </c>
      <c r="J7346" s="3">
        <f t="shared" si="2"/>
        <v>5</v>
      </c>
      <c r="K7346" s="4">
        <f t="shared" si="3"/>
        <v>4</v>
      </c>
      <c r="L7346" s="4">
        <f t="shared" si="4"/>
        <v>20</v>
      </c>
      <c r="S7346" s="1" t="s">
        <v>7383</v>
      </c>
      <c r="T7346" s="4" t="str">
        <f t="shared" si="5"/>
        <v>Sandwich</v>
      </c>
      <c r="U7346" s="4" t="str">
        <f t="shared" si="6"/>
        <v>UNKNOWN</v>
      </c>
      <c r="V7346" s="4" t="str">
        <f t="shared" si="7"/>
        <v>Credit Card</v>
      </c>
      <c r="W7346" s="4">
        <f t="shared" ref="W7346:Y7346" si="7353">IF(OR(J7346 = "ERROR", J7346 = ""), "UNKNOWN", J7346)</f>
        <v>5</v>
      </c>
      <c r="X7346" s="4">
        <f t="shared" si="7353"/>
        <v>4</v>
      </c>
      <c r="Y7346" s="4">
        <f t="shared" si="7353"/>
        <v>20</v>
      </c>
      <c r="Z7346" s="5">
        <f t="shared" si="9"/>
        <v>44975</v>
      </c>
    </row>
    <row r="7347">
      <c r="A7347" s="1" t="s">
        <v>7384</v>
      </c>
      <c r="B7347" s="1" t="s">
        <v>27</v>
      </c>
      <c r="C7347" s="1">
        <v>3.0</v>
      </c>
      <c r="D7347" s="1">
        <v>3.0</v>
      </c>
      <c r="E7347" s="1">
        <v>9.0</v>
      </c>
      <c r="F7347" s="1" t="s">
        <v>23</v>
      </c>
      <c r="H7347" s="2">
        <v>44956.0</v>
      </c>
      <c r="J7347" s="3">
        <f t="shared" si="2"/>
        <v>3</v>
      </c>
      <c r="K7347" s="4">
        <f t="shared" si="3"/>
        <v>3</v>
      </c>
      <c r="L7347" s="4">
        <f t="shared" si="4"/>
        <v>9</v>
      </c>
      <c r="S7347" s="1" t="s">
        <v>7384</v>
      </c>
      <c r="T7347" s="4" t="str">
        <f t="shared" si="5"/>
        <v>Cake</v>
      </c>
      <c r="U7347" s="4" t="str">
        <f t="shared" si="6"/>
        <v>UNKNOWN</v>
      </c>
      <c r="V7347" s="4" t="str">
        <f t="shared" si="7"/>
        <v>Credit Card</v>
      </c>
      <c r="W7347" s="4">
        <f t="shared" ref="W7347:Y7347" si="7354">IF(OR(J7347 = "ERROR", J7347 = ""), "UNKNOWN", J7347)</f>
        <v>3</v>
      </c>
      <c r="X7347" s="4">
        <f t="shared" si="7354"/>
        <v>3</v>
      </c>
      <c r="Y7347" s="4">
        <f t="shared" si="7354"/>
        <v>9</v>
      </c>
      <c r="Z7347" s="5">
        <f t="shared" si="9"/>
        <v>44956</v>
      </c>
    </row>
    <row r="7348">
      <c r="A7348" s="1" t="s">
        <v>7385</v>
      </c>
      <c r="B7348" s="1" t="s">
        <v>81</v>
      </c>
      <c r="C7348" s="1" t="s">
        <v>30</v>
      </c>
      <c r="D7348" s="1">
        <v>1.5</v>
      </c>
      <c r="E7348" s="1">
        <v>4.5</v>
      </c>
      <c r="F7348" s="1" t="s">
        <v>23</v>
      </c>
      <c r="G7348" s="1" t="s">
        <v>24</v>
      </c>
      <c r="H7348" s="2">
        <v>45120.0</v>
      </c>
      <c r="J7348" s="3">
        <f t="shared" si="2"/>
        <v>3</v>
      </c>
      <c r="K7348" s="4">
        <f t="shared" si="3"/>
        <v>1.5</v>
      </c>
      <c r="L7348" s="4">
        <f t="shared" si="4"/>
        <v>4.5</v>
      </c>
      <c r="S7348" s="1" t="s">
        <v>7385</v>
      </c>
      <c r="T7348" s="4" t="str">
        <f t="shared" si="5"/>
        <v>Tea</v>
      </c>
      <c r="U7348" s="4" t="str">
        <f t="shared" si="6"/>
        <v>Takeaway</v>
      </c>
      <c r="V7348" s="4" t="str">
        <f t="shared" si="7"/>
        <v>Credit Card</v>
      </c>
      <c r="W7348" s="4">
        <f t="shared" ref="W7348:Y7348" si="7355">IF(OR(J7348 = "ERROR", J7348 = ""), "UNKNOWN", J7348)</f>
        <v>3</v>
      </c>
      <c r="X7348" s="4">
        <f t="shared" si="7355"/>
        <v>1.5</v>
      </c>
      <c r="Y7348" s="4">
        <f t="shared" si="7355"/>
        <v>4.5</v>
      </c>
      <c r="Z7348" s="5">
        <f t="shared" si="9"/>
        <v>45120</v>
      </c>
    </row>
    <row r="7349">
      <c r="A7349" s="1" t="s">
        <v>7386</v>
      </c>
      <c r="B7349" s="1" t="s">
        <v>55</v>
      </c>
      <c r="C7349" s="1">
        <v>3.0</v>
      </c>
      <c r="D7349" s="1">
        <v>3.0</v>
      </c>
      <c r="E7349" s="1">
        <v>9.0</v>
      </c>
      <c r="F7349" s="1" t="s">
        <v>28</v>
      </c>
      <c r="G7349" s="1" t="s">
        <v>29</v>
      </c>
      <c r="H7349" s="2">
        <v>44953.0</v>
      </c>
      <c r="J7349" s="3">
        <f t="shared" si="2"/>
        <v>3</v>
      </c>
      <c r="K7349" s="4">
        <f t="shared" si="3"/>
        <v>3</v>
      </c>
      <c r="L7349" s="4">
        <f t="shared" si="4"/>
        <v>9</v>
      </c>
      <c r="S7349" s="1" t="s">
        <v>7386</v>
      </c>
      <c r="T7349" s="4" t="str">
        <f t="shared" si="5"/>
        <v>Juice</v>
      </c>
      <c r="U7349" s="4" t="str">
        <f t="shared" si="6"/>
        <v>In-store</v>
      </c>
      <c r="V7349" s="4" t="str">
        <f t="shared" si="7"/>
        <v>Cash</v>
      </c>
      <c r="W7349" s="4">
        <f t="shared" ref="W7349:Y7349" si="7356">IF(OR(J7349 = "ERROR", J7349 = ""), "UNKNOWN", J7349)</f>
        <v>3</v>
      </c>
      <c r="X7349" s="4">
        <f t="shared" si="7356"/>
        <v>3</v>
      </c>
      <c r="Y7349" s="4">
        <f t="shared" si="7356"/>
        <v>9</v>
      </c>
      <c r="Z7349" s="5">
        <f t="shared" si="9"/>
        <v>44953</v>
      </c>
    </row>
    <row r="7350">
      <c r="A7350" s="1" t="s">
        <v>7387</v>
      </c>
      <c r="B7350" s="1" t="s">
        <v>27</v>
      </c>
      <c r="C7350" s="1" t="s">
        <v>25</v>
      </c>
      <c r="D7350" s="1">
        <v>3.0</v>
      </c>
      <c r="E7350" s="1">
        <v>15.0</v>
      </c>
      <c r="G7350" s="1" t="s">
        <v>29</v>
      </c>
      <c r="H7350" s="2">
        <v>45198.0</v>
      </c>
      <c r="J7350" s="3">
        <f t="shared" si="2"/>
        <v>5</v>
      </c>
      <c r="K7350" s="4">
        <f t="shared" si="3"/>
        <v>3</v>
      </c>
      <c r="L7350" s="4">
        <f t="shared" si="4"/>
        <v>15</v>
      </c>
      <c r="S7350" s="1" t="s">
        <v>7387</v>
      </c>
      <c r="T7350" s="4" t="str">
        <f t="shared" si="5"/>
        <v>Cake</v>
      </c>
      <c r="U7350" s="4" t="str">
        <f t="shared" si="6"/>
        <v>In-store</v>
      </c>
      <c r="V7350" s="4" t="str">
        <f t="shared" si="7"/>
        <v>UNKNOWN</v>
      </c>
      <c r="W7350" s="4">
        <f t="shared" ref="W7350:Y7350" si="7357">IF(OR(J7350 = "ERROR", J7350 = ""), "UNKNOWN", J7350)</f>
        <v>5</v>
      </c>
      <c r="X7350" s="4">
        <f t="shared" si="7357"/>
        <v>3</v>
      </c>
      <c r="Y7350" s="4">
        <f t="shared" si="7357"/>
        <v>15</v>
      </c>
      <c r="Z7350" s="5">
        <f t="shared" si="9"/>
        <v>45198</v>
      </c>
    </row>
    <row r="7351">
      <c r="A7351" s="1" t="s">
        <v>7388</v>
      </c>
      <c r="B7351" s="1" t="s">
        <v>55</v>
      </c>
      <c r="C7351" s="1">
        <v>1.0</v>
      </c>
      <c r="D7351" s="1">
        <v>3.0</v>
      </c>
      <c r="E7351" s="1">
        <v>3.0</v>
      </c>
      <c r="F7351" s="1" t="s">
        <v>23</v>
      </c>
      <c r="G7351" s="1" t="s">
        <v>29</v>
      </c>
      <c r="H7351" s="2">
        <v>44972.0</v>
      </c>
      <c r="J7351" s="3">
        <f t="shared" si="2"/>
        <v>1</v>
      </c>
      <c r="K7351" s="4">
        <f t="shared" si="3"/>
        <v>3</v>
      </c>
      <c r="L7351" s="4">
        <f t="shared" si="4"/>
        <v>3</v>
      </c>
      <c r="S7351" s="1" t="s">
        <v>7388</v>
      </c>
      <c r="T7351" s="4" t="str">
        <f t="shared" si="5"/>
        <v>Juice</v>
      </c>
      <c r="U7351" s="4" t="str">
        <f t="shared" si="6"/>
        <v>In-store</v>
      </c>
      <c r="V7351" s="4" t="str">
        <f t="shared" si="7"/>
        <v>Credit Card</v>
      </c>
      <c r="W7351" s="4">
        <f t="shared" ref="W7351:Y7351" si="7358">IF(OR(J7351 = "ERROR", J7351 = ""), "UNKNOWN", J7351)</f>
        <v>1</v>
      </c>
      <c r="X7351" s="4">
        <f t="shared" si="7358"/>
        <v>3</v>
      </c>
      <c r="Y7351" s="4">
        <f t="shared" si="7358"/>
        <v>3</v>
      </c>
      <c r="Z7351" s="5">
        <f t="shared" si="9"/>
        <v>44972</v>
      </c>
    </row>
    <row r="7352">
      <c r="A7352" s="1" t="s">
        <v>7389</v>
      </c>
      <c r="B7352" s="1" t="s">
        <v>32</v>
      </c>
      <c r="C7352" s="1">
        <v>1.0</v>
      </c>
      <c r="D7352" s="1">
        <v>1.0</v>
      </c>
      <c r="E7352" s="1">
        <v>1.0</v>
      </c>
      <c r="F7352" s="1" t="s">
        <v>39</v>
      </c>
      <c r="H7352" s="2">
        <v>45120.0</v>
      </c>
      <c r="J7352" s="3">
        <f t="shared" si="2"/>
        <v>1</v>
      </c>
      <c r="K7352" s="4">
        <f t="shared" si="3"/>
        <v>1</v>
      </c>
      <c r="L7352" s="4">
        <f t="shared" si="4"/>
        <v>1</v>
      </c>
      <c r="S7352" s="1" t="s">
        <v>7389</v>
      </c>
      <c r="T7352" s="4" t="str">
        <f t="shared" si="5"/>
        <v>Cookie</v>
      </c>
      <c r="U7352" s="4" t="str">
        <f t="shared" si="6"/>
        <v>UNKNOWN</v>
      </c>
      <c r="V7352" s="4" t="str">
        <f t="shared" si="7"/>
        <v>Digital Wallet</v>
      </c>
      <c r="W7352" s="4">
        <f t="shared" ref="W7352:Y7352" si="7359">IF(OR(J7352 = "ERROR", J7352 = ""), "UNKNOWN", J7352)</f>
        <v>1</v>
      </c>
      <c r="X7352" s="4">
        <f t="shared" si="7359"/>
        <v>1</v>
      </c>
      <c r="Y7352" s="4">
        <f t="shared" si="7359"/>
        <v>1</v>
      </c>
      <c r="Z7352" s="5">
        <f t="shared" si="9"/>
        <v>45120</v>
      </c>
    </row>
    <row r="7353">
      <c r="A7353" s="1" t="s">
        <v>7390</v>
      </c>
      <c r="B7353" s="1" t="s">
        <v>81</v>
      </c>
      <c r="C7353" s="1">
        <v>3.0</v>
      </c>
      <c r="D7353" s="1">
        <v>1.5</v>
      </c>
      <c r="E7353" s="1">
        <v>4.5</v>
      </c>
      <c r="H7353" s="6">
        <v>45256.0</v>
      </c>
      <c r="J7353" s="3">
        <f t="shared" si="2"/>
        <v>3</v>
      </c>
      <c r="K7353" s="4">
        <f t="shared" si="3"/>
        <v>1.5</v>
      </c>
      <c r="L7353" s="4">
        <f t="shared" si="4"/>
        <v>4.5</v>
      </c>
      <c r="S7353" s="1" t="s">
        <v>7390</v>
      </c>
      <c r="T7353" s="4" t="str">
        <f t="shared" si="5"/>
        <v>Tea</v>
      </c>
      <c r="U7353" s="4" t="str">
        <f t="shared" si="6"/>
        <v>UNKNOWN</v>
      </c>
      <c r="V7353" s="4" t="str">
        <f t="shared" si="7"/>
        <v>UNKNOWN</v>
      </c>
      <c r="W7353" s="4">
        <f t="shared" ref="W7353:Y7353" si="7360">IF(OR(J7353 = "ERROR", J7353 = ""), "UNKNOWN", J7353)</f>
        <v>3</v>
      </c>
      <c r="X7353" s="4">
        <f t="shared" si="7360"/>
        <v>1.5</v>
      </c>
      <c r="Y7353" s="4">
        <f t="shared" si="7360"/>
        <v>4.5</v>
      </c>
      <c r="Z7353" s="7">
        <f t="shared" si="9"/>
        <v>45256</v>
      </c>
    </row>
    <row r="7354">
      <c r="A7354" s="1" t="s">
        <v>7391</v>
      </c>
      <c r="B7354" s="1" t="s">
        <v>55</v>
      </c>
      <c r="C7354" s="1">
        <v>4.0</v>
      </c>
      <c r="D7354" s="1">
        <v>3.0</v>
      </c>
      <c r="E7354" s="1">
        <v>12.0</v>
      </c>
      <c r="F7354" s="1" t="s">
        <v>39</v>
      </c>
      <c r="G7354" s="1" t="s">
        <v>24</v>
      </c>
      <c r="H7354" s="2">
        <v>45066.0</v>
      </c>
      <c r="J7354" s="3">
        <f t="shared" si="2"/>
        <v>4</v>
      </c>
      <c r="K7354" s="4">
        <f t="shared" si="3"/>
        <v>3</v>
      </c>
      <c r="L7354" s="4">
        <f t="shared" si="4"/>
        <v>12</v>
      </c>
      <c r="S7354" s="1" t="s">
        <v>7391</v>
      </c>
      <c r="T7354" s="4" t="str">
        <f t="shared" si="5"/>
        <v>Juice</v>
      </c>
      <c r="U7354" s="4" t="str">
        <f t="shared" si="6"/>
        <v>Takeaway</v>
      </c>
      <c r="V7354" s="4" t="str">
        <f t="shared" si="7"/>
        <v>Digital Wallet</v>
      </c>
      <c r="W7354" s="4">
        <f t="shared" ref="W7354:Y7354" si="7361">IF(OR(J7354 = "ERROR", J7354 = ""), "UNKNOWN", J7354)</f>
        <v>4</v>
      </c>
      <c r="X7354" s="4">
        <f t="shared" si="7361"/>
        <v>3</v>
      </c>
      <c r="Y7354" s="4">
        <f t="shared" si="7361"/>
        <v>12</v>
      </c>
      <c r="Z7354" s="5">
        <f t="shared" si="9"/>
        <v>45066</v>
      </c>
    </row>
    <row r="7355">
      <c r="A7355" s="1" t="s">
        <v>7392</v>
      </c>
      <c r="B7355" s="1" t="s">
        <v>44</v>
      </c>
      <c r="C7355" s="1">
        <v>5.0</v>
      </c>
      <c r="D7355" s="1">
        <v>4.0</v>
      </c>
      <c r="E7355" s="1">
        <v>20.0</v>
      </c>
      <c r="F7355" s="1" t="s">
        <v>23</v>
      </c>
      <c r="H7355" s="2">
        <v>45082.0</v>
      </c>
      <c r="J7355" s="3">
        <f t="shared" si="2"/>
        <v>5</v>
      </c>
      <c r="K7355" s="4">
        <f t="shared" si="3"/>
        <v>4</v>
      </c>
      <c r="L7355" s="4">
        <f t="shared" si="4"/>
        <v>20</v>
      </c>
      <c r="S7355" s="1" t="s">
        <v>7392</v>
      </c>
      <c r="T7355" s="4" t="str">
        <f t="shared" si="5"/>
        <v>Sandwich</v>
      </c>
      <c r="U7355" s="4" t="str">
        <f t="shared" si="6"/>
        <v>UNKNOWN</v>
      </c>
      <c r="V7355" s="4" t="str">
        <f t="shared" si="7"/>
        <v>Credit Card</v>
      </c>
      <c r="W7355" s="4">
        <f t="shared" ref="W7355:Y7355" si="7362">IF(OR(J7355 = "ERROR", J7355 = ""), "UNKNOWN", J7355)</f>
        <v>5</v>
      </c>
      <c r="X7355" s="4">
        <f t="shared" si="7362"/>
        <v>4</v>
      </c>
      <c r="Y7355" s="4">
        <f t="shared" si="7362"/>
        <v>20</v>
      </c>
      <c r="Z7355" s="5">
        <f t="shared" si="9"/>
        <v>45082</v>
      </c>
    </row>
    <row r="7356">
      <c r="A7356" s="1" t="s">
        <v>7393</v>
      </c>
      <c r="B7356" s="1" t="s">
        <v>27</v>
      </c>
      <c r="C7356" s="1">
        <v>4.0</v>
      </c>
      <c r="D7356" s="1">
        <v>3.0</v>
      </c>
      <c r="E7356" s="1">
        <v>12.0</v>
      </c>
      <c r="F7356" s="1" t="s">
        <v>23</v>
      </c>
      <c r="G7356" s="1" t="s">
        <v>24</v>
      </c>
      <c r="H7356" s="2">
        <v>45201.0</v>
      </c>
      <c r="J7356" s="3">
        <f t="shared" si="2"/>
        <v>4</v>
      </c>
      <c r="K7356" s="4">
        <f t="shared" si="3"/>
        <v>3</v>
      </c>
      <c r="L7356" s="4">
        <f t="shared" si="4"/>
        <v>12</v>
      </c>
      <c r="S7356" s="1" t="s">
        <v>7393</v>
      </c>
      <c r="T7356" s="4" t="str">
        <f t="shared" si="5"/>
        <v>Cake</v>
      </c>
      <c r="U7356" s="4" t="str">
        <f t="shared" si="6"/>
        <v>Takeaway</v>
      </c>
      <c r="V7356" s="4" t="str">
        <f t="shared" si="7"/>
        <v>Credit Card</v>
      </c>
      <c r="W7356" s="4">
        <f t="shared" ref="W7356:Y7356" si="7363">IF(OR(J7356 = "ERROR", J7356 = ""), "UNKNOWN", J7356)</f>
        <v>4</v>
      </c>
      <c r="X7356" s="4">
        <f t="shared" si="7363"/>
        <v>3</v>
      </c>
      <c r="Y7356" s="4">
        <f t="shared" si="7363"/>
        <v>12</v>
      </c>
      <c r="Z7356" s="5">
        <f t="shared" si="9"/>
        <v>45201</v>
      </c>
    </row>
    <row r="7357">
      <c r="A7357" s="1" t="s">
        <v>7394</v>
      </c>
      <c r="B7357" s="1" t="s">
        <v>22</v>
      </c>
      <c r="C7357" s="1">
        <v>1.0</v>
      </c>
      <c r="D7357" s="1">
        <v>2.0</v>
      </c>
      <c r="E7357" s="1">
        <v>2.0</v>
      </c>
      <c r="F7357" s="1" t="s">
        <v>39</v>
      </c>
      <c r="G7357" s="1" t="s">
        <v>29</v>
      </c>
      <c r="H7357" s="2">
        <v>45098.0</v>
      </c>
      <c r="J7357" s="3">
        <f t="shared" si="2"/>
        <v>1</v>
      </c>
      <c r="K7357" s="4">
        <f t="shared" si="3"/>
        <v>2</v>
      </c>
      <c r="L7357" s="4">
        <f t="shared" si="4"/>
        <v>2</v>
      </c>
      <c r="S7357" s="1" t="s">
        <v>7394</v>
      </c>
      <c r="T7357" s="4" t="str">
        <f t="shared" si="5"/>
        <v>Coffee</v>
      </c>
      <c r="U7357" s="4" t="str">
        <f t="shared" si="6"/>
        <v>In-store</v>
      </c>
      <c r="V7357" s="4" t="str">
        <f t="shared" si="7"/>
        <v>Digital Wallet</v>
      </c>
      <c r="W7357" s="4">
        <f t="shared" ref="W7357:Y7357" si="7364">IF(OR(J7357 = "ERROR", J7357 = ""), "UNKNOWN", J7357)</f>
        <v>1</v>
      </c>
      <c r="X7357" s="4">
        <f t="shared" si="7364"/>
        <v>2</v>
      </c>
      <c r="Y7357" s="4">
        <f t="shared" si="7364"/>
        <v>2</v>
      </c>
      <c r="Z7357" s="5">
        <f t="shared" si="9"/>
        <v>45098</v>
      </c>
    </row>
    <row r="7358">
      <c r="A7358" s="1" t="s">
        <v>7395</v>
      </c>
      <c r="B7358" s="1" t="s">
        <v>81</v>
      </c>
      <c r="C7358" s="1">
        <v>3.0</v>
      </c>
      <c r="D7358" s="1">
        <v>1.5</v>
      </c>
      <c r="E7358" s="1">
        <v>4.5</v>
      </c>
      <c r="F7358" s="1" t="s">
        <v>28</v>
      </c>
      <c r="H7358" s="6">
        <v>45217.0</v>
      </c>
      <c r="J7358" s="3">
        <f t="shared" si="2"/>
        <v>3</v>
      </c>
      <c r="K7358" s="4">
        <f t="shared" si="3"/>
        <v>1.5</v>
      </c>
      <c r="L7358" s="4">
        <f t="shared" si="4"/>
        <v>4.5</v>
      </c>
      <c r="S7358" s="1" t="s">
        <v>7395</v>
      </c>
      <c r="T7358" s="4" t="str">
        <f t="shared" si="5"/>
        <v>Tea</v>
      </c>
      <c r="U7358" s="4" t="str">
        <f t="shared" si="6"/>
        <v>UNKNOWN</v>
      </c>
      <c r="V7358" s="4" t="str">
        <f t="shared" si="7"/>
        <v>Cash</v>
      </c>
      <c r="W7358" s="4">
        <f t="shared" ref="W7358:Y7358" si="7365">IF(OR(J7358 = "ERROR", J7358 = ""), "UNKNOWN", J7358)</f>
        <v>3</v>
      </c>
      <c r="X7358" s="4">
        <f t="shared" si="7365"/>
        <v>1.5</v>
      </c>
      <c r="Y7358" s="4">
        <f t="shared" si="7365"/>
        <v>4.5</v>
      </c>
      <c r="Z7358" s="7">
        <f t="shared" si="9"/>
        <v>45217</v>
      </c>
    </row>
    <row r="7359">
      <c r="A7359" s="1" t="s">
        <v>7396</v>
      </c>
      <c r="B7359" s="1" t="s">
        <v>25</v>
      </c>
      <c r="C7359" s="1">
        <v>3.0</v>
      </c>
      <c r="D7359" s="1">
        <v>1.5</v>
      </c>
      <c r="E7359" s="1">
        <v>4.5</v>
      </c>
      <c r="F7359" s="1" t="s">
        <v>23</v>
      </c>
      <c r="G7359" s="1" t="s">
        <v>29</v>
      </c>
      <c r="H7359" s="6">
        <v>45242.0</v>
      </c>
      <c r="J7359" s="3">
        <f t="shared" si="2"/>
        <v>3</v>
      </c>
      <c r="K7359" s="4">
        <f t="shared" si="3"/>
        <v>1.5</v>
      </c>
      <c r="L7359" s="4">
        <f t="shared" si="4"/>
        <v>4.5</v>
      </c>
      <c r="S7359" s="1" t="s">
        <v>7396</v>
      </c>
      <c r="T7359" s="4" t="str">
        <f t="shared" si="5"/>
        <v>UNKNOWN</v>
      </c>
      <c r="U7359" s="4" t="str">
        <f t="shared" si="6"/>
        <v>In-store</v>
      </c>
      <c r="V7359" s="4" t="str">
        <f t="shared" si="7"/>
        <v>Credit Card</v>
      </c>
      <c r="W7359" s="4">
        <f t="shared" ref="W7359:Y7359" si="7366">IF(OR(J7359 = "ERROR", J7359 = ""), "UNKNOWN", J7359)</f>
        <v>3</v>
      </c>
      <c r="X7359" s="4">
        <f t="shared" si="7366"/>
        <v>1.5</v>
      </c>
      <c r="Y7359" s="4">
        <f t="shared" si="7366"/>
        <v>4.5</v>
      </c>
      <c r="Z7359" s="7">
        <f t="shared" si="9"/>
        <v>45242</v>
      </c>
    </row>
    <row r="7360">
      <c r="A7360" s="1" t="s">
        <v>7397</v>
      </c>
      <c r="B7360" s="1" t="s">
        <v>22</v>
      </c>
      <c r="C7360" s="1" t="s">
        <v>30</v>
      </c>
      <c r="D7360" s="1">
        <v>2.0</v>
      </c>
      <c r="E7360" s="1">
        <v>2.0</v>
      </c>
      <c r="F7360" s="1" t="s">
        <v>39</v>
      </c>
      <c r="H7360" s="2">
        <v>45134.0</v>
      </c>
      <c r="J7360" s="3">
        <f t="shared" si="2"/>
        <v>1</v>
      </c>
      <c r="K7360" s="4">
        <f t="shared" si="3"/>
        <v>2</v>
      </c>
      <c r="L7360" s="4">
        <f t="shared" si="4"/>
        <v>2</v>
      </c>
      <c r="S7360" s="1" t="s">
        <v>7397</v>
      </c>
      <c r="T7360" s="4" t="str">
        <f t="shared" si="5"/>
        <v>Coffee</v>
      </c>
      <c r="U7360" s="4" t="str">
        <f t="shared" si="6"/>
        <v>UNKNOWN</v>
      </c>
      <c r="V7360" s="4" t="str">
        <f t="shared" si="7"/>
        <v>Digital Wallet</v>
      </c>
      <c r="W7360" s="4">
        <f t="shared" ref="W7360:Y7360" si="7367">IF(OR(J7360 = "ERROR", J7360 = ""), "UNKNOWN", J7360)</f>
        <v>1</v>
      </c>
      <c r="X7360" s="4">
        <f t="shared" si="7367"/>
        <v>2</v>
      </c>
      <c r="Y7360" s="4">
        <f t="shared" si="7367"/>
        <v>2</v>
      </c>
      <c r="Z7360" s="5">
        <f t="shared" si="9"/>
        <v>45134</v>
      </c>
    </row>
    <row r="7361">
      <c r="A7361" s="1" t="s">
        <v>7398</v>
      </c>
      <c r="B7361" s="1" t="s">
        <v>55</v>
      </c>
      <c r="C7361" s="1">
        <v>5.0</v>
      </c>
      <c r="D7361" s="1">
        <v>3.0</v>
      </c>
      <c r="E7361" s="1">
        <v>15.0</v>
      </c>
      <c r="H7361" s="2">
        <v>44957.0</v>
      </c>
      <c r="J7361" s="3">
        <f t="shared" si="2"/>
        <v>5</v>
      </c>
      <c r="K7361" s="4">
        <f t="shared" si="3"/>
        <v>3</v>
      </c>
      <c r="L7361" s="4">
        <f t="shared" si="4"/>
        <v>15</v>
      </c>
      <c r="S7361" s="1" t="s">
        <v>7398</v>
      </c>
      <c r="T7361" s="4" t="str">
        <f t="shared" si="5"/>
        <v>Juice</v>
      </c>
      <c r="U7361" s="4" t="str">
        <f t="shared" si="6"/>
        <v>UNKNOWN</v>
      </c>
      <c r="V7361" s="4" t="str">
        <f t="shared" si="7"/>
        <v>UNKNOWN</v>
      </c>
      <c r="W7361" s="4">
        <f t="shared" ref="W7361:Y7361" si="7368">IF(OR(J7361 = "ERROR", J7361 = ""), "UNKNOWN", J7361)</f>
        <v>5</v>
      </c>
      <c r="X7361" s="4">
        <f t="shared" si="7368"/>
        <v>3</v>
      </c>
      <c r="Y7361" s="4">
        <f t="shared" si="7368"/>
        <v>15</v>
      </c>
      <c r="Z7361" s="5">
        <f t="shared" si="9"/>
        <v>44957</v>
      </c>
    </row>
    <row r="7362">
      <c r="A7362" s="1" t="s">
        <v>7399</v>
      </c>
      <c r="B7362" s="1" t="s">
        <v>27</v>
      </c>
      <c r="C7362" s="1">
        <v>1.0</v>
      </c>
      <c r="D7362" s="1">
        <v>3.0</v>
      </c>
      <c r="E7362" s="1">
        <v>3.0</v>
      </c>
      <c r="G7362" s="1" t="s">
        <v>30</v>
      </c>
      <c r="H7362" s="2">
        <v>45039.0</v>
      </c>
      <c r="J7362" s="3">
        <f t="shared" si="2"/>
        <v>1</v>
      </c>
      <c r="K7362" s="4">
        <f t="shared" si="3"/>
        <v>3</v>
      </c>
      <c r="L7362" s="4">
        <f t="shared" si="4"/>
        <v>3</v>
      </c>
      <c r="S7362" s="1" t="s">
        <v>7399</v>
      </c>
      <c r="T7362" s="4" t="str">
        <f t="shared" si="5"/>
        <v>Cake</v>
      </c>
      <c r="U7362" s="4" t="str">
        <f t="shared" si="6"/>
        <v>UNKNOWN</v>
      </c>
      <c r="V7362" s="4" t="str">
        <f t="shared" si="7"/>
        <v>UNKNOWN</v>
      </c>
      <c r="W7362" s="4">
        <f t="shared" ref="W7362:Y7362" si="7369">IF(OR(J7362 = "ERROR", J7362 = ""), "UNKNOWN", J7362)</f>
        <v>1</v>
      </c>
      <c r="X7362" s="4">
        <f t="shared" si="7369"/>
        <v>3</v>
      </c>
      <c r="Y7362" s="4">
        <f t="shared" si="7369"/>
        <v>3</v>
      </c>
      <c r="Z7362" s="5">
        <f t="shared" si="9"/>
        <v>45039</v>
      </c>
    </row>
    <row r="7363">
      <c r="A7363" s="1" t="s">
        <v>7400</v>
      </c>
      <c r="B7363" s="1" t="s">
        <v>22</v>
      </c>
      <c r="C7363" s="1" t="s">
        <v>30</v>
      </c>
      <c r="D7363" s="1">
        <v>2.0</v>
      </c>
      <c r="E7363" s="1">
        <v>4.0</v>
      </c>
      <c r="G7363" s="1" t="s">
        <v>29</v>
      </c>
      <c r="J7363" s="3">
        <f t="shared" si="2"/>
        <v>2</v>
      </c>
      <c r="K7363" s="4">
        <f t="shared" si="3"/>
        <v>2</v>
      </c>
      <c r="L7363" s="4">
        <f t="shared" si="4"/>
        <v>4</v>
      </c>
      <c r="S7363" s="1" t="s">
        <v>7400</v>
      </c>
      <c r="T7363" s="4" t="str">
        <f t="shared" si="5"/>
        <v>Coffee</v>
      </c>
      <c r="U7363" s="4" t="str">
        <f t="shared" si="6"/>
        <v>In-store</v>
      </c>
      <c r="V7363" s="4" t="str">
        <f t="shared" si="7"/>
        <v>UNKNOWN</v>
      </c>
      <c r="W7363" s="4">
        <f t="shared" ref="W7363:Y7363" si="7370">IF(OR(J7363 = "ERROR", J7363 = ""), "UNKNOWN", J7363)</f>
        <v>2</v>
      </c>
      <c r="X7363" s="4">
        <f t="shared" si="7370"/>
        <v>2</v>
      </c>
      <c r="Y7363" s="4">
        <f t="shared" si="7370"/>
        <v>4</v>
      </c>
      <c r="Z7363" s="4" t="str">
        <f t="shared" si="9"/>
        <v>UNKNOWN</v>
      </c>
    </row>
    <row r="7364">
      <c r="A7364" s="1" t="s">
        <v>7401</v>
      </c>
      <c r="B7364" s="1" t="s">
        <v>55</v>
      </c>
      <c r="C7364" s="1">
        <v>3.0</v>
      </c>
      <c r="D7364" s="1">
        <v>3.0</v>
      </c>
      <c r="E7364" s="1">
        <v>9.0</v>
      </c>
      <c r="G7364" s="1" t="s">
        <v>24</v>
      </c>
      <c r="H7364" s="2">
        <v>45269.0</v>
      </c>
      <c r="J7364" s="3">
        <f t="shared" si="2"/>
        <v>3</v>
      </c>
      <c r="K7364" s="4">
        <f t="shared" si="3"/>
        <v>3</v>
      </c>
      <c r="L7364" s="4">
        <f t="shared" si="4"/>
        <v>9</v>
      </c>
      <c r="S7364" s="1" t="s">
        <v>7401</v>
      </c>
      <c r="T7364" s="4" t="str">
        <f t="shared" si="5"/>
        <v>Juice</v>
      </c>
      <c r="U7364" s="4" t="str">
        <f t="shared" si="6"/>
        <v>Takeaway</v>
      </c>
      <c r="V7364" s="4" t="str">
        <f t="shared" si="7"/>
        <v>UNKNOWN</v>
      </c>
      <c r="W7364" s="4">
        <f t="shared" ref="W7364:Y7364" si="7371">IF(OR(J7364 = "ERROR", J7364 = ""), "UNKNOWN", J7364)</f>
        <v>3</v>
      </c>
      <c r="X7364" s="4">
        <f t="shared" si="7371"/>
        <v>3</v>
      </c>
      <c r="Y7364" s="4">
        <f t="shared" si="7371"/>
        <v>9</v>
      </c>
      <c r="Z7364" s="5">
        <f t="shared" si="9"/>
        <v>45269</v>
      </c>
    </row>
    <row r="7365">
      <c r="A7365" s="1" t="s">
        <v>7402</v>
      </c>
      <c r="B7365" s="1" t="s">
        <v>41</v>
      </c>
      <c r="C7365" s="1">
        <v>4.0</v>
      </c>
      <c r="D7365" s="1">
        <v>4.0</v>
      </c>
      <c r="E7365" s="1">
        <v>16.0</v>
      </c>
      <c r="F7365" s="1" t="s">
        <v>28</v>
      </c>
      <c r="H7365" s="2">
        <v>45040.0</v>
      </c>
      <c r="J7365" s="3">
        <f t="shared" si="2"/>
        <v>4</v>
      </c>
      <c r="K7365" s="4">
        <f t="shared" si="3"/>
        <v>4</v>
      </c>
      <c r="L7365" s="4">
        <f t="shared" si="4"/>
        <v>16</v>
      </c>
      <c r="S7365" s="1" t="s">
        <v>7402</v>
      </c>
      <c r="T7365" s="4" t="str">
        <f t="shared" si="5"/>
        <v>Smoothie</v>
      </c>
      <c r="U7365" s="4" t="str">
        <f t="shared" si="6"/>
        <v>UNKNOWN</v>
      </c>
      <c r="V7365" s="4" t="str">
        <f t="shared" si="7"/>
        <v>Cash</v>
      </c>
      <c r="W7365" s="4">
        <f t="shared" ref="W7365:Y7365" si="7372">IF(OR(J7365 = "ERROR", J7365 = ""), "UNKNOWN", J7365)</f>
        <v>4</v>
      </c>
      <c r="X7365" s="4">
        <f t="shared" si="7372"/>
        <v>4</v>
      </c>
      <c r="Y7365" s="4">
        <f t="shared" si="7372"/>
        <v>16</v>
      </c>
      <c r="Z7365" s="5">
        <f t="shared" si="9"/>
        <v>45040</v>
      </c>
    </row>
    <row r="7366">
      <c r="A7366" s="1" t="s">
        <v>7403</v>
      </c>
      <c r="B7366" s="1" t="s">
        <v>32</v>
      </c>
      <c r="C7366" s="1">
        <v>4.0</v>
      </c>
      <c r="D7366" s="1" t="s">
        <v>25</v>
      </c>
      <c r="E7366" s="1">
        <v>4.0</v>
      </c>
      <c r="F7366" s="1" t="s">
        <v>39</v>
      </c>
      <c r="G7366" s="1" t="s">
        <v>30</v>
      </c>
      <c r="H7366" s="2">
        <v>45165.0</v>
      </c>
      <c r="J7366" s="3">
        <f t="shared" si="2"/>
        <v>4</v>
      </c>
      <c r="K7366" s="4">
        <f t="shared" si="3"/>
        <v>1</v>
      </c>
      <c r="L7366" s="4">
        <f t="shared" si="4"/>
        <v>4</v>
      </c>
      <c r="S7366" s="1" t="s">
        <v>7403</v>
      </c>
      <c r="T7366" s="4" t="str">
        <f t="shared" si="5"/>
        <v>Cookie</v>
      </c>
      <c r="U7366" s="4" t="str">
        <f t="shared" si="6"/>
        <v>UNKNOWN</v>
      </c>
      <c r="V7366" s="4" t="str">
        <f t="shared" si="7"/>
        <v>Digital Wallet</v>
      </c>
      <c r="W7366" s="4">
        <f t="shared" ref="W7366:Y7366" si="7373">IF(OR(J7366 = "ERROR", J7366 = ""), "UNKNOWN", J7366)</f>
        <v>4</v>
      </c>
      <c r="X7366" s="4">
        <f t="shared" si="7373"/>
        <v>1</v>
      </c>
      <c r="Y7366" s="4">
        <f t="shared" si="7373"/>
        <v>4</v>
      </c>
      <c r="Z7366" s="5">
        <f t="shared" si="9"/>
        <v>45165</v>
      </c>
    </row>
    <row r="7367">
      <c r="A7367" s="1" t="s">
        <v>7404</v>
      </c>
      <c r="B7367" s="1" t="s">
        <v>32</v>
      </c>
      <c r="C7367" s="1">
        <v>2.0</v>
      </c>
      <c r="D7367" s="1">
        <v>1.0</v>
      </c>
      <c r="E7367" s="1">
        <v>2.0</v>
      </c>
      <c r="F7367" s="1" t="s">
        <v>23</v>
      </c>
      <c r="G7367" s="1" t="s">
        <v>24</v>
      </c>
      <c r="H7367" s="2">
        <v>44938.0</v>
      </c>
      <c r="J7367" s="3">
        <f t="shared" si="2"/>
        <v>2</v>
      </c>
      <c r="K7367" s="4">
        <f t="shared" si="3"/>
        <v>1</v>
      </c>
      <c r="L7367" s="4">
        <f t="shared" si="4"/>
        <v>2</v>
      </c>
      <c r="S7367" s="1" t="s">
        <v>7404</v>
      </c>
      <c r="T7367" s="4" t="str">
        <f t="shared" si="5"/>
        <v>Cookie</v>
      </c>
      <c r="U7367" s="4" t="str">
        <f t="shared" si="6"/>
        <v>Takeaway</v>
      </c>
      <c r="V7367" s="4" t="str">
        <f t="shared" si="7"/>
        <v>Credit Card</v>
      </c>
      <c r="W7367" s="4">
        <f t="shared" ref="W7367:Y7367" si="7374">IF(OR(J7367 = "ERROR", J7367 = ""), "UNKNOWN", J7367)</f>
        <v>2</v>
      </c>
      <c r="X7367" s="4">
        <f t="shared" si="7374"/>
        <v>1</v>
      </c>
      <c r="Y7367" s="4">
        <f t="shared" si="7374"/>
        <v>2</v>
      </c>
      <c r="Z7367" s="5">
        <f t="shared" si="9"/>
        <v>44938</v>
      </c>
    </row>
    <row r="7368">
      <c r="A7368" s="1" t="s">
        <v>7405</v>
      </c>
      <c r="B7368" s="1" t="s">
        <v>27</v>
      </c>
      <c r="C7368" s="1">
        <v>4.0</v>
      </c>
      <c r="D7368" s="1">
        <v>3.0</v>
      </c>
      <c r="E7368" s="1">
        <v>12.0</v>
      </c>
      <c r="F7368" s="1" t="s">
        <v>23</v>
      </c>
      <c r="G7368" s="1" t="s">
        <v>24</v>
      </c>
      <c r="H7368" s="2">
        <v>44956.0</v>
      </c>
      <c r="J7368" s="3">
        <f t="shared" si="2"/>
        <v>4</v>
      </c>
      <c r="K7368" s="4">
        <f t="shared" si="3"/>
        <v>3</v>
      </c>
      <c r="L7368" s="4">
        <f t="shared" si="4"/>
        <v>12</v>
      </c>
      <c r="S7368" s="1" t="s">
        <v>7405</v>
      </c>
      <c r="T7368" s="4" t="str">
        <f t="shared" si="5"/>
        <v>Cake</v>
      </c>
      <c r="U7368" s="4" t="str">
        <f t="shared" si="6"/>
        <v>Takeaway</v>
      </c>
      <c r="V7368" s="4" t="str">
        <f t="shared" si="7"/>
        <v>Credit Card</v>
      </c>
      <c r="W7368" s="4">
        <f t="shared" ref="W7368:Y7368" si="7375">IF(OR(J7368 = "ERROR", J7368 = ""), "UNKNOWN", J7368)</f>
        <v>4</v>
      </c>
      <c r="X7368" s="4">
        <f t="shared" si="7375"/>
        <v>3</v>
      </c>
      <c r="Y7368" s="4">
        <f t="shared" si="7375"/>
        <v>12</v>
      </c>
      <c r="Z7368" s="5">
        <f t="shared" si="9"/>
        <v>44956</v>
      </c>
    </row>
    <row r="7369">
      <c r="A7369" s="1" t="s">
        <v>7406</v>
      </c>
      <c r="B7369" s="1" t="s">
        <v>36</v>
      </c>
      <c r="C7369" s="1">
        <v>3.0</v>
      </c>
      <c r="D7369" s="1">
        <v>5.0</v>
      </c>
      <c r="E7369" s="1">
        <v>15.0</v>
      </c>
      <c r="F7369" s="1" t="s">
        <v>23</v>
      </c>
      <c r="H7369" s="2">
        <v>45268.0</v>
      </c>
      <c r="J7369" s="3">
        <f t="shared" si="2"/>
        <v>3</v>
      </c>
      <c r="K7369" s="4">
        <f t="shared" si="3"/>
        <v>5</v>
      </c>
      <c r="L7369" s="4">
        <f t="shared" si="4"/>
        <v>15</v>
      </c>
      <c r="S7369" s="1" t="s">
        <v>7406</v>
      </c>
      <c r="T7369" s="4" t="str">
        <f t="shared" si="5"/>
        <v>Salad</v>
      </c>
      <c r="U7369" s="4" t="str">
        <f t="shared" si="6"/>
        <v>UNKNOWN</v>
      </c>
      <c r="V7369" s="4" t="str">
        <f t="shared" si="7"/>
        <v>Credit Card</v>
      </c>
      <c r="W7369" s="4">
        <f t="shared" ref="W7369:Y7369" si="7376">IF(OR(J7369 = "ERROR", J7369 = ""), "UNKNOWN", J7369)</f>
        <v>3</v>
      </c>
      <c r="X7369" s="4">
        <f t="shared" si="7376"/>
        <v>5</v>
      </c>
      <c r="Y7369" s="4">
        <f t="shared" si="7376"/>
        <v>15</v>
      </c>
      <c r="Z7369" s="5">
        <f t="shared" si="9"/>
        <v>45268</v>
      </c>
    </row>
    <row r="7370">
      <c r="A7370" s="1" t="s">
        <v>7407</v>
      </c>
      <c r="B7370" s="1" t="s">
        <v>27</v>
      </c>
      <c r="C7370" s="1">
        <v>2.0</v>
      </c>
      <c r="D7370" s="1">
        <v>3.0</v>
      </c>
      <c r="E7370" s="1">
        <v>6.0</v>
      </c>
      <c r="F7370" s="1" t="s">
        <v>25</v>
      </c>
      <c r="G7370" s="1" t="s">
        <v>29</v>
      </c>
      <c r="H7370" s="2">
        <v>45035.0</v>
      </c>
      <c r="J7370" s="3">
        <f t="shared" si="2"/>
        <v>2</v>
      </c>
      <c r="K7370" s="4">
        <f t="shared" si="3"/>
        <v>3</v>
      </c>
      <c r="L7370" s="4">
        <f t="shared" si="4"/>
        <v>6</v>
      </c>
      <c r="S7370" s="1" t="s">
        <v>7407</v>
      </c>
      <c r="T7370" s="4" t="str">
        <f t="shared" si="5"/>
        <v>Cake</v>
      </c>
      <c r="U7370" s="4" t="str">
        <f t="shared" si="6"/>
        <v>In-store</v>
      </c>
      <c r="V7370" s="4" t="str">
        <f t="shared" si="7"/>
        <v>UNKNOWN</v>
      </c>
      <c r="W7370" s="4">
        <f t="shared" ref="W7370:Y7370" si="7377">IF(OR(J7370 = "ERROR", J7370 = ""), "UNKNOWN", J7370)</f>
        <v>2</v>
      </c>
      <c r="X7370" s="4">
        <f t="shared" si="7377"/>
        <v>3</v>
      </c>
      <c r="Y7370" s="4">
        <f t="shared" si="7377"/>
        <v>6</v>
      </c>
      <c r="Z7370" s="5">
        <f t="shared" si="9"/>
        <v>45035</v>
      </c>
    </row>
    <row r="7371">
      <c r="A7371" s="1" t="s">
        <v>7408</v>
      </c>
      <c r="B7371" s="1" t="s">
        <v>81</v>
      </c>
      <c r="C7371" s="1">
        <v>3.0</v>
      </c>
      <c r="D7371" s="1">
        <v>1.5</v>
      </c>
      <c r="E7371" s="1">
        <v>4.5</v>
      </c>
      <c r="H7371" s="2">
        <v>45185.0</v>
      </c>
      <c r="J7371" s="3">
        <f t="shared" si="2"/>
        <v>3</v>
      </c>
      <c r="K7371" s="4">
        <f t="shared" si="3"/>
        <v>1.5</v>
      </c>
      <c r="L7371" s="4">
        <f t="shared" si="4"/>
        <v>4.5</v>
      </c>
      <c r="S7371" s="1" t="s">
        <v>7408</v>
      </c>
      <c r="T7371" s="4" t="str">
        <f t="shared" si="5"/>
        <v>Tea</v>
      </c>
      <c r="U7371" s="4" t="str">
        <f t="shared" si="6"/>
        <v>UNKNOWN</v>
      </c>
      <c r="V7371" s="4" t="str">
        <f t="shared" si="7"/>
        <v>UNKNOWN</v>
      </c>
      <c r="W7371" s="4">
        <f t="shared" ref="W7371:Y7371" si="7378">IF(OR(J7371 = "ERROR", J7371 = ""), "UNKNOWN", J7371)</f>
        <v>3</v>
      </c>
      <c r="X7371" s="4">
        <f t="shared" si="7378"/>
        <v>1.5</v>
      </c>
      <c r="Y7371" s="4">
        <f t="shared" si="7378"/>
        <v>4.5</v>
      </c>
      <c r="Z7371" s="5">
        <f t="shared" si="9"/>
        <v>45185</v>
      </c>
    </row>
    <row r="7372">
      <c r="A7372" s="1" t="s">
        <v>7409</v>
      </c>
      <c r="B7372" s="1" t="s">
        <v>32</v>
      </c>
      <c r="C7372" s="1">
        <v>4.0</v>
      </c>
      <c r="D7372" s="1">
        <v>1.0</v>
      </c>
      <c r="E7372" s="1">
        <v>4.0</v>
      </c>
      <c r="G7372" s="1" t="s">
        <v>29</v>
      </c>
      <c r="H7372" s="2">
        <v>45265.0</v>
      </c>
      <c r="J7372" s="3">
        <f t="shared" si="2"/>
        <v>4</v>
      </c>
      <c r="K7372" s="4">
        <f t="shared" si="3"/>
        <v>1</v>
      </c>
      <c r="L7372" s="4">
        <f t="shared" si="4"/>
        <v>4</v>
      </c>
      <c r="S7372" s="1" t="s">
        <v>7409</v>
      </c>
      <c r="T7372" s="4" t="str">
        <f t="shared" si="5"/>
        <v>Cookie</v>
      </c>
      <c r="U7372" s="4" t="str">
        <f t="shared" si="6"/>
        <v>In-store</v>
      </c>
      <c r="V7372" s="4" t="str">
        <f t="shared" si="7"/>
        <v>UNKNOWN</v>
      </c>
      <c r="W7372" s="4">
        <f t="shared" ref="W7372:Y7372" si="7379">IF(OR(J7372 = "ERROR", J7372 = ""), "UNKNOWN", J7372)</f>
        <v>4</v>
      </c>
      <c r="X7372" s="4">
        <f t="shared" si="7379"/>
        <v>1</v>
      </c>
      <c r="Y7372" s="4">
        <f t="shared" si="7379"/>
        <v>4</v>
      </c>
      <c r="Z7372" s="5">
        <f t="shared" si="9"/>
        <v>45265</v>
      </c>
    </row>
    <row r="7373">
      <c r="A7373" s="1" t="s">
        <v>7410</v>
      </c>
      <c r="B7373" s="1" t="s">
        <v>27</v>
      </c>
      <c r="C7373" s="1">
        <v>1.0</v>
      </c>
      <c r="D7373" s="1">
        <v>3.0</v>
      </c>
      <c r="E7373" s="1">
        <v>3.0</v>
      </c>
      <c r="F7373" s="1" t="s">
        <v>39</v>
      </c>
      <c r="G7373" s="1" t="s">
        <v>29</v>
      </c>
      <c r="H7373" s="2">
        <v>45192.0</v>
      </c>
      <c r="J7373" s="3">
        <f t="shared" si="2"/>
        <v>1</v>
      </c>
      <c r="K7373" s="4">
        <f t="shared" si="3"/>
        <v>3</v>
      </c>
      <c r="L7373" s="4">
        <f t="shared" si="4"/>
        <v>3</v>
      </c>
      <c r="S7373" s="1" t="s">
        <v>7410</v>
      </c>
      <c r="T7373" s="4" t="str">
        <f t="shared" si="5"/>
        <v>Cake</v>
      </c>
      <c r="U7373" s="4" t="str">
        <f t="shared" si="6"/>
        <v>In-store</v>
      </c>
      <c r="V7373" s="4" t="str">
        <f t="shared" si="7"/>
        <v>Digital Wallet</v>
      </c>
      <c r="W7373" s="4">
        <f t="shared" ref="W7373:Y7373" si="7380">IF(OR(J7373 = "ERROR", J7373 = ""), "UNKNOWN", J7373)</f>
        <v>1</v>
      </c>
      <c r="X7373" s="4">
        <f t="shared" si="7380"/>
        <v>3</v>
      </c>
      <c r="Y7373" s="4">
        <f t="shared" si="7380"/>
        <v>3</v>
      </c>
      <c r="Z7373" s="5">
        <f t="shared" si="9"/>
        <v>45192</v>
      </c>
    </row>
    <row r="7374">
      <c r="A7374" s="1" t="s">
        <v>7411</v>
      </c>
      <c r="B7374" s="1" t="s">
        <v>22</v>
      </c>
      <c r="C7374" s="1">
        <v>5.0</v>
      </c>
      <c r="D7374" s="1">
        <v>2.0</v>
      </c>
      <c r="E7374" s="1">
        <v>10.0</v>
      </c>
      <c r="F7374" s="1" t="s">
        <v>28</v>
      </c>
      <c r="G7374" s="1" t="s">
        <v>29</v>
      </c>
      <c r="H7374" s="2">
        <v>44971.0</v>
      </c>
      <c r="J7374" s="3">
        <f t="shared" si="2"/>
        <v>5</v>
      </c>
      <c r="K7374" s="4">
        <f t="shared" si="3"/>
        <v>2</v>
      </c>
      <c r="L7374" s="4">
        <f t="shared" si="4"/>
        <v>10</v>
      </c>
      <c r="S7374" s="1" t="s">
        <v>7411</v>
      </c>
      <c r="T7374" s="4" t="str">
        <f t="shared" si="5"/>
        <v>Coffee</v>
      </c>
      <c r="U7374" s="4" t="str">
        <f t="shared" si="6"/>
        <v>In-store</v>
      </c>
      <c r="V7374" s="4" t="str">
        <f t="shared" si="7"/>
        <v>Cash</v>
      </c>
      <c r="W7374" s="4">
        <f t="shared" ref="W7374:Y7374" si="7381">IF(OR(J7374 = "ERROR", J7374 = ""), "UNKNOWN", J7374)</f>
        <v>5</v>
      </c>
      <c r="X7374" s="4">
        <f t="shared" si="7381"/>
        <v>2</v>
      </c>
      <c r="Y7374" s="4">
        <f t="shared" si="7381"/>
        <v>10</v>
      </c>
      <c r="Z7374" s="5">
        <f t="shared" si="9"/>
        <v>44971</v>
      </c>
    </row>
    <row r="7375">
      <c r="A7375" s="1" t="s">
        <v>7412</v>
      </c>
      <c r="B7375" s="1" t="s">
        <v>30</v>
      </c>
      <c r="C7375" s="1">
        <v>2.0</v>
      </c>
      <c r="D7375" s="1">
        <v>4.0</v>
      </c>
      <c r="E7375" s="1">
        <v>8.0</v>
      </c>
      <c r="F7375" s="1" t="s">
        <v>39</v>
      </c>
      <c r="G7375" s="1" t="s">
        <v>29</v>
      </c>
      <c r="H7375" s="2">
        <v>45116.0</v>
      </c>
      <c r="J7375" s="3">
        <f t="shared" si="2"/>
        <v>2</v>
      </c>
      <c r="K7375" s="4">
        <f t="shared" si="3"/>
        <v>4</v>
      </c>
      <c r="L7375" s="4">
        <f t="shared" si="4"/>
        <v>8</v>
      </c>
      <c r="S7375" s="1" t="s">
        <v>7412</v>
      </c>
      <c r="T7375" s="4" t="str">
        <f t="shared" si="5"/>
        <v>UNKNOWN</v>
      </c>
      <c r="U7375" s="4" t="str">
        <f t="shared" si="6"/>
        <v>In-store</v>
      </c>
      <c r="V7375" s="4" t="str">
        <f t="shared" si="7"/>
        <v>Digital Wallet</v>
      </c>
      <c r="W7375" s="4">
        <f t="shared" ref="W7375:Y7375" si="7382">IF(OR(J7375 = "ERROR", J7375 = ""), "UNKNOWN", J7375)</f>
        <v>2</v>
      </c>
      <c r="X7375" s="4">
        <f t="shared" si="7382"/>
        <v>4</v>
      </c>
      <c r="Y7375" s="4">
        <f t="shared" si="7382"/>
        <v>8</v>
      </c>
      <c r="Z7375" s="5">
        <f t="shared" si="9"/>
        <v>45116</v>
      </c>
    </row>
    <row r="7376">
      <c r="A7376" s="1" t="s">
        <v>7413</v>
      </c>
      <c r="B7376" s="1" t="s">
        <v>36</v>
      </c>
      <c r="C7376" s="1">
        <v>2.0</v>
      </c>
      <c r="D7376" s="1">
        <v>5.0</v>
      </c>
      <c r="E7376" s="1">
        <v>10.0</v>
      </c>
      <c r="F7376" s="1" t="s">
        <v>23</v>
      </c>
      <c r="G7376" s="1" t="s">
        <v>30</v>
      </c>
      <c r="H7376" s="2">
        <v>45047.0</v>
      </c>
      <c r="J7376" s="3">
        <f t="shared" si="2"/>
        <v>2</v>
      </c>
      <c r="K7376" s="4">
        <f t="shared" si="3"/>
        <v>5</v>
      </c>
      <c r="L7376" s="4">
        <f t="shared" si="4"/>
        <v>10</v>
      </c>
      <c r="S7376" s="1" t="s">
        <v>7413</v>
      </c>
      <c r="T7376" s="4" t="str">
        <f t="shared" si="5"/>
        <v>Salad</v>
      </c>
      <c r="U7376" s="4" t="str">
        <f t="shared" si="6"/>
        <v>UNKNOWN</v>
      </c>
      <c r="V7376" s="4" t="str">
        <f t="shared" si="7"/>
        <v>Credit Card</v>
      </c>
      <c r="W7376" s="4">
        <f t="shared" ref="W7376:Y7376" si="7383">IF(OR(J7376 = "ERROR", J7376 = ""), "UNKNOWN", J7376)</f>
        <v>2</v>
      </c>
      <c r="X7376" s="4">
        <f t="shared" si="7383"/>
        <v>5</v>
      </c>
      <c r="Y7376" s="4">
        <f t="shared" si="7383"/>
        <v>10</v>
      </c>
      <c r="Z7376" s="5">
        <f t="shared" si="9"/>
        <v>45047</v>
      </c>
    </row>
    <row r="7377">
      <c r="A7377" s="1" t="s">
        <v>7414</v>
      </c>
      <c r="B7377" s="1" t="s">
        <v>44</v>
      </c>
      <c r="C7377" s="1">
        <v>3.0</v>
      </c>
      <c r="D7377" s="1">
        <v>4.0</v>
      </c>
      <c r="F7377" s="1" t="s">
        <v>28</v>
      </c>
      <c r="H7377" s="2">
        <v>44997.0</v>
      </c>
      <c r="J7377" s="3">
        <f t="shared" si="2"/>
        <v>3</v>
      </c>
      <c r="K7377" s="4">
        <f t="shared" si="3"/>
        <v>4</v>
      </c>
      <c r="L7377" s="4">
        <f t="shared" si="4"/>
        <v>12</v>
      </c>
      <c r="S7377" s="1" t="s">
        <v>7414</v>
      </c>
      <c r="T7377" s="4" t="str">
        <f t="shared" si="5"/>
        <v>Sandwich</v>
      </c>
      <c r="U7377" s="4" t="str">
        <f t="shared" si="6"/>
        <v>UNKNOWN</v>
      </c>
      <c r="V7377" s="4" t="str">
        <f t="shared" si="7"/>
        <v>Cash</v>
      </c>
      <c r="W7377" s="4">
        <f t="shared" ref="W7377:Y7377" si="7384">IF(OR(J7377 = "ERROR", J7377 = ""), "UNKNOWN", J7377)</f>
        <v>3</v>
      </c>
      <c r="X7377" s="4">
        <f t="shared" si="7384"/>
        <v>4</v>
      </c>
      <c r="Y7377" s="4">
        <f t="shared" si="7384"/>
        <v>12</v>
      </c>
      <c r="Z7377" s="5">
        <f t="shared" si="9"/>
        <v>44997</v>
      </c>
    </row>
    <row r="7378">
      <c r="A7378" s="1" t="s">
        <v>7415</v>
      </c>
      <c r="B7378" s="1" t="s">
        <v>36</v>
      </c>
      <c r="C7378" s="1">
        <v>5.0</v>
      </c>
      <c r="D7378" s="1">
        <v>5.0</v>
      </c>
      <c r="E7378" s="1">
        <v>25.0</v>
      </c>
      <c r="F7378" s="1" t="s">
        <v>39</v>
      </c>
      <c r="H7378" s="2">
        <v>45114.0</v>
      </c>
      <c r="J7378" s="3">
        <f t="shared" si="2"/>
        <v>5</v>
      </c>
      <c r="K7378" s="4">
        <f t="shared" si="3"/>
        <v>5</v>
      </c>
      <c r="L7378" s="4">
        <f t="shared" si="4"/>
        <v>25</v>
      </c>
      <c r="S7378" s="1" t="s">
        <v>7415</v>
      </c>
      <c r="T7378" s="4" t="str">
        <f t="shared" si="5"/>
        <v>Salad</v>
      </c>
      <c r="U7378" s="4" t="str">
        <f t="shared" si="6"/>
        <v>UNKNOWN</v>
      </c>
      <c r="V7378" s="4" t="str">
        <f t="shared" si="7"/>
        <v>Digital Wallet</v>
      </c>
      <c r="W7378" s="4">
        <f t="shared" ref="W7378:Y7378" si="7385">IF(OR(J7378 = "ERROR", J7378 = ""), "UNKNOWN", J7378)</f>
        <v>5</v>
      </c>
      <c r="X7378" s="4">
        <f t="shared" si="7385"/>
        <v>5</v>
      </c>
      <c r="Y7378" s="4">
        <f t="shared" si="7385"/>
        <v>25</v>
      </c>
      <c r="Z7378" s="5">
        <f t="shared" si="9"/>
        <v>45114</v>
      </c>
    </row>
    <row r="7379">
      <c r="A7379" s="1" t="s">
        <v>7416</v>
      </c>
      <c r="C7379" s="1">
        <v>3.0</v>
      </c>
      <c r="D7379" s="1">
        <v>3.0</v>
      </c>
      <c r="E7379" s="1">
        <v>9.0</v>
      </c>
      <c r="F7379" s="1" t="s">
        <v>23</v>
      </c>
      <c r="G7379" s="1" t="s">
        <v>29</v>
      </c>
      <c r="H7379" s="2">
        <v>45056.0</v>
      </c>
      <c r="J7379" s="3">
        <f t="shared" si="2"/>
        <v>3</v>
      </c>
      <c r="K7379" s="4">
        <f t="shared" si="3"/>
        <v>3</v>
      </c>
      <c r="L7379" s="4">
        <f t="shared" si="4"/>
        <v>9</v>
      </c>
      <c r="S7379" s="1" t="s">
        <v>7416</v>
      </c>
      <c r="T7379" s="4" t="str">
        <f t="shared" si="5"/>
        <v>UNKNOWN</v>
      </c>
      <c r="U7379" s="4" t="str">
        <f t="shared" si="6"/>
        <v>In-store</v>
      </c>
      <c r="V7379" s="4" t="str">
        <f t="shared" si="7"/>
        <v>Credit Card</v>
      </c>
      <c r="W7379" s="4">
        <f t="shared" ref="W7379:Y7379" si="7386">IF(OR(J7379 = "ERROR", J7379 = ""), "UNKNOWN", J7379)</f>
        <v>3</v>
      </c>
      <c r="X7379" s="4">
        <f t="shared" si="7386"/>
        <v>3</v>
      </c>
      <c r="Y7379" s="4">
        <f t="shared" si="7386"/>
        <v>9</v>
      </c>
      <c r="Z7379" s="5">
        <f t="shared" si="9"/>
        <v>45056</v>
      </c>
    </row>
    <row r="7380">
      <c r="A7380" s="1" t="s">
        <v>7417</v>
      </c>
      <c r="B7380" s="1" t="s">
        <v>22</v>
      </c>
      <c r="C7380" s="1">
        <v>2.0</v>
      </c>
      <c r="D7380" s="1">
        <v>2.0</v>
      </c>
      <c r="E7380" s="1">
        <v>4.0</v>
      </c>
      <c r="G7380" s="1" t="s">
        <v>29</v>
      </c>
      <c r="H7380" s="2">
        <v>44954.0</v>
      </c>
      <c r="J7380" s="3">
        <f t="shared" si="2"/>
        <v>2</v>
      </c>
      <c r="K7380" s="4">
        <f t="shared" si="3"/>
        <v>2</v>
      </c>
      <c r="L7380" s="4">
        <f t="shared" si="4"/>
        <v>4</v>
      </c>
      <c r="S7380" s="1" t="s">
        <v>7417</v>
      </c>
      <c r="T7380" s="4" t="str">
        <f t="shared" si="5"/>
        <v>Coffee</v>
      </c>
      <c r="U7380" s="4" t="str">
        <f t="shared" si="6"/>
        <v>In-store</v>
      </c>
      <c r="V7380" s="4" t="str">
        <f t="shared" si="7"/>
        <v>UNKNOWN</v>
      </c>
      <c r="W7380" s="4">
        <f t="shared" ref="W7380:Y7380" si="7387">IF(OR(J7380 = "ERROR", J7380 = ""), "UNKNOWN", J7380)</f>
        <v>2</v>
      </c>
      <c r="X7380" s="4">
        <f t="shared" si="7387"/>
        <v>2</v>
      </c>
      <c r="Y7380" s="4">
        <f t="shared" si="7387"/>
        <v>4</v>
      </c>
      <c r="Z7380" s="5">
        <f t="shared" si="9"/>
        <v>44954</v>
      </c>
    </row>
    <row r="7381">
      <c r="A7381" s="1" t="s">
        <v>7418</v>
      </c>
      <c r="B7381" s="1" t="s">
        <v>55</v>
      </c>
      <c r="C7381" s="1">
        <v>4.0</v>
      </c>
      <c r="D7381" s="1">
        <v>3.0</v>
      </c>
      <c r="E7381" s="1">
        <v>12.0</v>
      </c>
      <c r="F7381" s="1" t="s">
        <v>39</v>
      </c>
      <c r="G7381" s="1" t="s">
        <v>24</v>
      </c>
      <c r="H7381" s="6">
        <v>45275.0</v>
      </c>
      <c r="J7381" s="3">
        <f t="shared" si="2"/>
        <v>4</v>
      </c>
      <c r="K7381" s="4">
        <f t="shared" si="3"/>
        <v>3</v>
      </c>
      <c r="L7381" s="4">
        <f t="shared" si="4"/>
        <v>12</v>
      </c>
      <c r="S7381" s="1" t="s">
        <v>7418</v>
      </c>
      <c r="T7381" s="4" t="str">
        <f t="shared" si="5"/>
        <v>Juice</v>
      </c>
      <c r="U7381" s="4" t="str">
        <f t="shared" si="6"/>
        <v>Takeaway</v>
      </c>
      <c r="V7381" s="4" t="str">
        <f t="shared" si="7"/>
        <v>Digital Wallet</v>
      </c>
      <c r="W7381" s="4">
        <f t="shared" ref="W7381:Y7381" si="7388">IF(OR(J7381 = "ERROR", J7381 = ""), "UNKNOWN", J7381)</f>
        <v>4</v>
      </c>
      <c r="X7381" s="4">
        <f t="shared" si="7388"/>
        <v>3</v>
      </c>
      <c r="Y7381" s="4">
        <f t="shared" si="7388"/>
        <v>12</v>
      </c>
      <c r="Z7381" s="7">
        <f t="shared" si="9"/>
        <v>45275</v>
      </c>
    </row>
    <row r="7382">
      <c r="A7382" s="1" t="s">
        <v>7419</v>
      </c>
      <c r="B7382" s="1" t="s">
        <v>55</v>
      </c>
      <c r="C7382" s="1">
        <v>4.0</v>
      </c>
      <c r="D7382" s="1">
        <v>3.0</v>
      </c>
      <c r="E7382" s="1">
        <v>12.0</v>
      </c>
      <c r="F7382" s="1" t="s">
        <v>23</v>
      </c>
      <c r="G7382" s="1" t="s">
        <v>24</v>
      </c>
      <c r="H7382" s="2">
        <v>45059.0</v>
      </c>
      <c r="J7382" s="3">
        <f t="shared" si="2"/>
        <v>4</v>
      </c>
      <c r="K7382" s="4">
        <f t="shared" si="3"/>
        <v>3</v>
      </c>
      <c r="L7382" s="4">
        <f t="shared" si="4"/>
        <v>12</v>
      </c>
      <c r="S7382" s="1" t="s">
        <v>7419</v>
      </c>
      <c r="T7382" s="4" t="str">
        <f t="shared" si="5"/>
        <v>Juice</v>
      </c>
      <c r="U7382" s="4" t="str">
        <f t="shared" si="6"/>
        <v>Takeaway</v>
      </c>
      <c r="V7382" s="4" t="str">
        <f t="shared" si="7"/>
        <v>Credit Card</v>
      </c>
      <c r="W7382" s="4">
        <f t="shared" ref="W7382:Y7382" si="7389">IF(OR(J7382 = "ERROR", J7382 = ""), "UNKNOWN", J7382)</f>
        <v>4</v>
      </c>
      <c r="X7382" s="4">
        <f t="shared" si="7389"/>
        <v>3</v>
      </c>
      <c r="Y7382" s="4">
        <f t="shared" si="7389"/>
        <v>12</v>
      </c>
      <c r="Z7382" s="5">
        <f t="shared" si="9"/>
        <v>45059</v>
      </c>
    </row>
    <row r="7383">
      <c r="A7383" s="1" t="s">
        <v>7420</v>
      </c>
      <c r="B7383" s="1" t="s">
        <v>44</v>
      </c>
      <c r="C7383" s="1">
        <v>4.0</v>
      </c>
      <c r="E7383" s="1">
        <v>16.0</v>
      </c>
      <c r="F7383" s="1" t="s">
        <v>39</v>
      </c>
      <c r="G7383" s="1" t="s">
        <v>30</v>
      </c>
      <c r="H7383" s="2">
        <v>45024.0</v>
      </c>
      <c r="J7383" s="3">
        <f t="shared" si="2"/>
        <v>4</v>
      </c>
      <c r="K7383" s="4">
        <f t="shared" si="3"/>
        <v>4</v>
      </c>
      <c r="L7383" s="4">
        <f t="shared" si="4"/>
        <v>16</v>
      </c>
      <c r="S7383" s="1" t="s">
        <v>7420</v>
      </c>
      <c r="T7383" s="4" t="str">
        <f t="shared" si="5"/>
        <v>Sandwich</v>
      </c>
      <c r="U7383" s="4" t="str">
        <f t="shared" si="6"/>
        <v>UNKNOWN</v>
      </c>
      <c r="V7383" s="4" t="str">
        <f t="shared" si="7"/>
        <v>Digital Wallet</v>
      </c>
      <c r="W7383" s="4">
        <f t="shared" ref="W7383:Y7383" si="7390">IF(OR(J7383 = "ERROR", J7383 = ""), "UNKNOWN", J7383)</f>
        <v>4</v>
      </c>
      <c r="X7383" s="4">
        <f t="shared" si="7390"/>
        <v>4</v>
      </c>
      <c r="Y7383" s="4">
        <f t="shared" si="7390"/>
        <v>16</v>
      </c>
      <c r="Z7383" s="5">
        <f t="shared" si="9"/>
        <v>45024</v>
      </c>
    </row>
    <row r="7384">
      <c r="A7384" s="1" t="s">
        <v>7421</v>
      </c>
      <c r="B7384" s="1" t="s">
        <v>81</v>
      </c>
      <c r="C7384" s="1">
        <v>4.0</v>
      </c>
      <c r="D7384" s="1">
        <v>1.5</v>
      </c>
      <c r="E7384" s="1">
        <v>6.0</v>
      </c>
      <c r="F7384" s="1" t="s">
        <v>28</v>
      </c>
      <c r="G7384" s="1" t="s">
        <v>24</v>
      </c>
      <c r="H7384" s="2">
        <v>45131.0</v>
      </c>
      <c r="J7384" s="3">
        <f t="shared" si="2"/>
        <v>4</v>
      </c>
      <c r="K7384" s="4">
        <f t="shared" si="3"/>
        <v>1.5</v>
      </c>
      <c r="L7384" s="4">
        <f t="shared" si="4"/>
        <v>6</v>
      </c>
      <c r="S7384" s="1" t="s">
        <v>7421</v>
      </c>
      <c r="T7384" s="4" t="str">
        <f t="shared" si="5"/>
        <v>Tea</v>
      </c>
      <c r="U7384" s="4" t="str">
        <f t="shared" si="6"/>
        <v>Takeaway</v>
      </c>
      <c r="V7384" s="4" t="str">
        <f t="shared" si="7"/>
        <v>Cash</v>
      </c>
      <c r="W7384" s="4">
        <f t="shared" ref="W7384:Y7384" si="7391">IF(OR(J7384 = "ERROR", J7384 = ""), "UNKNOWN", J7384)</f>
        <v>4</v>
      </c>
      <c r="X7384" s="4">
        <f t="shared" si="7391"/>
        <v>1.5</v>
      </c>
      <c r="Y7384" s="4">
        <f t="shared" si="7391"/>
        <v>6</v>
      </c>
      <c r="Z7384" s="5">
        <f t="shared" si="9"/>
        <v>45131</v>
      </c>
    </row>
    <row r="7385">
      <c r="A7385" s="1" t="s">
        <v>7422</v>
      </c>
      <c r="B7385" s="1" t="s">
        <v>44</v>
      </c>
      <c r="C7385" s="1">
        <v>4.0</v>
      </c>
      <c r="D7385" s="1">
        <v>4.0</v>
      </c>
      <c r="E7385" s="1" t="s">
        <v>30</v>
      </c>
      <c r="H7385" s="2">
        <v>44941.0</v>
      </c>
      <c r="J7385" s="3">
        <f t="shared" si="2"/>
        <v>4</v>
      </c>
      <c r="K7385" s="4">
        <f t="shared" si="3"/>
        <v>4</v>
      </c>
      <c r="L7385" s="4">
        <f t="shared" si="4"/>
        <v>16</v>
      </c>
      <c r="S7385" s="1" t="s">
        <v>7422</v>
      </c>
      <c r="T7385" s="4" t="str">
        <f t="shared" si="5"/>
        <v>Sandwich</v>
      </c>
      <c r="U7385" s="4" t="str">
        <f t="shared" si="6"/>
        <v>UNKNOWN</v>
      </c>
      <c r="V7385" s="4" t="str">
        <f t="shared" si="7"/>
        <v>UNKNOWN</v>
      </c>
      <c r="W7385" s="4">
        <f t="shared" ref="W7385:Y7385" si="7392">IF(OR(J7385 = "ERROR", J7385 = ""), "UNKNOWN", J7385)</f>
        <v>4</v>
      </c>
      <c r="X7385" s="4">
        <f t="shared" si="7392"/>
        <v>4</v>
      </c>
      <c r="Y7385" s="4">
        <f t="shared" si="7392"/>
        <v>16</v>
      </c>
      <c r="Z7385" s="5">
        <f t="shared" si="9"/>
        <v>44941</v>
      </c>
    </row>
    <row r="7386">
      <c r="A7386" s="1" t="s">
        <v>7423</v>
      </c>
      <c r="B7386" s="1" t="s">
        <v>41</v>
      </c>
      <c r="C7386" s="1">
        <v>3.0</v>
      </c>
      <c r="D7386" s="1">
        <v>4.0</v>
      </c>
      <c r="E7386" s="1">
        <v>12.0</v>
      </c>
      <c r="F7386" s="1" t="s">
        <v>28</v>
      </c>
      <c r="H7386" s="2">
        <v>45262.0</v>
      </c>
      <c r="J7386" s="3">
        <f t="shared" si="2"/>
        <v>3</v>
      </c>
      <c r="K7386" s="4">
        <f t="shared" si="3"/>
        <v>4</v>
      </c>
      <c r="L7386" s="4">
        <f t="shared" si="4"/>
        <v>12</v>
      </c>
      <c r="S7386" s="1" t="s">
        <v>7423</v>
      </c>
      <c r="T7386" s="4" t="str">
        <f t="shared" si="5"/>
        <v>Smoothie</v>
      </c>
      <c r="U7386" s="4" t="str">
        <f t="shared" si="6"/>
        <v>UNKNOWN</v>
      </c>
      <c r="V7386" s="4" t="str">
        <f t="shared" si="7"/>
        <v>Cash</v>
      </c>
      <c r="W7386" s="4">
        <f t="shared" ref="W7386:Y7386" si="7393">IF(OR(J7386 = "ERROR", J7386 = ""), "UNKNOWN", J7386)</f>
        <v>3</v>
      </c>
      <c r="X7386" s="4">
        <f t="shared" si="7393"/>
        <v>4</v>
      </c>
      <c r="Y7386" s="4">
        <f t="shared" si="7393"/>
        <v>12</v>
      </c>
      <c r="Z7386" s="5">
        <f t="shared" si="9"/>
        <v>45262</v>
      </c>
    </row>
    <row r="7387">
      <c r="A7387" s="1" t="s">
        <v>7424</v>
      </c>
      <c r="B7387" s="1" t="s">
        <v>22</v>
      </c>
      <c r="C7387" s="1">
        <v>2.0</v>
      </c>
      <c r="D7387" s="1">
        <v>2.0</v>
      </c>
      <c r="E7387" s="1">
        <v>4.0</v>
      </c>
      <c r="F7387" s="1" t="s">
        <v>39</v>
      </c>
      <c r="G7387" s="1" t="s">
        <v>24</v>
      </c>
      <c r="H7387" s="6">
        <v>45280.0</v>
      </c>
      <c r="J7387" s="3">
        <f t="shared" si="2"/>
        <v>2</v>
      </c>
      <c r="K7387" s="4">
        <f t="shared" si="3"/>
        <v>2</v>
      </c>
      <c r="L7387" s="4">
        <f t="shared" si="4"/>
        <v>4</v>
      </c>
      <c r="S7387" s="1" t="s">
        <v>7424</v>
      </c>
      <c r="T7387" s="4" t="str">
        <f t="shared" si="5"/>
        <v>Coffee</v>
      </c>
      <c r="U7387" s="4" t="str">
        <f t="shared" si="6"/>
        <v>Takeaway</v>
      </c>
      <c r="V7387" s="4" t="str">
        <f t="shared" si="7"/>
        <v>Digital Wallet</v>
      </c>
      <c r="W7387" s="4">
        <f t="shared" ref="W7387:Y7387" si="7394">IF(OR(J7387 = "ERROR", J7387 = ""), "UNKNOWN", J7387)</f>
        <v>2</v>
      </c>
      <c r="X7387" s="4">
        <f t="shared" si="7394"/>
        <v>2</v>
      </c>
      <c r="Y7387" s="4">
        <f t="shared" si="7394"/>
        <v>4</v>
      </c>
      <c r="Z7387" s="7">
        <f t="shared" si="9"/>
        <v>45280</v>
      </c>
    </row>
    <row r="7388">
      <c r="A7388" s="1" t="s">
        <v>7425</v>
      </c>
      <c r="B7388" s="1" t="s">
        <v>32</v>
      </c>
      <c r="C7388" s="1">
        <v>5.0</v>
      </c>
      <c r="D7388" s="1">
        <v>1.0</v>
      </c>
      <c r="E7388" s="1">
        <v>5.0</v>
      </c>
      <c r="F7388" s="1" t="s">
        <v>23</v>
      </c>
      <c r="G7388" s="1" t="s">
        <v>29</v>
      </c>
      <c r="H7388" s="2">
        <v>44971.0</v>
      </c>
      <c r="J7388" s="3">
        <f t="shared" si="2"/>
        <v>5</v>
      </c>
      <c r="K7388" s="4">
        <f t="shared" si="3"/>
        <v>1</v>
      </c>
      <c r="L7388" s="4">
        <f t="shared" si="4"/>
        <v>5</v>
      </c>
      <c r="S7388" s="1" t="s">
        <v>7425</v>
      </c>
      <c r="T7388" s="4" t="str">
        <f t="shared" si="5"/>
        <v>Cookie</v>
      </c>
      <c r="U7388" s="4" t="str">
        <f t="shared" si="6"/>
        <v>In-store</v>
      </c>
      <c r="V7388" s="4" t="str">
        <f t="shared" si="7"/>
        <v>Credit Card</v>
      </c>
      <c r="W7388" s="4">
        <f t="shared" ref="W7388:Y7388" si="7395">IF(OR(J7388 = "ERROR", J7388 = ""), "UNKNOWN", J7388)</f>
        <v>5</v>
      </c>
      <c r="X7388" s="4">
        <f t="shared" si="7395"/>
        <v>1</v>
      </c>
      <c r="Y7388" s="4">
        <f t="shared" si="7395"/>
        <v>5</v>
      </c>
      <c r="Z7388" s="5">
        <f t="shared" si="9"/>
        <v>44971</v>
      </c>
    </row>
    <row r="7389">
      <c r="A7389" s="1" t="s">
        <v>7426</v>
      </c>
      <c r="B7389" s="1" t="s">
        <v>44</v>
      </c>
      <c r="C7389" s="1">
        <v>1.0</v>
      </c>
      <c r="D7389" s="1">
        <v>4.0</v>
      </c>
      <c r="E7389" s="1">
        <v>4.0</v>
      </c>
      <c r="F7389" s="1" t="s">
        <v>39</v>
      </c>
      <c r="H7389" s="2">
        <v>45095.0</v>
      </c>
      <c r="J7389" s="3">
        <f t="shared" si="2"/>
        <v>1</v>
      </c>
      <c r="K7389" s="4">
        <f t="shared" si="3"/>
        <v>4</v>
      </c>
      <c r="L7389" s="4">
        <f t="shared" si="4"/>
        <v>4</v>
      </c>
      <c r="S7389" s="1" t="s">
        <v>7426</v>
      </c>
      <c r="T7389" s="4" t="str">
        <f t="shared" si="5"/>
        <v>Sandwich</v>
      </c>
      <c r="U7389" s="4" t="str">
        <f t="shared" si="6"/>
        <v>UNKNOWN</v>
      </c>
      <c r="V7389" s="4" t="str">
        <f t="shared" si="7"/>
        <v>Digital Wallet</v>
      </c>
      <c r="W7389" s="4">
        <f t="shared" ref="W7389:Y7389" si="7396">IF(OR(J7389 = "ERROR", J7389 = ""), "UNKNOWN", J7389)</f>
        <v>1</v>
      </c>
      <c r="X7389" s="4">
        <f t="shared" si="7396"/>
        <v>4</v>
      </c>
      <c r="Y7389" s="4">
        <f t="shared" si="7396"/>
        <v>4</v>
      </c>
      <c r="Z7389" s="5">
        <f t="shared" si="9"/>
        <v>45095</v>
      </c>
    </row>
    <row r="7390">
      <c r="A7390" s="1" t="s">
        <v>7427</v>
      </c>
      <c r="B7390" s="1" t="s">
        <v>30</v>
      </c>
      <c r="C7390" s="1">
        <v>4.0</v>
      </c>
      <c r="D7390" s="1">
        <v>3.0</v>
      </c>
      <c r="E7390" s="1">
        <v>12.0</v>
      </c>
      <c r="G7390" s="1" t="s">
        <v>24</v>
      </c>
      <c r="H7390" s="2">
        <v>45145.0</v>
      </c>
      <c r="J7390" s="3">
        <f t="shared" si="2"/>
        <v>4</v>
      </c>
      <c r="K7390" s="4">
        <f t="shared" si="3"/>
        <v>3</v>
      </c>
      <c r="L7390" s="4">
        <f t="shared" si="4"/>
        <v>12</v>
      </c>
      <c r="S7390" s="1" t="s">
        <v>7427</v>
      </c>
      <c r="T7390" s="4" t="str">
        <f t="shared" si="5"/>
        <v>UNKNOWN</v>
      </c>
      <c r="U7390" s="4" t="str">
        <f t="shared" si="6"/>
        <v>Takeaway</v>
      </c>
      <c r="V7390" s="4" t="str">
        <f t="shared" si="7"/>
        <v>UNKNOWN</v>
      </c>
      <c r="W7390" s="4">
        <f t="shared" ref="W7390:Y7390" si="7397">IF(OR(J7390 = "ERROR", J7390 = ""), "UNKNOWN", J7390)</f>
        <v>4</v>
      </c>
      <c r="X7390" s="4">
        <f t="shared" si="7397"/>
        <v>3</v>
      </c>
      <c r="Y7390" s="4">
        <f t="shared" si="7397"/>
        <v>12</v>
      </c>
      <c r="Z7390" s="5">
        <f t="shared" si="9"/>
        <v>45145</v>
      </c>
    </row>
    <row r="7391">
      <c r="A7391" s="1" t="s">
        <v>7428</v>
      </c>
      <c r="B7391" s="1" t="s">
        <v>22</v>
      </c>
      <c r="C7391" s="1">
        <v>5.0</v>
      </c>
      <c r="D7391" s="1">
        <v>2.0</v>
      </c>
      <c r="E7391" s="1">
        <v>10.0</v>
      </c>
      <c r="F7391" s="1" t="s">
        <v>28</v>
      </c>
      <c r="H7391" s="2">
        <v>45005.0</v>
      </c>
      <c r="J7391" s="3">
        <f t="shared" si="2"/>
        <v>5</v>
      </c>
      <c r="K7391" s="4">
        <f t="shared" si="3"/>
        <v>2</v>
      </c>
      <c r="L7391" s="4">
        <f t="shared" si="4"/>
        <v>10</v>
      </c>
      <c r="S7391" s="1" t="s">
        <v>7428</v>
      </c>
      <c r="T7391" s="4" t="str">
        <f t="shared" si="5"/>
        <v>Coffee</v>
      </c>
      <c r="U7391" s="4" t="str">
        <f t="shared" si="6"/>
        <v>UNKNOWN</v>
      </c>
      <c r="V7391" s="4" t="str">
        <f t="shared" si="7"/>
        <v>Cash</v>
      </c>
      <c r="W7391" s="4">
        <f t="shared" ref="W7391:Y7391" si="7398">IF(OR(J7391 = "ERROR", J7391 = ""), "UNKNOWN", J7391)</f>
        <v>5</v>
      </c>
      <c r="X7391" s="4">
        <f t="shared" si="7398"/>
        <v>2</v>
      </c>
      <c r="Y7391" s="4">
        <f t="shared" si="7398"/>
        <v>10</v>
      </c>
      <c r="Z7391" s="5">
        <f t="shared" si="9"/>
        <v>45005</v>
      </c>
    </row>
    <row r="7392">
      <c r="A7392" s="1" t="s">
        <v>7429</v>
      </c>
      <c r="B7392" s="1" t="s">
        <v>44</v>
      </c>
      <c r="C7392" s="1">
        <v>2.0</v>
      </c>
      <c r="D7392" s="1">
        <v>4.0</v>
      </c>
      <c r="E7392" s="1">
        <v>8.0</v>
      </c>
      <c r="F7392" s="1" t="s">
        <v>39</v>
      </c>
      <c r="G7392" s="1" t="s">
        <v>29</v>
      </c>
      <c r="H7392" s="2">
        <v>45101.0</v>
      </c>
      <c r="J7392" s="3">
        <f t="shared" si="2"/>
        <v>2</v>
      </c>
      <c r="K7392" s="4">
        <f t="shared" si="3"/>
        <v>4</v>
      </c>
      <c r="L7392" s="4">
        <f t="shared" si="4"/>
        <v>8</v>
      </c>
      <c r="S7392" s="1" t="s">
        <v>7429</v>
      </c>
      <c r="T7392" s="4" t="str">
        <f t="shared" si="5"/>
        <v>Sandwich</v>
      </c>
      <c r="U7392" s="4" t="str">
        <f t="shared" si="6"/>
        <v>In-store</v>
      </c>
      <c r="V7392" s="4" t="str">
        <f t="shared" si="7"/>
        <v>Digital Wallet</v>
      </c>
      <c r="W7392" s="4">
        <f t="shared" ref="W7392:Y7392" si="7399">IF(OR(J7392 = "ERROR", J7392 = ""), "UNKNOWN", J7392)</f>
        <v>2</v>
      </c>
      <c r="X7392" s="4">
        <f t="shared" si="7399"/>
        <v>4</v>
      </c>
      <c r="Y7392" s="4">
        <f t="shared" si="7399"/>
        <v>8</v>
      </c>
      <c r="Z7392" s="5">
        <f t="shared" si="9"/>
        <v>45101</v>
      </c>
    </row>
    <row r="7393">
      <c r="A7393" s="1" t="s">
        <v>7430</v>
      </c>
      <c r="B7393" s="1" t="s">
        <v>27</v>
      </c>
      <c r="C7393" s="1">
        <v>2.0</v>
      </c>
      <c r="D7393" s="1">
        <v>3.0</v>
      </c>
      <c r="E7393" s="1">
        <v>6.0</v>
      </c>
      <c r="F7393" s="1" t="s">
        <v>28</v>
      </c>
      <c r="H7393" s="2">
        <v>45050.0</v>
      </c>
      <c r="J7393" s="3">
        <f t="shared" si="2"/>
        <v>2</v>
      </c>
      <c r="K7393" s="4">
        <f t="shared" si="3"/>
        <v>3</v>
      </c>
      <c r="L7393" s="4">
        <f t="shared" si="4"/>
        <v>6</v>
      </c>
      <c r="S7393" s="1" t="s">
        <v>7430</v>
      </c>
      <c r="T7393" s="4" t="str">
        <f t="shared" si="5"/>
        <v>Cake</v>
      </c>
      <c r="U7393" s="4" t="str">
        <f t="shared" si="6"/>
        <v>UNKNOWN</v>
      </c>
      <c r="V7393" s="4" t="str">
        <f t="shared" si="7"/>
        <v>Cash</v>
      </c>
      <c r="W7393" s="4">
        <f t="shared" ref="W7393:Y7393" si="7400">IF(OR(J7393 = "ERROR", J7393 = ""), "UNKNOWN", J7393)</f>
        <v>2</v>
      </c>
      <c r="X7393" s="4">
        <f t="shared" si="7400"/>
        <v>3</v>
      </c>
      <c r="Y7393" s="4">
        <f t="shared" si="7400"/>
        <v>6</v>
      </c>
      <c r="Z7393" s="5">
        <f t="shared" si="9"/>
        <v>45050</v>
      </c>
    </row>
    <row r="7394">
      <c r="A7394" s="1" t="s">
        <v>7431</v>
      </c>
      <c r="B7394" s="1" t="s">
        <v>81</v>
      </c>
      <c r="C7394" s="1">
        <v>2.0</v>
      </c>
      <c r="D7394" s="1">
        <v>1.5</v>
      </c>
      <c r="E7394" s="1">
        <v>3.0</v>
      </c>
      <c r="F7394" s="1" t="s">
        <v>28</v>
      </c>
      <c r="G7394" s="1" t="s">
        <v>29</v>
      </c>
      <c r="H7394" s="2">
        <v>44957.0</v>
      </c>
      <c r="J7394" s="3">
        <f t="shared" si="2"/>
        <v>2</v>
      </c>
      <c r="K7394" s="4">
        <f t="shared" si="3"/>
        <v>1.5</v>
      </c>
      <c r="L7394" s="4">
        <f t="shared" si="4"/>
        <v>3</v>
      </c>
      <c r="S7394" s="1" t="s">
        <v>7431</v>
      </c>
      <c r="T7394" s="4" t="str">
        <f t="shared" si="5"/>
        <v>Tea</v>
      </c>
      <c r="U7394" s="4" t="str">
        <f t="shared" si="6"/>
        <v>In-store</v>
      </c>
      <c r="V7394" s="4" t="str">
        <f t="shared" si="7"/>
        <v>Cash</v>
      </c>
      <c r="W7394" s="4">
        <f t="shared" ref="W7394:Y7394" si="7401">IF(OR(J7394 = "ERROR", J7394 = ""), "UNKNOWN", J7394)</f>
        <v>2</v>
      </c>
      <c r="X7394" s="4">
        <f t="shared" si="7401"/>
        <v>1.5</v>
      </c>
      <c r="Y7394" s="4">
        <f t="shared" si="7401"/>
        <v>3</v>
      </c>
      <c r="Z7394" s="5">
        <f t="shared" si="9"/>
        <v>44957</v>
      </c>
    </row>
    <row r="7395">
      <c r="A7395" s="1" t="s">
        <v>7432</v>
      </c>
      <c r="B7395" s="1" t="s">
        <v>36</v>
      </c>
      <c r="C7395" s="1">
        <v>4.0</v>
      </c>
      <c r="D7395" s="1">
        <v>5.0</v>
      </c>
      <c r="E7395" s="1">
        <v>20.0</v>
      </c>
      <c r="F7395" s="1" t="s">
        <v>23</v>
      </c>
      <c r="H7395" s="2">
        <v>45265.0</v>
      </c>
      <c r="J7395" s="3">
        <f t="shared" si="2"/>
        <v>4</v>
      </c>
      <c r="K7395" s="4">
        <f t="shared" si="3"/>
        <v>5</v>
      </c>
      <c r="L7395" s="4">
        <f t="shared" si="4"/>
        <v>20</v>
      </c>
      <c r="S7395" s="1" t="s">
        <v>7432</v>
      </c>
      <c r="T7395" s="4" t="str">
        <f t="shared" si="5"/>
        <v>Salad</v>
      </c>
      <c r="U7395" s="4" t="str">
        <f t="shared" si="6"/>
        <v>UNKNOWN</v>
      </c>
      <c r="V7395" s="4" t="str">
        <f t="shared" si="7"/>
        <v>Credit Card</v>
      </c>
      <c r="W7395" s="4">
        <f t="shared" ref="W7395:Y7395" si="7402">IF(OR(J7395 = "ERROR", J7395 = ""), "UNKNOWN", J7395)</f>
        <v>4</v>
      </c>
      <c r="X7395" s="4">
        <f t="shared" si="7402"/>
        <v>5</v>
      </c>
      <c r="Y7395" s="4">
        <f t="shared" si="7402"/>
        <v>20</v>
      </c>
      <c r="Z7395" s="5">
        <f t="shared" si="9"/>
        <v>45265</v>
      </c>
    </row>
    <row r="7396">
      <c r="A7396" s="1" t="s">
        <v>7433</v>
      </c>
      <c r="B7396" s="1" t="s">
        <v>55</v>
      </c>
      <c r="C7396" s="1">
        <v>1.0</v>
      </c>
      <c r="D7396" s="1">
        <v>3.0</v>
      </c>
      <c r="E7396" s="1">
        <v>3.0</v>
      </c>
      <c r="F7396" s="1" t="s">
        <v>30</v>
      </c>
      <c r="G7396" s="1" t="s">
        <v>24</v>
      </c>
      <c r="H7396" s="2">
        <v>45165.0</v>
      </c>
      <c r="J7396" s="3">
        <f t="shared" si="2"/>
        <v>1</v>
      </c>
      <c r="K7396" s="4">
        <f t="shared" si="3"/>
        <v>3</v>
      </c>
      <c r="L7396" s="4">
        <f t="shared" si="4"/>
        <v>3</v>
      </c>
      <c r="S7396" s="1" t="s">
        <v>7433</v>
      </c>
      <c r="T7396" s="4" t="str">
        <f t="shared" si="5"/>
        <v>Juice</v>
      </c>
      <c r="U7396" s="4" t="str">
        <f t="shared" si="6"/>
        <v>Takeaway</v>
      </c>
      <c r="V7396" s="4" t="str">
        <f t="shared" si="7"/>
        <v>UNKNOWN</v>
      </c>
      <c r="W7396" s="4">
        <f t="shared" ref="W7396:Y7396" si="7403">IF(OR(J7396 = "ERROR", J7396 = ""), "UNKNOWN", J7396)</f>
        <v>1</v>
      </c>
      <c r="X7396" s="4">
        <f t="shared" si="7403"/>
        <v>3</v>
      </c>
      <c r="Y7396" s="4">
        <f t="shared" si="7403"/>
        <v>3</v>
      </c>
      <c r="Z7396" s="5">
        <f t="shared" si="9"/>
        <v>45165</v>
      </c>
    </row>
    <row r="7397">
      <c r="A7397" s="1" t="s">
        <v>7434</v>
      </c>
      <c r="B7397" s="1" t="s">
        <v>81</v>
      </c>
      <c r="C7397" s="1">
        <v>5.0</v>
      </c>
      <c r="D7397" s="1">
        <v>1.5</v>
      </c>
      <c r="E7397" s="1">
        <v>7.5</v>
      </c>
      <c r="H7397" s="2">
        <v>45106.0</v>
      </c>
      <c r="J7397" s="3">
        <f t="shared" si="2"/>
        <v>5</v>
      </c>
      <c r="K7397" s="4">
        <f t="shared" si="3"/>
        <v>1.5</v>
      </c>
      <c r="L7397" s="4">
        <f t="shared" si="4"/>
        <v>7.5</v>
      </c>
      <c r="S7397" s="1" t="s">
        <v>7434</v>
      </c>
      <c r="T7397" s="4" t="str">
        <f t="shared" si="5"/>
        <v>Tea</v>
      </c>
      <c r="U7397" s="4" t="str">
        <f t="shared" si="6"/>
        <v>UNKNOWN</v>
      </c>
      <c r="V7397" s="4" t="str">
        <f t="shared" si="7"/>
        <v>UNKNOWN</v>
      </c>
      <c r="W7397" s="4">
        <f t="shared" ref="W7397:Y7397" si="7404">IF(OR(J7397 = "ERROR", J7397 = ""), "UNKNOWN", J7397)</f>
        <v>5</v>
      </c>
      <c r="X7397" s="4">
        <f t="shared" si="7404"/>
        <v>1.5</v>
      </c>
      <c r="Y7397" s="4">
        <f t="shared" si="7404"/>
        <v>7.5</v>
      </c>
      <c r="Z7397" s="5">
        <f t="shared" si="9"/>
        <v>45106</v>
      </c>
    </row>
    <row r="7398">
      <c r="A7398" s="1" t="s">
        <v>7435</v>
      </c>
      <c r="B7398" s="1" t="s">
        <v>32</v>
      </c>
      <c r="C7398" s="1">
        <v>3.0</v>
      </c>
      <c r="D7398" s="1">
        <v>1.0</v>
      </c>
      <c r="E7398" s="1">
        <v>3.0</v>
      </c>
      <c r="F7398" s="1" t="s">
        <v>39</v>
      </c>
      <c r="G7398" s="1" t="s">
        <v>24</v>
      </c>
      <c r="H7398" s="2">
        <v>45238.0</v>
      </c>
      <c r="J7398" s="3">
        <f t="shared" si="2"/>
        <v>3</v>
      </c>
      <c r="K7398" s="4">
        <f t="shared" si="3"/>
        <v>1</v>
      </c>
      <c r="L7398" s="4">
        <f t="shared" si="4"/>
        <v>3</v>
      </c>
      <c r="S7398" s="1" t="s">
        <v>7435</v>
      </c>
      <c r="T7398" s="4" t="str">
        <f t="shared" si="5"/>
        <v>Cookie</v>
      </c>
      <c r="U7398" s="4" t="str">
        <f t="shared" si="6"/>
        <v>Takeaway</v>
      </c>
      <c r="V7398" s="4" t="str">
        <f t="shared" si="7"/>
        <v>Digital Wallet</v>
      </c>
      <c r="W7398" s="4">
        <f t="shared" ref="W7398:Y7398" si="7405">IF(OR(J7398 = "ERROR", J7398 = ""), "UNKNOWN", J7398)</f>
        <v>3</v>
      </c>
      <c r="X7398" s="4">
        <f t="shared" si="7405"/>
        <v>1</v>
      </c>
      <c r="Y7398" s="4">
        <f t="shared" si="7405"/>
        <v>3</v>
      </c>
      <c r="Z7398" s="5">
        <f t="shared" si="9"/>
        <v>45238</v>
      </c>
    </row>
    <row r="7399">
      <c r="A7399" s="1" t="s">
        <v>7436</v>
      </c>
      <c r="B7399" s="1" t="s">
        <v>22</v>
      </c>
      <c r="C7399" s="1">
        <v>1.0</v>
      </c>
      <c r="D7399" s="1">
        <v>2.0</v>
      </c>
      <c r="E7399" s="1">
        <v>2.0</v>
      </c>
      <c r="F7399" s="1" t="s">
        <v>23</v>
      </c>
      <c r="H7399" s="2">
        <v>44961.0</v>
      </c>
      <c r="J7399" s="3">
        <f t="shared" si="2"/>
        <v>1</v>
      </c>
      <c r="K7399" s="4">
        <f t="shared" si="3"/>
        <v>2</v>
      </c>
      <c r="L7399" s="4">
        <f t="shared" si="4"/>
        <v>2</v>
      </c>
      <c r="S7399" s="1" t="s">
        <v>7436</v>
      </c>
      <c r="T7399" s="4" t="str">
        <f t="shared" si="5"/>
        <v>Coffee</v>
      </c>
      <c r="U7399" s="4" t="str">
        <f t="shared" si="6"/>
        <v>UNKNOWN</v>
      </c>
      <c r="V7399" s="4" t="str">
        <f t="shared" si="7"/>
        <v>Credit Card</v>
      </c>
      <c r="W7399" s="4">
        <f t="shared" ref="W7399:Y7399" si="7406">IF(OR(J7399 = "ERROR", J7399 = ""), "UNKNOWN", J7399)</f>
        <v>1</v>
      </c>
      <c r="X7399" s="4">
        <f t="shared" si="7406"/>
        <v>2</v>
      </c>
      <c r="Y7399" s="4">
        <f t="shared" si="7406"/>
        <v>2</v>
      </c>
      <c r="Z7399" s="5">
        <f t="shared" si="9"/>
        <v>44961</v>
      </c>
    </row>
    <row r="7400">
      <c r="A7400" s="1" t="s">
        <v>7437</v>
      </c>
      <c r="B7400" s="1" t="s">
        <v>44</v>
      </c>
      <c r="C7400" s="1">
        <v>2.0</v>
      </c>
      <c r="D7400" s="1">
        <v>4.0</v>
      </c>
      <c r="E7400" s="1">
        <v>8.0</v>
      </c>
      <c r="F7400" s="1" t="s">
        <v>39</v>
      </c>
      <c r="G7400" s="1" t="s">
        <v>29</v>
      </c>
      <c r="H7400" s="2">
        <v>45078.0</v>
      </c>
      <c r="J7400" s="3">
        <f t="shared" si="2"/>
        <v>2</v>
      </c>
      <c r="K7400" s="4">
        <f t="shared" si="3"/>
        <v>4</v>
      </c>
      <c r="L7400" s="4">
        <f t="shared" si="4"/>
        <v>8</v>
      </c>
      <c r="S7400" s="1" t="s">
        <v>7437</v>
      </c>
      <c r="T7400" s="4" t="str">
        <f t="shared" si="5"/>
        <v>Sandwich</v>
      </c>
      <c r="U7400" s="4" t="str">
        <f t="shared" si="6"/>
        <v>In-store</v>
      </c>
      <c r="V7400" s="4" t="str">
        <f t="shared" si="7"/>
        <v>Digital Wallet</v>
      </c>
      <c r="W7400" s="4">
        <f t="shared" ref="W7400:Y7400" si="7407">IF(OR(J7400 = "ERROR", J7400 = ""), "UNKNOWN", J7400)</f>
        <v>2</v>
      </c>
      <c r="X7400" s="4">
        <f t="shared" si="7407"/>
        <v>4</v>
      </c>
      <c r="Y7400" s="4">
        <f t="shared" si="7407"/>
        <v>8</v>
      </c>
      <c r="Z7400" s="5">
        <f t="shared" si="9"/>
        <v>45078</v>
      </c>
    </row>
    <row r="7401">
      <c r="A7401" s="1" t="s">
        <v>7438</v>
      </c>
      <c r="B7401" s="1" t="s">
        <v>81</v>
      </c>
      <c r="C7401" s="1">
        <v>2.0</v>
      </c>
      <c r="D7401" s="1">
        <v>1.5</v>
      </c>
      <c r="E7401" s="1">
        <v>3.0</v>
      </c>
      <c r="F7401" s="1" t="s">
        <v>23</v>
      </c>
      <c r="G7401" s="1" t="s">
        <v>24</v>
      </c>
      <c r="H7401" s="2">
        <v>45025.0</v>
      </c>
      <c r="J7401" s="3">
        <f t="shared" si="2"/>
        <v>2</v>
      </c>
      <c r="K7401" s="4">
        <f t="shared" si="3"/>
        <v>1.5</v>
      </c>
      <c r="L7401" s="4">
        <f t="shared" si="4"/>
        <v>3</v>
      </c>
      <c r="S7401" s="1" t="s">
        <v>7438</v>
      </c>
      <c r="T7401" s="4" t="str">
        <f t="shared" si="5"/>
        <v>Tea</v>
      </c>
      <c r="U7401" s="4" t="str">
        <f t="shared" si="6"/>
        <v>Takeaway</v>
      </c>
      <c r="V7401" s="4" t="str">
        <f t="shared" si="7"/>
        <v>Credit Card</v>
      </c>
      <c r="W7401" s="4">
        <f t="shared" ref="W7401:Y7401" si="7408">IF(OR(J7401 = "ERROR", J7401 = ""), "UNKNOWN", J7401)</f>
        <v>2</v>
      </c>
      <c r="X7401" s="4">
        <f t="shared" si="7408"/>
        <v>1.5</v>
      </c>
      <c r="Y7401" s="4">
        <f t="shared" si="7408"/>
        <v>3</v>
      </c>
      <c r="Z7401" s="5">
        <f t="shared" si="9"/>
        <v>45025</v>
      </c>
    </row>
    <row r="7402">
      <c r="A7402" s="1" t="s">
        <v>7439</v>
      </c>
      <c r="B7402" s="1" t="s">
        <v>27</v>
      </c>
      <c r="C7402" s="1">
        <v>4.0</v>
      </c>
      <c r="D7402" s="1">
        <v>3.0</v>
      </c>
      <c r="E7402" s="1">
        <v>12.0</v>
      </c>
      <c r="F7402" s="1" t="s">
        <v>39</v>
      </c>
      <c r="G7402" s="1" t="s">
        <v>29</v>
      </c>
      <c r="H7402" s="2">
        <v>45190.0</v>
      </c>
      <c r="J7402" s="3">
        <f t="shared" si="2"/>
        <v>4</v>
      </c>
      <c r="K7402" s="4">
        <f t="shared" si="3"/>
        <v>3</v>
      </c>
      <c r="L7402" s="4">
        <f t="shared" si="4"/>
        <v>12</v>
      </c>
      <c r="S7402" s="1" t="s">
        <v>7439</v>
      </c>
      <c r="T7402" s="4" t="str">
        <f t="shared" si="5"/>
        <v>Cake</v>
      </c>
      <c r="U7402" s="4" t="str">
        <f t="shared" si="6"/>
        <v>In-store</v>
      </c>
      <c r="V7402" s="4" t="str">
        <f t="shared" si="7"/>
        <v>Digital Wallet</v>
      </c>
      <c r="W7402" s="4">
        <f t="shared" ref="W7402:Y7402" si="7409">IF(OR(J7402 = "ERROR", J7402 = ""), "UNKNOWN", J7402)</f>
        <v>4</v>
      </c>
      <c r="X7402" s="4">
        <f t="shared" si="7409"/>
        <v>3</v>
      </c>
      <c r="Y7402" s="4">
        <f t="shared" si="7409"/>
        <v>12</v>
      </c>
      <c r="Z7402" s="5">
        <f t="shared" si="9"/>
        <v>45190</v>
      </c>
    </row>
    <row r="7403">
      <c r="A7403" s="1" t="s">
        <v>7440</v>
      </c>
      <c r="B7403" s="1" t="s">
        <v>81</v>
      </c>
      <c r="C7403" s="1">
        <v>1.0</v>
      </c>
      <c r="D7403" s="1">
        <v>1.5</v>
      </c>
      <c r="E7403" s="1">
        <v>1.5</v>
      </c>
      <c r="F7403" s="1" t="s">
        <v>39</v>
      </c>
      <c r="H7403" s="2">
        <v>45115.0</v>
      </c>
      <c r="J7403" s="3">
        <f t="shared" si="2"/>
        <v>1</v>
      </c>
      <c r="K7403" s="4">
        <f t="shared" si="3"/>
        <v>1.5</v>
      </c>
      <c r="L7403" s="4">
        <f t="shared" si="4"/>
        <v>1.5</v>
      </c>
      <c r="S7403" s="1" t="s">
        <v>7440</v>
      </c>
      <c r="T7403" s="4" t="str">
        <f t="shared" si="5"/>
        <v>Tea</v>
      </c>
      <c r="U7403" s="4" t="str">
        <f t="shared" si="6"/>
        <v>UNKNOWN</v>
      </c>
      <c r="V7403" s="4" t="str">
        <f t="shared" si="7"/>
        <v>Digital Wallet</v>
      </c>
      <c r="W7403" s="4">
        <f t="shared" ref="W7403:Y7403" si="7410">IF(OR(J7403 = "ERROR", J7403 = ""), "UNKNOWN", J7403)</f>
        <v>1</v>
      </c>
      <c r="X7403" s="4">
        <f t="shared" si="7410"/>
        <v>1.5</v>
      </c>
      <c r="Y7403" s="4">
        <f t="shared" si="7410"/>
        <v>1.5</v>
      </c>
      <c r="Z7403" s="5">
        <f t="shared" si="9"/>
        <v>45115</v>
      </c>
    </row>
    <row r="7404">
      <c r="A7404" s="1" t="s">
        <v>7441</v>
      </c>
      <c r="B7404" s="1" t="s">
        <v>44</v>
      </c>
      <c r="C7404" s="1">
        <v>1.0</v>
      </c>
      <c r="D7404" s="1">
        <v>4.0</v>
      </c>
      <c r="E7404" s="1">
        <v>4.0</v>
      </c>
      <c r="F7404" s="1" t="s">
        <v>23</v>
      </c>
      <c r="G7404" s="1" t="s">
        <v>29</v>
      </c>
      <c r="H7404" s="2">
        <v>45045.0</v>
      </c>
      <c r="J7404" s="3">
        <f t="shared" si="2"/>
        <v>1</v>
      </c>
      <c r="K7404" s="4">
        <f t="shared" si="3"/>
        <v>4</v>
      </c>
      <c r="L7404" s="4">
        <f t="shared" si="4"/>
        <v>4</v>
      </c>
      <c r="S7404" s="1" t="s">
        <v>7441</v>
      </c>
      <c r="T7404" s="4" t="str">
        <f t="shared" si="5"/>
        <v>Sandwich</v>
      </c>
      <c r="U7404" s="4" t="str">
        <f t="shared" si="6"/>
        <v>In-store</v>
      </c>
      <c r="V7404" s="4" t="str">
        <f t="shared" si="7"/>
        <v>Credit Card</v>
      </c>
      <c r="W7404" s="4">
        <f t="shared" ref="W7404:Y7404" si="7411">IF(OR(J7404 = "ERROR", J7404 = ""), "UNKNOWN", J7404)</f>
        <v>1</v>
      </c>
      <c r="X7404" s="4">
        <f t="shared" si="7411"/>
        <v>4</v>
      </c>
      <c r="Y7404" s="4">
        <f t="shared" si="7411"/>
        <v>4</v>
      </c>
      <c r="Z7404" s="5">
        <f t="shared" si="9"/>
        <v>45045</v>
      </c>
    </row>
    <row r="7405">
      <c r="A7405" s="1" t="s">
        <v>7442</v>
      </c>
      <c r="B7405" s="1" t="s">
        <v>25</v>
      </c>
      <c r="C7405" s="1">
        <v>5.0</v>
      </c>
      <c r="D7405" s="1">
        <v>3.0</v>
      </c>
      <c r="E7405" s="1">
        <v>15.0</v>
      </c>
      <c r="F7405" s="1" t="s">
        <v>28</v>
      </c>
      <c r="G7405" s="1" t="s">
        <v>29</v>
      </c>
      <c r="H7405" s="2">
        <v>45097.0</v>
      </c>
      <c r="J7405" s="3">
        <f t="shared" si="2"/>
        <v>5</v>
      </c>
      <c r="K7405" s="4">
        <f t="shared" si="3"/>
        <v>3</v>
      </c>
      <c r="L7405" s="4">
        <f t="shared" si="4"/>
        <v>15</v>
      </c>
      <c r="S7405" s="1" t="s">
        <v>7442</v>
      </c>
      <c r="T7405" s="4" t="str">
        <f t="shared" si="5"/>
        <v>UNKNOWN</v>
      </c>
      <c r="U7405" s="4" t="str">
        <f t="shared" si="6"/>
        <v>In-store</v>
      </c>
      <c r="V7405" s="4" t="str">
        <f t="shared" si="7"/>
        <v>Cash</v>
      </c>
      <c r="W7405" s="4">
        <f t="shared" ref="W7405:Y7405" si="7412">IF(OR(J7405 = "ERROR", J7405 = ""), "UNKNOWN", J7405)</f>
        <v>5</v>
      </c>
      <c r="X7405" s="4">
        <f t="shared" si="7412"/>
        <v>3</v>
      </c>
      <c r="Y7405" s="4">
        <f t="shared" si="7412"/>
        <v>15</v>
      </c>
      <c r="Z7405" s="5">
        <f t="shared" si="9"/>
        <v>45097</v>
      </c>
    </row>
    <row r="7406">
      <c r="A7406" s="1" t="s">
        <v>7443</v>
      </c>
      <c r="B7406" s="1" t="s">
        <v>27</v>
      </c>
      <c r="C7406" s="1">
        <v>1.0</v>
      </c>
      <c r="D7406" s="1">
        <v>3.0</v>
      </c>
      <c r="E7406" s="1">
        <v>3.0</v>
      </c>
      <c r="G7406" s="1" t="s">
        <v>29</v>
      </c>
      <c r="H7406" s="2">
        <v>44991.0</v>
      </c>
      <c r="J7406" s="3">
        <f t="shared" si="2"/>
        <v>1</v>
      </c>
      <c r="K7406" s="4">
        <f t="shared" si="3"/>
        <v>3</v>
      </c>
      <c r="L7406" s="4">
        <f t="shared" si="4"/>
        <v>3</v>
      </c>
      <c r="S7406" s="1" t="s">
        <v>7443</v>
      </c>
      <c r="T7406" s="4" t="str">
        <f t="shared" si="5"/>
        <v>Cake</v>
      </c>
      <c r="U7406" s="4" t="str">
        <f t="shared" si="6"/>
        <v>In-store</v>
      </c>
      <c r="V7406" s="4" t="str">
        <f t="shared" si="7"/>
        <v>UNKNOWN</v>
      </c>
      <c r="W7406" s="4">
        <f t="shared" ref="W7406:Y7406" si="7413">IF(OR(J7406 = "ERROR", J7406 = ""), "UNKNOWN", J7406)</f>
        <v>1</v>
      </c>
      <c r="X7406" s="4">
        <f t="shared" si="7413"/>
        <v>3</v>
      </c>
      <c r="Y7406" s="4">
        <f t="shared" si="7413"/>
        <v>3</v>
      </c>
      <c r="Z7406" s="5">
        <f t="shared" si="9"/>
        <v>44991</v>
      </c>
    </row>
    <row r="7407">
      <c r="A7407" s="1" t="s">
        <v>7444</v>
      </c>
      <c r="B7407" s="1" t="s">
        <v>44</v>
      </c>
      <c r="C7407" s="1">
        <v>3.0</v>
      </c>
      <c r="D7407" s="1">
        <v>4.0</v>
      </c>
      <c r="E7407" s="1">
        <v>12.0</v>
      </c>
      <c r="F7407" s="1" t="s">
        <v>23</v>
      </c>
      <c r="H7407" s="2">
        <v>45122.0</v>
      </c>
      <c r="J7407" s="3">
        <f t="shared" si="2"/>
        <v>3</v>
      </c>
      <c r="K7407" s="4">
        <f t="shared" si="3"/>
        <v>4</v>
      </c>
      <c r="L7407" s="4">
        <f t="shared" si="4"/>
        <v>12</v>
      </c>
      <c r="S7407" s="1" t="s">
        <v>7444</v>
      </c>
      <c r="T7407" s="4" t="str">
        <f t="shared" si="5"/>
        <v>Sandwich</v>
      </c>
      <c r="U7407" s="4" t="str">
        <f t="shared" si="6"/>
        <v>UNKNOWN</v>
      </c>
      <c r="V7407" s="4" t="str">
        <f t="shared" si="7"/>
        <v>Credit Card</v>
      </c>
      <c r="W7407" s="4">
        <f t="shared" ref="W7407:Y7407" si="7414">IF(OR(J7407 = "ERROR", J7407 = ""), "UNKNOWN", J7407)</f>
        <v>3</v>
      </c>
      <c r="X7407" s="4">
        <f t="shared" si="7414"/>
        <v>4</v>
      </c>
      <c r="Y7407" s="4">
        <f t="shared" si="7414"/>
        <v>12</v>
      </c>
      <c r="Z7407" s="5">
        <f t="shared" si="9"/>
        <v>45122</v>
      </c>
    </row>
    <row r="7408">
      <c r="A7408" s="1" t="s">
        <v>7445</v>
      </c>
      <c r="B7408" s="1" t="s">
        <v>30</v>
      </c>
      <c r="C7408" s="1">
        <v>1.0</v>
      </c>
      <c r="D7408" s="1">
        <v>5.0</v>
      </c>
      <c r="E7408" s="1">
        <v>5.0</v>
      </c>
      <c r="G7408" s="1" t="s">
        <v>24</v>
      </c>
      <c r="H7408" s="2">
        <v>45069.0</v>
      </c>
      <c r="J7408" s="3">
        <f t="shared" si="2"/>
        <v>1</v>
      </c>
      <c r="K7408" s="4">
        <f t="shared" si="3"/>
        <v>5</v>
      </c>
      <c r="L7408" s="4">
        <f t="shared" si="4"/>
        <v>5</v>
      </c>
      <c r="S7408" s="1" t="s">
        <v>7445</v>
      </c>
      <c r="T7408" s="4" t="str">
        <f t="shared" si="5"/>
        <v>UNKNOWN</v>
      </c>
      <c r="U7408" s="4" t="str">
        <f t="shared" si="6"/>
        <v>Takeaway</v>
      </c>
      <c r="V7408" s="4" t="str">
        <f t="shared" si="7"/>
        <v>UNKNOWN</v>
      </c>
      <c r="W7408" s="4">
        <f t="shared" ref="W7408:Y7408" si="7415">IF(OR(J7408 = "ERROR", J7408 = ""), "UNKNOWN", J7408)</f>
        <v>1</v>
      </c>
      <c r="X7408" s="4">
        <f t="shared" si="7415"/>
        <v>5</v>
      </c>
      <c r="Y7408" s="4">
        <f t="shared" si="7415"/>
        <v>5</v>
      </c>
      <c r="Z7408" s="5">
        <f t="shared" si="9"/>
        <v>45069</v>
      </c>
    </row>
    <row r="7409">
      <c r="A7409" s="1" t="s">
        <v>7446</v>
      </c>
      <c r="B7409" s="1" t="s">
        <v>27</v>
      </c>
      <c r="C7409" s="1">
        <v>2.0</v>
      </c>
      <c r="D7409" s="1">
        <v>3.0</v>
      </c>
      <c r="E7409" s="1">
        <v>6.0</v>
      </c>
      <c r="F7409" s="1" t="s">
        <v>39</v>
      </c>
      <c r="G7409" s="1" t="s">
        <v>30</v>
      </c>
      <c r="H7409" s="2">
        <v>45176.0</v>
      </c>
      <c r="J7409" s="3">
        <f t="shared" si="2"/>
        <v>2</v>
      </c>
      <c r="K7409" s="4">
        <f t="shared" si="3"/>
        <v>3</v>
      </c>
      <c r="L7409" s="4">
        <f t="shared" si="4"/>
        <v>6</v>
      </c>
      <c r="S7409" s="1" t="s">
        <v>7446</v>
      </c>
      <c r="T7409" s="4" t="str">
        <f t="shared" si="5"/>
        <v>Cake</v>
      </c>
      <c r="U7409" s="4" t="str">
        <f t="shared" si="6"/>
        <v>UNKNOWN</v>
      </c>
      <c r="V7409" s="4" t="str">
        <f t="shared" si="7"/>
        <v>Digital Wallet</v>
      </c>
      <c r="W7409" s="4">
        <f t="shared" ref="W7409:Y7409" si="7416">IF(OR(J7409 = "ERROR", J7409 = ""), "UNKNOWN", J7409)</f>
        <v>2</v>
      </c>
      <c r="X7409" s="4">
        <f t="shared" si="7416"/>
        <v>3</v>
      </c>
      <c r="Y7409" s="4">
        <f t="shared" si="7416"/>
        <v>6</v>
      </c>
      <c r="Z7409" s="5">
        <f t="shared" si="9"/>
        <v>45176</v>
      </c>
    </row>
    <row r="7410">
      <c r="A7410" s="1" t="s">
        <v>7447</v>
      </c>
      <c r="B7410" s="1" t="s">
        <v>55</v>
      </c>
      <c r="C7410" s="1">
        <v>3.0</v>
      </c>
      <c r="D7410" s="1">
        <v>3.0</v>
      </c>
      <c r="E7410" s="1">
        <v>9.0</v>
      </c>
      <c r="F7410" s="1" t="s">
        <v>23</v>
      </c>
      <c r="H7410" s="2">
        <v>45054.0</v>
      </c>
      <c r="J7410" s="3">
        <f t="shared" si="2"/>
        <v>3</v>
      </c>
      <c r="K7410" s="4">
        <f t="shared" si="3"/>
        <v>3</v>
      </c>
      <c r="L7410" s="4">
        <f t="shared" si="4"/>
        <v>9</v>
      </c>
      <c r="S7410" s="1" t="s">
        <v>7447</v>
      </c>
      <c r="T7410" s="4" t="str">
        <f t="shared" si="5"/>
        <v>Juice</v>
      </c>
      <c r="U7410" s="4" t="str">
        <f t="shared" si="6"/>
        <v>UNKNOWN</v>
      </c>
      <c r="V7410" s="4" t="str">
        <f t="shared" si="7"/>
        <v>Credit Card</v>
      </c>
      <c r="W7410" s="4">
        <f t="shared" ref="W7410:Y7410" si="7417">IF(OR(J7410 = "ERROR", J7410 = ""), "UNKNOWN", J7410)</f>
        <v>3</v>
      </c>
      <c r="X7410" s="4">
        <f t="shared" si="7417"/>
        <v>3</v>
      </c>
      <c r="Y7410" s="4">
        <f t="shared" si="7417"/>
        <v>9</v>
      </c>
      <c r="Z7410" s="5">
        <f t="shared" si="9"/>
        <v>45054</v>
      </c>
    </row>
    <row r="7411">
      <c r="A7411" s="1" t="s">
        <v>7448</v>
      </c>
      <c r="B7411" s="1" t="s">
        <v>32</v>
      </c>
      <c r="C7411" s="1">
        <v>5.0</v>
      </c>
      <c r="D7411" s="1">
        <v>1.0</v>
      </c>
      <c r="E7411" s="1">
        <v>5.0</v>
      </c>
      <c r="G7411" s="1" t="s">
        <v>24</v>
      </c>
      <c r="H7411" s="2">
        <v>45269.0</v>
      </c>
      <c r="J7411" s="3">
        <f t="shared" si="2"/>
        <v>5</v>
      </c>
      <c r="K7411" s="4">
        <f t="shared" si="3"/>
        <v>1</v>
      </c>
      <c r="L7411" s="4">
        <f t="shared" si="4"/>
        <v>5</v>
      </c>
      <c r="S7411" s="1" t="s">
        <v>7448</v>
      </c>
      <c r="T7411" s="4" t="str">
        <f t="shared" si="5"/>
        <v>Cookie</v>
      </c>
      <c r="U7411" s="4" t="str">
        <f t="shared" si="6"/>
        <v>Takeaway</v>
      </c>
      <c r="V7411" s="4" t="str">
        <f t="shared" si="7"/>
        <v>UNKNOWN</v>
      </c>
      <c r="W7411" s="4">
        <f t="shared" ref="W7411:Y7411" si="7418">IF(OR(J7411 = "ERROR", J7411 = ""), "UNKNOWN", J7411)</f>
        <v>5</v>
      </c>
      <c r="X7411" s="4">
        <f t="shared" si="7418"/>
        <v>1</v>
      </c>
      <c r="Y7411" s="4">
        <f t="shared" si="7418"/>
        <v>5</v>
      </c>
      <c r="Z7411" s="5">
        <f t="shared" si="9"/>
        <v>45269</v>
      </c>
    </row>
    <row r="7412">
      <c r="A7412" s="1" t="s">
        <v>7449</v>
      </c>
      <c r="B7412" s="1" t="s">
        <v>25</v>
      </c>
      <c r="C7412" s="1">
        <v>2.0</v>
      </c>
      <c r="D7412" s="1">
        <v>3.0</v>
      </c>
      <c r="E7412" s="1">
        <v>6.0</v>
      </c>
      <c r="F7412" s="1" t="s">
        <v>28</v>
      </c>
      <c r="G7412" s="1" t="s">
        <v>24</v>
      </c>
      <c r="H7412" s="6">
        <v>45226.0</v>
      </c>
      <c r="J7412" s="3">
        <f t="shared" si="2"/>
        <v>2</v>
      </c>
      <c r="K7412" s="4">
        <f t="shared" si="3"/>
        <v>3</v>
      </c>
      <c r="L7412" s="4">
        <f t="shared" si="4"/>
        <v>6</v>
      </c>
      <c r="S7412" s="1" t="s">
        <v>7449</v>
      </c>
      <c r="T7412" s="4" t="str">
        <f t="shared" si="5"/>
        <v>UNKNOWN</v>
      </c>
      <c r="U7412" s="4" t="str">
        <f t="shared" si="6"/>
        <v>Takeaway</v>
      </c>
      <c r="V7412" s="4" t="str">
        <f t="shared" si="7"/>
        <v>Cash</v>
      </c>
      <c r="W7412" s="4">
        <f t="shared" ref="W7412:Y7412" si="7419">IF(OR(J7412 = "ERROR", J7412 = ""), "UNKNOWN", J7412)</f>
        <v>2</v>
      </c>
      <c r="X7412" s="4">
        <f t="shared" si="7419"/>
        <v>3</v>
      </c>
      <c r="Y7412" s="4">
        <f t="shared" si="7419"/>
        <v>6</v>
      </c>
      <c r="Z7412" s="7">
        <f t="shared" si="9"/>
        <v>45226</v>
      </c>
    </row>
    <row r="7413">
      <c r="A7413" s="1" t="s">
        <v>7450</v>
      </c>
      <c r="B7413" s="1" t="s">
        <v>55</v>
      </c>
      <c r="C7413" s="1">
        <v>2.0</v>
      </c>
      <c r="D7413" s="1">
        <v>3.0</v>
      </c>
      <c r="E7413" s="1">
        <v>6.0</v>
      </c>
      <c r="F7413" s="1" t="s">
        <v>28</v>
      </c>
      <c r="G7413" s="1" t="s">
        <v>24</v>
      </c>
      <c r="H7413" s="6">
        <v>45278.0</v>
      </c>
      <c r="J7413" s="3">
        <f t="shared" si="2"/>
        <v>2</v>
      </c>
      <c r="K7413" s="4">
        <f t="shared" si="3"/>
        <v>3</v>
      </c>
      <c r="L7413" s="4">
        <f t="shared" si="4"/>
        <v>6</v>
      </c>
      <c r="S7413" s="1" t="s">
        <v>7450</v>
      </c>
      <c r="T7413" s="4" t="str">
        <f t="shared" si="5"/>
        <v>Juice</v>
      </c>
      <c r="U7413" s="4" t="str">
        <f t="shared" si="6"/>
        <v>Takeaway</v>
      </c>
      <c r="V7413" s="4" t="str">
        <f t="shared" si="7"/>
        <v>Cash</v>
      </c>
      <c r="W7413" s="4">
        <f t="shared" ref="W7413:Y7413" si="7420">IF(OR(J7413 = "ERROR", J7413 = ""), "UNKNOWN", J7413)</f>
        <v>2</v>
      </c>
      <c r="X7413" s="4">
        <f t="shared" si="7420"/>
        <v>3</v>
      </c>
      <c r="Y7413" s="4">
        <f t="shared" si="7420"/>
        <v>6</v>
      </c>
      <c r="Z7413" s="7">
        <f t="shared" si="9"/>
        <v>45278</v>
      </c>
    </row>
    <row r="7414">
      <c r="A7414" s="1" t="s">
        <v>7451</v>
      </c>
      <c r="B7414" s="1" t="s">
        <v>44</v>
      </c>
      <c r="C7414" s="1">
        <v>4.0</v>
      </c>
      <c r="D7414" s="1">
        <v>4.0</v>
      </c>
      <c r="E7414" s="1">
        <v>16.0</v>
      </c>
      <c r="G7414" s="1" t="s">
        <v>29</v>
      </c>
      <c r="H7414" s="2">
        <v>45009.0</v>
      </c>
      <c r="J7414" s="3">
        <f t="shared" si="2"/>
        <v>4</v>
      </c>
      <c r="K7414" s="4">
        <f t="shared" si="3"/>
        <v>4</v>
      </c>
      <c r="L7414" s="4">
        <f t="shared" si="4"/>
        <v>16</v>
      </c>
      <c r="S7414" s="1" t="s">
        <v>7451</v>
      </c>
      <c r="T7414" s="4" t="str">
        <f t="shared" si="5"/>
        <v>Sandwich</v>
      </c>
      <c r="U7414" s="4" t="str">
        <f t="shared" si="6"/>
        <v>In-store</v>
      </c>
      <c r="V7414" s="4" t="str">
        <f t="shared" si="7"/>
        <v>UNKNOWN</v>
      </c>
      <c r="W7414" s="4">
        <f t="shared" ref="W7414:Y7414" si="7421">IF(OR(J7414 = "ERROR", J7414 = ""), "UNKNOWN", J7414)</f>
        <v>4</v>
      </c>
      <c r="X7414" s="4">
        <f t="shared" si="7421"/>
        <v>4</v>
      </c>
      <c r="Y7414" s="4">
        <f t="shared" si="7421"/>
        <v>16</v>
      </c>
      <c r="Z7414" s="5">
        <f t="shared" si="9"/>
        <v>45009</v>
      </c>
    </row>
    <row r="7415">
      <c r="A7415" s="1" t="s">
        <v>7452</v>
      </c>
      <c r="B7415" s="1" t="s">
        <v>22</v>
      </c>
      <c r="C7415" s="1">
        <v>5.0</v>
      </c>
      <c r="D7415" s="1">
        <v>2.0</v>
      </c>
      <c r="E7415" s="1">
        <v>10.0</v>
      </c>
      <c r="F7415" s="1" t="s">
        <v>23</v>
      </c>
      <c r="G7415" s="1" t="s">
        <v>29</v>
      </c>
      <c r="H7415" s="6">
        <v>45253.0</v>
      </c>
      <c r="J7415" s="3">
        <f t="shared" si="2"/>
        <v>5</v>
      </c>
      <c r="K7415" s="4">
        <f t="shared" si="3"/>
        <v>2</v>
      </c>
      <c r="L7415" s="4">
        <f t="shared" si="4"/>
        <v>10</v>
      </c>
      <c r="S7415" s="1" t="s">
        <v>7452</v>
      </c>
      <c r="T7415" s="4" t="str">
        <f t="shared" si="5"/>
        <v>Coffee</v>
      </c>
      <c r="U7415" s="4" t="str">
        <f t="shared" si="6"/>
        <v>In-store</v>
      </c>
      <c r="V7415" s="4" t="str">
        <f t="shared" si="7"/>
        <v>Credit Card</v>
      </c>
      <c r="W7415" s="4">
        <f t="shared" ref="W7415:Y7415" si="7422">IF(OR(J7415 = "ERROR", J7415 = ""), "UNKNOWN", J7415)</f>
        <v>5</v>
      </c>
      <c r="X7415" s="4">
        <f t="shared" si="7422"/>
        <v>2</v>
      </c>
      <c r="Y7415" s="4">
        <f t="shared" si="7422"/>
        <v>10</v>
      </c>
      <c r="Z7415" s="7">
        <f t="shared" si="9"/>
        <v>45253</v>
      </c>
    </row>
    <row r="7416">
      <c r="A7416" s="1" t="s">
        <v>7453</v>
      </c>
      <c r="B7416" s="1" t="s">
        <v>55</v>
      </c>
      <c r="C7416" s="1">
        <v>4.0</v>
      </c>
      <c r="D7416" s="1">
        <v>3.0</v>
      </c>
      <c r="E7416" s="1">
        <v>12.0</v>
      </c>
      <c r="F7416" s="1" t="s">
        <v>39</v>
      </c>
      <c r="G7416" s="1" t="s">
        <v>24</v>
      </c>
      <c r="H7416" s="2">
        <v>45032.0</v>
      </c>
      <c r="J7416" s="3">
        <f t="shared" si="2"/>
        <v>4</v>
      </c>
      <c r="K7416" s="4">
        <f t="shared" si="3"/>
        <v>3</v>
      </c>
      <c r="L7416" s="4">
        <f t="shared" si="4"/>
        <v>12</v>
      </c>
      <c r="S7416" s="1" t="s">
        <v>7453</v>
      </c>
      <c r="T7416" s="4" t="str">
        <f t="shared" si="5"/>
        <v>Juice</v>
      </c>
      <c r="U7416" s="4" t="str">
        <f t="shared" si="6"/>
        <v>Takeaway</v>
      </c>
      <c r="V7416" s="4" t="str">
        <f t="shared" si="7"/>
        <v>Digital Wallet</v>
      </c>
      <c r="W7416" s="4">
        <f t="shared" ref="W7416:Y7416" si="7423">IF(OR(J7416 = "ERROR", J7416 = ""), "UNKNOWN", J7416)</f>
        <v>4</v>
      </c>
      <c r="X7416" s="4">
        <f t="shared" si="7423"/>
        <v>3</v>
      </c>
      <c r="Y7416" s="4">
        <f t="shared" si="7423"/>
        <v>12</v>
      </c>
      <c r="Z7416" s="5">
        <f t="shared" si="9"/>
        <v>45032</v>
      </c>
    </row>
    <row r="7417">
      <c r="A7417" s="1" t="s">
        <v>7454</v>
      </c>
      <c r="B7417" s="1" t="s">
        <v>81</v>
      </c>
      <c r="C7417" s="1">
        <v>3.0</v>
      </c>
      <c r="D7417" s="1">
        <v>1.5</v>
      </c>
      <c r="E7417" s="1">
        <v>4.5</v>
      </c>
      <c r="F7417" s="1" t="s">
        <v>28</v>
      </c>
      <c r="G7417" s="1" t="s">
        <v>29</v>
      </c>
      <c r="H7417" s="2">
        <v>45048.0</v>
      </c>
      <c r="J7417" s="3">
        <f t="shared" si="2"/>
        <v>3</v>
      </c>
      <c r="K7417" s="4">
        <f t="shared" si="3"/>
        <v>1.5</v>
      </c>
      <c r="L7417" s="4">
        <f t="shared" si="4"/>
        <v>4.5</v>
      </c>
      <c r="S7417" s="1" t="s">
        <v>7454</v>
      </c>
      <c r="T7417" s="4" t="str">
        <f t="shared" si="5"/>
        <v>Tea</v>
      </c>
      <c r="U7417" s="4" t="str">
        <f t="shared" si="6"/>
        <v>In-store</v>
      </c>
      <c r="V7417" s="4" t="str">
        <f t="shared" si="7"/>
        <v>Cash</v>
      </c>
      <c r="W7417" s="4">
        <f t="shared" ref="W7417:Y7417" si="7424">IF(OR(J7417 = "ERROR", J7417 = ""), "UNKNOWN", J7417)</f>
        <v>3</v>
      </c>
      <c r="X7417" s="4">
        <f t="shared" si="7424"/>
        <v>1.5</v>
      </c>
      <c r="Y7417" s="4">
        <f t="shared" si="7424"/>
        <v>4.5</v>
      </c>
      <c r="Z7417" s="5">
        <f t="shared" si="9"/>
        <v>45048</v>
      </c>
    </row>
    <row r="7418">
      <c r="A7418" s="1" t="s">
        <v>7455</v>
      </c>
      <c r="B7418" s="1" t="s">
        <v>41</v>
      </c>
      <c r="C7418" s="1">
        <v>5.0</v>
      </c>
      <c r="D7418" s="1">
        <v>4.0</v>
      </c>
      <c r="E7418" s="1">
        <v>20.0</v>
      </c>
      <c r="F7418" s="1" t="s">
        <v>28</v>
      </c>
      <c r="G7418" s="1" t="s">
        <v>24</v>
      </c>
      <c r="H7418" s="2">
        <v>45175.0</v>
      </c>
      <c r="J7418" s="3">
        <f t="shared" si="2"/>
        <v>5</v>
      </c>
      <c r="K7418" s="4">
        <f t="shared" si="3"/>
        <v>4</v>
      </c>
      <c r="L7418" s="4">
        <f t="shared" si="4"/>
        <v>20</v>
      </c>
      <c r="S7418" s="1" t="s">
        <v>7455</v>
      </c>
      <c r="T7418" s="4" t="str">
        <f t="shared" si="5"/>
        <v>Smoothie</v>
      </c>
      <c r="U7418" s="4" t="str">
        <f t="shared" si="6"/>
        <v>Takeaway</v>
      </c>
      <c r="V7418" s="4" t="str">
        <f t="shared" si="7"/>
        <v>Cash</v>
      </c>
      <c r="W7418" s="4">
        <f t="shared" ref="W7418:Y7418" si="7425">IF(OR(J7418 = "ERROR", J7418 = ""), "UNKNOWN", J7418)</f>
        <v>5</v>
      </c>
      <c r="X7418" s="4">
        <f t="shared" si="7425"/>
        <v>4</v>
      </c>
      <c r="Y7418" s="4">
        <f t="shared" si="7425"/>
        <v>20</v>
      </c>
      <c r="Z7418" s="5">
        <f t="shared" si="9"/>
        <v>45175</v>
      </c>
    </row>
    <row r="7419">
      <c r="A7419" s="1" t="s">
        <v>7456</v>
      </c>
      <c r="B7419" s="1" t="s">
        <v>81</v>
      </c>
      <c r="C7419" s="1">
        <v>2.0</v>
      </c>
      <c r="D7419" s="1">
        <v>1.5</v>
      </c>
      <c r="E7419" s="1">
        <v>3.0</v>
      </c>
      <c r="G7419" s="1" t="s">
        <v>29</v>
      </c>
      <c r="H7419" s="2">
        <v>45046.0</v>
      </c>
      <c r="J7419" s="3">
        <f t="shared" si="2"/>
        <v>2</v>
      </c>
      <c r="K7419" s="4">
        <f t="shared" si="3"/>
        <v>1.5</v>
      </c>
      <c r="L7419" s="4">
        <f t="shared" si="4"/>
        <v>3</v>
      </c>
      <c r="S7419" s="1" t="s">
        <v>7456</v>
      </c>
      <c r="T7419" s="4" t="str">
        <f t="shared" si="5"/>
        <v>Tea</v>
      </c>
      <c r="U7419" s="4" t="str">
        <f t="shared" si="6"/>
        <v>In-store</v>
      </c>
      <c r="V7419" s="4" t="str">
        <f t="shared" si="7"/>
        <v>UNKNOWN</v>
      </c>
      <c r="W7419" s="4">
        <f t="shared" ref="W7419:Y7419" si="7426">IF(OR(J7419 = "ERROR", J7419 = ""), "UNKNOWN", J7419)</f>
        <v>2</v>
      </c>
      <c r="X7419" s="4">
        <f t="shared" si="7426"/>
        <v>1.5</v>
      </c>
      <c r="Y7419" s="4">
        <f t="shared" si="7426"/>
        <v>3</v>
      </c>
      <c r="Z7419" s="5">
        <f t="shared" si="9"/>
        <v>45046</v>
      </c>
    </row>
    <row r="7420">
      <c r="A7420" s="1" t="s">
        <v>7457</v>
      </c>
      <c r="B7420" s="1" t="s">
        <v>30</v>
      </c>
      <c r="C7420" s="1">
        <v>2.0</v>
      </c>
      <c r="D7420" s="1">
        <v>3.0</v>
      </c>
      <c r="E7420" s="1">
        <v>6.0</v>
      </c>
      <c r="F7420" s="1" t="s">
        <v>28</v>
      </c>
      <c r="G7420" s="1" t="s">
        <v>29</v>
      </c>
      <c r="H7420" s="2">
        <v>45165.0</v>
      </c>
      <c r="J7420" s="3">
        <f t="shared" si="2"/>
        <v>2</v>
      </c>
      <c r="K7420" s="4">
        <f t="shared" si="3"/>
        <v>3</v>
      </c>
      <c r="L7420" s="4">
        <f t="shared" si="4"/>
        <v>6</v>
      </c>
      <c r="S7420" s="1" t="s">
        <v>7457</v>
      </c>
      <c r="T7420" s="4" t="str">
        <f t="shared" si="5"/>
        <v>UNKNOWN</v>
      </c>
      <c r="U7420" s="4" t="str">
        <f t="shared" si="6"/>
        <v>In-store</v>
      </c>
      <c r="V7420" s="4" t="str">
        <f t="shared" si="7"/>
        <v>Cash</v>
      </c>
      <c r="W7420" s="4">
        <f t="shared" ref="W7420:Y7420" si="7427">IF(OR(J7420 = "ERROR", J7420 = ""), "UNKNOWN", J7420)</f>
        <v>2</v>
      </c>
      <c r="X7420" s="4">
        <f t="shared" si="7427"/>
        <v>3</v>
      </c>
      <c r="Y7420" s="4">
        <f t="shared" si="7427"/>
        <v>6</v>
      </c>
      <c r="Z7420" s="5">
        <f t="shared" si="9"/>
        <v>45165</v>
      </c>
    </row>
    <row r="7421">
      <c r="A7421" s="1" t="s">
        <v>7458</v>
      </c>
      <c r="B7421" s="1" t="s">
        <v>55</v>
      </c>
      <c r="C7421" s="1">
        <v>5.0</v>
      </c>
      <c r="D7421" s="1">
        <v>3.0</v>
      </c>
      <c r="E7421" s="1">
        <v>15.0</v>
      </c>
      <c r="F7421" s="1" t="s">
        <v>23</v>
      </c>
      <c r="H7421" s="2">
        <v>44968.0</v>
      </c>
      <c r="J7421" s="3">
        <f t="shared" si="2"/>
        <v>5</v>
      </c>
      <c r="K7421" s="4">
        <f t="shared" si="3"/>
        <v>3</v>
      </c>
      <c r="L7421" s="4">
        <f t="shared" si="4"/>
        <v>15</v>
      </c>
      <c r="S7421" s="1" t="s">
        <v>7458</v>
      </c>
      <c r="T7421" s="4" t="str">
        <f t="shared" si="5"/>
        <v>Juice</v>
      </c>
      <c r="U7421" s="4" t="str">
        <f t="shared" si="6"/>
        <v>UNKNOWN</v>
      </c>
      <c r="V7421" s="4" t="str">
        <f t="shared" si="7"/>
        <v>Credit Card</v>
      </c>
      <c r="W7421" s="4">
        <f t="shared" ref="W7421:Y7421" si="7428">IF(OR(J7421 = "ERROR", J7421 = ""), "UNKNOWN", J7421)</f>
        <v>5</v>
      </c>
      <c r="X7421" s="4">
        <f t="shared" si="7428"/>
        <v>3</v>
      </c>
      <c r="Y7421" s="4">
        <f t="shared" si="7428"/>
        <v>15</v>
      </c>
      <c r="Z7421" s="5">
        <f t="shared" si="9"/>
        <v>44968</v>
      </c>
    </row>
    <row r="7422">
      <c r="A7422" s="1" t="s">
        <v>7459</v>
      </c>
      <c r="B7422" s="1" t="s">
        <v>55</v>
      </c>
      <c r="C7422" s="1">
        <v>5.0</v>
      </c>
      <c r="D7422" s="1">
        <v>3.0</v>
      </c>
      <c r="E7422" s="1">
        <v>15.0</v>
      </c>
      <c r="F7422" s="1" t="s">
        <v>30</v>
      </c>
      <c r="G7422" s="1" t="s">
        <v>24</v>
      </c>
      <c r="H7422" s="6">
        <v>45228.0</v>
      </c>
      <c r="J7422" s="3">
        <f t="shared" si="2"/>
        <v>5</v>
      </c>
      <c r="K7422" s="4">
        <f t="shared" si="3"/>
        <v>3</v>
      </c>
      <c r="L7422" s="4">
        <f t="shared" si="4"/>
        <v>15</v>
      </c>
      <c r="S7422" s="1" t="s">
        <v>7459</v>
      </c>
      <c r="T7422" s="4" t="str">
        <f t="shared" si="5"/>
        <v>Juice</v>
      </c>
      <c r="U7422" s="4" t="str">
        <f t="shared" si="6"/>
        <v>Takeaway</v>
      </c>
      <c r="V7422" s="4" t="str">
        <f t="shared" si="7"/>
        <v>UNKNOWN</v>
      </c>
      <c r="W7422" s="4">
        <f t="shared" ref="W7422:Y7422" si="7429">IF(OR(J7422 = "ERROR", J7422 = ""), "UNKNOWN", J7422)</f>
        <v>5</v>
      </c>
      <c r="X7422" s="4">
        <f t="shared" si="7429"/>
        <v>3</v>
      </c>
      <c r="Y7422" s="4">
        <f t="shared" si="7429"/>
        <v>15</v>
      </c>
      <c r="Z7422" s="7">
        <f t="shared" si="9"/>
        <v>45228</v>
      </c>
    </row>
    <row r="7423">
      <c r="A7423" s="1" t="s">
        <v>7460</v>
      </c>
      <c r="B7423" s="1" t="s">
        <v>44</v>
      </c>
      <c r="C7423" s="1">
        <v>2.0</v>
      </c>
      <c r="D7423" s="1">
        <v>4.0</v>
      </c>
      <c r="E7423" s="1">
        <v>8.0</v>
      </c>
      <c r="F7423" s="1" t="s">
        <v>23</v>
      </c>
      <c r="G7423" s="1" t="s">
        <v>24</v>
      </c>
      <c r="H7423" s="2">
        <v>45185.0</v>
      </c>
      <c r="J7423" s="3">
        <f t="shared" si="2"/>
        <v>2</v>
      </c>
      <c r="K7423" s="4">
        <f t="shared" si="3"/>
        <v>4</v>
      </c>
      <c r="L7423" s="4">
        <f t="shared" si="4"/>
        <v>8</v>
      </c>
      <c r="S7423" s="1" t="s">
        <v>7460</v>
      </c>
      <c r="T7423" s="4" t="str">
        <f t="shared" si="5"/>
        <v>Sandwich</v>
      </c>
      <c r="U7423" s="4" t="str">
        <f t="shared" si="6"/>
        <v>Takeaway</v>
      </c>
      <c r="V7423" s="4" t="str">
        <f t="shared" si="7"/>
        <v>Credit Card</v>
      </c>
      <c r="W7423" s="4">
        <f t="shared" ref="W7423:Y7423" si="7430">IF(OR(J7423 = "ERROR", J7423 = ""), "UNKNOWN", J7423)</f>
        <v>2</v>
      </c>
      <c r="X7423" s="4">
        <f t="shared" si="7430"/>
        <v>4</v>
      </c>
      <c r="Y7423" s="4">
        <f t="shared" si="7430"/>
        <v>8</v>
      </c>
      <c r="Z7423" s="5">
        <f t="shared" si="9"/>
        <v>45185</v>
      </c>
    </row>
    <row r="7424">
      <c r="A7424" s="1" t="s">
        <v>7461</v>
      </c>
      <c r="B7424" s="1" t="s">
        <v>22</v>
      </c>
      <c r="C7424" s="1">
        <v>5.0</v>
      </c>
      <c r="D7424" s="1">
        <v>2.0</v>
      </c>
      <c r="E7424" s="1">
        <v>10.0</v>
      </c>
      <c r="F7424" s="1" t="s">
        <v>25</v>
      </c>
      <c r="H7424" s="2">
        <v>45002.0</v>
      </c>
      <c r="J7424" s="3">
        <f t="shared" si="2"/>
        <v>5</v>
      </c>
      <c r="K7424" s="4">
        <f t="shared" si="3"/>
        <v>2</v>
      </c>
      <c r="L7424" s="4">
        <f t="shared" si="4"/>
        <v>10</v>
      </c>
      <c r="S7424" s="1" t="s">
        <v>7461</v>
      </c>
      <c r="T7424" s="4" t="str">
        <f t="shared" si="5"/>
        <v>Coffee</v>
      </c>
      <c r="U7424" s="4" t="str">
        <f t="shared" si="6"/>
        <v>UNKNOWN</v>
      </c>
      <c r="V7424" s="4" t="str">
        <f t="shared" si="7"/>
        <v>UNKNOWN</v>
      </c>
      <c r="W7424" s="4">
        <f t="shared" ref="W7424:Y7424" si="7431">IF(OR(J7424 = "ERROR", J7424 = ""), "UNKNOWN", J7424)</f>
        <v>5</v>
      </c>
      <c r="X7424" s="4">
        <f t="shared" si="7431"/>
        <v>2</v>
      </c>
      <c r="Y7424" s="4">
        <f t="shared" si="7431"/>
        <v>10</v>
      </c>
      <c r="Z7424" s="5">
        <f t="shared" si="9"/>
        <v>45002</v>
      </c>
    </row>
    <row r="7425">
      <c r="A7425" s="1" t="s">
        <v>7462</v>
      </c>
      <c r="B7425" s="1" t="s">
        <v>27</v>
      </c>
      <c r="C7425" s="1">
        <v>2.0</v>
      </c>
      <c r="D7425" s="1">
        <v>3.0</v>
      </c>
      <c r="E7425" s="1">
        <v>6.0</v>
      </c>
      <c r="F7425" s="1" t="s">
        <v>39</v>
      </c>
      <c r="G7425" s="1" t="s">
        <v>24</v>
      </c>
      <c r="H7425" s="2">
        <v>45236.0</v>
      </c>
      <c r="J7425" s="3">
        <f t="shared" si="2"/>
        <v>2</v>
      </c>
      <c r="K7425" s="4">
        <f t="shared" si="3"/>
        <v>3</v>
      </c>
      <c r="L7425" s="4">
        <f t="shared" si="4"/>
        <v>6</v>
      </c>
      <c r="S7425" s="1" t="s">
        <v>7462</v>
      </c>
      <c r="T7425" s="4" t="str">
        <f t="shared" si="5"/>
        <v>Cake</v>
      </c>
      <c r="U7425" s="4" t="str">
        <f t="shared" si="6"/>
        <v>Takeaway</v>
      </c>
      <c r="V7425" s="4" t="str">
        <f t="shared" si="7"/>
        <v>Digital Wallet</v>
      </c>
      <c r="W7425" s="4">
        <f t="shared" ref="W7425:Y7425" si="7432">IF(OR(J7425 = "ERROR", J7425 = ""), "UNKNOWN", J7425)</f>
        <v>2</v>
      </c>
      <c r="X7425" s="4">
        <f t="shared" si="7432"/>
        <v>3</v>
      </c>
      <c r="Y7425" s="4">
        <f t="shared" si="7432"/>
        <v>6</v>
      </c>
      <c r="Z7425" s="5">
        <f t="shared" si="9"/>
        <v>45236</v>
      </c>
    </row>
    <row r="7426">
      <c r="A7426" s="1" t="s">
        <v>7463</v>
      </c>
      <c r="B7426" s="1" t="s">
        <v>41</v>
      </c>
      <c r="C7426" s="1">
        <v>3.0</v>
      </c>
      <c r="D7426" s="1">
        <v>4.0</v>
      </c>
      <c r="E7426" s="1">
        <v>12.0</v>
      </c>
      <c r="F7426" s="1" t="s">
        <v>39</v>
      </c>
      <c r="H7426" s="2">
        <v>45235.0</v>
      </c>
      <c r="J7426" s="3">
        <f t="shared" si="2"/>
        <v>3</v>
      </c>
      <c r="K7426" s="4">
        <f t="shared" si="3"/>
        <v>4</v>
      </c>
      <c r="L7426" s="4">
        <f t="shared" si="4"/>
        <v>12</v>
      </c>
      <c r="S7426" s="1" t="s">
        <v>7463</v>
      </c>
      <c r="T7426" s="4" t="str">
        <f t="shared" si="5"/>
        <v>Smoothie</v>
      </c>
      <c r="U7426" s="4" t="str">
        <f t="shared" si="6"/>
        <v>UNKNOWN</v>
      </c>
      <c r="V7426" s="4" t="str">
        <f t="shared" si="7"/>
        <v>Digital Wallet</v>
      </c>
      <c r="W7426" s="4">
        <f t="shared" ref="W7426:Y7426" si="7433">IF(OR(J7426 = "ERROR", J7426 = ""), "UNKNOWN", J7426)</f>
        <v>3</v>
      </c>
      <c r="X7426" s="4">
        <f t="shared" si="7433"/>
        <v>4</v>
      </c>
      <c r="Y7426" s="4">
        <f t="shared" si="7433"/>
        <v>12</v>
      </c>
      <c r="Z7426" s="5">
        <f t="shared" si="9"/>
        <v>45235</v>
      </c>
    </row>
    <row r="7427">
      <c r="A7427" s="1" t="s">
        <v>7464</v>
      </c>
      <c r="B7427" s="1" t="s">
        <v>25</v>
      </c>
      <c r="C7427" s="1">
        <v>5.0</v>
      </c>
      <c r="D7427" s="1">
        <v>1.5</v>
      </c>
      <c r="E7427" s="1">
        <v>7.5</v>
      </c>
      <c r="F7427" s="1" t="s">
        <v>28</v>
      </c>
      <c r="G7427" s="1" t="s">
        <v>24</v>
      </c>
      <c r="H7427" s="2">
        <v>45062.0</v>
      </c>
      <c r="J7427" s="3">
        <f t="shared" si="2"/>
        <v>5</v>
      </c>
      <c r="K7427" s="4">
        <f t="shared" si="3"/>
        <v>1.5</v>
      </c>
      <c r="L7427" s="4">
        <f t="shared" si="4"/>
        <v>7.5</v>
      </c>
      <c r="S7427" s="1" t="s">
        <v>7464</v>
      </c>
      <c r="T7427" s="4" t="str">
        <f t="shared" si="5"/>
        <v>UNKNOWN</v>
      </c>
      <c r="U7427" s="4" t="str">
        <f t="shared" si="6"/>
        <v>Takeaway</v>
      </c>
      <c r="V7427" s="4" t="str">
        <f t="shared" si="7"/>
        <v>Cash</v>
      </c>
      <c r="W7427" s="4">
        <f t="shared" ref="W7427:Y7427" si="7434">IF(OR(J7427 = "ERROR", J7427 = ""), "UNKNOWN", J7427)</f>
        <v>5</v>
      </c>
      <c r="X7427" s="4">
        <f t="shared" si="7434"/>
        <v>1.5</v>
      </c>
      <c r="Y7427" s="4">
        <f t="shared" si="7434"/>
        <v>7.5</v>
      </c>
      <c r="Z7427" s="5">
        <f t="shared" si="9"/>
        <v>45062</v>
      </c>
    </row>
    <row r="7428">
      <c r="A7428" s="1" t="s">
        <v>7465</v>
      </c>
      <c r="B7428" s="1" t="s">
        <v>36</v>
      </c>
      <c r="C7428" s="1">
        <v>4.0</v>
      </c>
      <c r="D7428" s="1">
        <v>5.0</v>
      </c>
      <c r="E7428" s="1">
        <v>20.0</v>
      </c>
      <c r="H7428" s="2">
        <v>44958.0</v>
      </c>
      <c r="J7428" s="3">
        <f t="shared" si="2"/>
        <v>4</v>
      </c>
      <c r="K7428" s="4">
        <f t="shared" si="3"/>
        <v>5</v>
      </c>
      <c r="L7428" s="4">
        <f t="shared" si="4"/>
        <v>20</v>
      </c>
      <c r="S7428" s="1" t="s">
        <v>7465</v>
      </c>
      <c r="T7428" s="4" t="str">
        <f t="shared" si="5"/>
        <v>Salad</v>
      </c>
      <c r="U7428" s="4" t="str">
        <f t="shared" si="6"/>
        <v>UNKNOWN</v>
      </c>
      <c r="V7428" s="4" t="str">
        <f t="shared" si="7"/>
        <v>UNKNOWN</v>
      </c>
      <c r="W7428" s="4">
        <f t="shared" ref="W7428:Y7428" si="7435">IF(OR(J7428 = "ERROR", J7428 = ""), "UNKNOWN", J7428)</f>
        <v>4</v>
      </c>
      <c r="X7428" s="4">
        <f t="shared" si="7435"/>
        <v>5</v>
      </c>
      <c r="Y7428" s="4">
        <f t="shared" si="7435"/>
        <v>20</v>
      </c>
      <c r="Z7428" s="5">
        <f t="shared" si="9"/>
        <v>44958</v>
      </c>
    </row>
    <row r="7429">
      <c r="A7429" s="1" t="s">
        <v>7466</v>
      </c>
      <c r="B7429" s="1" t="s">
        <v>32</v>
      </c>
      <c r="C7429" s="1">
        <v>2.0</v>
      </c>
      <c r="D7429" s="1">
        <v>1.0</v>
      </c>
      <c r="E7429" s="1">
        <v>2.0</v>
      </c>
      <c r="F7429" s="1" t="s">
        <v>25</v>
      </c>
      <c r="H7429" s="2">
        <v>45132.0</v>
      </c>
      <c r="J7429" s="3">
        <f t="shared" si="2"/>
        <v>2</v>
      </c>
      <c r="K7429" s="4">
        <f t="shared" si="3"/>
        <v>1</v>
      </c>
      <c r="L7429" s="4">
        <f t="shared" si="4"/>
        <v>2</v>
      </c>
      <c r="S7429" s="1" t="s">
        <v>7466</v>
      </c>
      <c r="T7429" s="4" t="str">
        <f t="shared" si="5"/>
        <v>Cookie</v>
      </c>
      <c r="U7429" s="4" t="str">
        <f t="shared" si="6"/>
        <v>UNKNOWN</v>
      </c>
      <c r="V7429" s="4" t="str">
        <f t="shared" si="7"/>
        <v>UNKNOWN</v>
      </c>
      <c r="W7429" s="4">
        <f t="shared" ref="W7429:Y7429" si="7436">IF(OR(J7429 = "ERROR", J7429 = ""), "UNKNOWN", J7429)</f>
        <v>2</v>
      </c>
      <c r="X7429" s="4">
        <f t="shared" si="7436"/>
        <v>1</v>
      </c>
      <c r="Y7429" s="4">
        <f t="shared" si="7436"/>
        <v>2</v>
      </c>
      <c r="Z7429" s="5">
        <f t="shared" si="9"/>
        <v>45132</v>
      </c>
    </row>
    <row r="7430">
      <c r="A7430" s="1" t="s">
        <v>7467</v>
      </c>
      <c r="B7430" s="1" t="s">
        <v>44</v>
      </c>
      <c r="C7430" s="1">
        <v>4.0</v>
      </c>
      <c r="D7430" s="1">
        <v>4.0</v>
      </c>
      <c r="G7430" s="1" t="s">
        <v>29</v>
      </c>
      <c r="H7430" s="2">
        <v>45028.0</v>
      </c>
      <c r="J7430" s="3">
        <f t="shared" si="2"/>
        <v>4</v>
      </c>
      <c r="K7430" s="4">
        <f t="shared" si="3"/>
        <v>4</v>
      </c>
      <c r="L7430" s="4">
        <f t="shared" si="4"/>
        <v>16</v>
      </c>
      <c r="S7430" s="1" t="s">
        <v>7467</v>
      </c>
      <c r="T7430" s="4" t="str">
        <f t="shared" si="5"/>
        <v>Sandwich</v>
      </c>
      <c r="U7430" s="4" t="str">
        <f t="shared" si="6"/>
        <v>In-store</v>
      </c>
      <c r="V7430" s="4" t="str">
        <f t="shared" si="7"/>
        <v>UNKNOWN</v>
      </c>
      <c r="W7430" s="4">
        <f t="shared" ref="W7430:Y7430" si="7437">IF(OR(J7430 = "ERROR", J7430 = ""), "UNKNOWN", J7430)</f>
        <v>4</v>
      </c>
      <c r="X7430" s="4">
        <f t="shared" si="7437"/>
        <v>4</v>
      </c>
      <c r="Y7430" s="4">
        <f t="shared" si="7437"/>
        <v>16</v>
      </c>
      <c r="Z7430" s="5">
        <f t="shared" si="9"/>
        <v>45028</v>
      </c>
    </row>
    <row r="7431">
      <c r="A7431" s="1" t="s">
        <v>7468</v>
      </c>
      <c r="B7431" s="1" t="s">
        <v>81</v>
      </c>
      <c r="C7431" s="1">
        <v>4.0</v>
      </c>
      <c r="D7431" s="1">
        <v>1.5</v>
      </c>
      <c r="E7431" s="1">
        <v>6.0</v>
      </c>
      <c r="F7431" s="1" t="s">
        <v>25</v>
      </c>
      <c r="H7431" s="6">
        <v>45282.0</v>
      </c>
      <c r="J7431" s="3">
        <f t="shared" si="2"/>
        <v>4</v>
      </c>
      <c r="K7431" s="4">
        <f t="shared" si="3"/>
        <v>1.5</v>
      </c>
      <c r="L7431" s="4">
        <f t="shared" si="4"/>
        <v>6</v>
      </c>
      <c r="S7431" s="1" t="s">
        <v>7468</v>
      </c>
      <c r="T7431" s="4" t="str">
        <f t="shared" si="5"/>
        <v>Tea</v>
      </c>
      <c r="U7431" s="4" t="str">
        <f t="shared" si="6"/>
        <v>UNKNOWN</v>
      </c>
      <c r="V7431" s="4" t="str">
        <f t="shared" si="7"/>
        <v>UNKNOWN</v>
      </c>
      <c r="W7431" s="4">
        <f t="shared" ref="W7431:Y7431" si="7438">IF(OR(J7431 = "ERROR", J7431 = ""), "UNKNOWN", J7431)</f>
        <v>4</v>
      </c>
      <c r="X7431" s="4">
        <f t="shared" si="7438"/>
        <v>1.5</v>
      </c>
      <c r="Y7431" s="4">
        <f t="shared" si="7438"/>
        <v>6</v>
      </c>
      <c r="Z7431" s="7">
        <f t="shared" si="9"/>
        <v>45282</v>
      </c>
    </row>
    <row r="7432">
      <c r="A7432" s="1" t="s">
        <v>7469</v>
      </c>
      <c r="B7432" s="1" t="s">
        <v>44</v>
      </c>
      <c r="C7432" s="1" t="s">
        <v>30</v>
      </c>
      <c r="D7432" s="1">
        <v>4.0</v>
      </c>
      <c r="E7432" s="1">
        <v>8.0</v>
      </c>
      <c r="F7432" s="1" t="s">
        <v>39</v>
      </c>
      <c r="H7432" s="6">
        <v>45290.0</v>
      </c>
      <c r="J7432" s="3">
        <f t="shared" si="2"/>
        <v>2</v>
      </c>
      <c r="K7432" s="4">
        <f t="shared" si="3"/>
        <v>4</v>
      </c>
      <c r="L7432" s="4">
        <f t="shared" si="4"/>
        <v>8</v>
      </c>
      <c r="S7432" s="1" t="s">
        <v>7469</v>
      </c>
      <c r="T7432" s="4" t="str">
        <f t="shared" si="5"/>
        <v>Sandwich</v>
      </c>
      <c r="U7432" s="4" t="str">
        <f t="shared" si="6"/>
        <v>UNKNOWN</v>
      </c>
      <c r="V7432" s="4" t="str">
        <f t="shared" si="7"/>
        <v>Digital Wallet</v>
      </c>
      <c r="W7432" s="4">
        <f t="shared" ref="W7432:Y7432" si="7439">IF(OR(J7432 = "ERROR", J7432 = ""), "UNKNOWN", J7432)</f>
        <v>2</v>
      </c>
      <c r="X7432" s="4">
        <f t="shared" si="7439"/>
        <v>4</v>
      </c>
      <c r="Y7432" s="4">
        <f t="shared" si="7439"/>
        <v>8</v>
      </c>
      <c r="Z7432" s="7">
        <f t="shared" si="9"/>
        <v>45290</v>
      </c>
    </row>
    <row r="7433">
      <c r="A7433" s="1" t="s">
        <v>7470</v>
      </c>
      <c r="B7433" s="1" t="s">
        <v>44</v>
      </c>
      <c r="C7433" s="1">
        <v>3.0</v>
      </c>
      <c r="D7433" s="1">
        <v>4.0</v>
      </c>
      <c r="E7433" s="1">
        <v>12.0</v>
      </c>
      <c r="G7433" s="1" t="s">
        <v>29</v>
      </c>
      <c r="H7433" s="2">
        <v>45099.0</v>
      </c>
      <c r="J7433" s="3">
        <f t="shared" si="2"/>
        <v>3</v>
      </c>
      <c r="K7433" s="4">
        <f t="shared" si="3"/>
        <v>4</v>
      </c>
      <c r="L7433" s="4">
        <f t="shared" si="4"/>
        <v>12</v>
      </c>
      <c r="S7433" s="1" t="s">
        <v>7470</v>
      </c>
      <c r="T7433" s="4" t="str">
        <f t="shared" si="5"/>
        <v>Sandwich</v>
      </c>
      <c r="U7433" s="4" t="str">
        <f t="shared" si="6"/>
        <v>In-store</v>
      </c>
      <c r="V7433" s="4" t="str">
        <f t="shared" si="7"/>
        <v>UNKNOWN</v>
      </c>
      <c r="W7433" s="4">
        <f t="shared" ref="W7433:Y7433" si="7440">IF(OR(J7433 = "ERROR", J7433 = ""), "UNKNOWN", J7433)</f>
        <v>3</v>
      </c>
      <c r="X7433" s="4">
        <f t="shared" si="7440"/>
        <v>4</v>
      </c>
      <c r="Y7433" s="4">
        <f t="shared" si="7440"/>
        <v>12</v>
      </c>
      <c r="Z7433" s="5">
        <f t="shared" si="9"/>
        <v>45099</v>
      </c>
    </row>
    <row r="7434">
      <c r="A7434" s="1" t="s">
        <v>7471</v>
      </c>
      <c r="B7434" s="1" t="s">
        <v>32</v>
      </c>
      <c r="C7434" s="1">
        <v>1.0</v>
      </c>
      <c r="D7434" s="1">
        <v>1.0</v>
      </c>
      <c r="E7434" s="1" t="s">
        <v>30</v>
      </c>
      <c r="F7434" s="1" t="s">
        <v>28</v>
      </c>
      <c r="H7434" s="2">
        <v>44984.0</v>
      </c>
      <c r="J7434" s="3">
        <f t="shared" si="2"/>
        <v>1</v>
      </c>
      <c r="K7434" s="4">
        <f t="shared" si="3"/>
        <v>1</v>
      </c>
      <c r="L7434" s="4">
        <f t="shared" si="4"/>
        <v>1</v>
      </c>
      <c r="S7434" s="1" t="s">
        <v>7471</v>
      </c>
      <c r="T7434" s="4" t="str">
        <f t="shared" si="5"/>
        <v>Cookie</v>
      </c>
      <c r="U7434" s="4" t="str">
        <f t="shared" si="6"/>
        <v>UNKNOWN</v>
      </c>
      <c r="V7434" s="4" t="str">
        <f t="shared" si="7"/>
        <v>Cash</v>
      </c>
      <c r="W7434" s="4">
        <f t="shared" ref="W7434:Y7434" si="7441">IF(OR(J7434 = "ERROR", J7434 = ""), "UNKNOWN", J7434)</f>
        <v>1</v>
      </c>
      <c r="X7434" s="4">
        <f t="shared" si="7441"/>
        <v>1</v>
      </c>
      <c r="Y7434" s="4">
        <f t="shared" si="7441"/>
        <v>1</v>
      </c>
      <c r="Z7434" s="5">
        <f t="shared" si="9"/>
        <v>44984</v>
      </c>
    </row>
    <row r="7435">
      <c r="A7435" s="1" t="s">
        <v>7472</v>
      </c>
      <c r="B7435" s="1" t="s">
        <v>22</v>
      </c>
      <c r="C7435" s="1">
        <v>3.0</v>
      </c>
      <c r="E7435" s="1">
        <v>6.0</v>
      </c>
      <c r="F7435" s="1" t="s">
        <v>28</v>
      </c>
      <c r="G7435" s="1" t="s">
        <v>24</v>
      </c>
      <c r="H7435" s="2">
        <v>45050.0</v>
      </c>
      <c r="J7435" s="3">
        <f t="shared" si="2"/>
        <v>3</v>
      </c>
      <c r="K7435" s="4">
        <f t="shared" si="3"/>
        <v>2</v>
      </c>
      <c r="L7435" s="4">
        <f t="shared" si="4"/>
        <v>6</v>
      </c>
      <c r="S7435" s="1" t="s">
        <v>7472</v>
      </c>
      <c r="T7435" s="4" t="str">
        <f t="shared" si="5"/>
        <v>Coffee</v>
      </c>
      <c r="U7435" s="4" t="str">
        <f t="shared" si="6"/>
        <v>Takeaway</v>
      </c>
      <c r="V7435" s="4" t="str">
        <f t="shared" si="7"/>
        <v>Cash</v>
      </c>
      <c r="W7435" s="4">
        <f t="shared" ref="W7435:Y7435" si="7442">IF(OR(J7435 = "ERROR", J7435 = ""), "UNKNOWN", J7435)</f>
        <v>3</v>
      </c>
      <c r="X7435" s="4">
        <f t="shared" si="7442"/>
        <v>2</v>
      </c>
      <c r="Y7435" s="4">
        <f t="shared" si="7442"/>
        <v>6</v>
      </c>
      <c r="Z7435" s="5">
        <f t="shared" si="9"/>
        <v>45050</v>
      </c>
    </row>
    <row r="7436">
      <c r="A7436" s="1" t="s">
        <v>7473</v>
      </c>
      <c r="B7436" s="1" t="s">
        <v>81</v>
      </c>
      <c r="C7436" s="1">
        <v>3.0</v>
      </c>
      <c r="D7436" s="1">
        <v>1.5</v>
      </c>
      <c r="E7436" s="1">
        <v>4.5</v>
      </c>
      <c r="H7436" s="6">
        <v>45225.0</v>
      </c>
      <c r="J7436" s="3">
        <f t="shared" si="2"/>
        <v>3</v>
      </c>
      <c r="K7436" s="4">
        <f t="shared" si="3"/>
        <v>1.5</v>
      </c>
      <c r="L7436" s="4">
        <f t="shared" si="4"/>
        <v>4.5</v>
      </c>
      <c r="S7436" s="1" t="s">
        <v>7473</v>
      </c>
      <c r="T7436" s="4" t="str">
        <f t="shared" si="5"/>
        <v>Tea</v>
      </c>
      <c r="U7436" s="4" t="str">
        <f t="shared" si="6"/>
        <v>UNKNOWN</v>
      </c>
      <c r="V7436" s="4" t="str">
        <f t="shared" si="7"/>
        <v>UNKNOWN</v>
      </c>
      <c r="W7436" s="4">
        <f t="shared" ref="W7436:Y7436" si="7443">IF(OR(J7436 = "ERROR", J7436 = ""), "UNKNOWN", J7436)</f>
        <v>3</v>
      </c>
      <c r="X7436" s="4">
        <f t="shared" si="7443"/>
        <v>1.5</v>
      </c>
      <c r="Y7436" s="4">
        <f t="shared" si="7443"/>
        <v>4.5</v>
      </c>
      <c r="Z7436" s="7">
        <f t="shared" si="9"/>
        <v>45225</v>
      </c>
    </row>
    <row r="7437">
      <c r="A7437" s="1" t="s">
        <v>7474</v>
      </c>
      <c r="C7437" s="1">
        <v>1.0</v>
      </c>
      <c r="D7437" s="1">
        <v>1.0</v>
      </c>
      <c r="E7437" s="1">
        <v>1.0</v>
      </c>
      <c r="G7437" s="1" t="s">
        <v>24</v>
      </c>
      <c r="H7437" s="2">
        <v>44946.0</v>
      </c>
      <c r="J7437" s="3">
        <f t="shared" si="2"/>
        <v>1</v>
      </c>
      <c r="K7437" s="4">
        <f t="shared" si="3"/>
        <v>1</v>
      </c>
      <c r="L7437" s="4">
        <f t="shared" si="4"/>
        <v>1</v>
      </c>
      <c r="S7437" s="1" t="s">
        <v>7474</v>
      </c>
      <c r="T7437" s="4" t="str">
        <f t="shared" si="5"/>
        <v>UNKNOWN</v>
      </c>
      <c r="U7437" s="4" t="str">
        <f t="shared" si="6"/>
        <v>Takeaway</v>
      </c>
      <c r="V7437" s="4" t="str">
        <f t="shared" si="7"/>
        <v>UNKNOWN</v>
      </c>
      <c r="W7437" s="4">
        <f t="shared" ref="W7437:Y7437" si="7444">IF(OR(J7437 = "ERROR", J7437 = ""), "UNKNOWN", J7437)</f>
        <v>1</v>
      </c>
      <c r="X7437" s="4">
        <f t="shared" si="7444"/>
        <v>1</v>
      </c>
      <c r="Y7437" s="4">
        <f t="shared" si="7444"/>
        <v>1</v>
      </c>
      <c r="Z7437" s="5">
        <f t="shared" si="9"/>
        <v>44946</v>
      </c>
    </row>
    <row r="7438">
      <c r="A7438" s="1" t="s">
        <v>7475</v>
      </c>
      <c r="B7438" s="1" t="s">
        <v>36</v>
      </c>
      <c r="C7438" s="1">
        <v>5.0</v>
      </c>
      <c r="D7438" s="1">
        <v>5.0</v>
      </c>
      <c r="E7438" s="1">
        <v>25.0</v>
      </c>
      <c r="F7438" s="1" t="s">
        <v>23</v>
      </c>
      <c r="H7438" s="2">
        <v>45107.0</v>
      </c>
      <c r="J7438" s="3">
        <f t="shared" si="2"/>
        <v>5</v>
      </c>
      <c r="K7438" s="4">
        <f t="shared" si="3"/>
        <v>5</v>
      </c>
      <c r="L7438" s="4">
        <f t="shared" si="4"/>
        <v>25</v>
      </c>
      <c r="S7438" s="1" t="s">
        <v>7475</v>
      </c>
      <c r="T7438" s="4" t="str">
        <f t="shared" si="5"/>
        <v>Salad</v>
      </c>
      <c r="U7438" s="4" t="str">
        <f t="shared" si="6"/>
        <v>UNKNOWN</v>
      </c>
      <c r="V7438" s="4" t="str">
        <f t="shared" si="7"/>
        <v>Credit Card</v>
      </c>
      <c r="W7438" s="4">
        <f t="shared" ref="W7438:Y7438" si="7445">IF(OR(J7438 = "ERROR", J7438 = ""), "UNKNOWN", J7438)</f>
        <v>5</v>
      </c>
      <c r="X7438" s="4">
        <f t="shared" si="7445"/>
        <v>5</v>
      </c>
      <c r="Y7438" s="4">
        <f t="shared" si="7445"/>
        <v>25</v>
      </c>
      <c r="Z7438" s="5">
        <f t="shared" si="9"/>
        <v>45107</v>
      </c>
    </row>
    <row r="7439">
      <c r="A7439" s="1" t="s">
        <v>7476</v>
      </c>
      <c r="B7439" s="1" t="s">
        <v>55</v>
      </c>
      <c r="C7439" s="1">
        <v>2.0</v>
      </c>
      <c r="D7439" s="1">
        <v>3.0</v>
      </c>
      <c r="E7439" s="1">
        <v>6.0</v>
      </c>
      <c r="F7439" s="1" t="s">
        <v>39</v>
      </c>
      <c r="G7439" s="1" t="s">
        <v>24</v>
      </c>
      <c r="H7439" s="6">
        <v>45211.0</v>
      </c>
      <c r="J7439" s="3">
        <f t="shared" si="2"/>
        <v>2</v>
      </c>
      <c r="K7439" s="4">
        <f t="shared" si="3"/>
        <v>3</v>
      </c>
      <c r="L7439" s="4">
        <f t="shared" si="4"/>
        <v>6</v>
      </c>
      <c r="S7439" s="1" t="s">
        <v>7476</v>
      </c>
      <c r="T7439" s="4" t="str">
        <f t="shared" si="5"/>
        <v>Juice</v>
      </c>
      <c r="U7439" s="4" t="str">
        <f t="shared" si="6"/>
        <v>Takeaway</v>
      </c>
      <c r="V7439" s="4" t="str">
        <f t="shared" si="7"/>
        <v>Digital Wallet</v>
      </c>
      <c r="W7439" s="4">
        <f t="shared" ref="W7439:Y7439" si="7446">IF(OR(J7439 = "ERROR", J7439 = ""), "UNKNOWN", J7439)</f>
        <v>2</v>
      </c>
      <c r="X7439" s="4">
        <f t="shared" si="7446"/>
        <v>3</v>
      </c>
      <c r="Y7439" s="4">
        <f t="shared" si="7446"/>
        <v>6</v>
      </c>
      <c r="Z7439" s="7">
        <f t="shared" si="9"/>
        <v>45211</v>
      </c>
    </row>
    <row r="7440">
      <c r="A7440" s="1" t="s">
        <v>7477</v>
      </c>
      <c r="B7440" s="1" t="s">
        <v>55</v>
      </c>
      <c r="C7440" s="1">
        <v>1.0</v>
      </c>
      <c r="D7440" s="1">
        <v>3.0</v>
      </c>
      <c r="E7440" s="1">
        <v>3.0</v>
      </c>
      <c r="F7440" s="1" t="s">
        <v>39</v>
      </c>
      <c r="H7440" s="2">
        <v>45054.0</v>
      </c>
      <c r="J7440" s="3">
        <f t="shared" si="2"/>
        <v>1</v>
      </c>
      <c r="K7440" s="4">
        <f t="shared" si="3"/>
        <v>3</v>
      </c>
      <c r="L7440" s="4">
        <f t="shared" si="4"/>
        <v>3</v>
      </c>
      <c r="S7440" s="1" t="s">
        <v>7477</v>
      </c>
      <c r="T7440" s="4" t="str">
        <f t="shared" si="5"/>
        <v>Juice</v>
      </c>
      <c r="U7440" s="4" t="str">
        <f t="shared" si="6"/>
        <v>UNKNOWN</v>
      </c>
      <c r="V7440" s="4" t="str">
        <f t="shared" si="7"/>
        <v>Digital Wallet</v>
      </c>
      <c r="W7440" s="4">
        <f t="shared" ref="W7440:Y7440" si="7447">IF(OR(J7440 = "ERROR", J7440 = ""), "UNKNOWN", J7440)</f>
        <v>1</v>
      </c>
      <c r="X7440" s="4">
        <f t="shared" si="7447"/>
        <v>3</v>
      </c>
      <c r="Y7440" s="4">
        <f t="shared" si="7447"/>
        <v>3</v>
      </c>
      <c r="Z7440" s="5">
        <f t="shared" si="9"/>
        <v>45054</v>
      </c>
    </row>
    <row r="7441">
      <c r="A7441" s="1" t="s">
        <v>7478</v>
      </c>
      <c r="B7441" s="1" t="s">
        <v>27</v>
      </c>
      <c r="C7441" s="1">
        <v>5.0</v>
      </c>
      <c r="D7441" s="1">
        <v>3.0</v>
      </c>
      <c r="E7441" s="1">
        <v>15.0</v>
      </c>
      <c r="F7441" s="1" t="s">
        <v>23</v>
      </c>
      <c r="G7441" s="1" t="s">
        <v>29</v>
      </c>
      <c r="H7441" s="6">
        <v>45240.0</v>
      </c>
      <c r="J7441" s="3">
        <f t="shared" si="2"/>
        <v>5</v>
      </c>
      <c r="K7441" s="4">
        <f t="shared" si="3"/>
        <v>3</v>
      </c>
      <c r="L7441" s="4">
        <f t="shared" si="4"/>
        <v>15</v>
      </c>
      <c r="S7441" s="1" t="s">
        <v>7478</v>
      </c>
      <c r="T7441" s="4" t="str">
        <f t="shared" si="5"/>
        <v>Cake</v>
      </c>
      <c r="U7441" s="4" t="str">
        <f t="shared" si="6"/>
        <v>In-store</v>
      </c>
      <c r="V7441" s="4" t="str">
        <f t="shared" si="7"/>
        <v>Credit Card</v>
      </c>
      <c r="W7441" s="4">
        <f t="shared" ref="W7441:Y7441" si="7448">IF(OR(J7441 = "ERROR", J7441 = ""), "UNKNOWN", J7441)</f>
        <v>5</v>
      </c>
      <c r="X7441" s="4">
        <f t="shared" si="7448"/>
        <v>3</v>
      </c>
      <c r="Y7441" s="4">
        <f t="shared" si="7448"/>
        <v>15</v>
      </c>
      <c r="Z7441" s="7">
        <f t="shared" si="9"/>
        <v>45240</v>
      </c>
    </row>
    <row r="7442">
      <c r="A7442" s="1" t="s">
        <v>7479</v>
      </c>
      <c r="B7442" s="1" t="s">
        <v>81</v>
      </c>
      <c r="C7442" s="1">
        <v>2.0</v>
      </c>
      <c r="D7442" s="1">
        <v>1.5</v>
      </c>
      <c r="E7442" s="1">
        <v>3.0</v>
      </c>
      <c r="F7442" s="1" t="s">
        <v>23</v>
      </c>
      <c r="G7442" s="1" t="s">
        <v>29</v>
      </c>
      <c r="H7442" s="2">
        <v>45125.0</v>
      </c>
      <c r="J7442" s="3">
        <f t="shared" si="2"/>
        <v>2</v>
      </c>
      <c r="K7442" s="4">
        <f t="shared" si="3"/>
        <v>1.5</v>
      </c>
      <c r="L7442" s="4">
        <f t="shared" si="4"/>
        <v>3</v>
      </c>
      <c r="S7442" s="1" t="s">
        <v>7479</v>
      </c>
      <c r="T7442" s="4" t="str">
        <f t="shared" si="5"/>
        <v>Tea</v>
      </c>
      <c r="U7442" s="4" t="str">
        <f t="shared" si="6"/>
        <v>In-store</v>
      </c>
      <c r="V7442" s="4" t="str">
        <f t="shared" si="7"/>
        <v>Credit Card</v>
      </c>
      <c r="W7442" s="4">
        <f t="shared" ref="W7442:Y7442" si="7449">IF(OR(J7442 = "ERROR", J7442 = ""), "UNKNOWN", J7442)</f>
        <v>2</v>
      </c>
      <c r="X7442" s="4">
        <f t="shared" si="7449"/>
        <v>1.5</v>
      </c>
      <c r="Y7442" s="4">
        <f t="shared" si="7449"/>
        <v>3</v>
      </c>
      <c r="Z7442" s="5">
        <f t="shared" si="9"/>
        <v>45125</v>
      </c>
    </row>
    <row r="7443">
      <c r="A7443" s="1" t="s">
        <v>7480</v>
      </c>
      <c r="B7443" s="1" t="s">
        <v>44</v>
      </c>
      <c r="C7443" s="1">
        <v>2.0</v>
      </c>
      <c r="D7443" s="1">
        <v>4.0</v>
      </c>
      <c r="E7443" s="1">
        <v>8.0</v>
      </c>
      <c r="F7443" s="1" t="s">
        <v>28</v>
      </c>
      <c r="G7443" s="1" t="s">
        <v>24</v>
      </c>
      <c r="H7443" s="6">
        <v>45291.0</v>
      </c>
      <c r="J7443" s="3">
        <f t="shared" si="2"/>
        <v>2</v>
      </c>
      <c r="K7443" s="4">
        <f t="shared" si="3"/>
        <v>4</v>
      </c>
      <c r="L7443" s="4">
        <f t="shared" si="4"/>
        <v>8</v>
      </c>
      <c r="S7443" s="1" t="s">
        <v>7480</v>
      </c>
      <c r="T7443" s="4" t="str">
        <f t="shared" si="5"/>
        <v>Sandwich</v>
      </c>
      <c r="U7443" s="4" t="str">
        <f t="shared" si="6"/>
        <v>Takeaway</v>
      </c>
      <c r="V7443" s="4" t="str">
        <f t="shared" si="7"/>
        <v>Cash</v>
      </c>
      <c r="W7443" s="4">
        <f t="shared" ref="W7443:Y7443" si="7450">IF(OR(J7443 = "ERROR", J7443 = ""), "UNKNOWN", J7443)</f>
        <v>2</v>
      </c>
      <c r="X7443" s="4">
        <f t="shared" si="7450"/>
        <v>4</v>
      </c>
      <c r="Y7443" s="4">
        <f t="shared" si="7450"/>
        <v>8</v>
      </c>
      <c r="Z7443" s="7">
        <f t="shared" si="9"/>
        <v>45291</v>
      </c>
    </row>
    <row r="7444">
      <c r="A7444" s="1" t="s">
        <v>7481</v>
      </c>
      <c r="B7444" s="1" t="s">
        <v>41</v>
      </c>
      <c r="C7444" s="1">
        <v>1.0</v>
      </c>
      <c r="D7444" s="1">
        <v>4.0</v>
      </c>
      <c r="E7444" s="1">
        <v>4.0</v>
      </c>
      <c r="F7444" s="1" t="s">
        <v>28</v>
      </c>
      <c r="G7444" s="1" t="s">
        <v>29</v>
      </c>
      <c r="H7444" s="2">
        <v>45039.0</v>
      </c>
      <c r="J7444" s="3">
        <f t="shared" si="2"/>
        <v>1</v>
      </c>
      <c r="K7444" s="4">
        <f t="shared" si="3"/>
        <v>4</v>
      </c>
      <c r="L7444" s="4">
        <f t="shared" si="4"/>
        <v>4</v>
      </c>
      <c r="S7444" s="1" t="s">
        <v>7481</v>
      </c>
      <c r="T7444" s="4" t="str">
        <f t="shared" si="5"/>
        <v>Smoothie</v>
      </c>
      <c r="U7444" s="4" t="str">
        <f t="shared" si="6"/>
        <v>In-store</v>
      </c>
      <c r="V7444" s="4" t="str">
        <f t="shared" si="7"/>
        <v>Cash</v>
      </c>
      <c r="W7444" s="4">
        <f t="shared" ref="W7444:Y7444" si="7451">IF(OR(J7444 = "ERROR", J7444 = ""), "UNKNOWN", J7444)</f>
        <v>1</v>
      </c>
      <c r="X7444" s="4">
        <f t="shared" si="7451"/>
        <v>4</v>
      </c>
      <c r="Y7444" s="4">
        <f t="shared" si="7451"/>
        <v>4</v>
      </c>
      <c r="Z7444" s="5">
        <f t="shared" si="9"/>
        <v>45039</v>
      </c>
    </row>
    <row r="7445">
      <c r="A7445" s="1" t="s">
        <v>7482</v>
      </c>
      <c r="B7445" s="1" t="s">
        <v>36</v>
      </c>
      <c r="C7445" s="1">
        <v>2.0</v>
      </c>
      <c r="D7445" s="1" t="s">
        <v>30</v>
      </c>
      <c r="E7445" s="1">
        <v>10.0</v>
      </c>
      <c r="F7445" s="1" t="s">
        <v>28</v>
      </c>
      <c r="H7445" s="2">
        <v>45198.0</v>
      </c>
      <c r="J7445" s="3">
        <f t="shared" si="2"/>
        <v>2</v>
      </c>
      <c r="K7445" s="4">
        <f t="shared" si="3"/>
        <v>5</v>
      </c>
      <c r="L7445" s="4">
        <f t="shared" si="4"/>
        <v>10</v>
      </c>
      <c r="S7445" s="1" t="s">
        <v>7482</v>
      </c>
      <c r="T7445" s="4" t="str">
        <f t="shared" si="5"/>
        <v>Salad</v>
      </c>
      <c r="U7445" s="4" t="str">
        <f t="shared" si="6"/>
        <v>UNKNOWN</v>
      </c>
      <c r="V7445" s="4" t="str">
        <f t="shared" si="7"/>
        <v>Cash</v>
      </c>
      <c r="W7445" s="4">
        <f t="shared" ref="W7445:Y7445" si="7452">IF(OR(J7445 = "ERROR", J7445 = ""), "UNKNOWN", J7445)</f>
        <v>2</v>
      </c>
      <c r="X7445" s="4">
        <f t="shared" si="7452"/>
        <v>5</v>
      </c>
      <c r="Y7445" s="4">
        <f t="shared" si="7452"/>
        <v>10</v>
      </c>
      <c r="Z7445" s="5">
        <f t="shared" si="9"/>
        <v>45198</v>
      </c>
    </row>
    <row r="7446">
      <c r="A7446" s="1" t="s">
        <v>7483</v>
      </c>
      <c r="B7446" s="1" t="s">
        <v>22</v>
      </c>
      <c r="C7446" s="1">
        <v>2.0</v>
      </c>
      <c r="D7446" s="1">
        <v>2.0</v>
      </c>
      <c r="E7446" s="1">
        <v>4.0</v>
      </c>
      <c r="F7446" s="1" t="s">
        <v>23</v>
      </c>
      <c r="G7446" s="1" t="s">
        <v>29</v>
      </c>
      <c r="H7446" s="2">
        <v>45095.0</v>
      </c>
      <c r="J7446" s="3">
        <f t="shared" si="2"/>
        <v>2</v>
      </c>
      <c r="K7446" s="4">
        <f t="shared" si="3"/>
        <v>2</v>
      </c>
      <c r="L7446" s="4">
        <f t="shared" si="4"/>
        <v>4</v>
      </c>
      <c r="S7446" s="1" t="s">
        <v>7483</v>
      </c>
      <c r="T7446" s="4" t="str">
        <f t="shared" si="5"/>
        <v>Coffee</v>
      </c>
      <c r="U7446" s="4" t="str">
        <f t="shared" si="6"/>
        <v>In-store</v>
      </c>
      <c r="V7446" s="4" t="str">
        <f t="shared" si="7"/>
        <v>Credit Card</v>
      </c>
      <c r="W7446" s="4">
        <f t="shared" ref="W7446:Y7446" si="7453">IF(OR(J7446 = "ERROR", J7446 = ""), "UNKNOWN", J7446)</f>
        <v>2</v>
      </c>
      <c r="X7446" s="4">
        <f t="shared" si="7453"/>
        <v>2</v>
      </c>
      <c r="Y7446" s="4">
        <f t="shared" si="7453"/>
        <v>4</v>
      </c>
      <c r="Z7446" s="5">
        <f t="shared" si="9"/>
        <v>45095</v>
      </c>
    </row>
    <row r="7447">
      <c r="A7447" s="1" t="s">
        <v>7484</v>
      </c>
      <c r="B7447" s="1" t="s">
        <v>44</v>
      </c>
      <c r="C7447" s="1">
        <v>5.0</v>
      </c>
      <c r="D7447" s="1">
        <v>4.0</v>
      </c>
      <c r="E7447" s="1">
        <v>20.0</v>
      </c>
      <c r="F7447" s="1" t="s">
        <v>23</v>
      </c>
      <c r="G7447" s="1" t="s">
        <v>24</v>
      </c>
      <c r="H7447" s="2">
        <v>44968.0</v>
      </c>
      <c r="J7447" s="3">
        <f t="shared" si="2"/>
        <v>5</v>
      </c>
      <c r="K7447" s="4">
        <f t="shared" si="3"/>
        <v>4</v>
      </c>
      <c r="L7447" s="4">
        <f t="shared" si="4"/>
        <v>20</v>
      </c>
      <c r="S7447" s="1" t="s">
        <v>7484</v>
      </c>
      <c r="T7447" s="4" t="str">
        <f t="shared" si="5"/>
        <v>Sandwich</v>
      </c>
      <c r="U7447" s="4" t="str">
        <f t="shared" si="6"/>
        <v>Takeaway</v>
      </c>
      <c r="V7447" s="4" t="str">
        <f t="shared" si="7"/>
        <v>Credit Card</v>
      </c>
      <c r="W7447" s="4">
        <f t="shared" ref="W7447:Y7447" si="7454">IF(OR(J7447 = "ERROR", J7447 = ""), "UNKNOWN", J7447)</f>
        <v>5</v>
      </c>
      <c r="X7447" s="4">
        <f t="shared" si="7454"/>
        <v>4</v>
      </c>
      <c r="Y7447" s="4">
        <f t="shared" si="7454"/>
        <v>20</v>
      </c>
      <c r="Z7447" s="5">
        <f t="shared" si="9"/>
        <v>44968</v>
      </c>
    </row>
    <row r="7448">
      <c r="A7448" s="1" t="s">
        <v>7485</v>
      </c>
      <c r="B7448" s="1" t="s">
        <v>41</v>
      </c>
      <c r="C7448" s="1">
        <v>5.0</v>
      </c>
      <c r="D7448" s="1">
        <v>4.0</v>
      </c>
      <c r="E7448" s="1">
        <v>20.0</v>
      </c>
      <c r="H7448" s="2">
        <v>45048.0</v>
      </c>
      <c r="J7448" s="3">
        <f t="shared" si="2"/>
        <v>5</v>
      </c>
      <c r="K7448" s="4">
        <f t="shared" si="3"/>
        <v>4</v>
      </c>
      <c r="L7448" s="4">
        <f t="shared" si="4"/>
        <v>20</v>
      </c>
      <c r="S7448" s="1" t="s">
        <v>7485</v>
      </c>
      <c r="T7448" s="4" t="str">
        <f t="shared" si="5"/>
        <v>Smoothie</v>
      </c>
      <c r="U7448" s="4" t="str">
        <f t="shared" si="6"/>
        <v>UNKNOWN</v>
      </c>
      <c r="V7448" s="4" t="str">
        <f t="shared" si="7"/>
        <v>UNKNOWN</v>
      </c>
      <c r="W7448" s="4">
        <f t="shared" ref="W7448:Y7448" si="7455">IF(OR(J7448 = "ERROR", J7448 = ""), "UNKNOWN", J7448)</f>
        <v>5</v>
      </c>
      <c r="X7448" s="4">
        <f t="shared" si="7455"/>
        <v>4</v>
      </c>
      <c r="Y7448" s="4">
        <f t="shared" si="7455"/>
        <v>20</v>
      </c>
      <c r="Z7448" s="5">
        <f t="shared" si="9"/>
        <v>45048</v>
      </c>
    </row>
    <row r="7449">
      <c r="A7449" s="1" t="s">
        <v>7486</v>
      </c>
      <c r="B7449" s="1" t="s">
        <v>55</v>
      </c>
      <c r="C7449" s="1">
        <v>4.0</v>
      </c>
      <c r="D7449" s="1">
        <v>3.0</v>
      </c>
      <c r="E7449" s="1">
        <v>12.0</v>
      </c>
      <c r="G7449" s="1" t="s">
        <v>29</v>
      </c>
      <c r="H7449" s="6">
        <v>45281.0</v>
      </c>
      <c r="J7449" s="3">
        <f t="shared" si="2"/>
        <v>4</v>
      </c>
      <c r="K7449" s="4">
        <f t="shared" si="3"/>
        <v>3</v>
      </c>
      <c r="L7449" s="4">
        <f t="shared" si="4"/>
        <v>12</v>
      </c>
      <c r="S7449" s="1" t="s">
        <v>7486</v>
      </c>
      <c r="T7449" s="4" t="str">
        <f t="shared" si="5"/>
        <v>Juice</v>
      </c>
      <c r="U7449" s="4" t="str">
        <f t="shared" si="6"/>
        <v>In-store</v>
      </c>
      <c r="V7449" s="4" t="str">
        <f t="shared" si="7"/>
        <v>UNKNOWN</v>
      </c>
      <c r="W7449" s="4">
        <f t="shared" ref="W7449:Y7449" si="7456">IF(OR(J7449 = "ERROR", J7449 = ""), "UNKNOWN", J7449)</f>
        <v>4</v>
      </c>
      <c r="X7449" s="4">
        <f t="shared" si="7456"/>
        <v>3</v>
      </c>
      <c r="Y7449" s="4">
        <f t="shared" si="7456"/>
        <v>12</v>
      </c>
      <c r="Z7449" s="7">
        <f t="shared" si="9"/>
        <v>45281</v>
      </c>
    </row>
    <row r="7450">
      <c r="A7450" s="1" t="s">
        <v>7487</v>
      </c>
      <c r="B7450" s="1" t="s">
        <v>81</v>
      </c>
      <c r="C7450" s="1">
        <v>2.0</v>
      </c>
      <c r="D7450" s="1">
        <v>1.5</v>
      </c>
      <c r="E7450" s="1">
        <v>3.0</v>
      </c>
      <c r="G7450" s="1" t="s">
        <v>30</v>
      </c>
      <c r="H7450" s="2">
        <v>45026.0</v>
      </c>
      <c r="J7450" s="3">
        <f t="shared" si="2"/>
        <v>2</v>
      </c>
      <c r="K7450" s="4">
        <f t="shared" si="3"/>
        <v>1.5</v>
      </c>
      <c r="L7450" s="4">
        <f t="shared" si="4"/>
        <v>3</v>
      </c>
      <c r="S7450" s="1" t="s">
        <v>7487</v>
      </c>
      <c r="T7450" s="4" t="str">
        <f t="shared" si="5"/>
        <v>Tea</v>
      </c>
      <c r="U7450" s="4" t="str">
        <f t="shared" si="6"/>
        <v>UNKNOWN</v>
      </c>
      <c r="V7450" s="4" t="str">
        <f t="shared" si="7"/>
        <v>UNKNOWN</v>
      </c>
      <c r="W7450" s="4">
        <f t="shared" ref="W7450:Y7450" si="7457">IF(OR(J7450 = "ERROR", J7450 = ""), "UNKNOWN", J7450)</f>
        <v>2</v>
      </c>
      <c r="X7450" s="4">
        <f t="shared" si="7457"/>
        <v>1.5</v>
      </c>
      <c r="Y7450" s="4">
        <f t="shared" si="7457"/>
        <v>3</v>
      </c>
      <c r="Z7450" s="5">
        <f t="shared" si="9"/>
        <v>45026</v>
      </c>
    </row>
    <row r="7451">
      <c r="A7451" s="1" t="s">
        <v>7488</v>
      </c>
      <c r="B7451" s="1" t="s">
        <v>32</v>
      </c>
      <c r="C7451" s="1">
        <v>4.0</v>
      </c>
      <c r="D7451" s="1">
        <v>1.0</v>
      </c>
      <c r="E7451" s="1">
        <v>4.0</v>
      </c>
      <c r="F7451" s="1" t="s">
        <v>39</v>
      </c>
      <c r="G7451" s="1" t="s">
        <v>24</v>
      </c>
      <c r="H7451" s="2">
        <v>45109.0</v>
      </c>
      <c r="J7451" s="3">
        <f t="shared" si="2"/>
        <v>4</v>
      </c>
      <c r="K7451" s="4">
        <f t="shared" si="3"/>
        <v>1</v>
      </c>
      <c r="L7451" s="4">
        <f t="shared" si="4"/>
        <v>4</v>
      </c>
      <c r="S7451" s="1" t="s">
        <v>7488</v>
      </c>
      <c r="T7451" s="4" t="str">
        <f t="shared" si="5"/>
        <v>Cookie</v>
      </c>
      <c r="U7451" s="4" t="str">
        <f t="shared" si="6"/>
        <v>Takeaway</v>
      </c>
      <c r="V7451" s="4" t="str">
        <f t="shared" si="7"/>
        <v>Digital Wallet</v>
      </c>
      <c r="W7451" s="4">
        <f t="shared" ref="W7451:Y7451" si="7458">IF(OR(J7451 = "ERROR", J7451 = ""), "UNKNOWN", J7451)</f>
        <v>4</v>
      </c>
      <c r="X7451" s="4">
        <f t="shared" si="7458"/>
        <v>1</v>
      </c>
      <c r="Y7451" s="4">
        <f t="shared" si="7458"/>
        <v>4</v>
      </c>
      <c r="Z7451" s="5">
        <f t="shared" si="9"/>
        <v>45109</v>
      </c>
    </row>
    <row r="7452">
      <c r="A7452" s="1" t="s">
        <v>7489</v>
      </c>
      <c r="B7452" s="1" t="s">
        <v>36</v>
      </c>
      <c r="C7452" s="1">
        <v>1.0</v>
      </c>
      <c r="D7452" s="1">
        <v>5.0</v>
      </c>
      <c r="E7452" s="1">
        <v>5.0</v>
      </c>
      <c r="F7452" s="1" t="s">
        <v>30</v>
      </c>
      <c r="G7452" s="1" t="s">
        <v>24</v>
      </c>
      <c r="H7452" s="2">
        <v>45208.0</v>
      </c>
      <c r="J7452" s="3">
        <f t="shared" si="2"/>
        <v>1</v>
      </c>
      <c r="K7452" s="4">
        <f t="shared" si="3"/>
        <v>5</v>
      </c>
      <c r="L7452" s="4">
        <f t="shared" si="4"/>
        <v>5</v>
      </c>
      <c r="S7452" s="1" t="s">
        <v>7489</v>
      </c>
      <c r="T7452" s="4" t="str">
        <f t="shared" si="5"/>
        <v>Salad</v>
      </c>
      <c r="U7452" s="4" t="str">
        <f t="shared" si="6"/>
        <v>Takeaway</v>
      </c>
      <c r="V7452" s="4" t="str">
        <f t="shared" si="7"/>
        <v>UNKNOWN</v>
      </c>
      <c r="W7452" s="4">
        <f t="shared" ref="W7452:Y7452" si="7459">IF(OR(J7452 = "ERROR", J7452 = ""), "UNKNOWN", J7452)</f>
        <v>1</v>
      </c>
      <c r="X7452" s="4">
        <f t="shared" si="7459"/>
        <v>5</v>
      </c>
      <c r="Y7452" s="4">
        <f t="shared" si="7459"/>
        <v>5</v>
      </c>
      <c r="Z7452" s="5">
        <f t="shared" si="9"/>
        <v>45208</v>
      </c>
    </row>
    <row r="7453">
      <c r="A7453" s="1" t="s">
        <v>7490</v>
      </c>
      <c r="B7453" s="1" t="s">
        <v>41</v>
      </c>
      <c r="C7453" s="1">
        <v>3.0</v>
      </c>
      <c r="D7453" s="1">
        <v>4.0</v>
      </c>
      <c r="E7453" s="1">
        <v>12.0</v>
      </c>
      <c r="F7453" s="1" t="s">
        <v>39</v>
      </c>
      <c r="G7453" s="1" t="s">
        <v>24</v>
      </c>
      <c r="H7453" s="6">
        <v>45226.0</v>
      </c>
      <c r="J7453" s="3">
        <f t="shared" si="2"/>
        <v>3</v>
      </c>
      <c r="K7453" s="4">
        <f t="shared" si="3"/>
        <v>4</v>
      </c>
      <c r="L7453" s="4">
        <f t="shared" si="4"/>
        <v>12</v>
      </c>
      <c r="S7453" s="1" t="s">
        <v>7490</v>
      </c>
      <c r="T7453" s="4" t="str">
        <f t="shared" si="5"/>
        <v>Smoothie</v>
      </c>
      <c r="U7453" s="4" t="str">
        <f t="shared" si="6"/>
        <v>Takeaway</v>
      </c>
      <c r="V7453" s="4" t="str">
        <f t="shared" si="7"/>
        <v>Digital Wallet</v>
      </c>
      <c r="W7453" s="4">
        <f t="shared" ref="W7453:Y7453" si="7460">IF(OR(J7453 = "ERROR", J7453 = ""), "UNKNOWN", J7453)</f>
        <v>3</v>
      </c>
      <c r="X7453" s="4">
        <f t="shared" si="7460"/>
        <v>4</v>
      </c>
      <c r="Y7453" s="4">
        <f t="shared" si="7460"/>
        <v>12</v>
      </c>
      <c r="Z7453" s="7">
        <f t="shared" si="9"/>
        <v>45226</v>
      </c>
    </row>
    <row r="7454">
      <c r="A7454" s="1" t="s">
        <v>7491</v>
      </c>
      <c r="C7454" s="1">
        <v>4.0</v>
      </c>
      <c r="D7454" s="1">
        <v>3.0</v>
      </c>
      <c r="E7454" s="1">
        <v>12.0</v>
      </c>
      <c r="F7454" s="1" t="s">
        <v>23</v>
      </c>
      <c r="G7454" s="1" t="s">
        <v>29</v>
      </c>
      <c r="H7454" s="2">
        <v>45097.0</v>
      </c>
      <c r="J7454" s="3">
        <f t="shared" si="2"/>
        <v>4</v>
      </c>
      <c r="K7454" s="4">
        <f t="shared" si="3"/>
        <v>3</v>
      </c>
      <c r="L7454" s="4">
        <f t="shared" si="4"/>
        <v>12</v>
      </c>
      <c r="S7454" s="1" t="s">
        <v>7491</v>
      </c>
      <c r="T7454" s="4" t="str">
        <f t="shared" si="5"/>
        <v>UNKNOWN</v>
      </c>
      <c r="U7454" s="4" t="str">
        <f t="shared" si="6"/>
        <v>In-store</v>
      </c>
      <c r="V7454" s="4" t="str">
        <f t="shared" si="7"/>
        <v>Credit Card</v>
      </c>
      <c r="W7454" s="4">
        <f t="shared" ref="W7454:Y7454" si="7461">IF(OR(J7454 = "ERROR", J7454 = ""), "UNKNOWN", J7454)</f>
        <v>4</v>
      </c>
      <c r="X7454" s="4">
        <f t="shared" si="7461"/>
        <v>3</v>
      </c>
      <c r="Y7454" s="4">
        <f t="shared" si="7461"/>
        <v>12</v>
      </c>
      <c r="Z7454" s="5">
        <f t="shared" si="9"/>
        <v>45097</v>
      </c>
    </row>
    <row r="7455">
      <c r="A7455" s="1" t="s">
        <v>7492</v>
      </c>
      <c r="B7455" s="1" t="s">
        <v>32</v>
      </c>
      <c r="C7455" s="1">
        <v>2.0</v>
      </c>
      <c r="D7455" s="1">
        <v>1.0</v>
      </c>
      <c r="E7455" s="1">
        <v>2.0</v>
      </c>
      <c r="F7455" s="1" t="s">
        <v>30</v>
      </c>
      <c r="H7455" s="2">
        <v>45233.0</v>
      </c>
      <c r="J7455" s="3">
        <f t="shared" si="2"/>
        <v>2</v>
      </c>
      <c r="K7455" s="4">
        <f t="shared" si="3"/>
        <v>1</v>
      </c>
      <c r="L7455" s="4">
        <f t="shared" si="4"/>
        <v>2</v>
      </c>
      <c r="S7455" s="1" t="s">
        <v>7492</v>
      </c>
      <c r="T7455" s="4" t="str">
        <f t="shared" si="5"/>
        <v>Cookie</v>
      </c>
      <c r="U7455" s="4" t="str">
        <f t="shared" si="6"/>
        <v>UNKNOWN</v>
      </c>
      <c r="V7455" s="4" t="str">
        <f t="shared" si="7"/>
        <v>UNKNOWN</v>
      </c>
      <c r="W7455" s="4">
        <f t="shared" ref="W7455:Y7455" si="7462">IF(OR(J7455 = "ERROR", J7455 = ""), "UNKNOWN", J7455)</f>
        <v>2</v>
      </c>
      <c r="X7455" s="4">
        <f t="shared" si="7462"/>
        <v>1</v>
      </c>
      <c r="Y7455" s="4">
        <f t="shared" si="7462"/>
        <v>2</v>
      </c>
      <c r="Z7455" s="5">
        <f t="shared" si="9"/>
        <v>45233</v>
      </c>
    </row>
    <row r="7456">
      <c r="A7456" s="1" t="s">
        <v>7493</v>
      </c>
      <c r="B7456" s="1" t="s">
        <v>27</v>
      </c>
      <c r="C7456" s="1">
        <v>1.0</v>
      </c>
      <c r="D7456" s="1">
        <v>3.0</v>
      </c>
      <c r="E7456" s="1">
        <v>3.0</v>
      </c>
      <c r="G7456" s="1" t="s">
        <v>24</v>
      </c>
      <c r="H7456" s="2">
        <v>45015.0</v>
      </c>
      <c r="J7456" s="3">
        <f t="shared" si="2"/>
        <v>1</v>
      </c>
      <c r="K7456" s="4">
        <f t="shared" si="3"/>
        <v>3</v>
      </c>
      <c r="L7456" s="4">
        <f t="shared" si="4"/>
        <v>3</v>
      </c>
      <c r="S7456" s="1" t="s">
        <v>7493</v>
      </c>
      <c r="T7456" s="4" t="str">
        <f t="shared" si="5"/>
        <v>Cake</v>
      </c>
      <c r="U7456" s="4" t="str">
        <f t="shared" si="6"/>
        <v>Takeaway</v>
      </c>
      <c r="V7456" s="4" t="str">
        <f t="shared" si="7"/>
        <v>UNKNOWN</v>
      </c>
      <c r="W7456" s="4">
        <f t="shared" ref="W7456:Y7456" si="7463">IF(OR(J7456 = "ERROR", J7456 = ""), "UNKNOWN", J7456)</f>
        <v>1</v>
      </c>
      <c r="X7456" s="4">
        <f t="shared" si="7463"/>
        <v>3</v>
      </c>
      <c r="Y7456" s="4">
        <f t="shared" si="7463"/>
        <v>3</v>
      </c>
      <c r="Z7456" s="5">
        <f t="shared" si="9"/>
        <v>45015</v>
      </c>
    </row>
    <row r="7457">
      <c r="A7457" s="1" t="s">
        <v>7494</v>
      </c>
      <c r="B7457" s="1" t="s">
        <v>32</v>
      </c>
      <c r="C7457" s="1">
        <v>4.0</v>
      </c>
      <c r="D7457" s="1">
        <v>1.0</v>
      </c>
      <c r="E7457" s="1">
        <v>4.0</v>
      </c>
      <c r="F7457" s="1" t="s">
        <v>39</v>
      </c>
      <c r="H7457" s="2">
        <v>44983.0</v>
      </c>
      <c r="J7457" s="3">
        <f t="shared" si="2"/>
        <v>4</v>
      </c>
      <c r="K7457" s="4">
        <f t="shared" si="3"/>
        <v>1</v>
      </c>
      <c r="L7457" s="4">
        <f t="shared" si="4"/>
        <v>4</v>
      </c>
      <c r="S7457" s="1" t="s">
        <v>7494</v>
      </c>
      <c r="T7457" s="4" t="str">
        <f t="shared" si="5"/>
        <v>Cookie</v>
      </c>
      <c r="U7457" s="4" t="str">
        <f t="shared" si="6"/>
        <v>UNKNOWN</v>
      </c>
      <c r="V7457" s="4" t="str">
        <f t="shared" si="7"/>
        <v>Digital Wallet</v>
      </c>
      <c r="W7457" s="4">
        <f t="shared" ref="W7457:Y7457" si="7464">IF(OR(J7457 = "ERROR", J7457 = ""), "UNKNOWN", J7457)</f>
        <v>4</v>
      </c>
      <c r="X7457" s="4">
        <f t="shared" si="7464"/>
        <v>1</v>
      </c>
      <c r="Y7457" s="4">
        <f t="shared" si="7464"/>
        <v>4</v>
      </c>
      <c r="Z7457" s="5">
        <f t="shared" si="9"/>
        <v>44983</v>
      </c>
    </row>
    <row r="7458">
      <c r="A7458" s="1" t="s">
        <v>7495</v>
      </c>
      <c r="B7458" s="1" t="s">
        <v>44</v>
      </c>
      <c r="C7458" s="1" t="s">
        <v>30</v>
      </c>
      <c r="D7458" s="1">
        <v>4.0</v>
      </c>
      <c r="E7458" s="1">
        <v>12.0</v>
      </c>
      <c r="F7458" s="1" t="s">
        <v>23</v>
      </c>
      <c r="G7458" s="1" t="s">
        <v>24</v>
      </c>
      <c r="H7458" s="6">
        <v>45242.0</v>
      </c>
      <c r="J7458" s="3">
        <f t="shared" si="2"/>
        <v>3</v>
      </c>
      <c r="K7458" s="4">
        <f t="shared" si="3"/>
        <v>4</v>
      </c>
      <c r="L7458" s="4">
        <f t="shared" si="4"/>
        <v>12</v>
      </c>
      <c r="S7458" s="1" t="s">
        <v>7495</v>
      </c>
      <c r="T7458" s="4" t="str">
        <f t="shared" si="5"/>
        <v>Sandwich</v>
      </c>
      <c r="U7458" s="4" t="str">
        <f t="shared" si="6"/>
        <v>Takeaway</v>
      </c>
      <c r="V7458" s="4" t="str">
        <f t="shared" si="7"/>
        <v>Credit Card</v>
      </c>
      <c r="W7458" s="4">
        <f t="shared" ref="W7458:Y7458" si="7465">IF(OR(J7458 = "ERROR", J7458 = ""), "UNKNOWN", J7458)</f>
        <v>3</v>
      </c>
      <c r="X7458" s="4">
        <f t="shared" si="7465"/>
        <v>4</v>
      </c>
      <c r="Y7458" s="4">
        <f t="shared" si="7465"/>
        <v>12</v>
      </c>
      <c r="Z7458" s="7">
        <f t="shared" si="9"/>
        <v>45242</v>
      </c>
    </row>
    <row r="7459">
      <c r="A7459" s="1" t="s">
        <v>7496</v>
      </c>
      <c r="B7459" s="1" t="s">
        <v>25</v>
      </c>
      <c r="C7459" s="1">
        <v>4.0</v>
      </c>
      <c r="D7459" s="1">
        <v>5.0</v>
      </c>
      <c r="E7459" s="1">
        <v>20.0</v>
      </c>
      <c r="F7459" s="1" t="s">
        <v>39</v>
      </c>
      <c r="G7459" s="1" t="s">
        <v>29</v>
      </c>
      <c r="H7459" s="6">
        <v>45270.0</v>
      </c>
      <c r="J7459" s="3">
        <f t="shared" si="2"/>
        <v>4</v>
      </c>
      <c r="K7459" s="4">
        <f t="shared" si="3"/>
        <v>5</v>
      </c>
      <c r="L7459" s="4">
        <f t="shared" si="4"/>
        <v>20</v>
      </c>
      <c r="S7459" s="1" t="s">
        <v>7496</v>
      </c>
      <c r="T7459" s="4" t="str">
        <f t="shared" si="5"/>
        <v>UNKNOWN</v>
      </c>
      <c r="U7459" s="4" t="str">
        <f t="shared" si="6"/>
        <v>In-store</v>
      </c>
      <c r="V7459" s="4" t="str">
        <f t="shared" si="7"/>
        <v>Digital Wallet</v>
      </c>
      <c r="W7459" s="4">
        <f t="shared" ref="W7459:Y7459" si="7466">IF(OR(J7459 = "ERROR", J7459 = ""), "UNKNOWN", J7459)</f>
        <v>4</v>
      </c>
      <c r="X7459" s="4">
        <f t="shared" si="7466"/>
        <v>5</v>
      </c>
      <c r="Y7459" s="4">
        <f t="shared" si="7466"/>
        <v>20</v>
      </c>
      <c r="Z7459" s="7">
        <f t="shared" si="9"/>
        <v>45270</v>
      </c>
    </row>
    <row r="7460">
      <c r="A7460" s="1" t="s">
        <v>7497</v>
      </c>
      <c r="B7460" s="1" t="s">
        <v>81</v>
      </c>
      <c r="C7460" s="1" t="s">
        <v>30</v>
      </c>
      <c r="D7460" s="1">
        <v>1.5</v>
      </c>
      <c r="E7460" s="1">
        <v>6.0</v>
      </c>
      <c r="G7460" s="1" t="s">
        <v>24</v>
      </c>
      <c r="H7460" s="2">
        <v>45045.0</v>
      </c>
      <c r="J7460" s="3">
        <f t="shared" si="2"/>
        <v>4</v>
      </c>
      <c r="K7460" s="4">
        <f t="shared" si="3"/>
        <v>1.5</v>
      </c>
      <c r="L7460" s="4">
        <f t="shared" si="4"/>
        <v>6</v>
      </c>
      <c r="S7460" s="1" t="s">
        <v>7497</v>
      </c>
      <c r="T7460" s="4" t="str">
        <f t="shared" si="5"/>
        <v>Tea</v>
      </c>
      <c r="U7460" s="4" t="str">
        <f t="shared" si="6"/>
        <v>Takeaway</v>
      </c>
      <c r="V7460" s="4" t="str">
        <f t="shared" si="7"/>
        <v>UNKNOWN</v>
      </c>
      <c r="W7460" s="4">
        <f t="shared" ref="W7460:Y7460" si="7467">IF(OR(J7460 = "ERROR", J7460 = ""), "UNKNOWN", J7460)</f>
        <v>4</v>
      </c>
      <c r="X7460" s="4">
        <f t="shared" si="7467"/>
        <v>1.5</v>
      </c>
      <c r="Y7460" s="4">
        <f t="shared" si="7467"/>
        <v>6</v>
      </c>
      <c r="Z7460" s="5">
        <f t="shared" si="9"/>
        <v>45045</v>
      </c>
    </row>
    <row r="7461">
      <c r="A7461" s="1" t="s">
        <v>7498</v>
      </c>
      <c r="B7461" s="1" t="s">
        <v>44</v>
      </c>
      <c r="C7461" s="1">
        <v>3.0</v>
      </c>
      <c r="D7461" s="1">
        <v>4.0</v>
      </c>
      <c r="E7461" s="1">
        <v>12.0</v>
      </c>
      <c r="F7461" s="1" t="s">
        <v>39</v>
      </c>
      <c r="G7461" s="1" t="s">
        <v>24</v>
      </c>
      <c r="H7461" s="2">
        <v>44952.0</v>
      </c>
      <c r="J7461" s="3">
        <f t="shared" si="2"/>
        <v>3</v>
      </c>
      <c r="K7461" s="4">
        <f t="shared" si="3"/>
        <v>4</v>
      </c>
      <c r="L7461" s="4">
        <f t="shared" si="4"/>
        <v>12</v>
      </c>
      <c r="S7461" s="1" t="s">
        <v>7498</v>
      </c>
      <c r="T7461" s="4" t="str">
        <f t="shared" si="5"/>
        <v>Sandwich</v>
      </c>
      <c r="U7461" s="4" t="str">
        <f t="shared" si="6"/>
        <v>Takeaway</v>
      </c>
      <c r="V7461" s="4" t="str">
        <f t="shared" si="7"/>
        <v>Digital Wallet</v>
      </c>
      <c r="W7461" s="4">
        <f t="shared" ref="W7461:Y7461" si="7468">IF(OR(J7461 = "ERROR", J7461 = ""), "UNKNOWN", J7461)</f>
        <v>3</v>
      </c>
      <c r="X7461" s="4">
        <f t="shared" si="7468"/>
        <v>4</v>
      </c>
      <c r="Y7461" s="4">
        <f t="shared" si="7468"/>
        <v>12</v>
      </c>
      <c r="Z7461" s="5">
        <f t="shared" si="9"/>
        <v>44952</v>
      </c>
    </row>
    <row r="7462">
      <c r="A7462" s="1" t="s">
        <v>7499</v>
      </c>
      <c r="B7462" s="1" t="s">
        <v>44</v>
      </c>
      <c r="C7462" s="1">
        <v>4.0</v>
      </c>
      <c r="D7462" s="1">
        <v>4.0</v>
      </c>
      <c r="E7462" s="1">
        <v>16.0</v>
      </c>
      <c r="F7462" s="1" t="s">
        <v>39</v>
      </c>
      <c r="G7462" s="1" t="s">
        <v>29</v>
      </c>
      <c r="H7462" s="2">
        <v>45197.0</v>
      </c>
      <c r="J7462" s="3">
        <f t="shared" si="2"/>
        <v>4</v>
      </c>
      <c r="K7462" s="4">
        <f t="shared" si="3"/>
        <v>4</v>
      </c>
      <c r="L7462" s="4">
        <f t="shared" si="4"/>
        <v>16</v>
      </c>
      <c r="S7462" s="1" t="s">
        <v>7499</v>
      </c>
      <c r="T7462" s="4" t="str">
        <f t="shared" si="5"/>
        <v>Sandwich</v>
      </c>
      <c r="U7462" s="4" t="str">
        <f t="shared" si="6"/>
        <v>In-store</v>
      </c>
      <c r="V7462" s="4" t="str">
        <f t="shared" si="7"/>
        <v>Digital Wallet</v>
      </c>
      <c r="W7462" s="4">
        <f t="shared" ref="W7462:Y7462" si="7469">IF(OR(J7462 = "ERROR", J7462 = ""), "UNKNOWN", J7462)</f>
        <v>4</v>
      </c>
      <c r="X7462" s="4">
        <f t="shared" si="7469"/>
        <v>4</v>
      </c>
      <c r="Y7462" s="4">
        <f t="shared" si="7469"/>
        <v>16</v>
      </c>
      <c r="Z7462" s="5">
        <f t="shared" si="9"/>
        <v>45197</v>
      </c>
    </row>
    <row r="7463">
      <c r="A7463" s="1" t="s">
        <v>7500</v>
      </c>
      <c r="B7463" s="1" t="s">
        <v>27</v>
      </c>
      <c r="C7463" s="1">
        <v>3.0</v>
      </c>
      <c r="D7463" s="1">
        <v>3.0</v>
      </c>
      <c r="E7463" s="1">
        <v>9.0</v>
      </c>
      <c r="G7463" s="1" t="s">
        <v>29</v>
      </c>
      <c r="H7463" s="2">
        <v>45060.0</v>
      </c>
      <c r="J7463" s="3">
        <f t="shared" si="2"/>
        <v>3</v>
      </c>
      <c r="K7463" s="4">
        <f t="shared" si="3"/>
        <v>3</v>
      </c>
      <c r="L7463" s="4">
        <f t="shared" si="4"/>
        <v>9</v>
      </c>
      <c r="S7463" s="1" t="s">
        <v>7500</v>
      </c>
      <c r="T7463" s="4" t="str">
        <f t="shared" si="5"/>
        <v>Cake</v>
      </c>
      <c r="U7463" s="4" t="str">
        <f t="shared" si="6"/>
        <v>In-store</v>
      </c>
      <c r="V7463" s="4" t="str">
        <f t="shared" si="7"/>
        <v>UNKNOWN</v>
      </c>
      <c r="W7463" s="4">
        <f t="shared" ref="W7463:Y7463" si="7470">IF(OR(J7463 = "ERROR", J7463 = ""), "UNKNOWN", J7463)</f>
        <v>3</v>
      </c>
      <c r="X7463" s="4">
        <f t="shared" si="7470"/>
        <v>3</v>
      </c>
      <c r="Y7463" s="4">
        <f t="shared" si="7470"/>
        <v>9</v>
      </c>
      <c r="Z7463" s="5">
        <f t="shared" si="9"/>
        <v>45060</v>
      </c>
    </row>
    <row r="7464">
      <c r="A7464" s="1" t="s">
        <v>7501</v>
      </c>
      <c r="B7464" s="1" t="s">
        <v>44</v>
      </c>
      <c r="C7464" s="1">
        <v>1.0</v>
      </c>
      <c r="D7464" s="1">
        <v>4.0</v>
      </c>
      <c r="E7464" s="1">
        <v>4.0</v>
      </c>
      <c r="F7464" s="1" t="s">
        <v>23</v>
      </c>
      <c r="H7464" s="2">
        <v>44955.0</v>
      </c>
      <c r="J7464" s="3">
        <f t="shared" si="2"/>
        <v>1</v>
      </c>
      <c r="K7464" s="4">
        <f t="shared" si="3"/>
        <v>4</v>
      </c>
      <c r="L7464" s="4">
        <f t="shared" si="4"/>
        <v>4</v>
      </c>
      <c r="S7464" s="1" t="s">
        <v>7501</v>
      </c>
      <c r="T7464" s="4" t="str">
        <f t="shared" si="5"/>
        <v>Sandwich</v>
      </c>
      <c r="U7464" s="4" t="str">
        <f t="shared" si="6"/>
        <v>UNKNOWN</v>
      </c>
      <c r="V7464" s="4" t="str">
        <f t="shared" si="7"/>
        <v>Credit Card</v>
      </c>
      <c r="W7464" s="4">
        <f t="shared" ref="W7464:Y7464" si="7471">IF(OR(J7464 = "ERROR", J7464 = ""), "UNKNOWN", J7464)</f>
        <v>1</v>
      </c>
      <c r="X7464" s="4">
        <f t="shared" si="7471"/>
        <v>4</v>
      </c>
      <c r="Y7464" s="4">
        <f t="shared" si="7471"/>
        <v>4</v>
      </c>
      <c r="Z7464" s="5">
        <f t="shared" si="9"/>
        <v>44955</v>
      </c>
    </row>
    <row r="7465">
      <c r="A7465" s="1" t="s">
        <v>7502</v>
      </c>
      <c r="B7465" s="1" t="s">
        <v>30</v>
      </c>
      <c r="C7465" s="1" t="s">
        <v>30</v>
      </c>
      <c r="D7465" s="1">
        <v>4.0</v>
      </c>
      <c r="E7465" s="1">
        <v>16.0</v>
      </c>
      <c r="F7465" s="1" t="s">
        <v>23</v>
      </c>
      <c r="G7465" s="1" t="s">
        <v>24</v>
      </c>
      <c r="H7465" s="6">
        <v>45247.0</v>
      </c>
      <c r="J7465" s="3">
        <f t="shared" si="2"/>
        <v>4</v>
      </c>
      <c r="K7465" s="4">
        <f t="shared" si="3"/>
        <v>4</v>
      </c>
      <c r="L7465" s="4">
        <f t="shared" si="4"/>
        <v>16</v>
      </c>
      <c r="S7465" s="1" t="s">
        <v>7502</v>
      </c>
      <c r="T7465" s="4" t="str">
        <f t="shared" si="5"/>
        <v>UNKNOWN</v>
      </c>
      <c r="U7465" s="4" t="str">
        <f t="shared" si="6"/>
        <v>Takeaway</v>
      </c>
      <c r="V7465" s="4" t="str">
        <f t="shared" si="7"/>
        <v>Credit Card</v>
      </c>
      <c r="W7465" s="4">
        <f t="shared" ref="W7465:Y7465" si="7472">IF(OR(J7465 = "ERROR", J7465 = ""), "UNKNOWN", J7465)</f>
        <v>4</v>
      </c>
      <c r="X7465" s="4">
        <f t="shared" si="7472"/>
        <v>4</v>
      </c>
      <c r="Y7465" s="4">
        <f t="shared" si="7472"/>
        <v>16</v>
      </c>
      <c r="Z7465" s="7">
        <f t="shared" si="9"/>
        <v>45247</v>
      </c>
    </row>
    <row r="7466">
      <c r="A7466" s="1" t="s">
        <v>7503</v>
      </c>
      <c r="B7466" s="1" t="s">
        <v>25</v>
      </c>
      <c r="C7466" s="1">
        <v>1.0</v>
      </c>
      <c r="D7466" s="1">
        <v>2.0</v>
      </c>
      <c r="E7466" s="1">
        <v>2.0</v>
      </c>
      <c r="H7466" s="6">
        <v>45279.0</v>
      </c>
      <c r="J7466" s="3">
        <f t="shared" si="2"/>
        <v>1</v>
      </c>
      <c r="K7466" s="4">
        <f t="shared" si="3"/>
        <v>2</v>
      </c>
      <c r="L7466" s="4">
        <f t="shared" si="4"/>
        <v>2</v>
      </c>
      <c r="S7466" s="1" t="s">
        <v>7503</v>
      </c>
      <c r="T7466" s="4" t="str">
        <f t="shared" si="5"/>
        <v>UNKNOWN</v>
      </c>
      <c r="U7466" s="4" t="str">
        <f t="shared" si="6"/>
        <v>UNKNOWN</v>
      </c>
      <c r="V7466" s="4" t="str">
        <f t="shared" si="7"/>
        <v>UNKNOWN</v>
      </c>
      <c r="W7466" s="4">
        <f t="shared" ref="W7466:Y7466" si="7473">IF(OR(J7466 = "ERROR", J7466 = ""), "UNKNOWN", J7466)</f>
        <v>1</v>
      </c>
      <c r="X7466" s="4">
        <f t="shared" si="7473"/>
        <v>2</v>
      </c>
      <c r="Y7466" s="4">
        <f t="shared" si="7473"/>
        <v>2</v>
      </c>
      <c r="Z7466" s="7">
        <f t="shared" si="9"/>
        <v>45279</v>
      </c>
    </row>
    <row r="7467">
      <c r="A7467" s="1" t="s">
        <v>7504</v>
      </c>
      <c r="B7467" s="1" t="s">
        <v>22</v>
      </c>
      <c r="C7467" s="1">
        <v>3.0</v>
      </c>
      <c r="D7467" s="1">
        <v>2.0</v>
      </c>
      <c r="E7467" s="1">
        <v>6.0</v>
      </c>
      <c r="F7467" s="1" t="s">
        <v>28</v>
      </c>
      <c r="H7467" s="2">
        <v>45179.0</v>
      </c>
      <c r="J7467" s="3">
        <f t="shared" si="2"/>
        <v>3</v>
      </c>
      <c r="K7467" s="4">
        <f t="shared" si="3"/>
        <v>2</v>
      </c>
      <c r="L7467" s="4">
        <f t="shared" si="4"/>
        <v>6</v>
      </c>
      <c r="S7467" s="1" t="s">
        <v>7504</v>
      </c>
      <c r="T7467" s="4" t="str">
        <f t="shared" si="5"/>
        <v>Coffee</v>
      </c>
      <c r="U7467" s="4" t="str">
        <f t="shared" si="6"/>
        <v>UNKNOWN</v>
      </c>
      <c r="V7467" s="4" t="str">
        <f t="shared" si="7"/>
        <v>Cash</v>
      </c>
      <c r="W7467" s="4">
        <f t="shared" ref="W7467:Y7467" si="7474">IF(OR(J7467 = "ERROR", J7467 = ""), "UNKNOWN", J7467)</f>
        <v>3</v>
      </c>
      <c r="X7467" s="4">
        <f t="shared" si="7474"/>
        <v>2</v>
      </c>
      <c r="Y7467" s="4">
        <f t="shared" si="7474"/>
        <v>6</v>
      </c>
      <c r="Z7467" s="5">
        <f t="shared" si="9"/>
        <v>45179</v>
      </c>
    </row>
    <row r="7468">
      <c r="A7468" s="1" t="s">
        <v>7505</v>
      </c>
      <c r="B7468" s="1" t="s">
        <v>81</v>
      </c>
      <c r="C7468" s="1">
        <v>5.0</v>
      </c>
      <c r="D7468" s="1">
        <v>1.5</v>
      </c>
      <c r="E7468" s="1">
        <v>7.5</v>
      </c>
      <c r="G7468" s="1" t="s">
        <v>24</v>
      </c>
      <c r="H7468" s="2">
        <v>45108.0</v>
      </c>
      <c r="J7468" s="3">
        <f t="shared" si="2"/>
        <v>5</v>
      </c>
      <c r="K7468" s="4">
        <f t="shared" si="3"/>
        <v>1.5</v>
      </c>
      <c r="L7468" s="4">
        <f t="shared" si="4"/>
        <v>7.5</v>
      </c>
      <c r="S7468" s="1" t="s">
        <v>7505</v>
      </c>
      <c r="T7468" s="4" t="str">
        <f t="shared" si="5"/>
        <v>Tea</v>
      </c>
      <c r="U7468" s="4" t="str">
        <f t="shared" si="6"/>
        <v>Takeaway</v>
      </c>
      <c r="V7468" s="4" t="str">
        <f t="shared" si="7"/>
        <v>UNKNOWN</v>
      </c>
      <c r="W7468" s="4">
        <f t="shared" ref="W7468:Y7468" si="7475">IF(OR(J7468 = "ERROR", J7468 = ""), "UNKNOWN", J7468)</f>
        <v>5</v>
      </c>
      <c r="X7468" s="4">
        <f t="shared" si="7475"/>
        <v>1.5</v>
      </c>
      <c r="Y7468" s="4">
        <f t="shared" si="7475"/>
        <v>7.5</v>
      </c>
      <c r="Z7468" s="5">
        <f t="shared" si="9"/>
        <v>45108</v>
      </c>
    </row>
    <row r="7469">
      <c r="A7469" s="1" t="s">
        <v>7506</v>
      </c>
      <c r="B7469" s="1" t="s">
        <v>55</v>
      </c>
      <c r="C7469" s="1">
        <v>5.0</v>
      </c>
      <c r="D7469" s="1" t="s">
        <v>30</v>
      </c>
      <c r="E7469" s="1">
        <v>15.0</v>
      </c>
      <c r="F7469" s="1" t="s">
        <v>39</v>
      </c>
      <c r="H7469" s="6">
        <v>45243.0</v>
      </c>
      <c r="J7469" s="3">
        <f t="shared" si="2"/>
        <v>5</v>
      </c>
      <c r="K7469" s="4">
        <f t="shared" si="3"/>
        <v>3</v>
      </c>
      <c r="L7469" s="4">
        <f t="shared" si="4"/>
        <v>15</v>
      </c>
      <c r="S7469" s="1" t="s">
        <v>7506</v>
      </c>
      <c r="T7469" s="4" t="str">
        <f t="shared" si="5"/>
        <v>Juice</v>
      </c>
      <c r="U7469" s="4" t="str">
        <f t="shared" si="6"/>
        <v>UNKNOWN</v>
      </c>
      <c r="V7469" s="4" t="str">
        <f t="shared" si="7"/>
        <v>Digital Wallet</v>
      </c>
      <c r="W7469" s="4">
        <f t="shared" ref="W7469:Y7469" si="7476">IF(OR(J7469 = "ERROR", J7469 = ""), "UNKNOWN", J7469)</f>
        <v>5</v>
      </c>
      <c r="X7469" s="4">
        <f t="shared" si="7476"/>
        <v>3</v>
      </c>
      <c r="Y7469" s="4">
        <f t="shared" si="7476"/>
        <v>15</v>
      </c>
      <c r="Z7469" s="7">
        <f t="shared" si="9"/>
        <v>45243</v>
      </c>
    </row>
    <row r="7470">
      <c r="A7470" s="1" t="s">
        <v>7507</v>
      </c>
      <c r="B7470" s="1" t="s">
        <v>27</v>
      </c>
      <c r="C7470" s="1">
        <v>3.0</v>
      </c>
      <c r="D7470" s="1">
        <v>3.0</v>
      </c>
      <c r="E7470" s="1">
        <v>9.0</v>
      </c>
      <c r="F7470" s="1" t="s">
        <v>23</v>
      </c>
      <c r="H7470" s="2">
        <v>44978.0</v>
      </c>
      <c r="J7470" s="3">
        <f t="shared" si="2"/>
        <v>3</v>
      </c>
      <c r="K7470" s="4">
        <f t="shared" si="3"/>
        <v>3</v>
      </c>
      <c r="L7470" s="4">
        <f t="shared" si="4"/>
        <v>9</v>
      </c>
      <c r="S7470" s="1" t="s">
        <v>7507</v>
      </c>
      <c r="T7470" s="4" t="str">
        <f t="shared" si="5"/>
        <v>Cake</v>
      </c>
      <c r="U7470" s="4" t="str">
        <f t="shared" si="6"/>
        <v>UNKNOWN</v>
      </c>
      <c r="V7470" s="4" t="str">
        <f t="shared" si="7"/>
        <v>Credit Card</v>
      </c>
      <c r="W7470" s="4">
        <f t="shared" ref="W7470:Y7470" si="7477">IF(OR(J7470 = "ERROR", J7470 = ""), "UNKNOWN", J7470)</f>
        <v>3</v>
      </c>
      <c r="X7470" s="4">
        <f t="shared" si="7477"/>
        <v>3</v>
      </c>
      <c r="Y7470" s="4">
        <f t="shared" si="7477"/>
        <v>9</v>
      </c>
      <c r="Z7470" s="5">
        <f t="shared" si="9"/>
        <v>44978</v>
      </c>
    </row>
    <row r="7471">
      <c r="A7471" s="1" t="s">
        <v>7508</v>
      </c>
      <c r="B7471" s="1" t="s">
        <v>36</v>
      </c>
      <c r="C7471" s="1">
        <v>2.0</v>
      </c>
      <c r="D7471" s="1">
        <v>5.0</v>
      </c>
      <c r="E7471" s="1">
        <v>10.0</v>
      </c>
      <c r="H7471" s="6">
        <v>45255.0</v>
      </c>
      <c r="J7471" s="3">
        <f t="shared" si="2"/>
        <v>2</v>
      </c>
      <c r="K7471" s="4">
        <f t="shared" si="3"/>
        <v>5</v>
      </c>
      <c r="L7471" s="4">
        <f t="shared" si="4"/>
        <v>10</v>
      </c>
      <c r="S7471" s="1" t="s">
        <v>7508</v>
      </c>
      <c r="T7471" s="4" t="str">
        <f t="shared" si="5"/>
        <v>Salad</v>
      </c>
      <c r="U7471" s="4" t="str">
        <f t="shared" si="6"/>
        <v>UNKNOWN</v>
      </c>
      <c r="V7471" s="4" t="str">
        <f t="shared" si="7"/>
        <v>UNKNOWN</v>
      </c>
      <c r="W7471" s="4">
        <f t="shared" ref="W7471:Y7471" si="7478">IF(OR(J7471 = "ERROR", J7471 = ""), "UNKNOWN", J7471)</f>
        <v>2</v>
      </c>
      <c r="X7471" s="4">
        <f t="shared" si="7478"/>
        <v>5</v>
      </c>
      <c r="Y7471" s="4">
        <f t="shared" si="7478"/>
        <v>10</v>
      </c>
      <c r="Z7471" s="7">
        <f t="shared" si="9"/>
        <v>45255</v>
      </c>
    </row>
    <row r="7472">
      <c r="A7472" s="1" t="s">
        <v>7509</v>
      </c>
      <c r="B7472" s="1" t="s">
        <v>44</v>
      </c>
      <c r="C7472" s="1">
        <v>5.0</v>
      </c>
      <c r="D7472" s="1">
        <v>4.0</v>
      </c>
      <c r="E7472" s="1">
        <v>20.0</v>
      </c>
      <c r="F7472" s="1" t="s">
        <v>28</v>
      </c>
      <c r="G7472" s="1" t="s">
        <v>24</v>
      </c>
      <c r="H7472" s="2">
        <v>45110.0</v>
      </c>
      <c r="J7472" s="3">
        <f t="shared" si="2"/>
        <v>5</v>
      </c>
      <c r="K7472" s="4">
        <f t="shared" si="3"/>
        <v>4</v>
      </c>
      <c r="L7472" s="4">
        <f t="shared" si="4"/>
        <v>20</v>
      </c>
      <c r="S7472" s="1" t="s">
        <v>7509</v>
      </c>
      <c r="T7472" s="4" t="str">
        <f t="shared" si="5"/>
        <v>Sandwich</v>
      </c>
      <c r="U7472" s="4" t="str">
        <f t="shared" si="6"/>
        <v>Takeaway</v>
      </c>
      <c r="V7472" s="4" t="str">
        <f t="shared" si="7"/>
        <v>Cash</v>
      </c>
      <c r="W7472" s="4">
        <f t="shared" ref="W7472:Y7472" si="7479">IF(OR(J7472 = "ERROR", J7472 = ""), "UNKNOWN", J7472)</f>
        <v>5</v>
      </c>
      <c r="X7472" s="4">
        <f t="shared" si="7479"/>
        <v>4</v>
      </c>
      <c r="Y7472" s="4">
        <f t="shared" si="7479"/>
        <v>20</v>
      </c>
      <c r="Z7472" s="5">
        <f t="shared" si="9"/>
        <v>45110</v>
      </c>
    </row>
    <row r="7473">
      <c r="A7473" s="1" t="s">
        <v>7510</v>
      </c>
      <c r="B7473" s="1" t="s">
        <v>41</v>
      </c>
      <c r="C7473" s="1">
        <v>5.0</v>
      </c>
      <c r="E7473" s="1">
        <v>20.0</v>
      </c>
      <c r="G7473" s="1" t="s">
        <v>29</v>
      </c>
      <c r="H7473" s="2">
        <v>45135.0</v>
      </c>
      <c r="J7473" s="3">
        <f t="shared" si="2"/>
        <v>5</v>
      </c>
      <c r="K7473" s="4">
        <f t="shared" si="3"/>
        <v>4</v>
      </c>
      <c r="L7473" s="4">
        <f t="shared" si="4"/>
        <v>20</v>
      </c>
      <c r="S7473" s="1" t="s">
        <v>7510</v>
      </c>
      <c r="T7473" s="4" t="str">
        <f t="shared" si="5"/>
        <v>Smoothie</v>
      </c>
      <c r="U7473" s="4" t="str">
        <f t="shared" si="6"/>
        <v>In-store</v>
      </c>
      <c r="V7473" s="4" t="str">
        <f t="shared" si="7"/>
        <v>UNKNOWN</v>
      </c>
      <c r="W7473" s="4">
        <f t="shared" ref="W7473:Y7473" si="7480">IF(OR(J7473 = "ERROR", J7473 = ""), "UNKNOWN", J7473)</f>
        <v>5</v>
      </c>
      <c r="X7473" s="4">
        <f t="shared" si="7480"/>
        <v>4</v>
      </c>
      <c r="Y7473" s="4">
        <f t="shared" si="7480"/>
        <v>20</v>
      </c>
      <c r="Z7473" s="5">
        <f t="shared" si="9"/>
        <v>45135</v>
      </c>
    </row>
    <row r="7474">
      <c r="A7474" s="1" t="s">
        <v>7511</v>
      </c>
      <c r="B7474" s="1" t="s">
        <v>22</v>
      </c>
      <c r="C7474" s="1">
        <v>2.0</v>
      </c>
      <c r="D7474" s="1">
        <v>2.0</v>
      </c>
      <c r="E7474" s="1">
        <v>4.0</v>
      </c>
      <c r="F7474" s="1" t="s">
        <v>28</v>
      </c>
      <c r="H7474" s="6">
        <v>45223.0</v>
      </c>
      <c r="J7474" s="3">
        <f t="shared" si="2"/>
        <v>2</v>
      </c>
      <c r="K7474" s="4">
        <f t="shared" si="3"/>
        <v>2</v>
      </c>
      <c r="L7474" s="4">
        <f t="shared" si="4"/>
        <v>4</v>
      </c>
      <c r="S7474" s="1" t="s">
        <v>7511</v>
      </c>
      <c r="T7474" s="4" t="str">
        <f t="shared" si="5"/>
        <v>Coffee</v>
      </c>
      <c r="U7474" s="4" t="str">
        <f t="shared" si="6"/>
        <v>UNKNOWN</v>
      </c>
      <c r="V7474" s="4" t="str">
        <f t="shared" si="7"/>
        <v>Cash</v>
      </c>
      <c r="W7474" s="4">
        <f t="shared" ref="W7474:Y7474" si="7481">IF(OR(J7474 = "ERROR", J7474 = ""), "UNKNOWN", J7474)</f>
        <v>2</v>
      </c>
      <c r="X7474" s="4">
        <f t="shared" si="7481"/>
        <v>2</v>
      </c>
      <c r="Y7474" s="4">
        <f t="shared" si="7481"/>
        <v>4</v>
      </c>
      <c r="Z7474" s="7">
        <f t="shared" si="9"/>
        <v>45223</v>
      </c>
    </row>
    <row r="7475">
      <c r="A7475" s="1" t="s">
        <v>7512</v>
      </c>
      <c r="B7475" s="1" t="s">
        <v>36</v>
      </c>
      <c r="C7475" s="1">
        <v>5.0</v>
      </c>
      <c r="D7475" s="1">
        <v>5.0</v>
      </c>
      <c r="E7475" s="1">
        <v>25.0</v>
      </c>
      <c r="F7475" s="1" t="s">
        <v>23</v>
      </c>
      <c r="H7475" s="6">
        <v>45224.0</v>
      </c>
      <c r="J7475" s="3">
        <f t="shared" si="2"/>
        <v>5</v>
      </c>
      <c r="K7475" s="4">
        <f t="shared" si="3"/>
        <v>5</v>
      </c>
      <c r="L7475" s="4">
        <f t="shared" si="4"/>
        <v>25</v>
      </c>
      <c r="S7475" s="1" t="s">
        <v>7512</v>
      </c>
      <c r="T7475" s="4" t="str">
        <f t="shared" si="5"/>
        <v>Salad</v>
      </c>
      <c r="U7475" s="4" t="str">
        <f t="shared" si="6"/>
        <v>UNKNOWN</v>
      </c>
      <c r="V7475" s="4" t="str">
        <f t="shared" si="7"/>
        <v>Credit Card</v>
      </c>
      <c r="W7475" s="4">
        <f t="shared" ref="W7475:Y7475" si="7482">IF(OR(J7475 = "ERROR", J7475 = ""), "UNKNOWN", J7475)</f>
        <v>5</v>
      </c>
      <c r="X7475" s="4">
        <f t="shared" si="7482"/>
        <v>5</v>
      </c>
      <c r="Y7475" s="4">
        <f t="shared" si="7482"/>
        <v>25</v>
      </c>
      <c r="Z7475" s="7">
        <f t="shared" si="9"/>
        <v>45224</v>
      </c>
    </row>
    <row r="7476">
      <c r="A7476" s="1" t="s">
        <v>7513</v>
      </c>
      <c r="B7476" s="1" t="s">
        <v>36</v>
      </c>
      <c r="C7476" s="1">
        <v>4.0</v>
      </c>
      <c r="D7476" s="1">
        <v>5.0</v>
      </c>
      <c r="E7476" s="1">
        <v>20.0</v>
      </c>
      <c r="G7476" s="1" t="s">
        <v>29</v>
      </c>
      <c r="H7476" s="1" t="s">
        <v>25</v>
      </c>
      <c r="J7476" s="3">
        <f t="shared" si="2"/>
        <v>4</v>
      </c>
      <c r="K7476" s="4">
        <f t="shared" si="3"/>
        <v>5</v>
      </c>
      <c r="L7476" s="4">
        <f t="shared" si="4"/>
        <v>20</v>
      </c>
      <c r="S7476" s="1" t="s">
        <v>7513</v>
      </c>
      <c r="T7476" s="4" t="str">
        <f t="shared" si="5"/>
        <v>Salad</v>
      </c>
      <c r="U7476" s="4" t="str">
        <f t="shared" si="6"/>
        <v>In-store</v>
      </c>
      <c r="V7476" s="4" t="str">
        <f t="shared" si="7"/>
        <v>UNKNOWN</v>
      </c>
      <c r="W7476" s="4">
        <f t="shared" ref="W7476:Y7476" si="7483">IF(OR(J7476 = "ERROR", J7476 = ""), "UNKNOWN", J7476)</f>
        <v>4</v>
      </c>
      <c r="X7476" s="4">
        <f t="shared" si="7483"/>
        <v>5</v>
      </c>
      <c r="Y7476" s="4">
        <f t="shared" si="7483"/>
        <v>20</v>
      </c>
      <c r="Z7476" s="4" t="str">
        <f t="shared" si="9"/>
        <v>UNKNOWN</v>
      </c>
    </row>
    <row r="7477">
      <c r="A7477" s="1" t="s">
        <v>7514</v>
      </c>
      <c r="B7477" s="1" t="s">
        <v>55</v>
      </c>
      <c r="C7477" s="1">
        <v>2.0</v>
      </c>
      <c r="D7477" s="1">
        <v>3.0</v>
      </c>
      <c r="E7477" s="1">
        <v>6.0</v>
      </c>
      <c r="F7477" s="1" t="s">
        <v>39</v>
      </c>
      <c r="H7477" s="6">
        <v>45221.0</v>
      </c>
      <c r="J7477" s="3">
        <f t="shared" si="2"/>
        <v>2</v>
      </c>
      <c r="K7477" s="4">
        <f t="shared" si="3"/>
        <v>3</v>
      </c>
      <c r="L7477" s="4">
        <f t="shared" si="4"/>
        <v>6</v>
      </c>
      <c r="S7477" s="1" t="s">
        <v>7514</v>
      </c>
      <c r="T7477" s="4" t="str">
        <f t="shared" si="5"/>
        <v>Juice</v>
      </c>
      <c r="U7477" s="4" t="str">
        <f t="shared" si="6"/>
        <v>UNKNOWN</v>
      </c>
      <c r="V7477" s="4" t="str">
        <f t="shared" si="7"/>
        <v>Digital Wallet</v>
      </c>
      <c r="W7477" s="4">
        <f t="shared" ref="W7477:Y7477" si="7484">IF(OR(J7477 = "ERROR", J7477 = ""), "UNKNOWN", J7477)</f>
        <v>2</v>
      </c>
      <c r="X7477" s="4">
        <f t="shared" si="7484"/>
        <v>3</v>
      </c>
      <c r="Y7477" s="4">
        <f t="shared" si="7484"/>
        <v>6</v>
      </c>
      <c r="Z7477" s="7">
        <f t="shared" si="9"/>
        <v>45221</v>
      </c>
    </row>
    <row r="7478">
      <c r="A7478" s="1" t="s">
        <v>7515</v>
      </c>
      <c r="B7478" s="1" t="s">
        <v>27</v>
      </c>
      <c r="C7478" s="1">
        <v>3.0</v>
      </c>
      <c r="D7478" s="1">
        <v>3.0</v>
      </c>
      <c r="E7478" s="1">
        <v>9.0</v>
      </c>
      <c r="F7478" s="1" t="s">
        <v>23</v>
      </c>
      <c r="G7478" s="1" t="s">
        <v>24</v>
      </c>
      <c r="H7478" s="2">
        <v>44954.0</v>
      </c>
      <c r="J7478" s="3">
        <f t="shared" si="2"/>
        <v>3</v>
      </c>
      <c r="K7478" s="4">
        <f t="shared" si="3"/>
        <v>3</v>
      </c>
      <c r="L7478" s="4">
        <f t="shared" si="4"/>
        <v>9</v>
      </c>
      <c r="S7478" s="1" t="s">
        <v>7515</v>
      </c>
      <c r="T7478" s="4" t="str">
        <f t="shared" si="5"/>
        <v>Cake</v>
      </c>
      <c r="U7478" s="4" t="str">
        <f t="shared" si="6"/>
        <v>Takeaway</v>
      </c>
      <c r="V7478" s="4" t="str">
        <f t="shared" si="7"/>
        <v>Credit Card</v>
      </c>
      <c r="W7478" s="4">
        <f t="shared" ref="W7478:Y7478" si="7485">IF(OR(J7478 = "ERROR", J7478 = ""), "UNKNOWN", J7478)</f>
        <v>3</v>
      </c>
      <c r="X7478" s="4">
        <f t="shared" si="7485"/>
        <v>3</v>
      </c>
      <c r="Y7478" s="4">
        <f t="shared" si="7485"/>
        <v>9</v>
      </c>
      <c r="Z7478" s="5">
        <f t="shared" si="9"/>
        <v>44954</v>
      </c>
    </row>
    <row r="7479">
      <c r="A7479" s="1" t="s">
        <v>7516</v>
      </c>
      <c r="B7479" s="1" t="s">
        <v>22</v>
      </c>
      <c r="C7479" s="1">
        <v>2.0</v>
      </c>
      <c r="D7479" s="1">
        <v>2.0</v>
      </c>
      <c r="E7479" s="1" t="s">
        <v>30</v>
      </c>
      <c r="F7479" s="1" t="s">
        <v>28</v>
      </c>
      <c r="G7479" s="1" t="s">
        <v>24</v>
      </c>
      <c r="H7479" s="2">
        <v>45023.0</v>
      </c>
      <c r="J7479" s="3">
        <f t="shared" si="2"/>
        <v>2</v>
      </c>
      <c r="K7479" s="4">
        <f t="shared" si="3"/>
        <v>2</v>
      </c>
      <c r="L7479" s="4">
        <f t="shared" si="4"/>
        <v>4</v>
      </c>
      <c r="S7479" s="1" t="s">
        <v>7516</v>
      </c>
      <c r="T7479" s="4" t="str">
        <f t="shared" si="5"/>
        <v>Coffee</v>
      </c>
      <c r="U7479" s="4" t="str">
        <f t="shared" si="6"/>
        <v>Takeaway</v>
      </c>
      <c r="V7479" s="4" t="str">
        <f t="shared" si="7"/>
        <v>Cash</v>
      </c>
      <c r="W7479" s="4">
        <f t="shared" ref="W7479:Y7479" si="7486">IF(OR(J7479 = "ERROR", J7479 = ""), "UNKNOWN", J7479)</f>
        <v>2</v>
      </c>
      <c r="X7479" s="4">
        <f t="shared" si="7486"/>
        <v>2</v>
      </c>
      <c r="Y7479" s="4">
        <f t="shared" si="7486"/>
        <v>4</v>
      </c>
      <c r="Z7479" s="5">
        <f t="shared" si="9"/>
        <v>45023</v>
      </c>
    </row>
    <row r="7480">
      <c r="A7480" s="1" t="s">
        <v>7517</v>
      </c>
      <c r="B7480" s="1" t="s">
        <v>30</v>
      </c>
      <c r="C7480" s="1">
        <v>4.0</v>
      </c>
      <c r="E7480" s="1">
        <v>16.0</v>
      </c>
      <c r="H7480" s="2">
        <v>44988.0</v>
      </c>
      <c r="J7480" s="3">
        <f t="shared" si="2"/>
        <v>4</v>
      </c>
      <c r="K7480" s="4">
        <f t="shared" si="3"/>
        <v>4</v>
      </c>
      <c r="L7480" s="4">
        <f t="shared" si="4"/>
        <v>16</v>
      </c>
      <c r="S7480" s="1" t="s">
        <v>7517</v>
      </c>
      <c r="T7480" s="4" t="str">
        <f t="shared" si="5"/>
        <v>UNKNOWN</v>
      </c>
      <c r="U7480" s="4" t="str">
        <f t="shared" si="6"/>
        <v>UNKNOWN</v>
      </c>
      <c r="V7480" s="4" t="str">
        <f t="shared" si="7"/>
        <v>UNKNOWN</v>
      </c>
      <c r="W7480" s="4">
        <f t="shared" ref="W7480:Y7480" si="7487">IF(OR(J7480 = "ERROR", J7480 = ""), "UNKNOWN", J7480)</f>
        <v>4</v>
      </c>
      <c r="X7480" s="4">
        <f t="shared" si="7487"/>
        <v>4</v>
      </c>
      <c r="Y7480" s="4">
        <f t="shared" si="7487"/>
        <v>16</v>
      </c>
      <c r="Z7480" s="5">
        <f t="shared" si="9"/>
        <v>44988</v>
      </c>
    </row>
    <row r="7481">
      <c r="A7481" s="1" t="s">
        <v>7518</v>
      </c>
      <c r="B7481" s="1" t="s">
        <v>41</v>
      </c>
      <c r="C7481" s="1">
        <v>2.0</v>
      </c>
      <c r="D7481" s="1">
        <v>4.0</v>
      </c>
      <c r="E7481" s="1">
        <v>8.0</v>
      </c>
      <c r="F7481" s="1" t="s">
        <v>28</v>
      </c>
      <c r="H7481" s="2">
        <v>44991.0</v>
      </c>
      <c r="J7481" s="3">
        <f t="shared" si="2"/>
        <v>2</v>
      </c>
      <c r="K7481" s="4">
        <f t="shared" si="3"/>
        <v>4</v>
      </c>
      <c r="L7481" s="4">
        <f t="shared" si="4"/>
        <v>8</v>
      </c>
      <c r="S7481" s="1" t="s">
        <v>7518</v>
      </c>
      <c r="T7481" s="4" t="str">
        <f t="shared" si="5"/>
        <v>Smoothie</v>
      </c>
      <c r="U7481" s="4" t="str">
        <f t="shared" si="6"/>
        <v>UNKNOWN</v>
      </c>
      <c r="V7481" s="4" t="str">
        <f t="shared" si="7"/>
        <v>Cash</v>
      </c>
      <c r="W7481" s="4">
        <f t="shared" ref="W7481:Y7481" si="7488">IF(OR(J7481 = "ERROR", J7481 = ""), "UNKNOWN", J7481)</f>
        <v>2</v>
      </c>
      <c r="X7481" s="4">
        <f t="shared" si="7488"/>
        <v>4</v>
      </c>
      <c r="Y7481" s="4">
        <f t="shared" si="7488"/>
        <v>8</v>
      </c>
      <c r="Z7481" s="5">
        <f t="shared" si="9"/>
        <v>44991</v>
      </c>
    </row>
    <row r="7482">
      <c r="A7482" s="1" t="s">
        <v>7519</v>
      </c>
      <c r="B7482" s="1" t="s">
        <v>32</v>
      </c>
      <c r="C7482" s="1">
        <v>1.0</v>
      </c>
      <c r="D7482" s="1">
        <v>1.0</v>
      </c>
      <c r="E7482" s="1">
        <v>1.0</v>
      </c>
      <c r="F7482" s="1" t="s">
        <v>28</v>
      </c>
      <c r="G7482" s="1" t="s">
        <v>29</v>
      </c>
      <c r="H7482" s="2">
        <v>44936.0</v>
      </c>
      <c r="J7482" s="3">
        <f t="shared" si="2"/>
        <v>1</v>
      </c>
      <c r="K7482" s="4">
        <f t="shared" si="3"/>
        <v>1</v>
      </c>
      <c r="L7482" s="4">
        <f t="shared" si="4"/>
        <v>1</v>
      </c>
      <c r="S7482" s="1" t="s">
        <v>7519</v>
      </c>
      <c r="T7482" s="4" t="str">
        <f t="shared" si="5"/>
        <v>Cookie</v>
      </c>
      <c r="U7482" s="4" t="str">
        <f t="shared" si="6"/>
        <v>In-store</v>
      </c>
      <c r="V7482" s="4" t="str">
        <f t="shared" si="7"/>
        <v>Cash</v>
      </c>
      <c r="W7482" s="4">
        <f t="shared" ref="W7482:Y7482" si="7489">IF(OR(J7482 = "ERROR", J7482 = ""), "UNKNOWN", J7482)</f>
        <v>1</v>
      </c>
      <c r="X7482" s="4">
        <f t="shared" si="7489"/>
        <v>1</v>
      </c>
      <c r="Y7482" s="4">
        <f t="shared" si="7489"/>
        <v>1</v>
      </c>
      <c r="Z7482" s="5">
        <f t="shared" si="9"/>
        <v>44936</v>
      </c>
    </row>
    <row r="7483">
      <c r="A7483" s="1" t="s">
        <v>7520</v>
      </c>
      <c r="B7483" s="1" t="s">
        <v>81</v>
      </c>
      <c r="C7483" s="1">
        <v>1.0</v>
      </c>
      <c r="D7483" s="1">
        <v>1.5</v>
      </c>
      <c r="E7483" s="1">
        <v>1.5</v>
      </c>
      <c r="F7483" s="1" t="s">
        <v>39</v>
      </c>
      <c r="G7483" s="1" t="s">
        <v>24</v>
      </c>
      <c r="H7483" s="2">
        <v>44995.0</v>
      </c>
      <c r="J7483" s="3">
        <f t="shared" si="2"/>
        <v>1</v>
      </c>
      <c r="K7483" s="4">
        <f t="shared" si="3"/>
        <v>1.5</v>
      </c>
      <c r="L7483" s="4">
        <f t="shared" si="4"/>
        <v>1.5</v>
      </c>
      <c r="S7483" s="1" t="s">
        <v>7520</v>
      </c>
      <c r="T7483" s="4" t="str">
        <f t="shared" si="5"/>
        <v>Tea</v>
      </c>
      <c r="U7483" s="4" t="str">
        <f t="shared" si="6"/>
        <v>Takeaway</v>
      </c>
      <c r="V7483" s="4" t="str">
        <f t="shared" si="7"/>
        <v>Digital Wallet</v>
      </c>
      <c r="W7483" s="4">
        <f t="shared" ref="W7483:Y7483" si="7490">IF(OR(J7483 = "ERROR", J7483 = ""), "UNKNOWN", J7483)</f>
        <v>1</v>
      </c>
      <c r="X7483" s="4">
        <f t="shared" si="7490"/>
        <v>1.5</v>
      </c>
      <c r="Y7483" s="4">
        <f t="shared" si="7490"/>
        <v>1.5</v>
      </c>
      <c r="Z7483" s="5">
        <f t="shared" si="9"/>
        <v>44995</v>
      </c>
    </row>
    <row r="7484">
      <c r="A7484" s="1" t="s">
        <v>7521</v>
      </c>
      <c r="B7484" s="1" t="s">
        <v>41</v>
      </c>
      <c r="C7484" s="1">
        <v>2.0</v>
      </c>
      <c r="D7484" s="1">
        <v>4.0</v>
      </c>
      <c r="G7484" s="1" t="s">
        <v>25</v>
      </c>
      <c r="H7484" s="2">
        <v>45183.0</v>
      </c>
      <c r="J7484" s="3">
        <f t="shared" si="2"/>
        <v>2</v>
      </c>
      <c r="K7484" s="4">
        <f t="shared" si="3"/>
        <v>4</v>
      </c>
      <c r="L7484" s="4">
        <f t="shared" si="4"/>
        <v>8</v>
      </c>
      <c r="S7484" s="1" t="s">
        <v>7521</v>
      </c>
      <c r="T7484" s="4" t="str">
        <f t="shared" si="5"/>
        <v>Smoothie</v>
      </c>
      <c r="U7484" s="4" t="str">
        <f t="shared" si="6"/>
        <v>UNKNOWN</v>
      </c>
      <c r="V7484" s="4" t="str">
        <f t="shared" si="7"/>
        <v>UNKNOWN</v>
      </c>
      <c r="W7484" s="4">
        <f t="shared" ref="W7484:Y7484" si="7491">IF(OR(J7484 = "ERROR", J7484 = ""), "UNKNOWN", J7484)</f>
        <v>2</v>
      </c>
      <c r="X7484" s="4">
        <f t="shared" si="7491"/>
        <v>4</v>
      </c>
      <c r="Y7484" s="4">
        <f t="shared" si="7491"/>
        <v>8</v>
      </c>
      <c r="Z7484" s="5">
        <f t="shared" si="9"/>
        <v>45183</v>
      </c>
    </row>
    <row r="7485">
      <c r="A7485" s="1" t="s">
        <v>7522</v>
      </c>
      <c r="B7485" s="1" t="s">
        <v>27</v>
      </c>
      <c r="C7485" s="1">
        <v>2.0</v>
      </c>
      <c r="D7485" s="1">
        <v>3.0</v>
      </c>
      <c r="E7485" s="1">
        <v>6.0</v>
      </c>
      <c r="H7485" s="2">
        <v>45160.0</v>
      </c>
      <c r="J7485" s="3">
        <f t="shared" si="2"/>
        <v>2</v>
      </c>
      <c r="K7485" s="4">
        <f t="shared" si="3"/>
        <v>3</v>
      </c>
      <c r="L7485" s="4">
        <f t="shared" si="4"/>
        <v>6</v>
      </c>
      <c r="S7485" s="1" t="s">
        <v>7522</v>
      </c>
      <c r="T7485" s="4" t="str">
        <f t="shared" si="5"/>
        <v>Cake</v>
      </c>
      <c r="U7485" s="4" t="str">
        <f t="shared" si="6"/>
        <v>UNKNOWN</v>
      </c>
      <c r="V7485" s="4" t="str">
        <f t="shared" si="7"/>
        <v>UNKNOWN</v>
      </c>
      <c r="W7485" s="4">
        <f t="shared" ref="W7485:Y7485" si="7492">IF(OR(J7485 = "ERROR", J7485 = ""), "UNKNOWN", J7485)</f>
        <v>2</v>
      </c>
      <c r="X7485" s="4">
        <f t="shared" si="7492"/>
        <v>3</v>
      </c>
      <c r="Y7485" s="4">
        <f t="shared" si="7492"/>
        <v>6</v>
      </c>
      <c r="Z7485" s="5">
        <f t="shared" si="9"/>
        <v>45160</v>
      </c>
    </row>
    <row r="7486">
      <c r="A7486" s="1" t="s">
        <v>7523</v>
      </c>
      <c r="B7486" s="1" t="s">
        <v>22</v>
      </c>
      <c r="C7486" s="1">
        <v>5.0</v>
      </c>
      <c r="D7486" s="1">
        <v>2.0</v>
      </c>
      <c r="E7486" s="1">
        <v>10.0</v>
      </c>
      <c r="F7486" s="1" t="s">
        <v>39</v>
      </c>
      <c r="G7486" s="1" t="s">
        <v>24</v>
      </c>
      <c r="H7486" s="2">
        <v>45264.0</v>
      </c>
      <c r="J7486" s="3">
        <f t="shared" si="2"/>
        <v>5</v>
      </c>
      <c r="K7486" s="4">
        <f t="shared" si="3"/>
        <v>2</v>
      </c>
      <c r="L7486" s="4">
        <f t="shared" si="4"/>
        <v>10</v>
      </c>
      <c r="S7486" s="1" t="s">
        <v>7523</v>
      </c>
      <c r="T7486" s="4" t="str">
        <f t="shared" si="5"/>
        <v>Coffee</v>
      </c>
      <c r="U7486" s="4" t="str">
        <f t="shared" si="6"/>
        <v>Takeaway</v>
      </c>
      <c r="V7486" s="4" t="str">
        <f t="shared" si="7"/>
        <v>Digital Wallet</v>
      </c>
      <c r="W7486" s="4">
        <f t="shared" ref="W7486:Y7486" si="7493">IF(OR(J7486 = "ERROR", J7486 = ""), "UNKNOWN", J7486)</f>
        <v>5</v>
      </c>
      <c r="X7486" s="4">
        <f t="shared" si="7493"/>
        <v>2</v>
      </c>
      <c r="Y7486" s="4">
        <f t="shared" si="7493"/>
        <v>10</v>
      </c>
      <c r="Z7486" s="5">
        <f t="shared" si="9"/>
        <v>45264</v>
      </c>
    </row>
    <row r="7487">
      <c r="A7487" s="1" t="s">
        <v>7524</v>
      </c>
      <c r="B7487" s="1" t="s">
        <v>27</v>
      </c>
      <c r="C7487" s="1">
        <v>5.0</v>
      </c>
      <c r="D7487" s="1">
        <v>3.0</v>
      </c>
      <c r="E7487" s="1">
        <v>15.0</v>
      </c>
      <c r="F7487" s="1" t="s">
        <v>28</v>
      </c>
      <c r="G7487" s="1" t="s">
        <v>29</v>
      </c>
      <c r="H7487" s="2">
        <v>44946.0</v>
      </c>
      <c r="J7487" s="3">
        <f t="shared" si="2"/>
        <v>5</v>
      </c>
      <c r="K7487" s="4">
        <f t="shared" si="3"/>
        <v>3</v>
      </c>
      <c r="L7487" s="4">
        <f t="shared" si="4"/>
        <v>15</v>
      </c>
      <c r="S7487" s="1" t="s">
        <v>7524</v>
      </c>
      <c r="T7487" s="4" t="str">
        <f t="shared" si="5"/>
        <v>Cake</v>
      </c>
      <c r="U7487" s="4" t="str">
        <f t="shared" si="6"/>
        <v>In-store</v>
      </c>
      <c r="V7487" s="4" t="str">
        <f t="shared" si="7"/>
        <v>Cash</v>
      </c>
      <c r="W7487" s="4">
        <f t="shared" ref="W7487:Y7487" si="7494">IF(OR(J7487 = "ERROR", J7487 = ""), "UNKNOWN", J7487)</f>
        <v>5</v>
      </c>
      <c r="X7487" s="4">
        <f t="shared" si="7494"/>
        <v>3</v>
      </c>
      <c r="Y7487" s="4">
        <f t="shared" si="7494"/>
        <v>15</v>
      </c>
      <c r="Z7487" s="5">
        <f t="shared" si="9"/>
        <v>44946</v>
      </c>
    </row>
    <row r="7488">
      <c r="A7488" s="1" t="s">
        <v>7525</v>
      </c>
      <c r="B7488" s="1" t="s">
        <v>81</v>
      </c>
      <c r="C7488" s="1">
        <v>1.0</v>
      </c>
      <c r="D7488" s="1">
        <v>1.5</v>
      </c>
      <c r="E7488" s="1">
        <v>1.5</v>
      </c>
      <c r="G7488" s="1" t="s">
        <v>25</v>
      </c>
      <c r="H7488" s="2">
        <v>44942.0</v>
      </c>
      <c r="J7488" s="3">
        <f t="shared" si="2"/>
        <v>1</v>
      </c>
      <c r="K7488" s="4">
        <f t="shared" si="3"/>
        <v>1.5</v>
      </c>
      <c r="L7488" s="4">
        <f t="shared" si="4"/>
        <v>1.5</v>
      </c>
      <c r="S7488" s="1" t="s">
        <v>7525</v>
      </c>
      <c r="T7488" s="4" t="str">
        <f t="shared" si="5"/>
        <v>Tea</v>
      </c>
      <c r="U7488" s="4" t="str">
        <f t="shared" si="6"/>
        <v>UNKNOWN</v>
      </c>
      <c r="V7488" s="4" t="str">
        <f t="shared" si="7"/>
        <v>UNKNOWN</v>
      </c>
      <c r="W7488" s="4">
        <f t="shared" ref="W7488:Y7488" si="7495">IF(OR(J7488 = "ERROR", J7488 = ""), "UNKNOWN", J7488)</f>
        <v>1</v>
      </c>
      <c r="X7488" s="4">
        <f t="shared" si="7495"/>
        <v>1.5</v>
      </c>
      <c r="Y7488" s="4">
        <f t="shared" si="7495"/>
        <v>1.5</v>
      </c>
      <c r="Z7488" s="5">
        <f t="shared" si="9"/>
        <v>44942</v>
      </c>
    </row>
    <row r="7489">
      <c r="A7489" s="1" t="s">
        <v>7526</v>
      </c>
      <c r="B7489" s="1" t="s">
        <v>41</v>
      </c>
      <c r="C7489" s="1" t="s">
        <v>30</v>
      </c>
      <c r="D7489" s="1">
        <v>4.0</v>
      </c>
      <c r="E7489" s="1">
        <v>4.0</v>
      </c>
      <c r="G7489" s="1" t="s">
        <v>24</v>
      </c>
      <c r="H7489" s="2">
        <v>44976.0</v>
      </c>
      <c r="J7489" s="3">
        <f t="shared" si="2"/>
        <v>1</v>
      </c>
      <c r="K7489" s="4">
        <f t="shared" si="3"/>
        <v>4</v>
      </c>
      <c r="L7489" s="4">
        <f t="shared" si="4"/>
        <v>4</v>
      </c>
      <c r="S7489" s="1" t="s">
        <v>7526</v>
      </c>
      <c r="T7489" s="4" t="str">
        <f t="shared" si="5"/>
        <v>Smoothie</v>
      </c>
      <c r="U7489" s="4" t="str">
        <f t="shared" si="6"/>
        <v>Takeaway</v>
      </c>
      <c r="V7489" s="4" t="str">
        <f t="shared" si="7"/>
        <v>UNKNOWN</v>
      </c>
      <c r="W7489" s="4">
        <f t="shared" ref="W7489:Y7489" si="7496">IF(OR(J7489 = "ERROR", J7489 = ""), "UNKNOWN", J7489)</f>
        <v>1</v>
      </c>
      <c r="X7489" s="4">
        <f t="shared" si="7496"/>
        <v>4</v>
      </c>
      <c r="Y7489" s="4">
        <f t="shared" si="7496"/>
        <v>4</v>
      </c>
      <c r="Z7489" s="5">
        <f t="shared" si="9"/>
        <v>44976</v>
      </c>
    </row>
    <row r="7490">
      <c r="A7490" s="1" t="s">
        <v>7527</v>
      </c>
      <c r="B7490" s="1" t="s">
        <v>36</v>
      </c>
      <c r="C7490" s="1">
        <v>1.0</v>
      </c>
      <c r="D7490" s="1">
        <v>5.0</v>
      </c>
      <c r="E7490" s="1">
        <v>5.0</v>
      </c>
      <c r="F7490" s="1" t="s">
        <v>28</v>
      </c>
      <c r="H7490" s="2">
        <v>44931.0</v>
      </c>
      <c r="J7490" s="3">
        <f t="shared" si="2"/>
        <v>1</v>
      </c>
      <c r="K7490" s="4">
        <f t="shared" si="3"/>
        <v>5</v>
      </c>
      <c r="L7490" s="4">
        <f t="shared" si="4"/>
        <v>5</v>
      </c>
      <c r="S7490" s="1" t="s">
        <v>7527</v>
      </c>
      <c r="T7490" s="4" t="str">
        <f t="shared" si="5"/>
        <v>Salad</v>
      </c>
      <c r="U7490" s="4" t="str">
        <f t="shared" si="6"/>
        <v>UNKNOWN</v>
      </c>
      <c r="V7490" s="4" t="str">
        <f t="shared" si="7"/>
        <v>Cash</v>
      </c>
      <c r="W7490" s="4">
        <f t="shared" ref="W7490:Y7490" si="7497">IF(OR(J7490 = "ERROR", J7490 = ""), "UNKNOWN", J7490)</f>
        <v>1</v>
      </c>
      <c r="X7490" s="4">
        <f t="shared" si="7497"/>
        <v>5</v>
      </c>
      <c r="Y7490" s="4">
        <f t="shared" si="7497"/>
        <v>5</v>
      </c>
      <c r="Z7490" s="5">
        <f t="shared" si="9"/>
        <v>44931</v>
      </c>
    </row>
    <row r="7491">
      <c r="A7491" s="1" t="s">
        <v>7528</v>
      </c>
      <c r="B7491" s="1" t="s">
        <v>44</v>
      </c>
      <c r="C7491" s="1">
        <v>1.0</v>
      </c>
      <c r="D7491" s="1">
        <v>4.0</v>
      </c>
      <c r="E7491" s="1">
        <v>4.0</v>
      </c>
      <c r="F7491" s="1" t="s">
        <v>28</v>
      </c>
      <c r="G7491" s="1" t="s">
        <v>24</v>
      </c>
      <c r="H7491" s="2">
        <v>45140.0</v>
      </c>
      <c r="J7491" s="3">
        <f t="shared" si="2"/>
        <v>1</v>
      </c>
      <c r="K7491" s="4">
        <f t="shared" si="3"/>
        <v>4</v>
      </c>
      <c r="L7491" s="4">
        <f t="shared" si="4"/>
        <v>4</v>
      </c>
      <c r="S7491" s="1" t="s">
        <v>7528</v>
      </c>
      <c r="T7491" s="4" t="str">
        <f t="shared" si="5"/>
        <v>Sandwich</v>
      </c>
      <c r="U7491" s="4" t="str">
        <f t="shared" si="6"/>
        <v>Takeaway</v>
      </c>
      <c r="V7491" s="4" t="str">
        <f t="shared" si="7"/>
        <v>Cash</v>
      </c>
      <c r="W7491" s="4">
        <f t="shared" ref="W7491:Y7491" si="7498">IF(OR(J7491 = "ERROR", J7491 = ""), "UNKNOWN", J7491)</f>
        <v>1</v>
      </c>
      <c r="X7491" s="4">
        <f t="shared" si="7498"/>
        <v>4</v>
      </c>
      <c r="Y7491" s="4">
        <f t="shared" si="7498"/>
        <v>4</v>
      </c>
      <c r="Z7491" s="5">
        <f t="shared" si="9"/>
        <v>45140</v>
      </c>
    </row>
    <row r="7492">
      <c r="A7492" s="1" t="s">
        <v>7529</v>
      </c>
      <c r="B7492" s="1" t="s">
        <v>36</v>
      </c>
      <c r="C7492" s="1">
        <v>5.0</v>
      </c>
      <c r="D7492" s="1">
        <v>5.0</v>
      </c>
      <c r="E7492" s="1">
        <v>25.0</v>
      </c>
      <c r="F7492" s="1" t="s">
        <v>28</v>
      </c>
      <c r="G7492" s="1" t="s">
        <v>24</v>
      </c>
      <c r="H7492" s="2">
        <v>45005.0</v>
      </c>
      <c r="J7492" s="3">
        <f t="shared" si="2"/>
        <v>5</v>
      </c>
      <c r="K7492" s="4">
        <f t="shared" si="3"/>
        <v>5</v>
      </c>
      <c r="L7492" s="4">
        <f t="shared" si="4"/>
        <v>25</v>
      </c>
      <c r="S7492" s="1" t="s">
        <v>7529</v>
      </c>
      <c r="T7492" s="4" t="str">
        <f t="shared" si="5"/>
        <v>Salad</v>
      </c>
      <c r="U7492" s="4" t="str">
        <f t="shared" si="6"/>
        <v>Takeaway</v>
      </c>
      <c r="V7492" s="4" t="str">
        <f t="shared" si="7"/>
        <v>Cash</v>
      </c>
      <c r="W7492" s="4">
        <f t="shared" ref="W7492:Y7492" si="7499">IF(OR(J7492 = "ERROR", J7492 = ""), "UNKNOWN", J7492)</f>
        <v>5</v>
      </c>
      <c r="X7492" s="4">
        <f t="shared" si="7499"/>
        <v>5</v>
      </c>
      <c r="Y7492" s="4">
        <f t="shared" si="7499"/>
        <v>25</v>
      </c>
      <c r="Z7492" s="5">
        <f t="shared" si="9"/>
        <v>45005</v>
      </c>
    </row>
    <row r="7493">
      <c r="A7493" s="1" t="s">
        <v>7530</v>
      </c>
      <c r="B7493" s="1" t="s">
        <v>22</v>
      </c>
      <c r="C7493" s="1">
        <v>5.0</v>
      </c>
      <c r="D7493" s="1">
        <v>2.0</v>
      </c>
      <c r="E7493" s="1">
        <v>10.0</v>
      </c>
      <c r="F7493" s="1" t="s">
        <v>23</v>
      </c>
      <c r="H7493" s="2">
        <v>45025.0</v>
      </c>
      <c r="J7493" s="3">
        <f t="shared" si="2"/>
        <v>5</v>
      </c>
      <c r="K7493" s="4">
        <f t="shared" si="3"/>
        <v>2</v>
      </c>
      <c r="L7493" s="4">
        <f t="shared" si="4"/>
        <v>10</v>
      </c>
      <c r="S7493" s="1" t="s">
        <v>7530</v>
      </c>
      <c r="T7493" s="4" t="str">
        <f t="shared" si="5"/>
        <v>Coffee</v>
      </c>
      <c r="U7493" s="4" t="str">
        <f t="shared" si="6"/>
        <v>UNKNOWN</v>
      </c>
      <c r="V7493" s="4" t="str">
        <f t="shared" si="7"/>
        <v>Credit Card</v>
      </c>
      <c r="W7493" s="4">
        <f t="shared" ref="W7493:Y7493" si="7500">IF(OR(J7493 = "ERROR", J7493 = ""), "UNKNOWN", J7493)</f>
        <v>5</v>
      </c>
      <c r="X7493" s="4">
        <f t="shared" si="7500"/>
        <v>2</v>
      </c>
      <c r="Y7493" s="4">
        <f t="shared" si="7500"/>
        <v>10</v>
      </c>
      <c r="Z7493" s="5">
        <f t="shared" si="9"/>
        <v>45025</v>
      </c>
    </row>
    <row r="7494">
      <c r="A7494" s="1" t="s">
        <v>7531</v>
      </c>
      <c r="B7494" s="1" t="s">
        <v>25</v>
      </c>
      <c r="C7494" s="1">
        <v>2.0</v>
      </c>
      <c r="D7494" s="1">
        <v>2.0</v>
      </c>
      <c r="E7494" s="1">
        <v>4.0</v>
      </c>
      <c r="F7494" s="1" t="s">
        <v>39</v>
      </c>
      <c r="G7494" s="1" t="s">
        <v>24</v>
      </c>
      <c r="H7494" s="2">
        <v>44984.0</v>
      </c>
      <c r="J7494" s="3">
        <f t="shared" si="2"/>
        <v>2</v>
      </c>
      <c r="K7494" s="4">
        <f t="shared" si="3"/>
        <v>2</v>
      </c>
      <c r="L7494" s="4">
        <f t="shared" si="4"/>
        <v>4</v>
      </c>
      <c r="S7494" s="1" t="s">
        <v>7531</v>
      </c>
      <c r="T7494" s="4" t="str">
        <f t="shared" si="5"/>
        <v>UNKNOWN</v>
      </c>
      <c r="U7494" s="4" t="str">
        <f t="shared" si="6"/>
        <v>Takeaway</v>
      </c>
      <c r="V7494" s="4" t="str">
        <f t="shared" si="7"/>
        <v>Digital Wallet</v>
      </c>
      <c r="W7494" s="4">
        <f t="shared" ref="W7494:Y7494" si="7501">IF(OR(J7494 = "ERROR", J7494 = ""), "UNKNOWN", J7494)</f>
        <v>2</v>
      </c>
      <c r="X7494" s="4">
        <f t="shared" si="7501"/>
        <v>2</v>
      </c>
      <c r="Y7494" s="4">
        <f t="shared" si="7501"/>
        <v>4</v>
      </c>
      <c r="Z7494" s="5">
        <f t="shared" si="9"/>
        <v>44984</v>
      </c>
    </row>
    <row r="7495">
      <c r="A7495" s="1" t="s">
        <v>7532</v>
      </c>
      <c r="B7495" s="1" t="s">
        <v>36</v>
      </c>
      <c r="C7495" s="1">
        <v>5.0</v>
      </c>
      <c r="D7495" s="1">
        <v>5.0</v>
      </c>
      <c r="E7495" s="1">
        <v>25.0</v>
      </c>
      <c r="G7495" s="1" t="s">
        <v>29</v>
      </c>
      <c r="H7495" s="2">
        <v>44960.0</v>
      </c>
      <c r="J7495" s="3">
        <f t="shared" si="2"/>
        <v>5</v>
      </c>
      <c r="K7495" s="4">
        <f t="shared" si="3"/>
        <v>5</v>
      </c>
      <c r="L7495" s="4">
        <f t="shared" si="4"/>
        <v>25</v>
      </c>
      <c r="S7495" s="1" t="s">
        <v>7532</v>
      </c>
      <c r="T7495" s="4" t="str">
        <f t="shared" si="5"/>
        <v>Salad</v>
      </c>
      <c r="U7495" s="4" t="str">
        <f t="shared" si="6"/>
        <v>In-store</v>
      </c>
      <c r="V7495" s="4" t="str">
        <f t="shared" si="7"/>
        <v>UNKNOWN</v>
      </c>
      <c r="W7495" s="4">
        <f t="shared" ref="W7495:Y7495" si="7502">IF(OR(J7495 = "ERROR", J7495 = ""), "UNKNOWN", J7495)</f>
        <v>5</v>
      </c>
      <c r="X7495" s="4">
        <f t="shared" si="7502"/>
        <v>5</v>
      </c>
      <c r="Y7495" s="4">
        <f t="shared" si="7502"/>
        <v>25</v>
      </c>
      <c r="Z7495" s="5">
        <f t="shared" si="9"/>
        <v>44960</v>
      </c>
    </row>
    <row r="7496">
      <c r="A7496" s="1" t="s">
        <v>7533</v>
      </c>
      <c r="B7496" s="1" t="s">
        <v>55</v>
      </c>
      <c r="C7496" s="1">
        <v>3.0</v>
      </c>
      <c r="D7496" s="1">
        <v>3.0</v>
      </c>
      <c r="E7496" s="1" t="s">
        <v>30</v>
      </c>
      <c r="F7496" s="1" t="s">
        <v>30</v>
      </c>
      <c r="H7496" s="2">
        <v>45147.0</v>
      </c>
      <c r="J7496" s="3">
        <f t="shared" si="2"/>
        <v>3</v>
      </c>
      <c r="K7496" s="4">
        <f t="shared" si="3"/>
        <v>3</v>
      </c>
      <c r="L7496" s="4">
        <f t="shared" si="4"/>
        <v>9</v>
      </c>
      <c r="S7496" s="1" t="s">
        <v>7533</v>
      </c>
      <c r="T7496" s="4" t="str">
        <f t="shared" si="5"/>
        <v>Juice</v>
      </c>
      <c r="U7496" s="4" t="str">
        <f t="shared" si="6"/>
        <v>UNKNOWN</v>
      </c>
      <c r="V7496" s="4" t="str">
        <f t="shared" si="7"/>
        <v>UNKNOWN</v>
      </c>
      <c r="W7496" s="4">
        <f t="shared" ref="W7496:Y7496" si="7503">IF(OR(J7496 = "ERROR", J7496 = ""), "UNKNOWN", J7496)</f>
        <v>3</v>
      </c>
      <c r="X7496" s="4">
        <f t="shared" si="7503"/>
        <v>3</v>
      </c>
      <c r="Y7496" s="4">
        <f t="shared" si="7503"/>
        <v>9</v>
      </c>
      <c r="Z7496" s="5">
        <f t="shared" si="9"/>
        <v>45147</v>
      </c>
    </row>
    <row r="7497">
      <c r="A7497" s="1" t="s">
        <v>7534</v>
      </c>
      <c r="B7497" s="1" t="s">
        <v>81</v>
      </c>
      <c r="C7497" s="1">
        <v>1.0</v>
      </c>
      <c r="D7497" s="1">
        <v>1.5</v>
      </c>
      <c r="E7497" s="1">
        <v>1.5</v>
      </c>
      <c r="F7497" s="1" t="s">
        <v>28</v>
      </c>
      <c r="H7497" s="2">
        <v>44977.0</v>
      </c>
      <c r="J7497" s="3">
        <f t="shared" si="2"/>
        <v>1</v>
      </c>
      <c r="K7497" s="4">
        <f t="shared" si="3"/>
        <v>1.5</v>
      </c>
      <c r="L7497" s="4">
        <f t="shared" si="4"/>
        <v>1.5</v>
      </c>
      <c r="S7497" s="1" t="s">
        <v>7534</v>
      </c>
      <c r="T7497" s="4" t="str">
        <f t="shared" si="5"/>
        <v>Tea</v>
      </c>
      <c r="U7497" s="4" t="str">
        <f t="shared" si="6"/>
        <v>UNKNOWN</v>
      </c>
      <c r="V7497" s="4" t="str">
        <f t="shared" si="7"/>
        <v>Cash</v>
      </c>
      <c r="W7497" s="4">
        <f t="shared" ref="W7497:Y7497" si="7504">IF(OR(J7497 = "ERROR", J7497 = ""), "UNKNOWN", J7497)</f>
        <v>1</v>
      </c>
      <c r="X7497" s="4">
        <f t="shared" si="7504"/>
        <v>1.5</v>
      </c>
      <c r="Y7497" s="4">
        <f t="shared" si="7504"/>
        <v>1.5</v>
      </c>
      <c r="Z7497" s="5">
        <f t="shared" si="9"/>
        <v>44977</v>
      </c>
    </row>
    <row r="7498">
      <c r="A7498" s="1" t="s">
        <v>7535</v>
      </c>
      <c r="B7498" s="1" t="s">
        <v>27</v>
      </c>
      <c r="C7498" s="1">
        <v>1.0</v>
      </c>
      <c r="D7498" s="1">
        <v>3.0</v>
      </c>
      <c r="E7498" s="1">
        <v>3.0</v>
      </c>
      <c r="F7498" s="1" t="s">
        <v>39</v>
      </c>
      <c r="G7498" s="1" t="s">
        <v>24</v>
      </c>
      <c r="H7498" s="2">
        <v>44941.0</v>
      </c>
      <c r="J7498" s="3">
        <f t="shared" si="2"/>
        <v>1</v>
      </c>
      <c r="K7498" s="4">
        <f t="shared" si="3"/>
        <v>3</v>
      </c>
      <c r="L7498" s="4">
        <f t="shared" si="4"/>
        <v>3</v>
      </c>
      <c r="S7498" s="1" t="s">
        <v>7535</v>
      </c>
      <c r="T7498" s="4" t="str">
        <f t="shared" si="5"/>
        <v>Cake</v>
      </c>
      <c r="U7498" s="4" t="str">
        <f t="shared" si="6"/>
        <v>Takeaway</v>
      </c>
      <c r="V7498" s="4" t="str">
        <f t="shared" si="7"/>
        <v>Digital Wallet</v>
      </c>
      <c r="W7498" s="4">
        <f t="shared" ref="W7498:Y7498" si="7505">IF(OR(J7498 = "ERROR", J7498 = ""), "UNKNOWN", J7498)</f>
        <v>1</v>
      </c>
      <c r="X7498" s="4">
        <f t="shared" si="7505"/>
        <v>3</v>
      </c>
      <c r="Y7498" s="4">
        <f t="shared" si="7505"/>
        <v>3</v>
      </c>
      <c r="Z7498" s="5">
        <f t="shared" si="9"/>
        <v>44941</v>
      </c>
    </row>
    <row r="7499">
      <c r="A7499" s="1" t="s">
        <v>7536</v>
      </c>
      <c r="B7499" s="1" t="s">
        <v>27</v>
      </c>
      <c r="C7499" s="1">
        <v>5.0</v>
      </c>
      <c r="D7499" s="1">
        <v>3.0</v>
      </c>
      <c r="E7499" s="1">
        <v>15.0</v>
      </c>
      <c r="F7499" s="1" t="s">
        <v>39</v>
      </c>
      <c r="H7499" s="2">
        <v>45086.0</v>
      </c>
      <c r="J7499" s="3">
        <f t="shared" si="2"/>
        <v>5</v>
      </c>
      <c r="K7499" s="4">
        <f t="shared" si="3"/>
        <v>3</v>
      </c>
      <c r="L7499" s="4">
        <f t="shared" si="4"/>
        <v>15</v>
      </c>
      <c r="S7499" s="1" t="s">
        <v>7536</v>
      </c>
      <c r="T7499" s="4" t="str">
        <f t="shared" si="5"/>
        <v>Cake</v>
      </c>
      <c r="U7499" s="4" t="str">
        <f t="shared" si="6"/>
        <v>UNKNOWN</v>
      </c>
      <c r="V7499" s="4" t="str">
        <f t="shared" si="7"/>
        <v>Digital Wallet</v>
      </c>
      <c r="W7499" s="4">
        <f t="shared" ref="W7499:Y7499" si="7506">IF(OR(J7499 = "ERROR", J7499 = ""), "UNKNOWN", J7499)</f>
        <v>5</v>
      </c>
      <c r="X7499" s="4">
        <f t="shared" si="7506"/>
        <v>3</v>
      </c>
      <c r="Y7499" s="4">
        <f t="shared" si="7506"/>
        <v>15</v>
      </c>
      <c r="Z7499" s="5">
        <f t="shared" si="9"/>
        <v>45086</v>
      </c>
    </row>
    <row r="7500">
      <c r="A7500" s="1" t="s">
        <v>7537</v>
      </c>
      <c r="B7500" s="1" t="s">
        <v>41</v>
      </c>
      <c r="C7500" s="1">
        <v>3.0</v>
      </c>
      <c r="D7500" s="1">
        <v>4.0</v>
      </c>
      <c r="E7500" s="1">
        <v>12.0</v>
      </c>
      <c r="F7500" s="1" t="s">
        <v>39</v>
      </c>
      <c r="G7500" s="1" t="s">
        <v>29</v>
      </c>
      <c r="H7500" s="2">
        <v>44985.0</v>
      </c>
      <c r="J7500" s="3">
        <f t="shared" si="2"/>
        <v>3</v>
      </c>
      <c r="K7500" s="4">
        <f t="shared" si="3"/>
        <v>4</v>
      </c>
      <c r="L7500" s="4">
        <f t="shared" si="4"/>
        <v>12</v>
      </c>
      <c r="S7500" s="1" t="s">
        <v>7537</v>
      </c>
      <c r="T7500" s="4" t="str">
        <f t="shared" si="5"/>
        <v>Smoothie</v>
      </c>
      <c r="U7500" s="4" t="str">
        <f t="shared" si="6"/>
        <v>In-store</v>
      </c>
      <c r="V7500" s="4" t="str">
        <f t="shared" si="7"/>
        <v>Digital Wallet</v>
      </c>
      <c r="W7500" s="4">
        <f t="shared" ref="W7500:Y7500" si="7507">IF(OR(J7500 = "ERROR", J7500 = ""), "UNKNOWN", J7500)</f>
        <v>3</v>
      </c>
      <c r="X7500" s="4">
        <f t="shared" si="7507"/>
        <v>4</v>
      </c>
      <c r="Y7500" s="4">
        <f t="shared" si="7507"/>
        <v>12</v>
      </c>
      <c r="Z7500" s="5">
        <f t="shared" si="9"/>
        <v>44985</v>
      </c>
    </row>
    <row r="7501">
      <c r="A7501" s="1" t="s">
        <v>7538</v>
      </c>
      <c r="B7501" s="1" t="s">
        <v>81</v>
      </c>
      <c r="C7501" s="1">
        <v>4.0</v>
      </c>
      <c r="D7501" s="1">
        <v>1.5</v>
      </c>
      <c r="E7501" s="1">
        <v>6.0</v>
      </c>
      <c r="F7501" s="1" t="s">
        <v>23</v>
      </c>
      <c r="G7501" s="1" t="s">
        <v>29</v>
      </c>
      <c r="H7501" s="2">
        <v>45049.0</v>
      </c>
      <c r="J7501" s="3">
        <f t="shared" si="2"/>
        <v>4</v>
      </c>
      <c r="K7501" s="4">
        <f t="shared" si="3"/>
        <v>1.5</v>
      </c>
      <c r="L7501" s="4">
        <f t="shared" si="4"/>
        <v>6</v>
      </c>
      <c r="S7501" s="1" t="s">
        <v>7538</v>
      </c>
      <c r="T7501" s="4" t="str">
        <f t="shared" si="5"/>
        <v>Tea</v>
      </c>
      <c r="U7501" s="4" t="str">
        <f t="shared" si="6"/>
        <v>In-store</v>
      </c>
      <c r="V7501" s="4" t="str">
        <f t="shared" si="7"/>
        <v>Credit Card</v>
      </c>
      <c r="W7501" s="4">
        <f t="shared" ref="W7501:Y7501" si="7508">IF(OR(J7501 = "ERROR", J7501 = ""), "UNKNOWN", J7501)</f>
        <v>4</v>
      </c>
      <c r="X7501" s="4">
        <f t="shared" si="7508"/>
        <v>1.5</v>
      </c>
      <c r="Y7501" s="4">
        <f t="shared" si="7508"/>
        <v>6</v>
      </c>
      <c r="Z7501" s="5">
        <f t="shared" si="9"/>
        <v>45049</v>
      </c>
    </row>
    <row r="7502">
      <c r="A7502" s="1" t="s">
        <v>7539</v>
      </c>
      <c r="B7502" s="1" t="s">
        <v>44</v>
      </c>
      <c r="C7502" s="1">
        <v>2.0</v>
      </c>
      <c r="D7502" s="1">
        <v>4.0</v>
      </c>
      <c r="E7502" s="1">
        <v>8.0</v>
      </c>
      <c r="F7502" s="1" t="s">
        <v>23</v>
      </c>
      <c r="G7502" s="1" t="s">
        <v>24</v>
      </c>
      <c r="H7502" s="1" t="s">
        <v>30</v>
      </c>
      <c r="J7502" s="3">
        <f t="shared" si="2"/>
        <v>2</v>
      </c>
      <c r="K7502" s="4">
        <f t="shared" si="3"/>
        <v>4</v>
      </c>
      <c r="L7502" s="4">
        <f t="shared" si="4"/>
        <v>8</v>
      </c>
      <c r="S7502" s="1" t="s">
        <v>7539</v>
      </c>
      <c r="T7502" s="4" t="str">
        <f t="shared" si="5"/>
        <v>Sandwich</v>
      </c>
      <c r="U7502" s="4" t="str">
        <f t="shared" si="6"/>
        <v>Takeaway</v>
      </c>
      <c r="V7502" s="4" t="str">
        <f t="shared" si="7"/>
        <v>Credit Card</v>
      </c>
      <c r="W7502" s="4">
        <f t="shared" ref="W7502:Y7502" si="7509">IF(OR(J7502 = "ERROR", J7502 = ""), "UNKNOWN", J7502)</f>
        <v>2</v>
      </c>
      <c r="X7502" s="4">
        <f t="shared" si="7509"/>
        <v>4</v>
      </c>
      <c r="Y7502" s="4">
        <f t="shared" si="7509"/>
        <v>8</v>
      </c>
      <c r="Z7502" s="4" t="str">
        <f t="shared" si="9"/>
        <v>UNKNOWN</v>
      </c>
    </row>
    <row r="7503">
      <c r="A7503" s="1" t="s">
        <v>7540</v>
      </c>
      <c r="B7503" s="1" t="s">
        <v>44</v>
      </c>
      <c r="C7503" s="1">
        <v>5.0</v>
      </c>
      <c r="D7503" s="1">
        <v>4.0</v>
      </c>
      <c r="E7503" s="1">
        <v>20.0</v>
      </c>
      <c r="F7503" s="1" t="s">
        <v>28</v>
      </c>
      <c r="G7503" s="1" t="s">
        <v>29</v>
      </c>
      <c r="H7503" s="2">
        <v>45067.0</v>
      </c>
      <c r="J7503" s="3">
        <f t="shared" si="2"/>
        <v>5</v>
      </c>
      <c r="K7503" s="4">
        <f t="shared" si="3"/>
        <v>4</v>
      </c>
      <c r="L7503" s="4">
        <f t="shared" si="4"/>
        <v>20</v>
      </c>
      <c r="S7503" s="1" t="s">
        <v>7540</v>
      </c>
      <c r="T7503" s="4" t="str">
        <f t="shared" si="5"/>
        <v>Sandwich</v>
      </c>
      <c r="U7503" s="4" t="str">
        <f t="shared" si="6"/>
        <v>In-store</v>
      </c>
      <c r="V7503" s="4" t="str">
        <f t="shared" si="7"/>
        <v>Cash</v>
      </c>
      <c r="W7503" s="4">
        <f t="shared" ref="W7503:Y7503" si="7510">IF(OR(J7503 = "ERROR", J7503 = ""), "UNKNOWN", J7503)</f>
        <v>5</v>
      </c>
      <c r="X7503" s="4">
        <f t="shared" si="7510"/>
        <v>4</v>
      </c>
      <c r="Y7503" s="4">
        <f t="shared" si="7510"/>
        <v>20</v>
      </c>
      <c r="Z7503" s="5">
        <f t="shared" si="9"/>
        <v>45067</v>
      </c>
    </row>
    <row r="7504">
      <c r="A7504" s="1" t="s">
        <v>7541</v>
      </c>
      <c r="B7504" s="1" t="s">
        <v>36</v>
      </c>
      <c r="C7504" s="1">
        <v>1.0</v>
      </c>
      <c r="D7504" s="1">
        <v>5.0</v>
      </c>
      <c r="E7504" s="1">
        <v>5.0</v>
      </c>
      <c r="F7504" s="1" t="s">
        <v>28</v>
      </c>
      <c r="H7504" s="2">
        <v>45051.0</v>
      </c>
      <c r="J7504" s="3">
        <f t="shared" si="2"/>
        <v>1</v>
      </c>
      <c r="K7504" s="4">
        <f t="shared" si="3"/>
        <v>5</v>
      </c>
      <c r="L7504" s="4">
        <f t="shared" si="4"/>
        <v>5</v>
      </c>
      <c r="S7504" s="1" t="s">
        <v>7541</v>
      </c>
      <c r="T7504" s="4" t="str">
        <f t="shared" si="5"/>
        <v>Salad</v>
      </c>
      <c r="U7504" s="4" t="str">
        <f t="shared" si="6"/>
        <v>UNKNOWN</v>
      </c>
      <c r="V7504" s="4" t="str">
        <f t="shared" si="7"/>
        <v>Cash</v>
      </c>
      <c r="W7504" s="4">
        <f t="shared" ref="W7504:Y7504" si="7511">IF(OR(J7504 = "ERROR", J7504 = ""), "UNKNOWN", J7504)</f>
        <v>1</v>
      </c>
      <c r="X7504" s="4">
        <f t="shared" si="7511"/>
        <v>5</v>
      </c>
      <c r="Y7504" s="4">
        <f t="shared" si="7511"/>
        <v>5</v>
      </c>
      <c r="Z7504" s="5">
        <f t="shared" si="9"/>
        <v>45051</v>
      </c>
    </row>
    <row r="7505">
      <c r="A7505" s="1" t="s">
        <v>7542</v>
      </c>
      <c r="B7505" s="1" t="s">
        <v>41</v>
      </c>
      <c r="C7505" s="1">
        <v>3.0</v>
      </c>
      <c r="D7505" s="1">
        <v>4.0</v>
      </c>
      <c r="E7505" s="1">
        <v>12.0</v>
      </c>
      <c r="F7505" s="1" t="s">
        <v>39</v>
      </c>
      <c r="G7505" s="1" t="s">
        <v>24</v>
      </c>
      <c r="H7505" s="2">
        <v>45193.0</v>
      </c>
      <c r="J7505" s="3">
        <f t="shared" si="2"/>
        <v>3</v>
      </c>
      <c r="K7505" s="4">
        <f t="shared" si="3"/>
        <v>4</v>
      </c>
      <c r="L7505" s="4">
        <f t="shared" si="4"/>
        <v>12</v>
      </c>
      <c r="S7505" s="1" t="s">
        <v>7542</v>
      </c>
      <c r="T7505" s="4" t="str">
        <f t="shared" si="5"/>
        <v>Smoothie</v>
      </c>
      <c r="U7505" s="4" t="str">
        <f t="shared" si="6"/>
        <v>Takeaway</v>
      </c>
      <c r="V7505" s="4" t="str">
        <f t="shared" si="7"/>
        <v>Digital Wallet</v>
      </c>
      <c r="W7505" s="4">
        <f t="shared" ref="W7505:Y7505" si="7512">IF(OR(J7505 = "ERROR", J7505 = ""), "UNKNOWN", J7505)</f>
        <v>3</v>
      </c>
      <c r="X7505" s="4">
        <f t="shared" si="7512"/>
        <v>4</v>
      </c>
      <c r="Y7505" s="4">
        <f t="shared" si="7512"/>
        <v>12</v>
      </c>
      <c r="Z7505" s="5">
        <f t="shared" si="9"/>
        <v>45193</v>
      </c>
    </row>
    <row r="7506">
      <c r="A7506" s="1" t="s">
        <v>7543</v>
      </c>
      <c r="B7506" s="1" t="s">
        <v>55</v>
      </c>
      <c r="C7506" s="1">
        <v>5.0</v>
      </c>
      <c r="D7506" s="1">
        <v>3.0</v>
      </c>
      <c r="E7506" s="1">
        <v>15.0</v>
      </c>
      <c r="F7506" s="1" t="s">
        <v>23</v>
      </c>
      <c r="H7506" s="1" t="s">
        <v>25</v>
      </c>
      <c r="J7506" s="3">
        <f t="shared" si="2"/>
        <v>5</v>
      </c>
      <c r="K7506" s="4">
        <f t="shared" si="3"/>
        <v>3</v>
      </c>
      <c r="L7506" s="4">
        <f t="shared" si="4"/>
        <v>15</v>
      </c>
      <c r="S7506" s="1" t="s">
        <v>7543</v>
      </c>
      <c r="T7506" s="4" t="str">
        <f t="shared" si="5"/>
        <v>Juice</v>
      </c>
      <c r="U7506" s="4" t="str">
        <f t="shared" si="6"/>
        <v>UNKNOWN</v>
      </c>
      <c r="V7506" s="4" t="str">
        <f t="shared" si="7"/>
        <v>Credit Card</v>
      </c>
      <c r="W7506" s="4">
        <f t="shared" ref="W7506:Y7506" si="7513">IF(OR(J7506 = "ERROR", J7506 = ""), "UNKNOWN", J7506)</f>
        <v>5</v>
      </c>
      <c r="X7506" s="4">
        <f t="shared" si="7513"/>
        <v>3</v>
      </c>
      <c r="Y7506" s="4">
        <f t="shared" si="7513"/>
        <v>15</v>
      </c>
      <c r="Z7506" s="4" t="str">
        <f t="shared" si="9"/>
        <v>UNKNOWN</v>
      </c>
    </row>
    <row r="7507">
      <c r="A7507" s="1" t="s">
        <v>7544</v>
      </c>
      <c r="B7507" s="1" t="s">
        <v>36</v>
      </c>
      <c r="C7507" s="1">
        <v>2.0</v>
      </c>
      <c r="D7507" s="1">
        <v>5.0</v>
      </c>
      <c r="E7507" s="1">
        <v>10.0</v>
      </c>
      <c r="F7507" s="1" t="s">
        <v>39</v>
      </c>
      <c r="G7507" s="1" t="s">
        <v>24</v>
      </c>
      <c r="H7507" s="2">
        <v>45117.0</v>
      </c>
      <c r="J7507" s="3">
        <f t="shared" si="2"/>
        <v>2</v>
      </c>
      <c r="K7507" s="4">
        <f t="shared" si="3"/>
        <v>5</v>
      </c>
      <c r="L7507" s="4">
        <f t="shared" si="4"/>
        <v>10</v>
      </c>
      <c r="S7507" s="1" t="s">
        <v>7544</v>
      </c>
      <c r="T7507" s="4" t="str">
        <f t="shared" si="5"/>
        <v>Salad</v>
      </c>
      <c r="U7507" s="4" t="str">
        <f t="shared" si="6"/>
        <v>Takeaway</v>
      </c>
      <c r="V7507" s="4" t="str">
        <f t="shared" si="7"/>
        <v>Digital Wallet</v>
      </c>
      <c r="W7507" s="4">
        <f t="shared" ref="W7507:Y7507" si="7514">IF(OR(J7507 = "ERROR", J7507 = ""), "UNKNOWN", J7507)</f>
        <v>2</v>
      </c>
      <c r="X7507" s="4">
        <f t="shared" si="7514"/>
        <v>5</v>
      </c>
      <c r="Y7507" s="4">
        <f t="shared" si="7514"/>
        <v>10</v>
      </c>
      <c r="Z7507" s="5">
        <f t="shared" si="9"/>
        <v>45117</v>
      </c>
    </row>
    <row r="7508">
      <c r="A7508" s="1" t="s">
        <v>7545</v>
      </c>
      <c r="B7508" s="1" t="s">
        <v>22</v>
      </c>
      <c r="C7508" s="1">
        <v>2.0</v>
      </c>
      <c r="D7508" s="1">
        <v>2.0</v>
      </c>
      <c r="E7508" s="1">
        <v>4.0</v>
      </c>
      <c r="F7508" s="1" t="s">
        <v>39</v>
      </c>
      <c r="G7508" s="1" t="s">
        <v>30</v>
      </c>
      <c r="H7508" s="2">
        <v>45021.0</v>
      </c>
      <c r="J7508" s="3">
        <f t="shared" si="2"/>
        <v>2</v>
      </c>
      <c r="K7508" s="4">
        <f t="shared" si="3"/>
        <v>2</v>
      </c>
      <c r="L7508" s="4">
        <f t="shared" si="4"/>
        <v>4</v>
      </c>
      <c r="S7508" s="1" t="s">
        <v>7545</v>
      </c>
      <c r="T7508" s="4" t="str">
        <f t="shared" si="5"/>
        <v>Coffee</v>
      </c>
      <c r="U7508" s="4" t="str">
        <f t="shared" si="6"/>
        <v>UNKNOWN</v>
      </c>
      <c r="V7508" s="4" t="str">
        <f t="shared" si="7"/>
        <v>Digital Wallet</v>
      </c>
      <c r="W7508" s="4">
        <f t="shared" ref="W7508:Y7508" si="7515">IF(OR(J7508 = "ERROR", J7508 = ""), "UNKNOWN", J7508)</f>
        <v>2</v>
      </c>
      <c r="X7508" s="4">
        <f t="shared" si="7515"/>
        <v>2</v>
      </c>
      <c r="Y7508" s="4">
        <f t="shared" si="7515"/>
        <v>4</v>
      </c>
      <c r="Z7508" s="5">
        <f t="shared" si="9"/>
        <v>45021</v>
      </c>
    </row>
    <row r="7509">
      <c r="A7509" s="1" t="s">
        <v>7546</v>
      </c>
      <c r="B7509" s="1" t="s">
        <v>36</v>
      </c>
      <c r="C7509" s="1">
        <v>4.0</v>
      </c>
      <c r="D7509" s="1">
        <v>5.0</v>
      </c>
      <c r="E7509" s="1">
        <v>20.0</v>
      </c>
      <c r="F7509" s="1" t="s">
        <v>28</v>
      </c>
      <c r="H7509" s="6">
        <v>45286.0</v>
      </c>
      <c r="J7509" s="3">
        <f t="shared" si="2"/>
        <v>4</v>
      </c>
      <c r="K7509" s="4">
        <f t="shared" si="3"/>
        <v>5</v>
      </c>
      <c r="L7509" s="4">
        <f t="shared" si="4"/>
        <v>20</v>
      </c>
      <c r="S7509" s="1" t="s">
        <v>7546</v>
      </c>
      <c r="T7509" s="4" t="str">
        <f t="shared" si="5"/>
        <v>Salad</v>
      </c>
      <c r="U7509" s="4" t="str">
        <f t="shared" si="6"/>
        <v>UNKNOWN</v>
      </c>
      <c r="V7509" s="4" t="str">
        <f t="shared" si="7"/>
        <v>Cash</v>
      </c>
      <c r="W7509" s="4">
        <f t="shared" ref="W7509:Y7509" si="7516">IF(OR(J7509 = "ERROR", J7509 = ""), "UNKNOWN", J7509)</f>
        <v>4</v>
      </c>
      <c r="X7509" s="4">
        <f t="shared" si="7516"/>
        <v>5</v>
      </c>
      <c r="Y7509" s="4">
        <f t="shared" si="7516"/>
        <v>20</v>
      </c>
      <c r="Z7509" s="7">
        <f t="shared" si="9"/>
        <v>45286</v>
      </c>
    </row>
    <row r="7510">
      <c r="A7510" s="1" t="s">
        <v>7547</v>
      </c>
      <c r="B7510" s="1" t="s">
        <v>41</v>
      </c>
      <c r="C7510" s="1">
        <v>2.0</v>
      </c>
      <c r="D7510" s="1">
        <v>4.0</v>
      </c>
      <c r="E7510" s="1">
        <v>8.0</v>
      </c>
      <c r="F7510" s="1" t="s">
        <v>23</v>
      </c>
      <c r="H7510" s="2">
        <v>45263.0</v>
      </c>
      <c r="J7510" s="3">
        <f t="shared" si="2"/>
        <v>2</v>
      </c>
      <c r="K7510" s="4">
        <f t="shared" si="3"/>
        <v>4</v>
      </c>
      <c r="L7510" s="4">
        <f t="shared" si="4"/>
        <v>8</v>
      </c>
      <c r="S7510" s="1" t="s">
        <v>7547</v>
      </c>
      <c r="T7510" s="4" t="str">
        <f t="shared" si="5"/>
        <v>Smoothie</v>
      </c>
      <c r="U7510" s="4" t="str">
        <f t="shared" si="6"/>
        <v>UNKNOWN</v>
      </c>
      <c r="V7510" s="4" t="str">
        <f t="shared" si="7"/>
        <v>Credit Card</v>
      </c>
      <c r="W7510" s="4">
        <f t="shared" ref="W7510:Y7510" si="7517">IF(OR(J7510 = "ERROR", J7510 = ""), "UNKNOWN", J7510)</f>
        <v>2</v>
      </c>
      <c r="X7510" s="4">
        <f t="shared" si="7517"/>
        <v>4</v>
      </c>
      <c r="Y7510" s="4">
        <f t="shared" si="7517"/>
        <v>8</v>
      </c>
      <c r="Z7510" s="5">
        <f t="shared" si="9"/>
        <v>45263</v>
      </c>
    </row>
    <row r="7511">
      <c r="A7511" s="1" t="s">
        <v>7548</v>
      </c>
      <c r="B7511" s="1" t="s">
        <v>81</v>
      </c>
      <c r="C7511" s="1">
        <v>5.0</v>
      </c>
      <c r="D7511" s="1">
        <v>1.5</v>
      </c>
      <c r="E7511" s="1">
        <v>7.5</v>
      </c>
      <c r="F7511" s="1" t="s">
        <v>23</v>
      </c>
      <c r="G7511" s="1" t="s">
        <v>29</v>
      </c>
      <c r="H7511" s="2">
        <v>44969.0</v>
      </c>
      <c r="J7511" s="3">
        <f t="shared" si="2"/>
        <v>5</v>
      </c>
      <c r="K7511" s="4">
        <f t="shared" si="3"/>
        <v>1.5</v>
      </c>
      <c r="L7511" s="4">
        <f t="shared" si="4"/>
        <v>7.5</v>
      </c>
      <c r="S7511" s="1" t="s">
        <v>7548</v>
      </c>
      <c r="T7511" s="4" t="str">
        <f t="shared" si="5"/>
        <v>Tea</v>
      </c>
      <c r="U7511" s="4" t="str">
        <f t="shared" si="6"/>
        <v>In-store</v>
      </c>
      <c r="V7511" s="4" t="str">
        <f t="shared" si="7"/>
        <v>Credit Card</v>
      </c>
      <c r="W7511" s="4">
        <f t="shared" ref="W7511:Y7511" si="7518">IF(OR(J7511 = "ERROR", J7511 = ""), "UNKNOWN", J7511)</f>
        <v>5</v>
      </c>
      <c r="X7511" s="4">
        <f t="shared" si="7518"/>
        <v>1.5</v>
      </c>
      <c r="Y7511" s="4">
        <f t="shared" si="7518"/>
        <v>7.5</v>
      </c>
      <c r="Z7511" s="5">
        <f t="shared" si="9"/>
        <v>44969</v>
      </c>
    </row>
    <row r="7512">
      <c r="A7512" s="1" t="s">
        <v>7549</v>
      </c>
      <c r="B7512" s="1" t="s">
        <v>36</v>
      </c>
      <c r="C7512" s="1">
        <v>3.0</v>
      </c>
      <c r="D7512" s="1">
        <v>5.0</v>
      </c>
      <c r="E7512" s="1">
        <v>15.0</v>
      </c>
      <c r="F7512" s="1" t="s">
        <v>39</v>
      </c>
      <c r="G7512" s="1" t="s">
        <v>24</v>
      </c>
      <c r="H7512" s="2">
        <v>45266.0</v>
      </c>
      <c r="J7512" s="3">
        <f t="shared" si="2"/>
        <v>3</v>
      </c>
      <c r="K7512" s="4">
        <f t="shared" si="3"/>
        <v>5</v>
      </c>
      <c r="L7512" s="4">
        <f t="shared" si="4"/>
        <v>15</v>
      </c>
      <c r="S7512" s="1" t="s">
        <v>7549</v>
      </c>
      <c r="T7512" s="4" t="str">
        <f t="shared" si="5"/>
        <v>Salad</v>
      </c>
      <c r="U7512" s="4" t="str">
        <f t="shared" si="6"/>
        <v>Takeaway</v>
      </c>
      <c r="V7512" s="4" t="str">
        <f t="shared" si="7"/>
        <v>Digital Wallet</v>
      </c>
      <c r="W7512" s="4">
        <f t="shared" ref="W7512:Y7512" si="7519">IF(OR(J7512 = "ERROR", J7512 = ""), "UNKNOWN", J7512)</f>
        <v>3</v>
      </c>
      <c r="X7512" s="4">
        <f t="shared" si="7519"/>
        <v>5</v>
      </c>
      <c r="Y7512" s="4">
        <f t="shared" si="7519"/>
        <v>15</v>
      </c>
      <c r="Z7512" s="5">
        <f t="shared" si="9"/>
        <v>45266</v>
      </c>
    </row>
    <row r="7513">
      <c r="A7513" s="1" t="s">
        <v>7550</v>
      </c>
      <c r="B7513" s="1" t="s">
        <v>36</v>
      </c>
      <c r="C7513" s="1">
        <v>1.0</v>
      </c>
      <c r="D7513" s="1">
        <v>5.0</v>
      </c>
      <c r="E7513" s="1">
        <v>5.0</v>
      </c>
      <c r="F7513" s="1" t="s">
        <v>23</v>
      </c>
      <c r="G7513" s="1" t="s">
        <v>30</v>
      </c>
      <c r="H7513" s="2">
        <v>44944.0</v>
      </c>
      <c r="J7513" s="3">
        <f t="shared" si="2"/>
        <v>1</v>
      </c>
      <c r="K7513" s="4">
        <f t="shared" si="3"/>
        <v>5</v>
      </c>
      <c r="L7513" s="4">
        <f t="shared" si="4"/>
        <v>5</v>
      </c>
      <c r="S7513" s="1" t="s">
        <v>7550</v>
      </c>
      <c r="T7513" s="4" t="str">
        <f t="shared" si="5"/>
        <v>Salad</v>
      </c>
      <c r="U7513" s="4" t="str">
        <f t="shared" si="6"/>
        <v>UNKNOWN</v>
      </c>
      <c r="V7513" s="4" t="str">
        <f t="shared" si="7"/>
        <v>Credit Card</v>
      </c>
      <c r="W7513" s="4">
        <f t="shared" ref="W7513:Y7513" si="7520">IF(OR(J7513 = "ERROR", J7513 = ""), "UNKNOWN", J7513)</f>
        <v>1</v>
      </c>
      <c r="X7513" s="4">
        <f t="shared" si="7520"/>
        <v>5</v>
      </c>
      <c r="Y7513" s="4">
        <f t="shared" si="7520"/>
        <v>5</v>
      </c>
      <c r="Z7513" s="5">
        <f t="shared" si="9"/>
        <v>44944</v>
      </c>
    </row>
    <row r="7514">
      <c r="A7514" s="1" t="s">
        <v>7551</v>
      </c>
      <c r="B7514" s="1" t="s">
        <v>55</v>
      </c>
      <c r="C7514" s="1">
        <v>4.0</v>
      </c>
      <c r="D7514" s="1">
        <v>3.0</v>
      </c>
      <c r="E7514" s="1">
        <v>12.0</v>
      </c>
      <c r="F7514" s="1" t="s">
        <v>23</v>
      </c>
      <c r="G7514" s="1" t="s">
        <v>29</v>
      </c>
      <c r="H7514" s="6">
        <v>45281.0</v>
      </c>
      <c r="J7514" s="3">
        <f t="shared" si="2"/>
        <v>4</v>
      </c>
      <c r="K7514" s="4">
        <f t="shared" si="3"/>
        <v>3</v>
      </c>
      <c r="L7514" s="4">
        <f t="shared" si="4"/>
        <v>12</v>
      </c>
      <c r="S7514" s="1" t="s">
        <v>7551</v>
      </c>
      <c r="T7514" s="4" t="str">
        <f t="shared" si="5"/>
        <v>Juice</v>
      </c>
      <c r="U7514" s="4" t="str">
        <f t="shared" si="6"/>
        <v>In-store</v>
      </c>
      <c r="V7514" s="4" t="str">
        <f t="shared" si="7"/>
        <v>Credit Card</v>
      </c>
      <c r="W7514" s="4">
        <f t="shared" ref="W7514:Y7514" si="7521">IF(OR(J7514 = "ERROR", J7514 = ""), "UNKNOWN", J7514)</f>
        <v>4</v>
      </c>
      <c r="X7514" s="4">
        <f t="shared" si="7521"/>
        <v>3</v>
      </c>
      <c r="Y7514" s="4">
        <f t="shared" si="7521"/>
        <v>12</v>
      </c>
      <c r="Z7514" s="7">
        <f t="shared" si="9"/>
        <v>45281</v>
      </c>
    </row>
    <row r="7515">
      <c r="A7515" s="1" t="s">
        <v>7552</v>
      </c>
      <c r="B7515" s="1" t="s">
        <v>36</v>
      </c>
      <c r="C7515" s="1">
        <v>2.0</v>
      </c>
      <c r="D7515" s="1">
        <v>5.0</v>
      </c>
      <c r="E7515" s="1">
        <v>10.0</v>
      </c>
      <c r="F7515" s="1" t="s">
        <v>28</v>
      </c>
      <c r="G7515" s="1" t="s">
        <v>29</v>
      </c>
      <c r="H7515" s="2">
        <v>44931.0</v>
      </c>
      <c r="J7515" s="3">
        <f t="shared" si="2"/>
        <v>2</v>
      </c>
      <c r="K7515" s="4">
        <f t="shared" si="3"/>
        <v>5</v>
      </c>
      <c r="L7515" s="4">
        <f t="shared" si="4"/>
        <v>10</v>
      </c>
      <c r="S7515" s="1" t="s">
        <v>7552</v>
      </c>
      <c r="T7515" s="4" t="str">
        <f t="shared" si="5"/>
        <v>Salad</v>
      </c>
      <c r="U7515" s="4" t="str">
        <f t="shared" si="6"/>
        <v>In-store</v>
      </c>
      <c r="V7515" s="4" t="str">
        <f t="shared" si="7"/>
        <v>Cash</v>
      </c>
      <c r="W7515" s="4">
        <f t="shared" ref="W7515:Y7515" si="7522">IF(OR(J7515 = "ERROR", J7515 = ""), "UNKNOWN", J7515)</f>
        <v>2</v>
      </c>
      <c r="X7515" s="4">
        <f t="shared" si="7522"/>
        <v>5</v>
      </c>
      <c r="Y7515" s="4">
        <f t="shared" si="7522"/>
        <v>10</v>
      </c>
      <c r="Z7515" s="5">
        <f t="shared" si="9"/>
        <v>44931</v>
      </c>
    </row>
    <row r="7516">
      <c r="A7516" s="1" t="s">
        <v>7553</v>
      </c>
      <c r="B7516" s="1" t="s">
        <v>44</v>
      </c>
      <c r="C7516" s="1">
        <v>4.0</v>
      </c>
      <c r="D7516" s="1">
        <v>4.0</v>
      </c>
      <c r="E7516" s="1">
        <v>16.0</v>
      </c>
      <c r="F7516" s="1" t="s">
        <v>28</v>
      </c>
      <c r="G7516" s="1" t="s">
        <v>29</v>
      </c>
      <c r="H7516" s="2">
        <v>45014.0</v>
      </c>
      <c r="J7516" s="3">
        <f t="shared" si="2"/>
        <v>4</v>
      </c>
      <c r="K7516" s="4">
        <f t="shared" si="3"/>
        <v>4</v>
      </c>
      <c r="L7516" s="4">
        <f t="shared" si="4"/>
        <v>16</v>
      </c>
      <c r="S7516" s="1" t="s">
        <v>7553</v>
      </c>
      <c r="T7516" s="4" t="str">
        <f t="shared" si="5"/>
        <v>Sandwich</v>
      </c>
      <c r="U7516" s="4" t="str">
        <f t="shared" si="6"/>
        <v>In-store</v>
      </c>
      <c r="V7516" s="4" t="str">
        <f t="shared" si="7"/>
        <v>Cash</v>
      </c>
      <c r="W7516" s="4">
        <f t="shared" ref="W7516:Y7516" si="7523">IF(OR(J7516 = "ERROR", J7516 = ""), "UNKNOWN", J7516)</f>
        <v>4</v>
      </c>
      <c r="X7516" s="4">
        <f t="shared" si="7523"/>
        <v>4</v>
      </c>
      <c r="Y7516" s="4">
        <f t="shared" si="7523"/>
        <v>16</v>
      </c>
      <c r="Z7516" s="5">
        <f t="shared" si="9"/>
        <v>45014</v>
      </c>
    </row>
    <row r="7517">
      <c r="A7517" s="1" t="s">
        <v>7554</v>
      </c>
      <c r="B7517" s="1" t="s">
        <v>55</v>
      </c>
      <c r="C7517" s="1">
        <v>5.0</v>
      </c>
      <c r="D7517" s="1">
        <v>3.0</v>
      </c>
      <c r="E7517" s="1" t="s">
        <v>30</v>
      </c>
      <c r="G7517" s="1" t="s">
        <v>29</v>
      </c>
      <c r="J7517" s="3">
        <f t="shared" si="2"/>
        <v>5</v>
      </c>
      <c r="K7517" s="4">
        <f t="shared" si="3"/>
        <v>3</v>
      </c>
      <c r="L7517" s="4">
        <f t="shared" si="4"/>
        <v>15</v>
      </c>
      <c r="S7517" s="1" t="s">
        <v>7554</v>
      </c>
      <c r="T7517" s="4" t="str">
        <f t="shared" si="5"/>
        <v>Juice</v>
      </c>
      <c r="U7517" s="4" t="str">
        <f t="shared" si="6"/>
        <v>In-store</v>
      </c>
      <c r="V7517" s="4" t="str">
        <f t="shared" si="7"/>
        <v>UNKNOWN</v>
      </c>
      <c r="W7517" s="4">
        <f t="shared" ref="W7517:Y7517" si="7524">IF(OR(J7517 = "ERROR", J7517 = ""), "UNKNOWN", J7517)</f>
        <v>5</v>
      </c>
      <c r="X7517" s="4">
        <f t="shared" si="7524"/>
        <v>3</v>
      </c>
      <c r="Y7517" s="4">
        <f t="shared" si="7524"/>
        <v>15</v>
      </c>
      <c r="Z7517" s="4" t="str">
        <f t="shared" si="9"/>
        <v>UNKNOWN</v>
      </c>
    </row>
    <row r="7518">
      <c r="A7518" s="1" t="s">
        <v>7555</v>
      </c>
      <c r="B7518" s="1" t="s">
        <v>44</v>
      </c>
      <c r="C7518" s="1">
        <v>2.0</v>
      </c>
      <c r="D7518" s="1">
        <v>4.0</v>
      </c>
      <c r="E7518" s="1">
        <v>8.0</v>
      </c>
      <c r="F7518" s="1" t="s">
        <v>23</v>
      </c>
      <c r="G7518" s="1" t="s">
        <v>29</v>
      </c>
      <c r="H7518" s="2">
        <v>45156.0</v>
      </c>
      <c r="J7518" s="3">
        <f t="shared" si="2"/>
        <v>2</v>
      </c>
      <c r="K7518" s="4">
        <f t="shared" si="3"/>
        <v>4</v>
      </c>
      <c r="L7518" s="4">
        <f t="shared" si="4"/>
        <v>8</v>
      </c>
      <c r="S7518" s="1" t="s">
        <v>7555</v>
      </c>
      <c r="T7518" s="4" t="str">
        <f t="shared" si="5"/>
        <v>Sandwich</v>
      </c>
      <c r="U7518" s="4" t="str">
        <f t="shared" si="6"/>
        <v>In-store</v>
      </c>
      <c r="V7518" s="4" t="str">
        <f t="shared" si="7"/>
        <v>Credit Card</v>
      </c>
      <c r="W7518" s="4">
        <f t="shared" ref="W7518:Y7518" si="7525">IF(OR(J7518 = "ERROR", J7518 = ""), "UNKNOWN", J7518)</f>
        <v>2</v>
      </c>
      <c r="X7518" s="4">
        <f t="shared" si="7525"/>
        <v>4</v>
      </c>
      <c r="Y7518" s="4">
        <f t="shared" si="7525"/>
        <v>8</v>
      </c>
      <c r="Z7518" s="5">
        <f t="shared" si="9"/>
        <v>45156</v>
      </c>
    </row>
    <row r="7519">
      <c r="A7519" s="1" t="s">
        <v>7556</v>
      </c>
      <c r="B7519" s="1" t="s">
        <v>41</v>
      </c>
      <c r="C7519" s="1">
        <v>2.0</v>
      </c>
      <c r="D7519" s="1">
        <v>4.0</v>
      </c>
      <c r="E7519" s="1" t="s">
        <v>30</v>
      </c>
      <c r="F7519" s="1" t="s">
        <v>39</v>
      </c>
      <c r="G7519" s="1" t="s">
        <v>29</v>
      </c>
      <c r="H7519" s="6">
        <v>45214.0</v>
      </c>
      <c r="J7519" s="3">
        <f t="shared" si="2"/>
        <v>2</v>
      </c>
      <c r="K7519" s="4">
        <f t="shared" si="3"/>
        <v>4</v>
      </c>
      <c r="L7519" s="4">
        <f t="shared" si="4"/>
        <v>8</v>
      </c>
      <c r="S7519" s="1" t="s">
        <v>7556</v>
      </c>
      <c r="T7519" s="4" t="str">
        <f t="shared" si="5"/>
        <v>Smoothie</v>
      </c>
      <c r="U7519" s="4" t="str">
        <f t="shared" si="6"/>
        <v>In-store</v>
      </c>
      <c r="V7519" s="4" t="str">
        <f t="shared" si="7"/>
        <v>Digital Wallet</v>
      </c>
      <c r="W7519" s="4">
        <f t="shared" ref="W7519:Y7519" si="7526">IF(OR(J7519 = "ERROR", J7519 = ""), "UNKNOWN", J7519)</f>
        <v>2</v>
      </c>
      <c r="X7519" s="4">
        <f t="shared" si="7526"/>
        <v>4</v>
      </c>
      <c r="Y7519" s="4">
        <f t="shared" si="7526"/>
        <v>8</v>
      </c>
      <c r="Z7519" s="7">
        <f t="shared" si="9"/>
        <v>45214</v>
      </c>
    </row>
    <row r="7520">
      <c r="A7520" s="1" t="s">
        <v>7557</v>
      </c>
      <c r="B7520" s="1" t="s">
        <v>44</v>
      </c>
      <c r="C7520" s="1" t="s">
        <v>30</v>
      </c>
      <c r="D7520" s="1">
        <v>4.0</v>
      </c>
      <c r="E7520" s="1">
        <v>20.0</v>
      </c>
      <c r="G7520" s="1" t="s">
        <v>29</v>
      </c>
      <c r="H7520" s="2">
        <v>45062.0</v>
      </c>
      <c r="J7520" s="3">
        <f t="shared" si="2"/>
        <v>5</v>
      </c>
      <c r="K7520" s="4">
        <f t="shared" si="3"/>
        <v>4</v>
      </c>
      <c r="L7520" s="4">
        <f t="shared" si="4"/>
        <v>20</v>
      </c>
      <c r="S7520" s="1" t="s">
        <v>7557</v>
      </c>
      <c r="T7520" s="4" t="str">
        <f t="shared" si="5"/>
        <v>Sandwich</v>
      </c>
      <c r="U7520" s="4" t="str">
        <f t="shared" si="6"/>
        <v>In-store</v>
      </c>
      <c r="V7520" s="4" t="str">
        <f t="shared" si="7"/>
        <v>UNKNOWN</v>
      </c>
      <c r="W7520" s="4">
        <f t="shared" ref="W7520:Y7520" si="7527">IF(OR(J7520 = "ERROR", J7520 = ""), "UNKNOWN", J7520)</f>
        <v>5</v>
      </c>
      <c r="X7520" s="4">
        <f t="shared" si="7527"/>
        <v>4</v>
      </c>
      <c r="Y7520" s="4">
        <f t="shared" si="7527"/>
        <v>20</v>
      </c>
      <c r="Z7520" s="5">
        <f t="shared" si="9"/>
        <v>45062</v>
      </c>
    </row>
    <row r="7521">
      <c r="A7521" s="1" t="s">
        <v>7558</v>
      </c>
      <c r="B7521" s="1" t="s">
        <v>32</v>
      </c>
      <c r="C7521" s="1">
        <v>2.0</v>
      </c>
      <c r="D7521" s="1">
        <v>1.0</v>
      </c>
      <c r="E7521" s="1">
        <v>2.0</v>
      </c>
      <c r="F7521" s="1" t="s">
        <v>28</v>
      </c>
      <c r="G7521" s="1" t="s">
        <v>24</v>
      </c>
      <c r="H7521" s="2">
        <v>44996.0</v>
      </c>
      <c r="J7521" s="3">
        <f t="shared" si="2"/>
        <v>2</v>
      </c>
      <c r="K7521" s="4">
        <f t="shared" si="3"/>
        <v>1</v>
      </c>
      <c r="L7521" s="4">
        <f t="shared" si="4"/>
        <v>2</v>
      </c>
      <c r="S7521" s="1" t="s">
        <v>7558</v>
      </c>
      <c r="T7521" s="4" t="str">
        <f t="shared" si="5"/>
        <v>Cookie</v>
      </c>
      <c r="U7521" s="4" t="str">
        <f t="shared" si="6"/>
        <v>Takeaway</v>
      </c>
      <c r="V7521" s="4" t="str">
        <f t="shared" si="7"/>
        <v>Cash</v>
      </c>
      <c r="W7521" s="4">
        <f t="shared" ref="W7521:Y7521" si="7528">IF(OR(J7521 = "ERROR", J7521 = ""), "UNKNOWN", J7521)</f>
        <v>2</v>
      </c>
      <c r="X7521" s="4">
        <f t="shared" si="7528"/>
        <v>1</v>
      </c>
      <c r="Y7521" s="4">
        <f t="shared" si="7528"/>
        <v>2</v>
      </c>
      <c r="Z7521" s="5">
        <f t="shared" si="9"/>
        <v>44996</v>
      </c>
    </row>
    <row r="7522">
      <c r="A7522" s="1" t="s">
        <v>7559</v>
      </c>
      <c r="B7522" s="1" t="s">
        <v>41</v>
      </c>
      <c r="C7522" s="1">
        <v>2.0</v>
      </c>
      <c r="D7522" s="1">
        <v>4.0</v>
      </c>
      <c r="E7522" s="1">
        <v>8.0</v>
      </c>
      <c r="F7522" s="1" t="s">
        <v>39</v>
      </c>
      <c r="G7522" s="1" t="s">
        <v>24</v>
      </c>
      <c r="H7522" s="2">
        <v>45156.0</v>
      </c>
      <c r="J7522" s="3">
        <f t="shared" si="2"/>
        <v>2</v>
      </c>
      <c r="K7522" s="4">
        <f t="shared" si="3"/>
        <v>4</v>
      </c>
      <c r="L7522" s="4">
        <f t="shared" si="4"/>
        <v>8</v>
      </c>
      <c r="S7522" s="1" t="s">
        <v>7559</v>
      </c>
      <c r="T7522" s="4" t="str">
        <f t="shared" si="5"/>
        <v>Smoothie</v>
      </c>
      <c r="U7522" s="4" t="str">
        <f t="shared" si="6"/>
        <v>Takeaway</v>
      </c>
      <c r="V7522" s="4" t="str">
        <f t="shared" si="7"/>
        <v>Digital Wallet</v>
      </c>
      <c r="W7522" s="4">
        <f t="shared" ref="W7522:Y7522" si="7529">IF(OR(J7522 = "ERROR", J7522 = ""), "UNKNOWN", J7522)</f>
        <v>2</v>
      </c>
      <c r="X7522" s="4">
        <f t="shared" si="7529"/>
        <v>4</v>
      </c>
      <c r="Y7522" s="4">
        <f t="shared" si="7529"/>
        <v>8</v>
      </c>
      <c r="Z7522" s="5">
        <f t="shared" si="9"/>
        <v>45156</v>
      </c>
    </row>
    <row r="7523">
      <c r="A7523" s="1" t="s">
        <v>7560</v>
      </c>
      <c r="B7523" s="1" t="s">
        <v>32</v>
      </c>
      <c r="C7523" s="1">
        <v>4.0</v>
      </c>
      <c r="D7523" s="1">
        <v>1.0</v>
      </c>
      <c r="E7523" s="1">
        <v>4.0</v>
      </c>
      <c r="F7523" s="1" t="s">
        <v>25</v>
      </c>
      <c r="G7523" s="1" t="s">
        <v>29</v>
      </c>
      <c r="H7523" s="2">
        <v>44965.0</v>
      </c>
      <c r="J7523" s="3">
        <f t="shared" si="2"/>
        <v>4</v>
      </c>
      <c r="K7523" s="4">
        <f t="shared" si="3"/>
        <v>1</v>
      </c>
      <c r="L7523" s="4">
        <f t="shared" si="4"/>
        <v>4</v>
      </c>
      <c r="S7523" s="1" t="s">
        <v>7560</v>
      </c>
      <c r="T7523" s="4" t="str">
        <f t="shared" si="5"/>
        <v>Cookie</v>
      </c>
      <c r="U7523" s="4" t="str">
        <f t="shared" si="6"/>
        <v>In-store</v>
      </c>
      <c r="V7523" s="4" t="str">
        <f t="shared" si="7"/>
        <v>UNKNOWN</v>
      </c>
      <c r="W7523" s="4">
        <f t="shared" ref="W7523:Y7523" si="7530">IF(OR(J7523 = "ERROR", J7523 = ""), "UNKNOWN", J7523)</f>
        <v>4</v>
      </c>
      <c r="X7523" s="4">
        <f t="shared" si="7530"/>
        <v>1</v>
      </c>
      <c r="Y7523" s="4">
        <f t="shared" si="7530"/>
        <v>4</v>
      </c>
      <c r="Z7523" s="5">
        <f t="shared" si="9"/>
        <v>44965</v>
      </c>
    </row>
    <row r="7524">
      <c r="A7524" s="1" t="s">
        <v>7561</v>
      </c>
      <c r="B7524" s="1" t="s">
        <v>44</v>
      </c>
      <c r="C7524" s="1">
        <v>4.0</v>
      </c>
      <c r="D7524" s="1">
        <v>4.0</v>
      </c>
      <c r="E7524" s="1">
        <v>16.0</v>
      </c>
      <c r="F7524" s="1" t="s">
        <v>28</v>
      </c>
      <c r="H7524" s="6">
        <v>45250.0</v>
      </c>
      <c r="J7524" s="3">
        <f t="shared" si="2"/>
        <v>4</v>
      </c>
      <c r="K7524" s="4">
        <f t="shared" si="3"/>
        <v>4</v>
      </c>
      <c r="L7524" s="4">
        <f t="shared" si="4"/>
        <v>16</v>
      </c>
      <c r="S7524" s="1" t="s">
        <v>7561</v>
      </c>
      <c r="T7524" s="4" t="str">
        <f t="shared" si="5"/>
        <v>Sandwich</v>
      </c>
      <c r="U7524" s="4" t="str">
        <f t="shared" si="6"/>
        <v>UNKNOWN</v>
      </c>
      <c r="V7524" s="4" t="str">
        <f t="shared" si="7"/>
        <v>Cash</v>
      </c>
      <c r="W7524" s="4">
        <f t="shared" ref="W7524:Y7524" si="7531">IF(OR(J7524 = "ERROR", J7524 = ""), "UNKNOWN", J7524)</f>
        <v>4</v>
      </c>
      <c r="X7524" s="4">
        <f t="shared" si="7531"/>
        <v>4</v>
      </c>
      <c r="Y7524" s="4">
        <f t="shared" si="7531"/>
        <v>16</v>
      </c>
      <c r="Z7524" s="7">
        <f t="shared" si="9"/>
        <v>45250</v>
      </c>
    </row>
    <row r="7525">
      <c r="A7525" s="1" t="s">
        <v>7562</v>
      </c>
      <c r="B7525" s="1" t="s">
        <v>44</v>
      </c>
      <c r="C7525" s="1">
        <v>4.0</v>
      </c>
      <c r="D7525" s="1">
        <v>4.0</v>
      </c>
      <c r="E7525" s="1">
        <v>16.0</v>
      </c>
      <c r="G7525" s="1" t="s">
        <v>25</v>
      </c>
      <c r="H7525" s="2">
        <v>45144.0</v>
      </c>
      <c r="J7525" s="3">
        <f t="shared" si="2"/>
        <v>4</v>
      </c>
      <c r="K7525" s="4">
        <f t="shared" si="3"/>
        <v>4</v>
      </c>
      <c r="L7525" s="4">
        <f t="shared" si="4"/>
        <v>16</v>
      </c>
      <c r="S7525" s="1" t="s">
        <v>7562</v>
      </c>
      <c r="T7525" s="4" t="str">
        <f t="shared" si="5"/>
        <v>Sandwich</v>
      </c>
      <c r="U7525" s="4" t="str">
        <f t="shared" si="6"/>
        <v>UNKNOWN</v>
      </c>
      <c r="V7525" s="4" t="str">
        <f t="shared" si="7"/>
        <v>UNKNOWN</v>
      </c>
      <c r="W7525" s="4">
        <f t="shared" ref="W7525:Y7525" si="7532">IF(OR(J7525 = "ERROR", J7525 = ""), "UNKNOWN", J7525)</f>
        <v>4</v>
      </c>
      <c r="X7525" s="4">
        <f t="shared" si="7532"/>
        <v>4</v>
      </c>
      <c r="Y7525" s="4">
        <f t="shared" si="7532"/>
        <v>16</v>
      </c>
      <c r="Z7525" s="5">
        <f t="shared" si="9"/>
        <v>45144</v>
      </c>
    </row>
    <row r="7526">
      <c r="A7526" s="1" t="s">
        <v>7563</v>
      </c>
      <c r="B7526" s="1" t="s">
        <v>27</v>
      </c>
      <c r="C7526" s="1">
        <v>4.0</v>
      </c>
      <c r="D7526" s="1">
        <v>3.0</v>
      </c>
      <c r="E7526" s="1">
        <v>12.0</v>
      </c>
      <c r="G7526" s="1" t="s">
        <v>25</v>
      </c>
      <c r="H7526" s="2">
        <v>44975.0</v>
      </c>
      <c r="J7526" s="3">
        <f t="shared" si="2"/>
        <v>4</v>
      </c>
      <c r="K7526" s="4">
        <f t="shared" si="3"/>
        <v>3</v>
      </c>
      <c r="L7526" s="4">
        <f t="shared" si="4"/>
        <v>12</v>
      </c>
      <c r="S7526" s="1" t="s">
        <v>7563</v>
      </c>
      <c r="T7526" s="4" t="str">
        <f t="shared" si="5"/>
        <v>Cake</v>
      </c>
      <c r="U7526" s="4" t="str">
        <f t="shared" si="6"/>
        <v>UNKNOWN</v>
      </c>
      <c r="V7526" s="4" t="str">
        <f t="shared" si="7"/>
        <v>UNKNOWN</v>
      </c>
      <c r="W7526" s="4">
        <f t="shared" ref="W7526:Y7526" si="7533">IF(OR(J7526 = "ERROR", J7526 = ""), "UNKNOWN", J7526)</f>
        <v>4</v>
      </c>
      <c r="X7526" s="4">
        <f t="shared" si="7533"/>
        <v>3</v>
      </c>
      <c r="Y7526" s="4">
        <f t="shared" si="7533"/>
        <v>12</v>
      </c>
      <c r="Z7526" s="5">
        <f t="shared" si="9"/>
        <v>44975</v>
      </c>
    </row>
    <row r="7527">
      <c r="A7527" s="1" t="s">
        <v>7564</v>
      </c>
      <c r="B7527" s="1" t="s">
        <v>32</v>
      </c>
      <c r="C7527" s="1">
        <v>5.0</v>
      </c>
      <c r="D7527" s="1">
        <v>1.0</v>
      </c>
      <c r="E7527" s="1">
        <v>5.0</v>
      </c>
      <c r="F7527" s="1" t="s">
        <v>23</v>
      </c>
      <c r="G7527" s="1" t="s">
        <v>24</v>
      </c>
      <c r="H7527" s="6">
        <v>45245.0</v>
      </c>
      <c r="J7527" s="3">
        <f t="shared" si="2"/>
        <v>5</v>
      </c>
      <c r="K7527" s="4">
        <f t="shared" si="3"/>
        <v>1</v>
      </c>
      <c r="L7527" s="4">
        <f t="shared" si="4"/>
        <v>5</v>
      </c>
      <c r="S7527" s="1" t="s">
        <v>7564</v>
      </c>
      <c r="T7527" s="4" t="str">
        <f t="shared" si="5"/>
        <v>Cookie</v>
      </c>
      <c r="U7527" s="4" t="str">
        <f t="shared" si="6"/>
        <v>Takeaway</v>
      </c>
      <c r="V7527" s="4" t="str">
        <f t="shared" si="7"/>
        <v>Credit Card</v>
      </c>
      <c r="W7527" s="4">
        <f t="shared" ref="W7527:Y7527" si="7534">IF(OR(J7527 = "ERROR", J7527 = ""), "UNKNOWN", J7527)</f>
        <v>5</v>
      </c>
      <c r="X7527" s="4">
        <f t="shared" si="7534"/>
        <v>1</v>
      </c>
      <c r="Y7527" s="4">
        <f t="shared" si="7534"/>
        <v>5</v>
      </c>
      <c r="Z7527" s="7">
        <f t="shared" si="9"/>
        <v>45245</v>
      </c>
    </row>
    <row r="7528">
      <c r="A7528" s="1" t="s">
        <v>7565</v>
      </c>
      <c r="B7528" s="1" t="s">
        <v>41</v>
      </c>
      <c r="C7528" s="1">
        <v>5.0</v>
      </c>
      <c r="D7528" s="1">
        <v>4.0</v>
      </c>
      <c r="E7528" s="1">
        <v>20.0</v>
      </c>
      <c r="F7528" s="1" t="s">
        <v>23</v>
      </c>
      <c r="G7528" s="1" t="s">
        <v>29</v>
      </c>
      <c r="H7528" s="2">
        <v>44930.0</v>
      </c>
      <c r="J7528" s="3">
        <f t="shared" si="2"/>
        <v>5</v>
      </c>
      <c r="K7528" s="4">
        <f t="shared" si="3"/>
        <v>4</v>
      </c>
      <c r="L7528" s="4">
        <f t="shared" si="4"/>
        <v>20</v>
      </c>
      <c r="S7528" s="1" t="s">
        <v>7565</v>
      </c>
      <c r="T7528" s="4" t="str">
        <f t="shared" si="5"/>
        <v>Smoothie</v>
      </c>
      <c r="U7528" s="4" t="str">
        <f t="shared" si="6"/>
        <v>In-store</v>
      </c>
      <c r="V7528" s="4" t="str">
        <f t="shared" si="7"/>
        <v>Credit Card</v>
      </c>
      <c r="W7528" s="4">
        <f t="shared" ref="W7528:Y7528" si="7535">IF(OR(J7528 = "ERROR", J7528 = ""), "UNKNOWN", J7528)</f>
        <v>5</v>
      </c>
      <c r="X7528" s="4">
        <f t="shared" si="7535"/>
        <v>4</v>
      </c>
      <c r="Y7528" s="4">
        <f t="shared" si="7535"/>
        <v>20</v>
      </c>
      <c r="Z7528" s="5">
        <f t="shared" si="9"/>
        <v>44930</v>
      </c>
    </row>
    <row r="7529">
      <c r="A7529" s="1" t="s">
        <v>7566</v>
      </c>
      <c r="B7529" s="1" t="s">
        <v>41</v>
      </c>
      <c r="C7529" s="1">
        <v>4.0</v>
      </c>
      <c r="D7529" s="1">
        <v>4.0</v>
      </c>
      <c r="E7529" s="1">
        <v>16.0</v>
      </c>
      <c r="F7529" s="1" t="s">
        <v>23</v>
      </c>
      <c r="G7529" s="1" t="s">
        <v>24</v>
      </c>
      <c r="H7529" s="2">
        <v>45155.0</v>
      </c>
      <c r="J7529" s="3">
        <f t="shared" si="2"/>
        <v>4</v>
      </c>
      <c r="K7529" s="4">
        <f t="shared" si="3"/>
        <v>4</v>
      </c>
      <c r="L7529" s="4">
        <f t="shared" si="4"/>
        <v>16</v>
      </c>
      <c r="S7529" s="1" t="s">
        <v>7566</v>
      </c>
      <c r="T7529" s="4" t="str">
        <f t="shared" si="5"/>
        <v>Smoothie</v>
      </c>
      <c r="U7529" s="4" t="str">
        <f t="shared" si="6"/>
        <v>Takeaway</v>
      </c>
      <c r="V7529" s="4" t="str">
        <f t="shared" si="7"/>
        <v>Credit Card</v>
      </c>
      <c r="W7529" s="4">
        <f t="shared" ref="W7529:Y7529" si="7536">IF(OR(J7529 = "ERROR", J7529 = ""), "UNKNOWN", J7529)</f>
        <v>4</v>
      </c>
      <c r="X7529" s="4">
        <f t="shared" si="7536"/>
        <v>4</v>
      </c>
      <c r="Y7529" s="4">
        <f t="shared" si="7536"/>
        <v>16</v>
      </c>
      <c r="Z7529" s="5">
        <f t="shared" si="9"/>
        <v>45155</v>
      </c>
    </row>
    <row r="7530">
      <c r="A7530" s="1" t="s">
        <v>7567</v>
      </c>
      <c r="B7530" s="1" t="s">
        <v>32</v>
      </c>
      <c r="C7530" s="1">
        <v>3.0</v>
      </c>
      <c r="D7530" s="1">
        <v>1.0</v>
      </c>
      <c r="E7530" s="1">
        <v>3.0</v>
      </c>
      <c r="F7530" s="1" t="s">
        <v>39</v>
      </c>
      <c r="G7530" s="1" t="s">
        <v>29</v>
      </c>
      <c r="H7530" s="6">
        <v>45214.0</v>
      </c>
      <c r="J7530" s="3">
        <f t="shared" si="2"/>
        <v>3</v>
      </c>
      <c r="K7530" s="4">
        <f t="shared" si="3"/>
        <v>1</v>
      </c>
      <c r="L7530" s="4">
        <f t="shared" si="4"/>
        <v>3</v>
      </c>
      <c r="S7530" s="1" t="s">
        <v>7567</v>
      </c>
      <c r="T7530" s="4" t="str">
        <f t="shared" si="5"/>
        <v>Cookie</v>
      </c>
      <c r="U7530" s="4" t="str">
        <f t="shared" si="6"/>
        <v>In-store</v>
      </c>
      <c r="V7530" s="4" t="str">
        <f t="shared" si="7"/>
        <v>Digital Wallet</v>
      </c>
      <c r="W7530" s="4">
        <f t="shared" ref="W7530:Y7530" si="7537">IF(OR(J7530 = "ERROR", J7530 = ""), "UNKNOWN", J7530)</f>
        <v>3</v>
      </c>
      <c r="X7530" s="4">
        <f t="shared" si="7537"/>
        <v>1</v>
      </c>
      <c r="Y7530" s="4">
        <f t="shared" si="7537"/>
        <v>3</v>
      </c>
      <c r="Z7530" s="7">
        <f t="shared" si="9"/>
        <v>45214</v>
      </c>
    </row>
    <row r="7531">
      <c r="A7531" s="1" t="s">
        <v>7568</v>
      </c>
      <c r="B7531" s="1" t="s">
        <v>36</v>
      </c>
      <c r="C7531" s="1">
        <v>1.0</v>
      </c>
      <c r="D7531" s="1">
        <v>5.0</v>
      </c>
      <c r="E7531" s="1">
        <v>5.0</v>
      </c>
      <c r="F7531" s="1" t="s">
        <v>23</v>
      </c>
      <c r="H7531" s="2">
        <v>45135.0</v>
      </c>
      <c r="J7531" s="3">
        <f t="shared" si="2"/>
        <v>1</v>
      </c>
      <c r="K7531" s="4">
        <f t="shared" si="3"/>
        <v>5</v>
      </c>
      <c r="L7531" s="4">
        <f t="shared" si="4"/>
        <v>5</v>
      </c>
      <c r="S7531" s="1" t="s">
        <v>7568</v>
      </c>
      <c r="T7531" s="4" t="str">
        <f t="shared" si="5"/>
        <v>Salad</v>
      </c>
      <c r="U7531" s="4" t="str">
        <f t="shared" si="6"/>
        <v>UNKNOWN</v>
      </c>
      <c r="V7531" s="4" t="str">
        <f t="shared" si="7"/>
        <v>Credit Card</v>
      </c>
      <c r="W7531" s="4">
        <f t="shared" ref="W7531:Y7531" si="7538">IF(OR(J7531 = "ERROR", J7531 = ""), "UNKNOWN", J7531)</f>
        <v>1</v>
      </c>
      <c r="X7531" s="4">
        <f t="shared" si="7538"/>
        <v>5</v>
      </c>
      <c r="Y7531" s="4">
        <f t="shared" si="7538"/>
        <v>5</v>
      </c>
      <c r="Z7531" s="5">
        <f t="shared" si="9"/>
        <v>45135</v>
      </c>
    </row>
    <row r="7532">
      <c r="A7532" s="1" t="s">
        <v>7569</v>
      </c>
      <c r="B7532" s="1" t="s">
        <v>32</v>
      </c>
      <c r="C7532" s="1">
        <v>4.0</v>
      </c>
      <c r="D7532" s="1">
        <v>1.0</v>
      </c>
      <c r="E7532" s="1">
        <v>4.0</v>
      </c>
      <c r="F7532" s="1" t="s">
        <v>30</v>
      </c>
      <c r="H7532" s="2">
        <v>45192.0</v>
      </c>
      <c r="J7532" s="3">
        <f t="shared" si="2"/>
        <v>4</v>
      </c>
      <c r="K7532" s="4">
        <f t="shared" si="3"/>
        <v>1</v>
      </c>
      <c r="L7532" s="4">
        <f t="shared" si="4"/>
        <v>4</v>
      </c>
      <c r="S7532" s="1" t="s">
        <v>7569</v>
      </c>
      <c r="T7532" s="4" t="str">
        <f t="shared" si="5"/>
        <v>Cookie</v>
      </c>
      <c r="U7532" s="4" t="str">
        <f t="shared" si="6"/>
        <v>UNKNOWN</v>
      </c>
      <c r="V7532" s="4" t="str">
        <f t="shared" si="7"/>
        <v>UNKNOWN</v>
      </c>
      <c r="W7532" s="4">
        <f t="shared" ref="W7532:Y7532" si="7539">IF(OR(J7532 = "ERROR", J7532 = ""), "UNKNOWN", J7532)</f>
        <v>4</v>
      </c>
      <c r="X7532" s="4">
        <f t="shared" si="7539"/>
        <v>1</v>
      </c>
      <c r="Y7532" s="4">
        <f t="shared" si="7539"/>
        <v>4</v>
      </c>
      <c r="Z7532" s="5">
        <f t="shared" si="9"/>
        <v>45192</v>
      </c>
    </row>
    <row r="7533">
      <c r="A7533" s="1" t="s">
        <v>7570</v>
      </c>
      <c r="B7533" s="1" t="s">
        <v>41</v>
      </c>
      <c r="C7533" s="1">
        <v>4.0</v>
      </c>
      <c r="D7533" s="1">
        <v>4.0</v>
      </c>
      <c r="E7533" s="1">
        <v>16.0</v>
      </c>
      <c r="G7533" s="1" t="s">
        <v>24</v>
      </c>
      <c r="H7533" s="2">
        <v>45033.0</v>
      </c>
      <c r="J7533" s="3">
        <f t="shared" si="2"/>
        <v>4</v>
      </c>
      <c r="K7533" s="4">
        <f t="shared" si="3"/>
        <v>4</v>
      </c>
      <c r="L7533" s="4">
        <f t="shared" si="4"/>
        <v>16</v>
      </c>
      <c r="S7533" s="1" t="s">
        <v>7570</v>
      </c>
      <c r="T7533" s="4" t="str">
        <f t="shared" si="5"/>
        <v>Smoothie</v>
      </c>
      <c r="U7533" s="4" t="str">
        <f t="shared" si="6"/>
        <v>Takeaway</v>
      </c>
      <c r="V7533" s="4" t="str">
        <f t="shared" si="7"/>
        <v>UNKNOWN</v>
      </c>
      <c r="W7533" s="4">
        <f t="shared" ref="W7533:Y7533" si="7540">IF(OR(J7533 = "ERROR", J7533 = ""), "UNKNOWN", J7533)</f>
        <v>4</v>
      </c>
      <c r="X7533" s="4">
        <f t="shared" si="7540"/>
        <v>4</v>
      </c>
      <c r="Y7533" s="4">
        <f t="shared" si="7540"/>
        <v>16</v>
      </c>
      <c r="Z7533" s="5">
        <f t="shared" si="9"/>
        <v>45033</v>
      </c>
    </row>
    <row r="7534">
      <c r="A7534" s="1" t="s">
        <v>7571</v>
      </c>
      <c r="B7534" s="1" t="s">
        <v>41</v>
      </c>
      <c r="C7534" s="1">
        <v>3.0</v>
      </c>
      <c r="D7534" s="1">
        <v>4.0</v>
      </c>
      <c r="E7534" s="1">
        <v>12.0</v>
      </c>
      <c r="F7534" s="1" t="s">
        <v>30</v>
      </c>
      <c r="H7534" s="2">
        <v>44943.0</v>
      </c>
      <c r="J7534" s="3">
        <f t="shared" si="2"/>
        <v>3</v>
      </c>
      <c r="K7534" s="4">
        <f t="shared" si="3"/>
        <v>4</v>
      </c>
      <c r="L7534" s="4">
        <f t="shared" si="4"/>
        <v>12</v>
      </c>
      <c r="S7534" s="1" t="s">
        <v>7571</v>
      </c>
      <c r="T7534" s="4" t="str">
        <f t="shared" si="5"/>
        <v>Smoothie</v>
      </c>
      <c r="U7534" s="4" t="str">
        <f t="shared" si="6"/>
        <v>UNKNOWN</v>
      </c>
      <c r="V7534" s="4" t="str">
        <f t="shared" si="7"/>
        <v>UNKNOWN</v>
      </c>
      <c r="W7534" s="4">
        <f t="shared" ref="W7534:Y7534" si="7541">IF(OR(J7534 = "ERROR", J7534 = ""), "UNKNOWN", J7534)</f>
        <v>3</v>
      </c>
      <c r="X7534" s="4">
        <f t="shared" si="7541"/>
        <v>4</v>
      </c>
      <c r="Y7534" s="4">
        <f t="shared" si="7541"/>
        <v>12</v>
      </c>
      <c r="Z7534" s="5">
        <f t="shared" si="9"/>
        <v>44943</v>
      </c>
    </row>
    <row r="7535">
      <c r="A7535" s="1" t="s">
        <v>7572</v>
      </c>
      <c r="B7535" s="1" t="s">
        <v>36</v>
      </c>
      <c r="C7535" s="1">
        <v>5.0</v>
      </c>
      <c r="D7535" s="1">
        <v>5.0</v>
      </c>
      <c r="E7535" s="1">
        <v>25.0</v>
      </c>
      <c r="F7535" s="1" t="s">
        <v>23</v>
      </c>
      <c r="G7535" s="1" t="s">
        <v>24</v>
      </c>
      <c r="H7535" s="2">
        <v>44964.0</v>
      </c>
      <c r="J7535" s="3">
        <f t="shared" si="2"/>
        <v>5</v>
      </c>
      <c r="K7535" s="4">
        <f t="shared" si="3"/>
        <v>5</v>
      </c>
      <c r="L7535" s="4">
        <f t="shared" si="4"/>
        <v>25</v>
      </c>
      <c r="S7535" s="1" t="s">
        <v>7572</v>
      </c>
      <c r="T7535" s="4" t="str">
        <f t="shared" si="5"/>
        <v>Salad</v>
      </c>
      <c r="U7535" s="4" t="str">
        <f t="shared" si="6"/>
        <v>Takeaway</v>
      </c>
      <c r="V7535" s="4" t="str">
        <f t="shared" si="7"/>
        <v>Credit Card</v>
      </c>
      <c r="W7535" s="4">
        <f t="shared" ref="W7535:Y7535" si="7542">IF(OR(J7535 = "ERROR", J7535 = ""), "UNKNOWN", J7535)</f>
        <v>5</v>
      </c>
      <c r="X7535" s="4">
        <f t="shared" si="7542"/>
        <v>5</v>
      </c>
      <c r="Y7535" s="4">
        <f t="shared" si="7542"/>
        <v>25</v>
      </c>
      <c r="Z7535" s="5">
        <f t="shared" si="9"/>
        <v>44964</v>
      </c>
    </row>
    <row r="7536">
      <c r="A7536" s="1" t="s">
        <v>7573</v>
      </c>
      <c r="B7536" s="1" t="s">
        <v>41</v>
      </c>
      <c r="C7536" s="1">
        <v>5.0</v>
      </c>
      <c r="E7536" s="1">
        <v>20.0</v>
      </c>
      <c r="F7536" s="1" t="s">
        <v>39</v>
      </c>
      <c r="G7536" s="1" t="s">
        <v>25</v>
      </c>
      <c r="H7536" s="2">
        <v>45269.0</v>
      </c>
      <c r="J7536" s="3">
        <f t="shared" si="2"/>
        <v>5</v>
      </c>
      <c r="K7536" s="4">
        <f t="shared" si="3"/>
        <v>4</v>
      </c>
      <c r="L7536" s="4">
        <f t="shared" si="4"/>
        <v>20</v>
      </c>
      <c r="S7536" s="1" t="s">
        <v>7573</v>
      </c>
      <c r="T7536" s="4" t="str">
        <f t="shared" si="5"/>
        <v>Smoothie</v>
      </c>
      <c r="U7536" s="4" t="str">
        <f t="shared" si="6"/>
        <v>UNKNOWN</v>
      </c>
      <c r="V7536" s="4" t="str">
        <f t="shared" si="7"/>
        <v>Digital Wallet</v>
      </c>
      <c r="W7536" s="4">
        <f t="shared" ref="W7536:Y7536" si="7543">IF(OR(J7536 = "ERROR", J7536 = ""), "UNKNOWN", J7536)</f>
        <v>5</v>
      </c>
      <c r="X7536" s="4">
        <f t="shared" si="7543"/>
        <v>4</v>
      </c>
      <c r="Y7536" s="4">
        <f t="shared" si="7543"/>
        <v>20</v>
      </c>
      <c r="Z7536" s="5">
        <f t="shared" si="9"/>
        <v>45269</v>
      </c>
    </row>
    <row r="7537">
      <c r="A7537" s="1" t="s">
        <v>7574</v>
      </c>
      <c r="B7537" s="1" t="s">
        <v>44</v>
      </c>
      <c r="C7537" s="1">
        <v>1.0</v>
      </c>
      <c r="D7537" s="1">
        <v>4.0</v>
      </c>
      <c r="E7537" s="1">
        <v>4.0</v>
      </c>
      <c r="F7537" s="1" t="s">
        <v>23</v>
      </c>
      <c r="G7537" s="1" t="s">
        <v>29</v>
      </c>
      <c r="H7537" s="2">
        <v>45136.0</v>
      </c>
      <c r="J7537" s="3">
        <f t="shared" si="2"/>
        <v>1</v>
      </c>
      <c r="K7537" s="4">
        <f t="shared" si="3"/>
        <v>4</v>
      </c>
      <c r="L7537" s="4">
        <f t="shared" si="4"/>
        <v>4</v>
      </c>
      <c r="S7537" s="1" t="s">
        <v>7574</v>
      </c>
      <c r="T7537" s="4" t="str">
        <f t="shared" si="5"/>
        <v>Sandwich</v>
      </c>
      <c r="U7537" s="4" t="str">
        <f t="shared" si="6"/>
        <v>In-store</v>
      </c>
      <c r="V7537" s="4" t="str">
        <f t="shared" si="7"/>
        <v>Credit Card</v>
      </c>
      <c r="W7537" s="4">
        <f t="shared" ref="W7537:Y7537" si="7544">IF(OR(J7537 = "ERROR", J7537 = ""), "UNKNOWN", J7537)</f>
        <v>1</v>
      </c>
      <c r="X7537" s="4">
        <f t="shared" si="7544"/>
        <v>4</v>
      </c>
      <c r="Y7537" s="4">
        <f t="shared" si="7544"/>
        <v>4</v>
      </c>
      <c r="Z7537" s="5">
        <f t="shared" si="9"/>
        <v>45136</v>
      </c>
    </row>
    <row r="7538">
      <c r="A7538" s="1" t="s">
        <v>7575</v>
      </c>
      <c r="B7538" s="1" t="s">
        <v>27</v>
      </c>
      <c r="C7538" s="1">
        <v>5.0</v>
      </c>
      <c r="D7538" s="1">
        <v>3.0</v>
      </c>
      <c r="E7538" s="1">
        <v>15.0</v>
      </c>
      <c r="F7538" s="1" t="s">
        <v>25</v>
      </c>
      <c r="G7538" s="1" t="s">
        <v>29</v>
      </c>
      <c r="H7538" s="2">
        <v>45031.0</v>
      </c>
      <c r="J7538" s="3">
        <f t="shared" si="2"/>
        <v>5</v>
      </c>
      <c r="K7538" s="4">
        <f t="shared" si="3"/>
        <v>3</v>
      </c>
      <c r="L7538" s="4">
        <f t="shared" si="4"/>
        <v>15</v>
      </c>
      <c r="S7538" s="1" t="s">
        <v>7575</v>
      </c>
      <c r="T7538" s="4" t="str">
        <f t="shared" si="5"/>
        <v>Cake</v>
      </c>
      <c r="U7538" s="4" t="str">
        <f t="shared" si="6"/>
        <v>In-store</v>
      </c>
      <c r="V7538" s="4" t="str">
        <f t="shared" si="7"/>
        <v>UNKNOWN</v>
      </c>
      <c r="W7538" s="4">
        <f t="shared" ref="W7538:Y7538" si="7545">IF(OR(J7538 = "ERROR", J7538 = ""), "UNKNOWN", J7538)</f>
        <v>5</v>
      </c>
      <c r="X7538" s="4">
        <f t="shared" si="7545"/>
        <v>3</v>
      </c>
      <c r="Y7538" s="4">
        <f t="shared" si="7545"/>
        <v>15</v>
      </c>
      <c r="Z7538" s="5">
        <f t="shared" si="9"/>
        <v>45031</v>
      </c>
    </row>
    <row r="7539">
      <c r="A7539" s="1" t="s">
        <v>7576</v>
      </c>
      <c r="B7539" s="1" t="s">
        <v>55</v>
      </c>
      <c r="C7539" s="1">
        <v>1.0</v>
      </c>
      <c r="D7539" s="1">
        <v>3.0</v>
      </c>
      <c r="E7539" s="1">
        <v>3.0</v>
      </c>
      <c r="F7539" s="1" t="s">
        <v>39</v>
      </c>
      <c r="H7539" s="2">
        <v>44931.0</v>
      </c>
      <c r="J7539" s="3">
        <f t="shared" si="2"/>
        <v>1</v>
      </c>
      <c r="K7539" s="4">
        <f t="shared" si="3"/>
        <v>3</v>
      </c>
      <c r="L7539" s="4">
        <f t="shared" si="4"/>
        <v>3</v>
      </c>
      <c r="S7539" s="1" t="s">
        <v>7576</v>
      </c>
      <c r="T7539" s="4" t="str">
        <f t="shared" si="5"/>
        <v>Juice</v>
      </c>
      <c r="U7539" s="4" t="str">
        <f t="shared" si="6"/>
        <v>UNKNOWN</v>
      </c>
      <c r="V7539" s="4" t="str">
        <f t="shared" si="7"/>
        <v>Digital Wallet</v>
      </c>
      <c r="W7539" s="4">
        <f t="shared" ref="W7539:Y7539" si="7546">IF(OR(J7539 = "ERROR", J7539 = ""), "UNKNOWN", J7539)</f>
        <v>1</v>
      </c>
      <c r="X7539" s="4">
        <f t="shared" si="7546"/>
        <v>3</v>
      </c>
      <c r="Y7539" s="4">
        <f t="shared" si="7546"/>
        <v>3</v>
      </c>
      <c r="Z7539" s="5">
        <f t="shared" si="9"/>
        <v>44931</v>
      </c>
    </row>
    <row r="7540">
      <c r="A7540" s="1" t="s">
        <v>7577</v>
      </c>
      <c r="B7540" s="1" t="s">
        <v>55</v>
      </c>
      <c r="C7540" s="1">
        <v>1.0</v>
      </c>
      <c r="D7540" s="1">
        <v>3.0</v>
      </c>
      <c r="E7540" s="1">
        <v>3.0</v>
      </c>
      <c r="F7540" s="1" t="s">
        <v>28</v>
      </c>
      <c r="G7540" s="1" t="s">
        <v>29</v>
      </c>
      <c r="H7540" s="2">
        <v>44962.0</v>
      </c>
      <c r="J7540" s="3">
        <f t="shared" si="2"/>
        <v>1</v>
      </c>
      <c r="K7540" s="4">
        <f t="shared" si="3"/>
        <v>3</v>
      </c>
      <c r="L7540" s="4">
        <f t="shared" si="4"/>
        <v>3</v>
      </c>
      <c r="S7540" s="1" t="s">
        <v>7577</v>
      </c>
      <c r="T7540" s="4" t="str">
        <f t="shared" si="5"/>
        <v>Juice</v>
      </c>
      <c r="U7540" s="4" t="str">
        <f t="shared" si="6"/>
        <v>In-store</v>
      </c>
      <c r="V7540" s="4" t="str">
        <f t="shared" si="7"/>
        <v>Cash</v>
      </c>
      <c r="W7540" s="4">
        <f t="shared" ref="W7540:Y7540" si="7547">IF(OR(J7540 = "ERROR", J7540 = ""), "UNKNOWN", J7540)</f>
        <v>1</v>
      </c>
      <c r="X7540" s="4">
        <f t="shared" si="7547"/>
        <v>3</v>
      </c>
      <c r="Y7540" s="4">
        <f t="shared" si="7547"/>
        <v>3</v>
      </c>
      <c r="Z7540" s="5">
        <f t="shared" si="9"/>
        <v>44962</v>
      </c>
    </row>
    <row r="7541">
      <c r="A7541" s="1" t="s">
        <v>7578</v>
      </c>
      <c r="B7541" s="1" t="s">
        <v>55</v>
      </c>
      <c r="C7541" s="1">
        <v>4.0</v>
      </c>
      <c r="D7541" s="1">
        <v>3.0</v>
      </c>
      <c r="E7541" s="1">
        <v>12.0</v>
      </c>
      <c r="F7541" s="1" t="s">
        <v>23</v>
      </c>
      <c r="H7541" s="2">
        <v>45058.0</v>
      </c>
      <c r="J7541" s="3">
        <f t="shared" si="2"/>
        <v>4</v>
      </c>
      <c r="K7541" s="4">
        <f t="shared" si="3"/>
        <v>3</v>
      </c>
      <c r="L7541" s="4">
        <f t="shared" si="4"/>
        <v>12</v>
      </c>
      <c r="S7541" s="1" t="s">
        <v>7578</v>
      </c>
      <c r="T7541" s="4" t="str">
        <f t="shared" si="5"/>
        <v>Juice</v>
      </c>
      <c r="U7541" s="4" t="str">
        <f t="shared" si="6"/>
        <v>UNKNOWN</v>
      </c>
      <c r="V7541" s="4" t="str">
        <f t="shared" si="7"/>
        <v>Credit Card</v>
      </c>
      <c r="W7541" s="4">
        <f t="shared" ref="W7541:Y7541" si="7548">IF(OR(J7541 = "ERROR", J7541 = ""), "UNKNOWN", J7541)</f>
        <v>4</v>
      </c>
      <c r="X7541" s="4">
        <f t="shared" si="7548"/>
        <v>3</v>
      </c>
      <c r="Y7541" s="4">
        <f t="shared" si="7548"/>
        <v>12</v>
      </c>
      <c r="Z7541" s="5">
        <f t="shared" si="9"/>
        <v>45058</v>
      </c>
    </row>
    <row r="7542">
      <c r="A7542" s="1" t="s">
        <v>7579</v>
      </c>
      <c r="B7542" s="1" t="s">
        <v>55</v>
      </c>
      <c r="C7542" s="1">
        <v>3.0</v>
      </c>
      <c r="D7542" s="1">
        <v>3.0</v>
      </c>
      <c r="E7542" s="1">
        <v>9.0</v>
      </c>
      <c r="F7542" s="1" t="s">
        <v>39</v>
      </c>
      <c r="H7542" s="6">
        <v>45228.0</v>
      </c>
      <c r="J7542" s="3">
        <f t="shared" si="2"/>
        <v>3</v>
      </c>
      <c r="K7542" s="4">
        <f t="shared" si="3"/>
        <v>3</v>
      </c>
      <c r="L7542" s="4">
        <f t="shared" si="4"/>
        <v>9</v>
      </c>
      <c r="S7542" s="1" t="s">
        <v>7579</v>
      </c>
      <c r="T7542" s="4" t="str">
        <f t="shared" si="5"/>
        <v>Juice</v>
      </c>
      <c r="U7542" s="4" t="str">
        <f t="shared" si="6"/>
        <v>UNKNOWN</v>
      </c>
      <c r="V7542" s="4" t="str">
        <f t="shared" si="7"/>
        <v>Digital Wallet</v>
      </c>
      <c r="W7542" s="4">
        <f t="shared" ref="W7542:Y7542" si="7549">IF(OR(J7542 = "ERROR", J7542 = ""), "UNKNOWN", J7542)</f>
        <v>3</v>
      </c>
      <c r="X7542" s="4">
        <f t="shared" si="7549"/>
        <v>3</v>
      </c>
      <c r="Y7542" s="4">
        <f t="shared" si="7549"/>
        <v>9</v>
      </c>
      <c r="Z7542" s="7">
        <f t="shared" si="9"/>
        <v>45228</v>
      </c>
    </row>
    <row r="7543">
      <c r="A7543" s="1" t="s">
        <v>7580</v>
      </c>
      <c r="B7543" s="1" t="s">
        <v>36</v>
      </c>
      <c r="C7543" s="1">
        <v>3.0</v>
      </c>
      <c r="D7543" s="1">
        <v>5.0</v>
      </c>
      <c r="E7543" s="1">
        <v>15.0</v>
      </c>
      <c r="F7543" s="1" t="s">
        <v>39</v>
      </c>
      <c r="G7543" s="1" t="s">
        <v>29</v>
      </c>
      <c r="H7543" s="6">
        <v>45278.0</v>
      </c>
      <c r="J7543" s="3">
        <f t="shared" si="2"/>
        <v>3</v>
      </c>
      <c r="K7543" s="4">
        <f t="shared" si="3"/>
        <v>5</v>
      </c>
      <c r="L7543" s="4">
        <f t="shared" si="4"/>
        <v>15</v>
      </c>
      <c r="S7543" s="1" t="s">
        <v>7580</v>
      </c>
      <c r="T7543" s="4" t="str">
        <f t="shared" si="5"/>
        <v>Salad</v>
      </c>
      <c r="U7543" s="4" t="str">
        <f t="shared" si="6"/>
        <v>In-store</v>
      </c>
      <c r="V7543" s="4" t="str">
        <f t="shared" si="7"/>
        <v>Digital Wallet</v>
      </c>
      <c r="W7543" s="4">
        <f t="shared" ref="W7543:Y7543" si="7550">IF(OR(J7543 = "ERROR", J7543 = ""), "UNKNOWN", J7543)</f>
        <v>3</v>
      </c>
      <c r="X7543" s="4">
        <f t="shared" si="7550"/>
        <v>5</v>
      </c>
      <c r="Y7543" s="4">
        <f t="shared" si="7550"/>
        <v>15</v>
      </c>
      <c r="Z7543" s="7">
        <f t="shared" si="9"/>
        <v>45278</v>
      </c>
    </row>
    <row r="7544">
      <c r="A7544" s="1" t="s">
        <v>7581</v>
      </c>
      <c r="B7544" s="1" t="s">
        <v>44</v>
      </c>
      <c r="C7544" s="1">
        <v>3.0</v>
      </c>
      <c r="D7544" s="1">
        <v>4.0</v>
      </c>
      <c r="E7544" s="1">
        <v>12.0</v>
      </c>
      <c r="H7544" s="2">
        <v>44939.0</v>
      </c>
      <c r="J7544" s="3">
        <f t="shared" si="2"/>
        <v>3</v>
      </c>
      <c r="K7544" s="4">
        <f t="shared" si="3"/>
        <v>4</v>
      </c>
      <c r="L7544" s="4">
        <f t="shared" si="4"/>
        <v>12</v>
      </c>
      <c r="S7544" s="1" t="s">
        <v>7581</v>
      </c>
      <c r="T7544" s="4" t="str">
        <f t="shared" si="5"/>
        <v>Sandwich</v>
      </c>
      <c r="U7544" s="4" t="str">
        <f t="shared" si="6"/>
        <v>UNKNOWN</v>
      </c>
      <c r="V7544" s="4" t="str">
        <f t="shared" si="7"/>
        <v>UNKNOWN</v>
      </c>
      <c r="W7544" s="4">
        <f t="shared" ref="W7544:Y7544" si="7551">IF(OR(J7544 = "ERROR", J7544 = ""), "UNKNOWN", J7544)</f>
        <v>3</v>
      </c>
      <c r="X7544" s="4">
        <f t="shared" si="7551"/>
        <v>4</v>
      </c>
      <c r="Y7544" s="4">
        <f t="shared" si="7551"/>
        <v>12</v>
      </c>
      <c r="Z7544" s="5">
        <f t="shared" si="9"/>
        <v>44939</v>
      </c>
    </row>
    <row r="7545">
      <c r="A7545" s="1" t="s">
        <v>7582</v>
      </c>
      <c r="B7545" s="1" t="s">
        <v>81</v>
      </c>
      <c r="C7545" s="1">
        <v>1.0</v>
      </c>
      <c r="D7545" s="1">
        <v>1.5</v>
      </c>
      <c r="F7545" s="1" t="s">
        <v>28</v>
      </c>
      <c r="H7545" s="6">
        <v>45209.0</v>
      </c>
      <c r="J7545" s="3">
        <f t="shared" si="2"/>
        <v>1</v>
      </c>
      <c r="K7545" s="4">
        <f t="shared" si="3"/>
        <v>1.5</v>
      </c>
      <c r="L7545" s="4">
        <f t="shared" si="4"/>
        <v>1.5</v>
      </c>
      <c r="S7545" s="1" t="s">
        <v>7582</v>
      </c>
      <c r="T7545" s="4" t="str">
        <f t="shared" si="5"/>
        <v>Tea</v>
      </c>
      <c r="U7545" s="4" t="str">
        <f t="shared" si="6"/>
        <v>UNKNOWN</v>
      </c>
      <c r="V7545" s="4" t="str">
        <f t="shared" si="7"/>
        <v>Cash</v>
      </c>
      <c r="W7545" s="4">
        <f t="shared" ref="W7545:Y7545" si="7552">IF(OR(J7545 = "ERROR", J7545 = ""), "UNKNOWN", J7545)</f>
        <v>1</v>
      </c>
      <c r="X7545" s="4">
        <f t="shared" si="7552"/>
        <v>1.5</v>
      </c>
      <c r="Y7545" s="4">
        <f t="shared" si="7552"/>
        <v>1.5</v>
      </c>
      <c r="Z7545" s="7">
        <f t="shared" si="9"/>
        <v>45209</v>
      </c>
    </row>
    <row r="7546">
      <c r="A7546" s="1" t="s">
        <v>7583</v>
      </c>
      <c r="B7546" s="1" t="s">
        <v>41</v>
      </c>
      <c r="C7546" s="1">
        <v>5.0</v>
      </c>
      <c r="D7546" s="1">
        <v>4.0</v>
      </c>
      <c r="E7546" s="1">
        <v>20.0</v>
      </c>
      <c r="G7546" s="1" t="s">
        <v>29</v>
      </c>
      <c r="H7546" s="2">
        <v>44993.0</v>
      </c>
      <c r="J7546" s="3">
        <f t="shared" si="2"/>
        <v>5</v>
      </c>
      <c r="K7546" s="4">
        <f t="shared" si="3"/>
        <v>4</v>
      </c>
      <c r="L7546" s="4">
        <f t="shared" si="4"/>
        <v>20</v>
      </c>
      <c r="S7546" s="1" t="s">
        <v>7583</v>
      </c>
      <c r="T7546" s="4" t="str">
        <f t="shared" si="5"/>
        <v>Smoothie</v>
      </c>
      <c r="U7546" s="4" t="str">
        <f t="shared" si="6"/>
        <v>In-store</v>
      </c>
      <c r="V7546" s="4" t="str">
        <f t="shared" si="7"/>
        <v>UNKNOWN</v>
      </c>
      <c r="W7546" s="4">
        <f t="shared" ref="W7546:Y7546" si="7553">IF(OR(J7546 = "ERROR", J7546 = ""), "UNKNOWN", J7546)</f>
        <v>5</v>
      </c>
      <c r="X7546" s="4">
        <f t="shared" si="7553"/>
        <v>4</v>
      </c>
      <c r="Y7546" s="4">
        <f t="shared" si="7553"/>
        <v>20</v>
      </c>
      <c r="Z7546" s="5">
        <f t="shared" si="9"/>
        <v>44993</v>
      </c>
    </row>
    <row r="7547">
      <c r="A7547" s="1" t="s">
        <v>7584</v>
      </c>
      <c r="B7547" s="1" t="s">
        <v>27</v>
      </c>
      <c r="C7547" s="1">
        <v>5.0</v>
      </c>
      <c r="D7547" s="1">
        <v>3.0</v>
      </c>
      <c r="E7547" s="1">
        <v>15.0</v>
      </c>
      <c r="F7547" s="1" t="s">
        <v>28</v>
      </c>
      <c r="G7547" s="1" t="s">
        <v>24</v>
      </c>
      <c r="J7547" s="3">
        <f t="shared" si="2"/>
        <v>5</v>
      </c>
      <c r="K7547" s="4">
        <f t="shared" si="3"/>
        <v>3</v>
      </c>
      <c r="L7547" s="4">
        <f t="shared" si="4"/>
        <v>15</v>
      </c>
      <c r="S7547" s="1" t="s">
        <v>7584</v>
      </c>
      <c r="T7547" s="4" t="str">
        <f t="shared" si="5"/>
        <v>Cake</v>
      </c>
      <c r="U7547" s="4" t="str">
        <f t="shared" si="6"/>
        <v>Takeaway</v>
      </c>
      <c r="V7547" s="4" t="str">
        <f t="shared" si="7"/>
        <v>Cash</v>
      </c>
      <c r="W7547" s="4">
        <f t="shared" ref="W7547:Y7547" si="7554">IF(OR(J7547 = "ERROR", J7547 = ""), "UNKNOWN", J7547)</f>
        <v>5</v>
      </c>
      <c r="X7547" s="4">
        <f t="shared" si="7554"/>
        <v>3</v>
      </c>
      <c r="Y7547" s="4">
        <f t="shared" si="7554"/>
        <v>15</v>
      </c>
      <c r="Z7547" s="4" t="str">
        <f t="shared" si="9"/>
        <v>UNKNOWN</v>
      </c>
    </row>
    <row r="7548">
      <c r="A7548" s="1" t="s">
        <v>7585</v>
      </c>
      <c r="B7548" s="1" t="s">
        <v>22</v>
      </c>
      <c r="C7548" s="1">
        <v>1.0</v>
      </c>
      <c r="D7548" s="1">
        <v>2.0</v>
      </c>
      <c r="E7548" s="1">
        <v>2.0</v>
      </c>
      <c r="G7548" s="1" t="s">
        <v>24</v>
      </c>
      <c r="H7548" s="2">
        <v>44990.0</v>
      </c>
      <c r="J7548" s="3">
        <f t="shared" si="2"/>
        <v>1</v>
      </c>
      <c r="K7548" s="4">
        <f t="shared" si="3"/>
        <v>2</v>
      </c>
      <c r="L7548" s="4">
        <f t="shared" si="4"/>
        <v>2</v>
      </c>
      <c r="S7548" s="1" t="s">
        <v>7585</v>
      </c>
      <c r="T7548" s="4" t="str">
        <f t="shared" si="5"/>
        <v>Coffee</v>
      </c>
      <c r="U7548" s="4" t="str">
        <f t="shared" si="6"/>
        <v>Takeaway</v>
      </c>
      <c r="V7548" s="4" t="str">
        <f t="shared" si="7"/>
        <v>UNKNOWN</v>
      </c>
      <c r="W7548" s="4">
        <f t="shared" ref="W7548:Y7548" si="7555">IF(OR(J7548 = "ERROR", J7548 = ""), "UNKNOWN", J7548)</f>
        <v>1</v>
      </c>
      <c r="X7548" s="4">
        <f t="shared" si="7555"/>
        <v>2</v>
      </c>
      <c r="Y7548" s="4">
        <f t="shared" si="7555"/>
        <v>2</v>
      </c>
      <c r="Z7548" s="5">
        <f t="shared" si="9"/>
        <v>44990</v>
      </c>
    </row>
    <row r="7549">
      <c r="A7549" s="1" t="s">
        <v>7586</v>
      </c>
      <c r="B7549" s="1" t="s">
        <v>44</v>
      </c>
      <c r="C7549" s="1">
        <v>5.0</v>
      </c>
      <c r="D7549" s="1">
        <v>4.0</v>
      </c>
      <c r="E7549" s="1" t="s">
        <v>30</v>
      </c>
      <c r="F7549" s="1" t="s">
        <v>39</v>
      </c>
      <c r="H7549" s="2">
        <v>44985.0</v>
      </c>
      <c r="J7549" s="3">
        <f t="shared" si="2"/>
        <v>5</v>
      </c>
      <c r="K7549" s="4">
        <f t="shared" si="3"/>
        <v>4</v>
      </c>
      <c r="L7549" s="4">
        <f t="shared" si="4"/>
        <v>20</v>
      </c>
      <c r="S7549" s="1" t="s">
        <v>7586</v>
      </c>
      <c r="T7549" s="4" t="str">
        <f t="shared" si="5"/>
        <v>Sandwich</v>
      </c>
      <c r="U7549" s="4" t="str">
        <f t="shared" si="6"/>
        <v>UNKNOWN</v>
      </c>
      <c r="V7549" s="4" t="str">
        <f t="shared" si="7"/>
        <v>Digital Wallet</v>
      </c>
      <c r="W7549" s="4">
        <f t="shared" ref="W7549:Y7549" si="7556">IF(OR(J7549 = "ERROR", J7549 = ""), "UNKNOWN", J7549)</f>
        <v>5</v>
      </c>
      <c r="X7549" s="4">
        <f t="shared" si="7556"/>
        <v>4</v>
      </c>
      <c r="Y7549" s="4">
        <f t="shared" si="7556"/>
        <v>20</v>
      </c>
      <c r="Z7549" s="5">
        <f t="shared" si="9"/>
        <v>44985</v>
      </c>
    </row>
    <row r="7550">
      <c r="A7550" s="1" t="s">
        <v>7587</v>
      </c>
      <c r="B7550" s="1" t="s">
        <v>81</v>
      </c>
      <c r="C7550" s="1">
        <v>5.0</v>
      </c>
      <c r="D7550" s="1">
        <v>1.5</v>
      </c>
      <c r="E7550" s="1">
        <v>7.5</v>
      </c>
      <c r="F7550" s="1" t="s">
        <v>28</v>
      </c>
      <c r="H7550" s="2">
        <v>45195.0</v>
      </c>
      <c r="J7550" s="3">
        <f t="shared" si="2"/>
        <v>5</v>
      </c>
      <c r="K7550" s="4">
        <f t="shared" si="3"/>
        <v>1.5</v>
      </c>
      <c r="L7550" s="4">
        <f t="shared" si="4"/>
        <v>7.5</v>
      </c>
      <c r="S7550" s="1" t="s">
        <v>7587</v>
      </c>
      <c r="T7550" s="4" t="str">
        <f t="shared" si="5"/>
        <v>Tea</v>
      </c>
      <c r="U7550" s="4" t="str">
        <f t="shared" si="6"/>
        <v>UNKNOWN</v>
      </c>
      <c r="V7550" s="4" t="str">
        <f t="shared" si="7"/>
        <v>Cash</v>
      </c>
      <c r="W7550" s="4">
        <f t="shared" ref="W7550:Y7550" si="7557">IF(OR(J7550 = "ERROR", J7550 = ""), "UNKNOWN", J7550)</f>
        <v>5</v>
      </c>
      <c r="X7550" s="4">
        <f t="shared" si="7557"/>
        <v>1.5</v>
      </c>
      <c r="Y7550" s="4">
        <f t="shared" si="7557"/>
        <v>7.5</v>
      </c>
      <c r="Z7550" s="5">
        <f t="shared" si="9"/>
        <v>45195</v>
      </c>
    </row>
    <row r="7551">
      <c r="A7551" s="1" t="s">
        <v>7588</v>
      </c>
      <c r="B7551" s="1" t="s">
        <v>41</v>
      </c>
      <c r="C7551" s="1">
        <v>2.0</v>
      </c>
      <c r="D7551" s="1">
        <v>4.0</v>
      </c>
      <c r="E7551" s="1">
        <v>8.0</v>
      </c>
      <c r="F7551" s="1" t="s">
        <v>39</v>
      </c>
      <c r="G7551" s="1" t="s">
        <v>29</v>
      </c>
      <c r="H7551" s="2">
        <v>44954.0</v>
      </c>
      <c r="J7551" s="3">
        <f t="shared" si="2"/>
        <v>2</v>
      </c>
      <c r="K7551" s="4">
        <f t="shared" si="3"/>
        <v>4</v>
      </c>
      <c r="L7551" s="4">
        <f t="shared" si="4"/>
        <v>8</v>
      </c>
      <c r="S7551" s="1" t="s">
        <v>7588</v>
      </c>
      <c r="T7551" s="4" t="str">
        <f t="shared" si="5"/>
        <v>Smoothie</v>
      </c>
      <c r="U7551" s="4" t="str">
        <f t="shared" si="6"/>
        <v>In-store</v>
      </c>
      <c r="V7551" s="4" t="str">
        <f t="shared" si="7"/>
        <v>Digital Wallet</v>
      </c>
      <c r="W7551" s="4">
        <f t="shared" ref="W7551:Y7551" si="7558">IF(OR(J7551 = "ERROR", J7551 = ""), "UNKNOWN", J7551)</f>
        <v>2</v>
      </c>
      <c r="X7551" s="4">
        <f t="shared" si="7558"/>
        <v>4</v>
      </c>
      <c r="Y7551" s="4">
        <f t="shared" si="7558"/>
        <v>8</v>
      </c>
      <c r="Z7551" s="5">
        <f t="shared" si="9"/>
        <v>44954</v>
      </c>
    </row>
    <row r="7552">
      <c r="A7552" s="1" t="s">
        <v>7589</v>
      </c>
      <c r="B7552" s="1" t="s">
        <v>55</v>
      </c>
      <c r="C7552" s="1">
        <v>3.0</v>
      </c>
      <c r="D7552" s="1">
        <v>3.0</v>
      </c>
      <c r="E7552" s="1">
        <v>9.0</v>
      </c>
      <c r="F7552" s="1" t="s">
        <v>23</v>
      </c>
      <c r="H7552" s="2">
        <v>45106.0</v>
      </c>
      <c r="J7552" s="3">
        <f t="shared" si="2"/>
        <v>3</v>
      </c>
      <c r="K7552" s="4">
        <f t="shared" si="3"/>
        <v>3</v>
      </c>
      <c r="L7552" s="4">
        <f t="shared" si="4"/>
        <v>9</v>
      </c>
      <c r="S7552" s="1" t="s">
        <v>7589</v>
      </c>
      <c r="T7552" s="4" t="str">
        <f t="shared" si="5"/>
        <v>Juice</v>
      </c>
      <c r="U7552" s="4" t="str">
        <f t="shared" si="6"/>
        <v>UNKNOWN</v>
      </c>
      <c r="V7552" s="4" t="str">
        <f t="shared" si="7"/>
        <v>Credit Card</v>
      </c>
      <c r="W7552" s="4">
        <f t="shared" ref="W7552:Y7552" si="7559">IF(OR(J7552 = "ERROR", J7552 = ""), "UNKNOWN", J7552)</f>
        <v>3</v>
      </c>
      <c r="X7552" s="4">
        <f t="shared" si="7559"/>
        <v>3</v>
      </c>
      <c r="Y7552" s="4">
        <f t="shared" si="7559"/>
        <v>9</v>
      </c>
      <c r="Z7552" s="5">
        <f t="shared" si="9"/>
        <v>45106</v>
      </c>
    </row>
    <row r="7553">
      <c r="A7553" s="1" t="s">
        <v>7590</v>
      </c>
      <c r="C7553" s="1">
        <v>5.0</v>
      </c>
      <c r="D7553" s="1">
        <v>4.0</v>
      </c>
      <c r="E7553" s="1">
        <v>20.0</v>
      </c>
      <c r="F7553" s="1" t="s">
        <v>23</v>
      </c>
      <c r="H7553" s="2">
        <v>45160.0</v>
      </c>
      <c r="J7553" s="3">
        <f t="shared" si="2"/>
        <v>5</v>
      </c>
      <c r="K7553" s="4">
        <f t="shared" si="3"/>
        <v>4</v>
      </c>
      <c r="L7553" s="4">
        <f t="shared" si="4"/>
        <v>20</v>
      </c>
      <c r="S7553" s="1" t="s">
        <v>7590</v>
      </c>
      <c r="T7553" s="4" t="str">
        <f t="shared" si="5"/>
        <v>UNKNOWN</v>
      </c>
      <c r="U7553" s="4" t="str">
        <f t="shared" si="6"/>
        <v>UNKNOWN</v>
      </c>
      <c r="V7553" s="4" t="str">
        <f t="shared" si="7"/>
        <v>Credit Card</v>
      </c>
      <c r="W7553" s="4">
        <f t="shared" ref="W7553:Y7553" si="7560">IF(OR(J7553 = "ERROR", J7553 = ""), "UNKNOWN", J7553)</f>
        <v>5</v>
      </c>
      <c r="X7553" s="4">
        <f t="shared" si="7560"/>
        <v>4</v>
      </c>
      <c r="Y7553" s="4">
        <f t="shared" si="7560"/>
        <v>20</v>
      </c>
      <c r="Z7553" s="5">
        <f t="shared" si="9"/>
        <v>45160</v>
      </c>
    </row>
    <row r="7554">
      <c r="A7554" s="1" t="s">
        <v>7591</v>
      </c>
      <c r="B7554" s="1" t="s">
        <v>41</v>
      </c>
      <c r="C7554" s="1">
        <v>3.0</v>
      </c>
      <c r="D7554" s="1">
        <v>4.0</v>
      </c>
      <c r="E7554" s="1">
        <v>12.0</v>
      </c>
      <c r="F7554" s="1" t="s">
        <v>23</v>
      </c>
      <c r="G7554" s="1" t="s">
        <v>24</v>
      </c>
      <c r="H7554" s="2">
        <v>45117.0</v>
      </c>
      <c r="J7554" s="3">
        <f t="shared" si="2"/>
        <v>3</v>
      </c>
      <c r="K7554" s="4">
        <f t="shared" si="3"/>
        <v>4</v>
      </c>
      <c r="L7554" s="4">
        <f t="shared" si="4"/>
        <v>12</v>
      </c>
      <c r="S7554" s="1" t="s">
        <v>7591</v>
      </c>
      <c r="T7554" s="4" t="str">
        <f t="shared" si="5"/>
        <v>Smoothie</v>
      </c>
      <c r="U7554" s="4" t="str">
        <f t="shared" si="6"/>
        <v>Takeaway</v>
      </c>
      <c r="V7554" s="4" t="str">
        <f t="shared" si="7"/>
        <v>Credit Card</v>
      </c>
      <c r="W7554" s="4">
        <f t="shared" ref="W7554:Y7554" si="7561">IF(OR(J7554 = "ERROR", J7554 = ""), "UNKNOWN", J7554)</f>
        <v>3</v>
      </c>
      <c r="X7554" s="4">
        <f t="shared" si="7561"/>
        <v>4</v>
      </c>
      <c r="Y7554" s="4">
        <f t="shared" si="7561"/>
        <v>12</v>
      </c>
      <c r="Z7554" s="5">
        <f t="shared" si="9"/>
        <v>45117</v>
      </c>
    </row>
    <row r="7555">
      <c r="A7555" s="1" t="s">
        <v>7592</v>
      </c>
      <c r="B7555" s="1" t="s">
        <v>22</v>
      </c>
      <c r="C7555" s="1">
        <v>5.0</v>
      </c>
      <c r="D7555" s="1">
        <v>2.0</v>
      </c>
      <c r="E7555" s="1">
        <v>10.0</v>
      </c>
      <c r="F7555" s="1" t="s">
        <v>28</v>
      </c>
      <c r="H7555" s="6">
        <v>45242.0</v>
      </c>
      <c r="J7555" s="3">
        <f t="shared" si="2"/>
        <v>5</v>
      </c>
      <c r="K7555" s="4">
        <f t="shared" si="3"/>
        <v>2</v>
      </c>
      <c r="L7555" s="4">
        <f t="shared" si="4"/>
        <v>10</v>
      </c>
      <c r="S7555" s="1" t="s">
        <v>7592</v>
      </c>
      <c r="T7555" s="4" t="str">
        <f t="shared" si="5"/>
        <v>Coffee</v>
      </c>
      <c r="U7555" s="4" t="str">
        <f t="shared" si="6"/>
        <v>UNKNOWN</v>
      </c>
      <c r="V7555" s="4" t="str">
        <f t="shared" si="7"/>
        <v>Cash</v>
      </c>
      <c r="W7555" s="4">
        <f t="shared" ref="W7555:Y7555" si="7562">IF(OR(J7555 = "ERROR", J7555 = ""), "UNKNOWN", J7555)</f>
        <v>5</v>
      </c>
      <c r="X7555" s="4">
        <f t="shared" si="7562"/>
        <v>2</v>
      </c>
      <c r="Y7555" s="4">
        <f t="shared" si="7562"/>
        <v>10</v>
      </c>
      <c r="Z7555" s="7">
        <f t="shared" si="9"/>
        <v>45242</v>
      </c>
    </row>
    <row r="7556">
      <c r="A7556" s="1" t="s">
        <v>7593</v>
      </c>
      <c r="B7556" s="1" t="s">
        <v>27</v>
      </c>
      <c r="C7556" s="1">
        <v>4.0</v>
      </c>
      <c r="D7556" s="1">
        <v>3.0</v>
      </c>
      <c r="E7556" s="1">
        <v>12.0</v>
      </c>
      <c r="G7556" s="1" t="s">
        <v>29</v>
      </c>
      <c r="H7556" s="1" t="s">
        <v>25</v>
      </c>
      <c r="J7556" s="3">
        <f t="shared" si="2"/>
        <v>4</v>
      </c>
      <c r="K7556" s="4">
        <f t="shared" si="3"/>
        <v>3</v>
      </c>
      <c r="L7556" s="4">
        <f t="shared" si="4"/>
        <v>12</v>
      </c>
      <c r="S7556" s="1" t="s">
        <v>7593</v>
      </c>
      <c r="T7556" s="4" t="str">
        <f t="shared" si="5"/>
        <v>Cake</v>
      </c>
      <c r="U7556" s="4" t="str">
        <f t="shared" si="6"/>
        <v>In-store</v>
      </c>
      <c r="V7556" s="4" t="str">
        <f t="shared" si="7"/>
        <v>UNKNOWN</v>
      </c>
      <c r="W7556" s="4">
        <f t="shared" ref="W7556:Y7556" si="7563">IF(OR(J7556 = "ERROR", J7556 = ""), "UNKNOWN", J7556)</f>
        <v>4</v>
      </c>
      <c r="X7556" s="4">
        <f t="shared" si="7563"/>
        <v>3</v>
      </c>
      <c r="Y7556" s="4">
        <f t="shared" si="7563"/>
        <v>12</v>
      </c>
      <c r="Z7556" s="4" t="str">
        <f t="shared" si="9"/>
        <v>UNKNOWN</v>
      </c>
    </row>
    <row r="7557">
      <c r="A7557" s="1" t="s">
        <v>7594</v>
      </c>
      <c r="B7557" s="1" t="s">
        <v>41</v>
      </c>
      <c r="C7557" s="1">
        <v>5.0</v>
      </c>
      <c r="D7557" s="1">
        <v>4.0</v>
      </c>
      <c r="E7557" s="1">
        <v>20.0</v>
      </c>
      <c r="F7557" s="1" t="s">
        <v>28</v>
      </c>
      <c r="G7557" s="1" t="s">
        <v>29</v>
      </c>
      <c r="H7557" s="2">
        <v>45172.0</v>
      </c>
      <c r="J7557" s="3">
        <f t="shared" si="2"/>
        <v>5</v>
      </c>
      <c r="K7557" s="4">
        <f t="shared" si="3"/>
        <v>4</v>
      </c>
      <c r="L7557" s="4">
        <f t="shared" si="4"/>
        <v>20</v>
      </c>
      <c r="S7557" s="1" t="s">
        <v>7594</v>
      </c>
      <c r="T7557" s="4" t="str">
        <f t="shared" si="5"/>
        <v>Smoothie</v>
      </c>
      <c r="U7557" s="4" t="str">
        <f t="shared" si="6"/>
        <v>In-store</v>
      </c>
      <c r="V7557" s="4" t="str">
        <f t="shared" si="7"/>
        <v>Cash</v>
      </c>
      <c r="W7557" s="4">
        <f t="shared" ref="W7557:Y7557" si="7564">IF(OR(J7557 = "ERROR", J7557 = ""), "UNKNOWN", J7557)</f>
        <v>5</v>
      </c>
      <c r="X7557" s="4">
        <f t="shared" si="7564"/>
        <v>4</v>
      </c>
      <c r="Y7557" s="4">
        <f t="shared" si="7564"/>
        <v>20</v>
      </c>
      <c r="Z7557" s="5">
        <f t="shared" si="9"/>
        <v>45172</v>
      </c>
    </row>
    <row r="7558">
      <c r="A7558" s="1" t="s">
        <v>7595</v>
      </c>
      <c r="B7558" s="1" t="s">
        <v>55</v>
      </c>
      <c r="C7558" s="1">
        <v>1.0</v>
      </c>
      <c r="D7558" s="1">
        <v>3.0</v>
      </c>
      <c r="E7558" s="1">
        <v>3.0</v>
      </c>
      <c r="F7558" s="1" t="s">
        <v>39</v>
      </c>
      <c r="H7558" s="2">
        <v>45234.0</v>
      </c>
      <c r="J7558" s="3">
        <f t="shared" si="2"/>
        <v>1</v>
      </c>
      <c r="K7558" s="4">
        <f t="shared" si="3"/>
        <v>3</v>
      </c>
      <c r="L7558" s="4">
        <f t="shared" si="4"/>
        <v>3</v>
      </c>
      <c r="S7558" s="1" t="s">
        <v>7595</v>
      </c>
      <c r="T7558" s="4" t="str">
        <f t="shared" si="5"/>
        <v>Juice</v>
      </c>
      <c r="U7558" s="4" t="str">
        <f t="shared" si="6"/>
        <v>UNKNOWN</v>
      </c>
      <c r="V7558" s="4" t="str">
        <f t="shared" si="7"/>
        <v>Digital Wallet</v>
      </c>
      <c r="W7558" s="4">
        <f t="shared" ref="W7558:Y7558" si="7565">IF(OR(J7558 = "ERROR", J7558 = ""), "UNKNOWN", J7558)</f>
        <v>1</v>
      </c>
      <c r="X7558" s="4">
        <f t="shared" si="7565"/>
        <v>3</v>
      </c>
      <c r="Y7558" s="4">
        <f t="shared" si="7565"/>
        <v>3</v>
      </c>
      <c r="Z7558" s="5">
        <f t="shared" si="9"/>
        <v>45234</v>
      </c>
    </row>
    <row r="7559">
      <c r="A7559" s="1" t="s">
        <v>7596</v>
      </c>
      <c r="B7559" s="1" t="s">
        <v>44</v>
      </c>
      <c r="C7559" s="1">
        <v>1.0</v>
      </c>
      <c r="D7559" s="1">
        <v>4.0</v>
      </c>
      <c r="E7559" s="1">
        <v>4.0</v>
      </c>
      <c r="H7559" s="6">
        <v>45230.0</v>
      </c>
      <c r="J7559" s="3">
        <f t="shared" si="2"/>
        <v>1</v>
      </c>
      <c r="K7559" s="4">
        <f t="shared" si="3"/>
        <v>4</v>
      </c>
      <c r="L7559" s="4">
        <f t="shared" si="4"/>
        <v>4</v>
      </c>
      <c r="S7559" s="1" t="s">
        <v>7596</v>
      </c>
      <c r="T7559" s="4" t="str">
        <f t="shared" si="5"/>
        <v>Sandwich</v>
      </c>
      <c r="U7559" s="4" t="str">
        <f t="shared" si="6"/>
        <v>UNKNOWN</v>
      </c>
      <c r="V7559" s="4" t="str">
        <f t="shared" si="7"/>
        <v>UNKNOWN</v>
      </c>
      <c r="W7559" s="4">
        <f t="shared" ref="W7559:Y7559" si="7566">IF(OR(J7559 = "ERROR", J7559 = ""), "UNKNOWN", J7559)</f>
        <v>1</v>
      </c>
      <c r="X7559" s="4">
        <f t="shared" si="7566"/>
        <v>4</v>
      </c>
      <c r="Y7559" s="4">
        <f t="shared" si="7566"/>
        <v>4</v>
      </c>
      <c r="Z7559" s="7">
        <f t="shared" si="9"/>
        <v>45230</v>
      </c>
    </row>
    <row r="7560">
      <c r="A7560" s="1" t="s">
        <v>7597</v>
      </c>
      <c r="B7560" s="1" t="s">
        <v>32</v>
      </c>
      <c r="C7560" s="1">
        <v>5.0</v>
      </c>
      <c r="D7560" s="1">
        <v>1.0</v>
      </c>
      <c r="E7560" s="1">
        <v>5.0</v>
      </c>
      <c r="F7560" s="1" t="s">
        <v>39</v>
      </c>
      <c r="G7560" s="1" t="s">
        <v>24</v>
      </c>
      <c r="H7560" s="2">
        <v>45153.0</v>
      </c>
      <c r="J7560" s="3">
        <f t="shared" si="2"/>
        <v>5</v>
      </c>
      <c r="K7560" s="4">
        <f t="shared" si="3"/>
        <v>1</v>
      </c>
      <c r="L7560" s="4">
        <f t="shared" si="4"/>
        <v>5</v>
      </c>
      <c r="S7560" s="1" t="s">
        <v>7597</v>
      </c>
      <c r="T7560" s="4" t="str">
        <f t="shared" si="5"/>
        <v>Cookie</v>
      </c>
      <c r="U7560" s="4" t="str">
        <f t="shared" si="6"/>
        <v>Takeaway</v>
      </c>
      <c r="V7560" s="4" t="str">
        <f t="shared" si="7"/>
        <v>Digital Wallet</v>
      </c>
      <c r="W7560" s="4">
        <f t="shared" ref="W7560:Y7560" si="7567">IF(OR(J7560 = "ERROR", J7560 = ""), "UNKNOWN", J7560)</f>
        <v>5</v>
      </c>
      <c r="X7560" s="4">
        <f t="shared" si="7567"/>
        <v>1</v>
      </c>
      <c r="Y7560" s="4">
        <f t="shared" si="7567"/>
        <v>5</v>
      </c>
      <c r="Z7560" s="5">
        <f t="shared" si="9"/>
        <v>45153</v>
      </c>
    </row>
    <row r="7561">
      <c r="A7561" s="1" t="s">
        <v>7598</v>
      </c>
      <c r="B7561" s="1" t="s">
        <v>44</v>
      </c>
      <c r="C7561" s="1">
        <v>4.0</v>
      </c>
      <c r="D7561" s="1">
        <v>4.0</v>
      </c>
      <c r="E7561" s="1">
        <v>16.0</v>
      </c>
      <c r="H7561" s="6">
        <v>45256.0</v>
      </c>
      <c r="J7561" s="3">
        <f t="shared" si="2"/>
        <v>4</v>
      </c>
      <c r="K7561" s="4">
        <f t="shared" si="3"/>
        <v>4</v>
      </c>
      <c r="L7561" s="4">
        <f t="shared" si="4"/>
        <v>16</v>
      </c>
      <c r="S7561" s="1" t="s">
        <v>7598</v>
      </c>
      <c r="T7561" s="4" t="str">
        <f t="shared" si="5"/>
        <v>Sandwich</v>
      </c>
      <c r="U7561" s="4" t="str">
        <f t="shared" si="6"/>
        <v>UNKNOWN</v>
      </c>
      <c r="V7561" s="4" t="str">
        <f t="shared" si="7"/>
        <v>UNKNOWN</v>
      </c>
      <c r="W7561" s="4">
        <f t="shared" ref="W7561:Y7561" si="7568">IF(OR(J7561 = "ERROR", J7561 = ""), "UNKNOWN", J7561)</f>
        <v>4</v>
      </c>
      <c r="X7561" s="4">
        <f t="shared" si="7568"/>
        <v>4</v>
      </c>
      <c r="Y7561" s="4">
        <f t="shared" si="7568"/>
        <v>16</v>
      </c>
      <c r="Z7561" s="7">
        <f t="shared" si="9"/>
        <v>45256</v>
      </c>
    </row>
    <row r="7562">
      <c r="A7562" s="1" t="s">
        <v>7599</v>
      </c>
      <c r="B7562" s="1" t="s">
        <v>22</v>
      </c>
      <c r="C7562" s="1">
        <v>5.0</v>
      </c>
      <c r="D7562" s="1">
        <v>2.0</v>
      </c>
      <c r="E7562" s="1">
        <v>10.0</v>
      </c>
      <c r="H7562" s="2">
        <v>45080.0</v>
      </c>
      <c r="J7562" s="3">
        <f t="shared" si="2"/>
        <v>5</v>
      </c>
      <c r="K7562" s="4">
        <f t="shared" si="3"/>
        <v>2</v>
      </c>
      <c r="L7562" s="4">
        <f t="shared" si="4"/>
        <v>10</v>
      </c>
      <c r="S7562" s="1" t="s">
        <v>7599</v>
      </c>
      <c r="T7562" s="4" t="str">
        <f t="shared" si="5"/>
        <v>Coffee</v>
      </c>
      <c r="U7562" s="4" t="str">
        <f t="shared" si="6"/>
        <v>UNKNOWN</v>
      </c>
      <c r="V7562" s="4" t="str">
        <f t="shared" si="7"/>
        <v>UNKNOWN</v>
      </c>
      <c r="W7562" s="4">
        <f t="shared" ref="W7562:Y7562" si="7569">IF(OR(J7562 = "ERROR", J7562 = ""), "UNKNOWN", J7562)</f>
        <v>5</v>
      </c>
      <c r="X7562" s="4">
        <f t="shared" si="7569"/>
        <v>2</v>
      </c>
      <c r="Y7562" s="4">
        <f t="shared" si="7569"/>
        <v>10</v>
      </c>
      <c r="Z7562" s="5">
        <f t="shared" si="9"/>
        <v>45080</v>
      </c>
    </row>
    <row r="7563">
      <c r="A7563" s="1" t="s">
        <v>7600</v>
      </c>
      <c r="B7563" s="1" t="s">
        <v>81</v>
      </c>
      <c r="C7563" s="1">
        <v>1.0</v>
      </c>
      <c r="D7563" s="1">
        <v>1.5</v>
      </c>
      <c r="E7563" s="1">
        <v>1.5</v>
      </c>
      <c r="F7563" s="1" t="s">
        <v>28</v>
      </c>
      <c r="G7563" s="1" t="s">
        <v>29</v>
      </c>
      <c r="H7563" s="2">
        <v>45190.0</v>
      </c>
      <c r="J7563" s="3">
        <f t="shared" si="2"/>
        <v>1</v>
      </c>
      <c r="K7563" s="4">
        <f t="shared" si="3"/>
        <v>1.5</v>
      </c>
      <c r="L7563" s="4">
        <f t="shared" si="4"/>
        <v>1.5</v>
      </c>
      <c r="S7563" s="1" t="s">
        <v>7600</v>
      </c>
      <c r="T7563" s="4" t="str">
        <f t="shared" si="5"/>
        <v>Tea</v>
      </c>
      <c r="U7563" s="4" t="str">
        <f t="shared" si="6"/>
        <v>In-store</v>
      </c>
      <c r="V7563" s="4" t="str">
        <f t="shared" si="7"/>
        <v>Cash</v>
      </c>
      <c r="W7563" s="4">
        <f t="shared" ref="W7563:Y7563" si="7570">IF(OR(J7563 = "ERROR", J7563 = ""), "UNKNOWN", J7563)</f>
        <v>1</v>
      </c>
      <c r="X7563" s="4">
        <f t="shared" si="7570"/>
        <v>1.5</v>
      </c>
      <c r="Y7563" s="4">
        <f t="shared" si="7570"/>
        <v>1.5</v>
      </c>
      <c r="Z7563" s="5">
        <f t="shared" si="9"/>
        <v>45190</v>
      </c>
    </row>
    <row r="7564">
      <c r="A7564" s="1" t="s">
        <v>7601</v>
      </c>
      <c r="B7564" s="1" t="s">
        <v>30</v>
      </c>
      <c r="C7564" s="1">
        <v>4.0</v>
      </c>
      <c r="D7564" s="1">
        <v>2.0</v>
      </c>
      <c r="E7564" s="1">
        <v>8.0</v>
      </c>
      <c r="G7564" s="1" t="s">
        <v>24</v>
      </c>
      <c r="H7564" s="2">
        <v>44950.0</v>
      </c>
      <c r="J7564" s="3">
        <f t="shared" si="2"/>
        <v>4</v>
      </c>
      <c r="K7564" s="4">
        <f t="shared" si="3"/>
        <v>2</v>
      </c>
      <c r="L7564" s="4">
        <f t="shared" si="4"/>
        <v>8</v>
      </c>
      <c r="S7564" s="1" t="s">
        <v>7601</v>
      </c>
      <c r="T7564" s="4" t="str">
        <f t="shared" si="5"/>
        <v>UNKNOWN</v>
      </c>
      <c r="U7564" s="4" t="str">
        <f t="shared" si="6"/>
        <v>Takeaway</v>
      </c>
      <c r="V7564" s="4" t="str">
        <f t="shared" si="7"/>
        <v>UNKNOWN</v>
      </c>
      <c r="W7564" s="4">
        <f t="shared" ref="W7564:Y7564" si="7571">IF(OR(J7564 = "ERROR", J7564 = ""), "UNKNOWN", J7564)</f>
        <v>4</v>
      </c>
      <c r="X7564" s="4">
        <f t="shared" si="7571"/>
        <v>2</v>
      </c>
      <c r="Y7564" s="4">
        <f t="shared" si="7571"/>
        <v>8</v>
      </c>
      <c r="Z7564" s="5">
        <f t="shared" si="9"/>
        <v>44950</v>
      </c>
    </row>
    <row r="7565">
      <c r="A7565" s="1" t="s">
        <v>7602</v>
      </c>
      <c r="B7565" s="1" t="s">
        <v>22</v>
      </c>
      <c r="C7565" s="1">
        <v>2.0</v>
      </c>
      <c r="D7565" s="1">
        <v>2.0</v>
      </c>
      <c r="E7565" s="1">
        <v>4.0</v>
      </c>
      <c r="F7565" s="1" t="s">
        <v>28</v>
      </c>
      <c r="H7565" s="6">
        <v>45275.0</v>
      </c>
      <c r="J7565" s="3">
        <f t="shared" si="2"/>
        <v>2</v>
      </c>
      <c r="K7565" s="4">
        <f t="shared" si="3"/>
        <v>2</v>
      </c>
      <c r="L7565" s="4">
        <f t="shared" si="4"/>
        <v>4</v>
      </c>
      <c r="S7565" s="1" t="s">
        <v>7602</v>
      </c>
      <c r="T7565" s="4" t="str">
        <f t="shared" si="5"/>
        <v>Coffee</v>
      </c>
      <c r="U7565" s="4" t="str">
        <f t="shared" si="6"/>
        <v>UNKNOWN</v>
      </c>
      <c r="V7565" s="4" t="str">
        <f t="shared" si="7"/>
        <v>Cash</v>
      </c>
      <c r="W7565" s="4">
        <f t="shared" ref="W7565:Y7565" si="7572">IF(OR(J7565 = "ERROR", J7565 = ""), "UNKNOWN", J7565)</f>
        <v>2</v>
      </c>
      <c r="X7565" s="4">
        <f t="shared" si="7572"/>
        <v>2</v>
      </c>
      <c r="Y7565" s="4">
        <f t="shared" si="7572"/>
        <v>4</v>
      </c>
      <c r="Z7565" s="7">
        <f t="shared" si="9"/>
        <v>45275</v>
      </c>
    </row>
    <row r="7566">
      <c r="A7566" s="1" t="s">
        <v>7603</v>
      </c>
      <c r="B7566" s="1" t="s">
        <v>55</v>
      </c>
      <c r="C7566" s="1">
        <v>3.0</v>
      </c>
      <c r="D7566" s="1">
        <v>3.0</v>
      </c>
      <c r="E7566" s="1">
        <v>9.0</v>
      </c>
      <c r="G7566" s="1" t="s">
        <v>24</v>
      </c>
      <c r="H7566" s="1" t="s">
        <v>30</v>
      </c>
      <c r="J7566" s="3">
        <f t="shared" si="2"/>
        <v>3</v>
      </c>
      <c r="K7566" s="4">
        <f t="shared" si="3"/>
        <v>3</v>
      </c>
      <c r="L7566" s="4">
        <f t="shared" si="4"/>
        <v>9</v>
      </c>
      <c r="S7566" s="1" t="s">
        <v>7603</v>
      </c>
      <c r="T7566" s="4" t="str">
        <f t="shared" si="5"/>
        <v>Juice</v>
      </c>
      <c r="U7566" s="4" t="str">
        <f t="shared" si="6"/>
        <v>Takeaway</v>
      </c>
      <c r="V7566" s="4" t="str">
        <f t="shared" si="7"/>
        <v>UNKNOWN</v>
      </c>
      <c r="W7566" s="4">
        <f t="shared" ref="W7566:Y7566" si="7573">IF(OR(J7566 = "ERROR", J7566 = ""), "UNKNOWN", J7566)</f>
        <v>3</v>
      </c>
      <c r="X7566" s="4">
        <f t="shared" si="7573"/>
        <v>3</v>
      </c>
      <c r="Y7566" s="4">
        <f t="shared" si="7573"/>
        <v>9</v>
      </c>
      <c r="Z7566" s="4" t="str">
        <f t="shared" si="9"/>
        <v>UNKNOWN</v>
      </c>
    </row>
    <row r="7567">
      <c r="A7567" s="1" t="s">
        <v>7604</v>
      </c>
      <c r="B7567" s="1" t="s">
        <v>32</v>
      </c>
      <c r="C7567" s="1">
        <v>2.0</v>
      </c>
      <c r="D7567" s="1">
        <v>1.0</v>
      </c>
      <c r="E7567" s="1">
        <v>2.0</v>
      </c>
      <c r="F7567" s="1" t="s">
        <v>30</v>
      </c>
      <c r="G7567" s="1" t="s">
        <v>24</v>
      </c>
      <c r="H7567" s="2">
        <v>45126.0</v>
      </c>
      <c r="J7567" s="3">
        <f t="shared" si="2"/>
        <v>2</v>
      </c>
      <c r="K7567" s="4">
        <f t="shared" si="3"/>
        <v>1</v>
      </c>
      <c r="L7567" s="4">
        <f t="shared" si="4"/>
        <v>2</v>
      </c>
      <c r="S7567" s="1" t="s">
        <v>7604</v>
      </c>
      <c r="T7567" s="4" t="str">
        <f t="shared" si="5"/>
        <v>Cookie</v>
      </c>
      <c r="U7567" s="4" t="str">
        <f t="shared" si="6"/>
        <v>Takeaway</v>
      </c>
      <c r="V7567" s="4" t="str">
        <f t="shared" si="7"/>
        <v>UNKNOWN</v>
      </c>
      <c r="W7567" s="4">
        <f t="shared" ref="W7567:Y7567" si="7574">IF(OR(J7567 = "ERROR", J7567 = ""), "UNKNOWN", J7567)</f>
        <v>2</v>
      </c>
      <c r="X7567" s="4">
        <f t="shared" si="7574"/>
        <v>1</v>
      </c>
      <c r="Y7567" s="4">
        <f t="shared" si="7574"/>
        <v>2</v>
      </c>
      <c r="Z7567" s="5">
        <f t="shared" si="9"/>
        <v>45126</v>
      </c>
    </row>
    <row r="7568">
      <c r="A7568" s="1" t="s">
        <v>7605</v>
      </c>
      <c r="B7568" s="1" t="s">
        <v>41</v>
      </c>
      <c r="C7568" s="1">
        <v>3.0</v>
      </c>
      <c r="D7568" s="1">
        <v>4.0</v>
      </c>
      <c r="E7568" s="1">
        <v>12.0</v>
      </c>
      <c r="F7568" s="1" t="s">
        <v>28</v>
      </c>
      <c r="G7568" s="1" t="s">
        <v>29</v>
      </c>
      <c r="H7568" s="2">
        <v>45118.0</v>
      </c>
      <c r="J7568" s="3">
        <f t="shared" si="2"/>
        <v>3</v>
      </c>
      <c r="K7568" s="4">
        <f t="shared" si="3"/>
        <v>4</v>
      </c>
      <c r="L7568" s="4">
        <f t="shared" si="4"/>
        <v>12</v>
      </c>
      <c r="S7568" s="1" t="s">
        <v>7605</v>
      </c>
      <c r="T7568" s="4" t="str">
        <f t="shared" si="5"/>
        <v>Smoothie</v>
      </c>
      <c r="U7568" s="4" t="str">
        <f t="shared" si="6"/>
        <v>In-store</v>
      </c>
      <c r="V7568" s="4" t="str">
        <f t="shared" si="7"/>
        <v>Cash</v>
      </c>
      <c r="W7568" s="4">
        <f t="shared" ref="W7568:Y7568" si="7575">IF(OR(J7568 = "ERROR", J7568 = ""), "UNKNOWN", J7568)</f>
        <v>3</v>
      </c>
      <c r="X7568" s="4">
        <f t="shared" si="7575"/>
        <v>4</v>
      </c>
      <c r="Y7568" s="4">
        <f t="shared" si="7575"/>
        <v>12</v>
      </c>
      <c r="Z7568" s="5">
        <f t="shared" si="9"/>
        <v>45118</v>
      </c>
    </row>
    <row r="7569">
      <c r="A7569" s="1" t="s">
        <v>7606</v>
      </c>
      <c r="B7569" s="1" t="s">
        <v>41</v>
      </c>
      <c r="C7569" s="1">
        <v>2.0</v>
      </c>
      <c r="D7569" s="1">
        <v>4.0</v>
      </c>
      <c r="E7569" s="1" t="s">
        <v>25</v>
      </c>
      <c r="F7569" s="1" t="s">
        <v>39</v>
      </c>
      <c r="G7569" s="1" t="s">
        <v>24</v>
      </c>
      <c r="H7569" s="2">
        <v>45083.0</v>
      </c>
      <c r="J7569" s="3">
        <f t="shared" si="2"/>
        <v>2</v>
      </c>
      <c r="K7569" s="4">
        <f t="shared" si="3"/>
        <v>4</v>
      </c>
      <c r="L7569" s="4">
        <f t="shared" si="4"/>
        <v>8</v>
      </c>
      <c r="S7569" s="1" t="s">
        <v>7606</v>
      </c>
      <c r="T7569" s="4" t="str">
        <f t="shared" si="5"/>
        <v>Smoothie</v>
      </c>
      <c r="U7569" s="4" t="str">
        <f t="shared" si="6"/>
        <v>Takeaway</v>
      </c>
      <c r="V7569" s="4" t="str">
        <f t="shared" si="7"/>
        <v>Digital Wallet</v>
      </c>
      <c r="W7569" s="4">
        <f t="shared" ref="W7569:Y7569" si="7576">IF(OR(J7569 = "ERROR", J7569 = ""), "UNKNOWN", J7569)</f>
        <v>2</v>
      </c>
      <c r="X7569" s="4">
        <f t="shared" si="7576"/>
        <v>4</v>
      </c>
      <c r="Y7569" s="4">
        <f t="shared" si="7576"/>
        <v>8</v>
      </c>
      <c r="Z7569" s="5">
        <f t="shared" si="9"/>
        <v>45083</v>
      </c>
    </row>
    <row r="7570">
      <c r="A7570" s="1" t="s">
        <v>7607</v>
      </c>
      <c r="B7570" s="1" t="s">
        <v>32</v>
      </c>
      <c r="C7570" s="1">
        <v>5.0</v>
      </c>
      <c r="D7570" s="1" t="s">
        <v>30</v>
      </c>
      <c r="F7570" s="1" t="s">
        <v>28</v>
      </c>
      <c r="G7570" s="1" t="s">
        <v>29</v>
      </c>
      <c r="H7570" s="2">
        <v>45182.0</v>
      </c>
      <c r="J7570" s="3">
        <f t="shared" si="2"/>
        <v>5</v>
      </c>
      <c r="K7570" s="4" t="str">
        <f t="shared" si="3"/>
        <v>UNKNOWN</v>
      </c>
      <c r="L7570" s="4" t="str">
        <f t="shared" si="4"/>
        <v/>
      </c>
      <c r="S7570" s="1" t="s">
        <v>7607</v>
      </c>
      <c r="T7570" s="4" t="str">
        <f t="shared" si="5"/>
        <v>Cookie</v>
      </c>
      <c r="U7570" s="4" t="str">
        <f t="shared" si="6"/>
        <v>In-store</v>
      </c>
      <c r="V7570" s="4" t="str">
        <f t="shared" si="7"/>
        <v>Cash</v>
      </c>
      <c r="W7570" s="4">
        <f t="shared" ref="W7570:Y7570" si="7577">IF(OR(J7570 = "ERROR", J7570 = ""), "UNKNOWN", J7570)</f>
        <v>5</v>
      </c>
      <c r="X7570" s="4" t="str">
        <f t="shared" si="7577"/>
        <v>UNKNOWN</v>
      </c>
      <c r="Y7570" s="4" t="str">
        <f t="shared" si="7577"/>
        <v>UNKNOWN</v>
      </c>
      <c r="Z7570" s="5">
        <f t="shared" si="9"/>
        <v>45182</v>
      </c>
    </row>
    <row r="7571">
      <c r="A7571" s="1" t="s">
        <v>7608</v>
      </c>
      <c r="B7571" s="1" t="s">
        <v>36</v>
      </c>
      <c r="C7571" s="1">
        <v>1.0</v>
      </c>
      <c r="D7571" s="1">
        <v>5.0</v>
      </c>
      <c r="E7571" s="1">
        <v>5.0</v>
      </c>
      <c r="G7571" s="1" t="s">
        <v>24</v>
      </c>
      <c r="H7571" s="6">
        <v>45241.0</v>
      </c>
      <c r="J7571" s="3">
        <f t="shared" si="2"/>
        <v>1</v>
      </c>
      <c r="K7571" s="4">
        <f t="shared" si="3"/>
        <v>5</v>
      </c>
      <c r="L7571" s="4">
        <f t="shared" si="4"/>
        <v>5</v>
      </c>
      <c r="S7571" s="1" t="s">
        <v>7608</v>
      </c>
      <c r="T7571" s="4" t="str">
        <f t="shared" si="5"/>
        <v>Salad</v>
      </c>
      <c r="U7571" s="4" t="str">
        <f t="shared" si="6"/>
        <v>Takeaway</v>
      </c>
      <c r="V7571" s="4" t="str">
        <f t="shared" si="7"/>
        <v>UNKNOWN</v>
      </c>
      <c r="W7571" s="4">
        <f t="shared" ref="W7571:Y7571" si="7578">IF(OR(J7571 = "ERROR", J7571 = ""), "UNKNOWN", J7571)</f>
        <v>1</v>
      </c>
      <c r="X7571" s="4">
        <f t="shared" si="7578"/>
        <v>5</v>
      </c>
      <c r="Y7571" s="4">
        <f t="shared" si="7578"/>
        <v>5</v>
      </c>
      <c r="Z7571" s="7">
        <f t="shared" si="9"/>
        <v>45241</v>
      </c>
    </row>
    <row r="7572">
      <c r="A7572" s="1" t="s">
        <v>7609</v>
      </c>
      <c r="B7572" s="1" t="s">
        <v>36</v>
      </c>
      <c r="C7572" s="1">
        <v>5.0</v>
      </c>
      <c r="D7572" s="1">
        <v>5.0</v>
      </c>
      <c r="E7572" s="1">
        <v>25.0</v>
      </c>
      <c r="G7572" s="1" t="s">
        <v>29</v>
      </c>
      <c r="H7572" s="2">
        <v>45189.0</v>
      </c>
      <c r="J7572" s="3">
        <f t="shared" si="2"/>
        <v>5</v>
      </c>
      <c r="K7572" s="4">
        <f t="shared" si="3"/>
        <v>5</v>
      </c>
      <c r="L7572" s="4">
        <f t="shared" si="4"/>
        <v>25</v>
      </c>
      <c r="S7572" s="1" t="s">
        <v>7609</v>
      </c>
      <c r="T7572" s="4" t="str">
        <f t="shared" si="5"/>
        <v>Salad</v>
      </c>
      <c r="U7572" s="4" t="str">
        <f t="shared" si="6"/>
        <v>In-store</v>
      </c>
      <c r="V7572" s="4" t="str">
        <f t="shared" si="7"/>
        <v>UNKNOWN</v>
      </c>
      <c r="W7572" s="4">
        <f t="shared" ref="W7572:Y7572" si="7579">IF(OR(J7572 = "ERROR", J7572 = ""), "UNKNOWN", J7572)</f>
        <v>5</v>
      </c>
      <c r="X7572" s="4">
        <f t="shared" si="7579"/>
        <v>5</v>
      </c>
      <c r="Y7572" s="4">
        <f t="shared" si="7579"/>
        <v>25</v>
      </c>
      <c r="Z7572" s="5">
        <f t="shared" si="9"/>
        <v>45189</v>
      </c>
    </row>
    <row r="7573">
      <c r="A7573" s="1" t="s">
        <v>7610</v>
      </c>
      <c r="B7573" s="1" t="s">
        <v>55</v>
      </c>
      <c r="C7573" s="1">
        <v>2.0</v>
      </c>
      <c r="D7573" s="1">
        <v>3.0</v>
      </c>
      <c r="E7573" s="1">
        <v>6.0</v>
      </c>
      <c r="F7573" s="1" t="s">
        <v>39</v>
      </c>
      <c r="G7573" s="1" t="s">
        <v>24</v>
      </c>
      <c r="H7573" s="2">
        <v>45128.0</v>
      </c>
      <c r="J7573" s="3">
        <f t="shared" si="2"/>
        <v>2</v>
      </c>
      <c r="K7573" s="4">
        <f t="shared" si="3"/>
        <v>3</v>
      </c>
      <c r="L7573" s="4">
        <f t="shared" si="4"/>
        <v>6</v>
      </c>
      <c r="S7573" s="1" t="s">
        <v>7610</v>
      </c>
      <c r="T7573" s="4" t="str">
        <f t="shared" si="5"/>
        <v>Juice</v>
      </c>
      <c r="U7573" s="4" t="str">
        <f t="shared" si="6"/>
        <v>Takeaway</v>
      </c>
      <c r="V7573" s="4" t="str">
        <f t="shared" si="7"/>
        <v>Digital Wallet</v>
      </c>
      <c r="W7573" s="4">
        <f t="shared" ref="W7573:Y7573" si="7580">IF(OR(J7573 = "ERROR", J7573 = ""), "UNKNOWN", J7573)</f>
        <v>2</v>
      </c>
      <c r="X7573" s="4">
        <f t="shared" si="7580"/>
        <v>3</v>
      </c>
      <c r="Y7573" s="4">
        <f t="shared" si="7580"/>
        <v>6</v>
      </c>
      <c r="Z7573" s="5">
        <f t="shared" si="9"/>
        <v>45128</v>
      </c>
    </row>
    <row r="7574">
      <c r="A7574" s="1" t="s">
        <v>7611</v>
      </c>
      <c r="B7574" s="1" t="s">
        <v>22</v>
      </c>
      <c r="C7574" s="1">
        <v>4.0</v>
      </c>
      <c r="D7574" s="1">
        <v>2.0</v>
      </c>
      <c r="E7574" s="1">
        <v>8.0</v>
      </c>
      <c r="F7574" s="1" t="s">
        <v>39</v>
      </c>
      <c r="G7574" s="1" t="s">
        <v>24</v>
      </c>
      <c r="J7574" s="3">
        <f t="shared" si="2"/>
        <v>4</v>
      </c>
      <c r="K7574" s="4">
        <f t="shared" si="3"/>
        <v>2</v>
      </c>
      <c r="L7574" s="4">
        <f t="shared" si="4"/>
        <v>8</v>
      </c>
      <c r="S7574" s="1" t="s">
        <v>7611</v>
      </c>
      <c r="T7574" s="4" t="str">
        <f t="shared" si="5"/>
        <v>Coffee</v>
      </c>
      <c r="U7574" s="4" t="str">
        <f t="shared" si="6"/>
        <v>Takeaway</v>
      </c>
      <c r="V7574" s="4" t="str">
        <f t="shared" si="7"/>
        <v>Digital Wallet</v>
      </c>
      <c r="W7574" s="4">
        <f t="shared" ref="W7574:Y7574" si="7581">IF(OR(J7574 = "ERROR", J7574 = ""), "UNKNOWN", J7574)</f>
        <v>4</v>
      </c>
      <c r="X7574" s="4">
        <f t="shared" si="7581"/>
        <v>2</v>
      </c>
      <c r="Y7574" s="4">
        <f t="shared" si="7581"/>
        <v>8</v>
      </c>
      <c r="Z7574" s="4" t="str">
        <f t="shared" si="9"/>
        <v>UNKNOWN</v>
      </c>
    </row>
    <row r="7575">
      <c r="A7575" s="1" t="s">
        <v>7612</v>
      </c>
      <c r="B7575" s="1" t="s">
        <v>27</v>
      </c>
      <c r="C7575" s="1">
        <v>4.0</v>
      </c>
      <c r="D7575" s="1">
        <v>3.0</v>
      </c>
      <c r="F7575" s="1" t="s">
        <v>28</v>
      </c>
      <c r="H7575" s="6">
        <v>45250.0</v>
      </c>
      <c r="J7575" s="3">
        <f t="shared" si="2"/>
        <v>4</v>
      </c>
      <c r="K7575" s="4">
        <f t="shared" si="3"/>
        <v>3</v>
      </c>
      <c r="L7575" s="4">
        <f t="shared" si="4"/>
        <v>12</v>
      </c>
      <c r="S7575" s="1" t="s">
        <v>7612</v>
      </c>
      <c r="T7575" s="4" t="str">
        <f t="shared" si="5"/>
        <v>Cake</v>
      </c>
      <c r="U7575" s="4" t="str">
        <f t="shared" si="6"/>
        <v>UNKNOWN</v>
      </c>
      <c r="V7575" s="4" t="str">
        <f t="shared" si="7"/>
        <v>Cash</v>
      </c>
      <c r="W7575" s="4">
        <f t="shared" ref="W7575:Y7575" si="7582">IF(OR(J7575 = "ERROR", J7575 = ""), "UNKNOWN", J7575)</f>
        <v>4</v>
      </c>
      <c r="X7575" s="4">
        <f t="shared" si="7582"/>
        <v>3</v>
      </c>
      <c r="Y7575" s="4">
        <f t="shared" si="7582"/>
        <v>12</v>
      </c>
      <c r="Z7575" s="7">
        <f t="shared" si="9"/>
        <v>45250</v>
      </c>
    </row>
    <row r="7576">
      <c r="A7576" s="1" t="s">
        <v>7613</v>
      </c>
      <c r="B7576" s="1" t="s">
        <v>36</v>
      </c>
      <c r="C7576" s="1">
        <v>1.0</v>
      </c>
      <c r="D7576" s="1">
        <v>5.0</v>
      </c>
      <c r="E7576" s="1">
        <v>5.0</v>
      </c>
      <c r="F7576" s="1" t="s">
        <v>25</v>
      </c>
      <c r="G7576" s="1" t="s">
        <v>24</v>
      </c>
      <c r="H7576" s="2">
        <v>45182.0</v>
      </c>
      <c r="J7576" s="3">
        <f t="shared" si="2"/>
        <v>1</v>
      </c>
      <c r="K7576" s="4">
        <f t="shared" si="3"/>
        <v>5</v>
      </c>
      <c r="L7576" s="4">
        <f t="shared" si="4"/>
        <v>5</v>
      </c>
      <c r="S7576" s="1" t="s">
        <v>7613</v>
      </c>
      <c r="T7576" s="4" t="str">
        <f t="shared" si="5"/>
        <v>Salad</v>
      </c>
      <c r="U7576" s="4" t="str">
        <f t="shared" si="6"/>
        <v>Takeaway</v>
      </c>
      <c r="V7576" s="4" t="str">
        <f t="shared" si="7"/>
        <v>UNKNOWN</v>
      </c>
      <c r="W7576" s="4">
        <f t="shared" ref="W7576:Y7576" si="7583">IF(OR(J7576 = "ERROR", J7576 = ""), "UNKNOWN", J7576)</f>
        <v>1</v>
      </c>
      <c r="X7576" s="4">
        <f t="shared" si="7583"/>
        <v>5</v>
      </c>
      <c r="Y7576" s="4">
        <f t="shared" si="7583"/>
        <v>5</v>
      </c>
      <c r="Z7576" s="5">
        <f t="shared" si="9"/>
        <v>45182</v>
      </c>
    </row>
    <row r="7577">
      <c r="A7577" s="1" t="s">
        <v>7614</v>
      </c>
      <c r="B7577" s="1" t="s">
        <v>27</v>
      </c>
      <c r="C7577" s="1">
        <v>5.0</v>
      </c>
      <c r="D7577" s="1">
        <v>3.0</v>
      </c>
      <c r="E7577" s="1">
        <v>15.0</v>
      </c>
      <c r="G7577" s="1" t="s">
        <v>24</v>
      </c>
      <c r="H7577" s="2">
        <v>44990.0</v>
      </c>
      <c r="J7577" s="3">
        <f t="shared" si="2"/>
        <v>5</v>
      </c>
      <c r="K7577" s="4">
        <f t="shared" si="3"/>
        <v>3</v>
      </c>
      <c r="L7577" s="4">
        <f t="shared" si="4"/>
        <v>15</v>
      </c>
      <c r="S7577" s="1" t="s">
        <v>7614</v>
      </c>
      <c r="T7577" s="4" t="str">
        <f t="shared" si="5"/>
        <v>Cake</v>
      </c>
      <c r="U7577" s="4" t="str">
        <f t="shared" si="6"/>
        <v>Takeaway</v>
      </c>
      <c r="V7577" s="4" t="str">
        <f t="shared" si="7"/>
        <v>UNKNOWN</v>
      </c>
      <c r="W7577" s="4">
        <f t="shared" ref="W7577:Y7577" si="7584">IF(OR(J7577 = "ERROR", J7577 = ""), "UNKNOWN", J7577)</f>
        <v>5</v>
      </c>
      <c r="X7577" s="4">
        <f t="shared" si="7584"/>
        <v>3</v>
      </c>
      <c r="Y7577" s="4">
        <f t="shared" si="7584"/>
        <v>15</v>
      </c>
      <c r="Z7577" s="5">
        <f t="shared" si="9"/>
        <v>44990</v>
      </c>
    </row>
    <row r="7578">
      <c r="A7578" s="1" t="s">
        <v>7615</v>
      </c>
      <c r="B7578" s="1" t="s">
        <v>41</v>
      </c>
      <c r="C7578" s="1">
        <v>3.0</v>
      </c>
      <c r="D7578" s="1">
        <v>4.0</v>
      </c>
      <c r="E7578" s="1">
        <v>12.0</v>
      </c>
      <c r="F7578" s="1" t="s">
        <v>39</v>
      </c>
      <c r="G7578" s="1" t="s">
        <v>24</v>
      </c>
      <c r="H7578" s="6">
        <v>45285.0</v>
      </c>
      <c r="J7578" s="3">
        <f t="shared" si="2"/>
        <v>3</v>
      </c>
      <c r="K7578" s="4">
        <f t="shared" si="3"/>
        <v>4</v>
      </c>
      <c r="L7578" s="4">
        <f t="shared" si="4"/>
        <v>12</v>
      </c>
      <c r="S7578" s="1" t="s">
        <v>7615</v>
      </c>
      <c r="T7578" s="4" t="str">
        <f t="shared" si="5"/>
        <v>Smoothie</v>
      </c>
      <c r="U7578" s="4" t="str">
        <f t="shared" si="6"/>
        <v>Takeaway</v>
      </c>
      <c r="V7578" s="4" t="str">
        <f t="shared" si="7"/>
        <v>Digital Wallet</v>
      </c>
      <c r="W7578" s="4">
        <f t="shared" ref="W7578:Y7578" si="7585">IF(OR(J7578 = "ERROR", J7578 = ""), "UNKNOWN", J7578)</f>
        <v>3</v>
      </c>
      <c r="X7578" s="4">
        <f t="shared" si="7585"/>
        <v>4</v>
      </c>
      <c r="Y7578" s="4">
        <f t="shared" si="7585"/>
        <v>12</v>
      </c>
      <c r="Z7578" s="7">
        <f t="shared" si="9"/>
        <v>45285</v>
      </c>
    </row>
    <row r="7579">
      <c r="A7579" s="1" t="s">
        <v>7616</v>
      </c>
      <c r="B7579" s="1" t="s">
        <v>27</v>
      </c>
      <c r="C7579" s="1">
        <v>4.0</v>
      </c>
      <c r="D7579" s="1">
        <v>3.0</v>
      </c>
      <c r="E7579" s="1">
        <v>12.0</v>
      </c>
      <c r="F7579" s="1" t="s">
        <v>23</v>
      </c>
      <c r="G7579" s="1" t="s">
        <v>29</v>
      </c>
      <c r="H7579" s="2">
        <v>44951.0</v>
      </c>
      <c r="J7579" s="3">
        <f t="shared" si="2"/>
        <v>4</v>
      </c>
      <c r="K7579" s="4">
        <f t="shared" si="3"/>
        <v>3</v>
      </c>
      <c r="L7579" s="4">
        <f t="shared" si="4"/>
        <v>12</v>
      </c>
      <c r="S7579" s="1" t="s">
        <v>7616</v>
      </c>
      <c r="T7579" s="4" t="str">
        <f t="shared" si="5"/>
        <v>Cake</v>
      </c>
      <c r="U7579" s="4" t="str">
        <f t="shared" si="6"/>
        <v>In-store</v>
      </c>
      <c r="V7579" s="4" t="str">
        <f t="shared" si="7"/>
        <v>Credit Card</v>
      </c>
      <c r="W7579" s="4">
        <f t="shared" ref="W7579:Y7579" si="7586">IF(OR(J7579 = "ERROR", J7579 = ""), "UNKNOWN", J7579)</f>
        <v>4</v>
      </c>
      <c r="X7579" s="4">
        <f t="shared" si="7586"/>
        <v>3</v>
      </c>
      <c r="Y7579" s="4">
        <f t="shared" si="7586"/>
        <v>12</v>
      </c>
      <c r="Z7579" s="5">
        <f t="shared" si="9"/>
        <v>44951</v>
      </c>
    </row>
    <row r="7580">
      <c r="A7580" s="1" t="s">
        <v>7617</v>
      </c>
      <c r="B7580" s="1" t="s">
        <v>22</v>
      </c>
      <c r="C7580" s="1" t="s">
        <v>25</v>
      </c>
      <c r="D7580" s="1">
        <v>2.0</v>
      </c>
      <c r="E7580" s="1">
        <v>2.0</v>
      </c>
      <c r="F7580" s="1" t="s">
        <v>39</v>
      </c>
      <c r="H7580" s="2">
        <v>45039.0</v>
      </c>
      <c r="J7580" s="3">
        <f t="shared" si="2"/>
        <v>1</v>
      </c>
      <c r="K7580" s="4">
        <f t="shared" si="3"/>
        <v>2</v>
      </c>
      <c r="L7580" s="4">
        <f t="shared" si="4"/>
        <v>2</v>
      </c>
      <c r="S7580" s="1" t="s">
        <v>7617</v>
      </c>
      <c r="T7580" s="4" t="str">
        <f t="shared" si="5"/>
        <v>Coffee</v>
      </c>
      <c r="U7580" s="4" t="str">
        <f t="shared" si="6"/>
        <v>UNKNOWN</v>
      </c>
      <c r="V7580" s="4" t="str">
        <f t="shared" si="7"/>
        <v>Digital Wallet</v>
      </c>
      <c r="W7580" s="4">
        <f t="shared" ref="W7580:Y7580" si="7587">IF(OR(J7580 = "ERROR", J7580 = ""), "UNKNOWN", J7580)</f>
        <v>1</v>
      </c>
      <c r="X7580" s="4">
        <f t="shared" si="7587"/>
        <v>2</v>
      </c>
      <c r="Y7580" s="4">
        <f t="shared" si="7587"/>
        <v>2</v>
      </c>
      <c r="Z7580" s="5">
        <f t="shared" si="9"/>
        <v>45039</v>
      </c>
    </row>
    <row r="7581">
      <c r="A7581" s="1" t="s">
        <v>7618</v>
      </c>
      <c r="B7581" s="1" t="s">
        <v>27</v>
      </c>
      <c r="C7581" s="1">
        <v>4.0</v>
      </c>
      <c r="D7581" s="1">
        <v>3.0</v>
      </c>
      <c r="E7581" s="1">
        <v>12.0</v>
      </c>
      <c r="F7581" s="1" t="s">
        <v>28</v>
      </c>
      <c r="G7581" s="1" t="s">
        <v>24</v>
      </c>
      <c r="H7581" s="2">
        <v>45069.0</v>
      </c>
      <c r="J7581" s="3">
        <f t="shared" si="2"/>
        <v>4</v>
      </c>
      <c r="K7581" s="4">
        <f t="shared" si="3"/>
        <v>3</v>
      </c>
      <c r="L7581" s="4">
        <f t="shared" si="4"/>
        <v>12</v>
      </c>
      <c r="S7581" s="1" t="s">
        <v>7618</v>
      </c>
      <c r="T7581" s="4" t="str">
        <f t="shared" si="5"/>
        <v>Cake</v>
      </c>
      <c r="U7581" s="4" t="str">
        <f t="shared" si="6"/>
        <v>Takeaway</v>
      </c>
      <c r="V7581" s="4" t="str">
        <f t="shared" si="7"/>
        <v>Cash</v>
      </c>
      <c r="W7581" s="4">
        <f t="shared" ref="W7581:Y7581" si="7588">IF(OR(J7581 = "ERROR", J7581 = ""), "UNKNOWN", J7581)</f>
        <v>4</v>
      </c>
      <c r="X7581" s="4">
        <f t="shared" si="7588"/>
        <v>3</v>
      </c>
      <c r="Y7581" s="4">
        <f t="shared" si="7588"/>
        <v>12</v>
      </c>
      <c r="Z7581" s="5">
        <f t="shared" si="9"/>
        <v>45069</v>
      </c>
    </row>
    <row r="7582">
      <c r="A7582" s="1" t="s">
        <v>7619</v>
      </c>
      <c r="B7582" s="1" t="s">
        <v>44</v>
      </c>
      <c r="C7582" s="1">
        <v>5.0</v>
      </c>
      <c r="D7582" s="1">
        <v>4.0</v>
      </c>
      <c r="E7582" s="1">
        <v>20.0</v>
      </c>
      <c r="G7582" s="1" t="s">
        <v>24</v>
      </c>
      <c r="H7582" s="2">
        <v>44973.0</v>
      </c>
      <c r="J7582" s="3">
        <f t="shared" si="2"/>
        <v>5</v>
      </c>
      <c r="K7582" s="4">
        <f t="shared" si="3"/>
        <v>4</v>
      </c>
      <c r="L7582" s="4">
        <f t="shared" si="4"/>
        <v>20</v>
      </c>
      <c r="S7582" s="1" t="s">
        <v>7619</v>
      </c>
      <c r="T7582" s="4" t="str">
        <f t="shared" si="5"/>
        <v>Sandwich</v>
      </c>
      <c r="U7582" s="4" t="str">
        <f t="shared" si="6"/>
        <v>Takeaway</v>
      </c>
      <c r="V7582" s="4" t="str">
        <f t="shared" si="7"/>
        <v>UNKNOWN</v>
      </c>
      <c r="W7582" s="4">
        <f t="shared" ref="W7582:Y7582" si="7589">IF(OR(J7582 = "ERROR", J7582 = ""), "UNKNOWN", J7582)</f>
        <v>5</v>
      </c>
      <c r="X7582" s="4">
        <f t="shared" si="7589"/>
        <v>4</v>
      </c>
      <c r="Y7582" s="4">
        <f t="shared" si="7589"/>
        <v>20</v>
      </c>
      <c r="Z7582" s="5">
        <f t="shared" si="9"/>
        <v>44973</v>
      </c>
    </row>
    <row r="7583">
      <c r="A7583" s="1" t="s">
        <v>7620</v>
      </c>
      <c r="B7583" s="1" t="s">
        <v>36</v>
      </c>
      <c r="C7583" s="1">
        <v>4.0</v>
      </c>
      <c r="D7583" s="1">
        <v>5.0</v>
      </c>
      <c r="E7583" s="1">
        <v>20.0</v>
      </c>
      <c r="H7583" s="2">
        <v>44944.0</v>
      </c>
      <c r="J7583" s="3">
        <f t="shared" si="2"/>
        <v>4</v>
      </c>
      <c r="K7583" s="4">
        <f t="shared" si="3"/>
        <v>5</v>
      </c>
      <c r="L7583" s="4">
        <f t="shared" si="4"/>
        <v>20</v>
      </c>
      <c r="S7583" s="1" t="s">
        <v>7620</v>
      </c>
      <c r="T7583" s="4" t="str">
        <f t="shared" si="5"/>
        <v>Salad</v>
      </c>
      <c r="U7583" s="4" t="str">
        <f t="shared" si="6"/>
        <v>UNKNOWN</v>
      </c>
      <c r="V7583" s="4" t="str">
        <f t="shared" si="7"/>
        <v>UNKNOWN</v>
      </c>
      <c r="W7583" s="4">
        <f t="shared" ref="W7583:Y7583" si="7590">IF(OR(J7583 = "ERROR", J7583 = ""), "UNKNOWN", J7583)</f>
        <v>4</v>
      </c>
      <c r="X7583" s="4">
        <f t="shared" si="7590"/>
        <v>5</v>
      </c>
      <c r="Y7583" s="4">
        <f t="shared" si="7590"/>
        <v>20</v>
      </c>
      <c r="Z7583" s="5">
        <f t="shared" si="9"/>
        <v>44944</v>
      </c>
    </row>
    <row r="7584">
      <c r="A7584" s="1" t="s">
        <v>7621</v>
      </c>
      <c r="B7584" s="1" t="s">
        <v>55</v>
      </c>
      <c r="C7584" s="1">
        <v>4.0</v>
      </c>
      <c r="D7584" s="1">
        <v>3.0</v>
      </c>
      <c r="E7584" s="1">
        <v>12.0</v>
      </c>
      <c r="F7584" s="1" t="s">
        <v>23</v>
      </c>
      <c r="H7584" s="2">
        <v>44938.0</v>
      </c>
      <c r="J7584" s="3">
        <f t="shared" si="2"/>
        <v>4</v>
      </c>
      <c r="K7584" s="4">
        <f t="shared" si="3"/>
        <v>3</v>
      </c>
      <c r="L7584" s="4">
        <f t="shared" si="4"/>
        <v>12</v>
      </c>
      <c r="S7584" s="1" t="s">
        <v>7621</v>
      </c>
      <c r="T7584" s="4" t="str">
        <f t="shared" si="5"/>
        <v>Juice</v>
      </c>
      <c r="U7584" s="4" t="str">
        <f t="shared" si="6"/>
        <v>UNKNOWN</v>
      </c>
      <c r="V7584" s="4" t="str">
        <f t="shared" si="7"/>
        <v>Credit Card</v>
      </c>
      <c r="W7584" s="4">
        <f t="shared" ref="W7584:Y7584" si="7591">IF(OR(J7584 = "ERROR", J7584 = ""), "UNKNOWN", J7584)</f>
        <v>4</v>
      </c>
      <c r="X7584" s="4">
        <f t="shared" si="7591"/>
        <v>3</v>
      </c>
      <c r="Y7584" s="4">
        <f t="shared" si="7591"/>
        <v>12</v>
      </c>
      <c r="Z7584" s="5">
        <f t="shared" si="9"/>
        <v>44938</v>
      </c>
    </row>
    <row r="7585">
      <c r="A7585" s="1" t="s">
        <v>7622</v>
      </c>
      <c r="B7585" s="1" t="s">
        <v>27</v>
      </c>
      <c r="C7585" s="1">
        <v>3.0</v>
      </c>
      <c r="D7585" s="1">
        <v>3.0</v>
      </c>
      <c r="E7585" s="1">
        <v>9.0</v>
      </c>
      <c r="G7585" s="1" t="s">
        <v>29</v>
      </c>
      <c r="H7585" s="2">
        <v>44984.0</v>
      </c>
      <c r="J7585" s="3">
        <f t="shared" si="2"/>
        <v>3</v>
      </c>
      <c r="K7585" s="4">
        <f t="shared" si="3"/>
        <v>3</v>
      </c>
      <c r="L7585" s="4">
        <f t="shared" si="4"/>
        <v>9</v>
      </c>
      <c r="S7585" s="1" t="s">
        <v>7622</v>
      </c>
      <c r="T7585" s="4" t="str">
        <f t="shared" si="5"/>
        <v>Cake</v>
      </c>
      <c r="U7585" s="4" t="str">
        <f t="shared" si="6"/>
        <v>In-store</v>
      </c>
      <c r="V7585" s="4" t="str">
        <f t="shared" si="7"/>
        <v>UNKNOWN</v>
      </c>
      <c r="W7585" s="4">
        <f t="shared" ref="W7585:Y7585" si="7592">IF(OR(J7585 = "ERROR", J7585 = ""), "UNKNOWN", J7585)</f>
        <v>3</v>
      </c>
      <c r="X7585" s="4">
        <f t="shared" si="7592"/>
        <v>3</v>
      </c>
      <c r="Y7585" s="4">
        <f t="shared" si="7592"/>
        <v>9</v>
      </c>
      <c r="Z7585" s="5">
        <f t="shared" si="9"/>
        <v>44984</v>
      </c>
    </row>
    <row r="7586">
      <c r="A7586" s="1" t="s">
        <v>7623</v>
      </c>
      <c r="B7586" s="1" t="s">
        <v>32</v>
      </c>
      <c r="C7586" s="1">
        <v>3.0</v>
      </c>
      <c r="D7586" s="1">
        <v>1.0</v>
      </c>
      <c r="E7586" s="1">
        <v>3.0</v>
      </c>
      <c r="G7586" s="1" t="s">
        <v>29</v>
      </c>
      <c r="H7586" s="2">
        <v>45153.0</v>
      </c>
      <c r="J7586" s="3">
        <f t="shared" si="2"/>
        <v>3</v>
      </c>
      <c r="K7586" s="4">
        <f t="shared" si="3"/>
        <v>1</v>
      </c>
      <c r="L7586" s="4">
        <f t="shared" si="4"/>
        <v>3</v>
      </c>
      <c r="S7586" s="1" t="s">
        <v>7623</v>
      </c>
      <c r="T7586" s="4" t="str">
        <f t="shared" si="5"/>
        <v>Cookie</v>
      </c>
      <c r="U7586" s="4" t="str">
        <f t="shared" si="6"/>
        <v>In-store</v>
      </c>
      <c r="V7586" s="4" t="str">
        <f t="shared" si="7"/>
        <v>UNKNOWN</v>
      </c>
      <c r="W7586" s="4">
        <f t="shared" ref="W7586:Y7586" si="7593">IF(OR(J7586 = "ERROR", J7586 = ""), "UNKNOWN", J7586)</f>
        <v>3</v>
      </c>
      <c r="X7586" s="4">
        <f t="shared" si="7593"/>
        <v>1</v>
      </c>
      <c r="Y7586" s="4">
        <f t="shared" si="7593"/>
        <v>3</v>
      </c>
      <c r="Z7586" s="5">
        <f t="shared" si="9"/>
        <v>45153</v>
      </c>
    </row>
    <row r="7587">
      <c r="A7587" s="1" t="s">
        <v>7624</v>
      </c>
      <c r="B7587" s="1" t="s">
        <v>81</v>
      </c>
      <c r="C7587" s="1" t="s">
        <v>25</v>
      </c>
      <c r="D7587" s="1">
        <v>1.5</v>
      </c>
      <c r="E7587" s="1">
        <v>7.5</v>
      </c>
      <c r="F7587" s="1" t="s">
        <v>30</v>
      </c>
      <c r="G7587" s="1" t="s">
        <v>24</v>
      </c>
      <c r="H7587" s="2">
        <v>45007.0</v>
      </c>
      <c r="J7587" s="3">
        <f t="shared" si="2"/>
        <v>5</v>
      </c>
      <c r="K7587" s="4">
        <f t="shared" si="3"/>
        <v>1.5</v>
      </c>
      <c r="L7587" s="4">
        <f t="shared" si="4"/>
        <v>7.5</v>
      </c>
      <c r="S7587" s="1" t="s">
        <v>7624</v>
      </c>
      <c r="T7587" s="4" t="str">
        <f t="shared" si="5"/>
        <v>Tea</v>
      </c>
      <c r="U7587" s="4" t="str">
        <f t="shared" si="6"/>
        <v>Takeaway</v>
      </c>
      <c r="V7587" s="4" t="str">
        <f t="shared" si="7"/>
        <v>UNKNOWN</v>
      </c>
      <c r="W7587" s="4">
        <f t="shared" ref="W7587:Y7587" si="7594">IF(OR(J7587 = "ERROR", J7587 = ""), "UNKNOWN", J7587)</f>
        <v>5</v>
      </c>
      <c r="X7587" s="4">
        <f t="shared" si="7594"/>
        <v>1.5</v>
      </c>
      <c r="Y7587" s="4">
        <f t="shared" si="7594"/>
        <v>7.5</v>
      </c>
      <c r="Z7587" s="5">
        <f t="shared" si="9"/>
        <v>45007</v>
      </c>
    </row>
    <row r="7588">
      <c r="A7588" s="1" t="s">
        <v>7625</v>
      </c>
      <c r="B7588" s="1" t="s">
        <v>41</v>
      </c>
      <c r="C7588" s="1">
        <v>4.0</v>
      </c>
      <c r="D7588" s="1">
        <v>4.0</v>
      </c>
      <c r="E7588" s="1">
        <v>16.0</v>
      </c>
      <c r="G7588" s="1" t="s">
        <v>24</v>
      </c>
      <c r="H7588" s="2">
        <v>45060.0</v>
      </c>
      <c r="J7588" s="3">
        <f t="shared" si="2"/>
        <v>4</v>
      </c>
      <c r="K7588" s="4">
        <f t="shared" si="3"/>
        <v>4</v>
      </c>
      <c r="L7588" s="4">
        <f t="shared" si="4"/>
        <v>16</v>
      </c>
      <c r="S7588" s="1" t="s">
        <v>7625</v>
      </c>
      <c r="T7588" s="4" t="str">
        <f t="shared" si="5"/>
        <v>Smoothie</v>
      </c>
      <c r="U7588" s="4" t="str">
        <f t="shared" si="6"/>
        <v>Takeaway</v>
      </c>
      <c r="V7588" s="4" t="str">
        <f t="shared" si="7"/>
        <v>UNKNOWN</v>
      </c>
      <c r="W7588" s="4">
        <f t="shared" ref="W7588:Y7588" si="7595">IF(OR(J7588 = "ERROR", J7588 = ""), "UNKNOWN", J7588)</f>
        <v>4</v>
      </c>
      <c r="X7588" s="4">
        <f t="shared" si="7595"/>
        <v>4</v>
      </c>
      <c r="Y7588" s="4">
        <f t="shared" si="7595"/>
        <v>16</v>
      </c>
      <c r="Z7588" s="5">
        <f t="shared" si="9"/>
        <v>45060</v>
      </c>
    </row>
    <row r="7589">
      <c r="A7589" s="1" t="s">
        <v>7626</v>
      </c>
      <c r="B7589" s="1" t="s">
        <v>22</v>
      </c>
      <c r="C7589" s="1">
        <v>1.0</v>
      </c>
      <c r="D7589" s="1">
        <v>2.0</v>
      </c>
      <c r="E7589" s="1">
        <v>2.0</v>
      </c>
      <c r="H7589" s="2">
        <v>44935.0</v>
      </c>
      <c r="J7589" s="3">
        <f t="shared" si="2"/>
        <v>1</v>
      </c>
      <c r="K7589" s="4">
        <f t="shared" si="3"/>
        <v>2</v>
      </c>
      <c r="L7589" s="4">
        <f t="shared" si="4"/>
        <v>2</v>
      </c>
      <c r="S7589" s="1" t="s">
        <v>7626</v>
      </c>
      <c r="T7589" s="4" t="str">
        <f t="shared" si="5"/>
        <v>Coffee</v>
      </c>
      <c r="U7589" s="4" t="str">
        <f t="shared" si="6"/>
        <v>UNKNOWN</v>
      </c>
      <c r="V7589" s="4" t="str">
        <f t="shared" si="7"/>
        <v>UNKNOWN</v>
      </c>
      <c r="W7589" s="4">
        <f t="shared" ref="W7589:Y7589" si="7596">IF(OR(J7589 = "ERROR", J7589 = ""), "UNKNOWN", J7589)</f>
        <v>1</v>
      </c>
      <c r="X7589" s="4">
        <f t="shared" si="7596"/>
        <v>2</v>
      </c>
      <c r="Y7589" s="4">
        <f t="shared" si="7596"/>
        <v>2</v>
      </c>
      <c r="Z7589" s="5">
        <f t="shared" si="9"/>
        <v>44935</v>
      </c>
    </row>
    <row r="7590">
      <c r="A7590" s="1" t="s">
        <v>7627</v>
      </c>
      <c r="B7590" s="1" t="s">
        <v>22</v>
      </c>
      <c r="C7590" s="1">
        <v>4.0</v>
      </c>
      <c r="D7590" s="1">
        <v>2.0</v>
      </c>
      <c r="F7590" s="1" t="s">
        <v>39</v>
      </c>
      <c r="H7590" s="2">
        <v>45019.0</v>
      </c>
      <c r="J7590" s="3">
        <f t="shared" si="2"/>
        <v>4</v>
      </c>
      <c r="K7590" s="4">
        <f t="shared" si="3"/>
        <v>2</v>
      </c>
      <c r="L7590" s="4">
        <f t="shared" si="4"/>
        <v>8</v>
      </c>
      <c r="S7590" s="1" t="s">
        <v>7627</v>
      </c>
      <c r="T7590" s="4" t="str">
        <f t="shared" si="5"/>
        <v>Coffee</v>
      </c>
      <c r="U7590" s="4" t="str">
        <f t="shared" si="6"/>
        <v>UNKNOWN</v>
      </c>
      <c r="V7590" s="4" t="str">
        <f t="shared" si="7"/>
        <v>Digital Wallet</v>
      </c>
      <c r="W7590" s="4">
        <f t="shared" ref="W7590:Y7590" si="7597">IF(OR(J7590 = "ERROR", J7590 = ""), "UNKNOWN", J7590)</f>
        <v>4</v>
      </c>
      <c r="X7590" s="4">
        <f t="shared" si="7597"/>
        <v>2</v>
      </c>
      <c r="Y7590" s="4">
        <f t="shared" si="7597"/>
        <v>8</v>
      </c>
      <c r="Z7590" s="5">
        <f t="shared" si="9"/>
        <v>45019</v>
      </c>
    </row>
    <row r="7591">
      <c r="A7591" s="1" t="s">
        <v>7628</v>
      </c>
      <c r="B7591" s="1" t="s">
        <v>41</v>
      </c>
      <c r="C7591" s="1">
        <v>2.0</v>
      </c>
      <c r="D7591" s="1">
        <v>4.0</v>
      </c>
      <c r="E7591" s="1">
        <v>8.0</v>
      </c>
      <c r="F7591" s="1" t="s">
        <v>23</v>
      </c>
      <c r="G7591" s="1" t="s">
        <v>24</v>
      </c>
      <c r="H7591" s="2">
        <v>45159.0</v>
      </c>
      <c r="J7591" s="3">
        <f t="shared" si="2"/>
        <v>2</v>
      </c>
      <c r="K7591" s="4">
        <f t="shared" si="3"/>
        <v>4</v>
      </c>
      <c r="L7591" s="4">
        <f t="shared" si="4"/>
        <v>8</v>
      </c>
      <c r="S7591" s="1" t="s">
        <v>7628</v>
      </c>
      <c r="T7591" s="4" t="str">
        <f t="shared" si="5"/>
        <v>Smoothie</v>
      </c>
      <c r="U7591" s="4" t="str">
        <f t="shared" si="6"/>
        <v>Takeaway</v>
      </c>
      <c r="V7591" s="4" t="str">
        <f t="shared" si="7"/>
        <v>Credit Card</v>
      </c>
      <c r="W7591" s="4">
        <f t="shared" ref="W7591:Y7591" si="7598">IF(OR(J7591 = "ERROR", J7591 = ""), "UNKNOWN", J7591)</f>
        <v>2</v>
      </c>
      <c r="X7591" s="4">
        <f t="shared" si="7598"/>
        <v>4</v>
      </c>
      <c r="Y7591" s="4">
        <f t="shared" si="7598"/>
        <v>8</v>
      </c>
      <c r="Z7591" s="5">
        <f t="shared" si="9"/>
        <v>45159</v>
      </c>
    </row>
    <row r="7592">
      <c r="A7592" s="1" t="s">
        <v>7629</v>
      </c>
      <c r="B7592" s="1" t="s">
        <v>25</v>
      </c>
      <c r="C7592" s="1">
        <v>1.0</v>
      </c>
      <c r="D7592" s="1">
        <v>1.0</v>
      </c>
      <c r="E7592" s="1">
        <v>1.0</v>
      </c>
      <c r="F7592" s="1" t="s">
        <v>30</v>
      </c>
      <c r="G7592" s="1" t="s">
        <v>24</v>
      </c>
      <c r="H7592" s="6">
        <v>45216.0</v>
      </c>
      <c r="J7592" s="3">
        <f t="shared" si="2"/>
        <v>1</v>
      </c>
      <c r="K7592" s="4">
        <f t="shared" si="3"/>
        <v>1</v>
      </c>
      <c r="L7592" s="4">
        <f t="shared" si="4"/>
        <v>1</v>
      </c>
      <c r="S7592" s="1" t="s">
        <v>7629</v>
      </c>
      <c r="T7592" s="4" t="str">
        <f t="shared" si="5"/>
        <v>UNKNOWN</v>
      </c>
      <c r="U7592" s="4" t="str">
        <f t="shared" si="6"/>
        <v>Takeaway</v>
      </c>
      <c r="V7592" s="4" t="str">
        <f t="shared" si="7"/>
        <v>UNKNOWN</v>
      </c>
      <c r="W7592" s="4">
        <f t="shared" ref="W7592:Y7592" si="7599">IF(OR(J7592 = "ERROR", J7592 = ""), "UNKNOWN", J7592)</f>
        <v>1</v>
      </c>
      <c r="X7592" s="4">
        <f t="shared" si="7599"/>
        <v>1</v>
      </c>
      <c r="Y7592" s="4">
        <f t="shared" si="7599"/>
        <v>1</v>
      </c>
      <c r="Z7592" s="7">
        <f t="shared" si="9"/>
        <v>45216</v>
      </c>
    </row>
    <row r="7593">
      <c r="A7593" s="1" t="s">
        <v>7630</v>
      </c>
      <c r="B7593" s="1" t="s">
        <v>27</v>
      </c>
      <c r="C7593" s="1" t="s">
        <v>25</v>
      </c>
      <c r="D7593" s="1">
        <v>3.0</v>
      </c>
      <c r="E7593" s="1">
        <v>3.0</v>
      </c>
      <c r="F7593" s="1" t="s">
        <v>28</v>
      </c>
      <c r="G7593" s="1" t="s">
        <v>24</v>
      </c>
      <c r="H7593" s="2">
        <v>45002.0</v>
      </c>
      <c r="J7593" s="3">
        <f t="shared" si="2"/>
        <v>1</v>
      </c>
      <c r="K7593" s="4">
        <f t="shared" si="3"/>
        <v>3</v>
      </c>
      <c r="L7593" s="4">
        <f t="shared" si="4"/>
        <v>3</v>
      </c>
      <c r="S7593" s="1" t="s">
        <v>7630</v>
      </c>
      <c r="T7593" s="4" t="str">
        <f t="shared" si="5"/>
        <v>Cake</v>
      </c>
      <c r="U7593" s="4" t="str">
        <f t="shared" si="6"/>
        <v>Takeaway</v>
      </c>
      <c r="V7593" s="4" t="str">
        <f t="shared" si="7"/>
        <v>Cash</v>
      </c>
      <c r="W7593" s="4">
        <f t="shared" ref="W7593:Y7593" si="7600">IF(OR(J7593 = "ERROR", J7593 = ""), "UNKNOWN", J7593)</f>
        <v>1</v>
      </c>
      <c r="X7593" s="4">
        <f t="shared" si="7600"/>
        <v>3</v>
      </c>
      <c r="Y7593" s="4">
        <f t="shared" si="7600"/>
        <v>3</v>
      </c>
      <c r="Z7593" s="5">
        <f t="shared" si="9"/>
        <v>45002</v>
      </c>
    </row>
    <row r="7594">
      <c r="A7594" s="1" t="s">
        <v>7631</v>
      </c>
      <c r="B7594" s="1" t="s">
        <v>41</v>
      </c>
      <c r="C7594" s="1">
        <v>2.0</v>
      </c>
      <c r="E7594" s="1">
        <v>8.0</v>
      </c>
      <c r="F7594" s="1" t="s">
        <v>28</v>
      </c>
      <c r="H7594" s="6">
        <v>45289.0</v>
      </c>
      <c r="J7594" s="3">
        <f t="shared" si="2"/>
        <v>2</v>
      </c>
      <c r="K7594" s="4">
        <f t="shared" si="3"/>
        <v>4</v>
      </c>
      <c r="L7594" s="4">
        <f t="shared" si="4"/>
        <v>8</v>
      </c>
      <c r="S7594" s="1" t="s">
        <v>7631</v>
      </c>
      <c r="T7594" s="4" t="str">
        <f t="shared" si="5"/>
        <v>Smoothie</v>
      </c>
      <c r="U7594" s="4" t="str">
        <f t="shared" si="6"/>
        <v>UNKNOWN</v>
      </c>
      <c r="V7594" s="4" t="str">
        <f t="shared" si="7"/>
        <v>Cash</v>
      </c>
      <c r="W7594" s="4">
        <f t="shared" ref="W7594:Y7594" si="7601">IF(OR(J7594 = "ERROR", J7594 = ""), "UNKNOWN", J7594)</f>
        <v>2</v>
      </c>
      <c r="X7594" s="4">
        <f t="shared" si="7601"/>
        <v>4</v>
      </c>
      <c r="Y7594" s="4">
        <f t="shared" si="7601"/>
        <v>8</v>
      </c>
      <c r="Z7594" s="7">
        <f t="shared" si="9"/>
        <v>45289</v>
      </c>
    </row>
    <row r="7595">
      <c r="A7595" s="1" t="s">
        <v>7632</v>
      </c>
      <c r="B7595" s="1" t="s">
        <v>41</v>
      </c>
      <c r="C7595" s="1">
        <v>5.0</v>
      </c>
      <c r="D7595" s="1">
        <v>4.0</v>
      </c>
      <c r="E7595" s="1">
        <v>20.0</v>
      </c>
      <c r="F7595" s="1" t="s">
        <v>28</v>
      </c>
      <c r="G7595" s="1" t="s">
        <v>24</v>
      </c>
      <c r="H7595" s="2">
        <v>45030.0</v>
      </c>
      <c r="J7595" s="3">
        <f t="shared" si="2"/>
        <v>5</v>
      </c>
      <c r="K7595" s="4">
        <f t="shared" si="3"/>
        <v>4</v>
      </c>
      <c r="L7595" s="4">
        <f t="shared" si="4"/>
        <v>20</v>
      </c>
      <c r="S7595" s="1" t="s">
        <v>7632</v>
      </c>
      <c r="T7595" s="4" t="str">
        <f t="shared" si="5"/>
        <v>Smoothie</v>
      </c>
      <c r="U7595" s="4" t="str">
        <f t="shared" si="6"/>
        <v>Takeaway</v>
      </c>
      <c r="V7595" s="4" t="str">
        <f t="shared" si="7"/>
        <v>Cash</v>
      </c>
      <c r="W7595" s="4">
        <f t="shared" ref="W7595:Y7595" si="7602">IF(OR(J7595 = "ERROR", J7595 = ""), "UNKNOWN", J7595)</f>
        <v>5</v>
      </c>
      <c r="X7595" s="4">
        <f t="shared" si="7602"/>
        <v>4</v>
      </c>
      <c r="Y7595" s="4">
        <f t="shared" si="7602"/>
        <v>20</v>
      </c>
      <c r="Z7595" s="5">
        <f t="shared" si="9"/>
        <v>45030</v>
      </c>
    </row>
    <row r="7596">
      <c r="A7596" s="1" t="s">
        <v>7633</v>
      </c>
      <c r="B7596" s="1" t="s">
        <v>22</v>
      </c>
      <c r="D7596" s="1">
        <v>2.0</v>
      </c>
      <c r="E7596" s="1">
        <v>4.0</v>
      </c>
      <c r="F7596" s="1" t="s">
        <v>28</v>
      </c>
      <c r="H7596" s="2">
        <v>45115.0</v>
      </c>
      <c r="J7596" s="3">
        <f t="shared" si="2"/>
        <v>2</v>
      </c>
      <c r="K7596" s="4">
        <f t="shared" si="3"/>
        <v>2</v>
      </c>
      <c r="L7596" s="4">
        <f t="shared" si="4"/>
        <v>4</v>
      </c>
      <c r="S7596" s="1" t="s">
        <v>7633</v>
      </c>
      <c r="T7596" s="4" t="str">
        <f t="shared" si="5"/>
        <v>Coffee</v>
      </c>
      <c r="U7596" s="4" t="str">
        <f t="shared" si="6"/>
        <v>UNKNOWN</v>
      </c>
      <c r="V7596" s="4" t="str">
        <f t="shared" si="7"/>
        <v>Cash</v>
      </c>
      <c r="W7596" s="4">
        <f t="shared" ref="W7596:Y7596" si="7603">IF(OR(J7596 = "ERROR", J7596 = ""), "UNKNOWN", J7596)</f>
        <v>2</v>
      </c>
      <c r="X7596" s="4">
        <f t="shared" si="7603"/>
        <v>2</v>
      </c>
      <c r="Y7596" s="4">
        <f t="shared" si="7603"/>
        <v>4</v>
      </c>
      <c r="Z7596" s="5">
        <f t="shared" si="9"/>
        <v>45115</v>
      </c>
    </row>
    <row r="7597">
      <c r="A7597" s="1" t="s">
        <v>7634</v>
      </c>
      <c r="B7597" s="1" t="s">
        <v>32</v>
      </c>
      <c r="C7597" s="1">
        <v>4.0</v>
      </c>
      <c r="D7597" s="1">
        <v>1.0</v>
      </c>
      <c r="E7597" s="1">
        <v>4.0</v>
      </c>
      <c r="F7597" s="1" t="s">
        <v>23</v>
      </c>
      <c r="G7597" s="1" t="s">
        <v>29</v>
      </c>
      <c r="H7597" s="2">
        <v>45181.0</v>
      </c>
      <c r="J7597" s="3">
        <f t="shared" si="2"/>
        <v>4</v>
      </c>
      <c r="K7597" s="4">
        <f t="shared" si="3"/>
        <v>1</v>
      </c>
      <c r="L7597" s="4">
        <f t="shared" si="4"/>
        <v>4</v>
      </c>
      <c r="S7597" s="1" t="s">
        <v>7634</v>
      </c>
      <c r="T7597" s="4" t="str">
        <f t="shared" si="5"/>
        <v>Cookie</v>
      </c>
      <c r="U7597" s="4" t="str">
        <f t="shared" si="6"/>
        <v>In-store</v>
      </c>
      <c r="V7597" s="4" t="str">
        <f t="shared" si="7"/>
        <v>Credit Card</v>
      </c>
      <c r="W7597" s="4">
        <f t="shared" ref="W7597:Y7597" si="7604">IF(OR(J7597 = "ERROR", J7597 = ""), "UNKNOWN", J7597)</f>
        <v>4</v>
      </c>
      <c r="X7597" s="4">
        <f t="shared" si="7604"/>
        <v>1</v>
      </c>
      <c r="Y7597" s="4">
        <f t="shared" si="7604"/>
        <v>4</v>
      </c>
      <c r="Z7597" s="5">
        <f t="shared" si="9"/>
        <v>45181</v>
      </c>
    </row>
    <row r="7598">
      <c r="A7598" s="1" t="s">
        <v>7635</v>
      </c>
      <c r="B7598" s="1" t="s">
        <v>44</v>
      </c>
      <c r="C7598" s="1">
        <v>1.0</v>
      </c>
      <c r="D7598" s="1">
        <v>4.0</v>
      </c>
      <c r="E7598" s="1">
        <v>4.0</v>
      </c>
      <c r="G7598" s="1" t="s">
        <v>25</v>
      </c>
      <c r="H7598" s="2">
        <v>45231.0</v>
      </c>
      <c r="J7598" s="3">
        <f t="shared" si="2"/>
        <v>1</v>
      </c>
      <c r="K7598" s="4">
        <f t="shared" si="3"/>
        <v>4</v>
      </c>
      <c r="L7598" s="4">
        <f t="shared" si="4"/>
        <v>4</v>
      </c>
      <c r="S7598" s="1" t="s">
        <v>7635</v>
      </c>
      <c r="T7598" s="4" t="str">
        <f t="shared" si="5"/>
        <v>Sandwich</v>
      </c>
      <c r="U7598" s="4" t="str">
        <f t="shared" si="6"/>
        <v>UNKNOWN</v>
      </c>
      <c r="V7598" s="4" t="str">
        <f t="shared" si="7"/>
        <v>UNKNOWN</v>
      </c>
      <c r="W7598" s="4">
        <f t="shared" ref="W7598:Y7598" si="7605">IF(OR(J7598 = "ERROR", J7598 = ""), "UNKNOWN", J7598)</f>
        <v>1</v>
      </c>
      <c r="X7598" s="4">
        <f t="shared" si="7605"/>
        <v>4</v>
      </c>
      <c r="Y7598" s="4">
        <f t="shared" si="7605"/>
        <v>4</v>
      </c>
      <c r="Z7598" s="5">
        <f t="shared" si="9"/>
        <v>45231</v>
      </c>
    </row>
    <row r="7599">
      <c r="A7599" s="1" t="s">
        <v>7636</v>
      </c>
      <c r="B7599" s="1" t="s">
        <v>25</v>
      </c>
      <c r="C7599" s="1" t="s">
        <v>30</v>
      </c>
      <c r="E7599" s="1">
        <v>9.0</v>
      </c>
      <c r="F7599" s="1" t="s">
        <v>39</v>
      </c>
      <c r="G7599" s="1" t="s">
        <v>29</v>
      </c>
      <c r="H7599" s="6">
        <v>45273.0</v>
      </c>
      <c r="J7599" s="3" t="str">
        <f t="shared" si="2"/>
        <v>UNKNOWN</v>
      </c>
      <c r="K7599" s="4" t="str">
        <f t="shared" si="3"/>
        <v/>
      </c>
      <c r="L7599" s="4">
        <f t="shared" si="4"/>
        <v>9</v>
      </c>
      <c r="S7599" s="1" t="s">
        <v>7636</v>
      </c>
      <c r="T7599" s="4" t="str">
        <f t="shared" si="5"/>
        <v>UNKNOWN</v>
      </c>
      <c r="U7599" s="4" t="str">
        <f t="shared" si="6"/>
        <v>In-store</v>
      </c>
      <c r="V7599" s="4" t="str">
        <f t="shared" si="7"/>
        <v>Digital Wallet</v>
      </c>
      <c r="W7599" s="4" t="str">
        <f t="shared" ref="W7599:Y7599" si="7606">IF(OR(J7599 = "ERROR", J7599 = ""), "UNKNOWN", J7599)</f>
        <v>UNKNOWN</v>
      </c>
      <c r="X7599" s="4" t="str">
        <f t="shared" si="7606"/>
        <v>UNKNOWN</v>
      </c>
      <c r="Y7599" s="4">
        <f t="shared" si="7606"/>
        <v>9</v>
      </c>
      <c r="Z7599" s="7">
        <f t="shared" si="9"/>
        <v>45273</v>
      </c>
    </row>
    <row r="7600">
      <c r="A7600" s="1" t="s">
        <v>7637</v>
      </c>
      <c r="B7600" s="1" t="s">
        <v>44</v>
      </c>
      <c r="C7600" s="1">
        <v>5.0</v>
      </c>
      <c r="D7600" s="1">
        <v>4.0</v>
      </c>
      <c r="E7600" s="1">
        <v>20.0</v>
      </c>
      <c r="G7600" s="1" t="s">
        <v>29</v>
      </c>
      <c r="H7600" s="2">
        <v>45052.0</v>
      </c>
      <c r="J7600" s="3">
        <f t="shared" si="2"/>
        <v>5</v>
      </c>
      <c r="K7600" s="4">
        <f t="shared" si="3"/>
        <v>4</v>
      </c>
      <c r="L7600" s="4">
        <f t="shared" si="4"/>
        <v>20</v>
      </c>
      <c r="S7600" s="1" t="s">
        <v>7637</v>
      </c>
      <c r="T7600" s="4" t="str">
        <f t="shared" si="5"/>
        <v>Sandwich</v>
      </c>
      <c r="U7600" s="4" t="str">
        <f t="shared" si="6"/>
        <v>In-store</v>
      </c>
      <c r="V7600" s="4" t="str">
        <f t="shared" si="7"/>
        <v>UNKNOWN</v>
      </c>
      <c r="W7600" s="4">
        <f t="shared" ref="W7600:Y7600" si="7607">IF(OR(J7600 = "ERROR", J7600 = ""), "UNKNOWN", J7600)</f>
        <v>5</v>
      </c>
      <c r="X7600" s="4">
        <f t="shared" si="7607"/>
        <v>4</v>
      </c>
      <c r="Y7600" s="4">
        <f t="shared" si="7607"/>
        <v>20</v>
      </c>
      <c r="Z7600" s="5">
        <f t="shared" si="9"/>
        <v>45052</v>
      </c>
    </row>
    <row r="7601">
      <c r="A7601" s="1" t="s">
        <v>7638</v>
      </c>
      <c r="B7601" s="1" t="s">
        <v>36</v>
      </c>
      <c r="C7601" s="1">
        <v>2.0</v>
      </c>
      <c r="D7601" s="1">
        <v>5.0</v>
      </c>
      <c r="E7601" s="1">
        <v>10.0</v>
      </c>
      <c r="F7601" s="1" t="s">
        <v>28</v>
      </c>
      <c r="G7601" s="1" t="s">
        <v>29</v>
      </c>
      <c r="J7601" s="3">
        <f t="shared" si="2"/>
        <v>2</v>
      </c>
      <c r="K7601" s="4">
        <f t="shared" si="3"/>
        <v>5</v>
      </c>
      <c r="L7601" s="4">
        <f t="shared" si="4"/>
        <v>10</v>
      </c>
      <c r="S7601" s="1" t="s">
        <v>7638</v>
      </c>
      <c r="T7601" s="4" t="str">
        <f t="shared" si="5"/>
        <v>Salad</v>
      </c>
      <c r="U7601" s="4" t="str">
        <f t="shared" si="6"/>
        <v>In-store</v>
      </c>
      <c r="V7601" s="4" t="str">
        <f t="shared" si="7"/>
        <v>Cash</v>
      </c>
      <c r="W7601" s="4">
        <f t="shared" ref="W7601:Y7601" si="7608">IF(OR(J7601 = "ERROR", J7601 = ""), "UNKNOWN", J7601)</f>
        <v>2</v>
      </c>
      <c r="X7601" s="4">
        <f t="shared" si="7608"/>
        <v>5</v>
      </c>
      <c r="Y7601" s="4">
        <f t="shared" si="7608"/>
        <v>10</v>
      </c>
      <c r="Z7601" s="4" t="str">
        <f t="shared" si="9"/>
        <v>UNKNOWN</v>
      </c>
    </row>
    <row r="7602">
      <c r="A7602" s="1" t="s">
        <v>7639</v>
      </c>
      <c r="B7602" s="1" t="s">
        <v>44</v>
      </c>
      <c r="C7602" s="1">
        <v>2.0</v>
      </c>
      <c r="D7602" s="1">
        <v>4.0</v>
      </c>
      <c r="E7602" s="1">
        <v>8.0</v>
      </c>
      <c r="F7602" s="1" t="s">
        <v>23</v>
      </c>
      <c r="G7602" s="1" t="s">
        <v>24</v>
      </c>
      <c r="H7602" s="2">
        <v>45177.0</v>
      </c>
      <c r="J7602" s="3">
        <f t="shared" si="2"/>
        <v>2</v>
      </c>
      <c r="K7602" s="4">
        <f t="shared" si="3"/>
        <v>4</v>
      </c>
      <c r="L7602" s="4">
        <f t="shared" si="4"/>
        <v>8</v>
      </c>
      <c r="S7602" s="1" t="s">
        <v>7639</v>
      </c>
      <c r="T7602" s="4" t="str">
        <f t="shared" si="5"/>
        <v>Sandwich</v>
      </c>
      <c r="U7602" s="4" t="str">
        <f t="shared" si="6"/>
        <v>Takeaway</v>
      </c>
      <c r="V7602" s="4" t="str">
        <f t="shared" si="7"/>
        <v>Credit Card</v>
      </c>
      <c r="W7602" s="4">
        <f t="shared" ref="W7602:Y7602" si="7609">IF(OR(J7602 = "ERROR", J7602 = ""), "UNKNOWN", J7602)</f>
        <v>2</v>
      </c>
      <c r="X7602" s="4">
        <f t="shared" si="7609"/>
        <v>4</v>
      </c>
      <c r="Y7602" s="4">
        <f t="shared" si="7609"/>
        <v>8</v>
      </c>
      <c r="Z7602" s="5">
        <f t="shared" si="9"/>
        <v>45177</v>
      </c>
    </row>
    <row r="7603">
      <c r="A7603" s="1" t="s">
        <v>7640</v>
      </c>
      <c r="B7603" s="1" t="s">
        <v>55</v>
      </c>
      <c r="C7603" s="1" t="s">
        <v>30</v>
      </c>
      <c r="D7603" s="1">
        <v>3.0</v>
      </c>
      <c r="E7603" s="1">
        <v>6.0</v>
      </c>
      <c r="F7603" s="1" t="s">
        <v>28</v>
      </c>
      <c r="H7603" s="2">
        <v>45055.0</v>
      </c>
      <c r="J7603" s="3">
        <f t="shared" si="2"/>
        <v>2</v>
      </c>
      <c r="K7603" s="4">
        <f t="shared" si="3"/>
        <v>3</v>
      </c>
      <c r="L7603" s="4">
        <f t="shared" si="4"/>
        <v>6</v>
      </c>
      <c r="S7603" s="1" t="s">
        <v>7640</v>
      </c>
      <c r="T7603" s="4" t="str">
        <f t="shared" si="5"/>
        <v>Juice</v>
      </c>
      <c r="U7603" s="4" t="str">
        <f t="shared" si="6"/>
        <v>UNKNOWN</v>
      </c>
      <c r="V7603" s="4" t="str">
        <f t="shared" si="7"/>
        <v>Cash</v>
      </c>
      <c r="W7603" s="4">
        <f t="shared" ref="W7603:Y7603" si="7610">IF(OR(J7603 = "ERROR", J7603 = ""), "UNKNOWN", J7603)</f>
        <v>2</v>
      </c>
      <c r="X7603" s="4">
        <f t="shared" si="7610"/>
        <v>3</v>
      </c>
      <c r="Y7603" s="4">
        <f t="shared" si="7610"/>
        <v>6</v>
      </c>
      <c r="Z7603" s="5">
        <f t="shared" si="9"/>
        <v>45055</v>
      </c>
    </row>
    <row r="7604">
      <c r="A7604" s="1" t="s">
        <v>7641</v>
      </c>
      <c r="B7604" s="1" t="s">
        <v>36</v>
      </c>
      <c r="C7604" s="1">
        <v>4.0</v>
      </c>
      <c r="D7604" s="1">
        <v>5.0</v>
      </c>
      <c r="E7604" s="1">
        <v>20.0</v>
      </c>
      <c r="F7604" s="1" t="s">
        <v>39</v>
      </c>
      <c r="G7604" s="1" t="s">
        <v>30</v>
      </c>
      <c r="H7604" s="2">
        <v>45123.0</v>
      </c>
      <c r="J7604" s="3">
        <f t="shared" si="2"/>
        <v>4</v>
      </c>
      <c r="K7604" s="4">
        <f t="shared" si="3"/>
        <v>5</v>
      </c>
      <c r="L7604" s="4">
        <f t="shared" si="4"/>
        <v>20</v>
      </c>
      <c r="S7604" s="1" t="s">
        <v>7641</v>
      </c>
      <c r="T7604" s="4" t="str">
        <f t="shared" si="5"/>
        <v>Salad</v>
      </c>
      <c r="U7604" s="4" t="str">
        <f t="shared" si="6"/>
        <v>UNKNOWN</v>
      </c>
      <c r="V7604" s="4" t="str">
        <f t="shared" si="7"/>
        <v>Digital Wallet</v>
      </c>
      <c r="W7604" s="4">
        <f t="shared" ref="W7604:Y7604" si="7611">IF(OR(J7604 = "ERROR", J7604 = ""), "UNKNOWN", J7604)</f>
        <v>4</v>
      </c>
      <c r="X7604" s="4">
        <f t="shared" si="7611"/>
        <v>5</v>
      </c>
      <c r="Y7604" s="4">
        <f t="shared" si="7611"/>
        <v>20</v>
      </c>
      <c r="Z7604" s="5">
        <f t="shared" si="9"/>
        <v>45123</v>
      </c>
    </row>
    <row r="7605">
      <c r="A7605" s="1" t="s">
        <v>7642</v>
      </c>
      <c r="B7605" s="1" t="s">
        <v>36</v>
      </c>
      <c r="D7605" s="1">
        <v>5.0</v>
      </c>
      <c r="E7605" s="1">
        <v>25.0</v>
      </c>
      <c r="F7605" s="1" t="s">
        <v>39</v>
      </c>
      <c r="G7605" s="1" t="s">
        <v>29</v>
      </c>
      <c r="H7605" s="6">
        <v>45287.0</v>
      </c>
      <c r="J7605" s="3">
        <f t="shared" si="2"/>
        <v>5</v>
      </c>
      <c r="K7605" s="4">
        <f t="shared" si="3"/>
        <v>5</v>
      </c>
      <c r="L7605" s="4">
        <f t="shared" si="4"/>
        <v>25</v>
      </c>
      <c r="S7605" s="1" t="s">
        <v>7642</v>
      </c>
      <c r="T7605" s="4" t="str">
        <f t="shared" si="5"/>
        <v>Salad</v>
      </c>
      <c r="U7605" s="4" t="str">
        <f t="shared" si="6"/>
        <v>In-store</v>
      </c>
      <c r="V7605" s="4" t="str">
        <f t="shared" si="7"/>
        <v>Digital Wallet</v>
      </c>
      <c r="W7605" s="4">
        <f t="shared" ref="W7605:Y7605" si="7612">IF(OR(J7605 = "ERROR", J7605 = ""), "UNKNOWN", J7605)</f>
        <v>5</v>
      </c>
      <c r="X7605" s="4">
        <f t="shared" si="7612"/>
        <v>5</v>
      </c>
      <c r="Y7605" s="4">
        <f t="shared" si="7612"/>
        <v>25</v>
      </c>
      <c r="Z7605" s="7">
        <f t="shared" si="9"/>
        <v>45287</v>
      </c>
    </row>
    <row r="7606">
      <c r="A7606" s="1" t="s">
        <v>7643</v>
      </c>
      <c r="C7606" s="1">
        <v>4.0</v>
      </c>
      <c r="D7606" s="1">
        <v>3.0</v>
      </c>
      <c r="E7606" s="1">
        <v>12.0</v>
      </c>
      <c r="F7606" s="1" t="s">
        <v>30</v>
      </c>
      <c r="H7606" s="2">
        <v>44930.0</v>
      </c>
      <c r="J7606" s="3">
        <f t="shared" si="2"/>
        <v>4</v>
      </c>
      <c r="K7606" s="4">
        <f t="shared" si="3"/>
        <v>3</v>
      </c>
      <c r="L7606" s="4">
        <f t="shared" si="4"/>
        <v>12</v>
      </c>
      <c r="S7606" s="1" t="s">
        <v>7643</v>
      </c>
      <c r="T7606" s="4" t="str">
        <f t="shared" si="5"/>
        <v>UNKNOWN</v>
      </c>
      <c r="U7606" s="4" t="str">
        <f t="shared" si="6"/>
        <v>UNKNOWN</v>
      </c>
      <c r="V7606" s="4" t="str">
        <f t="shared" si="7"/>
        <v>UNKNOWN</v>
      </c>
      <c r="W7606" s="4">
        <f t="shared" ref="W7606:Y7606" si="7613">IF(OR(J7606 = "ERROR", J7606 = ""), "UNKNOWN", J7606)</f>
        <v>4</v>
      </c>
      <c r="X7606" s="4">
        <f t="shared" si="7613"/>
        <v>3</v>
      </c>
      <c r="Y7606" s="4">
        <f t="shared" si="7613"/>
        <v>12</v>
      </c>
      <c r="Z7606" s="5">
        <f t="shared" si="9"/>
        <v>44930</v>
      </c>
    </row>
    <row r="7607">
      <c r="A7607" s="1" t="s">
        <v>7644</v>
      </c>
      <c r="B7607" s="1" t="s">
        <v>55</v>
      </c>
      <c r="C7607" s="1">
        <v>5.0</v>
      </c>
      <c r="D7607" s="1">
        <v>3.0</v>
      </c>
      <c r="E7607" s="1">
        <v>15.0</v>
      </c>
      <c r="F7607" s="1" t="s">
        <v>28</v>
      </c>
      <c r="G7607" s="1" t="s">
        <v>29</v>
      </c>
      <c r="H7607" s="2">
        <v>45159.0</v>
      </c>
      <c r="J7607" s="3">
        <f t="shared" si="2"/>
        <v>5</v>
      </c>
      <c r="K7607" s="4">
        <f t="shared" si="3"/>
        <v>3</v>
      </c>
      <c r="L7607" s="4">
        <f t="shared" si="4"/>
        <v>15</v>
      </c>
      <c r="S7607" s="1" t="s">
        <v>7644</v>
      </c>
      <c r="T7607" s="4" t="str">
        <f t="shared" si="5"/>
        <v>Juice</v>
      </c>
      <c r="U7607" s="4" t="str">
        <f t="shared" si="6"/>
        <v>In-store</v>
      </c>
      <c r="V7607" s="4" t="str">
        <f t="shared" si="7"/>
        <v>Cash</v>
      </c>
      <c r="W7607" s="4">
        <f t="shared" ref="W7607:Y7607" si="7614">IF(OR(J7607 = "ERROR", J7607 = ""), "UNKNOWN", J7607)</f>
        <v>5</v>
      </c>
      <c r="X7607" s="4">
        <f t="shared" si="7614"/>
        <v>3</v>
      </c>
      <c r="Y7607" s="4">
        <f t="shared" si="7614"/>
        <v>15</v>
      </c>
      <c r="Z7607" s="5">
        <f t="shared" si="9"/>
        <v>45159</v>
      </c>
    </row>
    <row r="7608">
      <c r="A7608" s="1" t="s">
        <v>7645</v>
      </c>
      <c r="B7608" s="1" t="s">
        <v>22</v>
      </c>
      <c r="C7608" s="1">
        <v>2.0</v>
      </c>
      <c r="D7608" s="1">
        <v>2.0</v>
      </c>
      <c r="E7608" s="1">
        <v>4.0</v>
      </c>
      <c r="F7608" s="1" t="s">
        <v>23</v>
      </c>
      <c r="G7608" s="1" t="s">
        <v>24</v>
      </c>
      <c r="H7608" s="2">
        <v>45102.0</v>
      </c>
      <c r="J7608" s="3">
        <f t="shared" si="2"/>
        <v>2</v>
      </c>
      <c r="K7608" s="4">
        <f t="shared" si="3"/>
        <v>2</v>
      </c>
      <c r="L7608" s="4">
        <f t="shared" si="4"/>
        <v>4</v>
      </c>
      <c r="S7608" s="1" t="s">
        <v>7645</v>
      </c>
      <c r="T7608" s="4" t="str">
        <f t="shared" si="5"/>
        <v>Coffee</v>
      </c>
      <c r="U7608" s="4" t="str">
        <f t="shared" si="6"/>
        <v>Takeaway</v>
      </c>
      <c r="V7608" s="4" t="str">
        <f t="shared" si="7"/>
        <v>Credit Card</v>
      </c>
      <c r="W7608" s="4">
        <f t="shared" ref="W7608:Y7608" si="7615">IF(OR(J7608 = "ERROR", J7608 = ""), "UNKNOWN", J7608)</f>
        <v>2</v>
      </c>
      <c r="X7608" s="4">
        <f t="shared" si="7615"/>
        <v>2</v>
      </c>
      <c r="Y7608" s="4">
        <f t="shared" si="7615"/>
        <v>4</v>
      </c>
      <c r="Z7608" s="5">
        <f t="shared" si="9"/>
        <v>45102</v>
      </c>
    </row>
    <row r="7609">
      <c r="A7609" s="1" t="s">
        <v>7646</v>
      </c>
      <c r="B7609" s="1" t="s">
        <v>22</v>
      </c>
      <c r="C7609" s="1">
        <v>3.0</v>
      </c>
      <c r="D7609" s="1">
        <v>2.0</v>
      </c>
      <c r="E7609" s="1">
        <v>6.0</v>
      </c>
      <c r="G7609" s="1" t="s">
        <v>29</v>
      </c>
      <c r="H7609" s="6">
        <v>45251.0</v>
      </c>
      <c r="J7609" s="3">
        <f t="shared" si="2"/>
        <v>3</v>
      </c>
      <c r="K7609" s="4">
        <f t="shared" si="3"/>
        <v>2</v>
      </c>
      <c r="L7609" s="4">
        <f t="shared" si="4"/>
        <v>6</v>
      </c>
      <c r="S7609" s="1" t="s">
        <v>7646</v>
      </c>
      <c r="T7609" s="4" t="str">
        <f t="shared" si="5"/>
        <v>Coffee</v>
      </c>
      <c r="U7609" s="4" t="str">
        <f t="shared" si="6"/>
        <v>In-store</v>
      </c>
      <c r="V7609" s="4" t="str">
        <f t="shared" si="7"/>
        <v>UNKNOWN</v>
      </c>
      <c r="W7609" s="4">
        <f t="shared" ref="W7609:Y7609" si="7616">IF(OR(J7609 = "ERROR", J7609 = ""), "UNKNOWN", J7609)</f>
        <v>3</v>
      </c>
      <c r="X7609" s="4">
        <f t="shared" si="7616"/>
        <v>2</v>
      </c>
      <c r="Y7609" s="4">
        <f t="shared" si="7616"/>
        <v>6</v>
      </c>
      <c r="Z7609" s="7">
        <f t="shared" si="9"/>
        <v>45251</v>
      </c>
    </row>
    <row r="7610">
      <c r="A7610" s="1" t="s">
        <v>7647</v>
      </c>
      <c r="B7610" s="1" t="s">
        <v>41</v>
      </c>
      <c r="C7610" s="1">
        <v>5.0</v>
      </c>
      <c r="D7610" s="1">
        <v>4.0</v>
      </c>
      <c r="E7610" s="1">
        <v>20.0</v>
      </c>
      <c r="F7610" s="1" t="s">
        <v>28</v>
      </c>
      <c r="G7610" s="1" t="s">
        <v>24</v>
      </c>
      <c r="H7610" s="2">
        <v>45187.0</v>
      </c>
      <c r="J7610" s="3">
        <f t="shared" si="2"/>
        <v>5</v>
      </c>
      <c r="K7610" s="4">
        <f t="shared" si="3"/>
        <v>4</v>
      </c>
      <c r="L7610" s="4">
        <f t="shared" si="4"/>
        <v>20</v>
      </c>
      <c r="S7610" s="1" t="s">
        <v>7647</v>
      </c>
      <c r="T7610" s="4" t="str">
        <f t="shared" si="5"/>
        <v>Smoothie</v>
      </c>
      <c r="U7610" s="4" t="str">
        <f t="shared" si="6"/>
        <v>Takeaway</v>
      </c>
      <c r="V7610" s="4" t="str">
        <f t="shared" si="7"/>
        <v>Cash</v>
      </c>
      <c r="W7610" s="4">
        <f t="shared" ref="W7610:Y7610" si="7617">IF(OR(J7610 = "ERROR", J7610 = ""), "UNKNOWN", J7610)</f>
        <v>5</v>
      </c>
      <c r="X7610" s="4">
        <f t="shared" si="7617"/>
        <v>4</v>
      </c>
      <c r="Y7610" s="4">
        <f t="shared" si="7617"/>
        <v>20</v>
      </c>
      <c r="Z7610" s="5">
        <f t="shared" si="9"/>
        <v>45187</v>
      </c>
    </row>
    <row r="7611">
      <c r="A7611" s="1" t="s">
        <v>7648</v>
      </c>
      <c r="B7611" s="1" t="s">
        <v>55</v>
      </c>
      <c r="C7611" s="1">
        <v>5.0</v>
      </c>
      <c r="D7611" s="1">
        <v>3.0</v>
      </c>
      <c r="E7611" s="1">
        <v>15.0</v>
      </c>
      <c r="F7611" s="1" t="s">
        <v>28</v>
      </c>
      <c r="G7611" s="1" t="s">
        <v>24</v>
      </c>
      <c r="H7611" s="2">
        <v>45188.0</v>
      </c>
      <c r="J7611" s="3">
        <f t="shared" si="2"/>
        <v>5</v>
      </c>
      <c r="K7611" s="4">
        <f t="shared" si="3"/>
        <v>3</v>
      </c>
      <c r="L7611" s="4">
        <f t="shared" si="4"/>
        <v>15</v>
      </c>
      <c r="S7611" s="1" t="s">
        <v>7648</v>
      </c>
      <c r="T7611" s="4" t="str">
        <f t="shared" si="5"/>
        <v>Juice</v>
      </c>
      <c r="U7611" s="4" t="str">
        <f t="shared" si="6"/>
        <v>Takeaway</v>
      </c>
      <c r="V7611" s="4" t="str">
        <f t="shared" si="7"/>
        <v>Cash</v>
      </c>
      <c r="W7611" s="4">
        <f t="shared" ref="W7611:Y7611" si="7618">IF(OR(J7611 = "ERROR", J7611 = ""), "UNKNOWN", J7611)</f>
        <v>5</v>
      </c>
      <c r="X7611" s="4">
        <f t="shared" si="7618"/>
        <v>3</v>
      </c>
      <c r="Y7611" s="4">
        <f t="shared" si="7618"/>
        <v>15</v>
      </c>
      <c r="Z7611" s="5">
        <f t="shared" si="9"/>
        <v>45188</v>
      </c>
    </row>
    <row r="7612">
      <c r="A7612" s="1" t="s">
        <v>7649</v>
      </c>
      <c r="B7612" s="1" t="s">
        <v>36</v>
      </c>
      <c r="C7612" s="1">
        <v>1.0</v>
      </c>
      <c r="D7612" s="1">
        <v>5.0</v>
      </c>
      <c r="E7612" s="1">
        <v>5.0</v>
      </c>
      <c r="F7612" s="1" t="s">
        <v>23</v>
      </c>
      <c r="G7612" s="1" t="s">
        <v>29</v>
      </c>
      <c r="H7612" s="2">
        <v>45030.0</v>
      </c>
      <c r="J7612" s="3">
        <f t="shared" si="2"/>
        <v>1</v>
      </c>
      <c r="K7612" s="4">
        <f t="shared" si="3"/>
        <v>5</v>
      </c>
      <c r="L7612" s="4">
        <f t="shared" si="4"/>
        <v>5</v>
      </c>
      <c r="S7612" s="1" t="s">
        <v>7649</v>
      </c>
      <c r="T7612" s="4" t="str">
        <f t="shared" si="5"/>
        <v>Salad</v>
      </c>
      <c r="U7612" s="4" t="str">
        <f t="shared" si="6"/>
        <v>In-store</v>
      </c>
      <c r="V7612" s="4" t="str">
        <f t="shared" si="7"/>
        <v>Credit Card</v>
      </c>
      <c r="W7612" s="4">
        <f t="shared" ref="W7612:Y7612" si="7619">IF(OR(J7612 = "ERROR", J7612 = ""), "UNKNOWN", J7612)</f>
        <v>1</v>
      </c>
      <c r="X7612" s="4">
        <f t="shared" si="7619"/>
        <v>5</v>
      </c>
      <c r="Y7612" s="4">
        <f t="shared" si="7619"/>
        <v>5</v>
      </c>
      <c r="Z7612" s="5">
        <f t="shared" si="9"/>
        <v>45030</v>
      </c>
    </row>
    <row r="7613">
      <c r="A7613" s="1" t="s">
        <v>7650</v>
      </c>
      <c r="B7613" s="1" t="s">
        <v>44</v>
      </c>
      <c r="C7613" s="1">
        <v>4.0</v>
      </c>
      <c r="D7613" s="1">
        <v>4.0</v>
      </c>
      <c r="E7613" s="1">
        <v>16.0</v>
      </c>
      <c r="F7613" s="1" t="s">
        <v>39</v>
      </c>
      <c r="G7613" s="1" t="s">
        <v>24</v>
      </c>
      <c r="H7613" s="6">
        <v>45248.0</v>
      </c>
      <c r="J7613" s="3">
        <f t="shared" si="2"/>
        <v>4</v>
      </c>
      <c r="K7613" s="4">
        <f t="shared" si="3"/>
        <v>4</v>
      </c>
      <c r="L7613" s="4">
        <f t="shared" si="4"/>
        <v>16</v>
      </c>
      <c r="S7613" s="1" t="s">
        <v>7650</v>
      </c>
      <c r="T7613" s="4" t="str">
        <f t="shared" si="5"/>
        <v>Sandwich</v>
      </c>
      <c r="U7613" s="4" t="str">
        <f t="shared" si="6"/>
        <v>Takeaway</v>
      </c>
      <c r="V7613" s="4" t="str">
        <f t="shared" si="7"/>
        <v>Digital Wallet</v>
      </c>
      <c r="W7613" s="4">
        <f t="shared" ref="W7613:Y7613" si="7620">IF(OR(J7613 = "ERROR", J7613 = ""), "UNKNOWN", J7613)</f>
        <v>4</v>
      </c>
      <c r="X7613" s="4">
        <f t="shared" si="7620"/>
        <v>4</v>
      </c>
      <c r="Y7613" s="4">
        <f t="shared" si="7620"/>
        <v>16</v>
      </c>
      <c r="Z7613" s="7">
        <f t="shared" si="9"/>
        <v>45248</v>
      </c>
    </row>
    <row r="7614">
      <c r="A7614" s="1" t="s">
        <v>7651</v>
      </c>
      <c r="B7614" s="1" t="s">
        <v>41</v>
      </c>
      <c r="C7614" s="1">
        <v>2.0</v>
      </c>
      <c r="D7614" s="1">
        <v>4.0</v>
      </c>
      <c r="E7614" s="1">
        <v>8.0</v>
      </c>
      <c r="F7614" s="1" t="s">
        <v>39</v>
      </c>
      <c r="H7614" s="1" t="s">
        <v>25</v>
      </c>
      <c r="J7614" s="3">
        <f t="shared" si="2"/>
        <v>2</v>
      </c>
      <c r="K7614" s="4">
        <f t="shared" si="3"/>
        <v>4</v>
      </c>
      <c r="L7614" s="4">
        <f t="shared" si="4"/>
        <v>8</v>
      </c>
      <c r="S7614" s="1" t="s">
        <v>7651</v>
      </c>
      <c r="T7614" s="4" t="str">
        <f t="shared" si="5"/>
        <v>Smoothie</v>
      </c>
      <c r="U7614" s="4" t="str">
        <f t="shared" si="6"/>
        <v>UNKNOWN</v>
      </c>
      <c r="V7614" s="4" t="str">
        <f t="shared" si="7"/>
        <v>Digital Wallet</v>
      </c>
      <c r="W7614" s="4">
        <f t="shared" ref="W7614:Y7614" si="7621">IF(OR(J7614 = "ERROR", J7614 = ""), "UNKNOWN", J7614)</f>
        <v>2</v>
      </c>
      <c r="X7614" s="4">
        <f t="shared" si="7621"/>
        <v>4</v>
      </c>
      <c r="Y7614" s="4">
        <f t="shared" si="7621"/>
        <v>8</v>
      </c>
      <c r="Z7614" s="4" t="str">
        <f t="shared" si="9"/>
        <v>UNKNOWN</v>
      </c>
    </row>
    <row r="7615">
      <c r="A7615" s="1" t="s">
        <v>7652</v>
      </c>
      <c r="B7615" s="1" t="s">
        <v>36</v>
      </c>
      <c r="C7615" s="1">
        <v>4.0</v>
      </c>
      <c r="D7615" s="1">
        <v>5.0</v>
      </c>
      <c r="E7615" s="1">
        <v>20.0</v>
      </c>
      <c r="F7615" s="1" t="s">
        <v>28</v>
      </c>
      <c r="H7615" s="2">
        <v>44976.0</v>
      </c>
      <c r="J7615" s="3">
        <f t="shared" si="2"/>
        <v>4</v>
      </c>
      <c r="K7615" s="4">
        <f t="shared" si="3"/>
        <v>5</v>
      </c>
      <c r="L7615" s="4">
        <f t="shared" si="4"/>
        <v>20</v>
      </c>
      <c r="S7615" s="1" t="s">
        <v>7652</v>
      </c>
      <c r="T7615" s="4" t="str">
        <f t="shared" si="5"/>
        <v>Salad</v>
      </c>
      <c r="U7615" s="4" t="str">
        <f t="shared" si="6"/>
        <v>UNKNOWN</v>
      </c>
      <c r="V7615" s="4" t="str">
        <f t="shared" si="7"/>
        <v>Cash</v>
      </c>
      <c r="W7615" s="4">
        <f t="shared" ref="W7615:Y7615" si="7622">IF(OR(J7615 = "ERROR", J7615 = ""), "UNKNOWN", J7615)</f>
        <v>4</v>
      </c>
      <c r="X7615" s="4">
        <f t="shared" si="7622"/>
        <v>5</v>
      </c>
      <c r="Y7615" s="4">
        <f t="shared" si="7622"/>
        <v>20</v>
      </c>
      <c r="Z7615" s="5">
        <f t="shared" si="9"/>
        <v>44976</v>
      </c>
    </row>
    <row r="7616">
      <c r="A7616" s="1" t="s">
        <v>7653</v>
      </c>
      <c r="B7616" s="1" t="s">
        <v>27</v>
      </c>
      <c r="C7616" s="1" t="s">
        <v>25</v>
      </c>
      <c r="D7616" s="1">
        <v>3.0</v>
      </c>
      <c r="E7616" s="1">
        <v>6.0</v>
      </c>
      <c r="F7616" s="1" t="s">
        <v>39</v>
      </c>
      <c r="G7616" s="1" t="s">
        <v>29</v>
      </c>
      <c r="H7616" s="2">
        <v>45266.0</v>
      </c>
      <c r="J7616" s="3">
        <f t="shared" si="2"/>
        <v>2</v>
      </c>
      <c r="K7616" s="4">
        <f t="shared" si="3"/>
        <v>3</v>
      </c>
      <c r="L7616" s="4">
        <f t="shared" si="4"/>
        <v>6</v>
      </c>
      <c r="S7616" s="1" t="s">
        <v>7653</v>
      </c>
      <c r="T7616" s="4" t="str">
        <f t="shared" si="5"/>
        <v>Cake</v>
      </c>
      <c r="U7616" s="4" t="str">
        <f t="shared" si="6"/>
        <v>In-store</v>
      </c>
      <c r="V7616" s="4" t="str">
        <f t="shared" si="7"/>
        <v>Digital Wallet</v>
      </c>
      <c r="W7616" s="4">
        <f t="shared" ref="W7616:Y7616" si="7623">IF(OR(J7616 = "ERROR", J7616 = ""), "UNKNOWN", J7616)</f>
        <v>2</v>
      </c>
      <c r="X7616" s="4">
        <f t="shared" si="7623"/>
        <v>3</v>
      </c>
      <c r="Y7616" s="4">
        <f t="shared" si="7623"/>
        <v>6</v>
      </c>
      <c r="Z7616" s="5">
        <f t="shared" si="9"/>
        <v>45266</v>
      </c>
    </row>
    <row r="7617">
      <c r="A7617" s="1" t="s">
        <v>7654</v>
      </c>
      <c r="B7617" s="1" t="s">
        <v>30</v>
      </c>
      <c r="C7617" s="1">
        <v>2.0</v>
      </c>
      <c r="D7617" s="1">
        <v>3.0</v>
      </c>
      <c r="E7617" s="1">
        <v>6.0</v>
      </c>
      <c r="F7617" s="1" t="s">
        <v>28</v>
      </c>
      <c r="G7617" s="1" t="s">
        <v>29</v>
      </c>
      <c r="H7617" s="2">
        <v>45062.0</v>
      </c>
      <c r="J7617" s="3">
        <f t="shared" si="2"/>
        <v>2</v>
      </c>
      <c r="K7617" s="4">
        <f t="shared" si="3"/>
        <v>3</v>
      </c>
      <c r="L7617" s="4">
        <f t="shared" si="4"/>
        <v>6</v>
      </c>
      <c r="S7617" s="1" t="s">
        <v>7654</v>
      </c>
      <c r="T7617" s="4" t="str">
        <f t="shared" si="5"/>
        <v>UNKNOWN</v>
      </c>
      <c r="U7617" s="4" t="str">
        <f t="shared" si="6"/>
        <v>In-store</v>
      </c>
      <c r="V7617" s="4" t="str">
        <f t="shared" si="7"/>
        <v>Cash</v>
      </c>
      <c r="W7617" s="4">
        <f t="shared" ref="W7617:Y7617" si="7624">IF(OR(J7617 = "ERROR", J7617 = ""), "UNKNOWN", J7617)</f>
        <v>2</v>
      </c>
      <c r="X7617" s="4">
        <f t="shared" si="7624"/>
        <v>3</v>
      </c>
      <c r="Y7617" s="4">
        <f t="shared" si="7624"/>
        <v>6</v>
      </c>
      <c r="Z7617" s="5">
        <f t="shared" si="9"/>
        <v>45062</v>
      </c>
    </row>
    <row r="7618">
      <c r="A7618" s="1" t="s">
        <v>7655</v>
      </c>
      <c r="B7618" s="1" t="s">
        <v>27</v>
      </c>
      <c r="C7618" s="1">
        <v>5.0</v>
      </c>
      <c r="D7618" s="1">
        <v>3.0</v>
      </c>
      <c r="E7618" s="1">
        <v>15.0</v>
      </c>
      <c r="G7618" s="1" t="s">
        <v>29</v>
      </c>
      <c r="H7618" s="6">
        <v>45243.0</v>
      </c>
      <c r="J7618" s="3">
        <f t="shared" si="2"/>
        <v>5</v>
      </c>
      <c r="K7618" s="4">
        <f t="shared" si="3"/>
        <v>3</v>
      </c>
      <c r="L7618" s="4">
        <f t="shared" si="4"/>
        <v>15</v>
      </c>
      <c r="S7618" s="1" t="s">
        <v>7655</v>
      </c>
      <c r="T7618" s="4" t="str">
        <f t="shared" si="5"/>
        <v>Cake</v>
      </c>
      <c r="U7618" s="4" t="str">
        <f t="shared" si="6"/>
        <v>In-store</v>
      </c>
      <c r="V7618" s="4" t="str">
        <f t="shared" si="7"/>
        <v>UNKNOWN</v>
      </c>
      <c r="W7618" s="4">
        <f t="shared" ref="W7618:Y7618" si="7625">IF(OR(J7618 = "ERROR", J7618 = ""), "UNKNOWN", J7618)</f>
        <v>5</v>
      </c>
      <c r="X7618" s="4">
        <f t="shared" si="7625"/>
        <v>3</v>
      </c>
      <c r="Y7618" s="4">
        <f t="shared" si="7625"/>
        <v>15</v>
      </c>
      <c r="Z7618" s="7">
        <f t="shared" si="9"/>
        <v>45243</v>
      </c>
    </row>
    <row r="7619">
      <c r="A7619" s="1" t="s">
        <v>7656</v>
      </c>
      <c r="B7619" s="1" t="s">
        <v>41</v>
      </c>
      <c r="C7619" s="1">
        <v>2.0</v>
      </c>
      <c r="D7619" s="1">
        <v>4.0</v>
      </c>
      <c r="E7619" s="1">
        <v>8.0</v>
      </c>
      <c r="F7619" s="1" t="s">
        <v>39</v>
      </c>
      <c r="G7619" s="1" t="s">
        <v>24</v>
      </c>
      <c r="H7619" s="2">
        <v>45040.0</v>
      </c>
      <c r="J7619" s="3">
        <f t="shared" si="2"/>
        <v>2</v>
      </c>
      <c r="K7619" s="4">
        <f t="shared" si="3"/>
        <v>4</v>
      </c>
      <c r="L7619" s="4">
        <f t="shared" si="4"/>
        <v>8</v>
      </c>
      <c r="S7619" s="1" t="s">
        <v>7656</v>
      </c>
      <c r="T7619" s="4" t="str">
        <f t="shared" si="5"/>
        <v>Smoothie</v>
      </c>
      <c r="U7619" s="4" t="str">
        <f t="shared" si="6"/>
        <v>Takeaway</v>
      </c>
      <c r="V7619" s="4" t="str">
        <f t="shared" si="7"/>
        <v>Digital Wallet</v>
      </c>
      <c r="W7619" s="4">
        <f t="shared" ref="W7619:Y7619" si="7626">IF(OR(J7619 = "ERROR", J7619 = ""), "UNKNOWN", J7619)</f>
        <v>2</v>
      </c>
      <c r="X7619" s="4">
        <f t="shared" si="7626"/>
        <v>4</v>
      </c>
      <c r="Y7619" s="4">
        <f t="shared" si="7626"/>
        <v>8</v>
      </c>
      <c r="Z7619" s="5">
        <f t="shared" si="9"/>
        <v>45040</v>
      </c>
    </row>
    <row r="7620">
      <c r="A7620" s="1" t="s">
        <v>7657</v>
      </c>
      <c r="B7620" s="1" t="s">
        <v>81</v>
      </c>
      <c r="C7620" s="1">
        <v>2.0</v>
      </c>
      <c r="D7620" s="1">
        <v>1.5</v>
      </c>
      <c r="E7620" s="1">
        <v>3.0</v>
      </c>
      <c r="G7620" s="1" t="s">
        <v>24</v>
      </c>
      <c r="H7620" s="2">
        <v>45169.0</v>
      </c>
      <c r="J7620" s="3">
        <f t="shared" si="2"/>
        <v>2</v>
      </c>
      <c r="K7620" s="4">
        <f t="shared" si="3"/>
        <v>1.5</v>
      </c>
      <c r="L7620" s="4">
        <f t="shared" si="4"/>
        <v>3</v>
      </c>
      <c r="S7620" s="1" t="s">
        <v>7657</v>
      </c>
      <c r="T7620" s="4" t="str">
        <f t="shared" si="5"/>
        <v>Tea</v>
      </c>
      <c r="U7620" s="4" t="str">
        <f t="shared" si="6"/>
        <v>Takeaway</v>
      </c>
      <c r="V7620" s="4" t="str">
        <f t="shared" si="7"/>
        <v>UNKNOWN</v>
      </c>
      <c r="W7620" s="4">
        <f t="shared" ref="W7620:Y7620" si="7627">IF(OR(J7620 = "ERROR", J7620 = ""), "UNKNOWN", J7620)</f>
        <v>2</v>
      </c>
      <c r="X7620" s="4">
        <f t="shared" si="7627"/>
        <v>1.5</v>
      </c>
      <c r="Y7620" s="4">
        <f t="shared" si="7627"/>
        <v>3</v>
      </c>
      <c r="Z7620" s="5">
        <f t="shared" si="9"/>
        <v>45169</v>
      </c>
    </row>
    <row r="7621">
      <c r="A7621" s="1" t="s">
        <v>7658</v>
      </c>
      <c r="B7621" s="1" t="s">
        <v>32</v>
      </c>
      <c r="C7621" s="1">
        <v>2.0</v>
      </c>
      <c r="D7621" s="1">
        <v>1.0</v>
      </c>
      <c r="E7621" s="1">
        <v>2.0</v>
      </c>
      <c r="F7621" s="1" t="s">
        <v>28</v>
      </c>
      <c r="H7621" s="2">
        <v>45044.0</v>
      </c>
      <c r="J7621" s="3">
        <f t="shared" si="2"/>
        <v>2</v>
      </c>
      <c r="K7621" s="4">
        <f t="shared" si="3"/>
        <v>1</v>
      </c>
      <c r="L7621" s="4">
        <f t="shared" si="4"/>
        <v>2</v>
      </c>
      <c r="S7621" s="1" t="s">
        <v>7658</v>
      </c>
      <c r="T7621" s="4" t="str">
        <f t="shared" si="5"/>
        <v>Cookie</v>
      </c>
      <c r="U7621" s="4" t="str">
        <f t="shared" si="6"/>
        <v>UNKNOWN</v>
      </c>
      <c r="V7621" s="4" t="str">
        <f t="shared" si="7"/>
        <v>Cash</v>
      </c>
      <c r="W7621" s="4">
        <f t="shared" ref="W7621:Y7621" si="7628">IF(OR(J7621 = "ERROR", J7621 = ""), "UNKNOWN", J7621)</f>
        <v>2</v>
      </c>
      <c r="X7621" s="4">
        <f t="shared" si="7628"/>
        <v>1</v>
      </c>
      <c r="Y7621" s="4">
        <f t="shared" si="7628"/>
        <v>2</v>
      </c>
      <c r="Z7621" s="5">
        <f t="shared" si="9"/>
        <v>45044</v>
      </c>
    </row>
    <row r="7622">
      <c r="A7622" s="1" t="s">
        <v>7659</v>
      </c>
      <c r="B7622" s="1" t="s">
        <v>81</v>
      </c>
      <c r="C7622" s="1">
        <v>2.0</v>
      </c>
      <c r="D7622" s="1">
        <v>1.5</v>
      </c>
      <c r="E7622" s="1">
        <v>3.0</v>
      </c>
      <c r="H7622" s="2">
        <v>45024.0</v>
      </c>
      <c r="J7622" s="3">
        <f t="shared" si="2"/>
        <v>2</v>
      </c>
      <c r="K7622" s="4">
        <f t="shared" si="3"/>
        <v>1.5</v>
      </c>
      <c r="L7622" s="4">
        <f t="shared" si="4"/>
        <v>3</v>
      </c>
      <c r="S7622" s="1" t="s">
        <v>7659</v>
      </c>
      <c r="T7622" s="4" t="str">
        <f t="shared" si="5"/>
        <v>Tea</v>
      </c>
      <c r="U7622" s="4" t="str">
        <f t="shared" si="6"/>
        <v>UNKNOWN</v>
      </c>
      <c r="V7622" s="4" t="str">
        <f t="shared" si="7"/>
        <v>UNKNOWN</v>
      </c>
      <c r="W7622" s="4">
        <f t="shared" ref="W7622:Y7622" si="7629">IF(OR(J7622 = "ERROR", J7622 = ""), "UNKNOWN", J7622)</f>
        <v>2</v>
      </c>
      <c r="X7622" s="4">
        <f t="shared" si="7629"/>
        <v>1.5</v>
      </c>
      <c r="Y7622" s="4">
        <f t="shared" si="7629"/>
        <v>3</v>
      </c>
      <c r="Z7622" s="5">
        <f t="shared" si="9"/>
        <v>45024</v>
      </c>
    </row>
    <row r="7623">
      <c r="A7623" s="1" t="s">
        <v>7660</v>
      </c>
      <c r="B7623" s="1" t="s">
        <v>32</v>
      </c>
      <c r="C7623" s="1">
        <v>2.0</v>
      </c>
      <c r="D7623" s="1">
        <v>1.0</v>
      </c>
      <c r="E7623" s="1">
        <v>2.0</v>
      </c>
      <c r="F7623" s="1" t="s">
        <v>39</v>
      </c>
      <c r="G7623" s="1" t="s">
        <v>24</v>
      </c>
      <c r="H7623" s="2">
        <v>44953.0</v>
      </c>
      <c r="J7623" s="3">
        <f t="shared" si="2"/>
        <v>2</v>
      </c>
      <c r="K7623" s="4">
        <f t="shared" si="3"/>
        <v>1</v>
      </c>
      <c r="L7623" s="4">
        <f t="shared" si="4"/>
        <v>2</v>
      </c>
      <c r="S7623" s="1" t="s">
        <v>7660</v>
      </c>
      <c r="T7623" s="4" t="str">
        <f t="shared" si="5"/>
        <v>Cookie</v>
      </c>
      <c r="U7623" s="4" t="str">
        <f t="shared" si="6"/>
        <v>Takeaway</v>
      </c>
      <c r="V7623" s="4" t="str">
        <f t="shared" si="7"/>
        <v>Digital Wallet</v>
      </c>
      <c r="W7623" s="4">
        <f t="shared" ref="W7623:Y7623" si="7630">IF(OR(J7623 = "ERROR", J7623 = ""), "UNKNOWN", J7623)</f>
        <v>2</v>
      </c>
      <c r="X7623" s="4">
        <f t="shared" si="7630"/>
        <v>1</v>
      </c>
      <c r="Y7623" s="4">
        <f t="shared" si="7630"/>
        <v>2</v>
      </c>
      <c r="Z7623" s="5">
        <f t="shared" si="9"/>
        <v>44953</v>
      </c>
    </row>
    <row r="7624">
      <c r="A7624" s="1" t="s">
        <v>7661</v>
      </c>
      <c r="B7624" s="1" t="s">
        <v>32</v>
      </c>
      <c r="C7624" s="1">
        <v>5.0</v>
      </c>
      <c r="D7624" s="1">
        <v>1.0</v>
      </c>
      <c r="E7624" s="1">
        <v>5.0</v>
      </c>
      <c r="F7624" s="1" t="s">
        <v>23</v>
      </c>
      <c r="G7624" s="1" t="s">
        <v>30</v>
      </c>
      <c r="H7624" s="2">
        <v>45147.0</v>
      </c>
      <c r="J7624" s="3">
        <f t="shared" si="2"/>
        <v>5</v>
      </c>
      <c r="K7624" s="4">
        <f t="shared" si="3"/>
        <v>1</v>
      </c>
      <c r="L7624" s="4">
        <f t="shared" si="4"/>
        <v>5</v>
      </c>
      <c r="S7624" s="1" t="s">
        <v>7661</v>
      </c>
      <c r="T7624" s="4" t="str">
        <f t="shared" si="5"/>
        <v>Cookie</v>
      </c>
      <c r="U7624" s="4" t="str">
        <f t="shared" si="6"/>
        <v>UNKNOWN</v>
      </c>
      <c r="V7624" s="4" t="str">
        <f t="shared" si="7"/>
        <v>Credit Card</v>
      </c>
      <c r="W7624" s="4">
        <f t="shared" ref="W7624:Y7624" si="7631">IF(OR(J7624 = "ERROR", J7624 = ""), "UNKNOWN", J7624)</f>
        <v>5</v>
      </c>
      <c r="X7624" s="4">
        <f t="shared" si="7631"/>
        <v>1</v>
      </c>
      <c r="Y7624" s="4">
        <f t="shared" si="7631"/>
        <v>5</v>
      </c>
      <c r="Z7624" s="5">
        <f t="shared" si="9"/>
        <v>45147</v>
      </c>
    </row>
    <row r="7625">
      <c r="A7625" s="1" t="s">
        <v>7662</v>
      </c>
      <c r="B7625" s="1" t="s">
        <v>41</v>
      </c>
      <c r="C7625" s="1">
        <v>4.0</v>
      </c>
      <c r="D7625" s="1">
        <v>4.0</v>
      </c>
      <c r="E7625" s="1">
        <v>16.0</v>
      </c>
      <c r="F7625" s="1" t="s">
        <v>28</v>
      </c>
      <c r="G7625" s="1" t="s">
        <v>24</v>
      </c>
      <c r="H7625" s="2">
        <v>44997.0</v>
      </c>
      <c r="J7625" s="3">
        <f t="shared" si="2"/>
        <v>4</v>
      </c>
      <c r="K7625" s="4">
        <f t="shared" si="3"/>
        <v>4</v>
      </c>
      <c r="L7625" s="4">
        <f t="shared" si="4"/>
        <v>16</v>
      </c>
      <c r="S7625" s="1" t="s">
        <v>7662</v>
      </c>
      <c r="T7625" s="4" t="str">
        <f t="shared" si="5"/>
        <v>Smoothie</v>
      </c>
      <c r="U7625" s="4" t="str">
        <f t="shared" si="6"/>
        <v>Takeaway</v>
      </c>
      <c r="V7625" s="4" t="str">
        <f t="shared" si="7"/>
        <v>Cash</v>
      </c>
      <c r="W7625" s="4">
        <f t="shared" ref="W7625:Y7625" si="7632">IF(OR(J7625 = "ERROR", J7625 = ""), "UNKNOWN", J7625)</f>
        <v>4</v>
      </c>
      <c r="X7625" s="4">
        <f t="shared" si="7632"/>
        <v>4</v>
      </c>
      <c r="Y7625" s="4">
        <f t="shared" si="7632"/>
        <v>16</v>
      </c>
      <c r="Z7625" s="5">
        <f t="shared" si="9"/>
        <v>44997</v>
      </c>
    </row>
    <row r="7626">
      <c r="A7626" s="1" t="s">
        <v>7663</v>
      </c>
      <c r="B7626" s="1" t="s">
        <v>30</v>
      </c>
      <c r="C7626" s="1">
        <v>1.0</v>
      </c>
      <c r="D7626" s="1">
        <v>4.0</v>
      </c>
      <c r="E7626" s="1">
        <v>4.0</v>
      </c>
      <c r="F7626" s="1" t="s">
        <v>39</v>
      </c>
      <c r="G7626" s="1" t="s">
        <v>24</v>
      </c>
      <c r="H7626" s="2">
        <v>45168.0</v>
      </c>
      <c r="J7626" s="3">
        <f t="shared" si="2"/>
        <v>1</v>
      </c>
      <c r="K7626" s="4">
        <f t="shared" si="3"/>
        <v>4</v>
      </c>
      <c r="L7626" s="4">
        <f t="shared" si="4"/>
        <v>4</v>
      </c>
      <c r="S7626" s="1" t="s">
        <v>7663</v>
      </c>
      <c r="T7626" s="4" t="str">
        <f t="shared" si="5"/>
        <v>UNKNOWN</v>
      </c>
      <c r="U7626" s="4" t="str">
        <f t="shared" si="6"/>
        <v>Takeaway</v>
      </c>
      <c r="V7626" s="4" t="str">
        <f t="shared" si="7"/>
        <v>Digital Wallet</v>
      </c>
      <c r="W7626" s="4">
        <f t="shared" ref="W7626:Y7626" si="7633">IF(OR(J7626 = "ERROR", J7626 = ""), "UNKNOWN", J7626)</f>
        <v>1</v>
      </c>
      <c r="X7626" s="4">
        <f t="shared" si="7633"/>
        <v>4</v>
      </c>
      <c r="Y7626" s="4">
        <f t="shared" si="7633"/>
        <v>4</v>
      </c>
      <c r="Z7626" s="5">
        <f t="shared" si="9"/>
        <v>45168</v>
      </c>
    </row>
    <row r="7627">
      <c r="A7627" s="1" t="s">
        <v>7664</v>
      </c>
      <c r="B7627" s="1" t="s">
        <v>22</v>
      </c>
      <c r="C7627" s="1">
        <v>3.0</v>
      </c>
      <c r="D7627" s="1">
        <v>2.0</v>
      </c>
      <c r="E7627" s="1">
        <v>6.0</v>
      </c>
      <c r="G7627" s="1" t="s">
        <v>29</v>
      </c>
      <c r="H7627" s="2">
        <v>44937.0</v>
      </c>
      <c r="J7627" s="3">
        <f t="shared" si="2"/>
        <v>3</v>
      </c>
      <c r="K7627" s="4">
        <f t="shared" si="3"/>
        <v>2</v>
      </c>
      <c r="L7627" s="4">
        <f t="shared" si="4"/>
        <v>6</v>
      </c>
      <c r="S7627" s="1" t="s">
        <v>7664</v>
      </c>
      <c r="T7627" s="4" t="str">
        <f t="shared" si="5"/>
        <v>Coffee</v>
      </c>
      <c r="U7627" s="4" t="str">
        <f t="shared" si="6"/>
        <v>In-store</v>
      </c>
      <c r="V7627" s="4" t="str">
        <f t="shared" si="7"/>
        <v>UNKNOWN</v>
      </c>
      <c r="W7627" s="4">
        <f t="shared" ref="W7627:Y7627" si="7634">IF(OR(J7627 = "ERROR", J7627 = ""), "UNKNOWN", J7627)</f>
        <v>3</v>
      </c>
      <c r="X7627" s="4">
        <f t="shared" si="7634"/>
        <v>2</v>
      </c>
      <c r="Y7627" s="4">
        <f t="shared" si="7634"/>
        <v>6</v>
      </c>
      <c r="Z7627" s="5">
        <f t="shared" si="9"/>
        <v>44937</v>
      </c>
    </row>
    <row r="7628">
      <c r="A7628" s="1" t="s">
        <v>7665</v>
      </c>
      <c r="B7628" s="1" t="s">
        <v>81</v>
      </c>
      <c r="C7628" s="1">
        <v>5.0</v>
      </c>
      <c r="E7628" s="1">
        <v>7.5</v>
      </c>
      <c r="F7628" s="1" t="s">
        <v>23</v>
      </c>
      <c r="G7628" s="1" t="s">
        <v>29</v>
      </c>
      <c r="H7628" s="6">
        <v>45228.0</v>
      </c>
      <c r="J7628" s="3">
        <f t="shared" si="2"/>
        <v>5</v>
      </c>
      <c r="K7628" s="4">
        <f t="shared" si="3"/>
        <v>1.5</v>
      </c>
      <c r="L7628" s="4">
        <f t="shared" si="4"/>
        <v>7.5</v>
      </c>
      <c r="S7628" s="1" t="s">
        <v>7665</v>
      </c>
      <c r="T7628" s="4" t="str">
        <f t="shared" si="5"/>
        <v>Tea</v>
      </c>
      <c r="U7628" s="4" t="str">
        <f t="shared" si="6"/>
        <v>In-store</v>
      </c>
      <c r="V7628" s="4" t="str">
        <f t="shared" si="7"/>
        <v>Credit Card</v>
      </c>
      <c r="W7628" s="4">
        <f t="shared" ref="W7628:Y7628" si="7635">IF(OR(J7628 = "ERROR", J7628 = ""), "UNKNOWN", J7628)</f>
        <v>5</v>
      </c>
      <c r="X7628" s="4">
        <f t="shared" si="7635"/>
        <v>1.5</v>
      </c>
      <c r="Y7628" s="4">
        <f t="shared" si="7635"/>
        <v>7.5</v>
      </c>
      <c r="Z7628" s="7">
        <f t="shared" si="9"/>
        <v>45228</v>
      </c>
    </row>
    <row r="7629">
      <c r="A7629" s="1" t="s">
        <v>7666</v>
      </c>
      <c r="C7629" s="1">
        <v>4.0</v>
      </c>
      <c r="D7629" s="1">
        <v>3.0</v>
      </c>
      <c r="E7629" s="1">
        <v>12.0</v>
      </c>
      <c r="F7629" s="1" t="s">
        <v>28</v>
      </c>
      <c r="G7629" s="1" t="s">
        <v>25</v>
      </c>
      <c r="H7629" s="2">
        <v>45175.0</v>
      </c>
      <c r="J7629" s="3">
        <f t="shared" si="2"/>
        <v>4</v>
      </c>
      <c r="K7629" s="4">
        <f t="shared" si="3"/>
        <v>3</v>
      </c>
      <c r="L7629" s="4">
        <f t="shared" si="4"/>
        <v>12</v>
      </c>
      <c r="S7629" s="1" t="s">
        <v>7666</v>
      </c>
      <c r="T7629" s="4" t="str">
        <f t="shared" si="5"/>
        <v>UNKNOWN</v>
      </c>
      <c r="U7629" s="4" t="str">
        <f t="shared" si="6"/>
        <v>UNKNOWN</v>
      </c>
      <c r="V7629" s="4" t="str">
        <f t="shared" si="7"/>
        <v>Cash</v>
      </c>
      <c r="W7629" s="4">
        <f t="shared" ref="W7629:Y7629" si="7636">IF(OR(J7629 = "ERROR", J7629 = ""), "UNKNOWN", J7629)</f>
        <v>4</v>
      </c>
      <c r="X7629" s="4">
        <f t="shared" si="7636"/>
        <v>3</v>
      </c>
      <c r="Y7629" s="4">
        <f t="shared" si="7636"/>
        <v>12</v>
      </c>
      <c r="Z7629" s="5">
        <f t="shared" si="9"/>
        <v>45175</v>
      </c>
    </row>
    <row r="7630">
      <c r="A7630" s="1" t="s">
        <v>7667</v>
      </c>
      <c r="B7630" s="1" t="s">
        <v>81</v>
      </c>
      <c r="C7630" s="1">
        <v>4.0</v>
      </c>
      <c r="D7630" s="1">
        <v>1.5</v>
      </c>
      <c r="E7630" s="1">
        <v>6.0</v>
      </c>
      <c r="F7630" s="1" t="s">
        <v>23</v>
      </c>
      <c r="G7630" s="1" t="s">
        <v>24</v>
      </c>
      <c r="H7630" s="2">
        <v>45158.0</v>
      </c>
      <c r="J7630" s="3">
        <f t="shared" si="2"/>
        <v>4</v>
      </c>
      <c r="K7630" s="4">
        <f t="shared" si="3"/>
        <v>1.5</v>
      </c>
      <c r="L7630" s="4">
        <f t="shared" si="4"/>
        <v>6</v>
      </c>
      <c r="S7630" s="1" t="s">
        <v>7667</v>
      </c>
      <c r="T7630" s="4" t="str">
        <f t="shared" si="5"/>
        <v>Tea</v>
      </c>
      <c r="U7630" s="4" t="str">
        <f t="shared" si="6"/>
        <v>Takeaway</v>
      </c>
      <c r="V7630" s="4" t="str">
        <f t="shared" si="7"/>
        <v>Credit Card</v>
      </c>
      <c r="W7630" s="4">
        <f t="shared" ref="W7630:Y7630" si="7637">IF(OR(J7630 = "ERROR", J7630 = ""), "UNKNOWN", J7630)</f>
        <v>4</v>
      </c>
      <c r="X7630" s="4">
        <f t="shared" si="7637"/>
        <v>1.5</v>
      </c>
      <c r="Y7630" s="4">
        <f t="shared" si="7637"/>
        <v>6</v>
      </c>
      <c r="Z7630" s="5">
        <f t="shared" si="9"/>
        <v>45158</v>
      </c>
    </row>
    <row r="7631">
      <c r="A7631" s="1" t="s">
        <v>7668</v>
      </c>
      <c r="B7631" s="1" t="s">
        <v>41</v>
      </c>
      <c r="C7631" s="1">
        <v>5.0</v>
      </c>
      <c r="D7631" s="1" t="s">
        <v>25</v>
      </c>
      <c r="E7631" s="1">
        <v>20.0</v>
      </c>
      <c r="F7631" s="1" t="s">
        <v>39</v>
      </c>
      <c r="G7631" s="1" t="s">
        <v>24</v>
      </c>
      <c r="H7631" s="2">
        <v>45032.0</v>
      </c>
      <c r="J7631" s="3">
        <f t="shared" si="2"/>
        <v>5</v>
      </c>
      <c r="K7631" s="4">
        <f t="shared" si="3"/>
        <v>4</v>
      </c>
      <c r="L7631" s="4">
        <f t="shared" si="4"/>
        <v>20</v>
      </c>
      <c r="S7631" s="1" t="s">
        <v>7668</v>
      </c>
      <c r="T7631" s="4" t="str">
        <f t="shared" si="5"/>
        <v>Smoothie</v>
      </c>
      <c r="U7631" s="4" t="str">
        <f t="shared" si="6"/>
        <v>Takeaway</v>
      </c>
      <c r="V7631" s="4" t="str">
        <f t="shared" si="7"/>
        <v>Digital Wallet</v>
      </c>
      <c r="W7631" s="4">
        <f t="shared" ref="W7631:Y7631" si="7638">IF(OR(J7631 = "ERROR", J7631 = ""), "UNKNOWN", J7631)</f>
        <v>5</v>
      </c>
      <c r="X7631" s="4">
        <f t="shared" si="7638"/>
        <v>4</v>
      </c>
      <c r="Y7631" s="4">
        <f t="shared" si="7638"/>
        <v>20</v>
      </c>
      <c r="Z7631" s="5">
        <f t="shared" si="9"/>
        <v>45032</v>
      </c>
    </row>
    <row r="7632">
      <c r="A7632" s="1" t="s">
        <v>7669</v>
      </c>
      <c r="B7632" s="1" t="s">
        <v>41</v>
      </c>
      <c r="C7632" s="1">
        <v>3.0</v>
      </c>
      <c r="D7632" s="1">
        <v>4.0</v>
      </c>
      <c r="E7632" s="1">
        <v>12.0</v>
      </c>
      <c r="H7632" s="2">
        <v>45056.0</v>
      </c>
      <c r="J7632" s="3">
        <f t="shared" si="2"/>
        <v>3</v>
      </c>
      <c r="K7632" s="4">
        <f t="shared" si="3"/>
        <v>4</v>
      </c>
      <c r="L7632" s="4">
        <f t="shared" si="4"/>
        <v>12</v>
      </c>
      <c r="S7632" s="1" t="s">
        <v>7669</v>
      </c>
      <c r="T7632" s="4" t="str">
        <f t="shared" si="5"/>
        <v>Smoothie</v>
      </c>
      <c r="U7632" s="4" t="str">
        <f t="shared" si="6"/>
        <v>UNKNOWN</v>
      </c>
      <c r="V7632" s="4" t="str">
        <f t="shared" si="7"/>
        <v>UNKNOWN</v>
      </c>
      <c r="W7632" s="4">
        <f t="shared" ref="W7632:Y7632" si="7639">IF(OR(J7632 = "ERROR", J7632 = ""), "UNKNOWN", J7632)</f>
        <v>3</v>
      </c>
      <c r="X7632" s="4">
        <f t="shared" si="7639"/>
        <v>4</v>
      </c>
      <c r="Y7632" s="4">
        <f t="shared" si="7639"/>
        <v>12</v>
      </c>
      <c r="Z7632" s="5">
        <f t="shared" si="9"/>
        <v>45056</v>
      </c>
    </row>
    <row r="7633">
      <c r="A7633" s="1" t="s">
        <v>7670</v>
      </c>
      <c r="B7633" s="1" t="s">
        <v>41</v>
      </c>
      <c r="C7633" s="1">
        <v>1.0</v>
      </c>
      <c r="D7633" s="1">
        <v>4.0</v>
      </c>
      <c r="E7633" s="1">
        <v>4.0</v>
      </c>
      <c r="F7633" s="1" t="s">
        <v>23</v>
      </c>
      <c r="H7633" s="2">
        <v>45026.0</v>
      </c>
      <c r="J7633" s="3">
        <f t="shared" si="2"/>
        <v>1</v>
      </c>
      <c r="K7633" s="4">
        <f t="shared" si="3"/>
        <v>4</v>
      </c>
      <c r="L7633" s="4">
        <f t="shared" si="4"/>
        <v>4</v>
      </c>
      <c r="S7633" s="1" t="s">
        <v>7670</v>
      </c>
      <c r="T7633" s="4" t="str">
        <f t="shared" si="5"/>
        <v>Smoothie</v>
      </c>
      <c r="U7633" s="4" t="str">
        <f t="shared" si="6"/>
        <v>UNKNOWN</v>
      </c>
      <c r="V7633" s="4" t="str">
        <f t="shared" si="7"/>
        <v>Credit Card</v>
      </c>
      <c r="W7633" s="4">
        <f t="shared" ref="W7633:Y7633" si="7640">IF(OR(J7633 = "ERROR", J7633 = ""), "UNKNOWN", J7633)</f>
        <v>1</v>
      </c>
      <c r="X7633" s="4">
        <f t="shared" si="7640"/>
        <v>4</v>
      </c>
      <c r="Y7633" s="4">
        <f t="shared" si="7640"/>
        <v>4</v>
      </c>
      <c r="Z7633" s="5">
        <f t="shared" si="9"/>
        <v>45026</v>
      </c>
    </row>
    <row r="7634">
      <c r="A7634" s="1" t="s">
        <v>7671</v>
      </c>
      <c r="B7634" s="1" t="s">
        <v>22</v>
      </c>
      <c r="C7634" s="1">
        <v>5.0</v>
      </c>
      <c r="D7634" s="1">
        <v>2.0</v>
      </c>
      <c r="E7634" s="1">
        <v>10.0</v>
      </c>
      <c r="H7634" s="2">
        <v>45001.0</v>
      </c>
      <c r="J7634" s="3">
        <f t="shared" si="2"/>
        <v>5</v>
      </c>
      <c r="K7634" s="4">
        <f t="shared" si="3"/>
        <v>2</v>
      </c>
      <c r="L7634" s="4">
        <f t="shared" si="4"/>
        <v>10</v>
      </c>
      <c r="S7634" s="1" t="s">
        <v>7671</v>
      </c>
      <c r="T7634" s="4" t="str">
        <f t="shared" si="5"/>
        <v>Coffee</v>
      </c>
      <c r="U7634" s="4" t="str">
        <f t="shared" si="6"/>
        <v>UNKNOWN</v>
      </c>
      <c r="V7634" s="4" t="str">
        <f t="shared" si="7"/>
        <v>UNKNOWN</v>
      </c>
      <c r="W7634" s="4">
        <f t="shared" ref="W7634:Y7634" si="7641">IF(OR(J7634 = "ERROR", J7634 = ""), "UNKNOWN", J7634)</f>
        <v>5</v>
      </c>
      <c r="X7634" s="4">
        <f t="shared" si="7641"/>
        <v>2</v>
      </c>
      <c r="Y7634" s="4">
        <f t="shared" si="7641"/>
        <v>10</v>
      </c>
      <c r="Z7634" s="5">
        <f t="shared" si="9"/>
        <v>45001</v>
      </c>
    </row>
    <row r="7635">
      <c r="A7635" s="1" t="s">
        <v>7672</v>
      </c>
      <c r="B7635" s="1" t="s">
        <v>22</v>
      </c>
      <c r="C7635" s="1">
        <v>2.0</v>
      </c>
      <c r="D7635" s="1">
        <v>2.0</v>
      </c>
      <c r="E7635" s="1">
        <v>4.0</v>
      </c>
      <c r="F7635" s="1" t="s">
        <v>28</v>
      </c>
      <c r="H7635" s="2">
        <v>45263.0</v>
      </c>
      <c r="J7635" s="3">
        <f t="shared" si="2"/>
        <v>2</v>
      </c>
      <c r="K7635" s="4">
        <f t="shared" si="3"/>
        <v>2</v>
      </c>
      <c r="L7635" s="4">
        <f t="shared" si="4"/>
        <v>4</v>
      </c>
      <c r="S7635" s="1" t="s">
        <v>7672</v>
      </c>
      <c r="T7635" s="4" t="str">
        <f t="shared" si="5"/>
        <v>Coffee</v>
      </c>
      <c r="U7635" s="4" t="str">
        <f t="shared" si="6"/>
        <v>UNKNOWN</v>
      </c>
      <c r="V7635" s="4" t="str">
        <f t="shared" si="7"/>
        <v>Cash</v>
      </c>
      <c r="W7635" s="4">
        <f t="shared" ref="W7635:Y7635" si="7642">IF(OR(J7635 = "ERROR", J7635 = ""), "UNKNOWN", J7635)</f>
        <v>2</v>
      </c>
      <c r="X7635" s="4">
        <f t="shared" si="7642"/>
        <v>2</v>
      </c>
      <c r="Y7635" s="4">
        <f t="shared" si="7642"/>
        <v>4</v>
      </c>
      <c r="Z7635" s="5">
        <f t="shared" si="9"/>
        <v>45263</v>
      </c>
    </row>
    <row r="7636">
      <c r="A7636" s="1" t="s">
        <v>7673</v>
      </c>
      <c r="B7636" s="1" t="s">
        <v>44</v>
      </c>
      <c r="C7636" s="1">
        <v>1.0</v>
      </c>
      <c r="D7636" s="1">
        <v>4.0</v>
      </c>
      <c r="E7636" s="1">
        <v>4.0</v>
      </c>
      <c r="F7636" s="1" t="s">
        <v>30</v>
      </c>
      <c r="G7636" s="1" t="s">
        <v>30</v>
      </c>
      <c r="H7636" s="2">
        <v>45124.0</v>
      </c>
      <c r="J7636" s="3">
        <f t="shared" si="2"/>
        <v>1</v>
      </c>
      <c r="K7636" s="4">
        <f t="shared" si="3"/>
        <v>4</v>
      </c>
      <c r="L7636" s="4">
        <f t="shared" si="4"/>
        <v>4</v>
      </c>
      <c r="S7636" s="1" t="s">
        <v>7673</v>
      </c>
      <c r="T7636" s="4" t="str">
        <f t="shared" si="5"/>
        <v>Sandwich</v>
      </c>
      <c r="U7636" s="4" t="str">
        <f t="shared" si="6"/>
        <v>UNKNOWN</v>
      </c>
      <c r="V7636" s="4" t="str">
        <f t="shared" si="7"/>
        <v>UNKNOWN</v>
      </c>
      <c r="W7636" s="4">
        <f t="shared" ref="W7636:Y7636" si="7643">IF(OR(J7636 = "ERROR", J7636 = ""), "UNKNOWN", J7636)</f>
        <v>1</v>
      </c>
      <c r="X7636" s="4">
        <f t="shared" si="7643"/>
        <v>4</v>
      </c>
      <c r="Y7636" s="4">
        <f t="shared" si="7643"/>
        <v>4</v>
      </c>
      <c r="Z7636" s="5">
        <f t="shared" si="9"/>
        <v>45124</v>
      </c>
    </row>
    <row r="7637">
      <c r="A7637" s="1" t="s">
        <v>7674</v>
      </c>
      <c r="B7637" s="1" t="s">
        <v>30</v>
      </c>
      <c r="C7637" s="1">
        <v>5.0</v>
      </c>
      <c r="D7637" s="1">
        <v>1.0</v>
      </c>
      <c r="E7637" s="1">
        <v>5.0</v>
      </c>
      <c r="F7637" s="1" t="s">
        <v>23</v>
      </c>
      <c r="G7637" s="1" t="s">
        <v>24</v>
      </c>
      <c r="H7637" s="2">
        <v>45207.0</v>
      </c>
      <c r="J7637" s="3">
        <f t="shared" si="2"/>
        <v>5</v>
      </c>
      <c r="K7637" s="4">
        <f t="shared" si="3"/>
        <v>1</v>
      </c>
      <c r="L7637" s="4">
        <f t="shared" si="4"/>
        <v>5</v>
      </c>
      <c r="S7637" s="1" t="s">
        <v>7674</v>
      </c>
      <c r="T7637" s="4" t="str">
        <f t="shared" si="5"/>
        <v>UNKNOWN</v>
      </c>
      <c r="U7637" s="4" t="str">
        <f t="shared" si="6"/>
        <v>Takeaway</v>
      </c>
      <c r="V7637" s="4" t="str">
        <f t="shared" si="7"/>
        <v>Credit Card</v>
      </c>
      <c r="W7637" s="4">
        <f t="shared" ref="W7637:Y7637" si="7644">IF(OR(J7637 = "ERROR", J7637 = ""), "UNKNOWN", J7637)</f>
        <v>5</v>
      </c>
      <c r="X7637" s="4">
        <f t="shared" si="7644"/>
        <v>1</v>
      </c>
      <c r="Y7637" s="4">
        <f t="shared" si="7644"/>
        <v>5</v>
      </c>
      <c r="Z7637" s="5">
        <f t="shared" si="9"/>
        <v>45207</v>
      </c>
    </row>
    <row r="7638">
      <c r="A7638" s="1" t="s">
        <v>7675</v>
      </c>
      <c r="B7638" s="1" t="s">
        <v>22</v>
      </c>
      <c r="C7638" s="1">
        <v>3.0</v>
      </c>
      <c r="D7638" s="1">
        <v>2.0</v>
      </c>
      <c r="G7638" s="1" t="s">
        <v>29</v>
      </c>
      <c r="H7638" s="2">
        <v>44962.0</v>
      </c>
      <c r="J7638" s="3">
        <f t="shared" si="2"/>
        <v>3</v>
      </c>
      <c r="K7638" s="4">
        <f t="shared" si="3"/>
        <v>2</v>
      </c>
      <c r="L7638" s="4">
        <f t="shared" si="4"/>
        <v>6</v>
      </c>
      <c r="S7638" s="1" t="s">
        <v>7675</v>
      </c>
      <c r="T7638" s="4" t="str">
        <f t="shared" si="5"/>
        <v>Coffee</v>
      </c>
      <c r="U7638" s="4" t="str">
        <f t="shared" si="6"/>
        <v>In-store</v>
      </c>
      <c r="V7638" s="4" t="str">
        <f t="shared" si="7"/>
        <v>UNKNOWN</v>
      </c>
      <c r="W7638" s="4">
        <f t="shared" ref="W7638:Y7638" si="7645">IF(OR(J7638 = "ERROR", J7638 = ""), "UNKNOWN", J7638)</f>
        <v>3</v>
      </c>
      <c r="X7638" s="4">
        <f t="shared" si="7645"/>
        <v>2</v>
      </c>
      <c r="Y7638" s="4">
        <f t="shared" si="7645"/>
        <v>6</v>
      </c>
      <c r="Z7638" s="5">
        <f t="shared" si="9"/>
        <v>44962</v>
      </c>
    </row>
    <row r="7639">
      <c r="A7639" s="1" t="s">
        <v>7676</v>
      </c>
      <c r="B7639" s="1" t="s">
        <v>81</v>
      </c>
      <c r="C7639" s="1">
        <v>5.0</v>
      </c>
      <c r="D7639" s="1">
        <v>1.5</v>
      </c>
      <c r="E7639" s="1">
        <v>7.5</v>
      </c>
      <c r="F7639" s="1" t="s">
        <v>28</v>
      </c>
      <c r="G7639" s="1" t="s">
        <v>29</v>
      </c>
      <c r="H7639" s="2">
        <v>44949.0</v>
      </c>
      <c r="J7639" s="3">
        <f t="shared" si="2"/>
        <v>5</v>
      </c>
      <c r="K7639" s="4">
        <f t="shared" si="3"/>
        <v>1.5</v>
      </c>
      <c r="L7639" s="4">
        <f t="shared" si="4"/>
        <v>7.5</v>
      </c>
      <c r="S7639" s="1" t="s">
        <v>7676</v>
      </c>
      <c r="T7639" s="4" t="str">
        <f t="shared" si="5"/>
        <v>Tea</v>
      </c>
      <c r="U7639" s="4" t="str">
        <f t="shared" si="6"/>
        <v>In-store</v>
      </c>
      <c r="V7639" s="4" t="str">
        <f t="shared" si="7"/>
        <v>Cash</v>
      </c>
      <c r="W7639" s="4">
        <f t="shared" ref="W7639:Y7639" si="7646">IF(OR(J7639 = "ERROR", J7639 = ""), "UNKNOWN", J7639)</f>
        <v>5</v>
      </c>
      <c r="X7639" s="4">
        <f t="shared" si="7646"/>
        <v>1.5</v>
      </c>
      <c r="Y7639" s="4">
        <f t="shared" si="7646"/>
        <v>7.5</v>
      </c>
      <c r="Z7639" s="5">
        <f t="shared" si="9"/>
        <v>44949</v>
      </c>
    </row>
    <row r="7640">
      <c r="A7640" s="1" t="s">
        <v>7677</v>
      </c>
      <c r="B7640" s="1" t="s">
        <v>22</v>
      </c>
      <c r="C7640" s="1">
        <v>3.0</v>
      </c>
      <c r="D7640" s="1">
        <v>2.0</v>
      </c>
      <c r="E7640" s="1">
        <v>6.0</v>
      </c>
      <c r="F7640" s="1" t="s">
        <v>39</v>
      </c>
      <c r="H7640" s="2">
        <v>45063.0</v>
      </c>
      <c r="J7640" s="3">
        <f t="shared" si="2"/>
        <v>3</v>
      </c>
      <c r="K7640" s="4">
        <f t="shared" si="3"/>
        <v>2</v>
      </c>
      <c r="L7640" s="4">
        <f t="shared" si="4"/>
        <v>6</v>
      </c>
      <c r="S7640" s="1" t="s">
        <v>7677</v>
      </c>
      <c r="T7640" s="4" t="str">
        <f t="shared" si="5"/>
        <v>Coffee</v>
      </c>
      <c r="U7640" s="4" t="str">
        <f t="shared" si="6"/>
        <v>UNKNOWN</v>
      </c>
      <c r="V7640" s="4" t="str">
        <f t="shared" si="7"/>
        <v>Digital Wallet</v>
      </c>
      <c r="W7640" s="4">
        <f t="shared" ref="W7640:Y7640" si="7647">IF(OR(J7640 = "ERROR", J7640 = ""), "UNKNOWN", J7640)</f>
        <v>3</v>
      </c>
      <c r="X7640" s="4">
        <f t="shared" si="7647"/>
        <v>2</v>
      </c>
      <c r="Y7640" s="4">
        <f t="shared" si="7647"/>
        <v>6</v>
      </c>
      <c r="Z7640" s="5">
        <f t="shared" si="9"/>
        <v>45063</v>
      </c>
    </row>
    <row r="7641">
      <c r="A7641" s="1" t="s">
        <v>7678</v>
      </c>
      <c r="B7641" s="1" t="s">
        <v>36</v>
      </c>
      <c r="C7641" s="1">
        <v>4.0</v>
      </c>
      <c r="D7641" s="1">
        <v>5.0</v>
      </c>
      <c r="E7641" s="1">
        <v>20.0</v>
      </c>
      <c r="F7641" s="1" t="s">
        <v>23</v>
      </c>
      <c r="G7641" s="1" t="s">
        <v>24</v>
      </c>
      <c r="H7641" s="2">
        <v>44954.0</v>
      </c>
      <c r="J7641" s="3">
        <f t="shared" si="2"/>
        <v>4</v>
      </c>
      <c r="K7641" s="4">
        <f t="shared" si="3"/>
        <v>5</v>
      </c>
      <c r="L7641" s="4">
        <f t="shared" si="4"/>
        <v>20</v>
      </c>
      <c r="S7641" s="1" t="s">
        <v>7678</v>
      </c>
      <c r="T7641" s="4" t="str">
        <f t="shared" si="5"/>
        <v>Salad</v>
      </c>
      <c r="U7641" s="4" t="str">
        <f t="shared" si="6"/>
        <v>Takeaway</v>
      </c>
      <c r="V7641" s="4" t="str">
        <f t="shared" si="7"/>
        <v>Credit Card</v>
      </c>
      <c r="W7641" s="4">
        <f t="shared" ref="W7641:Y7641" si="7648">IF(OR(J7641 = "ERROR", J7641 = ""), "UNKNOWN", J7641)</f>
        <v>4</v>
      </c>
      <c r="X7641" s="4">
        <f t="shared" si="7648"/>
        <v>5</v>
      </c>
      <c r="Y7641" s="4">
        <f t="shared" si="7648"/>
        <v>20</v>
      </c>
      <c r="Z7641" s="5">
        <f t="shared" si="9"/>
        <v>44954</v>
      </c>
    </row>
    <row r="7642">
      <c r="A7642" s="1" t="s">
        <v>7679</v>
      </c>
      <c r="B7642" s="1" t="s">
        <v>36</v>
      </c>
      <c r="C7642" s="1">
        <v>4.0</v>
      </c>
      <c r="D7642" s="1">
        <v>5.0</v>
      </c>
      <c r="E7642" s="1">
        <v>20.0</v>
      </c>
      <c r="F7642" s="1" t="s">
        <v>28</v>
      </c>
      <c r="H7642" s="2">
        <v>44935.0</v>
      </c>
      <c r="J7642" s="3">
        <f t="shared" si="2"/>
        <v>4</v>
      </c>
      <c r="K7642" s="4">
        <f t="shared" si="3"/>
        <v>5</v>
      </c>
      <c r="L7642" s="4">
        <f t="shared" si="4"/>
        <v>20</v>
      </c>
      <c r="S7642" s="1" t="s">
        <v>7679</v>
      </c>
      <c r="T7642" s="4" t="str">
        <f t="shared" si="5"/>
        <v>Salad</v>
      </c>
      <c r="U7642" s="4" t="str">
        <f t="shared" si="6"/>
        <v>UNKNOWN</v>
      </c>
      <c r="V7642" s="4" t="str">
        <f t="shared" si="7"/>
        <v>Cash</v>
      </c>
      <c r="W7642" s="4">
        <f t="shared" ref="W7642:Y7642" si="7649">IF(OR(J7642 = "ERROR", J7642 = ""), "UNKNOWN", J7642)</f>
        <v>4</v>
      </c>
      <c r="X7642" s="4">
        <f t="shared" si="7649"/>
        <v>5</v>
      </c>
      <c r="Y7642" s="4">
        <f t="shared" si="7649"/>
        <v>20</v>
      </c>
      <c r="Z7642" s="5">
        <f t="shared" si="9"/>
        <v>44935</v>
      </c>
    </row>
    <row r="7643">
      <c r="A7643" s="1" t="s">
        <v>7680</v>
      </c>
      <c r="B7643" s="1" t="s">
        <v>41</v>
      </c>
      <c r="C7643" s="1">
        <v>2.0</v>
      </c>
      <c r="D7643" s="1">
        <v>4.0</v>
      </c>
      <c r="E7643" s="1">
        <v>8.0</v>
      </c>
      <c r="F7643" s="1" t="s">
        <v>23</v>
      </c>
      <c r="H7643" s="2">
        <v>44980.0</v>
      </c>
      <c r="J7643" s="3">
        <f t="shared" si="2"/>
        <v>2</v>
      </c>
      <c r="K7643" s="4">
        <f t="shared" si="3"/>
        <v>4</v>
      </c>
      <c r="L7643" s="4">
        <f t="shared" si="4"/>
        <v>8</v>
      </c>
      <c r="S7643" s="1" t="s">
        <v>7680</v>
      </c>
      <c r="T7643" s="4" t="str">
        <f t="shared" si="5"/>
        <v>Smoothie</v>
      </c>
      <c r="U7643" s="4" t="str">
        <f t="shared" si="6"/>
        <v>UNKNOWN</v>
      </c>
      <c r="V7643" s="4" t="str">
        <f t="shared" si="7"/>
        <v>Credit Card</v>
      </c>
      <c r="W7643" s="4">
        <f t="shared" ref="W7643:Y7643" si="7650">IF(OR(J7643 = "ERROR", J7643 = ""), "UNKNOWN", J7643)</f>
        <v>2</v>
      </c>
      <c r="X7643" s="4">
        <f t="shared" si="7650"/>
        <v>4</v>
      </c>
      <c r="Y7643" s="4">
        <f t="shared" si="7650"/>
        <v>8</v>
      </c>
      <c r="Z7643" s="5">
        <f t="shared" si="9"/>
        <v>44980</v>
      </c>
    </row>
    <row r="7644">
      <c r="A7644" s="1" t="s">
        <v>7681</v>
      </c>
      <c r="B7644" s="1" t="s">
        <v>30</v>
      </c>
      <c r="C7644" s="1">
        <v>2.0</v>
      </c>
      <c r="D7644" s="1">
        <v>2.0</v>
      </c>
      <c r="E7644" s="1">
        <v>4.0</v>
      </c>
      <c r="F7644" s="1" t="s">
        <v>28</v>
      </c>
      <c r="G7644" s="1" t="s">
        <v>24</v>
      </c>
      <c r="H7644" s="2">
        <v>45122.0</v>
      </c>
      <c r="J7644" s="3">
        <f t="shared" si="2"/>
        <v>2</v>
      </c>
      <c r="K7644" s="4">
        <f t="shared" si="3"/>
        <v>2</v>
      </c>
      <c r="L7644" s="4">
        <f t="shared" si="4"/>
        <v>4</v>
      </c>
      <c r="S7644" s="1" t="s">
        <v>7681</v>
      </c>
      <c r="T7644" s="4" t="str">
        <f t="shared" si="5"/>
        <v>UNKNOWN</v>
      </c>
      <c r="U7644" s="4" t="str">
        <f t="shared" si="6"/>
        <v>Takeaway</v>
      </c>
      <c r="V7644" s="4" t="str">
        <f t="shared" si="7"/>
        <v>Cash</v>
      </c>
      <c r="W7644" s="4">
        <f t="shared" ref="W7644:Y7644" si="7651">IF(OR(J7644 = "ERROR", J7644 = ""), "UNKNOWN", J7644)</f>
        <v>2</v>
      </c>
      <c r="X7644" s="4">
        <f t="shared" si="7651"/>
        <v>2</v>
      </c>
      <c r="Y7644" s="4">
        <f t="shared" si="7651"/>
        <v>4</v>
      </c>
      <c r="Z7644" s="5">
        <f t="shared" si="9"/>
        <v>45122</v>
      </c>
    </row>
    <row r="7645">
      <c r="A7645" s="1" t="s">
        <v>7682</v>
      </c>
      <c r="B7645" s="1" t="s">
        <v>30</v>
      </c>
      <c r="C7645" s="1">
        <v>2.0</v>
      </c>
      <c r="D7645" s="1">
        <v>2.0</v>
      </c>
      <c r="E7645" s="1">
        <v>4.0</v>
      </c>
      <c r="F7645" s="1" t="s">
        <v>28</v>
      </c>
      <c r="H7645" s="2">
        <v>45094.0</v>
      </c>
      <c r="J7645" s="3">
        <f t="shared" si="2"/>
        <v>2</v>
      </c>
      <c r="K7645" s="4">
        <f t="shared" si="3"/>
        <v>2</v>
      </c>
      <c r="L7645" s="4">
        <f t="shared" si="4"/>
        <v>4</v>
      </c>
      <c r="S7645" s="1" t="s">
        <v>7682</v>
      </c>
      <c r="T7645" s="4" t="str">
        <f t="shared" si="5"/>
        <v>UNKNOWN</v>
      </c>
      <c r="U7645" s="4" t="str">
        <f t="shared" si="6"/>
        <v>UNKNOWN</v>
      </c>
      <c r="V7645" s="4" t="str">
        <f t="shared" si="7"/>
        <v>Cash</v>
      </c>
      <c r="W7645" s="4">
        <f t="shared" ref="W7645:Y7645" si="7652">IF(OR(J7645 = "ERROR", J7645 = ""), "UNKNOWN", J7645)</f>
        <v>2</v>
      </c>
      <c r="X7645" s="4">
        <f t="shared" si="7652"/>
        <v>2</v>
      </c>
      <c r="Y7645" s="4">
        <f t="shared" si="7652"/>
        <v>4</v>
      </c>
      <c r="Z7645" s="5">
        <f t="shared" si="9"/>
        <v>45094</v>
      </c>
    </row>
    <row r="7646">
      <c r="A7646" s="1" t="s">
        <v>7683</v>
      </c>
      <c r="B7646" s="1" t="s">
        <v>41</v>
      </c>
      <c r="C7646" s="1">
        <v>4.0</v>
      </c>
      <c r="D7646" s="1">
        <v>4.0</v>
      </c>
      <c r="E7646" s="1">
        <v>16.0</v>
      </c>
      <c r="F7646" s="1" t="s">
        <v>30</v>
      </c>
      <c r="G7646" s="1" t="s">
        <v>24</v>
      </c>
      <c r="H7646" s="2">
        <v>45012.0</v>
      </c>
      <c r="J7646" s="3">
        <f t="shared" si="2"/>
        <v>4</v>
      </c>
      <c r="K7646" s="4">
        <f t="shared" si="3"/>
        <v>4</v>
      </c>
      <c r="L7646" s="4">
        <f t="shared" si="4"/>
        <v>16</v>
      </c>
      <c r="S7646" s="1" t="s">
        <v>7683</v>
      </c>
      <c r="T7646" s="4" t="str">
        <f t="shared" si="5"/>
        <v>Smoothie</v>
      </c>
      <c r="U7646" s="4" t="str">
        <f t="shared" si="6"/>
        <v>Takeaway</v>
      </c>
      <c r="V7646" s="4" t="str">
        <f t="shared" si="7"/>
        <v>UNKNOWN</v>
      </c>
      <c r="W7646" s="4">
        <f t="shared" ref="W7646:Y7646" si="7653">IF(OR(J7646 = "ERROR", J7646 = ""), "UNKNOWN", J7646)</f>
        <v>4</v>
      </c>
      <c r="X7646" s="4">
        <f t="shared" si="7653"/>
        <v>4</v>
      </c>
      <c r="Y7646" s="4">
        <f t="shared" si="7653"/>
        <v>16</v>
      </c>
      <c r="Z7646" s="5">
        <f t="shared" si="9"/>
        <v>45012</v>
      </c>
    </row>
    <row r="7647">
      <c r="A7647" s="1" t="s">
        <v>7684</v>
      </c>
      <c r="B7647" s="1" t="s">
        <v>41</v>
      </c>
      <c r="C7647" s="1">
        <v>3.0</v>
      </c>
      <c r="D7647" s="1">
        <v>4.0</v>
      </c>
      <c r="E7647" s="1">
        <v>12.0</v>
      </c>
      <c r="F7647" s="1" t="s">
        <v>39</v>
      </c>
      <c r="G7647" s="1" t="s">
        <v>24</v>
      </c>
      <c r="H7647" s="2">
        <v>44972.0</v>
      </c>
      <c r="J7647" s="3">
        <f t="shared" si="2"/>
        <v>3</v>
      </c>
      <c r="K7647" s="4">
        <f t="shared" si="3"/>
        <v>4</v>
      </c>
      <c r="L7647" s="4">
        <f t="shared" si="4"/>
        <v>12</v>
      </c>
      <c r="S7647" s="1" t="s">
        <v>7684</v>
      </c>
      <c r="T7647" s="4" t="str">
        <f t="shared" si="5"/>
        <v>Smoothie</v>
      </c>
      <c r="U7647" s="4" t="str">
        <f t="shared" si="6"/>
        <v>Takeaway</v>
      </c>
      <c r="V7647" s="4" t="str">
        <f t="shared" si="7"/>
        <v>Digital Wallet</v>
      </c>
      <c r="W7647" s="4">
        <f t="shared" ref="W7647:Y7647" si="7654">IF(OR(J7647 = "ERROR", J7647 = ""), "UNKNOWN", J7647)</f>
        <v>3</v>
      </c>
      <c r="X7647" s="4">
        <f t="shared" si="7654"/>
        <v>4</v>
      </c>
      <c r="Y7647" s="4">
        <f t="shared" si="7654"/>
        <v>12</v>
      </c>
      <c r="Z7647" s="5">
        <f t="shared" si="9"/>
        <v>44972</v>
      </c>
    </row>
    <row r="7648">
      <c r="A7648" s="1" t="s">
        <v>7685</v>
      </c>
      <c r="B7648" s="1" t="s">
        <v>22</v>
      </c>
      <c r="C7648" s="1">
        <v>5.0</v>
      </c>
      <c r="D7648" s="1">
        <v>2.0</v>
      </c>
      <c r="E7648" s="1">
        <v>10.0</v>
      </c>
      <c r="F7648" s="1" t="s">
        <v>23</v>
      </c>
      <c r="G7648" s="1" t="s">
        <v>24</v>
      </c>
      <c r="H7648" s="6">
        <v>45229.0</v>
      </c>
      <c r="J7648" s="3">
        <f t="shared" si="2"/>
        <v>5</v>
      </c>
      <c r="K7648" s="4">
        <f t="shared" si="3"/>
        <v>2</v>
      </c>
      <c r="L7648" s="4">
        <f t="shared" si="4"/>
        <v>10</v>
      </c>
      <c r="S7648" s="1" t="s">
        <v>7685</v>
      </c>
      <c r="T7648" s="4" t="str">
        <f t="shared" si="5"/>
        <v>Coffee</v>
      </c>
      <c r="U7648" s="4" t="str">
        <f t="shared" si="6"/>
        <v>Takeaway</v>
      </c>
      <c r="V7648" s="4" t="str">
        <f t="shared" si="7"/>
        <v>Credit Card</v>
      </c>
      <c r="W7648" s="4">
        <f t="shared" ref="W7648:Y7648" si="7655">IF(OR(J7648 = "ERROR", J7648 = ""), "UNKNOWN", J7648)</f>
        <v>5</v>
      </c>
      <c r="X7648" s="4">
        <f t="shared" si="7655"/>
        <v>2</v>
      </c>
      <c r="Y7648" s="4">
        <f t="shared" si="7655"/>
        <v>10</v>
      </c>
      <c r="Z7648" s="7">
        <f t="shared" si="9"/>
        <v>45229</v>
      </c>
    </row>
    <row r="7649">
      <c r="A7649" s="1" t="s">
        <v>7686</v>
      </c>
      <c r="B7649" s="1" t="s">
        <v>44</v>
      </c>
      <c r="C7649" s="1">
        <v>5.0</v>
      </c>
      <c r="D7649" s="1">
        <v>4.0</v>
      </c>
      <c r="E7649" s="1">
        <v>20.0</v>
      </c>
      <c r="F7649" s="1" t="s">
        <v>39</v>
      </c>
      <c r="G7649" s="1" t="s">
        <v>29</v>
      </c>
      <c r="H7649" s="2">
        <v>45138.0</v>
      </c>
      <c r="J7649" s="3">
        <f t="shared" si="2"/>
        <v>5</v>
      </c>
      <c r="K7649" s="4">
        <f t="shared" si="3"/>
        <v>4</v>
      </c>
      <c r="L7649" s="4">
        <f t="shared" si="4"/>
        <v>20</v>
      </c>
      <c r="S7649" s="1" t="s">
        <v>7686</v>
      </c>
      <c r="T7649" s="4" t="str">
        <f t="shared" si="5"/>
        <v>Sandwich</v>
      </c>
      <c r="U7649" s="4" t="str">
        <f t="shared" si="6"/>
        <v>In-store</v>
      </c>
      <c r="V7649" s="4" t="str">
        <f t="shared" si="7"/>
        <v>Digital Wallet</v>
      </c>
      <c r="W7649" s="4">
        <f t="shared" ref="W7649:Y7649" si="7656">IF(OR(J7649 = "ERROR", J7649 = ""), "UNKNOWN", J7649)</f>
        <v>5</v>
      </c>
      <c r="X7649" s="4">
        <f t="shared" si="7656"/>
        <v>4</v>
      </c>
      <c r="Y7649" s="4">
        <f t="shared" si="7656"/>
        <v>20</v>
      </c>
      <c r="Z7649" s="5">
        <f t="shared" si="9"/>
        <v>45138</v>
      </c>
    </row>
    <row r="7650">
      <c r="A7650" s="1" t="s">
        <v>7687</v>
      </c>
      <c r="B7650" s="1" t="s">
        <v>55</v>
      </c>
      <c r="C7650" s="1">
        <v>3.0</v>
      </c>
      <c r="D7650" s="1">
        <v>3.0</v>
      </c>
      <c r="E7650" s="1">
        <v>9.0</v>
      </c>
      <c r="F7650" s="1" t="s">
        <v>28</v>
      </c>
      <c r="H7650" s="6">
        <v>45277.0</v>
      </c>
      <c r="J7650" s="3">
        <f t="shared" si="2"/>
        <v>3</v>
      </c>
      <c r="K7650" s="4">
        <f t="shared" si="3"/>
        <v>3</v>
      </c>
      <c r="L7650" s="4">
        <f t="shared" si="4"/>
        <v>9</v>
      </c>
      <c r="S7650" s="1" t="s">
        <v>7687</v>
      </c>
      <c r="T7650" s="4" t="str">
        <f t="shared" si="5"/>
        <v>Juice</v>
      </c>
      <c r="U7650" s="4" t="str">
        <f t="shared" si="6"/>
        <v>UNKNOWN</v>
      </c>
      <c r="V7650" s="4" t="str">
        <f t="shared" si="7"/>
        <v>Cash</v>
      </c>
      <c r="W7650" s="4">
        <f t="shared" ref="W7650:Y7650" si="7657">IF(OR(J7650 = "ERROR", J7650 = ""), "UNKNOWN", J7650)</f>
        <v>3</v>
      </c>
      <c r="X7650" s="4">
        <f t="shared" si="7657"/>
        <v>3</v>
      </c>
      <c r="Y7650" s="4">
        <f t="shared" si="7657"/>
        <v>9</v>
      </c>
      <c r="Z7650" s="7">
        <f t="shared" si="9"/>
        <v>45277</v>
      </c>
    </row>
    <row r="7651">
      <c r="A7651" s="1" t="s">
        <v>7688</v>
      </c>
      <c r="B7651" s="1" t="s">
        <v>32</v>
      </c>
      <c r="C7651" s="1">
        <v>3.0</v>
      </c>
      <c r="D7651" s="1">
        <v>1.0</v>
      </c>
      <c r="E7651" s="1">
        <v>3.0</v>
      </c>
      <c r="F7651" s="1" t="s">
        <v>23</v>
      </c>
      <c r="H7651" s="2">
        <v>44970.0</v>
      </c>
      <c r="J7651" s="3">
        <f t="shared" si="2"/>
        <v>3</v>
      </c>
      <c r="K7651" s="4">
        <f t="shared" si="3"/>
        <v>1</v>
      </c>
      <c r="L7651" s="4">
        <f t="shared" si="4"/>
        <v>3</v>
      </c>
      <c r="S7651" s="1" t="s">
        <v>7688</v>
      </c>
      <c r="T7651" s="4" t="str">
        <f t="shared" si="5"/>
        <v>Cookie</v>
      </c>
      <c r="U7651" s="4" t="str">
        <f t="shared" si="6"/>
        <v>UNKNOWN</v>
      </c>
      <c r="V7651" s="4" t="str">
        <f t="shared" si="7"/>
        <v>Credit Card</v>
      </c>
      <c r="W7651" s="4">
        <f t="shared" ref="W7651:Y7651" si="7658">IF(OR(J7651 = "ERROR", J7651 = ""), "UNKNOWN", J7651)</f>
        <v>3</v>
      </c>
      <c r="X7651" s="4">
        <f t="shared" si="7658"/>
        <v>1</v>
      </c>
      <c r="Y7651" s="4">
        <f t="shared" si="7658"/>
        <v>3</v>
      </c>
      <c r="Z7651" s="5">
        <f t="shared" si="9"/>
        <v>44970</v>
      </c>
    </row>
    <row r="7652">
      <c r="A7652" s="1" t="s">
        <v>7689</v>
      </c>
      <c r="B7652" s="1" t="s">
        <v>41</v>
      </c>
      <c r="C7652" s="1">
        <v>1.0</v>
      </c>
      <c r="D7652" s="1">
        <v>4.0</v>
      </c>
      <c r="E7652" s="1" t="s">
        <v>25</v>
      </c>
      <c r="F7652" s="1" t="s">
        <v>23</v>
      </c>
      <c r="H7652" s="6">
        <v>45282.0</v>
      </c>
      <c r="J7652" s="3">
        <f t="shared" si="2"/>
        <v>1</v>
      </c>
      <c r="K7652" s="4">
        <f t="shared" si="3"/>
        <v>4</v>
      </c>
      <c r="L7652" s="4">
        <f t="shared" si="4"/>
        <v>4</v>
      </c>
      <c r="S7652" s="1" t="s">
        <v>7689</v>
      </c>
      <c r="T7652" s="4" t="str">
        <f t="shared" si="5"/>
        <v>Smoothie</v>
      </c>
      <c r="U7652" s="4" t="str">
        <f t="shared" si="6"/>
        <v>UNKNOWN</v>
      </c>
      <c r="V7652" s="4" t="str">
        <f t="shared" si="7"/>
        <v>Credit Card</v>
      </c>
      <c r="W7652" s="4">
        <f t="shared" ref="W7652:Y7652" si="7659">IF(OR(J7652 = "ERROR", J7652 = ""), "UNKNOWN", J7652)</f>
        <v>1</v>
      </c>
      <c r="X7652" s="4">
        <f t="shared" si="7659"/>
        <v>4</v>
      </c>
      <c r="Y7652" s="4">
        <f t="shared" si="7659"/>
        <v>4</v>
      </c>
      <c r="Z7652" s="7">
        <f t="shared" si="9"/>
        <v>45282</v>
      </c>
    </row>
    <row r="7653">
      <c r="A7653" s="1" t="s">
        <v>7690</v>
      </c>
      <c r="B7653" s="1" t="s">
        <v>36</v>
      </c>
      <c r="C7653" s="1">
        <v>3.0</v>
      </c>
      <c r="D7653" s="1">
        <v>5.0</v>
      </c>
      <c r="F7653" s="1" t="s">
        <v>28</v>
      </c>
      <c r="G7653" s="1" t="s">
        <v>29</v>
      </c>
      <c r="H7653" s="2">
        <v>45087.0</v>
      </c>
      <c r="J7653" s="3">
        <f t="shared" si="2"/>
        <v>3</v>
      </c>
      <c r="K7653" s="4">
        <f t="shared" si="3"/>
        <v>5</v>
      </c>
      <c r="L7653" s="4">
        <f t="shared" si="4"/>
        <v>15</v>
      </c>
      <c r="S7653" s="1" t="s">
        <v>7690</v>
      </c>
      <c r="T7653" s="4" t="str">
        <f t="shared" si="5"/>
        <v>Salad</v>
      </c>
      <c r="U7653" s="4" t="str">
        <f t="shared" si="6"/>
        <v>In-store</v>
      </c>
      <c r="V7653" s="4" t="str">
        <f t="shared" si="7"/>
        <v>Cash</v>
      </c>
      <c r="W7653" s="4">
        <f t="shared" ref="W7653:Y7653" si="7660">IF(OR(J7653 = "ERROR", J7653 = ""), "UNKNOWN", J7653)</f>
        <v>3</v>
      </c>
      <c r="X7653" s="4">
        <f t="shared" si="7660"/>
        <v>5</v>
      </c>
      <c r="Y7653" s="4">
        <f t="shared" si="7660"/>
        <v>15</v>
      </c>
      <c r="Z7653" s="5">
        <f t="shared" si="9"/>
        <v>45087</v>
      </c>
    </row>
    <row r="7654">
      <c r="A7654" s="1" t="s">
        <v>7691</v>
      </c>
      <c r="B7654" s="1" t="s">
        <v>44</v>
      </c>
      <c r="C7654" s="1">
        <v>3.0</v>
      </c>
      <c r="D7654" s="1">
        <v>4.0</v>
      </c>
      <c r="E7654" s="1">
        <v>12.0</v>
      </c>
      <c r="F7654" s="1" t="s">
        <v>30</v>
      </c>
      <c r="G7654" s="1" t="s">
        <v>24</v>
      </c>
      <c r="H7654" s="2">
        <v>44930.0</v>
      </c>
      <c r="J7654" s="3">
        <f t="shared" si="2"/>
        <v>3</v>
      </c>
      <c r="K7654" s="4">
        <f t="shared" si="3"/>
        <v>4</v>
      </c>
      <c r="L7654" s="4">
        <f t="shared" si="4"/>
        <v>12</v>
      </c>
      <c r="S7654" s="1" t="s">
        <v>7691</v>
      </c>
      <c r="T7654" s="4" t="str">
        <f t="shared" si="5"/>
        <v>Sandwich</v>
      </c>
      <c r="U7654" s="4" t="str">
        <f t="shared" si="6"/>
        <v>Takeaway</v>
      </c>
      <c r="V7654" s="4" t="str">
        <f t="shared" si="7"/>
        <v>UNKNOWN</v>
      </c>
      <c r="W7654" s="4">
        <f t="shared" ref="W7654:Y7654" si="7661">IF(OR(J7654 = "ERROR", J7654 = ""), "UNKNOWN", J7654)</f>
        <v>3</v>
      </c>
      <c r="X7654" s="4">
        <f t="shared" si="7661"/>
        <v>4</v>
      </c>
      <c r="Y7654" s="4">
        <f t="shared" si="7661"/>
        <v>12</v>
      </c>
      <c r="Z7654" s="5">
        <f t="shared" si="9"/>
        <v>44930</v>
      </c>
    </row>
    <row r="7655">
      <c r="A7655" s="1" t="s">
        <v>7692</v>
      </c>
      <c r="B7655" s="1" t="s">
        <v>36</v>
      </c>
      <c r="C7655" s="1">
        <v>4.0</v>
      </c>
      <c r="D7655" s="1">
        <v>5.0</v>
      </c>
      <c r="E7655" s="1">
        <v>20.0</v>
      </c>
      <c r="F7655" s="1" t="s">
        <v>39</v>
      </c>
      <c r="G7655" s="1" t="s">
        <v>29</v>
      </c>
      <c r="H7655" s="2">
        <v>45148.0</v>
      </c>
      <c r="J7655" s="3">
        <f t="shared" si="2"/>
        <v>4</v>
      </c>
      <c r="K7655" s="4">
        <f t="shared" si="3"/>
        <v>5</v>
      </c>
      <c r="L7655" s="4">
        <f t="shared" si="4"/>
        <v>20</v>
      </c>
      <c r="S7655" s="1" t="s">
        <v>7692</v>
      </c>
      <c r="T7655" s="4" t="str">
        <f t="shared" si="5"/>
        <v>Salad</v>
      </c>
      <c r="U7655" s="4" t="str">
        <f t="shared" si="6"/>
        <v>In-store</v>
      </c>
      <c r="V7655" s="4" t="str">
        <f t="shared" si="7"/>
        <v>Digital Wallet</v>
      </c>
      <c r="W7655" s="4">
        <f t="shared" ref="W7655:Y7655" si="7662">IF(OR(J7655 = "ERROR", J7655 = ""), "UNKNOWN", J7655)</f>
        <v>4</v>
      </c>
      <c r="X7655" s="4">
        <f t="shared" si="7662"/>
        <v>5</v>
      </c>
      <c r="Y7655" s="4">
        <f t="shared" si="7662"/>
        <v>20</v>
      </c>
      <c r="Z7655" s="5">
        <f t="shared" si="9"/>
        <v>45148</v>
      </c>
    </row>
    <row r="7656">
      <c r="A7656" s="1" t="s">
        <v>7693</v>
      </c>
      <c r="B7656" s="1" t="s">
        <v>36</v>
      </c>
      <c r="C7656" s="1">
        <v>2.0</v>
      </c>
      <c r="D7656" s="1">
        <v>5.0</v>
      </c>
      <c r="E7656" s="1">
        <v>10.0</v>
      </c>
      <c r="F7656" s="1" t="s">
        <v>25</v>
      </c>
      <c r="G7656" s="1" t="s">
        <v>29</v>
      </c>
      <c r="H7656" s="2">
        <v>44993.0</v>
      </c>
      <c r="J7656" s="3">
        <f t="shared" si="2"/>
        <v>2</v>
      </c>
      <c r="K7656" s="4">
        <f t="shared" si="3"/>
        <v>5</v>
      </c>
      <c r="L7656" s="4">
        <f t="shared" si="4"/>
        <v>10</v>
      </c>
      <c r="S7656" s="1" t="s">
        <v>7693</v>
      </c>
      <c r="T7656" s="4" t="str">
        <f t="shared" si="5"/>
        <v>Salad</v>
      </c>
      <c r="U7656" s="4" t="str">
        <f t="shared" si="6"/>
        <v>In-store</v>
      </c>
      <c r="V7656" s="4" t="str">
        <f t="shared" si="7"/>
        <v>UNKNOWN</v>
      </c>
      <c r="W7656" s="4">
        <f t="shared" ref="W7656:Y7656" si="7663">IF(OR(J7656 = "ERROR", J7656 = ""), "UNKNOWN", J7656)</f>
        <v>2</v>
      </c>
      <c r="X7656" s="4">
        <f t="shared" si="7663"/>
        <v>5</v>
      </c>
      <c r="Y7656" s="4">
        <f t="shared" si="7663"/>
        <v>10</v>
      </c>
      <c r="Z7656" s="5">
        <f t="shared" si="9"/>
        <v>44993</v>
      </c>
    </row>
    <row r="7657">
      <c r="A7657" s="1" t="s">
        <v>7694</v>
      </c>
      <c r="B7657" s="1" t="s">
        <v>32</v>
      </c>
      <c r="C7657" s="1">
        <v>1.0</v>
      </c>
      <c r="D7657" s="1">
        <v>1.0</v>
      </c>
      <c r="E7657" s="1">
        <v>1.0</v>
      </c>
      <c r="F7657" s="1" t="s">
        <v>28</v>
      </c>
      <c r="H7657" s="1" t="s">
        <v>30</v>
      </c>
      <c r="J7657" s="3">
        <f t="shared" si="2"/>
        <v>1</v>
      </c>
      <c r="K7657" s="4">
        <f t="shared" si="3"/>
        <v>1</v>
      </c>
      <c r="L7657" s="4">
        <f t="shared" si="4"/>
        <v>1</v>
      </c>
      <c r="S7657" s="1" t="s">
        <v>7694</v>
      </c>
      <c r="T7657" s="4" t="str">
        <f t="shared" si="5"/>
        <v>Cookie</v>
      </c>
      <c r="U7657" s="4" t="str">
        <f t="shared" si="6"/>
        <v>UNKNOWN</v>
      </c>
      <c r="V7657" s="4" t="str">
        <f t="shared" si="7"/>
        <v>Cash</v>
      </c>
      <c r="W7657" s="4">
        <f t="shared" ref="W7657:Y7657" si="7664">IF(OR(J7657 = "ERROR", J7657 = ""), "UNKNOWN", J7657)</f>
        <v>1</v>
      </c>
      <c r="X7657" s="4">
        <f t="shared" si="7664"/>
        <v>1</v>
      </c>
      <c r="Y7657" s="4">
        <f t="shared" si="7664"/>
        <v>1</v>
      </c>
      <c r="Z7657" s="4" t="str">
        <f t="shared" si="9"/>
        <v>UNKNOWN</v>
      </c>
    </row>
    <row r="7658">
      <c r="A7658" s="1" t="s">
        <v>7695</v>
      </c>
      <c r="B7658" s="1" t="s">
        <v>22</v>
      </c>
      <c r="C7658" s="1">
        <v>3.0</v>
      </c>
      <c r="D7658" s="1">
        <v>2.0</v>
      </c>
      <c r="E7658" s="1" t="s">
        <v>30</v>
      </c>
      <c r="F7658" s="1" t="s">
        <v>28</v>
      </c>
      <c r="H7658" s="6">
        <v>45241.0</v>
      </c>
      <c r="J7658" s="3">
        <f t="shared" si="2"/>
        <v>3</v>
      </c>
      <c r="K7658" s="4">
        <f t="shared" si="3"/>
        <v>2</v>
      </c>
      <c r="L7658" s="4">
        <f t="shared" si="4"/>
        <v>6</v>
      </c>
      <c r="S7658" s="1" t="s">
        <v>7695</v>
      </c>
      <c r="T7658" s="4" t="str">
        <f t="shared" si="5"/>
        <v>Coffee</v>
      </c>
      <c r="U7658" s="4" t="str">
        <f t="shared" si="6"/>
        <v>UNKNOWN</v>
      </c>
      <c r="V7658" s="4" t="str">
        <f t="shared" si="7"/>
        <v>Cash</v>
      </c>
      <c r="W7658" s="4">
        <f t="shared" ref="W7658:Y7658" si="7665">IF(OR(J7658 = "ERROR", J7658 = ""), "UNKNOWN", J7658)</f>
        <v>3</v>
      </c>
      <c r="X7658" s="4">
        <f t="shared" si="7665"/>
        <v>2</v>
      </c>
      <c r="Y7658" s="4">
        <f t="shared" si="7665"/>
        <v>6</v>
      </c>
      <c r="Z7658" s="7">
        <f t="shared" si="9"/>
        <v>45241</v>
      </c>
    </row>
    <row r="7659">
      <c r="A7659" s="1" t="s">
        <v>7696</v>
      </c>
      <c r="B7659" s="1" t="s">
        <v>32</v>
      </c>
      <c r="C7659" s="1">
        <v>4.0</v>
      </c>
      <c r="D7659" s="1">
        <v>1.0</v>
      </c>
      <c r="E7659" s="1">
        <v>4.0</v>
      </c>
      <c r="F7659" s="1" t="s">
        <v>23</v>
      </c>
      <c r="G7659" s="1" t="s">
        <v>29</v>
      </c>
      <c r="H7659" s="6">
        <v>45215.0</v>
      </c>
      <c r="J7659" s="3">
        <f t="shared" si="2"/>
        <v>4</v>
      </c>
      <c r="K7659" s="4">
        <f t="shared" si="3"/>
        <v>1</v>
      </c>
      <c r="L7659" s="4">
        <f t="shared" si="4"/>
        <v>4</v>
      </c>
      <c r="S7659" s="1" t="s">
        <v>7696</v>
      </c>
      <c r="T7659" s="4" t="str">
        <f t="shared" si="5"/>
        <v>Cookie</v>
      </c>
      <c r="U7659" s="4" t="str">
        <f t="shared" si="6"/>
        <v>In-store</v>
      </c>
      <c r="V7659" s="4" t="str">
        <f t="shared" si="7"/>
        <v>Credit Card</v>
      </c>
      <c r="W7659" s="4">
        <f t="shared" ref="W7659:Y7659" si="7666">IF(OR(J7659 = "ERROR", J7659 = ""), "UNKNOWN", J7659)</f>
        <v>4</v>
      </c>
      <c r="X7659" s="4">
        <f t="shared" si="7666"/>
        <v>1</v>
      </c>
      <c r="Y7659" s="4">
        <f t="shared" si="7666"/>
        <v>4</v>
      </c>
      <c r="Z7659" s="7">
        <f t="shared" si="9"/>
        <v>45215</v>
      </c>
    </row>
    <row r="7660">
      <c r="A7660" s="1" t="s">
        <v>7697</v>
      </c>
      <c r="B7660" s="1" t="s">
        <v>36</v>
      </c>
      <c r="C7660" s="1">
        <v>1.0</v>
      </c>
      <c r="D7660" s="1">
        <v>5.0</v>
      </c>
      <c r="E7660" s="1">
        <v>5.0</v>
      </c>
      <c r="G7660" s="1" t="s">
        <v>24</v>
      </c>
      <c r="H7660" s="2">
        <v>45064.0</v>
      </c>
      <c r="J7660" s="3">
        <f t="shared" si="2"/>
        <v>1</v>
      </c>
      <c r="K7660" s="4">
        <f t="shared" si="3"/>
        <v>5</v>
      </c>
      <c r="L7660" s="4">
        <f t="shared" si="4"/>
        <v>5</v>
      </c>
      <c r="S7660" s="1" t="s">
        <v>7697</v>
      </c>
      <c r="T7660" s="4" t="str">
        <f t="shared" si="5"/>
        <v>Salad</v>
      </c>
      <c r="U7660" s="4" t="str">
        <f t="shared" si="6"/>
        <v>Takeaway</v>
      </c>
      <c r="V7660" s="4" t="str">
        <f t="shared" si="7"/>
        <v>UNKNOWN</v>
      </c>
      <c r="W7660" s="4">
        <f t="shared" ref="W7660:Y7660" si="7667">IF(OR(J7660 = "ERROR", J7660 = ""), "UNKNOWN", J7660)</f>
        <v>1</v>
      </c>
      <c r="X7660" s="4">
        <f t="shared" si="7667"/>
        <v>5</v>
      </c>
      <c r="Y7660" s="4">
        <f t="shared" si="7667"/>
        <v>5</v>
      </c>
      <c r="Z7660" s="5">
        <f t="shared" si="9"/>
        <v>45064</v>
      </c>
    </row>
    <row r="7661">
      <c r="A7661" s="1" t="s">
        <v>7698</v>
      </c>
      <c r="B7661" s="1" t="s">
        <v>22</v>
      </c>
      <c r="C7661" s="1">
        <v>3.0</v>
      </c>
      <c r="D7661" s="1">
        <v>2.0</v>
      </c>
      <c r="E7661" s="1">
        <v>6.0</v>
      </c>
      <c r="G7661" s="1" t="s">
        <v>24</v>
      </c>
      <c r="H7661" s="2">
        <v>45183.0</v>
      </c>
      <c r="J7661" s="3">
        <f t="shared" si="2"/>
        <v>3</v>
      </c>
      <c r="K7661" s="4">
        <f t="shared" si="3"/>
        <v>2</v>
      </c>
      <c r="L7661" s="4">
        <f t="shared" si="4"/>
        <v>6</v>
      </c>
      <c r="S7661" s="1" t="s">
        <v>7698</v>
      </c>
      <c r="T7661" s="4" t="str">
        <f t="shared" si="5"/>
        <v>Coffee</v>
      </c>
      <c r="U7661" s="4" t="str">
        <f t="shared" si="6"/>
        <v>Takeaway</v>
      </c>
      <c r="V7661" s="4" t="str">
        <f t="shared" si="7"/>
        <v>UNKNOWN</v>
      </c>
      <c r="W7661" s="4">
        <f t="shared" ref="W7661:Y7661" si="7668">IF(OR(J7661 = "ERROR", J7661 = ""), "UNKNOWN", J7661)</f>
        <v>3</v>
      </c>
      <c r="X7661" s="4">
        <f t="shared" si="7668"/>
        <v>2</v>
      </c>
      <c r="Y7661" s="4">
        <f t="shared" si="7668"/>
        <v>6</v>
      </c>
      <c r="Z7661" s="5">
        <f t="shared" si="9"/>
        <v>45183</v>
      </c>
    </row>
    <row r="7662">
      <c r="A7662" s="1" t="s">
        <v>7699</v>
      </c>
      <c r="B7662" s="1" t="s">
        <v>27</v>
      </c>
      <c r="C7662" s="1">
        <v>5.0</v>
      </c>
      <c r="D7662" s="1">
        <v>3.0</v>
      </c>
      <c r="E7662" s="1">
        <v>15.0</v>
      </c>
      <c r="F7662" s="1" t="s">
        <v>39</v>
      </c>
      <c r="H7662" s="1" t="s">
        <v>30</v>
      </c>
      <c r="J7662" s="3">
        <f t="shared" si="2"/>
        <v>5</v>
      </c>
      <c r="K7662" s="4">
        <f t="shared" si="3"/>
        <v>3</v>
      </c>
      <c r="L7662" s="4">
        <f t="shared" si="4"/>
        <v>15</v>
      </c>
      <c r="S7662" s="1" t="s">
        <v>7699</v>
      </c>
      <c r="T7662" s="4" t="str">
        <f t="shared" si="5"/>
        <v>Cake</v>
      </c>
      <c r="U7662" s="4" t="str">
        <f t="shared" si="6"/>
        <v>UNKNOWN</v>
      </c>
      <c r="V7662" s="4" t="str">
        <f t="shared" si="7"/>
        <v>Digital Wallet</v>
      </c>
      <c r="W7662" s="4">
        <f t="shared" ref="W7662:Y7662" si="7669">IF(OR(J7662 = "ERROR", J7662 = ""), "UNKNOWN", J7662)</f>
        <v>5</v>
      </c>
      <c r="X7662" s="4">
        <f t="shared" si="7669"/>
        <v>3</v>
      </c>
      <c r="Y7662" s="4">
        <f t="shared" si="7669"/>
        <v>15</v>
      </c>
      <c r="Z7662" s="4" t="str">
        <f t="shared" si="9"/>
        <v>UNKNOWN</v>
      </c>
    </row>
    <row r="7663">
      <c r="A7663" s="1" t="s">
        <v>7700</v>
      </c>
      <c r="B7663" s="1" t="s">
        <v>22</v>
      </c>
      <c r="C7663" s="1">
        <v>3.0</v>
      </c>
      <c r="D7663" s="1">
        <v>2.0</v>
      </c>
      <c r="E7663" s="1">
        <v>6.0</v>
      </c>
      <c r="F7663" s="1" t="s">
        <v>28</v>
      </c>
      <c r="G7663" s="1" t="s">
        <v>24</v>
      </c>
      <c r="H7663" s="6">
        <v>45226.0</v>
      </c>
      <c r="J7663" s="3">
        <f t="shared" si="2"/>
        <v>3</v>
      </c>
      <c r="K7663" s="4">
        <f t="shared" si="3"/>
        <v>2</v>
      </c>
      <c r="L7663" s="4">
        <f t="shared" si="4"/>
        <v>6</v>
      </c>
      <c r="S7663" s="1" t="s">
        <v>7700</v>
      </c>
      <c r="T7663" s="4" t="str">
        <f t="shared" si="5"/>
        <v>Coffee</v>
      </c>
      <c r="U7663" s="4" t="str">
        <f t="shared" si="6"/>
        <v>Takeaway</v>
      </c>
      <c r="V7663" s="4" t="str">
        <f t="shared" si="7"/>
        <v>Cash</v>
      </c>
      <c r="W7663" s="4">
        <f t="shared" ref="W7663:Y7663" si="7670">IF(OR(J7663 = "ERROR", J7663 = ""), "UNKNOWN", J7663)</f>
        <v>3</v>
      </c>
      <c r="X7663" s="4">
        <f t="shared" si="7670"/>
        <v>2</v>
      </c>
      <c r="Y7663" s="4">
        <f t="shared" si="7670"/>
        <v>6</v>
      </c>
      <c r="Z7663" s="7">
        <f t="shared" si="9"/>
        <v>45226</v>
      </c>
    </row>
    <row r="7664">
      <c r="A7664" s="1" t="s">
        <v>7701</v>
      </c>
      <c r="B7664" s="1" t="s">
        <v>81</v>
      </c>
      <c r="C7664" s="1">
        <v>3.0</v>
      </c>
      <c r="D7664" s="1">
        <v>1.5</v>
      </c>
      <c r="E7664" s="1">
        <v>4.5</v>
      </c>
      <c r="H7664" s="2">
        <v>45197.0</v>
      </c>
      <c r="J7664" s="3">
        <f t="shared" si="2"/>
        <v>3</v>
      </c>
      <c r="K7664" s="4">
        <f t="shared" si="3"/>
        <v>1.5</v>
      </c>
      <c r="L7664" s="4">
        <f t="shared" si="4"/>
        <v>4.5</v>
      </c>
      <c r="S7664" s="1" t="s">
        <v>7701</v>
      </c>
      <c r="T7664" s="4" t="str">
        <f t="shared" si="5"/>
        <v>Tea</v>
      </c>
      <c r="U7664" s="4" t="str">
        <f t="shared" si="6"/>
        <v>UNKNOWN</v>
      </c>
      <c r="V7664" s="4" t="str">
        <f t="shared" si="7"/>
        <v>UNKNOWN</v>
      </c>
      <c r="W7664" s="4">
        <f t="shared" ref="W7664:Y7664" si="7671">IF(OR(J7664 = "ERROR", J7664 = ""), "UNKNOWN", J7664)</f>
        <v>3</v>
      </c>
      <c r="X7664" s="4">
        <f t="shared" si="7671"/>
        <v>1.5</v>
      </c>
      <c r="Y7664" s="4">
        <f t="shared" si="7671"/>
        <v>4.5</v>
      </c>
      <c r="Z7664" s="5">
        <f t="shared" si="9"/>
        <v>45197</v>
      </c>
    </row>
    <row r="7665">
      <c r="A7665" s="1" t="s">
        <v>7702</v>
      </c>
      <c r="B7665" s="1" t="s">
        <v>32</v>
      </c>
      <c r="C7665" s="1">
        <v>2.0</v>
      </c>
      <c r="D7665" s="1">
        <v>1.0</v>
      </c>
      <c r="E7665" s="1">
        <v>2.0</v>
      </c>
      <c r="G7665" s="1" t="s">
        <v>29</v>
      </c>
      <c r="H7665" s="2">
        <v>45126.0</v>
      </c>
      <c r="J7665" s="3">
        <f t="shared" si="2"/>
        <v>2</v>
      </c>
      <c r="K7665" s="4">
        <f t="shared" si="3"/>
        <v>1</v>
      </c>
      <c r="L7665" s="4">
        <f t="shared" si="4"/>
        <v>2</v>
      </c>
      <c r="S7665" s="1" t="s">
        <v>7702</v>
      </c>
      <c r="T7665" s="4" t="str">
        <f t="shared" si="5"/>
        <v>Cookie</v>
      </c>
      <c r="U7665" s="4" t="str">
        <f t="shared" si="6"/>
        <v>In-store</v>
      </c>
      <c r="V7665" s="4" t="str">
        <f t="shared" si="7"/>
        <v>UNKNOWN</v>
      </c>
      <c r="W7665" s="4">
        <f t="shared" ref="W7665:Y7665" si="7672">IF(OR(J7665 = "ERROR", J7665 = ""), "UNKNOWN", J7665)</f>
        <v>2</v>
      </c>
      <c r="X7665" s="4">
        <f t="shared" si="7672"/>
        <v>1</v>
      </c>
      <c r="Y7665" s="4">
        <f t="shared" si="7672"/>
        <v>2</v>
      </c>
      <c r="Z7665" s="5">
        <f t="shared" si="9"/>
        <v>45126</v>
      </c>
    </row>
    <row r="7666">
      <c r="A7666" s="1" t="s">
        <v>7703</v>
      </c>
      <c r="B7666" s="1" t="s">
        <v>81</v>
      </c>
      <c r="C7666" s="1">
        <v>1.0</v>
      </c>
      <c r="D7666" s="1">
        <v>1.5</v>
      </c>
      <c r="F7666" s="1" t="s">
        <v>39</v>
      </c>
      <c r="H7666" s="2">
        <v>44938.0</v>
      </c>
      <c r="J7666" s="3">
        <f t="shared" si="2"/>
        <v>1</v>
      </c>
      <c r="K7666" s="4">
        <f t="shared" si="3"/>
        <v>1.5</v>
      </c>
      <c r="L7666" s="4">
        <f t="shared" si="4"/>
        <v>1.5</v>
      </c>
      <c r="S7666" s="1" t="s">
        <v>7703</v>
      </c>
      <c r="T7666" s="4" t="str">
        <f t="shared" si="5"/>
        <v>Tea</v>
      </c>
      <c r="U7666" s="4" t="str">
        <f t="shared" si="6"/>
        <v>UNKNOWN</v>
      </c>
      <c r="V7666" s="4" t="str">
        <f t="shared" si="7"/>
        <v>Digital Wallet</v>
      </c>
      <c r="W7666" s="4">
        <f t="shared" ref="W7666:Y7666" si="7673">IF(OR(J7666 = "ERROR", J7666 = ""), "UNKNOWN", J7666)</f>
        <v>1</v>
      </c>
      <c r="X7666" s="4">
        <f t="shared" si="7673"/>
        <v>1.5</v>
      </c>
      <c r="Y7666" s="4">
        <f t="shared" si="7673"/>
        <v>1.5</v>
      </c>
      <c r="Z7666" s="5">
        <f t="shared" si="9"/>
        <v>44938</v>
      </c>
    </row>
    <row r="7667">
      <c r="A7667" s="1" t="s">
        <v>7704</v>
      </c>
      <c r="B7667" s="1" t="s">
        <v>27</v>
      </c>
      <c r="C7667" s="1">
        <v>5.0</v>
      </c>
      <c r="D7667" s="1">
        <v>3.0</v>
      </c>
      <c r="E7667" s="1">
        <v>15.0</v>
      </c>
      <c r="H7667" s="6">
        <v>45277.0</v>
      </c>
      <c r="J7667" s="3">
        <f t="shared" si="2"/>
        <v>5</v>
      </c>
      <c r="K7667" s="4">
        <f t="shared" si="3"/>
        <v>3</v>
      </c>
      <c r="L7667" s="4">
        <f t="shared" si="4"/>
        <v>15</v>
      </c>
      <c r="S7667" s="1" t="s">
        <v>7704</v>
      </c>
      <c r="T7667" s="4" t="str">
        <f t="shared" si="5"/>
        <v>Cake</v>
      </c>
      <c r="U7667" s="4" t="str">
        <f t="shared" si="6"/>
        <v>UNKNOWN</v>
      </c>
      <c r="V7667" s="4" t="str">
        <f t="shared" si="7"/>
        <v>UNKNOWN</v>
      </c>
      <c r="W7667" s="4">
        <f t="shared" ref="W7667:Y7667" si="7674">IF(OR(J7667 = "ERROR", J7667 = ""), "UNKNOWN", J7667)</f>
        <v>5</v>
      </c>
      <c r="X7667" s="4">
        <f t="shared" si="7674"/>
        <v>3</v>
      </c>
      <c r="Y7667" s="4">
        <f t="shared" si="7674"/>
        <v>15</v>
      </c>
      <c r="Z7667" s="7">
        <f t="shared" si="9"/>
        <v>45277</v>
      </c>
    </row>
    <row r="7668">
      <c r="A7668" s="1" t="s">
        <v>7705</v>
      </c>
      <c r="B7668" s="1" t="s">
        <v>32</v>
      </c>
      <c r="C7668" s="1">
        <v>4.0</v>
      </c>
      <c r="D7668" s="1">
        <v>1.0</v>
      </c>
      <c r="E7668" s="1">
        <v>4.0</v>
      </c>
      <c r="F7668" s="1" t="s">
        <v>39</v>
      </c>
      <c r="H7668" s="6">
        <v>45247.0</v>
      </c>
      <c r="J7668" s="3">
        <f t="shared" si="2"/>
        <v>4</v>
      </c>
      <c r="K7668" s="4">
        <f t="shared" si="3"/>
        <v>1</v>
      </c>
      <c r="L7668" s="4">
        <f t="shared" si="4"/>
        <v>4</v>
      </c>
      <c r="S7668" s="1" t="s">
        <v>7705</v>
      </c>
      <c r="T7668" s="4" t="str">
        <f t="shared" si="5"/>
        <v>Cookie</v>
      </c>
      <c r="U7668" s="4" t="str">
        <f t="shared" si="6"/>
        <v>UNKNOWN</v>
      </c>
      <c r="V7668" s="4" t="str">
        <f t="shared" si="7"/>
        <v>Digital Wallet</v>
      </c>
      <c r="W7668" s="4">
        <f t="shared" ref="W7668:Y7668" si="7675">IF(OR(J7668 = "ERROR", J7668 = ""), "UNKNOWN", J7668)</f>
        <v>4</v>
      </c>
      <c r="X7668" s="4">
        <f t="shared" si="7675"/>
        <v>1</v>
      </c>
      <c r="Y7668" s="4">
        <f t="shared" si="7675"/>
        <v>4</v>
      </c>
      <c r="Z7668" s="7">
        <f t="shared" si="9"/>
        <v>45247</v>
      </c>
    </row>
    <row r="7669">
      <c r="A7669" s="1" t="s">
        <v>7706</v>
      </c>
      <c r="B7669" s="1" t="s">
        <v>44</v>
      </c>
      <c r="C7669" s="1">
        <v>5.0</v>
      </c>
      <c r="D7669" s="1">
        <v>4.0</v>
      </c>
      <c r="E7669" s="1">
        <v>20.0</v>
      </c>
      <c r="F7669" s="1" t="s">
        <v>23</v>
      </c>
      <c r="G7669" s="1" t="s">
        <v>29</v>
      </c>
      <c r="H7669" s="2">
        <v>45159.0</v>
      </c>
      <c r="J7669" s="3">
        <f t="shared" si="2"/>
        <v>5</v>
      </c>
      <c r="K7669" s="4">
        <f t="shared" si="3"/>
        <v>4</v>
      </c>
      <c r="L7669" s="4">
        <f t="shared" si="4"/>
        <v>20</v>
      </c>
      <c r="S7669" s="1" t="s">
        <v>7706</v>
      </c>
      <c r="T7669" s="4" t="str">
        <f t="shared" si="5"/>
        <v>Sandwich</v>
      </c>
      <c r="U7669" s="4" t="str">
        <f t="shared" si="6"/>
        <v>In-store</v>
      </c>
      <c r="V7669" s="4" t="str">
        <f t="shared" si="7"/>
        <v>Credit Card</v>
      </c>
      <c r="W7669" s="4">
        <f t="shared" ref="W7669:Y7669" si="7676">IF(OR(J7669 = "ERROR", J7669 = ""), "UNKNOWN", J7669)</f>
        <v>5</v>
      </c>
      <c r="X7669" s="4">
        <f t="shared" si="7676"/>
        <v>4</v>
      </c>
      <c r="Y7669" s="4">
        <f t="shared" si="7676"/>
        <v>20</v>
      </c>
      <c r="Z7669" s="5">
        <f t="shared" si="9"/>
        <v>45159</v>
      </c>
    </row>
    <row r="7670">
      <c r="A7670" s="1" t="s">
        <v>7707</v>
      </c>
      <c r="B7670" s="1" t="s">
        <v>44</v>
      </c>
      <c r="C7670" s="1">
        <v>5.0</v>
      </c>
      <c r="D7670" s="1">
        <v>4.0</v>
      </c>
      <c r="E7670" s="1">
        <v>20.0</v>
      </c>
      <c r="F7670" s="1" t="s">
        <v>23</v>
      </c>
      <c r="G7670" s="1" t="s">
        <v>24</v>
      </c>
      <c r="H7670" s="2">
        <v>45090.0</v>
      </c>
      <c r="J7670" s="3">
        <f t="shared" si="2"/>
        <v>5</v>
      </c>
      <c r="K7670" s="4">
        <f t="shared" si="3"/>
        <v>4</v>
      </c>
      <c r="L7670" s="4">
        <f t="shared" si="4"/>
        <v>20</v>
      </c>
      <c r="S7670" s="1" t="s">
        <v>7707</v>
      </c>
      <c r="T7670" s="4" t="str">
        <f t="shared" si="5"/>
        <v>Sandwich</v>
      </c>
      <c r="U7670" s="4" t="str">
        <f t="shared" si="6"/>
        <v>Takeaway</v>
      </c>
      <c r="V7670" s="4" t="str">
        <f t="shared" si="7"/>
        <v>Credit Card</v>
      </c>
      <c r="W7670" s="4">
        <f t="shared" ref="W7670:Y7670" si="7677">IF(OR(J7670 = "ERROR", J7670 = ""), "UNKNOWN", J7670)</f>
        <v>5</v>
      </c>
      <c r="X7670" s="4">
        <f t="shared" si="7677"/>
        <v>4</v>
      </c>
      <c r="Y7670" s="4">
        <f t="shared" si="7677"/>
        <v>20</v>
      </c>
      <c r="Z7670" s="5">
        <f t="shared" si="9"/>
        <v>45090</v>
      </c>
    </row>
    <row r="7671">
      <c r="A7671" s="1" t="s">
        <v>7708</v>
      </c>
      <c r="B7671" s="1" t="s">
        <v>55</v>
      </c>
      <c r="C7671" s="1">
        <v>2.0</v>
      </c>
      <c r="D7671" s="1">
        <v>3.0</v>
      </c>
      <c r="E7671" s="1">
        <v>6.0</v>
      </c>
      <c r="F7671" s="1" t="s">
        <v>28</v>
      </c>
      <c r="G7671" s="1" t="s">
        <v>29</v>
      </c>
      <c r="H7671" s="2">
        <v>44956.0</v>
      </c>
      <c r="J7671" s="3">
        <f t="shared" si="2"/>
        <v>2</v>
      </c>
      <c r="K7671" s="4">
        <f t="shared" si="3"/>
        <v>3</v>
      </c>
      <c r="L7671" s="4">
        <f t="shared" si="4"/>
        <v>6</v>
      </c>
      <c r="S7671" s="1" t="s">
        <v>7708</v>
      </c>
      <c r="T7671" s="4" t="str">
        <f t="shared" si="5"/>
        <v>Juice</v>
      </c>
      <c r="U7671" s="4" t="str">
        <f t="shared" si="6"/>
        <v>In-store</v>
      </c>
      <c r="V7671" s="4" t="str">
        <f t="shared" si="7"/>
        <v>Cash</v>
      </c>
      <c r="W7671" s="4">
        <f t="shared" ref="W7671:Y7671" si="7678">IF(OR(J7671 = "ERROR", J7671 = ""), "UNKNOWN", J7671)</f>
        <v>2</v>
      </c>
      <c r="X7671" s="4">
        <f t="shared" si="7678"/>
        <v>3</v>
      </c>
      <c r="Y7671" s="4">
        <f t="shared" si="7678"/>
        <v>6</v>
      </c>
      <c r="Z7671" s="5">
        <f t="shared" si="9"/>
        <v>44956</v>
      </c>
    </row>
    <row r="7672">
      <c r="A7672" s="1" t="s">
        <v>7709</v>
      </c>
      <c r="B7672" s="1" t="s">
        <v>36</v>
      </c>
      <c r="C7672" s="1">
        <v>4.0</v>
      </c>
      <c r="D7672" s="1">
        <v>5.0</v>
      </c>
      <c r="E7672" s="1" t="s">
        <v>30</v>
      </c>
      <c r="F7672" s="1" t="s">
        <v>23</v>
      </c>
      <c r="H7672" s="6">
        <v>45252.0</v>
      </c>
      <c r="J7672" s="3">
        <f t="shared" si="2"/>
        <v>4</v>
      </c>
      <c r="K7672" s="4">
        <f t="shared" si="3"/>
        <v>5</v>
      </c>
      <c r="L7672" s="4">
        <f t="shared" si="4"/>
        <v>20</v>
      </c>
      <c r="S7672" s="1" t="s">
        <v>7709</v>
      </c>
      <c r="T7672" s="4" t="str">
        <f t="shared" si="5"/>
        <v>Salad</v>
      </c>
      <c r="U7672" s="4" t="str">
        <f t="shared" si="6"/>
        <v>UNKNOWN</v>
      </c>
      <c r="V7672" s="4" t="str">
        <f t="shared" si="7"/>
        <v>Credit Card</v>
      </c>
      <c r="W7672" s="4">
        <f t="shared" ref="W7672:Y7672" si="7679">IF(OR(J7672 = "ERROR", J7672 = ""), "UNKNOWN", J7672)</f>
        <v>4</v>
      </c>
      <c r="X7672" s="4">
        <f t="shared" si="7679"/>
        <v>5</v>
      </c>
      <c r="Y7672" s="4">
        <f t="shared" si="7679"/>
        <v>20</v>
      </c>
      <c r="Z7672" s="7">
        <f t="shared" si="9"/>
        <v>45252</v>
      </c>
    </row>
    <row r="7673">
      <c r="A7673" s="1" t="s">
        <v>7710</v>
      </c>
      <c r="B7673" s="1" t="s">
        <v>44</v>
      </c>
      <c r="C7673" s="1">
        <v>5.0</v>
      </c>
      <c r="D7673" s="1">
        <v>4.0</v>
      </c>
      <c r="E7673" s="1">
        <v>20.0</v>
      </c>
      <c r="F7673" s="1" t="s">
        <v>28</v>
      </c>
      <c r="H7673" s="2">
        <v>45003.0</v>
      </c>
      <c r="J7673" s="3">
        <f t="shared" si="2"/>
        <v>5</v>
      </c>
      <c r="K7673" s="4">
        <f t="shared" si="3"/>
        <v>4</v>
      </c>
      <c r="L7673" s="4">
        <f t="shared" si="4"/>
        <v>20</v>
      </c>
      <c r="S7673" s="1" t="s">
        <v>7710</v>
      </c>
      <c r="T7673" s="4" t="str">
        <f t="shared" si="5"/>
        <v>Sandwich</v>
      </c>
      <c r="U7673" s="4" t="str">
        <f t="shared" si="6"/>
        <v>UNKNOWN</v>
      </c>
      <c r="V7673" s="4" t="str">
        <f t="shared" si="7"/>
        <v>Cash</v>
      </c>
      <c r="W7673" s="4">
        <f t="shared" ref="W7673:Y7673" si="7680">IF(OR(J7673 = "ERROR", J7673 = ""), "UNKNOWN", J7673)</f>
        <v>5</v>
      </c>
      <c r="X7673" s="4">
        <f t="shared" si="7680"/>
        <v>4</v>
      </c>
      <c r="Y7673" s="4">
        <f t="shared" si="7680"/>
        <v>20</v>
      </c>
      <c r="Z7673" s="5">
        <f t="shared" si="9"/>
        <v>45003</v>
      </c>
    </row>
    <row r="7674">
      <c r="A7674" s="1" t="s">
        <v>7711</v>
      </c>
      <c r="B7674" s="1" t="s">
        <v>55</v>
      </c>
      <c r="C7674" s="1">
        <v>4.0</v>
      </c>
      <c r="D7674" s="1">
        <v>3.0</v>
      </c>
      <c r="E7674" s="1">
        <v>12.0</v>
      </c>
      <c r="H7674" s="2">
        <v>45012.0</v>
      </c>
      <c r="J7674" s="3">
        <f t="shared" si="2"/>
        <v>4</v>
      </c>
      <c r="K7674" s="4">
        <f t="shared" si="3"/>
        <v>3</v>
      </c>
      <c r="L7674" s="4">
        <f t="shared" si="4"/>
        <v>12</v>
      </c>
      <c r="S7674" s="1" t="s">
        <v>7711</v>
      </c>
      <c r="T7674" s="4" t="str">
        <f t="shared" si="5"/>
        <v>Juice</v>
      </c>
      <c r="U7674" s="4" t="str">
        <f t="shared" si="6"/>
        <v>UNKNOWN</v>
      </c>
      <c r="V7674" s="4" t="str">
        <f t="shared" si="7"/>
        <v>UNKNOWN</v>
      </c>
      <c r="W7674" s="4">
        <f t="shared" ref="W7674:Y7674" si="7681">IF(OR(J7674 = "ERROR", J7674 = ""), "UNKNOWN", J7674)</f>
        <v>4</v>
      </c>
      <c r="X7674" s="4">
        <f t="shared" si="7681"/>
        <v>3</v>
      </c>
      <c r="Y7674" s="4">
        <f t="shared" si="7681"/>
        <v>12</v>
      </c>
      <c r="Z7674" s="5">
        <f t="shared" si="9"/>
        <v>45012</v>
      </c>
    </row>
    <row r="7675">
      <c r="A7675" s="1" t="s">
        <v>7712</v>
      </c>
      <c r="B7675" s="1" t="s">
        <v>32</v>
      </c>
      <c r="C7675" s="1">
        <v>3.0</v>
      </c>
      <c r="D7675" s="1">
        <v>1.0</v>
      </c>
      <c r="E7675" s="1">
        <v>3.0</v>
      </c>
      <c r="G7675" s="1" t="s">
        <v>24</v>
      </c>
      <c r="H7675" s="2">
        <v>44999.0</v>
      </c>
      <c r="J7675" s="3">
        <f t="shared" si="2"/>
        <v>3</v>
      </c>
      <c r="K7675" s="4">
        <f t="shared" si="3"/>
        <v>1</v>
      </c>
      <c r="L7675" s="4">
        <f t="shared" si="4"/>
        <v>3</v>
      </c>
      <c r="S7675" s="1" t="s">
        <v>7712</v>
      </c>
      <c r="T7675" s="4" t="str">
        <f t="shared" si="5"/>
        <v>Cookie</v>
      </c>
      <c r="U7675" s="4" t="str">
        <f t="shared" si="6"/>
        <v>Takeaway</v>
      </c>
      <c r="V7675" s="4" t="str">
        <f t="shared" si="7"/>
        <v>UNKNOWN</v>
      </c>
      <c r="W7675" s="4">
        <f t="shared" ref="W7675:Y7675" si="7682">IF(OR(J7675 = "ERROR", J7675 = ""), "UNKNOWN", J7675)</f>
        <v>3</v>
      </c>
      <c r="X7675" s="4">
        <f t="shared" si="7682"/>
        <v>1</v>
      </c>
      <c r="Y7675" s="4">
        <f t="shared" si="7682"/>
        <v>3</v>
      </c>
      <c r="Z7675" s="5">
        <f t="shared" si="9"/>
        <v>44999</v>
      </c>
    </row>
    <row r="7676">
      <c r="A7676" s="1" t="s">
        <v>7713</v>
      </c>
      <c r="B7676" s="1" t="s">
        <v>27</v>
      </c>
      <c r="C7676" s="1">
        <v>4.0</v>
      </c>
      <c r="D7676" s="1">
        <v>3.0</v>
      </c>
      <c r="E7676" s="1">
        <v>12.0</v>
      </c>
      <c r="F7676" s="1" t="s">
        <v>28</v>
      </c>
      <c r="H7676" s="2">
        <v>45022.0</v>
      </c>
      <c r="J7676" s="3">
        <f t="shared" si="2"/>
        <v>4</v>
      </c>
      <c r="K7676" s="4">
        <f t="shared" si="3"/>
        <v>3</v>
      </c>
      <c r="L7676" s="4">
        <f t="shared" si="4"/>
        <v>12</v>
      </c>
      <c r="S7676" s="1" t="s">
        <v>7713</v>
      </c>
      <c r="T7676" s="4" t="str">
        <f t="shared" si="5"/>
        <v>Cake</v>
      </c>
      <c r="U7676" s="4" t="str">
        <f t="shared" si="6"/>
        <v>UNKNOWN</v>
      </c>
      <c r="V7676" s="4" t="str">
        <f t="shared" si="7"/>
        <v>Cash</v>
      </c>
      <c r="W7676" s="4">
        <f t="shared" ref="W7676:Y7676" si="7683">IF(OR(J7676 = "ERROR", J7676 = ""), "UNKNOWN", J7676)</f>
        <v>4</v>
      </c>
      <c r="X7676" s="4">
        <f t="shared" si="7683"/>
        <v>3</v>
      </c>
      <c r="Y7676" s="4">
        <f t="shared" si="7683"/>
        <v>12</v>
      </c>
      <c r="Z7676" s="5">
        <f t="shared" si="9"/>
        <v>45022</v>
      </c>
    </row>
    <row r="7677">
      <c r="A7677" s="1" t="s">
        <v>7714</v>
      </c>
      <c r="B7677" s="1" t="s">
        <v>81</v>
      </c>
      <c r="C7677" s="1">
        <v>3.0</v>
      </c>
      <c r="D7677" s="1">
        <v>1.5</v>
      </c>
      <c r="E7677" s="1">
        <v>4.5</v>
      </c>
      <c r="G7677" s="1" t="s">
        <v>29</v>
      </c>
      <c r="H7677" s="6">
        <v>45273.0</v>
      </c>
      <c r="J7677" s="3">
        <f t="shared" si="2"/>
        <v>3</v>
      </c>
      <c r="K7677" s="4">
        <f t="shared" si="3"/>
        <v>1.5</v>
      </c>
      <c r="L7677" s="4">
        <f t="shared" si="4"/>
        <v>4.5</v>
      </c>
      <c r="S7677" s="1" t="s">
        <v>7714</v>
      </c>
      <c r="T7677" s="4" t="str">
        <f t="shared" si="5"/>
        <v>Tea</v>
      </c>
      <c r="U7677" s="4" t="str">
        <f t="shared" si="6"/>
        <v>In-store</v>
      </c>
      <c r="V7677" s="4" t="str">
        <f t="shared" si="7"/>
        <v>UNKNOWN</v>
      </c>
      <c r="W7677" s="4">
        <f t="shared" ref="W7677:Y7677" si="7684">IF(OR(J7677 = "ERROR", J7677 = ""), "UNKNOWN", J7677)</f>
        <v>3</v>
      </c>
      <c r="X7677" s="4">
        <f t="shared" si="7684"/>
        <v>1.5</v>
      </c>
      <c r="Y7677" s="4">
        <f t="shared" si="7684"/>
        <v>4.5</v>
      </c>
      <c r="Z7677" s="7">
        <f t="shared" si="9"/>
        <v>45273</v>
      </c>
    </row>
    <row r="7678">
      <c r="A7678" s="1" t="s">
        <v>7715</v>
      </c>
      <c r="B7678" s="1" t="s">
        <v>81</v>
      </c>
      <c r="C7678" s="1" t="s">
        <v>30</v>
      </c>
      <c r="D7678" s="1">
        <v>1.5</v>
      </c>
      <c r="E7678" s="1">
        <v>7.5</v>
      </c>
      <c r="F7678" s="1" t="s">
        <v>23</v>
      </c>
      <c r="G7678" s="1" t="s">
        <v>29</v>
      </c>
      <c r="H7678" s="2">
        <v>44936.0</v>
      </c>
      <c r="J7678" s="3">
        <f t="shared" si="2"/>
        <v>5</v>
      </c>
      <c r="K7678" s="4">
        <f t="shared" si="3"/>
        <v>1.5</v>
      </c>
      <c r="L7678" s="4">
        <f t="shared" si="4"/>
        <v>7.5</v>
      </c>
      <c r="S7678" s="1" t="s">
        <v>7715</v>
      </c>
      <c r="T7678" s="4" t="str">
        <f t="shared" si="5"/>
        <v>Tea</v>
      </c>
      <c r="U7678" s="4" t="str">
        <f t="shared" si="6"/>
        <v>In-store</v>
      </c>
      <c r="V7678" s="4" t="str">
        <f t="shared" si="7"/>
        <v>Credit Card</v>
      </c>
      <c r="W7678" s="4">
        <f t="shared" ref="W7678:Y7678" si="7685">IF(OR(J7678 = "ERROR", J7678 = ""), "UNKNOWN", J7678)</f>
        <v>5</v>
      </c>
      <c r="X7678" s="4">
        <f t="shared" si="7685"/>
        <v>1.5</v>
      </c>
      <c r="Y7678" s="4">
        <f t="shared" si="7685"/>
        <v>7.5</v>
      </c>
      <c r="Z7678" s="5">
        <f t="shared" si="9"/>
        <v>44936</v>
      </c>
    </row>
    <row r="7679">
      <c r="A7679" s="1" t="s">
        <v>7716</v>
      </c>
      <c r="C7679" s="1">
        <v>2.0</v>
      </c>
      <c r="D7679" s="1">
        <v>5.0</v>
      </c>
      <c r="E7679" s="1">
        <v>10.0</v>
      </c>
      <c r="F7679" s="1" t="s">
        <v>39</v>
      </c>
      <c r="H7679" s="2">
        <v>45095.0</v>
      </c>
      <c r="J7679" s="3">
        <f t="shared" si="2"/>
        <v>2</v>
      </c>
      <c r="K7679" s="4">
        <f t="shared" si="3"/>
        <v>5</v>
      </c>
      <c r="L7679" s="4">
        <f t="shared" si="4"/>
        <v>10</v>
      </c>
      <c r="S7679" s="1" t="s">
        <v>7716</v>
      </c>
      <c r="T7679" s="4" t="str">
        <f t="shared" si="5"/>
        <v>UNKNOWN</v>
      </c>
      <c r="U7679" s="4" t="str">
        <f t="shared" si="6"/>
        <v>UNKNOWN</v>
      </c>
      <c r="V7679" s="4" t="str">
        <f t="shared" si="7"/>
        <v>Digital Wallet</v>
      </c>
      <c r="W7679" s="4">
        <f t="shared" ref="W7679:Y7679" si="7686">IF(OR(J7679 = "ERROR", J7679 = ""), "UNKNOWN", J7679)</f>
        <v>2</v>
      </c>
      <c r="X7679" s="4">
        <f t="shared" si="7686"/>
        <v>5</v>
      </c>
      <c r="Y7679" s="4">
        <f t="shared" si="7686"/>
        <v>10</v>
      </c>
      <c r="Z7679" s="5">
        <f t="shared" si="9"/>
        <v>45095</v>
      </c>
    </row>
    <row r="7680">
      <c r="A7680" s="1" t="s">
        <v>7717</v>
      </c>
      <c r="B7680" s="1" t="s">
        <v>81</v>
      </c>
      <c r="C7680" s="1">
        <v>2.0</v>
      </c>
      <c r="D7680" s="1">
        <v>1.5</v>
      </c>
      <c r="E7680" s="1">
        <v>3.0</v>
      </c>
      <c r="G7680" s="1" t="s">
        <v>29</v>
      </c>
      <c r="H7680" s="2">
        <v>45067.0</v>
      </c>
      <c r="J7680" s="3">
        <f t="shared" si="2"/>
        <v>2</v>
      </c>
      <c r="K7680" s="4">
        <f t="shared" si="3"/>
        <v>1.5</v>
      </c>
      <c r="L7680" s="4">
        <f t="shared" si="4"/>
        <v>3</v>
      </c>
      <c r="S7680" s="1" t="s">
        <v>7717</v>
      </c>
      <c r="T7680" s="4" t="str">
        <f t="shared" si="5"/>
        <v>Tea</v>
      </c>
      <c r="U7680" s="4" t="str">
        <f t="shared" si="6"/>
        <v>In-store</v>
      </c>
      <c r="V7680" s="4" t="str">
        <f t="shared" si="7"/>
        <v>UNKNOWN</v>
      </c>
      <c r="W7680" s="4">
        <f t="shared" ref="W7680:Y7680" si="7687">IF(OR(J7680 = "ERROR", J7680 = ""), "UNKNOWN", J7680)</f>
        <v>2</v>
      </c>
      <c r="X7680" s="4">
        <f t="shared" si="7687"/>
        <v>1.5</v>
      </c>
      <c r="Y7680" s="4">
        <f t="shared" si="7687"/>
        <v>3</v>
      </c>
      <c r="Z7680" s="5">
        <f t="shared" si="9"/>
        <v>45067</v>
      </c>
    </row>
    <row r="7681">
      <c r="A7681" s="1" t="s">
        <v>7718</v>
      </c>
      <c r="B7681" s="1" t="s">
        <v>30</v>
      </c>
      <c r="C7681" s="1">
        <v>1.0</v>
      </c>
      <c r="D7681" s="1">
        <v>1.0</v>
      </c>
      <c r="E7681" s="1">
        <v>1.0</v>
      </c>
      <c r="F7681" s="1" t="s">
        <v>23</v>
      </c>
      <c r="G7681" s="1" t="s">
        <v>29</v>
      </c>
      <c r="H7681" s="6">
        <v>45247.0</v>
      </c>
      <c r="J7681" s="3">
        <f t="shared" si="2"/>
        <v>1</v>
      </c>
      <c r="K7681" s="4">
        <f t="shared" si="3"/>
        <v>1</v>
      </c>
      <c r="L7681" s="4">
        <f t="shared" si="4"/>
        <v>1</v>
      </c>
      <c r="S7681" s="1" t="s">
        <v>7718</v>
      </c>
      <c r="T7681" s="4" t="str">
        <f t="shared" si="5"/>
        <v>UNKNOWN</v>
      </c>
      <c r="U7681" s="4" t="str">
        <f t="shared" si="6"/>
        <v>In-store</v>
      </c>
      <c r="V7681" s="4" t="str">
        <f t="shared" si="7"/>
        <v>Credit Card</v>
      </c>
      <c r="W7681" s="4">
        <f t="shared" ref="W7681:Y7681" si="7688">IF(OR(J7681 = "ERROR", J7681 = ""), "UNKNOWN", J7681)</f>
        <v>1</v>
      </c>
      <c r="X7681" s="4">
        <f t="shared" si="7688"/>
        <v>1</v>
      </c>
      <c r="Y7681" s="4">
        <f t="shared" si="7688"/>
        <v>1</v>
      </c>
      <c r="Z7681" s="7">
        <f t="shared" si="9"/>
        <v>45247</v>
      </c>
    </row>
    <row r="7682">
      <c r="A7682" s="1" t="s">
        <v>7719</v>
      </c>
      <c r="B7682" s="1" t="s">
        <v>55</v>
      </c>
      <c r="C7682" s="1">
        <v>3.0</v>
      </c>
      <c r="D7682" s="1">
        <v>3.0</v>
      </c>
      <c r="F7682" s="1" t="s">
        <v>23</v>
      </c>
      <c r="H7682" s="2">
        <v>45124.0</v>
      </c>
      <c r="J7682" s="3">
        <f t="shared" si="2"/>
        <v>3</v>
      </c>
      <c r="K7682" s="4">
        <f t="shared" si="3"/>
        <v>3</v>
      </c>
      <c r="L7682" s="4">
        <f t="shared" si="4"/>
        <v>9</v>
      </c>
      <c r="S7682" s="1" t="s">
        <v>7719</v>
      </c>
      <c r="T7682" s="4" t="str">
        <f t="shared" si="5"/>
        <v>Juice</v>
      </c>
      <c r="U7682" s="4" t="str">
        <f t="shared" si="6"/>
        <v>UNKNOWN</v>
      </c>
      <c r="V7682" s="4" t="str">
        <f t="shared" si="7"/>
        <v>Credit Card</v>
      </c>
      <c r="W7682" s="4">
        <f t="shared" ref="W7682:Y7682" si="7689">IF(OR(J7682 = "ERROR", J7682 = ""), "UNKNOWN", J7682)</f>
        <v>3</v>
      </c>
      <c r="X7682" s="4">
        <f t="shared" si="7689"/>
        <v>3</v>
      </c>
      <c r="Y7682" s="4">
        <f t="shared" si="7689"/>
        <v>9</v>
      </c>
      <c r="Z7682" s="5">
        <f t="shared" si="9"/>
        <v>45124</v>
      </c>
    </row>
    <row r="7683">
      <c r="A7683" s="1" t="s">
        <v>7720</v>
      </c>
      <c r="B7683" s="1" t="s">
        <v>32</v>
      </c>
      <c r="C7683" s="1">
        <v>3.0</v>
      </c>
      <c r="D7683" s="1">
        <v>1.0</v>
      </c>
      <c r="E7683" s="1">
        <v>3.0</v>
      </c>
      <c r="H7683" s="2">
        <v>44986.0</v>
      </c>
      <c r="J7683" s="3">
        <f t="shared" si="2"/>
        <v>3</v>
      </c>
      <c r="K7683" s="4">
        <f t="shared" si="3"/>
        <v>1</v>
      </c>
      <c r="L7683" s="4">
        <f t="shared" si="4"/>
        <v>3</v>
      </c>
      <c r="S7683" s="1" t="s">
        <v>7720</v>
      </c>
      <c r="T7683" s="4" t="str">
        <f t="shared" si="5"/>
        <v>Cookie</v>
      </c>
      <c r="U7683" s="4" t="str">
        <f t="shared" si="6"/>
        <v>UNKNOWN</v>
      </c>
      <c r="V7683" s="4" t="str">
        <f t="shared" si="7"/>
        <v>UNKNOWN</v>
      </c>
      <c r="W7683" s="4">
        <f t="shared" ref="W7683:Y7683" si="7690">IF(OR(J7683 = "ERROR", J7683 = ""), "UNKNOWN", J7683)</f>
        <v>3</v>
      </c>
      <c r="X7683" s="4">
        <f t="shared" si="7690"/>
        <v>1</v>
      </c>
      <c r="Y7683" s="4">
        <f t="shared" si="7690"/>
        <v>3</v>
      </c>
      <c r="Z7683" s="5">
        <f t="shared" si="9"/>
        <v>44986</v>
      </c>
    </row>
    <row r="7684">
      <c r="A7684" s="1" t="s">
        <v>7721</v>
      </c>
      <c r="B7684" s="1" t="s">
        <v>32</v>
      </c>
      <c r="C7684" s="1">
        <v>5.0</v>
      </c>
      <c r="D7684" s="1">
        <v>1.0</v>
      </c>
      <c r="E7684" s="1">
        <v>5.0</v>
      </c>
      <c r="G7684" s="1" t="s">
        <v>24</v>
      </c>
      <c r="H7684" s="6">
        <v>45274.0</v>
      </c>
      <c r="J7684" s="3">
        <f t="shared" si="2"/>
        <v>5</v>
      </c>
      <c r="K7684" s="4">
        <f t="shared" si="3"/>
        <v>1</v>
      </c>
      <c r="L7684" s="4">
        <f t="shared" si="4"/>
        <v>5</v>
      </c>
      <c r="S7684" s="1" t="s">
        <v>7721</v>
      </c>
      <c r="T7684" s="4" t="str">
        <f t="shared" si="5"/>
        <v>Cookie</v>
      </c>
      <c r="U7684" s="4" t="str">
        <f t="shared" si="6"/>
        <v>Takeaway</v>
      </c>
      <c r="V7684" s="4" t="str">
        <f t="shared" si="7"/>
        <v>UNKNOWN</v>
      </c>
      <c r="W7684" s="4">
        <f t="shared" ref="W7684:Y7684" si="7691">IF(OR(J7684 = "ERROR", J7684 = ""), "UNKNOWN", J7684)</f>
        <v>5</v>
      </c>
      <c r="X7684" s="4">
        <f t="shared" si="7691"/>
        <v>1</v>
      </c>
      <c r="Y7684" s="4">
        <f t="shared" si="7691"/>
        <v>5</v>
      </c>
      <c r="Z7684" s="7">
        <f t="shared" si="9"/>
        <v>45274</v>
      </c>
    </row>
    <row r="7685">
      <c r="A7685" s="1" t="s">
        <v>7722</v>
      </c>
      <c r="B7685" s="1" t="s">
        <v>55</v>
      </c>
      <c r="C7685" s="1">
        <v>5.0</v>
      </c>
      <c r="D7685" s="1">
        <v>3.0</v>
      </c>
      <c r="E7685" s="1">
        <v>15.0</v>
      </c>
      <c r="H7685" s="2">
        <v>45105.0</v>
      </c>
      <c r="J7685" s="3">
        <f t="shared" si="2"/>
        <v>5</v>
      </c>
      <c r="K7685" s="4">
        <f t="shared" si="3"/>
        <v>3</v>
      </c>
      <c r="L7685" s="4">
        <f t="shared" si="4"/>
        <v>15</v>
      </c>
      <c r="S7685" s="1" t="s">
        <v>7722</v>
      </c>
      <c r="T7685" s="4" t="str">
        <f t="shared" si="5"/>
        <v>Juice</v>
      </c>
      <c r="U7685" s="4" t="str">
        <f t="shared" si="6"/>
        <v>UNKNOWN</v>
      </c>
      <c r="V7685" s="4" t="str">
        <f t="shared" si="7"/>
        <v>UNKNOWN</v>
      </c>
      <c r="W7685" s="4">
        <f t="shared" ref="W7685:Y7685" si="7692">IF(OR(J7685 = "ERROR", J7685 = ""), "UNKNOWN", J7685)</f>
        <v>5</v>
      </c>
      <c r="X7685" s="4">
        <f t="shared" si="7692"/>
        <v>3</v>
      </c>
      <c r="Y7685" s="4">
        <f t="shared" si="7692"/>
        <v>15</v>
      </c>
      <c r="Z7685" s="5">
        <f t="shared" si="9"/>
        <v>45105</v>
      </c>
    </row>
    <row r="7686">
      <c r="A7686" s="1" t="s">
        <v>7723</v>
      </c>
      <c r="B7686" s="1" t="s">
        <v>30</v>
      </c>
      <c r="C7686" s="1">
        <v>1.0</v>
      </c>
      <c r="D7686" s="1">
        <v>4.0</v>
      </c>
      <c r="E7686" s="1">
        <v>4.0</v>
      </c>
      <c r="F7686" s="1" t="s">
        <v>23</v>
      </c>
      <c r="H7686" s="1" t="s">
        <v>25</v>
      </c>
      <c r="J7686" s="3">
        <f t="shared" si="2"/>
        <v>1</v>
      </c>
      <c r="K7686" s="4">
        <f t="shared" si="3"/>
        <v>4</v>
      </c>
      <c r="L7686" s="4">
        <f t="shared" si="4"/>
        <v>4</v>
      </c>
      <c r="S7686" s="1" t="s">
        <v>7723</v>
      </c>
      <c r="T7686" s="4" t="str">
        <f t="shared" si="5"/>
        <v>UNKNOWN</v>
      </c>
      <c r="U7686" s="4" t="str">
        <f t="shared" si="6"/>
        <v>UNKNOWN</v>
      </c>
      <c r="V7686" s="4" t="str">
        <f t="shared" si="7"/>
        <v>Credit Card</v>
      </c>
      <c r="W7686" s="4">
        <f t="shared" ref="W7686:Y7686" si="7693">IF(OR(J7686 = "ERROR", J7686 = ""), "UNKNOWN", J7686)</f>
        <v>1</v>
      </c>
      <c r="X7686" s="4">
        <f t="shared" si="7693"/>
        <v>4</v>
      </c>
      <c r="Y7686" s="4">
        <f t="shared" si="7693"/>
        <v>4</v>
      </c>
      <c r="Z7686" s="4" t="str">
        <f t="shared" si="9"/>
        <v>UNKNOWN</v>
      </c>
    </row>
    <row r="7687">
      <c r="A7687" s="1" t="s">
        <v>7724</v>
      </c>
      <c r="B7687" s="1" t="s">
        <v>32</v>
      </c>
      <c r="C7687" s="1">
        <v>4.0</v>
      </c>
      <c r="D7687" s="1">
        <v>1.0</v>
      </c>
      <c r="E7687" s="1">
        <v>4.0</v>
      </c>
      <c r="F7687" s="1" t="s">
        <v>28</v>
      </c>
      <c r="G7687" s="1" t="s">
        <v>29</v>
      </c>
      <c r="H7687" s="2">
        <v>44964.0</v>
      </c>
      <c r="J7687" s="3">
        <f t="shared" si="2"/>
        <v>4</v>
      </c>
      <c r="K7687" s="4">
        <f t="shared" si="3"/>
        <v>1</v>
      </c>
      <c r="L7687" s="4">
        <f t="shared" si="4"/>
        <v>4</v>
      </c>
      <c r="S7687" s="1" t="s">
        <v>7724</v>
      </c>
      <c r="T7687" s="4" t="str">
        <f t="shared" si="5"/>
        <v>Cookie</v>
      </c>
      <c r="U7687" s="4" t="str">
        <f t="shared" si="6"/>
        <v>In-store</v>
      </c>
      <c r="V7687" s="4" t="str">
        <f t="shared" si="7"/>
        <v>Cash</v>
      </c>
      <c r="W7687" s="4">
        <f t="shared" ref="W7687:Y7687" si="7694">IF(OR(J7687 = "ERROR", J7687 = ""), "UNKNOWN", J7687)</f>
        <v>4</v>
      </c>
      <c r="X7687" s="4">
        <f t="shared" si="7694"/>
        <v>1</v>
      </c>
      <c r="Y7687" s="4">
        <f t="shared" si="7694"/>
        <v>4</v>
      </c>
      <c r="Z7687" s="5">
        <f t="shared" si="9"/>
        <v>44964</v>
      </c>
    </row>
    <row r="7688">
      <c r="A7688" s="1" t="s">
        <v>7725</v>
      </c>
      <c r="B7688" s="1" t="s">
        <v>22</v>
      </c>
      <c r="C7688" s="1">
        <v>5.0</v>
      </c>
      <c r="D7688" s="1" t="s">
        <v>30</v>
      </c>
      <c r="E7688" s="1" t="s">
        <v>25</v>
      </c>
      <c r="F7688" s="1" t="s">
        <v>28</v>
      </c>
      <c r="G7688" s="1" t="s">
        <v>25</v>
      </c>
      <c r="H7688" s="2">
        <v>45147.0</v>
      </c>
      <c r="J7688" s="3">
        <f t="shared" si="2"/>
        <v>5</v>
      </c>
      <c r="K7688" s="4" t="str">
        <f t="shared" si="3"/>
        <v>UNKNOWN</v>
      </c>
      <c r="L7688" s="4" t="str">
        <f t="shared" si="4"/>
        <v>ERROR</v>
      </c>
      <c r="S7688" s="1" t="s">
        <v>7725</v>
      </c>
      <c r="T7688" s="4" t="str">
        <f t="shared" si="5"/>
        <v>Coffee</v>
      </c>
      <c r="U7688" s="4" t="str">
        <f t="shared" si="6"/>
        <v>UNKNOWN</v>
      </c>
      <c r="V7688" s="4" t="str">
        <f t="shared" si="7"/>
        <v>Cash</v>
      </c>
      <c r="W7688" s="4">
        <f t="shared" ref="W7688:Y7688" si="7695">IF(OR(J7688 = "ERROR", J7688 = ""), "UNKNOWN", J7688)</f>
        <v>5</v>
      </c>
      <c r="X7688" s="4" t="str">
        <f t="shared" si="7695"/>
        <v>UNKNOWN</v>
      </c>
      <c r="Y7688" s="4" t="str">
        <f t="shared" si="7695"/>
        <v>UNKNOWN</v>
      </c>
      <c r="Z7688" s="5">
        <f t="shared" si="9"/>
        <v>45147</v>
      </c>
    </row>
    <row r="7689">
      <c r="A7689" s="1" t="s">
        <v>7726</v>
      </c>
      <c r="B7689" s="1" t="s">
        <v>22</v>
      </c>
      <c r="C7689" s="1">
        <v>4.0</v>
      </c>
      <c r="D7689" s="1">
        <v>2.0</v>
      </c>
      <c r="E7689" s="1">
        <v>8.0</v>
      </c>
      <c r="F7689" s="1" t="s">
        <v>23</v>
      </c>
      <c r="G7689" s="1" t="s">
        <v>29</v>
      </c>
      <c r="H7689" s="2">
        <v>44970.0</v>
      </c>
      <c r="J7689" s="3">
        <f t="shared" si="2"/>
        <v>4</v>
      </c>
      <c r="K7689" s="4">
        <f t="shared" si="3"/>
        <v>2</v>
      </c>
      <c r="L7689" s="4">
        <f t="shared" si="4"/>
        <v>8</v>
      </c>
      <c r="S7689" s="1" t="s">
        <v>7726</v>
      </c>
      <c r="T7689" s="4" t="str">
        <f t="shared" si="5"/>
        <v>Coffee</v>
      </c>
      <c r="U7689" s="4" t="str">
        <f t="shared" si="6"/>
        <v>In-store</v>
      </c>
      <c r="V7689" s="4" t="str">
        <f t="shared" si="7"/>
        <v>Credit Card</v>
      </c>
      <c r="W7689" s="4">
        <f t="shared" ref="W7689:Y7689" si="7696">IF(OR(J7689 = "ERROR", J7689 = ""), "UNKNOWN", J7689)</f>
        <v>4</v>
      </c>
      <c r="X7689" s="4">
        <f t="shared" si="7696"/>
        <v>2</v>
      </c>
      <c r="Y7689" s="4">
        <f t="shared" si="7696"/>
        <v>8</v>
      </c>
      <c r="Z7689" s="5">
        <f t="shared" si="9"/>
        <v>44970</v>
      </c>
    </row>
    <row r="7690">
      <c r="A7690" s="1" t="s">
        <v>7727</v>
      </c>
      <c r="B7690" s="1" t="s">
        <v>36</v>
      </c>
      <c r="C7690" s="1">
        <v>4.0</v>
      </c>
      <c r="D7690" s="1">
        <v>5.0</v>
      </c>
      <c r="E7690" s="1">
        <v>20.0</v>
      </c>
      <c r="F7690" s="1" t="s">
        <v>28</v>
      </c>
      <c r="G7690" s="1" t="s">
        <v>30</v>
      </c>
      <c r="H7690" s="2">
        <v>45003.0</v>
      </c>
      <c r="J7690" s="3">
        <f t="shared" si="2"/>
        <v>4</v>
      </c>
      <c r="K7690" s="4">
        <f t="shared" si="3"/>
        <v>5</v>
      </c>
      <c r="L7690" s="4">
        <f t="shared" si="4"/>
        <v>20</v>
      </c>
      <c r="S7690" s="1" t="s">
        <v>7727</v>
      </c>
      <c r="T7690" s="4" t="str">
        <f t="shared" si="5"/>
        <v>Salad</v>
      </c>
      <c r="U7690" s="4" t="str">
        <f t="shared" si="6"/>
        <v>UNKNOWN</v>
      </c>
      <c r="V7690" s="4" t="str">
        <f t="shared" si="7"/>
        <v>Cash</v>
      </c>
      <c r="W7690" s="4">
        <f t="shared" ref="W7690:Y7690" si="7697">IF(OR(J7690 = "ERROR", J7690 = ""), "UNKNOWN", J7690)</f>
        <v>4</v>
      </c>
      <c r="X7690" s="4">
        <f t="shared" si="7697"/>
        <v>5</v>
      </c>
      <c r="Y7690" s="4">
        <f t="shared" si="7697"/>
        <v>20</v>
      </c>
      <c r="Z7690" s="5">
        <f t="shared" si="9"/>
        <v>45003</v>
      </c>
    </row>
    <row r="7691">
      <c r="A7691" s="1" t="s">
        <v>7728</v>
      </c>
      <c r="B7691" s="1" t="s">
        <v>22</v>
      </c>
      <c r="C7691" s="1">
        <v>2.0</v>
      </c>
      <c r="D7691" s="1">
        <v>2.0</v>
      </c>
      <c r="E7691" s="1">
        <v>4.0</v>
      </c>
      <c r="H7691" s="2">
        <v>45179.0</v>
      </c>
      <c r="J7691" s="3">
        <f t="shared" si="2"/>
        <v>2</v>
      </c>
      <c r="K7691" s="4">
        <f t="shared" si="3"/>
        <v>2</v>
      </c>
      <c r="L7691" s="4">
        <f t="shared" si="4"/>
        <v>4</v>
      </c>
      <c r="S7691" s="1" t="s">
        <v>7728</v>
      </c>
      <c r="T7691" s="4" t="str">
        <f t="shared" si="5"/>
        <v>Coffee</v>
      </c>
      <c r="U7691" s="4" t="str">
        <f t="shared" si="6"/>
        <v>UNKNOWN</v>
      </c>
      <c r="V7691" s="4" t="str">
        <f t="shared" si="7"/>
        <v>UNKNOWN</v>
      </c>
      <c r="W7691" s="4">
        <f t="shared" ref="W7691:Y7691" si="7698">IF(OR(J7691 = "ERROR", J7691 = ""), "UNKNOWN", J7691)</f>
        <v>2</v>
      </c>
      <c r="X7691" s="4">
        <f t="shared" si="7698"/>
        <v>2</v>
      </c>
      <c r="Y7691" s="4">
        <f t="shared" si="7698"/>
        <v>4</v>
      </c>
      <c r="Z7691" s="5">
        <f t="shared" si="9"/>
        <v>45179</v>
      </c>
    </row>
    <row r="7692">
      <c r="A7692" s="1" t="s">
        <v>7729</v>
      </c>
      <c r="B7692" s="1" t="s">
        <v>27</v>
      </c>
      <c r="C7692" s="1">
        <v>1.0</v>
      </c>
      <c r="D7692" s="1">
        <v>3.0</v>
      </c>
      <c r="E7692" s="1">
        <v>3.0</v>
      </c>
      <c r="F7692" s="1" t="s">
        <v>39</v>
      </c>
      <c r="G7692" s="1" t="s">
        <v>24</v>
      </c>
      <c r="H7692" s="2">
        <v>45127.0</v>
      </c>
      <c r="J7692" s="3">
        <f t="shared" si="2"/>
        <v>1</v>
      </c>
      <c r="K7692" s="4">
        <f t="shared" si="3"/>
        <v>3</v>
      </c>
      <c r="L7692" s="4">
        <f t="shared" si="4"/>
        <v>3</v>
      </c>
      <c r="S7692" s="1" t="s">
        <v>7729</v>
      </c>
      <c r="T7692" s="4" t="str">
        <f t="shared" si="5"/>
        <v>Cake</v>
      </c>
      <c r="U7692" s="4" t="str">
        <f t="shared" si="6"/>
        <v>Takeaway</v>
      </c>
      <c r="V7692" s="4" t="str">
        <f t="shared" si="7"/>
        <v>Digital Wallet</v>
      </c>
      <c r="W7692" s="4">
        <f t="shared" ref="W7692:Y7692" si="7699">IF(OR(J7692 = "ERROR", J7692 = ""), "UNKNOWN", J7692)</f>
        <v>1</v>
      </c>
      <c r="X7692" s="4">
        <f t="shared" si="7699"/>
        <v>3</v>
      </c>
      <c r="Y7692" s="4">
        <f t="shared" si="7699"/>
        <v>3</v>
      </c>
      <c r="Z7692" s="5">
        <f t="shared" si="9"/>
        <v>45127</v>
      </c>
    </row>
    <row r="7693">
      <c r="A7693" s="1" t="s">
        <v>7730</v>
      </c>
      <c r="B7693" s="1" t="s">
        <v>22</v>
      </c>
      <c r="C7693" s="1">
        <v>5.0</v>
      </c>
      <c r="D7693" s="1">
        <v>2.0</v>
      </c>
      <c r="E7693" s="1">
        <v>10.0</v>
      </c>
      <c r="F7693" s="1" t="s">
        <v>28</v>
      </c>
      <c r="G7693" s="1" t="s">
        <v>29</v>
      </c>
      <c r="H7693" s="2">
        <v>45090.0</v>
      </c>
      <c r="J7693" s="3">
        <f t="shared" si="2"/>
        <v>5</v>
      </c>
      <c r="K7693" s="4">
        <f t="shared" si="3"/>
        <v>2</v>
      </c>
      <c r="L7693" s="4">
        <f t="shared" si="4"/>
        <v>10</v>
      </c>
      <c r="S7693" s="1" t="s">
        <v>7730</v>
      </c>
      <c r="T7693" s="4" t="str">
        <f t="shared" si="5"/>
        <v>Coffee</v>
      </c>
      <c r="U7693" s="4" t="str">
        <f t="shared" si="6"/>
        <v>In-store</v>
      </c>
      <c r="V7693" s="4" t="str">
        <f t="shared" si="7"/>
        <v>Cash</v>
      </c>
      <c r="W7693" s="4">
        <f t="shared" ref="W7693:Y7693" si="7700">IF(OR(J7693 = "ERROR", J7693 = ""), "UNKNOWN", J7693)</f>
        <v>5</v>
      </c>
      <c r="X7693" s="4">
        <f t="shared" si="7700"/>
        <v>2</v>
      </c>
      <c r="Y7693" s="4">
        <f t="shared" si="7700"/>
        <v>10</v>
      </c>
      <c r="Z7693" s="5">
        <f t="shared" si="9"/>
        <v>45090</v>
      </c>
    </row>
    <row r="7694">
      <c r="A7694" s="1" t="s">
        <v>7731</v>
      </c>
      <c r="B7694" s="1" t="s">
        <v>32</v>
      </c>
      <c r="C7694" s="1">
        <v>2.0</v>
      </c>
      <c r="D7694" s="1">
        <v>1.0</v>
      </c>
      <c r="E7694" s="1">
        <v>2.0</v>
      </c>
      <c r="F7694" s="1" t="s">
        <v>23</v>
      </c>
      <c r="G7694" s="1" t="s">
        <v>29</v>
      </c>
      <c r="H7694" s="2">
        <v>44990.0</v>
      </c>
      <c r="J7694" s="3">
        <f t="shared" si="2"/>
        <v>2</v>
      </c>
      <c r="K7694" s="4">
        <f t="shared" si="3"/>
        <v>1</v>
      </c>
      <c r="L7694" s="4">
        <f t="shared" si="4"/>
        <v>2</v>
      </c>
      <c r="S7694" s="1" t="s">
        <v>7731</v>
      </c>
      <c r="T7694" s="4" t="str">
        <f t="shared" si="5"/>
        <v>Cookie</v>
      </c>
      <c r="U7694" s="4" t="str">
        <f t="shared" si="6"/>
        <v>In-store</v>
      </c>
      <c r="V7694" s="4" t="str">
        <f t="shared" si="7"/>
        <v>Credit Card</v>
      </c>
      <c r="W7694" s="4">
        <f t="shared" ref="W7694:Y7694" si="7701">IF(OR(J7694 = "ERROR", J7694 = ""), "UNKNOWN", J7694)</f>
        <v>2</v>
      </c>
      <c r="X7694" s="4">
        <f t="shared" si="7701"/>
        <v>1</v>
      </c>
      <c r="Y7694" s="4">
        <f t="shared" si="7701"/>
        <v>2</v>
      </c>
      <c r="Z7694" s="5">
        <f t="shared" si="9"/>
        <v>44990</v>
      </c>
    </row>
    <row r="7695">
      <c r="A7695" s="1" t="s">
        <v>7732</v>
      </c>
      <c r="B7695" s="1" t="s">
        <v>22</v>
      </c>
      <c r="D7695" s="1">
        <v>2.0</v>
      </c>
      <c r="E7695" s="1">
        <v>6.0</v>
      </c>
      <c r="F7695" s="1" t="s">
        <v>39</v>
      </c>
      <c r="H7695" s="2">
        <v>45011.0</v>
      </c>
      <c r="J7695" s="3">
        <f t="shared" si="2"/>
        <v>3</v>
      </c>
      <c r="K7695" s="4">
        <f t="shared" si="3"/>
        <v>2</v>
      </c>
      <c r="L7695" s="4">
        <f t="shared" si="4"/>
        <v>6</v>
      </c>
      <c r="S7695" s="1" t="s">
        <v>7732</v>
      </c>
      <c r="T7695" s="4" t="str">
        <f t="shared" si="5"/>
        <v>Coffee</v>
      </c>
      <c r="U7695" s="4" t="str">
        <f t="shared" si="6"/>
        <v>UNKNOWN</v>
      </c>
      <c r="V7695" s="4" t="str">
        <f t="shared" si="7"/>
        <v>Digital Wallet</v>
      </c>
      <c r="W7695" s="4">
        <f t="shared" ref="W7695:Y7695" si="7702">IF(OR(J7695 = "ERROR", J7695 = ""), "UNKNOWN", J7695)</f>
        <v>3</v>
      </c>
      <c r="X7695" s="4">
        <f t="shared" si="7702"/>
        <v>2</v>
      </c>
      <c r="Y7695" s="4">
        <f t="shared" si="7702"/>
        <v>6</v>
      </c>
      <c r="Z7695" s="5">
        <f t="shared" si="9"/>
        <v>45011</v>
      </c>
    </row>
    <row r="7696">
      <c r="A7696" s="1" t="s">
        <v>7733</v>
      </c>
      <c r="B7696" s="1" t="s">
        <v>32</v>
      </c>
      <c r="C7696" s="1">
        <v>3.0</v>
      </c>
      <c r="D7696" s="1">
        <v>1.0</v>
      </c>
      <c r="E7696" s="1">
        <v>3.0</v>
      </c>
      <c r="F7696" s="1" t="s">
        <v>23</v>
      </c>
      <c r="G7696" s="1" t="s">
        <v>29</v>
      </c>
      <c r="H7696" s="2">
        <v>44986.0</v>
      </c>
      <c r="J7696" s="3">
        <f t="shared" si="2"/>
        <v>3</v>
      </c>
      <c r="K7696" s="4">
        <f t="shared" si="3"/>
        <v>1</v>
      </c>
      <c r="L7696" s="4">
        <f t="shared" si="4"/>
        <v>3</v>
      </c>
      <c r="S7696" s="1" t="s">
        <v>7733</v>
      </c>
      <c r="T7696" s="4" t="str">
        <f t="shared" si="5"/>
        <v>Cookie</v>
      </c>
      <c r="U7696" s="4" t="str">
        <f t="shared" si="6"/>
        <v>In-store</v>
      </c>
      <c r="V7696" s="4" t="str">
        <f t="shared" si="7"/>
        <v>Credit Card</v>
      </c>
      <c r="W7696" s="4">
        <f t="shared" ref="W7696:Y7696" si="7703">IF(OR(J7696 = "ERROR", J7696 = ""), "UNKNOWN", J7696)</f>
        <v>3</v>
      </c>
      <c r="X7696" s="4">
        <f t="shared" si="7703"/>
        <v>1</v>
      </c>
      <c r="Y7696" s="4">
        <f t="shared" si="7703"/>
        <v>3</v>
      </c>
      <c r="Z7696" s="5">
        <f t="shared" si="9"/>
        <v>44986</v>
      </c>
    </row>
    <row r="7697">
      <c r="A7697" s="1" t="s">
        <v>7734</v>
      </c>
      <c r="B7697" s="1" t="s">
        <v>41</v>
      </c>
      <c r="C7697" s="1">
        <v>3.0</v>
      </c>
      <c r="D7697" s="1">
        <v>4.0</v>
      </c>
      <c r="G7697" s="1" t="s">
        <v>24</v>
      </c>
      <c r="J7697" s="3">
        <f t="shared" si="2"/>
        <v>3</v>
      </c>
      <c r="K7697" s="4">
        <f t="shared" si="3"/>
        <v>4</v>
      </c>
      <c r="L7697" s="4">
        <f t="shared" si="4"/>
        <v>12</v>
      </c>
      <c r="S7697" s="1" t="s">
        <v>7734</v>
      </c>
      <c r="T7697" s="4" t="str">
        <f t="shared" si="5"/>
        <v>Smoothie</v>
      </c>
      <c r="U7697" s="4" t="str">
        <f t="shared" si="6"/>
        <v>Takeaway</v>
      </c>
      <c r="V7697" s="4" t="str">
        <f t="shared" si="7"/>
        <v>UNKNOWN</v>
      </c>
      <c r="W7697" s="4">
        <f t="shared" ref="W7697:Y7697" si="7704">IF(OR(J7697 = "ERROR", J7697 = ""), "UNKNOWN", J7697)</f>
        <v>3</v>
      </c>
      <c r="X7697" s="4">
        <f t="shared" si="7704"/>
        <v>4</v>
      </c>
      <c r="Y7697" s="4">
        <f t="shared" si="7704"/>
        <v>12</v>
      </c>
      <c r="Z7697" s="4" t="str">
        <f t="shared" si="9"/>
        <v>UNKNOWN</v>
      </c>
    </row>
    <row r="7698">
      <c r="A7698" s="1" t="s">
        <v>7735</v>
      </c>
      <c r="B7698" s="1" t="s">
        <v>32</v>
      </c>
      <c r="C7698" s="1">
        <v>2.0</v>
      </c>
      <c r="D7698" s="1">
        <v>1.0</v>
      </c>
      <c r="E7698" s="1">
        <v>2.0</v>
      </c>
      <c r="F7698" s="1" t="s">
        <v>23</v>
      </c>
      <c r="G7698" s="1" t="s">
        <v>29</v>
      </c>
      <c r="H7698" s="2">
        <v>45057.0</v>
      </c>
      <c r="J7698" s="3">
        <f t="shared" si="2"/>
        <v>2</v>
      </c>
      <c r="K7698" s="4">
        <f t="shared" si="3"/>
        <v>1</v>
      </c>
      <c r="L7698" s="4">
        <f t="shared" si="4"/>
        <v>2</v>
      </c>
      <c r="S7698" s="1" t="s">
        <v>7735</v>
      </c>
      <c r="T7698" s="4" t="str">
        <f t="shared" si="5"/>
        <v>Cookie</v>
      </c>
      <c r="U7698" s="4" t="str">
        <f t="shared" si="6"/>
        <v>In-store</v>
      </c>
      <c r="V7698" s="4" t="str">
        <f t="shared" si="7"/>
        <v>Credit Card</v>
      </c>
      <c r="W7698" s="4">
        <f t="shared" ref="W7698:Y7698" si="7705">IF(OR(J7698 = "ERROR", J7698 = ""), "UNKNOWN", J7698)</f>
        <v>2</v>
      </c>
      <c r="X7698" s="4">
        <f t="shared" si="7705"/>
        <v>1</v>
      </c>
      <c r="Y7698" s="4">
        <f t="shared" si="7705"/>
        <v>2</v>
      </c>
      <c r="Z7698" s="5">
        <f t="shared" si="9"/>
        <v>45057</v>
      </c>
    </row>
    <row r="7699">
      <c r="A7699" s="1" t="s">
        <v>7736</v>
      </c>
      <c r="B7699" s="1" t="s">
        <v>30</v>
      </c>
      <c r="C7699" s="1">
        <v>5.0</v>
      </c>
      <c r="D7699" s="1">
        <v>2.0</v>
      </c>
      <c r="E7699" s="1">
        <v>10.0</v>
      </c>
      <c r="F7699" s="1" t="s">
        <v>28</v>
      </c>
      <c r="G7699" s="1" t="s">
        <v>30</v>
      </c>
      <c r="H7699" s="6">
        <v>45221.0</v>
      </c>
      <c r="J7699" s="3">
        <f t="shared" si="2"/>
        <v>5</v>
      </c>
      <c r="K7699" s="4">
        <f t="shared" si="3"/>
        <v>2</v>
      </c>
      <c r="L7699" s="4">
        <f t="shared" si="4"/>
        <v>10</v>
      </c>
      <c r="S7699" s="1" t="s">
        <v>7736</v>
      </c>
      <c r="T7699" s="4" t="str">
        <f t="shared" si="5"/>
        <v>UNKNOWN</v>
      </c>
      <c r="U7699" s="4" t="str">
        <f t="shared" si="6"/>
        <v>UNKNOWN</v>
      </c>
      <c r="V7699" s="4" t="str">
        <f t="shared" si="7"/>
        <v>Cash</v>
      </c>
      <c r="W7699" s="4">
        <f t="shared" ref="W7699:Y7699" si="7706">IF(OR(J7699 = "ERROR", J7699 = ""), "UNKNOWN", J7699)</f>
        <v>5</v>
      </c>
      <c r="X7699" s="4">
        <f t="shared" si="7706"/>
        <v>2</v>
      </c>
      <c r="Y7699" s="4">
        <f t="shared" si="7706"/>
        <v>10</v>
      </c>
      <c r="Z7699" s="7">
        <f t="shared" si="9"/>
        <v>45221</v>
      </c>
    </row>
    <row r="7700">
      <c r="A7700" s="1" t="s">
        <v>7737</v>
      </c>
      <c r="B7700" s="1" t="s">
        <v>22</v>
      </c>
      <c r="C7700" s="1">
        <v>5.0</v>
      </c>
      <c r="D7700" s="1">
        <v>2.0</v>
      </c>
      <c r="E7700" s="1">
        <v>10.0</v>
      </c>
      <c r="H7700" s="2">
        <v>44972.0</v>
      </c>
      <c r="J7700" s="3">
        <f t="shared" si="2"/>
        <v>5</v>
      </c>
      <c r="K7700" s="4">
        <f t="shared" si="3"/>
        <v>2</v>
      </c>
      <c r="L7700" s="4">
        <f t="shared" si="4"/>
        <v>10</v>
      </c>
      <c r="S7700" s="1" t="s">
        <v>7737</v>
      </c>
      <c r="T7700" s="4" t="str">
        <f t="shared" si="5"/>
        <v>Coffee</v>
      </c>
      <c r="U7700" s="4" t="str">
        <f t="shared" si="6"/>
        <v>UNKNOWN</v>
      </c>
      <c r="V7700" s="4" t="str">
        <f t="shared" si="7"/>
        <v>UNKNOWN</v>
      </c>
      <c r="W7700" s="4">
        <f t="shared" ref="W7700:Y7700" si="7707">IF(OR(J7700 = "ERROR", J7700 = ""), "UNKNOWN", J7700)</f>
        <v>5</v>
      </c>
      <c r="X7700" s="4">
        <f t="shared" si="7707"/>
        <v>2</v>
      </c>
      <c r="Y7700" s="4">
        <f t="shared" si="7707"/>
        <v>10</v>
      </c>
      <c r="Z7700" s="5">
        <f t="shared" si="9"/>
        <v>44972</v>
      </c>
    </row>
    <row r="7701">
      <c r="A7701" s="1" t="s">
        <v>7738</v>
      </c>
      <c r="B7701" s="1" t="s">
        <v>27</v>
      </c>
      <c r="C7701" s="1">
        <v>1.0</v>
      </c>
      <c r="D7701" s="1">
        <v>3.0</v>
      </c>
      <c r="E7701" s="1">
        <v>3.0</v>
      </c>
      <c r="F7701" s="1" t="s">
        <v>39</v>
      </c>
      <c r="G7701" s="1" t="s">
        <v>24</v>
      </c>
      <c r="H7701" s="6">
        <v>45246.0</v>
      </c>
      <c r="J7701" s="3">
        <f t="shared" si="2"/>
        <v>1</v>
      </c>
      <c r="K7701" s="4">
        <f t="shared" si="3"/>
        <v>3</v>
      </c>
      <c r="L7701" s="4">
        <f t="shared" si="4"/>
        <v>3</v>
      </c>
      <c r="S7701" s="1" t="s">
        <v>7738</v>
      </c>
      <c r="T7701" s="4" t="str">
        <f t="shared" si="5"/>
        <v>Cake</v>
      </c>
      <c r="U7701" s="4" t="str">
        <f t="shared" si="6"/>
        <v>Takeaway</v>
      </c>
      <c r="V7701" s="4" t="str">
        <f t="shared" si="7"/>
        <v>Digital Wallet</v>
      </c>
      <c r="W7701" s="4">
        <f t="shared" ref="W7701:Y7701" si="7708">IF(OR(J7701 = "ERROR", J7701 = ""), "UNKNOWN", J7701)</f>
        <v>1</v>
      </c>
      <c r="X7701" s="4">
        <f t="shared" si="7708"/>
        <v>3</v>
      </c>
      <c r="Y7701" s="4">
        <f t="shared" si="7708"/>
        <v>3</v>
      </c>
      <c r="Z7701" s="7">
        <f t="shared" si="9"/>
        <v>45246</v>
      </c>
    </row>
    <row r="7702">
      <c r="A7702" s="1" t="s">
        <v>7739</v>
      </c>
      <c r="B7702" s="1" t="s">
        <v>55</v>
      </c>
      <c r="C7702" s="1">
        <v>1.0</v>
      </c>
      <c r="D7702" s="1">
        <v>3.0</v>
      </c>
      <c r="E7702" s="1">
        <v>3.0</v>
      </c>
      <c r="F7702" s="1" t="s">
        <v>28</v>
      </c>
      <c r="H7702" s="2">
        <v>44951.0</v>
      </c>
      <c r="J7702" s="3">
        <f t="shared" si="2"/>
        <v>1</v>
      </c>
      <c r="K7702" s="4">
        <f t="shared" si="3"/>
        <v>3</v>
      </c>
      <c r="L7702" s="4">
        <f t="shared" si="4"/>
        <v>3</v>
      </c>
      <c r="S7702" s="1" t="s">
        <v>7739</v>
      </c>
      <c r="T7702" s="4" t="str">
        <f t="shared" si="5"/>
        <v>Juice</v>
      </c>
      <c r="U7702" s="4" t="str">
        <f t="shared" si="6"/>
        <v>UNKNOWN</v>
      </c>
      <c r="V7702" s="4" t="str">
        <f t="shared" si="7"/>
        <v>Cash</v>
      </c>
      <c r="W7702" s="4">
        <f t="shared" ref="W7702:Y7702" si="7709">IF(OR(J7702 = "ERROR", J7702 = ""), "UNKNOWN", J7702)</f>
        <v>1</v>
      </c>
      <c r="X7702" s="4">
        <f t="shared" si="7709"/>
        <v>3</v>
      </c>
      <c r="Y7702" s="4">
        <f t="shared" si="7709"/>
        <v>3</v>
      </c>
      <c r="Z7702" s="5">
        <f t="shared" si="9"/>
        <v>44951</v>
      </c>
    </row>
    <row r="7703">
      <c r="A7703" s="1" t="s">
        <v>7740</v>
      </c>
      <c r="C7703" s="1" t="s">
        <v>25</v>
      </c>
      <c r="D7703" s="1">
        <v>2.0</v>
      </c>
      <c r="E7703" s="1">
        <v>4.0</v>
      </c>
      <c r="F7703" s="1" t="s">
        <v>28</v>
      </c>
      <c r="G7703" s="1" t="s">
        <v>24</v>
      </c>
      <c r="H7703" s="2">
        <v>44938.0</v>
      </c>
      <c r="J7703" s="3">
        <f t="shared" si="2"/>
        <v>2</v>
      </c>
      <c r="K7703" s="4">
        <f t="shared" si="3"/>
        <v>2</v>
      </c>
      <c r="L7703" s="4">
        <f t="shared" si="4"/>
        <v>4</v>
      </c>
      <c r="S7703" s="1" t="s">
        <v>7740</v>
      </c>
      <c r="T7703" s="4" t="str">
        <f t="shared" si="5"/>
        <v>UNKNOWN</v>
      </c>
      <c r="U7703" s="4" t="str">
        <f t="shared" si="6"/>
        <v>Takeaway</v>
      </c>
      <c r="V7703" s="4" t="str">
        <f t="shared" si="7"/>
        <v>Cash</v>
      </c>
      <c r="W7703" s="4">
        <f t="shared" ref="W7703:Y7703" si="7710">IF(OR(J7703 = "ERROR", J7703 = ""), "UNKNOWN", J7703)</f>
        <v>2</v>
      </c>
      <c r="X7703" s="4">
        <f t="shared" si="7710"/>
        <v>2</v>
      </c>
      <c r="Y7703" s="4">
        <f t="shared" si="7710"/>
        <v>4</v>
      </c>
      <c r="Z7703" s="5">
        <f t="shared" si="9"/>
        <v>44938</v>
      </c>
    </row>
    <row r="7704">
      <c r="A7704" s="1" t="s">
        <v>7741</v>
      </c>
      <c r="C7704" s="1">
        <v>2.0</v>
      </c>
      <c r="D7704" s="1">
        <v>5.0</v>
      </c>
      <c r="E7704" s="1">
        <v>10.0</v>
      </c>
      <c r="F7704" s="1" t="s">
        <v>39</v>
      </c>
      <c r="G7704" s="1" t="s">
        <v>29</v>
      </c>
      <c r="H7704" s="2">
        <v>45010.0</v>
      </c>
      <c r="J7704" s="3">
        <f t="shared" si="2"/>
        <v>2</v>
      </c>
      <c r="K7704" s="4">
        <f t="shared" si="3"/>
        <v>5</v>
      </c>
      <c r="L7704" s="4">
        <f t="shared" si="4"/>
        <v>10</v>
      </c>
      <c r="S7704" s="1" t="s">
        <v>7741</v>
      </c>
      <c r="T7704" s="4" t="str">
        <f t="shared" si="5"/>
        <v>UNKNOWN</v>
      </c>
      <c r="U7704" s="4" t="str">
        <f t="shared" si="6"/>
        <v>In-store</v>
      </c>
      <c r="V7704" s="4" t="str">
        <f t="shared" si="7"/>
        <v>Digital Wallet</v>
      </c>
      <c r="W7704" s="4">
        <f t="shared" ref="W7704:Y7704" si="7711">IF(OR(J7704 = "ERROR", J7704 = ""), "UNKNOWN", J7704)</f>
        <v>2</v>
      </c>
      <c r="X7704" s="4">
        <f t="shared" si="7711"/>
        <v>5</v>
      </c>
      <c r="Y7704" s="4">
        <f t="shared" si="7711"/>
        <v>10</v>
      </c>
      <c r="Z7704" s="5">
        <f t="shared" si="9"/>
        <v>45010</v>
      </c>
    </row>
    <row r="7705">
      <c r="A7705" s="1" t="s">
        <v>7742</v>
      </c>
      <c r="B7705" s="1" t="s">
        <v>27</v>
      </c>
      <c r="C7705" s="1">
        <v>1.0</v>
      </c>
      <c r="D7705" s="1">
        <v>3.0</v>
      </c>
      <c r="E7705" s="1">
        <v>3.0</v>
      </c>
      <c r="G7705" s="1" t="s">
        <v>24</v>
      </c>
      <c r="H7705" s="2">
        <v>44998.0</v>
      </c>
      <c r="J7705" s="3">
        <f t="shared" si="2"/>
        <v>1</v>
      </c>
      <c r="K7705" s="4">
        <f t="shared" si="3"/>
        <v>3</v>
      </c>
      <c r="L7705" s="4">
        <f t="shared" si="4"/>
        <v>3</v>
      </c>
      <c r="S7705" s="1" t="s">
        <v>7742</v>
      </c>
      <c r="T7705" s="4" t="str">
        <f t="shared" si="5"/>
        <v>Cake</v>
      </c>
      <c r="U7705" s="4" t="str">
        <f t="shared" si="6"/>
        <v>Takeaway</v>
      </c>
      <c r="V7705" s="4" t="str">
        <f t="shared" si="7"/>
        <v>UNKNOWN</v>
      </c>
      <c r="W7705" s="4">
        <f t="shared" ref="W7705:Y7705" si="7712">IF(OR(J7705 = "ERROR", J7705 = ""), "UNKNOWN", J7705)</f>
        <v>1</v>
      </c>
      <c r="X7705" s="4">
        <f t="shared" si="7712"/>
        <v>3</v>
      </c>
      <c r="Y7705" s="4">
        <f t="shared" si="7712"/>
        <v>3</v>
      </c>
      <c r="Z7705" s="5">
        <f t="shared" si="9"/>
        <v>44998</v>
      </c>
    </row>
    <row r="7706">
      <c r="A7706" s="1" t="s">
        <v>7743</v>
      </c>
      <c r="B7706" s="1" t="s">
        <v>27</v>
      </c>
      <c r="C7706" s="1">
        <v>1.0</v>
      </c>
      <c r="D7706" s="1">
        <v>3.0</v>
      </c>
      <c r="E7706" s="1">
        <v>3.0</v>
      </c>
      <c r="F7706" s="1" t="s">
        <v>39</v>
      </c>
      <c r="G7706" s="1" t="s">
        <v>24</v>
      </c>
      <c r="H7706" s="6">
        <v>45243.0</v>
      </c>
      <c r="J7706" s="3">
        <f t="shared" si="2"/>
        <v>1</v>
      </c>
      <c r="K7706" s="4">
        <f t="shared" si="3"/>
        <v>3</v>
      </c>
      <c r="L7706" s="4">
        <f t="shared" si="4"/>
        <v>3</v>
      </c>
      <c r="S7706" s="1" t="s">
        <v>7743</v>
      </c>
      <c r="T7706" s="4" t="str">
        <f t="shared" si="5"/>
        <v>Cake</v>
      </c>
      <c r="U7706" s="4" t="str">
        <f t="shared" si="6"/>
        <v>Takeaway</v>
      </c>
      <c r="V7706" s="4" t="str">
        <f t="shared" si="7"/>
        <v>Digital Wallet</v>
      </c>
      <c r="W7706" s="4">
        <f t="shared" ref="W7706:Y7706" si="7713">IF(OR(J7706 = "ERROR", J7706 = ""), "UNKNOWN", J7706)</f>
        <v>1</v>
      </c>
      <c r="X7706" s="4">
        <f t="shared" si="7713"/>
        <v>3</v>
      </c>
      <c r="Y7706" s="4">
        <f t="shared" si="7713"/>
        <v>3</v>
      </c>
      <c r="Z7706" s="7">
        <f t="shared" si="9"/>
        <v>45243</v>
      </c>
    </row>
    <row r="7707">
      <c r="A7707" s="1" t="s">
        <v>7744</v>
      </c>
      <c r="B7707" s="1" t="s">
        <v>55</v>
      </c>
      <c r="C7707" s="1">
        <v>5.0</v>
      </c>
      <c r="D7707" s="1">
        <v>3.0</v>
      </c>
      <c r="F7707" s="1" t="s">
        <v>28</v>
      </c>
      <c r="G7707" s="1" t="s">
        <v>24</v>
      </c>
      <c r="H7707" s="1" t="s">
        <v>30</v>
      </c>
      <c r="J7707" s="3">
        <f t="shared" si="2"/>
        <v>5</v>
      </c>
      <c r="K7707" s="4">
        <f t="shared" si="3"/>
        <v>3</v>
      </c>
      <c r="L7707" s="4">
        <f t="shared" si="4"/>
        <v>15</v>
      </c>
      <c r="S7707" s="1" t="s">
        <v>7744</v>
      </c>
      <c r="T7707" s="4" t="str">
        <f t="shared" si="5"/>
        <v>Juice</v>
      </c>
      <c r="U7707" s="4" t="str">
        <f t="shared" si="6"/>
        <v>Takeaway</v>
      </c>
      <c r="V7707" s="4" t="str">
        <f t="shared" si="7"/>
        <v>Cash</v>
      </c>
      <c r="W7707" s="4">
        <f t="shared" ref="W7707:Y7707" si="7714">IF(OR(J7707 = "ERROR", J7707 = ""), "UNKNOWN", J7707)</f>
        <v>5</v>
      </c>
      <c r="X7707" s="4">
        <f t="shared" si="7714"/>
        <v>3</v>
      </c>
      <c r="Y7707" s="4">
        <f t="shared" si="7714"/>
        <v>15</v>
      </c>
      <c r="Z7707" s="4" t="str">
        <f t="shared" si="9"/>
        <v>UNKNOWN</v>
      </c>
    </row>
    <row r="7708">
      <c r="A7708" s="1" t="s">
        <v>7745</v>
      </c>
      <c r="B7708" s="1" t="s">
        <v>22</v>
      </c>
      <c r="C7708" s="1">
        <v>5.0</v>
      </c>
      <c r="D7708" s="1">
        <v>2.0</v>
      </c>
      <c r="E7708" s="1">
        <v>10.0</v>
      </c>
      <c r="H7708" s="2">
        <v>45017.0</v>
      </c>
      <c r="J7708" s="3">
        <f t="shared" si="2"/>
        <v>5</v>
      </c>
      <c r="K7708" s="4">
        <f t="shared" si="3"/>
        <v>2</v>
      </c>
      <c r="L7708" s="4">
        <f t="shared" si="4"/>
        <v>10</v>
      </c>
      <c r="S7708" s="1" t="s">
        <v>7745</v>
      </c>
      <c r="T7708" s="4" t="str">
        <f t="shared" si="5"/>
        <v>Coffee</v>
      </c>
      <c r="U7708" s="4" t="str">
        <f t="shared" si="6"/>
        <v>UNKNOWN</v>
      </c>
      <c r="V7708" s="4" t="str">
        <f t="shared" si="7"/>
        <v>UNKNOWN</v>
      </c>
      <c r="W7708" s="4">
        <f t="shared" ref="W7708:Y7708" si="7715">IF(OR(J7708 = "ERROR", J7708 = ""), "UNKNOWN", J7708)</f>
        <v>5</v>
      </c>
      <c r="X7708" s="4">
        <f t="shared" si="7715"/>
        <v>2</v>
      </c>
      <c r="Y7708" s="4">
        <f t="shared" si="7715"/>
        <v>10</v>
      </c>
      <c r="Z7708" s="5">
        <f t="shared" si="9"/>
        <v>45017</v>
      </c>
    </row>
    <row r="7709">
      <c r="A7709" s="1" t="s">
        <v>7746</v>
      </c>
      <c r="B7709" s="1" t="s">
        <v>55</v>
      </c>
      <c r="C7709" s="1">
        <v>3.0</v>
      </c>
      <c r="D7709" s="1">
        <v>3.0</v>
      </c>
      <c r="E7709" s="1">
        <v>9.0</v>
      </c>
      <c r="H7709" s="2">
        <v>44942.0</v>
      </c>
      <c r="J7709" s="3">
        <f t="shared" si="2"/>
        <v>3</v>
      </c>
      <c r="K7709" s="4">
        <f t="shared" si="3"/>
        <v>3</v>
      </c>
      <c r="L7709" s="4">
        <f t="shared" si="4"/>
        <v>9</v>
      </c>
      <c r="S7709" s="1" t="s">
        <v>7746</v>
      </c>
      <c r="T7709" s="4" t="str">
        <f t="shared" si="5"/>
        <v>Juice</v>
      </c>
      <c r="U7709" s="4" t="str">
        <f t="shared" si="6"/>
        <v>UNKNOWN</v>
      </c>
      <c r="V7709" s="4" t="str">
        <f t="shared" si="7"/>
        <v>UNKNOWN</v>
      </c>
      <c r="W7709" s="4">
        <f t="shared" ref="W7709:Y7709" si="7716">IF(OR(J7709 = "ERROR", J7709 = ""), "UNKNOWN", J7709)</f>
        <v>3</v>
      </c>
      <c r="X7709" s="4">
        <f t="shared" si="7716"/>
        <v>3</v>
      </c>
      <c r="Y7709" s="4">
        <f t="shared" si="7716"/>
        <v>9</v>
      </c>
      <c r="Z7709" s="5">
        <f t="shared" si="9"/>
        <v>44942</v>
      </c>
    </row>
    <row r="7710">
      <c r="A7710" s="1" t="s">
        <v>7747</v>
      </c>
      <c r="B7710" s="1" t="s">
        <v>36</v>
      </c>
      <c r="C7710" s="1">
        <v>1.0</v>
      </c>
      <c r="D7710" s="1">
        <v>5.0</v>
      </c>
      <c r="E7710" s="1">
        <v>5.0</v>
      </c>
      <c r="F7710" s="1" t="s">
        <v>28</v>
      </c>
      <c r="G7710" s="1" t="s">
        <v>29</v>
      </c>
      <c r="H7710" s="6">
        <v>45259.0</v>
      </c>
      <c r="J7710" s="3">
        <f t="shared" si="2"/>
        <v>1</v>
      </c>
      <c r="K7710" s="4">
        <f t="shared" si="3"/>
        <v>5</v>
      </c>
      <c r="L7710" s="4">
        <f t="shared" si="4"/>
        <v>5</v>
      </c>
      <c r="S7710" s="1" t="s">
        <v>7747</v>
      </c>
      <c r="T7710" s="4" t="str">
        <f t="shared" si="5"/>
        <v>Salad</v>
      </c>
      <c r="U7710" s="4" t="str">
        <f t="shared" si="6"/>
        <v>In-store</v>
      </c>
      <c r="V7710" s="4" t="str">
        <f t="shared" si="7"/>
        <v>Cash</v>
      </c>
      <c r="W7710" s="4">
        <f t="shared" ref="W7710:Y7710" si="7717">IF(OR(J7710 = "ERROR", J7710 = ""), "UNKNOWN", J7710)</f>
        <v>1</v>
      </c>
      <c r="X7710" s="4">
        <f t="shared" si="7717"/>
        <v>5</v>
      </c>
      <c r="Y7710" s="4">
        <f t="shared" si="7717"/>
        <v>5</v>
      </c>
      <c r="Z7710" s="7">
        <f t="shared" si="9"/>
        <v>45259</v>
      </c>
    </row>
    <row r="7711">
      <c r="A7711" s="1" t="s">
        <v>7748</v>
      </c>
      <c r="B7711" s="1" t="s">
        <v>55</v>
      </c>
      <c r="C7711" s="1">
        <v>1.0</v>
      </c>
      <c r="D7711" s="1">
        <v>3.0</v>
      </c>
      <c r="E7711" s="1">
        <v>3.0</v>
      </c>
      <c r="F7711" s="1" t="s">
        <v>23</v>
      </c>
      <c r="H7711" s="2">
        <v>45184.0</v>
      </c>
      <c r="J7711" s="3">
        <f t="shared" si="2"/>
        <v>1</v>
      </c>
      <c r="K7711" s="4">
        <f t="shared" si="3"/>
        <v>3</v>
      </c>
      <c r="L7711" s="4">
        <f t="shared" si="4"/>
        <v>3</v>
      </c>
      <c r="S7711" s="1" t="s">
        <v>7748</v>
      </c>
      <c r="T7711" s="4" t="str">
        <f t="shared" si="5"/>
        <v>Juice</v>
      </c>
      <c r="U7711" s="4" t="str">
        <f t="shared" si="6"/>
        <v>UNKNOWN</v>
      </c>
      <c r="V7711" s="4" t="str">
        <f t="shared" si="7"/>
        <v>Credit Card</v>
      </c>
      <c r="W7711" s="4">
        <f t="shared" ref="W7711:Y7711" si="7718">IF(OR(J7711 = "ERROR", J7711 = ""), "UNKNOWN", J7711)</f>
        <v>1</v>
      </c>
      <c r="X7711" s="4">
        <f t="shared" si="7718"/>
        <v>3</v>
      </c>
      <c r="Y7711" s="4">
        <f t="shared" si="7718"/>
        <v>3</v>
      </c>
      <c r="Z7711" s="5">
        <f t="shared" si="9"/>
        <v>45184</v>
      </c>
    </row>
    <row r="7712">
      <c r="A7712" s="1" t="s">
        <v>7749</v>
      </c>
      <c r="B7712" s="1" t="s">
        <v>41</v>
      </c>
      <c r="C7712" s="1">
        <v>3.0</v>
      </c>
      <c r="D7712" s="1">
        <v>4.0</v>
      </c>
      <c r="E7712" s="1">
        <v>12.0</v>
      </c>
      <c r="F7712" s="1" t="s">
        <v>39</v>
      </c>
      <c r="H7712" s="2">
        <v>45156.0</v>
      </c>
      <c r="J7712" s="3">
        <f t="shared" si="2"/>
        <v>3</v>
      </c>
      <c r="K7712" s="4">
        <f t="shared" si="3"/>
        <v>4</v>
      </c>
      <c r="L7712" s="4">
        <f t="shared" si="4"/>
        <v>12</v>
      </c>
      <c r="S7712" s="1" t="s">
        <v>7749</v>
      </c>
      <c r="T7712" s="4" t="str">
        <f t="shared" si="5"/>
        <v>Smoothie</v>
      </c>
      <c r="U7712" s="4" t="str">
        <f t="shared" si="6"/>
        <v>UNKNOWN</v>
      </c>
      <c r="V7712" s="4" t="str">
        <f t="shared" si="7"/>
        <v>Digital Wallet</v>
      </c>
      <c r="W7712" s="4">
        <f t="shared" ref="W7712:Y7712" si="7719">IF(OR(J7712 = "ERROR", J7712 = ""), "UNKNOWN", J7712)</f>
        <v>3</v>
      </c>
      <c r="X7712" s="4">
        <f t="shared" si="7719"/>
        <v>4</v>
      </c>
      <c r="Y7712" s="4">
        <f t="shared" si="7719"/>
        <v>12</v>
      </c>
      <c r="Z7712" s="5">
        <f t="shared" si="9"/>
        <v>45156</v>
      </c>
    </row>
    <row r="7713">
      <c r="A7713" s="1" t="s">
        <v>7750</v>
      </c>
      <c r="B7713" s="1" t="s">
        <v>22</v>
      </c>
      <c r="C7713" s="1">
        <v>2.0</v>
      </c>
      <c r="E7713" s="1">
        <v>4.0</v>
      </c>
      <c r="F7713" s="1" t="s">
        <v>28</v>
      </c>
      <c r="H7713" s="6">
        <v>45254.0</v>
      </c>
      <c r="J7713" s="3">
        <f t="shared" si="2"/>
        <v>2</v>
      </c>
      <c r="K7713" s="4">
        <f t="shared" si="3"/>
        <v>2</v>
      </c>
      <c r="L7713" s="4">
        <f t="shared" si="4"/>
        <v>4</v>
      </c>
      <c r="S7713" s="1" t="s">
        <v>7750</v>
      </c>
      <c r="T7713" s="4" t="str">
        <f t="shared" si="5"/>
        <v>Coffee</v>
      </c>
      <c r="U7713" s="4" t="str">
        <f t="shared" si="6"/>
        <v>UNKNOWN</v>
      </c>
      <c r="V7713" s="4" t="str">
        <f t="shared" si="7"/>
        <v>Cash</v>
      </c>
      <c r="W7713" s="4">
        <f t="shared" ref="W7713:Y7713" si="7720">IF(OR(J7713 = "ERROR", J7713 = ""), "UNKNOWN", J7713)</f>
        <v>2</v>
      </c>
      <c r="X7713" s="4">
        <f t="shared" si="7720"/>
        <v>2</v>
      </c>
      <c r="Y7713" s="4">
        <f t="shared" si="7720"/>
        <v>4</v>
      </c>
      <c r="Z7713" s="7">
        <f t="shared" si="9"/>
        <v>45254</v>
      </c>
    </row>
    <row r="7714">
      <c r="A7714" s="1" t="s">
        <v>7751</v>
      </c>
      <c r="B7714" s="1" t="s">
        <v>41</v>
      </c>
      <c r="C7714" s="1">
        <v>2.0</v>
      </c>
      <c r="D7714" s="1">
        <v>4.0</v>
      </c>
      <c r="E7714" s="1">
        <v>8.0</v>
      </c>
      <c r="G7714" s="1" t="s">
        <v>24</v>
      </c>
      <c r="H7714" s="2">
        <v>45044.0</v>
      </c>
      <c r="J7714" s="3">
        <f t="shared" si="2"/>
        <v>2</v>
      </c>
      <c r="K7714" s="4">
        <f t="shared" si="3"/>
        <v>4</v>
      </c>
      <c r="L7714" s="4">
        <f t="shared" si="4"/>
        <v>8</v>
      </c>
      <c r="S7714" s="1" t="s">
        <v>7751</v>
      </c>
      <c r="T7714" s="4" t="str">
        <f t="shared" si="5"/>
        <v>Smoothie</v>
      </c>
      <c r="U7714" s="4" t="str">
        <f t="shared" si="6"/>
        <v>Takeaway</v>
      </c>
      <c r="V7714" s="4" t="str">
        <f t="shared" si="7"/>
        <v>UNKNOWN</v>
      </c>
      <c r="W7714" s="4">
        <f t="shared" ref="W7714:Y7714" si="7721">IF(OR(J7714 = "ERROR", J7714 = ""), "UNKNOWN", J7714)</f>
        <v>2</v>
      </c>
      <c r="X7714" s="4">
        <f t="shared" si="7721"/>
        <v>4</v>
      </c>
      <c r="Y7714" s="4">
        <f t="shared" si="7721"/>
        <v>8</v>
      </c>
      <c r="Z7714" s="5">
        <f t="shared" si="9"/>
        <v>45044</v>
      </c>
    </row>
    <row r="7715">
      <c r="A7715" s="1" t="s">
        <v>7752</v>
      </c>
      <c r="B7715" s="1" t="s">
        <v>36</v>
      </c>
      <c r="C7715" s="1">
        <v>5.0</v>
      </c>
      <c r="D7715" s="1">
        <v>5.0</v>
      </c>
      <c r="E7715" s="1">
        <v>25.0</v>
      </c>
      <c r="F7715" s="1" t="s">
        <v>28</v>
      </c>
      <c r="H7715" s="2">
        <v>44931.0</v>
      </c>
      <c r="J7715" s="3">
        <f t="shared" si="2"/>
        <v>5</v>
      </c>
      <c r="K7715" s="4">
        <f t="shared" si="3"/>
        <v>5</v>
      </c>
      <c r="L7715" s="4">
        <f t="shared" si="4"/>
        <v>25</v>
      </c>
      <c r="S7715" s="1" t="s">
        <v>7752</v>
      </c>
      <c r="T7715" s="4" t="str">
        <f t="shared" si="5"/>
        <v>Salad</v>
      </c>
      <c r="U7715" s="4" t="str">
        <f t="shared" si="6"/>
        <v>UNKNOWN</v>
      </c>
      <c r="V7715" s="4" t="str">
        <f t="shared" si="7"/>
        <v>Cash</v>
      </c>
      <c r="W7715" s="4">
        <f t="shared" ref="W7715:Y7715" si="7722">IF(OR(J7715 = "ERROR", J7715 = ""), "UNKNOWN", J7715)</f>
        <v>5</v>
      </c>
      <c r="X7715" s="4">
        <f t="shared" si="7722"/>
        <v>5</v>
      </c>
      <c r="Y7715" s="4">
        <f t="shared" si="7722"/>
        <v>25</v>
      </c>
      <c r="Z7715" s="5">
        <f t="shared" si="9"/>
        <v>44931</v>
      </c>
    </row>
    <row r="7716">
      <c r="A7716" s="1" t="s">
        <v>7753</v>
      </c>
      <c r="B7716" s="1" t="s">
        <v>41</v>
      </c>
      <c r="C7716" s="1">
        <v>1.0</v>
      </c>
      <c r="D7716" s="1">
        <v>4.0</v>
      </c>
      <c r="E7716" s="1">
        <v>4.0</v>
      </c>
      <c r="F7716" s="1" t="s">
        <v>23</v>
      </c>
      <c r="G7716" s="1" t="s">
        <v>29</v>
      </c>
      <c r="H7716" s="6">
        <v>45271.0</v>
      </c>
      <c r="J7716" s="3">
        <f t="shared" si="2"/>
        <v>1</v>
      </c>
      <c r="K7716" s="4">
        <f t="shared" si="3"/>
        <v>4</v>
      </c>
      <c r="L7716" s="4">
        <f t="shared" si="4"/>
        <v>4</v>
      </c>
      <c r="S7716" s="1" t="s">
        <v>7753</v>
      </c>
      <c r="T7716" s="4" t="str">
        <f t="shared" si="5"/>
        <v>Smoothie</v>
      </c>
      <c r="U7716" s="4" t="str">
        <f t="shared" si="6"/>
        <v>In-store</v>
      </c>
      <c r="V7716" s="4" t="str">
        <f t="shared" si="7"/>
        <v>Credit Card</v>
      </c>
      <c r="W7716" s="4">
        <f t="shared" ref="W7716:Y7716" si="7723">IF(OR(J7716 = "ERROR", J7716 = ""), "UNKNOWN", J7716)</f>
        <v>1</v>
      </c>
      <c r="X7716" s="4">
        <f t="shared" si="7723"/>
        <v>4</v>
      </c>
      <c r="Y7716" s="4">
        <f t="shared" si="7723"/>
        <v>4</v>
      </c>
      <c r="Z7716" s="7">
        <f t="shared" si="9"/>
        <v>45271</v>
      </c>
    </row>
    <row r="7717">
      <c r="A7717" s="1" t="s">
        <v>7754</v>
      </c>
      <c r="B7717" s="1" t="s">
        <v>81</v>
      </c>
      <c r="C7717" s="1">
        <v>5.0</v>
      </c>
      <c r="D7717" s="1">
        <v>1.5</v>
      </c>
      <c r="E7717" s="1">
        <v>7.5</v>
      </c>
      <c r="G7717" s="1" t="s">
        <v>25</v>
      </c>
      <c r="H7717" s="2">
        <v>44951.0</v>
      </c>
      <c r="J7717" s="3">
        <f t="shared" si="2"/>
        <v>5</v>
      </c>
      <c r="K7717" s="4">
        <f t="shared" si="3"/>
        <v>1.5</v>
      </c>
      <c r="L7717" s="4">
        <f t="shared" si="4"/>
        <v>7.5</v>
      </c>
      <c r="S7717" s="1" t="s">
        <v>7754</v>
      </c>
      <c r="T7717" s="4" t="str">
        <f t="shared" si="5"/>
        <v>Tea</v>
      </c>
      <c r="U7717" s="4" t="str">
        <f t="shared" si="6"/>
        <v>UNKNOWN</v>
      </c>
      <c r="V7717" s="4" t="str">
        <f t="shared" si="7"/>
        <v>UNKNOWN</v>
      </c>
      <c r="W7717" s="4">
        <f t="shared" ref="W7717:Y7717" si="7724">IF(OR(J7717 = "ERROR", J7717 = ""), "UNKNOWN", J7717)</f>
        <v>5</v>
      </c>
      <c r="X7717" s="4">
        <f t="shared" si="7724"/>
        <v>1.5</v>
      </c>
      <c r="Y7717" s="4">
        <f t="shared" si="7724"/>
        <v>7.5</v>
      </c>
      <c r="Z7717" s="5">
        <f t="shared" si="9"/>
        <v>44951</v>
      </c>
    </row>
    <row r="7718">
      <c r="A7718" s="1" t="s">
        <v>7755</v>
      </c>
      <c r="B7718" s="1" t="s">
        <v>36</v>
      </c>
      <c r="C7718" s="1">
        <v>3.0</v>
      </c>
      <c r="D7718" s="1">
        <v>5.0</v>
      </c>
      <c r="E7718" s="1">
        <v>15.0</v>
      </c>
      <c r="G7718" s="1" t="s">
        <v>24</v>
      </c>
      <c r="H7718" s="2">
        <v>45047.0</v>
      </c>
      <c r="J7718" s="3">
        <f t="shared" si="2"/>
        <v>3</v>
      </c>
      <c r="K7718" s="4">
        <f t="shared" si="3"/>
        <v>5</v>
      </c>
      <c r="L7718" s="4">
        <f t="shared" si="4"/>
        <v>15</v>
      </c>
      <c r="S7718" s="1" t="s">
        <v>7755</v>
      </c>
      <c r="T7718" s="4" t="str">
        <f t="shared" si="5"/>
        <v>Salad</v>
      </c>
      <c r="U7718" s="4" t="str">
        <f t="shared" si="6"/>
        <v>Takeaway</v>
      </c>
      <c r="V7718" s="4" t="str">
        <f t="shared" si="7"/>
        <v>UNKNOWN</v>
      </c>
      <c r="W7718" s="4">
        <f t="shared" ref="W7718:Y7718" si="7725">IF(OR(J7718 = "ERROR", J7718 = ""), "UNKNOWN", J7718)</f>
        <v>3</v>
      </c>
      <c r="X7718" s="4">
        <f t="shared" si="7725"/>
        <v>5</v>
      </c>
      <c r="Y7718" s="4">
        <f t="shared" si="7725"/>
        <v>15</v>
      </c>
      <c r="Z7718" s="5">
        <f t="shared" si="9"/>
        <v>45047</v>
      </c>
    </row>
    <row r="7719">
      <c r="A7719" s="1" t="s">
        <v>7756</v>
      </c>
      <c r="B7719" s="1" t="s">
        <v>27</v>
      </c>
      <c r="C7719" s="1">
        <v>2.0</v>
      </c>
      <c r="D7719" s="1">
        <v>3.0</v>
      </c>
      <c r="E7719" s="1">
        <v>6.0</v>
      </c>
      <c r="G7719" s="1" t="s">
        <v>30</v>
      </c>
      <c r="H7719" s="6">
        <v>45220.0</v>
      </c>
      <c r="J7719" s="3">
        <f t="shared" si="2"/>
        <v>2</v>
      </c>
      <c r="K7719" s="4">
        <f t="shared" si="3"/>
        <v>3</v>
      </c>
      <c r="L7719" s="4">
        <f t="shared" si="4"/>
        <v>6</v>
      </c>
      <c r="S7719" s="1" t="s">
        <v>7756</v>
      </c>
      <c r="T7719" s="4" t="str">
        <f t="shared" si="5"/>
        <v>Cake</v>
      </c>
      <c r="U7719" s="4" t="str">
        <f t="shared" si="6"/>
        <v>UNKNOWN</v>
      </c>
      <c r="V7719" s="4" t="str">
        <f t="shared" si="7"/>
        <v>UNKNOWN</v>
      </c>
      <c r="W7719" s="4">
        <f t="shared" ref="W7719:Y7719" si="7726">IF(OR(J7719 = "ERROR", J7719 = ""), "UNKNOWN", J7719)</f>
        <v>2</v>
      </c>
      <c r="X7719" s="4">
        <f t="shared" si="7726"/>
        <v>3</v>
      </c>
      <c r="Y7719" s="4">
        <f t="shared" si="7726"/>
        <v>6</v>
      </c>
      <c r="Z7719" s="7">
        <f t="shared" si="9"/>
        <v>45220</v>
      </c>
    </row>
    <row r="7720">
      <c r="A7720" s="1" t="s">
        <v>7757</v>
      </c>
      <c r="B7720" s="1" t="s">
        <v>55</v>
      </c>
      <c r="C7720" s="1">
        <v>5.0</v>
      </c>
      <c r="E7720" s="1">
        <v>15.0</v>
      </c>
      <c r="G7720" s="1" t="s">
        <v>24</v>
      </c>
      <c r="H7720" s="2">
        <v>44993.0</v>
      </c>
      <c r="J7720" s="3">
        <f t="shared" si="2"/>
        <v>5</v>
      </c>
      <c r="K7720" s="4">
        <f t="shared" si="3"/>
        <v>3</v>
      </c>
      <c r="L7720" s="4">
        <f t="shared" si="4"/>
        <v>15</v>
      </c>
      <c r="S7720" s="1" t="s">
        <v>7757</v>
      </c>
      <c r="T7720" s="4" t="str">
        <f t="shared" si="5"/>
        <v>Juice</v>
      </c>
      <c r="U7720" s="4" t="str">
        <f t="shared" si="6"/>
        <v>Takeaway</v>
      </c>
      <c r="V7720" s="4" t="str">
        <f t="shared" si="7"/>
        <v>UNKNOWN</v>
      </c>
      <c r="W7720" s="4">
        <f t="shared" ref="W7720:Y7720" si="7727">IF(OR(J7720 = "ERROR", J7720 = ""), "UNKNOWN", J7720)</f>
        <v>5</v>
      </c>
      <c r="X7720" s="4">
        <f t="shared" si="7727"/>
        <v>3</v>
      </c>
      <c r="Y7720" s="4">
        <f t="shared" si="7727"/>
        <v>15</v>
      </c>
      <c r="Z7720" s="5">
        <f t="shared" si="9"/>
        <v>44993</v>
      </c>
    </row>
    <row r="7721">
      <c r="A7721" s="1" t="s">
        <v>7758</v>
      </c>
      <c r="B7721" s="1" t="s">
        <v>22</v>
      </c>
      <c r="C7721" s="1">
        <v>3.0</v>
      </c>
      <c r="D7721" s="1" t="s">
        <v>25</v>
      </c>
      <c r="E7721" s="1">
        <v>6.0</v>
      </c>
      <c r="G7721" s="1" t="s">
        <v>29</v>
      </c>
      <c r="H7721" s="2">
        <v>45016.0</v>
      </c>
      <c r="J7721" s="3">
        <f t="shared" si="2"/>
        <v>3</v>
      </c>
      <c r="K7721" s="4">
        <f t="shared" si="3"/>
        <v>2</v>
      </c>
      <c r="L7721" s="4">
        <f t="shared" si="4"/>
        <v>6</v>
      </c>
      <c r="S7721" s="1" t="s">
        <v>7758</v>
      </c>
      <c r="T7721" s="4" t="str">
        <f t="shared" si="5"/>
        <v>Coffee</v>
      </c>
      <c r="U7721" s="4" t="str">
        <f t="shared" si="6"/>
        <v>In-store</v>
      </c>
      <c r="V7721" s="4" t="str">
        <f t="shared" si="7"/>
        <v>UNKNOWN</v>
      </c>
      <c r="W7721" s="4">
        <f t="shared" ref="W7721:Y7721" si="7728">IF(OR(J7721 = "ERROR", J7721 = ""), "UNKNOWN", J7721)</f>
        <v>3</v>
      </c>
      <c r="X7721" s="4">
        <f t="shared" si="7728"/>
        <v>2</v>
      </c>
      <c r="Y7721" s="4">
        <f t="shared" si="7728"/>
        <v>6</v>
      </c>
      <c r="Z7721" s="5">
        <f t="shared" si="9"/>
        <v>45016</v>
      </c>
    </row>
    <row r="7722">
      <c r="A7722" s="1" t="s">
        <v>7759</v>
      </c>
      <c r="B7722" s="1" t="s">
        <v>81</v>
      </c>
      <c r="C7722" s="1">
        <v>2.0</v>
      </c>
      <c r="D7722" s="1">
        <v>1.5</v>
      </c>
      <c r="E7722" s="1">
        <v>3.0</v>
      </c>
      <c r="F7722" s="1" t="s">
        <v>39</v>
      </c>
      <c r="G7722" s="1" t="s">
        <v>29</v>
      </c>
      <c r="H7722" s="6">
        <v>45222.0</v>
      </c>
      <c r="J7722" s="3">
        <f t="shared" si="2"/>
        <v>2</v>
      </c>
      <c r="K7722" s="4">
        <f t="shared" si="3"/>
        <v>1.5</v>
      </c>
      <c r="L7722" s="4">
        <f t="shared" si="4"/>
        <v>3</v>
      </c>
      <c r="S7722" s="1" t="s">
        <v>7759</v>
      </c>
      <c r="T7722" s="4" t="str">
        <f t="shared" si="5"/>
        <v>Tea</v>
      </c>
      <c r="U7722" s="4" t="str">
        <f t="shared" si="6"/>
        <v>In-store</v>
      </c>
      <c r="V7722" s="4" t="str">
        <f t="shared" si="7"/>
        <v>Digital Wallet</v>
      </c>
      <c r="W7722" s="4">
        <f t="shared" ref="W7722:Y7722" si="7729">IF(OR(J7722 = "ERROR", J7722 = ""), "UNKNOWN", J7722)</f>
        <v>2</v>
      </c>
      <c r="X7722" s="4">
        <f t="shared" si="7729"/>
        <v>1.5</v>
      </c>
      <c r="Y7722" s="4">
        <f t="shared" si="7729"/>
        <v>3</v>
      </c>
      <c r="Z7722" s="7">
        <f t="shared" si="9"/>
        <v>45222</v>
      </c>
    </row>
    <row r="7723">
      <c r="A7723" s="1" t="s">
        <v>7760</v>
      </c>
      <c r="B7723" s="1" t="s">
        <v>44</v>
      </c>
      <c r="C7723" s="1">
        <v>4.0</v>
      </c>
      <c r="D7723" s="1">
        <v>4.0</v>
      </c>
      <c r="E7723" s="1">
        <v>16.0</v>
      </c>
      <c r="G7723" s="1" t="s">
        <v>24</v>
      </c>
      <c r="H7723" s="2">
        <v>45068.0</v>
      </c>
      <c r="J7723" s="3">
        <f t="shared" si="2"/>
        <v>4</v>
      </c>
      <c r="K7723" s="4">
        <f t="shared" si="3"/>
        <v>4</v>
      </c>
      <c r="L7723" s="4">
        <f t="shared" si="4"/>
        <v>16</v>
      </c>
      <c r="S7723" s="1" t="s">
        <v>7760</v>
      </c>
      <c r="T7723" s="4" t="str">
        <f t="shared" si="5"/>
        <v>Sandwich</v>
      </c>
      <c r="U7723" s="4" t="str">
        <f t="shared" si="6"/>
        <v>Takeaway</v>
      </c>
      <c r="V7723" s="4" t="str">
        <f t="shared" si="7"/>
        <v>UNKNOWN</v>
      </c>
      <c r="W7723" s="4">
        <f t="shared" ref="W7723:Y7723" si="7730">IF(OR(J7723 = "ERROR", J7723 = ""), "UNKNOWN", J7723)</f>
        <v>4</v>
      </c>
      <c r="X7723" s="4">
        <f t="shared" si="7730"/>
        <v>4</v>
      </c>
      <c r="Y7723" s="4">
        <f t="shared" si="7730"/>
        <v>16</v>
      </c>
      <c r="Z7723" s="5">
        <f t="shared" si="9"/>
        <v>45068</v>
      </c>
    </row>
    <row r="7724">
      <c r="A7724" s="1" t="s">
        <v>7761</v>
      </c>
      <c r="B7724" s="1" t="s">
        <v>27</v>
      </c>
      <c r="C7724" s="1">
        <v>1.0</v>
      </c>
      <c r="D7724" s="1">
        <v>3.0</v>
      </c>
      <c r="E7724" s="1">
        <v>3.0</v>
      </c>
      <c r="G7724" s="1" t="s">
        <v>29</v>
      </c>
      <c r="H7724" s="6">
        <v>45242.0</v>
      </c>
      <c r="J7724" s="3">
        <f t="shared" si="2"/>
        <v>1</v>
      </c>
      <c r="K7724" s="4">
        <f t="shared" si="3"/>
        <v>3</v>
      </c>
      <c r="L7724" s="4">
        <f t="shared" si="4"/>
        <v>3</v>
      </c>
      <c r="S7724" s="1" t="s">
        <v>7761</v>
      </c>
      <c r="T7724" s="4" t="str">
        <f t="shared" si="5"/>
        <v>Cake</v>
      </c>
      <c r="U7724" s="4" t="str">
        <f t="shared" si="6"/>
        <v>In-store</v>
      </c>
      <c r="V7724" s="4" t="str">
        <f t="shared" si="7"/>
        <v>UNKNOWN</v>
      </c>
      <c r="W7724" s="4">
        <f t="shared" ref="W7724:Y7724" si="7731">IF(OR(J7724 = "ERROR", J7724 = ""), "UNKNOWN", J7724)</f>
        <v>1</v>
      </c>
      <c r="X7724" s="4">
        <f t="shared" si="7731"/>
        <v>3</v>
      </c>
      <c r="Y7724" s="4">
        <f t="shared" si="7731"/>
        <v>3</v>
      </c>
      <c r="Z7724" s="7">
        <f t="shared" si="9"/>
        <v>45242</v>
      </c>
    </row>
    <row r="7725">
      <c r="A7725" s="1" t="s">
        <v>7762</v>
      </c>
      <c r="B7725" s="1" t="s">
        <v>55</v>
      </c>
      <c r="C7725" s="1">
        <v>5.0</v>
      </c>
      <c r="D7725" s="1">
        <v>3.0</v>
      </c>
      <c r="E7725" s="1">
        <v>15.0</v>
      </c>
      <c r="F7725" s="1" t="s">
        <v>28</v>
      </c>
      <c r="H7725" s="2">
        <v>45156.0</v>
      </c>
      <c r="J7725" s="3">
        <f t="shared" si="2"/>
        <v>5</v>
      </c>
      <c r="K7725" s="4">
        <f t="shared" si="3"/>
        <v>3</v>
      </c>
      <c r="L7725" s="4">
        <f t="shared" si="4"/>
        <v>15</v>
      </c>
      <c r="S7725" s="1" t="s">
        <v>7762</v>
      </c>
      <c r="T7725" s="4" t="str">
        <f t="shared" si="5"/>
        <v>Juice</v>
      </c>
      <c r="U7725" s="4" t="str">
        <f t="shared" si="6"/>
        <v>UNKNOWN</v>
      </c>
      <c r="V7725" s="4" t="str">
        <f t="shared" si="7"/>
        <v>Cash</v>
      </c>
      <c r="W7725" s="4">
        <f t="shared" ref="W7725:Y7725" si="7732">IF(OR(J7725 = "ERROR", J7725 = ""), "UNKNOWN", J7725)</f>
        <v>5</v>
      </c>
      <c r="X7725" s="4">
        <f t="shared" si="7732"/>
        <v>3</v>
      </c>
      <c r="Y7725" s="4">
        <f t="shared" si="7732"/>
        <v>15</v>
      </c>
      <c r="Z7725" s="5">
        <f t="shared" si="9"/>
        <v>45156</v>
      </c>
    </row>
    <row r="7726">
      <c r="A7726" s="1" t="s">
        <v>7763</v>
      </c>
      <c r="B7726" s="1" t="s">
        <v>27</v>
      </c>
      <c r="C7726" s="1">
        <v>2.0</v>
      </c>
      <c r="D7726" s="1">
        <v>3.0</v>
      </c>
      <c r="E7726" s="1">
        <v>6.0</v>
      </c>
      <c r="G7726" s="1" t="s">
        <v>25</v>
      </c>
      <c r="H7726" s="6">
        <v>45275.0</v>
      </c>
      <c r="J7726" s="3">
        <f t="shared" si="2"/>
        <v>2</v>
      </c>
      <c r="K7726" s="4">
        <f t="shared" si="3"/>
        <v>3</v>
      </c>
      <c r="L7726" s="4">
        <f t="shared" si="4"/>
        <v>6</v>
      </c>
      <c r="S7726" s="1" t="s">
        <v>7763</v>
      </c>
      <c r="T7726" s="4" t="str">
        <f t="shared" si="5"/>
        <v>Cake</v>
      </c>
      <c r="U7726" s="4" t="str">
        <f t="shared" si="6"/>
        <v>UNKNOWN</v>
      </c>
      <c r="V7726" s="4" t="str">
        <f t="shared" si="7"/>
        <v>UNKNOWN</v>
      </c>
      <c r="W7726" s="4">
        <f t="shared" ref="W7726:Y7726" si="7733">IF(OR(J7726 = "ERROR", J7726 = ""), "UNKNOWN", J7726)</f>
        <v>2</v>
      </c>
      <c r="X7726" s="4">
        <f t="shared" si="7733"/>
        <v>3</v>
      </c>
      <c r="Y7726" s="4">
        <f t="shared" si="7733"/>
        <v>6</v>
      </c>
      <c r="Z7726" s="7">
        <f t="shared" si="9"/>
        <v>45275</v>
      </c>
    </row>
    <row r="7727">
      <c r="A7727" s="1" t="s">
        <v>7764</v>
      </c>
      <c r="B7727" s="1" t="s">
        <v>81</v>
      </c>
      <c r="C7727" s="1">
        <v>1.0</v>
      </c>
      <c r="D7727" s="1">
        <v>1.5</v>
      </c>
      <c r="E7727" s="1">
        <v>1.5</v>
      </c>
      <c r="F7727" s="1" t="s">
        <v>39</v>
      </c>
      <c r="G7727" s="1" t="s">
        <v>24</v>
      </c>
      <c r="H7727" s="2">
        <v>45030.0</v>
      </c>
      <c r="J7727" s="3">
        <f t="shared" si="2"/>
        <v>1</v>
      </c>
      <c r="K7727" s="4">
        <f t="shared" si="3"/>
        <v>1.5</v>
      </c>
      <c r="L7727" s="4">
        <f t="shared" si="4"/>
        <v>1.5</v>
      </c>
      <c r="S7727" s="1" t="s">
        <v>7764</v>
      </c>
      <c r="T7727" s="4" t="str">
        <f t="shared" si="5"/>
        <v>Tea</v>
      </c>
      <c r="U7727" s="4" t="str">
        <f t="shared" si="6"/>
        <v>Takeaway</v>
      </c>
      <c r="V7727" s="4" t="str">
        <f t="shared" si="7"/>
        <v>Digital Wallet</v>
      </c>
      <c r="W7727" s="4">
        <f t="shared" ref="W7727:Y7727" si="7734">IF(OR(J7727 = "ERROR", J7727 = ""), "UNKNOWN", J7727)</f>
        <v>1</v>
      </c>
      <c r="X7727" s="4">
        <f t="shared" si="7734"/>
        <v>1.5</v>
      </c>
      <c r="Y7727" s="4">
        <f t="shared" si="7734"/>
        <v>1.5</v>
      </c>
      <c r="Z7727" s="5">
        <f t="shared" si="9"/>
        <v>45030</v>
      </c>
    </row>
    <row r="7728">
      <c r="A7728" s="1" t="s">
        <v>7765</v>
      </c>
      <c r="B7728" s="1" t="s">
        <v>32</v>
      </c>
      <c r="C7728" s="1">
        <v>2.0</v>
      </c>
      <c r="D7728" s="1">
        <v>1.0</v>
      </c>
      <c r="E7728" s="1">
        <v>2.0</v>
      </c>
      <c r="F7728" s="1" t="s">
        <v>39</v>
      </c>
      <c r="H7728" s="2">
        <v>44983.0</v>
      </c>
      <c r="J7728" s="3">
        <f t="shared" si="2"/>
        <v>2</v>
      </c>
      <c r="K7728" s="4">
        <f t="shared" si="3"/>
        <v>1</v>
      </c>
      <c r="L7728" s="4">
        <f t="shared" si="4"/>
        <v>2</v>
      </c>
      <c r="S7728" s="1" t="s">
        <v>7765</v>
      </c>
      <c r="T7728" s="4" t="str">
        <f t="shared" si="5"/>
        <v>Cookie</v>
      </c>
      <c r="U7728" s="4" t="str">
        <f t="shared" si="6"/>
        <v>UNKNOWN</v>
      </c>
      <c r="V7728" s="4" t="str">
        <f t="shared" si="7"/>
        <v>Digital Wallet</v>
      </c>
      <c r="W7728" s="4">
        <f t="shared" ref="W7728:Y7728" si="7735">IF(OR(J7728 = "ERROR", J7728 = ""), "UNKNOWN", J7728)</f>
        <v>2</v>
      </c>
      <c r="X7728" s="4">
        <f t="shared" si="7735"/>
        <v>1</v>
      </c>
      <c r="Y7728" s="4">
        <f t="shared" si="7735"/>
        <v>2</v>
      </c>
      <c r="Z7728" s="5">
        <f t="shared" si="9"/>
        <v>44983</v>
      </c>
    </row>
    <row r="7729">
      <c r="A7729" s="1" t="s">
        <v>7766</v>
      </c>
      <c r="B7729" s="1" t="s">
        <v>27</v>
      </c>
      <c r="C7729" s="1">
        <v>5.0</v>
      </c>
      <c r="D7729" s="1">
        <v>3.0</v>
      </c>
      <c r="E7729" s="1">
        <v>15.0</v>
      </c>
      <c r="F7729" s="1" t="s">
        <v>23</v>
      </c>
      <c r="G7729" s="1" t="s">
        <v>24</v>
      </c>
      <c r="H7729" s="2">
        <v>45154.0</v>
      </c>
      <c r="J7729" s="3">
        <f t="shared" si="2"/>
        <v>5</v>
      </c>
      <c r="K7729" s="4">
        <f t="shared" si="3"/>
        <v>3</v>
      </c>
      <c r="L7729" s="4">
        <f t="shared" si="4"/>
        <v>15</v>
      </c>
      <c r="S7729" s="1" t="s">
        <v>7766</v>
      </c>
      <c r="T7729" s="4" t="str">
        <f t="shared" si="5"/>
        <v>Cake</v>
      </c>
      <c r="U7729" s="4" t="str">
        <f t="shared" si="6"/>
        <v>Takeaway</v>
      </c>
      <c r="V7729" s="4" t="str">
        <f t="shared" si="7"/>
        <v>Credit Card</v>
      </c>
      <c r="W7729" s="4">
        <f t="shared" ref="W7729:Y7729" si="7736">IF(OR(J7729 = "ERROR", J7729 = ""), "UNKNOWN", J7729)</f>
        <v>5</v>
      </c>
      <c r="X7729" s="4">
        <f t="shared" si="7736"/>
        <v>3</v>
      </c>
      <c r="Y7729" s="4">
        <f t="shared" si="7736"/>
        <v>15</v>
      </c>
      <c r="Z7729" s="5">
        <f t="shared" si="9"/>
        <v>45154</v>
      </c>
    </row>
    <row r="7730">
      <c r="A7730" s="1" t="s">
        <v>7767</v>
      </c>
      <c r="B7730" s="1" t="s">
        <v>41</v>
      </c>
      <c r="C7730" s="1">
        <v>5.0</v>
      </c>
      <c r="D7730" s="1">
        <v>4.0</v>
      </c>
      <c r="E7730" s="1">
        <v>20.0</v>
      </c>
      <c r="H7730" s="2">
        <v>45037.0</v>
      </c>
      <c r="J7730" s="3">
        <f t="shared" si="2"/>
        <v>5</v>
      </c>
      <c r="K7730" s="4">
        <f t="shared" si="3"/>
        <v>4</v>
      </c>
      <c r="L7730" s="4">
        <f t="shared" si="4"/>
        <v>20</v>
      </c>
      <c r="S7730" s="1" t="s">
        <v>7767</v>
      </c>
      <c r="T7730" s="4" t="str">
        <f t="shared" si="5"/>
        <v>Smoothie</v>
      </c>
      <c r="U7730" s="4" t="str">
        <f t="shared" si="6"/>
        <v>UNKNOWN</v>
      </c>
      <c r="V7730" s="4" t="str">
        <f t="shared" si="7"/>
        <v>UNKNOWN</v>
      </c>
      <c r="W7730" s="4">
        <f t="shared" ref="W7730:Y7730" si="7737">IF(OR(J7730 = "ERROR", J7730 = ""), "UNKNOWN", J7730)</f>
        <v>5</v>
      </c>
      <c r="X7730" s="4">
        <f t="shared" si="7737"/>
        <v>4</v>
      </c>
      <c r="Y7730" s="4">
        <f t="shared" si="7737"/>
        <v>20</v>
      </c>
      <c r="Z7730" s="5">
        <f t="shared" si="9"/>
        <v>45037</v>
      </c>
    </row>
    <row r="7731">
      <c r="A7731" s="1" t="s">
        <v>7768</v>
      </c>
      <c r="B7731" s="1" t="s">
        <v>22</v>
      </c>
      <c r="C7731" s="1">
        <v>5.0</v>
      </c>
      <c r="D7731" s="1">
        <v>2.0</v>
      </c>
      <c r="E7731" s="1">
        <v>10.0</v>
      </c>
      <c r="H7731" s="2">
        <v>45058.0</v>
      </c>
      <c r="J7731" s="3">
        <f t="shared" si="2"/>
        <v>5</v>
      </c>
      <c r="K7731" s="4">
        <f t="shared" si="3"/>
        <v>2</v>
      </c>
      <c r="L7731" s="4">
        <f t="shared" si="4"/>
        <v>10</v>
      </c>
      <c r="S7731" s="1" t="s">
        <v>7768</v>
      </c>
      <c r="T7731" s="4" t="str">
        <f t="shared" si="5"/>
        <v>Coffee</v>
      </c>
      <c r="U7731" s="4" t="str">
        <f t="shared" si="6"/>
        <v>UNKNOWN</v>
      </c>
      <c r="V7731" s="4" t="str">
        <f t="shared" si="7"/>
        <v>UNKNOWN</v>
      </c>
      <c r="W7731" s="4">
        <f t="shared" ref="W7731:Y7731" si="7738">IF(OR(J7731 = "ERROR", J7731 = ""), "UNKNOWN", J7731)</f>
        <v>5</v>
      </c>
      <c r="X7731" s="4">
        <f t="shared" si="7738"/>
        <v>2</v>
      </c>
      <c r="Y7731" s="4">
        <f t="shared" si="7738"/>
        <v>10</v>
      </c>
      <c r="Z7731" s="5">
        <f t="shared" si="9"/>
        <v>45058</v>
      </c>
    </row>
    <row r="7732">
      <c r="A7732" s="1" t="s">
        <v>7769</v>
      </c>
      <c r="B7732" s="1" t="s">
        <v>44</v>
      </c>
      <c r="C7732" s="1">
        <v>3.0</v>
      </c>
      <c r="D7732" s="1">
        <v>4.0</v>
      </c>
      <c r="E7732" s="1">
        <v>12.0</v>
      </c>
      <c r="F7732" s="1" t="s">
        <v>28</v>
      </c>
      <c r="G7732" s="1" t="s">
        <v>24</v>
      </c>
      <c r="H7732" s="2">
        <v>45156.0</v>
      </c>
      <c r="J7732" s="3">
        <f t="shared" si="2"/>
        <v>3</v>
      </c>
      <c r="K7732" s="4">
        <f t="shared" si="3"/>
        <v>4</v>
      </c>
      <c r="L7732" s="4">
        <f t="shared" si="4"/>
        <v>12</v>
      </c>
      <c r="S7732" s="1" t="s">
        <v>7769</v>
      </c>
      <c r="T7732" s="4" t="str">
        <f t="shared" si="5"/>
        <v>Sandwich</v>
      </c>
      <c r="U7732" s="4" t="str">
        <f t="shared" si="6"/>
        <v>Takeaway</v>
      </c>
      <c r="V7732" s="4" t="str">
        <f t="shared" si="7"/>
        <v>Cash</v>
      </c>
      <c r="W7732" s="4">
        <f t="shared" ref="W7732:Y7732" si="7739">IF(OR(J7732 = "ERROR", J7732 = ""), "UNKNOWN", J7732)</f>
        <v>3</v>
      </c>
      <c r="X7732" s="4">
        <f t="shared" si="7739"/>
        <v>4</v>
      </c>
      <c r="Y7732" s="4">
        <f t="shared" si="7739"/>
        <v>12</v>
      </c>
      <c r="Z7732" s="5">
        <f t="shared" si="9"/>
        <v>45156</v>
      </c>
    </row>
    <row r="7733">
      <c r="A7733" s="1" t="s">
        <v>7770</v>
      </c>
      <c r="B7733" s="1" t="s">
        <v>55</v>
      </c>
      <c r="C7733" s="1">
        <v>1.0</v>
      </c>
      <c r="D7733" s="1">
        <v>3.0</v>
      </c>
      <c r="E7733" s="1">
        <v>3.0</v>
      </c>
      <c r="F7733" s="1" t="s">
        <v>39</v>
      </c>
      <c r="H7733" s="2">
        <v>45137.0</v>
      </c>
      <c r="J7733" s="3">
        <f t="shared" si="2"/>
        <v>1</v>
      </c>
      <c r="K7733" s="4">
        <f t="shared" si="3"/>
        <v>3</v>
      </c>
      <c r="L7733" s="4">
        <f t="shared" si="4"/>
        <v>3</v>
      </c>
      <c r="S7733" s="1" t="s">
        <v>7770</v>
      </c>
      <c r="T7733" s="4" t="str">
        <f t="shared" si="5"/>
        <v>Juice</v>
      </c>
      <c r="U7733" s="4" t="str">
        <f t="shared" si="6"/>
        <v>UNKNOWN</v>
      </c>
      <c r="V7733" s="4" t="str">
        <f t="shared" si="7"/>
        <v>Digital Wallet</v>
      </c>
      <c r="W7733" s="4">
        <f t="shared" ref="W7733:Y7733" si="7740">IF(OR(J7733 = "ERROR", J7733 = ""), "UNKNOWN", J7733)</f>
        <v>1</v>
      </c>
      <c r="X7733" s="4">
        <f t="shared" si="7740"/>
        <v>3</v>
      </c>
      <c r="Y7733" s="4">
        <f t="shared" si="7740"/>
        <v>3</v>
      </c>
      <c r="Z7733" s="5">
        <f t="shared" si="9"/>
        <v>45137</v>
      </c>
    </row>
    <row r="7734">
      <c r="A7734" s="1" t="s">
        <v>7771</v>
      </c>
      <c r="B7734" s="1" t="s">
        <v>30</v>
      </c>
      <c r="C7734" s="1">
        <v>4.0</v>
      </c>
      <c r="D7734" s="1">
        <v>4.0</v>
      </c>
      <c r="E7734" s="1">
        <v>16.0</v>
      </c>
      <c r="F7734" s="1" t="s">
        <v>28</v>
      </c>
      <c r="G7734" s="1" t="s">
        <v>29</v>
      </c>
      <c r="H7734" s="2">
        <v>45159.0</v>
      </c>
      <c r="J7734" s="3">
        <f t="shared" si="2"/>
        <v>4</v>
      </c>
      <c r="K7734" s="4">
        <f t="shared" si="3"/>
        <v>4</v>
      </c>
      <c r="L7734" s="4">
        <f t="shared" si="4"/>
        <v>16</v>
      </c>
      <c r="S7734" s="1" t="s">
        <v>7771</v>
      </c>
      <c r="T7734" s="4" t="str">
        <f t="shared" si="5"/>
        <v>UNKNOWN</v>
      </c>
      <c r="U7734" s="4" t="str">
        <f t="shared" si="6"/>
        <v>In-store</v>
      </c>
      <c r="V7734" s="4" t="str">
        <f t="shared" si="7"/>
        <v>Cash</v>
      </c>
      <c r="W7734" s="4">
        <f t="shared" ref="W7734:Y7734" si="7741">IF(OR(J7734 = "ERROR", J7734 = ""), "UNKNOWN", J7734)</f>
        <v>4</v>
      </c>
      <c r="X7734" s="4">
        <f t="shared" si="7741"/>
        <v>4</v>
      </c>
      <c r="Y7734" s="4">
        <f t="shared" si="7741"/>
        <v>16</v>
      </c>
      <c r="Z7734" s="5">
        <f t="shared" si="9"/>
        <v>45159</v>
      </c>
    </row>
    <row r="7735">
      <c r="A7735" s="1" t="s">
        <v>7772</v>
      </c>
      <c r="B7735" s="1" t="s">
        <v>32</v>
      </c>
      <c r="C7735" s="1">
        <v>4.0</v>
      </c>
      <c r="D7735" s="1">
        <v>1.0</v>
      </c>
      <c r="E7735" s="1">
        <v>4.0</v>
      </c>
      <c r="F7735" s="1" t="s">
        <v>23</v>
      </c>
      <c r="H7735" s="1" t="s">
        <v>30</v>
      </c>
      <c r="J7735" s="3">
        <f t="shared" si="2"/>
        <v>4</v>
      </c>
      <c r="K7735" s="4">
        <f t="shared" si="3"/>
        <v>1</v>
      </c>
      <c r="L7735" s="4">
        <f t="shared" si="4"/>
        <v>4</v>
      </c>
      <c r="S7735" s="1" t="s">
        <v>7772</v>
      </c>
      <c r="T7735" s="4" t="str">
        <f t="shared" si="5"/>
        <v>Cookie</v>
      </c>
      <c r="U7735" s="4" t="str">
        <f t="shared" si="6"/>
        <v>UNKNOWN</v>
      </c>
      <c r="V7735" s="4" t="str">
        <f t="shared" si="7"/>
        <v>Credit Card</v>
      </c>
      <c r="W7735" s="4">
        <f t="shared" ref="W7735:Y7735" si="7742">IF(OR(J7735 = "ERROR", J7735 = ""), "UNKNOWN", J7735)</f>
        <v>4</v>
      </c>
      <c r="X7735" s="4">
        <f t="shared" si="7742"/>
        <v>1</v>
      </c>
      <c r="Y7735" s="4">
        <f t="shared" si="7742"/>
        <v>4</v>
      </c>
      <c r="Z7735" s="4" t="str">
        <f t="shared" si="9"/>
        <v>UNKNOWN</v>
      </c>
    </row>
    <row r="7736">
      <c r="A7736" s="1" t="s">
        <v>7773</v>
      </c>
      <c r="B7736" s="1" t="s">
        <v>55</v>
      </c>
      <c r="C7736" s="1">
        <v>2.0</v>
      </c>
      <c r="D7736" s="1">
        <v>3.0</v>
      </c>
      <c r="E7736" s="1">
        <v>6.0</v>
      </c>
      <c r="F7736" s="1" t="s">
        <v>28</v>
      </c>
      <c r="H7736" s="2">
        <v>45233.0</v>
      </c>
      <c r="J7736" s="3">
        <f t="shared" si="2"/>
        <v>2</v>
      </c>
      <c r="K7736" s="4">
        <f t="shared" si="3"/>
        <v>3</v>
      </c>
      <c r="L7736" s="4">
        <f t="shared" si="4"/>
        <v>6</v>
      </c>
      <c r="S7736" s="1" t="s">
        <v>7773</v>
      </c>
      <c r="T7736" s="4" t="str">
        <f t="shared" si="5"/>
        <v>Juice</v>
      </c>
      <c r="U7736" s="4" t="str">
        <f t="shared" si="6"/>
        <v>UNKNOWN</v>
      </c>
      <c r="V7736" s="4" t="str">
        <f t="shared" si="7"/>
        <v>Cash</v>
      </c>
      <c r="W7736" s="4">
        <f t="shared" ref="W7736:Y7736" si="7743">IF(OR(J7736 = "ERROR", J7736 = ""), "UNKNOWN", J7736)</f>
        <v>2</v>
      </c>
      <c r="X7736" s="4">
        <f t="shared" si="7743"/>
        <v>3</v>
      </c>
      <c r="Y7736" s="4">
        <f t="shared" si="7743"/>
        <v>6</v>
      </c>
      <c r="Z7736" s="5">
        <f t="shared" si="9"/>
        <v>45233</v>
      </c>
    </row>
    <row r="7737">
      <c r="A7737" s="1" t="s">
        <v>7774</v>
      </c>
      <c r="B7737" s="1" t="s">
        <v>41</v>
      </c>
      <c r="C7737" s="1">
        <v>1.0</v>
      </c>
      <c r="D7737" s="1">
        <v>4.0</v>
      </c>
      <c r="E7737" s="1">
        <v>4.0</v>
      </c>
      <c r="F7737" s="1" t="s">
        <v>28</v>
      </c>
      <c r="G7737" s="1" t="s">
        <v>29</v>
      </c>
      <c r="H7737" s="2">
        <v>45070.0</v>
      </c>
      <c r="J7737" s="3">
        <f t="shared" si="2"/>
        <v>1</v>
      </c>
      <c r="K7737" s="4">
        <f t="shared" si="3"/>
        <v>4</v>
      </c>
      <c r="L7737" s="4">
        <f t="shared" si="4"/>
        <v>4</v>
      </c>
      <c r="S7737" s="1" t="s">
        <v>7774</v>
      </c>
      <c r="T7737" s="4" t="str">
        <f t="shared" si="5"/>
        <v>Smoothie</v>
      </c>
      <c r="U7737" s="4" t="str">
        <f t="shared" si="6"/>
        <v>In-store</v>
      </c>
      <c r="V7737" s="4" t="str">
        <f t="shared" si="7"/>
        <v>Cash</v>
      </c>
      <c r="W7737" s="4">
        <f t="shared" ref="W7737:Y7737" si="7744">IF(OR(J7737 = "ERROR", J7737 = ""), "UNKNOWN", J7737)</f>
        <v>1</v>
      </c>
      <c r="X7737" s="4">
        <f t="shared" si="7744"/>
        <v>4</v>
      </c>
      <c r="Y7737" s="4">
        <f t="shared" si="7744"/>
        <v>4</v>
      </c>
      <c r="Z7737" s="5">
        <f t="shared" si="9"/>
        <v>45070</v>
      </c>
    </row>
    <row r="7738">
      <c r="A7738" s="1" t="s">
        <v>7775</v>
      </c>
      <c r="B7738" s="1" t="s">
        <v>32</v>
      </c>
      <c r="C7738" s="1">
        <v>1.0</v>
      </c>
      <c r="D7738" s="1">
        <v>1.0</v>
      </c>
      <c r="E7738" s="1">
        <v>1.0</v>
      </c>
      <c r="G7738" s="1" t="s">
        <v>29</v>
      </c>
      <c r="H7738" s="2">
        <v>44955.0</v>
      </c>
      <c r="J7738" s="3">
        <f t="shared" si="2"/>
        <v>1</v>
      </c>
      <c r="K7738" s="4">
        <f t="shared" si="3"/>
        <v>1</v>
      </c>
      <c r="L7738" s="4">
        <f t="shared" si="4"/>
        <v>1</v>
      </c>
      <c r="S7738" s="1" t="s">
        <v>7775</v>
      </c>
      <c r="T7738" s="4" t="str">
        <f t="shared" si="5"/>
        <v>Cookie</v>
      </c>
      <c r="U7738" s="4" t="str">
        <f t="shared" si="6"/>
        <v>In-store</v>
      </c>
      <c r="V7738" s="4" t="str">
        <f t="shared" si="7"/>
        <v>UNKNOWN</v>
      </c>
      <c r="W7738" s="4">
        <f t="shared" ref="W7738:Y7738" si="7745">IF(OR(J7738 = "ERROR", J7738 = ""), "UNKNOWN", J7738)</f>
        <v>1</v>
      </c>
      <c r="X7738" s="4">
        <f t="shared" si="7745"/>
        <v>1</v>
      </c>
      <c r="Y7738" s="4">
        <f t="shared" si="7745"/>
        <v>1</v>
      </c>
      <c r="Z7738" s="5">
        <f t="shared" si="9"/>
        <v>44955</v>
      </c>
    </row>
    <row r="7739">
      <c r="A7739" s="1" t="s">
        <v>7776</v>
      </c>
      <c r="B7739" s="1" t="s">
        <v>36</v>
      </c>
      <c r="C7739" s="1">
        <v>1.0</v>
      </c>
      <c r="D7739" s="1">
        <v>5.0</v>
      </c>
      <c r="E7739" s="1">
        <v>5.0</v>
      </c>
      <c r="F7739" s="1" t="s">
        <v>28</v>
      </c>
      <c r="G7739" s="1" t="s">
        <v>29</v>
      </c>
      <c r="H7739" s="1" t="s">
        <v>25</v>
      </c>
      <c r="J7739" s="3">
        <f t="shared" si="2"/>
        <v>1</v>
      </c>
      <c r="K7739" s="4">
        <f t="shared" si="3"/>
        <v>5</v>
      </c>
      <c r="L7739" s="4">
        <f t="shared" si="4"/>
        <v>5</v>
      </c>
      <c r="S7739" s="1" t="s">
        <v>7776</v>
      </c>
      <c r="T7739" s="4" t="str">
        <f t="shared" si="5"/>
        <v>Salad</v>
      </c>
      <c r="U7739" s="4" t="str">
        <f t="shared" si="6"/>
        <v>In-store</v>
      </c>
      <c r="V7739" s="4" t="str">
        <f t="shared" si="7"/>
        <v>Cash</v>
      </c>
      <c r="W7739" s="4">
        <f t="shared" ref="W7739:Y7739" si="7746">IF(OR(J7739 = "ERROR", J7739 = ""), "UNKNOWN", J7739)</f>
        <v>1</v>
      </c>
      <c r="X7739" s="4">
        <f t="shared" si="7746"/>
        <v>5</v>
      </c>
      <c r="Y7739" s="4">
        <f t="shared" si="7746"/>
        <v>5</v>
      </c>
      <c r="Z7739" s="4" t="str">
        <f t="shared" si="9"/>
        <v>UNKNOWN</v>
      </c>
    </row>
    <row r="7740">
      <c r="A7740" s="1" t="s">
        <v>7777</v>
      </c>
      <c r="B7740" s="1" t="s">
        <v>27</v>
      </c>
      <c r="C7740" s="1">
        <v>5.0</v>
      </c>
      <c r="D7740" s="1">
        <v>3.0</v>
      </c>
      <c r="E7740" s="1">
        <v>15.0</v>
      </c>
      <c r="F7740" s="1" t="s">
        <v>23</v>
      </c>
      <c r="G7740" s="1" t="s">
        <v>29</v>
      </c>
      <c r="H7740" s="2">
        <v>45126.0</v>
      </c>
      <c r="J7740" s="3">
        <f t="shared" si="2"/>
        <v>5</v>
      </c>
      <c r="K7740" s="4">
        <f t="shared" si="3"/>
        <v>3</v>
      </c>
      <c r="L7740" s="4">
        <f t="shared" si="4"/>
        <v>15</v>
      </c>
      <c r="S7740" s="1" t="s">
        <v>7777</v>
      </c>
      <c r="T7740" s="4" t="str">
        <f t="shared" si="5"/>
        <v>Cake</v>
      </c>
      <c r="U7740" s="4" t="str">
        <f t="shared" si="6"/>
        <v>In-store</v>
      </c>
      <c r="V7740" s="4" t="str">
        <f t="shared" si="7"/>
        <v>Credit Card</v>
      </c>
      <c r="W7740" s="4">
        <f t="shared" ref="W7740:Y7740" si="7747">IF(OR(J7740 = "ERROR", J7740 = ""), "UNKNOWN", J7740)</f>
        <v>5</v>
      </c>
      <c r="X7740" s="4">
        <f t="shared" si="7747"/>
        <v>3</v>
      </c>
      <c r="Y7740" s="4">
        <f t="shared" si="7747"/>
        <v>15</v>
      </c>
      <c r="Z7740" s="5">
        <f t="shared" si="9"/>
        <v>45126</v>
      </c>
    </row>
    <row r="7741">
      <c r="A7741" s="1" t="s">
        <v>7778</v>
      </c>
      <c r="B7741" s="1" t="s">
        <v>27</v>
      </c>
      <c r="C7741" s="1">
        <v>2.0</v>
      </c>
      <c r="D7741" s="1">
        <v>3.0</v>
      </c>
      <c r="E7741" s="1">
        <v>6.0</v>
      </c>
      <c r="F7741" s="1" t="s">
        <v>28</v>
      </c>
      <c r="G7741" s="1" t="s">
        <v>24</v>
      </c>
      <c r="H7741" s="2">
        <v>45113.0</v>
      </c>
      <c r="J7741" s="3">
        <f t="shared" si="2"/>
        <v>2</v>
      </c>
      <c r="K7741" s="4">
        <f t="shared" si="3"/>
        <v>3</v>
      </c>
      <c r="L7741" s="4">
        <f t="shared" si="4"/>
        <v>6</v>
      </c>
      <c r="S7741" s="1" t="s">
        <v>7778</v>
      </c>
      <c r="T7741" s="4" t="str">
        <f t="shared" si="5"/>
        <v>Cake</v>
      </c>
      <c r="U7741" s="4" t="str">
        <f t="shared" si="6"/>
        <v>Takeaway</v>
      </c>
      <c r="V7741" s="4" t="str">
        <f t="shared" si="7"/>
        <v>Cash</v>
      </c>
      <c r="W7741" s="4">
        <f t="shared" ref="W7741:Y7741" si="7748">IF(OR(J7741 = "ERROR", J7741 = ""), "UNKNOWN", J7741)</f>
        <v>2</v>
      </c>
      <c r="X7741" s="4">
        <f t="shared" si="7748"/>
        <v>3</v>
      </c>
      <c r="Y7741" s="4">
        <f t="shared" si="7748"/>
        <v>6</v>
      </c>
      <c r="Z7741" s="5">
        <f t="shared" si="9"/>
        <v>45113</v>
      </c>
    </row>
    <row r="7742">
      <c r="A7742" s="1" t="s">
        <v>7779</v>
      </c>
      <c r="B7742" s="1" t="s">
        <v>41</v>
      </c>
      <c r="C7742" s="1">
        <v>4.0</v>
      </c>
      <c r="D7742" s="1">
        <v>4.0</v>
      </c>
      <c r="E7742" s="1">
        <v>16.0</v>
      </c>
      <c r="F7742" s="1" t="s">
        <v>39</v>
      </c>
      <c r="H7742" s="2">
        <v>45262.0</v>
      </c>
      <c r="J7742" s="3">
        <f t="shared" si="2"/>
        <v>4</v>
      </c>
      <c r="K7742" s="4">
        <f t="shared" si="3"/>
        <v>4</v>
      </c>
      <c r="L7742" s="4">
        <f t="shared" si="4"/>
        <v>16</v>
      </c>
      <c r="S7742" s="1" t="s">
        <v>7779</v>
      </c>
      <c r="T7742" s="4" t="str">
        <f t="shared" si="5"/>
        <v>Smoothie</v>
      </c>
      <c r="U7742" s="4" t="str">
        <f t="shared" si="6"/>
        <v>UNKNOWN</v>
      </c>
      <c r="V7742" s="4" t="str">
        <f t="shared" si="7"/>
        <v>Digital Wallet</v>
      </c>
      <c r="W7742" s="4">
        <f t="shared" ref="W7742:Y7742" si="7749">IF(OR(J7742 = "ERROR", J7742 = ""), "UNKNOWN", J7742)</f>
        <v>4</v>
      </c>
      <c r="X7742" s="4">
        <f t="shared" si="7749"/>
        <v>4</v>
      </c>
      <c r="Y7742" s="4">
        <f t="shared" si="7749"/>
        <v>16</v>
      </c>
      <c r="Z7742" s="5">
        <f t="shared" si="9"/>
        <v>45262</v>
      </c>
    </row>
    <row r="7743">
      <c r="A7743" s="1" t="s">
        <v>7780</v>
      </c>
      <c r="B7743" s="1" t="s">
        <v>81</v>
      </c>
      <c r="C7743" s="1">
        <v>4.0</v>
      </c>
      <c r="D7743" s="1">
        <v>1.5</v>
      </c>
      <c r="E7743" s="1">
        <v>6.0</v>
      </c>
      <c r="F7743" s="1" t="s">
        <v>39</v>
      </c>
      <c r="G7743" s="1" t="s">
        <v>29</v>
      </c>
      <c r="H7743" s="1" t="s">
        <v>30</v>
      </c>
      <c r="J7743" s="3">
        <f t="shared" si="2"/>
        <v>4</v>
      </c>
      <c r="K7743" s="4">
        <f t="shared" si="3"/>
        <v>1.5</v>
      </c>
      <c r="L7743" s="4">
        <f t="shared" si="4"/>
        <v>6</v>
      </c>
      <c r="S7743" s="1" t="s">
        <v>7780</v>
      </c>
      <c r="T7743" s="4" t="str">
        <f t="shared" si="5"/>
        <v>Tea</v>
      </c>
      <c r="U7743" s="4" t="str">
        <f t="shared" si="6"/>
        <v>In-store</v>
      </c>
      <c r="V7743" s="4" t="str">
        <f t="shared" si="7"/>
        <v>Digital Wallet</v>
      </c>
      <c r="W7743" s="4">
        <f t="shared" ref="W7743:Y7743" si="7750">IF(OR(J7743 = "ERROR", J7743 = ""), "UNKNOWN", J7743)</f>
        <v>4</v>
      </c>
      <c r="X7743" s="4">
        <f t="shared" si="7750"/>
        <v>1.5</v>
      </c>
      <c r="Y7743" s="4">
        <f t="shared" si="7750"/>
        <v>6</v>
      </c>
      <c r="Z7743" s="4" t="str">
        <f t="shared" si="9"/>
        <v>UNKNOWN</v>
      </c>
    </row>
    <row r="7744">
      <c r="A7744" s="1" t="s">
        <v>7781</v>
      </c>
      <c r="B7744" s="1" t="s">
        <v>44</v>
      </c>
      <c r="C7744" s="1" t="s">
        <v>30</v>
      </c>
      <c r="D7744" s="1">
        <v>4.0</v>
      </c>
      <c r="E7744" s="1">
        <v>12.0</v>
      </c>
      <c r="F7744" s="1" t="s">
        <v>30</v>
      </c>
      <c r="G7744" s="1" t="s">
        <v>24</v>
      </c>
      <c r="H7744" s="2">
        <v>44952.0</v>
      </c>
      <c r="J7744" s="3">
        <f t="shared" si="2"/>
        <v>3</v>
      </c>
      <c r="K7744" s="4">
        <f t="shared" si="3"/>
        <v>4</v>
      </c>
      <c r="L7744" s="4">
        <f t="shared" si="4"/>
        <v>12</v>
      </c>
      <c r="S7744" s="1" t="s">
        <v>7781</v>
      </c>
      <c r="T7744" s="4" t="str">
        <f t="shared" si="5"/>
        <v>Sandwich</v>
      </c>
      <c r="U7744" s="4" t="str">
        <f t="shared" si="6"/>
        <v>Takeaway</v>
      </c>
      <c r="V7744" s="4" t="str">
        <f t="shared" si="7"/>
        <v>UNKNOWN</v>
      </c>
      <c r="W7744" s="4">
        <f t="shared" ref="W7744:Y7744" si="7751">IF(OR(J7744 = "ERROR", J7744 = ""), "UNKNOWN", J7744)</f>
        <v>3</v>
      </c>
      <c r="X7744" s="4">
        <f t="shared" si="7751"/>
        <v>4</v>
      </c>
      <c r="Y7744" s="4">
        <f t="shared" si="7751"/>
        <v>12</v>
      </c>
      <c r="Z7744" s="5">
        <f t="shared" si="9"/>
        <v>44952</v>
      </c>
    </row>
    <row r="7745">
      <c r="A7745" s="1" t="s">
        <v>7782</v>
      </c>
      <c r="B7745" s="1" t="s">
        <v>32</v>
      </c>
      <c r="C7745" s="1">
        <v>1.0</v>
      </c>
      <c r="D7745" s="1">
        <v>1.0</v>
      </c>
      <c r="E7745" s="1">
        <v>1.0</v>
      </c>
      <c r="F7745" s="1" t="s">
        <v>28</v>
      </c>
      <c r="H7745" s="2">
        <v>45159.0</v>
      </c>
      <c r="J7745" s="3">
        <f t="shared" si="2"/>
        <v>1</v>
      </c>
      <c r="K7745" s="4">
        <f t="shared" si="3"/>
        <v>1</v>
      </c>
      <c r="L7745" s="4">
        <f t="shared" si="4"/>
        <v>1</v>
      </c>
      <c r="S7745" s="1" t="s">
        <v>7782</v>
      </c>
      <c r="T7745" s="4" t="str">
        <f t="shared" si="5"/>
        <v>Cookie</v>
      </c>
      <c r="U7745" s="4" t="str">
        <f t="shared" si="6"/>
        <v>UNKNOWN</v>
      </c>
      <c r="V7745" s="4" t="str">
        <f t="shared" si="7"/>
        <v>Cash</v>
      </c>
      <c r="W7745" s="4">
        <f t="shared" ref="W7745:Y7745" si="7752">IF(OR(J7745 = "ERROR", J7745 = ""), "UNKNOWN", J7745)</f>
        <v>1</v>
      </c>
      <c r="X7745" s="4">
        <f t="shared" si="7752"/>
        <v>1</v>
      </c>
      <c r="Y7745" s="4">
        <f t="shared" si="7752"/>
        <v>1</v>
      </c>
      <c r="Z7745" s="5">
        <f t="shared" si="9"/>
        <v>45159</v>
      </c>
    </row>
    <row r="7746">
      <c r="A7746" s="1" t="s">
        <v>7783</v>
      </c>
      <c r="B7746" s="1" t="s">
        <v>22</v>
      </c>
      <c r="C7746" s="1">
        <v>3.0</v>
      </c>
      <c r="D7746" s="1">
        <v>2.0</v>
      </c>
      <c r="E7746" s="1">
        <v>6.0</v>
      </c>
      <c r="F7746" s="1" t="s">
        <v>39</v>
      </c>
      <c r="H7746" s="2">
        <v>45175.0</v>
      </c>
      <c r="J7746" s="3">
        <f t="shared" si="2"/>
        <v>3</v>
      </c>
      <c r="K7746" s="4">
        <f t="shared" si="3"/>
        <v>2</v>
      </c>
      <c r="L7746" s="4">
        <f t="shared" si="4"/>
        <v>6</v>
      </c>
      <c r="S7746" s="1" t="s">
        <v>7783</v>
      </c>
      <c r="T7746" s="4" t="str">
        <f t="shared" si="5"/>
        <v>Coffee</v>
      </c>
      <c r="U7746" s="4" t="str">
        <f t="shared" si="6"/>
        <v>UNKNOWN</v>
      </c>
      <c r="V7746" s="4" t="str">
        <f t="shared" si="7"/>
        <v>Digital Wallet</v>
      </c>
      <c r="W7746" s="4">
        <f t="shared" ref="W7746:Y7746" si="7753">IF(OR(J7746 = "ERROR", J7746 = ""), "UNKNOWN", J7746)</f>
        <v>3</v>
      </c>
      <c r="X7746" s="4">
        <f t="shared" si="7753"/>
        <v>2</v>
      </c>
      <c r="Y7746" s="4">
        <f t="shared" si="7753"/>
        <v>6</v>
      </c>
      <c r="Z7746" s="5">
        <f t="shared" si="9"/>
        <v>45175</v>
      </c>
    </row>
    <row r="7747">
      <c r="A7747" s="1" t="s">
        <v>7784</v>
      </c>
      <c r="B7747" s="1" t="s">
        <v>36</v>
      </c>
      <c r="C7747" s="1">
        <v>4.0</v>
      </c>
      <c r="D7747" s="1">
        <v>5.0</v>
      </c>
      <c r="E7747" s="1">
        <v>20.0</v>
      </c>
      <c r="F7747" s="1" t="s">
        <v>28</v>
      </c>
      <c r="G7747" s="1" t="s">
        <v>24</v>
      </c>
      <c r="H7747" s="2">
        <v>45138.0</v>
      </c>
      <c r="J7747" s="3">
        <f t="shared" si="2"/>
        <v>4</v>
      </c>
      <c r="K7747" s="4">
        <f t="shared" si="3"/>
        <v>5</v>
      </c>
      <c r="L7747" s="4">
        <f t="shared" si="4"/>
        <v>20</v>
      </c>
      <c r="S7747" s="1" t="s">
        <v>7784</v>
      </c>
      <c r="T7747" s="4" t="str">
        <f t="shared" si="5"/>
        <v>Salad</v>
      </c>
      <c r="U7747" s="4" t="str">
        <f t="shared" si="6"/>
        <v>Takeaway</v>
      </c>
      <c r="V7747" s="4" t="str">
        <f t="shared" si="7"/>
        <v>Cash</v>
      </c>
      <c r="W7747" s="4">
        <f t="shared" ref="W7747:Y7747" si="7754">IF(OR(J7747 = "ERROR", J7747 = ""), "UNKNOWN", J7747)</f>
        <v>4</v>
      </c>
      <c r="X7747" s="4">
        <f t="shared" si="7754"/>
        <v>5</v>
      </c>
      <c r="Y7747" s="4">
        <f t="shared" si="7754"/>
        <v>20</v>
      </c>
      <c r="Z7747" s="5">
        <f t="shared" si="9"/>
        <v>45138</v>
      </c>
    </row>
    <row r="7748">
      <c r="A7748" s="1" t="s">
        <v>7785</v>
      </c>
      <c r="B7748" s="1" t="s">
        <v>36</v>
      </c>
      <c r="C7748" s="1">
        <v>2.0</v>
      </c>
      <c r="D7748" s="1">
        <v>5.0</v>
      </c>
      <c r="E7748" s="1">
        <v>10.0</v>
      </c>
      <c r="F7748" s="1" t="s">
        <v>39</v>
      </c>
      <c r="G7748" s="1" t="s">
        <v>29</v>
      </c>
      <c r="H7748" s="2">
        <v>45028.0</v>
      </c>
      <c r="J7748" s="3">
        <f t="shared" si="2"/>
        <v>2</v>
      </c>
      <c r="K7748" s="4">
        <f t="shared" si="3"/>
        <v>5</v>
      </c>
      <c r="L7748" s="4">
        <f t="shared" si="4"/>
        <v>10</v>
      </c>
      <c r="S7748" s="1" t="s">
        <v>7785</v>
      </c>
      <c r="T7748" s="4" t="str">
        <f t="shared" si="5"/>
        <v>Salad</v>
      </c>
      <c r="U7748" s="4" t="str">
        <f t="shared" si="6"/>
        <v>In-store</v>
      </c>
      <c r="V7748" s="4" t="str">
        <f t="shared" si="7"/>
        <v>Digital Wallet</v>
      </c>
      <c r="W7748" s="4">
        <f t="shared" ref="W7748:Y7748" si="7755">IF(OR(J7748 = "ERROR", J7748 = ""), "UNKNOWN", J7748)</f>
        <v>2</v>
      </c>
      <c r="X7748" s="4">
        <f t="shared" si="7755"/>
        <v>5</v>
      </c>
      <c r="Y7748" s="4">
        <f t="shared" si="7755"/>
        <v>10</v>
      </c>
      <c r="Z7748" s="5">
        <f t="shared" si="9"/>
        <v>45028</v>
      </c>
    </row>
    <row r="7749">
      <c r="A7749" s="1" t="s">
        <v>7786</v>
      </c>
      <c r="B7749" s="1" t="s">
        <v>81</v>
      </c>
      <c r="C7749" s="1">
        <v>4.0</v>
      </c>
      <c r="D7749" s="1">
        <v>1.5</v>
      </c>
      <c r="G7749" s="1" t="s">
        <v>24</v>
      </c>
      <c r="H7749" s="2">
        <v>45049.0</v>
      </c>
      <c r="J7749" s="3">
        <f t="shared" si="2"/>
        <v>4</v>
      </c>
      <c r="K7749" s="4">
        <f t="shared" si="3"/>
        <v>1.5</v>
      </c>
      <c r="L7749" s="4">
        <f t="shared" si="4"/>
        <v>6</v>
      </c>
      <c r="S7749" s="1" t="s">
        <v>7786</v>
      </c>
      <c r="T7749" s="4" t="str">
        <f t="shared" si="5"/>
        <v>Tea</v>
      </c>
      <c r="U7749" s="4" t="str">
        <f t="shared" si="6"/>
        <v>Takeaway</v>
      </c>
      <c r="V7749" s="4" t="str">
        <f t="shared" si="7"/>
        <v>UNKNOWN</v>
      </c>
      <c r="W7749" s="4">
        <f t="shared" ref="W7749:Y7749" si="7756">IF(OR(J7749 = "ERROR", J7749 = ""), "UNKNOWN", J7749)</f>
        <v>4</v>
      </c>
      <c r="X7749" s="4">
        <f t="shared" si="7756"/>
        <v>1.5</v>
      </c>
      <c r="Y7749" s="4">
        <f t="shared" si="7756"/>
        <v>6</v>
      </c>
      <c r="Z7749" s="5">
        <f t="shared" si="9"/>
        <v>45049</v>
      </c>
    </row>
    <row r="7750">
      <c r="A7750" s="1" t="s">
        <v>7787</v>
      </c>
      <c r="B7750" s="1" t="s">
        <v>27</v>
      </c>
      <c r="C7750" s="1">
        <v>5.0</v>
      </c>
      <c r="D7750" s="1" t="s">
        <v>25</v>
      </c>
      <c r="E7750" s="1">
        <v>15.0</v>
      </c>
      <c r="F7750" s="1" t="s">
        <v>28</v>
      </c>
      <c r="G7750" s="1" t="s">
        <v>24</v>
      </c>
      <c r="H7750" s="2">
        <v>45199.0</v>
      </c>
      <c r="J7750" s="3">
        <f t="shared" si="2"/>
        <v>5</v>
      </c>
      <c r="K7750" s="4">
        <f t="shared" si="3"/>
        <v>3</v>
      </c>
      <c r="L7750" s="4">
        <f t="shared" si="4"/>
        <v>15</v>
      </c>
      <c r="S7750" s="1" t="s">
        <v>7787</v>
      </c>
      <c r="T7750" s="4" t="str">
        <f t="shared" si="5"/>
        <v>Cake</v>
      </c>
      <c r="U7750" s="4" t="str">
        <f t="shared" si="6"/>
        <v>Takeaway</v>
      </c>
      <c r="V7750" s="4" t="str">
        <f t="shared" si="7"/>
        <v>Cash</v>
      </c>
      <c r="W7750" s="4">
        <f t="shared" ref="W7750:Y7750" si="7757">IF(OR(J7750 = "ERROR", J7750 = ""), "UNKNOWN", J7750)</f>
        <v>5</v>
      </c>
      <c r="X7750" s="4">
        <f t="shared" si="7757"/>
        <v>3</v>
      </c>
      <c r="Y7750" s="4">
        <f t="shared" si="7757"/>
        <v>15</v>
      </c>
      <c r="Z7750" s="5">
        <f t="shared" si="9"/>
        <v>45199</v>
      </c>
    </row>
    <row r="7751">
      <c r="A7751" s="1" t="s">
        <v>7788</v>
      </c>
      <c r="B7751" s="1" t="s">
        <v>41</v>
      </c>
      <c r="C7751" s="1">
        <v>4.0</v>
      </c>
      <c r="D7751" s="1">
        <v>4.0</v>
      </c>
      <c r="E7751" s="1">
        <v>16.0</v>
      </c>
      <c r="H7751" s="2">
        <v>45119.0</v>
      </c>
      <c r="J7751" s="3">
        <f t="shared" si="2"/>
        <v>4</v>
      </c>
      <c r="K7751" s="4">
        <f t="shared" si="3"/>
        <v>4</v>
      </c>
      <c r="L7751" s="4">
        <f t="shared" si="4"/>
        <v>16</v>
      </c>
      <c r="S7751" s="1" t="s">
        <v>7788</v>
      </c>
      <c r="T7751" s="4" t="str">
        <f t="shared" si="5"/>
        <v>Smoothie</v>
      </c>
      <c r="U7751" s="4" t="str">
        <f t="shared" si="6"/>
        <v>UNKNOWN</v>
      </c>
      <c r="V7751" s="4" t="str">
        <f t="shared" si="7"/>
        <v>UNKNOWN</v>
      </c>
      <c r="W7751" s="4">
        <f t="shared" ref="W7751:Y7751" si="7758">IF(OR(J7751 = "ERROR", J7751 = ""), "UNKNOWN", J7751)</f>
        <v>4</v>
      </c>
      <c r="X7751" s="4">
        <f t="shared" si="7758"/>
        <v>4</v>
      </c>
      <c r="Y7751" s="4">
        <f t="shared" si="7758"/>
        <v>16</v>
      </c>
      <c r="Z7751" s="5">
        <f t="shared" si="9"/>
        <v>45119</v>
      </c>
    </row>
    <row r="7752">
      <c r="A7752" s="1" t="s">
        <v>7789</v>
      </c>
      <c r="B7752" s="1" t="s">
        <v>55</v>
      </c>
      <c r="C7752" s="1">
        <v>2.0</v>
      </c>
      <c r="D7752" s="1">
        <v>3.0</v>
      </c>
      <c r="E7752" s="1">
        <v>6.0</v>
      </c>
      <c r="F7752" s="1" t="s">
        <v>39</v>
      </c>
      <c r="G7752" s="1" t="s">
        <v>24</v>
      </c>
      <c r="H7752" s="2">
        <v>45000.0</v>
      </c>
      <c r="J7752" s="3">
        <f t="shared" si="2"/>
        <v>2</v>
      </c>
      <c r="K7752" s="4">
        <f t="shared" si="3"/>
        <v>3</v>
      </c>
      <c r="L7752" s="4">
        <f t="shared" si="4"/>
        <v>6</v>
      </c>
      <c r="S7752" s="1" t="s">
        <v>7789</v>
      </c>
      <c r="T7752" s="4" t="str">
        <f t="shared" si="5"/>
        <v>Juice</v>
      </c>
      <c r="U7752" s="4" t="str">
        <f t="shared" si="6"/>
        <v>Takeaway</v>
      </c>
      <c r="V7752" s="4" t="str">
        <f t="shared" si="7"/>
        <v>Digital Wallet</v>
      </c>
      <c r="W7752" s="4">
        <f t="shared" ref="W7752:Y7752" si="7759">IF(OR(J7752 = "ERROR", J7752 = ""), "UNKNOWN", J7752)</f>
        <v>2</v>
      </c>
      <c r="X7752" s="4">
        <f t="shared" si="7759"/>
        <v>3</v>
      </c>
      <c r="Y7752" s="4">
        <f t="shared" si="7759"/>
        <v>6</v>
      </c>
      <c r="Z7752" s="5">
        <f t="shared" si="9"/>
        <v>45000</v>
      </c>
    </row>
    <row r="7753">
      <c r="A7753" s="1" t="s">
        <v>7790</v>
      </c>
      <c r="B7753" s="1" t="s">
        <v>55</v>
      </c>
      <c r="C7753" s="1">
        <v>2.0</v>
      </c>
      <c r="D7753" s="1">
        <v>3.0</v>
      </c>
      <c r="E7753" s="1">
        <v>6.0</v>
      </c>
      <c r="F7753" s="1" t="s">
        <v>39</v>
      </c>
      <c r="H7753" s="2">
        <v>44930.0</v>
      </c>
      <c r="J7753" s="3">
        <f t="shared" si="2"/>
        <v>2</v>
      </c>
      <c r="K7753" s="4">
        <f t="shared" si="3"/>
        <v>3</v>
      </c>
      <c r="L7753" s="4">
        <f t="shared" si="4"/>
        <v>6</v>
      </c>
      <c r="S7753" s="1" t="s">
        <v>7790</v>
      </c>
      <c r="T7753" s="4" t="str">
        <f t="shared" si="5"/>
        <v>Juice</v>
      </c>
      <c r="U7753" s="4" t="str">
        <f t="shared" si="6"/>
        <v>UNKNOWN</v>
      </c>
      <c r="V7753" s="4" t="str">
        <f t="shared" si="7"/>
        <v>Digital Wallet</v>
      </c>
      <c r="W7753" s="4">
        <f t="shared" ref="W7753:Y7753" si="7760">IF(OR(J7753 = "ERROR", J7753 = ""), "UNKNOWN", J7753)</f>
        <v>2</v>
      </c>
      <c r="X7753" s="4">
        <f t="shared" si="7760"/>
        <v>3</v>
      </c>
      <c r="Y7753" s="4">
        <f t="shared" si="7760"/>
        <v>6</v>
      </c>
      <c r="Z7753" s="5">
        <f t="shared" si="9"/>
        <v>44930</v>
      </c>
    </row>
    <row r="7754">
      <c r="A7754" s="1" t="s">
        <v>7791</v>
      </c>
      <c r="B7754" s="1" t="s">
        <v>32</v>
      </c>
      <c r="C7754" s="1">
        <v>4.0</v>
      </c>
      <c r="D7754" s="1">
        <v>1.0</v>
      </c>
      <c r="E7754" s="1">
        <v>4.0</v>
      </c>
      <c r="F7754" s="1" t="s">
        <v>23</v>
      </c>
      <c r="H7754" s="2">
        <v>45231.0</v>
      </c>
      <c r="J7754" s="3">
        <f t="shared" si="2"/>
        <v>4</v>
      </c>
      <c r="K7754" s="4">
        <f t="shared" si="3"/>
        <v>1</v>
      </c>
      <c r="L7754" s="4">
        <f t="shared" si="4"/>
        <v>4</v>
      </c>
      <c r="S7754" s="1" t="s">
        <v>7791</v>
      </c>
      <c r="T7754" s="4" t="str">
        <f t="shared" si="5"/>
        <v>Cookie</v>
      </c>
      <c r="U7754" s="4" t="str">
        <f t="shared" si="6"/>
        <v>UNKNOWN</v>
      </c>
      <c r="V7754" s="4" t="str">
        <f t="shared" si="7"/>
        <v>Credit Card</v>
      </c>
      <c r="W7754" s="4">
        <f t="shared" ref="W7754:Y7754" si="7761">IF(OR(J7754 = "ERROR", J7754 = ""), "UNKNOWN", J7754)</f>
        <v>4</v>
      </c>
      <c r="X7754" s="4">
        <f t="shared" si="7761"/>
        <v>1</v>
      </c>
      <c r="Y7754" s="4">
        <f t="shared" si="7761"/>
        <v>4</v>
      </c>
      <c r="Z7754" s="5">
        <f t="shared" si="9"/>
        <v>45231</v>
      </c>
    </row>
    <row r="7755">
      <c r="A7755" s="1" t="s">
        <v>7792</v>
      </c>
      <c r="B7755" s="1" t="s">
        <v>22</v>
      </c>
      <c r="C7755" s="1">
        <v>4.0</v>
      </c>
      <c r="D7755" s="1">
        <v>2.0</v>
      </c>
      <c r="E7755" s="1">
        <v>8.0</v>
      </c>
      <c r="F7755" s="1" t="s">
        <v>23</v>
      </c>
      <c r="G7755" s="1" t="s">
        <v>24</v>
      </c>
      <c r="H7755" s="2">
        <v>45122.0</v>
      </c>
      <c r="J7755" s="3">
        <f t="shared" si="2"/>
        <v>4</v>
      </c>
      <c r="K7755" s="4">
        <f t="shared" si="3"/>
        <v>2</v>
      </c>
      <c r="L7755" s="4">
        <f t="shared" si="4"/>
        <v>8</v>
      </c>
      <c r="S7755" s="1" t="s">
        <v>7792</v>
      </c>
      <c r="T7755" s="4" t="str">
        <f t="shared" si="5"/>
        <v>Coffee</v>
      </c>
      <c r="U7755" s="4" t="str">
        <f t="shared" si="6"/>
        <v>Takeaway</v>
      </c>
      <c r="V7755" s="4" t="str">
        <f t="shared" si="7"/>
        <v>Credit Card</v>
      </c>
      <c r="W7755" s="4">
        <f t="shared" ref="W7755:Y7755" si="7762">IF(OR(J7755 = "ERROR", J7755 = ""), "UNKNOWN", J7755)</f>
        <v>4</v>
      </c>
      <c r="X7755" s="4">
        <f t="shared" si="7762"/>
        <v>2</v>
      </c>
      <c r="Y7755" s="4">
        <f t="shared" si="7762"/>
        <v>8</v>
      </c>
      <c r="Z7755" s="5">
        <f t="shared" si="9"/>
        <v>45122</v>
      </c>
    </row>
    <row r="7756">
      <c r="A7756" s="1" t="s">
        <v>7793</v>
      </c>
      <c r="B7756" s="1" t="s">
        <v>55</v>
      </c>
      <c r="C7756" s="1">
        <v>1.0</v>
      </c>
      <c r="D7756" s="1">
        <v>3.0</v>
      </c>
      <c r="E7756" s="1" t="s">
        <v>30</v>
      </c>
      <c r="F7756" s="1" t="s">
        <v>23</v>
      </c>
      <c r="H7756" s="6">
        <v>45215.0</v>
      </c>
      <c r="J7756" s="3">
        <f t="shared" si="2"/>
        <v>1</v>
      </c>
      <c r="K7756" s="4">
        <f t="shared" si="3"/>
        <v>3</v>
      </c>
      <c r="L7756" s="4">
        <f t="shared" si="4"/>
        <v>3</v>
      </c>
      <c r="S7756" s="1" t="s">
        <v>7793</v>
      </c>
      <c r="T7756" s="4" t="str">
        <f t="shared" si="5"/>
        <v>Juice</v>
      </c>
      <c r="U7756" s="4" t="str">
        <f t="shared" si="6"/>
        <v>UNKNOWN</v>
      </c>
      <c r="V7756" s="4" t="str">
        <f t="shared" si="7"/>
        <v>Credit Card</v>
      </c>
      <c r="W7756" s="4">
        <f t="shared" ref="W7756:Y7756" si="7763">IF(OR(J7756 = "ERROR", J7756 = ""), "UNKNOWN", J7756)</f>
        <v>1</v>
      </c>
      <c r="X7756" s="4">
        <f t="shared" si="7763"/>
        <v>3</v>
      </c>
      <c r="Y7756" s="4">
        <f t="shared" si="7763"/>
        <v>3</v>
      </c>
      <c r="Z7756" s="7">
        <f t="shared" si="9"/>
        <v>45215</v>
      </c>
    </row>
    <row r="7757">
      <c r="A7757" s="1" t="s">
        <v>7794</v>
      </c>
      <c r="B7757" s="1" t="s">
        <v>36</v>
      </c>
      <c r="C7757" s="1">
        <v>5.0</v>
      </c>
      <c r="D7757" s="1">
        <v>5.0</v>
      </c>
      <c r="E7757" s="1">
        <v>25.0</v>
      </c>
      <c r="F7757" s="1" t="s">
        <v>23</v>
      </c>
      <c r="G7757" s="1" t="s">
        <v>25</v>
      </c>
      <c r="H7757" s="2">
        <v>45057.0</v>
      </c>
      <c r="J7757" s="3">
        <f t="shared" si="2"/>
        <v>5</v>
      </c>
      <c r="K7757" s="4">
        <f t="shared" si="3"/>
        <v>5</v>
      </c>
      <c r="L7757" s="4">
        <f t="shared" si="4"/>
        <v>25</v>
      </c>
      <c r="S7757" s="1" t="s">
        <v>7794</v>
      </c>
      <c r="T7757" s="4" t="str">
        <f t="shared" si="5"/>
        <v>Salad</v>
      </c>
      <c r="U7757" s="4" t="str">
        <f t="shared" si="6"/>
        <v>UNKNOWN</v>
      </c>
      <c r="V7757" s="4" t="str">
        <f t="shared" si="7"/>
        <v>Credit Card</v>
      </c>
      <c r="W7757" s="4">
        <f t="shared" ref="W7757:Y7757" si="7764">IF(OR(J7757 = "ERROR", J7757 = ""), "UNKNOWN", J7757)</f>
        <v>5</v>
      </c>
      <c r="X7757" s="4">
        <f t="shared" si="7764"/>
        <v>5</v>
      </c>
      <c r="Y7757" s="4">
        <f t="shared" si="7764"/>
        <v>25</v>
      </c>
      <c r="Z7757" s="5">
        <f t="shared" si="9"/>
        <v>45057</v>
      </c>
    </row>
    <row r="7758">
      <c r="A7758" s="1" t="s">
        <v>7795</v>
      </c>
      <c r="B7758" s="1" t="s">
        <v>44</v>
      </c>
      <c r="C7758" s="1">
        <v>3.0</v>
      </c>
      <c r="D7758" s="1">
        <v>4.0</v>
      </c>
      <c r="E7758" s="1">
        <v>12.0</v>
      </c>
      <c r="G7758" s="1" t="s">
        <v>29</v>
      </c>
      <c r="H7758" s="2">
        <v>45087.0</v>
      </c>
      <c r="J7758" s="3">
        <f t="shared" si="2"/>
        <v>3</v>
      </c>
      <c r="K7758" s="4">
        <f t="shared" si="3"/>
        <v>4</v>
      </c>
      <c r="L7758" s="4">
        <f t="shared" si="4"/>
        <v>12</v>
      </c>
      <c r="S7758" s="1" t="s">
        <v>7795</v>
      </c>
      <c r="T7758" s="4" t="str">
        <f t="shared" si="5"/>
        <v>Sandwich</v>
      </c>
      <c r="U7758" s="4" t="str">
        <f t="shared" si="6"/>
        <v>In-store</v>
      </c>
      <c r="V7758" s="4" t="str">
        <f t="shared" si="7"/>
        <v>UNKNOWN</v>
      </c>
      <c r="W7758" s="4">
        <f t="shared" ref="W7758:Y7758" si="7765">IF(OR(J7758 = "ERROR", J7758 = ""), "UNKNOWN", J7758)</f>
        <v>3</v>
      </c>
      <c r="X7758" s="4">
        <f t="shared" si="7765"/>
        <v>4</v>
      </c>
      <c r="Y7758" s="4">
        <f t="shared" si="7765"/>
        <v>12</v>
      </c>
      <c r="Z7758" s="5">
        <f t="shared" si="9"/>
        <v>45087</v>
      </c>
    </row>
    <row r="7759">
      <c r="A7759" s="1" t="s">
        <v>7796</v>
      </c>
      <c r="B7759" s="1" t="s">
        <v>32</v>
      </c>
      <c r="C7759" s="1">
        <v>5.0</v>
      </c>
      <c r="D7759" s="1">
        <v>1.0</v>
      </c>
      <c r="E7759" s="1">
        <v>5.0</v>
      </c>
      <c r="G7759" s="1" t="s">
        <v>29</v>
      </c>
      <c r="H7759" s="2">
        <v>45049.0</v>
      </c>
      <c r="J7759" s="3">
        <f t="shared" si="2"/>
        <v>5</v>
      </c>
      <c r="K7759" s="4">
        <f t="shared" si="3"/>
        <v>1</v>
      </c>
      <c r="L7759" s="4">
        <f t="shared" si="4"/>
        <v>5</v>
      </c>
      <c r="S7759" s="1" t="s">
        <v>7796</v>
      </c>
      <c r="T7759" s="4" t="str">
        <f t="shared" si="5"/>
        <v>Cookie</v>
      </c>
      <c r="U7759" s="4" t="str">
        <f t="shared" si="6"/>
        <v>In-store</v>
      </c>
      <c r="V7759" s="4" t="str">
        <f t="shared" si="7"/>
        <v>UNKNOWN</v>
      </c>
      <c r="W7759" s="4">
        <f t="shared" ref="W7759:Y7759" si="7766">IF(OR(J7759 = "ERROR", J7759 = ""), "UNKNOWN", J7759)</f>
        <v>5</v>
      </c>
      <c r="X7759" s="4">
        <f t="shared" si="7766"/>
        <v>1</v>
      </c>
      <c r="Y7759" s="4">
        <f t="shared" si="7766"/>
        <v>5</v>
      </c>
      <c r="Z7759" s="5">
        <f t="shared" si="9"/>
        <v>45049</v>
      </c>
    </row>
    <row r="7760">
      <c r="A7760" s="1" t="s">
        <v>7797</v>
      </c>
      <c r="B7760" s="1" t="s">
        <v>32</v>
      </c>
      <c r="C7760" s="1">
        <v>2.0</v>
      </c>
      <c r="D7760" s="1">
        <v>1.0</v>
      </c>
      <c r="E7760" s="1">
        <v>2.0</v>
      </c>
      <c r="F7760" s="1" t="s">
        <v>23</v>
      </c>
      <c r="G7760" s="1" t="s">
        <v>24</v>
      </c>
      <c r="H7760" s="6">
        <v>45281.0</v>
      </c>
      <c r="J7760" s="3">
        <f t="shared" si="2"/>
        <v>2</v>
      </c>
      <c r="K7760" s="4">
        <f t="shared" si="3"/>
        <v>1</v>
      </c>
      <c r="L7760" s="4">
        <f t="shared" si="4"/>
        <v>2</v>
      </c>
      <c r="S7760" s="1" t="s">
        <v>7797</v>
      </c>
      <c r="T7760" s="4" t="str">
        <f t="shared" si="5"/>
        <v>Cookie</v>
      </c>
      <c r="U7760" s="4" t="str">
        <f t="shared" si="6"/>
        <v>Takeaway</v>
      </c>
      <c r="V7760" s="4" t="str">
        <f t="shared" si="7"/>
        <v>Credit Card</v>
      </c>
      <c r="W7760" s="4">
        <f t="shared" ref="W7760:Y7760" si="7767">IF(OR(J7760 = "ERROR", J7760 = ""), "UNKNOWN", J7760)</f>
        <v>2</v>
      </c>
      <c r="X7760" s="4">
        <f t="shared" si="7767"/>
        <v>1</v>
      </c>
      <c r="Y7760" s="4">
        <f t="shared" si="7767"/>
        <v>2</v>
      </c>
      <c r="Z7760" s="7">
        <f t="shared" si="9"/>
        <v>45281</v>
      </c>
    </row>
    <row r="7761">
      <c r="A7761" s="1" t="s">
        <v>7798</v>
      </c>
      <c r="B7761" s="1" t="s">
        <v>22</v>
      </c>
      <c r="C7761" s="1">
        <v>3.0</v>
      </c>
      <c r="D7761" s="1">
        <v>2.0</v>
      </c>
      <c r="E7761" s="1">
        <v>6.0</v>
      </c>
      <c r="F7761" s="1" t="s">
        <v>39</v>
      </c>
      <c r="H7761" s="1" t="s">
        <v>30</v>
      </c>
      <c r="J7761" s="3">
        <f t="shared" si="2"/>
        <v>3</v>
      </c>
      <c r="K7761" s="4">
        <f t="shared" si="3"/>
        <v>2</v>
      </c>
      <c r="L7761" s="4">
        <f t="shared" si="4"/>
        <v>6</v>
      </c>
      <c r="S7761" s="1" t="s">
        <v>7798</v>
      </c>
      <c r="T7761" s="4" t="str">
        <f t="shared" si="5"/>
        <v>Coffee</v>
      </c>
      <c r="U7761" s="4" t="str">
        <f t="shared" si="6"/>
        <v>UNKNOWN</v>
      </c>
      <c r="V7761" s="4" t="str">
        <f t="shared" si="7"/>
        <v>Digital Wallet</v>
      </c>
      <c r="W7761" s="4">
        <f t="shared" ref="W7761:Y7761" si="7768">IF(OR(J7761 = "ERROR", J7761 = ""), "UNKNOWN", J7761)</f>
        <v>3</v>
      </c>
      <c r="X7761" s="4">
        <f t="shared" si="7768"/>
        <v>2</v>
      </c>
      <c r="Y7761" s="4">
        <f t="shared" si="7768"/>
        <v>6</v>
      </c>
      <c r="Z7761" s="4" t="str">
        <f t="shared" si="9"/>
        <v>UNKNOWN</v>
      </c>
    </row>
    <row r="7762">
      <c r="A7762" s="1" t="s">
        <v>7799</v>
      </c>
      <c r="B7762" s="1" t="s">
        <v>27</v>
      </c>
      <c r="C7762" s="1">
        <v>5.0</v>
      </c>
      <c r="D7762" s="1">
        <v>3.0</v>
      </c>
      <c r="E7762" s="1">
        <v>15.0</v>
      </c>
      <c r="F7762" s="1" t="s">
        <v>28</v>
      </c>
      <c r="G7762" s="1" t="s">
        <v>24</v>
      </c>
      <c r="H7762" s="2">
        <v>45085.0</v>
      </c>
      <c r="J7762" s="3">
        <f t="shared" si="2"/>
        <v>5</v>
      </c>
      <c r="K7762" s="4">
        <f t="shared" si="3"/>
        <v>3</v>
      </c>
      <c r="L7762" s="4">
        <f t="shared" si="4"/>
        <v>15</v>
      </c>
      <c r="S7762" s="1" t="s">
        <v>7799</v>
      </c>
      <c r="T7762" s="4" t="str">
        <f t="shared" si="5"/>
        <v>Cake</v>
      </c>
      <c r="U7762" s="4" t="str">
        <f t="shared" si="6"/>
        <v>Takeaway</v>
      </c>
      <c r="V7762" s="4" t="str">
        <f t="shared" si="7"/>
        <v>Cash</v>
      </c>
      <c r="W7762" s="4">
        <f t="shared" ref="W7762:Y7762" si="7769">IF(OR(J7762 = "ERROR", J7762 = ""), "UNKNOWN", J7762)</f>
        <v>5</v>
      </c>
      <c r="X7762" s="4">
        <f t="shared" si="7769"/>
        <v>3</v>
      </c>
      <c r="Y7762" s="4">
        <f t="shared" si="7769"/>
        <v>15</v>
      </c>
      <c r="Z7762" s="5">
        <f t="shared" si="9"/>
        <v>45085</v>
      </c>
    </row>
    <row r="7763">
      <c r="A7763" s="1" t="s">
        <v>7800</v>
      </c>
      <c r="B7763" s="1" t="s">
        <v>32</v>
      </c>
      <c r="C7763" s="1">
        <v>5.0</v>
      </c>
      <c r="D7763" s="1">
        <v>1.0</v>
      </c>
      <c r="E7763" s="1">
        <v>5.0</v>
      </c>
      <c r="F7763" s="1" t="s">
        <v>23</v>
      </c>
      <c r="H7763" s="2">
        <v>44993.0</v>
      </c>
      <c r="J7763" s="3">
        <f t="shared" si="2"/>
        <v>5</v>
      </c>
      <c r="K7763" s="4">
        <f t="shared" si="3"/>
        <v>1</v>
      </c>
      <c r="L7763" s="4">
        <f t="shared" si="4"/>
        <v>5</v>
      </c>
      <c r="S7763" s="1" t="s">
        <v>7800</v>
      </c>
      <c r="T7763" s="4" t="str">
        <f t="shared" si="5"/>
        <v>Cookie</v>
      </c>
      <c r="U7763" s="4" t="str">
        <f t="shared" si="6"/>
        <v>UNKNOWN</v>
      </c>
      <c r="V7763" s="4" t="str">
        <f t="shared" si="7"/>
        <v>Credit Card</v>
      </c>
      <c r="W7763" s="4">
        <f t="shared" ref="W7763:Y7763" si="7770">IF(OR(J7763 = "ERROR", J7763 = ""), "UNKNOWN", J7763)</f>
        <v>5</v>
      </c>
      <c r="X7763" s="4">
        <f t="shared" si="7770"/>
        <v>1</v>
      </c>
      <c r="Y7763" s="4">
        <f t="shared" si="7770"/>
        <v>5</v>
      </c>
      <c r="Z7763" s="5">
        <f t="shared" si="9"/>
        <v>44993</v>
      </c>
    </row>
    <row r="7764">
      <c r="A7764" s="1" t="s">
        <v>7801</v>
      </c>
      <c r="C7764" s="1">
        <v>2.0</v>
      </c>
      <c r="D7764" s="1">
        <v>5.0</v>
      </c>
      <c r="E7764" s="1">
        <v>10.0</v>
      </c>
      <c r="F7764" s="1" t="s">
        <v>39</v>
      </c>
      <c r="G7764" s="1" t="s">
        <v>29</v>
      </c>
      <c r="H7764" s="2">
        <v>45056.0</v>
      </c>
      <c r="J7764" s="3">
        <f t="shared" si="2"/>
        <v>2</v>
      </c>
      <c r="K7764" s="4">
        <f t="shared" si="3"/>
        <v>5</v>
      </c>
      <c r="L7764" s="4">
        <f t="shared" si="4"/>
        <v>10</v>
      </c>
      <c r="S7764" s="1" t="s">
        <v>7801</v>
      </c>
      <c r="T7764" s="4" t="str">
        <f t="shared" si="5"/>
        <v>UNKNOWN</v>
      </c>
      <c r="U7764" s="4" t="str">
        <f t="shared" si="6"/>
        <v>In-store</v>
      </c>
      <c r="V7764" s="4" t="str">
        <f t="shared" si="7"/>
        <v>Digital Wallet</v>
      </c>
      <c r="W7764" s="4">
        <f t="shared" ref="W7764:Y7764" si="7771">IF(OR(J7764 = "ERROR", J7764 = ""), "UNKNOWN", J7764)</f>
        <v>2</v>
      </c>
      <c r="X7764" s="4">
        <f t="shared" si="7771"/>
        <v>5</v>
      </c>
      <c r="Y7764" s="4">
        <f t="shared" si="7771"/>
        <v>10</v>
      </c>
      <c r="Z7764" s="5">
        <f t="shared" si="9"/>
        <v>45056</v>
      </c>
    </row>
    <row r="7765">
      <c r="A7765" s="1" t="s">
        <v>7802</v>
      </c>
      <c r="B7765" s="1" t="s">
        <v>36</v>
      </c>
      <c r="C7765" s="1">
        <v>4.0</v>
      </c>
      <c r="D7765" s="1">
        <v>5.0</v>
      </c>
      <c r="E7765" s="1">
        <v>20.0</v>
      </c>
      <c r="F7765" s="1" t="s">
        <v>39</v>
      </c>
      <c r="H7765" s="2">
        <v>45145.0</v>
      </c>
      <c r="J7765" s="3">
        <f t="shared" si="2"/>
        <v>4</v>
      </c>
      <c r="K7765" s="4">
        <f t="shared" si="3"/>
        <v>5</v>
      </c>
      <c r="L7765" s="4">
        <f t="shared" si="4"/>
        <v>20</v>
      </c>
      <c r="S7765" s="1" t="s">
        <v>7802</v>
      </c>
      <c r="T7765" s="4" t="str">
        <f t="shared" si="5"/>
        <v>Salad</v>
      </c>
      <c r="U7765" s="4" t="str">
        <f t="shared" si="6"/>
        <v>UNKNOWN</v>
      </c>
      <c r="V7765" s="4" t="str">
        <f t="shared" si="7"/>
        <v>Digital Wallet</v>
      </c>
      <c r="W7765" s="4">
        <f t="shared" ref="W7765:Y7765" si="7772">IF(OR(J7765 = "ERROR", J7765 = ""), "UNKNOWN", J7765)</f>
        <v>4</v>
      </c>
      <c r="X7765" s="4">
        <f t="shared" si="7772"/>
        <v>5</v>
      </c>
      <c r="Y7765" s="4">
        <f t="shared" si="7772"/>
        <v>20</v>
      </c>
      <c r="Z7765" s="5">
        <f t="shared" si="9"/>
        <v>45145</v>
      </c>
    </row>
    <row r="7766">
      <c r="A7766" s="1" t="s">
        <v>7803</v>
      </c>
      <c r="B7766" s="1" t="s">
        <v>36</v>
      </c>
      <c r="C7766" s="1">
        <v>3.0</v>
      </c>
      <c r="D7766" s="1">
        <v>5.0</v>
      </c>
      <c r="E7766" s="1">
        <v>15.0</v>
      </c>
      <c r="F7766" s="1" t="s">
        <v>39</v>
      </c>
      <c r="G7766" s="1" t="s">
        <v>24</v>
      </c>
      <c r="H7766" s="2">
        <v>45121.0</v>
      </c>
      <c r="J7766" s="3">
        <f t="shared" si="2"/>
        <v>3</v>
      </c>
      <c r="K7766" s="4">
        <f t="shared" si="3"/>
        <v>5</v>
      </c>
      <c r="L7766" s="4">
        <f t="shared" si="4"/>
        <v>15</v>
      </c>
      <c r="S7766" s="1" t="s">
        <v>7803</v>
      </c>
      <c r="T7766" s="4" t="str">
        <f t="shared" si="5"/>
        <v>Salad</v>
      </c>
      <c r="U7766" s="4" t="str">
        <f t="shared" si="6"/>
        <v>Takeaway</v>
      </c>
      <c r="V7766" s="4" t="str">
        <f t="shared" si="7"/>
        <v>Digital Wallet</v>
      </c>
      <c r="W7766" s="4">
        <f t="shared" ref="W7766:Y7766" si="7773">IF(OR(J7766 = "ERROR", J7766 = ""), "UNKNOWN", J7766)</f>
        <v>3</v>
      </c>
      <c r="X7766" s="4">
        <f t="shared" si="7773"/>
        <v>5</v>
      </c>
      <c r="Y7766" s="4">
        <f t="shared" si="7773"/>
        <v>15</v>
      </c>
      <c r="Z7766" s="5">
        <f t="shared" si="9"/>
        <v>45121</v>
      </c>
    </row>
    <row r="7767">
      <c r="A7767" s="1" t="s">
        <v>7804</v>
      </c>
      <c r="B7767" s="1" t="s">
        <v>36</v>
      </c>
      <c r="C7767" s="1">
        <v>3.0</v>
      </c>
      <c r="D7767" s="1" t="s">
        <v>25</v>
      </c>
      <c r="E7767" s="1">
        <v>15.0</v>
      </c>
      <c r="F7767" s="1" t="s">
        <v>23</v>
      </c>
      <c r="G7767" s="1" t="s">
        <v>24</v>
      </c>
      <c r="H7767" s="2">
        <v>44997.0</v>
      </c>
      <c r="J7767" s="3">
        <f t="shared" si="2"/>
        <v>3</v>
      </c>
      <c r="K7767" s="4">
        <f t="shared" si="3"/>
        <v>5</v>
      </c>
      <c r="L7767" s="4">
        <f t="shared" si="4"/>
        <v>15</v>
      </c>
      <c r="S7767" s="1" t="s">
        <v>7804</v>
      </c>
      <c r="T7767" s="4" t="str">
        <f t="shared" si="5"/>
        <v>Salad</v>
      </c>
      <c r="U7767" s="4" t="str">
        <f t="shared" si="6"/>
        <v>Takeaway</v>
      </c>
      <c r="V7767" s="4" t="str">
        <f t="shared" si="7"/>
        <v>Credit Card</v>
      </c>
      <c r="W7767" s="4">
        <f t="shared" ref="W7767:Y7767" si="7774">IF(OR(J7767 = "ERROR", J7767 = ""), "UNKNOWN", J7767)</f>
        <v>3</v>
      </c>
      <c r="X7767" s="4">
        <f t="shared" si="7774"/>
        <v>5</v>
      </c>
      <c r="Y7767" s="4">
        <f t="shared" si="7774"/>
        <v>15</v>
      </c>
      <c r="Z7767" s="5">
        <f t="shared" si="9"/>
        <v>44997</v>
      </c>
    </row>
    <row r="7768">
      <c r="A7768" s="1" t="s">
        <v>7805</v>
      </c>
      <c r="B7768" s="1" t="s">
        <v>22</v>
      </c>
      <c r="C7768" s="1">
        <v>2.0</v>
      </c>
      <c r="D7768" s="1">
        <v>2.0</v>
      </c>
      <c r="E7768" s="1">
        <v>4.0</v>
      </c>
      <c r="F7768" s="1" t="s">
        <v>39</v>
      </c>
      <c r="G7768" s="1" t="s">
        <v>24</v>
      </c>
      <c r="H7768" s="2">
        <v>45094.0</v>
      </c>
      <c r="J7768" s="3">
        <f t="shared" si="2"/>
        <v>2</v>
      </c>
      <c r="K7768" s="4">
        <f t="shared" si="3"/>
        <v>2</v>
      </c>
      <c r="L7768" s="4">
        <f t="shared" si="4"/>
        <v>4</v>
      </c>
      <c r="S7768" s="1" t="s">
        <v>7805</v>
      </c>
      <c r="T7768" s="4" t="str">
        <f t="shared" si="5"/>
        <v>Coffee</v>
      </c>
      <c r="U7768" s="4" t="str">
        <f t="shared" si="6"/>
        <v>Takeaway</v>
      </c>
      <c r="V7768" s="4" t="str">
        <f t="shared" si="7"/>
        <v>Digital Wallet</v>
      </c>
      <c r="W7768" s="4">
        <f t="shared" ref="W7768:Y7768" si="7775">IF(OR(J7768 = "ERROR", J7768 = ""), "UNKNOWN", J7768)</f>
        <v>2</v>
      </c>
      <c r="X7768" s="4">
        <f t="shared" si="7775"/>
        <v>2</v>
      </c>
      <c r="Y7768" s="4">
        <f t="shared" si="7775"/>
        <v>4</v>
      </c>
      <c r="Z7768" s="5">
        <f t="shared" si="9"/>
        <v>45094</v>
      </c>
    </row>
    <row r="7769">
      <c r="A7769" s="1" t="s">
        <v>7806</v>
      </c>
      <c r="B7769" s="1" t="s">
        <v>81</v>
      </c>
      <c r="C7769" s="1">
        <v>5.0</v>
      </c>
      <c r="D7769" s="1">
        <v>1.5</v>
      </c>
      <c r="E7769" s="1">
        <v>7.5</v>
      </c>
      <c r="F7769" s="1" t="s">
        <v>28</v>
      </c>
      <c r="G7769" s="1" t="s">
        <v>24</v>
      </c>
      <c r="H7769" s="2">
        <v>45155.0</v>
      </c>
      <c r="J7769" s="3">
        <f t="shared" si="2"/>
        <v>5</v>
      </c>
      <c r="K7769" s="4">
        <f t="shared" si="3"/>
        <v>1.5</v>
      </c>
      <c r="L7769" s="4">
        <f t="shared" si="4"/>
        <v>7.5</v>
      </c>
      <c r="S7769" s="1" t="s">
        <v>7806</v>
      </c>
      <c r="T7769" s="4" t="str">
        <f t="shared" si="5"/>
        <v>Tea</v>
      </c>
      <c r="U7769" s="4" t="str">
        <f t="shared" si="6"/>
        <v>Takeaway</v>
      </c>
      <c r="V7769" s="4" t="str">
        <f t="shared" si="7"/>
        <v>Cash</v>
      </c>
      <c r="W7769" s="4">
        <f t="shared" ref="W7769:Y7769" si="7776">IF(OR(J7769 = "ERROR", J7769 = ""), "UNKNOWN", J7769)</f>
        <v>5</v>
      </c>
      <c r="X7769" s="4">
        <f t="shared" si="7776"/>
        <v>1.5</v>
      </c>
      <c r="Y7769" s="4">
        <f t="shared" si="7776"/>
        <v>7.5</v>
      </c>
      <c r="Z7769" s="5">
        <f t="shared" si="9"/>
        <v>45155</v>
      </c>
    </row>
    <row r="7770">
      <c r="A7770" s="1" t="s">
        <v>7807</v>
      </c>
      <c r="B7770" s="1" t="s">
        <v>36</v>
      </c>
      <c r="C7770" s="1">
        <v>5.0</v>
      </c>
      <c r="D7770" s="1">
        <v>5.0</v>
      </c>
      <c r="E7770" s="1">
        <v>25.0</v>
      </c>
      <c r="H7770" s="2">
        <v>45179.0</v>
      </c>
      <c r="J7770" s="3">
        <f t="shared" si="2"/>
        <v>5</v>
      </c>
      <c r="K7770" s="4">
        <f t="shared" si="3"/>
        <v>5</v>
      </c>
      <c r="L7770" s="4">
        <f t="shared" si="4"/>
        <v>25</v>
      </c>
      <c r="S7770" s="1" t="s">
        <v>7807</v>
      </c>
      <c r="T7770" s="4" t="str">
        <f t="shared" si="5"/>
        <v>Salad</v>
      </c>
      <c r="U7770" s="4" t="str">
        <f t="shared" si="6"/>
        <v>UNKNOWN</v>
      </c>
      <c r="V7770" s="4" t="str">
        <f t="shared" si="7"/>
        <v>UNKNOWN</v>
      </c>
      <c r="W7770" s="4">
        <f t="shared" ref="W7770:Y7770" si="7777">IF(OR(J7770 = "ERROR", J7770 = ""), "UNKNOWN", J7770)</f>
        <v>5</v>
      </c>
      <c r="X7770" s="4">
        <f t="shared" si="7777"/>
        <v>5</v>
      </c>
      <c r="Y7770" s="4">
        <f t="shared" si="7777"/>
        <v>25</v>
      </c>
      <c r="Z7770" s="5">
        <f t="shared" si="9"/>
        <v>45179</v>
      </c>
    </row>
    <row r="7771">
      <c r="A7771" s="1" t="s">
        <v>7808</v>
      </c>
      <c r="B7771" s="1" t="s">
        <v>55</v>
      </c>
      <c r="C7771" s="1">
        <v>2.0</v>
      </c>
      <c r="D7771" s="1">
        <v>3.0</v>
      </c>
      <c r="E7771" s="1">
        <v>6.0</v>
      </c>
      <c r="F7771" s="1" t="s">
        <v>28</v>
      </c>
      <c r="G7771" s="1" t="s">
        <v>29</v>
      </c>
      <c r="H7771" s="2">
        <v>45034.0</v>
      </c>
      <c r="J7771" s="3">
        <f t="shared" si="2"/>
        <v>2</v>
      </c>
      <c r="K7771" s="4">
        <f t="shared" si="3"/>
        <v>3</v>
      </c>
      <c r="L7771" s="4">
        <f t="shared" si="4"/>
        <v>6</v>
      </c>
      <c r="S7771" s="1" t="s">
        <v>7808</v>
      </c>
      <c r="T7771" s="4" t="str">
        <f t="shared" si="5"/>
        <v>Juice</v>
      </c>
      <c r="U7771" s="4" t="str">
        <f t="shared" si="6"/>
        <v>In-store</v>
      </c>
      <c r="V7771" s="4" t="str">
        <f t="shared" si="7"/>
        <v>Cash</v>
      </c>
      <c r="W7771" s="4">
        <f t="shared" ref="W7771:Y7771" si="7778">IF(OR(J7771 = "ERROR", J7771 = ""), "UNKNOWN", J7771)</f>
        <v>2</v>
      </c>
      <c r="X7771" s="4">
        <f t="shared" si="7778"/>
        <v>3</v>
      </c>
      <c r="Y7771" s="4">
        <f t="shared" si="7778"/>
        <v>6</v>
      </c>
      <c r="Z7771" s="5">
        <f t="shared" si="9"/>
        <v>45034</v>
      </c>
    </row>
    <row r="7772">
      <c r="A7772" s="1" t="s">
        <v>7809</v>
      </c>
      <c r="B7772" s="1" t="s">
        <v>44</v>
      </c>
      <c r="C7772" s="1">
        <v>5.0</v>
      </c>
      <c r="D7772" s="1">
        <v>4.0</v>
      </c>
      <c r="E7772" s="1">
        <v>20.0</v>
      </c>
      <c r="G7772" s="1" t="s">
        <v>24</v>
      </c>
      <c r="H7772" s="2">
        <v>44987.0</v>
      </c>
      <c r="J7772" s="3">
        <f t="shared" si="2"/>
        <v>5</v>
      </c>
      <c r="K7772" s="4">
        <f t="shared" si="3"/>
        <v>4</v>
      </c>
      <c r="L7772" s="4">
        <f t="shared" si="4"/>
        <v>20</v>
      </c>
      <c r="S7772" s="1" t="s">
        <v>7809</v>
      </c>
      <c r="T7772" s="4" t="str">
        <f t="shared" si="5"/>
        <v>Sandwich</v>
      </c>
      <c r="U7772" s="4" t="str">
        <f t="shared" si="6"/>
        <v>Takeaway</v>
      </c>
      <c r="V7772" s="4" t="str">
        <f t="shared" si="7"/>
        <v>UNKNOWN</v>
      </c>
      <c r="W7772" s="4">
        <f t="shared" ref="W7772:Y7772" si="7779">IF(OR(J7772 = "ERROR", J7772 = ""), "UNKNOWN", J7772)</f>
        <v>5</v>
      </c>
      <c r="X7772" s="4">
        <f t="shared" si="7779"/>
        <v>4</v>
      </c>
      <c r="Y7772" s="4">
        <f t="shared" si="7779"/>
        <v>20</v>
      </c>
      <c r="Z7772" s="5">
        <f t="shared" si="9"/>
        <v>44987</v>
      </c>
    </row>
    <row r="7773">
      <c r="A7773" s="1" t="s">
        <v>7810</v>
      </c>
      <c r="B7773" s="1" t="s">
        <v>55</v>
      </c>
      <c r="C7773" s="1">
        <v>2.0</v>
      </c>
      <c r="D7773" s="1">
        <v>3.0</v>
      </c>
      <c r="E7773" s="1">
        <v>6.0</v>
      </c>
      <c r="H7773" s="6">
        <v>45227.0</v>
      </c>
      <c r="J7773" s="3">
        <f t="shared" si="2"/>
        <v>2</v>
      </c>
      <c r="K7773" s="4">
        <f t="shared" si="3"/>
        <v>3</v>
      </c>
      <c r="L7773" s="4">
        <f t="shared" si="4"/>
        <v>6</v>
      </c>
      <c r="S7773" s="1" t="s">
        <v>7810</v>
      </c>
      <c r="T7773" s="4" t="str">
        <f t="shared" si="5"/>
        <v>Juice</v>
      </c>
      <c r="U7773" s="4" t="str">
        <f t="shared" si="6"/>
        <v>UNKNOWN</v>
      </c>
      <c r="V7773" s="4" t="str">
        <f t="shared" si="7"/>
        <v>UNKNOWN</v>
      </c>
      <c r="W7773" s="4">
        <f t="shared" ref="W7773:Y7773" si="7780">IF(OR(J7773 = "ERROR", J7773 = ""), "UNKNOWN", J7773)</f>
        <v>2</v>
      </c>
      <c r="X7773" s="4">
        <f t="shared" si="7780"/>
        <v>3</v>
      </c>
      <c r="Y7773" s="4">
        <f t="shared" si="7780"/>
        <v>6</v>
      </c>
      <c r="Z7773" s="7">
        <f t="shared" si="9"/>
        <v>45227</v>
      </c>
    </row>
    <row r="7774">
      <c r="A7774" s="1" t="s">
        <v>7811</v>
      </c>
      <c r="B7774" s="1" t="s">
        <v>81</v>
      </c>
      <c r="C7774" s="1">
        <v>3.0</v>
      </c>
      <c r="D7774" s="1">
        <v>1.5</v>
      </c>
      <c r="E7774" s="1">
        <v>4.5</v>
      </c>
      <c r="F7774" s="1" t="s">
        <v>28</v>
      </c>
      <c r="H7774" s="2">
        <v>45057.0</v>
      </c>
      <c r="J7774" s="3">
        <f t="shared" si="2"/>
        <v>3</v>
      </c>
      <c r="K7774" s="4">
        <f t="shared" si="3"/>
        <v>1.5</v>
      </c>
      <c r="L7774" s="4">
        <f t="shared" si="4"/>
        <v>4.5</v>
      </c>
      <c r="S7774" s="1" t="s">
        <v>7811</v>
      </c>
      <c r="T7774" s="4" t="str">
        <f t="shared" si="5"/>
        <v>Tea</v>
      </c>
      <c r="U7774" s="4" t="str">
        <f t="shared" si="6"/>
        <v>UNKNOWN</v>
      </c>
      <c r="V7774" s="4" t="str">
        <f t="shared" si="7"/>
        <v>Cash</v>
      </c>
      <c r="W7774" s="4">
        <f t="shared" ref="W7774:Y7774" si="7781">IF(OR(J7774 = "ERROR", J7774 = ""), "UNKNOWN", J7774)</f>
        <v>3</v>
      </c>
      <c r="X7774" s="4">
        <f t="shared" si="7781"/>
        <v>1.5</v>
      </c>
      <c r="Y7774" s="4">
        <f t="shared" si="7781"/>
        <v>4.5</v>
      </c>
      <c r="Z7774" s="5">
        <f t="shared" si="9"/>
        <v>45057</v>
      </c>
    </row>
    <row r="7775">
      <c r="A7775" s="1" t="s">
        <v>7812</v>
      </c>
      <c r="B7775" s="1" t="s">
        <v>55</v>
      </c>
      <c r="C7775" s="1">
        <v>1.0</v>
      </c>
      <c r="D7775" s="1">
        <v>3.0</v>
      </c>
      <c r="E7775" s="1">
        <v>3.0</v>
      </c>
      <c r="F7775" s="1" t="s">
        <v>39</v>
      </c>
      <c r="H7775" s="2">
        <v>45051.0</v>
      </c>
      <c r="J7775" s="3">
        <f t="shared" si="2"/>
        <v>1</v>
      </c>
      <c r="K7775" s="4">
        <f t="shared" si="3"/>
        <v>3</v>
      </c>
      <c r="L7775" s="4">
        <f t="shared" si="4"/>
        <v>3</v>
      </c>
      <c r="S7775" s="1" t="s">
        <v>7812</v>
      </c>
      <c r="T7775" s="4" t="str">
        <f t="shared" si="5"/>
        <v>Juice</v>
      </c>
      <c r="U7775" s="4" t="str">
        <f t="shared" si="6"/>
        <v>UNKNOWN</v>
      </c>
      <c r="V7775" s="4" t="str">
        <f t="shared" si="7"/>
        <v>Digital Wallet</v>
      </c>
      <c r="W7775" s="4">
        <f t="shared" ref="W7775:Y7775" si="7782">IF(OR(J7775 = "ERROR", J7775 = ""), "UNKNOWN", J7775)</f>
        <v>1</v>
      </c>
      <c r="X7775" s="4">
        <f t="shared" si="7782"/>
        <v>3</v>
      </c>
      <c r="Y7775" s="4">
        <f t="shared" si="7782"/>
        <v>3</v>
      </c>
      <c r="Z7775" s="5">
        <f t="shared" si="9"/>
        <v>45051</v>
      </c>
    </row>
    <row r="7776">
      <c r="A7776" s="1" t="s">
        <v>7813</v>
      </c>
      <c r="B7776" s="1" t="s">
        <v>41</v>
      </c>
      <c r="C7776" s="1">
        <v>5.0</v>
      </c>
      <c r="D7776" s="1">
        <v>4.0</v>
      </c>
      <c r="E7776" s="1">
        <v>20.0</v>
      </c>
      <c r="G7776" s="1" t="s">
        <v>24</v>
      </c>
      <c r="H7776" s="2">
        <v>45017.0</v>
      </c>
      <c r="J7776" s="3">
        <f t="shared" si="2"/>
        <v>5</v>
      </c>
      <c r="K7776" s="4">
        <f t="shared" si="3"/>
        <v>4</v>
      </c>
      <c r="L7776" s="4">
        <f t="shared" si="4"/>
        <v>20</v>
      </c>
      <c r="S7776" s="1" t="s">
        <v>7813</v>
      </c>
      <c r="T7776" s="4" t="str">
        <f t="shared" si="5"/>
        <v>Smoothie</v>
      </c>
      <c r="U7776" s="4" t="str">
        <f t="shared" si="6"/>
        <v>Takeaway</v>
      </c>
      <c r="V7776" s="4" t="str">
        <f t="shared" si="7"/>
        <v>UNKNOWN</v>
      </c>
      <c r="W7776" s="4">
        <f t="shared" ref="W7776:Y7776" si="7783">IF(OR(J7776 = "ERROR", J7776 = ""), "UNKNOWN", J7776)</f>
        <v>5</v>
      </c>
      <c r="X7776" s="4">
        <f t="shared" si="7783"/>
        <v>4</v>
      </c>
      <c r="Y7776" s="4">
        <f t="shared" si="7783"/>
        <v>20</v>
      </c>
      <c r="Z7776" s="5">
        <f t="shared" si="9"/>
        <v>45017</v>
      </c>
    </row>
    <row r="7777">
      <c r="A7777" s="1" t="s">
        <v>7814</v>
      </c>
      <c r="B7777" s="1" t="s">
        <v>22</v>
      </c>
      <c r="C7777" s="1">
        <v>4.0</v>
      </c>
      <c r="D7777" s="1">
        <v>2.0</v>
      </c>
      <c r="E7777" s="1">
        <v>8.0</v>
      </c>
      <c r="F7777" s="1" t="s">
        <v>23</v>
      </c>
      <c r="H7777" s="2">
        <v>45179.0</v>
      </c>
      <c r="J7777" s="3">
        <f t="shared" si="2"/>
        <v>4</v>
      </c>
      <c r="K7777" s="4">
        <f t="shared" si="3"/>
        <v>2</v>
      </c>
      <c r="L7777" s="4">
        <f t="shared" si="4"/>
        <v>8</v>
      </c>
      <c r="S7777" s="1" t="s">
        <v>7814</v>
      </c>
      <c r="T7777" s="4" t="str">
        <f t="shared" si="5"/>
        <v>Coffee</v>
      </c>
      <c r="U7777" s="4" t="str">
        <f t="shared" si="6"/>
        <v>UNKNOWN</v>
      </c>
      <c r="V7777" s="4" t="str">
        <f t="shared" si="7"/>
        <v>Credit Card</v>
      </c>
      <c r="W7777" s="4">
        <f t="shared" ref="W7777:Y7777" si="7784">IF(OR(J7777 = "ERROR", J7777 = ""), "UNKNOWN", J7777)</f>
        <v>4</v>
      </c>
      <c r="X7777" s="4">
        <f t="shared" si="7784"/>
        <v>2</v>
      </c>
      <c r="Y7777" s="4">
        <f t="shared" si="7784"/>
        <v>8</v>
      </c>
      <c r="Z7777" s="5">
        <f t="shared" si="9"/>
        <v>45179</v>
      </c>
    </row>
    <row r="7778">
      <c r="A7778" s="1" t="s">
        <v>7815</v>
      </c>
      <c r="B7778" s="1" t="s">
        <v>55</v>
      </c>
      <c r="C7778" s="1" t="s">
        <v>25</v>
      </c>
      <c r="D7778" s="1">
        <v>3.0</v>
      </c>
      <c r="E7778" s="1">
        <v>3.0</v>
      </c>
      <c r="F7778" s="1" t="s">
        <v>25</v>
      </c>
      <c r="G7778" s="1" t="s">
        <v>24</v>
      </c>
      <c r="H7778" s="2">
        <v>45138.0</v>
      </c>
      <c r="J7778" s="3">
        <f t="shared" si="2"/>
        <v>1</v>
      </c>
      <c r="K7778" s="4">
        <f t="shared" si="3"/>
        <v>3</v>
      </c>
      <c r="L7778" s="4">
        <f t="shared" si="4"/>
        <v>3</v>
      </c>
      <c r="S7778" s="1" t="s">
        <v>7815</v>
      </c>
      <c r="T7778" s="4" t="str">
        <f t="shared" si="5"/>
        <v>Juice</v>
      </c>
      <c r="U7778" s="4" t="str">
        <f t="shared" si="6"/>
        <v>Takeaway</v>
      </c>
      <c r="V7778" s="4" t="str">
        <f t="shared" si="7"/>
        <v>UNKNOWN</v>
      </c>
      <c r="W7778" s="4">
        <f t="shared" ref="W7778:Y7778" si="7785">IF(OR(J7778 = "ERROR", J7778 = ""), "UNKNOWN", J7778)</f>
        <v>1</v>
      </c>
      <c r="X7778" s="4">
        <f t="shared" si="7785"/>
        <v>3</v>
      </c>
      <c r="Y7778" s="4">
        <f t="shared" si="7785"/>
        <v>3</v>
      </c>
      <c r="Z7778" s="5">
        <f t="shared" si="9"/>
        <v>45138</v>
      </c>
    </row>
    <row r="7779">
      <c r="A7779" s="1" t="s">
        <v>7816</v>
      </c>
      <c r="B7779" s="1" t="s">
        <v>36</v>
      </c>
      <c r="C7779" s="1">
        <v>4.0</v>
      </c>
      <c r="D7779" s="1">
        <v>5.0</v>
      </c>
      <c r="E7779" s="1">
        <v>20.0</v>
      </c>
      <c r="F7779" s="1" t="s">
        <v>28</v>
      </c>
      <c r="G7779" s="1" t="s">
        <v>29</v>
      </c>
      <c r="H7779" s="2">
        <v>45180.0</v>
      </c>
      <c r="J7779" s="3">
        <f t="shared" si="2"/>
        <v>4</v>
      </c>
      <c r="K7779" s="4">
        <f t="shared" si="3"/>
        <v>5</v>
      </c>
      <c r="L7779" s="4">
        <f t="shared" si="4"/>
        <v>20</v>
      </c>
      <c r="S7779" s="1" t="s">
        <v>7816</v>
      </c>
      <c r="T7779" s="4" t="str">
        <f t="shared" si="5"/>
        <v>Salad</v>
      </c>
      <c r="U7779" s="4" t="str">
        <f t="shared" si="6"/>
        <v>In-store</v>
      </c>
      <c r="V7779" s="4" t="str">
        <f t="shared" si="7"/>
        <v>Cash</v>
      </c>
      <c r="W7779" s="4">
        <f t="shared" ref="W7779:Y7779" si="7786">IF(OR(J7779 = "ERROR", J7779 = ""), "UNKNOWN", J7779)</f>
        <v>4</v>
      </c>
      <c r="X7779" s="4">
        <f t="shared" si="7786"/>
        <v>5</v>
      </c>
      <c r="Y7779" s="4">
        <f t="shared" si="7786"/>
        <v>20</v>
      </c>
      <c r="Z7779" s="5">
        <f t="shared" si="9"/>
        <v>45180</v>
      </c>
    </row>
    <row r="7780">
      <c r="A7780" s="1" t="s">
        <v>7817</v>
      </c>
      <c r="B7780" s="1" t="s">
        <v>27</v>
      </c>
      <c r="C7780" s="1" t="s">
        <v>25</v>
      </c>
      <c r="D7780" s="1">
        <v>3.0</v>
      </c>
      <c r="E7780" s="1">
        <v>9.0</v>
      </c>
      <c r="F7780" s="1" t="s">
        <v>39</v>
      </c>
      <c r="G7780" s="1" t="s">
        <v>24</v>
      </c>
      <c r="H7780" s="2">
        <v>44960.0</v>
      </c>
      <c r="J7780" s="3">
        <f t="shared" si="2"/>
        <v>3</v>
      </c>
      <c r="K7780" s="4">
        <f t="shared" si="3"/>
        <v>3</v>
      </c>
      <c r="L7780" s="4">
        <f t="shared" si="4"/>
        <v>9</v>
      </c>
      <c r="S7780" s="1" t="s">
        <v>7817</v>
      </c>
      <c r="T7780" s="4" t="str">
        <f t="shared" si="5"/>
        <v>Cake</v>
      </c>
      <c r="U7780" s="4" t="str">
        <f t="shared" si="6"/>
        <v>Takeaway</v>
      </c>
      <c r="V7780" s="4" t="str">
        <f t="shared" si="7"/>
        <v>Digital Wallet</v>
      </c>
      <c r="W7780" s="4">
        <f t="shared" ref="W7780:Y7780" si="7787">IF(OR(J7780 = "ERROR", J7780 = ""), "UNKNOWN", J7780)</f>
        <v>3</v>
      </c>
      <c r="X7780" s="4">
        <f t="shared" si="7787"/>
        <v>3</v>
      </c>
      <c r="Y7780" s="4">
        <f t="shared" si="7787"/>
        <v>9</v>
      </c>
      <c r="Z7780" s="5">
        <f t="shared" si="9"/>
        <v>44960</v>
      </c>
    </row>
    <row r="7781">
      <c r="A7781" s="1" t="s">
        <v>7818</v>
      </c>
      <c r="B7781" s="1" t="s">
        <v>22</v>
      </c>
      <c r="C7781" s="1">
        <v>3.0</v>
      </c>
      <c r="D7781" s="1">
        <v>2.0</v>
      </c>
      <c r="E7781" s="1">
        <v>6.0</v>
      </c>
      <c r="H7781" s="2">
        <v>45101.0</v>
      </c>
      <c r="J7781" s="3">
        <f t="shared" si="2"/>
        <v>3</v>
      </c>
      <c r="K7781" s="4">
        <f t="shared" si="3"/>
        <v>2</v>
      </c>
      <c r="L7781" s="4">
        <f t="shared" si="4"/>
        <v>6</v>
      </c>
      <c r="S7781" s="1" t="s">
        <v>7818</v>
      </c>
      <c r="T7781" s="4" t="str">
        <f t="shared" si="5"/>
        <v>Coffee</v>
      </c>
      <c r="U7781" s="4" t="str">
        <f t="shared" si="6"/>
        <v>UNKNOWN</v>
      </c>
      <c r="V7781" s="4" t="str">
        <f t="shared" si="7"/>
        <v>UNKNOWN</v>
      </c>
      <c r="W7781" s="4">
        <f t="shared" ref="W7781:Y7781" si="7788">IF(OR(J7781 = "ERROR", J7781 = ""), "UNKNOWN", J7781)</f>
        <v>3</v>
      </c>
      <c r="X7781" s="4">
        <f t="shared" si="7788"/>
        <v>2</v>
      </c>
      <c r="Y7781" s="4">
        <f t="shared" si="7788"/>
        <v>6</v>
      </c>
      <c r="Z7781" s="5">
        <f t="shared" si="9"/>
        <v>45101</v>
      </c>
    </row>
    <row r="7782">
      <c r="A7782" s="1" t="s">
        <v>7819</v>
      </c>
      <c r="B7782" s="1" t="s">
        <v>27</v>
      </c>
      <c r="C7782" s="1">
        <v>2.0</v>
      </c>
      <c r="D7782" s="1">
        <v>3.0</v>
      </c>
      <c r="E7782" s="1">
        <v>6.0</v>
      </c>
      <c r="G7782" s="1" t="s">
        <v>29</v>
      </c>
      <c r="H7782" s="2">
        <v>45024.0</v>
      </c>
      <c r="J7782" s="3">
        <f t="shared" si="2"/>
        <v>2</v>
      </c>
      <c r="K7782" s="4">
        <f t="shared" si="3"/>
        <v>3</v>
      </c>
      <c r="L7782" s="4">
        <f t="shared" si="4"/>
        <v>6</v>
      </c>
      <c r="S7782" s="1" t="s">
        <v>7819</v>
      </c>
      <c r="T7782" s="4" t="str">
        <f t="shared" si="5"/>
        <v>Cake</v>
      </c>
      <c r="U7782" s="4" t="str">
        <f t="shared" si="6"/>
        <v>In-store</v>
      </c>
      <c r="V7782" s="4" t="str">
        <f t="shared" si="7"/>
        <v>UNKNOWN</v>
      </c>
      <c r="W7782" s="4">
        <f t="shared" ref="W7782:Y7782" si="7789">IF(OR(J7782 = "ERROR", J7782 = ""), "UNKNOWN", J7782)</f>
        <v>2</v>
      </c>
      <c r="X7782" s="4">
        <f t="shared" si="7789"/>
        <v>3</v>
      </c>
      <c r="Y7782" s="4">
        <f t="shared" si="7789"/>
        <v>6</v>
      </c>
      <c r="Z7782" s="5">
        <f t="shared" si="9"/>
        <v>45024</v>
      </c>
    </row>
    <row r="7783">
      <c r="A7783" s="1" t="s">
        <v>7820</v>
      </c>
      <c r="B7783" s="1" t="s">
        <v>27</v>
      </c>
      <c r="C7783" s="1">
        <v>4.0</v>
      </c>
      <c r="D7783" s="1">
        <v>3.0</v>
      </c>
      <c r="E7783" s="1">
        <v>12.0</v>
      </c>
      <c r="G7783" s="1" t="s">
        <v>29</v>
      </c>
      <c r="H7783" s="2">
        <v>45001.0</v>
      </c>
      <c r="J7783" s="3">
        <f t="shared" si="2"/>
        <v>4</v>
      </c>
      <c r="K7783" s="4">
        <f t="shared" si="3"/>
        <v>3</v>
      </c>
      <c r="L7783" s="4">
        <f t="shared" si="4"/>
        <v>12</v>
      </c>
      <c r="S7783" s="1" t="s">
        <v>7820</v>
      </c>
      <c r="T7783" s="4" t="str">
        <f t="shared" si="5"/>
        <v>Cake</v>
      </c>
      <c r="U7783" s="4" t="str">
        <f t="shared" si="6"/>
        <v>In-store</v>
      </c>
      <c r="V7783" s="4" t="str">
        <f t="shared" si="7"/>
        <v>UNKNOWN</v>
      </c>
      <c r="W7783" s="4">
        <f t="shared" ref="W7783:Y7783" si="7790">IF(OR(J7783 = "ERROR", J7783 = ""), "UNKNOWN", J7783)</f>
        <v>4</v>
      </c>
      <c r="X7783" s="4">
        <f t="shared" si="7790"/>
        <v>3</v>
      </c>
      <c r="Y7783" s="4">
        <f t="shared" si="7790"/>
        <v>12</v>
      </c>
      <c r="Z7783" s="5">
        <f t="shared" si="9"/>
        <v>45001</v>
      </c>
    </row>
    <row r="7784">
      <c r="A7784" s="1" t="s">
        <v>7821</v>
      </c>
      <c r="B7784" s="1" t="s">
        <v>32</v>
      </c>
      <c r="C7784" s="1">
        <v>2.0</v>
      </c>
      <c r="D7784" s="1">
        <v>1.0</v>
      </c>
      <c r="E7784" s="1">
        <v>2.0</v>
      </c>
      <c r="F7784" s="1" t="s">
        <v>28</v>
      </c>
      <c r="G7784" s="1" t="s">
        <v>29</v>
      </c>
      <c r="H7784" s="2">
        <v>45267.0</v>
      </c>
      <c r="J7784" s="3">
        <f t="shared" si="2"/>
        <v>2</v>
      </c>
      <c r="K7784" s="4">
        <f t="shared" si="3"/>
        <v>1</v>
      </c>
      <c r="L7784" s="4">
        <f t="shared" si="4"/>
        <v>2</v>
      </c>
      <c r="S7784" s="1" t="s">
        <v>7821</v>
      </c>
      <c r="T7784" s="4" t="str">
        <f t="shared" si="5"/>
        <v>Cookie</v>
      </c>
      <c r="U7784" s="4" t="str">
        <f t="shared" si="6"/>
        <v>In-store</v>
      </c>
      <c r="V7784" s="4" t="str">
        <f t="shared" si="7"/>
        <v>Cash</v>
      </c>
      <c r="W7784" s="4">
        <f t="shared" ref="W7784:Y7784" si="7791">IF(OR(J7784 = "ERROR", J7784 = ""), "UNKNOWN", J7784)</f>
        <v>2</v>
      </c>
      <c r="X7784" s="4">
        <f t="shared" si="7791"/>
        <v>1</v>
      </c>
      <c r="Y7784" s="4">
        <f t="shared" si="7791"/>
        <v>2</v>
      </c>
      <c r="Z7784" s="5">
        <f t="shared" si="9"/>
        <v>45267</v>
      </c>
    </row>
    <row r="7785">
      <c r="A7785" s="1" t="s">
        <v>7822</v>
      </c>
      <c r="B7785" s="1" t="s">
        <v>41</v>
      </c>
      <c r="C7785" s="1">
        <v>2.0</v>
      </c>
      <c r="D7785" s="1">
        <v>4.0</v>
      </c>
      <c r="E7785" s="1">
        <v>8.0</v>
      </c>
      <c r="F7785" s="1" t="s">
        <v>23</v>
      </c>
      <c r="G7785" s="1" t="s">
        <v>29</v>
      </c>
      <c r="H7785" s="2">
        <v>45268.0</v>
      </c>
      <c r="J7785" s="3">
        <f t="shared" si="2"/>
        <v>2</v>
      </c>
      <c r="K7785" s="4">
        <f t="shared" si="3"/>
        <v>4</v>
      </c>
      <c r="L7785" s="4">
        <f t="shared" si="4"/>
        <v>8</v>
      </c>
      <c r="S7785" s="1" t="s">
        <v>7822</v>
      </c>
      <c r="T7785" s="4" t="str">
        <f t="shared" si="5"/>
        <v>Smoothie</v>
      </c>
      <c r="U7785" s="4" t="str">
        <f t="shared" si="6"/>
        <v>In-store</v>
      </c>
      <c r="V7785" s="4" t="str">
        <f t="shared" si="7"/>
        <v>Credit Card</v>
      </c>
      <c r="W7785" s="4">
        <f t="shared" ref="W7785:Y7785" si="7792">IF(OR(J7785 = "ERROR", J7785 = ""), "UNKNOWN", J7785)</f>
        <v>2</v>
      </c>
      <c r="X7785" s="4">
        <f t="shared" si="7792"/>
        <v>4</v>
      </c>
      <c r="Y7785" s="4">
        <f t="shared" si="7792"/>
        <v>8</v>
      </c>
      <c r="Z7785" s="5">
        <f t="shared" si="9"/>
        <v>45268</v>
      </c>
    </row>
    <row r="7786">
      <c r="A7786" s="1" t="s">
        <v>7823</v>
      </c>
      <c r="B7786" s="1" t="s">
        <v>32</v>
      </c>
      <c r="C7786" s="1">
        <v>3.0</v>
      </c>
      <c r="D7786" s="1">
        <v>1.0</v>
      </c>
      <c r="E7786" s="1">
        <v>3.0</v>
      </c>
      <c r="H7786" s="6">
        <v>45215.0</v>
      </c>
      <c r="J7786" s="3">
        <f t="shared" si="2"/>
        <v>3</v>
      </c>
      <c r="K7786" s="4">
        <f t="shared" si="3"/>
        <v>1</v>
      </c>
      <c r="L7786" s="4">
        <f t="shared" si="4"/>
        <v>3</v>
      </c>
      <c r="S7786" s="1" t="s">
        <v>7823</v>
      </c>
      <c r="T7786" s="4" t="str">
        <f t="shared" si="5"/>
        <v>Cookie</v>
      </c>
      <c r="U7786" s="4" t="str">
        <f t="shared" si="6"/>
        <v>UNKNOWN</v>
      </c>
      <c r="V7786" s="4" t="str">
        <f t="shared" si="7"/>
        <v>UNKNOWN</v>
      </c>
      <c r="W7786" s="4">
        <f t="shared" ref="W7786:Y7786" si="7793">IF(OR(J7786 = "ERROR", J7786 = ""), "UNKNOWN", J7786)</f>
        <v>3</v>
      </c>
      <c r="X7786" s="4">
        <f t="shared" si="7793"/>
        <v>1</v>
      </c>
      <c r="Y7786" s="4">
        <f t="shared" si="7793"/>
        <v>3</v>
      </c>
      <c r="Z7786" s="7">
        <f t="shared" si="9"/>
        <v>45215</v>
      </c>
    </row>
    <row r="7787">
      <c r="A7787" s="1" t="s">
        <v>7824</v>
      </c>
      <c r="B7787" s="1" t="s">
        <v>44</v>
      </c>
      <c r="C7787" s="1">
        <v>3.0</v>
      </c>
      <c r="D7787" s="1">
        <v>4.0</v>
      </c>
      <c r="E7787" s="1">
        <v>12.0</v>
      </c>
      <c r="G7787" s="1" t="s">
        <v>29</v>
      </c>
      <c r="H7787" s="2">
        <v>45075.0</v>
      </c>
      <c r="J7787" s="3">
        <f t="shared" si="2"/>
        <v>3</v>
      </c>
      <c r="K7787" s="4">
        <f t="shared" si="3"/>
        <v>4</v>
      </c>
      <c r="L7787" s="4">
        <f t="shared" si="4"/>
        <v>12</v>
      </c>
      <c r="S7787" s="1" t="s">
        <v>7824</v>
      </c>
      <c r="T7787" s="4" t="str">
        <f t="shared" si="5"/>
        <v>Sandwich</v>
      </c>
      <c r="U7787" s="4" t="str">
        <f t="shared" si="6"/>
        <v>In-store</v>
      </c>
      <c r="V7787" s="4" t="str">
        <f t="shared" si="7"/>
        <v>UNKNOWN</v>
      </c>
      <c r="W7787" s="4">
        <f t="shared" ref="W7787:Y7787" si="7794">IF(OR(J7787 = "ERROR", J7787 = ""), "UNKNOWN", J7787)</f>
        <v>3</v>
      </c>
      <c r="X7787" s="4">
        <f t="shared" si="7794"/>
        <v>4</v>
      </c>
      <c r="Y7787" s="4">
        <f t="shared" si="7794"/>
        <v>12</v>
      </c>
      <c r="Z7787" s="5">
        <f t="shared" si="9"/>
        <v>45075</v>
      </c>
    </row>
    <row r="7788">
      <c r="A7788" s="1" t="s">
        <v>7825</v>
      </c>
      <c r="B7788" s="1" t="s">
        <v>44</v>
      </c>
      <c r="C7788" s="1">
        <v>4.0</v>
      </c>
      <c r="D7788" s="1">
        <v>4.0</v>
      </c>
      <c r="F7788" s="1" t="s">
        <v>28</v>
      </c>
      <c r="G7788" s="1" t="s">
        <v>29</v>
      </c>
      <c r="H7788" s="6">
        <v>45253.0</v>
      </c>
      <c r="J7788" s="3">
        <f t="shared" si="2"/>
        <v>4</v>
      </c>
      <c r="K7788" s="4">
        <f t="shared" si="3"/>
        <v>4</v>
      </c>
      <c r="L7788" s="4">
        <f t="shared" si="4"/>
        <v>16</v>
      </c>
      <c r="S7788" s="1" t="s">
        <v>7825</v>
      </c>
      <c r="T7788" s="4" t="str">
        <f t="shared" si="5"/>
        <v>Sandwich</v>
      </c>
      <c r="U7788" s="4" t="str">
        <f t="shared" si="6"/>
        <v>In-store</v>
      </c>
      <c r="V7788" s="4" t="str">
        <f t="shared" si="7"/>
        <v>Cash</v>
      </c>
      <c r="W7788" s="4">
        <f t="shared" ref="W7788:Y7788" si="7795">IF(OR(J7788 = "ERROR", J7788 = ""), "UNKNOWN", J7788)</f>
        <v>4</v>
      </c>
      <c r="X7788" s="4">
        <f t="shared" si="7795"/>
        <v>4</v>
      </c>
      <c r="Y7788" s="4">
        <f t="shared" si="7795"/>
        <v>16</v>
      </c>
      <c r="Z7788" s="7">
        <f t="shared" si="9"/>
        <v>45253</v>
      </c>
    </row>
    <row r="7789">
      <c r="A7789" s="1" t="s">
        <v>7826</v>
      </c>
      <c r="B7789" s="1" t="s">
        <v>22</v>
      </c>
      <c r="C7789" s="1">
        <v>1.0</v>
      </c>
      <c r="D7789" s="1">
        <v>2.0</v>
      </c>
      <c r="E7789" s="1">
        <v>2.0</v>
      </c>
      <c r="H7789" s="2">
        <v>45018.0</v>
      </c>
      <c r="J7789" s="3">
        <f t="shared" si="2"/>
        <v>1</v>
      </c>
      <c r="K7789" s="4">
        <f t="shared" si="3"/>
        <v>2</v>
      </c>
      <c r="L7789" s="4">
        <f t="shared" si="4"/>
        <v>2</v>
      </c>
      <c r="S7789" s="1" t="s">
        <v>7826</v>
      </c>
      <c r="T7789" s="4" t="str">
        <f t="shared" si="5"/>
        <v>Coffee</v>
      </c>
      <c r="U7789" s="4" t="str">
        <f t="shared" si="6"/>
        <v>UNKNOWN</v>
      </c>
      <c r="V7789" s="4" t="str">
        <f t="shared" si="7"/>
        <v>UNKNOWN</v>
      </c>
      <c r="W7789" s="4">
        <f t="shared" ref="W7789:Y7789" si="7796">IF(OR(J7789 = "ERROR", J7789 = ""), "UNKNOWN", J7789)</f>
        <v>1</v>
      </c>
      <c r="X7789" s="4">
        <f t="shared" si="7796"/>
        <v>2</v>
      </c>
      <c r="Y7789" s="4">
        <f t="shared" si="7796"/>
        <v>2</v>
      </c>
      <c r="Z7789" s="5">
        <f t="shared" si="9"/>
        <v>45018</v>
      </c>
    </row>
    <row r="7790">
      <c r="A7790" s="1" t="s">
        <v>7827</v>
      </c>
      <c r="B7790" s="1" t="s">
        <v>36</v>
      </c>
      <c r="C7790" s="1">
        <v>5.0</v>
      </c>
      <c r="D7790" s="1">
        <v>5.0</v>
      </c>
      <c r="E7790" s="1">
        <v>25.0</v>
      </c>
      <c r="F7790" s="1" t="s">
        <v>39</v>
      </c>
      <c r="G7790" s="1" t="s">
        <v>29</v>
      </c>
      <c r="H7790" s="2">
        <v>44984.0</v>
      </c>
      <c r="J7790" s="3">
        <f t="shared" si="2"/>
        <v>5</v>
      </c>
      <c r="K7790" s="4">
        <f t="shared" si="3"/>
        <v>5</v>
      </c>
      <c r="L7790" s="4">
        <f t="shared" si="4"/>
        <v>25</v>
      </c>
      <c r="S7790" s="1" t="s">
        <v>7827</v>
      </c>
      <c r="T7790" s="4" t="str">
        <f t="shared" si="5"/>
        <v>Salad</v>
      </c>
      <c r="U7790" s="4" t="str">
        <f t="shared" si="6"/>
        <v>In-store</v>
      </c>
      <c r="V7790" s="4" t="str">
        <f t="shared" si="7"/>
        <v>Digital Wallet</v>
      </c>
      <c r="W7790" s="4">
        <f t="shared" ref="W7790:Y7790" si="7797">IF(OR(J7790 = "ERROR", J7790 = ""), "UNKNOWN", J7790)</f>
        <v>5</v>
      </c>
      <c r="X7790" s="4">
        <f t="shared" si="7797"/>
        <v>5</v>
      </c>
      <c r="Y7790" s="4">
        <f t="shared" si="7797"/>
        <v>25</v>
      </c>
      <c r="Z7790" s="5">
        <f t="shared" si="9"/>
        <v>44984</v>
      </c>
    </row>
    <row r="7791">
      <c r="A7791" s="1" t="s">
        <v>7828</v>
      </c>
      <c r="B7791" s="1" t="s">
        <v>36</v>
      </c>
      <c r="C7791" s="1">
        <v>3.0</v>
      </c>
      <c r="D7791" s="1">
        <v>5.0</v>
      </c>
      <c r="E7791" s="1">
        <v>15.0</v>
      </c>
      <c r="G7791" s="1" t="s">
        <v>24</v>
      </c>
      <c r="H7791" s="6">
        <v>45277.0</v>
      </c>
      <c r="J7791" s="3">
        <f t="shared" si="2"/>
        <v>3</v>
      </c>
      <c r="K7791" s="4">
        <f t="shared" si="3"/>
        <v>5</v>
      </c>
      <c r="L7791" s="4">
        <f t="shared" si="4"/>
        <v>15</v>
      </c>
      <c r="S7791" s="1" t="s">
        <v>7828</v>
      </c>
      <c r="T7791" s="4" t="str">
        <f t="shared" si="5"/>
        <v>Salad</v>
      </c>
      <c r="U7791" s="4" t="str">
        <f t="shared" si="6"/>
        <v>Takeaway</v>
      </c>
      <c r="V7791" s="4" t="str">
        <f t="shared" si="7"/>
        <v>UNKNOWN</v>
      </c>
      <c r="W7791" s="4">
        <f t="shared" ref="W7791:Y7791" si="7798">IF(OR(J7791 = "ERROR", J7791 = ""), "UNKNOWN", J7791)</f>
        <v>3</v>
      </c>
      <c r="X7791" s="4">
        <f t="shared" si="7798"/>
        <v>5</v>
      </c>
      <c r="Y7791" s="4">
        <f t="shared" si="7798"/>
        <v>15</v>
      </c>
      <c r="Z7791" s="7">
        <f t="shared" si="9"/>
        <v>45277</v>
      </c>
    </row>
    <row r="7792">
      <c r="A7792" s="1" t="s">
        <v>7829</v>
      </c>
      <c r="B7792" s="1" t="s">
        <v>27</v>
      </c>
      <c r="C7792" s="1">
        <v>2.0</v>
      </c>
      <c r="D7792" s="1">
        <v>3.0</v>
      </c>
      <c r="E7792" s="1">
        <v>6.0</v>
      </c>
      <c r="H7792" s="2">
        <v>44964.0</v>
      </c>
      <c r="J7792" s="3">
        <f t="shared" si="2"/>
        <v>2</v>
      </c>
      <c r="K7792" s="4">
        <f t="shared" si="3"/>
        <v>3</v>
      </c>
      <c r="L7792" s="4">
        <f t="shared" si="4"/>
        <v>6</v>
      </c>
      <c r="S7792" s="1" t="s">
        <v>7829</v>
      </c>
      <c r="T7792" s="4" t="str">
        <f t="shared" si="5"/>
        <v>Cake</v>
      </c>
      <c r="U7792" s="4" t="str">
        <f t="shared" si="6"/>
        <v>UNKNOWN</v>
      </c>
      <c r="V7792" s="4" t="str">
        <f t="shared" si="7"/>
        <v>UNKNOWN</v>
      </c>
      <c r="W7792" s="4">
        <f t="shared" ref="W7792:Y7792" si="7799">IF(OR(J7792 = "ERROR", J7792 = ""), "UNKNOWN", J7792)</f>
        <v>2</v>
      </c>
      <c r="X7792" s="4">
        <f t="shared" si="7799"/>
        <v>3</v>
      </c>
      <c r="Y7792" s="4">
        <f t="shared" si="7799"/>
        <v>6</v>
      </c>
      <c r="Z7792" s="5">
        <f t="shared" si="9"/>
        <v>44964</v>
      </c>
    </row>
    <row r="7793">
      <c r="A7793" s="1" t="s">
        <v>7830</v>
      </c>
      <c r="B7793" s="1" t="s">
        <v>41</v>
      </c>
      <c r="C7793" s="1">
        <v>3.0</v>
      </c>
      <c r="D7793" s="1">
        <v>4.0</v>
      </c>
      <c r="E7793" s="1">
        <v>12.0</v>
      </c>
      <c r="F7793" s="1" t="s">
        <v>25</v>
      </c>
      <c r="G7793" s="1" t="s">
        <v>29</v>
      </c>
      <c r="H7793" s="2">
        <v>45103.0</v>
      </c>
      <c r="J7793" s="3">
        <f t="shared" si="2"/>
        <v>3</v>
      </c>
      <c r="K7793" s="4">
        <f t="shared" si="3"/>
        <v>4</v>
      </c>
      <c r="L7793" s="4">
        <f t="shared" si="4"/>
        <v>12</v>
      </c>
      <c r="S7793" s="1" t="s">
        <v>7830</v>
      </c>
      <c r="T7793" s="4" t="str">
        <f t="shared" si="5"/>
        <v>Smoothie</v>
      </c>
      <c r="U7793" s="4" t="str">
        <f t="shared" si="6"/>
        <v>In-store</v>
      </c>
      <c r="V7793" s="4" t="str">
        <f t="shared" si="7"/>
        <v>UNKNOWN</v>
      </c>
      <c r="W7793" s="4">
        <f t="shared" ref="W7793:Y7793" si="7800">IF(OR(J7793 = "ERROR", J7793 = ""), "UNKNOWN", J7793)</f>
        <v>3</v>
      </c>
      <c r="X7793" s="4">
        <f t="shared" si="7800"/>
        <v>4</v>
      </c>
      <c r="Y7793" s="4">
        <f t="shared" si="7800"/>
        <v>12</v>
      </c>
      <c r="Z7793" s="5">
        <f t="shared" si="9"/>
        <v>45103</v>
      </c>
    </row>
    <row r="7794">
      <c r="A7794" s="1" t="s">
        <v>7831</v>
      </c>
      <c r="B7794" s="1" t="s">
        <v>36</v>
      </c>
      <c r="C7794" s="1">
        <v>4.0</v>
      </c>
      <c r="D7794" s="1">
        <v>5.0</v>
      </c>
      <c r="E7794" s="1">
        <v>20.0</v>
      </c>
      <c r="F7794" s="1" t="s">
        <v>23</v>
      </c>
      <c r="G7794" s="1" t="s">
        <v>24</v>
      </c>
      <c r="H7794" s="1" t="s">
        <v>25</v>
      </c>
      <c r="J7794" s="3">
        <f t="shared" si="2"/>
        <v>4</v>
      </c>
      <c r="K7794" s="4">
        <f t="shared" si="3"/>
        <v>5</v>
      </c>
      <c r="L7794" s="4">
        <f t="shared" si="4"/>
        <v>20</v>
      </c>
      <c r="S7794" s="1" t="s">
        <v>7831</v>
      </c>
      <c r="T7794" s="4" t="str">
        <f t="shared" si="5"/>
        <v>Salad</v>
      </c>
      <c r="U7794" s="4" t="str">
        <f t="shared" si="6"/>
        <v>Takeaway</v>
      </c>
      <c r="V7794" s="4" t="str">
        <f t="shared" si="7"/>
        <v>Credit Card</v>
      </c>
      <c r="W7794" s="4">
        <f t="shared" ref="W7794:Y7794" si="7801">IF(OR(J7794 = "ERROR", J7794 = ""), "UNKNOWN", J7794)</f>
        <v>4</v>
      </c>
      <c r="X7794" s="4">
        <f t="shared" si="7801"/>
        <v>5</v>
      </c>
      <c r="Y7794" s="4">
        <f t="shared" si="7801"/>
        <v>20</v>
      </c>
      <c r="Z7794" s="4" t="str">
        <f t="shared" si="9"/>
        <v>UNKNOWN</v>
      </c>
    </row>
    <row r="7795">
      <c r="A7795" s="1" t="s">
        <v>7832</v>
      </c>
      <c r="B7795" s="1" t="s">
        <v>22</v>
      </c>
      <c r="C7795" s="1">
        <v>5.0</v>
      </c>
      <c r="D7795" s="1">
        <v>2.0</v>
      </c>
      <c r="E7795" s="1">
        <v>10.0</v>
      </c>
      <c r="H7795" s="2">
        <v>45155.0</v>
      </c>
      <c r="J7795" s="3">
        <f t="shared" si="2"/>
        <v>5</v>
      </c>
      <c r="K7795" s="4">
        <f t="shared" si="3"/>
        <v>2</v>
      </c>
      <c r="L7795" s="4">
        <f t="shared" si="4"/>
        <v>10</v>
      </c>
      <c r="S7795" s="1" t="s">
        <v>7832</v>
      </c>
      <c r="T7795" s="4" t="str">
        <f t="shared" si="5"/>
        <v>Coffee</v>
      </c>
      <c r="U7795" s="4" t="str">
        <f t="shared" si="6"/>
        <v>UNKNOWN</v>
      </c>
      <c r="V7795" s="4" t="str">
        <f t="shared" si="7"/>
        <v>UNKNOWN</v>
      </c>
      <c r="W7795" s="4">
        <f t="shared" ref="W7795:Y7795" si="7802">IF(OR(J7795 = "ERROR", J7795 = ""), "UNKNOWN", J7795)</f>
        <v>5</v>
      </c>
      <c r="X7795" s="4">
        <f t="shared" si="7802"/>
        <v>2</v>
      </c>
      <c r="Y7795" s="4">
        <f t="shared" si="7802"/>
        <v>10</v>
      </c>
      <c r="Z7795" s="5">
        <f t="shared" si="9"/>
        <v>45155</v>
      </c>
    </row>
    <row r="7796">
      <c r="A7796" s="1" t="s">
        <v>7833</v>
      </c>
      <c r="B7796" s="1" t="s">
        <v>22</v>
      </c>
      <c r="C7796" s="1">
        <v>3.0</v>
      </c>
      <c r="D7796" s="1">
        <v>2.0</v>
      </c>
      <c r="E7796" s="1">
        <v>6.0</v>
      </c>
      <c r="F7796" s="1" t="s">
        <v>23</v>
      </c>
      <c r="G7796" s="1" t="s">
        <v>29</v>
      </c>
      <c r="H7796" s="2">
        <v>45118.0</v>
      </c>
      <c r="J7796" s="3">
        <f t="shared" si="2"/>
        <v>3</v>
      </c>
      <c r="K7796" s="4">
        <f t="shared" si="3"/>
        <v>2</v>
      </c>
      <c r="L7796" s="4">
        <f t="shared" si="4"/>
        <v>6</v>
      </c>
      <c r="S7796" s="1" t="s">
        <v>7833</v>
      </c>
      <c r="T7796" s="4" t="str">
        <f t="shared" si="5"/>
        <v>Coffee</v>
      </c>
      <c r="U7796" s="4" t="str">
        <f t="shared" si="6"/>
        <v>In-store</v>
      </c>
      <c r="V7796" s="4" t="str">
        <f t="shared" si="7"/>
        <v>Credit Card</v>
      </c>
      <c r="W7796" s="4">
        <f t="shared" ref="W7796:Y7796" si="7803">IF(OR(J7796 = "ERROR", J7796 = ""), "UNKNOWN", J7796)</f>
        <v>3</v>
      </c>
      <c r="X7796" s="4">
        <f t="shared" si="7803"/>
        <v>2</v>
      </c>
      <c r="Y7796" s="4">
        <f t="shared" si="7803"/>
        <v>6</v>
      </c>
      <c r="Z7796" s="5">
        <f t="shared" si="9"/>
        <v>45118</v>
      </c>
    </row>
    <row r="7797">
      <c r="A7797" s="1" t="s">
        <v>7834</v>
      </c>
      <c r="B7797" s="1" t="s">
        <v>27</v>
      </c>
      <c r="C7797" s="1">
        <v>5.0</v>
      </c>
      <c r="D7797" s="1">
        <v>3.0</v>
      </c>
      <c r="E7797" s="1">
        <v>15.0</v>
      </c>
      <c r="F7797" s="1" t="s">
        <v>23</v>
      </c>
      <c r="H7797" s="2">
        <v>45008.0</v>
      </c>
      <c r="J7797" s="3">
        <f t="shared" si="2"/>
        <v>5</v>
      </c>
      <c r="K7797" s="4">
        <f t="shared" si="3"/>
        <v>3</v>
      </c>
      <c r="L7797" s="4">
        <f t="shared" si="4"/>
        <v>15</v>
      </c>
      <c r="S7797" s="1" t="s">
        <v>7834</v>
      </c>
      <c r="T7797" s="4" t="str">
        <f t="shared" si="5"/>
        <v>Cake</v>
      </c>
      <c r="U7797" s="4" t="str">
        <f t="shared" si="6"/>
        <v>UNKNOWN</v>
      </c>
      <c r="V7797" s="4" t="str">
        <f t="shared" si="7"/>
        <v>Credit Card</v>
      </c>
      <c r="W7797" s="4">
        <f t="shared" ref="W7797:Y7797" si="7804">IF(OR(J7797 = "ERROR", J7797 = ""), "UNKNOWN", J7797)</f>
        <v>5</v>
      </c>
      <c r="X7797" s="4">
        <f t="shared" si="7804"/>
        <v>3</v>
      </c>
      <c r="Y7797" s="4">
        <f t="shared" si="7804"/>
        <v>15</v>
      </c>
      <c r="Z7797" s="5">
        <f t="shared" si="9"/>
        <v>45008</v>
      </c>
    </row>
    <row r="7798">
      <c r="A7798" s="1" t="s">
        <v>7835</v>
      </c>
      <c r="B7798" s="1" t="s">
        <v>22</v>
      </c>
      <c r="C7798" s="1">
        <v>1.0</v>
      </c>
      <c r="D7798" s="1">
        <v>2.0</v>
      </c>
      <c r="E7798" s="1">
        <v>2.0</v>
      </c>
      <c r="G7798" s="1" t="s">
        <v>24</v>
      </c>
      <c r="H7798" s="2">
        <v>44966.0</v>
      </c>
      <c r="J7798" s="3">
        <f t="shared" si="2"/>
        <v>1</v>
      </c>
      <c r="K7798" s="4">
        <f t="shared" si="3"/>
        <v>2</v>
      </c>
      <c r="L7798" s="4">
        <f t="shared" si="4"/>
        <v>2</v>
      </c>
      <c r="S7798" s="1" t="s">
        <v>7835</v>
      </c>
      <c r="T7798" s="4" t="str">
        <f t="shared" si="5"/>
        <v>Coffee</v>
      </c>
      <c r="U7798" s="4" t="str">
        <f t="shared" si="6"/>
        <v>Takeaway</v>
      </c>
      <c r="V7798" s="4" t="str">
        <f t="shared" si="7"/>
        <v>UNKNOWN</v>
      </c>
      <c r="W7798" s="4">
        <f t="shared" ref="W7798:Y7798" si="7805">IF(OR(J7798 = "ERROR", J7798 = ""), "UNKNOWN", J7798)</f>
        <v>1</v>
      </c>
      <c r="X7798" s="4">
        <f t="shared" si="7805"/>
        <v>2</v>
      </c>
      <c r="Y7798" s="4">
        <f t="shared" si="7805"/>
        <v>2</v>
      </c>
      <c r="Z7798" s="5">
        <f t="shared" si="9"/>
        <v>44966</v>
      </c>
    </row>
    <row r="7799">
      <c r="A7799" s="1" t="s">
        <v>7836</v>
      </c>
      <c r="B7799" s="1" t="s">
        <v>55</v>
      </c>
      <c r="C7799" s="1">
        <v>4.0</v>
      </c>
      <c r="D7799" s="1">
        <v>3.0</v>
      </c>
      <c r="E7799" s="1">
        <v>12.0</v>
      </c>
      <c r="F7799" s="1" t="s">
        <v>39</v>
      </c>
      <c r="G7799" s="1" t="s">
        <v>29</v>
      </c>
      <c r="H7799" s="2">
        <v>44967.0</v>
      </c>
      <c r="J7799" s="3">
        <f t="shared" si="2"/>
        <v>4</v>
      </c>
      <c r="K7799" s="4">
        <f t="shared" si="3"/>
        <v>3</v>
      </c>
      <c r="L7799" s="4">
        <f t="shared" si="4"/>
        <v>12</v>
      </c>
      <c r="S7799" s="1" t="s">
        <v>7836</v>
      </c>
      <c r="T7799" s="4" t="str">
        <f t="shared" si="5"/>
        <v>Juice</v>
      </c>
      <c r="U7799" s="4" t="str">
        <f t="shared" si="6"/>
        <v>In-store</v>
      </c>
      <c r="V7799" s="4" t="str">
        <f t="shared" si="7"/>
        <v>Digital Wallet</v>
      </c>
      <c r="W7799" s="4">
        <f t="shared" ref="W7799:Y7799" si="7806">IF(OR(J7799 = "ERROR", J7799 = ""), "UNKNOWN", J7799)</f>
        <v>4</v>
      </c>
      <c r="X7799" s="4">
        <f t="shared" si="7806"/>
        <v>3</v>
      </c>
      <c r="Y7799" s="4">
        <f t="shared" si="7806"/>
        <v>12</v>
      </c>
      <c r="Z7799" s="5">
        <f t="shared" si="9"/>
        <v>44967</v>
      </c>
    </row>
    <row r="7800">
      <c r="A7800" s="1" t="s">
        <v>7837</v>
      </c>
      <c r="B7800" s="1" t="s">
        <v>81</v>
      </c>
      <c r="C7800" s="1">
        <v>2.0</v>
      </c>
      <c r="D7800" s="1">
        <v>1.5</v>
      </c>
      <c r="E7800" s="1">
        <v>3.0</v>
      </c>
      <c r="H7800" s="2">
        <v>45236.0</v>
      </c>
      <c r="J7800" s="3">
        <f t="shared" si="2"/>
        <v>2</v>
      </c>
      <c r="K7800" s="4">
        <f t="shared" si="3"/>
        <v>1.5</v>
      </c>
      <c r="L7800" s="4">
        <f t="shared" si="4"/>
        <v>3</v>
      </c>
      <c r="S7800" s="1" t="s">
        <v>7837</v>
      </c>
      <c r="T7800" s="4" t="str">
        <f t="shared" si="5"/>
        <v>Tea</v>
      </c>
      <c r="U7800" s="4" t="str">
        <f t="shared" si="6"/>
        <v>UNKNOWN</v>
      </c>
      <c r="V7800" s="4" t="str">
        <f t="shared" si="7"/>
        <v>UNKNOWN</v>
      </c>
      <c r="W7800" s="4">
        <f t="shared" ref="W7800:Y7800" si="7807">IF(OR(J7800 = "ERROR", J7800 = ""), "UNKNOWN", J7800)</f>
        <v>2</v>
      </c>
      <c r="X7800" s="4">
        <f t="shared" si="7807"/>
        <v>1.5</v>
      </c>
      <c r="Y7800" s="4">
        <f t="shared" si="7807"/>
        <v>3</v>
      </c>
      <c r="Z7800" s="5">
        <f t="shared" si="9"/>
        <v>45236</v>
      </c>
    </row>
    <row r="7801">
      <c r="A7801" s="1" t="s">
        <v>7838</v>
      </c>
      <c r="B7801" s="1" t="s">
        <v>55</v>
      </c>
      <c r="C7801" s="1">
        <v>1.0</v>
      </c>
      <c r="D7801" s="1">
        <v>3.0</v>
      </c>
      <c r="E7801" s="1">
        <v>3.0</v>
      </c>
      <c r="F7801" s="1" t="s">
        <v>23</v>
      </c>
      <c r="H7801" s="2">
        <v>45012.0</v>
      </c>
      <c r="J7801" s="3">
        <f t="shared" si="2"/>
        <v>1</v>
      </c>
      <c r="K7801" s="4">
        <f t="shared" si="3"/>
        <v>3</v>
      </c>
      <c r="L7801" s="4">
        <f t="shared" si="4"/>
        <v>3</v>
      </c>
      <c r="S7801" s="1" t="s">
        <v>7838</v>
      </c>
      <c r="T7801" s="4" t="str">
        <f t="shared" si="5"/>
        <v>Juice</v>
      </c>
      <c r="U7801" s="4" t="str">
        <f t="shared" si="6"/>
        <v>UNKNOWN</v>
      </c>
      <c r="V7801" s="4" t="str">
        <f t="shared" si="7"/>
        <v>Credit Card</v>
      </c>
      <c r="W7801" s="4">
        <f t="shared" ref="W7801:Y7801" si="7808">IF(OR(J7801 = "ERROR", J7801 = ""), "UNKNOWN", J7801)</f>
        <v>1</v>
      </c>
      <c r="X7801" s="4">
        <f t="shared" si="7808"/>
        <v>3</v>
      </c>
      <c r="Y7801" s="4">
        <f t="shared" si="7808"/>
        <v>3</v>
      </c>
      <c r="Z7801" s="5">
        <f t="shared" si="9"/>
        <v>45012</v>
      </c>
    </row>
    <row r="7802">
      <c r="A7802" s="1" t="s">
        <v>7839</v>
      </c>
      <c r="B7802" s="1" t="s">
        <v>25</v>
      </c>
      <c r="C7802" s="1">
        <v>1.0</v>
      </c>
      <c r="D7802" s="1">
        <v>3.0</v>
      </c>
      <c r="E7802" s="1">
        <v>3.0</v>
      </c>
      <c r="F7802" s="1" t="s">
        <v>39</v>
      </c>
      <c r="H7802" s="2">
        <v>44963.0</v>
      </c>
      <c r="J7802" s="3">
        <f t="shared" si="2"/>
        <v>1</v>
      </c>
      <c r="K7802" s="4">
        <f t="shared" si="3"/>
        <v>3</v>
      </c>
      <c r="L7802" s="4">
        <f t="shared" si="4"/>
        <v>3</v>
      </c>
      <c r="S7802" s="1" t="s">
        <v>7839</v>
      </c>
      <c r="T7802" s="4" t="str">
        <f t="shared" si="5"/>
        <v>UNKNOWN</v>
      </c>
      <c r="U7802" s="4" t="str">
        <f t="shared" si="6"/>
        <v>UNKNOWN</v>
      </c>
      <c r="V7802" s="4" t="str">
        <f t="shared" si="7"/>
        <v>Digital Wallet</v>
      </c>
      <c r="W7802" s="4">
        <f t="shared" ref="W7802:Y7802" si="7809">IF(OR(J7802 = "ERROR", J7802 = ""), "UNKNOWN", J7802)</f>
        <v>1</v>
      </c>
      <c r="X7802" s="4">
        <f t="shared" si="7809"/>
        <v>3</v>
      </c>
      <c r="Y7802" s="4">
        <f t="shared" si="7809"/>
        <v>3</v>
      </c>
      <c r="Z7802" s="5">
        <f t="shared" si="9"/>
        <v>44963</v>
      </c>
    </row>
    <row r="7803">
      <c r="A7803" s="1" t="s">
        <v>7840</v>
      </c>
      <c r="B7803" s="1" t="s">
        <v>81</v>
      </c>
      <c r="C7803" s="1">
        <v>4.0</v>
      </c>
      <c r="D7803" s="1">
        <v>1.5</v>
      </c>
      <c r="E7803" s="1">
        <v>6.0</v>
      </c>
      <c r="F7803" s="1" t="s">
        <v>39</v>
      </c>
      <c r="G7803" s="1" t="s">
        <v>29</v>
      </c>
      <c r="H7803" s="1" t="s">
        <v>30</v>
      </c>
      <c r="J7803" s="3">
        <f t="shared" si="2"/>
        <v>4</v>
      </c>
      <c r="K7803" s="4">
        <f t="shared" si="3"/>
        <v>1.5</v>
      </c>
      <c r="L7803" s="4">
        <f t="shared" si="4"/>
        <v>6</v>
      </c>
      <c r="S7803" s="1" t="s">
        <v>7840</v>
      </c>
      <c r="T7803" s="4" t="str">
        <f t="shared" si="5"/>
        <v>Tea</v>
      </c>
      <c r="U7803" s="4" t="str">
        <f t="shared" si="6"/>
        <v>In-store</v>
      </c>
      <c r="V7803" s="4" t="str">
        <f t="shared" si="7"/>
        <v>Digital Wallet</v>
      </c>
      <c r="W7803" s="4">
        <f t="shared" ref="W7803:Y7803" si="7810">IF(OR(J7803 = "ERROR", J7803 = ""), "UNKNOWN", J7803)</f>
        <v>4</v>
      </c>
      <c r="X7803" s="4">
        <f t="shared" si="7810"/>
        <v>1.5</v>
      </c>
      <c r="Y7803" s="4">
        <f t="shared" si="7810"/>
        <v>6</v>
      </c>
      <c r="Z7803" s="4" t="str">
        <f t="shared" si="9"/>
        <v>UNKNOWN</v>
      </c>
    </row>
    <row r="7804">
      <c r="A7804" s="1" t="s">
        <v>7841</v>
      </c>
      <c r="B7804" s="1" t="s">
        <v>22</v>
      </c>
      <c r="C7804" s="1">
        <v>5.0</v>
      </c>
      <c r="D7804" s="1">
        <v>2.0</v>
      </c>
      <c r="E7804" s="1">
        <v>10.0</v>
      </c>
      <c r="F7804" s="1" t="s">
        <v>23</v>
      </c>
      <c r="G7804" s="1" t="s">
        <v>29</v>
      </c>
      <c r="H7804" s="6">
        <v>45240.0</v>
      </c>
      <c r="J7804" s="3">
        <f t="shared" si="2"/>
        <v>5</v>
      </c>
      <c r="K7804" s="4">
        <f t="shared" si="3"/>
        <v>2</v>
      </c>
      <c r="L7804" s="4">
        <f t="shared" si="4"/>
        <v>10</v>
      </c>
      <c r="S7804" s="1" t="s">
        <v>7841</v>
      </c>
      <c r="T7804" s="4" t="str">
        <f t="shared" si="5"/>
        <v>Coffee</v>
      </c>
      <c r="U7804" s="4" t="str">
        <f t="shared" si="6"/>
        <v>In-store</v>
      </c>
      <c r="V7804" s="4" t="str">
        <f t="shared" si="7"/>
        <v>Credit Card</v>
      </c>
      <c r="W7804" s="4">
        <f t="shared" ref="W7804:Y7804" si="7811">IF(OR(J7804 = "ERROR", J7804 = ""), "UNKNOWN", J7804)</f>
        <v>5</v>
      </c>
      <c r="X7804" s="4">
        <f t="shared" si="7811"/>
        <v>2</v>
      </c>
      <c r="Y7804" s="4">
        <f t="shared" si="7811"/>
        <v>10</v>
      </c>
      <c r="Z7804" s="7">
        <f t="shared" si="9"/>
        <v>45240</v>
      </c>
    </row>
    <row r="7805">
      <c r="A7805" s="1" t="s">
        <v>7842</v>
      </c>
      <c r="B7805" s="1" t="s">
        <v>22</v>
      </c>
      <c r="C7805" s="1">
        <v>3.0</v>
      </c>
      <c r="D7805" s="1">
        <v>2.0</v>
      </c>
      <c r="E7805" s="1">
        <v>6.0</v>
      </c>
      <c r="F7805" s="1" t="s">
        <v>28</v>
      </c>
      <c r="G7805" s="1" t="s">
        <v>29</v>
      </c>
      <c r="H7805" s="2">
        <v>44964.0</v>
      </c>
      <c r="J7805" s="3">
        <f t="shared" si="2"/>
        <v>3</v>
      </c>
      <c r="K7805" s="4">
        <f t="shared" si="3"/>
        <v>2</v>
      </c>
      <c r="L7805" s="4">
        <f t="shared" si="4"/>
        <v>6</v>
      </c>
      <c r="S7805" s="1" t="s">
        <v>7842</v>
      </c>
      <c r="T7805" s="4" t="str">
        <f t="shared" si="5"/>
        <v>Coffee</v>
      </c>
      <c r="U7805" s="4" t="str">
        <f t="shared" si="6"/>
        <v>In-store</v>
      </c>
      <c r="V7805" s="4" t="str">
        <f t="shared" si="7"/>
        <v>Cash</v>
      </c>
      <c r="W7805" s="4">
        <f t="shared" ref="W7805:Y7805" si="7812">IF(OR(J7805 = "ERROR", J7805 = ""), "UNKNOWN", J7805)</f>
        <v>3</v>
      </c>
      <c r="X7805" s="4">
        <f t="shared" si="7812"/>
        <v>2</v>
      </c>
      <c r="Y7805" s="4">
        <f t="shared" si="7812"/>
        <v>6</v>
      </c>
      <c r="Z7805" s="5">
        <f t="shared" si="9"/>
        <v>44964</v>
      </c>
    </row>
    <row r="7806">
      <c r="A7806" s="1" t="s">
        <v>7843</v>
      </c>
      <c r="C7806" s="1">
        <v>2.0</v>
      </c>
      <c r="D7806" s="1">
        <v>3.0</v>
      </c>
      <c r="E7806" s="1">
        <v>6.0</v>
      </c>
      <c r="F7806" s="1" t="s">
        <v>23</v>
      </c>
      <c r="H7806" s="2">
        <v>45015.0</v>
      </c>
      <c r="J7806" s="3">
        <f t="shared" si="2"/>
        <v>2</v>
      </c>
      <c r="K7806" s="4">
        <f t="shared" si="3"/>
        <v>3</v>
      </c>
      <c r="L7806" s="4">
        <f t="shared" si="4"/>
        <v>6</v>
      </c>
      <c r="S7806" s="1" t="s">
        <v>7843</v>
      </c>
      <c r="T7806" s="4" t="str">
        <f t="shared" si="5"/>
        <v>UNKNOWN</v>
      </c>
      <c r="U7806" s="4" t="str">
        <f t="shared" si="6"/>
        <v>UNKNOWN</v>
      </c>
      <c r="V7806" s="4" t="str">
        <f t="shared" si="7"/>
        <v>Credit Card</v>
      </c>
      <c r="W7806" s="4">
        <f t="shared" ref="W7806:Y7806" si="7813">IF(OR(J7806 = "ERROR", J7806 = ""), "UNKNOWN", J7806)</f>
        <v>2</v>
      </c>
      <c r="X7806" s="4">
        <f t="shared" si="7813"/>
        <v>3</v>
      </c>
      <c r="Y7806" s="4">
        <f t="shared" si="7813"/>
        <v>6</v>
      </c>
      <c r="Z7806" s="5">
        <f t="shared" si="9"/>
        <v>45015</v>
      </c>
    </row>
    <row r="7807">
      <c r="A7807" s="1" t="s">
        <v>7844</v>
      </c>
      <c r="B7807" s="1" t="s">
        <v>22</v>
      </c>
      <c r="C7807" s="1">
        <v>2.0</v>
      </c>
      <c r="D7807" s="1">
        <v>2.0</v>
      </c>
      <c r="E7807" s="1">
        <v>4.0</v>
      </c>
      <c r="F7807" s="1" t="s">
        <v>23</v>
      </c>
      <c r="G7807" s="1" t="s">
        <v>29</v>
      </c>
      <c r="H7807" s="2">
        <v>45178.0</v>
      </c>
      <c r="J7807" s="3">
        <f t="shared" si="2"/>
        <v>2</v>
      </c>
      <c r="K7807" s="4">
        <f t="shared" si="3"/>
        <v>2</v>
      </c>
      <c r="L7807" s="4">
        <f t="shared" si="4"/>
        <v>4</v>
      </c>
      <c r="S7807" s="1" t="s">
        <v>7844</v>
      </c>
      <c r="T7807" s="4" t="str">
        <f t="shared" si="5"/>
        <v>Coffee</v>
      </c>
      <c r="U7807" s="4" t="str">
        <f t="shared" si="6"/>
        <v>In-store</v>
      </c>
      <c r="V7807" s="4" t="str">
        <f t="shared" si="7"/>
        <v>Credit Card</v>
      </c>
      <c r="W7807" s="4">
        <f t="shared" ref="W7807:Y7807" si="7814">IF(OR(J7807 = "ERROR", J7807 = ""), "UNKNOWN", J7807)</f>
        <v>2</v>
      </c>
      <c r="X7807" s="4">
        <f t="shared" si="7814"/>
        <v>2</v>
      </c>
      <c r="Y7807" s="4">
        <f t="shared" si="7814"/>
        <v>4</v>
      </c>
      <c r="Z7807" s="5">
        <f t="shared" si="9"/>
        <v>45178</v>
      </c>
    </row>
    <row r="7808">
      <c r="A7808" s="1" t="s">
        <v>7845</v>
      </c>
      <c r="B7808" s="1" t="s">
        <v>41</v>
      </c>
      <c r="C7808" s="1">
        <v>5.0</v>
      </c>
      <c r="D7808" s="1">
        <v>4.0</v>
      </c>
      <c r="E7808" s="1">
        <v>20.0</v>
      </c>
      <c r="F7808" s="1" t="s">
        <v>23</v>
      </c>
      <c r="G7808" s="1" t="s">
        <v>25</v>
      </c>
      <c r="H7808" s="2">
        <v>45189.0</v>
      </c>
      <c r="J7808" s="3">
        <f t="shared" si="2"/>
        <v>5</v>
      </c>
      <c r="K7808" s="4">
        <f t="shared" si="3"/>
        <v>4</v>
      </c>
      <c r="L7808" s="4">
        <f t="shared" si="4"/>
        <v>20</v>
      </c>
      <c r="S7808" s="1" t="s">
        <v>7845</v>
      </c>
      <c r="T7808" s="4" t="str">
        <f t="shared" si="5"/>
        <v>Smoothie</v>
      </c>
      <c r="U7808" s="4" t="str">
        <f t="shared" si="6"/>
        <v>UNKNOWN</v>
      </c>
      <c r="V7808" s="4" t="str">
        <f t="shared" si="7"/>
        <v>Credit Card</v>
      </c>
      <c r="W7808" s="4">
        <f t="shared" ref="W7808:Y7808" si="7815">IF(OR(J7808 = "ERROR", J7808 = ""), "UNKNOWN", J7808)</f>
        <v>5</v>
      </c>
      <c r="X7808" s="4">
        <f t="shared" si="7815"/>
        <v>4</v>
      </c>
      <c r="Y7808" s="4">
        <f t="shared" si="7815"/>
        <v>20</v>
      </c>
      <c r="Z7808" s="5">
        <f t="shared" si="9"/>
        <v>45189</v>
      </c>
    </row>
    <row r="7809">
      <c r="A7809" s="1" t="s">
        <v>7846</v>
      </c>
      <c r="B7809" s="1" t="s">
        <v>41</v>
      </c>
      <c r="C7809" s="1">
        <v>3.0</v>
      </c>
      <c r="D7809" s="1">
        <v>4.0</v>
      </c>
      <c r="E7809" s="1">
        <v>12.0</v>
      </c>
      <c r="F7809" s="1" t="s">
        <v>28</v>
      </c>
      <c r="H7809" s="2">
        <v>45044.0</v>
      </c>
      <c r="J7809" s="3">
        <f t="shared" si="2"/>
        <v>3</v>
      </c>
      <c r="K7809" s="4">
        <f t="shared" si="3"/>
        <v>4</v>
      </c>
      <c r="L7809" s="4">
        <f t="shared" si="4"/>
        <v>12</v>
      </c>
      <c r="S7809" s="1" t="s">
        <v>7846</v>
      </c>
      <c r="T7809" s="4" t="str">
        <f t="shared" si="5"/>
        <v>Smoothie</v>
      </c>
      <c r="U7809" s="4" t="str">
        <f t="shared" si="6"/>
        <v>UNKNOWN</v>
      </c>
      <c r="V7809" s="4" t="str">
        <f t="shared" si="7"/>
        <v>Cash</v>
      </c>
      <c r="W7809" s="4">
        <f t="shared" ref="W7809:Y7809" si="7816">IF(OR(J7809 = "ERROR", J7809 = ""), "UNKNOWN", J7809)</f>
        <v>3</v>
      </c>
      <c r="X7809" s="4">
        <f t="shared" si="7816"/>
        <v>4</v>
      </c>
      <c r="Y7809" s="4">
        <f t="shared" si="7816"/>
        <v>12</v>
      </c>
      <c r="Z7809" s="5">
        <f t="shared" si="9"/>
        <v>45044</v>
      </c>
    </row>
    <row r="7810">
      <c r="A7810" s="1" t="s">
        <v>7847</v>
      </c>
      <c r="B7810" s="1" t="s">
        <v>41</v>
      </c>
      <c r="C7810" s="1">
        <v>2.0</v>
      </c>
      <c r="D7810" s="1">
        <v>4.0</v>
      </c>
      <c r="E7810" s="1">
        <v>8.0</v>
      </c>
      <c r="F7810" s="1" t="s">
        <v>30</v>
      </c>
      <c r="G7810" s="1" t="s">
        <v>24</v>
      </c>
      <c r="H7810" s="2">
        <v>45196.0</v>
      </c>
      <c r="J7810" s="3">
        <f t="shared" si="2"/>
        <v>2</v>
      </c>
      <c r="K7810" s="4">
        <f t="shared" si="3"/>
        <v>4</v>
      </c>
      <c r="L7810" s="4">
        <f t="shared" si="4"/>
        <v>8</v>
      </c>
      <c r="S7810" s="1" t="s">
        <v>7847</v>
      </c>
      <c r="T7810" s="4" t="str">
        <f t="shared" si="5"/>
        <v>Smoothie</v>
      </c>
      <c r="U7810" s="4" t="str">
        <f t="shared" si="6"/>
        <v>Takeaway</v>
      </c>
      <c r="V7810" s="4" t="str">
        <f t="shared" si="7"/>
        <v>UNKNOWN</v>
      </c>
      <c r="W7810" s="4">
        <f t="shared" ref="W7810:Y7810" si="7817">IF(OR(J7810 = "ERROR", J7810 = ""), "UNKNOWN", J7810)</f>
        <v>2</v>
      </c>
      <c r="X7810" s="4">
        <f t="shared" si="7817"/>
        <v>4</v>
      </c>
      <c r="Y7810" s="4">
        <f t="shared" si="7817"/>
        <v>8</v>
      </c>
      <c r="Z7810" s="5">
        <f t="shared" si="9"/>
        <v>45196</v>
      </c>
    </row>
    <row r="7811">
      <c r="A7811" s="1" t="s">
        <v>7848</v>
      </c>
      <c r="B7811" s="1" t="s">
        <v>81</v>
      </c>
      <c r="C7811" s="1">
        <v>1.0</v>
      </c>
      <c r="D7811" s="1">
        <v>1.5</v>
      </c>
      <c r="E7811" s="1">
        <v>1.5</v>
      </c>
      <c r="F7811" s="1" t="s">
        <v>25</v>
      </c>
      <c r="G7811" s="1" t="s">
        <v>30</v>
      </c>
      <c r="H7811" s="2">
        <v>45199.0</v>
      </c>
      <c r="J7811" s="3">
        <f t="shared" si="2"/>
        <v>1</v>
      </c>
      <c r="K7811" s="4">
        <f t="shared" si="3"/>
        <v>1.5</v>
      </c>
      <c r="L7811" s="4">
        <f t="shared" si="4"/>
        <v>1.5</v>
      </c>
      <c r="S7811" s="1" t="s">
        <v>7848</v>
      </c>
      <c r="T7811" s="4" t="str">
        <f t="shared" si="5"/>
        <v>Tea</v>
      </c>
      <c r="U7811" s="4" t="str">
        <f t="shared" si="6"/>
        <v>UNKNOWN</v>
      </c>
      <c r="V7811" s="4" t="str">
        <f t="shared" si="7"/>
        <v>UNKNOWN</v>
      </c>
      <c r="W7811" s="4">
        <f t="shared" ref="W7811:Y7811" si="7818">IF(OR(J7811 = "ERROR", J7811 = ""), "UNKNOWN", J7811)</f>
        <v>1</v>
      </c>
      <c r="X7811" s="4">
        <f t="shared" si="7818"/>
        <v>1.5</v>
      </c>
      <c r="Y7811" s="4">
        <f t="shared" si="7818"/>
        <v>1.5</v>
      </c>
      <c r="Z7811" s="5">
        <f t="shared" si="9"/>
        <v>45199</v>
      </c>
    </row>
    <row r="7812">
      <c r="A7812" s="1" t="s">
        <v>7849</v>
      </c>
      <c r="B7812" s="1" t="s">
        <v>32</v>
      </c>
      <c r="C7812" s="1">
        <v>5.0</v>
      </c>
      <c r="D7812" s="1">
        <v>1.0</v>
      </c>
      <c r="E7812" s="1">
        <v>5.0</v>
      </c>
      <c r="F7812" s="1" t="s">
        <v>23</v>
      </c>
      <c r="G7812" s="1" t="s">
        <v>29</v>
      </c>
      <c r="H7812" s="2">
        <v>44942.0</v>
      </c>
      <c r="J7812" s="3">
        <f t="shared" si="2"/>
        <v>5</v>
      </c>
      <c r="K7812" s="4">
        <f t="shared" si="3"/>
        <v>1</v>
      </c>
      <c r="L7812" s="4">
        <f t="shared" si="4"/>
        <v>5</v>
      </c>
      <c r="S7812" s="1" t="s">
        <v>7849</v>
      </c>
      <c r="T7812" s="4" t="str">
        <f t="shared" si="5"/>
        <v>Cookie</v>
      </c>
      <c r="U7812" s="4" t="str">
        <f t="shared" si="6"/>
        <v>In-store</v>
      </c>
      <c r="V7812" s="4" t="str">
        <f t="shared" si="7"/>
        <v>Credit Card</v>
      </c>
      <c r="W7812" s="4">
        <f t="shared" ref="W7812:Y7812" si="7819">IF(OR(J7812 = "ERROR", J7812 = ""), "UNKNOWN", J7812)</f>
        <v>5</v>
      </c>
      <c r="X7812" s="4">
        <f t="shared" si="7819"/>
        <v>1</v>
      </c>
      <c r="Y7812" s="4">
        <f t="shared" si="7819"/>
        <v>5</v>
      </c>
      <c r="Z7812" s="5">
        <f t="shared" si="9"/>
        <v>44942</v>
      </c>
    </row>
    <row r="7813">
      <c r="A7813" s="1" t="s">
        <v>7850</v>
      </c>
      <c r="B7813" s="1" t="s">
        <v>44</v>
      </c>
      <c r="C7813" s="1">
        <v>2.0</v>
      </c>
      <c r="D7813" s="1">
        <v>4.0</v>
      </c>
      <c r="E7813" s="1">
        <v>8.0</v>
      </c>
      <c r="F7813" s="1" t="s">
        <v>23</v>
      </c>
      <c r="H7813" s="2">
        <v>45092.0</v>
      </c>
      <c r="J7813" s="3">
        <f t="shared" si="2"/>
        <v>2</v>
      </c>
      <c r="K7813" s="4">
        <f t="shared" si="3"/>
        <v>4</v>
      </c>
      <c r="L7813" s="4">
        <f t="shared" si="4"/>
        <v>8</v>
      </c>
      <c r="S7813" s="1" t="s">
        <v>7850</v>
      </c>
      <c r="T7813" s="4" t="str">
        <f t="shared" si="5"/>
        <v>Sandwich</v>
      </c>
      <c r="U7813" s="4" t="str">
        <f t="shared" si="6"/>
        <v>UNKNOWN</v>
      </c>
      <c r="V7813" s="4" t="str">
        <f t="shared" si="7"/>
        <v>Credit Card</v>
      </c>
      <c r="W7813" s="4">
        <f t="shared" ref="W7813:Y7813" si="7820">IF(OR(J7813 = "ERROR", J7813 = ""), "UNKNOWN", J7813)</f>
        <v>2</v>
      </c>
      <c r="X7813" s="4">
        <f t="shared" si="7820"/>
        <v>4</v>
      </c>
      <c r="Y7813" s="4">
        <f t="shared" si="7820"/>
        <v>8</v>
      </c>
      <c r="Z7813" s="5">
        <f t="shared" si="9"/>
        <v>45092</v>
      </c>
    </row>
    <row r="7814">
      <c r="A7814" s="1" t="s">
        <v>7851</v>
      </c>
      <c r="B7814" s="1" t="s">
        <v>27</v>
      </c>
      <c r="C7814" s="1">
        <v>3.0</v>
      </c>
      <c r="D7814" s="1">
        <v>3.0</v>
      </c>
      <c r="E7814" s="1">
        <v>9.0</v>
      </c>
      <c r="F7814" s="1" t="s">
        <v>23</v>
      </c>
      <c r="G7814" s="1" t="s">
        <v>29</v>
      </c>
      <c r="H7814" s="2">
        <v>45165.0</v>
      </c>
      <c r="J7814" s="3">
        <f t="shared" si="2"/>
        <v>3</v>
      </c>
      <c r="K7814" s="4">
        <f t="shared" si="3"/>
        <v>3</v>
      </c>
      <c r="L7814" s="4">
        <f t="shared" si="4"/>
        <v>9</v>
      </c>
      <c r="S7814" s="1" t="s">
        <v>7851</v>
      </c>
      <c r="T7814" s="4" t="str">
        <f t="shared" si="5"/>
        <v>Cake</v>
      </c>
      <c r="U7814" s="4" t="str">
        <f t="shared" si="6"/>
        <v>In-store</v>
      </c>
      <c r="V7814" s="4" t="str">
        <f t="shared" si="7"/>
        <v>Credit Card</v>
      </c>
      <c r="W7814" s="4">
        <f t="shared" ref="W7814:Y7814" si="7821">IF(OR(J7814 = "ERROR", J7814 = ""), "UNKNOWN", J7814)</f>
        <v>3</v>
      </c>
      <c r="X7814" s="4">
        <f t="shared" si="7821"/>
        <v>3</v>
      </c>
      <c r="Y7814" s="4">
        <f t="shared" si="7821"/>
        <v>9</v>
      </c>
      <c r="Z7814" s="5">
        <f t="shared" si="9"/>
        <v>45165</v>
      </c>
    </row>
    <row r="7815">
      <c r="A7815" s="1" t="s">
        <v>7852</v>
      </c>
      <c r="B7815" s="1" t="s">
        <v>27</v>
      </c>
      <c r="C7815" s="1">
        <v>3.0</v>
      </c>
      <c r="D7815" s="1">
        <v>3.0</v>
      </c>
      <c r="E7815" s="1" t="s">
        <v>25</v>
      </c>
      <c r="H7815" s="2">
        <v>45183.0</v>
      </c>
      <c r="J7815" s="3">
        <f t="shared" si="2"/>
        <v>3</v>
      </c>
      <c r="K7815" s="4">
        <f t="shared" si="3"/>
        <v>3</v>
      </c>
      <c r="L7815" s="4">
        <f t="shared" si="4"/>
        <v>9</v>
      </c>
      <c r="S7815" s="1" t="s">
        <v>7852</v>
      </c>
      <c r="T7815" s="4" t="str">
        <f t="shared" si="5"/>
        <v>Cake</v>
      </c>
      <c r="U7815" s="4" t="str">
        <f t="shared" si="6"/>
        <v>UNKNOWN</v>
      </c>
      <c r="V7815" s="4" t="str">
        <f t="shared" si="7"/>
        <v>UNKNOWN</v>
      </c>
      <c r="W7815" s="4">
        <f t="shared" ref="W7815:Y7815" si="7822">IF(OR(J7815 = "ERROR", J7815 = ""), "UNKNOWN", J7815)</f>
        <v>3</v>
      </c>
      <c r="X7815" s="4">
        <f t="shared" si="7822"/>
        <v>3</v>
      </c>
      <c r="Y7815" s="4">
        <f t="shared" si="7822"/>
        <v>9</v>
      </c>
      <c r="Z7815" s="5">
        <f t="shared" si="9"/>
        <v>45183</v>
      </c>
    </row>
    <row r="7816">
      <c r="A7816" s="1" t="s">
        <v>7853</v>
      </c>
      <c r="B7816" s="1" t="s">
        <v>22</v>
      </c>
      <c r="C7816" s="1" t="s">
        <v>30</v>
      </c>
      <c r="D7816" s="1">
        <v>2.0</v>
      </c>
      <c r="E7816" s="1">
        <v>8.0</v>
      </c>
      <c r="F7816" s="1" t="s">
        <v>39</v>
      </c>
      <c r="H7816" s="6">
        <v>45225.0</v>
      </c>
      <c r="J7816" s="3">
        <f t="shared" si="2"/>
        <v>4</v>
      </c>
      <c r="K7816" s="4">
        <f t="shared" si="3"/>
        <v>2</v>
      </c>
      <c r="L7816" s="4">
        <f t="shared" si="4"/>
        <v>8</v>
      </c>
      <c r="S7816" s="1" t="s">
        <v>7853</v>
      </c>
      <c r="T7816" s="4" t="str">
        <f t="shared" si="5"/>
        <v>Coffee</v>
      </c>
      <c r="U7816" s="4" t="str">
        <f t="shared" si="6"/>
        <v>UNKNOWN</v>
      </c>
      <c r="V7816" s="4" t="str">
        <f t="shared" si="7"/>
        <v>Digital Wallet</v>
      </c>
      <c r="W7816" s="4">
        <f t="shared" ref="W7816:Y7816" si="7823">IF(OR(J7816 = "ERROR", J7816 = ""), "UNKNOWN", J7816)</f>
        <v>4</v>
      </c>
      <c r="X7816" s="4">
        <f t="shared" si="7823"/>
        <v>2</v>
      </c>
      <c r="Y7816" s="4">
        <f t="shared" si="7823"/>
        <v>8</v>
      </c>
      <c r="Z7816" s="7">
        <f t="shared" si="9"/>
        <v>45225</v>
      </c>
    </row>
    <row r="7817">
      <c r="A7817" s="1" t="s">
        <v>7854</v>
      </c>
      <c r="B7817" s="1" t="s">
        <v>44</v>
      </c>
      <c r="C7817" s="1">
        <v>4.0</v>
      </c>
      <c r="D7817" s="1">
        <v>4.0</v>
      </c>
      <c r="E7817" s="1">
        <v>16.0</v>
      </c>
      <c r="F7817" s="1" t="s">
        <v>28</v>
      </c>
      <c r="G7817" s="1" t="s">
        <v>24</v>
      </c>
      <c r="H7817" s="2">
        <v>45013.0</v>
      </c>
      <c r="J7817" s="3">
        <f t="shared" si="2"/>
        <v>4</v>
      </c>
      <c r="K7817" s="4">
        <f t="shared" si="3"/>
        <v>4</v>
      </c>
      <c r="L7817" s="4">
        <f t="shared" si="4"/>
        <v>16</v>
      </c>
      <c r="S7817" s="1" t="s">
        <v>7854</v>
      </c>
      <c r="T7817" s="4" t="str">
        <f t="shared" si="5"/>
        <v>Sandwich</v>
      </c>
      <c r="U7817" s="4" t="str">
        <f t="shared" si="6"/>
        <v>Takeaway</v>
      </c>
      <c r="V7817" s="4" t="str">
        <f t="shared" si="7"/>
        <v>Cash</v>
      </c>
      <c r="W7817" s="4">
        <f t="shared" ref="W7817:Y7817" si="7824">IF(OR(J7817 = "ERROR", J7817 = ""), "UNKNOWN", J7817)</f>
        <v>4</v>
      </c>
      <c r="X7817" s="4">
        <f t="shared" si="7824"/>
        <v>4</v>
      </c>
      <c r="Y7817" s="4">
        <f t="shared" si="7824"/>
        <v>16</v>
      </c>
      <c r="Z7817" s="5">
        <f t="shared" si="9"/>
        <v>45013</v>
      </c>
    </row>
    <row r="7818">
      <c r="A7818" s="1" t="s">
        <v>7855</v>
      </c>
      <c r="B7818" s="1" t="s">
        <v>27</v>
      </c>
      <c r="C7818" s="1">
        <v>5.0</v>
      </c>
      <c r="D7818" s="1">
        <v>3.0</v>
      </c>
      <c r="E7818" s="1">
        <v>15.0</v>
      </c>
      <c r="F7818" s="1" t="s">
        <v>28</v>
      </c>
      <c r="H7818" s="2">
        <v>45206.0</v>
      </c>
      <c r="J7818" s="3">
        <f t="shared" si="2"/>
        <v>5</v>
      </c>
      <c r="K7818" s="4">
        <f t="shared" si="3"/>
        <v>3</v>
      </c>
      <c r="L7818" s="4">
        <f t="shared" si="4"/>
        <v>15</v>
      </c>
      <c r="S7818" s="1" t="s">
        <v>7855</v>
      </c>
      <c r="T7818" s="4" t="str">
        <f t="shared" si="5"/>
        <v>Cake</v>
      </c>
      <c r="U7818" s="4" t="str">
        <f t="shared" si="6"/>
        <v>UNKNOWN</v>
      </c>
      <c r="V7818" s="4" t="str">
        <f t="shared" si="7"/>
        <v>Cash</v>
      </c>
      <c r="W7818" s="4">
        <f t="shared" ref="W7818:Y7818" si="7825">IF(OR(J7818 = "ERROR", J7818 = ""), "UNKNOWN", J7818)</f>
        <v>5</v>
      </c>
      <c r="X7818" s="4">
        <f t="shared" si="7825"/>
        <v>3</v>
      </c>
      <c r="Y7818" s="4">
        <f t="shared" si="7825"/>
        <v>15</v>
      </c>
      <c r="Z7818" s="5">
        <f t="shared" si="9"/>
        <v>45206</v>
      </c>
    </row>
    <row r="7819">
      <c r="A7819" s="1" t="s">
        <v>7856</v>
      </c>
      <c r="B7819" s="1" t="s">
        <v>41</v>
      </c>
      <c r="C7819" s="1">
        <v>5.0</v>
      </c>
      <c r="D7819" s="1" t="s">
        <v>30</v>
      </c>
      <c r="E7819" s="1">
        <v>20.0</v>
      </c>
      <c r="F7819" s="1" t="s">
        <v>39</v>
      </c>
      <c r="G7819" s="1" t="s">
        <v>24</v>
      </c>
      <c r="H7819" s="2">
        <v>45263.0</v>
      </c>
      <c r="J7819" s="3">
        <f t="shared" si="2"/>
        <v>5</v>
      </c>
      <c r="K7819" s="4">
        <f t="shared" si="3"/>
        <v>4</v>
      </c>
      <c r="L7819" s="4">
        <f t="shared" si="4"/>
        <v>20</v>
      </c>
      <c r="S7819" s="1" t="s">
        <v>7856</v>
      </c>
      <c r="T7819" s="4" t="str">
        <f t="shared" si="5"/>
        <v>Smoothie</v>
      </c>
      <c r="U7819" s="4" t="str">
        <f t="shared" si="6"/>
        <v>Takeaway</v>
      </c>
      <c r="V7819" s="4" t="str">
        <f t="shared" si="7"/>
        <v>Digital Wallet</v>
      </c>
      <c r="W7819" s="4">
        <f t="shared" ref="W7819:Y7819" si="7826">IF(OR(J7819 = "ERROR", J7819 = ""), "UNKNOWN", J7819)</f>
        <v>5</v>
      </c>
      <c r="X7819" s="4">
        <f t="shared" si="7826"/>
        <v>4</v>
      </c>
      <c r="Y7819" s="4">
        <f t="shared" si="7826"/>
        <v>20</v>
      </c>
      <c r="Z7819" s="5">
        <f t="shared" si="9"/>
        <v>45263</v>
      </c>
    </row>
    <row r="7820">
      <c r="A7820" s="1" t="s">
        <v>7857</v>
      </c>
      <c r="B7820" s="1" t="s">
        <v>41</v>
      </c>
      <c r="C7820" s="1">
        <v>2.0</v>
      </c>
      <c r="D7820" s="1">
        <v>4.0</v>
      </c>
      <c r="E7820" s="1">
        <v>8.0</v>
      </c>
      <c r="H7820" s="2">
        <v>45138.0</v>
      </c>
      <c r="J7820" s="3">
        <f t="shared" si="2"/>
        <v>2</v>
      </c>
      <c r="K7820" s="4">
        <f t="shared" si="3"/>
        <v>4</v>
      </c>
      <c r="L7820" s="4">
        <f t="shared" si="4"/>
        <v>8</v>
      </c>
      <c r="S7820" s="1" t="s">
        <v>7857</v>
      </c>
      <c r="T7820" s="4" t="str">
        <f t="shared" si="5"/>
        <v>Smoothie</v>
      </c>
      <c r="U7820" s="4" t="str">
        <f t="shared" si="6"/>
        <v>UNKNOWN</v>
      </c>
      <c r="V7820" s="4" t="str">
        <f t="shared" si="7"/>
        <v>UNKNOWN</v>
      </c>
      <c r="W7820" s="4">
        <f t="shared" ref="W7820:Y7820" si="7827">IF(OR(J7820 = "ERROR", J7820 = ""), "UNKNOWN", J7820)</f>
        <v>2</v>
      </c>
      <c r="X7820" s="4">
        <f t="shared" si="7827"/>
        <v>4</v>
      </c>
      <c r="Y7820" s="4">
        <f t="shared" si="7827"/>
        <v>8</v>
      </c>
      <c r="Z7820" s="5">
        <f t="shared" si="9"/>
        <v>45138</v>
      </c>
    </row>
    <row r="7821">
      <c r="A7821" s="1" t="s">
        <v>7858</v>
      </c>
      <c r="B7821" s="1" t="s">
        <v>30</v>
      </c>
      <c r="D7821" s="1">
        <v>4.0</v>
      </c>
      <c r="E7821" s="1">
        <v>12.0</v>
      </c>
      <c r="F7821" s="1" t="s">
        <v>30</v>
      </c>
      <c r="G7821" s="1" t="s">
        <v>29</v>
      </c>
      <c r="H7821" s="2">
        <v>44929.0</v>
      </c>
      <c r="J7821" s="3">
        <f t="shared" si="2"/>
        <v>3</v>
      </c>
      <c r="K7821" s="4">
        <f t="shared" si="3"/>
        <v>4</v>
      </c>
      <c r="L7821" s="4">
        <f t="shared" si="4"/>
        <v>12</v>
      </c>
      <c r="S7821" s="1" t="s">
        <v>7858</v>
      </c>
      <c r="T7821" s="4" t="str">
        <f t="shared" si="5"/>
        <v>UNKNOWN</v>
      </c>
      <c r="U7821" s="4" t="str">
        <f t="shared" si="6"/>
        <v>In-store</v>
      </c>
      <c r="V7821" s="4" t="str">
        <f t="shared" si="7"/>
        <v>UNKNOWN</v>
      </c>
      <c r="W7821" s="4">
        <f t="shared" ref="W7821:Y7821" si="7828">IF(OR(J7821 = "ERROR", J7821 = ""), "UNKNOWN", J7821)</f>
        <v>3</v>
      </c>
      <c r="X7821" s="4">
        <f t="shared" si="7828"/>
        <v>4</v>
      </c>
      <c r="Y7821" s="4">
        <f t="shared" si="7828"/>
        <v>12</v>
      </c>
      <c r="Z7821" s="5">
        <f t="shared" si="9"/>
        <v>44929</v>
      </c>
    </row>
    <row r="7822">
      <c r="A7822" s="1" t="s">
        <v>7859</v>
      </c>
      <c r="B7822" s="1" t="s">
        <v>44</v>
      </c>
      <c r="C7822" s="1">
        <v>3.0</v>
      </c>
      <c r="D7822" s="1">
        <v>4.0</v>
      </c>
      <c r="E7822" s="1">
        <v>12.0</v>
      </c>
      <c r="G7822" s="1" t="s">
        <v>24</v>
      </c>
      <c r="H7822" s="6">
        <v>45209.0</v>
      </c>
      <c r="J7822" s="3">
        <f t="shared" si="2"/>
        <v>3</v>
      </c>
      <c r="K7822" s="4">
        <f t="shared" si="3"/>
        <v>4</v>
      </c>
      <c r="L7822" s="4">
        <f t="shared" si="4"/>
        <v>12</v>
      </c>
      <c r="S7822" s="1" t="s">
        <v>7859</v>
      </c>
      <c r="T7822" s="4" t="str">
        <f t="shared" si="5"/>
        <v>Sandwich</v>
      </c>
      <c r="U7822" s="4" t="str">
        <f t="shared" si="6"/>
        <v>Takeaway</v>
      </c>
      <c r="V7822" s="4" t="str">
        <f t="shared" si="7"/>
        <v>UNKNOWN</v>
      </c>
      <c r="W7822" s="4">
        <f t="shared" ref="W7822:Y7822" si="7829">IF(OR(J7822 = "ERROR", J7822 = ""), "UNKNOWN", J7822)</f>
        <v>3</v>
      </c>
      <c r="X7822" s="4">
        <f t="shared" si="7829"/>
        <v>4</v>
      </c>
      <c r="Y7822" s="4">
        <f t="shared" si="7829"/>
        <v>12</v>
      </c>
      <c r="Z7822" s="7">
        <f t="shared" si="9"/>
        <v>45209</v>
      </c>
    </row>
    <row r="7823">
      <c r="A7823" s="1" t="s">
        <v>7860</v>
      </c>
      <c r="B7823" s="1" t="s">
        <v>32</v>
      </c>
      <c r="C7823" s="1">
        <v>3.0</v>
      </c>
      <c r="D7823" s="1">
        <v>1.0</v>
      </c>
      <c r="E7823" s="1">
        <v>3.0</v>
      </c>
      <c r="F7823" s="1" t="s">
        <v>23</v>
      </c>
      <c r="G7823" s="1" t="s">
        <v>24</v>
      </c>
      <c r="H7823" s="1" t="s">
        <v>25</v>
      </c>
      <c r="J7823" s="3">
        <f t="shared" si="2"/>
        <v>3</v>
      </c>
      <c r="K7823" s="4">
        <f t="shared" si="3"/>
        <v>1</v>
      </c>
      <c r="L7823" s="4">
        <f t="shared" si="4"/>
        <v>3</v>
      </c>
      <c r="S7823" s="1" t="s">
        <v>7860</v>
      </c>
      <c r="T7823" s="4" t="str">
        <f t="shared" si="5"/>
        <v>Cookie</v>
      </c>
      <c r="U7823" s="4" t="str">
        <f t="shared" si="6"/>
        <v>Takeaway</v>
      </c>
      <c r="V7823" s="4" t="str">
        <f t="shared" si="7"/>
        <v>Credit Card</v>
      </c>
      <c r="W7823" s="4">
        <f t="shared" ref="W7823:Y7823" si="7830">IF(OR(J7823 = "ERROR", J7823 = ""), "UNKNOWN", J7823)</f>
        <v>3</v>
      </c>
      <c r="X7823" s="4">
        <f t="shared" si="7830"/>
        <v>1</v>
      </c>
      <c r="Y7823" s="4">
        <f t="shared" si="7830"/>
        <v>3</v>
      </c>
      <c r="Z7823" s="4" t="str">
        <f t="shared" si="9"/>
        <v>UNKNOWN</v>
      </c>
    </row>
    <row r="7824">
      <c r="A7824" s="1" t="s">
        <v>7861</v>
      </c>
      <c r="B7824" s="1" t="s">
        <v>81</v>
      </c>
      <c r="C7824" s="1">
        <v>4.0</v>
      </c>
      <c r="D7824" s="1">
        <v>1.5</v>
      </c>
      <c r="E7824" s="1">
        <v>6.0</v>
      </c>
      <c r="F7824" s="1" t="s">
        <v>28</v>
      </c>
      <c r="G7824" s="1" t="s">
        <v>24</v>
      </c>
      <c r="H7824" s="2">
        <v>45206.0</v>
      </c>
      <c r="J7824" s="3">
        <f t="shared" si="2"/>
        <v>4</v>
      </c>
      <c r="K7824" s="4">
        <f t="shared" si="3"/>
        <v>1.5</v>
      </c>
      <c r="L7824" s="4">
        <f t="shared" si="4"/>
        <v>6</v>
      </c>
      <c r="S7824" s="1" t="s">
        <v>7861</v>
      </c>
      <c r="T7824" s="4" t="str">
        <f t="shared" si="5"/>
        <v>Tea</v>
      </c>
      <c r="U7824" s="4" t="str">
        <f t="shared" si="6"/>
        <v>Takeaway</v>
      </c>
      <c r="V7824" s="4" t="str">
        <f t="shared" si="7"/>
        <v>Cash</v>
      </c>
      <c r="W7824" s="4">
        <f t="shared" ref="W7824:Y7824" si="7831">IF(OR(J7824 = "ERROR", J7824 = ""), "UNKNOWN", J7824)</f>
        <v>4</v>
      </c>
      <c r="X7824" s="4">
        <f t="shared" si="7831"/>
        <v>1.5</v>
      </c>
      <c r="Y7824" s="4">
        <f t="shared" si="7831"/>
        <v>6</v>
      </c>
      <c r="Z7824" s="5">
        <f t="shared" si="9"/>
        <v>45206</v>
      </c>
    </row>
    <row r="7825">
      <c r="A7825" s="1" t="s">
        <v>7862</v>
      </c>
      <c r="B7825" s="1" t="s">
        <v>55</v>
      </c>
      <c r="C7825" s="1">
        <v>1.0</v>
      </c>
      <c r="D7825" s="1">
        <v>3.0</v>
      </c>
      <c r="E7825" s="1">
        <v>3.0</v>
      </c>
      <c r="F7825" s="1" t="s">
        <v>25</v>
      </c>
      <c r="G7825" s="1" t="s">
        <v>29</v>
      </c>
      <c r="H7825" s="2">
        <v>44986.0</v>
      </c>
      <c r="J7825" s="3">
        <f t="shared" si="2"/>
        <v>1</v>
      </c>
      <c r="K7825" s="4">
        <f t="shared" si="3"/>
        <v>3</v>
      </c>
      <c r="L7825" s="4">
        <f t="shared" si="4"/>
        <v>3</v>
      </c>
      <c r="S7825" s="1" t="s">
        <v>7862</v>
      </c>
      <c r="T7825" s="4" t="str">
        <f t="shared" si="5"/>
        <v>Juice</v>
      </c>
      <c r="U7825" s="4" t="str">
        <f t="shared" si="6"/>
        <v>In-store</v>
      </c>
      <c r="V7825" s="4" t="str">
        <f t="shared" si="7"/>
        <v>UNKNOWN</v>
      </c>
      <c r="W7825" s="4">
        <f t="shared" ref="W7825:Y7825" si="7832">IF(OR(J7825 = "ERROR", J7825 = ""), "UNKNOWN", J7825)</f>
        <v>1</v>
      </c>
      <c r="X7825" s="4">
        <f t="shared" si="7832"/>
        <v>3</v>
      </c>
      <c r="Y7825" s="4">
        <f t="shared" si="7832"/>
        <v>3</v>
      </c>
      <c r="Z7825" s="5">
        <f t="shared" si="9"/>
        <v>44986</v>
      </c>
    </row>
    <row r="7826">
      <c r="A7826" s="1" t="s">
        <v>7863</v>
      </c>
      <c r="B7826" s="1" t="s">
        <v>22</v>
      </c>
      <c r="C7826" s="1">
        <v>1.0</v>
      </c>
      <c r="D7826" s="1">
        <v>2.0</v>
      </c>
      <c r="E7826" s="1">
        <v>2.0</v>
      </c>
      <c r="F7826" s="1" t="s">
        <v>23</v>
      </c>
      <c r="H7826" s="2">
        <v>44932.0</v>
      </c>
      <c r="J7826" s="3">
        <f t="shared" si="2"/>
        <v>1</v>
      </c>
      <c r="K7826" s="4">
        <f t="shared" si="3"/>
        <v>2</v>
      </c>
      <c r="L7826" s="4">
        <f t="shared" si="4"/>
        <v>2</v>
      </c>
      <c r="S7826" s="1" t="s">
        <v>7863</v>
      </c>
      <c r="T7826" s="4" t="str">
        <f t="shared" si="5"/>
        <v>Coffee</v>
      </c>
      <c r="U7826" s="4" t="str">
        <f t="shared" si="6"/>
        <v>UNKNOWN</v>
      </c>
      <c r="V7826" s="4" t="str">
        <f t="shared" si="7"/>
        <v>Credit Card</v>
      </c>
      <c r="W7826" s="4">
        <f t="shared" ref="W7826:Y7826" si="7833">IF(OR(J7826 = "ERROR", J7826 = ""), "UNKNOWN", J7826)</f>
        <v>1</v>
      </c>
      <c r="X7826" s="4">
        <f t="shared" si="7833"/>
        <v>2</v>
      </c>
      <c r="Y7826" s="4">
        <f t="shared" si="7833"/>
        <v>2</v>
      </c>
      <c r="Z7826" s="5">
        <f t="shared" si="9"/>
        <v>44932</v>
      </c>
    </row>
    <row r="7827">
      <c r="A7827" s="1" t="s">
        <v>7864</v>
      </c>
      <c r="B7827" s="1" t="s">
        <v>22</v>
      </c>
      <c r="C7827" s="1">
        <v>1.0</v>
      </c>
      <c r="D7827" s="1">
        <v>2.0</v>
      </c>
      <c r="E7827" s="1">
        <v>2.0</v>
      </c>
      <c r="F7827" s="1" t="s">
        <v>39</v>
      </c>
      <c r="G7827" s="1" t="s">
        <v>24</v>
      </c>
      <c r="H7827" s="2">
        <v>44994.0</v>
      </c>
      <c r="J7827" s="3">
        <f t="shared" si="2"/>
        <v>1</v>
      </c>
      <c r="K7827" s="4">
        <f t="shared" si="3"/>
        <v>2</v>
      </c>
      <c r="L7827" s="4">
        <f t="shared" si="4"/>
        <v>2</v>
      </c>
      <c r="S7827" s="1" t="s">
        <v>7864</v>
      </c>
      <c r="T7827" s="4" t="str">
        <f t="shared" si="5"/>
        <v>Coffee</v>
      </c>
      <c r="U7827" s="4" t="str">
        <f t="shared" si="6"/>
        <v>Takeaway</v>
      </c>
      <c r="V7827" s="4" t="str">
        <f t="shared" si="7"/>
        <v>Digital Wallet</v>
      </c>
      <c r="W7827" s="4">
        <f t="shared" ref="W7827:Y7827" si="7834">IF(OR(J7827 = "ERROR", J7827 = ""), "UNKNOWN", J7827)</f>
        <v>1</v>
      </c>
      <c r="X7827" s="4">
        <f t="shared" si="7834"/>
        <v>2</v>
      </c>
      <c r="Y7827" s="4">
        <f t="shared" si="7834"/>
        <v>2</v>
      </c>
      <c r="Z7827" s="5">
        <f t="shared" si="9"/>
        <v>44994</v>
      </c>
    </row>
    <row r="7828">
      <c r="A7828" s="1" t="s">
        <v>7865</v>
      </c>
      <c r="B7828" s="1" t="s">
        <v>41</v>
      </c>
      <c r="C7828" s="1">
        <v>4.0</v>
      </c>
      <c r="D7828" s="1">
        <v>4.0</v>
      </c>
      <c r="E7828" s="1">
        <v>16.0</v>
      </c>
      <c r="G7828" s="1" t="s">
        <v>24</v>
      </c>
      <c r="H7828" s="2">
        <v>45049.0</v>
      </c>
      <c r="J7828" s="3">
        <f t="shared" si="2"/>
        <v>4</v>
      </c>
      <c r="K7828" s="4">
        <f t="shared" si="3"/>
        <v>4</v>
      </c>
      <c r="L7828" s="4">
        <f t="shared" si="4"/>
        <v>16</v>
      </c>
      <c r="S7828" s="1" t="s">
        <v>7865</v>
      </c>
      <c r="T7828" s="4" t="str">
        <f t="shared" si="5"/>
        <v>Smoothie</v>
      </c>
      <c r="U7828" s="4" t="str">
        <f t="shared" si="6"/>
        <v>Takeaway</v>
      </c>
      <c r="V7828" s="4" t="str">
        <f t="shared" si="7"/>
        <v>UNKNOWN</v>
      </c>
      <c r="W7828" s="4">
        <f t="shared" ref="W7828:Y7828" si="7835">IF(OR(J7828 = "ERROR", J7828 = ""), "UNKNOWN", J7828)</f>
        <v>4</v>
      </c>
      <c r="X7828" s="4">
        <f t="shared" si="7835"/>
        <v>4</v>
      </c>
      <c r="Y7828" s="4">
        <f t="shared" si="7835"/>
        <v>16</v>
      </c>
      <c r="Z7828" s="5">
        <f t="shared" si="9"/>
        <v>45049</v>
      </c>
    </row>
    <row r="7829">
      <c r="A7829" s="1" t="s">
        <v>7866</v>
      </c>
      <c r="B7829" s="1" t="s">
        <v>44</v>
      </c>
      <c r="C7829" s="1">
        <v>3.0</v>
      </c>
      <c r="D7829" s="1">
        <v>4.0</v>
      </c>
      <c r="E7829" s="1">
        <v>12.0</v>
      </c>
      <c r="G7829" s="1" t="s">
        <v>29</v>
      </c>
      <c r="H7829" s="2">
        <v>45206.0</v>
      </c>
      <c r="J7829" s="3">
        <f t="shared" si="2"/>
        <v>3</v>
      </c>
      <c r="K7829" s="4">
        <f t="shared" si="3"/>
        <v>4</v>
      </c>
      <c r="L7829" s="4">
        <f t="shared" si="4"/>
        <v>12</v>
      </c>
      <c r="S7829" s="1" t="s">
        <v>7866</v>
      </c>
      <c r="T7829" s="4" t="str">
        <f t="shared" si="5"/>
        <v>Sandwich</v>
      </c>
      <c r="U7829" s="4" t="str">
        <f t="shared" si="6"/>
        <v>In-store</v>
      </c>
      <c r="V7829" s="4" t="str">
        <f t="shared" si="7"/>
        <v>UNKNOWN</v>
      </c>
      <c r="W7829" s="4">
        <f t="shared" ref="W7829:Y7829" si="7836">IF(OR(J7829 = "ERROR", J7829 = ""), "UNKNOWN", J7829)</f>
        <v>3</v>
      </c>
      <c r="X7829" s="4">
        <f t="shared" si="7836"/>
        <v>4</v>
      </c>
      <c r="Y7829" s="4">
        <f t="shared" si="7836"/>
        <v>12</v>
      </c>
      <c r="Z7829" s="5">
        <f t="shared" si="9"/>
        <v>45206</v>
      </c>
    </row>
    <row r="7830">
      <c r="A7830" s="1" t="s">
        <v>7867</v>
      </c>
      <c r="B7830" s="1" t="s">
        <v>41</v>
      </c>
      <c r="C7830" s="1">
        <v>4.0</v>
      </c>
      <c r="D7830" s="1">
        <v>4.0</v>
      </c>
      <c r="E7830" s="1">
        <v>16.0</v>
      </c>
      <c r="F7830" s="1" t="s">
        <v>28</v>
      </c>
      <c r="G7830" s="1" t="s">
        <v>29</v>
      </c>
      <c r="H7830" s="2">
        <v>45039.0</v>
      </c>
      <c r="J7830" s="3">
        <f t="shared" si="2"/>
        <v>4</v>
      </c>
      <c r="K7830" s="4">
        <f t="shared" si="3"/>
        <v>4</v>
      </c>
      <c r="L7830" s="4">
        <f t="shared" si="4"/>
        <v>16</v>
      </c>
      <c r="S7830" s="1" t="s">
        <v>7867</v>
      </c>
      <c r="T7830" s="4" t="str">
        <f t="shared" si="5"/>
        <v>Smoothie</v>
      </c>
      <c r="U7830" s="4" t="str">
        <f t="shared" si="6"/>
        <v>In-store</v>
      </c>
      <c r="V7830" s="4" t="str">
        <f t="shared" si="7"/>
        <v>Cash</v>
      </c>
      <c r="W7830" s="4">
        <f t="shared" ref="W7830:Y7830" si="7837">IF(OR(J7830 = "ERROR", J7830 = ""), "UNKNOWN", J7830)</f>
        <v>4</v>
      </c>
      <c r="X7830" s="4">
        <f t="shared" si="7837"/>
        <v>4</v>
      </c>
      <c r="Y7830" s="4">
        <f t="shared" si="7837"/>
        <v>16</v>
      </c>
      <c r="Z7830" s="5">
        <f t="shared" si="9"/>
        <v>45039</v>
      </c>
    </row>
    <row r="7831">
      <c r="A7831" s="1" t="s">
        <v>7868</v>
      </c>
      <c r="B7831" s="1" t="s">
        <v>27</v>
      </c>
      <c r="C7831" s="1">
        <v>4.0</v>
      </c>
      <c r="D7831" s="1">
        <v>3.0</v>
      </c>
      <c r="E7831" s="1">
        <v>12.0</v>
      </c>
      <c r="F7831" s="1" t="s">
        <v>23</v>
      </c>
      <c r="H7831" s="2">
        <v>44936.0</v>
      </c>
      <c r="J7831" s="3">
        <f t="shared" si="2"/>
        <v>4</v>
      </c>
      <c r="K7831" s="4">
        <f t="shared" si="3"/>
        <v>3</v>
      </c>
      <c r="L7831" s="4">
        <f t="shared" si="4"/>
        <v>12</v>
      </c>
      <c r="S7831" s="1" t="s">
        <v>7868</v>
      </c>
      <c r="T7831" s="4" t="str">
        <f t="shared" si="5"/>
        <v>Cake</v>
      </c>
      <c r="U7831" s="4" t="str">
        <f t="shared" si="6"/>
        <v>UNKNOWN</v>
      </c>
      <c r="V7831" s="4" t="str">
        <f t="shared" si="7"/>
        <v>Credit Card</v>
      </c>
      <c r="W7831" s="4">
        <f t="shared" ref="W7831:Y7831" si="7838">IF(OR(J7831 = "ERROR", J7831 = ""), "UNKNOWN", J7831)</f>
        <v>4</v>
      </c>
      <c r="X7831" s="4">
        <f t="shared" si="7838"/>
        <v>3</v>
      </c>
      <c r="Y7831" s="4">
        <f t="shared" si="7838"/>
        <v>12</v>
      </c>
      <c r="Z7831" s="5">
        <f t="shared" si="9"/>
        <v>44936</v>
      </c>
    </row>
    <row r="7832">
      <c r="A7832" s="1" t="s">
        <v>7869</v>
      </c>
      <c r="B7832" s="1" t="s">
        <v>27</v>
      </c>
      <c r="C7832" s="1">
        <v>2.0</v>
      </c>
      <c r="D7832" s="1">
        <v>3.0</v>
      </c>
      <c r="E7832" s="1">
        <v>6.0</v>
      </c>
      <c r="H7832" s="2">
        <v>44970.0</v>
      </c>
      <c r="J7832" s="3">
        <f t="shared" si="2"/>
        <v>2</v>
      </c>
      <c r="K7832" s="4">
        <f t="shared" si="3"/>
        <v>3</v>
      </c>
      <c r="L7832" s="4">
        <f t="shared" si="4"/>
        <v>6</v>
      </c>
      <c r="S7832" s="1" t="s">
        <v>7869</v>
      </c>
      <c r="T7832" s="4" t="str">
        <f t="shared" si="5"/>
        <v>Cake</v>
      </c>
      <c r="U7832" s="4" t="str">
        <f t="shared" si="6"/>
        <v>UNKNOWN</v>
      </c>
      <c r="V7832" s="4" t="str">
        <f t="shared" si="7"/>
        <v>UNKNOWN</v>
      </c>
      <c r="W7832" s="4">
        <f t="shared" ref="W7832:Y7832" si="7839">IF(OR(J7832 = "ERROR", J7832 = ""), "UNKNOWN", J7832)</f>
        <v>2</v>
      </c>
      <c r="X7832" s="4">
        <f t="shared" si="7839"/>
        <v>3</v>
      </c>
      <c r="Y7832" s="4">
        <f t="shared" si="7839"/>
        <v>6</v>
      </c>
      <c r="Z7832" s="5">
        <f t="shared" si="9"/>
        <v>44970</v>
      </c>
    </row>
    <row r="7833">
      <c r="A7833" s="1" t="s">
        <v>7870</v>
      </c>
      <c r="B7833" s="1" t="s">
        <v>55</v>
      </c>
      <c r="C7833" s="1">
        <v>2.0</v>
      </c>
      <c r="D7833" s="1">
        <v>3.0</v>
      </c>
      <c r="E7833" s="1">
        <v>6.0</v>
      </c>
      <c r="F7833" s="1" t="s">
        <v>28</v>
      </c>
      <c r="G7833" s="1" t="s">
        <v>29</v>
      </c>
      <c r="H7833" s="2">
        <v>45180.0</v>
      </c>
      <c r="J7833" s="3">
        <f t="shared" si="2"/>
        <v>2</v>
      </c>
      <c r="K7833" s="4">
        <f t="shared" si="3"/>
        <v>3</v>
      </c>
      <c r="L7833" s="4">
        <f t="shared" si="4"/>
        <v>6</v>
      </c>
      <c r="S7833" s="1" t="s">
        <v>7870</v>
      </c>
      <c r="T7833" s="4" t="str">
        <f t="shared" si="5"/>
        <v>Juice</v>
      </c>
      <c r="U7833" s="4" t="str">
        <f t="shared" si="6"/>
        <v>In-store</v>
      </c>
      <c r="V7833" s="4" t="str">
        <f t="shared" si="7"/>
        <v>Cash</v>
      </c>
      <c r="W7833" s="4">
        <f t="shared" ref="W7833:Y7833" si="7840">IF(OR(J7833 = "ERROR", J7833 = ""), "UNKNOWN", J7833)</f>
        <v>2</v>
      </c>
      <c r="X7833" s="4">
        <f t="shared" si="7840"/>
        <v>3</v>
      </c>
      <c r="Y7833" s="4">
        <f t="shared" si="7840"/>
        <v>6</v>
      </c>
      <c r="Z7833" s="5">
        <f t="shared" si="9"/>
        <v>45180</v>
      </c>
    </row>
    <row r="7834">
      <c r="A7834" s="1" t="s">
        <v>7871</v>
      </c>
      <c r="B7834" s="1" t="s">
        <v>27</v>
      </c>
      <c r="C7834" s="1">
        <v>4.0</v>
      </c>
      <c r="D7834" s="1">
        <v>3.0</v>
      </c>
      <c r="E7834" s="1">
        <v>12.0</v>
      </c>
      <c r="F7834" s="1" t="s">
        <v>28</v>
      </c>
      <c r="H7834" s="6">
        <v>45286.0</v>
      </c>
      <c r="J7834" s="3">
        <f t="shared" si="2"/>
        <v>4</v>
      </c>
      <c r="K7834" s="4">
        <f t="shared" si="3"/>
        <v>3</v>
      </c>
      <c r="L7834" s="4">
        <f t="shared" si="4"/>
        <v>12</v>
      </c>
      <c r="S7834" s="1" t="s">
        <v>7871</v>
      </c>
      <c r="T7834" s="4" t="str">
        <f t="shared" si="5"/>
        <v>Cake</v>
      </c>
      <c r="U7834" s="4" t="str">
        <f t="shared" si="6"/>
        <v>UNKNOWN</v>
      </c>
      <c r="V7834" s="4" t="str">
        <f t="shared" si="7"/>
        <v>Cash</v>
      </c>
      <c r="W7834" s="4">
        <f t="shared" ref="W7834:Y7834" si="7841">IF(OR(J7834 = "ERROR", J7834 = ""), "UNKNOWN", J7834)</f>
        <v>4</v>
      </c>
      <c r="X7834" s="4">
        <f t="shared" si="7841"/>
        <v>3</v>
      </c>
      <c r="Y7834" s="4">
        <f t="shared" si="7841"/>
        <v>12</v>
      </c>
      <c r="Z7834" s="7">
        <f t="shared" si="9"/>
        <v>45286</v>
      </c>
    </row>
    <row r="7835">
      <c r="A7835" s="1" t="s">
        <v>7872</v>
      </c>
      <c r="B7835" s="1" t="s">
        <v>55</v>
      </c>
      <c r="C7835" s="1">
        <v>3.0</v>
      </c>
      <c r="D7835" s="1">
        <v>3.0</v>
      </c>
      <c r="E7835" s="1">
        <v>9.0</v>
      </c>
      <c r="H7835" s="2">
        <v>45184.0</v>
      </c>
      <c r="J7835" s="3">
        <f t="shared" si="2"/>
        <v>3</v>
      </c>
      <c r="K7835" s="4">
        <f t="shared" si="3"/>
        <v>3</v>
      </c>
      <c r="L7835" s="4">
        <f t="shared" si="4"/>
        <v>9</v>
      </c>
      <c r="S7835" s="1" t="s">
        <v>7872</v>
      </c>
      <c r="T7835" s="4" t="str">
        <f t="shared" si="5"/>
        <v>Juice</v>
      </c>
      <c r="U7835" s="4" t="str">
        <f t="shared" si="6"/>
        <v>UNKNOWN</v>
      </c>
      <c r="V7835" s="4" t="str">
        <f t="shared" si="7"/>
        <v>UNKNOWN</v>
      </c>
      <c r="W7835" s="4">
        <f t="shared" ref="W7835:Y7835" si="7842">IF(OR(J7835 = "ERROR", J7835 = ""), "UNKNOWN", J7835)</f>
        <v>3</v>
      </c>
      <c r="X7835" s="4">
        <f t="shared" si="7842"/>
        <v>3</v>
      </c>
      <c r="Y7835" s="4">
        <f t="shared" si="7842"/>
        <v>9</v>
      </c>
      <c r="Z7835" s="5">
        <f t="shared" si="9"/>
        <v>45184</v>
      </c>
    </row>
    <row r="7836">
      <c r="A7836" s="1" t="s">
        <v>7873</v>
      </c>
      <c r="B7836" s="1" t="s">
        <v>32</v>
      </c>
      <c r="C7836" s="1">
        <v>4.0</v>
      </c>
      <c r="D7836" s="1">
        <v>1.0</v>
      </c>
      <c r="E7836" s="1">
        <v>4.0</v>
      </c>
      <c r="F7836" s="1" t="s">
        <v>28</v>
      </c>
      <c r="G7836" s="1" t="s">
        <v>24</v>
      </c>
      <c r="H7836" s="2">
        <v>45159.0</v>
      </c>
      <c r="J7836" s="3">
        <f t="shared" si="2"/>
        <v>4</v>
      </c>
      <c r="K7836" s="4">
        <f t="shared" si="3"/>
        <v>1</v>
      </c>
      <c r="L7836" s="4">
        <f t="shared" si="4"/>
        <v>4</v>
      </c>
      <c r="S7836" s="1" t="s">
        <v>7873</v>
      </c>
      <c r="T7836" s="4" t="str">
        <f t="shared" si="5"/>
        <v>Cookie</v>
      </c>
      <c r="U7836" s="4" t="str">
        <f t="shared" si="6"/>
        <v>Takeaway</v>
      </c>
      <c r="V7836" s="4" t="str">
        <f t="shared" si="7"/>
        <v>Cash</v>
      </c>
      <c r="W7836" s="4">
        <f t="shared" ref="W7836:Y7836" si="7843">IF(OR(J7836 = "ERROR", J7836 = ""), "UNKNOWN", J7836)</f>
        <v>4</v>
      </c>
      <c r="X7836" s="4">
        <f t="shared" si="7843"/>
        <v>1</v>
      </c>
      <c r="Y7836" s="4">
        <f t="shared" si="7843"/>
        <v>4</v>
      </c>
      <c r="Z7836" s="5">
        <f t="shared" si="9"/>
        <v>45159</v>
      </c>
    </row>
    <row r="7837">
      <c r="A7837" s="1" t="s">
        <v>7874</v>
      </c>
      <c r="B7837" s="1" t="s">
        <v>55</v>
      </c>
      <c r="C7837" s="1">
        <v>4.0</v>
      </c>
      <c r="D7837" s="1">
        <v>3.0</v>
      </c>
      <c r="E7837" s="1">
        <v>12.0</v>
      </c>
      <c r="F7837" s="1" t="s">
        <v>28</v>
      </c>
      <c r="H7837" s="2">
        <v>45105.0</v>
      </c>
      <c r="J7837" s="3">
        <f t="shared" si="2"/>
        <v>4</v>
      </c>
      <c r="K7837" s="4">
        <f t="shared" si="3"/>
        <v>3</v>
      </c>
      <c r="L7837" s="4">
        <f t="shared" si="4"/>
        <v>12</v>
      </c>
      <c r="S7837" s="1" t="s">
        <v>7874</v>
      </c>
      <c r="T7837" s="4" t="str">
        <f t="shared" si="5"/>
        <v>Juice</v>
      </c>
      <c r="U7837" s="4" t="str">
        <f t="shared" si="6"/>
        <v>UNKNOWN</v>
      </c>
      <c r="V7837" s="4" t="str">
        <f t="shared" si="7"/>
        <v>Cash</v>
      </c>
      <c r="W7837" s="4">
        <f t="shared" ref="W7837:Y7837" si="7844">IF(OR(J7837 = "ERROR", J7837 = ""), "UNKNOWN", J7837)</f>
        <v>4</v>
      </c>
      <c r="X7837" s="4">
        <f t="shared" si="7844"/>
        <v>3</v>
      </c>
      <c r="Y7837" s="4">
        <f t="shared" si="7844"/>
        <v>12</v>
      </c>
      <c r="Z7837" s="5">
        <f t="shared" si="9"/>
        <v>45105</v>
      </c>
    </row>
    <row r="7838">
      <c r="A7838" s="1" t="s">
        <v>7875</v>
      </c>
      <c r="B7838" s="1" t="s">
        <v>41</v>
      </c>
      <c r="C7838" s="1">
        <v>4.0</v>
      </c>
      <c r="D7838" s="1">
        <v>4.0</v>
      </c>
      <c r="E7838" s="1">
        <v>16.0</v>
      </c>
      <c r="F7838" s="1" t="s">
        <v>39</v>
      </c>
      <c r="H7838" s="2">
        <v>44998.0</v>
      </c>
      <c r="J7838" s="3">
        <f t="shared" si="2"/>
        <v>4</v>
      </c>
      <c r="K7838" s="4">
        <f t="shared" si="3"/>
        <v>4</v>
      </c>
      <c r="L7838" s="4">
        <f t="shared" si="4"/>
        <v>16</v>
      </c>
      <c r="S7838" s="1" t="s">
        <v>7875</v>
      </c>
      <c r="T7838" s="4" t="str">
        <f t="shared" si="5"/>
        <v>Smoothie</v>
      </c>
      <c r="U7838" s="4" t="str">
        <f t="shared" si="6"/>
        <v>UNKNOWN</v>
      </c>
      <c r="V7838" s="4" t="str">
        <f t="shared" si="7"/>
        <v>Digital Wallet</v>
      </c>
      <c r="W7838" s="4">
        <f t="shared" ref="W7838:Y7838" si="7845">IF(OR(J7838 = "ERROR", J7838 = ""), "UNKNOWN", J7838)</f>
        <v>4</v>
      </c>
      <c r="X7838" s="4">
        <f t="shared" si="7845"/>
        <v>4</v>
      </c>
      <c r="Y7838" s="4">
        <f t="shared" si="7845"/>
        <v>16</v>
      </c>
      <c r="Z7838" s="5">
        <f t="shared" si="9"/>
        <v>44998</v>
      </c>
    </row>
    <row r="7839">
      <c r="A7839" s="1" t="s">
        <v>7876</v>
      </c>
      <c r="B7839" s="1" t="s">
        <v>81</v>
      </c>
      <c r="C7839" s="1">
        <v>2.0</v>
      </c>
      <c r="E7839" s="1">
        <v>3.0</v>
      </c>
      <c r="F7839" s="1" t="s">
        <v>25</v>
      </c>
      <c r="G7839" s="1" t="s">
        <v>24</v>
      </c>
      <c r="H7839" s="6">
        <v>45222.0</v>
      </c>
      <c r="J7839" s="3">
        <f t="shared" si="2"/>
        <v>2</v>
      </c>
      <c r="K7839" s="4">
        <f t="shared" si="3"/>
        <v>1.5</v>
      </c>
      <c r="L7839" s="4">
        <f t="shared" si="4"/>
        <v>3</v>
      </c>
      <c r="S7839" s="1" t="s">
        <v>7876</v>
      </c>
      <c r="T7839" s="4" t="str">
        <f t="shared" si="5"/>
        <v>Tea</v>
      </c>
      <c r="U7839" s="4" t="str">
        <f t="shared" si="6"/>
        <v>Takeaway</v>
      </c>
      <c r="V7839" s="4" t="str">
        <f t="shared" si="7"/>
        <v>UNKNOWN</v>
      </c>
      <c r="W7839" s="4">
        <f t="shared" ref="W7839:Y7839" si="7846">IF(OR(J7839 = "ERROR", J7839 = ""), "UNKNOWN", J7839)</f>
        <v>2</v>
      </c>
      <c r="X7839" s="4">
        <f t="shared" si="7846"/>
        <v>1.5</v>
      </c>
      <c r="Y7839" s="4">
        <f t="shared" si="7846"/>
        <v>3</v>
      </c>
      <c r="Z7839" s="7">
        <f t="shared" si="9"/>
        <v>45222</v>
      </c>
    </row>
    <row r="7840">
      <c r="A7840" s="1" t="s">
        <v>7877</v>
      </c>
      <c r="B7840" s="1" t="s">
        <v>44</v>
      </c>
      <c r="C7840" s="1">
        <v>5.0</v>
      </c>
      <c r="D7840" s="1">
        <v>4.0</v>
      </c>
      <c r="E7840" s="1">
        <v>20.0</v>
      </c>
      <c r="G7840" s="1" t="s">
        <v>24</v>
      </c>
      <c r="H7840" s="2">
        <v>44991.0</v>
      </c>
      <c r="J7840" s="3">
        <f t="shared" si="2"/>
        <v>5</v>
      </c>
      <c r="K7840" s="4">
        <f t="shared" si="3"/>
        <v>4</v>
      </c>
      <c r="L7840" s="4">
        <f t="shared" si="4"/>
        <v>20</v>
      </c>
      <c r="S7840" s="1" t="s">
        <v>7877</v>
      </c>
      <c r="T7840" s="4" t="str">
        <f t="shared" si="5"/>
        <v>Sandwich</v>
      </c>
      <c r="U7840" s="4" t="str">
        <f t="shared" si="6"/>
        <v>Takeaway</v>
      </c>
      <c r="V7840" s="4" t="str">
        <f t="shared" si="7"/>
        <v>UNKNOWN</v>
      </c>
      <c r="W7840" s="4">
        <f t="shared" ref="W7840:Y7840" si="7847">IF(OR(J7840 = "ERROR", J7840 = ""), "UNKNOWN", J7840)</f>
        <v>5</v>
      </c>
      <c r="X7840" s="4">
        <f t="shared" si="7847"/>
        <v>4</v>
      </c>
      <c r="Y7840" s="4">
        <f t="shared" si="7847"/>
        <v>20</v>
      </c>
      <c r="Z7840" s="5">
        <f t="shared" si="9"/>
        <v>44991</v>
      </c>
    </row>
    <row r="7841">
      <c r="A7841" s="1" t="s">
        <v>7878</v>
      </c>
      <c r="B7841" s="1" t="s">
        <v>44</v>
      </c>
      <c r="C7841" s="1">
        <v>3.0</v>
      </c>
      <c r="D7841" s="1">
        <v>4.0</v>
      </c>
      <c r="E7841" s="1">
        <v>12.0</v>
      </c>
      <c r="F7841" s="1" t="s">
        <v>39</v>
      </c>
      <c r="G7841" s="1" t="s">
        <v>29</v>
      </c>
      <c r="H7841" s="6">
        <v>45227.0</v>
      </c>
      <c r="J7841" s="3">
        <f t="shared" si="2"/>
        <v>3</v>
      </c>
      <c r="K7841" s="4">
        <f t="shared" si="3"/>
        <v>4</v>
      </c>
      <c r="L7841" s="4">
        <f t="shared" si="4"/>
        <v>12</v>
      </c>
      <c r="S7841" s="1" t="s">
        <v>7878</v>
      </c>
      <c r="T7841" s="4" t="str">
        <f t="shared" si="5"/>
        <v>Sandwich</v>
      </c>
      <c r="U7841" s="4" t="str">
        <f t="shared" si="6"/>
        <v>In-store</v>
      </c>
      <c r="V7841" s="4" t="str">
        <f t="shared" si="7"/>
        <v>Digital Wallet</v>
      </c>
      <c r="W7841" s="4">
        <f t="shared" ref="W7841:Y7841" si="7848">IF(OR(J7841 = "ERROR", J7841 = ""), "UNKNOWN", J7841)</f>
        <v>3</v>
      </c>
      <c r="X7841" s="4">
        <f t="shared" si="7848"/>
        <v>4</v>
      </c>
      <c r="Y7841" s="4">
        <f t="shared" si="7848"/>
        <v>12</v>
      </c>
      <c r="Z7841" s="7">
        <f t="shared" si="9"/>
        <v>45227</v>
      </c>
    </row>
    <row r="7842">
      <c r="A7842" s="1" t="s">
        <v>7879</v>
      </c>
      <c r="B7842" s="1" t="s">
        <v>81</v>
      </c>
      <c r="C7842" s="1">
        <v>3.0</v>
      </c>
      <c r="D7842" s="1">
        <v>1.5</v>
      </c>
      <c r="E7842" s="1">
        <v>4.5</v>
      </c>
      <c r="F7842" s="1" t="s">
        <v>23</v>
      </c>
      <c r="H7842" s="2">
        <v>45205.0</v>
      </c>
      <c r="J7842" s="3">
        <f t="shared" si="2"/>
        <v>3</v>
      </c>
      <c r="K7842" s="4">
        <f t="shared" si="3"/>
        <v>1.5</v>
      </c>
      <c r="L7842" s="4">
        <f t="shared" si="4"/>
        <v>4.5</v>
      </c>
      <c r="S7842" s="1" t="s">
        <v>7879</v>
      </c>
      <c r="T7842" s="4" t="str">
        <f t="shared" si="5"/>
        <v>Tea</v>
      </c>
      <c r="U7842" s="4" t="str">
        <f t="shared" si="6"/>
        <v>UNKNOWN</v>
      </c>
      <c r="V7842" s="4" t="str">
        <f t="shared" si="7"/>
        <v>Credit Card</v>
      </c>
      <c r="W7842" s="4">
        <f t="shared" ref="W7842:Y7842" si="7849">IF(OR(J7842 = "ERROR", J7842 = ""), "UNKNOWN", J7842)</f>
        <v>3</v>
      </c>
      <c r="X7842" s="4">
        <f t="shared" si="7849"/>
        <v>1.5</v>
      </c>
      <c r="Y7842" s="4">
        <f t="shared" si="7849"/>
        <v>4.5</v>
      </c>
      <c r="Z7842" s="5">
        <f t="shared" si="9"/>
        <v>45205</v>
      </c>
    </row>
    <row r="7843">
      <c r="A7843" s="1" t="s">
        <v>7880</v>
      </c>
      <c r="B7843" s="1" t="s">
        <v>36</v>
      </c>
      <c r="C7843" s="1">
        <v>2.0</v>
      </c>
      <c r="D7843" s="1">
        <v>5.0</v>
      </c>
      <c r="E7843" s="1">
        <v>10.0</v>
      </c>
      <c r="F7843" s="1" t="s">
        <v>28</v>
      </c>
      <c r="G7843" s="1" t="s">
        <v>24</v>
      </c>
      <c r="H7843" s="2">
        <v>44928.0</v>
      </c>
      <c r="J7843" s="3">
        <f t="shared" si="2"/>
        <v>2</v>
      </c>
      <c r="K7843" s="4">
        <f t="shared" si="3"/>
        <v>5</v>
      </c>
      <c r="L7843" s="4">
        <f t="shared" si="4"/>
        <v>10</v>
      </c>
      <c r="S7843" s="1" t="s">
        <v>7880</v>
      </c>
      <c r="T7843" s="4" t="str">
        <f t="shared" si="5"/>
        <v>Salad</v>
      </c>
      <c r="U7843" s="4" t="str">
        <f t="shared" si="6"/>
        <v>Takeaway</v>
      </c>
      <c r="V7843" s="4" t="str">
        <f t="shared" si="7"/>
        <v>Cash</v>
      </c>
      <c r="W7843" s="4">
        <f t="shared" ref="W7843:Y7843" si="7850">IF(OR(J7843 = "ERROR", J7843 = ""), "UNKNOWN", J7843)</f>
        <v>2</v>
      </c>
      <c r="X7843" s="4">
        <f t="shared" si="7850"/>
        <v>5</v>
      </c>
      <c r="Y7843" s="4">
        <f t="shared" si="7850"/>
        <v>10</v>
      </c>
      <c r="Z7843" s="5">
        <f t="shared" si="9"/>
        <v>44928</v>
      </c>
    </row>
    <row r="7844">
      <c r="A7844" s="1" t="s">
        <v>7881</v>
      </c>
      <c r="B7844" s="1" t="s">
        <v>27</v>
      </c>
      <c r="C7844" s="1">
        <v>2.0</v>
      </c>
      <c r="D7844" s="1">
        <v>3.0</v>
      </c>
      <c r="E7844" s="1">
        <v>6.0</v>
      </c>
      <c r="F7844" s="1" t="s">
        <v>23</v>
      </c>
      <c r="G7844" s="1" t="s">
        <v>24</v>
      </c>
      <c r="H7844" s="2">
        <v>45154.0</v>
      </c>
      <c r="J7844" s="3">
        <f t="shared" si="2"/>
        <v>2</v>
      </c>
      <c r="K7844" s="4">
        <f t="shared" si="3"/>
        <v>3</v>
      </c>
      <c r="L7844" s="4">
        <f t="shared" si="4"/>
        <v>6</v>
      </c>
      <c r="S7844" s="1" t="s">
        <v>7881</v>
      </c>
      <c r="T7844" s="4" t="str">
        <f t="shared" si="5"/>
        <v>Cake</v>
      </c>
      <c r="U7844" s="4" t="str">
        <f t="shared" si="6"/>
        <v>Takeaway</v>
      </c>
      <c r="V7844" s="4" t="str">
        <f t="shared" si="7"/>
        <v>Credit Card</v>
      </c>
      <c r="W7844" s="4">
        <f t="shared" ref="W7844:Y7844" si="7851">IF(OR(J7844 = "ERROR", J7844 = ""), "UNKNOWN", J7844)</f>
        <v>2</v>
      </c>
      <c r="X7844" s="4">
        <f t="shared" si="7851"/>
        <v>3</v>
      </c>
      <c r="Y7844" s="4">
        <f t="shared" si="7851"/>
        <v>6</v>
      </c>
      <c r="Z7844" s="5">
        <f t="shared" si="9"/>
        <v>45154</v>
      </c>
    </row>
    <row r="7845">
      <c r="A7845" s="1" t="s">
        <v>7882</v>
      </c>
      <c r="B7845" s="1" t="s">
        <v>25</v>
      </c>
      <c r="C7845" s="1">
        <v>3.0</v>
      </c>
      <c r="D7845" s="1">
        <v>1.5</v>
      </c>
      <c r="E7845" s="1">
        <v>4.5</v>
      </c>
      <c r="F7845" s="1" t="s">
        <v>28</v>
      </c>
      <c r="G7845" s="1" t="s">
        <v>29</v>
      </c>
      <c r="H7845" s="2">
        <v>45068.0</v>
      </c>
      <c r="J7845" s="3">
        <f t="shared" si="2"/>
        <v>3</v>
      </c>
      <c r="K7845" s="4">
        <f t="shared" si="3"/>
        <v>1.5</v>
      </c>
      <c r="L7845" s="4">
        <f t="shared" si="4"/>
        <v>4.5</v>
      </c>
      <c r="S7845" s="1" t="s">
        <v>7882</v>
      </c>
      <c r="T7845" s="4" t="str">
        <f t="shared" si="5"/>
        <v>UNKNOWN</v>
      </c>
      <c r="U7845" s="4" t="str">
        <f t="shared" si="6"/>
        <v>In-store</v>
      </c>
      <c r="V7845" s="4" t="str">
        <f t="shared" si="7"/>
        <v>Cash</v>
      </c>
      <c r="W7845" s="4">
        <f t="shared" ref="W7845:Y7845" si="7852">IF(OR(J7845 = "ERROR", J7845 = ""), "UNKNOWN", J7845)</f>
        <v>3</v>
      </c>
      <c r="X7845" s="4">
        <f t="shared" si="7852"/>
        <v>1.5</v>
      </c>
      <c r="Y7845" s="4">
        <f t="shared" si="7852"/>
        <v>4.5</v>
      </c>
      <c r="Z7845" s="5">
        <f t="shared" si="9"/>
        <v>45068</v>
      </c>
    </row>
    <row r="7846">
      <c r="A7846" s="1" t="s">
        <v>7883</v>
      </c>
      <c r="B7846" s="1" t="s">
        <v>36</v>
      </c>
      <c r="C7846" s="1">
        <v>1.0</v>
      </c>
      <c r="D7846" s="1">
        <v>5.0</v>
      </c>
      <c r="E7846" s="1">
        <v>5.0</v>
      </c>
      <c r="F7846" s="1" t="s">
        <v>23</v>
      </c>
      <c r="G7846" s="1" t="s">
        <v>25</v>
      </c>
      <c r="H7846" s="6">
        <v>45241.0</v>
      </c>
      <c r="J7846" s="3">
        <f t="shared" si="2"/>
        <v>1</v>
      </c>
      <c r="K7846" s="4">
        <f t="shared" si="3"/>
        <v>5</v>
      </c>
      <c r="L7846" s="4">
        <f t="shared" si="4"/>
        <v>5</v>
      </c>
      <c r="S7846" s="1" t="s">
        <v>7883</v>
      </c>
      <c r="T7846" s="4" t="str">
        <f t="shared" si="5"/>
        <v>Salad</v>
      </c>
      <c r="U7846" s="4" t="str">
        <f t="shared" si="6"/>
        <v>UNKNOWN</v>
      </c>
      <c r="V7846" s="4" t="str">
        <f t="shared" si="7"/>
        <v>Credit Card</v>
      </c>
      <c r="W7846" s="4">
        <f t="shared" ref="W7846:Y7846" si="7853">IF(OR(J7846 = "ERROR", J7846 = ""), "UNKNOWN", J7846)</f>
        <v>1</v>
      </c>
      <c r="X7846" s="4">
        <f t="shared" si="7853"/>
        <v>5</v>
      </c>
      <c r="Y7846" s="4">
        <f t="shared" si="7853"/>
        <v>5</v>
      </c>
      <c r="Z7846" s="7">
        <f t="shared" si="9"/>
        <v>45241</v>
      </c>
    </row>
    <row r="7847">
      <c r="A7847" s="1" t="s">
        <v>7884</v>
      </c>
      <c r="B7847" s="1" t="s">
        <v>44</v>
      </c>
      <c r="C7847" s="1">
        <v>2.0</v>
      </c>
      <c r="D7847" s="1">
        <v>4.0</v>
      </c>
      <c r="E7847" s="1">
        <v>8.0</v>
      </c>
      <c r="F7847" s="1" t="s">
        <v>39</v>
      </c>
      <c r="G7847" s="1" t="s">
        <v>25</v>
      </c>
      <c r="H7847" s="2">
        <v>44992.0</v>
      </c>
      <c r="J7847" s="3">
        <f t="shared" si="2"/>
        <v>2</v>
      </c>
      <c r="K7847" s="4">
        <f t="shared" si="3"/>
        <v>4</v>
      </c>
      <c r="L7847" s="4">
        <f t="shared" si="4"/>
        <v>8</v>
      </c>
      <c r="S7847" s="1" t="s">
        <v>7884</v>
      </c>
      <c r="T7847" s="4" t="str">
        <f t="shared" si="5"/>
        <v>Sandwich</v>
      </c>
      <c r="U7847" s="4" t="str">
        <f t="shared" si="6"/>
        <v>UNKNOWN</v>
      </c>
      <c r="V7847" s="4" t="str">
        <f t="shared" si="7"/>
        <v>Digital Wallet</v>
      </c>
      <c r="W7847" s="4">
        <f t="shared" ref="W7847:Y7847" si="7854">IF(OR(J7847 = "ERROR", J7847 = ""), "UNKNOWN", J7847)</f>
        <v>2</v>
      </c>
      <c r="X7847" s="4">
        <f t="shared" si="7854"/>
        <v>4</v>
      </c>
      <c r="Y7847" s="4">
        <f t="shared" si="7854"/>
        <v>8</v>
      </c>
      <c r="Z7847" s="5">
        <f t="shared" si="9"/>
        <v>44992</v>
      </c>
    </row>
    <row r="7848">
      <c r="A7848" s="1" t="s">
        <v>7885</v>
      </c>
      <c r="B7848" s="1" t="s">
        <v>81</v>
      </c>
      <c r="C7848" s="1">
        <v>5.0</v>
      </c>
      <c r="D7848" s="1">
        <v>1.5</v>
      </c>
      <c r="E7848" s="1">
        <v>7.5</v>
      </c>
      <c r="G7848" s="1" t="s">
        <v>29</v>
      </c>
      <c r="H7848" s="2">
        <v>45069.0</v>
      </c>
      <c r="J7848" s="3">
        <f t="shared" si="2"/>
        <v>5</v>
      </c>
      <c r="K7848" s="4">
        <f t="shared" si="3"/>
        <v>1.5</v>
      </c>
      <c r="L7848" s="4">
        <f t="shared" si="4"/>
        <v>7.5</v>
      </c>
      <c r="S7848" s="1" t="s">
        <v>7885</v>
      </c>
      <c r="T7848" s="4" t="str">
        <f t="shared" si="5"/>
        <v>Tea</v>
      </c>
      <c r="U7848" s="4" t="str">
        <f t="shared" si="6"/>
        <v>In-store</v>
      </c>
      <c r="V7848" s="4" t="str">
        <f t="shared" si="7"/>
        <v>UNKNOWN</v>
      </c>
      <c r="W7848" s="4">
        <f t="shared" ref="W7848:Y7848" si="7855">IF(OR(J7848 = "ERROR", J7848 = ""), "UNKNOWN", J7848)</f>
        <v>5</v>
      </c>
      <c r="X7848" s="4">
        <f t="shared" si="7855"/>
        <v>1.5</v>
      </c>
      <c r="Y7848" s="4">
        <f t="shared" si="7855"/>
        <v>7.5</v>
      </c>
      <c r="Z7848" s="5">
        <f t="shared" si="9"/>
        <v>45069</v>
      </c>
    </row>
    <row r="7849">
      <c r="A7849" s="1" t="s">
        <v>7886</v>
      </c>
      <c r="B7849" s="1" t="s">
        <v>41</v>
      </c>
      <c r="C7849" s="1">
        <v>4.0</v>
      </c>
      <c r="D7849" s="1">
        <v>4.0</v>
      </c>
      <c r="E7849" s="1">
        <v>16.0</v>
      </c>
      <c r="G7849" s="1" t="s">
        <v>29</v>
      </c>
      <c r="H7849" s="6">
        <v>45211.0</v>
      </c>
      <c r="J7849" s="3">
        <f t="shared" si="2"/>
        <v>4</v>
      </c>
      <c r="K7849" s="4">
        <f t="shared" si="3"/>
        <v>4</v>
      </c>
      <c r="L7849" s="4">
        <f t="shared" si="4"/>
        <v>16</v>
      </c>
      <c r="S7849" s="1" t="s">
        <v>7886</v>
      </c>
      <c r="T7849" s="4" t="str">
        <f t="shared" si="5"/>
        <v>Smoothie</v>
      </c>
      <c r="U7849" s="4" t="str">
        <f t="shared" si="6"/>
        <v>In-store</v>
      </c>
      <c r="V7849" s="4" t="str">
        <f t="shared" si="7"/>
        <v>UNKNOWN</v>
      </c>
      <c r="W7849" s="4">
        <f t="shared" ref="W7849:Y7849" si="7856">IF(OR(J7849 = "ERROR", J7849 = ""), "UNKNOWN", J7849)</f>
        <v>4</v>
      </c>
      <c r="X7849" s="4">
        <f t="shared" si="7856"/>
        <v>4</v>
      </c>
      <c r="Y7849" s="4">
        <f t="shared" si="7856"/>
        <v>16</v>
      </c>
      <c r="Z7849" s="7">
        <f t="shared" si="9"/>
        <v>45211</v>
      </c>
    </row>
    <row r="7850">
      <c r="A7850" s="1" t="s">
        <v>7887</v>
      </c>
      <c r="B7850" s="1" t="s">
        <v>55</v>
      </c>
      <c r="C7850" s="1">
        <v>3.0</v>
      </c>
      <c r="D7850" s="1">
        <v>3.0</v>
      </c>
      <c r="E7850" s="1">
        <v>9.0</v>
      </c>
      <c r="F7850" s="1" t="s">
        <v>39</v>
      </c>
      <c r="G7850" s="1" t="s">
        <v>24</v>
      </c>
      <c r="H7850" s="2">
        <v>45263.0</v>
      </c>
      <c r="J7850" s="3">
        <f t="shared" si="2"/>
        <v>3</v>
      </c>
      <c r="K7850" s="4">
        <f t="shared" si="3"/>
        <v>3</v>
      </c>
      <c r="L7850" s="4">
        <f t="shared" si="4"/>
        <v>9</v>
      </c>
      <c r="S7850" s="1" t="s">
        <v>7887</v>
      </c>
      <c r="T7850" s="4" t="str">
        <f t="shared" si="5"/>
        <v>Juice</v>
      </c>
      <c r="U7850" s="4" t="str">
        <f t="shared" si="6"/>
        <v>Takeaway</v>
      </c>
      <c r="V7850" s="4" t="str">
        <f t="shared" si="7"/>
        <v>Digital Wallet</v>
      </c>
      <c r="W7850" s="4">
        <f t="shared" ref="W7850:Y7850" si="7857">IF(OR(J7850 = "ERROR", J7850 = ""), "UNKNOWN", J7850)</f>
        <v>3</v>
      </c>
      <c r="X7850" s="4">
        <f t="shared" si="7857"/>
        <v>3</v>
      </c>
      <c r="Y7850" s="4">
        <f t="shared" si="7857"/>
        <v>9</v>
      </c>
      <c r="Z7850" s="5">
        <f t="shared" si="9"/>
        <v>45263</v>
      </c>
    </row>
    <row r="7851">
      <c r="A7851" s="1" t="s">
        <v>7888</v>
      </c>
      <c r="B7851" s="1" t="s">
        <v>81</v>
      </c>
      <c r="C7851" s="1">
        <v>2.0</v>
      </c>
      <c r="D7851" s="1" t="s">
        <v>25</v>
      </c>
      <c r="E7851" s="1">
        <v>3.0</v>
      </c>
      <c r="F7851" s="1" t="s">
        <v>28</v>
      </c>
      <c r="H7851" s="2">
        <v>45161.0</v>
      </c>
      <c r="J7851" s="3">
        <f t="shared" si="2"/>
        <v>2</v>
      </c>
      <c r="K7851" s="4">
        <f t="shared" si="3"/>
        <v>1.5</v>
      </c>
      <c r="L7851" s="4">
        <f t="shared" si="4"/>
        <v>3</v>
      </c>
      <c r="S7851" s="1" t="s">
        <v>7888</v>
      </c>
      <c r="T7851" s="4" t="str">
        <f t="shared" si="5"/>
        <v>Tea</v>
      </c>
      <c r="U7851" s="4" t="str">
        <f t="shared" si="6"/>
        <v>UNKNOWN</v>
      </c>
      <c r="V7851" s="4" t="str">
        <f t="shared" si="7"/>
        <v>Cash</v>
      </c>
      <c r="W7851" s="4">
        <f t="shared" ref="W7851:Y7851" si="7858">IF(OR(J7851 = "ERROR", J7851 = ""), "UNKNOWN", J7851)</f>
        <v>2</v>
      </c>
      <c r="X7851" s="4">
        <f t="shared" si="7858"/>
        <v>1.5</v>
      </c>
      <c r="Y7851" s="4">
        <f t="shared" si="7858"/>
        <v>3</v>
      </c>
      <c r="Z7851" s="5">
        <f t="shared" si="9"/>
        <v>45161</v>
      </c>
    </row>
    <row r="7852">
      <c r="A7852" s="1" t="s">
        <v>7889</v>
      </c>
      <c r="B7852" s="1" t="s">
        <v>41</v>
      </c>
      <c r="C7852" s="1">
        <v>4.0</v>
      </c>
      <c r="D7852" s="1">
        <v>4.0</v>
      </c>
      <c r="E7852" s="1">
        <v>16.0</v>
      </c>
      <c r="F7852" s="1" t="s">
        <v>23</v>
      </c>
      <c r="G7852" s="1" t="s">
        <v>30</v>
      </c>
      <c r="H7852" s="2">
        <v>45198.0</v>
      </c>
      <c r="J7852" s="3">
        <f t="shared" si="2"/>
        <v>4</v>
      </c>
      <c r="K7852" s="4">
        <f t="shared" si="3"/>
        <v>4</v>
      </c>
      <c r="L7852" s="4">
        <f t="shared" si="4"/>
        <v>16</v>
      </c>
      <c r="S7852" s="1" t="s">
        <v>7889</v>
      </c>
      <c r="T7852" s="4" t="str">
        <f t="shared" si="5"/>
        <v>Smoothie</v>
      </c>
      <c r="U7852" s="4" t="str">
        <f t="shared" si="6"/>
        <v>UNKNOWN</v>
      </c>
      <c r="V7852" s="4" t="str">
        <f t="shared" si="7"/>
        <v>Credit Card</v>
      </c>
      <c r="W7852" s="4">
        <f t="shared" ref="W7852:Y7852" si="7859">IF(OR(J7852 = "ERROR", J7852 = ""), "UNKNOWN", J7852)</f>
        <v>4</v>
      </c>
      <c r="X7852" s="4">
        <f t="shared" si="7859"/>
        <v>4</v>
      </c>
      <c r="Y7852" s="4">
        <f t="shared" si="7859"/>
        <v>16</v>
      </c>
      <c r="Z7852" s="5">
        <f t="shared" si="9"/>
        <v>45198</v>
      </c>
    </row>
    <row r="7853">
      <c r="A7853" s="1" t="s">
        <v>7890</v>
      </c>
      <c r="B7853" s="1" t="s">
        <v>27</v>
      </c>
      <c r="C7853" s="1">
        <v>5.0</v>
      </c>
      <c r="D7853" s="1">
        <v>3.0</v>
      </c>
      <c r="E7853" s="1">
        <v>15.0</v>
      </c>
      <c r="F7853" s="1" t="s">
        <v>23</v>
      </c>
      <c r="G7853" s="1" t="s">
        <v>24</v>
      </c>
      <c r="H7853" s="2">
        <v>45125.0</v>
      </c>
      <c r="J7853" s="3">
        <f t="shared" si="2"/>
        <v>5</v>
      </c>
      <c r="K7853" s="4">
        <f t="shared" si="3"/>
        <v>3</v>
      </c>
      <c r="L7853" s="4">
        <f t="shared" si="4"/>
        <v>15</v>
      </c>
      <c r="S7853" s="1" t="s">
        <v>7890</v>
      </c>
      <c r="T7853" s="4" t="str">
        <f t="shared" si="5"/>
        <v>Cake</v>
      </c>
      <c r="U7853" s="4" t="str">
        <f t="shared" si="6"/>
        <v>Takeaway</v>
      </c>
      <c r="V7853" s="4" t="str">
        <f t="shared" si="7"/>
        <v>Credit Card</v>
      </c>
      <c r="W7853" s="4">
        <f t="shared" ref="W7853:Y7853" si="7860">IF(OR(J7853 = "ERROR", J7853 = ""), "UNKNOWN", J7853)</f>
        <v>5</v>
      </c>
      <c r="X7853" s="4">
        <f t="shared" si="7860"/>
        <v>3</v>
      </c>
      <c r="Y7853" s="4">
        <f t="shared" si="7860"/>
        <v>15</v>
      </c>
      <c r="Z7853" s="5">
        <f t="shared" si="9"/>
        <v>45125</v>
      </c>
    </row>
    <row r="7854">
      <c r="A7854" s="1" t="s">
        <v>7891</v>
      </c>
      <c r="B7854" s="1" t="s">
        <v>36</v>
      </c>
      <c r="C7854" s="1">
        <v>1.0</v>
      </c>
      <c r="D7854" s="1">
        <v>5.0</v>
      </c>
      <c r="E7854" s="1">
        <v>5.0</v>
      </c>
      <c r="F7854" s="1" t="s">
        <v>39</v>
      </c>
      <c r="G7854" s="1" t="s">
        <v>29</v>
      </c>
      <c r="H7854" s="2">
        <v>45128.0</v>
      </c>
      <c r="J7854" s="3">
        <f t="shared" si="2"/>
        <v>1</v>
      </c>
      <c r="K7854" s="4">
        <f t="shared" si="3"/>
        <v>5</v>
      </c>
      <c r="L7854" s="4">
        <f t="shared" si="4"/>
        <v>5</v>
      </c>
      <c r="S7854" s="1" t="s">
        <v>7891</v>
      </c>
      <c r="T7854" s="4" t="str">
        <f t="shared" si="5"/>
        <v>Salad</v>
      </c>
      <c r="U7854" s="4" t="str">
        <f t="shared" si="6"/>
        <v>In-store</v>
      </c>
      <c r="V7854" s="4" t="str">
        <f t="shared" si="7"/>
        <v>Digital Wallet</v>
      </c>
      <c r="W7854" s="4">
        <f t="shared" ref="W7854:Y7854" si="7861">IF(OR(J7854 = "ERROR", J7854 = ""), "UNKNOWN", J7854)</f>
        <v>1</v>
      </c>
      <c r="X7854" s="4">
        <f t="shared" si="7861"/>
        <v>5</v>
      </c>
      <c r="Y7854" s="4">
        <f t="shared" si="7861"/>
        <v>5</v>
      </c>
      <c r="Z7854" s="5">
        <f t="shared" si="9"/>
        <v>45128</v>
      </c>
    </row>
    <row r="7855">
      <c r="A7855" s="1" t="s">
        <v>7892</v>
      </c>
      <c r="C7855" s="1">
        <v>3.0</v>
      </c>
      <c r="D7855" s="1">
        <v>3.0</v>
      </c>
      <c r="E7855" s="1">
        <v>9.0</v>
      </c>
      <c r="F7855" s="1" t="s">
        <v>28</v>
      </c>
      <c r="G7855" s="1" t="s">
        <v>24</v>
      </c>
      <c r="H7855" s="1" t="s">
        <v>25</v>
      </c>
      <c r="J7855" s="3">
        <f t="shared" si="2"/>
        <v>3</v>
      </c>
      <c r="K7855" s="4">
        <f t="shared" si="3"/>
        <v>3</v>
      </c>
      <c r="L7855" s="4">
        <f t="shared" si="4"/>
        <v>9</v>
      </c>
      <c r="S7855" s="1" t="s">
        <v>7892</v>
      </c>
      <c r="T7855" s="4" t="str">
        <f t="shared" si="5"/>
        <v>UNKNOWN</v>
      </c>
      <c r="U7855" s="4" t="str">
        <f t="shared" si="6"/>
        <v>Takeaway</v>
      </c>
      <c r="V7855" s="4" t="str">
        <f t="shared" si="7"/>
        <v>Cash</v>
      </c>
      <c r="W7855" s="4">
        <f t="shared" ref="W7855:Y7855" si="7862">IF(OR(J7855 = "ERROR", J7855 = ""), "UNKNOWN", J7855)</f>
        <v>3</v>
      </c>
      <c r="X7855" s="4">
        <f t="shared" si="7862"/>
        <v>3</v>
      </c>
      <c r="Y7855" s="4">
        <f t="shared" si="7862"/>
        <v>9</v>
      </c>
      <c r="Z7855" s="4" t="str">
        <f t="shared" si="9"/>
        <v>UNKNOWN</v>
      </c>
    </row>
    <row r="7856">
      <c r="A7856" s="1" t="s">
        <v>7893</v>
      </c>
      <c r="B7856" s="1" t="s">
        <v>55</v>
      </c>
      <c r="C7856" s="1">
        <v>2.0</v>
      </c>
      <c r="D7856" s="1">
        <v>3.0</v>
      </c>
      <c r="E7856" s="1">
        <v>6.0</v>
      </c>
      <c r="F7856" s="1" t="s">
        <v>28</v>
      </c>
      <c r="G7856" s="1" t="s">
        <v>29</v>
      </c>
      <c r="H7856" s="2">
        <v>45112.0</v>
      </c>
      <c r="J7856" s="3">
        <f t="shared" si="2"/>
        <v>2</v>
      </c>
      <c r="K7856" s="4">
        <f t="shared" si="3"/>
        <v>3</v>
      </c>
      <c r="L7856" s="4">
        <f t="shared" si="4"/>
        <v>6</v>
      </c>
      <c r="S7856" s="1" t="s">
        <v>7893</v>
      </c>
      <c r="T7856" s="4" t="str">
        <f t="shared" si="5"/>
        <v>Juice</v>
      </c>
      <c r="U7856" s="4" t="str">
        <f t="shared" si="6"/>
        <v>In-store</v>
      </c>
      <c r="V7856" s="4" t="str">
        <f t="shared" si="7"/>
        <v>Cash</v>
      </c>
      <c r="W7856" s="4">
        <f t="shared" ref="W7856:Y7856" si="7863">IF(OR(J7856 = "ERROR", J7856 = ""), "UNKNOWN", J7856)</f>
        <v>2</v>
      </c>
      <c r="X7856" s="4">
        <f t="shared" si="7863"/>
        <v>3</v>
      </c>
      <c r="Y7856" s="4">
        <f t="shared" si="7863"/>
        <v>6</v>
      </c>
      <c r="Z7856" s="5">
        <f t="shared" si="9"/>
        <v>45112</v>
      </c>
    </row>
    <row r="7857">
      <c r="A7857" s="1" t="s">
        <v>7894</v>
      </c>
      <c r="B7857" s="1" t="s">
        <v>25</v>
      </c>
      <c r="C7857" s="1">
        <v>4.0</v>
      </c>
      <c r="D7857" s="1">
        <v>2.0</v>
      </c>
      <c r="E7857" s="1">
        <v>8.0</v>
      </c>
      <c r="F7857" s="1" t="s">
        <v>39</v>
      </c>
      <c r="G7857" s="1" t="s">
        <v>29</v>
      </c>
      <c r="H7857" s="2">
        <v>45029.0</v>
      </c>
      <c r="J7857" s="3">
        <f t="shared" si="2"/>
        <v>4</v>
      </c>
      <c r="K7857" s="4">
        <f t="shared" si="3"/>
        <v>2</v>
      </c>
      <c r="L7857" s="4">
        <f t="shared" si="4"/>
        <v>8</v>
      </c>
      <c r="S7857" s="1" t="s">
        <v>7894</v>
      </c>
      <c r="T7857" s="4" t="str">
        <f t="shared" si="5"/>
        <v>UNKNOWN</v>
      </c>
      <c r="U7857" s="4" t="str">
        <f t="shared" si="6"/>
        <v>In-store</v>
      </c>
      <c r="V7857" s="4" t="str">
        <f t="shared" si="7"/>
        <v>Digital Wallet</v>
      </c>
      <c r="W7857" s="4">
        <f t="shared" ref="W7857:Y7857" si="7864">IF(OR(J7857 = "ERROR", J7857 = ""), "UNKNOWN", J7857)</f>
        <v>4</v>
      </c>
      <c r="X7857" s="4">
        <f t="shared" si="7864"/>
        <v>2</v>
      </c>
      <c r="Y7857" s="4">
        <f t="shared" si="7864"/>
        <v>8</v>
      </c>
      <c r="Z7857" s="5">
        <f t="shared" si="9"/>
        <v>45029</v>
      </c>
    </row>
    <row r="7858">
      <c r="A7858" s="1" t="s">
        <v>7895</v>
      </c>
      <c r="B7858" s="1" t="s">
        <v>55</v>
      </c>
      <c r="C7858" s="1">
        <v>2.0</v>
      </c>
      <c r="D7858" s="1">
        <v>3.0</v>
      </c>
      <c r="E7858" s="1">
        <v>6.0</v>
      </c>
      <c r="F7858" s="1" t="s">
        <v>28</v>
      </c>
      <c r="G7858" s="1" t="s">
        <v>24</v>
      </c>
      <c r="H7858" s="2">
        <v>44951.0</v>
      </c>
      <c r="J7858" s="3">
        <f t="shared" si="2"/>
        <v>2</v>
      </c>
      <c r="K7858" s="4">
        <f t="shared" si="3"/>
        <v>3</v>
      </c>
      <c r="L7858" s="4">
        <f t="shared" si="4"/>
        <v>6</v>
      </c>
      <c r="S7858" s="1" t="s">
        <v>7895</v>
      </c>
      <c r="T7858" s="4" t="str">
        <f t="shared" si="5"/>
        <v>Juice</v>
      </c>
      <c r="U7858" s="4" t="str">
        <f t="shared" si="6"/>
        <v>Takeaway</v>
      </c>
      <c r="V7858" s="4" t="str">
        <f t="shared" si="7"/>
        <v>Cash</v>
      </c>
      <c r="W7858" s="4">
        <f t="shared" ref="W7858:Y7858" si="7865">IF(OR(J7858 = "ERROR", J7858 = ""), "UNKNOWN", J7858)</f>
        <v>2</v>
      </c>
      <c r="X7858" s="4">
        <f t="shared" si="7865"/>
        <v>3</v>
      </c>
      <c r="Y7858" s="4">
        <f t="shared" si="7865"/>
        <v>6</v>
      </c>
      <c r="Z7858" s="5">
        <f t="shared" si="9"/>
        <v>44951</v>
      </c>
    </row>
    <row r="7859">
      <c r="A7859" s="1" t="s">
        <v>7896</v>
      </c>
      <c r="B7859" s="1" t="s">
        <v>81</v>
      </c>
      <c r="C7859" s="1">
        <v>4.0</v>
      </c>
      <c r="E7859" s="1">
        <v>6.0</v>
      </c>
      <c r="F7859" s="1" t="s">
        <v>39</v>
      </c>
      <c r="G7859" s="1" t="s">
        <v>24</v>
      </c>
      <c r="H7859" s="6">
        <v>45286.0</v>
      </c>
      <c r="J7859" s="3">
        <f t="shared" si="2"/>
        <v>4</v>
      </c>
      <c r="K7859" s="4">
        <f t="shared" si="3"/>
        <v>1.5</v>
      </c>
      <c r="L7859" s="4">
        <f t="shared" si="4"/>
        <v>6</v>
      </c>
      <c r="S7859" s="1" t="s">
        <v>7896</v>
      </c>
      <c r="T7859" s="4" t="str">
        <f t="shared" si="5"/>
        <v>Tea</v>
      </c>
      <c r="U7859" s="4" t="str">
        <f t="shared" si="6"/>
        <v>Takeaway</v>
      </c>
      <c r="V7859" s="4" t="str">
        <f t="shared" si="7"/>
        <v>Digital Wallet</v>
      </c>
      <c r="W7859" s="4">
        <f t="shared" ref="W7859:Y7859" si="7866">IF(OR(J7859 = "ERROR", J7859 = ""), "UNKNOWN", J7859)</f>
        <v>4</v>
      </c>
      <c r="X7859" s="4">
        <f t="shared" si="7866"/>
        <v>1.5</v>
      </c>
      <c r="Y7859" s="4">
        <f t="shared" si="7866"/>
        <v>6</v>
      </c>
      <c r="Z7859" s="7">
        <f t="shared" si="9"/>
        <v>45286</v>
      </c>
    </row>
    <row r="7860">
      <c r="A7860" s="1" t="s">
        <v>7897</v>
      </c>
      <c r="B7860" s="1" t="s">
        <v>32</v>
      </c>
      <c r="C7860" s="1">
        <v>1.0</v>
      </c>
      <c r="D7860" s="1">
        <v>1.0</v>
      </c>
      <c r="E7860" s="1">
        <v>1.0</v>
      </c>
      <c r="H7860" s="1" t="s">
        <v>25</v>
      </c>
      <c r="J7860" s="3">
        <f t="shared" si="2"/>
        <v>1</v>
      </c>
      <c r="K7860" s="4">
        <f t="shared" si="3"/>
        <v>1</v>
      </c>
      <c r="L7860" s="4">
        <f t="shared" si="4"/>
        <v>1</v>
      </c>
      <c r="S7860" s="1" t="s">
        <v>7897</v>
      </c>
      <c r="T7860" s="4" t="str">
        <f t="shared" si="5"/>
        <v>Cookie</v>
      </c>
      <c r="U7860" s="4" t="str">
        <f t="shared" si="6"/>
        <v>UNKNOWN</v>
      </c>
      <c r="V7860" s="4" t="str">
        <f t="shared" si="7"/>
        <v>UNKNOWN</v>
      </c>
      <c r="W7860" s="4">
        <f t="shared" ref="W7860:Y7860" si="7867">IF(OR(J7860 = "ERROR", J7860 = ""), "UNKNOWN", J7860)</f>
        <v>1</v>
      </c>
      <c r="X7860" s="4">
        <f t="shared" si="7867"/>
        <v>1</v>
      </c>
      <c r="Y7860" s="4">
        <f t="shared" si="7867"/>
        <v>1</v>
      </c>
      <c r="Z7860" s="4" t="str">
        <f t="shared" si="9"/>
        <v>UNKNOWN</v>
      </c>
    </row>
    <row r="7861">
      <c r="A7861" s="1" t="s">
        <v>7898</v>
      </c>
      <c r="B7861" s="1" t="s">
        <v>41</v>
      </c>
      <c r="C7861" s="1">
        <v>2.0</v>
      </c>
      <c r="D7861" s="1">
        <v>4.0</v>
      </c>
      <c r="E7861" s="1">
        <v>8.0</v>
      </c>
      <c r="F7861" s="1" t="s">
        <v>28</v>
      </c>
      <c r="H7861" s="2">
        <v>45053.0</v>
      </c>
      <c r="J7861" s="3">
        <f t="shared" si="2"/>
        <v>2</v>
      </c>
      <c r="K7861" s="4">
        <f t="shared" si="3"/>
        <v>4</v>
      </c>
      <c r="L7861" s="4">
        <f t="shared" si="4"/>
        <v>8</v>
      </c>
      <c r="S7861" s="1" t="s">
        <v>7898</v>
      </c>
      <c r="T7861" s="4" t="str">
        <f t="shared" si="5"/>
        <v>Smoothie</v>
      </c>
      <c r="U7861" s="4" t="str">
        <f t="shared" si="6"/>
        <v>UNKNOWN</v>
      </c>
      <c r="V7861" s="4" t="str">
        <f t="shared" si="7"/>
        <v>Cash</v>
      </c>
      <c r="W7861" s="4">
        <f t="shared" ref="W7861:Y7861" si="7868">IF(OR(J7861 = "ERROR", J7861 = ""), "UNKNOWN", J7861)</f>
        <v>2</v>
      </c>
      <c r="X7861" s="4">
        <f t="shared" si="7868"/>
        <v>4</v>
      </c>
      <c r="Y7861" s="4">
        <f t="shared" si="7868"/>
        <v>8</v>
      </c>
      <c r="Z7861" s="5">
        <f t="shared" si="9"/>
        <v>45053</v>
      </c>
    </row>
    <row r="7862">
      <c r="A7862" s="1" t="s">
        <v>7899</v>
      </c>
      <c r="B7862" s="1" t="s">
        <v>44</v>
      </c>
      <c r="C7862" s="1">
        <v>2.0</v>
      </c>
      <c r="D7862" s="1">
        <v>4.0</v>
      </c>
      <c r="E7862" s="1">
        <v>8.0</v>
      </c>
      <c r="F7862" s="1" t="s">
        <v>28</v>
      </c>
      <c r="H7862" s="6">
        <v>45243.0</v>
      </c>
      <c r="J7862" s="3">
        <f t="shared" si="2"/>
        <v>2</v>
      </c>
      <c r="K7862" s="4">
        <f t="shared" si="3"/>
        <v>4</v>
      </c>
      <c r="L7862" s="4">
        <f t="shared" si="4"/>
        <v>8</v>
      </c>
      <c r="S7862" s="1" t="s">
        <v>7899</v>
      </c>
      <c r="T7862" s="4" t="str">
        <f t="shared" si="5"/>
        <v>Sandwich</v>
      </c>
      <c r="U7862" s="4" t="str">
        <f t="shared" si="6"/>
        <v>UNKNOWN</v>
      </c>
      <c r="V7862" s="4" t="str">
        <f t="shared" si="7"/>
        <v>Cash</v>
      </c>
      <c r="W7862" s="4">
        <f t="shared" ref="W7862:Y7862" si="7869">IF(OR(J7862 = "ERROR", J7862 = ""), "UNKNOWN", J7862)</f>
        <v>2</v>
      </c>
      <c r="X7862" s="4">
        <f t="shared" si="7869"/>
        <v>4</v>
      </c>
      <c r="Y7862" s="4">
        <f t="shared" si="7869"/>
        <v>8</v>
      </c>
      <c r="Z7862" s="7">
        <f t="shared" si="9"/>
        <v>45243</v>
      </c>
    </row>
    <row r="7863">
      <c r="A7863" s="1" t="s">
        <v>7900</v>
      </c>
      <c r="B7863" s="1" t="s">
        <v>41</v>
      </c>
      <c r="C7863" s="1">
        <v>1.0</v>
      </c>
      <c r="D7863" s="1">
        <v>4.0</v>
      </c>
      <c r="E7863" s="1">
        <v>4.0</v>
      </c>
      <c r="F7863" s="1" t="s">
        <v>30</v>
      </c>
      <c r="H7863" s="2">
        <v>45135.0</v>
      </c>
      <c r="J7863" s="3">
        <f t="shared" si="2"/>
        <v>1</v>
      </c>
      <c r="K7863" s="4">
        <f t="shared" si="3"/>
        <v>4</v>
      </c>
      <c r="L7863" s="4">
        <f t="shared" si="4"/>
        <v>4</v>
      </c>
      <c r="S7863" s="1" t="s">
        <v>7900</v>
      </c>
      <c r="T7863" s="4" t="str">
        <f t="shared" si="5"/>
        <v>Smoothie</v>
      </c>
      <c r="U7863" s="4" t="str">
        <f t="shared" si="6"/>
        <v>UNKNOWN</v>
      </c>
      <c r="V7863" s="4" t="str">
        <f t="shared" si="7"/>
        <v>UNKNOWN</v>
      </c>
      <c r="W7863" s="4">
        <f t="shared" ref="W7863:Y7863" si="7870">IF(OR(J7863 = "ERROR", J7863 = ""), "UNKNOWN", J7863)</f>
        <v>1</v>
      </c>
      <c r="X7863" s="4">
        <f t="shared" si="7870"/>
        <v>4</v>
      </c>
      <c r="Y7863" s="4">
        <f t="shared" si="7870"/>
        <v>4</v>
      </c>
      <c r="Z7863" s="5">
        <f t="shared" si="9"/>
        <v>45135</v>
      </c>
    </row>
    <row r="7864">
      <c r="A7864" s="1" t="s">
        <v>7901</v>
      </c>
      <c r="B7864" s="1" t="s">
        <v>22</v>
      </c>
      <c r="C7864" s="1">
        <v>5.0</v>
      </c>
      <c r="D7864" s="1">
        <v>2.0</v>
      </c>
      <c r="E7864" s="1">
        <v>10.0</v>
      </c>
      <c r="F7864" s="1" t="s">
        <v>23</v>
      </c>
      <c r="H7864" s="2">
        <v>44937.0</v>
      </c>
      <c r="J7864" s="3">
        <f t="shared" si="2"/>
        <v>5</v>
      </c>
      <c r="K7864" s="4">
        <f t="shared" si="3"/>
        <v>2</v>
      </c>
      <c r="L7864" s="4">
        <f t="shared" si="4"/>
        <v>10</v>
      </c>
      <c r="S7864" s="1" t="s">
        <v>7901</v>
      </c>
      <c r="T7864" s="4" t="str">
        <f t="shared" si="5"/>
        <v>Coffee</v>
      </c>
      <c r="U7864" s="4" t="str">
        <f t="shared" si="6"/>
        <v>UNKNOWN</v>
      </c>
      <c r="V7864" s="4" t="str">
        <f t="shared" si="7"/>
        <v>Credit Card</v>
      </c>
      <c r="W7864" s="4">
        <f t="shared" ref="W7864:Y7864" si="7871">IF(OR(J7864 = "ERROR", J7864 = ""), "UNKNOWN", J7864)</f>
        <v>5</v>
      </c>
      <c r="X7864" s="4">
        <f t="shared" si="7871"/>
        <v>2</v>
      </c>
      <c r="Y7864" s="4">
        <f t="shared" si="7871"/>
        <v>10</v>
      </c>
      <c r="Z7864" s="5">
        <f t="shared" si="9"/>
        <v>44937</v>
      </c>
    </row>
    <row r="7865">
      <c r="A7865" s="1" t="s">
        <v>7902</v>
      </c>
      <c r="B7865" s="1" t="s">
        <v>25</v>
      </c>
      <c r="C7865" s="1" t="s">
        <v>30</v>
      </c>
      <c r="D7865" s="1">
        <v>3.0</v>
      </c>
      <c r="E7865" s="1">
        <v>9.0</v>
      </c>
      <c r="F7865" s="1" t="s">
        <v>23</v>
      </c>
      <c r="G7865" s="1" t="s">
        <v>29</v>
      </c>
      <c r="H7865" s="2">
        <v>45203.0</v>
      </c>
      <c r="J7865" s="3">
        <f t="shared" si="2"/>
        <v>3</v>
      </c>
      <c r="K7865" s="4">
        <f t="shared" si="3"/>
        <v>3</v>
      </c>
      <c r="L7865" s="4">
        <f t="shared" si="4"/>
        <v>9</v>
      </c>
      <c r="S7865" s="1" t="s">
        <v>7902</v>
      </c>
      <c r="T7865" s="4" t="str">
        <f t="shared" si="5"/>
        <v>UNKNOWN</v>
      </c>
      <c r="U7865" s="4" t="str">
        <f t="shared" si="6"/>
        <v>In-store</v>
      </c>
      <c r="V7865" s="4" t="str">
        <f t="shared" si="7"/>
        <v>Credit Card</v>
      </c>
      <c r="W7865" s="4">
        <f t="shared" ref="W7865:Y7865" si="7872">IF(OR(J7865 = "ERROR", J7865 = ""), "UNKNOWN", J7865)</f>
        <v>3</v>
      </c>
      <c r="X7865" s="4">
        <f t="shared" si="7872"/>
        <v>3</v>
      </c>
      <c r="Y7865" s="4">
        <f t="shared" si="7872"/>
        <v>9</v>
      </c>
      <c r="Z7865" s="5">
        <f t="shared" si="9"/>
        <v>45203</v>
      </c>
    </row>
    <row r="7866">
      <c r="A7866" s="1" t="s">
        <v>7903</v>
      </c>
      <c r="B7866" s="1" t="s">
        <v>81</v>
      </c>
      <c r="C7866" s="1">
        <v>4.0</v>
      </c>
      <c r="D7866" s="1">
        <v>1.5</v>
      </c>
      <c r="E7866" s="1">
        <v>6.0</v>
      </c>
      <c r="H7866" s="6">
        <v>45284.0</v>
      </c>
      <c r="J7866" s="3">
        <f t="shared" si="2"/>
        <v>4</v>
      </c>
      <c r="K7866" s="4">
        <f t="shared" si="3"/>
        <v>1.5</v>
      </c>
      <c r="L7866" s="4">
        <f t="shared" si="4"/>
        <v>6</v>
      </c>
      <c r="S7866" s="1" t="s">
        <v>7903</v>
      </c>
      <c r="T7866" s="4" t="str">
        <f t="shared" si="5"/>
        <v>Tea</v>
      </c>
      <c r="U7866" s="4" t="str">
        <f t="shared" si="6"/>
        <v>UNKNOWN</v>
      </c>
      <c r="V7866" s="4" t="str">
        <f t="shared" si="7"/>
        <v>UNKNOWN</v>
      </c>
      <c r="W7866" s="4">
        <f t="shared" ref="W7866:Y7866" si="7873">IF(OR(J7866 = "ERROR", J7866 = ""), "UNKNOWN", J7866)</f>
        <v>4</v>
      </c>
      <c r="X7866" s="4">
        <f t="shared" si="7873"/>
        <v>1.5</v>
      </c>
      <c r="Y7866" s="4">
        <f t="shared" si="7873"/>
        <v>6</v>
      </c>
      <c r="Z7866" s="7">
        <f t="shared" si="9"/>
        <v>45284</v>
      </c>
    </row>
    <row r="7867">
      <c r="A7867" s="1" t="s">
        <v>7904</v>
      </c>
      <c r="B7867" s="1" t="s">
        <v>55</v>
      </c>
      <c r="C7867" s="1">
        <v>2.0</v>
      </c>
      <c r="D7867" s="1">
        <v>3.0</v>
      </c>
      <c r="E7867" s="1">
        <v>6.0</v>
      </c>
      <c r="F7867" s="1" t="s">
        <v>28</v>
      </c>
      <c r="G7867" s="1" t="s">
        <v>24</v>
      </c>
      <c r="H7867" s="2">
        <v>45233.0</v>
      </c>
      <c r="J7867" s="3">
        <f t="shared" si="2"/>
        <v>2</v>
      </c>
      <c r="K7867" s="4">
        <f t="shared" si="3"/>
        <v>3</v>
      </c>
      <c r="L7867" s="4">
        <f t="shared" si="4"/>
        <v>6</v>
      </c>
      <c r="S7867" s="1" t="s">
        <v>7904</v>
      </c>
      <c r="T7867" s="4" t="str">
        <f t="shared" si="5"/>
        <v>Juice</v>
      </c>
      <c r="U7867" s="4" t="str">
        <f t="shared" si="6"/>
        <v>Takeaway</v>
      </c>
      <c r="V7867" s="4" t="str">
        <f t="shared" si="7"/>
        <v>Cash</v>
      </c>
      <c r="W7867" s="4">
        <f t="shared" ref="W7867:Y7867" si="7874">IF(OR(J7867 = "ERROR", J7867 = ""), "UNKNOWN", J7867)</f>
        <v>2</v>
      </c>
      <c r="X7867" s="4">
        <f t="shared" si="7874"/>
        <v>3</v>
      </c>
      <c r="Y7867" s="4">
        <f t="shared" si="7874"/>
        <v>6</v>
      </c>
      <c r="Z7867" s="5">
        <f t="shared" si="9"/>
        <v>45233</v>
      </c>
    </row>
    <row r="7868">
      <c r="A7868" s="1" t="s">
        <v>7905</v>
      </c>
      <c r="B7868" s="1" t="s">
        <v>55</v>
      </c>
      <c r="C7868" s="1">
        <v>1.0</v>
      </c>
      <c r="D7868" s="1">
        <v>3.0</v>
      </c>
      <c r="E7868" s="1">
        <v>3.0</v>
      </c>
      <c r="F7868" s="1" t="s">
        <v>23</v>
      </c>
      <c r="H7868" s="6">
        <v>45252.0</v>
      </c>
      <c r="J7868" s="3">
        <f t="shared" si="2"/>
        <v>1</v>
      </c>
      <c r="K7868" s="4">
        <f t="shared" si="3"/>
        <v>3</v>
      </c>
      <c r="L7868" s="4">
        <f t="shared" si="4"/>
        <v>3</v>
      </c>
      <c r="S7868" s="1" t="s">
        <v>7905</v>
      </c>
      <c r="T7868" s="4" t="str">
        <f t="shared" si="5"/>
        <v>Juice</v>
      </c>
      <c r="U7868" s="4" t="str">
        <f t="shared" si="6"/>
        <v>UNKNOWN</v>
      </c>
      <c r="V7868" s="4" t="str">
        <f t="shared" si="7"/>
        <v>Credit Card</v>
      </c>
      <c r="W7868" s="4">
        <f t="shared" ref="W7868:Y7868" si="7875">IF(OR(J7868 = "ERROR", J7868 = ""), "UNKNOWN", J7868)</f>
        <v>1</v>
      </c>
      <c r="X7868" s="4">
        <f t="shared" si="7875"/>
        <v>3</v>
      </c>
      <c r="Y7868" s="4">
        <f t="shared" si="7875"/>
        <v>3</v>
      </c>
      <c r="Z7868" s="7">
        <f t="shared" si="9"/>
        <v>45252</v>
      </c>
    </row>
    <row r="7869">
      <c r="A7869" s="1" t="s">
        <v>7906</v>
      </c>
      <c r="B7869" s="1" t="s">
        <v>44</v>
      </c>
      <c r="C7869" s="1">
        <v>3.0</v>
      </c>
      <c r="D7869" s="1">
        <v>4.0</v>
      </c>
      <c r="E7869" s="1">
        <v>12.0</v>
      </c>
      <c r="F7869" s="1" t="s">
        <v>25</v>
      </c>
      <c r="G7869" s="1" t="s">
        <v>29</v>
      </c>
      <c r="H7869" s="6">
        <v>45280.0</v>
      </c>
      <c r="J7869" s="3">
        <f t="shared" si="2"/>
        <v>3</v>
      </c>
      <c r="K7869" s="4">
        <f t="shared" si="3"/>
        <v>4</v>
      </c>
      <c r="L7869" s="4">
        <f t="shared" si="4"/>
        <v>12</v>
      </c>
      <c r="S7869" s="1" t="s">
        <v>7906</v>
      </c>
      <c r="T7869" s="4" t="str">
        <f t="shared" si="5"/>
        <v>Sandwich</v>
      </c>
      <c r="U7869" s="4" t="str">
        <f t="shared" si="6"/>
        <v>In-store</v>
      </c>
      <c r="V7869" s="4" t="str">
        <f t="shared" si="7"/>
        <v>UNKNOWN</v>
      </c>
      <c r="W7869" s="4">
        <f t="shared" ref="W7869:Y7869" si="7876">IF(OR(J7869 = "ERROR", J7869 = ""), "UNKNOWN", J7869)</f>
        <v>3</v>
      </c>
      <c r="X7869" s="4">
        <f t="shared" si="7876"/>
        <v>4</v>
      </c>
      <c r="Y7869" s="4">
        <f t="shared" si="7876"/>
        <v>12</v>
      </c>
      <c r="Z7869" s="7">
        <f t="shared" si="9"/>
        <v>45280</v>
      </c>
    </row>
    <row r="7870">
      <c r="A7870" s="1" t="s">
        <v>7907</v>
      </c>
      <c r="B7870" s="1" t="s">
        <v>22</v>
      </c>
      <c r="C7870" s="1">
        <v>5.0</v>
      </c>
      <c r="D7870" s="1">
        <v>2.0</v>
      </c>
      <c r="E7870" s="1">
        <v>10.0</v>
      </c>
      <c r="F7870" s="1" t="s">
        <v>23</v>
      </c>
      <c r="G7870" s="1" t="s">
        <v>24</v>
      </c>
      <c r="H7870" s="2">
        <v>45191.0</v>
      </c>
      <c r="J7870" s="3">
        <f t="shared" si="2"/>
        <v>5</v>
      </c>
      <c r="K7870" s="4">
        <f t="shared" si="3"/>
        <v>2</v>
      </c>
      <c r="L7870" s="4">
        <f t="shared" si="4"/>
        <v>10</v>
      </c>
      <c r="S7870" s="1" t="s">
        <v>7907</v>
      </c>
      <c r="T7870" s="4" t="str">
        <f t="shared" si="5"/>
        <v>Coffee</v>
      </c>
      <c r="U7870" s="4" t="str">
        <f t="shared" si="6"/>
        <v>Takeaway</v>
      </c>
      <c r="V7870" s="4" t="str">
        <f t="shared" si="7"/>
        <v>Credit Card</v>
      </c>
      <c r="W7870" s="4">
        <f t="shared" ref="W7870:Y7870" si="7877">IF(OR(J7870 = "ERROR", J7870 = ""), "UNKNOWN", J7870)</f>
        <v>5</v>
      </c>
      <c r="X7870" s="4">
        <f t="shared" si="7877"/>
        <v>2</v>
      </c>
      <c r="Y7870" s="4">
        <f t="shared" si="7877"/>
        <v>10</v>
      </c>
      <c r="Z7870" s="5">
        <f t="shared" si="9"/>
        <v>45191</v>
      </c>
    </row>
    <row r="7871">
      <c r="A7871" s="1" t="s">
        <v>7908</v>
      </c>
      <c r="B7871" s="1" t="s">
        <v>55</v>
      </c>
      <c r="C7871" s="1">
        <v>4.0</v>
      </c>
      <c r="D7871" s="1">
        <v>3.0</v>
      </c>
      <c r="E7871" s="1">
        <v>12.0</v>
      </c>
      <c r="G7871" s="1" t="s">
        <v>29</v>
      </c>
      <c r="H7871" s="2">
        <v>45107.0</v>
      </c>
      <c r="J7871" s="3">
        <f t="shared" si="2"/>
        <v>4</v>
      </c>
      <c r="K7871" s="4">
        <f t="shared" si="3"/>
        <v>3</v>
      </c>
      <c r="L7871" s="4">
        <f t="shared" si="4"/>
        <v>12</v>
      </c>
      <c r="S7871" s="1" t="s">
        <v>7908</v>
      </c>
      <c r="T7871" s="4" t="str">
        <f t="shared" si="5"/>
        <v>Juice</v>
      </c>
      <c r="U7871" s="4" t="str">
        <f t="shared" si="6"/>
        <v>In-store</v>
      </c>
      <c r="V7871" s="4" t="str">
        <f t="shared" si="7"/>
        <v>UNKNOWN</v>
      </c>
      <c r="W7871" s="4">
        <f t="shared" ref="W7871:Y7871" si="7878">IF(OR(J7871 = "ERROR", J7871 = ""), "UNKNOWN", J7871)</f>
        <v>4</v>
      </c>
      <c r="X7871" s="4">
        <f t="shared" si="7878"/>
        <v>3</v>
      </c>
      <c r="Y7871" s="4">
        <f t="shared" si="7878"/>
        <v>12</v>
      </c>
      <c r="Z7871" s="5">
        <f t="shared" si="9"/>
        <v>45107</v>
      </c>
    </row>
    <row r="7872">
      <c r="A7872" s="1" t="s">
        <v>7909</v>
      </c>
      <c r="B7872" s="1" t="s">
        <v>36</v>
      </c>
      <c r="C7872" s="1">
        <v>5.0</v>
      </c>
      <c r="D7872" s="1">
        <v>5.0</v>
      </c>
      <c r="E7872" s="1">
        <v>25.0</v>
      </c>
      <c r="F7872" s="1" t="s">
        <v>23</v>
      </c>
      <c r="H7872" s="2">
        <v>45135.0</v>
      </c>
      <c r="J7872" s="3">
        <f t="shared" si="2"/>
        <v>5</v>
      </c>
      <c r="K7872" s="4">
        <f t="shared" si="3"/>
        <v>5</v>
      </c>
      <c r="L7872" s="4">
        <f t="shared" si="4"/>
        <v>25</v>
      </c>
      <c r="S7872" s="1" t="s">
        <v>7909</v>
      </c>
      <c r="T7872" s="4" t="str">
        <f t="shared" si="5"/>
        <v>Salad</v>
      </c>
      <c r="U7872" s="4" t="str">
        <f t="shared" si="6"/>
        <v>UNKNOWN</v>
      </c>
      <c r="V7872" s="4" t="str">
        <f t="shared" si="7"/>
        <v>Credit Card</v>
      </c>
      <c r="W7872" s="4">
        <f t="shared" ref="W7872:Y7872" si="7879">IF(OR(J7872 = "ERROR", J7872 = ""), "UNKNOWN", J7872)</f>
        <v>5</v>
      </c>
      <c r="X7872" s="4">
        <f t="shared" si="7879"/>
        <v>5</v>
      </c>
      <c r="Y7872" s="4">
        <f t="shared" si="7879"/>
        <v>25</v>
      </c>
      <c r="Z7872" s="5">
        <f t="shared" si="9"/>
        <v>45135</v>
      </c>
    </row>
    <row r="7873">
      <c r="A7873" s="1" t="s">
        <v>7910</v>
      </c>
      <c r="B7873" s="1" t="s">
        <v>32</v>
      </c>
      <c r="C7873" s="1">
        <v>4.0</v>
      </c>
      <c r="D7873" s="1">
        <v>1.0</v>
      </c>
      <c r="E7873" s="1">
        <v>4.0</v>
      </c>
      <c r="F7873" s="1" t="s">
        <v>23</v>
      </c>
      <c r="G7873" s="1" t="s">
        <v>24</v>
      </c>
      <c r="H7873" s="2">
        <v>45037.0</v>
      </c>
      <c r="J7873" s="3">
        <f t="shared" si="2"/>
        <v>4</v>
      </c>
      <c r="K7873" s="4">
        <f t="shared" si="3"/>
        <v>1</v>
      </c>
      <c r="L7873" s="4">
        <f t="shared" si="4"/>
        <v>4</v>
      </c>
      <c r="S7873" s="1" t="s">
        <v>7910</v>
      </c>
      <c r="T7873" s="4" t="str">
        <f t="shared" si="5"/>
        <v>Cookie</v>
      </c>
      <c r="U7873" s="4" t="str">
        <f t="shared" si="6"/>
        <v>Takeaway</v>
      </c>
      <c r="V7873" s="4" t="str">
        <f t="shared" si="7"/>
        <v>Credit Card</v>
      </c>
      <c r="W7873" s="4">
        <f t="shared" ref="W7873:Y7873" si="7880">IF(OR(J7873 = "ERROR", J7873 = ""), "UNKNOWN", J7873)</f>
        <v>4</v>
      </c>
      <c r="X7873" s="4">
        <f t="shared" si="7880"/>
        <v>1</v>
      </c>
      <c r="Y7873" s="4">
        <f t="shared" si="7880"/>
        <v>4</v>
      </c>
      <c r="Z7873" s="5">
        <f t="shared" si="9"/>
        <v>45037</v>
      </c>
    </row>
    <row r="7874">
      <c r="A7874" s="1" t="s">
        <v>7911</v>
      </c>
      <c r="B7874" s="1" t="s">
        <v>36</v>
      </c>
      <c r="C7874" s="1">
        <v>3.0</v>
      </c>
      <c r="D7874" s="1">
        <v>5.0</v>
      </c>
      <c r="E7874" s="1">
        <v>15.0</v>
      </c>
      <c r="F7874" s="1" t="s">
        <v>23</v>
      </c>
      <c r="G7874" s="1" t="s">
        <v>29</v>
      </c>
      <c r="H7874" s="2">
        <v>44938.0</v>
      </c>
      <c r="J7874" s="3">
        <f t="shared" si="2"/>
        <v>3</v>
      </c>
      <c r="K7874" s="4">
        <f t="shared" si="3"/>
        <v>5</v>
      </c>
      <c r="L7874" s="4">
        <f t="shared" si="4"/>
        <v>15</v>
      </c>
      <c r="S7874" s="1" t="s">
        <v>7911</v>
      </c>
      <c r="T7874" s="4" t="str">
        <f t="shared" si="5"/>
        <v>Salad</v>
      </c>
      <c r="U7874" s="4" t="str">
        <f t="shared" si="6"/>
        <v>In-store</v>
      </c>
      <c r="V7874" s="4" t="str">
        <f t="shared" si="7"/>
        <v>Credit Card</v>
      </c>
      <c r="W7874" s="4">
        <f t="shared" ref="W7874:Y7874" si="7881">IF(OR(J7874 = "ERROR", J7874 = ""), "UNKNOWN", J7874)</f>
        <v>3</v>
      </c>
      <c r="X7874" s="4">
        <f t="shared" si="7881"/>
        <v>5</v>
      </c>
      <c r="Y7874" s="4">
        <f t="shared" si="7881"/>
        <v>15</v>
      </c>
      <c r="Z7874" s="5">
        <f t="shared" si="9"/>
        <v>44938</v>
      </c>
    </row>
    <row r="7875">
      <c r="A7875" s="1" t="s">
        <v>7912</v>
      </c>
      <c r="B7875" s="1" t="s">
        <v>55</v>
      </c>
      <c r="C7875" s="1">
        <v>1.0</v>
      </c>
      <c r="D7875" s="1">
        <v>3.0</v>
      </c>
      <c r="E7875" s="1">
        <v>3.0</v>
      </c>
      <c r="F7875" s="1" t="s">
        <v>23</v>
      </c>
      <c r="G7875" s="1" t="s">
        <v>24</v>
      </c>
      <c r="H7875" s="2">
        <v>45142.0</v>
      </c>
      <c r="J7875" s="3">
        <f t="shared" si="2"/>
        <v>1</v>
      </c>
      <c r="K7875" s="4">
        <f t="shared" si="3"/>
        <v>3</v>
      </c>
      <c r="L7875" s="4">
        <f t="shared" si="4"/>
        <v>3</v>
      </c>
      <c r="S7875" s="1" t="s">
        <v>7912</v>
      </c>
      <c r="T7875" s="4" t="str">
        <f t="shared" si="5"/>
        <v>Juice</v>
      </c>
      <c r="U7875" s="4" t="str">
        <f t="shared" si="6"/>
        <v>Takeaway</v>
      </c>
      <c r="V7875" s="4" t="str">
        <f t="shared" si="7"/>
        <v>Credit Card</v>
      </c>
      <c r="W7875" s="4">
        <f t="shared" ref="W7875:Y7875" si="7882">IF(OR(J7875 = "ERROR", J7875 = ""), "UNKNOWN", J7875)</f>
        <v>1</v>
      </c>
      <c r="X7875" s="4">
        <f t="shared" si="7882"/>
        <v>3</v>
      </c>
      <c r="Y7875" s="4">
        <f t="shared" si="7882"/>
        <v>3</v>
      </c>
      <c r="Z7875" s="5">
        <f t="shared" si="9"/>
        <v>45142</v>
      </c>
    </row>
    <row r="7876">
      <c r="A7876" s="1" t="s">
        <v>7913</v>
      </c>
      <c r="B7876" s="1" t="s">
        <v>22</v>
      </c>
      <c r="C7876" s="1">
        <v>2.0</v>
      </c>
      <c r="D7876" s="1">
        <v>2.0</v>
      </c>
      <c r="E7876" s="1">
        <v>4.0</v>
      </c>
      <c r="H7876" s="2">
        <v>44985.0</v>
      </c>
      <c r="J7876" s="3">
        <f t="shared" si="2"/>
        <v>2</v>
      </c>
      <c r="K7876" s="4">
        <f t="shared" si="3"/>
        <v>2</v>
      </c>
      <c r="L7876" s="4">
        <f t="shared" si="4"/>
        <v>4</v>
      </c>
      <c r="S7876" s="1" t="s">
        <v>7913</v>
      </c>
      <c r="T7876" s="4" t="str">
        <f t="shared" si="5"/>
        <v>Coffee</v>
      </c>
      <c r="U7876" s="4" t="str">
        <f t="shared" si="6"/>
        <v>UNKNOWN</v>
      </c>
      <c r="V7876" s="4" t="str">
        <f t="shared" si="7"/>
        <v>UNKNOWN</v>
      </c>
      <c r="W7876" s="4">
        <f t="shared" ref="W7876:Y7876" si="7883">IF(OR(J7876 = "ERROR", J7876 = ""), "UNKNOWN", J7876)</f>
        <v>2</v>
      </c>
      <c r="X7876" s="4">
        <f t="shared" si="7883"/>
        <v>2</v>
      </c>
      <c r="Y7876" s="4">
        <f t="shared" si="7883"/>
        <v>4</v>
      </c>
      <c r="Z7876" s="5">
        <f t="shared" si="9"/>
        <v>44985</v>
      </c>
    </row>
    <row r="7877">
      <c r="A7877" s="1" t="s">
        <v>7914</v>
      </c>
      <c r="B7877" s="1" t="s">
        <v>44</v>
      </c>
      <c r="C7877" s="1">
        <v>5.0</v>
      </c>
      <c r="D7877" s="1">
        <v>4.0</v>
      </c>
      <c r="E7877" s="1">
        <v>20.0</v>
      </c>
      <c r="F7877" s="1" t="s">
        <v>23</v>
      </c>
      <c r="G7877" s="1" t="s">
        <v>29</v>
      </c>
      <c r="H7877" s="2">
        <v>45124.0</v>
      </c>
      <c r="J7877" s="3">
        <f t="shared" si="2"/>
        <v>5</v>
      </c>
      <c r="K7877" s="4">
        <f t="shared" si="3"/>
        <v>4</v>
      </c>
      <c r="L7877" s="4">
        <f t="shared" si="4"/>
        <v>20</v>
      </c>
      <c r="S7877" s="1" t="s">
        <v>7914</v>
      </c>
      <c r="T7877" s="4" t="str">
        <f t="shared" si="5"/>
        <v>Sandwich</v>
      </c>
      <c r="U7877" s="4" t="str">
        <f t="shared" si="6"/>
        <v>In-store</v>
      </c>
      <c r="V7877" s="4" t="str">
        <f t="shared" si="7"/>
        <v>Credit Card</v>
      </c>
      <c r="W7877" s="4">
        <f t="shared" ref="W7877:Y7877" si="7884">IF(OR(J7877 = "ERROR", J7877 = ""), "UNKNOWN", J7877)</f>
        <v>5</v>
      </c>
      <c r="X7877" s="4">
        <f t="shared" si="7884"/>
        <v>4</v>
      </c>
      <c r="Y7877" s="4">
        <f t="shared" si="7884"/>
        <v>20</v>
      </c>
      <c r="Z7877" s="5">
        <f t="shared" si="9"/>
        <v>45124</v>
      </c>
    </row>
    <row r="7878">
      <c r="A7878" s="1" t="s">
        <v>7915</v>
      </c>
      <c r="B7878" s="1" t="s">
        <v>25</v>
      </c>
      <c r="C7878" s="1">
        <v>4.0</v>
      </c>
      <c r="D7878" s="1">
        <v>3.0</v>
      </c>
      <c r="E7878" s="1">
        <v>12.0</v>
      </c>
      <c r="F7878" s="1" t="s">
        <v>39</v>
      </c>
      <c r="G7878" s="1" t="s">
        <v>24</v>
      </c>
      <c r="H7878" s="6">
        <v>45283.0</v>
      </c>
      <c r="J7878" s="3">
        <f t="shared" si="2"/>
        <v>4</v>
      </c>
      <c r="K7878" s="4">
        <f t="shared" si="3"/>
        <v>3</v>
      </c>
      <c r="L7878" s="4">
        <f t="shared" si="4"/>
        <v>12</v>
      </c>
      <c r="S7878" s="1" t="s">
        <v>7915</v>
      </c>
      <c r="T7878" s="4" t="str">
        <f t="shared" si="5"/>
        <v>UNKNOWN</v>
      </c>
      <c r="U7878" s="4" t="str">
        <f t="shared" si="6"/>
        <v>Takeaway</v>
      </c>
      <c r="V7878" s="4" t="str">
        <f t="shared" si="7"/>
        <v>Digital Wallet</v>
      </c>
      <c r="W7878" s="4">
        <f t="shared" ref="W7878:Y7878" si="7885">IF(OR(J7878 = "ERROR", J7878 = ""), "UNKNOWN", J7878)</f>
        <v>4</v>
      </c>
      <c r="X7878" s="4">
        <f t="shared" si="7885"/>
        <v>3</v>
      </c>
      <c r="Y7878" s="4">
        <f t="shared" si="7885"/>
        <v>12</v>
      </c>
      <c r="Z7878" s="7">
        <f t="shared" si="9"/>
        <v>45283</v>
      </c>
    </row>
    <row r="7879">
      <c r="A7879" s="1" t="s">
        <v>7916</v>
      </c>
      <c r="B7879" s="1" t="s">
        <v>25</v>
      </c>
      <c r="C7879" s="1">
        <v>3.0</v>
      </c>
      <c r="D7879" s="1">
        <v>3.0</v>
      </c>
      <c r="E7879" s="1">
        <v>9.0</v>
      </c>
      <c r="F7879" s="1" t="s">
        <v>39</v>
      </c>
      <c r="G7879" s="1" t="s">
        <v>24</v>
      </c>
      <c r="H7879" s="2">
        <v>45038.0</v>
      </c>
      <c r="J7879" s="3">
        <f t="shared" si="2"/>
        <v>3</v>
      </c>
      <c r="K7879" s="4">
        <f t="shared" si="3"/>
        <v>3</v>
      </c>
      <c r="L7879" s="4">
        <f t="shared" si="4"/>
        <v>9</v>
      </c>
      <c r="S7879" s="1" t="s">
        <v>7916</v>
      </c>
      <c r="T7879" s="4" t="str">
        <f t="shared" si="5"/>
        <v>UNKNOWN</v>
      </c>
      <c r="U7879" s="4" t="str">
        <f t="shared" si="6"/>
        <v>Takeaway</v>
      </c>
      <c r="V7879" s="4" t="str">
        <f t="shared" si="7"/>
        <v>Digital Wallet</v>
      </c>
      <c r="W7879" s="4">
        <f t="shared" ref="W7879:Y7879" si="7886">IF(OR(J7879 = "ERROR", J7879 = ""), "UNKNOWN", J7879)</f>
        <v>3</v>
      </c>
      <c r="X7879" s="4">
        <f t="shared" si="7886"/>
        <v>3</v>
      </c>
      <c r="Y7879" s="4">
        <f t="shared" si="7886"/>
        <v>9</v>
      </c>
      <c r="Z7879" s="5">
        <f t="shared" si="9"/>
        <v>45038</v>
      </c>
    </row>
    <row r="7880">
      <c r="A7880" s="1" t="s">
        <v>7917</v>
      </c>
      <c r="B7880" s="1" t="s">
        <v>44</v>
      </c>
      <c r="C7880" s="1">
        <v>1.0</v>
      </c>
      <c r="D7880" s="1">
        <v>4.0</v>
      </c>
      <c r="E7880" s="1">
        <v>4.0</v>
      </c>
      <c r="F7880" s="1" t="s">
        <v>23</v>
      </c>
      <c r="G7880" s="1" t="s">
        <v>29</v>
      </c>
      <c r="H7880" s="1" t="s">
        <v>30</v>
      </c>
      <c r="J7880" s="3">
        <f t="shared" si="2"/>
        <v>1</v>
      </c>
      <c r="K7880" s="4">
        <f t="shared" si="3"/>
        <v>4</v>
      </c>
      <c r="L7880" s="4">
        <f t="shared" si="4"/>
        <v>4</v>
      </c>
      <c r="S7880" s="1" t="s">
        <v>7917</v>
      </c>
      <c r="T7880" s="4" t="str">
        <f t="shared" si="5"/>
        <v>Sandwich</v>
      </c>
      <c r="U7880" s="4" t="str">
        <f t="shared" si="6"/>
        <v>In-store</v>
      </c>
      <c r="V7880" s="4" t="str">
        <f t="shared" si="7"/>
        <v>Credit Card</v>
      </c>
      <c r="W7880" s="4">
        <f t="shared" ref="W7880:Y7880" si="7887">IF(OR(J7880 = "ERROR", J7880 = ""), "UNKNOWN", J7880)</f>
        <v>1</v>
      </c>
      <c r="X7880" s="4">
        <f t="shared" si="7887"/>
        <v>4</v>
      </c>
      <c r="Y7880" s="4">
        <f t="shared" si="7887"/>
        <v>4</v>
      </c>
      <c r="Z7880" s="4" t="str">
        <f t="shared" si="9"/>
        <v>UNKNOWN</v>
      </c>
    </row>
    <row r="7881">
      <c r="A7881" s="1" t="s">
        <v>7918</v>
      </c>
      <c r="B7881" s="1" t="s">
        <v>81</v>
      </c>
      <c r="C7881" s="1">
        <v>4.0</v>
      </c>
      <c r="D7881" s="1">
        <v>1.5</v>
      </c>
      <c r="E7881" s="1">
        <v>6.0</v>
      </c>
      <c r="F7881" s="1" t="s">
        <v>23</v>
      </c>
      <c r="G7881" s="1" t="s">
        <v>24</v>
      </c>
      <c r="H7881" s="2">
        <v>44958.0</v>
      </c>
      <c r="J7881" s="3">
        <f t="shared" si="2"/>
        <v>4</v>
      </c>
      <c r="K7881" s="4">
        <f t="shared" si="3"/>
        <v>1.5</v>
      </c>
      <c r="L7881" s="4">
        <f t="shared" si="4"/>
        <v>6</v>
      </c>
      <c r="S7881" s="1" t="s">
        <v>7918</v>
      </c>
      <c r="T7881" s="4" t="str">
        <f t="shared" si="5"/>
        <v>Tea</v>
      </c>
      <c r="U7881" s="4" t="str">
        <f t="shared" si="6"/>
        <v>Takeaway</v>
      </c>
      <c r="V7881" s="4" t="str">
        <f t="shared" si="7"/>
        <v>Credit Card</v>
      </c>
      <c r="W7881" s="4">
        <f t="shared" ref="W7881:Y7881" si="7888">IF(OR(J7881 = "ERROR", J7881 = ""), "UNKNOWN", J7881)</f>
        <v>4</v>
      </c>
      <c r="X7881" s="4">
        <f t="shared" si="7888"/>
        <v>1.5</v>
      </c>
      <c r="Y7881" s="4">
        <f t="shared" si="7888"/>
        <v>6</v>
      </c>
      <c r="Z7881" s="5">
        <f t="shared" si="9"/>
        <v>44958</v>
      </c>
    </row>
    <row r="7882">
      <c r="A7882" s="1" t="s">
        <v>7919</v>
      </c>
      <c r="B7882" s="1" t="s">
        <v>27</v>
      </c>
      <c r="C7882" s="1">
        <v>2.0</v>
      </c>
      <c r="D7882" s="1">
        <v>3.0</v>
      </c>
      <c r="E7882" s="1">
        <v>6.0</v>
      </c>
      <c r="F7882" s="1" t="s">
        <v>28</v>
      </c>
      <c r="H7882" s="2">
        <v>44969.0</v>
      </c>
      <c r="J7882" s="3">
        <f t="shared" si="2"/>
        <v>2</v>
      </c>
      <c r="K7882" s="4">
        <f t="shared" si="3"/>
        <v>3</v>
      </c>
      <c r="L7882" s="4">
        <f t="shared" si="4"/>
        <v>6</v>
      </c>
      <c r="S7882" s="1" t="s">
        <v>7919</v>
      </c>
      <c r="T7882" s="4" t="str">
        <f t="shared" si="5"/>
        <v>Cake</v>
      </c>
      <c r="U7882" s="4" t="str">
        <f t="shared" si="6"/>
        <v>UNKNOWN</v>
      </c>
      <c r="V7882" s="4" t="str">
        <f t="shared" si="7"/>
        <v>Cash</v>
      </c>
      <c r="W7882" s="4">
        <f t="shared" ref="W7882:Y7882" si="7889">IF(OR(J7882 = "ERROR", J7882 = ""), "UNKNOWN", J7882)</f>
        <v>2</v>
      </c>
      <c r="X7882" s="4">
        <f t="shared" si="7889"/>
        <v>3</v>
      </c>
      <c r="Y7882" s="4">
        <f t="shared" si="7889"/>
        <v>6</v>
      </c>
      <c r="Z7882" s="5">
        <f t="shared" si="9"/>
        <v>44969</v>
      </c>
    </row>
    <row r="7883">
      <c r="A7883" s="1" t="s">
        <v>7920</v>
      </c>
      <c r="B7883" s="1" t="s">
        <v>27</v>
      </c>
      <c r="C7883" s="1">
        <v>1.0</v>
      </c>
      <c r="D7883" s="1">
        <v>3.0</v>
      </c>
      <c r="E7883" s="1">
        <v>3.0</v>
      </c>
      <c r="H7883" s="2">
        <v>44944.0</v>
      </c>
      <c r="J7883" s="3">
        <f t="shared" si="2"/>
        <v>1</v>
      </c>
      <c r="K7883" s="4">
        <f t="shared" si="3"/>
        <v>3</v>
      </c>
      <c r="L7883" s="4">
        <f t="shared" si="4"/>
        <v>3</v>
      </c>
      <c r="S7883" s="1" t="s">
        <v>7920</v>
      </c>
      <c r="T7883" s="4" t="str">
        <f t="shared" si="5"/>
        <v>Cake</v>
      </c>
      <c r="U7883" s="4" t="str">
        <f t="shared" si="6"/>
        <v>UNKNOWN</v>
      </c>
      <c r="V7883" s="4" t="str">
        <f t="shared" si="7"/>
        <v>UNKNOWN</v>
      </c>
      <c r="W7883" s="4">
        <f t="shared" ref="W7883:Y7883" si="7890">IF(OR(J7883 = "ERROR", J7883 = ""), "UNKNOWN", J7883)</f>
        <v>1</v>
      </c>
      <c r="X7883" s="4">
        <f t="shared" si="7890"/>
        <v>3</v>
      </c>
      <c r="Y7883" s="4">
        <f t="shared" si="7890"/>
        <v>3</v>
      </c>
      <c r="Z7883" s="5">
        <f t="shared" si="9"/>
        <v>44944</v>
      </c>
    </row>
    <row r="7884">
      <c r="A7884" s="1" t="s">
        <v>7921</v>
      </c>
      <c r="B7884" s="1" t="s">
        <v>41</v>
      </c>
      <c r="C7884" s="1">
        <v>5.0</v>
      </c>
      <c r="D7884" s="1">
        <v>4.0</v>
      </c>
      <c r="E7884" s="1">
        <v>20.0</v>
      </c>
      <c r="F7884" s="1" t="s">
        <v>23</v>
      </c>
      <c r="G7884" s="1" t="s">
        <v>29</v>
      </c>
      <c r="H7884" s="2">
        <v>45089.0</v>
      </c>
      <c r="J7884" s="3">
        <f t="shared" si="2"/>
        <v>5</v>
      </c>
      <c r="K7884" s="4">
        <f t="shared" si="3"/>
        <v>4</v>
      </c>
      <c r="L7884" s="4">
        <f t="shared" si="4"/>
        <v>20</v>
      </c>
      <c r="S7884" s="1" t="s">
        <v>7921</v>
      </c>
      <c r="T7884" s="4" t="str">
        <f t="shared" si="5"/>
        <v>Smoothie</v>
      </c>
      <c r="U7884" s="4" t="str">
        <f t="shared" si="6"/>
        <v>In-store</v>
      </c>
      <c r="V7884" s="4" t="str">
        <f t="shared" si="7"/>
        <v>Credit Card</v>
      </c>
      <c r="W7884" s="4">
        <f t="shared" ref="W7884:Y7884" si="7891">IF(OR(J7884 = "ERROR", J7884 = ""), "UNKNOWN", J7884)</f>
        <v>5</v>
      </c>
      <c r="X7884" s="4">
        <f t="shared" si="7891"/>
        <v>4</v>
      </c>
      <c r="Y7884" s="4">
        <f t="shared" si="7891"/>
        <v>20</v>
      </c>
      <c r="Z7884" s="5">
        <f t="shared" si="9"/>
        <v>45089</v>
      </c>
    </row>
    <row r="7885">
      <c r="A7885" s="1" t="s">
        <v>7922</v>
      </c>
      <c r="B7885" s="1" t="s">
        <v>55</v>
      </c>
      <c r="C7885" s="1">
        <v>5.0</v>
      </c>
      <c r="D7885" s="1">
        <v>3.0</v>
      </c>
      <c r="E7885" s="1">
        <v>15.0</v>
      </c>
      <c r="F7885" s="1" t="s">
        <v>28</v>
      </c>
      <c r="G7885" s="1" t="s">
        <v>29</v>
      </c>
      <c r="H7885" s="2">
        <v>45004.0</v>
      </c>
      <c r="J7885" s="3">
        <f t="shared" si="2"/>
        <v>5</v>
      </c>
      <c r="K7885" s="4">
        <f t="shared" si="3"/>
        <v>3</v>
      </c>
      <c r="L7885" s="4">
        <f t="shared" si="4"/>
        <v>15</v>
      </c>
      <c r="S7885" s="1" t="s">
        <v>7922</v>
      </c>
      <c r="T7885" s="4" t="str">
        <f t="shared" si="5"/>
        <v>Juice</v>
      </c>
      <c r="U7885" s="4" t="str">
        <f t="shared" si="6"/>
        <v>In-store</v>
      </c>
      <c r="V7885" s="4" t="str">
        <f t="shared" si="7"/>
        <v>Cash</v>
      </c>
      <c r="W7885" s="4">
        <f t="shared" ref="W7885:Y7885" si="7892">IF(OR(J7885 = "ERROR", J7885 = ""), "UNKNOWN", J7885)</f>
        <v>5</v>
      </c>
      <c r="X7885" s="4">
        <f t="shared" si="7892"/>
        <v>3</v>
      </c>
      <c r="Y7885" s="4">
        <f t="shared" si="7892"/>
        <v>15</v>
      </c>
      <c r="Z7885" s="5">
        <f t="shared" si="9"/>
        <v>45004</v>
      </c>
    </row>
    <row r="7886">
      <c r="A7886" s="1" t="s">
        <v>7923</v>
      </c>
      <c r="B7886" s="1" t="s">
        <v>32</v>
      </c>
      <c r="C7886" s="1">
        <v>3.0</v>
      </c>
      <c r="D7886" s="1">
        <v>1.0</v>
      </c>
      <c r="E7886" s="1">
        <v>3.0</v>
      </c>
      <c r="F7886" s="1" t="s">
        <v>23</v>
      </c>
      <c r="G7886" s="1" t="s">
        <v>29</v>
      </c>
      <c r="H7886" s="2">
        <v>44987.0</v>
      </c>
      <c r="J7886" s="3">
        <f t="shared" si="2"/>
        <v>3</v>
      </c>
      <c r="K7886" s="4">
        <f t="shared" si="3"/>
        <v>1</v>
      </c>
      <c r="L7886" s="4">
        <f t="shared" si="4"/>
        <v>3</v>
      </c>
      <c r="S7886" s="1" t="s">
        <v>7923</v>
      </c>
      <c r="T7886" s="4" t="str">
        <f t="shared" si="5"/>
        <v>Cookie</v>
      </c>
      <c r="U7886" s="4" t="str">
        <f t="shared" si="6"/>
        <v>In-store</v>
      </c>
      <c r="V7886" s="4" t="str">
        <f t="shared" si="7"/>
        <v>Credit Card</v>
      </c>
      <c r="W7886" s="4">
        <f t="shared" ref="W7886:Y7886" si="7893">IF(OR(J7886 = "ERROR", J7886 = ""), "UNKNOWN", J7886)</f>
        <v>3</v>
      </c>
      <c r="X7886" s="4">
        <f t="shared" si="7893"/>
        <v>1</v>
      </c>
      <c r="Y7886" s="4">
        <f t="shared" si="7893"/>
        <v>3</v>
      </c>
      <c r="Z7886" s="5">
        <f t="shared" si="9"/>
        <v>44987</v>
      </c>
    </row>
    <row r="7887">
      <c r="A7887" s="1" t="s">
        <v>7924</v>
      </c>
      <c r="B7887" s="1" t="s">
        <v>30</v>
      </c>
      <c r="C7887" s="1">
        <v>1.0</v>
      </c>
      <c r="D7887" s="1">
        <v>1.5</v>
      </c>
      <c r="E7887" s="1">
        <v>1.5</v>
      </c>
      <c r="H7887" s="2">
        <v>44973.0</v>
      </c>
      <c r="J7887" s="3">
        <f t="shared" si="2"/>
        <v>1</v>
      </c>
      <c r="K7887" s="4">
        <f t="shared" si="3"/>
        <v>1.5</v>
      </c>
      <c r="L7887" s="4">
        <f t="shared" si="4"/>
        <v>1.5</v>
      </c>
      <c r="S7887" s="1" t="s">
        <v>7924</v>
      </c>
      <c r="T7887" s="4" t="str">
        <f t="shared" si="5"/>
        <v>UNKNOWN</v>
      </c>
      <c r="U7887" s="4" t="str">
        <f t="shared" si="6"/>
        <v>UNKNOWN</v>
      </c>
      <c r="V7887" s="4" t="str">
        <f t="shared" si="7"/>
        <v>UNKNOWN</v>
      </c>
      <c r="W7887" s="4">
        <f t="shared" ref="W7887:Y7887" si="7894">IF(OR(J7887 = "ERROR", J7887 = ""), "UNKNOWN", J7887)</f>
        <v>1</v>
      </c>
      <c r="X7887" s="4">
        <f t="shared" si="7894"/>
        <v>1.5</v>
      </c>
      <c r="Y7887" s="4">
        <f t="shared" si="7894"/>
        <v>1.5</v>
      </c>
      <c r="Z7887" s="5">
        <f t="shared" si="9"/>
        <v>44973</v>
      </c>
    </row>
    <row r="7888">
      <c r="A7888" s="1" t="s">
        <v>7925</v>
      </c>
      <c r="B7888" s="1" t="s">
        <v>44</v>
      </c>
      <c r="C7888" s="1">
        <v>4.0</v>
      </c>
      <c r="D7888" s="1">
        <v>4.0</v>
      </c>
      <c r="E7888" s="1">
        <v>16.0</v>
      </c>
      <c r="F7888" s="1" t="s">
        <v>23</v>
      </c>
      <c r="H7888" s="2">
        <v>45199.0</v>
      </c>
      <c r="J7888" s="3">
        <f t="shared" si="2"/>
        <v>4</v>
      </c>
      <c r="K7888" s="4">
        <f t="shared" si="3"/>
        <v>4</v>
      </c>
      <c r="L7888" s="4">
        <f t="shared" si="4"/>
        <v>16</v>
      </c>
      <c r="S7888" s="1" t="s">
        <v>7925</v>
      </c>
      <c r="T7888" s="4" t="str">
        <f t="shared" si="5"/>
        <v>Sandwich</v>
      </c>
      <c r="U7888" s="4" t="str">
        <f t="shared" si="6"/>
        <v>UNKNOWN</v>
      </c>
      <c r="V7888" s="4" t="str">
        <f t="shared" si="7"/>
        <v>Credit Card</v>
      </c>
      <c r="W7888" s="4">
        <f t="shared" ref="W7888:Y7888" si="7895">IF(OR(J7888 = "ERROR", J7888 = ""), "UNKNOWN", J7888)</f>
        <v>4</v>
      </c>
      <c r="X7888" s="4">
        <f t="shared" si="7895"/>
        <v>4</v>
      </c>
      <c r="Y7888" s="4">
        <f t="shared" si="7895"/>
        <v>16</v>
      </c>
      <c r="Z7888" s="5">
        <f t="shared" si="9"/>
        <v>45199</v>
      </c>
    </row>
    <row r="7889">
      <c r="A7889" s="1" t="s">
        <v>7926</v>
      </c>
      <c r="B7889" s="1" t="s">
        <v>30</v>
      </c>
      <c r="C7889" s="1">
        <v>3.0</v>
      </c>
      <c r="D7889" s="1">
        <v>2.0</v>
      </c>
      <c r="E7889" s="1">
        <v>6.0</v>
      </c>
      <c r="F7889" s="1" t="s">
        <v>28</v>
      </c>
      <c r="G7889" s="1" t="s">
        <v>24</v>
      </c>
      <c r="H7889" s="2">
        <v>45057.0</v>
      </c>
      <c r="J7889" s="3">
        <f t="shared" si="2"/>
        <v>3</v>
      </c>
      <c r="K7889" s="4">
        <f t="shared" si="3"/>
        <v>2</v>
      </c>
      <c r="L7889" s="4">
        <f t="shared" si="4"/>
        <v>6</v>
      </c>
      <c r="S7889" s="1" t="s">
        <v>7926</v>
      </c>
      <c r="T7889" s="4" t="str">
        <f t="shared" si="5"/>
        <v>UNKNOWN</v>
      </c>
      <c r="U7889" s="4" t="str">
        <f t="shared" si="6"/>
        <v>Takeaway</v>
      </c>
      <c r="V7889" s="4" t="str">
        <f t="shared" si="7"/>
        <v>Cash</v>
      </c>
      <c r="W7889" s="4">
        <f t="shared" ref="W7889:Y7889" si="7896">IF(OR(J7889 = "ERROR", J7889 = ""), "UNKNOWN", J7889)</f>
        <v>3</v>
      </c>
      <c r="X7889" s="4">
        <f t="shared" si="7896"/>
        <v>2</v>
      </c>
      <c r="Y7889" s="4">
        <f t="shared" si="7896"/>
        <v>6</v>
      </c>
      <c r="Z7889" s="5">
        <f t="shared" si="9"/>
        <v>45057</v>
      </c>
    </row>
    <row r="7890">
      <c r="A7890" s="1" t="s">
        <v>7927</v>
      </c>
      <c r="B7890" s="1" t="s">
        <v>41</v>
      </c>
      <c r="C7890" s="1">
        <v>2.0</v>
      </c>
      <c r="D7890" s="1">
        <v>4.0</v>
      </c>
      <c r="E7890" s="1">
        <v>8.0</v>
      </c>
      <c r="F7890" s="1" t="s">
        <v>39</v>
      </c>
      <c r="G7890" s="1" t="s">
        <v>24</v>
      </c>
      <c r="J7890" s="3">
        <f t="shared" si="2"/>
        <v>2</v>
      </c>
      <c r="K7890" s="4">
        <f t="shared" si="3"/>
        <v>4</v>
      </c>
      <c r="L7890" s="4">
        <f t="shared" si="4"/>
        <v>8</v>
      </c>
      <c r="S7890" s="1" t="s">
        <v>7927</v>
      </c>
      <c r="T7890" s="4" t="str">
        <f t="shared" si="5"/>
        <v>Smoothie</v>
      </c>
      <c r="U7890" s="4" t="str">
        <f t="shared" si="6"/>
        <v>Takeaway</v>
      </c>
      <c r="V7890" s="4" t="str">
        <f t="shared" si="7"/>
        <v>Digital Wallet</v>
      </c>
      <c r="W7890" s="4">
        <f t="shared" ref="W7890:Y7890" si="7897">IF(OR(J7890 = "ERROR", J7890 = ""), "UNKNOWN", J7890)</f>
        <v>2</v>
      </c>
      <c r="X7890" s="4">
        <f t="shared" si="7897"/>
        <v>4</v>
      </c>
      <c r="Y7890" s="4">
        <f t="shared" si="7897"/>
        <v>8</v>
      </c>
      <c r="Z7890" s="4" t="str">
        <f t="shared" si="9"/>
        <v>UNKNOWN</v>
      </c>
    </row>
    <row r="7891">
      <c r="A7891" s="1" t="s">
        <v>7928</v>
      </c>
      <c r="B7891" s="1" t="s">
        <v>36</v>
      </c>
      <c r="C7891" s="1">
        <v>4.0</v>
      </c>
      <c r="D7891" s="1">
        <v>5.0</v>
      </c>
      <c r="E7891" s="1">
        <v>20.0</v>
      </c>
      <c r="F7891" s="1" t="s">
        <v>39</v>
      </c>
      <c r="G7891" s="1" t="s">
        <v>30</v>
      </c>
      <c r="H7891" s="2">
        <v>45086.0</v>
      </c>
      <c r="J7891" s="3">
        <f t="shared" si="2"/>
        <v>4</v>
      </c>
      <c r="K7891" s="4">
        <f t="shared" si="3"/>
        <v>5</v>
      </c>
      <c r="L7891" s="4">
        <f t="shared" si="4"/>
        <v>20</v>
      </c>
      <c r="S7891" s="1" t="s">
        <v>7928</v>
      </c>
      <c r="T7891" s="4" t="str">
        <f t="shared" si="5"/>
        <v>Salad</v>
      </c>
      <c r="U7891" s="4" t="str">
        <f t="shared" si="6"/>
        <v>UNKNOWN</v>
      </c>
      <c r="V7891" s="4" t="str">
        <f t="shared" si="7"/>
        <v>Digital Wallet</v>
      </c>
      <c r="W7891" s="4">
        <f t="shared" ref="W7891:Y7891" si="7898">IF(OR(J7891 = "ERROR", J7891 = ""), "UNKNOWN", J7891)</f>
        <v>4</v>
      </c>
      <c r="X7891" s="4">
        <f t="shared" si="7898"/>
        <v>5</v>
      </c>
      <c r="Y7891" s="4">
        <f t="shared" si="7898"/>
        <v>20</v>
      </c>
      <c r="Z7891" s="5">
        <f t="shared" si="9"/>
        <v>45086</v>
      </c>
    </row>
    <row r="7892">
      <c r="A7892" s="1" t="s">
        <v>7929</v>
      </c>
      <c r="B7892" s="1" t="s">
        <v>55</v>
      </c>
      <c r="C7892" s="1">
        <v>2.0</v>
      </c>
      <c r="D7892" s="1">
        <v>3.0</v>
      </c>
      <c r="E7892" s="1">
        <v>6.0</v>
      </c>
      <c r="F7892" s="1" t="s">
        <v>39</v>
      </c>
      <c r="G7892" s="1" t="s">
        <v>29</v>
      </c>
      <c r="H7892" s="6">
        <v>45281.0</v>
      </c>
      <c r="J7892" s="3">
        <f t="shared" si="2"/>
        <v>2</v>
      </c>
      <c r="K7892" s="4">
        <f t="shared" si="3"/>
        <v>3</v>
      </c>
      <c r="L7892" s="4">
        <f t="shared" si="4"/>
        <v>6</v>
      </c>
      <c r="S7892" s="1" t="s">
        <v>7929</v>
      </c>
      <c r="T7892" s="4" t="str">
        <f t="shared" si="5"/>
        <v>Juice</v>
      </c>
      <c r="U7892" s="4" t="str">
        <f t="shared" si="6"/>
        <v>In-store</v>
      </c>
      <c r="V7892" s="4" t="str">
        <f t="shared" si="7"/>
        <v>Digital Wallet</v>
      </c>
      <c r="W7892" s="4">
        <f t="shared" ref="W7892:Y7892" si="7899">IF(OR(J7892 = "ERROR", J7892 = ""), "UNKNOWN", J7892)</f>
        <v>2</v>
      </c>
      <c r="X7892" s="4">
        <f t="shared" si="7899"/>
        <v>3</v>
      </c>
      <c r="Y7892" s="4">
        <f t="shared" si="7899"/>
        <v>6</v>
      </c>
      <c r="Z7892" s="7">
        <f t="shared" si="9"/>
        <v>45281</v>
      </c>
    </row>
    <row r="7893">
      <c r="A7893" s="1" t="s">
        <v>7930</v>
      </c>
      <c r="B7893" s="1" t="s">
        <v>30</v>
      </c>
      <c r="C7893" s="1">
        <v>1.0</v>
      </c>
      <c r="D7893" s="1">
        <v>1.5</v>
      </c>
      <c r="E7893" s="1">
        <v>1.5</v>
      </c>
      <c r="G7893" s="1" t="s">
        <v>24</v>
      </c>
      <c r="H7893" s="2">
        <v>45134.0</v>
      </c>
      <c r="J7893" s="3">
        <f t="shared" si="2"/>
        <v>1</v>
      </c>
      <c r="K7893" s="4">
        <f t="shared" si="3"/>
        <v>1.5</v>
      </c>
      <c r="L7893" s="4">
        <f t="shared" si="4"/>
        <v>1.5</v>
      </c>
      <c r="S7893" s="1" t="s">
        <v>7930</v>
      </c>
      <c r="T7893" s="4" t="str">
        <f t="shared" si="5"/>
        <v>UNKNOWN</v>
      </c>
      <c r="U7893" s="4" t="str">
        <f t="shared" si="6"/>
        <v>Takeaway</v>
      </c>
      <c r="V7893" s="4" t="str">
        <f t="shared" si="7"/>
        <v>UNKNOWN</v>
      </c>
      <c r="W7893" s="4">
        <f t="shared" ref="W7893:Y7893" si="7900">IF(OR(J7893 = "ERROR", J7893 = ""), "UNKNOWN", J7893)</f>
        <v>1</v>
      </c>
      <c r="X7893" s="4">
        <f t="shared" si="7900"/>
        <v>1.5</v>
      </c>
      <c r="Y7893" s="4">
        <f t="shared" si="7900"/>
        <v>1.5</v>
      </c>
      <c r="Z7893" s="5">
        <f t="shared" si="9"/>
        <v>45134</v>
      </c>
    </row>
    <row r="7894">
      <c r="A7894" s="1" t="s">
        <v>7931</v>
      </c>
      <c r="B7894" s="1" t="s">
        <v>32</v>
      </c>
      <c r="C7894" s="1">
        <v>5.0</v>
      </c>
      <c r="D7894" s="1">
        <v>1.0</v>
      </c>
      <c r="E7894" s="1">
        <v>5.0</v>
      </c>
      <c r="F7894" s="1" t="s">
        <v>39</v>
      </c>
      <c r="G7894" s="1" t="s">
        <v>24</v>
      </c>
      <c r="H7894" s="2">
        <v>45022.0</v>
      </c>
      <c r="J7894" s="3">
        <f t="shared" si="2"/>
        <v>5</v>
      </c>
      <c r="K7894" s="4">
        <f t="shared" si="3"/>
        <v>1</v>
      </c>
      <c r="L7894" s="4">
        <f t="shared" si="4"/>
        <v>5</v>
      </c>
      <c r="S7894" s="1" t="s">
        <v>7931</v>
      </c>
      <c r="T7894" s="4" t="str">
        <f t="shared" si="5"/>
        <v>Cookie</v>
      </c>
      <c r="U7894" s="4" t="str">
        <f t="shared" si="6"/>
        <v>Takeaway</v>
      </c>
      <c r="V7894" s="4" t="str">
        <f t="shared" si="7"/>
        <v>Digital Wallet</v>
      </c>
      <c r="W7894" s="4">
        <f t="shared" ref="W7894:Y7894" si="7901">IF(OR(J7894 = "ERROR", J7894 = ""), "UNKNOWN", J7894)</f>
        <v>5</v>
      </c>
      <c r="X7894" s="4">
        <f t="shared" si="7901"/>
        <v>1</v>
      </c>
      <c r="Y7894" s="4">
        <f t="shared" si="7901"/>
        <v>5</v>
      </c>
      <c r="Z7894" s="5">
        <f t="shared" si="9"/>
        <v>45022</v>
      </c>
    </row>
    <row r="7895">
      <c r="A7895" s="1" t="s">
        <v>7932</v>
      </c>
      <c r="B7895" s="1" t="s">
        <v>81</v>
      </c>
      <c r="C7895" s="1">
        <v>3.0</v>
      </c>
      <c r="D7895" s="1">
        <v>1.5</v>
      </c>
      <c r="E7895" s="1">
        <v>4.5</v>
      </c>
      <c r="F7895" s="1" t="s">
        <v>28</v>
      </c>
      <c r="G7895" s="1" t="s">
        <v>24</v>
      </c>
      <c r="H7895" s="2">
        <v>45002.0</v>
      </c>
      <c r="J7895" s="3">
        <f t="shared" si="2"/>
        <v>3</v>
      </c>
      <c r="K7895" s="4">
        <f t="shared" si="3"/>
        <v>1.5</v>
      </c>
      <c r="L7895" s="4">
        <f t="shared" si="4"/>
        <v>4.5</v>
      </c>
      <c r="S7895" s="1" t="s">
        <v>7932</v>
      </c>
      <c r="T7895" s="4" t="str">
        <f t="shared" si="5"/>
        <v>Tea</v>
      </c>
      <c r="U7895" s="4" t="str">
        <f t="shared" si="6"/>
        <v>Takeaway</v>
      </c>
      <c r="V7895" s="4" t="str">
        <f t="shared" si="7"/>
        <v>Cash</v>
      </c>
      <c r="W7895" s="4">
        <f t="shared" ref="W7895:Y7895" si="7902">IF(OR(J7895 = "ERROR", J7895 = ""), "UNKNOWN", J7895)</f>
        <v>3</v>
      </c>
      <c r="X7895" s="4">
        <f t="shared" si="7902"/>
        <v>1.5</v>
      </c>
      <c r="Y7895" s="4">
        <f t="shared" si="7902"/>
        <v>4.5</v>
      </c>
      <c r="Z7895" s="5">
        <f t="shared" si="9"/>
        <v>45002</v>
      </c>
    </row>
    <row r="7896">
      <c r="A7896" s="1" t="s">
        <v>7933</v>
      </c>
      <c r="C7896" s="1">
        <v>5.0</v>
      </c>
      <c r="D7896" s="1">
        <v>3.0</v>
      </c>
      <c r="E7896" s="1">
        <v>15.0</v>
      </c>
      <c r="F7896" s="1" t="s">
        <v>28</v>
      </c>
      <c r="G7896" s="1" t="s">
        <v>29</v>
      </c>
      <c r="H7896" s="2">
        <v>45026.0</v>
      </c>
      <c r="J7896" s="3">
        <f t="shared" si="2"/>
        <v>5</v>
      </c>
      <c r="K7896" s="4">
        <f t="shared" si="3"/>
        <v>3</v>
      </c>
      <c r="L7896" s="4">
        <f t="shared" si="4"/>
        <v>15</v>
      </c>
      <c r="S7896" s="1" t="s">
        <v>7933</v>
      </c>
      <c r="T7896" s="4" t="str">
        <f t="shared" si="5"/>
        <v>UNKNOWN</v>
      </c>
      <c r="U7896" s="4" t="str">
        <f t="shared" si="6"/>
        <v>In-store</v>
      </c>
      <c r="V7896" s="4" t="str">
        <f t="shared" si="7"/>
        <v>Cash</v>
      </c>
      <c r="W7896" s="4">
        <f t="shared" ref="W7896:Y7896" si="7903">IF(OR(J7896 = "ERROR", J7896 = ""), "UNKNOWN", J7896)</f>
        <v>5</v>
      </c>
      <c r="X7896" s="4">
        <f t="shared" si="7903"/>
        <v>3</v>
      </c>
      <c r="Y7896" s="4">
        <f t="shared" si="7903"/>
        <v>15</v>
      </c>
      <c r="Z7896" s="5">
        <f t="shared" si="9"/>
        <v>45026</v>
      </c>
    </row>
    <row r="7897">
      <c r="A7897" s="1" t="s">
        <v>7934</v>
      </c>
      <c r="B7897" s="1" t="s">
        <v>32</v>
      </c>
      <c r="C7897" s="1">
        <v>4.0</v>
      </c>
      <c r="D7897" s="1">
        <v>1.0</v>
      </c>
      <c r="E7897" s="1">
        <v>4.0</v>
      </c>
      <c r="F7897" s="1" t="s">
        <v>23</v>
      </c>
      <c r="G7897" s="1" t="s">
        <v>25</v>
      </c>
      <c r="H7897" s="2">
        <v>45142.0</v>
      </c>
      <c r="J7897" s="3">
        <f t="shared" si="2"/>
        <v>4</v>
      </c>
      <c r="K7897" s="4">
        <f t="shared" si="3"/>
        <v>1</v>
      </c>
      <c r="L7897" s="4">
        <f t="shared" si="4"/>
        <v>4</v>
      </c>
      <c r="S7897" s="1" t="s">
        <v>7934</v>
      </c>
      <c r="T7897" s="4" t="str">
        <f t="shared" si="5"/>
        <v>Cookie</v>
      </c>
      <c r="U7897" s="4" t="str">
        <f t="shared" si="6"/>
        <v>UNKNOWN</v>
      </c>
      <c r="V7897" s="4" t="str">
        <f t="shared" si="7"/>
        <v>Credit Card</v>
      </c>
      <c r="W7897" s="4">
        <f t="shared" ref="W7897:Y7897" si="7904">IF(OR(J7897 = "ERROR", J7897 = ""), "UNKNOWN", J7897)</f>
        <v>4</v>
      </c>
      <c r="X7897" s="4">
        <f t="shared" si="7904"/>
        <v>1</v>
      </c>
      <c r="Y7897" s="4">
        <f t="shared" si="7904"/>
        <v>4</v>
      </c>
      <c r="Z7897" s="5">
        <f t="shared" si="9"/>
        <v>45142</v>
      </c>
    </row>
    <row r="7898">
      <c r="A7898" s="1" t="s">
        <v>7935</v>
      </c>
      <c r="B7898" s="1" t="s">
        <v>81</v>
      </c>
      <c r="C7898" s="1">
        <v>2.0</v>
      </c>
      <c r="D7898" s="1">
        <v>1.5</v>
      </c>
      <c r="E7898" s="1">
        <v>3.0</v>
      </c>
      <c r="F7898" s="1" t="s">
        <v>39</v>
      </c>
      <c r="G7898" s="1" t="s">
        <v>29</v>
      </c>
      <c r="H7898" s="6">
        <v>45249.0</v>
      </c>
      <c r="J7898" s="3">
        <f t="shared" si="2"/>
        <v>2</v>
      </c>
      <c r="K7898" s="4">
        <f t="shared" si="3"/>
        <v>1.5</v>
      </c>
      <c r="L7898" s="4">
        <f t="shared" si="4"/>
        <v>3</v>
      </c>
      <c r="S7898" s="1" t="s">
        <v>7935</v>
      </c>
      <c r="T7898" s="4" t="str">
        <f t="shared" si="5"/>
        <v>Tea</v>
      </c>
      <c r="U7898" s="4" t="str">
        <f t="shared" si="6"/>
        <v>In-store</v>
      </c>
      <c r="V7898" s="4" t="str">
        <f t="shared" si="7"/>
        <v>Digital Wallet</v>
      </c>
      <c r="W7898" s="4">
        <f t="shared" ref="W7898:Y7898" si="7905">IF(OR(J7898 = "ERROR", J7898 = ""), "UNKNOWN", J7898)</f>
        <v>2</v>
      </c>
      <c r="X7898" s="4">
        <f t="shared" si="7905"/>
        <v>1.5</v>
      </c>
      <c r="Y7898" s="4">
        <f t="shared" si="7905"/>
        <v>3</v>
      </c>
      <c r="Z7898" s="7">
        <f t="shared" si="9"/>
        <v>45249</v>
      </c>
    </row>
    <row r="7899">
      <c r="A7899" s="1" t="s">
        <v>7936</v>
      </c>
      <c r="B7899" s="1" t="s">
        <v>30</v>
      </c>
      <c r="C7899" s="1">
        <v>1.0</v>
      </c>
      <c r="D7899" s="1">
        <v>3.0</v>
      </c>
      <c r="E7899" s="1">
        <v>3.0</v>
      </c>
      <c r="F7899" s="1" t="s">
        <v>28</v>
      </c>
      <c r="H7899" s="2">
        <v>45177.0</v>
      </c>
      <c r="J7899" s="3">
        <f t="shared" si="2"/>
        <v>1</v>
      </c>
      <c r="K7899" s="4">
        <f t="shared" si="3"/>
        <v>3</v>
      </c>
      <c r="L7899" s="4">
        <f t="shared" si="4"/>
        <v>3</v>
      </c>
      <c r="S7899" s="1" t="s">
        <v>7936</v>
      </c>
      <c r="T7899" s="4" t="str">
        <f t="shared" si="5"/>
        <v>UNKNOWN</v>
      </c>
      <c r="U7899" s="4" t="str">
        <f t="shared" si="6"/>
        <v>UNKNOWN</v>
      </c>
      <c r="V7899" s="4" t="str">
        <f t="shared" si="7"/>
        <v>Cash</v>
      </c>
      <c r="W7899" s="4">
        <f t="shared" ref="W7899:Y7899" si="7906">IF(OR(J7899 = "ERROR", J7899 = ""), "UNKNOWN", J7899)</f>
        <v>1</v>
      </c>
      <c r="X7899" s="4">
        <f t="shared" si="7906"/>
        <v>3</v>
      </c>
      <c r="Y7899" s="4">
        <f t="shared" si="7906"/>
        <v>3</v>
      </c>
      <c r="Z7899" s="5">
        <f t="shared" si="9"/>
        <v>45177</v>
      </c>
    </row>
    <row r="7900">
      <c r="A7900" s="1" t="s">
        <v>7937</v>
      </c>
      <c r="B7900" s="1" t="s">
        <v>27</v>
      </c>
      <c r="C7900" s="1">
        <v>3.0</v>
      </c>
      <c r="D7900" s="1">
        <v>3.0</v>
      </c>
      <c r="E7900" s="1">
        <v>9.0</v>
      </c>
      <c r="G7900" s="1" t="s">
        <v>24</v>
      </c>
      <c r="H7900" s="2">
        <v>44975.0</v>
      </c>
      <c r="J7900" s="3">
        <f t="shared" si="2"/>
        <v>3</v>
      </c>
      <c r="K7900" s="4">
        <f t="shared" si="3"/>
        <v>3</v>
      </c>
      <c r="L7900" s="4">
        <f t="shared" si="4"/>
        <v>9</v>
      </c>
      <c r="S7900" s="1" t="s">
        <v>7937</v>
      </c>
      <c r="T7900" s="4" t="str">
        <f t="shared" si="5"/>
        <v>Cake</v>
      </c>
      <c r="U7900" s="4" t="str">
        <f t="shared" si="6"/>
        <v>Takeaway</v>
      </c>
      <c r="V7900" s="4" t="str">
        <f t="shared" si="7"/>
        <v>UNKNOWN</v>
      </c>
      <c r="W7900" s="4">
        <f t="shared" ref="W7900:Y7900" si="7907">IF(OR(J7900 = "ERROR", J7900 = ""), "UNKNOWN", J7900)</f>
        <v>3</v>
      </c>
      <c r="X7900" s="4">
        <f t="shared" si="7907"/>
        <v>3</v>
      </c>
      <c r="Y7900" s="4">
        <f t="shared" si="7907"/>
        <v>9</v>
      </c>
      <c r="Z7900" s="5">
        <f t="shared" si="9"/>
        <v>44975</v>
      </c>
    </row>
    <row r="7901">
      <c r="A7901" s="1" t="s">
        <v>7938</v>
      </c>
      <c r="B7901" s="1" t="s">
        <v>32</v>
      </c>
      <c r="C7901" s="1">
        <v>1.0</v>
      </c>
      <c r="D7901" s="1">
        <v>1.0</v>
      </c>
      <c r="E7901" s="1">
        <v>1.0</v>
      </c>
      <c r="F7901" s="1" t="s">
        <v>39</v>
      </c>
      <c r="G7901" s="1" t="s">
        <v>29</v>
      </c>
      <c r="H7901" s="2">
        <v>45149.0</v>
      </c>
      <c r="J7901" s="3">
        <f t="shared" si="2"/>
        <v>1</v>
      </c>
      <c r="K7901" s="4">
        <f t="shared" si="3"/>
        <v>1</v>
      </c>
      <c r="L7901" s="4">
        <f t="shared" si="4"/>
        <v>1</v>
      </c>
      <c r="S7901" s="1" t="s">
        <v>7938</v>
      </c>
      <c r="T7901" s="4" t="str">
        <f t="shared" si="5"/>
        <v>Cookie</v>
      </c>
      <c r="U7901" s="4" t="str">
        <f t="shared" si="6"/>
        <v>In-store</v>
      </c>
      <c r="V7901" s="4" t="str">
        <f t="shared" si="7"/>
        <v>Digital Wallet</v>
      </c>
      <c r="W7901" s="4">
        <f t="shared" ref="W7901:Y7901" si="7908">IF(OR(J7901 = "ERROR", J7901 = ""), "UNKNOWN", J7901)</f>
        <v>1</v>
      </c>
      <c r="X7901" s="4">
        <f t="shared" si="7908"/>
        <v>1</v>
      </c>
      <c r="Y7901" s="4">
        <f t="shared" si="7908"/>
        <v>1</v>
      </c>
      <c r="Z7901" s="5">
        <f t="shared" si="9"/>
        <v>45149</v>
      </c>
    </row>
    <row r="7902">
      <c r="A7902" s="1" t="s">
        <v>7939</v>
      </c>
      <c r="B7902" s="1" t="s">
        <v>32</v>
      </c>
      <c r="C7902" s="1">
        <v>2.0</v>
      </c>
      <c r="D7902" s="1">
        <v>1.0</v>
      </c>
      <c r="E7902" s="1">
        <v>2.0</v>
      </c>
      <c r="F7902" s="1" t="s">
        <v>28</v>
      </c>
      <c r="G7902" s="1" t="s">
        <v>24</v>
      </c>
      <c r="H7902" s="2">
        <v>45197.0</v>
      </c>
      <c r="J7902" s="3">
        <f t="shared" si="2"/>
        <v>2</v>
      </c>
      <c r="K7902" s="4">
        <f t="shared" si="3"/>
        <v>1</v>
      </c>
      <c r="L7902" s="4">
        <f t="shared" si="4"/>
        <v>2</v>
      </c>
      <c r="S7902" s="1" t="s">
        <v>7939</v>
      </c>
      <c r="T7902" s="4" t="str">
        <f t="shared" si="5"/>
        <v>Cookie</v>
      </c>
      <c r="U7902" s="4" t="str">
        <f t="shared" si="6"/>
        <v>Takeaway</v>
      </c>
      <c r="V7902" s="4" t="str">
        <f t="shared" si="7"/>
        <v>Cash</v>
      </c>
      <c r="W7902" s="4">
        <f t="shared" ref="W7902:Y7902" si="7909">IF(OR(J7902 = "ERROR", J7902 = ""), "UNKNOWN", J7902)</f>
        <v>2</v>
      </c>
      <c r="X7902" s="4">
        <f t="shared" si="7909"/>
        <v>1</v>
      </c>
      <c r="Y7902" s="4">
        <f t="shared" si="7909"/>
        <v>2</v>
      </c>
      <c r="Z7902" s="5">
        <f t="shared" si="9"/>
        <v>45197</v>
      </c>
    </row>
    <row r="7903">
      <c r="A7903" s="1" t="s">
        <v>7940</v>
      </c>
      <c r="B7903" s="1" t="s">
        <v>44</v>
      </c>
      <c r="C7903" s="1">
        <v>3.0</v>
      </c>
      <c r="D7903" s="1">
        <v>4.0</v>
      </c>
      <c r="E7903" s="1">
        <v>12.0</v>
      </c>
      <c r="F7903" s="1" t="s">
        <v>23</v>
      </c>
      <c r="G7903" s="1" t="s">
        <v>24</v>
      </c>
      <c r="H7903" s="2">
        <v>45265.0</v>
      </c>
      <c r="J7903" s="3">
        <f t="shared" si="2"/>
        <v>3</v>
      </c>
      <c r="K7903" s="4">
        <f t="shared" si="3"/>
        <v>4</v>
      </c>
      <c r="L7903" s="4">
        <f t="shared" si="4"/>
        <v>12</v>
      </c>
      <c r="S7903" s="1" t="s">
        <v>7940</v>
      </c>
      <c r="T7903" s="4" t="str">
        <f t="shared" si="5"/>
        <v>Sandwich</v>
      </c>
      <c r="U7903" s="4" t="str">
        <f t="shared" si="6"/>
        <v>Takeaway</v>
      </c>
      <c r="V7903" s="4" t="str">
        <f t="shared" si="7"/>
        <v>Credit Card</v>
      </c>
      <c r="W7903" s="4">
        <f t="shared" ref="W7903:Y7903" si="7910">IF(OR(J7903 = "ERROR", J7903 = ""), "UNKNOWN", J7903)</f>
        <v>3</v>
      </c>
      <c r="X7903" s="4">
        <f t="shared" si="7910"/>
        <v>4</v>
      </c>
      <c r="Y7903" s="4">
        <f t="shared" si="7910"/>
        <v>12</v>
      </c>
      <c r="Z7903" s="5">
        <f t="shared" si="9"/>
        <v>45265</v>
      </c>
    </row>
    <row r="7904">
      <c r="A7904" s="1" t="s">
        <v>7941</v>
      </c>
      <c r="B7904" s="1" t="s">
        <v>36</v>
      </c>
      <c r="C7904" s="1">
        <v>1.0</v>
      </c>
      <c r="D7904" s="1">
        <v>5.0</v>
      </c>
      <c r="E7904" s="1">
        <v>5.0</v>
      </c>
      <c r="H7904" s="2">
        <v>44930.0</v>
      </c>
      <c r="J7904" s="3">
        <f t="shared" si="2"/>
        <v>1</v>
      </c>
      <c r="K7904" s="4">
        <f t="shared" si="3"/>
        <v>5</v>
      </c>
      <c r="L7904" s="4">
        <f t="shared" si="4"/>
        <v>5</v>
      </c>
      <c r="S7904" s="1" t="s">
        <v>7941</v>
      </c>
      <c r="T7904" s="4" t="str">
        <f t="shared" si="5"/>
        <v>Salad</v>
      </c>
      <c r="U7904" s="4" t="str">
        <f t="shared" si="6"/>
        <v>UNKNOWN</v>
      </c>
      <c r="V7904" s="4" t="str">
        <f t="shared" si="7"/>
        <v>UNKNOWN</v>
      </c>
      <c r="W7904" s="4">
        <f t="shared" ref="W7904:Y7904" si="7911">IF(OR(J7904 = "ERROR", J7904 = ""), "UNKNOWN", J7904)</f>
        <v>1</v>
      </c>
      <c r="X7904" s="4">
        <f t="shared" si="7911"/>
        <v>5</v>
      </c>
      <c r="Y7904" s="4">
        <f t="shared" si="7911"/>
        <v>5</v>
      </c>
      <c r="Z7904" s="5">
        <f t="shared" si="9"/>
        <v>44930</v>
      </c>
    </row>
    <row r="7905">
      <c r="A7905" s="1" t="s">
        <v>7942</v>
      </c>
      <c r="B7905" s="1" t="s">
        <v>81</v>
      </c>
      <c r="C7905" s="1">
        <v>4.0</v>
      </c>
      <c r="D7905" s="1">
        <v>1.5</v>
      </c>
      <c r="E7905" s="1">
        <v>6.0</v>
      </c>
      <c r="F7905" s="1" t="s">
        <v>39</v>
      </c>
      <c r="G7905" s="1" t="s">
        <v>30</v>
      </c>
      <c r="H7905" s="1" t="s">
        <v>30</v>
      </c>
      <c r="J7905" s="3">
        <f t="shared" si="2"/>
        <v>4</v>
      </c>
      <c r="K7905" s="4">
        <f t="shared" si="3"/>
        <v>1.5</v>
      </c>
      <c r="L7905" s="4">
        <f t="shared" si="4"/>
        <v>6</v>
      </c>
      <c r="S7905" s="1" t="s">
        <v>7942</v>
      </c>
      <c r="T7905" s="4" t="str">
        <f t="shared" si="5"/>
        <v>Tea</v>
      </c>
      <c r="U7905" s="4" t="str">
        <f t="shared" si="6"/>
        <v>UNKNOWN</v>
      </c>
      <c r="V7905" s="4" t="str">
        <f t="shared" si="7"/>
        <v>Digital Wallet</v>
      </c>
      <c r="W7905" s="4">
        <f t="shared" ref="W7905:Y7905" si="7912">IF(OR(J7905 = "ERROR", J7905 = ""), "UNKNOWN", J7905)</f>
        <v>4</v>
      </c>
      <c r="X7905" s="4">
        <f t="shared" si="7912"/>
        <v>1.5</v>
      </c>
      <c r="Y7905" s="4">
        <f t="shared" si="7912"/>
        <v>6</v>
      </c>
      <c r="Z7905" s="4" t="str">
        <f t="shared" si="9"/>
        <v>UNKNOWN</v>
      </c>
    </row>
    <row r="7906">
      <c r="A7906" s="1" t="s">
        <v>7943</v>
      </c>
      <c r="B7906" s="1" t="s">
        <v>55</v>
      </c>
      <c r="C7906" s="1">
        <v>1.0</v>
      </c>
      <c r="D7906" s="1">
        <v>3.0</v>
      </c>
      <c r="E7906" s="1" t="s">
        <v>30</v>
      </c>
      <c r="F7906" s="1" t="s">
        <v>23</v>
      </c>
      <c r="H7906" s="2">
        <v>44982.0</v>
      </c>
      <c r="J7906" s="3">
        <f t="shared" si="2"/>
        <v>1</v>
      </c>
      <c r="K7906" s="4">
        <f t="shared" si="3"/>
        <v>3</v>
      </c>
      <c r="L7906" s="4">
        <f t="shared" si="4"/>
        <v>3</v>
      </c>
      <c r="S7906" s="1" t="s">
        <v>7943</v>
      </c>
      <c r="T7906" s="4" t="str">
        <f t="shared" si="5"/>
        <v>Juice</v>
      </c>
      <c r="U7906" s="4" t="str">
        <f t="shared" si="6"/>
        <v>UNKNOWN</v>
      </c>
      <c r="V7906" s="4" t="str">
        <f t="shared" si="7"/>
        <v>Credit Card</v>
      </c>
      <c r="W7906" s="4">
        <f t="shared" ref="W7906:Y7906" si="7913">IF(OR(J7906 = "ERROR", J7906 = ""), "UNKNOWN", J7906)</f>
        <v>1</v>
      </c>
      <c r="X7906" s="4">
        <f t="shared" si="7913"/>
        <v>3</v>
      </c>
      <c r="Y7906" s="4">
        <f t="shared" si="7913"/>
        <v>3</v>
      </c>
      <c r="Z7906" s="5">
        <f t="shared" si="9"/>
        <v>44982</v>
      </c>
    </row>
    <row r="7907">
      <c r="A7907" s="1" t="s">
        <v>7944</v>
      </c>
      <c r="B7907" s="1" t="s">
        <v>27</v>
      </c>
      <c r="C7907" s="1">
        <v>5.0</v>
      </c>
      <c r="D7907" s="1">
        <v>3.0</v>
      </c>
      <c r="E7907" s="1">
        <v>15.0</v>
      </c>
      <c r="F7907" s="1" t="s">
        <v>39</v>
      </c>
      <c r="G7907" s="1" t="s">
        <v>25</v>
      </c>
      <c r="H7907" s="2">
        <v>45187.0</v>
      </c>
      <c r="J7907" s="3">
        <f t="shared" si="2"/>
        <v>5</v>
      </c>
      <c r="K7907" s="4">
        <f t="shared" si="3"/>
        <v>3</v>
      </c>
      <c r="L7907" s="4">
        <f t="shared" si="4"/>
        <v>15</v>
      </c>
      <c r="S7907" s="1" t="s">
        <v>7944</v>
      </c>
      <c r="T7907" s="4" t="str">
        <f t="shared" si="5"/>
        <v>Cake</v>
      </c>
      <c r="U7907" s="4" t="str">
        <f t="shared" si="6"/>
        <v>UNKNOWN</v>
      </c>
      <c r="V7907" s="4" t="str">
        <f t="shared" si="7"/>
        <v>Digital Wallet</v>
      </c>
      <c r="W7907" s="4">
        <f t="shared" ref="W7907:Y7907" si="7914">IF(OR(J7907 = "ERROR", J7907 = ""), "UNKNOWN", J7907)</f>
        <v>5</v>
      </c>
      <c r="X7907" s="4">
        <f t="shared" si="7914"/>
        <v>3</v>
      </c>
      <c r="Y7907" s="4">
        <f t="shared" si="7914"/>
        <v>15</v>
      </c>
      <c r="Z7907" s="5">
        <f t="shared" si="9"/>
        <v>45187</v>
      </c>
    </row>
    <row r="7908">
      <c r="A7908" s="1" t="s">
        <v>7945</v>
      </c>
      <c r="B7908" s="1" t="s">
        <v>32</v>
      </c>
      <c r="C7908" s="1">
        <v>5.0</v>
      </c>
      <c r="E7908" s="1">
        <v>5.0</v>
      </c>
      <c r="F7908" s="1" t="s">
        <v>30</v>
      </c>
      <c r="G7908" s="1" t="s">
        <v>24</v>
      </c>
      <c r="H7908" s="2">
        <v>44943.0</v>
      </c>
      <c r="J7908" s="3">
        <f t="shared" si="2"/>
        <v>5</v>
      </c>
      <c r="K7908" s="4">
        <f t="shared" si="3"/>
        <v>1</v>
      </c>
      <c r="L7908" s="4">
        <f t="shared" si="4"/>
        <v>5</v>
      </c>
      <c r="S7908" s="1" t="s">
        <v>7945</v>
      </c>
      <c r="T7908" s="4" t="str">
        <f t="shared" si="5"/>
        <v>Cookie</v>
      </c>
      <c r="U7908" s="4" t="str">
        <f t="shared" si="6"/>
        <v>Takeaway</v>
      </c>
      <c r="V7908" s="4" t="str">
        <f t="shared" si="7"/>
        <v>UNKNOWN</v>
      </c>
      <c r="W7908" s="4">
        <f t="shared" ref="W7908:Y7908" si="7915">IF(OR(J7908 = "ERROR", J7908 = ""), "UNKNOWN", J7908)</f>
        <v>5</v>
      </c>
      <c r="X7908" s="4">
        <f t="shared" si="7915"/>
        <v>1</v>
      </c>
      <c r="Y7908" s="4">
        <f t="shared" si="7915"/>
        <v>5</v>
      </c>
      <c r="Z7908" s="5">
        <f t="shared" si="9"/>
        <v>44943</v>
      </c>
    </row>
    <row r="7909">
      <c r="A7909" s="1" t="s">
        <v>7946</v>
      </c>
      <c r="B7909" s="1" t="s">
        <v>32</v>
      </c>
      <c r="C7909" s="1">
        <v>2.0</v>
      </c>
      <c r="D7909" s="1">
        <v>1.0</v>
      </c>
      <c r="E7909" s="1">
        <v>2.0</v>
      </c>
      <c r="F7909" s="1" t="s">
        <v>28</v>
      </c>
      <c r="H7909" s="2">
        <v>45015.0</v>
      </c>
      <c r="J7909" s="3">
        <f t="shared" si="2"/>
        <v>2</v>
      </c>
      <c r="K7909" s="4">
        <f t="shared" si="3"/>
        <v>1</v>
      </c>
      <c r="L7909" s="4">
        <f t="shared" si="4"/>
        <v>2</v>
      </c>
      <c r="S7909" s="1" t="s">
        <v>7946</v>
      </c>
      <c r="T7909" s="4" t="str">
        <f t="shared" si="5"/>
        <v>Cookie</v>
      </c>
      <c r="U7909" s="4" t="str">
        <f t="shared" si="6"/>
        <v>UNKNOWN</v>
      </c>
      <c r="V7909" s="4" t="str">
        <f t="shared" si="7"/>
        <v>Cash</v>
      </c>
      <c r="W7909" s="4">
        <f t="shared" ref="W7909:Y7909" si="7916">IF(OR(J7909 = "ERROR", J7909 = ""), "UNKNOWN", J7909)</f>
        <v>2</v>
      </c>
      <c r="X7909" s="4">
        <f t="shared" si="7916"/>
        <v>1</v>
      </c>
      <c r="Y7909" s="4">
        <f t="shared" si="7916"/>
        <v>2</v>
      </c>
      <c r="Z7909" s="5">
        <f t="shared" si="9"/>
        <v>45015</v>
      </c>
    </row>
    <row r="7910">
      <c r="A7910" s="1" t="s">
        <v>7947</v>
      </c>
      <c r="B7910" s="1" t="s">
        <v>22</v>
      </c>
      <c r="C7910" s="1">
        <v>3.0</v>
      </c>
      <c r="D7910" s="1">
        <v>2.0</v>
      </c>
      <c r="E7910" s="1">
        <v>6.0</v>
      </c>
      <c r="G7910" s="1" t="s">
        <v>29</v>
      </c>
      <c r="H7910" s="6">
        <v>45221.0</v>
      </c>
      <c r="J7910" s="3">
        <f t="shared" si="2"/>
        <v>3</v>
      </c>
      <c r="K7910" s="4">
        <f t="shared" si="3"/>
        <v>2</v>
      </c>
      <c r="L7910" s="4">
        <f t="shared" si="4"/>
        <v>6</v>
      </c>
      <c r="S7910" s="1" t="s">
        <v>7947</v>
      </c>
      <c r="T7910" s="4" t="str">
        <f t="shared" si="5"/>
        <v>Coffee</v>
      </c>
      <c r="U7910" s="4" t="str">
        <f t="shared" si="6"/>
        <v>In-store</v>
      </c>
      <c r="V7910" s="4" t="str">
        <f t="shared" si="7"/>
        <v>UNKNOWN</v>
      </c>
      <c r="W7910" s="4">
        <f t="shared" ref="W7910:Y7910" si="7917">IF(OR(J7910 = "ERROR", J7910 = ""), "UNKNOWN", J7910)</f>
        <v>3</v>
      </c>
      <c r="X7910" s="4">
        <f t="shared" si="7917"/>
        <v>2</v>
      </c>
      <c r="Y7910" s="4">
        <f t="shared" si="7917"/>
        <v>6</v>
      </c>
      <c r="Z7910" s="7">
        <f t="shared" si="9"/>
        <v>45221</v>
      </c>
    </row>
    <row r="7911">
      <c r="A7911" s="1" t="s">
        <v>7948</v>
      </c>
      <c r="B7911" s="1" t="s">
        <v>41</v>
      </c>
      <c r="C7911" s="1">
        <v>4.0</v>
      </c>
      <c r="D7911" s="1">
        <v>4.0</v>
      </c>
      <c r="E7911" s="1">
        <v>16.0</v>
      </c>
      <c r="F7911" s="1" t="s">
        <v>39</v>
      </c>
      <c r="H7911" s="2">
        <v>45017.0</v>
      </c>
      <c r="J7911" s="3">
        <f t="shared" si="2"/>
        <v>4</v>
      </c>
      <c r="K7911" s="4">
        <f t="shared" si="3"/>
        <v>4</v>
      </c>
      <c r="L7911" s="4">
        <f t="shared" si="4"/>
        <v>16</v>
      </c>
      <c r="S7911" s="1" t="s">
        <v>7948</v>
      </c>
      <c r="T7911" s="4" t="str">
        <f t="shared" si="5"/>
        <v>Smoothie</v>
      </c>
      <c r="U7911" s="4" t="str">
        <f t="shared" si="6"/>
        <v>UNKNOWN</v>
      </c>
      <c r="V7911" s="4" t="str">
        <f t="shared" si="7"/>
        <v>Digital Wallet</v>
      </c>
      <c r="W7911" s="4">
        <f t="shared" ref="W7911:Y7911" si="7918">IF(OR(J7911 = "ERROR", J7911 = ""), "UNKNOWN", J7911)</f>
        <v>4</v>
      </c>
      <c r="X7911" s="4">
        <f t="shared" si="7918"/>
        <v>4</v>
      </c>
      <c r="Y7911" s="4">
        <f t="shared" si="7918"/>
        <v>16</v>
      </c>
      <c r="Z7911" s="5">
        <f t="shared" si="9"/>
        <v>45017</v>
      </c>
    </row>
    <row r="7912">
      <c r="A7912" s="1" t="s">
        <v>7949</v>
      </c>
      <c r="B7912" s="1" t="s">
        <v>22</v>
      </c>
      <c r="C7912" s="1">
        <v>4.0</v>
      </c>
      <c r="D7912" s="1">
        <v>2.0</v>
      </c>
      <c r="E7912" s="1">
        <v>8.0</v>
      </c>
      <c r="F7912" s="1" t="s">
        <v>28</v>
      </c>
      <c r="G7912" s="1" t="s">
        <v>29</v>
      </c>
      <c r="H7912" s="2">
        <v>45263.0</v>
      </c>
      <c r="J7912" s="3">
        <f t="shared" si="2"/>
        <v>4</v>
      </c>
      <c r="K7912" s="4">
        <f t="shared" si="3"/>
        <v>2</v>
      </c>
      <c r="L7912" s="4">
        <f t="shared" si="4"/>
        <v>8</v>
      </c>
      <c r="S7912" s="1" t="s">
        <v>7949</v>
      </c>
      <c r="T7912" s="4" t="str">
        <f t="shared" si="5"/>
        <v>Coffee</v>
      </c>
      <c r="U7912" s="4" t="str">
        <f t="shared" si="6"/>
        <v>In-store</v>
      </c>
      <c r="V7912" s="4" t="str">
        <f t="shared" si="7"/>
        <v>Cash</v>
      </c>
      <c r="W7912" s="4">
        <f t="shared" ref="W7912:Y7912" si="7919">IF(OR(J7912 = "ERROR", J7912 = ""), "UNKNOWN", J7912)</f>
        <v>4</v>
      </c>
      <c r="X7912" s="4">
        <f t="shared" si="7919"/>
        <v>2</v>
      </c>
      <c r="Y7912" s="4">
        <f t="shared" si="7919"/>
        <v>8</v>
      </c>
      <c r="Z7912" s="5">
        <f t="shared" si="9"/>
        <v>45263</v>
      </c>
    </row>
    <row r="7913">
      <c r="A7913" s="1" t="s">
        <v>7950</v>
      </c>
      <c r="B7913" s="1" t="s">
        <v>81</v>
      </c>
      <c r="C7913" s="1">
        <v>2.0</v>
      </c>
      <c r="D7913" s="1">
        <v>1.5</v>
      </c>
      <c r="E7913" s="1">
        <v>3.0</v>
      </c>
      <c r="G7913" s="1" t="s">
        <v>24</v>
      </c>
      <c r="H7913" s="2">
        <v>44981.0</v>
      </c>
      <c r="J7913" s="3">
        <f t="shared" si="2"/>
        <v>2</v>
      </c>
      <c r="K7913" s="4">
        <f t="shared" si="3"/>
        <v>1.5</v>
      </c>
      <c r="L7913" s="4">
        <f t="shared" si="4"/>
        <v>3</v>
      </c>
      <c r="S7913" s="1" t="s">
        <v>7950</v>
      </c>
      <c r="T7913" s="4" t="str">
        <f t="shared" si="5"/>
        <v>Tea</v>
      </c>
      <c r="U7913" s="4" t="str">
        <f t="shared" si="6"/>
        <v>Takeaway</v>
      </c>
      <c r="V7913" s="4" t="str">
        <f t="shared" si="7"/>
        <v>UNKNOWN</v>
      </c>
      <c r="W7913" s="4">
        <f t="shared" ref="W7913:Y7913" si="7920">IF(OR(J7913 = "ERROR", J7913 = ""), "UNKNOWN", J7913)</f>
        <v>2</v>
      </c>
      <c r="X7913" s="4">
        <f t="shared" si="7920"/>
        <v>1.5</v>
      </c>
      <c r="Y7913" s="4">
        <f t="shared" si="7920"/>
        <v>3</v>
      </c>
      <c r="Z7913" s="5">
        <f t="shared" si="9"/>
        <v>44981</v>
      </c>
    </row>
    <row r="7914">
      <c r="A7914" s="1" t="s">
        <v>7951</v>
      </c>
      <c r="B7914" s="1" t="s">
        <v>81</v>
      </c>
      <c r="C7914" s="1">
        <v>5.0</v>
      </c>
      <c r="D7914" s="1">
        <v>1.5</v>
      </c>
      <c r="E7914" s="1">
        <v>7.5</v>
      </c>
      <c r="F7914" s="1" t="s">
        <v>28</v>
      </c>
      <c r="G7914" s="1" t="s">
        <v>24</v>
      </c>
      <c r="H7914" s="2">
        <v>45231.0</v>
      </c>
      <c r="J7914" s="3">
        <f t="shared" si="2"/>
        <v>5</v>
      </c>
      <c r="K7914" s="4">
        <f t="shared" si="3"/>
        <v>1.5</v>
      </c>
      <c r="L7914" s="4">
        <f t="shared" si="4"/>
        <v>7.5</v>
      </c>
      <c r="S7914" s="1" t="s">
        <v>7951</v>
      </c>
      <c r="T7914" s="4" t="str">
        <f t="shared" si="5"/>
        <v>Tea</v>
      </c>
      <c r="U7914" s="4" t="str">
        <f t="shared" si="6"/>
        <v>Takeaway</v>
      </c>
      <c r="V7914" s="4" t="str">
        <f t="shared" si="7"/>
        <v>Cash</v>
      </c>
      <c r="W7914" s="4">
        <f t="shared" ref="W7914:Y7914" si="7921">IF(OR(J7914 = "ERROR", J7914 = ""), "UNKNOWN", J7914)</f>
        <v>5</v>
      </c>
      <c r="X7914" s="4">
        <f t="shared" si="7921"/>
        <v>1.5</v>
      </c>
      <c r="Y7914" s="4">
        <f t="shared" si="7921"/>
        <v>7.5</v>
      </c>
      <c r="Z7914" s="5">
        <f t="shared" si="9"/>
        <v>45231</v>
      </c>
    </row>
    <row r="7915">
      <c r="A7915" s="1" t="s">
        <v>7952</v>
      </c>
      <c r="B7915" s="1" t="s">
        <v>22</v>
      </c>
      <c r="C7915" s="1">
        <v>4.0</v>
      </c>
      <c r="D7915" s="1">
        <v>2.0</v>
      </c>
      <c r="E7915" s="1">
        <v>8.0</v>
      </c>
      <c r="G7915" s="1" t="s">
        <v>24</v>
      </c>
      <c r="H7915" s="2">
        <v>45128.0</v>
      </c>
      <c r="J7915" s="3">
        <f t="shared" si="2"/>
        <v>4</v>
      </c>
      <c r="K7915" s="4">
        <f t="shared" si="3"/>
        <v>2</v>
      </c>
      <c r="L7915" s="4">
        <f t="shared" si="4"/>
        <v>8</v>
      </c>
      <c r="S7915" s="1" t="s">
        <v>7952</v>
      </c>
      <c r="T7915" s="4" t="str">
        <f t="shared" si="5"/>
        <v>Coffee</v>
      </c>
      <c r="U7915" s="4" t="str">
        <f t="shared" si="6"/>
        <v>Takeaway</v>
      </c>
      <c r="V7915" s="4" t="str">
        <f t="shared" si="7"/>
        <v>UNKNOWN</v>
      </c>
      <c r="W7915" s="4">
        <f t="shared" ref="W7915:Y7915" si="7922">IF(OR(J7915 = "ERROR", J7915 = ""), "UNKNOWN", J7915)</f>
        <v>4</v>
      </c>
      <c r="X7915" s="4">
        <f t="shared" si="7922"/>
        <v>2</v>
      </c>
      <c r="Y7915" s="4">
        <f t="shared" si="7922"/>
        <v>8</v>
      </c>
      <c r="Z7915" s="5">
        <f t="shared" si="9"/>
        <v>45128</v>
      </c>
    </row>
    <row r="7916">
      <c r="A7916" s="1" t="s">
        <v>7953</v>
      </c>
      <c r="B7916" s="1" t="s">
        <v>81</v>
      </c>
      <c r="C7916" s="1">
        <v>1.0</v>
      </c>
      <c r="D7916" s="1">
        <v>1.5</v>
      </c>
      <c r="E7916" s="1">
        <v>1.5</v>
      </c>
      <c r="F7916" s="1" t="s">
        <v>39</v>
      </c>
      <c r="G7916" s="1" t="s">
        <v>24</v>
      </c>
      <c r="H7916" s="2">
        <v>45055.0</v>
      </c>
      <c r="J7916" s="3">
        <f t="shared" si="2"/>
        <v>1</v>
      </c>
      <c r="K7916" s="4">
        <f t="shared" si="3"/>
        <v>1.5</v>
      </c>
      <c r="L7916" s="4">
        <f t="shared" si="4"/>
        <v>1.5</v>
      </c>
      <c r="S7916" s="1" t="s">
        <v>7953</v>
      </c>
      <c r="T7916" s="4" t="str">
        <f t="shared" si="5"/>
        <v>Tea</v>
      </c>
      <c r="U7916" s="4" t="str">
        <f t="shared" si="6"/>
        <v>Takeaway</v>
      </c>
      <c r="V7916" s="4" t="str">
        <f t="shared" si="7"/>
        <v>Digital Wallet</v>
      </c>
      <c r="W7916" s="4">
        <f t="shared" ref="W7916:Y7916" si="7923">IF(OR(J7916 = "ERROR", J7916 = ""), "UNKNOWN", J7916)</f>
        <v>1</v>
      </c>
      <c r="X7916" s="4">
        <f t="shared" si="7923"/>
        <v>1.5</v>
      </c>
      <c r="Y7916" s="4">
        <f t="shared" si="7923"/>
        <v>1.5</v>
      </c>
      <c r="Z7916" s="5">
        <f t="shared" si="9"/>
        <v>45055</v>
      </c>
    </row>
    <row r="7917">
      <c r="A7917" s="1" t="s">
        <v>7954</v>
      </c>
      <c r="B7917" s="1" t="s">
        <v>41</v>
      </c>
      <c r="C7917" s="1">
        <v>1.0</v>
      </c>
      <c r="D7917" s="1">
        <v>4.0</v>
      </c>
      <c r="E7917" s="1">
        <v>4.0</v>
      </c>
      <c r="F7917" s="1" t="s">
        <v>23</v>
      </c>
      <c r="G7917" s="1" t="s">
        <v>24</v>
      </c>
      <c r="H7917" s="2">
        <v>45040.0</v>
      </c>
      <c r="J7917" s="3">
        <f t="shared" si="2"/>
        <v>1</v>
      </c>
      <c r="K7917" s="4">
        <f t="shared" si="3"/>
        <v>4</v>
      </c>
      <c r="L7917" s="4">
        <f t="shared" si="4"/>
        <v>4</v>
      </c>
      <c r="S7917" s="1" t="s">
        <v>7954</v>
      </c>
      <c r="T7917" s="4" t="str">
        <f t="shared" si="5"/>
        <v>Smoothie</v>
      </c>
      <c r="U7917" s="4" t="str">
        <f t="shared" si="6"/>
        <v>Takeaway</v>
      </c>
      <c r="V7917" s="4" t="str">
        <f t="shared" si="7"/>
        <v>Credit Card</v>
      </c>
      <c r="W7917" s="4">
        <f t="shared" ref="W7917:Y7917" si="7924">IF(OR(J7917 = "ERROR", J7917 = ""), "UNKNOWN", J7917)</f>
        <v>1</v>
      </c>
      <c r="X7917" s="4">
        <f t="shared" si="7924"/>
        <v>4</v>
      </c>
      <c r="Y7917" s="4">
        <f t="shared" si="7924"/>
        <v>4</v>
      </c>
      <c r="Z7917" s="5">
        <f t="shared" si="9"/>
        <v>45040</v>
      </c>
    </row>
    <row r="7918">
      <c r="A7918" s="1" t="s">
        <v>7955</v>
      </c>
      <c r="B7918" s="1" t="s">
        <v>81</v>
      </c>
      <c r="C7918" s="1">
        <v>4.0</v>
      </c>
      <c r="D7918" s="1">
        <v>1.5</v>
      </c>
      <c r="E7918" s="1">
        <v>6.0</v>
      </c>
      <c r="F7918" s="1" t="s">
        <v>39</v>
      </c>
      <c r="G7918" s="1" t="s">
        <v>29</v>
      </c>
      <c r="H7918" s="2">
        <v>45205.0</v>
      </c>
      <c r="J7918" s="3">
        <f t="shared" si="2"/>
        <v>4</v>
      </c>
      <c r="K7918" s="4">
        <f t="shared" si="3"/>
        <v>1.5</v>
      </c>
      <c r="L7918" s="4">
        <f t="shared" si="4"/>
        <v>6</v>
      </c>
      <c r="S7918" s="1" t="s">
        <v>7955</v>
      </c>
      <c r="T7918" s="4" t="str">
        <f t="shared" si="5"/>
        <v>Tea</v>
      </c>
      <c r="U7918" s="4" t="str">
        <f t="shared" si="6"/>
        <v>In-store</v>
      </c>
      <c r="V7918" s="4" t="str">
        <f t="shared" si="7"/>
        <v>Digital Wallet</v>
      </c>
      <c r="W7918" s="4">
        <f t="shared" ref="W7918:Y7918" si="7925">IF(OR(J7918 = "ERROR", J7918 = ""), "UNKNOWN", J7918)</f>
        <v>4</v>
      </c>
      <c r="X7918" s="4">
        <f t="shared" si="7925"/>
        <v>1.5</v>
      </c>
      <c r="Y7918" s="4">
        <f t="shared" si="7925"/>
        <v>6</v>
      </c>
      <c r="Z7918" s="5">
        <f t="shared" si="9"/>
        <v>45205</v>
      </c>
    </row>
    <row r="7919">
      <c r="A7919" s="1" t="s">
        <v>7956</v>
      </c>
      <c r="B7919" s="1" t="s">
        <v>44</v>
      </c>
      <c r="C7919" s="1">
        <v>1.0</v>
      </c>
      <c r="D7919" s="1">
        <v>4.0</v>
      </c>
      <c r="E7919" s="1">
        <v>4.0</v>
      </c>
      <c r="F7919" s="1" t="s">
        <v>28</v>
      </c>
      <c r="H7919" s="6">
        <v>45276.0</v>
      </c>
      <c r="J7919" s="3">
        <f t="shared" si="2"/>
        <v>1</v>
      </c>
      <c r="K7919" s="4">
        <f t="shared" si="3"/>
        <v>4</v>
      </c>
      <c r="L7919" s="4">
        <f t="shared" si="4"/>
        <v>4</v>
      </c>
      <c r="S7919" s="1" t="s">
        <v>7956</v>
      </c>
      <c r="T7919" s="4" t="str">
        <f t="shared" si="5"/>
        <v>Sandwich</v>
      </c>
      <c r="U7919" s="4" t="str">
        <f t="shared" si="6"/>
        <v>UNKNOWN</v>
      </c>
      <c r="V7919" s="4" t="str">
        <f t="shared" si="7"/>
        <v>Cash</v>
      </c>
      <c r="W7919" s="4">
        <f t="shared" ref="W7919:Y7919" si="7926">IF(OR(J7919 = "ERROR", J7919 = ""), "UNKNOWN", J7919)</f>
        <v>1</v>
      </c>
      <c r="X7919" s="4">
        <f t="shared" si="7926"/>
        <v>4</v>
      </c>
      <c r="Y7919" s="4">
        <f t="shared" si="7926"/>
        <v>4</v>
      </c>
      <c r="Z7919" s="7">
        <f t="shared" si="9"/>
        <v>45276</v>
      </c>
    </row>
    <row r="7920">
      <c r="A7920" s="1" t="s">
        <v>7957</v>
      </c>
      <c r="B7920" s="1" t="s">
        <v>27</v>
      </c>
      <c r="C7920" s="1">
        <v>5.0</v>
      </c>
      <c r="D7920" s="1">
        <v>3.0</v>
      </c>
      <c r="E7920" s="1">
        <v>15.0</v>
      </c>
      <c r="G7920" s="1" t="s">
        <v>24</v>
      </c>
      <c r="H7920" s="2">
        <v>45132.0</v>
      </c>
      <c r="J7920" s="3">
        <f t="shared" si="2"/>
        <v>5</v>
      </c>
      <c r="K7920" s="4">
        <f t="shared" si="3"/>
        <v>3</v>
      </c>
      <c r="L7920" s="4">
        <f t="shared" si="4"/>
        <v>15</v>
      </c>
      <c r="S7920" s="1" t="s">
        <v>7957</v>
      </c>
      <c r="T7920" s="4" t="str">
        <f t="shared" si="5"/>
        <v>Cake</v>
      </c>
      <c r="U7920" s="4" t="str">
        <f t="shared" si="6"/>
        <v>Takeaway</v>
      </c>
      <c r="V7920" s="4" t="str">
        <f t="shared" si="7"/>
        <v>UNKNOWN</v>
      </c>
      <c r="W7920" s="4">
        <f t="shared" ref="W7920:Y7920" si="7927">IF(OR(J7920 = "ERROR", J7920 = ""), "UNKNOWN", J7920)</f>
        <v>5</v>
      </c>
      <c r="X7920" s="4">
        <f t="shared" si="7927"/>
        <v>3</v>
      </c>
      <c r="Y7920" s="4">
        <f t="shared" si="7927"/>
        <v>15</v>
      </c>
      <c r="Z7920" s="5">
        <f t="shared" si="9"/>
        <v>45132</v>
      </c>
    </row>
    <row r="7921">
      <c r="A7921" s="1" t="s">
        <v>7958</v>
      </c>
      <c r="B7921" s="1" t="s">
        <v>81</v>
      </c>
      <c r="C7921" s="1">
        <v>5.0</v>
      </c>
      <c r="D7921" s="1">
        <v>1.5</v>
      </c>
      <c r="E7921" s="1">
        <v>7.5</v>
      </c>
      <c r="F7921" s="1" t="s">
        <v>25</v>
      </c>
      <c r="H7921" s="2">
        <v>44941.0</v>
      </c>
      <c r="J7921" s="3">
        <f t="shared" si="2"/>
        <v>5</v>
      </c>
      <c r="K7921" s="4">
        <f t="shared" si="3"/>
        <v>1.5</v>
      </c>
      <c r="L7921" s="4">
        <f t="shared" si="4"/>
        <v>7.5</v>
      </c>
      <c r="S7921" s="1" t="s">
        <v>7958</v>
      </c>
      <c r="T7921" s="4" t="str">
        <f t="shared" si="5"/>
        <v>Tea</v>
      </c>
      <c r="U7921" s="4" t="str">
        <f t="shared" si="6"/>
        <v>UNKNOWN</v>
      </c>
      <c r="V7921" s="4" t="str">
        <f t="shared" si="7"/>
        <v>UNKNOWN</v>
      </c>
      <c r="W7921" s="4">
        <f t="shared" ref="W7921:Y7921" si="7928">IF(OR(J7921 = "ERROR", J7921 = ""), "UNKNOWN", J7921)</f>
        <v>5</v>
      </c>
      <c r="X7921" s="4">
        <f t="shared" si="7928"/>
        <v>1.5</v>
      </c>
      <c r="Y7921" s="4">
        <f t="shared" si="7928"/>
        <v>7.5</v>
      </c>
      <c r="Z7921" s="5">
        <f t="shared" si="9"/>
        <v>44941</v>
      </c>
    </row>
    <row r="7922">
      <c r="A7922" s="1" t="s">
        <v>7959</v>
      </c>
      <c r="B7922" s="1" t="s">
        <v>44</v>
      </c>
      <c r="C7922" s="1">
        <v>3.0</v>
      </c>
      <c r="D7922" s="1">
        <v>4.0</v>
      </c>
      <c r="E7922" s="1">
        <v>12.0</v>
      </c>
      <c r="G7922" s="1" t="s">
        <v>29</v>
      </c>
      <c r="H7922" s="2">
        <v>44983.0</v>
      </c>
      <c r="J7922" s="3">
        <f t="shared" si="2"/>
        <v>3</v>
      </c>
      <c r="K7922" s="4">
        <f t="shared" si="3"/>
        <v>4</v>
      </c>
      <c r="L7922" s="4">
        <f t="shared" si="4"/>
        <v>12</v>
      </c>
      <c r="S7922" s="1" t="s">
        <v>7959</v>
      </c>
      <c r="T7922" s="4" t="str">
        <f t="shared" si="5"/>
        <v>Sandwich</v>
      </c>
      <c r="U7922" s="4" t="str">
        <f t="shared" si="6"/>
        <v>In-store</v>
      </c>
      <c r="V7922" s="4" t="str">
        <f t="shared" si="7"/>
        <v>UNKNOWN</v>
      </c>
      <c r="W7922" s="4">
        <f t="shared" ref="W7922:Y7922" si="7929">IF(OR(J7922 = "ERROR", J7922 = ""), "UNKNOWN", J7922)</f>
        <v>3</v>
      </c>
      <c r="X7922" s="4">
        <f t="shared" si="7929"/>
        <v>4</v>
      </c>
      <c r="Y7922" s="4">
        <f t="shared" si="7929"/>
        <v>12</v>
      </c>
      <c r="Z7922" s="5">
        <f t="shared" si="9"/>
        <v>44983</v>
      </c>
    </row>
    <row r="7923">
      <c r="A7923" s="1" t="s">
        <v>7960</v>
      </c>
      <c r="B7923" s="1" t="s">
        <v>36</v>
      </c>
      <c r="C7923" s="1">
        <v>2.0</v>
      </c>
      <c r="D7923" s="1" t="s">
        <v>25</v>
      </c>
      <c r="E7923" s="1">
        <v>10.0</v>
      </c>
      <c r="F7923" s="1" t="s">
        <v>39</v>
      </c>
      <c r="H7923" s="6">
        <v>45219.0</v>
      </c>
      <c r="J7923" s="3">
        <f t="shared" si="2"/>
        <v>2</v>
      </c>
      <c r="K7923" s="4">
        <f t="shared" si="3"/>
        <v>5</v>
      </c>
      <c r="L7923" s="4">
        <f t="shared" si="4"/>
        <v>10</v>
      </c>
      <c r="S7923" s="1" t="s">
        <v>7960</v>
      </c>
      <c r="T7923" s="4" t="str">
        <f t="shared" si="5"/>
        <v>Salad</v>
      </c>
      <c r="U7923" s="4" t="str">
        <f t="shared" si="6"/>
        <v>UNKNOWN</v>
      </c>
      <c r="V7923" s="4" t="str">
        <f t="shared" si="7"/>
        <v>Digital Wallet</v>
      </c>
      <c r="W7923" s="4">
        <f t="shared" ref="W7923:Y7923" si="7930">IF(OR(J7923 = "ERROR", J7923 = ""), "UNKNOWN", J7923)</f>
        <v>2</v>
      </c>
      <c r="X7923" s="4">
        <f t="shared" si="7930"/>
        <v>5</v>
      </c>
      <c r="Y7923" s="4">
        <f t="shared" si="7930"/>
        <v>10</v>
      </c>
      <c r="Z7923" s="7">
        <f t="shared" si="9"/>
        <v>45219</v>
      </c>
    </row>
    <row r="7924">
      <c r="A7924" s="1" t="s">
        <v>7961</v>
      </c>
      <c r="B7924" s="1" t="s">
        <v>22</v>
      </c>
      <c r="C7924" s="1">
        <v>1.0</v>
      </c>
      <c r="D7924" s="1">
        <v>2.0</v>
      </c>
      <c r="E7924" s="1">
        <v>2.0</v>
      </c>
      <c r="F7924" s="1" t="s">
        <v>23</v>
      </c>
      <c r="G7924" s="1" t="s">
        <v>29</v>
      </c>
      <c r="H7924" s="2">
        <v>44952.0</v>
      </c>
      <c r="J7924" s="3">
        <f t="shared" si="2"/>
        <v>1</v>
      </c>
      <c r="K7924" s="4">
        <f t="shared" si="3"/>
        <v>2</v>
      </c>
      <c r="L7924" s="4">
        <f t="shared" si="4"/>
        <v>2</v>
      </c>
      <c r="S7924" s="1" t="s">
        <v>7961</v>
      </c>
      <c r="T7924" s="4" t="str">
        <f t="shared" si="5"/>
        <v>Coffee</v>
      </c>
      <c r="U7924" s="4" t="str">
        <f t="shared" si="6"/>
        <v>In-store</v>
      </c>
      <c r="V7924" s="4" t="str">
        <f t="shared" si="7"/>
        <v>Credit Card</v>
      </c>
      <c r="W7924" s="4">
        <f t="shared" ref="W7924:Y7924" si="7931">IF(OR(J7924 = "ERROR", J7924 = ""), "UNKNOWN", J7924)</f>
        <v>1</v>
      </c>
      <c r="X7924" s="4">
        <f t="shared" si="7931"/>
        <v>2</v>
      </c>
      <c r="Y7924" s="4">
        <f t="shared" si="7931"/>
        <v>2</v>
      </c>
      <c r="Z7924" s="5">
        <f t="shared" si="9"/>
        <v>44952</v>
      </c>
    </row>
    <row r="7925">
      <c r="A7925" s="1" t="s">
        <v>7962</v>
      </c>
      <c r="B7925" s="1" t="s">
        <v>36</v>
      </c>
      <c r="C7925" s="1">
        <v>4.0</v>
      </c>
      <c r="D7925" s="1">
        <v>5.0</v>
      </c>
      <c r="E7925" s="1" t="s">
        <v>25</v>
      </c>
      <c r="F7925" s="1" t="s">
        <v>25</v>
      </c>
      <c r="H7925" s="1" t="s">
        <v>30</v>
      </c>
      <c r="J7925" s="3">
        <f t="shared" si="2"/>
        <v>4</v>
      </c>
      <c r="K7925" s="4">
        <f t="shared" si="3"/>
        <v>5</v>
      </c>
      <c r="L7925" s="4">
        <f t="shared" si="4"/>
        <v>20</v>
      </c>
      <c r="S7925" s="1" t="s">
        <v>7962</v>
      </c>
      <c r="T7925" s="4" t="str">
        <f t="shared" si="5"/>
        <v>Salad</v>
      </c>
      <c r="U7925" s="4" t="str">
        <f t="shared" si="6"/>
        <v>UNKNOWN</v>
      </c>
      <c r="V7925" s="4" t="str">
        <f t="shared" si="7"/>
        <v>UNKNOWN</v>
      </c>
      <c r="W7925" s="4">
        <f t="shared" ref="W7925:Y7925" si="7932">IF(OR(J7925 = "ERROR", J7925 = ""), "UNKNOWN", J7925)</f>
        <v>4</v>
      </c>
      <c r="X7925" s="4">
        <f t="shared" si="7932"/>
        <v>5</v>
      </c>
      <c r="Y7925" s="4">
        <f t="shared" si="7932"/>
        <v>20</v>
      </c>
      <c r="Z7925" s="4" t="str">
        <f t="shared" si="9"/>
        <v>UNKNOWN</v>
      </c>
    </row>
    <row r="7926">
      <c r="A7926" s="1" t="s">
        <v>7963</v>
      </c>
      <c r="B7926" s="1" t="s">
        <v>41</v>
      </c>
      <c r="C7926" s="1">
        <v>3.0</v>
      </c>
      <c r="D7926" s="1">
        <v>4.0</v>
      </c>
      <c r="E7926" s="1">
        <v>12.0</v>
      </c>
      <c r="H7926" s="2">
        <v>45013.0</v>
      </c>
      <c r="J7926" s="3">
        <f t="shared" si="2"/>
        <v>3</v>
      </c>
      <c r="K7926" s="4">
        <f t="shared" si="3"/>
        <v>4</v>
      </c>
      <c r="L7926" s="4">
        <f t="shared" si="4"/>
        <v>12</v>
      </c>
      <c r="S7926" s="1" t="s">
        <v>7963</v>
      </c>
      <c r="T7926" s="4" t="str">
        <f t="shared" si="5"/>
        <v>Smoothie</v>
      </c>
      <c r="U7926" s="4" t="str">
        <f t="shared" si="6"/>
        <v>UNKNOWN</v>
      </c>
      <c r="V7926" s="4" t="str">
        <f t="shared" si="7"/>
        <v>UNKNOWN</v>
      </c>
      <c r="W7926" s="4">
        <f t="shared" ref="W7926:Y7926" si="7933">IF(OR(J7926 = "ERROR", J7926 = ""), "UNKNOWN", J7926)</f>
        <v>3</v>
      </c>
      <c r="X7926" s="4">
        <f t="shared" si="7933"/>
        <v>4</v>
      </c>
      <c r="Y7926" s="4">
        <f t="shared" si="7933"/>
        <v>12</v>
      </c>
      <c r="Z7926" s="5">
        <f t="shared" si="9"/>
        <v>45013</v>
      </c>
    </row>
    <row r="7927">
      <c r="A7927" s="1" t="s">
        <v>7964</v>
      </c>
      <c r="B7927" s="1" t="s">
        <v>36</v>
      </c>
      <c r="C7927" s="1">
        <v>4.0</v>
      </c>
      <c r="D7927" s="1">
        <v>5.0</v>
      </c>
      <c r="E7927" s="1">
        <v>20.0</v>
      </c>
      <c r="H7927" s="2">
        <v>45033.0</v>
      </c>
      <c r="J7927" s="3">
        <f t="shared" si="2"/>
        <v>4</v>
      </c>
      <c r="K7927" s="4">
        <f t="shared" si="3"/>
        <v>5</v>
      </c>
      <c r="L7927" s="4">
        <f t="shared" si="4"/>
        <v>20</v>
      </c>
      <c r="S7927" s="1" t="s">
        <v>7964</v>
      </c>
      <c r="T7927" s="4" t="str">
        <f t="shared" si="5"/>
        <v>Salad</v>
      </c>
      <c r="U7927" s="4" t="str">
        <f t="shared" si="6"/>
        <v>UNKNOWN</v>
      </c>
      <c r="V7927" s="4" t="str">
        <f t="shared" si="7"/>
        <v>UNKNOWN</v>
      </c>
      <c r="W7927" s="4">
        <f t="shared" ref="W7927:Y7927" si="7934">IF(OR(J7927 = "ERROR", J7927 = ""), "UNKNOWN", J7927)</f>
        <v>4</v>
      </c>
      <c r="X7927" s="4">
        <f t="shared" si="7934"/>
        <v>5</v>
      </c>
      <c r="Y7927" s="4">
        <f t="shared" si="7934"/>
        <v>20</v>
      </c>
      <c r="Z7927" s="5">
        <f t="shared" si="9"/>
        <v>45033</v>
      </c>
    </row>
    <row r="7928">
      <c r="A7928" s="1" t="s">
        <v>7965</v>
      </c>
      <c r="B7928" s="1" t="s">
        <v>27</v>
      </c>
      <c r="C7928" s="1">
        <v>2.0</v>
      </c>
      <c r="D7928" s="1">
        <v>3.0</v>
      </c>
      <c r="E7928" s="1">
        <v>6.0</v>
      </c>
      <c r="F7928" s="1" t="s">
        <v>39</v>
      </c>
      <c r="H7928" s="2">
        <v>45057.0</v>
      </c>
      <c r="J7928" s="3">
        <f t="shared" si="2"/>
        <v>2</v>
      </c>
      <c r="K7928" s="4">
        <f t="shared" si="3"/>
        <v>3</v>
      </c>
      <c r="L7928" s="4">
        <f t="shared" si="4"/>
        <v>6</v>
      </c>
      <c r="S7928" s="1" t="s">
        <v>7965</v>
      </c>
      <c r="T7928" s="4" t="str">
        <f t="shared" si="5"/>
        <v>Cake</v>
      </c>
      <c r="U7928" s="4" t="str">
        <f t="shared" si="6"/>
        <v>UNKNOWN</v>
      </c>
      <c r="V7928" s="4" t="str">
        <f t="shared" si="7"/>
        <v>Digital Wallet</v>
      </c>
      <c r="W7928" s="4">
        <f t="shared" ref="W7928:Y7928" si="7935">IF(OR(J7928 = "ERROR", J7928 = ""), "UNKNOWN", J7928)</f>
        <v>2</v>
      </c>
      <c r="X7928" s="4">
        <f t="shared" si="7935"/>
        <v>3</v>
      </c>
      <c r="Y7928" s="4">
        <f t="shared" si="7935"/>
        <v>6</v>
      </c>
      <c r="Z7928" s="5">
        <f t="shared" si="9"/>
        <v>45057</v>
      </c>
    </row>
    <row r="7929">
      <c r="A7929" s="1" t="s">
        <v>7966</v>
      </c>
      <c r="B7929" s="1" t="s">
        <v>32</v>
      </c>
      <c r="C7929" s="1">
        <v>2.0</v>
      </c>
      <c r="D7929" s="1">
        <v>1.0</v>
      </c>
      <c r="E7929" s="1">
        <v>2.0</v>
      </c>
      <c r="G7929" s="1" t="s">
        <v>24</v>
      </c>
      <c r="H7929" s="2">
        <v>45128.0</v>
      </c>
      <c r="J7929" s="3">
        <f t="shared" si="2"/>
        <v>2</v>
      </c>
      <c r="K7929" s="4">
        <f t="shared" si="3"/>
        <v>1</v>
      </c>
      <c r="L7929" s="4">
        <f t="shared" si="4"/>
        <v>2</v>
      </c>
      <c r="S7929" s="1" t="s">
        <v>7966</v>
      </c>
      <c r="T7929" s="4" t="str">
        <f t="shared" si="5"/>
        <v>Cookie</v>
      </c>
      <c r="U7929" s="4" t="str">
        <f t="shared" si="6"/>
        <v>Takeaway</v>
      </c>
      <c r="V7929" s="4" t="str">
        <f t="shared" si="7"/>
        <v>UNKNOWN</v>
      </c>
      <c r="W7929" s="4">
        <f t="shared" ref="W7929:Y7929" si="7936">IF(OR(J7929 = "ERROR", J7929 = ""), "UNKNOWN", J7929)</f>
        <v>2</v>
      </c>
      <c r="X7929" s="4">
        <f t="shared" si="7936"/>
        <v>1</v>
      </c>
      <c r="Y7929" s="4">
        <f t="shared" si="7936"/>
        <v>2</v>
      </c>
      <c r="Z7929" s="5">
        <f t="shared" si="9"/>
        <v>45128</v>
      </c>
    </row>
    <row r="7930">
      <c r="A7930" s="1" t="s">
        <v>7967</v>
      </c>
      <c r="B7930" s="1" t="s">
        <v>36</v>
      </c>
      <c r="C7930" s="1">
        <v>4.0</v>
      </c>
      <c r="D7930" s="1">
        <v>5.0</v>
      </c>
      <c r="E7930" s="1">
        <v>20.0</v>
      </c>
      <c r="F7930" s="1" t="s">
        <v>25</v>
      </c>
      <c r="G7930" s="1" t="s">
        <v>24</v>
      </c>
      <c r="H7930" s="6">
        <v>45254.0</v>
      </c>
      <c r="J7930" s="3">
        <f t="shared" si="2"/>
        <v>4</v>
      </c>
      <c r="K7930" s="4">
        <f t="shared" si="3"/>
        <v>5</v>
      </c>
      <c r="L7930" s="4">
        <f t="shared" si="4"/>
        <v>20</v>
      </c>
      <c r="S7930" s="1" t="s">
        <v>7967</v>
      </c>
      <c r="T7930" s="4" t="str">
        <f t="shared" si="5"/>
        <v>Salad</v>
      </c>
      <c r="U7930" s="4" t="str">
        <f t="shared" si="6"/>
        <v>Takeaway</v>
      </c>
      <c r="V7930" s="4" t="str">
        <f t="shared" si="7"/>
        <v>UNKNOWN</v>
      </c>
      <c r="W7930" s="4">
        <f t="shared" ref="W7930:Y7930" si="7937">IF(OR(J7930 = "ERROR", J7930 = ""), "UNKNOWN", J7930)</f>
        <v>4</v>
      </c>
      <c r="X7930" s="4">
        <f t="shared" si="7937"/>
        <v>5</v>
      </c>
      <c r="Y7930" s="4">
        <f t="shared" si="7937"/>
        <v>20</v>
      </c>
      <c r="Z7930" s="7">
        <f t="shared" si="9"/>
        <v>45254</v>
      </c>
    </row>
    <row r="7931">
      <c r="A7931" s="1" t="s">
        <v>7968</v>
      </c>
      <c r="B7931" s="1" t="s">
        <v>41</v>
      </c>
      <c r="C7931" s="1">
        <v>4.0</v>
      </c>
      <c r="D7931" s="1">
        <v>4.0</v>
      </c>
      <c r="E7931" s="1">
        <v>16.0</v>
      </c>
      <c r="F7931" s="1" t="s">
        <v>28</v>
      </c>
      <c r="H7931" s="2">
        <v>45200.0</v>
      </c>
      <c r="J7931" s="3">
        <f t="shared" si="2"/>
        <v>4</v>
      </c>
      <c r="K7931" s="4">
        <f t="shared" si="3"/>
        <v>4</v>
      </c>
      <c r="L7931" s="4">
        <f t="shared" si="4"/>
        <v>16</v>
      </c>
      <c r="S7931" s="1" t="s">
        <v>7968</v>
      </c>
      <c r="T7931" s="4" t="str">
        <f t="shared" si="5"/>
        <v>Smoothie</v>
      </c>
      <c r="U7931" s="4" t="str">
        <f t="shared" si="6"/>
        <v>UNKNOWN</v>
      </c>
      <c r="V7931" s="4" t="str">
        <f t="shared" si="7"/>
        <v>Cash</v>
      </c>
      <c r="W7931" s="4">
        <f t="shared" ref="W7931:Y7931" si="7938">IF(OR(J7931 = "ERROR", J7931 = ""), "UNKNOWN", J7931)</f>
        <v>4</v>
      </c>
      <c r="X7931" s="4">
        <f t="shared" si="7938"/>
        <v>4</v>
      </c>
      <c r="Y7931" s="4">
        <f t="shared" si="7938"/>
        <v>16</v>
      </c>
      <c r="Z7931" s="5">
        <f t="shared" si="9"/>
        <v>45200</v>
      </c>
    </row>
    <row r="7932">
      <c r="A7932" s="1" t="s">
        <v>7969</v>
      </c>
      <c r="B7932" s="1" t="s">
        <v>55</v>
      </c>
      <c r="C7932" s="1">
        <v>5.0</v>
      </c>
      <c r="D7932" s="1">
        <v>3.0</v>
      </c>
      <c r="E7932" s="1">
        <v>15.0</v>
      </c>
      <c r="F7932" s="1" t="s">
        <v>39</v>
      </c>
      <c r="G7932" s="1" t="s">
        <v>29</v>
      </c>
      <c r="H7932" s="6">
        <v>45227.0</v>
      </c>
      <c r="J7932" s="3">
        <f t="shared" si="2"/>
        <v>5</v>
      </c>
      <c r="K7932" s="4">
        <f t="shared" si="3"/>
        <v>3</v>
      </c>
      <c r="L7932" s="4">
        <f t="shared" si="4"/>
        <v>15</v>
      </c>
      <c r="S7932" s="1" t="s">
        <v>7969</v>
      </c>
      <c r="T7932" s="4" t="str">
        <f t="shared" si="5"/>
        <v>Juice</v>
      </c>
      <c r="U7932" s="4" t="str">
        <f t="shared" si="6"/>
        <v>In-store</v>
      </c>
      <c r="V7932" s="4" t="str">
        <f t="shared" si="7"/>
        <v>Digital Wallet</v>
      </c>
      <c r="W7932" s="4">
        <f t="shared" ref="W7932:Y7932" si="7939">IF(OR(J7932 = "ERROR", J7932 = ""), "UNKNOWN", J7932)</f>
        <v>5</v>
      </c>
      <c r="X7932" s="4">
        <f t="shared" si="7939"/>
        <v>3</v>
      </c>
      <c r="Y7932" s="4">
        <f t="shared" si="7939"/>
        <v>15</v>
      </c>
      <c r="Z7932" s="7">
        <f t="shared" si="9"/>
        <v>45227</v>
      </c>
    </row>
    <row r="7933">
      <c r="A7933" s="1" t="s">
        <v>7970</v>
      </c>
      <c r="B7933" s="1" t="s">
        <v>22</v>
      </c>
      <c r="C7933" s="1">
        <v>1.0</v>
      </c>
      <c r="D7933" s="1">
        <v>2.0</v>
      </c>
      <c r="E7933" s="1">
        <v>2.0</v>
      </c>
      <c r="F7933" s="1" t="s">
        <v>30</v>
      </c>
      <c r="G7933" s="1" t="s">
        <v>24</v>
      </c>
      <c r="H7933" s="2">
        <v>45108.0</v>
      </c>
      <c r="J7933" s="3">
        <f t="shared" si="2"/>
        <v>1</v>
      </c>
      <c r="K7933" s="4">
        <f t="shared" si="3"/>
        <v>2</v>
      </c>
      <c r="L7933" s="4">
        <f t="shared" si="4"/>
        <v>2</v>
      </c>
      <c r="S7933" s="1" t="s">
        <v>7970</v>
      </c>
      <c r="T7933" s="4" t="str">
        <f t="shared" si="5"/>
        <v>Coffee</v>
      </c>
      <c r="U7933" s="4" t="str">
        <f t="shared" si="6"/>
        <v>Takeaway</v>
      </c>
      <c r="V7933" s="4" t="str">
        <f t="shared" si="7"/>
        <v>UNKNOWN</v>
      </c>
      <c r="W7933" s="4">
        <f t="shared" ref="W7933:Y7933" si="7940">IF(OR(J7933 = "ERROR", J7933 = ""), "UNKNOWN", J7933)</f>
        <v>1</v>
      </c>
      <c r="X7933" s="4">
        <f t="shared" si="7940"/>
        <v>2</v>
      </c>
      <c r="Y7933" s="4">
        <f t="shared" si="7940"/>
        <v>2</v>
      </c>
      <c r="Z7933" s="5">
        <f t="shared" si="9"/>
        <v>45108</v>
      </c>
    </row>
    <row r="7934">
      <c r="A7934" s="1" t="s">
        <v>7971</v>
      </c>
      <c r="B7934" s="1" t="s">
        <v>36</v>
      </c>
      <c r="C7934" s="1">
        <v>3.0</v>
      </c>
      <c r="D7934" s="1">
        <v>5.0</v>
      </c>
      <c r="E7934" s="1">
        <v>15.0</v>
      </c>
      <c r="H7934" s="2">
        <v>45154.0</v>
      </c>
      <c r="J7934" s="3">
        <f t="shared" si="2"/>
        <v>3</v>
      </c>
      <c r="K7934" s="4">
        <f t="shared" si="3"/>
        <v>5</v>
      </c>
      <c r="L7934" s="4">
        <f t="shared" si="4"/>
        <v>15</v>
      </c>
      <c r="S7934" s="1" t="s">
        <v>7971</v>
      </c>
      <c r="T7934" s="4" t="str">
        <f t="shared" si="5"/>
        <v>Salad</v>
      </c>
      <c r="U7934" s="4" t="str">
        <f t="shared" si="6"/>
        <v>UNKNOWN</v>
      </c>
      <c r="V7934" s="4" t="str">
        <f t="shared" si="7"/>
        <v>UNKNOWN</v>
      </c>
      <c r="W7934" s="4">
        <f t="shared" ref="W7934:Y7934" si="7941">IF(OR(J7934 = "ERROR", J7934 = ""), "UNKNOWN", J7934)</f>
        <v>3</v>
      </c>
      <c r="X7934" s="4">
        <f t="shared" si="7941"/>
        <v>5</v>
      </c>
      <c r="Y7934" s="4">
        <f t="shared" si="7941"/>
        <v>15</v>
      </c>
      <c r="Z7934" s="5">
        <f t="shared" si="9"/>
        <v>45154</v>
      </c>
    </row>
    <row r="7935">
      <c r="A7935" s="1" t="s">
        <v>7972</v>
      </c>
      <c r="B7935" s="1" t="s">
        <v>36</v>
      </c>
      <c r="C7935" s="1">
        <v>5.0</v>
      </c>
      <c r="D7935" s="1">
        <v>5.0</v>
      </c>
      <c r="E7935" s="1">
        <v>25.0</v>
      </c>
      <c r="F7935" s="1" t="s">
        <v>39</v>
      </c>
      <c r="G7935" s="1" t="s">
        <v>24</v>
      </c>
      <c r="H7935" s="2">
        <v>45124.0</v>
      </c>
      <c r="J7935" s="3">
        <f t="shared" si="2"/>
        <v>5</v>
      </c>
      <c r="K7935" s="4">
        <f t="shared" si="3"/>
        <v>5</v>
      </c>
      <c r="L7935" s="4">
        <f t="shared" si="4"/>
        <v>25</v>
      </c>
      <c r="S7935" s="1" t="s">
        <v>7972</v>
      </c>
      <c r="T7935" s="4" t="str">
        <f t="shared" si="5"/>
        <v>Salad</v>
      </c>
      <c r="U7935" s="4" t="str">
        <f t="shared" si="6"/>
        <v>Takeaway</v>
      </c>
      <c r="V7935" s="4" t="str">
        <f t="shared" si="7"/>
        <v>Digital Wallet</v>
      </c>
      <c r="W7935" s="4">
        <f t="shared" ref="W7935:Y7935" si="7942">IF(OR(J7935 = "ERROR", J7935 = ""), "UNKNOWN", J7935)</f>
        <v>5</v>
      </c>
      <c r="X7935" s="4">
        <f t="shared" si="7942"/>
        <v>5</v>
      </c>
      <c r="Y7935" s="4">
        <f t="shared" si="7942"/>
        <v>25</v>
      </c>
      <c r="Z7935" s="5">
        <f t="shared" si="9"/>
        <v>45124</v>
      </c>
    </row>
    <row r="7936">
      <c r="A7936" s="1" t="s">
        <v>7973</v>
      </c>
      <c r="B7936" s="1" t="s">
        <v>44</v>
      </c>
      <c r="C7936" s="1">
        <v>3.0</v>
      </c>
      <c r="D7936" s="1">
        <v>4.0</v>
      </c>
      <c r="E7936" s="1">
        <v>12.0</v>
      </c>
      <c r="F7936" s="1" t="s">
        <v>39</v>
      </c>
      <c r="H7936" s="1" t="s">
        <v>30</v>
      </c>
      <c r="J7936" s="3">
        <f t="shared" si="2"/>
        <v>3</v>
      </c>
      <c r="K7936" s="4">
        <f t="shared" si="3"/>
        <v>4</v>
      </c>
      <c r="L7936" s="4">
        <f t="shared" si="4"/>
        <v>12</v>
      </c>
      <c r="S7936" s="1" t="s">
        <v>7973</v>
      </c>
      <c r="T7936" s="4" t="str">
        <f t="shared" si="5"/>
        <v>Sandwich</v>
      </c>
      <c r="U7936" s="4" t="str">
        <f t="shared" si="6"/>
        <v>UNKNOWN</v>
      </c>
      <c r="V7936" s="4" t="str">
        <f t="shared" si="7"/>
        <v>Digital Wallet</v>
      </c>
      <c r="W7936" s="4">
        <f t="shared" ref="W7936:Y7936" si="7943">IF(OR(J7936 = "ERROR", J7936 = ""), "UNKNOWN", J7936)</f>
        <v>3</v>
      </c>
      <c r="X7936" s="4">
        <f t="shared" si="7943"/>
        <v>4</v>
      </c>
      <c r="Y7936" s="4">
        <f t="shared" si="7943"/>
        <v>12</v>
      </c>
      <c r="Z7936" s="4" t="str">
        <f t="shared" si="9"/>
        <v>UNKNOWN</v>
      </c>
    </row>
    <row r="7937">
      <c r="A7937" s="1" t="s">
        <v>7974</v>
      </c>
      <c r="B7937" s="1" t="s">
        <v>41</v>
      </c>
      <c r="C7937" s="1">
        <v>4.0</v>
      </c>
      <c r="D7937" s="1">
        <v>4.0</v>
      </c>
      <c r="E7937" s="1" t="s">
        <v>30</v>
      </c>
      <c r="H7937" s="2">
        <v>45100.0</v>
      </c>
      <c r="J7937" s="3">
        <f t="shared" si="2"/>
        <v>4</v>
      </c>
      <c r="K7937" s="4">
        <f t="shared" si="3"/>
        <v>4</v>
      </c>
      <c r="L7937" s="4">
        <f t="shared" si="4"/>
        <v>16</v>
      </c>
      <c r="S7937" s="1" t="s">
        <v>7974</v>
      </c>
      <c r="T7937" s="4" t="str">
        <f t="shared" si="5"/>
        <v>Smoothie</v>
      </c>
      <c r="U7937" s="4" t="str">
        <f t="shared" si="6"/>
        <v>UNKNOWN</v>
      </c>
      <c r="V7937" s="4" t="str">
        <f t="shared" si="7"/>
        <v>UNKNOWN</v>
      </c>
      <c r="W7937" s="4">
        <f t="shared" ref="W7937:Y7937" si="7944">IF(OR(J7937 = "ERROR", J7937 = ""), "UNKNOWN", J7937)</f>
        <v>4</v>
      </c>
      <c r="X7937" s="4">
        <f t="shared" si="7944"/>
        <v>4</v>
      </c>
      <c r="Y7937" s="4">
        <f t="shared" si="7944"/>
        <v>16</v>
      </c>
      <c r="Z7937" s="5">
        <f t="shared" si="9"/>
        <v>45100</v>
      </c>
    </row>
    <row r="7938">
      <c r="A7938" s="1" t="s">
        <v>7975</v>
      </c>
      <c r="B7938" s="1" t="s">
        <v>41</v>
      </c>
      <c r="C7938" s="1">
        <v>5.0</v>
      </c>
      <c r="D7938" s="1">
        <v>4.0</v>
      </c>
      <c r="E7938" s="1">
        <v>20.0</v>
      </c>
      <c r="G7938" s="1" t="s">
        <v>29</v>
      </c>
      <c r="H7938" s="2">
        <v>45040.0</v>
      </c>
      <c r="J7938" s="3">
        <f t="shared" si="2"/>
        <v>5</v>
      </c>
      <c r="K7938" s="4">
        <f t="shared" si="3"/>
        <v>4</v>
      </c>
      <c r="L7938" s="4">
        <f t="shared" si="4"/>
        <v>20</v>
      </c>
      <c r="S7938" s="1" t="s">
        <v>7975</v>
      </c>
      <c r="T7938" s="4" t="str">
        <f t="shared" si="5"/>
        <v>Smoothie</v>
      </c>
      <c r="U7938" s="4" t="str">
        <f t="shared" si="6"/>
        <v>In-store</v>
      </c>
      <c r="V7938" s="4" t="str">
        <f t="shared" si="7"/>
        <v>UNKNOWN</v>
      </c>
      <c r="W7938" s="4">
        <f t="shared" ref="W7938:Y7938" si="7945">IF(OR(J7938 = "ERROR", J7938 = ""), "UNKNOWN", J7938)</f>
        <v>5</v>
      </c>
      <c r="X7938" s="4">
        <f t="shared" si="7945"/>
        <v>4</v>
      </c>
      <c r="Y7938" s="4">
        <f t="shared" si="7945"/>
        <v>20</v>
      </c>
      <c r="Z7938" s="5">
        <f t="shared" si="9"/>
        <v>45040</v>
      </c>
    </row>
    <row r="7939">
      <c r="A7939" s="1" t="s">
        <v>7976</v>
      </c>
      <c r="B7939" s="1" t="s">
        <v>44</v>
      </c>
      <c r="C7939" s="1">
        <v>1.0</v>
      </c>
      <c r="D7939" s="1">
        <v>4.0</v>
      </c>
      <c r="E7939" s="1">
        <v>4.0</v>
      </c>
      <c r="F7939" s="1" t="s">
        <v>23</v>
      </c>
      <c r="G7939" s="1" t="s">
        <v>24</v>
      </c>
      <c r="H7939" s="2">
        <v>45140.0</v>
      </c>
      <c r="J7939" s="3">
        <f t="shared" si="2"/>
        <v>1</v>
      </c>
      <c r="K7939" s="4">
        <f t="shared" si="3"/>
        <v>4</v>
      </c>
      <c r="L7939" s="4">
        <f t="shared" si="4"/>
        <v>4</v>
      </c>
      <c r="S7939" s="1" t="s">
        <v>7976</v>
      </c>
      <c r="T7939" s="4" t="str">
        <f t="shared" si="5"/>
        <v>Sandwich</v>
      </c>
      <c r="U7939" s="4" t="str">
        <f t="shared" si="6"/>
        <v>Takeaway</v>
      </c>
      <c r="V7939" s="4" t="str">
        <f t="shared" si="7"/>
        <v>Credit Card</v>
      </c>
      <c r="W7939" s="4">
        <f t="shared" ref="W7939:Y7939" si="7946">IF(OR(J7939 = "ERROR", J7939 = ""), "UNKNOWN", J7939)</f>
        <v>1</v>
      </c>
      <c r="X7939" s="4">
        <f t="shared" si="7946"/>
        <v>4</v>
      </c>
      <c r="Y7939" s="4">
        <f t="shared" si="7946"/>
        <v>4</v>
      </c>
      <c r="Z7939" s="5">
        <f t="shared" si="9"/>
        <v>45140</v>
      </c>
    </row>
    <row r="7940">
      <c r="A7940" s="1" t="s">
        <v>7977</v>
      </c>
      <c r="B7940" s="1" t="s">
        <v>55</v>
      </c>
      <c r="C7940" s="1">
        <v>1.0</v>
      </c>
      <c r="D7940" s="1">
        <v>3.0</v>
      </c>
      <c r="E7940" s="1">
        <v>3.0</v>
      </c>
      <c r="F7940" s="1" t="s">
        <v>28</v>
      </c>
      <c r="G7940" s="1" t="s">
        <v>24</v>
      </c>
      <c r="H7940" s="1" t="s">
        <v>30</v>
      </c>
      <c r="J7940" s="3">
        <f t="shared" si="2"/>
        <v>1</v>
      </c>
      <c r="K7940" s="4">
        <f t="shared" si="3"/>
        <v>3</v>
      </c>
      <c r="L7940" s="4">
        <f t="shared" si="4"/>
        <v>3</v>
      </c>
      <c r="S7940" s="1" t="s">
        <v>7977</v>
      </c>
      <c r="T7940" s="4" t="str">
        <f t="shared" si="5"/>
        <v>Juice</v>
      </c>
      <c r="U7940" s="4" t="str">
        <f t="shared" si="6"/>
        <v>Takeaway</v>
      </c>
      <c r="V7940" s="4" t="str">
        <f t="shared" si="7"/>
        <v>Cash</v>
      </c>
      <c r="W7940" s="4">
        <f t="shared" ref="W7940:Y7940" si="7947">IF(OR(J7940 = "ERROR", J7940 = ""), "UNKNOWN", J7940)</f>
        <v>1</v>
      </c>
      <c r="X7940" s="4">
        <f t="shared" si="7947"/>
        <v>3</v>
      </c>
      <c r="Y7940" s="4">
        <f t="shared" si="7947"/>
        <v>3</v>
      </c>
      <c r="Z7940" s="4" t="str">
        <f t="shared" si="9"/>
        <v>UNKNOWN</v>
      </c>
    </row>
    <row r="7941">
      <c r="A7941" s="1" t="s">
        <v>7978</v>
      </c>
      <c r="B7941" s="1" t="s">
        <v>27</v>
      </c>
      <c r="C7941" s="1">
        <v>4.0</v>
      </c>
      <c r="D7941" s="1">
        <v>3.0</v>
      </c>
      <c r="E7941" s="1">
        <v>12.0</v>
      </c>
      <c r="G7941" s="1" t="s">
        <v>24</v>
      </c>
      <c r="H7941" s="2">
        <v>45018.0</v>
      </c>
      <c r="J7941" s="3">
        <f t="shared" si="2"/>
        <v>4</v>
      </c>
      <c r="K7941" s="4">
        <f t="shared" si="3"/>
        <v>3</v>
      </c>
      <c r="L7941" s="4">
        <f t="shared" si="4"/>
        <v>12</v>
      </c>
      <c r="S7941" s="1" t="s">
        <v>7978</v>
      </c>
      <c r="T7941" s="4" t="str">
        <f t="shared" si="5"/>
        <v>Cake</v>
      </c>
      <c r="U7941" s="4" t="str">
        <f t="shared" si="6"/>
        <v>Takeaway</v>
      </c>
      <c r="V7941" s="4" t="str">
        <f t="shared" si="7"/>
        <v>UNKNOWN</v>
      </c>
      <c r="W7941" s="4">
        <f t="shared" ref="W7941:Y7941" si="7948">IF(OR(J7941 = "ERROR", J7941 = ""), "UNKNOWN", J7941)</f>
        <v>4</v>
      </c>
      <c r="X7941" s="4">
        <f t="shared" si="7948"/>
        <v>3</v>
      </c>
      <c r="Y7941" s="4">
        <f t="shared" si="7948"/>
        <v>12</v>
      </c>
      <c r="Z7941" s="5">
        <f t="shared" si="9"/>
        <v>45018</v>
      </c>
    </row>
    <row r="7942">
      <c r="A7942" s="1" t="s">
        <v>7979</v>
      </c>
      <c r="B7942" s="1" t="s">
        <v>55</v>
      </c>
      <c r="C7942" s="1">
        <v>2.0</v>
      </c>
      <c r="D7942" s="1">
        <v>3.0</v>
      </c>
      <c r="E7942" s="1">
        <v>6.0</v>
      </c>
      <c r="F7942" s="1" t="s">
        <v>30</v>
      </c>
      <c r="G7942" s="1" t="s">
        <v>24</v>
      </c>
      <c r="H7942" s="2">
        <v>45264.0</v>
      </c>
      <c r="J7942" s="3">
        <f t="shared" si="2"/>
        <v>2</v>
      </c>
      <c r="K7942" s="4">
        <f t="shared" si="3"/>
        <v>3</v>
      </c>
      <c r="L7942" s="4">
        <f t="shared" si="4"/>
        <v>6</v>
      </c>
      <c r="S7942" s="1" t="s">
        <v>7979</v>
      </c>
      <c r="T7942" s="4" t="str">
        <f t="shared" si="5"/>
        <v>Juice</v>
      </c>
      <c r="U7942" s="4" t="str">
        <f t="shared" si="6"/>
        <v>Takeaway</v>
      </c>
      <c r="V7942" s="4" t="str">
        <f t="shared" si="7"/>
        <v>UNKNOWN</v>
      </c>
      <c r="W7942" s="4">
        <f t="shared" ref="W7942:Y7942" si="7949">IF(OR(J7942 = "ERROR", J7942 = ""), "UNKNOWN", J7942)</f>
        <v>2</v>
      </c>
      <c r="X7942" s="4">
        <f t="shared" si="7949"/>
        <v>3</v>
      </c>
      <c r="Y7942" s="4">
        <f t="shared" si="7949"/>
        <v>6</v>
      </c>
      <c r="Z7942" s="5">
        <f t="shared" si="9"/>
        <v>45264</v>
      </c>
    </row>
    <row r="7943">
      <c r="A7943" s="1" t="s">
        <v>7980</v>
      </c>
      <c r="B7943" s="1" t="s">
        <v>55</v>
      </c>
      <c r="C7943" s="1">
        <v>3.0</v>
      </c>
      <c r="D7943" s="1">
        <v>3.0</v>
      </c>
      <c r="E7943" s="1">
        <v>9.0</v>
      </c>
      <c r="F7943" s="1" t="s">
        <v>23</v>
      </c>
      <c r="G7943" s="1" t="s">
        <v>24</v>
      </c>
      <c r="H7943" s="2">
        <v>45175.0</v>
      </c>
      <c r="J7943" s="3">
        <f t="shared" si="2"/>
        <v>3</v>
      </c>
      <c r="K7943" s="4">
        <f t="shared" si="3"/>
        <v>3</v>
      </c>
      <c r="L7943" s="4">
        <f t="shared" si="4"/>
        <v>9</v>
      </c>
      <c r="S7943" s="1" t="s">
        <v>7980</v>
      </c>
      <c r="T7943" s="4" t="str">
        <f t="shared" si="5"/>
        <v>Juice</v>
      </c>
      <c r="U7943" s="4" t="str">
        <f t="shared" si="6"/>
        <v>Takeaway</v>
      </c>
      <c r="V7943" s="4" t="str">
        <f t="shared" si="7"/>
        <v>Credit Card</v>
      </c>
      <c r="W7943" s="4">
        <f t="shared" ref="W7943:Y7943" si="7950">IF(OR(J7943 = "ERROR", J7943 = ""), "UNKNOWN", J7943)</f>
        <v>3</v>
      </c>
      <c r="X7943" s="4">
        <f t="shared" si="7950"/>
        <v>3</v>
      </c>
      <c r="Y7943" s="4">
        <f t="shared" si="7950"/>
        <v>9</v>
      </c>
      <c r="Z7943" s="5">
        <f t="shared" si="9"/>
        <v>45175</v>
      </c>
    </row>
    <row r="7944">
      <c r="A7944" s="1" t="s">
        <v>7981</v>
      </c>
      <c r="B7944" s="1" t="s">
        <v>44</v>
      </c>
      <c r="C7944" s="1">
        <v>1.0</v>
      </c>
      <c r="D7944" s="1">
        <v>4.0</v>
      </c>
      <c r="E7944" s="1">
        <v>4.0</v>
      </c>
      <c r="F7944" s="1" t="s">
        <v>23</v>
      </c>
      <c r="G7944" s="1" t="s">
        <v>29</v>
      </c>
      <c r="H7944" s="2">
        <v>45124.0</v>
      </c>
      <c r="J7944" s="3">
        <f t="shared" si="2"/>
        <v>1</v>
      </c>
      <c r="K7944" s="4">
        <f t="shared" si="3"/>
        <v>4</v>
      </c>
      <c r="L7944" s="4">
        <f t="shared" si="4"/>
        <v>4</v>
      </c>
      <c r="S7944" s="1" t="s">
        <v>7981</v>
      </c>
      <c r="T7944" s="4" t="str">
        <f t="shared" si="5"/>
        <v>Sandwich</v>
      </c>
      <c r="U7944" s="4" t="str">
        <f t="shared" si="6"/>
        <v>In-store</v>
      </c>
      <c r="V7944" s="4" t="str">
        <f t="shared" si="7"/>
        <v>Credit Card</v>
      </c>
      <c r="W7944" s="4">
        <f t="shared" ref="W7944:Y7944" si="7951">IF(OR(J7944 = "ERROR", J7944 = ""), "UNKNOWN", J7944)</f>
        <v>1</v>
      </c>
      <c r="X7944" s="4">
        <f t="shared" si="7951"/>
        <v>4</v>
      </c>
      <c r="Y7944" s="4">
        <f t="shared" si="7951"/>
        <v>4</v>
      </c>
      <c r="Z7944" s="5">
        <f t="shared" si="9"/>
        <v>45124</v>
      </c>
    </row>
    <row r="7945">
      <c r="A7945" s="1" t="s">
        <v>7982</v>
      </c>
      <c r="B7945" s="1" t="s">
        <v>25</v>
      </c>
      <c r="C7945" s="1">
        <v>3.0</v>
      </c>
      <c r="D7945" s="1">
        <v>4.0</v>
      </c>
      <c r="E7945" s="1">
        <v>12.0</v>
      </c>
      <c r="H7945" s="2">
        <v>44940.0</v>
      </c>
      <c r="J7945" s="3">
        <f t="shared" si="2"/>
        <v>3</v>
      </c>
      <c r="K7945" s="4">
        <f t="shared" si="3"/>
        <v>4</v>
      </c>
      <c r="L7945" s="4">
        <f t="shared" si="4"/>
        <v>12</v>
      </c>
      <c r="S7945" s="1" t="s">
        <v>7982</v>
      </c>
      <c r="T7945" s="4" t="str">
        <f t="shared" si="5"/>
        <v>UNKNOWN</v>
      </c>
      <c r="U7945" s="4" t="str">
        <f t="shared" si="6"/>
        <v>UNKNOWN</v>
      </c>
      <c r="V7945" s="4" t="str">
        <f t="shared" si="7"/>
        <v>UNKNOWN</v>
      </c>
      <c r="W7945" s="4">
        <f t="shared" ref="W7945:Y7945" si="7952">IF(OR(J7945 = "ERROR", J7945 = ""), "UNKNOWN", J7945)</f>
        <v>3</v>
      </c>
      <c r="X7945" s="4">
        <f t="shared" si="7952"/>
        <v>4</v>
      </c>
      <c r="Y7945" s="4">
        <f t="shared" si="7952"/>
        <v>12</v>
      </c>
      <c r="Z7945" s="5">
        <f t="shared" si="9"/>
        <v>44940</v>
      </c>
    </row>
    <row r="7946">
      <c r="A7946" s="1" t="s">
        <v>7983</v>
      </c>
      <c r="B7946" s="1" t="s">
        <v>36</v>
      </c>
      <c r="C7946" s="1">
        <v>5.0</v>
      </c>
      <c r="D7946" s="1">
        <v>5.0</v>
      </c>
      <c r="E7946" s="1">
        <v>25.0</v>
      </c>
      <c r="F7946" s="1" t="s">
        <v>28</v>
      </c>
      <c r="G7946" s="1" t="s">
        <v>24</v>
      </c>
      <c r="H7946" s="2">
        <v>45036.0</v>
      </c>
      <c r="J7946" s="3">
        <f t="shared" si="2"/>
        <v>5</v>
      </c>
      <c r="K7946" s="4">
        <f t="shared" si="3"/>
        <v>5</v>
      </c>
      <c r="L7946" s="4">
        <f t="shared" si="4"/>
        <v>25</v>
      </c>
      <c r="S7946" s="1" t="s">
        <v>7983</v>
      </c>
      <c r="T7946" s="4" t="str">
        <f t="shared" si="5"/>
        <v>Salad</v>
      </c>
      <c r="U7946" s="4" t="str">
        <f t="shared" si="6"/>
        <v>Takeaway</v>
      </c>
      <c r="V7946" s="4" t="str">
        <f t="shared" si="7"/>
        <v>Cash</v>
      </c>
      <c r="W7946" s="4">
        <f t="shared" ref="W7946:Y7946" si="7953">IF(OR(J7946 = "ERROR", J7946 = ""), "UNKNOWN", J7946)</f>
        <v>5</v>
      </c>
      <c r="X7946" s="4">
        <f t="shared" si="7953"/>
        <v>5</v>
      </c>
      <c r="Y7946" s="4">
        <f t="shared" si="7953"/>
        <v>25</v>
      </c>
      <c r="Z7946" s="5">
        <f t="shared" si="9"/>
        <v>45036</v>
      </c>
    </row>
    <row r="7947">
      <c r="A7947" s="1" t="s">
        <v>7984</v>
      </c>
      <c r="B7947" s="1" t="s">
        <v>41</v>
      </c>
      <c r="C7947" s="1">
        <v>2.0</v>
      </c>
      <c r="E7947" s="1">
        <v>8.0</v>
      </c>
      <c r="G7947" s="1" t="s">
        <v>29</v>
      </c>
      <c r="H7947" s="6">
        <v>45217.0</v>
      </c>
      <c r="J7947" s="3">
        <f t="shared" si="2"/>
        <v>2</v>
      </c>
      <c r="K7947" s="4">
        <f t="shared" si="3"/>
        <v>4</v>
      </c>
      <c r="L7947" s="4">
        <f t="shared" si="4"/>
        <v>8</v>
      </c>
      <c r="S7947" s="1" t="s">
        <v>7984</v>
      </c>
      <c r="T7947" s="4" t="str">
        <f t="shared" si="5"/>
        <v>Smoothie</v>
      </c>
      <c r="U7947" s="4" t="str">
        <f t="shared" si="6"/>
        <v>In-store</v>
      </c>
      <c r="V7947" s="4" t="str">
        <f t="shared" si="7"/>
        <v>UNKNOWN</v>
      </c>
      <c r="W7947" s="4">
        <f t="shared" ref="W7947:Y7947" si="7954">IF(OR(J7947 = "ERROR", J7947 = ""), "UNKNOWN", J7947)</f>
        <v>2</v>
      </c>
      <c r="X7947" s="4">
        <f t="shared" si="7954"/>
        <v>4</v>
      </c>
      <c r="Y7947" s="4">
        <f t="shared" si="7954"/>
        <v>8</v>
      </c>
      <c r="Z7947" s="7">
        <f t="shared" si="9"/>
        <v>45217</v>
      </c>
    </row>
    <row r="7948">
      <c r="A7948" s="1" t="s">
        <v>7985</v>
      </c>
      <c r="B7948" s="1" t="s">
        <v>27</v>
      </c>
      <c r="C7948" s="1">
        <v>5.0</v>
      </c>
      <c r="D7948" s="1">
        <v>3.0</v>
      </c>
      <c r="E7948" s="1">
        <v>15.0</v>
      </c>
      <c r="H7948" s="2">
        <v>45150.0</v>
      </c>
      <c r="J7948" s="3">
        <f t="shared" si="2"/>
        <v>5</v>
      </c>
      <c r="K7948" s="4">
        <f t="shared" si="3"/>
        <v>3</v>
      </c>
      <c r="L7948" s="4">
        <f t="shared" si="4"/>
        <v>15</v>
      </c>
      <c r="S7948" s="1" t="s">
        <v>7985</v>
      </c>
      <c r="T7948" s="4" t="str">
        <f t="shared" si="5"/>
        <v>Cake</v>
      </c>
      <c r="U7948" s="4" t="str">
        <f t="shared" si="6"/>
        <v>UNKNOWN</v>
      </c>
      <c r="V7948" s="4" t="str">
        <f t="shared" si="7"/>
        <v>UNKNOWN</v>
      </c>
      <c r="W7948" s="4">
        <f t="shared" ref="W7948:Y7948" si="7955">IF(OR(J7948 = "ERROR", J7948 = ""), "UNKNOWN", J7948)</f>
        <v>5</v>
      </c>
      <c r="X7948" s="4">
        <f t="shared" si="7955"/>
        <v>3</v>
      </c>
      <c r="Y7948" s="4">
        <f t="shared" si="7955"/>
        <v>15</v>
      </c>
      <c r="Z7948" s="5">
        <f t="shared" si="9"/>
        <v>45150</v>
      </c>
    </row>
    <row r="7949">
      <c r="A7949" s="1" t="s">
        <v>7986</v>
      </c>
      <c r="B7949" s="1" t="s">
        <v>22</v>
      </c>
      <c r="C7949" s="1">
        <v>1.0</v>
      </c>
      <c r="D7949" s="1">
        <v>2.0</v>
      </c>
      <c r="E7949" s="1">
        <v>2.0</v>
      </c>
      <c r="G7949" s="1" t="s">
        <v>24</v>
      </c>
      <c r="H7949" s="2">
        <v>45088.0</v>
      </c>
      <c r="J7949" s="3">
        <f t="shared" si="2"/>
        <v>1</v>
      </c>
      <c r="K7949" s="4">
        <f t="shared" si="3"/>
        <v>2</v>
      </c>
      <c r="L7949" s="4">
        <f t="shared" si="4"/>
        <v>2</v>
      </c>
      <c r="S7949" s="1" t="s">
        <v>7986</v>
      </c>
      <c r="T7949" s="4" t="str">
        <f t="shared" si="5"/>
        <v>Coffee</v>
      </c>
      <c r="U7949" s="4" t="str">
        <f t="shared" si="6"/>
        <v>Takeaway</v>
      </c>
      <c r="V7949" s="4" t="str">
        <f t="shared" si="7"/>
        <v>UNKNOWN</v>
      </c>
      <c r="W7949" s="4">
        <f t="shared" ref="W7949:Y7949" si="7956">IF(OR(J7949 = "ERROR", J7949 = ""), "UNKNOWN", J7949)</f>
        <v>1</v>
      </c>
      <c r="X7949" s="4">
        <f t="shared" si="7956"/>
        <v>2</v>
      </c>
      <c r="Y7949" s="4">
        <f t="shared" si="7956"/>
        <v>2</v>
      </c>
      <c r="Z7949" s="5">
        <f t="shared" si="9"/>
        <v>45088</v>
      </c>
    </row>
    <row r="7950">
      <c r="A7950" s="1" t="s">
        <v>7987</v>
      </c>
      <c r="B7950" s="1" t="s">
        <v>22</v>
      </c>
      <c r="C7950" s="1">
        <v>1.0</v>
      </c>
      <c r="D7950" s="1">
        <v>2.0</v>
      </c>
      <c r="E7950" s="1">
        <v>2.0</v>
      </c>
      <c r="F7950" s="1" t="s">
        <v>30</v>
      </c>
      <c r="H7950" s="2">
        <v>45012.0</v>
      </c>
      <c r="J7950" s="3">
        <f t="shared" si="2"/>
        <v>1</v>
      </c>
      <c r="K7950" s="4">
        <f t="shared" si="3"/>
        <v>2</v>
      </c>
      <c r="L7950" s="4">
        <f t="shared" si="4"/>
        <v>2</v>
      </c>
      <c r="S7950" s="1" t="s">
        <v>7987</v>
      </c>
      <c r="T7950" s="4" t="str">
        <f t="shared" si="5"/>
        <v>Coffee</v>
      </c>
      <c r="U7950" s="4" t="str">
        <f t="shared" si="6"/>
        <v>UNKNOWN</v>
      </c>
      <c r="V7950" s="4" t="str">
        <f t="shared" si="7"/>
        <v>UNKNOWN</v>
      </c>
      <c r="W7950" s="4">
        <f t="shared" ref="W7950:Y7950" si="7957">IF(OR(J7950 = "ERROR", J7950 = ""), "UNKNOWN", J7950)</f>
        <v>1</v>
      </c>
      <c r="X7950" s="4">
        <f t="shared" si="7957"/>
        <v>2</v>
      </c>
      <c r="Y7950" s="4">
        <f t="shared" si="7957"/>
        <v>2</v>
      </c>
      <c r="Z7950" s="5">
        <f t="shared" si="9"/>
        <v>45012</v>
      </c>
    </row>
    <row r="7951">
      <c r="A7951" s="1" t="s">
        <v>7988</v>
      </c>
      <c r="B7951" s="1" t="s">
        <v>27</v>
      </c>
      <c r="C7951" s="1">
        <v>3.0</v>
      </c>
      <c r="D7951" s="1">
        <v>3.0</v>
      </c>
      <c r="E7951" s="1">
        <v>9.0</v>
      </c>
      <c r="G7951" s="1" t="s">
        <v>24</v>
      </c>
      <c r="H7951" s="2">
        <v>45004.0</v>
      </c>
      <c r="J7951" s="3">
        <f t="shared" si="2"/>
        <v>3</v>
      </c>
      <c r="K7951" s="4">
        <f t="shared" si="3"/>
        <v>3</v>
      </c>
      <c r="L7951" s="4">
        <f t="shared" si="4"/>
        <v>9</v>
      </c>
      <c r="S7951" s="1" t="s">
        <v>7988</v>
      </c>
      <c r="T7951" s="4" t="str">
        <f t="shared" si="5"/>
        <v>Cake</v>
      </c>
      <c r="U7951" s="4" t="str">
        <f t="shared" si="6"/>
        <v>Takeaway</v>
      </c>
      <c r="V7951" s="4" t="str">
        <f t="shared" si="7"/>
        <v>UNKNOWN</v>
      </c>
      <c r="W7951" s="4">
        <f t="shared" ref="W7951:Y7951" si="7958">IF(OR(J7951 = "ERROR", J7951 = ""), "UNKNOWN", J7951)</f>
        <v>3</v>
      </c>
      <c r="X7951" s="4">
        <f t="shared" si="7958"/>
        <v>3</v>
      </c>
      <c r="Y7951" s="4">
        <f t="shared" si="7958"/>
        <v>9</v>
      </c>
      <c r="Z7951" s="5">
        <f t="shared" si="9"/>
        <v>45004</v>
      </c>
    </row>
    <row r="7952">
      <c r="A7952" s="1" t="s">
        <v>7989</v>
      </c>
      <c r="B7952" s="1" t="s">
        <v>81</v>
      </c>
      <c r="C7952" s="1">
        <v>2.0</v>
      </c>
      <c r="D7952" s="1">
        <v>1.5</v>
      </c>
      <c r="E7952" s="1">
        <v>3.0</v>
      </c>
      <c r="G7952" s="1" t="s">
        <v>30</v>
      </c>
      <c r="H7952" s="2">
        <v>45154.0</v>
      </c>
      <c r="J7952" s="3">
        <f t="shared" si="2"/>
        <v>2</v>
      </c>
      <c r="K7952" s="4">
        <f t="shared" si="3"/>
        <v>1.5</v>
      </c>
      <c r="L7952" s="4">
        <f t="shared" si="4"/>
        <v>3</v>
      </c>
      <c r="S7952" s="1" t="s">
        <v>7989</v>
      </c>
      <c r="T7952" s="4" t="str">
        <f t="shared" si="5"/>
        <v>Tea</v>
      </c>
      <c r="U7952" s="4" t="str">
        <f t="shared" si="6"/>
        <v>UNKNOWN</v>
      </c>
      <c r="V7952" s="4" t="str">
        <f t="shared" si="7"/>
        <v>UNKNOWN</v>
      </c>
      <c r="W7952" s="4">
        <f t="shared" ref="W7952:Y7952" si="7959">IF(OR(J7952 = "ERROR", J7952 = ""), "UNKNOWN", J7952)</f>
        <v>2</v>
      </c>
      <c r="X7952" s="4">
        <f t="shared" si="7959"/>
        <v>1.5</v>
      </c>
      <c r="Y7952" s="4">
        <f t="shared" si="7959"/>
        <v>3</v>
      </c>
      <c r="Z7952" s="5">
        <f t="shared" si="9"/>
        <v>45154</v>
      </c>
    </row>
    <row r="7953">
      <c r="A7953" s="1" t="s">
        <v>7990</v>
      </c>
      <c r="C7953" s="1" t="s">
        <v>30</v>
      </c>
      <c r="D7953" s="1">
        <v>4.0</v>
      </c>
      <c r="E7953" s="1">
        <v>12.0</v>
      </c>
      <c r="F7953" s="1" t="s">
        <v>39</v>
      </c>
      <c r="H7953" s="2">
        <v>45173.0</v>
      </c>
      <c r="J7953" s="3">
        <f t="shared" si="2"/>
        <v>3</v>
      </c>
      <c r="K7953" s="4">
        <f t="shared" si="3"/>
        <v>4</v>
      </c>
      <c r="L7953" s="4">
        <f t="shared" si="4"/>
        <v>12</v>
      </c>
      <c r="S7953" s="1" t="s">
        <v>7990</v>
      </c>
      <c r="T7953" s="4" t="str">
        <f t="shared" si="5"/>
        <v>UNKNOWN</v>
      </c>
      <c r="U7953" s="4" t="str">
        <f t="shared" si="6"/>
        <v>UNKNOWN</v>
      </c>
      <c r="V7953" s="4" t="str">
        <f t="shared" si="7"/>
        <v>Digital Wallet</v>
      </c>
      <c r="W7953" s="4">
        <f t="shared" ref="W7953:Y7953" si="7960">IF(OR(J7953 = "ERROR", J7953 = ""), "UNKNOWN", J7953)</f>
        <v>3</v>
      </c>
      <c r="X7953" s="4">
        <f t="shared" si="7960"/>
        <v>4</v>
      </c>
      <c r="Y7953" s="4">
        <f t="shared" si="7960"/>
        <v>12</v>
      </c>
      <c r="Z7953" s="5">
        <f t="shared" si="9"/>
        <v>45173</v>
      </c>
    </row>
    <row r="7954">
      <c r="A7954" s="1" t="s">
        <v>7991</v>
      </c>
      <c r="B7954" s="1" t="s">
        <v>81</v>
      </c>
      <c r="C7954" s="1">
        <v>5.0</v>
      </c>
      <c r="D7954" s="1">
        <v>1.5</v>
      </c>
      <c r="E7954" s="1">
        <v>7.5</v>
      </c>
      <c r="F7954" s="1" t="s">
        <v>25</v>
      </c>
      <c r="H7954" s="2">
        <v>45000.0</v>
      </c>
      <c r="J7954" s="3">
        <f t="shared" si="2"/>
        <v>5</v>
      </c>
      <c r="K7954" s="4">
        <f t="shared" si="3"/>
        <v>1.5</v>
      </c>
      <c r="L7954" s="4">
        <f t="shared" si="4"/>
        <v>7.5</v>
      </c>
      <c r="S7954" s="1" t="s">
        <v>7991</v>
      </c>
      <c r="T7954" s="4" t="str">
        <f t="shared" si="5"/>
        <v>Tea</v>
      </c>
      <c r="U7954" s="4" t="str">
        <f t="shared" si="6"/>
        <v>UNKNOWN</v>
      </c>
      <c r="V7954" s="4" t="str">
        <f t="shared" si="7"/>
        <v>UNKNOWN</v>
      </c>
      <c r="W7954" s="4">
        <f t="shared" ref="W7954:Y7954" si="7961">IF(OR(J7954 = "ERROR", J7954 = ""), "UNKNOWN", J7954)</f>
        <v>5</v>
      </c>
      <c r="X7954" s="4">
        <f t="shared" si="7961"/>
        <v>1.5</v>
      </c>
      <c r="Y7954" s="4">
        <f t="shared" si="7961"/>
        <v>7.5</v>
      </c>
      <c r="Z7954" s="5">
        <f t="shared" si="9"/>
        <v>45000</v>
      </c>
    </row>
    <row r="7955">
      <c r="A7955" s="1" t="s">
        <v>7992</v>
      </c>
      <c r="B7955" s="1" t="s">
        <v>32</v>
      </c>
      <c r="C7955" s="1">
        <v>2.0</v>
      </c>
      <c r="D7955" s="1">
        <v>1.0</v>
      </c>
      <c r="E7955" s="1">
        <v>2.0</v>
      </c>
      <c r="H7955" s="2">
        <v>45089.0</v>
      </c>
      <c r="J7955" s="3">
        <f t="shared" si="2"/>
        <v>2</v>
      </c>
      <c r="K7955" s="4">
        <f t="shared" si="3"/>
        <v>1</v>
      </c>
      <c r="L7955" s="4">
        <f t="shared" si="4"/>
        <v>2</v>
      </c>
      <c r="S7955" s="1" t="s">
        <v>7992</v>
      </c>
      <c r="T7955" s="4" t="str">
        <f t="shared" si="5"/>
        <v>Cookie</v>
      </c>
      <c r="U7955" s="4" t="str">
        <f t="shared" si="6"/>
        <v>UNKNOWN</v>
      </c>
      <c r="V7955" s="4" t="str">
        <f t="shared" si="7"/>
        <v>UNKNOWN</v>
      </c>
      <c r="W7955" s="4">
        <f t="shared" ref="W7955:Y7955" si="7962">IF(OR(J7955 = "ERROR", J7955 = ""), "UNKNOWN", J7955)</f>
        <v>2</v>
      </c>
      <c r="X7955" s="4">
        <f t="shared" si="7962"/>
        <v>1</v>
      </c>
      <c r="Y7955" s="4">
        <f t="shared" si="7962"/>
        <v>2</v>
      </c>
      <c r="Z7955" s="5">
        <f t="shared" si="9"/>
        <v>45089</v>
      </c>
    </row>
    <row r="7956">
      <c r="A7956" s="1" t="s">
        <v>7993</v>
      </c>
      <c r="B7956" s="1" t="s">
        <v>32</v>
      </c>
      <c r="C7956" s="1">
        <v>5.0</v>
      </c>
      <c r="D7956" s="1">
        <v>1.0</v>
      </c>
      <c r="E7956" s="1">
        <v>5.0</v>
      </c>
      <c r="H7956" s="2">
        <v>45113.0</v>
      </c>
      <c r="J7956" s="3">
        <f t="shared" si="2"/>
        <v>5</v>
      </c>
      <c r="K7956" s="4">
        <f t="shared" si="3"/>
        <v>1</v>
      </c>
      <c r="L7956" s="4">
        <f t="shared" si="4"/>
        <v>5</v>
      </c>
      <c r="S7956" s="1" t="s">
        <v>7993</v>
      </c>
      <c r="T7956" s="4" t="str">
        <f t="shared" si="5"/>
        <v>Cookie</v>
      </c>
      <c r="U7956" s="4" t="str">
        <f t="shared" si="6"/>
        <v>UNKNOWN</v>
      </c>
      <c r="V7956" s="4" t="str">
        <f t="shared" si="7"/>
        <v>UNKNOWN</v>
      </c>
      <c r="W7956" s="4">
        <f t="shared" ref="W7956:Y7956" si="7963">IF(OR(J7956 = "ERROR", J7956 = ""), "UNKNOWN", J7956)</f>
        <v>5</v>
      </c>
      <c r="X7956" s="4">
        <f t="shared" si="7963"/>
        <v>1</v>
      </c>
      <c r="Y7956" s="4">
        <f t="shared" si="7963"/>
        <v>5</v>
      </c>
      <c r="Z7956" s="5">
        <f t="shared" si="9"/>
        <v>45113</v>
      </c>
    </row>
    <row r="7957">
      <c r="A7957" s="1" t="s">
        <v>7994</v>
      </c>
      <c r="B7957" s="1" t="s">
        <v>55</v>
      </c>
      <c r="C7957" s="1">
        <v>2.0</v>
      </c>
      <c r="D7957" s="1">
        <v>3.0</v>
      </c>
      <c r="E7957" s="1">
        <v>6.0</v>
      </c>
      <c r="F7957" s="1" t="s">
        <v>23</v>
      </c>
      <c r="G7957" s="1" t="s">
        <v>29</v>
      </c>
      <c r="H7957" s="2">
        <v>45094.0</v>
      </c>
      <c r="J7957" s="3">
        <f t="shared" si="2"/>
        <v>2</v>
      </c>
      <c r="K7957" s="4">
        <f t="shared" si="3"/>
        <v>3</v>
      </c>
      <c r="L7957" s="4">
        <f t="shared" si="4"/>
        <v>6</v>
      </c>
      <c r="S7957" s="1" t="s">
        <v>7994</v>
      </c>
      <c r="T7957" s="4" t="str">
        <f t="shared" si="5"/>
        <v>Juice</v>
      </c>
      <c r="U7957" s="4" t="str">
        <f t="shared" si="6"/>
        <v>In-store</v>
      </c>
      <c r="V7957" s="4" t="str">
        <f t="shared" si="7"/>
        <v>Credit Card</v>
      </c>
      <c r="W7957" s="4">
        <f t="shared" ref="W7957:Y7957" si="7964">IF(OR(J7957 = "ERROR", J7957 = ""), "UNKNOWN", J7957)</f>
        <v>2</v>
      </c>
      <c r="X7957" s="4">
        <f t="shared" si="7964"/>
        <v>3</v>
      </c>
      <c r="Y7957" s="4">
        <f t="shared" si="7964"/>
        <v>6</v>
      </c>
      <c r="Z7957" s="5">
        <f t="shared" si="9"/>
        <v>45094</v>
      </c>
    </row>
    <row r="7958">
      <c r="A7958" s="1" t="s">
        <v>7995</v>
      </c>
      <c r="B7958" s="1" t="s">
        <v>27</v>
      </c>
      <c r="C7958" s="1">
        <v>3.0</v>
      </c>
      <c r="D7958" s="1">
        <v>3.0</v>
      </c>
      <c r="E7958" s="1">
        <v>9.0</v>
      </c>
      <c r="F7958" s="1" t="s">
        <v>28</v>
      </c>
      <c r="G7958" s="1" t="s">
        <v>30</v>
      </c>
      <c r="H7958" s="2">
        <v>45051.0</v>
      </c>
      <c r="J7958" s="3">
        <f t="shared" si="2"/>
        <v>3</v>
      </c>
      <c r="K7958" s="4">
        <f t="shared" si="3"/>
        <v>3</v>
      </c>
      <c r="L7958" s="4">
        <f t="shared" si="4"/>
        <v>9</v>
      </c>
      <c r="S7958" s="1" t="s">
        <v>7995</v>
      </c>
      <c r="T7958" s="4" t="str">
        <f t="shared" si="5"/>
        <v>Cake</v>
      </c>
      <c r="U7958" s="4" t="str">
        <f t="shared" si="6"/>
        <v>UNKNOWN</v>
      </c>
      <c r="V7958" s="4" t="str">
        <f t="shared" si="7"/>
        <v>Cash</v>
      </c>
      <c r="W7958" s="4">
        <f t="shared" ref="W7958:Y7958" si="7965">IF(OR(J7958 = "ERROR", J7958 = ""), "UNKNOWN", J7958)</f>
        <v>3</v>
      </c>
      <c r="X7958" s="4">
        <f t="shared" si="7965"/>
        <v>3</v>
      </c>
      <c r="Y7958" s="4">
        <f t="shared" si="7965"/>
        <v>9</v>
      </c>
      <c r="Z7958" s="5">
        <f t="shared" si="9"/>
        <v>45051</v>
      </c>
    </row>
    <row r="7959">
      <c r="A7959" s="1" t="s">
        <v>7996</v>
      </c>
      <c r="B7959" s="1" t="s">
        <v>36</v>
      </c>
      <c r="C7959" s="1">
        <v>2.0</v>
      </c>
      <c r="D7959" s="1">
        <v>5.0</v>
      </c>
      <c r="E7959" s="1">
        <v>10.0</v>
      </c>
      <c r="H7959" s="2">
        <v>45095.0</v>
      </c>
      <c r="J7959" s="3">
        <f t="shared" si="2"/>
        <v>2</v>
      </c>
      <c r="K7959" s="4">
        <f t="shared" si="3"/>
        <v>5</v>
      </c>
      <c r="L7959" s="4">
        <f t="shared" si="4"/>
        <v>10</v>
      </c>
      <c r="S7959" s="1" t="s">
        <v>7996</v>
      </c>
      <c r="T7959" s="4" t="str">
        <f t="shared" si="5"/>
        <v>Salad</v>
      </c>
      <c r="U7959" s="4" t="str">
        <f t="shared" si="6"/>
        <v>UNKNOWN</v>
      </c>
      <c r="V7959" s="4" t="str">
        <f t="shared" si="7"/>
        <v>UNKNOWN</v>
      </c>
      <c r="W7959" s="4">
        <f t="shared" ref="W7959:Y7959" si="7966">IF(OR(J7959 = "ERROR", J7959 = ""), "UNKNOWN", J7959)</f>
        <v>2</v>
      </c>
      <c r="X7959" s="4">
        <f t="shared" si="7966"/>
        <v>5</v>
      </c>
      <c r="Y7959" s="4">
        <f t="shared" si="7966"/>
        <v>10</v>
      </c>
      <c r="Z7959" s="5">
        <f t="shared" si="9"/>
        <v>45095</v>
      </c>
    </row>
    <row r="7960">
      <c r="A7960" s="1" t="s">
        <v>7997</v>
      </c>
      <c r="B7960" s="1" t="s">
        <v>27</v>
      </c>
      <c r="C7960" s="1">
        <v>5.0</v>
      </c>
      <c r="D7960" s="1">
        <v>3.0</v>
      </c>
      <c r="E7960" s="1">
        <v>15.0</v>
      </c>
      <c r="F7960" s="1" t="s">
        <v>23</v>
      </c>
      <c r="G7960" s="1" t="s">
        <v>29</v>
      </c>
      <c r="H7960" s="6">
        <v>45254.0</v>
      </c>
      <c r="J7960" s="3">
        <f t="shared" si="2"/>
        <v>5</v>
      </c>
      <c r="K7960" s="4">
        <f t="shared" si="3"/>
        <v>3</v>
      </c>
      <c r="L7960" s="4">
        <f t="shared" si="4"/>
        <v>15</v>
      </c>
      <c r="S7960" s="1" t="s">
        <v>7997</v>
      </c>
      <c r="T7960" s="4" t="str">
        <f t="shared" si="5"/>
        <v>Cake</v>
      </c>
      <c r="U7960" s="4" t="str">
        <f t="shared" si="6"/>
        <v>In-store</v>
      </c>
      <c r="V7960" s="4" t="str">
        <f t="shared" si="7"/>
        <v>Credit Card</v>
      </c>
      <c r="W7960" s="4">
        <f t="shared" ref="W7960:Y7960" si="7967">IF(OR(J7960 = "ERROR", J7960 = ""), "UNKNOWN", J7960)</f>
        <v>5</v>
      </c>
      <c r="X7960" s="4">
        <f t="shared" si="7967"/>
        <v>3</v>
      </c>
      <c r="Y7960" s="4">
        <f t="shared" si="7967"/>
        <v>15</v>
      </c>
      <c r="Z7960" s="7">
        <f t="shared" si="9"/>
        <v>45254</v>
      </c>
    </row>
    <row r="7961">
      <c r="A7961" s="1" t="s">
        <v>7998</v>
      </c>
      <c r="B7961" s="1" t="s">
        <v>27</v>
      </c>
      <c r="C7961" s="1">
        <v>1.0</v>
      </c>
      <c r="D7961" s="1">
        <v>3.0</v>
      </c>
      <c r="E7961" s="1">
        <v>3.0</v>
      </c>
      <c r="F7961" s="1" t="s">
        <v>23</v>
      </c>
      <c r="G7961" s="1" t="s">
        <v>24</v>
      </c>
      <c r="H7961" s="2">
        <v>44928.0</v>
      </c>
      <c r="J7961" s="3">
        <f t="shared" si="2"/>
        <v>1</v>
      </c>
      <c r="K7961" s="4">
        <f t="shared" si="3"/>
        <v>3</v>
      </c>
      <c r="L7961" s="4">
        <f t="shared" si="4"/>
        <v>3</v>
      </c>
      <c r="S7961" s="1" t="s">
        <v>7998</v>
      </c>
      <c r="T7961" s="4" t="str">
        <f t="shared" si="5"/>
        <v>Cake</v>
      </c>
      <c r="U7961" s="4" t="str">
        <f t="shared" si="6"/>
        <v>Takeaway</v>
      </c>
      <c r="V7961" s="4" t="str">
        <f t="shared" si="7"/>
        <v>Credit Card</v>
      </c>
      <c r="W7961" s="4">
        <f t="shared" ref="W7961:Y7961" si="7968">IF(OR(J7961 = "ERROR", J7961 = ""), "UNKNOWN", J7961)</f>
        <v>1</v>
      </c>
      <c r="X7961" s="4">
        <f t="shared" si="7968"/>
        <v>3</v>
      </c>
      <c r="Y7961" s="4">
        <f t="shared" si="7968"/>
        <v>3</v>
      </c>
      <c r="Z7961" s="5">
        <f t="shared" si="9"/>
        <v>44928</v>
      </c>
    </row>
    <row r="7962">
      <c r="A7962" s="1" t="s">
        <v>7999</v>
      </c>
      <c r="B7962" s="1" t="s">
        <v>81</v>
      </c>
      <c r="C7962" s="1">
        <v>5.0</v>
      </c>
      <c r="D7962" s="1">
        <v>1.5</v>
      </c>
      <c r="E7962" s="1">
        <v>7.5</v>
      </c>
      <c r="F7962" s="1" t="s">
        <v>28</v>
      </c>
      <c r="G7962" s="1" t="s">
        <v>24</v>
      </c>
      <c r="H7962" s="2">
        <v>44998.0</v>
      </c>
      <c r="J7962" s="3">
        <f t="shared" si="2"/>
        <v>5</v>
      </c>
      <c r="K7962" s="4">
        <f t="shared" si="3"/>
        <v>1.5</v>
      </c>
      <c r="L7962" s="4">
        <f t="shared" si="4"/>
        <v>7.5</v>
      </c>
      <c r="S7962" s="1" t="s">
        <v>7999</v>
      </c>
      <c r="T7962" s="4" t="str">
        <f t="shared" si="5"/>
        <v>Tea</v>
      </c>
      <c r="U7962" s="4" t="str">
        <f t="shared" si="6"/>
        <v>Takeaway</v>
      </c>
      <c r="V7962" s="4" t="str">
        <f t="shared" si="7"/>
        <v>Cash</v>
      </c>
      <c r="W7962" s="4">
        <f t="shared" ref="W7962:Y7962" si="7969">IF(OR(J7962 = "ERROR", J7962 = ""), "UNKNOWN", J7962)</f>
        <v>5</v>
      </c>
      <c r="X7962" s="4">
        <f t="shared" si="7969"/>
        <v>1.5</v>
      </c>
      <c r="Y7962" s="4">
        <f t="shared" si="7969"/>
        <v>7.5</v>
      </c>
      <c r="Z7962" s="5">
        <f t="shared" si="9"/>
        <v>44998</v>
      </c>
    </row>
    <row r="7963">
      <c r="A7963" s="1" t="s">
        <v>8000</v>
      </c>
      <c r="B7963" s="1" t="s">
        <v>44</v>
      </c>
      <c r="C7963" s="1">
        <v>5.0</v>
      </c>
      <c r="D7963" s="1">
        <v>4.0</v>
      </c>
      <c r="E7963" s="1">
        <v>20.0</v>
      </c>
      <c r="G7963" s="1" t="s">
        <v>24</v>
      </c>
      <c r="H7963" s="2">
        <v>45003.0</v>
      </c>
      <c r="J7963" s="3">
        <f t="shared" si="2"/>
        <v>5</v>
      </c>
      <c r="K7963" s="4">
        <f t="shared" si="3"/>
        <v>4</v>
      </c>
      <c r="L7963" s="4">
        <f t="shared" si="4"/>
        <v>20</v>
      </c>
      <c r="S7963" s="1" t="s">
        <v>8000</v>
      </c>
      <c r="T7963" s="4" t="str">
        <f t="shared" si="5"/>
        <v>Sandwich</v>
      </c>
      <c r="U7963" s="4" t="str">
        <f t="shared" si="6"/>
        <v>Takeaway</v>
      </c>
      <c r="V7963" s="4" t="str">
        <f t="shared" si="7"/>
        <v>UNKNOWN</v>
      </c>
      <c r="W7963" s="4">
        <f t="shared" ref="W7963:Y7963" si="7970">IF(OR(J7963 = "ERROR", J7963 = ""), "UNKNOWN", J7963)</f>
        <v>5</v>
      </c>
      <c r="X7963" s="4">
        <f t="shared" si="7970"/>
        <v>4</v>
      </c>
      <c r="Y7963" s="4">
        <f t="shared" si="7970"/>
        <v>20</v>
      </c>
      <c r="Z7963" s="5">
        <f t="shared" si="9"/>
        <v>45003</v>
      </c>
    </row>
    <row r="7964">
      <c r="A7964" s="1" t="s">
        <v>8001</v>
      </c>
      <c r="B7964" s="1" t="s">
        <v>55</v>
      </c>
      <c r="C7964" s="1">
        <v>2.0</v>
      </c>
      <c r="D7964" s="1">
        <v>3.0</v>
      </c>
      <c r="E7964" s="1">
        <v>6.0</v>
      </c>
      <c r="G7964" s="1" t="s">
        <v>29</v>
      </c>
      <c r="H7964" s="2">
        <v>44961.0</v>
      </c>
      <c r="J7964" s="3">
        <f t="shared" si="2"/>
        <v>2</v>
      </c>
      <c r="K7964" s="4">
        <f t="shared" si="3"/>
        <v>3</v>
      </c>
      <c r="L7964" s="4">
        <f t="shared" si="4"/>
        <v>6</v>
      </c>
      <c r="S7964" s="1" t="s">
        <v>8001</v>
      </c>
      <c r="T7964" s="4" t="str">
        <f t="shared" si="5"/>
        <v>Juice</v>
      </c>
      <c r="U7964" s="4" t="str">
        <f t="shared" si="6"/>
        <v>In-store</v>
      </c>
      <c r="V7964" s="4" t="str">
        <f t="shared" si="7"/>
        <v>UNKNOWN</v>
      </c>
      <c r="W7964" s="4">
        <f t="shared" ref="W7964:Y7964" si="7971">IF(OR(J7964 = "ERROR", J7964 = ""), "UNKNOWN", J7964)</f>
        <v>2</v>
      </c>
      <c r="X7964" s="4">
        <f t="shared" si="7971"/>
        <v>3</v>
      </c>
      <c r="Y7964" s="4">
        <f t="shared" si="7971"/>
        <v>6</v>
      </c>
      <c r="Z7964" s="5">
        <f t="shared" si="9"/>
        <v>44961</v>
      </c>
    </row>
    <row r="7965">
      <c r="A7965" s="1" t="s">
        <v>8002</v>
      </c>
      <c r="B7965" s="1" t="s">
        <v>32</v>
      </c>
      <c r="C7965" s="1">
        <v>3.0</v>
      </c>
      <c r="D7965" s="1">
        <v>1.0</v>
      </c>
      <c r="E7965" s="1">
        <v>3.0</v>
      </c>
      <c r="F7965" s="1" t="s">
        <v>23</v>
      </c>
      <c r="H7965" s="2">
        <v>45109.0</v>
      </c>
      <c r="J7965" s="3">
        <f t="shared" si="2"/>
        <v>3</v>
      </c>
      <c r="K7965" s="4">
        <f t="shared" si="3"/>
        <v>1</v>
      </c>
      <c r="L7965" s="4">
        <f t="shared" si="4"/>
        <v>3</v>
      </c>
      <c r="S7965" s="1" t="s">
        <v>8002</v>
      </c>
      <c r="T7965" s="4" t="str">
        <f t="shared" si="5"/>
        <v>Cookie</v>
      </c>
      <c r="U7965" s="4" t="str">
        <f t="shared" si="6"/>
        <v>UNKNOWN</v>
      </c>
      <c r="V7965" s="4" t="str">
        <f t="shared" si="7"/>
        <v>Credit Card</v>
      </c>
      <c r="W7965" s="4">
        <f t="shared" ref="W7965:Y7965" si="7972">IF(OR(J7965 = "ERROR", J7965 = ""), "UNKNOWN", J7965)</f>
        <v>3</v>
      </c>
      <c r="X7965" s="4">
        <f t="shared" si="7972"/>
        <v>1</v>
      </c>
      <c r="Y7965" s="4">
        <f t="shared" si="7972"/>
        <v>3</v>
      </c>
      <c r="Z7965" s="5">
        <f t="shared" si="9"/>
        <v>45109</v>
      </c>
    </row>
    <row r="7966">
      <c r="A7966" s="1" t="s">
        <v>8003</v>
      </c>
      <c r="B7966" s="1" t="s">
        <v>32</v>
      </c>
      <c r="C7966" s="1">
        <v>2.0</v>
      </c>
      <c r="D7966" s="1">
        <v>1.0</v>
      </c>
      <c r="E7966" s="1">
        <v>2.0</v>
      </c>
      <c r="H7966" s="2">
        <v>44990.0</v>
      </c>
      <c r="J7966" s="3">
        <f t="shared" si="2"/>
        <v>2</v>
      </c>
      <c r="K7966" s="4">
        <f t="shared" si="3"/>
        <v>1</v>
      </c>
      <c r="L7966" s="4">
        <f t="shared" si="4"/>
        <v>2</v>
      </c>
      <c r="S7966" s="1" t="s">
        <v>8003</v>
      </c>
      <c r="T7966" s="4" t="str">
        <f t="shared" si="5"/>
        <v>Cookie</v>
      </c>
      <c r="U7966" s="4" t="str">
        <f t="shared" si="6"/>
        <v>UNKNOWN</v>
      </c>
      <c r="V7966" s="4" t="str">
        <f t="shared" si="7"/>
        <v>UNKNOWN</v>
      </c>
      <c r="W7966" s="4">
        <f t="shared" ref="W7966:Y7966" si="7973">IF(OR(J7966 = "ERROR", J7966 = ""), "UNKNOWN", J7966)</f>
        <v>2</v>
      </c>
      <c r="X7966" s="4">
        <f t="shared" si="7973"/>
        <v>1</v>
      </c>
      <c r="Y7966" s="4">
        <f t="shared" si="7973"/>
        <v>2</v>
      </c>
      <c r="Z7966" s="5">
        <f t="shared" si="9"/>
        <v>44990</v>
      </c>
    </row>
    <row r="7967">
      <c r="A7967" s="1" t="s">
        <v>8004</v>
      </c>
      <c r="B7967" s="1" t="s">
        <v>81</v>
      </c>
      <c r="C7967" s="1">
        <v>5.0</v>
      </c>
      <c r="D7967" s="1">
        <v>1.5</v>
      </c>
      <c r="E7967" s="1">
        <v>7.5</v>
      </c>
      <c r="F7967" s="1" t="s">
        <v>28</v>
      </c>
      <c r="G7967" s="1" t="s">
        <v>24</v>
      </c>
      <c r="H7967" s="2">
        <v>45035.0</v>
      </c>
      <c r="J7967" s="3">
        <f t="shared" si="2"/>
        <v>5</v>
      </c>
      <c r="K7967" s="4">
        <f t="shared" si="3"/>
        <v>1.5</v>
      </c>
      <c r="L7967" s="4">
        <f t="shared" si="4"/>
        <v>7.5</v>
      </c>
      <c r="S7967" s="1" t="s">
        <v>8004</v>
      </c>
      <c r="T7967" s="4" t="str">
        <f t="shared" si="5"/>
        <v>Tea</v>
      </c>
      <c r="U7967" s="4" t="str">
        <f t="shared" si="6"/>
        <v>Takeaway</v>
      </c>
      <c r="V7967" s="4" t="str">
        <f t="shared" si="7"/>
        <v>Cash</v>
      </c>
      <c r="W7967" s="4">
        <f t="shared" ref="W7967:Y7967" si="7974">IF(OR(J7967 = "ERROR", J7967 = ""), "UNKNOWN", J7967)</f>
        <v>5</v>
      </c>
      <c r="X7967" s="4">
        <f t="shared" si="7974"/>
        <v>1.5</v>
      </c>
      <c r="Y7967" s="4">
        <f t="shared" si="7974"/>
        <v>7.5</v>
      </c>
      <c r="Z7967" s="5">
        <f t="shared" si="9"/>
        <v>45035</v>
      </c>
    </row>
    <row r="7968">
      <c r="A7968" s="1" t="s">
        <v>8005</v>
      </c>
      <c r="B7968" s="1" t="s">
        <v>44</v>
      </c>
      <c r="C7968" s="1">
        <v>4.0</v>
      </c>
      <c r="D7968" s="1" t="s">
        <v>30</v>
      </c>
      <c r="E7968" s="1">
        <v>16.0</v>
      </c>
      <c r="F7968" s="1" t="s">
        <v>23</v>
      </c>
      <c r="G7968" s="1" t="s">
        <v>24</v>
      </c>
      <c r="H7968" s="2">
        <v>45047.0</v>
      </c>
      <c r="J7968" s="3">
        <f t="shared" si="2"/>
        <v>4</v>
      </c>
      <c r="K7968" s="4">
        <f t="shared" si="3"/>
        <v>4</v>
      </c>
      <c r="L7968" s="4">
        <f t="shared" si="4"/>
        <v>16</v>
      </c>
      <c r="S7968" s="1" t="s">
        <v>8005</v>
      </c>
      <c r="T7968" s="4" t="str">
        <f t="shared" si="5"/>
        <v>Sandwich</v>
      </c>
      <c r="U7968" s="4" t="str">
        <f t="shared" si="6"/>
        <v>Takeaway</v>
      </c>
      <c r="V7968" s="4" t="str">
        <f t="shared" si="7"/>
        <v>Credit Card</v>
      </c>
      <c r="W7968" s="4">
        <f t="shared" ref="W7968:Y7968" si="7975">IF(OR(J7968 = "ERROR", J7968 = ""), "UNKNOWN", J7968)</f>
        <v>4</v>
      </c>
      <c r="X7968" s="4">
        <f t="shared" si="7975"/>
        <v>4</v>
      </c>
      <c r="Y7968" s="4">
        <f t="shared" si="7975"/>
        <v>16</v>
      </c>
      <c r="Z7968" s="5">
        <f t="shared" si="9"/>
        <v>45047</v>
      </c>
    </row>
    <row r="7969">
      <c r="A7969" s="1" t="s">
        <v>8006</v>
      </c>
      <c r="B7969" s="1" t="s">
        <v>22</v>
      </c>
      <c r="C7969" s="1">
        <v>5.0</v>
      </c>
      <c r="D7969" s="1">
        <v>2.0</v>
      </c>
      <c r="E7969" s="1">
        <v>10.0</v>
      </c>
      <c r="F7969" s="1" t="s">
        <v>30</v>
      </c>
      <c r="H7969" s="2">
        <v>45045.0</v>
      </c>
      <c r="J7969" s="3">
        <f t="shared" si="2"/>
        <v>5</v>
      </c>
      <c r="K7969" s="4">
        <f t="shared" si="3"/>
        <v>2</v>
      </c>
      <c r="L7969" s="4">
        <f t="shared" si="4"/>
        <v>10</v>
      </c>
      <c r="S7969" s="1" t="s">
        <v>8006</v>
      </c>
      <c r="T7969" s="4" t="str">
        <f t="shared" si="5"/>
        <v>Coffee</v>
      </c>
      <c r="U7969" s="4" t="str">
        <f t="shared" si="6"/>
        <v>UNKNOWN</v>
      </c>
      <c r="V7969" s="4" t="str">
        <f t="shared" si="7"/>
        <v>UNKNOWN</v>
      </c>
      <c r="W7969" s="4">
        <f t="shared" ref="W7969:Y7969" si="7976">IF(OR(J7969 = "ERROR", J7969 = ""), "UNKNOWN", J7969)</f>
        <v>5</v>
      </c>
      <c r="X7969" s="4">
        <f t="shared" si="7976"/>
        <v>2</v>
      </c>
      <c r="Y7969" s="4">
        <f t="shared" si="7976"/>
        <v>10</v>
      </c>
      <c r="Z7969" s="5">
        <f t="shared" si="9"/>
        <v>45045</v>
      </c>
    </row>
    <row r="7970">
      <c r="A7970" s="1" t="s">
        <v>8007</v>
      </c>
      <c r="B7970" s="1" t="s">
        <v>22</v>
      </c>
      <c r="C7970" s="1">
        <v>2.0</v>
      </c>
      <c r="D7970" s="1">
        <v>2.0</v>
      </c>
      <c r="E7970" s="1">
        <v>4.0</v>
      </c>
      <c r="F7970" s="1" t="s">
        <v>23</v>
      </c>
      <c r="G7970" s="1" t="s">
        <v>29</v>
      </c>
      <c r="H7970" s="2">
        <v>45085.0</v>
      </c>
      <c r="J7970" s="3">
        <f t="shared" si="2"/>
        <v>2</v>
      </c>
      <c r="K7970" s="4">
        <f t="shared" si="3"/>
        <v>2</v>
      </c>
      <c r="L7970" s="4">
        <f t="shared" si="4"/>
        <v>4</v>
      </c>
      <c r="S7970" s="1" t="s">
        <v>8007</v>
      </c>
      <c r="T7970" s="4" t="str">
        <f t="shared" si="5"/>
        <v>Coffee</v>
      </c>
      <c r="U7970" s="4" t="str">
        <f t="shared" si="6"/>
        <v>In-store</v>
      </c>
      <c r="V7970" s="4" t="str">
        <f t="shared" si="7"/>
        <v>Credit Card</v>
      </c>
      <c r="W7970" s="4">
        <f t="shared" ref="W7970:Y7970" si="7977">IF(OR(J7970 = "ERROR", J7970 = ""), "UNKNOWN", J7970)</f>
        <v>2</v>
      </c>
      <c r="X7970" s="4">
        <f t="shared" si="7977"/>
        <v>2</v>
      </c>
      <c r="Y7970" s="4">
        <f t="shared" si="7977"/>
        <v>4</v>
      </c>
      <c r="Z7970" s="5">
        <f t="shared" si="9"/>
        <v>45085</v>
      </c>
    </row>
    <row r="7971">
      <c r="A7971" s="1" t="s">
        <v>8008</v>
      </c>
      <c r="B7971" s="1" t="s">
        <v>32</v>
      </c>
      <c r="C7971" s="1">
        <v>2.0</v>
      </c>
      <c r="D7971" s="1">
        <v>1.0</v>
      </c>
      <c r="E7971" s="1">
        <v>2.0</v>
      </c>
      <c r="F7971" s="1" t="s">
        <v>28</v>
      </c>
      <c r="H7971" s="2">
        <v>45156.0</v>
      </c>
      <c r="J7971" s="3">
        <f t="shared" si="2"/>
        <v>2</v>
      </c>
      <c r="K7971" s="4">
        <f t="shared" si="3"/>
        <v>1</v>
      </c>
      <c r="L7971" s="4">
        <f t="shared" si="4"/>
        <v>2</v>
      </c>
      <c r="S7971" s="1" t="s">
        <v>8008</v>
      </c>
      <c r="T7971" s="4" t="str">
        <f t="shared" si="5"/>
        <v>Cookie</v>
      </c>
      <c r="U7971" s="4" t="str">
        <f t="shared" si="6"/>
        <v>UNKNOWN</v>
      </c>
      <c r="V7971" s="4" t="str">
        <f t="shared" si="7"/>
        <v>Cash</v>
      </c>
      <c r="W7971" s="4">
        <f t="shared" ref="W7971:Y7971" si="7978">IF(OR(J7971 = "ERROR", J7971 = ""), "UNKNOWN", J7971)</f>
        <v>2</v>
      </c>
      <c r="X7971" s="4">
        <f t="shared" si="7978"/>
        <v>1</v>
      </c>
      <c r="Y7971" s="4">
        <f t="shared" si="7978"/>
        <v>2</v>
      </c>
      <c r="Z7971" s="5">
        <f t="shared" si="9"/>
        <v>45156</v>
      </c>
    </row>
    <row r="7972">
      <c r="A7972" s="1" t="s">
        <v>8009</v>
      </c>
      <c r="B7972" s="1" t="s">
        <v>32</v>
      </c>
      <c r="C7972" s="1">
        <v>5.0</v>
      </c>
      <c r="D7972" s="1">
        <v>1.0</v>
      </c>
      <c r="E7972" s="1">
        <v>5.0</v>
      </c>
      <c r="F7972" s="1" t="s">
        <v>39</v>
      </c>
      <c r="H7972" s="2">
        <v>45233.0</v>
      </c>
      <c r="J7972" s="3">
        <f t="shared" si="2"/>
        <v>5</v>
      </c>
      <c r="K7972" s="4">
        <f t="shared" si="3"/>
        <v>1</v>
      </c>
      <c r="L7972" s="4">
        <f t="shared" si="4"/>
        <v>5</v>
      </c>
      <c r="S7972" s="1" t="s">
        <v>8009</v>
      </c>
      <c r="T7972" s="4" t="str">
        <f t="shared" si="5"/>
        <v>Cookie</v>
      </c>
      <c r="U7972" s="4" t="str">
        <f t="shared" si="6"/>
        <v>UNKNOWN</v>
      </c>
      <c r="V7972" s="4" t="str">
        <f t="shared" si="7"/>
        <v>Digital Wallet</v>
      </c>
      <c r="W7972" s="4">
        <f t="shared" ref="W7972:Y7972" si="7979">IF(OR(J7972 = "ERROR", J7972 = ""), "UNKNOWN", J7972)</f>
        <v>5</v>
      </c>
      <c r="X7972" s="4">
        <f t="shared" si="7979"/>
        <v>1</v>
      </c>
      <c r="Y7972" s="4">
        <f t="shared" si="7979"/>
        <v>5</v>
      </c>
      <c r="Z7972" s="5">
        <f t="shared" si="9"/>
        <v>45233</v>
      </c>
    </row>
    <row r="7973">
      <c r="A7973" s="1" t="s">
        <v>8010</v>
      </c>
      <c r="B7973" s="1" t="s">
        <v>25</v>
      </c>
      <c r="C7973" s="1">
        <v>2.0</v>
      </c>
      <c r="D7973" s="1">
        <v>3.0</v>
      </c>
      <c r="E7973" s="1">
        <v>6.0</v>
      </c>
      <c r="F7973" s="1" t="s">
        <v>28</v>
      </c>
      <c r="G7973" s="1" t="s">
        <v>24</v>
      </c>
      <c r="H7973" s="2">
        <v>45036.0</v>
      </c>
      <c r="J7973" s="3">
        <f t="shared" si="2"/>
        <v>2</v>
      </c>
      <c r="K7973" s="4">
        <f t="shared" si="3"/>
        <v>3</v>
      </c>
      <c r="L7973" s="4">
        <f t="shared" si="4"/>
        <v>6</v>
      </c>
      <c r="S7973" s="1" t="s">
        <v>8010</v>
      </c>
      <c r="T7973" s="4" t="str">
        <f t="shared" si="5"/>
        <v>UNKNOWN</v>
      </c>
      <c r="U7973" s="4" t="str">
        <f t="shared" si="6"/>
        <v>Takeaway</v>
      </c>
      <c r="V7973" s="4" t="str">
        <f t="shared" si="7"/>
        <v>Cash</v>
      </c>
      <c r="W7973" s="4">
        <f t="shared" ref="W7973:Y7973" si="7980">IF(OR(J7973 = "ERROR", J7973 = ""), "UNKNOWN", J7973)</f>
        <v>2</v>
      </c>
      <c r="X7973" s="4">
        <f t="shared" si="7980"/>
        <v>3</v>
      </c>
      <c r="Y7973" s="4">
        <f t="shared" si="7980"/>
        <v>6</v>
      </c>
      <c r="Z7973" s="5">
        <f t="shared" si="9"/>
        <v>45036</v>
      </c>
    </row>
    <row r="7974">
      <c r="A7974" s="1" t="s">
        <v>8011</v>
      </c>
      <c r="B7974" s="1" t="s">
        <v>55</v>
      </c>
      <c r="C7974" s="1">
        <v>4.0</v>
      </c>
      <c r="D7974" s="1">
        <v>3.0</v>
      </c>
      <c r="E7974" s="1">
        <v>12.0</v>
      </c>
      <c r="H7974" s="6">
        <v>45276.0</v>
      </c>
      <c r="J7974" s="3">
        <f t="shared" si="2"/>
        <v>4</v>
      </c>
      <c r="K7974" s="4">
        <f t="shared" si="3"/>
        <v>3</v>
      </c>
      <c r="L7974" s="4">
        <f t="shared" si="4"/>
        <v>12</v>
      </c>
      <c r="S7974" s="1" t="s">
        <v>8011</v>
      </c>
      <c r="T7974" s="4" t="str">
        <f t="shared" si="5"/>
        <v>Juice</v>
      </c>
      <c r="U7974" s="4" t="str">
        <f t="shared" si="6"/>
        <v>UNKNOWN</v>
      </c>
      <c r="V7974" s="4" t="str">
        <f t="shared" si="7"/>
        <v>UNKNOWN</v>
      </c>
      <c r="W7974" s="4">
        <f t="shared" ref="W7974:Y7974" si="7981">IF(OR(J7974 = "ERROR", J7974 = ""), "UNKNOWN", J7974)</f>
        <v>4</v>
      </c>
      <c r="X7974" s="4">
        <f t="shared" si="7981"/>
        <v>3</v>
      </c>
      <c r="Y7974" s="4">
        <f t="shared" si="7981"/>
        <v>12</v>
      </c>
      <c r="Z7974" s="7">
        <f t="shared" si="9"/>
        <v>45276</v>
      </c>
    </row>
    <row r="7975">
      <c r="A7975" s="1" t="s">
        <v>8012</v>
      </c>
      <c r="B7975" s="1" t="s">
        <v>22</v>
      </c>
      <c r="C7975" s="1">
        <v>4.0</v>
      </c>
      <c r="D7975" s="1">
        <v>2.0</v>
      </c>
      <c r="E7975" s="1">
        <v>8.0</v>
      </c>
      <c r="H7975" s="2">
        <v>45268.0</v>
      </c>
      <c r="J7975" s="3">
        <f t="shared" si="2"/>
        <v>4</v>
      </c>
      <c r="K7975" s="4">
        <f t="shared" si="3"/>
        <v>2</v>
      </c>
      <c r="L7975" s="4">
        <f t="shared" si="4"/>
        <v>8</v>
      </c>
      <c r="S7975" s="1" t="s">
        <v>8012</v>
      </c>
      <c r="T7975" s="4" t="str">
        <f t="shared" si="5"/>
        <v>Coffee</v>
      </c>
      <c r="U7975" s="4" t="str">
        <f t="shared" si="6"/>
        <v>UNKNOWN</v>
      </c>
      <c r="V7975" s="4" t="str">
        <f t="shared" si="7"/>
        <v>UNKNOWN</v>
      </c>
      <c r="W7975" s="4">
        <f t="shared" ref="W7975:Y7975" si="7982">IF(OR(J7975 = "ERROR", J7975 = ""), "UNKNOWN", J7975)</f>
        <v>4</v>
      </c>
      <c r="X7975" s="4">
        <f t="shared" si="7982"/>
        <v>2</v>
      </c>
      <c r="Y7975" s="4">
        <f t="shared" si="7982"/>
        <v>8</v>
      </c>
      <c r="Z7975" s="5">
        <f t="shared" si="9"/>
        <v>45268</v>
      </c>
    </row>
    <row r="7976">
      <c r="A7976" s="1" t="s">
        <v>8013</v>
      </c>
      <c r="B7976" s="1" t="s">
        <v>44</v>
      </c>
      <c r="C7976" s="1" t="s">
        <v>25</v>
      </c>
      <c r="D7976" s="1">
        <v>4.0</v>
      </c>
      <c r="E7976" s="1">
        <v>12.0</v>
      </c>
      <c r="F7976" s="1" t="s">
        <v>28</v>
      </c>
      <c r="G7976" s="1" t="s">
        <v>24</v>
      </c>
      <c r="H7976" s="2">
        <v>44943.0</v>
      </c>
      <c r="J7976" s="3">
        <f t="shared" si="2"/>
        <v>3</v>
      </c>
      <c r="K7976" s="4">
        <f t="shared" si="3"/>
        <v>4</v>
      </c>
      <c r="L7976" s="4">
        <f t="shared" si="4"/>
        <v>12</v>
      </c>
      <c r="S7976" s="1" t="s">
        <v>8013</v>
      </c>
      <c r="T7976" s="4" t="str">
        <f t="shared" si="5"/>
        <v>Sandwich</v>
      </c>
      <c r="U7976" s="4" t="str">
        <f t="shared" si="6"/>
        <v>Takeaway</v>
      </c>
      <c r="V7976" s="4" t="str">
        <f t="shared" si="7"/>
        <v>Cash</v>
      </c>
      <c r="W7976" s="4">
        <f t="shared" ref="W7976:Y7976" si="7983">IF(OR(J7976 = "ERROR", J7976 = ""), "UNKNOWN", J7976)</f>
        <v>3</v>
      </c>
      <c r="X7976" s="4">
        <f t="shared" si="7983"/>
        <v>4</v>
      </c>
      <c r="Y7976" s="4">
        <f t="shared" si="7983"/>
        <v>12</v>
      </c>
      <c r="Z7976" s="5">
        <f t="shared" si="9"/>
        <v>44943</v>
      </c>
    </row>
    <row r="7977">
      <c r="A7977" s="1" t="s">
        <v>8014</v>
      </c>
      <c r="B7977" s="1" t="s">
        <v>27</v>
      </c>
      <c r="C7977" s="1">
        <v>4.0</v>
      </c>
      <c r="D7977" s="1">
        <v>3.0</v>
      </c>
      <c r="E7977" s="1">
        <v>12.0</v>
      </c>
      <c r="F7977" s="1" t="s">
        <v>28</v>
      </c>
      <c r="G7977" s="1" t="s">
        <v>24</v>
      </c>
      <c r="H7977" s="2">
        <v>45143.0</v>
      </c>
      <c r="J7977" s="3">
        <f t="shared" si="2"/>
        <v>4</v>
      </c>
      <c r="K7977" s="4">
        <f t="shared" si="3"/>
        <v>3</v>
      </c>
      <c r="L7977" s="4">
        <f t="shared" si="4"/>
        <v>12</v>
      </c>
      <c r="S7977" s="1" t="s">
        <v>8014</v>
      </c>
      <c r="T7977" s="4" t="str">
        <f t="shared" si="5"/>
        <v>Cake</v>
      </c>
      <c r="U7977" s="4" t="str">
        <f t="shared" si="6"/>
        <v>Takeaway</v>
      </c>
      <c r="V7977" s="4" t="str">
        <f t="shared" si="7"/>
        <v>Cash</v>
      </c>
      <c r="W7977" s="4">
        <f t="shared" ref="W7977:Y7977" si="7984">IF(OR(J7977 = "ERROR", J7977 = ""), "UNKNOWN", J7977)</f>
        <v>4</v>
      </c>
      <c r="X7977" s="4">
        <f t="shared" si="7984"/>
        <v>3</v>
      </c>
      <c r="Y7977" s="4">
        <f t="shared" si="7984"/>
        <v>12</v>
      </c>
      <c r="Z7977" s="5">
        <f t="shared" si="9"/>
        <v>45143</v>
      </c>
    </row>
    <row r="7978">
      <c r="A7978" s="1" t="s">
        <v>8015</v>
      </c>
      <c r="B7978" s="1" t="s">
        <v>55</v>
      </c>
      <c r="C7978" s="1">
        <v>5.0</v>
      </c>
      <c r="D7978" s="1">
        <v>3.0</v>
      </c>
      <c r="E7978" s="1">
        <v>15.0</v>
      </c>
      <c r="F7978" s="1" t="s">
        <v>39</v>
      </c>
      <c r="H7978" s="2">
        <v>45265.0</v>
      </c>
      <c r="J7978" s="3">
        <f t="shared" si="2"/>
        <v>5</v>
      </c>
      <c r="K7978" s="4">
        <f t="shared" si="3"/>
        <v>3</v>
      </c>
      <c r="L7978" s="4">
        <f t="shared" si="4"/>
        <v>15</v>
      </c>
      <c r="S7978" s="1" t="s">
        <v>8015</v>
      </c>
      <c r="T7978" s="4" t="str">
        <f t="shared" si="5"/>
        <v>Juice</v>
      </c>
      <c r="U7978" s="4" t="str">
        <f t="shared" si="6"/>
        <v>UNKNOWN</v>
      </c>
      <c r="V7978" s="4" t="str">
        <f t="shared" si="7"/>
        <v>Digital Wallet</v>
      </c>
      <c r="W7978" s="4">
        <f t="shared" ref="W7978:Y7978" si="7985">IF(OR(J7978 = "ERROR", J7978 = ""), "UNKNOWN", J7978)</f>
        <v>5</v>
      </c>
      <c r="X7978" s="4">
        <f t="shared" si="7985"/>
        <v>3</v>
      </c>
      <c r="Y7978" s="4">
        <f t="shared" si="7985"/>
        <v>15</v>
      </c>
      <c r="Z7978" s="5">
        <f t="shared" si="9"/>
        <v>45265</v>
      </c>
    </row>
    <row r="7979">
      <c r="A7979" s="1" t="s">
        <v>8016</v>
      </c>
      <c r="B7979" s="1" t="s">
        <v>32</v>
      </c>
      <c r="C7979" s="1">
        <v>4.0</v>
      </c>
      <c r="D7979" s="1">
        <v>1.0</v>
      </c>
      <c r="E7979" s="1">
        <v>4.0</v>
      </c>
      <c r="F7979" s="1" t="s">
        <v>28</v>
      </c>
      <c r="G7979" s="1" t="s">
        <v>24</v>
      </c>
      <c r="H7979" s="2">
        <v>45110.0</v>
      </c>
      <c r="J7979" s="3">
        <f t="shared" si="2"/>
        <v>4</v>
      </c>
      <c r="K7979" s="4">
        <f t="shared" si="3"/>
        <v>1</v>
      </c>
      <c r="L7979" s="4">
        <f t="shared" si="4"/>
        <v>4</v>
      </c>
      <c r="S7979" s="1" t="s">
        <v>8016</v>
      </c>
      <c r="T7979" s="4" t="str">
        <f t="shared" si="5"/>
        <v>Cookie</v>
      </c>
      <c r="U7979" s="4" t="str">
        <f t="shared" si="6"/>
        <v>Takeaway</v>
      </c>
      <c r="V7979" s="4" t="str">
        <f t="shared" si="7"/>
        <v>Cash</v>
      </c>
      <c r="W7979" s="4">
        <f t="shared" ref="W7979:Y7979" si="7986">IF(OR(J7979 = "ERROR", J7979 = ""), "UNKNOWN", J7979)</f>
        <v>4</v>
      </c>
      <c r="X7979" s="4">
        <f t="shared" si="7986"/>
        <v>1</v>
      </c>
      <c r="Y7979" s="4">
        <f t="shared" si="7986"/>
        <v>4</v>
      </c>
      <c r="Z7979" s="5">
        <f t="shared" si="9"/>
        <v>45110</v>
      </c>
    </row>
    <row r="7980">
      <c r="A7980" s="1" t="s">
        <v>8017</v>
      </c>
      <c r="B7980" s="1" t="s">
        <v>44</v>
      </c>
      <c r="C7980" s="1">
        <v>5.0</v>
      </c>
      <c r="D7980" s="1">
        <v>4.0</v>
      </c>
      <c r="E7980" s="1">
        <v>20.0</v>
      </c>
      <c r="G7980" s="1" t="s">
        <v>24</v>
      </c>
      <c r="H7980" s="6">
        <v>45250.0</v>
      </c>
      <c r="J7980" s="3">
        <f t="shared" si="2"/>
        <v>5</v>
      </c>
      <c r="K7980" s="4">
        <f t="shared" si="3"/>
        <v>4</v>
      </c>
      <c r="L7980" s="4">
        <f t="shared" si="4"/>
        <v>20</v>
      </c>
      <c r="S7980" s="1" t="s">
        <v>8017</v>
      </c>
      <c r="T7980" s="4" t="str">
        <f t="shared" si="5"/>
        <v>Sandwich</v>
      </c>
      <c r="U7980" s="4" t="str">
        <f t="shared" si="6"/>
        <v>Takeaway</v>
      </c>
      <c r="V7980" s="4" t="str">
        <f t="shared" si="7"/>
        <v>UNKNOWN</v>
      </c>
      <c r="W7980" s="4">
        <f t="shared" ref="W7980:Y7980" si="7987">IF(OR(J7980 = "ERROR", J7980 = ""), "UNKNOWN", J7980)</f>
        <v>5</v>
      </c>
      <c r="X7980" s="4">
        <f t="shared" si="7987"/>
        <v>4</v>
      </c>
      <c r="Y7980" s="4">
        <f t="shared" si="7987"/>
        <v>20</v>
      </c>
      <c r="Z7980" s="7">
        <f t="shared" si="9"/>
        <v>45250</v>
      </c>
    </row>
    <row r="7981">
      <c r="A7981" s="1" t="s">
        <v>8018</v>
      </c>
      <c r="B7981" s="1" t="s">
        <v>36</v>
      </c>
      <c r="C7981" s="1">
        <v>3.0</v>
      </c>
      <c r="D7981" s="1">
        <v>5.0</v>
      </c>
      <c r="E7981" s="1">
        <v>15.0</v>
      </c>
      <c r="G7981" s="1" t="s">
        <v>24</v>
      </c>
      <c r="H7981" s="2">
        <v>45137.0</v>
      </c>
      <c r="J7981" s="3">
        <f t="shared" si="2"/>
        <v>3</v>
      </c>
      <c r="K7981" s="4">
        <f t="shared" si="3"/>
        <v>5</v>
      </c>
      <c r="L7981" s="4">
        <f t="shared" si="4"/>
        <v>15</v>
      </c>
      <c r="S7981" s="1" t="s">
        <v>8018</v>
      </c>
      <c r="T7981" s="4" t="str">
        <f t="shared" si="5"/>
        <v>Salad</v>
      </c>
      <c r="U7981" s="4" t="str">
        <f t="shared" si="6"/>
        <v>Takeaway</v>
      </c>
      <c r="V7981" s="4" t="str">
        <f t="shared" si="7"/>
        <v>UNKNOWN</v>
      </c>
      <c r="W7981" s="4">
        <f t="shared" ref="W7981:Y7981" si="7988">IF(OR(J7981 = "ERROR", J7981 = ""), "UNKNOWN", J7981)</f>
        <v>3</v>
      </c>
      <c r="X7981" s="4">
        <f t="shared" si="7988"/>
        <v>5</v>
      </c>
      <c r="Y7981" s="4">
        <f t="shared" si="7988"/>
        <v>15</v>
      </c>
      <c r="Z7981" s="5">
        <f t="shared" si="9"/>
        <v>45137</v>
      </c>
    </row>
    <row r="7982">
      <c r="A7982" s="1" t="s">
        <v>8019</v>
      </c>
      <c r="B7982" s="1" t="s">
        <v>27</v>
      </c>
      <c r="C7982" s="1">
        <v>4.0</v>
      </c>
      <c r="D7982" s="1">
        <v>3.0</v>
      </c>
      <c r="E7982" s="1">
        <v>12.0</v>
      </c>
      <c r="F7982" s="1" t="s">
        <v>28</v>
      </c>
      <c r="H7982" s="2">
        <v>45083.0</v>
      </c>
      <c r="J7982" s="3">
        <f t="shared" si="2"/>
        <v>4</v>
      </c>
      <c r="K7982" s="4">
        <f t="shared" si="3"/>
        <v>3</v>
      </c>
      <c r="L7982" s="4">
        <f t="shared" si="4"/>
        <v>12</v>
      </c>
      <c r="S7982" s="1" t="s">
        <v>8019</v>
      </c>
      <c r="T7982" s="4" t="str">
        <f t="shared" si="5"/>
        <v>Cake</v>
      </c>
      <c r="U7982" s="4" t="str">
        <f t="shared" si="6"/>
        <v>UNKNOWN</v>
      </c>
      <c r="V7982" s="4" t="str">
        <f t="shared" si="7"/>
        <v>Cash</v>
      </c>
      <c r="W7982" s="4">
        <f t="shared" ref="W7982:Y7982" si="7989">IF(OR(J7982 = "ERROR", J7982 = ""), "UNKNOWN", J7982)</f>
        <v>4</v>
      </c>
      <c r="X7982" s="4">
        <f t="shared" si="7989"/>
        <v>3</v>
      </c>
      <c r="Y7982" s="4">
        <f t="shared" si="7989"/>
        <v>12</v>
      </c>
      <c r="Z7982" s="5">
        <f t="shared" si="9"/>
        <v>45083</v>
      </c>
    </row>
    <row r="7983">
      <c r="A7983" s="1" t="s">
        <v>8020</v>
      </c>
      <c r="B7983" s="1" t="s">
        <v>41</v>
      </c>
      <c r="C7983" s="1">
        <v>1.0</v>
      </c>
      <c r="D7983" s="1">
        <v>4.0</v>
      </c>
      <c r="E7983" s="1">
        <v>4.0</v>
      </c>
      <c r="H7983" s="2">
        <v>45078.0</v>
      </c>
      <c r="J7983" s="3">
        <f t="shared" si="2"/>
        <v>1</v>
      </c>
      <c r="K7983" s="4">
        <f t="shared" si="3"/>
        <v>4</v>
      </c>
      <c r="L7983" s="4">
        <f t="shared" si="4"/>
        <v>4</v>
      </c>
      <c r="S7983" s="1" t="s">
        <v>8020</v>
      </c>
      <c r="T7983" s="4" t="str">
        <f t="shared" si="5"/>
        <v>Smoothie</v>
      </c>
      <c r="U7983" s="4" t="str">
        <f t="shared" si="6"/>
        <v>UNKNOWN</v>
      </c>
      <c r="V7983" s="4" t="str">
        <f t="shared" si="7"/>
        <v>UNKNOWN</v>
      </c>
      <c r="W7983" s="4">
        <f t="shared" ref="W7983:Y7983" si="7990">IF(OR(J7983 = "ERROR", J7983 = ""), "UNKNOWN", J7983)</f>
        <v>1</v>
      </c>
      <c r="X7983" s="4">
        <f t="shared" si="7990"/>
        <v>4</v>
      </c>
      <c r="Y7983" s="4">
        <f t="shared" si="7990"/>
        <v>4</v>
      </c>
      <c r="Z7983" s="5">
        <f t="shared" si="9"/>
        <v>45078</v>
      </c>
    </row>
    <row r="7984">
      <c r="A7984" s="1" t="s">
        <v>8021</v>
      </c>
      <c r="B7984" s="1" t="s">
        <v>32</v>
      </c>
      <c r="C7984" s="1">
        <v>2.0</v>
      </c>
      <c r="D7984" s="1">
        <v>1.0</v>
      </c>
      <c r="E7984" s="1">
        <v>2.0</v>
      </c>
      <c r="G7984" s="1" t="s">
        <v>24</v>
      </c>
      <c r="H7984" s="2">
        <v>45263.0</v>
      </c>
      <c r="J7984" s="3">
        <f t="shared" si="2"/>
        <v>2</v>
      </c>
      <c r="K7984" s="4">
        <f t="shared" si="3"/>
        <v>1</v>
      </c>
      <c r="L7984" s="4">
        <f t="shared" si="4"/>
        <v>2</v>
      </c>
      <c r="S7984" s="1" t="s">
        <v>8021</v>
      </c>
      <c r="T7984" s="4" t="str">
        <f t="shared" si="5"/>
        <v>Cookie</v>
      </c>
      <c r="U7984" s="4" t="str">
        <f t="shared" si="6"/>
        <v>Takeaway</v>
      </c>
      <c r="V7984" s="4" t="str">
        <f t="shared" si="7"/>
        <v>UNKNOWN</v>
      </c>
      <c r="W7984" s="4">
        <f t="shared" ref="W7984:Y7984" si="7991">IF(OR(J7984 = "ERROR", J7984 = ""), "UNKNOWN", J7984)</f>
        <v>2</v>
      </c>
      <c r="X7984" s="4">
        <f t="shared" si="7991"/>
        <v>1</v>
      </c>
      <c r="Y7984" s="4">
        <f t="shared" si="7991"/>
        <v>2</v>
      </c>
      <c r="Z7984" s="5">
        <f t="shared" si="9"/>
        <v>45263</v>
      </c>
    </row>
    <row r="7985">
      <c r="A7985" s="1" t="s">
        <v>8022</v>
      </c>
      <c r="B7985" s="1" t="s">
        <v>44</v>
      </c>
      <c r="C7985" s="1">
        <v>3.0</v>
      </c>
      <c r="D7985" s="1">
        <v>4.0</v>
      </c>
      <c r="E7985" s="1">
        <v>12.0</v>
      </c>
      <c r="F7985" s="1" t="s">
        <v>23</v>
      </c>
      <c r="H7985" s="2">
        <v>44986.0</v>
      </c>
      <c r="J7985" s="3">
        <f t="shared" si="2"/>
        <v>3</v>
      </c>
      <c r="K7985" s="4">
        <f t="shared" si="3"/>
        <v>4</v>
      </c>
      <c r="L7985" s="4">
        <f t="shared" si="4"/>
        <v>12</v>
      </c>
      <c r="S7985" s="1" t="s">
        <v>8022</v>
      </c>
      <c r="T7985" s="4" t="str">
        <f t="shared" si="5"/>
        <v>Sandwich</v>
      </c>
      <c r="U7985" s="4" t="str">
        <f t="shared" si="6"/>
        <v>UNKNOWN</v>
      </c>
      <c r="V7985" s="4" t="str">
        <f t="shared" si="7"/>
        <v>Credit Card</v>
      </c>
      <c r="W7985" s="4">
        <f t="shared" ref="W7985:Y7985" si="7992">IF(OR(J7985 = "ERROR", J7985 = ""), "UNKNOWN", J7985)</f>
        <v>3</v>
      </c>
      <c r="X7985" s="4">
        <f t="shared" si="7992"/>
        <v>4</v>
      </c>
      <c r="Y7985" s="4">
        <f t="shared" si="7992"/>
        <v>12</v>
      </c>
      <c r="Z7985" s="5">
        <f t="shared" si="9"/>
        <v>44986</v>
      </c>
    </row>
    <row r="7986">
      <c r="A7986" s="1" t="s">
        <v>8023</v>
      </c>
      <c r="B7986" s="1" t="s">
        <v>55</v>
      </c>
      <c r="C7986" s="1">
        <v>3.0</v>
      </c>
      <c r="D7986" s="1">
        <v>3.0</v>
      </c>
      <c r="E7986" s="1">
        <v>9.0</v>
      </c>
      <c r="F7986" s="1" t="s">
        <v>23</v>
      </c>
      <c r="G7986" s="1" t="s">
        <v>29</v>
      </c>
      <c r="H7986" s="2">
        <v>45161.0</v>
      </c>
      <c r="J7986" s="3">
        <f t="shared" si="2"/>
        <v>3</v>
      </c>
      <c r="K7986" s="4">
        <f t="shared" si="3"/>
        <v>3</v>
      </c>
      <c r="L7986" s="4">
        <f t="shared" si="4"/>
        <v>9</v>
      </c>
      <c r="S7986" s="1" t="s">
        <v>8023</v>
      </c>
      <c r="T7986" s="4" t="str">
        <f t="shared" si="5"/>
        <v>Juice</v>
      </c>
      <c r="U7986" s="4" t="str">
        <f t="shared" si="6"/>
        <v>In-store</v>
      </c>
      <c r="V7986" s="4" t="str">
        <f t="shared" si="7"/>
        <v>Credit Card</v>
      </c>
      <c r="W7986" s="4">
        <f t="shared" ref="W7986:Y7986" si="7993">IF(OR(J7986 = "ERROR", J7986 = ""), "UNKNOWN", J7986)</f>
        <v>3</v>
      </c>
      <c r="X7986" s="4">
        <f t="shared" si="7993"/>
        <v>3</v>
      </c>
      <c r="Y7986" s="4">
        <f t="shared" si="7993"/>
        <v>9</v>
      </c>
      <c r="Z7986" s="5">
        <f t="shared" si="9"/>
        <v>45161</v>
      </c>
    </row>
    <row r="7987">
      <c r="A7987" s="1" t="s">
        <v>8024</v>
      </c>
      <c r="B7987" s="1" t="s">
        <v>22</v>
      </c>
      <c r="C7987" s="1">
        <v>3.0</v>
      </c>
      <c r="D7987" s="1">
        <v>2.0</v>
      </c>
      <c r="E7987" s="1">
        <v>6.0</v>
      </c>
      <c r="F7987" s="1" t="s">
        <v>23</v>
      </c>
      <c r="G7987" s="1" t="s">
        <v>25</v>
      </c>
      <c r="H7987" s="2">
        <v>45011.0</v>
      </c>
      <c r="J7987" s="3">
        <f t="shared" si="2"/>
        <v>3</v>
      </c>
      <c r="K7987" s="4">
        <f t="shared" si="3"/>
        <v>2</v>
      </c>
      <c r="L7987" s="4">
        <f t="shared" si="4"/>
        <v>6</v>
      </c>
      <c r="S7987" s="1" t="s">
        <v>8024</v>
      </c>
      <c r="T7987" s="4" t="str">
        <f t="shared" si="5"/>
        <v>Coffee</v>
      </c>
      <c r="U7987" s="4" t="str">
        <f t="shared" si="6"/>
        <v>UNKNOWN</v>
      </c>
      <c r="V7987" s="4" t="str">
        <f t="shared" si="7"/>
        <v>Credit Card</v>
      </c>
      <c r="W7987" s="4">
        <f t="shared" ref="W7987:Y7987" si="7994">IF(OR(J7987 = "ERROR", J7987 = ""), "UNKNOWN", J7987)</f>
        <v>3</v>
      </c>
      <c r="X7987" s="4">
        <f t="shared" si="7994"/>
        <v>2</v>
      </c>
      <c r="Y7987" s="4">
        <f t="shared" si="7994"/>
        <v>6</v>
      </c>
      <c r="Z7987" s="5">
        <f t="shared" si="9"/>
        <v>45011</v>
      </c>
    </row>
    <row r="7988">
      <c r="A7988" s="1" t="s">
        <v>8025</v>
      </c>
      <c r="B7988" s="1" t="s">
        <v>55</v>
      </c>
      <c r="C7988" s="1">
        <v>4.0</v>
      </c>
      <c r="D7988" s="1">
        <v>3.0</v>
      </c>
      <c r="E7988" s="1">
        <v>12.0</v>
      </c>
      <c r="G7988" s="1" t="s">
        <v>29</v>
      </c>
      <c r="H7988" s="2">
        <v>44974.0</v>
      </c>
      <c r="J7988" s="3">
        <f t="shared" si="2"/>
        <v>4</v>
      </c>
      <c r="K7988" s="4">
        <f t="shared" si="3"/>
        <v>3</v>
      </c>
      <c r="L7988" s="4">
        <f t="shared" si="4"/>
        <v>12</v>
      </c>
      <c r="S7988" s="1" t="s">
        <v>8025</v>
      </c>
      <c r="T7988" s="4" t="str">
        <f t="shared" si="5"/>
        <v>Juice</v>
      </c>
      <c r="U7988" s="4" t="str">
        <f t="shared" si="6"/>
        <v>In-store</v>
      </c>
      <c r="V7988" s="4" t="str">
        <f t="shared" si="7"/>
        <v>UNKNOWN</v>
      </c>
      <c r="W7988" s="4">
        <f t="shared" ref="W7988:Y7988" si="7995">IF(OR(J7988 = "ERROR", J7988 = ""), "UNKNOWN", J7988)</f>
        <v>4</v>
      </c>
      <c r="X7988" s="4">
        <f t="shared" si="7995"/>
        <v>3</v>
      </c>
      <c r="Y7988" s="4">
        <f t="shared" si="7995"/>
        <v>12</v>
      </c>
      <c r="Z7988" s="5">
        <f t="shared" si="9"/>
        <v>44974</v>
      </c>
    </row>
    <row r="7989">
      <c r="A7989" s="1" t="s">
        <v>8026</v>
      </c>
      <c r="B7989" s="1" t="s">
        <v>55</v>
      </c>
      <c r="C7989" s="1">
        <v>4.0</v>
      </c>
      <c r="D7989" s="1" t="s">
        <v>25</v>
      </c>
      <c r="E7989" s="1">
        <v>12.0</v>
      </c>
      <c r="F7989" s="1" t="s">
        <v>28</v>
      </c>
      <c r="H7989" s="2">
        <v>44953.0</v>
      </c>
      <c r="J7989" s="3">
        <f t="shared" si="2"/>
        <v>4</v>
      </c>
      <c r="K7989" s="4">
        <f t="shared" si="3"/>
        <v>3</v>
      </c>
      <c r="L7989" s="4">
        <f t="shared" si="4"/>
        <v>12</v>
      </c>
      <c r="S7989" s="1" t="s">
        <v>8026</v>
      </c>
      <c r="T7989" s="4" t="str">
        <f t="shared" si="5"/>
        <v>Juice</v>
      </c>
      <c r="U7989" s="4" t="str">
        <f t="shared" si="6"/>
        <v>UNKNOWN</v>
      </c>
      <c r="V7989" s="4" t="str">
        <f t="shared" si="7"/>
        <v>Cash</v>
      </c>
      <c r="W7989" s="4">
        <f t="shared" ref="W7989:Y7989" si="7996">IF(OR(J7989 = "ERROR", J7989 = ""), "UNKNOWN", J7989)</f>
        <v>4</v>
      </c>
      <c r="X7989" s="4">
        <f t="shared" si="7996"/>
        <v>3</v>
      </c>
      <c r="Y7989" s="4">
        <f t="shared" si="7996"/>
        <v>12</v>
      </c>
      <c r="Z7989" s="5">
        <f t="shared" si="9"/>
        <v>44953</v>
      </c>
    </row>
    <row r="7990">
      <c r="A7990" s="1" t="s">
        <v>8027</v>
      </c>
      <c r="B7990" s="1" t="s">
        <v>81</v>
      </c>
      <c r="C7990" s="1">
        <v>5.0</v>
      </c>
      <c r="D7990" s="1">
        <v>1.5</v>
      </c>
      <c r="E7990" s="1">
        <v>7.5</v>
      </c>
      <c r="G7990" s="1" t="s">
        <v>24</v>
      </c>
      <c r="H7990" s="2">
        <v>45072.0</v>
      </c>
      <c r="J7990" s="3">
        <f t="shared" si="2"/>
        <v>5</v>
      </c>
      <c r="K7990" s="4">
        <f t="shared" si="3"/>
        <v>1.5</v>
      </c>
      <c r="L7990" s="4">
        <f t="shared" si="4"/>
        <v>7.5</v>
      </c>
      <c r="S7990" s="1" t="s">
        <v>8027</v>
      </c>
      <c r="T7990" s="4" t="str">
        <f t="shared" si="5"/>
        <v>Tea</v>
      </c>
      <c r="U7990" s="4" t="str">
        <f t="shared" si="6"/>
        <v>Takeaway</v>
      </c>
      <c r="V7990" s="4" t="str">
        <f t="shared" si="7"/>
        <v>UNKNOWN</v>
      </c>
      <c r="W7990" s="4">
        <f t="shared" ref="W7990:Y7990" si="7997">IF(OR(J7990 = "ERROR", J7990 = ""), "UNKNOWN", J7990)</f>
        <v>5</v>
      </c>
      <c r="X7990" s="4">
        <f t="shared" si="7997"/>
        <v>1.5</v>
      </c>
      <c r="Y7990" s="4">
        <f t="shared" si="7997"/>
        <v>7.5</v>
      </c>
      <c r="Z7990" s="5">
        <f t="shared" si="9"/>
        <v>45072</v>
      </c>
    </row>
    <row r="7991">
      <c r="A7991" s="1" t="s">
        <v>8028</v>
      </c>
      <c r="B7991" s="1" t="s">
        <v>44</v>
      </c>
      <c r="C7991" s="1">
        <v>3.0</v>
      </c>
      <c r="D7991" s="1">
        <v>4.0</v>
      </c>
      <c r="E7991" s="1">
        <v>12.0</v>
      </c>
      <c r="F7991" s="1" t="s">
        <v>28</v>
      </c>
      <c r="G7991" s="1" t="s">
        <v>29</v>
      </c>
      <c r="H7991" s="2">
        <v>45028.0</v>
      </c>
      <c r="J7991" s="3">
        <f t="shared" si="2"/>
        <v>3</v>
      </c>
      <c r="K7991" s="4">
        <f t="shared" si="3"/>
        <v>4</v>
      </c>
      <c r="L7991" s="4">
        <f t="shared" si="4"/>
        <v>12</v>
      </c>
      <c r="S7991" s="1" t="s">
        <v>8028</v>
      </c>
      <c r="T7991" s="4" t="str">
        <f t="shared" si="5"/>
        <v>Sandwich</v>
      </c>
      <c r="U7991" s="4" t="str">
        <f t="shared" si="6"/>
        <v>In-store</v>
      </c>
      <c r="V7991" s="4" t="str">
        <f t="shared" si="7"/>
        <v>Cash</v>
      </c>
      <c r="W7991" s="4">
        <f t="shared" ref="W7991:Y7991" si="7998">IF(OR(J7991 = "ERROR", J7991 = ""), "UNKNOWN", J7991)</f>
        <v>3</v>
      </c>
      <c r="X7991" s="4">
        <f t="shared" si="7998"/>
        <v>4</v>
      </c>
      <c r="Y7991" s="4">
        <f t="shared" si="7998"/>
        <v>12</v>
      </c>
      <c r="Z7991" s="5">
        <f t="shared" si="9"/>
        <v>45028</v>
      </c>
    </row>
    <row r="7992">
      <c r="A7992" s="1" t="s">
        <v>8029</v>
      </c>
      <c r="B7992" s="1" t="s">
        <v>32</v>
      </c>
      <c r="C7992" s="1">
        <v>3.0</v>
      </c>
      <c r="D7992" s="1">
        <v>1.0</v>
      </c>
      <c r="E7992" s="1">
        <v>3.0</v>
      </c>
      <c r="F7992" s="1" t="s">
        <v>30</v>
      </c>
      <c r="G7992" s="1" t="s">
        <v>24</v>
      </c>
      <c r="H7992" s="2">
        <v>45078.0</v>
      </c>
      <c r="J7992" s="3">
        <f t="shared" si="2"/>
        <v>3</v>
      </c>
      <c r="K7992" s="4">
        <f t="shared" si="3"/>
        <v>1</v>
      </c>
      <c r="L7992" s="4">
        <f t="shared" si="4"/>
        <v>3</v>
      </c>
      <c r="S7992" s="1" t="s">
        <v>8029</v>
      </c>
      <c r="T7992" s="4" t="str">
        <f t="shared" si="5"/>
        <v>Cookie</v>
      </c>
      <c r="U7992" s="4" t="str">
        <f t="shared" si="6"/>
        <v>Takeaway</v>
      </c>
      <c r="V7992" s="4" t="str">
        <f t="shared" si="7"/>
        <v>UNKNOWN</v>
      </c>
      <c r="W7992" s="4">
        <f t="shared" ref="W7992:Y7992" si="7999">IF(OR(J7992 = "ERROR", J7992 = ""), "UNKNOWN", J7992)</f>
        <v>3</v>
      </c>
      <c r="X7992" s="4">
        <f t="shared" si="7999"/>
        <v>1</v>
      </c>
      <c r="Y7992" s="4">
        <f t="shared" si="7999"/>
        <v>3</v>
      </c>
      <c r="Z7992" s="5">
        <f t="shared" si="9"/>
        <v>45078</v>
      </c>
    </row>
    <row r="7993">
      <c r="A7993" s="1" t="s">
        <v>8030</v>
      </c>
      <c r="B7993" s="1" t="s">
        <v>36</v>
      </c>
      <c r="C7993" s="1">
        <v>2.0</v>
      </c>
      <c r="D7993" s="1" t="s">
        <v>25</v>
      </c>
      <c r="E7993" s="1">
        <v>10.0</v>
      </c>
      <c r="F7993" s="1" t="s">
        <v>28</v>
      </c>
      <c r="H7993" s="6">
        <v>45214.0</v>
      </c>
      <c r="J7993" s="3">
        <f t="shared" si="2"/>
        <v>2</v>
      </c>
      <c r="K7993" s="4">
        <f t="shared" si="3"/>
        <v>5</v>
      </c>
      <c r="L7993" s="4">
        <f t="shared" si="4"/>
        <v>10</v>
      </c>
      <c r="S7993" s="1" t="s">
        <v>8030</v>
      </c>
      <c r="T7993" s="4" t="str">
        <f t="shared" si="5"/>
        <v>Salad</v>
      </c>
      <c r="U7993" s="4" t="str">
        <f t="shared" si="6"/>
        <v>UNKNOWN</v>
      </c>
      <c r="V7993" s="4" t="str">
        <f t="shared" si="7"/>
        <v>Cash</v>
      </c>
      <c r="W7993" s="4">
        <f t="shared" ref="W7993:Y7993" si="8000">IF(OR(J7993 = "ERROR", J7993 = ""), "UNKNOWN", J7993)</f>
        <v>2</v>
      </c>
      <c r="X7993" s="4">
        <f t="shared" si="8000"/>
        <v>5</v>
      </c>
      <c r="Y7993" s="4">
        <f t="shared" si="8000"/>
        <v>10</v>
      </c>
      <c r="Z7993" s="7">
        <f t="shared" si="9"/>
        <v>45214</v>
      </c>
    </row>
    <row r="7994">
      <c r="A7994" s="1" t="s">
        <v>8031</v>
      </c>
      <c r="B7994" s="1" t="s">
        <v>55</v>
      </c>
      <c r="C7994" s="1">
        <v>3.0</v>
      </c>
      <c r="D7994" s="1">
        <v>3.0</v>
      </c>
      <c r="E7994" s="1">
        <v>9.0</v>
      </c>
      <c r="F7994" s="1" t="s">
        <v>23</v>
      </c>
      <c r="H7994" s="2">
        <v>45190.0</v>
      </c>
      <c r="J7994" s="3">
        <f t="shared" si="2"/>
        <v>3</v>
      </c>
      <c r="K7994" s="4">
        <f t="shared" si="3"/>
        <v>3</v>
      </c>
      <c r="L7994" s="4">
        <f t="shared" si="4"/>
        <v>9</v>
      </c>
      <c r="S7994" s="1" t="s">
        <v>8031</v>
      </c>
      <c r="T7994" s="4" t="str">
        <f t="shared" si="5"/>
        <v>Juice</v>
      </c>
      <c r="U7994" s="4" t="str">
        <f t="shared" si="6"/>
        <v>UNKNOWN</v>
      </c>
      <c r="V7994" s="4" t="str">
        <f t="shared" si="7"/>
        <v>Credit Card</v>
      </c>
      <c r="W7994" s="4">
        <f t="shared" ref="W7994:Y7994" si="8001">IF(OR(J7994 = "ERROR", J7994 = ""), "UNKNOWN", J7994)</f>
        <v>3</v>
      </c>
      <c r="X7994" s="4">
        <f t="shared" si="8001"/>
        <v>3</v>
      </c>
      <c r="Y7994" s="4">
        <f t="shared" si="8001"/>
        <v>9</v>
      </c>
      <c r="Z7994" s="5">
        <f t="shared" si="9"/>
        <v>45190</v>
      </c>
    </row>
    <row r="7995">
      <c r="A7995" s="1" t="s">
        <v>8032</v>
      </c>
      <c r="B7995" s="1" t="s">
        <v>27</v>
      </c>
      <c r="C7995" s="1">
        <v>5.0</v>
      </c>
      <c r="D7995" s="1">
        <v>3.0</v>
      </c>
      <c r="E7995" s="1">
        <v>15.0</v>
      </c>
      <c r="H7995" s="6">
        <v>45212.0</v>
      </c>
      <c r="J7995" s="3">
        <f t="shared" si="2"/>
        <v>5</v>
      </c>
      <c r="K7995" s="4">
        <f t="shared" si="3"/>
        <v>3</v>
      </c>
      <c r="L7995" s="4">
        <f t="shared" si="4"/>
        <v>15</v>
      </c>
      <c r="S7995" s="1" t="s">
        <v>8032</v>
      </c>
      <c r="T7995" s="4" t="str">
        <f t="shared" si="5"/>
        <v>Cake</v>
      </c>
      <c r="U7995" s="4" t="str">
        <f t="shared" si="6"/>
        <v>UNKNOWN</v>
      </c>
      <c r="V7995" s="4" t="str">
        <f t="shared" si="7"/>
        <v>UNKNOWN</v>
      </c>
      <c r="W7995" s="4">
        <f t="shared" ref="W7995:Y7995" si="8002">IF(OR(J7995 = "ERROR", J7995 = ""), "UNKNOWN", J7995)</f>
        <v>5</v>
      </c>
      <c r="X7995" s="4">
        <f t="shared" si="8002"/>
        <v>3</v>
      </c>
      <c r="Y7995" s="4">
        <f t="shared" si="8002"/>
        <v>15</v>
      </c>
      <c r="Z7995" s="7">
        <f t="shared" si="9"/>
        <v>45212</v>
      </c>
    </row>
    <row r="7996">
      <c r="A7996" s="1" t="s">
        <v>8033</v>
      </c>
      <c r="B7996" s="1" t="s">
        <v>41</v>
      </c>
      <c r="C7996" s="1">
        <v>2.0</v>
      </c>
      <c r="D7996" s="1">
        <v>4.0</v>
      </c>
      <c r="E7996" s="1">
        <v>8.0</v>
      </c>
      <c r="F7996" s="1" t="s">
        <v>23</v>
      </c>
      <c r="H7996" s="2">
        <v>45121.0</v>
      </c>
      <c r="J7996" s="3">
        <f t="shared" si="2"/>
        <v>2</v>
      </c>
      <c r="K7996" s="4">
        <f t="shared" si="3"/>
        <v>4</v>
      </c>
      <c r="L7996" s="4">
        <f t="shared" si="4"/>
        <v>8</v>
      </c>
      <c r="S7996" s="1" t="s">
        <v>8033</v>
      </c>
      <c r="T7996" s="4" t="str">
        <f t="shared" si="5"/>
        <v>Smoothie</v>
      </c>
      <c r="U7996" s="4" t="str">
        <f t="shared" si="6"/>
        <v>UNKNOWN</v>
      </c>
      <c r="V7996" s="4" t="str">
        <f t="shared" si="7"/>
        <v>Credit Card</v>
      </c>
      <c r="W7996" s="4">
        <f t="shared" ref="W7996:Y7996" si="8003">IF(OR(J7996 = "ERROR", J7996 = ""), "UNKNOWN", J7996)</f>
        <v>2</v>
      </c>
      <c r="X7996" s="4">
        <f t="shared" si="8003"/>
        <v>4</v>
      </c>
      <c r="Y7996" s="4">
        <f t="shared" si="8003"/>
        <v>8</v>
      </c>
      <c r="Z7996" s="5">
        <f t="shared" si="9"/>
        <v>45121</v>
      </c>
    </row>
    <row r="7997">
      <c r="A7997" s="1" t="s">
        <v>8034</v>
      </c>
      <c r="B7997" s="1" t="s">
        <v>41</v>
      </c>
      <c r="C7997" s="1">
        <v>3.0</v>
      </c>
      <c r="D7997" s="1">
        <v>4.0</v>
      </c>
      <c r="E7997" s="1">
        <v>12.0</v>
      </c>
      <c r="F7997" s="1" t="s">
        <v>39</v>
      </c>
      <c r="H7997" s="2">
        <v>45101.0</v>
      </c>
      <c r="J7997" s="3">
        <f t="shared" si="2"/>
        <v>3</v>
      </c>
      <c r="K7997" s="4">
        <f t="shared" si="3"/>
        <v>4</v>
      </c>
      <c r="L7997" s="4">
        <f t="shared" si="4"/>
        <v>12</v>
      </c>
      <c r="S7997" s="1" t="s">
        <v>8034</v>
      </c>
      <c r="T7997" s="4" t="str">
        <f t="shared" si="5"/>
        <v>Smoothie</v>
      </c>
      <c r="U7997" s="4" t="str">
        <f t="shared" si="6"/>
        <v>UNKNOWN</v>
      </c>
      <c r="V7997" s="4" t="str">
        <f t="shared" si="7"/>
        <v>Digital Wallet</v>
      </c>
      <c r="W7997" s="4">
        <f t="shared" ref="W7997:Y7997" si="8004">IF(OR(J7997 = "ERROR", J7997 = ""), "UNKNOWN", J7997)</f>
        <v>3</v>
      </c>
      <c r="X7997" s="4">
        <f t="shared" si="8004"/>
        <v>4</v>
      </c>
      <c r="Y7997" s="4">
        <f t="shared" si="8004"/>
        <v>12</v>
      </c>
      <c r="Z7997" s="5">
        <f t="shared" si="9"/>
        <v>45101</v>
      </c>
    </row>
    <row r="7998">
      <c r="A7998" s="1" t="s">
        <v>8035</v>
      </c>
      <c r="B7998" s="1" t="s">
        <v>55</v>
      </c>
      <c r="C7998" s="1">
        <v>5.0</v>
      </c>
      <c r="D7998" s="1">
        <v>3.0</v>
      </c>
      <c r="E7998" s="1">
        <v>15.0</v>
      </c>
      <c r="H7998" s="2">
        <v>45187.0</v>
      </c>
      <c r="J7998" s="3">
        <f t="shared" si="2"/>
        <v>5</v>
      </c>
      <c r="K7998" s="4">
        <f t="shared" si="3"/>
        <v>3</v>
      </c>
      <c r="L7998" s="4">
        <f t="shared" si="4"/>
        <v>15</v>
      </c>
      <c r="S7998" s="1" t="s">
        <v>8035</v>
      </c>
      <c r="T7998" s="4" t="str">
        <f t="shared" si="5"/>
        <v>Juice</v>
      </c>
      <c r="U7998" s="4" t="str">
        <f t="shared" si="6"/>
        <v>UNKNOWN</v>
      </c>
      <c r="V7998" s="4" t="str">
        <f t="shared" si="7"/>
        <v>UNKNOWN</v>
      </c>
      <c r="W7998" s="4">
        <f t="shared" ref="W7998:Y7998" si="8005">IF(OR(J7998 = "ERROR", J7998 = ""), "UNKNOWN", J7998)</f>
        <v>5</v>
      </c>
      <c r="X7998" s="4">
        <f t="shared" si="8005"/>
        <v>3</v>
      </c>
      <c r="Y7998" s="4">
        <f t="shared" si="8005"/>
        <v>15</v>
      </c>
      <c r="Z7998" s="5">
        <f t="shared" si="9"/>
        <v>45187</v>
      </c>
    </row>
    <row r="7999">
      <c r="A7999" s="1" t="s">
        <v>8036</v>
      </c>
      <c r="B7999" s="1" t="s">
        <v>55</v>
      </c>
      <c r="C7999" s="1">
        <v>4.0</v>
      </c>
      <c r="D7999" s="1">
        <v>3.0</v>
      </c>
      <c r="E7999" s="1">
        <v>12.0</v>
      </c>
      <c r="G7999" s="1" t="s">
        <v>24</v>
      </c>
      <c r="H7999" s="6">
        <v>45240.0</v>
      </c>
      <c r="J7999" s="3">
        <f t="shared" si="2"/>
        <v>4</v>
      </c>
      <c r="K7999" s="4">
        <f t="shared" si="3"/>
        <v>3</v>
      </c>
      <c r="L7999" s="4">
        <f t="shared" si="4"/>
        <v>12</v>
      </c>
      <c r="S7999" s="1" t="s">
        <v>8036</v>
      </c>
      <c r="T7999" s="4" t="str">
        <f t="shared" si="5"/>
        <v>Juice</v>
      </c>
      <c r="U7999" s="4" t="str">
        <f t="shared" si="6"/>
        <v>Takeaway</v>
      </c>
      <c r="V7999" s="4" t="str">
        <f t="shared" si="7"/>
        <v>UNKNOWN</v>
      </c>
      <c r="W7999" s="4">
        <f t="shared" ref="W7999:Y7999" si="8006">IF(OR(J7999 = "ERROR", J7999 = ""), "UNKNOWN", J7999)</f>
        <v>4</v>
      </c>
      <c r="X7999" s="4">
        <f t="shared" si="8006"/>
        <v>3</v>
      </c>
      <c r="Y7999" s="4">
        <f t="shared" si="8006"/>
        <v>12</v>
      </c>
      <c r="Z7999" s="7">
        <f t="shared" si="9"/>
        <v>45240</v>
      </c>
    </row>
    <row r="8000">
      <c r="A8000" s="1" t="s">
        <v>8037</v>
      </c>
      <c r="B8000" s="1" t="s">
        <v>32</v>
      </c>
      <c r="C8000" s="1">
        <v>4.0</v>
      </c>
      <c r="D8000" s="1">
        <v>1.0</v>
      </c>
      <c r="E8000" s="1">
        <v>4.0</v>
      </c>
      <c r="G8000" s="1" t="s">
        <v>24</v>
      </c>
      <c r="H8000" s="2">
        <v>45057.0</v>
      </c>
      <c r="J8000" s="3">
        <f t="shared" si="2"/>
        <v>4</v>
      </c>
      <c r="K8000" s="4">
        <f t="shared" si="3"/>
        <v>1</v>
      </c>
      <c r="L8000" s="4">
        <f t="shared" si="4"/>
        <v>4</v>
      </c>
      <c r="S8000" s="1" t="s">
        <v>8037</v>
      </c>
      <c r="T8000" s="4" t="str">
        <f t="shared" si="5"/>
        <v>Cookie</v>
      </c>
      <c r="U8000" s="4" t="str">
        <f t="shared" si="6"/>
        <v>Takeaway</v>
      </c>
      <c r="V8000" s="4" t="str">
        <f t="shared" si="7"/>
        <v>UNKNOWN</v>
      </c>
      <c r="W8000" s="4">
        <f t="shared" ref="W8000:Y8000" si="8007">IF(OR(J8000 = "ERROR", J8000 = ""), "UNKNOWN", J8000)</f>
        <v>4</v>
      </c>
      <c r="X8000" s="4">
        <f t="shared" si="8007"/>
        <v>1</v>
      </c>
      <c r="Y8000" s="4">
        <f t="shared" si="8007"/>
        <v>4</v>
      </c>
      <c r="Z8000" s="5">
        <f t="shared" si="9"/>
        <v>45057</v>
      </c>
    </row>
    <row r="8001">
      <c r="A8001" s="1" t="s">
        <v>8038</v>
      </c>
      <c r="B8001" s="1" t="s">
        <v>55</v>
      </c>
      <c r="C8001" s="1">
        <v>3.0</v>
      </c>
      <c r="D8001" s="1">
        <v>3.0</v>
      </c>
      <c r="E8001" s="1">
        <v>9.0</v>
      </c>
      <c r="F8001" s="1" t="s">
        <v>23</v>
      </c>
      <c r="H8001" s="2">
        <v>44950.0</v>
      </c>
      <c r="J8001" s="3">
        <f t="shared" si="2"/>
        <v>3</v>
      </c>
      <c r="K8001" s="4">
        <f t="shared" si="3"/>
        <v>3</v>
      </c>
      <c r="L8001" s="4">
        <f t="shared" si="4"/>
        <v>9</v>
      </c>
      <c r="S8001" s="1" t="s">
        <v>8038</v>
      </c>
      <c r="T8001" s="4" t="str">
        <f t="shared" si="5"/>
        <v>Juice</v>
      </c>
      <c r="U8001" s="4" t="str">
        <f t="shared" si="6"/>
        <v>UNKNOWN</v>
      </c>
      <c r="V8001" s="4" t="str">
        <f t="shared" si="7"/>
        <v>Credit Card</v>
      </c>
      <c r="W8001" s="4">
        <f t="shared" ref="W8001:Y8001" si="8008">IF(OR(J8001 = "ERROR", J8001 = ""), "UNKNOWN", J8001)</f>
        <v>3</v>
      </c>
      <c r="X8001" s="4">
        <f t="shared" si="8008"/>
        <v>3</v>
      </c>
      <c r="Y8001" s="4">
        <f t="shared" si="8008"/>
        <v>9</v>
      </c>
      <c r="Z8001" s="5">
        <f t="shared" si="9"/>
        <v>44950</v>
      </c>
    </row>
    <row r="8002">
      <c r="A8002" s="1" t="s">
        <v>8039</v>
      </c>
      <c r="B8002" s="1" t="s">
        <v>55</v>
      </c>
      <c r="C8002" s="1">
        <v>5.0</v>
      </c>
      <c r="D8002" s="1">
        <v>3.0</v>
      </c>
      <c r="E8002" s="1">
        <v>15.0</v>
      </c>
      <c r="F8002" s="1" t="s">
        <v>28</v>
      </c>
      <c r="G8002" s="1" t="s">
        <v>24</v>
      </c>
      <c r="H8002" s="2">
        <v>45081.0</v>
      </c>
      <c r="J8002" s="3">
        <f t="shared" si="2"/>
        <v>5</v>
      </c>
      <c r="K8002" s="4">
        <f t="shared" si="3"/>
        <v>3</v>
      </c>
      <c r="L8002" s="4">
        <f t="shared" si="4"/>
        <v>15</v>
      </c>
      <c r="S8002" s="1" t="s">
        <v>8039</v>
      </c>
      <c r="T8002" s="4" t="str">
        <f t="shared" si="5"/>
        <v>Juice</v>
      </c>
      <c r="U8002" s="4" t="str">
        <f t="shared" si="6"/>
        <v>Takeaway</v>
      </c>
      <c r="V8002" s="4" t="str">
        <f t="shared" si="7"/>
        <v>Cash</v>
      </c>
      <c r="W8002" s="4">
        <f t="shared" ref="W8002:Y8002" si="8009">IF(OR(J8002 = "ERROR", J8002 = ""), "UNKNOWN", J8002)</f>
        <v>5</v>
      </c>
      <c r="X8002" s="4">
        <f t="shared" si="8009"/>
        <v>3</v>
      </c>
      <c r="Y8002" s="4">
        <f t="shared" si="8009"/>
        <v>15</v>
      </c>
      <c r="Z8002" s="5">
        <f t="shared" si="9"/>
        <v>45081</v>
      </c>
    </row>
    <row r="8003">
      <c r="A8003" s="1" t="s">
        <v>8040</v>
      </c>
      <c r="B8003" s="1" t="s">
        <v>81</v>
      </c>
      <c r="C8003" s="1">
        <v>5.0</v>
      </c>
      <c r="D8003" s="1">
        <v>1.5</v>
      </c>
      <c r="H8003" s="2">
        <v>44963.0</v>
      </c>
      <c r="J8003" s="3">
        <f t="shared" si="2"/>
        <v>5</v>
      </c>
      <c r="K8003" s="4">
        <f t="shared" si="3"/>
        <v>1.5</v>
      </c>
      <c r="L8003" s="4">
        <f t="shared" si="4"/>
        <v>7.5</v>
      </c>
      <c r="S8003" s="1" t="s">
        <v>8040</v>
      </c>
      <c r="T8003" s="4" t="str">
        <f t="shared" si="5"/>
        <v>Tea</v>
      </c>
      <c r="U8003" s="4" t="str">
        <f t="shared" si="6"/>
        <v>UNKNOWN</v>
      </c>
      <c r="V8003" s="4" t="str">
        <f t="shared" si="7"/>
        <v>UNKNOWN</v>
      </c>
      <c r="W8003" s="4">
        <f t="shared" ref="W8003:Y8003" si="8010">IF(OR(J8003 = "ERROR", J8003 = ""), "UNKNOWN", J8003)</f>
        <v>5</v>
      </c>
      <c r="X8003" s="4">
        <f t="shared" si="8010"/>
        <v>1.5</v>
      </c>
      <c r="Y8003" s="4">
        <f t="shared" si="8010"/>
        <v>7.5</v>
      </c>
      <c r="Z8003" s="5">
        <f t="shared" si="9"/>
        <v>44963</v>
      </c>
    </row>
    <row r="8004">
      <c r="A8004" s="1" t="s">
        <v>8041</v>
      </c>
      <c r="B8004" s="1" t="s">
        <v>30</v>
      </c>
      <c r="C8004" s="1">
        <v>5.0</v>
      </c>
      <c r="D8004" s="1">
        <v>1.0</v>
      </c>
      <c r="E8004" s="1">
        <v>5.0</v>
      </c>
      <c r="F8004" s="1" t="s">
        <v>23</v>
      </c>
      <c r="G8004" s="1" t="s">
        <v>29</v>
      </c>
      <c r="H8004" s="2">
        <v>45182.0</v>
      </c>
      <c r="J8004" s="3">
        <f t="shared" si="2"/>
        <v>5</v>
      </c>
      <c r="K8004" s="4">
        <f t="shared" si="3"/>
        <v>1</v>
      </c>
      <c r="L8004" s="4">
        <f t="shared" si="4"/>
        <v>5</v>
      </c>
      <c r="S8004" s="1" t="s">
        <v>8041</v>
      </c>
      <c r="T8004" s="4" t="str">
        <f t="shared" si="5"/>
        <v>UNKNOWN</v>
      </c>
      <c r="U8004" s="4" t="str">
        <f t="shared" si="6"/>
        <v>In-store</v>
      </c>
      <c r="V8004" s="4" t="str">
        <f t="shared" si="7"/>
        <v>Credit Card</v>
      </c>
      <c r="W8004" s="4">
        <f t="shared" ref="W8004:Y8004" si="8011">IF(OR(J8004 = "ERROR", J8004 = ""), "UNKNOWN", J8004)</f>
        <v>5</v>
      </c>
      <c r="X8004" s="4">
        <f t="shared" si="8011"/>
        <v>1</v>
      </c>
      <c r="Y8004" s="4">
        <f t="shared" si="8011"/>
        <v>5</v>
      </c>
      <c r="Z8004" s="5">
        <f t="shared" si="9"/>
        <v>45182</v>
      </c>
    </row>
    <row r="8005">
      <c r="A8005" s="1" t="s">
        <v>8042</v>
      </c>
      <c r="B8005" s="1" t="s">
        <v>27</v>
      </c>
      <c r="C8005" s="1">
        <v>4.0</v>
      </c>
      <c r="E8005" s="1">
        <v>12.0</v>
      </c>
      <c r="F8005" s="1" t="s">
        <v>23</v>
      </c>
      <c r="G8005" s="1" t="s">
        <v>24</v>
      </c>
      <c r="H8005" s="2">
        <v>45119.0</v>
      </c>
      <c r="J8005" s="3">
        <f t="shared" si="2"/>
        <v>4</v>
      </c>
      <c r="K8005" s="4">
        <f t="shared" si="3"/>
        <v>3</v>
      </c>
      <c r="L8005" s="4">
        <f t="shared" si="4"/>
        <v>12</v>
      </c>
      <c r="S8005" s="1" t="s">
        <v>8042</v>
      </c>
      <c r="T8005" s="4" t="str">
        <f t="shared" si="5"/>
        <v>Cake</v>
      </c>
      <c r="U8005" s="4" t="str">
        <f t="shared" si="6"/>
        <v>Takeaway</v>
      </c>
      <c r="V8005" s="4" t="str">
        <f t="shared" si="7"/>
        <v>Credit Card</v>
      </c>
      <c r="W8005" s="4">
        <f t="shared" ref="W8005:Y8005" si="8012">IF(OR(J8005 = "ERROR", J8005 = ""), "UNKNOWN", J8005)</f>
        <v>4</v>
      </c>
      <c r="X8005" s="4">
        <f t="shared" si="8012"/>
        <v>3</v>
      </c>
      <c r="Y8005" s="4">
        <f t="shared" si="8012"/>
        <v>12</v>
      </c>
      <c r="Z8005" s="5">
        <f t="shared" si="9"/>
        <v>45119</v>
      </c>
    </row>
    <row r="8006">
      <c r="A8006" s="1" t="s">
        <v>8043</v>
      </c>
      <c r="B8006" s="1" t="s">
        <v>27</v>
      </c>
      <c r="C8006" s="1">
        <v>3.0</v>
      </c>
      <c r="D8006" s="1">
        <v>3.0</v>
      </c>
      <c r="E8006" s="1">
        <v>9.0</v>
      </c>
      <c r="F8006" s="1" t="s">
        <v>30</v>
      </c>
      <c r="H8006" s="2">
        <v>45101.0</v>
      </c>
      <c r="J8006" s="3">
        <f t="shared" si="2"/>
        <v>3</v>
      </c>
      <c r="K8006" s="4">
        <f t="shared" si="3"/>
        <v>3</v>
      </c>
      <c r="L8006" s="4">
        <f t="shared" si="4"/>
        <v>9</v>
      </c>
      <c r="S8006" s="1" t="s">
        <v>8043</v>
      </c>
      <c r="T8006" s="4" t="str">
        <f t="shared" si="5"/>
        <v>Cake</v>
      </c>
      <c r="U8006" s="4" t="str">
        <f t="shared" si="6"/>
        <v>UNKNOWN</v>
      </c>
      <c r="V8006" s="4" t="str">
        <f t="shared" si="7"/>
        <v>UNKNOWN</v>
      </c>
      <c r="W8006" s="4">
        <f t="shared" ref="W8006:Y8006" si="8013">IF(OR(J8006 = "ERROR", J8006 = ""), "UNKNOWN", J8006)</f>
        <v>3</v>
      </c>
      <c r="X8006" s="4">
        <f t="shared" si="8013"/>
        <v>3</v>
      </c>
      <c r="Y8006" s="4">
        <f t="shared" si="8013"/>
        <v>9</v>
      </c>
      <c r="Z8006" s="5">
        <f t="shared" si="9"/>
        <v>45101</v>
      </c>
    </row>
    <row r="8007">
      <c r="A8007" s="1" t="s">
        <v>8044</v>
      </c>
      <c r="B8007" s="1" t="s">
        <v>22</v>
      </c>
      <c r="C8007" s="1">
        <v>4.0</v>
      </c>
      <c r="D8007" s="1">
        <v>2.0</v>
      </c>
      <c r="E8007" s="1">
        <v>8.0</v>
      </c>
      <c r="F8007" s="1" t="s">
        <v>39</v>
      </c>
      <c r="G8007" s="1" t="s">
        <v>24</v>
      </c>
      <c r="H8007" s="2">
        <v>45109.0</v>
      </c>
      <c r="J8007" s="3">
        <f t="shared" si="2"/>
        <v>4</v>
      </c>
      <c r="K8007" s="4">
        <f t="shared" si="3"/>
        <v>2</v>
      </c>
      <c r="L8007" s="4">
        <f t="shared" si="4"/>
        <v>8</v>
      </c>
      <c r="S8007" s="1" t="s">
        <v>8044</v>
      </c>
      <c r="T8007" s="4" t="str">
        <f t="shared" si="5"/>
        <v>Coffee</v>
      </c>
      <c r="U8007" s="4" t="str">
        <f t="shared" si="6"/>
        <v>Takeaway</v>
      </c>
      <c r="V8007" s="4" t="str">
        <f t="shared" si="7"/>
        <v>Digital Wallet</v>
      </c>
      <c r="W8007" s="4">
        <f t="shared" ref="W8007:Y8007" si="8014">IF(OR(J8007 = "ERROR", J8007 = ""), "UNKNOWN", J8007)</f>
        <v>4</v>
      </c>
      <c r="X8007" s="4">
        <f t="shared" si="8014"/>
        <v>2</v>
      </c>
      <c r="Y8007" s="4">
        <f t="shared" si="8014"/>
        <v>8</v>
      </c>
      <c r="Z8007" s="5">
        <f t="shared" si="9"/>
        <v>45109</v>
      </c>
    </row>
    <row r="8008">
      <c r="A8008" s="1" t="s">
        <v>8045</v>
      </c>
      <c r="B8008" s="1" t="s">
        <v>41</v>
      </c>
      <c r="C8008" s="1">
        <v>4.0</v>
      </c>
      <c r="D8008" s="1">
        <v>4.0</v>
      </c>
      <c r="E8008" s="1">
        <v>16.0</v>
      </c>
      <c r="G8008" s="1" t="s">
        <v>24</v>
      </c>
      <c r="H8008" s="2">
        <v>45266.0</v>
      </c>
      <c r="J8008" s="3">
        <f t="shared" si="2"/>
        <v>4</v>
      </c>
      <c r="K8008" s="4">
        <f t="shared" si="3"/>
        <v>4</v>
      </c>
      <c r="L8008" s="4">
        <f t="shared" si="4"/>
        <v>16</v>
      </c>
      <c r="S8008" s="1" t="s">
        <v>8045</v>
      </c>
      <c r="T8008" s="4" t="str">
        <f t="shared" si="5"/>
        <v>Smoothie</v>
      </c>
      <c r="U8008" s="4" t="str">
        <f t="shared" si="6"/>
        <v>Takeaway</v>
      </c>
      <c r="V8008" s="4" t="str">
        <f t="shared" si="7"/>
        <v>UNKNOWN</v>
      </c>
      <c r="W8008" s="4">
        <f t="shared" ref="W8008:Y8008" si="8015">IF(OR(J8008 = "ERROR", J8008 = ""), "UNKNOWN", J8008)</f>
        <v>4</v>
      </c>
      <c r="X8008" s="4">
        <f t="shared" si="8015"/>
        <v>4</v>
      </c>
      <c r="Y8008" s="4">
        <f t="shared" si="8015"/>
        <v>16</v>
      </c>
      <c r="Z8008" s="5">
        <f t="shared" si="9"/>
        <v>45266</v>
      </c>
    </row>
    <row r="8009">
      <c r="A8009" s="1" t="s">
        <v>8046</v>
      </c>
      <c r="B8009" s="1" t="s">
        <v>32</v>
      </c>
      <c r="C8009" s="1">
        <v>1.0</v>
      </c>
      <c r="D8009" s="1">
        <v>1.0</v>
      </c>
      <c r="E8009" s="1">
        <v>1.0</v>
      </c>
      <c r="F8009" s="1" t="s">
        <v>30</v>
      </c>
      <c r="G8009" s="1" t="s">
        <v>29</v>
      </c>
      <c r="H8009" s="2">
        <v>44959.0</v>
      </c>
      <c r="J8009" s="3">
        <f t="shared" si="2"/>
        <v>1</v>
      </c>
      <c r="K8009" s="4">
        <f t="shared" si="3"/>
        <v>1</v>
      </c>
      <c r="L8009" s="4">
        <f t="shared" si="4"/>
        <v>1</v>
      </c>
      <c r="S8009" s="1" t="s">
        <v>8046</v>
      </c>
      <c r="T8009" s="4" t="str">
        <f t="shared" si="5"/>
        <v>Cookie</v>
      </c>
      <c r="U8009" s="4" t="str">
        <f t="shared" si="6"/>
        <v>In-store</v>
      </c>
      <c r="V8009" s="4" t="str">
        <f t="shared" si="7"/>
        <v>UNKNOWN</v>
      </c>
      <c r="W8009" s="4">
        <f t="shared" ref="W8009:Y8009" si="8016">IF(OR(J8009 = "ERROR", J8009 = ""), "UNKNOWN", J8009)</f>
        <v>1</v>
      </c>
      <c r="X8009" s="4">
        <f t="shared" si="8016"/>
        <v>1</v>
      </c>
      <c r="Y8009" s="4">
        <f t="shared" si="8016"/>
        <v>1</v>
      </c>
      <c r="Z8009" s="5">
        <f t="shared" si="9"/>
        <v>44959</v>
      </c>
    </row>
    <row r="8010">
      <c r="A8010" s="1" t="s">
        <v>8047</v>
      </c>
      <c r="B8010" s="1" t="s">
        <v>32</v>
      </c>
      <c r="C8010" s="1">
        <v>4.0</v>
      </c>
      <c r="D8010" s="1">
        <v>1.0</v>
      </c>
      <c r="E8010" s="1">
        <v>4.0</v>
      </c>
      <c r="G8010" s="1" t="s">
        <v>24</v>
      </c>
      <c r="H8010" s="2">
        <v>45146.0</v>
      </c>
      <c r="J8010" s="3">
        <f t="shared" si="2"/>
        <v>4</v>
      </c>
      <c r="K8010" s="4">
        <f t="shared" si="3"/>
        <v>1</v>
      </c>
      <c r="L8010" s="4">
        <f t="shared" si="4"/>
        <v>4</v>
      </c>
      <c r="S8010" s="1" t="s">
        <v>8047</v>
      </c>
      <c r="T8010" s="4" t="str">
        <f t="shared" si="5"/>
        <v>Cookie</v>
      </c>
      <c r="U8010" s="4" t="str">
        <f t="shared" si="6"/>
        <v>Takeaway</v>
      </c>
      <c r="V8010" s="4" t="str">
        <f t="shared" si="7"/>
        <v>UNKNOWN</v>
      </c>
      <c r="W8010" s="4">
        <f t="shared" ref="W8010:Y8010" si="8017">IF(OR(J8010 = "ERROR", J8010 = ""), "UNKNOWN", J8010)</f>
        <v>4</v>
      </c>
      <c r="X8010" s="4">
        <f t="shared" si="8017"/>
        <v>1</v>
      </c>
      <c r="Y8010" s="4">
        <f t="shared" si="8017"/>
        <v>4</v>
      </c>
      <c r="Z8010" s="5">
        <f t="shared" si="9"/>
        <v>45146</v>
      </c>
    </row>
    <row r="8011">
      <c r="A8011" s="1" t="s">
        <v>8048</v>
      </c>
      <c r="B8011" s="1" t="s">
        <v>22</v>
      </c>
      <c r="C8011" s="1">
        <v>2.0</v>
      </c>
      <c r="D8011" s="1">
        <v>2.0</v>
      </c>
      <c r="E8011" s="1">
        <v>4.0</v>
      </c>
      <c r="F8011" s="1" t="s">
        <v>23</v>
      </c>
      <c r="G8011" s="1" t="s">
        <v>29</v>
      </c>
      <c r="H8011" s="2">
        <v>45262.0</v>
      </c>
      <c r="J8011" s="3">
        <f t="shared" si="2"/>
        <v>2</v>
      </c>
      <c r="K8011" s="4">
        <f t="shared" si="3"/>
        <v>2</v>
      </c>
      <c r="L8011" s="4">
        <f t="shared" si="4"/>
        <v>4</v>
      </c>
      <c r="S8011" s="1" t="s">
        <v>8048</v>
      </c>
      <c r="T8011" s="4" t="str">
        <f t="shared" si="5"/>
        <v>Coffee</v>
      </c>
      <c r="U8011" s="4" t="str">
        <f t="shared" si="6"/>
        <v>In-store</v>
      </c>
      <c r="V8011" s="4" t="str">
        <f t="shared" si="7"/>
        <v>Credit Card</v>
      </c>
      <c r="W8011" s="4">
        <f t="shared" ref="W8011:Y8011" si="8018">IF(OR(J8011 = "ERROR", J8011 = ""), "UNKNOWN", J8011)</f>
        <v>2</v>
      </c>
      <c r="X8011" s="4">
        <f t="shared" si="8018"/>
        <v>2</v>
      </c>
      <c r="Y8011" s="4">
        <f t="shared" si="8018"/>
        <v>4</v>
      </c>
      <c r="Z8011" s="5">
        <f t="shared" si="9"/>
        <v>45262</v>
      </c>
    </row>
    <row r="8012">
      <c r="A8012" s="1" t="s">
        <v>8049</v>
      </c>
      <c r="B8012" s="1" t="s">
        <v>32</v>
      </c>
      <c r="C8012" s="1">
        <v>2.0</v>
      </c>
      <c r="D8012" s="1">
        <v>1.0</v>
      </c>
      <c r="E8012" s="1">
        <v>2.0</v>
      </c>
      <c r="G8012" s="1" t="s">
        <v>24</v>
      </c>
      <c r="H8012" s="2">
        <v>45192.0</v>
      </c>
      <c r="J8012" s="3">
        <f t="shared" si="2"/>
        <v>2</v>
      </c>
      <c r="K8012" s="4">
        <f t="shared" si="3"/>
        <v>1</v>
      </c>
      <c r="L8012" s="4">
        <f t="shared" si="4"/>
        <v>2</v>
      </c>
      <c r="S8012" s="1" t="s">
        <v>8049</v>
      </c>
      <c r="T8012" s="4" t="str">
        <f t="shared" si="5"/>
        <v>Cookie</v>
      </c>
      <c r="U8012" s="4" t="str">
        <f t="shared" si="6"/>
        <v>Takeaway</v>
      </c>
      <c r="V8012" s="4" t="str">
        <f t="shared" si="7"/>
        <v>UNKNOWN</v>
      </c>
      <c r="W8012" s="4">
        <f t="shared" ref="W8012:Y8012" si="8019">IF(OR(J8012 = "ERROR", J8012 = ""), "UNKNOWN", J8012)</f>
        <v>2</v>
      </c>
      <c r="X8012" s="4">
        <f t="shared" si="8019"/>
        <v>1</v>
      </c>
      <c r="Y8012" s="4">
        <f t="shared" si="8019"/>
        <v>2</v>
      </c>
      <c r="Z8012" s="5">
        <f t="shared" si="9"/>
        <v>45192</v>
      </c>
    </row>
    <row r="8013">
      <c r="A8013" s="1" t="s">
        <v>8050</v>
      </c>
      <c r="B8013" s="1" t="s">
        <v>27</v>
      </c>
      <c r="C8013" s="1">
        <v>3.0</v>
      </c>
      <c r="D8013" s="1">
        <v>3.0</v>
      </c>
      <c r="E8013" s="1">
        <v>9.0</v>
      </c>
      <c r="H8013" s="6">
        <v>45215.0</v>
      </c>
      <c r="J8013" s="3">
        <f t="shared" si="2"/>
        <v>3</v>
      </c>
      <c r="K8013" s="4">
        <f t="shared" si="3"/>
        <v>3</v>
      </c>
      <c r="L8013" s="4">
        <f t="shared" si="4"/>
        <v>9</v>
      </c>
      <c r="S8013" s="1" t="s">
        <v>8050</v>
      </c>
      <c r="T8013" s="4" t="str">
        <f t="shared" si="5"/>
        <v>Cake</v>
      </c>
      <c r="U8013" s="4" t="str">
        <f t="shared" si="6"/>
        <v>UNKNOWN</v>
      </c>
      <c r="V8013" s="4" t="str">
        <f t="shared" si="7"/>
        <v>UNKNOWN</v>
      </c>
      <c r="W8013" s="4">
        <f t="shared" ref="W8013:Y8013" si="8020">IF(OR(J8013 = "ERROR", J8013 = ""), "UNKNOWN", J8013)</f>
        <v>3</v>
      </c>
      <c r="X8013" s="4">
        <f t="shared" si="8020"/>
        <v>3</v>
      </c>
      <c r="Y8013" s="4">
        <f t="shared" si="8020"/>
        <v>9</v>
      </c>
      <c r="Z8013" s="7">
        <f t="shared" si="9"/>
        <v>45215</v>
      </c>
    </row>
    <row r="8014">
      <c r="A8014" s="1" t="s">
        <v>8051</v>
      </c>
      <c r="B8014" s="1" t="s">
        <v>44</v>
      </c>
      <c r="C8014" s="1">
        <v>3.0</v>
      </c>
      <c r="D8014" s="1">
        <v>4.0</v>
      </c>
      <c r="E8014" s="1">
        <v>12.0</v>
      </c>
      <c r="F8014" s="1" t="s">
        <v>28</v>
      </c>
      <c r="H8014" s="2">
        <v>45039.0</v>
      </c>
      <c r="J8014" s="3">
        <f t="shared" si="2"/>
        <v>3</v>
      </c>
      <c r="K8014" s="4">
        <f t="shared" si="3"/>
        <v>4</v>
      </c>
      <c r="L8014" s="4">
        <f t="shared" si="4"/>
        <v>12</v>
      </c>
      <c r="S8014" s="1" t="s">
        <v>8051</v>
      </c>
      <c r="T8014" s="4" t="str">
        <f t="shared" si="5"/>
        <v>Sandwich</v>
      </c>
      <c r="U8014" s="4" t="str">
        <f t="shared" si="6"/>
        <v>UNKNOWN</v>
      </c>
      <c r="V8014" s="4" t="str">
        <f t="shared" si="7"/>
        <v>Cash</v>
      </c>
      <c r="W8014" s="4">
        <f t="shared" ref="W8014:Y8014" si="8021">IF(OR(J8014 = "ERROR", J8014 = ""), "UNKNOWN", J8014)</f>
        <v>3</v>
      </c>
      <c r="X8014" s="4">
        <f t="shared" si="8021"/>
        <v>4</v>
      </c>
      <c r="Y8014" s="4">
        <f t="shared" si="8021"/>
        <v>12</v>
      </c>
      <c r="Z8014" s="5">
        <f t="shared" si="9"/>
        <v>45039</v>
      </c>
    </row>
    <row r="8015">
      <c r="A8015" s="1" t="s">
        <v>8052</v>
      </c>
      <c r="B8015" s="1" t="s">
        <v>27</v>
      </c>
      <c r="C8015" s="1">
        <v>5.0</v>
      </c>
      <c r="D8015" s="1">
        <v>3.0</v>
      </c>
      <c r="E8015" s="1">
        <v>15.0</v>
      </c>
      <c r="F8015" s="1" t="s">
        <v>28</v>
      </c>
      <c r="G8015" s="1" t="s">
        <v>29</v>
      </c>
      <c r="H8015" s="2">
        <v>45064.0</v>
      </c>
      <c r="J8015" s="3">
        <f t="shared" si="2"/>
        <v>5</v>
      </c>
      <c r="K8015" s="4">
        <f t="shared" si="3"/>
        <v>3</v>
      </c>
      <c r="L8015" s="4">
        <f t="shared" si="4"/>
        <v>15</v>
      </c>
      <c r="S8015" s="1" t="s">
        <v>8052</v>
      </c>
      <c r="T8015" s="4" t="str">
        <f t="shared" si="5"/>
        <v>Cake</v>
      </c>
      <c r="U8015" s="4" t="str">
        <f t="shared" si="6"/>
        <v>In-store</v>
      </c>
      <c r="V8015" s="4" t="str">
        <f t="shared" si="7"/>
        <v>Cash</v>
      </c>
      <c r="W8015" s="4">
        <f t="shared" ref="W8015:Y8015" si="8022">IF(OR(J8015 = "ERROR", J8015 = ""), "UNKNOWN", J8015)</f>
        <v>5</v>
      </c>
      <c r="X8015" s="4">
        <f t="shared" si="8022"/>
        <v>3</v>
      </c>
      <c r="Y8015" s="4">
        <f t="shared" si="8022"/>
        <v>15</v>
      </c>
      <c r="Z8015" s="5">
        <f t="shared" si="9"/>
        <v>45064</v>
      </c>
    </row>
    <row r="8016">
      <c r="A8016" s="1" t="s">
        <v>8053</v>
      </c>
      <c r="B8016" s="1" t="s">
        <v>32</v>
      </c>
      <c r="C8016" s="1">
        <v>2.0</v>
      </c>
      <c r="D8016" s="1" t="s">
        <v>25</v>
      </c>
      <c r="E8016" s="1">
        <v>2.0</v>
      </c>
      <c r="F8016" s="1" t="s">
        <v>39</v>
      </c>
      <c r="H8016" s="6">
        <v>45228.0</v>
      </c>
      <c r="J8016" s="3">
        <f t="shared" si="2"/>
        <v>2</v>
      </c>
      <c r="K8016" s="4">
        <f t="shared" si="3"/>
        <v>1</v>
      </c>
      <c r="L8016" s="4">
        <f t="shared" si="4"/>
        <v>2</v>
      </c>
      <c r="S8016" s="1" t="s">
        <v>8053</v>
      </c>
      <c r="T8016" s="4" t="str">
        <f t="shared" si="5"/>
        <v>Cookie</v>
      </c>
      <c r="U8016" s="4" t="str">
        <f t="shared" si="6"/>
        <v>UNKNOWN</v>
      </c>
      <c r="V8016" s="4" t="str">
        <f t="shared" si="7"/>
        <v>Digital Wallet</v>
      </c>
      <c r="W8016" s="4">
        <f t="shared" ref="W8016:Y8016" si="8023">IF(OR(J8016 = "ERROR", J8016 = ""), "UNKNOWN", J8016)</f>
        <v>2</v>
      </c>
      <c r="X8016" s="4">
        <f t="shared" si="8023"/>
        <v>1</v>
      </c>
      <c r="Y8016" s="4">
        <f t="shared" si="8023"/>
        <v>2</v>
      </c>
      <c r="Z8016" s="7">
        <f t="shared" si="9"/>
        <v>45228</v>
      </c>
    </row>
    <row r="8017">
      <c r="A8017" s="1" t="s">
        <v>8054</v>
      </c>
      <c r="B8017" s="1" t="s">
        <v>55</v>
      </c>
      <c r="C8017" s="1">
        <v>1.0</v>
      </c>
      <c r="D8017" s="1">
        <v>3.0</v>
      </c>
      <c r="E8017" s="1">
        <v>3.0</v>
      </c>
      <c r="F8017" s="1" t="s">
        <v>39</v>
      </c>
      <c r="G8017" s="1" t="s">
        <v>24</v>
      </c>
      <c r="H8017" s="2">
        <v>44927.0</v>
      </c>
      <c r="J8017" s="3">
        <f t="shared" si="2"/>
        <v>1</v>
      </c>
      <c r="K8017" s="4">
        <f t="shared" si="3"/>
        <v>3</v>
      </c>
      <c r="L8017" s="4">
        <f t="shared" si="4"/>
        <v>3</v>
      </c>
      <c r="S8017" s="1" t="s">
        <v>8054</v>
      </c>
      <c r="T8017" s="4" t="str">
        <f t="shared" si="5"/>
        <v>Juice</v>
      </c>
      <c r="U8017" s="4" t="str">
        <f t="shared" si="6"/>
        <v>Takeaway</v>
      </c>
      <c r="V8017" s="4" t="str">
        <f t="shared" si="7"/>
        <v>Digital Wallet</v>
      </c>
      <c r="W8017" s="4">
        <f t="shared" ref="W8017:Y8017" si="8024">IF(OR(J8017 = "ERROR", J8017 = ""), "UNKNOWN", J8017)</f>
        <v>1</v>
      </c>
      <c r="X8017" s="4">
        <f t="shared" si="8024"/>
        <v>3</v>
      </c>
      <c r="Y8017" s="4">
        <f t="shared" si="8024"/>
        <v>3</v>
      </c>
      <c r="Z8017" s="5">
        <f t="shared" si="9"/>
        <v>44927</v>
      </c>
    </row>
    <row r="8018">
      <c r="A8018" s="1" t="s">
        <v>8055</v>
      </c>
      <c r="B8018" s="1" t="s">
        <v>22</v>
      </c>
      <c r="C8018" s="1">
        <v>5.0</v>
      </c>
      <c r="D8018" s="1">
        <v>2.0</v>
      </c>
      <c r="E8018" s="1">
        <v>10.0</v>
      </c>
      <c r="H8018" s="2">
        <v>45167.0</v>
      </c>
      <c r="J8018" s="3">
        <f t="shared" si="2"/>
        <v>5</v>
      </c>
      <c r="K8018" s="4">
        <f t="shared" si="3"/>
        <v>2</v>
      </c>
      <c r="L8018" s="4">
        <f t="shared" si="4"/>
        <v>10</v>
      </c>
      <c r="S8018" s="1" t="s">
        <v>8055</v>
      </c>
      <c r="T8018" s="4" t="str">
        <f t="shared" si="5"/>
        <v>Coffee</v>
      </c>
      <c r="U8018" s="4" t="str">
        <f t="shared" si="6"/>
        <v>UNKNOWN</v>
      </c>
      <c r="V8018" s="4" t="str">
        <f t="shared" si="7"/>
        <v>UNKNOWN</v>
      </c>
      <c r="W8018" s="4">
        <f t="shared" ref="W8018:Y8018" si="8025">IF(OR(J8018 = "ERROR", J8018 = ""), "UNKNOWN", J8018)</f>
        <v>5</v>
      </c>
      <c r="X8018" s="4">
        <f t="shared" si="8025"/>
        <v>2</v>
      </c>
      <c r="Y8018" s="4">
        <f t="shared" si="8025"/>
        <v>10</v>
      </c>
      <c r="Z8018" s="5">
        <f t="shared" si="9"/>
        <v>45167</v>
      </c>
    </row>
    <row r="8019">
      <c r="A8019" s="1" t="s">
        <v>8056</v>
      </c>
      <c r="B8019" s="1" t="s">
        <v>36</v>
      </c>
      <c r="C8019" s="1">
        <v>1.0</v>
      </c>
      <c r="D8019" s="1">
        <v>5.0</v>
      </c>
      <c r="E8019" s="1">
        <v>5.0</v>
      </c>
      <c r="G8019" s="1" t="s">
        <v>29</v>
      </c>
      <c r="H8019" s="2">
        <v>44992.0</v>
      </c>
      <c r="J8019" s="3">
        <f t="shared" si="2"/>
        <v>1</v>
      </c>
      <c r="K8019" s="4">
        <f t="shared" si="3"/>
        <v>5</v>
      </c>
      <c r="L8019" s="4">
        <f t="shared" si="4"/>
        <v>5</v>
      </c>
      <c r="S8019" s="1" t="s">
        <v>8056</v>
      </c>
      <c r="T8019" s="4" t="str">
        <f t="shared" si="5"/>
        <v>Salad</v>
      </c>
      <c r="U8019" s="4" t="str">
        <f t="shared" si="6"/>
        <v>In-store</v>
      </c>
      <c r="V8019" s="4" t="str">
        <f t="shared" si="7"/>
        <v>UNKNOWN</v>
      </c>
      <c r="W8019" s="4">
        <f t="shared" ref="W8019:Y8019" si="8026">IF(OR(J8019 = "ERROR", J8019 = ""), "UNKNOWN", J8019)</f>
        <v>1</v>
      </c>
      <c r="X8019" s="4">
        <f t="shared" si="8026"/>
        <v>5</v>
      </c>
      <c r="Y8019" s="4">
        <f t="shared" si="8026"/>
        <v>5</v>
      </c>
      <c r="Z8019" s="5">
        <f t="shared" si="9"/>
        <v>44992</v>
      </c>
    </row>
    <row r="8020">
      <c r="A8020" s="1" t="s">
        <v>8057</v>
      </c>
      <c r="B8020" s="1" t="s">
        <v>36</v>
      </c>
      <c r="C8020" s="1">
        <v>4.0</v>
      </c>
      <c r="D8020" s="1">
        <v>5.0</v>
      </c>
      <c r="E8020" s="1">
        <v>20.0</v>
      </c>
      <c r="F8020" s="1" t="s">
        <v>39</v>
      </c>
      <c r="G8020" s="1" t="s">
        <v>25</v>
      </c>
      <c r="H8020" s="6">
        <v>45289.0</v>
      </c>
      <c r="J8020" s="3">
        <f t="shared" si="2"/>
        <v>4</v>
      </c>
      <c r="K8020" s="4">
        <f t="shared" si="3"/>
        <v>5</v>
      </c>
      <c r="L8020" s="4">
        <f t="shared" si="4"/>
        <v>20</v>
      </c>
      <c r="S8020" s="1" t="s">
        <v>8057</v>
      </c>
      <c r="T8020" s="4" t="str">
        <f t="shared" si="5"/>
        <v>Salad</v>
      </c>
      <c r="U8020" s="4" t="str">
        <f t="shared" si="6"/>
        <v>UNKNOWN</v>
      </c>
      <c r="V8020" s="4" t="str">
        <f t="shared" si="7"/>
        <v>Digital Wallet</v>
      </c>
      <c r="W8020" s="4">
        <f t="shared" ref="W8020:Y8020" si="8027">IF(OR(J8020 = "ERROR", J8020 = ""), "UNKNOWN", J8020)</f>
        <v>4</v>
      </c>
      <c r="X8020" s="4">
        <f t="shared" si="8027"/>
        <v>5</v>
      </c>
      <c r="Y8020" s="4">
        <f t="shared" si="8027"/>
        <v>20</v>
      </c>
      <c r="Z8020" s="7">
        <f t="shared" si="9"/>
        <v>45289</v>
      </c>
    </row>
    <row r="8021">
      <c r="A8021" s="1" t="s">
        <v>8058</v>
      </c>
      <c r="B8021" s="1" t="s">
        <v>81</v>
      </c>
      <c r="C8021" s="1">
        <v>2.0</v>
      </c>
      <c r="D8021" s="1">
        <v>1.5</v>
      </c>
      <c r="E8021" s="1">
        <v>3.0</v>
      </c>
      <c r="G8021" s="1" t="s">
        <v>24</v>
      </c>
      <c r="H8021" s="2">
        <v>45093.0</v>
      </c>
      <c r="J8021" s="3">
        <f t="shared" si="2"/>
        <v>2</v>
      </c>
      <c r="K8021" s="4">
        <f t="shared" si="3"/>
        <v>1.5</v>
      </c>
      <c r="L8021" s="4">
        <f t="shared" si="4"/>
        <v>3</v>
      </c>
      <c r="S8021" s="1" t="s">
        <v>8058</v>
      </c>
      <c r="T8021" s="4" t="str">
        <f t="shared" si="5"/>
        <v>Tea</v>
      </c>
      <c r="U8021" s="4" t="str">
        <f t="shared" si="6"/>
        <v>Takeaway</v>
      </c>
      <c r="V8021" s="4" t="str">
        <f t="shared" si="7"/>
        <v>UNKNOWN</v>
      </c>
      <c r="W8021" s="4">
        <f t="shared" ref="W8021:Y8021" si="8028">IF(OR(J8021 = "ERROR", J8021 = ""), "UNKNOWN", J8021)</f>
        <v>2</v>
      </c>
      <c r="X8021" s="4">
        <f t="shared" si="8028"/>
        <v>1.5</v>
      </c>
      <c r="Y8021" s="4">
        <f t="shared" si="8028"/>
        <v>3</v>
      </c>
      <c r="Z8021" s="5">
        <f t="shared" si="9"/>
        <v>45093</v>
      </c>
    </row>
    <row r="8022">
      <c r="A8022" s="1" t="s">
        <v>8059</v>
      </c>
      <c r="B8022" s="1" t="s">
        <v>32</v>
      </c>
      <c r="C8022" s="1">
        <v>3.0</v>
      </c>
      <c r="D8022" s="1">
        <v>1.0</v>
      </c>
      <c r="E8022" s="1">
        <v>3.0</v>
      </c>
      <c r="F8022" s="1" t="s">
        <v>39</v>
      </c>
      <c r="G8022" s="1" t="s">
        <v>24</v>
      </c>
      <c r="H8022" s="2">
        <v>45156.0</v>
      </c>
      <c r="J8022" s="3">
        <f t="shared" si="2"/>
        <v>3</v>
      </c>
      <c r="K8022" s="4">
        <f t="shared" si="3"/>
        <v>1</v>
      </c>
      <c r="L8022" s="4">
        <f t="shared" si="4"/>
        <v>3</v>
      </c>
      <c r="S8022" s="1" t="s">
        <v>8059</v>
      </c>
      <c r="T8022" s="4" t="str">
        <f t="shared" si="5"/>
        <v>Cookie</v>
      </c>
      <c r="U8022" s="4" t="str">
        <f t="shared" si="6"/>
        <v>Takeaway</v>
      </c>
      <c r="V8022" s="4" t="str">
        <f t="shared" si="7"/>
        <v>Digital Wallet</v>
      </c>
      <c r="W8022" s="4">
        <f t="shared" ref="W8022:Y8022" si="8029">IF(OR(J8022 = "ERROR", J8022 = ""), "UNKNOWN", J8022)</f>
        <v>3</v>
      </c>
      <c r="X8022" s="4">
        <f t="shared" si="8029"/>
        <v>1</v>
      </c>
      <c r="Y8022" s="4">
        <f t="shared" si="8029"/>
        <v>3</v>
      </c>
      <c r="Z8022" s="5">
        <f t="shared" si="9"/>
        <v>45156</v>
      </c>
    </row>
    <row r="8023">
      <c r="A8023" s="1" t="s">
        <v>8060</v>
      </c>
      <c r="B8023" s="1" t="s">
        <v>36</v>
      </c>
      <c r="C8023" s="1" t="s">
        <v>25</v>
      </c>
      <c r="D8023" s="1">
        <v>5.0</v>
      </c>
      <c r="E8023" s="1" t="s">
        <v>30</v>
      </c>
      <c r="G8023" s="1" t="s">
        <v>29</v>
      </c>
      <c r="H8023" s="2">
        <v>45055.0</v>
      </c>
      <c r="J8023" s="3" t="str">
        <f t="shared" si="2"/>
        <v>ERROR</v>
      </c>
      <c r="K8023" s="4">
        <f t="shared" si="3"/>
        <v>5</v>
      </c>
      <c r="L8023" s="4" t="str">
        <f t="shared" si="4"/>
        <v>UNKNOWN</v>
      </c>
      <c r="S8023" s="1" t="s">
        <v>8060</v>
      </c>
      <c r="T8023" s="4" t="str">
        <f t="shared" si="5"/>
        <v>Salad</v>
      </c>
      <c r="U8023" s="4" t="str">
        <f t="shared" si="6"/>
        <v>In-store</v>
      </c>
      <c r="V8023" s="4" t="str">
        <f t="shared" si="7"/>
        <v>UNKNOWN</v>
      </c>
      <c r="W8023" s="4" t="str">
        <f t="shared" ref="W8023:Y8023" si="8030">IF(OR(J8023 = "ERROR", J8023 = ""), "UNKNOWN", J8023)</f>
        <v>UNKNOWN</v>
      </c>
      <c r="X8023" s="4">
        <f t="shared" si="8030"/>
        <v>5</v>
      </c>
      <c r="Y8023" s="4" t="str">
        <f t="shared" si="8030"/>
        <v>UNKNOWN</v>
      </c>
      <c r="Z8023" s="5">
        <f t="shared" si="9"/>
        <v>45055</v>
      </c>
    </row>
    <row r="8024">
      <c r="A8024" s="1" t="s">
        <v>8061</v>
      </c>
      <c r="B8024" s="1" t="s">
        <v>36</v>
      </c>
      <c r="C8024" s="1">
        <v>2.0</v>
      </c>
      <c r="D8024" s="1">
        <v>5.0</v>
      </c>
      <c r="E8024" s="1">
        <v>10.0</v>
      </c>
      <c r="F8024" s="1" t="s">
        <v>28</v>
      </c>
      <c r="G8024" s="1" t="s">
        <v>24</v>
      </c>
      <c r="H8024" s="2">
        <v>44958.0</v>
      </c>
      <c r="J8024" s="3">
        <f t="shared" si="2"/>
        <v>2</v>
      </c>
      <c r="K8024" s="4">
        <f t="shared" si="3"/>
        <v>5</v>
      </c>
      <c r="L8024" s="4">
        <f t="shared" si="4"/>
        <v>10</v>
      </c>
      <c r="S8024" s="1" t="s">
        <v>8061</v>
      </c>
      <c r="T8024" s="4" t="str">
        <f t="shared" si="5"/>
        <v>Salad</v>
      </c>
      <c r="U8024" s="4" t="str">
        <f t="shared" si="6"/>
        <v>Takeaway</v>
      </c>
      <c r="V8024" s="4" t="str">
        <f t="shared" si="7"/>
        <v>Cash</v>
      </c>
      <c r="W8024" s="4">
        <f t="shared" ref="W8024:Y8024" si="8031">IF(OR(J8024 = "ERROR", J8024 = ""), "UNKNOWN", J8024)</f>
        <v>2</v>
      </c>
      <c r="X8024" s="4">
        <f t="shared" si="8031"/>
        <v>5</v>
      </c>
      <c r="Y8024" s="4">
        <f t="shared" si="8031"/>
        <v>10</v>
      </c>
      <c r="Z8024" s="5">
        <f t="shared" si="9"/>
        <v>44958</v>
      </c>
    </row>
    <row r="8025">
      <c r="A8025" s="1" t="s">
        <v>8062</v>
      </c>
      <c r="B8025" s="1" t="s">
        <v>41</v>
      </c>
      <c r="C8025" s="1">
        <v>3.0</v>
      </c>
      <c r="D8025" s="1">
        <v>4.0</v>
      </c>
      <c r="E8025" s="1">
        <v>12.0</v>
      </c>
      <c r="F8025" s="1" t="s">
        <v>28</v>
      </c>
      <c r="G8025" s="1" t="s">
        <v>24</v>
      </c>
      <c r="H8025" s="2">
        <v>45101.0</v>
      </c>
      <c r="J8025" s="3">
        <f t="shared" si="2"/>
        <v>3</v>
      </c>
      <c r="K8025" s="4">
        <f t="shared" si="3"/>
        <v>4</v>
      </c>
      <c r="L8025" s="4">
        <f t="shared" si="4"/>
        <v>12</v>
      </c>
      <c r="S8025" s="1" t="s">
        <v>8062</v>
      </c>
      <c r="T8025" s="4" t="str">
        <f t="shared" si="5"/>
        <v>Smoothie</v>
      </c>
      <c r="U8025" s="4" t="str">
        <f t="shared" si="6"/>
        <v>Takeaway</v>
      </c>
      <c r="V8025" s="4" t="str">
        <f t="shared" si="7"/>
        <v>Cash</v>
      </c>
      <c r="W8025" s="4">
        <f t="shared" ref="W8025:Y8025" si="8032">IF(OR(J8025 = "ERROR", J8025 = ""), "UNKNOWN", J8025)</f>
        <v>3</v>
      </c>
      <c r="X8025" s="4">
        <f t="shared" si="8032"/>
        <v>4</v>
      </c>
      <c r="Y8025" s="4">
        <f t="shared" si="8032"/>
        <v>12</v>
      </c>
      <c r="Z8025" s="5">
        <f t="shared" si="9"/>
        <v>45101</v>
      </c>
    </row>
    <row r="8026">
      <c r="A8026" s="1" t="s">
        <v>8063</v>
      </c>
      <c r="B8026" s="1" t="s">
        <v>44</v>
      </c>
      <c r="C8026" s="1" t="s">
        <v>25</v>
      </c>
      <c r="D8026" s="1">
        <v>4.0</v>
      </c>
      <c r="E8026" s="1">
        <v>16.0</v>
      </c>
      <c r="G8026" s="1" t="s">
        <v>24</v>
      </c>
      <c r="H8026" s="6">
        <v>45256.0</v>
      </c>
      <c r="J8026" s="3">
        <f t="shared" si="2"/>
        <v>4</v>
      </c>
      <c r="K8026" s="4">
        <f t="shared" si="3"/>
        <v>4</v>
      </c>
      <c r="L8026" s="4">
        <f t="shared" si="4"/>
        <v>16</v>
      </c>
      <c r="S8026" s="1" t="s">
        <v>8063</v>
      </c>
      <c r="T8026" s="4" t="str">
        <f t="shared" si="5"/>
        <v>Sandwich</v>
      </c>
      <c r="U8026" s="4" t="str">
        <f t="shared" si="6"/>
        <v>Takeaway</v>
      </c>
      <c r="V8026" s="4" t="str">
        <f t="shared" si="7"/>
        <v>UNKNOWN</v>
      </c>
      <c r="W8026" s="4">
        <f t="shared" ref="W8026:Y8026" si="8033">IF(OR(J8026 = "ERROR", J8026 = ""), "UNKNOWN", J8026)</f>
        <v>4</v>
      </c>
      <c r="X8026" s="4">
        <f t="shared" si="8033"/>
        <v>4</v>
      </c>
      <c r="Y8026" s="4">
        <f t="shared" si="8033"/>
        <v>16</v>
      </c>
      <c r="Z8026" s="7">
        <f t="shared" si="9"/>
        <v>45256</v>
      </c>
    </row>
    <row r="8027">
      <c r="A8027" s="1" t="s">
        <v>8064</v>
      </c>
      <c r="B8027" s="1" t="s">
        <v>36</v>
      </c>
      <c r="C8027" s="1">
        <v>1.0</v>
      </c>
      <c r="D8027" s="1">
        <v>5.0</v>
      </c>
      <c r="E8027" s="1">
        <v>5.0</v>
      </c>
      <c r="F8027" s="1" t="s">
        <v>39</v>
      </c>
      <c r="G8027" s="1" t="s">
        <v>24</v>
      </c>
      <c r="H8027" s="6">
        <v>45256.0</v>
      </c>
      <c r="J8027" s="3">
        <f t="shared" si="2"/>
        <v>1</v>
      </c>
      <c r="K8027" s="4">
        <f t="shared" si="3"/>
        <v>5</v>
      </c>
      <c r="L8027" s="4">
        <f t="shared" si="4"/>
        <v>5</v>
      </c>
      <c r="S8027" s="1" t="s">
        <v>8064</v>
      </c>
      <c r="T8027" s="4" t="str">
        <f t="shared" si="5"/>
        <v>Salad</v>
      </c>
      <c r="U8027" s="4" t="str">
        <f t="shared" si="6"/>
        <v>Takeaway</v>
      </c>
      <c r="V8027" s="4" t="str">
        <f t="shared" si="7"/>
        <v>Digital Wallet</v>
      </c>
      <c r="W8027" s="4">
        <f t="shared" ref="W8027:Y8027" si="8034">IF(OR(J8027 = "ERROR", J8027 = ""), "UNKNOWN", J8027)</f>
        <v>1</v>
      </c>
      <c r="X8027" s="4">
        <f t="shared" si="8034"/>
        <v>5</v>
      </c>
      <c r="Y8027" s="4">
        <f t="shared" si="8034"/>
        <v>5</v>
      </c>
      <c r="Z8027" s="7">
        <f t="shared" si="9"/>
        <v>45256</v>
      </c>
    </row>
    <row r="8028">
      <c r="A8028" s="1" t="s">
        <v>8065</v>
      </c>
      <c r="B8028" s="1" t="s">
        <v>27</v>
      </c>
      <c r="C8028" s="1">
        <v>3.0</v>
      </c>
      <c r="D8028" s="1">
        <v>3.0</v>
      </c>
      <c r="E8028" s="1">
        <v>9.0</v>
      </c>
      <c r="F8028" s="1" t="s">
        <v>39</v>
      </c>
      <c r="G8028" s="1" t="s">
        <v>24</v>
      </c>
      <c r="H8028" s="2">
        <v>45106.0</v>
      </c>
      <c r="J8028" s="3">
        <f t="shared" si="2"/>
        <v>3</v>
      </c>
      <c r="K8028" s="4">
        <f t="shared" si="3"/>
        <v>3</v>
      </c>
      <c r="L8028" s="4">
        <f t="shared" si="4"/>
        <v>9</v>
      </c>
      <c r="S8028" s="1" t="s">
        <v>8065</v>
      </c>
      <c r="T8028" s="4" t="str">
        <f t="shared" si="5"/>
        <v>Cake</v>
      </c>
      <c r="U8028" s="4" t="str">
        <f t="shared" si="6"/>
        <v>Takeaway</v>
      </c>
      <c r="V8028" s="4" t="str">
        <f t="shared" si="7"/>
        <v>Digital Wallet</v>
      </c>
      <c r="W8028" s="4">
        <f t="shared" ref="W8028:Y8028" si="8035">IF(OR(J8028 = "ERROR", J8028 = ""), "UNKNOWN", J8028)</f>
        <v>3</v>
      </c>
      <c r="X8028" s="4">
        <f t="shared" si="8035"/>
        <v>3</v>
      </c>
      <c r="Y8028" s="4">
        <f t="shared" si="8035"/>
        <v>9</v>
      </c>
      <c r="Z8028" s="5">
        <f t="shared" si="9"/>
        <v>45106</v>
      </c>
    </row>
    <row r="8029">
      <c r="A8029" s="1" t="s">
        <v>8066</v>
      </c>
      <c r="B8029" s="1" t="s">
        <v>36</v>
      </c>
      <c r="C8029" s="1">
        <v>2.0</v>
      </c>
      <c r="D8029" s="1">
        <v>5.0</v>
      </c>
      <c r="E8029" s="1">
        <v>10.0</v>
      </c>
      <c r="F8029" s="1" t="s">
        <v>28</v>
      </c>
      <c r="G8029" s="1" t="s">
        <v>24</v>
      </c>
      <c r="H8029" s="1" t="s">
        <v>30</v>
      </c>
      <c r="J8029" s="3">
        <f t="shared" si="2"/>
        <v>2</v>
      </c>
      <c r="K8029" s="4">
        <f t="shared" si="3"/>
        <v>5</v>
      </c>
      <c r="L8029" s="4">
        <f t="shared" si="4"/>
        <v>10</v>
      </c>
      <c r="S8029" s="1" t="s">
        <v>8066</v>
      </c>
      <c r="T8029" s="4" t="str">
        <f t="shared" si="5"/>
        <v>Salad</v>
      </c>
      <c r="U8029" s="4" t="str">
        <f t="shared" si="6"/>
        <v>Takeaway</v>
      </c>
      <c r="V8029" s="4" t="str">
        <f t="shared" si="7"/>
        <v>Cash</v>
      </c>
      <c r="W8029" s="4">
        <f t="shared" ref="W8029:Y8029" si="8036">IF(OR(J8029 = "ERROR", J8029 = ""), "UNKNOWN", J8029)</f>
        <v>2</v>
      </c>
      <c r="X8029" s="4">
        <f t="shared" si="8036"/>
        <v>5</v>
      </c>
      <c r="Y8029" s="4">
        <f t="shared" si="8036"/>
        <v>10</v>
      </c>
      <c r="Z8029" s="4" t="str">
        <f t="shared" si="9"/>
        <v>UNKNOWN</v>
      </c>
    </row>
    <row r="8030">
      <c r="A8030" s="1" t="s">
        <v>8067</v>
      </c>
      <c r="B8030" s="1" t="s">
        <v>36</v>
      </c>
      <c r="C8030" s="1">
        <v>1.0</v>
      </c>
      <c r="D8030" s="1">
        <v>5.0</v>
      </c>
      <c r="E8030" s="1">
        <v>5.0</v>
      </c>
      <c r="F8030" s="1" t="s">
        <v>23</v>
      </c>
      <c r="G8030" s="1" t="s">
        <v>25</v>
      </c>
      <c r="H8030" s="2">
        <v>45135.0</v>
      </c>
      <c r="J8030" s="3">
        <f t="shared" si="2"/>
        <v>1</v>
      </c>
      <c r="K8030" s="4">
        <f t="shared" si="3"/>
        <v>5</v>
      </c>
      <c r="L8030" s="4">
        <f t="shared" si="4"/>
        <v>5</v>
      </c>
      <c r="S8030" s="1" t="s">
        <v>8067</v>
      </c>
      <c r="T8030" s="4" t="str">
        <f t="shared" si="5"/>
        <v>Salad</v>
      </c>
      <c r="U8030" s="4" t="str">
        <f t="shared" si="6"/>
        <v>UNKNOWN</v>
      </c>
      <c r="V8030" s="4" t="str">
        <f t="shared" si="7"/>
        <v>Credit Card</v>
      </c>
      <c r="W8030" s="4">
        <f t="shared" ref="W8030:Y8030" si="8037">IF(OR(J8030 = "ERROR", J8030 = ""), "UNKNOWN", J8030)</f>
        <v>1</v>
      </c>
      <c r="X8030" s="4">
        <f t="shared" si="8037"/>
        <v>5</v>
      </c>
      <c r="Y8030" s="4">
        <f t="shared" si="8037"/>
        <v>5</v>
      </c>
      <c r="Z8030" s="5">
        <f t="shared" si="9"/>
        <v>45135</v>
      </c>
    </row>
    <row r="8031">
      <c r="A8031" s="1" t="s">
        <v>8068</v>
      </c>
      <c r="B8031" s="1" t="s">
        <v>22</v>
      </c>
      <c r="C8031" s="1">
        <v>3.0</v>
      </c>
      <c r="D8031" s="1">
        <v>2.0</v>
      </c>
      <c r="E8031" s="1">
        <v>6.0</v>
      </c>
      <c r="F8031" s="1" t="s">
        <v>23</v>
      </c>
      <c r="G8031" s="1" t="s">
        <v>25</v>
      </c>
      <c r="H8031" s="6">
        <v>45214.0</v>
      </c>
      <c r="J8031" s="3">
        <f t="shared" si="2"/>
        <v>3</v>
      </c>
      <c r="K8031" s="4">
        <f t="shared" si="3"/>
        <v>2</v>
      </c>
      <c r="L8031" s="4">
        <f t="shared" si="4"/>
        <v>6</v>
      </c>
      <c r="S8031" s="1" t="s">
        <v>8068</v>
      </c>
      <c r="T8031" s="4" t="str">
        <f t="shared" si="5"/>
        <v>Coffee</v>
      </c>
      <c r="U8031" s="4" t="str">
        <f t="shared" si="6"/>
        <v>UNKNOWN</v>
      </c>
      <c r="V8031" s="4" t="str">
        <f t="shared" si="7"/>
        <v>Credit Card</v>
      </c>
      <c r="W8031" s="4">
        <f t="shared" ref="W8031:Y8031" si="8038">IF(OR(J8031 = "ERROR", J8031 = ""), "UNKNOWN", J8031)</f>
        <v>3</v>
      </c>
      <c r="X8031" s="4">
        <f t="shared" si="8038"/>
        <v>2</v>
      </c>
      <c r="Y8031" s="4">
        <f t="shared" si="8038"/>
        <v>6</v>
      </c>
      <c r="Z8031" s="7">
        <f t="shared" si="9"/>
        <v>45214</v>
      </c>
    </row>
    <row r="8032">
      <c r="A8032" s="1" t="s">
        <v>8069</v>
      </c>
      <c r="B8032" s="1" t="s">
        <v>55</v>
      </c>
      <c r="C8032" s="1" t="s">
        <v>25</v>
      </c>
      <c r="D8032" s="1">
        <v>3.0</v>
      </c>
      <c r="E8032" s="1">
        <v>12.0</v>
      </c>
      <c r="H8032" s="2">
        <v>45155.0</v>
      </c>
      <c r="J8032" s="3">
        <f t="shared" si="2"/>
        <v>4</v>
      </c>
      <c r="K8032" s="4">
        <f t="shared" si="3"/>
        <v>3</v>
      </c>
      <c r="L8032" s="4">
        <f t="shared" si="4"/>
        <v>12</v>
      </c>
      <c r="S8032" s="1" t="s">
        <v>8069</v>
      </c>
      <c r="T8032" s="4" t="str">
        <f t="shared" si="5"/>
        <v>Juice</v>
      </c>
      <c r="U8032" s="4" t="str">
        <f t="shared" si="6"/>
        <v>UNKNOWN</v>
      </c>
      <c r="V8032" s="4" t="str">
        <f t="shared" si="7"/>
        <v>UNKNOWN</v>
      </c>
      <c r="W8032" s="4">
        <f t="shared" ref="W8032:Y8032" si="8039">IF(OR(J8032 = "ERROR", J8032 = ""), "UNKNOWN", J8032)</f>
        <v>4</v>
      </c>
      <c r="X8032" s="4">
        <f t="shared" si="8039"/>
        <v>3</v>
      </c>
      <c r="Y8032" s="4">
        <f t="shared" si="8039"/>
        <v>12</v>
      </c>
      <c r="Z8032" s="5">
        <f t="shared" si="9"/>
        <v>45155</v>
      </c>
    </row>
    <row r="8033">
      <c r="A8033" s="1" t="s">
        <v>8070</v>
      </c>
      <c r="B8033" s="1" t="s">
        <v>27</v>
      </c>
      <c r="C8033" s="1">
        <v>3.0</v>
      </c>
      <c r="D8033" s="1">
        <v>3.0</v>
      </c>
      <c r="E8033" s="1">
        <v>9.0</v>
      </c>
      <c r="H8033" s="2">
        <v>45069.0</v>
      </c>
      <c r="J8033" s="3">
        <f t="shared" si="2"/>
        <v>3</v>
      </c>
      <c r="K8033" s="4">
        <f t="shared" si="3"/>
        <v>3</v>
      </c>
      <c r="L8033" s="4">
        <f t="shared" si="4"/>
        <v>9</v>
      </c>
      <c r="S8033" s="1" t="s">
        <v>8070</v>
      </c>
      <c r="T8033" s="4" t="str">
        <f t="shared" si="5"/>
        <v>Cake</v>
      </c>
      <c r="U8033" s="4" t="str">
        <f t="shared" si="6"/>
        <v>UNKNOWN</v>
      </c>
      <c r="V8033" s="4" t="str">
        <f t="shared" si="7"/>
        <v>UNKNOWN</v>
      </c>
      <c r="W8033" s="4">
        <f t="shared" ref="W8033:Y8033" si="8040">IF(OR(J8033 = "ERROR", J8033 = ""), "UNKNOWN", J8033)</f>
        <v>3</v>
      </c>
      <c r="X8033" s="4">
        <f t="shared" si="8040"/>
        <v>3</v>
      </c>
      <c r="Y8033" s="4">
        <f t="shared" si="8040"/>
        <v>9</v>
      </c>
      <c r="Z8033" s="5">
        <f t="shared" si="9"/>
        <v>45069</v>
      </c>
    </row>
    <row r="8034">
      <c r="A8034" s="1" t="s">
        <v>8071</v>
      </c>
      <c r="B8034" s="1" t="s">
        <v>27</v>
      </c>
      <c r="C8034" s="1">
        <v>2.0</v>
      </c>
      <c r="D8034" s="1">
        <v>3.0</v>
      </c>
      <c r="E8034" s="1">
        <v>6.0</v>
      </c>
      <c r="G8034" s="1" t="s">
        <v>24</v>
      </c>
      <c r="H8034" s="2">
        <v>45238.0</v>
      </c>
      <c r="J8034" s="3">
        <f t="shared" si="2"/>
        <v>2</v>
      </c>
      <c r="K8034" s="4">
        <f t="shared" si="3"/>
        <v>3</v>
      </c>
      <c r="L8034" s="4">
        <f t="shared" si="4"/>
        <v>6</v>
      </c>
      <c r="S8034" s="1" t="s">
        <v>8071</v>
      </c>
      <c r="T8034" s="4" t="str">
        <f t="shared" si="5"/>
        <v>Cake</v>
      </c>
      <c r="U8034" s="4" t="str">
        <f t="shared" si="6"/>
        <v>Takeaway</v>
      </c>
      <c r="V8034" s="4" t="str">
        <f t="shared" si="7"/>
        <v>UNKNOWN</v>
      </c>
      <c r="W8034" s="4">
        <f t="shared" ref="W8034:Y8034" si="8041">IF(OR(J8034 = "ERROR", J8034 = ""), "UNKNOWN", J8034)</f>
        <v>2</v>
      </c>
      <c r="X8034" s="4">
        <f t="shared" si="8041"/>
        <v>3</v>
      </c>
      <c r="Y8034" s="4">
        <f t="shared" si="8041"/>
        <v>6</v>
      </c>
      <c r="Z8034" s="5">
        <f t="shared" si="9"/>
        <v>45238</v>
      </c>
    </row>
    <row r="8035">
      <c r="A8035" s="1" t="s">
        <v>8072</v>
      </c>
      <c r="B8035" s="1" t="s">
        <v>41</v>
      </c>
      <c r="C8035" s="1">
        <v>2.0</v>
      </c>
      <c r="D8035" s="1">
        <v>4.0</v>
      </c>
      <c r="F8035" s="1" t="s">
        <v>39</v>
      </c>
      <c r="H8035" s="2">
        <v>45191.0</v>
      </c>
      <c r="J8035" s="3">
        <f t="shared" si="2"/>
        <v>2</v>
      </c>
      <c r="K8035" s="4">
        <f t="shared" si="3"/>
        <v>4</v>
      </c>
      <c r="L8035" s="4">
        <f t="shared" si="4"/>
        <v>8</v>
      </c>
      <c r="S8035" s="1" t="s">
        <v>8072</v>
      </c>
      <c r="T8035" s="4" t="str">
        <f t="shared" si="5"/>
        <v>Smoothie</v>
      </c>
      <c r="U8035" s="4" t="str">
        <f t="shared" si="6"/>
        <v>UNKNOWN</v>
      </c>
      <c r="V8035" s="4" t="str">
        <f t="shared" si="7"/>
        <v>Digital Wallet</v>
      </c>
      <c r="W8035" s="4">
        <f t="shared" ref="W8035:Y8035" si="8042">IF(OR(J8035 = "ERROR", J8035 = ""), "UNKNOWN", J8035)</f>
        <v>2</v>
      </c>
      <c r="X8035" s="4">
        <f t="shared" si="8042"/>
        <v>4</v>
      </c>
      <c r="Y8035" s="4">
        <f t="shared" si="8042"/>
        <v>8</v>
      </c>
      <c r="Z8035" s="5">
        <f t="shared" si="9"/>
        <v>45191</v>
      </c>
    </row>
    <row r="8036">
      <c r="A8036" s="1" t="s">
        <v>8073</v>
      </c>
      <c r="B8036" s="1" t="s">
        <v>81</v>
      </c>
      <c r="C8036" s="1">
        <v>5.0</v>
      </c>
      <c r="D8036" s="1">
        <v>1.5</v>
      </c>
      <c r="E8036" s="1">
        <v>7.5</v>
      </c>
      <c r="G8036" s="1" t="s">
        <v>24</v>
      </c>
      <c r="H8036" s="6">
        <v>45213.0</v>
      </c>
      <c r="J8036" s="3">
        <f t="shared" si="2"/>
        <v>5</v>
      </c>
      <c r="K8036" s="4">
        <f t="shared" si="3"/>
        <v>1.5</v>
      </c>
      <c r="L8036" s="4">
        <f t="shared" si="4"/>
        <v>7.5</v>
      </c>
      <c r="S8036" s="1" t="s">
        <v>8073</v>
      </c>
      <c r="T8036" s="4" t="str">
        <f t="shared" si="5"/>
        <v>Tea</v>
      </c>
      <c r="U8036" s="4" t="str">
        <f t="shared" si="6"/>
        <v>Takeaway</v>
      </c>
      <c r="V8036" s="4" t="str">
        <f t="shared" si="7"/>
        <v>UNKNOWN</v>
      </c>
      <c r="W8036" s="4">
        <f t="shared" ref="W8036:Y8036" si="8043">IF(OR(J8036 = "ERROR", J8036 = ""), "UNKNOWN", J8036)</f>
        <v>5</v>
      </c>
      <c r="X8036" s="4">
        <f t="shared" si="8043"/>
        <v>1.5</v>
      </c>
      <c r="Y8036" s="4">
        <f t="shared" si="8043"/>
        <v>7.5</v>
      </c>
      <c r="Z8036" s="7">
        <f t="shared" si="9"/>
        <v>45213</v>
      </c>
    </row>
    <row r="8037">
      <c r="A8037" s="1" t="s">
        <v>8074</v>
      </c>
      <c r="B8037" s="1" t="s">
        <v>27</v>
      </c>
      <c r="C8037" s="1">
        <v>4.0</v>
      </c>
      <c r="D8037" s="1">
        <v>3.0</v>
      </c>
      <c r="E8037" s="1">
        <v>12.0</v>
      </c>
      <c r="F8037" s="1" t="s">
        <v>28</v>
      </c>
      <c r="G8037" s="1" t="s">
        <v>29</v>
      </c>
      <c r="H8037" s="2">
        <v>44956.0</v>
      </c>
      <c r="J8037" s="3">
        <f t="shared" si="2"/>
        <v>4</v>
      </c>
      <c r="K8037" s="4">
        <f t="shared" si="3"/>
        <v>3</v>
      </c>
      <c r="L8037" s="4">
        <f t="shared" si="4"/>
        <v>12</v>
      </c>
      <c r="S8037" s="1" t="s">
        <v>8074</v>
      </c>
      <c r="T8037" s="4" t="str">
        <f t="shared" si="5"/>
        <v>Cake</v>
      </c>
      <c r="U8037" s="4" t="str">
        <f t="shared" si="6"/>
        <v>In-store</v>
      </c>
      <c r="V8037" s="4" t="str">
        <f t="shared" si="7"/>
        <v>Cash</v>
      </c>
      <c r="W8037" s="4">
        <f t="shared" ref="W8037:Y8037" si="8044">IF(OR(J8037 = "ERROR", J8037 = ""), "UNKNOWN", J8037)</f>
        <v>4</v>
      </c>
      <c r="X8037" s="4">
        <f t="shared" si="8044"/>
        <v>3</v>
      </c>
      <c r="Y8037" s="4">
        <f t="shared" si="8044"/>
        <v>12</v>
      </c>
      <c r="Z8037" s="5">
        <f t="shared" si="9"/>
        <v>44956</v>
      </c>
    </row>
    <row r="8038">
      <c r="A8038" s="1" t="s">
        <v>8075</v>
      </c>
      <c r="B8038" s="1" t="s">
        <v>36</v>
      </c>
      <c r="C8038" s="1">
        <v>1.0</v>
      </c>
      <c r="D8038" s="1">
        <v>5.0</v>
      </c>
      <c r="E8038" s="1">
        <v>5.0</v>
      </c>
      <c r="F8038" s="1" t="s">
        <v>23</v>
      </c>
      <c r="H8038" s="2">
        <v>45198.0</v>
      </c>
      <c r="J8038" s="3">
        <f t="shared" si="2"/>
        <v>1</v>
      </c>
      <c r="K8038" s="4">
        <f t="shared" si="3"/>
        <v>5</v>
      </c>
      <c r="L8038" s="4">
        <f t="shared" si="4"/>
        <v>5</v>
      </c>
      <c r="S8038" s="1" t="s">
        <v>8075</v>
      </c>
      <c r="T8038" s="4" t="str">
        <f t="shared" si="5"/>
        <v>Salad</v>
      </c>
      <c r="U8038" s="4" t="str">
        <f t="shared" si="6"/>
        <v>UNKNOWN</v>
      </c>
      <c r="V8038" s="4" t="str">
        <f t="shared" si="7"/>
        <v>Credit Card</v>
      </c>
      <c r="W8038" s="4">
        <f t="shared" ref="W8038:Y8038" si="8045">IF(OR(J8038 = "ERROR", J8038 = ""), "UNKNOWN", J8038)</f>
        <v>1</v>
      </c>
      <c r="X8038" s="4">
        <f t="shared" si="8045"/>
        <v>5</v>
      </c>
      <c r="Y8038" s="4">
        <f t="shared" si="8045"/>
        <v>5</v>
      </c>
      <c r="Z8038" s="5">
        <f t="shared" si="9"/>
        <v>45198</v>
      </c>
    </row>
    <row r="8039">
      <c r="A8039" s="1" t="s">
        <v>8076</v>
      </c>
      <c r="B8039" s="1" t="s">
        <v>32</v>
      </c>
      <c r="C8039" s="1">
        <v>3.0</v>
      </c>
      <c r="D8039" s="1">
        <v>1.0</v>
      </c>
      <c r="E8039" s="1">
        <v>3.0</v>
      </c>
      <c r="F8039" s="1" t="s">
        <v>39</v>
      </c>
      <c r="G8039" s="1" t="s">
        <v>29</v>
      </c>
      <c r="H8039" s="2">
        <v>45074.0</v>
      </c>
      <c r="J8039" s="3">
        <f t="shared" si="2"/>
        <v>3</v>
      </c>
      <c r="K8039" s="4">
        <f t="shared" si="3"/>
        <v>1</v>
      </c>
      <c r="L8039" s="4">
        <f t="shared" si="4"/>
        <v>3</v>
      </c>
      <c r="S8039" s="1" t="s">
        <v>8076</v>
      </c>
      <c r="T8039" s="4" t="str">
        <f t="shared" si="5"/>
        <v>Cookie</v>
      </c>
      <c r="U8039" s="4" t="str">
        <f t="shared" si="6"/>
        <v>In-store</v>
      </c>
      <c r="V8039" s="4" t="str">
        <f t="shared" si="7"/>
        <v>Digital Wallet</v>
      </c>
      <c r="W8039" s="4">
        <f t="shared" ref="W8039:Y8039" si="8046">IF(OR(J8039 = "ERROR", J8039 = ""), "UNKNOWN", J8039)</f>
        <v>3</v>
      </c>
      <c r="X8039" s="4">
        <f t="shared" si="8046"/>
        <v>1</v>
      </c>
      <c r="Y8039" s="4">
        <f t="shared" si="8046"/>
        <v>3</v>
      </c>
      <c r="Z8039" s="5">
        <f t="shared" si="9"/>
        <v>45074</v>
      </c>
    </row>
    <row r="8040">
      <c r="A8040" s="1" t="s">
        <v>8077</v>
      </c>
      <c r="B8040" s="1" t="s">
        <v>32</v>
      </c>
      <c r="C8040" s="1">
        <v>3.0</v>
      </c>
      <c r="D8040" s="1">
        <v>1.0</v>
      </c>
      <c r="E8040" s="1">
        <v>3.0</v>
      </c>
      <c r="F8040" s="1" t="s">
        <v>28</v>
      </c>
      <c r="G8040" s="1" t="s">
        <v>25</v>
      </c>
      <c r="H8040" s="2">
        <v>45049.0</v>
      </c>
      <c r="J8040" s="3">
        <f t="shared" si="2"/>
        <v>3</v>
      </c>
      <c r="K8040" s="4">
        <f t="shared" si="3"/>
        <v>1</v>
      </c>
      <c r="L8040" s="4">
        <f t="shared" si="4"/>
        <v>3</v>
      </c>
      <c r="S8040" s="1" t="s">
        <v>8077</v>
      </c>
      <c r="T8040" s="4" t="str">
        <f t="shared" si="5"/>
        <v>Cookie</v>
      </c>
      <c r="U8040" s="4" t="str">
        <f t="shared" si="6"/>
        <v>UNKNOWN</v>
      </c>
      <c r="V8040" s="4" t="str">
        <f t="shared" si="7"/>
        <v>Cash</v>
      </c>
      <c r="W8040" s="4">
        <f t="shared" ref="W8040:Y8040" si="8047">IF(OR(J8040 = "ERROR", J8040 = ""), "UNKNOWN", J8040)</f>
        <v>3</v>
      </c>
      <c r="X8040" s="4">
        <f t="shared" si="8047"/>
        <v>1</v>
      </c>
      <c r="Y8040" s="4">
        <f t="shared" si="8047"/>
        <v>3</v>
      </c>
      <c r="Z8040" s="5">
        <f t="shared" si="9"/>
        <v>45049</v>
      </c>
    </row>
    <row r="8041">
      <c r="A8041" s="1" t="s">
        <v>8078</v>
      </c>
      <c r="B8041" s="1" t="s">
        <v>22</v>
      </c>
      <c r="C8041" s="1">
        <v>1.0</v>
      </c>
      <c r="D8041" s="1">
        <v>2.0</v>
      </c>
      <c r="E8041" s="1">
        <v>2.0</v>
      </c>
      <c r="G8041" s="1" t="s">
        <v>24</v>
      </c>
      <c r="H8041" s="1" t="s">
        <v>30</v>
      </c>
      <c r="J8041" s="3">
        <f t="shared" si="2"/>
        <v>1</v>
      </c>
      <c r="K8041" s="4">
        <f t="shared" si="3"/>
        <v>2</v>
      </c>
      <c r="L8041" s="4">
        <f t="shared" si="4"/>
        <v>2</v>
      </c>
      <c r="S8041" s="1" t="s">
        <v>8078</v>
      </c>
      <c r="T8041" s="4" t="str">
        <f t="shared" si="5"/>
        <v>Coffee</v>
      </c>
      <c r="U8041" s="4" t="str">
        <f t="shared" si="6"/>
        <v>Takeaway</v>
      </c>
      <c r="V8041" s="4" t="str">
        <f t="shared" si="7"/>
        <v>UNKNOWN</v>
      </c>
      <c r="W8041" s="4">
        <f t="shared" ref="W8041:Y8041" si="8048">IF(OR(J8041 = "ERROR", J8041 = ""), "UNKNOWN", J8041)</f>
        <v>1</v>
      </c>
      <c r="X8041" s="4">
        <f t="shared" si="8048"/>
        <v>2</v>
      </c>
      <c r="Y8041" s="4">
        <f t="shared" si="8048"/>
        <v>2</v>
      </c>
      <c r="Z8041" s="4" t="str">
        <f t="shared" si="9"/>
        <v>UNKNOWN</v>
      </c>
    </row>
    <row r="8042">
      <c r="A8042" s="1" t="s">
        <v>8079</v>
      </c>
      <c r="B8042" s="1" t="s">
        <v>22</v>
      </c>
      <c r="C8042" s="1">
        <v>2.0</v>
      </c>
      <c r="D8042" s="1">
        <v>2.0</v>
      </c>
      <c r="E8042" s="1">
        <v>4.0</v>
      </c>
      <c r="F8042" s="1" t="s">
        <v>23</v>
      </c>
      <c r="H8042" s="6">
        <v>45258.0</v>
      </c>
      <c r="J8042" s="3">
        <f t="shared" si="2"/>
        <v>2</v>
      </c>
      <c r="K8042" s="4">
        <f t="shared" si="3"/>
        <v>2</v>
      </c>
      <c r="L8042" s="4">
        <f t="shared" si="4"/>
        <v>4</v>
      </c>
      <c r="S8042" s="1" t="s">
        <v>8079</v>
      </c>
      <c r="T8042" s="4" t="str">
        <f t="shared" si="5"/>
        <v>Coffee</v>
      </c>
      <c r="U8042" s="4" t="str">
        <f t="shared" si="6"/>
        <v>UNKNOWN</v>
      </c>
      <c r="V8042" s="4" t="str">
        <f t="shared" si="7"/>
        <v>Credit Card</v>
      </c>
      <c r="W8042" s="4">
        <f t="shared" ref="W8042:Y8042" si="8049">IF(OR(J8042 = "ERROR", J8042 = ""), "UNKNOWN", J8042)</f>
        <v>2</v>
      </c>
      <c r="X8042" s="4">
        <f t="shared" si="8049"/>
        <v>2</v>
      </c>
      <c r="Y8042" s="4">
        <f t="shared" si="8049"/>
        <v>4</v>
      </c>
      <c r="Z8042" s="7">
        <f t="shared" si="9"/>
        <v>45258</v>
      </c>
    </row>
    <row r="8043">
      <c r="A8043" s="1" t="s">
        <v>8080</v>
      </c>
      <c r="B8043" s="1" t="s">
        <v>41</v>
      </c>
      <c r="C8043" s="1">
        <v>1.0</v>
      </c>
      <c r="D8043" s="1">
        <v>4.0</v>
      </c>
      <c r="E8043" s="1">
        <v>4.0</v>
      </c>
      <c r="F8043" s="1" t="s">
        <v>30</v>
      </c>
      <c r="H8043" s="2">
        <v>45264.0</v>
      </c>
      <c r="J8043" s="3">
        <f t="shared" si="2"/>
        <v>1</v>
      </c>
      <c r="K8043" s="4">
        <f t="shared" si="3"/>
        <v>4</v>
      </c>
      <c r="L8043" s="4">
        <f t="shared" si="4"/>
        <v>4</v>
      </c>
      <c r="S8043" s="1" t="s">
        <v>8080</v>
      </c>
      <c r="T8043" s="4" t="str">
        <f t="shared" si="5"/>
        <v>Smoothie</v>
      </c>
      <c r="U8043" s="4" t="str">
        <f t="shared" si="6"/>
        <v>UNKNOWN</v>
      </c>
      <c r="V8043" s="4" t="str">
        <f t="shared" si="7"/>
        <v>UNKNOWN</v>
      </c>
      <c r="W8043" s="4">
        <f t="shared" ref="W8043:Y8043" si="8050">IF(OR(J8043 = "ERROR", J8043 = ""), "UNKNOWN", J8043)</f>
        <v>1</v>
      </c>
      <c r="X8043" s="4">
        <f t="shared" si="8050"/>
        <v>4</v>
      </c>
      <c r="Y8043" s="4">
        <f t="shared" si="8050"/>
        <v>4</v>
      </c>
      <c r="Z8043" s="5">
        <f t="shared" si="9"/>
        <v>45264</v>
      </c>
    </row>
    <row r="8044">
      <c r="A8044" s="1" t="s">
        <v>8081</v>
      </c>
      <c r="B8044" s="1" t="s">
        <v>22</v>
      </c>
      <c r="C8044" s="1">
        <v>5.0</v>
      </c>
      <c r="D8044" s="1">
        <v>2.0</v>
      </c>
      <c r="E8044" s="1">
        <v>10.0</v>
      </c>
      <c r="H8044" s="2">
        <v>45009.0</v>
      </c>
      <c r="J8044" s="3">
        <f t="shared" si="2"/>
        <v>5</v>
      </c>
      <c r="K8044" s="4">
        <f t="shared" si="3"/>
        <v>2</v>
      </c>
      <c r="L8044" s="4">
        <f t="shared" si="4"/>
        <v>10</v>
      </c>
      <c r="S8044" s="1" t="s">
        <v>8081</v>
      </c>
      <c r="T8044" s="4" t="str">
        <f t="shared" si="5"/>
        <v>Coffee</v>
      </c>
      <c r="U8044" s="4" t="str">
        <f t="shared" si="6"/>
        <v>UNKNOWN</v>
      </c>
      <c r="V8044" s="4" t="str">
        <f t="shared" si="7"/>
        <v>UNKNOWN</v>
      </c>
      <c r="W8044" s="4">
        <f t="shared" ref="W8044:Y8044" si="8051">IF(OR(J8044 = "ERROR", J8044 = ""), "UNKNOWN", J8044)</f>
        <v>5</v>
      </c>
      <c r="X8044" s="4">
        <f t="shared" si="8051"/>
        <v>2</v>
      </c>
      <c r="Y8044" s="4">
        <f t="shared" si="8051"/>
        <v>10</v>
      </c>
      <c r="Z8044" s="5">
        <f t="shared" si="9"/>
        <v>45009</v>
      </c>
    </row>
    <row r="8045">
      <c r="A8045" s="1" t="s">
        <v>8082</v>
      </c>
      <c r="B8045" s="1" t="s">
        <v>44</v>
      </c>
      <c r="C8045" s="1">
        <v>4.0</v>
      </c>
      <c r="D8045" s="1">
        <v>4.0</v>
      </c>
      <c r="E8045" s="1">
        <v>16.0</v>
      </c>
      <c r="G8045" s="1" t="s">
        <v>29</v>
      </c>
      <c r="H8045" s="6">
        <v>45214.0</v>
      </c>
      <c r="J8045" s="3">
        <f t="shared" si="2"/>
        <v>4</v>
      </c>
      <c r="K8045" s="4">
        <f t="shared" si="3"/>
        <v>4</v>
      </c>
      <c r="L8045" s="4">
        <f t="shared" si="4"/>
        <v>16</v>
      </c>
      <c r="S8045" s="1" t="s">
        <v>8082</v>
      </c>
      <c r="T8045" s="4" t="str">
        <f t="shared" si="5"/>
        <v>Sandwich</v>
      </c>
      <c r="U8045" s="4" t="str">
        <f t="shared" si="6"/>
        <v>In-store</v>
      </c>
      <c r="V8045" s="4" t="str">
        <f t="shared" si="7"/>
        <v>UNKNOWN</v>
      </c>
      <c r="W8045" s="4">
        <f t="shared" ref="W8045:Y8045" si="8052">IF(OR(J8045 = "ERROR", J8045 = ""), "UNKNOWN", J8045)</f>
        <v>4</v>
      </c>
      <c r="X8045" s="4">
        <f t="shared" si="8052"/>
        <v>4</v>
      </c>
      <c r="Y8045" s="4">
        <f t="shared" si="8052"/>
        <v>16</v>
      </c>
      <c r="Z8045" s="7">
        <f t="shared" si="9"/>
        <v>45214</v>
      </c>
    </row>
    <row r="8046">
      <c r="A8046" s="1" t="s">
        <v>8083</v>
      </c>
      <c r="B8046" s="1" t="s">
        <v>36</v>
      </c>
      <c r="C8046" s="1">
        <v>2.0</v>
      </c>
      <c r="D8046" s="1">
        <v>5.0</v>
      </c>
      <c r="E8046" s="1">
        <v>10.0</v>
      </c>
      <c r="F8046" s="1" t="s">
        <v>23</v>
      </c>
      <c r="H8046" s="2">
        <v>44962.0</v>
      </c>
      <c r="J8046" s="3">
        <f t="shared" si="2"/>
        <v>2</v>
      </c>
      <c r="K8046" s="4">
        <f t="shared" si="3"/>
        <v>5</v>
      </c>
      <c r="L8046" s="4">
        <f t="shared" si="4"/>
        <v>10</v>
      </c>
      <c r="S8046" s="1" t="s">
        <v>8083</v>
      </c>
      <c r="T8046" s="4" t="str">
        <f t="shared" si="5"/>
        <v>Salad</v>
      </c>
      <c r="U8046" s="4" t="str">
        <f t="shared" si="6"/>
        <v>UNKNOWN</v>
      </c>
      <c r="V8046" s="4" t="str">
        <f t="shared" si="7"/>
        <v>Credit Card</v>
      </c>
      <c r="W8046" s="4">
        <f t="shared" ref="W8046:Y8046" si="8053">IF(OR(J8046 = "ERROR", J8046 = ""), "UNKNOWN", J8046)</f>
        <v>2</v>
      </c>
      <c r="X8046" s="4">
        <f t="shared" si="8053"/>
        <v>5</v>
      </c>
      <c r="Y8046" s="4">
        <f t="shared" si="8053"/>
        <v>10</v>
      </c>
      <c r="Z8046" s="5">
        <f t="shared" si="9"/>
        <v>44962</v>
      </c>
    </row>
    <row r="8047">
      <c r="A8047" s="1" t="s">
        <v>8084</v>
      </c>
      <c r="B8047" s="1" t="s">
        <v>81</v>
      </c>
      <c r="C8047" s="1">
        <v>5.0</v>
      </c>
      <c r="D8047" s="1">
        <v>1.5</v>
      </c>
      <c r="E8047" s="1">
        <v>7.5</v>
      </c>
      <c r="H8047" s="2">
        <v>45049.0</v>
      </c>
      <c r="J8047" s="3">
        <f t="shared" si="2"/>
        <v>5</v>
      </c>
      <c r="K8047" s="4">
        <f t="shared" si="3"/>
        <v>1.5</v>
      </c>
      <c r="L8047" s="4">
        <f t="shared" si="4"/>
        <v>7.5</v>
      </c>
      <c r="S8047" s="1" t="s">
        <v>8084</v>
      </c>
      <c r="T8047" s="4" t="str">
        <f t="shared" si="5"/>
        <v>Tea</v>
      </c>
      <c r="U8047" s="4" t="str">
        <f t="shared" si="6"/>
        <v>UNKNOWN</v>
      </c>
      <c r="V8047" s="4" t="str">
        <f t="shared" si="7"/>
        <v>UNKNOWN</v>
      </c>
      <c r="W8047" s="4">
        <f t="shared" ref="W8047:Y8047" si="8054">IF(OR(J8047 = "ERROR", J8047 = ""), "UNKNOWN", J8047)</f>
        <v>5</v>
      </c>
      <c r="X8047" s="4">
        <f t="shared" si="8054"/>
        <v>1.5</v>
      </c>
      <c r="Y8047" s="4">
        <f t="shared" si="8054"/>
        <v>7.5</v>
      </c>
      <c r="Z8047" s="5">
        <f t="shared" si="9"/>
        <v>45049</v>
      </c>
    </row>
    <row r="8048">
      <c r="A8048" s="1" t="s">
        <v>8085</v>
      </c>
      <c r="B8048" s="1" t="s">
        <v>22</v>
      </c>
      <c r="C8048" s="1">
        <v>5.0</v>
      </c>
      <c r="D8048" s="1">
        <v>2.0</v>
      </c>
      <c r="E8048" s="1">
        <v>10.0</v>
      </c>
      <c r="G8048" s="1" t="s">
        <v>29</v>
      </c>
      <c r="H8048" s="2">
        <v>45019.0</v>
      </c>
      <c r="J8048" s="3">
        <f t="shared" si="2"/>
        <v>5</v>
      </c>
      <c r="K8048" s="4">
        <f t="shared" si="3"/>
        <v>2</v>
      </c>
      <c r="L8048" s="4">
        <f t="shared" si="4"/>
        <v>10</v>
      </c>
      <c r="S8048" s="1" t="s">
        <v>8085</v>
      </c>
      <c r="T8048" s="4" t="str">
        <f t="shared" si="5"/>
        <v>Coffee</v>
      </c>
      <c r="U8048" s="4" t="str">
        <f t="shared" si="6"/>
        <v>In-store</v>
      </c>
      <c r="V8048" s="4" t="str">
        <f t="shared" si="7"/>
        <v>UNKNOWN</v>
      </c>
      <c r="W8048" s="4">
        <f t="shared" ref="W8048:Y8048" si="8055">IF(OR(J8048 = "ERROR", J8048 = ""), "UNKNOWN", J8048)</f>
        <v>5</v>
      </c>
      <c r="X8048" s="4">
        <f t="shared" si="8055"/>
        <v>2</v>
      </c>
      <c r="Y8048" s="4">
        <f t="shared" si="8055"/>
        <v>10</v>
      </c>
      <c r="Z8048" s="5">
        <f t="shared" si="9"/>
        <v>45019</v>
      </c>
    </row>
    <row r="8049">
      <c r="A8049" s="1" t="s">
        <v>8086</v>
      </c>
      <c r="B8049" s="1" t="s">
        <v>27</v>
      </c>
      <c r="C8049" s="1">
        <v>1.0</v>
      </c>
      <c r="D8049" s="1">
        <v>3.0</v>
      </c>
      <c r="E8049" s="1">
        <v>3.0</v>
      </c>
      <c r="F8049" s="1" t="s">
        <v>28</v>
      </c>
      <c r="H8049" s="6">
        <v>45270.0</v>
      </c>
      <c r="J8049" s="3">
        <f t="shared" si="2"/>
        <v>1</v>
      </c>
      <c r="K8049" s="4">
        <f t="shared" si="3"/>
        <v>3</v>
      </c>
      <c r="L8049" s="4">
        <f t="shared" si="4"/>
        <v>3</v>
      </c>
      <c r="S8049" s="1" t="s">
        <v>8086</v>
      </c>
      <c r="T8049" s="4" t="str">
        <f t="shared" si="5"/>
        <v>Cake</v>
      </c>
      <c r="U8049" s="4" t="str">
        <f t="shared" si="6"/>
        <v>UNKNOWN</v>
      </c>
      <c r="V8049" s="4" t="str">
        <f t="shared" si="7"/>
        <v>Cash</v>
      </c>
      <c r="W8049" s="4">
        <f t="shared" ref="W8049:Y8049" si="8056">IF(OR(J8049 = "ERROR", J8049 = ""), "UNKNOWN", J8049)</f>
        <v>1</v>
      </c>
      <c r="X8049" s="4">
        <f t="shared" si="8056"/>
        <v>3</v>
      </c>
      <c r="Y8049" s="4">
        <f t="shared" si="8056"/>
        <v>3</v>
      </c>
      <c r="Z8049" s="7">
        <f t="shared" si="9"/>
        <v>45270</v>
      </c>
    </row>
    <row r="8050">
      <c r="A8050" s="1" t="s">
        <v>8087</v>
      </c>
      <c r="B8050" s="1" t="s">
        <v>44</v>
      </c>
      <c r="C8050" s="1">
        <v>4.0</v>
      </c>
      <c r="D8050" s="1">
        <v>4.0</v>
      </c>
      <c r="E8050" s="1">
        <v>16.0</v>
      </c>
      <c r="F8050" s="1" t="s">
        <v>28</v>
      </c>
      <c r="G8050" s="1" t="s">
        <v>24</v>
      </c>
      <c r="H8050" s="6">
        <v>45277.0</v>
      </c>
      <c r="J8050" s="3">
        <f t="shared" si="2"/>
        <v>4</v>
      </c>
      <c r="K8050" s="4">
        <f t="shared" si="3"/>
        <v>4</v>
      </c>
      <c r="L8050" s="4">
        <f t="shared" si="4"/>
        <v>16</v>
      </c>
      <c r="S8050" s="1" t="s">
        <v>8087</v>
      </c>
      <c r="T8050" s="4" t="str">
        <f t="shared" si="5"/>
        <v>Sandwich</v>
      </c>
      <c r="U8050" s="4" t="str">
        <f t="shared" si="6"/>
        <v>Takeaway</v>
      </c>
      <c r="V8050" s="4" t="str">
        <f t="shared" si="7"/>
        <v>Cash</v>
      </c>
      <c r="W8050" s="4">
        <f t="shared" ref="W8050:Y8050" si="8057">IF(OR(J8050 = "ERROR", J8050 = ""), "UNKNOWN", J8050)</f>
        <v>4</v>
      </c>
      <c r="X8050" s="4">
        <f t="shared" si="8057"/>
        <v>4</v>
      </c>
      <c r="Y8050" s="4">
        <f t="shared" si="8057"/>
        <v>16</v>
      </c>
      <c r="Z8050" s="7">
        <f t="shared" si="9"/>
        <v>45277</v>
      </c>
    </row>
    <row r="8051">
      <c r="A8051" s="1" t="s">
        <v>8088</v>
      </c>
      <c r="B8051" s="1" t="s">
        <v>27</v>
      </c>
      <c r="D8051" s="1">
        <v>3.0</v>
      </c>
      <c r="E8051" s="1">
        <v>9.0</v>
      </c>
      <c r="F8051" s="1" t="s">
        <v>39</v>
      </c>
      <c r="G8051" s="1" t="s">
        <v>29</v>
      </c>
      <c r="H8051" s="2">
        <v>45009.0</v>
      </c>
      <c r="J8051" s="3">
        <f t="shared" si="2"/>
        <v>3</v>
      </c>
      <c r="K8051" s="4">
        <f t="shared" si="3"/>
        <v>3</v>
      </c>
      <c r="L8051" s="4">
        <f t="shared" si="4"/>
        <v>9</v>
      </c>
      <c r="S8051" s="1" t="s">
        <v>8088</v>
      </c>
      <c r="T8051" s="4" t="str">
        <f t="shared" si="5"/>
        <v>Cake</v>
      </c>
      <c r="U8051" s="4" t="str">
        <f t="shared" si="6"/>
        <v>In-store</v>
      </c>
      <c r="V8051" s="4" t="str">
        <f t="shared" si="7"/>
        <v>Digital Wallet</v>
      </c>
      <c r="W8051" s="4">
        <f t="shared" ref="W8051:Y8051" si="8058">IF(OR(J8051 = "ERROR", J8051 = ""), "UNKNOWN", J8051)</f>
        <v>3</v>
      </c>
      <c r="X8051" s="4">
        <f t="shared" si="8058"/>
        <v>3</v>
      </c>
      <c r="Y8051" s="4">
        <f t="shared" si="8058"/>
        <v>9</v>
      </c>
      <c r="Z8051" s="5">
        <f t="shared" si="9"/>
        <v>45009</v>
      </c>
    </row>
    <row r="8052">
      <c r="A8052" s="1" t="s">
        <v>8089</v>
      </c>
      <c r="B8052" s="1" t="s">
        <v>36</v>
      </c>
      <c r="C8052" s="1">
        <v>5.0</v>
      </c>
      <c r="D8052" s="1">
        <v>5.0</v>
      </c>
      <c r="E8052" s="1">
        <v>25.0</v>
      </c>
      <c r="F8052" s="1" t="s">
        <v>28</v>
      </c>
      <c r="G8052" s="1" t="s">
        <v>29</v>
      </c>
      <c r="H8052" s="2">
        <v>44936.0</v>
      </c>
      <c r="J8052" s="3">
        <f t="shared" si="2"/>
        <v>5</v>
      </c>
      <c r="K8052" s="4">
        <f t="shared" si="3"/>
        <v>5</v>
      </c>
      <c r="L8052" s="4">
        <f t="shared" si="4"/>
        <v>25</v>
      </c>
      <c r="S8052" s="1" t="s">
        <v>8089</v>
      </c>
      <c r="T8052" s="4" t="str">
        <f t="shared" si="5"/>
        <v>Salad</v>
      </c>
      <c r="U8052" s="4" t="str">
        <f t="shared" si="6"/>
        <v>In-store</v>
      </c>
      <c r="V8052" s="4" t="str">
        <f t="shared" si="7"/>
        <v>Cash</v>
      </c>
      <c r="W8052" s="4">
        <f t="shared" ref="W8052:Y8052" si="8059">IF(OR(J8052 = "ERROR", J8052 = ""), "UNKNOWN", J8052)</f>
        <v>5</v>
      </c>
      <c r="X8052" s="4">
        <f t="shared" si="8059"/>
        <v>5</v>
      </c>
      <c r="Y8052" s="4">
        <f t="shared" si="8059"/>
        <v>25</v>
      </c>
      <c r="Z8052" s="5">
        <f t="shared" si="9"/>
        <v>44936</v>
      </c>
    </row>
    <row r="8053">
      <c r="A8053" s="1" t="s">
        <v>8090</v>
      </c>
      <c r="B8053" s="1" t="s">
        <v>55</v>
      </c>
      <c r="C8053" s="1">
        <v>3.0</v>
      </c>
      <c r="D8053" s="1">
        <v>3.0</v>
      </c>
      <c r="E8053" s="1">
        <v>9.0</v>
      </c>
      <c r="F8053" s="1" t="s">
        <v>23</v>
      </c>
      <c r="G8053" s="1" t="s">
        <v>29</v>
      </c>
      <c r="H8053" s="2">
        <v>45088.0</v>
      </c>
      <c r="J8053" s="3">
        <f t="shared" si="2"/>
        <v>3</v>
      </c>
      <c r="K8053" s="4">
        <f t="shared" si="3"/>
        <v>3</v>
      </c>
      <c r="L8053" s="4">
        <f t="shared" si="4"/>
        <v>9</v>
      </c>
      <c r="S8053" s="1" t="s">
        <v>8090</v>
      </c>
      <c r="T8053" s="4" t="str">
        <f t="shared" si="5"/>
        <v>Juice</v>
      </c>
      <c r="U8053" s="4" t="str">
        <f t="shared" si="6"/>
        <v>In-store</v>
      </c>
      <c r="V8053" s="4" t="str">
        <f t="shared" si="7"/>
        <v>Credit Card</v>
      </c>
      <c r="W8053" s="4">
        <f t="shared" ref="W8053:Y8053" si="8060">IF(OR(J8053 = "ERROR", J8053 = ""), "UNKNOWN", J8053)</f>
        <v>3</v>
      </c>
      <c r="X8053" s="4">
        <f t="shared" si="8060"/>
        <v>3</v>
      </c>
      <c r="Y8053" s="4">
        <f t="shared" si="8060"/>
        <v>9</v>
      </c>
      <c r="Z8053" s="5">
        <f t="shared" si="9"/>
        <v>45088</v>
      </c>
    </row>
    <row r="8054">
      <c r="A8054" s="1" t="s">
        <v>8091</v>
      </c>
      <c r="B8054" s="1" t="s">
        <v>22</v>
      </c>
      <c r="C8054" s="1">
        <v>3.0</v>
      </c>
      <c r="D8054" s="1">
        <v>2.0</v>
      </c>
      <c r="E8054" s="1">
        <v>6.0</v>
      </c>
      <c r="F8054" s="1" t="s">
        <v>28</v>
      </c>
      <c r="H8054" s="2">
        <v>45231.0</v>
      </c>
      <c r="J8054" s="3">
        <f t="shared" si="2"/>
        <v>3</v>
      </c>
      <c r="K8054" s="4">
        <f t="shared" si="3"/>
        <v>2</v>
      </c>
      <c r="L8054" s="4">
        <f t="shared" si="4"/>
        <v>6</v>
      </c>
      <c r="S8054" s="1" t="s">
        <v>8091</v>
      </c>
      <c r="T8054" s="4" t="str">
        <f t="shared" si="5"/>
        <v>Coffee</v>
      </c>
      <c r="U8054" s="4" t="str">
        <f t="shared" si="6"/>
        <v>UNKNOWN</v>
      </c>
      <c r="V8054" s="4" t="str">
        <f t="shared" si="7"/>
        <v>Cash</v>
      </c>
      <c r="W8054" s="4">
        <f t="shared" ref="W8054:Y8054" si="8061">IF(OR(J8054 = "ERROR", J8054 = ""), "UNKNOWN", J8054)</f>
        <v>3</v>
      </c>
      <c r="X8054" s="4">
        <f t="shared" si="8061"/>
        <v>2</v>
      </c>
      <c r="Y8054" s="4">
        <f t="shared" si="8061"/>
        <v>6</v>
      </c>
      <c r="Z8054" s="5">
        <f t="shared" si="9"/>
        <v>45231</v>
      </c>
    </row>
    <row r="8055">
      <c r="A8055" s="1" t="s">
        <v>8092</v>
      </c>
      <c r="B8055" s="1" t="s">
        <v>36</v>
      </c>
      <c r="C8055" s="1">
        <v>4.0</v>
      </c>
      <c r="D8055" s="1">
        <v>5.0</v>
      </c>
      <c r="E8055" s="1">
        <v>20.0</v>
      </c>
      <c r="F8055" s="1" t="s">
        <v>39</v>
      </c>
      <c r="H8055" s="2">
        <v>45030.0</v>
      </c>
      <c r="J8055" s="3">
        <f t="shared" si="2"/>
        <v>4</v>
      </c>
      <c r="K8055" s="4">
        <f t="shared" si="3"/>
        <v>5</v>
      </c>
      <c r="L8055" s="4">
        <f t="shared" si="4"/>
        <v>20</v>
      </c>
      <c r="S8055" s="1" t="s">
        <v>8092</v>
      </c>
      <c r="T8055" s="4" t="str">
        <f t="shared" si="5"/>
        <v>Salad</v>
      </c>
      <c r="U8055" s="4" t="str">
        <f t="shared" si="6"/>
        <v>UNKNOWN</v>
      </c>
      <c r="V8055" s="4" t="str">
        <f t="shared" si="7"/>
        <v>Digital Wallet</v>
      </c>
      <c r="W8055" s="4">
        <f t="shared" ref="W8055:Y8055" si="8062">IF(OR(J8055 = "ERROR", J8055 = ""), "UNKNOWN", J8055)</f>
        <v>4</v>
      </c>
      <c r="X8055" s="4">
        <f t="shared" si="8062"/>
        <v>5</v>
      </c>
      <c r="Y8055" s="4">
        <f t="shared" si="8062"/>
        <v>20</v>
      </c>
      <c r="Z8055" s="5">
        <f t="shared" si="9"/>
        <v>45030</v>
      </c>
    </row>
    <row r="8056">
      <c r="A8056" s="1" t="s">
        <v>8093</v>
      </c>
      <c r="B8056" s="1" t="s">
        <v>44</v>
      </c>
      <c r="C8056" s="1">
        <v>2.0</v>
      </c>
      <c r="D8056" s="1">
        <v>4.0</v>
      </c>
      <c r="E8056" s="1">
        <v>8.0</v>
      </c>
      <c r="F8056" s="1" t="s">
        <v>23</v>
      </c>
      <c r="G8056" s="1" t="s">
        <v>24</v>
      </c>
      <c r="H8056" s="6">
        <v>45209.0</v>
      </c>
      <c r="J8056" s="3">
        <f t="shared" si="2"/>
        <v>2</v>
      </c>
      <c r="K8056" s="4">
        <f t="shared" si="3"/>
        <v>4</v>
      </c>
      <c r="L8056" s="4">
        <f t="shared" si="4"/>
        <v>8</v>
      </c>
      <c r="S8056" s="1" t="s">
        <v>8093</v>
      </c>
      <c r="T8056" s="4" t="str">
        <f t="shared" si="5"/>
        <v>Sandwich</v>
      </c>
      <c r="U8056" s="4" t="str">
        <f t="shared" si="6"/>
        <v>Takeaway</v>
      </c>
      <c r="V8056" s="4" t="str">
        <f t="shared" si="7"/>
        <v>Credit Card</v>
      </c>
      <c r="W8056" s="4">
        <f t="shared" ref="W8056:Y8056" si="8063">IF(OR(J8056 = "ERROR", J8056 = ""), "UNKNOWN", J8056)</f>
        <v>2</v>
      </c>
      <c r="X8056" s="4">
        <f t="shared" si="8063"/>
        <v>4</v>
      </c>
      <c r="Y8056" s="4">
        <f t="shared" si="8063"/>
        <v>8</v>
      </c>
      <c r="Z8056" s="7">
        <f t="shared" si="9"/>
        <v>45209</v>
      </c>
    </row>
    <row r="8057">
      <c r="A8057" s="1" t="s">
        <v>8094</v>
      </c>
      <c r="B8057" s="1" t="s">
        <v>41</v>
      </c>
      <c r="C8057" s="1">
        <v>3.0</v>
      </c>
      <c r="D8057" s="1">
        <v>4.0</v>
      </c>
      <c r="E8057" s="1">
        <v>12.0</v>
      </c>
      <c r="F8057" s="1" t="s">
        <v>39</v>
      </c>
      <c r="G8057" s="1" t="s">
        <v>24</v>
      </c>
      <c r="H8057" s="6">
        <v>45282.0</v>
      </c>
      <c r="J8057" s="3">
        <f t="shared" si="2"/>
        <v>3</v>
      </c>
      <c r="K8057" s="4">
        <f t="shared" si="3"/>
        <v>4</v>
      </c>
      <c r="L8057" s="4">
        <f t="shared" si="4"/>
        <v>12</v>
      </c>
      <c r="S8057" s="1" t="s">
        <v>8094</v>
      </c>
      <c r="T8057" s="4" t="str">
        <f t="shared" si="5"/>
        <v>Smoothie</v>
      </c>
      <c r="U8057" s="4" t="str">
        <f t="shared" si="6"/>
        <v>Takeaway</v>
      </c>
      <c r="V8057" s="4" t="str">
        <f t="shared" si="7"/>
        <v>Digital Wallet</v>
      </c>
      <c r="W8057" s="4">
        <f t="shared" ref="W8057:Y8057" si="8064">IF(OR(J8057 = "ERROR", J8057 = ""), "UNKNOWN", J8057)</f>
        <v>3</v>
      </c>
      <c r="X8057" s="4">
        <f t="shared" si="8064"/>
        <v>4</v>
      </c>
      <c r="Y8057" s="4">
        <f t="shared" si="8064"/>
        <v>12</v>
      </c>
      <c r="Z8057" s="7">
        <f t="shared" si="9"/>
        <v>45282</v>
      </c>
    </row>
    <row r="8058">
      <c r="A8058" s="1" t="s">
        <v>8095</v>
      </c>
      <c r="B8058" s="1" t="s">
        <v>55</v>
      </c>
      <c r="C8058" s="1">
        <v>1.0</v>
      </c>
      <c r="D8058" s="1">
        <v>3.0</v>
      </c>
      <c r="E8058" s="1">
        <v>3.0</v>
      </c>
      <c r="G8058" s="1" t="s">
        <v>24</v>
      </c>
      <c r="H8058" s="6">
        <v>45215.0</v>
      </c>
      <c r="J8058" s="3">
        <f t="shared" si="2"/>
        <v>1</v>
      </c>
      <c r="K8058" s="4">
        <f t="shared" si="3"/>
        <v>3</v>
      </c>
      <c r="L8058" s="4">
        <f t="shared" si="4"/>
        <v>3</v>
      </c>
      <c r="S8058" s="1" t="s">
        <v>8095</v>
      </c>
      <c r="T8058" s="4" t="str">
        <f t="shared" si="5"/>
        <v>Juice</v>
      </c>
      <c r="U8058" s="4" t="str">
        <f t="shared" si="6"/>
        <v>Takeaway</v>
      </c>
      <c r="V8058" s="4" t="str">
        <f t="shared" si="7"/>
        <v>UNKNOWN</v>
      </c>
      <c r="W8058" s="4">
        <f t="shared" ref="W8058:Y8058" si="8065">IF(OR(J8058 = "ERROR", J8058 = ""), "UNKNOWN", J8058)</f>
        <v>1</v>
      </c>
      <c r="X8058" s="4">
        <f t="shared" si="8065"/>
        <v>3</v>
      </c>
      <c r="Y8058" s="4">
        <f t="shared" si="8065"/>
        <v>3</v>
      </c>
      <c r="Z8058" s="7">
        <f t="shared" si="9"/>
        <v>45215</v>
      </c>
    </row>
    <row r="8059">
      <c r="A8059" s="1" t="s">
        <v>8096</v>
      </c>
      <c r="B8059" s="1" t="s">
        <v>27</v>
      </c>
      <c r="C8059" s="1">
        <v>1.0</v>
      </c>
      <c r="D8059" s="1">
        <v>3.0</v>
      </c>
      <c r="E8059" s="1">
        <v>3.0</v>
      </c>
      <c r="F8059" s="1" t="s">
        <v>39</v>
      </c>
      <c r="H8059" s="2">
        <v>45135.0</v>
      </c>
      <c r="J8059" s="3">
        <f t="shared" si="2"/>
        <v>1</v>
      </c>
      <c r="K8059" s="4">
        <f t="shared" si="3"/>
        <v>3</v>
      </c>
      <c r="L8059" s="4">
        <f t="shared" si="4"/>
        <v>3</v>
      </c>
      <c r="S8059" s="1" t="s">
        <v>8096</v>
      </c>
      <c r="T8059" s="4" t="str">
        <f t="shared" si="5"/>
        <v>Cake</v>
      </c>
      <c r="U8059" s="4" t="str">
        <f t="shared" si="6"/>
        <v>UNKNOWN</v>
      </c>
      <c r="V8059" s="4" t="str">
        <f t="shared" si="7"/>
        <v>Digital Wallet</v>
      </c>
      <c r="W8059" s="4">
        <f t="shared" ref="W8059:Y8059" si="8066">IF(OR(J8059 = "ERROR", J8059 = ""), "UNKNOWN", J8059)</f>
        <v>1</v>
      </c>
      <c r="X8059" s="4">
        <f t="shared" si="8066"/>
        <v>3</v>
      </c>
      <c r="Y8059" s="4">
        <f t="shared" si="8066"/>
        <v>3</v>
      </c>
      <c r="Z8059" s="5">
        <f t="shared" si="9"/>
        <v>45135</v>
      </c>
    </row>
    <row r="8060">
      <c r="A8060" s="1" t="s">
        <v>8097</v>
      </c>
      <c r="B8060" s="1" t="s">
        <v>55</v>
      </c>
      <c r="C8060" s="1">
        <v>1.0</v>
      </c>
      <c r="D8060" s="1" t="s">
        <v>30</v>
      </c>
      <c r="E8060" s="1">
        <v>3.0</v>
      </c>
      <c r="F8060" s="1" t="s">
        <v>23</v>
      </c>
      <c r="H8060" s="2">
        <v>44969.0</v>
      </c>
      <c r="J8060" s="3">
        <f t="shared" si="2"/>
        <v>1</v>
      </c>
      <c r="K8060" s="4">
        <f t="shared" si="3"/>
        <v>3</v>
      </c>
      <c r="L8060" s="4">
        <f t="shared" si="4"/>
        <v>3</v>
      </c>
      <c r="S8060" s="1" t="s">
        <v>8097</v>
      </c>
      <c r="T8060" s="4" t="str">
        <f t="shared" si="5"/>
        <v>Juice</v>
      </c>
      <c r="U8060" s="4" t="str">
        <f t="shared" si="6"/>
        <v>UNKNOWN</v>
      </c>
      <c r="V8060" s="4" t="str">
        <f t="shared" si="7"/>
        <v>Credit Card</v>
      </c>
      <c r="W8060" s="4">
        <f t="shared" ref="W8060:Y8060" si="8067">IF(OR(J8060 = "ERROR", J8060 = ""), "UNKNOWN", J8060)</f>
        <v>1</v>
      </c>
      <c r="X8060" s="4">
        <f t="shared" si="8067"/>
        <v>3</v>
      </c>
      <c r="Y8060" s="4">
        <f t="shared" si="8067"/>
        <v>3</v>
      </c>
      <c r="Z8060" s="5">
        <f t="shared" si="9"/>
        <v>44969</v>
      </c>
    </row>
    <row r="8061">
      <c r="A8061" s="1" t="s">
        <v>8098</v>
      </c>
      <c r="B8061" s="1" t="s">
        <v>32</v>
      </c>
      <c r="C8061" s="1">
        <v>1.0</v>
      </c>
      <c r="D8061" s="1">
        <v>1.0</v>
      </c>
      <c r="E8061" s="1">
        <v>1.0</v>
      </c>
      <c r="G8061" s="1" t="s">
        <v>29</v>
      </c>
      <c r="H8061" s="6">
        <v>45255.0</v>
      </c>
      <c r="J8061" s="3">
        <f t="shared" si="2"/>
        <v>1</v>
      </c>
      <c r="K8061" s="4">
        <f t="shared" si="3"/>
        <v>1</v>
      </c>
      <c r="L8061" s="4">
        <f t="shared" si="4"/>
        <v>1</v>
      </c>
      <c r="S8061" s="1" t="s">
        <v>8098</v>
      </c>
      <c r="T8061" s="4" t="str">
        <f t="shared" si="5"/>
        <v>Cookie</v>
      </c>
      <c r="U8061" s="4" t="str">
        <f t="shared" si="6"/>
        <v>In-store</v>
      </c>
      <c r="V8061" s="4" t="str">
        <f t="shared" si="7"/>
        <v>UNKNOWN</v>
      </c>
      <c r="W8061" s="4">
        <f t="shared" ref="W8061:Y8061" si="8068">IF(OR(J8061 = "ERROR", J8061 = ""), "UNKNOWN", J8061)</f>
        <v>1</v>
      </c>
      <c r="X8061" s="4">
        <f t="shared" si="8068"/>
        <v>1</v>
      </c>
      <c r="Y8061" s="4">
        <f t="shared" si="8068"/>
        <v>1</v>
      </c>
      <c r="Z8061" s="7">
        <f t="shared" si="9"/>
        <v>45255</v>
      </c>
    </row>
    <row r="8062">
      <c r="A8062" s="1" t="s">
        <v>8099</v>
      </c>
      <c r="B8062" s="1" t="s">
        <v>41</v>
      </c>
      <c r="C8062" s="1">
        <v>5.0</v>
      </c>
      <c r="D8062" s="1">
        <v>4.0</v>
      </c>
      <c r="E8062" s="1">
        <v>20.0</v>
      </c>
      <c r="G8062" s="1" t="s">
        <v>24</v>
      </c>
      <c r="H8062" s="6">
        <v>45286.0</v>
      </c>
      <c r="J8062" s="3">
        <f t="shared" si="2"/>
        <v>5</v>
      </c>
      <c r="K8062" s="4">
        <f t="shared" si="3"/>
        <v>4</v>
      </c>
      <c r="L8062" s="4">
        <f t="shared" si="4"/>
        <v>20</v>
      </c>
      <c r="S8062" s="1" t="s">
        <v>8099</v>
      </c>
      <c r="T8062" s="4" t="str">
        <f t="shared" si="5"/>
        <v>Smoothie</v>
      </c>
      <c r="U8062" s="4" t="str">
        <f t="shared" si="6"/>
        <v>Takeaway</v>
      </c>
      <c r="V8062" s="4" t="str">
        <f t="shared" si="7"/>
        <v>UNKNOWN</v>
      </c>
      <c r="W8062" s="4">
        <f t="shared" ref="W8062:Y8062" si="8069">IF(OR(J8062 = "ERROR", J8062 = ""), "UNKNOWN", J8062)</f>
        <v>5</v>
      </c>
      <c r="X8062" s="4">
        <f t="shared" si="8069"/>
        <v>4</v>
      </c>
      <c r="Y8062" s="4">
        <f t="shared" si="8069"/>
        <v>20</v>
      </c>
      <c r="Z8062" s="7">
        <f t="shared" si="9"/>
        <v>45286</v>
      </c>
    </row>
    <row r="8063">
      <c r="A8063" s="1" t="s">
        <v>8100</v>
      </c>
      <c r="B8063" s="1" t="s">
        <v>27</v>
      </c>
      <c r="C8063" s="1">
        <v>2.0</v>
      </c>
      <c r="D8063" s="1">
        <v>3.0</v>
      </c>
      <c r="E8063" s="1">
        <v>6.0</v>
      </c>
      <c r="F8063" s="1" t="s">
        <v>23</v>
      </c>
      <c r="H8063" s="2">
        <v>45148.0</v>
      </c>
      <c r="J8063" s="3">
        <f t="shared" si="2"/>
        <v>2</v>
      </c>
      <c r="K8063" s="4">
        <f t="shared" si="3"/>
        <v>3</v>
      </c>
      <c r="L8063" s="4">
        <f t="shared" si="4"/>
        <v>6</v>
      </c>
      <c r="S8063" s="1" t="s">
        <v>8100</v>
      </c>
      <c r="T8063" s="4" t="str">
        <f t="shared" si="5"/>
        <v>Cake</v>
      </c>
      <c r="U8063" s="4" t="str">
        <f t="shared" si="6"/>
        <v>UNKNOWN</v>
      </c>
      <c r="V8063" s="4" t="str">
        <f t="shared" si="7"/>
        <v>Credit Card</v>
      </c>
      <c r="W8063" s="4">
        <f t="shared" ref="W8063:Y8063" si="8070">IF(OR(J8063 = "ERROR", J8063 = ""), "UNKNOWN", J8063)</f>
        <v>2</v>
      </c>
      <c r="X8063" s="4">
        <f t="shared" si="8070"/>
        <v>3</v>
      </c>
      <c r="Y8063" s="4">
        <f t="shared" si="8070"/>
        <v>6</v>
      </c>
      <c r="Z8063" s="5">
        <f t="shared" si="9"/>
        <v>45148</v>
      </c>
    </row>
    <row r="8064">
      <c r="A8064" s="1" t="s">
        <v>8101</v>
      </c>
      <c r="B8064" s="1" t="s">
        <v>36</v>
      </c>
      <c r="C8064" s="1">
        <v>3.0</v>
      </c>
      <c r="D8064" s="1">
        <v>5.0</v>
      </c>
      <c r="E8064" s="1">
        <v>15.0</v>
      </c>
      <c r="F8064" s="1" t="s">
        <v>30</v>
      </c>
      <c r="G8064" s="1" t="s">
        <v>24</v>
      </c>
      <c r="H8064" s="2">
        <v>44972.0</v>
      </c>
      <c r="J8064" s="3">
        <f t="shared" si="2"/>
        <v>3</v>
      </c>
      <c r="K8064" s="4">
        <f t="shared" si="3"/>
        <v>5</v>
      </c>
      <c r="L8064" s="4">
        <f t="shared" si="4"/>
        <v>15</v>
      </c>
      <c r="S8064" s="1" t="s">
        <v>8101</v>
      </c>
      <c r="T8064" s="4" t="str">
        <f t="shared" si="5"/>
        <v>Salad</v>
      </c>
      <c r="U8064" s="4" t="str">
        <f t="shared" si="6"/>
        <v>Takeaway</v>
      </c>
      <c r="V8064" s="4" t="str">
        <f t="shared" si="7"/>
        <v>UNKNOWN</v>
      </c>
      <c r="W8064" s="4">
        <f t="shared" ref="W8064:Y8064" si="8071">IF(OR(J8064 = "ERROR", J8064 = ""), "UNKNOWN", J8064)</f>
        <v>3</v>
      </c>
      <c r="X8064" s="4">
        <f t="shared" si="8071"/>
        <v>5</v>
      </c>
      <c r="Y8064" s="4">
        <f t="shared" si="8071"/>
        <v>15</v>
      </c>
      <c r="Z8064" s="5">
        <f t="shared" si="9"/>
        <v>44972</v>
      </c>
    </row>
    <row r="8065">
      <c r="A8065" s="1" t="s">
        <v>8102</v>
      </c>
      <c r="B8065" s="1" t="s">
        <v>22</v>
      </c>
      <c r="C8065" s="1">
        <v>1.0</v>
      </c>
      <c r="D8065" s="1">
        <v>2.0</v>
      </c>
      <c r="E8065" s="1">
        <v>2.0</v>
      </c>
      <c r="H8065" s="6">
        <v>45257.0</v>
      </c>
      <c r="J8065" s="3">
        <f t="shared" si="2"/>
        <v>1</v>
      </c>
      <c r="K8065" s="4">
        <f t="shared" si="3"/>
        <v>2</v>
      </c>
      <c r="L8065" s="4">
        <f t="shared" si="4"/>
        <v>2</v>
      </c>
      <c r="S8065" s="1" t="s">
        <v>8102</v>
      </c>
      <c r="T8065" s="4" t="str">
        <f t="shared" si="5"/>
        <v>Coffee</v>
      </c>
      <c r="U8065" s="4" t="str">
        <f t="shared" si="6"/>
        <v>UNKNOWN</v>
      </c>
      <c r="V8065" s="4" t="str">
        <f t="shared" si="7"/>
        <v>UNKNOWN</v>
      </c>
      <c r="W8065" s="4">
        <f t="shared" ref="W8065:Y8065" si="8072">IF(OR(J8065 = "ERROR", J8065 = ""), "UNKNOWN", J8065)</f>
        <v>1</v>
      </c>
      <c r="X8065" s="4">
        <f t="shared" si="8072"/>
        <v>2</v>
      </c>
      <c r="Y8065" s="4">
        <f t="shared" si="8072"/>
        <v>2</v>
      </c>
      <c r="Z8065" s="7">
        <f t="shared" si="9"/>
        <v>45257</v>
      </c>
    </row>
    <row r="8066">
      <c r="A8066" s="1" t="s">
        <v>8103</v>
      </c>
      <c r="B8066" s="1" t="s">
        <v>55</v>
      </c>
      <c r="C8066" s="1">
        <v>4.0</v>
      </c>
      <c r="D8066" s="1">
        <v>3.0</v>
      </c>
      <c r="E8066" s="1">
        <v>12.0</v>
      </c>
      <c r="F8066" s="1" t="s">
        <v>28</v>
      </c>
      <c r="G8066" s="1" t="s">
        <v>24</v>
      </c>
      <c r="H8066" s="1" t="s">
        <v>25</v>
      </c>
      <c r="J8066" s="3">
        <f t="shared" si="2"/>
        <v>4</v>
      </c>
      <c r="K8066" s="4">
        <f t="shared" si="3"/>
        <v>3</v>
      </c>
      <c r="L8066" s="4">
        <f t="shared" si="4"/>
        <v>12</v>
      </c>
      <c r="S8066" s="1" t="s">
        <v>8103</v>
      </c>
      <c r="T8066" s="4" t="str">
        <f t="shared" si="5"/>
        <v>Juice</v>
      </c>
      <c r="U8066" s="4" t="str">
        <f t="shared" si="6"/>
        <v>Takeaway</v>
      </c>
      <c r="V8066" s="4" t="str">
        <f t="shared" si="7"/>
        <v>Cash</v>
      </c>
      <c r="W8066" s="4">
        <f t="shared" ref="W8066:Y8066" si="8073">IF(OR(J8066 = "ERROR", J8066 = ""), "UNKNOWN", J8066)</f>
        <v>4</v>
      </c>
      <c r="X8066" s="4">
        <f t="shared" si="8073"/>
        <v>3</v>
      </c>
      <c r="Y8066" s="4">
        <f t="shared" si="8073"/>
        <v>12</v>
      </c>
      <c r="Z8066" s="4" t="str">
        <f t="shared" si="9"/>
        <v>UNKNOWN</v>
      </c>
    </row>
    <row r="8067">
      <c r="A8067" s="1" t="s">
        <v>8104</v>
      </c>
      <c r="B8067" s="1" t="s">
        <v>27</v>
      </c>
      <c r="C8067" s="1">
        <v>4.0</v>
      </c>
      <c r="D8067" s="1">
        <v>3.0</v>
      </c>
      <c r="E8067" s="1">
        <v>12.0</v>
      </c>
      <c r="F8067" s="1" t="s">
        <v>23</v>
      </c>
      <c r="G8067" s="1" t="s">
        <v>29</v>
      </c>
      <c r="H8067" s="2">
        <v>45104.0</v>
      </c>
      <c r="J8067" s="3">
        <f t="shared" si="2"/>
        <v>4</v>
      </c>
      <c r="K8067" s="4">
        <f t="shared" si="3"/>
        <v>3</v>
      </c>
      <c r="L8067" s="4">
        <f t="shared" si="4"/>
        <v>12</v>
      </c>
      <c r="S8067" s="1" t="s">
        <v>8104</v>
      </c>
      <c r="T8067" s="4" t="str">
        <f t="shared" si="5"/>
        <v>Cake</v>
      </c>
      <c r="U8067" s="4" t="str">
        <f t="shared" si="6"/>
        <v>In-store</v>
      </c>
      <c r="V8067" s="4" t="str">
        <f t="shared" si="7"/>
        <v>Credit Card</v>
      </c>
      <c r="W8067" s="4">
        <f t="shared" ref="W8067:Y8067" si="8074">IF(OR(J8067 = "ERROR", J8067 = ""), "UNKNOWN", J8067)</f>
        <v>4</v>
      </c>
      <c r="X8067" s="4">
        <f t="shared" si="8074"/>
        <v>3</v>
      </c>
      <c r="Y8067" s="4">
        <f t="shared" si="8074"/>
        <v>12</v>
      </c>
      <c r="Z8067" s="5">
        <f t="shared" si="9"/>
        <v>45104</v>
      </c>
    </row>
    <row r="8068">
      <c r="A8068" s="1" t="s">
        <v>8105</v>
      </c>
      <c r="B8068" s="1" t="s">
        <v>44</v>
      </c>
      <c r="C8068" s="1">
        <v>4.0</v>
      </c>
      <c r="D8068" s="1">
        <v>4.0</v>
      </c>
      <c r="G8068" s="1" t="s">
        <v>29</v>
      </c>
      <c r="H8068" s="2">
        <v>45013.0</v>
      </c>
      <c r="J8068" s="3">
        <f t="shared" si="2"/>
        <v>4</v>
      </c>
      <c r="K8068" s="4">
        <f t="shared" si="3"/>
        <v>4</v>
      </c>
      <c r="L8068" s="4">
        <f t="shared" si="4"/>
        <v>16</v>
      </c>
      <c r="S8068" s="1" t="s">
        <v>8105</v>
      </c>
      <c r="T8068" s="4" t="str">
        <f t="shared" si="5"/>
        <v>Sandwich</v>
      </c>
      <c r="U8068" s="4" t="str">
        <f t="shared" si="6"/>
        <v>In-store</v>
      </c>
      <c r="V8068" s="4" t="str">
        <f t="shared" si="7"/>
        <v>UNKNOWN</v>
      </c>
      <c r="W8068" s="4">
        <f t="shared" ref="W8068:Y8068" si="8075">IF(OR(J8068 = "ERROR", J8068 = ""), "UNKNOWN", J8068)</f>
        <v>4</v>
      </c>
      <c r="X8068" s="4">
        <f t="shared" si="8075"/>
        <v>4</v>
      </c>
      <c r="Y8068" s="4">
        <f t="shared" si="8075"/>
        <v>16</v>
      </c>
      <c r="Z8068" s="5">
        <f t="shared" si="9"/>
        <v>45013</v>
      </c>
    </row>
    <row r="8069">
      <c r="A8069" s="1" t="s">
        <v>8106</v>
      </c>
      <c r="B8069" s="1" t="s">
        <v>27</v>
      </c>
      <c r="C8069" s="1">
        <v>1.0</v>
      </c>
      <c r="D8069" s="1" t="s">
        <v>30</v>
      </c>
      <c r="E8069" s="1">
        <v>3.0</v>
      </c>
      <c r="H8069" s="2">
        <v>45186.0</v>
      </c>
      <c r="J8069" s="3">
        <f t="shared" si="2"/>
        <v>1</v>
      </c>
      <c r="K8069" s="4">
        <f t="shared" si="3"/>
        <v>3</v>
      </c>
      <c r="L8069" s="4">
        <f t="shared" si="4"/>
        <v>3</v>
      </c>
      <c r="S8069" s="1" t="s">
        <v>8106</v>
      </c>
      <c r="T8069" s="4" t="str">
        <f t="shared" si="5"/>
        <v>Cake</v>
      </c>
      <c r="U8069" s="4" t="str">
        <f t="shared" si="6"/>
        <v>UNKNOWN</v>
      </c>
      <c r="V8069" s="4" t="str">
        <f t="shared" si="7"/>
        <v>UNKNOWN</v>
      </c>
      <c r="W8069" s="4">
        <f t="shared" ref="W8069:Y8069" si="8076">IF(OR(J8069 = "ERROR", J8069 = ""), "UNKNOWN", J8069)</f>
        <v>1</v>
      </c>
      <c r="X8069" s="4">
        <f t="shared" si="8076"/>
        <v>3</v>
      </c>
      <c r="Y8069" s="4">
        <f t="shared" si="8076"/>
        <v>3</v>
      </c>
      <c r="Z8069" s="5">
        <f t="shared" si="9"/>
        <v>45186</v>
      </c>
    </row>
    <row r="8070">
      <c r="A8070" s="1" t="s">
        <v>8107</v>
      </c>
      <c r="C8070" s="1">
        <v>3.0</v>
      </c>
      <c r="D8070" s="1">
        <v>5.0</v>
      </c>
      <c r="E8070" s="1">
        <v>15.0</v>
      </c>
      <c r="F8070" s="1" t="s">
        <v>39</v>
      </c>
      <c r="H8070" s="1" t="s">
        <v>30</v>
      </c>
      <c r="J8070" s="3">
        <f t="shared" si="2"/>
        <v>3</v>
      </c>
      <c r="K8070" s="4">
        <f t="shared" si="3"/>
        <v>5</v>
      </c>
      <c r="L8070" s="4">
        <f t="shared" si="4"/>
        <v>15</v>
      </c>
      <c r="S8070" s="1" t="s">
        <v>8107</v>
      </c>
      <c r="T8070" s="4" t="str">
        <f t="shared" si="5"/>
        <v>UNKNOWN</v>
      </c>
      <c r="U8070" s="4" t="str">
        <f t="shared" si="6"/>
        <v>UNKNOWN</v>
      </c>
      <c r="V8070" s="4" t="str">
        <f t="shared" si="7"/>
        <v>Digital Wallet</v>
      </c>
      <c r="W8070" s="4">
        <f t="shared" ref="W8070:Y8070" si="8077">IF(OR(J8070 = "ERROR", J8070 = ""), "UNKNOWN", J8070)</f>
        <v>3</v>
      </c>
      <c r="X8070" s="4">
        <f t="shared" si="8077"/>
        <v>5</v>
      </c>
      <c r="Y8070" s="4">
        <f t="shared" si="8077"/>
        <v>15</v>
      </c>
      <c r="Z8070" s="4" t="str">
        <f t="shared" si="9"/>
        <v>UNKNOWN</v>
      </c>
    </row>
    <row r="8071">
      <c r="A8071" s="1" t="s">
        <v>8108</v>
      </c>
      <c r="B8071" s="1" t="s">
        <v>44</v>
      </c>
      <c r="C8071" s="1">
        <v>2.0</v>
      </c>
      <c r="D8071" s="1">
        <v>4.0</v>
      </c>
      <c r="E8071" s="1" t="s">
        <v>25</v>
      </c>
      <c r="H8071" s="2">
        <v>44976.0</v>
      </c>
      <c r="J8071" s="3">
        <f t="shared" si="2"/>
        <v>2</v>
      </c>
      <c r="K8071" s="4">
        <f t="shared" si="3"/>
        <v>4</v>
      </c>
      <c r="L8071" s="4">
        <f t="shared" si="4"/>
        <v>8</v>
      </c>
      <c r="S8071" s="1" t="s">
        <v>8108</v>
      </c>
      <c r="T8071" s="4" t="str">
        <f t="shared" si="5"/>
        <v>Sandwich</v>
      </c>
      <c r="U8071" s="4" t="str">
        <f t="shared" si="6"/>
        <v>UNKNOWN</v>
      </c>
      <c r="V8071" s="4" t="str">
        <f t="shared" si="7"/>
        <v>UNKNOWN</v>
      </c>
      <c r="W8071" s="4">
        <f t="shared" ref="W8071:Y8071" si="8078">IF(OR(J8071 = "ERROR", J8071 = ""), "UNKNOWN", J8071)</f>
        <v>2</v>
      </c>
      <c r="X8071" s="4">
        <f t="shared" si="8078"/>
        <v>4</v>
      </c>
      <c r="Y8071" s="4">
        <f t="shared" si="8078"/>
        <v>8</v>
      </c>
      <c r="Z8071" s="5">
        <f t="shared" si="9"/>
        <v>44976</v>
      </c>
    </row>
    <row r="8072">
      <c r="A8072" s="1" t="s">
        <v>8109</v>
      </c>
      <c r="B8072" s="1" t="s">
        <v>32</v>
      </c>
      <c r="C8072" s="1">
        <v>4.0</v>
      </c>
      <c r="D8072" s="1">
        <v>1.0</v>
      </c>
      <c r="E8072" s="1">
        <v>4.0</v>
      </c>
      <c r="G8072" s="1" t="s">
        <v>25</v>
      </c>
      <c r="H8072" s="2">
        <v>44930.0</v>
      </c>
      <c r="J8072" s="3">
        <f t="shared" si="2"/>
        <v>4</v>
      </c>
      <c r="K8072" s="4">
        <f t="shared" si="3"/>
        <v>1</v>
      </c>
      <c r="L8072" s="4">
        <f t="shared" si="4"/>
        <v>4</v>
      </c>
      <c r="S8072" s="1" t="s">
        <v>8109</v>
      </c>
      <c r="T8072" s="4" t="str">
        <f t="shared" si="5"/>
        <v>Cookie</v>
      </c>
      <c r="U8072" s="4" t="str">
        <f t="shared" si="6"/>
        <v>UNKNOWN</v>
      </c>
      <c r="V8072" s="4" t="str">
        <f t="shared" si="7"/>
        <v>UNKNOWN</v>
      </c>
      <c r="W8072" s="4">
        <f t="shared" ref="W8072:Y8072" si="8079">IF(OR(J8072 = "ERROR", J8072 = ""), "UNKNOWN", J8072)</f>
        <v>4</v>
      </c>
      <c r="X8072" s="4">
        <f t="shared" si="8079"/>
        <v>1</v>
      </c>
      <c r="Y8072" s="4">
        <f t="shared" si="8079"/>
        <v>4</v>
      </c>
      <c r="Z8072" s="5">
        <f t="shared" si="9"/>
        <v>44930</v>
      </c>
    </row>
    <row r="8073">
      <c r="A8073" s="1" t="s">
        <v>8110</v>
      </c>
      <c r="B8073" s="1" t="s">
        <v>27</v>
      </c>
      <c r="C8073" s="1">
        <v>5.0</v>
      </c>
      <c r="D8073" s="1" t="s">
        <v>30</v>
      </c>
      <c r="E8073" s="1">
        <v>15.0</v>
      </c>
      <c r="F8073" s="1" t="s">
        <v>39</v>
      </c>
      <c r="G8073" s="1" t="s">
        <v>24</v>
      </c>
      <c r="H8073" s="2">
        <v>45080.0</v>
      </c>
      <c r="J8073" s="3">
        <f t="shared" si="2"/>
        <v>5</v>
      </c>
      <c r="K8073" s="4">
        <f t="shared" si="3"/>
        <v>3</v>
      </c>
      <c r="L8073" s="4">
        <f t="shared" si="4"/>
        <v>15</v>
      </c>
      <c r="S8073" s="1" t="s">
        <v>8110</v>
      </c>
      <c r="T8073" s="4" t="str">
        <f t="shared" si="5"/>
        <v>Cake</v>
      </c>
      <c r="U8073" s="4" t="str">
        <f t="shared" si="6"/>
        <v>Takeaway</v>
      </c>
      <c r="V8073" s="4" t="str">
        <f t="shared" si="7"/>
        <v>Digital Wallet</v>
      </c>
      <c r="W8073" s="4">
        <f t="shared" ref="W8073:Y8073" si="8080">IF(OR(J8073 = "ERROR", J8073 = ""), "UNKNOWN", J8073)</f>
        <v>5</v>
      </c>
      <c r="X8073" s="4">
        <f t="shared" si="8080"/>
        <v>3</v>
      </c>
      <c r="Y8073" s="4">
        <f t="shared" si="8080"/>
        <v>15</v>
      </c>
      <c r="Z8073" s="5">
        <f t="shared" si="9"/>
        <v>45080</v>
      </c>
    </row>
    <row r="8074">
      <c r="A8074" s="1" t="s">
        <v>8111</v>
      </c>
      <c r="B8074" s="1" t="s">
        <v>36</v>
      </c>
      <c r="C8074" s="1">
        <v>3.0</v>
      </c>
      <c r="D8074" s="1">
        <v>5.0</v>
      </c>
      <c r="E8074" s="1">
        <v>15.0</v>
      </c>
      <c r="F8074" s="1" t="s">
        <v>23</v>
      </c>
      <c r="H8074" s="2">
        <v>45115.0</v>
      </c>
      <c r="J8074" s="3">
        <f t="shared" si="2"/>
        <v>3</v>
      </c>
      <c r="K8074" s="4">
        <f t="shared" si="3"/>
        <v>5</v>
      </c>
      <c r="L8074" s="4">
        <f t="shared" si="4"/>
        <v>15</v>
      </c>
      <c r="S8074" s="1" t="s">
        <v>8111</v>
      </c>
      <c r="T8074" s="4" t="str">
        <f t="shared" si="5"/>
        <v>Salad</v>
      </c>
      <c r="U8074" s="4" t="str">
        <f t="shared" si="6"/>
        <v>UNKNOWN</v>
      </c>
      <c r="V8074" s="4" t="str">
        <f t="shared" si="7"/>
        <v>Credit Card</v>
      </c>
      <c r="W8074" s="4">
        <f t="shared" ref="W8074:Y8074" si="8081">IF(OR(J8074 = "ERROR", J8074 = ""), "UNKNOWN", J8074)</f>
        <v>3</v>
      </c>
      <c r="X8074" s="4">
        <f t="shared" si="8081"/>
        <v>5</v>
      </c>
      <c r="Y8074" s="4">
        <f t="shared" si="8081"/>
        <v>15</v>
      </c>
      <c r="Z8074" s="5">
        <f t="shared" si="9"/>
        <v>45115</v>
      </c>
    </row>
    <row r="8075">
      <c r="A8075" s="1" t="s">
        <v>8112</v>
      </c>
      <c r="B8075" s="1" t="s">
        <v>55</v>
      </c>
      <c r="C8075" s="1">
        <v>2.0</v>
      </c>
      <c r="D8075" s="1">
        <v>3.0</v>
      </c>
      <c r="E8075" s="1">
        <v>6.0</v>
      </c>
      <c r="F8075" s="1" t="s">
        <v>23</v>
      </c>
      <c r="G8075" s="1" t="s">
        <v>24</v>
      </c>
      <c r="H8075" s="2">
        <v>45171.0</v>
      </c>
      <c r="J8075" s="3">
        <f t="shared" si="2"/>
        <v>2</v>
      </c>
      <c r="K8075" s="4">
        <f t="shared" si="3"/>
        <v>3</v>
      </c>
      <c r="L8075" s="4">
        <f t="shared" si="4"/>
        <v>6</v>
      </c>
      <c r="S8075" s="1" t="s">
        <v>8112</v>
      </c>
      <c r="T8075" s="4" t="str">
        <f t="shared" si="5"/>
        <v>Juice</v>
      </c>
      <c r="U8075" s="4" t="str">
        <f t="shared" si="6"/>
        <v>Takeaway</v>
      </c>
      <c r="V8075" s="4" t="str">
        <f t="shared" si="7"/>
        <v>Credit Card</v>
      </c>
      <c r="W8075" s="4">
        <f t="shared" ref="W8075:Y8075" si="8082">IF(OR(J8075 = "ERROR", J8075 = ""), "UNKNOWN", J8075)</f>
        <v>2</v>
      </c>
      <c r="X8075" s="4">
        <f t="shared" si="8082"/>
        <v>3</v>
      </c>
      <c r="Y8075" s="4">
        <f t="shared" si="8082"/>
        <v>6</v>
      </c>
      <c r="Z8075" s="5">
        <f t="shared" si="9"/>
        <v>45171</v>
      </c>
    </row>
    <row r="8076">
      <c r="A8076" s="1" t="s">
        <v>8113</v>
      </c>
      <c r="B8076" s="1" t="s">
        <v>22</v>
      </c>
      <c r="C8076" s="1">
        <v>5.0</v>
      </c>
      <c r="D8076" s="1">
        <v>2.0</v>
      </c>
      <c r="E8076" s="1">
        <v>10.0</v>
      </c>
      <c r="F8076" s="1" t="s">
        <v>28</v>
      </c>
      <c r="G8076" s="1" t="s">
        <v>24</v>
      </c>
      <c r="H8076" s="2">
        <v>44975.0</v>
      </c>
      <c r="J8076" s="3">
        <f t="shared" si="2"/>
        <v>5</v>
      </c>
      <c r="K8076" s="4">
        <f t="shared" si="3"/>
        <v>2</v>
      </c>
      <c r="L8076" s="4">
        <f t="shared" si="4"/>
        <v>10</v>
      </c>
      <c r="S8076" s="1" t="s">
        <v>8113</v>
      </c>
      <c r="T8076" s="4" t="str">
        <f t="shared" si="5"/>
        <v>Coffee</v>
      </c>
      <c r="U8076" s="4" t="str">
        <f t="shared" si="6"/>
        <v>Takeaway</v>
      </c>
      <c r="V8076" s="4" t="str">
        <f t="shared" si="7"/>
        <v>Cash</v>
      </c>
      <c r="W8076" s="4">
        <f t="shared" ref="W8076:Y8076" si="8083">IF(OR(J8076 = "ERROR", J8076 = ""), "UNKNOWN", J8076)</f>
        <v>5</v>
      </c>
      <c r="X8076" s="4">
        <f t="shared" si="8083"/>
        <v>2</v>
      </c>
      <c r="Y8076" s="4">
        <f t="shared" si="8083"/>
        <v>10</v>
      </c>
      <c r="Z8076" s="5">
        <f t="shared" si="9"/>
        <v>44975</v>
      </c>
    </row>
    <row r="8077">
      <c r="A8077" s="1" t="s">
        <v>8114</v>
      </c>
      <c r="B8077" s="1" t="s">
        <v>27</v>
      </c>
      <c r="C8077" s="1">
        <v>5.0</v>
      </c>
      <c r="D8077" s="1">
        <v>3.0</v>
      </c>
      <c r="E8077" s="1">
        <v>15.0</v>
      </c>
      <c r="F8077" s="1" t="s">
        <v>39</v>
      </c>
      <c r="G8077" s="1" t="s">
        <v>29</v>
      </c>
      <c r="H8077" s="2">
        <v>45091.0</v>
      </c>
      <c r="J8077" s="3">
        <f t="shared" si="2"/>
        <v>5</v>
      </c>
      <c r="K8077" s="4">
        <f t="shared" si="3"/>
        <v>3</v>
      </c>
      <c r="L8077" s="4">
        <f t="shared" si="4"/>
        <v>15</v>
      </c>
      <c r="S8077" s="1" t="s">
        <v>8114</v>
      </c>
      <c r="T8077" s="4" t="str">
        <f t="shared" si="5"/>
        <v>Cake</v>
      </c>
      <c r="U8077" s="4" t="str">
        <f t="shared" si="6"/>
        <v>In-store</v>
      </c>
      <c r="V8077" s="4" t="str">
        <f t="shared" si="7"/>
        <v>Digital Wallet</v>
      </c>
      <c r="W8077" s="4">
        <f t="shared" ref="W8077:Y8077" si="8084">IF(OR(J8077 = "ERROR", J8077 = ""), "UNKNOWN", J8077)</f>
        <v>5</v>
      </c>
      <c r="X8077" s="4">
        <f t="shared" si="8084"/>
        <v>3</v>
      </c>
      <c r="Y8077" s="4">
        <f t="shared" si="8084"/>
        <v>15</v>
      </c>
      <c r="Z8077" s="5">
        <f t="shared" si="9"/>
        <v>45091</v>
      </c>
    </row>
    <row r="8078">
      <c r="A8078" s="1" t="s">
        <v>8115</v>
      </c>
      <c r="B8078" s="1" t="s">
        <v>81</v>
      </c>
      <c r="C8078" s="1">
        <v>1.0</v>
      </c>
      <c r="D8078" s="1">
        <v>1.5</v>
      </c>
      <c r="E8078" s="1">
        <v>1.5</v>
      </c>
      <c r="F8078" s="1" t="s">
        <v>39</v>
      </c>
      <c r="H8078" s="6">
        <v>45277.0</v>
      </c>
      <c r="J8078" s="3">
        <f t="shared" si="2"/>
        <v>1</v>
      </c>
      <c r="K8078" s="4">
        <f t="shared" si="3"/>
        <v>1.5</v>
      </c>
      <c r="L8078" s="4">
        <f t="shared" si="4"/>
        <v>1.5</v>
      </c>
      <c r="S8078" s="1" t="s">
        <v>8115</v>
      </c>
      <c r="T8078" s="4" t="str">
        <f t="shared" si="5"/>
        <v>Tea</v>
      </c>
      <c r="U8078" s="4" t="str">
        <f t="shared" si="6"/>
        <v>UNKNOWN</v>
      </c>
      <c r="V8078" s="4" t="str">
        <f t="shared" si="7"/>
        <v>Digital Wallet</v>
      </c>
      <c r="W8078" s="4">
        <f t="shared" ref="W8078:Y8078" si="8085">IF(OR(J8078 = "ERROR", J8078 = ""), "UNKNOWN", J8078)</f>
        <v>1</v>
      </c>
      <c r="X8078" s="4">
        <f t="shared" si="8085"/>
        <v>1.5</v>
      </c>
      <c r="Y8078" s="4">
        <f t="shared" si="8085"/>
        <v>1.5</v>
      </c>
      <c r="Z8078" s="7">
        <f t="shared" si="9"/>
        <v>45277</v>
      </c>
    </row>
    <row r="8079">
      <c r="A8079" s="1" t="s">
        <v>8116</v>
      </c>
      <c r="B8079" s="1" t="s">
        <v>55</v>
      </c>
      <c r="C8079" s="1">
        <v>3.0</v>
      </c>
      <c r="D8079" s="1">
        <v>3.0</v>
      </c>
      <c r="E8079" s="1">
        <v>9.0</v>
      </c>
      <c r="F8079" s="1" t="s">
        <v>28</v>
      </c>
      <c r="H8079" s="2">
        <v>45095.0</v>
      </c>
      <c r="J8079" s="3">
        <f t="shared" si="2"/>
        <v>3</v>
      </c>
      <c r="K8079" s="4">
        <f t="shared" si="3"/>
        <v>3</v>
      </c>
      <c r="L8079" s="4">
        <f t="shared" si="4"/>
        <v>9</v>
      </c>
      <c r="S8079" s="1" t="s">
        <v>8116</v>
      </c>
      <c r="T8079" s="4" t="str">
        <f t="shared" si="5"/>
        <v>Juice</v>
      </c>
      <c r="U8079" s="4" t="str">
        <f t="shared" si="6"/>
        <v>UNKNOWN</v>
      </c>
      <c r="V8079" s="4" t="str">
        <f t="shared" si="7"/>
        <v>Cash</v>
      </c>
      <c r="W8079" s="4">
        <f t="shared" ref="W8079:Y8079" si="8086">IF(OR(J8079 = "ERROR", J8079 = ""), "UNKNOWN", J8079)</f>
        <v>3</v>
      </c>
      <c r="X8079" s="4">
        <f t="shared" si="8086"/>
        <v>3</v>
      </c>
      <c r="Y8079" s="4">
        <f t="shared" si="8086"/>
        <v>9</v>
      </c>
      <c r="Z8079" s="5">
        <f t="shared" si="9"/>
        <v>45095</v>
      </c>
    </row>
    <row r="8080">
      <c r="A8080" s="1" t="s">
        <v>8117</v>
      </c>
      <c r="B8080" s="1" t="s">
        <v>22</v>
      </c>
      <c r="C8080" s="1">
        <v>2.0</v>
      </c>
      <c r="D8080" s="1" t="s">
        <v>25</v>
      </c>
      <c r="E8080" s="1">
        <v>4.0</v>
      </c>
      <c r="F8080" s="1" t="s">
        <v>39</v>
      </c>
      <c r="G8080" s="1" t="s">
        <v>24</v>
      </c>
      <c r="H8080" s="2">
        <v>45009.0</v>
      </c>
      <c r="J8080" s="3">
        <f t="shared" si="2"/>
        <v>2</v>
      </c>
      <c r="K8080" s="4">
        <f t="shared" si="3"/>
        <v>2</v>
      </c>
      <c r="L8080" s="4">
        <f t="shared" si="4"/>
        <v>4</v>
      </c>
      <c r="S8080" s="1" t="s">
        <v>8117</v>
      </c>
      <c r="T8080" s="4" t="str">
        <f t="shared" si="5"/>
        <v>Coffee</v>
      </c>
      <c r="U8080" s="4" t="str">
        <f t="shared" si="6"/>
        <v>Takeaway</v>
      </c>
      <c r="V8080" s="4" t="str">
        <f t="shared" si="7"/>
        <v>Digital Wallet</v>
      </c>
      <c r="W8080" s="4">
        <f t="shared" ref="W8080:Y8080" si="8087">IF(OR(J8080 = "ERROR", J8080 = ""), "UNKNOWN", J8080)</f>
        <v>2</v>
      </c>
      <c r="X8080" s="4">
        <f t="shared" si="8087"/>
        <v>2</v>
      </c>
      <c r="Y8080" s="4">
        <f t="shared" si="8087"/>
        <v>4</v>
      </c>
      <c r="Z8080" s="5">
        <f t="shared" si="9"/>
        <v>45009</v>
      </c>
    </row>
    <row r="8081">
      <c r="A8081" s="1" t="s">
        <v>8118</v>
      </c>
      <c r="B8081" s="1" t="s">
        <v>55</v>
      </c>
      <c r="C8081" s="1">
        <v>3.0</v>
      </c>
      <c r="D8081" s="1">
        <v>3.0</v>
      </c>
      <c r="E8081" s="1">
        <v>9.0</v>
      </c>
      <c r="F8081" s="1" t="s">
        <v>23</v>
      </c>
      <c r="H8081" s="2">
        <v>45033.0</v>
      </c>
      <c r="J8081" s="3">
        <f t="shared" si="2"/>
        <v>3</v>
      </c>
      <c r="K8081" s="4">
        <f t="shared" si="3"/>
        <v>3</v>
      </c>
      <c r="L8081" s="4">
        <f t="shared" si="4"/>
        <v>9</v>
      </c>
      <c r="S8081" s="1" t="s">
        <v>8118</v>
      </c>
      <c r="T8081" s="4" t="str">
        <f t="shared" si="5"/>
        <v>Juice</v>
      </c>
      <c r="U8081" s="4" t="str">
        <f t="shared" si="6"/>
        <v>UNKNOWN</v>
      </c>
      <c r="V8081" s="4" t="str">
        <f t="shared" si="7"/>
        <v>Credit Card</v>
      </c>
      <c r="W8081" s="4">
        <f t="shared" ref="W8081:Y8081" si="8088">IF(OR(J8081 = "ERROR", J8081 = ""), "UNKNOWN", J8081)</f>
        <v>3</v>
      </c>
      <c r="X8081" s="4">
        <f t="shared" si="8088"/>
        <v>3</v>
      </c>
      <c r="Y8081" s="4">
        <f t="shared" si="8088"/>
        <v>9</v>
      </c>
      <c r="Z8081" s="5">
        <f t="shared" si="9"/>
        <v>45033</v>
      </c>
    </row>
    <row r="8082">
      <c r="A8082" s="1" t="s">
        <v>8119</v>
      </c>
      <c r="B8082" s="1" t="s">
        <v>41</v>
      </c>
      <c r="C8082" s="1">
        <v>2.0</v>
      </c>
      <c r="D8082" s="1">
        <v>4.0</v>
      </c>
      <c r="E8082" s="1">
        <v>8.0</v>
      </c>
      <c r="F8082" s="1" t="s">
        <v>39</v>
      </c>
      <c r="H8082" s="2">
        <v>45263.0</v>
      </c>
      <c r="J8082" s="3">
        <f t="shared" si="2"/>
        <v>2</v>
      </c>
      <c r="K8082" s="4">
        <f t="shared" si="3"/>
        <v>4</v>
      </c>
      <c r="L8082" s="4">
        <f t="shared" si="4"/>
        <v>8</v>
      </c>
      <c r="S8082" s="1" t="s">
        <v>8119</v>
      </c>
      <c r="T8082" s="4" t="str">
        <f t="shared" si="5"/>
        <v>Smoothie</v>
      </c>
      <c r="U8082" s="4" t="str">
        <f t="shared" si="6"/>
        <v>UNKNOWN</v>
      </c>
      <c r="V8082" s="4" t="str">
        <f t="shared" si="7"/>
        <v>Digital Wallet</v>
      </c>
      <c r="W8082" s="4">
        <f t="shared" ref="W8082:Y8082" si="8089">IF(OR(J8082 = "ERROR", J8082 = ""), "UNKNOWN", J8082)</f>
        <v>2</v>
      </c>
      <c r="X8082" s="4">
        <f t="shared" si="8089"/>
        <v>4</v>
      </c>
      <c r="Y8082" s="4">
        <f t="shared" si="8089"/>
        <v>8</v>
      </c>
      <c r="Z8082" s="5">
        <f t="shared" si="9"/>
        <v>45263</v>
      </c>
    </row>
    <row r="8083">
      <c r="A8083" s="1" t="s">
        <v>8120</v>
      </c>
      <c r="B8083" s="1" t="s">
        <v>32</v>
      </c>
      <c r="C8083" s="1">
        <v>2.0</v>
      </c>
      <c r="D8083" s="1">
        <v>1.0</v>
      </c>
      <c r="E8083" s="1">
        <v>2.0</v>
      </c>
      <c r="F8083" s="1" t="s">
        <v>39</v>
      </c>
      <c r="H8083" s="2">
        <v>45020.0</v>
      </c>
      <c r="J8083" s="3">
        <f t="shared" si="2"/>
        <v>2</v>
      </c>
      <c r="K8083" s="4">
        <f t="shared" si="3"/>
        <v>1</v>
      </c>
      <c r="L8083" s="4">
        <f t="shared" si="4"/>
        <v>2</v>
      </c>
      <c r="S8083" s="1" t="s">
        <v>8120</v>
      </c>
      <c r="T8083" s="4" t="str">
        <f t="shared" si="5"/>
        <v>Cookie</v>
      </c>
      <c r="U8083" s="4" t="str">
        <f t="shared" si="6"/>
        <v>UNKNOWN</v>
      </c>
      <c r="V8083" s="4" t="str">
        <f t="shared" si="7"/>
        <v>Digital Wallet</v>
      </c>
      <c r="W8083" s="4">
        <f t="shared" ref="W8083:Y8083" si="8090">IF(OR(J8083 = "ERROR", J8083 = ""), "UNKNOWN", J8083)</f>
        <v>2</v>
      </c>
      <c r="X8083" s="4">
        <f t="shared" si="8090"/>
        <v>1</v>
      </c>
      <c r="Y8083" s="4">
        <f t="shared" si="8090"/>
        <v>2</v>
      </c>
      <c r="Z8083" s="5">
        <f t="shared" si="9"/>
        <v>45020</v>
      </c>
    </row>
    <row r="8084">
      <c r="A8084" s="1" t="s">
        <v>8121</v>
      </c>
      <c r="B8084" s="1" t="s">
        <v>55</v>
      </c>
      <c r="C8084" s="1">
        <v>5.0</v>
      </c>
      <c r="D8084" s="1">
        <v>3.0</v>
      </c>
      <c r="E8084" s="1">
        <v>15.0</v>
      </c>
      <c r="G8084" s="1" t="s">
        <v>24</v>
      </c>
      <c r="H8084" s="2">
        <v>45055.0</v>
      </c>
      <c r="J8084" s="3">
        <f t="shared" si="2"/>
        <v>5</v>
      </c>
      <c r="K8084" s="4">
        <f t="shared" si="3"/>
        <v>3</v>
      </c>
      <c r="L8084" s="4">
        <f t="shared" si="4"/>
        <v>15</v>
      </c>
      <c r="S8084" s="1" t="s">
        <v>8121</v>
      </c>
      <c r="T8084" s="4" t="str">
        <f t="shared" si="5"/>
        <v>Juice</v>
      </c>
      <c r="U8084" s="4" t="str">
        <f t="shared" si="6"/>
        <v>Takeaway</v>
      </c>
      <c r="V8084" s="4" t="str">
        <f t="shared" si="7"/>
        <v>UNKNOWN</v>
      </c>
      <c r="W8084" s="4">
        <f t="shared" ref="W8084:Y8084" si="8091">IF(OR(J8084 = "ERROR", J8084 = ""), "UNKNOWN", J8084)</f>
        <v>5</v>
      </c>
      <c r="X8084" s="4">
        <f t="shared" si="8091"/>
        <v>3</v>
      </c>
      <c r="Y8084" s="4">
        <f t="shared" si="8091"/>
        <v>15</v>
      </c>
      <c r="Z8084" s="5">
        <f t="shared" si="9"/>
        <v>45055</v>
      </c>
    </row>
    <row r="8085">
      <c r="A8085" s="1" t="s">
        <v>8122</v>
      </c>
      <c r="B8085" s="1" t="s">
        <v>22</v>
      </c>
      <c r="C8085" s="1">
        <v>5.0</v>
      </c>
      <c r="D8085" s="1">
        <v>2.0</v>
      </c>
      <c r="E8085" s="1">
        <v>10.0</v>
      </c>
      <c r="F8085" s="1" t="s">
        <v>23</v>
      </c>
      <c r="G8085" s="1" t="s">
        <v>24</v>
      </c>
      <c r="H8085" s="2">
        <v>45236.0</v>
      </c>
      <c r="J8085" s="3">
        <f t="shared" si="2"/>
        <v>5</v>
      </c>
      <c r="K8085" s="4">
        <f t="shared" si="3"/>
        <v>2</v>
      </c>
      <c r="L8085" s="4">
        <f t="shared" si="4"/>
        <v>10</v>
      </c>
      <c r="S8085" s="1" t="s">
        <v>8122</v>
      </c>
      <c r="T8085" s="4" t="str">
        <f t="shared" si="5"/>
        <v>Coffee</v>
      </c>
      <c r="U8085" s="4" t="str">
        <f t="shared" si="6"/>
        <v>Takeaway</v>
      </c>
      <c r="V8085" s="4" t="str">
        <f t="shared" si="7"/>
        <v>Credit Card</v>
      </c>
      <c r="W8085" s="4">
        <f t="shared" ref="W8085:Y8085" si="8092">IF(OR(J8085 = "ERROR", J8085 = ""), "UNKNOWN", J8085)</f>
        <v>5</v>
      </c>
      <c r="X8085" s="4">
        <f t="shared" si="8092"/>
        <v>2</v>
      </c>
      <c r="Y8085" s="4">
        <f t="shared" si="8092"/>
        <v>10</v>
      </c>
      <c r="Z8085" s="5">
        <f t="shared" si="9"/>
        <v>45236</v>
      </c>
    </row>
    <row r="8086">
      <c r="A8086" s="1" t="s">
        <v>8123</v>
      </c>
      <c r="C8086" s="1">
        <v>4.0</v>
      </c>
      <c r="D8086" s="1">
        <v>1.5</v>
      </c>
      <c r="E8086" s="1">
        <v>6.0</v>
      </c>
      <c r="F8086" s="1" t="s">
        <v>23</v>
      </c>
      <c r="J8086" s="3">
        <f t="shared" si="2"/>
        <v>4</v>
      </c>
      <c r="K8086" s="4">
        <f t="shared" si="3"/>
        <v>1.5</v>
      </c>
      <c r="L8086" s="4">
        <f t="shared" si="4"/>
        <v>6</v>
      </c>
      <c r="S8086" s="1" t="s">
        <v>8123</v>
      </c>
      <c r="T8086" s="4" t="str">
        <f t="shared" si="5"/>
        <v>UNKNOWN</v>
      </c>
      <c r="U8086" s="4" t="str">
        <f t="shared" si="6"/>
        <v>UNKNOWN</v>
      </c>
      <c r="V8086" s="4" t="str">
        <f t="shared" si="7"/>
        <v>Credit Card</v>
      </c>
      <c r="W8086" s="4">
        <f t="shared" ref="W8086:Y8086" si="8093">IF(OR(J8086 = "ERROR", J8086 = ""), "UNKNOWN", J8086)</f>
        <v>4</v>
      </c>
      <c r="X8086" s="4">
        <f t="shared" si="8093"/>
        <v>1.5</v>
      </c>
      <c r="Y8086" s="4">
        <f t="shared" si="8093"/>
        <v>6</v>
      </c>
      <c r="Z8086" s="4" t="str">
        <f t="shared" si="9"/>
        <v>UNKNOWN</v>
      </c>
    </row>
    <row r="8087">
      <c r="A8087" s="1" t="s">
        <v>8124</v>
      </c>
      <c r="B8087" s="1" t="s">
        <v>55</v>
      </c>
      <c r="C8087" s="1">
        <v>2.0</v>
      </c>
      <c r="D8087" s="1">
        <v>3.0</v>
      </c>
      <c r="E8087" s="1">
        <v>6.0</v>
      </c>
      <c r="F8087" s="1" t="s">
        <v>39</v>
      </c>
      <c r="G8087" s="1" t="s">
        <v>24</v>
      </c>
      <c r="H8087" s="2">
        <v>45169.0</v>
      </c>
      <c r="J8087" s="3">
        <f t="shared" si="2"/>
        <v>2</v>
      </c>
      <c r="K8087" s="4">
        <f t="shared" si="3"/>
        <v>3</v>
      </c>
      <c r="L8087" s="4">
        <f t="shared" si="4"/>
        <v>6</v>
      </c>
      <c r="S8087" s="1" t="s">
        <v>8124</v>
      </c>
      <c r="T8087" s="4" t="str">
        <f t="shared" si="5"/>
        <v>Juice</v>
      </c>
      <c r="U8087" s="4" t="str">
        <f t="shared" si="6"/>
        <v>Takeaway</v>
      </c>
      <c r="V8087" s="4" t="str">
        <f t="shared" si="7"/>
        <v>Digital Wallet</v>
      </c>
      <c r="W8087" s="4">
        <f t="shared" ref="W8087:Y8087" si="8094">IF(OR(J8087 = "ERROR", J8087 = ""), "UNKNOWN", J8087)</f>
        <v>2</v>
      </c>
      <c r="X8087" s="4">
        <f t="shared" si="8094"/>
        <v>3</v>
      </c>
      <c r="Y8087" s="4">
        <f t="shared" si="8094"/>
        <v>6</v>
      </c>
      <c r="Z8087" s="5">
        <f t="shared" si="9"/>
        <v>45169</v>
      </c>
    </row>
    <row r="8088">
      <c r="A8088" s="1" t="s">
        <v>8125</v>
      </c>
      <c r="B8088" s="1" t="s">
        <v>27</v>
      </c>
      <c r="C8088" s="1">
        <v>3.0</v>
      </c>
      <c r="D8088" s="1">
        <v>3.0</v>
      </c>
      <c r="E8088" s="1">
        <v>9.0</v>
      </c>
      <c r="F8088" s="1" t="s">
        <v>23</v>
      </c>
      <c r="H8088" s="6">
        <v>45213.0</v>
      </c>
      <c r="J8088" s="3">
        <f t="shared" si="2"/>
        <v>3</v>
      </c>
      <c r="K8088" s="4">
        <f t="shared" si="3"/>
        <v>3</v>
      </c>
      <c r="L8088" s="4">
        <f t="shared" si="4"/>
        <v>9</v>
      </c>
      <c r="S8088" s="1" t="s">
        <v>8125</v>
      </c>
      <c r="T8088" s="4" t="str">
        <f t="shared" si="5"/>
        <v>Cake</v>
      </c>
      <c r="U8088" s="4" t="str">
        <f t="shared" si="6"/>
        <v>UNKNOWN</v>
      </c>
      <c r="V8088" s="4" t="str">
        <f t="shared" si="7"/>
        <v>Credit Card</v>
      </c>
      <c r="W8088" s="4">
        <f t="shared" ref="W8088:Y8088" si="8095">IF(OR(J8088 = "ERROR", J8088 = ""), "UNKNOWN", J8088)</f>
        <v>3</v>
      </c>
      <c r="X8088" s="4">
        <f t="shared" si="8095"/>
        <v>3</v>
      </c>
      <c r="Y8088" s="4">
        <f t="shared" si="8095"/>
        <v>9</v>
      </c>
      <c r="Z8088" s="7">
        <f t="shared" si="9"/>
        <v>45213</v>
      </c>
    </row>
    <row r="8089">
      <c r="A8089" s="1" t="s">
        <v>8126</v>
      </c>
      <c r="B8089" s="1" t="s">
        <v>41</v>
      </c>
      <c r="C8089" s="1">
        <v>4.0</v>
      </c>
      <c r="D8089" s="1">
        <v>4.0</v>
      </c>
      <c r="E8089" s="1" t="s">
        <v>30</v>
      </c>
      <c r="G8089" s="1" t="s">
        <v>29</v>
      </c>
      <c r="H8089" s="6">
        <v>45250.0</v>
      </c>
      <c r="J8089" s="3">
        <f t="shared" si="2"/>
        <v>4</v>
      </c>
      <c r="K8089" s="4">
        <f t="shared" si="3"/>
        <v>4</v>
      </c>
      <c r="L8089" s="4">
        <f t="shared" si="4"/>
        <v>16</v>
      </c>
      <c r="S8089" s="1" t="s">
        <v>8126</v>
      </c>
      <c r="T8089" s="4" t="str">
        <f t="shared" si="5"/>
        <v>Smoothie</v>
      </c>
      <c r="U8089" s="4" t="str">
        <f t="shared" si="6"/>
        <v>In-store</v>
      </c>
      <c r="V8089" s="4" t="str">
        <f t="shared" si="7"/>
        <v>UNKNOWN</v>
      </c>
      <c r="W8089" s="4">
        <f t="shared" ref="W8089:Y8089" si="8096">IF(OR(J8089 = "ERROR", J8089 = ""), "UNKNOWN", J8089)</f>
        <v>4</v>
      </c>
      <c r="X8089" s="4">
        <f t="shared" si="8096"/>
        <v>4</v>
      </c>
      <c r="Y8089" s="4">
        <f t="shared" si="8096"/>
        <v>16</v>
      </c>
      <c r="Z8089" s="7">
        <f t="shared" si="9"/>
        <v>45250</v>
      </c>
    </row>
    <row r="8090">
      <c r="A8090" s="1" t="s">
        <v>8127</v>
      </c>
      <c r="B8090" s="1" t="s">
        <v>30</v>
      </c>
      <c r="C8090" s="1">
        <v>1.0</v>
      </c>
      <c r="D8090" s="1">
        <v>5.0</v>
      </c>
      <c r="E8090" s="1">
        <v>5.0</v>
      </c>
      <c r="F8090" s="1" t="s">
        <v>23</v>
      </c>
      <c r="G8090" s="1" t="s">
        <v>24</v>
      </c>
      <c r="H8090" s="6">
        <v>45229.0</v>
      </c>
      <c r="J8090" s="3">
        <f t="shared" si="2"/>
        <v>1</v>
      </c>
      <c r="K8090" s="4">
        <f t="shared" si="3"/>
        <v>5</v>
      </c>
      <c r="L8090" s="4">
        <f t="shared" si="4"/>
        <v>5</v>
      </c>
      <c r="S8090" s="1" t="s">
        <v>8127</v>
      </c>
      <c r="T8090" s="4" t="str">
        <f t="shared" si="5"/>
        <v>UNKNOWN</v>
      </c>
      <c r="U8090" s="4" t="str">
        <f t="shared" si="6"/>
        <v>Takeaway</v>
      </c>
      <c r="V8090" s="4" t="str">
        <f t="shared" si="7"/>
        <v>Credit Card</v>
      </c>
      <c r="W8090" s="4">
        <f t="shared" ref="W8090:Y8090" si="8097">IF(OR(J8090 = "ERROR", J8090 = ""), "UNKNOWN", J8090)</f>
        <v>1</v>
      </c>
      <c r="X8090" s="4">
        <f t="shared" si="8097"/>
        <v>5</v>
      </c>
      <c r="Y8090" s="4">
        <f t="shared" si="8097"/>
        <v>5</v>
      </c>
      <c r="Z8090" s="7">
        <f t="shared" si="9"/>
        <v>45229</v>
      </c>
    </row>
    <row r="8091">
      <c r="A8091" s="1" t="s">
        <v>8128</v>
      </c>
      <c r="C8091" s="1">
        <v>3.0</v>
      </c>
      <c r="D8091" s="1">
        <v>2.0</v>
      </c>
      <c r="E8091" s="1">
        <v>6.0</v>
      </c>
      <c r="F8091" s="1" t="s">
        <v>39</v>
      </c>
      <c r="H8091" s="6">
        <v>45219.0</v>
      </c>
      <c r="J8091" s="3">
        <f t="shared" si="2"/>
        <v>3</v>
      </c>
      <c r="K8091" s="4">
        <f t="shared" si="3"/>
        <v>2</v>
      </c>
      <c r="L8091" s="4">
        <f t="shared" si="4"/>
        <v>6</v>
      </c>
      <c r="S8091" s="1" t="s">
        <v>8128</v>
      </c>
      <c r="T8091" s="4" t="str">
        <f t="shared" si="5"/>
        <v>UNKNOWN</v>
      </c>
      <c r="U8091" s="4" t="str">
        <f t="shared" si="6"/>
        <v>UNKNOWN</v>
      </c>
      <c r="V8091" s="4" t="str">
        <f t="shared" si="7"/>
        <v>Digital Wallet</v>
      </c>
      <c r="W8091" s="4">
        <f t="shared" ref="W8091:Y8091" si="8098">IF(OR(J8091 = "ERROR", J8091 = ""), "UNKNOWN", J8091)</f>
        <v>3</v>
      </c>
      <c r="X8091" s="4">
        <f t="shared" si="8098"/>
        <v>2</v>
      </c>
      <c r="Y8091" s="4">
        <f t="shared" si="8098"/>
        <v>6</v>
      </c>
      <c r="Z8091" s="7">
        <f t="shared" si="9"/>
        <v>45219</v>
      </c>
    </row>
    <row r="8092">
      <c r="A8092" s="1" t="s">
        <v>8129</v>
      </c>
      <c r="B8092" s="1" t="s">
        <v>44</v>
      </c>
      <c r="C8092" s="1">
        <v>2.0</v>
      </c>
      <c r="D8092" s="1">
        <v>4.0</v>
      </c>
      <c r="E8092" s="1">
        <v>8.0</v>
      </c>
      <c r="F8092" s="1" t="s">
        <v>23</v>
      </c>
      <c r="G8092" s="1" t="s">
        <v>24</v>
      </c>
      <c r="H8092" s="2">
        <v>44937.0</v>
      </c>
      <c r="J8092" s="3">
        <f t="shared" si="2"/>
        <v>2</v>
      </c>
      <c r="K8092" s="4">
        <f t="shared" si="3"/>
        <v>4</v>
      </c>
      <c r="L8092" s="4">
        <f t="shared" si="4"/>
        <v>8</v>
      </c>
      <c r="S8092" s="1" t="s">
        <v>8129</v>
      </c>
      <c r="T8092" s="4" t="str">
        <f t="shared" si="5"/>
        <v>Sandwich</v>
      </c>
      <c r="U8092" s="4" t="str">
        <f t="shared" si="6"/>
        <v>Takeaway</v>
      </c>
      <c r="V8092" s="4" t="str">
        <f t="shared" si="7"/>
        <v>Credit Card</v>
      </c>
      <c r="W8092" s="4">
        <f t="shared" ref="W8092:Y8092" si="8099">IF(OR(J8092 = "ERROR", J8092 = ""), "UNKNOWN", J8092)</f>
        <v>2</v>
      </c>
      <c r="X8092" s="4">
        <f t="shared" si="8099"/>
        <v>4</v>
      </c>
      <c r="Y8092" s="4">
        <f t="shared" si="8099"/>
        <v>8</v>
      </c>
      <c r="Z8092" s="5">
        <f t="shared" si="9"/>
        <v>44937</v>
      </c>
    </row>
    <row r="8093">
      <c r="A8093" s="1" t="s">
        <v>8130</v>
      </c>
      <c r="B8093" s="1" t="s">
        <v>32</v>
      </c>
      <c r="C8093" s="1">
        <v>3.0</v>
      </c>
      <c r="D8093" s="1">
        <v>1.0</v>
      </c>
      <c r="E8093" s="1">
        <v>3.0</v>
      </c>
      <c r="G8093" s="1" t="s">
        <v>29</v>
      </c>
      <c r="H8093" s="2">
        <v>45099.0</v>
      </c>
      <c r="J8093" s="3">
        <f t="shared" si="2"/>
        <v>3</v>
      </c>
      <c r="K8093" s="4">
        <f t="shared" si="3"/>
        <v>1</v>
      </c>
      <c r="L8093" s="4">
        <f t="shared" si="4"/>
        <v>3</v>
      </c>
      <c r="S8093" s="1" t="s">
        <v>8130</v>
      </c>
      <c r="T8093" s="4" t="str">
        <f t="shared" si="5"/>
        <v>Cookie</v>
      </c>
      <c r="U8093" s="4" t="str">
        <f t="shared" si="6"/>
        <v>In-store</v>
      </c>
      <c r="V8093" s="4" t="str">
        <f t="shared" si="7"/>
        <v>UNKNOWN</v>
      </c>
      <c r="W8093" s="4">
        <f t="shared" ref="W8093:Y8093" si="8100">IF(OR(J8093 = "ERROR", J8093 = ""), "UNKNOWN", J8093)</f>
        <v>3</v>
      </c>
      <c r="X8093" s="4">
        <f t="shared" si="8100"/>
        <v>1</v>
      </c>
      <c r="Y8093" s="4">
        <f t="shared" si="8100"/>
        <v>3</v>
      </c>
      <c r="Z8093" s="5">
        <f t="shared" si="9"/>
        <v>45099</v>
      </c>
    </row>
    <row r="8094">
      <c r="A8094" s="1" t="s">
        <v>8131</v>
      </c>
      <c r="B8094" s="1" t="s">
        <v>22</v>
      </c>
      <c r="C8094" s="1">
        <v>1.0</v>
      </c>
      <c r="D8094" s="1" t="s">
        <v>25</v>
      </c>
      <c r="E8094" s="1">
        <v>2.0</v>
      </c>
      <c r="F8094" s="1" t="s">
        <v>25</v>
      </c>
      <c r="G8094" s="1" t="s">
        <v>24</v>
      </c>
      <c r="H8094" s="2">
        <v>44979.0</v>
      </c>
      <c r="J8094" s="3">
        <f t="shared" si="2"/>
        <v>1</v>
      </c>
      <c r="K8094" s="4">
        <f t="shared" si="3"/>
        <v>2</v>
      </c>
      <c r="L8094" s="4">
        <f t="shared" si="4"/>
        <v>2</v>
      </c>
      <c r="S8094" s="1" t="s">
        <v>8131</v>
      </c>
      <c r="T8094" s="4" t="str">
        <f t="shared" si="5"/>
        <v>Coffee</v>
      </c>
      <c r="U8094" s="4" t="str">
        <f t="shared" si="6"/>
        <v>Takeaway</v>
      </c>
      <c r="V8094" s="4" t="str">
        <f t="shared" si="7"/>
        <v>UNKNOWN</v>
      </c>
      <c r="W8094" s="4">
        <f t="shared" ref="W8094:Y8094" si="8101">IF(OR(J8094 = "ERROR", J8094 = ""), "UNKNOWN", J8094)</f>
        <v>1</v>
      </c>
      <c r="X8094" s="4">
        <f t="shared" si="8101"/>
        <v>2</v>
      </c>
      <c r="Y8094" s="4">
        <f t="shared" si="8101"/>
        <v>2</v>
      </c>
      <c r="Z8094" s="5">
        <f t="shared" si="9"/>
        <v>44979</v>
      </c>
    </row>
    <row r="8095">
      <c r="A8095" s="1" t="s">
        <v>8132</v>
      </c>
      <c r="B8095" s="1" t="s">
        <v>55</v>
      </c>
      <c r="C8095" s="1">
        <v>5.0</v>
      </c>
      <c r="D8095" s="1">
        <v>3.0</v>
      </c>
      <c r="E8095" s="1">
        <v>15.0</v>
      </c>
      <c r="F8095" s="1" t="s">
        <v>30</v>
      </c>
      <c r="G8095" s="1" t="s">
        <v>24</v>
      </c>
      <c r="H8095" s="2">
        <v>45025.0</v>
      </c>
      <c r="J8095" s="3">
        <f t="shared" si="2"/>
        <v>5</v>
      </c>
      <c r="K8095" s="4">
        <f t="shared" si="3"/>
        <v>3</v>
      </c>
      <c r="L8095" s="4">
        <f t="shared" si="4"/>
        <v>15</v>
      </c>
      <c r="S8095" s="1" t="s">
        <v>8132</v>
      </c>
      <c r="T8095" s="4" t="str">
        <f t="shared" si="5"/>
        <v>Juice</v>
      </c>
      <c r="U8095" s="4" t="str">
        <f t="shared" si="6"/>
        <v>Takeaway</v>
      </c>
      <c r="V8095" s="4" t="str">
        <f t="shared" si="7"/>
        <v>UNKNOWN</v>
      </c>
      <c r="W8095" s="4">
        <f t="shared" ref="W8095:Y8095" si="8102">IF(OR(J8095 = "ERROR", J8095 = ""), "UNKNOWN", J8095)</f>
        <v>5</v>
      </c>
      <c r="X8095" s="4">
        <f t="shared" si="8102"/>
        <v>3</v>
      </c>
      <c r="Y8095" s="4">
        <f t="shared" si="8102"/>
        <v>15</v>
      </c>
      <c r="Z8095" s="5">
        <f t="shared" si="9"/>
        <v>45025</v>
      </c>
    </row>
    <row r="8096">
      <c r="A8096" s="1" t="s">
        <v>8133</v>
      </c>
      <c r="B8096" s="1" t="s">
        <v>32</v>
      </c>
      <c r="C8096" s="1">
        <v>1.0</v>
      </c>
      <c r="D8096" s="1">
        <v>1.0</v>
      </c>
      <c r="E8096" s="1">
        <v>1.0</v>
      </c>
      <c r="F8096" s="1" t="s">
        <v>28</v>
      </c>
      <c r="G8096" s="1" t="s">
        <v>24</v>
      </c>
      <c r="H8096" s="6">
        <v>45223.0</v>
      </c>
      <c r="J8096" s="3">
        <f t="shared" si="2"/>
        <v>1</v>
      </c>
      <c r="K8096" s="4">
        <f t="shared" si="3"/>
        <v>1</v>
      </c>
      <c r="L8096" s="4">
        <f t="shared" si="4"/>
        <v>1</v>
      </c>
      <c r="S8096" s="1" t="s">
        <v>8133</v>
      </c>
      <c r="T8096" s="4" t="str">
        <f t="shared" si="5"/>
        <v>Cookie</v>
      </c>
      <c r="U8096" s="4" t="str">
        <f t="shared" si="6"/>
        <v>Takeaway</v>
      </c>
      <c r="V8096" s="4" t="str">
        <f t="shared" si="7"/>
        <v>Cash</v>
      </c>
      <c r="W8096" s="4">
        <f t="shared" ref="W8096:Y8096" si="8103">IF(OR(J8096 = "ERROR", J8096 = ""), "UNKNOWN", J8096)</f>
        <v>1</v>
      </c>
      <c r="X8096" s="4">
        <f t="shared" si="8103"/>
        <v>1</v>
      </c>
      <c r="Y8096" s="4">
        <f t="shared" si="8103"/>
        <v>1</v>
      </c>
      <c r="Z8096" s="7">
        <f t="shared" si="9"/>
        <v>45223</v>
      </c>
    </row>
    <row r="8097">
      <c r="A8097" s="1" t="s">
        <v>8134</v>
      </c>
      <c r="B8097" s="1" t="s">
        <v>81</v>
      </c>
      <c r="C8097" s="1">
        <v>2.0</v>
      </c>
      <c r="D8097" s="1">
        <v>1.5</v>
      </c>
      <c r="E8097" s="1">
        <v>3.0</v>
      </c>
      <c r="F8097" s="1" t="s">
        <v>39</v>
      </c>
      <c r="G8097" s="1" t="s">
        <v>24</v>
      </c>
      <c r="H8097" s="2">
        <v>45158.0</v>
      </c>
      <c r="J8097" s="3">
        <f t="shared" si="2"/>
        <v>2</v>
      </c>
      <c r="K8097" s="4">
        <f t="shared" si="3"/>
        <v>1.5</v>
      </c>
      <c r="L8097" s="4">
        <f t="shared" si="4"/>
        <v>3</v>
      </c>
      <c r="S8097" s="1" t="s">
        <v>8134</v>
      </c>
      <c r="T8097" s="4" t="str">
        <f t="shared" si="5"/>
        <v>Tea</v>
      </c>
      <c r="U8097" s="4" t="str">
        <f t="shared" si="6"/>
        <v>Takeaway</v>
      </c>
      <c r="V8097" s="4" t="str">
        <f t="shared" si="7"/>
        <v>Digital Wallet</v>
      </c>
      <c r="W8097" s="4">
        <f t="shared" ref="W8097:Y8097" si="8104">IF(OR(J8097 = "ERROR", J8097 = ""), "UNKNOWN", J8097)</f>
        <v>2</v>
      </c>
      <c r="X8097" s="4">
        <f t="shared" si="8104"/>
        <v>1.5</v>
      </c>
      <c r="Y8097" s="4">
        <f t="shared" si="8104"/>
        <v>3</v>
      </c>
      <c r="Z8097" s="5">
        <f t="shared" si="9"/>
        <v>45158</v>
      </c>
    </row>
    <row r="8098">
      <c r="A8098" s="1" t="s">
        <v>8135</v>
      </c>
      <c r="B8098" s="1" t="s">
        <v>30</v>
      </c>
      <c r="C8098" s="1">
        <v>4.0</v>
      </c>
      <c r="D8098" s="1">
        <v>2.0</v>
      </c>
      <c r="E8098" s="1">
        <v>8.0</v>
      </c>
      <c r="F8098" s="1" t="s">
        <v>39</v>
      </c>
      <c r="G8098" s="1" t="s">
        <v>24</v>
      </c>
      <c r="H8098" s="1" t="s">
        <v>30</v>
      </c>
      <c r="J8098" s="3">
        <f t="shared" si="2"/>
        <v>4</v>
      </c>
      <c r="K8098" s="4">
        <f t="shared" si="3"/>
        <v>2</v>
      </c>
      <c r="L8098" s="4">
        <f t="shared" si="4"/>
        <v>8</v>
      </c>
      <c r="S8098" s="1" t="s">
        <v>8135</v>
      </c>
      <c r="T8098" s="4" t="str">
        <f t="shared" si="5"/>
        <v>UNKNOWN</v>
      </c>
      <c r="U8098" s="4" t="str">
        <f t="shared" si="6"/>
        <v>Takeaway</v>
      </c>
      <c r="V8098" s="4" t="str">
        <f t="shared" si="7"/>
        <v>Digital Wallet</v>
      </c>
      <c r="W8098" s="4">
        <f t="shared" ref="W8098:Y8098" si="8105">IF(OR(J8098 = "ERROR", J8098 = ""), "UNKNOWN", J8098)</f>
        <v>4</v>
      </c>
      <c r="X8098" s="4">
        <f t="shared" si="8105"/>
        <v>2</v>
      </c>
      <c r="Y8098" s="4">
        <f t="shared" si="8105"/>
        <v>8</v>
      </c>
      <c r="Z8098" s="4" t="str">
        <f t="shared" si="9"/>
        <v>UNKNOWN</v>
      </c>
    </row>
    <row r="8099">
      <c r="A8099" s="1" t="s">
        <v>8136</v>
      </c>
      <c r="B8099" s="1" t="s">
        <v>27</v>
      </c>
      <c r="C8099" s="1">
        <v>4.0</v>
      </c>
      <c r="D8099" s="1">
        <v>3.0</v>
      </c>
      <c r="E8099" s="1">
        <v>12.0</v>
      </c>
      <c r="G8099" s="1" t="s">
        <v>29</v>
      </c>
      <c r="H8099" s="2">
        <v>45008.0</v>
      </c>
      <c r="J8099" s="3">
        <f t="shared" si="2"/>
        <v>4</v>
      </c>
      <c r="K8099" s="4">
        <f t="shared" si="3"/>
        <v>3</v>
      </c>
      <c r="L8099" s="4">
        <f t="shared" si="4"/>
        <v>12</v>
      </c>
      <c r="S8099" s="1" t="s">
        <v>8136</v>
      </c>
      <c r="T8099" s="4" t="str">
        <f t="shared" si="5"/>
        <v>Cake</v>
      </c>
      <c r="U8099" s="4" t="str">
        <f t="shared" si="6"/>
        <v>In-store</v>
      </c>
      <c r="V8099" s="4" t="str">
        <f t="shared" si="7"/>
        <v>UNKNOWN</v>
      </c>
      <c r="W8099" s="4">
        <f t="shared" ref="W8099:Y8099" si="8106">IF(OR(J8099 = "ERROR", J8099 = ""), "UNKNOWN", J8099)</f>
        <v>4</v>
      </c>
      <c r="X8099" s="4">
        <f t="shared" si="8106"/>
        <v>3</v>
      </c>
      <c r="Y8099" s="4">
        <f t="shared" si="8106"/>
        <v>12</v>
      </c>
      <c r="Z8099" s="5">
        <f t="shared" si="9"/>
        <v>45008</v>
      </c>
    </row>
    <row r="8100">
      <c r="A8100" s="1" t="s">
        <v>8137</v>
      </c>
      <c r="B8100" s="1" t="s">
        <v>81</v>
      </c>
      <c r="C8100" s="1">
        <v>5.0</v>
      </c>
      <c r="D8100" s="1" t="s">
        <v>25</v>
      </c>
      <c r="E8100" s="1">
        <v>7.5</v>
      </c>
      <c r="F8100" s="1" t="s">
        <v>23</v>
      </c>
      <c r="G8100" s="1" t="s">
        <v>24</v>
      </c>
      <c r="H8100" s="2">
        <v>45107.0</v>
      </c>
      <c r="J8100" s="3">
        <f t="shared" si="2"/>
        <v>5</v>
      </c>
      <c r="K8100" s="4">
        <f t="shared" si="3"/>
        <v>1.5</v>
      </c>
      <c r="L8100" s="4">
        <f t="shared" si="4"/>
        <v>7.5</v>
      </c>
      <c r="S8100" s="1" t="s">
        <v>8137</v>
      </c>
      <c r="T8100" s="4" t="str">
        <f t="shared" si="5"/>
        <v>Tea</v>
      </c>
      <c r="U8100" s="4" t="str">
        <f t="shared" si="6"/>
        <v>Takeaway</v>
      </c>
      <c r="V8100" s="4" t="str">
        <f t="shared" si="7"/>
        <v>Credit Card</v>
      </c>
      <c r="W8100" s="4">
        <f t="shared" ref="W8100:Y8100" si="8107">IF(OR(J8100 = "ERROR", J8100 = ""), "UNKNOWN", J8100)</f>
        <v>5</v>
      </c>
      <c r="X8100" s="4">
        <f t="shared" si="8107"/>
        <v>1.5</v>
      </c>
      <c r="Y8100" s="4">
        <f t="shared" si="8107"/>
        <v>7.5</v>
      </c>
      <c r="Z8100" s="5">
        <f t="shared" si="9"/>
        <v>45107</v>
      </c>
    </row>
    <row r="8101">
      <c r="A8101" s="1" t="s">
        <v>8138</v>
      </c>
      <c r="B8101" s="1" t="s">
        <v>55</v>
      </c>
      <c r="C8101" s="1">
        <v>1.0</v>
      </c>
      <c r="D8101" s="1">
        <v>3.0</v>
      </c>
      <c r="E8101" s="1">
        <v>3.0</v>
      </c>
      <c r="F8101" s="1" t="s">
        <v>23</v>
      </c>
      <c r="G8101" s="1" t="s">
        <v>24</v>
      </c>
      <c r="H8101" s="2">
        <v>45185.0</v>
      </c>
      <c r="J8101" s="3">
        <f t="shared" si="2"/>
        <v>1</v>
      </c>
      <c r="K8101" s="4">
        <f t="shared" si="3"/>
        <v>3</v>
      </c>
      <c r="L8101" s="4">
        <f t="shared" si="4"/>
        <v>3</v>
      </c>
      <c r="S8101" s="1" t="s">
        <v>8138</v>
      </c>
      <c r="T8101" s="4" t="str">
        <f t="shared" si="5"/>
        <v>Juice</v>
      </c>
      <c r="U8101" s="4" t="str">
        <f t="shared" si="6"/>
        <v>Takeaway</v>
      </c>
      <c r="V8101" s="4" t="str">
        <f t="shared" si="7"/>
        <v>Credit Card</v>
      </c>
      <c r="W8101" s="4">
        <f t="shared" ref="W8101:Y8101" si="8108">IF(OR(J8101 = "ERROR", J8101 = ""), "UNKNOWN", J8101)</f>
        <v>1</v>
      </c>
      <c r="X8101" s="4">
        <f t="shared" si="8108"/>
        <v>3</v>
      </c>
      <c r="Y8101" s="4">
        <f t="shared" si="8108"/>
        <v>3</v>
      </c>
      <c r="Z8101" s="5">
        <f t="shared" si="9"/>
        <v>45185</v>
      </c>
    </row>
    <row r="8102">
      <c r="A8102" s="1" t="s">
        <v>8139</v>
      </c>
      <c r="B8102" s="1" t="s">
        <v>36</v>
      </c>
      <c r="D8102" s="1">
        <v>5.0</v>
      </c>
      <c r="E8102" s="1">
        <v>10.0</v>
      </c>
      <c r="F8102" s="1" t="s">
        <v>39</v>
      </c>
      <c r="G8102" s="1" t="s">
        <v>24</v>
      </c>
      <c r="H8102" s="6">
        <v>45279.0</v>
      </c>
      <c r="J8102" s="3">
        <f t="shared" si="2"/>
        <v>2</v>
      </c>
      <c r="K8102" s="4">
        <f t="shared" si="3"/>
        <v>5</v>
      </c>
      <c r="L8102" s="4">
        <f t="shared" si="4"/>
        <v>10</v>
      </c>
      <c r="S8102" s="1" t="s">
        <v>8139</v>
      </c>
      <c r="T8102" s="4" t="str">
        <f t="shared" si="5"/>
        <v>Salad</v>
      </c>
      <c r="U8102" s="4" t="str">
        <f t="shared" si="6"/>
        <v>Takeaway</v>
      </c>
      <c r="V8102" s="4" t="str">
        <f t="shared" si="7"/>
        <v>Digital Wallet</v>
      </c>
      <c r="W8102" s="4">
        <f t="shared" ref="W8102:Y8102" si="8109">IF(OR(J8102 = "ERROR", J8102 = ""), "UNKNOWN", J8102)</f>
        <v>2</v>
      </c>
      <c r="X8102" s="4">
        <f t="shared" si="8109"/>
        <v>5</v>
      </c>
      <c r="Y8102" s="4">
        <f t="shared" si="8109"/>
        <v>10</v>
      </c>
      <c r="Z8102" s="7">
        <f t="shared" si="9"/>
        <v>45279</v>
      </c>
    </row>
    <row r="8103">
      <c r="A8103" s="1" t="s">
        <v>8140</v>
      </c>
      <c r="B8103" s="1" t="s">
        <v>30</v>
      </c>
      <c r="C8103" s="1">
        <v>3.0</v>
      </c>
      <c r="D8103" s="1">
        <v>5.0</v>
      </c>
      <c r="E8103" s="1">
        <v>15.0</v>
      </c>
      <c r="F8103" s="1" t="s">
        <v>23</v>
      </c>
      <c r="H8103" s="1" t="s">
        <v>30</v>
      </c>
      <c r="J8103" s="3">
        <f t="shared" si="2"/>
        <v>3</v>
      </c>
      <c r="K8103" s="4">
        <f t="shared" si="3"/>
        <v>5</v>
      </c>
      <c r="L8103" s="4">
        <f t="shared" si="4"/>
        <v>15</v>
      </c>
      <c r="S8103" s="1" t="s">
        <v>8140</v>
      </c>
      <c r="T8103" s="4" t="str">
        <f t="shared" si="5"/>
        <v>UNKNOWN</v>
      </c>
      <c r="U8103" s="4" t="str">
        <f t="shared" si="6"/>
        <v>UNKNOWN</v>
      </c>
      <c r="V8103" s="4" t="str">
        <f t="shared" si="7"/>
        <v>Credit Card</v>
      </c>
      <c r="W8103" s="4">
        <f t="shared" ref="W8103:Y8103" si="8110">IF(OR(J8103 = "ERROR", J8103 = ""), "UNKNOWN", J8103)</f>
        <v>3</v>
      </c>
      <c r="X8103" s="4">
        <f t="shared" si="8110"/>
        <v>5</v>
      </c>
      <c r="Y8103" s="4">
        <f t="shared" si="8110"/>
        <v>15</v>
      </c>
      <c r="Z8103" s="4" t="str">
        <f t="shared" si="9"/>
        <v>UNKNOWN</v>
      </c>
    </row>
    <row r="8104">
      <c r="A8104" s="1" t="s">
        <v>8141</v>
      </c>
      <c r="B8104" s="1" t="s">
        <v>41</v>
      </c>
      <c r="C8104" s="1">
        <v>1.0</v>
      </c>
      <c r="D8104" s="1">
        <v>4.0</v>
      </c>
      <c r="E8104" s="1">
        <v>4.0</v>
      </c>
      <c r="F8104" s="1" t="s">
        <v>23</v>
      </c>
      <c r="G8104" s="1" t="s">
        <v>24</v>
      </c>
      <c r="H8104" s="2">
        <v>44988.0</v>
      </c>
      <c r="J8104" s="3">
        <f t="shared" si="2"/>
        <v>1</v>
      </c>
      <c r="K8104" s="4">
        <f t="shared" si="3"/>
        <v>4</v>
      </c>
      <c r="L8104" s="4">
        <f t="shared" si="4"/>
        <v>4</v>
      </c>
      <c r="S8104" s="1" t="s">
        <v>8141</v>
      </c>
      <c r="T8104" s="4" t="str">
        <f t="shared" si="5"/>
        <v>Smoothie</v>
      </c>
      <c r="U8104" s="4" t="str">
        <f t="shared" si="6"/>
        <v>Takeaway</v>
      </c>
      <c r="V8104" s="4" t="str">
        <f t="shared" si="7"/>
        <v>Credit Card</v>
      </c>
      <c r="W8104" s="4">
        <f t="shared" ref="W8104:Y8104" si="8111">IF(OR(J8104 = "ERROR", J8104 = ""), "UNKNOWN", J8104)</f>
        <v>1</v>
      </c>
      <c r="X8104" s="4">
        <f t="shared" si="8111"/>
        <v>4</v>
      </c>
      <c r="Y8104" s="4">
        <f t="shared" si="8111"/>
        <v>4</v>
      </c>
      <c r="Z8104" s="5">
        <f t="shared" si="9"/>
        <v>44988</v>
      </c>
    </row>
    <row r="8105">
      <c r="A8105" s="1" t="s">
        <v>8142</v>
      </c>
      <c r="B8105" s="1" t="s">
        <v>55</v>
      </c>
      <c r="C8105" s="1">
        <v>4.0</v>
      </c>
      <c r="D8105" s="1">
        <v>3.0</v>
      </c>
      <c r="E8105" s="1">
        <v>12.0</v>
      </c>
      <c r="F8105" s="1" t="s">
        <v>28</v>
      </c>
      <c r="H8105" s="2">
        <v>44929.0</v>
      </c>
      <c r="J8105" s="3">
        <f t="shared" si="2"/>
        <v>4</v>
      </c>
      <c r="K8105" s="4">
        <f t="shared" si="3"/>
        <v>3</v>
      </c>
      <c r="L8105" s="4">
        <f t="shared" si="4"/>
        <v>12</v>
      </c>
      <c r="S8105" s="1" t="s">
        <v>8142</v>
      </c>
      <c r="T8105" s="4" t="str">
        <f t="shared" si="5"/>
        <v>Juice</v>
      </c>
      <c r="U8105" s="4" t="str">
        <f t="shared" si="6"/>
        <v>UNKNOWN</v>
      </c>
      <c r="V8105" s="4" t="str">
        <f t="shared" si="7"/>
        <v>Cash</v>
      </c>
      <c r="W8105" s="4">
        <f t="shared" ref="W8105:Y8105" si="8112">IF(OR(J8105 = "ERROR", J8105 = ""), "UNKNOWN", J8105)</f>
        <v>4</v>
      </c>
      <c r="X8105" s="4">
        <f t="shared" si="8112"/>
        <v>3</v>
      </c>
      <c r="Y8105" s="4">
        <f t="shared" si="8112"/>
        <v>12</v>
      </c>
      <c r="Z8105" s="5">
        <f t="shared" si="9"/>
        <v>44929</v>
      </c>
    </row>
    <row r="8106">
      <c r="A8106" s="1" t="s">
        <v>8143</v>
      </c>
      <c r="B8106" s="1" t="s">
        <v>27</v>
      </c>
      <c r="C8106" s="1">
        <v>5.0</v>
      </c>
      <c r="D8106" s="1">
        <v>3.0</v>
      </c>
      <c r="E8106" s="1">
        <v>15.0</v>
      </c>
      <c r="H8106" s="2">
        <v>45104.0</v>
      </c>
      <c r="J8106" s="3">
        <f t="shared" si="2"/>
        <v>5</v>
      </c>
      <c r="K8106" s="4">
        <f t="shared" si="3"/>
        <v>3</v>
      </c>
      <c r="L8106" s="4">
        <f t="shared" si="4"/>
        <v>15</v>
      </c>
      <c r="S8106" s="1" t="s">
        <v>8143</v>
      </c>
      <c r="T8106" s="4" t="str">
        <f t="shared" si="5"/>
        <v>Cake</v>
      </c>
      <c r="U8106" s="4" t="str">
        <f t="shared" si="6"/>
        <v>UNKNOWN</v>
      </c>
      <c r="V8106" s="4" t="str">
        <f t="shared" si="7"/>
        <v>UNKNOWN</v>
      </c>
      <c r="W8106" s="4">
        <f t="shared" ref="W8106:Y8106" si="8113">IF(OR(J8106 = "ERROR", J8106 = ""), "UNKNOWN", J8106)</f>
        <v>5</v>
      </c>
      <c r="X8106" s="4">
        <f t="shared" si="8113"/>
        <v>3</v>
      </c>
      <c r="Y8106" s="4">
        <f t="shared" si="8113"/>
        <v>15</v>
      </c>
      <c r="Z8106" s="5">
        <f t="shared" si="9"/>
        <v>45104</v>
      </c>
    </row>
    <row r="8107">
      <c r="A8107" s="1" t="s">
        <v>8144</v>
      </c>
      <c r="B8107" s="1" t="s">
        <v>36</v>
      </c>
      <c r="C8107" s="1">
        <v>1.0</v>
      </c>
      <c r="D8107" s="1">
        <v>5.0</v>
      </c>
      <c r="E8107" s="1">
        <v>5.0</v>
      </c>
      <c r="F8107" s="1" t="s">
        <v>25</v>
      </c>
      <c r="G8107" s="1" t="s">
        <v>29</v>
      </c>
      <c r="H8107" s="2">
        <v>44931.0</v>
      </c>
      <c r="J8107" s="3">
        <f t="shared" si="2"/>
        <v>1</v>
      </c>
      <c r="K8107" s="4">
        <f t="shared" si="3"/>
        <v>5</v>
      </c>
      <c r="L8107" s="4">
        <f t="shared" si="4"/>
        <v>5</v>
      </c>
      <c r="S8107" s="1" t="s">
        <v>8144</v>
      </c>
      <c r="T8107" s="4" t="str">
        <f t="shared" si="5"/>
        <v>Salad</v>
      </c>
      <c r="U8107" s="4" t="str">
        <f t="shared" si="6"/>
        <v>In-store</v>
      </c>
      <c r="V8107" s="4" t="str">
        <f t="shared" si="7"/>
        <v>UNKNOWN</v>
      </c>
      <c r="W8107" s="4">
        <f t="shared" ref="W8107:Y8107" si="8114">IF(OR(J8107 = "ERROR", J8107 = ""), "UNKNOWN", J8107)</f>
        <v>1</v>
      </c>
      <c r="X8107" s="4">
        <f t="shared" si="8114"/>
        <v>5</v>
      </c>
      <c r="Y8107" s="4">
        <f t="shared" si="8114"/>
        <v>5</v>
      </c>
      <c r="Z8107" s="5">
        <f t="shared" si="9"/>
        <v>44931</v>
      </c>
    </row>
    <row r="8108">
      <c r="A8108" s="1" t="s">
        <v>8145</v>
      </c>
      <c r="B8108" s="1" t="s">
        <v>81</v>
      </c>
      <c r="C8108" s="1">
        <v>1.0</v>
      </c>
      <c r="D8108" s="1">
        <v>1.5</v>
      </c>
      <c r="E8108" s="1">
        <v>1.5</v>
      </c>
      <c r="F8108" s="1" t="s">
        <v>23</v>
      </c>
      <c r="G8108" s="1" t="s">
        <v>29</v>
      </c>
      <c r="H8108" s="2">
        <v>45181.0</v>
      </c>
      <c r="J8108" s="3">
        <f t="shared" si="2"/>
        <v>1</v>
      </c>
      <c r="K8108" s="4">
        <f t="shared" si="3"/>
        <v>1.5</v>
      </c>
      <c r="L8108" s="4">
        <f t="shared" si="4"/>
        <v>1.5</v>
      </c>
      <c r="S8108" s="1" t="s">
        <v>8145</v>
      </c>
      <c r="T8108" s="4" t="str">
        <f t="shared" si="5"/>
        <v>Tea</v>
      </c>
      <c r="U8108" s="4" t="str">
        <f t="shared" si="6"/>
        <v>In-store</v>
      </c>
      <c r="V8108" s="4" t="str">
        <f t="shared" si="7"/>
        <v>Credit Card</v>
      </c>
      <c r="W8108" s="4">
        <f t="shared" ref="W8108:Y8108" si="8115">IF(OR(J8108 = "ERROR", J8108 = ""), "UNKNOWN", J8108)</f>
        <v>1</v>
      </c>
      <c r="X8108" s="4">
        <f t="shared" si="8115"/>
        <v>1.5</v>
      </c>
      <c r="Y8108" s="4">
        <f t="shared" si="8115"/>
        <v>1.5</v>
      </c>
      <c r="Z8108" s="5">
        <f t="shared" si="9"/>
        <v>45181</v>
      </c>
    </row>
    <row r="8109">
      <c r="A8109" s="1" t="s">
        <v>8146</v>
      </c>
      <c r="B8109" s="1" t="s">
        <v>41</v>
      </c>
      <c r="C8109" s="1">
        <v>3.0</v>
      </c>
      <c r="D8109" s="1">
        <v>4.0</v>
      </c>
      <c r="E8109" s="1">
        <v>12.0</v>
      </c>
      <c r="F8109" s="1" t="s">
        <v>39</v>
      </c>
      <c r="G8109" s="1" t="s">
        <v>24</v>
      </c>
      <c r="H8109" s="2">
        <v>45127.0</v>
      </c>
      <c r="J8109" s="3">
        <f t="shared" si="2"/>
        <v>3</v>
      </c>
      <c r="K8109" s="4">
        <f t="shared" si="3"/>
        <v>4</v>
      </c>
      <c r="L8109" s="4">
        <f t="shared" si="4"/>
        <v>12</v>
      </c>
      <c r="S8109" s="1" t="s">
        <v>8146</v>
      </c>
      <c r="T8109" s="4" t="str">
        <f t="shared" si="5"/>
        <v>Smoothie</v>
      </c>
      <c r="U8109" s="4" t="str">
        <f t="shared" si="6"/>
        <v>Takeaway</v>
      </c>
      <c r="V8109" s="4" t="str">
        <f t="shared" si="7"/>
        <v>Digital Wallet</v>
      </c>
      <c r="W8109" s="4">
        <f t="shared" ref="W8109:Y8109" si="8116">IF(OR(J8109 = "ERROR", J8109 = ""), "UNKNOWN", J8109)</f>
        <v>3</v>
      </c>
      <c r="X8109" s="4">
        <f t="shared" si="8116"/>
        <v>4</v>
      </c>
      <c r="Y8109" s="4">
        <f t="shared" si="8116"/>
        <v>12</v>
      </c>
      <c r="Z8109" s="5">
        <f t="shared" si="9"/>
        <v>45127</v>
      </c>
    </row>
    <row r="8110">
      <c r="A8110" s="1" t="s">
        <v>8147</v>
      </c>
      <c r="B8110" s="1" t="s">
        <v>36</v>
      </c>
      <c r="C8110" s="1">
        <v>1.0</v>
      </c>
      <c r="D8110" s="1">
        <v>5.0</v>
      </c>
      <c r="E8110" s="1">
        <v>5.0</v>
      </c>
      <c r="F8110" s="1" t="s">
        <v>28</v>
      </c>
      <c r="H8110" s="2">
        <v>45141.0</v>
      </c>
      <c r="J8110" s="3">
        <f t="shared" si="2"/>
        <v>1</v>
      </c>
      <c r="K8110" s="4">
        <f t="shared" si="3"/>
        <v>5</v>
      </c>
      <c r="L8110" s="4">
        <f t="shared" si="4"/>
        <v>5</v>
      </c>
      <c r="S8110" s="1" t="s">
        <v>8147</v>
      </c>
      <c r="T8110" s="4" t="str">
        <f t="shared" si="5"/>
        <v>Salad</v>
      </c>
      <c r="U8110" s="4" t="str">
        <f t="shared" si="6"/>
        <v>UNKNOWN</v>
      </c>
      <c r="V8110" s="4" t="str">
        <f t="shared" si="7"/>
        <v>Cash</v>
      </c>
      <c r="W8110" s="4">
        <f t="shared" ref="W8110:Y8110" si="8117">IF(OR(J8110 = "ERROR", J8110 = ""), "UNKNOWN", J8110)</f>
        <v>1</v>
      </c>
      <c r="X8110" s="4">
        <f t="shared" si="8117"/>
        <v>5</v>
      </c>
      <c r="Y8110" s="4">
        <f t="shared" si="8117"/>
        <v>5</v>
      </c>
      <c r="Z8110" s="5">
        <f t="shared" si="9"/>
        <v>45141</v>
      </c>
    </row>
    <row r="8111">
      <c r="A8111" s="1" t="s">
        <v>8148</v>
      </c>
      <c r="B8111" s="1" t="s">
        <v>55</v>
      </c>
      <c r="C8111" s="1">
        <v>2.0</v>
      </c>
      <c r="D8111" s="1">
        <v>3.0</v>
      </c>
      <c r="E8111" s="1">
        <v>6.0</v>
      </c>
      <c r="F8111" s="1" t="s">
        <v>39</v>
      </c>
      <c r="G8111" s="1" t="s">
        <v>30</v>
      </c>
      <c r="H8111" s="2">
        <v>45269.0</v>
      </c>
      <c r="J8111" s="3">
        <f t="shared" si="2"/>
        <v>2</v>
      </c>
      <c r="K8111" s="4">
        <f t="shared" si="3"/>
        <v>3</v>
      </c>
      <c r="L8111" s="4">
        <f t="shared" si="4"/>
        <v>6</v>
      </c>
      <c r="S8111" s="1" t="s">
        <v>8148</v>
      </c>
      <c r="T8111" s="4" t="str">
        <f t="shared" si="5"/>
        <v>Juice</v>
      </c>
      <c r="U8111" s="4" t="str">
        <f t="shared" si="6"/>
        <v>UNKNOWN</v>
      </c>
      <c r="V8111" s="4" t="str">
        <f t="shared" si="7"/>
        <v>Digital Wallet</v>
      </c>
      <c r="W8111" s="4">
        <f t="shared" ref="W8111:Y8111" si="8118">IF(OR(J8111 = "ERROR", J8111 = ""), "UNKNOWN", J8111)</f>
        <v>2</v>
      </c>
      <c r="X8111" s="4">
        <f t="shared" si="8118"/>
        <v>3</v>
      </c>
      <c r="Y8111" s="4">
        <f t="shared" si="8118"/>
        <v>6</v>
      </c>
      <c r="Z8111" s="5">
        <f t="shared" si="9"/>
        <v>45269</v>
      </c>
    </row>
    <row r="8112">
      <c r="A8112" s="1" t="s">
        <v>8149</v>
      </c>
      <c r="B8112" s="1" t="s">
        <v>55</v>
      </c>
      <c r="C8112" s="1">
        <v>2.0</v>
      </c>
      <c r="D8112" s="1">
        <v>3.0</v>
      </c>
      <c r="E8112" s="1">
        <v>6.0</v>
      </c>
      <c r="F8112" s="1" t="s">
        <v>28</v>
      </c>
      <c r="G8112" s="1" t="s">
        <v>24</v>
      </c>
      <c r="H8112" s="6">
        <v>45290.0</v>
      </c>
      <c r="J8112" s="3">
        <f t="shared" si="2"/>
        <v>2</v>
      </c>
      <c r="K8112" s="4">
        <f t="shared" si="3"/>
        <v>3</v>
      </c>
      <c r="L8112" s="4">
        <f t="shared" si="4"/>
        <v>6</v>
      </c>
      <c r="S8112" s="1" t="s">
        <v>8149</v>
      </c>
      <c r="T8112" s="4" t="str">
        <f t="shared" si="5"/>
        <v>Juice</v>
      </c>
      <c r="U8112" s="4" t="str">
        <f t="shared" si="6"/>
        <v>Takeaway</v>
      </c>
      <c r="V8112" s="4" t="str">
        <f t="shared" si="7"/>
        <v>Cash</v>
      </c>
      <c r="W8112" s="4">
        <f t="shared" ref="W8112:Y8112" si="8119">IF(OR(J8112 = "ERROR", J8112 = ""), "UNKNOWN", J8112)</f>
        <v>2</v>
      </c>
      <c r="X8112" s="4">
        <f t="shared" si="8119"/>
        <v>3</v>
      </c>
      <c r="Y8112" s="4">
        <f t="shared" si="8119"/>
        <v>6</v>
      </c>
      <c r="Z8112" s="7">
        <f t="shared" si="9"/>
        <v>45290</v>
      </c>
    </row>
    <row r="8113">
      <c r="A8113" s="1" t="s">
        <v>8150</v>
      </c>
      <c r="B8113" s="1" t="s">
        <v>81</v>
      </c>
      <c r="C8113" s="1">
        <v>5.0</v>
      </c>
      <c r="D8113" s="1">
        <v>1.5</v>
      </c>
      <c r="E8113" s="1">
        <v>7.5</v>
      </c>
      <c r="F8113" s="1" t="s">
        <v>23</v>
      </c>
      <c r="G8113" s="1" t="s">
        <v>25</v>
      </c>
      <c r="H8113" s="2">
        <v>45204.0</v>
      </c>
      <c r="J8113" s="3">
        <f t="shared" si="2"/>
        <v>5</v>
      </c>
      <c r="K8113" s="4">
        <f t="shared" si="3"/>
        <v>1.5</v>
      </c>
      <c r="L8113" s="4">
        <f t="shared" si="4"/>
        <v>7.5</v>
      </c>
      <c r="S8113" s="1" t="s">
        <v>8150</v>
      </c>
      <c r="T8113" s="4" t="str">
        <f t="shared" si="5"/>
        <v>Tea</v>
      </c>
      <c r="U8113" s="4" t="str">
        <f t="shared" si="6"/>
        <v>UNKNOWN</v>
      </c>
      <c r="V8113" s="4" t="str">
        <f t="shared" si="7"/>
        <v>Credit Card</v>
      </c>
      <c r="W8113" s="4">
        <f t="shared" ref="W8113:Y8113" si="8120">IF(OR(J8113 = "ERROR", J8113 = ""), "UNKNOWN", J8113)</f>
        <v>5</v>
      </c>
      <c r="X8113" s="4">
        <f t="shared" si="8120"/>
        <v>1.5</v>
      </c>
      <c r="Y8113" s="4">
        <f t="shared" si="8120"/>
        <v>7.5</v>
      </c>
      <c r="Z8113" s="5">
        <f t="shared" si="9"/>
        <v>45204</v>
      </c>
    </row>
    <row r="8114">
      <c r="A8114" s="1" t="s">
        <v>8151</v>
      </c>
      <c r="B8114" s="1" t="s">
        <v>36</v>
      </c>
      <c r="C8114" s="1">
        <v>4.0</v>
      </c>
      <c r="D8114" s="1">
        <v>5.0</v>
      </c>
      <c r="E8114" s="1">
        <v>20.0</v>
      </c>
      <c r="G8114" s="1" t="s">
        <v>29</v>
      </c>
      <c r="H8114" s="2">
        <v>45189.0</v>
      </c>
      <c r="J8114" s="3">
        <f t="shared" si="2"/>
        <v>4</v>
      </c>
      <c r="K8114" s="4">
        <f t="shared" si="3"/>
        <v>5</v>
      </c>
      <c r="L8114" s="4">
        <f t="shared" si="4"/>
        <v>20</v>
      </c>
      <c r="S8114" s="1" t="s">
        <v>8151</v>
      </c>
      <c r="T8114" s="4" t="str">
        <f t="shared" si="5"/>
        <v>Salad</v>
      </c>
      <c r="U8114" s="4" t="str">
        <f t="shared" si="6"/>
        <v>In-store</v>
      </c>
      <c r="V8114" s="4" t="str">
        <f t="shared" si="7"/>
        <v>UNKNOWN</v>
      </c>
      <c r="W8114" s="4">
        <f t="shared" ref="W8114:Y8114" si="8121">IF(OR(J8114 = "ERROR", J8114 = ""), "UNKNOWN", J8114)</f>
        <v>4</v>
      </c>
      <c r="X8114" s="4">
        <f t="shared" si="8121"/>
        <v>5</v>
      </c>
      <c r="Y8114" s="4">
        <f t="shared" si="8121"/>
        <v>20</v>
      </c>
      <c r="Z8114" s="5">
        <f t="shared" si="9"/>
        <v>45189</v>
      </c>
    </row>
    <row r="8115">
      <c r="A8115" s="1" t="s">
        <v>8152</v>
      </c>
      <c r="B8115" s="1" t="s">
        <v>41</v>
      </c>
      <c r="C8115" s="1">
        <v>5.0</v>
      </c>
      <c r="D8115" s="1">
        <v>4.0</v>
      </c>
      <c r="E8115" s="1">
        <v>20.0</v>
      </c>
      <c r="F8115" s="1" t="s">
        <v>39</v>
      </c>
      <c r="H8115" s="2">
        <v>45102.0</v>
      </c>
      <c r="J8115" s="3">
        <f t="shared" si="2"/>
        <v>5</v>
      </c>
      <c r="K8115" s="4">
        <f t="shared" si="3"/>
        <v>4</v>
      </c>
      <c r="L8115" s="4">
        <f t="shared" si="4"/>
        <v>20</v>
      </c>
      <c r="S8115" s="1" t="s">
        <v>8152</v>
      </c>
      <c r="T8115" s="4" t="str">
        <f t="shared" si="5"/>
        <v>Smoothie</v>
      </c>
      <c r="U8115" s="4" t="str">
        <f t="shared" si="6"/>
        <v>UNKNOWN</v>
      </c>
      <c r="V8115" s="4" t="str">
        <f t="shared" si="7"/>
        <v>Digital Wallet</v>
      </c>
      <c r="W8115" s="4">
        <f t="shared" ref="W8115:Y8115" si="8122">IF(OR(J8115 = "ERROR", J8115 = ""), "UNKNOWN", J8115)</f>
        <v>5</v>
      </c>
      <c r="X8115" s="4">
        <f t="shared" si="8122"/>
        <v>4</v>
      </c>
      <c r="Y8115" s="4">
        <f t="shared" si="8122"/>
        <v>20</v>
      </c>
      <c r="Z8115" s="5">
        <f t="shared" si="9"/>
        <v>45102</v>
      </c>
    </row>
    <row r="8116">
      <c r="A8116" s="1" t="s">
        <v>8153</v>
      </c>
      <c r="B8116" s="1" t="s">
        <v>36</v>
      </c>
      <c r="C8116" s="1">
        <v>5.0</v>
      </c>
      <c r="D8116" s="1">
        <v>5.0</v>
      </c>
      <c r="E8116" s="1">
        <v>25.0</v>
      </c>
      <c r="F8116" s="1" t="s">
        <v>39</v>
      </c>
      <c r="G8116" s="1" t="s">
        <v>24</v>
      </c>
      <c r="H8116" s="6">
        <v>45240.0</v>
      </c>
      <c r="J8116" s="3">
        <f t="shared" si="2"/>
        <v>5</v>
      </c>
      <c r="K8116" s="4">
        <f t="shared" si="3"/>
        <v>5</v>
      </c>
      <c r="L8116" s="4">
        <f t="shared" si="4"/>
        <v>25</v>
      </c>
      <c r="S8116" s="1" t="s">
        <v>8153</v>
      </c>
      <c r="T8116" s="4" t="str">
        <f t="shared" si="5"/>
        <v>Salad</v>
      </c>
      <c r="U8116" s="4" t="str">
        <f t="shared" si="6"/>
        <v>Takeaway</v>
      </c>
      <c r="V8116" s="4" t="str">
        <f t="shared" si="7"/>
        <v>Digital Wallet</v>
      </c>
      <c r="W8116" s="4">
        <f t="shared" ref="W8116:Y8116" si="8123">IF(OR(J8116 = "ERROR", J8116 = ""), "UNKNOWN", J8116)</f>
        <v>5</v>
      </c>
      <c r="X8116" s="4">
        <f t="shared" si="8123"/>
        <v>5</v>
      </c>
      <c r="Y8116" s="4">
        <f t="shared" si="8123"/>
        <v>25</v>
      </c>
      <c r="Z8116" s="7">
        <f t="shared" si="9"/>
        <v>45240</v>
      </c>
    </row>
    <row r="8117">
      <c r="A8117" s="1" t="s">
        <v>8154</v>
      </c>
      <c r="B8117" s="1" t="s">
        <v>22</v>
      </c>
      <c r="C8117" s="1">
        <v>2.0</v>
      </c>
      <c r="D8117" s="1">
        <v>2.0</v>
      </c>
      <c r="E8117" s="1">
        <v>4.0</v>
      </c>
      <c r="F8117" s="1" t="s">
        <v>28</v>
      </c>
      <c r="G8117" s="1" t="s">
        <v>24</v>
      </c>
      <c r="H8117" s="2">
        <v>45152.0</v>
      </c>
      <c r="J8117" s="3">
        <f t="shared" si="2"/>
        <v>2</v>
      </c>
      <c r="K8117" s="4">
        <f t="shared" si="3"/>
        <v>2</v>
      </c>
      <c r="L8117" s="4">
        <f t="shared" si="4"/>
        <v>4</v>
      </c>
      <c r="S8117" s="1" t="s">
        <v>8154</v>
      </c>
      <c r="T8117" s="4" t="str">
        <f t="shared" si="5"/>
        <v>Coffee</v>
      </c>
      <c r="U8117" s="4" t="str">
        <f t="shared" si="6"/>
        <v>Takeaway</v>
      </c>
      <c r="V8117" s="4" t="str">
        <f t="shared" si="7"/>
        <v>Cash</v>
      </c>
      <c r="W8117" s="4">
        <f t="shared" ref="W8117:Y8117" si="8124">IF(OR(J8117 = "ERROR", J8117 = ""), "UNKNOWN", J8117)</f>
        <v>2</v>
      </c>
      <c r="X8117" s="4">
        <f t="shared" si="8124"/>
        <v>2</v>
      </c>
      <c r="Y8117" s="4">
        <f t="shared" si="8124"/>
        <v>4</v>
      </c>
      <c r="Z8117" s="5">
        <f t="shared" si="9"/>
        <v>45152</v>
      </c>
    </row>
    <row r="8118">
      <c r="A8118" s="1" t="s">
        <v>8155</v>
      </c>
      <c r="B8118" s="1" t="s">
        <v>22</v>
      </c>
      <c r="C8118" s="1">
        <v>1.0</v>
      </c>
      <c r="D8118" s="1">
        <v>2.0</v>
      </c>
      <c r="E8118" s="1">
        <v>2.0</v>
      </c>
      <c r="G8118" s="1" t="s">
        <v>24</v>
      </c>
      <c r="H8118" s="2">
        <v>45191.0</v>
      </c>
      <c r="J8118" s="3">
        <f t="shared" si="2"/>
        <v>1</v>
      </c>
      <c r="K8118" s="4">
        <f t="shared" si="3"/>
        <v>2</v>
      </c>
      <c r="L8118" s="4">
        <f t="shared" si="4"/>
        <v>2</v>
      </c>
      <c r="S8118" s="1" t="s">
        <v>8155</v>
      </c>
      <c r="T8118" s="4" t="str">
        <f t="shared" si="5"/>
        <v>Coffee</v>
      </c>
      <c r="U8118" s="4" t="str">
        <f t="shared" si="6"/>
        <v>Takeaway</v>
      </c>
      <c r="V8118" s="4" t="str">
        <f t="shared" si="7"/>
        <v>UNKNOWN</v>
      </c>
      <c r="W8118" s="4">
        <f t="shared" ref="W8118:Y8118" si="8125">IF(OR(J8118 = "ERROR", J8118 = ""), "UNKNOWN", J8118)</f>
        <v>1</v>
      </c>
      <c r="X8118" s="4">
        <f t="shared" si="8125"/>
        <v>2</v>
      </c>
      <c r="Y8118" s="4">
        <f t="shared" si="8125"/>
        <v>2</v>
      </c>
      <c r="Z8118" s="5">
        <f t="shared" si="9"/>
        <v>45191</v>
      </c>
    </row>
    <row r="8119">
      <c r="A8119" s="1" t="s">
        <v>8156</v>
      </c>
      <c r="B8119" s="1" t="s">
        <v>30</v>
      </c>
      <c r="C8119" s="1">
        <v>3.0</v>
      </c>
      <c r="D8119" s="1">
        <v>3.0</v>
      </c>
      <c r="E8119" s="1">
        <v>9.0</v>
      </c>
      <c r="G8119" s="1" t="s">
        <v>24</v>
      </c>
      <c r="H8119" s="2">
        <v>45098.0</v>
      </c>
      <c r="J8119" s="3">
        <f t="shared" si="2"/>
        <v>3</v>
      </c>
      <c r="K8119" s="4">
        <f t="shared" si="3"/>
        <v>3</v>
      </c>
      <c r="L8119" s="4">
        <f t="shared" si="4"/>
        <v>9</v>
      </c>
      <c r="S8119" s="1" t="s">
        <v>8156</v>
      </c>
      <c r="T8119" s="4" t="str">
        <f t="shared" si="5"/>
        <v>UNKNOWN</v>
      </c>
      <c r="U8119" s="4" t="str">
        <f t="shared" si="6"/>
        <v>Takeaway</v>
      </c>
      <c r="V8119" s="4" t="str">
        <f t="shared" si="7"/>
        <v>UNKNOWN</v>
      </c>
      <c r="W8119" s="4">
        <f t="shared" ref="W8119:Y8119" si="8126">IF(OR(J8119 = "ERROR", J8119 = ""), "UNKNOWN", J8119)</f>
        <v>3</v>
      </c>
      <c r="X8119" s="4">
        <f t="shared" si="8126"/>
        <v>3</v>
      </c>
      <c r="Y8119" s="4">
        <f t="shared" si="8126"/>
        <v>9</v>
      </c>
      <c r="Z8119" s="5">
        <f t="shared" si="9"/>
        <v>45098</v>
      </c>
    </row>
    <row r="8120">
      <c r="A8120" s="1" t="s">
        <v>8157</v>
      </c>
      <c r="B8120" s="1" t="s">
        <v>27</v>
      </c>
      <c r="C8120" s="1">
        <v>1.0</v>
      </c>
      <c r="D8120" s="1">
        <v>3.0</v>
      </c>
      <c r="E8120" s="1">
        <v>3.0</v>
      </c>
      <c r="H8120" s="2">
        <v>45172.0</v>
      </c>
      <c r="J8120" s="3">
        <f t="shared" si="2"/>
        <v>1</v>
      </c>
      <c r="K8120" s="4">
        <f t="shared" si="3"/>
        <v>3</v>
      </c>
      <c r="L8120" s="4">
        <f t="shared" si="4"/>
        <v>3</v>
      </c>
      <c r="S8120" s="1" t="s">
        <v>8157</v>
      </c>
      <c r="T8120" s="4" t="str">
        <f t="shared" si="5"/>
        <v>Cake</v>
      </c>
      <c r="U8120" s="4" t="str">
        <f t="shared" si="6"/>
        <v>UNKNOWN</v>
      </c>
      <c r="V8120" s="4" t="str">
        <f t="shared" si="7"/>
        <v>UNKNOWN</v>
      </c>
      <c r="W8120" s="4">
        <f t="shared" ref="W8120:Y8120" si="8127">IF(OR(J8120 = "ERROR", J8120 = ""), "UNKNOWN", J8120)</f>
        <v>1</v>
      </c>
      <c r="X8120" s="4">
        <f t="shared" si="8127"/>
        <v>3</v>
      </c>
      <c r="Y8120" s="4">
        <f t="shared" si="8127"/>
        <v>3</v>
      </c>
      <c r="Z8120" s="5">
        <f t="shared" si="9"/>
        <v>45172</v>
      </c>
    </row>
    <row r="8121">
      <c r="A8121" s="1" t="s">
        <v>8158</v>
      </c>
      <c r="B8121" s="1" t="s">
        <v>81</v>
      </c>
      <c r="C8121" s="1">
        <v>4.0</v>
      </c>
      <c r="D8121" s="1">
        <v>1.5</v>
      </c>
      <c r="E8121" s="1">
        <v>6.0</v>
      </c>
      <c r="F8121" s="1" t="s">
        <v>28</v>
      </c>
      <c r="G8121" s="1" t="s">
        <v>24</v>
      </c>
      <c r="H8121" s="2">
        <v>45177.0</v>
      </c>
      <c r="J8121" s="3">
        <f t="shared" si="2"/>
        <v>4</v>
      </c>
      <c r="K8121" s="4">
        <f t="shared" si="3"/>
        <v>1.5</v>
      </c>
      <c r="L8121" s="4">
        <f t="shared" si="4"/>
        <v>6</v>
      </c>
      <c r="S8121" s="1" t="s">
        <v>8158</v>
      </c>
      <c r="T8121" s="4" t="str">
        <f t="shared" si="5"/>
        <v>Tea</v>
      </c>
      <c r="U8121" s="4" t="str">
        <f t="shared" si="6"/>
        <v>Takeaway</v>
      </c>
      <c r="V8121" s="4" t="str">
        <f t="shared" si="7"/>
        <v>Cash</v>
      </c>
      <c r="W8121" s="4">
        <f t="shared" ref="W8121:Y8121" si="8128">IF(OR(J8121 = "ERROR", J8121 = ""), "UNKNOWN", J8121)</f>
        <v>4</v>
      </c>
      <c r="X8121" s="4">
        <f t="shared" si="8128"/>
        <v>1.5</v>
      </c>
      <c r="Y8121" s="4">
        <f t="shared" si="8128"/>
        <v>6</v>
      </c>
      <c r="Z8121" s="5">
        <f t="shared" si="9"/>
        <v>45177</v>
      </c>
    </row>
    <row r="8122">
      <c r="A8122" s="1" t="s">
        <v>8159</v>
      </c>
      <c r="B8122" s="1" t="s">
        <v>44</v>
      </c>
      <c r="C8122" s="1">
        <v>2.0</v>
      </c>
      <c r="D8122" s="1">
        <v>4.0</v>
      </c>
      <c r="E8122" s="1">
        <v>8.0</v>
      </c>
      <c r="F8122" s="1" t="s">
        <v>39</v>
      </c>
      <c r="H8122" s="6">
        <v>45248.0</v>
      </c>
      <c r="J8122" s="3">
        <f t="shared" si="2"/>
        <v>2</v>
      </c>
      <c r="K8122" s="4">
        <f t="shared" si="3"/>
        <v>4</v>
      </c>
      <c r="L8122" s="4">
        <f t="shared" si="4"/>
        <v>8</v>
      </c>
      <c r="S8122" s="1" t="s">
        <v>8159</v>
      </c>
      <c r="T8122" s="4" t="str">
        <f t="shared" si="5"/>
        <v>Sandwich</v>
      </c>
      <c r="U8122" s="4" t="str">
        <f t="shared" si="6"/>
        <v>UNKNOWN</v>
      </c>
      <c r="V8122" s="4" t="str">
        <f t="shared" si="7"/>
        <v>Digital Wallet</v>
      </c>
      <c r="W8122" s="4">
        <f t="shared" ref="W8122:Y8122" si="8129">IF(OR(J8122 = "ERROR", J8122 = ""), "UNKNOWN", J8122)</f>
        <v>2</v>
      </c>
      <c r="X8122" s="4">
        <f t="shared" si="8129"/>
        <v>4</v>
      </c>
      <c r="Y8122" s="4">
        <f t="shared" si="8129"/>
        <v>8</v>
      </c>
      <c r="Z8122" s="7">
        <f t="shared" si="9"/>
        <v>45248</v>
      </c>
    </row>
    <row r="8123">
      <c r="A8123" s="1" t="s">
        <v>8160</v>
      </c>
      <c r="B8123" s="1" t="s">
        <v>41</v>
      </c>
      <c r="C8123" s="1">
        <v>2.0</v>
      </c>
      <c r="D8123" s="1">
        <v>4.0</v>
      </c>
      <c r="E8123" s="1">
        <v>8.0</v>
      </c>
      <c r="F8123" s="1" t="s">
        <v>28</v>
      </c>
      <c r="G8123" s="1" t="s">
        <v>25</v>
      </c>
      <c r="H8123" s="2">
        <v>45036.0</v>
      </c>
      <c r="J8123" s="3">
        <f t="shared" si="2"/>
        <v>2</v>
      </c>
      <c r="K8123" s="4">
        <f t="shared" si="3"/>
        <v>4</v>
      </c>
      <c r="L8123" s="4">
        <f t="shared" si="4"/>
        <v>8</v>
      </c>
      <c r="S8123" s="1" t="s">
        <v>8160</v>
      </c>
      <c r="T8123" s="4" t="str">
        <f t="shared" si="5"/>
        <v>Smoothie</v>
      </c>
      <c r="U8123" s="4" t="str">
        <f t="shared" si="6"/>
        <v>UNKNOWN</v>
      </c>
      <c r="V8123" s="4" t="str">
        <f t="shared" si="7"/>
        <v>Cash</v>
      </c>
      <c r="W8123" s="4">
        <f t="shared" ref="W8123:Y8123" si="8130">IF(OR(J8123 = "ERROR", J8123 = ""), "UNKNOWN", J8123)</f>
        <v>2</v>
      </c>
      <c r="X8123" s="4">
        <f t="shared" si="8130"/>
        <v>4</v>
      </c>
      <c r="Y8123" s="4">
        <f t="shared" si="8130"/>
        <v>8</v>
      </c>
      <c r="Z8123" s="5">
        <f t="shared" si="9"/>
        <v>45036</v>
      </c>
    </row>
    <row r="8124">
      <c r="A8124" s="1" t="s">
        <v>8161</v>
      </c>
      <c r="B8124" s="1" t="s">
        <v>32</v>
      </c>
      <c r="C8124" s="1" t="s">
        <v>25</v>
      </c>
      <c r="D8124" s="1">
        <v>1.0</v>
      </c>
      <c r="E8124" s="1">
        <v>4.0</v>
      </c>
      <c r="F8124" s="1" t="s">
        <v>39</v>
      </c>
      <c r="G8124" s="1" t="s">
        <v>30</v>
      </c>
      <c r="H8124" s="6">
        <v>45277.0</v>
      </c>
      <c r="J8124" s="3">
        <f t="shared" si="2"/>
        <v>4</v>
      </c>
      <c r="K8124" s="4">
        <f t="shared" si="3"/>
        <v>1</v>
      </c>
      <c r="L8124" s="4">
        <f t="shared" si="4"/>
        <v>4</v>
      </c>
      <c r="S8124" s="1" t="s">
        <v>8161</v>
      </c>
      <c r="T8124" s="4" t="str">
        <f t="shared" si="5"/>
        <v>Cookie</v>
      </c>
      <c r="U8124" s="4" t="str">
        <f t="shared" si="6"/>
        <v>UNKNOWN</v>
      </c>
      <c r="V8124" s="4" t="str">
        <f t="shared" si="7"/>
        <v>Digital Wallet</v>
      </c>
      <c r="W8124" s="4">
        <f t="shared" ref="W8124:Y8124" si="8131">IF(OR(J8124 = "ERROR", J8124 = ""), "UNKNOWN", J8124)</f>
        <v>4</v>
      </c>
      <c r="X8124" s="4">
        <f t="shared" si="8131"/>
        <v>1</v>
      </c>
      <c r="Y8124" s="4">
        <f t="shared" si="8131"/>
        <v>4</v>
      </c>
      <c r="Z8124" s="7">
        <f t="shared" si="9"/>
        <v>45277</v>
      </c>
    </row>
    <row r="8125">
      <c r="A8125" s="1" t="s">
        <v>8162</v>
      </c>
      <c r="B8125" s="1" t="s">
        <v>22</v>
      </c>
      <c r="C8125" s="1">
        <v>5.0</v>
      </c>
      <c r="D8125" s="1">
        <v>2.0</v>
      </c>
      <c r="E8125" s="1">
        <v>10.0</v>
      </c>
      <c r="G8125" s="1" t="s">
        <v>24</v>
      </c>
      <c r="H8125" s="2">
        <v>45263.0</v>
      </c>
      <c r="J8125" s="3">
        <f t="shared" si="2"/>
        <v>5</v>
      </c>
      <c r="K8125" s="4">
        <f t="shared" si="3"/>
        <v>2</v>
      </c>
      <c r="L8125" s="4">
        <f t="shared" si="4"/>
        <v>10</v>
      </c>
      <c r="S8125" s="1" t="s">
        <v>8162</v>
      </c>
      <c r="T8125" s="4" t="str">
        <f t="shared" si="5"/>
        <v>Coffee</v>
      </c>
      <c r="U8125" s="4" t="str">
        <f t="shared" si="6"/>
        <v>Takeaway</v>
      </c>
      <c r="V8125" s="4" t="str">
        <f t="shared" si="7"/>
        <v>UNKNOWN</v>
      </c>
      <c r="W8125" s="4">
        <f t="shared" ref="W8125:Y8125" si="8132">IF(OR(J8125 = "ERROR", J8125 = ""), "UNKNOWN", J8125)</f>
        <v>5</v>
      </c>
      <c r="X8125" s="4">
        <f t="shared" si="8132"/>
        <v>2</v>
      </c>
      <c r="Y8125" s="4">
        <f t="shared" si="8132"/>
        <v>10</v>
      </c>
      <c r="Z8125" s="5">
        <f t="shared" si="9"/>
        <v>45263</v>
      </c>
    </row>
    <row r="8126">
      <c r="A8126" s="1" t="s">
        <v>8163</v>
      </c>
      <c r="B8126" s="1" t="s">
        <v>55</v>
      </c>
      <c r="C8126" s="1">
        <v>4.0</v>
      </c>
      <c r="D8126" s="1">
        <v>3.0</v>
      </c>
      <c r="E8126" s="1">
        <v>12.0</v>
      </c>
      <c r="F8126" s="1" t="s">
        <v>28</v>
      </c>
      <c r="G8126" s="1" t="s">
        <v>29</v>
      </c>
      <c r="H8126" s="2">
        <v>45232.0</v>
      </c>
      <c r="J8126" s="3">
        <f t="shared" si="2"/>
        <v>4</v>
      </c>
      <c r="K8126" s="4">
        <f t="shared" si="3"/>
        <v>3</v>
      </c>
      <c r="L8126" s="4">
        <f t="shared" si="4"/>
        <v>12</v>
      </c>
      <c r="S8126" s="1" t="s">
        <v>8163</v>
      </c>
      <c r="T8126" s="4" t="str">
        <f t="shared" si="5"/>
        <v>Juice</v>
      </c>
      <c r="U8126" s="4" t="str">
        <f t="shared" si="6"/>
        <v>In-store</v>
      </c>
      <c r="V8126" s="4" t="str">
        <f t="shared" si="7"/>
        <v>Cash</v>
      </c>
      <c r="W8126" s="4">
        <f t="shared" ref="W8126:Y8126" si="8133">IF(OR(J8126 = "ERROR", J8126 = ""), "UNKNOWN", J8126)</f>
        <v>4</v>
      </c>
      <c r="X8126" s="4">
        <f t="shared" si="8133"/>
        <v>3</v>
      </c>
      <c r="Y8126" s="4">
        <f t="shared" si="8133"/>
        <v>12</v>
      </c>
      <c r="Z8126" s="5">
        <f t="shared" si="9"/>
        <v>45232</v>
      </c>
    </row>
    <row r="8127">
      <c r="A8127" s="1" t="s">
        <v>8164</v>
      </c>
      <c r="B8127" s="1" t="s">
        <v>32</v>
      </c>
      <c r="C8127" s="1">
        <v>4.0</v>
      </c>
      <c r="D8127" s="1">
        <v>1.0</v>
      </c>
      <c r="E8127" s="1">
        <v>4.0</v>
      </c>
      <c r="F8127" s="1" t="s">
        <v>39</v>
      </c>
      <c r="G8127" s="1" t="s">
        <v>24</v>
      </c>
      <c r="H8127" s="2">
        <v>44944.0</v>
      </c>
      <c r="J8127" s="3">
        <f t="shared" si="2"/>
        <v>4</v>
      </c>
      <c r="K8127" s="4">
        <f t="shared" si="3"/>
        <v>1</v>
      </c>
      <c r="L8127" s="4">
        <f t="shared" si="4"/>
        <v>4</v>
      </c>
      <c r="S8127" s="1" t="s">
        <v>8164</v>
      </c>
      <c r="T8127" s="4" t="str">
        <f t="shared" si="5"/>
        <v>Cookie</v>
      </c>
      <c r="U8127" s="4" t="str">
        <f t="shared" si="6"/>
        <v>Takeaway</v>
      </c>
      <c r="V8127" s="4" t="str">
        <f t="shared" si="7"/>
        <v>Digital Wallet</v>
      </c>
      <c r="W8127" s="4">
        <f t="shared" ref="W8127:Y8127" si="8134">IF(OR(J8127 = "ERROR", J8127 = ""), "UNKNOWN", J8127)</f>
        <v>4</v>
      </c>
      <c r="X8127" s="4">
        <f t="shared" si="8134"/>
        <v>1</v>
      </c>
      <c r="Y8127" s="4">
        <f t="shared" si="8134"/>
        <v>4</v>
      </c>
      <c r="Z8127" s="5">
        <f t="shared" si="9"/>
        <v>44944</v>
      </c>
    </row>
    <row r="8128">
      <c r="A8128" s="1" t="s">
        <v>8165</v>
      </c>
      <c r="B8128" s="1" t="s">
        <v>41</v>
      </c>
      <c r="C8128" s="1">
        <v>3.0</v>
      </c>
      <c r="D8128" s="1">
        <v>4.0</v>
      </c>
      <c r="E8128" s="1">
        <v>12.0</v>
      </c>
      <c r="F8128" s="1" t="s">
        <v>23</v>
      </c>
      <c r="H8128" s="2">
        <v>45135.0</v>
      </c>
      <c r="J8128" s="3">
        <f t="shared" si="2"/>
        <v>3</v>
      </c>
      <c r="K8128" s="4">
        <f t="shared" si="3"/>
        <v>4</v>
      </c>
      <c r="L8128" s="4">
        <f t="shared" si="4"/>
        <v>12</v>
      </c>
      <c r="S8128" s="1" t="s">
        <v>8165</v>
      </c>
      <c r="T8128" s="4" t="str">
        <f t="shared" si="5"/>
        <v>Smoothie</v>
      </c>
      <c r="U8128" s="4" t="str">
        <f t="shared" si="6"/>
        <v>UNKNOWN</v>
      </c>
      <c r="V8128" s="4" t="str">
        <f t="shared" si="7"/>
        <v>Credit Card</v>
      </c>
      <c r="W8128" s="4">
        <f t="shared" ref="W8128:Y8128" si="8135">IF(OR(J8128 = "ERROR", J8128 = ""), "UNKNOWN", J8128)</f>
        <v>3</v>
      </c>
      <c r="X8128" s="4">
        <f t="shared" si="8135"/>
        <v>4</v>
      </c>
      <c r="Y8128" s="4">
        <f t="shared" si="8135"/>
        <v>12</v>
      </c>
      <c r="Z8128" s="5">
        <f t="shared" si="9"/>
        <v>45135</v>
      </c>
    </row>
    <row r="8129">
      <c r="A8129" s="1" t="s">
        <v>8166</v>
      </c>
      <c r="B8129" s="1" t="s">
        <v>36</v>
      </c>
      <c r="C8129" s="1">
        <v>4.0</v>
      </c>
      <c r="D8129" s="1">
        <v>5.0</v>
      </c>
      <c r="E8129" s="1">
        <v>20.0</v>
      </c>
      <c r="F8129" s="1" t="s">
        <v>23</v>
      </c>
      <c r="H8129" s="2">
        <v>44982.0</v>
      </c>
      <c r="J8129" s="3">
        <f t="shared" si="2"/>
        <v>4</v>
      </c>
      <c r="K8129" s="4">
        <f t="shared" si="3"/>
        <v>5</v>
      </c>
      <c r="L8129" s="4">
        <f t="shared" si="4"/>
        <v>20</v>
      </c>
      <c r="S8129" s="1" t="s">
        <v>8166</v>
      </c>
      <c r="T8129" s="4" t="str">
        <f t="shared" si="5"/>
        <v>Salad</v>
      </c>
      <c r="U8129" s="4" t="str">
        <f t="shared" si="6"/>
        <v>UNKNOWN</v>
      </c>
      <c r="V8129" s="4" t="str">
        <f t="shared" si="7"/>
        <v>Credit Card</v>
      </c>
      <c r="W8129" s="4">
        <f t="shared" ref="W8129:Y8129" si="8136">IF(OR(J8129 = "ERROR", J8129 = ""), "UNKNOWN", J8129)</f>
        <v>4</v>
      </c>
      <c r="X8129" s="4">
        <f t="shared" si="8136"/>
        <v>5</v>
      </c>
      <c r="Y8129" s="4">
        <f t="shared" si="8136"/>
        <v>20</v>
      </c>
      <c r="Z8129" s="5">
        <f t="shared" si="9"/>
        <v>44982</v>
      </c>
    </row>
    <row r="8130">
      <c r="A8130" s="1" t="s">
        <v>8167</v>
      </c>
      <c r="B8130" s="1" t="s">
        <v>41</v>
      </c>
      <c r="C8130" s="1">
        <v>3.0</v>
      </c>
      <c r="D8130" s="1" t="s">
        <v>25</v>
      </c>
      <c r="E8130" s="1" t="s">
        <v>25</v>
      </c>
      <c r="F8130" s="1" t="s">
        <v>23</v>
      </c>
      <c r="G8130" s="1" t="s">
        <v>24</v>
      </c>
      <c r="H8130" s="2">
        <v>44944.0</v>
      </c>
      <c r="J8130" s="3">
        <f t="shared" si="2"/>
        <v>3</v>
      </c>
      <c r="K8130" s="4" t="str">
        <f t="shared" si="3"/>
        <v>ERROR</v>
      </c>
      <c r="L8130" s="4" t="str">
        <f t="shared" si="4"/>
        <v>ERROR</v>
      </c>
      <c r="S8130" s="1" t="s">
        <v>8167</v>
      </c>
      <c r="T8130" s="4" t="str">
        <f t="shared" si="5"/>
        <v>Smoothie</v>
      </c>
      <c r="U8130" s="4" t="str">
        <f t="shared" si="6"/>
        <v>Takeaway</v>
      </c>
      <c r="V8130" s="4" t="str">
        <f t="shared" si="7"/>
        <v>Credit Card</v>
      </c>
      <c r="W8130" s="4">
        <f t="shared" ref="W8130:Y8130" si="8137">IF(OR(J8130 = "ERROR", J8130 = ""), "UNKNOWN", J8130)</f>
        <v>3</v>
      </c>
      <c r="X8130" s="4" t="str">
        <f t="shared" si="8137"/>
        <v>UNKNOWN</v>
      </c>
      <c r="Y8130" s="4" t="str">
        <f t="shared" si="8137"/>
        <v>UNKNOWN</v>
      </c>
      <c r="Z8130" s="5">
        <f t="shared" si="9"/>
        <v>44944</v>
      </c>
    </row>
    <row r="8131">
      <c r="A8131" s="1" t="s">
        <v>8168</v>
      </c>
      <c r="B8131" s="1" t="s">
        <v>30</v>
      </c>
      <c r="C8131" s="1">
        <v>3.0</v>
      </c>
      <c r="D8131" s="1" t="s">
        <v>30</v>
      </c>
      <c r="E8131" s="1">
        <v>15.0</v>
      </c>
      <c r="G8131" s="1" t="s">
        <v>29</v>
      </c>
      <c r="H8131" s="6">
        <v>45276.0</v>
      </c>
      <c r="J8131" s="3">
        <f t="shared" si="2"/>
        <v>3</v>
      </c>
      <c r="K8131" s="4">
        <f t="shared" si="3"/>
        <v>5</v>
      </c>
      <c r="L8131" s="4">
        <f t="shared" si="4"/>
        <v>15</v>
      </c>
      <c r="S8131" s="1" t="s">
        <v>8168</v>
      </c>
      <c r="T8131" s="4" t="str">
        <f t="shared" si="5"/>
        <v>UNKNOWN</v>
      </c>
      <c r="U8131" s="4" t="str">
        <f t="shared" si="6"/>
        <v>In-store</v>
      </c>
      <c r="V8131" s="4" t="str">
        <f t="shared" si="7"/>
        <v>UNKNOWN</v>
      </c>
      <c r="W8131" s="4">
        <f t="shared" ref="W8131:Y8131" si="8138">IF(OR(J8131 = "ERROR", J8131 = ""), "UNKNOWN", J8131)</f>
        <v>3</v>
      </c>
      <c r="X8131" s="4">
        <f t="shared" si="8138"/>
        <v>5</v>
      </c>
      <c r="Y8131" s="4">
        <f t="shared" si="8138"/>
        <v>15</v>
      </c>
      <c r="Z8131" s="7">
        <f t="shared" si="9"/>
        <v>45276</v>
      </c>
    </row>
    <row r="8132">
      <c r="A8132" s="1" t="s">
        <v>8169</v>
      </c>
      <c r="B8132" s="1" t="s">
        <v>44</v>
      </c>
      <c r="C8132" s="1" t="s">
        <v>25</v>
      </c>
      <c r="D8132" s="1">
        <v>4.0</v>
      </c>
      <c r="E8132" s="1">
        <v>12.0</v>
      </c>
      <c r="F8132" s="1" t="s">
        <v>39</v>
      </c>
      <c r="G8132" s="1" t="s">
        <v>24</v>
      </c>
      <c r="H8132" s="2">
        <v>44955.0</v>
      </c>
      <c r="J8132" s="3">
        <f t="shared" si="2"/>
        <v>3</v>
      </c>
      <c r="K8132" s="4">
        <f t="shared" si="3"/>
        <v>4</v>
      </c>
      <c r="L8132" s="4">
        <f t="shared" si="4"/>
        <v>12</v>
      </c>
      <c r="S8132" s="1" t="s">
        <v>8169</v>
      </c>
      <c r="T8132" s="4" t="str">
        <f t="shared" si="5"/>
        <v>Sandwich</v>
      </c>
      <c r="U8132" s="4" t="str">
        <f t="shared" si="6"/>
        <v>Takeaway</v>
      </c>
      <c r="V8132" s="4" t="str">
        <f t="shared" si="7"/>
        <v>Digital Wallet</v>
      </c>
      <c r="W8132" s="4">
        <f t="shared" ref="W8132:Y8132" si="8139">IF(OR(J8132 = "ERROR", J8132 = ""), "UNKNOWN", J8132)</f>
        <v>3</v>
      </c>
      <c r="X8132" s="4">
        <f t="shared" si="8139"/>
        <v>4</v>
      </c>
      <c r="Y8132" s="4">
        <f t="shared" si="8139"/>
        <v>12</v>
      </c>
      <c r="Z8132" s="5">
        <f t="shared" si="9"/>
        <v>44955</v>
      </c>
    </row>
    <row r="8133">
      <c r="A8133" s="1" t="s">
        <v>8170</v>
      </c>
      <c r="B8133" s="1" t="s">
        <v>81</v>
      </c>
      <c r="C8133" s="1">
        <v>2.0</v>
      </c>
      <c r="D8133" s="1">
        <v>1.5</v>
      </c>
      <c r="E8133" s="1">
        <v>3.0</v>
      </c>
      <c r="F8133" s="1" t="s">
        <v>28</v>
      </c>
      <c r="G8133" s="1" t="s">
        <v>25</v>
      </c>
      <c r="H8133" s="2">
        <v>45195.0</v>
      </c>
      <c r="J8133" s="3">
        <f t="shared" si="2"/>
        <v>2</v>
      </c>
      <c r="K8133" s="4">
        <f t="shared" si="3"/>
        <v>1.5</v>
      </c>
      <c r="L8133" s="4">
        <f t="shared" si="4"/>
        <v>3</v>
      </c>
      <c r="S8133" s="1" t="s">
        <v>8170</v>
      </c>
      <c r="T8133" s="4" t="str">
        <f t="shared" si="5"/>
        <v>Tea</v>
      </c>
      <c r="U8133" s="4" t="str">
        <f t="shared" si="6"/>
        <v>UNKNOWN</v>
      </c>
      <c r="V8133" s="4" t="str">
        <f t="shared" si="7"/>
        <v>Cash</v>
      </c>
      <c r="W8133" s="4">
        <f t="shared" ref="W8133:Y8133" si="8140">IF(OR(J8133 = "ERROR", J8133 = ""), "UNKNOWN", J8133)</f>
        <v>2</v>
      </c>
      <c r="X8133" s="4">
        <f t="shared" si="8140"/>
        <v>1.5</v>
      </c>
      <c r="Y8133" s="4">
        <f t="shared" si="8140"/>
        <v>3</v>
      </c>
      <c r="Z8133" s="5">
        <f t="shared" si="9"/>
        <v>45195</v>
      </c>
    </row>
    <row r="8134">
      <c r="A8134" s="1" t="s">
        <v>8171</v>
      </c>
      <c r="B8134" s="1" t="s">
        <v>30</v>
      </c>
      <c r="C8134" s="1">
        <v>4.0</v>
      </c>
      <c r="D8134" s="1">
        <v>5.0</v>
      </c>
      <c r="E8134" s="1">
        <v>20.0</v>
      </c>
      <c r="F8134" s="1" t="s">
        <v>28</v>
      </c>
      <c r="H8134" s="2">
        <v>45046.0</v>
      </c>
      <c r="J8134" s="3">
        <f t="shared" si="2"/>
        <v>4</v>
      </c>
      <c r="K8134" s="4">
        <f t="shared" si="3"/>
        <v>5</v>
      </c>
      <c r="L8134" s="4">
        <f t="shared" si="4"/>
        <v>20</v>
      </c>
      <c r="S8134" s="1" t="s">
        <v>8171</v>
      </c>
      <c r="T8134" s="4" t="str">
        <f t="shared" si="5"/>
        <v>UNKNOWN</v>
      </c>
      <c r="U8134" s="4" t="str">
        <f t="shared" si="6"/>
        <v>UNKNOWN</v>
      </c>
      <c r="V8134" s="4" t="str">
        <f t="shared" si="7"/>
        <v>Cash</v>
      </c>
      <c r="W8134" s="4">
        <f t="shared" ref="W8134:Y8134" si="8141">IF(OR(J8134 = "ERROR", J8134 = ""), "UNKNOWN", J8134)</f>
        <v>4</v>
      </c>
      <c r="X8134" s="4">
        <f t="shared" si="8141"/>
        <v>5</v>
      </c>
      <c r="Y8134" s="4">
        <f t="shared" si="8141"/>
        <v>20</v>
      </c>
      <c r="Z8134" s="5">
        <f t="shared" si="9"/>
        <v>45046</v>
      </c>
    </row>
    <row r="8135">
      <c r="A8135" s="1" t="s">
        <v>8172</v>
      </c>
      <c r="B8135" s="1" t="s">
        <v>55</v>
      </c>
      <c r="C8135" s="1">
        <v>4.0</v>
      </c>
      <c r="D8135" s="1">
        <v>3.0</v>
      </c>
      <c r="E8135" s="1">
        <v>12.0</v>
      </c>
      <c r="G8135" s="1" t="s">
        <v>29</v>
      </c>
      <c r="H8135" s="2">
        <v>45011.0</v>
      </c>
      <c r="J8135" s="3">
        <f t="shared" si="2"/>
        <v>4</v>
      </c>
      <c r="K8135" s="4">
        <f t="shared" si="3"/>
        <v>3</v>
      </c>
      <c r="L8135" s="4">
        <f t="shared" si="4"/>
        <v>12</v>
      </c>
      <c r="S8135" s="1" t="s">
        <v>8172</v>
      </c>
      <c r="T8135" s="4" t="str">
        <f t="shared" si="5"/>
        <v>Juice</v>
      </c>
      <c r="U8135" s="4" t="str">
        <f t="shared" si="6"/>
        <v>In-store</v>
      </c>
      <c r="V8135" s="4" t="str">
        <f t="shared" si="7"/>
        <v>UNKNOWN</v>
      </c>
      <c r="W8135" s="4">
        <f t="shared" ref="W8135:Y8135" si="8142">IF(OR(J8135 = "ERROR", J8135 = ""), "UNKNOWN", J8135)</f>
        <v>4</v>
      </c>
      <c r="X8135" s="4">
        <f t="shared" si="8142"/>
        <v>3</v>
      </c>
      <c r="Y8135" s="4">
        <f t="shared" si="8142"/>
        <v>12</v>
      </c>
      <c r="Z8135" s="5">
        <f t="shared" si="9"/>
        <v>45011</v>
      </c>
    </row>
    <row r="8136">
      <c r="A8136" s="1" t="s">
        <v>8173</v>
      </c>
      <c r="B8136" s="1" t="s">
        <v>30</v>
      </c>
      <c r="C8136" s="1">
        <v>3.0</v>
      </c>
      <c r="D8136" s="1">
        <v>3.0</v>
      </c>
      <c r="E8136" s="1" t="s">
        <v>30</v>
      </c>
      <c r="F8136" s="1" t="s">
        <v>28</v>
      </c>
      <c r="G8136" s="1" t="s">
        <v>24</v>
      </c>
      <c r="H8136" s="2">
        <v>44951.0</v>
      </c>
      <c r="J8136" s="3">
        <f t="shared" si="2"/>
        <v>3</v>
      </c>
      <c r="K8136" s="4">
        <f t="shared" si="3"/>
        <v>3</v>
      </c>
      <c r="L8136" s="4">
        <f t="shared" si="4"/>
        <v>9</v>
      </c>
      <c r="S8136" s="1" t="s">
        <v>8173</v>
      </c>
      <c r="T8136" s="4" t="str">
        <f t="shared" si="5"/>
        <v>UNKNOWN</v>
      </c>
      <c r="U8136" s="4" t="str">
        <f t="shared" si="6"/>
        <v>Takeaway</v>
      </c>
      <c r="V8136" s="4" t="str">
        <f t="shared" si="7"/>
        <v>Cash</v>
      </c>
      <c r="W8136" s="4">
        <f t="shared" ref="W8136:Y8136" si="8143">IF(OR(J8136 = "ERROR", J8136 = ""), "UNKNOWN", J8136)</f>
        <v>3</v>
      </c>
      <c r="X8136" s="4">
        <f t="shared" si="8143"/>
        <v>3</v>
      </c>
      <c r="Y8136" s="4">
        <f t="shared" si="8143"/>
        <v>9</v>
      </c>
      <c r="Z8136" s="5">
        <f t="shared" si="9"/>
        <v>44951</v>
      </c>
    </row>
    <row r="8137">
      <c r="A8137" s="1" t="s">
        <v>8174</v>
      </c>
      <c r="B8137" s="1" t="s">
        <v>44</v>
      </c>
      <c r="C8137" s="1">
        <v>4.0</v>
      </c>
      <c r="D8137" s="1">
        <v>4.0</v>
      </c>
      <c r="E8137" s="1">
        <v>16.0</v>
      </c>
      <c r="F8137" s="1" t="s">
        <v>39</v>
      </c>
      <c r="G8137" s="1" t="s">
        <v>24</v>
      </c>
      <c r="H8137" s="2">
        <v>45167.0</v>
      </c>
      <c r="J8137" s="3">
        <f t="shared" si="2"/>
        <v>4</v>
      </c>
      <c r="K8137" s="4">
        <f t="shared" si="3"/>
        <v>4</v>
      </c>
      <c r="L8137" s="4">
        <f t="shared" si="4"/>
        <v>16</v>
      </c>
      <c r="S8137" s="1" t="s">
        <v>8174</v>
      </c>
      <c r="T8137" s="4" t="str">
        <f t="shared" si="5"/>
        <v>Sandwich</v>
      </c>
      <c r="U8137" s="4" t="str">
        <f t="shared" si="6"/>
        <v>Takeaway</v>
      </c>
      <c r="V8137" s="4" t="str">
        <f t="shared" si="7"/>
        <v>Digital Wallet</v>
      </c>
      <c r="W8137" s="4">
        <f t="shared" ref="W8137:Y8137" si="8144">IF(OR(J8137 = "ERROR", J8137 = ""), "UNKNOWN", J8137)</f>
        <v>4</v>
      </c>
      <c r="X8137" s="4">
        <f t="shared" si="8144"/>
        <v>4</v>
      </c>
      <c r="Y8137" s="4">
        <f t="shared" si="8144"/>
        <v>16</v>
      </c>
      <c r="Z8137" s="5">
        <f t="shared" si="9"/>
        <v>45167</v>
      </c>
    </row>
    <row r="8138">
      <c r="A8138" s="1" t="s">
        <v>8175</v>
      </c>
      <c r="B8138" s="1" t="s">
        <v>41</v>
      </c>
      <c r="C8138" s="1">
        <v>2.0</v>
      </c>
      <c r="D8138" s="1" t="s">
        <v>25</v>
      </c>
      <c r="E8138" s="1">
        <v>8.0</v>
      </c>
      <c r="G8138" s="1" t="s">
        <v>29</v>
      </c>
      <c r="H8138" s="6">
        <v>45221.0</v>
      </c>
      <c r="J8138" s="3">
        <f t="shared" si="2"/>
        <v>2</v>
      </c>
      <c r="K8138" s="4">
        <f t="shared" si="3"/>
        <v>4</v>
      </c>
      <c r="L8138" s="4">
        <f t="shared" si="4"/>
        <v>8</v>
      </c>
      <c r="S8138" s="1" t="s">
        <v>8175</v>
      </c>
      <c r="T8138" s="4" t="str">
        <f t="shared" si="5"/>
        <v>Smoothie</v>
      </c>
      <c r="U8138" s="4" t="str">
        <f t="shared" si="6"/>
        <v>In-store</v>
      </c>
      <c r="V8138" s="4" t="str">
        <f t="shared" si="7"/>
        <v>UNKNOWN</v>
      </c>
      <c r="W8138" s="4">
        <f t="shared" ref="W8138:Y8138" si="8145">IF(OR(J8138 = "ERROR", J8138 = ""), "UNKNOWN", J8138)</f>
        <v>2</v>
      </c>
      <c r="X8138" s="4">
        <f t="shared" si="8145"/>
        <v>4</v>
      </c>
      <c r="Y8138" s="4">
        <f t="shared" si="8145"/>
        <v>8</v>
      </c>
      <c r="Z8138" s="7">
        <f t="shared" si="9"/>
        <v>45221</v>
      </c>
    </row>
    <row r="8139">
      <c r="A8139" s="1" t="s">
        <v>8176</v>
      </c>
      <c r="C8139" s="1">
        <v>5.0</v>
      </c>
      <c r="D8139" s="1">
        <v>3.0</v>
      </c>
      <c r="E8139" s="1">
        <v>15.0</v>
      </c>
      <c r="G8139" s="1" t="s">
        <v>24</v>
      </c>
      <c r="H8139" s="2">
        <v>45030.0</v>
      </c>
      <c r="J8139" s="3">
        <f t="shared" si="2"/>
        <v>5</v>
      </c>
      <c r="K8139" s="4">
        <f t="shared" si="3"/>
        <v>3</v>
      </c>
      <c r="L8139" s="4">
        <f t="shared" si="4"/>
        <v>15</v>
      </c>
      <c r="S8139" s="1" t="s">
        <v>8176</v>
      </c>
      <c r="T8139" s="4" t="str">
        <f t="shared" si="5"/>
        <v>UNKNOWN</v>
      </c>
      <c r="U8139" s="4" t="str">
        <f t="shared" si="6"/>
        <v>Takeaway</v>
      </c>
      <c r="V8139" s="4" t="str">
        <f t="shared" si="7"/>
        <v>UNKNOWN</v>
      </c>
      <c r="W8139" s="4">
        <f t="shared" ref="W8139:Y8139" si="8146">IF(OR(J8139 = "ERROR", J8139 = ""), "UNKNOWN", J8139)</f>
        <v>5</v>
      </c>
      <c r="X8139" s="4">
        <f t="shared" si="8146"/>
        <v>3</v>
      </c>
      <c r="Y8139" s="4">
        <f t="shared" si="8146"/>
        <v>15</v>
      </c>
      <c r="Z8139" s="5">
        <f t="shared" si="9"/>
        <v>45030</v>
      </c>
    </row>
    <row r="8140">
      <c r="A8140" s="1" t="s">
        <v>8177</v>
      </c>
      <c r="B8140" s="1" t="s">
        <v>81</v>
      </c>
      <c r="C8140" s="1">
        <v>5.0</v>
      </c>
      <c r="D8140" s="1">
        <v>1.5</v>
      </c>
      <c r="E8140" s="1">
        <v>7.5</v>
      </c>
      <c r="F8140" s="1" t="s">
        <v>39</v>
      </c>
      <c r="G8140" s="1" t="s">
        <v>25</v>
      </c>
      <c r="H8140" s="2">
        <v>45024.0</v>
      </c>
      <c r="J8140" s="3">
        <f t="shared" si="2"/>
        <v>5</v>
      </c>
      <c r="K8140" s="4">
        <f t="shared" si="3"/>
        <v>1.5</v>
      </c>
      <c r="L8140" s="4">
        <f t="shared" si="4"/>
        <v>7.5</v>
      </c>
      <c r="S8140" s="1" t="s">
        <v>8177</v>
      </c>
      <c r="T8140" s="4" t="str">
        <f t="shared" si="5"/>
        <v>Tea</v>
      </c>
      <c r="U8140" s="4" t="str">
        <f t="shared" si="6"/>
        <v>UNKNOWN</v>
      </c>
      <c r="V8140" s="4" t="str">
        <f t="shared" si="7"/>
        <v>Digital Wallet</v>
      </c>
      <c r="W8140" s="4">
        <f t="shared" ref="W8140:Y8140" si="8147">IF(OR(J8140 = "ERROR", J8140 = ""), "UNKNOWN", J8140)</f>
        <v>5</v>
      </c>
      <c r="X8140" s="4">
        <f t="shared" si="8147"/>
        <v>1.5</v>
      </c>
      <c r="Y8140" s="4">
        <f t="shared" si="8147"/>
        <v>7.5</v>
      </c>
      <c r="Z8140" s="5">
        <f t="shared" si="9"/>
        <v>45024</v>
      </c>
    </row>
    <row r="8141">
      <c r="A8141" s="1" t="s">
        <v>8178</v>
      </c>
      <c r="B8141" s="1" t="s">
        <v>27</v>
      </c>
      <c r="C8141" s="1">
        <v>4.0</v>
      </c>
      <c r="D8141" s="1">
        <v>3.0</v>
      </c>
      <c r="G8141" s="1" t="s">
        <v>24</v>
      </c>
      <c r="H8141" s="6">
        <v>45209.0</v>
      </c>
      <c r="J8141" s="3">
        <f t="shared" si="2"/>
        <v>4</v>
      </c>
      <c r="K8141" s="4">
        <f t="shared" si="3"/>
        <v>3</v>
      </c>
      <c r="L8141" s="4">
        <f t="shared" si="4"/>
        <v>12</v>
      </c>
      <c r="S8141" s="1" t="s">
        <v>8178</v>
      </c>
      <c r="T8141" s="4" t="str">
        <f t="shared" si="5"/>
        <v>Cake</v>
      </c>
      <c r="U8141" s="4" t="str">
        <f t="shared" si="6"/>
        <v>Takeaway</v>
      </c>
      <c r="V8141" s="4" t="str">
        <f t="shared" si="7"/>
        <v>UNKNOWN</v>
      </c>
      <c r="W8141" s="4">
        <f t="shared" ref="W8141:Y8141" si="8148">IF(OR(J8141 = "ERROR", J8141 = ""), "UNKNOWN", J8141)</f>
        <v>4</v>
      </c>
      <c r="X8141" s="4">
        <f t="shared" si="8148"/>
        <v>3</v>
      </c>
      <c r="Y8141" s="4">
        <f t="shared" si="8148"/>
        <v>12</v>
      </c>
      <c r="Z8141" s="7">
        <f t="shared" si="9"/>
        <v>45209</v>
      </c>
    </row>
    <row r="8142">
      <c r="A8142" s="1" t="s">
        <v>8179</v>
      </c>
      <c r="B8142" s="1" t="s">
        <v>41</v>
      </c>
      <c r="C8142" s="1">
        <v>4.0</v>
      </c>
      <c r="D8142" s="1">
        <v>4.0</v>
      </c>
      <c r="E8142" s="1">
        <v>16.0</v>
      </c>
      <c r="F8142" s="1" t="s">
        <v>39</v>
      </c>
      <c r="G8142" s="1" t="s">
        <v>29</v>
      </c>
      <c r="H8142" s="2">
        <v>44958.0</v>
      </c>
      <c r="J8142" s="3">
        <f t="shared" si="2"/>
        <v>4</v>
      </c>
      <c r="K8142" s="4">
        <f t="shared" si="3"/>
        <v>4</v>
      </c>
      <c r="L8142" s="4">
        <f t="shared" si="4"/>
        <v>16</v>
      </c>
      <c r="S8142" s="1" t="s">
        <v>8179</v>
      </c>
      <c r="T8142" s="4" t="str">
        <f t="shared" si="5"/>
        <v>Smoothie</v>
      </c>
      <c r="U8142" s="4" t="str">
        <f t="shared" si="6"/>
        <v>In-store</v>
      </c>
      <c r="V8142" s="4" t="str">
        <f t="shared" si="7"/>
        <v>Digital Wallet</v>
      </c>
      <c r="W8142" s="4">
        <f t="shared" ref="W8142:Y8142" si="8149">IF(OR(J8142 = "ERROR", J8142 = ""), "UNKNOWN", J8142)</f>
        <v>4</v>
      </c>
      <c r="X8142" s="4">
        <f t="shared" si="8149"/>
        <v>4</v>
      </c>
      <c r="Y8142" s="4">
        <f t="shared" si="8149"/>
        <v>16</v>
      </c>
      <c r="Z8142" s="5">
        <f t="shared" si="9"/>
        <v>44958</v>
      </c>
    </row>
    <row r="8143">
      <c r="A8143" s="1" t="s">
        <v>8180</v>
      </c>
      <c r="C8143" s="1">
        <v>2.0</v>
      </c>
      <c r="D8143" s="1">
        <v>5.0</v>
      </c>
      <c r="E8143" s="1">
        <v>10.0</v>
      </c>
      <c r="F8143" s="1" t="s">
        <v>39</v>
      </c>
      <c r="G8143" s="1" t="s">
        <v>24</v>
      </c>
      <c r="H8143" s="2">
        <v>45165.0</v>
      </c>
      <c r="J8143" s="3">
        <f t="shared" si="2"/>
        <v>2</v>
      </c>
      <c r="K8143" s="4">
        <f t="shared" si="3"/>
        <v>5</v>
      </c>
      <c r="L8143" s="4">
        <f t="shared" si="4"/>
        <v>10</v>
      </c>
      <c r="S8143" s="1" t="s">
        <v>8180</v>
      </c>
      <c r="T8143" s="4" t="str">
        <f t="shared" si="5"/>
        <v>UNKNOWN</v>
      </c>
      <c r="U8143" s="4" t="str">
        <f t="shared" si="6"/>
        <v>Takeaway</v>
      </c>
      <c r="V8143" s="4" t="str">
        <f t="shared" si="7"/>
        <v>Digital Wallet</v>
      </c>
      <c r="W8143" s="4">
        <f t="shared" ref="W8143:Y8143" si="8150">IF(OR(J8143 = "ERROR", J8143 = ""), "UNKNOWN", J8143)</f>
        <v>2</v>
      </c>
      <c r="X8143" s="4">
        <f t="shared" si="8150"/>
        <v>5</v>
      </c>
      <c r="Y8143" s="4">
        <f t="shared" si="8150"/>
        <v>10</v>
      </c>
      <c r="Z8143" s="5">
        <f t="shared" si="9"/>
        <v>45165</v>
      </c>
    </row>
    <row r="8144">
      <c r="A8144" s="1" t="s">
        <v>8181</v>
      </c>
      <c r="B8144" s="1" t="s">
        <v>55</v>
      </c>
      <c r="C8144" s="1">
        <v>3.0</v>
      </c>
      <c r="D8144" s="1">
        <v>3.0</v>
      </c>
      <c r="E8144" s="1">
        <v>9.0</v>
      </c>
      <c r="F8144" s="1" t="s">
        <v>23</v>
      </c>
      <c r="G8144" s="1" t="s">
        <v>24</v>
      </c>
      <c r="H8144" s="2">
        <v>45013.0</v>
      </c>
      <c r="J8144" s="3">
        <f t="shared" si="2"/>
        <v>3</v>
      </c>
      <c r="K8144" s="4">
        <f t="shared" si="3"/>
        <v>3</v>
      </c>
      <c r="L8144" s="4">
        <f t="shared" si="4"/>
        <v>9</v>
      </c>
      <c r="S8144" s="1" t="s">
        <v>8181</v>
      </c>
      <c r="T8144" s="4" t="str">
        <f t="shared" si="5"/>
        <v>Juice</v>
      </c>
      <c r="U8144" s="4" t="str">
        <f t="shared" si="6"/>
        <v>Takeaway</v>
      </c>
      <c r="V8144" s="4" t="str">
        <f t="shared" si="7"/>
        <v>Credit Card</v>
      </c>
      <c r="W8144" s="4">
        <f t="shared" ref="W8144:Y8144" si="8151">IF(OR(J8144 = "ERROR", J8144 = ""), "UNKNOWN", J8144)</f>
        <v>3</v>
      </c>
      <c r="X8144" s="4">
        <f t="shared" si="8151"/>
        <v>3</v>
      </c>
      <c r="Y8144" s="4">
        <f t="shared" si="8151"/>
        <v>9</v>
      </c>
      <c r="Z8144" s="5">
        <f t="shared" si="9"/>
        <v>45013</v>
      </c>
    </row>
    <row r="8145">
      <c r="A8145" s="1" t="s">
        <v>8182</v>
      </c>
      <c r="B8145" s="1" t="s">
        <v>55</v>
      </c>
      <c r="C8145" s="1">
        <v>1.0</v>
      </c>
      <c r="D8145" s="1">
        <v>3.0</v>
      </c>
      <c r="E8145" s="1">
        <v>3.0</v>
      </c>
      <c r="F8145" s="1" t="s">
        <v>28</v>
      </c>
      <c r="G8145" s="1" t="s">
        <v>24</v>
      </c>
      <c r="H8145" s="2">
        <v>44998.0</v>
      </c>
      <c r="J8145" s="3">
        <f t="shared" si="2"/>
        <v>1</v>
      </c>
      <c r="K8145" s="4">
        <f t="shared" si="3"/>
        <v>3</v>
      </c>
      <c r="L8145" s="4">
        <f t="shared" si="4"/>
        <v>3</v>
      </c>
      <c r="S8145" s="1" t="s">
        <v>8182</v>
      </c>
      <c r="T8145" s="4" t="str">
        <f t="shared" si="5"/>
        <v>Juice</v>
      </c>
      <c r="U8145" s="4" t="str">
        <f t="shared" si="6"/>
        <v>Takeaway</v>
      </c>
      <c r="V8145" s="4" t="str">
        <f t="shared" si="7"/>
        <v>Cash</v>
      </c>
      <c r="W8145" s="4">
        <f t="shared" ref="W8145:Y8145" si="8152">IF(OR(J8145 = "ERROR", J8145 = ""), "UNKNOWN", J8145)</f>
        <v>1</v>
      </c>
      <c r="X8145" s="4">
        <f t="shared" si="8152"/>
        <v>3</v>
      </c>
      <c r="Y8145" s="4">
        <f t="shared" si="8152"/>
        <v>3</v>
      </c>
      <c r="Z8145" s="5">
        <f t="shared" si="9"/>
        <v>44998</v>
      </c>
    </row>
    <row r="8146">
      <c r="A8146" s="1" t="s">
        <v>8183</v>
      </c>
      <c r="B8146" s="1" t="s">
        <v>22</v>
      </c>
      <c r="C8146" s="1">
        <v>5.0</v>
      </c>
      <c r="D8146" s="1">
        <v>2.0</v>
      </c>
      <c r="E8146" s="1">
        <v>10.0</v>
      </c>
      <c r="F8146" s="1" t="s">
        <v>39</v>
      </c>
      <c r="H8146" s="2">
        <v>45027.0</v>
      </c>
      <c r="J8146" s="3">
        <f t="shared" si="2"/>
        <v>5</v>
      </c>
      <c r="K8146" s="4">
        <f t="shared" si="3"/>
        <v>2</v>
      </c>
      <c r="L8146" s="4">
        <f t="shared" si="4"/>
        <v>10</v>
      </c>
      <c r="S8146" s="1" t="s">
        <v>8183</v>
      </c>
      <c r="T8146" s="4" t="str">
        <f t="shared" si="5"/>
        <v>Coffee</v>
      </c>
      <c r="U8146" s="4" t="str">
        <f t="shared" si="6"/>
        <v>UNKNOWN</v>
      </c>
      <c r="V8146" s="4" t="str">
        <f t="shared" si="7"/>
        <v>Digital Wallet</v>
      </c>
      <c r="W8146" s="4">
        <f t="shared" ref="W8146:Y8146" si="8153">IF(OR(J8146 = "ERROR", J8146 = ""), "UNKNOWN", J8146)</f>
        <v>5</v>
      </c>
      <c r="X8146" s="4">
        <f t="shared" si="8153"/>
        <v>2</v>
      </c>
      <c r="Y8146" s="4">
        <f t="shared" si="8153"/>
        <v>10</v>
      </c>
      <c r="Z8146" s="5">
        <f t="shared" si="9"/>
        <v>45027</v>
      </c>
    </row>
    <row r="8147">
      <c r="A8147" s="1" t="s">
        <v>8184</v>
      </c>
      <c r="B8147" s="1" t="s">
        <v>36</v>
      </c>
      <c r="C8147" s="1" t="s">
        <v>25</v>
      </c>
      <c r="D8147" s="1">
        <v>5.0</v>
      </c>
      <c r="E8147" s="1">
        <v>25.0</v>
      </c>
      <c r="F8147" s="1" t="s">
        <v>23</v>
      </c>
      <c r="G8147" s="1" t="s">
        <v>24</v>
      </c>
      <c r="H8147" s="2">
        <v>44979.0</v>
      </c>
      <c r="J8147" s="3">
        <f t="shared" si="2"/>
        <v>5</v>
      </c>
      <c r="K8147" s="4">
        <f t="shared" si="3"/>
        <v>5</v>
      </c>
      <c r="L8147" s="4">
        <f t="shared" si="4"/>
        <v>25</v>
      </c>
      <c r="S8147" s="1" t="s">
        <v>8184</v>
      </c>
      <c r="T8147" s="4" t="str">
        <f t="shared" si="5"/>
        <v>Salad</v>
      </c>
      <c r="U8147" s="4" t="str">
        <f t="shared" si="6"/>
        <v>Takeaway</v>
      </c>
      <c r="V8147" s="4" t="str">
        <f t="shared" si="7"/>
        <v>Credit Card</v>
      </c>
      <c r="W8147" s="4">
        <f t="shared" ref="W8147:Y8147" si="8154">IF(OR(J8147 = "ERROR", J8147 = ""), "UNKNOWN", J8147)</f>
        <v>5</v>
      </c>
      <c r="X8147" s="4">
        <f t="shared" si="8154"/>
        <v>5</v>
      </c>
      <c r="Y8147" s="4">
        <f t="shared" si="8154"/>
        <v>25</v>
      </c>
      <c r="Z8147" s="5">
        <f t="shared" si="9"/>
        <v>44979</v>
      </c>
    </row>
    <row r="8148">
      <c r="A8148" s="1" t="s">
        <v>8185</v>
      </c>
      <c r="B8148" s="1" t="s">
        <v>41</v>
      </c>
      <c r="C8148" s="1">
        <v>5.0</v>
      </c>
      <c r="D8148" s="1">
        <v>4.0</v>
      </c>
      <c r="E8148" s="1">
        <v>20.0</v>
      </c>
      <c r="G8148" s="1" t="s">
        <v>29</v>
      </c>
      <c r="H8148" s="2">
        <v>45140.0</v>
      </c>
      <c r="J8148" s="3">
        <f t="shared" si="2"/>
        <v>5</v>
      </c>
      <c r="K8148" s="4">
        <f t="shared" si="3"/>
        <v>4</v>
      </c>
      <c r="L8148" s="4">
        <f t="shared" si="4"/>
        <v>20</v>
      </c>
      <c r="S8148" s="1" t="s">
        <v>8185</v>
      </c>
      <c r="T8148" s="4" t="str">
        <f t="shared" si="5"/>
        <v>Smoothie</v>
      </c>
      <c r="U8148" s="4" t="str">
        <f t="shared" si="6"/>
        <v>In-store</v>
      </c>
      <c r="V8148" s="4" t="str">
        <f t="shared" si="7"/>
        <v>UNKNOWN</v>
      </c>
      <c r="W8148" s="4">
        <f t="shared" ref="W8148:Y8148" si="8155">IF(OR(J8148 = "ERROR", J8148 = ""), "UNKNOWN", J8148)</f>
        <v>5</v>
      </c>
      <c r="X8148" s="4">
        <f t="shared" si="8155"/>
        <v>4</v>
      </c>
      <c r="Y8148" s="4">
        <f t="shared" si="8155"/>
        <v>20</v>
      </c>
      <c r="Z8148" s="5">
        <f t="shared" si="9"/>
        <v>45140</v>
      </c>
    </row>
    <row r="8149">
      <c r="A8149" s="1" t="s">
        <v>8186</v>
      </c>
      <c r="B8149" s="1" t="s">
        <v>81</v>
      </c>
      <c r="C8149" s="1">
        <v>2.0</v>
      </c>
      <c r="D8149" s="1">
        <v>1.5</v>
      </c>
      <c r="E8149" s="1">
        <v>3.0</v>
      </c>
      <c r="F8149" s="1" t="s">
        <v>23</v>
      </c>
      <c r="G8149" s="1" t="s">
        <v>24</v>
      </c>
      <c r="H8149" s="1" t="s">
        <v>25</v>
      </c>
      <c r="J8149" s="3">
        <f t="shared" si="2"/>
        <v>2</v>
      </c>
      <c r="K8149" s="4">
        <f t="shared" si="3"/>
        <v>1.5</v>
      </c>
      <c r="L8149" s="4">
        <f t="shared" si="4"/>
        <v>3</v>
      </c>
      <c r="S8149" s="1" t="s">
        <v>8186</v>
      </c>
      <c r="T8149" s="4" t="str">
        <f t="shared" si="5"/>
        <v>Tea</v>
      </c>
      <c r="U8149" s="4" t="str">
        <f t="shared" si="6"/>
        <v>Takeaway</v>
      </c>
      <c r="V8149" s="4" t="str">
        <f t="shared" si="7"/>
        <v>Credit Card</v>
      </c>
      <c r="W8149" s="4">
        <f t="shared" ref="W8149:Y8149" si="8156">IF(OR(J8149 = "ERROR", J8149 = ""), "UNKNOWN", J8149)</f>
        <v>2</v>
      </c>
      <c r="X8149" s="4">
        <f t="shared" si="8156"/>
        <v>1.5</v>
      </c>
      <c r="Y8149" s="4">
        <f t="shared" si="8156"/>
        <v>3</v>
      </c>
      <c r="Z8149" s="4" t="str">
        <f t="shared" si="9"/>
        <v>UNKNOWN</v>
      </c>
    </row>
    <row r="8150">
      <c r="A8150" s="1" t="s">
        <v>8187</v>
      </c>
      <c r="B8150" s="1" t="s">
        <v>81</v>
      </c>
      <c r="C8150" s="1">
        <v>4.0</v>
      </c>
      <c r="D8150" s="1">
        <v>1.5</v>
      </c>
      <c r="E8150" s="1">
        <v>6.0</v>
      </c>
      <c r="F8150" s="1" t="s">
        <v>28</v>
      </c>
      <c r="G8150" s="1" t="s">
        <v>29</v>
      </c>
      <c r="H8150" s="6">
        <v>45218.0</v>
      </c>
      <c r="J8150" s="3">
        <f t="shared" si="2"/>
        <v>4</v>
      </c>
      <c r="K8150" s="4">
        <f t="shared" si="3"/>
        <v>1.5</v>
      </c>
      <c r="L8150" s="4">
        <f t="shared" si="4"/>
        <v>6</v>
      </c>
      <c r="S8150" s="1" t="s">
        <v>8187</v>
      </c>
      <c r="T8150" s="4" t="str">
        <f t="shared" si="5"/>
        <v>Tea</v>
      </c>
      <c r="U8150" s="4" t="str">
        <f t="shared" si="6"/>
        <v>In-store</v>
      </c>
      <c r="V8150" s="4" t="str">
        <f t="shared" si="7"/>
        <v>Cash</v>
      </c>
      <c r="W8150" s="4">
        <f t="shared" ref="W8150:Y8150" si="8157">IF(OR(J8150 = "ERROR", J8150 = ""), "UNKNOWN", J8150)</f>
        <v>4</v>
      </c>
      <c r="X8150" s="4">
        <f t="shared" si="8157"/>
        <v>1.5</v>
      </c>
      <c r="Y8150" s="4">
        <f t="shared" si="8157"/>
        <v>6</v>
      </c>
      <c r="Z8150" s="7">
        <f t="shared" si="9"/>
        <v>45218</v>
      </c>
    </row>
    <row r="8151">
      <c r="A8151" s="1" t="s">
        <v>8188</v>
      </c>
      <c r="B8151" s="1" t="s">
        <v>81</v>
      </c>
      <c r="C8151" s="1">
        <v>2.0</v>
      </c>
      <c r="D8151" s="1">
        <v>1.5</v>
      </c>
      <c r="E8151" s="1">
        <v>3.0</v>
      </c>
      <c r="F8151" s="1" t="s">
        <v>28</v>
      </c>
      <c r="G8151" s="1" t="s">
        <v>29</v>
      </c>
      <c r="H8151" s="2">
        <v>45158.0</v>
      </c>
      <c r="J8151" s="3">
        <f t="shared" si="2"/>
        <v>2</v>
      </c>
      <c r="K8151" s="4">
        <f t="shared" si="3"/>
        <v>1.5</v>
      </c>
      <c r="L8151" s="4">
        <f t="shared" si="4"/>
        <v>3</v>
      </c>
      <c r="S8151" s="1" t="s">
        <v>8188</v>
      </c>
      <c r="T8151" s="4" t="str">
        <f t="shared" si="5"/>
        <v>Tea</v>
      </c>
      <c r="U8151" s="4" t="str">
        <f t="shared" si="6"/>
        <v>In-store</v>
      </c>
      <c r="V8151" s="4" t="str">
        <f t="shared" si="7"/>
        <v>Cash</v>
      </c>
      <c r="W8151" s="4">
        <f t="shared" ref="W8151:Y8151" si="8158">IF(OR(J8151 = "ERROR", J8151 = ""), "UNKNOWN", J8151)</f>
        <v>2</v>
      </c>
      <c r="X8151" s="4">
        <f t="shared" si="8158"/>
        <v>1.5</v>
      </c>
      <c r="Y8151" s="4">
        <f t="shared" si="8158"/>
        <v>3</v>
      </c>
      <c r="Z8151" s="5">
        <f t="shared" si="9"/>
        <v>45158</v>
      </c>
    </row>
    <row r="8152">
      <c r="A8152" s="1" t="s">
        <v>8189</v>
      </c>
      <c r="B8152" s="1" t="s">
        <v>22</v>
      </c>
      <c r="C8152" s="1">
        <v>2.0</v>
      </c>
      <c r="D8152" s="1">
        <v>2.0</v>
      </c>
      <c r="E8152" s="1">
        <v>4.0</v>
      </c>
      <c r="F8152" s="1" t="s">
        <v>28</v>
      </c>
      <c r="G8152" s="1" t="s">
        <v>29</v>
      </c>
      <c r="H8152" s="2">
        <v>45099.0</v>
      </c>
      <c r="J8152" s="3">
        <f t="shared" si="2"/>
        <v>2</v>
      </c>
      <c r="K8152" s="4">
        <f t="shared" si="3"/>
        <v>2</v>
      </c>
      <c r="L8152" s="4">
        <f t="shared" si="4"/>
        <v>4</v>
      </c>
      <c r="S8152" s="1" t="s">
        <v>8189</v>
      </c>
      <c r="T8152" s="4" t="str">
        <f t="shared" si="5"/>
        <v>Coffee</v>
      </c>
      <c r="U8152" s="4" t="str">
        <f t="shared" si="6"/>
        <v>In-store</v>
      </c>
      <c r="V8152" s="4" t="str">
        <f t="shared" si="7"/>
        <v>Cash</v>
      </c>
      <c r="W8152" s="4">
        <f t="shared" ref="W8152:Y8152" si="8159">IF(OR(J8152 = "ERROR", J8152 = ""), "UNKNOWN", J8152)</f>
        <v>2</v>
      </c>
      <c r="X8152" s="4">
        <f t="shared" si="8159"/>
        <v>2</v>
      </c>
      <c r="Y8152" s="4">
        <f t="shared" si="8159"/>
        <v>4</v>
      </c>
      <c r="Z8152" s="5">
        <f t="shared" si="9"/>
        <v>45099</v>
      </c>
    </row>
    <row r="8153">
      <c r="A8153" s="1" t="s">
        <v>8190</v>
      </c>
      <c r="B8153" s="1" t="s">
        <v>55</v>
      </c>
      <c r="C8153" s="1">
        <v>2.0</v>
      </c>
      <c r="D8153" s="1">
        <v>3.0</v>
      </c>
      <c r="E8153" s="1">
        <v>6.0</v>
      </c>
      <c r="F8153" s="1" t="s">
        <v>23</v>
      </c>
      <c r="G8153" s="1" t="s">
        <v>24</v>
      </c>
      <c r="H8153" s="2">
        <v>45011.0</v>
      </c>
      <c r="J8153" s="3">
        <f t="shared" si="2"/>
        <v>2</v>
      </c>
      <c r="K8153" s="4">
        <f t="shared" si="3"/>
        <v>3</v>
      </c>
      <c r="L8153" s="4">
        <f t="shared" si="4"/>
        <v>6</v>
      </c>
      <c r="S8153" s="1" t="s">
        <v>8190</v>
      </c>
      <c r="T8153" s="4" t="str">
        <f t="shared" si="5"/>
        <v>Juice</v>
      </c>
      <c r="U8153" s="4" t="str">
        <f t="shared" si="6"/>
        <v>Takeaway</v>
      </c>
      <c r="V8153" s="4" t="str">
        <f t="shared" si="7"/>
        <v>Credit Card</v>
      </c>
      <c r="W8153" s="4">
        <f t="shared" ref="W8153:Y8153" si="8160">IF(OR(J8153 = "ERROR", J8153 = ""), "UNKNOWN", J8153)</f>
        <v>2</v>
      </c>
      <c r="X8153" s="4">
        <f t="shared" si="8160"/>
        <v>3</v>
      </c>
      <c r="Y8153" s="4">
        <f t="shared" si="8160"/>
        <v>6</v>
      </c>
      <c r="Z8153" s="5">
        <f t="shared" si="9"/>
        <v>45011</v>
      </c>
    </row>
    <row r="8154">
      <c r="A8154" s="1" t="s">
        <v>8191</v>
      </c>
      <c r="B8154" s="1" t="s">
        <v>36</v>
      </c>
      <c r="C8154" s="1">
        <v>5.0</v>
      </c>
      <c r="D8154" s="1">
        <v>5.0</v>
      </c>
      <c r="E8154" s="1">
        <v>25.0</v>
      </c>
      <c r="F8154" s="1" t="s">
        <v>39</v>
      </c>
      <c r="G8154" s="1" t="s">
        <v>29</v>
      </c>
      <c r="H8154" s="2">
        <v>45237.0</v>
      </c>
      <c r="J8154" s="3">
        <f t="shared" si="2"/>
        <v>5</v>
      </c>
      <c r="K8154" s="4">
        <f t="shared" si="3"/>
        <v>5</v>
      </c>
      <c r="L8154" s="4">
        <f t="shared" si="4"/>
        <v>25</v>
      </c>
      <c r="S8154" s="1" t="s">
        <v>8191</v>
      </c>
      <c r="T8154" s="4" t="str">
        <f t="shared" si="5"/>
        <v>Salad</v>
      </c>
      <c r="U8154" s="4" t="str">
        <f t="shared" si="6"/>
        <v>In-store</v>
      </c>
      <c r="V8154" s="4" t="str">
        <f t="shared" si="7"/>
        <v>Digital Wallet</v>
      </c>
      <c r="W8154" s="4">
        <f t="shared" ref="W8154:Y8154" si="8161">IF(OR(J8154 = "ERROR", J8154 = ""), "UNKNOWN", J8154)</f>
        <v>5</v>
      </c>
      <c r="X8154" s="4">
        <f t="shared" si="8161"/>
        <v>5</v>
      </c>
      <c r="Y8154" s="4">
        <f t="shared" si="8161"/>
        <v>25</v>
      </c>
      <c r="Z8154" s="5">
        <f t="shared" si="9"/>
        <v>45237</v>
      </c>
    </row>
    <row r="8155">
      <c r="A8155" s="1" t="s">
        <v>8192</v>
      </c>
      <c r="B8155" s="1" t="s">
        <v>44</v>
      </c>
      <c r="C8155" s="1">
        <v>5.0</v>
      </c>
      <c r="D8155" s="1">
        <v>4.0</v>
      </c>
      <c r="E8155" s="1">
        <v>20.0</v>
      </c>
      <c r="H8155" s="6">
        <v>45218.0</v>
      </c>
      <c r="J8155" s="3">
        <f t="shared" si="2"/>
        <v>5</v>
      </c>
      <c r="K8155" s="4">
        <f t="shared" si="3"/>
        <v>4</v>
      </c>
      <c r="L8155" s="4">
        <f t="shared" si="4"/>
        <v>20</v>
      </c>
      <c r="S8155" s="1" t="s">
        <v>8192</v>
      </c>
      <c r="T8155" s="4" t="str">
        <f t="shared" si="5"/>
        <v>Sandwich</v>
      </c>
      <c r="U8155" s="4" t="str">
        <f t="shared" si="6"/>
        <v>UNKNOWN</v>
      </c>
      <c r="V8155" s="4" t="str">
        <f t="shared" si="7"/>
        <v>UNKNOWN</v>
      </c>
      <c r="W8155" s="4">
        <f t="shared" ref="W8155:Y8155" si="8162">IF(OR(J8155 = "ERROR", J8155 = ""), "UNKNOWN", J8155)</f>
        <v>5</v>
      </c>
      <c r="X8155" s="4">
        <f t="shared" si="8162"/>
        <v>4</v>
      </c>
      <c r="Y8155" s="4">
        <f t="shared" si="8162"/>
        <v>20</v>
      </c>
      <c r="Z8155" s="7">
        <f t="shared" si="9"/>
        <v>45218</v>
      </c>
    </row>
    <row r="8156">
      <c r="A8156" s="1" t="s">
        <v>8193</v>
      </c>
      <c r="B8156" s="1" t="s">
        <v>55</v>
      </c>
      <c r="C8156" s="1">
        <v>5.0</v>
      </c>
      <c r="D8156" s="1">
        <v>3.0</v>
      </c>
      <c r="E8156" s="1">
        <v>15.0</v>
      </c>
      <c r="F8156" s="1" t="s">
        <v>39</v>
      </c>
      <c r="G8156" s="1" t="s">
        <v>24</v>
      </c>
      <c r="H8156" s="2">
        <v>44947.0</v>
      </c>
      <c r="J8156" s="3">
        <f t="shared" si="2"/>
        <v>5</v>
      </c>
      <c r="K8156" s="4">
        <f t="shared" si="3"/>
        <v>3</v>
      </c>
      <c r="L8156" s="4">
        <f t="shared" si="4"/>
        <v>15</v>
      </c>
      <c r="S8156" s="1" t="s">
        <v>8193</v>
      </c>
      <c r="T8156" s="4" t="str">
        <f t="shared" si="5"/>
        <v>Juice</v>
      </c>
      <c r="U8156" s="4" t="str">
        <f t="shared" si="6"/>
        <v>Takeaway</v>
      </c>
      <c r="V8156" s="4" t="str">
        <f t="shared" si="7"/>
        <v>Digital Wallet</v>
      </c>
      <c r="W8156" s="4">
        <f t="shared" ref="W8156:Y8156" si="8163">IF(OR(J8156 = "ERROR", J8156 = ""), "UNKNOWN", J8156)</f>
        <v>5</v>
      </c>
      <c r="X8156" s="4">
        <f t="shared" si="8163"/>
        <v>3</v>
      </c>
      <c r="Y8156" s="4">
        <f t="shared" si="8163"/>
        <v>15</v>
      </c>
      <c r="Z8156" s="5">
        <f t="shared" si="9"/>
        <v>44947</v>
      </c>
    </row>
    <row r="8157">
      <c r="A8157" s="1" t="s">
        <v>8194</v>
      </c>
      <c r="B8157" s="1" t="s">
        <v>27</v>
      </c>
      <c r="C8157" s="1">
        <v>3.0</v>
      </c>
      <c r="D8157" s="1">
        <v>3.0</v>
      </c>
      <c r="E8157" s="1">
        <v>9.0</v>
      </c>
      <c r="F8157" s="1" t="s">
        <v>28</v>
      </c>
      <c r="G8157" s="1" t="s">
        <v>24</v>
      </c>
      <c r="H8157" s="2">
        <v>45027.0</v>
      </c>
      <c r="J8157" s="3">
        <f t="shared" si="2"/>
        <v>3</v>
      </c>
      <c r="K8157" s="4">
        <f t="shared" si="3"/>
        <v>3</v>
      </c>
      <c r="L8157" s="4">
        <f t="shared" si="4"/>
        <v>9</v>
      </c>
      <c r="S8157" s="1" t="s">
        <v>8194</v>
      </c>
      <c r="T8157" s="4" t="str">
        <f t="shared" si="5"/>
        <v>Cake</v>
      </c>
      <c r="U8157" s="4" t="str">
        <f t="shared" si="6"/>
        <v>Takeaway</v>
      </c>
      <c r="V8157" s="4" t="str">
        <f t="shared" si="7"/>
        <v>Cash</v>
      </c>
      <c r="W8157" s="4">
        <f t="shared" ref="W8157:Y8157" si="8164">IF(OR(J8157 = "ERROR", J8157 = ""), "UNKNOWN", J8157)</f>
        <v>3</v>
      </c>
      <c r="X8157" s="4">
        <f t="shared" si="8164"/>
        <v>3</v>
      </c>
      <c r="Y8157" s="4">
        <f t="shared" si="8164"/>
        <v>9</v>
      </c>
      <c r="Z8157" s="5">
        <f t="shared" si="9"/>
        <v>45027</v>
      </c>
    </row>
    <row r="8158">
      <c r="A8158" s="1" t="s">
        <v>8195</v>
      </c>
      <c r="B8158" s="1" t="s">
        <v>81</v>
      </c>
      <c r="C8158" s="1">
        <v>5.0</v>
      </c>
      <c r="D8158" s="1">
        <v>1.5</v>
      </c>
      <c r="E8158" s="1">
        <v>7.5</v>
      </c>
      <c r="F8158" s="1" t="s">
        <v>30</v>
      </c>
      <c r="G8158" s="1" t="s">
        <v>29</v>
      </c>
      <c r="H8158" s="6">
        <v>45220.0</v>
      </c>
      <c r="J8158" s="3">
        <f t="shared" si="2"/>
        <v>5</v>
      </c>
      <c r="K8158" s="4">
        <f t="shared" si="3"/>
        <v>1.5</v>
      </c>
      <c r="L8158" s="4">
        <f t="shared" si="4"/>
        <v>7.5</v>
      </c>
      <c r="S8158" s="1" t="s">
        <v>8195</v>
      </c>
      <c r="T8158" s="4" t="str">
        <f t="shared" si="5"/>
        <v>Tea</v>
      </c>
      <c r="U8158" s="4" t="str">
        <f t="shared" si="6"/>
        <v>In-store</v>
      </c>
      <c r="V8158" s="4" t="str">
        <f t="shared" si="7"/>
        <v>UNKNOWN</v>
      </c>
      <c r="W8158" s="4">
        <f t="shared" ref="W8158:Y8158" si="8165">IF(OR(J8158 = "ERROR", J8158 = ""), "UNKNOWN", J8158)</f>
        <v>5</v>
      </c>
      <c r="X8158" s="4">
        <f t="shared" si="8165"/>
        <v>1.5</v>
      </c>
      <c r="Y8158" s="4">
        <f t="shared" si="8165"/>
        <v>7.5</v>
      </c>
      <c r="Z8158" s="7">
        <f t="shared" si="9"/>
        <v>45220</v>
      </c>
    </row>
    <row r="8159">
      <c r="A8159" s="1" t="s">
        <v>8196</v>
      </c>
      <c r="B8159" s="1" t="s">
        <v>44</v>
      </c>
      <c r="C8159" s="1">
        <v>1.0</v>
      </c>
      <c r="D8159" s="1">
        <v>4.0</v>
      </c>
      <c r="E8159" s="1">
        <v>4.0</v>
      </c>
      <c r="F8159" s="1" t="s">
        <v>23</v>
      </c>
      <c r="H8159" s="1" t="s">
        <v>30</v>
      </c>
      <c r="J8159" s="3">
        <f t="shared" si="2"/>
        <v>1</v>
      </c>
      <c r="K8159" s="4">
        <f t="shared" si="3"/>
        <v>4</v>
      </c>
      <c r="L8159" s="4">
        <f t="shared" si="4"/>
        <v>4</v>
      </c>
      <c r="S8159" s="1" t="s">
        <v>8196</v>
      </c>
      <c r="T8159" s="4" t="str">
        <f t="shared" si="5"/>
        <v>Sandwich</v>
      </c>
      <c r="U8159" s="4" t="str">
        <f t="shared" si="6"/>
        <v>UNKNOWN</v>
      </c>
      <c r="V8159" s="4" t="str">
        <f t="shared" si="7"/>
        <v>Credit Card</v>
      </c>
      <c r="W8159" s="4">
        <f t="shared" ref="W8159:Y8159" si="8166">IF(OR(J8159 = "ERROR", J8159 = ""), "UNKNOWN", J8159)</f>
        <v>1</v>
      </c>
      <c r="X8159" s="4">
        <f t="shared" si="8166"/>
        <v>4</v>
      </c>
      <c r="Y8159" s="4">
        <f t="shared" si="8166"/>
        <v>4</v>
      </c>
      <c r="Z8159" s="4" t="str">
        <f t="shared" si="9"/>
        <v>UNKNOWN</v>
      </c>
    </row>
    <row r="8160">
      <c r="A8160" s="1" t="s">
        <v>8197</v>
      </c>
      <c r="B8160" s="1" t="s">
        <v>36</v>
      </c>
      <c r="C8160" s="1">
        <v>4.0</v>
      </c>
      <c r="D8160" s="1">
        <v>5.0</v>
      </c>
      <c r="E8160" s="1">
        <v>20.0</v>
      </c>
      <c r="F8160" s="1" t="s">
        <v>39</v>
      </c>
      <c r="G8160" s="1" t="s">
        <v>29</v>
      </c>
      <c r="H8160" s="2">
        <v>45127.0</v>
      </c>
      <c r="J8160" s="3">
        <f t="shared" si="2"/>
        <v>4</v>
      </c>
      <c r="K8160" s="4">
        <f t="shared" si="3"/>
        <v>5</v>
      </c>
      <c r="L8160" s="4">
        <f t="shared" si="4"/>
        <v>20</v>
      </c>
      <c r="S8160" s="1" t="s">
        <v>8197</v>
      </c>
      <c r="T8160" s="4" t="str">
        <f t="shared" si="5"/>
        <v>Salad</v>
      </c>
      <c r="U8160" s="4" t="str">
        <f t="shared" si="6"/>
        <v>In-store</v>
      </c>
      <c r="V8160" s="4" t="str">
        <f t="shared" si="7"/>
        <v>Digital Wallet</v>
      </c>
      <c r="W8160" s="4">
        <f t="shared" ref="W8160:Y8160" si="8167">IF(OR(J8160 = "ERROR", J8160 = ""), "UNKNOWN", J8160)</f>
        <v>4</v>
      </c>
      <c r="X8160" s="4">
        <f t="shared" si="8167"/>
        <v>5</v>
      </c>
      <c r="Y8160" s="4">
        <f t="shared" si="8167"/>
        <v>20</v>
      </c>
      <c r="Z8160" s="5">
        <f t="shared" si="9"/>
        <v>45127</v>
      </c>
    </row>
    <row r="8161">
      <c r="A8161" s="1" t="s">
        <v>8198</v>
      </c>
      <c r="B8161" s="1" t="s">
        <v>55</v>
      </c>
      <c r="C8161" s="1">
        <v>1.0</v>
      </c>
      <c r="D8161" s="1">
        <v>3.0</v>
      </c>
      <c r="E8161" s="1">
        <v>3.0</v>
      </c>
      <c r="F8161" s="1" t="s">
        <v>39</v>
      </c>
      <c r="H8161" s="2">
        <v>45008.0</v>
      </c>
      <c r="J8161" s="3">
        <f t="shared" si="2"/>
        <v>1</v>
      </c>
      <c r="K8161" s="4">
        <f t="shared" si="3"/>
        <v>3</v>
      </c>
      <c r="L8161" s="4">
        <f t="shared" si="4"/>
        <v>3</v>
      </c>
      <c r="S8161" s="1" t="s">
        <v>8198</v>
      </c>
      <c r="T8161" s="4" t="str">
        <f t="shared" si="5"/>
        <v>Juice</v>
      </c>
      <c r="U8161" s="4" t="str">
        <f t="shared" si="6"/>
        <v>UNKNOWN</v>
      </c>
      <c r="V8161" s="4" t="str">
        <f t="shared" si="7"/>
        <v>Digital Wallet</v>
      </c>
      <c r="W8161" s="4">
        <f t="shared" ref="W8161:Y8161" si="8168">IF(OR(J8161 = "ERROR", J8161 = ""), "UNKNOWN", J8161)</f>
        <v>1</v>
      </c>
      <c r="X8161" s="4">
        <f t="shared" si="8168"/>
        <v>3</v>
      </c>
      <c r="Y8161" s="4">
        <f t="shared" si="8168"/>
        <v>3</v>
      </c>
      <c r="Z8161" s="5">
        <f t="shared" si="9"/>
        <v>45008</v>
      </c>
    </row>
    <row r="8162">
      <c r="A8162" s="1" t="s">
        <v>8199</v>
      </c>
      <c r="B8162" s="1" t="s">
        <v>32</v>
      </c>
      <c r="C8162" s="1">
        <v>5.0</v>
      </c>
      <c r="D8162" s="1">
        <v>1.0</v>
      </c>
      <c r="E8162" s="1">
        <v>5.0</v>
      </c>
      <c r="G8162" s="1" t="s">
        <v>24</v>
      </c>
      <c r="H8162" s="2">
        <v>45125.0</v>
      </c>
      <c r="J8162" s="3">
        <f t="shared" si="2"/>
        <v>5</v>
      </c>
      <c r="K8162" s="4">
        <f t="shared" si="3"/>
        <v>1</v>
      </c>
      <c r="L8162" s="4">
        <f t="shared" si="4"/>
        <v>5</v>
      </c>
      <c r="S8162" s="1" t="s">
        <v>8199</v>
      </c>
      <c r="T8162" s="4" t="str">
        <f t="shared" si="5"/>
        <v>Cookie</v>
      </c>
      <c r="U8162" s="4" t="str">
        <f t="shared" si="6"/>
        <v>Takeaway</v>
      </c>
      <c r="V8162" s="4" t="str">
        <f t="shared" si="7"/>
        <v>UNKNOWN</v>
      </c>
      <c r="W8162" s="4">
        <f t="shared" ref="W8162:Y8162" si="8169">IF(OR(J8162 = "ERROR", J8162 = ""), "UNKNOWN", J8162)</f>
        <v>5</v>
      </c>
      <c r="X8162" s="4">
        <f t="shared" si="8169"/>
        <v>1</v>
      </c>
      <c r="Y8162" s="4">
        <f t="shared" si="8169"/>
        <v>5</v>
      </c>
      <c r="Z8162" s="5">
        <f t="shared" si="9"/>
        <v>45125</v>
      </c>
    </row>
    <row r="8163">
      <c r="A8163" s="1" t="s">
        <v>8200</v>
      </c>
      <c r="B8163" s="1" t="s">
        <v>32</v>
      </c>
      <c r="C8163" s="1">
        <v>4.0</v>
      </c>
      <c r="D8163" s="1">
        <v>1.0</v>
      </c>
      <c r="E8163" s="1">
        <v>4.0</v>
      </c>
      <c r="G8163" s="1" t="s">
        <v>29</v>
      </c>
      <c r="H8163" s="1" t="s">
        <v>30</v>
      </c>
      <c r="J8163" s="3">
        <f t="shared" si="2"/>
        <v>4</v>
      </c>
      <c r="K8163" s="4">
        <f t="shared" si="3"/>
        <v>1</v>
      </c>
      <c r="L8163" s="4">
        <f t="shared" si="4"/>
        <v>4</v>
      </c>
      <c r="S8163" s="1" t="s">
        <v>8200</v>
      </c>
      <c r="T8163" s="4" t="str">
        <f t="shared" si="5"/>
        <v>Cookie</v>
      </c>
      <c r="U8163" s="4" t="str">
        <f t="shared" si="6"/>
        <v>In-store</v>
      </c>
      <c r="V8163" s="4" t="str">
        <f t="shared" si="7"/>
        <v>UNKNOWN</v>
      </c>
      <c r="W8163" s="4">
        <f t="shared" ref="W8163:Y8163" si="8170">IF(OR(J8163 = "ERROR", J8163 = ""), "UNKNOWN", J8163)</f>
        <v>4</v>
      </c>
      <c r="X8163" s="4">
        <f t="shared" si="8170"/>
        <v>1</v>
      </c>
      <c r="Y8163" s="4">
        <f t="shared" si="8170"/>
        <v>4</v>
      </c>
      <c r="Z8163" s="4" t="str">
        <f t="shared" si="9"/>
        <v>UNKNOWN</v>
      </c>
    </row>
    <row r="8164">
      <c r="A8164" s="1" t="s">
        <v>8201</v>
      </c>
      <c r="B8164" s="1" t="s">
        <v>41</v>
      </c>
      <c r="C8164" s="1">
        <v>2.0</v>
      </c>
      <c r="D8164" s="1">
        <v>4.0</v>
      </c>
      <c r="E8164" s="1">
        <v>8.0</v>
      </c>
      <c r="F8164" s="1" t="s">
        <v>28</v>
      </c>
      <c r="G8164" s="1" t="s">
        <v>29</v>
      </c>
      <c r="H8164" s="6">
        <v>45219.0</v>
      </c>
      <c r="J8164" s="3">
        <f t="shared" si="2"/>
        <v>2</v>
      </c>
      <c r="K8164" s="4">
        <f t="shared" si="3"/>
        <v>4</v>
      </c>
      <c r="L8164" s="4">
        <f t="shared" si="4"/>
        <v>8</v>
      </c>
      <c r="S8164" s="1" t="s">
        <v>8201</v>
      </c>
      <c r="T8164" s="4" t="str">
        <f t="shared" si="5"/>
        <v>Smoothie</v>
      </c>
      <c r="U8164" s="4" t="str">
        <f t="shared" si="6"/>
        <v>In-store</v>
      </c>
      <c r="V8164" s="4" t="str">
        <f t="shared" si="7"/>
        <v>Cash</v>
      </c>
      <c r="W8164" s="4">
        <f t="shared" ref="W8164:Y8164" si="8171">IF(OR(J8164 = "ERROR", J8164 = ""), "UNKNOWN", J8164)</f>
        <v>2</v>
      </c>
      <c r="X8164" s="4">
        <f t="shared" si="8171"/>
        <v>4</v>
      </c>
      <c r="Y8164" s="4">
        <f t="shared" si="8171"/>
        <v>8</v>
      </c>
      <c r="Z8164" s="7">
        <f t="shared" si="9"/>
        <v>45219</v>
      </c>
    </row>
    <row r="8165">
      <c r="A8165" s="1" t="s">
        <v>8202</v>
      </c>
      <c r="B8165" s="1" t="s">
        <v>22</v>
      </c>
      <c r="C8165" s="1">
        <v>3.0</v>
      </c>
      <c r="D8165" s="1">
        <v>2.0</v>
      </c>
      <c r="E8165" s="1">
        <v>6.0</v>
      </c>
      <c r="F8165" s="1" t="s">
        <v>39</v>
      </c>
      <c r="H8165" s="2">
        <v>45082.0</v>
      </c>
      <c r="J8165" s="3">
        <f t="shared" si="2"/>
        <v>3</v>
      </c>
      <c r="K8165" s="4">
        <f t="shared" si="3"/>
        <v>2</v>
      </c>
      <c r="L8165" s="4">
        <f t="shared" si="4"/>
        <v>6</v>
      </c>
      <c r="S8165" s="1" t="s">
        <v>8202</v>
      </c>
      <c r="T8165" s="4" t="str">
        <f t="shared" si="5"/>
        <v>Coffee</v>
      </c>
      <c r="U8165" s="4" t="str">
        <f t="shared" si="6"/>
        <v>UNKNOWN</v>
      </c>
      <c r="V8165" s="4" t="str">
        <f t="shared" si="7"/>
        <v>Digital Wallet</v>
      </c>
      <c r="W8165" s="4">
        <f t="shared" ref="W8165:Y8165" si="8172">IF(OR(J8165 = "ERROR", J8165 = ""), "UNKNOWN", J8165)</f>
        <v>3</v>
      </c>
      <c r="X8165" s="4">
        <f t="shared" si="8172"/>
        <v>2</v>
      </c>
      <c r="Y8165" s="4">
        <f t="shared" si="8172"/>
        <v>6</v>
      </c>
      <c r="Z8165" s="5">
        <f t="shared" si="9"/>
        <v>45082</v>
      </c>
    </row>
    <row r="8166">
      <c r="A8166" s="1" t="s">
        <v>8203</v>
      </c>
      <c r="B8166" s="1" t="s">
        <v>27</v>
      </c>
      <c r="C8166" s="1">
        <v>2.0</v>
      </c>
      <c r="D8166" s="1">
        <v>3.0</v>
      </c>
      <c r="E8166" s="1">
        <v>6.0</v>
      </c>
      <c r="H8166" s="6">
        <v>45224.0</v>
      </c>
      <c r="J8166" s="3">
        <f t="shared" si="2"/>
        <v>2</v>
      </c>
      <c r="K8166" s="4">
        <f t="shared" si="3"/>
        <v>3</v>
      </c>
      <c r="L8166" s="4">
        <f t="shared" si="4"/>
        <v>6</v>
      </c>
      <c r="S8166" s="1" t="s">
        <v>8203</v>
      </c>
      <c r="T8166" s="4" t="str">
        <f t="shared" si="5"/>
        <v>Cake</v>
      </c>
      <c r="U8166" s="4" t="str">
        <f t="shared" si="6"/>
        <v>UNKNOWN</v>
      </c>
      <c r="V8166" s="4" t="str">
        <f t="shared" si="7"/>
        <v>UNKNOWN</v>
      </c>
      <c r="W8166" s="4">
        <f t="shared" ref="W8166:Y8166" si="8173">IF(OR(J8166 = "ERROR", J8166 = ""), "UNKNOWN", J8166)</f>
        <v>2</v>
      </c>
      <c r="X8166" s="4">
        <f t="shared" si="8173"/>
        <v>3</v>
      </c>
      <c r="Y8166" s="4">
        <f t="shared" si="8173"/>
        <v>6</v>
      </c>
      <c r="Z8166" s="7">
        <f t="shared" si="9"/>
        <v>45224</v>
      </c>
    </row>
    <row r="8167">
      <c r="A8167" s="1" t="s">
        <v>8204</v>
      </c>
      <c r="B8167" s="1" t="s">
        <v>36</v>
      </c>
      <c r="C8167" s="1">
        <v>1.0</v>
      </c>
      <c r="D8167" s="1">
        <v>5.0</v>
      </c>
      <c r="E8167" s="1">
        <v>5.0</v>
      </c>
      <c r="F8167" s="1" t="s">
        <v>23</v>
      </c>
      <c r="G8167" s="1" t="s">
        <v>29</v>
      </c>
      <c r="H8167" s="1" t="s">
        <v>30</v>
      </c>
      <c r="J8167" s="3">
        <f t="shared" si="2"/>
        <v>1</v>
      </c>
      <c r="K8167" s="4">
        <f t="shared" si="3"/>
        <v>5</v>
      </c>
      <c r="L8167" s="4">
        <f t="shared" si="4"/>
        <v>5</v>
      </c>
      <c r="S8167" s="1" t="s">
        <v>8204</v>
      </c>
      <c r="T8167" s="4" t="str">
        <f t="shared" si="5"/>
        <v>Salad</v>
      </c>
      <c r="U8167" s="4" t="str">
        <f t="shared" si="6"/>
        <v>In-store</v>
      </c>
      <c r="V8167" s="4" t="str">
        <f t="shared" si="7"/>
        <v>Credit Card</v>
      </c>
      <c r="W8167" s="4">
        <f t="shared" ref="W8167:Y8167" si="8174">IF(OR(J8167 = "ERROR", J8167 = ""), "UNKNOWN", J8167)</f>
        <v>1</v>
      </c>
      <c r="X8167" s="4">
        <f t="shared" si="8174"/>
        <v>5</v>
      </c>
      <c r="Y8167" s="4">
        <f t="shared" si="8174"/>
        <v>5</v>
      </c>
      <c r="Z8167" s="4" t="str">
        <f t="shared" si="9"/>
        <v>UNKNOWN</v>
      </c>
    </row>
    <row r="8168">
      <c r="A8168" s="1" t="s">
        <v>8205</v>
      </c>
      <c r="B8168" s="1" t="s">
        <v>32</v>
      </c>
      <c r="C8168" s="1">
        <v>2.0</v>
      </c>
      <c r="D8168" s="1">
        <v>1.0</v>
      </c>
      <c r="E8168" s="1">
        <v>2.0</v>
      </c>
      <c r="F8168" s="1" t="s">
        <v>39</v>
      </c>
      <c r="H8168" s="2">
        <v>45144.0</v>
      </c>
      <c r="J8168" s="3">
        <f t="shared" si="2"/>
        <v>2</v>
      </c>
      <c r="K8168" s="4">
        <f t="shared" si="3"/>
        <v>1</v>
      </c>
      <c r="L8168" s="4">
        <f t="shared" si="4"/>
        <v>2</v>
      </c>
      <c r="S8168" s="1" t="s">
        <v>8205</v>
      </c>
      <c r="T8168" s="4" t="str">
        <f t="shared" si="5"/>
        <v>Cookie</v>
      </c>
      <c r="U8168" s="4" t="str">
        <f t="shared" si="6"/>
        <v>UNKNOWN</v>
      </c>
      <c r="V8168" s="4" t="str">
        <f t="shared" si="7"/>
        <v>Digital Wallet</v>
      </c>
      <c r="W8168" s="4">
        <f t="shared" ref="W8168:Y8168" si="8175">IF(OR(J8168 = "ERROR", J8168 = ""), "UNKNOWN", J8168)</f>
        <v>2</v>
      </c>
      <c r="X8168" s="4">
        <f t="shared" si="8175"/>
        <v>1</v>
      </c>
      <c r="Y8168" s="4">
        <f t="shared" si="8175"/>
        <v>2</v>
      </c>
      <c r="Z8168" s="5">
        <f t="shared" si="9"/>
        <v>45144</v>
      </c>
    </row>
    <row r="8169">
      <c r="A8169" s="1" t="s">
        <v>8206</v>
      </c>
      <c r="B8169" s="1" t="s">
        <v>81</v>
      </c>
      <c r="C8169" s="1">
        <v>4.0</v>
      </c>
      <c r="D8169" s="1">
        <v>1.5</v>
      </c>
      <c r="E8169" s="1">
        <v>6.0</v>
      </c>
      <c r="F8169" s="1" t="s">
        <v>28</v>
      </c>
      <c r="H8169" s="2">
        <v>45057.0</v>
      </c>
      <c r="J8169" s="3">
        <f t="shared" si="2"/>
        <v>4</v>
      </c>
      <c r="K8169" s="4">
        <f t="shared" si="3"/>
        <v>1.5</v>
      </c>
      <c r="L8169" s="4">
        <f t="shared" si="4"/>
        <v>6</v>
      </c>
      <c r="S8169" s="1" t="s">
        <v>8206</v>
      </c>
      <c r="T8169" s="4" t="str">
        <f t="shared" si="5"/>
        <v>Tea</v>
      </c>
      <c r="U8169" s="4" t="str">
        <f t="shared" si="6"/>
        <v>UNKNOWN</v>
      </c>
      <c r="V8169" s="4" t="str">
        <f t="shared" si="7"/>
        <v>Cash</v>
      </c>
      <c r="W8169" s="4">
        <f t="shared" ref="W8169:Y8169" si="8176">IF(OR(J8169 = "ERROR", J8169 = ""), "UNKNOWN", J8169)</f>
        <v>4</v>
      </c>
      <c r="X8169" s="4">
        <f t="shared" si="8176"/>
        <v>1.5</v>
      </c>
      <c r="Y8169" s="4">
        <f t="shared" si="8176"/>
        <v>6</v>
      </c>
      <c r="Z8169" s="5">
        <f t="shared" si="9"/>
        <v>45057</v>
      </c>
    </row>
    <row r="8170">
      <c r="A8170" s="1" t="s">
        <v>8207</v>
      </c>
      <c r="B8170" s="1" t="s">
        <v>55</v>
      </c>
      <c r="C8170" s="1">
        <v>1.0</v>
      </c>
      <c r="D8170" s="1">
        <v>3.0</v>
      </c>
      <c r="E8170" s="1">
        <v>3.0</v>
      </c>
      <c r="F8170" s="1" t="s">
        <v>39</v>
      </c>
      <c r="H8170" s="2">
        <v>44937.0</v>
      </c>
      <c r="J8170" s="3">
        <f t="shared" si="2"/>
        <v>1</v>
      </c>
      <c r="K8170" s="4">
        <f t="shared" si="3"/>
        <v>3</v>
      </c>
      <c r="L8170" s="4">
        <f t="shared" si="4"/>
        <v>3</v>
      </c>
      <c r="S8170" s="1" t="s">
        <v>8207</v>
      </c>
      <c r="T8170" s="4" t="str">
        <f t="shared" si="5"/>
        <v>Juice</v>
      </c>
      <c r="U8170" s="4" t="str">
        <f t="shared" si="6"/>
        <v>UNKNOWN</v>
      </c>
      <c r="V8170" s="4" t="str">
        <f t="shared" si="7"/>
        <v>Digital Wallet</v>
      </c>
      <c r="W8170" s="4">
        <f t="shared" ref="W8170:Y8170" si="8177">IF(OR(J8170 = "ERROR", J8170 = ""), "UNKNOWN", J8170)</f>
        <v>1</v>
      </c>
      <c r="X8170" s="4">
        <f t="shared" si="8177"/>
        <v>3</v>
      </c>
      <c r="Y8170" s="4">
        <f t="shared" si="8177"/>
        <v>3</v>
      </c>
      <c r="Z8170" s="5">
        <f t="shared" si="9"/>
        <v>44937</v>
      </c>
    </row>
    <row r="8171">
      <c r="A8171" s="1" t="s">
        <v>8208</v>
      </c>
      <c r="B8171" s="1" t="s">
        <v>32</v>
      </c>
      <c r="C8171" s="1">
        <v>5.0</v>
      </c>
      <c r="D8171" s="1">
        <v>1.0</v>
      </c>
      <c r="E8171" s="1">
        <v>5.0</v>
      </c>
      <c r="F8171" s="1" t="s">
        <v>23</v>
      </c>
      <c r="H8171" s="2">
        <v>45012.0</v>
      </c>
      <c r="J8171" s="3">
        <f t="shared" si="2"/>
        <v>5</v>
      </c>
      <c r="K8171" s="4">
        <f t="shared" si="3"/>
        <v>1</v>
      </c>
      <c r="L8171" s="4">
        <f t="shared" si="4"/>
        <v>5</v>
      </c>
      <c r="S8171" s="1" t="s">
        <v>8208</v>
      </c>
      <c r="T8171" s="4" t="str">
        <f t="shared" si="5"/>
        <v>Cookie</v>
      </c>
      <c r="U8171" s="4" t="str">
        <f t="shared" si="6"/>
        <v>UNKNOWN</v>
      </c>
      <c r="V8171" s="4" t="str">
        <f t="shared" si="7"/>
        <v>Credit Card</v>
      </c>
      <c r="W8171" s="4">
        <f t="shared" ref="W8171:Y8171" si="8178">IF(OR(J8171 = "ERROR", J8171 = ""), "UNKNOWN", J8171)</f>
        <v>5</v>
      </c>
      <c r="X8171" s="4">
        <f t="shared" si="8178"/>
        <v>1</v>
      </c>
      <c r="Y8171" s="4">
        <f t="shared" si="8178"/>
        <v>5</v>
      </c>
      <c r="Z8171" s="5">
        <f t="shared" si="9"/>
        <v>45012</v>
      </c>
    </row>
    <row r="8172">
      <c r="A8172" s="1" t="s">
        <v>8209</v>
      </c>
      <c r="C8172" s="1">
        <v>5.0</v>
      </c>
      <c r="D8172" s="1">
        <v>3.0</v>
      </c>
      <c r="E8172" s="1">
        <v>15.0</v>
      </c>
      <c r="F8172" s="1" t="s">
        <v>39</v>
      </c>
      <c r="G8172" s="1" t="s">
        <v>29</v>
      </c>
      <c r="H8172" s="2">
        <v>45177.0</v>
      </c>
      <c r="J8172" s="3">
        <f t="shared" si="2"/>
        <v>5</v>
      </c>
      <c r="K8172" s="4">
        <f t="shared" si="3"/>
        <v>3</v>
      </c>
      <c r="L8172" s="4">
        <f t="shared" si="4"/>
        <v>15</v>
      </c>
      <c r="S8172" s="1" t="s">
        <v>8209</v>
      </c>
      <c r="T8172" s="4" t="str">
        <f t="shared" si="5"/>
        <v>UNKNOWN</v>
      </c>
      <c r="U8172" s="4" t="str">
        <f t="shared" si="6"/>
        <v>In-store</v>
      </c>
      <c r="V8172" s="4" t="str">
        <f t="shared" si="7"/>
        <v>Digital Wallet</v>
      </c>
      <c r="W8172" s="4">
        <f t="shared" ref="W8172:Y8172" si="8179">IF(OR(J8172 = "ERROR", J8172 = ""), "UNKNOWN", J8172)</f>
        <v>5</v>
      </c>
      <c r="X8172" s="4">
        <f t="shared" si="8179"/>
        <v>3</v>
      </c>
      <c r="Y8172" s="4">
        <f t="shared" si="8179"/>
        <v>15</v>
      </c>
      <c r="Z8172" s="5">
        <f t="shared" si="9"/>
        <v>45177</v>
      </c>
    </row>
    <row r="8173">
      <c r="A8173" s="1" t="s">
        <v>8210</v>
      </c>
      <c r="B8173" s="1" t="s">
        <v>22</v>
      </c>
      <c r="C8173" s="1">
        <v>5.0</v>
      </c>
      <c r="D8173" s="1">
        <v>2.0</v>
      </c>
      <c r="E8173" s="1">
        <v>10.0</v>
      </c>
      <c r="H8173" s="2">
        <v>45078.0</v>
      </c>
      <c r="J8173" s="3">
        <f t="shared" si="2"/>
        <v>5</v>
      </c>
      <c r="K8173" s="4">
        <f t="shared" si="3"/>
        <v>2</v>
      </c>
      <c r="L8173" s="4">
        <f t="shared" si="4"/>
        <v>10</v>
      </c>
      <c r="S8173" s="1" t="s">
        <v>8210</v>
      </c>
      <c r="T8173" s="4" t="str">
        <f t="shared" si="5"/>
        <v>Coffee</v>
      </c>
      <c r="U8173" s="4" t="str">
        <f t="shared" si="6"/>
        <v>UNKNOWN</v>
      </c>
      <c r="V8173" s="4" t="str">
        <f t="shared" si="7"/>
        <v>UNKNOWN</v>
      </c>
      <c r="W8173" s="4">
        <f t="shared" ref="W8173:Y8173" si="8180">IF(OR(J8173 = "ERROR", J8173 = ""), "UNKNOWN", J8173)</f>
        <v>5</v>
      </c>
      <c r="X8173" s="4">
        <f t="shared" si="8180"/>
        <v>2</v>
      </c>
      <c r="Y8173" s="4">
        <f t="shared" si="8180"/>
        <v>10</v>
      </c>
      <c r="Z8173" s="5">
        <f t="shared" si="9"/>
        <v>45078</v>
      </c>
    </row>
    <row r="8174">
      <c r="A8174" s="1" t="s">
        <v>8211</v>
      </c>
      <c r="B8174" s="1" t="s">
        <v>41</v>
      </c>
      <c r="C8174" s="1">
        <v>2.0</v>
      </c>
      <c r="D8174" s="1">
        <v>4.0</v>
      </c>
      <c r="E8174" s="1">
        <v>8.0</v>
      </c>
      <c r="F8174" s="1" t="s">
        <v>23</v>
      </c>
      <c r="G8174" s="1" t="s">
        <v>29</v>
      </c>
      <c r="H8174" s="1" t="s">
        <v>25</v>
      </c>
      <c r="J8174" s="3">
        <f t="shared" si="2"/>
        <v>2</v>
      </c>
      <c r="K8174" s="4">
        <f t="shared" si="3"/>
        <v>4</v>
      </c>
      <c r="L8174" s="4">
        <f t="shared" si="4"/>
        <v>8</v>
      </c>
      <c r="S8174" s="1" t="s">
        <v>8211</v>
      </c>
      <c r="T8174" s="4" t="str">
        <f t="shared" si="5"/>
        <v>Smoothie</v>
      </c>
      <c r="U8174" s="4" t="str">
        <f t="shared" si="6"/>
        <v>In-store</v>
      </c>
      <c r="V8174" s="4" t="str">
        <f t="shared" si="7"/>
        <v>Credit Card</v>
      </c>
      <c r="W8174" s="4">
        <f t="shared" ref="W8174:Y8174" si="8181">IF(OR(J8174 = "ERROR", J8174 = ""), "UNKNOWN", J8174)</f>
        <v>2</v>
      </c>
      <c r="X8174" s="4">
        <f t="shared" si="8181"/>
        <v>4</v>
      </c>
      <c r="Y8174" s="4">
        <f t="shared" si="8181"/>
        <v>8</v>
      </c>
      <c r="Z8174" s="4" t="str">
        <f t="shared" si="9"/>
        <v>UNKNOWN</v>
      </c>
    </row>
    <row r="8175">
      <c r="A8175" s="1" t="s">
        <v>8212</v>
      </c>
      <c r="B8175" s="1" t="s">
        <v>36</v>
      </c>
      <c r="C8175" s="1">
        <v>2.0</v>
      </c>
      <c r="D8175" s="1">
        <v>5.0</v>
      </c>
      <c r="E8175" s="1">
        <v>10.0</v>
      </c>
      <c r="F8175" s="1" t="s">
        <v>23</v>
      </c>
      <c r="G8175" s="1" t="s">
        <v>24</v>
      </c>
      <c r="H8175" s="6">
        <v>45240.0</v>
      </c>
      <c r="J8175" s="3">
        <f t="shared" si="2"/>
        <v>2</v>
      </c>
      <c r="K8175" s="4">
        <f t="shared" si="3"/>
        <v>5</v>
      </c>
      <c r="L8175" s="4">
        <f t="shared" si="4"/>
        <v>10</v>
      </c>
      <c r="S8175" s="1" t="s">
        <v>8212</v>
      </c>
      <c r="T8175" s="4" t="str">
        <f t="shared" si="5"/>
        <v>Salad</v>
      </c>
      <c r="U8175" s="4" t="str">
        <f t="shared" si="6"/>
        <v>Takeaway</v>
      </c>
      <c r="V8175" s="4" t="str">
        <f t="shared" si="7"/>
        <v>Credit Card</v>
      </c>
      <c r="W8175" s="4">
        <f t="shared" ref="W8175:Y8175" si="8182">IF(OR(J8175 = "ERROR", J8175 = ""), "UNKNOWN", J8175)</f>
        <v>2</v>
      </c>
      <c r="X8175" s="4">
        <f t="shared" si="8182"/>
        <v>5</v>
      </c>
      <c r="Y8175" s="4">
        <f t="shared" si="8182"/>
        <v>10</v>
      </c>
      <c r="Z8175" s="7">
        <f t="shared" si="9"/>
        <v>45240</v>
      </c>
    </row>
    <row r="8176">
      <c r="A8176" s="1" t="s">
        <v>8213</v>
      </c>
      <c r="B8176" s="1" t="s">
        <v>55</v>
      </c>
      <c r="C8176" s="1">
        <v>2.0</v>
      </c>
      <c r="D8176" s="1">
        <v>3.0</v>
      </c>
      <c r="E8176" s="1">
        <v>6.0</v>
      </c>
      <c r="F8176" s="1" t="s">
        <v>39</v>
      </c>
      <c r="G8176" s="1" t="s">
        <v>30</v>
      </c>
      <c r="H8176" s="2">
        <v>45134.0</v>
      </c>
      <c r="J8176" s="3">
        <f t="shared" si="2"/>
        <v>2</v>
      </c>
      <c r="K8176" s="4">
        <f t="shared" si="3"/>
        <v>3</v>
      </c>
      <c r="L8176" s="4">
        <f t="shared" si="4"/>
        <v>6</v>
      </c>
      <c r="S8176" s="1" t="s">
        <v>8213</v>
      </c>
      <c r="T8176" s="4" t="str">
        <f t="shared" si="5"/>
        <v>Juice</v>
      </c>
      <c r="U8176" s="4" t="str">
        <f t="shared" si="6"/>
        <v>UNKNOWN</v>
      </c>
      <c r="V8176" s="4" t="str">
        <f t="shared" si="7"/>
        <v>Digital Wallet</v>
      </c>
      <c r="W8176" s="4">
        <f t="shared" ref="W8176:Y8176" si="8183">IF(OR(J8176 = "ERROR", J8176 = ""), "UNKNOWN", J8176)</f>
        <v>2</v>
      </c>
      <c r="X8176" s="4">
        <f t="shared" si="8183"/>
        <v>3</v>
      </c>
      <c r="Y8176" s="4">
        <f t="shared" si="8183"/>
        <v>6</v>
      </c>
      <c r="Z8176" s="5">
        <f t="shared" si="9"/>
        <v>45134</v>
      </c>
    </row>
    <row r="8177">
      <c r="A8177" s="1" t="s">
        <v>8214</v>
      </c>
      <c r="B8177" s="1" t="s">
        <v>32</v>
      </c>
      <c r="C8177" s="1">
        <v>2.0</v>
      </c>
      <c r="D8177" s="1">
        <v>1.0</v>
      </c>
      <c r="E8177" s="1">
        <v>2.0</v>
      </c>
      <c r="F8177" s="1" t="s">
        <v>23</v>
      </c>
      <c r="H8177" s="2">
        <v>45044.0</v>
      </c>
      <c r="J8177" s="3">
        <f t="shared" si="2"/>
        <v>2</v>
      </c>
      <c r="K8177" s="4">
        <f t="shared" si="3"/>
        <v>1</v>
      </c>
      <c r="L8177" s="4">
        <f t="shared" si="4"/>
        <v>2</v>
      </c>
      <c r="S8177" s="1" t="s">
        <v>8214</v>
      </c>
      <c r="T8177" s="4" t="str">
        <f t="shared" si="5"/>
        <v>Cookie</v>
      </c>
      <c r="U8177" s="4" t="str">
        <f t="shared" si="6"/>
        <v>UNKNOWN</v>
      </c>
      <c r="V8177" s="4" t="str">
        <f t="shared" si="7"/>
        <v>Credit Card</v>
      </c>
      <c r="W8177" s="4">
        <f t="shared" ref="W8177:Y8177" si="8184">IF(OR(J8177 = "ERROR", J8177 = ""), "UNKNOWN", J8177)</f>
        <v>2</v>
      </c>
      <c r="X8177" s="4">
        <f t="shared" si="8184"/>
        <v>1</v>
      </c>
      <c r="Y8177" s="4">
        <f t="shared" si="8184"/>
        <v>2</v>
      </c>
      <c r="Z8177" s="5">
        <f t="shared" si="9"/>
        <v>45044</v>
      </c>
    </row>
    <row r="8178">
      <c r="A8178" s="1" t="s">
        <v>8215</v>
      </c>
      <c r="B8178" s="1" t="s">
        <v>55</v>
      </c>
      <c r="C8178" s="1">
        <v>4.0</v>
      </c>
      <c r="D8178" s="1">
        <v>3.0</v>
      </c>
      <c r="E8178" s="1">
        <v>12.0</v>
      </c>
      <c r="F8178" s="1" t="s">
        <v>39</v>
      </c>
      <c r="G8178" s="1" t="s">
        <v>29</v>
      </c>
      <c r="H8178" s="2">
        <v>45197.0</v>
      </c>
      <c r="J8178" s="3">
        <f t="shared" si="2"/>
        <v>4</v>
      </c>
      <c r="K8178" s="4">
        <f t="shared" si="3"/>
        <v>3</v>
      </c>
      <c r="L8178" s="4">
        <f t="shared" si="4"/>
        <v>12</v>
      </c>
      <c r="S8178" s="1" t="s">
        <v>8215</v>
      </c>
      <c r="T8178" s="4" t="str">
        <f t="shared" si="5"/>
        <v>Juice</v>
      </c>
      <c r="U8178" s="4" t="str">
        <f t="shared" si="6"/>
        <v>In-store</v>
      </c>
      <c r="V8178" s="4" t="str">
        <f t="shared" si="7"/>
        <v>Digital Wallet</v>
      </c>
      <c r="W8178" s="4">
        <f t="shared" ref="W8178:Y8178" si="8185">IF(OR(J8178 = "ERROR", J8178 = ""), "UNKNOWN", J8178)</f>
        <v>4</v>
      </c>
      <c r="X8178" s="4">
        <f t="shared" si="8185"/>
        <v>3</v>
      </c>
      <c r="Y8178" s="4">
        <f t="shared" si="8185"/>
        <v>12</v>
      </c>
      <c r="Z8178" s="5">
        <f t="shared" si="9"/>
        <v>45197</v>
      </c>
    </row>
    <row r="8179">
      <c r="A8179" s="1" t="s">
        <v>8216</v>
      </c>
      <c r="B8179" s="1" t="s">
        <v>44</v>
      </c>
      <c r="C8179" s="1">
        <v>5.0</v>
      </c>
      <c r="D8179" s="1">
        <v>4.0</v>
      </c>
      <c r="E8179" s="1">
        <v>20.0</v>
      </c>
      <c r="F8179" s="1" t="s">
        <v>23</v>
      </c>
      <c r="H8179" s="6">
        <v>45230.0</v>
      </c>
      <c r="J8179" s="3">
        <f t="shared" si="2"/>
        <v>5</v>
      </c>
      <c r="K8179" s="4">
        <f t="shared" si="3"/>
        <v>4</v>
      </c>
      <c r="L8179" s="4">
        <f t="shared" si="4"/>
        <v>20</v>
      </c>
      <c r="S8179" s="1" t="s">
        <v>8216</v>
      </c>
      <c r="T8179" s="4" t="str">
        <f t="shared" si="5"/>
        <v>Sandwich</v>
      </c>
      <c r="U8179" s="4" t="str">
        <f t="shared" si="6"/>
        <v>UNKNOWN</v>
      </c>
      <c r="V8179" s="4" t="str">
        <f t="shared" si="7"/>
        <v>Credit Card</v>
      </c>
      <c r="W8179" s="4">
        <f t="shared" ref="W8179:Y8179" si="8186">IF(OR(J8179 = "ERROR", J8179 = ""), "UNKNOWN", J8179)</f>
        <v>5</v>
      </c>
      <c r="X8179" s="4">
        <f t="shared" si="8186"/>
        <v>4</v>
      </c>
      <c r="Y8179" s="4">
        <f t="shared" si="8186"/>
        <v>20</v>
      </c>
      <c r="Z8179" s="7">
        <f t="shared" si="9"/>
        <v>45230</v>
      </c>
    </row>
    <row r="8180">
      <c r="A8180" s="1" t="s">
        <v>8217</v>
      </c>
      <c r="B8180" s="1" t="s">
        <v>32</v>
      </c>
      <c r="C8180" s="1">
        <v>4.0</v>
      </c>
      <c r="D8180" s="1">
        <v>1.0</v>
      </c>
      <c r="E8180" s="1">
        <v>4.0</v>
      </c>
      <c r="F8180" s="1" t="s">
        <v>28</v>
      </c>
      <c r="G8180" s="1" t="s">
        <v>24</v>
      </c>
      <c r="H8180" s="2">
        <v>44960.0</v>
      </c>
      <c r="J8180" s="3">
        <f t="shared" si="2"/>
        <v>4</v>
      </c>
      <c r="K8180" s="4">
        <f t="shared" si="3"/>
        <v>1</v>
      </c>
      <c r="L8180" s="4">
        <f t="shared" si="4"/>
        <v>4</v>
      </c>
      <c r="S8180" s="1" t="s">
        <v>8217</v>
      </c>
      <c r="T8180" s="4" t="str">
        <f t="shared" si="5"/>
        <v>Cookie</v>
      </c>
      <c r="U8180" s="4" t="str">
        <f t="shared" si="6"/>
        <v>Takeaway</v>
      </c>
      <c r="V8180" s="4" t="str">
        <f t="shared" si="7"/>
        <v>Cash</v>
      </c>
      <c r="W8180" s="4">
        <f t="shared" ref="W8180:Y8180" si="8187">IF(OR(J8180 = "ERROR", J8180 = ""), "UNKNOWN", J8180)</f>
        <v>4</v>
      </c>
      <c r="X8180" s="4">
        <f t="shared" si="8187"/>
        <v>1</v>
      </c>
      <c r="Y8180" s="4">
        <f t="shared" si="8187"/>
        <v>4</v>
      </c>
      <c r="Z8180" s="5">
        <f t="shared" si="9"/>
        <v>44960</v>
      </c>
    </row>
    <row r="8181">
      <c r="A8181" s="1" t="s">
        <v>8218</v>
      </c>
      <c r="B8181" s="1" t="s">
        <v>81</v>
      </c>
      <c r="C8181" s="1">
        <v>2.0</v>
      </c>
      <c r="D8181" s="1">
        <v>1.5</v>
      </c>
      <c r="E8181" s="1">
        <v>3.0</v>
      </c>
      <c r="F8181" s="1" t="s">
        <v>28</v>
      </c>
      <c r="G8181" s="1" t="s">
        <v>24</v>
      </c>
      <c r="H8181" s="2">
        <v>45148.0</v>
      </c>
      <c r="J8181" s="3">
        <f t="shared" si="2"/>
        <v>2</v>
      </c>
      <c r="K8181" s="4">
        <f t="shared" si="3"/>
        <v>1.5</v>
      </c>
      <c r="L8181" s="4">
        <f t="shared" si="4"/>
        <v>3</v>
      </c>
      <c r="S8181" s="1" t="s">
        <v>8218</v>
      </c>
      <c r="T8181" s="4" t="str">
        <f t="shared" si="5"/>
        <v>Tea</v>
      </c>
      <c r="U8181" s="4" t="str">
        <f t="shared" si="6"/>
        <v>Takeaway</v>
      </c>
      <c r="V8181" s="4" t="str">
        <f t="shared" si="7"/>
        <v>Cash</v>
      </c>
      <c r="W8181" s="4">
        <f t="shared" ref="W8181:Y8181" si="8188">IF(OR(J8181 = "ERROR", J8181 = ""), "UNKNOWN", J8181)</f>
        <v>2</v>
      </c>
      <c r="X8181" s="4">
        <f t="shared" si="8188"/>
        <v>1.5</v>
      </c>
      <c r="Y8181" s="4">
        <f t="shared" si="8188"/>
        <v>3</v>
      </c>
      <c r="Z8181" s="5">
        <f t="shared" si="9"/>
        <v>45148</v>
      </c>
    </row>
    <row r="8182">
      <c r="A8182" s="1" t="s">
        <v>8219</v>
      </c>
      <c r="B8182" s="1" t="s">
        <v>25</v>
      </c>
      <c r="C8182" s="1" t="s">
        <v>30</v>
      </c>
      <c r="D8182" s="1">
        <v>5.0</v>
      </c>
      <c r="E8182" s="1">
        <v>5.0</v>
      </c>
      <c r="F8182" s="1" t="s">
        <v>28</v>
      </c>
      <c r="G8182" s="1" t="s">
        <v>25</v>
      </c>
      <c r="H8182" s="2">
        <v>45061.0</v>
      </c>
      <c r="J8182" s="3">
        <f t="shared" si="2"/>
        <v>1</v>
      </c>
      <c r="K8182" s="4">
        <f t="shared" si="3"/>
        <v>5</v>
      </c>
      <c r="L8182" s="4">
        <f t="shared" si="4"/>
        <v>5</v>
      </c>
      <c r="S8182" s="1" t="s">
        <v>8219</v>
      </c>
      <c r="T8182" s="4" t="str">
        <f t="shared" si="5"/>
        <v>UNKNOWN</v>
      </c>
      <c r="U8182" s="4" t="str">
        <f t="shared" si="6"/>
        <v>UNKNOWN</v>
      </c>
      <c r="V8182" s="4" t="str">
        <f t="shared" si="7"/>
        <v>Cash</v>
      </c>
      <c r="W8182" s="4">
        <f t="shared" ref="W8182:Y8182" si="8189">IF(OR(J8182 = "ERROR", J8182 = ""), "UNKNOWN", J8182)</f>
        <v>1</v>
      </c>
      <c r="X8182" s="4">
        <f t="shared" si="8189"/>
        <v>5</v>
      </c>
      <c r="Y8182" s="4">
        <f t="shared" si="8189"/>
        <v>5</v>
      </c>
      <c r="Z8182" s="5">
        <f t="shared" si="9"/>
        <v>45061</v>
      </c>
    </row>
    <row r="8183">
      <c r="A8183" s="1" t="s">
        <v>8220</v>
      </c>
      <c r="B8183" s="1" t="s">
        <v>41</v>
      </c>
      <c r="C8183" s="1">
        <v>3.0</v>
      </c>
      <c r="D8183" s="1">
        <v>4.0</v>
      </c>
      <c r="E8183" s="1">
        <v>12.0</v>
      </c>
      <c r="H8183" s="1" t="s">
        <v>25</v>
      </c>
      <c r="J8183" s="3">
        <f t="shared" si="2"/>
        <v>3</v>
      </c>
      <c r="K8183" s="4">
        <f t="shared" si="3"/>
        <v>4</v>
      </c>
      <c r="L8183" s="4">
        <f t="shared" si="4"/>
        <v>12</v>
      </c>
      <c r="S8183" s="1" t="s">
        <v>8220</v>
      </c>
      <c r="T8183" s="4" t="str">
        <f t="shared" si="5"/>
        <v>Smoothie</v>
      </c>
      <c r="U8183" s="4" t="str">
        <f t="shared" si="6"/>
        <v>UNKNOWN</v>
      </c>
      <c r="V8183" s="4" t="str">
        <f t="shared" si="7"/>
        <v>UNKNOWN</v>
      </c>
      <c r="W8183" s="4">
        <f t="shared" ref="W8183:Y8183" si="8190">IF(OR(J8183 = "ERROR", J8183 = ""), "UNKNOWN", J8183)</f>
        <v>3</v>
      </c>
      <c r="X8183" s="4">
        <f t="shared" si="8190"/>
        <v>4</v>
      </c>
      <c r="Y8183" s="4">
        <f t="shared" si="8190"/>
        <v>12</v>
      </c>
      <c r="Z8183" s="4" t="str">
        <f t="shared" si="9"/>
        <v>UNKNOWN</v>
      </c>
    </row>
    <row r="8184">
      <c r="A8184" s="1" t="s">
        <v>8221</v>
      </c>
      <c r="B8184" s="1" t="s">
        <v>32</v>
      </c>
      <c r="C8184" s="1">
        <v>3.0</v>
      </c>
      <c r="D8184" s="1">
        <v>1.0</v>
      </c>
      <c r="E8184" s="1">
        <v>3.0</v>
      </c>
      <c r="H8184" s="2">
        <v>45180.0</v>
      </c>
      <c r="J8184" s="3">
        <f t="shared" si="2"/>
        <v>3</v>
      </c>
      <c r="K8184" s="4">
        <f t="shared" si="3"/>
        <v>1</v>
      </c>
      <c r="L8184" s="4">
        <f t="shared" si="4"/>
        <v>3</v>
      </c>
      <c r="S8184" s="1" t="s">
        <v>8221</v>
      </c>
      <c r="T8184" s="4" t="str">
        <f t="shared" si="5"/>
        <v>Cookie</v>
      </c>
      <c r="U8184" s="4" t="str">
        <f t="shared" si="6"/>
        <v>UNKNOWN</v>
      </c>
      <c r="V8184" s="4" t="str">
        <f t="shared" si="7"/>
        <v>UNKNOWN</v>
      </c>
      <c r="W8184" s="4">
        <f t="shared" ref="W8184:Y8184" si="8191">IF(OR(J8184 = "ERROR", J8184 = ""), "UNKNOWN", J8184)</f>
        <v>3</v>
      </c>
      <c r="X8184" s="4">
        <f t="shared" si="8191"/>
        <v>1</v>
      </c>
      <c r="Y8184" s="4">
        <f t="shared" si="8191"/>
        <v>3</v>
      </c>
      <c r="Z8184" s="5">
        <f t="shared" si="9"/>
        <v>45180</v>
      </c>
    </row>
    <row r="8185">
      <c r="A8185" s="1" t="s">
        <v>8222</v>
      </c>
      <c r="B8185" s="1" t="s">
        <v>81</v>
      </c>
      <c r="C8185" s="1">
        <v>1.0</v>
      </c>
      <c r="D8185" s="1">
        <v>1.5</v>
      </c>
      <c r="E8185" s="1">
        <v>1.5</v>
      </c>
      <c r="F8185" s="1" t="s">
        <v>28</v>
      </c>
      <c r="G8185" s="1" t="s">
        <v>29</v>
      </c>
      <c r="H8185" s="2">
        <v>45263.0</v>
      </c>
      <c r="J8185" s="3">
        <f t="shared" si="2"/>
        <v>1</v>
      </c>
      <c r="K8185" s="4">
        <f t="shared" si="3"/>
        <v>1.5</v>
      </c>
      <c r="L8185" s="4">
        <f t="shared" si="4"/>
        <v>1.5</v>
      </c>
      <c r="S8185" s="1" t="s">
        <v>8222</v>
      </c>
      <c r="T8185" s="4" t="str">
        <f t="shared" si="5"/>
        <v>Tea</v>
      </c>
      <c r="U8185" s="4" t="str">
        <f t="shared" si="6"/>
        <v>In-store</v>
      </c>
      <c r="V8185" s="4" t="str">
        <f t="shared" si="7"/>
        <v>Cash</v>
      </c>
      <c r="W8185" s="4">
        <f t="shared" ref="W8185:Y8185" si="8192">IF(OR(J8185 = "ERROR", J8185 = ""), "UNKNOWN", J8185)</f>
        <v>1</v>
      </c>
      <c r="X8185" s="4">
        <f t="shared" si="8192"/>
        <v>1.5</v>
      </c>
      <c r="Y8185" s="4">
        <f t="shared" si="8192"/>
        <v>1.5</v>
      </c>
      <c r="Z8185" s="5">
        <f t="shared" si="9"/>
        <v>45263</v>
      </c>
    </row>
    <row r="8186">
      <c r="A8186" s="1" t="s">
        <v>8223</v>
      </c>
      <c r="B8186" s="1" t="s">
        <v>55</v>
      </c>
      <c r="C8186" s="1">
        <v>3.0</v>
      </c>
      <c r="D8186" s="1">
        <v>3.0</v>
      </c>
      <c r="E8186" s="1">
        <v>9.0</v>
      </c>
      <c r="F8186" s="1" t="s">
        <v>23</v>
      </c>
      <c r="G8186" s="1" t="s">
        <v>24</v>
      </c>
      <c r="H8186" s="6">
        <v>45247.0</v>
      </c>
      <c r="J8186" s="3">
        <f t="shared" si="2"/>
        <v>3</v>
      </c>
      <c r="K8186" s="4">
        <f t="shared" si="3"/>
        <v>3</v>
      </c>
      <c r="L8186" s="4">
        <f t="shared" si="4"/>
        <v>9</v>
      </c>
      <c r="S8186" s="1" t="s">
        <v>8223</v>
      </c>
      <c r="T8186" s="4" t="str">
        <f t="shared" si="5"/>
        <v>Juice</v>
      </c>
      <c r="U8186" s="4" t="str">
        <f t="shared" si="6"/>
        <v>Takeaway</v>
      </c>
      <c r="V8186" s="4" t="str">
        <f t="shared" si="7"/>
        <v>Credit Card</v>
      </c>
      <c r="W8186" s="4">
        <f t="shared" ref="W8186:Y8186" si="8193">IF(OR(J8186 = "ERROR", J8186 = ""), "UNKNOWN", J8186)</f>
        <v>3</v>
      </c>
      <c r="X8186" s="4">
        <f t="shared" si="8193"/>
        <v>3</v>
      </c>
      <c r="Y8186" s="4">
        <f t="shared" si="8193"/>
        <v>9</v>
      </c>
      <c r="Z8186" s="7">
        <f t="shared" si="9"/>
        <v>45247</v>
      </c>
    </row>
    <row r="8187">
      <c r="A8187" s="1" t="s">
        <v>8224</v>
      </c>
      <c r="B8187" s="1" t="s">
        <v>55</v>
      </c>
      <c r="C8187" s="1">
        <v>1.0</v>
      </c>
      <c r="D8187" s="1">
        <v>3.0</v>
      </c>
      <c r="E8187" s="1">
        <v>3.0</v>
      </c>
      <c r="G8187" s="1" t="s">
        <v>29</v>
      </c>
      <c r="H8187" s="2">
        <v>45045.0</v>
      </c>
      <c r="J8187" s="3">
        <f t="shared" si="2"/>
        <v>1</v>
      </c>
      <c r="K8187" s="4">
        <f t="shared" si="3"/>
        <v>3</v>
      </c>
      <c r="L8187" s="4">
        <f t="shared" si="4"/>
        <v>3</v>
      </c>
      <c r="S8187" s="1" t="s">
        <v>8224</v>
      </c>
      <c r="T8187" s="4" t="str">
        <f t="shared" si="5"/>
        <v>Juice</v>
      </c>
      <c r="U8187" s="4" t="str">
        <f t="shared" si="6"/>
        <v>In-store</v>
      </c>
      <c r="V8187" s="4" t="str">
        <f t="shared" si="7"/>
        <v>UNKNOWN</v>
      </c>
      <c r="W8187" s="4">
        <f t="shared" ref="W8187:Y8187" si="8194">IF(OR(J8187 = "ERROR", J8187 = ""), "UNKNOWN", J8187)</f>
        <v>1</v>
      </c>
      <c r="X8187" s="4">
        <f t="shared" si="8194"/>
        <v>3</v>
      </c>
      <c r="Y8187" s="4">
        <f t="shared" si="8194"/>
        <v>3</v>
      </c>
      <c r="Z8187" s="5">
        <f t="shared" si="9"/>
        <v>45045</v>
      </c>
    </row>
    <row r="8188">
      <c r="A8188" s="1" t="s">
        <v>8225</v>
      </c>
      <c r="B8188" s="1" t="s">
        <v>22</v>
      </c>
      <c r="C8188" s="1">
        <v>1.0</v>
      </c>
      <c r="D8188" s="1">
        <v>2.0</v>
      </c>
      <c r="E8188" s="1">
        <v>2.0</v>
      </c>
      <c r="F8188" s="1" t="s">
        <v>23</v>
      </c>
      <c r="H8188" s="2">
        <v>45060.0</v>
      </c>
      <c r="J8188" s="3">
        <f t="shared" si="2"/>
        <v>1</v>
      </c>
      <c r="K8188" s="4">
        <f t="shared" si="3"/>
        <v>2</v>
      </c>
      <c r="L8188" s="4">
        <f t="shared" si="4"/>
        <v>2</v>
      </c>
      <c r="S8188" s="1" t="s">
        <v>8225</v>
      </c>
      <c r="T8188" s="4" t="str">
        <f t="shared" si="5"/>
        <v>Coffee</v>
      </c>
      <c r="U8188" s="4" t="str">
        <f t="shared" si="6"/>
        <v>UNKNOWN</v>
      </c>
      <c r="V8188" s="4" t="str">
        <f t="shared" si="7"/>
        <v>Credit Card</v>
      </c>
      <c r="W8188" s="4">
        <f t="shared" ref="W8188:Y8188" si="8195">IF(OR(J8188 = "ERROR", J8188 = ""), "UNKNOWN", J8188)</f>
        <v>1</v>
      </c>
      <c r="X8188" s="4">
        <f t="shared" si="8195"/>
        <v>2</v>
      </c>
      <c r="Y8188" s="4">
        <f t="shared" si="8195"/>
        <v>2</v>
      </c>
      <c r="Z8188" s="5">
        <f t="shared" si="9"/>
        <v>45060</v>
      </c>
    </row>
    <row r="8189">
      <c r="A8189" s="1" t="s">
        <v>8226</v>
      </c>
      <c r="B8189" s="1" t="s">
        <v>41</v>
      </c>
      <c r="C8189" s="1">
        <v>1.0</v>
      </c>
      <c r="D8189" s="1">
        <v>4.0</v>
      </c>
      <c r="E8189" s="1">
        <v>4.0</v>
      </c>
      <c r="F8189" s="1" t="s">
        <v>28</v>
      </c>
      <c r="G8189" s="1" t="s">
        <v>24</v>
      </c>
      <c r="H8189" s="2">
        <v>45147.0</v>
      </c>
      <c r="J8189" s="3">
        <f t="shared" si="2"/>
        <v>1</v>
      </c>
      <c r="K8189" s="4">
        <f t="shared" si="3"/>
        <v>4</v>
      </c>
      <c r="L8189" s="4">
        <f t="shared" si="4"/>
        <v>4</v>
      </c>
      <c r="S8189" s="1" t="s">
        <v>8226</v>
      </c>
      <c r="T8189" s="4" t="str">
        <f t="shared" si="5"/>
        <v>Smoothie</v>
      </c>
      <c r="U8189" s="4" t="str">
        <f t="shared" si="6"/>
        <v>Takeaway</v>
      </c>
      <c r="V8189" s="4" t="str">
        <f t="shared" si="7"/>
        <v>Cash</v>
      </c>
      <c r="W8189" s="4">
        <f t="shared" ref="W8189:Y8189" si="8196">IF(OR(J8189 = "ERROR", J8189 = ""), "UNKNOWN", J8189)</f>
        <v>1</v>
      </c>
      <c r="X8189" s="4">
        <f t="shared" si="8196"/>
        <v>4</v>
      </c>
      <c r="Y8189" s="4">
        <f t="shared" si="8196"/>
        <v>4</v>
      </c>
      <c r="Z8189" s="5">
        <f t="shared" si="9"/>
        <v>45147</v>
      </c>
    </row>
    <row r="8190">
      <c r="A8190" s="1" t="s">
        <v>8227</v>
      </c>
      <c r="B8190" s="1" t="s">
        <v>32</v>
      </c>
      <c r="C8190" s="1">
        <v>2.0</v>
      </c>
      <c r="D8190" s="1">
        <v>1.0</v>
      </c>
      <c r="E8190" s="1">
        <v>2.0</v>
      </c>
      <c r="G8190" s="1" t="s">
        <v>24</v>
      </c>
      <c r="H8190" s="2">
        <v>45054.0</v>
      </c>
      <c r="J8190" s="3">
        <f t="shared" si="2"/>
        <v>2</v>
      </c>
      <c r="K8190" s="4">
        <f t="shared" si="3"/>
        <v>1</v>
      </c>
      <c r="L8190" s="4">
        <f t="shared" si="4"/>
        <v>2</v>
      </c>
      <c r="S8190" s="1" t="s">
        <v>8227</v>
      </c>
      <c r="T8190" s="4" t="str">
        <f t="shared" si="5"/>
        <v>Cookie</v>
      </c>
      <c r="U8190" s="4" t="str">
        <f t="shared" si="6"/>
        <v>Takeaway</v>
      </c>
      <c r="V8190" s="4" t="str">
        <f t="shared" si="7"/>
        <v>UNKNOWN</v>
      </c>
      <c r="W8190" s="4">
        <f t="shared" ref="W8190:Y8190" si="8197">IF(OR(J8190 = "ERROR", J8190 = ""), "UNKNOWN", J8190)</f>
        <v>2</v>
      </c>
      <c r="X8190" s="4">
        <f t="shared" si="8197"/>
        <v>1</v>
      </c>
      <c r="Y8190" s="4">
        <f t="shared" si="8197"/>
        <v>2</v>
      </c>
      <c r="Z8190" s="5">
        <f t="shared" si="9"/>
        <v>45054</v>
      </c>
    </row>
    <row r="8191">
      <c r="A8191" s="1" t="s">
        <v>8228</v>
      </c>
      <c r="B8191" s="1" t="s">
        <v>36</v>
      </c>
      <c r="C8191" s="1">
        <v>3.0</v>
      </c>
      <c r="D8191" s="1">
        <v>5.0</v>
      </c>
      <c r="E8191" s="1">
        <v>15.0</v>
      </c>
      <c r="F8191" s="1" t="s">
        <v>23</v>
      </c>
      <c r="G8191" s="1" t="s">
        <v>24</v>
      </c>
      <c r="H8191" s="2">
        <v>44940.0</v>
      </c>
      <c r="J8191" s="3">
        <f t="shared" si="2"/>
        <v>3</v>
      </c>
      <c r="K8191" s="4">
        <f t="shared" si="3"/>
        <v>5</v>
      </c>
      <c r="L8191" s="4">
        <f t="shared" si="4"/>
        <v>15</v>
      </c>
      <c r="S8191" s="1" t="s">
        <v>8228</v>
      </c>
      <c r="T8191" s="4" t="str">
        <f t="shared" si="5"/>
        <v>Salad</v>
      </c>
      <c r="U8191" s="4" t="str">
        <f t="shared" si="6"/>
        <v>Takeaway</v>
      </c>
      <c r="V8191" s="4" t="str">
        <f t="shared" si="7"/>
        <v>Credit Card</v>
      </c>
      <c r="W8191" s="4">
        <f t="shared" ref="W8191:Y8191" si="8198">IF(OR(J8191 = "ERROR", J8191 = ""), "UNKNOWN", J8191)</f>
        <v>3</v>
      </c>
      <c r="X8191" s="4">
        <f t="shared" si="8198"/>
        <v>5</v>
      </c>
      <c r="Y8191" s="4">
        <f t="shared" si="8198"/>
        <v>15</v>
      </c>
      <c r="Z8191" s="5">
        <f t="shared" si="9"/>
        <v>44940</v>
      </c>
    </row>
    <row r="8192">
      <c r="A8192" s="1" t="s">
        <v>8229</v>
      </c>
      <c r="B8192" s="1" t="s">
        <v>22</v>
      </c>
      <c r="C8192" s="1">
        <v>3.0</v>
      </c>
      <c r="D8192" s="1">
        <v>2.0</v>
      </c>
      <c r="E8192" s="1">
        <v>6.0</v>
      </c>
      <c r="H8192" s="2">
        <v>45100.0</v>
      </c>
      <c r="J8192" s="3">
        <f t="shared" si="2"/>
        <v>3</v>
      </c>
      <c r="K8192" s="4">
        <f t="shared" si="3"/>
        <v>2</v>
      </c>
      <c r="L8192" s="4">
        <f t="shared" si="4"/>
        <v>6</v>
      </c>
      <c r="S8192" s="1" t="s">
        <v>8229</v>
      </c>
      <c r="T8192" s="4" t="str">
        <f t="shared" si="5"/>
        <v>Coffee</v>
      </c>
      <c r="U8192" s="4" t="str">
        <f t="shared" si="6"/>
        <v>UNKNOWN</v>
      </c>
      <c r="V8192" s="4" t="str">
        <f t="shared" si="7"/>
        <v>UNKNOWN</v>
      </c>
      <c r="W8192" s="4">
        <f t="shared" ref="W8192:Y8192" si="8199">IF(OR(J8192 = "ERROR", J8192 = ""), "UNKNOWN", J8192)</f>
        <v>3</v>
      </c>
      <c r="X8192" s="4">
        <f t="shared" si="8199"/>
        <v>2</v>
      </c>
      <c r="Y8192" s="4">
        <f t="shared" si="8199"/>
        <v>6</v>
      </c>
      <c r="Z8192" s="5">
        <f t="shared" si="9"/>
        <v>45100</v>
      </c>
    </row>
    <row r="8193">
      <c r="A8193" s="1" t="s">
        <v>8230</v>
      </c>
      <c r="B8193" s="1" t="s">
        <v>22</v>
      </c>
      <c r="C8193" s="1">
        <v>4.0</v>
      </c>
      <c r="D8193" s="1">
        <v>2.0</v>
      </c>
      <c r="E8193" s="1">
        <v>8.0</v>
      </c>
      <c r="F8193" s="1" t="s">
        <v>23</v>
      </c>
      <c r="G8193" s="1" t="s">
        <v>29</v>
      </c>
      <c r="H8193" s="6">
        <v>45257.0</v>
      </c>
      <c r="J8193" s="3">
        <f t="shared" si="2"/>
        <v>4</v>
      </c>
      <c r="K8193" s="4">
        <f t="shared" si="3"/>
        <v>2</v>
      </c>
      <c r="L8193" s="4">
        <f t="shared" si="4"/>
        <v>8</v>
      </c>
      <c r="S8193" s="1" t="s">
        <v>8230</v>
      </c>
      <c r="T8193" s="4" t="str">
        <f t="shared" si="5"/>
        <v>Coffee</v>
      </c>
      <c r="U8193" s="4" t="str">
        <f t="shared" si="6"/>
        <v>In-store</v>
      </c>
      <c r="V8193" s="4" t="str">
        <f t="shared" si="7"/>
        <v>Credit Card</v>
      </c>
      <c r="W8193" s="4">
        <f t="shared" ref="W8193:Y8193" si="8200">IF(OR(J8193 = "ERROR", J8193 = ""), "UNKNOWN", J8193)</f>
        <v>4</v>
      </c>
      <c r="X8193" s="4">
        <f t="shared" si="8200"/>
        <v>2</v>
      </c>
      <c r="Y8193" s="4">
        <f t="shared" si="8200"/>
        <v>8</v>
      </c>
      <c r="Z8193" s="7">
        <f t="shared" si="9"/>
        <v>45257</v>
      </c>
    </row>
    <row r="8194">
      <c r="A8194" s="1" t="s">
        <v>8231</v>
      </c>
      <c r="B8194" s="1" t="s">
        <v>55</v>
      </c>
      <c r="C8194" s="1">
        <v>2.0</v>
      </c>
      <c r="D8194" s="1">
        <v>3.0</v>
      </c>
      <c r="E8194" s="1">
        <v>6.0</v>
      </c>
      <c r="H8194" s="2">
        <v>45266.0</v>
      </c>
      <c r="J8194" s="3">
        <f t="shared" si="2"/>
        <v>2</v>
      </c>
      <c r="K8194" s="4">
        <f t="shared" si="3"/>
        <v>3</v>
      </c>
      <c r="L8194" s="4">
        <f t="shared" si="4"/>
        <v>6</v>
      </c>
      <c r="S8194" s="1" t="s">
        <v>8231</v>
      </c>
      <c r="T8194" s="4" t="str">
        <f t="shared" si="5"/>
        <v>Juice</v>
      </c>
      <c r="U8194" s="4" t="str">
        <f t="shared" si="6"/>
        <v>UNKNOWN</v>
      </c>
      <c r="V8194" s="4" t="str">
        <f t="shared" si="7"/>
        <v>UNKNOWN</v>
      </c>
      <c r="W8194" s="4">
        <f t="shared" ref="W8194:Y8194" si="8201">IF(OR(J8194 = "ERROR", J8194 = ""), "UNKNOWN", J8194)</f>
        <v>2</v>
      </c>
      <c r="X8194" s="4">
        <f t="shared" si="8201"/>
        <v>3</v>
      </c>
      <c r="Y8194" s="4">
        <f t="shared" si="8201"/>
        <v>6</v>
      </c>
      <c r="Z8194" s="5">
        <f t="shared" si="9"/>
        <v>45266</v>
      </c>
    </row>
    <row r="8195">
      <c r="A8195" s="1" t="s">
        <v>8232</v>
      </c>
      <c r="B8195" s="1" t="s">
        <v>41</v>
      </c>
      <c r="C8195" s="1">
        <v>4.0</v>
      </c>
      <c r="D8195" s="1">
        <v>4.0</v>
      </c>
      <c r="E8195" s="1">
        <v>16.0</v>
      </c>
      <c r="H8195" s="2">
        <v>45036.0</v>
      </c>
      <c r="J8195" s="3">
        <f t="shared" si="2"/>
        <v>4</v>
      </c>
      <c r="K8195" s="4">
        <f t="shared" si="3"/>
        <v>4</v>
      </c>
      <c r="L8195" s="4">
        <f t="shared" si="4"/>
        <v>16</v>
      </c>
      <c r="S8195" s="1" t="s">
        <v>8232</v>
      </c>
      <c r="T8195" s="4" t="str">
        <f t="shared" si="5"/>
        <v>Smoothie</v>
      </c>
      <c r="U8195" s="4" t="str">
        <f t="shared" si="6"/>
        <v>UNKNOWN</v>
      </c>
      <c r="V8195" s="4" t="str">
        <f t="shared" si="7"/>
        <v>UNKNOWN</v>
      </c>
      <c r="W8195" s="4">
        <f t="shared" ref="W8195:Y8195" si="8202">IF(OR(J8195 = "ERROR", J8195 = ""), "UNKNOWN", J8195)</f>
        <v>4</v>
      </c>
      <c r="X8195" s="4">
        <f t="shared" si="8202"/>
        <v>4</v>
      </c>
      <c r="Y8195" s="4">
        <f t="shared" si="8202"/>
        <v>16</v>
      </c>
      <c r="Z8195" s="5">
        <f t="shared" si="9"/>
        <v>45036</v>
      </c>
    </row>
    <row r="8196">
      <c r="A8196" s="1" t="s">
        <v>8233</v>
      </c>
      <c r="B8196" s="1" t="s">
        <v>81</v>
      </c>
      <c r="C8196" s="1">
        <v>3.0</v>
      </c>
      <c r="D8196" s="1">
        <v>1.5</v>
      </c>
      <c r="E8196" s="1">
        <v>4.5</v>
      </c>
      <c r="F8196" s="1" t="s">
        <v>28</v>
      </c>
      <c r="G8196" s="1" t="s">
        <v>29</v>
      </c>
      <c r="H8196" s="2">
        <v>45016.0</v>
      </c>
      <c r="J8196" s="3">
        <f t="shared" si="2"/>
        <v>3</v>
      </c>
      <c r="K8196" s="4">
        <f t="shared" si="3"/>
        <v>1.5</v>
      </c>
      <c r="L8196" s="4">
        <f t="shared" si="4"/>
        <v>4.5</v>
      </c>
      <c r="S8196" s="1" t="s">
        <v>8233</v>
      </c>
      <c r="T8196" s="4" t="str">
        <f t="shared" si="5"/>
        <v>Tea</v>
      </c>
      <c r="U8196" s="4" t="str">
        <f t="shared" si="6"/>
        <v>In-store</v>
      </c>
      <c r="V8196" s="4" t="str">
        <f t="shared" si="7"/>
        <v>Cash</v>
      </c>
      <c r="W8196" s="4">
        <f t="shared" ref="W8196:Y8196" si="8203">IF(OR(J8196 = "ERROR", J8196 = ""), "UNKNOWN", J8196)</f>
        <v>3</v>
      </c>
      <c r="X8196" s="4">
        <f t="shared" si="8203"/>
        <v>1.5</v>
      </c>
      <c r="Y8196" s="4">
        <f t="shared" si="8203"/>
        <v>4.5</v>
      </c>
      <c r="Z8196" s="5">
        <f t="shared" si="9"/>
        <v>45016</v>
      </c>
    </row>
    <row r="8197">
      <c r="A8197" s="1" t="s">
        <v>8234</v>
      </c>
      <c r="B8197" s="1" t="s">
        <v>36</v>
      </c>
      <c r="C8197" s="1">
        <v>1.0</v>
      </c>
      <c r="D8197" s="1">
        <v>5.0</v>
      </c>
      <c r="E8197" s="1" t="s">
        <v>30</v>
      </c>
      <c r="H8197" s="2">
        <v>45149.0</v>
      </c>
      <c r="J8197" s="3">
        <f t="shared" si="2"/>
        <v>1</v>
      </c>
      <c r="K8197" s="4">
        <f t="shared" si="3"/>
        <v>5</v>
      </c>
      <c r="L8197" s="4">
        <f t="shared" si="4"/>
        <v>5</v>
      </c>
      <c r="S8197" s="1" t="s">
        <v>8234</v>
      </c>
      <c r="T8197" s="4" t="str">
        <f t="shared" si="5"/>
        <v>Salad</v>
      </c>
      <c r="U8197" s="4" t="str">
        <f t="shared" si="6"/>
        <v>UNKNOWN</v>
      </c>
      <c r="V8197" s="4" t="str">
        <f t="shared" si="7"/>
        <v>UNKNOWN</v>
      </c>
      <c r="W8197" s="4">
        <f t="shared" ref="W8197:Y8197" si="8204">IF(OR(J8197 = "ERROR", J8197 = ""), "UNKNOWN", J8197)</f>
        <v>1</v>
      </c>
      <c r="X8197" s="4">
        <f t="shared" si="8204"/>
        <v>5</v>
      </c>
      <c r="Y8197" s="4">
        <f t="shared" si="8204"/>
        <v>5</v>
      </c>
      <c r="Z8197" s="5">
        <f t="shared" si="9"/>
        <v>45149</v>
      </c>
    </row>
    <row r="8198">
      <c r="A8198" s="1" t="s">
        <v>8235</v>
      </c>
      <c r="B8198" s="1" t="s">
        <v>36</v>
      </c>
      <c r="C8198" s="1">
        <v>1.0</v>
      </c>
      <c r="D8198" s="1">
        <v>5.0</v>
      </c>
      <c r="E8198" s="1">
        <v>5.0</v>
      </c>
      <c r="H8198" s="2">
        <v>45155.0</v>
      </c>
      <c r="J8198" s="3">
        <f t="shared" si="2"/>
        <v>1</v>
      </c>
      <c r="K8198" s="4">
        <f t="shared" si="3"/>
        <v>5</v>
      </c>
      <c r="L8198" s="4">
        <f t="shared" si="4"/>
        <v>5</v>
      </c>
      <c r="S8198" s="1" t="s">
        <v>8235</v>
      </c>
      <c r="T8198" s="4" t="str">
        <f t="shared" si="5"/>
        <v>Salad</v>
      </c>
      <c r="U8198" s="4" t="str">
        <f t="shared" si="6"/>
        <v>UNKNOWN</v>
      </c>
      <c r="V8198" s="4" t="str">
        <f t="shared" si="7"/>
        <v>UNKNOWN</v>
      </c>
      <c r="W8198" s="4">
        <f t="shared" ref="W8198:Y8198" si="8205">IF(OR(J8198 = "ERROR", J8198 = ""), "UNKNOWN", J8198)</f>
        <v>1</v>
      </c>
      <c r="X8198" s="4">
        <f t="shared" si="8205"/>
        <v>5</v>
      </c>
      <c r="Y8198" s="4">
        <f t="shared" si="8205"/>
        <v>5</v>
      </c>
      <c r="Z8198" s="5">
        <f t="shared" si="9"/>
        <v>45155</v>
      </c>
    </row>
    <row r="8199">
      <c r="A8199" s="1" t="s">
        <v>8236</v>
      </c>
      <c r="B8199" s="1" t="s">
        <v>36</v>
      </c>
      <c r="C8199" s="1">
        <v>1.0</v>
      </c>
      <c r="D8199" s="1">
        <v>5.0</v>
      </c>
      <c r="E8199" s="1">
        <v>5.0</v>
      </c>
      <c r="F8199" s="1" t="s">
        <v>28</v>
      </c>
      <c r="G8199" s="1" t="s">
        <v>25</v>
      </c>
      <c r="H8199" s="6">
        <v>45253.0</v>
      </c>
      <c r="J8199" s="3">
        <f t="shared" si="2"/>
        <v>1</v>
      </c>
      <c r="K8199" s="4">
        <f t="shared" si="3"/>
        <v>5</v>
      </c>
      <c r="L8199" s="4">
        <f t="shared" si="4"/>
        <v>5</v>
      </c>
      <c r="S8199" s="1" t="s">
        <v>8236</v>
      </c>
      <c r="T8199" s="4" t="str">
        <f t="shared" si="5"/>
        <v>Salad</v>
      </c>
      <c r="U8199" s="4" t="str">
        <f t="shared" si="6"/>
        <v>UNKNOWN</v>
      </c>
      <c r="V8199" s="4" t="str">
        <f t="shared" si="7"/>
        <v>Cash</v>
      </c>
      <c r="W8199" s="4">
        <f t="shared" ref="W8199:Y8199" si="8206">IF(OR(J8199 = "ERROR", J8199 = ""), "UNKNOWN", J8199)</f>
        <v>1</v>
      </c>
      <c r="X8199" s="4">
        <f t="shared" si="8206"/>
        <v>5</v>
      </c>
      <c r="Y8199" s="4">
        <f t="shared" si="8206"/>
        <v>5</v>
      </c>
      <c r="Z8199" s="7">
        <f t="shared" si="9"/>
        <v>45253</v>
      </c>
    </row>
    <row r="8200">
      <c r="A8200" s="1" t="s">
        <v>8237</v>
      </c>
      <c r="B8200" s="1" t="s">
        <v>22</v>
      </c>
      <c r="C8200" s="1">
        <v>4.0</v>
      </c>
      <c r="D8200" s="1">
        <v>2.0</v>
      </c>
      <c r="E8200" s="1">
        <v>8.0</v>
      </c>
      <c r="G8200" s="1" t="s">
        <v>24</v>
      </c>
      <c r="H8200" s="2">
        <v>45101.0</v>
      </c>
      <c r="J8200" s="3">
        <f t="shared" si="2"/>
        <v>4</v>
      </c>
      <c r="K8200" s="4">
        <f t="shared" si="3"/>
        <v>2</v>
      </c>
      <c r="L8200" s="4">
        <f t="shared" si="4"/>
        <v>8</v>
      </c>
      <c r="S8200" s="1" t="s">
        <v>8237</v>
      </c>
      <c r="T8200" s="4" t="str">
        <f t="shared" si="5"/>
        <v>Coffee</v>
      </c>
      <c r="U8200" s="4" t="str">
        <f t="shared" si="6"/>
        <v>Takeaway</v>
      </c>
      <c r="V8200" s="4" t="str">
        <f t="shared" si="7"/>
        <v>UNKNOWN</v>
      </c>
      <c r="W8200" s="4">
        <f t="shared" ref="W8200:Y8200" si="8207">IF(OR(J8200 = "ERROR", J8200 = ""), "UNKNOWN", J8200)</f>
        <v>4</v>
      </c>
      <c r="X8200" s="4">
        <f t="shared" si="8207"/>
        <v>2</v>
      </c>
      <c r="Y8200" s="4">
        <f t="shared" si="8207"/>
        <v>8</v>
      </c>
      <c r="Z8200" s="5">
        <f t="shared" si="9"/>
        <v>45101</v>
      </c>
    </row>
    <row r="8201">
      <c r="A8201" s="1" t="s">
        <v>8238</v>
      </c>
      <c r="B8201" s="1" t="s">
        <v>81</v>
      </c>
      <c r="C8201" s="1">
        <v>4.0</v>
      </c>
      <c r="D8201" s="1">
        <v>1.5</v>
      </c>
      <c r="E8201" s="1">
        <v>6.0</v>
      </c>
      <c r="F8201" s="1" t="s">
        <v>39</v>
      </c>
      <c r="H8201" s="2">
        <v>45103.0</v>
      </c>
      <c r="J8201" s="3">
        <f t="shared" si="2"/>
        <v>4</v>
      </c>
      <c r="K8201" s="4">
        <f t="shared" si="3"/>
        <v>1.5</v>
      </c>
      <c r="L8201" s="4">
        <f t="shared" si="4"/>
        <v>6</v>
      </c>
      <c r="S8201" s="1" t="s">
        <v>8238</v>
      </c>
      <c r="T8201" s="4" t="str">
        <f t="shared" si="5"/>
        <v>Tea</v>
      </c>
      <c r="U8201" s="4" t="str">
        <f t="shared" si="6"/>
        <v>UNKNOWN</v>
      </c>
      <c r="V8201" s="4" t="str">
        <f t="shared" si="7"/>
        <v>Digital Wallet</v>
      </c>
      <c r="W8201" s="4">
        <f t="shared" ref="W8201:Y8201" si="8208">IF(OR(J8201 = "ERROR", J8201 = ""), "UNKNOWN", J8201)</f>
        <v>4</v>
      </c>
      <c r="X8201" s="4">
        <f t="shared" si="8208"/>
        <v>1.5</v>
      </c>
      <c r="Y8201" s="4">
        <f t="shared" si="8208"/>
        <v>6</v>
      </c>
      <c r="Z8201" s="5">
        <f t="shared" si="9"/>
        <v>45103</v>
      </c>
    </row>
    <row r="8202">
      <c r="A8202" s="1" t="s">
        <v>8239</v>
      </c>
      <c r="B8202" s="1" t="s">
        <v>81</v>
      </c>
      <c r="C8202" s="1">
        <v>5.0</v>
      </c>
      <c r="D8202" s="1" t="s">
        <v>25</v>
      </c>
      <c r="E8202" s="1">
        <v>7.5</v>
      </c>
      <c r="F8202" s="1" t="s">
        <v>28</v>
      </c>
      <c r="H8202" s="2">
        <v>45189.0</v>
      </c>
      <c r="J8202" s="3">
        <f t="shared" si="2"/>
        <v>5</v>
      </c>
      <c r="K8202" s="4">
        <f t="shared" si="3"/>
        <v>1.5</v>
      </c>
      <c r="L8202" s="4">
        <f t="shared" si="4"/>
        <v>7.5</v>
      </c>
      <c r="S8202" s="1" t="s">
        <v>8239</v>
      </c>
      <c r="T8202" s="4" t="str">
        <f t="shared" si="5"/>
        <v>Tea</v>
      </c>
      <c r="U8202" s="4" t="str">
        <f t="shared" si="6"/>
        <v>UNKNOWN</v>
      </c>
      <c r="V8202" s="4" t="str">
        <f t="shared" si="7"/>
        <v>Cash</v>
      </c>
      <c r="W8202" s="4">
        <f t="shared" ref="W8202:Y8202" si="8209">IF(OR(J8202 = "ERROR", J8202 = ""), "UNKNOWN", J8202)</f>
        <v>5</v>
      </c>
      <c r="X8202" s="4">
        <f t="shared" si="8209"/>
        <v>1.5</v>
      </c>
      <c r="Y8202" s="4">
        <f t="shared" si="8209"/>
        <v>7.5</v>
      </c>
      <c r="Z8202" s="5">
        <f t="shared" si="9"/>
        <v>45189</v>
      </c>
    </row>
    <row r="8203">
      <c r="A8203" s="1" t="s">
        <v>8240</v>
      </c>
      <c r="B8203" s="1" t="s">
        <v>22</v>
      </c>
      <c r="C8203" s="1">
        <v>2.0</v>
      </c>
      <c r="D8203" s="1">
        <v>2.0</v>
      </c>
      <c r="E8203" s="1">
        <v>4.0</v>
      </c>
      <c r="F8203" s="1" t="s">
        <v>39</v>
      </c>
      <c r="H8203" s="2">
        <v>45024.0</v>
      </c>
      <c r="J8203" s="3">
        <f t="shared" si="2"/>
        <v>2</v>
      </c>
      <c r="K8203" s="4">
        <f t="shared" si="3"/>
        <v>2</v>
      </c>
      <c r="L8203" s="4">
        <f t="shared" si="4"/>
        <v>4</v>
      </c>
      <c r="S8203" s="1" t="s">
        <v>8240</v>
      </c>
      <c r="T8203" s="4" t="str">
        <f t="shared" si="5"/>
        <v>Coffee</v>
      </c>
      <c r="U8203" s="4" t="str">
        <f t="shared" si="6"/>
        <v>UNKNOWN</v>
      </c>
      <c r="V8203" s="4" t="str">
        <f t="shared" si="7"/>
        <v>Digital Wallet</v>
      </c>
      <c r="W8203" s="4">
        <f t="shared" ref="W8203:Y8203" si="8210">IF(OR(J8203 = "ERROR", J8203 = ""), "UNKNOWN", J8203)</f>
        <v>2</v>
      </c>
      <c r="X8203" s="4">
        <f t="shared" si="8210"/>
        <v>2</v>
      </c>
      <c r="Y8203" s="4">
        <f t="shared" si="8210"/>
        <v>4</v>
      </c>
      <c r="Z8203" s="5">
        <f t="shared" si="9"/>
        <v>45024</v>
      </c>
    </row>
    <row r="8204">
      <c r="A8204" s="1" t="s">
        <v>8241</v>
      </c>
      <c r="B8204" s="1" t="s">
        <v>41</v>
      </c>
      <c r="C8204" s="1">
        <v>1.0</v>
      </c>
      <c r="D8204" s="1">
        <v>4.0</v>
      </c>
      <c r="E8204" s="1">
        <v>4.0</v>
      </c>
      <c r="F8204" s="1" t="s">
        <v>23</v>
      </c>
      <c r="G8204" s="1" t="s">
        <v>24</v>
      </c>
      <c r="H8204" s="2">
        <v>44994.0</v>
      </c>
      <c r="J8204" s="3">
        <f t="shared" si="2"/>
        <v>1</v>
      </c>
      <c r="K8204" s="4">
        <f t="shared" si="3"/>
        <v>4</v>
      </c>
      <c r="L8204" s="4">
        <f t="shared" si="4"/>
        <v>4</v>
      </c>
      <c r="S8204" s="1" t="s">
        <v>8241</v>
      </c>
      <c r="T8204" s="4" t="str">
        <f t="shared" si="5"/>
        <v>Smoothie</v>
      </c>
      <c r="U8204" s="4" t="str">
        <f t="shared" si="6"/>
        <v>Takeaway</v>
      </c>
      <c r="V8204" s="4" t="str">
        <f t="shared" si="7"/>
        <v>Credit Card</v>
      </c>
      <c r="W8204" s="4">
        <f t="shared" ref="W8204:Y8204" si="8211">IF(OR(J8204 = "ERROR", J8204 = ""), "UNKNOWN", J8204)</f>
        <v>1</v>
      </c>
      <c r="X8204" s="4">
        <f t="shared" si="8211"/>
        <v>4</v>
      </c>
      <c r="Y8204" s="4">
        <f t="shared" si="8211"/>
        <v>4</v>
      </c>
      <c r="Z8204" s="5">
        <f t="shared" si="9"/>
        <v>44994</v>
      </c>
    </row>
    <row r="8205">
      <c r="A8205" s="1" t="s">
        <v>8242</v>
      </c>
      <c r="B8205" s="1" t="s">
        <v>25</v>
      </c>
      <c r="C8205" s="1">
        <v>4.0</v>
      </c>
      <c r="D8205" s="1">
        <v>3.0</v>
      </c>
      <c r="E8205" s="1">
        <v>12.0</v>
      </c>
      <c r="G8205" s="1" t="s">
        <v>24</v>
      </c>
      <c r="H8205" s="2">
        <v>44945.0</v>
      </c>
      <c r="J8205" s="3">
        <f t="shared" si="2"/>
        <v>4</v>
      </c>
      <c r="K8205" s="4">
        <f t="shared" si="3"/>
        <v>3</v>
      </c>
      <c r="L8205" s="4">
        <f t="shared" si="4"/>
        <v>12</v>
      </c>
      <c r="S8205" s="1" t="s">
        <v>8242</v>
      </c>
      <c r="T8205" s="4" t="str">
        <f t="shared" si="5"/>
        <v>UNKNOWN</v>
      </c>
      <c r="U8205" s="4" t="str">
        <f t="shared" si="6"/>
        <v>Takeaway</v>
      </c>
      <c r="V8205" s="4" t="str">
        <f t="shared" si="7"/>
        <v>UNKNOWN</v>
      </c>
      <c r="W8205" s="4">
        <f t="shared" ref="W8205:Y8205" si="8212">IF(OR(J8205 = "ERROR", J8205 = ""), "UNKNOWN", J8205)</f>
        <v>4</v>
      </c>
      <c r="X8205" s="4">
        <f t="shared" si="8212"/>
        <v>3</v>
      </c>
      <c r="Y8205" s="4">
        <f t="shared" si="8212"/>
        <v>12</v>
      </c>
      <c r="Z8205" s="5">
        <f t="shared" si="9"/>
        <v>44945</v>
      </c>
    </row>
    <row r="8206">
      <c r="A8206" s="1" t="s">
        <v>8243</v>
      </c>
      <c r="B8206" s="1" t="s">
        <v>27</v>
      </c>
      <c r="C8206" s="1">
        <v>1.0</v>
      </c>
      <c r="D8206" s="1">
        <v>3.0</v>
      </c>
      <c r="E8206" s="1">
        <v>3.0</v>
      </c>
      <c r="F8206" s="1" t="s">
        <v>39</v>
      </c>
      <c r="G8206" s="1" t="s">
        <v>24</v>
      </c>
      <c r="H8206" s="2">
        <v>45006.0</v>
      </c>
      <c r="J8206" s="3">
        <f t="shared" si="2"/>
        <v>1</v>
      </c>
      <c r="K8206" s="4">
        <f t="shared" si="3"/>
        <v>3</v>
      </c>
      <c r="L8206" s="4">
        <f t="shared" si="4"/>
        <v>3</v>
      </c>
      <c r="S8206" s="1" t="s">
        <v>8243</v>
      </c>
      <c r="T8206" s="4" t="str">
        <f t="shared" si="5"/>
        <v>Cake</v>
      </c>
      <c r="U8206" s="4" t="str">
        <f t="shared" si="6"/>
        <v>Takeaway</v>
      </c>
      <c r="V8206" s="4" t="str">
        <f t="shared" si="7"/>
        <v>Digital Wallet</v>
      </c>
      <c r="W8206" s="4">
        <f t="shared" ref="W8206:Y8206" si="8213">IF(OR(J8206 = "ERROR", J8206 = ""), "UNKNOWN", J8206)</f>
        <v>1</v>
      </c>
      <c r="X8206" s="4">
        <f t="shared" si="8213"/>
        <v>3</v>
      </c>
      <c r="Y8206" s="4">
        <f t="shared" si="8213"/>
        <v>3</v>
      </c>
      <c r="Z8206" s="5">
        <f t="shared" si="9"/>
        <v>45006</v>
      </c>
    </row>
    <row r="8207">
      <c r="A8207" s="1" t="s">
        <v>8244</v>
      </c>
      <c r="B8207" s="1" t="s">
        <v>22</v>
      </c>
      <c r="C8207" s="1">
        <v>4.0</v>
      </c>
      <c r="D8207" s="1">
        <v>2.0</v>
      </c>
      <c r="E8207" s="1">
        <v>8.0</v>
      </c>
      <c r="H8207" s="2">
        <v>45003.0</v>
      </c>
      <c r="J8207" s="3">
        <f t="shared" si="2"/>
        <v>4</v>
      </c>
      <c r="K8207" s="4">
        <f t="shared" si="3"/>
        <v>2</v>
      </c>
      <c r="L8207" s="4">
        <f t="shared" si="4"/>
        <v>8</v>
      </c>
      <c r="S8207" s="1" t="s">
        <v>8244</v>
      </c>
      <c r="T8207" s="4" t="str">
        <f t="shared" si="5"/>
        <v>Coffee</v>
      </c>
      <c r="U8207" s="4" t="str">
        <f t="shared" si="6"/>
        <v>UNKNOWN</v>
      </c>
      <c r="V8207" s="4" t="str">
        <f t="shared" si="7"/>
        <v>UNKNOWN</v>
      </c>
      <c r="W8207" s="4">
        <f t="shared" ref="W8207:Y8207" si="8214">IF(OR(J8207 = "ERROR", J8207 = ""), "UNKNOWN", J8207)</f>
        <v>4</v>
      </c>
      <c r="X8207" s="4">
        <f t="shared" si="8214"/>
        <v>2</v>
      </c>
      <c r="Y8207" s="4">
        <f t="shared" si="8214"/>
        <v>8</v>
      </c>
      <c r="Z8207" s="5">
        <f t="shared" si="9"/>
        <v>45003</v>
      </c>
    </row>
    <row r="8208">
      <c r="A8208" s="1" t="s">
        <v>8245</v>
      </c>
      <c r="B8208" s="1" t="s">
        <v>41</v>
      </c>
      <c r="C8208" s="1">
        <v>1.0</v>
      </c>
      <c r="D8208" s="1">
        <v>4.0</v>
      </c>
      <c r="E8208" s="1">
        <v>4.0</v>
      </c>
      <c r="F8208" s="1" t="s">
        <v>28</v>
      </c>
      <c r="G8208" s="1" t="s">
        <v>25</v>
      </c>
      <c r="H8208" s="2">
        <v>45261.0</v>
      </c>
      <c r="J8208" s="3">
        <f t="shared" si="2"/>
        <v>1</v>
      </c>
      <c r="K8208" s="4">
        <f t="shared" si="3"/>
        <v>4</v>
      </c>
      <c r="L8208" s="4">
        <f t="shared" si="4"/>
        <v>4</v>
      </c>
      <c r="S8208" s="1" t="s">
        <v>8245</v>
      </c>
      <c r="T8208" s="4" t="str">
        <f t="shared" si="5"/>
        <v>Smoothie</v>
      </c>
      <c r="U8208" s="4" t="str">
        <f t="shared" si="6"/>
        <v>UNKNOWN</v>
      </c>
      <c r="V8208" s="4" t="str">
        <f t="shared" si="7"/>
        <v>Cash</v>
      </c>
      <c r="W8208" s="4">
        <f t="shared" ref="W8208:Y8208" si="8215">IF(OR(J8208 = "ERROR", J8208 = ""), "UNKNOWN", J8208)</f>
        <v>1</v>
      </c>
      <c r="X8208" s="4">
        <f t="shared" si="8215"/>
        <v>4</v>
      </c>
      <c r="Y8208" s="4">
        <f t="shared" si="8215"/>
        <v>4</v>
      </c>
      <c r="Z8208" s="5">
        <f t="shared" si="9"/>
        <v>45261</v>
      </c>
    </row>
    <row r="8209">
      <c r="A8209" s="1" t="s">
        <v>8246</v>
      </c>
      <c r="B8209" s="1" t="s">
        <v>44</v>
      </c>
      <c r="C8209" s="1">
        <v>5.0</v>
      </c>
      <c r="D8209" s="1">
        <v>4.0</v>
      </c>
      <c r="E8209" s="1">
        <v>20.0</v>
      </c>
      <c r="F8209" s="1" t="s">
        <v>28</v>
      </c>
      <c r="G8209" s="1" t="s">
        <v>24</v>
      </c>
      <c r="H8209" s="6">
        <v>45248.0</v>
      </c>
      <c r="J8209" s="3">
        <f t="shared" si="2"/>
        <v>5</v>
      </c>
      <c r="K8209" s="4">
        <f t="shared" si="3"/>
        <v>4</v>
      </c>
      <c r="L8209" s="4">
        <f t="shared" si="4"/>
        <v>20</v>
      </c>
      <c r="S8209" s="1" t="s">
        <v>8246</v>
      </c>
      <c r="T8209" s="4" t="str">
        <f t="shared" si="5"/>
        <v>Sandwich</v>
      </c>
      <c r="U8209" s="4" t="str">
        <f t="shared" si="6"/>
        <v>Takeaway</v>
      </c>
      <c r="V8209" s="4" t="str">
        <f t="shared" si="7"/>
        <v>Cash</v>
      </c>
      <c r="W8209" s="4">
        <f t="shared" ref="W8209:Y8209" si="8216">IF(OR(J8209 = "ERROR", J8209 = ""), "UNKNOWN", J8209)</f>
        <v>5</v>
      </c>
      <c r="X8209" s="4">
        <f t="shared" si="8216"/>
        <v>4</v>
      </c>
      <c r="Y8209" s="4">
        <f t="shared" si="8216"/>
        <v>20</v>
      </c>
      <c r="Z8209" s="7">
        <f t="shared" si="9"/>
        <v>45248</v>
      </c>
    </row>
    <row r="8210">
      <c r="A8210" s="1" t="s">
        <v>8247</v>
      </c>
      <c r="B8210" s="1" t="s">
        <v>41</v>
      </c>
      <c r="C8210" s="1">
        <v>1.0</v>
      </c>
      <c r="D8210" s="1">
        <v>4.0</v>
      </c>
      <c r="E8210" s="1">
        <v>4.0</v>
      </c>
      <c r="G8210" s="1" t="s">
        <v>24</v>
      </c>
      <c r="H8210" s="2">
        <v>45109.0</v>
      </c>
      <c r="J8210" s="3">
        <f t="shared" si="2"/>
        <v>1</v>
      </c>
      <c r="K8210" s="4">
        <f t="shared" si="3"/>
        <v>4</v>
      </c>
      <c r="L8210" s="4">
        <f t="shared" si="4"/>
        <v>4</v>
      </c>
      <c r="S8210" s="1" t="s">
        <v>8247</v>
      </c>
      <c r="T8210" s="4" t="str">
        <f t="shared" si="5"/>
        <v>Smoothie</v>
      </c>
      <c r="U8210" s="4" t="str">
        <f t="shared" si="6"/>
        <v>Takeaway</v>
      </c>
      <c r="V8210" s="4" t="str">
        <f t="shared" si="7"/>
        <v>UNKNOWN</v>
      </c>
      <c r="W8210" s="4">
        <f t="shared" ref="W8210:Y8210" si="8217">IF(OR(J8210 = "ERROR", J8210 = ""), "UNKNOWN", J8210)</f>
        <v>1</v>
      </c>
      <c r="X8210" s="4">
        <f t="shared" si="8217"/>
        <v>4</v>
      </c>
      <c r="Y8210" s="4">
        <f t="shared" si="8217"/>
        <v>4</v>
      </c>
      <c r="Z8210" s="5">
        <f t="shared" si="9"/>
        <v>45109</v>
      </c>
    </row>
    <row r="8211">
      <c r="A8211" s="1" t="s">
        <v>8248</v>
      </c>
      <c r="B8211" s="1" t="s">
        <v>22</v>
      </c>
      <c r="C8211" s="1">
        <v>2.0</v>
      </c>
      <c r="D8211" s="1">
        <v>2.0</v>
      </c>
      <c r="E8211" s="1">
        <v>4.0</v>
      </c>
      <c r="F8211" s="1" t="s">
        <v>39</v>
      </c>
      <c r="H8211" s="6">
        <v>45252.0</v>
      </c>
      <c r="J8211" s="3">
        <f t="shared" si="2"/>
        <v>2</v>
      </c>
      <c r="K8211" s="4">
        <f t="shared" si="3"/>
        <v>2</v>
      </c>
      <c r="L8211" s="4">
        <f t="shared" si="4"/>
        <v>4</v>
      </c>
      <c r="S8211" s="1" t="s">
        <v>8248</v>
      </c>
      <c r="T8211" s="4" t="str">
        <f t="shared" si="5"/>
        <v>Coffee</v>
      </c>
      <c r="U8211" s="4" t="str">
        <f t="shared" si="6"/>
        <v>UNKNOWN</v>
      </c>
      <c r="V8211" s="4" t="str">
        <f t="shared" si="7"/>
        <v>Digital Wallet</v>
      </c>
      <c r="W8211" s="4">
        <f t="shared" ref="W8211:Y8211" si="8218">IF(OR(J8211 = "ERROR", J8211 = ""), "UNKNOWN", J8211)</f>
        <v>2</v>
      </c>
      <c r="X8211" s="4">
        <f t="shared" si="8218"/>
        <v>2</v>
      </c>
      <c r="Y8211" s="4">
        <f t="shared" si="8218"/>
        <v>4</v>
      </c>
      <c r="Z8211" s="7">
        <f t="shared" si="9"/>
        <v>45252</v>
      </c>
    </row>
    <row r="8212">
      <c r="A8212" s="1" t="s">
        <v>8249</v>
      </c>
      <c r="B8212" s="1" t="s">
        <v>30</v>
      </c>
      <c r="C8212" s="1">
        <v>1.0</v>
      </c>
      <c r="D8212" s="1">
        <v>2.0</v>
      </c>
      <c r="E8212" s="1" t="s">
        <v>25</v>
      </c>
      <c r="F8212" s="1" t="s">
        <v>23</v>
      </c>
      <c r="H8212" s="2">
        <v>45061.0</v>
      </c>
      <c r="J8212" s="3">
        <f t="shared" si="2"/>
        <v>1</v>
      </c>
      <c r="K8212" s="4">
        <f t="shared" si="3"/>
        <v>2</v>
      </c>
      <c r="L8212" s="4">
        <f t="shared" si="4"/>
        <v>2</v>
      </c>
      <c r="S8212" s="1" t="s">
        <v>8249</v>
      </c>
      <c r="T8212" s="4" t="str">
        <f t="shared" si="5"/>
        <v>UNKNOWN</v>
      </c>
      <c r="U8212" s="4" t="str">
        <f t="shared" si="6"/>
        <v>UNKNOWN</v>
      </c>
      <c r="V8212" s="4" t="str">
        <f t="shared" si="7"/>
        <v>Credit Card</v>
      </c>
      <c r="W8212" s="4">
        <f t="shared" ref="W8212:Y8212" si="8219">IF(OR(J8212 = "ERROR", J8212 = ""), "UNKNOWN", J8212)</f>
        <v>1</v>
      </c>
      <c r="X8212" s="4">
        <f t="shared" si="8219"/>
        <v>2</v>
      </c>
      <c r="Y8212" s="4">
        <f t="shared" si="8219"/>
        <v>2</v>
      </c>
      <c r="Z8212" s="5">
        <f t="shared" si="9"/>
        <v>45061</v>
      </c>
    </row>
    <row r="8213">
      <c r="A8213" s="1" t="s">
        <v>8250</v>
      </c>
      <c r="B8213" s="1" t="s">
        <v>55</v>
      </c>
      <c r="C8213" s="1">
        <v>5.0</v>
      </c>
      <c r="D8213" s="1">
        <v>3.0</v>
      </c>
      <c r="E8213" s="1" t="s">
        <v>30</v>
      </c>
      <c r="F8213" s="1" t="s">
        <v>28</v>
      </c>
      <c r="H8213" s="6">
        <v>45276.0</v>
      </c>
      <c r="J8213" s="3">
        <f t="shared" si="2"/>
        <v>5</v>
      </c>
      <c r="K8213" s="4">
        <f t="shared" si="3"/>
        <v>3</v>
      </c>
      <c r="L8213" s="4">
        <f t="shared" si="4"/>
        <v>15</v>
      </c>
      <c r="S8213" s="1" t="s">
        <v>8250</v>
      </c>
      <c r="T8213" s="4" t="str">
        <f t="shared" si="5"/>
        <v>Juice</v>
      </c>
      <c r="U8213" s="4" t="str">
        <f t="shared" si="6"/>
        <v>UNKNOWN</v>
      </c>
      <c r="V8213" s="4" t="str">
        <f t="shared" si="7"/>
        <v>Cash</v>
      </c>
      <c r="W8213" s="4">
        <f t="shared" ref="W8213:Y8213" si="8220">IF(OR(J8213 = "ERROR", J8213 = ""), "UNKNOWN", J8213)</f>
        <v>5</v>
      </c>
      <c r="X8213" s="4">
        <f t="shared" si="8220"/>
        <v>3</v>
      </c>
      <c r="Y8213" s="4">
        <f t="shared" si="8220"/>
        <v>15</v>
      </c>
      <c r="Z8213" s="7">
        <f t="shared" si="9"/>
        <v>45276</v>
      </c>
    </row>
    <row r="8214">
      <c r="A8214" s="1" t="s">
        <v>8251</v>
      </c>
      <c r="B8214" s="1" t="s">
        <v>22</v>
      </c>
      <c r="C8214" s="1">
        <v>4.0</v>
      </c>
      <c r="D8214" s="1">
        <v>2.0</v>
      </c>
      <c r="E8214" s="1">
        <v>8.0</v>
      </c>
      <c r="F8214" s="1" t="s">
        <v>39</v>
      </c>
      <c r="H8214" s="2">
        <v>45268.0</v>
      </c>
      <c r="J8214" s="3">
        <f t="shared" si="2"/>
        <v>4</v>
      </c>
      <c r="K8214" s="4">
        <f t="shared" si="3"/>
        <v>2</v>
      </c>
      <c r="L8214" s="4">
        <f t="shared" si="4"/>
        <v>8</v>
      </c>
      <c r="S8214" s="1" t="s">
        <v>8251</v>
      </c>
      <c r="T8214" s="4" t="str">
        <f t="shared" si="5"/>
        <v>Coffee</v>
      </c>
      <c r="U8214" s="4" t="str">
        <f t="shared" si="6"/>
        <v>UNKNOWN</v>
      </c>
      <c r="V8214" s="4" t="str">
        <f t="shared" si="7"/>
        <v>Digital Wallet</v>
      </c>
      <c r="W8214" s="4">
        <f t="shared" ref="W8214:Y8214" si="8221">IF(OR(J8214 = "ERROR", J8214 = ""), "UNKNOWN", J8214)</f>
        <v>4</v>
      </c>
      <c r="X8214" s="4">
        <f t="shared" si="8221"/>
        <v>2</v>
      </c>
      <c r="Y8214" s="4">
        <f t="shared" si="8221"/>
        <v>8</v>
      </c>
      <c r="Z8214" s="5">
        <f t="shared" si="9"/>
        <v>45268</v>
      </c>
    </row>
    <row r="8215">
      <c r="A8215" s="1" t="s">
        <v>8252</v>
      </c>
      <c r="B8215" s="1" t="s">
        <v>81</v>
      </c>
      <c r="C8215" s="1">
        <v>4.0</v>
      </c>
      <c r="D8215" s="1">
        <v>1.5</v>
      </c>
      <c r="E8215" s="1">
        <v>6.0</v>
      </c>
      <c r="H8215" s="2">
        <v>45102.0</v>
      </c>
      <c r="J8215" s="3">
        <f t="shared" si="2"/>
        <v>4</v>
      </c>
      <c r="K8215" s="4">
        <f t="shared" si="3"/>
        <v>1.5</v>
      </c>
      <c r="L8215" s="4">
        <f t="shared" si="4"/>
        <v>6</v>
      </c>
      <c r="S8215" s="1" t="s">
        <v>8252</v>
      </c>
      <c r="T8215" s="4" t="str">
        <f t="shared" si="5"/>
        <v>Tea</v>
      </c>
      <c r="U8215" s="4" t="str">
        <f t="shared" si="6"/>
        <v>UNKNOWN</v>
      </c>
      <c r="V8215" s="4" t="str">
        <f t="shared" si="7"/>
        <v>UNKNOWN</v>
      </c>
      <c r="W8215" s="4">
        <f t="shared" ref="W8215:Y8215" si="8222">IF(OR(J8215 = "ERROR", J8215 = ""), "UNKNOWN", J8215)</f>
        <v>4</v>
      </c>
      <c r="X8215" s="4">
        <f t="shared" si="8222"/>
        <v>1.5</v>
      </c>
      <c r="Y8215" s="4">
        <f t="shared" si="8222"/>
        <v>6</v>
      </c>
      <c r="Z8215" s="5">
        <f t="shared" si="9"/>
        <v>45102</v>
      </c>
    </row>
    <row r="8216">
      <c r="A8216" s="1" t="s">
        <v>8253</v>
      </c>
      <c r="B8216" s="1" t="s">
        <v>32</v>
      </c>
      <c r="C8216" s="1">
        <v>1.0</v>
      </c>
      <c r="D8216" s="1">
        <v>1.0</v>
      </c>
      <c r="E8216" s="1">
        <v>1.0</v>
      </c>
      <c r="G8216" s="1" t="s">
        <v>24</v>
      </c>
      <c r="H8216" s="2">
        <v>45058.0</v>
      </c>
      <c r="J8216" s="3">
        <f t="shared" si="2"/>
        <v>1</v>
      </c>
      <c r="K8216" s="4">
        <f t="shared" si="3"/>
        <v>1</v>
      </c>
      <c r="L8216" s="4">
        <f t="shared" si="4"/>
        <v>1</v>
      </c>
      <c r="S8216" s="1" t="s">
        <v>8253</v>
      </c>
      <c r="T8216" s="4" t="str">
        <f t="shared" si="5"/>
        <v>Cookie</v>
      </c>
      <c r="U8216" s="4" t="str">
        <f t="shared" si="6"/>
        <v>Takeaway</v>
      </c>
      <c r="V8216" s="4" t="str">
        <f t="shared" si="7"/>
        <v>UNKNOWN</v>
      </c>
      <c r="W8216" s="4">
        <f t="shared" ref="W8216:Y8216" si="8223">IF(OR(J8216 = "ERROR", J8216 = ""), "UNKNOWN", J8216)</f>
        <v>1</v>
      </c>
      <c r="X8216" s="4">
        <f t="shared" si="8223"/>
        <v>1</v>
      </c>
      <c r="Y8216" s="4">
        <f t="shared" si="8223"/>
        <v>1</v>
      </c>
      <c r="Z8216" s="5">
        <f t="shared" si="9"/>
        <v>45058</v>
      </c>
    </row>
    <row r="8217">
      <c r="A8217" s="1" t="s">
        <v>8254</v>
      </c>
      <c r="B8217" s="1" t="s">
        <v>25</v>
      </c>
      <c r="C8217" s="1">
        <v>1.0</v>
      </c>
      <c r="D8217" s="1">
        <v>5.0</v>
      </c>
      <c r="F8217" s="1" t="s">
        <v>28</v>
      </c>
      <c r="G8217" s="1" t="s">
        <v>30</v>
      </c>
      <c r="H8217" s="2">
        <v>44993.0</v>
      </c>
      <c r="J8217" s="3">
        <f t="shared" si="2"/>
        <v>1</v>
      </c>
      <c r="K8217" s="4">
        <f t="shared" si="3"/>
        <v>5</v>
      </c>
      <c r="L8217" s="4">
        <f t="shared" si="4"/>
        <v>5</v>
      </c>
      <c r="S8217" s="1" t="s">
        <v>8254</v>
      </c>
      <c r="T8217" s="4" t="str">
        <f t="shared" si="5"/>
        <v>UNKNOWN</v>
      </c>
      <c r="U8217" s="4" t="str">
        <f t="shared" si="6"/>
        <v>UNKNOWN</v>
      </c>
      <c r="V8217" s="4" t="str">
        <f t="shared" si="7"/>
        <v>Cash</v>
      </c>
      <c r="W8217" s="4">
        <f t="shared" ref="W8217:Y8217" si="8224">IF(OR(J8217 = "ERROR", J8217 = ""), "UNKNOWN", J8217)</f>
        <v>1</v>
      </c>
      <c r="X8217" s="4">
        <f t="shared" si="8224"/>
        <v>5</v>
      </c>
      <c r="Y8217" s="4">
        <f t="shared" si="8224"/>
        <v>5</v>
      </c>
      <c r="Z8217" s="5">
        <f t="shared" si="9"/>
        <v>44993</v>
      </c>
    </row>
    <row r="8218">
      <c r="A8218" s="1" t="s">
        <v>8255</v>
      </c>
      <c r="B8218" s="1" t="s">
        <v>44</v>
      </c>
      <c r="C8218" s="1">
        <v>4.0</v>
      </c>
      <c r="D8218" s="1">
        <v>4.0</v>
      </c>
      <c r="E8218" s="1">
        <v>16.0</v>
      </c>
      <c r="F8218" s="1" t="s">
        <v>23</v>
      </c>
      <c r="G8218" s="1" t="s">
        <v>24</v>
      </c>
      <c r="H8218" s="2">
        <v>45139.0</v>
      </c>
      <c r="J8218" s="3">
        <f t="shared" si="2"/>
        <v>4</v>
      </c>
      <c r="K8218" s="4">
        <f t="shared" si="3"/>
        <v>4</v>
      </c>
      <c r="L8218" s="4">
        <f t="shared" si="4"/>
        <v>16</v>
      </c>
      <c r="S8218" s="1" t="s">
        <v>8255</v>
      </c>
      <c r="T8218" s="4" t="str">
        <f t="shared" si="5"/>
        <v>Sandwich</v>
      </c>
      <c r="U8218" s="4" t="str">
        <f t="shared" si="6"/>
        <v>Takeaway</v>
      </c>
      <c r="V8218" s="4" t="str">
        <f t="shared" si="7"/>
        <v>Credit Card</v>
      </c>
      <c r="W8218" s="4">
        <f t="shared" ref="W8218:Y8218" si="8225">IF(OR(J8218 = "ERROR", J8218 = ""), "UNKNOWN", J8218)</f>
        <v>4</v>
      </c>
      <c r="X8218" s="4">
        <f t="shared" si="8225"/>
        <v>4</v>
      </c>
      <c r="Y8218" s="4">
        <f t="shared" si="8225"/>
        <v>16</v>
      </c>
      <c r="Z8218" s="5">
        <f t="shared" si="9"/>
        <v>45139</v>
      </c>
    </row>
    <row r="8219">
      <c r="A8219" s="1" t="s">
        <v>8256</v>
      </c>
      <c r="B8219" s="1" t="s">
        <v>55</v>
      </c>
      <c r="C8219" s="1">
        <v>2.0</v>
      </c>
      <c r="D8219" s="1">
        <v>3.0</v>
      </c>
      <c r="E8219" s="1">
        <v>6.0</v>
      </c>
      <c r="F8219" s="1" t="s">
        <v>23</v>
      </c>
      <c r="G8219" s="1" t="s">
        <v>29</v>
      </c>
      <c r="H8219" s="2">
        <v>45208.0</v>
      </c>
      <c r="J8219" s="3">
        <f t="shared" si="2"/>
        <v>2</v>
      </c>
      <c r="K8219" s="4">
        <f t="shared" si="3"/>
        <v>3</v>
      </c>
      <c r="L8219" s="4">
        <f t="shared" si="4"/>
        <v>6</v>
      </c>
      <c r="S8219" s="1" t="s">
        <v>8256</v>
      </c>
      <c r="T8219" s="4" t="str">
        <f t="shared" si="5"/>
        <v>Juice</v>
      </c>
      <c r="U8219" s="4" t="str">
        <f t="shared" si="6"/>
        <v>In-store</v>
      </c>
      <c r="V8219" s="4" t="str">
        <f t="shared" si="7"/>
        <v>Credit Card</v>
      </c>
      <c r="W8219" s="4">
        <f t="shared" ref="W8219:Y8219" si="8226">IF(OR(J8219 = "ERROR", J8219 = ""), "UNKNOWN", J8219)</f>
        <v>2</v>
      </c>
      <c r="X8219" s="4">
        <f t="shared" si="8226"/>
        <v>3</v>
      </c>
      <c r="Y8219" s="4">
        <f t="shared" si="8226"/>
        <v>6</v>
      </c>
      <c r="Z8219" s="5">
        <f t="shared" si="9"/>
        <v>45208</v>
      </c>
    </row>
    <row r="8220">
      <c r="A8220" s="1" t="s">
        <v>8257</v>
      </c>
      <c r="B8220" s="1" t="s">
        <v>41</v>
      </c>
      <c r="C8220" s="1">
        <v>1.0</v>
      </c>
      <c r="D8220" s="1">
        <v>4.0</v>
      </c>
      <c r="E8220" s="1">
        <v>4.0</v>
      </c>
      <c r="F8220" s="1" t="s">
        <v>25</v>
      </c>
      <c r="H8220" s="1" t="s">
        <v>30</v>
      </c>
      <c r="J8220" s="3">
        <f t="shared" si="2"/>
        <v>1</v>
      </c>
      <c r="K8220" s="4">
        <f t="shared" si="3"/>
        <v>4</v>
      </c>
      <c r="L8220" s="4">
        <f t="shared" si="4"/>
        <v>4</v>
      </c>
      <c r="S8220" s="1" t="s">
        <v>8257</v>
      </c>
      <c r="T8220" s="4" t="str">
        <f t="shared" si="5"/>
        <v>Smoothie</v>
      </c>
      <c r="U8220" s="4" t="str">
        <f t="shared" si="6"/>
        <v>UNKNOWN</v>
      </c>
      <c r="V8220" s="4" t="str">
        <f t="shared" si="7"/>
        <v>UNKNOWN</v>
      </c>
      <c r="W8220" s="4">
        <f t="shared" ref="W8220:Y8220" si="8227">IF(OR(J8220 = "ERROR", J8220 = ""), "UNKNOWN", J8220)</f>
        <v>1</v>
      </c>
      <c r="X8220" s="4">
        <f t="shared" si="8227"/>
        <v>4</v>
      </c>
      <c r="Y8220" s="4">
        <f t="shared" si="8227"/>
        <v>4</v>
      </c>
      <c r="Z8220" s="4" t="str">
        <f t="shared" si="9"/>
        <v>UNKNOWN</v>
      </c>
    </row>
    <row r="8221">
      <c r="A8221" s="1" t="s">
        <v>8258</v>
      </c>
      <c r="B8221" s="1" t="s">
        <v>32</v>
      </c>
      <c r="C8221" s="1">
        <v>1.0</v>
      </c>
      <c r="D8221" s="1">
        <v>1.0</v>
      </c>
      <c r="E8221" s="1">
        <v>1.0</v>
      </c>
      <c r="F8221" s="1" t="s">
        <v>28</v>
      </c>
      <c r="G8221" s="1" t="s">
        <v>24</v>
      </c>
      <c r="H8221" s="1" t="s">
        <v>30</v>
      </c>
      <c r="J8221" s="3">
        <f t="shared" si="2"/>
        <v>1</v>
      </c>
      <c r="K8221" s="4">
        <f t="shared" si="3"/>
        <v>1</v>
      </c>
      <c r="L8221" s="4">
        <f t="shared" si="4"/>
        <v>1</v>
      </c>
      <c r="S8221" s="1" t="s">
        <v>8258</v>
      </c>
      <c r="T8221" s="4" t="str">
        <f t="shared" si="5"/>
        <v>Cookie</v>
      </c>
      <c r="U8221" s="4" t="str">
        <f t="shared" si="6"/>
        <v>Takeaway</v>
      </c>
      <c r="V8221" s="4" t="str">
        <f t="shared" si="7"/>
        <v>Cash</v>
      </c>
      <c r="W8221" s="4">
        <f t="shared" ref="W8221:Y8221" si="8228">IF(OR(J8221 = "ERROR", J8221 = ""), "UNKNOWN", J8221)</f>
        <v>1</v>
      </c>
      <c r="X8221" s="4">
        <f t="shared" si="8228"/>
        <v>1</v>
      </c>
      <c r="Y8221" s="4">
        <f t="shared" si="8228"/>
        <v>1</v>
      </c>
      <c r="Z8221" s="4" t="str">
        <f t="shared" si="9"/>
        <v>UNKNOWN</v>
      </c>
    </row>
    <row r="8222">
      <c r="A8222" s="1" t="s">
        <v>8259</v>
      </c>
      <c r="B8222" s="1" t="s">
        <v>27</v>
      </c>
      <c r="C8222" s="1">
        <v>5.0</v>
      </c>
      <c r="D8222" s="1">
        <v>3.0</v>
      </c>
      <c r="E8222" s="1">
        <v>15.0</v>
      </c>
      <c r="F8222" s="1" t="s">
        <v>39</v>
      </c>
      <c r="G8222" s="1" t="s">
        <v>29</v>
      </c>
      <c r="H8222" s="2">
        <v>45141.0</v>
      </c>
      <c r="J8222" s="3">
        <f t="shared" si="2"/>
        <v>5</v>
      </c>
      <c r="K8222" s="4">
        <f t="shared" si="3"/>
        <v>3</v>
      </c>
      <c r="L8222" s="4">
        <f t="shared" si="4"/>
        <v>15</v>
      </c>
      <c r="S8222" s="1" t="s">
        <v>8259</v>
      </c>
      <c r="T8222" s="4" t="str">
        <f t="shared" si="5"/>
        <v>Cake</v>
      </c>
      <c r="U8222" s="4" t="str">
        <f t="shared" si="6"/>
        <v>In-store</v>
      </c>
      <c r="V8222" s="4" t="str">
        <f t="shared" si="7"/>
        <v>Digital Wallet</v>
      </c>
      <c r="W8222" s="4">
        <f t="shared" ref="W8222:Y8222" si="8229">IF(OR(J8222 = "ERROR", J8222 = ""), "UNKNOWN", J8222)</f>
        <v>5</v>
      </c>
      <c r="X8222" s="4">
        <f t="shared" si="8229"/>
        <v>3</v>
      </c>
      <c r="Y8222" s="4">
        <f t="shared" si="8229"/>
        <v>15</v>
      </c>
      <c r="Z8222" s="5">
        <f t="shared" si="9"/>
        <v>45141</v>
      </c>
    </row>
    <row r="8223">
      <c r="A8223" s="1" t="s">
        <v>8260</v>
      </c>
      <c r="B8223" s="1" t="s">
        <v>27</v>
      </c>
      <c r="C8223" s="1">
        <v>1.0</v>
      </c>
      <c r="D8223" s="1">
        <v>3.0</v>
      </c>
      <c r="E8223" s="1">
        <v>3.0</v>
      </c>
      <c r="F8223" s="1" t="s">
        <v>39</v>
      </c>
      <c r="G8223" s="1" t="s">
        <v>24</v>
      </c>
      <c r="H8223" s="2">
        <v>45107.0</v>
      </c>
      <c r="J8223" s="3">
        <f t="shared" si="2"/>
        <v>1</v>
      </c>
      <c r="K8223" s="4">
        <f t="shared" si="3"/>
        <v>3</v>
      </c>
      <c r="L8223" s="4">
        <f t="shared" si="4"/>
        <v>3</v>
      </c>
      <c r="S8223" s="1" t="s">
        <v>8260</v>
      </c>
      <c r="T8223" s="4" t="str">
        <f t="shared" si="5"/>
        <v>Cake</v>
      </c>
      <c r="U8223" s="4" t="str">
        <f t="shared" si="6"/>
        <v>Takeaway</v>
      </c>
      <c r="V8223" s="4" t="str">
        <f t="shared" si="7"/>
        <v>Digital Wallet</v>
      </c>
      <c r="W8223" s="4">
        <f t="shared" ref="W8223:Y8223" si="8230">IF(OR(J8223 = "ERROR", J8223 = ""), "UNKNOWN", J8223)</f>
        <v>1</v>
      </c>
      <c r="X8223" s="4">
        <f t="shared" si="8230"/>
        <v>3</v>
      </c>
      <c r="Y8223" s="4">
        <f t="shared" si="8230"/>
        <v>3</v>
      </c>
      <c r="Z8223" s="5">
        <f t="shared" si="9"/>
        <v>45107</v>
      </c>
    </row>
    <row r="8224">
      <c r="A8224" s="1" t="s">
        <v>8261</v>
      </c>
      <c r="B8224" s="1" t="s">
        <v>36</v>
      </c>
      <c r="C8224" s="1">
        <v>2.0</v>
      </c>
      <c r="D8224" s="1">
        <v>5.0</v>
      </c>
      <c r="E8224" s="1">
        <v>10.0</v>
      </c>
      <c r="F8224" s="1" t="s">
        <v>23</v>
      </c>
      <c r="G8224" s="1" t="s">
        <v>29</v>
      </c>
      <c r="H8224" s="2">
        <v>45021.0</v>
      </c>
      <c r="J8224" s="3">
        <f t="shared" si="2"/>
        <v>2</v>
      </c>
      <c r="K8224" s="4">
        <f t="shared" si="3"/>
        <v>5</v>
      </c>
      <c r="L8224" s="4">
        <f t="shared" si="4"/>
        <v>10</v>
      </c>
      <c r="S8224" s="1" t="s">
        <v>8261</v>
      </c>
      <c r="T8224" s="4" t="str">
        <f t="shared" si="5"/>
        <v>Salad</v>
      </c>
      <c r="U8224" s="4" t="str">
        <f t="shared" si="6"/>
        <v>In-store</v>
      </c>
      <c r="V8224" s="4" t="str">
        <f t="shared" si="7"/>
        <v>Credit Card</v>
      </c>
      <c r="W8224" s="4">
        <f t="shared" ref="W8224:Y8224" si="8231">IF(OR(J8224 = "ERROR", J8224 = ""), "UNKNOWN", J8224)</f>
        <v>2</v>
      </c>
      <c r="X8224" s="4">
        <f t="shared" si="8231"/>
        <v>5</v>
      </c>
      <c r="Y8224" s="4">
        <f t="shared" si="8231"/>
        <v>10</v>
      </c>
      <c r="Z8224" s="5">
        <f t="shared" si="9"/>
        <v>45021</v>
      </c>
    </row>
    <row r="8225">
      <c r="A8225" s="1" t="s">
        <v>8262</v>
      </c>
      <c r="B8225" s="1" t="s">
        <v>55</v>
      </c>
      <c r="C8225" s="1">
        <v>4.0</v>
      </c>
      <c r="D8225" s="1">
        <v>3.0</v>
      </c>
      <c r="E8225" s="1">
        <v>12.0</v>
      </c>
      <c r="F8225" s="1" t="s">
        <v>28</v>
      </c>
      <c r="G8225" s="1" t="s">
        <v>24</v>
      </c>
      <c r="H8225" s="2">
        <v>45046.0</v>
      </c>
      <c r="J8225" s="3">
        <f t="shared" si="2"/>
        <v>4</v>
      </c>
      <c r="K8225" s="4">
        <f t="shared" si="3"/>
        <v>3</v>
      </c>
      <c r="L8225" s="4">
        <f t="shared" si="4"/>
        <v>12</v>
      </c>
      <c r="S8225" s="1" t="s">
        <v>8262</v>
      </c>
      <c r="T8225" s="4" t="str">
        <f t="shared" si="5"/>
        <v>Juice</v>
      </c>
      <c r="U8225" s="4" t="str">
        <f t="shared" si="6"/>
        <v>Takeaway</v>
      </c>
      <c r="V8225" s="4" t="str">
        <f t="shared" si="7"/>
        <v>Cash</v>
      </c>
      <c r="W8225" s="4">
        <f t="shared" ref="W8225:Y8225" si="8232">IF(OR(J8225 = "ERROR", J8225 = ""), "UNKNOWN", J8225)</f>
        <v>4</v>
      </c>
      <c r="X8225" s="4">
        <f t="shared" si="8232"/>
        <v>3</v>
      </c>
      <c r="Y8225" s="4">
        <f t="shared" si="8232"/>
        <v>12</v>
      </c>
      <c r="Z8225" s="5">
        <f t="shared" si="9"/>
        <v>45046</v>
      </c>
    </row>
    <row r="8226">
      <c r="A8226" s="1" t="s">
        <v>8263</v>
      </c>
      <c r="B8226" s="1" t="s">
        <v>81</v>
      </c>
      <c r="C8226" s="1">
        <v>5.0</v>
      </c>
      <c r="D8226" s="1">
        <v>1.5</v>
      </c>
      <c r="E8226" s="1">
        <v>7.5</v>
      </c>
      <c r="F8226" s="1" t="s">
        <v>23</v>
      </c>
      <c r="H8226" s="2">
        <v>45029.0</v>
      </c>
      <c r="J8226" s="3">
        <f t="shared" si="2"/>
        <v>5</v>
      </c>
      <c r="K8226" s="4">
        <f t="shared" si="3"/>
        <v>1.5</v>
      </c>
      <c r="L8226" s="4">
        <f t="shared" si="4"/>
        <v>7.5</v>
      </c>
      <c r="S8226" s="1" t="s">
        <v>8263</v>
      </c>
      <c r="T8226" s="4" t="str">
        <f t="shared" si="5"/>
        <v>Tea</v>
      </c>
      <c r="U8226" s="4" t="str">
        <f t="shared" si="6"/>
        <v>UNKNOWN</v>
      </c>
      <c r="V8226" s="4" t="str">
        <f t="shared" si="7"/>
        <v>Credit Card</v>
      </c>
      <c r="W8226" s="4">
        <f t="shared" ref="W8226:Y8226" si="8233">IF(OR(J8226 = "ERROR", J8226 = ""), "UNKNOWN", J8226)</f>
        <v>5</v>
      </c>
      <c r="X8226" s="4">
        <f t="shared" si="8233"/>
        <v>1.5</v>
      </c>
      <c r="Y8226" s="4">
        <f t="shared" si="8233"/>
        <v>7.5</v>
      </c>
      <c r="Z8226" s="5">
        <f t="shared" si="9"/>
        <v>45029</v>
      </c>
    </row>
    <row r="8227">
      <c r="A8227" s="1" t="s">
        <v>8264</v>
      </c>
      <c r="B8227" s="1" t="s">
        <v>36</v>
      </c>
      <c r="C8227" s="1">
        <v>5.0</v>
      </c>
      <c r="D8227" s="1">
        <v>5.0</v>
      </c>
      <c r="E8227" s="1">
        <v>25.0</v>
      </c>
      <c r="F8227" s="1" t="s">
        <v>28</v>
      </c>
      <c r="G8227" s="1" t="s">
        <v>25</v>
      </c>
      <c r="H8227" s="2">
        <v>45208.0</v>
      </c>
      <c r="J8227" s="3">
        <f t="shared" si="2"/>
        <v>5</v>
      </c>
      <c r="K8227" s="4">
        <f t="shared" si="3"/>
        <v>5</v>
      </c>
      <c r="L8227" s="4">
        <f t="shared" si="4"/>
        <v>25</v>
      </c>
      <c r="S8227" s="1" t="s">
        <v>8264</v>
      </c>
      <c r="T8227" s="4" t="str">
        <f t="shared" si="5"/>
        <v>Salad</v>
      </c>
      <c r="U8227" s="4" t="str">
        <f t="shared" si="6"/>
        <v>UNKNOWN</v>
      </c>
      <c r="V8227" s="4" t="str">
        <f t="shared" si="7"/>
        <v>Cash</v>
      </c>
      <c r="W8227" s="4">
        <f t="shared" ref="W8227:Y8227" si="8234">IF(OR(J8227 = "ERROR", J8227 = ""), "UNKNOWN", J8227)</f>
        <v>5</v>
      </c>
      <c r="X8227" s="4">
        <f t="shared" si="8234"/>
        <v>5</v>
      </c>
      <c r="Y8227" s="4">
        <f t="shared" si="8234"/>
        <v>25</v>
      </c>
      <c r="Z8227" s="5">
        <f t="shared" si="9"/>
        <v>45208</v>
      </c>
    </row>
    <row r="8228">
      <c r="A8228" s="1" t="s">
        <v>8265</v>
      </c>
      <c r="B8228" s="1" t="s">
        <v>44</v>
      </c>
      <c r="C8228" s="1">
        <v>5.0</v>
      </c>
      <c r="D8228" s="1">
        <v>4.0</v>
      </c>
      <c r="E8228" s="1">
        <v>20.0</v>
      </c>
      <c r="F8228" s="1" t="s">
        <v>28</v>
      </c>
      <c r="G8228" s="1" t="s">
        <v>29</v>
      </c>
      <c r="H8228" s="2">
        <v>44954.0</v>
      </c>
      <c r="J8228" s="3">
        <f t="shared" si="2"/>
        <v>5</v>
      </c>
      <c r="K8228" s="4">
        <f t="shared" si="3"/>
        <v>4</v>
      </c>
      <c r="L8228" s="4">
        <f t="shared" si="4"/>
        <v>20</v>
      </c>
      <c r="S8228" s="1" t="s">
        <v>8265</v>
      </c>
      <c r="T8228" s="4" t="str">
        <f t="shared" si="5"/>
        <v>Sandwich</v>
      </c>
      <c r="U8228" s="4" t="str">
        <f t="shared" si="6"/>
        <v>In-store</v>
      </c>
      <c r="V8228" s="4" t="str">
        <f t="shared" si="7"/>
        <v>Cash</v>
      </c>
      <c r="W8228" s="4">
        <f t="shared" ref="W8228:Y8228" si="8235">IF(OR(J8228 = "ERROR", J8228 = ""), "UNKNOWN", J8228)</f>
        <v>5</v>
      </c>
      <c r="X8228" s="4">
        <f t="shared" si="8235"/>
        <v>4</v>
      </c>
      <c r="Y8228" s="4">
        <f t="shared" si="8235"/>
        <v>20</v>
      </c>
      <c r="Z8228" s="5">
        <f t="shared" si="9"/>
        <v>44954</v>
      </c>
    </row>
    <row r="8229">
      <c r="A8229" s="1" t="s">
        <v>8266</v>
      </c>
      <c r="B8229" s="1" t="s">
        <v>55</v>
      </c>
      <c r="C8229" s="1">
        <v>4.0</v>
      </c>
      <c r="D8229" s="1">
        <v>3.0</v>
      </c>
      <c r="E8229" s="1">
        <v>12.0</v>
      </c>
      <c r="F8229" s="1" t="s">
        <v>23</v>
      </c>
      <c r="G8229" s="1" t="s">
        <v>24</v>
      </c>
      <c r="H8229" s="2">
        <v>45264.0</v>
      </c>
      <c r="J8229" s="3">
        <f t="shared" si="2"/>
        <v>4</v>
      </c>
      <c r="K8229" s="4">
        <f t="shared" si="3"/>
        <v>3</v>
      </c>
      <c r="L8229" s="4">
        <f t="shared" si="4"/>
        <v>12</v>
      </c>
      <c r="S8229" s="1" t="s">
        <v>8266</v>
      </c>
      <c r="T8229" s="4" t="str">
        <f t="shared" si="5"/>
        <v>Juice</v>
      </c>
      <c r="U8229" s="4" t="str">
        <f t="shared" si="6"/>
        <v>Takeaway</v>
      </c>
      <c r="V8229" s="4" t="str">
        <f t="shared" si="7"/>
        <v>Credit Card</v>
      </c>
      <c r="W8229" s="4">
        <f t="shared" ref="W8229:Y8229" si="8236">IF(OR(J8229 = "ERROR", J8229 = ""), "UNKNOWN", J8229)</f>
        <v>4</v>
      </c>
      <c r="X8229" s="4">
        <f t="shared" si="8236"/>
        <v>3</v>
      </c>
      <c r="Y8229" s="4">
        <f t="shared" si="8236"/>
        <v>12</v>
      </c>
      <c r="Z8229" s="5">
        <f t="shared" si="9"/>
        <v>45264</v>
      </c>
    </row>
    <row r="8230">
      <c r="A8230" s="1" t="s">
        <v>8267</v>
      </c>
      <c r="C8230" s="1">
        <v>2.0</v>
      </c>
      <c r="D8230" s="1">
        <v>3.0</v>
      </c>
      <c r="E8230" s="1">
        <v>6.0</v>
      </c>
      <c r="G8230" s="1" t="s">
        <v>29</v>
      </c>
      <c r="H8230" s="2">
        <v>45021.0</v>
      </c>
      <c r="J8230" s="3">
        <f t="shared" si="2"/>
        <v>2</v>
      </c>
      <c r="K8230" s="4">
        <f t="shared" si="3"/>
        <v>3</v>
      </c>
      <c r="L8230" s="4">
        <f t="shared" si="4"/>
        <v>6</v>
      </c>
      <c r="S8230" s="1" t="s">
        <v>8267</v>
      </c>
      <c r="T8230" s="4" t="str">
        <f t="shared" si="5"/>
        <v>UNKNOWN</v>
      </c>
      <c r="U8230" s="4" t="str">
        <f t="shared" si="6"/>
        <v>In-store</v>
      </c>
      <c r="V8230" s="4" t="str">
        <f t="shared" si="7"/>
        <v>UNKNOWN</v>
      </c>
      <c r="W8230" s="4">
        <f t="shared" ref="W8230:Y8230" si="8237">IF(OR(J8230 = "ERROR", J8230 = ""), "UNKNOWN", J8230)</f>
        <v>2</v>
      </c>
      <c r="X8230" s="4">
        <f t="shared" si="8237"/>
        <v>3</v>
      </c>
      <c r="Y8230" s="4">
        <f t="shared" si="8237"/>
        <v>6</v>
      </c>
      <c r="Z8230" s="5">
        <f t="shared" si="9"/>
        <v>45021</v>
      </c>
    </row>
    <row r="8231">
      <c r="A8231" s="1" t="s">
        <v>8268</v>
      </c>
      <c r="B8231" s="1" t="s">
        <v>32</v>
      </c>
      <c r="C8231" s="1" t="s">
        <v>25</v>
      </c>
      <c r="D8231" s="1">
        <v>1.0</v>
      </c>
      <c r="E8231" s="1">
        <v>4.0</v>
      </c>
      <c r="G8231" s="1" t="s">
        <v>29</v>
      </c>
      <c r="H8231" s="2">
        <v>45194.0</v>
      </c>
      <c r="J8231" s="3">
        <f t="shared" si="2"/>
        <v>4</v>
      </c>
      <c r="K8231" s="4">
        <f t="shared" si="3"/>
        <v>1</v>
      </c>
      <c r="L8231" s="4">
        <f t="shared" si="4"/>
        <v>4</v>
      </c>
      <c r="S8231" s="1" t="s">
        <v>8268</v>
      </c>
      <c r="T8231" s="4" t="str">
        <f t="shared" si="5"/>
        <v>Cookie</v>
      </c>
      <c r="U8231" s="4" t="str">
        <f t="shared" si="6"/>
        <v>In-store</v>
      </c>
      <c r="V8231" s="4" t="str">
        <f t="shared" si="7"/>
        <v>UNKNOWN</v>
      </c>
      <c r="W8231" s="4">
        <f t="shared" ref="W8231:Y8231" si="8238">IF(OR(J8231 = "ERROR", J8231 = ""), "UNKNOWN", J8231)</f>
        <v>4</v>
      </c>
      <c r="X8231" s="4">
        <f t="shared" si="8238"/>
        <v>1</v>
      </c>
      <c r="Y8231" s="4">
        <f t="shared" si="8238"/>
        <v>4</v>
      </c>
      <c r="Z8231" s="5">
        <f t="shared" si="9"/>
        <v>45194</v>
      </c>
    </row>
    <row r="8232">
      <c r="A8232" s="1" t="s">
        <v>8269</v>
      </c>
      <c r="B8232" s="1" t="s">
        <v>55</v>
      </c>
      <c r="C8232" s="1">
        <v>2.0</v>
      </c>
      <c r="D8232" s="1">
        <v>3.0</v>
      </c>
      <c r="E8232" s="1">
        <v>6.0</v>
      </c>
      <c r="H8232" s="2">
        <v>45208.0</v>
      </c>
      <c r="J8232" s="3">
        <f t="shared" si="2"/>
        <v>2</v>
      </c>
      <c r="K8232" s="4">
        <f t="shared" si="3"/>
        <v>3</v>
      </c>
      <c r="L8232" s="4">
        <f t="shared" si="4"/>
        <v>6</v>
      </c>
      <c r="S8232" s="1" t="s">
        <v>8269</v>
      </c>
      <c r="T8232" s="4" t="str">
        <f t="shared" si="5"/>
        <v>Juice</v>
      </c>
      <c r="U8232" s="4" t="str">
        <f t="shared" si="6"/>
        <v>UNKNOWN</v>
      </c>
      <c r="V8232" s="4" t="str">
        <f t="shared" si="7"/>
        <v>UNKNOWN</v>
      </c>
      <c r="W8232" s="4">
        <f t="shared" ref="W8232:Y8232" si="8239">IF(OR(J8232 = "ERROR", J8232 = ""), "UNKNOWN", J8232)</f>
        <v>2</v>
      </c>
      <c r="X8232" s="4">
        <f t="shared" si="8239"/>
        <v>3</v>
      </c>
      <c r="Y8232" s="4">
        <f t="shared" si="8239"/>
        <v>6</v>
      </c>
      <c r="Z8232" s="5">
        <f t="shared" si="9"/>
        <v>45208</v>
      </c>
    </row>
    <row r="8233">
      <c r="A8233" s="1" t="s">
        <v>8270</v>
      </c>
      <c r="B8233" s="1" t="s">
        <v>32</v>
      </c>
      <c r="C8233" s="1">
        <v>4.0</v>
      </c>
      <c r="D8233" s="1">
        <v>1.0</v>
      </c>
      <c r="E8233" s="1">
        <v>4.0</v>
      </c>
      <c r="F8233" s="1" t="s">
        <v>28</v>
      </c>
      <c r="H8233" s="2">
        <v>45166.0</v>
      </c>
      <c r="J8233" s="3">
        <f t="shared" si="2"/>
        <v>4</v>
      </c>
      <c r="K8233" s="4">
        <f t="shared" si="3"/>
        <v>1</v>
      </c>
      <c r="L8233" s="4">
        <f t="shared" si="4"/>
        <v>4</v>
      </c>
      <c r="S8233" s="1" t="s">
        <v>8270</v>
      </c>
      <c r="T8233" s="4" t="str">
        <f t="shared" si="5"/>
        <v>Cookie</v>
      </c>
      <c r="U8233" s="4" t="str">
        <f t="shared" si="6"/>
        <v>UNKNOWN</v>
      </c>
      <c r="V8233" s="4" t="str">
        <f t="shared" si="7"/>
        <v>Cash</v>
      </c>
      <c r="W8233" s="4">
        <f t="shared" ref="W8233:Y8233" si="8240">IF(OR(J8233 = "ERROR", J8233 = ""), "UNKNOWN", J8233)</f>
        <v>4</v>
      </c>
      <c r="X8233" s="4">
        <f t="shared" si="8240"/>
        <v>1</v>
      </c>
      <c r="Y8233" s="4">
        <f t="shared" si="8240"/>
        <v>4</v>
      </c>
      <c r="Z8233" s="5">
        <f t="shared" si="9"/>
        <v>45166</v>
      </c>
    </row>
    <row r="8234">
      <c r="A8234" s="1" t="s">
        <v>8271</v>
      </c>
      <c r="B8234" s="1" t="s">
        <v>22</v>
      </c>
      <c r="C8234" s="1">
        <v>5.0</v>
      </c>
      <c r="D8234" s="1">
        <v>2.0</v>
      </c>
      <c r="E8234" s="1">
        <v>10.0</v>
      </c>
      <c r="F8234" s="1" t="s">
        <v>28</v>
      </c>
      <c r="G8234" s="1" t="s">
        <v>29</v>
      </c>
      <c r="H8234" s="2">
        <v>45030.0</v>
      </c>
      <c r="J8234" s="3">
        <f t="shared" si="2"/>
        <v>5</v>
      </c>
      <c r="K8234" s="4">
        <f t="shared" si="3"/>
        <v>2</v>
      </c>
      <c r="L8234" s="4">
        <f t="shared" si="4"/>
        <v>10</v>
      </c>
      <c r="S8234" s="1" t="s">
        <v>8271</v>
      </c>
      <c r="T8234" s="4" t="str">
        <f t="shared" si="5"/>
        <v>Coffee</v>
      </c>
      <c r="U8234" s="4" t="str">
        <f t="shared" si="6"/>
        <v>In-store</v>
      </c>
      <c r="V8234" s="4" t="str">
        <f t="shared" si="7"/>
        <v>Cash</v>
      </c>
      <c r="W8234" s="4">
        <f t="shared" ref="W8234:Y8234" si="8241">IF(OR(J8234 = "ERROR", J8234 = ""), "UNKNOWN", J8234)</f>
        <v>5</v>
      </c>
      <c r="X8234" s="4">
        <f t="shared" si="8241"/>
        <v>2</v>
      </c>
      <c r="Y8234" s="4">
        <f t="shared" si="8241"/>
        <v>10</v>
      </c>
      <c r="Z8234" s="5">
        <f t="shared" si="9"/>
        <v>45030</v>
      </c>
    </row>
    <row r="8235">
      <c r="A8235" s="1" t="s">
        <v>8272</v>
      </c>
      <c r="B8235" s="1" t="s">
        <v>32</v>
      </c>
      <c r="C8235" s="1">
        <v>4.0</v>
      </c>
      <c r="D8235" s="1">
        <v>1.0</v>
      </c>
      <c r="E8235" s="1">
        <v>4.0</v>
      </c>
      <c r="F8235" s="1" t="s">
        <v>23</v>
      </c>
      <c r="G8235" s="1" t="s">
        <v>24</v>
      </c>
      <c r="H8235" s="2">
        <v>45144.0</v>
      </c>
      <c r="J8235" s="3">
        <f t="shared" si="2"/>
        <v>4</v>
      </c>
      <c r="K8235" s="4">
        <f t="shared" si="3"/>
        <v>1</v>
      </c>
      <c r="L8235" s="4">
        <f t="shared" si="4"/>
        <v>4</v>
      </c>
      <c r="S8235" s="1" t="s">
        <v>8272</v>
      </c>
      <c r="T8235" s="4" t="str">
        <f t="shared" si="5"/>
        <v>Cookie</v>
      </c>
      <c r="U8235" s="4" t="str">
        <f t="shared" si="6"/>
        <v>Takeaway</v>
      </c>
      <c r="V8235" s="4" t="str">
        <f t="shared" si="7"/>
        <v>Credit Card</v>
      </c>
      <c r="W8235" s="4">
        <f t="shared" ref="W8235:Y8235" si="8242">IF(OR(J8235 = "ERROR", J8235 = ""), "UNKNOWN", J8235)</f>
        <v>4</v>
      </c>
      <c r="X8235" s="4">
        <f t="shared" si="8242"/>
        <v>1</v>
      </c>
      <c r="Y8235" s="4">
        <f t="shared" si="8242"/>
        <v>4</v>
      </c>
      <c r="Z8235" s="5">
        <f t="shared" si="9"/>
        <v>45144</v>
      </c>
    </row>
    <row r="8236">
      <c r="A8236" s="1" t="s">
        <v>8273</v>
      </c>
      <c r="C8236" s="1" t="s">
        <v>25</v>
      </c>
      <c r="D8236" s="1">
        <v>3.0</v>
      </c>
      <c r="E8236" s="1">
        <v>9.0</v>
      </c>
      <c r="F8236" s="1" t="s">
        <v>28</v>
      </c>
      <c r="G8236" s="1" t="s">
        <v>24</v>
      </c>
      <c r="H8236" s="2">
        <v>45004.0</v>
      </c>
      <c r="J8236" s="3">
        <f t="shared" si="2"/>
        <v>3</v>
      </c>
      <c r="K8236" s="4">
        <f t="shared" si="3"/>
        <v>3</v>
      </c>
      <c r="L8236" s="4">
        <f t="shared" si="4"/>
        <v>9</v>
      </c>
      <c r="S8236" s="1" t="s">
        <v>8273</v>
      </c>
      <c r="T8236" s="4" t="str">
        <f t="shared" si="5"/>
        <v>UNKNOWN</v>
      </c>
      <c r="U8236" s="4" t="str">
        <f t="shared" si="6"/>
        <v>Takeaway</v>
      </c>
      <c r="V8236" s="4" t="str">
        <f t="shared" si="7"/>
        <v>Cash</v>
      </c>
      <c r="W8236" s="4">
        <f t="shared" ref="W8236:Y8236" si="8243">IF(OR(J8236 = "ERROR", J8236 = ""), "UNKNOWN", J8236)</f>
        <v>3</v>
      </c>
      <c r="X8236" s="4">
        <f t="shared" si="8243"/>
        <v>3</v>
      </c>
      <c r="Y8236" s="4">
        <f t="shared" si="8243"/>
        <v>9</v>
      </c>
      <c r="Z8236" s="5">
        <f t="shared" si="9"/>
        <v>45004</v>
      </c>
    </row>
    <row r="8237">
      <c r="A8237" s="1" t="s">
        <v>8274</v>
      </c>
      <c r="B8237" s="1" t="s">
        <v>27</v>
      </c>
      <c r="C8237" s="1">
        <v>3.0</v>
      </c>
      <c r="D8237" s="1">
        <v>3.0</v>
      </c>
      <c r="E8237" s="1">
        <v>9.0</v>
      </c>
      <c r="F8237" s="1" t="s">
        <v>23</v>
      </c>
      <c r="G8237" s="1" t="s">
        <v>24</v>
      </c>
      <c r="H8237" s="2">
        <v>44936.0</v>
      </c>
      <c r="J8237" s="3">
        <f t="shared" si="2"/>
        <v>3</v>
      </c>
      <c r="K8237" s="4">
        <f t="shared" si="3"/>
        <v>3</v>
      </c>
      <c r="L8237" s="4">
        <f t="shared" si="4"/>
        <v>9</v>
      </c>
      <c r="S8237" s="1" t="s">
        <v>8274</v>
      </c>
      <c r="T8237" s="4" t="str">
        <f t="shared" si="5"/>
        <v>Cake</v>
      </c>
      <c r="U8237" s="4" t="str">
        <f t="shared" si="6"/>
        <v>Takeaway</v>
      </c>
      <c r="V8237" s="4" t="str">
        <f t="shared" si="7"/>
        <v>Credit Card</v>
      </c>
      <c r="W8237" s="4">
        <f t="shared" ref="W8237:Y8237" si="8244">IF(OR(J8237 = "ERROR", J8237 = ""), "UNKNOWN", J8237)</f>
        <v>3</v>
      </c>
      <c r="X8237" s="4">
        <f t="shared" si="8244"/>
        <v>3</v>
      </c>
      <c r="Y8237" s="4">
        <f t="shared" si="8244"/>
        <v>9</v>
      </c>
      <c r="Z8237" s="5">
        <f t="shared" si="9"/>
        <v>44936</v>
      </c>
    </row>
    <row r="8238">
      <c r="A8238" s="1" t="s">
        <v>8275</v>
      </c>
      <c r="B8238" s="1" t="s">
        <v>22</v>
      </c>
      <c r="C8238" s="1">
        <v>3.0</v>
      </c>
      <c r="E8238" s="1">
        <v>6.0</v>
      </c>
      <c r="F8238" s="1" t="s">
        <v>28</v>
      </c>
      <c r="G8238" s="1" t="s">
        <v>29</v>
      </c>
      <c r="H8238" s="6">
        <v>45217.0</v>
      </c>
      <c r="J8238" s="3">
        <f t="shared" si="2"/>
        <v>3</v>
      </c>
      <c r="K8238" s="4">
        <f t="shared" si="3"/>
        <v>2</v>
      </c>
      <c r="L8238" s="4">
        <f t="shared" si="4"/>
        <v>6</v>
      </c>
      <c r="S8238" s="1" t="s">
        <v>8275</v>
      </c>
      <c r="T8238" s="4" t="str">
        <f t="shared" si="5"/>
        <v>Coffee</v>
      </c>
      <c r="U8238" s="4" t="str">
        <f t="shared" si="6"/>
        <v>In-store</v>
      </c>
      <c r="V8238" s="4" t="str">
        <f t="shared" si="7"/>
        <v>Cash</v>
      </c>
      <c r="W8238" s="4">
        <f t="shared" ref="W8238:Y8238" si="8245">IF(OR(J8238 = "ERROR", J8238 = ""), "UNKNOWN", J8238)</f>
        <v>3</v>
      </c>
      <c r="X8238" s="4">
        <f t="shared" si="8245"/>
        <v>2</v>
      </c>
      <c r="Y8238" s="4">
        <f t="shared" si="8245"/>
        <v>6</v>
      </c>
      <c r="Z8238" s="7">
        <f t="shared" si="9"/>
        <v>45217</v>
      </c>
    </row>
    <row r="8239">
      <c r="A8239" s="1" t="s">
        <v>8276</v>
      </c>
      <c r="B8239" s="1" t="s">
        <v>22</v>
      </c>
      <c r="C8239" s="1">
        <v>1.0</v>
      </c>
      <c r="D8239" s="1">
        <v>2.0</v>
      </c>
      <c r="E8239" s="1">
        <v>2.0</v>
      </c>
      <c r="F8239" s="1" t="s">
        <v>28</v>
      </c>
      <c r="G8239" s="1" t="s">
        <v>29</v>
      </c>
      <c r="H8239" s="2">
        <v>45140.0</v>
      </c>
      <c r="J8239" s="3">
        <f t="shared" si="2"/>
        <v>1</v>
      </c>
      <c r="K8239" s="4">
        <f t="shared" si="3"/>
        <v>2</v>
      </c>
      <c r="L8239" s="4">
        <f t="shared" si="4"/>
        <v>2</v>
      </c>
      <c r="S8239" s="1" t="s">
        <v>8276</v>
      </c>
      <c r="T8239" s="4" t="str">
        <f t="shared" si="5"/>
        <v>Coffee</v>
      </c>
      <c r="U8239" s="4" t="str">
        <f t="shared" si="6"/>
        <v>In-store</v>
      </c>
      <c r="V8239" s="4" t="str">
        <f t="shared" si="7"/>
        <v>Cash</v>
      </c>
      <c r="W8239" s="4">
        <f t="shared" ref="W8239:Y8239" si="8246">IF(OR(J8239 = "ERROR", J8239 = ""), "UNKNOWN", J8239)</f>
        <v>1</v>
      </c>
      <c r="X8239" s="4">
        <f t="shared" si="8246"/>
        <v>2</v>
      </c>
      <c r="Y8239" s="4">
        <f t="shared" si="8246"/>
        <v>2</v>
      </c>
      <c r="Z8239" s="5">
        <f t="shared" si="9"/>
        <v>45140</v>
      </c>
    </row>
    <row r="8240">
      <c r="A8240" s="1" t="s">
        <v>8277</v>
      </c>
      <c r="B8240" s="1" t="s">
        <v>44</v>
      </c>
      <c r="C8240" s="1">
        <v>1.0</v>
      </c>
      <c r="D8240" s="1">
        <v>4.0</v>
      </c>
      <c r="E8240" s="1">
        <v>4.0</v>
      </c>
      <c r="F8240" s="1" t="s">
        <v>39</v>
      </c>
      <c r="G8240" s="1" t="s">
        <v>24</v>
      </c>
      <c r="H8240" s="2">
        <v>45167.0</v>
      </c>
      <c r="J8240" s="3">
        <f t="shared" si="2"/>
        <v>1</v>
      </c>
      <c r="K8240" s="4">
        <f t="shared" si="3"/>
        <v>4</v>
      </c>
      <c r="L8240" s="4">
        <f t="shared" si="4"/>
        <v>4</v>
      </c>
      <c r="S8240" s="1" t="s">
        <v>8277</v>
      </c>
      <c r="T8240" s="4" t="str">
        <f t="shared" si="5"/>
        <v>Sandwich</v>
      </c>
      <c r="U8240" s="4" t="str">
        <f t="shared" si="6"/>
        <v>Takeaway</v>
      </c>
      <c r="V8240" s="4" t="str">
        <f t="shared" si="7"/>
        <v>Digital Wallet</v>
      </c>
      <c r="W8240" s="4">
        <f t="shared" ref="W8240:Y8240" si="8247">IF(OR(J8240 = "ERROR", J8240 = ""), "UNKNOWN", J8240)</f>
        <v>1</v>
      </c>
      <c r="X8240" s="4">
        <f t="shared" si="8247"/>
        <v>4</v>
      </c>
      <c r="Y8240" s="4">
        <f t="shared" si="8247"/>
        <v>4</v>
      </c>
      <c r="Z8240" s="5">
        <f t="shared" si="9"/>
        <v>45167</v>
      </c>
    </row>
    <row r="8241">
      <c r="A8241" s="1" t="s">
        <v>8278</v>
      </c>
      <c r="B8241" s="1" t="s">
        <v>32</v>
      </c>
      <c r="C8241" s="1">
        <v>5.0</v>
      </c>
      <c r="D8241" s="1">
        <v>1.0</v>
      </c>
      <c r="E8241" s="1">
        <v>5.0</v>
      </c>
      <c r="F8241" s="1" t="s">
        <v>28</v>
      </c>
      <c r="G8241" s="1" t="s">
        <v>30</v>
      </c>
      <c r="H8241" s="2">
        <v>45006.0</v>
      </c>
      <c r="J8241" s="3">
        <f t="shared" si="2"/>
        <v>5</v>
      </c>
      <c r="K8241" s="4">
        <f t="shared" si="3"/>
        <v>1</v>
      </c>
      <c r="L8241" s="4">
        <f t="shared" si="4"/>
        <v>5</v>
      </c>
      <c r="S8241" s="1" t="s">
        <v>8278</v>
      </c>
      <c r="T8241" s="4" t="str">
        <f t="shared" si="5"/>
        <v>Cookie</v>
      </c>
      <c r="U8241" s="4" t="str">
        <f t="shared" si="6"/>
        <v>UNKNOWN</v>
      </c>
      <c r="V8241" s="4" t="str">
        <f t="shared" si="7"/>
        <v>Cash</v>
      </c>
      <c r="W8241" s="4">
        <f t="shared" ref="W8241:Y8241" si="8248">IF(OR(J8241 = "ERROR", J8241 = ""), "UNKNOWN", J8241)</f>
        <v>5</v>
      </c>
      <c r="X8241" s="4">
        <f t="shared" si="8248"/>
        <v>1</v>
      </c>
      <c r="Y8241" s="4">
        <f t="shared" si="8248"/>
        <v>5</v>
      </c>
      <c r="Z8241" s="5">
        <f t="shared" si="9"/>
        <v>45006</v>
      </c>
    </row>
    <row r="8242">
      <c r="A8242" s="1" t="s">
        <v>8279</v>
      </c>
      <c r="B8242" s="1" t="s">
        <v>81</v>
      </c>
      <c r="C8242" s="1">
        <v>2.0</v>
      </c>
      <c r="D8242" s="1">
        <v>1.5</v>
      </c>
      <c r="E8242" s="1">
        <v>3.0</v>
      </c>
      <c r="F8242" s="1" t="s">
        <v>39</v>
      </c>
      <c r="H8242" s="2">
        <v>45110.0</v>
      </c>
      <c r="J8242" s="3">
        <f t="shared" si="2"/>
        <v>2</v>
      </c>
      <c r="K8242" s="4">
        <f t="shared" si="3"/>
        <v>1.5</v>
      </c>
      <c r="L8242" s="4">
        <f t="shared" si="4"/>
        <v>3</v>
      </c>
      <c r="S8242" s="1" t="s">
        <v>8279</v>
      </c>
      <c r="T8242" s="4" t="str">
        <f t="shared" si="5"/>
        <v>Tea</v>
      </c>
      <c r="U8242" s="4" t="str">
        <f t="shared" si="6"/>
        <v>UNKNOWN</v>
      </c>
      <c r="V8242" s="4" t="str">
        <f t="shared" si="7"/>
        <v>Digital Wallet</v>
      </c>
      <c r="W8242" s="4">
        <f t="shared" ref="W8242:Y8242" si="8249">IF(OR(J8242 = "ERROR", J8242 = ""), "UNKNOWN", J8242)</f>
        <v>2</v>
      </c>
      <c r="X8242" s="4">
        <f t="shared" si="8249"/>
        <v>1.5</v>
      </c>
      <c r="Y8242" s="4">
        <f t="shared" si="8249"/>
        <v>3</v>
      </c>
      <c r="Z8242" s="5">
        <f t="shared" si="9"/>
        <v>45110</v>
      </c>
    </row>
    <row r="8243">
      <c r="A8243" s="1" t="s">
        <v>8280</v>
      </c>
      <c r="B8243" s="1" t="s">
        <v>27</v>
      </c>
      <c r="C8243" s="1">
        <v>2.0</v>
      </c>
      <c r="D8243" s="1">
        <v>3.0</v>
      </c>
      <c r="F8243" s="1" t="s">
        <v>28</v>
      </c>
      <c r="H8243" s="2">
        <v>45004.0</v>
      </c>
      <c r="J8243" s="3">
        <f t="shared" si="2"/>
        <v>2</v>
      </c>
      <c r="K8243" s="4">
        <f t="shared" si="3"/>
        <v>3</v>
      </c>
      <c r="L8243" s="4">
        <f t="shared" si="4"/>
        <v>6</v>
      </c>
      <c r="S8243" s="1" t="s">
        <v>8280</v>
      </c>
      <c r="T8243" s="4" t="str">
        <f t="shared" si="5"/>
        <v>Cake</v>
      </c>
      <c r="U8243" s="4" t="str">
        <f t="shared" si="6"/>
        <v>UNKNOWN</v>
      </c>
      <c r="V8243" s="4" t="str">
        <f t="shared" si="7"/>
        <v>Cash</v>
      </c>
      <c r="W8243" s="4">
        <f t="shared" ref="W8243:Y8243" si="8250">IF(OR(J8243 = "ERROR", J8243 = ""), "UNKNOWN", J8243)</f>
        <v>2</v>
      </c>
      <c r="X8243" s="4">
        <f t="shared" si="8250"/>
        <v>3</v>
      </c>
      <c r="Y8243" s="4">
        <f t="shared" si="8250"/>
        <v>6</v>
      </c>
      <c r="Z8243" s="5">
        <f t="shared" si="9"/>
        <v>45004</v>
      </c>
    </row>
    <row r="8244">
      <c r="A8244" s="1" t="s">
        <v>8281</v>
      </c>
      <c r="B8244" s="1" t="s">
        <v>55</v>
      </c>
      <c r="C8244" s="1">
        <v>1.0</v>
      </c>
      <c r="D8244" s="1">
        <v>3.0</v>
      </c>
      <c r="E8244" s="1">
        <v>3.0</v>
      </c>
      <c r="G8244" s="1" t="s">
        <v>24</v>
      </c>
      <c r="H8244" s="2">
        <v>45040.0</v>
      </c>
      <c r="J8244" s="3">
        <f t="shared" si="2"/>
        <v>1</v>
      </c>
      <c r="K8244" s="4">
        <f t="shared" si="3"/>
        <v>3</v>
      </c>
      <c r="L8244" s="4">
        <f t="shared" si="4"/>
        <v>3</v>
      </c>
      <c r="S8244" s="1" t="s">
        <v>8281</v>
      </c>
      <c r="T8244" s="4" t="str">
        <f t="shared" si="5"/>
        <v>Juice</v>
      </c>
      <c r="U8244" s="4" t="str">
        <f t="shared" si="6"/>
        <v>Takeaway</v>
      </c>
      <c r="V8244" s="4" t="str">
        <f t="shared" si="7"/>
        <v>UNKNOWN</v>
      </c>
      <c r="W8244" s="4">
        <f t="shared" ref="W8244:Y8244" si="8251">IF(OR(J8244 = "ERROR", J8244 = ""), "UNKNOWN", J8244)</f>
        <v>1</v>
      </c>
      <c r="X8244" s="4">
        <f t="shared" si="8251"/>
        <v>3</v>
      </c>
      <c r="Y8244" s="4">
        <f t="shared" si="8251"/>
        <v>3</v>
      </c>
      <c r="Z8244" s="5">
        <f t="shared" si="9"/>
        <v>45040</v>
      </c>
    </row>
    <row r="8245">
      <c r="A8245" s="1" t="s">
        <v>8282</v>
      </c>
      <c r="B8245" s="1" t="s">
        <v>41</v>
      </c>
      <c r="C8245" s="1">
        <v>2.0</v>
      </c>
      <c r="D8245" s="1">
        <v>4.0</v>
      </c>
      <c r="E8245" s="1">
        <v>8.0</v>
      </c>
      <c r="H8245" s="6">
        <v>45244.0</v>
      </c>
      <c r="J8245" s="3">
        <f t="shared" si="2"/>
        <v>2</v>
      </c>
      <c r="K8245" s="4">
        <f t="shared" si="3"/>
        <v>4</v>
      </c>
      <c r="L8245" s="4">
        <f t="shared" si="4"/>
        <v>8</v>
      </c>
      <c r="S8245" s="1" t="s">
        <v>8282</v>
      </c>
      <c r="T8245" s="4" t="str">
        <f t="shared" si="5"/>
        <v>Smoothie</v>
      </c>
      <c r="U8245" s="4" t="str">
        <f t="shared" si="6"/>
        <v>UNKNOWN</v>
      </c>
      <c r="V8245" s="4" t="str">
        <f t="shared" si="7"/>
        <v>UNKNOWN</v>
      </c>
      <c r="W8245" s="4">
        <f t="shared" ref="W8245:Y8245" si="8252">IF(OR(J8245 = "ERROR", J8245 = ""), "UNKNOWN", J8245)</f>
        <v>2</v>
      </c>
      <c r="X8245" s="4">
        <f t="shared" si="8252"/>
        <v>4</v>
      </c>
      <c r="Y8245" s="4">
        <f t="shared" si="8252"/>
        <v>8</v>
      </c>
      <c r="Z8245" s="7">
        <f t="shared" si="9"/>
        <v>45244</v>
      </c>
    </row>
    <row r="8246">
      <c r="A8246" s="1" t="s">
        <v>8283</v>
      </c>
      <c r="B8246" s="1" t="s">
        <v>81</v>
      </c>
      <c r="C8246" s="1">
        <v>3.0</v>
      </c>
      <c r="D8246" s="1">
        <v>1.5</v>
      </c>
      <c r="E8246" s="1">
        <v>4.5</v>
      </c>
      <c r="F8246" s="1" t="s">
        <v>28</v>
      </c>
      <c r="G8246" s="1" t="s">
        <v>29</v>
      </c>
      <c r="H8246" s="2">
        <v>44983.0</v>
      </c>
      <c r="J8246" s="3">
        <f t="shared" si="2"/>
        <v>3</v>
      </c>
      <c r="K8246" s="4">
        <f t="shared" si="3"/>
        <v>1.5</v>
      </c>
      <c r="L8246" s="4">
        <f t="shared" si="4"/>
        <v>4.5</v>
      </c>
      <c r="S8246" s="1" t="s">
        <v>8283</v>
      </c>
      <c r="T8246" s="4" t="str">
        <f t="shared" si="5"/>
        <v>Tea</v>
      </c>
      <c r="U8246" s="4" t="str">
        <f t="shared" si="6"/>
        <v>In-store</v>
      </c>
      <c r="V8246" s="4" t="str">
        <f t="shared" si="7"/>
        <v>Cash</v>
      </c>
      <c r="W8246" s="4">
        <f t="shared" ref="W8246:Y8246" si="8253">IF(OR(J8246 = "ERROR", J8246 = ""), "UNKNOWN", J8246)</f>
        <v>3</v>
      </c>
      <c r="X8246" s="4">
        <f t="shared" si="8253"/>
        <v>1.5</v>
      </c>
      <c r="Y8246" s="4">
        <f t="shared" si="8253"/>
        <v>4.5</v>
      </c>
      <c r="Z8246" s="5">
        <f t="shared" si="9"/>
        <v>44983</v>
      </c>
    </row>
    <row r="8247">
      <c r="A8247" s="1" t="s">
        <v>8284</v>
      </c>
      <c r="B8247" s="1" t="s">
        <v>44</v>
      </c>
      <c r="C8247" s="1">
        <v>4.0</v>
      </c>
      <c r="D8247" s="1">
        <v>4.0</v>
      </c>
      <c r="E8247" s="1">
        <v>16.0</v>
      </c>
      <c r="F8247" s="1" t="s">
        <v>28</v>
      </c>
      <c r="G8247" s="1" t="s">
        <v>29</v>
      </c>
      <c r="H8247" s="2">
        <v>45115.0</v>
      </c>
      <c r="J8247" s="3">
        <f t="shared" si="2"/>
        <v>4</v>
      </c>
      <c r="K8247" s="4">
        <f t="shared" si="3"/>
        <v>4</v>
      </c>
      <c r="L8247" s="4">
        <f t="shared" si="4"/>
        <v>16</v>
      </c>
      <c r="S8247" s="1" t="s">
        <v>8284</v>
      </c>
      <c r="T8247" s="4" t="str">
        <f t="shared" si="5"/>
        <v>Sandwich</v>
      </c>
      <c r="U8247" s="4" t="str">
        <f t="shared" si="6"/>
        <v>In-store</v>
      </c>
      <c r="V8247" s="4" t="str">
        <f t="shared" si="7"/>
        <v>Cash</v>
      </c>
      <c r="W8247" s="4">
        <f t="shared" ref="W8247:Y8247" si="8254">IF(OR(J8247 = "ERROR", J8247 = ""), "UNKNOWN", J8247)</f>
        <v>4</v>
      </c>
      <c r="X8247" s="4">
        <f t="shared" si="8254"/>
        <v>4</v>
      </c>
      <c r="Y8247" s="4">
        <f t="shared" si="8254"/>
        <v>16</v>
      </c>
      <c r="Z8247" s="5">
        <f t="shared" si="9"/>
        <v>45115</v>
      </c>
    </row>
    <row r="8248">
      <c r="A8248" s="1" t="s">
        <v>8285</v>
      </c>
      <c r="B8248" s="1" t="s">
        <v>36</v>
      </c>
      <c r="C8248" s="1">
        <v>4.0</v>
      </c>
      <c r="D8248" s="1">
        <v>5.0</v>
      </c>
      <c r="E8248" s="1">
        <v>20.0</v>
      </c>
      <c r="H8248" s="2">
        <v>45081.0</v>
      </c>
      <c r="J8248" s="3">
        <f t="shared" si="2"/>
        <v>4</v>
      </c>
      <c r="K8248" s="4">
        <f t="shared" si="3"/>
        <v>5</v>
      </c>
      <c r="L8248" s="4">
        <f t="shared" si="4"/>
        <v>20</v>
      </c>
      <c r="S8248" s="1" t="s">
        <v>8285</v>
      </c>
      <c r="T8248" s="4" t="str">
        <f t="shared" si="5"/>
        <v>Salad</v>
      </c>
      <c r="U8248" s="4" t="str">
        <f t="shared" si="6"/>
        <v>UNKNOWN</v>
      </c>
      <c r="V8248" s="4" t="str">
        <f t="shared" si="7"/>
        <v>UNKNOWN</v>
      </c>
      <c r="W8248" s="4">
        <f t="shared" ref="W8248:Y8248" si="8255">IF(OR(J8248 = "ERROR", J8248 = ""), "UNKNOWN", J8248)</f>
        <v>4</v>
      </c>
      <c r="X8248" s="4">
        <f t="shared" si="8255"/>
        <v>5</v>
      </c>
      <c r="Y8248" s="4">
        <f t="shared" si="8255"/>
        <v>20</v>
      </c>
      <c r="Z8248" s="5">
        <f t="shared" si="9"/>
        <v>45081</v>
      </c>
    </row>
    <row r="8249">
      <c r="A8249" s="1" t="s">
        <v>8286</v>
      </c>
      <c r="B8249" s="1" t="s">
        <v>55</v>
      </c>
      <c r="C8249" s="1">
        <v>2.0</v>
      </c>
      <c r="D8249" s="1">
        <v>3.0</v>
      </c>
      <c r="E8249" s="1">
        <v>6.0</v>
      </c>
      <c r="F8249" s="1" t="s">
        <v>28</v>
      </c>
      <c r="G8249" s="1" t="s">
        <v>29</v>
      </c>
      <c r="H8249" s="2">
        <v>44982.0</v>
      </c>
      <c r="J8249" s="3">
        <f t="shared" si="2"/>
        <v>2</v>
      </c>
      <c r="K8249" s="4">
        <f t="shared" si="3"/>
        <v>3</v>
      </c>
      <c r="L8249" s="4">
        <f t="shared" si="4"/>
        <v>6</v>
      </c>
      <c r="S8249" s="1" t="s">
        <v>8286</v>
      </c>
      <c r="T8249" s="4" t="str">
        <f t="shared" si="5"/>
        <v>Juice</v>
      </c>
      <c r="U8249" s="4" t="str">
        <f t="shared" si="6"/>
        <v>In-store</v>
      </c>
      <c r="V8249" s="4" t="str">
        <f t="shared" si="7"/>
        <v>Cash</v>
      </c>
      <c r="W8249" s="4">
        <f t="shared" ref="W8249:Y8249" si="8256">IF(OR(J8249 = "ERROR", J8249 = ""), "UNKNOWN", J8249)</f>
        <v>2</v>
      </c>
      <c r="X8249" s="4">
        <f t="shared" si="8256"/>
        <v>3</v>
      </c>
      <c r="Y8249" s="4">
        <f t="shared" si="8256"/>
        <v>6</v>
      </c>
      <c r="Z8249" s="5">
        <f t="shared" si="9"/>
        <v>44982</v>
      </c>
    </row>
    <row r="8250">
      <c r="A8250" s="1" t="s">
        <v>8287</v>
      </c>
      <c r="B8250" s="1" t="s">
        <v>22</v>
      </c>
      <c r="C8250" s="1">
        <v>1.0</v>
      </c>
      <c r="D8250" s="1">
        <v>2.0</v>
      </c>
      <c r="E8250" s="1">
        <v>2.0</v>
      </c>
      <c r="F8250" s="1" t="s">
        <v>28</v>
      </c>
      <c r="H8250" s="2">
        <v>45047.0</v>
      </c>
      <c r="J8250" s="3">
        <f t="shared" si="2"/>
        <v>1</v>
      </c>
      <c r="K8250" s="4">
        <f t="shared" si="3"/>
        <v>2</v>
      </c>
      <c r="L8250" s="4">
        <f t="shared" si="4"/>
        <v>2</v>
      </c>
      <c r="S8250" s="1" t="s">
        <v>8287</v>
      </c>
      <c r="T8250" s="4" t="str">
        <f t="shared" si="5"/>
        <v>Coffee</v>
      </c>
      <c r="U8250" s="4" t="str">
        <f t="shared" si="6"/>
        <v>UNKNOWN</v>
      </c>
      <c r="V8250" s="4" t="str">
        <f t="shared" si="7"/>
        <v>Cash</v>
      </c>
      <c r="W8250" s="4">
        <f t="shared" ref="W8250:Y8250" si="8257">IF(OR(J8250 = "ERROR", J8250 = ""), "UNKNOWN", J8250)</f>
        <v>1</v>
      </c>
      <c r="X8250" s="4">
        <f t="shared" si="8257"/>
        <v>2</v>
      </c>
      <c r="Y8250" s="4">
        <f t="shared" si="8257"/>
        <v>2</v>
      </c>
      <c r="Z8250" s="5">
        <f t="shared" si="9"/>
        <v>45047</v>
      </c>
    </row>
    <row r="8251">
      <c r="A8251" s="1" t="s">
        <v>8288</v>
      </c>
      <c r="B8251" s="1" t="s">
        <v>32</v>
      </c>
      <c r="C8251" s="1">
        <v>2.0</v>
      </c>
      <c r="D8251" s="1">
        <v>1.0</v>
      </c>
      <c r="E8251" s="1">
        <v>2.0</v>
      </c>
      <c r="F8251" s="1" t="s">
        <v>39</v>
      </c>
      <c r="G8251" s="1" t="s">
        <v>25</v>
      </c>
      <c r="H8251" s="2">
        <v>45112.0</v>
      </c>
      <c r="J8251" s="3">
        <f t="shared" si="2"/>
        <v>2</v>
      </c>
      <c r="K8251" s="4">
        <f t="shared" si="3"/>
        <v>1</v>
      </c>
      <c r="L8251" s="4">
        <f t="shared" si="4"/>
        <v>2</v>
      </c>
      <c r="S8251" s="1" t="s">
        <v>8288</v>
      </c>
      <c r="T8251" s="4" t="str">
        <f t="shared" si="5"/>
        <v>Cookie</v>
      </c>
      <c r="U8251" s="4" t="str">
        <f t="shared" si="6"/>
        <v>UNKNOWN</v>
      </c>
      <c r="V8251" s="4" t="str">
        <f t="shared" si="7"/>
        <v>Digital Wallet</v>
      </c>
      <c r="W8251" s="4">
        <f t="shared" ref="W8251:Y8251" si="8258">IF(OR(J8251 = "ERROR", J8251 = ""), "UNKNOWN", J8251)</f>
        <v>2</v>
      </c>
      <c r="X8251" s="4">
        <f t="shared" si="8258"/>
        <v>1</v>
      </c>
      <c r="Y8251" s="4">
        <f t="shared" si="8258"/>
        <v>2</v>
      </c>
      <c r="Z8251" s="5">
        <f t="shared" si="9"/>
        <v>45112</v>
      </c>
    </row>
    <row r="8252">
      <c r="A8252" s="1" t="s">
        <v>8289</v>
      </c>
      <c r="B8252" s="1" t="s">
        <v>32</v>
      </c>
      <c r="C8252" s="1">
        <v>4.0</v>
      </c>
      <c r="D8252" s="1">
        <v>1.0</v>
      </c>
      <c r="E8252" s="1">
        <v>4.0</v>
      </c>
      <c r="G8252" s="1" t="s">
        <v>29</v>
      </c>
      <c r="H8252" s="2">
        <v>45095.0</v>
      </c>
      <c r="J8252" s="3">
        <f t="shared" si="2"/>
        <v>4</v>
      </c>
      <c r="K8252" s="4">
        <f t="shared" si="3"/>
        <v>1</v>
      </c>
      <c r="L8252" s="4">
        <f t="shared" si="4"/>
        <v>4</v>
      </c>
      <c r="S8252" s="1" t="s">
        <v>8289</v>
      </c>
      <c r="T8252" s="4" t="str">
        <f t="shared" si="5"/>
        <v>Cookie</v>
      </c>
      <c r="U8252" s="4" t="str">
        <f t="shared" si="6"/>
        <v>In-store</v>
      </c>
      <c r="V8252" s="4" t="str">
        <f t="shared" si="7"/>
        <v>UNKNOWN</v>
      </c>
      <c r="W8252" s="4">
        <f t="shared" ref="W8252:Y8252" si="8259">IF(OR(J8252 = "ERROR", J8252 = ""), "UNKNOWN", J8252)</f>
        <v>4</v>
      </c>
      <c r="X8252" s="4">
        <f t="shared" si="8259"/>
        <v>1</v>
      </c>
      <c r="Y8252" s="4">
        <f t="shared" si="8259"/>
        <v>4</v>
      </c>
      <c r="Z8252" s="5">
        <f t="shared" si="9"/>
        <v>45095</v>
      </c>
    </row>
    <row r="8253">
      <c r="A8253" s="1" t="s">
        <v>8290</v>
      </c>
      <c r="B8253" s="1" t="s">
        <v>41</v>
      </c>
      <c r="C8253" s="1">
        <v>4.0</v>
      </c>
      <c r="D8253" s="1">
        <v>4.0</v>
      </c>
      <c r="E8253" s="1">
        <v>16.0</v>
      </c>
      <c r="F8253" s="1" t="s">
        <v>39</v>
      </c>
      <c r="G8253" s="1" t="s">
        <v>29</v>
      </c>
      <c r="H8253" s="2">
        <v>45107.0</v>
      </c>
      <c r="J8253" s="3">
        <f t="shared" si="2"/>
        <v>4</v>
      </c>
      <c r="K8253" s="4">
        <f t="shared" si="3"/>
        <v>4</v>
      </c>
      <c r="L8253" s="4">
        <f t="shared" si="4"/>
        <v>16</v>
      </c>
      <c r="S8253" s="1" t="s">
        <v>8290</v>
      </c>
      <c r="T8253" s="4" t="str">
        <f t="shared" si="5"/>
        <v>Smoothie</v>
      </c>
      <c r="U8253" s="4" t="str">
        <f t="shared" si="6"/>
        <v>In-store</v>
      </c>
      <c r="V8253" s="4" t="str">
        <f t="shared" si="7"/>
        <v>Digital Wallet</v>
      </c>
      <c r="W8253" s="4">
        <f t="shared" ref="W8253:Y8253" si="8260">IF(OR(J8253 = "ERROR", J8253 = ""), "UNKNOWN", J8253)</f>
        <v>4</v>
      </c>
      <c r="X8253" s="4">
        <f t="shared" si="8260"/>
        <v>4</v>
      </c>
      <c r="Y8253" s="4">
        <f t="shared" si="8260"/>
        <v>16</v>
      </c>
      <c r="Z8253" s="5">
        <f t="shared" si="9"/>
        <v>45107</v>
      </c>
    </row>
    <row r="8254">
      <c r="A8254" s="1" t="s">
        <v>8291</v>
      </c>
      <c r="B8254" s="1" t="s">
        <v>55</v>
      </c>
      <c r="C8254" s="1">
        <v>4.0</v>
      </c>
      <c r="D8254" s="1">
        <v>3.0</v>
      </c>
      <c r="E8254" s="1">
        <v>12.0</v>
      </c>
      <c r="F8254" s="1" t="s">
        <v>23</v>
      </c>
      <c r="H8254" s="2">
        <v>44960.0</v>
      </c>
      <c r="J8254" s="3">
        <f t="shared" si="2"/>
        <v>4</v>
      </c>
      <c r="K8254" s="4">
        <f t="shared" si="3"/>
        <v>3</v>
      </c>
      <c r="L8254" s="4">
        <f t="shared" si="4"/>
        <v>12</v>
      </c>
      <c r="S8254" s="1" t="s">
        <v>8291</v>
      </c>
      <c r="T8254" s="4" t="str">
        <f t="shared" si="5"/>
        <v>Juice</v>
      </c>
      <c r="U8254" s="4" t="str">
        <f t="shared" si="6"/>
        <v>UNKNOWN</v>
      </c>
      <c r="V8254" s="4" t="str">
        <f t="shared" si="7"/>
        <v>Credit Card</v>
      </c>
      <c r="W8254" s="4">
        <f t="shared" ref="W8254:Y8254" si="8261">IF(OR(J8254 = "ERROR", J8254 = ""), "UNKNOWN", J8254)</f>
        <v>4</v>
      </c>
      <c r="X8254" s="4">
        <f t="shared" si="8261"/>
        <v>3</v>
      </c>
      <c r="Y8254" s="4">
        <f t="shared" si="8261"/>
        <v>12</v>
      </c>
      <c r="Z8254" s="5">
        <f t="shared" si="9"/>
        <v>44960</v>
      </c>
    </row>
    <row r="8255">
      <c r="A8255" s="1" t="s">
        <v>8292</v>
      </c>
      <c r="B8255" s="1" t="s">
        <v>22</v>
      </c>
      <c r="C8255" s="1">
        <v>1.0</v>
      </c>
      <c r="D8255" s="1">
        <v>2.0</v>
      </c>
      <c r="E8255" s="1">
        <v>2.0</v>
      </c>
      <c r="F8255" s="1" t="s">
        <v>39</v>
      </c>
      <c r="G8255" s="1" t="s">
        <v>24</v>
      </c>
      <c r="H8255" s="6">
        <v>45211.0</v>
      </c>
      <c r="J8255" s="3">
        <f t="shared" si="2"/>
        <v>1</v>
      </c>
      <c r="K8255" s="4">
        <f t="shared" si="3"/>
        <v>2</v>
      </c>
      <c r="L8255" s="4">
        <f t="shared" si="4"/>
        <v>2</v>
      </c>
      <c r="S8255" s="1" t="s">
        <v>8292</v>
      </c>
      <c r="T8255" s="4" t="str">
        <f t="shared" si="5"/>
        <v>Coffee</v>
      </c>
      <c r="U8255" s="4" t="str">
        <f t="shared" si="6"/>
        <v>Takeaway</v>
      </c>
      <c r="V8255" s="4" t="str">
        <f t="shared" si="7"/>
        <v>Digital Wallet</v>
      </c>
      <c r="W8255" s="4">
        <f t="shared" ref="W8255:Y8255" si="8262">IF(OR(J8255 = "ERROR", J8255 = ""), "UNKNOWN", J8255)</f>
        <v>1</v>
      </c>
      <c r="X8255" s="4">
        <f t="shared" si="8262"/>
        <v>2</v>
      </c>
      <c r="Y8255" s="4">
        <f t="shared" si="8262"/>
        <v>2</v>
      </c>
      <c r="Z8255" s="7">
        <f t="shared" si="9"/>
        <v>45211</v>
      </c>
    </row>
    <row r="8256">
      <c r="A8256" s="1" t="s">
        <v>8293</v>
      </c>
      <c r="B8256" s="1" t="s">
        <v>41</v>
      </c>
      <c r="C8256" s="1">
        <v>2.0</v>
      </c>
      <c r="D8256" s="1">
        <v>4.0</v>
      </c>
      <c r="E8256" s="1">
        <v>8.0</v>
      </c>
      <c r="F8256" s="1" t="s">
        <v>28</v>
      </c>
      <c r="H8256" s="2">
        <v>45232.0</v>
      </c>
      <c r="J8256" s="3">
        <f t="shared" si="2"/>
        <v>2</v>
      </c>
      <c r="K8256" s="4">
        <f t="shared" si="3"/>
        <v>4</v>
      </c>
      <c r="L8256" s="4">
        <f t="shared" si="4"/>
        <v>8</v>
      </c>
      <c r="S8256" s="1" t="s">
        <v>8293</v>
      </c>
      <c r="T8256" s="4" t="str">
        <f t="shared" si="5"/>
        <v>Smoothie</v>
      </c>
      <c r="U8256" s="4" t="str">
        <f t="shared" si="6"/>
        <v>UNKNOWN</v>
      </c>
      <c r="V8256" s="4" t="str">
        <f t="shared" si="7"/>
        <v>Cash</v>
      </c>
      <c r="W8256" s="4">
        <f t="shared" ref="W8256:Y8256" si="8263">IF(OR(J8256 = "ERROR", J8256 = ""), "UNKNOWN", J8256)</f>
        <v>2</v>
      </c>
      <c r="X8256" s="4">
        <f t="shared" si="8263"/>
        <v>4</v>
      </c>
      <c r="Y8256" s="4">
        <f t="shared" si="8263"/>
        <v>8</v>
      </c>
      <c r="Z8256" s="5">
        <f t="shared" si="9"/>
        <v>45232</v>
      </c>
    </row>
    <row r="8257">
      <c r="A8257" s="1" t="s">
        <v>8294</v>
      </c>
      <c r="B8257" s="1" t="s">
        <v>55</v>
      </c>
      <c r="C8257" s="1">
        <v>3.0</v>
      </c>
      <c r="D8257" s="1">
        <v>3.0</v>
      </c>
      <c r="E8257" s="1">
        <v>9.0</v>
      </c>
      <c r="F8257" s="1" t="s">
        <v>28</v>
      </c>
      <c r="G8257" s="1" t="s">
        <v>24</v>
      </c>
      <c r="H8257" s="2">
        <v>45038.0</v>
      </c>
      <c r="J8257" s="3">
        <f t="shared" si="2"/>
        <v>3</v>
      </c>
      <c r="K8257" s="4">
        <f t="shared" si="3"/>
        <v>3</v>
      </c>
      <c r="L8257" s="4">
        <f t="shared" si="4"/>
        <v>9</v>
      </c>
      <c r="S8257" s="1" t="s">
        <v>8294</v>
      </c>
      <c r="T8257" s="4" t="str">
        <f t="shared" si="5"/>
        <v>Juice</v>
      </c>
      <c r="U8257" s="4" t="str">
        <f t="shared" si="6"/>
        <v>Takeaway</v>
      </c>
      <c r="V8257" s="4" t="str">
        <f t="shared" si="7"/>
        <v>Cash</v>
      </c>
      <c r="W8257" s="4">
        <f t="shared" ref="W8257:Y8257" si="8264">IF(OR(J8257 = "ERROR", J8257 = ""), "UNKNOWN", J8257)</f>
        <v>3</v>
      </c>
      <c r="X8257" s="4">
        <f t="shared" si="8264"/>
        <v>3</v>
      </c>
      <c r="Y8257" s="4">
        <f t="shared" si="8264"/>
        <v>9</v>
      </c>
      <c r="Z8257" s="5">
        <f t="shared" si="9"/>
        <v>45038</v>
      </c>
    </row>
    <row r="8258">
      <c r="A8258" s="1" t="s">
        <v>8295</v>
      </c>
      <c r="B8258" s="1" t="s">
        <v>55</v>
      </c>
      <c r="C8258" s="1">
        <v>1.0</v>
      </c>
      <c r="D8258" s="1">
        <v>3.0</v>
      </c>
      <c r="E8258" s="1">
        <v>3.0</v>
      </c>
      <c r="F8258" s="1" t="s">
        <v>30</v>
      </c>
      <c r="G8258" s="1" t="s">
        <v>24</v>
      </c>
      <c r="H8258" s="6">
        <v>45244.0</v>
      </c>
      <c r="J8258" s="3">
        <f t="shared" si="2"/>
        <v>1</v>
      </c>
      <c r="K8258" s="4">
        <f t="shared" si="3"/>
        <v>3</v>
      </c>
      <c r="L8258" s="4">
        <f t="shared" si="4"/>
        <v>3</v>
      </c>
      <c r="S8258" s="1" t="s">
        <v>8295</v>
      </c>
      <c r="T8258" s="4" t="str">
        <f t="shared" si="5"/>
        <v>Juice</v>
      </c>
      <c r="U8258" s="4" t="str">
        <f t="shared" si="6"/>
        <v>Takeaway</v>
      </c>
      <c r="V8258" s="4" t="str">
        <f t="shared" si="7"/>
        <v>UNKNOWN</v>
      </c>
      <c r="W8258" s="4">
        <f t="shared" ref="W8258:Y8258" si="8265">IF(OR(J8258 = "ERROR", J8258 = ""), "UNKNOWN", J8258)</f>
        <v>1</v>
      </c>
      <c r="X8258" s="4">
        <f t="shared" si="8265"/>
        <v>3</v>
      </c>
      <c r="Y8258" s="4">
        <f t="shared" si="8265"/>
        <v>3</v>
      </c>
      <c r="Z8258" s="7">
        <f t="shared" si="9"/>
        <v>45244</v>
      </c>
    </row>
    <row r="8259">
      <c r="A8259" s="1" t="s">
        <v>8296</v>
      </c>
      <c r="B8259" s="1" t="s">
        <v>55</v>
      </c>
      <c r="C8259" s="1">
        <v>3.0</v>
      </c>
      <c r="D8259" s="1">
        <v>3.0</v>
      </c>
      <c r="E8259" s="1">
        <v>9.0</v>
      </c>
      <c r="F8259" s="1" t="s">
        <v>28</v>
      </c>
      <c r="G8259" s="1" t="s">
        <v>29</v>
      </c>
      <c r="H8259" s="2">
        <v>45013.0</v>
      </c>
      <c r="J8259" s="3">
        <f t="shared" si="2"/>
        <v>3</v>
      </c>
      <c r="K8259" s="4">
        <f t="shared" si="3"/>
        <v>3</v>
      </c>
      <c r="L8259" s="4">
        <f t="shared" si="4"/>
        <v>9</v>
      </c>
      <c r="S8259" s="1" t="s">
        <v>8296</v>
      </c>
      <c r="T8259" s="4" t="str">
        <f t="shared" si="5"/>
        <v>Juice</v>
      </c>
      <c r="U8259" s="4" t="str">
        <f t="shared" si="6"/>
        <v>In-store</v>
      </c>
      <c r="V8259" s="4" t="str">
        <f t="shared" si="7"/>
        <v>Cash</v>
      </c>
      <c r="W8259" s="4">
        <f t="shared" ref="W8259:Y8259" si="8266">IF(OR(J8259 = "ERROR", J8259 = ""), "UNKNOWN", J8259)</f>
        <v>3</v>
      </c>
      <c r="X8259" s="4">
        <f t="shared" si="8266"/>
        <v>3</v>
      </c>
      <c r="Y8259" s="4">
        <f t="shared" si="8266"/>
        <v>9</v>
      </c>
      <c r="Z8259" s="5">
        <f t="shared" si="9"/>
        <v>45013</v>
      </c>
    </row>
    <row r="8260">
      <c r="A8260" s="1" t="s">
        <v>8297</v>
      </c>
      <c r="B8260" s="1" t="s">
        <v>32</v>
      </c>
      <c r="C8260" s="1">
        <v>3.0</v>
      </c>
      <c r="D8260" s="1">
        <v>1.0</v>
      </c>
      <c r="E8260" s="1">
        <v>3.0</v>
      </c>
      <c r="F8260" s="1" t="s">
        <v>23</v>
      </c>
      <c r="G8260" s="1" t="s">
        <v>29</v>
      </c>
      <c r="H8260" s="2">
        <v>45047.0</v>
      </c>
      <c r="J8260" s="3">
        <f t="shared" si="2"/>
        <v>3</v>
      </c>
      <c r="K8260" s="4">
        <f t="shared" si="3"/>
        <v>1</v>
      </c>
      <c r="L8260" s="4">
        <f t="shared" si="4"/>
        <v>3</v>
      </c>
      <c r="S8260" s="1" t="s">
        <v>8297</v>
      </c>
      <c r="T8260" s="4" t="str">
        <f t="shared" si="5"/>
        <v>Cookie</v>
      </c>
      <c r="U8260" s="4" t="str">
        <f t="shared" si="6"/>
        <v>In-store</v>
      </c>
      <c r="V8260" s="4" t="str">
        <f t="shared" si="7"/>
        <v>Credit Card</v>
      </c>
      <c r="W8260" s="4">
        <f t="shared" ref="W8260:Y8260" si="8267">IF(OR(J8260 = "ERROR", J8260 = ""), "UNKNOWN", J8260)</f>
        <v>3</v>
      </c>
      <c r="X8260" s="4">
        <f t="shared" si="8267"/>
        <v>1</v>
      </c>
      <c r="Y8260" s="4">
        <f t="shared" si="8267"/>
        <v>3</v>
      </c>
      <c r="Z8260" s="5">
        <f t="shared" si="9"/>
        <v>45047</v>
      </c>
    </row>
    <row r="8261">
      <c r="A8261" s="1" t="s">
        <v>8298</v>
      </c>
      <c r="B8261" s="1" t="s">
        <v>41</v>
      </c>
      <c r="C8261" s="1">
        <v>5.0</v>
      </c>
      <c r="D8261" s="1">
        <v>4.0</v>
      </c>
      <c r="E8261" s="1">
        <v>20.0</v>
      </c>
      <c r="F8261" s="1" t="s">
        <v>39</v>
      </c>
      <c r="H8261" s="2">
        <v>45043.0</v>
      </c>
      <c r="J8261" s="3">
        <f t="shared" si="2"/>
        <v>5</v>
      </c>
      <c r="K8261" s="4">
        <f t="shared" si="3"/>
        <v>4</v>
      </c>
      <c r="L8261" s="4">
        <f t="shared" si="4"/>
        <v>20</v>
      </c>
      <c r="S8261" s="1" t="s">
        <v>8298</v>
      </c>
      <c r="T8261" s="4" t="str">
        <f t="shared" si="5"/>
        <v>Smoothie</v>
      </c>
      <c r="U8261" s="4" t="str">
        <f t="shared" si="6"/>
        <v>UNKNOWN</v>
      </c>
      <c r="V8261" s="4" t="str">
        <f t="shared" si="7"/>
        <v>Digital Wallet</v>
      </c>
      <c r="W8261" s="4">
        <f t="shared" ref="W8261:Y8261" si="8268">IF(OR(J8261 = "ERROR", J8261 = ""), "UNKNOWN", J8261)</f>
        <v>5</v>
      </c>
      <c r="X8261" s="4">
        <f t="shared" si="8268"/>
        <v>4</v>
      </c>
      <c r="Y8261" s="4">
        <f t="shared" si="8268"/>
        <v>20</v>
      </c>
      <c r="Z8261" s="5">
        <f t="shared" si="9"/>
        <v>45043</v>
      </c>
    </row>
    <row r="8262">
      <c r="A8262" s="1" t="s">
        <v>8299</v>
      </c>
      <c r="B8262" s="1" t="s">
        <v>44</v>
      </c>
      <c r="C8262" s="1">
        <v>2.0</v>
      </c>
      <c r="D8262" s="1">
        <v>4.0</v>
      </c>
      <c r="E8262" s="1">
        <v>8.0</v>
      </c>
      <c r="G8262" s="1" t="s">
        <v>24</v>
      </c>
      <c r="H8262" s="2">
        <v>45073.0</v>
      </c>
      <c r="J8262" s="3">
        <f t="shared" si="2"/>
        <v>2</v>
      </c>
      <c r="K8262" s="4">
        <f t="shared" si="3"/>
        <v>4</v>
      </c>
      <c r="L8262" s="4">
        <f t="shared" si="4"/>
        <v>8</v>
      </c>
      <c r="S8262" s="1" t="s">
        <v>8299</v>
      </c>
      <c r="T8262" s="4" t="str">
        <f t="shared" si="5"/>
        <v>Sandwich</v>
      </c>
      <c r="U8262" s="4" t="str">
        <f t="shared" si="6"/>
        <v>Takeaway</v>
      </c>
      <c r="V8262" s="4" t="str">
        <f t="shared" si="7"/>
        <v>UNKNOWN</v>
      </c>
      <c r="W8262" s="4">
        <f t="shared" ref="W8262:Y8262" si="8269">IF(OR(J8262 = "ERROR", J8262 = ""), "UNKNOWN", J8262)</f>
        <v>2</v>
      </c>
      <c r="X8262" s="4">
        <f t="shared" si="8269"/>
        <v>4</v>
      </c>
      <c r="Y8262" s="4">
        <f t="shared" si="8269"/>
        <v>8</v>
      </c>
      <c r="Z8262" s="5">
        <f t="shared" si="9"/>
        <v>45073</v>
      </c>
    </row>
    <row r="8263">
      <c r="A8263" s="1" t="s">
        <v>8300</v>
      </c>
      <c r="B8263" s="1" t="s">
        <v>44</v>
      </c>
      <c r="C8263" s="1">
        <v>3.0</v>
      </c>
      <c r="D8263" s="1">
        <v>4.0</v>
      </c>
      <c r="E8263" s="1">
        <v>12.0</v>
      </c>
      <c r="F8263" s="1" t="s">
        <v>23</v>
      </c>
      <c r="H8263" s="2">
        <v>45197.0</v>
      </c>
      <c r="J8263" s="3">
        <f t="shared" si="2"/>
        <v>3</v>
      </c>
      <c r="K8263" s="4">
        <f t="shared" si="3"/>
        <v>4</v>
      </c>
      <c r="L8263" s="4">
        <f t="shared" si="4"/>
        <v>12</v>
      </c>
      <c r="S8263" s="1" t="s">
        <v>8300</v>
      </c>
      <c r="T8263" s="4" t="str">
        <f t="shared" si="5"/>
        <v>Sandwich</v>
      </c>
      <c r="U8263" s="4" t="str">
        <f t="shared" si="6"/>
        <v>UNKNOWN</v>
      </c>
      <c r="V8263" s="4" t="str">
        <f t="shared" si="7"/>
        <v>Credit Card</v>
      </c>
      <c r="W8263" s="4">
        <f t="shared" ref="W8263:Y8263" si="8270">IF(OR(J8263 = "ERROR", J8263 = ""), "UNKNOWN", J8263)</f>
        <v>3</v>
      </c>
      <c r="X8263" s="4">
        <f t="shared" si="8270"/>
        <v>4</v>
      </c>
      <c r="Y8263" s="4">
        <f t="shared" si="8270"/>
        <v>12</v>
      </c>
      <c r="Z8263" s="5">
        <f t="shared" si="9"/>
        <v>45197</v>
      </c>
    </row>
    <row r="8264">
      <c r="A8264" s="1" t="s">
        <v>8301</v>
      </c>
      <c r="B8264" s="1" t="s">
        <v>36</v>
      </c>
      <c r="C8264" s="1" t="s">
        <v>30</v>
      </c>
      <c r="D8264" s="1">
        <v>5.0</v>
      </c>
      <c r="E8264" s="1">
        <v>20.0</v>
      </c>
      <c r="G8264" s="1" t="s">
        <v>29</v>
      </c>
      <c r="H8264" s="2">
        <v>44946.0</v>
      </c>
      <c r="J8264" s="3">
        <f t="shared" si="2"/>
        <v>4</v>
      </c>
      <c r="K8264" s="4">
        <f t="shared" si="3"/>
        <v>5</v>
      </c>
      <c r="L8264" s="4">
        <f t="shared" si="4"/>
        <v>20</v>
      </c>
      <c r="S8264" s="1" t="s">
        <v>8301</v>
      </c>
      <c r="T8264" s="4" t="str">
        <f t="shared" si="5"/>
        <v>Salad</v>
      </c>
      <c r="U8264" s="4" t="str">
        <f t="shared" si="6"/>
        <v>In-store</v>
      </c>
      <c r="V8264" s="4" t="str">
        <f t="shared" si="7"/>
        <v>UNKNOWN</v>
      </c>
      <c r="W8264" s="4">
        <f t="shared" ref="W8264:Y8264" si="8271">IF(OR(J8264 = "ERROR", J8264 = ""), "UNKNOWN", J8264)</f>
        <v>4</v>
      </c>
      <c r="X8264" s="4">
        <f t="shared" si="8271"/>
        <v>5</v>
      </c>
      <c r="Y8264" s="4">
        <f t="shared" si="8271"/>
        <v>20</v>
      </c>
      <c r="Z8264" s="5">
        <f t="shared" si="9"/>
        <v>44946</v>
      </c>
    </row>
    <row r="8265">
      <c r="A8265" s="1" t="s">
        <v>8302</v>
      </c>
      <c r="B8265" s="1" t="s">
        <v>55</v>
      </c>
      <c r="C8265" s="1">
        <v>3.0</v>
      </c>
      <c r="D8265" s="1">
        <v>3.0</v>
      </c>
      <c r="E8265" s="1">
        <v>9.0</v>
      </c>
      <c r="F8265" s="1" t="s">
        <v>28</v>
      </c>
      <c r="H8265" s="6">
        <v>45275.0</v>
      </c>
      <c r="J8265" s="3">
        <f t="shared" si="2"/>
        <v>3</v>
      </c>
      <c r="K8265" s="4">
        <f t="shared" si="3"/>
        <v>3</v>
      </c>
      <c r="L8265" s="4">
        <f t="shared" si="4"/>
        <v>9</v>
      </c>
      <c r="S8265" s="1" t="s">
        <v>8302</v>
      </c>
      <c r="T8265" s="4" t="str">
        <f t="shared" si="5"/>
        <v>Juice</v>
      </c>
      <c r="U8265" s="4" t="str">
        <f t="shared" si="6"/>
        <v>UNKNOWN</v>
      </c>
      <c r="V8265" s="4" t="str">
        <f t="shared" si="7"/>
        <v>Cash</v>
      </c>
      <c r="W8265" s="4">
        <f t="shared" ref="W8265:Y8265" si="8272">IF(OR(J8265 = "ERROR", J8265 = ""), "UNKNOWN", J8265)</f>
        <v>3</v>
      </c>
      <c r="X8265" s="4">
        <f t="shared" si="8272"/>
        <v>3</v>
      </c>
      <c r="Y8265" s="4">
        <f t="shared" si="8272"/>
        <v>9</v>
      </c>
      <c r="Z8265" s="7">
        <f t="shared" si="9"/>
        <v>45275</v>
      </c>
    </row>
    <row r="8266">
      <c r="A8266" s="1" t="s">
        <v>8303</v>
      </c>
      <c r="B8266" s="1" t="s">
        <v>36</v>
      </c>
      <c r="C8266" s="1">
        <v>5.0</v>
      </c>
      <c r="D8266" s="1">
        <v>5.0</v>
      </c>
      <c r="E8266" s="1">
        <v>25.0</v>
      </c>
      <c r="F8266" s="1" t="s">
        <v>28</v>
      </c>
      <c r="G8266" s="1" t="s">
        <v>24</v>
      </c>
      <c r="H8266" s="6">
        <v>45214.0</v>
      </c>
      <c r="J8266" s="3">
        <f t="shared" si="2"/>
        <v>5</v>
      </c>
      <c r="K8266" s="4">
        <f t="shared" si="3"/>
        <v>5</v>
      </c>
      <c r="L8266" s="4">
        <f t="shared" si="4"/>
        <v>25</v>
      </c>
      <c r="S8266" s="1" t="s">
        <v>8303</v>
      </c>
      <c r="T8266" s="4" t="str">
        <f t="shared" si="5"/>
        <v>Salad</v>
      </c>
      <c r="U8266" s="4" t="str">
        <f t="shared" si="6"/>
        <v>Takeaway</v>
      </c>
      <c r="V8266" s="4" t="str">
        <f t="shared" si="7"/>
        <v>Cash</v>
      </c>
      <c r="W8266" s="4">
        <f t="shared" ref="W8266:Y8266" si="8273">IF(OR(J8266 = "ERROR", J8266 = ""), "UNKNOWN", J8266)</f>
        <v>5</v>
      </c>
      <c r="X8266" s="4">
        <f t="shared" si="8273"/>
        <v>5</v>
      </c>
      <c r="Y8266" s="4">
        <f t="shared" si="8273"/>
        <v>25</v>
      </c>
      <c r="Z8266" s="7">
        <f t="shared" si="9"/>
        <v>45214</v>
      </c>
    </row>
    <row r="8267">
      <c r="A8267" s="1" t="s">
        <v>8304</v>
      </c>
      <c r="B8267" s="1" t="s">
        <v>25</v>
      </c>
      <c r="C8267" s="1">
        <v>1.0</v>
      </c>
      <c r="D8267" s="1">
        <v>1.5</v>
      </c>
      <c r="E8267" s="1">
        <v>1.5</v>
      </c>
      <c r="G8267" s="1" t="s">
        <v>30</v>
      </c>
      <c r="H8267" s="2">
        <v>44993.0</v>
      </c>
      <c r="J8267" s="3">
        <f t="shared" si="2"/>
        <v>1</v>
      </c>
      <c r="K8267" s="4">
        <f t="shared" si="3"/>
        <v>1.5</v>
      </c>
      <c r="L8267" s="4">
        <f t="shared" si="4"/>
        <v>1.5</v>
      </c>
      <c r="S8267" s="1" t="s">
        <v>8304</v>
      </c>
      <c r="T8267" s="4" t="str">
        <f t="shared" si="5"/>
        <v>UNKNOWN</v>
      </c>
      <c r="U8267" s="4" t="str">
        <f t="shared" si="6"/>
        <v>UNKNOWN</v>
      </c>
      <c r="V8267" s="4" t="str">
        <f t="shared" si="7"/>
        <v>UNKNOWN</v>
      </c>
      <c r="W8267" s="4">
        <f t="shared" ref="W8267:Y8267" si="8274">IF(OR(J8267 = "ERROR", J8267 = ""), "UNKNOWN", J8267)</f>
        <v>1</v>
      </c>
      <c r="X8267" s="4">
        <f t="shared" si="8274"/>
        <v>1.5</v>
      </c>
      <c r="Y8267" s="4">
        <f t="shared" si="8274"/>
        <v>1.5</v>
      </c>
      <c r="Z8267" s="5">
        <f t="shared" si="9"/>
        <v>44993</v>
      </c>
    </row>
    <row r="8268">
      <c r="A8268" s="1" t="s">
        <v>8305</v>
      </c>
      <c r="B8268" s="1" t="s">
        <v>27</v>
      </c>
      <c r="C8268" s="1">
        <v>3.0</v>
      </c>
      <c r="D8268" s="1">
        <v>3.0</v>
      </c>
      <c r="E8268" s="1">
        <v>9.0</v>
      </c>
      <c r="G8268" s="1" t="s">
        <v>24</v>
      </c>
      <c r="H8268" s="2">
        <v>45124.0</v>
      </c>
      <c r="J8268" s="3">
        <f t="shared" si="2"/>
        <v>3</v>
      </c>
      <c r="K8268" s="4">
        <f t="shared" si="3"/>
        <v>3</v>
      </c>
      <c r="L8268" s="4">
        <f t="shared" si="4"/>
        <v>9</v>
      </c>
      <c r="S8268" s="1" t="s">
        <v>8305</v>
      </c>
      <c r="T8268" s="4" t="str">
        <f t="shared" si="5"/>
        <v>Cake</v>
      </c>
      <c r="U8268" s="4" t="str">
        <f t="shared" si="6"/>
        <v>Takeaway</v>
      </c>
      <c r="V8268" s="4" t="str">
        <f t="shared" si="7"/>
        <v>UNKNOWN</v>
      </c>
      <c r="W8268" s="4">
        <f t="shared" ref="W8268:Y8268" si="8275">IF(OR(J8268 = "ERROR", J8268 = ""), "UNKNOWN", J8268)</f>
        <v>3</v>
      </c>
      <c r="X8268" s="4">
        <f t="shared" si="8275"/>
        <v>3</v>
      </c>
      <c r="Y8268" s="4">
        <f t="shared" si="8275"/>
        <v>9</v>
      </c>
      <c r="Z8268" s="5">
        <f t="shared" si="9"/>
        <v>45124</v>
      </c>
    </row>
    <row r="8269">
      <c r="A8269" s="1" t="s">
        <v>8306</v>
      </c>
      <c r="B8269" s="1" t="s">
        <v>81</v>
      </c>
      <c r="C8269" s="1">
        <v>1.0</v>
      </c>
      <c r="D8269" s="1">
        <v>1.5</v>
      </c>
      <c r="E8269" s="1">
        <v>1.5</v>
      </c>
      <c r="G8269" s="1" t="s">
        <v>24</v>
      </c>
      <c r="H8269" s="2">
        <v>45238.0</v>
      </c>
      <c r="J8269" s="3">
        <f t="shared" si="2"/>
        <v>1</v>
      </c>
      <c r="K8269" s="4">
        <f t="shared" si="3"/>
        <v>1.5</v>
      </c>
      <c r="L8269" s="4">
        <f t="shared" si="4"/>
        <v>1.5</v>
      </c>
      <c r="S8269" s="1" t="s">
        <v>8306</v>
      </c>
      <c r="T8269" s="4" t="str">
        <f t="shared" si="5"/>
        <v>Tea</v>
      </c>
      <c r="U8269" s="4" t="str">
        <f t="shared" si="6"/>
        <v>Takeaway</v>
      </c>
      <c r="V8269" s="4" t="str">
        <f t="shared" si="7"/>
        <v>UNKNOWN</v>
      </c>
      <c r="W8269" s="4">
        <f t="shared" ref="W8269:Y8269" si="8276">IF(OR(J8269 = "ERROR", J8269 = ""), "UNKNOWN", J8269)</f>
        <v>1</v>
      </c>
      <c r="X8269" s="4">
        <f t="shared" si="8276"/>
        <v>1.5</v>
      </c>
      <c r="Y8269" s="4">
        <f t="shared" si="8276"/>
        <v>1.5</v>
      </c>
      <c r="Z8269" s="5">
        <f t="shared" si="9"/>
        <v>45238</v>
      </c>
    </row>
    <row r="8270">
      <c r="A8270" s="1" t="s">
        <v>8307</v>
      </c>
      <c r="B8270" s="1" t="s">
        <v>44</v>
      </c>
      <c r="C8270" s="1">
        <v>1.0</v>
      </c>
      <c r="D8270" s="1">
        <v>4.0</v>
      </c>
      <c r="E8270" s="1">
        <v>4.0</v>
      </c>
      <c r="F8270" s="1" t="s">
        <v>23</v>
      </c>
      <c r="G8270" s="1" t="s">
        <v>29</v>
      </c>
      <c r="H8270" s="6">
        <v>45212.0</v>
      </c>
      <c r="J8270" s="3">
        <f t="shared" si="2"/>
        <v>1</v>
      </c>
      <c r="K8270" s="4">
        <f t="shared" si="3"/>
        <v>4</v>
      </c>
      <c r="L8270" s="4">
        <f t="shared" si="4"/>
        <v>4</v>
      </c>
      <c r="S8270" s="1" t="s">
        <v>8307</v>
      </c>
      <c r="T8270" s="4" t="str">
        <f t="shared" si="5"/>
        <v>Sandwich</v>
      </c>
      <c r="U8270" s="4" t="str">
        <f t="shared" si="6"/>
        <v>In-store</v>
      </c>
      <c r="V8270" s="4" t="str">
        <f t="shared" si="7"/>
        <v>Credit Card</v>
      </c>
      <c r="W8270" s="4">
        <f t="shared" ref="W8270:Y8270" si="8277">IF(OR(J8270 = "ERROR", J8270 = ""), "UNKNOWN", J8270)</f>
        <v>1</v>
      </c>
      <c r="X8270" s="4">
        <f t="shared" si="8277"/>
        <v>4</v>
      </c>
      <c r="Y8270" s="4">
        <f t="shared" si="8277"/>
        <v>4</v>
      </c>
      <c r="Z8270" s="7">
        <f t="shared" si="9"/>
        <v>45212</v>
      </c>
    </row>
    <row r="8271">
      <c r="A8271" s="1" t="s">
        <v>8308</v>
      </c>
      <c r="B8271" s="1" t="s">
        <v>44</v>
      </c>
      <c r="C8271" s="1">
        <v>1.0</v>
      </c>
      <c r="D8271" s="1">
        <v>4.0</v>
      </c>
      <c r="E8271" s="1">
        <v>4.0</v>
      </c>
      <c r="G8271" s="1" t="s">
        <v>24</v>
      </c>
      <c r="H8271" s="2">
        <v>45109.0</v>
      </c>
      <c r="J8271" s="3">
        <f t="shared" si="2"/>
        <v>1</v>
      </c>
      <c r="K8271" s="4">
        <f t="shared" si="3"/>
        <v>4</v>
      </c>
      <c r="L8271" s="4">
        <f t="shared" si="4"/>
        <v>4</v>
      </c>
      <c r="S8271" s="1" t="s">
        <v>8308</v>
      </c>
      <c r="T8271" s="4" t="str">
        <f t="shared" si="5"/>
        <v>Sandwich</v>
      </c>
      <c r="U8271" s="4" t="str">
        <f t="shared" si="6"/>
        <v>Takeaway</v>
      </c>
      <c r="V8271" s="4" t="str">
        <f t="shared" si="7"/>
        <v>UNKNOWN</v>
      </c>
      <c r="W8271" s="4">
        <f t="shared" ref="W8271:Y8271" si="8278">IF(OR(J8271 = "ERROR", J8271 = ""), "UNKNOWN", J8271)</f>
        <v>1</v>
      </c>
      <c r="X8271" s="4">
        <f t="shared" si="8278"/>
        <v>4</v>
      </c>
      <c r="Y8271" s="4">
        <f t="shared" si="8278"/>
        <v>4</v>
      </c>
      <c r="Z8271" s="5">
        <f t="shared" si="9"/>
        <v>45109</v>
      </c>
    </row>
    <row r="8272">
      <c r="A8272" s="1" t="s">
        <v>8309</v>
      </c>
      <c r="B8272" s="1" t="s">
        <v>81</v>
      </c>
      <c r="C8272" s="1">
        <v>2.0</v>
      </c>
      <c r="D8272" s="1">
        <v>1.5</v>
      </c>
      <c r="E8272" s="1">
        <v>3.0</v>
      </c>
      <c r="F8272" s="1" t="s">
        <v>28</v>
      </c>
      <c r="H8272" s="2">
        <v>45116.0</v>
      </c>
      <c r="J8272" s="3">
        <f t="shared" si="2"/>
        <v>2</v>
      </c>
      <c r="K8272" s="4">
        <f t="shared" si="3"/>
        <v>1.5</v>
      </c>
      <c r="L8272" s="4">
        <f t="shared" si="4"/>
        <v>3</v>
      </c>
      <c r="S8272" s="1" t="s">
        <v>8309</v>
      </c>
      <c r="T8272" s="4" t="str">
        <f t="shared" si="5"/>
        <v>Tea</v>
      </c>
      <c r="U8272" s="4" t="str">
        <f t="shared" si="6"/>
        <v>UNKNOWN</v>
      </c>
      <c r="V8272" s="4" t="str">
        <f t="shared" si="7"/>
        <v>Cash</v>
      </c>
      <c r="W8272" s="4">
        <f t="shared" ref="W8272:Y8272" si="8279">IF(OR(J8272 = "ERROR", J8272 = ""), "UNKNOWN", J8272)</f>
        <v>2</v>
      </c>
      <c r="X8272" s="4">
        <f t="shared" si="8279"/>
        <v>1.5</v>
      </c>
      <c r="Y8272" s="4">
        <f t="shared" si="8279"/>
        <v>3</v>
      </c>
      <c r="Z8272" s="5">
        <f t="shared" si="9"/>
        <v>45116</v>
      </c>
    </row>
    <row r="8273">
      <c r="A8273" s="1" t="s">
        <v>8310</v>
      </c>
      <c r="B8273" s="1" t="s">
        <v>55</v>
      </c>
      <c r="C8273" s="1">
        <v>2.0</v>
      </c>
      <c r="D8273" s="1">
        <v>3.0</v>
      </c>
      <c r="E8273" s="1">
        <v>6.0</v>
      </c>
      <c r="F8273" s="1" t="s">
        <v>28</v>
      </c>
      <c r="G8273" s="1" t="s">
        <v>24</v>
      </c>
      <c r="H8273" s="2">
        <v>45051.0</v>
      </c>
      <c r="J8273" s="3">
        <f t="shared" si="2"/>
        <v>2</v>
      </c>
      <c r="K8273" s="4">
        <f t="shared" si="3"/>
        <v>3</v>
      </c>
      <c r="L8273" s="4">
        <f t="shared" si="4"/>
        <v>6</v>
      </c>
      <c r="S8273" s="1" t="s">
        <v>8310</v>
      </c>
      <c r="T8273" s="4" t="str">
        <f t="shared" si="5"/>
        <v>Juice</v>
      </c>
      <c r="U8273" s="4" t="str">
        <f t="shared" si="6"/>
        <v>Takeaway</v>
      </c>
      <c r="V8273" s="4" t="str">
        <f t="shared" si="7"/>
        <v>Cash</v>
      </c>
      <c r="W8273" s="4">
        <f t="shared" ref="W8273:Y8273" si="8280">IF(OR(J8273 = "ERROR", J8273 = ""), "UNKNOWN", J8273)</f>
        <v>2</v>
      </c>
      <c r="X8273" s="4">
        <f t="shared" si="8280"/>
        <v>3</v>
      </c>
      <c r="Y8273" s="4">
        <f t="shared" si="8280"/>
        <v>6</v>
      </c>
      <c r="Z8273" s="5">
        <f t="shared" si="9"/>
        <v>45051</v>
      </c>
    </row>
    <row r="8274">
      <c r="A8274" s="1" t="s">
        <v>8311</v>
      </c>
      <c r="B8274" s="1" t="s">
        <v>36</v>
      </c>
      <c r="C8274" s="1">
        <v>3.0</v>
      </c>
      <c r="D8274" s="1">
        <v>5.0</v>
      </c>
      <c r="E8274" s="1">
        <v>15.0</v>
      </c>
      <c r="F8274" s="1" t="s">
        <v>39</v>
      </c>
      <c r="G8274" s="1" t="s">
        <v>24</v>
      </c>
      <c r="H8274" s="6">
        <v>45240.0</v>
      </c>
      <c r="J8274" s="3">
        <f t="shared" si="2"/>
        <v>3</v>
      </c>
      <c r="K8274" s="4">
        <f t="shared" si="3"/>
        <v>5</v>
      </c>
      <c r="L8274" s="4">
        <f t="shared" si="4"/>
        <v>15</v>
      </c>
      <c r="S8274" s="1" t="s">
        <v>8311</v>
      </c>
      <c r="T8274" s="4" t="str">
        <f t="shared" si="5"/>
        <v>Salad</v>
      </c>
      <c r="U8274" s="4" t="str">
        <f t="shared" si="6"/>
        <v>Takeaway</v>
      </c>
      <c r="V8274" s="4" t="str">
        <f t="shared" si="7"/>
        <v>Digital Wallet</v>
      </c>
      <c r="W8274" s="4">
        <f t="shared" ref="W8274:Y8274" si="8281">IF(OR(J8274 = "ERROR", J8274 = ""), "UNKNOWN", J8274)</f>
        <v>3</v>
      </c>
      <c r="X8274" s="4">
        <f t="shared" si="8281"/>
        <v>5</v>
      </c>
      <c r="Y8274" s="4">
        <f t="shared" si="8281"/>
        <v>15</v>
      </c>
      <c r="Z8274" s="7">
        <f t="shared" si="9"/>
        <v>45240</v>
      </c>
    </row>
    <row r="8275">
      <c r="A8275" s="1" t="s">
        <v>8312</v>
      </c>
      <c r="B8275" s="1" t="s">
        <v>55</v>
      </c>
      <c r="C8275" s="1">
        <v>4.0</v>
      </c>
      <c r="D8275" s="1">
        <v>3.0</v>
      </c>
      <c r="E8275" s="1">
        <v>12.0</v>
      </c>
      <c r="G8275" s="1" t="s">
        <v>24</v>
      </c>
      <c r="H8275" s="2">
        <v>45065.0</v>
      </c>
      <c r="J8275" s="3">
        <f t="shared" si="2"/>
        <v>4</v>
      </c>
      <c r="K8275" s="4">
        <f t="shared" si="3"/>
        <v>3</v>
      </c>
      <c r="L8275" s="4">
        <f t="shared" si="4"/>
        <v>12</v>
      </c>
      <c r="S8275" s="1" t="s">
        <v>8312</v>
      </c>
      <c r="T8275" s="4" t="str">
        <f t="shared" si="5"/>
        <v>Juice</v>
      </c>
      <c r="U8275" s="4" t="str">
        <f t="shared" si="6"/>
        <v>Takeaway</v>
      </c>
      <c r="V8275" s="4" t="str">
        <f t="shared" si="7"/>
        <v>UNKNOWN</v>
      </c>
      <c r="W8275" s="4">
        <f t="shared" ref="W8275:Y8275" si="8282">IF(OR(J8275 = "ERROR", J8275 = ""), "UNKNOWN", J8275)</f>
        <v>4</v>
      </c>
      <c r="X8275" s="4">
        <f t="shared" si="8282"/>
        <v>3</v>
      </c>
      <c r="Y8275" s="4">
        <f t="shared" si="8282"/>
        <v>12</v>
      </c>
      <c r="Z8275" s="5">
        <f t="shared" si="9"/>
        <v>45065</v>
      </c>
    </row>
    <row r="8276">
      <c r="A8276" s="1" t="s">
        <v>8313</v>
      </c>
      <c r="B8276" s="1" t="s">
        <v>27</v>
      </c>
      <c r="C8276" s="1">
        <v>4.0</v>
      </c>
      <c r="D8276" s="1">
        <v>3.0</v>
      </c>
      <c r="E8276" s="1">
        <v>12.0</v>
      </c>
      <c r="G8276" s="1" t="s">
        <v>29</v>
      </c>
      <c r="H8276" s="2">
        <v>44977.0</v>
      </c>
      <c r="J8276" s="3">
        <f t="shared" si="2"/>
        <v>4</v>
      </c>
      <c r="K8276" s="4">
        <f t="shared" si="3"/>
        <v>3</v>
      </c>
      <c r="L8276" s="4">
        <f t="shared" si="4"/>
        <v>12</v>
      </c>
      <c r="S8276" s="1" t="s">
        <v>8313</v>
      </c>
      <c r="T8276" s="4" t="str">
        <f t="shared" si="5"/>
        <v>Cake</v>
      </c>
      <c r="U8276" s="4" t="str">
        <f t="shared" si="6"/>
        <v>In-store</v>
      </c>
      <c r="V8276" s="4" t="str">
        <f t="shared" si="7"/>
        <v>UNKNOWN</v>
      </c>
      <c r="W8276" s="4">
        <f t="shared" ref="W8276:Y8276" si="8283">IF(OR(J8276 = "ERROR", J8276 = ""), "UNKNOWN", J8276)</f>
        <v>4</v>
      </c>
      <c r="X8276" s="4">
        <f t="shared" si="8283"/>
        <v>3</v>
      </c>
      <c r="Y8276" s="4">
        <f t="shared" si="8283"/>
        <v>12</v>
      </c>
      <c r="Z8276" s="5">
        <f t="shared" si="9"/>
        <v>44977</v>
      </c>
    </row>
    <row r="8277">
      <c r="A8277" s="1" t="s">
        <v>8314</v>
      </c>
      <c r="B8277" s="1" t="s">
        <v>55</v>
      </c>
      <c r="C8277" s="1">
        <v>2.0</v>
      </c>
      <c r="D8277" s="1">
        <v>3.0</v>
      </c>
      <c r="E8277" s="1">
        <v>6.0</v>
      </c>
      <c r="F8277" s="1" t="s">
        <v>23</v>
      </c>
      <c r="G8277" s="1" t="s">
        <v>24</v>
      </c>
      <c r="H8277" s="2">
        <v>45175.0</v>
      </c>
      <c r="J8277" s="3">
        <f t="shared" si="2"/>
        <v>2</v>
      </c>
      <c r="K8277" s="4">
        <f t="shared" si="3"/>
        <v>3</v>
      </c>
      <c r="L8277" s="4">
        <f t="shared" si="4"/>
        <v>6</v>
      </c>
      <c r="S8277" s="1" t="s">
        <v>8314</v>
      </c>
      <c r="T8277" s="4" t="str">
        <f t="shared" si="5"/>
        <v>Juice</v>
      </c>
      <c r="U8277" s="4" t="str">
        <f t="shared" si="6"/>
        <v>Takeaway</v>
      </c>
      <c r="V8277" s="4" t="str">
        <f t="shared" si="7"/>
        <v>Credit Card</v>
      </c>
      <c r="W8277" s="4">
        <f t="shared" ref="W8277:Y8277" si="8284">IF(OR(J8277 = "ERROR", J8277 = ""), "UNKNOWN", J8277)</f>
        <v>2</v>
      </c>
      <c r="X8277" s="4">
        <f t="shared" si="8284"/>
        <v>3</v>
      </c>
      <c r="Y8277" s="4">
        <f t="shared" si="8284"/>
        <v>6</v>
      </c>
      <c r="Z8277" s="5">
        <f t="shared" si="9"/>
        <v>45175</v>
      </c>
    </row>
    <row r="8278">
      <c r="A8278" s="1" t="s">
        <v>8315</v>
      </c>
      <c r="B8278" s="1" t="s">
        <v>55</v>
      </c>
      <c r="C8278" s="1">
        <v>1.0</v>
      </c>
      <c r="D8278" s="1">
        <v>3.0</v>
      </c>
      <c r="E8278" s="1">
        <v>3.0</v>
      </c>
      <c r="F8278" s="1" t="s">
        <v>30</v>
      </c>
      <c r="G8278" s="1" t="s">
        <v>29</v>
      </c>
      <c r="H8278" s="2">
        <v>45116.0</v>
      </c>
      <c r="J8278" s="3">
        <f t="shared" si="2"/>
        <v>1</v>
      </c>
      <c r="K8278" s="4">
        <f t="shared" si="3"/>
        <v>3</v>
      </c>
      <c r="L8278" s="4">
        <f t="shared" si="4"/>
        <v>3</v>
      </c>
      <c r="S8278" s="1" t="s">
        <v>8315</v>
      </c>
      <c r="T8278" s="4" t="str">
        <f t="shared" si="5"/>
        <v>Juice</v>
      </c>
      <c r="U8278" s="4" t="str">
        <f t="shared" si="6"/>
        <v>In-store</v>
      </c>
      <c r="V8278" s="4" t="str">
        <f t="shared" si="7"/>
        <v>UNKNOWN</v>
      </c>
      <c r="W8278" s="4">
        <f t="shared" ref="W8278:Y8278" si="8285">IF(OR(J8278 = "ERROR", J8278 = ""), "UNKNOWN", J8278)</f>
        <v>1</v>
      </c>
      <c r="X8278" s="4">
        <f t="shared" si="8285"/>
        <v>3</v>
      </c>
      <c r="Y8278" s="4">
        <f t="shared" si="8285"/>
        <v>3</v>
      </c>
      <c r="Z8278" s="5">
        <f t="shared" si="9"/>
        <v>45116</v>
      </c>
    </row>
    <row r="8279">
      <c r="A8279" s="1" t="s">
        <v>8316</v>
      </c>
      <c r="B8279" s="1" t="s">
        <v>25</v>
      </c>
      <c r="C8279" s="1">
        <v>5.0</v>
      </c>
      <c r="D8279" s="1">
        <v>4.0</v>
      </c>
      <c r="E8279" s="1" t="s">
        <v>25</v>
      </c>
      <c r="G8279" s="1" t="s">
        <v>24</v>
      </c>
      <c r="H8279" s="2">
        <v>44985.0</v>
      </c>
      <c r="J8279" s="3">
        <f t="shared" si="2"/>
        <v>5</v>
      </c>
      <c r="K8279" s="4">
        <f t="shared" si="3"/>
        <v>4</v>
      </c>
      <c r="L8279" s="4">
        <f t="shared" si="4"/>
        <v>20</v>
      </c>
      <c r="S8279" s="1" t="s">
        <v>8316</v>
      </c>
      <c r="T8279" s="4" t="str">
        <f t="shared" si="5"/>
        <v>UNKNOWN</v>
      </c>
      <c r="U8279" s="4" t="str">
        <f t="shared" si="6"/>
        <v>Takeaway</v>
      </c>
      <c r="V8279" s="4" t="str">
        <f t="shared" si="7"/>
        <v>UNKNOWN</v>
      </c>
      <c r="W8279" s="4">
        <f t="shared" ref="W8279:Y8279" si="8286">IF(OR(J8279 = "ERROR", J8279 = ""), "UNKNOWN", J8279)</f>
        <v>5</v>
      </c>
      <c r="X8279" s="4">
        <f t="shared" si="8286"/>
        <v>4</v>
      </c>
      <c r="Y8279" s="4">
        <f t="shared" si="8286"/>
        <v>20</v>
      </c>
      <c r="Z8279" s="5">
        <f t="shared" si="9"/>
        <v>44985</v>
      </c>
    </row>
    <row r="8280">
      <c r="A8280" s="1" t="s">
        <v>8317</v>
      </c>
      <c r="B8280" s="1" t="s">
        <v>25</v>
      </c>
      <c r="C8280" s="1">
        <v>5.0</v>
      </c>
      <c r="D8280" s="1">
        <v>3.0</v>
      </c>
      <c r="E8280" s="1">
        <v>15.0</v>
      </c>
      <c r="F8280" s="1" t="s">
        <v>39</v>
      </c>
      <c r="H8280" s="2">
        <v>45025.0</v>
      </c>
      <c r="J8280" s="3">
        <f t="shared" si="2"/>
        <v>5</v>
      </c>
      <c r="K8280" s="4">
        <f t="shared" si="3"/>
        <v>3</v>
      </c>
      <c r="L8280" s="4">
        <f t="shared" si="4"/>
        <v>15</v>
      </c>
      <c r="S8280" s="1" t="s">
        <v>8317</v>
      </c>
      <c r="T8280" s="4" t="str">
        <f t="shared" si="5"/>
        <v>UNKNOWN</v>
      </c>
      <c r="U8280" s="4" t="str">
        <f t="shared" si="6"/>
        <v>UNKNOWN</v>
      </c>
      <c r="V8280" s="4" t="str">
        <f t="shared" si="7"/>
        <v>Digital Wallet</v>
      </c>
      <c r="W8280" s="4">
        <f t="shared" ref="W8280:Y8280" si="8287">IF(OR(J8280 = "ERROR", J8280 = ""), "UNKNOWN", J8280)</f>
        <v>5</v>
      </c>
      <c r="X8280" s="4">
        <f t="shared" si="8287"/>
        <v>3</v>
      </c>
      <c r="Y8280" s="4">
        <f t="shared" si="8287"/>
        <v>15</v>
      </c>
      <c r="Z8280" s="5">
        <f t="shared" si="9"/>
        <v>45025</v>
      </c>
    </row>
    <row r="8281">
      <c r="A8281" s="1" t="s">
        <v>8318</v>
      </c>
      <c r="B8281" s="1" t="s">
        <v>41</v>
      </c>
      <c r="C8281" s="1">
        <v>3.0</v>
      </c>
      <c r="D8281" s="1">
        <v>4.0</v>
      </c>
      <c r="E8281" s="1">
        <v>12.0</v>
      </c>
      <c r="G8281" s="1" t="s">
        <v>24</v>
      </c>
      <c r="H8281" s="6">
        <v>45274.0</v>
      </c>
      <c r="J8281" s="3">
        <f t="shared" si="2"/>
        <v>3</v>
      </c>
      <c r="K8281" s="4">
        <f t="shared" si="3"/>
        <v>4</v>
      </c>
      <c r="L8281" s="4">
        <f t="shared" si="4"/>
        <v>12</v>
      </c>
      <c r="S8281" s="1" t="s">
        <v>8318</v>
      </c>
      <c r="T8281" s="4" t="str">
        <f t="shared" si="5"/>
        <v>Smoothie</v>
      </c>
      <c r="U8281" s="4" t="str">
        <f t="shared" si="6"/>
        <v>Takeaway</v>
      </c>
      <c r="V8281" s="4" t="str">
        <f t="shared" si="7"/>
        <v>UNKNOWN</v>
      </c>
      <c r="W8281" s="4">
        <f t="shared" ref="W8281:Y8281" si="8288">IF(OR(J8281 = "ERROR", J8281 = ""), "UNKNOWN", J8281)</f>
        <v>3</v>
      </c>
      <c r="X8281" s="4">
        <f t="shared" si="8288"/>
        <v>4</v>
      </c>
      <c r="Y8281" s="4">
        <f t="shared" si="8288"/>
        <v>12</v>
      </c>
      <c r="Z8281" s="7">
        <f t="shared" si="9"/>
        <v>45274</v>
      </c>
    </row>
    <row r="8282">
      <c r="A8282" s="1" t="s">
        <v>8319</v>
      </c>
      <c r="B8282" s="1" t="s">
        <v>36</v>
      </c>
      <c r="C8282" s="1">
        <v>2.0</v>
      </c>
      <c r="D8282" s="1">
        <v>5.0</v>
      </c>
      <c r="E8282" s="1">
        <v>10.0</v>
      </c>
      <c r="F8282" s="1" t="s">
        <v>23</v>
      </c>
      <c r="G8282" s="1" t="s">
        <v>30</v>
      </c>
      <c r="H8282" s="6">
        <v>45211.0</v>
      </c>
      <c r="J8282" s="3">
        <f t="shared" si="2"/>
        <v>2</v>
      </c>
      <c r="K8282" s="4">
        <f t="shared" si="3"/>
        <v>5</v>
      </c>
      <c r="L8282" s="4">
        <f t="shared" si="4"/>
        <v>10</v>
      </c>
      <c r="S8282" s="1" t="s">
        <v>8319</v>
      </c>
      <c r="T8282" s="4" t="str">
        <f t="shared" si="5"/>
        <v>Salad</v>
      </c>
      <c r="U8282" s="4" t="str">
        <f t="shared" si="6"/>
        <v>UNKNOWN</v>
      </c>
      <c r="V8282" s="4" t="str">
        <f t="shared" si="7"/>
        <v>Credit Card</v>
      </c>
      <c r="W8282" s="4">
        <f t="shared" ref="W8282:Y8282" si="8289">IF(OR(J8282 = "ERROR", J8282 = ""), "UNKNOWN", J8282)</f>
        <v>2</v>
      </c>
      <c r="X8282" s="4">
        <f t="shared" si="8289"/>
        <v>5</v>
      </c>
      <c r="Y8282" s="4">
        <f t="shared" si="8289"/>
        <v>10</v>
      </c>
      <c r="Z8282" s="7">
        <f t="shared" si="9"/>
        <v>45211</v>
      </c>
    </row>
    <row r="8283">
      <c r="A8283" s="1" t="s">
        <v>8320</v>
      </c>
      <c r="C8283" s="1">
        <v>1.0</v>
      </c>
      <c r="D8283" s="1">
        <v>3.0</v>
      </c>
      <c r="E8283" s="1">
        <v>3.0</v>
      </c>
      <c r="F8283" s="1" t="s">
        <v>23</v>
      </c>
      <c r="H8283" s="6">
        <v>45270.0</v>
      </c>
      <c r="J8283" s="3">
        <f t="shared" si="2"/>
        <v>1</v>
      </c>
      <c r="K8283" s="4">
        <f t="shared" si="3"/>
        <v>3</v>
      </c>
      <c r="L8283" s="4">
        <f t="shared" si="4"/>
        <v>3</v>
      </c>
      <c r="S8283" s="1" t="s">
        <v>8320</v>
      </c>
      <c r="T8283" s="4" t="str">
        <f t="shared" si="5"/>
        <v>UNKNOWN</v>
      </c>
      <c r="U8283" s="4" t="str">
        <f t="shared" si="6"/>
        <v>UNKNOWN</v>
      </c>
      <c r="V8283" s="4" t="str">
        <f t="shared" si="7"/>
        <v>Credit Card</v>
      </c>
      <c r="W8283" s="4">
        <f t="shared" ref="W8283:Y8283" si="8290">IF(OR(J8283 = "ERROR", J8283 = ""), "UNKNOWN", J8283)</f>
        <v>1</v>
      </c>
      <c r="X8283" s="4">
        <f t="shared" si="8290"/>
        <v>3</v>
      </c>
      <c r="Y8283" s="4">
        <f t="shared" si="8290"/>
        <v>3</v>
      </c>
      <c r="Z8283" s="7">
        <f t="shared" si="9"/>
        <v>45270</v>
      </c>
    </row>
    <row r="8284">
      <c r="A8284" s="1" t="s">
        <v>8321</v>
      </c>
      <c r="B8284" s="1" t="s">
        <v>36</v>
      </c>
      <c r="C8284" s="1">
        <v>3.0</v>
      </c>
      <c r="D8284" s="1">
        <v>5.0</v>
      </c>
      <c r="E8284" s="1">
        <v>15.0</v>
      </c>
      <c r="F8284" s="1" t="s">
        <v>23</v>
      </c>
      <c r="G8284" s="1" t="s">
        <v>29</v>
      </c>
      <c r="H8284" s="2">
        <v>45155.0</v>
      </c>
      <c r="J8284" s="3">
        <f t="shared" si="2"/>
        <v>3</v>
      </c>
      <c r="K8284" s="4">
        <f t="shared" si="3"/>
        <v>5</v>
      </c>
      <c r="L8284" s="4">
        <f t="shared" si="4"/>
        <v>15</v>
      </c>
      <c r="S8284" s="1" t="s">
        <v>8321</v>
      </c>
      <c r="T8284" s="4" t="str">
        <f t="shared" si="5"/>
        <v>Salad</v>
      </c>
      <c r="U8284" s="4" t="str">
        <f t="shared" si="6"/>
        <v>In-store</v>
      </c>
      <c r="V8284" s="4" t="str">
        <f t="shared" si="7"/>
        <v>Credit Card</v>
      </c>
      <c r="W8284" s="4">
        <f t="shared" ref="W8284:Y8284" si="8291">IF(OR(J8284 = "ERROR", J8284 = ""), "UNKNOWN", J8284)</f>
        <v>3</v>
      </c>
      <c r="X8284" s="4">
        <f t="shared" si="8291"/>
        <v>5</v>
      </c>
      <c r="Y8284" s="4">
        <f t="shared" si="8291"/>
        <v>15</v>
      </c>
      <c r="Z8284" s="5">
        <f t="shared" si="9"/>
        <v>45155</v>
      </c>
    </row>
    <row r="8285">
      <c r="A8285" s="1" t="s">
        <v>8322</v>
      </c>
      <c r="B8285" s="1" t="s">
        <v>44</v>
      </c>
      <c r="C8285" s="1">
        <v>3.0</v>
      </c>
      <c r="D8285" s="1">
        <v>4.0</v>
      </c>
      <c r="E8285" s="1">
        <v>12.0</v>
      </c>
      <c r="F8285" s="1" t="s">
        <v>39</v>
      </c>
      <c r="G8285" s="1" t="s">
        <v>24</v>
      </c>
      <c r="H8285" s="2">
        <v>45044.0</v>
      </c>
      <c r="J8285" s="3">
        <f t="shared" si="2"/>
        <v>3</v>
      </c>
      <c r="K8285" s="4">
        <f t="shared" si="3"/>
        <v>4</v>
      </c>
      <c r="L8285" s="4">
        <f t="shared" si="4"/>
        <v>12</v>
      </c>
      <c r="S8285" s="1" t="s">
        <v>8322</v>
      </c>
      <c r="T8285" s="4" t="str">
        <f t="shared" si="5"/>
        <v>Sandwich</v>
      </c>
      <c r="U8285" s="4" t="str">
        <f t="shared" si="6"/>
        <v>Takeaway</v>
      </c>
      <c r="V8285" s="4" t="str">
        <f t="shared" si="7"/>
        <v>Digital Wallet</v>
      </c>
      <c r="W8285" s="4">
        <f t="shared" ref="W8285:Y8285" si="8292">IF(OR(J8285 = "ERROR", J8285 = ""), "UNKNOWN", J8285)</f>
        <v>3</v>
      </c>
      <c r="X8285" s="4">
        <f t="shared" si="8292"/>
        <v>4</v>
      </c>
      <c r="Y8285" s="4">
        <f t="shared" si="8292"/>
        <v>12</v>
      </c>
      <c r="Z8285" s="5">
        <f t="shared" si="9"/>
        <v>45044</v>
      </c>
    </row>
    <row r="8286">
      <c r="A8286" s="1" t="s">
        <v>8323</v>
      </c>
      <c r="B8286" s="1" t="s">
        <v>36</v>
      </c>
      <c r="C8286" s="1">
        <v>1.0</v>
      </c>
      <c r="D8286" s="1">
        <v>5.0</v>
      </c>
      <c r="E8286" s="1">
        <v>5.0</v>
      </c>
      <c r="F8286" s="1" t="s">
        <v>39</v>
      </c>
      <c r="H8286" s="2">
        <v>44963.0</v>
      </c>
      <c r="J8286" s="3">
        <f t="shared" si="2"/>
        <v>1</v>
      </c>
      <c r="K8286" s="4">
        <f t="shared" si="3"/>
        <v>5</v>
      </c>
      <c r="L8286" s="4">
        <f t="shared" si="4"/>
        <v>5</v>
      </c>
      <c r="S8286" s="1" t="s">
        <v>8323</v>
      </c>
      <c r="T8286" s="4" t="str">
        <f t="shared" si="5"/>
        <v>Salad</v>
      </c>
      <c r="U8286" s="4" t="str">
        <f t="shared" si="6"/>
        <v>UNKNOWN</v>
      </c>
      <c r="V8286" s="4" t="str">
        <f t="shared" si="7"/>
        <v>Digital Wallet</v>
      </c>
      <c r="W8286" s="4">
        <f t="shared" ref="W8286:Y8286" si="8293">IF(OR(J8286 = "ERROR", J8286 = ""), "UNKNOWN", J8286)</f>
        <v>1</v>
      </c>
      <c r="X8286" s="4">
        <f t="shared" si="8293"/>
        <v>5</v>
      </c>
      <c r="Y8286" s="4">
        <f t="shared" si="8293"/>
        <v>5</v>
      </c>
      <c r="Z8286" s="5">
        <f t="shared" si="9"/>
        <v>44963</v>
      </c>
    </row>
    <row r="8287">
      <c r="A8287" s="1" t="s">
        <v>8324</v>
      </c>
      <c r="B8287" s="1" t="s">
        <v>32</v>
      </c>
      <c r="C8287" s="1">
        <v>5.0</v>
      </c>
      <c r="D8287" s="1">
        <v>1.0</v>
      </c>
      <c r="E8287" s="1">
        <v>5.0</v>
      </c>
      <c r="F8287" s="1" t="s">
        <v>39</v>
      </c>
      <c r="G8287" s="1" t="s">
        <v>24</v>
      </c>
      <c r="H8287" s="2">
        <v>45101.0</v>
      </c>
      <c r="J8287" s="3">
        <f t="shared" si="2"/>
        <v>5</v>
      </c>
      <c r="K8287" s="4">
        <f t="shared" si="3"/>
        <v>1</v>
      </c>
      <c r="L8287" s="4">
        <f t="shared" si="4"/>
        <v>5</v>
      </c>
      <c r="S8287" s="1" t="s">
        <v>8324</v>
      </c>
      <c r="T8287" s="4" t="str">
        <f t="shared" si="5"/>
        <v>Cookie</v>
      </c>
      <c r="U8287" s="4" t="str">
        <f t="shared" si="6"/>
        <v>Takeaway</v>
      </c>
      <c r="V8287" s="4" t="str">
        <f t="shared" si="7"/>
        <v>Digital Wallet</v>
      </c>
      <c r="W8287" s="4">
        <f t="shared" ref="W8287:Y8287" si="8294">IF(OR(J8287 = "ERROR", J8287 = ""), "UNKNOWN", J8287)</f>
        <v>5</v>
      </c>
      <c r="X8287" s="4">
        <f t="shared" si="8294"/>
        <v>1</v>
      </c>
      <c r="Y8287" s="4">
        <f t="shared" si="8294"/>
        <v>5</v>
      </c>
      <c r="Z8287" s="5">
        <f t="shared" si="9"/>
        <v>45101</v>
      </c>
    </row>
    <row r="8288">
      <c r="A8288" s="1" t="s">
        <v>8325</v>
      </c>
      <c r="B8288" s="1" t="s">
        <v>36</v>
      </c>
      <c r="C8288" s="1">
        <v>1.0</v>
      </c>
      <c r="D8288" s="1">
        <v>5.0</v>
      </c>
      <c r="E8288" s="1" t="s">
        <v>25</v>
      </c>
      <c r="F8288" s="1" t="s">
        <v>25</v>
      </c>
      <c r="G8288" s="1" t="s">
        <v>24</v>
      </c>
      <c r="H8288" s="2">
        <v>45200.0</v>
      </c>
      <c r="J8288" s="3">
        <f t="shared" si="2"/>
        <v>1</v>
      </c>
      <c r="K8288" s="4">
        <f t="shared" si="3"/>
        <v>5</v>
      </c>
      <c r="L8288" s="4">
        <f t="shared" si="4"/>
        <v>5</v>
      </c>
      <c r="S8288" s="1" t="s">
        <v>8325</v>
      </c>
      <c r="T8288" s="4" t="str">
        <f t="shared" si="5"/>
        <v>Salad</v>
      </c>
      <c r="U8288" s="4" t="str">
        <f t="shared" si="6"/>
        <v>Takeaway</v>
      </c>
      <c r="V8288" s="4" t="str">
        <f t="shared" si="7"/>
        <v>UNKNOWN</v>
      </c>
      <c r="W8288" s="4">
        <f t="shared" ref="W8288:Y8288" si="8295">IF(OR(J8288 = "ERROR", J8288 = ""), "UNKNOWN", J8288)</f>
        <v>1</v>
      </c>
      <c r="X8288" s="4">
        <f t="shared" si="8295"/>
        <v>5</v>
      </c>
      <c r="Y8288" s="4">
        <f t="shared" si="8295"/>
        <v>5</v>
      </c>
      <c r="Z8288" s="5">
        <f t="shared" si="9"/>
        <v>45200</v>
      </c>
    </row>
    <row r="8289">
      <c r="A8289" s="1" t="s">
        <v>8326</v>
      </c>
      <c r="B8289" s="1" t="s">
        <v>27</v>
      </c>
      <c r="C8289" s="1">
        <v>2.0</v>
      </c>
      <c r="D8289" s="1">
        <v>3.0</v>
      </c>
      <c r="E8289" s="1">
        <v>6.0</v>
      </c>
      <c r="F8289" s="1" t="s">
        <v>23</v>
      </c>
      <c r="H8289" s="2">
        <v>44987.0</v>
      </c>
      <c r="J8289" s="3">
        <f t="shared" si="2"/>
        <v>2</v>
      </c>
      <c r="K8289" s="4">
        <f t="shared" si="3"/>
        <v>3</v>
      </c>
      <c r="L8289" s="4">
        <f t="shared" si="4"/>
        <v>6</v>
      </c>
      <c r="S8289" s="1" t="s">
        <v>8326</v>
      </c>
      <c r="T8289" s="4" t="str">
        <f t="shared" si="5"/>
        <v>Cake</v>
      </c>
      <c r="U8289" s="4" t="str">
        <f t="shared" si="6"/>
        <v>UNKNOWN</v>
      </c>
      <c r="V8289" s="4" t="str">
        <f t="shared" si="7"/>
        <v>Credit Card</v>
      </c>
      <c r="W8289" s="4">
        <f t="shared" ref="W8289:Y8289" si="8296">IF(OR(J8289 = "ERROR", J8289 = ""), "UNKNOWN", J8289)</f>
        <v>2</v>
      </c>
      <c r="X8289" s="4">
        <f t="shared" si="8296"/>
        <v>3</v>
      </c>
      <c r="Y8289" s="4">
        <f t="shared" si="8296"/>
        <v>6</v>
      </c>
      <c r="Z8289" s="5">
        <f t="shared" si="9"/>
        <v>44987</v>
      </c>
    </row>
    <row r="8290">
      <c r="A8290" s="1" t="s">
        <v>8327</v>
      </c>
      <c r="B8290" s="1" t="s">
        <v>55</v>
      </c>
      <c r="C8290" s="1">
        <v>2.0</v>
      </c>
      <c r="D8290" s="1">
        <v>3.0</v>
      </c>
      <c r="E8290" s="1">
        <v>6.0</v>
      </c>
      <c r="F8290" s="1" t="s">
        <v>28</v>
      </c>
      <c r="G8290" s="1" t="s">
        <v>24</v>
      </c>
      <c r="H8290" s="2">
        <v>44942.0</v>
      </c>
      <c r="J8290" s="3">
        <f t="shared" si="2"/>
        <v>2</v>
      </c>
      <c r="K8290" s="4">
        <f t="shared" si="3"/>
        <v>3</v>
      </c>
      <c r="L8290" s="4">
        <f t="shared" si="4"/>
        <v>6</v>
      </c>
      <c r="S8290" s="1" t="s">
        <v>8327</v>
      </c>
      <c r="T8290" s="4" t="str">
        <f t="shared" si="5"/>
        <v>Juice</v>
      </c>
      <c r="U8290" s="4" t="str">
        <f t="shared" si="6"/>
        <v>Takeaway</v>
      </c>
      <c r="V8290" s="4" t="str">
        <f t="shared" si="7"/>
        <v>Cash</v>
      </c>
      <c r="W8290" s="4">
        <f t="shared" ref="W8290:Y8290" si="8297">IF(OR(J8290 = "ERROR", J8290 = ""), "UNKNOWN", J8290)</f>
        <v>2</v>
      </c>
      <c r="X8290" s="4">
        <f t="shared" si="8297"/>
        <v>3</v>
      </c>
      <c r="Y8290" s="4">
        <f t="shared" si="8297"/>
        <v>6</v>
      </c>
      <c r="Z8290" s="5">
        <f t="shared" si="9"/>
        <v>44942</v>
      </c>
    </row>
    <row r="8291">
      <c r="A8291" s="1" t="s">
        <v>8328</v>
      </c>
      <c r="B8291" s="1" t="s">
        <v>22</v>
      </c>
      <c r="C8291" s="1">
        <v>4.0</v>
      </c>
      <c r="D8291" s="1">
        <v>2.0</v>
      </c>
      <c r="E8291" s="1" t="s">
        <v>30</v>
      </c>
      <c r="F8291" s="1" t="s">
        <v>23</v>
      </c>
      <c r="G8291" s="1" t="s">
        <v>29</v>
      </c>
      <c r="H8291" s="2">
        <v>45177.0</v>
      </c>
      <c r="J8291" s="3">
        <f t="shared" si="2"/>
        <v>4</v>
      </c>
      <c r="K8291" s="4">
        <f t="shared" si="3"/>
        <v>2</v>
      </c>
      <c r="L8291" s="4">
        <f t="shared" si="4"/>
        <v>8</v>
      </c>
      <c r="S8291" s="1" t="s">
        <v>8328</v>
      </c>
      <c r="T8291" s="4" t="str">
        <f t="shared" si="5"/>
        <v>Coffee</v>
      </c>
      <c r="U8291" s="4" t="str">
        <f t="shared" si="6"/>
        <v>In-store</v>
      </c>
      <c r="V8291" s="4" t="str">
        <f t="shared" si="7"/>
        <v>Credit Card</v>
      </c>
      <c r="W8291" s="4">
        <f t="shared" ref="W8291:Y8291" si="8298">IF(OR(J8291 = "ERROR", J8291 = ""), "UNKNOWN", J8291)</f>
        <v>4</v>
      </c>
      <c r="X8291" s="4">
        <f t="shared" si="8298"/>
        <v>2</v>
      </c>
      <c r="Y8291" s="4">
        <f t="shared" si="8298"/>
        <v>8</v>
      </c>
      <c r="Z8291" s="5">
        <f t="shared" si="9"/>
        <v>45177</v>
      </c>
    </row>
    <row r="8292">
      <c r="A8292" s="1" t="s">
        <v>8329</v>
      </c>
      <c r="B8292" s="1" t="s">
        <v>27</v>
      </c>
      <c r="C8292" s="1">
        <v>1.0</v>
      </c>
      <c r="D8292" s="1">
        <v>3.0</v>
      </c>
      <c r="E8292" s="1">
        <v>3.0</v>
      </c>
      <c r="F8292" s="1" t="s">
        <v>23</v>
      </c>
      <c r="G8292" s="1" t="s">
        <v>29</v>
      </c>
      <c r="H8292" s="2">
        <v>44959.0</v>
      </c>
      <c r="J8292" s="3">
        <f t="shared" si="2"/>
        <v>1</v>
      </c>
      <c r="K8292" s="4">
        <f t="shared" si="3"/>
        <v>3</v>
      </c>
      <c r="L8292" s="4">
        <f t="shared" si="4"/>
        <v>3</v>
      </c>
      <c r="S8292" s="1" t="s">
        <v>8329</v>
      </c>
      <c r="T8292" s="4" t="str">
        <f t="shared" si="5"/>
        <v>Cake</v>
      </c>
      <c r="U8292" s="4" t="str">
        <f t="shared" si="6"/>
        <v>In-store</v>
      </c>
      <c r="V8292" s="4" t="str">
        <f t="shared" si="7"/>
        <v>Credit Card</v>
      </c>
      <c r="W8292" s="4">
        <f t="shared" ref="W8292:Y8292" si="8299">IF(OR(J8292 = "ERROR", J8292 = ""), "UNKNOWN", J8292)</f>
        <v>1</v>
      </c>
      <c r="X8292" s="4">
        <f t="shared" si="8299"/>
        <v>3</v>
      </c>
      <c r="Y8292" s="4">
        <f t="shared" si="8299"/>
        <v>3</v>
      </c>
      <c r="Z8292" s="5">
        <f t="shared" si="9"/>
        <v>44959</v>
      </c>
    </row>
    <row r="8293">
      <c r="A8293" s="1" t="s">
        <v>8330</v>
      </c>
      <c r="B8293" s="1" t="s">
        <v>32</v>
      </c>
      <c r="C8293" s="1">
        <v>1.0</v>
      </c>
      <c r="D8293" s="1">
        <v>1.0</v>
      </c>
      <c r="E8293" s="1">
        <v>1.0</v>
      </c>
      <c r="F8293" s="1" t="s">
        <v>39</v>
      </c>
      <c r="G8293" s="1" t="s">
        <v>29</v>
      </c>
      <c r="J8293" s="3">
        <f t="shared" si="2"/>
        <v>1</v>
      </c>
      <c r="K8293" s="4">
        <f t="shared" si="3"/>
        <v>1</v>
      </c>
      <c r="L8293" s="4">
        <f t="shared" si="4"/>
        <v>1</v>
      </c>
      <c r="S8293" s="1" t="s">
        <v>8330</v>
      </c>
      <c r="T8293" s="4" t="str">
        <f t="shared" si="5"/>
        <v>Cookie</v>
      </c>
      <c r="U8293" s="4" t="str">
        <f t="shared" si="6"/>
        <v>In-store</v>
      </c>
      <c r="V8293" s="4" t="str">
        <f t="shared" si="7"/>
        <v>Digital Wallet</v>
      </c>
      <c r="W8293" s="4">
        <f t="shared" ref="W8293:Y8293" si="8300">IF(OR(J8293 = "ERROR", J8293 = ""), "UNKNOWN", J8293)</f>
        <v>1</v>
      </c>
      <c r="X8293" s="4">
        <f t="shared" si="8300"/>
        <v>1</v>
      </c>
      <c r="Y8293" s="4">
        <f t="shared" si="8300"/>
        <v>1</v>
      </c>
      <c r="Z8293" s="4" t="str">
        <f t="shared" si="9"/>
        <v>UNKNOWN</v>
      </c>
    </row>
    <row r="8294">
      <c r="A8294" s="1" t="s">
        <v>8331</v>
      </c>
      <c r="B8294" s="1" t="s">
        <v>27</v>
      </c>
      <c r="C8294" s="1">
        <v>1.0</v>
      </c>
      <c r="D8294" s="1">
        <v>3.0</v>
      </c>
      <c r="E8294" s="1">
        <v>3.0</v>
      </c>
      <c r="F8294" s="1" t="s">
        <v>23</v>
      </c>
      <c r="G8294" s="1" t="s">
        <v>29</v>
      </c>
      <c r="H8294" s="2">
        <v>45192.0</v>
      </c>
      <c r="J8294" s="3">
        <f t="shared" si="2"/>
        <v>1</v>
      </c>
      <c r="K8294" s="4">
        <f t="shared" si="3"/>
        <v>3</v>
      </c>
      <c r="L8294" s="4">
        <f t="shared" si="4"/>
        <v>3</v>
      </c>
      <c r="S8294" s="1" t="s">
        <v>8331</v>
      </c>
      <c r="T8294" s="4" t="str">
        <f t="shared" si="5"/>
        <v>Cake</v>
      </c>
      <c r="U8294" s="4" t="str">
        <f t="shared" si="6"/>
        <v>In-store</v>
      </c>
      <c r="V8294" s="4" t="str">
        <f t="shared" si="7"/>
        <v>Credit Card</v>
      </c>
      <c r="W8294" s="4">
        <f t="shared" ref="W8294:Y8294" si="8301">IF(OR(J8294 = "ERROR", J8294 = ""), "UNKNOWN", J8294)</f>
        <v>1</v>
      </c>
      <c r="X8294" s="4">
        <f t="shared" si="8301"/>
        <v>3</v>
      </c>
      <c r="Y8294" s="4">
        <f t="shared" si="8301"/>
        <v>3</v>
      </c>
      <c r="Z8294" s="5">
        <f t="shared" si="9"/>
        <v>45192</v>
      </c>
    </row>
    <row r="8295">
      <c r="A8295" s="1" t="s">
        <v>8332</v>
      </c>
      <c r="B8295" s="1" t="s">
        <v>36</v>
      </c>
      <c r="C8295" s="1">
        <v>1.0</v>
      </c>
      <c r="D8295" s="1">
        <v>5.0</v>
      </c>
      <c r="E8295" s="1">
        <v>5.0</v>
      </c>
      <c r="G8295" s="1" t="s">
        <v>29</v>
      </c>
      <c r="H8295" s="2">
        <v>45133.0</v>
      </c>
      <c r="J8295" s="3">
        <f t="shared" si="2"/>
        <v>1</v>
      </c>
      <c r="K8295" s="4">
        <f t="shared" si="3"/>
        <v>5</v>
      </c>
      <c r="L8295" s="4">
        <f t="shared" si="4"/>
        <v>5</v>
      </c>
      <c r="S8295" s="1" t="s">
        <v>8332</v>
      </c>
      <c r="T8295" s="4" t="str">
        <f t="shared" si="5"/>
        <v>Salad</v>
      </c>
      <c r="U8295" s="4" t="str">
        <f t="shared" si="6"/>
        <v>In-store</v>
      </c>
      <c r="V8295" s="4" t="str">
        <f t="shared" si="7"/>
        <v>UNKNOWN</v>
      </c>
      <c r="W8295" s="4">
        <f t="shared" ref="W8295:Y8295" si="8302">IF(OR(J8295 = "ERROR", J8295 = ""), "UNKNOWN", J8295)</f>
        <v>1</v>
      </c>
      <c r="X8295" s="4">
        <f t="shared" si="8302"/>
        <v>5</v>
      </c>
      <c r="Y8295" s="4">
        <f t="shared" si="8302"/>
        <v>5</v>
      </c>
      <c r="Z8295" s="5">
        <f t="shared" si="9"/>
        <v>45133</v>
      </c>
    </row>
    <row r="8296">
      <c r="A8296" s="1" t="s">
        <v>8333</v>
      </c>
      <c r="B8296" s="1" t="s">
        <v>55</v>
      </c>
      <c r="C8296" s="1">
        <v>4.0</v>
      </c>
      <c r="D8296" s="1">
        <v>3.0</v>
      </c>
      <c r="E8296" s="1">
        <v>12.0</v>
      </c>
      <c r="G8296" s="1" t="s">
        <v>29</v>
      </c>
      <c r="H8296" s="2">
        <v>45176.0</v>
      </c>
      <c r="J8296" s="3">
        <f t="shared" si="2"/>
        <v>4</v>
      </c>
      <c r="K8296" s="4">
        <f t="shared" si="3"/>
        <v>3</v>
      </c>
      <c r="L8296" s="4">
        <f t="shared" si="4"/>
        <v>12</v>
      </c>
      <c r="S8296" s="1" t="s">
        <v>8333</v>
      </c>
      <c r="T8296" s="4" t="str">
        <f t="shared" si="5"/>
        <v>Juice</v>
      </c>
      <c r="U8296" s="4" t="str">
        <f t="shared" si="6"/>
        <v>In-store</v>
      </c>
      <c r="V8296" s="4" t="str">
        <f t="shared" si="7"/>
        <v>UNKNOWN</v>
      </c>
      <c r="W8296" s="4">
        <f t="shared" ref="W8296:Y8296" si="8303">IF(OR(J8296 = "ERROR", J8296 = ""), "UNKNOWN", J8296)</f>
        <v>4</v>
      </c>
      <c r="X8296" s="4">
        <f t="shared" si="8303"/>
        <v>3</v>
      </c>
      <c r="Y8296" s="4">
        <f t="shared" si="8303"/>
        <v>12</v>
      </c>
      <c r="Z8296" s="5">
        <f t="shared" si="9"/>
        <v>45176</v>
      </c>
    </row>
    <row r="8297">
      <c r="A8297" s="1" t="s">
        <v>8334</v>
      </c>
      <c r="B8297" s="1" t="s">
        <v>32</v>
      </c>
      <c r="C8297" s="1">
        <v>5.0</v>
      </c>
      <c r="E8297" s="1">
        <v>5.0</v>
      </c>
      <c r="F8297" s="1" t="s">
        <v>39</v>
      </c>
      <c r="H8297" s="2">
        <v>45066.0</v>
      </c>
      <c r="J8297" s="3">
        <f t="shared" si="2"/>
        <v>5</v>
      </c>
      <c r="K8297" s="4">
        <f t="shared" si="3"/>
        <v>1</v>
      </c>
      <c r="L8297" s="4">
        <f t="shared" si="4"/>
        <v>5</v>
      </c>
      <c r="S8297" s="1" t="s">
        <v>8334</v>
      </c>
      <c r="T8297" s="4" t="str">
        <f t="shared" si="5"/>
        <v>Cookie</v>
      </c>
      <c r="U8297" s="4" t="str">
        <f t="shared" si="6"/>
        <v>UNKNOWN</v>
      </c>
      <c r="V8297" s="4" t="str">
        <f t="shared" si="7"/>
        <v>Digital Wallet</v>
      </c>
      <c r="W8297" s="4">
        <f t="shared" ref="W8297:Y8297" si="8304">IF(OR(J8297 = "ERROR", J8297 = ""), "UNKNOWN", J8297)</f>
        <v>5</v>
      </c>
      <c r="X8297" s="4">
        <f t="shared" si="8304"/>
        <v>1</v>
      </c>
      <c r="Y8297" s="4">
        <f t="shared" si="8304"/>
        <v>5</v>
      </c>
      <c r="Z8297" s="5">
        <f t="shared" si="9"/>
        <v>45066</v>
      </c>
    </row>
    <row r="8298">
      <c r="A8298" s="1" t="s">
        <v>8335</v>
      </c>
      <c r="B8298" s="1" t="s">
        <v>44</v>
      </c>
      <c r="C8298" s="1">
        <v>5.0</v>
      </c>
      <c r="D8298" s="1">
        <v>4.0</v>
      </c>
      <c r="E8298" s="1">
        <v>20.0</v>
      </c>
      <c r="F8298" s="1" t="s">
        <v>39</v>
      </c>
      <c r="G8298" s="1" t="s">
        <v>24</v>
      </c>
      <c r="H8298" s="2">
        <v>45083.0</v>
      </c>
      <c r="J8298" s="3">
        <f t="shared" si="2"/>
        <v>5</v>
      </c>
      <c r="K8298" s="4">
        <f t="shared" si="3"/>
        <v>4</v>
      </c>
      <c r="L8298" s="4">
        <f t="shared" si="4"/>
        <v>20</v>
      </c>
      <c r="S8298" s="1" t="s">
        <v>8335</v>
      </c>
      <c r="T8298" s="4" t="str">
        <f t="shared" si="5"/>
        <v>Sandwich</v>
      </c>
      <c r="U8298" s="4" t="str">
        <f t="shared" si="6"/>
        <v>Takeaway</v>
      </c>
      <c r="V8298" s="4" t="str">
        <f t="shared" si="7"/>
        <v>Digital Wallet</v>
      </c>
      <c r="W8298" s="4">
        <f t="shared" ref="W8298:Y8298" si="8305">IF(OR(J8298 = "ERROR", J8298 = ""), "UNKNOWN", J8298)</f>
        <v>5</v>
      </c>
      <c r="X8298" s="4">
        <f t="shared" si="8305"/>
        <v>4</v>
      </c>
      <c r="Y8298" s="4">
        <f t="shared" si="8305"/>
        <v>20</v>
      </c>
      <c r="Z8298" s="5">
        <f t="shared" si="9"/>
        <v>45083</v>
      </c>
    </row>
    <row r="8299">
      <c r="A8299" s="1" t="s">
        <v>8336</v>
      </c>
      <c r="B8299" s="1" t="s">
        <v>27</v>
      </c>
      <c r="C8299" s="1">
        <v>3.0</v>
      </c>
      <c r="D8299" s="1">
        <v>3.0</v>
      </c>
      <c r="E8299" s="1">
        <v>9.0</v>
      </c>
      <c r="F8299" s="1" t="s">
        <v>39</v>
      </c>
      <c r="H8299" s="2">
        <v>44947.0</v>
      </c>
      <c r="J8299" s="3">
        <f t="shared" si="2"/>
        <v>3</v>
      </c>
      <c r="K8299" s="4">
        <f t="shared" si="3"/>
        <v>3</v>
      </c>
      <c r="L8299" s="4">
        <f t="shared" si="4"/>
        <v>9</v>
      </c>
      <c r="S8299" s="1" t="s">
        <v>8336</v>
      </c>
      <c r="T8299" s="4" t="str">
        <f t="shared" si="5"/>
        <v>Cake</v>
      </c>
      <c r="U8299" s="4" t="str">
        <f t="shared" si="6"/>
        <v>UNKNOWN</v>
      </c>
      <c r="V8299" s="4" t="str">
        <f t="shared" si="7"/>
        <v>Digital Wallet</v>
      </c>
      <c r="W8299" s="4">
        <f t="shared" ref="W8299:Y8299" si="8306">IF(OR(J8299 = "ERROR", J8299 = ""), "UNKNOWN", J8299)</f>
        <v>3</v>
      </c>
      <c r="X8299" s="4">
        <f t="shared" si="8306"/>
        <v>3</v>
      </c>
      <c r="Y8299" s="4">
        <f t="shared" si="8306"/>
        <v>9</v>
      </c>
      <c r="Z8299" s="5">
        <f t="shared" si="9"/>
        <v>44947</v>
      </c>
    </row>
    <row r="8300">
      <c r="A8300" s="1" t="s">
        <v>8337</v>
      </c>
      <c r="B8300" s="1" t="s">
        <v>27</v>
      </c>
      <c r="C8300" s="1">
        <v>5.0</v>
      </c>
      <c r="D8300" s="1">
        <v>3.0</v>
      </c>
      <c r="E8300" s="1">
        <v>15.0</v>
      </c>
      <c r="F8300" s="1" t="s">
        <v>23</v>
      </c>
      <c r="G8300" s="1" t="s">
        <v>30</v>
      </c>
      <c r="H8300" s="2">
        <v>45175.0</v>
      </c>
      <c r="J8300" s="3">
        <f t="shared" si="2"/>
        <v>5</v>
      </c>
      <c r="K8300" s="4">
        <f t="shared" si="3"/>
        <v>3</v>
      </c>
      <c r="L8300" s="4">
        <f t="shared" si="4"/>
        <v>15</v>
      </c>
      <c r="S8300" s="1" t="s">
        <v>8337</v>
      </c>
      <c r="T8300" s="4" t="str">
        <f t="shared" si="5"/>
        <v>Cake</v>
      </c>
      <c r="U8300" s="4" t="str">
        <f t="shared" si="6"/>
        <v>UNKNOWN</v>
      </c>
      <c r="V8300" s="4" t="str">
        <f t="shared" si="7"/>
        <v>Credit Card</v>
      </c>
      <c r="W8300" s="4">
        <f t="shared" ref="W8300:Y8300" si="8307">IF(OR(J8300 = "ERROR", J8300 = ""), "UNKNOWN", J8300)</f>
        <v>5</v>
      </c>
      <c r="X8300" s="4">
        <f t="shared" si="8307"/>
        <v>3</v>
      </c>
      <c r="Y8300" s="4">
        <f t="shared" si="8307"/>
        <v>15</v>
      </c>
      <c r="Z8300" s="5">
        <f t="shared" si="9"/>
        <v>45175</v>
      </c>
    </row>
    <row r="8301">
      <c r="A8301" s="1" t="s">
        <v>8338</v>
      </c>
      <c r="B8301" s="1" t="s">
        <v>44</v>
      </c>
      <c r="C8301" s="1">
        <v>4.0</v>
      </c>
      <c r="D8301" s="1">
        <v>4.0</v>
      </c>
      <c r="E8301" s="1">
        <v>16.0</v>
      </c>
      <c r="H8301" s="2">
        <v>45156.0</v>
      </c>
      <c r="J8301" s="3">
        <f t="shared" si="2"/>
        <v>4</v>
      </c>
      <c r="K8301" s="4">
        <f t="shared" si="3"/>
        <v>4</v>
      </c>
      <c r="L8301" s="4">
        <f t="shared" si="4"/>
        <v>16</v>
      </c>
      <c r="S8301" s="1" t="s">
        <v>8338</v>
      </c>
      <c r="T8301" s="4" t="str">
        <f t="shared" si="5"/>
        <v>Sandwich</v>
      </c>
      <c r="U8301" s="4" t="str">
        <f t="shared" si="6"/>
        <v>UNKNOWN</v>
      </c>
      <c r="V8301" s="4" t="str">
        <f t="shared" si="7"/>
        <v>UNKNOWN</v>
      </c>
      <c r="W8301" s="4">
        <f t="shared" ref="W8301:Y8301" si="8308">IF(OR(J8301 = "ERROR", J8301 = ""), "UNKNOWN", J8301)</f>
        <v>4</v>
      </c>
      <c r="X8301" s="4">
        <f t="shared" si="8308"/>
        <v>4</v>
      </c>
      <c r="Y8301" s="4">
        <f t="shared" si="8308"/>
        <v>16</v>
      </c>
      <c r="Z8301" s="5">
        <f t="shared" si="9"/>
        <v>45156</v>
      </c>
    </row>
    <row r="8302">
      <c r="A8302" s="1" t="s">
        <v>8339</v>
      </c>
      <c r="B8302" s="1" t="s">
        <v>55</v>
      </c>
      <c r="C8302" s="1">
        <v>3.0</v>
      </c>
      <c r="D8302" s="1">
        <v>3.0</v>
      </c>
      <c r="E8302" s="1">
        <v>9.0</v>
      </c>
      <c r="F8302" s="1" t="s">
        <v>28</v>
      </c>
      <c r="H8302" s="2">
        <v>45019.0</v>
      </c>
      <c r="J8302" s="3">
        <f t="shared" si="2"/>
        <v>3</v>
      </c>
      <c r="K8302" s="4">
        <f t="shared" si="3"/>
        <v>3</v>
      </c>
      <c r="L8302" s="4">
        <f t="shared" si="4"/>
        <v>9</v>
      </c>
      <c r="S8302" s="1" t="s">
        <v>8339</v>
      </c>
      <c r="T8302" s="4" t="str">
        <f t="shared" si="5"/>
        <v>Juice</v>
      </c>
      <c r="U8302" s="4" t="str">
        <f t="shared" si="6"/>
        <v>UNKNOWN</v>
      </c>
      <c r="V8302" s="4" t="str">
        <f t="shared" si="7"/>
        <v>Cash</v>
      </c>
      <c r="W8302" s="4">
        <f t="shared" ref="W8302:Y8302" si="8309">IF(OR(J8302 = "ERROR", J8302 = ""), "UNKNOWN", J8302)</f>
        <v>3</v>
      </c>
      <c r="X8302" s="4">
        <f t="shared" si="8309"/>
        <v>3</v>
      </c>
      <c r="Y8302" s="4">
        <f t="shared" si="8309"/>
        <v>9</v>
      </c>
      <c r="Z8302" s="5">
        <f t="shared" si="9"/>
        <v>45019</v>
      </c>
    </row>
    <row r="8303">
      <c r="A8303" s="1" t="s">
        <v>8340</v>
      </c>
      <c r="B8303" s="1" t="s">
        <v>81</v>
      </c>
      <c r="C8303" s="1">
        <v>2.0</v>
      </c>
      <c r="D8303" s="1" t="s">
        <v>25</v>
      </c>
      <c r="E8303" s="1">
        <v>3.0</v>
      </c>
      <c r="G8303" s="1" t="s">
        <v>29</v>
      </c>
      <c r="H8303" s="2">
        <v>44976.0</v>
      </c>
      <c r="J8303" s="3">
        <f t="shared" si="2"/>
        <v>2</v>
      </c>
      <c r="K8303" s="4">
        <f t="shared" si="3"/>
        <v>1.5</v>
      </c>
      <c r="L8303" s="4">
        <f t="shared" si="4"/>
        <v>3</v>
      </c>
      <c r="S8303" s="1" t="s">
        <v>8340</v>
      </c>
      <c r="T8303" s="4" t="str">
        <f t="shared" si="5"/>
        <v>Tea</v>
      </c>
      <c r="U8303" s="4" t="str">
        <f t="shared" si="6"/>
        <v>In-store</v>
      </c>
      <c r="V8303" s="4" t="str">
        <f t="shared" si="7"/>
        <v>UNKNOWN</v>
      </c>
      <c r="W8303" s="4">
        <f t="shared" ref="W8303:Y8303" si="8310">IF(OR(J8303 = "ERROR", J8303 = ""), "UNKNOWN", J8303)</f>
        <v>2</v>
      </c>
      <c r="X8303" s="4">
        <f t="shared" si="8310"/>
        <v>1.5</v>
      </c>
      <c r="Y8303" s="4">
        <f t="shared" si="8310"/>
        <v>3</v>
      </c>
      <c r="Z8303" s="5">
        <f t="shared" si="9"/>
        <v>44976</v>
      </c>
    </row>
    <row r="8304">
      <c r="A8304" s="1" t="s">
        <v>8341</v>
      </c>
      <c r="B8304" s="1" t="s">
        <v>41</v>
      </c>
      <c r="C8304" s="1" t="s">
        <v>30</v>
      </c>
      <c r="D8304" s="1">
        <v>4.0</v>
      </c>
      <c r="E8304" s="1">
        <v>8.0</v>
      </c>
      <c r="F8304" s="1" t="s">
        <v>23</v>
      </c>
      <c r="G8304" s="1" t="s">
        <v>24</v>
      </c>
      <c r="H8304" s="2">
        <v>45008.0</v>
      </c>
      <c r="J8304" s="3">
        <f t="shared" si="2"/>
        <v>2</v>
      </c>
      <c r="K8304" s="4">
        <f t="shared" si="3"/>
        <v>4</v>
      </c>
      <c r="L8304" s="4">
        <f t="shared" si="4"/>
        <v>8</v>
      </c>
      <c r="S8304" s="1" t="s">
        <v>8341</v>
      </c>
      <c r="T8304" s="4" t="str">
        <f t="shared" si="5"/>
        <v>Smoothie</v>
      </c>
      <c r="U8304" s="4" t="str">
        <f t="shared" si="6"/>
        <v>Takeaway</v>
      </c>
      <c r="V8304" s="4" t="str">
        <f t="shared" si="7"/>
        <v>Credit Card</v>
      </c>
      <c r="W8304" s="4">
        <f t="shared" ref="W8304:Y8304" si="8311">IF(OR(J8304 = "ERROR", J8304 = ""), "UNKNOWN", J8304)</f>
        <v>2</v>
      </c>
      <c r="X8304" s="4">
        <f t="shared" si="8311"/>
        <v>4</v>
      </c>
      <c r="Y8304" s="4">
        <f t="shared" si="8311"/>
        <v>8</v>
      </c>
      <c r="Z8304" s="5">
        <f t="shared" si="9"/>
        <v>45008</v>
      </c>
    </row>
    <row r="8305">
      <c r="A8305" s="1" t="s">
        <v>8342</v>
      </c>
      <c r="B8305" s="1" t="s">
        <v>41</v>
      </c>
      <c r="C8305" s="1">
        <v>3.0</v>
      </c>
      <c r="D8305" s="1">
        <v>4.0</v>
      </c>
      <c r="E8305" s="1">
        <v>12.0</v>
      </c>
      <c r="F8305" s="1" t="s">
        <v>23</v>
      </c>
      <c r="G8305" s="1" t="s">
        <v>29</v>
      </c>
      <c r="H8305" s="2">
        <v>44979.0</v>
      </c>
      <c r="J8305" s="3">
        <f t="shared" si="2"/>
        <v>3</v>
      </c>
      <c r="K8305" s="4">
        <f t="shared" si="3"/>
        <v>4</v>
      </c>
      <c r="L8305" s="4">
        <f t="shared" si="4"/>
        <v>12</v>
      </c>
      <c r="S8305" s="1" t="s">
        <v>8342</v>
      </c>
      <c r="T8305" s="4" t="str">
        <f t="shared" si="5"/>
        <v>Smoothie</v>
      </c>
      <c r="U8305" s="4" t="str">
        <f t="shared" si="6"/>
        <v>In-store</v>
      </c>
      <c r="V8305" s="4" t="str">
        <f t="shared" si="7"/>
        <v>Credit Card</v>
      </c>
      <c r="W8305" s="4">
        <f t="shared" ref="W8305:Y8305" si="8312">IF(OR(J8305 = "ERROR", J8305 = ""), "UNKNOWN", J8305)</f>
        <v>3</v>
      </c>
      <c r="X8305" s="4">
        <f t="shared" si="8312"/>
        <v>4</v>
      </c>
      <c r="Y8305" s="4">
        <f t="shared" si="8312"/>
        <v>12</v>
      </c>
      <c r="Z8305" s="5">
        <f t="shared" si="9"/>
        <v>44979</v>
      </c>
    </row>
    <row r="8306">
      <c r="A8306" s="1" t="s">
        <v>8343</v>
      </c>
      <c r="B8306" s="1" t="s">
        <v>22</v>
      </c>
      <c r="C8306" s="1">
        <v>1.0</v>
      </c>
      <c r="D8306" s="1">
        <v>2.0</v>
      </c>
      <c r="E8306" s="1">
        <v>2.0</v>
      </c>
      <c r="G8306" s="1" t="s">
        <v>29</v>
      </c>
      <c r="H8306" s="2">
        <v>45172.0</v>
      </c>
      <c r="J8306" s="3">
        <f t="shared" si="2"/>
        <v>1</v>
      </c>
      <c r="K8306" s="4">
        <f t="shared" si="3"/>
        <v>2</v>
      </c>
      <c r="L8306" s="4">
        <f t="shared" si="4"/>
        <v>2</v>
      </c>
      <c r="S8306" s="1" t="s">
        <v>8343</v>
      </c>
      <c r="T8306" s="4" t="str">
        <f t="shared" si="5"/>
        <v>Coffee</v>
      </c>
      <c r="U8306" s="4" t="str">
        <f t="shared" si="6"/>
        <v>In-store</v>
      </c>
      <c r="V8306" s="4" t="str">
        <f t="shared" si="7"/>
        <v>UNKNOWN</v>
      </c>
      <c r="W8306" s="4">
        <f t="shared" ref="W8306:Y8306" si="8313">IF(OR(J8306 = "ERROR", J8306 = ""), "UNKNOWN", J8306)</f>
        <v>1</v>
      </c>
      <c r="X8306" s="4">
        <f t="shared" si="8313"/>
        <v>2</v>
      </c>
      <c r="Y8306" s="4">
        <f t="shared" si="8313"/>
        <v>2</v>
      </c>
      <c r="Z8306" s="5">
        <f t="shared" si="9"/>
        <v>45172</v>
      </c>
    </row>
    <row r="8307">
      <c r="A8307" s="1" t="s">
        <v>8344</v>
      </c>
      <c r="B8307" s="1" t="s">
        <v>41</v>
      </c>
      <c r="C8307" s="1">
        <v>4.0</v>
      </c>
      <c r="D8307" s="1">
        <v>4.0</v>
      </c>
      <c r="E8307" s="1">
        <v>16.0</v>
      </c>
      <c r="H8307" s="2">
        <v>45059.0</v>
      </c>
      <c r="J8307" s="3">
        <f t="shared" si="2"/>
        <v>4</v>
      </c>
      <c r="K8307" s="4">
        <f t="shared" si="3"/>
        <v>4</v>
      </c>
      <c r="L8307" s="4">
        <f t="shared" si="4"/>
        <v>16</v>
      </c>
      <c r="S8307" s="1" t="s">
        <v>8344</v>
      </c>
      <c r="T8307" s="4" t="str">
        <f t="shared" si="5"/>
        <v>Smoothie</v>
      </c>
      <c r="U8307" s="4" t="str">
        <f t="shared" si="6"/>
        <v>UNKNOWN</v>
      </c>
      <c r="V8307" s="4" t="str">
        <f t="shared" si="7"/>
        <v>UNKNOWN</v>
      </c>
      <c r="W8307" s="4">
        <f t="shared" ref="W8307:Y8307" si="8314">IF(OR(J8307 = "ERROR", J8307 = ""), "UNKNOWN", J8307)</f>
        <v>4</v>
      </c>
      <c r="X8307" s="4">
        <f t="shared" si="8314"/>
        <v>4</v>
      </c>
      <c r="Y8307" s="4">
        <f t="shared" si="8314"/>
        <v>16</v>
      </c>
      <c r="Z8307" s="5">
        <f t="shared" si="9"/>
        <v>45059</v>
      </c>
    </row>
    <row r="8308">
      <c r="A8308" s="1" t="s">
        <v>8345</v>
      </c>
      <c r="B8308" s="1" t="s">
        <v>81</v>
      </c>
      <c r="C8308" s="1">
        <v>4.0</v>
      </c>
      <c r="D8308" s="1">
        <v>1.5</v>
      </c>
      <c r="E8308" s="1">
        <v>6.0</v>
      </c>
      <c r="F8308" s="1" t="s">
        <v>28</v>
      </c>
      <c r="G8308" s="1" t="s">
        <v>24</v>
      </c>
      <c r="H8308" s="2">
        <v>44932.0</v>
      </c>
      <c r="J8308" s="3">
        <f t="shared" si="2"/>
        <v>4</v>
      </c>
      <c r="K8308" s="4">
        <f t="shared" si="3"/>
        <v>1.5</v>
      </c>
      <c r="L8308" s="4">
        <f t="shared" si="4"/>
        <v>6</v>
      </c>
      <c r="S8308" s="1" t="s">
        <v>8345</v>
      </c>
      <c r="T8308" s="4" t="str">
        <f t="shared" si="5"/>
        <v>Tea</v>
      </c>
      <c r="U8308" s="4" t="str">
        <f t="shared" si="6"/>
        <v>Takeaway</v>
      </c>
      <c r="V8308" s="4" t="str">
        <f t="shared" si="7"/>
        <v>Cash</v>
      </c>
      <c r="W8308" s="4">
        <f t="shared" ref="W8308:Y8308" si="8315">IF(OR(J8308 = "ERROR", J8308 = ""), "UNKNOWN", J8308)</f>
        <v>4</v>
      </c>
      <c r="X8308" s="4">
        <f t="shared" si="8315"/>
        <v>1.5</v>
      </c>
      <c r="Y8308" s="4">
        <f t="shared" si="8315"/>
        <v>6</v>
      </c>
      <c r="Z8308" s="5">
        <f t="shared" si="9"/>
        <v>44932</v>
      </c>
    </row>
    <row r="8309">
      <c r="A8309" s="1" t="s">
        <v>8346</v>
      </c>
      <c r="B8309" s="1" t="s">
        <v>81</v>
      </c>
      <c r="C8309" s="1">
        <v>5.0</v>
      </c>
      <c r="D8309" s="1">
        <v>1.5</v>
      </c>
      <c r="E8309" s="1">
        <v>7.5</v>
      </c>
      <c r="F8309" s="1" t="s">
        <v>28</v>
      </c>
      <c r="G8309" s="1" t="s">
        <v>24</v>
      </c>
      <c r="H8309" s="2">
        <v>44955.0</v>
      </c>
      <c r="J8309" s="3">
        <f t="shared" si="2"/>
        <v>5</v>
      </c>
      <c r="K8309" s="4">
        <f t="shared" si="3"/>
        <v>1.5</v>
      </c>
      <c r="L8309" s="4">
        <f t="shared" si="4"/>
        <v>7.5</v>
      </c>
      <c r="S8309" s="1" t="s">
        <v>8346</v>
      </c>
      <c r="T8309" s="4" t="str">
        <f t="shared" si="5"/>
        <v>Tea</v>
      </c>
      <c r="U8309" s="4" t="str">
        <f t="shared" si="6"/>
        <v>Takeaway</v>
      </c>
      <c r="V8309" s="4" t="str">
        <f t="shared" si="7"/>
        <v>Cash</v>
      </c>
      <c r="W8309" s="4">
        <f t="shared" ref="W8309:Y8309" si="8316">IF(OR(J8309 = "ERROR", J8309 = ""), "UNKNOWN", J8309)</f>
        <v>5</v>
      </c>
      <c r="X8309" s="4">
        <f t="shared" si="8316"/>
        <v>1.5</v>
      </c>
      <c r="Y8309" s="4">
        <f t="shared" si="8316"/>
        <v>7.5</v>
      </c>
      <c r="Z8309" s="5">
        <f t="shared" si="9"/>
        <v>44955</v>
      </c>
    </row>
    <row r="8310">
      <c r="A8310" s="1" t="s">
        <v>8347</v>
      </c>
      <c r="B8310" s="1" t="s">
        <v>81</v>
      </c>
      <c r="C8310" s="1">
        <v>3.0</v>
      </c>
      <c r="D8310" s="1">
        <v>1.5</v>
      </c>
      <c r="E8310" s="1">
        <v>4.5</v>
      </c>
      <c r="F8310" s="1" t="s">
        <v>28</v>
      </c>
      <c r="H8310" s="2">
        <v>44932.0</v>
      </c>
      <c r="J8310" s="3">
        <f t="shared" si="2"/>
        <v>3</v>
      </c>
      <c r="K8310" s="4">
        <f t="shared" si="3"/>
        <v>1.5</v>
      </c>
      <c r="L8310" s="4">
        <f t="shared" si="4"/>
        <v>4.5</v>
      </c>
      <c r="S8310" s="1" t="s">
        <v>8347</v>
      </c>
      <c r="T8310" s="4" t="str">
        <f t="shared" si="5"/>
        <v>Tea</v>
      </c>
      <c r="U8310" s="4" t="str">
        <f t="shared" si="6"/>
        <v>UNKNOWN</v>
      </c>
      <c r="V8310" s="4" t="str">
        <f t="shared" si="7"/>
        <v>Cash</v>
      </c>
      <c r="W8310" s="4">
        <f t="shared" ref="W8310:Y8310" si="8317">IF(OR(J8310 = "ERROR", J8310 = ""), "UNKNOWN", J8310)</f>
        <v>3</v>
      </c>
      <c r="X8310" s="4">
        <f t="shared" si="8317"/>
        <v>1.5</v>
      </c>
      <c r="Y8310" s="4">
        <f t="shared" si="8317"/>
        <v>4.5</v>
      </c>
      <c r="Z8310" s="5">
        <f t="shared" si="9"/>
        <v>44932</v>
      </c>
    </row>
    <row r="8311">
      <c r="A8311" s="1" t="s">
        <v>8348</v>
      </c>
      <c r="B8311" s="1" t="s">
        <v>22</v>
      </c>
      <c r="C8311" s="1">
        <v>3.0</v>
      </c>
      <c r="D8311" s="1">
        <v>2.0</v>
      </c>
      <c r="E8311" s="1">
        <v>6.0</v>
      </c>
      <c r="G8311" s="1" t="s">
        <v>29</v>
      </c>
      <c r="H8311" s="2">
        <v>45010.0</v>
      </c>
      <c r="J8311" s="3">
        <f t="shared" si="2"/>
        <v>3</v>
      </c>
      <c r="K8311" s="4">
        <f t="shared" si="3"/>
        <v>2</v>
      </c>
      <c r="L8311" s="4">
        <f t="shared" si="4"/>
        <v>6</v>
      </c>
      <c r="S8311" s="1" t="s">
        <v>8348</v>
      </c>
      <c r="T8311" s="4" t="str">
        <f t="shared" si="5"/>
        <v>Coffee</v>
      </c>
      <c r="U8311" s="4" t="str">
        <f t="shared" si="6"/>
        <v>In-store</v>
      </c>
      <c r="V8311" s="4" t="str">
        <f t="shared" si="7"/>
        <v>UNKNOWN</v>
      </c>
      <c r="W8311" s="4">
        <f t="shared" ref="W8311:Y8311" si="8318">IF(OR(J8311 = "ERROR", J8311 = ""), "UNKNOWN", J8311)</f>
        <v>3</v>
      </c>
      <c r="X8311" s="4">
        <f t="shared" si="8318"/>
        <v>2</v>
      </c>
      <c r="Y8311" s="4">
        <f t="shared" si="8318"/>
        <v>6</v>
      </c>
      <c r="Z8311" s="5">
        <f t="shared" si="9"/>
        <v>45010</v>
      </c>
    </row>
    <row r="8312">
      <c r="A8312" s="1" t="s">
        <v>8349</v>
      </c>
      <c r="B8312" s="1" t="s">
        <v>36</v>
      </c>
      <c r="C8312" s="1">
        <v>1.0</v>
      </c>
      <c r="D8312" s="1" t="s">
        <v>30</v>
      </c>
      <c r="E8312" s="1">
        <v>5.0</v>
      </c>
      <c r="F8312" s="1" t="s">
        <v>28</v>
      </c>
      <c r="G8312" s="1" t="s">
        <v>24</v>
      </c>
      <c r="H8312" s="2">
        <v>45002.0</v>
      </c>
      <c r="J8312" s="3">
        <f t="shared" si="2"/>
        <v>1</v>
      </c>
      <c r="K8312" s="4">
        <f t="shared" si="3"/>
        <v>5</v>
      </c>
      <c r="L8312" s="4">
        <f t="shared" si="4"/>
        <v>5</v>
      </c>
      <c r="S8312" s="1" t="s">
        <v>8349</v>
      </c>
      <c r="T8312" s="4" t="str">
        <f t="shared" si="5"/>
        <v>Salad</v>
      </c>
      <c r="U8312" s="4" t="str">
        <f t="shared" si="6"/>
        <v>Takeaway</v>
      </c>
      <c r="V8312" s="4" t="str">
        <f t="shared" si="7"/>
        <v>Cash</v>
      </c>
      <c r="W8312" s="4">
        <f t="shared" ref="W8312:Y8312" si="8319">IF(OR(J8312 = "ERROR", J8312 = ""), "UNKNOWN", J8312)</f>
        <v>1</v>
      </c>
      <c r="X8312" s="4">
        <f t="shared" si="8319"/>
        <v>5</v>
      </c>
      <c r="Y8312" s="4">
        <f t="shared" si="8319"/>
        <v>5</v>
      </c>
      <c r="Z8312" s="5">
        <f t="shared" si="9"/>
        <v>45002</v>
      </c>
    </row>
    <row r="8313">
      <c r="A8313" s="1" t="s">
        <v>8350</v>
      </c>
      <c r="B8313" s="1" t="s">
        <v>81</v>
      </c>
      <c r="C8313" s="1">
        <v>4.0</v>
      </c>
      <c r="D8313" s="1">
        <v>1.5</v>
      </c>
      <c r="E8313" s="1">
        <v>6.0</v>
      </c>
      <c r="F8313" s="1" t="s">
        <v>23</v>
      </c>
      <c r="G8313" s="1" t="s">
        <v>24</v>
      </c>
      <c r="H8313" s="2">
        <v>44941.0</v>
      </c>
      <c r="J8313" s="3">
        <f t="shared" si="2"/>
        <v>4</v>
      </c>
      <c r="K8313" s="4">
        <f t="shared" si="3"/>
        <v>1.5</v>
      </c>
      <c r="L8313" s="4">
        <f t="shared" si="4"/>
        <v>6</v>
      </c>
      <c r="S8313" s="1" t="s">
        <v>8350</v>
      </c>
      <c r="T8313" s="4" t="str">
        <f t="shared" si="5"/>
        <v>Tea</v>
      </c>
      <c r="U8313" s="4" t="str">
        <f t="shared" si="6"/>
        <v>Takeaway</v>
      </c>
      <c r="V8313" s="4" t="str">
        <f t="shared" si="7"/>
        <v>Credit Card</v>
      </c>
      <c r="W8313" s="4">
        <f t="shared" ref="W8313:Y8313" si="8320">IF(OR(J8313 = "ERROR", J8313 = ""), "UNKNOWN", J8313)</f>
        <v>4</v>
      </c>
      <c r="X8313" s="4">
        <f t="shared" si="8320"/>
        <v>1.5</v>
      </c>
      <c r="Y8313" s="4">
        <f t="shared" si="8320"/>
        <v>6</v>
      </c>
      <c r="Z8313" s="5">
        <f t="shared" si="9"/>
        <v>44941</v>
      </c>
    </row>
    <row r="8314">
      <c r="A8314" s="1" t="s">
        <v>8351</v>
      </c>
      <c r="B8314" s="1" t="s">
        <v>44</v>
      </c>
      <c r="C8314" s="1">
        <v>4.0</v>
      </c>
      <c r="D8314" s="1">
        <v>4.0</v>
      </c>
      <c r="E8314" s="1">
        <v>16.0</v>
      </c>
      <c r="F8314" s="1" t="s">
        <v>23</v>
      </c>
      <c r="G8314" s="1" t="s">
        <v>24</v>
      </c>
      <c r="H8314" s="2">
        <v>45036.0</v>
      </c>
      <c r="J8314" s="3">
        <f t="shared" si="2"/>
        <v>4</v>
      </c>
      <c r="K8314" s="4">
        <f t="shared" si="3"/>
        <v>4</v>
      </c>
      <c r="L8314" s="4">
        <f t="shared" si="4"/>
        <v>16</v>
      </c>
      <c r="S8314" s="1" t="s">
        <v>8351</v>
      </c>
      <c r="T8314" s="4" t="str">
        <f t="shared" si="5"/>
        <v>Sandwich</v>
      </c>
      <c r="U8314" s="4" t="str">
        <f t="shared" si="6"/>
        <v>Takeaway</v>
      </c>
      <c r="V8314" s="4" t="str">
        <f t="shared" si="7"/>
        <v>Credit Card</v>
      </c>
      <c r="W8314" s="4">
        <f t="shared" ref="W8314:Y8314" si="8321">IF(OR(J8314 = "ERROR", J8314 = ""), "UNKNOWN", J8314)</f>
        <v>4</v>
      </c>
      <c r="X8314" s="4">
        <f t="shared" si="8321"/>
        <v>4</v>
      </c>
      <c r="Y8314" s="4">
        <f t="shared" si="8321"/>
        <v>16</v>
      </c>
      <c r="Z8314" s="5">
        <f t="shared" si="9"/>
        <v>45036</v>
      </c>
    </row>
    <row r="8315">
      <c r="A8315" s="1" t="s">
        <v>8352</v>
      </c>
      <c r="B8315" s="1" t="s">
        <v>44</v>
      </c>
      <c r="C8315" s="1">
        <v>5.0</v>
      </c>
      <c r="D8315" s="1">
        <v>4.0</v>
      </c>
      <c r="E8315" s="1">
        <v>20.0</v>
      </c>
      <c r="H8315" s="1" t="s">
        <v>25</v>
      </c>
      <c r="J8315" s="3">
        <f t="shared" si="2"/>
        <v>5</v>
      </c>
      <c r="K8315" s="4">
        <f t="shared" si="3"/>
        <v>4</v>
      </c>
      <c r="L8315" s="4">
        <f t="shared" si="4"/>
        <v>20</v>
      </c>
      <c r="S8315" s="1" t="s">
        <v>8352</v>
      </c>
      <c r="T8315" s="4" t="str">
        <f t="shared" si="5"/>
        <v>Sandwich</v>
      </c>
      <c r="U8315" s="4" t="str">
        <f t="shared" si="6"/>
        <v>UNKNOWN</v>
      </c>
      <c r="V8315" s="4" t="str">
        <f t="shared" si="7"/>
        <v>UNKNOWN</v>
      </c>
      <c r="W8315" s="4">
        <f t="shared" ref="W8315:Y8315" si="8322">IF(OR(J8315 = "ERROR", J8315 = ""), "UNKNOWN", J8315)</f>
        <v>5</v>
      </c>
      <c r="X8315" s="4">
        <f t="shared" si="8322"/>
        <v>4</v>
      </c>
      <c r="Y8315" s="4">
        <f t="shared" si="8322"/>
        <v>20</v>
      </c>
      <c r="Z8315" s="4" t="str">
        <f t="shared" si="9"/>
        <v>UNKNOWN</v>
      </c>
    </row>
    <row r="8316">
      <c r="A8316" s="1" t="s">
        <v>8353</v>
      </c>
      <c r="B8316" s="1" t="s">
        <v>55</v>
      </c>
      <c r="C8316" s="1">
        <v>3.0</v>
      </c>
      <c r="D8316" s="1">
        <v>3.0</v>
      </c>
      <c r="E8316" s="1">
        <v>9.0</v>
      </c>
      <c r="F8316" s="1" t="s">
        <v>28</v>
      </c>
      <c r="G8316" s="1" t="s">
        <v>24</v>
      </c>
      <c r="H8316" s="2">
        <v>45156.0</v>
      </c>
      <c r="J8316" s="3">
        <f t="shared" si="2"/>
        <v>3</v>
      </c>
      <c r="K8316" s="4">
        <f t="shared" si="3"/>
        <v>3</v>
      </c>
      <c r="L8316" s="4">
        <f t="shared" si="4"/>
        <v>9</v>
      </c>
      <c r="S8316" s="1" t="s">
        <v>8353</v>
      </c>
      <c r="T8316" s="4" t="str">
        <f t="shared" si="5"/>
        <v>Juice</v>
      </c>
      <c r="U8316" s="4" t="str">
        <f t="shared" si="6"/>
        <v>Takeaway</v>
      </c>
      <c r="V8316" s="4" t="str">
        <f t="shared" si="7"/>
        <v>Cash</v>
      </c>
      <c r="W8316" s="4">
        <f t="shared" ref="W8316:Y8316" si="8323">IF(OR(J8316 = "ERROR", J8316 = ""), "UNKNOWN", J8316)</f>
        <v>3</v>
      </c>
      <c r="X8316" s="4">
        <f t="shared" si="8323"/>
        <v>3</v>
      </c>
      <c r="Y8316" s="4">
        <f t="shared" si="8323"/>
        <v>9</v>
      </c>
      <c r="Z8316" s="5">
        <f t="shared" si="9"/>
        <v>45156</v>
      </c>
    </row>
    <row r="8317">
      <c r="A8317" s="1" t="s">
        <v>8354</v>
      </c>
      <c r="B8317" s="1" t="s">
        <v>41</v>
      </c>
      <c r="C8317" s="1">
        <v>5.0</v>
      </c>
      <c r="D8317" s="1">
        <v>4.0</v>
      </c>
      <c r="E8317" s="1">
        <v>20.0</v>
      </c>
      <c r="F8317" s="1" t="s">
        <v>28</v>
      </c>
      <c r="G8317" s="1" t="s">
        <v>24</v>
      </c>
      <c r="H8317" s="2">
        <v>45123.0</v>
      </c>
      <c r="J8317" s="3">
        <f t="shared" si="2"/>
        <v>5</v>
      </c>
      <c r="K8317" s="4">
        <f t="shared" si="3"/>
        <v>4</v>
      </c>
      <c r="L8317" s="4">
        <f t="shared" si="4"/>
        <v>20</v>
      </c>
      <c r="S8317" s="1" t="s">
        <v>8354</v>
      </c>
      <c r="T8317" s="4" t="str">
        <f t="shared" si="5"/>
        <v>Smoothie</v>
      </c>
      <c r="U8317" s="4" t="str">
        <f t="shared" si="6"/>
        <v>Takeaway</v>
      </c>
      <c r="V8317" s="4" t="str">
        <f t="shared" si="7"/>
        <v>Cash</v>
      </c>
      <c r="W8317" s="4">
        <f t="shared" ref="W8317:Y8317" si="8324">IF(OR(J8317 = "ERROR", J8317 = ""), "UNKNOWN", J8317)</f>
        <v>5</v>
      </c>
      <c r="X8317" s="4">
        <f t="shared" si="8324"/>
        <v>4</v>
      </c>
      <c r="Y8317" s="4">
        <f t="shared" si="8324"/>
        <v>20</v>
      </c>
      <c r="Z8317" s="5">
        <f t="shared" si="9"/>
        <v>45123</v>
      </c>
    </row>
    <row r="8318">
      <c r="A8318" s="1" t="s">
        <v>8355</v>
      </c>
      <c r="B8318" s="1" t="s">
        <v>44</v>
      </c>
      <c r="C8318" s="1">
        <v>3.0</v>
      </c>
      <c r="D8318" s="1">
        <v>4.0</v>
      </c>
      <c r="E8318" s="1">
        <v>12.0</v>
      </c>
      <c r="F8318" s="1" t="s">
        <v>25</v>
      </c>
      <c r="H8318" s="1" t="s">
        <v>25</v>
      </c>
      <c r="J8318" s="3">
        <f t="shared" si="2"/>
        <v>3</v>
      </c>
      <c r="K8318" s="4">
        <f t="shared" si="3"/>
        <v>4</v>
      </c>
      <c r="L8318" s="4">
        <f t="shared" si="4"/>
        <v>12</v>
      </c>
      <c r="S8318" s="1" t="s">
        <v>8355</v>
      </c>
      <c r="T8318" s="4" t="str">
        <f t="shared" si="5"/>
        <v>Sandwich</v>
      </c>
      <c r="U8318" s="4" t="str">
        <f t="shared" si="6"/>
        <v>UNKNOWN</v>
      </c>
      <c r="V8318" s="4" t="str">
        <f t="shared" si="7"/>
        <v>UNKNOWN</v>
      </c>
      <c r="W8318" s="4">
        <f t="shared" ref="W8318:Y8318" si="8325">IF(OR(J8318 = "ERROR", J8318 = ""), "UNKNOWN", J8318)</f>
        <v>3</v>
      </c>
      <c r="X8318" s="4">
        <f t="shared" si="8325"/>
        <v>4</v>
      </c>
      <c r="Y8318" s="4">
        <f t="shared" si="8325"/>
        <v>12</v>
      </c>
      <c r="Z8318" s="4" t="str">
        <f t="shared" si="9"/>
        <v>UNKNOWN</v>
      </c>
    </row>
    <row r="8319">
      <c r="A8319" s="1" t="s">
        <v>8356</v>
      </c>
      <c r="B8319" s="1" t="s">
        <v>41</v>
      </c>
      <c r="C8319" s="1">
        <v>2.0</v>
      </c>
      <c r="D8319" s="1">
        <v>4.0</v>
      </c>
      <c r="F8319" s="1" t="s">
        <v>30</v>
      </c>
      <c r="H8319" s="2">
        <v>45025.0</v>
      </c>
      <c r="J8319" s="3">
        <f t="shared" si="2"/>
        <v>2</v>
      </c>
      <c r="K8319" s="4">
        <f t="shared" si="3"/>
        <v>4</v>
      </c>
      <c r="L8319" s="4">
        <f t="shared" si="4"/>
        <v>8</v>
      </c>
      <c r="S8319" s="1" t="s">
        <v>8356</v>
      </c>
      <c r="T8319" s="4" t="str">
        <f t="shared" si="5"/>
        <v>Smoothie</v>
      </c>
      <c r="U8319" s="4" t="str">
        <f t="shared" si="6"/>
        <v>UNKNOWN</v>
      </c>
      <c r="V8319" s="4" t="str">
        <f t="shared" si="7"/>
        <v>UNKNOWN</v>
      </c>
      <c r="W8319" s="4">
        <f t="shared" ref="W8319:Y8319" si="8326">IF(OR(J8319 = "ERROR", J8319 = ""), "UNKNOWN", J8319)</f>
        <v>2</v>
      </c>
      <c r="X8319" s="4">
        <f t="shared" si="8326"/>
        <v>4</v>
      </c>
      <c r="Y8319" s="4">
        <f t="shared" si="8326"/>
        <v>8</v>
      </c>
      <c r="Z8319" s="5">
        <f t="shared" si="9"/>
        <v>45025</v>
      </c>
    </row>
    <row r="8320">
      <c r="A8320" s="1" t="s">
        <v>8357</v>
      </c>
      <c r="B8320" s="1" t="s">
        <v>36</v>
      </c>
      <c r="C8320" s="1">
        <v>4.0</v>
      </c>
      <c r="D8320" s="1">
        <v>5.0</v>
      </c>
      <c r="E8320" s="1">
        <v>20.0</v>
      </c>
      <c r="F8320" s="1" t="s">
        <v>39</v>
      </c>
      <c r="G8320" s="1" t="s">
        <v>29</v>
      </c>
      <c r="H8320" s="2">
        <v>45096.0</v>
      </c>
      <c r="J8320" s="3">
        <f t="shared" si="2"/>
        <v>4</v>
      </c>
      <c r="K8320" s="4">
        <f t="shared" si="3"/>
        <v>5</v>
      </c>
      <c r="L8320" s="4">
        <f t="shared" si="4"/>
        <v>20</v>
      </c>
      <c r="S8320" s="1" t="s">
        <v>8357</v>
      </c>
      <c r="T8320" s="4" t="str">
        <f t="shared" si="5"/>
        <v>Salad</v>
      </c>
      <c r="U8320" s="4" t="str">
        <f t="shared" si="6"/>
        <v>In-store</v>
      </c>
      <c r="V8320" s="4" t="str">
        <f t="shared" si="7"/>
        <v>Digital Wallet</v>
      </c>
      <c r="W8320" s="4">
        <f t="shared" ref="W8320:Y8320" si="8327">IF(OR(J8320 = "ERROR", J8320 = ""), "UNKNOWN", J8320)</f>
        <v>4</v>
      </c>
      <c r="X8320" s="4">
        <f t="shared" si="8327"/>
        <v>5</v>
      </c>
      <c r="Y8320" s="4">
        <f t="shared" si="8327"/>
        <v>20</v>
      </c>
      <c r="Z8320" s="5">
        <f t="shared" si="9"/>
        <v>45096</v>
      </c>
    </row>
    <row r="8321">
      <c r="A8321" s="1" t="s">
        <v>8358</v>
      </c>
      <c r="B8321" s="1" t="s">
        <v>27</v>
      </c>
      <c r="C8321" s="1">
        <v>3.0</v>
      </c>
      <c r="D8321" s="1">
        <v>3.0</v>
      </c>
      <c r="E8321" s="1">
        <v>9.0</v>
      </c>
      <c r="F8321" s="1" t="s">
        <v>39</v>
      </c>
      <c r="G8321" s="1" t="s">
        <v>29</v>
      </c>
      <c r="H8321" s="6">
        <v>45258.0</v>
      </c>
      <c r="J8321" s="3">
        <f t="shared" si="2"/>
        <v>3</v>
      </c>
      <c r="K8321" s="4">
        <f t="shared" si="3"/>
        <v>3</v>
      </c>
      <c r="L8321" s="4">
        <f t="shared" si="4"/>
        <v>9</v>
      </c>
      <c r="S8321" s="1" t="s">
        <v>8358</v>
      </c>
      <c r="T8321" s="4" t="str">
        <f t="shared" si="5"/>
        <v>Cake</v>
      </c>
      <c r="U8321" s="4" t="str">
        <f t="shared" si="6"/>
        <v>In-store</v>
      </c>
      <c r="V8321" s="4" t="str">
        <f t="shared" si="7"/>
        <v>Digital Wallet</v>
      </c>
      <c r="W8321" s="4">
        <f t="shared" ref="W8321:Y8321" si="8328">IF(OR(J8321 = "ERROR", J8321 = ""), "UNKNOWN", J8321)</f>
        <v>3</v>
      </c>
      <c r="X8321" s="4">
        <f t="shared" si="8328"/>
        <v>3</v>
      </c>
      <c r="Y8321" s="4">
        <f t="shared" si="8328"/>
        <v>9</v>
      </c>
      <c r="Z8321" s="7">
        <f t="shared" si="9"/>
        <v>45258</v>
      </c>
    </row>
    <row r="8322">
      <c r="A8322" s="1" t="s">
        <v>8359</v>
      </c>
      <c r="B8322" s="1" t="s">
        <v>44</v>
      </c>
      <c r="C8322" s="1">
        <v>3.0</v>
      </c>
      <c r="D8322" s="1">
        <v>4.0</v>
      </c>
      <c r="E8322" s="1">
        <v>12.0</v>
      </c>
      <c r="H8322" s="2">
        <v>45085.0</v>
      </c>
      <c r="J8322" s="3">
        <f t="shared" si="2"/>
        <v>3</v>
      </c>
      <c r="K8322" s="4">
        <f t="shared" si="3"/>
        <v>4</v>
      </c>
      <c r="L8322" s="4">
        <f t="shared" si="4"/>
        <v>12</v>
      </c>
      <c r="S8322" s="1" t="s">
        <v>8359</v>
      </c>
      <c r="T8322" s="4" t="str">
        <f t="shared" si="5"/>
        <v>Sandwich</v>
      </c>
      <c r="U8322" s="4" t="str">
        <f t="shared" si="6"/>
        <v>UNKNOWN</v>
      </c>
      <c r="V8322" s="4" t="str">
        <f t="shared" si="7"/>
        <v>UNKNOWN</v>
      </c>
      <c r="W8322" s="4">
        <f t="shared" ref="W8322:Y8322" si="8329">IF(OR(J8322 = "ERROR", J8322 = ""), "UNKNOWN", J8322)</f>
        <v>3</v>
      </c>
      <c r="X8322" s="4">
        <f t="shared" si="8329"/>
        <v>4</v>
      </c>
      <c r="Y8322" s="4">
        <f t="shared" si="8329"/>
        <v>12</v>
      </c>
      <c r="Z8322" s="5">
        <f t="shared" si="9"/>
        <v>45085</v>
      </c>
    </row>
    <row r="8323">
      <c r="A8323" s="1" t="s">
        <v>8360</v>
      </c>
      <c r="B8323" s="1" t="s">
        <v>30</v>
      </c>
      <c r="C8323" s="1">
        <v>3.0</v>
      </c>
      <c r="D8323" s="1">
        <v>1.5</v>
      </c>
      <c r="E8323" s="1">
        <v>4.5</v>
      </c>
      <c r="F8323" s="1" t="s">
        <v>28</v>
      </c>
      <c r="H8323" s="2">
        <v>45037.0</v>
      </c>
      <c r="J8323" s="3">
        <f t="shared" si="2"/>
        <v>3</v>
      </c>
      <c r="K8323" s="4">
        <f t="shared" si="3"/>
        <v>1.5</v>
      </c>
      <c r="L8323" s="4">
        <f t="shared" si="4"/>
        <v>4.5</v>
      </c>
      <c r="S8323" s="1" t="s">
        <v>8360</v>
      </c>
      <c r="T8323" s="4" t="str">
        <f t="shared" si="5"/>
        <v>UNKNOWN</v>
      </c>
      <c r="U8323" s="4" t="str">
        <f t="shared" si="6"/>
        <v>UNKNOWN</v>
      </c>
      <c r="V8323" s="4" t="str">
        <f t="shared" si="7"/>
        <v>Cash</v>
      </c>
      <c r="W8323" s="4">
        <f t="shared" ref="W8323:Y8323" si="8330">IF(OR(J8323 = "ERROR", J8323 = ""), "UNKNOWN", J8323)</f>
        <v>3</v>
      </c>
      <c r="X8323" s="4">
        <f t="shared" si="8330"/>
        <v>1.5</v>
      </c>
      <c r="Y8323" s="4">
        <f t="shared" si="8330"/>
        <v>4.5</v>
      </c>
      <c r="Z8323" s="5">
        <f t="shared" si="9"/>
        <v>45037</v>
      </c>
    </row>
    <row r="8324">
      <c r="A8324" s="1" t="s">
        <v>8361</v>
      </c>
      <c r="B8324" s="1" t="s">
        <v>41</v>
      </c>
      <c r="C8324" s="1">
        <v>4.0</v>
      </c>
      <c r="D8324" s="1">
        <v>4.0</v>
      </c>
      <c r="E8324" s="1">
        <v>16.0</v>
      </c>
      <c r="F8324" s="1" t="s">
        <v>39</v>
      </c>
      <c r="H8324" s="2">
        <v>44999.0</v>
      </c>
      <c r="J8324" s="3">
        <f t="shared" si="2"/>
        <v>4</v>
      </c>
      <c r="K8324" s="4">
        <f t="shared" si="3"/>
        <v>4</v>
      </c>
      <c r="L8324" s="4">
        <f t="shared" si="4"/>
        <v>16</v>
      </c>
      <c r="S8324" s="1" t="s">
        <v>8361</v>
      </c>
      <c r="T8324" s="4" t="str">
        <f t="shared" si="5"/>
        <v>Smoothie</v>
      </c>
      <c r="U8324" s="4" t="str">
        <f t="shared" si="6"/>
        <v>UNKNOWN</v>
      </c>
      <c r="V8324" s="4" t="str">
        <f t="shared" si="7"/>
        <v>Digital Wallet</v>
      </c>
      <c r="W8324" s="4">
        <f t="shared" ref="W8324:Y8324" si="8331">IF(OR(J8324 = "ERROR", J8324 = ""), "UNKNOWN", J8324)</f>
        <v>4</v>
      </c>
      <c r="X8324" s="4">
        <f t="shared" si="8331"/>
        <v>4</v>
      </c>
      <c r="Y8324" s="4">
        <f t="shared" si="8331"/>
        <v>16</v>
      </c>
      <c r="Z8324" s="5">
        <f t="shared" si="9"/>
        <v>44999</v>
      </c>
    </row>
    <row r="8325">
      <c r="A8325" s="1" t="s">
        <v>8362</v>
      </c>
      <c r="B8325" s="1" t="s">
        <v>32</v>
      </c>
      <c r="C8325" s="1">
        <v>2.0</v>
      </c>
      <c r="D8325" s="1">
        <v>1.0</v>
      </c>
      <c r="E8325" s="1">
        <v>2.0</v>
      </c>
      <c r="G8325" s="1" t="s">
        <v>29</v>
      </c>
      <c r="H8325" s="2">
        <v>44981.0</v>
      </c>
      <c r="J8325" s="3">
        <f t="shared" si="2"/>
        <v>2</v>
      </c>
      <c r="K8325" s="4">
        <f t="shared" si="3"/>
        <v>1</v>
      </c>
      <c r="L8325" s="4">
        <f t="shared" si="4"/>
        <v>2</v>
      </c>
      <c r="S8325" s="1" t="s">
        <v>8362</v>
      </c>
      <c r="T8325" s="4" t="str">
        <f t="shared" si="5"/>
        <v>Cookie</v>
      </c>
      <c r="U8325" s="4" t="str">
        <f t="shared" si="6"/>
        <v>In-store</v>
      </c>
      <c r="V8325" s="4" t="str">
        <f t="shared" si="7"/>
        <v>UNKNOWN</v>
      </c>
      <c r="W8325" s="4">
        <f t="shared" ref="W8325:Y8325" si="8332">IF(OR(J8325 = "ERROR", J8325 = ""), "UNKNOWN", J8325)</f>
        <v>2</v>
      </c>
      <c r="X8325" s="4">
        <f t="shared" si="8332"/>
        <v>1</v>
      </c>
      <c r="Y8325" s="4">
        <f t="shared" si="8332"/>
        <v>2</v>
      </c>
      <c r="Z8325" s="5">
        <f t="shared" si="9"/>
        <v>44981</v>
      </c>
    </row>
    <row r="8326">
      <c r="A8326" s="1" t="s">
        <v>8363</v>
      </c>
      <c r="B8326" s="1" t="s">
        <v>36</v>
      </c>
      <c r="C8326" s="1">
        <v>5.0</v>
      </c>
      <c r="D8326" s="1">
        <v>5.0</v>
      </c>
      <c r="E8326" s="1">
        <v>25.0</v>
      </c>
      <c r="F8326" s="1" t="s">
        <v>23</v>
      </c>
      <c r="G8326" s="1" t="s">
        <v>24</v>
      </c>
      <c r="H8326" s="6">
        <v>45279.0</v>
      </c>
      <c r="J8326" s="3">
        <f t="shared" si="2"/>
        <v>5</v>
      </c>
      <c r="K8326" s="4">
        <f t="shared" si="3"/>
        <v>5</v>
      </c>
      <c r="L8326" s="4">
        <f t="shared" si="4"/>
        <v>25</v>
      </c>
      <c r="S8326" s="1" t="s">
        <v>8363</v>
      </c>
      <c r="T8326" s="4" t="str">
        <f t="shared" si="5"/>
        <v>Salad</v>
      </c>
      <c r="U8326" s="4" t="str">
        <f t="shared" si="6"/>
        <v>Takeaway</v>
      </c>
      <c r="V8326" s="4" t="str">
        <f t="shared" si="7"/>
        <v>Credit Card</v>
      </c>
      <c r="W8326" s="4">
        <f t="shared" ref="W8326:Y8326" si="8333">IF(OR(J8326 = "ERROR", J8326 = ""), "UNKNOWN", J8326)</f>
        <v>5</v>
      </c>
      <c r="X8326" s="4">
        <f t="shared" si="8333"/>
        <v>5</v>
      </c>
      <c r="Y8326" s="4">
        <f t="shared" si="8333"/>
        <v>25</v>
      </c>
      <c r="Z8326" s="7">
        <f t="shared" si="9"/>
        <v>45279</v>
      </c>
    </row>
    <row r="8327">
      <c r="A8327" s="1" t="s">
        <v>8364</v>
      </c>
      <c r="B8327" s="1" t="s">
        <v>41</v>
      </c>
      <c r="C8327" s="1">
        <v>4.0</v>
      </c>
      <c r="D8327" s="1">
        <v>4.0</v>
      </c>
      <c r="E8327" s="1">
        <v>16.0</v>
      </c>
      <c r="F8327" s="1" t="s">
        <v>39</v>
      </c>
      <c r="H8327" s="2">
        <v>45017.0</v>
      </c>
      <c r="J8327" s="3">
        <f t="shared" si="2"/>
        <v>4</v>
      </c>
      <c r="K8327" s="4">
        <f t="shared" si="3"/>
        <v>4</v>
      </c>
      <c r="L8327" s="4">
        <f t="shared" si="4"/>
        <v>16</v>
      </c>
      <c r="S8327" s="1" t="s">
        <v>8364</v>
      </c>
      <c r="T8327" s="4" t="str">
        <f t="shared" si="5"/>
        <v>Smoothie</v>
      </c>
      <c r="U8327" s="4" t="str">
        <f t="shared" si="6"/>
        <v>UNKNOWN</v>
      </c>
      <c r="V8327" s="4" t="str">
        <f t="shared" si="7"/>
        <v>Digital Wallet</v>
      </c>
      <c r="W8327" s="4">
        <f t="shared" ref="W8327:Y8327" si="8334">IF(OR(J8327 = "ERROR", J8327 = ""), "UNKNOWN", J8327)</f>
        <v>4</v>
      </c>
      <c r="X8327" s="4">
        <f t="shared" si="8334"/>
        <v>4</v>
      </c>
      <c r="Y8327" s="4">
        <f t="shared" si="8334"/>
        <v>16</v>
      </c>
      <c r="Z8327" s="5">
        <f t="shared" si="9"/>
        <v>45017</v>
      </c>
    </row>
    <row r="8328">
      <c r="A8328" s="1" t="s">
        <v>8365</v>
      </c>
      <c r="B8328" s="1" t="s">
        <v>32</v>
      </c>
      <c r="C8328" s="1">
        <v>4.0</v>
      </c>
      <c r="D8328" s="1">
        <v>1.0</v>
      </c>
      <c r="E8328" s="1">
        <v>4.0</v>
      </c>
      <c r="F8328" s="1" t="s">
        <v>39</v>
      </c>
      <c r="G8328" s="1" t="s">
        <v>24</v>
      </c>
      <c r="H8328" s="2">
        <v>45178.0</v>
      </c>
      <c r="J8328" s="3">
        <f t="shared" si="2"/>
        <v>4</v>
      </c>
      <c r="K8328" s="4">
        <f t="shared" si="3"/>
        <v>1</v>
      </c>
      <c r="L8328" s="4">
        <f t="shared" si="4"/>
        <v>4</v>
      </c>
      <c r="S8328" s="1" t="s">
        <v>8365</v>
      </c>
      <c r="T8328" s="4" t="str">
        <f t="shared" si="5"/>
        <v>Cookie</v>
      </c>
      <c r="U8328" s="4" t="str">
        <f t="shared" si="6"/>
        <v>Takeaway</v>
      </c>
      <c r="V8328" s="4" t="str">
        <f t="shared" si="7"/>
        <v>Digital Wallet</v>
      </c>
      <c r="W8328" s="4">
        <f t="shared" ref="W8328:Y8328" si="8335">IF(OR(J8328 = "ERROR", J8328 = ""), "UNKNOWN", J8328)</f>
        <v>4</v>
      </c>
      <c r="X8328" s="4">
        <f t="shared" si="8335"/>
        <v>1</v>
      </c>
      <c r="Y8328" s="4">
        <f t="shared" si="8335"/>
        <v>4</v>
      </c>
      <c r="Z8328" s="5">
        <f t="shared" si="9"/>
        <v>45178</v>
      </c>
    </row>
    <row r="8329">
      <c r="A8329" s="1" t="s">
        <v>8366</v>
      </c>
      <c r="B8329" s="1" t="s">
        <v>44</v>
      </c>
      <c r="C8329" s="1">
        <v>3.0</v>
      </c>
      <c r="D8329" s="1">
        <v>4.0</v>
      </c>
      <c r="E8329" s="1">
        <v>12.0</v>
      </c>
      <c r="H8329" s="2">
        <v>44932.0</v>
      </c>
      <c r="J8329" s="3">
        <f t="shared" si="2"/>
        <v>3</v>
      </c>
      <c r="K8329" s="4">
        <f t="shared" si="3"/>
        <v>4</v>
      </c>
      <c r="L8329" s="4">
        <f t="shared" si="4"/>
        <v>12</v>
      </c>
      <c r="S8329" s="1" t="s">
        <v>8366</v>
      </c>
      <c r="T8329" s="4" t="str">
        <f t="shared" si="5"/>
        <v>Sandwich</v>
      </c>
      <c r="U8329" s="4" t="str">
        <f t="shared" si="6"/>
        <v>UNKNOWN</v>
      </c>
      <c r="V8329" s="4" t="str">
        <f t="shared" si="7"/>
        <v>UNKNOWN</v>
      </c>
      <c r="W8329" s="4">
        <f t="shared" ref="W8329:Y8329" si="8336">IF(OR(J8329 = "ERROR", J8329 = ""), "UNKNOWN", J8329)</f>
        <v>3</v>
      </c>
      <c r="X8329" s="4">
        <f t="shared" si="8336"/>
        <v>4</v>
      </c>
      <c r="Y8329" s="4">
        <f t="shared" si="8336"/>
        <v>12</v>
      </c>
      <c r="Z8329" s="5">
        <f t="shared" si="9"/>
        <v>44932</v>
      </c>
    </row>
    <row r="8330">
      <c r="A8330" s="1" t="s">
        <v>8367</v>
      </c>
      <c r="B8330" s="1" t="s">
        <v>27</v>
      </c>
      <c r="C8330" s="1">
        <v>1.0</v>
      </c>
      <c r="D8330" s="1">
        <v>3.0</v>
      </c>
      <c r="E8330" s="1">
        <v>3.0</v>
      </c>
      <c r="F8330" s="1" t="s">
        <v>39</v>
      </c>
      <c r="G8330" s="1" t="s">
        <v>24</v>
      </c>
      <c r="H8330" s="2">
        <v>44998.0</v>
      </c>
      <c r="J8330" s="3">
        <f t="shared" si="2"/>
        <v>1</v>
      </c>
      <c r="K8330" s="4">
        <f t="shared" si="3"/>
        <v>3</v>
      </c>
      <c r="L8330" s="4">
        <f t="shared" si="4"/>
        <v>3</v>
      </c>
      <c r="S8330" s="1" t="s">
        <v>8367</v>
      </c>
      <c r="T8330" s="4" t="str">
        <f t="shared" si="5"/>
        <v>Cake</v>
      </c>
      <c r="U8330" s="4" t="str">
        <f t="shared" si="6"/>
        <v>Takeaway</v>
      </c>
      <c r="V8330" s="4" t="str">
        <f t="shared" si="7"/>
        <v>Digital Wallet</v>
      </c>
      <c r="W8330" s="4">
        <f t="shared" ref="W8330:Y8330" si="8337">IF(OR(J8330 = "ERROR", J8330 = ""), "UNKNOWN", J8330)</f>
        <v>1</v>
      </c>
      <c r="X8330" s="4">
        <f t="shared" si="8337"/>
        <v>3</v>
      </c>
      <c r="Y8330" s="4">
        <f t="shared" si="8337"/>
        <v>3</v>
      </c>
      <c r="Z8330" s="5">
        <f t="shared" si="9"/>
        <v>44998</v>
      </c>
    </row>
    <row r="8331">
      <c r="A8331" s="1" t="s">
        <v>8368</v>
      </c>
      <c r="B8331" s="1" t="s">
        <v>81</v>
      </c>
      <c r="C8331" s="1">
        <v>5.0</v>
      </c>
      <c r="D8331" s="1">
        <v>1.5</v>
      </c>
      <c r="E8331" s="1">
        <v>7.5</v>
      </c>
      <c r="G8331" s="1" t="s">
        <v>24</v>
      </c>
      <c r="H8331" s="2">
        <v>45095.0</v>
      </c>
      <c r="J8331" s="3">
        <f t="shared" si="2"/>
        <v>5</v>
      </c>
      <c r="K8331" s="4">
        <f t="shared" si="3"/>
        <v>1.5</v>
      </c>
      <c r="L8331" s="4">
        <f t="shared" si="4"/>
        <v>7.5</v>
      </c>
      <c r="S8331" s="1" t="s">
        <v>8368</v>
      </c>
      <c r="T8331" s="4" t="str">
        <f t="shared" si="5"/>
        <v>Tea</v>
      </c>
      <c r="U8331" s="4" t="str">
        <f t="shared" si="6"/>
        <v>Takeaway</v>
      </c>
      <c r="V8331" s="4" t="str">
        <f t="shared" si="7"/>
        <v>UNKNOWN</v>
      </c>
      <c r="W8331" s="4">
        <f t="shared" ref="W8331:Y8331" si="8338">IF(OR(J8331 = "ERROR", J8331 = ""), "UNKNOWN", J8331)</f>
        <v>5</v>
      </c>
      <c r="X8331" s="4">
        <f t="shared" si="8338"/>
        <v>1.5</v>
      </c>
      <c r="Y8331" s="4">
        <f t="shared" si="8338"/>
        <v>7.5</v>
      </c>
      <c r="Z8331" s="5">
        <f t="shared" si="9"/>
        <v>45095</v>
      </c>
    </row>
    <row r="8332">
      <c r="A8332" s="1" t="s">
        <v>8369</v>
      </c>
      <c r="B8332" s="1" t="s">
        <v>32</v>
      </c>
      <c r="C8332" s="1">
        <v>4.0</v>
      </c>
      <c r="D8332" s="1">
        <v>1.0</v>
      </c>
      <c r="E8332" s="1">
        <v>4.0</v>
      </c>
      <c r="F8332" s="1" t="s">
        <v>39</v>
      </c>
      <c r="H8332" s="2">
        <v>44989.0</v>
      </c>
      <c r="J8332" s="3">
        <f t="shared" si="2"/>
        <v>4</v>
      </c>
      <c r="K8332" s="4">
        <f t="shared" si="3"/>
        <v>1</v>
      </c>
      <c r="L8332" s="4">
        <f t="shared" si="4"/>
        <v>4</v>
      </c>
      <c r="S8332" s="1" t="s">
        <v>8369</v>
      </c>
      <c r="T8332" s="4" t="str">
        <f t="shared" si="5"/>
        <v>Cookie</v>
      </c>
      <c r="U8332" s="4" t="str">
        <f t="shared" si="6"/>
        <v>UNKNOWN</v>
      </c>
      <c r="V8332" s="4" t="str">
        <f t="shared" si="7"/>
        <v>Digital Wallet</v>
      </c>
      <c r="W8332" s="4">
        <f t="shared" ref="W8332:Y8332" si="8339">IF(OR(J8332 = "ERROR", J8332 = ""), "UNKNOWN", J8332)</f>
        <v>4</v>
      </c>
      <c r="X8332" s="4">
        <f t="shared" si="8339"/>
        <v>1</v>
      </c>
      <c r="Y8332" s="4">
        <f t="shared" si="8339"/>
        <v>4</v>
      </c>
      <c r="Z8332" s="5">
        <f t="shared" si="9"/>
        <v>44989</v>
      </c>
    </row>
    <row r="8333">
      <c r="A8333" s="1" t="s">
        <v>8370</v>
      </c>
      <c r="B8333" s="1" t="s">
        <v>32</v>
      </c>
      <c r="C8333" s="1">
        <v>3.0</v>
      </c>
      <c r="D8333" s="1" t="s">
        <v>25</v>
      </c>
      <c r="E8333" s="1">
        <v>3.0</v>
      </c>
      <c r="F8333" s="1" t="s">
        <v>28</v>
      </c>
      <c r="H8333" s="2">
        <v>45052.0</v>
      </c>
      <c r="J8333" s="3">
        <f t="shared" si="2"/>
        <v>3</v>
      </c>
      <c r="K8333" s="4">
        <f t="shared" si="3"/>
        <v>1</v>
      </c>
      <c r="L8333" s="4">
        <f t="shared" si="4"/>
        <v>3</v>
      </c>
      <c r="S8333" s="1" t="s">
        <v>8370</v>
      </c>
      <c r="T8333" s="4" t="str">
        <f t="shared" si="5"/>
        <v>Cookie</v>
      </c>
      <c r="U8333" s="4" t="str">
        <f t="shared" si="6"/>
        <v>UNKNOWN</v>
      </c>
      <c r="V8333" s="4" t="str">
        <f t="shared" si="7"/>
        <v>Cash</v>
      </c>
      <c r="W8333" s="4">
        <f t="shared" ref="W8333:Y8333" si="8340">IF(OR(J8333 = "ERROR", J8333 = ""), "UNKNOWN", J8333)</f>
        <v>3</v>
      </c>
      <c r="X8333" s="4">
        <f t="shared" si="8340"/>
        <v>1</v>
      </c>
      <c r="Y8333" s="4">
        <f t="shared" si="8340"/>
        <v>3</v>
      </c>
      <c r="Z8333" s="5">
        <f t="shared" si="9"/>
        <v>45052</v>
      </c>
    </row>
    <row r="8334">
      <c r="A8334" s="1" t="s">
        <v>8371</v>
      </c>
      <c r="B8334" s="1" t="s">
        <v>36</v>
      </c>
      <c r="C8334" s="1">
        <v>4.0</v>
      </c>
      <c r="D8334" s="1">
        <v>5.0</v>
      </c>
      <c r="E8334" s="1">
        <v>20.0</v>
      </c>
      <c r="F8334" s="1" t="s">
        <v>39</v>
      </c>
      <c r="G8334" s="1" t="s">
        <v>24</v>
      </c>
      <c r="H8334" s="2">
        <v>45020.0</v>
      </c>
      <c r="J8334" s="3">
        <f t="shared" si="2"/>
        <v>4</v>
      </c>
      <c r="K8334" s="4">
        <f t="shared" si="3"/>
        <v>5</v>
      </c>
      <c r="L8334" s="4">
        <f t="shared" si="4"/>
        <v>20</v>
      </c>
      <c r="S8334" s="1" t="s">
        <v>8371</v>
      </c>
      <c r="T8334" s="4" t="str">
        <f t="shared" si="5"/>
        <v>Salad</v>
      </c>
      <c r="U8334" s="4" t="str">
        <f t="shared" si="6"/>
        <v>Takeaway</v>
      </c>
      <c r="V8334" s="4" t="str">
        <f t="shared" si="7"/>
        <v>Digital Wallet</v>
      </c>
      <c r="W8334" s="4">
        <f t="shared" ref="W8334:Y8334" si="8341">IF(OR(J8334 = "ERROR", J8334 = ""), "UNKNOWN", J8334)</f>
        <v>4</v>
      </c>
      <c r="X8334" s="4">
        <f t="shared" si="8341"/>
        <v>5</v>
      </c>
      <c r="Y8334" s="4">
        <f t="shared" si="8341"/>
        <v>20</v>
      </c>
      <c r="Z8334" s="5">
        <f t="shared" si="9"/>
        <v>45020</v>
      </c>
    </row>
    <row r="8335">
      <c r="A8335" s="1" t="s">
        <v>8372</v>
      </c>
      <c r="B8335" s="1" t="s">
        <v>41</v>
      </c>
      <c r="C8335" s="1">
        <v>3.0</v>
      </c>
      <c r="D8335" s="1">
        <v>4.0</v>
      </c>
      <c r="E8335" s="1">
        <v>12.0</v>
      </c>
      <c r="F8335" s="1" t="s">
        <v>23</v>
      </c>
      <c r="H8335" s="2">
        <v>45131.0</v>
      </c>
      <c r="J8335" s="3">
        <f t="shared" si="2"/>
        <v>3</v>
      </c>
      <c r="K8335" s="4">
        <f t="shared" si="3"/>
        <v>4</v>
      </c>
      <c r="L8335" s="4">
        <f t="shared" si="4"/>
        <v>12</v>
      </c>
      <c r="S8335" s="1" t="s">
        <v>8372</v>
      </c>
      <c r="T8335" s="4" t="str">
        <f t="shared" si="5"/>
        <v>Smoothie</v>
      </c>
      <c r="U8335" s="4" t="str">
        <f t="shared" si="6"/>
        <v>UNKNOWN</v>
      </c>
      <c r="V8335" s="4" t="str">
        <f t="shared" si="7"/>
        <v>Credit Card</v>
      </c>
      <c r="W8335" s="4">
        <f t="shared" ref="W8335:Y8335" si="8342">IF(OR(J8335 = "ERROR", J8335 = ""), "UNKNOWN", J8335)</f>
        <v>3</v>
      </c>
      <c r="X8335" s="4">
        <f t="shared" si="8342"/>
        <v>4</v>
      </c>
      <c r="Y8335" s="4">
        <f t="shared" si="8342"/>
        <v>12</v>
      </c>
      <c r="Z8335" s="5">
        <f t="shared" si="9"/>
        <v>45131</v>
      </c>
    </row>
    <row r="8336">
      <c r="A8336" s="1" t="s">
        <v>8373</v>
      </c>
      <c r="B8336" s="1" t="s">
        <v>55</v>
      </c>
      <c r="C8336" s="1">
        <v>4.0</v>
      </c>
      <c r="D8336" s="1">
        <v>3.0</v>
      </c>
      <c r="F8336" s="1" t="s">
        <v>28</v>
      </c>
      <c r="G8336" s="1" t="s">
        <v>30</v>
      </c>
      <c r="H8336" s="2">
        <v>44963.0</v>
      </c>
      <c r="J8336" s="3">
        <f t="shared" si="2"/>
        <v>4</v>
      </c>
      <c r="K8336" s="4">
        <f t="shared" si="3"/>
        <v>3</v>
      </c>
      <c r="L8336" s="4">
        <f t="shared" si="4"/>
        <v>12</v>
      </c>
      <c r="S8336" s="1" t="s">
        <v>8373</v>
      </c>
      <c r="T8336" s="4" t="str">
        <f t="shared" si="5"/>
        <v>Juice</v>
      </c>
      <c r="U8336" s="4" t="str">
        <f t="shared" si="6"/>
        <v>UNKNOWN</v>
      </c>
      <c r="V8336" s="4" t="str">
        <f t="shared" si="7"/>
        <v>Cash</v>
      </c>
      <c r="W8336" s="4">
        <f t="shared" ref="W8336:Y8336" si="8343">IF(OR(J8336 = "ERROR", J8336 = ""), "UNKNOWN", J8336)</f>
        <v>4</v>
      </c>
      <c r="X8336" s="4">
        <f t="shared" si="8343"/>
        <v>3</v>
      </c>
      <c r="Y8336" s="4">
        <f t="shared" si="8343"/>
        <v>12</v>
      </c>
      <c r="Z8336" s="5">
        <f t="shared" si="9"/>
        <v>44963</v>
      </c>
    </row>
    <row r="8337">
      <c r="A8337" s="1" t="s">
        <v>8374</v>
      </c>
      <c r="B8337" s="1" t="s">
        <v>81</v>
      </c>
      <c r="C8337" s="1">
        <v>5.0</v>
      </c>
      <c r="D8337" s="1">
        <v>1.5</v>
      </c>
      <c r="E8337" s="1">
        <v>7.5</v>
      </c>
      <c r="F8337" s="1" t="s">
        <v>28</v>
      </c>
      <c r="G8337" s="1" t="s">
        <v>29</v>
      </c>
      <c r="H8337" s="2">
        <v>45121.0</v>
      </c>
      <c r="J8337" s="3">
        <f t="shared" si="2"/>
        <v>5</v>
      </c>
      <c r="K8337" s="4">
        <f t="shared" si="3"/>
        <v>1.5</v>
      </c>
      <c r="L8337" s="4">
        <f t="shared" si="4"/>
        <v>7.5</v>
      </c>
      <c r="S8337" s="1" t="s">
        <v>8374</v>
      </c>
      <c r="T8337" s="4" t="str">
        <f t="shared" si="5"/>
        <v>Tea</v>
      </c>
      <c r="U8337" s="4" t="str">
        <f t="shared" si="6"/>
        <v>In-store</v>
      </c>
      <c r="V8337" s="4" t="str">
        <f t="shared" si="7"/>
        <v>Cash</v>
      </c>
      <c r="W8337" s="4">
        <f t="shared" ref="W8337:Y8337" si="8344">IF(OR(J8337 = "ERROR", J8337 = ""), "UNKNOWN", J8337)</f>
        <v>5</v>
      </c>
      <c r="X8337" s="4">
        <f t="shared" si="8344"/>
        <v>1.5</v>
      </c>
      <c r="Y8337" s="4">
        <f t="shared" si="8344"/>
        <v>7.5</v>
      </c>
      <c r="Z8337" s="5">
        <f t="shared" si="9"/>
        <v>45121</v>
      </c>
    </row>
    <row r="8338">
      <c r="A8338" s="1" t="s">
        <v>8375</v>
      </c>
      <c r="B8338" s="1" t="s">
        <v>32</v>
      </c>
      <c r="C8338" s="1">
        <v>1.0</v>
      </c>
      <c r="D8338" s="1">
        <v>1.0</v>
      </c>
      <c r="E8338" s="1">
        <v>1.0</v>
      </c>
      <c r="F8338" s="1" t="s">
        <v>23</v>
      </c>
      <c r="G8338" s="1" t="s">
        <v>30</v>
      </c>
      <c r="H8338" s="2">
        <v>45103.0</v>
      </c>
      <c r="J8338" s="3">
        <f t="shared" si="2"/>
        <v>1</v>
      </c>
      <c r="K8338" s="4">
        <f t="shared" si="3"/>
        <v>1</v>
      </c>
      <c r="L8338" s="4">
        <f t="shared" si="4"/>
        <v>1</v>
      </c>
      <c r="S8338" s="1" t="s">
        <v>8375</v>
      </c>
      <c r="T8338" s="4" t="str">
        <f t="shared" si="5"/>
        <v>Cookie</v>
      </c>
      <c r="U8338" s="4" t="str">
        <f t="shared" si="6"/>
        <v>UNKNOWN</v>
      </c>
      <c r="V8338" s="4" t="str">
        <f t="shared" si="7"/>
        <v>Credit Card</v>
      </c>
      <c r="W8338" s="4">
        <f t="shared" ref="W8338:Y8338" si="8345">IF(OR(J8338 = "ERROR", J8338 = ""), "UNKNOWN", J8338)</f>
        <v>1</v>
      </c>
      <c r="X8338" s="4">
        <f t="shared" si="8345"/>
        <v>1</v>
      </c>
      <c r="Y8338" s="4">
        <f t="shared" si="8345"/>
        <v>1</v>
      </c>
      <c r="Z8338" s="5">
        <f t="shared" si="9"/>
        <v>45103</v>
      </c>
    </row>
    <row r="8339">
      <c r="A8339" s="1" t="s">
        <v>8376</v>
      </c>
      <c r="B8339" s="1" t="s">
        <v>81</v>
      </c>
      <c r="C8339" s="1">
        <v>2.0</v>
      </c>
      <c r="D8339" s="1">
        <v>1.5</v>
      </c>
      <c r="E8339" s="1">
        <v>3.0</v>
      </c>
      <c r="F8339" s="1" t="s">
        <v>39</v>
      </c>
      <c r="H8339" s="1" t="s">
        <v>30</v>
      </c>
      <c r="J8339" s="3">
        <f t="shared" si="2"/>
        <v>2</v>
      </c>
      <c r="K8339" s="4">
        <f t="shared" si="3"/>
        <v>1.5</v>
      </c>
      <c r="L8339" s="4">
        <f t="shared" si="4"/>
        <v>3</v>
      </c>
      <c r="S8339" s="1" t="s">
        <v>8376</v>
      </c>
      <c r="T8339" s="4" t="str">
        <f t="shared" si="5"/>
        <v>Tea</v>
      </c>
      <c r="U8339" s="4" t="str">
        <f t="shared" si="6"/>
        <v>UNKNOWN</v>
      </c>
      <c r="V8339" s="4" t="str">
        <f t="shared" si="7"/>
        <v>Digital Wallet</v>
      </c>
      <c r="W8339" s="4">
        <f t="shared" ref="W8339:Y8339" si="8346">IF(OR(J8339 = "ERROR", J8339 = ""), "UNKNOWN", J8339)</f>
        <v>2</v>
      </c>
      <c r="X8339" s="4">
        <f t="shared" si="8346"/>
        <v>1.5</v>
      </c>
      <c r="Y8339" s="4">
        <f t="shared" si="8346"/>
        <v>3</v>
      </c>
      <c r="Z8339" s="4" t="str">
        <f t="shared" si="9"/>
        <v>UNKNOWN</v>
      </c>
    </row>
    <row r="8340">
      <c r="A8340" s="1" t="s">
        <v>8377</v>
      </c>
      <c r="B8340" s="1" t="s">
        <v>44</v>
      </c>
      <c r="C8340" s="1">
        <v>3.0</v>
      </c>
      <c r="D8340" s="1" t="s">
        <v>30</v>
      </c>
      <c r="E8340" s="1">
        <v>12.0</v>
      </c>
      <c r="G8340" s="1" t="s">
        <v>29</v>
      </c>
      <c r="H8340" s="2">
        <v>45107.0</v>
      </c>
      <c r="J8340" s="3">
        <f t="shared" si="2"/>
        <v>3</v>
      </c>
      <c r="K8340" s="4">
        <f t="shared" si="3"/>
        <v>4</v>
      </c>
      <c r="L8340" s="4">
        <f t="shared" si="4"/>
        <v>12</v>
      </c>
      <c r="S8340" s="1" t="s">
        <v>8377</v>
      </c>
      <c r="T8340" s="4" t="str">
        <f t="shared" si="5"/>
        <v>Sandwich</v>
      </c>
      <c r="U8340" s="4" t="str">
        <f t="shared" si="6"/>
        <v>In-store</v>
      </c>
      <c r="V8340" s="4" t="str">
        <f t="shared" si="7"/>
        <v>UNKNOWN</v>
      </c>
      <c r="W8340" s="4">
        <f t="shared" ref="W8340:Y8340" si="8347">IF(OR(J8340 = "ERROR", J8340 = ""), "UNKNOWN", J8340)</f>
        <v>3</v>
      </c>
      <c r="X8340" s="4">
        <f t="shared" si="8347"/>
        <v>4</v>
      </c>
      <c r="Y8340" s="4">
        <f t="shared" si="8347"/>
        <v>12</v>
      </c>
      <c r="Z8340" s="5">
        <f t="shared" si="9"/>
        <v>45107</v>
      </c>
    </row>
    <row r="8341">
      <c r="A8341" s="1" t="s">
        <v>8378</v>
      </c>
      <c r="B8341" s="1" t="s">
        <v>27</v>
      </c>
      <c r="C8341" s="1">
        <v>1.0</v>
      </c>
      <c r="D8341" s="1">
        <v>3.0</v>
      </c>
      <c r="E8341" s="1" t="s">
        <v>30</v>
      </c>
      <c r="F8341" s="1" t="s">
        <v>23</v>
      </c>
      <c r="G8341" s="1" t="s">
        <v>24</v>
      </c>
      <c r="H8341" s="2">
        <v>45020.0</v>
      </c>
      <c r="J8341" s="3">
        <f t="shared" si="2"/>
        <v>1</v>
      </c>
      <c r="K8341" s="4">
        <f t="shared" si="3"/>
        <v>3</v>
      </c>
      <c r="L8341" s="4">
        <f t="shared" si="4"/>
        <v>3</v>
      </c>
      <c r="S8341" s="1" t="s">
        <v>8378</v>
      </c>
      <c r="T8341" s="4" t="str">
        <f t="shared" si="5"/>
        <v>Cake</v>
      </c>
      <c r="U8341" s="4" t="str">
        <f t="shared" si="6"/>
        <v>Takeaway</v>
      </c>
      <c r="V8341" s="4" t="str">
        <f t="shared" si="7"/>
        <v>Credit Card</v>
      </c>
      <c r="W8341" s="4">
        <f t="shared" ref="W8341:Y8341" si="8348">IF(OR(J8341 = "ERROR", J8341 = ""), "UNKNOWN", J8341)</f>
        <v>1</v>
      </c>
      <c r="X8341" s="4">
        <f t="shared" si="8348"/>
        <v>3</v>
      </c>
      <c r="Y8341" s="4">
        <f t="shared" si="8348"/>
        <v>3</v>
      </c>
      <c r="Z8341" s="5">
        <f t="shared" si="9"/>
        <v>45020</v>
      </c>
    </row>
    <row r="8342">
      <c r="A8342" s="1" t="s">
        <v>8379</v>
      </c>
      <c r="B8342" s="1" t="s">
        <v>41</v>
      </c>
      <c r="C8342" s="1">
        <v>1.0</v>
      </c>
      <c r="D8342" s="1">
        <v>4.0</v>
      </c>
      <c r="E8342" s="1">
        <v>4.0</v>
      </c>
      <c r="F8342" s="1" t="s">
        <v>23</v>
      </c>
      <c r="H8342" s="2">
        <v>45164.0</v>
      </c>
      <c r="J8342" s="3">
        <f t="shared" si="2"/>
        <v>1</v>
      </c>
      <c r="K8342" s="4">
        <f t="shared" si="3"/>
        <v>4</v>
      </c>
      <c r="L8342" s="4">
        <f t="shared" si="4"/>
        <v>4</v>
      </c>
      <c r="S8342" s="1" t="s">
        <v>8379</v>
      </c>
      <c r="T8342" s="4" t="str">
        <f t="shared" si="5"/>
        <v>Smoothie</v>
      </c>
      <c r="U8342" s="4" t="str">
        <f t="shared" si="6"/>
        <v>UNKNOWN</v>
      </c>
      <c r="V8342" s="4" t="str">
        <f t="shared" si="7"/>
        <v>Credit Card</v>
      </c>
      <c r="W8342" s="4">
        <f t="shared" ref="W8342:Y8342" si="8349">IF(OR(J8342 = "ERROR", J8342 = ""), "UNKNOWN", J8342)</f>
        <v>1</v>
      </c>
      <c r="X8342" s="4">
        <f t="shared" si="8349"/>
        <v>4</v>
      </c>
      <c r="Y8342" s="4">
        <f t="shared" si="8349"/>
        <v>4</v>
      </c>
      <c r="Z8342" s="5">
        <f t="shared" si="9"/>
        <v>45164</v>
      </c>
    </row>
    <row r="8343">
      <c r="A8343" s="1" t="s">
        <v>8380</v>
      </c>
      <c r="B8343" s="1" t="s">
        <v>27</v>
      </c>
      <c r="C8343" s="1">
        <v>4.0</v>
      </c>
      <c r="D8343" s="1">
        <v>3.0</v>
      </c>
      <c r="E8343" s="1">
        <v>12.0</v>
      </c>
      <c r="F8343" s="1" t="s">
        <v>23</v>
      </c>
      <c r="H8343" s="6">
        <v>45218.0</v>
      </c>
      <c r="J8343" s="3">
        <f t="shared" si="2"/>
        <v>4</v>
      </c>
      <c r="K8343" s="4">
        <f t="shared" si="3"/>
        <v>3</v>
      </c>
      <c r="L8343" s="4">
        <f t="shared" si="4"/>
        <v>12</v>
      </c>
      <c r="S8343" s="1" t="s">
        <v>8380</v>
      </c>
      <c r="T8343" s="4" t="str">
        <f t="shared" si="5"/>
        <v>Cake</v>
      </c>
      <c r="U8343" s="4" t="str">
        <f t="shared" si="6"/>
        <v>UNKNOWN</v>
      </c>
      <c r="V8343" s="4" t="str">
        <f t="shared" si="7"/>
        <v>Credit Card</v>
      </c>
      <c r="W8343" s="4">
        <f t="shared" ref="W8343:Y8343" si="8350">IF(OR(J8343 = "ERROR", J8343 = ""), "UNKNOWN", J8343)</f>
        <v>4</v>
      </c>
      <c r="X8343" s="4">
        <f t="shared" si="8350"/>
        <v>3</v>
      </c>
      <c r="Y8343" s="4">
        <f t="shared" si="8350"/>
        <v>12</v>
      </c>
      <c r="Z8343" s="7">
        <f t="shared" si="9"/>
        <v>45218</v>
      </c>
    </row>
    <row r="8344">
      <c r="A8344" s="1" t="s">
        <v>8381</v>
      </c>
      <c r="B8344" s="1" t="s">
        <v>44</v>
      </c>
      <c r="C8344" s="1">
        <v>3.0</v>
      </c>
      <c r="D8344" s="1">
        <v>4.0</v>
      </c>
      <c r="E8344" s="1">
        <v>12.0</v>
      </c>
      <c r="F8344" s="1" t="s">
        <v>28</v>
      </c>
      <c r="G8344" s="1" t="s">
        <v>24</v>
      </c>
      <c r="H8344" s="2">
        <v>45031.0</v>
      </c>
      <c r="J8344" s="3">
        <f t="shared" si="2"/>
        <v>3</v>
      </c>
      <c r="K8344" s="4">
        <f t="shared" si="3"/>
        <v>4</v>
      </c>
      <c r="L8344" s="4">
        <f t="shared" si="4"/>
        <v>12</v>
      </c>
      <c r="S8344" s="1" t="s">
        <v>8381</v>
      </c>
      <c r="T8344" s="4" t="str">
        <f t="shared" si="5"/>
        <v>Sandwich</v>
      </c>
      <c r="U8344" s="4" t="str">
        <f t="shared" si="6"/>
        <v>Takeaway</v>
      </c>
      <c r="V8344" s="4" t="str">
        <f t="shared" si="7"/>
        <v>Cash</v>
      </c>
      <c r="W8344" s="4">
        <f t="shared" ref="W8344:Y8344" si="8351">IF(OR(J8344 = "ERROR", J8344 = ""), "UNKNOWN", J8344)</f>
        <v>3</v>
      </c>
      <c r="X8344" s="4">
        <f t="shared" si="8351"/>
        <v>4</v>
      </c>
      <c r="Y8344" s="4">
        <f t="shared" si="8351"/>
        <v>12</v>
      </c>
      <c r="Z8344" s="5">
        <f t="shared" si="9"/>
        <v>45031</v>
      </c>
    </row>
    <row r="8345">
      <c r="A8345" s="1" t="s">
        <v>8382</v>
      </c>
      <c r="B8345" s="1" t="s">
        <v>22</v>
      </c>
      <c r="C8345" s="1">
        <v>2.0</v>
      </c>
      <c r="D8345" s="1" t="s">
        <v>30</v>
      </c>
      <c r="E8345" s="1">
        <v>4.0</v>
      </c>
      <c r="F8345" s="1" t="s">
        <v>39</v>
      </c>
      <c r="G8345" s="1" t="s">
        <v>24</v>
      </c>
      <c r="H8345" s="2">
        <v>44946.0</v>
      </c>
      <c r="J8345" s="3">
        <f t="shared" si="2"/>
        <v>2</v>
      </c>
      <c r="K8345" s="4">
        <f t="shared" si="3"/>
        <v>2</v>
      </c>
      <c r="L8345" s="4">
        <f t="shared" si="4"/>
        <v>4</v>
      </c>
      <c r="S8345" s="1" t="s">
        <v>8382</v>
      </c>
      <c r="T8345" s="4" t="str">
        <f t="shared" si="5"/>
        <v>Coffee</v>
      </c>
      <c r="U8345" s="4" t="str">
        <f t="shared" si="6"/>
        <v>Takeaway</v>
      </c>
      <c r="V8345" s="4" t="str">
        <f t="shared" si="7"/>
        <v>Digital Wallet</v>
      </c>
      <c r="W8345" s="4">
        <f t="shared" ref="W8345:Y8345" si="8352">IF(OR(J8345 = "ERROR", J8345 = ""), "UNKNOWN", J8345)</f>
        <v>2</v>
      </c>
      <c r="X8345" s="4">
        <f t="shared" si="8352"/>
        <v>2</v>
      </c>
      <c r="Y8345" s="4">
        <f t="shared" si="8352"/>
        <v>4</v>
      </c>
      <c r="Z8345" s="5">
        <f t="shared" si="9"/>
        <v>44946</v>
      </c>
    </row>
    <row r="8346">
      <c r="A8346" s="1" t="s">
        <v>8383</v>
      </c>
      <c r="B8346" s="1" t="s">
        <v>27</v>
      </c>
      <c r="C8346" s="1">
        <v>4.0</v>
      </c>
      <c r="D8346" s="1">
        <v>3.0</v>
      </c>
      <c r="E8346" s="1">
        <v>12.0</v>
      </c>
      <c r="F8346" s="1" t="s">
        <v>28</v>
      </c>
      <c r="H8346" s="2">
        <v>45159.0</v>
      </c>
      <c r="J8346" s="3">
        <f t="shared" si="2"/>
        <v>4</v>
      </c>
      <c r="K8346" s="4">
        <f t="shared" si="3"/>
        <v>3</v>
      </c>
      <c r="L8346" s="4">
        <f t="shared" si="4"/>
        <v>12</v>
      </c>
      <c r="S8346" s="1" t="s">
        <v>8383</v>
      </c>
      <c r="T8346" s="4" t="str">
        <f t="shared" si="5"/>
        <v>Cake</v>
      </c>
      <c r="U8346" s="4" t="str">
        <f t="shared" si="6"/>
        <v>UNKNOWN</v>
      </c>
      <c r="V8346" s="4" t="str">
        <f t="shared" si="7"/>
        <v>Cash</v>
      </c>
      <c r="W8346" s="4">
        <f t="shared" ref="W8346:Y8346" si="8353">IF(OR(J8346 = "ERROR", J8346 = ""), "UNKNOWN", J8346)</f>
        <v>4</v>
      </c>
      <c r="X8346" s="4">
        <f t="shared" si="8353"/>
        <v>3</v>
      </c>
      <c r="Y8346" s="4">
        <f t="shared" si="8353"/>
        <v>12</v>
      </c>
      <c r="Z8346" s="5">
        <f t="shared" si="9"/>
        <v>45159</v>
      </c>
    </row>
    <row r="8347">
      <c r="A8347" s="1" t="s">
        <v>8384</v>
      </c>
      <c r="B8347" s="1" t="s">
        <v>81</v>
      </c>
      <c r="C8347" s="1">
        <v>2.0</v>
      </c>
      <c r="D8347" s="1">
        <v>1.5</v>
      </c>
      <c r="E8347" s="1">
        <v>3.0</v>
      </c>
      <c r="F8347" s="1" t="s">
        <v>39</v>
      </c>
      <c r="H8347" s="6">
        <v>45248.0</v>
      </c>
      <c r="J8347" s="3">
        <f t="shared" si="2"/>
        <v>2</v>
      </c>
      <c r="K8347" s="4">
        <f t="shared" si="3"/>
        <v>1.5</v>
      </c>
      <c r="L8347" s="4">
        <f t="shared" si="4"/>
        <v>3</v>
      </c>
      <c r="S8347" s="1" t="s">
        <v>8384</v>
      </c>
      <c r="T8347" s="4" t="str">
        <f t="shared" si="5"/>
        <v>Tea</v>
      </c>
      <c r="U8347" s="4" t="str">
        <f t="shared" si="6"/>
        <v>UNKNOWN</v>
      </c>
      <c r="V8347" s="4" t="str">
        <f t="shared" si="7"/>
        <v>Digital Wallet</v>
      </c>
      <c r="W8347" s="4">
        <f t="shared" ref="W8347:Y8347" si="8354">IF(OR(J8347 = "ERROR", J8347 = ""), "UNKNOWN", J8347)</f>
        <v>2</v>
      </c>
      <c r="X8347" s="4">
        <f t="shared" si="8354"/>
        <v>1.5</v>
      </c>
      <c r="Y8347" s="4">
        <f t="shared" si="8354"/>
        <v>3</v>
      </c>
      <c r="Z8347" s="7">
        <f t="shared" si="9"/>
        <v>45248</v>
      </c>
    </row>
    <row r="8348">
      <c r="A8348" s="1" t="s">
        <v>8385</v>
      </c>
      <c r="B8348" s="1" t="s">
        <v>55</v>
      </c>
      <c r="C8348" s="1">
        <v>1.0</v>
      </c>
      <c r="D8348" s="1">
        <v>3.0</v>
      </c>
      <c r="E8348" s="1" t="s">
        <v>25</v>
      </c>
      <c r="F8348" s="1" t="s">
        <v>28</v>
      </c>
      <c r="H8348" s="2">
        <v>45176.0</v>
      </c>
      <c r="J8348" s="3">
        <f t="shared" si="2"/>
        <v>1</v>
      </c>
      <c r="K8348" s="4">
        <f t="shared" si="3"/>
        <v>3</v>
      </c>
      <c r="L8348" s="4">
        <f t="shared" si="4"/>
        <v>3</v>
      </c>
      <c r="S8348" s="1" t="s">
        <v>8385</v>
      </c>
      <c r="T8348" s="4" t="str">
        <f t="shared" si="5"/>
        <v>Juice</v>
      </c>
      <c r="U8348" s="4" t="str">
        <f t="shared" si="6"/>
        <v>UNKNOWN</v>
      </c>
      <c r="V8348" s="4" t="str">
        <f t="shared" si="7"/>
        <v>Cash</v>
      </c>
      <c r="W8348" s="4">
        <f t="shared" ref="W8348:Y8348" si="8355">IF(OR(J8348 = "ERROR", J8348 = ""), "UNKNOWN", J8348)</f>
        <v>1</v>
      </c>
      <c r="X8348" s="4">
        <f t="shared" si="8355"/>
        <v>3</v>
      </c>
      <c r="Y8348" s="4">
        <f t="shared" si="8355"/>
        <v>3</v>
      </c>
      <c r="Z8348" s="5">
        <f t="shared" si="9"/>
        <v>45176</v>
      </c>
    </row>
    <row r="8349">
      <c r="A8349" s="1" t="s">
        <v>8386</v>
      </c>
      <c r="B8349" s="1" t="s">
        <v>27</v>
      </c>
      <c r="C8349" s="1">
        <v>4.0</v>
      </c>
      <c r="D8349" s="1">
        <v>3.0</v>
      </c>
      <c r="E8349" s="1">
        <v>12.0</v>
      </c>
      <c r="F8349" s="1" t="s">
        <v>39</v>
      </c>
      <c r="H8349" s="6">
        <v>45255.0</v>
      </c>
      <c r="J8349" s="3">
        <f t="shared" si="2"/>
        <v>4</v>
      </c>
      <c r="K8349" s="4">
        <f t="shared" si="3"/>
        <v>3</v>
      </c>
      <c r="L8349" s="4">
        <f t="shared" si="4"/>
        <v>12</v>
      </c>
      <c r="S8349" s="1" t="s">
        <v>8386</v>
      </c>
      <c r="T8349" s="4" t="str">
        <f t="shared" si="5"/>
        <v>Cake</v>
      </c>
      <c r="U8349" s="4" t="str">
        <f t="shared" si="6"/>
        <v>UNKNOWN</v>
      </c>
      <c r="V8349" s="4" t="str">
        <f t="shared" si="7"/>
        <v>Digital Wallet</v>
      </c>
      <c r="W8349" s="4">
        <f t="shared" ref="W8349:Y8349" si="8356">IF(OR(J8349 = "ERROR", J8349 = ""), "UNKNOWN", J8349)</f>
        <v>4</v>
      </c>
      <c r="X8349" s="4">
        <f t="shared" si="8356"/>
        <v>3</v>
      </c>
      <c r="Y8349" s="4">
        <f t="shared" si="8356"/>
        <v>12</v>
      </c>
      <c r="Z8349" s="7">
        <f t="shared" si="9"/>
        <v>45255</v>
      </c>
    </row>
    <row r="8350">
      <c r="A8350" s="1" t="s">
        <v>8387</v>
      </c>
      <c r="B8350" s="1" t="s">
        <v>32</v>
      </c>
      <c r="C8350" s="1" t="s">
        <v>30</v>
      </c>
      <c r="D8350" s="1">
        <v>1.0</v>
      </c>
      <c r="E8350" s="1">
        <v>5.0</v>
      </c>
      <c r="F8350" s="1" t="s">
        <v>28</v>
      </c>
      <c r="H8350" s="2">
        <v>45065.0</v>
      </c>
      <c r="J8350" s="3">
        <f t="shared" si="2"/>
        <v>5</v>
      </c>
      <c r="K8350" s="4">
        <f t="shared" si="3"/>
        <v>1</v>
      </c>
      <c r="L8350" s="4">
        <f t="shared" si="4"/>
        <v>5</v>
      </c>
      <c r="S8350" s="1" t="s">
        <v>8387</v>
      </c>
      <c r="T8350" s="4" t="str">
        <f t="shared" si="5"/>
        <v>Cookie</v>
      </c>
      <c r="U8350" s="4" t="str">
        <f t="shared" si="6"/>
        <v>UNKNOWN</v>
      </c>
      <c r="V8350" s="4" t="str">
        <f t="shared" si="7"/>
        <v>Cash</v>
      </c>
      <c r="W8350" s="4">
        <f t="shared" ref="W8350:Y8350" si="8357">IF(OR(J8350 = "ERROR", J8350 = ""), "UNKNOWN", J8350)</f>
        <v>5</v>
      </c>
      <c r="X8350" s="4">
        <f t="shared" si="8357"/>
        <v>1</v>
      </c>
      <c r="Y8350" s="4">
        <f t="shared" si="8357"/>
        <v>5</v>
      </c>
      <c r="Z8350" s="5">
        <f t="shared" si="9"/>
        <v>45065</v>
      </c>
    </row>
    <row r="8351">
      <c r="A8351" s="1" t="s">
        <v>8388</v>
      </c>
      <c r="B8351" s="1" t="s">
        <v>81</v>
      </c>
      <c r="C8351" s="1">
        <v>1.0</v>
      </c>
      <c r="D8351" s="1">
        <v>1.5</v>
      </c>
      <c r="E8351" s="1">
        <v>1.5</v>
      </c>
      <c r="F8351" s="1" t="s">
        <v>39</v>
      </c>
      <c r="H8351" s="1" t="s">
        <v>30</v>
      </c>
      <c r="J8351" s="3">
        <f t="shared" si="2"/>
        <v>1</v>
      </c>
      <c r="K8351" s="4">
        <f t="shared" si="3"/>
        <v>1.5</v>
      </c>
      <c r="L8351" s="4">
        <f t="shared" si="4"/>
        <v>1.5</v>
      </c>
      <c r="S8351" s="1" t="s">
        <v>8388</v>
      </c>
      <c r="T8351" s="4" t="str">
        <f t="shared" si="5"/>
        <v>Tea</v>
      </c>
      <c r="U8351" s="4" t="str">
        <f t="shared" si="6"/>
        <v>UNKNOWN</v>
      </c>
      <c r="V8351" s="4" t="str">
        <f t="shared" si="7"/>
        <v>Digital Wallet</v>
      </c>
      <c r="W8351" s="4">
        <f t="shared" ref="W8351:Y8351" si="8358">IF(OR(J8351 = "ERROR", J8351 = ""), "UNKNOWN", J8351)</f>
        <v>1</v>
      </c>
      <c r="X8351" s="4">
        <f t="shared" si="8358"/>
        <v>1.5</v>
      </c>
      <c r="Y8351" s="4">
        <f t="shared" si="8358"/>
        <v>1.5</v>
      </c>
      <c r="Z8351" s="4" t="str">
        <f t="shared" si="9"/>
        <v>UNKNOWN</v>
      </c>
    </row>
    <row r="8352">
      <c r="A8352" s="1" t="s">
        <v>8389</v>
      </c>
      <c r="B8352" s="1" t="s">
        <v>30</v>
      </c>
      <c r="C8352" s="1">
        <v>2.0</v>
      </c>
      <c r="D8352" s="1">
        <v>1.5</v>
      </c>
      <c r="E8352" s="1">
        <v>3.0</v>
      </c>
      <c r="F8352" s="1" t="s">
        <v>39</v>
      </c>
      <c r="G8352" s="1" t="s">
        <v>24</v>
      </c>
      <c r="H8352" s="2">
        <v>45192.0</v>
      </c>
      <c r="J8352" s="3">
        <f t="shared" si="2"/>
        <v>2</v>
      </c>
      <c r="K8352" s="4">
        <f t="shared" si="3"/>
        <v>1.5</v>
      </c>
      <c r="L8352" s="4">
        <f t="shared" si="4"/>
        <v>3</v>
      </c>
      <c r="S8352" s="1" t="s">
        <v>8389</v>
      </c>
      <c r="T8352" s="4" t="str">
        <f t="shared" si="5"/>
        <v>UNKNOWN</v>
      </c>
      <c r="U8352" s="4" t="str">
        <f t="shared" si="6"/>
        <v>Takeaway</v>
      </c>
      <c r="V8352" s="4" t="str">
        <f t="shared" si="7"/>
        <v>Digital Wallet</v>
      </c>
      <c r="W8352" s="4">
        <f t="shared" ref="W8352:Y8352" si="8359">IF(OR(J8352 = "ERROR", J8352 = ""), "UNKNOWN", J8352)</f>
        <v>2</v>
      </c>
      <c r="X8352" s="4">
        <f t="shared" si="8359"/>
        <v>1.5</v>
      </c>
      <c r="Y8352" s="4">
        <f t="shared" si="8359"/>
        <v>3</v>
      </c>
      <c r="Z8352" s="5">
        <f t="shared" si="9"/>
        <v>45192</v>
      </c>
    </row>
    <row r="8353">
      <c r="A8353" s="1" t="s">
        <v>8390</v>
      </c>
      <c r="B8353" s="1" t="s">
        <v>30</v>
      </c>
      <c r="C8353" s="1">
        <v>3.0</v>
      </c>
      <c r="D8353" s="1">
        <v>3.0</v>
      </c>
      <c r="E8353" s="1">
        <v>9.0</v>
      </c>
      <c r="F8353" s="1" t="s">
        <v>30</v>
      </c>
      <c r="H8353" s="2">
        <v>44999.0</v>
      </c>
      <c r="J8353" s="3">
        <f t="shared" si="2"/>
        <v>3</v>
      </c>
      <c r="K8353" s="4">
        <f t="shared" si="3"/>
        <v>3</v>
      </c>
      <c r="L8353" s="4">
        <f t="shared" si="4"/>
        <v>9</v>
      </c>
      <c r="S8353" s="1" t="s">
        <v>8390</v>
      </c>
      <c r="T8353" s="4" t="str">
        <f t="shared" si="5"/>
        <v>UNKNOWN</v>
      </c>
      <c r="U8353" s="4" t="str">
        <f t="shared" si="6"/>
        <v>UNKNOWN</v>
      </c>
      <c r="V8353" s="4" t="str">
        <f t="shared" si="7"/>
        <v>UNKNOWN</v>
      </c>
      <c r="W8353" s="4">
        <f t="shared" ref="W8353:Y8353" si="8360">IF(OR(J8353 = "ERROR", J8353 = ""), "UNKNOWN", J8353)</f>
        <v>3</v>
      </c>
      <c r="X8353" s="4">
        <f t="shared" si="8360"/>
        <v>3</v>
      </c>
      <c r="Y8353" s="4">
        <f t="shared" si="8360"/>
        <v>9</v>
      </c>
      <c r="Z8353" s="5">
        <f t="shared" si="9"/>
        <v>44999</v>
      </c>
    </row>
    <row r="8354">
      <c r="A8354" s="1" t="s">
        <v>8391</v>
      </c>
      <c r="B8354" s="1" t="s">
        <v>41</v>
      </c>
      <c r="C8354" s="1">
        <v>2.0</v>
      </c>
      <c r="D8354" s="1">
        <v>4.0</v>
      </c>
      <c r="E8354" s="1">
        <v>8.0</v>
      </c>
      <c r="F8354" s="1" t="s">
        <v>28</v>
      </c>
      <c r="G8354" s="1" t="s">
        <v>29</v>
      </c>
      <c r="H8354" s="2">
        <v>45078.0</v>
      </c>
      <c r="J8354" s="3">
        <f t="shared" si="2"/>
        <v>2</v>
      </c>
      <c r="K8354" s="4">
        <f t="shared" si="3"/>
        <v>4</v>
      </c>
      <c r="L8354" s="4">
        <f t="shared" si="4"/>
        <v>8</v>
      </c>
      <c r="S8354" s="1" t="s">
        <v>8391</v>
      </c>
      <c r="T8354" s="4" t="str">
        <f t="shared" si="5"/>
        <v>Smoothie</v>
      </c>
      <c r="U8354" s="4" t="str">
        <f t="shared" si="6"/>
        <v>In-store</v>
      </c>
      <c r="V8354" s="4" t="str">
        <f t="shared" si="7"/>
        <v>Cash</v>
      </c>
      <c r="W8354" s="4">
        <f t="shared" ref="W8354:Y8354" si="8361">IF(OR(J8354 = "ERROR", J8354 = ""), "UNKNOWN", J8354)</f>
        <v>2</v>
      </c>
      <c r="X8354" s="4">
        <f t="shared" si="8361"/>
        <v>4</v>
      </c>
      <c r="Y8354" s="4">
        <f t="shared" si="8361"/>
        <v>8</v>
      </c>
      <c r="Z8354" s="5">
        <f t="shared" si="9"/>
        <v>45078</v>
      </c>
    </row>
    <row r="8355">
      <c r="A8355" s="1" t="s">
        <v>8392</v>
      </c>
      <c r="B8355" s="1" t="s">
        <v>27</v>
      </c>
      <c r="C8355" s="1">
        <v>5.0</v>
      </c>
      <c r="D8355" s="1">
        <v>3.0</v>
      </c>
      <c r="E8355" s="1">
        <v>15.0</v>
      </c>
      <c r="F8355" s="1" t="s">
        <v>23</v>
      </c>
      <c r="H8355" s="6">
        <v>45283.0</v>
      </c>
      <c r="J8355" s="3">
        <f t="shared" si="2"/>
        <v>5</v>
      </c>
      <c r="K8355" s="4">
        <f t="shared" si="3"/>
        <v>3</v>
      </c>
      <c r="L8355" s="4">
        <f t="shared" si="4"/>
        <v>15</v>
      </c>
      <c r="S8355" s="1" t="s">
        <v>8392</v>
      </c>
      <c r="T8355" s="4" t="str">
        <f t="shared" si="5"/>
        <v>Cake</v>
      </c>
      <c r="U8355" s="4" t="str">
        <f t="shared" si="6"/>
        <v>UNKNOWN</v>
      </c>
      <c r="V8355" s="4" t="str">
        <f t="shared" si="7"/>
        <v>Credit Card</v>
      </c>
      <c r="W8355" s="4">
        <f t="shared" ref="W8355:Y8355" si="8362">IF(OR(J8355 = "ERROR", J8355 = ""), "UNKNOWN", J8355)</f>
        <v>5</v>
      </c>
      <c r="X8355" s="4">
        <f t="shared" si="8362"/>
        <v>3</v>
      </c>
      <c r="Y8355" s="4">
        <f t="shared" si="8362"/>
        <v>15</v>
      </c>
      <c r="Z8355" s="7">
        <f t="shared" si="9"/>
        <v>45283</v>
      </c>
    </row>
    <row r="8356">
      <c r="A8356" s="1" t="s">
        <v>8393</v>
      </c>
      <c r="B8356" s="1" t="s">
        <v>44</v>
      </c>
      <c r="C8356" s="1">
        <v>4.0</v>
      </c>
      <c r="D8356" s="1">
        <v>4.0</v>
      </c>
      <c r="E8356" s="1">
        <v>16.0</v>
      </c>
      <c r="H8356" s="2">
        <v>44995.0</v>
      </c>
      <c r="J8356" s="3">
        <f t="shared" si="2"/>
        <v>4</v>
      </c>
      <c r="K8356" s="4">
        <f t="shared" si="3"/>
        <v>4</v>
      </c>
      <c r="L8356" s="4">
        <f t="shared" si="4"/>
        <v>16</v>
      </c>
      <c r="S8356" s="1" t="s">
        <v>8393</v>
      </c>
      <c r="T8356" s="4" t="str">
        <f t="shared" si="5"/>
        <v>Sandwich</v>
      </c>
      <c r="U8356" s="4" t="str">
        <f t="shared" si="6"/>
        <v>UNKNOWN</v>
      </c>
      <c r="V8356" s="4" t="str">
        <f t="shared" si="7"/>
        <v>UNKNOWN</v>
      </c>
      <c r="W8356" s="4">
        <f t="shared" ref="W8356:Y8356" si="8363">IF(OR(J8356 = "ERROR", J8356 = ""), "UNKNOWN", J8356)</f>
        <v>4</v>
      </c>
      <c r="X8356" s="4">
        <f t="shared" si="8363"/>
        <v>4</v>
      </c>
      <c r="Y8356" s="4">
        <f t="shared" si="8363"/>
        <v>16</v>
      </c>
      <c r="Z8356" s="5">
        <f t="shared" si="9"/>
        <v>44995</v>
      </c>
    </row>
    <row r="8357">
      <c r="A8357" s="1" t="s">
        <v>8394</v>
      </c>
      <c r="B8357" s="1" t="s">
        <v>36</v>
      </c>
      <c r="C8357" s="1">
        <v>5.0</v>
      </c>
      <c r="D8357" s="1">
        <v>5.0</v>
      </c>
      <c r="E8357" s="1">
        <v>25.0</v>
      </c>
      <c r="G8357" s="1" t="s">
        <v>24</v>
      </c>
      <c r="H8357" s="6">
        <v>45282.0</v>
      </c>
      <c r="J8357" s="3">
        <f t="shared" si="2"/>
        <v>5</v>
      </c>
      <c r="K8357" s="4">
        <f t="shared" si="3"/>
        <v>5</v>
      </c>
      <c r="L8357" s="4">
        <f t="shared" si="4"/>
        <v>25</v>
      </c>
      <c r="S8357" s="1" t="s">
        <v>8394</v>
      </c>
      <c r="T8357" s="4" t="str">
        <f t="shared" si="5"/>
        <v>Salad</v>
      </c>
      <c r="U8357" s="4" t="str">
        <f t="shared" si="6"/>
        <v>Takeaway</v>
      </c>
      <c r="V8357" s="4" t="str">
        <f t="shared" si="7"/>
        <v>UNKNOWN</v>
      </c>
      <c r="W8357" s="4">
        <f t="shared" ref="W8357:Y8357" si="8364">IF(OR(J8357 = "ERROR", J8357 = ""), "UNKNOWN", J8357)</f>
        <v>5</v>
      </c>
      <c r="X8357" s="4">
        <f t="shared" si="8364"/>
        <v>5</v>
      </c>
      <c r="Y8357" s="4">
        <f t="shared" si="8364"/>
        <v>25</v>
      </c>
      <c r="Z8357" s="7">
        <f t="shared" si="9"/>
        <v>45282</v>
      </c>
    </row>
    <row r="8358">
      <c r="A8358" s="1" t="s">
        <v>8395</v>
      </c>
      <c r="B8358" s="1" t="s">
        <v>22</v>
      </c>
      <c r="C8358" s="1">
        <v>2.0</v>
      </c>
      <c r="D8358" s="1">
        <v>2.0</v>
      </c>
      <c r="E8358" s="1">
        <v>4.0</v>
      </c>
      <c r="F8358" s="1" t="s">
        <v>28</v>
      </c>
      <c r="G8358" s="1" t="s">
        <v>24</v>
      </c>
      <c r="H8358" s="2">
        <v>45131.0</v>
      </c>
      <c r="J8358" s="3">
        <f t="shared" si="2"/>
        <v>2</v>
      </c>
      <c r="K8358" s="4">
        <f t="shared" si="3"/>
        <v>2</v>
      </c>
      <c r="L8358" s="4">
        <f t="shared" si="4"/>
        <v>4</v>
      </c>
      <c r="S8358" s="1" t="s">
        <v>8395</v>
      </c>
      <c r="T8358" s="4" t="str">
        <f t="shared" si="5"/>
        <v>Coffee</v>
      </c>
      <c r="U8358" s="4" t="str">
        <f t="shared" si="6"/>
        <v>Takeaway</v>
      </c>
      <c r="V8358" s="4" t="str">
        <f t="shared" si="7"/>
        <v>Cash</v>
      </c>
      <c r="W8358" s="4">
        <f t="shared" ref="W8358:Y8358" si="8365">IF(OR(J8358 = "ERROR", J8358 = ""), "UNKNOWN", J8358)</f>
        <v>2</v>
      </c>
      <c r="X8358" s="4">
        <f t="shared" si="8365"/>
        <v>2</v>
      </c>
      <c r="Y8358" s="4">
        <f t="shared" si="8365"/>
        <v>4</v>
      </c>
      <c r="Z8358" s="5">
        <f t="shared" si="9"/>
        <v>45131</v>
      </c>
    </row>
    <row r="8359">
      <c r="A8359" s="1" t="s">
        <v>8396</v>
      </c>
      <c r="B8359" s="1" t="s">
        <v>22</v>
      </c>
      <c r="C8359" s="1">
        <v>1.0</v>
      </c>
      <c r="D8359" s="1">
        <v>2.0</v>
      </c>
      <c r="E8359" s="1">
        <v>2.0</v>
      </c>
      <c r="F8359" s="1" t="s">
        <v>39</v>
      </c>
      <c r="H8359" s="2">
        <v>44963.0</v>
      </c>
      <c r="J8359" s="3">
        <f t="shared" si="2"/>
        <v>1</v>
      </c>
      <c r="K8359" s="4">
        <f t="shared" si="3"/>
        <v>2</v>
      </c>
      <c r="L8359" s="4">
        <f t="shared" si="4"/>
        <v>2</v>
      </c>
      <c r="S8359" s="1" t="s">
        <v>8396</v>
      </c>
      <c r="T8359" s="4" t="str">
        <f t="shared" si="5"/>
        <v>Coffee</v>
      </c>
      <c r="U8359" s="4" t="str">
        <f t="shared" si="6"/>
        <v>UNKNOWN</v>
      </c>
      <c r="V8359" s="4" t="str">
        <f t="shared" si="7"/>
        <v>Digital Wallet</v>
      </c>
      <c r="W8359" s="4">
        <f t="shared" ref="W8359:Y8359" si="8366">IF(OR(J8359 = "ERROR", J8359 = ""), "UNKNOWN", J8359)</f>
        <v>1</v>
      </c>
      <c r="X8359" s="4">
        <f t="shared" si="8366"/>
        <v>2</v>
      </c>
      <c r="Y8359" s="4">
        <f t="shared" si="8366"/>
        <v>2</v>
      </c>
      <c r="Z8359" s="5">
        <f t="shared" si="9"/>
        <v>44963</v>
      </c>
    </row>
    <row r="8360">
      <c r="A8360" s="1" t="s">
        <v>8397</v>
      </c>
      <c r="B8360" s="1" t="s">
        <v>22</v>
      </c>
      <c r="C8360" s="1">
        <v>5.0</v>
      </c>
      <c r="D8360" s="1">
        <v>2.0</v>
      </c>
      <c r="E8360" s="1">
        <v>10.0</v>
      </c>
      <c r="F8360" s="1" t="s">
        <v>39</v>
      </c>
      <c r="G8360" s="1" t="s">
        <v>24</v>
      </c>
      <c r="H8360" s="2">
        <v>45110.0</v>
      </c>
      <c r="J8360" s="3">
        <f t="shared" si="2"/>
        <v>5</v>
      </c>
      <c r="K8360" s="4">
        <f t="shared" si="3"/>
        <v>2</v>
      </c>
      <c r="L8360" s="4">
        <f t="shared" si="4"/>
        <v>10</v>
      </c>
      <c r="S8360" s="1" t="s">
        <v>8397</v>
      </c>
      <c r="T8360" s="4" t="str">
        <f t="shared" si="5"/>
        <v>Coffee</v>
      </c>
      <c r="U8360" s="4" t="str">
        <f t="shared" si="6"/>
        <v>Takeaway</v>
      </c>
      <c r="V8360" s="4" t="str">
        <f t="shared" si="7"/>
        <v>Digital Wallet</v>
      </c>
      <c r="W8360" s="4">
        <f t="shared" ref="W8360:Y8360" si="8367">IF(OR(J8360 = "ERROR", J8360 = ""), "UNKNOWN", J8360)</f>
        <v>5</v>
      </c>
      <c r="X8360" s="4">
        <f t="shared" si="8367"/>
        <v>2</v>
      </c>
      <c r="Y8360" s="4">
        <f t="shared" si="8367"/>
        <v>10</v>
      </c>
      <c r="Z8360" s="5">
        <f t="shared" si="9"/>
        <v>45110</v>
      </c>
    </row>
    <row r="8361">
      <c r="A8361" s="1" t="s">
        <v>8398</v>
      </c>
      <c r="B8361" s="1" t="s">
        <v>55</v>
      </c>
      <c r="C8361" s="1">
        <v>1.0</v>
      </c>
      <c r="D8361" s="1">
        <v>3.0</v>
      </c>
      <c r="E8361" s="1">
        <v>3.0</v>
      </c>
      <c r="F8361" s="1" t="s">
        <v>39</v>
      </c>
      <c r="H8361" s="2">
        <v>44988.0</v>
      </c>
      <c r="J8361" s="3">
        <f t="shared" si="2"/>
        <v>1</v>
      </c>
      <c r="K8361" s="4">
        <f t="shared" si="3"/>
        <v>3</v>
      </c>
      <c r="L8361" s="4">
        <f t="shared" si="4"/>
        <v>3</v>
      </c>
      <c r="S8361" s="1" t="s">
        <v>8398</v>
      </c>
      <c r="T8361" s="4" t="str">
        <f t="shared" si="5"/>
        <v>Juice</v>
      </c>
      <c r="U8361" s="4" t="str">
        <f t="shared" si="6"/>
        <v>UNKNOWN</v>
      </c>
      <c r="V8361" s="4" t="str">
        <f t="shared" si="7"/>
        <v>Digital Wallet</v>
      </c>
      <c r="W8361" s="4">
        <f t="shared" ref="W8361:Y8361" si="8368">IF(OR(J8361 = "ERROR", J8361 = ""), "UNKNOWN", J8361)</f>
        <v>1</v>
      </c>
      <c r="X8361" s="4">
        <f t="shared" si="8368"/>
        <v>3</v>
      </c>
      <c r="Y8361" s="4">
        <f t="shared" si="8368"/>
        <v>3</v>
      </c>
      <c r="Z8361" s="5">
        <f t="shared" si="9"/>
        <v>44988</v>
      </c>
    </row>
    <row r="8362">
      <c r="A8362" s="1" t="s">
        <v>8399</v>
      </c>
      <c r="B8362" s="1" t="s">
        <v>30</v>
      </c>
      <c r="C8362" s="1">
        <v>1.0</v>
      </c>
      <c r="D8362" s="1">
        <v>3.0</v>
      </c>
      <c r="E8362" s="1">
        <v>3.0</v>
      </c>
      <c r="F8362" s="1" t="s">
        <v>23</v>
      </c>
      <c r="G8362" s="1" t="s">
        <v>24</v>
      </c>
      <c r="H8362" s="2">
        <v>44980.0</v>
      </c>
      <c r="J8362" s="3">
        <f t="shared" si="2"/>
        <v>1</v>
      </c>
      <c r="K8362" s="4">
        <f t="shared" si="3"/>
        <v>3</v>
      </c>
      <c r="L8362" s="4">
        <f t="shared" si="4"/>
        <v>3</v>
      </c>
      <c r="S8362" s="1" t="s">
        <v>8399</v>
      </c>
      <c r="T8362" s="4" t="str">
        <f t="shared" si="5"/>
        <v>UNKNOWN</v>
      </c>
      <c r="U8362" s="4" t="str">
        <f t="shared" si="6"/>
        <v>Takeaway</v>
      </c>
      <c r="V8362" s="4" t="str">
        <f t="shared" si="7"/>
        <v>Credit Card</v>
      </c>
      <c r="W8362" s="4">
        <f t="shared" ref="W8362:Y8362" si="8369">IF(OR(J8362 = "ERROR", J8362 = ""), "UNKNOWN", J8362)</f>
        <v>1</v>
      </c>
      <c r="X8362" s="4">
        <f t="shared" si="8369"/>
        <v>3</v>
      </c>
      <c r="Y8362" s="4">
        <f t="shared" si="8369"/>
        <v>3</v>
      </c>
      <c r="Z8362" s="5">
        <f t="shared" si="9"/>
        <v>44980</v>
      </c>
    </row>
    <row r="8363">
      <c r="A8363" s="1" t="s">
        <v>8400</v>
      </c>
      <c r="B8363" s="1" t="s">
        <v>22</v>
      </c>
      <c r="C8363" s="1">
        <v>5.0</v>
      </c>
      <c r="D8363" s="1">
        <v>2.0</v>
      </c>
      <c r="E8363" s="1">
        <v>10.0</v>
      </c>
      <c r="F8363" s="1" t="s">
        <v>39</v>
      </c>
      <c r="G8363" s="1" t="s">
        <v>24</v>
      </c>
      <c r="H8363" s="2">
        <v>45267.0</v>
      </c>
      <c r="J8363" s="3">
        <f t="shared" si="2"/>
        <v>5</v>
      </c>
      <c r="K8363" s="4">
        <f t="shared" si="3"/>
        <v>2</v>
      </c>
      <c r="L8363" s="4">
        <f t="shared" si="4"/>
        <v>10</v>
      </c>
      <c r="S8363" s="1" t="s">
        <v>8400</v>
      </c>
      <c r="T8363" s="4" t="str">
        <f t="shared" si="5"/>
        <v>Coffee</v>
      </c>
      <c r="U8363" s="4" t="str">
        <f t="shared" si="6"/>
        <v>Takeaway</v>
      </c>
      <c r="V8363" s="4" t="str">
        <f t="shared" si="7"/>
        <v>Digital Wallet</v>
      </c>
      <c r="W8363" s="4">
        <f t="shared" ref="W8363:Y8363" si="8370">IF(OR(J8363 = "ERROR", J8363 = ""), "UNKNOWN", J8363)</f>
        <v>5</v>
      </c>
      <c r="X8363" s="4">
        <f t="shared" si="8370"/>
        <v>2</v>
      </c>
      <c r="Y8363" s="4">
        <f t="shared" si="8370"/>
        <v>10</v>
      </c>
      <c r="Z8363" s="5">
        <f t="shared" si="9"/>
        <v>45267</v>
      </c>
    </row>
    <row r="8364">
      <c r="A8364" s="1" t="s">
        <v>8401</v>
      </c>
      <c r="B8364" s="1" t="s">
        <v>32</v>
      </c>
      <c r="C8364" s="1">
        <v>5.0</v>
      </c>
      <c r="D8364" s="1">
        <v>1.0</v>
      </c>
      <c r="E8364" s="1">
        <v>5.0</v>
      </c>
      <c r="G8364" s="1" t="s">
        <v>29</v>
      </c>
      <c r="H8364" s="2">
        <v>45175.0</v>
      </c>
      <c r="J8364" s="3">
        <f t="shared" si="2"/>
        <v>5</v>
      </c>
      <c r="K8364" s="4">
        <f t="shared" si="3"/>
        <v>1</v>
      </c>
      <c r="L8364" s="4">
        <f t="shared" si="4"/>
        <v>5</v>
      </c>
      <c r="S8364" s="1" t="s">
        <v>8401</v>
      </c>
      <c r="T8364" s="4" t="str">
        <f t="shared" si="5"/>
        <v>Cookie</v>
      </c>
      <c r="U8364" s="4" t="str">
        <f t="shared" si="6"/>
        <v>In-store</v>
      </c>
      <c r="V8364" s="4" t="str">
        <f t="shared" si="7"/>
        <v>UNKNOWN</v>
      </c>
      <c r="W8364" s="4">
        <f t="shared" ref="W8364:Y8364" si="8371">IF(OR(J8364 = "ERROR", J8364 = ""), "UNKNOWN", J8364)</f>
        <v>5</v>
      </c>
      <c r="X8364" s="4">
        <f t="shared" si="8371"/>
        <v>1</v>
      </c>
      <c r="Y8364" s="4">
        <f t="shared" si="8371"/>
        <v>5</v>
      </c>
      <c r="Z8364" s="5">
        <f t="shared" si="9"/>
        <v>45175</v>
      </c>
    </row>
    <row r="8365">
      <c r="A8365" s="1" t="s">
        <v>8402</v>
      </c>
      <c r="B8365" s="1" t="s">
        <v>32</v>
      </c>
      <c r="C8365" s="1">
        <v>2.0</v>
      </c>
      <c r="D8365" s="1">
        <v>1.0</v>
      </c>
      <c r="E8365" s="1">
        <v>2.0</v>
      </c>
      <c r="H8365" s="2">
        <v>44975.0</v>
      </c>
      <c r="J8365" s="3">
        <f t="shared" si="2"/>
        <v>2</v>
      </c>
      <c r="K8365" s="4">
        <f t="shared" si="3"/>
        <v>1</v>
      </c>
      <c r="L8365" s="4">
        <f t="shared" si="4"/>
        <v>2</v>
      </c>
      <c r="S8365" s="1" t="s">
        <v>8402</v>
      </c>
      <c r="T8365" s="4" t="str">
        <f t="shared" si="5"/>
        <v>Cookie</v>
      </c>
      <c r="U8365" s="4" t="str">
        <f t="shared" si="6"/>
        <v>UNKNOWN</v>
      </c>
      <c r="V8365" s="4" t="str">
        <f t="shared" si="7"/>
        <v>UNKNOWN</v>
      </c>
      <c r="W8365" s="4">
        <f t="shared" ref="W8365:Y8365" si="8372">IF(OR(J8365 = "ERROR", J8365 = ""), "UNKNOWN", J8365)</f>
        <v>2</v>
      </c>
      <c r="X8365" s="4">
        <f t="shared" si="8372"/>
        <v>1</v>
      </c>
      <c r="Y8365" s="4">
        <f t="shared" si="8372"/>
        <v>2</v>
      </c>
      <c r="Z8365" s="5">
        <f t="shared" si="9"/>
        <v>44975</v>
      </c>
    </row>
    <row r="8366">
      <c r="A8366" s="1" t="s">
        <v>8403</v>
      </c>
      <c r="B8366" s="1" t="s">
        <v>44</v>
      </c>
      <c r="C8366" s="1">
        <v>5.0</v>
      </c>
      <c r="D8366" s="1">
        <v>4.0</v>
      </c>
      <c r="E8366" s="1">
        <v>20.0</v>
      </c>
      <c r="G8366" s="1" t="s">
        <v>29</v>
      </c>
      <c r="H8366" s="2">
        <v>45083.0</v>
      </c>
      <c r="J8366" s="3">
        <f t="shared" si="2"/>
        <v>5</v>
      </c>
      <c r="K8366" s="4">
        <f t="shared" si="3"/>
        <v>4</v>
      </c>
      <c r="L8366" s="4">
        <f t="shared" si="4"/>
        <v>20</v>
      </c>
      <c r="S8366" s="1" t="s">
        <v>8403</v>
      </c>
      <c r="T8366" s="4" t="str">
        <f t="shared" si="5"/>
        <v>Sandwich</v>
      </c>
      <c r="U8366" s="4" t="str">
        <f t="shared" si="6"/>
        <v>In-store</v>
      </c>
      <c r="V8366" s="4" t="str">
        <f t="shared" si="7"/>
        <v>UNKNOWN</v>
      </c>
      <c r="W8366" s="4">
        <f t="shared" ref="W8366:Y8366" si="8373">IF(OR(J8366 = "ERROR", J8366 = ""), "UNKNOWN", J8366)</f>
        <v>5</v>
      </c>
      <c r="X8366" s="4">
        <f t="shared" si="8373"/>
        <v>4</v>
      </c>
      <c r="Y8366" s="4">
        <f t="shared" si="8373"/>
        <v>20</v>
      </c>
      <c r="Z8366" s="5">
        <f t="shared" si="9"/>
        <v>45083</v>
      </c>
    </row>
    <row r="8367">
      <c r="A8367" s="1" t="s">
        <v>8404</v>
      </c>
      <c r="B8367" s="1" t="s">
        <v>44</v>
      </c>
      <c r="C8367" s="1">
        <v>1.0</v>
      </c>
      <c r="D8367" s="1">
        <v>4.0</v>
      </c>
      <c r="E8367" s="1">
        <v>4.0</v>
      </c>
      <c r="F8367" s="1" t="s">
        <v>23</v>
      </c>
      <c r="H8367" s="2">
        <v>45261.0</v>
      </c>
      <c r="J8367" s="3">
        <f t="shared" si="2"/>
        <v>1</v>
      </c>
      <c r="K8367" s="4">
        <f t="shared" si="3"/>
        <v>4</v>
      </c>
      <c r="L8367" s="4">
        <f t="shared" si="4"/>
        <v>4</v>
      </c>
      <c r="S8367" s="1" t="s">
        <v>8404</v>
      </c>
      <c r="T8367" s="4" t="str">
        <f t="shared" si="5"/>
        <v>Sandwich</v>
      </c>
      <c r="U8367" s="4" t="str">
        <f t="shared" si="6"/>
        <v>UNKNOWN</v>
      </c>
      <c r="V8367" s="4" t="str">
        <f t="shared" si="7"/>
        <v>Credit Card</v>
      </c>
      <c r="W8367" s="4">
        <f t="shared" ref="W8367:Y8367" si="8374">IF(OR(J8367 = "ERROR", J8367 = ""), "UNKNOWN", J8367)</f>
        <v>1</v>
      </c>
      <c r="X8367" s="4">
        <f t="shared" si="8374"/>
        <v>4</v>
      </c>
      <c r="Y8367" s="4">
        <f t="shared" si="8374"/>
        <v>4</v>
      </c>
      <c r="Z8367" s="5">
        <f t="shared" si="9"/>
        <v>45261</v>
      </c>
    </row>
    <row r="8368">
      <c r="A8368" s="1" t="s">
        <v>8405</v>
      </c>
      <c r="B8368" s="1" t="s">
        <v>44</v>
      </c>
      <c r="C8368" s="1">
        <v>5.0</v>
      </c>
      <c r="D8368" s="1">
        <v>4.0</v>
      </c>
      <c r="E8368" s="1">
        <v>20.0</v>
      </c>
      <c r="F8368" s="1" t="s">
        <v>28</v>
      </c>
      <c r="H8368" s="2">
        <v>45237.0</v>
      </c>
      <c r="J8368" s="3">
        <f t="shared" si="2"/>
        <v>5</v>
      </c>
      <c r="K8368" s="4">
        <f t="shared" si="3"/>
        <v>4</v>
      </c>
      <c r="L8368" s="4">
        <f t="shared" si="4"/>
        <v>20</v>
      </c>
      <c r="S8368" s="1" t="s">
        <v>8405</v>
      </c>
      <c r="T8368" s="4" t="str">
        <f t="shared" si="5"/>
        <v>Sandwich</v>
      </c>
      <c r="U8368" s="4" t="str">
        <f t="shared" si="6"/>
        <v>UNKNOWN</v>
      </c>
      <c r="V8368" s="4" t="str">
        <f t="shared" si="7"/>
        <v>Cash</v>
      </c>
      <c r="W8368" s="4">
        <f t="shared" ref="W8368:Y8368" si="8375">IF(OR(J8368 = "ERROR", J8368 = ""), "UNKNOWN", J8368)</f>
        <v>5</v>
      </c>
      <c r="X8368" s="4">
        <f t="shared" si="8375"/>
        <v>4</v>
      </c>
      <c r="Y8368" s="4">
        <f t="shared" si="8375"/>
        <v>20</v>
      </c>
      <c r="Z8368" s="5">
        <f t="shared" si="9"/>
        <v>45237</v>
      </c>
    </row>
    <row r="8369">
      <c r="A8369" s="1" t="s">
        <v>8406</v>
      </c>
      <c r="B8369" s="1" t="s">
        <v>27</v>
      </c>
      <c r="C8369" s="1">
        <v>1.0</v>
      </c>
      <c r="D8369" s="1">
        <v>3.0</v>
      </c>
      <c r="E8369" s="1">
        <v>3.0</v>
      </c>
      <c r="G8369" s="1" t="s">
        <v>30</v>
      </c>
      <c r="H8369" s="1" t="s">
        <v>30</v>
      </c>
      <c r="J8369" s="3">
        <f t="shared" si="2"/>
        <v>1</v>
      </c>
      <c r="K8369" s="4">
        <f t="shared" si="3"/>
        <v>3</v>
      </c>
      <c r="L8369" s="4">
        <f t="shared" si="4"/>
        <v>3</v>
      </c>
      <c r="S8369" s="1" t="s">
        <v>8406</v>
      </c>
      <c r="T8369" s="4" t="str">
        <f t="shared" si="5"/>
        <v>Cake</v>
      </c>
      <c r="U8369" s="4" t="str">
        <f t="shared" si="6"/>
        <v>UNKNOWN</v>
      </c>
      <c r="V8369" s="4" t="str">
        <f t="shared" si="7"/>
        <v>UNKNOWN</v>
      </c>
      <c r="W8369" s="4">
        <f t="shared" ref="W8369:Y8369" si="8376">IF(OR(J8369 = "ERROR", J8369 = ""), "UNKNOWN", J8369)</f>
        <v>1</v>
      </c>
      <c r="X8369" s="4">
        <f t="shared" si="8376"/>
        <v>3</v>
      </c>
      <c r="Y8369" s="4">
        <f t="shared" si="8376"/>
        <v>3</v>
      </c>
      <c r="Z8369" s="4" t="str">
        <f t="shared" si="9"/>
        <v>UNKNOWN</v>
      </c>
    </row>
    <row r="8370">
      <c r="A8370" s="1" t="s">
        <v>8407</v>
      </c>
      <c r="B8370" s="1" t="s">
        <v>30</v>
      </c>
      <c r="C8370" s="1">
        <v>2.0</v>
      </c>
      <c r="D8370" s="1">
        <v>3.0</v>
      </c>
      <c r="E8370" s="1">
        <v>6.0</v>
      </c>
      <c r="H8370" s="2">
        <v>45238.0</v>
      </c>
      <c r="J8370" s="3">
        <f t="shared" si="2"/>
        <v>2</v>
      </c>
      <c r="K8370" s="4">
        <f t="shared" si="3"/>
        <v>3</v>
      </c>
      <c r="L8370" s="4">
        <f t="shared" si="4"/>
        <v>6</v>
      </c>
      <c r="S8370" s="1" t="s">
        <v>8407</v>
      </c>
      <c r="T8370" s="4" t="str">
        <f t="shared" si="5"/>
        <v>UNKNOWN</v>
      </c>
      <c r="U8370" s="4" t="str">
        <f t="shared" si="6"/>
        <v>UNKNOWN</v>
      </c>
      <c r="V8370" s="4" t="str">
        <f t="shared" si="7"/>
        <v>UNKNOWN</v>
      </c>
      <c r="W8370" s="4">
        <f t="shared" ref="W8370:Y8370" si="8377">IF(OR(J8370 = "ERROR", J8370 = ""), "UNKNOWN", J8370)</f>
        <v>2</v>
      </c>
      <c r="X8370" s="4">
        <f t="shared" si="8377"/>
        <v>3</v>
      </c>
      <c r="Y8370" s="4">
        <f t="shared" si="8377"/>
        <v>6</v>
      </c>
      <c r="Z8370" s="5">
        <f t="shared" si="9"/>
        <v>45238</v>
      </c>
    </row>
    <row r="8371">
      <c r="A8371" s="1" t="s">
        <v>8408</v>
      </c>
      <c r="B8371" s="1" t="s">
        <v>44</v>
      </c>
      <c r="C8371" s="1">
        <v>3.0</v>
      </c>
      <c r="D8371" s="1">
        <v>4.0</v>
      </c>
      <c r="E8371" s="1">
        <v>12.0</v>
      </c>
      <c r="F8371" s="1" t="s">
        <v>28</v>
      </c>
      <c r="G8371" s="1" t="s">
        <v>29</v>
      </c>
      <c r="H8371" s="2">
        <v>45265.0</v>
      </c>
      <c r="J8371" s="3">
        <f t="shared" si="2"/>
        <v>3</v>
      </c>
      <c r="K8371" s="4">
        <f t="shared" si="3"/>
        <v>4</v>
      </c>
      <c r="L8371" s="4">
        <f t="shared" si="4"/>
        <v>12</v>
      </c>
      <c r="S8371" s="1" t="s">
        <v>8408</v>
      </c>
      <c r="T8371" s="4" t="str">
        <f t="shared" si="5"/>
        <v>Sandwich</v>
      </c>
      <c r="U8371" s="4" t="str">
        <f t="shared" si="6"/>
        <v>In-store</v>
      </c>
      <c r="V8371" s="4" t="str">
        <f t="shared" si="7"/>
        <v>Cash</v>
      </c>
      <c r="W8371" s="4">
        <f t="shared" ref="W8371:Y8371" si="8378">IF(OR(J8371 = "ERROR", J8371 = ""), "UNKNOWN", J8371)</f>
        <v>3</v>
      </c>
      <c r="X8371" s="4">
        <f t="shared" si="8378"/>
        <v>4</v>
      </c>
      <c r="Y8371" s="4">
        <f t="shared" si="8378"/>
        <v>12</v>
      </c>
      <c r="Z8371" s="5">
        <f t="shared" si="9"/>
        <v>45265</v>
      </c>
    </row>
    <row r="8372">
      <c r="A8372" s="1" t="s">
        <v>8409</v>
      </c>
      <c r="B8372" s="1" t="s">
        <v>81</v>
      </c>
      <c r="C8372" s="1">
        <v>2.0</v>
      </c>
      <c r="D8372" s="1">
        <v>1.5</v>
      </c>
      <c r="E8372" s="1">
        <v>3.0</v>
      </c>
      <c r="H8372" s="2">
        <v>44956.0</v>
      </c>
      <c r="J8372" s="3">
        <f t="shared" si="2"/>
        <v>2</v>
      </c>
      <c r="K8372" s="4">
        <f t="shared" si="3"/>
        <v>1.5</v>
      </c>
      <c r="L8372" s="4">
        <f t="shared" si="4"/>
        <v>3</v>
      </c>
      <c r="S8372" s="1" t="s">
        <v>8409</v>
      </c>
      <c r="T8372" s="4" t="str">
        <f t="shared" si="5"/>
        <v>Tea</v>
      </c>
      <c r="U8372" s="4" t="str">
        <f t="shared" si="6"/>
        <v>UNKNOWN</v>
      </c>
      <c r="V8372" s="4" t="str">
        <f t="shared" si="7"/>
        <v>UNKNOWN</v>
      </c>
      <c r="W8372" s="4">
        <f t="shared" ref="W8372:Y8372" si="8379">IF(OR(J8372 = "ERROR", J8372 = ""), "UNKNOWN", J8372)</f>
        <v>2</v>
      </c>
      <c r="X8372" s="4">
        <f t="shared" si="8379"/>
        <v>1.5</v>
      </c>
      <c r="Y8372" s="4">
        <f t="shared" si="8379"/>
        <v>3</v>
      </c>
      <c r="Z8372" s="5">
        <f t="shared" si="9"/>
        <v>44956</v>
      </c>
    </row>
    <row r="8373">
      <c r="A8373" s="1" t="s">
        <v>8410</v>
      </c>
      <c r="B8373" s="1" t="s">
        <v>41</v>
      </c>
      <c r="C8373" s="1">
        <v>4.0</v>
      </c>
      <c r="D8373" s="1">
        <v>4.0</v>
      </c>
      <c r="E8373" s="1">
        <v>16.0</v>
      </c>
      <c r="F8373" s="1" t="s">
        <v>39</v>
      </c>
      <c r="H8373" s="6">
        <v>45216.0</v>
      </c>
      <c r="J8373" s="3">
        <f t="shared" si="2"/>
        <v>4</v>
      </c>
      <c r="K8373" s="4">
        <f t="shared" si="3"/>
        <v>4</v>
      </c>
      <c r="L8373" s="4">
        <f t="shared" si="4"/>
        <v>16</v>
      </c>
      <c r="S8373" s="1" t="s">
        <v>8410</v>
      </c>
      <c r="T8373" s="4" t="str">
        <f t="shared" si="5"/>
        <v>Smoothie</v>
      </c>
      <c r="U8373" s="4" t="str">
        <f t="shared" si="6"/>
        <v>UNKNOWN</v>
      </c>
      <c r="V8373" s="4" t="str">
        <f t="shared" si="7"/>
        <v>Digital Wallet</v>
      </c>
      <c r="W8373" s="4">
        <f t="shared" ref="W8373:Y8373" si="8380">IF(OR(J8373 = "ERROR", J8373 = ""), "UNKNOWN", J8373)</f>
        <v>4</v>
      </c>
      <c r="X8373" s="4">
        <f t="shared" si="8380"/>
        <v>4</v>
      </c>
      <c r="Y8373" s="4">
        <f t="shared" si="8380"/>
        <v>16</v>
      </c>
      <c r="Z8373" s="7">
        <f t="shared" si="9"/>
        <v>45216</v>
      </c>
    </row>
    <row r="8374">
      <c r="A8374" s="1" t="s">
        <v>8411</v>
      </c>
      <c r="B8374" s="1" t="s">
        <v>27</v>
      </c>
      <c r="C8374" s="1">
        <v>4.0</v>
      </c>
      <c r="D8374" s="1">
        <v>3.0</v>
      </c>
      <c r="E8374" s="1">
        <v>12.0</v>
      </c>
      <c r="G8374" s="1" t="s">
        <v>24</v>
      </c>
      <c r="H8374" s="2">
        <v>45074.0</v>
      </c>
      <c r="J8374" s="3">
        <f t="shared" si="2"/>
        <v>4</v>
      </c>
      <c r="K8374" s="4">
        <f t="shared" si="3"/>
        <v>3</v>
      </c>
      <c r="L8374" s="4">
        <f t="shared" si="4"/>
        <v>12</v>
      </c>
      <c r="S8374" s="1" t="s">
        <v>8411</v>
      </c>
      <c r="T8374" s="4" t="str">
        <f t="shared" si="5"/>
        <v>Cake</v>
      </c>
      <c r="U8374" s="4" t="str">
        <f t="shared" si="6"/>
        <v>Takeaway</v>
      </c>
      <c r="V8374" s="4" t="str">
        <f t="shared" si="7"/>
        <v>UNKNOWN</v>
      </c>
      <c r="W8374" s="4">
        <f t="shared" ref="W8374:Y8374" si="8381">IF(OR(J8374 = "ERROR", J8374 = ""), "UNKNOWN", J8374)</f>
        <v>4</v>
      </c>
      <c r="X8374" s="4">
        <f t="shared" si="8381"/>
        <v>3</v>
      </c>
      <c r="Y8374" s="4">
        <f t="shared" si="8381"/>
        <v>12</v>
      </c>
      <c r="Z8374" s="5">
        <f t="shared" si="9"/>
        <v>45074</v>
      </c>
    </row>
    <row r="8375">
      <c r="A8375" s="1" t="s">
        <v>8412</v>
      </c>
      <c r="B8375" s="1" t="s">
        <v>55</v>
      </c>
      <c r="C8375" s="1">
        <v>1.0</v>
      </c>
      <c r="D8375" s="1">
        <v>3.0</v>
      </c>
      <c r="E8375" s="1">
        <v>3.0</v>
      </c>
      <c r="F8375" s="1" t="s">
        <v>23</v>
      </c>
      <c r="H8375" s="2">
        <v>45067.0</v>
      </c>
      <c r="J8375" s="3">
        <f t="shared" si="2"/>
        <v>1</v>
      </c>
      <c r="K8375" s="4">
        <f t="shared" si="3"/>
        <v>3</v>
      </c>
      <c r="L8375" s="4">
        <f t="shared" si="4"/>
        <v>3</v>
      </c>
      <c r="S8375" s="1" t="s">
        <v>8412</v>
      </c>
      <c r="T8375" s="4" t="str">
        <f t="shared" si="5"/>
        <v>Juice</v>
      </c>
      <c r="U8375" s="4" t="str">
        <f t="shared" si="6"/>
        <v>UNKNOWN</v>
      </c>
      <c r="V8375" s="4" t="str">
        <f t="shared" si="7"/>
        <v>Credit Card</v>
      </c>
      <c r="W8375" s="4">
        <f t="shared" ref="W8375:Y8375" si="8382">IF(OR(J8375 = "ERROR", J8375 = ""), "UNKNOWN", J8375)</f>
        <v>1</v>
      </c>
      <c r="X8375" s="4">
        <f t="shared" si="8382"/>
        <v>3</v>
      </c>
      <c r="Y8375" s="4">
        <f t="shared" si="8382"/>
        <v>3</v>
      </c>
      <c r="Z8375" s="5">
        <f t="shared" si="9"/>
        <v>45067</v>
      </c>
    </row>
    <row r="8376">
      <c r="A8376" s="1" t="s">
        <v>8413</v>
      </c>
      <c r="B8376" s="1" t="s">
        <v>55</v>
      </c>
      <c r="C8376" s="1">
        <v>5.0</v>
      </c>
      <c r="D8376" s="1">
        <v>3.0</v>
      </c>
      <c r="E8376" s="1">
        <v>15.0</v>
      </c>
      <c r="F8376" s="1" t="s">
        <v>23</v>
      </c>
      <c r="G8376" s="1" t="s">
        <v>30</v>
      </c>
      <c r="H8376" s="2">
        <v>44989.0</v>
      </c>
      <c r="J8376" s="3">
        <f t="shared" si="2"/>
        <v>5</v>
      </c>
      <c r="K8376" s="4">
        <f t="shared" si="3"/>
        <v>3</v>
      </c>
      <c r="L8376" s="4">
        <f t="shared" si="4"/>
        <v>15</v>
      </c>
      <c r="S8376" s="1" t="s">
        <v>8413</v>
      </c>
      <c r="T8376" s="4" t="str">
        <f t="shared" si="5"/>
        <v>Juice</v>
      </c>
      <c r="U8376" s="4" t="str">
        <f t="shared" si="6"/>
        <v>UNKNOWN</v>
      </c>
      <c r="V8376" s="4" t="str">
        <f t="shared" si="7"/>
        <v>Credit Card</v>
      </c>
      <c r="W8376" s="4">
        <f t="shared" ref="W8376:Y8376" si="8383">IF(OR(J8376 = "ERROR", J8376 = ""), "UNKNOWN", J8376)</f>
        <v>5</v>
      </c>
      <c r="X8376" s="4">
        <f t="shared" si="8383"/>
        <v>3</v>
      </c>
      <c r="Y8376" s="4">
        <f t="shared" si="8383"/>
        <v>15</v>
      </c>
      <c r="Z8376" s="5">
        <f t="shared" si="9"/>
        <v>44989</v>
      </c>
    </row>
    <row r="8377">
      <c r="A8377" s="1" t="s">
        <v>8414</v>
      </c>
      <c r="B8377" s="1" t="s">
        <v>36</v>
      </c>
      <c r="C8377" s="1">
        <v>3.0</v>
      </c>
      <c r="D8377" s="1">
        <v>5.0</v>
      </c>
      <c r="E8377" s="1">
        <v>15.0</v>
      </c>
      <c r="F8377" s="1" t="s">
        <v>28</v>
      </c>
      <c r="G8377" s="1" t="s">
        <v>24</v>
      </c>
      <c r="H8377" s="6">
        <v>45290.0</v>
      </c>
      <c r="J8377" s="3">
        <f t="shared" si="2"/>
        <v>3</v>
      </c>
      <c r="K8377" s="4">
        <f t="shared" si="3"/>
        <v>5</v>
      </c>
      <c r="L8377" s="4">
        <f t="shared" si="4"/>
        <v>15</v>
      </c>
      <c r="S8377" s="1" t="s">
        <v>8414</v>
      </c>
      <c r="T8377" s="4" t="str">
        <f t="shared" si="5"/>
        <v>Salad</v>
      </c>
      <c r="U8377" s="4" t="str">
        <f t="shared" si="6"/>
        <v>Takeaway</v>
      </c>
      <c r="V8377" s="4" t="str">
        <f t="shared" si="7"/>
        <v>Cash</v>
      </c>
      <c r="W8377" s="4">
        <f t="shared" ref="W8377:Y8377" si="8384">IF(OR(J8377 = "ERROR", J8377 = ""), "UNKNOWN", J8377)</f>
        <v>3</v>
      </c>
      <c r="X8377" s="4">
        <f t="shared" si="8384"/>
        <v>5</v>
      </c>
      <c r="Y8377" s="4">
        <f t="shared" si="8384"/>
        <v>15</v>
      </c>
      <c r="Z8377" s="7">
        <f t="shared" si="9"/>
        <v>45290</v>
      </c>
    </row>
    <row r="8378">
      <c r="A8378" s="1" t="s">
        <v>8415</v>
      </c>
      <c r="B8378" s="1" t="s">
        <v>30</v>
      </c>
      <c r="C8378" s="1">
        <v>2.0</v>
      </c>
      <c r="D8378" s="1">
        <v>3.0</v>
      </c>
      <c r="E8378" s="1">
        <v>6.0</v>
      </c>
      <c r="F8378" s="1" t="s">
        <v>28</v>
      </c>
      <c r="H8378" s="2">
        <v>45030.0</v>
      </c>
      <c r="J8378" s="3">
        <f t="shared" si="2"/>
        <v>2</v>
      </c>
      <c r="K8378" s="4">
        <f t="shared" si="3"/>
        <v>3</v>
      </c>
      <c r="L8378" s="4">
        <f t="shared" si="4"/>
        <v>6</v>
      </c>
      <c r="S8378" s="1" t="s">
        <v>8415</v>
      </c>
      <c r="T8378" s="4" t="str">
        <f t="shared" si="5"/>
        <v>UNKNOWN</v>
      </c>
      <c r="U8378" s="4" t="str">
        <f t="shared" si="6"/>
        <v>UNKNOWN</v>
      </c>
      <c r="V8378" s="4" t="str">
        <f t="shared" si="7"/>
        <v>Cash</v>
      </c>
      <c r="W8378" s="4">
        <f t="shared" ref="W8378:Y8378" si="8385">IF(OR(J8378 = "ERROR", J8378 = ""), "UNKNOWN", J8378)</f>
        <v>2</v>
      </c>
      <c r="X8378" s="4">
        <f t="shared" si="8385"/>
        <v>3</v>
      </c>
      <c r="Y8378" s="4">
        <f t="shared" si="8385"/>
        <v>6</v>
      </c>
      <c r="Z8378" s="5">
        <f t="shared" si="9"/>
        <v>45030</v>
      </c>
    </row>
    <row r="8379">
      <c r="A8379" s="1" t="s">
        <v>8416</v>
      </c>
      <c r="B8379" s="1" t="s">
        <v>22</v>
      </c>
      <c r="C8379" s="1">
        <v>5.0</v>
      </c>
      <c r="D8379" s="1">
        <v>2.0</v>
      </c>
      <c r="E8379" s="1">
        <v>10.0</v>
      </c>
      <c r="F8379" s="1" t="s">
        <v>28</v>
      </c>
      <c r="H8379" s="2">
        <v>45192.0</v>
      </c>
      <c r="J8379" s="3">
        <f t="shared" si="2"/>
        <v>5</v>
      </c>
      <c r="K8379" s="4">
        <f t="shared" si="3"/>
        <v>2</v>
      </c>
      <c r="L8379" s="4">
        <f t="shared" si="4"/>
        <v>10</v>
      </c>
      <c r="S8379" s="1" t="s">
        <v>8416</v>
      </c>
      <c r="T8379" s="4" t="str">
        <f t="shared" si="5"/>
        <v>Coffee</v>
      </c>
      <c r="U8379" s="4" t="str">
        <f t="shared" si="6"/>
        <v>UNKNOWN</v>
      </c>
      <c r="V8379" s="4" t="str">
        <f t="shared" si="7"/>
        <v>Cash</v>
      </c>
      <c r="W8379" s="4">
        <f t="shared" ref="W8379:Y8379" si="8386">IF(OR(J8379 = "ERROR", J8379 = ""), "UNKNOWN", J8379)</f>
        <v>5</v>
      </c>
      <c r="X8379" s="4">
        <f t="shared" si="8386"/>
        <v>2</v>
      </c>
      <c r="Y8379" s="4">
        <f t="shared" si="8386"/>
        <v>10</v>
      </c>
      <c r="Z8379" s="5">
        <f t="shared" si="9"/>
        <v>45192</v>
      </c>
    </row>
    <row r="8380">
      <c r="A8380" s="1" t="s">
        <v>8417</v>
      </c>
      <c r="B8380" s="1" t="s">
        <v>32</v>
      </c>
      <c r="C8380" s="1">
        <v>5.0</v>
      </c>
      <c r="D8380" s="1">
        <v>1.0</v>
      </c>
      <c r="E8380" s="1">
        <v>5.0</v>
      </c>
      <c r="F8380" s="1" t="s">
        <v>39</v>
      </c>
      <c r="J8380" s="3">
        <f t="shared" si="2"/>
        <v>5</v>
      </c>
      <c r="K8380" s="4">
        <f t="shared" si="3"/>
        <v>1</v>
      </c>
      <c r="L8380" s="4">
        <f t="shared" si="4"/>
        <v>5</v>
      </c>
      <c r="S8380" s="1" t="s">
        <v>8417</v>
      </c>
      <c r="T8380" s="4" t="str">
        <f t="shared" si="5"/>
        <v>Cookie</v>
      </c>
      <c r="U8380" s="4" t="str">
        <f t="shared" si="6"/>
        <v>UNKNOWN</v>
      </c>
      <c r="V8380" s="4" t="str">
        <f t="shared" si="7"/>
        <v>Digital Wallet</v>
      </c>
      <c r="W8380" s="4">
        <f t="shared" ref="W8380:Y8380" si="8387">IF(OR(J8380 = "ERROR", J8380 = ""), "UNKNOWN", J8380)</f>
        <v>5</v>
      </c>
      <c r="X8380" s="4">
        <f t="shared" si="8387"/>
        <v>1</v>
      </c>
      <c r="Y8380" s="4">
        <f t="shared" si="8387"/>
        <v>5</v>
      </c>
      <c r="Z8380" s="4" t="str">
        <f t="shared" si="9"/>
        <v>UNKNOWN</v>
      </c>
    </row>
    <row r="8381">
      <c r="A8381" s="1" t="s">
        <v>8418</v>
      </c>
      <c r="B8381" s="1" t="s">
        <v>36</v>
      </c>
      <c r="C8381" s="1">
        <v>4.0</v>
      </c>
      <c r="D8381" s="1">
        <v>5.0</v>
      </c>
      <c r="F8381" s="1" t="s">
        <v>39</v>
      </c>
      <c r="H8381" s="2">
        <v>45126.0</v>
      </c>
      <c r="J8381" s="3">
        <f t="shared" si="2"/>
        <v>4</v>
      </c>
      <c r="K8381" s="4">
        <f t="shared" si="3"/>
        <v>5</v>
      </c>
      <c r="L8381" s="4">
        <f t="shared" si="4"/>
        <v>20</v>
      </c>
      <c r="S8381" s="1" t="s">
        <v>8418</v>
      </c>
      <c r="T8381" s="4" t="str">
        <f t="shared" si="5"/>
        <v>Salad</v>
      </c>
      <c r="U8381" s="4" t="str">
        <f t="shared" si="6"/>
        <v>UNKNOWN</v>
      </c>
      <c r="V8381" s="4" t="str">
        <f t="shared" si="7"/>
        <v>Digital Wallet</v>
      </c>
      <c r="W8381" s="4">
        <f t="shared" ref="W8381:Y8381" si="8388">IF(OR(J8381 = "ERROR", J8381 = ""), "UNKNOWN", J8381)</f>
        <v>4</v>
      </c>
      <c r="X8381" s="4">
        <f t="shared" si="8388"/>
        <v>5</v>
      </c>
      <c r="Y8381" s="4">
        <f t="shared" si="8388"/>
        <v>20</v>
      </c>
      <c r="Z8381" s="5">
        <f t="shared" si="9"/>
        <v>45126</v>
      </c>
    </row>
    <row r="8382">
      <c r="A8382" s="1" t="s">
        <v>8419</v>
      </c>
      <c r="B8382" s="1" t="s">
        <v>36</v>
      </c>
      <c r="C8382" s="1">
        <v>5.0</v>
      </c>
      <c r="E8382" s="1">
        <v>25.0</v>
      </c>
      <c r="F8382" s="1" t="s">
        <v>28</v>
      </c>
      <c r="G8382" s="1" t="s">
        <v>29</v>
      </c>
      <c r="H8382" s="2">
        <v>45173.0</v>
      </c>
      <c r="J8382" s="3">
        <f t="shared" si="2"/>
        <v>5</v>
      </c>
      <c r="K8382" s="4">
        <f t="shared" si="3"/>
        <v>5</v>
      </c>
      <c r="L8382" s="4">
        <f t="shared" si="4"/>
        <v>25</v>
      </c>
      <c r="S8382" s="1" t="s">
        <v>8419</v>
      </c>
      <c r="T8382" s="4" t="str">
        <f t="shared" si="5"/>
        <v>Salad</v>
      </c>
      <c r="U8382" s="4" t="str">
        <f t="shared" si="6"/>
        <v>In-store</v>
      </c>
      <c r="V8382" s="4" t="str">
        <f t="shared" si="7"/>
        <v>Cash</v>
      </c>
      <c r="W8382" s="4">
        <f t="shared" ref="W8382:Y8382" si="8389">IF(OR(J8382 = "ERROR", J8382 = ""), "UNKNOWN", J8382)</f>
        <v>5</v>
      </c>
      <c r="X8382" s="4">
        <f t="shared" si="8389"/>
        <v>5</v>
      </c>
      <c r="Y8382" s="4">
        <f t="shared" si="8389"/>
        <v>25</v>
      </c>
      <c r="Z8382" s="5">
        <f t="shared" si="9"/>
        <v>45173</v>
      </c>
    </row>
    <row r="8383">
      <c r="A8383" s="1" t="s">
        <v>8420</v>
      </c>
      <c r="B8383" s="1" t="s">
        <v>32</v>
      </c>
      <c r="C8383" s="1">
        <v>1.0</v>
      </c>
      <c r="D8383" s="1">
        <v>1.0</v>
      </c>
      <c r="E8383" s="1">
        <v>1.0</v>
      </c>
      <c r="F8383" s="1" t="s">
        <v>23</v>
      </c>
      <c r="H8383" s="2">
        <v>45086.0</v>
      </c>
      <c r="J8383" s="3">
        <f t="shared" si="2"/>
        <v>1</v>
      </c>
      <c r="K8383" s="4">
        <f t="shared" si="3"/>
        <v>1</v>
      </c>
      <c r="L8383" s="4">
        <f t="shared" si="4"/>
        <v>1</v>
      </c>
      <c r="S8383" s="1" t="s">
        <v>8420</v>
      </c>
      <c r="T8383" s="4" t="str">
        <f t="shared" si="5"/>
        <v>Cookie</v>
      </c>
      <c r="U8383" s="4" t="str">
        <f t="shared" si="6"/>
        <v>UNKNOWN</v>
      </c>
      <c r="V8383" s="4" t="str">
        <f t="shared" si="7"/>
        <v>Credit Card</v>
      </c>
      <c r="W8383" s="4">
        <f t="shared" ref="W8383:Y8383" si="8390">IF(OR(J8383 = "ERROR", J8383 = ""), "UNKNOWN", J8383)</f>
        <v>1</v>
      </c>
      <c r="X8383" s="4">
        <f t="shared" si="8390"/>
        <v>1</v>
      </c>
      <c r="Y8383" s="4">
        <f t="shared" si="8390"/>
        <v>1</v>
      </c>
      <c r="Z8383" s="5">
        <f t="shared" si="9"/>
        <v>45086</v>
      </c>
    </row>
    <row r="8384">
      <c r="A8384" s="1" t="s">
        <v>8421</v>
      </c>
      <c r="B8384" s="1" t="s">
        <v>36</v>
      </c>
      <c r="C8384" s="1">
        <v>2.0</v>
      </c>
      <c r="D8384" s="1">
        <v>5.0</v>
      </c>
      <c r="E8384" s="1">
        <v>10.0</v>
      </c>
      <c r="F8384" s="1" t="s">
        <v>30</v>
      </c>
      <c r="G8384" s="1" t="s">
        <v>24</v>
      </c>
      <c r="H8384" s="2">
        <v>45094.0</v>
      </c>
      <c r="J8384" s="3">
        <f t="shared" si="2"/>
        <v>2</v>
      </c>
      <c r="K8384" s="4">
        <f t="shared" si="3"/>
        <v>5</v>
      </c>
      <c r="L8384" s="4">
        <f t="shared" si="4"/>
        <v>10</v>
      </c>
      <c r="S8384" s="1" t="s">
        <v>8421</v>
      </c>
      <c r="T8384" s="4" t="str">
        <f t="shared" si="5"/>
        <v>Salad</v>
      </c>
      <c r="U8384" s="4" t="str">
        <f t="shared" si="6"/>
        <v>Takeaway</v>
      </c>
      <c r="V8384" s="4" t="str">
        <f t="shared" si="7"/>
        <v>UNKNOWN</v>
      </c>
      <c r="W8384" s="4">
        <f t="shared" ref="W8384:Y8384" si="8391">IF(OR(J8384 = "ERROR", J8384 = ""), "UNKNOWN", J8384)</f>
        <v>2</v>
      </c>
      <c r="X8384" s="4">
        <f t="shared" si="8391"/>
        <v>5</v>
      </c>
      <c r="Y8384" s="4">
        <f t="shared" si="8391"/>
        <v>10</v>
      </c>
      <c r="Z8384" s="5">
        <f t="shared" si="9"/>
        <v>45094</v>
      </c>
    </row>
    <row r="8385">
      <c r="A8385" s="1" t="s">
        <v>8422</v>
      </c>
      <c r="B8385" s="1" t="s">
        <v>30</v>
      </c>
      <c r="C8385" s="1">
        <v>5.0</v>
      </c>
      <c r="D8385" s="1">
        <v>1.5</v>
      </c>
      <c r="E8385" s="1">
        <v>7.5</v>
      </c>
      <c r="G8385" s="1" t="s">
        <v>29</v>
      </c>
      <c r="H8385" s="2">
        <v>45120.0</v>
      </c>
      <c r="J8385" s="3">
        <f t="shared" si="2"/>
        <v>5</v>
      </c>
      <c r="K8385" s="4">
        <f t="shared" si="3"/>
        <v>1.5</v>
      </c>
      <c r="L8385" s="4">
        <f t="shared" si="4"/>
        <v>7.5</v>
      </c>
      <c r="S8385" s="1" t="s">
        <v>8422</v>
      </c>
      <c r="T8385" s="4" t="str">
        <f t="shared" si="5"/>
        <v>UNKNOWN</v>
      </c>
      <c r="U8385" s="4" t="str">
        <f t="shared" si="6"/>
        <v>In-store</v>
      </c>
      <c r="V8385" s="4" t="str">
        <f t="shared" si="7"/>
        <v>UNKNOWN</v>
      </c>
      <c r="W8385" s="4">
        <f t="shared" ref="W8385:Y8385" si="8392">IF(OR(J8385 = "ERROR", J8385 = ""), "UNKNOWN", J8385)</f>
        <v>5</v>
      </c>
      <c r="X8385" s="4">
        <f t="shared" si="8392"/>
        <v>1.5</v>
      </c>
      <c r="Y8385" s="4">
        <f t="shared" si="8392"/>
        <v>7.5</v>
      </c>
      <c r="Z8385" s="5">
        <f t="shared" si="9"/>
        <v>45120</v>
      </c>
    </row>
    <row r="8386">
      <c r="A8386" s="1" t="s">
        <v>8423</v>
      </c>
      <c r="B8386" s="1" t="s">
        <v>55</v>
      </c>
      <c r="C8386" s="1">
        <v>4.0</v>
      </c>
      <c r="D8386" s="1">
        <v>3.0</v>
      </c>
      <c r="E8386" s="1">
        <v>12.0</v>
      </c>
      <c r="F8386" s="1" t="s">
        <v>28</v>
      </c>
      <c r="G8386" s="1" t="s">
        <v>29</v>
      </c>
      <c r="H8386" s="6">
        <v>45245.0</v>
      </c>
      <c r="J8386" s="3">
        <f t="shared" si="2"/>
        <v>4</v>
      </c>
      <c r="K8386" s="4">
        <f t="shared" si="3"/>
        <v>3</v>
      </c>
      <c r="L8386" s="4">
        <f t="shared" si="4"/>
        <v>12</v>
      </c>
      <c r="S8386" s="1" t="s">
        <v>8423</v>
      </c>
      <c r="T8386" s="4" t="str">
        <f t="shared" si="5"/>
        <v>Juice</v>
      </c>
      <c r="U8386" s="4" t="str">
        <f t="shared" si="6"/>
        <v>In-store</v>
      </c>
      <c r="V8386" s="4" t="str">
        <f t="shared" si="7"/>
        <v>Cash</v>
      </c>
      <c r="W8386" s="4">
        <f t="shared" ref="W8386:Y8386" si="8393">IF(OR(J8386 = "ERROR", J8386 = ""), "UNKNOWN", J8386)</f>
        <v>4</v>
      </c>
      <c r="X8386" s="4">
        <f t="shared" si="8393"/>
        <v>3</v>
      </c>
      <c r="Y8386" s="4">
        <f t="shared" si="8393"/>
        <v>12</v>
      </c>
      <c r="Z8386" s="7">
        <f t="shared" si="9"/>
        <v>45245</v>
      </c>
    </row>
    <row r="8387">
      <c r="A8387" s="1" t="s">
        <v>8424</v>
      </c>
      <c r="C8387" s="1">
        <v>4.0</v>
      </c>
      <c r="D8387" s="1">
        <v>2.0</v>
      </c>
      <c r="E8387" s="1">
        <v>8.0</v>
      </c>
      <c r="F8387" s="1" t="s">
        <v>28</v>
      </c>
      <c r="G8387" s="1" t="s">
        <v>24</v>
      </c>
      <c r="H8387" s="2">
        <v>45016.0</v>
      </c>
      <c r="J8387" s="3">
        <f t="shared" si="2"/>
        <v>4</v>
      </c>
      <c r="K8387" s="4">
        <f t="shared" si="3"/>
        <v>2</v>
      </c>
      <c r="L8387" s="4">
        <f t="shared" si="4"/>
        <v>8</v>
      </c>
      <c r="S8387" s="1" t="s">
        <v>8424</v>
      </c>
      <c r="T8387" s="4" t="str">
        <f t="shared" si="5"/>
        <v>UNKNOWN</v>
      </c>
      <c r="U8387" s="4" t="str">
        <f t="shared" si="6"/>
        <v>Takeaway</v>
      </c>
      <c r="V8387" s="4" t="str">
        <f t="shared" si="7"/>
        <v>Cash</v>
      </c>
      <c r="W8387" s="4">
        <f t="shared" ref="W8387:Y8387" si="8394">IF(OR(J8387 = "ERROR", J8387 = ""), "UNKNOWN", J8387)</f>
        <v>4</v>
      </c>
      <c r="X8387" s="4">
        <f t="shared" si="8394"/>
        <v>2</v>
      </c>
      <c r="Y8387" s="4">
        <f t="shared" si="8394"/>
        <v>8</v>
      </c>
      <c r="Z8387" s="5">
        <f t="shared" si="9"/>
        <v>45016</v>
      </c>
    </row>
    <row r="8388">
      <c r="A8388" s="1" t="s">
        <v>8425</v>
      </c>
      <c r="B8388" s="1" t="s">
        <v>41</v>
      </c>
      <c r="C8388" s="1">
        <v>2.0</v>
      </c>
      <c r="D8388" s="1">
        <v>4.0</v>
      </c>
      <c r="E8388" s="1">
        <v>8.0</v>
      </c>
      <c r="F8388" s="1" t="s">
        <v>39</v>
      </c>
      <c r="G8388" s="1" t="s">
        <v>29</v>
      </c>
      <c r="H8388" s="2">
        <v>45009.0</v>
      </c>
      <c r="J8388" s="3">
        <f t="shared" si="2"/>
        <v>2</v>
      </c>
      <c r="K8388" s="4">
        <f t="shared" si="3"/>
        <v>4</v>
      </c>
      <c r="L8388" s="4">
        <f t="shared" si="4"/>
        <v>8</v>
      </c>
      <c r="S8388" s="1" t="s">
        <v>8425</v>
      </c>
      <c r="T8388" s="4" t="str">
        <f t="shared" si="5"/>
        <v>Smoothie</v>
      </c>
      <c r="U8388" s="4" t="str">
        <f t="shared" si="6"/>
        <v>In-store</v>
      </c>
      <c r="V8388" s="4" t="str">
        <f t="shared" si="7"/>
        <v>Digital Wallet</v>
      </c>
      <c r="W8388" s="4">
        <f t="shared" ref="W8388:Y8388" si="8395">IF(OR(J8388 = "ERROR", J8388 = ""), "UNKNOWN", J8388)</f>
        <v>2</v>
      </c>
      <c r="X8388" s="4">
        <f t="shared" si="8395"/>
        <v>4</v>
      </c>
      <c r="Y8388" s="4">
        <f t="shared" si="8395"/>
        <v>8</v>
      </c>
      <c r="Z8388" s="5">
        <f t="shared" si="9"/>
        <v>45009</v>
      </c>
    </row>
    <row r="8389">
      <c r="A8389" s="1" t="s">
        <v>8426</v>
      </c>
      <c r="B8389" s="1" t="s">
        <v>55</v>
      </c>
      <c r="C8389" s="1">
        <v>5.0</v>
      </c>
      <c r="D8389" s="1">
        <v>3.0</v>
      </c>
      <c r="E8389" s="1">
        <v>15.0</v>
      </c>
      <c r="F8389" s="1" t="s">
        <v>39</v>
      </c>
      <c r="H8389" s="2">
        <v>45079.0</v>
      </c>
      <c r="J8389" s="3">
        <f t="shared" si="2"/>
        <v>5</v>
      </c>
      <c r="K8389" s="4">
        <f t="shared" si="3"/>
        <v>3</v>
      </c>
      <c r="L8389" s="4">
        <f t="shared" si="4"/>
        <v>15</v>
      </c>
      <c r="S8389" s="1" t="s">
        <v>8426</v>
      </c>
      <c r="T8389" s="4" t="str">
        <f t="shared" si="5"/>
        <v>Juice</v>
      </c>
      <c r="U8389" s="4" t="str">
        <f t="shared" si="6"/>
        <v>UNKNOWN</v>
      </c>
      <c r="V8389" s="4" t="str">
        <f t="shared" si="7"/>
        <v>Digital Wallet</v>
      </c>
      <c r="W8389" s="4">
        <f t="shared" ref="W8389:Y8389" si="8396">IF(OR(J8389 = "ERROR", J8389 = ""), "UNKNOWN", J8389)</f>
        <v>5</v>
      </c>
      <c r="X8389" s="4">
        <f t="shared" si="8396"/>
        <v>3</v>
      </c>
      <c r="Y8389" s="4">
        <f t="shared" si="8396"/>
        <v>15</v>
      </c>
      <c r="Z8389" s="5">
        <f t="shared" si="9"/>
        <v>45079</v>
      </c>
    </row>
    <row r="8390">
      <c r="A8390" s="1" t="s">
        <v>8427</v>
      </c>
      <c r="B8390" s="1" t="s">
        <v>55</v>
      </c>
      <c r="C8390" s="1">
        <v>4.0</v>
      </c>
      <c r="D8390" s="1">
        <v>3.0</v>
      </c>
      <c r="E8390" s="1">
        <v>12.0</v>
      </c>
      <c r="F8390" s="1" t="s">
        <v>25</v>
      </c>
      <c r="G8390" s="1" t="s">
        <v>29</v>
      </c>
      <c r="H8390" s="2">
        <v>44977.0</v>
      </c>
      <c r="J8390" s="3">
        <f t="shared" si="2"/>
        <v>4</v>
      </c>
      <c r="K8390" s="4">
        <f t="shared" si="3"/>
        <v>3</v>
      </c>
      <c r="L8390" s="4">
        <f t="shared" si="4"/>
        <v>12</v>
      </c>
      <c r="S8390" s="1" t="s">
        <v>8427</v>
      </c>
      <c r="T8390" s="4" t="str">
        <f t="shared" si="5"/>
        <v>Juice</v>
      </c>
      <c r="U8390" s="4" t="str">
        <f t="shared" si="6"/>
        <v>In-store</v>
      </c>
      <c r="V8390" s="4" t="str">
        <f t="shared" si="7"/>
        <v>UNKNOWN</v>
      </c>
      <c r="W8390" s="4">
        <f t="shared" ref="W8390:Y8390" si="8397">IF(OR(J8390 = "ERROR", J8390 = ""), "UNKNOWN", J8390)</f>
        <v>4</v>
      </c>
      <c r="X8390" s="4">
        <f t="shared" si="8397"/>
        <v>3</v>
      </c>
      <c r="Y8390" s="4">
        <f t="shared" si="8397"/>
        <v>12</v>
      </c>
      <c r="Z8390" s="5">
        <f t="shared" si="9"/>
        <v>44977</v>
      </c>
    </row>
    <row r="8391">
      <c r="A8391" s="1" t="s">
        <v>8428</v>
      </c>
      <c r="B8391" s="1" t="s">
        <v>55</v>
      </c>
      <c r="C8391" s="1">
        <v>5.0</v>
      </c>
      <c r="D8391" s="1">
        <v>3.0</v>
      </c>
      <c r="E8391" s="1">
        <v>15.0</v>
      </c>
      <c r="F8391" s="1" t="s">
        <v>28</v>
      </c>
      <c r="H8391" s="6">
        <v>45284.0</v>
      </c>
      <c r="J8391" s="3">
        <f t="shared" si="2"/>
        <v>5</v>
      </c>
      <c r="K8391" s="4">
        <f t="shared" si="3"/>
        <v>3</v>
      </c>
      <c r="L8391" s="4">
        <f t="shared" si="4"/>
        <v>15</v>
      </c>
      <c r="S8391" s="1" t="s">
        <v>8428</v>
      </c>
      <c r="T8391" s="4" t="str">
        <f t="shared" si="5"/>
        <v>Juice</v>
      </c>
      <c r="U8391" s="4" t="str">
        <f t="shared" si="6"/>
        <v>UNKNOWN</v>
      </c>
      <c r="V8391" s="4" t="str">
        <f t="shared" si="7"/>
        <v>Cash</v>
      </c>
      <c r="W8391" s="4">
        <f t="shared" ref="W8391:Y8391" si="8398">IF(OR(J8391 = "ERROR", J8391 = ""), "UNKNOWN", J8391)</f>
        <v>5</v>
      </c>
      <c r="X8391" s="4">
        <f t="shared" si="8398"/>
        <v>3</v>
      </c>
      <c r="Y8391" s="4">
        <f t="shared" si="8398"/>
        <v>15</v>
      </c>
      <c r="Z8391" s="7">
        <f t="shared" si="9"/>
        <v>45284</v>
      </c>
    </row>
    <row r="8392">
      <c r="A8392" s="1" t="s">
        <v>8429</v>
      </c>
      <c r="B8392" s="1" t="s">
        <v>22</v>
      </c>
      <c r="C8392" s="1">
        <v>4.0</v>
      </c>
      <c r="D8392" s="1">
        <v>2.0</v>
      </c>
      <c r="E8392" s="1">
        <v>8.0</v>
      </c>
      <c r="F8392" s="1" t="s">
        <v>25</v>
      </c>
      <c r="G8392" s="1" t="s">
        <v>30</v>
      </c>
      <c r="H8392" s="2">
        <v>45170.0</v>
      </c>
      <c r="J8392" s="3">
        <f t="shared" si="2"/>
        <v>4</v>
      </c>
      <c r="K8392" s="4">
        <f t="shared" si="3"/>
        <v>2</v>
      </c>
      <c r="L8392" s="4">
        <f t="shared" si="4"/>
        <v>8</v>
      </c>
      <c r="S8392" s="1" t="s">
        <v>8429</v>
      </c>
      <c r="T8392" s="4" t="str">
        <f t="shared" si="5"/>
        <v>Coffee</v>
      </c>
      <c r="U8392" s="4" t="str">
        <f t="shared" si="6"/>
        <v>UNKNOWN</v>
      </c>
      <c r="V8392" s="4" t="str">
        <f t="shared" si="7"/>
        <v>UNKNOWN</v>
      </c>
      <c r="W8392" s="4">
        <f t="shared" ref="W8392:Y8392" si="8399">IF(OR(J8392 = "ERROR", J8392 = ""), "UNKNOWN", J8392)</f>
        <v>4</v>
      </c>
      <c r="X8392" s="4">
        <f t="shared" si="8399"/>
        <v>2</v>
      </c>
      <c r="Y8392" s="4">
        <f t="shared" si="8399"/>
        <v>8</v>
      </c>
      <c r="Z8392" s="5">
        <f t="shared" si="9"/>
        <v>45170</v>
      </c>
    </row>
    <row r="8393">
      <c r="A8393" s="1" t="s">
        <v>8430</v>
      </c>
      <c r="B8393" s="1" t="s">
        <v>30</v>
      </c>
      <c r="C8393" s="1" t="s">
        <v>30</v>
      </c>
      <c r="D8393" s="1">
        <v>3.0</v>
      </c>
      <c r="E8393" s="1">
        <v>3.0</v>
      </c>
      <c r="F8393" s="1" t="s">
        <v>39</v>
      </c>
      <c r="G8393" s="1" t="s">
        <v>24</v>
      </c>
      <c r="H8393" s="6">
        <v>45229.0</v>
      </c>
      <c r="J8393" s="3">
        <f t="shared" si="2"/>
        <v>1</v>
      </c>
      <c r="K8393" s="4">
        <f t="shared" si="3"/>
        <v>3</v>
      </c>
      <c r="L8393" s="4">
        <f t="shared" si="4"/>
        <v>3</v>
      </c>
      <c r="S8393" s="1" t="s">
        <v>8430</v>
      </c>
      <c r="T8393" s="4" t="str">
        <f t="shared" si="5"/>
        <v>UNKNOWN</v>
      </c>
      <c r="U8393" s="4" t="str">
        <f t="shared" si="6"/>
        <v>Takeaway</v>
      </c>
      <c r="V8393" s="4" t="str">
        <f t="shared" si="7"/>
        <v>Digital Wallet</v>
      </c>
      <c r="W8393" s="4">
        <f t="shared" ref="W8393:Y8393" si="8400">IF(OR(J8393 = "ERROR", J8393 = ""), "UNKNOWN", J8393)</f>
        <v>1</v>
      </c>
      <c r="X8393" s="4">
        <f t="shared" si="8400"/>
        <v>3</v>
      </c>
      <c r="Y8393" s="4">
        <f t="shared" si="8400"/>
        <v>3</v>
      </c>
      <c r="Z8393" s="7">
        <f t="shared" si="9"/>
        <v>45229</v>
      </c>
    </row>
    <row r="8394">
      <c r="A8394" s="1" t="s">
        <v>8431</v>
      </c>
      <c r="B8394" s="1" t="s">
        <v>30</v>
      </c>
      <c r="C8394" s="1">
        <v>5.0</v>
      </c>
      <c r="D8394" s="1">
        <v>4.0</v>
      </c>
      <c r="E8394" s="1">
        <v>20.0</v>
      </c>
      <c r="G8394" s="1" t="s">
        <v>24</v>
      </c>
      <c r="H8394" s="2">
        <v>45008.0</v>
      </c>
      <c r="J8394" s="3">
        <f t="shared" si="2"/>
        <v>5</v>
      </c>
      <c r="K8394" s="4">
        <f t="shared" si="3"/>
        <v>4</v>
      </c>
      <c r="L8394" s="4">
        <f t="shared" si="4"/>
        <v>20</v>
      </c>
      <c r="S8394" s="1" t="s">
        <v>8431</v>
      </c>
      <c r="T8394" s="4" t="str">
        <f t="shared" si="5"/>
        <v>UNKNOWN</v>
      </c>
      <c r="U8394" s="4" t="str">
        <f t="shared" si="6"/>
        <v>Takeaway</v>
      </c>
      <c r="V8394" s="4" t="str">
        <f t="shared" si="7"/>
        <v>UNKNOWN</v>
      </c>
      <c r="W8394" s="4">
        <f t="shared" ref="W8394:Y8394" si="8401">IF(OR(J8394 = "ERROR", J8394 = ""), "UNKNOWN", J8394)</f>
        <v>5</v>
      </c>
      <c r="X8394" s="4">
        <f t="shared" si="8401"/>
        <v>4</v>
      </c>
      <c r="Y8394" s="4">
        <f t="shared" si="8401"/>
        <v>20</v>
      </c>
      <c r="Z8394" s="5">
        <f t="shared" si="9"/>
        <v>45008</v>
      </c>
    </row>
    <row r="8395">
      <c r="A8395" s="1" t="s">
        <v>8432</v>
      </c>
      <c r="B8395" s="1" t="s">
        <v>55</v>
      </c>
      <c r="C8395" s="1">
        <v>2.0</v>
      </c>
      <c r="D8395" s="1">
        <v>3.0</v>
      </c>
      <c r="E8395" s="1">
        <v>6.0</v>
      </c>
      <c r="G8395" s="1" t="s">
        <v>24</v>
      </c>
      <c r="H8395" s="2">
        <v>45112.0</v>
      </c>
      <c r="J8395" s="3">
        <f t="shared" si="2"/>
        <v>2</v>
      </c>
      <c r="K8395" s="4">
        <f t="shared" si="3"/>
        <v>3</v>
      </c>
      <c r="L8395" s="4">
        <f t="shared" si="4"/>
        <v>6</v>
      </c>
      <c r="S8395" s="1" t="s">
        <v>8432</v>
      </c>
      <c r="T8395" s="4" t="str">
        <f t="shared" si="5"/>
        <v>Juice</v>
      </c>
      <c r="U8395" s="4" t="str">
        <f t="shared" si="6"/>
        <v>Takeaway</v>
      </c>
      <c r="V8395" s="4" t="str">
        <f t="shared" si="7"/>
        <v>UNKNOWN</v>
      </c>
      <c r="W8395" s="4">
        <f t="shared" ref="W8395:Y8395" si="8402">IF(OR(J8395 = "ERROR", J8395 = ""), "UNKNOWN", J8395)</f>
        <v>2</v>
      </c>
      <c r="X8395" s="4">
        <f t="shared" si="8402"/>
        <v>3</v>
      </c>
      <c r="Y8395" s="4">
        <f t="shared" si="8402"/>
        <v>6</v>
      </c>
      <c r="Z8395" s="5">
        <f t="shared" si="9"/>
        <v>45112</v>
      </c>
    </row>
    <row r="8396">
      <c r="A8396" s="1" t="s">
        <v>8433</v>
      </c>
      <c r="B8396" s="1" t="s">
        <v>27</v>
      </c>
      <c r="C8396" s="1">
        <v>3.0</v>
      </c>
      <c r="D8396" s="1">
        <v>3.0</v>
      </c>
      <c r="E8396" s="1" t="s">
        <v>25</v>
      </c>
      <c r="F8396" s="1" t="s">
        <v>39</v>
      </c>
      <c r="H8396" s="6">
        <v>45227.0</v>
      </c>
      <c r="J8396" s="3">
        <f t="shared" si="2"/>
        <v>3</v>
      </c>
      <c r="K8396" s="4">
        <f t="shared" si="3"/>
        <v>3</v>
      </c>
      <c r="L8396" s="4">
        <f t="shared" si="4"/>
        <v>9</v>
      </c>
      <c r="S8396" s="1" t="s">
        <v>8433</v>
      </c>
      <c r="T8396" s="4" t="str">
        <f t="shared" si="5"/>
        <v>Cake</v>
      </c>
      <c r="U8396" s="4" t="str">
        <f t="shared" si="6"/>
        <v>UNKNOWN</v>
      </c>
      <c r="V8396" s="4" t="str">
        <f t="shared" si="7"/>
        <v>Digital Wallet</v>
      </c>
      <c r="W8396" s="4">
        <f t="shared" ref="W8396:Y8396" si="8403">IF(OR(J8396 = "ERROR", J8396 = ""), "UNKNOWN", J8396)</f>
        <v>3</v>
      </c>
      <c r="X8396" s="4">
        <f t="shared" si="8403"/>
        <v>3</v>
      </c>
      <c r="Y8396" s="4">
        <f t="shared" si="8403"/>
        <v>9</v>
      </c>
      <c r="Z8396" s="7">
        <f t="shared" si="9"/>
        <v>45227</v>
      </c>
    </row>
    <row r="8397">
      <c r="A8397" s="1" t="s">
        <v>8434</v>
      </c>
      <c r="B8397" s="1" t="s">
        <v>32</v>
      </c>
      <c r="C8397" s="1">
        <v>1.0</v>
      </c>
      <c r="D8397" s="1">
        <v>1.0</v>
      </c>
      <c r="E8397" s="1">
        <v>1.0</v>
      </c>
      <c r="F8397" s="1" t="s">
        <v>39</v>
      </c>
      <c r="G8397" s="1" t="s">
        <v>24</v>
      </c>
      <c r="H8397" s="1" t="s">
        <v>30</v>
      </c>
      <c r="J8397" s="3">
        <f t="shared" si="2"/>
        <v>1</v>
      </c>
      <c r="K8397" s="4">
        <f t="shared" si="3"/>
        <v>1</v>
      </c>
      <c r="L8397" s="4">
        <f t="shared" si="4"/>
        <v>1</v>
      </c>
      <c r="S8397" s="1" t="s">
        <v>8434</v>
      </c>
      <c r="T8397" s="4" t="str">
        <f t="shared" si="5"/>
        <v>Cookie</v>
      </c>
      <c r="U8397" s="4" t="str">
        <f t="shared" si="6"/>
        <v>Takeaway</v>
      </c>
      <c r="V8397" s="4" t="str">
        <f t="shared" si="7"/>
        <v>Digital Wallet</v>
      </c>
      <c r="W8397" s="4">
        <f t="shared" ref="W8397:Y8397" si="8404">IF(OR(J8397 = "ERROR", J8397 = ""), "UNKNOWN", J8397)</f>
        <v>1</v>
      </c>
      <c r="X8397" s="4">
        <f t="shared" si="8404"/>
        <v>1</v>
      </c>
      <c r="Y8397" s="4">
        <f t="shared" si="8404"/>
        <v>1</v>
      </c>
      <c r="Z8397" s="4" t="str">
        <f t="shared" si="9"/>
        <v>UNKNOWN</v>
      </c>
    </row>
    <row r="8398">
      <c r="A8398" s="1" t="s">
        <v>8435</v>
      </c>
      <c r="B8398" s="1" t="s">
        <v>44</v>
      </c>
      <c r="C8398" s="1">
        <v>3.0</v>
      </c>
      <c r="D8398" s="1">
        <v>4.0</v>
      </c>
      <c r="E8398" s="1">
        <v>12.0</v>
      </c>
      <c r="F8398" s="1" t="s">
        <v>39</v>
      </c>
      <c r="G8398" s="1" t="s">
        <v>24</v>
      </c>
      <c r="H8398" s="6">
        <v>45241.0</v>
      </c>
      <c r="J8398" s="3">
        <f t="shared" si="2"/>
        <v>3</v>
      </c>
      <c r="K8398" s="4">
        <f t="shared" si="3"/>
        <v>4</v>
      </c>
      <c r="L8398" s="4">
        <f t="shared" si="4"/>
        <v>12</v>
      </c>
      <c r="S8398" s="1" t="s">
        <v>8435</v>
      </c>
      <c r="T8398" s="4" t="str">
        <f t="shared" si="5"/>
        <v>Sandwich</v>
      </c>
      <c r="U8398" s="4" t="str">
        <f t="shared" si="6"/>
        <v>Takeaway</v>
      </c>
      <c r="V8398" s="4" t="str">
        <f t="shared" si="7"/>
        <v>Digital Wallet</v>
      </c>
      <c r="W8398" s="4">
        <f t="shared" ref="W8398:Y8398" si="8405">IF(OR(J8398 = "ERROR", J8398 = ""), "UNKNOWN", J8398)</f>
        <v>3</v>
      </c>
      <c r="X8398" s="4">
        <f t="shared" si="8405"/>
        <v>4</v>
      </c>
      <c r="Y8398" s="4">
        <f t="shared" si="8405"/>
        <v>12</v>
      </c>
      <c r="Z8398" s="7">
        <f t="shared" si="9"/>
        <v>45241</v>
      </c>
    </row>
    <row r="8399">
      <c r="A8399" s="1" t="s">
        <v>8436</v>
      </c>
      <c r="B8399" s="1" t="s">
        <v>44</v>
      </c>
      <c r="C8399" s="1">
        <v>1.0</v>
      </c>
      <c r="D8399" s="1">
        <v>4.0</v>
      </c>
      <c r="E8399" s="1">
        <v>4.0</v>
      </c>
      <c r="F8399" s="1" t="s">
        <v>39</v>
      </c>
      <c r="G8399" s="1" t="s">
        <v>29</v>
      </c>
      <c r="H8399" s="2">
        <v>45028.0</v>
      </c>
      <c r="J8399" s="3">
        <f t="shared" si="2"/>
        <v>1</v>
      </c>
      <c r="K8399" s="4">
        <f t="shared" si="3"/>
        <v>4</v>
      </c>
      <c r="L8399" s="4">
        <f t="shared" si="4"/>
        <v>4</v>
      </c>
      <c r="S8399" s="1" t="s">
        <v>8436</v>
      </c>
      <c r="T8399" s="4" t="str">
        <f t="shared" si="5"/>
        <v>Sandwich</v>
      </c>
      <c r="U8399" s="4" t="str">
        <f t="shared" si="6"/>
        <v>In-store</v>
      </c>
      <c r="V8399" s="4" t="str">
        <f t="shared" si="7"/>
        <v>Digital Wallet</v>
      </c>
      <c r="W8399" s="4">
        <f t="shared" ref="W8399:Y8399" si="8406">IF(OR(J8399 = "ERROR", J8399 = ""), "UNKNOWN", J8399)</f>
        <v>1</v>
      </c>
      <c r="X8399" s="4">
        <f t="shared" si="8406"/>
        <v>4</v>
      </c>
      <c r="Y8399" s="4">
        <f t="shared" si="8406"/>
        <v>4</v>
      </c>
      <c r="Z8399" s="5">
        <f t="shared" si="9"/>
        <v>45028</v>
      </c>
    </row>
    <row r="8400">
      <c r="A8400" s="1" t="s">
        <v>8437</v>
      </c>
      <c r="B8400" s="1" t="s">
        <v>44</v>
      </c>
      <c r="C8400" s="1">
        <v>1.0</v>
      </c>
      <c r="D8400" s="1">
        <v>4.0</v>
      </c>
      <c r="E8400" s="1">
        <v>4.0</v>
      </c>
      <c r="F8400" s="1" t="s">
        <v>23</v>
      </c>
      <c r="G8400" s="1" t="s">
        <v>29</v>
      </c>
      <c r="H8400" s="2">
        <v>44940.0</v>
      </c>
      <c r="J8400" s="3">
        <f t="shared" si="2"/>
        <v>1</v>
      </c>
      <c r="K8400" s="4">
        <f t="shared" si="3"/>
        <v>4</v>
      </c>
      <c r="L8400" s="4">
        <f t="shared" si="4"/>
        <v>4</v>
      </c>
      <c r="S8400" s="1" t="s">
        <v>8437</v>
      </c>
      <c r="T8400" s="4" t="str">
        <f t="shared" si="5"/>
        <v>Sandwich</v>
      </c>
      <c r="U8400" s="4" t="str">
        <f t="shared" si="6"/>
        <v>In-store</v>
      </c>
      <c r="V8400" s="4" t="str">
        <f t="shared" si="7"/>
        <v>Credit Card</v>
      </c>
      <c r="W8400" s="4">
        <f t="shared" ref="W8400:Y8400" si="8407">IF(OR(J8400 = "ERROR", J8400 = ""), "UNKNOWN", J8400)</f>
        <v>1</v>
      </c>
      <c r="X8400" s="4">
        <f t="shared" si="8407"/>
        <v>4</v>
      </c>
      <c r="Y8400" s="4">
        <f t="shared" si="8407"/>
        <v>4</v>
      </c>
      <c r="Z8400" s="5">
        <f t="shared" si="9"/>
        <v>44940</v>
      </c>
    </row>
    <row r="8401">
      <c r="A8401" s="1" t="s">
        <v>8438</v>
      </c>
      <c r="B8401" s="1" t="s">
        <v>36</v>
      </c>
      <c r="C8401" s="1">
        <v>5.0</v>
      </c>
      <c r="D8401" s="1">
        <v>5.0</v>
      </c>
      <c r="E8401" s="1">
        <v>25.0</v>
      </c>
      <c r="G8401" s="1" t="s">
        <v>29</v>
      </c>
      <c r="H8401" s="2">
        <v>45107.0</v>
      </c>
      <c r="J8401" s="3">
        <f t="shared" si="2"/>
        <v>5</v>
      </c>
      <c r="K8401" s="4">
        <f t="shared" si="3"/>
        <v>5</v>
      </c>
      <c r="L8401" s="4">
        <f t="shared" si="4"/>
        <v>25</v>
      </c>
      <c r="S8401" s="1" t="s">
        <v>8438</v>
      </c>
      <c r="T8401" s="4" t="str">
        <f t="shared" si="5"/>
        <v>Salad</v>
      </c>
      <c r="U8401" s="4" t="str">
        <f t="shared" si="6"/>
        <v>In-store</v>
      </c>
      <c r="V8401" s="4" t="str">
        <f t="shared" si="7"/>
        <v>UNKNOWN</v>
      </c>
      <c r="W8401" s="4">
        <f t="shared" ref="W8401:Y8401" si="8408">IF(OR(J8401 = "ERROR", J8401 = ""), "UNKNOWN", J8401)</f>
        <v>5</v>
      </c>
      <c r="X8401" s="4">
        <f t="shared" si="8408"/>
        <v>5</v>
      </c>
      <c r="Y8401" s="4">
        <f t="shared" si="8408"/>
        <v>25</v>
      </c>
      <c r="Z8401" s="5">
        <f t="shared" si="9"/>
        <v>45107</v>
      </c>
    </row>
    <row r="8402">
      <c r="A8402" s="1" t="s">
        <v>8439</v>
      </c>
      <c r="B8402" s="1" t="s">
        <v>81</v>
      </c>
      <c r="C8402" s="1">
        <v>1.0</v>
      </c>
      <c r="D8402" s="1">
        <v>1.5</v>
      </c>
      <c r="E8402" s="1">
        <v>1.5</v>
      </c>
      <c r="F8402" s="1" t="s">
        <v>39</v>
      </c>
      <c r="G8402" s="1" t="s">
        <v>24</v>
      </c>
      <c r="H8402" s="2">
        <v>44938.0</v>
      </c>
      <c r="J8402" s="3">
        <f t="shared" si="2"/>
        <v>1</v>
      </c>
      <c r="K8402" s="4">
        <f t="shared" si="3"/>
        <v>1.5</v>
      </c>
      <c r="L8402" s="4">
        <f t="shared" si="4"/>
        <v>1.5</v>
      </c>
      <c r="S8402" s="1" t="s">
        <v>8439</v>
      </c>
      <c r="T8402" s="4" t="str">
        <f t="shared" si="5"/>
        <v>Tea</v>
      </c>
      <c r="U8402" s="4" t="str">
        <f t="shared" si="6"/>
        <v>Takeaway</v>
      </c>
      <c r="V8402" s="4" t="str">
        <f t="shared" si="7"/>
        <v>Digital Wallet</v>
      </c>
      <c r="W8402" s="4">
        <f t="shared" ref="W8402:Y8402" si="8409">IF(OR(J8402 = "ERROR", J8402 = ""), "UNKNOWN", J8402)</f>
        <v>1</v>
      </c>
      <c r="X8402" s="4">
        <f t="shared" si="8409"/>
        <v>1.5</v>
      </c>
      <c r="Y8402" s="4">
        <f t="shared" si="8409"/>
        <v>1.5</v>
      </c>
      <c r="Z8402" s="5">
        <f t="shared" si="9"/>
        <v>44938</v>
      </c>
    </row>
    <row r="8403">
      <c r="A8403" s="1" t="s">
        <v>8440</v>
      </c>
      <c r="B8403" s="1" t="s">
        <v>41</v>
      </c>
      <c r="C8403" s="1">
        <v>4.0</v>
      </c>
      <c r="D8403" s="1" t="s">
        <v>25</v>
      </c>
      <c r="E8403" s="1">
        <v>16.0</v>
      </c>
      <c r="F8403" s="1" t="s">
        <v>23</v>
      </c>
      <c r="H8403" s="2">
        <v>45206.0</v>
      </c>
      <c r="J8403" s="3">
        <f t="shared" si="2"/>
        <v>4</v>
      </c>
      <c r="K8403" s="4">
        <f t="shared" si="3"/>
        <v>4</v>
      </c>
      <c r="L8403" s="4">
        <f t="shared" si="4"/>
        <v>16</v>
      </c>
      <c r="S8403" s="1" t="s">
        <v>8440</v>
      </c>
      <c r="T8403" s="4" t="str">
        <f t="shared" si="5"/>
        <v>Smoothie</v>
      </c>
      <c r="U8403" s="4" t="str">
        <f t="shared" si="6"/>
        <v>UNKNOWN</v>
      </c>
      <c r="V8403" s="4" t="str">
        <f t="shared" si="7"/>
        <v>Credit Card</v>
      </c>
      <c r="W8403" s="4">
        <f t="shared" ref="W8403:Y8403" si="8410">IF(OR(J8403 = "ERROR", J8403 = ""), "UNKNOWN", J8403)</f>
        <v>4</v>
      </c>
      <c r="X8403" s="4">
        <f t="shared" si="8410"/>
        <v>4</v>
      </c>
      <c r="Y8403" s="4">
        <f t="shared" si="8410"/>
        <v>16</v>
      </c>
      <c r="Z8403" s="5">
        <f t="shared" si="9"/>
        <v>45206</v>
      </c>
    </row>
    <row r="8404">
      <c r="A8404" s="1" t="s">
        <v>8441</v>
      </c>
      <c r="B8404" s="1" t="s">
        <v>44</v>
      </c>
      <c r="C8404" s="1">
        <v>2.0</v>
      </c>
      <c r="D8404" s="1">
        <v>4.0</v>
      </c>
      <c r="E8404" s="1">
        <v>8.0</v>
      </c>
      <c r="F8404" s="1" t="s">
        <v>30</v>
      </c>
      <c r="G8404" s="1" t="s">
        <v>24</v>
      </c>
      <c r="H8404" s="2">
        <v>45160.0</v>
      </c>
      <c r="J8404" s="3">
        <f t="shared" si="2"/>
        <v>2</v>
      </c>
      <c r="K8404" s="4">
        <f t="shared" si="3"/>
        <v>4</v>
      </c>
      <c r="L8404" s="4">
        <f t="shared" si="4"/>
        <v>8</v>
      </c>
      <c r="S8404" s="1" t="s">
        <v>8441</v>
      </c>
      <c r="T8404" s="4" t="str">
        <f t="shared" si="5"/>
        <v>Sandwich</v>
      </c>
      <c r="U8404" s="4" t="str">
        <f t="shared" si="6"/>
        <v>Takeaway</v>
      </c>
      <c r="V8404" s="4" t="str">
        <f t="shared" si="7"/>
        <v>UNKNOWN</v>
      </c>
      <c r="W8404" s="4">
        <f t="shared" ref="W8404:Y8404" si="8411">IF(OR(J8404 = "ERROR", J8404 = ""), "UNKNOWN", J8404)</f>
        <v>2</v>
      </c>
      <c r="X8404" s="4">
        <f t="shared" si="8411"/>
        <v>4</v>
      </c>
      <c r="Y8404" s="4">
        <f t="shared" si="8411"/>
        <v>8</v>
      </c>
      <c r="Z8404" s="5">
        <f t="shared" si="9"/>
        <v>45160</v>
      </c>
    </row>
    <row r="8405">
      <c r="A8405" s="1" t="s">
        <v>8442</v>
      </c>
      <c r="B8405" s="1" t="s">
        <v>22</v>
      </c>
      <c r="C8405" s="1">
        <v>2.0</v>
      </c>
      <c r="D8405" s="1" t="s">
        <v>25</v>
      </c>
      <c r="E8405" s="1">
        <v>4.0</v>
      </c>
      <c r="F8405" s="1" t="s">
        <v>28</v>
      </c>
      <c r="G8405" s="1" t="s">
        <v>24</v>
      </c>
      <c r="H8405" s="2">
        <v>45148.0</v>
      </c>
      <c r="J8405" s="3">
        <f t="shared" si="2"/>
        <v>2</v>
      </c>
      <c r="K8405" s="4">
        <f t="shared" si="3"/>
        <v>2</v>
      </c>
      <c r="L8405" s="4">
        <f t="shared" si="4"/>
        <v>4</v>
      </c>
      <c r="S8405" s="1" t="s">
        <v>8442</v>
      </c>
      <c r="T8405" s="4" t="str">
        <f t="shared" si="5"/>
        <v>Coffee</v>
      </c>
      <c r="U8405" s="4" t="str">
        <f t="shared" si="6"/>
        <v>Takeaway</v>
      </c>
      <c r="V8405" s="4" t="str">
        <f t="shared" si="7"/>
        <v>Cash</v>
      </c>
      <c r="W8405" s="4">
        <f t="shared" ref="W8405:Y8405" si="8412">IF(OR(J8405 = "ERROR", J8405 = ""), "UNKNOWN", J8405)</f>
        <v>2</v>
      </c>
      <c r="X8405" s="4">
        <f t="shared" si="8412"/>
        <v>2</v>
      </c>
      <c r="Y8405" s="4">
        <f t="shared" si="8412"/>
        <v>4</v>
      </c>
      <c r="Z8405" s="5">
        <f t="shared" si="9"/>
        <v>45148</v>
      </c>
    </row>
    <row r="8406">
      <c r="A8406" s="1" t="s">
        <v>8443</v>
      </c>
      <c r="B8406" s="1" t="s">
        <v>81</v>
      </c>
      <c r="C8406" s="1">
        <v>3.0</v>
      </c>
      <c r="D8406" s="1">
        <v>1.5</v>
      </c>
      <c r="E8406" s="1">
        <v>4.5</v>
      </c>
      <c r="G8406" s="1" t="s">
        <v>29</v>
      </c>
      <c r="H8406" s="2">
        <v>45031.0</v>
      </c>
      <c r="J8406" s="3">
        <f t="shared" si="2"/>
        <v>3</v>
      </c>
      <c r="K8406" s="4">
        <f t="shared" si="3"/>
        <v>1.5</v>
      </c>
      <c r="L8406" s="4">
        <f t="shared" si="4"/>
        <v>4.5</v>
      </c>
      <c r="S8406" s="1" t="s">
        <v>8443</v>
      </c>
      <c r="T8406" s="4" t="str">
        <f t="shared" si="5"/>
        <v>Tea</v>
      </c>
      <c r="U8406" s="4" t="str">
        <f t="shared" si="6"/>
        <v>In-store</v>
      </c>
      <c r="V8406" s="4" t="str">
        <f t="shared" si="7"/>
        <v>UNKNOWN</v>
      </c>
      <c r="W8406" s="4">
        <f t="shared" ref="W8406:Y8406" si="8413">IF(OR(J8406 = "ERROR", J8406 = ""), "UNKNOWN", J8406)</f>
        <v>3</v>
      </c>
      <c r="X8406" s="4">
        <f t="shared" si="8413"/>
        <v>1.5</v>
      </c>
      <c r="Y8406" s="4">
        <f t="shared" si="8413"/>
        <v>4.5</v>
      </c>
      <c r="Z8406" s="5">
        <f t="shared" si="9"/>
        <v>45031</v>
      </c>
    </row>
    <row r="8407">
      <c r="A8407" s="1" t="s">
        <v>8444</v>
      </c>
      <c r="B8407" s="1" t="s">
        <v>22</v>
      </c>
      <c r="C8407" s="1">
        <v>5.0</v>
      </c>
      <c r="D8407" s="1">
        <v>2.0</v>
      </c>
      <c r="E8407" s="1">
        <v>10.0</v>
      </c>
      <c r="G8407" s="1" t="s">
        <v>29</v>
      </c>
      <c r="J8407" s="3">
        <f t="shared" si="2"/>
        <v>5</v>
      </c>
      <c r="K8407" s="4">
        <f t="shared" si="3"/>
        <v>2</v>
      </c>
      <c r="L8407" s="4">
        <f t="shared" si="4"/>
        <v>10</v>
      </c>
      <c r="S8407" s="1" t="s">
        <v>8444</v>
      </c>
      <c r="T8407" s="4" t="str">
        <f t="shared" si="5"/>
        <v>Coffee</v>
      </c>
      <c r="U8407" s="4" t="str">
        <f t="shared" si="6"/>
        <v>In-store</v>
      </c>
      <c r="V8407" s="4" t="str">
        <f t="shared" si="7"/>
        <v>UNKNOWN</v>
      </c>
      <c r="W8407" s="4">
        <f t="shared" ref="W8407:Y8407" si="8414">IF(OR(J8407 = "ERROR", J8407 = ""), "UNKNOWN", J8407)</f>
        <v>5</v>
      </c>
      <c r="X8407" s="4">
        <f t="shared" si="8414"/>
        <v>2</v>
      </c>
      <c r="Y8407" s="4">
        <f t="shared" si="8414"/>
        <v>10</v>
      </c>
      <c r="Z8407" s="4" t="str">
        <f t="shared" si="9"/>
        <v>UNKNOWN</v>
      </c>
    </row>
    <row r="8408">
      <c r="A8408" s="1" t="s">
        <v>8445</v>
      </c>
      <c r="B8408" s="1" t="s">
        <v>55</v>
      </c>
      <c r="C8408" s="1">
        <v>2.0</v>
      </c>
      <c r="D8408" s="1">
        <v>3.0</v>
      </c>
      <c r="E8408" s="1">
        <v>6.0</v>
      </c>
      <c r="F8408" s="1" t="s">
        <v>23</v>
      </c>
      <c r="G8408" s="1" t="s">
        <v>24</v>
      </c>
      <c r="H8408" s="6">
        <v>45209.0</v>
      </c>
      <c r="J8408" s="3">
        <f t="shared" si="2"/>
        <v>2</v>
      </c>
      <c r="K8408" s="4">
        <f t="shared" si="3"/>
        <v>3</v>
      </c>
      <c r="L8408" s="4">
        <f t="shared" si="4"/>
        <v>6</v>
      </c>
      <c r="S8408" s="1" t="s">
        <v>8445</v>
      </c>
      <c r="T8408" s="4" t="str">
        <f t="shared" si="5"/>
        <v>Juice</v>
      </c>
      <c r="U8408" s="4" t="str">
        <f t="shared" si="6"/>
        <v>Takeaway</v>
      </c>
      <c r="V8408" s="4" t="str">
        <f t="shared" si="7"/>
        <v>Credit Card</v>
      </c>
      <c r="W8408" s="4">
        <f t="shared" ref="W8408:Y8408" si="8415">IF(OR(J8408 = "ERROR", J8408 = ""), "UNKNOWN", J8408)</f>
        <v>2</v>
      </c>
      <c r="X8408" s="4">
        <f t="shared" si="8415"/>
        <v>3</v>
      </c>
      <c r="Y8408" s="4">
        <f t="shared" si="8415"/>
        <v>6</v>
      </c>
      <c r="Z8408" s="7">
        <f t="shared" si="9"/>
        <v>45209</v>
      </c>
    </row>
    <row r="8409">
      <c r="A8409" s="1" t="s">
        <v>8446</v>
      </c>
      <c r="B8409" s="1" t="s">
        <v>30</v>
      </c>
      <c r="C8409" s="1">
        <v>5.0</v>
      </c>
      <c r="D8409" s="1">
        <v>4.0</v>
      </c>
      <c r="E8409" s="1">
        <v>20.0</v>
      </c>
      <c r="F8409" s="1" t="s">
        <v>39</v>
      </c>
      <c r="H8409" s="2">
        <v>44971.0</v>
      </c>
      <c r="J8409" s="3">
        <f t="shared" si="2"/>
        <v>5</v>
      </c>
      <c r="K8409" s="4">
        <f t="shared" si="3"/>
        <v>4</v>
      </c>
      <c r="L8409" s="4">
        <f t="shared" si="4"/>
        <v>20</v>
      </c>
      <c r="S8409" s="1" t="s">
        <v>8446</v>
      </c>
      <c r="T8409" s="4" t="str">
        <f t="shared" si="5"/>
        <v>UNKNOWN</v>
      </c>
      <c r="U8409" s="4" t="str">
        <f t="shared" si="6"/>
        <v>UNKNOWN</v>
      </c>
      <c r="V8409" s="4" t="str">
        <f t="shared" si="7"/>
        <v>Digital Wallet</v>
      </c>
      <c r="W8409" s="4">
        <f t="shared" ref="W8409:Y8409" si="8416">IF(OR(J8409 = "ERROR", J8409 = ""), "UNKNOWN", J8409)</f>
        <v>5</v>
      </c>
      <c r="X8409" s="4">
        <f t="shared" si="8416"/>
        <v>4</v>
      </c>
      <c r="Y8409" s="4">
        <f t="shared" si="8416"/>
        <v>20</v>
      </c>
      <c r="Z8409" s="5">
        <f t="shared" si="9"/>
        <v>44971</v>
      </c>
    </row>
    <row r="8410">
      <c r="A8410" s="1" t="s">
        <v>8447</v>
      </c>
      <c r="B8410" s="1" t="s">
        <v>41</v>
      </c>
      <c r="C8410" s="1">
        <v>4.0</v>
      </c>
      <c r="D8410" s="1">
        <v>4.0</v>
      </c>
      <c r="E8410" s="1">
        <v>16.0</v>
      </c>
      <c r="G8410" s="1" t="s">
        <v>25</v>
      </c>
      <c r="H8410" s="2">
        <v>45173.0</v>
      </c>
      <c r="J8410" s="3">
        <f t="shared" si="2"/>
        <v>4</v>
      </c>
      <c r="K8410" s="4">
        <f t="shared" si="3"/>
        <v>4</v>
      </c>
      <c r="L8410" s="4">
        <f t="shared" si="4"/>
        <v>16</v>
      </c>
      <c r="S8410" s="1" t="s">
        <v>8447</v>
      </c>
      <c r="T8410" s="4" t="str">
        <f t="shared" si="5"/>
        <v>Smoothie</v>
      </c>
      <c r="U8410" s="4" t="str">
        <f t="shared" si="6"/>
        <v>UNKNOWN</v>
      </c>
      <c r="V8410" s="4" t="str">
        <f t="shared" si="7"/>
        <v>UNKNOWN</v>
      </c>
      <c r="W8410" s="4">
        <f t="shared" ref="W8410:Y8410" si="8417">IF(OR(J8410 = "ERROR", J8410 = ""), "UNKNOWN", J8410)</f>
        <v>4</v>
      </c>
      <c r="X8410" s="4">
        <f t="shared" si="8417"/>
        <v>4</v>
      </c>
      <c r="Y8410" s="4">
        <f t="shared" si="8417"/>
        <v>16</v>
      </c>
      <c r="Z8410" s="5">
        <f t="shared" si="9"/>
        <v>45173</v>
      </c>
    </row>
    <row r="8411">
      <c r="A8411" s="1" t="s">
        <v>8448</v>
      </c>
      <c r="B8411" s="1" t="s">
        <v>22</v>
      </c>
      <c r="C8411" s="1">
        <v>5.0</v>
      </c>
      <c r="D8411" s="1">
        <v>2.0</v>
      </c>
      <c r="E8411" s="1">
        <v>10.0</v>
      </c>
      <c r="G8411" s="1" t="s">
        <v>29</v>
      </c>
      <c r="H8411" s="2">
        <v>45097.0</v>
      </c>
      <c r="J8411" s="3">
        <f t="shared" si="2"/>
        <v>5</v>
      </c>
      <c r="K8411" s="4">
        <f t="shared" si="3"/>
        <v>2</v>
      </c>
      <c r="L8411" s="4">
        <f t="shared" si="4"/>
        <v>10</v>
      </c>
      <c r="S8411" s="1" t="s">
        <v>8448</v>
      </c>
      <c r="T8411" s="4" t="str">
        <f t="shared" si="5"/>
        <v>Coffee</v>
      </c>
      <c r="U8411" s="4" t="str">
        <f t="shared" si="6"/>
        <v>In-store</v>
      </c>
      <c r="V8411" s="4" t="str">
        <f t="shared" si="7"/>
        <v>UNKNOWN</v>
      </c>
      <c r="W8411" s="4">
        <f t="shared" ref="W8411:Y8411" si="8418">IF(OR(J8411 = "ERROR", J8411 = ""), "UNKNOWN", J8411)</f>
        <v>5</v>
      </c>
      <c r="X8411" s="4">
        <f t="shared" si="8418"/>
        <v>2</v>
      </c>
      <c r="Y8411" s="4">
        <f t="shared" si="8418"/>
        <v>10</v>
      </c>
      <c r="Z8411" s="5">
        <f t="shared" si="9"/>
        <v>45097</v>
      </c>
    </row>
    <row r="8412">
      <c r="A8412" s="1" t="s">
        <v>8449</v>
      </c>
      <c r="B8412" s="1" t="s">
        <v>32</v>
      </c>
      <c r="C8412" s="1">
        <v>2.0</v>
      </c>
      <c r="D8412" s="1">
        <v>1.0</v>
      </c>
      <c r="E8412" s="1">
        <v>2.0</v>
      </c>
      <c r="F8412" s="1" t="s">
        <v>28</v>
      </c>
      <c r="G8412" s="1" t="s">
        <v>29</v>
      </c>
      <c r="H8412" s="6">
        <v>45229.0</v>
      </c>
      <c r="J8412" s="3">
        <f t="shared" si="2"/>
        <v>2</v>
      </c>
      <c r="K8412" s="4">
        <f t="shared" si="3"/>
        <v>1</v>
      </c>
      <c r="L8412" s="4">
        <f t="shared" si="4"/>
        <v>2</v>
      </c>
      <c r="S8412" s="1" t="s">
        <v>8449</v>
      </c>
      <c r="T8412" s="4" t="str">
        <f t="shared" si="5"/>
        <v>Cookie</v>
      </c>
      <c r="U8412" s="4" t="str">
        <f t="shared" si="6"/>
        <v>In-store</v>
      </c>
      <c r="V8412" s="4" t="str">
        <f t="shared" si="7"/>
        <v>Cash</v>
      </c>
      <c r="W8412" s="4">
        <f t="shared" ref="W8412:Y8412" si="8419">IF(OR(J8412 = "ERROR", J8412 = ""), "UNKNOWN", J8412)</f>
        <v>2</v>
      </c>
      <c r="X8412" s="4">
        <f t="shared" si="8419"/>
        <v>1</v>
      </c>
      <c r="Y8412" s="4">
        <f t="shared" si="8419"/>
        <v>2</v>
      </c>
      <c r="Z8412" s="7">
        <f t="shared" si="9"/>
        <v>45229</v>
      </c>
    </row>
    <row r="8413">
      <c r="A8413" s="1" t="s">
        <v>8450</v>
      </c>
      <c r="B8413" s="1" t="s">
        <v>44</v>
      </c>
      <c r="C8413" s="1">
        <v>4.0</v>
      </c>
      <c r="D8413" s="1">
        <v>4.0</v>
      </c>
      <c r="E8413" s="1">
        <v>16.0</v>
      </c>
      <c r="G8413" s="1" t="s">
        <v>24</v>
      </c>
      <c r="H8413" s="2">
        <v>45114.0</v>
      </c>
      <c r="J8413" s="3">
        <f t="shared" si="2"/>
        <v>4</v>
      </c>
      <c r="K8413" s="4">
        <f t="shared" si="3"/>
        <v>4</v>
      </c>
      <c r="L8413" s="4">
        <f t="shared" si="4"/>
        <v>16</v>
      </c>
      <c r="S8413" s="1" t="s">
        <v>8450</v>
      </c>
      <c r="T8413" s="4" t="str">
        <f t="shared" si="5"/>
        <v>Sandwich</v>
      </c>
      <c r="U8413" s="4" t="str">
        <f t="shared" si="6"/>
        <v>Takeaway</v>
      </c>
      <c r="V8413" s="4" t="str">
        <f t="shared" si="7"/>
        <v>UNKNOWN</v>
      </c>
      <c r="W8413" s="4">
        <f t="shared" ref="W8413:Y8413" si="8420">IF(OR(J8413 = "ERROR", J8413 = ""), "UNKNOWN", J8413)</f>
        <v>4</v>
      </c>
      <c r="X8413" s="4">
        <f t="shared" si="8420"/>
        <v>4</v>
      </c>
      <c r="Y8413" s="4">
        <f t="shared" si="8420"/>
        <v>16</v>
      </c>
      <c r="Z8413" s="5">
        <f t="shared" si="9"/>
        <v>45114</v>
      </c>
    </row>
    <row r="8414">
      <c r="A8414" s="1" t="s">
        <v>8451</v>
      </c>
      <c r="B8414" s="1" t="s">
        <v>22</v>
      </c>
      <c r="C8414" s="1">
        <v>2.0</v>
      </c>
      <c r="D8414" s="1">
        <v>2.0</v>
      </c>
      <c r="E8414" s="1">
        <v>4.0</v>
      </c>
      <c r="F8414" s="1" t="s">
        <v>23</v>
      </c>
      <c r="G8414" s="1" t="s">
        <v>29</v>
      </c>
      <c r="H8414" s="6">
        <v>45220.0</v>
      </c>
      <c r="J8414" s="3">
        <f t="shared" si="2"/>
        <v>2</v>
      </c>
      <c r="K8414" s="4">
        <f t="shared" si="3"/>
        <v>2</v>
      </c>
      <c r="L8414" s="4">
        <f t="shared" si="4"/>
        <v>4</v>
      </c>
      <c r="S8414" s="1" t="s">
        <v>8451</v>
      </c>
      <c r="T8414" s="4" t="str">
        <f t="shared" si="5"/>
        <v>Coffee</v>
      </c>
      <c r="U8414" s="4" t="str">
        <f t="shared" si="6"/>
        <v>In-store</v>
      </c>
      <c r="V8414" s="4" t="str">
        <f t="shared" si="7"/>
        <v>Credit Card</v>
      </c>
      <c r="W8414" s="4">
        <f t="shared" ref="W8414:Y8414" si="8421">IF(OR(J8414 = "ERROR", J8414 = ""), "UNKNOWN", J8414)</f>
        <v>2</v>
      </c>
      <c r="X8414" s="4">
        <f t="shared" si="8421"/>
        <v>2</v>
      </c>
      <c r="Y8414" s="4">
        <f t="shared" si="8421"/>
        <v>4</v>
      </c>
      <c r="Z8414" s="7">
        <f t="shared" si="9"/>
        <v>45220</v>
      </c>
    </row>
    <row r="8415">
      <c r="A8415" s="1" t="s">
        <v>8452</v>
      </c>
      <c r="B8415" s="1" t="s">
        <v>44</v>
      </c>
      <c r="C8415" s="1">
        <v>3.0</v>
      </c>
      <c r="D8415" s="1">
        <v>4.0</v>
      </c>
      <c r="E8415" s="1">
        <v>12.0</v>
      </c>
      <c r="H8415" s="2">
        <v>45202.0</v>
      </c>
      <c r="J8415" s="3">
        <f t="shared" si="2"/>
        <v>3</v>
      </c>
      <c r="K8415" s="4">
        <f t="shared" si="3"/>
        <v>4</v>
      </c>
      <c r="L8415" s="4">
        <f t="shared" si="4"/>
        <v>12</v>
      </c>
      <c r="S8415" s="1" t="s">
        <v>8452</v>
      </c>
      <c r="T8415" s="4" t="str">
        <f t="shared" si="5"/>
        <v>Sandwich</v>
      </c>
      <c r="U8415" s="4" t="str">
        <f t="shared" si="6"/>
        <v>UNKNOWN</v>
      </c>
      <c r="V8415" s="4" t="str">
        <f t="shared" si="7"/>
        <v>UNKNOWN</v>
      </c>
      <c r="W8415" s="4">
        <f t="shared" ref="W8415:Y8415" si="8422">IF(OR(J8415 = "ERROR", J8415 = ""), "UNKNOWN", J8415)</f>
        <v>3</v>
      </c>
      <c r="X8415" s="4">
        <f t="shared" si="8422"/>
        <v>4</v>
      </c>
      <c r="Y8415" s="4">
        <f t="shared" si="8422"/>
        <v>12</v>
      </c>
      <c r="Z8415" s="5">
        <f t="shared" si="9"/>
        <v>45202</v>
      </c>
    </row>
    <row r="8416">
      <c r="A8416" s="1" t="s">
        <v>8453</v>
      </c>
      <c r="B8416" s="1" t="s">
        <v>81</v>
      </c>
      <c r="C8416" s="1">
        <v>2.0</v>
      </c>
      <c r="D8416" s="1">
        <v>1.5</v>
      </c>
      <c r="E8416" s="1">
        <v>3.0</v>
      </c>
      <c r="F8416" s="1" t="s">
        <v>23</v>
      </c>
      <c r="G8416" s="1" t="s">
        <v>29</v>
      </c>
      <c r="H8416" s="2">
        <v>45051.0</v>
      </c>
      <c r="J8416" s="3">
        <f t="shared" si="2"/>
        <v>2</v>
      </c>
      <c r="K8416" s="4">
        <f t="shared" si="3"/>
        <v>1.5</v>
      </c>
      <c r="L8416" s="4">
        <f t="shared" si="4"/>
        <v>3</v>
      </c>
      <c r="S8416" s="1" t="s">
        <v>8453</v>
      </c>
      <c r="T8416" s="4" t="str">
        <f t="shared" si="5"/>
        <v>Tea</v>
      </c>
      <c r="U8416" s="4" t="str">
        <f t="shared" si="6"/>
        <v>In-store</v>
      </c>
      <c r="V8416" s="4" t="str">
        <f t="shared" si="7"/>
        <v>Credit Card</v>
      </c>
      <c r="W8416" s="4">
        <f t="shared" ref="W8416:Y8416" si="8423">IF(OR(J8416 = "ERROR", J8416 = ""), "UNKNOWN", J8416)</f>
        <v>2</v>
      </c>
      <c r="X8416" s="4">
        <f t="shared" si="8423"/>
        <v>1.5</v>
      </c>
      <c r="Y8416" s="4">
        <f t="shared" si="8423"/>
        <v>3</v>
      </c>
      <c r="Z8416" s="5">
        <f t="shared" si="9"/>
        <v>45051</v>
      </c>
    </row>
    <row r="8417">
      <c r="A8417" s="1" t="s">
        <v>8454</v>
      </c>
      <c r="B8417" s="1" t="s">
        <v>27</v>
      </c>
      <c r="C8417" s="1" t="s">
        <v>25</v>
      </c>
      <c r="D8417" s="1">
        <v>3.0</v>
      </c>
      <c r="E8417" s="1">
        <v>6.0</v>
      </c>
      <c r="F8417" s="1" t="s">
        <v>28</v>
      </c>
      <c r="G8417" s="1" t="s">
        <v>29</v>
      </c>
      <c r="H8417" s="2">
        <v>45190.0</v>
      </c>
      <c r="J8417" s="3">
        <f t="shared" si="2"/>
        <v>2</v>
      </c>
      <c r="K8417" s="4">
        <f t="shared" si="3"/>
        <v>3</v>
      </c>
      <c r="L8417" s="4">
        <f t="shared" si="4"/>
        <v>6</v>
      </c>
      <c r="S8417" s="1" t="s">
        <v>8454</v>
      </c>
      <c r="T8417" s="4" t="str">
        <f t="shared" si="5"/>
        <v>Cake</v>
      </c>
      <c r="U8417" s="4" t="str">
        <f t="shared" si="6"/>
        <v>In-store</v>
      </c>
      <c r="V8417" s="4" t="str">
        <f t="shared" si="7"/>
        <v>Cash</v>
      </c>
      <c r="W8417" s="4">
        <f t="shared" ref="W8417:Y8417" si="8424">IF(OR(J8417 = "ERROR", J8417 = ""), "UNKNOWN", J8417)</f>
        <v>2</v>
      </c>
      <c r="X8417" s="4">
        <f t="shared" si="8424"/>
        <v>3</v>
      </c>
      <c r="Y8417" s="4">
        <f t="shared" si="8424"/>
        <v>6</v>
      </c>
      <c r="Z8417" s="5">
        <f t="shared" si="9"/>
        <v>45190</v>
      </c>
    </row>
    <row r="8418">
      <c r="A8418" s="1" t="s">
        <v>8455</v>
      </c>
      <c r="B8418" s="1" t="s">
        <v>27</v>
      </c>
      <c r="C8418" s="1">
        <v>5.0</v>
      </c>
      <c r="D8418" s="1">
        <v>3.0</v>
      </c>
      <c r="E8418" s="1">
        <v>15.0</v>
      </c>
      <c r="F8418" s="1" t="s">
        <v>39</v>
      </c>
      <c r="G8418" s="1" t="s">
        <v>29</v>
      </c>
      <c r="H8418" s="2">
        <v>45184.0</v>
      </c>
      <c r="J8418" s="3">
        <f t="shared" si="2"/>
        <v>5</v>
      </c>
      <c r="K8418" s="4">
        <f t="shared" si="3"/>
        <v>3</v>
      </c>
      <c r="L8418" s="4">
        <f t="shared" si="4"/>
        <v>15</v>
      </c>
      <c r="S8418" s="1" t="s">
        <v>8455</v>
      </c>
      <c r="T8418" s="4" t="str">
        <f t="shared" si="5"/>
        <v>Cake</v>
      </c>
      <c r="U8418" s="4" t="str">
        <f t="shared" si="6"/>
        <v>In-store</v>
      </c>
      <c r="V8418" s="4" t="str">
        <f t="shared" si="7"/>
        <v>Digital Wallet</v>
      </c>
      <c r="W8418" s="4">
        <f t="shared" ref="W8418:Y8418" si="8425">IF(OR(J8418 = "ERROR", J8418 = ""), "UNKNOWN", J8418)</f>
        <v>5</v>
      </c>
      <c r="X8418" s="4">
        <f t="shared" si="8425"/>
        <v>3</v>
      </c>
      <c r="Y8418" s="4">
        <f t="shared" si="8425"/>
        <v>15</v>
      </c>
      <c r="Z8418" s="5">
        <f t="shared" si="9"/>
        <v>45184</v>
      </c>
    </row>
    <row r="8419">
      <c r="A8419" s="1" t="s">
        <v>8456</v>
      </c>
      <c r="B8419" s="1" t="s">
        <v>81</v>
      </c>
      <c r="C8419" s="1">
        <v>3.0</v>
      </c>
      <c r="D8419" s="1" t="s">
        <v>30</v>
      </c>
      <c r="E8419" s="1">
        <v>4.5</v>
      </c>
      <c r="F8419" s="1" t="s">
        <v>28</v>
      </c>
      <c r="G8419" s="1" t="s">
        <v>29</v>
      </c>
      <c r="H8419" s="2">
        <v>45207.0</v>
      </c>
      <c r="J8419" s="3">
        <f t="shared" si="2"/>
        <v>3</v>
      </c>
      <c r="K8419" s="4">
        <f t="shared" si="3"/>
        <v>1.5</v>
      </c>
      <c r="L8419" s="4">
        <f t="shared" si="4"/>
        <v>4.5</v>
      </c>
      <c r="S8419" s="1" t="s">
        <v>8456</v>
      </c>
      <c r="T8419" s="4" t="str">
        <f t="shared" si="5"/>
        <v>Tea</v>
      </c>
      <c r="U8419" s="4" t="str">
        <f t="shared" si="6"/>
        <v>In-store</v>
      </c>
      <c r="V8419" s="4" t="str">
        <f t="shared" si="7"/>
        <v>Cash</v>
      </c>
      <c r="W8419" s="4">
        <f t="shared" ref="W8419:Y8419" si="8426">IF(OR(J8419 = "ERROR", J8419 = ""), "UNKNOWN", J8419)</f>
        <v>3</v>
      </c>
      <c r="X8419" s="4">
        <f t="shared" si="8426"/>
        <v>1.5</v>
      </c>
      <c r="Y8419" s="4">
        <f t="shared" si="8426"/>
        <v>4.5</v>
      </c>
      <c r="Z8419" s="5">
        <f t="shared" si="9"/>
        <v>45207</v>
      </c>
    </row>
    <row r="8420">
      <c r="A8420" s="1" t="s">
        <v>8457</v>
      </c>
      <c r="B8420" s="1" t="s">
        <v>44</v>
      </c>
      <c r="C8420" s="1">
        <v>3.0</v>
      </c>
      <c r="D8420" s="1">
        <v>4.0</v>
      </c>
      <c r="E8420" s="1">
        <v>12.0</v>
      </c>
      <c r="G8420" s="1" t="s">
        <v>24</v>
      </c>
      <c r="H8420" s="6">
        <v>45230.0</v>
      </c>
      <c r="J8420" s="3">
        <f t="shared" si="2"/>
        <v>3</v>
      </c>
      <c r="K8420" s="4">
        <f t="shared" si="3"/>
        <v>4</v>
      </c>
      <c r="L8420" s="4">
        <f t="shared" si="4"/>
        <v>12</v>
      </c>
      <c r="S8420" s="1" t="s">
        <v>8457</v>
      </c>
      <c r="T8420" s="4" t="str">
        <f t="shared" si="5"/>
        <v>Sandwich</v>
      </c>
      <c r="U8420" s="4" t="str">
        <f t="shared" si="6"/>
        <v>Takeaway</v>
      </c>
      <c r="V8420" s="4" t="str">
        <f t="shared" si="7"/>
        <v>UNKNOWN</v>
      </c>
      <c r="W8420" s="4">
        <f t="shared" ref="W8420:Y8420" si="8427">IF(OR(J8420 = "ERROR", J8420 = ""), "UNKNOWN", J8420)</f>
        <v>3</v>
      </c>
      <c r="X8420" s="4">
        <f t="shared" si="8427"/>
        <v>4</v>
      </c>
      <c r="Y8420" s="4">
        <f t="shared" si="8427"/>
        <v>12</v>
      </c>
      <c r="Z8420" s="7">
        <f t="shared" si="9"/>
        <v>45230</v>
      </c>
    </row>
    <row r="8421">
      <c r="A8421" s="1" t="s">
        <v>8458</v>
      </c>
      <c r="B8421" s="1" t="s">
        <v>22</v>
      </c>
      <c r="C8421" s="1">
        <v>1.0</v>
      </c>
      <c r="D8421" s="1">
        <v>2.0</v>
      </c>
      <c r="E8421" s="1">
        <v>2.0</v>
      </c>
      <c r="F8421" s="1" t="s">
        <v>28</v>
      </c>
      <c r="G8421" s="1" t="s">
        <v>29</v>
      </c>
      <c r="H8421" s="2">
        <v>45123.0</v>
      </c>
      <c r="J8421" s="3">
        <f t="shared" si="2"/>
        <v>1</v>
      </c>
      <c r="K8421" s="4">
        <f t="shared" si="3"/>
        <v>2</v>
      </c>
      <c r="L8421" s="4">
        <f t="shared" si="4"/>
        <v>2</v>
      </c>
      <c r="S8421" s="1" t="s">
        <v>8458</v>
      </c>
      <c r="T8421" s="4" t="str">
        <f t="shared" si="5"/>
        <v>Coffee</v>
      </c>
      <c r="U8421" s="4" t="str">
        <f t="shared" si="6"/>
        <v>In-store</v>
      </c>
      <c r="V8421" s="4" t="str">
        <f t="shared" si="7"/>
        <v>Cash</v>
      </c>
      <c r="W8421" s="4">
        <f t="shared" ref="W8421:Y8421" si="8428">IF(OR(J8421 = "ERROR", J8421 = ""), "UNKNOWN", J8421)</f>
        <v>1</v>
      </c>
      <c r="X8421" s="4">
        <f t="shared" si="8428"/>
        <v>2</v>
      </c>
      <c r="Y8421" s="4">
        <f t="shared" si="8428"/>
        <v>2</v>
      </c>
      <c r="Z8421" s="5">
        <f t="shared" si="9"/>
        <v>45123</v>
      </c>
    </row>
    <row r="8422">
      <c r="A8422" s="1" t="s">
        <v>8459</v>
      </c>
      <c r="B8422" s="1" t="s">
        <v>55</v>
      </c>
      <c r="C8422" s="1">
        <v>4.0</v>
      </c>
      <c r="D8422" s="1">
        <v>3.0</v>
      </c>
      <c r="E8422" s="1">
        <v>12.0</v>
      </c>
      <c r="F8422" s="1" t="s">
        <v>23</v>
      </c>
      <c r="G8422" s="1" t="s">
        <v>29</v>
      </c>
      <c r="H8422" s="2">
        <v>45149.0</v>
      </c>
      <c r="J8422" s="3">
        <f t="shared" si="2"/>
        <v>4</v>
      </c>
      <c r="K8422" s="4">
        <f t="shared" si="3"/>
        <v>3</v>
      </c>
      <c r="L8422" s="4">
        <f t="shared" si="4"/>
        <v>12</v>
      </c>
      <c r="S8422" s="1" t="s">
        <v>8459</v>
      </c>
      <c r="T8422" s="4" t="str">
        <f t="shared" si="5"/>
        <v>Juice</v>
      </c>
      <c r="U8422" s="4" t="str">
        <f t="shared" si="6"/>
        <v>In-store</v>
      </c>
      <c r="V8422" s="4" t="str">
        <f t="shared" si="7"/>
        <v>Credit Card</v>
      </c>
      <c r="W8422" s="4">
        <f t="shared" ref="W8422:Y8422" si="8429">IF(OR(J8422 = "ERROR", J8422 = ""), "UNKNOWN", J8422)</f>
        <v>4</v>
      </c>
      <c r="X8422" s="4">
        <f t="shared" si="8429"/>
        <v>3</v>
      </c>
      <c r="Y8422" s="4">
        <f t="shared" si="8429"/>
        <v>12</v>
      </c>
      <c r="Z8422" s="5">
        <f t="shared" si="9"/>
        <v>45149</v>
      </c>
    </row>
    <row r="8423">
      <c r="A8423" s="1" t="s">
        <v>8460</v>
      </c>
      <c r="B8423" s="1" t="s">
        <v>44</v>
      </c>
      <c r="C8423" s="1">
        <v>4.0</v>
      </c>
      <c r="D8423" s="1">
        <v>4.0</v>
      </c>
      <c r="E8423" s="1">
        <v>16.0</v>
      </c>
      <c r="F8423" s="1" t="s">
        <v>39</v>
      </c>
      <c r="G8423" s="1" t="s">
        <v>29</v>
      </c>
      <c r="H8423" s="2">
        <v>45091.0</v>
      </c>
      <c r="J8423" s="3">
        <f t="shared" si="2"/>
        <v>4</v>
      </c>
      <c r="K8423" s="4">
        <f t="shared" si="3"/>
        <v>4</v>
      </c>
      <c r="L8423" s="4">
        <f t="shared" si="4"/>
        <v>16</v>
      </c>
      <c r="S8423" s="1" t="s">
        <v>8460</v>
      </c>
      <c r="T8423" s="4" t="str">
        <f t="shared" si="5"/>
        <v>Sandwich</v>
      </c>
      <c r="U8423" s="4" t="str">
        <f t="shared" si="6"/>
        <v>In-store</v>
      </c>
      <c r="V8423" s="4" t="str">
        <f t="shared" si="7"/>
        <v>Digital Wallet</v>
      </c>
      <c r="W8423" s="4">
        <f t="shared" ref="W8423:Y8423" si="8430">IF(OR(J8423 = "ERROR", J8423 = ""), "UNKNOWN", J8423)</f>
        <v>4</v>
      </c>
      <c r="X8423" s="4">
        <f t="shared" si="8430"/>
        <v>4</v>
      </c>
      <c r="Y8423" s="4">
        <f t="shared" si="8430"/>
        <v>16</v>
      </c>
      <c r="Z8423" s="5">
        <f t="shared" si="9"/>
        <v>45091</v>
      </c>
    </row>
    <row r="8424">
      <c r="A8424" s="1" t="s">
        <v>8461</v>
      </c>
      <c r="B8424" s="1" t="s">
        <v>55</v>
      </c>
      <c r="C8424" s="1">
        <v>2.0</v>
      </c>
      <c r="D8424" s="1">
        <v>3.0</v>
      </c>
      <c r="E8424" s="1">
        <v>6.0</v>
      </c>
      <c r="F8424" s="1" t="s">
        <v>28</v>
      </c>
      <c r="G8424" s="1" t="s">
        <v>24</v>
      </c>
      <c r="H8424" s="2">
        <v>44983.0</v>
      </c>
      <c r="J8424" s="3">
        <f t="shared" si="2"/>
        <v>2</v>
      </c>
      <c r="K8424" s="4">
        <f t="shared" si="3"/>
        <v>3</v>
      </c>
      <c r="L8424" s="4">
        <f t="shared" si="4"/>
        <v>6</v>
      </c>
      <c r="S8424" s="1" t="s">
        <v>8461</v>
      </c>
      <c r="T8424" s="4" t="str">
        <f t="shared" si="5"/>
        <v>Juice</v>
      </c>
      <c r="U8424" s="4" t="str">
        <f t="shared" si="6"/>
        <v>Takeaway</v>
      </c>
      <c r="V8424" s="4" t="str">
        <f t="shared" si="7"/>
        <v>Cash</v>
      </c>
      <c r="W8424" s="4">
        <f t="shared" ref="W8424:Y8424" si="8431">IF(OR(J8424 = "ERROR", J8424 = ""), "UNKNOWN", J8424)</f>
        <v>2</v>
      </c>
      <c r="X8424" s="4">
        <f t="shared" si="8431"/>
        <v>3</v>
      </c>
      <c r="Y8424" s="4">
        <f t="shared" si="8431"/>
        <v>6</v>
      </c>
      <c r="Z8424" s="5">
        <f t="shared" si="9"/>
        <v>44983</v>
      </c>
    </row>
    <row r="8425">
      <c r="A8425" s="1" t="s">
        <v>8462</v>
      </c>
      <c r="B8425" s="1" t="s">
        <v>55</v>
      </c>
      <c r="C8425" s="1">
        <v>2.0</v>
      </c>
      <c r="D8425" s="1">
        <v>3.0</v>
      </c>
      <c r="E8425" s="1">
        <v>6.0</v>
      </c>
      <c r="F8425" s="1" t="s">
        <v>28</v>
      </c>
      <c r="G8425" s="1" t="s">
        <v>29</v>
      </c>
      <c r="H8425" s="6">
        <v>45256.0</v>
      </c>
      <c r="J8425" s="3">
        <f t="shared" si="2"/>
        <v>2</v>
      </c>
      <c r="K8425" s="4">
        <f t="shared" si="3"/>
        <v>3</v>
      </c>
      <c r="L8425" s="4">
        <f t="shared" si="4"/>
        <v>6</v>
      </c>
      <c r="S8425" s="1" t="s">
        <v>8462</v>
      </c>
      <c r="T8425" s="4" t="str">
        <f t="shared" si="5"/>
        <v>Juice</v>
      </c>
      <c r="U8425" s="4" t="str">
        <f t="shared" si="6"/>
        <v>In-store</v>
      </c>
      <c r="V8425" s="4" t="str">
        <f t="shared" si="7"/>
        <v>Cash</v>
      </c>
      <c r="W8425" s="4">
        <f t="shared" ref="W8425:Y8425" si="8432">IF(OR(J8425 = "ERROR", J8425 = ""), "UNKNOWN", J8425)</f>
        <v>2</v>
      </c>
      <c r="X8425" s="4">
        <f t="shared" si="8432"/>
        <v>3</v>
      </c>
      <c r="Y8425" s="4">
        <f t="shared" si="8432"/>
        <v>6</v>
      </c>
      <c r="Z8425" s="7">
        <f t="shared" si="9"/>
        <v>45256</v>
      </c>
    </row>
    <row r="8426">
      <c r="A8426" s="1" t="s">
        <v>8463</v>
      </c>
      <c r="B8426" s="1" t="s">
        <v>41</v>
      </c>
      <c r="C8426" s="1">
        <v>3.0</v>
      </c>
      <c r="D8426" s="1">
        <v>4.0</v>
      </c>
      <c r="E8426" s="1">
        <v>12.0</v>
      </c>
      <c r="H8426" s="2">
        <v>45168.0</v>
      </c>
      <c r="J8426" s="3">
        <f t="shared" si="2"/>
        <v>3</v>
      </c>
      <c r="K8426" s="4">
        <f t="shared" si="3"/>
        <v>4</v>
      </c>
      <c r="L8426" s="4">
        <f t="shared" si="4"/>
        <v>12</v>
      </c>
      <c r="S8426" s="1" t="s">
        <v>8463</v>
      </c>
      <c r="T8426" s="4" t="str">
        <f t="shared" si="5"/>
        <v>Smoothie</v>
      </c>
      <c r="U8426" s="4" t="str">
        <f t="shared" si="6"/>
        <v>UNKNOWN</v>
      </c>
      <c r="V8426" s="4" t="str">
        <f t="shared" si="7"/>
        <v>UNKNOWN</v>
      </c>
      <c r="W8426" s="4">
        <f t="shared" ref="W8426:Y8426" si="8433">IF(OR(J8426 = "ERROR", J8426 = ""), "UNKNOWN", J8426)</f>
        <v>3</v>
      </c>
      <c r="X8426" s="4">
        <f t="shared" si="8433"/>
        <v>4</v>
      </c>
      <c r="Y8426" s="4">
        <f t="shared" si="8433"/>
        <v>12</v>
      </c>
      <c r="Z8426" s="5">
        <f t="shared" si="9"/>
        <v>45168</v>
      </c>
    </row>
    <row r="8427">
      <c r="A8427" s="1" t="s">
        <v>8464</v>
      </c>
      <c r="B8427" s="1" t="s">
        <v>32</v>
      </c>
      <c r="C8427" s="1">
        <v>2.0</v>
      </c>
      <c r="D8427" s="1">
        <v>1.0</v>
      </c>
      <c r="E8427" s="1">
        <v>2.0</v>
      </c>
      <c r="F8427" s="1" t="s">
        <v>39</v>
      </c>
      <c r="G8427" s="1" t="s">
        <v>29</v>
      </c>
      <c r="H8427" s="2">
        <v>45103.0</v>
      </c>
      <c r="J8427" s="3">
        <f t="shared" si="2"/>
        <v>2</v>
      </c>
      <c r="K8427" s="4">
        <f t="shared" si="3"/>
        <v>1</v>
      </c>
      <c r="L8427" s="4">
        <f t="shared" si="4"/>
        <v>2</v>
      </c>
      <c r="S8427" s="1" t="s">
        <v>8464</v>
      </c>
      <c r="T8427" s="4" t="str">
        <f t="shared" si="5"/>
        <v>Cookie</v>
      </c>
      <c r="U8427" s="4" t="str">
        <f t="shared" si="6"/>
        <v>In-store</v>
      </c>
      <c r="V8427" s="4" t="str">
        <f t="shared" si="7"/>
        <v>Digital Wallet</v>
      </c>
      <c r="W8427" s="4">
        <f t="shared" ref="W8427:Y8427" si="8434">IF(OR(J8427 = "ERROR", J8427 = ""), "UNKNOWN", J8427)</f>
        <v>2</v>
      </c>
      <c r="X8427" s="4">
        <f t="shared" si="8434"/>
        <v>1</v>
      </c>
      <c r="Y8427" s="4">
        <f t="shared" si="8434"/>
        <v>2</v>
      </c>
      <c r="Z8427" s="5">
        <f t="shared" si="9"/>
        <v>45103</v>
      </c>
    </row>
    <row r="8428">
      <c r="A8428" s="1" t="s">
        <v>8465</v>
      </c>
      <c r="B8428" s="1" t="s">
        <v>27</v>
      </c>
      <c r="C8428" s="1">
        <v>3.0</v>
      </c>
      <c r="D8428" s="1">
        <v>3.0</v>
      </c>
      <c r="F8428" s="1" t="s">
        <v>28</v>
      </c>
      <c r="G8428" s="1" t="s">
        <v>24</v>
      </c>
      <c r="H8428" s="6">
        <v>45212.0</v>
      </c>
      <c r="J8428" s="3">
        <f t="shared" si="2"/>
        <v>3</v>
      </c>
      <c r="K8428" s="4">
        <f t="shared" si="3"/>
        <v>3</v>
      </c>
      <c r="L8428" s="4">
        <f t="shared" si="4"/>
        <v>9</v>
      </c>
      <c r="S8428" s="1" t="s">
        <v>8465</v>
      </c>
      <c r="T8428" s="4" t="str">
        <f t="shared" si="5"/>
        <v>Cake</v>
      </c>
      <c r="U8428" s="4" t="str">
        <f t="shared" si="6"/>
        <v>Takeaway</v>
      </c>
      <c r="V8428" s="4" t="str">
        <f t="shared" si="7"/>
        <v>Cash</v>
      </c>
      <c r="W8428" s="4">
        <f t="shared" ref="W8428:Y8428" si="8435">IF(OR(J8428 = "ERROR", J8428 = ""), "UNKNOWN", J8428)</f>
        <v>3</v>
      </c>
      <c r="X8428" s="4">
        <f t="shared" si="8435"/>
        <v>3</v>
      </c>
      <c r="Y8428" s="4">
        <f t="shared" si="8435"/>
        <v>9</v>
      </c>
      <c r="Z8428" s="7">
        <f t="shared" si="9"/>
        <v>45212</v>
      </c>
    </row>
    <row r="8429">
      <c r="A8429" s="1" t="s">
        <v>8466</v>
      </c>
      <c r="B8429" s="1" t="s">
        <v>41</v>
      </c>
      <c r="C8429" s="1">
        <v>5.0</v>
      </c>
      <c r="D8429" s="1">
        <v>4.0</v>
      </c>
      <c r="E8429" s="1">
        <v>20.0</v>
      </c>
      <c r="F8429" s="1" t="s">
        <v>28</v>
      </c>
      <c r="G8429" s="1" t="s">
        <v>24</v>
      </c>
      <c r="H8429" s="2">
        <v>45060.0</v>
      </c>
      <c r="J8429" s="3">
        <f t="shared" si="2"/>
        <v>5</v>
      </c>
      <c r="K8429" s="4">
        <f t="shared" si="3"/>
        <v>4</v>
      </c>
      <c r="L8429" s="4">
        <f t="shared" si="4"/>
        <v>20</v>
      </c>
      <c r="S8429" s="1" t="s">
        <v>8466</v>
      </c>
      <c r="T8429" s="4" t="str">
        <f t="shared" si="5"/>
        <v>Smoothie</v>
      </c>
      <c r="U8429" s="4" t="str">
        <f t="shared" si="6"/>
        <v>Takeaway</v>
      </c>
      <c r="V8429" s="4" t="str">
        <f t="shared" si="7"/>
        <v>Cash</v>
      </c>
      <c r="W8429" s="4">
        <f t="shared" ref="W8429:Y8429" si="8436">IF(OR(J8429 = "ERROR", J8429 = ""), "UNKNOWN", J8429)</f>
        <v>5</v>
      </c>
      <c r="X8429" s="4">
        <f t="shared" si="8436"/>
        <v>4</v>
      </c>
      <c r="Y8429" s="4">
        <f t="shared" si="8436"/>
        <v>20</v>
      </c>
      <c r="Z8429" s="5">
        <f t="shared" si="9"/>
        <v>45060</v>
      </c>
    </row>
    <row r="8430">
      <c r="A8430" s="1" t="s">
        <v>8467</v>
      </c>
      <c r="B8430" s="1" t="s">
        <v>55</v>
      </c>
      <c r="C8430" s="1">
        <v>3.0</v>
      </c>
      <c r="D8430" s="1">
        <v>3.0</v>
      </c>
      <c r="E8430" s="1">
        <v>9.0</v>
      </c>
      <c r="G8430" s="1" t="s">
        <v>24</v>
      </c>
      <c r="H8430" s="2">
        <v>45154.0</v>
      </c>
      <c r="J8430" s="3">
        <f t="shared" si="2"/>
        <v>3</v>
      </c>
      <c r="K8430" s="4">
        <f t="shared" si="3"/>
        <v>3</v>
      </c>
      <c r="L8430" s="4">
        <f t="shared" si="4"/>
        <v>9</v>
      </c>
      <c r="S8430" s="1" t="s">
        <v>8467</v>
      </c>
      <c r="T8430" s="4" t="str">
        <f t="shared" si="5"/>
        <v>Juice</v>
      </c>
      <c r="U8430" s="4" t="str">
        <f t="shared" si="6"/>
        <v>Takeaway</v>
      </c>
      <c r="V8430" s="4" t="str">
        <f t="shared" si="7"/>
        <v>UNKNOWN</v>
      </c>
      <c r="W8430" s="4">
        <f t="shared" ref="W8430:Y8430" si="8437">IF(OR(J8430 = "ERROR", J8430 = ""), "UNKNOWN", J8430)</f>
        <v>3</v>
      </c>
      <c r="X8430" s="4">
        <f t="shared" si="8437"/>
        <v>3</v>
      </c>
      <c r="Y8430" s="4">
        <f t="shared" si="8437"/>
        <v>9</v>
      </c>
      <c r="Z8430" s="5">
        <f t="shared" si="9"/>
        <v>45154</v>
      </c>
    </row>
    <row r="8431">
      <c r="A8431" s="1" t="s">
        <v>8468</v>
      </c>
      <c r="B8431" s="1" t="s">
        <v>32</v>
      </c>
      <c r="C8431" s="1">
        <v>4.0</v>
      </c>
      <c r="D8431" s="1" t="s">
        <v>30</v>
      </c>
      <c r="E8431" s="1">
        <v>4.0</v>
      </c>
      <c r="H8431" s="2">
        <v>45096.0</v>
      </c>
      <c r="J8431" s="3">
        <f t="shared" si="2"/>
        <v>4</v>
      </c>
      <c r="K8431" s="4">
        <f t="shared" si="3"/>
        <v>1</v>
      </c>
      <c r="L8431" s="4">
        <f t="shared" si="4"/>
        <v>4</v>
      </c>
      <c r="S8431" s="1" t="s">
        <v>8468</v>
      </c>
      <c r="T8431" s="4" t="str">
        <f t="shared" si="5"/>
        <v>Cookie</v>
      </c>
      <c r="U8431" s="4" t="str">
        <f t="shared" si="6"/>
        <v>UNKNOWN</v>
      </c>
      <c r="V8431" s="4" t="str">
        <f t="shared" si="7"/>
        <v>UNKNOWN</v>
      </c>
      <c r="W8431" s="4">
        <f t="shared" ref="W8431:Y8431" si="8438">IF(OR(J8431 = "ERROR", J8431 = ""), "UNKNOWN", J8431)</f>
        <v>4</v>
      </c>
      <c r="X8431" s="4">
        <f t="shared" si="8438"/>
        <v>1</v>
      </c>
      <c r="Y8431" s="4">
        <f t="shared" si="8438"/>
        <v>4</v>
      </c>
      <c r="Z8431" s="5">
        <f t="shared" si="9"/>
        <v>45096</v>
      </c>
    </row>
    <row r="8432">
      <c r="A8432" s="1" t="s">
        <v>8469</v>
      </c>
      <c r="B8432" s="1" t="s">
        <v>22</v>
      </c>
      <c r="C8432" s="1">
        <v>3.0</v>
      </c>
      <c r="D8432" s="1">
        <v>2.0</v>
      </c>
      <c r="E8432" s="1">
        <v>6.0</v>
      </c>
      <c r="F8432" s="1" t="s">
        <v>39</v>
      </c>
      <c r="H8432" s="2">
        <v>45074.0</v>
      </c>
      <c r="J8432" s="3">
        <f t="shared" si="2"/>
        <v>3</v>
      </c>
      <c r="K8432" s="4">
        <f t="shared" si="3"/>
        <v>2</v>
      </c>
      <c r="L8432" s="4">
        <f t="shared" si="4"/>
        <v>6</v>
      </c>
      <c r="S8432" s="1" t="s">
        <v>8469</v>
      </c>
      <c r="T8432" s="4" t="str">
        <f t="shared" si="5"/>
        <v>Coffee</v>
      </c>
      <c r="U8432" s="4" t="str">
        <f t="shared" si="6"/>
        <v>UNKNOWN</v>
      </c>
      <c r="V8432" s="4" t="str">
        <f t="shared" si="7"/>
        <v>Digital Wallet</v>
      </c>
      <c r="W8432" s="4">
        <f t="shared" ref="W8432:Y8432" si="8439">IF(OR(J8432 = "ERROR", J8432 = ""), "UNKNOWN", J8432)</f>
        <v>3</v>
      </c>
      <c r="X8432" s="4">
        <f t="shared" si="8439"/>
        <v>2</v>
      </c>
      <c r="Y8432" s="4">
        <f t="shared" si="8439"/>
        <v>6</v>
      </c>
      <c r="Z8432" s="5">
        <f t="shared" si="9"/>
        <v>45074</v>
      </c>
    </row>
    <row r="8433">
      <c r="A8433" s="1" t="s">
        <v>8470</v>
      </c>
      <c r="B8433" s="1" t="s">
        <v>41</v>
      </c>
      <c r="C8433" s="1">
        <v>2.0</v>
      </c>
      <c r="D8433" s="1">
        <v>4.0</v>
      </c>
      <c r="E8433" s="1">
        <v>8.0</v>
      </c>
      <c r="F8433" s="1" t="s">
        <v>23</v>
      </c>
      <c r="H8433" s="2">
        <v>44934.0</v>
      </c>
      <c r="J8433" s="3">
        <f t="shared" si="2"/>
        <v>2</v>
      </c>
      <c r="K8433" s="4">
        <f t="shared" si="3"/>
        <v>4</v>
      </c>
      <c r="L8433" s="4">
        <f t="shared" si="4"/>
        <v>8</v>
      </c>
      <c r="S8433" s="1" t="s">
        <v>8470</v>
      </c>
      <c r="T8433" s="4" t="str">
        <f t="shared" si="5"/>
        <v>Smoothie</v>
      </c>
      <c r="U8433" s="4" t="str">
        <f t="shared" si="6"/>
        <v>UNKNOWN</v>
      </c>
      <c r="V8433" s="4" t="str">
        <f t="shared" si="7"/>
        <v>Credit Card</v>
      </c>
      <c r="W8433" s="4">
        <f t="shared" ref="W8433:Y8433" si="8440">IF(OR(J8433 = "ERROR", J8433 = ""), "UNKNOWN", J8433)</f>
        <v>2</v>
      </c>
      <c r="X8433" s="4">
        <f t="shared" si="8440"/>
        <v>4</v>
      </c>
      <c r="Y8433" s="4">
        <f t="shared" si="8440"/>
        <v>8</v>
      </c>
      <c r="Z8433" s="5">
        <f t="shared" si="9"/>
        <v>44934</v>
      </c>
    </row>
    <row r="8434">
      <c r="A8434" s="1" t="s">
        <v>8471</v>
      </c>
      <c r="B8434" s="1" t="s">
        <v>36</v>
      </c>
      <c r="C8434" s="1">
        <v>1.0</v>
      </c>
      <c r="D8434" s="1">
        <v>5.0</v>
      </c>
      <c r="E8434" s="1">
        <v>5.0</v>
      </c>
      <c r="F8434" s="1" t="s">
        <v>25</v>
      </c>
      <c r="G8434" s="1" t="s">
        <v>24</v>
      </c>
      <c r="H8434" s="2">
        <v>45095.0</v>
      </c>
      <c r="J8434" s="3">
        <f t="shared" si="2"/>
        <v>1</v>
      </c>
      <c r="K8434" s="4">
        <f t="shared" si="3"/>
        <v>5</v>
      </c>
      <c r="L8434" s="4">
        <f t="shared" si="4"/>
        <v>5</v>
      </c>
      <c r="S8434" s="1" t="s">
        <v>8471</v>
      </c>
      <c r="T8434" s="4" t="str">
        <f t="shared" si="5"/>
        <v>Salad</v>
      </c>
      <c r="U8434" s="4" t="str">
        <f t="shared" si="6"/>
        <v>Takeaway</v>
      </c>
      <c r="V8434" s="4" t="str">
        <f t="shared" si="7"/>
        <v>UNKNOWN</v>
      </c>
      <c r="W8434" s="4">
        <f t="shared" ref="W8434:Y8434" si="8441">IF(OR(J8434 = "ERROR", J8434 = ""), "UNKNOWN", J8434)</f>
        <v>1</v>
      </c>
      <c r="X8434" s="4">
        <f t="shared" si="8441"/>
        <v>5</v>
      </c>
      <c r="Y8434" s="4">
        <f t="shared" si="8441"/>
        <v>5</v>
      </c>
      <c r="Z8434" s="5">
        <f t="shared" si="9"/>
        <v>45095</v>
      </c>
    </row>
    <row r="8435">
      <c r="A8435" s="1" t="s">
        <v>8472</v>
      </c>
      <c r="B8435" s="1" t="s">
        <v>81</v>
      </c>
      <c r="C8435" s="1">
        <v>1.0</v>
      </c>
      <c r="D8435" s="1">
        <v>1.5</v>
      </c>
      <c r="E8435" s="1">
        <v>1.5</v>
      </c>
      <c r="F8435" s="1" t="s">
        <v>30</v>
      </c>
      <c r="G8435" s="1" t="s">
        <v>24</v>
      </c>
      <c r="H8435" s="2">
        <v>44972.0</v>
      </c>
      <c r="J8435" s="3">
        <f t="shared" si="2"/>
        <v>1</v>
      </c>
      <c r="K8435" s="4">
        <f t="shared" si="3"/>
        <v>1.5</v>
      </c>
      <c r="L8435" s="4">
        <f t="shared" si="4"/>
        <v>1.5</v>
      </c>
      <c r="S8435" s="1" t="s">
        <v>8472</v>
      </c>
      <c r="T8435" s="4" t="str">
        <f t="shared" si="5"/>
        <v>Tea</v>
      </c>
      <c r="U8435" s="4" t="str">
        <f t="shared" si="6"/>
        <v>Takeaway</v>
      </c>
      <c r="V8435" s="4" t="str">
        <f t="shared" si="7"/>
        <v>UNKNOWN</v>
      </c>
      <c r="W8435" s="4">
        <f t="shared" ref="W8435:Y8435" si="8442">IF(OR(J8435 = "ERROR", J8435 = ""), "UNKNOWN", J8435)</f>
        <v>1</v>
      </c>
      <c r="X8435" s="4">
        <f t="shared" si="8442"/>
        <v>1.5</v>
      </c>
      <c r="Y8435" s="4">
        <f t="shared" si="8442"/>
        <v>1.5</v>
      </c>
      <c r="Z8435" s="5">
        <f t="shared" si="9"/>
        <v>44972</v>
      </c>
    </row>
    <row r="8436">
      <c r="A8436" s="1" t="s">
        <v>8473</v>
      </c>
      <c r="B8436" s="1" t="s">
        <v>41</v>
      </c>
      <c r="C8436" s="1">
        <v>4.0</v>
      </c>
      <c r="D8436" s="1">
        <v>4.0</v>
      </c>
      <c r="E8436" s="1">
        <v>16.0</v>
      </c>
      <c r="F8436" s="1" t="s">
        <v>39</v>
      </c>
      <c r="H8436" s="6">
        <v>45240.0</v>
      </c>
      <c r="J8436" s="3">
        <f t="shared" si="2"/>
        <v>4</v>
      </c>
      <c r="K8436" s="4">
        <f t="shared" si="3"/>
        <v>4</v>
      </c>
      <c r="L8436" s="4">
        <f t="shared" si="4"/>
        <v>16</v>
      </c>
      <c r="S8436" s="1" t="s">
        <v>8473</v>
      </c>
      <c r="T8436" s="4" t="str">
        <f t="shared" si="5"/>
        <v>Smoothie</v>
      </c>
      <c r="U8436" s="4" t="str">
        <f t="shared" si="6"/>
        <v>UNKNOWN</v>
      </c>
      <c r="V8436" s="4" t="str">
        <f t="shared" si="7"/>
        <v>Digital Wallet</v>
      </c>
      <c r="W8436" s="4">
        <f t="shared" ref="W8436:Y8436" si="8443">IF(OR(J8436 = "ERROR", J8436 = ""), "UNKNOWN", J8436)</f>
        <v>4</v>
      </c>
      <c r="X8436" s="4">
        <f t="shared" si="8443"/>
        <v>4</v>
      </c>
      <c r="Y8436" s="4">
        <f t="shared" si="8443"/>
        <v>16</v>
      </c>
      <c r="Z8436" s="7">
        <f t="shared" si="9"/>
        <v>45240</v>
      </c>
    </row>
    <row r="8437">
      <c r="A8437" s="1" t="s">
        <v>8474</v>
      </c>
      <c r="B8437" s="1" t="s">
        <v>22</v>
      </c>
      <c r="C8437" s="1">
        <v>1.0</v>
      </c>
      <c r="D8437" s="1">
        <v>2.0</v>
      </c>
      <c r="E8437" s="1">
        <v>2.0</v>
      </c>
      <c r="F8437" s="1" t="s">
        <v>23</v>
      </c>
      <c r="H8437" s="2">
        <v>45031.0</v>
      </c>
      <c r="J8437" s="3">
        <f t="shared" si="2"/>
        <v>1</v>
      </c>
      <c r="K8437" s="4">
        <f t="shared" si="3"/>
        <v>2</v>
      </c>
      <c r="L8437" s="4">
        <f t="shared" si="4"/>
        <v>2</v>
      </c>
      <c r="S8437" s="1" t="s">
        <v>8474</v>
      </c>
      <c r="T8437" s="4" t="str">
        <f t="shared" si="5"/>
        <v>Coffee</v>
      </c>
      <c r="U8437" s="4" t="str">
        <f t="shared" si="6"/>
        <v>UNKNOWN</v>
      </c>
      <c r="V8437" s="4" t="str">
        <f t="shared" si="7"/>
        <v>Credit Card</v>
      </c>
      <c r="W8437" s="4">
        <f t="shared" ref="W8437:Y8437" si="8444">IF(OR(J8437 = "ERROR", J8437 = ""), "UNKNOWN", J8437)</f>
        <v>1</v>
      </c>
      <c r="X8437" s="4">
        <f t="shared" si="8444"/>
        <v>2</v>
      </c>
      <c r="Y8437" s="4">
        <f t="shared" si="8444"/>
        <v>2</v>
      </c>
      <c r="Z8437" s="5">
        <f t="shared" si="9"/>
        <v>45031</v>
      </c>
    </row>
    <row r="8438">
      <c r="A8438" s="1" t="s">
        <v>8475</v>
      </c>
      <c r="B8438" s="1" t="s">
        <v>55</v>
      </c>
      <c r="C8438" s="1">
        <v>3.0</v>
      </c>
      <c r="D8438" s="1" t="s">
        <v>30</v>
      </c>
      <c r="E8438" s="1">
        <v>9.0</v>
      </c>
      <c r="F8438" s="1" t="s">
        <v>23</v>
      </c>
      <c r="G8438" s="1" t="s">
        <v>29</v>
      </c>
      <c r="H8438" s="2">
        <v>45133.0</v>
      </c>
      <c r="J8438" s="3">
        <f t="shared" si="2"/>
        <v>3</v>
      </c>
      <c r="K8438" s="4">
        <f t="shared" si="3"/>
        <v>3</v>
      </c>
      <c r="L8438" s="4">
        <f t="shared" si="4"/>
        <v>9</v>
      </c>
      <c r="S8438" s="1" t="s">
        <v>8475</v>
      </c>
      <c r="T8438" s="4" t="str">
        <f t="shared" si="5"/>
        <v>Juice</v>
      </c>
      <c r="U8438" s="4" t="str">
        <f t="shared" si="6"/>
        <v>In-store</v>
      </c>
      <c r="V8438" s="4" t="str">
        <f t="shared" si="7"/>
        <v>Credit Card</v>
      </c>
      <c r="W8438" s="4">
        <f t="shared" ref="W8438:Y8438" si="8445">IF(OR(J8438 = "ERROR", J8438 = ""), "UNKNOWN", J8438)</f>
        <v>3</v>
      </c>
      <c r="X8438" s="4">
        <f t="shared" si="8445"/>
        <v>3</v>
      </c>
      <c r="Y8438" s="4">
        <f t="shared" si="8445"/>
        <v>9</v>
      </c>
      <c r="Z8438" s="5">
        <f t="shared" si="9"/>
        <v>45133</v>
      </c>
    </row>
    <row r="8439">
      <c r="A8439" s="1" t="s">
        <v>8476</v>
      </c>
      <c r="B8439" s="1" t="s">
        <v>36</v>
      </c>
      <c r="C8439" s="1">
        <v>1.0</v>
      </c>
      <c r="D8439" s="1">
        <v>5.0</v>
      </c>
      <c r="E8439" s="1">
        <v>5.0</v>
      </c>
      <c r="F8439" s="1" t="s">
        <v>23</v>
      </c>
      <c r="H8439" s="2">
        <v>45001.0</v>
      </c>
      <c r="J8439" s="3">
        <f t="shared" si="2"/>
        <v>1</v>
      </c>
      <c r="K8439" s="4">
        <f t="shared" si="3"/>
        <v>5</v>
      </c>
      <c r="L8439" s="4">
        <f t="shared" si="4"/>
        <v>5</v>
      </c>
      <c r="S8439" s="1" t="s">
        <v>8476</v>
      </c>
      <c r="T8439" s="4" t="str">
        <f t="shared" si="5"/>
        <v>Salad</v>
      </c>
      <c r="U8439" s="4" t="str">
        <f t="shared" si="6"/>
        <v>UNKNOWN</v>
      </c>
      <c r="V8439" s="4" t="str">
        <f t="shared" si="7"/>
        <v>Credit Card</v>
      </c>
      <c r="W8439" s="4">
        <f t="shared" ref="W8439:Y8439" si="8446">IF(OR(J8439 = "ERROR", J8439 = ""), "UNKNOWN", J8439)</f>
        <v>1</v>
      </c>
      <c r="X8439" s="4">
        <f t="shared" si="8446"/>
        <v>5</v>
      </c>
      <c r="Y8439" s="4">
        <f t="shared" si="8446"/>
        <v>5</v>
      </c>
      <c r="Z8439" s="5">
        <f t="shared" si="9"/>
        <v>45001</v>
      </c>
    </row>
    <row r="8440">
      <c r="A8440" s="1" t="s">
        <v>8477</v>
      </c>
      <c r="C8440" s="1">
        <v>1.0</v>
      </c>
      <c r="D8440" s="1">
        <v>1.0</v>
      </c>
      <c r="E8440" s="1">
        <v>1.0</v>
      </c>
      <c r="F8440" s="1" t="s">
        <v>39</v>
      </c>
      <c r="G8440" s="1" t="s">
        <v>24</v>
      </c>
      <c r="H8440" s="2">
        <v>45003.0</v>
      </c>
      <c r="J8440" s="3">
        <f t="shared" si="2"/>
        <v>1</v>
      </c>
      <c r="K8440" s="4">
        <f t="shared" si="3"/>
        <v>1</v>
      </c>
      <c r="L8440" s="4">
        <f t="shared" si="4"/>
        <v>1</v>
      </c>
      <c r="S8440" s="1" t="s">
        <v>8477</v>
      </c>
      <c r="T8440" s="4" t="str">
        <f t="shared" si="5"/>
        <v>UNKNOWN</v>
      </c>
      <c r="U8440" s="4" t="str">
        <f t="shared" si="6"/>
        <v>Takeaway</v>
      </c>
      <c r="V8440" s="4" t="str">
        <f t="shared" si="7"/>
        <v>Digital Wallet</v>
      </c>
      <c r="W8440" s="4">
        <f t="shared" ref="W8440:Y8440" si="8447">IF(OR(J8440 = "ERROR", J8440 = ""), "UNKNOWN", J8440)</f>
        <v>1</v>
      </c>
      <c r="X8440" s="4">
        <f t="shared" si="8447"/>
        <v>1</v>
      </c>
      <c r="Y8440" s="4">
        <f t="shared" si="8447"/>
        <v>1</v>
      </c>
      <c r="Z8440" s="5">
        <f t="shared" si="9"/>
        <v>45003</v>
      </c>
    </row>
    <row r="8441">
      <c r="A8441" s="1" t="s">
        <v>8478</v>
      </c>
      <c r="B8441" s="1" t="s">
        <v>44</v>
      </c>
      <c r="C8441" s="1">
        <v>1.0</v>
      </c>
      <c r="D8441" s="1">
        <v>4.0</v>
      </c>
      <c r="E8441" s="1" t="s">
        <v>30</v>
      </c>
      <c r="F8441" s="1" t="s">
        <v>39</v>
      </c>
      <c r="G8441" s="1" t="s">
        <v>24</v>
      </c>
      <c r="H8441" s="2">
        <v>45192.0</v>
      </c>
      <c r="J8441" s="3">
        <f t="shared" si="2"/>
        <v>1</v>
      </c>
      <c r="K8441" s="4">
        <f t="shared" si="3"/>
        <v>4</v>
      </c>
      <c r="L8441" s="4">
        <f t="shared" si="4"/>
        <v>4</v>
      </c>
      <c r="S8441" s="1" t="s">
        <v>8478</v>
      </c>
      <c r="T8441" s="4" t="str">
        <f t="shared" si="5"/>
        <v>Sandwich</v>
      </c>
      <c r="U8441" s="4" t="str">
        <f t="shared" si="6"/>
        <v>Takeaway</v>
      </c>
      <c r="V8441" s="4" t="str">
        <f t="shared" si="7"/>
        <v>Digital Wallet</v>
      </c>
      <c r="W8441" s="4">
        <f t="shared" ref="W8441:Y8441" si="8448">IF(OR(J8441 = "ERROR", J8441 = ""), "UNKNOWN", J8441)</f>
        <v>1</v>
      </c>
      <c r="X8441" s="4">
        <f t="shared" si="8448"/>
        <v>4</v>
      </c>
      <c r="Y8441" s="4">
        <f t="shared" si="8448"/>
        <v>4</v>
      </c>
      <c r="Z8441" s="5">
        <f t="shared" si="9"/>
        <v>45192</v>
      </c>
    </row>
    <row r="8442">
      <c r="A8442" s="1" t="s">
        <v>8479</v>
      </c>
      <c r="B8442" s="1" t="s">
        <v>27</v>
      </c>
      <c r="C8442" s="1">
        <v>2.0</v>
      </c>
      <c r="D8442" s="1">
        <v>3.0</v>
      </c>
      <c r="E8442" s="1">
        <v>6.0</v>
      </c>
      <c r="F8442" s="1" t="s">
        <v>39</v>
      </c>
      <c r="G8442" s="1" t="s">
        <v>24</v>
      </c>
      <c r="H8442" s="2">
        <v>45140.0</v>
      </c>
      <c r="J8442" s="3">
        <f t="shared" si="2"/>
        <v>2</v>
      </c>
      <c r="K8442" s="4">
        <f t="shared" si="3"/>
        <v>3</v>
      </c>
      <c r="L8442" s="4">
        <f t="shared" si="4"/>
        <v>6</v>
      </c>
      <c r="S8442" s="1" t="s">
        <v>8479</v>
      </c>
      <c r="T8442" s="4" t="str">
        <f t="shared" si="5"/>
        <v>Cake</v>
      </c>
      <c r="U8442" s="4" t="str">
        <f t="shared" si="6"/>
        <v>Takeaway</v>
      </c>
      <c r="V8442" s="4" t="str">
        <f t="shared" si="7"/>
        <v>Digital Wallet</v>
      </c>
      <c r="W8442" s="4">
        <f t="shared" ref="W8442:Y8442" si="8449">IF(OR(J8442 = "ERROR", J8442 = ""), "UNKNOWN", J8442)</f>
        <v>2</v>
      </c>
      <c r="X8442" s="4">
        <f t="shared" si="8449"/>
        <v>3</v>
      </c>
      <c r="Y8442" s="4">
        <f t="shared" si="8449"/>
        <v>6</v>
      </c>
      <c r="Z8442" s="5">
        <f t="shared" si="9"/>
        <v>45140</v>
      </c>
    </row>
    <row r="8443">
      <c r="A8443" s="1" t="s">
        <v>8480</v>
      </c>
      <c r="B8443" s="1" t="s">
        <v>81</v>
      </c>
      <c r="C8443" s="1">
        <v>2.0</v>
      </c>
      <c r="D8443" s="1">
        <v>1.5</v>
      </c>
      <c r="E8443" s="1">
        <v>3.0</v>
      </c>
      <c r="F8443" s="1" t="s">
        <v>28</v>
      </c>
      <c r="G8443" s="1" t="s">
        <v>29</v>
      </c>
      <c r="H8443" s="2">
        <v>45171.0</v>
      </c>
      <c r="J8443" s="3">
        <f t="shared" si="2"/>
        <v>2</v>
      </c>
      <c r="K8443" s="4">
        <f t="shared" si="3"/>
        <v>1.5</v>
      </c>
      <c r="L8443" s="4">
        <f t="shared" si="4"/>
        <v>3</v>
      </c>
      <c r="S8443" s="1" t="s">
        <v>8480</v>
      </c>
      <c r="T8443" s="4" t="str">
        <f t="shared" si="5"/>
        <v>Tea</v>
      </c>
      <c r="U8443" s="4" t="str">
        <f t="shared" si="6"/>
        <v>In-store</v>
      </c>
      <c r="V8443" s="4" t="str">
        <f t="shared" si="7"/>
        <v>Cash</v>
      </c>
      <c r="W8443" s="4">
        <f t="shared" ref="W8443:Y8443" si="8450">IF(OR(J8443 = "ERROR", J8443 = ""), "UNKNOWN", J8443)</f>
        <v>2</v>
      </c>
      <c r="X8443" s="4">
        <f t="shared" si="8450"/>
        <v>1.5</v>
      </c>
      <c r="Y8443" s="4">
        <f t="shared" si="8450"/>
        <v>3</v>
      </c>
      <c r="Z8443" s="5">
        <f t="shared" si="9"/>
        <v>45171</v>
      </c>
    </row>
    <row r="8444">
      <c r="A8444" s="1" t="s">
        <v>8481</v>
      </c>
      <c r="B8444" s="1" t="s">
        <v>81</v>
      </c>
      <c r="C8444" s="1">
        <v>1.0</v>
      </c>
      <c r="D8444" s="1">
        <v>1.5</v>
      </c>
      <c r="E8444" s="1">
        <v>1.5</v>
      </c>
      <c r="F8444" s="1" t="s">
        <v>23</v>
      </c>
      <c r="G8444" s="1" t="s">
        <v>29</v>
      </c>
      <c r="H8444" s="2">
        <v>45156.0</v>
      </c>
      <c r="J8444" s="3">
        <f t="shared" si="2"/>
        <v>1</v>
      </c>
      <c r="K8444" s="4">
        <f t="shared" si="3"/>
        <v>1.5</v>
      </c>
      <c r="L8444" s="4">
        <f t="shared" si="4"/>
        <v>1.5</v>
      </c>
      <c r="S8444" s="1" t="s">
        <v>8481</v>
      </c>
      <c r="T8444" s="4" t="str">
        <f t="shared" si="5"/>
        <v>Tea</v>
      </c>
      <c r="U8444" s="4" t="str">
        <f t="shared" si="6"/>
        <v>In-store</v>
      </c>
      <c r="V8444" s="4" t="str">
        <f t="shared" si="7"/>
        <v>Credit Card</v>
      </c>
      <c r="W8444" s="4">
        <f t="shared" ref="W8444:Y8444" si="8451">IF(OR(J8444 = "ERROR", J8444 = ""), "UNKNOWN", J8444)</f>
        <v>1</v>
      </c>
      <c r="X8444" s="4">
        <f t="shared" si="8451"/>
        <v>1.5</v>
      </c>
      <c r="Y8444" s="4">
        <f t="shared" si="8451"/>
        <v>1.5</v>
      </c>
      <c r="Z8444" s="5">
        <f t="shared" si="9"/>
        <v>45156</v>
      </c>
    </row>
    <row r="8445">
      <c r="A8445" s="1" t="s">
        <v>8482</v>
      </c>
      <c r="B8445" s="1" t="s">
        <v>44</v>
      </c>
      <c r="D8445" s="1">
        <v>4.0</v>
      </c>
      <c r="E8445" s="1" t="s">
        <v>25</v>
      </c>
      <c r="F8445" s="1" t="s">
        <v>28</v>
      </c>
      <c r="G8445" s="1" t="s">
        <v>29</v>
      </c>
      <c r="H8445" s="2">
        <v>45071.0</v>
      </c>
      <c r="J8445" s="3" t="str">
        <f t="shared" si="2"/>
        <v/>
      </c>
      <c r="K8445" s="4">
        <f t="shared" si="3"/>
        <v>4</v>
      </c>
      <c r="L8445" s="4" t="str">
        <f t="shared" si="4"/>
        <v>ERROR</v>
      </c>
      <c r="S8445" s="1" t="s">
        <v>8482</v>
      </c>
      <c r="T8445" s="4" t="str">
        <f t="shared" si="5"/>
        <v>Sandwich</v>
      </c>
      <c r="U8445" s="4" t="str">
        <f t="shared" si="6"/>
        <v>In-store</v>
      </c>
      <c r="V8445" s="4" t="str">
        <f t="shared" si="7"/>
        <v>Cash</v>
      </c>
      <c r="W8445" s="4" t="str">
        <f t="shared" ref="W8445:Y8445" si="8452">IF(OR(J8445 = "ERROR", J8445 = ""), "UNKNOWN", J8445)</f>
        <v>UNKNOWN</v>
      </c>
      <c r="X8445" s="4">
        <f t="shared" si="8452"/>
        <v>4</v>
      </c>
      <c r="Y8445" s="4" t="str">
        <f t="shared" si="8452"/>
        <v>UNKNOWN</v>
      </c>
      <c r="Z8445" s="5">
        <f t="shared" si="9"/>
        <v>45071</v>
      </c>
    </row>
    <row r="8446">
      <c r="A8446" s="1" t="s">
        <v>8483</v>
      </c>
      <c r="B8446" s="1" t="s">
        <v>36</v>
      </c>
      <c r="C8446" s="1">
        <v>3.0</v>
      </c>
      <c r="D8446" s="1">
        <v>5.0</v>
      </c>
      <c r="E8446" s="1">
        <v>15.0</v>
      </c>
      <c r="F8446" s="1" t="s">
        <v>39</v>
      </c>
      <c r="H8446" s="2">
        <v>45055.0</v>
      </c>
      <c r="J8446" s="3">
        <f t="shared" si="2"/>
        <v>3</v>
      </c>
      <c r="K8446" s="4">
        <f t="shared" si="3"/>
        <v>5</v>
      </c>
      <c r="L8446" s="4">
        <f t="shared" si="4"/>
        <v>15</v>
      </c>
      <c r="S8446" s="1" t="s">
        <v>8483</v>
      </c>
      <c r="T8446" s="4" t="str">
        <f t="shared" si="5"/>
        <v>Salad</v>
      </c>
      <c r="U8446" s="4" t="str">
        <f t="shared" si="6"/>
        <v>UNKNOWN</v>
      </c>
      <c r="V8446" s="4" t="str">
        <f t="shared" si="7"/>
        <v>Digital Wallet</v>
      </c>
      <c r="W8446" s="4">
        <f t="shared" ref="W8446:Y8446" si="8453">IF(OR(J8446 = "ERROR", J8446 = ""), "UNKNOWN", J8446)</f>
        <v>3</v>
      </c>
      <c r="X8446" s="4">
        <f t="shared" si="8453"/>
        <v>5</v>
      </c>
      <c r="Y8446" s="4">
        <f t="shared" si="8453"/>
        <v>15</v>
      </c>
      <c r="Z8446" s="5">
        <f t="shared" si="9"/>
        <v>45055</v>
      </c>
    </row>
    <row r="8447">
      <c r="A8447" s="1" t="s">
        <v>8484</v>
      </c>
      <c r="B8447" s="1" t="s">
        <v>44</v>
      </c>
      <c r="C8447" s="1">
        <v>5.0</v>
      </c>
      <c r="D8447" s="1">
        <v>4.0</v>
      </c>
      <c r="E8447" s="1">
        <v>20.0</v>
      </c>
      <c r="F8447" s="1" t="s">
        <v>39</v>
      </c>
      <c r="G8447" s="1" t="s">
        <v>24</v>
      </c>
      <c r="H8447" s="2">
        <v>45008.0</v>
      </c>
      <c r="J8447" s="3">
        <f t="shared" si="2"/>
        <v>5</v>
      </c>
      <c r="K8447" s="4">
        <f t="shared" si="3"/>
        <v>4</v>
      </c>
      <c r="L8447" s="4">
        <f t="shared" si="4"/>
        <v>20</v>
      </c>
      <c r="S8447" s="1" t="s">
        <v>8484</v>
      </c>
      <c r="T8447" s="4" t="str">
        <f t="shared" si="5"/>
        <v>Sandwich</v>
      </c>
      <c r="U8447" s="4" t="str">
        <f t="shared" si="6"/>
        <v>Takeaway</v>
      </c>
      <c r="V8447" s="4" t="str">
        <f t="shared" si="7"/>
        <v>Digital Wallet</v>
      </c>
      <c r="W8447" s="4">
        <f t="shared" ref="W8447:Y8447" si="8454">IF(OR(J8447 = "ERROR", J8447 = ""), "UNKNOWN", J8447)</f>
        <v>5</v>
      </c>
      <c r="X8447" s="4">
        <f t="shared" si="8454"/>
        <v>4</v>
      </c>
      <c r="Y8447" s="4">
        <f t="shared" si="8454"/>
        <v>20</v>
      </c>
      <c r="Z8447" s="5">
        <f t="shared" si="9"/>
        <v>45008</v>
      </c>
    </row>
    <row r="8448">
      <c r="A8448" s="1" t="s">
        <v>8485</v>
      </c>
      <c r="B8448" s="1" t="s">
        <v>22</v>
      </c>
      <c r="C8448" s="1">
        <v>1.0</v>
      </c>
      <c r="D8448" s="1">
        <v>2.0</v>
      </c>
      <c r="E8448" s="1">
        <v>2.0</v>
      </c>
      <c r="G8448" s="1" t="s">
        <v>24</v>
      </c>
      <c r="H8448" s="2">
        <v>44988.0</v>
      </c>
      <c r="J8448" s="3">
        <f t="shared" si="2"/>
        <v>1</v>
      </c>
      <c r="K8448" s="4">
        <f t="shared" si="3"/>
        <v>2</v>
      </c>
      <c r="L8448" s="4">
        <f t="shared" si="4"/>
        <v>2</v>
      </c>
      <c r="S8448" s="1" t="s">
        <v>8485</v>
      </c>
      <c r="T8448" s="4" t="str">
        <f t="shared" si="5"/>
        <v>Coffee</v>
      </c>
      <c r="U8448" s="4" t="str">
        <f t="shared" si="6"/>
        <v>Takeaway</v>
      </c>
      <c r="V8448" s="4" t="str">
        <f t="shared" si="7"/>
        <v>UNKNOWN</v>
      </c>
      <c r="W8448" s="4">
        <f t="shared" ref="W8448:Y8448" si="8455">IF(OR(J8448 = "ERROR", J8448 = ""), "UNKNOWN", J8448)</f>
        <v>1</v>
      </c>
      <c r="X8448" s="4">
        <f t="shared" si="8455"/>
        <v>2</v>
      </c>
      <c r="Y8448" s="4">
        <f t="shared" si="8455"/>
        <v>2</v>
      </c>
      <c r="Z8448" s="5">
        <f t="shared" si="9"/>
        <v>44988</v>
      </c>
    </row>
    <row r="8449">
      <c r="A8449" s="1" t="s">
        <v>8486</v>
      </c>
      <c r="B8449" s="1" t="s">
        <v>81</v>
      </c>
      <c r="C8449" s="1" t="s">
        <v>25</v>
      </c>
      <c r="D8449" s="1">
        <v>1.5</v>
      </c>
      <c r="E8449" s="1">
        <v>1.5</v>
      </c>
      <c r="F8449" s="1" t="s">
        <v>39</v>
      </c>
      <c r="G8449" s="1" t="s">
        <v>24</v>
      </c>
      <c r="H8449" s="2">
        <v>44934.0</v>
      </c>
      <c r="J8449" s="3">
        <f t="shared" si="2"/>
        <v>1</v>
      </c>
      <c r="K8449" s="4">
        <f t="shared" si="3"/>
        <v>1.5</v>
      </c>
      <c r="L8449" s="4">
        <f t="shared" si="4"/>
        <v>1.5</v>
      </c>
      <c r="S8449" s="1" t="s">
        <v>8486</v>
      </c>
      <c r="T8449" s="4" t="str">
        <f t="shared" si="5"/>
        <v>Tea</v>
      </c>
      <c r="U8449" s="4" t="str">
        <f t="shared" si="6"/>
        <v>Takeaway</v>
      </c>
      <c r="V8449" s="4" t="str">
        <f t="shared" si="7"/>
        <v>Digital Wallet</v>
      </c>
      <c r="W8449" s="4">
        <f t="shared" ref="W8449:Y8449" si="8456">IF(OR(J8449 = "ERROR", J8449 = ""), "UNKNOWN", J8449)</f>
        <v>1</v>
      </c>
      <c r="X8449" s="4">
        <f t="shared" si="8456"/>
        <v>1.5</v>
      </c>
      <c r="Y8449" s="4">
        <f t="shared" si="8456"/>
        <v>1.5</v>
      </c>
      <c r="Z8449" s="5">
        <f t="shared" si="9"/>
        <v>44934</v>
      </c>
    </row>
    <row r="8450">
      <c r="A8450" s="1" t="s">
        <v>8487</v>
      </c>
      <c r="B8450" s="1" t="s">
        <v>55</v>
      </c>
      <c r="C8450" s="1">
        <v>4.0</v>
      </c>
      <c r="D8450" s="1">
        <v>3.0</v>
      </c>
      <c r="E8450" s="1">
        <v>12.0</v>
      </c>
      <c r="F8450" s="1" t="s">
        <v>30</v>
      </c>
      <c r="G8450" s="1" t="s">
        <v>24</v>
      </c>
      <c r="H8450" s="2">
        <v>45080.0</v>
      </c>
      <c r="J8450" s="3">
        <f t="shared" si="2"/>
        <v>4</v>
      </c>
      <c r="K8450" s="4">
        <f t="shared" si="3"/>
        <v>3</v>
      </c>
      <c r="L8450" s="4">
        <f t="shared" si="4"/>
        <v>12</v>
      </c>
      <c r="S8450" s="1" t="s">
        <v>8487</v>
      </c>
      <c r="T8450" s="4" t="str">
        <f t="shared" si="5"/>
        <v>Juice</v>
      </c>
      <c r="U8450" s="4" t="str">
        <f t="shared" si="6"/>
        <v>Takeaway</v>
      </c>
      <c r="V8450" s="4" t="str">
        <f t="shared" si="7"/>
        <v>UNKNOWN</v>
      </c>
      <c r="W8450" s="4">
        <f t="shared" ref="W8450:Y8450" si="8457">IF(OR(J8450 = "ERROR", J8450 = ""), "UNKNOWN", J8450)</f>
        <v>4</v>
      </c>
      <c r="X8450" s="4">
        <f t="shared" si="8457"/>
        <v>3</v>
      </c>
      <c r="Y8450" s="4">
        <f t="shared" si="8457"/>
        <v>12</v>
      </c>
      <c r="Z8450" s="5">
        <f t="shared" si="9"/>
        <v>45080</v>
      </c>
    </row>
    <row r="8451">
      <c r="A8451" s="1" t="s">
        <v>8488</v>
      </c>
      <c r="C8451" s="1">
        <v>1.0</v>
      </c>
      <c r="D8451" s="1">
        <v>1.0</v>
      </c>
      <c r="E8451" s="1">
        <v>1.0</v>
      </c>
      <c r="F8451" s="1" t="s">
        <v>39</v>
      </c>
      <c r="G8451" s="1" t="s">
        <v>29</v>
      </c>
      <c r="H8451" s="6">
        <v>45270.0</v>
      </c>
      <c r="J8451" s="3">
        <f t="shared" si="2"/>
        <v>1</v>
      </c>
      <c r="K8451" s="4">
        <f t="shared" si="3"/>
        <v>1</v>
      </c>
      <c r="L8451" s="4">
        <f t="shared" si="4"/>
        <v>1</v>
      </c>
      <c r="S8451" s="1" t="s">
        <v>8488</v>
      </c>
      <c r="T8451" s="4" t="str">
        <f t="shared" si="5"/>
        <v>UNKNOWN</v>
      </c>
      <c r="U8451" s="4" t="str">
        <f t="shared" si="6"/>
        <v>In-store</v>
      </c>
      <c r="V8451" s="4" t="str">
        <f t="shared" si="7"/>
        <v>Digital Wallet</v>
      </c>
      <c r="W8451" s="4">
        <f t="shared" ref="W8451:Y8451" si="8458">IF(OR(J8451 = "ERROR", J8451 = ""), "UNKNOWN", J8451)</f>
        <v>1</v>
      </c>
      <c r="X8451" s="4">
        <f t="shared" si="8458"/>
        <v>1</v>
      </c>
      <c r="Y8451" s="4">
        <f t="shared" si="8458"/>
        <v>1</v>
      </c>
      <c r="Z8451" s="7">
        <f t="shared" si="9"/>
        <v>45270</v>
      </c>
    </row>
    <row r="8452">
      <c r="A8452" s="1" t="s">
        <v>8489</v>
      </c>
      <c r="B8452" s="1" t="s">
        <v>36</v>
      </c>
      <c r="C8452" s="1">
        <v>1.0</v>
      </c>
      <c r="D8452" s="1">
        <v>5.0</v>
      </c>
      <c r="E8452" s="1">
        <v>5.0</v>
      </c>
      <c r="F8452" s="1" t="s">
        <v>28</v>
      </c>
      <c r="H8452" s="2">
        <v>45031.0</v>
      </c>
      <c r="J8452" s="3">
        <f t="shared" si="2"/>
        <v>1</v>
      </c>
      <c r="K8452" s="4">
        <f t="shared" si="3"/>
        <v>5</v>
      </c>
      <c r="L8452" s="4">
        <f t="shared" si="4"/>
        <v>5</v>
      </c>
      <c r="S8452" s="1" t="s">
        <v>8489</v>
      </c>
      <c r="T8452" s="4" t="str">
        <f t="shared" si="5"/>
        <v>Salad</v>
      </c>
      <c r="U8452" s="4" t="str">
        <f t="shared" si="6"/>
        <v>UNKNOWN</v>
      </c>
      <c r="V8452" s="4" t="str">
        <f t="shared" si="7"/>
        <v>Cash</v>
      </c>
      <c r="W8452" s="4">
        <f t="shared" ref="W8452:Y8452" si="8459">IF(OR(J8452 = "ERROR", J8452 = ""), "UNKNOWN", J8452)</f>
        <v>1</v>
      </c>
      <c r="X8452" s="4">
        <f t="shared" si="8459"/>
        <v>5</v>
      </c>
      <c r="Y8452" s="4">
        <f t="shared" si="8459"/>
        <v>5</v>
      </c>
      <c r="Z8452" s="5">
        <f t="shared" si="9"/>
        <v>45031</v>
      </c>
    </row>
    <row r="8453">
      <c r="A8453" s="1" t="s">
        <v>8490</v>
      </c>
      <c r="B8453" s="1" t="s">
        <v>22</v>
      </c>
      <c r="C8453" s="1">
        <v>4.0</v>
      </c>
      <c r="D8453" s="1">
        <v>2.0</v>
      </c>
      <c r="E8453" s="1">
        <v>8.0</v>
      </c>
      <c r="F8453" s="1" t="s">
        <v>23</v>
      </c>
      <c r="G8453" s="1" t="s">
        <v>29</v>
      </c>
      <c r="H8453" s="2">
        <v>44978.0</v>
      </c>
      <c r="J8453" s="3">
        <f t="shared" si="2"/>
        <v>4</v>
      </c>
      <c r="K8453" s="4">
        <f t="shared" si="3"/>
        <v>2</v>
      </c>
      <c r="L8453" s="4">
        <f t="shared" si="4"/>
        <v>8</v>
      </c>
      <c r="S8453" s="1" t="s">
        <v>8490</v>
      </c>
      <c r="T8453" s="4" t="str">
        <f t="shared" si="5"/>
        <v>Coffee</v>
      </c>
      <c r="U8453" s="4" t="str">
        <f t="shared" si="6"/>
        <v>In-store</v>
      </c>
      <c r="V8453" s="4" t="str">
        <f t="shared" si="7"/>
        <v>Credit Card</v>
      </c>
      <c r="W8453" s="4">
        <f t="shared" ref="W8453:Y8453" si="8460">IF(OR(J8453 = "ERROR", J8453 = ""), "UNKNOWN", J8453)</f>
        <v>4</v>
      </c>
      <c r="X8453" s="4">
        <f t="shared" si="8460"/>
        <v>2</v>
      </c>
      <c r="Y8453" s="4">
        <f t="shared" si="8460"/>
        <v>8</v>
      </c>
      <c r="Z8453" s="5">
        <f t="shared" si="9"/>
        <v>44978</v>
      </c>
    </row>
    <row r="8454">
      <c r="A8454" s="1" t="s">
        <v>8491</v>
      </c>
      <c r="B8454" s="1" t="s">
        <v>81</v>
      </c>
      <c r="C8454" s="1">
        <v>5.0</v>
      </c>
      <c r="D8454" s="1">
        <v>1.5</v>
      </c>
      <c r="E8454" s="1">
        <v>7.5</v>
      </c>
      <c r="F8454" s="1" t="s">
        <v>23</v>
      </c>
      <c r="G8454" s="1" t="s">
        <v>29</v>
      </c>
      <c r="J8454" s="3">
        <f t="shared" si="2"/>
        <v>5</v>
      </c>
      <c r="K8454" s="4">
        <f t="shared" si="3"/>
        <v>1.5</v>
      </c>
      <c r="L8454" s="4">
        <f t="shared" si="4"/>
        <v>7.5</v>
      </c>
      <c r="S8454" s="1" t="s">
        <v>8491</v>
      </c>
      <c r="T8454" s="4" t="str">
        <f t="shared" si="5"/>
        <v>Tea</v>
      </c>
      <c r="U8454" s="4" t="str">
        <f t="shared" si="6"/>
        <v>In-store</v>
      </c>
      <c r="V8454" s="4" t="str">
        <f t="shared" si="7"/>
        <v>Credit Card</v>
      </c>
      <c r="W8454" s="4">
        <f t="shared" ref="W8454:Y8454" si="8461">IF(OR(J8454 = "ERROR", J8454 = ""), "UNKNOWN", J8454)</f>
        <v>5</v>
      </c>
      <c r="X8454" s="4">
        <f t="shared" si="8461"/>
        <v>1.5</v>
      </c>
      <c r="Y8454" s="4">
        <f t="shared" si="8461"/>
        <v>7.5</v>
      </c>
      <c r="Z8454" s="4" t="str">
        <f t="shared" si="9"/>
        <v>UNKNOWN</v>
      </c>
    </row>
    <row r="8455">
      <c r="A8455" s="1" t="s">
        <v>8492</v>
      </c>
      <c r="B8455" s="1" t="s">
        <v>32</v>
      </c>
      <c r="C8455" s="1">
        <v>3.0</v>
      </c>
      <c r="D8455" s="1">
        <v>1.0</v>
      </c>
      <c r="E8455" s="1">
        <v>3.0</v>
      </c>
      <c r="F8455" s="1" t="s">
        <v>28</v>
      </c>
      <c r="G8455" s="1" t="s">
        <v>24</v>
      </c>
      <c r="H8455" s="2">
        <v>45201.0</v>
      </c>
      <c r="J8455" s="3">
        <f t="shared" si="2"/>
        <v>3</v>
      </c>
      <c r="K8455" s="4">
        <f t="shared" si="3"/>
        <v>1</v>
      </c>
      <c r="L8455" s="4">
        <f t="shared" si="4"/>
        <v>3</v>
      </c>
      <c r="S8455" s="1" t="s">
        <v>8492</v>
      </c>
      <c r="T8455" s="4" t="str">
        <f t="shared" si="5"/>
        <v>Cookie</v>
      </c>
      <c r="U8455" s="4" t="str">
        <f t="shared" si="6"/>
        <v>Takeaway</v>
      </c>
      <c r="V8455" s="4" t="str">
        <f t="shared" si="7"/>
        <v>Cash</v>
      </c>
      <c r="W8455" s="4">
        <f t="shared" ref="W8455:Y8455" si="8462">IF(OR(J8455 = "ERROR", J8455 = ""), "UNKNOWN", J8455)</f>
        <v>3</v>
      </c>
      <c r="X8455" s="4">
        <f t="shared" si="8462"/>
        <v>1</v>
      </c>
      <c r="Y8455" s="4">
        <f t="shared" si="8462"/>
        <v>3</v>
      </c>
      <c r="Z8455" s="5">
        <f t="shared" si="9"/>
        <v>45201</v>
      </c>
    </row>
    <row r="8456">
      <c r="A8456" s="1" t="s">
        <v>8493</v>
      </c>
      <c r="B8456" s="1" t="s">
        <v>22</v>
      </c>
      <c r="C8456" s="1">
        <v>3.0</v>
      </c>
      <c r="D8456" s="1">
        <v>2.0</v>
      </c>
      <c r="E8456" s="1" t="s">
        <v>25</v>
      </c>
      <c r="H8456" s="2">
        <v>45153.0</v>
      </c>
      <c r="J8456" s="3">
        <f t="shared" si="2"/>
        <v>3</v>
      </c>
      <c r="K8456" s="4">
        <f t="shared" si="3"/>
        <v>2</v>
      </c>
      <c r="L8456" s="4">
        <f t="shared" si="4"/>
        <v>6</v>
      </c>
      <c r="S8456" s="1" t="s">
        <v>8493</v>
      </c>
      <c r="T8456" s="4" t="str">
        <f t="shared" si="5"/>
        <v>Coffee</v>
      </c>
      <c r="U8456" s="4" t="str">
        <f t="shared" si="6"/>
        <v>UNKNOWN</v>
      </c>
      <c r="V8456" s="4" t="str">
        <f t="shared" si="7"/>
        <v>UNKNOWN</v>
      </c>
      <c r="W8456" s="4">
        <f t="shared" ref="W8456:Y8456" si="8463">IF(OR(J8456 = "ERROR", J8456 = ""), "UNKNOWN", J8456)</f>
        <v>3</v>
      </c>
      <c r="X8456" s="4">
        <f t="shared" si="8463"/>
        <v>2</v>
      </c>
      <c r="Y8456" s="4">
        <f t="shared" si="8463"/>
        <v>6</v>
      </c>
      <c r="Z8456" s="5">
        <f t="shared" si="9"/>
        <v>45153</v>
      </c>
    </row>
    <row r="8457">
      <c r="A8457" s="1" t="s">
        <v>8494</v>
      </c>
      <c r="B8457" s="1" t="s">
        <v>44</v>
      </c>
      <c r="C8457" s="1">
        <v>1.0</v>
      </c>
      <c r="D8457" s="1">
        <v>4.0</v>
      </c>
      <c r="E8457" s="1">
        <v>4.0</v>
      </c>
      <c r="F8457" s="1" t="s">
        <v>28</v>
      </c>
      <c r="G8457" s="1" t="s">
        <v>24</v>
      </c>
      <c r="H8457" s="2">
        <v>45049.0</v>
      </c>
      <c r="J8457" s="3">
        <f t="shared" si="2"/>
        <v>1</v>
      </c>
      <c r="K8457" s="4">
        <f t="shared" si="3"/>
        <v>4</v>
      </c>
      <c r="L8457" s="4">
        <f t="shared" si="4"/>
        <v>4</v>
      </c>
      <c r="S8457" s="1" t="s">
        <v>8494</v>
      </c>
      <c r="T8457" s="4" t="str">
        <f t="shared" si="5"/>
        <v>Sandwich</v>
      </c>
      <c r="U8457" s="4" t="str">
        <f t="shared" si="6"/>
        <v>Takeaway</v>
      </c>
      <c r="V8457" s="4" t="str">
        <f t="shared" si="7"/>
        <v>Cash</v>
      </c>
      <c r="W8457" s="4">
        <f t="shared" ref="W8457:Y8457" si="8464">IF(OR(J8457 = "ERROR", J8457 = ""), "UNKNOWN", J8457)</f>
        <v>1</v>
      </c>
      <c r="X8457" s="4">
        <f t="shared" si="8464"/>
        <v>4</v>
      </c>
      <c r="Y8457" s="4">
        <f t="shared" si="8464"/>
        <v>4</v>
      </c>
      <c r="Z8457" s="5">
        <f t="shared" si="9"/>
        <v>45049</v>
      </c>
    </row>
    <row r="8458">
      <c r="A8458" s="1" t="s">
        <v>8495</v>
      </c>
      <c r="B8458" s="1" t="s">
        <v>32</v>
      </c>
      <c r="C8458" s="1">
        <v>4.0</v>
      </c>
      <c r="D8458" s="1">
        <v>1.0</v>
      </c>
      <c r="E8458" s="1">
        <v>4.0</v>
      </c>
      <c r="F8458" s="1" t="s">
        <v>23</v>
      </c>
      <c r="G8458" s="1" t="s">
        <v>25</v>
      </c>
      <c r="H8458" s="2">
        <v>45178.0</v>
      </c>
      <c r="J8458" s="3">
        <f t="shared" si="2"/>
        <v>4</v>
      </c>
      <c r="K8458" s="4">
        <f t="shared" si="3"/>
        <v>1</v>
      </c>
      <c r="L8458" s="4">
        <f t="shared" si="4"/>
        <v>4</v>
      </c>
      <c r="S8458" s="1" t="s">
        <v>8495</v>
      </c>
      <c r="T8458" s="4" t="str">
        <f t="shared" si="5"/>
        <v>Cookie</v>
      </c>
      <c r="U8458" s="4" t="str">
        <f t="shared" si="6"/>
        <v>UNKNOWN</v>
      </c>
      <c r="V8458" s="4" t="str">
        <f t="shared" si="7"/>
        <v>Credit Card</v>
      </c>
      <c r="W8458" s="4">
        <f t="shared" ref="W8458:Y8458" si="8465">IF(OR(J8458 = "ERROR", J8458 = ""), "UNKNOWN", J8458)</f>
        <v>4</v>
      </c>
      <c r="X8458" s="4">
        <f t="shared" si="8465"/>
        <v>1</v>
      </c>
      <c r="Y8458" s="4">
        <f t="shared" si="8465"/>
        <v>4</v>
      </c>
      <c r="Z8458" s="5">
        <f t="shared" si="9"/>
        <v>45178</v>
      </c>
    </row>
    <row r="8459">
      <c r="A8459" s="1" t="s">
        <v>8496</v>
      </c>
      <c r="B8459" s="1" t="s">
        <v>36</v>
      </c>
      <c r="C8459" s="1">
        <v>5.0</v>
      </c>
      <c r="D8459" s="1">
        <v>5.0</v>
      </c>
      <c r="E8459" s="1">
        <v>25.0</v>
      </c>
      <c r="F8459" s="1" t="s">
        <v>25</v>
      </c>
      <c r="G8459" s="1" t="s">
        <v>29</v>
      </c>
      <c r="H8459" s="2">
        <v>45002.0</v>
      </c>
      <c r="J8459" s="3">
        <f t="shared" si="2"/>
        <v>5</v>
      </c>
      <c r="K8459" s="4">
        <f t="shared" si="3"/>
        <v>5</v>
      </c>
      <c r="L8459" s="4">
        <f t="shared" si="4"/>
        <v>25</v>
      </c>
      <c r="S8459" s="1" t="s">
        <v>8496</v>
      </c>
      <c r="T8459" s="4" t="str">
        <f t="shared" si="5"/>
        <v>Salad</v>
      </c>
      <c r="U8459" s="4" t="str">
        <f t="shared" si="6"/>
        <v>In-store</v>
      </c>
      <c r="V8459" s="4" t="str">
        <f t="shared" si="7"/>
        <v>UNKNOWN</v>
      </c>
      <c r="W8459" s="4">
        <f t="shared" ref="W8459:Y8459" si="8466">IF(OR(J8459 = "ERROR", J8459 = ""), "UNKNOWN", J8459)</f>
        <v>5</v>
      </c>
      <c r="X8459" s="4">
        <f t="shared" si="8466"/>
        <v>5</v>
      </c>
      <c r="Y8459" s="4">
        <f t="shared" si="8466"/>
        <v>25</v>
      </c>
      <c r="Z8459" s="5">
        <f t="shared" si="9"/>
        <v>45002</v>
      </c>
    </row>
    <row r="8460">
      <c r="A8460" s="1" t="s">
        <v>8497</v>
      </c>
      <c r="C8460" s="1">
        <v>5.0</v>
      </c>
      <c r="D8460" s="1" t="s">
        <v>25</v>
      </c>
      <c r="E8460" s="1">
        <v>15.0</v>
      </c>
      <c r="G8460" s="1" t="s">
        <v>29</v>
      </c>
      <c r="H8460" s="2">
        <v>45040.0</v>
      </c>
      <c r="J8460" s="3">
        <f t="shared" si="2"/>
        <v>5</v>
      </c>
      <c r="K8460" s="4">
        <f t="shared" si="3"/>
        <v>3</v>
      </c>
      <c r="L8460" s="4">
        <f t="shared" si="4"/>
        <v>15</v>
      </c>
      <c r="S8460" s="1" t="s">
        <v>8497</v>
      </c>
      <c r="T8460" s="4" t="str">
        <f t="shared" si="5"/>
        <v>UNKNOWN</v>
      </c>
      <c r="U8460" s="4" t="str">
        <f t="shared" si="6"/>
        <v>In-store</v>
      </c>
      <c r="V8460" s="4" t="str">
        <f t="shared" si="7"/>
        <v>UNKNOWN</v>
      </c>
      <c r="W8460" s="4">
        <f t="shared" ref="W8460:Y8460" si="8467">IF(OR(J8460 = "ERROR", J8460 = ""), "UNKNOWN", J8460)</f>
        <v>5</v>
      </c>
      <c r="X8460" s="4">
        <f t="shared" si="8467"/>
        <v>3</v>
      </c>
      <c r="Y8460" s="4">
        <f t="shared" si="8467"/>
        <v>15</v>
      </c>
      <c r="Z8460" s="5">
        <f t="shared" si="9"/>
        <v>45040</v>
      </c>
    </row>
    <row r="8461">
      <c r="A8461" s="1" t="s">
        <v>8498</v>
      </c>
      <c r="B8461" s="1" t="s">
        <v>36</v>
      </c>
      <c r="C8461" s="1">
        <v>1.0</v>
      </c>
      <c r="D8461" s="1">
        <v>5.0</v>
      </c>
      <c r="E8461" s="1">
        <v>5.0</v>
      </c>
      <c r="F8461" s="1" t="s">
        <v>39</v>
      </c>
      <c r="H8461" s="2">
        <v>45012.0</v>
      </c>
      <c r="J8461" s="3">
        <f t="shared" si="2"/>
        <v>1</v>
      </c>
      <c r="K8461" s="4">
        <f t="shared" si="3"/>
        <v>5</v>
      </c>
      <c r="L8461" s="4">
        <f t="shared" si="4"/>
        <v>5</v>
      </c>
      <c r="S8461" s="1" t="s">
        <v>8498</v>
      </c>
      <c r="T8461" s="4" t="str">
        <f t="shared" si="5"/>
        <v>Salad</v>
      </c>
      <c r="U8461" s="4" t="str">
        <f t="shared" si="6"/>
        <v>UNKNOWN</v>
      </c>
      <c r="V8461" s="4" t="str">
        <f t="shared" si="7"/>
        <v>Digital Wallet</v>
      </c>
      <c r="W8461" s="4">
        <f t="shared" ref="W8461:Y8461" si="8468">IF(OR(J8461 = "ERROR", J8461 = ""), "UNKNOWN", J8461)</f>
        <v>1</v>
      </c>
      <c r="X8461" s="4">
        <f t="shared" si="8468"/>
        <v>5</v>
      </c>
      <c r="Y8461" s="4">
        <f t="shared" si="8468"/>
        <v>5</v>
      </c>
      <c r="Z8461" s="5">
        <f t="shared" si="9"/>
        <v>45012</v>
      </c>
    </row>
    <row r="8462">
      <c r="A8462" s="1" t="s">
        <v>8499</v>
      </c>
      <c r="B8462" s="1" t="s">
        <v>81</v>
      </c>
      <c r="C8462" s="1">
        <v>1.0</v>
      </c>
      <c r="D8462" s="1">
        <v>1.5</v>
      </c>
      <c r="E8462" s="1">
        <v>1.5</v>
      </c>
      <c r="F8462" s="1" t="s">
        <v>25</v>
      </c>
      <c r="H8462" s="2">
        <v>45056.0</v>
      </c>
      <c r="J8462" s="3">
        <f t="shared" si="2"/>
        <v>1</v>
      </c>
      <c r="K8462" s="4">
        <f t="shared" si="3"/>
        <v>1.5</v>
      </c>
      <c r="L8462" s="4">
        <f t="shared" si="4"/>
        <v>1.5</v>
      </c>
      <c r="S8462" s="1" t="s">
        <v>8499</v>
      </c>
      <c r="T8462" s="4" t="str">
        <f t="shared" si="5"/>
        <v>Tea</v>
      </c>
      <c r="U8462" s="4" t="str">
        <f t="shared" si="6"/>
        <v>UNKNOWN</v>
      </c>
      <c r="V8462" s="4" t="str">
        <f t="shared" si="7"/>
        <v>UNKNOWN</v>
      </c>
      <c r="W8462" s="4">
        <f t="shared" ref="W8462:Y8462" si="8469">IF(OR(J8462 = "ERROR", J8462 = ""), "UNKNOWN", J8462)</f>
        <v>1</v>
      </c>
      <c r="X8462" s="4">
        <f t="shared" si="8469"/>
        <v>1.5</v>
      </c>
      <c r="Y8462" s="4">
        <f t="shared" si="8469"/>
        <v>1.5</v>
      </c>
      <c r="Z8462" s="5">
        <f t="shared" si="9"/>
        <v>45056</v>
      </c>
    </row>
    <row r="8463">
      <c r="A8463" s="1" t="s">
        <v>8500</v>
      </c>
      <c r="B8463" s="1" t="s">
        <v>36</v>
      </c>
      <c r="C8463" s="1">
        <v>4.0</v>
      </c>
      <c r="D8463" s="1">
        <v>5.0</v>
      </c>
      <c r="E8463" s="1">
        <v>20.0</v>
      </c>
      <c r="F8463" s="1" t="s">
        <v>23</v>
      </c>
      <c r="G8463" s="1" t="s">
        <v>24</v>
      </c>
      <c r="H8463" s="2">
        <v>45073.0</v>
      </c>
      <c r="J8463" s="3">
        <f t="shared" si="2"/>
        <v>4</v>
      </c>
      <c r="K8463" s="4">
        <f t="shared" si="3"/>
        <v>5</v>
      </c>
      <c r="L8463" s="4">
        <f t="shared" si="4"/>
        <v>20</v>
      </c>
      <c r="S8463" s="1" t="s">
        <v>8500</v>
      </c>
      <c r="T8463" s="4" t="str">
        <f t="shared" si="5"/>
        <v>Salad</v>
      </c>
      <c r="U8463" s="4" t="str">
        <f t="shared" si="6"/>
        <v>Takeaway</v>
      </c>
      <c r="V8463" s="4" t="str">
        <f t="shared" si="7"/>
        <v>Credit Card</v>
      </c>
      <c r="W8463" s="4">
        <f t="shared" ref="W8463:Y8463" si="8470">IF(OR(J8463 = "ERROR", J8463 = ""), "UNKNOWN", J8463)</f>
        <v>4</v>
      </c>
      <c r="X8463" s="4">
        <f t="shared" si="8470"/>
        <v>5</v>
      </c>
      <c r="Y8463" s="4">
        <f t="shared" si="8470"/>
        <v>20</v>
      </c>
      <c r="Z8463" s="5">
        <f t="shared" si="9"/>
        <v>45073</v>
      </c>
    </row>
    <row r="8464">
      <c r="A8464" s="1" t="s">
        <v>8501</v>
      </c>
      <c r="B8464" s="1" t="s">
        <v>22</v>
      </c>
      <c r="C8464" s="1">
        <v>2.0</v>
      </c>
      <c r="D8464" s="1">
        <v>2.0</v>
      </c>
      <c r="E8464" s="1">
        <v>4.0</v>
      </c>
      <c r="F8464" s="1" t="s">
        <v>23</v>
      </c>
      <c r="G8464" s="1" t="s">
        <v>30</v>
      </c>
      <c r="H8464" s="2">
        <v>45200.0</v>
      </c>
      <c r="J8464" s="3">
        <f t="shared" si="2"/>
        <v>2</v>
      </c>
      <c r="K8464" s="4">
        <f t="shared" si="3"/>
        <v>2</v>
      </c>
      <c r="L8464" s="4">
        <f t="shared" si="4"/>
        <v>4</v>
      </c>
      <c r="S8464" s="1" t="s">
        <v>8501</v>
      </c>
      <c r="T8464" s="4" t="str">
        <f t="shared" si="5"/>
        <v>Coffee</v>
      </c>
      <c r="U8464" s="4" t="str">
        <f t="shared" si="6"/>
        <v>UNKNOWN</v>
      </c>
      <c r="V8464" s="4" t="str">
        <f t="shared" si="7"/>
        <v>Credit Card</v>
      </c>
      <c r="W8464" s="4">
        <f t="shared" ref="W8464:Y8464" si="8471">IF(OR(J8464 = "ERROR", J8464 = ""), "UNKNOWN", J8464)</f>
        <v>2</v>
      </c>
      <c r="X8464" s="4">
        <f t="shared" si="8471"/>
        <v>2</v>
      </c>
      <c r="Y8464" s="4">
        <f t="shared" si="8471"/>
        <v>4</v>
      </c>
      <c r="Z8464" s="5">
        <f t="shared" si="9"/>
        <v>45200</v>
      </c>
    </row>
    <row r="8465">
      <c r="A8465" s="1" t="s">
        <v>8502</v>
      </c>
      <c r="B8465" s="1" t="s">
        <v>30</v>
      </c>
      <c r="C8465" s="1">
        <v>5.0</v>
      </c>
      <c r="D8465" s="1" t="s">
        <v>25</v>
      </c>
      <c r="E8465" s="1">
        <v>15.0</v>
      </c>
      <c r="F8465" s="1" t="s">
        <v>28</v>
      </c>
      <c r="G8465" s="1" t="s">
        <v>24</v>
      </c>
      <c r="H8465" s="2">
        <v>45003.0</v>
      </c>
      <c r="J8465" s="3">
        <f t="shared" si="2"/>
        <v>5</v>
      </c>
      <c r="K8465" s="4">
        <f t="shared" si="3"/>
        <v>3</v>
      </c>
      <c r="L8465" s="4">
        <f t="shared" si="4"/>
        <v>15</v>
      </c>
      <c r="S8465" s="1" t="s">
        <v>8502</v>
      </c>
      <c r="T8465" s="4" t="str">
        <f t="shared" si="5"/>
        <v>UNKNOWN</v>
      </c>
      <c r="U8465" s="4" t="str">
        <f t="shared" si="6"/>
        <v>Takeaway</v>
      </c>
      <c r="V8465" s="4" t="str">
        <f t="shared" si="7"/>
        <v>Cash</v>
      </c>
      <c r="W8465" s="4">
        <f t="shared" ref="W8465:Y8465" si="8472">IF(OR(J8465 = "ERROR", J8465 = ""), "UNKNOWN", J8465)</f>
        <v>5</v>
      </c>
      <c r="X8465" s="4">
        <f t="shared" si="8472"/>
        <v>3</v>
      </c>
      <c r="Y8465" s="4">
        <f t="shared" si="8472"/>
        <v>15</v>
      </c>
      <c r="Z8465" s="5">
        <f t="shared" si="9"/>
        <v>45003</v>
      </c>
    </row>
    <row r="8466">
      <c r="A8466" s="1" t="s">
        <v>8503</v>
      </c>
      <c r="B8466" s="1" t="s">
        <v>55</v>
      </c>
      <c r="C8466" s="1" t="s">
        <v>25</v>
      </c>
      <c r="D8466" s="1">
        <v>3.0</v>
      </c>
      <c r="E8466" s="1">
        <v>12.0</v>
      </c>
      <c r="G8466" s="1" t="s">
        <v>24</v>
      </c>
      <c r="H8466" s="1" t="s">
        <v>30</v>
      </c>
      <c r="J8466" s="3">
        <f t="shared" si="2"/>
        <v>4</v>
      </c>
      <c r="K8466" s="4">
        <f t="shared" si="3"/>
        <v>3</v>
      </c>
      <c r="L8466" s="4">
        <f t="shared" si="4"/>
        <v>12</v>
      </c>
      <c r="S8466" s="1" t="s">
        <v>8503</v>
      </c>
      <c r="T8466" s="4" t="str">
        <f t="shared" si="5"/>
        <v>Juice</v>
      </c>
      <c r="U8466" s="4" t="str">
        <f t="shared" si="6"/>
        <v>Takeaway</v>
      </c>
      <c r="V8466" s="4" t="str">
        <f t="shared" si="7"/>
        <v>UNKNOWN</v>
      </c>
      <c r="W8466" s="4">
        <f t="shared" ref="W8466:Y8466" si="8473">IF(OR(J8466 = "ERROR", J8466 = ""), "UNKNOWN", J8466)</f>
        <v>4</v>
      </c>
      <c r="X8466" s="4">
        <f t="shared" si="8473"/>
        <v>3</v>
      </c>
      <c r="Y8466" s="4">
        <f t="shared" si="8473"/>
        <v>12</v>
      </c>
      <c r="Z8466" s="4" t="str">
        <f t="shared" si="9"/>
        <v>UNKNOWN</v>
      </c>
    </row>
    <row r="8467">
      <c r="A8467" s="1" t="s">
        <v>8504</v>
      </c>
      <c r="B8467" s="1" t="s">
        <v>22</v>
      </c>
      <c r="C8467" s="1" t="s">
        <v>25</v>
      </c>
      <c r="D8467" s="1">
        <v>2.0</v>
      </c>
      <c r="E8467" s="1" t="s">
        <v>30</v>
      </c>
      <c r="G8467" s="1" t="s">
        <v>25</v>
      </c>
      <c r="H8467" s="2">
        <v>45080.0</v>
      </c>
      <c r="J8467" s="3" t="str">
        <f t="shared" si="2"/>
        <v>ERROR</v>
      </c>
      <c r="K8467" s="4">
        <f t="shared" si="3"/>
        <v>2</v>
      </c>
      <c r="L8467" s="4" t="str">
        <f t="shared" si="4"/>
        <v>UNKNOWN</v>
      </c>
      <c r="S8467" s="1" t="s">
        <v>8504</v>
      </c>
      <c r="T8467" s="4" t="str">
        <f t="shared" si="5"/>
        <v>Coffee</v>
      </c>
      <c r="U8467" s="4" t="str">
        <f t="shared" si="6"/>
        <v>UNKNOWN</v>
      </c>
      <c r="V8467" s="4" t="str">
        <f t="shared" si="7"/>
        <v>UNKNOWN</v>
      </c>
      <c r="W8467" s="4" t="str">
        <f t="shared" ref="W8467:Y8467" si="8474">IF(OR(J8467 = "ERROR", J8467 = ""), "UNKNOWN", J8467)</f>
        <v>UNKNOWN</v>
      </c>
      <c r="X8467" s="4">
        <f t="shared" si="8474"/>
        <v>2</v>
      </c>
      <c r="Y8467" s="4" t="str">
        <f t="shared" si="8474"/>
        <v>UNKNOWN</v>
      </c>
      <c r="Z8467" s="5">
        <f t="shared" si="9"/>
        <v>45080</v>
      </c>
    </row>
    <row r="8468">
      <c r="A8468" s="1" t="s">
        <v>8505</v>
      </c>
      <c r="B8468" s="1" t="s">
        <v>32</v>
      </c>
      <c r="C8468" s="1">
        <v>2.0</v>
      </c>
      <c r="D8468" s="1">
        <v>1.0</v>
      </c>
      <c r="E8468" s="1">
        <v>2.0</v>
      </c>
      <c r="F8468" s="1" t="s">
        <v>28</v>
      </c>
      <c r="H8468" s="6">
        <v>45227.0</v>
      </c>
      <c r="J8468" s="3">
        <f t="shared" si="2"/>
        <v>2</v>
      </c>
      <c r="K8468" s="4">
        <f t="shared" si="3"/>
        <v>1</v>
      </c>
      <c r="L8468" s="4">
        <f t="shared" si="4"/>
        <v>2</v>
      </c>
      <c r="S8468" s="1" t="s">
        <v>8505</v>
      </c>
      <c r="T8468" s="4" t="str">
        <f t="shared" si="5"/>
        <v>Cookie</v>
      </c>
      <c r="U8468" s="4" t="str">
        <f t="shared" si="6"/>
        <v>UNKNOWN</v>
      </c>
      <c r="V8468" s="4" t="str">
        <f t="shared" si="7"/>
        <v>Cash</v>
      </c>
      <c r="W8468" s="4">
        <f t="shared" ref="W8468:Y8468" si="8475">IF(OR(J8468 = "ERROR", J8468 = ""), "UNKNOWN", J8468)</f>
        <v>2</v>
      </c>
      <c r="X8468" s="4">
        <f t="shared" si="8475"/>
        <v>1</v>
      </c>
      <c r="Y8468" s="4">
        <f t="shared" si="8475"/>
        <v>2</v>
      </c>
      <c r="Z8468" s="7">
        <f t="shared" si="9"/>
        <v>45227</v>
      </c>
    </row>
    <row r="8469">
      <c r="A8469" s="1" t="s">
        <v>8506</v>
      </c>
      <c r="B8469" s="1" t="s">
        <v>36</v>
      </c>
      <c r="C8469" s="1">
        <v>2.0</v>
      </c>
      <c r="D8469" s="1">
        <v>5.0</v>
      </c>
      <c r="E8469" s="1">
        <v>10.0</v>
      </c>
      <c r="F8469" s="1" t="s">
        <v>39</v>
      </c>
      <c r="G8469" s="1" t="s">
        <v>24</v>
      </c>
      <c r="H8469" s="2">
        <v>45236.0</v>
      </c>
      <c r="J8469" s="3">
        <f t="shared" si="2"/>
        <v>2</v>
      </c>
      <c r="K8469" s="4">
        <f t="shared" si="3"/>
        <v>5</v>
      </c>
      <c r="L8469" s="4">
        <f t="shared" si="4"/>
        <v>10</v>
      </c>
      <c r="S8469" s="1" t="s">
        <v>8506</v>
      </c>
      <c r="T8469" s="4" t="str">
        <f t="shared" si="5"/>
        <v>Salad</v>
      </c>
      <c r="U8469" s="4" t="str">
        <f t="shared" si="6"/>
        <v>Takeaway</v>
      </c>
      <c r="V8469" s="4" t="str">
        <f t="shared" si="7"/>
        <v>Digital Wallet</v>
      </c>
      <c r="W8469" s="4">
        <f t="shared" ref="W8469:Y8469" si="8476">IF(OR(J8469 = "ERROR", J8469 = ""), "UNKNOWN", J8469)</f>
        <v>2</v>
      </c>
      <c r="X8469" s="4">
        <f t="shared" si="8476"/>
        <v>5</v>
      </c>
      <c r="Y8469" s="4">
        <f t="shared" si="8476"/>
        <v>10</v>
      </c>
      <c r="Z8469" s="5">
        <f t="shared" si="9"/>
        <v>45236</v>
      </c>
    </row>
    <row r="8470">
      <c r="A8470" s="1" t="s">
        <v>8507</v>
      </c>
      <c r="B8470" s="1" t="s">
        <v>55</v>
      </c>
      <c r="C8470" s="1">
        <v>3.0</v>
      </c>
      <c r="D8470" s="1">
        <v>3.0</v>
      </c>
      <c r="E8470" s="1">
        <v>9.0</v>
      </c>
      <c r="F8470" s="1" t="s">
        <v>39</v>
      </c>
      <c r="G8470" s="1" t="s">
        <v>29</v>
      </c>
      <c r="H8470" s="1" t="s">
        <v>25</v>
      </c>
      <c r="J8470" s="3">
        <f t="shared" si="2"/>
        <v>3</v>
      </c>
      <c r="K8470" s="4">
        <f t="shared" si="3"/>
        <v>3</v>
      </c>
      <c r="L8470" s="4">
        <f t="shared" si="4"/>
        <v>9</v>
      </c>
      <c r="S8470" s="1" t="s">
        <v>8507</v>
      </c>
      <c r="T8470" s="4" t="str">
        <f t="shared" si="5"/>
        <v>Juice</v>
      </c>
      <c r="U8470" s="4" t="str">
        <f t="shared" si="6"/>
        <v>In-store</v>
      </c>
      <c r="V8470" s="4" t="str">
        <f t="shared" si="7"/>
        <v>Digital Wallet</v>
      </c>
      <c r="W8470" s="4">
        <f t="shared" ref="W8470:Y8470" si="8477">IF(OR(J8470 = "ERROR", J8470 = ""), "UNKNOWN", J8470)</f>
        <v>3</v>
      </c>
      <c r="X8470" s="4">
        <f t="shared" si="8477"/>
        <v>3</v>
      </c>
      <c r="Y8470" s="4">
        <f t="shared" si="8477"/>
        <v>9</v>
      </c>
      <c r="Z8470" s="4" t="str">
        <f t="shared" si="9"/>
        <v>UNKNOWN</v>
      </c>
    </row>
    <row r="8471">
      <c r="A8471" s="1" t="s">
        <v>8508</v>
      </c>
      <c r="B8471" s="1" t="s">
        <v>55</v>
      </c>
      <c r="C8471" s="1">
        <v>5.0</v>
      </c>
      <c r="D8471" s="1">
        <v>3.0</v>
      </c>
      <c r="E8471" s="1">
        <v>15.0</v>
      </c>
      <c r="F8471" s="1" t="s">
        <v>39</v>
      </c>
      <c r="H8471" s="6">
        <v>45245.0</v>
      </c>
      <c r="J8471" s="3">
        <f t="shared" si="2"/>
        <v>5</v>
      </c>
      <c r="K8471" s="4">
        <f t="shared" si="3"/>
        <v>3</v>
      </c>
      <c r="L8471" s="4">
        <f t="shared" si="4"/>
        <v>15</v>
      </c>
      <c r="S8471" s="1" t="s">
        <v>8508</v>
      </c>
      <c r="T8471" s="4" t="str">
        <f t="shared" si="5"/>
        <v>Juice</v>
      </c>
      <c r="U8471" s="4" t="str">
        <f t="shared" si="6"/>
        <v>UNKNOWN</v>
      </c>
      <c r="V8471" s="4" t="str">
        <f t="shared" si="7"/>
        <v>Digital Wallet</v>
      </c>
      <c r="W8471" s="4">
        <f t="shared" ref="W8471:Y8471" si="8478">IF(OR(J8471 = "ERROR", J8471 = ""), "UNKNOWN", J8471)</f>
        <v>5</v>
      </c>
      <c r="X8471" s="4">
        <f t="shared" si="8478"/>
        <v>3</v>
      </c>
      <c r="Y8471" s="4">
        <f t="shared" si="8478"/>
        <v>15</v>
      </c>
      <c r="Z8471" s="7">
        <f t="shared" si="9"/>
        <v>45245</v>
      </c>
    </row>
    <row r="8472">
      <c r="A8472" s="1" t="s">
        <v>8509</v>
      </c>
      <c r="B8472" s="1" t="s">
        <v>22</v>
      </c>
      <c r="C8472" s="1">
        <v>1.0</v>
      </c>
      <c r="D8472" s="1">
        <v>2.0</v>
      </c>
      <c r="E8472" s="1">
        <v>2.0</v>
      </c>
      <c r="F8472" s="1" t="s">
        <v>28</v>
      </c>
      <c r="H8472" s="2">
        <v>44933.0</v>
      </c>
      <c r="J8472" s="3">
        <f t="shared" si="2"/>
        <v>1</v>
      </c>
      <c r="K8472" s="4">
        <f t="shared" si="3"/>
        <v>2</v>
      </c>
      <c r="L8472" s="4">
        <f t="shared" si="4"/>
        <v>2</v>
      </c>
      <c r="S8472" s="1" t="s">
        <v>8509</v>
      </c>
      <c r="T8472" s="4" t="str">
        <f t="shared" si="5"/>
        <v>Coffee</v>
      </c>
      <c r="U8472" s="4" t="str">
        <f t="shared" si="6"/>
        <v>UNKNOWN</v>
      </c>
      <c r="V8472" s="4" t="str">
        <f t="shared" si="7"/>
        <v>Cash</v>
      </c>
      <c r="W8472" s="4">
        <f t="shared" ref="W8472:Y8472" si="8479">IF(OR(J8472 = "ERROR", J8472 = ""), "UNKNOWN", J8472)</f>
        <v>1</v>
      </c>
      <c r="X8472" s="4">
        <f t="shared" si="8479"/>
        <v>2</v>
      </c>
      <c r="Y8472" s="4">
        <f t="shared" si="8479"/>
        <v>2</v>
      </c>
      <c r="Z8472" s="5">
        <f t="shared" si="9"/>
        <v>44933</v>
      </c>
    </row>
    <row r="8473">
      <c r="A8473" s="1" t="s">
        <v>8510</v>
      </c>
      <c r="B8473" s="1" t="s">
        <v>41</v>
      </c>
      <c r="C8473" s="1">
        <v>1.0</v>
      </c>
      <c r="D8473" s="1">
        <v>4.0</v>
      </c>
      <c r="E8473" s="1">
        <v>4.0</v>
      </c>
      <c r="F8473" s="1" t="s">
        <v>28</v>
      </c>
      <c r="G8473" s="1" t="s">
        <v>29</v>
      </c>
      <c r="H8473" s="6">
        <v>45250.0</v>
      </c>
      <c r="J8473" s="3">
        <f t="shared" si="2"/>
        <v>1</v>
      </c>
      <c r="K8473" s="4">
        <f t="shared" si="3"/>
        <v>4</v>
      </c>
      <c r="L8473" s="4">
        <f t="shared" si="4"/>
        <v>4</v>
      </c>
      <c r="S8473" s="1" t="s">
        <v>8510</v>
      </c>
      <c r="T8473" s="4" t="str">
        <f t="shared" si="5"/>
        <v>Smoothie</v>
      </c>
      <c r="U8473" s="4" t="str">
        <f t="shared" si="6"/>
        <v>In-store</v>
      </c>
      <c r="V8473" s="4" t="str">
        <f t="shared" si="7"/>
        <v>Cash</v>
      </c>
      <c r="W8473" s="4">
        <f t="shared" ref="W8473:Y8473" si="8480">IF(OR(J8473 = "ERROR", J8473 = ""), "UNKNOWN", J8473)</f>
        <v>1</v>
      </c>
      <c r="X8473" s="4">
        <f t="shared" si="8480"/>
        <v>4</v>
      </c>
      <c r="Y8473" s="4">
        <f t="shared" si="8480"/>
        <v>4</v>
      </c>
      <c r="Z8473" s="7">
        <f t="shared" si="9"/>
        <v>45250</v>
      </c>
    </row>
    <row r="8474">
      <c r="A8474" s="1" t="s">
        <v>8511</v>
      </c>
      <c r="B8474" s="1" t="s">
        <v>27</v>
      </c>
      <c r="C8474" s="1">
        <v>2.0</v>
      </c>
      <c r="D8474" s="1">
        <v>3.0</v>
      </c>
      <c r="E8474" s="1">
        <v>6.0</v>
      </c>
      <c r="F8474" s="1" t="s">
        <v>39</v>
      </c>
      <c r="G8474" s="1" t="s">
        <v>29</v>
      </c>
      <c r="H8474" s="2">
        <v>45194.0</v>
      </c>
      <c r="J8474" s="3">
        <f t="shared" si="2"/>
        <v>2</v>
      </c>
      <c r="K8474" s="4">
        <f t="shared" si="3"/>
        <v>3</v>
      </c>
      <c r="L8474" s="4">
        <f t="shared" si="4"/>
        <v>6</v>
      </c>
      <c r="S8474" s="1" t="s">
        <v>8511</v>
      </c>
      <c r="T8474" s="4" t="str">
        <f t="shared" si="5"/>
        <v>Cake</v>
      </c>
      <c r="U8474" s="4" t="str">
        <f t="shared" si="6"/>
        <v>In-store</v>
      </c>
      <c r="V8474" s="4" t="str">
        <f t="shared" si="7"/>
        <v>Digital Wallet</v>
      </c>
      <c r="W8474" s="4">
        <f t="shared" ref="W8474:Y8474" si="8481">IF(OR(J8474 = "ERROR", J8474 = ""), "UNKNOWN", J8474)</f>
        <v>2</v>
      </c>
      <c r="X8474" s="4">
        <f t="shared" si="8481"/>
        <v>3</v>
      </c>
      <c r="Y8474" s="4">
        <f t="shared" si="8481"/>
        <v>6</v>
      </c>
      <c r="Z8474" s="5">
        <f t="shared" si="9"/>
        <v>45194</v>
      </c>
    </row>
    <row r="8475">
      <c r="A8475" s="1" t="s">
        <v>8512</v>
      </c>
      <c r="B8475" s="1" t="s">
        <v>44</v>
      </c>
      <c r="C8475" s="1">
        <v>3.0</v>
      </c>
      <c r="D8475" s="1">
        <v>4.0</v>
      </c>
      <c r="E8475" s="1">
        <v>12.0</v>
      </c>
      <c r="F8475" s="1" t="s">
        <v>28</v>
      </c>
      <c r="G8475" s="1" t="s">
        <v>30</v>
      </c>
      <c r="H8475" s="2">
        <v>45172.0</v>
      </c>
      <c r="J8475" s="3">
        <f t="shared" si="2"/>
        <v>3</v>
      </c>
      <c r="K8475" s="4">
        <f t="shared" si="3"/>
        <v>4</v>
      </c>
      <c r="L8475" s="4">
        <f t="shared" si="4"/>
        <v>12</v>
      </c>
      <c r="S8475" s="1" t="s">
        <v>8512</v>
      </c>
      <c r="T8475" s="4" t="str">
        <f t="shared" si="5"/>
        <v>Sandwich</v>
      </c>
      <c r="U8475" s="4" t="str">
        <f t="shared" si="6"/>
        <v>UNKNOWN</v>
      </c>
      <c r="V8475" s="4" t="str">
        <f t="shared" si="7"/>
        <v>Cash</v>
      </c>
      <c r="W8475" s="4">
        <f t="shared" ref="W8475:Y8475" si="8482">IF(OR(J8475 = "ERROR", J8475 = ""), "UNKNOWN", J8475)</f>
        <v>3</v>
      </c>
      <c r="X8475" s="4">
        <f t="shared" si="8482"/>
        <v>4</v>
      </c>
      <c r="Y8475" s="4">
        <f t="shared" si="8482"/>
        <v>12</v>
      </c>
      <c r="Z8475" s="5">
        <f t="shared" si="9"/>
        <v>45172</v>
      </c>
    </row>
    <row r="8476">
      <c r="A8476" s="1" t="s">
        <v>8513</v>
      </c>
      <c r="B8476" s="1" t="s">
        <v>44</v>
      </c>
      <c r="C8476" s="1" t="s">
        <v>25</v>
      </c>
      <c r="D8476" s="1">
        <v>4.0</v>
      </c>
      <c r="E8476" s="1">
        <v>8.0</v>
      </c>
      <c r="F8476" s="1" t="s">
        <v>39</v>
      </c>
      <c r="H8476" s="2">
        <v>44936.0</v>
      </c>
      <c r="J8476" s="3">
        <f t="shared" si="2"/>
        <v>2</v>
      </c>
      <c r="K8476" s="4">
        <f t="shared" si="3"/>
        <v>4</v>
      </c>
      <c r="L8476" s="4">
        <f t="shared" si="4"/>
        <v>8</v>
      </c>
      <c r="S8476" s="1" t="s">
        <v>8513</v>
      </c>
      <c r="T8476" s="4" t="str">
        <f t="shared" si="5"/>
        <v>Sandwich</v>
      </c>
      <c r="U8476" s="4" t="str">
        <f t="shared" si="6"/>
        <v>UNKNOWN</v>
      </c>
      <c r="V8476" s="4" t="str">
        <f t="shared" si="7"/>
        <v>Digital Wallet</v>
      </c>
      <c r="W8476" s="4">
        <f t="shared" ref="W8476:Y8476" si="8483">IF(OR(J8476 = "ERROR", J8476 = ""), "UNKNOWN", J8476)</f>
        <v>2</v>
      </c>
      <c r="X8476" s="4">
        <f t="shared" si="8483"/>
        <v>4</v>
      </c>
      <c r="Y8476" s="4">
        <f t="shared" si="8483"/>
        <v>8</v>
      </c>
      <c r="Z8476" s="5">
        <f t="shared" si="9"/>
        <v>44936</v>
      </c>
    </row>
    <row r="8477">
      <c r="A8477" s="1" t="s">
        <v>8514</v>
      </c>
      <c r="B8477" s="1" t="s">
        <v>27</v>
      </c>
      <c r="C8477" s="1">
        <v>4.0</v>
      </c>
      <c r="D8477" s="1">
        <v>3.0</v>
      </c>
      <c r="E8477" s="1">
        <v>12.0</v>
      </c>
      <c r="F8477" s="1" t="s">
        <v>39</v>
      </c>
      <c r="H8477" s="2">
        <v>45021.0</v>
      </c>
      <c r="J8477" s="3">
        <f t="shared" si="2"/>
        <v>4</v>
      </c>
      <c r="K8477" s="4">
        <f t="shared" si="3"/>
        <v>3</v>
      </c>
      <c r="L8477" s="4">
        <f t="shared" si="4"/>
        <v>12</v>
      </c>
      <c r="S8477" s="1" t="s">
        <v>8514</v>
      </c>
      <c r="T8477" s="4" t="str">
        <f t="shared" si="5"/>
        <v>Cake</v>
      </c>
      <c r="U8477" s="4" t="str">
        <f t="shared" si="6"/>
        <v>UNKNOWN</v>
      </c>
      <c r="V8477" s="4" t="str">
        <f t="shared" si="7"/>
        <v>Digital Wallet</v>
      </c>
      <c r="W8477" s="4">
        <f t="shared" ref="W8477:Y8477" si="8484">IF(OR(J8477 = "ERROR", J8477 = ""), "UNKNOWN", J8477)</f>
        <v>4</v>
      </c>
      <c r="X8477" s="4">
        <f t="shared" si="8484"/>
        <v>3</v>
      </c>
      <c r="Y8477" s="4">
        <f t="shared" si="8484"/>
        <v>12</v>
      </c>
      <c r="Z8477" s="5">
        <f t="shared" si="9"/>
        <v>45021</v>
      </c>
    </row>
    <row r="8478">
      <c r="A8478" s="1" t="s">
        <v>8515</v>
      </c>
      <c r="B8478" s="1" t="s">
        <v>55</v>
      </c>
      <c r="C8478" s="1">
        <v>1.0</v>
      </c>
      <c r="D8478" s="1">
        <v>3.0</v>
      </c>
      <c r="E8478" s="1">
        <v>3.0</v>
      </c>
      <c r="F8478" s="1" t="s">
        <v>23</v>
      </c>
      <c r="G8478" s="1" t="s">
        <v>29</v>
      </c>
      <c r="H8478" s="2">
        <v>45088.0</v>
      </c>
      <c r="J8478" s="3">
        <f t="shared" si="2"/>
        <v>1</v>
      </c>
      <c r="K8478" s="4">
        <f t="shared" si="3"/>
        <v>3</v>
      </c>
      <c r="L8478" s="4">
        <f t="shared" si="4"/>
        <v>3</v>
      </c>
      <c r="S8478" s="1" t="s">
        <v>8515</v>
      </c>
      <c r="T8478" s="4" t="str">
        <f t="shared" si="5"/>
        <v>Juice</v>
      </c>
      <c r="U8478" s="4" t="str">
        <f t="shared" si="6"/>
        <v>In-store</v>
      </c>
      <c r="V8478" s="4" t="str">
        <f t="shared" si="7"/>
        <v>Credit Card</v>
      </c>
      <c r="W8478" s="4">
        <f t="shared" ref="W8478:Y8478" si="8485">IF(OR(J8478 = "ERROR", J8478 = ""), "UNKNOWN", J8478)</f>
        <v>1</v>
      </c>
      <c r="X8478" s="4">
        <f t="shared" si="8485"/>
        <v>3</v>
      </c>
      <c r="Y8478" s="4">
        <f t="shared" si="8485"/>
        <v>3</v>
      </c>
      <c r="Z8478" s="5">
        <f t="shared" si="9"/>
        <v>45088</v>
      </c>
    </row>
    <row r="8479">
      <c r="A8479" s="1" t="s">
        <v>8516</v>
      </c>
      <c r="B8479" s="1" t="s">
        <v>27</v>
      </c>
      <c r="C8479" s="1">
        <v>5.0</v>
      </c>
      <c r="D8479" s="1">
        <v>3.0</v>
      </c>
      <c r="E8479" s="1">
        <v>15.0</v>
      </c>
      <c r="G8479" s="1" t="s">
        <v>29</v>
      </c>
      <c r="H8479" s="2">
        <v>45081.0</v>
      </c>
      <c r="J8479" s="3">
        <f t="shared" si="2"/>
        <v>5</v>
      </c>
      <c r="K8479" s="4">
        <f t="shared" si="3"/>
        <v>3</v>
      </c>
      <c r="L8479" s="4">
        <f t="shared" si="4"/>
        <v>15</v>
      </c>
      <c r="S8479" s="1" t="s">
        <v>8516</v>
      </c>
      <c r="T8479" s="4" t="str">
        <f t="shared" si="5"/>
        <v>Cake</v>
      </c>
      <c r="U8479" s="4" t="str">
        <f t="shared" si="6"/>
        <v>In-store</v>
      </c>
      <c r="V8479" s="4" t="str">
        <f t="shared" si="7"/>
        <v>UNKNOWN</v>
      </c>
      <c r="W8479" s="4">
        <f t="shared" ref="W8479:Y8479" si="8486">IF(OR(J8479 = "ERROR", J8479 = ""), "UNKNOWN", J8479)</f>
        <v>5</v>
      </c>
      <c r="X8479" s="4">
        <f t="shared" si="8486"/>
        <v>3</v>
      </c>
      <c r="Y8479" s="4">
        <f t="shared" si="8486"/>
        <v>15</v>
      </c>
      <c r="Z8479" s="5">
        <f t="shared" si="9"/>
        <v>45081</v>
      </c>
    </row>
    <row r="8480">
      <c r="A8480" s="1" t="s">
        <v>8517</v>
      </c>
      <c r="B8480" s="1" t="s">
        <v>55</v>
      </c>
      <c r="C8480" s="1">
        <v>1.0</v>
      </c>
      <c r="D8480" s="1">
        <v>3.0</v>
      </c>
      <c r="E8480" s="1">
        <v>3.0</v>
      </c>
      <c r="G8480" s="1" t="s">
        <v>24</v>
      </c>
      <c r="H8480" s="2">
        <v>45097.0</v>
      </c>
      <c r="J8480" s="3">
        <f t="shared" si="2"/>
        <v>1</v>
      </c>
      <c r="K8480" s="4">
        <f t="shared" si="3"/>
        <v>3</v>
      </c>
      <c r="L8480" s="4">
        <f t="shared" si="4"/>
        <v>3</v>
      </c>
      <c r="S8480" s="1" t="s">
        <v>8517</v>
      </c>
      <c r="T8480" s="4" t="str">
        <f t="shared" si="5"/>
        <v>Juice</v>
      </c>
      <c r="U8480" s="4" t="str">
        <f t="shared" si="6"/>
        <v>Takeaway</v>
      </c>
      <c r="V8480" s="4" t="str">
        <f t="shared" si="7"/>
        <v>UNKNOWN</v>
      </c>
      <c r="W8480" s="4">
        <f t="shared" ref="W8480:Y8480" si="8487">IF(OR(J8480 = "ERROR", J8480 = ""), "UNKNOWN", J8480)</f>
        <v>1</v>
      </c>
      <c r="X8480" s="4">
        <f t="shared" si="8487"/>
        <v>3</v>
      </c>
      <c r="Y8480" s="4">
        <f t="shared" si="8487"/>
        <v>3</v>
      </c>
      <c r="Z8480" s="5">
        <f t="shared" si="9"/>
        <v>45097</v>
      </c>
    </row>
    <row r="8481">
      <c r="A8481" s="1" t="s">
        <v>8518</v>
      </c>
      <c r="B8481" s="1" t="s">
        <v>44</v>
      </c>
      <c r="D8481" s="1">
        <v>4.0</v>
      </c>
      <c r="G8481" s="1" t="s">
        <v>24</v>
      </c>
      <c r="H8481" s="2">
        <v>45180.0</v>
      </c>
      <c r="J8481" s="3" t="str">
        <f t="shared" si="2"/>
        <v/>
      </c>
      <c r="K8481" s="4">
        <f t="shared" si="3"/>
        <v>4</v>
      </c>
      <c r="L8481" s="4" t="str">
        <f t="shared" si="4"/>
        <v/>
      </c>
      <c r="S8481" s="1" t="s">
        <v>8518</v>
      </c>
      <c r="T8481" s="4" t="str">
        <f t="shared" si="5"/>
        <v>Sandwich</v>
      </c>
      <c r="U8481" s="4" t="str">
        <f t="shared" si="6"/>
        <v>Takeaway</v>
      </c>
      <c r="V8481" s="4" t="str">
        <f t="shared" si="7"/>
        <v>UNKNOWN</v>
      </c>
      <c r="W8481" s="4" t="str">
        <f t="shared" ref="W8481:Y8481" si="8488">IF(OR(J8481 = "ERROR", J8481 = ""), "UNKNOWN", J8481)</f>
        <v>UNKNOWN</v>
      </c>
      <c r="X8481" s="4">
        <f t="shared" si="8488"/>
        <v>4</v>
      </c>
      <c r="Y8481" s="4" t="str">
        <f t="shared" si="8488"/>
        <v>UNKNOWN</v>
      </c>
      <c r="Z8481" s="5">
        <f t="shared" si="9"/>
        <v>45180</v>
      </c>
    </row>
    <row r="8482">
      <c r="A8482" s="1" t="s">
        <v>8519</v>
      </c>
      <c r="B8482" s="1" t="s">
        <v>81</v>
      </c>
      <c r="C8482" s="1">
        <v>3.0</v>
      </c>
      <c r="D8482" s="1">
        <v>1.5</v>
      </c>
      <c r="E8482" s="1">
        <v>4.5</v>
      </c>
      <c r="G8482" s="1" t="s">
        <v>29</v>
      </c>
      <c r="H8482" s="2">
        <v>44951.0</v>
      </c>
      <c r="J8482" s="3">
        <f t="shared" si="2"/>
        <v>3</v>
      </c>
      <c r="K8482" s="4">
        <f t="shared" si="3"/>
        <v>1.5</v>
      </c>
      <c r="L8482" s="4">
        <f t="shared" si="4"/>
        <v>4.5</v>
      </c>
      <c r="S8482" s="1" t="s">
        <v>8519</v>
      </c>
      <c r="T8482" s="4" t="str">
        <f t="shared" si="5"/>
        <v>Tea</v>
      </c>
      <c r="U8482" s="4" t="str">
        <f t="shared" si="6"/>
        <v>In-store</v>
      </c>
      <c r="V8482" s="4" t="str">
        <f t="shared" si="7"/>
        <v>UNKNOWN</v>
      </c>
      <c r="W8482" s="4">
        <f t="shared" ref="W8482:Y8482" si="8489">IF(OR(J8482 = "ERROR", J8482 = ""), "UNKNOWN", J8482)</f>
        <v>3</v>
      </c>
      <c r="X8482" s="4">
        <f t="shared" si="8489"/>
        <v>1.5</v>
      </c>
      <c r="Y8482" s="4">
        <f t="shared" si="8489"/>
        <v>4.5</v>
      </c>
      <c r="Z8482" s="5">
        <f t="shared" si="9"/>
        <v>44951</v>
      </c>
    </row>
    <row r="8483">
      <c r="A8483" s="1" t="s">
        <v>8520</v>
      </c>
      <c r="B8483" s="1" t="s">
        <v>55</v>
      </c>
      <c r="C8483" s="1">
        <v>5.0</v>
      </c>
      <c r="D8483" s="1" t="s">
        <v>30</v>
      </c>
      <c r="E8483" s="1">
        <v>15.0</v>
      </c>
      <c r="F8483" s="1" t="s">
        <v>28</v>
      </c>
      <c r="H8483" s="6">
        <v>45278.0</v>
      </c>
      <c r="J8483" s="3">
        <f t="shared" si="2"/>
        <v>5</v>
      </c>
      <c r="K8483" s="4">
        <f t="shared" si="3"/>
        <v>3</v>
      </c>
      <c r="L8483" s="4">
        <f t="shared" si="4"/>
        <v>15</v>
      </c>
      <c r="S8483" s="1" t="s">
        <v>8520</v>
      </c>
      <c r="T8483" s="4" t="str">
        <f t="shared" si="5"/>
        <v>Juice</v>
      </c>
      <c r="U8483" s="4" t="str">
        <f t="shared" si="6"/>
        <v>UNKNOWN</v>
      </c>
      <c r="V8483" s="4" t="str">
        <f t="shared" si="7"/>
        <v>Cash</v>
      </c>
      <c r="W8483" s="4">
        <f t="shared" ref="W8483:Y8483" si="8490">IF(OR(J8483 = "ERROR", J8483 = ""), "UNKNOWN", J8483)</f>
        <v>5</v>
      </c>
      <c r="X8483" s="4">
        <f t="shared" si="8490"/>
        <v>3</v>
      </c>
      <c r="Y8483" s="4">
        <f t="shared" si="8490"/>
        <v>15</v>
      </c>
      <c r="Z8483" s="7">
        <f t="shared" si="9"/>
        <v>45278</v>
      </c>
    </row>
    <row r="8484">
      <c r="A8484" s="1" t="s">
        <v>8521</v>
      </c>
      <c r="B8484" s="1" t="s">
        <v>22</v>
      </c>
      <c r="C8484" s="1">
        <v>1.0</v>
      </c>
      <c r="D8484" s="1">
        <v>2.0</v>
      </c>
      <c r="E8484" s="1">
        <v>2.0</v>
      </c>
      <c r="F8484" s="1" t="s">
        <v>23</v>
      </c>
      <c r="H8484" s="2">
        <v>45178.0</v>
      </c>
      <c r="J8484" s="3">
        <f t="shared" si="2"/>
        <v>1</v>
      </c>
      <c r="K8484" s="4">
        <f t="shared" si="3"/>
        <v>2</v>
      </c>
      <c r="L8484" s="4">
        <f t="shared" si="4"/>
        <v>2</v>
      </c>
      <c r="S8484" s="1" t="s">
        <v>8521</v>
      </c>
      <c r="T8484" s="4" t="str">
        <f t="shared" si="5"/>
        <v>Coffee</v>
      </c>
      <c r="U8484" s="4" t="str">
        <f t="shared" si="6"/>
        <v>UNKNOWN</v>
      </c>
      <c r="V8484" s="4" t="str">
        <f t="shared" si="7"/>
        <v>Credit Card</v>
      </c>
      <c r="W8484" s="4">
        <f t="shared" ref="W8484:Y8484" si="8491">IF(OR(J8484 = "ERROR", J8484 = ""), "UNKNOWN", J8484)</f>
        <v>1</v>
      </c>
      <c r="X8484" s="4">
        <f t="shared" si="8491"/>
        <v>2</v>
      </c>
      <c r="Y8484" s="4">
        <f t="shared" si="8491"/>
        <v>2</v>
      </c>
      <c r="Z8484" s="5">
        <f t="shared" si="9"/>
        <v>45178</v>
      </c>
    </row>
    <row r="8485">
      <c r="A8485" s="1" t="s">
        <v>8522</v>
      </c>
      <c r="B8485" s="1" t="s">
        <v>41</v>
      </c>
      <c r="C8485" s="1">
        <v>5.0</v>
      </c>
      <c r="D8485" s="1">
        <v>4.0</v>
      </c>
      <c r="E8485" s="1">
        <v>20.0</v>
      </c>
      <c r="F8485" s="1" t="s">
        <v>39</v>
      </c>
      <c r="G8485" s="1" t="s">
        <v>29</v>
      </c>
      <c r="H8485" s="6">
        <v>45275.0</v>
      </c>
      <c r="J8485" s="3">
        <f t="shared" si="2"/>
        <v>5</v>
      </c>
      <c r="K8485" s="4">
        <f t="shared" si="3"/>
        <v>4</v>
      </c>
      <c r="L8485" s="4">
        <f t="shared" si="4"/>
        <v>20</v>
      </c>
      <c r="S8485" s="1" t="s">
        <v>8522</v>
      </c>
      <c r="T8485" s="4" t="str">
        <f t="shared" si="5"/>
        <v>Smoothie</v>
      </c>
      <c r="U8485" s="4" t="str">
        <f t="shared" si="6"/>
        <v>In-store</v>
      </c>
      <c r="V8485" s="4" t="str">
        <f t="shared" si="7"/>
        <v>Digital Wallet</v>
      </c>
      <c r="W8485" s="4">
        <f t="shared" ref="W8485:Y8485" si="8492">IF(OR(J8485 = "ERROR", J8485 = ""), "UNKNOWN", J8485)</f>
        <v>5</v>
      </c>
      <c r="X8485" s="4">
        <f t="shared" si="8492"/>
        <v>4</v>
      </c>
      <c r="Y8485" s="4">
        <f t="shared" si="8492"/>
        <v>20</v>
      </c>
      <c r="Z8485" s="7">
        <f t="shared" si="9"/>
        <v>45275</v>
      </c>
    </row>
    <row r="8486">
      <c r="A8486" s="1" t="s">
        <v>8523</v>
      </c>
      <c r="B8486" s="1" t="s">
        <v>22</v>
      </c>
      <c r="C8486" s="1">
        <v>5.0</v>
      </c>
      <c r="D8486" s="1">
        <v>2.0</v>
      </c>
      <c r="E8486" s="1">
        <v>10.0</v>
      </c>
      <c r="F8486" s="1" t="s">
        <v>39</v>
      </c>
      <c r="G8486" s="1" t="s">
        <v>24</v>
      </c>
      <c r="H8486" s="6">
        <v>45253.0</v>
      </c>
      <c r="J8486" s="3">
        <f t="shared" si="2"/>
        <v>5</v>
      </c>
      <c r="K8486" s="4">
        <f t="shared" si="3"/>
        <v>2</v>
      </c>
      <c r="L8486" s="4">
        <f t="shared" si="4"/>
        <v>10</v>
      </c>
      <c r="S8486" s="1" t="s">
        <v>8523</v>
      </c>
      <c r="T8486" s="4" t="str">
        <f t="shared" si="5"/>
        <v>Coffee</v>
      </c>
      <c r="U8486" s="4" t="str">
        <f t="shared" si="6"/>
        <v>Takeaway</v>
      </c>
      <c r="V8486" s="4" t="str">
        <f t="shared" si="7"/>
        <v>Digital Wallet</v>
      </c>
      <c r="W8486" s="4">
        <f t="shared" ref="W8486:Y8486" si="8493">IF(OR(J8486 = "ERROR", J8486 = ""), "UNKNOWN", J8486)</f>
        <v>5</v>
      </c>
      <c r="X8486" s="4">
        <f t="shared" si="8493"/>
        <v>2</v>
      </c>
      <c r="Y8486" s="4">
        <f t="shared" si="8493"/>
        <v>10</v>
      </c>
      <c r="Z8486" s="7">
        <f t="shared" si="9"/>
        <v>45253</v>
      </c>
    </row>
    <row r="8487">
      <c r="A8487" s="1" t="s">
        <v>8524</v>
      </c>
      <c r="B8487" s="1" t="s">
        <v>32</v>
      </c>
      <c r="C8487" s="1">
        <v>1.0</v>
      </c>
      <c r="D8487" s="1">
        <v>1.0</v>
      </c>
      <c r="E8487" s="1">
        <v>1.0</v>
      </c>
      <c r="F8487" s="1" t="s">
        <v>23</v>
      </c>
      <c r="G8487" s="1" t="s">
        <v>29</v>
      </c>
      <c r="H8487" s="2">
        <v>45021.0</v>
      </c>
      <c r="J8487" s="3">
        <f t="shared" si="2"/>
        <v>1</v>
      </c>
      <c r="K8487" s="4">
        <f t="shared" si="3"/>
        <v>1</v>
      </c>
      <c r="L8487" s="4">
        <f t="shared" si="4"/>
        <v>1</v>
      </c>
      <c r="S8487" s="1" t="s">
        <v>8524</v>
      </c>
      <c r="T8487" s="4" t="str">
        <f t="shared" si="5"/>
        <v>Cookie</v>
      </c>
      <c r="U8487" s="4" t="str">
        <f t="shared" si="6"/>
        <v>In-store</v>
      </c>
      <c r="V8487" s="4" t="str">
        <f t="shared" si="7"/>
        <v>Credit Card</v>
      </c>
      <c r="W8487" s="4">
        <f t="shared" ref="W8487:Y8487" si="8494">IF(OR(J8487 = "ERROR", J8487 = ""), "UNKNOWN", J8487)</f>
        <v>1</v>
      </c>
      <c r="X8487" s="4">
        <f t="shared" si="8494"/>
        <v>1</v>
      </c>
      <c r="Y8487" s="4">
        <f t="shared" si="8494"/>
        <v>1</v>
      </c>
      <c r="Z8487" s="5">
        <f t="shared" si="9"/>
        <v>45021</v>
      </c>
    </row>
    <row r="8488">
      <c r="A8488" s="1" t="s">
        <v>8525</v>
      </c>
      <c r="B8488" s="1" t="s">
        <v>22</v>
      </c>
      <c r="C8488" s="1">
        <v>2.0</v>
      </c>
      <c r="D8488" s="1">
        <v>2.0</v>
      </c>
      <c r="E8488" s="1">
        <v>4.0</v>
      </c>
      <c r="F8488" s="1" t="s">
        <v>28</v>
      </c>
      <c r="H8488" s="1" t="s">
        <v>30</v>
      </c>
      <c r="J8488" s="3">
        <f t="shared" si="2"/>
        <v>2</v>
      </c>
      <c r="K8488" s="4">
        <f t="shared" si="3"/>
        <v>2</v>
      </c>
      <c r="L8488" s="4">
        <f t="shared" si="4"/>
        <v>4</v>
      </c>
      <c r="S8488" s="1" t="s">
        <v>8525</v>
      </c>
      <c r="T8488" s="4" t="str">
        <f t="shared" si="5"/>
        <v>Coffee</v>
      </c>
      <c r="U8488" s="4" t="str">
        <f t="shared" si="6"/>
        <v>UNKNOWN</v>
      </c>
      <c r="V8488" s="4" t="str">
        <f t="shared" si="7"/>
        <v>Cash</v>
      </c>
      <c r="W8488" s="4">
        <f t="shared" ref="W8488:Y8488" si="8495">IF(OR(J8488 = "ERROR", J8488 = ""), "UNKNOWN", J8488)</f>
        <v>2</v>
      </c>
      <c r="X8488" s="4">
        <f t="shared" si="8495"/>
        <v>2</v>
      </c>
      <c r="Y8488" s="4">
        <f t="shared" si="8495"/>
        <v>4</v>
      </c>
      <c r="Z8488" s="4" t="str">
        <f t="shared" si="9"/>
        <v>UNKNOWN</v>
      </c>
    </row>
    <row r="8489">
      <c r="A8489" s="1" t="s">
        <v>8526</v>
      </c>
      <c r="B8489" s="1" t="s">
        <v>44</v>
      </c>
      <c r="C8489" s="1">
        <v>2.0</v>
      </c>
      <c r="D8489" s="1">
        <v>4.0</v>
      </c>
      <c r="E8489" s="1">
        <v>8.0</v>
      </c>
      <c r="F8489" s="1" t="s">
        <v>39</v>
      </c>
      <c r="G8489" s="1" t="s">
        <v>24</v>
      </c>
      <c r="H8489" s="2">
        <v>45002.0</v>
      </c>
      <c r="J8489" s="3">
        <f t="shared" si="2"/>
        <v>2</v>
      </c>
      <c r="K8489" s="4">
        <f t="shared" si="3"/>
        <v>4</v>
      </c>
      <c r="L8489" s="4">
        <f t="shared" si="4"/>
        <v>8</v>
      </c>
      <c r="S8489" s="1" t="s">
        <v>8526</v>
      </c>
      <c r="T8489" s="4" t="str">
        <f t="shared" si="5"/>
        <v>Sandwich</v>
      </c>
      <c r="U8489" s="4" t="str">
        <f t="shared" si="6"/>
        <v>Takeaway</v>
      </c>
      <c r="V8489" s="4" t="str">
        <f t="shared" si="7"/>
        <v>Digital Wallet</v>
      </c>
      <c r="W8489" s="4">
        <f t="shared" ref="W8489:Y8489" si="8496">IF(OR(J8489 = "ERROR", J8489 = ""), "UNKNOWN", J8489)</f>
        <v>2</v>
      </c>
      <c r="X8489" s="4">
        <f t="shared" si="8496"/>
        <v>4</v>
      </c>
      <c r="Y8489" s="4">
        <f t="shared" si="8496"/>
        <v>8</v>
      </c>
      <c r="Z8489" s="5">
        <f t="shared" si="9"/>
        <v>45002</v>
      </c>
    </row>
    <row r="8490">
      <c r="A8490" s="1" t="s">
        <v>8527</v>
      </c>
      <c r="B8490" s="1" t="s">
        <v>27</v>
      </c>
      <c r="C8490" s="1">
        <v>2.0</v>
      </c>
      <c r="D8490" s="1">
        <v>3.0</v>
      </c>
      <c r="E8490" s="1" t="s">
        <v>30</v>
      </c>
      <c r="F8490" s="1" t="s">
        <v>28</v>
      </c>
      <c r="G8490" s="1" t="s">
        <v>24</v>
      </c>
      <c r="H8490" s="6">
        <v>45280.0</v>
      </c>
      <c r="J8490" s="3">
        <f t="shared" si="2"/>
        <v>2</v>
      </c>
      <c r="K8490" s="4">
        <f t="shared" si="3"/>
        <v>3</v>
      </c>
      <c r="L8490" s="4">
        <f t="shared" si="4"/>
        <v>6</v>
      </c>
      <c r="S8490" s="1" t="s">
        <v>8527</v>
      </c>
      <c r="T8490" s="4" t="str">
        <f t="shared" si="5"/>
        <v>Cake</v>
      </c>
      <c r="U8490" s="4" t="str">
        <f t="shared" si="6"/>
        <v>Takeaway</v>
      </c>
      <c r="V8490" s="4" t="str">
        <f t="shared" si="7"/>
        <v>Cash</v>
      </c>
      <c r="W8490" s="4">
        <f t="shared" ref="W8490:Y8490" si="8497">IF(OR(J8490 = "ERROR", J8490 = ""), "UNKNOWN", J8490)</f>
        <v>2</v>
      </c>
      <c r="X8490" s="4">
        <f t="shared" si="8497"/>
        <v>3</v>
      </c>
      <c r="Y8490" s="4">
        <f t="shared" si="8497"/>
        <v>6</v>
      </c>
      <c r="Z8490" s="7">
        <f t="shared" si="9"/>
        <v>45280</v>
      </c>
    </row>
    <row r="8491">
      <c r="A8491" s="1" t="s">
        <v>8528</v>
      </c>
      <c r="B8491" s="1" t="s">
        <v>55</v>
      </c>
      <c r="C8491" s="1">
        <v>3.0</v>
      </c>
      <c r="D8491" s="1">
        <v>3.0</v>
      </c>
      <c r="E8491" s="1">
        <v>9.0</v>
      </c>
      <c r="F8491" s="1" t="s">
        <v>23</v>
      </c>
      <c r="H8491" s="6">
        <v>45223.0</v>
      </c>
      <c r="J8491" s="3">
        <f t="shared" si="2"/>
        <v>3</v>
      </c>
      <c r="K8491" s="4">
        <f t="shared" si="3"/>
        <v>3</v>
      </c>
      <c r="L8491" s="4">
        <f t="shared" si="4"/>
        <v>9</v>
      </c>
      <c r="S8491" s="1" t="s">
        <v>8528</v>
      </c>
      <c r="T8491" s="4" t="str">
        <f t="shared" si="5"/>
        <v>Juice</v>
      </c>
      <c r="U8491" s="4" t="str">
        <f t="shared" si="6"/>
        <v>UNKNOWN</v>
      </c>
      <c r="V8491" s="4" t="str">
        <f t="shared" si="7"/>
        <v>Credit Card</v>
      </c>
      <c r="W8491" s="4">
        <f t="shared" ref="W8491:Y8491" si="8498">IF(OR(J8491 = "ERROR", J8491 = ""), "UNKNOWN", J8491)</f>
        <v>3</v>
      </c>
      <c r="X8491" s="4">
        <f t="shared" si="8498"/>
        <v>3</v>
      </c>
      <c r="Y8491" s="4">
        <f t="shared" si="8498"/>
        <v>9</v>
      </c>
      <c r="Z8491" s="7">
        <f t="shared" si="9"/>
        <v>45223</v>
      </c>
    </row>
    <row r="8492">
      <c r="A8492" s="1" t="s">
        <v>8529</v>
      </c>
      <c r="B8492" s="1" t="s">
        <v>36</v>
      </c>
      <c r="C8492" s="1">
        <v>2.0</v>
      </c>
      <c r="D8492" s="1">
        <v>5.0</v>
      </c>
      <c r="E8492" s="1">
        <v>10.0</v>
      </c>
      <c r="F8492" s="1" t="s">
        <v>23</v>
      </c>
      <c r="H8492" s="2">
        <v>45005.0</v>
      </c>
      <c r="J8492" s="3">
        <f t="shared" si="2"/>
        <v>2</v>
      </c>
      <c r="K8492" s="4">
        <f t="shared" si="3"/>
        <v>5</v>
      </c>
      <c r="L8492" s="4">
        <f t="shared" si="4"/>
        <v>10</v>
      </c>
      <c r="S8492" s="1" t="s">
        <v>8529</v>
      </c>
      <c r="T8492" s="4" t="str">
        <f t="shared" si="5"/>
        <v>Salad</v>
      </c>
      <c r="U8492" s="4" t="str">
        <f t="shared" si="6"/>
        <v>UNKNOWN</v>
      </c>
      <c r="V8492" s="4" t="str">
        <f t="shared" si="7"/>
        <v>Credit Card</v>
      </c>
      <c r="W8492" s="4">
        <f t="shared" ref="W8492:Y8492" si="8499">IF(OR(J8492 = "ERROR", J8492 = ""), "UNKNOWN", J8492)</f>
        <v>2</v>
      </c>
      <c r="X8492" s="4">
        <f t="shared" si="8499"/>
        <v>5</v>
      </c>
      <c r="Y8492" s="4">
        <f t="shared" si="8499"/>
        <v>10</v>
      </c>
      <c r="Z8492" s="5">
        <f t="shared" si="9"/>
        <v>45005</v>
      </c>
    </row>
    <row r="8493">
      <c r="A8493" s="1" t="s">
        <v>8530</v>
      </c>
      <c r="B8493" s="1" t="s">
        <v>22</v>
      </c>
      <c r="C8493" s="1">
        <v>1.0</v>
      </c>
      <c r="D8493" s="1">
        <v>2.0</v>
      </c>
      <c r="E8493" s="1">
        <v>2.0</v>
      </c>
      <c r="F8493" s="1" t="s">
        <v>25</v>
      </c>
      <c r="G8493" s="1" t="s">
        <v>29</v>
      </c>
      <c r="H8493" s="6">
        <v>45224.0</v>
      </c>
      <c r="J8493" s="3">
        <f t="shared" si="2"/>
        <v>1</v>
      </c>
      <c r="K8493" s="4">
        <f t="shared" si="3"/>
        <v>2</v>
      </c>
      <c r="L8493" s="4">
        <f t="shared" si="4"/>
        <v>2</v>
      </c>
      <c r="S8493" s="1" t="s">
        <v>8530</v>
      </c>
      <c r="T8493" s="4" t="str">
        <f t="shared" si="5"/>
        <v>Coffee</v>
      </c>
      <c r="U8493" s="4" t="str">
        <f t="shared" si="6"/>
        <v>In-store</v>
      </c>
      <c r="V8493" s="4" t="str">
        <f t="shared" si="7"/>
        <v>UNKNOWN</v>
      </c>
      <c r="W8493" s="4">
        <f t="shared" ref="W8493:Y8493" si="8500">IF(OR(J8493 = "ERROR", J8493 = ""), "UNKNOWN", J8493)</f>
        <v>1</v>
      </c>
      <c r="X8493" s="4">
        <f t="shared" si="8500"/>
        <v>2</v>
      </c>
      <c r="Y8493" s="4">
        <f t="shared" si="8500"/>
        <v>2</v>
      </c>
      <c r="Z8493" s="7">
        <f t="shared" si="9"/>
        <v>45224</v>
      </c>
    </row>
    <row r="8494">
      <c r="A8494" s="1" t="s">
        <v>8531</v>
      </c>
      <c r="B8494" s="1" t="s">
        <v>32</v>
      </c>
      <c r="C8494" s="1">
        <v>5.0</v>
      </c>
      <c r="D8494" s="1">
        <v>1.0</v>
      </c>
      <c r="E8494" s="1">
        <v>5.0</v>
      </c>
      <c r="F8494" s="1" t="s">
        <v>28</v>
      </c>
      <c r="G8494" s="1" t="s">
        <v>24</v>
      </c>
      <c r="H8494" s="2">
        <v>45025.0</v>
      </c>
      <c r="J8494" s="3">
        <f t="shared" si="2"/>
        <v>5</v>
      </c>
      <c r="K8494" s="4">
        <f t="shared" si="3"/>
        <v>1</v>
      </c>
      <c r="L8494" s="4">
        <f t="shared" si="4"/>
        <v>5</v>
      </c>
      <c r="S8494" s="1" t="s">
        <v>8531</v>
      </c>
      <c r="T8494" s="4" t="str">
        <f t="shared" si="5"/>
        <v>Cookie</v>
      </c>
      <c r="U8494" s="4" t="str">
        <f t="shared" si="6"/>
        <v>Takeaway</v>
      </c>
      <c r="V8494" s="4" t="str">
        <f t="shared" si="7"/>
        <v>Cash</v>
      </c>
      <c r="W8494" s="4">
        <f t="shared" ref="W8494:Y8494" si="8501">IF(OR(J8494 = "ERROR", J8494 = ""), "UNKNOWN", J8494)</f>
        <v>5</v>
      </c>
      <c r="X8494" s="4">
        <f t="shared" si="8501"/>
        <v>1</v>
      </c>
      <c r="Y8494" s="4">
        <f t="shared" si="8501"/>
        <v>5</v>
      </c>
      <c r="Z8494" s="5">
        <f t="shared" si="9"/>
        <v>45025</v>
      </c>
    </row>
    <row r="8495">
      <c r="A8495" s="1" t="s">
        <v>8532</v>
      </c>
      <c r="B8495" s="1" t="s">
        <v>81</v>
      </c>
      <c r="C8495" s="1">
        <v>3.0</v>
      </c>
      <c r="D8495" s="1">
        <v>1.5</v>
      </c>
      <c r="E8495" s="1">
        <v>4.5</v>
      </c>
      <c r="F8495" s="1" t="s">
        <v>39</v>
      </c>
      <c r="H8495" s="2">
        <v>45082.0</v>
      </c>
      <c r="J8495" s="3">
        <f t="shared" si="2"/>
        <v>3</v>
      </c>
      <c r="K8495" s="4">
        <f t="shared" si="3"/>
        <v>1.5</v>
      </c>
      <c r="L8495" s="4">
        <f t="shared" si="4"/>
        <v>4.5</v>
      </c>
      <c r="S8495" s="1" t="s">
        <v>8532</v>
      </c>
      <c r="T8495" s="4" t="str">
        <f t="shared" si="5"/>
        <v>Tea</v>
      </c>
      <c r="U8495" s="4" t="str">
        <f t="shared" si="6"/>
        <v>UNKNOWN</v>
      </c>
      <c r="V8495" s="4" t="str">
        <f t="shared" si="7"/>
        <v>Digital Wallet</v>
      </c>
      <c r="W8495" s="4">
        <f t="shared" ref="W8495:Y8495" si="8502">IF(OR(J8495 = "ERROR", J8495 = ""), "UNKNOWN", J8495)</f>
        <v>3</v>
      </c>
      <c r="X8495" s="4">
        <f t="shared" si="8502"/>
        <v>1.5</v>
      </c>
      <c r="Y8495" s="4">
        <f t="shared" si="8502"/>
        <v>4.5</v>
      </c>
      <c r="Z8495" s="5">
        <f t="shared" si="9"/>
        <v>45082</v>
      </c>
    </row>
    <row r="8496">
      <c r="A8496" s="1" t="s">
        <v>8533</v>
      </c>
      <c r="B8496" s="1" t="s">
        <v>36</v>
      </c>
      <c r="C8496" s="1">
        <v>1.0</v>
      </c>
      <c r="D8496" s="1" t="s">
        <v>25</v>
      </c>
      <c r="E8496" s="1">
        <v>5.0</v>
      </c>
      <c r="F8496" s="1" t="s">
        <v>28</v>
      </c>
      <c r="G8496" s="1" t="s">
        <v>29</v>
      </c>
      <c r="H8496" s="2">
        <v>45147.0</v>
      </c>
      <c r="J8496" s="3">
        <f t="shared" si="2"/>
        <v>1</v>
      </c>
      <c r="K8496" s="4">
        <f t="shared" si="3"/>
        <v>5</v>
      </c>
      <c r="L8496" s="4">
        <f t="shared" si="4"/>
        <v>5</v>
      </c>
      <c r="S8496" s="1" t="s">
        <v>8533</v>
      </c>
      <c r="T8496" s="4" t="str">
        <f t="shared" si="5"/>
        <v>Salad</v>
      </c>
      <c r="U8496" s="4" t="str">
        <f t="shared" si="6"/>
        <v>In-store</v>
      </c>
      <c r="V8496" s="4" t="str">
        <f t="shared" si="7"/>
        <v>Cash</v>
      </c>
      <c r="W8496" s="4">
        <f t="shared" ref="W8496:Y8496" si="8503">IF(OR(J8496 = "ERROR", J8496 = ""), "UNKNOWN", J8496)</f>
        <v>1</v>
      </c>
      <c r="X8496" s="4">
        <f t="shared" si="8503"/>
        <v>5</v>
      </c>
      <c r="Y8496" s="4">
        <f t="shared" si="8503"/>
        <v>5</v>
      </c>
      <c r="Z8496" s="5">
        <f t="shared" si="9"/>
        <v>45147</v>
      </c>
    </row>
    <row r="8497">
      <c r="A8497" s="1" t="s">
        <v>8534</v>
      </c>
      <c r="B8497" s="1" t="s">
        <v>44</v>
      </c>
      <c r="C8497" s="1">
        <v>1.0</v>
      </c>
      <c r="D8497" s="1">
        <v>4.0</v>
      </c>
      <c r="E8497" s="1">
        <v>4.0</v>
      </c>
      <c r="H8497" s="2">
        <v>45061.0</v>
      </c>
      <c r="J8497" s="3">
        <f t="shared" si="2"/>
        <v>1</v>
      </c>
      <c r="K8497" s="4">
        <f t="shared" si="3"/>
        <v>4</v>
      </c>
      <c r="L8497" s="4">
        <f t="shared" si="4"/>
        <v>4</v>
      </c>
      <c r="S8497" s="1" t="s">
        <v>8534</v>
      </c>
      <c r="T8497" s="4" t="str">
        <f t="shared" si="5"/>
        <v>Sandwich</v>
      </c>
      <c r="U8497" s="4" t="str">
        <f t="shared" si="6"/>
        <v>UNKNOWN</v>
      </c>
      <c r="V8497" s="4" t="str">
        <f t="shared" si="7"/>
        <v>UNKNOWN</v>
      </c>
      <c r="W8497" s="4">
        <f t="shared" ref="W8497:Y8497" si="8504">IF(OR(J8497 = "ERROR", J8497 = ""), "UNKNOWN", J8497)</f>
        <v>1</v>
      </c>
      <c r="X8497" s="4">
        <f t="shared" si="8504"/>
        <v>4</v>
      </c>
      <c r="Y8497" s="4">
        <f t="shared" si="8504"/>
        <v>4</v>
      </c>
      <c r="Z8497" s="5">
        <f t="shared" si="9"/>
        <v>45061</v>
      </c>
    </row>
    <row r="8498">
      <c r="A8498" s="1" t="s">
        <v>8535</v>
      </c>
      <c r="B8498" s="1" t="s">
        <v>41</v>
      </c>
      <c r="C8498" s="1">
        <v>4.0</v>
      </c>
      <c r="D8498" s="1">
        <v>4.0</v>
      </c>
      <c r="E8498" s="1">
        <v>16.0</v>
      </c>
      <c r="F8498" s="1" t="s">
        <v>28</v>
      </c>
      <c r="G8498" s="1" t="s">
        <v>29</v>
      </c>
      <c r="H8498" s="6">
        <v>45257.0</v>
      </c>
      <c r="J8498" s="3">
        <f t="shared" si="2"/>
        <v>4</v>
      </c>
      <c r="K8498" s="4">
        <f t="shared" si="3"/>
        <v>4</v>
      </c>
      <c r="L8498" s="4">
        <f t="shared" si="4"/>
        <v>16</v>
      </c>
      <c r="S8498" s="1" t="s">
        <v>8535</v>
      </c>
      <c r="T8498" s="4" t="str">
        <f t="shared" si="5"/>
        <v>Smoothie</v>
      </c>
      <c r="U8498" s="4" t="str">
        <f t="shared" si="6"/>
        <v>In-store</v>
      </c>
      <c r="V8498" s="4" t="str">
        <f t="shared" si="7"/>
        <v>Cash</v>
      </c>
      <c r="W8498" s="4">
        <f t="shared" ref="W8498:Y8498" si="8505">IF(OR(J8498 = "ERROR", J8498 = ""), "UNKNOWN", J8498)</f>
        <v>4</v>
      </c>
      <c r="X8498" s="4">
        <f t="shared" si="8505"/>
        <v>4</v>
      </c>
      <c r="Y8498" s="4">
        <f t="shared" si="8505"/>
        <v>16</v>
      </c>
      <c r="Z8498" s="7">
        <f t="shared" si="9"/>
        <v>45257</v>
      </c>
    </row>
    <row r="8499">
      <c r="A8499" s="1" t="s">
        <v>8536</v>
      </c>
      <c r="B8499" s="1" t="s">
        <v>44</v>
      </c>
      <c r="C8499" s="1">
        <v>3.0</v>
      </c>
      <c r="D8499" s="1" t="s">
        <v>30</v>
      </c>
      <c r="E8499" s="1" t="s">
        <v>30</v>
      </c>
      <c r="F8499" s="1" t="s">
        <v>28</v>
      </c>
      <c r="G8499" s="1" t="s">
        <v>24</v>
      </c>
      <c r="H8499" s="2">
        <v>45066.0</v>
      </c>
      <c r="J8499" s="3">
        <f t="shared" si="2"/>
        <v>3</v>
      </c>
      <c r="K8499" s="4" t="str">
        <f t="shared" si="3"/>
        <v>UNKNOWN</v>
      </c>
      <c r="L8499" s="4" t="str">
        <f t="shared" si="4"/>
        <v>UNKNOWN</v>
      </c>
      <c r="S8499" s="1" t="s">
        <v>8536</v>
      </c>
      <c r="T8499" s="4" t="str">
        <f t="shared" si="5"/>
        <v>Sandwich</v>
      </c>
      <c r="U8499" s="4" t="str">
        <f t="shared" si="6"/>
        <v>Takeaway</v>
      </c>
      <c r="V8499" s="4" t="str">
        <f t="shared" si="7"/>
        <v>Cash</v>
      </c>
      <c r="W8499" s="4">
        <f t="shared" ref="W8499:Y8499" si="8506">IF(OR(J8499 = "ERROR", J8499 = ""), "UNKNOWN", J8499)</f>
        <v>3</v>
      </c>
      <c r="X8499" s="4" t="str">
        <f t="shared" si="8506"/>
        <v>UNKNOWN</v>
      </c>
      <c r="Y8499" s="4" t="str">
        <f t="shared" si="8506"/>
        <v>UNKNOWN</v>
      </c>
      <c r="Z8499" s="5">
        <f t="shared" si="9"/>
        <v>45066</v>
      </c>
    </row>
    <row r="8500">
      <c r="A8500" s="1" t="s">
        <v>8537</v>
      </c>
      <c r="B8500" s="1" t="s">
        <v>81</v>
      </c>
      <c r="C8500" s="1" t="s">
        <v>25</v>
      </c>
      <c r="D8500" s="1">
        <v>1.5</v>
      </c>
      <c r="E8500" s="1">
        <v>7.5</v>
      </c>
      <c r="G8500" s="1" t="s">
        <v>24</v>
      </c>
      <c r="H8500" s="2">
        <v>44967.0</v>
      </c>
      <c r="J8500" s="3">
        <f t="shared" si="2"/>
        <v>5</v>
      </c>
      <c r="K8500" s="4">
        <f t="shared" si="3"/>
        <v>1.5</v>
      </c>
      <c r="L8500" s="4">
        <f t="shared" si="4"/>
        <v>7.5</v>
      </c>
      <c r="S8500" s="1" t="s">
        <v>8537</v>
      </c>
      <c r="T8500" s="4" t="str">
        <f t="shared" si="5"/>
        <v>Tea</v>
      </c>
      <c r="U8500" s="4" t="str">
        <f t="shared" si="6"/>
        <v>Takeaway</v>
      </c>
      <c r="V8500" s="4" t="str">
        <f t="shared" si="7"/>
        <v>UNKNOWN</v>
      </c>
      <c r="W8500" s="4">
        <f t="shared" ref="W8500:Y8500" si="8507">IF(OR(J8500 = "ERROR", J8500 = ""), "UNKNOWN", J8500)</f>
        <v>5</v>
      </c>
      <c r="X8500" s="4">
        <f t="shared" si="8507"/>
        <v>1.5</v>
      </c>
      <c r="Y8500" s="4">
        <f t="shared" si="8507"/>
        <v>7.5</v>
      </c>
      <c r="Z8500" s="5">
        <f t="shared" si="9"/>
        <v>44967</v>
      </c>
    </row>
    <row r="8501">
      <c r="A8501" s="1" t="s">
        <v>8538</v>
      </c>
      <c r="B8501" s="1" t="s">
        <v>44</v>
      </c>
      <c r="C8501" s="1">
        <v>3.0</v>
      </c>
      <c r="D8501" s="1">
        <v>4.0</v>
      </c>
      <c r="E8501" s="1">
        <v>12.0</v>
      </c>
      <c r="F8501" s="1" t="s">
        <v>39</v>
      </c>
      <c r="G8501" s="1" t="s">
        <v>24</v>
      </c>
      <c r="H8501" s="2">
        <v>45185.0</v>
      </c>
      <c r="J8501" s="3">
        <f t="shared" si="2"/>
        <v>3</v>
      </c>
      <c r="K8501" s="4">
        <f t="shared" si="3"/>
        <v>4</v>
      </c>
      <c r="L8501" s="4">
        <f t="shared" si="4"/>
        <v>12</v>
      </c>
      <c r="S8501" s="1" t="s">
        <v>8538</v>
      </c>
      <c r="T8501" s="4" t="str">
        <f t="shared" si="5"/>
        <v>Sandwich</v>
      </c>
      <c r="U8501" s="4" t="str">
        <f t="shared" si="6"/>
        <v>Takeaway</v>
      </c>
      <c r="V8501" s="4" t="str">
        <f t="shared" si="7"/>
        <v>Digital Wallet</v>
      </c>
      <c r="W8501" s="4">
        <f t="shared" ref="W8501:Y8501" si="8508">IF(OR(J8501 = "ERROR", J8501 = ""), "UNKNOWN", J8501)</f>
        <v>3</v>
      </c>
      <c r="X8501" s="4">
        <f t="shared" si="8508"/>
        <v>4</v>
      </c>
      <c r="Y8501" s="4">
        <f t="shared" si="8508"/>
        <v>12</v>
      </c>
      <c r="Z8501" s="5">
        <f t="shared" si="9"/>
        <v>45185</v>
      </c>
    </row>
    <row r="8502">
      <c r="A8502" s="1" t="s">
        <v>8539</v>
      </c>
      <c r="B8502" s="1" t="s">
        <v>41</v>
      </c>
      <c r="C8502" s="1">
        <v>2.0</v>
      </c>
      <c r="D8502" s="1">
        <v>4.0</v>
      </c>
      <c r="E8502" s="1">
        <v>8.0</v>
      </c>
      <c r="F8502" s="1" t="s">
        <v>39</v>
      </c>
      <c r="G8502" s="1" t="s">
        <v>24</v>
      </c>
      <c r="H8502" s="2">
        <v>44942.0</v>
      </c>
      <c r="J8502" s="3">
        <f t="shared" si="2"/>
        <v>2</v>
      </c>
      <c r="K8502" s="4">
        <f t="shared" si="3"/>
        <v>4</v>
      </c>
      <c r="L8502" s="4">
        <f t="shared" si="4"/>
        <v>8</v>
      </c>
      <c r="S8502" s="1" t="s">
        <v>8539</v>
      </c>
      <c r="T8502" s="4" t="str">
        <f t="shared" si="5"/>
        <v>Smoothie</v>
      </c>
      <c r="U8502" s="4" t="str">
        <f t="shared" si="6"/>
        <v>Takeaway</v>
      </c>
      <c r="V8502" s="4" t="str">
        <f t="shared" si="7"/>
        <v>Digital Wallet</v>
      </c>
      <c r="W8502" s="4">
        <f t="shared" ref="W8502:Y8502" si="8509">IF(OR(J8502 = "ERROR", J8502 = ""), "UNKNOWN", J8502)</f>
        <v>2</v>
      </c>
      <c r="X8502" s="4">
        <f t="shared" si="8509"/>
        <v>4</v>
      </c>
      <c r="Y8502" s="4">
        <f t="shared" si="8509"/>
        <v>8</v>
      </c>
      <c r="Z8502" s="5">
        <f t="shared" si="9"/>
        <v>44942</v>
      </c>
    </row>
    <row r="8503">
      <c r="A8503" s="1" t="s">
        <v>8540</v>
      </c>
      <c r="B8503" s="1" t="s">
        <v>32</v>
      </c>
      <c r="C8503" s="1">
        <v>2.0</v>
      </c>
      <c r="D8503" s="1">
        <v>1.0</v>
      </c>
      <c r="E8503" s="1">
        <v>2.0</v>
      </c>
      <c r="H8503" s="2">
        <v>45051.0</v>
      </c>
      <c r="J8503" s="3">
        <f t="shared" si="2"/>
        <v>2</v>
      </c>
      <c r="K8503" s="4">
        <f t="shared" si="3"/>
        <v>1</v>
      </c>
      <c r="L8503" s="4">
        <f t="shared" si="4"/>
        <v>2</v>
      </c>
      <c r="S8503" s="1" t="s">
        <v>8540</v>
      </c>
      <c r="T8503" s="4" t="str">
        <f t="shared" si="5"/>
        <v>Cookie</v>
      </c>
      <c r="U8503" s="4" t="str">
        <f t="shared" si="6"/>
        <v>UNKNOWN</v>
      </c>
      <c r="V8503" s="4" t="str">
        <f t="shared" si="7"/>
        <v>UNKNOWN</v>
      </c>
      <c r="W8503" s="4">
        <f t="shared" ref="W8503:Y8503" si="8510">IF(OR(J8503 = "ERROR", J8503 = ""), "UNKNOWN", J8503)</f>
        <v>2</v>
      </c>
      <c r="X8503" s="4">
        <f t="shared" si="8510"/>
        <v>1</v>
      </c>
      <c r="Y8503" s="4">
        <f t="shared" si="8510"/>
        <v>2</v>
      </c>
      <c r="Z8503" s="5">
        <f t="shared" si="9"/>
        <v>45051</v>
      </c>
    </row>
    <row r="8504">
      <c r="A8504" s="1" t="s">
        <v>8541</v>
      </c>
      <c r="B8504" s="1" t="s">
        <v>44</v>
      </c>
      <c r="C8504" s="1" t="s">
        <v>25</v>
      </c>
      <c r="D8504" s="1">
        <v>4.0</v>
      </c>
      <c r="E8504" s="1">
        <v>20.0</v>
      </c>
      <c r="F8504" s="1" t="s">
        <v>39</v>
      </c>
      <c r="G8504" s="1" t="s">
        <v>29</v>
      </c>
      <c r="H8504" s="6">
        <v>45275.0</v>
      </c>
      <c r="J8504" s="3">
        <f t="shared" si="2"/>
        <v>5</v>
      </c>
      <c r="K8504" s="4">
        <f t="shared" si="3"/>
        <v>4</v>
      </c>
      <c r="L8504" s="4">
        <f t="shared" si="4"/>
        <v>20</v>
      </c>
      <c r="S8504" s="1" t="s">
        <v>8541</v>
      </c>
      <c r="T8504" s="4" t="str">
        <f t="shared" si="5"/>
        <v>Sandwich</v>
      </c>
      <c r="U8504" s="4" t="str">
        <f t="shared" si="6"/>
        <v>In-store</v>
      </c>
      <c r="V8504" s="4" t="str">
        <f t="shared" si="7"/>
        <v>Digital Wallet</v>
      </c>
      <c r="W8504" s="4">
        <f t="shared" ref="W8504:Y8504" si="8511">IF(OR(J8504 = "ERROR", J8504 = ""), "UNKNOWN", J8504)</f>
        <v>5</v>
      </c>
      <c r="X8504" s="4">
        <f t="shared" si="8511"/>
        <v>4</v>
      </c>
      <c r="Y8504" s="4">
        <f t="shared" si="8511"/>
        <v>20</v>
      </c>
      <c r="Z8504" s="7">
        <f t="shared" si="9"/>
        <v>45275</v>
      </c>
    </row>
    <row r="8505">
      <c r="A8505" s="1" t="s">
        <v>8542</v>
      </c>
      <c r="B8505" s="1" t="s">
        <v>44</v>
      </c>
      <c r="C8505" s="1">
        <v>2.0</v>
      </c>
      <c r="D8505" s="1">
        <v>4.0</v>
      </c>
      <c r="E8505" s="1">
        <v>8.0</v>
      </c>
      <c r="F8505" s="1" t="s">
        <v>25</v>
      </c>
      <c r="G8505" s="1" t="s">
        <v>29</v>
      </c>
      <c r="H8505" s="2">
        <v>45059.0</v>
      </c>
      <c r="J8505" s="3">
        <f t="shared" si="2"/>
        <v>2</v>
      </c>
      <c r="K8505" s="4">
        <f t="shared" si="3"/>
        <v>4</v>
      </c>
      <c r="L8505" s="4">
        <f t="shared" si="4"/>
        <v>8</v>
      </c>
      <c r="S8505" s="1" t="s">
        <v>8542</v>
      </c>
      <c r="T8505" s="4" t="str">
        <f t="shared" si="5"/>
        <v>Sandwich</v>
      </c>
      <c r="U8505" s="4" t="str">
        <f t="shared" si="6"/>
        <v>In-store</v>
      </c>
      <c r="V8505" s="4" t="str">
        <f t="shared" si="7"/>
        <v>UNKNOWN</v>
      </c>
      <c r="W8505" s="4">
        <f t="shared" ref="W8505:Y8505" si="8512">IF(OR(J8505 = "ERROR", J8505 = ""), "UNKNOWN", J8505)</f>
        <v>2</v>
      </c>
      <c r="X8505" s="4">
        <f t="shared" si="8512"/>
        <v>4</v>
      </c>
      <c r="Y8505" s="4">
        <f t="shared" si="8512"/>
        <v>8</v>
      </c>
      <c r="Z8505" s="5">
        <f t="shared" si="9"/>
        <v>45059</v>
      </c>
    </row>
    <row r="8506">
      <c r="A8506" s="1" t="s">
        <v>8543</v>
      </c>
      <c r="B8506" s="1" t="s">
        <v>27</v>
      </c>
      <c r="C8506" s="1">
        <v>5.0</v>
      </c>
      <c r="D8506" s="1">
        <v>3.0</v>
      </c>
      <c r="E8506" s="1">
        <v>15.0</v>
      </c>
      <c r="F8506" s="1" t="s">
        <v>39</v>
      </c>
      <c r="H8506" s="2">
        <v>45128.0</v>
      </c>
      <c r="J8506" s="3">
        <f t="shared" si="2"/>
        <v>5</v>
      </c>
      <c r="K8506" s="4">
        <f t="shared" si="3"/>
        <v>3</v>
      </c>
      <c r="L8506" s="4">
        <f t="shared" si="4"/>
        <v>15</v>
      </c>
      <c r="S8506" s="1" t="s">
        <v>8543</v>
      </c>
      <c r="T8506" s="4" t="str">
        <f t="shared" si="5"/>
        <v>Cake</v>
      </c>
      <c r="U8506" s="4" t="str">
        <f t="shared" si="6"/>
        <v>UNKNOWN</v>
      </c>
      <c r="V8506" s="4" t="str">
        <f t="shared" si="7"/>
        <v>Digital Wallet</v>
      </c>
      <c r="W8506" s="4">
        <f t="shared" ref="W8506:Y8506" si="8513">IF(OR(J8506 = "ERROR", J8506 = ""), "UNKNOWN", J8506)</f>
        <v>5</v>
      </c>
      <c r="X8506" s="4">
        <f t="shared" si="8513"/>
        <v>3</v>
      </c>
      <c r="Y8506" s="4">
        <f t="shared" si="8513"/>
        <v>15</v>
      </c>
      <c r="Z8506" s="5">
        <f t="shared" si="9"/>
        <v>45128</v>
      </c>
    </row>
    <row r="8507">
      <c r="A8507" s="1" t="s">
        <v>8544</v>
      </c>
      <c r="B8507" s="1" t="s">
        <v>41</v>
      </c>
      <c r="C8507" s="1">
        <v>1.0</v>
      </c>
      <c r="D8507" s="1">
        <v>4.0</v>
      </c>
      <c r="E8507" s="1">
        <v>4.0</v>
      </c>
      <c r="F8507" s="1" t="s">
        <v>23</v>
      </c>
      <c r="G8507" s="1" t="s">
        <v>24</v>
      </c>
      <c r="H8507" s="2">
        <v>45158.0</v>
      </c>
      <c r="J8507" s="3">
        <f t="shared" si="2"/>
        <v>1</v>
      </c>
      <c r="K8507" s="4">
        <f t="shared" si="3"/>
        <v>4</v>
      </c>
      <c r="L8507" s="4">
        <f t="shared" si="4"/>
        <v>4</v>
      </c>
      <c r="S8507" s="1" t="s">
        <v>8544</v>
      </c>
      <c r="T8507" s="4" t="str">
        <f t="shared" si="5"/>
        <v>Smoothie</v>
      </c>
      <c r="U8507" s="4" t="str">
        <f t="shared" si="6"/>
        <v>Takeaway</v>
      </c>
      <c r="V8507" s="4" t="str">
        <f t="shared" si="7"/>
        <v>Credit Card</v>
      </c>
      <c r="W8507" s="4">
        <f t="shared" ref="W8507:Y8507" si="8514">IF(OR(J8507 = "ERROR", J8507 = ""), "UNKNOWN", J8507)</f>
        <v>1</v>
      </c>
      <c r="X8507" s="4">
        <f t="shared" si="8514"/>
        <v>4</v>
      </c>
      <c r="Y8507" s="4">
        <f t="shared" si="8514"/>
        <v>4</v>
      </c>
      <c r="Z8507" s="5">
        <f t="shared" si="9"/>
        <v>45158</v>
      </c>
    </row>
    <row r="8508">
      <c r="A8508" s="1" t="s">
        <v>8545</v>
      </c>
      <c r="B8508" s="1" t="s">
        <v>55</v>
      </c>
      <c r="C8508" s="1">
        <v>5.0</v>
      </c>
      <c r="D8508" s="1">
        <v>3.0</v>
      </c>
      <c r="E8508" s="1">
        <v>15.0</v>
      </c>
      <c r="F8508" s="1" t="s">
        <v>30</v>
      </c>
      <c r="H8508" s="2">
        <v>44940.0</v>
      </c>
      <c r="J8508" s="3">
        <f t="shared" si="2"/>
        <v>5</v>
      </c>
      <c r="K8508" s="4">
        <f t="shared" si="3"/>
        <v>3</v>
      </c>
      <c r="L8508" s="4">
        <f t="shared" si="4"/>
        <v>15</v>
      </c>
      <c r="S8508" s="1" t="s">
        <v>8545</v>
      </c>
      <c r="T8508" s="4" t="str">
        <f t="shared" si="5"/>
        <v>Juice</v>
      </c>
      <c r="U8508" s="4" t="str">
        <f t="shared" si="6"/>
        <v>UNKNOWN</v>
      </c>
      <c r="V8508" s="4" t="str">
        <f t="shared" si="7"/>
        <v>UNKNOWN</v>
      </c>
      <c r="W8508" s="4">
        <f t="shared" ref="W8508:Y8508" si="8515">IF(OR(J8508 = "ERROR", J8508 = ""), "UNKNOWN", J8508)</f>
        <v>5</v>
      </c>
      <c r="X8508" s="4">
        <f t="shared" si="8515"/>
        <v>3</v>
      </c>
      <c r="Y8508" s="4">
        <f t="shared" si="8515"/>
        <v>15</v>
      </c>
      <c r="Z8508" s="5">
        <f t="shared" si="9"/>
        <v>44940</v>
      </c>
    </row>
    <row r="8509">
      <c r="A8509" s="1" t="s">
        <v>8546</v>
      </c>
      <c r="B8509" s="1" t="s">
        <v>55</v>
      </c>
      <c r="C8509" s="1">
        <v>2.0</v>
      </c>
      <c r="D8509" s="1">
        <v>3.0</v>
      </c>
      <c r="E8509" s="1">
        <v>6.0</v>
      </c>
      <c r="F8509" s="1" t="s">
        <v>39</v>
      </c>
      <c r="H8509" s="2">
        <v>45136.0</v>
      </c>
      <c r="J8509" s="3">
        <f t="shared" si="2"/>
        <v>2</v>
      </c>
      <c r="K8509" s="4">
        <f t="shared" si="3"/>
        <v>3</v>
      </c>
      <c r="L8509" s="4">
        <f t="shared" si="4"/>
        <v>6</v>
      </c>
      <c r="S8509" s="1" t="s">
        <v>8546</v>
      </c>
      <c r="T8509" s="4" t="str">
        <f t="shared" si="5"/>
        <v>Juice</v>
      </c>
      <c r="U8509" s="4" t="str">
        <f t="shared" si="6"/>
        <v>UNKNOWN</v>
      </c>
      <c r="V8509" s="4" t="str">
        <f t="shared" si="7"/>
        <v>Digital Wallet</v>
      </c>
      <c r="W8509" s="4">
        <f t="shared" ref="W8509:Y8509" si="8516">IF(OR(J8509 = "ERROR", J8509 = ""), "UNKNOWN", J8509)</f>
        <v>2</v>
      </c>
      <c r="X8509" s="4">
        <f t="shared" si="8516"/>
        <v>3</v>
      </c>
      <c r="Y8509" s="4">
        <f t="shared" si="8516"/>
        <v>6</v>
      </c>
      <c r="Z8509" s="5">
        <f t="shared" si="9"/>
        <v>45136</v>
      </c>
    </row>
    <row r="8510">
      <c r="A8510" s="1" t="s">
        <v>8547</v>
      </c>
      <c r="B8510" s="1" t="s">
        <v>55</v>
      </c>
      <c r="C8510" s="1">
        <v>1.0</v>
      </c>
      <c r="D8510" s="1">
        <v>3.0</v>
      </c>
      <c r="E8510" s="1">
        <v>3.0</v>
      </c>
      <c r="G8510" s="1" t="s">
        <v>25</v>
      </c>
      <c r="H8510" s="2">
        <v>45036.0</v>
      </c>
      <c r="J8510" s="3">
        <f t="shared" si="2"/>
        <v>1</v>
      </c>
      <c r="K8510" s="4">
        <f t="shared" si="3"/>
        <v>3</v>
      </c>
      <c r="L8510" s="4">
        <f t="shared" si="4"/>
        <v>3</v>
      </c>
      <c r="S8510" s="1" t="s">
        <v>8547</v>
      </c>
      <c r="T8510" s="4" t="str">
        <f t="shared" si="5"/>
        <v>Juice</v>
      </c>
      <c r="U8510" s="4" t="str">
        <f t="shared" si="6"/>
        <v>UNKNOWN</v>
      </c>
      <c r="V8510" s="4" t="str">
        <f t="shared" si="7"/>
        <v>UNKNOWN</v>
      </c>
      <c r="W8510" s="4">
        <f t="shared" ref="W8510:Y8510" si="8517">IF(OR(J8510 = "ERROR", J8510 = ""), "UNKNOWN", J8510)</f>
        <v>1</v>
      </c>
      <c r="X8510" s="4">
        <f t="shared" si="8517"/>
        <v>3</v>
      </c>
      <c r="Y8510" s="4">
        <f t="shared" si="8517"/>
        <v>3</v>
      </c>
      <c r="Z8510" s="5">
        <f t="shared" si="9"/>
        <v>45036</v>
      </c>
    </row>
    <row r="8511">
      <c r="A8511" s="1" t="s">
        <v>8548</v>
      </c>
      <c r="B8511" s="1" t="s">
        <v>32</v>
      </c>
      <c r="C8511" s="1">
        <v>2.0</v>
      </c>
      <c r="D8511" s="1">
        <v>1.0</v>
      </c>
      <c r="E8511" s="1">
        <v>2.0</v>
      </c>
      <c r="F8511" s="1" t="s">
        <v>30</v>
      </c>
      <c r="G8511" s="1" t="s">
        <v>24</v>
      </c>
      <c r="H8511" s="2">
        <v>45173.0</v>
      </c>
      <c r="J8511" s="3">
        <f t="shared" si="2"/>
        <v>2</v>
      </c>
      <c r="K8511" s="4">
        <f t="shared" si="3"/>
        <v>1</v>
      </c>
      <c r="L8511" s="4">
        <f t="shared" si="4"/>
        <v>2</v>
      </c>
      <c r="S8511" s="1" t="s">
        <v>8548</v>
      </c>
      <c r="T8511" s="4" t="str">
        <f t="shared" si="5"/>
        <v>Cookie</v>
      </c>
      <c r="U8511" s="4" t="str">
        <f t="shared" si="6"/>
        <v>Takeaway</v>
      </c>
      <c r="V8511" s="4" t="str">
        <f t="shared" si="7"/>
        <v>UNKNOWN</v>
      </c>
      <c r="W8511" s="4">
        <f t="shared" ref="W8511:Y8511" si="8518">IF(OR(J8511 = "ERROR", J8511 = ""), "UNKNOWN", J8511)</f>
        <v>2</v>
      </c>
      <c r="X8511" s="4">
        <f t="shared" si="8518"/>
        <v>1</v>
      </c>
      <c r="Y8511" s="4">
        <f t="shared" si="8518"/>
        <v>2</v>
      </c>
      <c r="Z8511" s="5">
        <f t="shared" si="9"/>
        <v>45173</v>
      </c>
    </row>
    <row r="8512">
      <c r="A8512" s="1" t="s">
        <v>8549</v>
      </c>
      <c r="B8512" s="1" t="s">
        <v>27</v>
      </c>
      <c r="D8512" s="1">
        <v>3.0</v>
      </c>
      <c r="E8512" s="1">
        <v>3.0</v>
      </c>
      <c r="F8512" s="1" t="s">
        <v>25</v>
      </c>
      <c r="G8512" s="1" t="s">
        <v>24</v>
      </c>
      <c r="H8512" s="2">
        <v>44998.0</v>
      </c>
      <c r="J8512" s="3">
        <f t="shared" si="2"/>
        <v>1</v>
      </c>
      <c r="K8512" s="4">
        <f t="shared" si="3"/>
        <v>3</v>
      </c>
      <c r="L8512" s="4">
        <f t="shared" si="4"/>
        <v>3</v>
      </c>
      <c r="S8512" s="1" t="s">
        <v>8549</v>
      </c>
      <c r="T8512" s="4" t="str">
        <f t="shared" si="5"/>
        <v>Cake</v>
      </c>
      <c r="U8512" s="4" t="str">
        <f t="shared" si="6"/>
        <v>Takeaway</v>
      </c>
      <c r="V8512" s="4" t="str">
        <f t="shared" si="7"/>
        <v>UNKNOWN</v>
      </c>
      <c r="W8512" s="4">
        <f t="shared" ref="W8512:Y8512" si="8519">IF(OR(J8512 = "ERROR", J8512 = ""), "UNKNOWN", J8512)</f>
        <v>1</v>
      </c>
      <c r="X8512" s="4">
        <f t="shared" si="8519"/>
        <v>3</v>
      </c>
      <c r="Y8512" s="4">
        <f t="shared" si="8519"/>
        <v>3</v>
      </c>
      <c r="Z8512" s="5">
        <f t="shared" si="9"/>
        <v>44998</v>
      </c>
    </row>
    <row r="8513">
      <c r="A8513" s="1" t="s">
        <v>8550</v>
      </c>
      <c r="B8513" s="1" t="s">
        <v>27</v>
      </c>
      <c r="C8513" s="1">
        <v>5.0</v>
      </c>
      <c r="D8513" s="1">
        <v>3.0</v>
      </c>
      <c r="E8513" s="1">
        <v>15.0</v>
      </c>
      <c r="F8513" s="1" t="s">
        <v>28</v>
      </c>
      <c r="H8513" s="2">
        <v>45061.0</v>
      </c>
      <c r="J8513" s="3">
        <f t="shared" si="2"/>
        <v>5</v>
      </c>
      <c r="K8513" s="4">
        <f t="shared" si="3"/>
        <v>3</v>
      </c>
      <c r="L8513" s="4">
        <f t="shared" si="4"/>
        <v>15</v>
      </c>
      <c r="S8513" s="1" t="s">
        <v>8550</v>
      </c>
      <c r="T8513" s="4" t="str">
        <f t="shared" si="5"/>
        <v>Cake</v>
      </c>
      <c r="U8513" s="4" t="str">
        <f t="shared" si="6"/>
        <v>UNKNOWN</v>
      </c>
      <c r="V8513" s="4" t="str">
        <f t="shared" si="7"/>
        <v>Cash</v>
      </c>
      <c r="W8513" s="4">
        <f t="shared" ref="W8513:Y8513" si="8520">IF(OR(J8513 = "ERROR", J8513 = ""), "UNKNOWN", J8513)</f>
        <v>5</v>
      </c>
      <c r="X8513" s="4">
        <f t="shared" si="8520"/>
        <v>3</v>
      </c>
      <c r="Y8513" s="4">
        <f t="shared" si="8520"/>
        <v>15</v>
      </c>
      <c r="Z8513" s="5">
        <f t="shared" si="9"/>
        <v>45061</v>
      </c>
    </row>
    <row r="8514">
      <c r="A8514" s="1" t="s">
        <v>8551</v>
      </c>
      <c r="B8514" s="1" t="s">
        <v>22</v>
      </c>
      <c r="C8514" s="1">
        <v>2.0</v>
      </c>
      <c r="D8514" s="1">
        <v>2.0</v>
      </c>
      <c r="E8514" s="1">
        <v>4.0</v>
      </c>
      <c r="G8514" s="1" t="s">
        <v>29</v>
      </c>
      <c r="H8514" s="6">
        <v>45245.0</v>
      </c>
      <c r="J8514" s="3">
        <f t="shared" si="2"/>
        <v>2</v>
      </c>
      <c r="K8514" s="4">
        <f t="shared" si="3"/>
        <v>2</v>
      </c>
      <c r="L8514" s="4">
        <f t="shared" si="4"/>
        <v>4</v>
      </c>
      <c r="S8514" s="1" t="s">
        <v>8551</v>
      </c>
      <c r="T8514" s="4" t="str">
        <f t="shared" si="5"/>
        <v>Coffee</v>
      </c>
      <c r="U8514" s="4" t="str">
        <f t="shared" si="6"/>
        <v>In-store</v>
      </c>
      <c r="V8514" s="4" t="str">
        <f t="shared" si="7"/>
        <v>UNKNOWN</v>
      </c>
      <c r="W8514" s="4">
        <f t="shared" ref="W8514:Y8514" si="8521">IF(OR(J8514 = "ERROR", J8514 = ""), "UNKNOWN", J8514)</f>
        <v>2</v>
      </c>
      <c r="X8514" s="4">
        <f t="shared" si="8521"/>
        <v>2</v>
      </c>
      <c r="Y8514" s="4">
        <f t="shared" si="8521"/>
        <v>4</v>
      </c>
      <c r="Z8514" s="7">
        <f t="shared" si="9"/>
        <v>45245</v>
      </c>
    </row>
    <row r="8515">
      <c r="A8515" s="1" t="s">
        <v>8552</v>
      </c>
      <c r="B8515" s="1" t="s">
        <v>36</v>
      </c>
      <c r="C8515" s="1">
        <v>4.0</v>
      </c>
      <c r="D8515" s="1">
        <v>5.0</v>
      </c>
      <c r="E8515" s="1">
        <v>20.0</v>
      </c>
      <c r="H8515" s="6">
        <v>45259.0</v>
      </c>
      <c r="J8515" s="3">
        <f t="shared" si="2"/>
        <v>4</v>
      </c>
      <c r="K8515" s="4">
        <f t="shared" si="3"/>
        <v>5</v>
      </c>
      <c r="L8515" s="4">
        <f t="shared" si="4"/>
        <v>20</v>
      </c>
      <c r="S8515" s="1" t="s">
        <v>8552</v>
      </c>
      <c r="T8515" s="4" t="str">
        <f t="shared" si="5"/>
        <v>Salad</v>
      </c>
      <c r="U8515" s="4" t="str">
        <f t="shared" si="6"/>
        <v>UNKNOWN</v>
      </c>
      <c r="V8515" s="4" t="str">
        <f t="shared" si="7"/>
        <v>UNKNOWN</v>
      </c>
      <c r="W8515" s="4">
        <f t="shared" ref="W8515:Y8515" si="8522">IF(OR(J8515 = "ERROR", J8515 = ""), "UNKNOWN", J8515)</f>
        <v>4</v>
      </c>
      <c r="X8515" s="4">
        <f t="shared" si="8522"/>
        <v>5</v>
      </c>
      <c r="Y8515" s="4">
        <f t="shared" si="8522"/>
        <v>20</v>
      </c>
      <c r="Z8515" s="7">
        <f t="shared" si="9"/>
        <v>45259</v>
      </c>
    </row>
    <row r="8516">
      <c r="A8516" s="1" t="s">
        <v>8553</v>
      </c>
      <c r="B8516" s="1" t="s">
        <v>22</v>
      </c>
      <c r="C8516" s="1">
        <v>4.0</v>
      </c>
      <c r="D8516" s="1">
        <v>2.0</v>
      </c>
      <c r="E8516" s="1">
        <v>8.0</v>
      </c>
      <c r="F8516" s="1" t="s">
        <v>23</v>
      </c>
      <c r="G8516" s="1" t="s">
        <v>29</v>
      </c>
      <c r="H8516" s="2">
        <v>45268.0</v>
      </c>
      <c r="J8516" s="3">
        <f t="shared" si="2"/>
        <v>4</v>
      </c>
      <c r="K8516" s="4">
        <f t="shared" si="3"/>
        <v>2</v>
      </c>
      <c r="L8516" s="4">
        <f t="shared" si="4"/>
        <v>8</v>
      </c>
      <c r="S8516" s="1" t="s">
        <v>8553</v>
      </c>
      <c r="T8516" s="4" t="str">
        <f t="shared" si="5"/>
        <v>Coffee</v>
      </c>
      <c r="U8516" s="4" t="str">
        <f t="shared" si="6"/>
        <v>In-store</v>
      </c>
      <c r="V8516" s="4" t="str">
        <f t="shared" si="7"/>
        <v>Credit Card</v>
      </c>
      <c r="W8516" s="4">
        <f t="shared" ref="W8516:Y8516" si="8523">IF(OR(J8516 = "ERROR", J8516 = ""), "UNKNOWN", J8516)</f>
        <v>4</v>
      </c>
      <c r="X8516" s="4">
        <f t="shared" si="8523"/>
        <v>2</v>
      </c>
      <c r="Y8516" s="4">
        <f t="shared" si="8523"/>
        <v>8</v>
      </c>
      <c r="Z8516" s="5">
        <f t="shared" si="9"/>
        <v>45268</v>
      </c>
    </row>
    <row r="8517">
      <c r="A8517" s="1" t="s">
        <v>8554</v>
      </c>
      <c r="B8517" s="1" t="s">
        <v>55</v>
      </c>
      <c r="C8517" s="1">
        <v>2.0</v>
      </c>
      <c r="D8517" s="1">
        <v>3.0</v>
      </c>
      <c r="E8517" s="1">
        <v>6.0</v>
      </c>
      <c r="G8517" s="1" t="s">
        <v>24</v>
      </c>
      <c r="H8517" s="6">
        <v>45254.0</v>
      </c>
      <c r="J8517" s="3">
        <f t="shared" si="2"/>
        <v>2</v>
      </c>
      <c r="K8517" s="4">
        <f t="shared" si="3"/>
        <v>3</v>
      </c>
      <c r="L8517" s="4">
        <f t="shared" si="4"/>
        <v>6</v>
      </c>
      <c r="S8517" s="1" t="s">
        <v>8554</v>
      </c>
      <c r="T8517" s="4" t="str">
        <f t="shared" si="5"/>
        <v>Juice</v>
      </c>
      <c r="U8517" s="4" t="str">
        <f t="shared" si="6"/>
        <v>Takeaway</v>
      </c>
      <c r="V8517" s="4" t="str">
        <f t="shared" si="7"/>
        <v>UNKNOWN</v>
      </c>
      <c r="W8517" s="4">
        <f t="shared" ref="W8517:Y8517" si="8524">IF(OR(J8517 = "ERROR", J8517 = ""), "UNKNOWN", J8517)</f>
        <v>2</v>
      </c>
      <c r="X8517" s="4">
        <f t="shared" si="8524"/>
        <v>3</v>
      </c>
      <c r="Y8517" s="4">
        <f t="shared" si="8524"/>
        <v>6</v>
      </c>
      <c r="Z8517" s="7">
        <f t="shared" si="9"/>
        <v>45254</v>
      </c>
    </row>
    <row r="8518">
      <c r="A8518" s="1" t="s">
        <v>8555</v>
      </c>
      <c r="B8518" s="1" t="s">
        <v>25</v>
      </c>
      <c r="C8518" s="1">
        <v>1.0</v>
      </c>
      <c r="D8518" s="1">
        <v>4.0</v>
      </c>
      <c r="E8518" s="1">
        <v>4.0</v>
      </c>
      <c r="F8518" s="1" t="s">
        <v>23</v>
      </c>
      <c r="H8518" s="2">
        <v>45018.0</v>
      </c>
      <c r="J8518" s="3">
        <f t="shared" si="2"/>
        <v>1</v>
      </c>
      <c r="K8518" s="4">
        <f t="shared" si="3"/>
        <v>4</v>
      </c>
      <c r="L8518" s="4">
        <f t="shared" si="4"/>
        <v>4</v>
      </c>
      <c r="S8518" s="1" t="s">
        <v>8555</v>
      </c>
      <c r="T8518" s="4" t="str">
        <f t="shared" si="5"/>
        <v>UNKNOWN</v>
      </c>
      <c r="U8518" s="4" t="str">
        <f t="shared" si="6"/>
        <v>UNKNOWN</v>
      </c>
      <c r="V8518" s="4" t="str">
        <f t="shared" si="7"/>
        <v>Credit Card</v>
      </c>
      <c r="W8518" s="4">
        <f t="shared" ref="W8518:Y8518" si="8525">IF(OR(J8518 = "ERROR", J8518 = ""), "UNKNOWN", J8518)</f>
        <v>1</v>
      </c>
      <c r="X8518" s="4">
        <f t="shared" si="8525"/>
        <v>4</v>
      </c>
      <c r="Y8518" s="4">
        <f t="shared" si="8525"/>
        <v>4</v>
      </c>
      <c r="Z8518" s="5">
        <f t="shared" si="9"/>
        <v>45018</v>
      </c>
    </row>
    <row r="8519">
      <c r="A8519" s="1" t="s">
        <v>8556</v>
      </c>
      <c r="B8519" s="1" t="s">
        <v>30</v>
      </c>
      <c r="C8519" s="1" t="s">
        <v>30</v>
      </c>
      <c r="D8519" s="1">
        <v>4.0</v>
      </c>
      <c r="E8519" s="1">
        <v>4.0</v>
      </c>
      <c r="G8519" s="1" t="s">
        <v>29</v>
      </c>
      <c r="H8519" s="2">
        <v>44957.0</v>
      </c>
      <c r="J8519" s="3">
        <f t="shared" si="2"/>
        <v>1</v>
      </c>
      <c r="K8519" s="4">
        <f t="shared" si="3"/>
        <v>4</v>
      </c>
      <c r="L8519" s="4">
        <f t="shared" si="4"/>
        <v>4</v>
      </c>
      <c r="S8519" s="1" t="s">
        <v>8556</v>
      </c>
      <c r="T8519" s="4" t="str">
        <f t="shared" si="5"/>
        <v>UNKNOWN</v>
      </c>
      <c r="U8519" s="4" t="str">
        <f t="shared" si="6"/>
        <v>In-store</v>
      </c>
      <c r="V8519" s="4" t="str">
        <f t="shared" si="7"/>
        <v>UNKNOWN</v>
      </c>
      <c r="W8519" s="4">
        <f t="shared" ref="W8519:Y8519" si="8526">IF(OR(J8519 = "ERROR", J8519 = ""), "UNKNOWN", J8519)</f>
        <v>1</v>
      </c>
      <c r="X8519" s="4">
        <f t="shared" si="8526"/>
        <v>4</v>
      </c>
      <c r="Y8519" s="4">
        <f t="shared" si="8526"/>
        <v>4</v>
      </c>
      <c r="Z8519" s="5">
        <f t="shared" si="9"/>
        <v>44957</v>
      </c>
    </row>
    <row r="8520">
      <c r="A8520" s="1" t="s">
        <v>8557</v>
      </c>
      <c r="B8520" s="1" t="s">
        <v>22</v>
      </c>
      <c r="C8520" s="1">
        <v>5.0</v>
      </c>
      <c r="D8520" s="1">
        <v>2.0</v>
      </c>
      <c r="E8520" s="1">
        <v>10.0</v>
      </c>
      <c r="F8520" s="1" t="s">
        <v>28</v>
      </c>
      <c r="H8520" s="2">
        <v>45137.0</v>
      </c>
      <c r="J8520" s="3">
        <f t="shared" si="2"/>
        <v>5</v>
      </c>
      <c r="K8520" s="4">
        <f t="shared" si="3"/>
        <v>2</v>
      </c>
      <c r="L8520" s="4">
        <f t="shared" si="4"/>
        <v>10</v>
      </c>
      <c r="S8520" s="1" t="s">
        <v>8557</v>
      </c>
      <c r="T8520" s="4" t="str">
        <f t="shared" si="5"/>
        <v>Coffee</v>
      </c>
      <c r="U8520" s="4" t="str">
        <f t="shared" si="6"/>
        <v>UNKNOWN</v>
      </c>
      <c r="V8520" s="4" t="str">
        <f t="shared" si="7"/>
        <v>Cash</v>
      </c>
      <c r="W8520" s="4">
        <f t="shared" ref="W8520:Y8520" si="8527">IF(OR(J8520 = "ERROR", J8520 = ""), "UNKNOWN", J8520)</f>
        <v>5</v>
      </c>
      <c r="X8520" s="4">
        <f t="shared" si="8527"/>
        <v>2</v>
      </c>
      <c r="Y8520" s="4">
        <f t="shared" si="8527"/>
        <v>10</v>
      </c>
      <c r="Z8520" s="5">
        <f t="shared" si="9"/>
        <v>45137</v>
      </c>
    </row>
    <row r="8521">
      <c r="A8521" s="1" t="s">
        <v>8558</v>
      </c>
      <c r="B8521" s="1" t="s">
        <v>41</v>
      </c>
      <c r="C8521" s="1">
        <v>4.0</v>
      </c>
      <c r="D8521" s="1">
        <v>4.0</v>
      </c>
      <c r="E8521" s="1">
        <v>16.0</v>
      </c>
      <c r="H8521" s="2">
        <v>45116.0</v>
      </c>
      <c r="J8521" s="3">
        <f t="shared" si="2"/>
        <v>4</v>
      </c>
      <c r="K8521" s="4">
        <f t="shared" si="3"/>
        <v>4</v>
      </c>
      <c r="L8521" s="4">
        <f t="shared" si="4"/>
        <v>16</v>
      </c>
      <c r="S8521" s="1" t="s">
        <v>8558</v>
      </c>
      <c r="T8521" s="4" t="str">
        <f t="shared" si="5"/>
        <v>Smoothie</v>
      </c>
      <c r="U8521" s="4" t="str">
        <f t="shared" si="6"/>
        <v>UNKNOWN</v>
      </c>
      <c r="V8521" s="4" t="str">
        <f t="shared" si="7"/>
        <v>UNKNOWN</v>
      </c>
      <c r="W8521" s="4">
        <f t="shared" ref="W8521:Y8521" si="8528">IF(OR(J8521 = "ERROR", J8521 = ""), "UNKNOWN", J8521)</f>
        <v>4</v>
      </c>
      <c r="X8521" s="4">
        <f t="shared" si="8528"/>
        <v>4</v>
      </c>
      <c r="Y8521" s="4">
        <f t="shared" si="8528"/>
        <v>16</v>
      </c>
      <c r="Z8521" s="5">
        <f t="shared" si="9"/>
        <v>45116</v>
      </c>
    </row>
    <row r="8522">
      <c r="A8522" s="1" t="s">
        <v>8559</v>
      </c>
      <c r="B8522" s="1" t="s">
        <v>55</v>
      </c>
      <c r="C8522" s="1">
        <v>3.0</v>
      </c>
      <c r="D8522" s="1">
        <v>3.0</v>
      </c>
      <c r="E8522" s="1">
        <v>9.0</v>
      </c>
      <c r="F8522" s="1" t="s">
        <v>23</v>
      </c>
      <c r="G8522" s="1" t="s">
        <v>29</v>
      </c>
      <c r="H8522" s="6">
        <v>45244.0</v>
      </c>
      <c r="J8522" s="3">
        <f t="shared" si="2"/>
        <v>3</v>
      </c>
      <c r="K8522" s="4">
        <f t="shared" si="3"/>
        <v>3</v>
      </c>
      <c r="L8522" s="4">
        <f t="shared" si="4"/>
        <v>9</v>
      </c>
      <c r="S8522" s="1" t="s">
        <v>8559</v>
      </c>
      <c r="T8522" s="4" t="str">
        <f t="shared" si="5"/>
        <v>Juice</v>
      </c>
      <c r="U8522" s="4" t="str">
        <f t="shared" si="6"/>
        <v>In-store</v>
      </c>
      <c r="V8522" s="4" t="str">
        <f t="shared" si="7"/>
        <v>Credit Card</v>
      </c>
      <c r="W8522" s="4">
        <f t="shared" ref="W8522:Y8522" si="8529">IF(OR(J8522 = "ERROR", J8522 = ""), "UNKNOWN", J8522)</f>
        <v>3</v>
      </c>
      <c r="X8522" s="4">
        <f t="shared" si="8529"/>
        <v>3</v>
      </c>
      <c r="Y8522" s="4">
        <f t="shared" si="8529"/>
        <v>9</v>
      </c>
      <c r="Z8522" s="7">
        <f t="shared" si="9"/>
        <v>45244</v>
      </c>
    </row>
    <row r="8523">
      <c r="A8523" s="1" t="s">
        <v>8560</v>
      </c>
      <c r="B8523" s="1" t="s">
        <v>27</v>
      </c>
      <c r="C8523" s="1">
        <v>1.0</v>
      </c>
      <c r="D8523" s="1">
        <v>3.0</v>
      </c>
      <c r="E8523" s="1">
        <v>3.0</v>
      </c>
      <c r="F8523" s="1" t="s">
        <v>28</v>
      </c>
      <c r="H8523" s="2">
        <v>45128.0</v>
      </c>
      <c r="J8523" s="3">
        <f t="shared" si="2"/>
        <v>1</v>
      </c>
      <c r="K8523" s="4">
        <f t="shared" si="3"/>
        <v>3</v>
      </c>
      <c r="L8523" s="4">
        <f t="shared" si="4"/>
        <v>3</v>
      </c>
      <c r="S8523" s="1" t="s">
        <v>8560</v>
      </c>
      <c r="T8523" s="4" t="str">
        <f t="shared" si="5"/>
        <v>Cake</v>
      </c>
      <c r="U8523" s="4" t="str">
        <f t="shared" si="6"/>
        <v>UNKNOWN</v>
      </c>
      <c r="V8523" s="4" t="str">
        <f t="shared" si="7"/>
        <v>Cash</v>
      </c>
      <c r="W8523" s="4">
        <f t="shared" ref="W8523:Y8523" si="8530">IF(OR(J8523 = "ERROR", J8523 = ""), "UNKNOWN", J8523)</f>
        <v>1</v>
      </c>
      <c r="X8523" s="4">
        <f t="shared" si="8530"/>
        <v>3</v>
      </c>
      <c r="Y8523" s="4">
        <f t="shared" si="8530"/>
        <v>3</v>
      </c>
      <c r="Z8523" s="5">
        <f t="shared" si="9"/>
        <v>45128</v>
      </c>
    </row>
    <row r="8524">
      <c r="A8524" s="1" t="s">
        <v>8561</v>
      </c>
      <c r="B8524" s="1" t="s">
        <v>41</v>
      </c>
      <c r="C8524" s="1">
        <v>5.0</v>
      </c>
      <c r="D8524" s="1">
        <v>4.0</v>
      </c>
      <c r="E8524" s="1" t="s">
        <v>30</v>
      </c>
      <c r="F8524" s="1" t="s">
        <v>28</v>
      </c>
      <c r="G8524" s="1" t="s">
        <v>29</v>
      </c>
      <c r="H8524" s="2">
        <v>45135.0</v>
      </c>
      <c r="J8524" s="3">
        <f t="shared" si="2"/>
        <v>5</v>
      </c>
      <c r="K8524" s="4">
        <f t="shared" si="3"/>
        <v>4</v>
      </c>
      <c r="L8524" s="4">
        <f t="shared" si="4"/>
        <v>20</v>
      </c>
      <c r="S8524" s="1" t="s">
        <v>8561</v>
      </c>
      <c r="T8524" s="4" t="str">
        <f t="shared" si="5"/>
        <v>Smoothie</v>
      </c>
      <c r="U8524" s="4" t="str">
        <f t="shared" si="6"/>
        <v>In-store</v>
      </c>
      <c r="V8524" s="4" t="str">
        <f t="shared" si="7"/>
        <v>Cash</v>
      </c>
      <c r="W8524" s="4">
        <f t="shared" ref="W8524:Y8524" si="8531">IF(OR(J8524 = "ERROR", J8524 = ""), "UNKNOWN", J8524)</f>
        <v>5</v>
      </c>
      <c r="X8524" s="4">
        <f t="shared" si="8531"/>
        <v>4</v>
      </c>
      <c r="Y8524" s="4">
        <f t="shared" si="8531"/>
        <v>20</v>
      </c>
      <c r="Z8524" s="5">
        <f t="shared" si="9"/>
        <v>45135</v>
      </c>
    </row>
    <row r="8525">
      <c r="A8525" s="1" t="s">
        <v>8562</v>
      </c>
      <c r="B8525" s="1" t="s">
        <v>22</v>
      </c>
      <c r="C8525" s="1">
        <v>4.0</v>
      </c>
      <c r="D8525" s="1">
        <v>2.0</v>
      </c>
      <c r="E8525" s="1">
        <v>8.0</v>
      </c>
      <c r="F8525" s="1" t="s">
        <v>28</v>
      </c>
      <c r="G8525" s="1" t="s">
        <v>30</v>
      </c>
      <c r="H8525" s="2">
        <v>44998.0</v>
      </c>
      <c r="J8525" s="3">
        <f t="shared" si="2"/>
        <v>4</v>
      </c>
      <c r="K8525" s="4">
        <f t="shared" si="3"/>
        <v>2</v>
      </c>
      <c r="L8525" s="4">
        <f t="shared" si="4"/>
        <v>8</v>
      </c>
      <c r="S8525" s="1" t="s">
        <v>8562</v>
      </c>
      <c r="T8525" s="4" t="str">
        <f t="shared" si="5"/>
        <v>Coffee</v>
      </c>
      <c r="U8525" s="4" t="str">
        <f t="shared" si="6"/>
        <v>UNKNOWN</v>
      </c>
      <c r="V8525" s="4" t="str">
        <f t="shared" si="7"/>
        <v>Cash</v>
      </c>
      <c r="W8525" s="4">
        <f t="shared" ref="W8525:Y8525" si="8532">IF(OR(J8525 = "ERROR", J8525 = ""), "UNKNOWN", J8525)</f>
        <v>4</v>
      </c>
      <c r="X8525" s="4">
        <f t="shared" si="8532"/>
        <v>2</v>
      </c>
      <c r="Y8525" s="4">
        <f t="shared" si="8532"/>
        <v>8</v>
      </c>
      <c r="Z8525" s="5">
        <f t="shared" si="9"/>
        <v>44998</v>
      </c>
    </row>
    <row r="8526">
      <c r="A8526" s="1" t="s">
        <v>8563</v>
      </c>
      <c r="B8526" s="1" t="s">
        <v>41</v>
      </c>
      <c r="C8526" s="1">
        <v>3.0</v>
      </c>
      <c r="D8526" s="1">
        <v>4.0</v>
      </c>
      <c r="E8526" s="1">
        <v>12.0</v>
      </c>
      <c r="F8526" s="1" t="s">
        <v>23</v>
      </c>
      <c r="H8526" s="2">
        <v>45179.0</v>
      </c>
      <c r="J8526" s="3">
        <f t="shared" si="2"/>
        <v>3</v>
      </c>
      <c r="K8526" s="4">
        <f t="shared" si="3"/>
        <v>4</v>
      </c>
      <c r="L8526" s="4">
        <f t="shared" si="4"/>
        <v>12</v>
      </c>
      <c r="S8526" s="1" t="s">
        <v>8563</v>
      </c>
      <c r="T8526" s="4" t="str">
        <f t="shared" si="5"/>
        <v>Smoothie</v>
      </c>
      <c r="U8526" s="4" t="str">
        <f t="shared" si="6"/>
        <v>UNKNOWN</v>
      </c>
      <c r="V8526" s="4" t="str">
        <f t="shared" si="7"/>
        <v>Credit Card</v>
      </c>
      <c r="W8526" s="4">
        <f t="shared" ref="W8526:Y8526" si="8533">IF(OR(J8526 = "ERROR", J8526 = ""), "UNKNOWN", J8526)</f>
        <v>3</v>
      </c>
      <c r="X8526" s="4">
        <f t="shared" si="8533"/>
        <v>4</v>
      </c>
      <c r="Y8526" s="4">
        <f t="shared" si="8533"/>
        <v>12</v>
      </c>
      <c r="Z8526" s="5">
        <f t="shared" si="9"/>
        <v>45179</v>
      </c>
    </row>
    <row r="8527">
      <c r="A8527" s="1" t="s">
        <v>8564</v>
      </c>
      <c r="B8527" s="1" t="s">
        <v>36</v>
      </c>
      <c r="C8527" s="1">
        <v>5.0</v>
      </c>
      <c r="D8527" s="1">
        <v>5.0</v>
      </c>
      <c r="E8527" s="1">
        <v>25.0</v>
      </c>
      <c r="F8527" s="1" t="s">
        <v>39</v>
      </c>
      <c r="G8527" s="1" t="s">
        <v>29</v>
      </c>
      <c r="H8527" s="2">
        <v>44979.0</v>
      </c>
      <c r="J8527" s="3">
        <f t="shared" si="2"/>
        <v>5</v>
      </c>
      <c r="K8527" s="4">
        <f t="shared" si="3"/>
        <v>5</v>
      </c>
      <c r="L8527" s="4">
        <f t="shared" si="4"/>
        <v>25</v>
      </c>
      <c r="S8527" s="1" t="s">
        <v>8564</v>
      </c>
      <c r="T8527" s="4" t="str">
        <f t="shared" si="5"/>
        <v>Salad</v>
      </c>
      <c r="U8527" s="4" t="str">
        <f t="shared" si="6"/>
        <v>In-store</v>
      </c>
      <c r="V8527" s="4" t="str">
        <f t="shared" si="7"/>
        <v>Digital Wallet</v>
      </c>
      <c r="W8527" s="4">
        <f t="shared" ref="W8527:Y8527" si="8534">IF(OR(J8527 = "ERROR", J8527 = ""), "UNKNOWN", J8527)</f>
        <v>5</v>
      </c>
      <c r="X8527" s="4">
        <f t="shared" si="8534"/>
        <v>5</v>
      </c>
      <c r="Y8527" s="4">
        <f t="shared" si="8534"/>
        <v>25</v>
      </c>
      <c r="Z8527" s="5">
        <f t="shared" si="9"/>
        <v>44979</v>
      </c>
    </row>
    <row r="8528">
      <c r="A8528" s="1" t="s">
        <v>8565</v>
      </c>
      <c r="B8528" s="1" t="s">
        <v>55</v>
      </c>
      <c r="C8528" s="1">
        <v>2.0</v>
      </c>
      <c r="D8528" s="1">
        <v>3.0</v>
      </c>
      <c r="E8528" s="1">
        <v>6.0</v>
      </c>
      <c r="F8528" s="1" t="s">
        <v>39</v>
      </c>
      <c r="G8528" s="1" t="s">
        <v>29</v>
      </c>
      <c r="H8528" s="2">
        <v>44973.0</v>
      </c>
      <c r="J8528" s="3">
        <f t="shared" si="2"/>
        <v>2</v>
      </c>
      <c r="K8528" s="4">
        <f t="shared" si="3"/>
        <v>3</v>
      </c>
      <c r="L8528" s="4">
        <f t="shared" si="4"/>
        <v>6</v>
      </c>
      <c r="S8528" s="1" t="s">
        <v>8565</v>
      </c>
      <c r="T8528" s="4" t="str">
        <f t="shared" si="5"/>
        <v>Juice</v>
      </c>
      <c r="U8528" s="4" t="str">
        <f t="shared" si="6"/>
        <v>In-store</v>
      </c>
      <c r="V8528" s="4" t="str">
        <f t="shared" si="7"/>
        <v>Digital Wallet</v>
      </c>
      <c r="W8528" s="4">
        <f t="shared" ref="W8528:Y8528" si="8535">IF(OR(J8528 = "ERROR", J8528 = ""), "UNKNOWN", J8528)</f>
        <v>2</v>
      </c>
      <c r="X8528" s="4">
        <f t="shared" si="8535"/>
        <v>3</v>
      </c>
      <c r="Y8528" s="4">
        <f t="shared" si="8535"/>
        <v>6</v>
      </c>
      <c r="Z8528" s="5">
        <f t="shared" si="9"/>
        <v>44973</v>
      </c>
    </row>
    <row r="8529">
      <c r="A8529" s="1" t="s">
        <v>8566</v>
      </c>
      <c r="B8529" s="1" t="s">
        <v>41</v>
      </c>
      <c r="C8529" s="1">
        <v>5.0</v>
      </c>
      <c r="D8529" s="1">
        <v>4.0</v>
      </c>
      <c r="E8529" s="1">
        <v>20.0</v>
      </c>
      <c r="H8529" s="6">
        <v>45219.0</v>
      </c>
      <c r="J8529" s="3">
        <f t="shared" si="2"/>
        <v>5</v>
      </c>
      <c r="K8529" s="4">
        <f t="shared" si="3"/>
        <v>4</v>
      </c>
      <c r="L8529" s="4">
        <f t="shared" si="4"/>
        <v>20</v>
      </c>
      <c r="S8529" s="1" t="s">
        <v>8566</v>
      </c>
      <c r="T8529" s="4" t="str">
        <f t="shared" si="5"/>
        <v>Smoothie</v>
      </c>
      <c r="U8529" s="4" t="str">
        <f t="shared" si="6"/>
        <v>UNKNOWN</v>
      </c>
      <c r="V8529" s="4" t="str">
        <f t="shared" si="7"/>
        <v>UNKNOWN</v>
      </c>
      <c r="W8529" s="4">
        <f t="shared" ref="W8529:Y8529" si="8536">IF(OR(J8529 = "ERROR", J8529 = ""), "UNKNOWN", J8529)</f>
        <v>5</v>
      </c>
      <c r="X8529" s="4">
        <f t="shared" si="8536"/>
        <v>4</v>
      </c>
      <c r="Y8529" s="4">
        <f t="shared" si="8536"/>
        <v>20</v>
      </c>
      <c r="Z8529" s="7">
        <f t="shared" si="9"/>
        <v>45219</v>
      </c>
    </row>
    <row r="8530">
      <c r="A8530" s="1" t="s">
        <v>8567</v>
      </c>
      <c r="B8530" s="1" t="s">
        <v>25</v>
      </c>
      <c r="C8530" s="1">
        <v>3.0</v>
      </c>
      <c r="D8530" s="1">
        <v>3.0</v>
      </c>
      <c r="E8530" s="1">
        <v>9.0</v>
      </c>
      <c r="F8530" s="1" t="s">
        <v>39</v>
      </c>
      <c r="G8530" s="1" t="s">
        <v>29</v>
      </c>
      <c r="H8530" s="2">
        <v>44939.0</v>
      </c>
      <c r="J8530" s="3">
        <f t="shared" si="2"/>
        <v>3</v>
      </c>
      <c r="K8530" s="4">
        <f t="shared" si="3"/>
        <v>3</v>
      </c>
      <c r="L8530" s="4">
        <f t="shared" si="4"/>
        <v>9</v>
      </c>
      <c r="S8530" s="1" t="s">
        <v>8567</v>
      </c>
      <c r="T8530" s="4" t="str">
        <f t="shared" si="5"/>
        <v>UNKNOWN</v>
      </c>
      <c r="U8530" s="4" t="str">
        <f t="shared" si="6"/>
        <v>In-store</v>
      </c>
      <c r="V8530" s="4" t="str">
        <f t="shared" si="7"/>
        <v>Digital Wallet</v>
      </c>
      <c r="W8530" s="4">
        <f t="shared" ref="W8530:Y8530" si="8537">IF(OR(J8530 = "ERROR", J8530 = ""), "UNKNOWN", J8530)</f>
        <v>3</v>
      </c>
      <c r="X8530" s="4">
        <f t="shared" si="8537"/>
        <v>3</v>
      </c>
      <c r="Y8530" s="4">
        <f t="shared" si="8537"/>
        <v>9</v>
      </c>
      <c r="Z8530" s="5">
        <f t="shared" si="9"/>
        <v>44939</v>
      </c>
    </row>
    <row r="8531">
      <c r="A8531" s="1" t="s">
        <v>8568</v>
      </c>
      <c r="B8531" s="1" t="s">
        <v>22</v>
      </c>
      <c r="C8531" s="1" t="s">
        <v>30</v>
      </c>
      <c r="D8531" s="1">
        <v>2.0</v>
      </c>
      <c r="E8531" s="1">
        <v>10.0</v>
      </c>
      <c r="F8531" s="1" t="s">
        <v>28</v>
      </c>
      <c r="H8531" s="2">
        <v>45132.0</v>
      </c>
      <c r="J8531" s="3">
        <f t="shared" si="2"/>
        <v>5</v>
      </c>
      <c r="K8531" s="4">
        <f t="shared" si="3"/>
        <v>2</v>
      </c>
      <c r="L8531" s="4">
        <f t="shared" si="4"/>
        <v>10</v>
      </c>
      <c r="S8531" s="1" t="s">
        <v>8568</v>
      </c>
      <c r="T8531" s="4" t="str">
        <f t="shared" si="5"/>
        <v>Coffee</v>
      </c>
      <c r="U8531" s="4" t="str">
        <f t="shared" si="6"/>
        <v>UNKNOWN</v>
      </c>
      <c r="V8531" s="4" t="str">
        <f t="shared" si="7"/>
        <v>Cash</v>
      </c>
      <c r="W8531" s="4">
        <f t="shared" ref="W8531:Y8531" si="8538">IF(OR(J8531 = "ERROR", J8531 = ""), "UNKNOWN", J8531)</f>
        <v>5</v>
      </c>
      <c r="X8531" s="4">
        <f t="shared" si="8538"/>
        <v>2</v>
      </c>
      <c r="Y8531" s="4">
        <f t="shared" si="8538"/>
        <v>10</v>
      </c>
      <c r="Z8531" s="5">
        <f t="shared" si="9"/>
        <v>45132</v>
      </c>
    </row>
    <row r="8532">
      <c r="A8532" s="1" t="s">
        <v>8569</v>
      </c>
      <c r="B8532" s="1" t="s">
        <v>81</v>
      </c>
      <c r="C8532" s="1">
        <v>1.0</v>
      </c>
      <c r="D8532" s="1">
        <v>1.5</v>
      </c>
      <c r="E8532" s="1">
        <v>1.5</v>
      </c>
      <c r="F8532" s="1" t="s">
        <v>39</v>
      </c>
      <c r="G8532" s="1" t="s">
        <v>29</v>
      </c>
      <c r="H8532" s="2">
        <v>45269.0</v>
      </c>
      <c r="J8532" s="3">
        <f t="shared" si="2"/>
        <v>1</v>
      </c>
      <c r="K8532" s="4">
        <f t="shared" si="3"/>
        <v>1.5</v>
      </c>
      <c r="L8532" s="4">
        <f t="shared" si="4"/>
        <v>1.5</v>
      </c>
      <c r="S8532" s="1" t="s">
        <v>8569</v>
      </c>
      <c r="T8532" s="4" t="str">
        <f t="shared" si="5"/>
        <v>Tea</v>
      </c>
      <c r="U8532" s="4" t="str">
        <f t="shared" si="6"/>
        <v>In-store</v>
      </c>
      <c r="V8532" s="4" t="str">
        <f t="shared" si="7"/>
        <v>Digital Wallet</v>
      </c>
      <c r="W8532" s="4">
        <f t="shared" ref="W8532:Y8532" si="8539">IF(OR(J8532 = "ERROR", J8532 = ""), "UNKNOWN", J8532)</f>
        <v>1</v>
      </c>
      <c r="X8532" s="4">
        <f t="shared" si="8539"/>
        <v>1.5</v>
      </c>
      <c r="Y8532" s="4">
        <f t="shared" si="8539"/>
        <v>1.5</v>
      </c>
      <c r="Z8532" s="5">
        <f t="shared" si="9"/>
        <v>45269</v>
      </c>
    </row>
    <row r="8533">
      <c r="A8533" s="1" t="s">
        <v>8570</v>
      </c>
      <c r="B8533" s="1" t="s">
        <v>44</v>
      </c>
      <c r="C8533" s="1">
        <v>5.0</v>
      </c>
      <c r="D8533" s="1">
        <v>4.0</v>
      </c>
      <c r="E8533" s="1">
        <v>20.0</v>
      </c>
      <c r="F8533" s="1" t="s">
        <v>39</v>
      </c>
      <c r="G8533" s="1" t="s">
        <v>29</v>
      </c>
      <c r="H8533" s="2">
        <v>44950.0</v>
      </c>
      <c r="J8533" s="3">
        <f t="shared" si="2"/>
        <v>5</v>
      </c>
      <c r="K8533" s="4">
        <f t="shared" si="3"/>
        <v>4</v>
      </c>
      <c r="L8533" s="4">
        <f t="shared" si="4"/>
        <v>20</v>
      </c>
      <c r="S8533" s="1" t="s">
        <v>8570</v>
      </c>
      <c r="T8533" s="4" t="str">
        <f t="shared" si="5"/>
        <v>Sandwich</v>
      </c>
      <c r="U8533" s="4" t="str">
        <f t="shared" si="6"/>
        <v>In-store</v>
      </c>
      <c r="V8533" s="4" t="str">
        <f t="shared" si="7"/>
        <v>Digital Wallet</v>
      </c>
      <c r="W8533" s="4">
        <f t="shared" ref="W8533:Y8533" si="8540">IF(OR(J8533 = "ERROR", J8533 = ""), "UNKNOWN", J8533)</f>
        <v>5</v>
      </c>
      <c r="X8533" s="4">
        <f t="shared" si="8540"/>
        <v>4</v>
      </c>
      <c r="Y8533" s="4">
        <f t="shared" si="8540"/>
        <v>20</v>
      </c>
      <c r="Z8533" s="5">
        <f t="shared" si="9"/>
        <v>44950</v>
      </c>
    </row>
    <row r="8534">
      <c r="A8534" s="1" t="s">
        <v>8571</v>
      </c>
      <c r="B8534" s="1" t="s">
        <v>36</v>
      </c>
      <c r="C8534" s="1">
        <v>3.0</v>
      </c>
      <c r="D8534" s="1">
        <v>5.0</v>
      </c>
      <c r="E8534" s="1">
        <v>15.0</v>
      </c>
      <c r="F8534" s="1" t="s">
        <v>23</v>
      </c>
      <c r="H8534" s="2">
        <v>45161.0</v>
      </c>
      <c r="J8534" s="3">
        <f t="shared" si="2"/>
        <v>3</v>
      </c>
      <c r="K8534" s="4">
        <f t="shared" si="3"/>
        <v>5</v>
      </c>
      <c r="L8534" s="4">
        <f t="shared" si="4"/>
        <v>15</v>
      </c>
      <c r="S8534" s="1" t="s">
        <v>8571</v>
      </c>
      <c r="T8534" s="4" t="str">
        <f t="shared" si="5"/>
        <v>Salad</v>
      </c>
      <c r="U8534" s="4" t="str">
        <f t="shared" si="6"/>
        <v>UNKNOWN</v>
      </c>
      <c r="V8534" s="4" t="str">
        <f t="shared" si="7"/>
        <v>Credit Card</v>
      </c>
      <c r="W8534" s="4">
        <f t="shared" ref="W8534:Y8534" si="8541">IF(OR(J8534 = "ERROR", J8534 = ""), "UNKNOWN", J8534)</f>
        <v>3</v>
      </c>
      <c r="X8534" s="4">
        <f t="shared" si="8541"/>
        <v>5</v>
      </c>
      <c r="Y8534" s="4">
        <f t="shared" si="8541"/>
        <v>15</v>
      </c>
      <c r="Z8534" s="5">
        <f t="shared" si="9"/>
        <v>45161</v>
      </c>
    </row>
    <row r="8535">
      <c r="A8535" s="1" t="s">
        <v>8572</v>
      </c>
      <c r="B8535" s="1" t="s">
        <v>44</v>
      </c>
      <c r="C8535" s="1">
        <v>1.0</v>
      </c>
      <c r="D8535" s="1">
        <v>4.0</v>
      </c>
      <c r="E8535" s="1">
        <v>4.0</v>
      </c>
      <c r="F8535" s="1" t="s">
        <v>39</v>
      </c>
      <c r="H8535" s="2">
        <v>45128.0</v>
      </c>
      <c r="J8535" s="3">
        <f t="shared" si="2"/>
        <v>1</v>
      </c>
      <c r="K8535" s="4">
        <f t="shared" si="3"/>
        <v>4</v>
      </c>
      <c r="L8535" s="4">
        <f t="shared" si="4"/>
        <v>4</v>
      </c>
      <c r="S8535" s="1" t="s">
        <v>8572</v>
      </c>
      <c r="T8535" s="4" t="str">
        <f t="shared" si="5"/>
        <v>Sandwich</v>
      </c>
      <c r="U8535" s="4" t="str">
        <f t="shared" si="6"/>
        <v>UNKNOWN</v>
      </c>
      <c r="V8535" s="4" t="str">
        <f t="shared" si="7"/>
        <v>Digital Wallet</v>
      </c>
      <c r="W8535" s="4">
        <f t="shared" ref="W8535:Y8535" si="8542">IF(OR(J8535 = "ERROR", J8535 = ""), "UNKNOWN", J8535)</f>
        <v>1</v>
      </c>
      <c r="X8535" s="4">
        <f t="shared" si="8542"/>
        <v>4</v>
      </c>
      <c r="Y8535" s="4">
        <f t="shared" si="8542"/>
        <v>4</v>
      </c>
      <c r="Z8535" s="5">
        <f t="shared" si="9"/>
        <v>45128</v>
      </c>
    </row>
    <row r="8536">
      <c r="A8536" s="1" t="s">
        <v>8573</v>
      </c>
      <c r="B8536" s="1" t="s">
        <v>55</v>
      </c>
      <c r="C8536" s="1">
        <v>3.0</v>
      </c>
      <c r="D8536" s="1">
        <v>3.0</v>
      </c>
      <c r="E8536" s="1">
        <v>9.0</v>
      </c>
      <c r="G8536" s="1" t="s">
        <v>29</v>
      </c>
      <c r="H8536" s="2">
        <v>45108.0</v>
      </c>
      <c r="J8536" s="3">
        <f t="shared" si="2"/>
        <v>3</v>
      </c>
      <c r="K8536" s="4">
        <f t="shared" si="3"/>
        <v>3</v>
      </c>
      <c r="L8536" s="4">
        <f t="shared" si="4"/>
        <v>9</v>
      </c>
      <c r="S8536" s="1" t="s">
        <v>8573</v>
      </c>
      <c r="T8536" s="4" t="str">
        <f t="shared" si="5"/>
        <v>Juice</v>
      </c>
      <c r="U8536" s="4" t="str">
        <f t="shared" si="6"/>
        <v>In-store</v>
      </c>
      <c r="V8536" s="4" t="str">
        <f t="shared" si="7"/>
        <v>UNKNOWN</v>
      </c>
      <c r="W8536" s="4">
        <f t="shared" ref="W8536:Y8536" si="8543">IF(OR(J8536 = "ERROR", J8536 = ""), "UNKNOWN", J8536)</f>
        <v>3</v>
      </c>
      <c r="X8536" s="4">
        <f t="shared" si="8543"/>
        <v>3</v>
      </c>
      <c r="Y8536" s="4">
        <f t="shared" si="8543"/>
        <v>9</v>
      </c>
      <c r="Z8536" s="5">
        <f t="shared" si="9"/>
        <v>45108</v>
      </c>
    </row>
    <row r="8537">
      <c r="A8537" s="1" t="s">
        <v>8574</v>
      </c>
      <c r="B8537" s="1" t="s">
        <v>41</v>
      </c>
      <c r="C8537" s="1">
        <v>2.0</v>
      </c>
      <c r="D8537" s="1">
        <v>4.0</v>
      </c>
      <c r="E8537" s="1">
        <v>8.0</v>
      </c>
      <c r="F8537" s="1" t="s">
        <v>23</v>
      </c>
      <c r="G8537" s="1" t="s">
        <v>29</v>
      </c>
      <c r="H8537" s="2">
        <v>45149.0</v>
      </c>
      <c r="J8537" s="3">
        <f t="shared" si="2"/>
        <v>2</v>
      </c>
      <c r="K8537" s="4">
        <f t="shared" si="3"/>
        <v>4</v>
      </c>
      <c r="L8537" s="4">
        <f t="shared" si="4"/>
        <v>8</v>
      </c>
      <c r="S8537" s="1" t="s">
        <v>8574</v>
      </c>
      <c r="T8537" s="4" t="str">
        <f t="shared" si="5"/>
        <v>Smoothie</v>
      </c>
      <c r="U8537" s="4" t="str">
        <f t="shared" si="6"/>
        <v>In-store</v>
      </c>
      <c r="V8537" s="4" t="str">
        <f t="shared" si="7"/>
        <v>Credit Card</v>
      </c>
      <c r="W8537" s="4">
        <f t="shared" ref="W8537:Y8537" si="8544">IF(OR(J8537 = "ERROR", J8537 = ""), "UNKNOWN", J8537)</f>
        <v>2</v>
      </c>
      <c r="X8537" s="4">
        <f t="shared" si="8544"/>
        <v>4</v>
      </c>
      <c r="Y8537" s="4">
        <f t="shared" si="8544"/>
        <v>8</v>
      </c>
      <c r="Z8537" s="5">
        <f t="shared" si="9"/>
        <v>45149</v>
      </c>
    </row>
    <row r="8538">
      <c r="A8538" s="1" t="s">
        <v>8575</v>
      </c>
      <c r="B8538" s="1" t="s">
        <v>81</v>
      </c>
      <c r="C8538" s="1">
        <v>5.0</v>
      </c>
      <c r="D8538" s="1">
        <v>1.5</v>
      </c>
      <c r="E8538" s="1">
        <v>7.5</v>
      </c>
      <c r="F8538" s="1" t="s">
        <v>28</v>
      </c>
      <c r="H8538" s="2">
        <v>45169.0</v>
      </c>
      <c r="J8538" s="3">
        <f t="shared" si="2"/>
        <v>5</v>
      </c>
      <c r="K8538" s="4">
        <f t="shared" si="3"/>
        <v>1.5</v>
      </c>
      <c r="L8538" s="4">
        <f t="shared" si="4"/>
        <v>7.5</v>
      </c>
      <c r="S8538" s="1" t="s">
        <v>8575</v>
      </c>
      <c r="T8538" s="4" t="str">
        <f t="shared" si="5"/>
        <v>Tea</v>
      </c>
      <c r="U8538" s="4" t="str">
        <f t="shared" si="6"/>
        <v>UNKNOWN</v>
      </c>
      <c r="V8538" s="4" t="str">
        <f t="shared" si="7"/>
        <v>Cash</v>
      </c>
      <c r="W8538" s="4">
        <f t="shared" ref="W8538:Y8538" si="8545">IF(OR(J8538 = "ERROR", J8538 = ""), "UNKNOWN", J8538)</f>
        <v>5</v>
      </c>
      <c r="X8538" s="4">
        <f t="shared" si="8545"/>
        <v>1.5</v>
      </c>
      <c r="Y8538" s="4">
        <f t="shared" si="8545"/>
        <v>7.5</v>
      </c>
      <c r="Z8538" s="5">
        <f t="shared" si="9"/>
        <v>45169</v>
      </c>
    </row>
    <row r="8539">
      <c r="A8539" s="1" t="s">
        <v>8576</v>
      </c>
      <c r="B8539" s="1" t="s">
        <v>36</v>
      </c>
      <c r="C8539" s="1">
        <v>2.0</v>
      </c>
      <c r="D8539" s="1">
        <v>5.0</v>
      </c>
      <c r="E8539" s="1">
        <v>10.0</v>
      </c>
      <c r="F8539" s="1" t="s">
        <v>39</v>
      </c>
      <c r="H8539" s="6">
        <v>45287.0</v>
      </c>
      <c r="J8539" s="3">
        <f t="shared" si="2"/>
        <v>2</v>
      </c>
      <c r="K8539" s="4">
        <f t="shared" si="3"/>
        <v>5</v>
      </c>
      <c r="L8539" s="4">
        <f t="shared" si="4"/>
        <v>10</v>
      </c>
      <c r="S8539" s="1" t="s">
        <v>8576</v>
      </c>
      <c r="T8539" s="4" t="str">
        <f t="shared" si="5"/>
        <v>Salad</v>
      </c>
      <c r="U8539" s="4" t="str">
        <f t="shared" si="6"/>
        <v>UNKNOWN</v>
      </c>
      <c r="V8539" s="4" t="str">
        <f t="shared" si="7"/>
        <v>Digital Wallet</v>
      </c>
      <c r="W8539" s="4">
        <f t="shared" ref="W8539:Y8539" si="8546">IF(OR(J8539 = "ERROR", J8539 = ""), "UNKNOWN", J8539)</f>
        <v>2</v>
      </c>
      <c r="X8539" s="4">
        <f t="shared" si="8546"/>
        <v>5</v>
      </c>
      <c r="Y8539" s="4">
        <f t="shared" si="8546"/>
        <v>10</v>
      </c>
      <c r="Z8539" s="7">
        <f t="shared" si="9"/>
        <v>45287</v>
      </c>
    </row>
    <row r="8540">
      <c r="A8540" s="1" t="s">
        <v>8577</v>
      </c>
      <c r="B8540" s="1" t="s">
        <v>55</v>
      </c>
      <c r="C8540" s="1">
        <v>1.0</v>
      </c>
      <c r="D8540" s="1">
        <v>3.0</v>
      </c>
      <c r="E8540" s="1">
        <v>3.0</v>
      </c>
      <c r="F8540" s="1" t="s">
        <v>23</v>
      </c>
      <c r="G8540" s="1" t="s">
        <v>24</v>
      </c>
      <c r="H8540" s="2">
        <v>45179.0</v>
      </c>
      <c r="J8540" s="3">
        <f t="shared" si="2"/>
        <v>1</v>
      </c>
      <c r="K8540" s="4">
        <f t="shared" si="3"/>
        <v>3</v>
      </c>
      <c r="L8540" s="4">
        <f t="shared" si="4"/>
        <v>3</v>
      </c>
      <c r="S8540" s="1" t="s">
        <v>8577</v>
      </c>
      <c r="T8540" s="4" t="str">
        <f t="shared" si="5"/>
        <v>Juice</v>
      </c>
      <c r="U8540" s="4" t="str">
        <f t="shared" si="6"/>
        <v>Takeaway</v>
      </c>
      <c r="V8540" s="4" t="str">
        <f t="shared" si="7"/>
        <v>Credit Card</v>
      </c>
      <c r="W8540" s="4">
        <f t="shared" ref="W8540:Y8540" si="8547">IF(OR(J8540 = "ERROR", J8540 = ""), "UNKNOWN", J8540)</f>
        <v>1</v>
      </c>
      <c r="X8540" s="4">
        <f t="shared" si="8547"/>
        <v>3</v>
      </c>
      <c r="Y8540" s="4">
        <f t="shared" si="8547"/>
        <v>3</v>
      </c>
      <c r="Z8540" s="5">
        <f t="shared" si="9"/>
        <v>45179</v>
      </c>
    </row>
    <row r="8541">
      <c r="A8541" s="1" t="s">
        <v>8578</v>
      </c>
      <c r="B8541" s="1" t="s">
        <v>27</v>
      </c>
      <c r="C8541" s="1">
        <v>3.0</v>
      </c>
      <c r="D8541" s="1">
        <v>3.0</v>
      </c>
      <c r="E8541" s="1">
        <v>9.0</v>
      </c>
      <c r="F8541" s="1" t="s">
        <v>30</v>
      </c>
      <c r="H8541" s="6">
        <v>45276.0</v>
      </c>
      <c r="J8541" s="3">
        <f t="shared" si="2"/>
        <v>3</v>
      </c>
      <c r="K8541" s="4">
        <f t="shared" si="3"/>
        <v>3</v>
      </c>
      <c r="L8541" s="4">
        <f t="shared" si="4"/>
        <v>9</v>
      </c>
      <c r="S8541" s="1" t="s">
        <v>8578</v>
      </c>
      <c r="T8541" s="4" t="str">
        <f t="shared" si="5"/>
        <v>Cake</v>
      </c>
      <c r="U8541" s="4" t="str">
        <f t="shared" si="6"/>
        <v>UNKNOWN</v>
      </c>
      <c r="V8541" s="4" t="str">
        <f t="shared" si="7"/>
        <v>UNKNOWN</v>
      </c>
      <c r="W8541" s="4">
        <f t="shared" ref="W8541:Y8541" si="8548">IF(OR(J8541 = "ERROR", J8541 = ""), "UNKNOWN", J8541)</f>
        <v>3</v>
      </c>
      <c r="X8541" s="4">
        <f t="shared" si="8548"/>
        <v>3</v>
      </c>
      <c r="Y8541" s="4">
        <f t="shared" si="8548"/>
        <v>9</v>
      </c>
      <c r="Z8541" s="7">
        <f t="shared" si="9"/>
        <v>45276</v>
      </c>
    </row>
    <row r="8542">
      <c r="A8542" s="1" t="s">
        <v>8579</v>
      </c>
      <c r="B8542" s="1" t="s">
        <v>41</v>
      </c>
      <c r="C8542" s="1">
        <v>3.0</v>
      </c>
      <c r="D8542" s="1">
        <v>4.0</v>
      </c>
      <c r="E8542" s="1">
        <v>12.0</v>
      </c>
      <c r="G8542" s="1" t="s">
        <v>29</v>
      </c>
      <c r="H8542" s="2">
        <v>45093.0</v>
      </c>
      <c r="J8542" s="3">
        <f t="shared" si="2"/>
        <v>3</v>
      </c>
      <c r="K8542" s="4">
        <f t="shared" si="3"/>
        <v>4</v>
      </c>
      <c r="L8542" s="4">
        <f t="shared" si="4"/>
        <v>12</v>
      </c>
      <c r="S8542" s="1" t="s">
        <v>8579</v>
      </c>
      <c r="T8542" s="4" t="str">
        <f t="shared" si="5"/>
        <v>Smoothie</v>
      </c>
      <c r="U8542" s="4" t="str">
        <f t="shared" si="6"/>
        <v>In-store</v>
      </c>
      <c r="V8542" s="4" t="str">
        <f t="shared" si="7"/>
        <v>UNKNOWN</v>
      </c>
      <c r="W8542" s="4">
        <f t="shared" ref="W8542:Y8542" si="8549">IF(OR(J8542 = "ERROR", J8542 = ""), "UNKNOWN", J8542)</f>
        <v>3</v>
      </c>
      <c r="X8542" s="4">
        <f t="shared" si="8549"/>
        <v>4</v>
      </c>
      <c r="Y8542" s="4">
        <f t="shared" si="8549"/>
        <v>12</v>
      </c>
      <c r="Z8542" s="5">
        <f t="shared" si="9"/>
        <v>45093</v>
      </c>
    </row>
    <row r="8543">
      <c r="A8543" s="1" t="s">
        <v>8580</v>
      </c>
      <c r="B8543" s="1" t="s">
        <v>36</v>
      </c>
      <c r="C8543" s="1">
        <v>4.0</v>
      </c>
      <c r="D8543" s="1">
        <v>5.0</v>
      </c>
      <c r="E8543" s="1">
        <v>20.0</v>
      </c>
      <c r="H8543" s="2">
        <v>45119.0</v>
      </c>
      <c r="J8543" s="3">
        <f t="shared" si="2"/>
        <v>4</v>
      </c>
      <c r="K8543" s="4">
        <f t="shared" si="3"/>
        <v>5</v>
      </c>
      <c r="L8543" s="4">
        <f t="shared" si="4"/>
        <v>20</v>
      </c>
      <c r="S8543" s="1" t="s">
        <v>8580</v>
      </c>
      <c r="T8543" s="4" t="str">
        <f t="shared" si="5"/>
        <v>Salad</v>
      </c>
      <c r="U8543" s="4" t="str">
        <f t="shared" si="6"/>
        <v>UNKNOWN</v>
      </c>
      <c r="V8543" s="4" t="str">
        <f t="shared" si="7"/>
        <v>UNKNOWN</v>
      </c>
      <c r="W8543" s="4">
        <f t="shared" ref="W8543:Y8543" si="8550">IF(OR(J8543 = "ERROR", J8543 = ""), "UNKNOWN", J8543)</f>
        <v>4</v>
      </c>
      <c r="X8543" s="4">
        <f t="shared" si="8550"/>
        <v>5</v>
      </c>
      <c r="Y8543" s="4">
        <f t="shared" si="8550"/>
        <v>20</v>
      </c>
      <c r="Z8543" s="5">
        <f t="shared" si="9"/>
        <v>45119</v>
      </c>
    </row>
    <row r="8544">
      <c r="A8544" s="1" t="s">
        <v>8581</v>
      </c>
      <c r="B8544" s="1" t="s">
        <v>30</v>
      </c>
      <c r="C8544" s="1">
        <v>2.0</v>
      </c>
      <c r="D8544" s="1">
        <v>3.0</v>
      </c>
      <c r="E8544" s="1">
        <v>6.0</v>
      </c>
      <c r="F8544" s="1" t="s">
        <v>39</v>
      </c>
      <c r="H8544" s="2">
        <v>45163.0</v>
      </c>
      <c r="J8544" s="3">
        <f t="shared" si="2"/>
        <v>2</v>
      </c>
      <c r="K8544" s="4">
        <f t="shared" si="3"/>
        <v>3</v>
      </c>
      <c r="L8544" s="4">
        <f t="shared" si="4"/>
        <v>6</v>
      </c>
      <c r="S8544" s="1" t="s">
        <v>8581</v>
      </c>
      <c r="T8544" s="4" t="str">
        <f t="shared" si="5"/>
        <v>UNKNOWN</v>
      </c>
      <c r="U8544" s="4" t="str">
        <f t="shared" si="6"/>
        <v>UNKNOWN</v>
      </c>
      <c r="V8544" s="4" t="str">
        <f t="shared" si="7"/>
        <v>Digital Wallet</v>
      </c>
      <c r="W8544" s="4">
        <f t="shared" ref="W8544:Y8544" si="8551">IF(OR(J8544 = "ERROR", J8544 = ""), "UNKNOWN", J8544)</f>
        <v>2</v>
      </c>
      <c r="X8544" s="4">
        <f t="shared" si="8551"/>
        <v>3</v>
      </c>
      <c r="Y8544" s="4">
        <f t="shared" si="8551"/>
        <v>6</v>
      </c>
      <c r="Z8544" s="5">
        <f t="shared" si="9"/>
        <v>45163</v>
      </c>
    </row>
    <row r="8545">
      <c r="A8545" s="1" t="s">
        <v>8582</v>
      </c>
      <c r="B8545" s="1" t="s">
        <v>36</v>
      </c>
      <c r="C8545" s="1">
        <v>2.0</v>
      </c>
      <c r="D8545" s="1">
        <v>5.0</v>
      </c>
      <c r="E8545" s="1">
        <v>10.0</v>
      </c>
      <c r="G8545" s="1" t="s">
        <v>24</v>
      </c>
      <c r="H8545" s="2">
        <v>45109.0</v>
      </c>
      <c r="J8545" s="3">
        <f t="shared" si="2"/>
        <v>2</v>
      </c>
      <c r="K8545" s="4">
        <f t="shared" si="3"/>
        <v>5</v>
      </c>
      <c r="L8545" s="4">
        <f t="shared" si="4"/>
        <v>10</v>
      </c>
      <c r="S8545" s="1" t="s">
        <v>8582</v>
      </c>
      <c r="T8545" s="4" t="str">
        <f t="shared" si="5"/>
        <v>Salad</v>
      </c>
      <c r="U8545" s="4" t="str">
        <f t="shared" si="6"/>
        <v>Takeaway</v>
      </c>
      <c r="V8545" s="4" t="str">
        <f t="shared" si="7"/>
        <v>UNKNOWN</v>
      </c>
      <c r="W8545" s="4">
        <f t="shared" ref="W8545:Y8545" si="8552">IF(OR(J8545 = "ERROR", J8545 = ""), "UNKNOWN", J8545)</f>
        <v>2</v>
      </c>
      <c r="X8545" s="4">
        <f t="shared" si="8552"/>
        <v>5</v>
      </c>
      <c r="Y8545" s="4">
        <f t="shared" si="8552"/>
        <v>10</v>
      </c>
      <c r="Z8545" s="5">
        <f t="shared" si="9"/>
        <v>45109</v>
      </c>
    </row>
    <row r="8546">
      <c r="A8546" s="1" t="s">
        <v>8583</v>
      </c>
      <c r="B8546" s="1" t="s">
        <v>25</v>
      </c>
      <c r="C8546" s="1">
        <v>3.0</v>
      </c>
      <c r="D8546" s="1">
        <v>1.0</v>
      </c>
      <c r="E8546" s="1">
        <v>3.0</v>
      </c>
      <c r="F8546" s="1" t="s">
        <v>28</v>
      </c>
      <c r="G8546" s="1" t="s">
        <v>24</v>
      </c>
      <c r="H8546" s="2">
        <v>44977.0</v>
      </c>
      <c r="J8546" s="3">
        <f t="shared" si="2"/>
        <v>3</v>
      </c>
      <c r="K8546" s="4">
        <f t="shared" si="3"/>
        <v>1</v>
      </c>
      <c r="L8546" s="4">
        <f t="shared" si="4"/>
        <v>3</v>
      </c>
      <c r="S8546" s="1" t="s">
        <v>8583</v>
      </c>
      <c r="T8546" s="4" t="str">
        <f t="shared" si="5"/>
        <v>UNKNOWN</v>
      </c>
      <c r="U8546" s="4" t="str">
        <f t="shared" si="6"/>
        <v>Takeaway</v>
      </c>
      <c r="V8546" s="4" t="str">
        <f t="shared" si="7"/>
        <v>Cash</v>
      </c>
      <c r="W8546" s="4">
        <f t="shared" ref="W8546:Y8546" si="8553">IF(OR(J8546 = "ERROR", J8546 = ""), "UNKNOWN", J8546)</f>
        <v>3</v>
      </c>
      <c r="X8546" s="4">
        <f t="shared" si="8553"/>
        <v>1</v>
      </c>
      <c r="Y8546" s="4">
        <f t="shared" si="8553"/>
        <v>3</v>
      </c>
      <c r="Z8546" s="5">
        <f t="shared" si="9"/>
        <v>44977</v>
      </c>
    </row>
    <row r="8547">
      <c r="A8547" s="1" t="s">
        <v>8584</v>
      </c>
      <c r="B8547" s="1" t="s">
        <v>27</v>
      </c>
      <c r="C8547" s="1">
        <v>4.0</v>
      </c>
      <c r="D8547" s="1">
        <v>3.0</v>
      </c>
      <c r="E8547" s="1">
        <v>12.0</v>
      </c>
      <c r="G8547" s="1" t="s">
        <v>24</v>
      </c>
      <c r="H8547" s="2">
        <v>44954.0</v>
      </c>
      <c r="J8547" s="3">
        <f t="shared" si="2"/>
        <v>4</v>
      </c>
      <c r="K8547" s="4">
        <f t="shared" si="3"/>
        <v>3</v>
      </c>
      <c r="L8547" s="4">
        <f t="shared" si="4"/>
        <v>12</v>
      </c>
      <c r="S8547" s="1" t="s">
        <v>8584</v>
      </c>
      <c r="T8547" s="4" t="str">
        <f t="shared" si="5"/>
        <v>Cake</v>
      </c>
      <c r="U8547" s="4" t="str">
        <f t="shared" si="6"/>
        <v>Takeaway</v>
      </c>
      <c r="V8547" s="4" t="str">
        <f t="shared" si="7"/>
        <v>UNKNOWN</v>
      </c>
      <c r="W8547" s="4">
        <f t="shared" ref="W8547:Y8547" si="8554">IF(OR(J8547 = "ERROR", J8547 = ""), "UNKNOWN", J8547)</f>
        <v>4</v>
      </c>
      <c r="X8547" s="4">
        <f t="shared" si="8554"/>
        <v>3</v>
      </c>
      <c r="Y8547" s="4">
        <f t="shared" si="8554"/>
        <v>12</v>
      </c>
      <c r="Z8547" s="5">
        <f t="shared" si="9"/>
        <v>44954</v>
      </c>
    </row>
    <row r="8548">
      <c r="A8548" s="1" t="s">
        <v>8585</v>
      </c>
      <c r="B8548" s="1" t="s">
        <v>41</v>
      </c>
      <c r="C8548" s="1">
        <v>3.0</v>
      </c>
      <c r="D8548" s="1">
        <v>4.0</v>
      </c>
      <c r="E8548" s="1">
        <v>12.0</v>
      </c>
      <c r="F8548" s="1" t="s">
        <v>23</v>
      </c>
      <c r="H8548" s="2">
        <v>45063.0</v>
      </c>
      <c r="J8548" s="3">
        <f t="shared" si="2"/>
        <v>3</v>
      </c>
      <c r="K8548" s="4">
        <f t="shared" si="3"/>
        <v>4</v>
      </c>
      <c r="L8548" s="4">
        <f t="shared" si="4"/>
        <v>12</v>
      </c>
      <c r="S8548" s="1" t="s">
        <v>8585</v>
      </c>
      <c r="T8548" s="4" t="str">
        <f t="shared" si="5"/>
        <v>Smoothie</v>
      </c>
      <c r="U8548" s="4" t="str">
        <f t="shared" si="6"/>
        <v>UNKNOWN</v>
      </c>
      <c r="V8548" s="4" t="str">
        <f t="shared" si="7"/>
        <v>Credit Card</v>
      </c>
      <c r="W8548" s="4">
        <f t="shared" ref="W8548:Y8548" si="8555">IF(OR(J8548 = "ERROR", J8548 = ""), "UNKNOWN", J8548)</f>
        <v>3</v>
      </c>
      <c r="X8548" s="4">
        <f t="shared" si="8555"/>
        <v>4</v>
      </c>
      <c r="Y8548" s="4">
        <f t="shared" si="8555"/>
        <v>12</v>
      </c>
      <c r="Z8548" s="5">
        <f t="shared" si="9"/>
        <v>45063</v>
      </c>
    </row>
    <row r="8549">
      <c r="A8549" s="1" t="s">
        <v>8586</v>
      </c>
      <c r="B8549" s="1" t="s">
        <v>30</v>
      </c>
      <c r="C8549" s="1">
        <v>3.0</v>
      </c>
      <c r="D8549" s="1">
        <v>1.5</v>
      </c>
      <c r="E8549" s="1">
        <v>4.5</v>
      </c>
      <c r="F8549" s="1" t="s">
        <v>39</v>
      </c>
      <c r="G8549" s="1" t="s">
        <v>29</v>
      </c>
      <c r="H8549" s="2">
        <v>44961.0</v>
      </c>
      <c r="J8549" s="3">
        <f t="shared" si="2"/>
        <v>3</v>
      </c>
      <c r="K8549" s="4">
        <f t="shared" si="3"/>
        <v>1.5</v>
      </c>
      <c r="L8549" s="4">
        <f t="shared" si="4"/>
        <v>4.5</v>
      </c>
      <c r="S8549" s="1" t="s">
        <v>8586</v>
      </c>
      <c r="T8549" s="4" t="str">
        <f t="shared" si="5"/>
        <v>UNKNOWN</v>
      </c>
      <c r="U8549" s="4" t="str">
        <f t="shared" si="6"/>
        <v>In-store</v>
      </c>
      <c r="V8549" s="4" t="str">
        <f t="shared" si="7"/>
        <v>Digital Wallet</v>
      </c>
      <c r="W8549" s="4">
        <f t="shared" ref="W8549:Y8549" si="8556">IF(OR(J8549 = "ERROR", J8549 = ""), "UNKNOWN", J8549)</f>
        <v>3</v>
      </c>
      <c r="X8549" s="4">
        <f t="shared" si="8556"/>
        <v>1.5</v>
      </c>
      <c r="Y8549" s="4">
        <f t="shared" si="8556"/>
        <v>4.5</v>
      </c>
      <c r="Z8549" s="5">
        <f t="shared" si="9"/>
        <v>44961</v>
      </c>
    </row>
    <row r="8550">
      <c r="A8550" s="1" t="s">
        <v>8587</v>
      </c>
      <c r="B8550" s="1" t="s">
        <v>36</v>
      </c>
      <c r="C8550" s="1">
        <v>3.0</v>
      </c>
      <c r="D8550" s="1">
        <v>5.0</v>
      </c>
      <c r="E8550" s="1">
        <v>15.0</v>
      </c>
      <c r="F8550" s="1" t="s">
        <v>30</v>
      </c>
      <c r="H8550" s="2">
        <v>44942.0</v>
      </c>
      <c r="J8550" s="3">
        <f t="shared" si="2"/>
        <v>3</v>
      </c>
      <c r="K8550" s="4">
        <f t="shared" si="3"/>
        <v>5</v>
      </c>
      <c r="L8550" s="4">
        <f t="shared" si="4"/>
        <v>15</v>
      </c>
      <c r="S8550" s="1" t="s">
        <v>8587</v>
      </c>
      <c r="T8550" s="4" t="str">
        <f t="shared" si="5"/>
        <v>Salad</v>
      </c>
      <c r="U8550" s="4" t="str">
        <f t="shared" si="6"/>
        <v>UNKNOWN</v>
      </c>
      <c r="V8550" s="4" t="str">
        <f t="shared" si="7"/>
        <v>UNKNOWN</v>
      </c>
      <c r="W8550" s="4">
        <f t="shared" ref="W8550:Y8550" si="8557">IF(OR(J8550 = "ERROR", J8550 = ""), "UNKNOWN", J8550)</f>
        <v>3</v>
      </c>
      <c r="X8550" s="4">
        <f t="shared" si="8557"/>
        <v>5</v>
      </c>
      <c r="Y8550" s="4">
        <f t="shared" si="8557"/>
        <v>15</v>
      </c>
      <c r="Z8550" s="5">
        <f t="shared" si="9"/>
        <v>44942</v>
      </c>
    </row>
    <row r="8551">
      <c r="A8551" s="1" t="s">
        <v>8588</v>
      </c>
      <c r="B8551" s="1" t="s">
        <v>22</v>
      </c>
      <c r="C8551" s="1">
        <v>5.0</v>
      </c>
      <c r="D8551" s="1">
        <v>2.0</v>
      </c>
      <c r="E8551" s="1">
        <v>10.0</v>
      </c>
      <c r="F8551" s="1" t="s">
        <v>23</v>
      </c>
      <c r="G8551" s="1" t="s">
        <v>24</v>
      </c>
      <c r="H8551" s="2">
        <v>44963.0</v>
      </c>
      <c r="J8551" s="3">
        <f t="shared" si="2"/>
        <v>5</v>
      </c>
      <c r="K8551" s="4">
        <f t="shared" si="3"/>
        <v>2</v>
      </c>
      <c r="L8551" s="4">
        <f t="shared" si="4"/>
        <v>10</v>
      </c>
      <c r="S8551" s="1" t="s">
        <v>8588</v>
      </c>
      <c r="T8551" s="4" t="str">
        <f t="shared" si="5"/>
        <v>Coffee</v>
      </c>
      <c r="U8551" s="4" t="str">
        <f t="shared" si="6"/>
        <v>Takeaway</v>
      </c>
      <c r="V8551" s="4" t="str">
        <f t="shared" si="7"/>
        <v>Credit Card</v>
      </c>
      <c r="W8551" s="4">
        <f t="shared" ref="W8551:Y8551" si="8558">IF(OR(J8551 = "ERROR", J8551 = ""), "UNKNOWN", J8551)</f>
        <v>5</v>
      </c>
      <c r="X8551" s="4">
        <f t="shared" si="8558"/>
        <v>2</v>
      </c>
      <c r="Y8551" s="4">
        <f t="shared" si="8558"/>
        <v>10</v>
      </c>
      <c r="Z8551" s="5">
        <f t="shared" si="9"/>
        <v>44963</v>
      </c>
    </row>
    <row r="8552">
      <c r="A8552" s="1" t="s">
        <v>8589</v>
      </c>
      <c r="B8552" s="1" t="s">
        <v>41</v>
      </c>
      <c r="C8552" s="1">
        <v>1.0</v>
      </c>
      <c r="D8552" s="1">
        <v>4.0</v>
      </c>
      <c r="E8552" s="1">
        <v>4.0</v>
      </c>
      <c r="F8552" s="1" t="s">
        <v>39</v>
      </c>
      <c r="H8552" s="2">
        <v>45201.0</v>
      </c>
      <c r="J8552" s="3">
        <f t="shared" si="2"/>
        <v>1</v>
      </c>
      <c r="K8552" s="4">
        <f t="shared" si="3"/>
        <v>4</v>
      </c>
      <c r="L8552" s="4">
        <f t="shared" si="4"/>
        <v>4</v>
      </c>
      <c r="S8552" s="1" t="s">
        <v>8589</v>
      </c>
      <c r="T8552" s="4" t="str">
        <f t="shared" si="5"/>
        <v>Smoothie</v>
      </c>
      <c r="U8552" s="4" t="str">
        <f t="shared" si="6"/>
        <v>UNKNOWN</v>
      </c>
      <c r="V8552" s="4" t="str">
        <f t="shared" si="7"/>
        <v>Digital Wallet</v>
      </c>
      <c r="W8552" s="4">
        <f t="shared" ref="W8552:Y8552" si="8559">IF(OR(J8552 = "ERROR", J8552 = ""), "UNKNOWN", J8552)</f>
        <v>1</v>
      </c>
      <c r="X8552" s="4">
        <f t="shared" si="8559"/>
        <v>4</v>
      </c>
      <c r="Y8552" s="4">
        <f t="shared" si="8559"/>
        <v>4</v>
      </c>
      <c r="Z8552" s="5">
        <f t="shared" si="9"/>
        <v>45201</v>
      </c>
    </row>
    <row r="8553">
      <c r="A8553" s="1" t="s">
        <v>8590</v>
      </c>
      <c r="B8553" s="1" t="s">
        <v>36</v>
      </c>
      <c r="C8553" s="1">
        <v>3.0</v>
      </c>
      <c r="D8553" s="1">
        <v>5.0</v>
      </c>
      <c r="E8553" s="1">
        <v>15.0</v>
      </c>
      <c r="G8553" s="1" t="s">
        <v>29</v>
      </c>
      <c r="H8553" s="2">
        <v>45208.0</v>
      </c>
      <c r="J8553" s="3">
        <f t="shared" si="2"/>
        <v>3</v>
      </c>
      <c r="K8553" s="4">
        <f t="shared" si="3"/>
        <v>5</v>
      </c>
      <c r="L8553" s="4">
        <f t="shared" si="4"/>
        <v>15</v>
      </c>
      <c r="S8553" s="1" t="s">
        <v>8590</v>
      </c>
      <c r="T8553" s="4" t="str">
        <f t="shared" si="5"/>
        <v>Salad</v>
      </c>
      <c r="U8553" s="4" t="str">
        <f t="shared" si="6"/>
        <v>In-store</v>
      </c>
      <c r="V8553" s="4" t="str">
        <f t="shared" si="7"/>
        <v>UNKNOWN</v>
      </c>
      <c r="W8553" s="4">
        <f t="shared" ref="W8553:Y8553" si="8560">IF(OR(J8553 = "ERROR", J8553 = ""), "UNKNOWN", J8553)</f>
        <v>3</v>
      </c>
      <c r="X8553" s="4">
        <f t="shared" si="8560"/>
        <v>5</v>
      </c>
      <c r="Y8553" s="4">
        <f t="shared" si="8560"/>
        <v>15</v>
      </c>
      <c r="Z8553" s="5">
        <f t="shared" si="9"/>
        <v>45208</v>
      </c>
    </row>
    <row r="8554">
      <c r="A8554" s="1" t="s">
        <v>8591</v>
      </c>
      <c r="B8554" s="1" t="s">
        <v>22</v>
      </c>
      <c r="C8554" s="1">
        <v>4.0</v>
      </c>
      <c r="D8554" s="1">
        <v>2.0</v>
      </c>
      <c r="E8554" s="1">
        <v>8.0</v>
      </c>
      <c r="F8554" s="1" t="s">
        <v>39</v>
      </c>
      <c r="G8554" s="1" t="s">
        <v>29</v>
      </c>
      <c r="H8554" s="2">
        <v>45039.0</v>
      </c>
      <c r="J8554" s="3">
        <f t="shared" si="2"/>
        <v>4</v>
      </c>
      <c r="K8554" s="4">
        <f t="shared" si="3"/>
        <v>2</v>
      </c>
      <c r="L8554" s="4">
        <f t="shared" si="4"/>
        <v>8</v>
      </c>
      <c r="S8554" s="1" t="s">
        <v>8591</v>
      </c>
      <c r="T8554" s="4" t="str">
        <f t="shared" si="5"/>
        <v>Coffee</v>
      </c>
      <c r="U8554" s="4" t="str">
        <f t="shared" si="6"/>
        <v>In-store</v>
      </c>
      <c r="V8554" s="4" t="str">
        <f t="shared" si="7"/>
        <v>Digital Wallet</v>
      </c>
      <c r="W8554" s="4">
        <f t="shared" ref="W8554:Y8554" si="8561">IF(OR(J8554 = "ERROR", J8554 = ""), "UNKNOWN", J8554)</f>
        <v>4</v>
      </c>
      <c r="X8554" s="4">
        <f t="shared" si="8561"/>
        <v>2</v>
      </c>
      <c r="Y8554" s="4">
        <f t="shared" si="8561"/>
        <v>8</v>
      </c>
      <c r="Z8554" s="5">
        <f t="shared" si="9"/>
        <v>45039</v>
      </c>
    </row>
    <row r="8555">
      <c r="A8555" s="1" t="s">
        <v>8592</v>
      </c>
      <c r="B8555" s="1" t="s">
        <v>27</v>
      </c>
      <c r="C8555" s="1">
        <v>5.0</v>
      </c>
      <c r="D8555" s="1">
        <v>3.0</v>
      </c>
      <c r="E8555" s="1">
        <v>15.0</v>
      </c>
      <c r="G8555" s="1" t="s">
        <v>24</v>
      </c>
      <c r="H8555" s="2">
        <v>45073.0</v>
      </c>
      <c r="J8555" s="3">
        <f t="shared" si="2"/>
        <v>5</v>
      </c>
      <c r="K8555" s="4">
        <f t="shared" si="3"/>
        <v>3</v>
      </c>
      <c r="L8555" s="4">
        <f t="shared" si="4"/>
        <v>15</v>
      </c>
      <c r="S8555" s="1" t="s">
        <v>8592</v>
      </c>
      <c r="T8555" s="4" t="str">
        <f t="shared" si="5"/>
        <v>Cake</v>
      </c>
      <c r="U8555" s="4" t="str">
        <f t="shared" si="6"/>
        <v>Takeaway</v>
      </c>
      <c r="V8555" s="4" t="str">
        <f t="shared" si="7"/>
        <v>UNKNOWN</v>
      </c>
      <c r="W8555" s="4">
        <f t="shared" ref="W8555:Y8555" si="8562">IF(OR(J8555 = "ERROR", J8555 = ""), "UNKNOWN", J8555)</f>
        <v>5</v>
      </c>
      <c r="X8555" s="4">
        <f t="shared" si="8562"/>
        <v>3</v>
      </c>
      <c r="Y8555" s="4">
        <f t="shared" si="8562"/>
        <v>15</v>
      </c>
      <c r="Z8555" s="5">
        <f t="shared" si="9"/>
        <v>45073</v>
      </c>
    </row>
    <row r="8556">
      <c r="A8556" s="1" t="s">
        <v>8593</v>
      </c>
      <c r="C8556" s="1">
        <v>4.0</v>
      </c>
      <c r="D8556" s="1">
        <v>4.0</v>
      </c>
      <c r="E8556" s="1">
        <v>16.0</v>
      </c>
      <c r="G8556" s="1" t="s">
        <v>24</v>
      </c>
      <c r="H8556" s="2">
        <v>45105.0</v>
      </c>
      <c r="J8556" s="3">
        <f t="shared" si="2"/>
        <v>4</v>
      </c>
      <c r="K8556" s="4">
        <f t="shared" si="3"/>
        <v>4</v>
      </c>
      <c r="L8556" s="4">
        <f t="shared" si="4"/>
        <v>16</v>
      </c>
      <c r="S8556" s="1" t="s">
        <v>8593</v>
      </c>
      <c r="T8556" s="4" t="str">
        <f t="shared" si="5"/>
        <v>UNKNOWN</v>
      </c>
      <c r="U8556" s="4" t="str">
        <f t="shared" si="6"/>
        <v>Takeaway</v>
      </c>
      <c r="V8556" s="4" t="str">
        <f t="shared" si="7"/>
        <v>UNKNOWN</v>
      </c>
      <c r="W8556" s="4">
        <f t="shared" ref="W8556:Y8556" si="8563">IF(OR(J8556 = "ERROR", J8556 = ""), "UNKNOWN", J8556)</f>
        <v>4</v>
      </c>
      <c r="X8556" s="4">
        <f t="shared" si="8563"/>
        <v>4</v>
      </c>
      <c r="Y8556" s="4">
        <f t="shared" si="8563"/>
        <v>16</v>
      </c>
      <c r="Z8556" s="5">
        <f t="shared" si="9"/>
        <v>45105</v>
      </c>
    </row>
    <row r="8557">
      <c r="A8557" s="1" t="s">
        <v>8594</v>
      </c>
      <c r="B8557" s="1" t="s">
        <v>27</v>
      </c>
      <c r="C8557" s="1">
        <v>2.0</v>
      </c>
      <c r="D8557" s="1">
        <v>3.0</v>
      </c>
      <c r="E8557" s="1">
        <v>6.0</v>
      </c>
      <c r="F8557" s="1" t="s">
        <v>28</v>
      </c>
      <c r="H8557" s="2">
        <v>44999.0</v>
      </c>
      <c r="J8557" s="3">
        <f t="shared" si="2"/>
        <v>2</v>
      </c>
      <c r="K8557" s="4">
        <f t="shared" si="3"/>
        <v>3</v>
      </c>
      <c r="L8557" s="4">
        <f t="shared" si="4"/>
        <v>6</v>
      </c>
      <c r="S8557" s="1" t="s">
        <v>8594</v>
      </c>
      <c r="T8557" s="4" t="str">
        <f t="shared" si="5"/>
        <v>Cake</v>
      </c>
      <c r="U8557" s="4" t="str">
        <f t="shared" si="6"/>
        <v>UNKNOWN</v>
      </c>
      <c r="V8557" s="4" t="str">
        <f t="shared" si="7"/>
        <v>Cash</v>
      </c>
      <c r="W8557" s="4">
        <f t="shared" ref="W8557:Y8557" si="8564">IF(OR(J8557 = "ERROR", J8557 = ""), "UNKNOWN", J8557)</f>
        <v>2</v>
      </c>
      <c r="X8557" s="4">
        <f t="shared" si="8564"/>
        <v>3</v>
      </c>
      <c r="Y8557" s="4">
        <f t="shared" si="8564"/>
        <v>6</v>
      </c>
      <c r="Z8557" s="5">
        <f t="shared" si="9"/>
        <v>44999</v>
      </c>
    </row>
    <row r="8558">
      <c r="A8558" s="1" t="s">
        <v>8595</v>
      </c>
      <c r="B8558" s="1" t="s">
        <v>55</v>
      </c>
      <c r="C8558" s="1">
        <v>3.0</v>
      </c>
      <c r="D8558" s="1">
        <v>3.0</v>
      </c>
      <c r="E8558" s="1">
        <v>9.0</v>
      </c>
      <c r="F8558" s="1" t="s">
        <v>39</v>
      </c>
      <c r="G8558" s="1" t="s">
        <v>24</v>
      </c>
      <c r="H8558" s="2">
        <v>45145.0</v>
      </c>
      <c r="J8558" s="3">
        <f t="shared" si="2"/>
        <v>3</v>
      </c>
      <c r="K8558" s="4">
        <f t="shared" si="3"/>
        <v>3</v>
      </c>
      <c r="L8558" s="4">
        <f t="shared" si="4"/>
        <v>9</v>
      </c>
      <c r="S8558" s="1" t="s">
        <v>8595</v>
      </c>
      <c r="T8558" s="4" t="str">
        <f t="shared" si="5"/>
        <v>Juice</v>
      </c>
      <c r="U8558" s="4" t="str">
        <f t="shared" si="6"/>
        <v>Takeaway</v>
      </c>
      <c r="V8558" s="4" t="str">
        <f t="shared" si="7"/>
        <v>Digital Wallet</v>
      </c>
      <c r="W8558" s="4">
        <f t="shared" ref="W8558:Y8558" si="8565">IF(OR(J8558 = "ERROR", J8558 = ""), "UNKNOWN", J8558)</f>
        <v>3</v>
      </c>
      <c r="X8558" s="4">
        <f t="shared" si="8565"/>
        <v>3</v>
      </c>
      <c r="Y8558" s="4">
        <f t="shared" si="8565"/>
        <v>9</v>
      </c>
      <c r="Z8558" s="5">
        <f t="shared" si="9"/>
        <v>45145</v>
      </c>
    </row>
    <row r="8559">
      <c r="A8559" s="1" t="s">
        <v>8596</v>
      </c>
      <c r="B8559" s="1" t="s">
        <v>32</v>
      </c>
      <c r="C8559" s="1">
        <v>2.0</v>
      </c>
      <c r="D8559" s="1">
        <v>1.0</v>
      </c>
      <c r="E8559" s="1">
        <v>2.0</v>
      </c>
      <c r="F8559" s="1" t="s">
        <v>23</v>
      </c>
      <c r="G8559" s="1" t="s">
        <v>24</v>
      </c>
      <c r="H8559" s="2">
        <v>45116.0</v>
      </c>
      <c r="J8559" s="3">
        <f t="shared" si="2"/>
        <v>2</v>
      </c>
      <c r="K8559" s="4">
        <f t="shared" si="3"/>
        <v>1</v>
      </c>
      <c r="L8559" s="4">
        <f t="shared" si="4"/>
        <v>2</v>
      </c>
      <c r="S8559" s="1" t="s">
        <v>8596</v>
      </c>
      <c r="T8559" s="4" t="str">
        <f t="shared" si="5"/>
        <v>Cookie</v>
      </c>
      <c r="U8559" s="4" t="str">
        <f t="shared" si="6"/>
        <v>Takeaway</v>
      </c>
      <c r="V8559" s="4" t="str">
        <f t="shared" si="7"/>
        <v>Credit Card</v>
      </c>
      <c r="W8559" s="4">
        <f t="shared" ref="W8559:Y8559" si="8566">IF(OR(J8559 = "ERROR", J8559 = ""), "UNKNOWN", J8559)</f>
        <v>2</v>
      </c>
      <c r="X8559" s="4">
        <f t="shared" si="8566"/>
        <v>1</v>
      </c>
      <c r="Y8559" s="4">
        <f t="shared" si="8566"/>
        <v>2</v>
      </c>
      <c r="Z8559" s="5">
        <f t="shared" si="9"/>
        <v>45116</v>
      </c>
    </row>
    <row r="8560">
      <c r="A8560" s="1" t="s">
        <v>8597</v>
      </c>
      <c r="B8560" s="1" t="s">
        <v>36</v>
      </c>
      <c r="C8560" s="1">
        <v>3.0</v>
      </c>
      <c r="D8560" s="1">
        <v>5.0</v>
      </c>
      <c r="E8560" s="1">
        <v>15.0</v>
      </c>
      <c r="F8560" s="1" t="s">
        <v>23</v>
      </c>
      <c r="H8560" s="2">
        <v>45231.0</v>
      </c>
      <c r="J8560" s="3">
        <f t="shared" si="2"/>
        <v>3</v>
      </c>
      <c r="K8560" s="4">
        <f t="shared" si="3"/>
        <v>5</v>
      </c>
      <c r="L8560" s="4">
        <f t="shared" si="4"/>
        <v>15</v>
      </c>
      <c r="S8560" s="1" t="s">
        <v>8597</v>
      </c>
      <c r="T8560" s="4" t="str">
        <f t="shared" si="5"/>
        <v>Salad</v>
      </c>
      <c r="U8560" s="4" t="str">
        <f t="shared" si="6"/>
        <v>UNKNOWN</v>
      </c>
      <c r="V8560" s="4" t="str">
        <f t="shared" si="7"/>
        <v>Credit Card</v>
      </c>
      <c r="W8560" s="4">
        <f t="shared" ref="W8560:Y8560" si="8567">IF(OR(J8560 = "ERROR", J8560 = ""), "UNKNOWN", J8560)</f>
        <v>3</v>
      </c>
      <c r="X8560" s="4">
        <f t="shared" si="8567"/>
        <v>5</v>
      </c>
      <c r="Y8560" s="4">
        <f t="shared" si="8567"/>
        <v>15</v>
      </c>
      <c r="Z8560" s="5">
        <f t="shared" si="9"/>
        <v>45231</v>
      </c>
    </row>
    <row r="8561">
      <c r="A8561" s="1" t="s">
        <v>8598</v>
      </c>
      <c r="B8561" s="1" t="s">
        <v>81</v>
      </c>
      <c r="C8561" s="1">
        <v>3.0</v>
      </c>
      <c r="D8561" s="1">
        <v>1.5</v>
      </c>
      <c r="E8561" s="1">
        <v>4.5</v>
      </c>
      <c r="F8561" s="1" t="s">
        <v>39</v>
      </c>
      <c r="G8561" s="1" t="s">
        <v>29</v>
      </c>
      <c r="H8561" s="2">
        <v>44970.0</v>
      </c>
      <c r="J8561" s="3">
        <f t="shared" si="2"/>
        <v>3</v>
      </c>
      <c r="K8561" s="4">
        <f t="shared" si="3"/>
        <v>1.5</v>
      </c>
      <c r="L8561" s="4">
        <f t="shared" si="4"/>
        <v>4.5</v>
      </c>
      <c r="S8561" s="1" t="s">
        <v>8598</v>
      </c>
      <c r="T8561" s="4" t="str">
        <f t="shared" si="5"/>
        <v>Tea</v>
      </c>
      <c r="U8561" s="4" t="str">
        <f t="shared" si="6"/>
        <v>In-store</v>
      </c>
      <c r="V8561" s="4" t="str">
        <f t="shared" si="7"/>
        <v>Digital Wallet</v>
      </c>
      <c r="W8561" s="4">
        <f t="shared" ref="W8561:Y8561" si="8568">IF(OR(J8561 = "ERROR", J8561 = ""), "UNKNOWN", J8561)</f>
        <v>3</v>
      </c>
      <c r="X8561" s="4">
        <f t="shared" si="8568"/>
        <v>1.5</v>
      </c>
      <c r="Y8561" s="4">
        <f t="shared" si="8568"/>
        <v>4.5</v>
      </c>
      <c r="Z8561" s="5">
        <f t="shared" si="9"/>
        <v>44970</v>
      </c>
    </row>
    <row r="8562">
      <c r="A8562" s="1" t="s">
        <v>8599</v>
      </c>
      <c r="B8562" s="1" t="s">
        <v>27</v>
      </c>
      <c r="C8562" s="1">
        <v>3.0</v>
      </c>
      <c r="D8562" s="1">
        <v>3.0</v>
      </c>
      <c r="E8562" s="1">
        <v>9.0</v>
      </c>
      <c r="F8562" s="1" t="s">
        <v>23</v>
      </c>
      <c r="G8562" s="1" t="s">
        <v>29</v>
      </c>
      <c r="H8562" s="2">
        <v>45099.0</v>
      </c>
      <c r="J8562" s="3">
        <f t="shared" si="2"/>
        <v>3</v>
      </c>
      <c r="K8562" s="4">
        <f t="shared" si="3"/>
        <v>3</v>
      </c>
      <c r="L8562" s="4">
        <f t="shared" si="4"/>
        <v>9</v>
      </c>
      <c r="S8562" s="1" t="s">
        <v>8599</v>
      </c>
      <c r="T8562" s="4" t="str">
        <f t="shared" si="5"/>
        <v>Cake</v>
      </c>
      <c r="U8562" s="4" t="str">
        <f t="shared" si="6"/>
        <v>In-store</v>
      </c>
      <c r="V8562" s="4" t="str">
        <f t="shared" si="7"/>
        <v>Credit Card</v>
      </c>
      <c r="W8562" s="4">
        <f t="shared" ref="W8562:Y8562" si="8569">IF(OR(J8562 = "ERROR", J8562 = ""), "UNKNOWN", J8562)</f>
        <v>3</v>
      </c>
      <c r="X8562" s="4">
        <f t="shared" si="8569"/>
        <v>3</v>
      </c>
      <c r="Y8562" s="4">
        <f t="shared" si="8569"/>
        <v>9</v>
      </c>
      <c r="Z8562" s="5">
        <f t="shared" si="9"/>
        <v>45099</v>
      </c>
    </row>
    <row r="8563">
      <c r="A8563" s="1" t="s">
        <v>8600</v>
      </c>
      <c r="B8563" s="1" t="s">
        <v>22</v>
      </c>
      <c r="C8563" s="1">
        <v>3.0</v>
      </c>
      <c r="D8563" s="1">
        <v>2.0</v>
      </c>
      <c r="E8563" s="1">
        <v>6.0</v>
      </c>
      <c r="F8563" s="1" t="s">
        <v>39</v>
      </c>
      <c r="H8563" s="2">
        <v>45054.0</v>
      </c>
      <c r="J8563" s="3">
        <f t="shared" si="2"/>
        <v>3</v>
      </c>
      <c r="K8563" s="4">
        <f t="shared" si="3"/>
        <v>2</v>
      </c>
      <c r="L8563" s="4">
        <f t="shared" si="4"/>
        <v>6</v>
      </c>
      <c r="S8563" s="1" t="s">
        <v>8600</v>
      </c>
      <c r="T8563" s="4" t="str">
        <f t="shared" si="5"/>
        <v>Coffee</v>
      </c>
      <c r="U8563" s="4" t="str">
        <f t="shared" si="6"/>
        <v>UNKNOWN</v>
      </c>
      <c r="V8563" s="4" t="str">
        <f t="shared" si="7"/>
        <v>Digital Wallet</v>
      </c>
      <c r="W8563" s="4">
        <f t="shared" ref="W8563:Y8563" si="8570">IF(OR(J8563 = "ERROR", J8563 = ""), "UNKNOWN", J8563)</f>
        <v>3</v>
      </c>
      <c r="X8563" s="4">
        <f t="shared" si="8570"/>
        <v>2</v>
      </c>
      <c r="Y8563" s="4">
        <f t="shared" si="8570"/>
        <v>6</v>
      </c>
      <c r="Z8563" s="5">
        <f t="shared" si="9"/>
        <v>45054</v>
      </c>
    </row>
    <row r="8564">
      <c r="A8564" s="1" t="s">
        <v>8601</v>
      </c>
      <c r="B8564" s="1" t="s">
        <v>32</v>
      </c>
      <c r="C8564" s="1">
        <v>4.0</v>
      </c>
      <c r="D8564" s="1">
        <v>1.0</v>
      </c>
      <c r="E8564" s="1">
        <v>4.0</v>
      </c>
      <c r="F8564" s="1" t="s">
        <v>28</v>
      </c>
      <c r="H8564" s="2">
        <v>45111.0</v>
      </c>
      <c r="J8564" s="3">
        <f t="shared" si="2"/>
        <v>4</v>
      </c>
      <c r="K8564" s="4">
        <f t="shared" si="3"/>
        <v>1</v>
      </c>
      <c r="L8564" s="4">
        <f t="shared" si="4"/>
        <v>4</v>
      </c>
      <c r="S8564" s="1" t="s">
        <v>8601</v>
      </c>
      <c r="T8564" s="4" t="str">
        <f t="shared" si="5"/>
        <v>Cookie</v>
      </c>
      <c r="U8564" s="4" t="str">
        <f t="shared" si="6"/>
        <v>UNKNOWN</v>
      </c>
      <c r="V8564" s="4" t="str">
        <f t="shared" si="7"/>
        <v>Cash</v>
      </c>
      <c r="W8564" s="4">
        <f t="shared" ref="W8564:Y8564" si="8571">IF(OR(J8564 = "ERROR", J8564 = ""), "UNKNOWN", J8564)</f>
        <v>4</v>
      </c>
      <c r="X8564" s="4">
        <f t="shared" si="8571"/>
        <v>1</v>
      </c>
      <c r="Y8564" s="4">
        <f t="shared" si="8571"/>
        <v>4</v>
      </c>
      <c r="Z8564" s="5">
        <f t="shared" si="9"/>
        <v>45111</v>
      </c>
    </row>
    <row r="8565">
      <c r="A8565" s="1" t="s">
        <v>8602</v>
      </c>
      <c r="B8565" s="1" t="s">
        <v>36</v>
      </c>
      <c r="C8565" s="1">
        <v>5.0</v>
      </c>
      <c r="D8565" s="1">
        <v>5.0</v>
      </c>
      <c r="E8565" s="1">
        <v>25.0</v>
      </c>
      <c r="F8565" s="1" t="s">
        <v>23</v>
      </c>
      <c r="H8565" s="2">
        <v>45091.0</v>
      </c>
      <c r="J8565" s="3">
        <f t="shared" si="2"/>
        <v>5</v>
      </c>
      <c r="K8565" s="4">
        <f t="shared" si="3"/>
        <v>5</v>
      </c>
      <c r="L8565" s="4">
        <f t="shared" si="4"/>
        <v>25</v>
      </c>
      <c r="S8565" s="1" t="s">
        <v>8602</v>
      </c>
      <c r="T8565" s="4" t="str">
        <f t="shared" si="5"/>
        <v>Salad</v>
      </c>
      <c r="U8565" s="4" t="str">
        <f t="shared" si="6"/>
        <v>UNKNOWN</v>
      </c>
      <c r="V8565" s="4" t="str">
        <f t="shared" si="7"/>
        <v>Credit Card</v>
      </c>
      <c r="W8565" s="4">
        <f t="shared" ref="W8565:Y8565" si="8572">IF(OR(J8565 = "ERROR", J8565 = ""), "UNKNOWN", J8565)</f>
        <v>5</v>
      </c>
      <c r="X8565" s="4">
        <f t="shared" si="8572"/>
        <v>5</v>
      </c>
      <c r="Y8565" s="4">
        <f t="shared" si="8572"/>
        <v>25</v>
      </c>
      <c r="Z8565" s="5">
        <f t="shared" si="9"/>
        <v>45091</v>
      </c>
    </row>
    <row r="8566">
      <c r="A8566" s="1" t="s">
        <v>8603</v>
      </c>
      <c r="B8566" s="1" t="s">
        <v>81</v>
      </c>
      <c r="C8566" s="1">
        <v>1.0</v>
      </c>
      <c r="D8566" s="1">
        <v>1.5</v>
      </c>
      <c r="E8566" s="1">
        <v>1.5</v>
      </c>
      <c r="F8566" s="1" t="s">
        <v>39</v>
      </c>
      <c r="H8566" s="2">
        <v>44940.0</v>
      </c>
      <c r="J8566" s="3">
        <f t="shared" si="2"/>
        <v>1</v>
      </c>
      <c r="K8566" s="4">
        <f t="shared" si="3"/>
        <v>1.5</v>
      </c>
      <c r="L8566" s="4">
        <f t="shared" si="4"/>
        <v>1.5</v>
      </c>
      <c r="S8566" s="1" t="s">
        <v>8603</v>
      </c>
      <c r="T8566" s="4" t="str">
        <f t="shared" si="5"/>
        <v>Tea</v>
      </c>
      <c r="U8566" s="4" t="str">
        <f t="shared" si="6"/>
        <v>UNKNOWN</v>
      </c>
      <c r="V8566" s="4" t="str">
        <f t="shared" si="7"/>
        <v>Digital Wallet</v>
      </c>
      <c r="W8566" s="4">
        <f t="shared" ref="W8566:Y8566" si="8573">IF(OR(J8566 = "ERROR", J8566 = ""), "UNKNOWN", J8566)</f>
        <v>1</v>
      </c>
      <c r="X8566" s="4">
        <f t="shared" si="8573"/>
        <v>1.5</v>
      </c>
      <c r="Y8566" s="4">
        <f t="shared" si="8573"/>
        <v>1.5</v>
      </c>
      <c r="Z8566" s="5">
        <f t="shared" si="9"/>
        <v>44940</v>
      </c>
    </row>
    <row r="8567">
      <c r="A8567" s="1" t="s">
        <v>8604</v>
      </c>
      <c r="B8567" s="1" t="s">
        <v>27</v>
      </c>
      <c r="C8567" s="1">
        <v>4.0</v>
      </c>
      <c r="D8567" s="1">
        <v>3.0</v>
      </c>
      <c r="E8567" s="1">
        <v>12.0</v>
      </c>
      <c r="F8567" s="1" t="s">
        <v>39</v>
      </c>
      <c r="G8567" s="1" t="s">
        <v>24</v>
      </c>
      <c r="H8567" s="2">
        <v>45234.0</v>
      </c>
      <c r="J8567" s="3">
        <f t="shared" si="2"/>
        <v>4</v>
      </c>
      <c r="K8567" s="4">
        <f t="shared" si="3"/>
        <v>3</v>
      </c>
      <c r="L8567" s="4">
        <f t="shared" si="4"/>
        <v>12</v>
      </c>
      <c r="S8567" s="1" t="s">
        <v>8604</v>
      </c>
      <c r="T8567" s="4" t="str">
        <f t="shared" si="5"/>
        <v>Cake</v>
      </c>
      <c r="U8567" s="4" t="str">
        <f t="shared" si="6"/>
        <v>Takeaway</v>
      </c>
      <c r="V8567" s="4" t="str">
        <f t="shared" si="7"/>
        <v>Digital Wallet</v>
      </c>
      <c r="W8567" s="4">
        <f t="shared" ref="W8567:Y8567" si="8574">IF(OR(J8567 = "ERROR", J8567 = ""), "UNKNOWN", J8567)</f>
        <v>4</v>
      </c>
      <c r="X8567" s="4">
        <f t="shared" si="8574"/>
        <v>3</v>
      </c>
      <c r="Y8567" s="4">
        <f t="shared" si="8574"/>
        <v>12</v>
      </c>
      <c r="Z8567" s="5">
        <f t="shared" si="9"/>
        <v>45234</v>
      </c>
    </row>
    <row r="8568">
      <c r="A8568" s="1" t="s">
        <v>8605</v>
      </c>
      <c r="B8568" s="1" t="s">
        <v>27</v>
      </c>
      <c r="C8568" s="1">
        <v>1.0</v>
      </c>
      <c r="D8568" s="1" t="s">
        <v>25</v>
      </c>
      <c r="E8568" s="1">
        <v>3.0</v>
      </c>
      <c r="F8568" s="1" t="s">
        <v>39</v>
      </c>
      <c r="G8568" s="1" t="s">
        <v>25</v>
      </c>
      <c r="H8568" s="2">
        <v>45061.0</v>
      </c>
      <c r="J8568" s="3">
        <f t="shared" si="2"/>
        <v>1</v>
      </c>
      <c r="K8568" s="4">
        <f t="shared" si="3"/>
        <v>3</v>
      </c>
      <c r="L8568" s="4">
        <f t="shared" si="4"/>
        <v>3</v>
      </c>
      <c r="S8568" s="1" t="s">
        <v>8605</v>
      </c>
      <c r="T8568" s="4" t="str">
        <f t="shared" si="5"/>
        <v>Cake</v>
      </c>
      <c r="U8568" s="4" t="str">
        <f t="shared" si="6"/>
        <v>UNKNOWN</v>
      </c>
      <c r="V8568" s="4" t="str">
        <f t="shared" si="7"/>
        <v>Digital Wallet</v>
      </c>
      <c r="W8568" s="4">
        <f t="shared" ref="W8568:Y8568" si="8575">IF(OR(J8568 = "ERROR", J8568 = ""), "UNKNOWN", J8568)</f>
        <v>1</v>
      </c>
      <c r="X8568" s="4">
        <f t="shared" si="8575"/>
        <v>3</v>
      </c>
      <c r="Y8568" s="4">
        <f t="shared" si="8575"/>
        <v>3</v>
      </c>
      <c r="Z8568" s="5">
        <f t="shared" si="9"/>
        <v>45061</v>
      </c>
    </row>
    <row r="8569">
      <c r="A8569" s="1" t="s">
        <v>8606</v>
      </c>
      <c r="B8569" s="1" t="s">
        <v>81</v>
      </c>
      <c r="C8569" s="1">
        <v>4.0</v>
      </c>
      <c r="E8569" s="1">
        <v>6.0</v>
      </c>
      <c r="G8569" s="1" t="s">
        <v>29</v>
      </c>
      <c r="H8569" s="6">
        <v>45222.0</v>
      </c>
      <c r="J8569" s="3">
        <f t="shared" si="2"/>
        <v>4</v>
      </c>
      <c r="K8569" s="4">
        <f t="shared" si="3"/>
        <v>1.5</v>
      </c>
      <c r="L8569" s="4">
        <f t="shared" si="4"/>
        <v>6</v>
      </c>
      <c r="S8569" s="1" t="s">
        <v>8606</v>
      </c>
      <c r="T8569" s="4" t="str">
        <f t="shared" si="5"/>
        <v>Tea</v>
      </c>
      <c r="U8569" s="4" t="str">
        <f t="shared" si="6"/>
        <v>In-store</v>
      </c>
      <c r="V8569" s="4" t="str">
        <f t="shared" si="7"/>
        <v>UNKNOWN</v>
      </c>
      <c r="W8569" s="4">
        <f t="shared" ref="W8569:Y8569" si="8576">IF(OR(J8569 = "ERROR", J8569 = ""), "UNKNOWN", J8569)</f>
        <v>4</v>
      </c>
      <c r="X8569" s="4">
        <f t="shared" si="8576"/>
        <v>1.5</v>
      </c>
      <c r="Y8569" s="4">
        <f t="shared" si="8576"/>
        <v>6</v>
      </c>
      <c r="Z8569" s="7">
        <f t="shared" si="9"/>
        <v>45222</v>
      </c>
    </row>
    <row r="8570">
      <c r="A8570" s="1" t="s">
        <v>8607</v>
      </c>
      <c r="B8570" s="1" t="s">
        <v>30</v>
      </c>
      <c r="C8570" s="1">
        <v>3.0</v>
      </c>
      <c r="D8570" s="1">
        <v>4.0</v>
      </c>
      <c r="E8570" s="1">
        <v>12.0</v>
      </c>
      <c r="F8570" s="1" t="s">
        <v>39</v>
      </c>
      <c r="G8570" s="1" t="s">
        <v>24</v>
      </c>
      <c r="H8570" s="2">
        <v>44984.0</v>
      </c>
      <c r="J8570" s="3">
        <f t="shared" si="2"/>
        <v>3</v>
      </c>
      <c r="K8570" s="4">
        <f t="shared" si="3"/>
        <v>4</v>
      </c>
      <c r="L8570" s="4">
        <f t="shared" si="4"/>
        <v>12</v>
      </c>
      <c r="S8570" s="1" t="s">
        <v>8607</v>
      </c>
      <c r="T8570" s="4" t="str">
        <f t="shared" si="5"/>
        <v>UNKNOWN</v>
      </c>
      <c r="U8570" s="4" t="str">
        <f t="shared" si="6"/>
        <v>Takeaway</v>
      </c>
      <c r="V8570" s="4" t="str">
        <f t="shared" si="7"/>
        <v>Digital Wallet</v>
      </c>
      <c r="W8570" s="4">
        <f t="shared" ref="W8570:Y8570" si="8577">IF(OR(J8570 = "ERROR", J8570 = ""), "UNKNOWN", J8570)</f>
        <v>3</v>
      </c>
      <c r="X8570" s="4">
        <f t="shared" si="8577"/>
        <v>4</v>
      </c>
      <c r="Y8570" s="4">
        <f t="shared" si="8577"/>
        <v>12</v>
      </c>
      <c r="Z8570" s="5">
        <f t="shared" si="9"/>
        <v>44984</v>
      </c>
    </row>
    <row r="8571">
      <c r="A8571" s="1" t="s">
        <v>8608</v>
      </c>
      <c r="B8571" s="1" t="s">
        <v>22</v>
      </c>
      <c r="C8571" s="1">
        <v>1.0</v>
      </c>
      <c r="D8571" s="1" t="s">
        <v>25</v>
      </c>
      <c r="E8571" s="1">
        <v>2.0</v>
      </c>
      <c r="F8571" s="1" t="s">
        <v>39</v>
      </c>
      <c r="G8571" s="1" t="s">
        <v>24</v>
      </c>
      <c r="H8571" s="2">
        <v>45011.0</v>
      </c>
      <c r="J8571" s="3">
        <f t="shared" si="2"/>
        <v>1</v>
      </c>
      <c r="K8571" s="4">
        <f t="shared" si="3"/>
        <v>2</v>
      </c>
      <c r="L8571" s="4">
        <f t="shared" si="4"/>
        <v>2</v>
      </c>
      <c r="S8571" s="1" t="s">
        <v>8608</v>
      </c>
      <c r="T8571" s="4" t="str">
        <f t="shared" si="5"/>
        <v>Coffee</v>
      </c>
      <c r="U8571" s="4" t="str">
        <f t="shared" si="6"/>
        <v>Takeaway</v>
      </c>
      <c r="V8571" s="4" t="str">
        <f t="shared" si="7"/>
        <v>Digital Wallet</v>
      </c>
      <c r="W8571" s="4">
        <f t="shared" ref="W8571:Y8571" si="8578">IF(OR(J8571 = "ERROR", J8571 = ""), "UNKNOWN", J8571)</f>
        <v>1</v>
      </c>
      <c r="X8571" s="4">
        <f t="shared" si="8578"/>
        <v>2</v>
      </c>
      <c r="Y8571" s="4">
        <f t="shared" si="8578"/>
        <v>2</v>
      </c>
      <c r="Z8571" s="5">
        <f t="shared" si="9"/>
        <v>45011</v>
      </c>
    </row>
    <row r="8572">
      <c r="A8572" s="1" t="s">
        <v>8609</v>
      </c>
      <c r="B8572" s="1" t="s">
        <v>32</v>
      </c>
      <c r="C8572" s="1">
        <v>4.0</v>
      </c>
      <c r="D8572" s="1">
        <v>1.0</v>
      </c>
      <c r="E8572" s="1">
        <v>4.0</v>
      </c>
      <c r="G8572" s="1" t="s">
        <v>29</v>
      </c>
      <c r="H8572" s="2">
        <v>45133.0</v>
      </c>
      <c r="J8572" s="3">
        <f t="shared" si="2"/>
        <v>4</v>
      </c>
      <c r="K8572" s="4">
        <f t="shared" si="3"/>
        <v>1</v>
      </c>
      <c r="L8572" s="4">
        <f t="shared" si="4"/>
        <v>4</v>
      </c>
      <c r="S8572" s="1" t="s">
        <v>8609</v>
      </c>
      <c r="T8572" s="4" t="str">
        <f t="shared" si="5"/>
        <v>Cookie</v>
      </c>
      <c r="U8572" s="4" t="str">
        <f t="shared" si="6"/>
        <v>In-store</v>
      </c>
      <c r="V8572" s="4" t="str">
        <f t="shared" si="7"/>
        <v>UNKNOWN</v>
      </c>
      <c r="W8572" s="4">
        <f t="shared" ref="W8572:Y8572" si="8579">IF(OR(J8572 = "ERROR", J8572 = ""), "UNKNOWN", J8572)</f>
        <v>4</v>
      </c>
      <c r="X8572" s="4">
        <f t="shared" si="8579"/>
        <v>1</v>
      </c>
      <c r="Y8572" s="4">
        <f t="shared" si="8579"/>
        <v>4</v>
      </c>
      <c r="Z8572" s="5">
        <f t="shared" si="9"/>
        <v>45133</v>
      </c>
    </row>
    <row r="8573">
      <c r="A8573" s="1" t="s">
        <v>8610</v>
      </c>
      <c r="B8573" s="1" t="s">
        <v>22</v>
      </c>
      <c r="C8573" s="1">
        <v>5.0</v>
      </c>
      <c r="D8573" s="1">
        <v>2.0</v>
      </c>
      <c r="E8573" s="1">
        <v>10.0</v>
      </c>
      <c r="F8573" s="1" t="s">
        <v>28</v>
      </c>
      <c r="G8573" s="1" t="s">
        <v>29</v>
      </c>
      <c r="H8573" s="2">
        <v>45137.0</v>
      </c>
      <c r="J8573" s="3">
        <f t="shared" si="2"/>
        <v>5</v>
      </c>
      <c r="K8573" s="4">
        <f t="shared" si="3"/>
        <v>2</v>
      </c>
      <c r="L8573" s="4">
        <f t="shared" si="4"/>
        <v>10</v>
      </c>
      <c r="S8573" s="1" t="s">
        <v>8610</v>
      </c>
      <c r="T8573" s="4" t="str">
        <f t="shared" si="5"/>
        <v>Coffee</v>
      </c>
      <c r="U8573" s="4" t="str">
        <f t="shared" si="6"/>
        <v>In-store</v>
      </c>
      <c r="V8573" s="4" t="str">
        <f t="shared" si="7"/>
        <v>Cash</v>
      </c>
      <c r="W8573" s="4">
        <f t="shared" ref="W8573:Y8573" si="8580">IF(OR(J8573 = "ERROR", J8573 = ""), "UNKNOWN", J8573)</f>
        <v>5</v>
      </c>
      <c r="X8573" s="4">
        <f t="shared" si="8580"/>
        <v>2</v>
      </c>
      <c r="Y8573" s="4">
        <f t="shared" si="8580"/>
        <v>10</v>
      </c>
      <c r="Z8573" s="5">
        <f t="shared" si="9"/>
        <v>45137</v>
      </c>
    </row>
    <row r="8574">
      <c r="A8574" s="1" t="s">
        <v>8611</v>
      </c>
      <c r="B8574" s="1" t="s">
        <v>41</v>
      </c>
      <c r="C8574" s="1">
        <v>3.0</v>
      </c>
      <c r="D8574" s="1">
        <v>4.0</v>
      </c>
      <c r="E8574" s="1">
        <v>12.0</v>
      </c>
      <c r="G8574" s="1" t="s">
        <v>30</v>
      </c>
      <c r="H8574" s="2">
        <v>45071.0</v>
      </c>
      <c r="J8574" s="3">
        <f t="shared" si="2"/>
        <v>3</v>
      </c>
      <c r="K8574" s="4">
        <f t="shared" si="3"/>
        <v>4</v>
      </c>
      <c r="L8574" s="4">
        <f t="shared" si="4"/>
        <v>12</v>
      </c>
      <c r="S8574" s="1" t="s">
        <v>8611</v>
      </c>
      <c r="T8574" s="4" t="str">
        <f t="shared" si="5"/>
        <v>Smoothie</v>
      </c>
      <c r="U8574" s="4" t="str">
        <f t="shared" si="6"/>
        <v>UNKNOWN</v>
      </c>
      <c r="V8574" s="4" t="str">
        <f t="shared" si="7"/>
        <v>UNKNOWN</v>
      </c>
      <c r="W8574" s="4">
        <f t="shared" ref="W8574:Y8574" si="8581">IF(OR(J8574 = "ERROR", J8574 = ""), "UNKNOWN", J8574)</f>
        <v>3</v>
      </c>
      <c r="X8574" s="4">
        <f t="shared" si="8581"/>
        <v>4</v>
      </c>
      <c r="Y8574" s="4">
        <f t="shared" si="8581"/>
        <v>12</v>
      </c>
      <c r="Z8574" s="5">
        <f t="shared" si="9"/>
        <v>45071</v>
      </c>
    </row>
    <row r="8575">
      <c r="A8575" s="1" t="s">
        <v>8612</v>
      </c>
      <c r="B8575" s="1" t="s">
        <v>44</v>
      </c>
      <c r="C8575" s="1">
        <v>5.0</v>
      </c>
      <c r="D8575" s="1">
        <v>4.0</v>
      </c>
      <c r="E8575" s="1">
        <v>20.0</v>
      </c>
      <c r="G8575" s="1" t="s">
        <v>25</v>
      </c>
      <c r="H8575" s="2">
        <v>45087.0</v>
      </c>
      <c r="J8575" s="3">
        <f t="shared" si="2"/>
        <v>5</v>
      </c>
      <c r="K8575" s="4">
        <f t="shared" si="3"/>
        <v>4</v>
      </c>
      <c r="L8575" s="4">
        <f t="shared" si="4"/>
        <v>20</v>
      </c>
      <c r="S8575" s="1" t="s">
        <v>8612</v>
      </c>
      <c r="T8575" s="4" t="str">
        <f t="shared" si="5"/>
        <v>Sandwich</v>
      </c>
      <c r="U8575" s="4" t="str">
        <f t="shared" si="6"/>
        <v>UNKNOWN</v>
      </c>
      <c r="V8575" s="4" t="str">
        <f t="shared" si="7"/>
        <v>UNKNOWN</v>
      </c>
      <c r="W8575" s="4">
        <f t="shared" ref="W8575:Y8575" si="8582">IF(OR(J8575 = "ERROR", J8575 = ""), "UNKNOWN", J8575)</f>
        <v>5</v>
      </c>
      <c r="X8575" s="4">
        <f t="shared" si="8582"/>
        <v>4</v>
      </c>
      <c r="Y8575" s="4">
        <f t="shared" si="8582"/>
        <v>20</v>
      </c>
      <c r="Z8575" s="5">
        <f t="shared" si="9"/>
        <v>45087</v>
      </c>
    </row>
    <row r="8576">
      <c r="A8576" s="1" t="s">
        <v>8613</v>
      </c>
      <c r="B8576" s="1" t="s">
        <v>55</v>
      </c>
      <c r="C8576" s="1" t="s">
        <v>25</v>
      </c>
      <c r="D8576" s="1">
        <v>3.0</v>
      </c>
      <c r="E8576" s="1" t="s">
        <v>30</v>
      </c>
      <c r="F8576" s="1" t="s">
        <v>39</v>
      </c>
      <c r="G8576" s="1" t="s">
        <v>24</v>
      </c>
      <c r="H8576" s="2">
        <v>45024.0</v>
      </c>
      <c r="J8576" s="3" t="str">
        <f t="shared" si="2"/>
        <v>ERROR</v>
      </c>
      <c r="K8576" s="4">
        <f t="shared" si="3"/>
        <v>3</v>
      </c>
      <c r="L8576" s="4" t="str">
        <f t="shared" si="4"/>
        <v>UNKNOWN</v>
      </c>
      <c r="S8576" s="1" t="s">
        <v>8613</v>
      </c>
      <c r="T8576" s="4" t="str">
        <f t="shared" si="5"/>
        <v>Juice</v>
      </c>
      <c r="U8576" s="4" t="str">
        <f t="shared" si="6"/>
        <v>Takeaway</v>
      </c>
      <c r="V8576" s="4" t="str">
        <f t="shared" si="7"/>
        <v>Digital Wallet</v>
      </c>
      <c r="W8576" s="4" t="str">
        <f t="shared" ref="W8576:Y8576" si="8583">IF(OR(J8576 = "ERROR", J8576 = ""), "UNKNOWN", J8576)</f>
        <v>UNKNOWN</v>
      </c>
      <c r="X8576" s="4">
        <f t="shared" si="8583"/>
        <v>3</v>
      </c>
      <c r="Y8576" s="4" t="str">
        <f t="shared" si="8583"/>
        <v>UNKNOWN</v>
      </c>
      <c r="Z8576" s="5">
        <f t="shared" si="9"/>
        <v>45024</v>
      </c>
    </row>
    <row r="8577">
      <c r="A8577" s="1" t="s">
        <v>8614</v>
      </c>
      <c r="B8577" s="1" t="s">
        <v>22</v>
      </c>
      <c r="C8577" s="1">
        <v>5.0</v>
      </c>
      <c r="D8577" s="1">
        <v>2.0</v>
      </c>
      <c r="E8577" s="1">
        <v>10.0</v>
      </c>
      <c r="F8577" s="1" t="s">
        <v>23</v>
      </c>
      <c r="G8577" s="1" t="s">
        <v>24</v>
      </c>
      <c r="H8577" s="1" t="s">
        <v>30</v>
      </c>
      <c r="J8577" s="3">
        <f t="shared" si="2"/>
        <v>5</v>
      </c>
      <c r="K8577" s="4">
        <f t="shared" si="3"/>
        <v>2</v>
      </c>
      <c r="L8577" s="4">
        <f t="shared" si="4"/>
        <v>10</v>
      </c>
      <c r="S8577" s="1" t="s">
        <v>8614</v>
      </c>
      <c r="T8577" s="4" t="str">
        <f t="shared" si="5"/>
        <v>Coffee</v>
      </c>
      <c r="U8577" s="4" t="str">
        <f t="shared" si="6"/>
        <v>Takeaway</v>
      </c>
      <c r="V8577" s="4" t="str">
        <f t="shared" si="7"/>
        <v>Credit Card</v>
      </c>
      <c r="W8577" s="4">
        <f t="shared" ref="W8577:Y8577" si="8584">IF(OR(J8577 = "ERROR", J8577 = ""), "UNKNOWN", J8577)</f>
        <v>5</v>
      </c>
      <c r="X8577" s="4">
        <f t="shared" si="8584"/>
        <v>2</v>
      </c>
      <c r="Y8577" s="4">
        <f t="shared" si="8584"/>
        <v>10</v>
      </c>
      <c r="Z8577" s="4" t="str">
        <f t="shared" si="9"/>
        <v>UNKNOWN</v>
      </c>
    </row>
    <row r="8578">
      <c r="A8578" s="1" t="s">
        <v>8615</v>
      </c>
      <c r="B8578" s="1" t="s">
        <v>32</v>
      </c>
      <c r="C8578" s="1">
        <v>1.0</v>
      </c>
      <c r="D8578" s="1">
        <v>1.0</v>
      </c>
      <c r="E8578" s="1">
        <v>1.0</v>
      </c>
      <c r="G8578" s="1" t="s">
        <v>24</v>
      </c>
      <c r="H8578" s="2">
        <v>45079.0</v>
      </c>
      <c r="J8578" s="3">
        <f t="shared" si="2"/>
        <v>1</v>
      </c>
      <c r="K8578" s="4">
        <f t="shared" si="3"/>
        <v>1</v>
      </c>
      <c r="L8578" s="4">
        <f t="shared" si="4"/>
        <v>1</v>
      </c>
      <c r="S8578" s="1" t="s">
        <v>8615</v>
      </c>
      <c r="T8578" s="4" t="str">
        <f t="shared" si="5"/>
        <v>Cookie</v>
      </c>
      <c r="U8578" s="4" t="str">
        <f t="shared" si="6"/>
        <v>Takeaway</v>
      </c>
      <c r="V8578" s="4" t="str">
        <f t="shared" si="7"/>
        <v>UNKNOWN</v>
      </c>
      <c r="W8578" s="4">
        <f t="shared" ref="W8578:Y8578" si="8585">IF(OR(J8578 = "ERROR", J8578 = ""), "UNKNOWN", J8578)</f>
        <v>1</v>
      </c>
      <c r="X8578" s="4">
        <f t="shared" si="8585"/>
        <v>1</v>
      </c>
      <c r="Y8578" s="4">
        <f t="shared" si="8585"/>
        <v>1</v>
      </c>
      <c r="Z8578" s="5">
        <f t="shared" si="9"/>
        <v>45079</v>
      </c>
    </row>
    <row r="8579">
      <c r="A8579" s="1" t="s">
        <v>8616</v>
      </c>
      <c r="B8579" s="1" t="s">
        <v>55</v>
      </c>
      <c r="C8579" s="1">
        <v>4.0</v>
      </c>
      <c r="D8579" s="1">
        <v>3.0</v>
      </c>
      <c r="E8579" s="1">
        <v>12.0</v>
      </c>
      <c r="F8579" s="1" t="s">
        <v>28</v>
      </c>
      <c r="G8579" s="1" t="s">
        <v>29</v>
      </c>
      <c r="H8579" s="2">
        <v>44950.0</v>
      </c>
      <c r="J8579" s="3">
        <f t="shared" si="2"/>
        <v>4</v>
      </c>
      <c r="K8579" s="4">
        <f t="shared" si="3"/>
        <v>3</v>
      </c>
      <c r="L8579" s="4">
        <f t="shared" si="4"/>
        <v>12</v>
      </c>
      <c r="S8579" s="1" t="s">
        <v>8616</v>
      </c>
      <c r="T8579" s="4" t="str">
        <f t="shared" si="5"/>
        <v>Juice</v>
      </c>
      <c r="U8579" s="4" t="str">
        <f t="shared" si="6"/>
        <v>In-store</v>
      </c>
      <c r="V8579" s="4" t="str">
        <f t="shared" si="7"/>
        <v>Cash</v>
      </c>
      <c r="W8579" s="4">
        <f t="shared" ref="W8579:Y8579" si="8586">IF(OR(J8579 = "ERROR", J8579 = ""), "UNKNOWN", J8579)</f>
        <v>4</v>
      </c>
      <c r="X8579" s="4">
        <f t="shared" si="8586"/>
        <v>3</v>
      </c>
      <c r="Y8579" s="4">
        <f t="shared" si="8586"/>
        <v>12</v>
      </c>
      <c r="Z8579" s="5">
        <f t="shared" si="9"/>
        <v>44950</v>
      </c>
    </row>
    <row r="8580">
      <c r="A8580" s="1" t="s">
        <v>8617</v>
      </c>
      <c r="B8580" s="1" t="s">
        <v>81</v>
      </c>
      <c r="C8580" s="1">
        <v>5.0</v>
      </c>
      <c r="D8580" s="1">
        <v>1.5</v>
      </c>
      <c r="E8580" s="1">
        <v>7.5</v>
      </c>
      <c r="F8580" s="1" t="s">
        <v>23</v>
      </c>
      <c r="G8580" s="1" t="s">
        <v>29</v>
      </c>
      <c r="H8580" s="2">
        <v>45059.0</v>
      </c>
      <c r="J8580" s="3">
        <f t="shared" si="2"/>
        <v>5</v>
      </c>
      <c r="K8580" s="4">
        <f t="shared" si="3"/>
        <v>1.5</v>
      </c>
      <c r="L8580" s="4">
        <f t="shared" si="4"/>
        <v>7.5</v>
      </c>
      <c r="S8580" s="1" t="s">
        <v>8617</v>
      </c>
      <c r="T8580" s="4" t="str">
        <f t="shared" si="5"/>
        <v>Tea</v>
      </c>
      <c r="U8580" s="4" t="str">
        <f t="shared" si="6"/>
        <v>In-store</v>
      </c>
      <c r="V8580" s="4" t="str">
        <f t="shared" si="7"/>
        <v>Credit Card</v>
      </c>
      <c r="W8580" s="4">
        <f t="shared" ref="W8580:Y8580" si="8587">IF(OR(J8580 = "ERROR", J8580 = ""), "UNKNOWN", J8580)</f>
        <v>5</v>
      </c>
      <c r="X8580" s="4">
        <f t="shared" si="8587"/>
        <v>1.5</v>
      </c>
      <c r="Y8580" s="4">
        <f t="shared" si="8587"/>
        <v>7.5</v>
      </c>
      <c r="Z8580" s="5">
        <f t="shared" si="9"/>
        <v>45059</v>
      </c>
    </row>
    <row r="8581">
      <c r="A8581" s="1" t="s">
        <v>8618</v>
      </c>
      <c r="B8581" s="1" t="s">
        <v>36</v>
      </c>
      <c r="C8581" s="1">
        <v>5.0</v>
      </c>
      <c r="D8581" s="1">
        <v>5.0</v>
      </c>
      <c r="E8581" s="1">
        <v>25.0</v>
      </c>
      <c r="F8581" s="1" t="s">
        <v>39</v>
      </c>
      <c r="G8581" s="1" t="s">
        <v>29</v>
      </c>
      <c r="J8581" s="3">
        <f t="shared" si="2"/>
        <v>5</v>
      </c>
      <c r="K8581" s="4">
        <f t="shared" si="3"/>
        <v>5</v>
      </c>
      <c r="L8581" s="4">
        <f t="shared" si="4"/>
        <v>25</v>
      </c>
      <c r="S8581" s="1" t="s">
        <v>8618</v>
      </c>
      <c r="T8581" s="4" t="str">
        <f t="shared" si="5"/>
        <v>Salad</v>
      </c>
      <c r="U8581" s="4" t="str">
        <f t="shared" si="6"/>
        <v>In-store</v>
      </c>
      <c r="V8581" s="4" t="str">
        <f t="shared" si="7"/>
        <v>Digital Wallet</v>
      </c>
      <c r="W8581" s="4">
        <f t="shared" ref="W8581:Y8581" si="8588">IF(OR(J8581 = "ERROR", J8581 = ""), "UNKNOWN", J8581)</f>
        <v>5</v>
      </c>
      <c r="X8581" s="4">
        <f t="shared" si="8588"/>
        <v>5</v>
      </c>
      <c r="Y8581" s="4">
        <f t="shared" si="8588"/>
        <v>25</v>
      </c>
      <c r="Z8581" s="4" t="str">
        <f t="shared" si="9"/>
        <v>UNKNOWN</v>
      </c>
    </row>
    <row r="8582">
      <c r="A8582" s="1" t="s">
        <v>8619</v>
      </c>
      <c r="B8582" s="1" t="s">
        <v>27</v>
      </c>
      <c r="C8582" s="1">
        <v>5.0</v>
      </c>
      <c r="D8582" s="1">
        <v>3.0</v>
      </c>
      <c r="E8582" s="1">
        <v>15.0</v>
      </c>
      <c r="F8582" s="1" t="s">
        <v>39</v>
      </c>
      <c r="H8582" s="2">
        <v>45202.0</v>
      </c>
      <c r="J8582" s="3">
        <f t="shared" si="2"/>
        <v>5</v>
      </c>
      <c r="K8582" s="4">
        <f t="shared" si="3"/>
        <v>3</v>
      </c>
      <c r="L8582" s="4">
        <f t="shared" si="4"/>
        <v>15</v>
      </c>
      <c r="S8582" s="1" t="s">
        <v>8619</v>
      </c>
      <c r="T8582" s="4" t="str">
        <f t="shared" si="5"/>
        <v>Cake</v>
      </c>
      <c r="U8582" s="4" t="str">
        <f t="shared" si="6"/>
        <v>UNKNOWN</v>
      </c>
      <c r="V8582" s="4" t="str">
        <f t="shared" si="7"/>
        <v>Digital Wallet</v>
      </c>
      <c r="W8582" s="4">
        <f t="shared" ref="W8582:Y8582" si="8589">IF(OR(J8582 = "ERROR", J8582 = ""), "UNKNOWN", J8582)</f>
        <v>5</v>
      </c>
      <c r="X8582" s="4">
        <f t="shared" si="8589"/>
        <v>3</v>
      </c>
      <c r="Y8582" s="4">
        <f t="shared" si="8589"/>
        <v>15</v>
      </c>
      <c r="Z8582" s="5">
        <f t="shared" si="9"/>
        <v>45202</v>
      </c>
    </row>
    <row r="8583">
      <c r="A8583" s="1" t="s">
        <v>8620</v>
      </c>
      <c r="B8583" s="1" t="s">
        <v>44</v>
      </c>
      <c r="C8583" s="1">
        <v>4.0</v>
      </c>
      <c r="D8583" s="1">
        <v>4.0</v>
      </c>
      <c r="E8583" s="1" t="s">
        <v>30</v>
      </c>
      <c r="F8583" s="1" t="s">
        <v>30</v>
      </c>
      <c r="H8583" s="2">
        <v>44945.0</v>
      </c>
      <c r="J8583" s="3">
        <f t="shared" si="2"/>
        <v>4</v>
      </c>
      <c r="K8583" s="4">
        <f t="shared" si="3"/>
        <v>4</v>
      </c>
      <c r="L8583" s="4">
        <f t="shared" si="4"/>
        <v>16</v>
      </c>
      <c r="S8583" s="1" t="s">
        <v>8620</v>
      </c>
      <c r="T8583" s="4" t="str">
        <f t="shared" si="5"/>
        <v>Sandwich</v>
      </c>
      <c r="U8583" s="4" t="str">
        <f t="shared" si="6"/>
        <v>UNKNOWN</v>
      </c>
      <c r="V8583" s="4" t="str">
        <f t="shared" si="7"/>
        <v>UNKNOWN</v>
      </c>
      <c r="W8583" s="4">
        <f t="shared" ref="W8583:Y8583" si="8590">IF(OR(J8583 = "ERROR", J8583 = ""), "UNKNOWN", J8583)</f>
        <v>4</v>
      </c>
      <c r="X8583" s="4">
        <f t="shared" si="8590"/>
        <v>4</v>
      </c>
      <c r="Y8583" s="4">
        <f t="shared" si="8590"/>
        <v>16</v>
      </c>
      <c r="Z8583" s="5">
        <f t="shared" si="9"/>
        <v>44945</v>
      </c>
    </row>
    <row r="8584">
      <c r="A8584" s="1" t="s">
        <v>8621</v>
      </c>
      <c r="B8584" s="1" t="s">
        <v>44</v>
      </c>
      <c r="C8584" s="1">
        <v>3.0</v>
      </c>
      <c r="D8584" s="1">
        <v>4.0</v>
      </c>
      <c r="E8584" s="1">
        <v>12.0</v>
      </c>
      <c r="F8584" s="1" t="s">
        <v>28</v>
      </c>
      <c r="G8584" s="1" t="s">
        <v>24</v>
      </c>
      <c r="H8584" s="2">
        <v>44938.0</v>
      </c>
      <c r="J8584" s="3">
        <f t="shared" si="2"/>
        <v>3</v>
      </c>
      <c r="K8584" s="4">
        <f t="shared" si="3"/>
        <v>4</v>
      </c>
      <c r="L8584" s="4">
        <f t="shared" si="4"/>
        <v>12</v>
      </c>
      <c r="S8584" s="1" t="s">
        <v>8621</v>
      </c>
      <c r="T8584" s="4" t="str">
        <f t="shared" si="5"/>
        <v>Sandwich</v>
      </c>
      <c r="U8584" s="4" t="str">
        <f t="shared" si="6"/>
        <v>Takeaway</v>
      </c>
      <c r="V8584" s="4" t="str">
        <f t="shared" si="7"/>
        <v>Cash</v>
      </c>
      <c r="W8584" s="4">
        <f t="shared" ref="W8584:Y8584" si="8591">IF(OR(J8584 = "ERROR", J8584 = ""), "UNKNOWN", J8584)</f>
        <v>3</v>
      </c>
      <c r="X8584" s="4">
        <f t="shared" si="8591"/>
        <v>4</v>
      </c>
      <c r="Y8584" s="4">
        <f t="shared" si="8591"/>
        <v>12</v>
      </c>
      <c r="Z8584" s="5">
        <f t="shared" si="9"/>
        <v>44938</v>
      </c>
    </row>
    <row r="8585">
      <c r="A8585" s="1" t="s">
        <v>8622</v>
      </c>
      <c r="B8585" s="1" t="s">
        <v>27</v>
      </c>
      <c r="C8585" s="1">
        <v>2.0</v>
      </c>
      <c r="D8585" s="1">
        <v>3.0</v>
      </c>
      <c r="E8585" s="1">
        <v>6.0</v>
      </c>
      <c r="F8585" s="1" t="s">
        <v>39</v>
      </c>
      <c r="G8585" s="1" t="s">
        <v>24</v>
      </c>
      <c r="H8585" s="2">
        <v>45202.0</v>
      </c>
      <c r="J8585" s="3">
        <f t="shared" si="2"/>
        <v>2</v>
      </c>
      <c r="K8585" s="4">
        <f t="shared" si="3"/>
        <v>3</v>
      </c>
      <c r="L8585" s="4">
        <f t="shared" si="4"/>
        <v>6</v>
      </c>
      <c r="S8585" s="1" t="s">
        <v>8622</v>
      </c>
      <c r="T8585" s="4" t="str">
        <f t="shared" si="5"/>
        <v>Cake</v>
      </c>
      <c r="U8585" s="4" t="str">
        <f t="shared" si="6"/>
        <v>Takeaway</v>
      </c>
      <c r="V8585" s="4" t="str">
        <f t="shared" si="7"/>
        <v>Digital Wallet</v>
      </c>
      <c r="W8585" s="4">
        <f t="shared" ref="W8585:Y8585" si="8592">IF(OR(J8585 = "ERROR", J8585 = ""), "UNKNOWN", J8585)</f>
        <v>2</v>
      </c>
      <c r="X8585" s="4">
        <f t="shared" si="8592"/>
        <v>3</v>
      </c>
      <c r="Y8585" s="4">
        <f t="shared" si="8592"/>
        <v>6</v>
      </c>
      <c r="Z8585" s="5">
        <f t="shared" si="9"/>
        <v>45202</v>
      </c>
    </row>
    <row r="8586">
      <c r="A8586" s="1" t="s">
        <v>8623</v>
      </c>
      <c r="B8586" s="1" t="s">
        <v>81</v>
      </c>
      <c r="C8586" s="1">
        <v>2.0</v>
      </c>
      <c r="D8586" s="1">
        <v>1.5</v>
      </c>
      <c r="E8586" s="1">
        <v>3.0</v>
      </c>
      <c r="F8586" s="1" t="s">
        <v>30</v>
      </c>
      <c r="H8586" s="2">
        <v>45080.0</v>
      </c>
      <c r="J8586" s="3">
        <f t="shared" si="2"/>
        <v>2</v>
      </c>
      <c r="K8586" s="4">
        <f t="shared" si="3"/>
        <v>1.5</v>
      </c>
      <c r="L8586" s="4">
        <f t="shared" si="4"/>
        <v>3</v>
      </c>
      <c r="S8586" s="1" t="s">
        <v>8623</v>
      </c>
      <c r="T8586" s="4" t="str">
        <f t="shared" si="5"/>
        <v>Tea</v>
      </c>
      <c r="U8586" s="4" t="str">
        <f t="shared" si="6"/>
        <v>UNKNOWN</v>
      </c>
      <c r="V8586" s="4" t="str">
        <f t="shared" si="7"/>
        <v>UNKNOWN</v>
      </c>
      <c r="W8586" s="4">
        <f t="shared" ref="W8586:Y8586" si="8593">IF(OR(J8586 = "ERROR", J8586 = ""), "UNKNOWN", J8586)</f>
        <v>2</v>
      </c>
      <c r="X8586" s="4">
        <f t="shared" si="8593"/>
        <v>1.5</v>
      </c>
      <c r="Y8586" s="4">
        <f t="shared" si="8593"/>
        <v>3</v>
      </c>
      <c r="Z8586" s="5">
        <f t="shared" si="9"/>
        <v>45080</v>
      </c>
    </row>
    <row r="8587">
      <c r="A8587" s="1" t="s">
        <v>8624</v>
      </c>
      <c r="B8587" s="1" t="s">
        <v>22</v>
      </c>
      <c r="C8587" s="1">
        <v>3.0</v>
      </c>
      <c r="D8587" s="1">
        <v>2.0</v>
      </c>
      <c r="E8587" s="1">
        <v>6.0</v>
      </c>
      <c r="H8587" s="2">
        <v>45140.0</v>
      </c>
      <c r="J8587" s="3">
        <f t="shared" si="2"/>
        <v>3</v>
      </c>
      <c r="K8587" s="4">
        <f t="shared" si="3"/>
        <v>2</v>
      </c>
      <c r="L8587" s="4">
        <f t="shared" si="4"/>
        <v>6</v>
      </c>
      <c r="S8587" s="1" t="s">
        <v>8624</v>
      </c>
      <c r="T8587" s="4" t="str">
        <f t="shared" si="5"/>
        <v>Coffee</v>
      </c>
      <c r="U8587" s="4" t="str">
        <f t="shared" si="6"/>
        <v>UNKNOWN</v>
      </c>
      <c r="V8587" s="4" t="str">
        <f t="shared" si="7"/>
        <v>UNKNOWN</v>
      </c>
      <c r="W8587" s="4">
        <f t="shared" ref="W8587:Y8587" si="8594">IF(OR(J8587 = "ERROR", J8587 = ""), "UNKNOWN", J8587)</f>
        <v>3</v>
      </c>
      <c r="X8587" s="4">
        <f t="shared" si="8594"/>
        <v>2</v>
      </c>
      <c r="Y8587" s="4">
        <f t="shared" si="8594"/>
        <v>6</v>
      </c>
      <c r="Z8587" s="5">
        <f t="shared" si="9"/>
        <v>45140</v>
      </c>
    </row>
    <row r="8588">
      <c r="A8588" s="1" t="s">
        <v>8625</v>
      </c>
      <c r="B8588" s="1" t="s">
        <v>22</v>
      </c>
      <c r="C8588" s="1">
        <v>2.0</v>
      </c>
      <c r="D8588" s="1">
        <v>2.0</v>
      </c>
      <c r="E8588" s="1">
        <v>4.0</v>
      </c>
      <c r="F8588" s="1" t="s">
        <v>39</v>
      </c>
      <c r="G8588" s="1" t="s">
        <v>24</v>
      </c>
      <c r="H8588" s="2">
        <v>45050.0</v>
      </c>
      <c r="J8588" s="3">
        <f t="shared" si="2"/>
        <v>2</v>
      </c>
      <c r="K8588" s="4">
        <f t="shared" si="3"/>
        <v>2</v>
      </c>
      <c r="L8588" s="4">
        <f t="shared" si="4"/>
        <v>4</v>
      </c>
      <c r="S8588" s="1" t="s">
        <v>8625</v>
      </c>
      <c r="T8588" s="4" t="str">
        <f t="shared" si="5"/>
        <v>Coffee</v>
      </c>
      <c r="U8588" s="4" t="str">
        <f t="shared" si="6"/>
        <v>Takeaway</v>
      </c>
      <c r="V8588" s="4" t="str">
        <f t="shared" si="7"/>
        <v>Digital Wallet</v>
      </c>
      <c r="W8588" s="4">
        <f t="shared" ref="W8588:Y8588" si="8595">IF(OR(J8588 = "ERROR", J8588 = ""), "UNKNOWN", J8588)</f>
        <v>2</v>
      </c>
      <c r="X8588" s="4">
        <f t="shared" si="8595"/>
        <v>2</v>
      </c>
      <c r="Y8588" s="4">
        <f t="shared" si="8595"/>
        <v>4</v>
      </c>
      <c r="Z8588" s="5">
        <f t="shared" si="9"/>
        <v>45050</v>
      </c>
    </row>
    <row r="8589">
      <c r="A8589" s="1" t="s">
        <v>8626</v>
      </c>
      <c r="B8589" s="1" t="s">
        <v>27</v>
      </c>
      <c r="C8589" s="1">
        <v>2.0</v>
      </c>
      <c r="D8589" s="1">
        <v>3.0</v>
      </c>
      <c r="E8589" s="1" t="s">
        <v>30</v>
      </c>
      <c r="H8589" s="2">
        <v>44986.0</v>
      </c>
      <c r="J8589" s="3">
        <f t="shared" si="2"/>
        <v>2</v>
      </c>
      <c r="K8589" s="4">
        <f t="shared" si="3"/>
        <v>3</v>
      </c>
      <c r="L8589" s="4">
        <f t="shared" si="4"/>
        <v>6</v>
      </c>
      <c r="S8589" s="1" t="s">
        <v>8626</v>
      </c>
      <c r="T8589" s="4" t="str">
        <f t="shared" si="5"/>
        <v>Cake</v>
      </c>
      <c r="U8589" s="4" t="str">
        <f t="shared" si="6"/>
        <v>UNKNOWN</v>
      </c>
      <c r="V8589" s="4" t="str">
        <f t="shared" si="7"/>
        <v>UNKNOWN</v>
      </c>
      <c r="W8589" s="4">
        <f t="shared" ref="W8589:Y8589" si="8596">IF(OR(J8589 = "ERROR", J8589 = ""), "UNKNOWN", J8589)</f>
        <v>2</v>
      </c>
      <c r="X8589" s="4">
        <f t="shared" si="8596"/>
        <v>3</v>
      </c>
      <c r="Y8589" s="4">
        <f t="shared" si="8596"/>
        <v>6</v>
      </c>
      <c r="Z8589" s="5">
        <f t="shared" si="9"/>
        <v>44986</v>
      </c>
    </row>
    <row r="8590">
      <c r="A8590" s="1" t="s">
        <v>8627</v>
      </c>
      <c r="B8590" s="1" t="s">
        <v>41</v>
      </c>
      <c r="C8590" s="1">
        <v>2.0</v>
      </c>
      <c r="D8590" s="1">
        <v>4.0</v>
      </c>
      <c r="E8590" s="1">
        <v>8.0</v>
      </c>
      <c r="F8590" s="1" t="s">
        <v>28</v>
      </c>
      <c r="G8590" s="1" t="s">
        <v>29</v>
      </c>
      <c r="H8590" s="6">
        <v>45271.0</v>
      </c>
      <c r="J8590" s="3">
        <f t="shared" si="2"/>
        <v>2</v>
      </c>
      <c r="K8590" s="4">
        <f t="shared" si="3"/>
        <v>4</v>
      </c>
      <c r="L8590" s="4">
        <f t="shared" si="4"/>
        <v>8</v>
      </c>
      <c r="S8590" s="1" t="s">
        <v>8627</v>
      </c>
      <c r="T8590" s="4" t="str">
        <f t="shared" si="5"/>
        <v>Smoothie</v>
      </c>
      <c r="U8590" s="4" t="str">
        <f t="shared" si="6"/>
        <v>In-store</v>
      </c>
      <c r="V8590" s="4" t="str">
        <f t="shared" si="7"/>
        <v>Cash</v>
      </c>
      <c r="W8590" s="4">
        <f t="shared" ref="W8590:Y8590" si="8597">IF(OR(J8590 = "ERROR", J8590 = ""), "UNKNOWN", J8590)</f>
        <v>2</v>
      </c>
      <c r="X8590" s="4">
        <f t="shared" si="8597"/>
        <v>4</v>
      </c>
      <c r="Y8590" s="4">
        <f t="shared" si="8597"/>
        <v>8</v>
      </c>
      <c r="Z8590" s="7">
        <f t="shared" si="9"/>
        <v>45271</v>
      </c>
    </row>
    <row r="8591">
      <c r="A8591" s="1" t="s">
        <v>8628</v>
      </c>
      <c r="B8591" s="1" t="s">
        <v>32</v>
      </c>
      <c r="C8591" s="1">
        <v>3.0</v>
      </c>
      <c r="D8591" s="1">
        <v>1.0</v>
      </c>
      <c r="E8591" s="1">
        <v>3.0</v>
      </c>
      <c r="F8591" s="1" t="s">
        <v>28</v>
      </c>
      <c r="G8591" s="1" t="s">
        <v>29</v>
      </c>
      <c r="H8591" s="2">
        <v>45014.0</v>
      </c>
      <c r="J8591" s="3">
        <f t="shared" si="2"/>
        <v>3</v>
      </c>
      <c r="K8591" s="4">
        <f t="shared" si="3"/>
        <v>1</v>
      </c>
      <c r="L8591" s="4">
        <f t="shared" si="4"/>
        <v>3</v>
      </c>
      <c r="S8591" s="1" t="s">
        <v>8628</v>
      </c>
      <c r="T8591" s="4" t="str">
        <f t="shared" si="5"/>
        <v>Cookie</v>
      </c>
      <c r="U8591" s="4" t="str">
        <f t="shared" si="6"/>
        <v>In-store</v>
      </c>
      <c r="V8591" s="4" t="str">
        <f t="shared" si="7"/>
        <v>Cash</v>
      </c>
      <c r="W8591" s="4">
        <f t="shared" ref="W8591:Y8591" si="8598">IF(OR(J8591 = "ERROR", J8591 = ""), "UNKNOWN", J8591)</f>
        <v>3</v>
      </c>
      <c r="X8591" s="4">
        <f t="shared" si="8598"/>
        <v>1</v>
      </c>
      <c r="Y8591" s="4">
        <f t="shared" si="8598"/>
        <v>3</v>
      </c>
      <c r="Z8591" s="5">
        <f t="shared" si="9"/>
        <v>45014</v>
      </c>
    </row>
    <row r="8592">
      <c r="A8592" s="1" t="s">
        <v>8629</v>
      </c>
      <c r="B8592" s="1" t="s">
        <v>36</v>
      </c>
      <c r="C8592" s="1">
        <v>4.0</v>
      </c>
      <c r="D8592" s="1">
        <v>5.0</v>
      </c>
      <c r="E8592" s="1">
        <v>20.0</v>
      </c>
      <c r="F8592" s="1" t="s">
        <v>28</v>
      </c>
      <c r="G8592" s="1" t="s">
        <v>24</v>
      </c>
      <c r="H8592" s="6">
        <v>45273.0</v>
      </c>
      <c r="J8592" s="3">
        <f t="shared" si="2"/>
        <v>4</v>
      </c>
      <c r="K8592" s="4">
        <f t="shared" si="3"/>
        <v>5</v>
      </c>
      <c r="L8592" s="4">
        <f t="shared" si="4"/>
        <v>20</v>
      </c>
      <c r="S8592" s="1" t="s">
        <v>8629</v>
      </c>
      <c r="T8592" s="4" t="str">
        <f t="shared" si="5"/>
        <v>Salad</v>
      </c>
      <c r="U8592" s="4" t="str">
        <f t="shared" si="6"/>
        <v>Takeaway</v>
      </c>
      <c r="V8592" s="4" t="str">
        <f t="shared" si="7"/>
        <v>Cash</v>
      </c>
      <c r="W8592" s="4">
        <f t="shared" ref="W8592:Y8592" si="8599">IF(OR(J8592 = "ERROR", J8592 = ""), "UNKNOWN", J8592)</f>
        <v>4</v>
      </c>
      <c r="X8592" s="4">
        <f t="shared" si="8599"/>
        <v>5</v>
      </c>
      <c r="Y8592" s="4">
        <f t="shared" si="8599"/>
        <v>20</v>
      </c>
      <c r="Z8592" s="7">
        <f t="shared" si="9"/>
        <v>45273</v>
      </c>
    </row>
    <row r="8593">
      <c r="A8593" s="1" t="s">
        <v>8630</v>
      </c>
      <c r="B8593" s="1" t="s">
        <v>55</v>
      </c>
      <c r="C8593" s="1">
        <v>2.0</v>
      </c>
      <c r="D8593" s="1">
        <v>3.0</v>
      </c>
      <c r="E8593" s="1">
        <v>6.0</v>
      </c>
      <c r="H8593" s="2">
        <v>44947.0</v>
      </c>
      <c r="J8593" s="3">
        <f t="shared" si="2"/>
        <v>2</v>
      </c>
      <c r="K8593" s="4">
        <f t="shared" si="3"/>
        <v>3</v>
      </c>
      <c r="L8593" s="4">
        <f t="shared" si="4"/>
        <v>6</v>
      </c>
      <c r="S8593" s="1" t="s">
        <v>8630</v>
      </c>
      <c r="T8593" s="4" t="str">
        <f t="shared" si="5"/>
        <v>Juice</v>
      </c>
      <c r="U8593" s="4" t="str">
        <f t="shared" si="6"/>
        <v>UNKNOWN</v>
      </c>
      <c r="V8593" s="4" t="str">
        <f t="shared" si="7"/>
        <v>UNKNOWN</v>
      </c>
      <c r="W8593" s="4">
        <f t="shared" ref="W8593:Y8593" si="8600">IF(OR(J8593 = "ERROR", J8593 = ""), "UNKNOWN", J8593)</f>
        <v>2</v>
      </c>
      <c r="X8593" s="4">
        <f t="shared" si="8600"/>
        <v>3</v>
      </c>
      <c r="Y8593" s="4">
        <f t="shared" si="8600"/>
        <v>6</v>
      </c>
      <c r="Z8593" s="5">
        <f t="shared" si="9"/>
        <v>44947</v>
      </c>
    </row>
    <row r="8594">
      <c r="A8594" s="1" t="s">
        <v>8631</v>
      </c>
      <c r="B8594" s="1" t="s">
        <v>41</v>
      </c>
      <c r="C8594" s="1">
        <v>4.0</v>
      </c>
      <c r="D8594" s="1">
        <v>4.0</v>
      </c>
      <c r="E8594" s="1">
        <v>16.0</v>
      </c>
      <c r="F8594" s="1" t="s">
        <v>28</v>
      </c>
      <c r="H8594" s="2">
        <v>44966.0</v>
      </c>
      <c r="J8594" s="3">
        <f t="shared" si="2"/>
        <v>4</v>
      </c>
      <c r="K8594" s="4">
        <f t="shared" si="3"/>
        <v>4</v>
      </c>
      <c r="L8594" s="4">
        <f t="shared" si="4"/>
        <v>16</v>
      </c>
      <c r="S8594" s="1" t="s">
        <v>8631</v>
      </c>
      <c r="T8594" s="4" t="str">
        <f t="shared" si="5"/>
        <v>Smoothie</v>
      </c>
      <c r="U8594" s="4" t="str">
        <f t="shared" si="6"/>
        <v>UNKNOWN</v>
      </c>
      <c r="V8594" s="4" t="str">
        <f t="shared" si="7"/>
        <v>Cash</v>
      </c>
      <c r="W8594" s="4">
        <f t="shared" ref="W8594:Y8594" si="8601">IF(OR(J8594 = "ERROR", J8594 = ""), "UNKNOWN", J8594)</f>
        <v>4</v>
      </c>
      <c r="X8594" s="4">
        <f t="shared" si="8601"/>
        <v>4</v>
      </c>
      <c r="Y8594" s="4">
        <f t="shared" si="8601"/>
        <v>16</v>
      </c>
      <c r="Z8594" s="5">
        <f t="shared" si="9"/>
        <v>44966</v>
      </c>
    </row>
    <row r="8595">
      <c r="A8595" s="1" t="s">
        <v>8632</v>
      </c>
      <c r="B8595" s="1" t="s">
        <v>32</v>
      </c>
      <c r="C8595" s="1">
        <v>4.0</v>
      </c>
      <c r="D8595" s="1">
        <v>1.0</v>
      </c>
      <c r="E8595" s="1">
        <v>4.0</v>
      </c>
      <c r="H8595" s="2">
        <v>45025.0</v>
      </c>
      <c r="J8595" s="3">
        <f t="shared" si="2"/>
        <v>4</v>
      </c>
      <c r="K8595" s="4">
        <f t="shared" si="3"/>
        <v>1</v>
      </c>
      <c r="L8595" s="4">
        <f t="shared" si="4"/>
        <v>4</v>
      </c>
      <c r="S8595" s="1" t="s">
        <v>8632</v>
      </c>
      <c r="T8595" s="4" t="str">
        <f t="shared" si="5"/>
        <v>Cookie</v>
      </c>
      <c r="U8595" s="4" t="str">
        <f t="shared" si="6"/>
        <v>UNKNOWN</v>
      </c>
      <c r="V8595" s="4" t="str">
        <f t="shared" si="7"/>
        <v>UNKNOWN</v>
      </c>
      <c r="W8595" s="4">
        <f t="shared" ref="W8595:Y8595" si="8602">IF(OR(J8595 = "ERROR", J8595 = ""), "UNKNOWN", J8595)</f>
        <v>4</v>
      </c>
      <c r="X8595" s="4">
        <f t="shared" si="8602"/>
        <v>1</v>
      </c>
      <c r="Y8595" s="4">
        <f t="shared" si="8602"/>
        <v>4</v>
      </c>
      <c r="Z8595" s="5">
        <f t="shared" si="9"/>
        <v>45025</v>
      </c>
    </row>
    <row r="8596">
      <c r="A8596" s="1" t="s">
        <v>8633</v>
      </c>
      <c r="B8596" s="1" t="s">
        <v>81</v>
      </c>
      <c r="C8596" s="1">
        <v>4.0</v>
      </c>
      <c r="D8596" s="1">
        <v>1.5</v>
      </c>
      <c r="E8596" s="1">
        <v>6.0</v>
      </c>
      <c r="F8596" s="1" t="s">
        <v>28</v>
      </c>
      <c r="G8596" s="1" t="s">
        <v>29</v>
      </c>
      <c r="H8596" s="2">
        <v>44954.0</v>
      </c>
      <c r="J8596" s="3">
        <f t="shared" si="2"/>
        <v>4</v>
      </c>
      <c r="K8596" s="4">
        <f t="shared" si="3"/>
        <v>1.5</v>
      </c>
      <c r="L8596" s="4">
        <f t="shared" si="4"/>
        <v>6</v>
      </c>
      <c r="S8596" s="1" t="s">
        <v>8633</v>
      </c>
      <c r="T8596" s="4" t="str">
        <f t="shared" si="5"/>
        <v>Tea</v>
      </c>
      <c r="U8596" s="4" t="str">
        <f t="shared" si="6"/>
        <v>In-store</v>
      </c>
      <c r="V8596" s="4" t="str">
        <f t="shared" si="7"/>
        <v>Cash</v>
      </c>
      <c r="W8596" s="4">
        <f t="shared" ref="W8596:Y8596" si="8603">IF(OR(J8596 = "ERROR", J8596 = ""), "UNKNOWN", J8596)</f>
        <v>4</v>
      </c>
      <c r="X8596" s="4">
        <f t="shared" si="8603"/>
        <v>1.5</v>
      </c>
      <c r="Y8596" s="4">
        <f t="shared" si="8603"/>
        <v>6</v>
      </c>
      <c r="Z8596" s="5">
        <f t="shared" si="9"/>
        <v>44954</v>
      </c>
    </row>
    <row r="8597">
      <c r="A8597" s="1" t="s">
        <v>8634</v>
      </c>
      <c r="B8597" s="1" t="s">
        <v>22</v>
      </c>
      <c r="C8597" s="1">
        <v>5.0</v>
      </c>
      <c r="D8597" s="1">
        <v>2.0</v>
      </c>
      <c r="E8597" s="1">
        <v>10.0</v>
      </c>
      <c r="F8597" s="1" t="s">
        <v>23</v>
      </c>
      <c r="H8597" s="2">
        <v>45091.0</v>
      </c>
      <c r="J8597" s="3">
        <f t="shared" si="2"/>
        <v>5</v>
      </c>
      <c r="K8597" s="4">
        <f t="shared" si="3"/>
        <v>2</v>
      </c>
      <c r="L8597" s="4">
        <f t="shared" si="4"/>
        <v>10</v>
      </c>
      <c r="S8597" s="1" t="s">
        <v>8634</v>
      </c>
      <c r="T8597" s="4" t="str">
        <f t="shared" si="5"/>
        <v>Coffee</v>
      </c>
      <c r="U8597" s="4" t="str">
        <f t="shared" si="6"/>
        <v>UNKNOWN</v>
      </c>
      <c r="V8597" s="4" t="str">
        <f t="shared" si="7"/>
        <v>Credit Card</v>
      </c>
      <c r="W8597" s="4">
        <f t="shared" ref="W8597:Y8597" si="8604">IF(OR(J8597 = "ERROR", J8597 = ""), "UNKNOWN", J8597)</f>
        <v>5</v>
      </c>
      <c r="X8597" s="4">
        <f t="shared" si="8604"/>
        <v>2</v>
      </c>
      <c r="Y8597" s="4">
        <f t="shared" si="8604"/>
        <v>10</v>
      </c>
      <c r="Z8597" s="5">
        <f t="shared" si="9"/>
        <v>45091</v>
      </c>
    </row>
    <row r="8598">
      <c r="A8598" s="1" t="s">
        <v>8635</v>
      </c>
      <c r="B8598" s="1" t="s">
        <v>36</v>
      </c>
      <c r="C8598" s="1">
        <v>1.0</v>
      </c>
      <c r="D8598" s="1">
        <v>5.0</v>
      </c>
      <c r="E8598" s="1">
        <v>5.0</v>
      </c>
      <c r="F8598" s="1" t="s">
        <v>39</v>
      </c>
      <c r="G8598" s="1" t="s">
        <v>30</v>
      </c>
      <c r="H8598" s="2">
        <v>44978.0</v>
      </c>
      <c r="J8598" s="3">
        <f t="shared" si="2"/>
        <v>1</v>
      </c>
      <c r="K8598" s="4">
        <f t="shared" si="3"/>
        <v>5</v>
      </c>
      <c r="L8598" s="4">
        <f t="shared" si="4"/>
        <v>5</v>
      </c>
      <c r="S8598" s="1" t="s">
        <v>8635</v>
      </c>
      <c r="T8598" s="4" t="str">
        <f t="shared" si="5"/>
        <v>Salad</v>
      </c>
      <c r="U8598" s="4" t="str">
        <f t="shared" si="6"/>
        <v>UNKNOWN</v>
      </c>
      <c r="V8598" s="4" t="str">
        <f t="shared" si="7"/>
        <v>Digital Wallet</v>
      </c>
      <c r="W8598" s="4">
        <f t="shared" ref="W8598:Y8598" si="8605">IF(OR(J8598 = "ERROR", J8598 = ""), "UNKNOWN", J8598)</f>
        <v>1</v>
      </c>
      <c r="X8598" s="4">
        <f t="shared" si="8605"/>
        <v>5</v>
      </c>
      <c r="Y8598" s="4">
        <f t="shared" si="8605"/>
        <v>5</v>
      </c>
      <c r="Z8598" s="5">
        <f t="shared" si="9"/>
        <v>44978</v>
      </c>
    </row>
    <row r="8599">
      <c r="A8599" s="1" t="s">
        <v>8636</v>
      </c>
      <c r="B8599" s="1" t="s">
        <v>32</v>
      </c>
      <c r="C8599" s="1">
        <v>5.0</v>
      </c>
      <c r="D8599" s="1">
        <v>1.0</v>
      </c>
      <c r="E8599" s="1" t="s">
        <v>25</v>
      </c>
      <c r="F8599" s="1" t="s">
        <v>39</v>
      </c>
      <c r="H8599" s="2">
        <v>45118.0</v>
      </c>
      <c r="J8599" s="3">
        <f t="shared" si="2"/>
        <v>5</v>
      </c>
      <c r="K8599" s="4">
        <f t="shared" si="3"/>
        <v>1</v>
      </c>
      <c r="L8599" s="4">
        <f t="shared" si="4"/>
        <v>5</v>
      </c>
      <c r="S8599" s="1" t="s">
        <v>8636</v>
      </c>
      <c r="T8599" s="4" t="str">
        <f t="shared" si="5"/>
        <v>Cookie</v>
      </c>
      <c r="U8599" s="4" t="str">
        <f t="shared" si="6"/>
        <v>UNKNOWN</v>
      </c>
      <c r="V8599" s="4" t="str">
        <f t="shared" si="7"/>
        <v>Digital Wallet</v>
      </c>
      <c r="W8599" s="4">
        <f t="shared" ref="W8599:Y8599" si="8606">IF(OR(J8599 = "ERROR", J8599 = ""), "UNKNOWN", J8599)</f>
        <v>5</v>
      </c>
      <c r="X8599" s="4">
        <f t="shared" si="8606"/>
        <v>1</v>
      </c>
      <c r="Y8599" s="4">
        <f t="shared" si="8606"/>
        <v>5</v>
      </c>
      <c r="Z8599" s="5">
        <f t="shared" si="9"/>
        <v>45118</v>
      </c>
    </row>
    <row r="8600">
      <c r="A8600" s="1" t="s">
        <v>8637</v>
      </c>
      <c r="B8600" s="1" t="s">
        <v>27</v>
      </c>
      <c r="C8600" s="1">
        <v>1.0</v>
      </c>
      <c r="D8600" s="1">
        <v>3.0</v>
      </c>
      <c r="E8600" s="1">
        <v>3.0</v>
      </c>
      <c r="G8600" s="1" t="s">
        <v>24</v>
      </c>
      <c r="H8600" s="2">
        <v>45079.0</v>
      </c>
      <c r="J8600" s="3">
        <f t="shared" si="2"/>
        <v>1</v>
      </c>
      <c r="K8600" s="4">
        <f t="shared" si="3"/>
        <v>3</v>
      </c>
      <c r="L8600" s="4">
        <f t="shared" si="4"/>
        <v>3</v>
      </c>
      <c r="S8600" s="1" t="s">
        <v>8637</v>
      </c>
      <c r="T8600" s="4" t="str">
        <f t="shared" si="5"/>
        <v>Cake</v>
      </c>
      <c r="U8600" s="4" t="str">
        <f t="shared" si="6"/>
        <v>Takeaway</v>
      </c>
      <c r="V8600" s="4" t="str">
        <f t="shared" si="7"/>
        <v>UNKNOWN</v>
      </c>
      <c r="W8600" s="4">
        <f t="shared" ref="W8600:Y8600" si="8607">IF(OR(J8600 = "ERROR", J8600 = ""), "UNKNOWN", J8600)</f>
        <v>1</v>
      </c>
      <c r="X8600" s="4">
        <f t="shared" si="8607"/>
        <v>3</v>
      </c>
      <c r="Y8600" s="4">
        <f t="shared" si="8607"/>
        <v>3</v>
      </c>
      <c r="Z8600" s="5">
        <f t="shared" si="9"/>
        <v>45079</v>
      </c>
    </row>
    <row r="8601">
      <c r="A8601" s="1" t="s">
        <v>8638</v>
      </c>
      <c r="B8601" s="1" t="s">
        <v>36</v>
      </c>
      <c r="C8601" s="1">
        <v>5.0</v>
      </c>
      <c r="D8601" s="1">
        <v>5.0</v>
      </c>
      <c r="E8601" s="1">
        <v>25.0</v>
      </c>
      <c r="F8601" s="1" t="s">
        <v>23</v>
      </c>
      <c r="G8601" s="1" t="s">
        <v>29</v>
      </c>
      <c r="H8601" s="2">
        <v>45127.0</v>
      </c>
      <c r="J8601" s="3">
        <f t="shared" si="2"/>
        <v>5</v>
      </c>
      <c r="K8601" s="4">
        <f t="shared" si="3"/>
        <v>5</v>
      </c>
      <c r="L8601" s="4">
        <f t="shared" si="4"/>
        <v>25</v>
      </c>
      <c r="S8601" s="1" t="s">
        <v>8638</v>
      </c>
      <c r="T8601" s="4" t="str">
        <f t="shared" si="5"/>
        <v>Salad</v>
      </c>
      <c r="U8601" s="4" t="str">
        <f t="shared" si="6"/>
        <v>In-store</v>
      </c>
      <c r="V8601" s="4" t="str">
        <f t="shared" si="7"/>
        <v>Credit Card</v>
      </c>
      <c r="W8601" s="4">
        <f t="shared" ref="W8601:Y8601" si="8608">IF(OR(J8601 = "ERROR", J8601 = ""), "UNKNOWN", J8601)</f>
        <v>5</v>
      </c>
      <c r="X8601" s="4">
        <f t="shared" si="8608"/>
        <v>5</v>
      </c>
      <c r="Y8601" s="4">
        <f t="shared" si="8608"/>
        <v>25</v>
      </c>
      <c r="Z8601" s="5">
        <f t="shared" si="9"/>
        <v>45127</v>
      </c>
    </row>
    <row r="8602">
      <c r="A8602" s="1" t="s">
        <v>8639</v>
      </c>
      <c r="B8602" s="1" t="s">
        <v>41</v>
      </c>
      <c r="C8602" s="1">
        <v>2.0</v>
      </c>
      <c r="D8602" s="1">
        <v>4.0</v>
      </c>
      <c r="E8602" s="1">
        <v>8.0</v>
      </c>
      <c r="F8602" s="1" t="s">
        <v>39</v>
      </c>
      <c r="G8602" s="1" t="s">
        <v>25</v>
      </c>
      <c r="H8602" s="2">
        <v>45003.0</v>
      </c>
      <c r="J8602" s="3">
        <f t="shared" si="2"/>
        <v>2</v>
      </c>
      <c r="K8602" s="4">
        <f t="shared" si="3"/>
        <v>4</v>
      </c>
      <c r="L8602" s="4">
        <f t="shared" si="4"/>
        <v>8</v>
      </c>
      <c r="S8602" s="1" t="s">
        <v>8639</v>
      </c>
      <c r="T8602" s="4" t="str">
        <f t="shared" si="5"/>
        <v>Smoothie</v>
      </c>
      <c r="U8602" s="4" t="str">
        <f t="shared" si="6"/>
        <v>UNKNOWN</v>
      </c>
      <c r="V8602" s="4" t="str">
        <f t="shared" si="7"/>
        <v>Digital Wallet</v>
      </c>
      <c r="W8602" s="4">
        <f t="shared" ref="W8602:Y8602" si="8609">IF(OR(J8602 = "ERROR", J8602 = ""), "UNKNOWN", J8602)</f>
        <v>2</v>
      </c>
      <c r="X8602" s="4">
        <f t="shared" si="8609"/>
        <v>4</v>
      </c>
      <c r="Y8602" s="4">
        <f t="shared" si="8609"/>
        <v>8</v>
      </c>
      <c r="Z8602" s="5">
        <f t="shared" si="9"/>
        <v>45003</v>
      </c>
    </row>
    <row r="8603">
      <c r="A8603" s="1" t="s">
        <v>8640</v>
      </c>
      <c r="B8603" s="1" t="s">
        <v>44</v>
      </c>
      <c r="C8603" s="1">
        <v>2.0</v>
      </c>
      <c r="D8603" s="1">
        <v>4.0</v>
      </c>
      <c r="E8603" s="1">
        <v>8.0</v>
      </c>
      <c r="G8603" s="1" t="s">
        <v>29</v>
      </c>
      <c r="H8603" s="2">
        <v>44992.0</v>
      </c>
      <c r="J8603" s="3">
        <f t="shared" si="2"/>
        <v>2</v>
      </c>
      <c r="K8603" s="4">
        <f t="shared" si="3"/>
        <v>4</v>
      </c>
      <c r="L8603" s="4">
        <f t="shared" si="4"/>
        <v>8</v>
      </c>
      <c r="S8603" s="1" t="s">
        <v>8640</v>
      </c>
      <c r="T8603" s="4" t="str">
        <f t="shared" si="5"/>
        <v>Sandwich</v>
      </c>
      <c r="U8603" s="4" t="str">
        <f t="shared" si="6"/>
        <v>In-store</v>
      </c>
      <c r="V8603" s="4" t="str">
        <f t="shared" si="7"/>
        <v>UNKNOWN</v>
      </c>
      <c r="W8603" s="4">
        <f t="shared" ref="W8603:Y8603" si="8610">IF(OR(J8603 = "ERROR", J8603 = ""), "UNKNOWN", J8603)</f>
        <v>2</v>
      </c>
      <c r="X8603" s="4">
        <f t="shared" si="8610"/>
        <v>4</v>
      </c>
      <c r="Y8603" s="4">
        <f t="shared" si="8610"/>
        <v>8</v>
      </c>
      <c r="Z8603" s="5">
        <f t="shared" si="9"/>
        <v>44992</v>
      </c>
    </row>
    <row r="8604">
      <c r="A8604" s="1" t="s">
        <v>8641</v>
      </c>
      <c r="B8604" s="1" t="s">
        <v>81</v>
      </c>
      <c r="C8604" s="1">
        <v>3.0</v>
      </c>
      <c r="D8604" s="1">
        <v>1.5</v>
      </c>
      <c r="E8604" s="1">
        <v>4.5</v>
      </c>
      <c r="F8604" s="1" t="s">
        <v>28</v>
      </c>
      <c r="G8604" s="1" t="s">
        <v>29</v>
      </c>
      <c r="H8604" s="2">
        <v>45090.0</v>
      </c>
      <c r="J8604" s="3">
        <f t="shared" si="2"/>
        <v>3</v>
      </c>
      <c r="K8604" s="4">
        <f t="shared" si="3"/>
        <v>1.5</v>
      </c>
      <c r="L8604" s="4">
        <f t="shared" si="4"/>
        <v>4.5</v>
      </c>
      <c r="S8604" s="1" t="s">
        <v>8641</v>
      </c>
      <c r="T8604" s="4" t="str">
        <f t="shared" si="5"/>
        <v>Tea</v>
      </c>
      <c r="U8604" s="4" t="str">
        <f t="shared" si="6"/>
        <v>In-store</v>
      </c>
      <c r="V8604" s="4" t="str">
        <f t="shared" si="7"/>
        <v>Cash</v>
      </c>
      <c r="W8604" s="4">
        <f t="shared" ref="W8604:Y8604" si="8611">IF(OR(J8604 = "ERROR", J8604 = ""), "UNKNOWN", J8604)</f>
        <v>3</v>
      </c>
      <c r="X8604" s="4">
        <f t="shared" si="8611"/>
        <v>1.5</v>
      </c>
      <c r="Y8604" s="4">
        <f t="shared" si="8611"/>
        <v>4.5</v>
      </c>
      <c r="Z8604" s="5">
        <f t="shared" si="9"/>
        <v>45090</v>
      </c>
    </row>
    <row r="8605">
      <c r="A8605" s="1" t="s">
        <v>8642</v>
      </c>
      <c r="B8605" s="1" t="s">
        <v>41</v>
      </c>
      <c r="C8605" s="1">
        <v>4.0</v>
      </c>
      <c r="D8605" s="1">
        <v>4.0</v>
      </c>
      <c r="E8605" s="1">
        <v>16.0</v>
      </c>
      <c r="F8605" s="1" t="s">
        <v>30</v>
      </c>
      <c r="H8605" s="2">
        <v>45077.0</v>
      </c>
      <c r="J8605" s="3">
        <f t="shared" si="2"/>
        <v>4</v>
      </c>
      <c r="K8605" s="4">
        <f t="shared" si="3"/>
        <v>4</v>
      </c>
      <c r="L8605" s="4">
        <f t="shared" si="4"/>
        <v>16</v>
      </c>
      <c r="S8605" s="1" t="s">
        <v>8642</v>
      </c>
      <c r="T8605" s="4" t="str">
        <f t="shared" si="5"/>
        <v>Smoothie</v>
      </c>
      <c r="U8605" s="4" t="str">
        <f t="shared" si="6"/>
        <v>UNKNOWN</v>
      </c>
      <c r="V8605" s="4" t="str">
        <f t="shared" si="7"/>
        <v>UNKNOWN</v>
      </c>
      <c r="W8605" s="4">
        <f t="shared" ref="W8605:Y8605" si="8612">IF(OR(J8605 = "ERROR", J8605 = ""), "UNKNOWN", J8605)</f>
        <v>4</v>
      </c>
      <c r="X8605" s="4">
        <f t="shared" si="8612"/>
        <v>4</v>
      </c>
      <c r="Y8605" s="4">
        <f t="shared" si="8612"/>
        <v>16</v>
      </c>
      <c r="Z8605" s="5">
        <f t="shared" si="9"/>
        <v>45077</v>
      </c>
    </row>
    <row r="8606">
      <c r="A8606" s="1" t="s">
        <v>8643</v>
      </c>
      <c r="B8606" s="1" t="s">
        <v>41</v>
      </c>
      <c r="C8606" s="1">
        <v>3.0</v>
      </c>
      <c r="D8606" s="1">
        <v>4.0</v>
      </c>
      <c r="E8606" s="1">
        <v>12.0</v>
      </c>
      <c r="F8606" s="1" t="s">
        <v>28</v>
      </c>
      <c r="H8606" s="2">
        <v>45082.0</v>
      </c>
      <c r="J8606" s="3">
        <f t="shared" si="2"/>
        <v>3</v>
      </c>
      <c r="K8606" s="4">
        <f t="shared" si="3"/>
        <v>4</v>
      </c>
      <c r="L8606" s="4">
        <f t="shared" si="4"/>
        <v>12</v>
      </c>
      <c r="S8606" s="1" t="s">
        <v>8643</v>
      </c>
      <c r="T8606" s="4" t="str">
        <f t="shared" si="5"/>
        <v>Smoothie</v>
      </c>
      <c r="U8606" s="4" t="str">
        <f t="shared" si="6"/>
        <v>UNKNOWN</v>
      </c>
      <c r="V8606" s="4" t="str">
        <f t="shared" si="7"/>
        <v>Cash</v>
      </c>
      <c r="W8606" s="4">
        <f t="shared" ref="W8606:Y8606" si="8613">IF(OR(J8606 = "ERROR", J8606 = ""), "UNKNOWN", J8606)</f>
        <v>3</v>
      </c>
      <c r="X8606" s="4">
        <f t="shared" si="8613"/>
        <v>4</v>
      </c>
      <c r="Y8606" s="4">
        <f t="shared" si="8613"/>
        <v>12</v>
      </c>
      <c r="Z8606" s="5">
        <f t="shared" si="9"/>
        <v>45082</v>
      </c>
    </row>
    <row r="8607">
      <c r="A8607" s="1" t="s">
        <v>8644</v>
      </c>
      <c r="B8607" s="1" t="s">
        <v>36</v>
      </c>
      <c r="C8607" s="1">
        <v>3.0</v>
      </c>
      <c r="D8607" s="1">
        <v>5.0</v>
      </c>
      <c r="E8607" s="1">
        <v>15.0</v>
      </c>
      <c r="H8607" s="2">
        <v>44962.0</v>
      </c>
      <c r="J8607" s="3">
        <f t="shared" si="2"/>
        <v>3</v>
      </c>
      <c r="K8607" s="4">
        <f t="shared" si="3"/>
        <v>5</v>
      </c>
      <c r="L8607" s="4">
        <f t="shared" si="4"/>
        <v>15</v>
      </c>
      <c r="S8607" s="1" t="s">
        <v>8644</v>
      </c>
      <c r="T8607" s="4" t="str">
        <f t="shared" si="5"/>
        <v>Salad</v>
      </c>
      <c r="U8607" s="4" t="str">
        <f t="shared" si="6"/>
        <v>UNKNOWN</v>
      </c>
      <c r="V8607" s="4" t="str">
        <f t="shared" si="7"/>
        <v>UNKNOWN</v>
      </c>
      <c r="W8607" s="4">
        <f t="shared" ref="W8607:Y8607" si="8614">IF(OR(J8607 = "ERROR", J8607 = ""), "UNKNOWN", J8607)</f>
        <v>3</v>
      </c>
      <c r="X8607" s="4">
        <f t="shared" si="8614"/>
        <v>5</v>
      </c>
      <c r="Y8607" s="4">
        <f t="shared" si="8614"/>
        <v>15</v>
      </c>
      <c r="Z8607" s="5">
        <f t="shared" si="9"/>
        <v>44962</v>
      </c>
    </row>
    <row r="8608">
      <c r="A8608" s="1" t="s">
        <v>8645</v>
      </c>
      <c r="B8608" s="1" t="s">
        <v>27</v>
      </c>
      <c r="C8608" s="1">
        <v>3.0</v>
      </c>
      <c r="D8608" s="1">
        <v>3.0</v>
      </c>
      <c r="E8608" s="1">
        <v>9.0</v>
      </c>
      <c r="F8608" s="1" t="s">
        <v>28</v>
      </c>
      <c r="H8608" s="2">
        <v>45233.0</v>
      </c>
      <c r="J8608" s="3">
        <f t="shared" si="2"/>
        <v>3</v>
      </c>
      <c r="K8608" s="4">
        <f t="shared" si="3"/>
        <v>3</v>
      </c>
      <c r="L8608" s="4">
        <f t="shared" si="4"/>
        <v>9</v>
      </c>
      <c r="S8608" s="1" t="s">
        <v>8645</v>
      </c>
      <c r="T8608" s="4" t="str">
        <f t="shared" si="5"/>
        <v>Cake</v>
      </c>
      <c r="U8608" s="4" t="str">
        <f t="shared" si="6"/>
        <v>UNKNOWN</v>
      </c>
      <c r="V8608" s="4" t="str">
        <f t="shared" si="7"/>
        <v>Cash</v>
      </c>
      <c r="W8608" s="4">
        <f t="shared" ref="W8608:Y8608" si="8615">IF(OR(J8608 = "ERROR", J8608 = ""), "UNKNOWN", J8608)</f>
        <v>3</v>
      </c>
      <c r="X8608" s="4">
        <f t="shared" si="8615"/>
        <v>3</v>
      </c>
      <c r="Y8608" s="4">
        <f t="shared" si="8615"/>
        <v>9</v>
      </c>
      <c r="Z8608" s="5">
        <f t="shared" si="9"/>
        <v>45233</v>
      </c>
    </row>
    <row r="8609">
      <c r="A8609" s="1" t="s">
        <v>8646</v>
      </c>
      <c r="B8609" s="1" t="s">
        <v>81</v>
      </c>
      <c r="C8609" s="1">
        <v>3.0</v>
      </c>
      <c r="D8609" s="1">
        <v>1.5</v>
      </c>
      <c r="E8609" s="1">
        <v>4.5</v>
      </c>
      <c r="F8609" s="1" t="s">
        <v>23</v>
      </c>
      <c r="G8609" s="1" t="s">
        <v>24</v>
      </c>
      <c r="H8609" s="2">
        <v>44963.0</v>
      </c>
      <c r="J8609" s="3">
        <f t="shared" si="2"/>
        <v>3</v>
      </c>
      <c r="K8609" s="4">
        <f t="shared" si="3"/>
        <v>1.5</v>
      </c>
      <c r="L8609" s="4">
        <f t="shared" si="4"/>
        <v>4.5</v>
      </c>
      <c r="S8609" s="1" t="s">
        <v>8646</v>
      </c>
      <c r="T8609" s="4" t="str">
        <f t="shared" si="5"/>
        <v>Tea</v>
      </c>
      <c r="U8609" s="4" t="str">
        <f t="shared" si="6"/>
        <v>Takeaway</v>
      </c>
      <c r="V8609" s="4" t="str">
        <f t="shared" si="7"/>
        <v>Credit Card</v>
      </c>
      <c r="W8609" s="4">
        <f t="shared" ref="W8609:Y8609" si="8616">IF(OR(J8609 = "ERROR", J8609 = ""), "UNKNOWN", J8609)</f>
        <v>3</v>
      </c>
      <c r="X8609" s="4">
        <f t="shared" si="8616"/>
        <v>1.5</v>
      </c>
      <c r="Y8609" s="4">
        <f t="shared" si="8616"/>
        <v>4.5</v>
      </c>
      <c r="Z8609" s="5">
        <f t="shared" si="9"/>
        <v>44963</v>
      </c>
    </row>
    <row r="8610">
      <c r="A8610" s="1" t="s">
        <v>8647</v>
      </c>
      <c r="B8610" s="1" t="s">
        <v>44</v>
      </c>
      <c r="C8610" s="1">
        <v>2.0</v>
      </c>
      <c r="D8610" s="1">
        <v>4.0</v>
      </c>
      <c r="E8610" s="1">
        <v>8.0</v>
      </c>
      <c r="F8610" s="1" t="s">
        <v>28</v>
      </c>
      <c r="G8610" s="1" t="s">
        <v>24</v>
      </c>
      <c r="H8610" s="2">
        <v>45176.0</v>
      </c>
      <c r="J8610" s="3">
        <f t="shared" si="2"/>
        <v>2</v>
      </c>
      <c r="K8610" s="4">
        <f t="shared" si="3"/>
        <v>4</v>
      </c>
      <c r="L8610" s="4">
        <f t="shared" si="4"/>
        <v>8</v>
      </c>
      <c r="S8610" s="1" t="s">
        <v>8647</v>
      </c>
      <c r="T8610" s="4" t="str">
        <f t="shared" si="5"/>
        <v>Sandwich</v>
      </c>
      <c r="U8610" s="4" t="str">
        <f t="shared" si="6"/>
        <v>Takeaway</v>
      </c>
      <c r="V8610" s="4" t="str">
        <f t="shared" si="7"/>
        <v>Cash</v>
      </c>
      <c r="W8610" s="4">
        <f t="shared" ref="W8610:Y8610" si="8617">IF(OR(J8610 = "ERROR", J8610 = ""), "UNKNOWN", J8610)</f>
        <v>2</v>
      </c>
      <c r="X8610" s="4">
        <f t="shared" si="8617"/>
        <v>4</v>
      </c>
      <c r="Y8610" s="4">
        <f t="shared" si="8617"/>
        <v>8</v>
      </c>
      <c r="Z8610" s="5">
        <f t="shared" si="9"/>
        <v>45176</v>
      </c>
    </row>
    <row r="8611">
      <c r="A8611" s="1" t="s">
        <v>8648</v>
      </c>
      <c r="B8611" s="1" t="s">
        <v>81</v>
      </c>
      <c r="C8611" s="1">
        <v>5.0</v>
      </c>
      <c r="D8611" s="1">
        <v>1.5</v>
      </c>
      <c r="E8611" s="1">
        <v>7.5</v>
      </c>
      <c r="F8611" s="1" t="s">
        <v>23</v>
      </c>
      <c r="G8611" s="1" t="s">
        <v>24</v>
      </c>
      <c r="H8611" s="2">
        <v>45039.0</v>
      </c>
      <c r="J8611" s="3">
        <f t="shared" si="2"/>
        <v>5</v>
      </c>
      <c r="K8611" s="4">
        <f t="shared" si="3"/>
        <v>1.5</v>
      </c>
      <c r="L8611" s="4">
        <f t="shared" si="4"/>
        <v>7.5</v>
      </c>
      <c r="S8611" s="1" t="s">
        <v>8648</v>
      </c>
      <c r="T8611" s="4" t="str">
        <f t="shared" si="5"/>
        <v>Tea</v>
      </c>
      <c r="U8611" s="4" t="str">
        <f t="shared" si="6"/>
        <v>Takeaway</v>
      </c>
      <c r="V8611" s="4" t="str">
        <f t="shared" si="7"/>
        <v>Credit Card</v>
      </c>
      <c r="W8611" s="4">
        <f t="shared" ref="W8611:Y8611" si="8618">IF(OR(J8611 = "ERROR", J8611 = ""), "UNKNOWN", J8611)</f>
        <v>5</v>
      </c>
      <c r="X8611" s="4">
        <f t="shared" si="8618"/>
        <v>1.5</v>
      </c>
      <c r="Y8611" s="4">
        <f t="shared" si="8618"/>
        <v>7.5</v>
      </c>
      <c r="Z8611" s="5">
        <f t="shared" si="9"/>
        <v>45039</v>
      </c>
    </row>
    <row r="8612">
      <c r="A8612" s="1" t="s">
        <v>8649</v>
      </c>
      <c r="B8612" s="1" t="s">
        <v>44</v>
      </c>
      <c r="C8612" s="1">
        <v>2.0</v>
      </c>
      <c r="D8612" s="1">
        <v>4.0</v>
      </c>
      <c r="E8612" s="1">
        <v>8.0</v>
      </c>
      <c r="F8612" s="1" t="s">
        <v>23</v>
      </c>
      <c r="H8612" s="2">
        <v>45090.0</v>
      </c>
      <c r="J8612" s="3">
        <f t="shared" si="2"/>
        <v>2</v>
      </c>
      <c r="K8612" s="4">
        <f t="shared" si="3"/>
        <v>4</v>
      </c>
      <c r="L8612" s="4">
        <f t="shared" si="4"/>
        <v>8</v>
      </c>
      <c r="S8612" s="1" t="s">
        <v>8649</v>
      </c>
      <c r="T8612" s="4" t="str">
        <f t="shared" si="5"/>
        <v>Sandwich</v>
      </c>
      <c r="U8612" s="4" t="str">
        <f t="shared" si="6"/>
        <v>UNKNOWN</v>
      </c>
      <c r="V8612" s="4" t="str">
        <f t="shared" si="7"/>
        <v>Credit Card</v>
      </c>
      <c r="W8612" s="4">
        <f t="shared" ref="W8612:Y8612" si="8619">IF(OR(J8612 = "ERROR", J8612 = ""), "UNKNOWN", J8612)</f>
        <v>2</v>
      </c>
      <c r="X8612" s="4">
        <f t="shared" si="8619"/>
        <v>4</v>
      </c>
      <c r="Y8612" s="4">
        <f t="shared" si="8619"/>
        <v>8</v>
      </c>
      <c r="Z8612" s="5">
        <f t="shared" si="9"/>
        <v>45090</v>
      </c>
    </row>
    <row r="8613">
      <c r="A8613" s="1" t="s">
        <v>8650</v>
      </c>
      <c r="B8613" s="1" t="s">
        <v>55</v>
      </c>
      <c r="D8613" s="1">
        <v>3.0</v>
      </c>
      <c r="E8613" s="1">
        <v>3.0</v>
      </c>
      <c r="H8613" s="2">
        <v>45032.0</v>
      </c>
      <c r="J8613" s="3">
        <f t="shared" si="2"/>
        <v>1</v>
      </c>
      <c r="K8613" s="4">
        <f t="shared" si="3"/>
        <v>3</v>
      </c>
      <c r="L8613" s="4">
        <f t="shared" si="4"/>
        <v>3</v>
      </c>
      <c r="S8613" s="1" t="s">
        <v>8650</v>
      </c>
      <c r="T8613" s="4" t="str">
        <f t="shared" si="5"/>
        <v>Juice</v>
      </c>
      <c r="U8613" s="4" t="str">
        <f t="shared" si="6"/>
        <v>UNKNOWN</v>
      </c>
      <c r="V8613" s="4" t="str">
        <f t="shared" si="7"/>
        <v>UNKNOWN</v>
      </c>
      <c r="W8613" s="4">
        <f t="shared" ref="W8613:Y8613" si="8620">IF(OR(J8613 = "ERROR", J8613 = ""), "UNKNOWN", J8613)</f>
        <v>1</v>
      </c>
      <c r="X8613" s="4">
        <f t="shared" si="8620"/>
        <v>3</v>
      </c>
      <c r="Y8613" s="4">
        <f t="shared" si="8620"/>
        <v>3</v>
      </c>
      <c r="Z8613" s="5">
        <f t="shared" si="9"/>
        <v>45032</v>
      </c>
    </row>
    <row r="8614">
      <c r="A8614" s="1" t="s">
        <v>8651</v>
      </c>
      <c r="B8614" s="1" t="s">
        <v>32</v>
      </c>
      <c r="C8614" s="1">
        <v>3.0</v>
      </c>
      <c r="D8614" s="1">
        <v>1.0</v>
      </c>
      <c r="E8614" s="1">
        <v>3.0</v>
      </c>
      <c r="F8614" s="1" t="s">
        <v>28</v>
      </c>
      <c r="G8614" s="1" t="s">
        <v>24</v>
      </c>
      <c r="H8614" s="2">
        <v>44935.0</v>
      </c>
      <c r="J8614" s="3">
        <f t="shared" si="2"/>
        <v>3</v>
      </c>
      <c r="K8614" s="4">
        <f t="shared" si="3"/>
        <v>1</v>
      </c>
      <c r="L8614" s="4">
        <f t="shared" si="4"/>
        <v>3</v>
      </c>
      <c r="S8614" s="1" t="s">
        <v>8651</v>
      </c>
      <c r="T8614" s="4" t="str">
        <f t="shared" si="5"/>
        <v>Cookie</v>
      </c>
      <c r="U8614" s="4" t="str">
        <f t="shared" si="6"/>
        <v>Takeaway</v>
      </c>
      <c r="V8614" s="4" t="str">
        <f t="shared" si="7"/>
        <v>Cash</v>
      </c>
      <c r="W8614" s="4">
        <f t="shared" ref="W8614:Y8614" si="8621">IF(OR(J8614 = "ERROR", J8614 = ""), "UNKNOWN", J8614)</f>
        <v>3</v>
      </c>
      <c r="X8614" s="4">
        <f t="shared" si="8621"/>
        <v>1</v>
      </c>
      <c r="Y8614" s="4">
        <f t="shared" si="8621"/>
        <v>3</v>
      </c>
      <c r="Z8614" s="5">
        <f t="shared" si="9"/>
        <v>44935</v>
      </c>
    </row>
    <row r="8615">
      <c r="A8615" s="1" t="s">
        <v>8652</v>
      </c>
      <c r="B8615" s="1" t="s">
        <v>32</v>
      </c>
      <c r="C8615" s="1">
        <v>1.0</v>
      </c>
      <c r="D8615" s="1">
        <v>1.0</v>
      </c>
      <c r="E8615" s="1">
        <v>1.0</v>
      </c>
      <c r="F8615" s="1" t="s">
        <v>23</v>
      </c>
      <c r="G8615" s="1" t="s">
        <v>29</v>
      </c>
      <c r="H8615" s="2">
        <v>45119.0</v>
      </c>
      <c r="J8615" s="3">
        <f t="shared" si="2"/>
        <v>1</v>
      </c>
      <c r="K8615" s="4">
        <f t="shared" si="3"/>
        <v>1</v>
      </c>
      <c r="L8615" s="4">
        <f t="shared" si="4"/>
        <v>1</v>
      </c>
      <c r="S8615" s="1" t="s">
        <v>8652</v>
      </c>
      <c r="T8615" s="4" t="str">
        <f t="shared" si="5"/>
        <v>Cookie</v>
      </c>
      <c r="U8615" s="4" t="str">
        <f t="shared" si="6"/>
        <v>In-store</v>
      </c>
      <c r="V8615" s="4" t="str">
        <f t="shared" si="7"/>
        <v>Credit Card</v>
      </c>
      <c r="W8615" s="4">
        <f t="shared" ref="W8615:Y8615" si="8622">IF(OR(J8615 = "ERROR", J8615 = ""), "UNKNOWN", J8615)</f>
        <v>1</v>
      </c>
      <c r="X8615" s="4">
        <f t="shared" si="8622"/>
        <v>1</v>
      </c>
      <c r="Y8615" s="4">
        <f t="shared" si="8622"/>
        <v>1</v>
      </c>
      <c r="Z8615" s="5">
        <f t="shared" si="9"/>
        <v>45119</v>
      </c>
    </row>
    <row r="8616">
      <c r="A8616" s="1" t="s">
        <v>8653</v>
      </c>
      <c r="B8616" s="1" t="s">
        <v>22</v>
      </c>
      <c r="C8616" s="1">
        <v>5.0</v>
      </c>
      <c r="D8616" s="1">
        <v>2.0</v>
      </c>
      <c r="E8616" s="1">
        <v>10.0</v>
      </c>
      <c r="F8616" s="1" t="s">
        <v>28</v>
      </c>
      <c r="G8616" s="1" t="s">
        <v>24</v>
      </c>
      <c r="H8616" s="2">
        <v>45207.0</v>
      </c>
      <c r="J8616" s="3">
        <f t="shared" si="2"/>
        <v>5</v>
      </c>
      <c r="K8616" s="4">
        <f t="shared" si="3"/>
        <v>2</v>
      </c>
      <c r="L8616" s="4">
        <f t="shared" si="4"/>
        <v>10</v>
      </c>
      <c r="S8616" s="1" t="s">
        <v>8653</v>
      </c>
      <c r="T8616" s="4" t="str">
        <f t="shared" si="5"/>
        <v>Coffee</v>
      </c>
      <c r="U8616" s="4" t="str">
        <f t="shared" si="6"/>
        <v>Takeaway</v>
      </c>
      <c r="V8616" s="4" t="str">
        <f t="shared" si="7"/>
        <v>Cash</v>
      </c>
      <c r="W8616" s="4">
        <f t="shared" ref="W8616:Y8616" si="8623">IF(OR(J8616 = "ERROR", J8616 = ""), "UNKNOWN", J8616)</f>
        <v>5</v>
      </c>
      <c r="X8616" s="4">
        <f t="shared" si="8623"/>
        <v>2</v>
      </c>
      <c r="Y8616" s="4">
        <f t="shared" si="8623"/>
        <v>10</v>
      </c>
      <c r="Z8616" s="5">
        <f t="shared" si="9"/>
        <v>45207</v>
      </c>
    </row>
    <row r="8617">
      <c r="A8617" s="1" t="s">
        <v>8654</v>
      </c>
      <c r="B8617" s="1" t="s">
        <v>81</v>
      </c>
      <c r="C8617" s="1">
        <v>5.0</v>
      </c>
      <c r="D8617" s="1">
        <v>1.5</v>
      </c>
      <c r="E8617" s="1">
        <v>7.5</v>
      </c>
      <c r="F8617" s="1" t="s">
        <v>39</v>
      </c>
      <c r="G8617" s="1" t="s">
        <v>29</v>
      </c>
      <c r="H8617" s="6">
        <v>45210.0</v>
      </c>
      <c r="J8617" s="3">
        <f t="shared" si="2"/>
        <v>5</v>
      </c>
      <c r="K8617" s="4">
        <f t="shared" si="3"/>
        <v>1.5</v>
      </c>
      <c r="L8617" s="4">
        <f t="shared" si="4"/>
        <v>7.5</v>
      </c>
      <c r="S8617" s="1" t="s">
        <v>8654</v>
      </c>
      <c r="T8617" s="4" t="str">
        <f t="shared" si="5"/>
        <v>Tea</v>
      </c>
      <c r="U8617" s="4" t="str">
        <f t="shared" si="6"/>
        <v>In-store</v>
      </c>
      <c r="V8617" s="4" t="str">
        <f t="shared" si="7"/>
        <v>Digital Wallet</v>
      </c>
      <c r="W8617" s="4">
        <f t="shared" ref="W8617:Y8617" si="8624">IF(OR(J8617 = "ERROR", J8617 = ""), "UNKNOWN", J8617)</f>
        <v>5</v>
      </c>
      <c r="X8617" s="4">
        <f t="shared" si="8624"/>
        <v>1.5</v>
      </c>
      <c r="Y8617" s="4">
        <f t="shared" si="8624"/>
        <v>7.5</v>
      </c>
      <c r="Z8617" s="7">
        <f t="shared" si="9"/>
        <v>45210</v>
      </c>
    </row>
    <row r="8618">
      <c r="A8618" s="1" t="s">
        <v>8655</v>
      </c>
      <c r="B8618" s="1" t="s">
        <v>32</v>
      </c>
      <c r="C8618" s="1">
        <v>1.0</v>
      </c>
      <c r="D8618" s="1">
        <v>1.0</v>
      </c>
      <c r="E8618" s="1">
        <v>1.0</v>
      </c>
      <c r="F8618" s="1" t="s">
        <v>28</v>
      </c>
      <c r="H8618" s="2">
        <v>44982.0</v>
      </c>
      <c r="J8618" s="3">
        <f t="shared" si="2"/>
        <v>1</v>
      </c>
      <c r="K8618" s="4">
        <f t="shared" si="3"/>
        <v>1</v>
      </c>
      <c r="L8618" s="4">
        <f t="shared" si="4"/>
        <v>1</v>
      </c>
      <c r="S8618" s="1" t="s">
        <v>8655</v>
      </c>
      <c r="T8618" s="4" t="str">
        <f t="shared" si="5"/>
        <v>Cookie</v>
      </c>
      <c r="U8618" s="4" t="str">
        <f t="shared" si="6"/>
        <v>UNKNOWN</v>
      </c>
      <c r="V8618" s="4" t="str">
        <f t="shared" si="7"/>
        <v>Cash</v>
      </c>
      <c r="W8618" s="4">
        <f t="shared" ref="W8618:Y8618" si="8625">IF(OR(J8618 = "ERROR", J8618 = ""), "UNKNOWN", J8618)</f>
        <v>1</v>
      </c>
      <c r="X8618" s="4">
        <f t="shared" si="8625"/>
        <v>1</v>
      </c>
      <c r="Y8618" s="4">
        <f t="shared" si="8625"/>
        <v>1</v>
      </c>
      <c r="Z8618" s="5">
        <f t="shared" si="9"/>
        <v>44982</v>
      </c>
    </row>
    <row r="8619">
      <c r="A8619" s="1" t="s">
        <v>8656</v>
      </c>
      <c r="B8619" s="1" t="s">
        <v>27</v>
      </c>
      <c r="C8619" s="1">
        <v>2.0</v>
      </c>
      <c r="D8619" s="1">
        <v>3.0</v>
      </c>
      <c r="E8619" s="1">
        <v>6.0</v>
      </c>
      <c r="G8619" s="1" t="s">
        <v>24</v>
      </c>
      <c r="H8619" s="1" t="s">
        <v>25</v>
      </c>
      <c r="J8619" s="3">
        <f t="shared" si="2"/>
        <v>2</v>
      </c>
      <c r="K8619" s="4">
        <f t="shared" si="3"/>
        <v>3</v>
      </c>
      <c r="L8619" s="4">
        <f t="shared" si="4"/>
        <v>6</v>
      </c>
      <c r="S8619" s="1" t="s">
        <v>8656</v>
      </c>
      <c r="T8619" s="4" t="str">
        <f t="shared" si="5"/>
        <v>Cake</v>
      </c>
      <c r="U8619" s="4" t="str">
        <f t="shared" si="6"/>
        <v>Takeaway</v>
      </c>
      <c r="V8619" s="4" t="str">
        <f t="shared" si="7"/>
        <v>UNKNOWN</v>
      </c>
      <c r="W8619" s="4">
        <f t="shared" ref="W8619:Y8619" si="8626">IF(OR(J8619 = "ERROR", J8619 = ""), "UNKNOWN", J8619)</f>
        <v>2</v>
      </c>
      <c r="X8619" s="4">
        <f t="shared" si="8626"/>
        <v>3</v>
      </c>
      <c r="Y8619" s="4">
        <f t="shared" si="8626"/>
        <v>6</v>
      </c>
      <c r="Z8619" s="4" t="str">
        <f t="shared" si="9"/>
        <v>UNKNOWN</v>
      </c>
    </row>
    <row r="8620">
      <c r="A8620" s="1" t="s">
        <v>8657</v>
      </c>
      <c r="B8620" s="1" t="s">
        <v>36</v>
      </c>
      <c r="C8620" s="1">
        <v>5.0</v>
      </c>
      <c r="D8620" s="1">
        <v>5.0</v>
      </c>
      <c r="E8620" s="1">
        <v>25.0</v>
      </c>
      <c r="F8620" s="1" t="s">
        <v>23</v>
      </c>
      <c r="G8620" s="1" t="s">
        <v>24</v>
      </c>
      <c r="H8620" s="2">
        <v>45031.0</v>
      </c>
      <c r="J8620" s="3">
        <f t="shared" si="2"/>
        <v>5</v>
      </c>
      <c r="K8620" s="4">
        <f t="shared" si="3"/>
        <v>5</v>
      </c>
      <c r="L8620" s="4">
        <f t="shared" si="4"/>
        <v>25</v>
      </c>
      <c r="S8620" s="1" t="s">
        <v>8657</v>
      </c>
      <c r="T8620" s="4" t="str">
        <f t="shared" si="5"/>
        <v>Salad</v>
      </c>
      <c r="U8620" s="4" t="str">
        <f t="shared" si="6"/>
        <v>Takeaway</v>
      </c>
      <c r="V8620" s="4" t="str">
        <f t="shared" si="7"/>
        <v>Credit Card</v>
      </c>
      <c r="W8620" s="4">
        <f t="shared" ref="W8620:Y8620" si="8627">IF(OR(J8620 = "ERROR", J8620 = ""), "UNKNOWN", J8620)</f>
        <v>5</v>
      </c>
      <c r="X8620" s="4">
        <f t="shared" si="8627"/>
        <v>5</v>
      </c>
      <c r="Y8620" s="4">
        <f t="shared" si="8627"/>
        <v>25</v>
      </c>
      <c r="Z8620" s="5">
        <f t="shared" si="9"/>
        <v>45031</v>
      </c>
    </row>
    <row r="8621">
      <c r="A8621" s="1" t="s">
        <v>8658</v>
      </c>
      <c r="B8621" s="1" t="s">
        <v>32</v>
      </c>
      <c r="C8621" s="1">
        <v>5.0</v>
      </c>
      <c r="D8621" s="1">
        <v>1.0</v>
      </c>
      <c r="G8621" s="1" t="s">
        <v>24</v>
      </c>
      <c r="H8621" s="6">
        <v>45245.0</v>
      </c>
      <c r="J8621" s="3">
        <f t="shared" si="2"/>
        <v>5</v>
      </c>
      <c r="K8621" s="4">
        <f t="shared" si="3"/>
        <v>1</v>
      </c>
      <c r="L8621" s="4">
        <f t="shared" si="4"/>
        <v>5</v>
      </c>
      <c r="S8621" s="1" t="s">
        <v>8658</v>
      </c>
      <c r="T8621" s="4" t="str">
        <f t="shared" si="5"/>
        <v>Cookie</v>
      </c>
      <c r="U8621" s="4" t="str">
        <f t="shared" si="6"/>
        <v>Takeaway</v>
      </c>
      <c r="V8621" s="4" t="str">
        <f t="shared" si="7"/>
        <v>UNKNOWN</v>
      </c>
      <c r="W8621" s="4">
        <f t="shared" ref="W8621:Y8621" si="8628">IF(OR(J8621 = "ERROR", J8621 = ""), "UNKNOWN", J8621)</f>
        <v>5</v>
      </c>
      <c r="X8621" s="4">
        <f t="shared" si="8628"/>
        <v>1</v>
      </c>
      <c r="Y8621" s="4">
        <f t="shared" si="8628"/>
        <v>5</v>
      </c>
      <c r="Z8621" s="7">
        <f t="shared" si="9"/>
        <v>45245</v>
      </c>
    </row>
    <row r="8622">
      <c r="A8622" s="1" t="s">
        <v>8659</v>
      </c>
      <c r="B8622" s="1" t="s">
        <v>32</v>
      </c>
      <c r="C8622" s="1">
        <v>1.0</v>
      </c>
      <c r="D8622" s="1">
        <v>1.0</v>
      </c>
      <c r="E8622" s="1">
        <v>1.0</v>
      </c>
      <c r="G8622" s="1" t="s">
        <v>24</v>
      </c>
      <c r="H8622" s="2">
        <v>45092.0</v>
      </c>
      <c r="J8622" s="3">
        <f t="shared" si="2"/>
        <v>1</v>
      </c>
      <c r="K8622" s="4">
        <f t="shared" si="3"/>
        <v>1</v>
      </c>
      <c r="L8622" s="4">
        <f t="shared" si="4"/>
        <v>1</v>
      </c>
      <c r="S8622" s="1" t="s">
        <v>8659</v>
      </c>
      <c r="T8622" s="4" t="str">
        <f t="shared" si="5"/>
        <v>Cookie</v>
      </c>
      <c r="U8622" s="4" t="str">
        <f t="shared" si="6"/>
        <v>Takeaway</v>
      </c>
      <c r="V8622" s="4" t="str">
        <f t="shared" si="7"/>
        <v>UNKNOWN</v>
      </c>
      <c r="W8622" s="4">
        <f t="shared" ref="W8622:Y8622" si="8629">IF(OR(J8622 = "ERROR", J8622 = ""), "UNKNOWN", J8622)</f>
        <v>1</v>
      </c>
      <c r="X8622" s="4">
        <f t="shared" si="8629"/>
        <v>1</v>
      </c>
      <c r="Y8622" s="4">
        <f t="shared" si="8629"/>
        <v>1</v>
      </c>
      <c r="Z8622" s="5">
        <f t="shared" si="9"/>
        <v>45092</v>
      </c>
    </row>
    <row r="8623">
      <c r="A8623" s="1" t="s">
        <v>8660</v>
      </c>
      <c r="B8623" s="1" t="s">
        <v>32</v>
      </c>
      <c r="C8623" s="1">
        <v>1.0</v>
      </c>
      <c r="D8623" s="1">
        <v>1.0</v>
      </c>
      <c r="E8623" s="1">
        <v>1.0</v>
      </c>
      <c r="H8623" s="2">
        <v>45142.0</v>
      </c>
      <c r="J8623" s="3">
        <f t="shared" si="2"/>
        <v>1</v>
      </c>
      <c r="K8623" s="4">
        <f t="shared" si="3"/>
        <v>1</v>
      </c>
      <c r="L8623" s="4">
        <f t="shared" si="4"/>
        <v>1</v>
      </c>
      <c r="S8623" s="1" t="s">
        <v>8660</v>
      </c>
      <c r="T8623" s="4" t="str">
        <f t="shared" si="5"/>
        <v>Cookie</v>
      </c>
      <c r="U8623" s="4" t="str">
        <f t="shared" si="6"/>
        <v>UNKNOWN</v>
      </c>
      <c r="V8623" s="4" t="str">
        <f t="shared" si="7"/>
        <v>UNKNOWN</v>
      </c>
      <c r="W8623" s="4">
        <f t="shared" ref="W8623:Y8623" si="8630">IF(OR(J8623 = "ERROR", J8623 = ""), "UNKNOWN", J8623)</f>
        <v>1</v>
      </c>
      <c r="X8623" s="4">
        <f t="shared" si="8630"/>
        <v>1</v>
      </c>
      <c r="Y8623" s="4">
        <f t="shared" si="8630"/>
        <v>1</v>
      </c>
      <c r="Z8623" s="5">
        <f t="shared" si="9"/>
        <v>45142</v>
      </c>
    </row>
    <row r="8624">
      <c r="A8624" s="1" t="s">
        <v>8661</v>
      </c>
      <c r="B8624" s="1" t="s">
        <v>36</v>
      </c>
      <c r="D8624" s="1">
        <v>5.0</v>
      </c>
      <c r="E8624" s="1">
        <v>5.0</v>
      </c>
      <c r="F8624" s="1" t="s">
        <v>39</v>
      </c>
      <c r="G8624" s="1" t="s">
        <v>24</v>
      </c>
      <c r="H8624" s="2">
        <v>44938.0</v>
      </c>
      <c r="J8624" s="3">
        <f t="shared" si="2"/>
        <v>1</v>
      </c>
      <c r="K8624" s="4">
        <f t="shared" si="3"/>
        <v>5</v>
      </c>
      <c r="L8624" s="4">
        <f t="shared" si="4"/>
        <v>5</v>
      </c>
      <c r="S8624" s="1" t="s">
        <v>8661</v>
      </c>
      <c r="T8624" s="4" t="str">
        <f t="shared" si="5"/>
        <v>Salad</v>
      </c>
      <c r="U8624" s="4" t="str">
        <f t="shared" si="6"/>
        <v>Takeaway</v>
      </c>
      <c r="V8624" s="4" t="str">
        <f t="shared" si="7"/>
        <v>Digital Wallet</v>
      </c>
      <c r="W8624" s="4">
        <f t="shared" ref="W8624:Y8624" si="8631">IF(OR(J8624 = "ERROR", J8624 = ""), "UNKNOWN", J8624)</f>
        <v>1</v>
      </c>
      <c r="X8624" s="4">
        <f t="shared" si="8631"/>
        <v>5</v>
      </c>
      <c r="Y8624" s="4">
        <f t="shared" si="8631"/>
        <v>5</v>
      </c>
      <c r="Z8624" s="5">
        <f t="shared" si="9"/>
        <v>44938</v>
      </c>
    </row>
    <row r="8625">
      <c r="A8625" s="1" t="s">
        <v>8662</v>
      </c>
      <c r="B8625" s="1" t="s">
        <v>55</v>
      </c>
      <c r="C8625" s="1">
        <v>1.0</v>
      </c>
      <c r="D8625" s="1">
        <v>3.0</v>
      </c>
      <c r="E8625" s="1">
        <v>3.0</v>
      </c>
      <c r="F8625" s="1" t="s">
        <v>28</v>
      </c>
      <c r="G8625" s="1" t="s">
        <v>29</v>
      </c>
      <c r="H8625" s="2">
        <v>45072.0</v>
      </c>
      <c r="J8625" s="3">
        <f t="shared" si="2"/>
        <v>1</v>
      </c>
      <c r="K8625" s="4">
        <f t="shared" si="3"/>
        <v>3</v>
      </c>
      <c r="L8625" s="4">
        <f t="shared" si="4"/>
        <v>3</v>
      </c>
      <c r="S8625" s="1" t="s">
        <v>8662</v>
      </c>
      <c r="T8625" s="4" t="str">
        <f t="shared" si="5"/>
        <v>Juice</v>
      </c>
      <c r="U8625" s="4" t="str">
        <f t="shared" si="6"/>
        <v>In-store</v>
      </c>
      <c r="V8625" s="4" t="str">
        <f t="shared" si="7"/>
        <v>Cash</v>
      </c>
      <c r="W8625" s="4">
        <f t="shared" ref="W8625:Y8625" si="8632">IF(OR(J8625 = "ERROR", J8625 = ""), "UNKNOWN", J8625)</f>
        <v>1</v>
      </c>
      <c r="X8625" s="4">
        <f t="shared" si="8632"/>
        <v>3</v>
      </c>
      <c r="Y8625" s="4">
        <f t="shared" si="8632"/>
        <v>3</v>
      </c>
      <c r="Z8625" s="5">
        <f t="shared" si="9"/>
        <v>45072</v>
      </c>
    </row>
    <row r="8626">
      <c r="A8626" s="1" t="s">
        <v>8663</v>
      </c>
      <c r="B8626" s="1" t="s">
        <v>27</v>
      </c>
      <c r="C8626" s="1">
        <v>5.0</v>
      </c>
      <c r="D8626" s="1">
        <v>3.0</v>
      </c>
      <c r="E8626" s="1">
        <v>15.0</v>
      </c>
      <c r="F8626" s="1" t="s">
        <v>28</v>
      </c>
      <c r="G8626" s="1" t="s">
        <v>24</v>
      </c>
      <c r="H8626" s="2">
        <v>44943.0</v>
      </c>
      <c r="J8626" s="3">
        <f t="shared" si="2"/>
        <v>5</v>
      </c>
      <c r="K8626" s="4">
        <f t="shared" si="3"/>
        <v>3</v>
      </c>
      <c r="L8626" s="4">
        <f t="shared" si="4"/>
        <v>15</v>
      </c>
      <c r="S8626" s="1" t="s">
        <v>8663</v>
      </c>
      <c r="T8626" s="4" t="str">
        <f t="shared" si="5"/>
        <v>Cake</v>
      </c>
      <c r="U8626" s="4" t="str">
        <f t="shared" si="6"/>
        <v>Takeaway</v>
      </c>
      <c r="V8626" s="4" t="str">
        <f t="shared" si="7"/>
        <v>Cash</v>
      </c>
      <c r="W8626" s="4">
        <f t="shared" ref="W8626:Y8626" si="8633">IF(OR(J8626 = "ERROR", J8626 = ""), "UNKNOWN", J8626)</f>
        <v>5</v>
      </c>
      <c r="X8626" s="4">
        <f t="shared" si="8633"/>
        <v>3</v>
      </c>
      <c r="Y8626" s="4">
        <f t="shared" si="8633"/>
        <v>15</v>
      </c>
      <c r="Z8626" s="5">
        <f t="shared" si="9"/>
        <v>44943</v>
      </c>
    </row>
    <row r="8627">
      <c r="A8627" s="1" t="s">
        <v>8664</v>
      </c>
      <c r="B8627" s="1" t="s">
        <v>81</v>
      </c>
      <c r="C8627" s="1">
        <v>1.0</v>
      </c>
      <c r="D8627" s="1" t="s">
        <v>30</v>
      </c>
      <c r="E8627" s="1">
        <v>1.5</v>
      </c>
      <c r="F8627" s="1" t="s">
        <v>28</v>
      </c>
      <c r="G8627" s="1" t="s">
        <v>24</v>
      </c>
      <c r="H8627" s="2">
        <v>45127.0</v>
      </c>
      <c r="J8627" s="3">
        <f t="shared" si="2"/>
        <v>1</v>
      </c>
      <c r="K8627" s="4">
        <f t="shared" si="3"/>
        <v>1.5</v>
      </c>
      <c r="L8627" s="4">
        <f t="shared" si="4"/>
        <v>1.5</v>
      </c>
      <c r="S8627" s="1" t="s">
        <v>8664</v>
      </c>
      <c r="T8627" s="4" t="str">
        <f t="shared" si="5"/>
        <v>Tea</v>
      </c>
      <c r="U8627" s="4" t="str">
        <f t="shared" si="6"/>
        <v>Takeaway</v>
      </c>
      <c r="V8627" s="4" t="str">
        <f t="shared" si="7"/>
        <v>Cash</v>
      </c>
      <c r="W8627" s="4">
        <f t="shared" ref="W8627:Y8627" si="8634">IF(OR(J8627 = "ERROR", J8627 = ""), "UNKNOWN", J8627)</f>
        <v>1</v>
      </c>
      <c r="X8627" s="4">
        <f t="shared" si="8634"/>
        <v>1.5</v>
      </c>
      <c r="Y8627" s="4">
        <f t="shared" si="8634"/>
        <v>1.5</v>
      </c>
      <c r="Z8627" s="5">
        <f t="shared" si="9"/>
        <v>45127</v>
      </c>
    </row>
    <row r="8628">
      <c r="A8628" s="1" t="s">
        <v>8665</v>
      </c>
      <c r="B8628" s="1" t="s">
        <v>41</v>
      </c>
      <c r="C8628" s="1">
        <v>5.0</v>
      </c>
      <c r="D8628" s="1">
        <v>4.0</v>
      </c>
      <c r="E8628" s="1">
        <v>20.0</v>
      </c>
      <c r="F8628" s="1" t="s">
        <v>23</v>
      </c>
      <c r="H8628" s="2">
        <v>44973.0</v>
      </c>
      <c r="J8628" s="3">
        <f t="shared" si="2"/>
        <v>5</v>
      </c>
      <c r="K8628" s="4">
        <f t="shared" si="3"/>
        <v>4</v>
      </c>
      <c r="L8628" s="4">
        <f t="shared" si="4"/>
        <v>20</v>
      </c>
      <c r="S8628" s="1" t="s">
        <v>8665</v>
      </c>
      <c r="T8628" s="4" t="str">
        <f t="shared" si="5"/>
        <v>Smoothie</v>
      </c>
      <c r="U8628" s="4" t="str">
        <f t="shared" si="6"/>
        <v>UNKNOWN</v>
      </c>
      <c r="V8628" s="4" t="str">
        <f t="shared" si="7"/>
        <v>Credit Card</v>
      </c>
      <c r="W8628" s="4">
        <f t="shared" ref="W8628:Y8628" si="8635">IF(OR(J8628 = "ERROR", J8628 = ""), "UNKNOWN", J8628)</f>
        <v>5</v>
      </c>
      <c r="X8628" s="4">
        <f t="shared" si="8635"/>
        <v>4</v>
      </c>
      <c r="Y8628" s="4">
        <f t="shared" si="8635"/>
        <v>20</v>
      </c>
      <c r="Z8628" s="5">
        <f t="shared" si="9"/>
        <v>44973</v>
      </c>
    </row>
    <row r="8629">
      <c r="A8629" s="1" t="s">
        <v>8666</v>
      </c>
      <c r="B8629" s="1" t="s">
        <v>32</v>
      </c>
      <c r="C8629" s="1">
        <v>2.0</v>
      </c>
      <c r="D8629" s="1" t="s">
        <v>25</v>
      </c>
      <c r="E8629" s="1">
        <v>2.0</v>
      </c>
      <c r="H8629" s="2">
        <v>44965.0</v>
      </c>
      <c r="J8629" s="3">
        <f t="shared" si="2"/>
        <v>2</v>
      </c>
      <c r="K8629" s="4">
        <f t="shared" si="3"/>
        <v>1</v>
      </c>
      <c r="L8629" s="4">
        <f t="shared" si="4"/>
        <v>2</v>
      </c>
      <c r="S8629" s="1" t="s">
        <v>8666</v>
      </c>
      <c r="T8629" s="4" t="str">
        <f t="shared" si="5"/>
        <v>Cookie</v>
      </c>
      <c r="U8629" s="4" t="str">
        <f t="shared" si="6"/>
        <v>UNKNOWN</v>
      </c>
      <c r="V8629" s="4" t="str">
        <f t="shared" si="7"/>
        <v>UNKNOWN</v>
      </c>
      <c r="W8629" s="4">
        <f t="shared" ref="W8629:Y8629" si="8636">IF(OR(J8629 = "ERROR", J8629 = ""), "UNKNOWN", J8629)</f>
        <v>2</v>
      </c>
      <c r="X8629" s="4">
        <f t="shared" si="8636"/>
        <v>1</v>
      </c>
      <c r="Y8629" s="4">
        <f t="shared" si="8636"/>
        <v>2</v>
      </c>
      <c r="Z8629" s="5">
        <f t="shared" si="9"/>
        <v>44965</v>
      </c>
    </row>
    <row r="8630">
      <c r="A8630" s="1" t="s">
        <v>8667</v>
      </c>
      <c r="B8630" s="1" t="s">
        <v>27</v>
      </c>
      <c r="C8630" s="1">
        <v>4.0</v>
      </c>
      <c r="D8630" s="1">
        <v>3.0</v>
      </c>
      <c r="E8630" s="1">
        <v>12.0</v>
      </c>
      <c r="G8630" s="1" t="s">
        <v>30</v>
      </c>
      <c r="H8630" s="2">
        <v>44977.0</v>
      </c>
      <c r="J8630" s="3">
        <f t="shared" si="2"/>
        <v>4</v>
      </c>
      <c r="K8630" s="4">
        <f t="shared" si="3"/>
        <v>3</v>
      </c>
      <c r="L8630" s="4">
        <f t="shared" si="4"/>
        <v>12</v>
      </c>
      <c r="S8630" s="1" t="s">
        <v>8667</v>
      </c>
      <c r="T8630" s="4" t="str">
        <f t="shared" si="5"/>
        <v>Cake</v>
      </c>
      <c r="U8630" s="4" t="str">
        <f t="shared" si="6"/>
        <v>UNKNOWN</v>
      </c>
      <c r="V8630" s="4" t="str">
        <f t="shared" si="7"/>
        <v>UNKNOWN</v>
      </c>
      <c r="W8630" s="4">
        <f t="shared" ref="W8630:Y8630" si="8637">IF(OR(J8630 = "ERROR", J8630 = ""), "UNKNOWN", J8630)</f>
        <v>4</v>
      </c>
      <c r="X8630" s="4">
        <f t="shared" si="8637"/>
        <v>3</v>
      </c>
      <c r="Y8630" s="4">
        <f t="shared" si="8637"/>
        <v>12</v>
      </c>
      <c r="Z8630" s="5">
        <f t="shared" si="9"/>
        <v>44977</v>
      </c>
    </row>
    <row r="8631">
      <c r="A8631" s="1" t="s">
        <v>8668</v>
      </c>
      <c r="B8631" s="1" t="s">
        <v>36</v>
      </c>
      <c r="C8631" s="1">
        <v>3.0</v>
      </c>
      <c r="D8631" s="1">
        <v>5.0</v>
      </c>
      <c r="E8631" s="1">
        <v>15.0</v>
      </c>
      <c r="H8631" s="1" t="s">
        <v>30</v>
      </c>
      <c r="J8631" s="3">
        <f t="shared" si="2"/>
        <v>3</v>
      </c>
      <c r="K8631" s="4">
        <f t="shared" si="3"/>
        <v>5</v>
      </c>
      <c r="L8631" s="4">
        <f t="shared" si="4"/>
        <v>15</v>
      </c>
      <c r="S8631" s="1" t="s">
        <v>8668</v>
      </c>
      <c r="T8631" s="4" t="str">
        <f t="shared" si="5"/>
        <v>Salad</v>
      </c>
      <c r="U8631" s="4" t="str">
        <f t="shared" si="6"/>
        <v>UNKNOWN</v>
      </c>
      <c r="V8631" s="4" t="str">
        <f t="shared" si="7"/>
        <v>UNKNOWN</v>
      </c>
      <c r="W8631" s="4">
        <f t="shared" ref="W8631:Y8631" si="8638">IF(OR(J8631 = "ERROR", J8631 = ""), "UNKNOWN", J8631)</f>
        <v>3</v>
      </c>
      <c r="X8631" s="4">
        <f t="shared" si="8638"/>
        <v>5</v>
      </c>
      <c r="Y8631" s="4">
        <f t="shared" si="8638"/>
        <v>15</v>
      </c>
      <c r="Z8631" s="4" t="str">
        <f t="shared" si="9"/>
        <v>UNKNOWN</v>
      </c>
    </row>
    <row r="8632">
      <c r="A8632" s="1" t="s">
        <v>8669</v>
      </c>
      <c r="B8632" s="1" t="s">
        <v>36</v>
      </c>
      <c r="C8632" s="1">
        <v>1.0</v>
      </c>
      <c r="D8632" s="1">
        <v>5.0</v>
      </c>
      <c r="E8632" s="1">
        <v>5.0</v>
      </c>
      <c r="F8632" s="1" t="s">
        <v>30</v>
      </c>
      <c r="H8632" s="2">
        <v>45156.0</v>
      </c>
      <c r="J8632" s="3">
        <f t="shared" si="2"/>
        <v>1</v>
      </c>
      <c r="K8632" s="4">
        <f t="shared" si="3"/>
        <v>5</v>
      </c>
      <c r="L8632" s="4">
        <f t="shared" si="4"/>
        <v>5</v>
      </c>
      <c r="S8632" s="1" t="s">
        <v>8669</v>
      </c>
      <c r="T8632" s="4" t="str">
        <f t="shared" si="5"/>
        <v>Salad</v>
      </c>
      <c r="U8632" s="4" t="str">
        <f t="shared" si="6"/>
        <v>UNKNOWN</v>
      </c>
      <c r="V8632" s="4" t="str">
        <f t="shared" si="7"/>
        <v>UNKNOWN</v>
      </c>
      <c r="W8632" s="4">
        <f t="shared" ref="W8632:Y8632" si="8639">IF(OR(J8632 = "ERROR", J8632 = ""), "UNKNOWN", J8632)</f>
        <v>1</v>
      </c>
      <c r="X8632" s="4">
        <f t="shared" si="8639"/>
        <v>5</v>
      </c>
      <c r="Y8632" s="4">
        <f t="shared" si="8639"/>
        <v>5</v>
      </c>
      <c r="Z8632" s="5">
        <f t="shared" si="9"/>
        <v>45156</v>
      </c>
    </row>
    <row r="8633">
      <c r="A8633" s="1" t="s">
        <v>8670</v>
      </c>
      <c r="B8633" s="1" t="s">
        <v>81</v>
      </c>
      <c r="C8633" s="1">
        <v>5.0</v>
      </c>
      <c r="D8633" s="1">
        <v>1.5</v>
      </c>
      <c r="E8633" s="1">
        <v>7.5</v>
      </c>
      <c r="F8633" s="1" t="s">
        <v>39</v>
      </c>
      <c r="G8633" s="1" t="s">
        <v>29</v>
      </c>
      <c r="H8633" s="6">
        <v>45257.0</v>
      </c>
      <c r="J8633" s="3">
        <f t="shared" si="2"/>
        <v>5</v>
      </c>
      <c r="K8633" s="4">
        <f t="shared" si="3"/>
        <v>1.5</v>
      </c>
      <c r="L8633" s="4">
        <f t="shared" si="4"/>
        <v>7.5</v>
      </c>
      <c r="S8633" s="1" t="s">
        <v>8670</v>
      </c>
      <c r="T8633" s="4" t="str">
        <f t="shared" si="5"/>
        <v>Tea</v>
      </c>
      <c r="U8633" s="4" t="str">
        <f t="shared" si="6"/>
        <v>In-store</v>
      </c>
      <c r="V8633" s="4" t="str">
        <f t="shared" si="7"/>
        <v>Digital Wallet</v>
      </c>
      <c r="W8633" s="4">
        <f t="shared" ref="W8633:Y8633" si="8640">IF(OR(J8633 = "ERROR", J8633 = ""), "UNKNOWN", J8633)</f>
        <v>5</v>
      </c>
      <c r="X8633" s="4">
        <f t="shared" si="8640"/>
        <v>1.5</v>
      </c>
      <c r="Y8633" s="4">
        <f t="shared" si="8640"/>
        <v>7.5</v>
      </c>
      <c r="Z8633" s="7">
        <f t="shared" si="9"/>
        <v>45257</v>
      </c>
    </row>
    <row r="8634">
      <c r="A8634" s="1" t="s">
        <v>8671</v>
      </c>
      <c r="B8634" s="1" t="s">
        <v>22</v>
      </c>
      <c r="C8634" s="1">
        <v>4.0</v>
      </c>
      <c r="D8634" s="1">
        <v>2.0</v>
      </c>
      <c r="E8634" s="1">
        <v>8.0</v>
      </c>
      <c r="F8634" s="1" t="s">
        <v>39</v>
      </c>
      <c r="G8634" s="1" t="s">
        <v>29</v>
      </c>
      <c r="H8634" s="6">
        <v>45276.0</v>
      </c>
      <c r="J8634" s="3">
        <f t="shared" si="2"/>
        <v>4</v>
      </c>
      <c r="K8634" s="4">
        <f t="shared" si="3"/>
        <v>2</v>
      </c>
      <c r="L8634" s="4">
        <f t="shared" si="4"/>
        <v>8</v>
      </c>
      <c r="S8634" s="1" t="s">
        <v>8671</v>
      </c>
      <c r="T8634" s="4" t="str">
        <f t="shared" si="5"/>
        <v>Coffee</v>
      </c>
      <c r="U8634" s="4" t="str">
        <f t="shared" si="6"/>
        <v>In-store</v>
      </c>
      <c r="V8634" s="4" t="str">
        <f t="shared" si="7"/>
        <v>Digital Wallet</v>
      </c>
      <c r="W8634" s="4">
        <f t="shared" ref="W8634:Y8634" si="8641">IF(OR(J8634 = "ERROR", J8634 = ""), "UNKNOWN", J8634)</f>
        <v>4</v>
      </c>
      <c r="X8634" s="4">
        <f t="shared" si="8641"/>
        <v>2</v>
      </c>
      <c r="Y8634" s="4">
        <f t="shared" si="8641"/>
        <v>8</v>
      </c>
      <c r="Z8634" s="7">
        <f t="shared" si="9"/>
        <v>45276</v>
      </c>
    </row>
    <row r="8635">
      <c r="A8635" s="1" t="s">
        <v>8672</v>
      </c>
      <c r="B8635" s="1" t="s">
        <v>27</v>
      </c>
      <c r="C8635" s="1">
        <v>5.0</v>
      </c>
      <c r="D8635" s="1">
        <v>3.0</v>
      </c>
      <c r="E8635" s="1">
        <v>15.0</v>
      </c>
      <c r="G8635" s="1" t="s">
        <v>29</v>
      </c>
      <c r="H8635" s="2">
        <v>45092.0</v>
      </c>
      <c r="J8635" s="3">
        <f t="shared" si="2"/>
        <v>5</v>
      </c>
      <c r="K8635" s="4">
        <f t="shared" si="3"/>
        <v>3</v>
      </c>
      <c r="L8635" s="4">
        <f t="shared" si="4"/>
        <v>15</v>
      </c>
      <c r="S8635" s="1" t="s">
        <v>8672</v>
      </c>
      <c r="T8635" s="4" t="str">
        <f t="shared" si="5"/>
        <v>Cake</v>
      </c>
      <c r="U8635" s="4" t="str">
        <f t="shared" si="6"/>
        <v>In-store</v>
      </c>
      <c r="V8635" s="4" t="str">
        <f t="shared" si="7"/>
        <v>UNKNOWN</v>
      </c>
      <c r="W8635" s="4">
        <f t="shared" ref="W8635:Y8635" si="8642">IF(OR(J8635 = "ERROR", J8635 = ""), "UNKNOWN", J8635)</f>
        <v>5</v>
      </c>
      <c r="X8635" s="4">
        <f t="shared" si="8642"/>
        <v>3</v>
      </c>
      <c r="Y8635" s="4">
        <f t="shared" si="8642"/>
        <v>15</v>
      </c>
      <c r="Z8635" s="5">
        <f t="shared" si="9"/>
        <v>45092</v>
      </c>
    </row>
    <row r="8636">
      <c r="A8636" s="1" t="s">
        <v>8673</v>
      </c>
      <c r="B8636" s="1" t="s">
        <v>25</v>
      </c>
      <c r="C8636" s="1">
        <v>2.0</v>
      </c>
      <c r="D8636" s="1">
        <v>5.0</v>
      </c>
      <c r="E8636" s="1">
        <v>10.0</v>
      </c>
      <c r="F8636" s="1" t="s">
        <v>39</v>
      </c>
      <c r="G8636" s="1" t="s">
        <v>29</v>
      </c>
      <c r="H8636" s="6">
        <v>45243.0</v>
      </c>
      <c r="J8636" s="3">
        <f t="shared" si="2"/>
        <v>2</v>
      </c>
      <c r="K8636" s="4">
        <f t="shared" si="3"/>
        <v>5</v>
      </c>
      <c r="L8636" s="4">
        <f t="shared" si="4"/>
        <v>10</v>
      </c>
      <c r="S8636" s="1" t="s">
        <v>8673</v>
      </c>
      <c r="T8636" s="4" t="str">
        <f t="shared" si="5"/>
        <v>UNKNOWN</v>
      </c>
      <c r="U8636" s="4" t="str">
        <f t="shared" si="6"/>
        <v>In-store</v>
      </c>
      <c r="V8636" s="4" t="str">
        <f t="shared" si="7"/>
        <v>Digital Wallet</v>
      </c>
      <c r="W8636" s="4">
        <f t="shared" ref="W8636:Y8636" si="8643">IF(OR(J8636 = "ERROR", J8636 = ""), "UNKNOWN", J8636)</f>
        <v>2</v>
      </c>
      <c r="X8636" s="4">
        <f t="shared" si="8643"/>
        <v>5</v>
      </c>
      <c r="Y8636" s="4">
        <f t="shared" si="8643"/>
        <v>10</v>
      </c>
      <c r="Z8636" s="7">
        <f t="shared" si="9"/>
        <v>45243</v>
      </c>
    </row>
    <row r="8637">
      <c r="A8637" s="1" t="s">
        <v>8674</v>
      </c>
      <c r="B8637" s="1" t="s">
        <v>36</v>
      </c>
      <c r="C8637" s="1">
        <v>4.0</v>
      </c>
      <c r="D8637" s="1">
        <v>5.0</v>
      </c>
      <c r="E8637" s="1">
        <v>20.0</v>
      </c>
      <c r="F8637" s="1" t="s">
        <v>28</v>
      </c>
      <c r="G8637" s="1" t="s">
        <v>24</v>
      </c>
      <c r="H8637" s="2">
        <v>45083.0</v>
      </c>
      <c r="J8637" s="3">
        <f t="shared" si="2"/>
        <v>4</v>
      </c>
      <c r="K8637" s="4">
        <f t="shared" si="3"/>
        <v>5</v>
      </c>
      <c r="L8637" s="4">
        <f t="shared" si="4"/>
        <v>20</v>
      </c>
      <c r="S8637" s="1" t="s">
        <v>8674</v>
      </c>
      <c r="T8637" s="4" t="str">
        <f t="shared" si="5"/>
        <v>Salad</v>
      </c>
      <c r="U8637" s="4" t="str">
        <f t="shared" si="6"/>
        <v>Takeaway</v>
      </c>
      <c r="V8637" s="4" t="str">
        <f t="shared" si="7"/>
        <v>Cash</v>
      </c>
      <c r="W8637" s="4">
        <f t="shared" ref="W8637:Y8637" si="8644">IF(OR(J8637 = "ERROR", J8637 = ""), "UNKNOWN", J8637)</f>
        <v>4</v>
      </c>
      <c r="X8637" s="4">
        <f t="shared" si="8644"/>
        <v>5</v>
      </c>
      <c r="Y8637" s="4">
        <f t="shared" si="8644"/>
        <v>20</v>
      </c>
      <c r="Z8637" s="5">
        <f t="shared" si="9"/>
        <v>45083</v>
      </c>
    </row>
    <row r="8638">
      <c r="A8638" s="1" t="s">
        <v>8675</v>
      </c>
      <c r="B8638" s="1" t="s">
        <v>44</v>
      </c>
      <c r="C8638" s="1" t="s">
        <v>25</v>
      </c>
      <c r="D8638" s="1">
        <v>4.0</v>
      </c>
      <c r="E8638" s="1">
        <v>20.0</v>
      </c>
      <c r="F8638" s="1" t="s">
        <v>23</v>
      </c>
      <c r="G8638" s="1" t="s">
        <v>29</v>
      </c>
      <c r="H8638" s="6">
        <v>45290.0</v>
      </c>
      <c r="J8638" s="3">
        <f t="shared" si="2"/>
        <v>5</v>
      </c>
      <c r="K8638" s="4">
        <f t="shared" si="3"/>
        <v>4</v>
      </c>
      <c r="L8638" s="4">
        <f t="shared" si="4"/>
        <v>20</v>
      </c>
      <c r="S8638" s="1" t="s">
        <v>8675</v>
      </c>
      <c r="T8638" s="4" t="str">
        <f t="shared" si="5"/>
        <v>Sandwich</v>
      </c>
      <c r="U8638" s="4" t="str">
        <f t="shared" si="6"/>
        <v>In-store</v>
      </c>
      <c r="V8638" s="4" t="str">
        <f t="shared" si="7"/>
        <v>Credit Card</v>
      </c>
      <c r="W8638" s="4">
        <f t="shared" ref="W8638:Y8638" si="8645">IF(OR(J8638 = "ERROR", J8638 = ""), "UNKNOWN", J8638)</f>
        <v>5</v>
      </c>
      <c r="X8638" s="4">
        <f t="shared" si="8645"/>
        <v>4</v>
      </c>
      <c r="Y8638" s="4">
        <f t="shared" si="8645"/>
        <v>20</v>
      </c>
      <c r="Z8638" s="7">
        <f t="shared" si="9"/>
        <v>45290</v>
      </c>
    </row>
    <row r="8639">
      <c r="A8639" s="1" t="s">
        <v>8676</v>
      </c>
      <c r="B8639" s="1" t="s">
        <v>81</v>
      </c>
      <c r="C8639" s="1">
        <v>5.0</v>
      </c>
      <c r="D8639" s="1">
        <v>1.5</v>
      </c>
      <c r="E8639" s="1">
        <v>7.5</v>
      </c>
      <c r="F8639" s="1" t="s">
        <v>28</v>
      </c>
      <c r="G8639" s="1" t="s">
        <v>29</v>
      </c>
      <c r="H8639" s="2">
        <v>45060.0</v>
      </c>
      <c r="J8639" s="3">
        <f t="shared" si="2"/>
        <v>5</v>
      </c>
      <c r="K8639" s="4">
        <f t="shared" si="3"/>
        <v>1.5</v>
      </c>
      <c r="L8639" s="4">
        <f t="shared" si="4"/>
        <v>7.5</v>
      </c>
      <c r="S8639" s="1" t="s">
        <v>8676</v>
      </c>
      <c r="T8639" s="4" t="str">
        <f t="shared" si="5"/>
        <v>Tea</v>
      </c>
      <c r="U8639" s="4" t="str">
        <f t="shared" si="6"/>
        <v>In-store</v>
      </c>
      <c r="V8639" s="4" t="str">
        <f t="shared" si="7"/>
        <v>Cash</v>
      </c>
      <c r="W8639" s="4">
        <f t="shared" ref="W8639:Y8639" si="8646">IF(OR(J8639 = "ERROR", J8639 = ""), "UNKNOWN", J8639)</f>
        <v>5</v>
      </c>
      <c r="X8639" s="4">
        <f t="shared" si="8646"/>
        <v>1.5</v>
      </c>
      <c r="Y8639" s="4">
        <f t="shared" si="8646"/>
        <v>7.5</v>
      </c>
      <c r="Z8639" s="5">
        <f t="shared" si="9"/>
        <v>45060</v>
      </c>
    </row>
    <row r="8640">
      <c r="A8640" s="1" t="s">
        <v>8677</v>
      </c>
      <c r="B8640" s="1" t="s">
        <v>81</v>
      </c>
      <c r="C8640" s="1">
        <v>4.0</v>
      </c>
      <c r="D8640" s="1">
        <v>1.5</v>
      </c>
      <c r="E8640" s="1">
        <v>6.0</v>
      </c>
      <c r="F8640" s="1" t="s">
        <v>28</v>
      </c>
      <c r="G8640" s="1" t="s">
        <v>24</v>
      </c>
      <c r="H8640" s="6">
        <v>45248.0</v>
      </c>
      <c r="J8640" s="3">
        <f t="shared" si="2"/>
        <v>4</v>
      </c>
      <c r="K8640" s="4">
        <f t="shared" si="3"/>
        <v>1.5</v>
      </c>
      <c r="L8640" s="4">
        <f t="shared" si="4"/>
        <v>6</v>
      </c>
      <c r="S8640" s="1" t="s">
        <v>8677</v>
      </c>
      <c r="T8640" s="4" t="str">
        <f t="shared" si="5"/>
        <v>Tea</v>
      </c>
      <c r="U8640" s="4" t="str">
        <f t="shared" si="6"/>
        <v>Takeaway</v>
      </c>
      <c r="V8640" s="4" t="str">
        <f t="shared" si="7"/>
        <v>Cash</v>
      </c>
      <c r="W8640" s="4">
        <f t="shared" ref="W8640:Y8640" si="8647">IF(OR(J8640 = "ERROR", J8640 = ""), "UNKNOWN", J8640)</f>
        <v>4</v>
      </c>
      <c r="X8640" s="4">
        <f t="shared" si="8647"/>
        <v>1.5</v>
      </c>
      <c r="Y8640" s="4">
        <f t="shared" si="8647"/>
        <v>6</v>
      </c>
      <c r="Z8640" s="7">
        <f t="shared" si="9"/>
        <v>45248</v>
      </c>
    </row>
    <row r="8641">
      <c r="A8641" s="1" t="s">
        <v>8678</v>
      </c>
      <c r="B8641" s="1" t="s">
        <v>55</v>
      </c>
      <c r="C8641" s="1">
        <v>4.0</v>
      </c>
      <c r="D8641" s="1">
        <v>3.0</v>
      </c>
      <c r="E8641" s="1">
        <v>12.0</v>
      </c>
      <c r="F8641" s="1" t="s">
        <v>39</v>
      </c>
      <c r="G8641" s="1" t="s">
        <v>29</v>
      </c>
      <c r="H8641" s="6">
        <v>45287.0</v>
      </c>
      <c r="J8641" s="3">
        <f t="shared" si="2"/>
        <v>4</v>
      </c>
      <c r="K8641" s="4">
        <f t="shared" si="3"/>
        <v>3</v>
      </c>
      <c r="L8641" s="4">
        <f t="shared" si="4"/>
        <v>12</v>
      </c>
      <c r="S8641" s="1" t="s">
        <v>8678</v>
      </c>
      <c r="T8641" s="4" t="str">
        <f t="shared" si="5"/>
        <v>Juice</v>
      </c>
      <c r="U8641" s="4" t="str">
        <f t="shared" si="6"/>
        <v>In-store</v>
      </c>
      <c r="V8641" s="4" t="str">
        <f t="shared" si="7"/>
        <v>Digital Wallet</v>
      </c>
      <c r="W8641" s="4">
        <f t="shared" ref="W8641:Y8641" si="8648">IF(OR(J8641 = "ERROR", J8641 = ""), "UNKNOWN", J8641)</f>
        <v>4</v>
      </c>
      <c r="X8641" s="4">
        <f t="shared" si="8648"/>
        <v>3</v>
      </c>
      <c r="Y8641" s="4">
        <f t="shared" si="8648"/>
        <v>12</v>
      </c>
      <c r="Z8641" s="7">
        <f t="shared" si="9"/>
        <v>45287</v>
      </c>
    </row>
    <row r="8642">
      <c r="A8642" s="1" t="s">
        <v>8679</v>
      </c>
      <c r="B8642" s="1" t="s">
        <v>55</v>
      </c>
      <c r="C8642" s="1">
        <v>1.0</v>
      </c>
      <c r="D8642" s="1">
        <v>3.0</v>
      </c>
      <c r="E8642" s="1">
        <v>3.0</v>
      </c>
      <c r="F8642" s="1" t="s">
        <v>39</v>
      </c>
      <c r="G8642" s="1" t="s">
        <v>24</v>
      </c>
      <c r="H8642" s="2">
        <v>45066.0</v>
      </c>
      <c r="J8642" s="3">
        <f t="shared" si="2"/>
        <v>1</v>
      </c>
      <c r="K8642" s="4">
        <f t="shared" si="3"/>
        <v>3</v>
      </c>
      <c r="L8642" s="4">
        <f t="shared" si="4"/>
        <v>3</v>
      </c>
      <c r="S8642" s="1" t="s">
        <v>8679</v>
      </c>
      <c r="T8642" s="4" t="str">
        <f t="shared" si="5"/>
        <v>Juice</v>
      </c>
      <c r="U8642" s="4" t="str">
        <f t="shared" si="6"/>
        <v>Takeaway</v>
      </c>
      <c r="V8642" s="4" t="str">
        <f t="shared" si="7"/>
        <v>Digital Wallet</v>
      </c>
      <c r="W8642" s="4">
        <f t="shared" ref="W8642:Y8642" si="8649">IF(OR(J8642 = "ERROR", J8642 = ""), "UNKNOWN", J8642)</f>
        <v>1</v>
      </c>
      <c r="X8642" s="4">
        <f t="shared" si="8649"/>
        <v>3</v>
      </c>
      <c r="Y8642" s="4">
        <f t="shared" si="8649"/>
        <v>3</v>
      </c>
      <c r="Z8642" s="5">
        <f t="shared" si="9"/>
        <v>45066</v>
      </c>
    </row>
    <row r="8643">
      <c r="A8643" s="1" t="s">
        <v>8680</v>
      </c>
      <c r="B8643" s="1" t="s">
        <v>44</v>
      </c>
      <c r="C8643" s="1">
        <v>5.0</v>
      </c>
      <c r="D8643" s="1">
        <v>4.0</v>
      </c>
      <c r="E8643" s="1">
        <v>20.0</v>
      </c>
      <c r="G8643" s="1" t="s">
        <v>29</v>
      </c>
      <c r="H8643" s="2">
        <v>45192.0</v>
      </c>
      <c r="J8643" s="3">
        <f t="shared" si="2"/>
        <v>5</v>
      </c>
      <c r="K8643" s="4">
        <f t="shared" si="3"/>
        <v>4</v>
      </c>
      <c r="L8643" s="4">
        <f t="shared" si="4"/>
        <v>20</v>
      </c>
      <c r="S8643" s="1" t="s">
        <v>8680</v>
      </c>
      <c r="T8643" s="4" t="str">
        <f t="shared" si="5"/>
        <v>Sandwich</v>
      </c>
      <c r="U8643" s="4" t="str">
        <f t="shared" si="6"/>
        <v>In-store</v>
      </c>
      <c r="V8643" s="4" t="str">
        <f t="shared" si="7"/>
        <v>UNKNOWN</v>
      </c>
      <c r="W8643" s="4">
        <f t="shared" ref="W8643:Y8643" si="8650">IF(OR(J8643 = "ERROR", J8643 = ""), "UNKNOWN", J8643)</f>
        <v>5</v>
      </c>
      <c r="X8643" s="4">
        <f t="shared" si="8650"/>
        <v>4</v>
      </c>
      <c r="Y8643" s="4">
        <f t="shared" si="8650"/>
        <v>20</v>
      </c>
      <c r="Z8643" s="5">
        <f t="shared" si="9"/>
        <v>45192</v>
      </c>
    </row>
    <row r="8644">
      <c r="A8644" s="1" t="s">
        <v>8681</v>
      </c>
      <c r="B8644" s="1" t="s">
        <v>36</v>
      </c>
      <c r="C8644" s="1">
        <v>4.0</v>
      </c>
      <c r="D8644" s="1">
        <v>5.0</v>
      </c>
      <c r="E8644" s="1">
        <v>20.0</v>
      </c>
      <c r="F8644" s="1" t="s">
        <v>28</v>
      </c>
      <c r="G8644" s="1" t="s">
        <v>25</v>
      </c>
      <c r="H8644" s="6">
        <v>45246.0</v>
      </c>
      <c r="J8644" s="3">
        <f t="shared" si="2"/>
        <v>4</v>
      </c>
      <c r="K8644" s="4">
        <f t="shared" si="3"/>
        <v>5</v>
      </c>
      <c r="L8644" s="4">
        <f t="shared" si="4"/>
        <v>20</v>
      </c>
      <c r="S8644" s="1" t="s">
        <v>8681</v>
      </c>
      <c r="T8644" s="4" t="str">
        <f t="shared" si="5"/>
        <v>Salad</v>
      </c>
      <c r="U8644" s="4" t="str">
        <f t="shared" si="6"/>
        <v>UNKNOWN</v>
      </c>
      <c r="V8644" s="4" t="str">
        <f t="shared" si="7"/>
        <v>Cash</v>
      </c>
      <c r="W8644" s="4">
        <f t="shared" ref="W8644:Y8644" si="8651">IF(OR(J8644 = "ERROR", J8644 = ""), "UNKNOWN", J8644)</f>
        <v>4</v>
      </c>
      <c r="X8644" s="4">
        <f t="shared" si="8651"/>
        <v>5</v>
      </c>
      <c r="Y8644" s="4">
        <f t="shared" si="8651"/>
        <v>20</v>
      </c>
      <c r="Z8644" s="7">
        <f t="shared" si="9"/>
        <v>45246</v>
      </c>
    </row>
    <row r="8645">
      <c r="A8645" s="1" t="s">
        <v>8682</v>
      </c>
      <c r="B8645" s="1" t="s">
        <v>41</v>
      </c>
      <c r="C8645" s="1">
        <v>3.0</v>
      </c>
      <c r="D8645" s="1">
        <v>4.0</v>
      </c>
      <c r="E8645" s="1">
        <v>12.0</v>
      </c>
      <c r="F8645" s="1" t="s">
        <v>23</v>
      </c>
      <c r="G8645" s="1" t="s">
        <v>25</v>
      </c>
      <c r="H8645" s="2">
        <v>45110.0</v>
      </c>
      <c r="J8645" s="3">
        <f t="shared" si="2"/>
        <v>3</v>
      </c>
      <c r="K8645" s="4">
        <f t="shared" si="3"/>
        <v>4</v>
      </c>
      <c r="L8645" s="4">
        <f t="shared" si="4"/>
        <v>12</v>
      </c>
      <c r="S8645" s="1" t="s">
        <v>8682</v>
      </c>
      <c r="T8645" s="4" t="str">
        <f t="shared" si="5"/>
        <v>Smoothie</v>
      </c>
      <c r="U8645" s="4" t="str">
        <f t="shared" si="6"/>
        <v>UNKNOWN</v>
      </c>
      <c r="V8645" s="4" t="str">
        <f t="shared" si="7"/>
        <v>Credit Card</v>
      </c>
      <c r="W8645" s="4">
        <f t="shared" ref="W8645:Y8645" si="8652">IF(OR(J8645 = "ERROR", J8645 = ""), "UNKNOWN", J8645)</f>
        <v>3</v>
      </c>
      <c r="X8645" s="4">
        <f t="shared" si="8652"/>
        <v>4</v>
      </c>
      <c r="Y8645" s="4">
        <f t="shared" si="8652"/>
        <v>12</v>
      </c>
      <c r="Z8645" s="5">
        <f t="shared" si="9"/>
        <v>45110</v>
      </c>
    </row>
    <row r="8646">
      <c r="A8646" s="1" t="s">
        <v>8683</v>
      </c>
      <c r="B8646" s="1" t="s">
        <v>36</v>
      </c>
      <c r="C8646" s="1">
        <v>1.0</v>
      </c>
      <c r="D8646" s="1">
        <v>5.0</v>
      </c>
      <c r="E8646" s="1">
        <v>5.0</v>
      </c>
      <c r="H8646" s="2">
        <v>45163.0</v>
      </c>
      <c r="J8646" s="3">
        <f t="shared" si="2"/>
        <v>1</v>
      </c>
      <c r="K8646" s="4">
        <f t="shared" si="3"/>
        <v>5</v>
      </c>
      <c r="L8646" s="4">
        <f t="shared" si="4"/>
        <v>5</v>
      </c>
      <c r="S8646" s="1" t="s">
        <v>8683</v>
      </c>
      <c r="T8646" s="4" t="str">
        <f t="shared" si="5"/>
        <v>Salad</v>
      </c>
      <c r="U8646" s="4" t="str">
        <f t="shared" si="6"/>
        <v>UNKNOWN</v>
      </c>
      <c r="V8646" s="4" t="str">
        <f t="shared" si="7"/>
        <v>UNKNOWN</v>
      </c>
      <c r="W8646" s="4">
        <f t="shared" ref="W8646:Y8646" si="8653">IF(OR(J8646 = "ERROR", J8646 = ""), "UNKNOWN", J8646)</f>
        <v>1</v>
      </c>
      <c r="X8646" s="4">
        <f t="shared" si="8653"/>
        <v>5</v>
      </c>
      <c r="Y8646" s="4">
        <f t="shared" si="8653"/>
        <v>5</v>
      </c>
      <c r="Z8646" s="5">
        <f t="shared" si="9"/>
        <v>45163</v>
      </c>
    </row>
    <row r="8647">
      <c r="A8647" s="1" t="s">
        <v>8684</v>
      </c>
      <c r="B8647" s="1" t="s">
        <v>32</v>
      </c>
      <c r="C8647" s="1">
        <v>1.0</v>
      </c>
      <c r="D8647" s="1">
        <v>1.0</v>
      </c>
      <c r="E8647" s="1">
        <v>1.0</v>
      </c>
      <c r="F8647" s="1" t="s">
        <v>39</v>
      </c>
      <c r="G8647" s="1" t="s">
        <v>29</v>
      </c>
      <c r="H8647" s="2">
        <v>44933.0</v>
      </c>
      <c r="J8647" s="3">
        <f t="shared" si="2"/>
        <v>1</v>
      </c>
      <c r="K8647" s="4">
        <f t="shared" si="3"/>
        <v>1</v>
      </c>
      <c r="L8647" s="4">
        <f t="shared" si="4"/>
        <v>1</v>
      </c>
      <c r="S8647" s="1" t="s">
        <v>8684</v>
      </c>
      <c r="T8647" s="4" t="str">
        <f t="shared" si="5"/>
        <v>Cookie</v>
      </c>
      <c r="U8647" s="4" t="str">
        <f t="shared" si="6"/>
        <v>In-store</v>
      </c>
      <c r="V8647" s="4" t="str">
        <f t="shared" si="7"/>
        <v>Digital Wallet</v>
      </c>
      <c r="W8647" s="4">
        <f t="shared" ref="W8647:Y8647" si="8654">IF(OR(J8647 = "ERROR", J8647 = ""), "UNKNOWN", J8647)</f>
        <v>1</v>
      </c>
      <c r="X8647" s="4">
        <f t="shared" si="8654"/>
        <v>1</v>
      </c>
      <c r="Y8647" s="4">
        <f t="shared" si="8654"/>
        <v>1</v>
      </c>
      <c r="Z8647" s="5">
        <f t="shared" si="9"/>
        <v>44933</v>
      </c>
    </row>
    <row r="8648">
      <c r="A8648" s="1" t="s">
        <v>8685</v>
      </c>
      <c r="B8648" s="1" t="s">
        <v>44</v>
      </c>
      <c r="C8648" s="1">
        <v>4.0</v>
      </c>
      <c r="D8648" s="1">
        <v>4.0</v>
      </c>
      <c r="E8648" s="1">
        <v>16.0</v>
      </c>
      <c r="F8648" s="1" t="s">
        <v>28</v>
      </c>
      <c r="G8648" s="1" t="s">
        <v>29</v>
      </c>
      <c r="H8648" s="2">
        <v>45239.0</v>
      </c>
      <c r="J8648" s="3">
        <f t="shared" si="2"/>
        <v>4</v>
      </c>
      <c r="K8648" s="4">
        <f t="shared" si="3"/>
        <v>4</v>
      </c>
      <c r="L8648" s="4">
        <f t="shared" si="4"/>
        <v>16</v>
      </c>
      <c r="S8648" s="1" t="s">
        <v>8685</v>
      </c>
      <c r="T8648" s="4" t="str">
        <f t="shared" si="5"/>
        <v>Sandwich</v>
      </c>
      <c r="U8648" s="4" t="str">
        <f t="shared" si="6"/>
        <v>In-store</v>
      </c>
      <c r="V8648" s="4" t="str">
        <f t="shared" si="7"/>
        <v>Cash</v>
      </c>
      <c r="W8648" s="4">
        <f t="shared" ref="W8648:Y8648" si="8655">IF(OR(J8648 = "ERROR", J8648 = ""), "UNKNOWN", J8648)</f>
        <v>4</v>
      </c>
      <c r="X8648" s="4">
        <f t="shared" si="8655"/>
        <v>4</v>
      </c>
      <c r="Y8648" s="4">
        <f t="shared" si="8655"/>
        <v>16</v>
      </c>
      <c r="Z8648" s="5">
        <f t="shared" si="9"/>
        <v>45239</v>
      </c>
    </row>
    <row r="8649">
      <c r="A8649" s="1" t="s">
        <v>8686</v>
      </c>
      <c r="B8649" s="1" t="s">
        <v>32</v>
      </c>
      <c r="C8649" s="1" t="s">
        <v>25</v>
      </c>
      <c r="D8649" s="1">
        <v>1.0</v>
      </c>
      <c r="E8649" s="1">
        <v>3.0</v>
      </c>
      <c r="F8649" s="1" t="s">
        <v>23</v>
      </c>
      <c r="G8649" s="1" t="s">
        <v>29</v>
      </c>
      <c r="H8649" s="2">
        <v>44941.0</v>
      </c>
      <c r="J8649" s="3">
        <f t="shared" si="2"/>
        <v>3</v>
      </c>
      <c r="K8649" s="4">
        <f t="shared" si="3"/>
        <v>1</v>
      </c>
      <c r="L8649" s="4">
        <f t="shared" si="4"/>
        <v>3</v>
      </c>
      <c r="S8649" s="1" t="s">
        <v>8686</v>
      </c>
      <c r="T8649" s="4" t="str">
        <f t="shared" si="5"/>
        <v>Cookie</v>
      </c>
      <c r="U8649" s="4" t="str">
        <f t="shared" si="6"/>
        <v>In-store</v>
      </c>
      <c r="V8649" s="4" t="str">
        <f t="shared" si="7"/>
        <v>Credit Card</v>
      </c>
      <c r="W8649" s="4">
        <f t="shared" ref="W8649:Y8649" si="8656">IF(OR(J8649 = "ERROR", J8649 = ""), "UNKNOWN", J8649)</f>
        <v>3</v>
      </c>
      <c r="X8649" s="4">
        <f t="shared" si="8656"/>
        <v>1</v>
      </c>
      <c r="Y8649" s="4">
        <f t="shared" si="8656"/>
        <v>3</v>
      </c>
      <c r="Z8649" s="5">
        <f t="shared" si="9"/>
        <v>44941</v>
      </c>
    </row>
    <row r="8650">
      <c r="A8650" s="1" t="s">
        <v>8687</v>
      </c>
      <c r="B8650" s="1" t="s">
        <v>36</v>
      </c>
      <c r="C8650" s="1">
        <v>2.0</v>
      </c>
      <c r="D8650" s="1">
        <v>5.0</v>
      </c>
      <c r="E8650" s="1">
        <v>10.0</v>
      </c>
      <c r="F8650" s="1" t="s">
        <v>28</v>
      </c>
      <c r="G8650" s="1" t="s">
        <v>29</v>
      </c>
      <c r="H8650" s="2">
        <v>45026.0</v>
      </c>
      <c r="J8650" s="3">
        <f t="shared" si="2"/>
        <v>2</v>
      </c>
      <c r="K8650" s="4">
        <f t="shared" si="3"/>
        <v>5</v>
      </c>
      <c r="L8650" s="4">
        <f t="shared" si="4"/>
        <v>10</v>
      </c>
      <c r="S8650" s="1" t="s">
        <v>8687</v>
      </c>
      <c r="T8650" s="4" t="str">
        <f t="shared" si="5"/>
        <v>Salad</v>
      </c>
      <c r="U8650" s="4" t="str">
        <f t="shared" si="6"/>
        <v>In-store</v>
      </c>
      <c r="V8650" s="4" t="str">
        <f t="shared" si="7"/>
        <v>Cash</v>
      </c>
      <c r="W8650" s="4">
        <f t="shared" ref="W8650:Y8650" si="8657">IF(OR(J8650 = "ERROR", J8650 = ""), "UNKNOWN", J8650)</f>
        <v>2</v>
      </c>
      <c r="X8650" s="4">
        <f t="shared" si="8657"/>
        <v>5</v>
      </c>
      <c r="Y8650" s="4">
        <f t="shared" si="8657"/>
        <v>10</v>
      </c>
      <c r="Z8650" s="5">
        <f t="shared" si="9"/>
        <v>45026</v>
      </c>
    </row>
    <row r="8651">
      <c r="A8651" s="1" t="s">
        <v>8688</v>
      </c>
      <c r="B8651" s="1" t="s">
        <v>30</v>
      </c>
      <c r="C8651" s="1">
        <v>1.0</v>
      </c>
      <c r="D8651" s="1">
        <v>5.0</v>
      </c>
      <c r="E8651" s="1">
        <v>5.0</v>
      </c>
      <c r="F8651" s="1" t="s">
        <v>28</v>
      </c>
      <c r="G8651" s="1" t="s">
        <v>29</v>
      </c>
      <c r="H8651" s="2">
        <v>45092.0</v>
      </c>
      <c r="J8651" s="3">
        <f t="shared" si="2"/>
        <v>1</v>
      </c>
      <c r="K8651" s="4">
        <f t="shared" si="3"/>
        <v>5</v>
      </c>
      <c r="L8651" s="4">
        <f t="shared" si="4"/>
        <v>5</v>
      </c>
      <c r="S8651" s="1" t="s">
        <v>8688</v>
      </c>
      <c r="T8651" s="4" t="str">
        <f t="shared" si="5"/>
        <v>UNKNOWN</v>
      </c>
      <c r="U8651" s="4" t="str">
        <f t="shared" si="6"/>
        <v>In-store</v>
      </c>
      <c r="V8651" s="4" t="str">
        <f t="shared" si="7"/>
        <v>Cash</v>
      </c>
      <c r="W8651" s="4">
        <f t="shared" ref="W8651:Y8651" si="8658">IF(OR(J8651 = "ERROR", J8651 = ""), "UNKNOWN", J8651)</f>
        <v>1</v>
      </c>
      <c r="X8651" s="4">
        <f t="shared" si="8658"/>
        <v>5</v>
      </c>
      <c r="Y8651" s="4">
        <f t="shared" si="8658"/>
        <v>5</v>
      </c>
      <c r="Z8651" s="5">
        <f t="shared" si="9"/>
        <v>45092</v>
      </c>
    </row>
    <row r="8652">
      <c r="A8652" s="1" t="s">
        <v>8689</v>
      </c>
      <c r="B8652" s="1" t="s">
        <v>27</v>
      </c>
      <c r="C8652" s="1">
        <v>2.0</v>
      </c>
      <c r="D8652" s="1">
        <v>3.0</v>
      </c>
      <c r="E8652" s="1">
        <v>6.0</v>
      </c>
      <c r="F8652" s="1" t="s">
        <v>28</v>
      </c>
      <c r="H8652" s="2">
        <v>45142.0</v>
      </c>
      <c r="J8652" s="3">
        <f t="shared" si="2"/>
        <v>2</v>
      </c>
      <c r="K8652" s="4">
        <f t="shared" si="3"/>
        <v>3</v>
      </c>
      <c r="L8652" s="4">
        <f t="shared" si="4"/>
        <v>6</v>
      </c>
      <c r="S8652" s="1" t="s">
        <v>8689</v>
      </c>
      <c r="T8652" s="4" t="str">
        <f t="shared" si="5"/>
        <v>Cake</v>
      </c>
      <c r="U8652" s="4" t="str">
        <f t="shared" si="6"/>
        <v>UNKNOWN</v>
      </c>
      <c r="V8652" s="4" t="str">
        <f t="shared" si="7"/>
        <v>Cash</v>
      </c>
      <c r="W8652" s="4">
        <f t="shared" ref="W8652:Y8652" si="8659">IF(OR(J8652 = "ERROR", J8652 = ""), "UNKNOWN", J8652)</f>
        <v>2</v>
      </c>
      <c r="X8652" s="4">
        <f t="shared" si="8659"/>
        <v>3</v>
      </c>
      <c r="Y8652" s="4">
        <f t="shared" si="8659"/>
        <v>6</v>
      </c>
      <c r="Z8652" s="5">
        <f t="shared" si="9"/>
        <v>45142</v>
      </c>
    </row>
    <row r="8653">
      <c r="A8653" s="1" t="s">
        <v>8690</v>
      </c>
      <c r="B8653" s="1" t="s">
        <v>25</v>
      </c>
      <c r="C8653" s="1">
        <v>3.0</v>
      </c>
      <c r="D8653" s="1">
        <v>3.0</v>
      </c>
      <c r="E8653" s="1">
        <v>9.0</v>
      </c>
      <c r="F8653" s="1" t="s">
        <v>23</v>
      </c>
      <c r="H8653" s="2">
        <v>45265.0</v>
      </c>
      <c r="J8653" s="3">
        <f t="shared" si="2"/>
        <v>3</v>
      </c>
      <c r="K8653" s="4">
        <f t="shared" si="3"/>
        <v>3</v>
      </c>
      <c r="L8653" s="4">
        <f t="shared" si="4"/>
        <v>9</v>
      </c>
      <c r="S8653" s="1" t="s">
        <v>8690</v>
      </c>
      <c r="T8653" s="4" t="str">
        <f t="shared" si="5"/>
        <v>UNKNOWN</v>
      </c>
      <c r="U8653" s="4" t="str">
        <f t="shared" si="6"/>
        <v>UNKNOWN</v>
      </c>
      <c r="V8653" s="4" t="str">
        <f t="shared" si="7"/>
        <v>Credit Card</v>
      </c>
      <c r="W8653" s="4">
        <f t="shared" ref="W8653:Y8653" si="8660">IF(OR(J8653 = "ERROR", J8653 = ""), "UNKNOWN", J8653)</f>
        <v>3</v>
      </c>
      <c r="X8653" s="4">
        <f t="shared" si="8660"/>
        <v>3</v>
      </c>
      <c r="Y8653" s="4">
        <f t="shared" si="8660"/>
        <v>9</v>
      </c>
      <c r="Z8653" s="5">
        <f t="shared" si="9"/>
        <v>45265</v>
      </c>
    </row>
    <row r="8654">
      <c r="A8654" s="1" t="s">
        <v>8691</v>
      </c>
      <c r="B8654" s="1" t="s">
        <v>22</v>
      </c>
      <c r="C8654" s="1">
        <v>1.0</v>
      </c>
      <c r="D8654" s="1">
        <v>2.0</v>
      </c>
      <c r="E8654" s="1">
        <v>2.0</v>
      </c>
      <c r="H8654" s="2">
        <v>45143.0</v>
      </c>
      <c r="J8654" s="3">
        <f t="shared" si="2"/>
        <v>1</v>
      </c>
      <c r="K8654" s="4">
        <f t="shared" si="3"/>
        <v>2</v>
      </c>
      <c r="L8654" s="4">
        <f t="shared" si="4"/>
        <v>2</v>
      </c>
      <c r="S8654" s="1" t="s">
        <v>8691</v>
      </c>
      <c r="T8654" s="4" t="str">
        <f t="shared" si="5"/>
        <v>Coffee</v>
      </c>
      <c r="U8654" s="4" t="str">
        <f t="shared" si="6"/>
        <v>UNKNOWN</v>
      </c>
      <c r="V8654" s="4" t="str">
        <f t="shared" si="7"/>
        <v>UNKNOWN</v>
      </c>
      <c r="W8654" s="4">
        <f t="shared" ref="W8654:Y8654" si="8661">IF(OR(J8654 = "ERROR", J8654 = ""), "UNKNOWN", J8654)</f>
        <v>1</v>
      </c>
      <c r="X8654" s="4">
        <f t="shared" si="8661"/>
        <v>2</v>
      </c>
      <c r="Y8654" s="4">
        <f t="shared" si="8661"/>
        <v>2</v>
      </c>
      <c r="Z8654" s="5">
        <f t="shared" si="9"/>
        <v>45143</v>
      </c>
    </row>
    <row r="8655">
      <c r="A8655" s="1" t="s">
        <v>8692</v>
      </c>
      <c r="B8655" s="1" t="s">
        <v>55</v>
      </c>
      <c r="C8655" s="1">
        <v>1.0</v>
      </c>
      <c r="D8655" s="1">
        <v>3.0</v>
      </c>
      <c r="E8655" s="1">
        <v>3.0</v>
      </c>
      <c r="F8655" s="1" t="s">
        <v>39</v>
      </c>
      <c r="H8655" s="2">
        <v>45084.0</v>
      </c>
      <c r="J8655" s="3">
        <f t="shared" si="2"/>
        <v>1</v>
      </c>
      <c r="K8655" s="4">
        <f t="shared" si="3"/>
        <v>3</v>
      </c>
      <c r="L8655" s="4">
        <f t="shared" si="4"/>
        <v>3</v>
      </c>
      <c r="S8655" s="1" t="s">
        <v>8692</v>
      </c>
      <c r="T8655" s="4" t="str">
        <f t="shared" si="5"/>
        <v>Juice</v>
      </c>
      <c r="U8655" s="4" t="str">
        <f t="shared" si="6"/>
        <v>UNKNOWN</v>
      </c>
      <c r="V8655" s="4" t="str">
        <f t="shared" si="7"/>
        <v>Digital Wallet</v>
      </c>
      <c r="W8655" s="4">
        <f t="shared" ref="W8655:Y8655" si="8662">IF(OR(J8655 = "ERROR", J8655 = ""), "UNKNOWN", J8655)</f>
        <v>1</v>
      </c>
      <c r="X8655" s="4">
        <f t="shared" si="8662"/>
        <v>3</v>
      </c>
      <c r="Y8655" s="4">
        <f t="shared" si="8662"/>
        <v>3</v>
      </c>
      <c r="Z8655" s="5">
        <f t="shared" si="9"/>
        <v>45084</v>
      </c>
    </row>
    <row r="8656">
      <c r="A8656" s="1" t="s">
        <v>8693</v>
      </c>
      <c r="B8656" s="1" t="s">
        <v>30</v>
      </c>
      <c r="C8656" s="1">
        <v>2.0</v>
      </c>
      <c r="D8656" s="1">
        <v>3.0</v>
      </c>
      <c r="E8656" s="1">
        <v>6.0</v>
      </c>
      <c r="G8656" s="1" t="s">
        <v>24</v>
      </c>
      <c r="H8656" s="2">
        <v>44934.0</v>
      </c>
      <c r="J8656" s="3">
        <f t="shared" si="2"/>
        <v>2</v>
      </c>
      <c r="K8656" s="4">
        <f t="shared" si="3"/>
        <v>3</v>
      </c>
      <c r="L8656" s="4">
        <f t="shared" si="4"/>
        <v>6</v>
      </c>
      <c r="S8656" s="1" t="s">
        <v>8693</v>
      </c>
      <c r="T8656" s="4" t="str">
        <f t="shared" si="5"/>
        <v>UNKNOWN</v>
      </c>
      <c r="U8656" s="4" t="str">
        <f t="shared" si="6"/>
        <v>Takeaway</v>
      </c>
      <c r="V8656" s="4" t="str">
        <f t="shared" si="7"/>
        <v>UNKNOWN</v>
      </c>
      <c r="W8656" s="4">
        <f t="shared" ref="W8656:Y8656" si="8663">IF(OR(J8656 = "ERROR", J8656 = ""), "UNKNOWN", J8656)</f>
        <v>2</v>
      </c>
      <c r="X8656" s="4">
        <f t="shared" si="8663"/>
        <v>3</v>
      </c>
      <c r="Y8656" s="4">
        <f t="shared" si="8663"/>
        <v>6</v>
      </c>
      <c r="Z8656" s="5">
        <f t="shared" si="9"/>
        <v>44934</v>
      </c>
    </row>
    <row r="8657">
      <c r="A8657" s="1" t="s">
        <v>8694</v>
      </c>
      <c r="B8657" s="1" t="s">
        <v>32</v>
      </c>
      <c r="C8657" s="1">
        <v>3.0</v>
      </c>
      <c r="D8657" s="1">
        <v>1.0</v>
      </c>
      <c r="E8657" s="1">
        <v>3.0</v>
      </c>
      <c r="F8657" s="1" t="s">
        <v>30</v>
      </c>
      <c r="G8657" s="1" t="s">
        <v>24</v>
      </c>
      <c r="H8657" s="6">
        <v>45291.0</v>
      </c>
      <c r="J8657" s="3">
        <f t="shared" si="2"/>
        <v>3</v>
      </c>
      <c r="K8657" s="4">
        <f t="shared" si="3"/>
        <v>1</v>
      </c>
      <c r="L8657" s="4">
        <f t="shared" si="4"/>
        <v>3</v>
      </c>
      <c r="S8657" s="1" t="s">
        <v>8694</v>
      </c>
      <c r="T8657" s="4" t="str">
        <f t="shared" si="5"/>
        <v>Cookie</v>
      </c>
      <c r="U8657" s="4" t="str">
        <f t="shared" si="6"/>
        <v>Takeaway</v>
      </c>
      <c r="V8657" s="4" t="str">
        <f t="shared" si="7"/>
        <v>UNKNOWN</v>
      </c>
      <c r="W8657" s="4">
        <f t="shared" ref="W8657:Y8657" si="8664">IF(OR(J8657 = "ERROR", J8657 = ""), "UNKNOWN", J8657)</f>
        <v>3</v>
      </c>
      <c r="X8657" s="4">
        <f t="shared" si="8664"/>
        <v>1</v>
      </c>
      <c r="Y8657" s="4">
        <f t="shared" si="8664"/>
        <v>3</v>
      </c>
      <c r="Z8657" s="7">
        <f t="shared" si="9"/>
        <v>45291</v>
      </c>
    </row>
    <row r="8658">
      <c r="A8658" s="1" t="s">
        <v>8695</v>
      </c>
      <c r="C8658" s="1">
        <v>1.0</v>
      </c>
      <c r="D8658" s="1">
        <v>5.0</v>
      </c>
      <c r="E8658" s="1">
        <v>5.0</v>
      </c>
      <c r="F8658" s="1" t="s">
        <v>23</v>
      </c>
      <c r="G8658" s="1" t="s">
        <v>24</v>
      </c>
      <c r="H8658" s="2">
        <v>45193.0</v>
      </c>
      <c r="J8658" s="3">
        <f t="shared" si="2"/>
        <v>1</v>
      </c>
      <c r="K8658" s="4">
        <f t="shared" si="3"/>
        <v>5</v>
      </c>
      <c r="L8658" s="4">
        <f t="shared" si="4"/>
        <v>5</v>
      </c>
      <c r="S8658" s="1" t="s">
        <v>8695</v>
      </c>
      <c r="T8658" s="4" t="str">
        <f t="shared" si="5"/>
        <v>UNKNOWN</v>
      </c>
      <c r="U8658" s="4" t="str">
        <f t="shared" si="6"/>
        <v>Takeaway</v>
      </c>
      <c r="V8658" s="4" t="str">
        <f t="shared" si="7"/>
        <v>Credit Card</v>
      </c>
      <c r="W8658" s="4">
        <f t="shared" ref="W8658:Y8658" si="8665">IF(OR(J8658 = "ERROR", J8658 = ""), "UNKNOWN", J8658)</f>
        <v>1</v>
      </c>
      <c r="X8658" s="4">
        <f t="shared" si="8665"/>
        <v>5</v>
      </c>
      <c r="Y8658" s="4">
        <f t="shared" si="8665"/>
        <v>5</v>
      </c>
      <c r="Z8658" s="5">
        <f t="shared" si="9"/>
        <v>45193</v>
      </c>
    </row>
    <row r="8659">
      <c r="A8659" s="1" t="s">
        <v>8696</v>
      </c>
      <c r="B8659" s="1" t="s">
        <v>41</v>
      </c>
      <c r="C8659" s="1">
        <v>3.0</v>
      </c>
      <c r="D8659" s="1">
        <v>4.0</v>
      </c>
      <c r="E8659" s="1">
        <v>12.0</v>
      </c>
      <c r="F8659" s="1" t="s">
        <v>28</v>
      </c>
      <c r="G8659" s="1" t="s">
        <v>24</v>
      </c>
      <c r="H8659" s="2">
        <v>45126.0</v>
      </c>
      <c r="J8659" s="3">
        <f t="shared" si="2"/>
        <v>3</v>
      </c>
      <c r="K8659" s="4">
        <f t="shared" si="3"/>
        <v>4</v>
      </c>
      <c r="L8659" s="4">
        <f t="shared" si="4"/>
        <v>12</v>
      </c>
      <c r="S8659" s="1" t="s">
        <v>8696</v>
      </c>
      <c r="T8659" s="4" t="str">
        <f t="shared" si="5"/>
        <v>Smoothie</v>
      </c>
      <c r="U8659" s="4" t="str">
        <f t="shared" si="6"/>
        <v>Takeaway</v>
      </c>
      <c r="V8659" s="4" t="str">
        <f t="shared" si="7"/>
        <v>Cash</v>
      </c>
      <c r="W8659" s="4">
        <f t="shared" ref="W8659:Y8659" si="8666">IF(OR(J8659 = "ERROR", J8659 = ""), "UNKNOWN", J8659)</f>
        <v>3</v>
      </c>
      <c r="X8659" s="4">
        <f t="shared" si="8666"/>
        <v>4</v>
      </c>
      <c r="Y8659" s="4">
        <f t="shared" si="8666"/>
        <v>12</v>
      </c>
      <c r="Z8659" s="5">
        <f t="shared" si="9"/>
        <v>45126</v>
      </c>
    </row>
    <row r="8660">
      <c r="A8660" s="1" t="s">
        <v>8697</v>
      </c>
      <c r="B8660" s="1" t="s">
        <v>22</v>
      </c>
      <c r="C8660" s="1">
        <v>1.0</v>
      </c>
      <c r="D8660" s="1">
        <v>2.0</v>
      </c>
      <c r="E8660" s="1">
        <v>2.0</v>
      </c>
      <c r="F8660" s="1" t="s">
        <v>39</v>
      </c>
      <c r="G8660" s="1" t="s">
        <v>24</v>
      </c>
      <c r="H8660" s="2">
        <v>45262.0</v>
      </c>
      <c r="J8660" s="3">
        <f t="shared" si="2"/>
        <v>1</v>
      </c>
      <c r="K8660" s="4">
        <f t="shared" si="3"/>
        <v>2</v>
      </c>
      <c r="L8660" s="4">
        <f t="shared" si="4"/>
        <v>2</v>
      </c>
      <c r="S8660" s="1" t="s">
        <v>8697</v>
      </c>
      <c r="T8660" s="4" t="str">
        <f t="shared" si="5"/>
        <v>Coffee</v>
      </c>
      <c r="U8660" s="4" t="str">
        <f t="shared" si="6"/>
        <v>Takeaway</v>
      </c>
      <c r="V8660" s="4" t="str">
        <f t="shared" si="7"/>
        <v>Digital Wallet</v>
      </c>
      <c r="W8660" s="4">
        <f t="shared" ref="W8660:Y8660" si="8667">IF(OR(J8660 = "ERROR", J8660 = ""), "UNKNOWN", J8660)</f>
        <v>1</v>
      </c>
      <c r="X8660" s="4">
        <f t="shared" si="8667"/>
        <v>2</v>
      </c>
      <c r="Y8660" s="4">
        <f t="shared" si="8667"/>
        <v>2</v>
      </c>
      <c r="Z8660" s="5">
        <f t="shared" si="9"/>
        <v>45262</v>
      </c>
    </row>
    <row r="8661">
      <c r="A8661" s="1" t="s">
        <v>8698</v>
      </c>
      <c r="B8661" s="1" t="s">
        <v>81</v>
      </c>
      <c r="C8661" s="1">
        <v>1.0</v>
      </c>
      <c r="D8661" s="1">
        <v>1.5</v>
      </c>
      <c r="E8661" s="1">
        <v>1.5</v>
      </c>
      <c r="F8661" s="1" t="s">
        <v>23</v>
      </c>
      <c r="G8661" s="1" t="s">
        <v>24</v>
      </c>
      <c r="H8661" s="2">
        <v>44937.0</v>
      </c>
      <c r="J8661" s="3">
        <f t="shared" si="2"/>
        <v>1</v>
      </c>
      <c r="K8661" s="4">
        <f t="shared" si="3"/>
        <v>1.5</v>
      </c>
      <c r="L8661" s="4">
        <f t="shared" si="4"/>
        <v>1.5</v>
      </c>
      <c r="S8661" s="1" t="s">
        <v>8698</v>
      </c>
      <c r="T8661" s="4" t="str">
        <f t="shared" si="5"/>
        <v>Tea</v>
      </c>
      <c r="U8661" s="4" t="str">
        <f t="shared" si="6"/>
        <v>Takeaway</v>
      </c>
      <c r="V8661" s="4" t="str">
        <f t="shared" si="7"/>
        <v>Credit Card</v>
      </c>
      <c r="W8661" s="4">
        <f t="shared" ref="W8661:Y8661" si="8668">IF(OR(J8661 = "ERROR", J8661 = ""), "UNKNOWN", J8661)</f>
        <v>1</v>
      </c>
      <c r="X8661" s="4">
        <f t="shared" si="8668"/>
        <v>1.5</v>
      </c>
      <c r="Y8661" s="4">
        <f t="shared" si="8668"/>
        <v>1.5</v>
      </c>
      <c r="Z8661" s="5">
        <f t="shared" si="9"/>
        <v>44937</v>
      </c>
    </row>
    <row r="8662">
      <c r="A8662" s="1" t="s">
        <v>8699</v>
      </c>
      <c r="B8662" s="1" t="s">
        <v>32</v>
      </c>
      <c r="C8662" s="1">
        <v>1.0</v>
      </c>
      <c r="D8662" s="1">
        <v>1.0</v>
      </c>
      <c r="E8662" s="1">
        <v>1.0</v>
      </c>
      <c r="F8662" s="1" t="s">
        <v>39</v>
      </c>
      <c r="G8662" s="1" t="s">
        <v>25</v>
      </c>
      <c r="H8662" s="2">
        <v>45047.0</v>
      </c>
      <c r="J8662" s="3">
        <f t="shared" si="2"/>
        <v>1</v>
      </c>
      <c r="K8662" s="4">
        <f t="shared" si="3"/>
        <v>1</v>
      </c>
      <c r="L8662" s="4">
        <f t="shared" si="4"/>
        <v>1</v>
      </c>
      <c r="S8662" s="1" t="s">
        <v>8699</v>
      </c>
      <c r="T8662" s="4" t="str">
        <f t="shared" si="5"/>
        <v>Cookie</v>
      </c>
      <c r="U8662" s="4" t="str">
        <f t="shared" si="6"/>
        <v>UNKNOWN</v>
      </c>
      <c r="V8662" s="4" t="str">
        <f t="shared" si="7"/>
        <v>Digital Wallet</v>
      </c>
      <c r="W8662" s="4">
        <f t="shared" ref="W8662:Y8662" si="8669">IF(OR(J8662 = "ERROR", J8662 = ""), "UNKNOWN", J8662)</f>
        <v>1</v>
      </c>
      <c r="X8662" s="4">
        <f t="shared" si="8669"/>
        <v>1</v>
      </c>
      <c r="Y8662" s="4">
        <f t="shared" si="8669"/>
        <v>1</v>
      </c>
      <c r="Z8662" s="5">
        <f t="shared" si="9"/>
        <v>45047</v>
      </c>
    </row>
    <row r="8663">
      <c r="A8663" s="1" t="s">
        <v>8700</v>
      </c>
      <c r="B8663" s="1" t="s">
        <v>27</v>
      </c>
      <c r="C8663" s="1">
        <v>4.0</v>
      </c>
      <c r="D8663" s="1">
        <v>3.0</v>
      </c>
      <c r="E8663" s="1">
        <v>12.0</v>
      </c>
      <c r="F8663" s="1" t="s">
        <v>28</v>
      </c>
      <c r="G8663" s="1" t="s">
        <v>29</v>
      </c>
      <c r="H8663" s="2">
        <v>45190.0</v>
      </c>
      <c r="J8663" s="3">
        <f t="shared" si="2"/>
        <v>4</v>
      </c>
      <c r="K8663" s="4">
        <f t="shared" si="3"/>
        <v>3</v>
      </c>
      <c r="L8663" s="4">
        <f t="shared" si="4"/>
        <v>12</v>
      </c>
      <c r="S8663" s="1" t="s">
        <v>8700</v>
      </c>
      <c r="T8663" s="4" t="str">
        <f t="shared" si="5"/>
        <v>Cake</v>
      </c>
      <c r="U8663" s="4" t="str">
        <f t="shared" si="6"/>
        <v>In-store</v>
      </c>
      <c r="V8663" s="4" t="str">
        <f t="shared" si="7"/>
        <v>Cash</v>
      </c>
      <c r="W8663" s="4">
        <f t="shared" ref="W8663:Y8663" si="8670">IF(OR(J8663 = "ERROR", J8663 = ""), "UNKNOWN", J8663)</f>
        <v>4</v>
      </c>
      <c r="X8663" s="4">
        <f t="shared" si="8670"/>
        <v>3</v>
      </c>
      <c r="Y8663" s="4">
        <f t="shared" si="8670"/>
        <v>12</v>
      </c>
      <c r="Z8663" s="5">
        <f t="shared" si="9"/>
        <v>45190</v>
      </c>
    </row>
    <row r="8664">
      <c r="A8664" s="1" t="s">
        <v>8701</v>
      </c>
      <c r="B8664" s="1" t="s">
        <v>44</v>
      </c>
      <c r="C8664" s="1">
        <v>3.0</v>
      </c>
      <c r="D8664" s="1">
        <v>4.0</v>
      </c>
      <c r="E8664" s="1">
        <v>12.0</v>
      </c>
      <c r="F8664" s="1" t="s">
        <v>39</v>
      </c>
      <c r="H8664" s="2">
        <v>44967.0</v>
      </c>
      <c r="J8664" s="3">
        <f t="shared" si="2"/>
        <v>3</v>
      </c>
      <c r="K8664" s="4">
        <f t="shared" si="3"/>
        <v>4</v>
      </c>
      <c r="L8664" s="4">
        <f t="shared" si="4"/>
        <v>12</v>
      </c>
      <c r="S8664" s="1" t="s">
        <v>8701</v>
      </c>
      <c r="T8664" s="4" t="str">
        <f t="shared" si="5"/>
        <v>Sandwich</v>
      </c>
      <c r="U8664" s="4" t="str">
        <f t="shared" si="6"/>
        <v>UNKNOWN</v>
      </c>
      <c r="V8664" s="4" t="str">
        <f t="shared" si="7"/>
        <v>Digital Wallet</v>
      </c>
      <c r="W8664" s="4">
        <f t="shared" ref="W8664:Y8664" si="8671">IF(OR(J8664 = "ERROR", J8664 = ""), "UNKNOWN", J8664)</f>
        <v>3</v>
      </c>
      <c r="X8664" s="4">
        <f t="shared" si="8671"/>
        <v>4</v>
      </c>
      <c r="Y8664" s="4">
        <f t="shared" si="8671"/>
        <v>12</v>
      </c>
      <c r="Z8664" s="5">
        <f t="shared" si="9"/>
        <v>44967</v>
      </c>
    </row>
    <row r="8665">
      <c r="A8665" s="1" t="s">
        <v>8702</v>
      </c>
      <c r="B8665" s="1" t="s">
        <v>55</v>
      </c>
      <c r="C8665" s="1">
        <v>5.0</v>
      </c>
      <c r="D8665" s="1">
        <v>3.0</v>
      </c>
      <c r="E8665" s="1">
        <v>15.0</v>
      </c>
      <c r="F8665" s="1" t="s">
        <v>23</v>
      </c>
      <c r="H8665" s="2">
        <v>45012.0</v>
      </c>
      <c r="J8665" s="3">
        <f t="shared" si="2"/>
        <v>5</v>
      </c>
      <c r="K8665" s="4">
        <f t="shared" si="3"/>
        <v>3</v>
      </c>
      <c r="L8665" s="4">
        <f t="shared" si="4"/>
        <v>15</v>
      </c>
      <c r="S8665" s="1" t="s">
        <v>8702</v>
      </c>
      <c r="T8665" s="4" t="str">
        <f t="shared" si="5"/>
        <v>Juice</v>
      </c>
      <c r="U8665" s="4" t="str">
        <f t="shared" si="6"/>
        <v>UNKNOWN</v>
      </c>
      <c r="V8665" s="4" t="str">
        <f t="shared" si="7"/>
        <v>Credit Card</v>
      </c>
      <c r="W8665" s="4">
        <f t="shared" ref="W8665:Y8665" si="8672">IF(OR(J8665 = "ERROR", J8665 = ""), "UNKNOWN", J8665)</f>
        <v>5</v>
      </c>
      <c r="X8665" s="4">
        <f t="shared" si="8672"/>
        <v>3</v>
      </c>
      <c r="Y8665" s="4">
        <f t="shared" si="8672"/>
        <v>15</v>
      </c>
      <c r="Z8665" s="5">
        <f t="shared" si="9"/>
        <v>45012</v>
      </c>
    </row>
    <row r="8666">
      <c r="A8666" s="1" t="s">
        <v>8703</v>
      </c>
      <c r="C8666" s="1">
        <v>3.0</v>
      </c>
      <c r="D8666" s="1">
        <v>2.0</v>
      </c>
      <c r="E8666" s="1" t="s">
        <v>25</v>
      </c>
      <c r="F8666" s="1" t="s">
        <v>28</v>
      </c>
      <c r="G8666" s="1" t="s">
        <v>24</v>
      </c>
      <c r="H8666" s="2">
        <v>44953.0</v>
      </c>
      <c r="J8666" s="3">
        <f t="shared" si="2"/>
        <v>3</v>
      </c>
      <c r="K8666" s="4">
        <f t="shared" si="3"/>
        <v>2</v>
      </c>
      <c r="L8666" s="4">
        <f t="shared" si="4"/>
        <v>6</v>
      </c>
      <c r="S8666" s="1" t="s">
        <v>8703</v>
      </c>
      <c r="T8666" s="4" t="str">
        <f t="shared" si="5"/>
        <v>UNKNOWN</v>
      </c>
      <c r="U8666" s="4" t="str">
        <f t="shared" si="6"/>
        <v>Takeaway</v>
      </c>
      <c r="V8666" s="4" t="str">
        <f t="shared" si="7"/>
        <v>Cash</v>
      </c>
      <c r="W8666" s="4">
        <f t="shared" ref="W8666:Y8666" si="8673">IF(OR(J8666 = "ERROR", J8666 = ""), "UNKNOWN", J8666)</f>
        <v>3</v>
      </c>
      <c r="X8666" s="4">
        <f t="shared" si="8673"/>
        <v>2</v>
      </c>
      <c r="Y8666" s="4">
        <f t="shared" si="8673"/>
        <v>6</v>
      </c>
      <c r="Z8666" s="5">
        <f t="shared" si="9"/>
        <v>44953</v>
      </c>
    </row>
    <row r="8667">
      <c r="A8667" s="1" t="s">
        <v>8704</v>
      </c>
      <c r="B8667" s="1" t="s">
        <v>27</v>
      </c>
      <c r="C8667" s="1">
        <v>2.0</v>
      </c>
      <c r="D8667" s="1">
        <v>3.0</v>
      </c>
      <c r="E8667" s="1">
        <v>6.0</v>
      </c>
      <c r="H8667" s="2">
        <v>45171.0</v>
      </c>
      <c r="J8667" s="3">
        <f t="shared" si="2"/>
        <v>2</v>
      </c>
      <c r="K8667" s="4">
        <f t="shared" si="3"/>
        <v>3</v>
      </c>
      <c r="L8667" s="4">
        <f t="shared" si="4"/>
        <v>6</v>
      </c>
      <c r="S8667" s="1" t="s">
        <v>8704</v>
      </c>
      <c r="T8667" s="4" t="str">
        <f t="shared" si="5"/>
        <v>Cake</v>
      </c>
      <c r="U8667" s="4" t="str">
        <f t="shared" si="6"/>
        <v>UNKNOWN</v>
      </c>
      <c r="V8667" s="4" t="str">
        <f t="shared" si="7"/>
        <v>UNKNOWN</v>
      </c>
      <c r="W8667" s="4">
        <f t="shared" ref="W8667:Y8667" si="8674">IF(OR(J8667 = "ERROR", J8667 = ""), "UNKNOWN", J8667)</f>
        <v>2</v>
      </c>
      <c r="X8667" s="4">
        <f t="shared" si="8674"/>
        <v>3</v>
      </c>
      <c r="Y8667" s="4">
        <f t="shared" si="8674"/>
        <v>6</v>
      </c>
      <c r="Z8667" s="5">
        <f t="shared" si="9"/>
        <v>45171</v>
      </c>
    </row>
    <row r="8668">
      <c r="A8668" s="1" t="s">
        <v>8705</v>
      </c>
      <c r="B8668" s="1" t="s">
        <v>27</v>
      </c>
      <c r="C8668" s="1">
        <v>2.0</v>
      </c>
      <c r="D8668" s="1">
        <v>3.0</v>
      </c>
      <c r="E8668" s="1">
        <v>6.0</v>
      </c>
      <c r="F8668" s="1" t="s">
        <v>23</v>
      </c>
      <c r="G8668" s="1" t="s">
        <v>24</v>
      </c>
      <c r="H8668" s="2">
        <v>44937.0</v>
      </c>
      <c r="J8668" s="3">
        <f t="shared" si="2"/>
        <v>2</v>
      </c>
      <c r="K8668" s="4">
        <f t="shared" si="3"/>
        <v>3</v>
      </c>
      <c r="L8668" s="4">
        <f t="shared" si="4"/>
        <v>6</v>
      </c>
      <c r="S8668" s="1" t="s">
        <v>8705</v>
      </c>
      <c r="T8668" s="4" t="str">
        <f t="shared" si="5"/>
        <v>Cake</v>
      </c>
      <c r="U8668" s="4" t="str">
        <f t="shared" si="6"/>
        <v>Takeaway</v>
      </c>
      <c r="V8668" s="4" t="str">
        <f t="shared" si="7"/>
        <v>Credit Card</v>
      </c>
      <c r="W8668" s="4">
        <f t="shared" ref="W8668:Y8668" si="8675">IF(OR(J8668 = "ERROR", J8668 = ""), "UNKNOWN", J8668)</f>
        <v>2</v>
      </c>
      <c r="X8668" s="4">
        <f t="shared" si="8675"/>
        <v>3</v>
      </c>
      <c r="Y8668" s="4">
        <f t="shared" si="8675"/>
        <v>6</v>
      </c>
      <c r="Z8668" s="5">
        <f t="shared" si="9"/>
        <v>44937</v>
      </c>
    </row>
    <row r="8669">
      <c r="A8669" s="1" t="s">
        <v>8706</v>
      </c>
      <c r="B8669" s="1" t="s">
        <v>22</v>
      </c>
      <c r="C8669" s="1">
        <v>5.0</v>
      </c>
      <c r="D8669" s="1" t="s">
        <v>30</v>
      </c>
      <c r="E8669" s="1">
        <v>10.0</v>
      </c>
      <c r="F8669" s="1" t="s">
        <v>28</v>
      </c>
      <c r="H8669" s="2">
        <v>45203.0</v>
      </c>
      <c r="J8669" s="3">
        <f t="shared" si="2"/>
        <v>5</v>
      </c>
      <c r="K8669" s="4">
        <f t="shared" si="3"/>
        <v>2</v>
      </c>
      <c r="L8669" s="4">
        <f t="shared" si="4"/>
        <v>10</v>
      </c>
      <c r="S8669" s="1" t="s">
        <v>8706</v>
      </c>
      <c r="T8669" s="4" t="str">
        <f t="shared" si="5"/>
        <v>Coffee</v>
      </c>
      <c r="U8669" s="4" t="str">
        <f t="shared" si="6"/>
        <v>UNKNOWN</v>
      </c>
      <c r="V8669" s="4" t="str">
        <f t="shared" si="7"/>
        <v>Cash</v>
      </c>
      <c r="W8669" s="4">
        <f t="shared" ref="W8669:Y8669" si="8676">IF(OR(J8669 = "ERROR", J8669 = ""), "UNKNOWN", J8669)</f>
        <v>5</v>
      </c>
      <c r="X8669" s="4">
        <f t="shared" si="8676"/>
        <v>2</v>
      </c>
      <c r="Y8669" s="4">
        <f t="shared" si="8676"/>
        <v>10</v>
      </c>
      <c r="Z8669" s="5">
        <f t="shared" si="9"/>
        <v>45203</v>
      </c>
    </row>
    <row r="8670">
      <c r="A8670" s="1" t="s">
        <v>8707</v>
      </c>
      <c r="B8670" s="1" t="s">
        <v>36</v>
      </c>
      <c r="C8670" s="1">
        <v>3.0</v>
      </c>
      <c r="D8670" s="1">
        <v>5.0</v>
      </c>
      <c r="E8670" s="1">
        <v>15.0</v>
      </c>
      <c r="F8670" s="1" t="s">
        <v>28</v>
      </c>
      <c r="G8670" s="1" t="s">
        <v>29</v>
      </c>
      <c r="H8670" s="2">
        <v>45177.0</v>
      </c>
      <c r="J8670" s="3">
        <f t="shared" si="2"/>
        <v>3</v>
      </c>
      <c r="K8670" s="4">
        <f t="shared" si="3"/>
        <v>5</v>
      </c>
      <c r="L8670" s="4">
        <f t="shared" si="4"/>
        <v>15</v>
      </c>
      <c r="S8670" s="1" t="s">
        <v>8707</v>
      </c>
      <c r="T8670" s="4" t="str">
        <f t="shared" si="5"/>
        <v>Salad</v>
      </c>
      <c r="U8670" s="4" t="str">
        <f t="shared" si="6"/>
        <v>In-store</v>
      </c>
      <c r="V8670" s="4" t="str">
        <f t="shared" si="7"/>
        <v>Cash</v>
      </c>
      <c r="W8670" s="4">
        <f t="shared" ref="W8670:Y8670" si="8677">IF(OR(J8670 = "ERROR", J8670 = ""), "UNKNOWN", J8670)</f>
        <v>3</v>
      </c>
      <c r="X8670" s="4">
        <f t="shared" si="8677"/>
        <v>5</v>
      </c>
      <c r="Y8670" s="4">
        <f t="shared" si="8677"/>
        <v>15</v>
      </c>
      <c r="Z8670" s="5">
        <f t="shared" si="9"/>
        <v>45177</v>
      </c>
    </row>
    <row r="8671">
      <c r="A8671" s="1" t="s">
        <v>8708</v>
      </c>
      <c r="B8671" s="1" t="s">
        <v>27</v>
      </c>
      <c r="C8671" s="1" t="s">
        <v>25</v>
      </c>
      <c r="D8671" s="1" t="s">
        <v>25</v>
      </c>
      <c r="E8671" s="1">
        <v>3.0</v>
      </c>
      <c r="F8671" s="1" t="s">
        <v>23</v>
      </c>
      <c r="G8671" s="1" t="s">
        <v>24</v>
      </c>
      <c r="H8671" s="2">
        <v>44935.0</v>
      </c>
      <c r="J8671" s="3" t="str">
        <f t="shared" si="2"/>
        <v>ERROR</v>
      </c>
      <c r="K8671" s="4" t="str">
        <f t="shared" si="3"/>
        <v>ERROR</v>
      </c>
      <c r="L8671" s="4">
        <f t="shared" si="4"/>
        <v>3</v>
      </c>
      <c r="S8671" s="1" t="s">
        <v>8708</v>
      </c>
      <c r="T8671" s="4" t="str">
        <f t="shared" si="5"/>
        <v>Cake</v>
      </c>
      <c r="U8671" s="4" t="str">
        <f t="shared" si="6"/>
        <v>Takeaway</v>
      </c>
      <c r="V8671" s="4" t="str">
        <f t="shared" si="7"/>
        <v>Credit Card</v>
      </c>
      <c r="W8671" s="4" t="str">
        <f t="shared" ref="W8671:Y8671" si="8678">IF(OR(J8671 = "ERROR", J8671 = ""), "UNKNOWN", J8671)</f>
        <v>UNKNOWN</v>
      </c>
      <c r="X8671" s="4" t="str">
        <f t="shared" si="8678"/>
        <v>UNKNOWN</v>
      </c>
      <c r="Y8671" s="4">
        <f t="shared" si="8678"/>
        <v>3</v>
      </c>
      <c r="Z8671" s="5">
        <f t="shared" si="9"/>
        <v>44935</v>
      </c>
    </row>
    <row r="8672">
      <c r="A8672" s="1" t="s">
        <v>8709</v>
      </c>
      <c r="B8672" s="1" t="s">
        <v>32</v>
      </c>
      <c r="C8672" s="1">
        <v>3.0</v>
      </c>
      <c r="D8672" s="1">
        <v>1.0</v>
      </c>
      <c r="E8672" s="1">
        <v>3.0</v>
      </c>
      <c r="G8672" s="1" t="s">
        <v>24</v>
      </c>
      <c r="H8672" s="2">
        <v>45131.0</v>
      </c>
      <c r="J8672" s="3">
        <f t="shared" si="2"/>
        <v>3</v>
      </c>
      <c r="K8672" s="4">
        <f t="shared" si="3"/>
        <v>1</v>
      </c>
      <c r="L8672" s="4">
        <f t="shared" si="4"/>
        <v>3</v>
      </c>
      <c r="S8672" s="1" t="s">
        <v>8709</v>
      </c>
      <c r="T8672" s="4" t="str">
        <f t="shared" si="5"/>
        <v>Cookie</v>
      </c>
      <c r="U8672" s="4" t="str">
        <f t="shared" si="6"/>
        <v>Takeaway</v>
      </c>
      <c r="V8672" s="4" t="str">
        <f t="shared" si="7"/>
        <v>UNKNOWN</v>
      </c>
      <c r="W8672" s="4">
        <f t="shared" ref="W8672:Y8672" si="8679">IF(OR(J8672 = "ERROR", J8672 = ""), "UNKNOWN", J8672)</f>
        <v>3</v>
      </c>
      <c r="X8672" s="4">
        <f t="shared" si="8679"/>
        <v>1</v>
      </c>
      <c r="Y8672" s="4">
        <f t="shared" si="8679"/>
        <v>3</v>
      </c>
      <c r="Z8672" s="5">
        <f t="shared" si="9"/>
        <v>45131</v>
      </c>
    </row>
    <row r="8673">
      <c r="A8673" s="1" t="s">
        <v>8710</v>
      </c>
      <c r="C8673" s="1">
        <v>3.0</v>
      </c>
      <c r="D8673" s="1">
        <v>4.0</v>
      </c>
      <c r="E8673" s="1">
        <v>12.0</v>
      </c>
      <c r="F8673" s="1" t="s">
        <v>23</v>
      </c>
      <c r="H8673" s="2">
        <v>45188.0</v>
      </c>
      <c r="J8673" s="3">
        <f t="shared" si="2"/>
        <v>3</v>
      </c>
      <c r="K8673" s="4">
        <f t="shared" si="3"/>
        <v>4</v>
      </c>
      <c r="L8673" s="4">
        <f t="shared" si="4"/>
        <v>12</v>
      </c>
      <c r="S8673" s="1" t="s">
        <v>8710</v>
      </c>
      <c r="T8673" s="4" t="str">
        <f t="shared" si="5"/>
        <v>UNKNOWN</v>
      </c>
      <c r="U8673" s="4" t="str">
        <f t="shared" si="6"/>
        <v>UNKNOWN</v>
      </c>
      <c r="V8673" s="4" t="str">
        <f t="shared" si="7"/>
        <v>Credit Card</v>
      </c>
      <c r="W8673" s="4">
        <f t="shared" ref="W8673:Y8673" si="8680">IF(OR(J8673 = "ERROR", J8673 = ""), "UNKNOWN", J8673)</f>
        <v>3</v>
      </c>
      <c r="X8673" s="4">
        <f t="shared" si="8680"/>
        <v>4</v>
      </c>
      <c r="Y8673" s="4">
        <f t="shared" si="8680"/>
        <v>12</v>
      </c>
      <c r="Z8673" s="5">
        <f t="shared" si="9"/>
        <v>45188</v>
      </c>
    </row>
    <row r="8674">
      <c r="A8674" s="1" t="s">
        <v>8711</v>
      </c>
      <c r="B8674" s="1" t="s">
        <v>32</v>
      </c>
      <c r="C8674" s="1">
        <v>2.0</v>
      </c>
      <c r="D8674" s="1">
        <v>1.0</v>
      </c>
      <c r="E8674" s="1">
        <v>2.0</v>
      </c>
      <c r="F8674" s="1" t="s">
        <v>39</v>
      </c>
      <c r="H8674" s="2">
        <v>45072.0</v>
      </c>
      <c r="J8674" s="3">
        <f t="shared" si="2"/>
        <v>2</v>
      </c>
      <c r="K8674" s="4">
        <f t="shared" si="3"/>
        <v>1</v>
      </c>
      <c r="L8674" s="4">
        <f t="shared" si="4"/>
        <v>2</v>
      </c>
      <c r="S8674" s="1" t="s">
        <v>8711</v>
      </c>
      <c r="T8674" s="4" t="str">
        <f t="shared" si="5"/>
        <v>Cookie</v>
      </c>
      <c r="U8674" s="4" t="str">
        <f t="shared" si="6"/>
        <v>UNKNOWN</v>
      </c>
      <c r="V8674" s="4" t="str">
        <f t="shared" si="7"/>
        <v>Digital Wallet</v>
      </c>
      <c r="W8674" s="4">
        <f t="shared" ref="W8674:Y8674" si="8681">IF(OR(J8674 = "ERROR", J8674 = ""), "UNKNOWN", J8674)</f>
        <v>2</v>
      </c>
      <c r="X8674" s="4">
        <f t="shared" si="8681"/>
        <v>1</v>
      </c>
      <c r="Y8674" s="4">
        <f t="shared" si="8681"/>
        <v>2</v>
      </c>
      <c r="Z8674" s="5">
        <f t="shared" si="9"/>
        <v>45072</v>
      </c>
    </row>
    <row r="8675">
      <c r="A8675" s="1" t="s">
        <v>8712</v>
      </c>
      <c r="B8675" s="1" t="s">
        <v>36</v>
      </c>
      <c r="C8675" s="1">
        <v>2.0</v>
      </c>
      <c r="D8675" s="1">
        <v>5.0</v>
      </c>
      <c r="E8675" s="1">
        <v>10.0</v>
      </c>
      <c r="F8675" s="1" t="s">
        <v>25</v>
      </c>
      <c r="H8675" s="2">
        <v>45030.0</v>
      </c>
      <c r="J8675" s="3">
        <f t="shared" si="2"/>
        <v>2</v>
      </c>
      <c r="K8675" s="4">
        <f t="shared" si="3"/>
        <v>5</v>
      </c>
      <c r="L8675" s="4">
        <f t="shared" si="4"/>
        <v>10</v>
      </c>
      <c r="S8675" s="1" t="s">
        <v>8712</v>
      </c>
      <c r="T8675" s="4" t="str">
        <f t="shared" si="5"/>
        <v>Salad</v>
      </c>
      <c r="U8675" s="4" t="str">
        <f t="shared" si="6"/>
        <v>UNKNOWN</v>
      </c>
      <c r="V8675" s="4" t="str">
        <f t="shared" si="7"/>
        <v>UNKNOWN</v>
      </c>
      <c r="W8675" s="4">
        <f t="shared" ref="W8675:Y8675" si="8682">IF(OR(J8675 = "ERROR", J8675 = ""), "UNKNOWN", J8675)</f>
        <v>2</v>
      </c>
      <c r="X8675" s="4">
        <f t="shared" si="8682"/>
        <v>5</v>
      </c>
      <c r="Y8675" s="4">
        <f t="shared" si="8682"/>
        <v>10</v>
      </c>
      <c r="Z8675" s="5">
        <f t="shared" si="9"/>
        <v>45030</v>
      </c>
    </row>
    <row r="8676">
      <c r="A8676" s="1" t="s">
        <v>8713</v>
      </c>
      <c r="B8676" s="1" t="s">
        <v>22</v>
      </c>
      <c r="C8676" s="1">
        <v>4.0</v>
      </c>
      <c r="D8676" s="1">
        <v>2.0</v>
      </c>
      <c r="E8676" s="1">
        <v>8.0</v>
      </c>
      <c r="F8676" s="1" t="s">
        <v>23</v>
      </c>
      <c r="G8676" s="1" t="s">
        <v>24</v>
      </c>
      <c r="H8676" s="2">
        <v>45065.0</v>
      </c>
      <c r="J8676" s="3">
        <f t="shared" si="2"/>
        <v>4</v>
      </c>
      <c r="K8676" s="4">
        <f t="shared" si="3"/>
        <v>2</v>
      </c>
      <c r="L8676" s="4">
        <f t="shared" si="4"/>
        <v>8</v>
      </c>
      <c r="S8676" s="1" t="s">
        <v>8713</v>
      </c>
      <c r="T8676" s="4" t="str">
        <f t="shared" si="5"/>
        <v>Coffee</v>
      </c>
      <c r="U8676" s="4" t="str">
        <f t="shared" si="6"/>
        <v>Takeaway</v>
      </c>
      <c r="V8676" s="4" t="str">
        <f t="shared" si="7"/>
        <v>Credit Card</v>
      </c>
      <c r="W8676" s="4">
        <f t="shared" ref="W8676:Y8676" si="8683">IF(OR(J8676 = "ERROR", J8676 = ""), "UNKNOWN", J8676)</f>
        <v>4</v>
      </c>
      <c r="X8676" s="4">
        <f t="shared" si="8683"/>
        <v>2</v>
      </c>
      <c r="Y8676" s="4">
        <f t="shared" si="8683"/>
        <v>8</v>
      </c>
      <c r="Z8676" s="5">
        <f t="shared" si="9"/>
        <v>45065</v>
      </c>
    </row>
    <row r="8677">
      <c r="A8677" s="1" t="s">
        <v>8714</v>
      </c>
      <c r="B8677" s="1" t="s">
        <v>22</v>
      </c>
      <c r="C8677" s="1">
        <v>4.0</v>
      </c>
      <c r="D8677" s="1">
        <v>2.0</v>
      </c>
      <c r="E8677" s="1">
        <v>8.0</v>
      </c>
      <c r="F8677" s="1" t="s">
        <v>39</v>
      </c>
      <c r="H8677" s="2">
        <v>45192.0</v>
      </c>
      <c r="J8677" s="3">
        <f t="shared" si="2"/>
        <v>4</v>
      </c>
      <c r="K8677" s="4">
        <f t="shared" si="3"/>
        <v>2</v>
      </c>
      <c r="L8677" s="4">
        <f t="shared" si="4"/>
        <v>8</v>
      </c>
      <c r="S8677" s="1" t="s">
        <v>8714</v>
      </c>
      <c r="T8677" s="4" t="str">
        <f t="shared" si="5"/>
        <v>Coffee</v>
      </c>
      <c r="U8677" s="4" t="str">
        <f t="shared" si="6"/>
        <v>UNKNOWN</v>
      </c>
      <c r="V8677" s="4" t="str">
        <f t="shared" si="7"/>
        <v>Digital Wallet</v>
      </c>
      <c r="W8677" s="4">
        <f t="shared" ref="W8677:Y8677" si="8684">IF(OR(J8677 = "ERROR", J8677 = ""), "UNKNOWN", J8677)</f>
        <v>4</v>
      </c>
      <c r="X8677" s="4">
        <f t="shared" si="8684"/>
        <v>2</v>
      </c>
      <c r="Y8677" s="4">
        <f t="shared" si="8684"/>
        <v>8</v>
      </c>
      <c r="Z8677" s="5">
        <f t="shared" si="9"/>
        <v>45192</v>
      </c>
    </row>
    <row r="8678">
      <c r="A8678" s="1" t="s">
        <v>8715</v>
      </c>
      <c r="B8678" s="1" t="s">
        <v>55</v>
      </c>
      <c r="C8678" s="1">
        <v>5.0</v>
      </c>
      <c r="D8678" s="1" t="s">
        <v>25</v>
      </c>
      <c r="E8678" s="1">
        <v>15.0</v>
      </c>
      <c r="F8678" s="1" t="s">
        <v>28</v>
      </c>
      <c r="G8678" s="1" t="s">
        <v>24</v>
      </c>
      <c r="H8678" s="2">
        <v>45016.0</v>
      </c>
      <c r="J8678" s="3">
        <f t="shared" si="2"/>
        <v>5</v>
      </c>
      <c r="K8678" s="4">
        <f t="shared" si="3"/>
        <v>3</v>
      </c>
      <c r="L8678" s="4">
        <f t="shared" si="4"/>
        <v>15</v>
      </c>
      <c r="S8678" s="1" t="s">
        <v>8715</v>
      </c>
      <c r="T8678" s="4" t="str">
        <f t="shared" si="5"/>
        <v>Juice</v>
      </c>
      <c r="U8678" s="4" t="str">
        <f t="shared" si="6"/>
        <v>Takeaway</v>
      </c>
      <c r="V8678" s="4" t="str">
        <f t="shared" si="7"/>
        <v>Cash</v>
      </c>
      <c r="W8678" s="4">
        <f t="shared" ref="W8678:Y8678" si="8685">IF(OR(J8678 = "ERROR", J8678 = ""), "UNKNOWN", J8678)</f>
        <v>5</v>
      </c>
      <c r="X8678" s="4">
        <f t="shared" si="8685"/>
        <v>3</v>
      </c>
      <c r="Y8678" s="4">
        <f t="shared" si="8685"/>
        <v>15</v>
      </c>
      <c r="Z8678" s="5">
        <f t="shared" si="9"/>
        <v>45016</v>
      </c>
    </row>
    <row r="8679">
      <c r="A8679" s="1" t="s">
        <v>8716</v>
      </c>
      <c r="B8679" s="1" t="s">
        <v>36</v>
      </c>
      <c r="C8679" s="1">
        <v>1.0</v>
      </c>
      <c r="D8679" s="1">
        <v>5.0</v>
      </c>
      <c r="G8679" s="1" t="s">
        <v>29</v>
      </c>
      <c r="H8679" s="2">
        <v>45176.0</v>
      </c>
      <c r="J8679" s="3">
        <f t="shared" si="2"/>
        <v>1</v>
      </c>
      <c r="K8679" s="4">
        <f t="shared" si="3"/>
        <v>5</v>
      </c>
      <c r="L8679" s="4">
        <f t="shared" si="4"/>
        <v>5</v>
      </c>
      <c r="S8679" s="1" t="s">
        <v>8716</v>
      </c>
      <c r="T8679" s="4" t="str">
        <f t="shared" si="5"/>
        <v>Salad</v>
      </c>
      <c r="U8679" s="4" t="str">
        <f t="shared" si="6"/>
        <v>In-store</v>
      </c>
      <c r="V8679" s="4" t="str">
        <f t="shared" si="7"/>
        <v>UNKNOWN</v>
      </c>
      <c r="W8679" s="4">
        <f t="shared" ref="W8679:Y8679" si="8686">IF(OR(J8679 = "ERROR", J8679 = ""), "UNKNOWN", J8679)</f>
        <v>1</v>
      </c>
      <c r="X8679" s="4">
        <f t="shared" si="8686"/>
        <v>5</v>
      </c>
      <c r="Y8679" s="4">
        <f t="shared" si="8686"/>
        <v>5</v>
      </c>
      <c r="Z8679" s="5">
        <f t="shared" si="9"/>
        <v>45176</v>
      </c>
    </row>
    <row r="8680">
      <c r="A8680" s="1" t="s">
        <v>8717</v>
      </c>
      <c r="B8680" s="1" t="s">
        <v>30</v>
      </c>
      <c r="C8680" s="1">
        <v>3.0</v>
      </c>
      <c r="D8680" s="1">
        <v>1.0</v>
      </c>
      <c r="E8680" s="1">
        <v>3.0</v>
      </c>
      <c r="F8680" s="1" t="s">
        <v>28</v>
      </c>
      <c r="H8680" s="2">
        <v>45170.0</v>
      </c>
      <c r="J8680" s="3">
        <f t="shared" si="2"/>
        <v>3</v>
      </c>
      <c r="K8680" s="4">
        <f t="shared" si="3"/>
        <v>1</v>
      </c>
      <c r="L8680" s="4">
        <f t="shared" si="4"/>
        <v>3</v>
      </c>
      <c r="S8680" s="1" t="s">
        <v>8717</v>
      </c>
      <c r="T8680" s="4" t="str">
        <f t="shared" si="5"/>
        <v>UNKNOWN</v>
      </c>
      <c r="U8680" s="4" t="str">
        <f t="shared" si="6"/>
        <v>UNKNOWN</v>
      </c>
      <c r="V8680" s="4" t="str">
        <f t="shared" si="7"/>
        <v>Cash</v>
      </c>
      <c r="W8680" s="4">
        <f t="shared" ref="W8680:Y8680" si="8687">IF(OR(J8680 = "ERROR", J8680 = ""), "UNKNOWN", J8680)</f>
        <v>3</v>
      </c>
      <c r="X8680" s="4">
        <f t="shared" si="8687"/>
        <v>1</v>
      </c>
      <c r="Y8680" s="4">
        <f t="shared" si="8687"/>
        <v>3</v>
      </c>
      <c r="Z8680" s="5">
        <f t="shared" si="9"/>
        <v>45170</v>
      </c>
    </row>
    <row r="8681">
      <c r="A8681" s="1" t="s">
        <v>8718</v>
      </c>
      <c r="B8681" s="1" t="s">
        <v>41</v>
      </c>
      <c r="C8681" s="1">
        <v>5.0</v>
      </c>
      <c r="D8681" s="1">
        <v>4.0</v>
      </c>
      <c r="E8681" s="1">
        <v>20.0</v>
      </c>
      <c r="F8681" s="1" t="s">
        <v>28</v>
      </c>
      <c r="G8681" s="1" t="s">
        <v>30</v>
      </c>
      <c r="H8681" s="2">
        <v>45267.0</v>
      </c>
      <c r="J8681" s="3">
        <f t="shared" si="2"/>
        <v>5</v>
      </c>
      <c r="K8681" s="4">
        <f t="shared" si="3"/>
        <v>4</v>
      </c>
      <c r="L8681" s="4">
        <f t="shared" si="4"/>
        <v>20</v>
      </c>
      <c r="S8681" s="1" t="s">
        <v>8718</v>
      </c>
      <c r="T8681" s="4" t="str">
        <f t="shared" si="5"/>
        <v>Smoothie</v>
      </c>
      <c r="U8681" s="4" t="str">
        <f t="shared" si="6"/>
        <v>UNKNOWN</v>
      </c>
      <c r="V8681" s="4" t="str">
        <f t="shared" si="7"/>
        <v>Cash</v>
      </c>
      <c r="W8681" s="4">
        <f t="shared" ref="W8681:Y8681" si="8688">IF(OR(J8681 = "ERROR", J8681 = ""), "UNKNOWN", J8681)</f>
        <v>5</v>
      </c>
      <c r="X8681" s="4">
        <f t="shared" si="8688"/>
        <v>4</v>
      </c>
      <c r="Y8681" s="4">
        <f t="shared" si="8688"/>
        <v>20</v>
      </c>
      <c r="Z8681" s="5">
        <f t="shared" si="9"/>
        <v>45267</v>
      </c>
    </row>
    <row r="8682">
      <c r="A8682" s="1" t="s">
        <v>8719</v>
      </c>
      <c r="B8682" s="1" t="s">
        <v>81</v>
      </c>
      <c r="C8682" s="1">
        <v>4.0</v>
      </c>
      <c r="D8682" s="1">
        <v>1.5</v>
      </c>
      <c r="E8682" s="1">
        <v>6.0</v>
      </c>
      <c r="F8682" s="1" t="s">
        <v>23</v>
      </c>
      <c r="G8682" s="1" t="s">
        <v>29</v>
      </c>
      <c r="H8682" s="2">
        <v>45012.0</v>
      </c>
      <c r="J8682" s="3">
        <f t="shared" si="2"/>
        <v>4</v>
      </c>
      <c r="K8682" s="4">
        <f t="shared" si="3"/>
        <v>1.5</v>
      </c>
      <c r="L8682" s="4">
        <f t="shared" si="4"/>
        <v>6</v>
      </c>
      <c r="S8682" s="1" t="s">
        <v>8719</v>
      </c>
      <c r="T8682" s="4" t="str">
        <f t="shared" si="5"/>
        <v>Tea</v>
      </c>
      <c r="U8682" s="4" t="str">
        <f t="shared" si="6"/>
        <v>In-store</v>
      </c>
      <c r="V8682" s="4" t="str">
        <f t="shared" si="7"/>
        <v>Credit Card</v>
      </c>
      <c r="W8682" s="4">
        <f t="shared" ref="W8682:Y8682" si="8689">IF(OR(J8682 = "ERROR", J8682 = ""), "UNKNOWN", J8682)</f>
        <v>4</v>
      </c>
      <c r="X8682" s="4">
        <f t="shared" si="8689"/>
        <v>1.5</v>
      </c>
      <c r="Y8682" s="4">
        <f t="shared" si="8689"/>
        <v>6</v>
      </c>
      <c r="Z8682" s="5">
        <f t="shared" si="9"/>
        <v>45012</v>
      </c>
    </row>
    <row r="8683">
      <c r="A8683" s="1" t="s">
        <v>8720</v>
      </c>
      <c r="B8683" s="1" t="s">
        <v>55</v>
      </c>
      <c r="C8683" s="1">
        <v>3.0</v>
      </c>
      <c r="D8683" s="1" t="s">
        <v>30</v>
      </c>
      <c r="E8683" s="1">
        <v>9.0</v>
      </c>
      <c r="F8683" s="1" t="s">
        <v>25</v>
      </c>
      <c r="G8683" s="1" t="s">
        <v>24</v>
      </c>
      <c r="H8683" s="2">
        <v>45032.0</v>
      </c>
      <c r="J8683" s="3">
        <f t="shared" si="2"/>
        <v>3</v>
      </c>
      <c r="K8683" s="4">
        <f t="shared" si="3"/>
        <v>3</v>
      </c>
      <c r="L8683" s="4">
        <f t="shared" si="4"/>
        <v>9</v>
      </c>
      <c r="S8683" s="1" t="s">
        <v>8720</v>
      </c>
      <c r="T8683" s="4" t="str">
        <f t="shared" si="5"/>
        <v>Juice</v>
      </c>
      <c r="U8683" s="4" t="str">
        <f t="shared" si="6"/>
        <v>Takeaway</v>
      </c>
      <c r="V8683" s="4" t="str">
        <f t="shared" si="7"/>
        <v>UNKNOWN</v>
      </c>
      <c r="W8683" s="4">
        <f t="shared" ref="W8683:Y8683" si="8690">IF(OR(J8683 = "ERROR", J8683 = ""), "UNKNOWN", J8683)</f>
        <v>3</v>
      </c>
      <c r="X8683" s="4">
        <f t="shared" si="8690"/>
        <v>3</v>
      </c>
      <c r="Y8683" s="4">
        <f t="shared" si="8690"/>
        <v>9</v>
      </c>
      <c r="Z8683" s="5">
        <f t="shared" si="9"/>
        <v>45032</v>
      </c>
    </row>
    <row r="8684">
      <c r="A8684" s="1" t="s">
        <v>8721</v>
      </c>
      <c r="B8684" s="1" t="s">
        <v>36</v>
      </c>
      <c r="C8684" s="1">
        <v>4.0</v>
      </c>
      <c r="D8684" s="1">
        <v>5.0</v>
      </c>
      <c r="E8684" s="1">
        <v>20.0</v>
      </c>
      <c r="F8684" s="1" t="s">
        <v>28</v>
      </c>
      <c r="G8684" s="1" t="s">
        <v>24</v>
      </c>
      <c r="H8684" s="2">
        <v>45174.0</v>
      </c>
      <c r="J8684" s="3">
        <f t="shared" si="2"/>
        <v>4</v>
      </c>
      <c r="K8684" s="4">
        <f t="shared" si="3"/>
        <v>5</v>
      </c>
      <c r="L8684" s="4">
        <f t="shared" si="4"/>
        <v>20</v>
      </c>
      <c r="S8684" s="1" t="s">
        <v>8721</v>
      </c>
      <c r="T8684" s="4" t="str">
        <f t="shared" si="5"/>
        <v>Salad</v>
      </c>
      <c r="U8684" s="4" t="str">
        <f t="shared" si="6"/>
        <v>Takeaway</v>
      </c>
      <c r="V8684" s="4" t="str">
        <f t="shared" si="7"/>
        <v>Cash</v>
      </c>
      <c r="W8684" s="4">
        <f t="shared" ref="W8684:Y8684" si="8691">IF(OR(J8684 = "ERROR", J8684 = ""), "UNKNOWN", J8684)</f>
        <v>4</v>
      </c>
      <c r="X8684" s="4">
        <f t="shared" si="8691"/>
        <v>5</v>
      </c>
      <c r="Y8684" s="4">
        <f t="shared" si="8691"/>
        <v>20</v>
      </c>
      <c r="Z8684" s="5">
        <f t="shared" si="9"/>
        <v>45174</v>
      </c>
    </row>
    <row r="8685">
      <c r="A8685" s="1" t="s">
        <v>8722</v>
      </c>
      <c r="B8685" s="1" t="s">
        <v>44</v>
      </c>
      <c r="C8685" s="1">
        <v>3.0</v>
      </c>
      <c r="D8685" s="1">
        <v>4.0</v>
      </c>
      <c r="E8685" s="1">
        <v>12.0</v>
      </c>
      <c r="F8685" s="1" t="s">
        <v>23</v>
      </c>
      <c r="H8685" s="2">
        <v>45265.0</v>
      </c>
      <c r="J8685" s="3">
        <f t="shared" si="2"/>
        <v>3</v>
      </c>
      <c r="K8685" s="4">
        <f t="shared" si="3"/>
        <v>4</v>
      </c>
      <c r="L8685" s="4">
        <f t="shared" si="4"/>
        <v>12</v>
      </c>
      <c r="S8685" s="1" t="s">
        <v>8722</v>
      </c>
      <c r="T8685" s="4" t="str">
        <f t="shared" si="5"/>
        <v>Sandwich</v>
      </c>
      <c r="U8685" s="4" t="str">
        <f t="shared" si="6"/>
        <v>UNKNOWN</v>
      </c>
      <c r="V8685" s="4" t="str">
        <f t="shared" si="7"/>
        <v>Credit Card</v>
      </c>
      <c r="W8685" s="4">
        <f t="shared" ref="W8685:Y8685" si="8692">IF(OR(J8685 = "ERROR", J8685 = ""), "UNKNOWN", J8685)</f>
        <v>3</v>
      </c>
      <c r="X8685" s="4">
        <f t="shared" si="8692"/>
        <v>4</v>
      </c>
      <c r="Y8685" s="4">
        <f t="shared" si="8692"/>
        <v>12</v>
      </c>
      <c r="Z8685" s="5">
        <f t="shared" si="9"/>
        <v>45265</v>
      </c>
    </row>
    <row r="8686">
      <c r="A8686" s="1" t="s">
        <v>8723</v>
      </c>
      <c r="B8686" s="1" t="s">
        <v>44</v>
      </c>
      <c r="C8686" s="1">
        <v>4.0</v>
      </c>
      <c r="D8686" s="1">
        <v>4.0</v>
      </c>
      <c r="E8686" s="1">
        <v>16.0</v>
      </c>
      <c r="F8686" s="1" t="s">
        <v>28</v>
      </c>
      <c r="H8686" s="6">
        <v>45278.0</v>
      </c>
      <c r="J8686" s="3">
        <f t="shared" si="2"/>
        <v>4</v>
      </c>
      <c r="K8686" s="4">
        <f t="shared" si="3"/>
        <v>4</v>
      </c>
      <c r="L8686" s="4">
        <f t="shared" si="4"/>
        <v>16</v>
      </c>
      <c r="S8686" s="1" t="s">
        <v>8723</v>
      </c>
      <c r="T8686" s="4" t="str">
        <f t="shared" si="5"/>
        <v>Sandwich</v>
      </c>
      <c r="U8686" s="4" t="str">
        <f t="shared" si="6"/>
        <v>UNKNOWN</v>
      </c>
      <c r="V8686" s="4" t="str">
        <f t="shared" si="7"/>
        <v>Cash</v>
      </c>
      <c r="W8686" s="4">
        <f t="shared" ref="W8686:Y8686" si="8693">IF(OR(J8686 = "ERROR", J8686 = ""), "UNKNOWN", J8686)</f>
        <v>4</v>
      </c>
      <c r="X8686" s="4">
        <f t="shared" si="8693"/>
        <v>4</v>
      </c>
      <c r="Y8686" s="4">
        <f t="shared" si="8693"/>
        <v>16</v>
      </c>
      <c r="Z8686" s="7">
        <f t="shared" si="9"/>
        <v>45278</v>
      </c>
    </row>
    <row r="8687">
      <c r="A8687" s="1" t="s">
        <v>8724</v>
      </c>
      <c r="B8687" s="1" t="s">
        <v>41</v>
      </c>
      <c r="C8687" s="1">
        <v>4.0</v>
      </c>
      <c r="D8687" s="1">
        <v>4.0</v>
      </c>
      <c r="E8687" s="1">
        <v>16.0</v>
      </c>
      <c r="G8687" s="1" t="s">
        <v>24</v>
      </c>
      <c r="H8687" s="2">
        <v>45060.0</v>
      </c>
      <c r="J8687" s="3">
        <f t="shared" si="2"/>
        <v>4</v>
      </c>
      <c r="K8687" s="4">
        <f t="shared" si="3"/>
        <v>4</v>
      </c>
      <c r="L8687" s="4">
        <f t="shared" si="4"/>
        <v>16</v>
      </c>
      <c r="S8687" s="1" t="s">
        <v>8724</v>
      </c>
      <c r="T8687" s="4" t="str">
        <f t="shared" si="5"/>
        <v>Smoothie</v>
      </c>
      <c r="U8687" s="4" t="str">
        <f t="shared" si="6"/>
        <v>Takeaway</v>
      </c>
      <c r="V8687" s="4" t="str">
        <f t="shared" si="7"/>
        <v>UNKNOWN</v>
      </c>
      <c r="W8687" s="4">
        <f t="shared" ref="W8687:Y8687" si="8694">IF(OR(J8687 = "ERROR", J8687 = ""), "UNKNOWN", J8687)</f>
        <v>4</v>
      </c>
      <c r="X8687" s="4">
        <f t="shared" si="8694"/>
        <v>4</v>
      </c>
      <c r="Y8687" s="4">
        <f t="shared" si="8694"/>
        <v>16</v>
      </c>
      <c r="Z8687" s="5">
        <f t="shared" si="9"/>
        <v>45060</v>
      </c>
    </row>
    <row r="8688">
      <c r="A8688" s="1" t="s">
        <v>8725</v>
      </c>
      <c r="B8688" s="1" t="s">
        <v>32</v>
      </c>
      <c r="C8688" s="1">
        <v>5.0</v>
      </c>
      <c r="D8688" s="1">
        <v>1.0</v>
      </c>
      <c r="E8688" s="1" t="s">
        <v>25</v>
      </c>
      <c r="F8688" s="1" t="s">
        <v>28</v>
      </c>
      <c r="G8688" s="1" t="s">
        <v>29</v>
      </c>
      <c r="H8688" s="2">
        <v>45100.0</v>
      </c>
      <c r="J8688" s="3">
        <f t="shared" si="2"/>
        <v>5</v>
      </c>
      <c r="K8688" s="4">
        <f t="shared" si="3"/>
        <v>1</v>
      </c>
      <c r="L8688" s="4">
        <f t="shared" si="4"/>
        <v>5</v>
      </c>
      <c r="S8688" s="1" t="s">
        <v>8725</v>
      </c>
      <c r="T8688" s="4" t="str">
        <f t="shared" si="5"/>
        <v>Cookie</v>
      </c>
      <c r="U8688" s="4" t="str">
        <f t="shared" si="6"/>
        <v>In-store</v>
      </c>
      <c r="V8688" s="4" t="str">
        <f t="shared" si="7"/>
        <v>Cash</v>
      </c>
      <c r="W8688" s="4">
        <f t="shared" ref="W8688:Y8688" si="8695">IF(OR(J8688 = "ERROR", J8688 = ""), "UNKNOWN", J8688)</f>
        <v>5</v>
      </c>
      <c r="X8688" s="4">
        <f t="shared" si="8695"/>
        <v>1</v>
      </c>
      <c r="Y8688" s="4">
        <f t="shared" si="8695"/>
        <v>5</v>
      </c>
      <c r="Z8688" s="5">
        <f t="shared" si="9"/>
        <v>45100</v>
      </c>
    </row>
    <row r="8689">
      <c r="A8689" s="1" t="s">
        <v>8726</v>
      </c>
      <c r="B8689" s="1" t="s">
        <v>55</v>
      </c>
      <c r="C8689" s="1">
        <v>5.0</v>
      </c>
      <c r="D8689" s="1">
        <v>3.0</v>
      </c>
      <c r="E8689" s="1">
        <v>15.0</v>
      </c>
      <c r="F8689" s="1" t="s">
        <v>28</v>
      </c>
      <c r="G8689" s="1" t="s">
        <v>24</v>
      </c>
      <c r="H8689" s="2">
        <v>45200.0</v>
      </c>
      <c r="J8689" s="3">
        <f t="shared" si="2"/>
        <v>5</v>
      </c>
      <c r="K8689" s="4">
        <f t="shared" si="3"/>
        <v>3</v>
      </c>
      <c r="L8689" s="4">
        <f t="shared" si="4"/>
        <v>15</v>
      </c>
      <c r="S8689" s="1" t="s">
        <v>8726</v>
      </c>
      <c r="T8689" s="4" t="str">
        <f t="shared" si="5"/>
        <v>Juice</v>
      </c>
      <c r="U8689" s="4" t="str">
        <f t="shared" si="6"/>
        <v>Takeaway</v>
      </c>
      <c r="V8689" s="4" t="str">
        <f t="shared" si="7"/>
        <v>Cash</v>
      </c>
      <c r="W8689" s="4">
        <f t="shared" ref="W8689:Y8689" si="8696">IF(OR(J8689 = "ERROR", J8689 = ""), "UNKNOWN", J8689)</f>
        <v>5</v>
      </c>
      <c r="X8689" s="4">
        <f t="shared" si="8696"/>
        <v>3</v>
      </c>
      <c r="Y8689" s="4">
        <f t="shared" si="8696"/>
        <v>15</v>
      </c>
      <c r="Z8689" s="5">
        <f t="shared" si="9"/>
        <v>45200</v>
      </c>
    </row>
    <row r="8690">
      <c r="A8690" s="1" t="s">
        <v>8727</v>
      </c>
      <c r="B8690" s="1" t="s">
        <v>22</v>
      </c>
      <c r="C8690" s="1">
        <v>3.0</v>
      </c>
      <c r="D8690" s="1">
        <v>2.0</v>
      </c>
      <c r="E8690" s="1">
        <v>6.0</v>
      </c>
      <c r="F8690" s="1" t="s">
        <v>23</v>
      </c>
      <c r="G8690" s="1" t="s">
        <v>24</v>
      </c>
      <c r="H8690" s="2">
        <v>44975.0</v>
      </c>
      <c r="J8690" s="3">
        <f t="shared" si="2"/>
        <v>3</v>
      </c>
      <c r="K8690" s="4">
        <f t="shared" si="3"/>
        <v>2</v>
      </c>
      <c r="L8690" s="4">
        <f t="shared" si="4"/>
        <v>6</v>
      </c>
      <c r="S8690" s="1" t="s">
        <v>8727</v>
      </c>
      <c r="T8690" s="4" t="str">
        <f t="shared" si="5"/>
        <v>Coffee</v>
      </c>
      <c r="U8690" s="4" t="str">
        <f t="shared" si="6"/>
        <v>Takeaway</v>
      </c>
      <c r="V8690" s="4" t="str">
        <f t="shared" si="7"/>
        <v>Credit Card</v>
      </c>
      <c r="W8690" s="4">
        <f t="shared" ref="W8690:Y8690" si="8697">IF(OR(J8690 = "ERROR", J8690 = ""), "UNKNOWN", J8690)</f>
        <v>3</v>
      </c>
      <c r="X8690" s="4">
        <f t="shared" si="8697"/>
        <v>2</v>
      </c>
      <c r="Y8690" s="4">
        <f t="shared" si="8697"/>
        <v>6</v>
      </c>
      <c r="Z8690" s="5">
        <f t="shared" si="9"/>
        <v>44975</v>
      </c>
    </row>
    <row r="8691">
      <c r="A8691" s="1" t="s">
        <v>8728</v>
      </c>
      <c r="B8691" s="1" t="s">
        <v>55</v>
      </c>
      <c r="C8691" s="1" t="s">
        <v>25</v>
      </c>
      <c r="D8691" s="1">
        <v>3.0</v>
      </c>
      <c r="E8691" s="1">
        <v>3.0</v>
      </c>
      <c r="H8691" s="2">
        <v>45199.0</v>
      </c>
      <c r="J8691" s="3">
        <f t="shared" si="2"/>
        <v>1</v>
      </c>
      <c r="K8691" s="4">
        <f t="shared" si="3"/>
        <v>3</v>
      </c>
      <c r="L8691" s="4">
        <f t="shared" si="4"/>
        <v>3</v>
      </c>
      <c r="S8691" s="1" t="s">
        <v>8728</v>
      </c>
      <c r="T8691" s="4" t="str">
        <f t="shared" si="5"/>
        <v>Juice</v>
      </c>
      <c r="U8691" s="4" t="str">
        <f t="shared" si="6"/>
        <v>UNKNOWN</v>
      </c>
      <c r="V8691" s="4" t="str">
        <f t="shared" si="7"/>
        <v>UNKNOWN</v>
      </c>
      <c r="W8691" s="4">
        <f t="shared" ref="W8691:Y8691" si="8698">IF(OR(J8691 = "ERROR", J8691 = ""), "UNKNOWN", J8691)</f>
        <v>1</v>
      </c>
      <c r="X8691" s="4">
        <f t="shared" si="8698"/>
        <v>3</v>
      </c>
      <c r="Y8691" s="4">
        <f t="shared" si="8698"/>
        <v>3</v>
      </c>
      <c r="Z8691" s="5">
        <f t="shared" si="9"/>
        <v>45199</v>
      </c>
    </row>
    <row r="8692">
      <c r="A8692" s="1" t="s">
        <v>8729</v>
      </c>
      <c r="B8692" s="1" t="s">
        <v>41</v>
      </c>
      <c r="C8692" s="1">
        <v>5.0</v>
      </c>
      <c r="D8692" s="1">
        <v>4.0</v>
      </c>
      <c r="E8692" s="1">
        <v>20.0</v>
      </c>
      <c r="F8692" s="1" t="s">
        <v>23</v>
      </c>
      <c r="H8692" s="2">
        <v>45167.0</v>
      </c>
      <c r="J8692" s="3">
        <f t="shared" si="2"/>
        <v>5</v>
      </c>
      <c r="K8692" s="4">
        <f t="shared" si="3"/>
        <v>4</v>
      </c>
      <c r="L8692" s="4">
        <f t="shared" si="4"/>
        <v>20</v>
      </c>
      <c r="S8692" s="1" t="s">
        <v>8729</v>
      </c>
      <c r="T8692" s="4" t="str">
        <f t="shared" si="5"/>
        <v>Smoothie</v>
      </c>
      <c r="U8692" s="4" t="str">
        <f t="shared" si="6"/>
        <v>UNKNOWN</v>
      </c>
      <c r="V8692" s="4" t="str">
        <f t="shared" si="7"/>
        <v>Credit Card</v>
      </c>
      <c r="W8692" s="4">
        <f t="shared" ref="W8692:Y8692" si="8699">IF(OR(J8692 = "ERROR", J8692 = ""), "UNKNOWN", J8692)</f>
        <v>5</v>
      </c>
      <c r="X8692" s="4">
        <f t="shared" si="8699"/>
        <v>4</v>
      </c>
      <c r="Y8692" s="4">
        <f t="shared" si="8699"/>
        <v>20</v>
      </c>
      <c r="Z8692" s="5">
        <f t="shared" si="9"/>
        <v>45167</v>
      </c>
    </row>
    <row r="8693">
      <c r="A8693" s="1" t="s">
        <v>8730</v>
      </c>
      <c r="B8693" s="1" t="s">
        <v>44</v>
      </c>
      <c r="C8693" s="1">
        <v>2.0</v>
      </c>
      <c r="D8693" s="1">
        <v>4.0</v>
      </c>
      <c r="E8693" s="1">
        <v>8.0</v>
      </c>
      <c r="G8693" s="1" t="s">
        <v>29</v>
      </c>
      <c r="H8693" s="6">
        <v>45279.0</v>
      </c>
      <c r="J8693" s="3">
        <f t="shared" si="2"/>
        <v>2</v>
      </c>
      <c r="K8693" s="4">
        <f t="shared" si="3"/>
        <v>4</v>
      </c>
      <c r="L8693" s="4">
        <f t="shared" si="4"/>
        <v>8</v>
      </c>
      <c r="S8693" s="1" t="s">
        <v>8730</v>
      </c>
      <c r="T8693" s="4" t="str">
        <f t="shared" si="5"/>
        <v>Sandwich</v>
      </c>
      <c r="U8693" s="4" t="str">
        <f t="shared" si="6"/>
        <v>In-store</v>
      </c>
      <c r="V8693" s="4" t="str">
        <f t="shared" si="7"/>
        <v>UNKNOWN</v>
      </c>
      <c r="W8693" s="4">
        <f t="shared" ref="W8693:Y8693" si="8700">IF(OR(J8693 = "ERROR", J8693 = ""), "UNKNOWN", J8693)</f>
        <v>2</v>
      </c>
      <c r="X8693" s="4">
        <f t="shared" si="8700"/>
        <v>4</v>
      </c>
      <c r="Y8693" s="4">
        <f t="shared" si="8700"/>
        <v>8</v>
      </c>
      <c r="Z8693" s="7">
        <f t="shared" si="9"/>
        <v>45279</v>
      </c>
    </row>
    <row r="8694">
      <c r="A8694" s="1" t="s">
        <v>8731</v>
      </c>
      <c r="B8694" s="1" t="s">
        <v>41</v>
      </c>
      <c r="C8694" s="1">
        <v>4.0</v>
      </c>
      <c r="D8694" s="1">
        <v>4.0</v>
      </c>
      <c r="E8694" s="1">
        <v>16.0</v>
      </c>
      <c r="F8694" s="1" t="s">
        <v>28</v>
      </c>
      <c r="G8694" s="1" t="s">
        <v>24</v>
      </c>
      <c r="H8694" s="6">
        <v>45250.0</v>
      </c>
      <c r="J8694" s="3">
        <f t="shared" si="2"/>
        <v>4</v>
      </c>
      <c r="K8694" s="4">
        <f t="shared" si="3"/>
        <v>4</v>
      </c>
      <c r="L8694" s="4">
        <f t="shared" si="4"/>
        <v>16</v>
      </c>
      <c r="S8694" s="1" t="s">
        <v>8731</v>
      </c>
      <c r="T8694" s="4" t="str">
        <f t="shared" si="5"/>
        <v>Smoothie</v>
      </c>
      <c r="U8694" s="4" t="str">
        <f t="shared" si="6"/>
        <v>Takeaway</v>
      </c>
      <c r="V8694" s="4" t="str">
        <f t="shared" si="7"/>
        <v>Cash</v>
      </c>
      <c r="W8694" s="4">
        <f t="shared" ref="W8694:Y8694" si="8701">IF(OR(J8694 = "ERROR", J8694 = ""), "UNKNOWN", J8694)</f>
        <v>4</v>
      </c>
      <c r="X8694" s="4">
        <f t="shared" si="8701"/>
        <v>4</v>
      </c>
      <c r="Y8694" s="4">
        <f t="shared" si="8701"/>
        <v>16</v>
      </c>
      <c r="Z8694" s="7">
        <f t="shared" si="9"/>
        <v>45250</v>
      </c>
    </row>
    <row r="8695">
      <c r="A8695" s="1" t="s">
        <v>8732</v>
      </c>
      <c r="B8695" s="1" t="s">
        <v>41</v>
      </c>
      <c r="C8695" s="1">
        <v>5.0</v>
      </c>
      <c r="D8695" s="1">
        <v>4.0</v>
      </c>
      <c r="E8695" s="1">
        <v>20.0</v>
      </c>
      <c r="G8695" s="1" t="s">
        <v>24</v>
      </c>
      <c r="H8695" s="2">
        <v>44956.0</v>
      </c>
      <c r="J8695" s="3">
        <f t="shared" si="2"/>
        <v>5</v>
      </c>
      <c r="K8695" s="4">
        <f t="shared" si="3"/>
        <v>4</v>
      </c>
      <c r="L8695" s="4">
        <f t="shared" si="4"/>
        <v>20</v>
      </c>
      <c r="S8695" s="1" t="s">
        <v>8732</v>
      </c>
      <c r="T8695" s="4" t="str">
        <f t="shared" si="5"/>
        <v>Smoothie</v>
      </c>
      <c r="U8695" s="4" t="str">
        <f t="shared" si="6"/>
        <v>Takeaway</v>
      </c>
      <c r="V8695" s="4" t="str">
        <f t="shared" si="7"/>
        <v>UNKNOWN</v>
      </c>
      <c r="W8695" s="4">
        <f t="shared" ref="W8695:Y8695" si="8702">IF(OR(J8695 = "ERROR", J8695 = ""), "UNKNOWN", J8695)</f>
        <v>5</v>
      </c>
      <c r="X8695" s="4">
        <f t="shared" si="8702"/>
        <v>4</v>
      </c>
      <c r="Y8695" s="4">
        <f t="shared" si="8702"/>
        <v>20</v>
      </c>
      <c r="Z8695" s="5">
        <f t="shared" si="9"/>
        <v>44956</v>
      </c>
    </row>
    <row r="8696">
      <c r="A8696" s="1" t="s">
        <v>8733</v>
      </c>
      <c r="B8696" s="1" t="s">
        <v>36</v>
      </c>
      <c r="C8696" s="1">
        <v>2.0</v>
      </c>
      <c r="D8696" s="1">
        <v>5.0</v>
      </c>
      <c r="E8696" s="1">
        <v>10.0</v>
      </c>
      <c r="F8696" s="1" t="s">
        <v>28</v>
      </c>
      <c r="H8696" s="2">
        <v>44981.0</v>
      </c>
      <c r="J8696" s="3">
        <f t="shared" si="2"/>
        <v>2</v>
      </c>
      <c r="K8696" s="4">
        <f t="shared" si="3"/>
        <v>5</v>
      </c>
      <c r="L8696" s="4">
        <f t="shared" si="4"/>
        <v>10</v>
      </c>
      <c r="S8696" s="1" t="s">
        <v>8733</v>
      </c>
      <c r="T8696" s="4" t="str">
        <f t="shared" si="5"/>
        <v>Salad</v>
      </c>
      <c r="U8696" s="4" t="str">
        <f t="shared" si="6"/>
        <v>UNKNOWN</v>
      </c>
      <c r="V8696" s="4" t="str">
        <f t="shared" si="7"/>
        <v>Cash</v>
      </c>
      <c r="W8696" s="4">
        <f t="shared" ref="W8696:Y8696" si="8703">IF(OR(J8696 = "ERROR", J8696 = ""), "UNKNOWN", J8696)</f>
        <v>2</v>
      </c>
      <c r="X8696" s="4">
        <f t="shared" si="8703"/>
        <v>5</v>
      </c>
      <c r="Y8696" s="4">
        <f t="shared" si="8703"/>
        <v>10</v>
      </c>
      <c r="Z8696" s="5">
        <f t="shared" si="9"/>
        <v>44981</v>
      </c>
    </row>
    <row r="8697">
      <c r="A8697" s="1" t="s">
        <v>8734</v>
      </c>
      <c r="B8697" s="1" t="s">
        <v>22</v>
      </c>
      <c r="C8697" s="1">
        <v>2.0</v>
      </c>
      <c r="D8697" s="1">
        <v>2.0</v>
      </c>
      <c r="E8697" s="1">
        <v>4.0</v>
      </c>
      <c r="F8697" s="1" t="s">
        <v>28</v>
      </c>
      <c r="G8697" s="1" t="s">
        <v>24</v>
      </c>
      <c r="H8697" s="2">
        <v>44960.0</v>
      </c>
      <c r="J8697" s="3">
        <f t="shared" si="2"/>
        <v>2</v>
      </c>
      <c r="K8697" s="4">
        <f t="shared" si="3"/>
        <v>2</v>
      </c>
      <c r="L8697" s="4">
        <f t="shared" si="4"/>
        <v>4</v>
      </c>
      <c r="S8697" s="1" t="s">
        <v>8734</v>
      </c>
      <c r="T8697" s="4" t="str">
        <f t="shared" si="5"/>
        <v>Coffee</v>
      </c>
      <c r="U8697" s="4" t="str">
        <f t="shared" si="6"/>
        <v>Takeaway</v>
      </c>
      <c r="V8697" s="4" t="str">
        <f t="shared" si="7"/>
        <v>Cash</v>
      </c>
      <c r="W8697" s="4">
        <f t="shared" ref="W8697:Y8697" si="8704">IF(OR(J8697 = "ERROR", J8697 = ""), "UNKNOWN", J8697)</f>
        <v>2</v>
      </c>
      <c r="X8697" s="4">
        <f t="shared" si="8704"/>
        <v>2</v>
      </c>
      <c r="Y8697" s="4">
        <f t="shared" si="8704"/>
        <v>4</v>
      </c>
      <c r="Z8697" s="5">
        <f t="shared" si="9"/>
        <v>44960</v>
      </c>
    </row>
    <row r="8698">
      <c r="A8698" s="1" t="s">
        <v>8735</v>
      </c>
      <c r="B8698" s="1" t="s">
        <v>30</v>
      </c>
      <c r="C8698" s="1">
        <v>3.0</v>
      </c>
      <c r="D8698" s="1">
        <v>5.0</v>
      </c>
      <c r="E8698" s="1">
        <v>15.0</v>
      </c>
      <c r="F8698" s="1" t="s">
        <v>39</v>
      </c>
      <c r="G8698" s="1" t="s">
        <v>25</v>
      </c>
      <c r="H8698" s="2">
        <v>45174.0</v>
      </c>
      <c r="J8698" s="3">
        <f t="shared" si="2"/>
        <v>3</v>
      </c>
      <c r="K8698" s="4">
        <f t="shared" si="3"/>
        <v>5</v>
      </c>
      <c r="L8698" s="4">
        <f t="shared" si="4"/>
        <v>15</v>
      </c>
      <c r="S8698" s="1" t="s">
        <v>8735</v>
      </c>
      <c r="T8698" s="4" t="str">
        <f t="shared" si="5"/>
        <v>UNKNOWN</v>
      </c>
      <c r="U8698" s="4" t="str">
        <f t="shared" si="6"/>
        <v>UNKNOWN</v>
      </c>
      <c r="V8698" s="4" t="str">
        <f t="shared" si="7"/>
        <v>Digital Wallet</v>
      </c>
      <c r="W8698" s="4">
        <f t="shared" ref="W8698:Y8698" si="8705">IF(OR(J8698 = "ERROR", J8698 = ""), "UNKNOWN", J8698)</f>
        <v>3</v>
      </c>
      <c r="X8698" s="4">
        <f t="shared" si="8705"/>
        <v>5</v>
      </c>
      <c r="Y8698" s="4">
        <f t="shared" si="8705"/>
        <v>15</v>
      </c>
      <c r="Z8698" s="5">
        <f t="shared" si="9"/>
        <v>45174</v>
      </c>
    </row>
    <row r="8699">
      <c r="A8699" s="1" t="s">
        <v>8736</v>
      </c>
      <c r="B8699" s="1" t="s">
        <v>27</v>
      </c>
      <c r="C8699" s="1">
        <v>1.0</v>
      </c>
      <c r="D8699" s="1">
        <v>3.0</v>
      </c>
      <c r="E8699" s="1">
        <v>3.0</v>
      </c>
      <c r="F8699" s="1" t="s">
        <v>39</v>
      </c>
      <c r="G8699" s="1" t="s">
        <v>24</v>
      </c>
      <c r="H8699" s="2">
        <v>45120.0</v>
      </c>
      <c r="J8699" s="3">
        <f t="shared" si="2"/>
        <v>1</v>
      </c>
      <c r="K8699" s="4">
        <f t="shared" si="3"/>
        <v>3</v>
      </c>
      <c r="L8699" s="4">
        <f t="shared" si="4"/>
        <v>3</v>
      </c>
      <c r="S8699" s="1" t="s">
        <v>8736</v>
      </c>
      <c r="T8699" s="4" t="str">
        <f t="shared" si="5"/>
        <v>Cake</v>
      </c>
      <c r="U8699" s="4" t="str">
        <f t="shared" si="6"/>
        <v>Takeaway</v>
      </c>
      <c r="V8699" s="4" t="str">
        <f t="shared" si="7"/>
        <v>Digital Wallet</v>
      </c>
      <c r="W8699" s="4">
        <f t="shared" ref="W8699:Y8699" si="8706">IF(OR(J8699 = "ERROR", J8699 = ""), "UNKNOWN", J8699)</f>
        <v>1</v>
      </c>
      <c r="X8699" s="4">
        <f t="shared" si="8706"/>
        <v>3</v>
      </c>
      <c r="Y8699" s="4">
        <f t="shared" si="8706"/>
        <v>3</v>
      </c>
      <c r="Z8699" s="5">
        <f t="shared" si="9"/>
        <v>45120</v>
      </c>
    </row>
    <row r="8700">
      <c r="A8700" s="1" t="s">
        <v>8737</v>
      </c>
      <c r="B8700" s="1" t="s">
        <v>25</v>
      </c>
      <c r="C8700" s="1">
        <v>3.0</v>
      </c>
      <c r="D8700" s="1">
        <v>4.0</v>
      </c>
      <c r="E8700" s="1">
        <v>12.0</v>
      </c>
      <c r="F8700" s="1" t="s">
        <v>39</v>
      </c>
      <c r="G8700" s="1" t="s">
        <v>29</v>
      </c>
      <c r="H8700" s="2">
        <v>45263.0</v>
      </c>
      <c r="J8700" s="3">
        <f t="shared" si="2"/>
        <v>3</v>
      </c>
      <c r="K8700" s="4">
        <f t="shared" si="3"/>
        <v>4</v>
      </c>
      <c r="L8700" s="4">
        <f t="shared" si="4"/>
        <v>12</v>
      </c>
      <c r="S8700" s="1" t="s">
        <v>8737</v>
      </c>
      <c r="T8700" s="4" t="str">
        <f t="shared" si="5"/>
        <v>UNKNOWN</v>
      </c>
      <c r="U8700" s="4" t="str">
        <f t="shared" si="6"/>
        <v>In-store</v>
      </c>
      <c r="V8700" s="4" t="str">
        <f t="shared" si="7"/>
        <v>Digital Wallet</v>
      </c>
      <c r="W8700" s="4">
        <f t="shared" ref="W8700:Y8700" si="8707">IF(OR(J8700 = "ERROR", J8700 = ""), "UNKNOWN", J8700)</f>
        <v>3</v>
      </c>
      <c r="X8700" s="4">
        <f t="shared" si="8707"/>
        <v>4</v>
      </c>
      <c r="Y8700" s="4">
        <f t="shared" si="8707"/>
        <v>12</v>
      </c>
      <c r="Z8700" s="5">
        <f t="shared" si="9"/>
        <v>45263</v>
      </c>
    </row>
    <row r="8701">
      <c r="A8701" s="1" t="s">
        <v>8738</v>
      </c>
      <c r="B8701" s="1" t="s">
        <v>41</v>
      </c>
      <c r="C8701" s="1">
        <v>3.0</v>
      </c>
      <c r="D8701" s="1">
        <v>4.0</v>
      </c>
      <c r="E8701" s="1">
        <v>12.0</v>
      </c>
      <c r="F8701" s="1" t="s">
        <v>39</v>
      </c>
      <c r="G8701" s="1" t="s">
        <v>29</v>
      </c>
      <c r="H8701" s="2">
        <v>45048.0</v>
      </c>
      <c r="J8701" s="3">
        <f t="shared" si="2"/>
        <v>3</v>
      </c>
      <c r="K8701" s="4">
        <f t="shared" si="3"/>
        <v>4</v>
      </c>
      <c r="L8701" s="4">
        <f t="shared" si="4"/>
        <v>12</v>
      </c>
      <c r="S8701" s="1" t="s">
        <v>8738</v>
      </c>
      <c r="T8701" s="4" t="str">
        <f t="shared" si="5"/>
        <v>Smoothie</v>
      </c>
      <c r="U8701" s="4" t="str">
        <f t="shared" si="6"/>
        <v>In-store</v>
      </c>
      <c r="V8701" s="4" t="str">
        <f t="shared" si="7"/>
        <v>Digital Wallet</v>
      </c>
      <c r="W8701" s="4">
        <f t="shared" ref="W8701:Y8701" si="8708">IF(OR(J8701 = "ERROR", J8701 = ""), "UNKNOWN", J8701)</f>
        <v>3</v>
      </c>
      <c r="X8701" s="4">
        <f t="shared" si="8708"/>
        <v>4</v>
      </c>
      <c r="Y8701" s="4">
        <f t="shared" si="8708"/>
        <v>12</v>
      </c>
      <c r="Z8701" s="5">
        <f t="shared" si="9"/>
        <v>45048</v>
      </c>
    </row>
    <row r="8702">
      <c r="A8702" s="1" t="s">
        <v>8739</v>
      </c>
      <c r="B8702" s="1" t="s">
        <v>44</v>
      </c>
      <c r="C8702" s="1">
        <v>3.0</v>
      </c>
      <c r="D8702" s="1">
        <v>4.0</v>
      </c>
      <c r="E8702" s="1">
        <v>12.0</v>
      </c>
      <c r="F8702" s="1" t="s">
        <v>39</v>
      </c>
      <c r="H8702" s="2">
        <v>45202.0</v>
      </c>
      <c r="J8702" s="3">
        <f t="shared" si="2"/>
        <v>3</v>
      </c>
      <c r="K8702" s="4">
        <f t="shared" si="3"/>
        <v>4</v>
      </c>
      <c r="L8702" s="4">
        <f t="shared" si="4"/>
        <v>12</v>
      </c>
      <c r="S8702" s="1" t="s">
        <v>8739</v>
      </c>
      <c r="T8702" s="4" t="str">
        <f t="shared" si="5"/>
        <v>Sandwich</v>
      </c>
      <c r="U8702" s="4" t="str">
        <f t="shared" si="6"/>
        <v>UNKNOWN</v>
      </c>
      <c r="V8702" s="4" t="str">
        <f t="shared" si="7"/>
        <v>Digital Wallet</v>
      </c>
      <c r="W8702" s="4">
        <f t="shared" ref="W8702:Y8702" si="8709">IF(OR(J8702 = "ERROR", J8702 = ""), "UNKNOWN", J8702)</f>
        <v>3</v>
      </c>
      <c r="X8702" s="4">
        <f t="shared" si="8709"/>
        <v>4</v>
      </c>
      <c r="Y8702" s="4">
        <f t="shared" si="8709"/>
        <v>12</v>
      </c>
      <c r="Z8702" s="5">
        <f t="shared" si="9"/>
        <v>45202</v>
      </c>
    </row>
    <row r="8703">
      <c r="A8703" s="1" t="s">
        <v>8740</v>
      </c>
      <c r="B8703" s="1" t="s">
        <v>55</v>
      </c>
      <c r="C8703" s="1">
        <v>5.0</v>
      </c>
      <c r="D8703" s="1">
        <v>3.0</v>
      </c>
      <c r="E8703" s="1">
        <v>15.0</v>
      </c>
      <c r="F8703" s="1" t="s">
        <v>39</v>
      </c>
      <c r="G8703" s="1" t="s">
        <v>29</v>
      </c>
      <c r="H8703" s="2">
        <v>45264.0</v>
      </c>
      <c r="J8703" s="3">
        <f t="shared" si="2"/>
        <v>5</v>
      </c>
      <c r="K8703" s="4">
        <f t="shared" si="3"/>
        <v>3</v>
      </c>
      <c r="L8703" s="4">
        <f t="shared" si="4"/>
        <v>15</v>
      </c>
      <c r="S8703" s="1" t="s">
        <v>8740</v>
      </c>
      <c r="T8703" s="4" t="str">
        <f t="shared" si="5"/>
        <v>Juice</v>
      </c>
      <c r="U8703" s="4" t="str">
        <f t="shared" si="6"/>
        <v>In-store</v>
      </c>
      <c r="V8703" s="4" t="str">
        <f t="shared" si="7"/>
        <v>Digital Wallet</v>
      </c>
      <c r="W8703" s="4">
        <f t="shared" ref="W8703:Y8703" si="8710">IF(OR(J8703 = "ERROR", J8703 = ""), "UNKNOWN", J8703)</f>
        <v>5</v>
      </c>
      <c r="X8703" s="4">
        <f t="shared" si="8710"/>
        <v>3</v>
      </c>
      <c r="Y8703" s="4">
        <f t="shared" si="8710"/>
        <v>15</v>
      </c>
      <c r="Z8703" s="5">
        <f t="shared" si="9"/>
        <v>45264</v>
      </c>
    </row>
    <row r="8704">
      <c r="A8704" s="1" t="s">
        <v>8741</v>
      </c>
      <c r="B8704" s="1" t="s">
        <v>55</v>
      </c>
      <c r="C8704" s="1">
        <v>3.0</v>
      </c>
      <c r="D8704" s="1">
        <v>3.0</v>
      </c>
      <c r="E8704" s="1">
        <v>9.0</v>
      </c>
      <c r="F8704" s="1" t="s">
        <v>28</v>
      </c>
      <c r="H8704" s="2">
        <v>45110.0</v>
      </c>
      <c r="J8704" s="3">
        <f t="shared" si="2"/>
        <v>3</v>
      </c>
      <c r="K8704" s="4">
        <f t="shared" si="3"/>
        <v>3</v>
      </c>
      <c r="L8704" s="4">
        <f t="shared" si="4"/>
        <v>9</v>
      </c>
      <c r="S8704" s="1" t="s">
        <v>8741</v>
      </c>
      <c r="T8704" s="4" t="str">
        <f t="shared" si="5"/>
        <v>Juice</v>
      </c>
      <c r="U8704" s="4" t="str">
        <f t="shared" si="6"/>
        <v>UNKNOWN</v>
      </c>
      <c r="V8704" s="4" t="str">
        <f t="shared" si="7"/>
        <v>Cash</v>
      </c>
      <c r="W8704" s="4">
        <f t="shared" ref="W8704:Y8704" si="8711">IF(OR(J8704 = "ERROR", J8704 = ""), "UNKNOWN", J8704)</f>
        <v>3</v>
      </c>
      <c r="X8704" s="4">
        <f t="shared" si="8711"/>
        <v>3</v>
      </c>
      <c r="Y8704" s="4">
        <f t="shared" si="8711"/>
        <v>9</v>
      </c>
      <c r="Z8704" s="5">
        <f t="shared" si="9"/>
        <v>45110</v>
      </c>
    </row>
    <row r="8705">
      <c r="A8705" s="1" t="s">
        <v>8742</v>
      </c>
      <c r="C8705" s="1">
        <v>1.0</v>
      </c>
      <c r="D8705" s="1">
        <v>2.0</v>
      </c>
      <c r="E8705" s="1">
        <v>2.0</v>
      </c>
      <c r="F8705" s="1" t="s">
        <v>23</v>
      </c>
      <c r="G8705" s="1" t="s">
        <v>24</v>
      </c>
      <c r="H8705" s="2">
        <v>45141.0</v>
      </c>
      <c r="J8705" s="3">
        <f t="shared" si="2"/>
        <v>1</v>
      </c>
      <c r="K8705" s="4">
        <f t="shared" si="3"/>
        <v>2</v>
      </c>
      <c r="L8705" s="4">
        <f t="shared" si="4"/>
        <v>2</v>
      </c>
      <c r="S8705" s="1" t="s">
        <v>8742</v>
      </c>
      <c r="T8705" s="4" t="str">
        <f t="shared" si="5"/>
        <v>UNKNOWN</v>
      </c>
      <c r="U8705" s="4" t="str">
        <f t="shared" si="6"/>
        <v>Takeaway</v>
      </c>
      <c r="V8705" s="4" t="str">
        <f t="shared" si="7"/>
        <v>Credit Card</v>
      </c>
      <c r="W8705" s="4">
        <f t="shared" ref="W8705:Y8705" si="8712">IF(OR(J8705 = "ERROR", J8705 = ""), "UNKNOWN", J8705)</f>
        <v>1</v>
      </c>
      <c r="X8705" s="4">
        <f t="shared" si="8712"/>
        <v>2</v>
      </c>
      <c r="Y8705" s="4">
        <f t="shared" si="8712"/>
        <v>2</v>
      </c>
      <c r="Z8705" s="5">
        <f t="shared" si="9"/>
        <v>45141</v>
      </c>
    </row>
    <row r="8706">
      <c r="A8706" s="1" t="s">
        <v>8743</v>
      </c>
      <c r="B8706" s="1" t="s">
        <v>41</v>
      </c>
      <c r="C8706" s="1">
        <v>2.0</v>
      </c>
      <c r="D8706" s="1">
        <v>4.0</v>
      </c>
      <c r="E8706" s="1">
        <v>8.0</v>
      </c>
      <c r="F8706" s="1" t="s">
        <v>23</v>
      </c>
      <c r="G8706" s="1" t="s">
        <v>29</v>
      </c>
      <c r="H8706" s="2">
        <v>45179.0</v>
      </c>
      <c r="J8706" s="3">
        <f t="shared" si="2"/>
        <v>2</v>
      </c>
      <c r="K8706" s="4">
        <f t="shared" si="3"/>
        <v>4</v>
      </c>
      <c r="L8706" s="4">
        <f t="shared" si="4"/>
        <v>8</v>
      </c>
      <c r="S8706" s="1" t="s">
        <v>8743</v>
      </c>
      <c r="T8706" s="4" t="str">
        <f t="shared" si="5"/>
        <v>Smoothie</v>
      </c>
      <c r="U8706" s="4" t="str">
        <f t="shared" si="6"/>
        <v>In-store</v>
      </c>
      <c r="V8706" s="4" t="str">
        <f t="shared" si="7"/>
        <v>Credit Card</v>
      </c>
      <c r="W8706" s="4">
        <f t="shared" ref="W8706:Y8706" si="8713">IF(OR(J8706 = "ERROR", J8706 = ""), "UNKNOWN", J8706)</f>
        <v>2</v>
      </c>
      <c r="X8706" s="4">
        <f t="shared" si="8713"/>
        <v>4</v>
      </c>
      <c r="Y8706" s="4">
        <f t="shared" si="8713"/>
        <v>8</v>
      </c>
      <c r="Z8706" s="5">
        <f t="shared" si="9"/>
        <v>45179</v>
      </c>
    </row>
    <row r="8707">
      <c r="A8707" s="1" t="s">
        <v>8744</v>
      </c>
      <c r="B8707" s="1" t="s">
        <v>81</v>
      </c>
      <c r="C8707" s="1">
        <v>2.0</v>
      </c>
      <c r="D8707" s="1">
        <v>1.5</v>
      </c>
      <c r="E8707" s="1">
        <v>3.0</v>
      </c>
      <c r="F8707" s="1" t="s">
        <v>28</v>
      </c>
      <c r="G8707" s="1" t="s">
        <v>25</v>
      </c>
      <c r="H8707" s="2">
        <v>45151.0</v>
      </c>
      <c r="J8707" s="3">
        <f t="shared" si="2"/>
        <v>2</v>
      </c>
      <c r="K8707" s="4">
        <f t="shared" si="3"/>
        <v>1.5</v>
      </c>
      <c r="L8707" s="4">
        <f t="shared" si="4"/>
        <v>3</v>
      </c>
      <c r="S8707" s="1" t="s">
        <v>8744</v>
      </c>
      <c r="T8707" s="4" t="str">
        <f t="shared" si="5"/>
        <v>Tea</v>
      </c>
      <c r="U8707" s="4" t="str">
        <f t="shared" si="6"/>
        <v>UNKNOWN</v>
      </c>
      <c r="V8707" s="4" t="str">
        <f t="shared" si="7"/>
        <v>Cash</v>
      </c>
      <c r="W8707" s="4">
        <f t="shared" ref="W8707:Y8707" si="8714">IF(OR(J8707 = "ERROR", J8707 = ""), "UNKNOWN", J8707)</f>
        <v>2</v>
      </c>
      <c r="X8707" s="4">
        <f t="shared" si="8714"/>
        <v>1.5</v>
      </c>
      <c r="Y8707" s="4">
        <f t="shared" si="8714"/>
        <v>3</v>
      </c>
      <c r="Z8707" s="5">
        <f t="shared" si="9"/>
        <v>45151</v>
      </c>
    </row>
    <row r="8708">
      <c r="A8708" s="1" t="s">
        <v>8745</v>
      </c>
      <c r="B8708" s="1" t="s">
        <v>25</v>
      </c>
      <c r="C8708" s="1">
        <v>3.0</v>
      </c>
      <c r="D8708" s="1">
        <v>1.5</v>
      </c>
      <c r="E8708" s="1">
        <v>4.5</v>
      </c>
      <c r="G8708" s="1" t="s">
        <v>24</v>
      </c>
      <c r="H8708" s="2">
        <v>44959.0</v>
      </c>
      <c r="J8708" s="3">
        <f t="shared" si="2"/>
        <v>3</v>
      </c>
      <c r="K8708" s="4">
        <f t="shared" si="3"/>
        <v>1.5</v>
      </c>
      <c r="L8708" s="4">
        <f t="shared" si="4"/>
        <v>4.5</v>
      </c>
      <c r="S8708" s="1" t="s">
        <v>8745</v>
      </c>
      <c r="T8708" s="4" t="str">
        <f t="shared" si="5"/>
        <v>UNKNOWN</v>
      </c>
      <c r="U8708" s="4" t="str">
        <f t="shared" si="6"/>
        <v>Takeaway</v>
      </c>
      <c r="V8708" s="4" t="str">
        <f t="shared" si="7"/>
        <v>UNKNOWN</v>
      </c>
      <c r="W8708" s="4">
        <f t="shared" ref="W8708:Y8708" si="8715">IF(OR(J8708 = "ERROR", J8708 = ""), "UNKNOWN", J8708)</f>
        <v>3</v>
      </c>
      <c r="X8708" s="4">
        <f t="shared" si="8715"/>
        <v>1.5</v>
      </c>
      <c r="Y8708" s="4">
        <f t="shared" si="8715"/>
        <v>4.5</v>
      </c>
      <c r="Z8708" s="5">
        <f t="shared" si="9"/>
        <v>44959</v>
      </c>
    </row>
    <row r="8709">
      <c r="A8709" s="1" t="s">
        <v>8746</v>
      </c>
      <c r="B8709" s="1" t="s">
        <v>36</v>
      </c>
      <c r="C8709" s="1">
        <v>2.0</v>
      </c>
      <c r="D8709" s="1">
        <v>5.0</v>
      </c>
      <c r="E8709" s="1">
        <v>10.0</v>
      </c>
      <c r="F8709" s="1" t="s">
        <v>23</v>
      </c>
      <c r="H8709" s="2">
        <v>44947.0</v>
      </c>
      <c r="J8709" s="3">
        <f t="shared" si="2"/>
        <v>2</v>
      </c>
      <c r="K8709" s="4">
        <f t="shared" si="3"/>
        <v>5</v>
      </c>
      <c r="L8709" s="4">
        <f t="shared" si="4"/>
        <v>10</v>
      </c>
      <c r="S8709" s="1" t="s">
        <v>8746</v>
      </c>
      <c r="T8709" s="4" t="str">
        <f t="shared" si="5"/>
        <v>Salad</v>
      </c>
      <c r="U8709" s="4" t="str">
        <f t="shared" si="6"/>
        <v>UNKNOWN</v>
      </c>
      <c r="V8709" s="4" t="str">
        <f t="shared" si="7"/>
        <v>Credit Card</v>
      </c>
      <c r="W8709" s="4">
        <f t="shared" ref="W8709:Y8709" si="8716">IF(OR(J8709 = "ERROR", J8709 = ""), "UNKNOWN", J8709)</f>
        <v>2</v>
      </c>
      <c r="X8709" s="4">
        <f t="shared" si="8716"/>
        <v>5</v>
      </c>
      <c r="Y8709" s="4">
        <f t="shared" si="8716"/>
        <v>10</v>
      </c>
      <c r="Z8709" s="5">
        <f t="shared" si="9"/>
        <v>44947</v>
      </c>
    </row>
    <row r="8710">
      <c r="A8710" s="1" t="s">
        <v>8747</v>
      </c>
      <c r="B8710" s="1" t="s">
        <v>81</v>
      </c>
      <c r="C8710" s="1">
        <v>1.0</v>
      </c>
      <c r="D8710" s="1">
        <v>1.5</v>
      </c>
      <c r="E8710" s="1">
        <v>1.5</v>
      </c>
      <c r="F8710" s="1" t="s">
        <v>39</v>
      </c>
      <c r="G8710" s="1" t="s">
        <v>29</v>
      </c>
      <c r="H8710" s="2">
        <v>45147.0</v>
      </c>
      <c r="J8710" s="3">
        <f t="shared" si="2"/>
        <v>1</v>
      </c>
      <c r="K8710" s="4">
        <f t="shared" si="3"/>
        <v>1.5</v>
      </c>
      <c r="L8710" s="4">
        <f t="shared" si="4"/>
        <v>1.5</v>
      </c>
      <c r="S8710" s="1" t="s">
        <v>8747</v>
      </c>
      <c r="T8710" s="4" t="str">
        <f t="shared" si="5"/>
        <v>Tea</v>
      </c>
      <c r="U8710" s="4" t="str">
        <f t="shared" si="6"/>
        <v>In-store</v>
      </c>
      <c r="V8710" s="4" t="str">
        <f t="shared" si="7"/>
        <v>Digital Wallet</v>
      </c>
      <c r="W8710" s="4">
        <f t="shared" ref="W8710:Y8710" si="8717">IF(OR(J8710 = "ERROR", J8710 = ""), "UNKNOWN", J8710)</f>
        <v>1</v>
      </c>
      <c r="X8710" s="4">
        <f t="shared" si="8717"/>
        <v>1.5</v>
      </c>
      <c r="Y8710" s="4">
        <f t="shared" si="8717"/>
        <v>1.5</v>
      </c>
      <c r="Z8710" s="5">
        <f t="shared" si="9"/>
        <v>45147</v>
      </c>
    </row>
    <row r="8711">
      <c r="A8711" s="1" t="s">
        <v>8748</v>
      </c>
      <c r="B8711" s="1" t="s">
        <v>30</v>
      </c>
      <c r="C8711" s="1">
        <v>3.0</v>
      </c>
      <c r="D8711" s="1">
        <v>3.0</v>
      </c>
      <c r="E8711" s="1">
        <v>9.0</v>
      </c>
      <c r="H8711" s="2">
        <v>45013.0</v>
      </c>
      <c r="J8711" s="3">
        <f t="shared" si="2"/>
        <v>3</v>
      </c>
      <c r="K8711" s="4">
        <f t="shared" si="3"/>
        <v>3</v>
      </c>
      <c r="L8711" s="4">
        <f t="shared" si="4"/>
        <v>9</v>
      </c>
      <c r="S8711" s="1" t="s">
        <v>8748</v>
      </c>
      <c r="T8711" s="4" t="str">
        <f t="shared" si="5"/>
        <v>UNKNOWN</v>
      </c>
      <c r="U8711" s="4" t="str">
        <f t="shared" si="6"/>
        <v>UNKNOWN</v>
      </c>
      <c r="V8711" s="4" t="str">
        <f t="shared" si="7"/>
        <v>UNKNOWN</v>
      </c>
      <c r="W8711" s="4">
        <f t="shared" ref="W8711:Y8711" si="8718">IF(OR(J8711 = "ERROR", J8711 = ""), "UNKNOWN", J8711)</f>
        <v>3</v>
      </c>
      <c r="X8711" s="4">
        <f t="shared" si="8718"/>
        <v>3</v>
      </c>
      <c r="Y8711" s="4">
        <f t="shared" si="8718"/>
        <v>9</v>
      </c>
      <c r="Z8711" s="5">
        <f t="shared" si="9"/>
        <v>45013</v>
      </c>
    </row>
    <row r="8712">
      <c r="A8712" s="1" t="s">
        <v>8749</v>
      </c>
      <c r="B8712" s="1" t="s">
        <v>55</v>
      </c>
      <c r="C8712" s="1">
        <v>4.0</v>
      </c>
      <c r="D8712" s="1">
        <v>3.0</v>
      </c>
      <c r="E8712" s="1">
        <v>12.0</v>
      </c>
      <c r="F8712" s="1" t="s">
        <v>39</v>
      </c>
      <c r="G8712" s="1" t="s">
        <v>24</v>
      </c>
      <c r="H8712" s="2">
        <v>45176.0</v>
      </c>
      <c r="J8712" s="3">
        <f t="shared" si="2"/>
        <v>4</v>
      </c>
      <c r="K8712" s="4">
        <f t="shared" si="3"/>
        <v>3</v>
      </c>
      <c r="L8712" s="4">
        <f t="shared" si="4"/>
        <v>12</v>
      </c>
      <c r="S8712" s="1" t="s">
        <v>8749</v>
      </c>
      <c r="T8712" s="4" t="str">
        <f t="shared" si="5"/>
        <v>Juice</v>
      </c>
      <c r="U8712" s="4" t="str">
        <f t="shared" si="6"/>
        <v>Takeaway</v>
      </c>
      <c r="V8712" s="4" t="str">
        <f t="shared" si="7"/>
        <v>Digital Wallet</v>
      </c>
      <c r="W8712" s="4">
        <f t="shared" ref="W8712:Y8712" si="8719">IF(OR(J8712 = "ERROR", J8712 = ""), "UNKNOWN", J8712)</f>
        <v>4</v>
      </c>
      <c r="X8712" s="4">
        <f t="shared" si="8719"/>
        <v>3</v>
      </c>
      <c r="Y8712" s="4">
        <f t="shared" si="8719"/>
        <v>12</v>
      </c>
      <c r="Z8712" s="5">
        <f t="shared" si="9"/>
        <v>45176</v>
      </c>
    </row>
    <row r="8713">
      <c r="A8713" s="1" t="s">
        <v>8750</v>
      </c>
      <c r="B8713" s="1" t="s">
        <v>22</v>
      </c>
      <c r="C8713" s="1">
        <v>5.0</v>
      </c>
      <c r="D8713" s="1">
        <v>2.0</v>
      </c>
      <c r="E8713" s="1">
        <v>10.0</v>
      </c>
      <c r="F8713" s="1" t="s">
        <v>28</v>
      </c>
      <c r="H8713" s="6">
        <v>45246.0</v>
      </c>
      <c r="J8713" s="3">
        <f t="shared" si="2"/>
        <v>5</v>
      </c>
      <c r="K8713" s="4">
        <f t="shared" si="3"/>
        <v>2</v>
      </c>
      <c r="L8713" s="4">
        <f t="shared" si="4"/>
        <v>10</v>
      </c>
      <c r="S8713" s="1" t="s">
        <v>8750</v>
      </c>
      <c r="T8713" s="4" t="str">
        <f t="shared" si="5"/>
        <v>Coffee</v>
      </c>
      <c r="U8713" s="4" t="str">
        <f t="shared" si="6"/>
        <v>UNKNOWN</v>
      </c>
      <c r="V8713" s="4" t="str">
        <f t="shared" si="7"/>
        <v>Cash</v>
      </c>
      <c r="W8713" s="4">
        <f t="shared" ref="W8713:Y8713" si="8720">IF(OR(J8713 = "ERROR", J8713 = ""), "UNKNOWN", J8713)</f>
        <v>5</v>
      </c>
      <c r="X8713" s="4">
        <f t="shared" si="8720"/>
        <v>2</v>
      </c>
      <c r="Y8713" s="4">
        <f t="shared" si="8720"/>
        <v>10</v>
      </c>
      <c r="Z8713" s="7">
        <f t="shared" si="9"/>
        <v>45246</v>
      </c>
    </row>
    <row r="8714">
      <c r="A8714" s="1" t="s">
        <v>8751</v>
      </c>
      <c r="B8714" s="1" t="s">
        <v>22</v>
      </c>
      <c r="C8714" s="1">
        <v>1.0</v>
      </c>
      <c r="D8714" s="1">
        <v>2.0</v>
      </c>
      <c r="E8714" s="1">
        <v>2.0</v>
      </c>
      <c r="G8714" s="1" t="s">
        <v>24</v>
      </c>
      <c r="H8714" s="2">
        <v>45012.0</v>
      </c>
      <c r="J8714" s="3">
        <f t="shared" si="2"/>
        <v>1</v>
      </c>
      <c r="K8714" s="4">
        <f t="shared" si="3"/>
        <v>2</v>
      </c>
      <c r="L8714" s="4">
        <f t="shared" si="4"/>
        <v>2</v>
      </c>
      <c r="S8714" s="1" t="s">
        <v>8751</v>
      </c>
      <c r="T8714" s="4" t="str">
        <f t="shared" si="5"/>
        <v>Coffee</v>
      </c>
      <c r="U8714" s="4" t="str">
        <f t="shared" si="6"/>
        <v>Takeaway</v>
      </c>
      <c r="V8714" s="4" t="str">
        <f t="shared" si="7"/>
        <v>UNKNOWN</v>
      </c>
      <c r="W8714" s="4">
        <f t="shared" ref="W8714:Y8714" si="8721">IF(OR(J8714 = "ERROR", J8714 = ""), "UNKNOWN", J8714)</f>
        <v>1</v>
      </c>
      <c r="X8714" s="4">
        <f t="shared" si="8721"/>
        <v>2</v>
      </c>
      <c r="Y8714" s="4">
        <f t="shared" si="8721"/>
        <v>2</v>
      </c>
      <c r="Z8714" s="5">
        <f t="shared" si="9"/>
        <v>45012</v>
      </c>
    </row>
    <row r="8715">
      <c r="A8715" s="1" t="s">
        <v>8752</v>
      </c>
      <c r="B8715" s="1" t="s">
        <v>41</v>
      </c>
      <c r="C8715" s="1">
        <v>5.0</v>
      </c>
      <c r="D8715" s="1">
        <v>4.0</v>
      </c>
      <c r="E8715" s="1">
        <v>20.0</v>
      </c>
      <c r="G8715" s="1" t="s">
        <v>24</v>
      </c>
      <c r="H8715" s="2">
        <v>45205.0</v>
      </c>
      <c r="J8715" s="3">
        <f t="shared" si="2"/>
        <v>5</v>
      </c>
      <c r="K8715" s="4">
        <f t="shared" si="3"/>
        <v>4</v>
      </c>
      <c r="L8715" s="4">
        <f t="shared" si="4"/>
        <v>20</v>
      </c>
      <c r="S8715" s="1" t="s">
        <v>8752</v>
      </c>
      <c r="T8715" s="4" t="str">
        <f t="shared" si="5"/>
        <v>Smoothie</v>
      </c>
      <c r="U8715" s="4" t="str">
        <f t="shared" si="6"/>
        <v>Takeaway</v>
      </c>
      <c r="V8715" s="4" t="str">
        <f t="shared" si="7"/>
        <v>UNKNOWN</v>
      </c>
      <c r="W8715" s="4">
        <f t="shared" ref="W8715:Y8715" si="8722">IF(OR(J8715 = "ERROR", J8715 = ""), "UNKNOWN", J8715)</f>
        <v>5</v>
      </c>
      <c r="X8715" s="4">
        <f t="shared" si="8722"/>
        <v>4</v>
      </c>
      <c r="Y8715" s="4">
        <f t="shared" si="8722"/>
        <v>20</v>
      </c>
      <c r="Z8715" s="5">
        <f t="shared" si="9"/>
        <v>45205</v>
      </c>
    </row>
    <row r="8716">
      <c r="A8716" s="1" t="s">
        <v>8753</v>
      </c>
      <c r="B8716" s="1" t="s">
        <v>32</v>
      </c>
      <c r="C8716" s="1">
        <v>4.0</v>
      </c>
      <c r="D8716" s="1">
        <v>1.0</v>
      </c>
      <c r="E8716" s="1">
        <v>4.0</v>
      </c>
      <c r="F8716" s="1" t="s">
        <v>23</v>
      </c>
      <c r="H8716" s="6">
        <v>45241.0</v>
      </c>
      <c r="J8716" s="3">
        <f t="shared" si="2"/>
        <v>4</v>
      </c>
      <c r="K8716" s="4">
        <f t="shared" si="3"/>
        <v>1</v>
      </c>
      <c r="L8716" s="4">
        <f t="shared" si="4"/>
        <v>4</v>
      </c>
      <c r="S8716" s="1" t="s">
        <v>8753</v>
      </c>
      <c r="T8716" s="4" t="str">
        <f t="shared" si="5"/>
        <v>Cookie</v>
      </c>
      <c r="U8716" s="4" t="str">
        <f t="shared" si="6"/>
        <v>UNKNOWN</v>
      </c>
      <c r="V8716" s="4" t="str">
        <f t="shared" si="7"/>
        <v>Credit Card</v>
      </c>
      <c r="W8716" s="4">
        <f t="shared" ref="W8716:Y8716" si="8723">IF(OR(J8716 = "ERROR", J8716 = ""), "UNKNOWN", J8716)</f>
        <v>4</v>
      </c>
      <c r="X8716" s="4">
        <f t="shared" si="8723"/>
        <v>1</v>
      </c>
      <c r="Y8716" s="4">
        <f t="shared" si="8723"/>
        <v>4</v>
      </c>
      <c r="Z8716" s="7">
        <f t="shared" si="9"/>
        <v>45241</v>
      </c>
    </row>
    <row r="8717">
      <c r="A8717" s="1" t="s">
        <v>8754</v>
      </c>
      <c r="B8717" s="1" t="s">
        <v>55</v>
      </c>
      <c r="C8717" s="1">
        <v>1.0</v>
      </c>
      <c r="E8717" s="1">
        <v>3.0</v>
      </c>
      <c r="H8717" s="6">
        <v>45219.0</v>
      </c>
      <c r="J8717" s="3">
        <f t="shared" si="2"/>
        <v>1</v>
      </c>
      <c r="K8717" s="4">
        <f t="shared" si="3"/>
        <v>3</v>
      </c>
      <c r="L8717" s="4">
        <f t="shared" si="4"/>
        <v>3</v>
      </c>
      <c r="S8717" s="1" t="s">
        <v>8754</v>
      </c>
      <c r="T8717" s="4" t="str">
        <f t="shared" si="5"/>
        <v>Juice</v>
      </c>
      <c r="U8717" s="4" t="str">
        <f t="shared" si="6"/>
        <v>UNKNOWN</v>
      </c>
      <c r="V8717" s="4" t="str">
        <f t="shared" si="7"/>
        <v>UNKNOWN</v>
      </c>
      <c r="W8717" s="4">
        <f t="shared" ref="W8717:Y8717" si="8724">IF(OR(J8717 = "ERROR", J8717 = ""), "UNKNOWN", J8717)</f>
        <v>1</v>
      </c>
      <c r="X8717" s="4">
        <f t="shared" si="8724"/>
        <v>3</v>
      </c>
      <c r="Y8717" s="4">
        <f t="shared" si="8724"/>
        <v>3</v>
      </c>
      <c r="Z8717" s="7">
        <f t="shared" si="9"/>
        <v>45219</v>
      </c>
    </row>
    <row r="8718">
      <c r="A8718" s="1" t="s">
        <v>8755</v>
      </c>
      <c r="B8718" s="1" t="s">
        <v>36</v>
      </c>
      <c r="C8718" s="1">
        <v>1.0</v>
      </c>
      <c r="D8718" s="1">
        <v>5.0</v>
      </c>
      <c r="E8718" s="1">
        <v>5.0</v>
      </c>
      <c r="F8718" s="1" t="s">
        <v>28</v>
      </c>
      <c r="G8718" s="1" t="s">
        <v>24</v>
      </c>
      <c r="H8718" s="2">
        <v>44951.0</v>
      </c>
      <c r="J8718" s="3">
        <f t="shared" si="2"/>
        <v>1</v>
      </c>
      <c r="K8718" s="4">
        <f t="shared" si="3"/>
        <v>5</v>
      </c>
      <c r="L8718" s="4">
        <f t="shared" si="4"/>
        <v>5</v>
      </c>
      <c r="S8718" s="1" t="s">
        <v>8755</v>
      </c>
      <c r="T8718" s="4" t="str">
        <f t="shared" si="5"/>
        <v>Salad</v>
      </c>
      <c r="U8718" s="4" t="str">
        <f t="shared" si="6"/>
        <v>Takeaway</v>
      </c>
      <c r="V8718" s="4" t="str">
        <f t="shared" si="7"/>
        <v>Cash</v>
      </c>
      <c r="W8718" s="4">
        <f t="shared" ref="W8718:Y8718" si="8725">IF(OR(J8718 = "ERROR", J8718 = ""), "UNKNOWN", J8718)</f>
        <v>1</v>
      </c>
      <c r="X8718" s="4">
        <f t="shared" si="8725"/>
        <v>5</v>
      </c>
      <c r="Y8718" s="4">
        <f t="shared" si="8725"/>
        <v>5</v>
      </c>
      <c r="Z8718" s="5">
        <f t="shared" si="9"/>
        <v>44951</v>
      </c>
    </row>
    <row r="8719">
      <c r="A8719" s="1" t="s">
        <v>8756</v>
      </c>
      <c r="B8719" s="1" t="s">
        <v>44</v>
      </c>
      <c r="C8719" s="1">
        <v>5.0</v>
      </c>
      <c r="D8719" s="1">
        <v>4.0</v>
      </c>
      <c r="E8719" s="1">
        <v>20.0</v>
      </c>
      <c r="H8719" s="2">
        <v>44972.0</v>
      </c>
      <c r="J8719" s="3">
        <f t="shared" si="2"/>
        <v>5</v>
      </c>
      <c r="K8719" s="4">
        <f t="shared" si="3"/>
        <v>4</v>
      </c>
      <c r="L8719" s="4">
        <f t="shared" si="4"/>
        <v>20</v>
      </c>
      <c r="S8719" s="1" t="s">
        <v>8756</v>
      </c>
      <c r="T8719" s="4" t="str">
        <f t="shared" si="5"/>
        <v>Sandwich</v>
      </c>
      <c r="U8719" s="4" t="str">
        <f t="shared" si="6"/>
        <v>UNKNOWN</v>
      </c>
      <c r="V8719" s="4" t="str">
        <f t="shared" si="7"/>
        <v>UNKNOWN</v>
      </c>
      <c r="W8719" s="4">
        <f t="shared" ref="W8719:Y8719" si="8726">IF(OR(J8719 = "ERROR", J8719 = ""), "UNKNOWN", J8719)</f>
        <v>5</v>
      </c>
      <c r="X8719" s="4">
        <f t="shared" si="8726"/>
        <v>4</v>
      </c>
      <c r="Y8719" s="4">
        <f t="shared" si="8726"/>
        <v>20</v>
      </c>
      <c r="Z8719" s="5">
        <f t="shared" si="9"/>
        <v>44972</v>
      </c>
    </row>
    <row r="8720">
      <c r="A8720" s="1" t="s">
        <v>8757</v>
      </c>
      <c r="B8720" s="1" t="s">
        <v>41</v>
      </c>
      <c r="C8720" s="1">
        <v>5.0</v>
      </c>
      <c r="D8720" s="1">
        <v>4.0</v>
      </c>
      <c r="E8720" s="1">
        <v>20.0</v>
      </c>
      <c r="F8720" s="1" t="s">
        <v>23</v>
      </c>
      <c r="H8720" s="2">
        <v>45016.0</v>
      </c>
      <c r="J8720" s="3">
        <f t="shared" si="2"/>
        <v>5</v>
      </c>
      <c r="K8720" s="4">
        <f t="shared" si="3"/>
        <v>4</v>
      </c>
      <c r="L8720" s="4">
        <f t="shared" si="4"/>
        <v>20</v>
      </c>
      <c r="S8720" s="1" t="s">
        <v>8757</v>
      </c>
      <c r="T8720" s="4" t="str">
        <f t="shared" si="5"/>
        <v>Smoothie</v>
      </c>
      <c r="U8720" s="4" t="str">
        <f t="shared" si="6"/>
        <v>UNKNOWN</v>
      </c>
      <c r="V8720" s="4" t="str">
        <f t="shared" si="7"/>
        <v>Credit Card</v>
      </c>
      <c r="W8720" s="4">
        <f t="shared" ref="W8720:Y8720" si="8727">IF(OR(J8720 = "ERROR", J8720 = ""), "UNKNOWN", J8720)</f>
        <v>5</v>
      </c>
      <c r="X8720" s="4">
        <f t="shared" si="8727"/>
        <v>4</v>
      </c>
      <c r="Y8720" s="4">
        <f t="shared" si="8727"/>
        <v>20</v>
      </c>
      <c r="Z8720" s="5">
        <f t="shared" si="9"/>
        <v>45016</v>
      </c>
    </row>
    <row r="8721">
      <c r="A8721" s="1" t="s">
        <v>8758</v>
      </c>
      <c r="B8721" s="1" t="s">
        <v>27</v>
      </c>
      <c r="C8721" s="1">
        <v>3.0</v>
      </c>
      <c r="D8721" s="1">
        <v>3.0</v>
      </c>
      <c r="E8721" s="1">
        <v>9.0</v>
      </c>
      <c r="F8721" s="1" t="s">
        <v>39</v>
      </c>
      <c r="G8721" s="1" t="s">
        <v>30</v>
      </c>
      <c r="H8721" s="2">
        <v>44994.0</v>
      </c>
      <c r="J8721" s="3">
        <f t="shared" si="2"/>
        <v>3</v>
      </c>
      <c r="K8721" s="4">
        <f t="shared" si="3"/>
        <v>3</v>
      </c>
      <c r="L8721" s="4">
        <f t="shared" si="4"/>
        <v>9</v>
      </c>
      <c r="S8721" s="1" t="s">
        <v>8758</v>
      </c>
      <c r="T8721" s="4" t="str">
        <f t="shared" si="5"/>
        <v>Cake</v>
      </c>
      <c r="U8721" s="4" t="str">
        <f t="shared" si="6"/>
        <v>UNKNOWN</v>
      </c>
      <c r="V8721" s="4" t="str">
        <f t="shared" si="7"/>
        <v>Digital Wallet</v>
      </c>
      <c r="W8721" s="4">
        <f t="shared" ref="W8721:Y8721" si="8728">IF(OR(J8721 = "ERROR", J8721 = ""), "UNKNOWN", J8721)</f>
        <v>3</v>
      </c>
      <c r="X8721" s="4">
        <f t="shared" si="8728"/>
        <v>3</v>
      </c>
      <c r="Y8721" s="4">
        <f t="shared" si="8728"/>
        <v>9</v>
      </c>
      <c r="Z8721" s="5">
        <f t="shared" si="9"/>
        <v>44994</v>
      </c>
    </row>
    <row r="8722">
      <c r="A8722" s="1" t="s">
        <v>8759</v>
      </c>
      <c r="B8722" s="1" t="s">
        <v>81</v>
      </c>
      <c r="C8722" s="1">
        <v>1.0</v>
      </c>
      <c r="D8722" s="1">
        <v>1.5</v>
      </c>
      <c r="E8722" s="1">
        <v>1.5</v>
      </c>
      <c r="H8722" s="2">
        <v>44928.0</v>
      </c>
      <c r="J8722" s="3">
        <f t="shared" si="2"/>
        <v>1</v>
      </c>
      <c r="K8722" s="4">
        <f t="shared" si="3"/>
        <v>1.5</v>
      </c>
      <c r="L8722" s="4">
        <f t="shared" si="4"/>
        <v>1.5</v>
      </c>
      <c r="S8722" s="1" t="s">
        <v>8759</v>
      </c>
      <c r="T8722" s="4" t="str">
        <f t="shared" si="5"/>
        <v>Tea</v>
      </c>
      <c r="U8722" s="4" t="str">
        <f t="shared" si="6"/>
        <v>UNKNOWN</v>
      </c>
      <c r="V8722" s="4" t="str">
        <f t="shared" si="7"/>
        <v>UNKNOWN</v>
      </c>
      <c r="W8722" s="4">
        <f t="shared" ref="W8722:Y8722" si="8729">IF(OR(J8722 = "ERROR", J8722 = ""), "UNKNOWN", J8722)</f>
        <v>1</v>
      </c>
      <c r="X8722" s="4">
        <f t="shared" si="8729"/>
        <v>1.5</v>
      </c>
      <c r="Y8722" s="4">
        <f t="shared" si="8729"/>
        <v>1.5</v>
      </c>
      <c r="Z8722" s="5">
        <f t="shared" si="9"/>
        <v>44928</v>
      </c>
    </row>
    <row r="8723">
      <c r="A8723" s="1" t="s">
        <v>8760</v>
      </c>
      <c r="B8723" s="1" t="s">
        <v>27</v>
      </c>
      <c r="C8723" s="1">
        <v>1.0</v>
      </c>
      <c r="D8723" s="1">
        <v>3.0</v>
      </c>
      <c r="E8723" s="1">
        <v>3.0</v>
      </c>
      <c r="F8723" s="1" t="s">
        <v>39</v>
      </c>
      <c r="G8723" s="1" t="s">
        <v>29</v>
      </c>
      <c r="H8723" s="2">
        <v>44966.0</v>
      </c>
      <c r="J8723" s="3">
        <f t="shared" si="2"/>
        <v>1</v>
      </c>
      <c r="K8723" s="4">
        <f t="shared" si="3"/>
        <v>3</v>
      </c>
      <c r="L8723" s="4">
        <f t="shared" si="4"/>
        <v>3</v>
      </c>
      <c r="S8723" s="1" t="s">
        <v>8760</v>
      </c>
      <c r="T8723" s="4" t="str">
        <f t="shared" si="5"/>
        <v>Cake</v>
      </c>
      <c r="U8723" s="4" t="str">
        <f t="shared" si="6"/>
        <v>In-store</v>
      </c>
      <c r="V8723" s="4" t="str">
        <f t="shared" si="7"/>
        <v>Digital Wallet</v>
      </c>
      <c r="W8723" s="4">
        <f t="shared" ref="W8723:Y8723" si="8730">IF(OR(J8723 = "ERROR", J8723 = ""), "UNKNOWN", J8723)</f>
        <v>1</v>
      </c>
      <c r="X8723" s="4">
        <f t="shared" si="8730"/>
        <v>3</v>
      </c>
      <c r="Y8723" s="4">
        <f t="shared" si="8730"/>
        <v>3</v>
      </c>
      <c r="Z8723" s="5">
        <f t="shared" si="9"/>
        <v>44966</v>
      </c>
    </row>
    <row r="8724">
      <c r="A8724" s="1" t="s">
        <v>8761</v>
      </c>
      <c r="B8724" s="1" t="s">
        <v>44</v>
      </c>
      <c r="C8724" s="1">
        <v>1.0</v>
      </c>
      <c r="D8724" s="1">
        <v>4.0</v>
      </c>
      <c r="E8724" s="1">
        <v>4.0</v>
      </c>
      <c r="G8724" s="1" t="s">
        <v>24</v>
      </c>
      <c r="H8724" s="2">
        <v>44939.0</v>
      </c>
      <c r="J8724" s="3">
        <f t="shared" si="2"/>
        <v>1</v>
      </c>
      <c r="K8724" s="4">
        <f t="shared" si="3"/>
        <v>4</v>
      </c>
      <c r="L8724" s="4">
        <f t="shared" si="4"/>
        <v>4</v>
      </c>
      <c r="S8724" s="1" t="s">
        <v>8761</v>
      </c>
      <c r="T8724" s="4" t="str">
        <f t="shared" si="5"/>
        <v>Sandwich</v>
      </c>
      <c r="U8724" s="4" t="str">
        <f t="shared" si="6"/>
        <v>Takeaway</v>
      </c>
      <c r="V8724" s="4" t="str">
        <f t="shared" si="7"/>
        <v>UNKNOWN</v>
      </c>
      <c r="W8724" s="4">
        <f t="shared" ref="W8724:Y8724" si="8731">IF(OR(J8724 = "ERROR", J8724 = ""), "UNKNOWN", J8724)</f>
        <v>1</v>
      </c>
      <c r="X8724" s="4">
        <f t="shared" si="8731"/>
        <v>4</v>
      </c>
      <c r="Y8724" s="4">
        <f t="shared" si="8731"/>
        <v>4</v>
      </c>
      <c r="Z8724" s="5">
        <f t="shared" si="9"/>
        <v>44939</v>
      </c>
    </row>
    <row r="8725">
      <c r="A8725" s="1" t="s">
        <v>8762</v>
      </c>
      <c r="B8725" s="1" t="s">
        <v>27</v>
      </c>
      <c r="C8725" s="1">
        <v>3.0</v>
      </c>
      <c r="D8725" s="1">
        <v>3.0</v>
      </c>
      <c r="E8725" s="1">
        <v>9.0</v>
      </c>
      <c r="F8725" s="1" t="s">
        <v>28</v>
      </c>
      <c r="G8725" s="1" t="s">
        <v>24</v>
      </c>
      <c r="H8725" s="2">
        <v>45022.0</v>
      </c>
      <c r="J8725" s="3">
        <f t="shared" si="2"/>
        <v>3</v>
      </c>
      <c r="K8725" s="4">
        <f t="shared" si="3"/>
        <v>3</v>
      </c>
      <c r="L8725" s="4">
        <f t="shared" si="4"/>
        <v>9</v>
      </c>
      <c r="S8725" s="1" t="s">
        <v>8762</v>
      </c>
      <c r="T8725" s="4" t="str">
        <f t="shared" si="5"/>
        <v>Cake</v>
      </c>
      <c r="U8725" s="4" t="str">
        <f t="shared" si="6"/>
        <v>Takeaway</v>
      </c>
      <c r="V8725" s="4" t="str">
        <f t="shared" si="7"/>
        <v>Cash</v>
      </c>
      <c r="W8725" s="4">
        <f t="shared" ref="W8725:Y8725" si="8732">IF(OR(J8725 = "ERROR", J8725 = ""), "UNKNOWN", J8725)</f>
        <v>3</v>
      </c>
      <c r="X8725" s="4">
        <f t="shared" si="8732"/>
        <v>3</v>
      </c>
      <c r="Y8725" s="4">
        <f t="shared" si="8732"/>
        <v>9</v>
      </c>
      <c r="Z8725" s="5">
        <f t="shared" si="9"/>
        <v>45022</v>
      </c>
    </row>
    <row r="8726">
      <c r="A8726" s="1" t="s">
        <v>8763</v>
      </c>
      <c r="B8726" s="1" t="s">
        <v>41</v>
      </c>
      <c r="C8726" s="1">
        <v>3.0</v>
      </c>
      <c r="D8726" s="1">
        <v>4.0</v>
      </c>
      <c r="E8726" s="1">
        <v>12.0</v>
      </c>
      <c r="F8726" s="1" t="s">
        <v>28</v>
      </c>
      <c r="H8726" s="2">
        <v>44973.0</v>
      </c>
      <c r="J8726" s="3">
        <f t="shared" si="2"/>
        <v>3</v>
      </c>
      <c r="K8726" s="4">
        <f t="shared" si="3"/>
        <v>4</v>
      </c>
      <c r="L8726" s="4">
        <f t="shared" si="4"/>
        <v>12</v>
      </c>
      <c r="S8726" s="1" t="s">
        <v>8763</v>
      </c>
      <c r="T8726" s="4" t="str">
        <f t="shared" si="5"/>
        <v>Smoothie</v>
      </c>
      <c r="U8726" s="4" t="str">
        <f t="shared" si="6"/>
        <v>UNKNOWN</v>
      </c>
      <c r="V8726" s="4" t="str">
        <f t="shared" si="7"/>
        <v>Cash</v>
      </c>
      <c r="W8726" s="4">
        <f t="shared" ref="W8726:Y8726" si="8733">IF(OR(J8726 = "ERROR", J8726 = ""), "UNKNOWN", J8726)</f>
        <v>3</v>
      </c>
      <c r="X8726" s="4">
        <f t="shared" si="8733"/>
        <v>4</v>
      </c>
      <c r="Y8726" s="4">
        <f t="shared" si="8733"/>
        <v>12</v>
      </c>
      <c r="Z8726" s="5">
        <f t="shared" si="9"/>
        <v>44973</v>
      </c>
    </row>
    <row r="8727">
      <c r="A8727" s="1" t="s">
        <v>8764</v>
      </c>
      <c r="B8727" s="1" t="s">
        <v>32</v>
      </c>
      <c r="C8727" s="1">
        <v>5.0</v>
      </c>
      <c r="D8727" s="1">
        <v>1.0</v>
      </c>
      <c r="E8727" s="1">
        <v>5.0</v>
      </c>
      <c r="F8727" s="1" t="s">
        <v>28</v>
      </c>
      <c r="G8727" s="1" t="s">
        <v>24</v>
      </c>
      <c r="H8727" s="2">
        <v>44943.0</v>
      </c>
      <c r="J8727" s="3">
        <f t="shared" si="2"/>
        <v>5</v>
      </c>
      <c r="K8727" s="4">
        <f t="shared" si="3"/>
        <v>1</v>
      </c>
      <c r="L8727" s="4">
        <f t="shared" si="4"/>
        <v>5</v>
      </c>
      <c r="S8727" s="1" t="s">
        <v>8764</v>
      </c>
      <c r="T8727" s="4" t="str">
        <f t="shared" si="5"/>
        <v>Cookie</v>
      </c>
      <c r="U8727" s="4" t="str">
        <f t="shared" si="6"/>
        <v>Takeaway</v>
      </c>
      <c r="V8727" s="4" t="str">
        <f t="shared" si="7"/>
        <v>Cash</v>
      </c>
      <c r="W8727" s="4">
        <f t="shared" ref="W8727:Y8727" si="8734">IF(OR(J8727 = "ERROR", J8727 = ""), "UNKNOWN", J8727)</f>
        <v>5</v>
      </c>
      <c r="X8727" s="4">
        <f t="shared" si="8734"/>
        <v>1</v>
      </c>
      <c r="Y8727" s="4">
        <f t="shared" si="8734"/>
        <v>5</v>
      </c>
      <c r="Z8727" s="5">
        <f t="shared" si="9"/>
        <v>44943</v>
      </c>
    </row>
    <row r="8728">
      <c r="A8728" s="1" t="s">
        <v>8765</v>
      </c>
      <c r="B8728" s="1" t="s">
        <v>32</v>
      </c>
      <c r="C8728" s="1">
        <v>1.0</v>
      </c>
      <c r="D8728" s="1">
        <v>1.0</v>
      </c>
      <c r="E8728" s="1">
        <v>1.0</v>
      </c>
      <c r="G8728" s="1" t="s">
        <v>29</v>
      </c>
      <c r="H8728" s="2">
        <v>44968.0</v>
      </c>
      <c r="J8728" s="3">
        <f t="shared" si="2"/>
        <v>1</v>
      </c>
      <c r="K8728" s="4">
        <f t="shared" si="3"/>
        <v>1</v>
      </c>
      <c r="L8728" s="4">
        <f t="shared" si="4"/>
        <v>1</v>
      </c>
      <c r="S8728" s="1" t="s">
        <v>8765</v>
      </c>
      <c r="T8728" s="4" t="str">
        <f t="shared" si="5"/>
        <v>Cookie</v>
      </c>
      <c r="U8728" s="4" t="str">
        <f t="shared" si="6"/>
        <v>In-store</v>
      </c>
      <c r="V8728" s="4" t="str">
        <f t="shared" si="7"/>
        <v>UNKNOWN</v>
      </c>
      <c r="W8728" s="4">
        <f t="shared" ref="W8728:Y8728" si="8735">IF(OR(J8728 = "ERROR", J8728 = ""), "UNKNOWN", J8728)</f>
        <v>1</v>
      </c>
      <c r="X8728" s="4">
        <f t="shared" si="8735"/>
        <v>1</v>
      </c>
      <c r="Y8728" s="4">
        <f t="shared" si="8735"/>
        <v>1</v>
      </c>
      <c r="Z8728" s="5">
        <f t="shared" si="9"/>
        <v>44968</v>
      </c>
    </row>
    <row r="8729">
      <c r="A8729" s="1" t="s">
        <v>8766</v>
      </c>
      <c r="B8729" s="1" t="s">
        <v>81</v>
      </c>
      <c r="C8729" s="1">
        <v>5.0</v>
      </c>
      <c r="D8729" s="1">
        <v>1.5</v>
      </c>
      <c r="E8729" s="1">
        <v>7.5</v>
      </c>
      <c r="F8729" s="1" t="s">
        <v>39</v>
      </c>
      <c r="G8729" s="1" t="s">
        <v>29</v>
      </c>
      <c r="H8729" s="2">
        <v>45155.0</v>
      </c>
      <c r="J8729" s="3">
        <f t="shared" si="2"/>
        <v>5</v>
      </c>
      <c r="K8729" s="4">
        <f t="shared" si="3"/>
        <v>1.5</v>
      </c>
      <c r="L8729" s="4">
        <f t="shared" si="4"/>
        <v>7.5</v>
      </c>
      <c r="S8729" s="1" t="s">
        <v>8766</v>
      </c>
      <c r="T8729" s="4" t="str">
        <f t="shared" si="5"/>
        <v>Tea</v>
      </c>
      <c r="U8729" s="4" t="str">
        <f t="shared" si="6"/>
        <v>In-store</v>
      </c>
      <c r="V8729" s="4" t="str">
        <f t="shared" si="7"/>
        <v>Digital Wallet</v>
      </c>
      <c r="W8729" s="4">
        <f t="shared" ref="W8729:Y8729" si="8736">IF(OR(J8729 = "ERROR", J8729 = ""), "UNKNOWN", J8729)</f>
        <v>5</v>
      </c>
      <c r="X8729" s="4">
        <f t="shared" si="8736"/>
        <v>1.5</v>
      </c>
      <c r="Y8729" s="4">
        <f t="shared" si="8736"/>
        <v>7.5</v>
      </c>
      <c r="Z8729" s="5">
        <f t="shared" si="9"/>
        <v>45155</v>
      </c>
    </row>
    <row r="8730">
      <c r="A8730" s="1" t="s">
        <v>8767</v>
      </c>
      <c r="B8730" s="1" t="s">
        <v>44</v>
      </c>
      <c r="C8730" s="1">
        <v>1.0</v>
      </c>
      <c r="D8730" s="1">
        <v>4.0</v>
      </c>
      <c r="E8730" s="1">
        <v>4.0</v>
      </c>
      <c r="G8730" s="1" t="s">
        <v>29</v>
      </c>
      <c r="H8730" s="6">
        <v>45224.0</v>
      </c>
      <c r="J8730" s="3">
        <f t="shared" si="2"/>
        <v>1</v>
      </c>
      <c r="K8730" s="4">
        <f t="shared" si="3"/>
        <v>4</v>
      </c>
      <c r="L8730" s="4">
        <f t="shared" si="4"/>
        <v>4</v>
      </c>
      <c r="S8730" s="1" t="s">
        <v>8767</v>
      </c>
      <c r="T8730" s="4" t="str">
        <f t="shared" si="5"/>
        <v>Sandwich</v>
      </c>
      <c r="U8730" s="4" t="str">
        <f t="shared" si="6"/>
        <v>In-store</v>
      </c>
      <c r="V8730" s="4" t="str">
        <f t="shared" si="7"/>
        <v>UNKNOWN</v>
      </c>
      <c r="W8730" s="4">
        <f t="shared" ref="W8730:Y8730" si="8737">IF(OR(J8730 = "ERROR", J8730 = ""), "UNKNOWN", J8730)</f>
        <v>1</v>
      </c>
      <c r="X8730" s="4">
        <f t="shared" si="8737"/>
        <v>4</v>
      </c>
      <c r="Y8730" s="4">
        <f t="shared" si="8737"/>
        <v>4</v>
      </c>
      <c r="Z8730" s="7">
        <f t="shared" si="9"/>
        <v>45224</v>
      </c>
    </row>
    <row r="8731">
      <c r="A8731" s="1" t="s">
        <v>8768</v>
      </c>
      <c r="B8731" s="1" t="s">
        <v>41</v>
      </c>
      <c r="C8731" s="1">
        <v>4.0</v>
      </c>
      <c r="D8731" s="1">
        <v>4.0</v>
      </c>
      <c r="E8731" s="1">
        <v>16.0</v>
      </c>
      <c r="F8731" s="1" t="s">
        <v>25</v>
      </c>
      <c r="H8731" s="2">
        <v>44997.0</v>
      </c>
      <c r="J8731" s="3">
        <f t="shared" si="2"/>
        <v>4</v>
      </c>
      <c r="K8731" s="4">
        <f t="shared" si="3"/>
        <v>4</v>
      </c>
      <c r="L8731" s="4">
        <f t="shared" si="4"/>
        <v>16</v>
      </c>
      <c r="S8731" s="1" t="s">
        <v>8768</v>
      </c>
      <c r="T8731" s="4" t="str">
        <f t="shared" si="5"/>
        <v>Smoothie</v>
      </c>
      <c r="U8731" s="4" t="str">
        <f t="shared" si="6"/>
        <v>UNKNOWN</v>
      </c>
      <c r="V8731" s="4" t="str">
        <f t="shared" si="7"/>
        <v>UNKNOWN</v>
      </c>
      <c r="W8731" s="4">
        <f t="shared" ref="W8731:Y8731" si="8738">IF(OR(J8731 = "ERROR", J8731 = ""), "UNKNOWN", J8731)</f>
        <v>4</v>
      </c>
      <c r="X8731" s="4">
        <f t="shared" si="8738"/>
        <v>4</v>
      </c>
      <c r="Y8731" s="4">
        <f t="shared" si="8738"/>
        <v>16</v>
      </c>
      <c r="Z8731" s="5">
        <f t="shared" si="9"/>
        <v>44997</v>
      </c>
    </row>
    <row r="8732">
      <c r="A8732" s="1" t="s">
        <v>8769</v>
      </c>
      <c r="B8732" s="1" t="s">
        <v>55</v>
      </c>
      <c r="C8732" s="1">
        <v>1.0</v>
      </c>
      <c r="D8732" s="1">
        <v>3.0</v>
      </c>
      <c r="E8732" s="1">
        <v>3.0</v>
      </c>
      <c r="G8732" s="1" t="s">
        <v>29</v>
      </c>
      <c r="H8732" s="2">
        <v>45131.0</v>
      </c>
      <c r="J8732" s="3">
        <f t="shared" si="2"/>
        <v>1</v>
      </c>
      <c r="K8732" s="4">
        <f t="shared" si="3"/>
        <v>3</v>
      </c>
      <c r="L8732" s="4">
        <f t="shared" si="4"/>
        <v>3</v>
      </c>
      <c r="S8732" s="1" t="s">
        <v>8769</v>
      </c>
      <c r="T8732" s="4" t="str">
        <f t="shared" si="5"/>
        <v>Juice</v>
      </c>
      <c r="U8732" s="4" t="str">
        <f t="shared" si="6"/>
        <v>In-store</v>
      </c>
      <c r="V8732" s="4" t="str">
        <f t="shared" si="7"/>
        <v>UNKNOWN</v>
      </c>
      <c r="W8732" s="4">
        <f t="shared" ref="W8732:Y8732" si="8739">IF(OR(J8732 = "ERROR", J8732 = ""), "UNKNOWN", J8732)</f>
        <v>1</v>
      </c>
      <c r="X8732" s="4">
        <f t="shared" si="8739"/>
        <v>3</v>
      </c>
      <c r="Y8732" s="4">
        <f t="shared" si="8739"/>
        <v>3</v>
      </c>
      <c r="Z8732" s="5">
        <f t="shared" si="9"/>
        <v>45131</v>
      </c>
    </row>
    <row r="8733">
      <c r="A8733" s="1" t="s">
        <v>8770</v>
      </c>
      <c r="B8733" s="1" t="s">
        <v>25</v>
      </c>
      <c r="C8733" s="1">
        <v>5.0</v>
      </c>
      <c r="D8733" s="1">
        <v>3.0</v>
      </c>
      <c r="E8733" s="1">
        <v>15.0</v>
      </c>
      <c r="F8733" s="1" t="s">
        <v>28</v>
      </c>
      <c r="G8733" s="1" t="s">
        <v>24</v>
      </c>
      <c r="H8733" s="2">
        <v>44932.0</v>
      </c>
      <c r="J8733" s="3">
        <f t="shared" si="2"/>
        <v>5</v>
      </c>
      <c r="K8733" s="4">
        <f t="shared" si="3"/>
        <v>3</v>
      </c>
      <c r="L8733" s="4">
        <f t="shared" si="4"/>
        <v>15</v>
      </c>
      <c r="S8733" s="1" t="s">
        <v>8770</v>
      </c>
      <c r="T8733" s="4" t="str">
        <f t="shared" si="5"/>
        <v>UNKNOWN</v>
      </c>
      <c r="U8733" s="4" t="str">
        <f t="shared" si="6"/>
        <v>Takeaway</v>
      </c>
      <c r="V8733" s="4" t="str">
        <f t="shared" si="7"/>
        <v>Cash</v>
      </c>
      <c r="W8733" s="4">
        <f t="shared" ref="W8733:Y8733" si="8740">IF(OR(J8733 = "ERROR", J8733 = ""), "UNKNOWN", J8733)</f>
        <v>5</v>
      </c>
      <c r="X8733" s="4">
        <f t="shared" si="8740"/>
        <v>3</v>
      </c>
      <c r="Y8733" s="4">
        <f t="shared" si="8740"/>
        <v>15</v>
      </c>
      <c r="Z8733" s="5">
        <f t="shared" si="9"/>
        <v>44932</v>
      </c>
    </row>
    <row r="8734">
      <c r="A8734" s="1" t="s">
        <v>8771</v>
      </c>
      <c r="B8734" s="1" t="s">
        <v>32</v>
      </c>
      <c r="D8734" s="1">
        <v>1.0</v>
      </c>
      <c r="F8734" s="1" t="s">
        <v>23</v>
      </c>
      <c r="G8734" s="1" t="s">
        <v>29</v>
      </c>
      <c r="H8734" s="2">
        <v>45142.0</v>
      </c>
      <c r="J8734" s="3" t="str">
        <f t="shared" si="2"/>
        <v/>
      </c>
      <c r="K8734" s="4">
        <f t="shared" si="3"/>
        <v>1</v>
      </c>
      <c r="L8734" s="4" t="str">
        <f t="shared" si="4"/>
        <v/>
      </c>
      <c r="S8734" s="1" t="s">
        <v>8771</v>
      </c>
      <c r="T8734" s="4" t="str">
        <f t="shared" si="5"/>
        <v>Cookie</v>
      </c>
      <c r="U8734" s="4" t="str">
        <f t="shared" si="6"/>
        <v>In-store</v>
      </c>
      <c r="V8734" s="4" t="str">
        <f t="shared" si="7"/>
        <v>Credit Card</v>
      </c>
      <c r="W8734" s="4" t="str">
        <f t="shared" ref="W8734:Y8734" si="8741">IF(OR(J8734 = "ERROR", J8734 = ""), "UNKNOWN", J8734)</f>
        <v>UNKNOWN</v>
      </c>
      <c r="X8734" s="4">
        <f t="shared" si="8741"/>
        <v>1</v>
      </c>
      <c r="Y8734" s="4" t="str">
        <f t="shared" si="8741"/>
        <v>UNKNOWN</v>
      </c>
      <c r="Z8734" s="5">
        <f t="shared" si="9"/>
        <v>45142</v>
      </c>
    </row>
    <row r="8735">
      <c r="A8735" s="1" t="s">
        <v>8772</v>
      </c>
      <c r="B8735" s="1" t="s">
        <v>25</v>
      </c>
      <c r="C8735" s="1">
        <v>3.0</v>
      </c>
      <c r="D8735" s="1">
        <v>4.0</v>
      </c>
      <c r="E8735" s="1">
        <v>12.0</v>
      </c>
      <c r="F8735" s="1" t="s">
        <v>23</v>
      </c>
      <c r="H8735" s="2">
        <v>45190.0</v>
      </c>
      <c r="J8735" s="3">
        <f t="shared" si="2"/>
        <v>3</v>
      </c>
      <c r="K8735" s="4">
        <f t="shared" si="3"/>
        <v>4</v>
      </c>
      <c r="L8735" s="4">
        <f t="shared" si="4"/>
        <v>12</v>
      </c>
      <c r="S8735" s="1" t="s">
        <v>8772</v>
      </c>
      <c r="T8735" s="4" t="str">
        <f t="shared" si="5"/>
        <v>UNKNOWN</v>
      </c>
      <c r="U8735" s="4" t="str">
        <f t="shared" si="6"/>
        <v>UNKNOWN</v>
      </c>
      <c r="V8735" s="4" t="str">
        <f t="shared" si="7"/>
        <v>Credit Card</v>
      </c>
      <c r="W8735" s="4">
        <f t="shared" ref="W8735:Y8735" si="8742">IF(OR(J8735 = "ERROR", J8735 = ""), "UNKNOWN", J8735)</f>
        <v>3</v>
      </c>
      <c r="X8735" s="4">
        <f t="shared" si="8742"/>
        <v>4</v>
      </c>
      <c r="Y8735" s="4">
        <f t="shared" si="8742"/>
        <v>12</v>
      </c>
      <c r="Z8735" s="5">
        <f t="shared" si="9"/>
        <v>45190</v>
      </c>
    </row>
    <row r="8736">
      <c r="A8736" s="1" t="s">
        <v>8773</v>
      </c>
      <c r="B8736" s="1" t="s">
        <v>55</v>
      </c>
      <c r="C8736" s="1">
        <v>2.0</v>
      </c>
      <c r="D8736" s="1">
        <v>3.0</v>
      </c>
      <c r="E8736" s="1">
        <v>6.0</v>
      </c>
      <c r="F8736" s="1" t="s">
        <v>28</v>
      </c>
      <c r="H8736" s="2">
        <v>45267.0</v>
      </c>
      <c r="J8736" s="3">
        <f t="shared" si="2"/>
        <v>2</v>
      </c>
      <c r="K8736" s="4">
        <f t="shared" si="3"/>
        <v>3</v>
      </c>
      <c r="L8736" s="4">
        <f t="shared" si="4"/>
        <v>6</v>
      </c>
      <c r="S8736" s="1" t="s">
        <v>8773</v>
      </c>
      <c r="T8736" s="4" t="str">
        <f t="shared" si="5"/>
        <v>Juice</v>
      </c>
      <c r="U8736" s="4" t="str">
        <f t="shared" si="6"/>
        <v>UNKNOWN</v>
      </c>
      <c r="V8736" s="4" t="str">
        <f t="shared" si="7"/>
        <v>Cash</v>
      </c>
      <c r="W8736" s="4">
        <f t="shared" ref="W8736:Y8736" si="8743">IF(OR(J8736 = "ERROR", J8736 = ""), "UNKNOWN", J8736)</f>
        <v>2</v>
      </c>
      <c r="X8736" s="4">
        <f t="shared" si="8743"/>
        <v>3</v>
      </c>
      <c r="Y8736" s="4">
        <f t="shared" si="8743"/>
        <v>6</v>
      </c>
      <c r="Z8736" s="5">
        <f t="shared" si="9"/>
        <v>45267</v>
      </c>
    </row>
    <row r="8737">
      <c r="A8737" s="1" t="s">
        <v>8774</v>
      </c>
      <c r="B8737" s="1" t="s">
        <v>22</v>
      </c>
      <c r="C8737" s="1">
        <v>1.0</v>
      </c>
      <c r="D8737" s="1">
        <v>2.0</v>
      </c>
      <c r="E8737" s="1">
        <v>2.0</v>
      </c>
      <c r="F8737" s="1" t="s">
        <v>39</v>
      </c>
      <c r="G8737" s="1" t="s">
        <v>29</v>
      </c>
      <c r="H8737" s="6">
        <v>45245.0</v>
      </c>
      <c r="J8737" s="3">
        <f t="shared" si="2"/>
        <v>1</v>
      </c>
      <c r="K8737" s="4">
        <f t="shared" si="3"/>
        <v>2</v>
      </c>
      <c r="L8737" s="4">
        <f t="shared" si="4"/>
        <v>2</v>
      </c>
      <c r="S8737" s="1" t="s">
        <v>8774</v>
      </c>
      <c r="T8737" s="4" t="str">
        <f t="shared" si="5"/>
        <v>Coffee</v>
      </c>
      <c r="U8737" s="4" t="str">
        <f t="shared" si="6"/>
        <v>In-store</v>
      </c>
      <c r="V8737" s="4" t="str">
        <f t="shared" si="7"/>
        <v>Digital Wallet</v>
      </c>
      <c r="W8737" s="4">
        <f t="shared" ref="W8737:Y8737" si="8744">IF(OR(J8737 = "ERROR", J8737 = ""), "UNKNOWN", J8737)</f>
        <v>1</v>
      </c>
      <c r="X8737" s="4">
        <f t="shared" si="8744"/>
        <v>2</v>
      </c>
      <c r="Y8737" s="4">
        <f t="shared" si="8744"/>
        <v>2</v>
      </c>
      <c r="Z8737" s="7">
        <f t="shared" si="9"/>
        <v>45245</v>
      </c>
    </row>
    <row r="8738">
      <c r="A8738" s="1" t="s">
        <v>8775</v>
      </c>
      <c r="B8738" s="1" t="s">
        <v>30</v>
      </c>
      <c r="C8738" s="1">
        <v>4.0</v>
      </c>
      <c r="D8738" s="1">
        <v>4.0</v>
      </c>
      <c r="E8738" s="1">
        <v>16.0</v>
      </c>
      <c r="F8738" s="1" t="s">
        <v>28</v>
      </c>
      <c r="G8738" s="1" t="s">
        <v>24</v>
      </c>
      <c r="H8738" s="2">
        <v>45078.0</v>
      </c>
      <c r="J8738" s="3">
        <f t="shared" si="2"/>
        <v>4</v>
      </c>
      <c r="K8738" s="4">
        <f t="shared" si="3"/>
        <v>4</v>
      </c>
      <c r="L8738" s="4">
        <f t="shared" si="4"/>
        <v>16</v>
      </c>
      <c r="S8738" s="1" t="s">
        <v>8775</v>
      </c>
      <c r="T8738" s="4" t="str">
        <f t="shared" si="5"/>
        <v>UNKNOWN</v>
      </c>
      <c r="U8738" s="4" t="str">
        <f t="shared" si="6"/>
        <v>Takeaway</v>
      </c>
      <c r="V8738" s="4" t="str">
        <f t="shared" si="7"/>
        <v>Cash</v>
      </c>
      <c r="W8738" s="4">
        <f t="shared" ref="W8738:Y8738" si="8745">IF(OR(J8738 = "ERROR", J8738 = ""), "UNKNOWN", J8738)</f>
        <v>4</v>
      </c>
      <c r="X8738" s="4">
        <f t="shared" si="8745"/>
        <v>4</v>
      </c>
      <c r="Y8738" s="4">
        <f t="shared" si="8745"/>
        <v>16</v>
      </c>
      <c r="Z8738" s="5">
        <f t="shared" si="9"/>
        <v>45078</v>
      </c>
    </row>
    <row r="8739">
      <c r="A8739" s="1" t="s">
        <v>8776</v>
      </c>
      <c r="B8739" s="1" t="s">
        <v>55</v>
      </c>
      <c r="C8739" s="1">
        <v>2.0</v>
      </c>
      <c r="D8739" s="1">
        <v>3.0</v>
      </c>
      <c r="E8739" s="1">
        <v>6.0</v>
      </c>
      <c r="H8739" s="6">
        <v>45285.0</v>
      </c>
      <c r="J8739" s="3">
        <f t="shared" si="2"/>
        <v>2</v>
      </c>
      <c r="K8739" s="4">
        <f t="shared" si="3"/>
        <v>3</v>
      </c>
      <c r="L8739" s="4">
        <f t="shared" si="4"/>
        <v>6</v>
      </c>
      <c r="S8739" s="1" t="s">
        <v>8776</v>
      </c>
      <c r="T8739" s="4" t="str">
        <f t="shared" si="5"/>
        <v>Juice</v>
      </c>
      <c r="U8739" s="4" t="str">
        <f t="shared" si="6"/>
        <v>UNKNOWN</v>
      </c>
      <c r="V8739" s="4" t="str">
        <f t="shared" si="7"/>
        <v>UNKNOWN</v>
      </c>
      <c r="W8739" s="4">
        <f t="shared" ref="W8739:Y8739" si="8746">IF(OR(J8739 = "ERROR", J8739 = ""), "UNKNOWN", J8739)</f>
        <v>2</v>
      </c>
      <c r="X8739" s="4">
        <f t="shared" si="8746"/>
        <v>3</v>
      </c>
      <c r="Y8739" s="4">
        <f t="shared" si="8746"/>
        <v>6</v>
      </c>
      <c r="Z8739" s="7">
        <f t="shared" si="9"/>
        <v>45285</v>
      </c>
    </row>
    <row r="8740">
      <c r="A8740" s="1" t="s">
        <v>8777</v>
      </c>
      <c r="B8740" s="1" t="s">
        <v>41</v>
      </c>
      <c r="C8740" s="1">
        <v>2.0</v>
      </c>
      <c r="D8740" s="1">
        <v>4.0</v>
      </c>
      <c r="E8740" s="1">
        <v>8.0</v>
      </c>
      <c r="F8740" s="1" t="s">
        <v>28</v>
      </c>
      <c r="G8740" s="1" t="s">
        <v>29</v>
      </c>
      <c r="H8740" s="2">
        <v>44963.0</v>
      </c>
      <c r="J8740" s="3">
        <f t="shared" si="2"/>
        <v>2</v>
      </c>
      <c r="K8740" s="4">
        <f t="shared" si="3"/>
        <v>4</v>
      </c>
      <c r="L8740" s="4">
        <f t="shared" si="4"/>
        <v>8</v>
      </c>
      <c r="S8740" s="1" t="s">
        <v>8777</v>
      </c>
      <c r="T8740" s="4" t="str">
        <f t="shared" si="5"/>
        <v>Smoothie</v>
      </c>
      <c r="U8740" s="4" t="str">
        <f t="shared" si="6"/>
        <v>In-store</v>
      </c>
      <c r="V8740" s="4" t="str">
        <f t="shared" si="7"/>
        <v>Cash</v>
      </c>
      <c r="W8740" s="4">
        <f t="shared" ref="W8740:Y8740" si="8747">IF(OR(J8740 = "ERROR", J8740 = ""), "UNKNOWN", J8740)</f>
        <v>2</v>
      </c>
      <c r="X8740" s="4">
        <f t="shared" si="8747"/>
        <v>4</v>
      </c>
      <c r="Y8740" s="4">
        <f t="shared" si="8747"/>
        <v>8</v>
      </c>
      <c r="Z8740" s="5">
        <f t="shared" si="9"/>
        <v>44963</v>
      </c>
    </row>
    <row r="8741">
      <c r="A8741" s="1" t="s">
        <v>8778</v>
      </c>
      <c r="B8741" s="1" t="s">
        <v>32</v>
      </c>
      <c r="C8741" s="1">
        <v>1.0</v>
      </c>
      <c r="D8741" s="1">
        <v>1.0</v>
      </c>
      <c r="E8741" s="1">
        <v>1.0</v>
      </c>
      <c r="F8741" s="1" t="s">
        <v>23</v>
      </c>
      <c r="G8741" s="1" t="s">
        <v>29</v>
      </c>
      <c r="H8741" s="2">
        <v>45185.0</v>
      </c>
      <c r="J8741" s="3">
        <f t="shared" si="2"/>
        <v>1</v>
      </c>
      <c r="K8741" s="4">
        <f t="shared" si="3"/>
        <v>1</v>
      </c>
      <c r="L8741" s="4">
        <f t="shared" si="4"/>
        <v>1</v>
      </c>
      <c r="S8741" s="1" t="s">
        <v>8778</v>
      </c>
      <c r="T8741" s="4" t="str">
        <f t="shared" si="5"/>
        <v>Cookie</v>
      </c>
      <c r="U8741" s="4" t="str">
        <f t="shared" si="6"/>
        <v>In-store</v>
      </c>
      <c r="V8741" s="4" t="str">
        <f t="shared" si="7"/>
        <v>Credit Card</v>
      </c>
      <c r="W8741" s="4">
        <f t="shared" ref="W8741:Y8741" si="8748">IF(OR(J8741 = "ERROR", J8741 = ""), "UNKNOWN", J8741)</f>
        <v>1</v>
      </c>
      <c r="X8741" s="4">
        <f t="shared" si="8748"/>
        <v>1</v>
      </c>
      <c r="Y8741" s="4">
        <f t="shared" si="8748"/>
        <v>1</v>
      </c>
      <c r="Z8741" s="5">
        <f t="shared" si="9"/>
        <v>45185</v>
      </c>
    </row>
    <row r="8742">
      <c r="A8742" s="1" t="s">
        <v>8779</v>
      </c>
      <c r="B8742" s="1" t="s">
        <v>22</v>
      </c>
      <c r="C8742" s="1">
        <v>1.0</v>
      </c>
      <c r="D8742" s="1">
        <v>2.0</v>
      </c>
      <c r="E8742" s="1">
        <v>2.0</v>
      </c>
      <c r="F8742" s="1" t="s">
        <v>39</v>
      </c>
      <c r="G8742" s="1" t="s">
        <v>29</v>
      </c>
      <c r="H8742" s="1" t="s">
        <v>25</v>
      </c>
      <c r="J8742" s="3">
        <f t="shared" si="2"/>
        <v>1</v>
      </c>
      <c r="K8742" s="4">
        <f t="shared" si="3"/>
        <v>2</v>
      </c>
      <c r="L8742" s="4">
        <f t="shared" si="4"/>
        <v>2</v>
      </c>
      <c r="S8742" s="1" t="s">
        <v>8779</v>
      </c>
      <c r="T8742" s="4" t="str">
        <f t="shared" si="5"/>
        <v>Coffee</v>
      </c>
      <c r="U8742" s="4" t="str">
        <f t="shared" si="6"/>
        <v>In-store</v>
      </c>
      <c r="V8742" s="4" t="str">
        <f t="shared" si="7"/>
        <v>Digital Wallet</v>
      </c>
      <c r="W8742" s="4">
        <f t="shared" ref="W8742:Y8742" si="8749">IF(OR(J8742 = "ERROR", J8742 = ""), "UNKNOWN", J8742)</f>
        <v>1</v>
      </c>
      <c r="X8742" s="4">
        <f t="shared" si="8749"/>
        <v>2</v>
      </c>
      <c r="Y8742" s="4">
        <f t="shared" si="8749"/>
        <v>2</v>
      </c>
      <c r="Z8742" s="4" t="str">
        <f t="shared" si="9"/>
        <v>UNKNOWN</v>
      </c>
    </row>
    <row r="8743">
      <c r="A8743" s="1" t="s">
        <v>8780</v>
      </c>
      <c r="B8743" s="1" t="s">
        <v>41</v>
      </c>
      <c r="C8743" s="1">
        <v>5.0</v>
      </c>
      <c r="E8743" s="1">
        <v>20.0</v>
      </c>
      <c r="F8743" s="1" t="s">
        <v>39</v>
      </c>
      <c r="G8743" s="1" t="s">
        <v>24</v>
      </c>
      <c r="H8743" s="6">
        <v>45209.0</v>
      </c>
      <c r="J8743" s="3">
        <f t="shared" si="2"/>
        <v>5</v>
      </c>
      <c r="K8743" s="4">
        <f t="shared" si="3"/>
        <v>4</v>
      </c>
      <c r="L8743" s="4">
        <f t="shared" si="4"/>
        <v>20</v>
      </c>
      <c r="S8743" s="1" t="s">
        <v>8780</v>
      </c>
      <c r="T8743" s="4" t="str">
        <f t="shared" si="5"/>
        <v>Smoothie</v>
      </c>
      <c r="U8743" s="4" t="str">
        <f t="shared" si="6"/>
        <v>Takeaway</v>
      </c>
      <c r="V8743" s="4" t="str">
        <f t="shared" si="7"/>
        <v>Digital Wallet</v>
      </c>
      <c r="W8743" s="4">
        <f t="shared" ref="W8743:Y8743" si="8750">IF(OR(J8743 = "ERROR", J8743 = ""), "UNKNOWN", J8743)</f>
        <v>5</v>
      </c>
      <c r="X8743" s="4">
        <f t="shared" si="8750"/>
        <v>4</v>
      </c>
      <c r="Y8743" s="4">
        <f t="shared" si="8750"/>
        <v>20</v>
      </c>
      <c r="Z8743" s="7">
        <f t="shared" si="9"/>
        <v>45209</v>
      </c>
    </row>
    <row r="8744">
      <c r="A8744" s="1" t="s">
        <v>8781</v>
      </c>
      <c r="B8744" s="1" t="s">
        <v>44</v>
      </c>
      <c r="C8744" s="1">
        <v>2.0</v>
      </c>
      <c r="D8744" s="1">
        <v>4.0</v>
      </c>
      <c r="E8744" s="1">
        <v>8.0</v>
      </c>
      <c r="G8744" s="1" t="s">
        <v>24</v>
      </c>
      <c r="H8744" s="2">
        <v>44968.0</v>
      </c>
      <c r="J8744" s="3">
        <f t="shared" si="2"/>
        <v>2</v>
      </c>
      <c r="K8744" s="4">
        <f t="shared" si="3"/>
        <v>4</v>
      </c>
      <c r="L8744" s="4">
        <f t="shared" si="4"/>
        <v>8</v>
      </c>
      <c r="S8744" s="1" t="s">
        <v>8781</v>
      </c>
      <c r="T8744" s="4" t="str">
        <f t="shared" si="5"/>
        <v>Sandwich</v>
      </c>
      <c r="U8744" s="4" t="str">
        <f t="shared" si="6"/>
        <v>Takeaway</v>
      </c>
      <c r="V8744" s="4" t="str">
        <f t="shared" si="7"/>
        <v>UNKNOWN</v>
      </c>
      <c r="W8744" s="4">
        <f t="shared" ref="W8744:Y8744" si="8751">IF(OR(J8744 = "ERROR", J8744 = ""), "UNKNOWN", J8744)</f>
        <v>2</v>
      </c>
      <c r="X8744" s="4">
        <f t="shared" si="8751"/>
        <v>4</v>
      </c>
      <c r="Y8744" s="4">
        <f t="shared" si="8751"/>
        <v>8</v>
      </c>
      <c r="Z8744" s="5">
        <f t="shared" si="9"/>
        <v>44968</v>
      </c>
    </row>
    <row r="8745">
      <c r="A8745" s="1" t="s">
        <v>8782</v>
      </c>
      <c r="B8745" s="1" t="s">
        <v>81</v>
      </c>
      <c r="C8745" s="1">
        <v>1.0</v>
      </c>
      <c r="D8745" s="1">
        <v>1.5</v>
      </c>
      <c r="E8745" s="1">
        <v>1.5</v>
      </c>
      <c r="F8745" s="1" t="s">
        <v>28</v>
      </c>
      <c r="G8745" s="1" t="s">
        <v>29</v>
      </c>
      <c r="H8745" s="2">
        <v>44948.0</v>
      </c>
      <c r="J8745" s="3">
        <f t="shared" si="2"/>
        <v>1</v>
      </c>
      <c r="K8745" s="4">
        <f t="shared" si="3"/>
        <v>1.5</v>
      </c>
      <c r="L8745" s="4">
        <f t="shared" si="4"/>
        <v>1.5</v>
      </c>
      <c r="S8745" s="1" t="s">
        <v>8782</v>
      </c>
      <c r="T8745" s="4" t="str">
        <f t="shared" si="5"/>
        <v>Tea</v>
      </c>
      <c r="U8745" s="4" t="str">
        <f t="shared" si="6"/>
        <v>In-store</v>
      </c>
      <c r="V8745" s="4" t="str">
        <f t="shared" si="7"/>
        <v>Cash</v>
      </c>
      <c r="W8745" s="4">
        <f t="shared" ref="W8745:Y8745" si="8752">IF(OR(J8745 = "ERROR", J8745 = ""), "UNKNOWN", J8745)</f>
        <v>1</v>
      </c>
      <c r="X8745" s="4">
        <f t="shared" si="8752"/>
        <v>1.5</v>
      </c>
      <c r="Y8745" s="4">
        <f t="shared" si="8752"/>
        <v>1.5</v>
      </c>
      <c r="Z8745" s="5">
        <f t="shared" si="9"/>
        <v>44948</v>
      </c>
    </row>
    <row r="8746">
      <c r="A8746" s="1" t="s">
        <v>8783</v>
      </c>
      <c r="B8746" s="1" t="s">
        <v>36</v>
      </c>
      <c r="C8746" s="1">
        <v>3.0</v>
      </c>
      <c r="D8746" s="1">
        <v>5.0</v>
      </c>
      <c r="E8746" s="1">
        <v>15.0</v>
      </c>
      <c r="F8746" s="1" t="s">
        <v>28</v>
      </c>
      <c r="G8746" s="1" t="s">
        <v>24</v>
      </c>
      <c r="H8746" s="2">
        <v>45203.0</v>
      </c>
      <c r="J8746" s="3">
        <f t="shared" si="2"/>
        <v>3</v>
      </c>
      <c r="K8746" s="4">
        <f t="shared" si="3"/>
        <v>5</v>
      </c>
      <c r="L8746" s="4">
        <f t="shared" si="4"/>
        <v>15</v>
      </c>
      <c r="S8746" s="1" t="s">
        <v>8783</v>
      </c>
      <c r="T8746" s="4" t="str">
        <f t="shared" si="5"/>
        <v>Salad</v>
      </c>
      <c r="U8746" s="4" t="str">
        <f t="shared" si="6"/>
        <v>Takeaway</v>
      </c>
      <c r="V8746" s="4" t="str">
        <f t="shared" si="7"/>
        <v>Cash</v>
      </c>
      <c r="W8746" s="4">
        <f t="shared" ref="W8746:Y8746" si="8753">IF(OR(J8746 = "ERROR", J8746 = ""), "UNKNOWN", J8746)</f>
        <v>3</v>
      </c>
      <c r="X8746" s="4">
        <f t="shared" si="8753"/>
        <v>5</v>
      </c>
      <c r="Y8746" s="4">
        <f t="shared" si="8753"/>
        <v>15</v>
      </c>
      <c r="Z8746" s="5">
        <f t="shared" si="9"/>
        <v>45203</v>
      </c>
    </row>
    <row r="8747">
      <c r="A8747" s="1" t="s">
        <v>8784</v>
      </c>
      <c r="B8747" s="1" t="s">
        <v>30</v>
      </c>
      <c r="C8747" s="1">
        <v>5.0</v>
      </c>
      <c r="D8747" s="1">
        <v>5.0</v>
      </c>
      <c r="E8747" s="1">
        <v>25.0</v>
      </c>
      <c r="F8747" s="1" t="s">
        <v>39</v>
      </c>
      <c r="G8747" s="1" t="s">
        <v>29</v>
      </c>
      <c r="H8747" s="6">
        <v>45213.0</v>
      </c>
      <c r="J8747" s="3">
        <f t="shared" si="2"/>
        <v>5</v>
      </c>
      <c r="K8747" s="4">
        <f t="shared" si="3"/>
        <v>5</v>
      </c>
      <c r="L8747" s="4">
        <f t="shared" si="4"/>
        <v>25</v>
      </c>
      <c r="S8747" s="1" t="s">
        <v>8784</v>
      </c>
      <c r="T8747" s="4" t="str">
        <f t="shared" si="5"/>
        <v>UNKNOWN</v>
      </c>
      <c r="U8747" s="4" t="str">
        <f t="shared" si="6"/>
        <v>In-store</v>
      </c>
      <c r="V8747" s="4" t="str">
        <f t="shared" si="7"/>
        <v>Digital Wallet</v>
      </c>
      <c r="W8747" s="4">
        <f t="shared" ref="W8747:Y8747" si="8754">IF(OR(J8747 = "ERROR", J8747 = ""), "UNKNOWN", J8747)</f>
        <v>5</v>
      </c>
      <c r="X8747" s="4">
        <f t="shared" si="8754"/>
        <v>5</v>
      </c>
      <c r="Y8747" s="4">
        <f t="shared" si="8754"/>
        <v>25</v>
      </c>
      <c r="Z8747" s="7">
        <f t="shared" si="9"/>
        <v>45213</v>
      </c>
    </row>
    <row r="8748">
      <c r="A8748" s="1" t="s">
        <v>8785</v>
      </c>
      <c r="B8748" s="1" t="s">
        <v>55</v>
      </c>
      <c r="C8748" s="1">
        <v>3.0</v>
      </c>
      <c r="D8748" s="1">
        <v>3.0</v>
      </c>
      <c r="E8748" s="1">
        <v>9.0</v>
      </c>
      <c r="F8748" s="1" t="s">
        <v>23</v>
      </c>
      <c r="H8748" s="2">
        <v>45059.0</v>
      </c>
      <c r="J8748" s="3">
        <f t="shared" si="2"/>
        <v>3</v>
      </c>
      <c r="K8748" s="4">
        <f t="shared" si="3"/>
        <v>3</v>
      </c>
      <c r="L8748" s="4">
        <f t="shared" si="4"/>
        <v>9</v>
      </c>
      <c r="S8748" s="1" t="s">
        <v>8785</v>
      </c>
      <c r="T8748" s="4" t="str">
        <f t="shared" si="5"/>
        <v>Juice</v>
      </c>
      <c r="U8748" s="4" t="str">
        <f t="shared" si="6"/>
        <v>UNKNOWN</v>
      </c>
      <c r="V8748" s="4" t="str">
        <f t="shared" si="7"/>
        <v>Credit Card</v>
      </c>
      <c r="W8748" s="4">
        <f t="shared" ref="W8748:Y8748" si="8755">IF(OR(J8748 = "ERROR", J8748 = ""), "UNKNOWN", J8748)</f>
        <v>3</v>
      </c>
      <c r="X8748" s="4">
        <f t="shared" si="8755"/>
        <v>3</v>
      </c>
      <c r="Y8748" s="4">
        <f t="shared" si="8755"/>
        <v>9</v>
      </c>
      <c r="Z8748" s="5">
        <f t="shared" si="9"/>
        <v>45059</v>
      </c>
    </row>
    <row r="8749">
      <c r="A8749" s="1" t="s">
        <v>8786</v>
      </c>
      <c r="B8749" s="1" t="s">
        <v>30</v>
      </c>
      <c r="C8749" s="1">
        <v>1.0</v>
      </c>
      <c r="D8749" s="1">
        <v>2.0</v>
      </c>
      <c r="E8749" s="1">
        <v>2.0</v>
      </c>
      <c r="G8749" s="1" t="s">
        <v>24</v>
      </c>
      <c r="H8749" s="6">
        <v>45273.0</v>
      </c>
      <c r="J8749" s="3">
        <f t="shared" si="2"/>
        <v>1</v>
      </c>
      <c r="K8749" s="4">
        <f t="shared" si="3"/>
        <v>2</v>
      </c>
      <c r="L8749" s="4">
        <f t="shared" si="4"/>
        <v>2</v>
      </c>
      <c r="S8749" s="1" t="s">
        <v>8786</v>
      </c>
      <c r="T8749" s="4" t="str">
        <f t="shared" si="5"/>
        <v>UNKNOWN</v>
      </c>
      <c r="U8749" s="4" t="str">
        <f t="shared" si="6"/>
        <v>Takeaway</v>
      </c>
      <c r="V8749" s="4" t="str">
        <f t="shared" si="7"/>
        <v>UNKNOWN</v>
      </c>
      <c r="W8749" s="4">
        <f t="shared" ref="W8749:Y8749" si="8756">IF(OR(J8749 = "ERROR", J8749 = ""), "UNKNOWN", J8749)</f>
        <v>1</v>
      </c>
      <c r="X8749" s="4">
        <f t="shared" si="8756"/>
        <v>2</v>
      </c>
      <c r="Y8749" s="4">
        <f t="shared" si="8756"/>
        <v>2</v>
      </c>
      <c r="Z8749" s="7">
        <f t="shared" si="9"/>
        <v>45273</v>
      </c>
    </row>
    <row r="8750">
      <c r="A8750" s="1" t="s">
        <v>8787</v>
      </c>
      <c r="B8750" s="1" t="s">
        <v>41</v>
      </c>
      <c r="C8750" s="1">
        <v>5.0</v>
      </c>
      <c r="D8750" s="1">
        <v>4.0</v>
      </c>
      <c r="E8750" s="1">
        <v>20.0</v>
      </c>
      <c r="F8750" s="1" t="s">
        <v>28</v>
      </c>
      <c r="H8750" s="2">
        <v>45162.0</v>
      </c>
      <c r="J8750" s="3">
        <f t="shared" si="2"/>
        <v>5</v>
      </c>
      <c r="K8750" s="4">
        <f t="shared" si="3"/>
        <v>4</v>
      </c>
      <c r="L8750" s="4">
        <f t="shared" si="4"/>
        <v>20</v>
      </c>
      <c r="S8750" s="1" t="s">
        <v>8787</v>
      </c>
      <c r="T8750" s="4" t="str">
        <f t="shared" si="5"/>
        <v>Smoothie</v>
      </c>
      <c r="U8750" s="4" t="str">
        <f t="shared" si="6"/>
        <v>UNKNOWN</v>
      </c>
      <c r="V8750" s="4" t="str">
        <f t="shared" si="7"/>
        <v>Cash</v>
      </c>
      <c r="W8750" s="4">
        <f t="shared" ref="W8750:Y8750" si="8757">IF(OR(J8750 = "ERROR", J8750 = ""), "UNKNOWN", J8750)</f>
        <v>5</v>
      </c>
      <c r="X8750" s="4">
        <f t="shared" si="8757"/>
        <v>4</v>
      </c>
      <c r="Y8750" s="4">
        <f t="shared" si="8757"/>
        <v>20</v>
      </c>
      <c r="Z8750" s="5">
        <f t="shared" si="9"/>
        <v>45162</v>
      </c>
    </row>
    <row r="8751">
      <c r="A8751" s="1" t="s">
        <v>8788</v>
      </c>
      <c r="B8751" s="1" t="s">
        <v>36</v>
      </c>
      <c r="C8751" s="1">
        <v>3.0</v>
      </c>
      <c r="D8751" s="1">
        <v>5.0</v>
      </c>
      <c r="E8751" s="1">
        <v>15.0</v>
      </c>
      <c r="F8751" s="1" t="s">
        <v>30</v>
      </c>
      <c r="G8751" s="1" t="s">
        <v>24</v>
      </c>
      <c r="H8751" s="2">
        <v>45072.0</v>
      </c>
      <c r="J8751" s="3">
        <f t="shared" si="2"/>
        <v>3</v>
      </c>
      <c r="K8751" s="4">
        <f t="shared" si="3"/>
        <v>5</v>
      </c>
      <c r="L8751" s="4">
        <f t="shared" si="4"/>
        <v>15</v>
      </c>
      <c r="S8751" s="1" t="s">
        <v>8788</v>
      </c>
      <c r="T8751" s="4" t="str">
        <f t="shared" si="5"/>
        <v>Salad</v>
      </c>
      <c r="U8751" s="4" t="str">
        <f t="shared" si="6"/>
        <v>Takeaway</v>
      </c>
      <c r="V8751" s="4" t="str">
        <f t="shared" si="7"/>
        <v>UNKNOWN</v>
      </c>
      <c r="W8751" s="4">
        <f t="shared" ref="W8751:Y8751" si="8758">IF(OR(J8751 = "ERROR", J8751 = ""), "UNKNOWN", J8751)</f>
        <v>3</v>
      </c>
      <c r="X8751" s="4">
        <f t="shared" si="8758"/>
        <v>5</v>
      </c>
      <c r="Y8751" s="4">
        <f t="shared" si="8758"/>
        <v>15</v>
      </c>
      <c r="Z8751" s="5">
        <f t="shared" si="9"/>
        <v>45072</v>
      </c>
    </row>
    <row r="8752">
      <c r="A8752" s="1" t="s">
        <v>8789</v>
      </c>
      <c r="B8752" s="1" t="s">
        <v>36</v>
      </c>
      <c r="C8752" s="1">
        <v>2.0</v>
      </c>
      <c r="E8752" s="1">
        <v>10.0</v>
      </c>
      <c r="F8752" s="1" t="s">
        <v>23</v>
      </c>
      <c r="G8752" s="1" t="s">
        <v>24</v>
      </c>
      <c r="H8752" s="2">
        <v>45207.0</v>
      </c>
      <c r="J8752" s="3">
        <f t="shared" si="2"/>
        <v>2</v>
      </c>
      <c r="K8752" s="4">
        <f t="shared" si="3"/>
        <v>5</v>
      </c>
      <c r="L8752" s="4">
        <f t="shared" si="4"/>
        <v>10</v>
      </c>
      <c r="S8752" s="1" t="s">
        <v>8789</v>
      </c>
      <c r="T8752" s="4" t="str">
        <f t="shared" si="5"/>
        <v>Salad</v>
      </c>
      <c r="U8752" s="4" t="str">
        <f t="shared" si="6"/>
        <v>Takeaway</v>
      </c>
      <c r="V8752" s="4" t="str">
        <f t="shared" si="7"/>
        <v>Credit Card</v>
      </c>
      <c r="W8752" s="4">
        <f t="shared" ref="W8752:Y8752" si="8759">IF(OR(J8752 = "ERROR", J8752 = ""), "UNKNOWN", J8752)</f>
        <v>2</v>
      </c>
      <c r="X8752" s="4">
        <f t="shared" si="8759"/>
        <v>5</v>
      </c>
      <c r="Y8752" s="4">
        <f t="shared" si="8759"/>
        <v>10</v>
      </c>
      <c r="Z8752" s="5">
        <f t="shared" si="9"/>
        <v>45207</v>
      </c>
    </row>
    <row r="8753">
      <c r="A8753" s="1" t="s">
        <v>8790</v>
      </c>
      <c r="B8753" s="1" t="s">
        <v>44</v>
      </c>
      <c r="C8753" s="1">
        <v>2.0</v>
      </c>
      <c r="D8753" s="1">
        <v>4.0</v>
      </c>
      <c r="E8753" s="1">
        <v>8.0</v>
      </c>
      <c r="F8753" s="1" t="s">
        <v>39</v>
      </c>
      <c r="G8753" s="1" t="s">
        <v>29</v>
      </c>
      <c r="H8753" s="6">
        <v>45222.0</v>
      </c>
      <c r="J8753" s="3">
        <f t="shared" si="2"/>
        <v>2</v>
      </c>
      <c r="K8753" s="4">
        <f t="shared" si="3"/>
        <v>4</v>
      </c>
      <c r="L8753" s="4">
        <f t="shared" si="4"/>
        <v>8</v>
      </c>
      <c r="S8753" s="1" t="s">
        <v>8790</v>
      </c>
      <c r="T8753" s="4" t="str">
        <f t="shared" si="5"/>
        <v>Sandwich</v>
      </c>
      <c r="U8753" s="4" t="str">
        <f t="shared" si="6"/>
        <v>In-store</v>
      </c>
      <c r="V8753" s="4" t="str">
        <f t="shared" si="7"/>
        <v>Digital Wallet</v>
      </c>
      <c r="W8753" s="4">
        <f t="shared" ref="W8753:Y8753" si="8760">IF(OR(J8753 = "ERROR", J8753 = ""), "UNKNOWN", J8753)</f>
        <v>2</v>
      </c>
      <c r="X8753" s="4">
        <f t="shared" si="8760"/>
        <v>4</v>
      </c>
      <c r="Y8753" s="4">
        <f t="shared" si="8760"/>
        <v>8</v>
      </c>
      <c r="Z8753" s="7">
        <f t="shared" si="9"/>
        <v>45222</v>
      </c>
    </row>
    <row r="8754">
      <c r="A8754" s="1" t="s">
        <v>8791</v>
      </c>
      <c r="B8754" s="1" t="s">
        <v>36</v>
      </c>
      <c r="C8754" s="1" t="s">
        <v>30</v>
      </c>
      <c r="D8754" s="1">
        <v>5.0</v>
      </c>
      <c r="E8754" s="1">
        <v>20.0</v>
      </c>
      <c r="G8754" s="1" t="s">
        <v>24</v>
      </c>
      <c r="H8754" s="2">
        <v>44951.0</v>
      </c>
      <c r="J8754" s="3">
        <f t="shared" si="2"/>
        <v>4</v>
      </c>
      <c r="K8754" s="4">
        <f t="shared" si="3"/>
        <v>5</v>
      </c>
      <c r="L8754" s="4">
        <f t="shared" si="4"/>
        <v>20</v>
      </c>
      <c r="S8754" s="1" t="s">
        <v>8791</v>
      </c>
      <c r="T8754" s="4" t="str">
        <f t="shared" si="5"/>
        <v>Salad</v>
      </c>
      <c r="U8754" s="4" t="str">
        <f t="shared" si="6"/>
        <v>Takeaway</v>
      </c>
      <c r="V8754" s="4" t="str">
        <f t="shared" si="7"/>
        <v>UNKNOWN</v>
      </c>
      <c r="W8754" s="4">
        <f t="shared" ref="W8754:Y8754" si="8761">IF(OR(J8754 = "ERROR", J8754 = ""), "UNKNOWN", J8754)</f>
        <v>4</v>
      </c>
      <c r="X8754" s="4">
        <f t="shared" si="8761"/>
        <v>5</v>
      </c>
      <c r="Y8754" s="4">
        <f t="shared" si="8761"/>
        <v>20</v>
      </c>
      <c r="Z8754" s="5">
        <f t="shared" si="9"/>
        <v>44951</v>
      </c>
    </row>
    <row r="8755">
      <c r="A8755" s="1" t="s">
        <v>8792</v>
      </c>
      <c r="B8755" s="1" t="s">
        <v>22</v>
      </c>
      <c r="C8755" s="1">
        <v>5.0</v>
      </c>
      <c r="D8755" s="1">
        <v>2.0</v>
      </c>
      <c r="E8755" s="1">
        <v>10.0</v>
      </c>
      <c r="F8755" s="1" t="s">
        <v>23</v>
      </c>
      <c r="H8755" s="2">
        <v>44970.0</v>
      </c>
      <c r="J8755" s="3">
        <f t="shared" si="2"/>
        <v>5</v>
      </c>
      <c r="K8755" s="4">
        <f t="shared" si="3"/>
        <v>2</v>
      </c>
      <c r="L8755" s="4">
        <f t="shared" si="4"/>
        <v>10</v>
      </c>
      <c r="S8755" s="1" t="s">
        <v>8792</v>
      </c>
      <c r="T8755" s="4" t="str">
        <f t="shared" si="5"/>
        <v>Coffee</v>
      </c>
      <c r="U8755" s="4" t="str">
        <f t="shared" si="6"/>
        <v>UNKNOWN</v>
      </c>
      <c r="V8755" s="4" t="str">
        <f t="shared" si="7"/>
        <v>Credit Card</v>
      </c>
      <c r="W8755" s="4">
        <f t="shared" ref="W8755:Y8755" si="8762">IF(OR(J8755 = "ERROR", J8755 = ""), "UNKNOWN", J8755)</f>
        <v>5</v>
      </c>
      <c r="X8755" s="4">
        <f t="shared" si="8762"/>
        <v>2</v>
      </c>
      <c r="Y8755" s="4">
        <f t="shared" si="8762"/>
        <v>10</v>
      </c>
      <c r="Z8755" s="5">
        <f t="shared" si="9"/>
        <v>44970</v>
      </c>
    </row>
    <row r="8756">
      <c r="A8756" s="1" t="s">
        <v>8793</v>
      </c>
      <c r="B8756" s="1" t="s">
        <v>41</v>
      </c>
      <c r="C8756" s="1">
        <v>4.0</v>
      </c>
      <c r="D8756" s="1">
        <v>4.0</v>
      </c>
      <c r="E8756" s="1">
        <v>16.0</v>
      </c>
      <c r="F8756" s="1" t="s">
        <v>39</v>
      </c>
      <c r="H8756" s="2">
        <v>45131.0</v>
      </c>
      <c r="J8756" s="3">
        <f t="shared" si="2"/>
        <v>4</v>
      </c>
      <c r="K8756" s="4">
        <f t="shared" si="3"/>
        <v>4</v>
      </c>
      <c r="L8756" s="4">
        <f t="shared" si="4"/>
        <v>16</v>
      </c>
      <c r="S8756" s="1" t="s">
        <v>8793</v>
      </c>
      <c r="T8756" s="4" t="str">
        <f t="shared" si="5"/>
        <v>Smoothie</v>
      </c>
      <c r="U8756" s="4" t="str">
        <f t="shared" si="6"/>
        <v>UNKNOWN</v>
      </c>
      <c r="V8756" s="4" t="str">
        <f t="shared" si="7"/>
        <v>Digital Wallet</v>
      </c>
      <c r="W8756" s="4">
        <f t="shared" ref="W8756:Y8756" si="8763">IF(OR(J8756 = "ERROR", J8756 = ""), "UNKNOWN", J8756)</f>
        <v>4</v>
      </c>
      <c r="X8756" s="4">
        <f t="shared" si="8763"/>
        <v>4</v>
      </c>
      <c r="Y8756" s="4">
        <f t="shared" si="8763"/>
        <v>16</v>
      </c>
      <c r="Z8756" s="5">
        <f t="shared" si="9"/>
        <v>45131</v>
      </c>
    </row>
    <row r="8757">
      <c r="A8757" s="1" t="s">
        <v>8794</v>
      </c>
      <c r="B8757" s="1" t="s">
        <v>44</v>
      </c>
      <c r="C8757" s="1">
        <v>1.0</v>
      </c>
      <c r="D8757" s="1">
        <v>4.0</v>
      </c>
      <c r="E8757" s="1">
        <v>4.0</v>
      </c>
      <c r="F8757" s="1" t="s">
        <v>28</v>
      </c>
      <c r="G8757" s="1" t="s">
        <v>29</v>
      </c>
      <c r="H8757" s="2">
        <v>45078.0</v>
      </c>
      <c r="J8757" s="3">
        <f t="shared" si="2"/>
        <v>1</v>
      </c>
      <c r="K8757" s="4">
        <f t="shared" si="3"/>
        <v>4</v>
      </c>
      <c r="L8757" s="4">
        <f t="shared" si="4"/>
        <v>4</v>
      </c>
      <c r="S8757" s="1" t="s">
        <v>8794</v>
      </c>
      <c r="T8757" s="4" t="str">
        <f t="shared" si="5"/>
        <v>Sandwich</v>
      </c>
      <c r="U8757" s="4" t="str">
        <f t="shared" si="6"/>
        <v>In-store</v>
      </c>
      <c r="V8757" s="4" t="str">
        <f t="shared" si="7"/>
        <v>Cash</v>
      </c>
      <c r="W8757" s="4">
        <f t="shared" ref="W8757:Y8757" si="8764">IF(OR(J8757 = "ERROR", J8757 = ""), "UNKNOWN", J8757)</f>
        <v>1</v>
      </c>
      <c r="X8757" s="4">
        <f t="shared" si="8764"/>
        <v>4</v>
      </c>
      <c r="Y8757" s="4">
        <f t="shared" si="8764"/>
        <v>4</v>
      </c>
      <c r="Z8757" s="5">
        <f t="shared" si="9"/>
        <v>45078</v>
      </c>
    </row>
    <row r="8758">
      <c r="A8758" s="1" t="s">
        <v>8795</v>
      </c>
      <c r="B8758" s="1" t="s">
        <v>22</v>
      </c>
      <c r="C8758" s="1">
        <v>3.0</v>
      </c>
      <c r="D8758" s="1">
        <v>2.0</v>
      </c>
      <c r="E8758" s="1">
        <v>6.0</v>
      </c>
      <c r="F8758" s="1" t="s">
        <v>39</v>
      </c>
      <c r="G8758" s="1" t="s">
        <v>30</v>
      </c>
      <c r="H8758" s="2">
        <v>45238.0</v>
      </c>
      <c r="J8758" s="3">
        <f t="shared" si="2"/>
        <v>3</v>
      </c>
      <c r="K8758" s="4">
        <f t="shared" si="3"/>
        <v>2</v>
      </c>
      <c r="L8758" s="4">
        <f t="shared" si="4"/>
        <v>6</v>
      </c>
      <c r="S8758" s="1" t="s">
        <v>8795</v>
      </c>
      <c r="T8758" s="4" t="str">
        <f t="shared" si="5"/>
        <v>Coffee</v>
      </c>
      <c r="U8758" s="4" t="str">
        <f t="shared" si="6"/>
        <v>UNKNOWN</v>
      </c>
      <c r="V8758" s="4" t="str">
        <f t="shared" si="7"/>
        <v>Digital Wallet</v>
      </c>
      <c r="W8758" s="4">
        <f t="shared" ref="W8758:Y8758" si="8765">IF(OR(J8758 = "ERROR", J8758 = ""), "UNKNOWN", J8758)</f>
        <v>3</v>
      </c>
      <c r="X8758" s="4">
        <f t="shared" si="8765"/>
        <v>2</v>
      </c>
      <c r="Y8758" s="4">
        <f t="shared" si="8765"/>
        <v>6</v>
      </c>
      <c r="Z8758" s="5">
        <f t="shared" si="9"/>
        <v>45238</v>
      </c>
    </row>
    <row r="8759">
      <c r="A8759" s="1" t="s">
        <v>8796</v>
      </c>
      <c r="B8759" s="1" t="s">
        <v>27</v>
      </c>
      <c r="C8759" s="1" t="s">
        <v>30</v>
      </c>
      <c r="D8759" s="1">
        <v>3.0</v>
      </c>
      <c r="E8759" s="1">
        <v>9.0</v>
      </c>
      <c r="F8759" s="1" t="s">
        <v>28</v>
      </c>
      <c r="G8759" s="1" t="s">
        <v>24</v>
      </c>
      <c r="H8759" s="2">
        <v>44955.0</v>
      </c>
      <c r="J8759" s="3">
        <f t="shared" si="2"/>
        <v>3</v>
      </c>
      <c r="K8759" s="4">
        <f t="shared" si="3"/>
        <v>3</v>
      </c>
      <c r="L8759" s="4">
        <f t="shared" si="4"/>
        <v>9</v>
      </c>
      <c r="S8759" s="1" t="s">
        <v>8796</v>
      </c>
      <c r="T8759" s="4" t="str">
        <f t="shared" si="5"/>
        <v>Cake</v>
      </c>
      <c r="U8759" s="4" t="str">
        <f t="shared" si="6"/>
        <v>Takeaway</v>
      </c>
      <c r="V8759" s="4" t="str">
        <f t="shared" si="7"/>
        <v>Cash</v>
      </c>
      <c r="W8759" s="4">
        <f t="shared" ref="W8759:Y8759" si="8766">IF(OR(J8759 = "ERROR", J8759 = ""), "UNKNOWN", J8759)</f>
        <v>3</v>
      </c>
      <c r="X8759" s="4">
        <f t="shared" si="8766"/>
        <v>3</v>
      </c>
      <c r="Y8759" s="4">
        <f t="shared" si="8766"/>
        <v>9</v>
      </c>
      <c r="Z8759" s="5">
        <f t="shared" si="9"/>
        <v>44955</v>
      </c>
    </row>
    <row r="8760">
      <c r="A8760" s="1" t="s">
        <v>8797</v>
      </c>
      <c r="B8760" s="1" t="s">
        <v>32</v>
      </c>
      <c r="C8760" s="1">
        <v>1.0</v>
      </c>
      <c r="D8760" s="1">
        <v>1.0</v>
      </c>
      <c r="E8760" s="1">
        <v>1.0</v>
      </c>
      <c r="F8760" s="1" t="s">
        <v>28</v>
      </c>
      <c r="H8760" s="2">
        <v>45186.0</v>
      </c>
      <c r="J8760" s="3">
        <f t="shared" si="2"/>
        <v>1</v>
      </c>
      <c r="K8760" s="4">
        <f t="shared" si="3"/>
        <v>1</v>
      </c>
      <c r="L8760" s="4">
        <f t="shared" si="4"/>
        <v>1</v>
      </c>
      <c r="S8760" s="1" t="s">
        <v>8797</v>
      </c>
      <c r="T8760" s="4" t="str">
        <f t="shared" si="5"/>
        <v>Cookie</v>
      </c>
      <c r="U8760" s="4" t="str">
        <f t="shared" si="6"/>
        <v>UNKNOWN</v>
      </c>
      <c r="V8760" s="4" t="str">
        <f t="shared" si="7"/>
        <v>Cash</v>
      </c>
      <c r="W8760" s="4">
        <f t="shared" ref="W8760:Y8760" si="8767">IF(OR(J8760 = "ERROR", J8760 = ""), "UNKNOWN", J8760)</f>
        <v>1</v>
      </c>
      <c r="X8760" s="4">
        <f t="shared" si="8767"/>
        <v>1</v>
      </c>
      <c r="Y8760" s="4">
        <f t="shared" si="8767"/>
        <v>1</v>
      </c>
      <c r="Z8760" s="5">
        <f t="shared" si="9"/>
        <v>45186</v>
      </c>
    </row>
    <row r="8761">
      <c r="A8761" s="1" t="s">
        <v>8798</v>
      </c>
      <c r="B8761" s="1" t="s">
        <v>22</v>
      </c>
      <c r="C8761" s="1">
        <v>5.0</v>
      </c>
      <c r="D8761" s="1">
        <v>2.0</v>
      </c>
      <c r="E8761" s="1">
        <v>10.0</v>
      </c>
      <c r="F8761" s="1" t="s">
        <v>23</v>
      </c>
      <c r="G8761" s="1" t="s">
        <v>24</v>
      </c>
      <c r="H8761" s="2">
        <v>45101.0</v>
      </c>
      <c r="J8761" s="3">
        <f t="shared" si="2"/>
        <v>5</v>
      </c>
      <c r="K8761" s="4">
        <f t="shared" si="3"/>
        <v>2</v>
      </c>
      <c r="L8761" s="4">
        <f t="shared" si="4"/>
        <v>10</v>
      </c>
      <c r="S8761" s="1" t="s">
        <v>8798</v>
      </c>
      <c r="T8761" s="4" t="str">
        <f t="shared" si="5"/>
        <v>Coffee</v>
      </c>
      <c r="U8761" s="4" t="str">
        <f t="shared" si="6"/>
        <v>Takeaway</v>
      </c>
      <c r="V8761" s="4" t="str">
        <f t="shared" si="7"/>
        <v>Credit Card</v>
      </c>
      <c r="W8761" s="4">
        <f t="shared" ref="W8761:Y8761" si="8768">IF(OR(J8761 = "ERROR", J8761 = ""), "UNKNOWN", J8761)</f>
        <v>5</v>
      </c>
      <c r="X8761" s="4">
        <f t="shared" si="8768"/>
        <v>2</v>
      </c>
      <c r="Y8761" s="4">
        <f t="shared" si="8768"/>
        <v>10</v>
      </c>
      <c r="Z8761" s="5">
        <f t="shared" si="9"/>
        <v>45101</v>
      </c>
    </row>
    <row r="8762">
      <c r="A8762" s="1" t="s">
        <v>8799</v>
      </c>
      <c r="B8762" s="1" t="s">
        <v>36</v>
      </c>
      <c r="C8762" s="1">
        <v>4.0</v>
      </c>
      <c r="D8762" s="1">
        <v>5.0</v>
      </c>
      <c r="E8762" s="1">
        <v>20.0</v>
      </c>
      <c r="F8762" s="1" t="s">
        <v>28</v>
      </c>
      <c r="G8762" s="1" t="s">
        <v>25</v>
      </c>
      <c r="H8762" s="2">
        <v>45062.0</v>
      </c>
      <c r="J8762" s="3">
        <f t="shared" si="2"/>
        <v>4</v>
      </c>
      <c r="K8762" s="4">
        <f t="shared" si="3"/>
        <v>5</v>
      </c>
      <c r="L8762" s="4">
        <f t="shared" si="4"/>
        <v>20</v>
      </c>
      <c r="S8762" s="1" t="s">
        <v>8799</v>
      </c>
      <c r="T8762" s="4" t="str">
        <f t="shared" si="5"/>
        <v>Salad</v>
      </c>
      <c r="U8762" s="4" t="str">
        <f t="shared" si="6"/>
        <v>UNKNOWN</v>
      </c>
      <c r="V8762" s="4" t="str">
        <f t="shared" si="7"/>
        <v>Cash</v>
      </c>
      <c r="W8762" s="4">
        <f t="shared" ref="W8762:Y8762" si="8769">IF(OR(J8762 = "ERROR", J8762 = ""), "UNKNOWN", J8762)</f>
        <v>4</v>
      </c>
      <c r="X8762" s="4">
        <f t="shared" si="8769"/>
        <v>5</v>
      </c>
      <c r="Y8762" s="4">
        <f t="shared" si="8769"/>
        <v>20</v>
      </c>
      <c r="Z8762" s="5">
        <f t="shared" si="9"/>
        <v>45062</v>
      </c>
    </row>
    <row r="8763">
      <c r="A8763" s="1" t="s">
        <v>8800</v>
      </c>
      <c r="C8763" s="1">
        <v>1.0</v>
      </c>
      <c r="D8763" s="1">
        <v>4.0</v>
      </c>
      <c r="E8763" s="1">
        <v>4.0</v>
      </c>
      <c r="G8763" s="1" t="s">
        <v>29</v>
      </c>
      <c r="H8763" s="2">
        <v>45261.0</v>
      </c>
      <c r="J8763" s="3">
        <f t="shared" si="2"/>
        <v>1</v>
      </c>
      <c r="K8763" s="4">
        <f t="shared" si="3"/>
        <v>4</v>
      </c>
      <c r="L8763" s="4">
        <f t="shared" si="4"/>
        <v>4</v>
      </c>
      <c r="S8763" s="1" t="s">
        <v>8800</v>
      </c>
      <c r="T8763" s="4" t="str">
        <f t="shared" si="5"/>
        <v>UNKNOWN</v>
      </c>
      <c r="U8763" s="4" t="str">
        <f t="shared" si="6"/>
        <v>In-store</v>
      </c>
      <c r="V8763" s="4" t="str">
        <f t="shared" si="7"/>
        <v>UNKNOWN</v>
      </c>
      <c r="W8763" s="4">
        <f t="shared" ref="W8763:Y8763" si="8770">IF(OR(J8763 = "ERROR", J8763 = ""), "UNKNOWN", J8763)</f>
        <v>1</v>
      </c>
      <c r="X8763" s="4">
        <f t="shared" si="8770"/>
        <v>4</v>
      </c>
      <c r="Y8763" s="4">
        <f t="shared" si="8770"/>
        <v>4</v>
      </c>
      <c r="Z8763" s="5">
        <f t="shared" si="9"/>
        <v>45261</v>
      </c>
    </row>
    <row r="8764">
      <c r="A8764" s="1" t="s">
        <v>8801</v>
      </c>
      <c r="B8764" s="1" t="s">
        <v>44</v>
      </c>
      <c r="C8764" s="1">
        <v>2.0</v>
      </c>
      <c r="D8764" s="1">
        <v>4.0</v>
      </c>
      <c r="E8764" s="1">
        <v>8.0</v>
      </c>
      <c r="H8764" s="2">
        <v>45161.0</v>
      </c>
      <c r="J8764" s="3">
        <f t="shared" si="2"/>
        <v>2</v>
      </c>
      <c r="K8764" s="4">
        <f t="shared" si="3"/>
        <v>4</v>
      </c>
      <c r="L8764" s="4">
        <f t="shared" si="4"/>
        <v>8</v>
      </c>
      <c r="S8764" s="1" t="s">
        <v>8801</v>
      </c>
      <c r="T8764" s="4" t="str">
        <f t="shared" si="5"/>
        <v>Sandwich</v>
      </c>
      <c r="U8764" s="4" t="str">
        <f t="shared" si="6"/>
        <v>UNKNOWN</v>
      </c>
      <c r="V8764" s="4" t="str">
        <f t="shared" si="7"/>
        <v>UNKNOWN</v>
      </c>
      <c r="W8764" s="4">
        <f t="shared" ref="W8764:Y8764" si="8771">IF(OR(J8764 = "ERROR", J8764 = ""), "UNKNOWN", J8764)</f>
        <v>2</v>
      </c>
      <c r="X8764" s="4">
        <f t="shared" si="8771"/>
        <v>4</v>
      </c>
      <c r="Y8764" s="4">
        <f t="shared" si="8771"/>
        <v>8</v>
      </c>
      <c r="Z8764" s="5">
        <f t="shared" si="9"/>
        <v>45161</v>
      </c>
    </row>
    <row r="8765">
      <c r="A8765" s="1" t="s">
        <v>8802</v>
      </c>
      <c r="B8765" s="1" t="s">
        <v>81</v>
      </c>
      <c r="C8765" s="1">
        <v>5.0</v>
      </c>
      <c r="D8765" s="1">
        <v>1.5</v>
      </c>
      <c r="E8765" s="1">
        <v>7.5</v>
      </c>
      <c r="F8765" s="1" t="s">
        <v>23</v>
      </c>
      <c r="G8765" s="1" t="s">
        <v>24</v>
      </c>
      <c r="H8765" s="2">
        <v>44967.0</v>
      </c>
      <c r="J8765" s="3">
        <f t="shared" si="2"/>
        <v>5</v>
      </c>
      <c r="K8765" s="4">
        <f t="shared" si="3"/>
        <v>1.5</v>
      </c>
      <c r="L8765" s="4">
        <f t="shared" si="4"/>
        <v>7.5</v>
      </c>
      <c r="S8765" s="1" t="s">
        <v>8802</v>
      </c>
      <c r="T8765" s="4" t="str">
        <f t="shared" si="5"/>
        <v>Tea</v>
      </c>
      <c r="U8765" s="4" t="str">
        <f t="shared" si="6"/>
        <v>Takeaway</v>
      </c>
      <c r="V8765" s="4" t="str">
        <f t="shared" si="7"/>
        <v>Credit Card</v>
      </c>
      <c r="W8765" s="4">
        <f t="shared" ref="W8765:Y8765" si="8772">IF(OR(J8765 = "ERROR", J8765 = ""), "UNKNOWN", J8765)</f>
        <v>5</v>
      </c>
      <c r="X8765" s="4">
        <f t="shared" si="8772"/>
        <v>1.5</v>
      </c>
      <c r="Y8765" s="4">
        <f t="shared" si="8772"/>
        <v>7.5</v>
      </c>
      <c r="Z8765" s="5">
        <f t="shared" si="9"/>
        <v>44967</v>
      </c>
    </row>
    <row r="8766">
      <c r="A8766" s="1" t="s">
        <v>8803</v>
      </c>
      <c r="B8766" s="1" t="s">
        <v>22</v>
      </c>
      <c r="C8766" s="1">
        <v>1.0</v>
      </c>
      <c r="D8766" s="1">
        <v>2.0</v>
      </c>
      <c r="E8766" s="1">
        <v>2.0</v>
      </c>
      <c r="F8766" s="1" t="s">
        <v>39</v>
      </c>
      <c r="H8766" s="2">
        <v>45082.0</v>
      </c>
      <c r="J8766" s="3">
        <f t="shared" si="2"/>
        <v>1</v>
      </c>
      <c r="K8766" s="4">
        <f t="shared" si="3"/>
        <v>2</v>
      </c>
      <c r="L8766" s="4">
        <f t="shared" si="4"/>
        <v>2</v>
      </c>
      <c r="S8766" s="1" t="s">
        <v>8803</v>
      </c>
      <c r="T8766" s="4" t="str">
        <f t="shared" si="5"/>
        <v>Coffee</v>
      </c>
      <c r="U8766" s="4" t="str">
        <f t="shared" si="6"/>
        <v>UNKNOWN</v>
      </c>
      <c r="V8766" s="4" t="str">
        <f t="shared" si="7"/>
        <v>Digital Wallet</v>
      </c>
      <c r="W8766" s="4">
        <f t="shared" ref="W8766:Y8766" si="8773">IF(OR(J8766 = "ERROR", J8766 = ""), "UNKNOWN", J8766)</f>
        <v>1</v>
      </c>
      <c r="X8766" s="4">
        <f t="shared" si="8773"/>
        <v>2</v>
      </c>
      <c r="Y8766" s="4">
        <f t="shared" si="8773"/>
        <v>2</v>
      </c>
      <c r="Z8766" s="5">
        <f t="shared" si="9"/>
        <v>45082</v>
      </c>
    </row>
    <row r="8767">
      <c r="A8767" s="1" t="s">
        <v>8804</v>
      </c>
      <c r="B8767" s="1" t="s">
        <v>22</v>
      </c>
      <c r="C8767" s="1">
        <v>4.0</v>
      </c>
      <c r="D8767" s="1">
        <v>2.0</v>
      </c>
      <c r="E8767" s="1">
        <v>8.0</v>
      </c>
      <c r="F8767" s="1" t="s">
        <v>39</v>
      </c>
      <c r="H8767" s="2">
        <v>45109.0</v>
      </c>
      <c r="J8767" s="3">
        <f t="shared" si="2"/>
        <v>4</v>
      </c>
      <c r="K8767" s="4">
        <f t="shared" si="3"/>
        <v>2</v>
      </c>
      <c r="L8767" s="4">
        <f t="shared" si="4"/>
        <v>8</v>
      </c>
      <c r="S8767" s="1" t="s">
        <v>8804</v>
      </c>
      <c r="T8767" s="4" t="str">
        <f t="shared" si="5"/>
        <v>Coffee</v>
      </c>
      <c r="U8767" s="4" t="str">
        <f t="shared" si="6"/>
        <v>UNKNOWN</v>
      </c>
      <c r="V8767" s="4" t="str">
        <f t="shared" si="7"/>
        <v>Digital Wallet</v>
      </c>
      <c r="W8767" s="4">
        <f t="shared" ref="W8767:Y8767" si="8774">IF(OR(J8767 = "ERROR", J8767 = ""), "UNKNOWN", J8767)</f>
        <v>4</v>
      </c>
      <c r="X8767" s="4">
        <f t="shared" si="8774"/>
        <v>2</v>
      </c>
      <c r="Y8767" s="4">
        <f t="shared" si="8774"/>
        <v>8</v>
      </c>
      <c r="Z8767" s="5">
        <f t="shared" si="9"/>
        <v>45109</v>
      </c>
    </row>
    <row r="8768">
      <c r="A8768" s="1" t="s">
        <v>8805</v>
      </c>
      <c r="B8768" s="1" t="s">
        <v>22</v>
      </c>
      <c r="C8768" s="1">
        <v>1.0</v>
      </c>
      <c r="D8768" s="1">
        <v>2.0</v>
      </c>
      <c r="E8768" s="1">
        <v>2.0</v>
      </c>
      <c r="F8768" s="1" t="s">
        <v>28</v>
      </c>
      <c r="H8768" s="2">
        <v>45122.0</v>
      </c>
      <c r="J8768" s="3">
        <f t="shared" si="2"/>
        <v>1</v>
      </c>
      <c r="K8768" s="4">
        <f t="shared" si="3"/>
        <v>2</v>
      </c>
      <c r="L8768" s="4">
        <f t="shared" si="4"/>
        <v>2</v>
      </c>
      <c r="S8768" s="1" t="s">
        <v>8805</v>
      </c>
      <c r="T8768" s="4" t="str">
        <f t="shared" si="5"/>
        <v>Coffee</v>
      </c>
      <c r="U8768" s="4" t="str">
        <f t="shared" si="6"/>
        <v>UNKNOWN</v>
      </c>
      <c r="V8768" s="4" t="str">
        <f t="shared" si="7"/>
        <v>Cash</v>
      </c>
      <c r="W8768" s="4">
        <f t="shared" ref="W8768:Y8768" si="8775">IF(OR(J8768 = "ERROR", J8768 = ""), "UNKNOWN", J8768)</f>
        <v>1</v>
      </c>
      <c r="X8768" s="4">
        <f t="shared" si="8775"/>
        <v>2</v>
      </c>
      <c r="Y8768" s="4">
        <f t="shared" si="8775"/>
        <v>2</v>
      </c>
      <c r="Z8768" s="5">
        <f t="shared" si="9"/>
        <v>45122</v>
      </c>
    </row>
    <row r="8769">
      <c r="A8769" s="1" t="s">
        <v>8806</v>
      </c>
      <c r="B8769" s="1" t="s">
        <v>27</v>
      </c>
      <c r="C8769" s="1">
        <v>4.0</v>
      </c>
      <c r="D8769" s="1">
        <v>3.0</v>
      </c>
      <c r="E8769" s="1">
        <v>12.0</v>
      </c>
      <c r="F8769" s="1" t="s">
        <v>28</v>
      </c>
      <c r="G8769" s="1" t="s">
        <v>29</v>
      </c>
      <c r="H8769" s="6">
        <v>45259.0</v>
      </c>
      <c r="J8769" s="3">
        <f t="shared" si="2"/>
        <v>4</v>
      </c>
      <c r="K8769" s="4">
        <f t="shared" si="3"/>
        <v>3</v>
      </c>
      <c r="L8769" s="4">
        <f t="shared" si="4"/>
        <v>12</v>
      </c>
      <c r="S8769" s="1" t="s">
        <v>8806</v>
      </c>
      <c r="T8769" s="4" t="str">
        <f t="shared" si="5"/>
        <v>Cake</v>
      </c>
      <c r="U8769" s="4" t="str">
        <f t="shared" si="6"/>
        <v>In-store</v>
      </c>
      <c r="V8769" s="4" t="str">
        <f t="shared" si="7"/>
        <v>Cash</v>
      </c>
      <c r="W8769" s="4">
        <f t="shared" ref="W8769:Y8769" si="8776">IF(OR(J8769 = "ERROR", J8769 = ""), "UNKNOWN", J8769)</f>
        <v>4</v>
      </c>
      <c r="X8769" s="4">
        <f t="shared" si="8776"/>
        <v>3</v>
      </c>
      <c r="Y8769" s="4">
        <f t="shared" si="8776"/>
        <v>12</v>
      </c>
      <c r="Z8769" s="7">
        <f t="shared" si="9"/>
        <v>45259</v>
      </c>
    </row>
    <row r="8770">
      <c r="A8770" s="1" t="s">
        <v>8807</v>
      </c>
      <c r="B8770" s="1" t="s">
        <v>81</v>
      </c>
      <c r="C8770" s="1">
        <v>5.0</v>
      </c>
      <c r="D8770" s="1">
        <v>1.5</v>
      </c>
      <c r="E8770" s="1">
        <v>7.5</v>
      </c>
      <c r="F8770" s="1" t="s">
        <v>28</v>
      </c>
      <c r="H8770" s="6">
        <v>45220.0</v>
      </c>
      <c r="J8770" s="3">
        <f t="shared" si="2"/>
        <v>5</v>
      </c>
      <c r="K8770" s="4">
        <f t="shared" si="3"/>
        <v>1.5</v>
      </c>
      <c r="L8770" s="4">
        <f t="shared" si="4"/>
        <v>7.5</v>
      </c>
      <c r="S8770" s="1" t="s">
        <v>8807</v>
      </c>
      <c r="T8770" s="4" t="str">
        <f t="shared" si="5"/>
        <v>Tea</v>
      </c>
      <c r="U8770" s="4" t="str">
        <f t="shared" si="6"/>
        <v>UNKNOWN</v>
      </c>
      <c r="V8770" s="4" t="str">
        <f t="shared" si="7"/>
        <v>Cash</v>
      </c>
      <c r="W8770" s="4">
        <f t="shared" ref="W8770:Y8770" si="8777">IF(OR(J8770 = "ERROR", J8770 = ""), "UNKNOWN", J8770)</f>
        <v>5</v>
      </c>
      <c r="X8770" s="4">
        <f t="shared" si="8777"/>
        <v>1.5</v>
      </c>
      <c r="Y8770" s="4">
        <f t="shared" si="8777"/>
        <v>7.5</v>
      </c>
      <c r="Z8770" s="7">
        <f t="shared" si="9"/>
        <v>45220</v>
      </c>
    </row>
    <row r="8771">
      <c r="A8771" s="1" t="s">
        <v>8808</v>
      </c>
      <c r="B8771" s="1" t="s">
        <v>81</v>
      </c>
      <c r="C8771" s="1">
        <v>1.0</v>
      </c>
      <c r="D8771" s="1">
        <v>1.5</v>
      </c>
      <c r="E8771" s="1">
        <v>1.5</v>
      </c>
      <c r="H8771" s="2">
        <v>45138.0</v>
      </c>
      <c r="J8771" s="3">
        <f t="shared" si="2"/>
        <v>1</v>
      </c>
      <c r="K8771" s="4">
        <f t="shared" si="3"/>
        <v>1.5</v>
      </c>
      <c r="L8771" s="4">
        <f t="shared" si="4"/>
        <v>1.5</v>
      </c>
      <c r="S8771" s="1" t="s">
        <v>8808</v>
      </c>
      <c r="T8771" s="4" t="str">
        <f t="shared" si="5"/>
        <v>Tea</v>
      </c>
      <c r="U8771" s="4" t="str">
        <f t="shared" si="6"/>
        <v>UNKNOWN</v>
      </c>
      <c r="V8771" s="4" t="str">
        <f t="shared" si="7"/>
        <v>UNKNOWN</v>
      </c>
      <c r="W8771" s="4">
        <f t="shared" ref="W8771:Y8771" si="8778">IF(OR(J8771 = "ERROR", J8771 = ""), "UNKNOWN", J8771)</f>
        <v>1</v>
      </c>
      <c r="X8771" s="4">
        <f t="shared" si="8778"/>
        <v>1.5</v>
      </c>
      <c r="Y8771" s="4">
        <f t="shared" si="8778"/>
        <v>1.5</v>
      </c>
      <c r="Z8771" s="5">
        <f t="shared" si="9"/>
        <v>45138</v>
      </c>
    </row>
    <row r="8772">
      <c r="A8772" s="1" t="s">
        <v>8809</v>
      </c>
      <c r="B8772" s="1" t="s">
        <v>44</v>
      </c>
      <c r="C8772" s="1">
        <v>1.0</v>
      </c>
      <c r="D8772" s="1">
        <v>4.0</v>
      </c>
      <c r="E8772" s="1">
        <v>4.0</v>
      </c>
      <c r="F8772" s="1" t="s">
        <v>23</v>
      </c>
      <c r="G8772" s="1" t="s">
        <v>30</v>
      </c>
      <c r="H8772" s="6">
        <v>45256.0</v>
      </c>
      <c r="J8772" s="3">
        <f t="shared" si="2"/>
        <v>1</v>
      </c>
      <c r="K8772" s="4">
        <f t="shared" si="3"/>
        <v>4</v>
      </c>
      <c r="L8772" s="4">
        <f t="shared" si="4"/>
        <v>4</v>
      </c>
      <c r="S8772" s="1" t="s">
        <v>8809</v>
      </c>
      <c r="T8772" s="4" t="str">
        <f t="shared" si="5"/>
        <v>Sandwich</v>
      </c>
      <c r="U8772" s="4" t="str">
        <f t="shared" si="6"/>
        <v>UNKNOWN</v>
      </c>
      <c r="V8772" s="4" t="str">
        <f t="shared" si="7"/>
        <v>Credit Card</v>
      </c>
      <c r="W8772" s="4">
        <f t="shared" ref="W8772:Y8772" si="8779">IF(OR(J8772 = "ERROR", J8772 = ""), "UNKNOWN", J8772)</f>
        <v>1</v>
      </c>
      <c r="X8772" s="4">
        <f t="shared" si="8779"/>
        <v>4</v>
      </c>
      <c r="Y8772" s="4">
        <f t="shared" si="8779"/>
        <v>4</v>
      </c>
      <c r="Z8772" s="7">
        <f t="shared" si="9"/>
        <v>45256</v>
      </c>
    </row>
    <row r="8773">
      <c r="A8773" s="1" t="s">
        <v>8810</v>
      </c>
      <c r="B8773" s="1" t="s">
        <v>27</v>
      </c>
      <c r="C8773" s="1">
        <v>2.0</v>
      </c>
      <c r="D8773" s="1">
        <v>3.0</v>
      </c>
      <c r="E8773" s="1">
        <v>6.0</v>
      </c>
      <c r="G8773" s="1" t="s">
        <v>24</v>
      </c>
      <c r="H8773" s="6">
        <v>45222.0</v>
      </c>
      <c r="J8773" s="3">
        <f t="shared" si="2"/>
        <v>2</v>
      </c>
      <c r="K8773" s="4">
        <f t="shared" si="3"/>
        <v>3</v>
      </c>
      <c r="L8773" s="4">
        <f t="shared" si="4"/>
        <v>6</v>
      </c>
      <c r="S8773" s="1" t="s">
        <v>8810</v>
      </c>
      <c r="T8773" s="4" t="str">
        <f t="shared" si="5"/>
        <v>Cake</v>
      </c>
      <c r="U8773" s="4" t="str">
        <f t="shared" si="6"/>
        <v>Takeaway</v>
      </c>
      <c r="V8773" s="4" t="str">
        <f t="shared" si="7"/>
        <v>UNKNOWN</v>
      </c>
      <c r="W8773" s="4">
        <f t="shared" ref="W8773:Y8773" si="8780">IF(OR(J8773 = "ERROR", J8773 = ""), "UNKNOWN", J8773)</f>
        <v>2</v>
      </c>
      <c r="X8773" s="4">
        <f t="shared" si="8780"/>
        <v>3</v>
      </c>
      <c r="Y8773" s="4">
        <f t="shared" si="8780"/>
        <v>6</v>
      </c>
      <c r="Z8773" s="7">
        <f t="shared" si="9"/>
        <v>45222</v>
      </c>
    </row>
    <row r="8774">
      <c r="A8774" s="1" t="s">
        <v>8811</v>
      </c>
      <c r="B8774" s="1" t="s">
        <v>41</v>
      </c>
      <c r="C8774" s="1">
        <v>3.0</v>
      </c>
      <c r="D8774" s="1">
        <v>4.0</v>
      </c>
      <c r="F8774" s="1" t="s">
        <v>28</v>
      </c>
      <c r="H8774" s="2">
        <v>45060.0</v>
      </c>
      <c r="J8774" s="3">
        <f t="shared" si="2"/>
        <v>3</v>
      </c>
      <c r="K8774" s="4">
        <f t="shared" si="3"/>
        <v>4</v>
      </c>
      <c r="L8774" s="4">
        <f t="shared" si="4"/>
        <v>12</v>
      </c>
      <c r="S8774" s="1" t="s">
        <v>8811</v>
      </c>
      <c r="T8774" s="4" t="str">
        <f t="shared" si="5"/>
        <v>Smoothie</v>
      </c>
      <c r="U8774" s="4" t="str">
        <f t="shared" si="6"/>
        <v>UNKNOWN</v>
      </c>
      <c r="V8774" s="4" t="str">
        <f t="shared" si="7"/>
        <v>Cash</v>
      </c>
      <c r="W8774" s="4">
        <f t="shared" ref="W8774:Y8774" si="8781">IF(OR(J8774 = "ERROR", J8774 = ""), "UNKNOWN", J8774)</f>
        <v>3</v>
      </c>
      <c r="X8774" s="4">
        <f t="shared" si="8781"/>
        <v>4</v>
      </c>
      <c r="Y8774" s="4">
        <f t="shared" si="8781"/>
        <v>12</v>
      </c>
      <c r="Z8774" s="5">
        <f t="shared" si="9"/>
        <v>45060</v>
      </c>
    </row>
    <row r="8775">
      <c r="A8775" s="1" t="s">
        <v>8812</v>
      </c>
      <c r="B8775" s="1" t="s">
        <v>41</v>
      </c>
      <c r="C8775" s="1">
        <v>2.0</v>
      </c>
      <c r="D8775" s="1">
        <v>4.0</v>
      </c>
      <c r="E8775" s="1">
        <v>8.0</v>
      </c>
      <c r="F8775" s="1" t="s">
        <v>23</v>
      </c>
      <c r="H8775" s="2">
        <v>45008.0</v>
      </c>
      <c r="J8775" s="3">
        <f t="shared" si="2"/>
        <v>2</v>
      </c>
      <c r="K8775" s="4">
        <f t="shared" si="3"/>
        <v>4</v>
      </c>
      <c r="L8775" s="4">
        <f t="shared" si="4"/>
        <v>8</v>
      </c>
      <c r="S8775" s="1" t="s">
        <v>8812</v>
      </c>
      <c r="T8775" s="4" t="str">
        <f t="shared" si="5"/>
        <v>Smoothie</v>
      </c>
      <c r="U8775" s="4" t="str">
        <f t="shared" si="6"/>
        <v>UNKNOWN</v>
      </c>
      <c r="V8775" s="4" t="str">
        <f t="shared" si="7"/>
        <v>Credit Card</v>
      </c>
      <c r="W8775" s="4">
        <f t="shared" ref="W8775:Y8775" si="8782">IF(OR(J8775 = "ERROR", J8775 = ""), "UNKNOWN", J8775)</f>
        <v>2</v>
      </c>
      <c r="X8775" s="4">
        <f t="shared" si="8782"/>
        <v>4</v>
      </c>
      <c r="Y8775" s="4">
        <f t="shared" si="8782"/>
        <v>8</v>
      </c>
      <c r="Z8775" s="5">
        <f t="shared" si="9"/>
        <v>45008</v>
      </c>
    </row>
    <row r="8776">
      <c r="A8776" s="1" t="s">
        <v>8813</v>
      </c>
      <c r="B8776" s="1" t="s">
        <v>55</v>
      </c>
      <c r="C8776" s="1">
        <v>4.0</v>
      </c>
      <c r="D8776" s="1">
        <v>3.0</v>
      </c>
      <c r="E8776" s="1" t="s">
        <v>25</v>
      </c>
      <c r="F8776" s="1" t="s">
        <v>39</v>
      </c>
      <c r="G8776" s="1" t="s">
        <v>29</v>
      </c>
      <c r="H8776" s="2">
        <v>45062.0</v>
      </c>
      <c r="J8776" s="3">
        <f t="shared" si="2"/>
        <v>4</v>
      </c>
      <c r="K8776" s="4">
        <f t="shared" si="3"/>
        <v>3</v>
      </c>
      <c r="L8776" s="4">
        <f t="shared" si="4"/>
        <v>12</v>
      </c>
      <c r="S8776" s="1" t="s">
        <v>8813</v>
      </c>
      <c r="T8776" s="4" t="str">
        <f t="shared" si="5"/>
        <v>Juice</v>
      </c>
      <c r="U8776" s="4" t="str">
        <f t="shared" si="6"/>
        <v>In-store</v>
      </c>
      <c r="V8776" s="4" t="str">
        <f t="shared" si="7"/>
        <v>Digital Wallet</v>
      </c>
      <c r="W8776" s="4">
        <f t="shared" ref="W8776:Y8776" si="8783">IF(OR(J8776 = "ERROR", J8776 = ""), "UNKNOWN", J8776)</f>
        <v>4</v>
      </c>
      <c r="X8776" s="4">
        <f t="shared" si="8783"/>
        <v>3</v>
      </c>
      <c r="Y8776" s="4">
        <f t="shared" si="8783"/>
        <v>12</v>
      </c>
      <c r="Z8776" s="5">
        <f t="shared" si="9"/>
        <v>45062</v>
      </c>
    </row>
    <row r="8777">
      <c r="A8777" s="1" t="s">
        <v>8814</v>
      </c>
      <c r="B8777" s="1" t="s">
        <v>22</v>
      </c>
      <c r="C8777" s="1">
        <v>1.0</v>
      </c>
      <c r="D8777" s="1">
        <v>2.0</v>
      </c>
      <c r="E8777" s="1">
        <v>2.0</v>
      </c>
      <c r="F8777" s="1" t="s">
        <v>39</v>
      </c>
      <c r="G8777" s="1" t="s">
        <v>29</v>
      </c>
      <c r="H8777" s="2">
        <v>45081.0</v>
      </c>
      <c r="J8777" s="3">
        <f t="shared" si="2"/>
        <v>1</v>
      </c>
      <c r="K8777" s="4">
        <f t="shared" si="3"/>
        <v>2</v>
      </c>
      <c r="L8777" s="4">
        <f t="shared" si="4"/>
        <v>2</v>
      </c>
      <c r="S8777" s="1" t="s">
        <v>8814</v>
      </c>
      <c r="T8777" s="4" t="str">
        <f t="shared" si="5"/>
        <v>Coffee</v>
      </c>
      <c r="U8777" s="4" t="str">
        <f t="shared" si="6"/>
        <v>In-store</v>
      </c>
      <c r="V8777" s="4" t="str">
        <f t="shared" si="7"/>
        <v>Digital Wallet</v>
      </c>
      <c r="W8777" s="4">
        <f t="shared" ref="W8777:Y8777" si="8784">IF(OR(J8777 = "ERROR", J8777 = ""), "UNKNOWN", J8777)</f>
        <v>1</v>
      </c>
      <c r="X8777" s="4">
        <f t="shared" si="8784"/>
        <v>2</v>
      </c>
      <c r="Y8777" s="4">
        <f t="shared" si="8784"/>
        <v>2</v>
      </c>
      <c r="Z8777" s="5">
        <f t="shared" si="9"/>
        <v>45081</v>
      </c>
    </row>
    <row r="8778">
      <c r="A8778" s="1" t="s">
        <v>8815</v>
      </c>
      <c r="B8778" s="1" t="s">
        <v>55</v>
      </c>
      <c r="C8778" s="1">
        <v>3.0</v>
      </c>
      <c r="D8778" s="1">
        <v>3.0</v>
      </c>
      <c r="E8778" s="1">
        <v>9.0</v>
      </c>
      <c r="F8778" s="1" t="s">
        <v>23</v>
      </c>
      <c r="G8778" s="1" t="s">
        <v>24</v>
      </c>
      <c r="H8778" s="1" t="s">
        <v>30</v>
      </c>
      <c r="J8778" s="3">
        <f t="shared" si="2"/>
        <v>3</v>
      </c>
      <c r="K8778" s="4">
        <f t="shared" si="3"/>
        <v>3</v>
      </c>
      <c r="L8778" s="4">
        <f t="shared" si="4"/>
        <v>9</v>
      </c>
      <c r="S8778" s="1" t="s">
        <v>8815</v>
      </c>
      <c r="T8778" s="4" t="str">
        <f t="shared" si="5"/>
        <v>Juice</v>
      </c>
      <c r="U8778" s="4" t="str">
        <f t="shared" si="6"/>
        <v>Takeaway</v>
      </c>
      <c r="V8778" s="4" t="str">
        <f t="shared" si="7"/>
        <v>Credit Card</v>
      </c>
      <c r="W8778" s="4">
        <f t="shared" ref="W8778:Y8778" si="8785">IF(OR(J8778 = "ERROR", J8778 = ""), "UNKNOWN", J8778)</f>
        <v>3</v>
      </c>
      <c r="X8778" s="4">
        <f t="shared" si="8785"/>
        <v>3</v>
      </c>
      <c r="Y8778" s="4">
        <f t="shared" si="8785"/>
        <v>9</v>
      </c>
      <c r="Z8778" s="4" t="str">
        <f t="shared" si="9"/>
        <v>UNKNOWN</v>
      </c>
    </row>
    <row r="8779">
      <c r="A8779" s="1" t="s">
        <v>8816</v>
      </c>
      <c r="B8779" s="1" t="s">
        <v>22</v>
      </c>
      <c r="C8779" s="1">
        <v>5.0</v>
      </c>
      <c r="D8779" s="1">
        <v>2.0</v>
      </c>
      <c r="E8779" s="1">
        <v>10.0</v>
      </c>
      <c r="F8779" s="1" t="s">
        <v>23</v>
      </c>
      <c r="G8779" s="1" t="s">
        <v>29</v>
      </c>
      <c r="H8779" s="6">
        <v>45248.0</v>
      </c>
      <c r="J8779" s="3">
        <f t="shared" si="2"/>
        <v>5</v>
      </c>
      <c r="K8779" s="4">
        <f t="shared" si="3"/>
        <v>2</v>
      </c>
      <c r="L8779" s="4">
        <f t="shared" si="4"/>
        <v>10</v>
      </c>
      <c r="S8779" s="1" t="s">
        <v>8816</v>
      </c>
      <c r="T8779" s="4" t="str">
        <f t="shared" si="5"/>
        <v>Coffee</v>
      </c>
      <c r="U8779" s="4" t="str">
        <f t="shared" si="6"/>
        <v>In-store</v>
      </c>
      <c r="V8779" s="4" t="str">
        <f t="shared" si="7"/>
        <v>Credit Card</v>
      </c>
      <c r="W8779" s="4">
        <f t="shared" ref="W8779:Y8779" si="8786">IF(OR(J8779 = "ERROR", J8779 = ""), "UNKNOWN", J8779)</f>
        <v>5</v>
      </c>
      <c r="X8779" s="4">
        <f t="shared" si="8786"/>
        <v>2</v>
      </c>
      <c r="Y8779" s="4">
        <f t="shared" si="8786"/>
        <v>10</v>
      </c>
      <c r="Z8779" s="7">
        <f t="shared" si="9"/>
        <v>45248</v>
      </c>
    </row>
    <row r="8780">
      <c r="A8780" s="1" t="s">
        <v>8817</v>
      </c>
      <c r="C8780" s="1">
        <v>2.0</v>
      </c>
      <c r="D8780" s="1">
        <v>4.0</v>
      </c>
      <c r="E8780" s="1">
        <v>8.0</v>
      </c>
      <c r="F8780" s="1" t="s">
        <v>23</v>
      </c>
      <c r="G8780" s="1" t="s">
        <v>29</v>
      </c>
      <c r="H8780" s="2">
        <v>44942.0</v>
      </c>
      <c r="J8780" s="3">
        <f t="shared" si="2"/>
        <v>2</v>
      </c>
      <c r="K8780" s="4">
        <f t="shared" si="3"/>
        <v>4</v>
      </c>
      <c r="L8780" s="4">
        <f t="shared" si="4"/>
        <v>8</v>
      </c>
      <c r="S8780" s="1" t="s">
        <v>8817</v>
      </c>
      <c r="T8780" s="4" t="str">
        <f t="shared" si="5"/>
        <v>UNKNOWN</v>
      </c>
      <c r="U8780" s="4" t="str">
        <f t="shared" si="6"/>
        <v>In-store</v>
      </c>
      <c r="V8780" s="4" t="str">
        <f t="shared" si="7"/>
        <v>Credit Card</v>
      </c>
      <c r="W8780" s="4">
        <f t="shared" ref="W8780:Y8780" si="8787">IF(OR(J8780 = "ERROR", J8780 = ""), "UNKNOWN", J8780)</f>
        <v>2</v>
      </c>
      <c r="X8780" s="4">
        <f t="shared" si="8787"/>
        <v>4</v>
      </c>
      <c r="Y8780" s="4">
        <f t="shared" si="8787"/>
        <v>8</v>
      </c>
      <c r="Z8780" s="5">
        <f t="shared" si="9"/>
        <v>44942</v>
      </c>
    </row>
    <row r="8781">
      <c r="A8781" s="1" t="s">
        <v>8818</v>
      </c>
      <c r="B8781" s="1" t="s">
        <v>32</v>
      </c>
      <c r="C8781" s="1">
        <v>5.0</v>
      </c>
      <c r="D8781" s="1">
        <v>1.0</v>
      </c>
      <c r="E8781" s="1">
        <v>5.0</v>
      </c>
      <c r="F8781" s="1" t="s">
        <v>23</v>
      </c>
      <c r="H8781" s="2">
        <v>44940.0</v>
      </c>
      <c r="J8781" s="3">
        <f t="shared" si="2"/>
        <v>5</v>
      </c>
      <c r="K8781" s="4">
        <f t="shared" si="3"/>
        <v>1</v>
      </c>
      <c r="L8781" s="4">
        <f t="shared" si="4"/>
        <v>5</v>
      </c>
      <c r="S8781" s="1" t="s">
        <v>8818</v>
      </c>
      <c r="T8781" s="4" t="str">
        <f t="shared" si="5"/>
        <v>Cookie</v>
      </c>
      <c r="U8781" s="4" t="str">
        <f t="shared" si="6"/>
        <v>UNKNOWN</v>
      </c>
      <c r="V8781" s="4" t="str">
        <f t="shared" si="7"/>
        <v>Credit Card</v>
      </c>
      <c r="W8781" s="4">
        <f t="shared" ref="W8781:Y8781" si="8788">IF(OR(J8781 = "ERROR", J8781 = ""), "UNKNOWN", J8781)</f>
        <v>5</v>
      </c>
      <c r="X8781" s="4">
        <f t="shared" si="8788"/>
        <v>1</v>
      </c>
      <c r="Y8781" s="4">
        <f t="shared" si="8788"/>
        <v>5</v>
      </c>
      <c r="Z8781" s="5">
        <f t="shared" si="9"/>
        <v>44940</v>
      </c>
    </row>
    <row r="8782">
      <c r="A8782" s="1" t="s">
        <v>8819</v>
      </c>
      <c r="B8782" s="1" t="s">
        <v>36</v>
      </c>
      <c r="C8782" s="1">
        <v>4.0</v>
      </c>
      <c r="D8782" s="1">
        <v>5.0</v>
      </c>
      <c r="E8782" s="1">
        <v>20.0</v>
      </c>
      <c r="F8782" s="1" t="s">
        <v>39</v>
      </c>
      <c r="G8782" s="1" t="s">
        <v>24</v>
      </c>
      <c r="H8782" s="2">
        <v>45017.0</v>
      </c>
      <c r="J8782" s="3">
        <f t="shared" si="2"/>
        <v>4</v>
      </c>
      <c r="K8782" s="4">
        <f t="shared" si="3"/>
        <v>5</v>
      </c>
      <c r="L8782" s="4">
        <f t="shared" si="4"/>
        <v>20</v>
      </c>
      <c r="S8782" s="1" t="s">
        <v>8819</v>
      </c>
      <c r="T8782" s="4" t="str">
        <f t="shared" si="5"/>
        <v>Salad</v>
      </c>
      <c r="U8782" s="4" t="str">
        <f t="shared" si="6"/>
        <v>Takeaway</v>
      </c>
      <c r="V8782" s="4" t="str">
        <f t="shared" si="7"/>
        <v>Digital Wallet</v>
      </c>
      <c r="W8782" s="4">
        <f t="shared" ref="W8782:Y8782" si="8789">IF(OR(J8782 = "ERROR", J8782 = ""), "UNKNOWN", J8782)</f>
        <v>4</v>
      </c>
      <c r="X8782" s="4">
        <f t="shared" si="8789"/>
        <v>5</v>
      </c>
      <c r="Y8782" s="4">
        <f t="shared" si="8789"/>
        <v>20</v>
      </c>
      <c r="Z8782" s="5">
        <f t="shared" si="9"/>
        <v>45017</v>
      </c>
    </row>
    <row r="8783">
      <c r="A8783" s="1" t="s">
        <v>8820</v>
      </c>
      <c r="B8783" s="1" t="s">
        <v>81</v>
      </c>
      <c r="C8783" s="1">
        <v>1.0</v>
      </c>
      <c r="D8783" s="1">
        <v>1.5</v>
      </c>
      <c r="E8783" s="1">
        <v>1.5</v>
      </c>
      <c r="F8783" s="1" t="s">
        <v>23</v>
      </c>
      <c r="G8783" s="1" t="s">
        <v>29</v>
      </c>
      <c r="H8783" s="2">
        <v>45140.0</v>
      </c>
      <c r="J8783" s="3">
        <f t="shared" si="2"/>
        <v>1</v>
      </c>
      <c r="K8783" s="4">
        <f t="shared" si="3"/>
        <v>1.5</v>
      </c>
      <c r="L8783" s="4">
        <f t="shared" si="4"/>
        <v>1.5</v>
      </c>
      <c r="S8783" s="1" t="s">
        <v>8820</v>
      </c>
      <c r="T8783" s="4" t="str">
        <f t="shared" si="5"/>
        <v>Tea</v>
      </c>
      <c r="U8783" s="4" t="str">
        <f t="shared" si="6"/>
        <v>In-store</v>
      </c>
      <c r="V8783" s="4" t="str">
        <f t="shared" si="7"/>
        <v>Credit Card</v>
      </c>
      <c r="W8783" s="4">
        <f t="shared" ref="W8783:Y8783" si="8790">IF(OR(J8783 = "ERROR", J8783 = ""), "UNKNOWN", J8783)</f>
        <v>1</v>
      </c>
      <c r="X8783" s="4">
        <f t="shared" si="8790"/>
        <v>1.5</v>
      </c>
      <c r="Y8783" s="4">
        <f t="shared" si="8790"/>
        <v>1.5</v>
      </c>
      <c r="Z8783" s="5">
        <f t="shared" si="9"/>
        <v>45140</v>
      </c>
    </row>
    <row r="8784">
      <c r="A8784" s="1" t="s">
        <v>8821</v>
      </c>
      <c r="B8784" s="1" t="s">
        <v>22</v>
      </c>
      <c r="C8784" s="1">
        <v>4.0</v>
      </c>
      <c r="D8784" s="1">
        <v>2.0</v>
      </c>
      <c r="E8784" s="1">
        <v>8.0</v>
      </c>
      <c r="H8784" s="2">
        <v>45157.0</v>
      </c>
      <c r="J8784" s="3">
        <f t="shared" si="2"/>
        <v>4</v>
      </c>
      <c r="K8784" s="4">
        <f t="shared" si="3"/>
        <v>2</v>
      </c>
      <c r="L8784" s="4">
        <f t="shared" si="4"/>
        <v>8</v>
      </c>
      <c r="S8784" s="1" t="s">
        <v>8821</v>
      </c>
      <c r="T8784" s="4" t="str">
        <f t="shared" si="5"/>
        <v>Coffee</v>
      </c>
      <c r="U8784" s="4" t="str">
        <f t="shared" si="6"/>
        <v>UNKNOWN</v>
      </c>
      <c r="V8784" s="4" t="str">
        <f t="shared" si="7"/>
        <v>UNKNOWN</v>
      </c>
      <c r="W8784" s="4">
        <f t="shared" ref="W8784:Y8784" si="8791">IF(OR(J8784 = "ERROR", J8784 = ""), "UNKNOWN", J8784)</f>
        <v>4</v>
      </c>
      <c r="X8784" s="4">
        <f t="shared" si="8791"/>
        <v>2</v>
      </c>
      <c r="Y8784" s="4">
        <f t="shared" si="8791"/>
        <v>8</v>
      </c>
      <c r="Z8784" s="5">
        <f t="shared" si="9"/>
        <v>45157</v>
      </c>
    </row>
    <row r="8785">
      <c r="A8785" s="1" t="s">
        <v>8822</v>
      </c>
      <c r="B8785" s="1" t="s">
        <v>32</v>
      </c>
      <c r="C8785" s="1">
        <v>4.0</v>
      </c>
      <c r="D8785" s="1">
        <v>1.0</v>
      </c>
      <c r="E8785" s="1">
        <v>4.0</v>
      </c>
      <c r="F8785" s="1" t="s">
        <v>39</v>
      </c>
      <c r="G8785" s="1" t="s">
        <v>24</v>
      </c>
      <c r="J8785" s="3">
        <f t="shared" si="2"/>
        <v>4</v>
      </c>
      <c r="K8785" s="4">
        <f t="shared" si="3"/>
        <v>1</v>
      </c>
      <c r="L8785" s="4">
        <f t="shared" si="4"/>
        <v>4</v>
      </c>
      <c r="S8785" s="1" t="s">
        <v>8822</v>
      </c>
      <c r="T8785" s="4" t="str">
        <f t="shared" si="5"/>
        <v>Cookie</v>
      </c>
      <c r="U8785" s="4" t="str">
        <f t="shared" si="6"/>
        <v>Takeaway</v>
      </c>
      <c r="V8785" s="4" t="str">
        <f t="shared" si="7"/>
        <v>Digital Wallet</v>
      </c>
      <c r="W8785" s="4">
        <f t="shared" ref="W8785:Y8785" si="8792">IF(OR(J8785 = "ERROR", J8785 = ""), "UNKNOWN", J8785)</f>
        <v>4</v>
      </c>
      <c r="X8785" s="4">
        <f t="shared" si="8792"/>
        <v>1</v>
      </c>
      <c r="Y8785" s="4">
        <f t="shared" si="8792"/>
        <v>4</v>
      </c>
      <c r="Z8785" s="4" t="str">
        <f t="shared" si="9"/>
        <v>UNKNOWN</v>
      </c>
    </row>
    <row r="8786">
      <c r="A8786" s="1" t="s">
        <v>8823</v>
      </c>
      <c r="B8786" s="1" t="s">
        <v>22</v>
      </c>
      <c r="C8786" s="1">
        <v>4.0</v>
      </c>
      <c r="D8786" s="1">
        <v>2.0</v>
      </c>
      <c r="E8786" s="1">
        <v>8.0</v>
      </c>
      <c r="F8786" s="1" t="s">
        <v>28</v>
      </c>
      <c r="H8786" s="2">
        <v>44940.0</v>
      </c>
      <c r="J8786" s="3">
        <f t="shared" si="2"/>
        <v>4</v>
      </c>
      <c r="K8786" s="4">
        <f t="shared" si="3"/>
        <v>2</v>
      </c>
      <c r="L8786" s="4">
        <f t="shared" si="4"/>
        <v>8</v>
      </c>
      <c r="S8786" s="1" t="s">
        <v>8823</v>
      </c>
      <c r="T8786" s="4" t="str">
        <f t="shared" si="5"/>
        <v>Coffee</v>
      </c>
      <c r="U8786" s="4" t="str">
        <f t="shared" si="6"/>
        <v>UNKNOWN</v>
      </c>
      <c r="V8786" s="4" t="str">
        <f t="shared" si="7"/>
        <v>Cash</v>
      </c>
      <c r="W8786" s="4">
        <f t="shared" ref="W8786:Y8786" si="8793">IF(OR(J8786 = "ERROR", J8786 = ""), "UNKNOWN", J8786)</f>
        <v>4</v>
      </c>
      <c r="X8786" s="4">
        <f t="shared" si="8793"/>
        <v>2</v>
      </c>
      <c r="Y8786" s="4">
        <f t="shared" si="8793"/>
        <v>8</v>
      </c>
      <c r="Z8786" s="5">
        <f t="shared" si="9"/>
        <v>44940</v>
      </c>
    </row>
    <row r="8787">
      <c r="A8787" s="1" t="s">
        <v>8824</v>
      </c>
      <c r="B8787" s="1" t="s">
        <v>36</v>
      </c>
      <c r="C8787" s="1">
        <v>3.0</v>
      </c>
      <c r="D8787" s="1">
        <v>5.0</v>
      </c>
      <c r="E8787" s="1">
        <v>15.0</v>
      </c>
      <c r="F8787" s="1" t="s">
        <v>28</v>
      </c>
      <c r="H8787" s="2">
        <v>45181.0</v>
      </c>
      <c r="J8787" s="3">
        <f t="shared" si="2"/>
        <v>3</v>
      </c>
      <c r="K8787" s="4">
        <f t="shared" si="3"/>
        <v>5</v>
      </c>
      <c r="L8787" s="4">
        <f t="shared" si="4"/>
        <v>15</v>
      </c>
      <c r="S8787" s="1" t="s">
        <v>8824</v>
      </c>
      <c r="T8787" s="4" t="str">
        <f t="shared" si="5"/>
        <v>Salad</v>
      </c>
      <c r="U8787" s="4" t="str">
        <f t="shared" si="6"/>
        <v>UNKNOWN</v>
      </c>
      <c r="V8787" s="4" t="str">
        <f t="shared" si="7"/>
        <v>Cash</v>
      </c>
      <c r="W8787" s="4">
        <f t="shared" ref="W8787:Y8787" si="8794">IF(OR(J8787 = "ERROR", J8787 = ""), "UNKNOWN", J8787)</f>
        <v>3</v>
      </c>
      <c r="X8787" s="4">
        <f t="shared" si="8794"/>
        <v>5</v>
      </c>
      <c r="Y8787" s="4">
        <f t="shared" si="8794"/>
        <v>15</v>
      </c>
      <c r="Z8787" s="5">
        <f t="shared" si="9"/>
        <v>45181</v>
      </c>
    </row>
    <row r="8788">
      <c r="A8788" s="1" t="s">
        <v>8825</v>
      </c>
      <c r="B8788" s="1" t="s">
        <v>55</v>
      </c>
      <c r="C8788" s="1" t="s">
        <v>30</v>
      </c>
      <c r="D8788" s="1">
        <v>3.0</v>
      </c>
      <c r="E8788" s="1">
        <v>15.0</v>
      </c>
      <c r="F8788" s="1" t="s">
        <v>39</v>
      </c>
      <c r="G8788" s="1" t="s">
        <v>29</v>
      </c>
      <c r="H8788" s="6">
        <v>45227.0</v>
      </c>
      <c r="J8788" s="3">
        <f t="shared" si="2"/>
        <v>5</v>
      </c>
      <c r="K8788" s="4">
        <f t="shared" si="3"/>
        <v>3</v>
      </c>
      <c r="L8788" s="4">
        <f t="shared" si="4"/>
        <v>15</v>
      </c>
      <c r="S8788" s="1" t="s">
        <v>8825</v>
      </c>
      <c r="T8788" s="4" t="str">
        <f t="shared" si="5"/>
        <v>Juice</v>
      </c>
      <c r="U8788" s="4" t="str">
        <f t="shared" si="6"/>
        <v>In-store</v>
      </c>
      <c r="V8788" s="4" t="str">
        <f t="shared" si="7"/>
        <v>Digital Wallet</v>
      </c>
      <c r="W8788" s="4">
        <f t="shared" ref="W8788:Y8788" si="8795">IF(OR(J8788 = "ERROR", J8788 = ""), "UNKNOWN", J8788)</f>
        <v>5</v>
      </c>
      <c r="X8788" s="4">
        <f t="shared" si="8795"/>
        <v>3</v>
      </c>
      <c r="Y8788" s="4">
        <f t="shared" si="8795"/>
        <v>15</v>
      </c>
      <c r="Z8788" s="7">
        <f t="shared" si="9"/>
        <v>45227</v>
      </c>
    </row>
    <row r="8789">
      <c r="A8789" s="1" t="s">
        <v>8826</v>
      </c>
      <c r="B8789" s="1" t="s">
        <v>25</v>
      </c>
      <c r="C8789" s="1">
        <v>5.0</v>
      </c>
      <c r="D8789" s="1">
        <v>4.0</v>
      </c>
      <c r="E8789" s="1">
        <v>20.0</v>
      </c>
      <c r="F8789" s="1" t="s">
        <v>39</v>
      </c>
      <c r="J8789" s="3">
        <f t="shared" si="2"/>
        <v>5</v>
      </c>
      <c r="K8789" s="4">
        <f t="shared" si="3"/>
        <v>4</v>
      </c>
      <c r="L8789" s="4">
        <f t="shared" si="4"/>
        <v>20</v>
      </c>
      <c r="S8789" s="1" t="s">
        <v>8826</v>
      </c>
      <c r="T8789" s="4" t="str">
        <f t="shared" si="5"/>
        <v>UNKNOWN</v>
      </c>
      <c r="U8789" s="4" t="str">
        <f t="shared" si="6"/>
        <v>UNKNOWN</v>
      </c>
      <c r="V8789" s="4" t="str">
        <f t="shared" si="7"/>
        <v>Digital Wallet</v>
      </c>
      <c r="W8789" s="4">
        <f t="shared" ref="W8789:Y8789" si="8796">IF(OR(J8789 = "ERROR", J8789 = ""), "UNKNOWN", J8789)</f>
        <v>5</v>
      </c>
      <c r="X8789" s="4">
        <f t="shared" si="8796"/>
        <v>4</v>
      </c>
      <c r="Y8789" s="4">
        <f t="shared" si="8796"/>
        <v>20</v>
      </c>
      <c r="Z8789" s="4" t="str">
        <f t="shared" si="9"/>
        <v>UNKNOWN</v>
      </c>
    </row>
    <row r="8790">
      <c r="A8790" s="1" t="s">
        <v>8827</v>
      </c>
      <c r="B8790" s="1" t="s">
        <v>30</v>
      </c>
      <c r="C8790" s="1">
        <v>1.0</v>
      </c>
      <c r="D8790" s="1">
        <v>4.0</v>
      </c>
      <c r="E8790" s="1">
        <v>4.0</v>
      </c>
      <c r="H8790" s="1" t="s">
        <v>30</v>
      </c>
      <c r="J8790" s="3">
        <f t="shared" si="2"/>
        <v>1</v>
      </c>
      <c r="K8790" s="4">
        <f t="shared" si="3"/>
        <v>4</v>
      </c>
      <c r="L8790" s="4">
        <f t="shared" si="4"/>
        <v>4</v>
      </c>
      <c r="S8790" s="1" t="s">
        <v>8827</v>
      </c>
      <c r="T8790" s="4" t="str">
        <f t="shared" si="5"/>
        <v>UNKNOWN</v>
      </c>
      <c r="U8790" s="4" t="str">
        <f t="shared" si="6"/>
        <v>UNKNOWN</v>
      </c>
      <c r="V8790" s="4" t="str">
        <f t="shared" si="7"/>
        <v>UNKNOWN</v>
      </c>
      <c r="W8790" s="4">
        <f t="shared" ref="W8790:Y8790" si="8797">IF(OR(J8790 = "ERROR", J8790 = ""), "UNKNOWN", J8790)</f>
        <v>1</v>
      </c>
      <c r="X8790" s="4">
        <f t="shared" si="8797"/>
        <v>4</v>
      </c>
      <c r="Y8790" s="4">
        <f t="shared" si="8797"/>
        <v>4</v>
      </c>
      <c r="Z8790" s="4" t="str">
        <f t="shared" si="9"/>
        <v>UNKNOWN</v>
      </c>
    </row>
    <row r="8791">
      <c r="A8791" s="1" t="s">
        <v>8828</v>
      </c>
      <c r="B8791" s="1" t="s">
        <v>55</v>
      </c>
      <c r="C8791" s="1">
        <v>2.0</v>
      </c>
      <c r="D8791" s="1">
        <v>3.0</v>
      </c>
      <c r="E8791" s="1">
        <v>6.0</v>
      </c>
      <c r="F8791" s="1" t="s">
        <v>23</v>
      </c>
      <c r="G8791" s="1" t="s">
        <v>29</v>
      </c>
      <c r="H8791" s="2">
        <v>45071.0</v>
      </c>
      <c r="J8791" s="3">
        <f t="shared" si="2"/>
        <v>2</v>
      </c>
      <c r="K8791" s="4">
        <f t="shared" si="3"/>
        <v>3</v>
      </c>
      <c r="L8791" s="4">
        <f t="shared" si="4"/>
        <v>6</v>
      </c>
      <c r="S8791" s="1" t="s">
        <v>8828</v>
      </c>
      <c r="T8791" s="4" t="str">
        <f t="shared" si="5"/>
        <v>Juice</v>
      </c>
      <c r="U8791" s="4" t="str">
        <f t="shared" si="6"/>
        <v>In-store</v>
      </c>
      <c r="V8791" s="4" t="str">
        <f t="shared" si="7"/>
        <v>Credit Card</v>
      </c>
      <c r="W8791" s="4">
        <f t="shared" ref="W8791:Y8791" si="8798">IF(OR(J8791 = "ERROR", J8791 = ""), "UNKNOWN", J8791)</f>
        <v>2</v>
      </c>
      <c r="X8791" s="4">
        <f t="shared" si="8798"/>
        <v>3</v>
      </c>
      <c r="Y8791" s="4">
        <f t="shared" si="8798"/>
        <v>6</v>
      </c>
      <c r="Z8791" s="5">
        <f t="shared" si="9"/>
        <v>45071</v>
      </c>
    </row>
    <row r="8792">
      <c r="A8792" s="1" t="s">
        <v>8829</v>
      </c>
      <c r="B8792" s="1" t="s">
        <v>22</v>
      </c>
      <c r="C8792" s="1">
        <v>1.0</v>
      </c>
      <c r="D8792" s="1">
        <v>2.0</v>
      </c>
      <c r="E8792" s="1">
        <v>2.0</v>
      </c>
      <c r="G8792" s="1" t="s">
        <v>29</v>
      </c>
      <c r="H8792" s="2">
        <v>44981.0</v>
      </c>
      <c r="J8792" s="3">
        <f t="shared" si="2"/>
        <v>1</v>
      </c>
      <c r="K8792" s="4">
        <f t="shared" si="3"/>
        <v>2</v>
      </c>
      <c r="L8792" s="4">
        <f t="shared" si="4"/>
        <v>2</v>
      </c>
      <c r="S8792" s="1" t="s">
        <v>8829</v>
      </c>
      <c r="T8792" s="4" t="str">
        <f t="shared" si="5"/>
        <v>Coffee</v>
      </c>
      <c r="U8792" s="4" t="str">
        <f t="shared" si="6"/>
        <v>In-store</v>
      </c>
      <c r="V8792" s="4" t="str">
        <f t="shared" si="7"/>
        <v>UNKNOWN</v>
      </c>
      <c r="W8792" s="4">
        <f t="shared" ref="W8792:Y8792" si="8799">IF(OR(J8792 = "ERROR", J8792 = ""), "UNKNOWN", J8792)</f>
        <v>1</v>
      </c>
      <c r="X8792" s="4">
        <f t="shared" si="8799"/>
        <v>2</v>
      </c>
      <c r="Y8792" s="4">
        <f t="shared" si="8799"/>
        <v>2</v>
      </c>
      <c r="Z8792" s="5">
        <f t="shared" si="9"/>
        <v>44981</v>
      </c>
    </row>
    <row r="8793">
      <c r="A8793" s="1" t="s">
        <v>8830</v>
      </c>
      <c r="B8793" s="1" t="s">
        <v>27</v>
      </c>
      <c r="C8793" s="1">
        <v>2.0</v>
      </c>
      <c r="D8793" s="1">
        <v>3.0</v>
      </c>
      <c r="E8793" s="1" t="s">
        <v>25</v>
      </c>
      <c r="G8793" s="1" t="s">
        <v>24</v>
      </c>
      <c r="H8793" s="1" t="s">
        <v>25</v>
      </c>
      <c r="J8793" s="3">
        <f t="shared" si="2"/>
        <v>2</v>
      </c>
      <c r="K8793" s="4">
        <f t="shared" si="3"/>
        <v>3</v>
      </c>
      <c r="L8793" s="4">
        <f t="shared" si="4"/>
        <v>6</v>
      </c>
      <c r="S8793" s="1" t="s">
        <v>8830</v>
      </c>
      <c r="T8793" s="4" t="str">
        <f t="shared" si="5"/>
        <v>Cake</v>
      </c>
      <c r="U8793" s="4" t="str">
        <f t="shared" si="6"/>
        <v>Takeaway</v>
      </c>
      <c r="V8793" s="4" t="str">
        <f t="shared" si="7"/>
        <v>UNKNOWN</v>
      </c>
      <c r="W8793" s="4">
        <f t="shared" ref="W8793:Y8793" si="8800">IF(OR(J8793 = "ERROR", J8793 = ""), "UNKNOWN", J8793)</f>
        <v>2</v>
      </c>
      <c r="X8793" s="4">
        <f t="shared" si="8800"/>
        <v>3</v>
      </c>
      <c r="Y8793" s="4">
        <f t="shared" si="8800"/>
        <v>6</v>
      </c>
      <c r="Z8793" s="4" t="str">
        <f t="shared" si="9"/>
        <v>UNKNOWN</v>
      </c>
    </row>
    <row r="8794">
      <c r="A8794" s="1" t="s">
        <v>8831</v>
      </c>
      <c r="B8794" s="1" t="s">
        <v>36</v>
      </c>
      <c r="C8794" s="1" t="s">
        <v>30</v>
      </c>
      <c r="D8794" s="1">
        <v>5.0</v>
      </c>
      <c r="E8794" s="1">
        <v>5.0</v>
      </c>
      <c r="F8794" s="1" t="s">
        <v>30</v>
      </c>
      <c r="G8794" s="1" t="s">
        <v>25</v>
      </c>
      <c r="H8794" s="2">
        <v>44962.0</v>
      </c>
      <c r="J8794" s="3">
        <f t="shared" si="2"/>
        <v>1</v>
      </c>
      <c r="K8794" s="4">
        <f t="shared" si="3"/>
        <v>5</v>
      </c>
      <c r="L8794" s="4">
        <f t="shared" si="4"/>
        <v>5</v>
      </c>
      <c r="S8794" s="1" t="s">
        <v>8831</v>
      </c>
      <c r="T8794" s="4" t="str">
        <f t="shared" si="5"/>
        <v>Salad</v>
      </c>
      <c r="U8794" s="4" t="str">
        <f t="shared" si="6"/>
        <v>UNKNOWN</v>
      </c>
      <c r="V8794" s="4" t="str">
        <f t="shared" si="7"/>
        <v>UNKNOWN</v>
      </c>
      <c r="W8794" s="4">
        <f t="shared" ref="W8794:Y8794" si="8801">IF(OR(J8794 = "ERROR", J8794 = ""), "UNKNOWN", J8794)</f>
        <v>1</v>
      </c>
      <c r="X8794" s="4">
        <f t="shared" si="8801"/>
        <v>5</v>
      </c>
      <c r="Y8794" s="4">
        <f t="shared" si="8801"/>
        <v>5</v>
      </c>
      <c r="Z8794" s="5">
        <f t="shared" si="9"/>
        <v>44962</v>
      </c>
    </row>
    <row r="8795">
      <c r="A8795" s="1" t="s">
        <v>8832</v>
      </c>
      <c r="C8795" s="1">
        <v>5.0</v>
      </c>
      <c r="D8795" s="1">
        <v>3.0</v>
      </c>
      <c r="E8795" s="1">
        <v>15.0</v>
      </c>
      <c r="F8795" s="1" t="s">
        <v>39</v>
      </c>
      <c r="G8795" s="1" t="s">
        <v>29</v>
      </c>
      <c r="H8795" s="2">
        <v>45088.0</v>
      </c>
      <c r="J8795" s="3">
        <f t="shared" si="2"/>
        <v>5</v>
      </c>
      <c r="K8795" s="4">
        <f t="shared" si="3"/>
        <v>3</v>
      </c>
      <c r="L8795" s="4">
        <f t="shared" si="4"/>
        <v>15</v>
      </c>
      <c r="S8795" s="1" t="s">
        <v>8832</v>
      </c>
      <c r="T8795" s="4" t="str">
        <f t="shared" si="5"/>
        <v>UNKNOWN</v>
      </c>
      <c r="U8795" s="4" t="str">
        <f t="shared" si="6"/>
        <v>In-store</v>
      </c>
      <c r="V8795" s="4" t="str">
        <f t="shared" si="7"/>
        <v>Digital Wallet</v>
      </c>
      <c r="W8795" s="4">
        <f t="shared" ref="W8795:Y8795" si="8802">IF(OR(J8795 = "ERROR", J8795 = ""), "UNKNOWN", J8795)</f>
        <v>5</v>
      </c>
      <c r="X8795" s="4">
        <f t="shared" si="8802"/>
        <v>3</v>
      </c>
      <c r="Y8795" s="4">
        <f t="shared" si="8802"/>
        <v>15</v>
      </c>
      <c r="Z8795" s="5">
        <f t="shared" si="9"/>
        <v>45088</v>
      </c>
    </row>
    <row r="8796">
      <c r="A8796" s="1" t="s">
        <v>8833</v>
      </c>
      <c r="B8796" s="1" t="s">
        <v>25</v>
      </c>
      <c r="C8796" s="1">
        <v>1.0</v>
      </c>
      <c r="D8796" s="1">
        <v>3.0</v>
      </c>
      <c r="E8796" s="1">
        <v>3.0</v>
      </c>
      <c r="F8796" s="1" t="s">
        <v>23</v>
      </c>
      <c r="H8796" s="2">
        <v>44997.0</v>
      </c>
      <c r="J8796" s="3">
        <f t="shared" si="2"/>
        <v>1</v>
      </c>
      <c r="K8796" s="4">
        <f t="shared" si="3"/>
        <v>3</v>
      </c>
      <c r="L8796" s="4">
        <f t="shared" si="4"/>
        <v>3</v>
      </c>
      <c r="S8796" s="1" t="s">
        <v>8833</v>
      </c>
      <c r="T8796" s="4" t="str">
        <f t="shared" si="5"/>
        <v>UNKNOWN</v>
      </c>
      <c r="U8796" s="4" t="str">
        <f t="shared" si="6"/>
        <v>UNKNOWN</v>
      </c>
      <c r="V8796" s="4" t="str">
        <f t="shared" si="7"/>
        <v>Credit Card</v>
      </c>
      <c r="W8796" s="4">
        <f t="shared" ref="W8796:Y8796" si="8803">IF(OR(J8796 = "ERROR", J8796 = ""), "UNKNOWN", J8796)</f>
        <v>1</v>
      </c>
      <c r="X8796" s="4">
        <f t="shared" si="8803"/>
        <v>3</v>
      </c>
      <c r="Y8796" s="4">
        <f t="shared" si="8803"/>
        <v>3</v>
      </c>
      <c r="Z8796" s="5">
        <f t="shared" si="9"/>
        <v>44997</v>
      </c>
    </row>
    <row r="8797">
      <c r="A8797" s="1" t="s">
        <v>8834</v>
      </c>
      <c r="B8797" s="1" t="s">
        <v>41</v>
      </c>
      <c r="C8797" s="1">
        <v>3.0</v>
      </c>
      <c r="D8797" s="1">
        <v>4.0</v>
      </c>
      <c r="E8797" s="1">
        <v>12.0</v>
      </c>
      <c r="G8797" s="1" t="s">
        <v>29</v>
      </c>
      <c r="H8797" s="2">
        <v>44955.0</v>
      </c>
      <c r="J8797" s="3">
        <f t="shared" si="2"/>
        <v>3</v>
      </c>
      <c r="K8797" s="4">
        <f t="shared" si="3"/>
        <v>4</v>
      </c>
      <c r="L8797" s="4">
        <f t="shared" si="4"/>
        <v>12</v>
      </c>
      <c r="S8797" s="1" t="s">
        <v>8834</v>
      </c>
      <c r="T8797" s="4" t="str">
        <f t="shared" si="5"/>
        <v>Smoothie</v>
      </c>
      <c r="U8797" s="4" t="str">
        <f t="shared" si="6"/>
        <v>In-store</v>
      </c>
      <c r="V8797" s="4" t="str">
        <f t="shared" si="7"/>
        <v>UNKNOWN</v>
      </c>
      <c r="W8797" s="4">
        <f t="shared" ref="W8797:Y8797" si="8804">IF(OR(J8797 = "ERROR", J8797 = ""), "UNKNOWN", J8797)</f>
        <v>3</v>
      </c>
      <c r="X8797" s="4">
        <f t="shared" si="8804"/>
        <v>4</v>
      </c>
      <c r="Y8797" s="4">
        <f t="shared" si="8804"/>
        <v>12</v>
      </c>
      <c r="Z8797" s="5">
        <f t="shared" si="9"/>
        <v>44955</v>
      </c>
    </row>
    <row r="8798">
      <c r="A8798" s="1" t="s">
        <v>8835</v>
      </c>
      <c r="B8798" s="1" t="s">
        <v>36</v>
      </c>
      <c r="C8798" s="1">
        <v>1.0</v>
      </c>
      <c r="D8798" s="1">
        <v>5.0</v>
      </c>
      <c r="E8798" s="1">
        <v>5.0</v>
      </c>
      <c r="F8798" s="1" t="s">
        <v>28</v>
      </c>
      <c r="G8798" s="1" t="s">
        <v>29</v>
      </c>
      <c r="H8798" s="2">
        <v>45236.0</v>
      </c>
      <c r="J8798" s="3">
        <f t="shared" si="2"/>
        <v>1</v>
      </c>
      <c r="K8798" s="4">
        <f t="shared" si="3"/>
        <v>5</v>
      </c>
      <c r="L8798" s="4">
        <f t="shared" si="4"/>
        <v>5</v>
      </c>
      <c r="S8798" s="1" t="s">
        <v>8835</v>
      </c>
      <c r="T8798" s="4" t="str">
        <f t="shared" si="5"/>
        <v>Salad</v>
      </c>
      <c r="U8798" s="4" t="str">
        <f t="shared" si="6"/>
        <v>In-store</v>
      </c>
      <c r="V8798" s="4" t="str">
        <f t="shared" si="7"/>
        <v>Cash</v>
      </c>
      <c r="W8798" s="4">
        <f t="shared" ref="W8798:Y8798" si="8805">IF(OR(J8798 = "ERROR", J8798 = ""), "UNKNOWN", J8798)</f>
        <v>1</v>
      </c>
      <c r="X8798" s="4">
        <f t="shared" si="8805"/>
        <v>5</v>
      </c>
      <c r="Y8798" s="4">
        <f t="shared" si="8805"/>
        <v>5</v>
      </c>
      <c r="Z8798" s="5">
        <f t="shared" si="9"/>
        <v>45236</v>
      </c>
    </row>
    <row r="8799">
      <c r="A8799" s="1" t="s">
        <v>8836</v>
      </c>
      <c r="B8799" s="1" t="s">
        <v>41</v>
      </c>
      <c r="C8799" s="1">
        <v>2.0</v>
      </c>
      <c r="D8799" s="1">
        <v>4.0</v>
      </c>
      <c r="E8799" s="1">
        <v>8.0</v>
      </c>
      <c r="G8799" s="1" t="s">
        <v>24</v>
      </c>
      <c r="H8799" s="2">
        <v>45060.0</v>
      </c>
      <c r="J8799" s="3">
        <f t="shared" si="2"/>
        <v>2</v>
      </c>
      <c r="K8799" s="4">
        <f t="shared" si="3"/>
        <v>4</v>
      </c>
      <c r="L8799" s="4">
        <f t="shared" si="4"/>
        <v>8</v>
      </c>
      <c r="S8799" s="1" t="s">
        <v>8836</v>
      </c>
      <c r="T8799" s="4" t="str">
        <f t="shared" si="5"/>
        <v>Smoothie</v>
      </c>
      <c r="U8799" s="4" t="str">
        <f t="shared" si="6"/>
        <v>Takeaway</v>
      </c>
      <c r="V8799" s="4" t="str">
        <f t="shared" si="7"/>
        <v>UNKNOWN</v>
      </c>
      <c r="W8799" s="4">
        <f t="shared" ref="W8799:Y8799" si="8806">IF(OR(J8799 = "ERROR", J8799 = ""), "UNKNOWN", J8799)</f>
        <v>2</v>
      </c>
      <c r="X8799" s="4">
        <f t="shared" si="8806"/>
        <v>4</v>
      </c>
      <c r="Y8799" s="4">
        <f t="shared" si="8806"/>
        <v>8</v>
      </c>
      <c r="Z8799" s="5">
        <f t="shared" si="9"/>
        <v>45060</v>
      </c>
    </row>
    <row r="8800">
      <c r="A8800" s="1" t="s">
        <v>8837</v>
      </c>
      <c r="B8800" s="1" t="s">
        <v>41</v>
      </c>
      <c r="C8800" s="1">
        <v>1.0</v>
      </c>
      <c r="D8800" s="1">
        <v>4.0</v>
      </c>
      <c r="E8800" s="1">
        <v>4.0</v>
      </c>
      <c r="F8800" s="1" t="s">
        <v>28</v>
      </c>
      <c r="G8800" s="1" t="s">
        <v>24</v>
      </c>
      <c r="H8800" s="6">
        <v>45240.0</v>
      </c>
      <c r="J8800" s="3">
        <f t="shared" si="2"/>
        <v>1</v>
      </c>
      <c r="K8800" s="4">
        <f t="shared" si="3"/>
        <v>4</v>
      </c>
      <c r="L8800" s="4">
        <f t="shared" si="4"/>
        <v>4</v>
      </c>
      <c r="S8800" s="1" t="s">
        <v>8837</v>
      </c>
      <c r="T8800" s="4" t="str">
        <f t="shared" si="5"/>
        <v>Smoothie</v>
      </c>
      <c r="U8800" s="4" t="str">
        <f t="shared" si="6"/>
        <v>Takeaway</v>
      </c>
      <c r="V8800" s="4" t="str">
        <f t="shared" si="7"/>
        <v>Cash</v>
      </c>
      <c r="W8800" s="4">
        <f t="shared" ref="W8800:Y8800" si="8807">IF(OR(J8800 = "ERROR", J8800 = ""), "UNKNOWN", J8800)</f>
        <v>1</v>
      </c>
      <c r="X8800" s="4">
        <f t="shared" si="8807"/>
        <v>4</v>
      </c>
      <c r="Y8800" s="4">
        <f t="shared" si="8807"/>
        <v>4</v>
      </c>
      <c r="Z8800" s="7">
        <f t="shared" si="9"/>
        <v>45240</v>
      </c>
    </row>
    <row r="8801">
      <c r="A8801" s="1" t="s">
        <v>8838</v>
      </c>
      <c r="B8801" s="1" t="s">
        <v>32</v>
      </c>
      <c r="C8801" s="1" t="s">
        <v>25</v>
      </c>
      <c r="D8801" s="1">
        <v>1.0</v>
      </c>
      <c r="E8801" s="1">
        <v>4.0</v>
      </c>
      <c r="G8801" s="1" t="s">
        <v>24</v>
      </c>
      <c r="H8801" s="2">
        <v>45125.0</v>
      </c>
      <c r="J8801" s="3">
        <f t="shared" si="2"/>
        <v>4</v>
      </c>
      <c r="K8801" s="4">
        <f t="shared" si="3"/>
        <v>1</v>
      </c>
      <c r="L8801" s="4">
        <f t="shared" si="4"/>
        <v>4</v>
      </c>
      <c r="S8801" s="1" t="s">
        <v>8838</v>
      </c>
      <c r="T8801" s="4" t="str">
        <f t="shared" si="5"/>
        <v>Cookie</v>
      </c>
      <c r="U8801" s="4" t="str">
        <f t="shared" si="6"/>
        <v>Takeaway</v>
      </c>
      <c r="V8801" s="4" t="str">
        <f t="shared" si="7"/>
        <v>UNKNOWN</v>
      </c>
      <c r="W8801" s="4">
        <f t="shared" ref="W8801:Y8801" si="8808">IF(OR(J8801 = "ERROR", J8801 = ""), "UNKNOWN", J8801)</f>
        <v>4</v>
      </c>
      <c r="X8801" s="4">
        <f t="shared" si="8808"/>
        <v>1</v>
      </c>
      <c r="Y8801" s="4">
        <f t="shared" si="8808"/>
        <v>4</v>
      </c>
      <c r="Z8801" s="5">
        <f t="shared" si="9"/>
        <v>45125</v>
      </c>
    </row>
    <row r="8802">
      <c r="A8802" s="1" t="s">
        <v>8839</v>
      </c>
      <c r="B8802" s="1" t="s">
        <v>55</v>
      </c>
      <c r="C8802" s="1">
        <v>4.0</v>
      </c>
      <c r="D8802" s="1">
        <v>3.0</v>
      </c>
      <c r="E8802" s="1">
        <v>12.0</v>
      </c>
      <c r="F8802" s="1" t="s">
        <v>39</v>
      </c>
      <c r="G8802" s="1" t="s">
        <v>29</v>
      </c>
      <c r="H8802" s="6">
        <v>45219.0</v>
      </c>
      <c r="J8802" s="3">
        <f t="shared" si="2"/>
        <v>4</v>
      </c>
      <c r="K8802" s="4">
        <f t="shared" si="3"/>
        <v>3</v>
      </c>
      <c r="L8802" s="4">
        <f t="shared" si="4"/>
        <v>12</v>
      </c>
      <c r="S8802" s="1" t="s">
        <v>8839</v>
      </c>
      <c r="T8802" s="4" t="str">
        <f t="shared" si="5"/>
        <v>Juice</v>
      </c>
      <c r="U8802" s="4" t="str">
        <f t="shared" si="6"/>
        <v>In-store</v>
      </c>
      <c r="V8802" s="4" t="str">
        <f t="shared" si="7"/>
        <v>Digital Wallet</v>
      </c>
      <c r="W8802" s="4">
        <f t="shared" ref="W8802:Y8802" si="8809">IF(OR(J8802 = "ERROR", J8802 = ""), "UNKNOWN", J8802)</f>
        <v>4</v>
      </c>
      <c r="X8802" s="4">
        <f t="shared" si="8809"/>
        <v>3</v>
      </c>
      <c r="Y8802" s="4">
        <f t="shared" si="8809"/>
        <v>12</v>
      </c>
      <c r="Z8802" s="7">
        <f t="shared" si="9"/>
        <v>45219</v>
      </c>
    </row>
    <row r="8803">
      <c r="A8803" s="1" t="s">
        <v>8840</v>
      </c>
      <c r="B8803" s="1" t="s">
        <v>41</v>
      </c>
      <c r="C8803" s="1">
        <v>1.0</v>
      </c>
      <c r="D8803" s="1">
        <v>4.0</v>
      </c>
      <c r="E8803" s="1">
        <v>4.0</v>
      </c>
      <c r="F8803" s="1" t="s">
        <v>28</v>
      </c>
      <c r="G8803" s="1" t="s">
        <v>29</v>
      </c>
      <c r="H8803" s="2">
        <v>45104.0</v>
      </c>
      <c r="J8803" s="3">
        <f t="shared" si="2"/>
        <v>1</v>
      </c>
      <c r="K8803" s="4">
        <f t="shared" si="3"/>
        <v>4</v>
      </c>
      <c r="L8803" s="4">
        <f t="shared" si="4"/>
        <v>4</v>
      </c>
      <c r="S8803" s="1" t="s">
        <v>8840</v>
      </c>
      <c r="T8803" s="4" t="str">
        <f t="shared" si="5"/>
        <v>Smoothie</v>
      </c>
      <c r="U8803" s="4" t="str">
        <f t="shared" si="6"/>
        <v>In-store</v>
      </c>
      <c r="V8803" s="4" t="str">
        <f t="shared" si="7"/>
        <v>Cash</v>
      </c>
      <c r="W8803" s="4">
        <f t="shared" ref="W8803:Y8803" si="8810">IF(OR(J8803 = "ERROR", J8803 = ""), "UNKNOWN", J8803)</f>
        <v>1</v>
      </c>
      <c r="X8803" s="4">
        <f t="shared" si="8810"/>
        <v>4</v>
      </c>
      <c r="Y8803" s="4">
        <f t="shared" si="8810"/>
        <v>4</v>
      </c>
      <c r="Z8803" s="5">
        <f t="shared" si="9"/>
        <v>45104</v>
      </c>
    </row>
    <row r="8804">
      <c r="A8804" s="1" t="s">
        <v>8841</v>
      </c>
      <c r="B8804" s="1" t="s">
        <v>27</v>
      </c>
      <c r="C8804" s="1">
        <v>4.0</v>
      </c>
      <c r="D8804" s="1">
        <v>3.0</v>
      </c>
      <c r="E8804" s="1">
        <v>12.0</v>
      </c>
      <c r="G8804" s="1" t="s">
        <v>25</v>
      </c>
      <c r="H8804" s="2">
        <v>45027.0</v>
      </c>
      <c r="J8804" s="3">
        <f t="shared" si="2"/>
        <v>4</v>
      </c>
      <c r="K8804" s="4">
        <f t="shared" si="3"/>
        <v>3</v>
      </c>
      <c r="L8804" s="4">
        <f t="shared" si="4"/>
        <v>12</v>
      </c>
      <c r="S8804" s="1" t="s">
        <v>8841</v>
      </c>
      <c r="T8804" s="4" t="str">
        <f t="shared" si="5"/>
        <v>Cake</v>
      </c>
      <c r="U8804" s="4" t="str">
        <f t="shared" si="6"/>
        <v>UNKNOWN</v>
      </c>
      <c r="V8804" s="4" t="str">
        <f t="shared" si="7"/>
        <v>UNKNOWN</v>
      </c>
      <c r="W8804" s="4">
        <f t="shared" ref="W8804:Y8804" si="8811">IF(OR(J8804 = "ERROR", J8804 = ""), "UNKNOWN", J8804)</f>
        <v>4</v>
      </c>
      <c r="X8804" s="4">
        <f t="shared" si="8811"/>
        <v>3</v>
      </c>
      <c r="Y8804" s="4">
        <f t="shared" si="8811"/>
        <v>12</v>
      </c>
      <c r="Z8804" s="5">
        <f t="shared" si="9"/>
        <v>45027</v>
      </c>
    </row>
    <row r="8805">
      <c r="A8805" s="1" t="s">
        <v>8842</v>
      </c>
      <c r="B8805" s="1" t="s">
        <v>36</v>
      </c>
      <c r="C8805" s="1">
        <v>2.0</v>
      </c>
      <c r="D8805" s="1">
        <v>5.0</v>
      </c>
      <c r="E8805" s="1">
        <v>10.0</v>
      </c>
      <c r="F8805" s="1" t="s">
        <v>23</v>
      </c>
      <c r="G8805" s="1" t="s">
        <v>24</v>
      </c>
      <c r="H8805" s="2">
        <v>44985.0</v>
      </c>
      <c r="J8805" s="3">
        <f t="shared" si="2"/>
        <v>2</v>
      </c>
      <c r="K8805" s="4">
        <f t="shared" si="3"/>
        <v>5</v>
      </c>
      <c r="L8805" s="4">
        <f t="shared" si="4"/>
        <v>10</v>
      </c>
      <c r="S8805" s="1" t="s">
        <v>8842</v>
      </c>
      <c r="T8805" s="4" t="str">
        <f t="shared" si="5"/>
        <v>Salad</v>
      </c>
      <c r="U8805" s="4" t="str">
        <f t="shared" si="6"/>
        <v>Takeaway</v>
      </c>
      <c r="V8805" s="4" t="str">
        <f t="shared" si="7"/>
        <v>Credit Card</v>
      </c>
      <c r="W8805" s="4">
        <f t="shared" ref="W8805:Y8805" si="8812">IF(OR(J8805 = "ERROR", J8805 = ""), "UNKNOWN", J8805)</f>
        <v>2</v>
      </c>
      <c r="X8805" s="4">
        <f t="shared" si="8812"/>
        <v>5</v>
      </c>
      <c r="Y8805" s="4">
        <f t="shared" si="8812"/>
        <v>10</v>
      </c>
      <c r="Z8805" s="5">
        <f t="shared" si="9"/>
        <v>44985</v>
      </c>
    </row>
    <row r="8806">
      <c r="A8806" s="1" t="s">
        <v>8843</v>
      </c>
      <c r="B8806" s="1" t="s">
        <v>41</v>
      </c>
      <c r="C8806" s="1">
        <v>2.0</v>
      </c>
      <c r="D8806" s="1">
        <v>4.0</v>
      </c>
      <c r="E8806" s="1">
        <v>8.0</v>
      </c>
      <c r="F8806" s="1" t="s">
        <v>39</v>
      </c>
      <c r="H8806" s="2">
        <v>45041.0</v>
      </c>
      <c r="J8806" s="3">
        <f t="shared" si="2"/>
        <v>2</v>
      </c>
      <c r="K8806" s="4">
        <f t="shared" si="3"/>
        <v>4</v>
      </c>
      <c r="L8806" s="4">
        <f t="shared" si="4"/>
        <v>8</v>
      </c>
      <c r="S8806" s="1" t="s">
        <v>8843</v>
      </c>
      <c r="T8806" s="4" t="str">
        <f t="shared" si="5"/>
        <v>Smoothie</v>
      </c>
      <c r="U8806" s="4" t="str">
        <f t="shared" si="6"/>
        <v>UNKNOWN</v>
      </c>
      <c r="V8806" s="4" t="str">
        <f t="shared" si="7"/>
        <v>Digital Wallet</v>
      </c>
      <c r="W8806" s="4">
        <f t="shared" ref="W8806:Y8806" si="8813">IF(OR(J8806 = "ERROR", J8806 = ""), "UNKNOWN", J8806)</f>
        <v>2</v>
      </c>
      <c r="X8806" s="4">
        <f t="shared" si="8813"/>
        <v>4</v>
      </c>
      <c r="Y8806" s="4">
        <f t="shared" si="8813"/>
        <v>8</v>
      </c>
      <c r="Z8806" s="5">
        <f t="shared" si="9"/>
        <v>45041</v>
      </c>
    </row>
    <row r="8807">
      <c r="A8807" s="1" t="s">
        <v>8844</v>
      </c>
      <c r="B8807" s="1" t="s">
        <v>27</v>
      </c>
      <c r="C8807" s="1">
        <v>5.0</v>
      </c>
      <c r="D8807" s="1">
        <v>3.0</v>
      </c>
      <c r="E8807" s="1">
        <v>15.0</v>
      </c>
      <c r="F8807" s="1" t="s">
        <v>28</v>
      </c>
      <c r="G8807" s="1" t="s">
        <v>29</v>
      </c>
      <c r="H8807" s="2">
        <v>44960.0</v>
      </c>
      <c r="J8807" s="3">
        <f t="shared" si="2"/>
        <v>5</v>
      </c>
      <c r="K8807" s="4">
        <f t="shared" si="3"/>
        <v>3</v>
      </c>
      <c r="L8807" s="4">
        <f t="shared" si="4"/>
        <v>15</v>
      </c>
      <c r="S8807" s="1" t="s">
        <v>8844</v>
      </c>
      <c r="T8807" s="4" t="str">
        <f t="shared" si="5"/>
        <v>Cake</v>
      </c>
      <c r="U8807" s="4" t="str">
        <f t="shared" si="6"/>
        <v>In-store</v>
      </c>
      <c r="V8807" s="4" t="str">
        <f t="shared" si="7"/>
        <v>Cash</v>
      </c>
      <c r="W8807" s="4">
        <f t="shared" ref="W8807:Y8807" si="8814">IF(OR(J8807 = "ERROR", J8807 = ""), "UNKNOWN", J8807)</f>
        <v>5</v>
      </c>
      <c r="X8807" s="4">
        <f t="shared" si="8814"/>
        <v>3</v>
      </c>
      <c r="Y8807" s="4">
        <f t="shared" si="8814"/>
        <v>15</v>
      </c>
      <c r="Z8807" s="5">
        <f t="shared" si="9"/>
        <v>44960</v>
      </c>
    </row>
    <row r="8808">
      <c r="A8808" s="1" t="s">
        <v>8845</v>
      </c>
      <c r="B8808" s="1" t="s">
        <v>44</v>
      </c>
      <c r="C8808" s="1">
        <v>4.0</v>
      </c>
      <c r="D8808" s="1">
        <v>4.0</v>
      </c>
      <c r="E8808" s="1">
        <v>16.0</v>
      </c>
      <c r="G8808" s="1" t="s">
        <v>24</v>
      </c>
      <c r="H8808" s="2">
        <v>45164.0</v>
      </c>
      <c r="J8808" s="3">
        <f t="shared" si="2"/>
        <v>4</v>
      </c>
      <c r="K8808" s="4">
        <f t="shared" si="3"/>
        <v>4</v>
      </c>
      <c r="L8808" s="4">
        <f t="shared" si="4"/>
        <v>16</v>
      </c>
      <c r="S8808" s="1" t="s">
        <v>8845</v>
      </c>
      <c r="T8808" s="4" t="str">
        <f t="shared" si="5"/>
        <v>Sandwich</v>
      </c>
      <c r="U8808" s="4" t="str">
        <f t="shared" si="6"/>
        <v>Takeaway</v>
      </c>
      <c r="V8808" s="4" t="str">
        <f t="shared" si="7"/>
        <v>UNKNOWN</v>
      </c>
      <c r="W8808" s="4">
        <f t="shared" ref="W8808:Y8808" si="8815">IF(OR(J8808 = "ERROR", J8808 = ""), "UNKNOWN", J8808)</f>
        <v>4</v>
      </c>
      <c r="X8808" s="4">
        <f t="shared" si="8815"/>
        <v>4</v>
      </c>
      <c r="Y8808" s="4">
        <f t="shared" si="8815"/>
        <v>16</v>
      </c>
      <c r="Z8808" s="5">
        <f t="shared" si="9"/>
        <v>45164</v>
      </c>
    </row>
    <row r="8809">
      <c r="A8809" s="1" t="s">
        <v>8846</v>
      </c>
      <c r="B8809" s="1" t="s">
        <v>22</v>
      </c>
      <c r="C8809" s="1">
        <v>1.0</v>
      </c>
      <c r="D8809" s="1">
        <v>2.0</v>
      </c>
      <c r="E8809" s="1">
        <v>2.0</v>
      </c>
      <c r="F8809" s="1" t="s">
        <v>23</v>
      </c>
      <c r="G8809" s="1" t="s">
        <v>24</v>
      </c>
      <c r="H8809" s="2">
        <v>44995.0</v>
      </c>
      <c r="J8809" s="3">
        <f t="shared" si="2"/>
        <v>1</v>
      </c>
      <c r="K8809" s="4">
        <f t="shared" si="3"/>
        <v>2</v>
      </c>
      <c r="L8809" s="4">
        <f t="shared" si="4"/>
        <v>2</v>
      </c>
      <c r="S8809" s="1" t="s">
        <v>8846</v>
      </c>
      <c r="T8809" s="4" t="str">
        <f t="shared" si="5"/>
        <v>Coffee</v>
      </c>
      <c r="U8809" s="4" t="str">
        <f t="shared" si="6"/>
        <v>Takeaway</v>
      </c>
      <c r="V8809" s="4" t="str">
        <f t="shared" si="7"/>
        <v>Credit Card</v>
      </c>
      <c r="W8809" s="4">
        <f t="shared" ref="W8809:Y8809" si="8816">IF(OR(J8809 = "ERROR", J8809 = ""), "UNKNOWN", J8809)</f>
        <v>1</v>
      </c>
      <c r="X8809" s="4">
        <f t="shared" si="8816"/>
        <v>2</v>
      </c>
      <c r="Y8809" s="4">
        <f t="shared" si="8816"/>
        <v>2</v>
      </c>
      <c r="Z8809" s="5">
        <f t="shared" si="9"/>
        <v>44995</v>
      </c>
    </row>
    <row r="8810">
      <c r="A8810" s="1" t="s">
        <v>8847</v>
      </c>
      <c r="B8810" s="1" t="s">
        <v>36</v>
      </c>
      <c r="C8810" s="1">
        <v>5.0</v>
      </c>
      <c r="D8810" s="1">
        <v>5.0</v>
      </c>
      <c r="E8810" s="1">
        <v>25.0</v>
      </c>
      <c r="G8810" s="1" t="s">
        <v>29</v>
      </c>
      <c r="H8810" s="6">
        <v>45270.0</v>
      </c>
      <c r="J8810" s="3">
        <f t="shared" si="2"/>
        <v>5</v>
      </c>
      <c r="K8810" s="4">
        <f t="shared" si="3"/>
        <v>5</v>
      </c>
      <c r="L8810" s="4">
        <f t="shared" si="4"/>
        <v>25</v>
      </c>
      <c r="S8810" s="1" t="s">
        <v>8847</v>
      </c>
      <c r="T8810" s="4" t="str">
        <f t="shared" si="5"/>
        <v>Salad</v>
      </c>
      <c r="U8810" s="4" t="str">
        <f t="shared" si="6"/>
        <v>In-store</v>
      </c>
      <c r="V8810" s="4" t="str">
        <f t="shared" si="7"/>
        <v>UNKNOWN</v>
      </c>
      <c r="W8810" s="4">
        <f t="shared" ref="W8810:Y8810" si="8817">IF(OR(J8810 = "ERROR", J8810 = ""), "UNKNOWN", J8810)</f>
        <v>5</v>
      </c>
      <c r="X8810" s="4">
        <f t="shared" si="8817"/>
        <v>5</v>
      </c>
      <c r="Y8810" s="4">
        <f t="shared" si="8817"/>
        <v>25</v>
      </c>
      <c r="Z8810" s="7">
        <f t="shared" si="9"/>
        <v>45270</v>
      </c>
    </row>
    <row r="8811">
      <c r="A8811" s="1" t="s">
        <v>8848</v>
      </c>
      <c r="B8811" s="1" t="s">
        <v>22</v>
      </c>
      <c r="C8811" s="1">
        <v>2.0</v>
      </c>
      <c r="D8811" s="1">
        <v>2.0</v>
      </c>
      <c r="E8811" s="1">
        <v>4.0</v>
      </c>
      <c r="F8811" s="1" t="s">
        <v>28</v>
      </c>
      <c r="G8811" s="1" t="s">
        <v>24</v>
      </c>
      <c r="H8811" s="2">
        <v>44974.0</v>
      </c>
      <c r="J8811" s="3">
        <f t="shared" si="2"/>
        <v>2</v>
      </c>
      <c r="K8811" s="4">
        <f t="shared" si="3"/>
        <v>2</v>
      </c>
      <c r="L8811" s="4">
        <f t="shared" si="4"/>
        <v>4</v>
      </c>
      <c r="S8811" s="1" t="s">
        <v>8848</v>
      </c>
      <c r="T8811" s="4" t="str">
        <f t="shared" si="5"/>
        <v>Coffee</v>
      </c>
      <c r="U8811" s="4" t="str">
        <f t="shared" si="6"/>
        <v>Takeaway</v>
      </c>
      <c r="V8811" s="4" t="str">
        <f t="shared" si="7"/>
        <v>Cash</v>
      </c>
      <c r="W8811" s="4">
        <f t="shared" ref="W8811:Y8811" si="8818">IF(OR(J8811 = "ERROR", J8811 = ""), "UNKNOWN", J8811)</f>
        <v>2</v>
      </c>
      <c r="X8811" s="4">
        <f t="shared" si="8818"/>
        <v>2</v>
      </c>
      <c r="Y8811" s="4">
        <f t="shared" si="8818"/>
        <v>4</v>
      </c>
      <c r="Z8811" s="5">
        <f t="shared" si="9"/>
        <v>44974</v>
      </c>
    </row>
    <row r="8812">
      <c r="A8812" s="1" t="s">
        <v>8849</v>
      </c>
      <c r="B8812" s="1" t="s">
        <v>32</v>
      </c>
      <c r="C8812" s="1">
        <v>1.0</v>
      </c>
      <c r="D8812" s="1">
        <v>1.0</v>
      </c>
      <c r="E8812" s="1">
        <v>1.0</v>
      </c>
      <c r="G8812" s="1" t="s">
        <v>24</v>
      </c>
      <c r="H8812" s="6">
        <v>45256.0</v>
      </c>
      <c r="J8812" s="3">
        <f t="shared" si="2"/>
        <v>1</v>
      </c>
      <c r="K8812" s="4">
        <f t="shared" si="3"/>
        <v>1</v>
      </c>
      <c r="L8812" s="4">
        <f t="shared" si="4"/>
        <v>1</v>
      </c>
      <c r="S8812" s="1" t="s">
        <v>8849</v>
      </c>
      <c r="T8812" s="4" t="str">
        <f t="shared" si="5"/>
        <v>Cookie</v>
      </c>
      <c r="U8812" s="4" t="str">
        <f t="shared" si="6"/>
        <v>Takeaway</v>
      </c>
      <c r="V8812" s="4" t="str">
        <f t="shared" si="7"/>
        <v>UNKNOWN</v>
      </c>
      <c r="W8812" s="4">
        <f t="shared" ref="W8812:Y8812" si="8819">IF(OR(J8812 = "ERROR", J8812 = ""), "UNKNOWN", J8812)</f>
        <v>1</v>
      </c>
      <c r="X8812" s="4">
        <f t="shared" si="8819"/>
        <v>1</v>
      </c>
      <c r="Y8812" s="4">
        <f t="shared" si="8819"/>
        <v>1</v>
      </c>
      <c r="Z8812" s="7">
        <f t="shared" si="9"/>
        <v>45256</v>
      </c>
    </row>
    <row r="8813">
      <c r="A8813" s="1" t="s">
        <v>8850</v>
      </c>
      <c r="B8813" s="1" t="s">
        <v>55</v>
      </c>
      <c r="C8813" s="1">
        <v>3.0</v>
      </c>
      <c r="D8813" s="1">
        <v>3.0</v>
      </c>
      <c r="E8813" s="1">
        <v>9.0</v>
      </c>
      <c r="F8813" s="1" t="s">
        <v>23</v>
      </c>
      <c r="G8813" s="1" t="s">
        <v>24</v>
      </c>
      <c r="H8813" s="6">
        <v>45254.0</v>
      </c>
      <c r="J8813" s="3">
        <f t="shared" si="2"/>
        <v>3</v>
      </c>
      <c r="K8813" s="4">
        <f t="shared" si="3"/>
        <v>3</v>
      </c>
      <c r="L8813" s="4">
        <f t="shared" si="4"/>
        <v>9</v>
      </c>
      <c r="S8813" s="1" t="s">
        <v>8850</v>
      </c>
      <c r="T8813" s="4" t="str">
        <f t="shared" si="5"/>
        <v>Juice</v>
      </c>
      <c r="U8813" s="4" t="str">
        <f t="shared" si="6"/>
        <v>Takeaway</v>
      </c>
      <c r="V8813" s="4" t="str">
        <f t="shared" si="7"/>
        <v>Credit Card</v>
      </c>
      <c r="W8813" s="4">
        <f t="shared" ref="W8813:Y8813" si="8820">IF(OR(J8813 = "ERROR", J8813 = ""), "UNKNOWN", J8813)</f>
        <v>3</v>
      </c>
      <c r="X8813" s="4">
        <f t="shared" si="8820"/>
        <v>3</v>
      </c>
      <c r="Y8813" s="4">
        <f t="shared" si="8820"/>
        <v>9</v>
      </c>
      <c r="Z8813" s="7">
        <f t="shared" si="9"/>
        <v>45254</v>
      </c>
    </row>
    <row r="8814">
      <c r="A8814" s="1" t="s">
        <v>8851</v>
      </c>
      <c r="B8814" s="1" t="s">
        <v>55</v>
      </c>
      <c r="C8814" s="1">
        <v>4.0</v>
      </c>
      <c r="D8814" s="1">
        <v>3.0</v>
      </c>
      <c r="E8814" s="1">
        <v>12.0</v>
      </c>
      <c r="F8814" s="1" t="s">
        <v>25</v>
      </c>
      <c r="H8814" s="2">
        <v>45002.0</v>
      </c>
      <c r="J8814" s="3">
        <f t="shared" si="2"/>
        <v>4</v>
      </c>
      <c r="K8814" s="4">
        <f t="shared" si="3"/>
        <v>3</v>
      </c>
      <c r="L8814" s="4">
        <f t="shared" si="4"/>
        <v>12</v>
      </c>
      <c r="S8814" s="1" t="s">
        <v>8851</v>
      </c>
      <c r="T8814" s="4" t="str">
        <f t="shared" si="5"/>
        <v>Juice</v>
      </c>
      <c r="U8814" s="4" t="str">
        <f t="shared" si="6"/>
        <v>UNKNOWN</v>
      </c>
      <c r="V8814" s="4" t="str">
        <f t="shared" si="7"/>
        <v>UNKNOWN</v>
      </c>
      <c r="W8814" s="4">
        <f t="shared" ref="W8814:Y8814" si="8821">IF(OR(J8814 = "ERROR", J8814 = ""), "UNKNOWN", J8814)</f>
        <v>4</v>
      </c>
      <c r="X8814" s="4">
        <f t="shared" si="8821"/>
        <v>3</v>
      </c>
      <c r="Y8814" s="4">
        <f t="shared" si="8821"/>
        <v>12</v>
      </c>
      <c r="Z8814" s="5">
        <f t="shared" si="9"/>
        <v>45002</v>
      </c>
    </row>
    <row r="8815">
      <c r="A8815" s="1" t="s">
        <v>8852</v>
      </c>
      <c r="B8815" s="1" t="s">
        <v>44</v>
      </c>
      <c r="C8815" s="1">
        <v>3.0</v>
      </c>
      <c r="D8815" s="1" t="s">
        <v>30</v>
      </c>
      <c r="E8815" s="1">
        <v>12.0</v>
      </c>
      <c r="F8815" s="1" t="s">
        <v>23</v>
      </c>
      <c r="H8815" s="2">
        <v>45126.0</v>
      </c>
      <c r="J8815" s="3">
        <f t="shared" si="2"/>
        <v>3</v>
      </c>
      <c r="K8815" s="4">
        <f t="shared" si="3"/>
        <v>4</v>
      </c>
      <c r="L8815" s="4">
        <f t="shared" si="4"/>
        <v>12</v>
      </c>
      <c r="S8815" s="1" t="s">
        <v>8852</v>
      </c>
      <c r="T8815" s="4" t="str">
        <f t="shared" si="5"/>
        <v>Sandwich</v>
      </c>
      <c r="U8815" s="4" t="str">
        <f t="shared" si="6"/>
        <v>UNKNOWN</v>
      </c>
      <c r="V8815" s="4" t="str">
        <f t="shared" si="7"/>
        <v>Credit Card</v>
      </c>
      <c r="W8815" s="4">
        <f t="shared" ref="W8815:Y8815" si="8822">IF(OR(J8815 = "ERROR", J8815 = ""), "UNKNOWN", J8815)</f>
        <v>3</v>
      </c>
      <c r="X8815" s="4">
        <f t="shared" si="8822"/>
        <v>4</v>
      </c>
      <c r="Y8815" s="4">
        <f t="shared" si="8822"/>
        <v>12</v>
      </c>
      <c r="Z8815" s="5">
        <f t="shared" si="9"/>
        <v>45126</v>
      </c>
    </row>
    <row r="8816">
      <c r="A8816" s="1" t="s">
        <v>8853</v>
      </c>
      <c r="B8816" s="1" t="s">
        <v>36</v>
      </c>
      <c r="C8816" s="1">
        <v>5.0</v>
      </c>
      <c r="D8816" s="1">
        <v>5.0</v>
      </c>
      <c r="E8816" s="1">
        <v>25.0</v>
      </c>
      <c r="G8816" s="1" t="s">
        <v>29</v>
      </c>
      <c r="H8816" s="2">
        <v>45058.0</v>
      </c>
      <c r="J8816" s="3">
        <f t="shared" si="2"/>
        <v>5</v>
      </c>
      <c r="K8816" s="4">
        <f t="shared" si="3"/>
        <v>5</v>
      </c>
      <c r="L8816" s="4">
        <f t="shared" si="4"/>
        <v>25</v>
      </c>
      <c r="S8816" s="1" t="s">
        <v>8853</v>
      </c>
      <c r="T8816" s="4" t="str">
        <f t="shared" si="5"/>
        <v>Salad</v>
      </c>
      <c r="U8816" s="4" t="str">
        <f t="shared" si="6"/>
        <v>In-store</v>
      </c>
      <c r="V8816" s="4" t="str">
        <f t="shared" si="7"/>
        <v>UNKNOWN</v>
      </c>
      <c r="W8816" s="4">
        <f t="shared" ref="W8816:Y8816" si="8823">IF(OR(J8816 = "ERROR", J8816 = ""), "UNKNOWN", J8816)</f>
        <v>5</v>
      </c>
      <c r="X8816" s="4">
        <f t="shared" si="8823"/>
        <v>5</v>
      </c>
      <c r="Y8816" s="4">
        <f t="shared" si="8823"/>
        <v>25</v>
      </c>
      <c r="Z8816" s="5">
        <f t="shared" si="9"/>
        <v>45058</v>
      </c>
    </row>
    <row r="8817">
      <c r="A8817" s="1" t="s">
        <v>8854</v>
      </c>
      <c r="B8817" s="1" t="s">
        <v>36</v>
      </c>
      <c r="C8817" s="1">
        <v>4.0</v>
      </c>
      <c r="D8817" s="1">
        <v>5.0</v>
      </c>
      <c r="E8817" s="1">
        <v>20.0</v>
      </c>
      <c r="H8817" s="2">
        <v>45127.0</v>
      </c>
      <c r="J8817" s="3">
        <f t="shared" si="2"/>
        <v>4</v>
      </c>
      <c r="K8817" s="4">
        <f t="shared" si="3"/>
        <v>5</v>
      </c>
      <c r="L8817" s="4">
        <f t="shared" si="4"/>
        <v>20</v>
      </c>
      <c r="S8817" s="1" t="s">
        <v>8854</v>
      </c>
      <c r="T8817" s="4" t="str">
        <f t="shared" si="5"/>
        <v>Salad</v>
      </c>
      <c r="U8817" s="4" t="str">
        <f t="shared" si="6"/>
        <v>UNKNOWN</v>
      </c>
      <c r="V8817" s="4" t="str">
        <f t="shared" si="7"/>
        <v>UNKNOWN</v>
      </c>
      <c r="W8817" s="4">
        <f t="shared" ref="W8817:Y8817" si="8824">IF(OR(J8817 = "ERROR", J8817 = ""), "UNKNOWN", J8817)</f>
        <v>4</v>
      </c>
      <c r="X8817" s="4">
        <f t="shared" si="8824"/>
        <v>5</v>
      </c>
      <c r="Y8817" s="4">
        <f t="shared" si="8824"/>
        <v>20</v>
      </c>
      <c r="Z8817" s="5">
        <f t="shared" si="9"/>
        <v>45127</v>
      </c>
    </row>
    <row r="8818">
      <c r="A8818" s="1" t="s">
        <v>8855</v>
      </c>
      <c r="B8818" s="1" t="s">
        <v>32</v>
      </c>
      <c r="C8818" s="1">
        <v>2.0</v>
      </c>
      <c r="D8818" s="1">
        <v>1.0</v>
      </c>
      <c r="E8818" s="1">
        <v>2.0</v>
      </c>
      <c r="G8818" s="1" t="s">
        <v>29</v>
      </c>
      <c r="H8818" s="6">
        <v>45254.0</v>
      </c>
      <c r="J8818" s="3">
        <f t="shared" si="2"/>
        <v>2</v>
      </c>
      <c r="K8818" s="4">
        <f t="shared" si="3"/>
        <v>1</v>
      </c>
      <c r="L8818" s="4">
        <f t="shared" si="4"/>
        <v>2</v>
      </c>
      <c r="S8818" s="1" t="s">
        <v>8855</v>
      </c>
      <c r="T8818" s="4" t="str">
        <f t="shared" si="5"/>
        <v>Cookie</v>
      </c>
      <c r="U8818" s="4" t="str">
        <f t="shared" si="6"/>
        <v>In-store</v>
      </c>
      <c r="V8818" s="4" t="str">
        <f t="shared" si="7"/>
        <v>UNKNOWN</v>
      </c>
      <c r="W8818" s="4">
        <f t="shared" ref="W8818:Y8818" si="8825">IF(OR(J8818 = "ERROR", J8818 = ""), "UNKNOWN", J8818)</f>
        <v>2</v>
      </c>
      <c r="X8818" s="4">
        <f t="shared" si="8825"/>
        <v>1</v>
      </c>
      <c r="Y8818" s="4">
        <f t="shared" si="8825"/>
        <v>2</v>
      </c>
      <c r="Z8818" s="7">
        <f t="shared" si="9"/>
        <v>45254</v>
      </c>
    </row>
    <row r="8819">
      <c r="A8819" s="1" t="s">
        <v>8856</v>
      </c>
      <c r="C8819" s="1">
        <v>4.0</v>
      </c>
      <c r="D8819" s="1" t="s">
        <v>30</v>
      </c>
      <c r="E8819" s="1">
        <v>16.0</v>
      </c>
      <c r="G8819" s="1" t="s">
        <v>24</v>
      </c>
      <c r="H8819" s="2">
        <v>44995.0</v>
      </c>
      <c r="J8819" s="3">
        <f t="shared" si="2"/>
        <v>4</v>
      </c>
      <c r="K8819" s="4">
        <f t="shared" si="3"/>
        <v>4</v>
      </c>
      <c r="L8819" s="4">
        <f t="shared" si="4"/>
        <v>16</v>
      </c>
      <c r="S8819" s="1" t="s">
        <v>8856</v>
      </c>
      <c r="T8819" s="4" t="str">
        <f t="shared" si="5"/>
        <v>UNKNOWN</v>
      </c>
      <c r="U8819" s="4" t="str">
        <f t="shared" si="6"/>
        <v>Takeaway</v>
      </c>
      <c r="V8819" s="4" t="str">
        <f t="shared" si="7"/>
        <v>UNKNOWN</v>
      </c>
      <c r="W8819" s="4">
        <f t="shared" ref="W8819:Y8819" si="8826">IF(OR(J8819 = "ERROR", J8819 = ""), "UNKNOWN", J8819)</f>
        <v>4</v>
      </c>
      <c r="X8819" s="4">
        <f t="shared" si="8826"/>
        <v>4</v>
      </c>
      <c r="Y8819" s="4">
        <f t="shared" si="8826"/>
        <v>16</v>
      </c>
      <c r="Z8819" s="5">
        <f t="shared" si="9"/>
        <v>44995</v>
      </c>
    </row>
    <row r="8820">
      <c r="A8820" s="1" t="s">
        <v>8857</v>
      </c>
      <c r="B8820" s="1" t="s">
        <v>44</v>
      </c>
      <c r="C8820" s="1">
        <v>1.0</v>
      </c>
      <c r="D8820" s="1">
        <v>4.0</v>
      </c>
      <c r="E8820" s="1">
        <v>4.0</v>
      </c>
      <c r="G8820" s="1" t="s">
        <v>29</v>
      </c>
      <c r="H8820" s="2">
        <v>45112.0</v>
      </c>
      <c r="J8820" s="3">
        <f t="shared" si="2"/>
        <v>1</v>
      </c>
      <c r="K8820" s="4">
        <f t="shared" si="3"/>
        <v>4</v>
      </c>
      <c r="L8820" s="4">
        <f t="shared" si="4"/>
        <v>4</v>
      </c>
      <c r="S8820" s="1" t="s">
        <v>8857</v>
      </c>
      <c r="T8820" s="4" t="str">
        <f t="shared" si="5"/>
        <v>Sandwich</v>
      </c>
      <c r="U8820" s="4" t="str">
        <f t="shared" si="6"/>
        <v>In-store</v>
      </c>
      <c r="V8820" s="4" t="str">
        <f t="shared" si="7"/>
        <v>UNKNOWN</v>
      </c>
      <c r="W8820" s="4">
        <f t="shared" ref="W8820:Y8820" si="8827">IF(OR(J8820 = "ERROR", J8820 = ""), "UNKNOWN", J8820)</f>
        <v>1</v>
      </c>
      <c r="X8820" s="4">
        <f t="shared" si="8827"/>
        <v>4</v>
      </c>
      <c r="Y8820" s="4">
        <f t="shared" si="8827"/>
        <v>4</v>
      </c>
      <c r="Z8820" s="5">
        <f t="shared" si="9"/>
        <v>45112</v>
      </c>
    </row>
    <row r="8821">
      <c r="A8821" s="1" t="s">
        <v>8858</v>
      </c>
      <c r="B8821" s="1" t="s">
        <v>32</v>
      </c>
      <c r="C8821" s="1">
        <v>2.0</v>
      </c>
      <c r="D8821" s="1">
        <v>1.0</v>
      </c>
      <c r="E8821" s="1">
        <v>2.0</v>
      </c>
      <c r="G8821" s="1" t="s">
        <v>24</v>
      </c>
      <c r="H8821" s="2">
        <v>44999.0</v>
      </c>
      <c r="J8821" s="3">
        <f t="shared" si="2"/>
        <v>2</v>
      </c>
      <c r="K8821" s="4">
        <f t="shared" si="3"/>
        <v>1</v>
      </c>
      <c r="L8821" s="4">
        <f t="shared" si="4"/>
        <v>2</v>
      </c>
      <c r="S8821" s="1" t="s">
        <v>8858</v>
      </c>
      <c r="T8821" s="4" t="str">
        <f t="shared" si="5"/>
        <v>Cookie</v>
      </c>
      <c r="U8821" s="4" t="str">
        <f t="shared" si="6"/>
        <v>Takeaway</v>
      </c>
      <c r="V8821" s="4" t="str">
        <f t="shared" si="7"/>
        <v>UNKNOWN</v>
      </c>
      <c r="W8821" s="4">
        <f t="shared" ref="W8821:Y8821" si="8828">IF(OR(J8821 = "ERROR", J8821 = ""), "UNKNOWN", J8821)</f>
        <v>2</v>
      </c>
      <c r="X8821" s="4">
        <f t="shared" si="8828"/>
        <v>1</v>
      </c>
      <c r="Y8821" s="4">
        <f t="shared" si="8828"/>
        <v>2</v>
      </c>
      <c r="Z8821" s="5">
        <f t="shared" si="9"/>
        <v>44999</v>
      </c>
    </row>
    <row r="8822">
      <c r="A8822" s="1" t="s">
        <v>8859</v>
      </c>
      <c r="B8822" s="1" t="s">
        <v>25</v>
      </c>
      <c r="C8822" s="1">
        <v>5.0</v>
      </c>
      <c r="D8822" s="1">
        <v>5.0</v>
      </c>
      <c r="E8822" s="1">
        <v>25.0</v>
      </c>
      <c r="F8822" s="1" t="s">
        <v>23</v>
      </c>
      <c r="G8822" s="1" t="s">
        <v>24</v>
      </c>
      <c r="H8822" s="2">
        <v>45164.0</v>
      </c>
      <c r="J8822" s="3">
        <f t="shared" si="2"/>
        <v>5</v>
      </c>
      <c r="K8822" s="4">
        <f t="shared" si="3"/>
        <v>5</v>
      </c>
      <c r="L8822" s="4">
        <f t="shared" si="4"/>
        <v>25</v>
      </c>
      <c r="S8822" s="1" t="s">
        <v>8859</v>
      </c>
      <c r="T8822" s="4" t="str">
        <f t="shared" si="5"/>
        <v>UNKNOWN</v>
      </c>
      <c r="U8822" s="4" t="str">
        <f t="shared" si="6"/>
        <v>Takeaway</v>
      </c>
      <c r="V8822" s="4" t="str">
        <f t="shared" si="7"/>
        <v>Credit Card</v>
      </c>
      <c r="W8822" s="4">
        <f t="shared" ref="W8822:Y8822" si="8829">IF(OR(J8822 = "ERROR", J8822 = ""), "UNKNOWN", J8822)</f>
        <v>5</v>
      </c>
      <c r="X8822" s="4">
        <f t="shared" si="8829"/>
        <v>5</v>
      </c>
      <c r="Y8822" s="4">
        <f t="shared" si="8829"/>
        <v>25</v>
      </c>
      <c r="Z8822" s="5">
        <f t="shared" si="9"/>
        <v>45164</v>
      </c>
    </row>
    <row r="8823">
      <c r="A8823" s="1" t="s">
        <v>8860</v>
      </c>
      <c r="B8823" s="1" t="s">
        <v>22</v>
      </c>
      <c r="C8823" s="1">
        <v>1.0</v>
      </c>
      <c r="D8823" s="1">
        <v>2.0</v>
      </c>
      <c r="E8823" s="1">
        <v>2.0</v>
      </c>
      <c r="H8823" s="2">
        <v>45032.0</v>
      </c>
      <c r="J8823" s="3">
        <f t="shared" si="2"/>
        <v>1</v>
      </c>
      <c r="K8823" s="4">
        <f t="shared" si="3"/>
        <v>2</v>
      </c>
      <c r="L8823" s="4">
        <f t="shared" si="4"/>
        <v>2</v>
      </c>
      <c r="S8823" s="1" t="s">
        <v>8860</v>
      </c>
      <c r="T8823" s="4" t="str">
        <f t="shared" si="5"/>
        <v>Coffee</v>
      </c>
      <c r="U8823" s="4" t="str">
        <f t="shared" si="6"/>
        <v>UNKNOWN</v>
      </c>
      <c r="V8823" s="4" t="str">
        <f t="shared" si="7"/>
        <v>UNKNOWN</v>
      </c>
      <c r="W8823" s="4">
        <f t="shared" ref="W8823:Y8823" si="8830">IF(OR(J8823 = "ERROR", J8823 = ""), "UNKNOWN", J8823)</f>
        <v>1</v>
      </c>
      <c r="X8823" s="4">
        <f t="shared" si="8830"/>
        <v>2</v>
      </c>
      <c r="Y8823" s="4">
        <f t="shared" si="8830"/>
        <v>2</v>
      </c>
      <c r="Z8823" s="5">
        <f t="shared" si="9"/>
        <v>45032</v>
      </c>
    </row>
    <row r="8824">
      <c r="A8824" s="1" t="s">
        <v>8861</v>
      </c>
      <c r="B8824" s="1" t="s">
        <v>32</v>
      </c>
      <c r="C8824" s="1">
        <v>2.0</v>
      </c>
      <c r="D8824" s="1">
        <v>1.0</v>
      </c>
      <c r="E8824" s="1">
        <v>2.0</v>
      </c>
      <c r="F8824" s="1" t="s">
        <v>39</v>
      </c>
      <c r="G8824" s="1" t="s">
        <v>29</v>
      </c>
      <c r="H8824" s="2">
        <v>45163.0</v>
      </c>
      <c r="J8824" s="3">
        <f t="shared" si="2"/>
        <v>2</v>
      </c>
      <c r="K8824" s="4">
        <f t="shared" si="3"/>
        <v>1</v>
      </c>
      <c r="L8824" s="4">
        <f t="shared" si="4"/>
        <v>2</v>
      </c>
      <c r="S8824" s="1" t="s">
        <v>8861</v>
      </c>
      <c r="T8824" s="4" t="str">
        <f t="shared" si="5"/>
        <v>Cookie</v>
      </c>
      <c r="U8824" s="4" t="str">
        <f t="shared" si="6"/>
        <v>In-store</v>
      </c>
      <c r="V8824" s="4" t="str">
        <f t="shared" si="7"/>
        <v>Digital Wallet</v>
      </c>
      <c r="W8824" s="4">
        <f t="shared" ref="W8824:Y8824" si="8831">IF(OR(J8824 = "ERROR", J8824 = ""), "UNKNOWN", J8824)</f>
        <v>2</v>
      </c>
      <c r="X8824" s="4">
        <f t="shared" si="8831"/>
        <v>1</v>
      </c>
      <c r="Y8824" s="4">
        <f t="shared" si="8831"/>
        <v>2</v>
      </c>
      <c r="Z8824" s="5">
        <f t="shared" si="9"/>
        <v>45163</v>
      </c>
    </row>
    <row r="8825">
      <c r="A8825" s="1" t="s">
        <v>8862</v>
      </c>
      <c r="B8825" s="1" t="s">
        <v>81</v>
      </c>
      <c r="C8825" s="1">
        <v>1.0</v>
      </c>
      <c r="D8825" s="1">
        <v>1.5</v>
      </c>
      <c r="E8825" s="1">
        <v>1.5</v>
      </c>
      <c r="G8825" s="1" t="s">
        <v>29</v>
      </c>
      <c r="H8825" s="2">
        <v>44928.0</v>
      </c>
      <c r="J8825" s="3">
        <f t="shared" si="2"/>
        <v>1</v>
      </c>
      <c r="K8825" s="4">
        <f t="shared" si="3"/>
        <v>1.5</v>
      </c>
      <c r="L8825" s="4">
        <f t="shared" si="4"/>
        <v>1.5</v>
      </c>
      <c r="S8825" s="1" t="s">
        <v>8862</v>
      </c>
      <c r="T8825" s="4" t="str">
        <f t="shared" si="5"/>
        <v>Tea</v>
      </c>
      <c r="U8825" s="4" t="str">
        <f t="shared" si="6"/>
        <v>In-store</v>
      </c>
      <c r="V8825" s="4" t="str">
        <f t="shared" si="7"/>
        <v>UNKNOWN</v>
      </c>
      <c r="W8825" s="4">
        <f t="shared" ref="W8825:Y8825" si="8832">IF(OR(J8825 = "ERROR", J8825 = ""), "UNKNOWN", J8825)</f>
        <v>1</v>
      </c>
      <c r="X8825" s="4">
        <f t="shared" si="8832"/>
        <v>1.5</v>
      </c>
      <c r="Y8825" s="4">
        <f t="shared" si="8832"/>
        <v>1.5</v>
      </c>
      <c r="Z8825" s="5">
        <f t="shared" si="9"/>
        <v>44928</v>
      </c>
    </row>
    <row r="8826">
      <c r="A8826" s="1" t="s">
        <v>8863</v>
      </c>
      <c r="B8826" s="1" t="s">
        <v>81</v>
      </c>
      <c r="C8826" s="1">
        <v>1.0</v>
      </c>
      <c r="D8826" s="1">
        <v>1.5</v>
      </c>
      <c r="E8826" s="1">
        <v>1.5</v>
      </c>
      <c r="F8826" s="1" t="s">
        <v>23</v>
      </c>
      <c r="G8826" s="1" t="s">
        <v>24</v>
      </c>
      <c r="H8826" s="2">
        <v>44978.0</v>
      </c>
      <c r="J8826" s="3">
        <f t="shared" si="2"/>
        <v>1</v>
      </c>
      <c r="K8826" s="4">
        <f t="shared" si="3"/>
        <v>1.5</v>
      </c>
      <c r="L8826" s="4">
        <f t="shared" si="4"/>
        <v>1.5</v>
      </c>
      <c r="S8826" s="1" t="s">
        <v>8863</v>
      </c>
      <c r="T8826" s="4" t="str">
        <f t="shared" si="5"/>
        <v>Tea</v>
      </c>
      <c r="U8826" s="4" t="str">
        <f t="shared" si="6"/>
        <v>Takeaway</v>
      </c>
      <c r="V8826" s="4" t="str">
        <f t="shared" si="7"/>
        <v>Credit Card</v>
      </c>
      <c r="W8826" s="4">
        <f t="shared" ref="W8826:Y8826" si="8833">IF(OR(J8826 = "ERROR", J8826 = ""), "UNKNOWN", J8826)</f>
        <v>1</v>
      </c>
      <c r="X8826" s="4">
        <f t="shared" si="8833"/>
        <v>1.5</v>
      </c>
      <c r="Y8826" s="4">
        <f t="shared" si="8833"/>
        <v>1.5</v>
      </c>
      <c r="Z8826" s="5">
        <f t="shared" si="9"/>
        <v>44978</v>
      </c>
    </row>
    <row r="8827">
      <c r="A8827" s="1" t="s">
        <v>8864</v>
      </c>
      <c r="B8827" s="1" t="s">
        <v>44</v>
      </c>
      <c r="C8827" s="1">
        <v>5.0</v>
      </c>
      <c r="D8827" s="1">
        <v>4.0</v>
      </c>
      <c r="E8827" s="1">
        <v>20.0</v>
      </c>
      <c r="H8827" s="2">
        <v>44947.0</v>
      </c>
      <c r="J8827" s="3">
        <f t="shared" si="2"/>
        <v>5</v>
      </c>
      <c r="K8827" s="4">
        <f t="shared" si="3"/>
        <v>4</v>
      </c>
      <c r="L8827" s="4">
        <f t="shared" si="4"/>
        <v>20</v>
      </c>
      <c r="S8827" s="1" t="s">
        <v>8864</v>
      </c>
      <c r="T8827" s="4" t="str">
        <f t="shared" si="5"/>
        <v>Sandwich</v>
      </c>
      <c r="U8827" s="4" t="str">
        <f t="shared" si="6"/>
        <v>UNKNOWN</v>
      </c>
      <c r="V8827" s="4" t="str">
        <f t="shared" si="7"/>
        <v>UNKNOWN</v>
      </c>
      <c r="W8827" s="4">
        <f t="shared" ref="W8827:Y8827" si="8834">IF(OR(J8827 = "ERROR", J8827 = ""), "UNKNOWN", J8827)</f>
        <v>5</v>
      </c>
      <c r="X8827" s="4">
        <f t="shared" si="8834"/>
        <v>4</v>
      </c>
      <c r="Y8827" s="4">
        <f t="shared" si="8834"/>
        <v>20</v>
      </c>
      <c r="Z8827" s="5">
        <f t="shared" si="9"/>
        <v>44947</v>
      </c>
    </row>
    <row r="8828">
      <c r="A8828" s="1" t="s">
        <v>8865</v>
      </c>
      <c r="B8828" s="1" t="s">
        <v>22</v>
      </c>
      <c r="C8828" s="1">
        <v>4.0</v>
      </c>
      <c r="D8828" s="1">
        <v>2.0</v>
      </c>
      <c r="E8828" s="1">
        <v>8.0</v>
      </c>
      <c r="F8828" s="1" t="s">
        <v>23</v>
      </c>
      <c r="G8828" s="1" t="s">
        <v>29</v>
      </c>
      <c r="H8828" s="2">
        <v>45001.0</v>
      </c>
      <c r="J8828" s="3">
        <f t="shared" si="2"/>
        <v>4</v>
      </c>
      <c r="K8828" s="4">
        <f t="shared" si="3"/>
        <v>2</v>
      </c>
      <c r="L8828" s="4">
        <f t="shared" si="4"/>
        <v>8</v>
      </c>
      <c r="S8828" s="1" t="s">
        <v>8865</v>
      </c>
      <c r="T8828" s="4" t="str">
        <f t="shared" si="5"/>
        <v>Coffee</v>
      </c>
      <c r="U8828" s="4" t="str">
        <f t="shared" si="6"/>
        <v>In-store</v>
      </c>
      <c r="V8828" s="4" t="str">
        <f t="shared" si="7"/>
        <v>Credit Card</v>
      </c>
      <c r="W8828" s="4">
        <f t="shared" ref="W8828:Y8828" si="8835">IF(OR(J8828 = "ERROR", J8828 = ""), "UNKNOWN", J8828)</f>
        <v>4</v>
      </c>
      <c r="X8828" s="4">
        <f t="shared" si="8835"/>
        <v>2</v>
      </c>
      <c r="Y8828" s="4">
        <f t="shared" si="8835"/>
        <v>8</v>
      </c>
      <c r="Z8828" s="5">
        <f t="shared" si="9"/>
        <v>45001</v>
      </c>
    </row>
    <row r="8829">
      <c r="A8829" s="1" t="s">
        <v>8866</v>
      </c>
      <c r="B8829" s="1" t="s">
        <v>30</v>
      </c>
      <c r="C8829" s="1">
        <v>5.0</v>
      </c>
      <c r="D8829" s="1">
        <v>1.5</v>
      </c>
      <c r="E8829" s="1">
        <v>7.5</v>
      </c>
      <c r="G8829" s="1" t="s">
        <v>29</v>
      </c>
      <c r="H8829" s="2">
        <v>45147.0</v>
      </c>
      <c r="J8829" s="3">
        <f t="shared" si="2"/>
        <v>5</v>
      </c>
      <c r="K8829" s="4">
        <f t="shared" si="3"/>
        <v>1.5</v>
      </c>
      <c r="L8829" s="4">
        <f t="shared" si="4"/>
        <v>7.5</v>
      </c>
      <c r="S8829" s="1" t="s">
        <v>8866</v>
      </c>
      <c r="T8829" s="4" t="str">
        <f t="shared" si="5"/>
        <v>UNKNOWN</v>
      </c>
      <c r="U8829" s="4" t="str">
        <f t="shared" si="6"/>
        <v>In-store</v>
      </c>
      <c r="V8829" s="4" t="str">
        <f t="shared" si="7"/>
        <v>UNKNOWN</v>
      </c>
      <c r="W8829" s="4">
        <f t="shared" ref="W8829:Y8829" si="8836">IF(OR(J8829 = "ERROR", J8829 = ""), "UNKNOWN", J8829)</f>
        <v>5</v>
      </c>
      <c r="X8829" s="4">
        <f t="shared" si="8836"/>
        <v>1.5</v>
      </c>
      <c r="Y8829" s="4">
        <f t="shared" si="8836"/>
        <v>7.5</v>
      </c>
      <c r="Z8829" s="5">
        <f t="shared" si="9"/>
        <v>45147</v>
      </c>
    </row>
    <row r="8830">
      <c r="A8830" s="1" t="s">
        <v>8867</v>
      </c>
      <c r="B8830" s="1" t="s">
        <v>30</v>
      </c>
      <c r="C8830" s="1" t="s">
        <v>30</v>
      </c>
      <c r="D8830" s="1">
        <v>1.0</v>
      </c>
      <c r="E8830" s="1">
        <v>4.0</v>
      </c>
      <c r="F8830" s="1" t="s">
        <v>39</v>
      </c>
      <c r="H8830" s="2">
        <v>45188.0</v>
      </c>
      <c r="J8830" s="3">
        <f t="shared" si="2"/>
        <v>4</v>
      </c>
      <c r="K8830" s="4">
        <f t="shared" si="3"/>
        <v>1</v>
      </c>
      <c r="L8830" s="4">
        <f t="shared" si="4"/>
        <v>4</v>
      </c>
      <c r="S8830" s="1" t="s">
        <v>8867</v>
      </c>
      <c r="T8830" s="4" t="str">
        <f t="shared" si="5"/>
        <v>UNKNOWN</v>
      </c>
      <c r="U8830" s="4" t="str">
        <f t="shared" si="6"/>
        <v>UNKNOWN</v>
      </c>
      <c r="V8830" s="4" t="str">
        <f t="shared" si="7"/>
        <v>Digital Wallet</v>
      </c>
      <c r="W8830" s="4">
        <f t="shared" ref="W8830:Y8830" si="8837">IF(OR(J8830 = "ERROR", J8830 = ""), "UNKNOWN", J8830)</f>
        <v>4</v>
      </c>
      <c r="X8830" s="4">
        <f t="shared" si="8837"/>
        <v>1</v>
      </c>
      <c r="Y8830" s="4">
        <f t="shared" si="8837"/>
        <v>4</v>
      </c>
      <c r="Z8830" s="5">
        <f t="shared" si="9"/>
        <v>45188</v>
      </c>
    </row>
    <row r="8831">
      <c r="A8831" s="1" t="s">
        <v>8868</v>
      </c>
      <c r="B8831" s="1" t="s">
        <v>44</v>
      </c>
      <c r="C8831" s="1">
        <v>5.0</v>
      </c>
      <c r="D8831" s="1">
        <v>4.0</v>
      </c>
      <c r="E8831" s="1">
        <v>20.0</v>
      </c>
      <c r="H8831" s="2">
        <v>45093.0</v>
      </c>
      <c r="J8831" s="3">
        <f t="shared" si="2"/>
        <v>5</v>
      </c>
      <c r="K8831" s="4">
        <f t="shared" si="3"/>
        <v>4</v>
      </c>
      <c r="L8831" s="4">
        <f t="shared" si="4"/>
        <v>20</v>
      </c>
      <c r="S8831" s="1" t="s">
        <v>8868</v>
      </c>
      <c r="T8831" s="4" t="str">
        <f t="shared" si="5"/>
        <v>Sandwich</v>
      </c>
      <c r="U8831" s="4" t="str">
        <f t="shared" si="6"/>
        <v>UNKNOWN</v>
      </c>
      <c r="V8831" s="4" t="str">
        <f t="shared" si="7"/>
        <v>UNKNOWN</v>
      </c>
      <c r="W8831" s="4">
        <f t="shared" ref="W8831:Y8831" si="8838">IF(OR(J8831 = "ERROR", J8831 = ""), "UNKNOWN", J8831)</f>
        <v>5</v>
      </c>
      <c r="X8831" s="4">
        <f t="shared" si="8838"/>
        <v>4</v>
      </c>
      <c r="Y8831" s="4">
        <f t="shared" si="8838"/>
        <v>20</v>
      </c>
      <c r="Z8831" s="5">
        <f t="shared" si="9"/>
        <v>45093</v>
      </c>
    </row>
    <row r="8832">
      <c r="A8832" s="1" t="s">
        <v>8869</v>
      </c>
      <c r="B8832" s="1" t="s">
        <v>27</v>
      </c>
      <c r="C8832" s="1">
        <v>2.0</v>
      </c>
      <c r="D8832" s="1">
        <v>3.0</v>
      </c>
      <c r="E8832" s="1">
        <v>6.0</v>
      </c>
      <c r="F8832" s="1" t="s">
        <v>23</v>
      </c>
      <c r="G8832" s="1" t="s">
        <v>29</v>
      </c>
      <c r="H8832" s="6">
        <v>45255.0</v>
      </c>
      <c r="J8832" s="3">
        <f t="shared" si="2"/>
        <v>2</v>
      </c>
      <c r="K8832" s="4">
        <f t="shared" si="3"/>
        <v>3</v>
      </c>
      <c r="L8832" s="4">
        <f t="shared" si="4"/>
        <v>6</v>
      </c>
      <c r="S8832" s="1" t="s">
        <v>8869</v>
      </c>
      <c r="T8832" s="4" t="str">
        <f t="shared" si="5"/>
        <v>Cake</v>
      </c>
      <c r="U8832" s="4" t="str">
        <f t="shared" si="6"/>
        <v>In-store</v>
      </c>
      <c r="V8832" s="4" t="str">
        <f t="shared" si="7"/>
        <v>Credit Card</v>
      </c>
      <c r="W8832" s="4">
        <f t="shared" ref="W8832:Y8832" si="8839">IF(OR(J8832 = "ERROR", J8832 = ""), "UNKNOWN", J8832)</f>
        <v>2</v>
      </c>
      <c r="X8832" s="4">
        <f t="shared" si="8839"/>
        <v>3</v>
      </c>
      <c r="Y8832" s="4">
        <f t="shared" si="8839"/>
        <v>6</v>
      </c>
      <c r="Z8832" s="7">
        <f t="shared" si="9"/>
        <v>45255</v>
      </c>
    </row>
    <row r="8833">
      <c r="A8833" s="1" t="s">
        <v>8870</v>
      </c>
      <c r="B8833" s="1" t="s">
        <v>36</v>
      </c>
      <c r="C8833" s="1">
        <v>4.0</v>
      </c>
      <c r="D8833" s="1">
        <v>5.0</v>
      </c>
      <c r="E8833" s="1">
        <v>20.0</v>
      </c>
      <c r="H8833" s="2">
        <v>45053.0</v>
      </c>
      <c r="J8833" s="3">
        <f t="shared" si="2"/>
        <v>4</v>
      </c>
      <c r="K8833" s="4">
        <f t="shared" si="3"/>
        <v>5</v>
      </c>
      <c r="L8833" s="4">
        <f t="shared" si="4"/>
        <v>20</v>
      </c>
      <c r="S8833" s="1" t="s">
        <v>8870</v>
      </c>
      <c r="T8833" s="4" t="str">
        <f t="shared" si="5"/>
        <v>Salad</v>
      </c>
      <c r="U8833" s="4" t="str">
        <f t="shared" si="6"/>
        <v>UNKNOWN</v>
      </c>
      <c r="V8833" s="4" t="str">
        <f t="shared" si="7"/>
        <v>UNKNOWN</v>
      </c>
      <c r="W8833" s="4">
        <f t="shared" ref="W8833:Y8833" si="8840">IF(OR(J8833 = "ERROR", J8833 = ""), "UNKNOWN", J8833)</f>
        <v>4</v>
      </c>
      <c r="X8833" s="4">
        <f t="shared" si="8840"/>
        <v>5</v>
      </c>
      <c r="Y8833" s="4">
        <f t="shared" si="8840"/>
        <v>20</v>
      </c>
      <c r="Z8833" s="5">
        <f t="shared" si="9"/>
        <v>45053</v>
      </c>
    </row>
    <row r="8834">
      <c r="A8834" s="1" t="s">
        <v>8871</v>
      </c>
      <c r="B8834" s="1" t="s">
        <v>22</v>
      </c>
      <c r="C8834" s="1">
        <v>2.0</v>
      </c>
      <c r="D8834" s="1">
        <v>2.0</v>
      </c>
      <c r="E8834" s="1">
        <v>4.0</v>
      </c>
      <c r="F8834" s="1" t="s">
        <v>28</v>
      </c>
      <c r="G8834" s="1" t="s">
        <v>24</v>
      </c>
      <c r="H8834" s="2">
        <v>45198.0</v>
      </c>
      <c r="J8834" s="3">
        <f t="shared" si="2"/>
        <v>2</v>
      </c>
      <c r="K8834" s="4">
        <f t="shared" si="3"/>
        <v>2</v>
      </c>
      <c r="L8834" s="4">
        <f t="shared" si="4"/>
        <v>4</v>
      </c>
      <c r="S8834" s="1" t="s">
        <v>8871</v>
      </c>
      <c r="T8834" s="4" t="str">
        <f t="shared" si="5"/>
        <v>Coffee</v>
      </c>
      <c r="U8834" s="4" t="str">
        <f t="shared" si="6"/>
        <v>Takeaway</v>
      </c>
      <c r="V8834" s="4" t="str">
        <f t="shared" si="7"/>
        <v>Cash</v>
      </c>
      <c r="W8834" s="4">
        <f t="shared" ref="W8834:Y8834" si="8841">IF(OR(J8834 = "ERROR", J8834 = ""), "UNKNOWN", J8834)</f>
        <v>2</v>
      </c>
      <c r="X8834" s="4">
        <f t="shared" si="8841"/>
        <v>2</v>
      </c>
      <c r="Y8834" s="4">
        <f t="shared" si="8841"/>
        <v>4</v>
      </c>
      <c r="Z8834" s="5">
        <f t="shared" si="9"/>
        <v>45198</v>
      </c>
    </row>
    <row r="8835">
      <c r="A8835" s="1" t="s">
        <v>8872</v>
      </c>
      <c r="B8835" s="1" t="s">
        <v>36</v>
      </c>
      <c r="C8835" s="1">
        <v>4.0</v>
      </c>
      <c r="D8835" s="1">
        <v>5.0</v>
      </c>
      <c r="E8835" s="1">
        <v>20.0</v>
      </c>
      <c r="G8835" s="1" t="s">
        <v>24</v>
      </c>
      <c r="H8835" s="2">
        <v>45040.0</v>
      </c>
      <c r="J8835" s="3">
        <f t="shared" si="2"/>
        <v>4</v>
      </c>
      <c r="K8835" s="4">
        <f t="shared" si="3"/>
        <v>5</v>
      </c>
      <c r="L8835" s="4">
        <f t="shared" si="4"/>
        <v>20</v>
      </c>
      <c r="S8835" s="1" t="s">
        <v>8872</v>
      </c>
      <c r="T8835" s="4" t="str">
        <f t="shared" si="5"/>
        <v>Salad</v>
      </c>
      <c r="U8835" s="4" t="str">
        <f t="shared" si="6"/>
        <v>Takeaway</v>
      </c>
      <c r="V8835" s="4" t="str">
        <f t="shared" si="7"/>
        <v>UNKNOWN</v>
      </c>
      <c r="W8835" s="4">
        <f t="shared" ref="W8835:Y8835" si="8842">IF(OR(J8835 = "ERROR", J8835 = ""), "UNKNOWN", J8835)</f>
        <v>4</v>
      </c>
      <c r="X8835" s="4">
        <f t="shared" si="8842"/>
        <v>5</v>
      </c>
      <c r="Y8835" s="4">
        <f t="shared" si="8842"/>
        <v>20</v>
      </c>
      <c r="Z8835" s="5">
        <f t="shared" si="9"/>
        <v>45040</v>
      </c>
    </row>
    <row r="8836">
      <c r="A8836" s="1" t="s">
        <v>8873</v>
      </c>
      <c r="B8836" s="1" t="s">
        <v>22</v>
      </c>
      <c r="C8836" s="1">
        <v>4.0</v>
      </c>
      <c r="D8836" s="1">
        <v>2.0</v>
      </c>
      <c r="E8836" s="1">
        <v>8.0</v>
      </c>
      <c r="G8836" s="1" t="s">
        <v>29</v>
      </c>
      <c r="H8836" s="2">
        <v>45119.0</v>
      </c>
      <c r="J8836" s="3">
        <f t="shared" si="2"/>
        <v>4</v>
      </c>
      <c r="K8836" s="4">
        <f t="shared" si="3"/>
        <v>2</v>
      </c>
      <c r="L8836" s="4">
        <f t="shared" si="4"/>
        <v>8</v>
      </c>
      <c r="S8836" s="1" t="s">
        <v>8873</v>
      </c>
      <c r="T8836" s="4" t="str">
        <f t="shared" si="5"/>
        <v>Coffee</v>
      </c>
      <c r="U8836" s="4" t="str">
        <f t="shared" si="6"/>
        <v>In-store</v>
      </c>
      <c r="V8836" s="4" t="str">
        <f t="shared" si="7"/>
        <v>UNKNOWN</v>
      </c>
      <c r="W8836" s="4">
        <f t="shared" ref="W8836:Y8836" si="8843">IF(OR(J8836 = "ERROR", J8836 = ""), "UNKNOWN", J8836)</f>
        <v>4</v>
      </c>
      <c r="X8836" s="4">
        <f t="shared" si="8843"/>
        <v>2</v>
      </c>
      <c r="Y8836" s="4">
        <f t="shared" si="8843"/>
        <v>8</v>
      </c>
      <c r="Z8836" s="5">
        <f t="shared" si="9"/>
        <v>45119</v>
      </c>
    </row>
    <row r="8837">
      <c r="A8837" s="1" t="s">
        <v>8874</v>
      </c>
      <c r="B8837" s="1" t="s">
        <v>81</v>
      </c>
      <c r="C8837" s="1">
        <v>3.0</v>
      </c>
      <c r="D8837" s="1">
        <v>1.5</v>
      </c>
      <c r="E8837" s="1" t="s">
        <v>25</v>
      </c>
      <c r="F8837" s="1" t="s">
        <v>23</v>
      </c>
      <c r="H8837" s="2">
        <v>45133.0</v>
      </c>
      <c r="J8837" s="3">
        <f t="shared" si="2"/>
        <v>3</v>
      </c>
      <c r="K8837" s="4">
        <f t="shared" si="3"/>
        <v>1.5</v>
      </c>
      <c r="L8837" s="4">
        <f t="shared" si="4"/>
        <v>4.5</v>
      </c>
      <c r="S8837" s="1" t="s">
        <v>8874</v>
      </c>
      <c r="T8837" s="4" t="str">
        <f t="shared" si="5"/>
        <v>Tea</v>
      </c>
      <c r="U8837" s="4" t="str">
        <f t="shared" si="6"/>
        <v>UNKNOWN</v>
      </c>
      <c r="V8837" s="4" t="str">
        <f t="shared" si="7"/>
        <v>Credit Card</v>
      </c>
      <c r="W8837" s="4">
        <f t="shared" ref="W8837:Y8837" si="8844">IF(OR(J8837 = "ERROR", J8837 = ""), "UNKNOWN", J8837)</f>
        <v>3</v>
      </c>
      <c r="X8837" s="4">
        <f t="shared" si="8844"/>
        <v>1.5</v>
      </c>
      <c r="Y8837" s="4">
        <f t="shared" si="8844"/>
        <v>4.5</v>
      </c>
      <c r="Z8837" s="5">
        <f t="shared" si="9"/>
        <v>45133</v>
      </c>
    </row>
    <row r="8838">
      <c r="A8838" s="1" t="s">
        <v>8875</v>
      </c>
      <c r="B8838" s="1" t="s">
        <v>22</v>
      </c>
      <c r="C8838" s="1">
        <v>1.0</v>
      </c>
      <c r="D8838" s="1">
        <v>2.0</v>
      </c>
      <c r="F8838" s="1" t="s">
        <v>39</v>
      </c>
      <c r="H8838" s="2">
        <v>44986.0</v>
      </c>
      <c r="J8838" s="3">
        <f t="shared" si="2"/>
        <v>1</v>
      </c>
      <c r="K8838" s="4">
        <f t="shared" si="3"/>
        <v>2</v>
      </c>
      <c r="L8838" s="4">
        <f t="shared" si="4"/>
        <v>2</v>
      </c>
      <c r="S8838" s="1" t="s">
        <v>8875</v>
      </c>
      <c r="T8838" s="4" t="str">
        <f t="shared" si="5"/>
        <v>Coffee</v>
      </c>
      <c r="U8838" s="4" t="str">
        <f t="shared" si="6"/>
        <v>UNKNOWN</v>
      </c>
      <c r="V8838" s="4" t="str">
        <f t="shared" si="7"/>
        <v>Digital Wallet</v>
      </c>
      <c r="W8838" s="4">
        <f t="shared" ref="W8838:Y8838" si="8845">IF(OR(J8838 = "ERROR", J8838 = ""), "UNKNOWN", J8838)</f>
        <v>1</v>
      </c>
      <c r="X8838" s="4">
        <f t="shared" si="8845"/>
        <v>2</v>
      </c>
      <c r="Y8838" s="4">
        <f t="shared" si="8845"/>
        <v>2</v>
      </c>
      <c r="Z8838" s="5">
        <f t="shared" si="9"/>
        <v>44986</v>
      </c>
    </row>
    <row r="8839">
      <c r="A8839" s="1" t="s">
        <v>8876</v>
      </c>
      <c r="B8839" s="1" t="s">
        <v>55</v>
      </c>
      <c r="C8839" s="1">
        <v>4.0</v>
      </c>
      <c r="D8839" s="1">
        <v>3.0</v>
      </c>
      <c r="E8839" s="1">
        <v>12.0</v>
      </c>
      <c r="F8839" s="1" t="s">
        <v>39</v>
      </c>
      <c r="H8839" s="2">
        <v>45237.0</v>
      </c>
      <c r="J8839" s="3">
        <f t="shared" si="2"/>
        <v>4</v>
      </c>
      <c r="K8839" s="4">
        <f t="shared" si="3"/>
        <v>3</v>
      </c>
      <c r="L8839" s="4">
        <f t="shared" si="4"/>
        <v>12</v>
      </c>
      <c r="S8839" s="1" t="s">
        <v>8876</v>
      </c>
      <c r="T8839" s="4" t="str">
        <f t="shared" si="5"/>
        <v>Juice</v>
      </c>
      <c r="U8839" s="4" t="str">
        <f t="shared" si="6"/>
        <v>UNKNOWN</v>
      </c>
      <c r="V8839" s="4" t="str">
        <f t="shared" si="7"/>
        <v>Digital Wallet</v>
      </c>
      <c r="W8839" s="4">
        <f t="shared" ref="W8839:Y8839" si="8846">IF(OR(J8839 = "ERROR", J8839 = ""), "UNKNOWN", J8839)</f>
        <v>4</v>
      </c>
      <c r="X8839" s="4">
        <f t="shared" si="8846"/>
        <v>3</v>
      </c>
      <c r="Y8839" s="4">
        <f t="shared" si="8846"/>
        <v>12</v>
      </c>
      <c r="Z8839" s="5">
        <f t="shared" si="9"/>
        <v>45237</v>
      </c>
    </row>
    <row r="8840">
      <c r="A8840" s="1" t="s">
        <v>8877</v>
      </c>
      <c r="B8840" s="1" t="s">
        <v>81</v>
      </c>
      <c r="C8840" s="1">
        <v>5.0</v>
      </c>
      <c r="D8840" s="1" t="s">
        <v>25</v>
      </c>
      <c r="E8840" s="1">
        <v>7.5</v>
      </c>
      <c r="F8840" s="1" t="s">
        <v>39</v>
      </c>
      <c r="G8840" s="1" t="s">
        <v>29</v>
      </c>
      <c r="H8840" s="2">
        <v>45011.0</v>
      </c>
      <c r="J8840" s="3">
        <f t="shared" si="2"/>
        <v>5</v>
      </c>
      <c r="K8840" s="4">
        <f t="shared" si="3"/>
        <v>1.5</v>
      </c>
      <c r="L8840" s="4">
        <f t="shared" si="4"/>
        <v>7.5</v>
      </c>
      <c r="S8840" s="1" t="s">
        <v>8877</v>
      </c>
      <c r="T8840" s="4" t="str">
        <f t="shared" si="5"/>
        <v>Tea</v>
      </c>
      <c r="U8840" s="4" t="str">
        <f t="shared" si="6"/>
        <v>In-store</v>
      </c>
      <c r="V8840" s="4" t="str">
        <f t="shared" si="7"/>
        <v>Digital Wallet</v>
      </c>
      <c r="W8840" s="4">
        <f t="shared" ref="W8840:Y8840" si="8847">IF(OR(J8840 = "ERROR", J8840 = ""), "UNKNOWN", J8840)</f>
        <v>5</v>
      </c>
      <c r="X8840" s="4">
        <f t="shared" si="8847"/>
        <v>1.5</v>
      </c>
      <c r="Y8840" s="4">
        <f t="shared" si="8847"/>
        <v>7.5</v>
      </c>
      <c r="Z8840" s="5">
        <f t="shared" si="9"/>
        <v>45011</v>
      </c>
    </row>
    <row r="8841">
      <c r="A8841" s="1" t="s">
        <v>8878</v>
      </c>
      <c r="B8841" s="1" t="s">
        <v>32</v>
      </c>
      <c r="C8841" s="1">
        <v>1.0</v>
      </c>
      <c r="D8841" s="1">
        <v>1.0</v>
      </c>
      <c r="E8841" s="1">
        <v>1.0</v>
      </c>
      <c r="H8841" s="6">
        <v>45254.0</v>
      </c>
      <c r="J8841" s="3">
        <f t="shared" si="2"/>
        <v>1</v>
      </c>
      <c r="K8841" s="4">
        <f t="shared" si="3"/>
        <v>1</v>
      </c>
      <c r="L8841" s="4">
        <f t="shared" si="4"/>
        <v>1</v>
      </c>
      <c r="S8841" s="1" t="s">
        <v>8878</v>
      </c>
      <c r="T8841" s="4" t="str">
        <f t="shared" si="5"/>
        <v>Cookie</v>
      </c>
      <c r="U8841" s="4" t="str">
        <f t="shared" si="6"/>
        <v>UNKNOWN</v>
      </c>
      <c r="V8841" s="4" t="str">
        <f t="shared" si="7"/>
        <v>UNKNOWN</v>
      </c>
      <c r="W8841" s="4">
        <f t="shared" ref="W8841:Y8841" si="8848">IF(OR(J8841 = "ERROR", J8841 = ""), "UNKNOWN", J8841)</f>
        <v>1</v>
      </c>
      <c r="X8841" s="4">
        <f t="shared" si="8848"/>
        <v>1</v>
      </c>
      <c r="Y8841" s="4">
        <f t="shared" si="8848"/>
        <v>1</v>
      </c>
      <c r="Z8841" s="7">
        <f t="shared" si="9"/>
        <v>45254</v>
      </c>
    </row>
    <row r="8842">
      <c r="A8842" s="1" t="s">
        <v>8879</v>
      </c>
      <c r="B8842" s="1" t="s">
        <v>36</v>
      </c>
      <c r="C8842" s="1">
        <v>3.0</v>
      </c>
      <c r="D8842" s="1">
        <v>5.0</v>
      </c>
      <c r="E8842" s="1">
        <v>15.0</v>
      </c>
      <c r="F8842" s="1" t="s">
        <v>39</v>
      </c>
      <c r="G8842" s="1" t="s">
        <v>29</v>
      </c>
      <c r="H8842" s="2">
        <v>45264.0</v>
      </c>
      <c r="J8842" s="3">
        <f t="shared" si="2"/>
        <v>3</v>
      </c>
      <c r="K8842" s="4">
        <f t="shared" si="3"/>
        <v>5</v>
      </c>
      <c r="L8842" s="4">
        <f t="shared" si="4"/>
        <v>15</v>
      </c>
      <c r="S8842" s="1" t="s">
        <v>8879</v>
      </c>
      <c r="T8842" s="4" t="str">
        <f t="shared" si="5"/>
        <v>Salad</v>
      </c>
      <c r="U8842" s="4" t="str">
        <f t="shared" si="6"/>
        <v>In-store</v>
      </c>
      <c r="V8842" s="4" t="str">
        <f t="shared" si="7"/>
        <v>Digital Wallet</v>
      </c>
      <c r="W8842" s="4">
        <f t="shared" ref="W8842:Y8842" si="8849">IF(OR(J8842 = "ERROR", J8842 = ""), "UNKNOWN", J8842)</f>
        <v>3</v>
      </c>
      <c r="X8842" s="4">
        <f t="shared" si="8849"/>
        <v>5</v>
      </c>
      <c r="Y8842" s="4">
        <f t="shared" si="8849"/>
        <v>15</v>
      </c>
      <c r="Z8842" s="5">
        <f t="shared" si="9"/>
        <v>45264</v>
      </c>
    </row>
    <row r="8843">
      <c r="A8843" s="1" t="s">
        <v>8880</v>
      </c>
      <c r="B8843" s="1" t="s">
        <v>32</v>
      </c>
      <c r="C8843" s="1">
        <v>1.0</v>
      </c>
      <c r="D8843" s="1">
        <v>1.0</v>
      </c>
      <c r="E8843" s="1">
        <v>1.0</v>
      </c>
      <c r="F8843" s="1" t="s">
        <v>39</v>
      </c>
      <c r="G8843" s="1" t="s">
        <v>29</v>
      </c>
      <c r="H8843" s="6">
        <v>45252.0</v>
      </c>
      <c r="J8843" s="3">
        <f t="shared" si="2"/>
        <v>1</v>
      </c>
      <c r="K8843" s="4">
        <f t="shared" si="3"/>
        <v>1</v>
      </c>
      <c r="L8843" s="4">
        <f t="shared" si="4"/>
        <v>1</v>
      </c>
      <c r="S8843" s="1" t="s">
        <v>8880</v>
      </c>
      <c r="T8843" s="4" t="str">
        <f t="shared" si="5"/>
        <v>Cookie</v>
      </c>
      <c r="U8843" s="4" t="str">
        <f t="shared" si="6"/>
        <v>In-store</v>
      </c>
      <c r="V8843" s="4" t="str">
        <f t="shared" si="7"/>
        <v>Digital Wallet</v>
      </c>
      <c r="W8843" s="4">
        <f t="shared" ref="W8843:Y8843" si="8850">IF(OR(J8843 = "ERROR", J8843 = ""), "UNKNOWN", J8843)</f>
        <v>1</v>
      </c>
      <c r="X8843" s="4">
        <f t="shared" si="8850"/>
        <v>1</v>
      </c>
      <c r="Y8843" s="4">
        <f t="shared" si="8850"/>
        <v>1</v>
      </c>
      <c r="Z8843" s="7">
        <f t="shared" si="9"/>
        <v>45252</v>
      </c>
    </row>
    <row r="8844">
      <c r="A8844" s="1" t="s">
        <v>8881</v>
      </c>
      <c r="B8844" s="1" t="s">
        <v>81</v>
      </c>
      <c r="C8844" s="1">
        <v>2.0</v>
      </c>
      <c r="D8844" s="1">
        <v>1.5</v>
      </c>
      <c r="E8844" s="1">
        <v>3.0</v>
      </c>
      <c r="H8844" s="2">
        <v>45079.0</v>
      </c>
      <c r="J8844" s="3">
        <f t="shared" si="2"/>
        <v>2</v>
      </c>
      <c r="K8844" s="4">
        <f t="shared" si="3"/>
        <v>1.5</v>
      </c>
      <c r="L8844" s="4">
        <f t="shared" si="4"/>
        <v>3</v>
      </c>
      <c r="S8844" s="1" t="s">
        <v>8881</v>
      </c>
      <c r="T8844" s="4" t="str">
        <f t="shared" si="5"/>
        <v>Tea</v>
      </c>
      <c r="U8844" s="4" t="str">
        <f t="shared" si="6"/>
        <v>UNKNOWN</v>
      </c>
      <c r="V8844" s="4" t="str">
        <f t="shared" si="7"/>
        <v>UNKNOWN</v>
      </c>
      <c r="W8844" s="4">
        <f t="shared" ref="W8844:Y8844" si="8851">IF(OR(J8844 = "ERROR", J8844 = ""), "UNKNOWN", J8844)</f>
        <v>2</v>
      </c>
      <c r="X8844" s="4">
        <f t="shared" si="8851"/>
        <v>1.5</v>
      </c>
      <c r="Y8844" s="4">
        <f t="shared" si="8851"/>
        <v>3</v>
      </c>
      <c r="Z8844" s="5">
        <f t="shared" si="9"/>
        <v>45079</v>
      </c>
    </row>
    <row r="8845">
      <c r="A8845" s="1" t="s">
        <v>8882</v>
      </c>
      <c r="B8845" s="1" t="s">
        <v>81</v>
      </c>
      <c r="C8845" s="1">
        <v>4.0</v>
      </c>
      <c r="D8845" s="1">
        <v>1.5</v>
      </c>
      <c r="E8845" s="1">
        <v>6.0</v>
      </c>
      <c r="G8845" s="1" t="s">
        <v>24</v>
      </c>
      <c r="H8845" s="2">
        <v>45003.0</v>
      </c>
      <c r="J8845" s="3">
        <f t="shared" si="2"/>
        <v>4</v>
      </c>
      <c r="K8845" s="4">
        <f t="shared" si="3"/>
        <v>1.5</v>
      </c>
      <c r="L8845" s="4">
        <f t="shared" si="4"/>
        <v>6</v>
      </c>
      <c r="S8845" s="1" t="s">
        <v>8882</v>
      </c>
      <c r="T8845" s="4" t="str">
        <f t="shared" si="5"/>
        <v>Tea</v>
      </c>
      <c r="U8845" s="4" t="str">
        <f t="shared" si="6"/>
        <v>Takeaway</v>
      </c>
      <c r="V8845" s="4" t="str">
        <f t="shared" si="7"/>
        <v>UNKNOWN</v>
      </c>
      <c r="W8845" s="4">
        <f t="shared" ref="W8845:Y8845" si="8852">IF(OR(J8845 = "ERROR", J8845 = ""), "UNKNOWN", J8845)</f>
        <v>4</v>
      </c>
      <c r="X8845" s="4">
        <f t="shared" si="8852"/>
        <v>1.5</v>
      </c>
      <c r="Y8845" s="4">
        <f t="shared" si="8852"/>
        <v>6</v>
      </c>
      <c r="Z8845" s="5">
        <f t="shared" si="9"/>
        <v>45003</v>
      </c>
    </row>
    <row r="8846">
      <c r="A8846" s="1" t="s">
        <v>8883</v>
      </c>
      <c r="B8846" s="1" t="s">
        <v>36</v>
      </c>
      <c r="C8846" s="1">
        <v>1.0</v>
      </c>
      <c r="D8846" s="1">
        <v>5.0</v>
      </c>
      <c r="E8846" s="1">
        <v>5.0</v>
      </c>
      <c r="F8846" s="1" t="s">
        <v>39</v>
      </c>
      <c r="G8846" s="1" t="s">
        <v>29</v>
      </c>
      <c r="H8846" s="2">
        <v>45235.0</v>
      </c>
      <c r="J8846" s="3">
        <f t="shared" si="2"/>
        <v>1</v>
      </c>
      <c r="K8846" s="4">
        <f t="shared" si="3"/>
        <v>5</v>
      </c>
      <c r="L8846" s="4">
        <f t="shared" si="4"/>
        <v>5</v>
      </c>
      <c r="S8846" s="1" t="s">
        <v>8883</v>
      </c>
      <c r="T8846" s="4" t="str">
        <f t="shared" si="5"/>
        <v>Salad</v>
      </c>
      <c r="U8846" s="4" t="str">
        <f t="shared" si="6"/>
        <v>In-store</v>
      </c>
      <c r="V8846" s="4" t="str">
        <f t="shared" si="7"/>
        <v>Digital Wallet</v>
      </c>
      <c r="W8846" s="4">
        <f t="shared" ref="W8846:Y8846" si="8853">IF(OR(J8846 = "ERROR", J8846 = ""), "UNKNOWN", J8846)</f>
        <v>1</v>
      </c>
      <c r="X8846" s="4">
        <f t="shared" si="8853"/>
        <v>5</v>
      </c>
      <c r="Y8846" s="4">
        <f t="shared" si="8853"/>
        <v>5</v>
      </c>
      <c r="Z8846" s="5">
        <f t="shared" si="9"/>
        <v>45235</v>
      </c>
    </row>
    <row r="8847">
      <c r="A8847" s="1" t="s">
        <v>8884</v>
      </c>
      <c r="B8847" s="1" t="s">
        <v>36</v>
      </c>
      <c r="C8847" s="1">
        <v>2.0</v>
      </c>
      <c r="D8847" s="1">
        <v>5.0</v>
      </c>
      <c r="E8847" s="1">
        <v>10.0</v>
      </c>
      <c r="G8847" s="1" t="s">
        <v>24</v>
      </c>
      <c r="H8847" s="2">
        <v>45195.0</v>
      </c>
      <c r="J8847" s="3">
        <f t="shared" si="2"/>
        <v>2</v>
      </c>
      <c r="K8847" s="4">
        <f t="shared" si="3"/>
        <v>5</v>
      </c>
      <c r="L8847" s="4">
        <f t="shared" si="4"/>
        <v>10</v>
      </c>
      <c r="S8847" s="1" t="s">
        <v>8884</v>
      </c>
      <c r="T8847" s="4" t="str">
        <f t="shared" si="5"/>
        <v>Salad</v>
      </c>
      <c r="U8847" s="4" t="str">
        <f t="shared" si="6"/>
        <v>Takeaway</v>
      </c>
      <c r="V8847" s="4" t="str">
        <f t="shared" si="7"/>
        <v>UNKNOWN</v>
      </c>
      <c r="W8847" s="4">
        <f t="shared" ref="W8847:Y8847" si="8854">IF(OR(J8847 = "ERROR", J8847 = ""), "UNKNOWN", J8847)</f>
        <v>2</v>
      </c>
      <c r="X8847" s="4">
        <f t="shared" si="8854"/>
        <v>5</v>
      </c>
      <c r="Y8847" s="4">
        <f t="shared" si="8854"/>
        <v>10</v>
      </c>
      <c r="Z8847" s="5">
        <f t="shared" si="9"/>
        <v>45195</v>
      </c>
    </row>
    <row r="8848">
      <c r="A8848" s="1" t="s">
        <v>8885</v>
      </c>
      <c r="B8848" s="1" t="s">
        <v>22</v>
      </c>
      <c r="C8848" s="1">
        <v>4.0</v>
      </c>
      <c r="D8848" s="1">
        <v>2.0</v>
      </c>
      <c r="E8848" s="1">
        <v>8.0</v>
      </c>
      <c r="F8848" s="1" t="s">
        <v>39</v>
      </c>
      <c r="G8848" s="1" t="s">
        <v>29</v>
      </c>
      <c r="H8848" s="6">
        <v>45290.0</v>
      </c>
      <c r="J8848" s="3">
        <f t="shared" si="2"/>
        <v>4</v>
      </c>
      <c r="K8848" s="4">
        <f t="shared" si="3"/>
        <v>2</v>
      </c>
      <c r="L8848" s="4">
        <f t="shared" si="4"/>
        <v>8</v>
      </c>
      <c r="S8848" s="1" t="s">
        <v>8885</v>
      </c>
      <c r="T8848" s="4" t="str">
        <f t="shared" si="5"/>
        <v>Coffee</v>
      </c>
      <c r="U8848" s="4" t="str">
        <f t="shared" si="6"/>
        <v>In-store</v>
      </c>
      <c r="V8848" s="4" t="str">
        <f t="shared" si="7"/>
        <v>Digital Wallet</v>
      </c>
      <c r="W8848" s="4">
        <f t="shared" ref="W8848:Y8848" si="8855">IF(OR(J8848 = "ERROR", J8848 = ""), "UNKNOWN", J8848)</f>
        <v>4</v>
      </c>
      <c r="X8848" s="4">
        <f t="shared" si="8855"/>
        <v>2</v>
      </c>
      <c r="Y8848" s="4">
        <f t="shared" si="8855"/>
        <v>8</v>
      </c>
      <c r="Z8848" s="7">
        <f t="shared" si="9"/>
        <v>45290</v>
      </c>
    </row>
    <row r="8849">
      <c r="A8849" s="1" t="s">
        <v>8886</v>
      </c>
      <c r="B8849" s="1" t="s">
        <v>22</v>
      </c>
      <c r="C8849" s="1">
        <v>5.0</v>
      </c>
      <c r="D8849" s="1">
        <v>2.0</v>
      </c>
      <c r="E8849" s="1">
        <v>10.0</v>
      </c>
      <c r="G8849" s="1" t="s">
        <v>24</v>
      </c>
      <c r="H8849" s="2">
        <v>44964.0</v>
      </c>
      <c r="J8849" s="3">
        <f t="shared" si="2"/>
        <v>5</v>
      </c>
      <c r="K8849" s="4">
        <f t="shared" si="3"/>
        <v>2</v>
      </c>
      <c r="L8849" s="4">
        <f t="shared" si="4"/>
        <v>10</v>
      </c>
      <c r="S8849" s="1" t="s">
        <v>8886</v>
      </c>
      <c r="T8849" s="4" t="str">
        <f t="shared" si="5"/>
        <v>Coffee</v>
      </c>
      <c r="U8849" s="4" t="str">
        <f t="shared" si="6"/>
        <v>Takeaway</v>
      </c>
      <c r="V8849" s="4" t="str">
        <f t="shared" si="7"/>
        <v>UNKNOWN</v>
      </c>
      <c r="W8849" s="4">
        <f t="shared" ref="W8849:Y8849" si="8856">IF(OR(J8849 = "ERROR", J8849 = ""), "UNKNOWN", J8849)</f>
        <v>5</v>
      </c>
      <c r="X8849" s="4">
        <f t="shared" si="8856"/>
        <v>2</v>
      </c>
      <c r="Y8849" s="4">
        <f t="shared" si="8856"/>
        <v>10</v>
      </c>
      <c r="Z8849" s="5">
        <f t="shared" si="9"/>
        <v>44964</v>
      </c>
    </row>
    <row r="8850">
      <c r="A8850" s="1" t="s">
        <v>8887</v>
      </c>
      <c r="B8850" s="1" t="s">
        <v>41</v>
      </c>
      <c r="D8850" s="1">
        <v>4.0</v>
      </c>
      <c r="E8850" s="1">
        <v>16.0</v>
      </c>
      <c r="F8850" s="1" t="s">
        <v>23</v>
      </c>
      <c r="G8850" s="1" t="s">
        <v>25</v>
      </c>
      <c r="H8850" s="2">
        <v>45169.0</v>
      </c>
      <c r="J8850" s="3">
        <f t="shared" si="2"/>
        <v>4</v>
      </c>
      <c r="K8850" s="4">
        <f t="shared" si="3"/>
        <v>4</v>
      </c>
      <c r="L8850" s="4">
        <f t="shared" si="4"/>
        <v>16</v>
      </c>
      <c r="S8850" s="1" t="s">
        <v>8887</v>
      </c>
      <c r="T8850" s="4" t="str">
        <f t="shared" si="5"/>
        <v>Smoothie</v>
      </c>
      <c r="U8850" s="4" t="str">
        <f t="shared" si="6"/>
        <v>UNKNOWN</v>
      </c>
      <c r="V8850" s="4" t="str">
        <f t="shared" si="7"/>
        <v>Credit Card</v>
      </c>
      <c r="W8850" s="4">
        <f t="shared" ref="W8850:Y8850" si="8857">IF(OR(J8850 = "ERROR", J8850 = ""), "UNKNOWN", J8850)</f>
        <v>4</v>
      </c>
      <c r="X8850" s="4">
        <f t="shared" si="8857"/>
        <v>4</v>
      </c>
      <c r="Y8850" s="4">
        <f t="shared" si="8857"/>
        <v>16</v>
      </c>
      <c r="Z8850" s="5">
        <f t="shared" si="9"/>
        <v>45169</v>
      </c>
    </row>
    <row r="8851">
      <c r="A8851" s="1" t="s">
        <v>8888</v>
      </c>
      <c r="B8851" s="1" t="s">
        <v>32</v>
      </c>
      <c r="C8851" s="1">
        <v>1.0</v>
      </c>
      <c r="D8851" s="1">
        <v>1.0</v>
      </c>
      <c r="E8851" s="1">
        <v>1.0</v>
      </c>
      <c r="F8851" s="1" t="s">
        <v>39</v>
      </c>
      <c r="G8851" s="1" t="s">
        <v>24</v>
      </c>
      <c r="H8851" s="2">
        <v>44993.0</v>
      </c>
      <c r="J8851" s="3">
        <f t="shared" si="2"/>
        <v>1</v>
      </c>
      <c r="K8851" s="4">
        <f t="shared" si="3"/>
        <v>1</v>
      </c>
      <c r="L8851" s="4">
        <f t="shared" si="4"/>
        <v>1</v>
      </c>
      <c r="S8851" s="1" t="s">
        <v>8888</v>
      </c>
      <c r="T8851" s="4" t="str">
        <f t="shared" si="5"/>
        <v>Cookie</v>
      </c>
      <c r="U8851" s="4" t="str">
        <f t="shared" si="6"/>
        <v>Takeaway</v>
      </c>
      <c r="V8851" s="4" t="str">
        <f t="shared" si="7"/>
        <v>Digital Wallet</v>
      </c>
      <c r="W8851" s="4">
        <f t="shared" ref="W8851:Y8851" si="8858">IF(OR(J8851 = "ERROR", J8851 = ""), "UNKNOWN", J8851)</f>
        <v>1</v>
      </c>
      <c r="X8851" s="4">
        <f t="shared" si="8858"/>
        <v>1</v>
      </c>
      <c r="Y8851" s="4">
        <f t="shared" si="8858"/>
        <v>1</v>
      </c>
      <c r="Z8851" s="5">
        <f t="shared" si="9"/>
        <v>44993</v>
      </c>
    </row>
    <row r="8852">
      <c r="A8852" s="1" t="s">
        <v>8889</v>
      </c>
      <c r="B8852" s="1" t="s">
        <v>81</v>
      </c>
      <c r="C8852" s="1">
        <v>5.0</v>
      </c>
      <c r="D8852" s="1">
        <v>1.5</v>
      </c>
      <c r="E8852" s="1">
        <v>7.5</v>
      </c>
      <c r="G8852" s="1" t="s">
        <v>30</v>
      </c>
      <c r="H8852" s="2">
        <v>44928.0</v>
      </c>
      <c r="J8852" s="3">
        <f t="shared" si="2"/>
        <v>5</v>
      </c>
      <c r="K8852" s="4">
        <f t="shared" si="3"/>
        <v>1.5</v>
      </c>
      <c r="L8852" s="4">
        <f t="shared" si="4"/>
        <v>7.5</v>
      </c>
      <c r="S8852" s="1" t="s">
        <v>8889</v>
      </c>
      <c r="T8852" s="4" t="str">
        <f t="shared" si="5"/>
        <v>Tea</v>
      </c>
      <c r="U8852" s="4" t="str">
        <f t="shared" si="6"/>
        <v>UNKNOWN</v>
      </c>
      <c r="V8852" s="4" t="str">
        <f t="shared" si="7"/>
        <v>UNKNOWN</v>
      </c>
      <c r="W8852" s="4">
        <f t="shared" ref="W8852:Y8852" si="8859">IF(OR(J8852 = "ERROR", J8852 = ""), "UNKNOWN", J8852)</f>
        <v>5</v>
      </c>
      <c r="X8852" s="4">
        <f t="shared" si="8859"/>
        <v>1.5</v>
      </c>
      <c r="Y8852" s="4">
        <f t="shared" si="8859"/>
        <v>7.5</v>
      </c>
      <c r="Z8852" s="5">
        <f t="shared" si="9"/>
        <v>44928</v>
      </c>
    </row>
    <row r="8853">
      <c r="A8853" s="1" t="s">
        <v>8890</v>
      </c>
      <c r="B8853" s="1" t="s">
        <v>44</v>
      </c>
      <c r="C8853" s="1">
        <v>1.0</v>
      </c>
      <c r="D8853" s="1">
        <v>4.0</v>
      </c>
      <c r="E8853" s="1">
        <v>4.0</v>
      </c>
      <c r="H8853" s="2">
        <v>45020.0</v>
      </c>
      <c r="J8853" s="3">
        <f t="shared" si="2"/>
        <v>1</v>
      </c>
      <c r="K8853" s="4">
        <f t="shared" si="3"/>
        <v>4</v>
      </c>
      <c r="L8853" s="4">
        <f t="shared" si="4"/>
        <v>4</v>
      </c>
      <c r="S8853" s="1" t="s">
        <v>8890</v>
      </c>
      <c r="T8853" s="4" t="str">
        <f t="shared" si="5"/>
        <v>Sandwich</v>
      </c>
      <c r="U8853" s="4" t="str">
        <f t="shared" si="6"/>
        <v>UNKNOWN</v>
      </c>
      <c r="V8853" s="4" t="str">
        <f t="shared" si="7"/>
        <v>UNKNOWN</v>
      </c>
      <c r="W8853" s="4">
        <f t="shared" ref="W8853:Y8853" si="8860">IF(OR(J8853 = "ERROR", J8853 = ""), "UNKNOWN", J8853)</f>
        <v>1</v>
      </c>
      <c r="X8853" s="4">
        <f t="shared" si="8860"/>
        <v>4</v>
      </c>
      <c r="Y8853" s="4">
        <f t="shared" si="8860"/>
        <v>4</v>
      </c>
      <c r="Z8853" s="5">
        <f t="shared" si="9"/>
        <v>45020</v>
      </c>
    </row>
    <row r="8854">
      <c r="A8854" s="1" t="s">
        <v>8891</v>
      </c>
      <c r="B8854" s="1" t="s">
        <v>44</v>
      </c>
      <c r="C8854" s="1">
        <v>5.0</v>
      </c>
      <c r="D8854" s="1">
        <v>4.0</v>
      </c>
      <c r="E8854" s="1">
        <v>20.0</v>
      </c>
      <c r="F8854" s="1" t="s">
        <v>39</v>
      </c>
      <c r="G8854" s="1" t="s">
        <v>29</v>
      </c>
      <c r="H8854" s="2">
        <v>45191.0</v>
      </c>
      <c r="J8854" s="3">
        <f t="shared" si="2"/>
        <v>5</v>
      </c>
      <c r="K8854" s="4">
        <f t="shared" si="3"/>
        <v>4</v>
      </c>
      <c r="L8854" s="4">
        <f t="shared" si="4"/>
        <v>20</v>
      </c>
      <c r="S8854" s="1" t="s">
        <v>8891</v>
      </c>
      <c r="T8854" s="4" t="str">
        <f t="shared" si="5"/>
        <v>Sandwich</v>
      </c>
      <c r="U8854" s="4" t="str">
        <f t="shared" si="6"/>
        <v>In-store</v>
      </c>
      <c r="V8854" s="4" t="str">
        <f t="shared" si="7"/>
        <v>Digital Wallet</v>
      </c>
      <c r="W8854" s="4">
        <f t="shared" ref="W8854:Y8854" si="8861">IF(OR(J8854 = "ERROR", J8854 = ""), "UNKNOWN", J8854)</f>
        <v>5</v>
      </c>
      <c r="X8854" s="4">
        <f t="shared" si="8861"/>
        <v>4</v>
      </c>
      <c r="Y8854" s="4">
        <f t="shared" si="8861"/>
        <v>20</v>
      </c>
      <c r="Z8854" s="5">
        <f t="shared" si="9"/>
        <v>45191</v>
      </c>
    </row>
    <row r="8855">
      <c r="A8855" s="1" t="s">
        <v>8892</v>
      </c>
      <c r="B8855" s="1" t="s">
        <v>55</v>
      </c>
      <c r="C8855" s="1">
        <v>3.0</v>
      </c>
      <c r="D8855" s="1">
        <v>3.0</v>
      </c>
      <c r="E8855" s="1">
        <v>9.0</v>
      </c>
      <c r="G8855" s="1" t="s">
        <v>24</v>
      </c>
      <c r="H8855" s="2">
        <v>45128.0</v>
      </c>
      <c r="J8855" s="3">
        <f t="shared" si="2"/>
        <v>3</v>
      </c>
      <c r="K8855" s="4">
        <f t="shared" si="3"/>
        <v>3</v>
      </c>
      <c r="L8855" s="4">
        <f t="shared" si="4"/>
        <v>9</v>
      </c>
      <c r="S8855" s="1" t="s">
        <v>8892</v>
      </c>
      <c r="T8855" s="4" t="str">
        <f t="shared" si="5"/>
        <v>Juice</v>
      </c>
      <c r="U8855" s="4" t="str">
        <f t="shared" si="6"/>
        <v>Takeaway</v>
      </c>
      <c r="V8855" s="4" t="str">
        <f t="shared" si="7"/>
        <v>UNKNOWN</v>
      </c>
      <c r="W8855" s="4">
        <f t="shared" ref="W8855:Y8855" si="8862">IF(OR(J8855 = "ERROR", J8855 = ""), "UNKNOWN", J8855)</f>
        <v>3</v>
      </c>
      <c r="X8855" s="4">
        <f t="shared" si="8862"/>
        <v>3</v>
      </c>
      <c r="Y8855" s="4">
        <f t="shared" si="8862"/>
        <v>9</v>
      </c>
      <c r="Z8855" s="5">
        <f t="shared" si="9"/>
        <v>45128</v>
      </c>
    </row>
    <row r="8856">
      <c r="A8856" s="1" t="s">
        <v>8893</v>
      </c>
      <c r="B8856" s="1" t="s">
        <v>81</v>
      </c>
      <c r="C8856" s="1">
        <v>4.0</v>
      </c>
      <c r="D8856" s="1">
        <v>1.5</v>
      </c>
      <c r="E8856" s="1">
        <v>6.0</v>
      </c>
      <c r="F8856" s="1" t="s">
        <v>39</v>
      </c>
      <c r="H8856" s="2">
        <v>45175.0</v>
      </c>
      <c r="J8856" s="3">
        <f t="shared" si="2"/>
        <v>4</v>
      </c>
      <c r="K8856" s="4">
        <f t="shared" si="3"/>
        <v>1.5</v>
      </c>
      <c r="L8856" s="4">
        <f t="shared" si="4"/>
        <v>6</v>
      </c>
      <c r="S8856" s="1" t="s">
        <v>8893</v>
      </c>
      <c r="T8856" s="4" t="str">
        <f t="shared" si="5"/>
        <v>Tea</v>
      </c>
      <c r="U8856" s="4" t="str">
        <f t="shared" si="6"/>
        <v>UNKNOWN</v>
      </c>
      <c r="V8856" s="4" t="str">
        <f t="shared" si="7"/>
        <v>Digital Wallet</v>
      </c>
      <c r="W8856" s="4">
        <f t="shared" ref="W8856:Y8856" si="8863">IF(OR(J8856 = "ERROR", J8856 = ""), "UNKNOWN", J8856)</f>
        <v>4</v>
      </c>
      <c r="X8856" s="4">
        <f t="shared" si="8863"/>
        <v>1.5</v>
      </c>
      <c r="Y8856" s="4">
        <f t="shared" si="8863"/>
        <v>6</v>
      </c>
      <c r="Z8856" s="5">
        <f t="shared" si="9"/>
        <v>45175</v>
      </c>
    </row>
    <row r="8857">
      <c r="A8857" s="1" t="s">
        <v>8894</v>
      </c>
      <c r="B8857" s="1" t="s">
        <v>36</v>
      </c>
      <c r="C8857" s="1">
        <v>2.0</v>
      </c>
      <c r="D8857" s="1">
        <v>5.0</v>
      </c>
      <c r="E8857" s="1">
        <v>10.0</v>
      </c>
      <c r="F8857" s="1" t="s">
        <v>23</v>
      </c>
      <c r="G8857" s="1" t="s">
        <v>29</v>
      </c>
      <c r="H8857" s="2">
        <v>44949.0</v>
      </c>
      <c r="J8857" s="3">
        <f t="shared" si="2"/>
        <v>2</v>
      </c>
      <c r="K8857" s="4">
        <f t="shared" si="3"/>
        <v>5</v>
      </c>
      <c r="L8857" s="4">
        <f t="shared" si="4"/>
        <v>10</v>
      </c>
      <c r="S8857" s="1" t="s">
        <v>8894</v>
      </c>
      <c r="T8857" s="4" t="str">
        <f t="shared" si="5"/>
        <v>Salad</v>
      </c>
      <c r="U8857" s="4" t="str">
        <f t="shared" si="6"/>
        <v>In-store</v>
      </c>
      <c r="V8857" s="4" t="str">
        <f t="shared" si="7"/>
        <v>Credit Card</v>
      </c>
      <c r="W8857" s="4">
        <f t="shared" ref="W8857:Y8857" si="8864">IF(OR(J8857 = "ERROR", J8857 = ""), "UNKNOWN", J8857)</f>
        <v>2</v>
      </c>
      <c r="X8857" s="4">
        <f t="shared" si="8864"/>
        <v>5</v>
      </c>
      <c r="Y8857" s="4">
        <f t="shared" si="8864"/>
        <v>10</v>
      </c>
      <c r="Z8857" s="5">
        <f t="shared" si="9"/>
        <v>44949</v>
      </c>
    </row>
    <row r="8858">
      <c r="A8858" s="1" t="s">
        <v>8895</v>
      </c>
      <c r="B8858" s="1" t="s">
        <v>27</v>
      </c>
      <c r="C8858" s="1">
        <v>5.0</v>
      </c>
      <c r="D8858" s="1">
        <v>3.0</v>
      </c>
      <c r="E8858" s="1">
        <v>15.0</v>
      </c>
      <c r="F8858" s="1" t="s">
        <v>39</v>
      </c>
      <c r="G8858" s="1" t="s">
        <v>29</v>
      </c>
      <c r="H8858" s="2">
        <v>45073.0</v>
      </c>
      <c r="J8858" s="3">
        <f t="shared" si="2"/>
        <v>5</v>
      </c>
      <c r="K8858" s="4">
        <f t="shared" si="3"/>
        <v>3</v>
      </c>
      <c r="L8858" s="4">
        <f t="shared" si="4"/>
        <v>15</v>
      </c>
      <c r="S8858" s="1" t="s">
        <v>8895</v>
      </c>
      <c r="T8858" s="4" t="str">
        <f t="shared" si="5"/>
        <v>Cake</v>
      </c>
      <c r="U8858" s="4" t="str">
        <f t="shared" si="6"/>
        <v>In-store</v>
      </c>
      <c r="V8858" s="4" t="str">
        <f t="shared" si="7"/>
        <v>Digital Wallet</v>
      </c>
      <c r="W8858" s="4">
        <f t="shared" ref="W8858:Y8858" si="8865">IF(OR(J8858 = "ERROR", J8858 = ""), "UNKNOWN", J8858)</f>
        <v>5</v>
      </c>
      <c r="X8858" s="4">
        <f t="shared" si="8865"/>
        <v>3</v>
      </c>
      <c r="Y8858" s="4">
        <f t="shared" si="8865"/>
        <v>15</v>
      </c>
      <c r="Z8858" s="5">
        <f t="shared" si="9"/>
        <v>45073</v>
      </c>
    </row>
    <row r="8859">
      <c r="A8859" s="1" t="s">
        <v>8896</v>
      </c>
      <c r="B8859" s="1" t="s">
        <v>36</v>
      </c>
      <c r="C8859" s="1">
        <v>4.0</v>
      </c>
      <c r="D8859" s="1">
        <v>5.0</v>
      </c>
      <c r="E8859" s="1">
        <v>20.0</v>
      </c>
      <c r="F8859" s="1" t="s">
        <v>39</v>
      </c>
      <c r="G8859" s="1" t="s">
        <v>24</v>
      </c>
      <c r="H8859" s="2">
        <v>45150.0</v>
      </c>
      <c r="J8859" s="3">
        <f t="shared" si="2"/>
        <v>4</v>
      </c>
      <c r="K8859" s="4">
        <f t="shared" si="3"/>
        <v>5</v>
      </c>
      <c r="L8859" s="4">
        <f t="shared" si="4"/>
        <v>20</v>
      </c>
      <c r="S8859" s="1" t="s">
        <v>8896</v>
      </c>
      <c r="T8859" s="4" t="str">
        <f t="shared" si="5"/>
        <v>Salad</v>
      </c>
      <c r="U8859" s="4" t="str">
        <f t="shared" si="6"/>
        <v>Takeaway</v>
      </c>
      <c r="V8859" s="4" t="str">
        <f t="shared" si="7"/>
        <v>Digital Wallet</v>
      </c>
      <c r="W8859" s="4">
        <f t="shared" ref="W8859:Y8859" si="8866">IF(OR(J8859 = "ERROR", J8859 = ""), "UNKNOWN", J8859)</f>
        <v>4</v>
      </c>
      <c r="X8859" s="4">
        <f t="shared" si="8866"/>
        <v>5</v>
      </c>
      <c r="Y8859" s="4">
        <f t="shared" si="8866"/>
        <v>20</v>
      </c>
      <c r="Z8859" s="5">
        <f t="shared" si="9"/>
        <v>45150</v>
      </c>
    </row>
    <row r="8860">
      <c r="A8860" s="1" t="s">
        <v>8897</v>
      </c>
      <c r="B8860" s="1" t="s">
        <v>55</v>
      </c>
      <c r="C8860" s="1">
        <v>4.0</v>
      </c>
      <c r="D8860" s="1">
        <v>3.0</v>
      </c>
      <c r="E8860" s="1">
        <v>12.0</v>
      </c>
      <c r="F8860" s="1" t="s">
        <v>39</v>
      </c>
      <c r="G8860" s="1" t="s">
        <v>24</v>
      </c>
      <c r="H8860" s="2">
        <v>45205.0</v>
      </c>
      <c r="J8860" s="3">
        <f t="shared" si="2"/>
        <v>4</v>
      </c>
      <c r="K8860" s="4">
        <f t="shared" si="3"/>
        <v>3</v>
      </c>
      <c r="L8860" s="4">
        <f t="shared" si="4"/>
        <v>12</v>
      </c>
      <c r="S8860" s="1" t="s">
        <v>8897</v>
      </c>
      <c r="T8860" s="4" t="str">
        <f t="shared" si="5"/>
        <v>Juice</v>
      </c>
      <c r="U8860" s="4" t="str">
        <f t="shared" si="6"/>
        <v>Takeaway</v>
      </c>
      <c r="V8860" s="4" t="str">
        <f t="shared" si="7"/>
        <v>Digital Wallet</v>
      </c>
      <c r="W8860" s="4">
        <f t="shared" ref="W8860:Y8860" si="8867">IF(OR(J8860 = "ERROR", J8860 = ""), "UNKNOWN", J8860)</f>
        <v>4</v>
      </c>
      <c r="X8860" s="4">
        <f t="shared" si="8867"/>
        <v>3</v>
      </c>
      <c r="Y8860" s="4">
        <f t="shared" si="8867"/>
        <v>12</v>
      </c>
      <c r="Z8860" s="5">
        <f t="shared" si="9"/>
        <v>45205</v>
      </c>
    </row>
    <row r="8861">
      <c r="A8861" s="1" t="s">
        <v>8898</v>
      </c>
      <c r="B8861" s="1" t="s">
        <v>81</v>
      </c>
      <c r="C8861" s="1">
        <v>4.0</v>
      </c>
      <c r="D8861" s="1">
        <v>1.5</v>
      </c>
      <c r="E8861" s="1">
        <v>6.0</v>
      </c>
      <c r="F8861" s="1" t="s">
        <v>39</v>
      </c>
      <c r="G8861" s="1" t="s">
        <v>29</v>
      </c>
      <c r="H8861" s="2">
        <v>45188.0</v>
      </c>
      <c r="J8861" s="3">
        <f t="shared" si="2"/>
        <v>4</v>
      </c>
      <c r="K8861" s="4">
        <f t="shared" si="3"/>
        <v>1.5</v>
      </c>
      <c r="L8861" s="4">
        <f t="shared" si="4"/>
        <v>6</v>
      </c>
      <c r="S8861" s="1" t="s">
        <v>8898</v>
      </c>
      <c r="T8861" s="4" t="str">
        <f t="shared" si="5"/>
        <v>Tea</v>
      </c>
      <c r="U8861" s="4" t="str">
        <f t="shared" si="6"/>
        <v>In-store</v>
      </c>
      <c r="V8861" s="4" t="str">
        <f t="shared" si="7"/>
        <v>Digital Wallet</v>
      </c>
      <c r="W8861" s="4">
        <f t="shared" ref="W8861:Y8861" si="8868">IF(OR(J8861 = "ERROR", J8861 = ""), "UNKNOWN", J8861)</f>
        <v>4</v>
      </c>
      <c r="X8861" s="4">
        <f t="shared" si="8868"/>
        <v>1.5</v>
      </c>
      <c r="Y8861" s="4">
        <f t="shared" si="8868"/>
        <v>6</v>
      </c>
      <c r="Z8861" s="5">
        <f t="shared" si="9"/>
        <v>45188</v>
      </c>
    </row>
    <row r="8862">
      <c r="A8862" s="1" t="s">
        <v>8899</v>
      </c>
      <c r="B8862" s="1" t="s">
        <v>55</v>
      </c>
      <c r="C8862" s="1">
        <v>2.0</v>
      </c>
      <c r="D8862" s="1">
        <v>3.0</v>
      </c>
      <c r="E8862" s="1">
        <v>6.0</v>
      </c>
      <c r="F8862" s="1" t="s">
        <v>23</v>
      </c>
      <c r="G8862" s="1" t="s">
        <v>24</v>
      </c>
      <c r="H8862" s="2">
        <v>45265.0</v>
      </c>
      <c r="J8862" s="3">
        <f t="shared" si="2"/>
        <v>2</v>
      </c>
      <c r="K8862" s="4">
        <f t="shared" si="3"/>
        <v>3</v>
      </c>
      <c r="L8862" s="4">
        <f t="shared" si="4"/>
        <v>6</v>
      </c>
      <c r="S8862" s="1" t="s">
        <v>8899</v>
      </c>
      <c r="T8862" s="4" t="str">
        <f t="shared" si="5"/>
        <v>Juice</v>
      </c>
      <c r="U8862" s="4" t="str">
        <f t="shared" si="6"/>
        <v>Takeaway</v>
      </c>
      <c r="V8862" s="4" t="str">
        <f t="shared" si="7"/>
        <v>Credit Card</v>
      </c>
      <c r="W8862" s="4">
        <f t="shared" ref="W8862:Y8862" si="8869">IF(OR(J8862 = "ERROR", J8862 = ""), "UNKNOWN", J8862)</f>
        <v>2</v>
      </c>
      <c r="X8862" s="4">
        <f t="shared" si="8869"/>
        <v>3</v>
      </c>
      <c r="Y8862" s="4">
        <f t="shared" si="8869"/>
        <v>6</v>
      </c>
      <c r="Z8862" s="5">
        <f t="shared" si="9"/>
        <v>45265</v>
      </c>
    </row>
    <row r="8863">
      <c r="A8863" s="1" t="s">
        <v>8900</v>
      </c>
      <c r="B8863" s="1" t="s">
        <v>44</v>
      </c>
      <c r="C8863" s="1">
        <v>3.0</v>
      </c>
      <c r="D8863" s="1">
        <v>4.0</v>
      </c>
      <c r="E8863" s="1">
        <v>12.0</v>
      </c>
      <c r="G8863" s="1" t="s">
        <v>29</v>
      </c>
      <c r="H8863" s="1" t="s">
        <v>30</v>
      </c>
      <c r="J8863" s="3">
        <f t="shared" si="2"/>
        <v>3</v>
      </c>
      <c r="K8863" s="4">
        <f t="shared" si="3"/>
        <v>4</v>
      </c>
      <c r="L8863" s="4">
        <f t="shared" si="4"/>
        <v>12</v>
      </c>
      <c r="S8863" s="1" t="s">
        <v>8900</v>
      </c>
      <c r="T8863" s="4" t="str">
        <f t="shared" si="5"/>
        <v>Sandwich</v>
      </c>
      <c r="U8863" s="4" t="str">
        <f t="shared" si="6"/>
        <v>In-store</v>
      </c>
      <c r="V8863" s="4" t="str">
        <f t="shared" si="7"/>
        <v>UNKNOWN</v>
      </c>
      <c r="W8863" s="4">
        <f t="shared" ref="W8863:Y8863" si="8870">IF(OR(J8863 = "ERROR", J8863 = ""), "UNKNOWN", J8863)</f>
        <v>3</v>
      </c>
      <c r="X8863" s="4">
        <f t="shared" si="8870"/>
        <v>4</v>
      </c>
      <c r="Y8863" s="4">
        <f t="shared" si="8870"/>
        <v>12</v>
      </c>
      <c r="Z8863" s="4" t="str">
        <f t="shared" si="9"/>
        <v>UNKNOWN</v>
      </c>
    </row>
    <row r="8864">
      <c r="A8864" s="1" t="s">
        <v>8901</v>
      </c>
      <c r="B8864" s="1" t="s">
        <v>55</v>
      </c>
      <c r="C8864" s="1">
        <v>1.0</v>
      </c>
      <c r="D8864" s="1">
        <v>3.0</v>
      </c>
      <c r="E8864" s="1">
        <v>3.0</v>
      </c>
      <c r="F8864" s="1" t="s">
        <v>28</v>
      </c>
      <c r="G8864" s="1" t="s">
        <v>29</v>
      </c>
      <c r="H8864" s="2">
        <v>45104.0</v>
      </c>
      <c r="J8864" s="3">
        <f t="shared" si="2"/>
        <v>1</v>
      </c>
      <c r="K8864" s="4">
        <f t="shared" si="3"/>
        <v>3</v>
      </c>
      <c r="L8864" s="4">
        <f t="shared" si="4"/>
        <v>3</v>
      </c>
      <c r="S8864" s="1" t="s">
        <v>8901</v>
      </c>
      <c r="T8864" s="4" t="str">
        <f t="shared" si="5"/>
        <v>Juice</v>
      </c>
      <c r="U8864" s="4" t="str">
        <f t="shared" si="6"/>
        <v>In-store</v>
      </c>
      <c r="V8864" s="4" t="str">
        <f t="shared" si="7"/>
        <v>Cash</v>
      </c>
      <c r="W8864" s="4">
        <f t="shared" ref="W8864:Y8864" si="8871">IF(OR(J8864 = "ERROR", J8864 = ""), "UNKNOWN", J8864)</f>
        <v>1</v>
      </c>
      <c r="X8864" s="4">
        <f t="shared" si="8871"/>
        <v>3</v>
      </c>
      <c r="Y8864" s="4">
        <f t="shared" si="8871"/>
        <v>3</v>
      </c>
      <c r="Z8864" s="5">
        <f t="shared" si="9"/>
        <v>45104</v>
      </c>
    </row>
    <row r="8865">
      <c r="A8865" s="1" t="s">
        <v>8902</v>
      </c>
      <c r="B8865" s="1" t="s">
        <v>27</v>
      </c>
      <c r="C8865" s="1">
        <v>3.0</v>
      </c>
      <c r="D8865" s="1">
        <v>3.0</v>
      </c>
      <c r="E8865" s="1">
        <v>9.0</v>
      </c>
      <c r="H8865" s="2">
        <v>45178.0</v>
      </c>
      <c r="J8865" s="3">
        <f t="shared" si="2"/>
        <v>3</v>
      </c>
      <c r="K8865" s="4">
        <f t="shared" si="3"/>
        <v>3</v>
      </c>
      <c r="L8865" s="4">
        <f t="shared" si="4"/>
        <v>9</v>
      </c>
      <c r="S8865" s="1" t="s">
        <v>8902</v>
      </c>
      <c r="T8865" s="4" t="str">
        <f t="shared" si="5"/>
        <v>Cake</v>
      </c>
      <c r="U8865" s="4" t="str">
        <f t="shared" si="6"/>
        <v>UNKNOWN</v>
      </c>
      <c r="V8865" s="4" t="str">
        <f t="shared" si="7"/>
        <v>UNKNOWN</v>
      </c>
      <c r="W8865" s="4">
        <f t="shared" ref="W8865:Y8865" si="8872">IF(OR(J8865 = "ERROR", J8865 = ""), "UNKNOWN", J8865)</f>
        <v>3</v>
      </c>
      <c r="X8865" s="4">
        <f t="shared" si="8872"/>
        <v>3</v>
      </c>
      <c r="Y8865" s="4">
        <f t="shared" si="8872"/>
        <v>9</v>
      </c>
      <c r="Z8865" s="5">
        <f t="shared" si="9"/>
        <v>45178</v>
      </c>
    </row>
    <row r="8866">
      <c r="A8866" s="1" t="s">
        <v>8903</v>
      </c>
      <c r="B8866" s="1" t="s">
        <v>30</v>
      </c>
      <c r="C8866" s="1">
        <v>4.0</v>
      </c>
      <c r="D8866" s="1">
        <v>2.0</v>
      </c>
      <c r="E8866" s="1">
        <v>8.0</v>
      </c>
      <c r="F8866" s="1" t="s">
        <v>28</v>
      </c>
      <c r="G8866" s="1" t="s">
        <v>24</v>
      </c>
      <c r="H8866" s="2">
        <v>45269.0</v>
      </c>
      <c r="J8866" s="3">
        <f t="shared" si="2"/>
        <v>4</v>
      </c>
      <c r="K8866" s="4">
        <f t="shared" si="3"/>
        <v>2</v>
      </c>
      <c r="L8866" s="4">
        <f t="shared" si="4"/>
        <v>8</v>
      </c>
      <c r="S8866" s="1" t="s">
        <v>8903</v>
      </c>
      <c r="T8866" s="4" t="str">
        <f t="shared" si="5"/>
        <v>UNKNOWN</v>
      </c>
      <c r="U8866" s="4" t="str">
        <f t="shared" si="6"/>
        <v>Takeaway</v>
      </c>
      <c r="V8866" s="4" t="str">
        <f t="shared" si="7"/>
        <v>Cash</v>
      </c>
      <c r="W8866" s="4">
        <f t="shared" ref="W8866:Y8866" si="8873">IF(OR(J8866 = "ERROR", J8866 = ""), "UNKNOWN", J8866)</f>
        <v>4</v>
      </c>
      <c r="X8866" s="4">
        <f t="shared" si="8873"/>
        <v>2</v>
      </c>
      <c r="Y8866" s="4">
        <f t="shared" si="8873"/>
        <v>8</v>
      </c>
      <c r="Z8866" s="5">
        <f t="shared" si="9"/>
        <v>45269</v>
      </c>
    </row>
    <row r="8867">
      <c r="A8867" s="1" t="s">
        <v>8904</v>
      </c>
      <c r="B8867" s="1" t="s">
        <v>22</v>
      </c>
      <c r="C8867" s="1">
        <v>3.0</v>
      </c>
      <c r="D8867" s="1">
        <v>2.0</v>
      </c>
      <c r="E8867" s="1">
        <v>6.0</v>
      </c>
      <c r="G8867" s="1" t="s">
        <v>24</v>
      </c>
      <c r="H8867" s="2">
        <v>45001.0</v>
      </c>
      <c r="J8867" s="3">
        <f t="shared" si="2"/>
        <v>3</v>
      </c>
      <c r="K8867" s="4">
        <f t="shared" si="3"/>
        <v>2</v>
      </c>
      <c r="L8867" s="4">
        <f t="shared" si="4"/>
        <v>6</v>
      </c>
      <c r="S8867" s="1" t="s">
        <v>8904</v>
      </c>
      <c r="T8867" s="4" t="str">
        <f t="shared" si="5"/>
        <v>Coffee</v>
      </c>
      <c r="U8867" s="4" t="str">
        <f t="shared" si="6"/>
        <v>Takeaway</v>
      </c>
      <c r="V8867" s="4" t="str">
        <f t="shared" si="7"/>
        <v>UNKNOWN</v>
      </c>
      <c r="W8867" s="4">
        <f t="shared" ref="W8867:Y8867" si="8874">IF(OR(J8867 = "ERROR", J8867 = ""), "UNKNOWN", J8867)</f>
        <v>3</v>
      </c>
      <c r="X8867" s="4">
        <f t="shared" si="8874"/>
        <v>2</v>
      </c>
      <c r="Y8867" s="4">
        <f t="shared" si="8874"/>
        <v>6</v>
      </c>
      <c r="Z8867" s="5">
        <f t="shared" si="9"/>
        <v>45001</v>
      </c>
    </row>
    <row r="8868">
      <c r="A8868" s="1" t="s">
        <v>8905</v>
      </c>
      <c r="B8868" s="1" t="s">
        <v>27</v>
      </c>
      <c r="C8868" s="1">
        <v>4.0</v>
      </c>
      <c r="E8868" s="1">
        <v>12.0</v>
      </c>
      <c r="F8868" s="1" t="s">
        <v>28</v>
      </c>
      <c r="G8868" s="1" t="s">
        <v>29</v>
      </c>
      <c r="H8868" s="2">
        <v>45070.0</v>
      </c>
      <c r="J8868" s="3">
        <f t="shared" si="2"/>
        <v>4</v>
      </c>
      <c r="K8868" s="4">
        <f t="shared" si="3"/>
        <v>3</v>
      </c>
      <c r="L8868" s="4">
        <f t="shared" si="4"/>
        <v>12</v>
      </c>
      <c r="S8868" s="1" t="s">
        <v>8905</v>
      </c>
      <c r="T8868" s="4" t="str">
        <f t="shared" si="5"/>
        <v>Cake</v>
      </c>
      <c r="U8868" s="4" t="str">
        <f t="shared" si="6"/>
        <v>In-store</v>
      </c>
      <c r="V8868" s="4" t="str">
        <f t="shared" si="7"/>
        <v>Cash</v>
      </c>
      <c r="W8868" s="4">
        <f t="shared" ref="W8868:Y8868" si="8875">IF(OR(J8868 = "ERROR", J8868 = ""), "UNKNOWN", J8868)</f>
        <v>4</v>
      </c>
      <c r="X8868" s="4">
        <f t="shared" si="8875"/>
        <v>3</v>
      </c>
      <c r="Y8868" s="4">
        <f t="shared" si="8875"/>
        <v>12</v>
      </c>
      <c r="Z8868" s="5">
        <f t="shared" si="9"/>
        <v>45070</v>
      </c>
    </row>
    <row r="8869">
      <c r="A8869" s="1" t="s">
        <v>8906</v>
      </c>
      <c r="B8869" s="1" t="s">
        <v>27</v>
      </c>
      <c r="C8869" s="1">
        <v>1.0</v>
      </c>
      <c r="D8869" s="1">
        <v>3.0</v>
      </c>
      <c r="E8869" s="1">
        <v>3.0</v>
      </c>
      <c r="F8869" s="1" t="s">
        <v>28</v>
      </c>
      <c r="H8869" s="2">
        <v>44981.0</v>
      </c>
      <c r="J8869" s="3">
        <f t="shared" si="2"/>
        <v>1</v>
      </c>
      <c r="K8869" s="4">
        <f t="shared" si="3"/>
        <v>3</v>
      </c>
      <c r="L8869" s="4">
        <f t="shared" si="4"/>
        <v>3</v>
      </c>
      <c r="S8869" s="1" t="s">
        <v>8906</v>
      </c>
      <c r="T8869" s="4" t="str">
        <f t="shared" si="5"/>
        <v>Cake</v>
      </c>
      <c r="U8869" s="4" t="str">
        <f t="shared" si="6"/>
        <v>UNKNOWN</v>
      </c>
      <c r="V8869" s="4" t="str">
        <f t="shared" si="7"/>
        <v>Cash</v>
      </c>
      <c r="W8869" s="4">
        <f t="shared" ref="W8869:Y8869" si="8876">IF(OR(J8869 = "ERROR", J8869 = ""), "UNKNOWN", J8869)</f>
        <v>1</v>
      </c>
      <c r="X8869" s="4">
        <f t="shared" si="8876"/>
        <v>3</v>
      </c>
      <c r="Y8869" s="4">
        <f t="shared" si="8876"/>
        <v>3</v>
      </c>
      <c r="Z8869" s="5">
        <f t="shared" si="9"/>
        <v>44981</v>
      </c>
    </row>
    <row r="8870">
      <c r="A8870" s="1" t="s">
        <v>8907</v>
      </c>
      <c r="B8870" s="1" t="s">
        <v>81</v>
      </c>
      <c r="C8870" s="1">
        <v>4.0</v>
      </c>
      <c r="D8870" s="1">
        <v>1.5</v>
      </c>
      <c r="E8870" s="1">
        <v>6.0</v>
      </c>
      <c r="F8870" s="1" t="s">
        <v>39</v>
      </c>
      <c r="G8870" s="1" t="s">
        <v>29</v>
      </c>
      <c r="H8870" s="1" t="s">
        <v>25</v>
      </c>
      <c r="J8870" s="3">
        <f t="shared" si="2"/>
        <v>4</v>
      </c>
      <c r="K8870" s="4">
        <f t="shared" si="3"/>
        <v>1.5</v>
      </c>
      <c r="L8870" s="4">
        <f t="shared" si="4"/>
        <v>6</v>
      </c>
      <c r="S8870" s="1" t="s">
        <v>8907</v>
      </c>
      <c r="T8870" s="4" t="str">
        <f t="shared" si="5"/>
        <v>Tea</v>
      </c>
      <c r="U8870" s="4" t="str">
        <f t="shared" si="6"/>
        <v>In-store</v>
      </c>
      <c r="V8870" s="4" t="str">
        <f t="shared" si="7"/>
        <v>Digital Wallet</v>
      </c>
      <c r="W8870" s="4">
        <f t="shared" ref="W8870:Y8870" si="8877">IF(OR(J8870 = "ERROR", J8870 = ""), "UNKNOWN", J8870)</f>
        <v>4</v>
      </c>
      <c r="X8870" s="4">
        <f t="shared" si="8877"/>
        <v>1.5</v>
      </c>
      <c r="Y8870" s="4">
        <f t="shared" si="8877"/>
        <v>6</v>
      </c>
      <c r="Z8870" s="4" t="str">
        <f t="shared" si="9"/>
        <v>UNKNOWN</v>
      </c>
    </row>
    <row r="8871">
      <c r="A8871" s="1" t="s">
        <v>8908</v>
      </c>
      <c r="B8871" s="1" t="s">
        <v>44</v>
      </c>
      <c r="C8871" s="1">
        <v>1.0</v>
      </c>
      <c r="D8871" s="1">
        <v>4.0</v>
      </c>
      <c r="E8871" s="1">
        <v>4.0</v>
      </c>
      <c r="G8871" s="1" t="s">
        <v>29</v>
      </c>
      <c r="H8871" s="2">
        <v>45005.0</v>
      </c>
      <c r="J8871" s="3">
        <f t="shared" si="2"/>
        <v>1</v>
      </c>
      <c r="K8871" s="4">
        <f t="shared" si="3"/>
        <v>4</v>
      </c>
      <c r="L8871" s="4">
        <f t="shared" si="4"/>
        <v>4</v>
      </c>
      <c r="S8871" s="1" t="s">
        <v>8908</v>
      </c>
      <c r="T8871" s="4" t="str">
        <f t="shared" si="5"/>
        <v>Sandwich</v>
      </c>
      <c r="U8871" s="4" t="str">
        <f t="shared" si="6"/>
        <v>In-store</v>
      </c>
      <c r="V8871" s="4" t="str">
        <f t="shared" si="7"/>
        <v>UNKNOWN</v>
      </c>
      <c r="W8871" s="4">
        <f t="shared" ref="W8871:Y8871" si="8878">IF(OR(J8871 = "ERROR", J8871 = ""), "UNKNOWN", J8871)</f>
        <v>1</v>
      </c>
      <c r="X8871" s="4">
        <f t="shared" si="8878"/>
        <v>4</v>
      </c>
      <c r="Y8871" s="4">
        <f t="shared" si="8878"/>
        <v>4</v>
      </c>
      <c r="Z8871" s="5">
        <f t="shared" si="9"/>
        <v>45005</v>
      </c>
    </row>
    <row r="8872">
      <c r="A8872" s="1" t="s">
        <v>8909</v>
      </c>
      <c r="C8872" s="1">
        <v>5.0</v>
      </c>
      <c r="D8872" s="1">
        <v>2.0</v>
      </c>
      <c r="E8872" s="1">
        <v>10.0</v>
      </c>
      <c r="F8872" s="1" t="s">
        <v>39</v>
      </c>
      <c r="G8872" s="1" t="s">
        <v>29</v>
      </c>
      <c r="H8872" s="2">
        <v>45135.0</v>
      </c>
      <c r="J8872" s="3">
        <f t="shared" si="2"/>
        <v>5</v>
      </c>
      <c r="K8872" s="4">
        <f t="shared" si="3"/>
        <v>2</v>
      </c>
      <c r="L8872" s="4">
        <f t="shared" si="4"/>
        <v>10</v>
      </c>
      <c r="S8872" s="1" t="s">
        <v>8909</v>
      </c>
      <c r="T8872" s="4" t="str">
        <f t="shared" si="5"/>
        <v>UNKNOWN</v>
      </c>
      <c r="U8872" s="4" t="str">
        <f t="shared" si="6"/>
        <v>In-store</v>
      </c>
      <c r="V8872" s="4" t="str">
        <f t="shared" si="7"/>
        <v>Digital Wallet</v>
      </c>
      <c r="W8872" s="4">
        <f t="shared" ref="W8872:Y8872" si="8879">IF(OR(J8872 = "ERROR", J8872 = ""), "UNKNOWN", J8872)</f>
        <v>5</v>
      </c>
      <c r="X8872" s="4">
        <f t="shared" si="8879"/>
        <v>2</v>
      </c>
      <c r="Y8872" s="4">
        <f t="shared" si="8879"/>
        <v>10</v>
      </c>
      <c r="Z8872" s="5">
        <f t="shared" si="9"/>
        <v>45135</v>
      </c>
    </row>
    <row r="8873">
      <c r="A8873" s="1" t="s">
        <v>8910</v>
      </c>
      <c r="B8873" s="1" t="s">
        <v>22</v>
      </c>
      <c r="C8873" s="1">
        <v>5.0</v>
      </c>
      <c r="D8873" s="1">
        <v>2.0</v>
      </c>
      <c r="E8873" s="1">
        <v>10.0</v>
      </c>
      <c r="H8873" s="2">
        <v>44999.0</v>
      </c>
      <c r="J8873" s="3">
        <f t="shared" si="2"/>
        <v>5</v>
      </c>
      <c r="K8873" s="4">
        <f t="shared" si="3"/>
        <v>2</v>
      </c>
      <c r="L8873" s="4">
        <f t="shared" si="4"/>
        <v>10</v>
      </c>
      <c r="S8873" s="1" t="s">
        <v>8910</v>
      </c>
      <c r="T8873" s="4" t="str">
        <f t="shared" si="5"/>
        <v>Coffee</v>
      </c>
      <c r="U8873" s="4" t="str">
        <f t="shared" si="6"/>
        <v>UNKNOWN</v>
      </c>
      <c r="V8873" s="4" t="str">
        <f t="shared" si="7"/>
        <v>UNKNOWN</v>
      </c>
      <c r="W8873" s="4">
        <f t="shared" ref="W8873:Y8873" si="8880">IF(OR(J8873 = "ERROR", J8873 = ""), "UNKNOWN", J8873)</f>
        <v>5</v>
      </c>
      <c r="X8873" s="4">
        <f t="shared" si="8880"/>
        <v>2</v>
      </c>
      <c r="Y8873" s="4">
        <f t="shared" si="8880"/>
        <v>10</v>
      </c>
      <c r="Z8873" s="5">
        <f t="shared" si="9"/>
        <v>44999</v>
      </c>
    </row>
    <row r="8874">
      <c r="A8874" s="1" t="s">
        <v>8911</v>
      </c>
      <c r="B8874" s="1" t="s">
        <v>32</v>
      </c>
      <c r="C8874" s="1">
        <v>5.0</v>
      </c>
      <c r="D8874" s="1">
        <v>1.0</v>
      </c>
      <c r="E8874" s="1">
        <v>5.0</v>
      </c>
      <c r="F8874" s="1" t="s">
        <v>28</v>
      </c>
      <c r="G8874" s="1" t="s">
        <v>29</v>
      </c>
      <c r="H8874" s="2">
        <v>45130.0</v>
      </c>
      <c r="J8874" s="3">
        <f t="shared" si="2"/>
        <v>5</v>
      </c>
      <c r="K8874" s="4">
        <f t="shared" si="3"/>
        <v>1</v>
      </c>
      <c r="L8874" s="4">
        <f t="shared" si="4"/>
        <v>5</v>
      </c>
      <c r="S8874" s="1" t="s">
        <v>8911</v>
      </c>
      <c r="T8874" s="4" t="str">
        <f t="shared" si="5"/>
        <v>Cookie</v>
      </c>
      <c r="U8874" s="4" t="str">
        <f t="shared" si="6"/>
        <v>In-store</v>
      </c>
      <c r="V8874" s="4" t="str">
        <f t="shared" si="7"/>
        <v>Cash</v>
      </c>
      <c r="W8874" s="4">
        <f t="shared" ref="W8874:Y8874" si="8881">IF(OR(J8874 = "ERROR", J8874 = ""), "UNKNOWN", J8874)</f>
        <v>5</v>
      </c>
      <c r="X8874" s="4">
        <f t="shared" si="8881"/>
        <v>1</v>
      </c>
      <c r="Y8874" s="4">
        <f t="shared" si="8881"/>
        <v>5</v>
      </c>
      <c r="Z8874" s="5">
        <f t="shared" si="9"/>
        <v>45130</v>
      </c>
    </row>
    <row r="8875">
      <c r="A8875" s="1" t="s">
        <v>8912</v>
      </c>
      <c r="B8875" s="1" t="s">
        <v>36</v>
      </c>
      <c r="C8875" s="1">
        <v>1.0</v>
      </c>
      <c r="D8875" s="1">
        <v>5.0</v>
      </c>
      <c r="E8875" s="1">
        <v>5.0</v>
      </c>
      <c r="F8875" s="1" t="s">
        <v>23</v>
      </c>
      <c r="H8875" s="2">
        <v>45041.0</v>
      </c>
      <c r="J8875" s="3">
        <f t="shared" si="2"/>
        <v>1</v>
      </c>
      <c r="K8875" s="4">
        <f t="shared" si="3"/>
        <v>5</v>
      </c>
      <c r="L8875" s="4">
        <f t="shared" si="4"/>
        <v>5</v>
      </c>
      <c r="S8875" s="1" t="s">
        <v>8912</v>
      </c>
      <c r="T8875" s="4" t="str">
        <f t="shared" si="5"/>
        <v>Salad</v>
      </c>
      <c r="U8875" s="4" t="str">
        <f t="shared" si="6"/>
        <v>UNKNOWN</v>
      </c>
      <c r="V8875" s="4" t="str">
        <f t="shared" si="7"/>
        <v>Credit Card</v>
      </c>
      <c r="W8875" s="4">
        <f t="shared" ref="W8875:Y8875" si="8882">IF(OR(J8875 = "ERROR", J8875 = ""), "UNKNOWN", J8875)</f>
        <v>1</v>
      </c>
      <c r="X8875" s="4">
        <f t="shared" si="8882"/>
        <v>5</v>
      </c>
      <c r="Y8875" s="4">
        <f t="shared" si="8882"/>
        <v>5</v>
      </c>
      <c r="Z8875" s="5">
        <f t="shared" si="9"/>
        <v>45041</v>
      </c>
    </row>
    <row r="8876">
      <c r="A8876" s="1" t="s">
        <v>8913</v>
      </c>
      <c r="B8876" s="1" t="s">
        <v>41</v>
      </c>
      <c r="C8876" s="1" t="s">
        <v>30</v>
      </c>
      <c r="D8876" s="1">
        <v>4.0</v>
      </c>
      <c r="E8876" s="1">
        <v>4.0</v>
      </c>
      <c r="F8876" s="1" t="s">
        <v>30</v>
      </c>
      <c r="G8876" s="1" t="s">
        <v>29</v>
      </c>
      <c r="H8876" s="2">
        <v>45023.0</v>
      </c>
      <c r="J8876" s="3">
        <f t="shared" si="2"/>
        <v>1</v>
      </c>
      <c r="K8876" s="4">
        <f t="shared" si="3"/>
        <v>4</v>
      </c>
      <c r="L8876" s="4">
        <f t="shared" si="4"/>
        <v>4</v>
      </c>
      <c r="S8876" s="1" t="s">
        <v>8913</v>
      </c>
      <c r="T8876" s="4" t="str">
        <f t="shared" si="5"/>
        <v>Smoothie</v>
      </c>
      <c r="U8876" s="4" t="str">
        <f t="shared" si="6"/>
        <v>In-store</v>
      </c>
      <c r="V8876" s="4" t="str">
        <f t="shared" si="7"/>
        <v>UNKNOWN</v>
      </c>
      <c r="W8876" s="4">
        <f t="shared" ref="W8876:Y8876" si="8883">IF(OR(J8876 = "ERROR", J8876 = ""), "UNKNOWN", J8876)</f>
        <v>1</v>
      </c>
      <c r="X8876" s="4">
        <f t="shared" si="8883"/>
        <v>4</v>
      </c>
      <c r="Y8876" s="4">
        <f t="shared" si="8883"/>
        <v>4</v>
      </c>
      <c r="Z8876" s="5">
        <f t="shared" si="9"/>
        <v>45023</v>
      </c>
    </row>
    <row r="8877">
      <c r="A8877" s="1" t="s">
        <v>8914</v>
      </c>
      <c r="B8877" s="1" t="s">
        <v>22</v>
      </c>
      <c r="C8877" s="1" t="s">
        <v>30</v>
      </c>
      <c r="D8877" s="1">
        <v>2.0</v>
      </c>
      <c r="E8877" s="1">
        <v>2.0</v>
      </c>
      <c r="F8877" s="1" t="s">
        <v>23</v>
      </c>
      <c r="H8877" s="2">
        <v>45101.0</v>
      </c>
      <c r="J8877" s="3">
        <f t="shared" si="2"/>
        <v>1</v>
      </c>
      <c r="K8877" s="4">
        <f t="shared" si="3"/>
        <v>2</v>
      </c>
      <c r="L8877" s="4">
        <f t="shared" si="4"/>
        <v>2</v>
      </c>
      <c r="S8877" s="1" t="s">
        <v>8914</v>
      </c>
      <c r="T8877" s="4" t="str">
        <f t="shared" si="5"/>
        <v>Coffee</v>
      </c>
      <c r="U8877" s="4" t="str">
        <f t="shared" si="6"/>
        <v>UNKNOWN</v>
      </c>
      <c r="V8877" s="4" t="str">
        <f t="shared" si="7"/>
        <v>Credit Card</v>
      </c>
      <c r="W8877" s="4">
        <f t="shared" ref="W8877:Y8877" si="8884">IF(OR(J8877 = "ERROR", J8877 = ""), "UNKNOWN", J8877)</f>
        <v>1</v>
      </c>
      <c r="X8877" s="4">
        <f t="shared" si="8884"/>
        <v>2</v>
      </c>
      <c r="Y8877" s="4">
        <f t="shared" si="8884"/>
        <v>2</v>
      </c>
      <c r="Z8877" s="5">
        <f t="shared" si="9"/>
        <v>45101</v>
      </c>
    </row>
    <row r="8878">
      <c r="A8878" s="1" t="s">
        <v>8915</v>
      </c>
      <c r="B8878" s="1" t="s">
        <v>25</v>
      </c>
      <c r="C8878" s="1">
        <v>1.0</v>
      </c>
      <c r="D8878" s="1">
        <v>2.0</v>
      </c>
      <c r="E8878" s="1">
        <v>2.0</v>
      </c>
      <c r="G8878" s="1" t="s">
        <v>24</v>
      </c>
      <c r="H8878" s="2">
        <v>45169.0</v>
      </c>
      <c r="J8878" s="3">
        <f t="shared" si="2"/>
        <v>1</v>
      </c>
      <c r="K8878" s="4">
        <f t="shared" si="3"/>
        <v>2</v>
      </c>
      <c r="L8878" s="4">
        <f t="shared" si="4"/>
        <v>2</v>
      </c>
      <c r="S8878" s="1" t="s">
        <v>8915</v>
      </c>
      <c r="T8878" s="4" t="str">
        <f t="shared" si="5"/>
        <v>UNKNOWN</v>
      </c>
      <c r="U8878" s="4" t="str">
        <f t="shared" si="6"/>
        <v>Takeaway</v>
      </c>
      <c r="V8878" s="4" t="str">
        <f t="shared" si="7"/>
        <v>UNKNOWN</v>
      </c>
      <c r="W8878" s="4">
        <f t="shared" ref="W8878:Y8878" si="8885">IF(OR(J8878 = "ERROR", J8878 = ""), "UNKNOWN", J8878)</f>
        <v>1</v>
      </c>
      <c r="X8878" s="4">
        <f t="shared" si="8885"/>
        <v>2</v>
      </c>
      <c r="Y8878" s="4">
        <f t="shared" si="8885"/>
        <v>2</v>
      </c>
      <c r="Z8878" s="5">
        <f t="shared" si="9"/>
        <v>45169</v>
      </c>
    </row>
    <row r="8879">
      <c r="A8879" s="1" t="s">
        <v>8916</v>
      </c>
      <c r="B8879" s="1" t="s">
        <v>27</v>
      </c>
      <c r="C8879" s="1">
        <v>5.0</v>
      </c>
      <c r="D8879" s="1">
        <v>3.0</v>
      </c>
      <c r="E8879" s="1">
        <v>15.0</v>
      </c>
      <c r="F8879" s="1" t="s">
        <v>39</v>
      </c>
      <c r="G8879" s="1" t="s">
        <v>25</v>
      </c>
      <c r="H8879" s="2">
        <v>45001.0</v>
      </c>
      <c r="J8879" s="3">
        <f t="shared" si="2"/>
        <v>5</v>
      </c>
      <c r="K8879" s="4">
        <f t="shared" si="3"/>
        <v>3</v>
      </c>
      <c r="L8879" s="4">
        <f t="shared" si="4"/>
        <v>15</v>
      </c>
      <c r="S8879" s="1" t="s">
        <v>8916</v>
      </c>
      <c r="T8879" s="4" t="str">
        <f t="shared" si="5"/>
        <v>Cake</v>
      </c>
      <c r="U8879" s="4" t="str">
        <f t="shared" si="6"/>
        <v>UNKNOWN</v>
      </c>
      <c r="V8879" s="4" t="str">
        <f t="shared" si="7"/>
        <v>Digital Wallet</v>
      </c>
      <c r="W8879" s="4">
        <f t="shared" ref="W8879:Y8879" si="8886">IF(OR(J8879 = "ERROR", J8879 = ""), "UNKNOWN", J8879)</f>
        <v>5</v>
      </c>
      <c r="X8879" s="4">
        <f t="shared" si="8886"/>
        <v>3</v>
      </c>
      <c r="Y8879" s="4">
        <f t="shared" si="8886"/>
        <v>15</v>
      </c>
      <c r="Z8879" s="5">
        <f t="shared" si="9"/>
        <v>45001</v>
      </c>
    </row>
    <row r="8880">
      <c r="A8880" s="1" t="s">
        <v>8917</v>
      </c>
      <c r="B8880" s="1" t="s">
        <v>81</v>
      </c>
      <c r="C8880" s="1">
        <v>1.0</v>
      </c>
      <c r="D8880" s="1">
        <v>1.5</v>
      </c>
      <c r="E8880" s="1">
        <v>1.5</v>
      </c>
      <c r="F8880" s="1" t="s">
        <v>23</v>
      </c>
      <c r="G8880" s="1" t="s">
        <v>24</v>
      </c>
      <c r="H8880" s="2">
        <v>45028.0</v>
      </c>
      <c r="J8880" s="3">
        <f t="shared" si="2"/>
        <v>1</v>
      </c>
      <c r="K8880" s="4">
        <f t="shared" si="3"/>
        <v>1.5</v>
      </c>
      <c r="L8880" s="4">
        <f t="shared" si="4"/>
        <v>1.5</v>
      </c>
      <c r="S8880" s="1" t="s">
        <v>8917</v>
      </c>
      <c r="T8880" s="4" t="str">
        <f t="shared" si="5"/>
        <v>Tea</v>
      </c>
      <c r="U8880" s="4" t="str">
        <f t="shared" si="6"/>
        <v>Takeaway</v>
      </c>
      <c r="V8880" s="4" t="str">
        <f t="shared" si="7"/>
        <v>Credit Card</v>
      </c>
      <c r="W8880" s="4">
        <f t="shared" ref="W8880:Y8880" si="8887">IF(OR(J8880 = "ERROR", J8880 = ""), "UNKNOWN", J8880)</f>
        <v>1</v>
      </c>
      <c r="X8880" s="4">
        <f t="shared" si="8887"/>
        <v>1.5</v>
      </c>
      <c r="Y8880" s="4">
        <f t="shared" si="8887"/>
        <v>1.5</v>
      </c>
      <c r="Z8880" s="5">
        <f t="shared" si="9"/>
        <v>45028</v>
      </c>
    </row>
    <row r="8881">
      <c r="A8881" s="1" t="s">
        <v>8918</v>
      </c>
      <c r="B8881" s="1" t="s">
        <v>81</v>
      </c>
      <c r="C8881" s="1">
        <v>5.0</v>
      </c>
      <c r="D8881" s="1" t="s">
        <v>25</v>
      </c>
      <c r="E8881" s="1">
        <v>7.5</v>
      </c>
      <c r="G8881" s="1" t="s">
        <v>24</v>
      </c>
      <c r="H8881" s="2">
        <v>45046.0</v>
      </c>
      <c r="J8881" s="3">
        <f t="shared" si="2"/>
        <v>5</v>
      </c>
      <c r="K8881" s="4">
        <f t="shared" si="3"/>
        <v>1.5</v>
      </c>
      <c r="L8881" s="4">
        <f t="shared" si="4"/>
        <v>7.5</v>
      </c>
      <c r="S8881" s="1" t="s">
        <v>8918</v>
      </c>
      <c r="T8881" s="4" t="str">
        <f t="shared" si="5"/>
        <v>Tea</v>
      </c>
      <c r="U8881" s="4" t="str">
        <f t="shared" si="6"/>
        <v>Takeaway</v>
      </c>
      <c r="V8881" s="4" t="str">
        <f t="shared" si="7"/>
        <v>UNKNOWN</v>
      </c>
      <c r="W8881" s="4">
        <f t="shared" ref="W8881:Y8881" si="8888">IF(OR(J8881 = "ERROR", J8881 = ""), "UNKNOWN", J8881)</f>
        <v>5</v>
      </c>
      <c r="X8881" s="4">
        <f t="shared" si="8888"/>
        <v>1.5</v>
      </c>
      <c r="Y8881" s="4">
        <f t="shared" si="8888"/>
        <v>7.5</v>
      </c>
      <c r="Z8881" s="5">
        <f t="shared" si="9"/>
        <v>45046</v>
      </c>
    </row>
    <row r="8882">
      <c r="A8882" s="1" t="s">
        <v>8919</v>
      </c>
      <c r="B8882" s="1" t="s">
        <v>36</v>
      </c>
      <c r="C8882" s="1">
        <v>5.0</v>
      </c>
      <c r="D8882" s="1">
        <v>5.0</v>
      </c>
      <c r="E8882" s="1">
        <v>25.0</v>
      </c>
      <c r="F8882" s="1" t="s">
        <v>28</v>
      </c>
      <c r="H8882" s="6">
        <v>45229.0</v>
      </c>
      <c r="J8882" s="3">
        <f t="shared" si="2"/>
        <v>5</v>
      </c>
      <c r="K8882" s="4">
        <f t="shared" si="3"/>
        <v>5</v>
      </c>
      <c r="L8882" s="4">
        <f t="shared" si="4"/>
        <v>25</v>
      </c>
      <c r="S8882" s="1" t="s">
        <v>8919</v>
      </c>
      <c r="T8882" s="4" t="str">
        <f t="shared" si="5"/>
        <v>Salad</v>
      </c>
      <c r="U8882" s="4" t="str">
        <f t="shared" si="6"/>
        <v>UNKNOWN</v>
      </c>
      <c r="V8882" s="4" t="str">
        <f t="shared" si="7"/>
        <v>Cash</v>
      </c>
      <c r="W8882" s="4">
        <f t="shared" ref="W8882:Y8882" si="8889">IF(OR(J8882 = "ERROR", J8882 = ""), "UNKNOWN", J8882)</f>
        <v>5</v>
      </c>
      <c r="X8882" s="4">
        <f t="shared" si="8889"/>
        <v>5</v>
      </c>
      <c r="Y8882" s="4">
        <f t="shared" si="8889"/>
        <v>25</v>
      </c>
      <c r="Z8882" s="7">
        <f t="shared" si="9"/>
        <v>45229</v>
      </c>
    </row>
    <row r="8883">
      <c r="A8883" s="1" t="s">
        <v>8920</v>
      </c>
      <c r="B8883" s="1" t="s">
        <v>22</v>
      </c>
      <c r="C8883" s="1">
        <v>4.0</v>
      </c>
      <c r="D8883" s="1">
        <v>2.0</v>
      </c>
      <c r="E8883" s="1">
        <v>8.0</v>
      </c>
      <c r="F8883" s="1" t="s">
        <v>39</v>
      </c>
      <c r="H8883" s="6">
        <v>45225.0</v>
      </c>
      <c r="J8883" s="3">
        <f t="shared" si="2"/>
        <v>4</v>
      </c>
      <c r="K8883" s="4">
        <f t="shared" si="3"/>
        <v>2</v>
      </c>
      <c r="L8883" s="4">
        <f t="shared" si="4"/>
        <v>8</v>
      </c>
      <c r="S8883" s="1" t="s">
        <v>8920</v>
      </c>
      <c r="T8883" s="4" t="str">
        <f t="shared" si="5"/>
        <v>Coffee</v>
      </c>
      <c r="U8883" s="4" t="str">
        <f t="shared" si="6"/>
        <v>UNKNOWN</v>
      </c>
      <c r="V8883" s="4" t="str">
        <f t="shared" si="7"/>
        <v>Digital Wallet</v>
      </c>
      <c r="W8883" s="4">
        <f t="shared" ref="W8883:Y8883" si="8890">IF(OR(J8883 = "ERROR", J8883 = ""), "UNKNOWN", J8883)</f>
        <v>4</v>
      </c>
      <c r="X8883" s="4">
        <f t="shared" si="8890"/>
        <v>2</v>
      </c>
      <c r="Y8883" s="4">
        <f t="shared" si="8890"/>
        <v>8</v>
      </c>
      <c r="Z8883" s="7">
        <f t="shared" si="9"/>
        <v>45225</v>
      </c>
    </row>
    <row r="8884">
      <c r="A8884" s="1" t="s">
        <v>8921</v>
      </c>
      <c r="B8884" s="1" t="s">
        <v>36</v>
      </c>
      <c r="C8884" s="1">
        <v>4.0</v>
      </c>
      <c r="D8884" s="1">
        <v>5.0</v>
      </c>
      <c r="E8884" s="1">
        <v>20.0</v>
      </c>
      <c r="H8884" s="2">
        <v>44981.0</v>
      </c>
      <c r="J8884" s="3">
        <f t="shared" si="2"/>
        <v>4</v>
      </c>
      <c r="K8884" s="4">
        <f t="shared" si="3"/>
        <v>5</v>
      </c>
      <c r="L8884" s="4">
        <f t="shared" si="4"/>
        <v>20</v>
      </c>
      <c r="S8884" s="1" t="s">
        <v>8921</v>
      </c>
      <c r="T8884" s="4" t="str">
        <f t="shared" si="5"/>
        <v>Salad</v>
      </c>
      <c r="U8884" s="4" t="str">
        <f t="shared" si="6"/>
        <v>UNKNOWN</v>
      </c>
      <c r="V8884" s="4" t="str">
        <f t="shared" si="7"/>
        <v>UNKNOWN</v>
      </c>
      <c r="W8884" s="4">
        <f t="shared" ref="W8884:Y8884" si="8891">IF(OR(J8884 = "ERROR", J8884 = ""), "UNKNOWN", J8884)</f>
        <v>4</v>
      </c>
      <c r="X8884" s="4">
        <f t="shared" si="8891"/>
        <v>5</v>
      </c>
      <c r="Y8884" s="4">
        <f t="shared" si="8891"/>
        <v>20</v>
      </c>
      <c r="Z8884" s="5">
        <f t="shared" si="9"/>
        <v>44981</v>
      </c>
    </row>
    <row r="8885">
      <c r="A8885" s="1" t="s">
        <v>8922</v>
      </c>
      <c r="B8885" s="1" t="s">
        <v>30</v>
      </c>
      <c r="C8885" s="1">
        <v>4.0</v>
      </c>
      <c r="D8885" s="1">
        <v>3.0</v>
      </c>
      <c r="E8885" s="1">
        <v>12.0</v>
      </c>
      <c r="F8885" s="1" t="s">
        <v>28</v>
      </c>
      <c r="G8885" s="1" t="s">
        <v>29</v>
      </c>
      <c r="H8885" s="2">
        <v>45115.0</v>
      </c>
      <c r="J8885" s="3">
        <f t="shared" si="2"/>
        <v>4</v>
      </c>
      <c r="K8885" s="4">
        <f t="shared" si="3"/>
        <v>3</v>
      </c>
      <c r="L8885" s="4">
        <f t="shared" si="4"/>
        <v>12</v>
      </c>
      <c r="S8885" s="1" t="s">
        <v>8922</v>
      </c>
      <c r="T8885" s="4" t="str">
        <f t="shared" si="5"/>
        <v>UNKNOWN</v>
      </c>
      <c r="U8885" s="4" t="str">
        <f t="shared" si="6"/>
        <v>In-store</v>
      </c>
      <c r="V8885" s="4" t="str">
        <f t="shared" si="7"/>
        <v>Cash</v>
      </c>
      <c r="W8885" s="4">
        <f t="shared" ref="W8885:Y8885" si="8892">IF(OR(J8885 = "ERROR", J8885 = ""), "UNKNOWN", J8885)</f>
        <v>4</v>
      </c>
      <c r="X8885" s="4">
        <f t="shared" si="8892"/>
        <v>3</v>
      </c>
      <c r="Y8885" s="4">
        <f t="shared" si="8892"/>
        <v>12</v>
      </c>
      <c r="Z8885" s="5">
        <f t="shared" si="9"/>
        <v>45115</v>
      </c>
    </row>
    <row r="8886">
      <c r="A8886" s="1" t="s">
        <v>8923</v>
      </c>
      <c r="B8886" s="1" t="s">
        <v>41</v>
      </c>
      <c r="C8886" s="1">
        <v>2.0</v>
      </c>
      <c r="D8886" s="1">
        <v>4.0</v>
      </c>
      <c r="E8886" s="1" t="s">
        <v>25</v>
      </c>
      <c r="H8886" s="1" t="s">
        <v>30</v>
      </c>
      <c r="J8886" s="3">
        <f t="shared" si="2"/>
        <v>2</v>
      </c>
      <c r="K8886" s="4">
        <f t="shared" si="3"/>
        <v>4</v>
      </c>
      <c r="L8886" s="4">
        <f t="shared" si="4"/>
        <v>8</v>
      </c>
      <c r="S8886" s="1" t="s">
        <v>8923</v>
      </c>
      <c r="T8886" s="4" t="str">
        <f t="shared" si="5"/>
        <v>Smoothie</v>
      </c>
      <c r="U8886" s="4" t="str">
        <f t="shared" si="6"/>
        <v>UNKNOWN</v>
      </c>
      <c r="V8886" s="4" t="str">
        <f t="shared" si="7"/>
        <v>UNKNOWN</v>
      </c>
      <c r="W8886" s="4">
        <f t="shared" ref="W8886:Y8886" si="8893">IF(OR(J8886 = "ERROR", J8886 = ""), "UNKNOWN", J8886)</f>
        <v>2</v>
      </c>
      <c r="X8886" s="4">
        <f t="shared" si="8893"/>
        <v>4</v>
      </c>
      <c r="Y8886" s="4">
        <f t="shared" si="8893"/>
        <v>8</v>
      </c>
      <c r="Z8886" s="4" t="str">
        <f t="shared" si="9"/>
        <v>UNKNOWN</v>
      </c>
    </row>
    <row r="8887">
      <c r="A8887" s="1" t="s">
        <v>8924</v>
      </c>
      <c r="B8887" s="1" t="s">
        <v>22</v>
      </c>
      <c r="C8887" s="1">
        <v>2.0</v>
      </c>
      <c r="D8887" s="1">
        <v>2.0</v>
      </c>
      <c r="E8887" s="1">
        <v>4.0</v>
      </c>
      <c r="F8887" s="1" t="s">
        <v>28</v>
      </c>
      <c r="G8887" s="1" t="s">
        <v>29</v>
      </c>
      <c r="H8887" s="2">
        <v>44927.0</v>
      </c>
      <c r="J8887" s="3">
        <f t="shared" si="2"/>
        <v>2</v>
      </c>
      <c r="K8887" s="4">
        <f t="shared" si="3"/>
        <v>2</v>
      </c>
      <c r="L8887" s="4">
        <f t="shared" si="4"/>
        <v>4</v>
      </c>
      <c r="S8887" s="1" t="s">
        <v>8924</v>
      </c>
      <c r="T8887" s="4" t="str">
        <f t="shared" si="5"/>
        <v>Coffee</v>
      </c>
      <c r="U8887" s="4" t="str">
        <f t="shared" si="6"/>
        <v>In-store</v>
      </c>
      <c r="V8887" s="4" t="str">
        <f t="shared" si="7"/>
        <v>Cash</v>
      </c>
      <c r="W8887" s="4">
        <f t="shared" ref="W8887:Y8887" si="8894">IF(OR(J8887 = "ERROR", J8887 = ""), "UNKNOWN", J8887)</f>
        <v>2</v>
      </c>
      <c r="X8887" s="4">
        <f t="shared" si="8894"/>
        <v>2</v>
      </c>
      <c r="Y8887" s="4">
        <f t="shared" si="8894"/>
        <v>4</v>
      </c>
      <c r="Z8887" s="5">
        <f t="shared" si="9"/>
        <v>44927</v>
      </c>
    </row>
    <row r="8888">
      <c r="A8888" s="1" t="s">
        <v>8925</v>
      </c>
      <c r="B8888" s="1" t="s">
        <v>55</v>
      </c>
      <c r="C8888" s="1">
        <v>4.0</v>
      </c>
      <c r="D8888" s="1">
        <v>3.0</v>
      </c>
      <c r="E8888" s="1">
        <v>12.0</v>
      </c>
      <c r="F8888" s="1" t="s">
        <v>30</v>
      </c>
      <c r="G8888" s="1" t="s">
        <v>29</v>
      </c>
      <c r="H8888" s="2">
        <v>44943.0</v>
      </c>
      <c r="J8888" s="3">
        <f t="shared" si="2"/>
        <v>4</v>
      </c>
      <c r="K8888" s="4">
        <f t="shared" si="3"/>
        <v>3</v>
      </c>
      <c r="L8888" s="4">
        <f t="shared" si="4"/>
        <v>12</v>
      </c>
      <c r="S8888" s="1" t="s">
        <v>8925</v>
      </c>
      <c r="T8888" s="4" t="str">
        <f t="shared" si="5"/>
        <v>Juice</v>
      </c>
      <c r="U8888" s="4" t="str">
        <f t="shared" si="6"/>
        <v>In-store</v>
      </c>
      <c r="V8888" s="4" t="str">
        <f t="shared" si="7"/>
        <v>UNKNOWN</v>
      </c>
      <c r="W8888" s="4">
        <f t="shared" ref="W8888:Y8888" si="8895">IF(OR(J8888 = "ERROR", J8888 = ""), "UNKNOWN", J8888)</f>
        <v>4</v>
      </c>
      <c r="X8888" s="4">
        <f t="shared" si="8895"/>
        <v>3</v>
      </c>
      <c r="Y8888" s="4">
        <f t="shared" si="8895"/>
        <v>12</v>
      </c>
      <c r="Z8888" s="5">
        <f t="shared" si="9"/>
        <v>44943</v>
      </c>
    </row>
    <row r="8889">
      <c r="A8889" s="1" t="s">
        <v>8926</v>
      </c>
      <c r="B8889" s="1" t="s">
        <v>32</v>
      </c>
      <c r="C8889" s="1">
        <v>5.0</v>
      </c>
      <c r="D8889" s="1">
        <v>1.0</v>
      </c>
      <c r="E8889" s="1">
        <v>5.0</v>
      </c>
      <c r="H8889" s="2">
        <v>45147.0</v>
      </c>
      <c r="J8889" s="3">
        <f t="shared" si="2"/>
        <v>5</v>
      </c>
      <c r="K8889" s="4">
        <f t="shared" si="3"/>
        <v>1</v>
      </c>
      <c r="L8889" s="4">
        <f t="shared" si="4"/>
        <v>5</v>
      </c>
      <c r="S8889" s="1" t="s">
        <v>8926</v>
      </c>
      <c r="T8889" s="4" t="str">
        <f t="shared" si="5"/>
        <v>Cookie</v>
      </c>
      <c r="U8889" s="4" t="str">
        <f t="shared" si="6"/>
        <v>UNKNOWN</v>
      </c>
      <c r="V8889" s="4" t="str">
        <f t="shared" si="7"/>
        <v>UNKNOWN</v>
      </c>
      <c r="W8889" s="4">
        <f t="shared" ref="W8889:Y8889" si="8896">IF(OR(J8889 = "ERROR", J8889 = ""), "UNKNOWN", J8889)</f>
        <v>5</v>
      </c>
      <c r="X8889" s="4">
        <f t="shared" si="8896"/>
        <v>1</v>
      </c>
      <c r="Y8889" s="4">
        <f t="shared" si="8896"/>
        <v>5</v>
      </c>
      <c r="Z8889" s="5">
        <f t="shared" si="9"/>
        <v>45147</v>
      </c>
    </row>
    <row r="8890">
      <c r="A8890" s="1" t="s">
        <v>8927</v>
      </c>
      <c r="C8890" s="1">
        <v>5.0</v>
      </c>
      <c r="D8890" s="1">
        <v>2.0</v>
      </c>
      <c r="E8890" s="1">
        <v>10.0</v>
      </c>
      <c r="F8890" s="1" t="s">
        <v>23</v>
      </c>
      <c r="G8890" s="1" t="s">
        <v>24</v>
      </c>
      <c r="H8890" s="6">
        <v>45224.0</v>
      </c>
      <c r="J8890" s="3">
        <f t="shared" si="2"/>
        <v>5</v>
      </c>
      <c r="K8890" s="4">
        <f t="shared" si="3"/>
        <v>2</v>
      </c>
      <c r="L8890" s="4">
        <f t="shared" si="4"/>
        <v>10</v>
      </c>
      <c r="S8890" s="1" t="s">
        <v>8927</v>
      </c>
      <c r="T8890" s="4" t="str">
        <f t="shared" si="5"/>
        <v>UNKNOWN</v>
      </c>
      <c r="U8890" s="4" t="str">
        <f t="shared" si="6"/>
        <v>Takeaway</v>
      </c>
      <c r="V8890" s="4" t="str">
        <f t="shared" si="7"/>
        <v>Credit Card</v>
      </c>
      <c r="W8890" s="4">
        <f t="shared" ref="W8890:Y8890" si="8897">IF(OR(J8890 = "ERROR", J8890 = ""), "UNKNOWN", J8890)</f>
        <v>5</v>
      </c>
      <c r="X8890" s="4">
        <f t="shared" si="8897"/>
        <v>2</v>
      </c>
      <c r="Y8890" s="4">
        <f t="shared" si="8897"/>
        <v>10</v>
      </c>
      <c r="Z8890" s="7">
        <f t="shared" si="9"/>
        <v>45224</v>
      </c>
    </row>
    <row r="8891">
      <c r="A8891" s="1" t="s">
        <v>8928</v>
      </c>
      <c r="B8891" s="1" t="s">
        <v>30</v>
      </c>
      <c r="C8891" s="1">
        <v>2.0</v>
      </c>
      <c r="D8891" s="1">
        <v>3.0</v>
      </c>
      <c r="E8891" s="1">
        <v>6.0</v>
      </c>
      <c r="F8891" s="1" t="s">
        <v>28</v>
      </c>
      <c r="G8891" s="1" t="s">
        <v>29</v>
      </c>
      <c r="H8891" s="2">
        <v>45084.0</v>
      </c>
      <c r="J8891" s="3">
        <f t="shared" si="2"/>
        <v>2</v>
      </c>
      <c r="K8891" s="4">
        <f t="shared" si="3"/>
        <v>3</v>
      </c>
      <c r="L8891" s="4">
        <f t="shared" si="4"/>
        <v>6</v>
      </c>
      <c r="S8891" s="1" t="s">
        <v>8928</v>
      </c>
      <c r="T8891" s="4" t="str">
        <f t="shared" si="5"/>
        <v>UNKNOWN</v>
      </c>
      <c r="U8891" s="4" t="str">
        <f t="shared" si="6"/>
        <v>In-store</v>
      </c>
      <c r="V8891" s="4" t="str">
        <f t="shared" si="7"/>
        <v>Cash</v>
      </c>
      <c r="W8891" s="4">
        <f t="shared" ref="W8891:Y8891" si="8898">IF(OR(J8891 = "ERROR", J8891 = ""), "UNKNOWN", J8891)</f>
        <v>2</v>
      </c>
      <c r="X8891" s="4">
        <f t="shared" si="8898"/>
        <v>3</v>
      </c>
      <c r="Y8891" s="4">
        <f t="shared" si="8898"/>
        <v>6</v>
      </c>
      <c r="Z8891" s="5">
        <f t="shared" si="9"/>
        <v>45084</v>
      </c>
    </row>
    <row r="8892">
      <c r="A8892" s="1" t="s">
        <v>8929</v>
      </c>
      <c r="B8892" s="1" t="s">
        <v>25</v>
      </c>
      <c r="C8892" s="1">
        <v>2.0</v>
      </c>
      <c r="D8892" s="1">
        <v>2.0</v>
      </c>
      <c r="E8892" s="1">
        <v>4.0</v>
      </c>
      <c r="F8892" s="1" t="s">
        <v>23</v>
      </c>
      <c r="G8892" s="1" t="s">
        <v>24</v>
      </c>
      <c r="H8892" s="2">
        <v>45016.0</v>
      </c>
      <c r="J8892" s="3">
        <f t="shared" si="2"/>
        <v>2</v>
      </c>
      <c r="K8892" s="4">
        <f t="shared" si="3"/>
        <v>2</v>
      </c>
      <c r="L8892" s="4">
        <f t="shared" si="4"/>
        <v>4</v>
      </c>
      <c r="S8892" s="1" t="s">
        <v>8929</v>
      </c>
      <c r="T8892" s="4" t="str">
        <f t="shared" si="5"/>
        <v>UNKNOWN</v>
      </c>
      <c r="U8892" s="4" t="str">
        <f t="shared" si="6"/>
        <v>Takeaway</v>
      </c>
      <c r="V8892" s="4" t="str">
        <f t="shared" si="7"/>
        <v>Credit Card</v>
      </c>
      <c r="W8892" s="4">
        <f t="shared" ref="W8892:Y8892" si="8899">IF(OR(J8892 = "ERROR", J8892 = ""), "UNKNOWN", J8892)</f>
        <v>2</v>
      </c>
      <c r="X8892" s="4">
        <f t="shared" si="8899"/>
        <v>2</v>
      </c>
      <c r="Y8892" s="4">
        <f t="shared" si="8899"/>
        <v>4</v>
      </c>
      <c r="Z8892" s="5">
        <f t="shared" si="9"/>
        <v>45016</v>
      </c>
    </row>
    <row r="8893">
      <c r="A8893" s="1" t="s">
        <v>8930</v>
      </c>
      <c r="B8893" s="1" t="s">
        <v>44</v>
      </c>
      <c r="C8893" s="1">
        <v>4.0</v>
      </c>
      <c r="D8893" s="1">
        <v>4.0</v>
      </c>
      <c r="E8893" s="1">
        <v>16.0</v>
      </c>
      <c r="F8893" s="1" t="s">
        <v>23</v>
      </c>
      <c r="G8893" s="1" t="s">
        <v>24</v>
      </c>
      <c r="H8893" s="2">
        <v>45167.0</v>
      </c>
      <c r="J8893" s="3">
        <f t="shared" si="2"/>
        <v>4</v>
      </c>
      <c r="K8893" s="4">
        <f t="shared" si="3"/>
        <v>4</v>
      </c>
      <c r="L8893" s="4">
        <f t="shared" si="4"/>
        <v>16</v>
      </c>
      <c r="S8893" s="1" t="s">
        <v>8930</v>
      </c>
      <c r="T8893" s="4" t="str">
        <f t="shared" si="5"/>
        <v>Sandwich</v>
      </c>
      <c r="U8893" s="4" t="str">
        <f t="shared" si="6"/>
        <v>Takeaway</v>
      </c>
      <c r="V8893" s="4" t="str">
        <f t="shared" si="7"/>
        <v>Credit Card</v>
      </c>
      <c r="W8893" s="4">
        <f t="shared" ref="W8893:Y8893" si="8900">IF(OR(J8893 = "ERROR", J8893 = ""), "UNKNOWN", J8893)</f>
        <v>4</v>
      </c>
      <c r="X8893" s="4">
        <f t="shared" si="8900"/>
        <v>4</v>
      </c>
      <c r="Y8893" s="4">
        <f t="shared" si="8900"/>
        <v>16</v>
      </c>
      <c r="Z8893" s="5">
        <f t="shared" si="9"/>
        <v>45167</v>
      </c>
    </row>
    <row r="8894">
      <c r="A8894" s="1" t="s">
        <v>8931</v>
      </c>
      <c r="B8894" s="1" t="s">
        <v>22</v>
      </c>
      <c r="C8894" s="1">
        <v>2.0</v>
      </c>
      <c r="D8894" s="1">
        <v>2.0</v>
      </c>
      <c r="E8894" s="1">
        <v>4.0</v>
      </c>
      <c r="F8894" s="1" t="s">
        <v>39</v>
      </c>
      <c r="G8894" s="1" t="s">
        <v>29</v>
      </c>
      <c r="H8894" s="2">
        <v>45064.0</v>
      </c>
      <c r="J8894" s="3">
        <f t="shared" si="2"/>
        <v>2</v>
      </c>
      <c r="K8894" s="4">
        <f t="shared" si="3"/>
        <v>2</v>
      </c>
      <c r="L8894" s="4">
        <f t="shared" si="4"/>
        <v>4</v>
      </c>
      <c r="S8894" s="1" t="s">
        <v>8931</v>
      </c>
      <c r="T8894" s="4" t="str">
        <f t="shared" si="5"/>
        <v>Coffee</v>
      </c>
      <c r="U8894" s="4" t="str">
        <f t="shared" si="6"/>
        <v>In-store</v>
      </c>
      <c r="V8894" s="4" t="str">
        <f t="shared" si="7"/>
        <v>Digital Wallet</v>
      </c>
      <c r="W8894" s="4">
        <f t="shared" ref="W8894:Y8894" si="8901">IF(OR(J8894 = "ERROR", J8894 = ""), "UNKNOWN", J8894)</f>
        <v>2</v>
      </c>
      <c r="X8894" s="4">
        <f t="shared" si="8901"/>
        <v>2</v>
      </c>
      <c r="Y8894" s="4">
        <f t="shared" si="8901"/>
        <v>4</v>
      </c>
      <c r="Z8894" s="5">
        <f t="shared" si="9"/>
        <v>45064</v>
      </c>
    </row>
    <row r="8895">
      <c r="A8895" s="1" t="s">
        <v>8932</v>
      </c>
      <c r="C8895" s="1">
        <v>3.0</v>
      </c>
      <c r="D8895" s="1">
        <v>1.5</v>
      </c>
      <c r="E8895" s="1">
        <v>4.5</v>
      </c>
      <c r="F8895" s="1" t="s">
        <v>39</v>
      </c>
      <c r="G8895" s="1" t="s">
        <v>24</v>
      </c>
      <c r="H8895" s="2">
        <v>45163.0</v>
      </c>
      <c r="J8895" s="3">
        <f t="shared" si="2"/>
        <v>3</v>
      </c>
      <c r="K8895" s="4">
        <f t="shared" si="3"/>
        <v>1.5</v>
      </c>
      <c r="L8895" s="4">
        <f t="shared" si="4"/>
        <v>4.5</v>
      </c>
      <c r="S8895" s="1" t="s">
        <v>8932</v>
      </c>
      <c r="T8895" s="4" t="str">
        <f t="shared" si="5"/>
        <v>UNKNOWN</v>
      </c>
      <c r="U8895" s="4" t="str">
        <f t="shared" si="6"/>
        <v>Takeaway</v>
      </c>
      <c r="V8895" s="4" t="str">
        <f t="shared" si="7"/>
        <v>Digital Wallet</v>
      </c>
      <c r="W8895" s="4">
        <f t="shared" ref="W8895:Y8895" si="8902">IF(OR(J8895 = "ERROR", J8895 = ""), "UNKNOWN", J8895)</f>
        <v>3</v>
      </c>
      <c r="X8895" s="4">
        <f t="shared" si="8902"/>
        <v>1.5</v>
      </c>
      <c r="Y8895" s="4">
        <f t="shared" si="8902"/>
        <v>4.5</v>
      </c>
      <c r="Z8895" s="5">
        <f t="shared" si="9"/>
        <v>45163</v>
      </c>
    </row>
    <row r="8896">
      <c r="A8896" s="1" t="s">
        <v>8933</v>
      </c>
      <c r="B8896" s="1" t="s">
        <v>55</v>
      </c>
      <c r="C8896" s="1">
        <v>4.0</v>
      </c>
      <c r="D8896" s="1">
        <v>3.0</v>
      </c>
      <c r="E8896" s="1">
        <v>12.0</v>
      </c>
      <c r="F8896" s="1" t="s">
        <v>39</v>
      </c>
      <c r="H8896" s="2">
        <v>45046.0</v>
      </c>
      <c r="J8896" s="3">
        <f t="shared" si="2"/>
        <v>4</v>
      </c>
      <c r="K8896" s="4">
        <f t="shared" si="3"/>
        <v>3</v>
      </c>
      <c r="L8896" s="4">
        <f t="shared" si="4"/>
        <v>12</v>
      </c>
      <c r="S8896" s="1" t="s">
        <v>8933</v>
      </c>
      <c r="T8896" s="4" t="str">
        <f t="shared" si="5"/>
        <v>Juice</v>
      </c>
      <c r="U8896" s="4" t="str">
        <f t="shared" si="6"/>
        <v>UNKNOWN</v>
      </c>
      <c r="V8896" s="4" t="str">
        <f t="shared" si="7"/>
        <v>Digital Wallet</v>
      </c>
      <c r="W8896" s="4">
        <f t="shared" ref="W8896:Y8896" si="8903">IF(OR(J8896 = "ERROR", J8896 = ""), "UNKNOWN", J8896)</f>
        <v>4</v>
      </c>
      <c r="X8896" s="4">
        <f t="shared" si="8903"/>
        <v>3</v>
      </c>
      <c r="Y8896" s="4">
        <f t="shared" si="8903"/>
        <v>12</v>
      </c>
      <c r="Z8896" s="5">
        <f t="shared" si="9"/>
        <v>45046</v>
      </c>
    </row>
    <row r="8897">
      <c r="A8897" s="1" t="s">
        <v>8934</v>
      </c>
      <c r="B8897" s="1" t="s">
        <v>44</v>
      </c>
      <c r="C8897" s="1">
        <v>3.0</v>
      </c>
      <c r="D8897" s="1">
        <v>4.0</v>
      </c>
      <c r="E8897" s="1">
        <v>12.0</v>
      </c>
      <c r="F8897" s="1" t="s">
        <v>28</v>
      </c>
      <c r="H8897" s="2">
        <v>45140.0</v>
      </c>
      <c r="J8897" s="3">
        <f t="shared" si="2"/>
        <v>3</v>
      </c>
      <c r="K8897" s="4">
        <f t="shared" si="3"/>
        <v>4</v>
      </c>
      <c r="L8897" s="4">
        <f t="shared" si="4"/>
        <v>12</v>
      </c>
      <c r="S8897" s="1" t="s">
        <v>8934</v>
      </c>
      <c r="T8897" s="4" t="str">
        <f t="shared" si="5"/>
        <v>Sandwich</v>
      </c>
      <c r="U8897" s="4" t="str">
        <f t="shared" si="6"/>
        <v>UNKNOWN</v>
      </c>
      <c r="V8897" s="4" t="str">
        <f t="shared" si="7"/>
        <v>Cash</v>
      </c>
      <c r="W8897" s="4">
        <f t="shared" ref="W8897:Y8897" si="8904">IF(OR(J8897 = "ERROR", J8897 = ""), "UNKNOWN", J8897)</f>
        <v>3</v>
      </c>
      <c r="X8897" s="4">
        <f t="shared" si="8904"/>
        <v>4</v>
      </c>
      <c r="Y8897" s="4">
        <f t="shared" si="8904"/>
        <v>12</v>
      </c>
      <c r="Z8897" s="5">
        <f t="shared" si="9"/>
        <v>45140</v>
      </c>
    </row>
    <row r="8898">
      <c r="A8898" s="1" t="s">
        <v>8935</v>
      </c>
      <c r="B8898" s="1" t="s">
        <v>55</v>
      </c>
      <c r="C8898" s="1">
        <v>1.0</v>
      </c>
      <c r="D8898" s="1">
        <v>3.0</v>
      </c>
      <c r="E8898" s="1">
        <v>3.0</v>
      </c>
      <c r="F8898" s="1" t="s">
        <v>28</v>
      </c>
      <c r="H8898" s="2">
        <v>45156.0</v>
      </c>
      <c r="J8898" s="3">
        <f t="shared" si="2"/>
        <v>1</v>
      </c>
      <c r="K8898" s="4">
        <f t="shared" si="3"/>
        <v>3</v>
      </c>
      <c r="L8898" s="4">
        <f t="shared" si="4"/>
        <v>3</v>
      </c>
      <c r="S8898" s="1" t="s">
        <v>8935</v>
      </c>
      <c r="T8898" s="4" t="str">
        <f t="shared" si="5"/>
        <v>Juice</v>
      </c>
      <c r="U8898" s="4" t="str">
        <f t="shared" si="6"/>
        <v>UNKNOWN</v>
      </c>
      <c r="V8898" s="4" t="str">
        <f t="shared" si="7"/>
        <v>Cash</v>
      </c>
      <c r="W8898" s="4">
        <f t="shared" ref="W8898:Y8898" si="8905">IF(OR(J8898 = "ERROR", J8898 = ""), "UNKNOWN", J8898)</f>
        <v>1</v>
      </c>
      <c r="X8898" s="4">
        <f t="shared" si="8905"/>
        <v>3</v>
      </c>
      <c r="Y8898" s="4">
        <f t="shared" si="8905"/>
        <v>3</v>
      </c>
      <c r="Z8898" s="5">
        <f t="shared" si="9"/>
        <v>45156</v>
      </c>
    </row>
    <row r="8899">
      <c r="A8899" s="1" t="s">
        <v>8936</v>
      </c>
      <c r="B8899" s="1" t="s">
        <v>41</v>
      </c>
      <c r="C8899" s="1">
        <v>2.0</v>
      </c>
      <c r="D8899" s="1">
        <v>4.0</v>
      </c>
      <c r="E8899" s="1">
        <v>8.0</v>
      </c>
      <c r="F8899" s="1" t="s">
        <v>23</v>
      </c>
      <c r="G8899" s="1" t="s">
        <v>24</v>
      </c>
      <c r="H8899" s="2">
        <v>45239.0</v>
      </c>
      <c r="J8899" s="3">
        <f t="shared" si="2"/>
        <v>2</v>
      </c>
      <c r="K8899" s="4">
        <f t="shared" si="3"/>
        <v>4</v>
      </c>
      <c r="L8899" s="4">
        <f t="shared" si="4"/>
        <v>8</v>
      </c>
      <c r="S8899" s="1" t="s">
        <v>8936</v>
      </c>
      <c r="T8899" s="4" t="str">
        <f t="shared" si="5"/>
        <v>Smoothie</v>
      </c>
      <c r="U8899" s="4" t="str">
        <f t="shared" si="6"/>
        <v>Takeaway</v>
      </c>
      <c r="V8899" s="4" t="str">
        <f t="shared" si="7"/>
        <v>Credit Card</v>
      </c>
      <c r="W8899" s="4">
        <f t="shared" ref="W8899:Y8899" si="8906">IF(OR(J8899 = "ERROR", J8899 = ""), "UNKNOWN", J8899)</f>
        <v>2</v>
      </c>
      <c r="X8899" s="4">
        <f t="shared" si="8906"/>
        <v>4</v>
      </c>
      <c r="Y8899" s="4">
        <f t="shared" si="8906"/>
        <v>8</v>
      </c>
      <c r="Z8899" s="5">
        <f t="shared" si="9"/>
        <v>45239</v>
      </c>
    </row>
    <row r="8900">
      <c r="A8900" s="1" t="s">
        <v>8937</v>
      </c>
      <c r="B8900" s="1" t="s">
        <v>36</v>
      </c>
      <c r="C8900" s="1">
        <v>4.0</v>
      </c>
      <c r="D8900" s="1">
        <v>5.0</v>
      </c>
      <c r="E8900" s="1">
        <v>20.0</v>
      </c>
      <c r="F8900" s="1" t="s">
        <v>23</v>
      </c>
      <c r="G8900" s="1" t="s">
        <v>29</v>
      </c>
      <c r="H8900" s="2">
        <v>45108.0</v>
      </c>
      <c r="J8900" s="3">
        <f t="shared" si="2"/>
        <v>4</v>
      </c>
      <c r="K8900" s="4">
        <f t="shared" si="3"/>
        <v>5</v>
      </c>
      <c r="L8900" s="4">
        <f t="shared" si="4"/>
        <v>20</v>
      </c>
      <c r="S8900" s="1" t="s">
        <v>8937</v>
      </c>
      <c r="T8900" s="4" t="str">
        <f t="shared" si="5"/>
        <v>Salad</v>
      </c>
      <c r="U8900" s="4" t="str">
        <f t="shared" si="6"/>
        <v>In-store</v>
      </c>
      <c r="V8900" s="4" t="str">
        <f t="shared" si="7"/>
        <v>Credit Card</v>
      </c>
      <c r="W8900" s="4">
        <f t="shared" ref="W8900:Y8900" si="8907">IF(OR(J8900 = "ERROR", J8900 = ""), "UNKNOWN", J8900)</f>
        <v>4</v>
      </c>
      <c r="X8900" s="4">
        <f t="shared" si="8907"/>
        <v>5</v>
      </c>
      <c r="Y8900" s="4">
        <f t="shared" si="8907"/>
        <v>20</v>
      </c>
      <c r="Z8900" s="5">
        <f t="shared" si="9"/>
        <v>45108</v>
      </c>
    </row>
    <row r="8901">
      <c r="A8901" s="1" t="s">
        <v>8938</v>
      </c>
      <c r="B8901" s="1" t="s">
        <v>44</v>
      </c>
      <c r="C8901" s="1" t="s">
        <v>25</v>
      </c>
      <c r="D8901" s="1">
        <v>4.0</v>
      </c>
      <c r="E8901" s="1">
        <v>20.0</v>
      </c>
      <c r="H8901" s="2">
        <v>45200.0</v>
      </c>
      <c r="J8901" s="3">
        <f t="shared" si="2"/>
        <v>5</v>
      </c>
      <c r="K8901" s="4">
        <f t="shared" si="3"/>
        <v>4</v>
      </c>
      <c r="L8901" s="4">
        <f t="shared" si="4"/>
        <v>20</v>
      </c>
      <c r="S8901" s="1" t="s">
        <v>8938</v>
      </c>
      <c r="T8901" s="4" t="str">
        <f t="shared" si="5"/>
        <v>Sandwich</v>
      </c>
      <c r="U8901" s="4" t="str">
        <f t="shared" si="6"/>
        <v>UNKNOWN</v>
      </c>
      <c r="V8901" s="4" t="str">
        <f t="shared" si="7"/>
        <v>UNKNOWN</v>
      </c>
      <c r="W8901" s="4">
        <f t="shared" ref="W8901:Y8901" si="8908">IF(OR(J8901 = "ERROR", J8901 = ""), "UNKNOWN", J8901)</f>
        <v>5</v>
      </c>
      <c r="X8901" s="4">
        <f t="shared" si="8908"/>
        <v>4</v>
      </c>
      <c r="Y8901" s="4">
        <f t="shared" si="8908"/>
        <v>20</v>
      </c>
      <c r="Z8901" s="5">
        <f t="shared" si="9"/>
        <v>45200</v>
      </c>
    </row>
    <row r="8902">
      <c r="A8902" s="1" t="s">
        <v>8939</v>
      </c>
      <c r="B8902" s="1" t="s">
        <v>41</v>
      </c>
      <c r="C8902" s="1">
        <v>3.0</v>
      </c>
      <c r="D8902" s="1">
        <v>4.0</v>
      </c>
      <c r="E8902" s="1">
        <v>12.0</v>
      </c>
      <c r="F8902" s="1" t="s">
        <v>39</v>
      </c>
      <c r="G8902" s="1" t="s">
        <v>25</v>
      </c>
      <c r="H8902" s="6">
        <v>45282.0</v>
      </c>
      <c r="J8902" s="3">
        <f t="shared" si="2"/>
        <v>3</v>
      </c>
      <c r="K8902" s="4">
        <f t="shared" si="3"/>
        <v>4</v>
      </c>
      <c r="L8902" s="4">
        <f t="shared" si="4"/>
        <v>12</v>
      </c>
      <c r="S8902" s="1" t="s">
        <v>8939</v>
      </c>
      <c r="T8902" s="4" t="str">
        <f t="shared" si="5"/>
        <v>Smoothie</v>
      </c>
      <c r="U8902" s="4" t="str">
        <f t="shared" si="6"/>
        <v>UNKNOWN</v>
      </c>
      <c r="V8902" s="4" t="str">
        <f t="shared" si="7"/>
        <v>Digital Wallet</v>
      </c>
      <c r="W8902" s="4">
        <f t="shared" ref="W8902:Y8902" si="8909">IF(OR(J8902 = "ERROR", J8902 = ""), "UNKNOWN", J8902)</f>
        <v>3</v>
      </c>
      <c r="X8902" s="4">
        <f t="shared" si="8909"/>
        <v>4</v>
      </c>
      <c r="Y8902" s="4">
        <f t="shared" si="8909"/>
        <v>12</v>
      </c>
      <c r="Z8902" s="7">
        <f t="shared" si="9"/>
        <v>45282</v>
      </c>
    </row>
    <row r="8903">
      <c r="A8903" s="1" t="s">
        <v>8940</v>
      </c>
      <c r="B8903" s="1" t="s">
        <v>22</v>
      </c>
      <c r="C8903" s="1">
        <v>5.0</v>
      </c>
      <c r="D8903" s="1">
        <v>2.0</v>
      </c>
      <c r="E8903" s="1">
        <v>10.0</v>
      </c>
      <c r="F8903" s="1" t="s">
        <v>23</v>
      </c>
      <c r="G8903" s="1" t="s">
        <v>29</v>
      </c>
      <c r="H8903" s="6">
        <v>45281.0</v>
      </c>
      <c r="J8903" s="3">
        <f t="shared" si="2"/>
        <v>5</v>
      </c>
      <c r="K8903" s="4">
        <f t="shared" si="3"/>
        <v>2</v>
      </c>
      <c r="L8903" s="4">
        <f t="shared" si="4"/>
        <v>10</v>
      </c>
      <c r="S8903" s="1" t="s">
        <v>8940</v>
      </c>
      <c r="T8903" s="4" t="str">
        <f t="shared" si="5"/>
        <v>Coffee</v>
      </c>
      <c r="U8903" s="4" t="str">
        <f t="shared" si="6"/>
        <v>In-store</v>
      </c>
      <c r="V8903" s="4" t="str">
        <f t="shared" si="7"/>
        <v>Credit Card</v>
      </c>
      <c r="W8903" s="4">
        <f t="shared" ref="W8903:Y8903" si="8910">IF(OR(J8903 = "ERROR", J8903 = ""), "UNKNOWN", J8903)</f>
        <v>5</v>
      </c>
      <c r="X8903" s="4">
        <f t="shared" si="8910"/>
        <v>2</v>
      </c>
      <c r="Y8903" s="4">
        <f t="shared" si="8910"/>
        <v>10</v>
      </c>
      <c r="Z8903" s="7">
        <f t="shared" si="9"/>
        <v>45281</v>
      </c>
    </row>
    <row r="8904">
      <c r="A8904" s="1" t="s">
        <v>8941</v>
      </c>
      <c r="B8904" s="1" t="s">
        <v>44</v>
      </c>
      <c r="C8904" s="1">
        <v>1.0</v>
      </c>
      <c r="D8904" s="1">
        <v>4.0</v>
      </c>
      <c r="E8904" s="1">
        <v>4.0</v>
      </c>
      <c r="F8904" s="1" t="s">
        <v>28</v>
      </c>
      <c r="G8904" s="1" t="s">
        <v>24</v>
      </c>
      <c r="H8904" s="6">
        <v>45284.0</v>
      </c>
      <c r="J8904" s="3">
        <f t="shared" si="2"/>
        <v>1</v>
      </c>
      <c r="K8904" s="4">
        <f t="shared" si="3"/>
        <v>4</v>
      </c>
      <c r="L8904" s="4">
        <f t="shared" si="4"/>
        <v>4</v>
      </c>
      <c r="S8904" s="1" t="s">
        <v>8941</v>
      </c>
      <c r="T8904" s="4" t="str">
        <f t="shared" si="5"/>
        <v>Sandwich</v>
      </c>
      <c r="U8904" s="4" t="str">
        <f t="shared" si="6"/>
        <v>Takeaway</v>
      </c>
      <c r="V8904" s="4" t="str">
        <f t="shared" si="7"/>
        <v>Cash</v>
      </c>
      <c r="W8904" s="4">
        <f t="shared" ref="W8904:Y8904" si="8911">IF(OR(J8904 = "ERROR", J8904 = ""), "UNKNOWN", J8904)</f>
        <v>1</v>
      </c>
      <c r="X8904" s="4">
        <f t="shared" si="8911"/>
        <v>4</v>
      </c>
      <c r="Y8904" s="4">
        <f t="shared" si="8911"/>
        <v>4</v>
      </c>
      <c r="Z8904" s="7">
        <f t="shared" si="9"/>
        <v>45284</v>
      </c>
    </row>
    <row r="8905">
      <c r="A8905" s="1" t="s">
        <v>8942</v>
      </c>
      <c r="B8905" s="1" t="s">
        <v>32</v>
      </c>
      <c r="C8905" s="1">
        <v>4.0</v>
      </c>
      <c r="D8905" s="1">
        <v>1.0</v>
      </c>
      <c r="E8905" s="1">
        <v>4.0</v>
      </c>
      <c r="G8905" s="1" t="s">
        <v>30</v>
      </c>
      <c r="H8905" s="2">
        <v>45162.0</v>
      </c>
      <c r="J8905" s="3">
        <f t="shared" si="2"/>
        <v>4</v>
      </c>
      <c r="K8905" s="4">
        <f t="shared" si="3"/>
        <v>1</v>
      </c>
      <c r="L8905" s="4">
        <f t="shared" si="4"/>
        <v>4</v>
      </c>
      <c r="S8905" s="1" t="s">
        <v>8942</v>
      </c>
      <c r="T8905" s="4" t="str">
        <f t="shared" si="5"/>
        <v>Cookie</v>
      </c>
      <c r="U8905" s="4" t="str">
        <f t="shared" si="6"/>
        <v>UNKNOWN</v>
      </c>
      <c r="V8905" s="4" t="str">
        <f t="shared" si="7"/>
        <v>UNKNOWN</v>
      </c>
      <c r="W8905" s="4">
        <f t="shared" ref="W8905:Y8905" si="8912">IF(OR(J8905 = "ERROR", J8905 = ""), "UNKNOWN", J8905)</f>
        <v>4</v>
      </c>
      <c r="X8905" s="4">
        <f t="shared" si="8912"/>
        <v>1</v>
      </c>
      <c r="Y8905" s="4">
        <f t="shared" si="8912"/>
        <v>4</v>
      </c>
      <c r="Z8905" s="5">
        <f t="shared" si="9"/>
        <v>45162</v>
      </c>
    </row>
    <row r="8906">
      <c r="A8906" s="1" t="s">
        <v>8943</v>
      </c>
      <c r="B8906" s="1" t="s">
        <v>36</v>
      </c>
      <c r="C8906" s="1">
        <v>4.0</v>
      </c>
      <c r="D8906" s="1">
        <v>5.0</v>
      </c>
      <c r="E8906" s="1">
        <v>20.0</v>
      </c>
      <c r="F8906" s="1" t="s">
        <v>28</v>
      </c>
      <c r="G8906" s="1" t="s">
        <v>29</v>
      </c>
      <c r="H8906" s="2">
        <v>44948.0</v>
      </c>
      <c r="J8906" s="3">
        <f t="shared" si="2"/>
        <v>4</v>
      </c>
      <c r="K8906" s="4">
        <f t="shared" si="3"/>
        <v>5</v>
      </c>
      <c r="L8906" s="4">
        <f t="shared" si="4"/>
        <v>20</v>
      </c>
      <c r="S8906" s="1" t="s">
        <v>8943</v>
      </c>
      <c r="T8906" s="4" t="str">
        <f t="shared" si="5"/>
        <v>Salad</v>
      </c>
      <c r="U8906" s="4" t="str">
        <f t="shared" si="6"/>
        <v>In-store</v>
      </c>
      <c r="V8906" s="4" t="str">
        <f t="shared" si="7"/>
        <v>Cash</v>
      </c>
      <c r="W8906" s="4">
        <f t="shared" ref="W8906:Y8906" si="8913">IF(OR(J8906 = "ERROR", J8906 = ""), "UNKNOWN", J8906)</f>
        <v>4</v>
      </c>
      <c r="X8906" s="4">
        <f t="shared" si="8913"/>
        <v>5</v>
      </c>
      <c r="Y8906" s="4">
        <f t="shared" si="8913"/>
        <v>20</v>
      </c>
      <c r="Z8906" s="5">
        <f t="shared" si="9"/>
        <v>44948</v>
      </c>
    </row>
    <row r="8907">
      <c r="A8907" s="1" t="s">
        <v>8944</v>
      </c>
      <c r="B8907" s="1" t="s">
        <v>22</v>
      </c>
      <c r="C8907" s="1">
        <v>4.0</v>
      </c>
      <c r="D8907" s="1">
        <v>2.0</v>
      </c>
      <c r="E8907" s="1">
        <v>8.0</v>
      </c>
      <c r="G8907" s="1" t="s">
        <v>24</v>
      </c>
      <c r="H8907" s="2">
        <v>45025.0</v>
      </c>
      <c r="J8907" s="3">
        <f t="shared" si="2"/>
        <v>4</v>
      </c>
      <c r="K8907" s="4">
        <f t="shared" si="3"/>
        <v>2</v>
      </c>
      <c r="L8907" s="4">
        <f t="shared" si="4"/>
        <v>8</v>
      </c>
      <c r="S8907" s="1" t="s">
        <v>8944</v>
      </c>
      <c r="T8907" s="4" t="str">
        <f t="shared" si="5"/>
        <v>Coffee</v>
      </c>
      <c r="U8907" s="4" t="str">
        <f t="shared" si="6"/>
        <v>Takeaway</v>
      </c>
      <c r="V8907" s="4" t="str">
        <f t="shared" si="7"/>
        <v>UNKNOWN</v>
      </c>
      <c r="W8907" s="4">
        <f t="shared" ref="W8907:Y8907" si="8914">IF(OR(J8907 = "ERROR", J8907 = ""), "UNKNOWN", J8907)</f>
        <v>4</v>
      </c>
      <c r="X8907" s="4">
        <f t="shared" si="8914"/>
        <v>2</v>
      </c>
      <c r="Y8907" s="4">
        <f t="shared" si="8914"/>
        <v>8</v>
      </c>
      <c r="Z8907" s="5">
        <f t="shared" si="9"/>
        <v>45025</v>
      </c>
    </row>
    <row r="8908">
      <c r="A8908" s="1" t="s">
        <v>8945</v>
      </c>
      <c r="B8908" s="1" t="s">
        <v>36</v>
      </c>
      <c r="C8908" s="1">
        <v>5.0</v>
      </c>
      <c r="D8908" s="1">
        <v>5.0</v>
      </c>
      <c r="E8908" s="1">
        <v>25.0</v>
      </c>
      <c r="F8908" s="1" t="s">
        <v>28</v>
      </c>
      <c r="G8908" s="1" t="s">
        <v>24</v>
      </c>
      <c r="H8908" s="2">
        <v>45091.0</v>
      </c>
      <c r="J8908" s="3">
        <f t="shared" si="2"/>
        <v>5</v>
      </c>
      <c r="K8908" s="4">
        <f t="shared" si="3"/>
        <v>5</v>
      </c>
      <c r="L8908" s="4">
        <f t="shared" si="4"/>
        <v>25</v>
      </c>
      <c r="S8908" s="1" t="s">
        <v>8945</v>
      </c>
      <c r="T8908" s="4" t="str">
        <f t="shared" si="5"/>
        <v>Salad</v>
      </c>
      <c r="U8908" s="4" t="str">
        <f t="shared" si="6"/>
        <v>Takeaway</v>
      </c>
      <c r="V8908" s="4" t="str">
        <f t="shared" si="7"/>
        <v>Cash</v>
      </c>
      <c r="W8908" s="4">
        <f t="shared" ref="W8908:Y8908" si="8915">IF(OR(J8908 = "ERROR", J8908 = ""), "UNKNOWN", J8908)</f>
        <v>5</v>
      </c>
      <c r="X8908" s="4">
        <f t="shared" si="8915"/>
        <v>5</v>
      </c>
      <c r="Y8908" s="4">
        <f t="shared" si="8915"/>
        <v>25</v>
      </c>
      <c r="Z8908" s="5">
        <f t="shared" si="9"/>
        <v>45091</v>
      </c>
    </row>
    <row r="8909">
      <c r="A8909" s="1" t="s">
        <v>8946</v>
      </c>
      <c r="B8909" s="1" t="s">
        <v>41</v>
      </c>
      <c r="C8909" s="1">
        <v>1.0</v>
      </c>
      <c r="D8909" s="1">
        <v>4.0</v>
      </c>
      <c r="E8909" s="1">
        <v>4.0</v>
      </c>
      <c r="G8909" s="1" t="s">
        <v>30</v>
      </c>
      <c r="H8909" s="2">
        <v>45010.0</v>
      </c>
      <c r="J8909" s="3">
        <f t="shared" si="2"/>
        <v>1</v>
      </c>
      <c r="K8909" s="4">
        <f t="shared" si="3"/>
        <v>4</v>
      </c>
      <c r="L8909" s="4">
        <f t="shared" si="4"/>
        <v>4</v>
      </c>
      <c r="S8909" s="1" t="s">
        <v>8946</v>
      </c>
      <c r="T8909" s="4" t="str">
        <f t="shared" si="5"/>
        <v>Smoothie</v>
      </c>
      <c r="U8909" s="4" t="str">
        <f t="shared" si="6"/>
        <v>UNKNOWN</v>
      </c>
      <c r="V8909" s="4" t="str">
        <f t="shared" si="7"/>
        <v>UNKNOWN</v>
      </c>
      <c r="W8909" s="4">
        <f t="shared" ref="W8909:Y8909" si="8916">IF(OR(J8909 = "ERROR", J8909 = ""), "UNKNOWN", J8909)</f>
        <v>1</v>
      </c>
      <c r="X8909" s="4">
        <f t="shared" si="8916"/>
        <v>4</v>
      </c>
      <c r="Y8909" s="4">
        <f t="shared" si="8916"/>
        <v>4</v>
      </c>
      <c r="Z8909" s="5">
        <f t="shared" si="9"/>
        <v>45010</v>
      </c>
    </row>
    <row r="8910">
      <c r="A8910" s="1" t="s">
        <v>8947</v>
      </c>
      <c r="B8910" s="1" t="s">
        <v>30</v>
      </c>
      <c r="C8910" s="1">
        <v>5.0</v>
      </c>
      <c r="D8910" s="1">
        <v>4.0</v>
      </c>
      <c r="E8910" s="1">
        <v>20.0</v>
      </c>
      <c r="F8910" s="1" t="s">
        <v>30</v>
      </c>
      <c r="H8910" s="2">
        <v>45264.0</v>
      </c>
      <c r="J8910" s="3">
        <f t="shared" si="2"/>
        <v>5</v>
      </c>
      <c r="K8910" s="4">
        <f t="shared" si="3"/>
        <v>4</v>
      </c>
      <c r="L8910" s="4">
        <f t="shared" si="4"/>
        <v>20</v>
      </c>
      <c r="S8910" s="1" t="s">
        <v>8947</v>
      </c>
      <c r="T8910" s="4" t="str">
        <f t="shared" si="5"/>
        <v>UNKNOWN</v>
      </c>
      <c r="U8910" s="4" t="str">
        <f t="shared" si="6"/>
        <v>UNKNOWN</v>
      </c>
      <c r="V8910" s="4" t="str">
        <f t="shared" si="7"/>
        <v>UNKNOWN</v>
      </c>
      <c r="W8910" s="4">
        <f t="shared" ref="W8910:Y8910" si="8917">IF(OR(J8910 = "ERROR", J8910 = ""), "UNKNOWN", J8910)</f>
        <v>5</v>
      </c>
      <c r="X8910" s="4">
        <f t="shared" si="8917"/>
        <v>4</v>
      </c>
      <c r="Y8910" s="4">
        <f t="shared" si="8917"/>
        <v>20</v>
      </c>
      <c r="Z8910" s="5">
        <f t="shared" si="9"/>
        <v>45264</v>
      </c>
    </row>
    <row r="8911">
      <c r="A8911" s="1" t="s">
        <v>8948</v>
      </c>
      <c r="B8911" s="1" t="s">
        <v>81</v>
      </c>
      <c r="C8911" s="1">
        <v>4.0</v>
      </c>
      <c r="D8911" s="1">
        <v>1.5</v>
      </c>
      <c r="E8911" s="1">
        <v>6.0</v>
      </c>
      <c r="G8911" s="1" t="s">
        <v>29</v>
      </c>
      <c r="H8911" s="1" t="s">
        <v>30</v>
      </c>
      <c r="J8911" s="3">
        <f t="shared" si="2"/>
        <v>4</v>
      </c>
      <c r="K8911" s="4">
        <f t="shared" si="3"/>
        <v>1.5</v>
      </c>
      <c r="L8911" s="4">
        <f t="shared" si="4"/>
        <v>6</v>
      </c>
      <c r="S8911" s="1" t="s">
        <v>8948</v>
      </c>
      <c r="T8911" s="4" t="str">
        <f t="shared" si="5"/>
        <v>Tea</v>
      </c>
      <c r="U8911" s="4" t="str">
        <f t="shared" si="6"/>
        <v>In-store</v>
      </c>
      <c r="V8911" s="4" t="str">
        <f t="shared" si="7"/>
        <v>UNKNOWN</v>
      </c>
      <c r="W8911" s="4">
        <f t="shared" ref="W8911:Y8911" si="8918">IF(OR(J8911 = "ERROR", J8911 = ""), "UNKNOWN", J8911)</f>
        <v>4</v>
      </c>
      <c r="X8911" s="4">
        <f t="shared" si="8918"/>
        <v>1.5</v>
      </c>
      <c r="Y8911" s="4">
        <f t="shared" si="8918"/>
        <v>6</v>
      </c>
      <c r="Z8911" s="4" t="str">
        <f t="shared" si="9"/>
        <v>UNKNOWN</v>
      </c>
    </row>
    <row r="8912">
      <c r="A8912" s="1" t="s">
        <v>8949</v>
      </c>
      <c r="B8912" s="1" t="s">
        <v>36</v>
      </c>
      <c r="C8912" s="1">
        <v>3.0</v>
      </c>
      <c r="D8912" s="1">
        <v>5.0</v>
      </c>
      <c r="E8912" s="1">
        <v>15.0</v>
      </c>
      <c r="F8912" s="1" t="s">
        <v>23</v>
      </c>
      <c r="G8912" s="1" t="s">
        <v>24</v>
      </c>
      <c r="H8912" s="6">
        <v>45221.0</v>
      </c>
      <c r="J8912" s="3">
        <f t="shared" si="2"/>
        <v>3</v>
      </c>
      <c r="K8912" s="4">
        <f t="shared" si="3"/>
        <v>5</v>
      </c>
      <c r="L8912" s="4">
        <f t="shared" si="4"/>
        <v>15</v>
      </c>
      <c r="S8912" s="1" t="s">
        <v>8949</v>
      </c>
      <c r="T8912" s="4" t="str">
        <f t="shared" si="5"/>
        <v>Salad</v>
      </c>
      <c r="U8912" s="4" t="str">
        <f t="shared" si="6"/>
        <v>Takeaway</v>
      </c>
      <c r="V8912" s="4" t="str">
        <f t="shared" si="7"/>
        <v>Credit Card</v>
      </c>
      <c r="W8912" s="4">
        <f t="shared" ref="W8912:Y8912" si="8919">IF(OR(J8912 = "ERROR", J8912 = ""), "UNKNOWN", J8912)</f>
        <v>3</v>
      </c>
      <c r="X8912" s="4">
        <f t="shared" si="8919"/>
        <v>5</v>
      </c>
      <c r="Y8912" s="4">
        <f t="shared" si="8919"/>
        <v>15</v>
      </c>
      <c r="Z8912" s="7">
        <f t="shared" si="9"/>
        <v>45221</v>
      </c>
    </row>
    <row r="8913">
      <c r="A8913" s="1" t="s">
        <v>8950</v>
      </c>
      <c r="B8913" s="1" t="s">
        <v>36</v>
      </c>
      <c r="C8913" s="1">
        <v>3.0</v>
      </c>
      <c r="D8913" s="1">
        <v>5.0</v>
      </c>
      <c r="E8913" s="1">
        <v>15.0</v>
      </c>
      <c r="F8913" s="1" t="s">
        <v>28</v>
      </c>
      <c r="H8913" s="2">
        <v>44930.0</v>
      </c>
      <c r="J8913" s="3">
        <f t="shared" si="2"/>
        <v>3</v>
      </c>
      <c r="K8913" s="4">
        <f t="shared" si="3"/>
        <v>5</v>
      </c>
      <c r="L8913" s="4">
        <f t="shared" si="4"/>
        <v>15</v>
      </c>
      <c r="S8913" s="1" t="s">
        <v>8950</v>
      </c>
      <c r="T8913" s="4" t="str">
        <f t="shared" si="5"/>
        <v>Salad</v>
      </c>
      <c r="U8913" s="4" t="str">
        <f t="shared" si="6"/>
        <v>UNKNOWN</v>
      </c>
      <c r="V8913" s="4" t="str">
        <f t="shared" si="7"/>
        <v>Cash</v>
      </c>
      <c r="W8913" s="4">
        <f t="shared" ref="W8913:Y8913" si="8920">IF(OR(J8913 = "ERROR", J8913 = ""), "UNKNOWN", J8913)</f>
        <v>3</v>
      </c>
      <c r="X8913" s="4">
        <f t="shared" si="8920"/>
        <v>5</v>
      </c>
      <c r="Y8913" s="4">
        <f t="shared" si="8920"/>
        <v>15</v>
      </c>
      <c r="Z8913" s="5">
        <f t="shared" si="9"/>
        <v>44930</v>
      </c>
    </row>
    <row r="8914">
      <c r="A8914" s="1" t="s">
        <v>8951</v>
      </c>
      <c r="B8914" s="1" t="s">
        <v>81</v>
      </c>
      <c r="C8914" s="1">
        <v>2.0</v>
      </c>
      <c r="D8914" s="1">
        <v>1.5</v>
      </c>
      <c r="E8914" s="1">
        <v>3.0</v>
      </c>
      <c r="G8914" s="1" t="s">
        <v>24</v>
      </c>
      <c r="H8914" s="2">
        <v>45122.0</v>
      </c>
      <c r="J8914" s="3">
        <f t="shared" si="2"/>
        <v>2</v>
      </c>
      <c r="K8914" s="4">
        <f t="shared" si="3"/>
        <v>1.5</v>
      </c>
      <c r="L8914" s="4">
        <f t="shared" si="4"/>
        <v>3</v>
      </c>
      <c r="S8914" s="1" t="s">
        <v>8951</v>
      </c>
      <c r="T8914" s="4" t="str">
        <f t="shared" si="5"/>
        <v>Tea</v>
      </c>
      <c r="U8914" s="4" t="str">
        <f t="shared" si="6"/>
        <v>Takeaway</v>
      </c>
      <c r="V8914" s="4" t="str">
        <f t="shared" si="7"/>
        <v>UNKNOWN</v>
      </c>
      <c r="W8914" s="4">
        <f t="shared" ref="W8914:Y8914" si="8921">IF(OR(J8914 = "ERROR", J8914 = ""), "UNKNOWN", J8914)</f>
        <v>2</v>
      </c>
      <c r="X8914" s="4">
        <f t="shared" si="8921"/>
        <v>1.5</v>
      </c>
      <c r="Y8914" s="4">
        <f t="shared" si="8921"/>
        <v>3</v>
      </c>
      <c r="Z8914" s="5">
        <f t="shared" si="9"/>
        <v>45122</v>
      </c>
    </row>
    <row r="8915">
      <c r="A8915" s="1" t="s">
        <v>8952</v>
      </c>
      <c r="B8915" s="1" t="s">
        <v>36</v>
      </c>
      <c r="C8915" s="1">
        <v>2.0</v>
      </c>
      <c r="D8915" s="1">
        <v>5.0</v>
      </c>
      <c r="E8915" s="1">
        <v>10.0</v>
      </c>
      <c r="F8915" s="1" t="s">
        <v>23</v>
      </c>
      <c r="G8915" s="1" t="s">
        <v>29</v>
      </c>
      <c r="H8915" s="2">
        <v>44950.0</v>
      </c>
      <c r="J8915" s="3">
        <f t="shared" si="2"/>
        <v>2</v>
      </c>
      <c r="K8915" s="4">
        <f t="shared" si="3"/>
        <v>5</v>
      </c>
      <c r="L8915" s="4">
        <f t="shared" si="4"/>
        <v>10</v>
      </c>
      <c r="S8915" s="1" t="s">
        <v>8952</v>
      </c>
      <c r="T8915" s="4" t="str">
        <f t="shared" si="5"/>
        <v>Salad</v>
      </c>
      <c r="U8915" s="4" t="str">
        <f t="shared" si="6"/>
        <v>In-store</v>
      </c>
      <c r="V8915" s="4" t="str">
        <f t="shared" si="7"/>
        <v>Credit Card</v>
      </c>
      <c r="W8915" s="4">
        <f t="shared" ref="W8915:Y8915" si="8922">IF(OR(J8915 = "ERROR", J8915 = ""), "UNKNOWN", J8915)</f>
        <v>2</v>
      </c>
      <c r="X8915" s="4">
        <f t="shared" si="8922"/>
        <v>5</v>
      </c>
      <c r="Y8915" s="4">
        <f t="shared" si="8922"/>
        <v>10</v>
      </c>
      <c r="Z8915" s="5">
        <f t="shared" si="9"/>
        <v>44950</v>
      </c>
    </row>
    <row r="8916">
      <c r="A8916" s="1" t="s">
        <v>8953</v>
      </c>
      <c r="B8916" s="1" t="s">
        <v>44</v>
      </c>
      <c r="C8916" s="1">
        <v>4.0</v>
      </c>
      <c r="D8916" s="1">
        <v>4.0</v>
      </c>
      <c r="E8916" s="1">
        <v>16.0</v>
      </c>
      <c r="F8916" s="1" t="s">
        <v>39</v>
      </c>
      <c r="G8916" s="1" t="s">
        <v>29</v>
      </c>
      <c r="H8916" s="2">
        <v>45145.0</v>
      </c>
      <c r="J8916" s="3">
        <f t="shared" si="2"/>
        <v>4</v>
      </c>
      <c r="K8916" s="4">
        <f t="shared" si="3"/>
        <v>4</v>
      </c>
      <c r="L8916" s="4">
        <f t="shared" si="4"/>
        <v>16</v>
      </c>
      <c r="S8916" s="1" t="s">
        <v>8953</v>
      </c>
      <c r="T8916" s="4" t="str">
        <f t="shared" si="5"/>
        <v>Sandwich</v>
      </c>
      <c r="U8916" s="4" t="str">
        <f t="shared" si="6"/>
        <v>In-store</v>
      </c>
      <c r="V8916" s="4" t="str">
        <f t="shared" si="7"/>
        <v>Digital Wallet</v>
      </c>
      <c r="W8916" s="4">
        <f t="shared" ref="W8916:Y8916" si="8923">IF(OR(J8916 = "ERROR", J8916 = ""), "UNKNOWN", J8916)</f>
        <v>4</v>
      </c>
      <c r="X8916" s="4">
        <f t="shared" si="8923"/>
        <v>4</v>
      </c>
      <c r="Y8916" s="4">
        <f t="shared" si="8923"/>
        <v>16</v>
      </c>
      <c r="Z8916" s="5">
        <f t="shared" si="9"/>
        <v>45145</v>
      </c>
    </row>
    <row r="8917">
      <c r="A8917" s="1" t="s">
        <v>8954</v>
      </c>
      <c r="B8917" s="1" t="s">
        <v>22</v>
      </c>
      <c r="C8917" s="1">
        <v>1.0</v>
      </c>
      <c r="D8917" s="1">
        <v>2.0</v>
      </c>
      <c r="E8917" s="1">
        <v>2.0</v>
      </c>
      <c r="F8917" s="1" t="s">
        <v>39</v>
      </c>
      <c r="G8917" s="1" t="s">
        <v>29</v>
      </c>
      <c r="H8917" s="6">
        <v>45212.0</v>
      </c>
      <c r="J8917" s="3">
        <f t="shared" si="2"/>
        <v>1</v>
      </c>
      <c r="K8917" s="4">
        <f t="shared" si="3"/>
        <v>2</v>
      </c>
      <c r="L8917" s="4">
        <f t="shared" si="4"/>
        <v>2</v>
      </c>
      <c r="S8917" s="1" t="s">
        <v>8954</v>
      </c>
      <c r="T8917" s="4" t="str">
        <f t="shared" si="5"/>
        <v>Coffee</v>
      </c>
      <c r="U8917" s="4" t="str">
        <f t="shared" si="6"/>
        <v>In-store</v>
      </c>
      <c r="V8917" s="4" t="str">
        <f t="shared" si="7"/>
        <v>Digital Wallet</v>
      </c>
      <c r="W8917" s="4">
        <f t="shared" ref="W8917:Y8917" si="8924">IF(OR(J8917 = "ERROR", J8917 = ""), "UNKNOWN", J8917)</f>
        <v>1</v>
      </c>
      <c r="X8917" s="4">
        <f t="shared" si="8924"/>
        <v>2</v>
      </c>
      <c r="Y8917" s="4">
        <f t="shared" si="8924"/>
        <v>2</v>
      </c>
      <c r="Z8917" s="7">
        <f t="shared" si="9"/>
        <v>45212</v>
      </c>
    </row>
    <row r="8918">
      <c r="A8918" s="1" t="s">
        <v>8955</v>
      </c>
      <c r="B8918" s="1" t="s">
        <v>44</v>
      </c>
      <c r="C8918" s="1">
        <v>1.0</v>
      </c>
      <c r="D8918" s="1">
        <v>4.0</v>
      </c>
      <c r="E8918" s="1">
        <v>4.0</v>
      </c>
      <c r="F8918" s="1" t="s">
        <v>25</v>
      </c>
      <c r="G8918" s="1" t="s">
        <v>29</v>
      </c>
      <c r="H8918" s="2">
        <v>45118.0</v>
      </c>
      <c r="J8918" s="3">
        <f t="shared" si="2"/>
        <v>1</v>
      </c>
      <c r="K8918" s="4">
        <f t="shared" si="3"/>
        <v>4</v>
      </c>
      <c r="L8918" s="4">
        <f t="shared" si="4"/>
        <v>4</v>
      </c>
      <c r="S8918" s="1" t="s">
        <v>8955</v>
      </c>
      <c r="T8918" s="4" t="str">
        <f t="shared" si="5"/>
        <v>Sandwich</v>
      </c>
      <c r="U8918" s="4" t="str">
        <f t="shared" si="6"/>
        <v>In-store</v>
      </c>
      <c r="V8918" s="4" t="str">
        <f t="shared" si="7"/>
        <v>UNKNOWN</v>
      </c>
      <c r="W8918" s="4">
        <f t="shared" ref="W8918:Y8918" si="8925">IF(OR(J8918 = "ERROR", J8918 = ""), "UNKNOWN", J8918)</f>
        <v>1</v>
      </c>
      <c r="X8918" s="4">
        <f t="shared" si="8925"/>
        <v>4</v>
      </c>
      <c r="Y8918" s="4">
        <f t="shared" si="8925"/>
        <v>4</v>
      </c>
      <c r="Z8918" s="5">
        <f t="shared" si="9"/>
        <v>45118</v>
      </c>
    </row>
    <row r="8919">
      <c r="A8919" s="1" t="s">
        <v>8956</v>
      </c>
      <c r="B8919" s="1" t="s">
        <v>81</v>
      </c>
      <c r="C8919" s="1">
        <v>3.0</v>
      </c>
      <c r="D8919" s="1">
        <v>1.5</v>
      </c>
      <c r="E8919" s="1">
        <v>4.5</v>
      </c>
      <c r="H8919" s="2">
        <v>45149.0</v>
      </c>
      <c r="J8919" s="3">
        <f t="shared" si="2"/>
        <v>3</v>
      </c>
      <c r="K8919" s="4">
        <f t="shared" si="3"/>
        <v>1.5</v>
      </c>
      <c r="L8919" s="4">
        <f t="shared" si="4"/>
        <v>4.5</v>
      </c>
      <c r="S8919" s="1" t="s">
        <v>8956</v>
      </c>
      <c r="T8919" s="4" t="str">
        <f t="shared" si="5"/>
        <v>Tea</v>
      </c>
      <c r="U8919" s="4" t="str">
        <f t="shared" si="6"/>
        <v>UNKNOWN</v>
      </c>
      <c r="V8919" s="4" t="str">
        <f t="shared" si="7"/>
        <v>UNKNOWN</v>
      </c>
      <c r="W8919" s="4">
        <f t="shared" ref="W8919:Y8919" si="8926">IF(OR(J8919 = "ERROR", J8919 = ""), "UNKNOWN", J8919)</f>
        <v>3</v>
      </c>
      <c r="X8919" s="4">
        <f t="shared" si="8926"/>
        <v>1.5</v>
      </c>
      <c r="Y8919" s="4">
        <f t="shared" si="8926"/>
        <v>4.5</v>
      </c>
      <c r="Z8919" s="5">
        <f t="shared" si="9"/>
        <v>45149</v>
      </c>
    </row>
    <row r="8920">
      <c r="A8920" s="1" t="s">
        <v>8957</v>
      </c>
      <c r="B8920" s="1" t="s">
        <v>81</v>
      </c>
      <c r="C8920" s="1">
        <v>5.0</v>
      </c>
      <c r="D8920" s="1">
        <v>1.5</v>
      </c>
      <c r="E8920" s="1">
        <v>7.5</v>
      </c>
      <c r="F8920" s="1" t="s">
        <v>39</v>
      </c>
      <c r="H8920" s="2">
        <v>45127.0</v>
      </c>
      <c r="J8920" s="3">
        <f t="shared" si="2"/>
        <v>5</v>
      </c>
      <c r="K8920" s="4">
        <f t="shared" si="3"/>
        <v>1.5</v>
      </c>
      <c r="L8920" s="4">
        <f t="shared" si="4"/>
        <v>7.5</v>
      </c>
      <c r="S8920" s="1" t="s">
        <v>8957</v>
      </c>
      <c r="T8920" s="4" t="str">
        <f t="shared" si="5"/>
        <v>Tea</v>
      </c>
      <c r="U8920" s="4" t="str">
        <f t="shared" si="6"/>
        <v>UNKNOWN</v>
      </c>
      <c r="V8920" s="4" t="str">
        <f t="shared" si="7"/>
        <v>Digital Wallet</v>
      </c>
      <c r="W8920" s="4">
        <f t="shared" ref="W8920:Y8920" si="8927">IF(OR(J8920 = "ERROR", J8920 = ""), "UNKNOWN", J8920)</f>
        <v>5</v>
      </c>
      <c r="X8920" s="4">
        <f t="shared" si="8927"/>
        <v>1.5</v>
      </c>
      <c r="Y8920" s="4">
        <f t="shared" si="8927"/>
        <v>7.5</v>
      </c>
      <c r="Z8920" s="5">
        <f t="shared" si="9"/>
        <v>45127</v>
      </c>
    </row>
    <row r="8921">
      <c r="A8921" s="1" t="s">
        <v>8958</v>
      </c>
      <c r="B8921" s="1" t="s">
        <v>22</v>
      </c>
      <c r="C8921" s="1">
        <v>5.0</v>
      </c>
      <c r="D8921" s="1">
        <v>2.0</v>
      </c>
      <c r="E8921" s="1">
        <v>10.0</v>
      </c>
      <c r="H8921" s="2">
        <v>44984.0</v>
      </c>
      <c r="J8921" s="3">
        <f t="shared" si="2"/>
        <v>5</v>
      </c>
      <c r="K8921" s="4">
        <f t="shared" si="3"/>
        <v>2</v>
      </c>
      <c r="L8921" s="4">
        <f t="shared" si="4"/>
        <v>10</v>
      </c>
      <c r="S8921" s="1" t="s">
        <v>8958</v>
      </c>
      <c r="T8921" s="4" t="str">
        <f t="shared" si="5"/>
        <v>Coffee</v>
      </c>
      <c r="U8921" s="4" t="str">
        <f t="shared" si="6"/>
        <v>UNKNOWN</v>
      </c>
      <c r="V8921" s="4" t="str">
        <f t="shared" si="7"/>
        <v>UNKNOWN</v>
      </c>
      <c r="W8921" s="4">
        <f t="shared" ref="W8921:Y8921" si="8928">IF(OR(J8921 = "ERROR", J8921 = ""), "UNKNOWN", J8921)</f>
        <v>5</v>
      </c>
      <c r="X8921" s="4">
        <f t="shared" si="8928"/>
        <v>2</v>
      </c>
      <c r="Y8921" s="4">
        <f t="shared" si="8928"/>
        <v>10</v>
      </c>
      <c r="Z8921" s="5">
        <f t="shared" si="9"/>
        <v>44984</v>
      </c>
    </row>
    <row r="8922">
      <c r="A8922" s="1" t="s">
        <v>8959</v>
      </c>
      <c r="B8922" s="1" t="s">
        <v>44</v>
      </c>
      <c r="C8922" s="1">
        <v>3.0</v>
      </c>
      <c r="D8922" s="1">
        <v>4.0</v>
      </c>
      <c r="E8922" s="1">
        <v>12.0</v>
      </c>
      <c r="F8922" s="1" t="s">
        <v>28</v>
      </c>
      <c r="G8922" s="1" t="s">
        <v>29</v>
      </c>
      <c r="H8922" s="2">
        <v>45038.0</v>
      </c>
      <c r="J8922" s="3">
        <f t="shared" si="2"/>
        <v>3</v>
      </c>
      <c r="K8922" s="4">
        <f t="shared" si="3"/>
        <v>4</v>
      </c>
      <c r="L8922" s="4">
        <f t="shared" si="4"/>
        <v>12</v>
      </c>
      <c r="S8922" s="1" t="s">
        <v>8959</v>
      </c>
      <c r="T8922" s="4" t="str">
        <f t="shared" si="5"/>
        <v>Sandwich</v>
      </c>
      <c r="U8922" s="4" t="str">
        <f t="shared" si="6"/>
        <v>In-store</v>
      </c>
      <c r="V8922" s="4" t="str">
        <f t="shared" si="7"/>
        <v>Cash</v>
      </c>
      <c r="W8922" s="4">
        <f t="shared" ref="W8922:Y8922" si="8929">IF(OR(J8922 = "ERROR", J8922 = ""), "UNKNOWN", J8922)</f>
        <v>3</v>
      </c>
      <c r="X8922" s="4">
        <f t="shared" si="8929"/>
        <v>4</v>
      </c>
      <c r="Y8922" s="4">
        <f t="shared" si="8929"/>
        <v>12</v>
      </c>
      <c r="Z8922" s="5">
        <f t="shared" si="9"/>
        <v>45038</v>
      </c>
    </row>
    <row r="8923">
      <c r="A8923" s="1" t="s">
        <v>8960</v>
      </c>
      <c r="B8923" s="1" t="s">
        <v>81</v>
      </c>
      <c r="C8923" s="1">
        <v>2.0</v>
      </c>
      <c r="D8923" s="1">
        <v>1.5</v>
      </c>
      <c r="E8923" s="1">
        <v>3.0</v>
      </c>
      <c r="F8923" s="1" t="s">
        <v>25</v>
      </c>
      <c r="H8923" s="2">
        <v>45206.0</v>
      </c>
      <c r="J8923" s="3">
        <f t="shared" si="2"/>
        <v>2</v>
      </c>
      <c r="K8923" s="4">
        <f t="shared" si="3"/>
        <v>1.5</v>
      </c>
      <c r="L8923" s="4">
        <f t="shared" si="4"/>
        <v>3</v>
      </c>
      <c r="S8923" s="1" t="s">
        <v>8960</v>
      </c>
      <c r="T8923" s="4" t="str">
        <f t="shared" si="5"/>
        <v>Tea</v>
      </c>
      <c r="U8923" s="4" t="str">
        <f t="shared" si="6"/>
        <v>UNKNOWN</v>
      </c>
      <c r="V8923" s="4" t="str">
        <f t="shared" si="7"/>
        <v>UNKNOWN</v>
      </c>
      <c r="W8923" s="4">
        <f t="shared" ref="W8923:Y8923" si="8930">IF(OR(J8923 = "ERROR", J8923 = ""), "UNKNOWN", J8923)</f>
        <v>2</v>
      </c>
      <c r="X8923" s="4">
        <f t="shared" si="8930"/>
        <v>1.5</v>
      </c>
      <c r="Y8923" s="4">
        <f t="shared" si="8930"/>
        <v>3</v>
      </c>
      <c r="Z8923" s="5">
        <f t="shared" si="9"/>
        <v>45206</v>
      </c>
    </row>
    <row r="8924">
      <c r="A8924" s="1" t="s">
        <v>8961</v>
      </c>
      <c r="B8924" s="1" t="s">
        <v>41</v>
      </c>
      <c r="C8924" s="1">
        <v>1.0</v>
      </c>
      <c r="D8924" s="1">
        <v>4.0</v>
      </c>
      <c r="E8924" s="1">
        <v>4.0</v>
      </c>
      <c r="F8924" s="1" t="s">
        <v>23</v>
      </c>
      <c r="G8924" s="1" t="s">
        <v>25</v>
      </c>
      <c r="H8924" s="2">
        <v>45124.0</v>
      </c>
      <c r="J8924" s="3">
        <f t="shared" si="2"/>
        <v>1</v>
      </c>
      <c r="K8924" s="4">
        <f t="shared" si="3"/>
        <v>4</v>
      </c>
      <c r="L8924" s="4">
        <f t="shared" si="4"/>
        <v>4</v>
      </c>
      <c r="S8924" s="1" t="s">
        <v>8961</v>
      </c>
      <c r="T8924" s="4" t="str">
        <f t="shared" si="5"/>
        <v>Smoothie</v>
      </c>
      <c r="U8924" s="4" t="str">
        <f t="shared" si="6"/>
        <v>UNKNOWN</v>
      </c>
      <c r="V8924" s="4" t="str">
        <f t="shared" si="7"/>
        <v>Credit Card</v>
      </c>
      <c r="W8924" s="4">
        <f t="shared" ref="W8924:Y8924" si="8931">IF(OR(J8924 = "ERROR", J8924 = ""), "UNKNOWN", J8924)</f>
        <v>1</v>
      </c>
      <c r="X8924" s="4">
        <f t="shared" si="8931"/>
        <v>4</v>
      </c>
      <c r="Y8924" s="4">
        <f t="shared" si="8931"/>
        <v>4</v>
      </c>
      <c r="Z8924" s="5">
        <f t="shared" si="9"/>
        <v>45124</v>
      </c>
    </row>
    <row r="8925">
      <c r="A8925" s="1" t="s">
        <v>8962</v>
      </c>
      <c r="B8925" s="1" t="s">
        <v>22</v>
      </c>
      <c r="C8925" s="1">
        <v>3.0</v>
      </c>
      <c r="D8925" s="1">
        <v>2.0</v>
      </c>
      <c r="E8925" s="1">
        <v>6.0</v>
      </c>
      <c r="F8925" s="1" t="s">
        <v>39</v>
      </c>
      <c r="H8925" s="2">
        <v>45013.0</v>
      </c>
      <c r="J8925" s="3">
        <f t="shared" si="2"/>
        <v>3</v>
      </c>
      <c r="K8925" s="4">
        <f t="shared" si="3"/>
        <v>2</v>
      </c>
      <c r="L8925" s="4">
        <f t="shared" si="4"/>
        <v>6</v>
      </c>
      <c r="S8925" s="1" t="s">
        <v>8962</v>
      </c>
      <c r="T8925" s="4" t="str">
        <f t="shared" si="5"/>
        <v>Coffee</v>
      </c>
      <c r="U8925" s="4" t="str">
        <f t="shared" si="6"/>
        <v>UNKNOWN</v>
      </c>
      <c r="V8925" s="4" t="str">
        <f t="shared" si="7"/>
        <v>Digital Wallet</v>
      </c>
      <c r="W8925" s="4">
        <f t="shared" ref="W8925:Y8925" si="8932">IF(OR(J8925 = "ERROR", J8925 = ""), "UNKNOWN", J8925)</f>
        <v>3</v>
      </c>
      <c r="X8925" s="4">
        <f t="shared" si="8932"/>
        <v>2</v>
      </c>
      <c r="Y8925" s="4">
        <f t="shared" si="8932"/>
        <v>6</v>
      </c>
      <c r="Z8925" s="5">
        <f t="shared" si="9"/>
        <v>45013</v>
      </c>
    </row>
    <row r="8926">
      <c r="A8926" s="1" t="s">
        <v>8963</v>
      </c>
      <c r="B8926" s="1" t="s">
        <v>27</v>
      </c>
      <c r="C8926" s="1">
        <v>2.0</v>
      </c>
      <c r="D8926" s="1">
        <v>3.0</v>
      </c>
      <c r="E8926" s="1">
        <v>6.0</v>
      </c>
      <c r="F8926" s="1" t="s">
        <v>28</v>
      </c>
      <c r="G8926" s="1" t="s">
        <v>29</v>
      </c>
      <c r="J8926" s="3">
        <f t="shared" si="2"/>
        <v>2</v>
      </c>
      <c r="K8926" s="4">
        <f t="shared" si="3"/>
        <v>3</v>
      </c>
      <c r="L8926" s="4">
        <f t="shared" si="4"/>
        <v>6</v>
      </c>
      <c r="S8926" s="1" t="s">
        <v>8963</v>
      </c>
      <c r="T8926" s="4" t="str">
        <f t="shared" si="5"/>
        <v>Cake</v>
      </c>
      <c r="U8926" s="4" t="str">
        <f t="shared" si="6"/>
        <v>In-store</v>
      </c>
      <c r="V8926" s="4" t="str">
        <f t="shared" si="7"/>
        <v>Cash</v>
      </c>
      <c r="W8926" s="4">
        <f t="shared" ref="W8926:Y8926" si="8933">IF(OR(J8926 = "ERROR", J8926 = ""), "UNKNOWN", J8926)</f>
        <v>2</v>
      </c>
      <c r="X8926" s="4">
        <f t="shared" si="8933"/>
        <v>3</v>
      </c>
      <c r="Y8926" s="4">
        <f t="shared" si="8933"/>
        <v>6</v>
      </c>
      <c r="Z8926" s="4" t="str">
        <f t="shared" si="9"/>
        <v>UNKNOWN</v>
      </c>
    </row>
    <row r="8927">
      <c r="A8927" s="1" t="s">
        <v>8964</v>
      </c>
      <c r="B8927" s="1" t="s">
        <v>36</v>
      </c>
      <c r="C8927" s="1" t="s">
        <v>25</v>
      </c>
      <c r="D8927" s="1">
        <v>5.0</v>
      </c>
      <c r="E8927" s="1">
        <v>5.0</v>
      </c>
      <c r="F8927" s="1" t="s">
        <v>28</v>
      </c>
      <c r="H8927" s="2">
        <v>45007.0</v>
      </c>
      <c r="J8927" s="3">
        <f t="shared" si="2"/>
        <v>1</v>
      </c>
      <c r="K8927" s="4">
        <f t="shared" si="3"/>
        <v>5</v>
      </c>
      <c r="L8927" s="4">
        <f t="shared" si="4"/>
        <v>5</v>
      </c>
      <c r="S8927" s="1" t="s">
        <v>8964</v>
      </c>
      <c r="T8927" s="4" t="str">
        <f t="shared" si="5"/>
        <v>Salad</v>
      </c>
      <c r="U8927" s="4" t="str">
        <f t="shared" si="6"/>
        <v>UNKNOWN</v>
      </c>
      <c r="V8927" s="4" t="str">
        <f t="shared" si="7"/>
        <v>Cash</v>
      </c>
      <c r="W8927" s="4">
        <f t="shared" ref="W8927:Y8927" si="8934">IF(OR(J8927 = "ERROR", J8927 = ""), "UNKNOWN", J8927)</f>
        <v>1</v>
      </c>
      <c r="X8927" s="4">
        <f t="shared" si="8934"/>
        <v>5</v>
      </c>
      <c r="Y8927" s="4">
        <f t="shared" si="8934"/>
        <v>5</v>
      </c>
      <c r="Z8927" s="5">
        <f t="shared" si="9"/>
        <v>45007</v>
      </c>
    </row>
    <row r="8928">
      <c r="A8928" s="1" t="s">
        <v>8965</v>
      </c>
      <c r="B8928" s="1" t="s">
        <v>55</v>
      </c>
      <c r="C8928" s="1">
        <v>4.0</v>
      </c>
      <c r="D8928" s="1">
        <v>3.0</v>
      </c>
      <c r="E8928" s="1">
        <v>12.0</v>
      </c>
      <c r="F8928" s="1" t="s">
        <v>23</v>
      </c>
      <c r="G8928" s="1" t="s">
        <v>29</v>
      </c>
      <c r="H8928" s="2">
        <v>45030.0</v>
      </c>
      <c r="J8928" s="3">
        <f t="shared" si="2"/>
        <v>4</v>
      </c>
      <c r="K8928" s="4">
        <f t="shared" si="3"/>
        <v>3</v>
      </c>
      <c r="L8928" s="4">
        <f t="shared" si="4"/>
        <v>12</v>
      </c>
      <c r="S8928" s="1" t="s">
        <v>8965</v>
      </c>
      <c r="T8928" s="4" t="str">
        <f t="shared" si="5"/>
        <v>Juice</v>
      </c>
      <c r="U8928" s="4" t="str">
        <f t="shared" si="6"/>
        <v>In-store</v>
      </c>
      <c r="V8928" s="4" t="str">
        <f t="shared" si="7"/>
        <v>Credit Card</v>
      </c>
      <c r="W8928" s="4">
        <f t="shared" ref="W8928:Y8928" si="8935">IF(OR(J8928 = "ERROR", J8928 = ""), "UNKNOWN", J8928)</f>
        <v>4</v>
      </c>
      <c r="X8928" s="4">
        <f t="shared" si="8935"/>
        <v>3</v>
      </c>
      <c r="Y8928" s="4">
        <f t="shared" si="8935"/>
        <v>12</v>
      </c>
      <c r="Z8928" s="5">
        <f t="shared" si="9"/>
        <v>45030</v>
      </c>
    </row>
    <row r="8929">
      <c r="A8929" s="1" t="s">
        <v>8966</v>
      </c>
      <c r="B8929" s="1" t="s">
        <v>41</v>
      </c>
      <c r="C8929" s="1">
        <v>5.0</v>
      </c>
      <c r="D8929" s="1">
        <v>4.0</v>
      </c>
      <c r="E8929" s="1">
        <v>20.0</v>
      </c>
      <c r="G8929" s="1" t="s">
        <v>29</v>
      </c>
      <c r="H8929" s="2">
        <v>45205.0</v>
      </c>
      <c r="J8929" s="3">
        <f t="shared" si="2"/>
        <v>5</v>
      </c>
      <c r="K8929" s="4">
        <f t="shared" si="3"/>
        <v>4</v>
      </c>
      <c r="L8929" s="4">
        <f t="shared" si="4"/>
        <v>20</v>
      </c>
      <c r="S8929" s="1" t="s">
        <v>8966</v>
      </c>
      <c r="T8929" s="4" t="str">
        <f t="shared" si="5"/>
        <v>Smoothie</v>
      </c>
      <c r="U8929" s="4" t="str">
        <f t="shared" si="6"/>
        <v>In-store</v>
      </c>
      <c r="V8929" s="4" t="str">
        <f t="shared" si="7"/>
        <v>UNKNOWN</v>
      </c>
      <c r="W8929" s="4">
        <f t="shared" ref="W8929:Y8929" si="8936">IF(OR(J8929 = "ERROR", J8929 = ""), "UNKNOWN", J8929)</f>
        <v>5</v>
      </c>
      <c r="X8929" s="4">
        <f t="shared" si="8936"/>
        <v>4</v>
      </c>
      <c r="Y8929" s="4">
        <f t="shared" si="8936"/>
        <v>20</v>
      </c>
      <c r="Z8929" s="5">
        <f t="shared" si="9"/>
        <v>45205</v>
      </c>
    </row>
    <row r="8930">
      <c r="A8930" s="1" t="s">
        <v>8967</v>
      </c>
      <c r="B8930" s="1" t="s">
        <v>22</v>
      </c>
      <c r="C8930" s="1">
        <v>3.0</v>
      </c>
      <c r="D8930" s="1">
        <v>2.0</v>
      </c>
      <c r="E8930" s="1">
        <v>6.0</v>
      </c>
      <c r="F8930" s="1" t="s">
        <v>39</v>
      </c>
      <c r="H8930" s="2">
        <v>44971.0</v>
      </c>
      <c r="J8930" s="3">
        <f t="shared" si="2"/>
        <v>3</v>
      </c>
      <c r="K8930" s="4">
        <f t="shared" si="3"/>
        <v>2</v>
      </c>
      <c r="L8930" s="4">
        <f t="shared" si="4"/>
        <v>6</v>
      </c>
      <c r="S8930" s="1" t="s">
        <v>8967</v>
      </c>
      <c r="T8930" s="4" t="str">
        <f t="shared" si="5"/>
        <v>Coffee</v>
      </c>
      <c r="U8930" s="4" t="str">
        <f t="shared" si="6"/>
        <v>UNKNOWN</v>
      </c>
      <c r="V8930" s="4" t="str">
        <f t="shared" si="7"/>
        <v>Digital Wallet</v>
      </c>
      <c r="W8930" s="4">
        <f t="shared" ref="W8930:Y8930" si="8937">IF(OR(J8930 = "ERROR", J8930 = ""), "UNKNOWN", J8930)</f>
        <v>3</v>
      </c>
      <c r="X8930" s="4">
        <f t="shared" si="8937"/>
        <v>2</v>
      </c>
      <c r="Y8930" s="4">
        <f t="shared" si="8937"/>
        <v>6</v>
      </c>
      <c r="Z8930" s="5">
        <f t="shared" si="9"/>
        <v>44971</v>
      </c>
    </row>
    <row r="8931">
      <c r="A8931" s="1" t="s">
        <v>8968</v>
      </c>
      <c r="B8931" s="1" t="s">
        <v>27</v>
      </c>
      <c r="C8931" s="1">
        <v>1.0</v>
      </c>
      <c r="E8931" s="1">
        <v>3.0</v>
      </c>
      <c r="F8931" s="1" t="s">
        <v>23</v>
      </c>
      <c r="G8931" s="1" t="s">
        <v>25</v>
      </c>
      <c r="J8931" s="3">
        <f t="shared" si="2"/>
        <v>1</v>
      </c>
      <c r="K8931" s="4">
        <f t="shared" si="3"/>
        <v>3</v>
      </c>
      <c r="L8931" s="4">
        <f t="shared" si="4"/>
        <v>3</v>
      </c>
      <c r="S8931" s="1" t="s">
        <v>8968</v>
      </c>
      <c r="T8931" s="4" t="str">
        <f t="shared" si="5"/>
        <v>Cake</v>
      </c>
      <c r="U8931" s="4" t="str">
        <f t="shared" si="6"/>
        <v>UNKNOWN</v>
      </c>
      <c r="V8931" s="4" t="str">
        <f t="shared" si="7"/>
        <v>Credit Card</v>
      </c>
      <c r="W8931" s="4">
        <f t="shared" ref="W8931:Y8931" si="8938">IF(OR(J8931 = "ERROR", J8931 = ""), "UNKNOWN", J8931)</f>
        <v>1</v>
      </c>
      <c r="X8931" s="4">
        <f t="shared" si="8938"/>
        <v>3</v>
      </c>
      <c r="Y8931" s="4">
        <f t="shared" si="8938"/>
        <v>3</v>
      </c>
      <c r="Z8931" s="4" t="str">
        <f t="shared" si="9"/>
        <v>UNKNOWN</v>
      </c>
    </row>
    <row r="8932">
      <c r="A8932" s="1" t="s">
        <v>8969</v>
      </c>
      <c r="B8932" s="1" t="s">
        <v>81</v>
      </c>
      <c r="C8932" s="1">
        <v>2.0</v>
      </c>
      <c r="D8932" s="1">
        <v>1.5</v>
      </c>
      <c r="E8932" s="1">
        <v>3.0</v>
      </c>
      <c r="F8932" s="1" t="s">
        <v>28</v>
      </c>
      <c r="G8932" s="1" t="s">
        <v>25</v>
      </c>
      <c r="H8932" s="2">
        <v>45167.0</v>
      </c>
      <c r="J8932" s="3">
        <f t="shared" si="2"/>
        <v>2</v>
      </c>
      <c r="K8932" s="4">
        <f t="shared" si="3"/>
        <v>1.5</v>
      </c>
      <c r="L8932" s="4">
        <f t="shared" si="4"/>
        <v>3</v>
      </c>
      <c r="S8932" s="1" t="s">
        <v>8969</v>
      </c>
      <c r="T8932" s="4" t="str">
        <f t="shared" si="5"/>
        <v>Tea</v>
      </c>
      <c r="U8932" s="4" t="str">
        <f t="shared" si="6"/>
        <v>UNKNOWN</v>
      </c>
      <c r="V8932" s="4" t="str">
        <f t="shared" si="7"/>
        <v>Cash</v>
      </c>
      <c r="W8932" s="4">
        <f t="shared" ref="W8932:Y8932" si="8939">IF(OR(J8932 = "ERROR", J8932 = ""), "UNKNOWN", J8932)</f>
        <v>2</v>
      </c>
      <c r="X8932" s="4">
        <f t="shared" si="8939"/>
        <v>1.5</v>
      </c>
      <c r="Y8932" s="4">
        <f t="shared" si="8939"/>
        <v>3</v>
      </c>
      <c r="Z8932" s="5">
        <f t="shared" si="9"/>
        <v>45167</v>
      </c>
    </row>
    <row r="8933">
      <c r="A8933" s="1" t="s">
        <v>8970</v>
      </c>
      <c r="B8933" s="1" t="s">
        <v>27</v>
      </c>
      <c r="C8933" s="1">
        <v>5.0</v>
      </c>
      <c r="D8933" s="1" t="s">
        <v>30</v>
      </c>
      <c r="E8933" s="1">
        <v>15.0</v>
      </c>
      <c r="F8933" s="1" t="s">
        <v>39</v>
      </c>
      <c r="G8933" s="1" t="s">
        <v>29</v>
      </c>
      <c r="H8933" s="1" t="s">
        <v>30</v>
      </c>
      <c r="J8933" s="3">
        <f t="shared" si="2"/>
        <v>5</v>
      </c>
      <c r="K8933" s="4">
        <f t="shared" si="3"/>
        <v>3</v>
      </c>
      <c r="L8933" s="4">
        <f t="shared" si="4"/>
        <v>15</v>
      </c>
      <c r="S8933" s="1" t="s">
        <v>8970</v>
      </c>
      <c r="T8933" s="4" t="str">
        <f t="shared" si="5"/>
        <v>Cake</v>
      </c>
      <c r="U8933" s="4" t="str">
        <f t="shared" si="6"/>
        <v>In-store</v>
      </c>
      <c r="V8933" s="4" t="str">
        <f t="shared" si="7"/>
        <v>Digital Wallet</v>
      </c>
      <c r="W8933" s="4">
        <f t="shared" ref="W8933:Y8933" si="8940">IF(OR(J8933 = "ERROR", J8933 = ""), "UNKNOWN", J8933)</f>
        <v>5</v>
      </c>
      <c r="X8933" s="4">
        <f t="shared" si="8940"/>
        <v>3</v>
      </c>
      <c r="Y8933" s="4">
        <f t="shared" si="8940"/>
        <v>15</v>
      </c>
      <c r="Z8933" s="4" t="str">
        <f t="shared" si="9"/>
        <v>UNKNOWN</v>
      </c>
    </row>
    <row r="8934">
      <c r="A8934" s="1" t="s">
        <v>8971</v>
      </c>
      <c r="B8934" s="1" t="s">
        <v>32</v>
      </c>
      <c r="C8934" s="1">
        <v>1.0</v>
      </c>
      <c r="D8934" s="1">
        <v>1.0</v>
      </c>
      <c r="E8934" s="1">
        <v>1.0</v>
      </c>
      <c r="F8934" s="1" t="s">
        <v>39</v>
      </c>
      <c r="G8934" s="1" t="s">
        <v>29</v>
      </c>
      <c r="H8934" s="2">
        <v>45145.0</v>
      </c>
      <c r="J8934" s="3">
        <f t="shared" si="2"/>
        <v>1</v>
      </c>
      <c r="K8934" s="4">
        <f t="shared" si="3"/>
        <v>1</v>
      </c>
      <c r="L8934" s="4">
        <f t="shared" si="4"/>
        <v>1</v>
      </c>
      <c r="S8934" s="1" t="s">
        <v>8971</v>
      </c>
      <c r="T8934" s="4" t="str">
        <f t="shared" si="5"/>
        <v>Cookie</v>
      </c>
      <c r="U8934" s="4" t="str">
        <f t="shared" si="6"/>
        <v>In-store</v>
      </c>
      <c r="V8934" s="4" t="str">
        <f t="shared" si="7"/>
        <v>Digital Wallet</v>
      </c>
      <c r="W8934" s="4">
        <f t="shared" ref="W8934:Y8934" si="8941">IF(OR(J8934 = "ERROR", J8934 = ""), "UNKNOWN", J8934)</f>
        <v>1</v>
      </c>
      <c r="X8934" s="4">
        <f t="shared" si="8941"/>
        <v>1</v>
      </c>
      <c r="Y8934" s="4">
        <f t="shared" si="8941"/>
        <v>1</v>
      </c>
      <c r="Z8934" s="5">
        <f t="shared" si="9"/>
        <v>45145</v>
      </c>
    </row>
    <row r="8935">
      <c r="A8935" s="1" t="s">
        <v>8972</v>
      </c>
      <c r="B8935" s="1" t="s">
        <v>30</v>
      </c>
      <c r="C8935" s="1">
        <v>1.0</v>
      </c>
      <c r="D8935" s="1">
        <v>4.0</v>
      </c>
      <c r="E8935" s="1">
        <v>4.0</v>
      </c>
      <c r="G8935" s="1" t="s">
        <v>29</v>
      </c>
      <c r="H8935" s="2">
        <v>45089.0</v>
      </c>
      <c r="J8935" s="3">
        <f t="shared" si="2"/>
        <v>1</v>
      </c>
      <c r="K8935" s="4">
        <f t="shared" si="3"/>
        <v>4</v>
      </c>
      <c r="L8935" s="4">
        <f t="shared" si="4"/>
        <v>4</v>
      </c>
      <c r="S8935" s="1" t="s">
        <v>8972</v>
      </c>
      <c r="T8935" s="4" t="str">
        <f t="shared" si="5"/>
        <v>UNKNOWN</v>
      </c>
      <c r="U8935" s="4" t="str">
        <f t="shared" si="6"/>
        <v>In-store</v>
      </c>
      <c r="V8935" s="4" t="str">
        <f t="shared" si="7"/>
        <v>UNKNOWN</v>
      </c>
      <c r="W8935" s="4">
        <f t="shared" ref="W8935:Y8935" si="8942">IF(OR(J8935 = "ERROR", J8935 = ""), "UNKNOWN", J8935)</f>
        <v>1</v>
      </c>
      <c r="X8935" s="4">
        <f t="shared" si="8942"/>
        <v>4</v>
      </c>
      <c r="Y8935" s="4">
        <f t="shared" si="8942"/>
        <v>4</v>
      </c>
      <c r="Z8935" s="5">
        <f t="shared" si="9"/>
        <v>45089</v>
      </c>
    </row>
    <row r="8936">
      <c r="A8936" s="1" t="s">
        <v>8973</v>
      </c>
      <c r="B8936" s="1" t="s">
        <v>22</v>
      </c>
      <c r="C8936" s="1">
        <v>2.0</v>
      </c>
      <c r="D8936" s="1">
        <v>2.0</v>
      </c>
      <c r="E8936" s="1">
        <v>4.0</v>
      </c>
      <c r="G8936" s="1" t="s">
        <v>24</v>
      </c>
      <c r="H8936" s="2">
        <v>45133.0</v>
      </c>
      <c r="J8936" s="3">
        <f t="shared" si="2"/>
        <v>2</v>
      </c>
      <c r="K8936" s="4">
        <f t="shared" si="3"/>
        <v>2</v>
      </c>
      <c r="L8936" s="4">
        <f t="shared" si="4"/>
        <v>4</v>
      </c>
      <c r="S8936" s="1" t="s">
        <v>8973</v>
      </c>
      <c r="T8936" s="4" t="str">
        <f t="shared" si="5"/>
        <v>Coffee</v>
      </c>
      <c r="U8936" s="4" t="str">
        <f t="shared" si="6"/>
        <v>Takeaway</v>
      </c>
      <c r="V8936" s="4" t="str">
        <f t="shared" si="7"/>
        <v>UNKNOWN</v>
      </c>
      <c r="W8936" s="4">
        <f t="shared" ref="W8936:Y8936" si="8943">IF(OR(J8936 = "ERROR", J8936 = ""), "UNKNOWN", J8936)</f>
        <v>2</v>
      </c>
      <c r="X8936" s="4">
        <f t="shared" si="8943"/>
        <v>2</v>
      </c>
      <c r="Y8936" s="4">
        <f t="shared" si="8943"/>
        <v>4</v>
      </c>
      <c r="Z8936" s="5">
        <f t="shared" si="9"/>
        <v>45133</v>
      </c>
    </row>
    <row r="8937">
      <c r="A8937" s="1" t="s">
        <v>8974</v>
      </c>
      <c r="B8937" s="1" t="s">
        <v>22</v>
      </c>
      <c r="C8937" s="1">
        <v>1.0</v>
      </c>
      <c r="D8937" s="1">
        <v>2.0</v>
      </c>
      <c r="E8937" s="1">
        <v>2.0</v>
      </c>
      <c r="G8937" s="1" t="s">
        <v>24</v>
      </c>
      <c r="H8937" s="2">
        <v>45110.0</v>
      </c>
      <c r="J8937" s="3">
        <f t="shared" si="2"/>
        <v>1</v>
      </c>
      <c r="K8937" s="4">
        <f t="shared" si="3"/>
        <v>2</v>
      </c>
      <c r="L8937" s="4">
        <f t="shared" si="4"/>
        <v>2</v>
      </c>
      <c r="S8937" s="1" t="s">
        <v>8974</v>
      </c>
      <c r="T8937" s="4" t="str">
        <f t="shared" si="5"/>
        <v>Coffee</v>
      </c>
      <c r="U8937" s="4" t="str">
        <f t="shared" si="6"/>
        <v>Takeaway</v>
      </c>
      <c r="V8937" s="4" t="str">
        <f t="shared" si="7"/>
        <v>UNKNOWN</v>
      </c>
      <c r="W8937" s="4">
        <f t="shared" ref="W8937:Y8937" si="8944">IF(OR(J8937 = "ERROR", J8937 = ""), "UNKNOWN", J8937)</f>
        <v>1</v>
      </c>
      <c r="X8937" s="4">
        <f t="shared" si="8944"/>
        <v>2</v>
      </c>
      <c r="Y8937" s="4">
        <f t="shared" si="8944"/>
        <v>2</v>
      </c>
      <c r="Z8937" s="5">
        <f t="shared" si="9"/>
        <v>45110</v>
      </c>
    </row>
    <row r="8938">
      <c r="A8938" s="1" t="s">
        <v>8975</v>
      </c>
      <c r="B8938" s="1" t="s">
        <v>44</v>
      </c>
      <c r="C8938" s="1">
        <v>2.0</v>
      </c>
      <c r="D8938" s="1">
        <v>4.0</v>
      </c>
      <c r="E8938" s="1">
        <v>8.0</v>
      </c>
      <c r="F8938" s="1" t="s">
        <v>23</v>
      </c>
      <c r="H8938" s="6">
        <v>45255.0</v>
      </c>
      <c r="J8938" s="3">
        <f t="shared" si="2"/>
        <v>2</v>
      </c>
      <c r="K8938" s="4">
        <f t="shared" si="3"/>
        <v>4</v>
      </c>
      <c r="L8938" s="4">
        <f t="shared" si="4"/>
        <v>8</v>
      </c>
      <c r="S8938" s="1" t="s">
        <v>8975</v>
      </c>
      <c r="T8938" s="4" t="str">
        <f t="shared" si="5"/>
        <v>Sandwich</v>
      </c>
      <c r="U8938" s="4" t="str">
        <f t="shared" si="6"/>
        <v>UNKNOWN</v>
      </c>
      <c r="V8938" s="4" t="str">
        <f t="shared" si="7"/>
        <v>Credit Card</v>
      </c>
      <c r="W8938" s="4">
        <f t="shared" ref="W8938:Y8938" si="8945">IF(OR(J8938 = "ERROR", J8938 = ""), "UNKNOWN", J8938)</f>
        <v>2</v>
      </c>
      <c r="X8938" s="4">
        <f t="shared" si="8945"/>
        <v>4</v>
      </c>
      <c r="Y8938" s="4">
        <f t="shared" si="8945"/>
        <v>8</v>
      </c>
      <c r="Z8938" s="7">
        <f t="shared" si="9"/>
        <v>45255</v>
      </c>
    </row>
    <row r="8939">
      <c r="A8939" s="1" t="s">
        <v>8976</v>
      </c>
      <c r="B8939" s="1" t="s">
        <v>81</v>
      </c>
      <c r="C8939" s="1">
        <v>4.0</v>
      </c>
      <c r="D8939" s="1">
        <v>1.5</v>
      </c>
      <c r="E8939" s="1">
        <v>6.0</v>
      </c>
      <c r="F8939" s="1" t="s">
        <v>39</v>
      </c>
      <c r="H8939" s="2">
        <v>45145.0</v>
      </c>
      <c r="J8939" s="3">
        <f t="shared" si="2"/>
        <v>4</v>
      </c>
      <c r="K8939" s="4">
        <f t="shared" si="3"/>
        <v>1.5</v>
      </c>
      <c r="L8939" s="4">
        <f t="shared" si="4"/>
        <v>6</v>
      </c>
      <c r="S8939" s="1" t="s">
        <v>8976</v>
      </c>
      <c r="T8939" s="4" t="str">
        <f t="shared" si="5"/>
        <v>Tea</v>
      </c>
      <c r="U8939" s="4" t="str">
        <f t="shared" si="6"/>
        <v>UNKNOWN</v>
      </c>
      <c r="V8939" s="4" t="str">
        <f t="shared" si="7"/>
        <v>Digital Wallet</v>
      </c>
      <c r="W8939" s="4">
        <f t="shared" ref="W8939:Y8939" si="8946">IF(OR(J8939 = "ERROR", J8939 = ""), "UNKNOWN", J8939)</f>
        <v>4</v>
      </c>
      <c r="X8939" s="4">
        <f t="shared" si="8946"/>
        <v>1.5</v>
      </c>
      <c r="Y8939" s="4">
        <f t="shared" si="8946"/>
        <v>6</v>
      </c>
      <c r="Z8939" s="5">
        <f t="shared" si="9"/>
        <v>45145</v>
      </c>
    </row>
    <row r="8940">
      <c r="A8940" s="1" t="s">
        <v>8977</v>
      </c>
      <c r="B8940" s="1" t="s">
        <v>36</v>
      </c>
      <c r="C8940" s="1">
        <v>1.0</v>
      </c>
      <c r="D8940" s="1">
        <v>5.0</v>
      </c>
      <c r="E8940" s="1">
        <v>5.0</v>
      </c>
      <c r="F8940" s="1" t="s">
        <v>28</v>
      </c>
      <c r="G8940" s="1" t="s">
        <v>29</v>
      </c>
      <c r="H8940" s="2">
        <v>45138.0</v>
      </c>
      <c r="J8940" s="3">
        <f t="shared" si="2"/>
        <v>1</v>
      </c>
      <c r="K8940" s="4">
        <f t="shared" si="3"/>
        <v>5</v>
      </c>
      <c r="L8940" s="4">
        <f t="shared" si="4"/>
        <v>5</v>
      </c>
      <c r="S8940" s="1" t="s">
        <v>8977</v>
      </c>
      <c r="T8940" s="4" t="str">
        <f t="shared" si="5"/>
        <v>Salad</v>
      </c>
      <c r="U8940" s="4" t="str">
        <f t="shared" si="6"/>
        <v>In-store</v>
      </c>
      <c r="V8940" s="4" t="str">
        <f t="shared" si="7"/>
        <v>Cash</v>
      </c>
      <c r="W8940" s="4">
        <f t="shared" ref="W8940:Y8940" si="8947">IF(OR(J8940 = "ERROR", J8940 = ""), "UNKNOWN", J8940)</f>
        <v>1</v>
      </c>
      <c r="X8940" s="4">
        <f t="shared" si="8947"/>
        <v>5</v>
      </c>
      <c r="Y8940" s="4">
        <f t="shared" si="8947"/>
        <v>5</v>
      </c>
      <c r="Z8940" s="5">
        <f t="shared" si="9"/>
        <v>45138</v>
      </c>
    </row>
    <row r="8941">
      <c r="A8941" s="1" t="s">
        <v>8978</v>
      </c>
      <c r="B8941" s="1" t="s">
        <v>55</v>
      </c>
      <c r="C8941" s="1">
        <v>2.0</v>
      </c>
      <c r="D8941" s="1">
        <v>3.0</v>
      </c>
      <c r="E8941" s="1">
        <v>6.0</v>
      </c>
      <c r="F8941" s="1" t="s">
        <v>23</v>
      </c>
      <c r="H8941" s="2">
        <v>45007.0</v>
      </c>
      <c r="J8941" s="3">
        <f t="shared" si="2"/>
        <v>2</v>
      </c>
      <c r="K8941" s="4">
        <f t="shared" si="3"/>
        <v>3</v>
      </c>
      <c r="L8941" s="4">
        <f t="shared" si="4"/>
        <v>6</v>
      </c>
      <c r="S8941" s="1" t="s">
        <v>8978</v>
      </c>
      <c r="T8941" s="4" t="str">
        <f t="shared" si="5"/>
        <v>Juice</v>
      </c>
      <c r="U8941" s="4" t="str">
        <f t="shared" si="6"/>
        <v>UNKNOWN</v>
      </c>
      <c r="V8941" s="4" t="str">
        <f t="shared" si="7"/>
        <v>Credit Card</v>
      </c>
      <c r="W8941" s="4">
        <f t="shared" ref="W8941:Y8941" si="8948">IF(OR(J8941 = "ERROR", J8941 = ""), "UNKNOWN", J8941)</f>
        <v>2</v>
      </c>
      <c r="X8941" s="4">
        <f t="shared" si="8948"/>
        <v>3</v>
      </c>
      <c r="Y8941" s="4">
        <f t="shared" si="8948"/>
        <v>6</v>
      </c>
      <c r="Z8941" s="5">
        <f t="shared" si="9"/>
        <v>45007</v>
      </c>
    </row>
    <row r="8942">
      <c r="A8942" s="1" t="s">
        <v>8979</v>
      </c>
      <c r="B8942" s="1" t="s">
        <v>36</v>
      </c>
      <c r="C8942" s="1">
        <v>4.0</v>
      </c>
      <c r="D8942" s="1">
        <v>5.0</v>
      </c>
      <c r="E8942" s="1">
        <v>20.0</v>
      </c>
      <c r="F8942" s="1" t="s">
        <v>23</v>
      </c>
      <c r="H8942" s="2">
        <v>45077.0</v>
      </c>
      <c r="J8942" s="3">
        <f t="shared" si="2"/>
        <v>4</v>
      </c>
      <c r="K8942" s="4">
        <f t="shared" si="3"/>
        <v>5</v>
      </c>
      <c r="L8942" s="4">
        <f t="shared" si="4"/>
        <v>20</v>
      </c>
      <c r="S8942" s="1" t="s">
        <v>8979</v>
      </c>
      <c r="T8942" s="4" t="str">
        <f t="shared" si="5"/>
        <v>Salad</v>
      </c>
      <c r="U8942" s="4" t="str">
        <f t="shared" si="6"/>
        <v>UNKNOWN</v>
      </c>
      <c r="V8942" s="4" t="str">
        <f t="shared" si="7"/>
        <v>Credit Card</v>
      </c>
      <c r="W8942" s="4">
        <f t="shared" ref="W8942:Y8942" si="8949">IF(OR(J8942 = "ERROR", J8942 = ""), "UNKNOWN", J8942)</f>
        <v>4</v>
      </c>
      <c r="X8942" s="4">
        <f t="shared" si="8949"/>
        <v>5</v>
      </c>
      <c r="Y8942" s="4">
        <f t="shared" si="8949"/>
        <v>20</v>
      </c>
      <c r="Z8942" s="5">
        <f t="shared" si="9"/>
        <v>45077</v>
      </c>
    </row>
    <row r="8943">
      <c r="A8943" s="1" t="s">
        <v>8980</v>
      </c>
      <c r="B8943" s="1" t="s">
        <v>44</v>
      </c>
      <c r="C8943" s="1">
        <v>2.0</v>
      </c>
      <c r="D8943" s="1">
        <v>4.0</v>
      </c>
      <c r="E8943" s="1" t="s">
        <v>25</v>
      </c>
      <c r="F8943" s="1" t="s">
        <v>28</v>
      </c>
      <c r="G8943" s="1" t="s">
        <v>29</v>
      </c>
      <c r="H8943" s="2">
        <v>45201.0</v>
      </c>
      <c r="J8943" s="3">
        <f t="shared" si="2"/>
        <v>2</v>
      </c>
      <c r="K8943" s="4">
        <f t="shared" si="3"/>
        <v>4</v>
      </c>
      <c r="L8943" s="4">
        <f t="shared" si="4"/>
        <v>8</v>
      </c>
      <c r="S8943" s="1" t="s">
        <v>8980</v>
      </c>
      <c r="T8943" s="4" t="str">
        <f t="shared" si="5"/>
        <v>Sandwich</v>
      </c>
      <c r="U8943" s="4" t="str">
        <f t="shared" si="6"/>
        <v>In-store</v>
      </c>
      <c r="V8943" s="4" t="str">
        <f t="shared" si="7"/>
        <v>Cash</v>
      </c>
      <c r="W8943" s="4">
        <f t="shared" ref="W8943:Y8943" si="8950">IF(OR(J8943 = "ERROR", J8943 = ""), "UNKNOWN", J8943)</f>
        <v>2</v>
      </c>
      <c r="X8943" s="4">
        <f t="shared" si="8950"/>
        <v>4</v>
      </c>
      <c r="Y8943" s="4">
        <f t="shared" si="8950"/>
        <v>8</v>
      </c>
      <c r="Z8943" s="5">
        <f t="shared" si="9"/>
        <v>45201</v>
      </c>
    </row>
    <row r="8944">
      <c r="A8944" s="1" t="s">
        <v>8981</v>
      </c>
      <c r="B8944" s="1" t="s">
        <v>81</v>
      </c>
      <c r="C8944" s="1">
        <v>2.0</v>
      </c>
      <c r="D8944" s="1">
        <v>1.5</v>
      </c>
      <c r="F8944" s="1" t="s">
        <v>23</v>
      </c>
      <c r="G8944" s="1" t="s">
        <v>24</v>
      </c>
      <c r="H8944" s="2">
        <v>45102.0</v>
      </c>
      <c r="J8944" s="3">
        <f t="shared" si="2"/>
        <v>2</v>
      </c>
      <c r="K8944" s="4">
        <f t="shared" si="3"/>
        <v>1.5</v>
      </c>
      <c r="L8944" s="4">
        <f t="shared" si="4"/>
        <v>3</v>
      </c>
      <c r="S8944" s="1" t="s">
        <v>8981</v>
      </c>
      <c r="T8944" s="4" t="str">
        <f t="shared" si="5"/>
        <v>Tea</v>
      </c>
      <c r="U8944" s="4" t="str">
        <f t="shared" si="6"/>
        <v>Takeaway</v>
      </c>
      <c r="V8944" s="4" t="str">
        <f t="shared" si="7"/>
        <v>Credit Card</v>
      </c>
      <c r="W8944" s="4">
        <f t="shared" ref="W8944:Y8944" si="8951">IF(OR(J8944 = "ERROR", J8944 = ""), "UNKNOWN", J8944)</f>
        <v>2</v>
      </c>
      <c r="X8944" s="4">
        <f t="shared" si="8951"/>
        <v>1.5</v>
      </c>
      <c r="Y8944" s="4">
        <f t="shared" si="8951"/>
        <v>3</v>
      </c>
      <c r="Z8944" s="5">
        <f t="shared" si="9"/>
        <v>45102</v>
      </c>
    </row>
    <row r="8945">
      <c r="A8945" s="1" t="s">
        <v>8982</v>
      </c>
      <c r="B8945" s="1" t="s">
        <v>22</v>
      </c>
      <c r="C8945" s="1">
        <v>5.0</v>
      </c>
      <c r="D8945" s="1">
        <v>2.0</v>
      </c>
      <c r="E8945" s="1">
        <v>10.0</v>
      </c>
      <c r="G8945" s="1" t="s">
        <v>30</v>
      </c>
      <c r="H8945" s="2">
        <v>45040.0</v>
      </c>
      <c r="J8945" s="3">
        <f t="shared" si="2"/>
        <v>5</v>
      </c>
      <c r="K8945" s="4">
        <f t="shared" si="3"/>
        <v>2</v>
      </c>
      <c r="L8945" s="4">
        <f t="shared" si="4"/>
        <v>10</v>
      </c>
      <c r="S8945" s="1" t="s">
        <v>8982</v>
      </c>
      <c r="T8945" s="4" t="str">
        <f t="shared" si="5"/>
        <v>Coffee</v>
      </c>
      <c r="U8945" s="4" t="str">
        <f t="shared" si="6"/>
        <v>UNKNOWN</v>
      </c>
      <c r="V8945" s="4" t="str">
        <f t="shared" si="7"/>
        <v>UNKNOWN</v>
      </c>
      <c r="W8945" s="4">
        <f t="shared" ref="W8945:Y8945" si="8952">IF(OR(J8945 = "ERROR", J8945 = ""), "UNKNOWN", J8945)</f>
        <v>5</v>
      </c>
      <c r="X8945" s="4">
        <f t="shared" si="8952"/>
        <v>2</v>
      </c>
      <c r="Y8945" s="4">
        <f t="shared" si="8952"/>
        <v>10</v>
      </c>
      <c r="Z8945" s="5">
        <f t="shared" si="9"/>
        <v>45040</v>
      </c>
    </row>
    <row r="8946">
      <c r="A8946" s="1" t="s">
        <v>8983</v>
      </c>
      <c r="B8946" s="1" t="s">
        <v>32</v>
      </c>
      <c r="C8946" s="1">
        <v>5.0</v>
      </c>
      <c r="D8946" s="1">
        <v>1.0</v>
      </c>
      <c r="E8946" s="1">
        <v>5.0</v>
      </c>
      <c r="F8946" s="1" t="s">
        <v>23</v>
      </c>
      <c r="G8946" s="1" t="s">
        <v>29</v>
      </c>
      <c r="H8946" s="2">
        <v>45128.0</v>
      </c>
      <c r="J8946" s="3">
        <f t="shared" si="2"/>
        <v>5</v>
      </c>
      <c r="K8946" s="4">
        <f t="shared" si="3"/>
        <v>1</v>
      </c>
      <c r="L8946" s="4">
        <f t="shared" si="4"/>
        <v>5</v>
      </c>
      <c r="S8946" s="1" t="s">
        <v>8983</v>
      </c>
      <c r="T8946" s="4" t="str">
        <f t="shared" si="5"/>
        <v>Cookie</v>
      </c>
      <c r="U8946" s="4" t="str">
        <f t="shared" si="6"/>
        <v>In-store</v>
      </c>
      <c r="V8946" s="4" t="str">
        <f t="shared" si="7"/>
        <v>Credit Card</v>
      </c>
      <c r="W8946" s="4">
        <f t="shared" ref="W8946:Y8946" si="8953">IF(OR(J8946 = "ERROR", J8946 = ""), "UNKNOWN", J8946)</f>
        <v>5</v>
      </c>
      <c r="X8946" s="4">
        <f t="shared" si="8953"/>
        <v>1</v>
      </c>
      <c r="Y8946" s="4">
        <f t="shared" si="8953"/>
        <v>5</v>
      </c>
      <c r="Z8946" s="5">
        <f t="shared" si="9"/>
        <v>45128</v>
      </c>
    </row>
    <row r="8947">
      <c r="A8947" s="1" t="s">
        <v>8984</v>
      </c>
      <c r="B8947" s="1" t="s">
        <v>32</v>
      </c>
      <c r="C8947" s="1">
        <v>2.0</v>
      </c>
      <c r="D8947" s="1">
        <v>1.0</v>
      </c>
      <c r="E8947" s="1">
        <v>2.0</v>
      </c>
      <c r="F8947" s="1" t="s">
        <v>28</v>
      </c>
      <c r="G8947" s="1" t="s">
        <v>24</v>
      </c>
      <c r="H8947" s="2">
        <v>44982.0</v>
      </c>
      <c r="J8947" s="3">
        <f t="shared" si="2"/>
        <v>2</v>
      </c>
      <c r="K8947" s="4">
        <f t="shared" si="3"/>
        <v>1</v>
      </c>
      <c r="L8947" s="4">
        <f t="shared" si="4"/>
        <v>2</v>
      </c>
      <c r="S8947" s="1" t="s">
        <v>8984</v>
      </c>
      <c r="T8947" s="4" t="str">
        <f t="shared" si="5"/>
        <v>Cookie</v>
      </c>
      <c r="U8947" s="4" t="str">
        <f t="shared" si="6"/>
        <v>Takeaway</v>
      </c>
      <c r="V8947" s="4" t="str">
        <f t="shared" si="7"/>
        <v>Cash</v>
      </c>
      <c r="W8947" s="4">
        <f t="shared" ref="W8947:Y8947" si="8954">IF(OR(J8947 = "ERROR", J8947 = ""), "UNKNOWN", J8947)</f>
        <v>2</v>
      </c>
      <c r="X8947" s="4">
        <f t="shared" si="8954"/>
        <v>1</v>
      </c>
      <c r="Y8947" s="4">
        <f t="shared" si="8954"/>
        <v>2</v>
      </c>
      <c r="Z8947" s="5">
        <f t="shared" si="9"/>
        <v>44982</v>
      </c>
    </row>
    <row r="8948">
      <c r="A8948" s="1" t="s">
        <v>8985</v>
      </c>
      <c r="B8948" s="1" t="s">
        <v>44</v>
      </c>
      <c r="C8948" s="1">
        <v>3.0</v>
      </c>
      <c r="D8948" s="1">
        <v>4.0</v>
      </c>
      <c r="E8948" s="1">
        <v>12.0</v>
      </c>
      <c r="F8948" s="1" t="s">
        <v>23</v>
      </c>
      <c r="G8948" s="1" t="s">
        <v>29</v>
      </c>
      <c r="H8948" s="2">
        <v>45072.0</v>
      </c>
      <c r="J8948" s="3">
        <f t="shared" si="2"/>
        <v>3</v>
      </c>
      <c r="K8948" s="4">
        <f t="shared" si="3"/>
        <v>4</v>
      </c>
      <c r="L8948" s="4">
        <f t="shared" si="4"/>
        <v>12</v>
      </c>
      <c r="S8948" s="1" t="s">
        <v>8985</v>
      </c>
      <c r="T8948" s="4" t="str">
        <f t="shared" si="5"/>
        <v>Sandwich</v>
      </c>
      <c r="U8948" s="4" t="str">
        <f t="shared" si="6"/>
        <v>In-store</v>
      </c>
      <c r="V8948" s="4" t="str">
        <f t="shared" si="7"/>
        <v>Credit Card</v>
      </c>
      <c r="W8948" s="4">
        <f t="shared" ref="W8948:Y8948" si="8955">IF(OR(J8948 = "ERROR", J8948 = ""), "UNKNOWN", J8948)</f>
        <v>3</v>
      </c>
      <c r="X8948" s="4">
        <f t="shared" si="8955"/>
        <v>4</v>
      </c>
      <c r="Y8948" s="4">
        <f t="shared" si="8955"/>
        <v>12</v>
      </c>
      <c r="Z8948" s="5">
        <f t="shared" si="9"/>
        <v>45072</v>
      </c>
    </row>
    <row r="8949">
      <c r="A8949" s="1" t="s">
        <v>8986</v>
      </c>
      <c r="C8949" s="1">
        <v>2.0</v>
      </c>
      <c r="D8949" s="1">
        <v>2.0</v>
      </c>
      <c r="E8949" s="1">
        <v>4.0</v>
      </c>
      <c r="F8949" s="1" t="s">
        <v>23</v>
      </c>
      <c r="G8949" s="1" t="s">
        <v>25</v>
      </c>
      <c r="H8949" s="6">
        <v>45247.0</v>
      </c>
      <c r="J8949" s="3">
        <f t="shared" si="2"/>
        <v>2</v>
      </c>
      <c r="K8949" s="4">
        <f t="shared" si="3"/>
        <v>2</v>
      </c>
      <c r="L8949" s="4">
        <f t="shared" si="4"/>
        <v>4</v>
      </c>
      <c r="S8949" s="1" t="s">
        <v>8986</v>
      </c>
      <c r="T8949" s="4" t="str">
        <f t="shared" si="5"/>
        <v>UNKNOWN</v>
      </c>
      <c r="U8949" s="4" t="str">
        <f t="shared" si="6"/>
        <v>UNKNOWN</v>
      </c>
      <c r="V8949" s="4" t="str">
        <f t="shared" si="7"/>
        <v>Credit Card</v>
      </c>
      <c r="W8949" s="4">
        <f t="shared" ref="W8949:Y8949" si="8956">IF(OR(J8949 = "ERROR", J8949 = ""), "UNKNOWN", J8949)</f>
        <v>2</v>
      </c>
      <c r="X8949" s="4">
        <f t="shared" si="8956"/>
        <v>2</v>
      </c>
      <c r="Y8949" s="4">
        <f t="shared" si="8956"/>
        <v>4</v>
      </c>
      <c r="Z8949" s="7">
        <f t="shared" si="9"/>
        <v>45247</v>
      </c>
    </row>
    <row r="8950">
      <c r="A8950" s="1" t="s">
        <v>8987</v>
      </c>
      <c r="B8950" s="1" t="s">
        <v>27</v>
      </c>
      <c r="D8950" s="1">
        <v>3.0</v>
      </c>
      <c r="E8950" s="1">
        <v>6.0</v>
      </c>
      <c r="G8950" s="1" t="s">
        <v>24</v>
      </c>
      <c r="H8950" s="2">
        <v>45013.0</v>
      </c>
      <c r="J8950" s="3">
        <f t="shared" si="2"/>
        <v>2</v>
      </c>
      <c r="K8950" s="4">
        <f t="shared" si="3"/>
        <v>3</v>
      </c>
      <c r="L8950" s="4">
        <f t="shared" si="4"/>
        <v>6</v>
      </c>
      <c r="S8950" s="1" t="s">
        <v>8987</v>
      </c>
      <c r="T8950" s="4" t="str">
        <f t="shared" si="5"/>
        <v>Cake</v>
      </c>
      <c r="U8950" s="4" t="str">
        <f t="shared" si="6"/>
        <v>Takeaway</v>
      </c>
      <c r="V8950" s="4" t="str">
        <f t="shared" si="7"/>
        <v>UNKNOWN</v>
      </c>
      <c r="W8950" s="4">
        <f t="shared" ref="W8950:Y8950" si="8957">IF(OR(J8950 = "ERROR", J8950 = ""), "UNKNOWN", J8950)</f>
        <v>2</v>
      </c>
      <c r="X8950" s="4">
        <f t="shared" si="8957"/>
        <v>3</v>
      </c>
      <c r="Y8950" s="4">
        <f t="shared" si="8957"/>
        <v>6</v>
      </c>
      <c r="Z8950" s="5">
        <f t="shared" si="9"/>
        <v>45013</v>
      </c>
    </row>
    <row r="8951">
      <c r="A8951" s="1" t="s">
        <v>8988</v>
      </c>
      <c r="B8951" s="1" t="s">
        <v>81</v>
      </c>
      <c r="C8951" s="1">
        <v>2.0</v>
      </c>
      <c r="D8951" s="1">
        <v>1.5</v>
      </c>
      <c r="E8951" s="1">
        <v>3.0</v>
      </c>
      <c r="F8951" s="1" t="s">
        <v>23</v>
      </c>
      <c r="G8951" s="1" t="s">
        <v>24</v>
      </c>
      <c r="H8951" s="2">
        <v>45029.0</v>
      </c>
      <c r="J8951" s="3">
        <f t="shared" si="2"/>
        <v>2</v>
      </c>
      <c r="K8951" s="4">
        <f t="shared" si="3"/>
        <v>1.5</v>
      </c>
      <c r="L8951" s="4">
        <f t="shared" si="4"/>
        <v>3</v>
      </c>
      <c r="S8951" s="1" t="s">
        <v>8988</v>
      </c>
      <c r="T8951" s="4" t="str">
        <f t="shared" si="5"/>
        <v>Tea</v>
      </c>
      <c r="U8951" s="4" t="str">
        <f t="shared" si="6"/>
        <v>Takeaway</v>
      </c>
      <c r="V8951" s="4" t="str">
        <f t="shared" si="7"/>
        <v>Credit Card</v>
      </c>
      <c r="W8951" s="4">
        <f t="shared" ref="W8951:Y8951" si="8958">IF(OR(J8951 = "ERROR", J8951 = ""), "UNKNOWN", J8951)</f>
        <v>2</v>
      </c>
      <c r="X8951" s="4">
        <f t="shared" si="8958"/>
        <v>1.5</v>
      </c>
      <c r="Y8951" s="4">
        <f t="shared" si="8958"/>
        <v>3</v>
      </c>
      <c r="Z8951" s="5">
        <f t="shared" si="9"/>
        <v>45029</v>
      </c>
    </row>
    <row r="8952">
      <c r="A8952" s="1" t="s">
        <v>8989</v>
      </c>
      <c r="B8952" s="1" t="s">
        <v>36</v>
      </c>
      <c r="C8952" s="1">
        <v>2.0</v>
      </c>
      <c r="D8952" s="1">
        <v>5.0</v>
      </c>
      <c r="E8952" s="1">
        <v>10.0</v>
      </c>
      <c r="F8952" s="1" t="s">
        <v>23</v>
      </c>
      <c r="G8952" s="1" t="s">
        <v>25</v>
      </c>
      <c r="H8952" s="2">
        <v>45015.0</v>
      </c>
      <c r="J8952" s="3">
        <f t="shared" si="2"/>
        <v>2</v>
      </c>
      <c r="K8952" s="4">
        <f t="shared" si="3"/>
        <v>5</v>
      </c>
      <c r="L8952" s="4">
        <f t="shared" si="4"/>
        <v>10</v>
      </c>
      <c r="S8952" s="1" t="s">
        <v>8989</v>
      </c>
      <c r="T8952" s="4" t="str">
        <f t="shared" si="5"/>
        <v>Salad</v>
      </c>
      <c r="U8952" s="4" t="str">
        <f t="shared" si="6"/>
        <v>UNKNOWN</v>
      </c>
      <c r="V8952" s="4" t="str">
        <f t="shared" si="7"/>
        <v>Credit Card</v>
      </c>
      <c r="W8952" s="4">
        <f t="shared" ref="W8952:Y8952" si="8959">IF(OR(J8952 = "ERROR", J8952 = ""), "UNKNOWN", J8952)</f>
        <v>2</v>
      </c>
      <c r="X8952" s="4">
        <f t="shared" si="8959"/>
        <v>5</v>
      </c>
      <c r="Y8952" s="4">
        <f t="shared" si="8959"/>
        <v>10</v>
      </c>
      <c r="Z8952" s="5">
        <f t="shared" si="9"/>
        <v>45015</v>
      </c>
    </row>
    <row r="8953">
      <c r="A8953" s="1" t="s">
        <v>8990</v>
      </c>
      <c r="B8953" s="1" t="s">
        <v>41</v>
      </c>
      <c r="C8953" s="1">
        <v>1.0</v>
      </c>
      <c r="E8953" s="1">
        <v>4.0</v>
      </c>
      <c r="H8953" s="2">
        <v>45170.0</v>
      </c>
      <c r="J8953" s="3">
        <f t="shared" si="2"/>
        <v>1</v>
      </c>
      <c r="K8953" s="4">
        <f t="shared" si="3"/>
        <v>4</v>
      </c>
      <c r="L8953" s="4">
        <f t="shared" si="4"/>
        <v>4</v>
      </c>
      <c r="S8953" s="1" t="s">
        <v>8990</v>
      </c>
      <c r="T8953" s="4" t="str">
        <f t="shared" si="5"/>
        <v>Smoothie</v>
      </c>
      <c r="U8953" s="4" t="str">
        <f t="shared" si="6"/>
        <v>UNKNOWN</v>
      </c>
      <c r="V8953" s="4" t="str">
        <f t="shared" si="7"/>
        <v>UNKNOWN</v>
      </c>
      <c r="W8953" s="4">
        <f t="shared" ref="W8953:Y8953" si="8960">IF(OR(J8953 = "ERROR", J8953 = ""), "UNKNOWN", J8953)</f>
        <v>1</v>
      </c>
      <c r="X8953" s="4">
        <f t="shared" si="8960"/>
        <v>4</v>
      </c>
      <c r="Y8953" s="4">
        <f t="shared" si="8960"/>
        <v>4</v>
      </c>
      <c r="Z8953" s="5">
        <f t="shared" si="9"/>
        <v>45170</v>
      </c>
    </row>
    <row r="8954">
      <c r="A8954" s="1" t="s">
        <v>8991</v>
      </c>
      <c r="B8954" s="1" t="s">
        <v>36</v>
      </c>
      <c r="C8954" s="1">
        <v>3.0</v>
      </c>
      <c r="D8954" s="1">
        <v>5.0</v>
      </c>
      <c r="E8954" s="1">
        <v>15.0</v>
      </c>
      <c r="F8954" s="1" t="s">
        <v>23</v>
      </c>
      <c r="H8954" s="2">
        <v>45142.0</v>
      </c>
      <c r="J8954" s="3">
        <f t="shared" si="2"/>
        <v>3</v>
      </c>
      <c r="K8954" s="4">
        <f t="shared" si="3"/>
        <v>5</v>
      </c>
      <c r="L8954" s="4">
        <f t="shared" si="4"/>
        <v>15</v>
      </c>
      <c r="S8954" s="1" t="s">
        <v>8991</v>
      </c>
      <c r="T8954" s="4" t="str">
        <f t="shared" si="5"/>
        <v>Salad</v>
      </c>
      <c r="U8954" s="4" t="str">
        <f t="shared" si="6"/>
        <v>UNKNOWN</v>
      </c>
      <c r="V8954" s="4" t="str">
        <f t="shared" si="7"/>
        <v>Credit Card</v>
      </c>
      <c r="W8954" s="4">
        <f t="shared" ref="W8954:Y8954" si="8961">IF(OR(J8954 = "ERROR", J8954 = ""), "UNKNOWN", J8954)</f>
        <v>3</v>
      </c>
      <c r="X8954" s="4">
        <f t="shared" si="8961"/>
        <v>5</v>
      </c>
      <c r="Y8954" s="4">
        <f t="shared" si="8961"/>
        <v>15</v>
      </c>
      <c r="Z8954" s="5">
        <f t="shared" si="9"/>
        <v>45142</v>
      </c>
    </row>
    <row r="8955">
      <c r="A8955" s="1" t="s">
        <v>8992</v>
      </c>
      <c r="B8955" s="1" t="s">
        <v>44</v>
      </c>
      <c r="C8955" s="1">
        <v>2.0</v>
      </c>
      <c r="D8955" s="1">
        <v>4.0</v>
      </c>
      <c r="E8955" s="1">
        <v>8.0</v>
      </c>
      <c r="F8955" s="1" t="s">
        <v>23</v>
      </c>
      <c r="H8955" s="2">
        <v>45173.0</v>
      </c>
      <c r="J8955" s="3">
        <f t="shared" si="2"/>
        <v>2</v>
      </c>
      <c r="K8955" s="4">
        <f t="shared" si="3"/>
        <v>4</v>
      </c>
      <c r="L8955" s="4">
        <f t="shared" si="4"/>
        <v>8</v>
      </c>
      <c r="S8955" s="1" t="s">
        <v>8992</v>
      </c>
      <c r="T8955" s="4" t="str">
        <f t="shared" si="5"/>
        <v>Sandwich</v>
      </c>
      <c r="U8955" s="4" t="str">
        <f t="shared" si="6"/>
        <v>UNKNOWN</v>
      </c>
      <c r="V8955" s="4" t="str">
        <f t="shared" si="7"/>
        <v>Credit Card</v>
      </c>
      <c r="W8955" s="4">
        <f t="shared" ref="W8955:Y8955" si="8962">IF(OR(J8955 = "ERROR", J8955 = ""), "UNKNOWN", J8955)</f>
        <v>2</v>
      </c>
      <c r="X8955" s="4">
        <f t="shared" si="8962"/>
        <v>4</v>
      </c>
      <c r="Y8955" s="4">
        <f t="shared" si="8962"/>
        <v>8</v>
      </c>
      <c r="Z8955" s="5">
        <f t="shared" si="9"/>
        <v>45173</v>
      </c>
    </row>
    <row r="8956">
      <c r="A8956" s="1" t="s">
        <v>8993</v>
      </c>
      <c r="B8956" s="1" t="s">
        <v>41</v>
      </c>
      <c r="C8956" s="1">
        <v>5.0</v>
      </c>
      <c r="D8956" s="1">
        <v>4.0</v>
      </c>
      <c r="E8956" s="1">
        <v>20.0</v>
      </c>
      <c r="F8956" s="1" t="s">
        <v>23</v>
      </c>
      <c r="G8956" s="1" t="s">
        <v>29</v>
      </c>
      <c r="H8956" s="2">
        <v>45030.0</v>
      </c>
      <c r="J8956" s="3">
        <f t="shared" si="2"/>
        <v>5</v>
      </c>
      <c r="K8956" s="4">
        <f t="shared" si="3"/>
        <v>4</v>
      </c>
      <c r="L8956" s="4">
        <f t="shared" si="4"/>
        <v>20</v>
      </c>
      <c r="S8956" s="1" t="s">
        <v>8993</v>
      </c>
      <c r="T8956" s="4" t="str">
        <f t="shared" si="5"/>
        <v>Smoothie</v>
      </c>
      <c r="U8956" s="4" t="str">
        <f t="shared" si="6"/>
        <v>In-store</v>
      </c>
      <c r="V8956" s="4" t="str">
        <f t="shared" si="7"/>
        <v>Credit Card</v>
      </c>
      <c r="W8956" s="4">
        <f t="shared" ref="W8956:Y8956" si="8963">IF(OR(J8956 = "ERROR", J8956 = ""), "UNKNOWN", J8956)</f>
        <v>5</v>
      </c>
      <c r="X8956" s="4">
        <f t="shared" si="8963"/>
        <v>4</v>
      </c>
      <c r="Y8956" s="4">
        <f t="shared" si="8963"/>
        <v>20</v>
      </c>
      <c r="Z8956" s="5">
        <f t="shared" si="9"/>
        <v>45030</v>
      </c>
    </row>
    <row r="8957">
      <c r="A8957" s="1" t="s">
        <v>8994</v>
      </c>
      <c r="B8957" s="1" t="s">
        <v>44</v>
      </c>
      <c r="C8957" s="1">
        <v>3.0</v>
      </c>
      <c r="D8957" s="1">
        <v>4.0</v>
      </c>
      <c r="E8957" s="1">
        <v>12.0</v>
      </c>
      <c r="H8957" s="2">
        <v>45078.0</v>
      </c>
      <c r="J8957" s="3">
        <f t="shared" si="2"/>
        <v>3</v>
      </c>
      <c r="K8957" s="4">
        <f t="shared" si="3"/>
        <v>4</v>
      </c>
      <c r="L8957" s="4">
        <f t="shared" si="4"/>
        <v>12</v>
      </c>
      <c r="S8957" s="1" t="s">
        <v>8994</v>
      </c>
      <c r="T8957" s="4" t="str">
        <f t="shared" si="5"/>
        <v>Sandwich</v>
      </c>
      <c r="U8957" s="4" t="str">
        <f t="shared" si="6"/>
        <v>UNKNOWN</v>
      </c>
      <c r="V8957" s="4" t="str">
        <f t="shared" si="7"/>
        <v>UNKNOWN</v>
      </c>
      <c r="W8957" s="4">
        <f t="shared" ref="W8957:Y8957" si="8964">IF(OR(J8957 = "ERROR", J8957 = ""), "UNKNOWN", J8957)</f>
        <v>3</v>
      </c>
      <c r="X8957" s="4">
        <f t="shared" si="8964"/>
        <v>4</v>
      </c>
      <c r="Y8957" s="4">
        <f t="shared" si="8964"/>
        <v>12</v>
      </c>
      <c r="Z8957" s="5">
        <f t="shared" si="9"/>
        <v>45078</v>
      </c>
    </row>
    <row r="8958">
      <c r="A8958" s="1" t="s">
        <v>8995</v>
      </c>
      <c r="B8958" s="1" t="s">
        <v>36</v>
      </c>
      <c r="C8958" s="1">
        <v>1.0</v>
      </c>
      <c r="D8958" s="1">
        <v>5.0</v>
      </c>
      <c r="F8958" s="1" t="s">
        <v>23</v>
      </c>
      <c r="G8958" s="1" t="s">
        <v>29</v>
      </c>
      <c r="H8958" s="2">
        <v>45026.0</v>
      </c>
      <c r="J8958" s="3">
        <f t="shared" si="2"/>
        <v>1</v>
      </c>
      <c r="K8958" s="4">
        <f t="shared" si="3"/>
        <v>5</v>
      </c>
      <c r="L8958" s="4">
        <f t="shared" si="4"/>
        <v>5</v>
      </c>
      <c r="S8958" s="1" t="s">
        <v>8995</v>
      </c>
      <c r="T8958" s="4" t="str">
        <f t="shared" si="5"/>
        <v>Salad</v>
      </c>
      <c r="U8958" s="4" t="str">
        <f t="shared" si="6"/>
        <v>In-store</v>
      </c>
      <c r="V8958" s="4" t="str">
        <f t="shared" si="7"/>
        <v>Credit Card</v>
      </c>
      <c r="W8958" s="4">
        <f t="shared" ref="W8958:Y8958" si="8965">IF(OR(J8958 = "ERROR", J8958 = ""), "UNKNOWN", J8958)</f>
        <v>1</v>
      </c>
      <c r="X8958" s="4">
        <f t="shared" si="8965"/>
        <v>5</v>
      </c>
      <c r="Y8958" s="4">
        <f t="shared" si="8965"/>
        <v>5</v>
      </c>
      <c r="Z8958" s="5">
        <f t="shared" si="9"/>
        <v>45026</v>
      </c>
    </row>
    <row r="8959">
      <c r="A8959" s="1" t="s">
        <v>8996</v>
      </c>
      <c r="B8959" s="1" t="s">
        <v>55</v>
      </c>
      <c r="C8959" s="1">
        <v>4.0</v>
      </c>
      <c r="D8959" s="1">
        <v>3.0</v>
      </c>
      <c r="E8959" s="1">
        <v>12.0</v>
      </c>
      <c r="G8959" s="1" t="s">
        <v>30</v>
      </c>
      <c r="H8959" s="2">
        <v>45155.0</v>
      </c>
      <c r="J8959" s="3">
        <f t="shared" si="2"/>
        <v>4</v>
      </c>
      <c r="K8959" s="4">
        <f t="shared" si="3"/>
        <v>3</v>
      </c>
      <c r="L8959" s="4">
        <f t="shared" si="4"/>
        <v>12</v>
      </c>
      <c r="S8959" s="1" t="s">
        <v>8996</v>
      </c>
      <c r="T8959" s="4" t="str">
        <f t="shared" si="5"/>
        <v>Juice</v>
      </c>
      <c r="U8959" s="4" t="str">
        <f t="shared" si="6"/>
        <v>UNKNOWN</v>
      </c>
      <c r="V8959" s="4" t="str">
        <f t="shared" si="7"/>
        <v>UNKNOWN</v>
      </c>
      <c r="W8959" s="4">
        <f t="shared" ref="W8959:Y8959" si="8966">IF(OR(J8959 = "ERROR", J8959 = ""), "UNKNOWN", J8959)</f>
        <v>4</v>
      </c>
      <c r="X8959" s="4">
        <f t="shared" si="8966"/>
        <v>3</v>
      </c>
      <c r="Y8959" s="4">
        <f t="shared" si="8966"/>
        <v>12</v>
      </c>
      <c r="Z8959" s="5">
        <f t="shared" si="9"/>
        <v>45155</v>
      </c>
    </row>
    <row r="8960">
      <c r="A8960" s="1" t="s">
        <v>8997</v>
      </c>
      <c r="B8960" s="1" t="s">
        <v>55</v>
      </c>
      <c r="C8960" s="1">
        <v>1.0</v>
      </c>
      <c r="D8960" s="1">
        <v>3.0</v>
      </c>
      <c r="E8960" s="1">
        <v>3.0</v>
      </c>
      <c r="F8960" s="1" t="s">
        <v>28</v>
      </c>
      <c r="G8960" s="1" t="s">
        <v>24</v>
      </c>
      <c r="H8960" s="2">
        <v>45155.0</v>
      </c>
      <c r="J8960" s="3">
        <f t="shared" si="2"/>
        <v>1</v>
      </c>
      <c r="K8960" s="4">
        <f t="shared" si="3"/>
        <v>3</v>
      </c>
      <c r="L8960" s="4">
        <f t="shared" si="4"/>
        <v>3</v>
      </c>
      <c r="S8960" s="1" t="s">
        <v>8997</v>
      </c>
      <c r="T8960" s="4" t="str">
        <f t="shared" si="5"/>
        <v>Juice</v>
      </c>
      <c r="U8960" s="4" t="str">
        <f t="shared" si="6"/>
        <v>Takeaway</v>
      </c>
      <c r="V8960" s="4" t="str">
        <f t="shared" si="7"/>
        <v>Cash</v>
      </c>
      <c r="W8960" s="4">
        <f t="shared" ref="W8960:Y8960" si="8967">IF(OR(J8960 = "ERROR", J8960 = ""), "UNKNOWN", J8960)</f>
        <v>1</v>
      </c>
      <c r="X8960" s="4">
        <f t="shared" si="8967"/>
        <v>3</v>
      </c>
      <c r="Y8960" s="4">
        <f t="shared" si="8967"/>
        <v>3</v>
      </c>
      <c r="Z8960" s="5">
        <f t="shared" si="9"/>
        <v>45155</v>
      </c>
    </row>
    <row r="8961">
      <c r="A8961" s="1" t="s">
        <v>8998</v>
      </c>
      <c r="C8961" s="1">
        <v>4.0</v>
      </c>
      <c r="D8961" s="1" t="s">
        <v>25</v>
      </c>
      <c r="E8961" s="1">
        <v>12.0</v>
      </c>
      <c r="F8961" s="1" t="s">
        <v>23</v>
      </c>
      <c r="G8961" s="1" t="s">
        <v>24</v>
      </c>
      <c r="H8961" s="6">
        <v>45253.0</v>
      </c>
      <c r="J8961" s="3">
        <f t="shared" si="2"/>
        <v>4</v>
      </c>
      <c r="K8961" s="4">
        <f t="shared" si="3"/>
        <v>3</v>
      </c>
      <c r="L8961" s="4">
        <f t="shared" si="4"/>
        <v>12</v>
      </c>
      <c r="S8961" s="1" t="s">
        <v>8998</v>
      </c>
      <c r="T8961" s="4" t="str">
        <f t="shared" si="5"/>
        <v>UNKNOWN</v>
      </c>
      <c r="U8961" s="4" t="str">
        <f t="shared" si="6"/>
        <v>Takeaway</v>
      </c>
      <c r="V8961" s="4" t="str">
        <f t="shared" si="7"/>
        <v>Credit Card</v>
      </c>
      <c r="W8961" s="4">
        <f t="shared" ref="W8961:Y8961" si="8968">IF(OR(J8961 = "ERROR", J8961 = ""), "UNKNOWN", J8961)</f>
        <v>4</v>
      </c>
      <c r="X8961" s="4">
        <f t="shared" si="8968"/>
        <v>3</v>
      </c>
      <c r="Y8961" s="4">
        <f t="shared" si="8968"/>
        <v>12</v>
      </c>
      <c r="Z8961" s="7">
        <f t="shared" si="9"/>
        <v>45253</v>
      </c>
    </row>
    <row r="8962">
      <c r="A8962" s="1" t="s">
        <v>8999</v>
      </c>
      <c r="B8962" s="1" t="s">
        <v>22</v>
      </c>
      <c r="C8962" s="1">
        <v>1.0</v>
      </c>
      <c r="D8962" s="1">
        <v>2.0</v>
      </c>
      <c r="E8962" s="1">
        <v>2.0</v>
      </c>
      <c r="F8962" s="1" t="s">
        <v>39</v>
      </c>
      <c r="G8962" s="1" t="s">
        <v>24</v>
      </c>
      <c r="H8962" s="6">
        <v>45215.0</v>
      </c>
      <c r="J8962" s="3">
        <f t="shared" si="2"/>
        <v>1</v>
      </c>
      <c r="K8962" s="4">
        <f t="shared" si="3"/>
        <v>2</v>
      </c>
      <c r="L8962" s="4">
        <f t="shared" si="4"/>
        <v>2</v>
      </c>
      <c r="S8962" s="1" t="s">
        <v>8999</v>
      </c>
      <c r="T8962" s="4" t="str">
        <f t="shared" si="5"/>
        <v>Coffee</v>
      </c>
      <c r="U8962" s="4" t="str">
        <f t="shared" si="6"/>
        <v>Takeaway</v>
      </c>
      <c r="V8962" s="4" t="str">
        <f t="shared" si="7"/>
        <v>Digital Wallet</v>
      </c>
      <c r="W8962" s="4">
        <f t="shared" ref="W8962:Y8962" si="8969">IF(OR(J8962 = "ERROR", J8962 = ""), "UNKNOWN", J8962)</f>
        <v>1</v>
      </c>
      <c r="X8962" s="4">
        <f t="shared" si="8969"/>
        <v>2</v>
      </c>
      <c r="Y8962" s="4">
        <f t="shared" si="8969"/>
        <v>2</v>
      </c>
      <c r="Z8962" s="7">
        <f t="shared" si="9"/>
        <v>45215</v>
      </c>
    </row>
    <row r="8963">
      <c r="A8963" s="1" t="s">
        <v>9000</v>
      </c>
      <c r="B8963" s="1" t="s">
        <v>22</v>
      </c>
      <c r="C8963" s="1">
        <v>1.0</v>
      </c>
      <c r="D8963" s="1">
        <v>2.0</v>
      </c>
      <c r="E8963" s="1">
        <v>2.0</v>
      </c>
      <c r="F8963" s="1" t="s">
        <v>23</v>
      </c>
      <c r="H8963" s="6">
        <v>45259.0</v>
      </c>
      <c r="J8963" s="3">
        <f t="shared" si="2"/>
        <v>1</v>
      </c>
      <c r="K8963" s="4">
        <f t="shared" si="3"/>
        <v>2</v>
      </c>
      <c r="L8963" s="4">
        <f t="shared" si="4"/>
        <v>2</v>
      </c>
      <c r="S8963" s="1" t="s">
        <v>9000</v>
      </c>
      <c r="T8963" s="4" t="str">
        <f t="shared" si="5"/>
        <v>Coffee</v>
      </c>
      <c r="U8963" s="4" t="str">
        <f t="shared" si="6"/>
        <v>UNKNOWN</v>
      </c>
      <c r="V8963" s="4" t="str">
        <f t="shared" si="7"/>
        <v>Credit Card</v>
      </c>
      <c r="W8963" s="4">
        <f t="shared" ref="W8963:Y8963" si="8970">IF(OR(J8963 = "ERROR", J8963 = ""), "UNKNOWN", J8963)</f>
        <v>1</v>
      </c>
      <c r="X8963" s="4">
        <f t="shared" si="8970"/>
        <v>2</v>
      </c>
      <c r="Y8963" s="4">
        <f t="shared" si="8970"/>
        <v>2</v>
      </c>
      <c r="Z8963" s="7">
        <f t="shared" si="9"/>
        <v>45259</v>
      </c>
    </row>
    <row r="8964">
      <c r="A8964" s="1" t="s">
        <v>9001</v>
      </c>
      <c r="B8964" s="1" t="s">
        <v>44</v>
      </c>
      <c r="C8964" s="1">
        <v>3.0</v>
      </c>
      <c r="D8964" s="1">
        <v>4.0</v>
      </c>
      <c r="E8964" s="1">
        <v>12.0</v>
      </c>
      <c r="F8964" s="1" t="s">
        <v>39</v>
      </c>
      <c r="G8964" s="1" t="s">
        <v>24</v>
      </c>
      <c r="H8964" s="6">
        <v>45258.0</v>
      </c>
      <c r="J8964" s="3">
        <f t="shared" si="2"/>
        <v>3</v>
      </c>
      <c r="K8964" s="4">
        <f t="shared" si="3"/>
        <v>4</v>
      </c>
      <c r="L8964" s="4">
        <f t="shared" si="4"/>
        <v>12</v>
      </c>
      <c r="S8964" s="1" t="s">
        <v>9001</v>
      </c>
      <c r="T8964" s="4" t="str">
        <f t="shared" si="5"/>
        <v>Sandwich</v>
      </c>
      <c r="U8964" s="4" t="str">
        <f t="shared" si="6"/>
        <v>Takeaway</v>
      </c>
      <c r="V8964" s="4" t="str">
        <f t="shared" si="7"/>
        <v>Digital Wallet</v>
      </c>
      <c r="W8964" s="4">
        <f t="shared" ref="W8964:Y8964" si="8971">IF(OR(J8964 = "ERROR", J8964 = ""), "UNKNOWN", J8964)</f>
        <v>3</v>
      </c>
      <c r="X8964" s="4">
        <f t="shared" si="8971"/>
        <v>4</v>
      </c>
      <c r="Y8964" s="4">
        <f t="shared" si="8971"/>
        <v>12</v>
      </c>
      <c r="Z8964" s="7">
        <f t="shared" si="9"/>
        <v>45258</v>
      </c>
    </row>
    <row r="8965">
      <c r="A8965" s="1" t="s">
        <v>9002</v>
      </c>
      <c r="B8965" s="1" t="s">
        <v>32</v>
      </c>
      <c r="C8965" s="1">
        <v>5.0</v>
      </c>
      <c r="D8965" s="1" t="s">
        <v>25</v>
      </c>
      <c r="E8965" s="1">
        <v>5.0</v>
      </c>
      <c r="H8965" s="2">
        <v>45140.0</v>
      </c>
      <c r="J8965" s="3">
        <f t="shared" si="2"/>
        <v>5</v>
      </c>
      <c r="K8965" s="4">
        <f t="shared" si="3"/>
        <v>1</v>
      </c>
      <c r="L8965" s="4">
        <f t="shared" si="4"/>
        <v>5</v>
      </c>
      <c r="S8965" s="1" t="s">
        <v>9002</v>
      </c>
      <c r="T8965" s="4" t="str">
        <f t="shared" si="5"/>
        <v>Cookie</v>
      </c>
      <c r="U8965" s="4" t="str">
        <f t="shared" si="6"/>
        <v>UNKNOWN</v>
      </c>
      <c r="V8965" s="4" t="str">
        <f t="shared" si="7"/>
        <v>UNKNOWN</v>
      </c>
      <c r="W8965" s="4">
        <f t="shared" ref="W8965:Y8965" si="8972">IF(OR(J8965 = "ERROR", J8965 = ""), "UNKNOWN", J8965)</f>
        <v>5</v>
      </c>
      <c r="X8965" s="4">
        <f t="shared" si="8972"/>
        <v>1</v>
      </c>
      <c r="Y8965" s="4">
        <f t="shared" si="8972"/>
        <v>5</v>
      </c>
      <c r="Z8965" s="5">
        <f t="shared" si="9"/>
        <v>45140</v>
      </c>
    </row>
    <row r="8966">
      <c r="A8966" s="1" t="s">
        <v>9003</v>
      </c>
      <c r="B8966" s="1" t="s">
        <v>32</v>
      </c>
      <c r="C8966" s="1">
        <v>4.0</v>
      </c>
      <c r="D8966" s="1">
        <v>1.0</v>
      </c>
      <c r="E8966" s="1">
        <v>4.0</v>
      </c>
      <c r="F8966" s="1" t="s">
        <v>39</v>
      </c>
      <c r="G8966" s="1" t="s">
        <v>29</v>
      </c>
      <c r="H8966" s="2">
        <v>44969.0</v>
      </c>
      <c r="J8966" s="3">
        <f t="shared" si="2"/>
        <v>4</v>
      </c>
      <c r="K8966" s="4">
        <f t="shared" si="3"/>
        <v>1</v>
      </c>
      <c r="L8966" s="4">
        <f t="shared" si="4"/>
        <v>4</v>
      </c>
      <c r="S8966" s="1" t="s">
        <v>9003</v>
      </c>
      <c r="T8966" s="4" t="str">
        <f t="shared" si="5"/>
        <v>Cookie</v>
      </c>
      <c r="U8966" s="4" t="str">
        <f t="shared" si="6"/>
        <v>In-store</v>
      </c>
      <c r="V8966" s="4" t="str">
        <f t="shared" si="7"/>
        <v>Digital Wallet</v>
      </c>
      <c r="W8966" s="4">
        <f t="shared" ref="W8966:Y8966" si="8973">IF(OR(J8966 = "ERROR", J8966 = ""), "UNKNOWN", J8966)</f>
        <v>4</v>
      </c>
      <c r="X8966" s="4">
        <f t="shared" si="8973"/>
        <v>1</v>
      </c>
      <c r="Y8966" s="4">
        <f t="shared" si="8973"/>
        <v>4</v>
      </c>
      <c r="Z8966" s="5">
        <f t="shared" si="9"/>
        <v>44969</v>
      </c>
    </row>
    <row r="8967">
      <c r="A8967" s="1" t="s">
        <v>9004</v>
      </c>
      <c r="B8967" s="1" t="s">
        <v>36</v>
      </c>
      <c r="C8967" s="1">
        <v>5.0</v>
      </c>
      <c r="D8967" s="1">
        <v>5.0</v>
      </c>
      <c r="E8967" s="1">
        <v>25.0</v>
      </c>
      <c r="F8967" s="1" t="s">
        <v>23</v>
      </c>
      <c r="G8967" s="1" t="s">
        <v>24</v>
      </c>
      <c r="H8967" s="2">
        <v>45120.0</v>
      </c>
      <c r="J8967" s="3">
        <f t="shared" si="2"/>
        <v>5</v>
      </c>
      <c r="K8967" s="4">
        <f t="shared" si="3"/>
        <v>5</v>
      </c>
      <c r="L8967" s="4">
        <f t="shared" si="4"/>
        <v>25</v>
      </c>
      <c r="S8967" s="1" t="s">
        <v>9004</v>
      </c>
      <c r="T8967" s="4" t="str">
        <f t="shared" si="5"/>
        <v>Salad</v>
      </c>
      <c r="U8967" s="4" t="str">
        <f t="shared" si="6"/>
        <v>Takeaway</v>
      </c>
      <c r="V8967" s="4" t="str">
        <f t="shared" si="7"/>
        <v>Credit Card</v>
      </c>
      <c r="W8967" s="4">
        <f t="shared" ref="W8967:Y8967" si="8974">IF(OR(J8967 = "ERROR", J8967 = ""), "UNKNOWN", J8967)</f>
        <v>5</v>
      </c>
      <c r="X8967" s="4">
        <f t="shared" si="8974"/>
        <v>5</v>
      </c>
      <c r="Y8967" s="4">
        <f t="shared" si="8974"/>
        <v>25</v>
      </c>
      <c r="Z8967" s="5">
        <f t="shared" si="9"/>
        <v>45120</v>
      </c>
    </row>
    <row r="8968">
      <c r="A8968" s="1" t="s">
        <v>9005</v>
      </c>
      <c r="B8968" s="1" t="s">
        <v>55</v>
      </c>
      <c r="C8968" s="1" t="s">
        <v>25</v>
      </c>
      <c r="D8968" s="1">
        <v>3.0</v>
      </c>
      <c r="E8968" s="1">
        <v>15.0</v>
      </c>
      <c r="G8968" s="1" t="s">
        <v>29</v>
      </c>
      <c r="H8968" s="2">
        <v>45067.0</v>
      </c>
      <c r="J8968" s="3">
        <f t="shared" si="2"/>
        <v>5</v>
      </c>
      <c r="K8968" s="4">
        <f t="shared" si="3"/>
        <v>3</v>
      </c>
      <c r="L8968" s="4">
        <f t="shared" si="4"/>
        <v>15</v>
      </c>
      <c r="S8968" s="1" t="s">
        <v>9005</v>
      </c>
      <c r="T8968" s="4" t="str">
        <f t="shared" si="5"/>
        <v>Juice</v>
      </c>
      <c r="U8968" s="4" t="str">
        <f t="shared" si="6"/>
        <v>In-store</v>
      </c>
      <c r="V8968" s="4" t="str">
        <f t="shared" si="7"/>
        <v>UNKNOWN</v>
      </c>
      <c r="W8968" s="4">
        <f t="shared" ref="W8968:Y8968" si="8975">IF(OR(J8968 = "ERROR", J8968 = ""), "UNKNOWN", J8968)</f>
        <v>5</v>
      </c>
      <c r="X8968" s="4">
        <f t="shared" si="8975"/>
        <v>3</v>
      </c>
      <c r="Y8968" s="4">
        <f t="shared" si="8975"/>
        <v>15</v>
      </c>
      <c r="Z8968" s="5">
        <f t="shared" si="9"/>
        <v>45067</v>
      </c>
    </row>
    <row r="8969">
      <c r="A8969" s="1" t="s">
        <v>9006</v>
      </c>
      <c r="C8969" s="1">
        <v>4.0</v>
      </c>
      <c r="D8969" s="1">
        <v>2.0</v>
      </c>
      <c r="E8969" s="1">
        <v>8.0</v>
      </c>
      <c r="F8969" s="1" t="s">
        <v>28</v>
      </c>
      <c r="G8969" s="1" t="s">
        <v>29</v>
      </c>
      <c r="H8969" s="2">
        <v>45190.0</v>
      </c>
      <c r="J8969" s="3">
        <f t="shared" si="2"/>
        <v>4</v>
      </c>
      <c r="K8969" s="4">
        <f t="shared" si="3"/>
        <v>2</v>
      </c>
      <c r="L8969" s="4">
        <f t="shared" si="4"/>
        <v>8</v>
      </c>
      <c r="S8969" s="1" t="s">
        <v>9006</v>
      </c>
      <c r="T8969" s="4" t="str">
        <f t="shared" si="5"/>
        <v>UNKNOWN</v>
      </c>
      <c r="U8969" s="4" t="str">
        <f t="shared" si="6"/>
        <v>In-store</v>
      </c>
      <c r="V8969" s="4" t="str">
        <f t="shared" si="7"/>
        <v>Cash</v>
      </c>
      <c r="W8969" s="4">
        <f t="shared" ref="W8969:Y8969" si="8976">IF(OR(J8969 = "ERROR", J8969 = ""), "UNKNOWN", J8969)</f>
        <v>4</v>
      </c>
      <c r="X8969" s="4">
        <f t="shared" si="8976"/>
        <v>2</v>
      </c>
      <c r="Y8969" s="4">
        <f t="shared" si="8976"/>
        <v>8</v>
      </c>
      <c r="Z8969" s="5">
        <f t="shared" si="9"/>
        <v>45190</v>
      </c>
    </row>
    <row r="8970">
      <c r="A8970" s="1" t="s">
        <v>9007</v>
      </c>
      <c r="B8970" s="1" t="s">
        <v>81</v>
      </c>
      <c r="C8970" s="1">
        <v>2.0</v>
      </c>
      <c r="D8970" s="1">
        <v>1.5</v>
      </c>
      <c r="E8970" s="1">
        <v>3.0</v>
      </c>
      <c r="G8970" s="1" t="s">
        <v>24</v>
      </c>
      <c r="H8970" s="2">
        <v>44931.0</v>
      </c>
      <c r="J8970" s="3">
        <f t="shared" si="2"/>
        <v>2</v>
      </c>
      <c r="K8970" s="4">
        <f t="shared" si="3"/>
        <v>1.5</v>
      </c>
      <c r="L8970" s="4">
        <f t="shared" si="4"/>
        <v>3</v>
      </c>
      <c r="S8970" s="1" t="s">
        <v>9007</v>
      </c>
      <c r="T8970" s="4" t="str">
        <f t="shared" si="5"/>
        <v>Tea</v>
      </c>
      <c r="U8970" s="4" t="str">
        <f t="shared" si="6"/>
        <v>Takeaway</v>
      </c>
      <c r="V8970" s="4" t="str">
        <f t="shared" si="7"/>
        <v>UNKNOWN</v>
      </c>
      <c r="W8970" s="4">
        <f t="shared" ref="W8970:Y8970" si="8977">IF(OR(J8970 = "ERROR", J8970 = ""), "UNKNOWN", J8970)</f>
        <v>2</v>
      </c>
      <c r="X8970" s="4">
        <f t="shared" si="8977"/>
        <v>1.5</v>
      </c>
      <c r="Y8970" s="4">
        <f t="shared" si="8977"/>
        <v>3</v>
      </c>
      <c r="Z8970" s="5">
        <f t="shared" si="9"/>
        <v>44931</v>
      </c>
    </row>
    <row r="8971">
      <c r="A8971" s="1" t="s">
        <v>9008</v>
      </c>
      <c r="B8971" s="1" t="s">
        <v>36</v>
      </c>
      <c r="C8971" s="1">
        <v>1.0</v>
      </c>
      <c r="D8971" s="1">
        <v>5.0</v>
      </c>
      <c r="E8971" s="1" t="s">
        <v>25</v>
      </c>
      <c r="F8971" s="1" t="s">
        <v>39</v>
      </c>
      <c r="G8971" s="1" t="s">
        <v>24</v>
      </c>
      <c r="H8971" s="2">
        <v>45066.0</v>
      </c>
      <c r="J8971" s="3">
        <f t="shared" si="2"/>
        <v>1</v>
      </c>
      <c r="K8971" s="4">
        <f t="shared" si="3"/>
        <v>5</v>
      </c>
      <c r="L8971" s="4">
        <f t="shared" si="4"/>
        <v>5</v>
      </c>
      <c r="S8971" s="1" t="s">
        <v>9008</v>
      </c>
      <c r="T8971" s="4" t="str">
        <f t="shared" si="5"/>
        <v>Salad</v>
      </c>
      <c r="U8971" s="4" t="str">
        <f t="shared" si="6"/>
        <v>Takeaway</v>
      </c>
      <c r="V8971" s="4" t="str">
        <f t="shared" si="7"/>
        <v>Digital Wallet</v>
      </c>
      <c r="W8971" s="4">
        <f t="shared" ref="W8971:Y8971" si="8978">IF(OR(J8971 = "ERROR", J8971 = ""), "UNKNOWN", J8971)</f>
        <v>1</v>
      </c>
      <c r="X8971" s="4">
        <f t="shared" si="8978"/>
        <v>5</v>
      </c>
      <c r="Y8971" s="4">
        <f t="shared" si="8978"/>
        <v>5</v>
      </c>
      <c r="Z8971" s="5">
        <f t="shared" si="9"/>
        <v>45066</v>
      </c>
    </row>
    <row r="8972">
      <c r="A8972" s="1" t="s">
        <v>9009</v>
      </c>
      <c r="B8972" s="1" t="s">
        <v>81</v>
      </c>
      <c r="C8972" s="1">
        <v>3.0</v>
      </c>
      <c r="D8972" s="1" t="s">
        <v>25</v>
      </c>
      <c r="E8972" s="1">
        <v>4.5</v>
      </c>
      <c r="F8972" s="1" t="s">
        <v>25</v>
      </c>
      <c r="H8972" s="2">
        <v>44949.0</v>
      </c>
      <c r="J8972" s="3">
        <f t="shared" si="2"/>
        <v>3</v>
      </c>
      <c r="K8972" s="4">
        <f t="shared" si="3"/>
        <v>1.5</v>
      </c>
      <c r="L8972" s="4">
        <f t="shared" si="4"/>
        <v>4.5</v>
      </c>
      <c r="S8972" s="1" t="s">
        <v>9009</v>
      </c>
      <c r="T8972" s="4" t="str">
        <f t="shared" si="5"/>
        <v>Tea</v>
      </c>
      <c r="U8972" s="4" t="str">
        <f t="shared" si="6"/>
        <v>UNKNOWN</v>
      </c>
      <c r="V8972" s="4" t="str">
        <f t="shared" si="7"/>
        <v>UNKNOWN</v>
      </c>
      <c r="W8972" s="4">
        <f t="shared" ref="W8972:Y8972" si="8979">IF(OR(J8972 = "ERROR", J8972 = ""), "UNKNOWN", J8972)</f>
        <v>3</v>
      </c>
      <c r="X8972" s="4">
        <f t="shared" si="8979"/>
        <v>1.5</v>
      </c>
      <c r="Y8972" s="4">
        <f t="shared" si="8979"/>
        <v>4.5</v>
      </c>
      <c r="Z8972" s="5">
        <f t="shared" si="9"/>
        <v>44949</v>
      </c>
    </row>
    <row r="8973">
      <c r="A8973" s="1" t="s">
        <v>9010</v>
      </c>
      <c r="B8973" s="1" t="s">
        <v>32</v>
      </c>
      <c r="C8973" s="1">
        <v>3.0</v>
      </c>
      <c r="D8973" s="1">
        <v>1.0</v>
      </c>
      <c r="E8973" s="1">
        <v>3.0</v>
      </c>
      <c r="F8973" s="1" t="s">
        <v>28</v>
      </c>
      <c r="H8973" s="2">
        <v>45072.0</v>
      </c>
      <c r="J8973" s="3">
        <f t="shared" si="2"/>
        <v>3</v>
      </c>
      <c r="K8973" s="4">
        <f t="shared" si="3"/>
        <v>1</v>
      </c>
      <c r="L8973" s="4">
        <f t="shared" si="4"/>
        <v>3</v>
      </c>
      <c r="S8973" s="1" t="s">
        <v>9010</v>
      </c>
      <c r="T8973" s="4" t="str">
        <f t="shared" si="5"/>
        <v>Cookie</v>
      </c>
      <c r="U8973" s="4" t="str">
        <f t="shared" si="6"/>
        <v>UNKNOWN</v>
      </c>
      <c r="V8973" s="4" t="str">
        <f t="shared" si="7"/>
        <v>Cash</v>
      </c>
      <c r="W8973" s="4">
        <f t="shared" ref="W8973:Y8973" si="8980">IF(OR(J8973 = "ERROR", J8973 = ""), "UNKNOWN", J8973)</f>
        <v>3</v>
      </c>
      <c r="X8973" s="4">
        <f t="shared" si="8980"/>
        <v>1</v>
      </c>
      <c r="Y8973" s="4">
        <f t="shared" si="8980"/>
        <v>3</v>
      </c>
      <c r="Z8973" s="5">
        <f t="shared" si="9"/>
        <v>45072</v>
      </c>
    </row>
    <row r="8974">
      <c r="A8974" s="1" t="s">
        <v>9011</v>
      </c>
      <c r="B8974" s="1" t="s">
        <v>27</v>
      </c>
      <c r="C8974" s="1">
        <v>5.0</v>
      </c>
      <c r="D8974" s="1">
        <v>3.0</v>
      </c>
      <c r="E8974" s="1">
        <v>15.0</v>
      </c>
      <c r="F8974" s="1" t="s">
        <v>28</v>
      </c>
      <c r="H8974" s="2">
        <v>44966.0</v>
      </c>
      <c r="J8974" s="3">
        <f t="shared" si="2"/>
        <v>5</v>
      </c>
      <c r="K8974" s="4">
        <f t="shared" si="3"/>
        <v>3</v>
      </c>
      <c r="L8974" s="4">
        <f t="shared" si="4"/>
        <v>15</v>
      </c>
      <c r="S8974" s="1" t="s">
        <v>9011</v>
      </c>
      <c r="T8974" s="4" t="str">
        <f t="shared" si="5"/>
        <v>Cake</v>
      </c>
      <c r="U8974" s="4" t="str">
        <f t="shared" si="6"/>
        <v>UNKNOWN</v>
      </c>
      <c r="V8974" s="4" t="str">
        <f t="shared" si="7"/>
        <v>Cash</v>
      </c>
      <c r="W8974" s="4">
        <f t="shared" ref="W8974:Y8974" si="8981">IF(OR(J8974 = "ERROR", J8974 = ""), "UNKNOWN", J8974)</f>
        <v>5</v>
      </c>
      <c r="X8974" s="4">
        <f t="shared" si="8981"/>
        <v>3</v>
      </c>
      <c r="Y8974" s="4">
        <f t="shared" si="8981"/>
        <v>15</v>
      </c>
      <c r="Z8974" s="5">
        <f t="shared" si="9"/>
        <v>44966</v>
      </c>
    </row>
    <row r="8975">
      <c r="A8975" s="1" t="s">
        <v>9012</v>
      </c>
      <c r="B8975" s="1" t="s">
        <v>27</v>
      </c>
      <c r="C8975" s="1" t="s">
        <v>25</v>
      </c>
      <c r="D8975" s="1">
        <v>3.0</v>
      </c>
      <c r="E8975" s="1">
        <v>9.0</v>
      </c>
      <c r="F8975" s="1" t="s">
        <v>39</v>
      </c>
      <c r="H8975" s="2">
        <v>45105.0</v>
      </c>
      <c r="J8975" s="3">
        <f t="shared" si="2"/>
        <v>3</v>
      </c>
      <c r="K8975" s="4">
        <f t="shared" si="3"/>
        <v>3</v>
      </c>
      <c r="L8975" s="4">
        <f t="shared" si="4"/>
        <v>9</v>
      </c>
      <c r="S8975" s="1" t="s">
        <v>9012</v>
      </c>
      <c r="T8975" s="4" t="str">
        <f t="shared" si="5"/>
        <v>Cake</v>
      </c>
      <c r="U8975" s="4" t="str">
        <f t="shared" si="6"/>
        <v>UNKNOWN</v>
      </c>
      <c r="V8975" s="4" t="str">
        <f t="shared" si="7"/>
        <v>Digital Wallet</v>
      </c>
      <c r="W8975" s="4">
        <f t="shared" ref="W8975:Y8975" si="8982">IF(OR(J8975 = "ERROR", J8975 = ""), "UNKNOWN", J8975)</f>
        <v>3</v>
      </c>
      <c r="X8975" s="4">
        <f t="shared" si="8982"/>
        <v>3</v>
      </c>
      <c r="Y8975" s="4">
        <f t="shared" si="8982"/>
        <v>9</v>
      </c>
      <c r="Z8975" s="5">
        <f t="shared" si="9"/>
        <v>45105</v>
      </c>
    </row>
    <row r="8976">
      <c r="A8976" s="1" t="s">
        <v>9013</v>
      </c>
      <c r="B8976" s="1" t="s">
        <v>81</v>
      </c>
      <c r="C8976" s="1">
        <v>2.0</v>
      </c>
      <c r="D8976" s="1">
        <v>1.5</v>
      </c>
      <c r="E8976" s="1">
        <v>3.0</v>
      </c>
      <c r="G8976" s="1" t="s">
        <v>30</v>
      </c>
      <c r="H8976" s="2">
        <v>45131.0</v>
      </c>
      <c r="J8976" s="3">
        <f t="shared" si="2"/>
        <v>2</v>
      </c>
      <c r="K8976" s="4">
        <f t="shared" si="3"/>
        <v>1.5</v>
      </c>
      <c r="L8976" s="4">
        <f t="shared" si="4"/>
        <v>3</v>
      </c>
      <c r="S8976" s="1" t="s">
        <v>9013</v>
      </c>
      <c r="T8976" s="4" t="str">
        <f t="shared" si="5"/>
        <v>Tea</v>
      </c>
      <c r="U8976" s="4" t="str">
        <f t="shared" si="6"/>
        <v>UNKNOWN</v>
      </c>
      <c r="V8976" s="4" t="str">
        <f t="shared" si="7"/>
        <v>UNKNOWN</v>
      </c>
      <c r="W8976" s="4">
        <f t="shared" ref="W8976:Y8976" si="8983">IF(OR(J8976 = "ERROR", J8976 = ""), "UNKNOWN", J8976)</f>
        <v>2</v>
      </c>
      <c r="X8976" s="4">
        <f t="shared" si="8983"/>
        <v>1.5</v>
      </c>
      <c r="Y8976" s="4">
        <f t="shared" si="8983"/>
        <v>3</v>
      </c>
      <c r="Z8976" s="5">
        <f t="shared" si="9"/>
        <v>45131</v>
      </c>
    </row>
    <row r="8977">
      <c r="A8977" s="1" t="s">
        <v>9014</v>
      </c>
      <c r="B8977" s="1" t="s">
        <v>81</v>
      </c>
      <c r="D8977" s="1" t="s">
        <v>30</v>
      </c>
      <c r="E8977" s="1">
        <v>7.5</v>
      </c>
      <c r="F8977" s="1" t="s">
        <v>23</v>
      </c>
      <c r="H8977" s="2">
        <v>44984.0</v>
      </c>
      <c r="J8977" s="3" t="str">
        <f t="shared" si="2"/>
        <v/>
      </c>
      <c r="K8977" s="4" t="str">
        <f t="shared" si="3"/>
        <v>UNKNOWN</v>
      </c>
      <c r="L8977" s="4">
        <f t="shared" si="4"/>
        <v>7.5</v>
      </c>
      <c r="S8977" s="1" t="s">
        <v>9014</v>
      </c>
      <c r="T8977" s="4" t="str">
        <f t="shared" si="5"/>
        <v>Tea</v>
      </c>
      <c r="U8977" s="4" t="str">
        <f t="shared" si="6"/>
        <v>UNKNOWN</v>
      </c>
      <c r="V8977" s="4" t="str">
        <f t="shared" si="7"/>
        <v>Credit Card</v>
      </c>
      <c r="W8977" s="4" t="str">
        <f t="shared" ref="W8977:Y8977" si="8984">IF(OR(J8977 = "ERROR", J8977 = ""), "UNKNOWN", J8977)</f>
        <v>UNKNOWN</v>
      </c>
      <c r="X8977" s="4" t="str">
        <f t="shared" si="8984"/>
        <v>UNKNOWN</v>
      </c>
      <c r="Y8977" s="4">
        <f t="shared" si="8984"/>
        <v>7.5</v>
      </c>
      <c r="Z8977" s="5">
        <f t="shared" si="9"/>
        <v>44984</v>
      </c>
    </row>
    <row r="8978">
      <c r="A8978" s="1" t="s">
        <v>9015</v>
      </c>
      <c r="B8978" s="1" t="s">
        <v>22</v>
      </c>
      <c r="C8978" s="1">
        <v>5.0</v>
      </c>
      <c r="D8978" s="1">
        <v>2.0</v>
      </c>
      <c r="E8978" s="1">
        <v>10.0</v>
      </c>
      <c r="F8978" s="1" t="s">
        <v>39</v>
      </c>
      <c r="G8978" s="1" t="s">
        <v>29</v>
      </c>
      <c r="H8978" s="2">
        <v>45101.0</v>
      </c>
      <c r="J8978" s="3">
        <f t="shared" si="2"/>
        <v>5</v>
      </c>
      <c r="K8978" s="4">
        <f t="shared" si="3"/>
        <v>2</v>
      </c>
      <c r="L8978" s="4">
        <f t="shared" si="4"/>
        <v>10</v>
      </c>
      <c r="S8978" s="1" t="s">
        <v>9015</v>
      </c>
      <c r="T8978" s="4" t="str">
        <f t="shared" si="5"/>
        <v>Coffee</v>
      </c>
      <c r="U8978" s="4" t="str">
        <f t="shared" si="6"/>
        <v>In-store</v>
      </c>
      <c r="V8978" s="4" t="str">
        <f t="shared" si="7"/>
        <v>Digital Wallet</v>
      </c>
      <c r="W8978" s="4">
        <f t="shared" ref="W8978:Y8978" si="8985">IF(OR(J8978 = "ERROR", J8978 = ""), "UNKNOWN", J8978)</f>
        <v>5</v>
      </c>
      <c r="X8978" s="4">
        <f t="shared" si="8985"/>
        <v>2</v>
      </c>
      <c r="Y8978" s="4">
        <f t="shared" si="8985"/>
        <v>10</v>
      </c>
      <c r="Z8978" s="5">
        <f t="shared" si="9"/>
        <v>45101</v>
      </c>
    </row>
    <row r="8979">
      <c r="A8979" s="1" t="s">
        <v>9016</v>
      </c>
      <c r="B8979" s="1" t="s">
        <v>36</v>
      </c>
      <c r="C8979" s="1">
        <v>1.0</v>
      </c>
      <c r="D8979" s="1">
        <v>5.0</v>
      </c>
      <c r="E8979" s="1">
        <v>5.0</v>
      </c>
      <c r="F8979" s="1" t="s">
        <v>23</v>
      </c>
      <c r="H8979" s="2">
        <v>45100.0</v>
      </c>
      <c r="J8979" s="3">
        <f t="shared" si="2"/>
        <v>1</v>
      </c>
      <c r="K8979" s="4">
        <f t="shared" si="3"/>
        <v>5</v>
      </c>
      <c r="L8979" s="4">
        <f t="shared" si="4"/>
        <v>5</v>
      </c>
      <c r="S8979" s="1" t="s">
        <v>9016</v>
      </c>
      <c r="T8979" s="4" t="str">
        <f t="shared" si="5"/>
        <v>Salad</v>
      </c>
      <c r="U8979" s="4" t="str">
        <f t="shared" si="6"/>
        <v>UNKNOWN</v>
      </c>
      <c r="V8979" s="4" t="str">
        <f t="shared" si="7"/>
        <v>Credit Card</v>
      </c>
      <c r="W8979" s="4">
        <f t="shared" ref="W8979:Y8979" si="8986">IF(OR(J8979 = "ERROR", J8979 = ""), "UNKNOWN", J8979)</f>
        <v>1</v>
      </c>
      <c r="X8979" s="4">
        <f t="shared" si="8986"/>
        <v>5</v>
      </c>
      <c r="Y8979" s="4">
        <f t="shared" si="8986"/>
        <v>5</v>
      </c>
      <c r="Z8979" s="5">
        <f t="shared" si="9"/>
        <v>45100</v>
      </c>
    </row>
    <row r="8980">
      <c r="A8980" s="1" t="s">
        <v>9017</v>
      </c>
      <c r="B8980" s="1" t="s">
        <v>55</v>
      </c>
      <c r="C8980" s="1">
        <v>4.0</v>
      </c>
      <c r="D8980" s="1">
        <v>3.0</v>
      </c>
      <c r="E8980" s="1">
        <v>12.0</v>
      </c>
      <c r="F8980" s="1" t="s">
        <v>39</v>
      </c>
      <c r="G8980" s="1" t="s">
        <v>24</v>
      </c>
      <c r="H8980" s="2">
        <v>44984.0</v>
      </c>
      <c r="J8980" s="3">
        <f t="shared" si="2"/>
        <v>4</v>
      </c>
      <c r="K8980" s="4">
        <f t="shared" si="3"/>
        <v>3</v>
      </c>
      <c r="L8980" s="4">
        <f t="shared" si="4"/>
        <v>12</v>
      </c>
      <c r="S8980" s="1" t="s">
        <v>9017</v>
      </c>
      <c r="T8980" s="4" t="str">
        <f t="shared" si="5"/>
        <v>Juice</v>
      </c>
      <c r="U8980" s="4" t="str">
        <f t="shared" si="6"/>
        <v>Takeaway</v>
      </c>
      <c r="V8980" s="4" t="str">
        <f t="shared" si="7"/>
        <v>Digital Wallet</v>
      </c>
      <c r="W8980" s="4">
        <f t="shared" ref="W8980:Y8980" si="8987">IF(OR(J8980 = "ERROR", J8980 = ""), "UNKNOWN", J8980)</f>
        <v>4</v>
      </c>
      <c r="X8980" s="4">
        <f t="shared" si="8987"/>
        <v>3</v>
      </c>
      <c r="Y8980" s="4">
        <f t="shared" si="8987"/>
        <v>12</v>
      </c>
      <c r="Z8980" s="5">
        <f t="shared" si="9"/>
        <v>44984</v>
      </c>
    </row>
    <row r="8981">
      <c r="A8981" s="1" t="s">
        <v>9018</v>
      </c>
      <c r="B8981" s="1" t="s">
        <v>81</v>
      </c>
      <c r="C8981" s="1">
        <v>3.0</v>
      </c>
      <c r="D8981" s="1">
        <v>1.5</v>
      </c>
      <c r="E8981" s="1">
        <v>4.5</v>
      </c>
      <c r="F8981" s="1" t="s">
        <v>23</v>
      </c>
      <c r="G8981" s="1" t="s">
        <v>24</v>
      </c>
      <c r="H8981" s="2">
        <v>45067.0</v>
      </c>
      <c r="J8981" s="3">
        <f t="shared" si="2"/>
        <v>3</v>
      </c>
      <c r="K8981" s="4">
        <f t="shared" si="3"/>
        <v>1.5</v>
      </c>
      <c r="L8981" s="4">
        <f t="shared" si="4"/>
        <v>4.5</v>
      </c>
      <c r="S8981" s="1" t="s">
        <v>9018</v>
      </c>
      <c r="T8981" s="4" t="str">
        <f t="shared" si="5"/>
        <v>Tea</v>
      </c>
      <c r="U8981" s="4" t="str">
        <f t="shared" si="6"/>
        <v>Takeaway</v>
      </c>
      <c r="V8981" s="4" t="str">
        <f t="shared" si="7"/>
        <v>Credit Card</v>
      </c>
      <c r="W8981" s="4">
        <f t="shared" ref="W8981:Y8981" si="8988">IF(OR(J8981 = "ERROR", J8981 = ""), "UNKNOWN", J8981)</f>
        <v>3</v>
      </c>
      <c r="X8981" s="4">
        <f t="shared" si="8988"/>
        <v>1.5</v>
      </c>
      <c r="Y8981" s="4">
        <f t="shared" si="8988"/>
        <v>4.5</v>
      </c>
      <c r="Z8981" s="5">
        <f t="shared" si="9"/>
        <v>45067</v>
      </c>
    </row>
    <row r="8982">
      <c r="A8982" s="1" t="s">
        <v>9019</v>
      </c>
      <c r="B8982" s="1" t="s">
        <v>27</v>
      </c>
      <c r="C8982" s="1">
        <v>2.0</v>
      </c>
      <c r="D8982" s="1">
        <v>3.0</v>
      </c>
      <c r="E8982" s="1">
        <v>6.0</v>
      </c>
      <c r="F8982" s="1" t="s">
        <v>23</v>
      </c>
      <c r="H8982" s="2">
        <v>45073.0</v>
      </c>
      <c r="J8982" s="3">
        <f t="shared" si="2"/>
        <v>2</v>
      </c>
      <c r="K8982" s="4">
        <f t="shared" si="3"/>
        <v>3</v>
      </c>
      <c r="L8982" s="4">
        <f t="shared" si="4"/>
        <v>6</v>
      </c>
      <c r="S8982" s="1" t="s">
        <v>9019</v>
      </c>
      <c r="T8982" s="4" t="str">
        <f t="shared" si="5"/>
        <v>Cake</v>
      </c>
      <c r="U8982" s="4" t="str">
        <f t="shared" si="6"/>
        <v>UNKNOWN</v>
      </c>
      <c r="V8982" s="4" t="str">
        <f t="shared" si="7"/>
        <v>Credit Card</v>
      </c>
      <c r="W8982" s="4">
        <f t="shared" ref="W8982:Y8982" si="8989">IF(OR(J8982 = "ERROR", J8982 = ""), "UNKNOWN", J8982)</f>
        <v>2</v>
      </c>
      <c r="X8982" s="4">
        <f t="shared" si="8989"/>
        <v>3</v>
      </c>
      <c r="Y8982" s="4">
        <f t="shared" si="8989"/>
        <v>6</v>
      </c>
      <c r="Z8982" s="5">
        <f t="shared" si="9"/>
        <v>45073</v>
      </c>
    </row>
    <row r="8983">
      <c r="A8983" s="1" t="s">
        <v>9020</v>
      </c>
      <c r="B8983" s="1" t="s">
        <v>27</v>
      </c>
      <c r="C8983" s="1">
        <v>2.0</v>
      </c>
      <c r="D8983" s="1">
        <v>3.0</v>
      </c>
      <c r="E8983" s="1">
        <v>6.0</v>
      </c>
      <c r="F8983" s="1" t="s">
        <v>39</v>
      </c>
      <c r="G8983" s="1" t="s">
        <v>24</v>
      </c>
      <c r="H8983" s="2">
        <v>44976.0</v>
      </c>
      <c r="J8983" s="3">
        <f t="shared" si="2"/>
        <v>2</v>
      </c>
      <c r="K8983" s="4">
        <f t="shared" si="3"/>
        <v>3</v>
      </c>
      <c r="L8983" s="4">
        <f t="shared" si="4"/>
        <v>6</v>
      </c>
      <c r="S8983" s="1" t="s">
        <v>9020</v>
      </c>
      <c r="T8983" s="4" t="str">
        <f t="shared" si="5"/>
        <v>Cake</v>
      </c>
      <c r="U8983" s="4" t="str">
        <f t="shared" si="6"/>
        <v>Takeaway</v>
      </c>
      <c r="V8983" s="4" t="str">
        <f t="shared" si="7"/>
        <v>Digital Wallet</v>
      </c>
      <c r="W8983" s="4">
        <f t="shared" ref="W8983:Y8983" si="8990">IF(OR(J8983 = "ERROR", J8983 = ""), "UNKNOWN", J8983)</f>
        <v>2</v>
      </c>
      <c r="X8983" s="4">
        <f t="shared" si="8990"/>
        <v>3</v>
      </c>
      <c r="Y8983" s="4">
        <f t="shared" si="8990"/>
        <v>6</v>
      </c>
      <c r="Z8983" s="5">
        <f t="shared" si="9"/>
        <v>44976</v>
      </c>
    </row>
    <row r="8984">
      <c r="A8984" s="1" t="s">
        <v>9021</v>
      </c>
      <c r="B8984" s="1" t="s">
        <v>36</v>
      </c>
      <c r="C8984" s="1">
        <v>2.0</v>
      </c>
      <c r="D8984" s="1">
        <v>5.0</v>
      </c>
      <c r="E8984" s="1">
        <v>10.0</v>
      </c>
      <c r="G8984" s="1" t="s">
        <v>24</v>
      </c>
      <c r="H8984" s="2">
        <v>45009.0</v>
      </c>
      <c r="J8984" s="3">
        <f t="shared" si="2"/>
        <v>2</v>
      </c>
      <c r="K8984" s="4">
        <f t="shared" si="3"/>
        <v>5</v>
      </c>
      <c r="L8984" s="4">
        <f t="shared" si="4"/>
        <v>10</v>
      </c>
      <c r="S8984" s="1" t="s">
        <v>9021</v>
      </c>
      <c r="T8984" s="4" t="str">
        <f t="shared" si="5"/>
        <v>Salad</v>
      </c>
      <c r="U8984" s="4" t="str">
        <f t="shared" si="6"/>
        <v>Takeaway</v>
      </c>
      <c r="V8984" s="4" t="str">
        <f t="shared" si="7"/>
        <v>UNKNOWN</v>
      </c>
      <c r="W8984" s="4">
        <f t="shared" ref="W8984:Y8984" si="8991">IF(OR(J8984 = "ERROR", J8984 = ""), "UNKNOWN", J8984)</f>
        <v>2</v>
      </c>
      <c r="X8984" s="4">
        <f t="shared" si="8991"/>
        <v>5</v>
      </c>
      <c r="Y8984" s="4">
        <f t="shared" si="8991"/>
        <v>10</v>
      </c>
      <c r="Z8984" s="5">
        <f t="shared" si="9"/>
        <v>45009</v>
      </c>
    </row>
    <row r="8985">
      <c r="A8985" s="1" t="s">
        <v>9022</v>
      </c>
      <c r="B8985" s="1" t="s">
        <v>55</v>
      </c>
      <c r="C8985" s="1">
        <v>3.0</v>
      </c>
      <c r="D8985" s="1">
        <v>3.0</v>
      </c>
      <c r="E8985" s="1">
        <v>9.0</v>
      </c>
      <c r="F8985" s="1" t="s">
        <v>23</v>
      </c>
      <c r="G8985" s="1" t="s">
        <v>24</v>
      </c>
      <c r="H8985" s="2">
        <v>45152.0</v>
      </c>
      <c r="J8985" s="3">
        <f t="shared" si="2"/>
        <v>3</v>
      </c>
      <c r="K8985" s="4">
        <f t="shared" si="3"/>
        <v>3</v>
      </c>
      <c r="L8985" s="4">
        <f t="shared" si="4"/>
        <v>9</v>
      </c>
      <c r="S8985" s="1" t="s">
        <v>9022</v>
      </c>
      <c r="T8985" s="4" t="str">
        <f t="shared" si="5"/>
        <v>Juice</v>
      </c>
      <c r="U8985" s="4" t="str">
        <f t="shared" si="6"/>
        <v>Takeaway</v>
      </c>
      <c r="V8985" s="4" t="str">
        <f t="shared" si="7"/>
        <v>Credit Card</v>
      </c>
      <c r="W8985" s="4">
        <f t="shared" ref="W8985:Y8985" si="8992">IF(OR(J8985 = "ERROR", J8985 = ""), "UNKNOWN", J8985)</f>
        <v>3</v>
      </c>
      <c r="X8985" s="4">
        <f t="shared" si="8992"/>
        <v>3</v>
      </c>
      <c r="Y8985" s="4">
        <f t="shared" si="8992"/>
        <v>9</v>
      </c>
      <c r="Z8985" s="5">
        <f t="shared" si="9"/>
        <v>45152</v>
      </c>
    </row>
    <row r="8986">
      <c r="A8986" s="1" t="s">
        <v>9023</v>
      </c>
      <c r="B8986" s="1" t="s">
        <v>32</v>
      </c>
      <c r="C8986" s="1">
        <v>3.0</v>
      </c>
      <c r="D8986" s="1">
        <v>1.0</v>
      </c>
      <c r="E8986" s="1">
        <v>3.0</v>
      </c>
      <c r="F8986" s="1" t="s">
        <v>28</v>
      </c>
      <c r="G8986" s="1" t="s">
        <v>29</v>
      </c>
      <c r="H8986" s="2">
        <v>44945.0</v>
      </c>
      <c r="J8986" s="3">
        <f t="shared" si="2"/>
        <v>3</v>
      </c>
      <c r="K8986" s="4">
        <f t="shared" si="3"/>
        <v>1</v>
      </c>
      <c r="L8986" s="4">
        <f t="shared" si="4"/>
        <v>3</v>
      </c>
      <c r="S8986" s="1" t="s">
        <v>9023</v>
      </c>
      <c r="T8986" s="4" t="str">
        <f t="shared" si="5"/>
        <v>Cookie</v>
      </c>
      <c r="U8986" s="4" t="str">
        <f t="shared" si="6"/>
        <v>In-store</v>
      </c>
      <c r="V8986" s="4" t="str">
        <f t="shared" si="7"/>
        <v>Cash</v>
      </c>
      <c r="W8986" s="4">
        <f t="shared" ref="W8986:Y8986" si="8993">IF(OR(J8986 = "ERROR", J8986 = ""), "UNKNOWN", J8986)</f>
        <v>3</v>
      </c>
      <c r="X8986" s="4">
        <f t="shared" si="8993"/>
        <v>1</v>
      </c>
      <c r="Y8986" s="4">
        <f t="shared" si="8993"/>
        <v>3</v>
      </c>
      <c r="Z8986" s="5">
        <f t="shared" si="9"/>
        <v>44945</v>
      </c>
    </row>
    <row r="8987">
      <c r="A8987" s="1" t="s">
        <v>9024</v>
      </c>
      <c r="B8987" s="1" t="s">
        <v>22</v>
      </c>
      <c r="C8987" s="1">
        <v>5.0</v>
      </c>
      <c r="D8987" s="1" t="s">
        <v>30</v>
      </c>
      <c r="E8987" s="1">
        <v>10.0</v>
      </c>
      <c r="F8987" s="1" t="s">
        <v>23</v>
      </c>
      <c r="G8987" s="1" t="s">
        <v>29</v>
      </c>
      <c r="H8987" s="1" t="s">
        <v>30</v>
      </c>
      <c r="J8987" s="3">
        <f t="shared" si="2"/>
        <v>5</v>
      </c>
      <c r="K8987" s="4">
        <f t="shared" si="3"/>
        <v>2</v>
      </c>
      <c r="L8987" s="4">
        <f t="shared" si="4"/>
        <v>10</v>
      </c>
      <c r="S8987" s="1" t="s">
        <v>9024</v>
      </c>
      <c r="T8987" s="4" t="str">
        <f t="shared" si="5"/>
        <v>Coffee</v>
      </c>
      <c r="U8987" s="4" t="str">
        <f t="shared" si="6"/>
        <v>In-store</v>
      </c>
      <c r="V8987" s="4" t="str">
        <f t="shared" si="7"/>
        <v>Credit Card</v>
      </c>
      <c r="W8987" s="4">
        <f t="shared" ref="W8987:Y8987" si="8994">IF(OR(J8987 = "ERROR", J8987 = ""), "UNKNOWN", J8987)</f>
        <v>5</v>
      </c>
      <c r="X8987" s="4">
        <f t="shared" si="8994"/>
        <v>2</v>
      </c>
      <c r="Y8987" s="4">
        <f t="shared" si="8994"/>
        <v>10</v>
      </c>
      <c r="Z8987" s="4" t="str">
        <f t="shared" si="9"/>
        <v>UNKNOWN</v>
      </c>
    </row>
    <row r="8988">
      <c r="A8988" s="1" t="s">
        <v>9025</v>
      </c>
      <c r="C8988" s="1">
        <v>4.0</v>
      </c>
      <c r="D8988" s="1">
        <v>2.0</v>
      </c>
      <c r="E8988" s="1">
        <v>8.0</v>
      </c>
      <c r="G8988" s="1" t="s">
        <v>29</v>
      </c>
      <c r="H8988" s="2">
        <v>45092.0</v>
      </c>
      <c r="J8988" s="3">
        <f t="shared" si="2"/>
        <v>4</v>
      </c>
      <c r="K8988" s="4">
        <f t="shared" si="3"/>
        <v>2</v>
      </c>
      <c r="L8988" s="4">
        <f t="shared" si="4"/>
        <v>8</v>
      </c>
      <c r="S8988" s="1" t="s">
        <v>9025</v>
      </c>
      <c r="T8988" s="4" t="str">
        <f t="shared" si="5"/>
        <v>UNKNOWN</v>
      </c>
      <c r="U8988" s="4" t="str">
        <f t="shared" si="6"/>
        <v>In-store</v>
      </c>
      <c r="V8988" s="4" t="str">
        <f t="shared" si="7"/>
        <v>UNKNOWN</v>
      </c>
      <c r="W8988" s="4">
        <f t="shared" ref="W8988:Y8988" si="8995">IF(OR(J8988 = "ERROR", J8988 = ""), "UNKNOWN", J8988)</f>
        <v>4</v>
      </c>
      <c r="X8988" s="4">
        <f t="shared" si="8995"/>
        <v>2</v>
      </c>
      <c r="Y8988" s="4">
        <f t="shared" si="8995"/>
        <v>8</v>
      </c>
      <c r="Z8988" s="5">
        <f t="shared" si="9"/>
        <v>45092</v>
      </c>
    </row>
    <row r="8989">
      <c r="A8989" s="1" t="s">
        <v>9026</v>
      </c>
      <c r="B8989" s="1" t="s">
        <v>55</v>
      </c>
      <c r="C8989" s="1">
        <v>2.0</v>
      </c>
      <c r="D8989" s="1">
        <v>3.0</v>
      </c>
      <c r="E8989" s="1">
        <v>6.0</v>
      </c>
      <c r="F8989" s="1" t="s">
        <v>28</v>
      </c>
      <c r="G8989" s="1" t="s">
        <v>29</v>
      </c>
      <c r="H8989" s="2">
        <v>44994.0</v>
      </c>
      <c r="J8989" s="3">
        <f t="shared" si="2"/>
        <v>2</v>
      </c>
      <c r="K8989" s="4">
        <f t="shared" si="3"/>
        <v>3</v>
      </c>
      <c r="L8989" s="4">
        <f t="shared" si="4"/>
        <v>6</v>
      </c>
      <c r="S8989" s="1" t="s">
        <v>9026</v>
      </c>
      <c r="T8989" s="4" t="str">
        <f t="shared" si="5"/>
        <v>Juice</v>
      </c>
      <c r="U8989" s="4" t="str">
        <f t="shared" si="6"/>
        <v>In-store</v>
      </c>
      <c r="V8989" s="4" t="str">
        <f t="shared" si="7"/>
        <v>Cash</v>
      </c>
      <c r="W8989" s="4">
        <f t="shared" ref="W8989:Y8989" si="8996">IF(OR(J8989 = "ERROR", J8989 = ""), "UNKNOWN", J8989)</f>
        <v>2</v>
      </c>
      <c r="X8989" s="4">
        <f t="shared" si="8996"/>
        <v>3</v>
      </c>
      <c r="Y8989" s="4">
        <f t="shared" si="8996"/>
        <v>6</v>
      </c>
      <c r="Z8989" s="5">
        <f t="shared" si="9"/>
        <v>44994</v>
      </c>
    </row>
    <row r="8990">
      <c r="A8990" s="1" t="s">
        <v>9027</v>
      </c>
      <c r="B8990" s="1" t="s">
        <v>44</v>
      </c>
      <c r="C8990" s="1">
        <v>5.0</v>
      </c>
      <c r="D8990" s="1">
        <v>4.0</v>
      </c>
      <c r="E8990" s="1">
        <v>20.0</v>
      </c>
      <c r="F8990" s="1" t="s">
        <v>23</v>
      </c>
      <c r="H8990" s="2">
        <v>45006.0</v>
      </c>
      <c r="J8990" s="3">
        <f t="shared" si="2"/>
        <v>5</v>
      </c>
      <c r="K8990" s="4">
        <f t="shared" si="3"/>
        <v>4</v>
      </c>
      <c r="L8990" s="4">
        <f t="shared" si="4"/>
        <v>20</v>
      </c>
      <c r="S8990" s="1" t="s">
        <v>9027</v>
      </c>
      <c r="T8990" s="4" t="str">
        <f t="shared" si="5"/>
        <v>Sandwich</v>
      </c>
      <c r="U8990" s="4" t="str">
        <f t="shared" si="6"/>
        <v>UNKNOWN</v>
      </c>
      <c r="V8990" s="4" t="str">
        <f t="shared" si="7"/>
        <v>Credit Card</v>
      </c>
      <c r="W8990" s="4">
        <f t="shared" ref="W8990:Y8990" si="8997">IF(OR(J8990 = "ERROR", J8990 = ""), "UNKNOWN", J8990)</f>
        <v>5</v>
      </c>
      <c r="X8990" s="4">
        <f t="shared" si="8997"/>
        <v>4</v>
      </c>
      <c r="Y8990" s="4">
        <f t="shared" si="8997"/>
        <v>20</v>
      </c>
      <c r="Z8990" s="5">
        <f t="shared" si="9"/>
        <v>45006</v>
      </c>
    </row>
    <row r="8991">
      <c r="A8991" s="1" t="s">
        <v>9028</v>
      </c>
      <c r="B8991" s="1" t="s">
        <v>44</v>
      </c>
      <c r="C8991" s="1">
        <v>2.0</v>
      </c>
      <c r="D8991" s="1">
        <v>4.0</v>
      </c>
      <c r="G8991" s="1" t="s">
        <v>29</v>
      </c>
      <c r="H8991" s="1" t="s">
        <v>30</v>
      </c>
      <c r="J8991" s="3">
        <f t="shared" si="2"/>
        <v>2</v>
      </c>
      <c r="K8991" s="4">
        <f t="shared" si="3"/>
        <v>4</v>
      </c>
      <c r="L8991" s="4">
        <f t="shared" si="4"/>
        <v>8</v>
      </c>
      <c r="S8991" s="1" t="s">
        <v>9028</v>
      </c>
      <c r="T8991" s="4" t="str">
        <f t="shared" si="5"/>
        <v>Sandwich</v>
      </c>
      <c r="U8991" s="4" t="str">
        <f t="shared" si="6"/>
        <v>In-store</v>
      </c>
      <c r="V8991" s="4" t="str">
        <f t="shared" si="7"/>
        <v>UNKNOWN</v>
      </c>
      <c r="W8991" s="4">
        <f t="shared" ref="W8991:Y8991" si="8998">IF(OR(J8991 = "ERROR", J8991 = ""), "UNKNOWN", J8991)</f>
        <v>2</v>
      </c>
      <c r="X8991" s="4">
        <f t="shared" si="8998"/>
        <v>4</v>
      </c>
      <c r="Y8991" s="4">
        <f t="shared" si="8998"/>
        <v>8</v>
      </c>
      <c r="Z8991" s="4" t="str">
        <f t="shared" si="9"/>
        <v>UNKNOWN</v>
      </c>
    </row>
    <row r="8992">
      <c r="A8992" s="1" t="s">
        <v>9029</v>
      </c>
      <c r="B8992" s="1" t="s">
        <v>41</v>
      </c>
      <c r="C8992" s="1">
        <v>3.0</v>
      </c>
      <c r="D8992" s="1">
        <v>4.0</v>
      </c>
      <c r="E8992" s="1">
        <v>12.0</v>
      </c>
      <c r="F8992" s="1" t="s">
        <v>39</v>
      </c>
      <c r="G8992" s="1" t="s">
        <v>24</v>
      </c>
      <c r="H8992" s="2">
        <v>45190.0</v>
      </c>
      <c r="J8992" s="3">
        <f t="shared" si="2"/>
        <v>3</v>
      </c>
      <c r="K8992" s="4">
        <f t="shared" si="3"/>
        <v>4</v>
      </c>
      <c r="L8992" s="4">
        <f t="shared" si="4"/>
        <v>12</v>
      </c>
      <c r="S8992" s="1" t="s">
        <v>9029</v>
      </c>
      <c r="T8992" s="4" t="str">
        <f t="shared" si="5"/>
        <v>Smoothie</v>
      </c>
      <c r="U8992" s="4" t="str">
        <f t="shared" si="6"/>
        <v>Takeaway</v>
      </c>
      <c r="V8992" s="4" t="str">
        <f t="shared" si="7"/>
        <v>Digital Wallet</v>
      </c>
      <c r="W8992" s="4">
        <f t="shared" ref="W8992:Y8992" si="8999">IF(OR(J8992 = "ERROR", J8992 = ""), "UNKNOWN", J8992)</f>
        <v>3</v>
      </c>
      <c r="X8992" s="4">
        <f t="shared" si="8999"/>
        <v>4</v>
      </c>
      <c r="Y8992" s="4">
        <f t="shared" si="8999"/>
        <v>12</v>
      </c>
      <c r="Z8992" s="5">
        <f t="shared" si="9"/>
        <v>45190</v>
      </c>
    </row>
    <row r="8993">
      <c r="A8993" s="1" t="s">
        <v>9030</v>
      </c>
      <c r="B8993" s="1" t="s">
        <v>36</v>
      </c>
      <c r="C8993" s="1">
        <v>1.0</v>
      </c>
      <c r="D8993" s="1">
        <v>5.0</v>
      </c>
      <c r="E8993" s="1">
        <v>5.0</v>
      </c>
      <c r="F8993" s="1" t="s">
        <v>39</v>
      </c>
      <c r="G8993" s="1" t="s">
        <v>29</v>
      </c>
      <c r="H8993" s="2">
        <v>45032.0</v>
      </c>
      <c r="J8993" s="3">
        <f t="shared" si="2"/>
        <v>1</v>
      </c>
      <c r="K8993" s="4">
        <f t="shared" si="3"/>
        <v>5</v>
      </c>
      <c r="L8993" s="4">
        <f t="shared" si="4"/>
        <v>5</v>
      </c>
      <c r="S8993" s="1" t="s">
        <v>9030</v>
      </c>
      <c r="T8993" s="4" t="str">
        <f t="shared" si="5"/>
        <v>Salad</v>
      </c>
      <c r="U8993" s="4" t="str">
        <f t="shared" si="6"/>
        <v>In-store</v>
      </c>
      <c r="V8993" s="4" t="str">
        <f t="shared" si="7"/>
        <v>Digital Wallet</v>
      </c>
      <c r="W8993" s="4">
        <f t="shared" ref="W8993:Y8993" si="9000">IF(OR(J8993 = "ERROR", J8993 = ""), "UNKNOWN", J8993)</f>
        <v>1</v>
      </c>
      <c r="X8993" s="4">
        <f t="shared" si="9000"/>
        <v>5</v>
      </c>
      <c r="Y8993" s="4">
        <f t="shared" si="9000"/>
        <v>5</v>
      </c>
      <c r="Z8993" s="5">
        <f t="shared" si="9"/>
        <v>45032</v>
      </c>
    </row>
    <row r="8994">
      <c r="A8994" s="1" t="s">
        <v>9031</v>
      </c>
      <c r="B8994" s="1" t="s">
        <v>27</v>
      </c>
      <c r="C8994" s="1">
        <v>1.0</v>
      </c>
      <c r="D8994" s="1">
        <v>3.0</v>
      </c>
      <c r="E8994" s="1">
        <v>3.0</v>
      </c>
      <c r="H8994" s="2">
        <v>44958.0</v>
      </c>
      <c r="J8994" s="3">
        <f t="shared" si="2"/>
        <v>1</v>
      </c>
      <c r="K8994" s="4">
        <f t="shared" si="3"/>
        <v>3</v>
      </c>
      <c r="L8994" s="4">
        <f t="shared" si="4"/>
        <v>3</v>
      </c>
      <c r="S8994" s="1" t="s">
        <v>9031</v>
      </c>
      <c r="T8994" s="4" t="str">
        <f t="shared" si="5"/>
        <v>Cake</v>
      </c>
      <c r="U8994" s="4" t="str">
        <f t="shared" si="6"/>
        <v>UNKNOWN</v>
      </c>
      <c r="V8994" s="4" t="str">
        <f t="shared" si="7"/>
        <v>UNKNOWN</v>
      </c>
      <c r="W8994" s="4">
        <f t="shared" ref="W8994:Y8994" si="9001">IF(OR(J8994 = "ERROR", J8994 = ""), "UNKNOWN", J8994)</f>
        <v>1</v>
      </c>
      <c r="X8994" s="4">
        <f t="shared" si="9001"/>
        <v>3</v>
      </c>
      <c r="Y8994" s="4">
        <f t="shared" si="9001"/>
        <v>3</v>
      </c>
      <c r="Z8994" s="5">
        <f t="shared" si="9"/>
        <v>44958</v>
      </c>
    </row>
    <row r="8995">
      <c r="A8995" s="1" t="s">
        <v>9032</v>
      </c>
      <c r="C8995" s="1">
        <v>3.0</v>
      </c>
      <c r="D8995" s="1">
        <v>3.0</v>
      </c>
      <c r="E8995" s="1">
        <v>9.0</v>
      </c>
      <c r="F8995" s="1" t="s">
        <v>23</v>
      </c>
      <c r="H8995" s="6">
        <v>45290.0</v>
      </c>
      <c r="J8995" s="3">
        <f t="shared" si="2"/>
        <v>3</v>
      </c>
      <c r="K8995" s="4">
        <f t="shared" si="3"/>
        <v>3</v>
      </c>
      <c r="L8995" s="4">
        <f t="shared" si="4"/>
        <v>9</v>
      </c>
      <c r="S8995" s="1" t="s">
        <v>9032</v>
      </c>
      <c r="T8995" s="4" t="str">
        <f t="shared" si="5"/>
        <v>UNKNOWN</v>
      </c>
      <c r="U8995" s="4" t="str">
        <f t="shared" si="6"/>
        <v>UNKNOWN</v>
      </c>
      <c r="V8995" s="4" t="str">
        <f t="shared" si="7"/>
        <v>Credit Card</v>
      </c>
      <c r="W8995" s="4">
        <f t="shared" ref="W8995:Y8995" si="9002">IF(OR(J8995 = "ERROR", J8995 = ""), "UNKNOWN", J8995)</f>
        <v>3</v>
      </c>
      <c r="X8995" s="4">
        <f t="shared" si="9002"/>
        <v>3</v>
      </c>
      <c r="Y8995" s="4">
        <f t="shared" si="9002"/>
        <v>9</v>
      </c>
      <c r="Z8995" s="7">
        <f t="shared" si="9"/>
        <v>45290</v>
      </c>
    </row>
    <row r="8996">
      <c r="A8996" s="1" t="s">
        <v>9033</v>
      </c>
      <c r="B8996" s="1" t="s">
        <v>32</v>
      </c>
      <c r="C8996" s="1">
        <v>3.0</v>
      </c>
      <c r="D8996" s="1">
        <v>1.0</v>
      </c>
      <c r="E8996" s="1">
        <v>3.0</v>
      </c>
      <c r="F8996" s="1" t="s">
        <v>23</v>
      </c>
      <c r="G8996" s="1" t="s">
        <v>29</v>
      </c>
      <c r="H8996" s="2">
        <v>45165.0</v>
      </c>
      <c r="J8996" s="3">
        <f t="shared" si="2"/>
        <v>3</v>
      </c>
      <c r="K8996" s="4">
        <f t="shared" si="3"/>
        <v>1</v>
      </c>
      <c r="L8996" s="4">
        <f t="shared" si="4"/>
        <v>3</v>
      </c>
      <c r="S8996" s="1" t="s">
        <v>9033</v>
      </c>
      <c r="T8996" s="4" t="str">
        <f t="shared" si="5"/>
        <v>Cookie</v>
      </c>
      <c r="U8996" s="4" t="str">
        <f t="shared" si="6"/>
        <v>In-store</v>
      </c>
      <c r="V8996" s="4" t="str">
        <f t="shared" si="7"/>
        <v>Credit Card</v>
      </c>
      <c r="W8996" s="4">
        <f t="shared" ref="W8996:Y8996" si="9003">IF(OR(J8996 = "ERROR", J8996 = ""), "UNKNOWN", J8996)</f>
        <v>3</v>
      </c>
      <c r="X8996" s="4">
        <f t="shared" si="9003"/>
        <v>1</v>
      </c>
      <c r="Y8996" s="4">
        <f t="shared" si="9003"/>
        <v>3</v>
      </c>
      <c r="Z8996" s="5">
        <f t="shared" si="9"/>
        <v>45165</v>
      </c>
    </row>
    <row r="8997">
      <c r="A8997" s="1" t="s">
        <v>9034</v>
      </c>
      <c r="B8997" s="1" t="s">
        <v>27</v>
      </c>
      <c r="C8997" s="1">
        <v>3.0</v>
      </c>
      <c r="D8997" s="1">
        <v>3.0</v>
      </c>
      <c r="E8997" s="1">
        <v>9.0</v>
      </c>
      <c r="F8997" s="1" t="s">
        <v>28</v>
      </c>
      <c r="G8997" s="1" t="s">
        <v>24</v>
      </c>
      <c r="H8997" s="2">
        <v>45236.0</v>
      </c>
      <c r="J8997" s="3">
        <f t="shared" si="2"/>
        <v>3</v>
      </c>
      <c r="K8997" s="4">
        <f t="shared" si="3"/>
        <v>3</v>
      </c>
      <c r="L8997" s="4">
        <f t="shared" si="4"/>
        <v>9</v>
      </c>
      <c r="S8997" s="1" t="s">
        <v>9034</v>
      </c>
      <c r="T8997" s="4" t="str">
        <f t="shared" si="5"/>
        <v>Cake</v>
      </c>
      <c r="U8997" s="4" t="str">
        <f t="shared" si="6"/>
        <v>Takeaway</v>
      </c>
      <c r="V8997" s="4" t="str">
        <f t="shared" si="7"/>
        <v>Cash</v>
      </c>
      <c r="W8997" s="4">
        <f t="shared" ref="W8997:Y8997" si="9004">IF(OR(J8997 = "ERROR", J8997 = ""), "UNKNOWN", J8997)</f>
        <v>3</v>
      </c>
      <c r="X8997" s="4">
        <f t="shared" si="9004"/>
        <v>3</v>
      </c>
      <c r="Y8997" s="4">
        <f t="shared" si="9004"/>
        <v>9</v>
      </c>
      <c r="Z8997" s="5">
        <f t="shared" si="9"/>
        <v>45236</v>
      </c>
    </row>
    <row r="8998">
      <c r="A8998" s="1" t="s">
        <v>9035</v>
      </c>
      <c r="B8998" s="1" t="s">
        <v>44</v>
      </c>
      <c r="C8998" s="1">
        <v>5.0</v>
      </c>
      <c r="D8998" s="1">
        <v>4.0</v>
      </c>
      <c r="E8998" s="1">
        <v>20.0</v>
      </c>
      <c r="F8998" s="1" t="s">
        <v>23</v>
      </c>
      <c r="H8998" s="2">
        <v>45064.0</v>
      </c>
      <c r="J8998" s="3">
        <f t="shared" si="2"/>
        <v>5</v>
      </c>
      <c r="K8998" s="4">
        <f t="shared" si="3"/>
        <v>4</v>
      </c>
      <c r="L8998" s="4">
        <f t="shared" si="4"/>
        <v>20</v>
      </c>
      <c r="S8998" s="1" t="s">
        <v>9035</v>
      </c>
      <c r="T8998" s="4" t="str">
        <f t="shared" si="5"/>
        <v>Sandwich</v>
      </c>
      <c r="U8998" s="4" t="str">
        <f t="shared" si="6"/>
        <v>UNKNOWN</v>
      </c>
      <c r="V8998" s="4" t="str">
        <f t="shared" si="7"/>
        <v>Credit Card</v>
      </c>
      <c r="W8998" s="4">
        <f t="shared" ref="W8998:Y8998" si="9005">IF(OR(J8998 = "ERROR", J8998 = ""), "UNKNOWN", J8998)</f>
        <v>5</v>
      </c>
      <c r="X8998" s="4">
        <f t="shared" si="9005"/>
        <v>4</v>
      </c>
      <c r="Y8998" s="4">
        <f t="shared" si="9005"/>
        <v>20</v>
      </c>
      <c r="Z8998" s="5">
        <f t="shared" si="9"/>
        <v>45064</v>
      </c>
    </row>
    <row r="8999">
      <c r="A8999" s="1" t="s">
        <v>9036</v>
      </c>
      <c r="B8999" s="1" t="s">
        <v>22</v>
      </c>
      <c r="C8999" s="1">
        <v>1.0</v>
      </c>
      <c r="D8999" s="1">
        <v>2.0</v>
      </c>
      <c r="E8999" s="1">
        <v>2.0</v>
      </c>
      <c r="F8999" s="1" t="s">
        <v>28</v>
      </c>
      <c r="H8999" s="2">
        <v>45090.0</v>
      </c>
      <c r="J8999" s="3">
        <f t="shared" si="2"/>
        <v>1</v>
      </c>
      <c r="K8999" s="4">
        <f t="shared" si="3"/>
        <v>2</v>
      </c>
      <c r="L8999" s="4">
        <f t="shared" si="4"/>
        <v>2</v>
      </c>
      <c r="S8999" s="1" t="s">
        <v>9036</v>
      </c>
      <c r="T8999" s="4" t="str">
        <f t="shared" si="5"/>
        <v>Coffee</v>
      </c>
      <c r="U8999" s="4" t="str">
        <f t="shared" si="6"/>
        <v>UNKNOWN</v>
      </c>
      <c r="V8999" s="4" t="str">
        <f t="shared" si="7"/>
        <v>Cash</v>
      </c>
      <c r="W8999" s="4">
        <f t="shared" ref="W8999:Y8999" si="9006">IF(OR(J8999 = "ERROR", J8999 = ""), "UNKNOWN", J8999)</f>
        <v>1</v>
      </c>
      <c r="X8999" s="4">
        <f t="shared" si="9006"/>
        <v>2</v>
      </c>
      <c r="Y8999" s="4">
        <f t="shared" si="9006"/>
        <v>2</v>
      </c>
      <c r="Z8999" s="5">
        <f t="shared" si="9"/>
        <v>45090</v>
      </c>
    </row>
    <row r="9000">
      <c r="A9000" s="1" t="s">
        <v>9037</v>
      </c>
      <c r="B9000" s="1" t="s">
        <v>32</v>
      </c>
      <c r="C9000" s="1">
        <v>2.0</v>
      </c>
      <c r="D9000" s="1">
        <v>1.0</v>
      </c>
      <c r="E9000" s="1">
        <v>2.0</v>
      </c>
      <c r="F9000" s="1" t="s">
        <v>39</v>
      </c>
      <c r="G9000" s="1" t="s">
        <v>29</v>
      </c>
      <c r="H9000" s="2">
        <v>45038.0</v>
      </c>
      <c r="J9000" s="3">
        <f t="shared" si="2"/>
        <v>2</v>
      </c>
      <c r="K9000" s="4">
        <f t="shared" si="3"/>
        <v>1</v>
      </c>
      <c r="L9000" s="4">
        <f t="shared" si="4"/>
        <v>2</v>
      </c>
      <c r="S9000" s="1" t="s">
        <v>9037</v>
      </c>
      <c r="T9000" s="4" t="str">
        <f t="shared" si="5"/>
        <v>Cookie</v>
      </c>
      <c r="U9000" s="4" t="str">
        <f t="shared" si="6"/>
        <v>In-store</v>
      </c>
      <c r="V9000" s="4" t="str">
        <f t="shared" si="7"/>
        <v>Digital Wallet</v>
      </c>
      <c r="W9000" s="4">
        <f t="shared" ref="W9000:Y9000" si="9007">IF(OR(J9000 = "ERROR", J9000 = ""), "UNKNOWN", J9000)</f>
        <v>2</v>
      </c>
      <c r="X9000" s="4">
        <f t="shared" si="9007"/>
        <v>1</v>
      </c>
      <c r="Y9000" s="4">
        <f t="shared" si="9007"/>
        <v>2</v>
      </c>
      <c r="Z9000" s="5">
        <f t="shared" si="9"/>
        <v>45038</v>
      </c>
    </row>
    <row r="9001">
      <c r="A9001" s="1" t="s">
        <v>9038</v>
      </c>
      <c r="B9001" s="1" t="s">
        <v>27</v>
      </c>
      <c r="C9001" s="1">
        <v>2.0</v>
      </c>
      <c r="D9001" s="1">
        <v>3.0</v>
      </c>
      <c r="E9001" s="1">
        <v>6.0</v>
      </c>
      <c r="F9001" s="1" t="s">
        <v>39</v>
      </c>
      <c r="H9001" s="2">
        <v>44957.0</v>
      </c>
      <c r="J9001" s="3">
        <f t="shared" si="2"/>
        <v>2</v>
      </c>
      <c r="K9001" s="4">
        <f t="shared" si="3"/>
        <v>3</v>
      </c>
      <c r="L9001" s="4">
        <f t="shared" si="4"/>
        <v>6</v>
      </c>
      <c r="S9001" s="1" t="s">
        <v>9038</v>
      </c>
      <c r="T9001" s="4" t="str">
        <f t="shared" si="5"/>
        <v>Cake</v>
      </c>
      <c r="U9001" s="4" t="str">
        <f t="shared" si="6"/>
        <v>UNKNOWN</v>
      </c>
      <c r="V9001" s="4" t="str">
        <f t="shared" si="7"/>
        <v>Digital Wallet</v>
      </c>
      <c r="W9001" s="4">
        <f t="shared" ref="W9001:Y9001" si="9008">IF(OR(J9001 = "ERROR", J9001 = ""), "UNKNOWN", J9001)</f>
        <v>2</v>
      </c>
      <c r="X9001" s="4">
        <f t="shared" si="9008"/>
        <v>3</v>
      </c>
      <c r="Y9001" s="4">
        <f t="shared" si="9008"/>
        <v>6</v>
      </c>
      <c r="Z9001" s="5">
        <f t="shared" si="9"/>
        <v>44957</v>
      </c>
    </row>
    <row r="9002">
      <c r="A9002" s="1" t="s">
        <v>9039</v>
      </c>
      <c r="B9002" s="1" t="s">
        <v>41</v>
      </c>
      <c r="C9002" s="1">
        <v>1.0</v>
      </c>
      <c r="D9002" s="1">
        <v>4.0</v>
      </c>
      <c r="E9002" s="1">
        <v>4.0</v>
      </c>
      <c r="F9002" s="1" t="s">
        <v>39</v>
      </c>
      <c r="G9002" s="1" t="s">
        <v>25</v>
      </c>
      <c r="H9002" s="2">
        <v>45132.0</v>
      </c>
      <c r="J9002" s="3">
        <f t="shared" si="2"/>
        <v>1</v>
      </c>
      <c r="K9002" s="4">
        <f t="shared" si="3"/>
        <v>4</v>
      </c>
      <c r="L9002" s="4">
        <f t="shared" si="4"/>
        <v>4</v>
      </c>
      <c r="S9002" s="1" t="s">
        <v>9039</v>
      </c>
      <c r="T9002" s="4" t="str">
        <f t="shared" si="5"/>
        <v>Smoothie</v>
      </c>
      <c r="U9002" s="4" t="str">
        <f t="shared" si="6"/>
        <v>UNKNOWN</v>
      </c>
      <c r="V9002" s="4" t="str">
        <f t="shared" si="7"/>
        <v>Digital Wallet</v>
      </c>
      <c r="W9002" s="4">
        <f t="shared" ref="W9002:Y9002" si="9009">IF(OR(J9002 = "ERROR", J9002 = ""), "UNKNOWN", J9002)</f>
        <v>1</v>
      </c>
      <c r="X9002" s="4">
        <f t="shared" si="9009"/>
        <v>4</v>
      </c>
      <c r="Y9002" s="4">
        <f t="shared" si="9009"/>
        <v>4</v>
      </c>
      <c r="Z9002" s="5">
        <f t="shared" si="9"/>
        <v>45132</v>
      </c>
    </row>
    <row r="9003">
      <c r="A9003" s="1" t="s">
        <v>9040</v>
      </c>
      <c r="B9003" s="1" t="s">
        <v>32</v>
      </c>
      <c r="C9003" s="1">
        <v>4.0</v>
      </c>
      <c r="D9003" s="1">
        <v>1.0</v>
      </c>
      <c r="E9003" s="1">
        <v>4.0</v>
      </c>
      <c r="G9003" s="1" t="s">
        <v>24</v>
      </c>
      <c r="H9003" s="2">
        <v>45086.0</v>
      </c>
      <c r="J9003" s="3">
        <f t="shared" si="2"/>
        <v>4</v>
      </c>
      <c r="K9003" s="4">
        <f t="shared" si="3"/>
        <v>1</v>
      </c>
      <c r="L9003" s="4">
        <f t="shared" si="4"/>
        <v>4</v>
      </c>
      <c r="S9003" s="1" t="s">
        <v>9040</v>
      </c>
      <c r="T9003" s="4" t="str">
        <f t="shared" si="5"/>
        <v>Cookie</v>
      </c>
      <c r="U9003" s="4" t="str">
        <f t="shared" si="6"/>
        <v>Takeaway</v>
      </c>
      <c r="V9003" s="4" t="str">
        <f t="shared" si="7"/>
        <v>UNKNOWN</v>
      </c>
      <c r="W9003" s="4">
        <f t="shared" ref="W9003:Y9003" si="9010">IF(OR(J9003 = "ERROR", J9003 = ""), "UNKNOWN", J9003)</f>
        <v>4</v>
      </c>
      <c r="X9003" s="4">
        <f t="shared" si="9010"/>
        <v>1</v>
      </c>
      <c r="Y9003" s="4">
        <f t="shared" si="9010"/>
        <v>4</v>
      </c>
      <c r="Z9003" s="5">
        <f t="shared" si="9"/>
        <v>45086</v>
      </c>
    </row>
    <row r="9004">
      <c r="A9004" s="1" t="s">
        <v>9041</v>
      </c>
      <c r="B9004" s="1" t="s">
        <v>27</v>
      </c>
      <c r="C9004" s="1">
        <v>4.0</v>
      </c>
      <c r="D9004" s="1">
        <v>3.0</v>
      </c>
      <c r="E9004" s="1">
        <v>12.0</v>
      </c>
      <c r="G9004" s="1" t="s">
        <v>24</v>
      </c>
      <c r="H9004" s="2">
        <v>45057.0</v>
      </c>
      <c r="J9004" s="3">
        <f t="shared" si="2"/>
        <v>4</v>
      </c>
      <c r="K9004" s="4">
        <f t="shared" si="3"/>
        <v>3</v>
      </c>
      <c r="L9004" s="4">
        <f t="shared" si="4"/>
        <v>12</v>
      </c>
      <c r="S9004" s="1" t="s">
        <v>9041</v>
      </c>
      <c r="T9004" s="4" t="str">
        <f t="shared" si="5"/>
        <v>Cake</v>
      </c>
      <c r="U9004" s="4" t="str">
        <f t="shared" si="6"/>
        <v>Takeaway</v>
      </c>
      <c r="V9004" s="4" t="str">
        <f t="shared" si="7"/>
        <v>UNKNOWN</v>
      </c>
      <c r="W9004" s="4">
        <f t="shared" ref="W9004:Y9004" si="9011">IF(OR(J9004 = "ERROR", J9004 = ""), "UNKNOWN", J9004)</f>
        <v>4</v>
      </c>
      <c r="X9004" s="4">
        <f t="shared" si="9011"/>
        <v>3</v>
      </c>
      <c r="Y9004" s="4">
        <f t="shared" si="9011"/>
        <v>12</v>
      </c>
      <c r="Z9004" s="5">
        <f t="shared" si="9"/>
        <v>45057</v>
      </c>
    </row>
    <row r="9005">
      <c r="A9005" s="1" t="s">
        <v>9042</v>
      </c>
      <c r="C9005" s="1">
        <v>2.0</v>
      </c>
      <c r="D9005" s="1">
        <v>2.0</v>
      </c>
      <c r="E9005" s="1">
        <v>4.0</v>
      </c>
      <c r="G9005" s="1" t="s">
        <v>24</v>
      </c>
      <c r="H9005" s="6">
        <v>45258.0</v>
      </c>
      <c r="J9005" s="3">
        <f t="shared" si="2"/>
        <v>2</v>
      </c>
      <c r="K9005" s="4">
        <f t="shared" si="3"/>
        <v>2</v>
      </c>
      <c r="L9005" s="4">
        <f t="shared" si="4"/>
        <v>4</v>
      </c>
      <c r="S9005" s="1" t="s">
        <v>9042</v>
      </c>
      <c r="T9005" s="4" t="str">
        <f t="shared" si="5"/>
        <v>UNKNOWN</v>
      </c>
      <c r="U9005" s="4" t="str">
        <f t="shared" si="6"/>
        <v>Takeaway</v>
      </c>
      <c r="V9005" s="4" t="str">
        <f t="shared" si="7"/>
        <v>UNKNOWN</v>
      </c>
      <c r="W9005" s="4">
        <f t="shared" ref="W9005:Y9005" si="9012">IF(OR(J9005 = "ERROR", J9005 = ""), "UNKNOWN", J9005)</f>
        <v>2</v>
      </c>
      <c r="X9005" s="4">
        <f t="shared" si="9012"/>
        <v>2</v>
      </c>
      <c r="Y9005" s="4">
        <f t="shared" si="9012"/>
        <v>4</v>
      </c>
      <c r="Z9005" s="7">
        <f t="shared" si="9"/>
        <v>45258</v>
      </c>
    </row>
    <row r="9006">
      <c r="A9006" s="1" t="s">
        <v>9043</v>
      </c>
      <c r="B9006" s="1" t="s">
        <v>32</v>
      </c>
      <c r="C9006" s="1">
        <v>4.0</v>
      </c>
      <c r="D9006" s="1" t="s">
        <v>25</v>
      </c>
      <c r="E9006" s="1">
        <v>4.0</v>
      </c>
      <c r="G9006" s="1" t="s">
        <v>24</v>
      </c>
      <c r="H9006" s="6">
        <v>45252.0</v>
      </c>
      <c r="J9006" s="3">
        <f t="shared" si="2"/>
        <v>4</v>
      </c>
      <c r="K9006" s="4">
        <f t="shared" si="3"/>
        <v>1</v>
      </c>
      <c r="L9006" s="4">
        <f t="shared" si="4"/>
        <v>4</v>
      </c>
      <c r="S9006" s="1" t="s">
        <v>9043</v>
      </c>
      <c r="T9006" s="4" t="str">
        <f t="shared" si="5"/>
        <v>Cookie</v>
      </c>
      <c r="U9006" s="4" t="str">
        <f t="shared" si="6"/>
        <v>Takeaway</v>
      </c>
      <c r="V9006" s="4" t="str">
        <f t="shared" si="7"/>
        <v>UNKNOWN</v>
      </c>
      <c r="W9006" s="4">
        <f t="shared" ref="W9006:Y9006" si="9013">IF(OR(J9006 = "ERROR", J9006 = ""), "UNKNOWN", J9006)</f>
        <v>4</v>
      </c>
      <c r="X9006" s="4">
        <f t="shared" si="9013"/>
        <v>1</v>
      </c>
      <c r="Y9006" s="4">
        <f t="shared" si="9013"/>
        <v>4</v>
      </c>
      <c r="Z9006" s="7">
        <f t="shared" si="9"/>
        <v>45252</v>
      </c>
    </row>
    <row r="9007">
      <c r="A9007" s="1" t="s">
        <v>9044</v>
      </c>
      <c r="B9007" s="1" t="s">
        <v>25</v>
      </c>
      <c r="C9007" s="1">
        <v>5.0</v>
      </c>
      <c r="D9007" s="1">
        <v>4.0</v>
      </c>
      <c r="E9007" s="1">
        <v>20.0</v>
      </c>
      <c r="F9007" s="1" t="s">
        <v>39</v>
      </c>
      <c r="G9007" s="1" t="s">
        <v>24</v>
      </c>
      <c r="H9007" s="2">
        <v>45147.0</v>
      </c>
      <c r="J9007" s="3">
        <f t="shared" si="2"/>
        <v>5</v>
      </c>
      <c r="K9007" s="4">
        <f t="shared" si="3"/>
        <v>4</v>
      </c>
      <c r="L9007" s="4">
        <f t="shared" si="4"/>
        <v>20</v>
      </c>
      <c r="S9007" s="1" t="s">
        <v>9044</v>
      </c>
      <c r="T9007" s="4" t="str">
        <f t="shared" si="5"/>
        <v>UNKNOWN</v>
      </c>
      <c r="U9007" s="4" t="str">
        <f t="shared" si="6"/>
        <v>Takeaway</v>
      </c>
      <c r="V9007" s="4" t="str">
        <f t="shared" si="7"/>
        <v>Digital Wallet</v>
      </c>
      <c r="W9007" s="4">
        <f t="shared" ref="W9007:Y9007" si="9014">IF(OR(J9007 = "ERROR", J9007 = ""), "UNKNOWN", J9007)</f>
        <v>5</v>
      </c>
      <c r="X9007" s="4">
        <f t="shared" si="9014"/>
        <v>4</v>
      </c>
      <c r="Y9007" s="4">
        <f t="shared" si="9014"/>
        <v>20</v>
      </c>
      <c r="Z9007" s="5">
        <f t="shared" si="9"/>
        <v>45147</v>
      </c>
    </row>
    <row r="9008">
      <c r="A9008" s="1" t="s">
        <v>9045</v>
      </c>
      <c r="B9008" s="1" t="s">
        <v>44</v>
      </c>
      <c r="C9008" s="1">
        <v>3.0</v>
      </c>
      <c r="D9008" s="1">
        <v>4.0</v>
      </c>
      <c r="E9008" s="1">
        <v>12.0</v>
      </c>
      <c r="F9008" s="1" t="s">
        <v>28</v>
      </c>
      <c r="G9008" s="1" t="s">
        <v>29</v>
      </c>
      <c r="H9008" s="2">
        <v>44970.0</v>
      </c>
      <c r="J9008" s="3">
        <f t="shared" si="2"/>
        <v>3</v>
      </c>
      <c r="K9008" s="4">
        <f t="shared" si="3"/>
        <v>4</v>
      </c>
      <c r="L9008" s="4">
        <f t="shared" si="4"/>
        <v>12</v>
      </c>
      <c r="S9008" s="1" t="s">
        <v>9045</v>
      </c>
      <c r="T9008" s="4" t="str">
        <f t="shared" si="5"/>
        <v>Sandwich</v>
      </c>
      <c r="U9008" s="4" t="str">
        <f t="shared" si="6"/>
        <v>In-store</v>
      </c>
      <c r="V9008" s="4" t="str">
        <f t="shared" si="7"/>
        <v>Cash</v>
      </c>
      <c r="W9008" s="4">
        <f t="shared" ref="W9008:Y9008" si="9015">IF(OR(J9008 = "ERROR", J9008 = ""), "UNKNOWN", J9008)</f>
        <v>3</v>
      </c>
      <c r="X9008" s="4">
        <f t="shared" si="9015"/>
        <v>4</v>
      </c>
      <c r="Y9008" s="4">
        <f t="shared" si="9015"/>
        <v>12</v>
      </c>
      <c r="Z9008" s="5">
        <f t="shared" si="9"/>
        <v>44970</v>
      </c>
    </row>
    <row r="9009">
      <c r="A9009" s="1" t="s">
        <v>9046</v>
      </c>
      <c r="B9009" s="1" t="s">
        <v>27</v>
      </c>
      <c r="C9009" s="1">
        <v>3.0</v>
      </c>
      <c r="D9009" s="1">
        <v>3.0</v>
      </c>
      <c r="E9009" s="1">
        <v>9.0</v>
      </c>
      <c r="G9009" s="1" t="s">
        <v>29</v>
      </c>
      <c r="H9009" s="6">
        <v>45273.0</v>
      </c>
      <c r="J9009" s="3">
        <f t="shared" si="2"/>
        <v>3</v>
      </c>
      <c r="K9009" s="4">
        <f t="shared" si="3"/>
        <v>3</v>
      </c>
      <c r="L9009" s="4">
        <f t="shared" si="4"/>
        <v>9</v>
      </c>
      <c r="S9009" s="1" t="s">
        <v>9046</v>
      </c>
      <c r="T9009" s="4" t="str">
        <f t="shared" si="5"/>
        <v>Cake</v>
      </c>
      <c r="U9009" s="4" t="str">
        <f t="shared" si="6"/>
        <v>In-store</v>
      </c>
      <c r="V9009" s="4" t="str">
        <f t="shared" si="7"/>
        <v>UNKNOWN</v>
      </c>
      <c r="W9009" s="4">
        <f t="shared" ref="W9009:Y9009" si="9016">IF(OR(J9009 = "ERROR", J9009 = ""), "UNKNOWN", J9009)</f>
        <v>3</v>
      </c>
      <c r="X9009" s="4">
        <f t="shared" si="9016"/>
        <v>3</v>
      </c>
      <c r="Y9009" s="4">
        <f t="shared" si="9016"/>
        <v>9</v>
      </c>
      <c r="Z9009" s="7">
        <f t="shared" si="9"/>
        <v>45273</v>
      </c>
    </row>
    <row r="9010">
      <c r="A9010" s="1" t="s">
        <v>9047</v>
      </c>
      <c r="B9010" s="1" t="s">
        <v>32</v>
      </c>
      <c r="C9010" s="1">
        <v>2.0</v>
      </c>
      <c r="D9010" s="1">
        <v>1.0</v>
      </c>
      <c r="E9010" s="1">
        <v>2.0</v>
      </c>
      <c r="F9010" s="1" t="s">
        <v>28</v>
      </c>
      <c r="H9010" s="6">
        <v>45240.0</v>
      </c>
      <c r="J9010" s="3">
        <f t="shared" si="2"/>
        <v>2</v>
      </c>
      <c r="K9010" s="4">
        <f t="shared" si="3"/>
        <v>1</v>
      </c>
      <c r="L9010" s="4">
        <f t="shared" si="4"/>
        <v>2</v>
      </c>
      <c r="S9010" s="1" t="s">
        <v>9047</v>
      </c>
      <c r="T9010" s="4" t="str">
        <f t="shared" si="5"/>
        <v>Cookie</v>
      </c>
      <c r="U9010" s="4" t="str">
        <f t="shared" si="6"/>
        <v>UNKNOWN</v>
      </c>
      <c r="V9010" s="4" t="str">
        <f t="shared" si="7"/>
        <v>Cash</v>
      </c>
      <c r="W9010" s="4">
        <f t="shared" ref="W9010:Y9010" si="9017">IF(OR(J9010 = "ERROR", J9010 = ""), "UNKNOWN", J9010)</f>
        <v>2</v>
      </c>
      <c r="X9010" s="4">
        <f t="shared" si="9017"/>
        <v>1</v>
      </c>
      <c r="Y9010" s="4">
        <f t="shared" si="9017"/>
        <v>2</v>
      </c>
      <c r="Z9010" s="7">
        <f t="shared" si="9"/>
        <v>45240</v>
      </c>
    </row>
    <row r="9011">
      <c r="A9011" s="1" t="s">
        <v>9048</v>
      </c>
      <c r="B9011" s="1" t="s">
        <v>36</v>
      </c>
      <c r="C9011" s="1">
        <v>1.0</v>
      </c>
      <c r="D9011" s="1">
        <v>5.0</v>
      </c>
      <c r="E9011" s="1">
        <v>5.0</v>
      </c>
      <c r="G9011" s="1" t="s">
        <v>24</v>
      </c>
      <c r="H9011" s="2">
        <v>45190.0</v>
      </c>
      <c r="J9011" s="3">
        <f t="shared" si="2"/>
        <v>1</v>
      </c>
      <c r="K9011" s="4">
        <f t="shared" si="3"/>
        <v>5</v>
      </c>
      <c r="L9011" s="4">
        <f t="shared" si="4"/>
        <v>5</v>
      </c>
      <c r="S9011" s="1" t="s">
        <v>9048</v>
      </c>
      <c r="T9011" s="4" t="str">
        <f t="shared" si="5"/>
        <v>Salad</v>
      </c>
      <c r="U9011" s="4" t="str">
        <f t="shared" si="6"/>
        <v>Takeaway</v>
      </c>
      <c r="V9011" s="4" t="str">
        <f t="shared" si="7"/>
        <v>UNKNOWN</v>
      </c>
      <c r="W9011" s="4">
        <f t="shared" ref="W9011:Y9011" si="9018">IF(OR(J9011 = "ERROR", J9011 = ""), "UNKNOWN", J9011)</f>
        <v>1</v>
      </c>
      <c r="X9011" s="4">
        <f t="shared" si="9018"/>
        <v>5</v>
      </c>
      <c r="Y9011" s="4">
        <f t="shared" si="9018"/>
        <v>5</v>
      </c>
      <c r="Z9011" s="5">
        <f t="shared" si="9"/>
        <v>45190</v>
      </c>
    </row>
    <row r="9012">
      <c r="A9012" s="1" t="s">
        <v>9049</v>
      </c>
      <c r="B9012" s="1" t="s">
        <v>41</v>
      </c>
      <c r="C9012" s="1">
        <v>1.0</v>
      </c>
      <c r="D9012" s="1">
        <v>4.0</v>
      </c>
      <c r="E9012" s="1">
        <v>4.0</v>
      </c>
      <c r="G9012" s="1" t="s">
        <v>29</v>
      </c>
      <c r="H9012" s="6">
        <v>45289.0</v>
      </c>
      <c r="J9012" s="3">
        <f t="shared" si="2"/>
        <v>1</v>
      </c>
      <c r="K9012" s="4">
        <f t="shared" si="3"/>
        <v>4</v>
      </c>
      <c r="L9012" s="4">
        <f t="shared" si="4"/>
        <v>4</v>
      </c>
      <c r="S9012" s="1" t="s">
        <v>9049</v>
      </c>
      <c r="T9012" s="4" t="str">
        <f t="shared" si="5"/>
        <v>Smoothie</v>
      </c>
      <c r="U9012" s="4" t="str">
        <f t="shared" si="6"/>
        <v>In-store</v>
      </c>
      <c r="V9012" s="4" t="str">
        <f t="shared" si="7"/>
        <v>UNKNOWN</v>
      </c>
      <c r="W9012" s="4">
        <f t="shared" ref="W9012:Y9012" si="9019">IF(OR(J9012 = "ERROR", J9012 = ""), "UNKNOWN", J9012)</f>
        <v>1</v>
      </c>
      <c r="X9012" s="4">
        <f t="shared" si="9019"/>
        <v>4</v>
      </c>
      <c r="Y9012" s="4">
        <f t="shared" si="9019"/>
        <v>4</v>
      </c>
      <c r="Z9012" s="7">
        <f t="shared" si="9"/>
        <v>45289</v>
      </c>
    </row>
    <row r="9013">
      <c r="A9013" s="1" t="s">
        <v>9050</v>
      </c>
      <c r="C9013" s="1" t="s">
        <v>25</v>
      </c>
      <c r="D9013" s="1">
        <v>4.0</v>
      </c>
      <c r="E9013" s="1">
        <v>12.0</v>
      </c>
      <c r="G9013" s="1" t="s">
        <v>24</v>
      </c>
      <c r="H9013" s="2">
        <v>45035.0</v>
      </c>
      <c r="J9013" s="3">
        <f t="shared" si="2"/>
        <v>3</v>
      </c>
      <c r="K9013" s="4">
        <f t="shared" si="3"/>
        <v>4</v>
      </c>
      <c r="L9013" s="4">
        <f t="shared" si="4"/>
        <v>12</v>
      </c>
      <c r="S9013" s="1" t="s">
        <v>9050</v>
      </c>
      <c r="T9013" s="4" t="str">
        <f t="shared" si="5"/>
        <v>UNKNOWN</v>
      </c>
      <c r="U9013" s="4" t="str">
        <f t="shared" si="6"/>
        <v>Takeaway</v>
      </c>
      <c r="V9013" s="4" t="str">
        <f t="shared" si="7"/>
        <v>UNKNOWN</v>
      </c>
      <c r="W9013" s="4">
        <f t="shared" ref="W9013:Y9013" si="9020">IF(OR(J9013 = "ERROR", J9013 = ""), "UNKNOWN", J9013)</f>
        <v>3</v>
      </c>
      <c r="X9013" s="4">
        <f t="shared" si="9020"/>
        <v>4</v>
      </c>
      <c r="Y9013" s="4">
        <f t="shared" si="9020"/>
        <v>12</v>
      </c>
      <c r="Z9013" s="5">
        <f t="shared" si="9"/>
        <v>45035</v>
      </c>
    </row>
    <row r="9014">
      <c r="A9014" s="1" t="s">
        <v>9051</v>
      </c>
      <c r="B9014" s="1" t="s">
        <v>32</v>
      </c>
      <c r="C9014" s="1">
        <v>1.0</v>
      </c>
      <c r="D9014" s="1">
        <v>1.0</v>
      </c>
      <c r="E9014" s="1" t="s">
        <v>25</v>
      </c>
      <c r="F9014" s="1" t="s">
        <v>39</v>
      </c>
      <c r="G9014" s="1" t="s">
        <v>24</v>
      </c>
      <c r="H9014" s="2">
        <v>45133.0</v>
      </c>
      <c r="J9014" s="3">
        <f t="shared" si="2"/>
        <v>1</v>
      </c>
      <c r="K9014" s="4">
        <f t="shared" si="3"/>
        <v>1</v>
      </c>
      <c r="L9014" s="4">
        <f t="shared" si="4"/>
        <v>1</v>
      </c>
      <c r="S9014" s="1" t="s">
        <v>9051</v>
      </c>
      <c r="T9014" s="4" t="str">
        <f t="shared" si="5"/>
        <v>Cookie</v>
      </c>
      <c r="U9014" s="4" t="str">
        <f t="shared" si="6"/>
        <v>Takeaway</v>
      </c>
      <c r="V9014" s="4" t="str">
        <f t="shared" si="7"/>
        <v>Digital Wallet</v>
      </c>
      <c r="W9014" s="4">
        <f t="shared" ref="W9014:Y9014" si="9021">IF(OR(J9014 = "ERROR", J9014 = ""), "UNKNOWN", J9014)</f>
        <v>1</v>
      </c>
      <c r="X9014" s="4">
        <f t="shared" si="9021"/>
        <v>1</v>
      </c>
      <c r="Y9014" s="4">
        <f t="shared" si="9021"/>
        <v>1</v>
      </c>
      <c r="Z9014" s="5">
        <f t="shared" si="9"/>
        <v>45133</v>
      </c>
    </row>
    <row r="9015">
      <c r="A9015" s="1" t="s">
        <v>9052</v>
      </c>
      <c r="B9015" s="1" t="s">
        <v>41</v>
      </c>
      <c r="C9015" s="1">
        <v>1.0</v>
      </c>
      <c r="D9015" s="1">
        <v>4.0</v>
      </c>
      <c r="E9015" s="1">
        <v>4.0</v>
      </c>
      <c r="F9015" s="1" t="s">
        <v>39</v>
      </c>
      <c r="G9015" s="1" t="s">
        <v>24</v>
      </c>
      <c r="H9015" s="2">
        <v>45063.0</v>
      </c>
      <c r="J9015" s="3">
        <f t="shared" si="2"/>
        <v>1</v>
      </c>
      <c r="K9015" s="4">
        <f t="shared" si="3"/>
        <v>4</v>
      </c>
      <c r="L9015" s="4">
        <f t="shared" si="4"/>
        <v>4</v>
      </c>
      <c r="S9015" s="1" t="s">
        <v>9052</v>
      </c>
      <c r="T9015" s="4" t="str">
        <f t="shared" si="5"/>
        <v>Smoothie</v>
      </c>
      <c r="U9015" s="4" t="str">
        <f t="shared" si="6"/>
        <v>Takeaway</v>
      </c>
      <c r="V9015" s="4" t="str">
        <f t="shared" si="7"/>
        <v>Digital Wallet</v>
      </c>
      <c r="W9015" s="4">
        <f t="shared" ref="W9015:Y9015" si="9022">IF(OR(J9015 = "ERROR", J9015 = ""), "UNKNOWN", J9015)</f>
        <v>1</v>
      </c>
      <c r="X9015" s="4">
        <f t="shared" si="9022"/>
        <v>4</v>
      </c>
      <c r="Y9015" s="4">
        <f t="shared" si="9022"/>
        <v>4</v>
      </c>
      <c r="Z9015" s="5">
        <f t="shared" si="9"/>
        <v>45063</v>
      </c>
    </row>
    <row r="9016">
      <c r="A9016" s="1" t="s">
        <v>9053</v>
      </c>
      <c r="C9016" s="1">
        <v>5.0</v>
      </c>
      <c r="D9016" s="1">
        <v>4.0</v>
      </c>
      <c r="E9016" s="1">
        <v>20.0</v>
      </c>
      <c r="H9016" s="2">
        <v>45100.0</v>
      </c>
      <c r="J9016" s="3">
        <f t="shared" si="2"/>
        <v>5</v>
      </c>
      <c r="K9016" s="4">
        <f t="shared" si="3"/>
        <v>4</v>
      </c>
      <c r="L9016" s="4">
        <f t="shared" si="4"/>
        <v>20</v>
      </c>
      <c r="S9016" s="1" t="s">
        <v>9053</v>
      </c>
      <c r="T9016" s="4" t="str">
        <f t="shared" si="5"/>
        <v>UNKNOWN</v>
      </c>
      <c r="U9016" s="4" t="str">
        <f t="shared" si="6"/>
        <v>UNKNOWN</v>
      </c>
      <c r="V9016" s="4" t="str">
        <f t="shared" si="7"/>
        <v>UNKNOWN</v>
      </c>
      <c r="W9016" s="4">
        <f t="shared" ref="W9016:Y9016" si="9023">IF(OR(J9016 = "ERROR", J9016 = ""), "UNKNOWN", J9016)</f>
        <v>5</v>
      </c>
      <c r="X9016" s="4">
        <f t="shared" si="9023"/>
        <v>4</v>
      </c>
      <c r="Y9016" s="4">
        <f t="shared" si="9023"/>
        <v>20</v>
      </c>
      <c r="Z9016" s="5">
        <f t="shared" si="9"/>
        <v>45100</v>
      </c>
    </row>
    <row r="9017">
      <c r="A9017" s="1" t="s">
        <v>9054</v>
      </c>
      <c r="B9017" s="1" t="s">
        <v>27</v>
      </c>
      <c r="C9017" s="1">
        <v>3.0</v>
      </c>
      <c r="D9017" s="1">
        <v>3.0</v>
      </c>
      <c r="E9017" s="1">
        <v>9.0</v>
      </c>
      <c r="F9017" s="1" t="s">
        <v>28</v>
      </c>
      <c r="G9017" s="1" t="s">
        <v>24</v>
      </c>
      <c r="H9017" s="6">
        <v>45225.0</v>
      </c>
      <c r="J9017" s="3">
        <f t="shared" si="2"/>
        <v>3</v>
      </c>
      <c r="K9017" s="4">
        <f t="shared" si="3"/>
        <v>3</v>
      </c>
      <c r="L9017" s="4">
        <f t="shared" si="4"/>
        <v>9</v>
      </c>
      <c r="S9017" s="1" t="s">
        <v>9054</v>
      </c>
      <c r="T9017" s="4" t="str">
        <f t="shared" si="5"/>
        <v>Cake</v>
      </c>
      <c r="U9017" s="4" t="str">
        <f t="shared" si="6"/>
        <v>Takeaway</v>
      </c>
      <c r="V9017" s="4" t="str">
        <f t="shared" si="7"/>
        <v>Cash</v>
      </c>
      <c r="W9017" s="4">
        <f t="shared" ref="W9017:Y9017" si="9024">IF(OR(J9017 = "ERROR", J9017 = ""), "UNKNOWN", J9017)</f>
        <v>3</v>
      </c>
      <c r="X9017" s="4">
        <f t="shared" si="9024"/>
        <v>3</v>
      </c>
      <c r="Y9017" s="4">
        <f t="shared" si="9024"/>
        <v>9</v>
      </c>
      <c r="Z9017" s="7">
        <f t="shared" si="9"/>
        <v>45225</v>
      </c>
    </row>
    <row r="9018">
      <c r="A9018" s="1" t="s">
        <v>9055</v>
      </c>
      <c r="B9018" s="1" t="s">
        <v>36</v>
      </c>
      <c r="C9018" s="1">
        <v>3.0</v>
      </c>
      <c r="D9018" s="1">
        <v>5.0</v>
      </c>
      <c r="E9018" s="1">
        <v>15.0</v>
      </c>
      <c r="F9018" s="1" t="s">
        <v>23</v>
      </c>
      <c r="H9018" s="2">
        <v>45011.0</v>
      </c>
      <c r="J9018" s="3">
        <f t="shared" si="2"/>
        <v>3</v>
      </c>
      <c r="K9018" s="4">
        <f t="shared" si="3"/>
        <v>5</v>
      </c>
      <c r="L9018" s="4">
        <f t="shared" si="4"/>
        <v>15</v>
      </c>
      <c r="S9018" s="1" t="s">
        <v>9055</v>
      </c>
      <c r="T9018" s="4" t="str">
        <f t="shared" si="5"/>
        <v>Salad</v>
      </c>
      <c r="U9018" s="4" t="str">
        <f t="shared" si="6"/>
        <v>UNKNOWN</v>
      </c>
      <c r="V9018" s="4" t="str">
        <f t="shared" si="7"/>
        <v>Credit Card</v>
      </c>
      <c r="W9018" s="4">
        <f t="shared" ref="W9018:Y9018" si="9025">IF(OR(J9018 = "ERROR", J9018 = ""), "UNKNOWN", J9018)</f>
        <v>3</v>
      </c>
      <c r="X9018" s="4">
        <f t="shared" si="9025"/>
        <v>5</v>
      </c>
      <c r="Y9018" s="4">
        <f t="shared" si="9025"/>
        <v>15</v>
      </c>
      <c r="Z9018" s="5">
        <f t="shared" si="9"/>
        <v>45011</v>
      </c>
    </row>
    <row r="9019">
      <c r="A9019" s="1" t="s">
        <v>9056</v>
      </c>
      <c r="B9019" s="1" t="s">
        <v>81</v>
      </c>
      <c r="C9019" s="1">
        <v>2.0</v>
      </c>
      <c r="D9019" s="1">
        <v>1.5</v>
      </c>
      <c r="E9019" s="1">
        <v>3.0</v>
      </c>
      <c r="F9019" s="1" t="s">
        <v>28</v>
      </c>
      <c r="H9019" s="2">
        <v>45002.0</v>
      </c>
      <c r="J9019" s="3">
        <f t="shared" si="2"/>
        <v>2</v>
      </c>
      <c r="K9019" s="4">
        <f t="shared" si="3"/>
        <v>1.5</v>
      </c>
      <c r="L9019" s="4">
        <f t="shared" si="4"/>
        <v>3</v>
      </c>
      <c r="S9019" s="1" t="s">
        <v>9056</v>
      </c>
      <c r="T9019" s="4" t="str">
        <f t="shared" si="5"/>
        <v>Tea</v>
      </c>
      <c r="U9019" s="4" t="str">
        <f t="shared" si="6"/>
        <v>UNKNOWN</v>
      </c>
      <c r="V9019" s="4" t="str">
        <f t="shared" si="7"/>
        <v>Cash</v>
      </c>
      <c r="W9019" s="4">
        <f t="shared" ref="W9019:Y9019" si="9026">IF(OR(J9019 = "ERROR", J9019 = ""), "UNKNOWN", J9019)</f>
        <v>2</v>
      </c>
      <c r="X9019" s="4">
        <f t="shared" si="9026"/>
        <v>1.5</v>
      </c>
      <c r="Y9019" s="4">
        <f t="shared" si="9026"/>
        <v>3</v>
      </c>
      <c r="Z9019" s="5">
        <f t="shared" si="9"/>
        <v>45002</v>
      </c>
    </row>
    <row r="9020">
      <c r="A9020" s="1" t="s">
        <v>9057</v>
      </c>
      <c r="B9020" s="1" t="s">
        <v>41</v>
      </c>
      <c r="C9020" s="1">
        <v>5.0</v>
      </c>
      <c r="D9020" s="1" t="s">
        <v>25</v>
      </c>
      <c r="E9020" s="1">
        <v>20.0</v>
      </c>
      <c r="H9020" s="6">
        <v>45248.0</v>
      </c>
      <c r="J9020" s="3">
        <f t="shared" si="2"/>
        <v>5</v>
      </c>
      <c r="K9020" s="4">
        <f t="shared" si="3"/>
        <v>4</v>
      </c>
      <c r="L9020" s="4">
        <f t="shared" si="4"/>
        <v>20</v>
      </c>
      <c r="S9020" s="1" t="s">
        <v>9057</v>
      </c>
      <c r="T9020" s="4" t="str">
        <f t="shared" si="5"/>
        <v>Smoothie</v>
      </c>
      <c r="U9020" s="4" t="str">
        <f t="shared" si="6"/>
        <v>UNKNOWN</v>
      </c>
      <c r="V9020" s="4" t="str">
        <f t="shared" si="7"/>
        <v>UNKNOWN</v>
      </c>
      <c r="W9020" s="4">
        <f t="shared" ref="W9020:Y9020" si="9027">IF(OR(J9020 = "ERROR", J9020 = ""), "UNKNOWN", J9020)</f>
        <v>5</v>
      </c>
      <c r="X9020" s="4">
        <f t="shared" si="9027"/>
        <v>4</v>
      </c>
      <c r="Y9020" s="4">
        <f t="shared" si="9027"/>
        <v>20</v>
      </c>
      <c r="Z9020" s="7">
        <f t="shared" si="9"/>
        <v>45248</v>
      </c>
    </row>
    <row r="9021">
      <c r="A9021" s="1" t="s">
        <v>9058</v>
      </c>
      <c r="B9021" s="1" t="s">
        <v>44</v>
      </c>
      <c r="C9021" s="1">
        <v>1.0</v>
      </c>
      <c r="D9021" s="1">
        <v>4.0</v>
      </c>
      <c r="E9021" s="1">
        <v>4.0</v>
      </c>
      <c r="F9021" s="1" t="s">
        <v>28</v>
      </c>
      <c r="H9021" s="2">
        <v>45130.0</v>
      </c>
      <c r="J9021" s="3">
        <f t="shared" si="2"/>
        <v>1</v>
      </c>
      <c r="K9021" s="4">
        <f t="shared" si="3"/>
        <v>4</v>
      </c>
      <c r="L9021" s="4">
        <f t="shared" si="4"/>
        <v>4</v>
      </c>
      <c r="S9021" s="1" t="s">
        <v>9058</v>
      </c>
      <c r="T9021" s="4" t="str">
        <f t="shared" si="5"/>
        <v>Sandwich</v>
      </c>
      <c r="U9021" s="4" t="str">
        <f t="shared" si="6"/>
        <v>UNKNOWN</v>
      </c>
      <c r="V9021" s="4" t="str">
        <f t="shared" si="7"/>
        <v>Cash</v>
      </c>
      <c r="W9021" s="4">
        <f t="shared" ref="W9021:Y9021" si="9028">IF(OR(J9021 = "ERROR", J9021 = ""), "UNKNOWN", J9021)</f>
        <v>1</v>
      </c>
      <c r="X9021" s="4">
        <f t="shared" si="9028"/>
        <v>4</v>
      </c>
      <c r="Y9021" s="4">
        <f t="shared" si="9028"/>
        <v>4</v>
      </c>
      <c r="Z9021" s="5">
        <f t="shared" si="9"/>
        <v>45130</v>
      </c>
    </row>
    <row r="9022">
      <c r="A9022" s="1" t="s">
        <v>9059</v>
      </c>
      <c r="B9022" s="1" t="s">
        <v>27</v>
      </c>
      <c r="C9022" s="1">
        <v>2.0</v>
      </c>
      <c r="D9022" s="1">
        <v>3.0</v>
      </c>
      <c r="E9022" s="1">
        <v>6.0</v>
      </c>
      <c r="F9022" s="1" t="s">
        <v>23</v>
      </c>
      <c r="G9022" s="1" t="s">
        <v>30</v>
      </c>
      <c r="H9022" s="2">
        <v>45265.0</v>
      </c>
      <c r="J9022" s="3">
        <f t="shared" si="2"/>
        <v>2</v>
      </c>
      <c r="K9022" s="4">
        <f t="shared" si="3"/>
        <v>3</v>
      </c>
      <c r="L9022" s="4">
        <f t="shared" si="4"/>
        <v>6</v>
      </c>
      <c r="S9022" s="1" t="s">
        <v>9059</v>
      </c>
      <c r="T9022" s="4" t="str">
        <f t="shared" si="5"/>
        <v>Cake</v>
      </c>
      <c r="U9022" s="4" t="str">
        <f t="shared" si="6"/>
        <v>UNKNOWN</v>
      </c>
      <c r="V9022" s="4" t="str">
        <f t="shared" si="7"/>
        <v>Credit Card</v>
      </c>
      <c r="W9022" s="4">
        <f t="shared" ref="W9022:Y9022" si="9029">IF(OR(J9022 = "ERROR", J9022 = ""), "UNKNOWN", J9022)</f>
        <v>2</v>
      </c>
      <c r="X9022" s="4">
        <f t="shared" si="9029"/>
        <v>3</v>
      </c>
      <c r="Y9022" s="4">
        <f t="shared" si="9029"/>
        <v>6</v>
      </c>
      <c r="Z9022" s="5">
        <f t="shared" si="9"/>
        <v>45265</v>
      </c>
    </row>
    <row r="9023">
      <c r="A9023" s="1" t="s">
        <v>9060</v>
      </c>
      <c r="B9023" s="1" t="s">
        <v>36</v>
      </c>
      <c r="C9023" s="1">
        <v>5.0</v>
      </c>
      <c r="D9023" s="1">
        <v>5.0</v>
      </c>
      <c r="E9023" s="1">
        <v>25.0</v>
      </c>
      <c r="G9023" s="1" t="s">
        <v>24</v>
      </c>
      <c r="H9023" s="2">
        <v>45064.0</v>
      </c>
      <c r="J9023" s="3">
        <f t="shared" si="2"/>
        <v>5</v>
      </c>
      <c r="K9023" s="4">
        <f t="shared" si="3"/>
        <v>5</v>
      </c>
      <c r="L9023" s="4">
        <f t="shared" si="4"/>
        <v>25</v>
      </c>
      <c r="S9023" s="1" t="s">
        <v>9060</v>
      </c>
      <c r="T9023" s="4" t="str">
        <f t="shared" si="5"/>
        <v>Salad</v>
      </c>
      <c r="U9023" s="4" t="str">
        <f t="shared" si="6"/>
        <v>Takeaway</v>
      </c>
      <c r="V9023" s="4" t="str">
        <f t="shared" si="7"/>
        <v>UNKNOWN</v>
      </c>
      <c r="W9023" s="4">
        <f t="shared" ref="W9023:Y9023" si="9030">IF(OR(J9023 = "ERROR", J9023 = ""), "UNKNOWN", J9023)</f>
        <v>5</v>
      </c>
      <c r="X9023" s="4">
        <f t="shared" si="9030"/>
        <v>5</v>
      </c>
      <c r="Y9023" s="4">
        <f t="shared" si="9030"/>
        <v>25</v>
      </c>
      <c r="Z9023" s="5">
        <f t="shared" si="9"/>
        <v>45064</v>
      </c>
    </row>
    <row r="9024">
      <c r="A9024" s="1" t="s">
        <v>9061</v>
      </c>
      <c r="B9024" s="1" t="s">
        <v>55</v>
      </c>
      <c r="C9024" s="1">
        <v>1.0</v>
      </c>
      <c r="D9024" s="1">
        <v>3.0</v>
      </c>
      <c r="E9024" s="1">
        <v>3.0</v>
      </c>
      <c r="F9024" s="1" t="s">
        <v>39</v>
      </c>
      <c r="G9024" s="1" t="s">
        <v>24</v>
      </c>
      <c r="H9024" s="6">
        <v>45216.0</v>
      </c>
      <c r="J9024" s="3">
        <f t="shared" si="2"/>
        <v>1</v>
      </c>
      <c r="K9024" s="4">
        <f t="shared" si="3"/>
        <v>3</v>
      </c>
      <c r="L9024" s="4">
        <f t="shared" si="4"/>
        <v>3</v>
      </c>
      <c r="S9024" s="1" t="s">
        <v>9061</v>
      </c>
      <c r="T9024" s="4" t="str">
        <f t="shared" si="5"/>
        <v>Juice</v>
      </c>
      <c r="U9024" s="4" t="str">
        <f t="shared" si="6"/>
        <v>Takeaway</v>
      </c>
      <c r="V9024" s="4" t="str">
        <f t="shared" si="7"/>
        <v>Digital Wallet</v>
      </c>
      <c r="W9024" s="4">
        <f t="shared" ref="W9024:Y9024" si="9031">IF(OR(J9024 = "ERROR", J9024 = ""), "UNKNOWN", J9024)</f>
        <v>1</v>
      </c>
      <c r="X9024" s="4">
        <f t="shared" si="9031"/>
        <v>3</v>
      </c>
      <c r="Y9024" s="4">
        <f t="shared" si="9031"/>
        <v>3</v>
      </c>
      <c r="Z9024" s="7">
        <f t="shared" si="9"/>
        <v>45216</v>
      </c>
    </row>
    <row r="9025">
      <c r="A9025" s="1" t="s">
        <v>9062</v>
      </c>
      <c r="B9025" s="1" t="s">
        <v>27</v>
      </c>
      <c r="C9025" s="1">
        <v>3.0</v>
      </c>
      <c r="D9025" s="1">
        <v>3.0</v>
      </c>
      <c r="E9025" s="1">
        <v>9.0</v>
      </c>
      <c r="F9025" s="1" t="s">
        <v>39</v>
      </c>
      <c r="H9025" s="2">
        <v>45021.0</v>
      </c>
      <c r="J9025" s="3">
        <f t="shared" si="2"/>
        <v>3</v>
      </c>
      <c r="K9025" s="4">
        <f t="shared" si="3"/>
        <v>3</v>
      </c>
      <c r="L9025" s="4">
        <f t="shared" si="4"/>
        <v>9</v>
      </c>
      <c r="S9025" s="1" t="s">
        <v>9062</v>
      </c>
      <c r="T9025" s="4" t="str">
        <f t="shared" si="5"/>
        <v>Cake</v>
      </c>
      <c r="U9025" s="4" t="str">
        <f t="shared" si="6"/>
        <v>UNKNOWN</v>
      </c>
      <c r="V9025" s="4" t="str">
        <f t="shared" si="7"/>
        <v>Digital Wallet</v>
      </c>
      <c r="W9025" s="4">
        <f t="shared" ref="W9025:Y9025" si="9032">IF(OR(J9025 = "ERROR", J9025 = ""), "UNKNOWN", J9025)</f>
        <v>3</v>
      </c>
      <c r="X9025" s="4">
        <f t="shared" si="9032"/>
        <v>3</v>
      </c>
      <c r="Y9025" s="4">
        <f t="shared" si="9032"/>
        <v>9</v>
      </c>
      <c r="Z9025" s="5">
        <f t="shared" si="9"/>
        <v>45021</v>
      </c>
    </row>
    <row r="9026">
      <c r="A9026" s="1" t="s">
        <v>9063</v>
      </c>
      <c r="C9026" s="1">
        <v>3.0</v>
      </c>
      <c r="D9026" s="1">
        <v>1.5</v>
      </c>
      <c r="E9026" s="1">
        <v>4.5</v>
      </c>
      <c r="F9026" s="1" t="s">
        <v>25</v>
      </c>
      <c r="G9026" s="1" t="s">
        <v>24</v>
      </c>
      <c r="H9026" s="6">
        <v>45224.0</v>
      </c>
      <c r="J9026" s="3">
        <f t="shared" si="2"/>
        <v>3</v>
      </c>
      <c r="K9026" s="4">
        <f t="shared" si="3"/>
        <v>1.5</v>
      </c>
      <c r="L9026" s="4">
        <f t="shared" si="4"/>
        <v>4.5</v>
      </c>
      <c r="S9026" s="1" t="s">
        <v>9063</v>
      </c>
      <c r="T9026" s="4" t="str">
        <f t="shared" si="5"/>
        <v>UNKNOWN</v>
      </c>
      <c r="U9026" s="4" t="str">
        <f t="shared" si="6"/>
        <v>Takeaway</v>
      </c>
      <c r="V9026" s="4" t="str">
        <f t="shared" si="7"/>
        <v>UNKNOWN</v>
      </c>
      <c r="W9026" s="4">
        <f t="shared" ref="W9026:Y9026" si="9033">IF(OR(J9026 = "ERROR", J9026 = ""), "UNKNOWN", J9026)</f>
        <v>3</v>
      </c>
      <c r="X9026" s="4">
        <f t="shared" si="9033"/>
        <v>1.5</v>
      </c>
      <c r="Y9026" s="4">
        <f t="shared" si="9033"/>
        <v>4.5</v>
      </c>
      <c r="Z9026" s="7">
        <f t="shared" si="9"/>
        <v>45224</v>
      </c>
    </row>
    <row r="9027">
      <c r="A9027" s="1" t="s">
        <v>9064</v>
      </c>
      <c r="B9027" s="1" t="s">
        <v>22</v>
      </c>
      <c r="C9027" s="1">
        <v>4.0</v>
      </c>
      <c r="E9027" s="1">
        <v>8.0</v>
      </c>
      <c r="F9027" s="1" t="s">
        <v>28</v>
      </c>
      <c r="G9027" s="1" t="s">
        <v>29</v>
      </c>
      <c r="H9027" s="6">
        <v>45229.0</v>
      </c>
      <c r="J9027" s="3">
        <f t="shared" si="2"/>
        <v>4</v>
      </c>
      <c r="K9027" s="4">
        <f t="shared" si="3"/>
        <v>2</v>
      </c>
      <c r="L9027" s="4">
        <f t="shared" si="4"/>
        <v>8</v>
      </c>
      <c r="S9027" s="1" t="s">
        <v>9064</v>
      </c>
      <c r="T9027" s="4" t="str">
        <f t="shared" si="5"/>
        <v>Coffee</v>
      </c>
      <c r="U9027" s="4" t="str">
        <f t="shared" si="6"/>
        <v>In-store</v>
      </c>
      <c r="V9027" s="4" t="str">
        <f t="shared" si="7"/>
        <v>Cash</v>
      </c>
      <c r="W9027" s="4">
        <f t="shared" ref="W9027:Y9027" si="9034">IF(OR(J9027 = "ERROR", J9027 = ""), "UNKNOWN", J9027)</f>
        <v>4</v>
      </c>
      <c r="X9027" s="4">
        <f t="shared" si="9034"/>
        <v>2</v>
      </c>
      <c r="Y9027" s="4">
        <f t="shared" si="9034"/>
        <v>8</v>
      </c>
      <c r="Z9027" s="7">
        <f t="shared" si="9"/>
        <v>45229</v>
      </c>
    </row>
    <row r="9028">
      <c r="A9028" s="1" t="s">
        <v>9065</v>
      </c>
      <c r="B9028" s="1" t="s">
        <v>27</v>
      </c>
      <c r="C9028" s="1">
        <v>3.0</v>
      </c>
      <c r="D9028" s="1">
        <v>3.0</v>
      </c>
      <c r="E9028" s="1">
        <v>9.0</v>
      </c>
      <c r="F9028" s="1" t="s">
        <v>23</v>
      </c>
      <c r="G9028" s="1" t="s">
        <v>30</v>
      </c>
      <c r="H9028" s="2">
        <v>45147.0</v>
      </c>
      <c r="J9028" s="3">
        <f t="shared" si="2"/>
        <v>3</v>
      </c>
      <c r="K9028" s="4">
        <f t="shared" si="3"/>
        <v>3</v>
      </c>
      <c r="L9028" s="4">
        <f t="shared" si="4"/>
        <v>9</v>
      </c>
      <c r="S9028" s="1" t="s">
        <v>9065</v>
      </c>
      <c r="T9028" s="4" t="str">
        <f t="shared" si="5"/>
        <v>Cake</v>
      </c>
      <c r="U9028" s="4" t="str">
        <f t="shared" si="6"/>
        <v>UNKNOWN</v>
      </c>
      <c r="V9028" s="4" t="str">
        <f t="shared" si="7"/>
        <v>Credit Card</v>
      </c>
      <c r="W9028" s="4">
        <f t="shared" ref="W9028:Y9028" si="9035">IF(OR(J9028 = "ERROR", J9028 = ""), "UNKNOWN", J9028)</f>
        <v>3</v>
      </c>
      <c r="X9028" s="4">
        <f t="shared" si="9035"/>
        <v>3</v>
      </c>
      <c r="Y9028" s="4">
        <f t="shared" si="9035"/>
        <v>9</v>
      </c>
      <c r="Z9028" s="5">
        <f t="shared" si="9"/>
        <v>45147</v>
      </c>
    </row>
    <row r="9029">
      <c r="A9029" s="1" t="s">
        <v>9066</v>
      </c>
      <c r="B9029" s="1" t="s">
        <v>81</v>
      </c>
      <c r="C9029" s="1">
        <v>3.0</v>
      </c>
      <c r="D9029" s="1">
        <v>1.5</v>
      </c>
      <c r="E9029" s="1">
        <v>4.5</v>
      </c>
      <c r="F9029" s="1" t="s">
        <v>23</v>
      </c>
      <c r="H9029" s="6">
        <v>45216.0</v>
      </c>
      <c r="J9029" s="3">
        <f t="shared" si="2"/>
        <v>3</v>
      </c>
      <c r="K9029" s="4">
        <f t="shared" si="3"/>
        <v>1.5</v>
      </c>
      <c r="L9029" s="4">
        <f t="shared" si="4"/>
        <v>4.5</v>
      </c>
      <c r="S9029" s="1" t="s">
        <v>9066</v>
      </c>
      <c r="T9029" s="4" t="str">
        <f t="shared" si="5"/>
        <v>Tea</v>
      </c>
      <c r="U9029" s="4" t="str">
        <f t="shared" si="6"/>
        <v>UNKNOWN</v>
      </c>
      <c r="V9029" s="4" t="str">
        <f t="shared" si="7"/>
        <v>Credit Card</v>
      </c>
      <c r="W9029" s="4">
        <f t="shared" ref="W9029:Y9029" si="9036">IF(OR(J9029 = "ERROR", J9029 = ""), "UNKNOWN", J9029)</f>
        <v>3</v>
      </c>
      <c r="X9029" s="4">
        <f t="shared" si="9036"/>
        <v>1.5</v>
      </c>
      <c r="Y9029" s="4">
        <f t="shared" si="9036"/>
        <v>4.5</v>
      </c>
      <c r="Z9029" s="7">
        <f t="shared" si="9"/>
        <v>45216</v>
      </c>
    </row>
    <row r="9030">
      <c r="A9030" s="1" t="s">
        <v>9067</v>
      </c>
      <c r="B9030" s="1" t="s">
        <v>81</v>
      </c>
      <c r="C9030" s="1">
        <v>2.0</v>
      </c>
      <c r="D9030" s="1">
        <v>1.5</v>
      </c>
      <c r="E9030" s="1">
        <v>3.0</v>
      </c>
      <c r="F9030" s="1" t="s">
        <v>23</v>
      </c>
      <c r="H9030" s="2">
        <v>45030.0</v>
      </c>
      <c r="J9030" s="3">
        <f t="shared" si="2"/>
        <v>2</v>
      </c>
      <c r="K9030" s="4">
        <f t="shared" si="3"/>
        <v>1.5</v>
      </c>
      <c r="L9030" s="4">
        <f t="shared" si="4"/>
        <v>3</v>
      </c>
      <c r="S9030" s="1" t="s">
        <v>9067</v>
      </c>
      <c r="T9030" s="4" t="str">
        <f t="shared" si="5"/>
        <v>Tea</v>
      </c>
      <c r="U9030" s="4" t="str">
        <f t="shared" si="6"/>
        <v>UNKNOWN</v>
      </c>
      <c r="V9030" s="4" t="str">
        <f t="shared" si="7"/>
        <v>Credit Card</v>
      </c>
      <c r="W9030" s="4">
        <f t="shared" ref="W9030:Y9030" si="9037">IF(OR(J9030 = "ERROR", J9030 = ""), "UNKNOWN", J9030)</f>
        <v>2</v>
      </c>
      <c r="X9030" s="4">
        <f t="shared" si="9037"/>
        <v>1.5</v>
      </c>
      <c r="Y9030" s="4">
        <f t="shared" si="9037"/>
        <v>3</v>
      </c>
      <c r="Z9030" s="5">
        <f t="shared" si="9"/>
        <v>45030</v>
      </c>
    </row>
    <row r="9031">
      <c r="A9031" s="1" t="s">
        <v>9068</v>
      </c>
      <c r="B9031" s="1" t="s">
        <v>44</v>
      </c>
      <c r="C9031" s="1" t="s">
        <v>25</v>
      </c>
      <c r="D9031" s="1">
        <v>4.0</v>
      </c>
      <c r="E9031" s="1">
        <v>4.0</v>
      </c>
      <c r="F9031" s="1" t="s">
        <v>23</v>
      </c>
      <c r="G9031" s="1" t="s">
        <v>24</v>
      </c>
      <c r="H9031" s="6">
        <v>45288.0</v>
      </c>
      <c r="J9031" s="3">
        <f t="shared" si="2"/>
        <v>1</v>
      </c>
      <c r="K9031" s="4">
        <f t="shared" si="3"/>
        <v>4</v>
      </c>
      <c r="L9031" s="4">
        <f t="shared" si="4"/>
        <v>4</v>
      </c>
      <c r="S9031" s="1" t="s">
        <v>9068</v>
      </c>
      <c r="T9031" s="4" t="str">
        <f t="shared" si="5"/>
        <v>Sandwich</v>
      </c>
      <c r="U9031" s="4" t="str">
        <f t="shared" si="6"/>
        <v>Takeaway</v>
      </c>
      <c r="V9031" s="4" t="str">
        <f t="shared" si="7"/>
        <v>Credit Card</v>
      </c>
      <c r="W9031" s="4">
        <f t="shared" ref="W9031:Y9031" si="9038">IF(OR(J9031 = "ERROR", J9031 = ""), "UNKNOWN", J9031)</f>
        <v>1</v>
      </c>
      <c r="X9031" s="4">
        <f t="shared" si="9038"/>
        <v>4</v>
      </c>
      <c r="Y9031" s="4">
        <f t="shared" si="9038"/>
        <v>4</v>
      </c>
      <c r="Z9031" s="7">
        <f t="shared" si="9"/>
        <v>45288</v>
      </c>
    </row>
    <row r="9032">
      <c r="A9032" s="1" t="s">
        <v>9069</v>
      </c>
      <c r="B9032" s="1" t="s">
        <v>41</v>
      </c>
      <c r="C9032" s="1">
        <v>2.0</v>
      </c>
      <c r="D9032" s="1" t="s">
        <v>25</v>
      </c>
      <c r="E9032" s="1">
        <v>8.0</v>
      </c>
      <c r="F9032" s="1" t="s">
        <v>39</v>
      </c>
      <c r="G9032" s="1" t="s">
        <v>29</v>
      </c>
      <c r="H9032" s="2">
        <v>45206.0</v>
      </c>
      <c r="J9032" s="3">
        <f t="shared" si="2"/>
        <v>2</v>
      </c>
      <c r="K9032" s="4">
        <f t="shared" si="3"/>
        <v>4</v>
      </c>
      <c r="L9032" s="4">
        <f t="shared" si="4"/>
        <v>8</v>
      </c>
      <c r="S9032" s="1" t="s">
        <v>9069</v>
      </c>
      <c r="T9032" s="4" t="str">
        <f t="shared" si="5"/>
        <v>Smoothie</v>
      </c>
      <c r="U9032" s="4" t="str">
        <f t="shared" si="6"/>
        <v>In-store</v>
      </c>
      <c r="V9032" s="4" t="str">
        <f t="shared" si="7"/>
        <v>Digital Wallet</v>
      </c>
      <c r="W9032" s="4">
        <f t="shared" ref="W9032:Y9032" si="9039">IF(OR(J9032 = "ERROR", J9032 = ""), "UNKNOWN", J9032)</f>
        <v>2</v>
      </c>
      <c r="X9032" s="4">
        <f t="shared" si="9039"/>
        <v>4</v>
      </c>
      <c r="Y9032" s="4">
        <f t="shared" si="9039"/>
        <v>8</v>
      </c>
      <c r="Z9032" s="5">
        <f t="shared" si="9"/>
        <v>45206</v>
      </c>
    </row>
    <row r="9033">
      <c r="A9033" s="1" t="s">
        <v>9070</v>
      </c>
      <c r="B9033" s="1" t="s">
        <v>41</v>
      </c>
      <c r="C9033" s="1">
        <v>2.0</v>
      </c>
      <c r="D9033" s="1">
        <v>4.0</v>
      </c>
      <c r="E9033" s="1">
        <v>8.0</v>
      </c>
      <c r="G9033" s="1" t="s">
        <v>24</v>
      </c>
      <c r="H9033" s="2">
        <v>45195.0</v>
      </c>
      <c r="J9033" s="3">
        <f t="shared" si="2"/>
        <v>2</v>
      </c>
      <c r="K9033" s="4">
        <f t="shared" si="3"/>
        <v>4</v>
      </c>
      <c r="L9033" s="4">
        <f t="shared" si="4"/>
        <v>8</v>
      </c>
      <c r="S9033" s="1" t="s">
        <v>9070</v>
      </c>
      <c r="T9033" s="4" t="str">
        <f t="shared" si="5"/>
        <v>Smoothie</v>
      </c>
      <c r="U9033" s="4" t="str">
        <f t="shared" si="6"/>
        <v>Takeaway</v>
      </c>
      <c r="V9033" s="4" t="str">
        <f t="shared" si="7"/>
        <v>UNKNOWN</v>
      </c>
      <c r="W9033" s="4">
        <f t="shared" ref="W9033:Y9033" si="9040">IF(OR(J9033 = "ERROR", J9033 = ""), "UNKNOWN", J9033)</f>
        <v>2</v>
      </c>
      <c r="X9033" s="4">
        <f t="shared" si="9040"/>
        <v>4</v>
      </c>
      <c r="Y9033" s="4">
        <f t="shared" si="9040"/>
        <v>8</v>
      </c>
      <c r="Z9033" s="5">
        <f t="shared" si="9"/>
        <v>45195</v>
      </c>
    </row>
    <row r="9034">
      <c r="A9034" s="1" t="s">
        <v>9071</v>
      </c>
      <c r="B9034" s="1" t="s">
        <v>55</v>
      </c>
      <c r="C9034" s="1">
        <v>2.0</v>
      </c>
      <c r="D9034" s="1">
        <v>3.0</v>
      </c>
      <c r="E9034" s="1">
        <v>6.0</v>
      </c>
      <c r="H9034" s="2">
        <v>45052.0</v>
      </c>
      <c r="J9034" s="3">
        <f t="shared" si="2"/>
        <v>2</v>
      </c>
      <c r="K9034" s="4">
        <f t="shared" si="3"/>
        <v>3</v>
      </c>
      <c r="L9034" s="4">
        <f t="shared" si="4"/>
        <v>6</v>
      </c>
      <c r="S9034" s="1" t="s">
        <v>9071</v>
      </c>
      <c r="T9034" s="4" t="str">
        <f t="shared" si="5"/>
        <v>Juice</v>
      </c>
      <c r="U9034" s="4" t="str">
        <f t="shared" si="6"/>
        <v>UNKNOWN</v>
      </c>
      <c r="V9034" s="4" t="str">
        <f t="shared" si="7"/>
        <v>UNKNOWN</v>
      </c>
      <c r="W9034" s="4">
        <f t="shared" ref="W9034:Y9034" si="9041">IF(OR(J9034 = "ERROR", J9034 = ""), "UNKNOWN", J9034)</f>
        <v>2</v>
      </c>
      <c r="X9034" s="4">
        <f t="shared" si="9041"/>
        <v>3</v>
      </c>
      <c r="Y9034" s="4">
        <f t="shared" si="9041"/>
        <v>6</v>
      </c>
      <c r="Z9034" s="5">
        <f t="shared" si="9"/>
        <v>45052</v>
      </c>
    </row>
    <row r="9035">
      <c r="A9035" s="1" t="s">
        <v>9072</v>
      </c>
      <c r="B9035" s="1" t="s">
        <v>22</v>
      </c>
      <c r="C9035" s="1">
        <v>5.0</v>
      </c>
      <c r="D9035" s="1">
        <v>2.0</v>
      </c>
      <c r="E9035" s="1">
        <v>10.0</v>
      </c>
      <c r="F9035" s="1" t="s">
        <v>28</v>
      </c>
      <c r="G9035" s="1" t="s">
        <v>24</v>
      </c>
      <c r="H9035" s="2">
        <v>44949.0</v>
      </c>
      <c r="J9035" s="3">
        <f t="shared" si="2"/>
        <v>5</v>
      </c>
      <c r="K9035" s="4">
        <f t="shared" si="3"/>
        <v>2</v>
      </c>
      <c r="L9035" s="4">
        <f t="shared" si="4"/>
        <v>10</v>
      </c>
      <c r="S9035" s="1" t="s">
        <v>9072</v>
      </c>
      <c r="T9035" s="4" t="str">
        <f t="shared" si="5"/>
        <v>Coffee</v>
      </c>
      <c r="U9035" s="4" t="str">
        <f t="shared" si="6"/>
        <v>Takeaway</v>
      </c>
      <c r="V9035" s="4" t="str">
        <f t="shared" si="7"/>
        <v>Cash</v>
      </c>
      <c r="W9035" s="4">
        <f t="shared" ref="W9035:Y9035" si="9042">IF(OR(J9035 = "ERROR", J9035 = ""), "UNKNOWN", J9035)</f>
        <v>5</v>
      </c>
      <c r="X9035" s="4">
        <f t="shared" si="9042"/>
        <v>2</v>
      </c>
      <c r="Y9035" s="4">
        <f t="shared" si="9042"/>
        <v>10</v>
      </c>
      <c r="Z9035" s="5">
        <f t="shared" si="9"/>
        <v>44949</v>
      </c>
    </row>
    <row r="9036">
      <c r="A9036" s="1" t="s">
        <v>9073</v>
      </c>
      <c r="B9036" s="1" t="s">
        <v>22</v>
      </c>
      <c r="C9036" s="1">
        <v>2.0</v>
      </c>
      <c r="D9036" s="1">
        <v>2.0</v>
      </c>
      <c r="E9036" s="1">
        <v>4.0</v>
      </c>
      <c r="F9036" s="1" t="s">
        <v>23</v>
      </c>
      <c r="H9036" s="2">
        <v>45052.0</v>
      </c>
      <c r="J9036" s="3">
        <f t="shared" si="2"/>
        <v>2</v>
      </c>
      <c r="K9036" s="4">
        <f t="shared" si="3"/>
        <v>2</v>
      </c>
      <c r="L9036" s="4">
        <f t="shared" si="4"/>
        <v>4</v>
      </c>
      <c r="S9036" s="1" t="s">
        <v>9073</v>
      </c>
      <c r="T9036" s="4" t="str">
        <f t="shared" si="5"/>
        <v>Coffee</v>
      </c>
      <c r="U9036" s="4" t="str">
        <f t="shared" si="6"/>
        <v>UNKNOWN</v>
      </c>
      <c r="V9036" s="4" t="str">
        <f t="shared" si="7"/>
        <v>Credit Card</v>
      </c>
      <c r="W9036" s="4">
        <f t="shared" ref="W9036:Y9036" si="9043">IF(OR(J9036 = "ERROR", J9036 = ""), "UNKNOWN", J9036)</f>
        <v>2</v>
      </c>
      <c r="X9036" s="4">
        <f t="shared" si="9043"/>
        <v>2</v>
      </c>
      <c r="Y9036" s="4">
        <f t="shared" si="9043"/>
        <v>4</v>
      </c>
      <c r="Z9036" s="5">
        <f t="shared" si="9"/>
        <v>45052</v>
      </c>
    </row>
    <row r="9037">
      <c r="A9037" s="1" t="s">
        <v>9074</v>
      </c>
      <c r="B9037" s="1" t="s">
        <v>27</v>
      </c>
      <c r="C9037" s="1">
        <v>5.0</v>
      </c>
      <c r="D9037" s="1">
        <v>3.0</v>
      </c>
      <c r="E9037" s="1">
        <v>15.0</v>
      </c>
      <c r="F9037" s="1" t="s">
        <v>28</v>
      </c>
      <c r="G9037" s="1" t="s">
        <v>29</v>
      </c>
      <c r="H9037" s="6">
        <v>45278.0</v>
      </c>
      <c r="J9037" s="3">
        <f t="shared" si="2"/>
        <v>5</v>
      </c>
      <c r="K9037" s="4">
        <f t="shared" si="3"/>
        <v>3</v>
      </c>
      <c r="L9037" s="4">
        <f t="shared" si="4"/>
        <v>15</v>
      </c>
      <c r="S9037" s="1" t="s">
        <v>9074</v>
      </c>
      <c r="T9037" s="4" t="str">
        <f t="shared" si="5"/>
        <v>Cake</v>
      </c>
      <c r="U9037" s="4" t="str">
        <f t="shared" si="6"/>
        <v>In-store</v>
      </c>
      <c r="V9037" s="4" t="str">
        <f t="shared" si="7"/>
        <v>Cash</v>
      </c>
      <c r="W9037" s="4">
        <f t="shared" ref="W9037:Y9037" si="9044">IF(OR(J9037 = "ERROR", J9037 = ""), "UNKNOWN", J9037)</f>
        <v>5</v>
      </c>
      <c r="X9037" s="4">
        <f t="shared" si="9044"/>
        <v>3</v>
      </c>
      <c r="Y9037" s="4">
        <f t="shared" si="9044"/>
        <v>15</v>
      </c>
      <c r="Z9037" s="7">
        <f t="shared" si="9"/>
        <v>45278</v>
      </c>
    </row>
    <row r="9038">
      <c r="A9038" s="1" t="s">
        <v>9075</v>
      </c>
      <c r="B9038" s="1" t="s">
        <v>81</v>
      </c>
      <c r="C9038" s="1">
        <v>4.0</v>
      </c>
      <c r="D9038" s="1">
        <v>1.5</v>
      </c>
      <c r="E9038" s="1">
        <v>6.0</v>
      </c>
      <c r="F9038" s="1" t="s">
        <v>23</v>
      </c>
      <c r="H9038" s="2">
        <v>45261.0</v>
      </c>
      <c r="J9038" s="3">
        <f t="shared" si="2"/>
        <v>4</v>
      </c>
      <c r="K9038" s="4">
        <f t="shared" si="3"/>
        <v>1.5</v>
      </c>
      <c r="L9038" s="4">
        <f t="shared" si="4"/>
        <v>6</v>
      </c>
      <c r="S9038" s="1" t="s">
        <v>9075</v>
      </c>
      <c r="T9038" s="4" t="str">
        <f t="shared" si="5"/>
        <v>Tea</v>
      </c>
      <c r="U9038" s="4" t="str">
        <f t="shared" si="6"/>
        <v>UNKNOWN</v>
      </c>
      <c r="V9038" s="4" t="str">
        <f t="shared" si="7"/>
        <v>Credit Card</v>
      </c>
      <c r="W9038" s="4">
        <f t="shared" ref="W9038:Y9038" si="9045">IF(OR(J9038 = "ERROR", J9038 = ""), "UNKNOWN", J9038)</f>
        <v>4</v>
      </c>
      <c r="X9038" s="4">
        <f t="shared" si="9045"/>
        <v>1.5</v>
      </c>
      <c r="Y9038" s="4">
        <f t="shared" si="9045"/>
        <v>6</v>
      </c>
      <c r="Z9038" s="5">
        <f t="shared" si="9"/>
        <v>45261</v>
      </c>
    </row>
    <row r="9039">
      <c r="A9039" s="1" t="s">
        <v>9076</v>
      </c>
      <c r="B9039" s="1" t="s">
        <v>27</v>
      </c>
      <c r="C9039" s="1">
        <v>5.0</v>
      </c>
      <c r="D9039" s="1">
        <v>3.0</v>
      </c>
      <c r="E9039" s="1" t="s">
        <v>30</v>
      </c>
      <c r="F9039" s="1" t="s">
        <v>23</v>
      </c>
      <c r="G9039" s="1" t="s">
        <v>24</v>
      </c>
      <c r="H9039" s="2">
        <v>44929.0</v>
      </c>
      <c r="J9039" s="3">
        <f t="shared" si="2"/>
        <v>5</v>
      </c>
      <c r="K9039" s="4">
        <f t="shared" si="3"/>
        <v>3</v>
      </c>
      <c r="L9039" s="4">
        <f t="shared" si="4"/>
        <v>15</v>
      </c>
      <c r="S9039" s="1" t="s">
        <v>9076</v>
      </c>
      <c r="T9039" s="4" t="str">
        <f t="shared" si="5"/>
        <v>Cake</v>
      </c>
      <c r="U9039" s="4" t="str">
        <f t="shared" si="6"/>
        <v>Takeaway</v>
      </c>
      <c r="V9039" s="4" t="str">
        <f t="shared" si="7"/>
        <v>Credit Card</v>
      </c>
      <c r="W9039" s="4">
        <f t="shared" ref="W9039:Y9039" si="9046">IF(OR(J9039 = "ERROR", J9039 = ""), "UNKNOWN", J9039)</f>
        <v>5</v>
      </c>
      <c r="X9039" s="4">
        <f t="shared" si="9046"/>
        <v>3</v>
      </c>
      <c r="Y9039" s="4">
        <f t="shared" si="9046"/>
        <v>15</v>
      </c>
      <c r="Z9039" s="5">
        <f t="shared" si="9"/>
        <v>44929</v>
      </c>
    </row>
    <row r="9040">
      <c r="A9040" s="1" t="s">
        <v>9077</v>
      </c>
      <c r="B9040" s="1" t="s">
        <v>27</v>
      </c>
      <c r="C9040" s="1">
        <v>2.0</v>
      </c>
      <c r="D9040" s="1">
        <v>3.0</v>
      </c>
      <c r="E9040" s="1">
        <v>6.0</v>
      </c>
      <c r="F9040" s="1" t="s">
        <v>28</v>
      </c>
      <c r="G9040" s="1" t="s">
        <v>24</v>
      </c>
      <c r="H9040" s="2">
        <v>45195.0</v>
      </c>
      <c r="J9040" s="3">
        <f t="shared" si="2"/>
        <v>2</v>
      </c>
      <c r="K9040" s="4">
        <f t="shared" si="3"/>
        <v>3</v>
      </c>
      <c r="L9040" s="4">
        <f t="shared" si="4"/>
        <v>6</v>
      </c>
      <c r="S9040" s="1" t="s">
        <v>9077</v>
      </c>
      <c r="T9040" s="4" t="str">
        <f t="shared" si="5"/>
        <v>Cake</v>
      </c>
      <c r="U9040" s="4" t="str">
        <f t="shared" si="6"/>
        <v>Takeaway</v>
      </c>
      <c r="V9040" s="4" t="str">
        <f t="shared" si="7"/>
        <v>Cash</v>
      </c>
      <c r="W9040" s="4">
        <f t="shared" ref="W9040:Y9040" si="9047">IF(OR(J9040 = "ERROR", J9040 = ""), "UNKNOWN", J9040)</f>
        <v>2</v>
      </c>
      <c r="X9040" s="4">
        <f t="shared" si="9047"/>
        <v>3</v>
      </c>
      <c r="Y9040" s="4">
        <f t="shared" si="9047"/>
        <v>6</v>
      </c>
      <c r="Z9040" s="5">
        <f t="shared" si="9"/>
        <v>45195</v>
      </c>
    </row>
    <row r="9041">
      <c r="A9041" s="1" t="s">
        <v>9078</v>
      </c>
      <c r="B9041" s="1" t="s">
        <v>81</v>
      </c>
      <c r="C9041" s="1">
        <v>4.0</v>
      </c>
      <c r="D9041" s="1">
        <v>1.5</v>
      </c>
      <c r="E9041" s="1">
        <v>6.0</v>
      </c>
      <c r="F9041" s="1" t="s">
        <v>39</v>
      </c>
      <c r="G9041" s="1" t="s">
        <v>24</v>
      </c>
      <c r="H9041" s="2">
        <v>45199.0</v>
      </c>
      <c r="J9041" s="3">
        <f t="shared" si="2"/>
        <v>4</v>
      </c>
      <c r="K9041" s="4">
        <f t="shared" si="3"/>
        <v>1.5</v>
      </c>
      <c r="L9041" s="4">
        <f t="shared" si="4"/>
        <v>6</v>
      </c>
      <c r="S9041" s="1" t="s">
        <v>9078</v>
      </c>
      <c r="T9041" s="4" t="str">
        <f t="shared" si="5"/>
        <v>Tea</v>
      </c>
      <c r="U9041" s="4" t="str">
        <f t="shared" si="6"/>
        <v>Takeaway</v>
      </c>
      <c r="V9041" s="4" t="str">
        <f t="shared" si="7"/>
        <v>Digital Wallet</v>
      </c>
      <c r="W9041" s="4">
        <f t="shared" ref="W9041:Y9041" si="9048">IF(OR(J9041 = "ERROR", J9041 = ""), "UNKNOWN", J9041)</f>
        <v>4</v>
      </c>
      <c r="X9041" s="4">
        <f t="shared" si="9048"/>
        <v>1.5</v>
      </c>
      <c r="Y9041" s="4">
        <f t="shared" si="9048"/>
        <v>6</v>
      </c>
      <c r="Z9041" s="5">
        <f t="shared" si="9"/>
        <v>45199</v>
      </c>
    </row>
    <row r="9042">
      <c r="A9042" s="1" t="s">
        <v>9079</v>
      </c>
      <c r="B9042" s="1" t="s">
        <v>55</v>
      </c>
      <c r="C9042" s="1">
        <v>1.0</v>
      </c>
      <c r="D9042" s="1">
        <v>3.0</v>
      </c>
      <c r="E9042" s="1">
        <v>3.0</v>
      </c>
      <c r="F9042" s="1" t="s">
        <v>23</v>
      </c>
      <c r="G9042" s="1" t="s">
        <v>29</v>
      </c>
      <c r="H9042" s="2">
        <v>45102.0</v>
      </c>
      <c r="J9042" s="3">
        <f t="shared" si="2"/>
        <v>1</v>
      </c>
      <c r="K9042" s="4">
        <f t="shared" si="3"/>
        <v>3</v>
      </c>
      <c r="L9042" s="4">
        <f t="shared" si="4"/>
        <v>3</v>
      </c>
      <c r="S9042" s="1" t="s">
        <v>9079</v>
      </c>
      <c r="T9042" s="4" t="str">
        <f t="shared" si="5"/>
        <v>Juice</v>
      </c>
      <c r="U9042" s="4" t="str">
        <f t="shared" si="6"/>
        <v>In-store</v>
      </c>
      <c r="V9042" s="4" t="str">
        <f t="shared" si="7"/>
        <v>Credit Card</v>
      </c>
      <c r="W9042" s="4">
        <f t="shared" ref="W9042:Y9042" si="9049">IF(OR(J9042 = "ERROR", J9042 = ""), "UNKNOWN", J9042)</f>
        <v>1</v>
      </c>
      <c r="X9042" s="4">
        <f t="shared" si="9049"/>
        <v>3</v>
      </c>
      <c r="Y9042" s="4">
        <f t="shared" si="9049"/>
        <v>3</v>
      </c>
      <c r="Z9042" s="5">
        <f t="shared" si="9"/>
        <v>45102</v>
      </c>
    </row>
    <row r="9043">
      <c r="A9043" s="1" t="s">
        <v>9080</v>
      </c>
      <c r="B9043" s="1" t="s">
        <v>41</v>
      </c>
      <c r="C9043" s="1">
        <v>5.0</v>
      </c>
      <c r="D9043" s="1">
        <v>4.0</v>
      </c>
      <c r="E9043" s="1">
        <v>20.0</v>
      </c>
      <c r="G9043" s="1" t="s">
        <v>24</v>
      </c>
      <c r="H9043" s="6">
        <v>45284.0</v>
      </c>
      <c r="J9043" s="3">
        <f t="shared" si="2"/>
        <v>5</v>
      </c>
      <c r="K9043" s="4">
        <f t="shared" si="3"/>
        <v>4</v>
      </c>
      <c r="L9043" s="4">
        <f t="shared" si="4"/>
        <v>20</v>
      </c>
      <c r="S9043" s="1" t="s">
        <v>9080</v>
      </c>
      <c r="T9043" s="4" t="str">
        <f t="shared" si="5"/>
        <v>Smoothie</v>
      </c>
      <c r="U9043" s="4" t="str">
        <f t="shared" si="6"/>
        <v>Takeaway</v>
      </c>
      <c r="V9043" s="4" t="str">
        <f t="shared" si="7"/>
        <v>UNKNOWN</v>
      </c>
      <c r="W9043" s="4">
        <f t="shared" ref="W9043:Y9043" si="9050">IF(OR(J9043 = "ERROR", J9043 = ""), "UNKNOWN", J9043)</f>
        <v>5</v>
      </c>
      <c r="X9043" s="4">
        <f t="shared" si="9050"/>
        <v>4</v>
      </c>
      <c r="Y9043" s="4">
        <f t="shared" si="9050"/>
        <v>20</v>
      </c>
      <c r="Z9043" s="7">
        <f t="shared" si="9"/>
        <v>45284</v>
      </c>
    </row>
    <row r="9044">
      <c r="A9044" s="1" t="s">
        <v>9081</v>
      </c>
      <c r="B9044" s="1" t="s">
        <v>41</v>
      </c>
      <c r="C9044" s="1">
        <v>4.0</v>
      </c>
      <c r="D9044" s="1">
        <v>4.0</v>
      </c>
      <c r="E9044" s="1">
        <v>16.0</v>
      </c>
      <c r="G9044" s="1" t="s">
        <v>24</v>
      </c>
      <c r="H9044" s="2">
        <v>45135.0</v>
      </c>
      <c r="J9044" s="3">
        <f t="shared" si="2"/>
        <v>4</v>
      </c>
      <c r="K9044" s="4">
        <f t="shared" si="3"/>
        <v>4</v>
      </c>
      <c r="L9044" s="4">
        <f t="shared" si="4"/>
        <v>16</v>
      </c>
      <c r="S9044" s="1" t="s">
        <v>9081</v>
      </c>
      <c r="T9044" s="4" t="str">
        <f t="shared" si="5"/>
        <v>Smoothie</v>
      </c>
      <c r="U9044" s="4" t="str">
        <f t="shared" si="6"/>
        <v>Takeaway</v>
      </c>
      <c r="V9044" s="4" t="str">
        <f t="shared" si="7"/>
        <v>UNKNOWN</v>
      </c>
      <c r="W9044" s="4">
        <f t="shared" ref="W9044:Y9044" si="9051">IF(OR(J9044 = "ERROR", J9044 = ""), "UNKNOWN", J9044)</f>
        <v>4</v>
      </c>
      <c r="X9044" s="4">
        <f t="shared" si="9051"/>
        <v>4</v>
      </c>
      <c r="Y9044" s="4">
        <f t="shared" si="9051"/>
        <v>16</v>
      </c>
      <c r="Z9044" s="5">
        <f t="shared" si="9"/>
        <v>45135</v>
      </c>
    </row>
    <row r="9045">
      <c r="A9045" s="1" t="s">
        <v>9082</v>
      </c>
      <c r="B9045" s="1" t="s">
        <v>32</v>
      </c>
      <c r="C9045" s="1">
        <v>1.0</v>
      </c>
      <c r="D9045" s="1">
        <v>1.0</v>
      </c>
      <c r="E9045" s="1">
        <v>1.0</v>
      </c>
      <c r="F9045" s="1" t="s">
        <v>23</v>
      </c>
      <c r="G9045" s="1" t="s">
        <v>29</v>
      </c>
      <c r="H9045" s="2">
        <v>45051.0</v>
      </c>
      <c r="J9045" s="3">
        <f t="shared" si="2"/>
        <v>1</v>
      </c>
      <c r="K9045" s="4">
        <f t="shared" si="3"/>
        <v>1</v>
      </c>
      <c r="L9045" s="4">
        <f t="shared" si="4"/>
        <v>1</v>
      </c>
      <c r="S9045" s="1" t="s">
        <v>9082</v>
      </c>
      <c r="T9045" s="4" t="str">
        <f t="shared" si="5"/>
        <v>Cookie</v>
      </c>
      <c r="U9045" s="4" t="str">
        <f t="shared" si="6"/>
        <v>In-store</v>
      </c>
      <c r="V9045" s="4" t="str">
        <f t="shared" si="7"/>
        <v>Credit Card</v>
      </c>
      <c r="W9045" s="4">
        <f t="shared" ref="W9045:Y9045" si="9052">IF(OR(J9045 = "ERROR", J9045 = ""), "UNKNOWN", J9045)</f>
        <v>1</v>
      </c>
      <c r="X9045" s="4">
        <f t="shared" si="9052"/>
        <v>1</v>
      </c>
      <c r="Y9045" s="4">
        <f t="shared" si="9052"/>
        <v>1</v>
      </c>
      <c r="Z9045" s="5">
        <f t="shared" si="9"/>
        <v>45051</v>
      </c>
    </row>
    <row r="9046">
      <c r="A9046" s="1" t="s">
        <v>9083</v>
      </c>
      <c r="B9046" s="1" t="s">
        <v>27</v>
      </c>
      <c r="C9046" s="1">
        <v>3.0</v>
      </c>
      <c r="D9046" s="1">
        <v>3.0</v>
      </c>
      <c r="E9046" s="1">
        <v>9.0</v>
      </c>
      <c r="G9046" s="1" t="s">
        <v>24</v>
      </c>
      <c r="H9046" s="2">
        <v>44973.0</v>
      </c>
      <c r="J9046" s="3">
        <f t="shared" si="2"/>
        <v>3</v>
      </c>
      <c r="K9046" s="4">
        <f t="shared" si="3"/>
        <v>3</v>
      </c>
      <c r="L9046" s="4">
        <f t="shared" si="4"/>
        <v>9</v>
      </c>
      <c r="S9046" s="1" t="s">
        <v>9083</v>
      </c>
      <c r="T9046" s="4" t="str">
        <f t="shared" si="5"/>
        <v>Cake</v>
      </c>
      <c r="U9046" s="4" t="str">
        <f t="shared" si="6"/>
        <v>Takeaway</v>
      </c>
      <c r="V9046" s="4" t="str">
        <f t="shared" si="7"/>
        <v>UNKNOWN</v>
      </c>
      <c r="W9046" s="4">
        <f t="shared" ref="W9046:Y9046" si="9053">IF(OR(J9046 = "ERROR", J9046 = ""), "UNKNOWN", J9046)</f>
        <v>3</v>
      </c>
      <c r="X9046" s="4">
        <f t="shared" si="9053"/>
        <v>3</v>
      </c>
      <c r="Y9046" s="4">
        <f t="shared" si="9053"/>
        <v>9</v>
      </c>
      <c r="Z9046" s="5">
        <f t="shared" si="9"/>
        <v>44973</v>
      </c>
    </row>
    <row r="9047">
      <c r="A9047" s="1" t="s">
        <v>9084</v>
      </c>
      <c r="B9047" s="1" t="s">
        <v>32</v>
      </c>
      <c r="C9047" s="1">
        <v>4.0</v>
      </c>
      <c r="D9047" s="1">
        <v>1.0</v>
      </c>
      <c r="E9047" s="1">
        <v>4.0</v>
      </c>
      <c r="F9047" s="1" t="s">
        <v>28</v>
      </c>
      <c r="J9047" s="3">
        <f t="shared" si="2"/>
        <v>4</v>
      </c>
      <c r="K9047" s="4">
        <f t="shared" si="3"/>
        <v>1</v>
      </c>
      <c r="L9047" s="4">
        <f t="shared" si="4"/>
        <v>4</v>
      </c>
      <c r="S9047" s="1" t="s">
        <v>9084</v>
      </c>
      <c r="T9047" s="4" t="str">
        <f t="shared" si="5"/>
        <v>Cookie</v>
      </c>
      <c r="U9047" s="4" t="str">
        <f t="shared" si="6"/>
        <v>UNKNOWN</v>
      </c>
      <c r="V9047" s="4" t="str">
        <f t="shared" si="7"/>
        <v>Cash</v>
      </c>
      <c r="W9047" s="4">
        <f t="shared" ref="W9047:Y9047" si="9054">IF(OR(J9047 = "ERROR", J9047 = ""), "UNKNOWN", J9047)</f>
        <v>4</v>
      </c>
      <c r="X9047" s="4">
        <f t="shared" si="9054"/>
        <v>1</v>
      </c>
      <c r="Y9047" s="4">
        <f t="shared" si="9054"/>
        <v>4</v>
      </c>
      <c r="Z9047" s="4" t="str">
        <f t="shared" si="9"/>
        <v>UNKNOWN</v>
      </c>
    </row>
    <row r="9048">
      <c r="A9048" s="1" t="s">
        <v>9085</v>
      </c>
      <c r="B9048" s="1" t="s">
        <v>36</v>
      </c>
      <c r="C9048" s="1">
        <v>2.0</v>
      </c>
      <c r="D9048" s="1" t="s">
        <v>30</v>
      </c>
      <c r="E9048" s="1">
        <v>10.0</v>
      </c>
      <c r="F9048" s="1" t="s">
        <v>28</v>
      </c>
      <c r="G9048" s="1" t="s">
        <v>29</v>
      </c>
      <c r="H9048" s="2">
        <v>45010.0</v>
      </c>
      <c r="J9048" s="3">
        <f t="shared" si="2"/>
        <v>2</v>
      </c>
      <c r="K9048" s="4">
        <f t="shared" si="3"/>
        <v>5</v>
      </c>
      <c r="L9048" s="4">
        <f t="shared" si="4"/>
        <v>10</v>
      </c>
      <c r="S9048" s="1" t="s">
        <v>9085</v>
      </c>
      <c r="T9048" s="4" t="str">
        <f t="shared" si="5"/>
        <v>Salad</v>
      </c>
      <c r="U9048" s="4" t="str">
        <f t="shared" si="6"/>
        <v>In-store</v>
      </c>
      <c r="V9048" s="4" t="str">
        <f t="shared" si="7"/>
        <v>Cash</v>
      </c>
      <c r="W9048" s="4">
        <f t="shared" ref="W9048:Y9048" si="9055">IF(OR(J9048 = "ERROR", J9048 = ""), "UNKNOWN", J9048)</f>
        <v>2</v>
      </c>
      <c r="X9048" s="4">
        <f t="shared" si="9055"/>
        <v>5</v>
      </c>
      <c r="Y9048" s="4">
        <f t="shared" si="9055"/>
        <v>10</v>
      </c>
      <c r="Z9048" s="5">
        <f t="shared" si="9"/>
        <v>45010</v>
      </c>
    </row>
    <row r="9049">
      <c r="A9049" s="1" t="s">
        <v>9086</v>
      </c>
      <c r="B9049" s="1" t="s">
        <v>55</v>
      </c>
      <c r="C9049" s="1">
        <v>2.0</v>
      </c>
      <c r="D9049" s="1">
        <v>3.0</v>
      </c>
      <c r="E9049" s="1">
        <v>6.0</v>
      </c>
      <c r="F9049" s="1" t="s">
        <v>39</v>
      </c>
      <c r="H9049" s="2">
        <v>45060.0</v>
      </c>
      <c r="J9049" s="3">
        <f t="shared" si="2"/>
        <v>2</v>
      </c>
      <c r="K9049" s="4">
        <f t="shared" si="3"/>
        <v>3</v>
      </c>
      <c r="L9049" s="4">
        <f t="shared" si="4"/>
        <v>6</v>
      </c>
      <c r="S9049" s="1" t="s">
        <v>9086</v>
      </c>
      <c r="T9049" s="4" t="str">
        <f t="shared" si="5"/>
        <v>Juice</v>
      </c>
      <c r="U9049" s="4" t="str">
        <f t="shared" si="6"/>
        <v>UNKNOWN</v>
      </c>
      <c r="V9049" s="4" t="str">
        <f t="shared" si="7"/>
        <v>Digital Wallet</v>
      </c>
      <c r="W9049" s="4">
        <f t="shared" ref="W9049:Y9049" si="9056">IF(OR(J9049 = "ERROR", J9049 = ""), "UNKNOWN", J9049)</f>
        <v>2</v>
      </c>
      <c r="X9049" s="4">
        <f t="shared" si="9056"/>
        <v>3</v>
      </c>
      <c r="Y9049" s="4">
        <f t="shared" si="9056"/>
        <v>6</v>
      </c>
      <c r="Z9049" s="5">
        <f t="shared" si="9"/>
        <v>45060</v>
      </c>
    </row>
    <row r="9050">
      <c r="A9050" s="1" t="s">
        <v>9087</v>
      </c>
      <c r="B9050" s="1" t="s">
        <v>44</v>
      </c>
      <c r="C9050" s="1">
        <v>3.0</v>
      </c>
      <c r="D9050" s="1">
        <v>4.0</v>
      </c>
      <c r="E9050" s="1">
        <v>12.0</v>
      </c>
      <c r="F9050" s="1" t="s">
        <v>23</v>
      </c>
      <c r="H9050" s="2">
        <v>45033.0</v>
      </c>
      <c r="J9050" s="3">
        <f t="shared" si="2"/>
        <v>3</v>
      </c>
      <c r="K9050" s="4">
        <f t="shared" si="3"/>
        <v>4</v>
      </c>
      <c r="L9050" s="4">
        <f t="shared" si="4"/>
        <v>12</v>
      </c>
      <c r="S9050" s="1" t="s">
        <v>9087</v>
      </c>
      <c r="T9050" s="4" t="str">
        <f t="shared" si="5"/>
        <v>Sandwich</v>
      </c>
      <c r="U9050" s="4" t="str">
        <f t="shared" si="6"/>
        <v>UNKNOWN</v>
      </c>
      <c r="V9050" s="4" t="str">
        <f t="shared" si="7"/>
        <v>Credit Card</v>
      </c>
      <c r="W9050" s="4">
        <f t="shared" ref="W9050:Y9050" si="9057">IF(OR(J9050 = "ERROR", J9050 = ""), "UNKNOWN", J9050)</f>
        <v>3</v>
      </c>
      <c r="X9050" s="4">
        <f t="shared" si="9057"/>
        <v>4</v>
      </c>
      <c r="Y9050" s="4">
        <f t="shared" si="9057"/>
        <v>12</v>
      </c>
      <c r="Z9050" s="5">
        <f t="shared" si="9"/>
        <v>45033</v>
      </c>
    </row>
    <row r="9051">
      <c r="A9051" s="1" t="s">
        <v>9088</v>
      </c>
      <c r="B9051" s="1" t="s">
        <v>81</v>
      </c>
      <c r="C9051" s="1">
        <v>4.0</v>
      </c>
      <c r="D9051" s="1">
        <v>1.5</v>
      </c>
      <c r="E9051" s="1">
        <v>6.0</v>
      </c>
      <c r="F9051" s="1" t="s">
        <v>30</v>
      </c>
      <c r="G9051" s="1" t="s">
        <v>29</v>
      </c>
      <c r="H9051" s="2">
        <v>45146.0</v>
      </c>
      <c r="J9051" s="3">
        <f t="shared" si="2"/>
        <v>4</v>
      </c>
      <c r="K9051" s="4">
        <f t="shared" si="3"/>
        <v>1.5</v>
      </c>
      <c r="L9051" s="4">
        <f t="shared" si="4"/>
        <v>6</v>
      </c>
      <c r="S9051" s="1" t="s">
        <v>9088</v>
      </c>
      <c r="T9051" s="4" t="str">
        <f t="shared" si="5"/>
        <v>Tea</v>
      </c>
      <c r="U9051" s="4" t="str">
        <f t="shared" si="6"/>
        <v>In-store</v>
      </c>
      <c r="V9051" s="4" t="str">
        <f t="shared" si="7"/>
        <v>UNKNOWN</v>
      </c>
      <c r="W9051" s="4">
        <f t="shared" ref="W9051:Y9051" si="9058">IF(OR(J9051 = "ERROR", J9051 = ""), "UNKNOWN", J9051)</f>
        <v>4</v>
      </c>
      <c r="X9051" s="4">
        <f t="shared" si="9058"/>
        <v>1.5</v>
      </c>
      <c r="Y9051" s="4">
        <f t="shared" si="9058"/>
        <v>6</v>
      </c>
      <c r="Z9051" s="5">
        <f t="shared" si="9"/>
        <v>45146</v>
      </c>
    </row>
    <row r="9052">
      <c r="A9052" s="1" t="s">
        <v>9089</v>
      </c>
      <c r="B9052" s="1" t="s">
        <v>36</v>
      </c>
      <c r="C9052" s="1">
        <v>2.0</v>
      </c>
      <c r="D9052" s="1">
        <v>5.0</v>
      </c>
      <c r="E9052" s="1">
        <v>10.0</v>
      </c>
      <c r="H9052" s="2">
        <v>45062.0</v>
      </c>
      <c r="J9052" s="3">
        <f t="shared" si="2"/>
        <v>2</v>
      </c>
      <c r="K9052" s="4">
        <f t="shared" si="3"/>
        <v>5</v>
      </c>
      <c r="L9052" s="4">
        <f t="shared" si="4"/>
        <v>10</v>
      </c>
      <c r="S9052" s="1" t="s">
        <v>9089</v>
      </c>
      <c r="T9052" s="4" t="str">
        <f t="shared" si="5"/>
        <v>Salad</v>
      </c>
      <c r="U9052" s="4" t="str">
        <f t="shared" si="6"/>
        <v>UNKNOWN</v>
      </c>
      <c r="V9052" s="4" t="str">
        <f t="shared" si="7"/>
        <v>UNKNOWN</v>
      </c>
      <c r="W9052" s="4">
        <f t="shared" ref="W9052:Y9052" si="9059">IF(OR(J9052 = "ERROR", J9052 = ""), "UNKNOWN", J9052)</f>
        <v>2</v>
      </c>
      <c r="X9052" s="4">
        <f t="shared" si="9059"/>
        <v>5</v>
      </c>
      <c r="Y9052" s="4">
        <f t="shared" si="9059"/>
        <v>10</v>
      </c>
      <c r="Z9052" s="5">
        <f t="shared" si="9"/>
        <v>45062</v>
      </c>
    </row>
    <row r="9053">
      <c r="A9053" s="1" t="s">
        <v>9090</v>
      </c>
      <c r="B9053" s="1" t="s">
        <v>41</v>
      </c>
      <c r="D9053" s="1">
        <v>4.0</v>
      </c>
      <c r="E9053" s="1">
        <v>4.0</v>
      </c>
      <c r="F9053" s="1" t="s">
        <v>39</v>
      </c>
      <c r="G9053" s="1" t="s">
        <v>29</v>
      </c>
      <c r="H9053" s="2">
        <v>45061.0</v>
      </c>
      <c r="J9053" s="3">
        <f t="shared" si="2"/>
        <v>1</v>
      </c>
      <c r="K9053" s="4">
        <f t="shared" si="3"/>
        <v>4</v>
      </c>
      <c r="L9053" s="4">
        <f t="shared" si="4"/>
        <v>4</v>
      </c>
      <c r="S9053" s="1" t="s">
        <v>9090</v>
      </c>
      <c r="T9053" s="4" t="str">
        <f t="shared" si="5"/>
        <v>Smoothie</v>
      </c>
      <c r="U9053" s="4" t="str">
        <f t="shared" si="6"/>
        <v>In-store</v>
      </c>
      <c r="V9053" s="4" t="str">
        <f t="shared" si="7"/>
        <v>Digital Wallet</v>
      </c>
      <c r="W9053" s="4">
        <f t="shared" ref="W9053:Y9053" si="9060">IF(OR(J9053 = "ERROR", J9053 = ""), "UNKNOWN", J9053)</f>
        <v>1</v>
      </c>
      <c r="X9053" s="4">
        <f t="shared" si="9060"/>
        <v>4</v>
      </c>
      <c r="Y9053" s="4">
        <f t="shared" si="9060"/>
        <v>4</v>
      </c>
      <c r="Z9053" s="5">
        <f t="shared" si="9"/>
        <v>45061</v>
      </c>
    </row>
    <row r="9054">
      <c r="A9054" s="1" t="s">
        <v>9091</v>
      </c>
      <c r="B9054" s="1" t="s">
        <v>55</v>
      </c>
      <c r="C9054" s="1">
        <v>1.0</v>
      </c>
      <c r="D9054" s="1">
        <v>3.0</v>
      </c>
      <c r="E9054" s="1">
        <v>3.0</v>
      </c>
      <c r="F9054" s="1" t="s">
        <v>28</v>
      </c>
      <c r="H9054" s="2">
        <v>44958.0</v>
      </c>
      <c r="J9054" s="3">
        <f t="shared" si="2"/>
        <v>1</v>
      </c>
      <c r="K9054" s="4">
        <f t="shared" si="3"/>
        <v>3</v>
      </c>
      <c r="L9054" s="4">
        <f t="shared" si="4"/>
        <v>3</v>
      </c>
      <c r="S9054" s="1" t="s">
        <v>9091</v>
      </c>
      <c r="T9054" s="4" t="str">
        <f t="shared" si="5"/>
        <v>Juice</v>
      </c>
      <c r="U9054" s="4" t="str">
        <f t="shared" si="6"/>
        <v>UNKNOWN</v>
      </c>
      <c r="V9054" s="4" t="str">
        <f t="shared" si="7"/>
        <v>Cash</v>
      </c>
      <c r="W9054" s="4">
        <f t="shared" ref="W9054:Y9054" si="9061">IF(OR(J9054 = "ERROR", J9054 = ""), "UNKNOWN", J9054)</f>
        <v>1</v>
      </c>
      <c r="X9054" s="4">
        <f t="shared" si="9061"/>
        <v>3</v>
      </c>
      <c r="Y9054" s="4">
        <f t="shared" si="9061"/>
        <v>3</v>
      </c>
      <c r="Z9054" s="5">
        <f t="shared" si="9"/>
        <v>44958</v>
      </c>
    </row>
    <row r="9055">
      <c r="A9055" s="1" t="s">
        <v>9092</v>
      </c>
      <c r="B9055" s="1" t="s">
        <v>55</v>
      </c>
      <c r="C9055" s="1">
        <v>2.0</v>
      </c>
      <c r="D9055" s="1">
        <v>3.0</v>
      </c>
      <c r="E9055" s="1">
        <v>6.0</v>
      </c>
      <c r="F9055" s="1" t="s">
        <v>23</v>
      </c>
      <c r="H9055" s="2">
        <v>45110.0</v>
      </c>
      <c r="J9055" s="3">
        <f t="shared" si="2"/>
        <v>2</v>
      </c>
      <c r="K9055" s="4">
        <f t="shared" si="3"/>
        <v>3</v>
      </c>
      <c r="L9055" s="4">
        <f t="shared" si="4"/>
        <v>6</v>
      </c>
      <c r="S9055" s="1" t="s">
        <v>9092</v>
      </c>
      <c r="T9055" s="4" t="str">
        <f t="shared" si="5"/>
        <v>Juice</v>
      </c>
      <c r="U9055" s="4" t="str">
        <f t="shared" si="6"/>
        <v>UNKNOWN</v>
      </c>
      <c r="V9055" s="4" t="str">
        <f t="shared" si="7"/>
        <v>Credit Card</v>
      </c>
      <c r="W9055" s="4">
        <f t="shared" ref="W9055:Y9055" si="9062">IF(OR(J9055 = "ERROR", J9055 = ""), "UNKNOWN", J9055)</f>
        <v>2</v>
      </c>
      <c r="X9055" s="4">
        <f t="shared" si="9062"/>
        <v>3</v>
      </c>
      <c r="Y9055" s="4">
        <f t="shared" si="9062"/>
        <v>6</v>
      </c>
      <c r="Z9055" s="5">
        <f t="shared" si="9"/>
        <v>45110</v>
      </c>
    </row>
    <row r="9056">
      <c r="A9056" s="1" t="s">
        <v>9093</v>
      </c>
      <c r="B9056" s="1" t="s">
        <v>27</v>
      </c>
      <c r="C9056" s="1">
        <v>2.0</v>
      </c>
      <c r="D9056" s="1">
        <v>3.0</v>
      </c>
      <c r="E9056" s="1">
        <v>6.0</v>
      </c>
      <c r="G9056" s="1" t="s">
        <v>25</v>
      </c>
      <c r="H9056" s="2">
        <v>45061.0</v>
      </c>
      <c r="J9056" s="3">
        <f t="shared" si="2"/>
        <v>2</v>
      </c>
      <c r="K9056" s="4">
        <f t="shared" si="3"/>
        <v>3</v>
      </c>
      <c r="L9056" s="4">
        <f t="shared" si="4"/>
        <v>6</v>
      </c>
      <c r="S9056" s="1" t="s">
        <v>9093</v>
      </c>
      <c r="T9056" s="4" t="str">
        <f t="shared" si="5"/>
        <v>Cake</v>
      </c>
      <c r="U9056" s="4" t="str">
        <f t="shared" si="6"/>
        <v>UNKNOWN</v>
      </c>
      <c r="V9056" s="4" t="str">
        <f t="shared" si="7"/>
        <v>UNKNOWN</v>
      </c>
      <c r="W9056" s="4">
        <f t="shared" ref="W9056:Y9056" si="9063">IF(OR(J9056 = "ERROR", J9056 = ""), "UNKNOWN", J9056)</f>
        <v>2</v>
      </c>
      <c r="X9056" s="4">
        <f t="shared" si="9063"/>
        <v>3</v>
      </c>
      <c r="Y9056" s="4">
        <f t="shared" si="9063"/>
        <v>6</v>
      </c>
      <c r="Z9056" s="5">
        <f t="shared" si="9"/>
        <v>45061</v>
      </c>
    </row>
    <row r="9057">
      <c r="A9057" s="1" t="s">
        <v>9094</v>
      </c>
      <c r="B9057" s="1" t="s">
        <v>81</v>
      </c>
      <c r="C9057" s="1">
        <v>3.0</v>
      </c>
      <c r="D9057" s="1">
        <v>1.5</v>
      </c>
      <c r="E9057" s="1">
        <v>4.5</v>
      </c>
      <c r="F9057" s="1" t="s">
        <v>28</v>
      </c>
      <c r="G9057" s="1" t="s">
        <v>29</v>
      </c>
      <c r="H9057" s="2">
        <v>44992.0</v>
      </c>
      <c r="J9057" s="3">
        <f t="shared" si="2"/>
        <v>3</v>
      </c>
      <c r="K9057" s="4">
        <f t="shared" si="3"/>
        <v>1.5</v>
      </c>
      <c r="L9057" s="4">
        <f t="shared" si="4"/>
        <v>4.5</v>
      </c>
      <c r="S9057" s="1" t="s">
        <v>9094</v>
      </c>
      <c r="T9057" s="4" t="str">
        <f t="shared" si="5"/>
        <v>Tea</v>
      </c>
      <c r="U9057" s="4" t="str">
        <f t="shared" si="6"/>
        <v>In-store</v>
      </c>
      <c r="V9057" s="4" t="str">
        <f t="shared" si="7"/>
        <v>Cash</v>
      </c>
      <c r="W9057" s="4">
        <f t="shared" ref="W9057:Y9057" si="9064">IF(OR(J9057 = "ERROR", J9057 = ""), "UNKNOWN", J9057)</f>
        <v>3</v>
      </c>
      <c r="X9057" s="4">
        <f t="shared" si="9064"/>
        <v>1.5</v>
      </c>
      <c r="Y9057" s="4">
        <f t="shared" si="9064"/>
        <v>4.5</v>
      </c>
      <c r="Z9057" s="5">
        <f t="shared" si="9"/>
        <v>44992</v>
      </c>
    </row>
    <row r="9058">
      <c r="A9058" s="1" t="s">
        <v>9095</v>
      </c>
      <c r="B9058" s="1" t="s">
        <v>22</v>
      </c>
      <c r="C9058" s="1">
        <v>5.0</v>
      </c>
      <c r="D9058" s="1">
        <v>2.0</v>
      </c>
      <c r="E9058" s="1" t="s">
        <v>30</v>
      </c>
      <c r="F9058" s="1" t="s">
        <v>23</v>
      </c>
      <c r="H9058" s="2">
        <v>44957.0</v>
      </c>
      <c r="J9058" s="3">
        <f t="shared" si="2"/>
        <v>5</v>
      </c>
      <c r="K9058" s="4">
        <f t="shared" si="3"/>
        <v>2</v>
      </c>
      <c r="L9058" s="4">
        <f t="shared" si="4"/>
        <v>10</v>
      </c>
      <c r="S9058" s="1" t="s">
        <v>9095</v>
      </c>
      <c r="T9058" s="4" t="str">
        <f t="shared" si="5"/>
        <v>Coffee</v>
      </c>
      <c r="U9058" s="4" t="str">
        <f t="shared" si="6"/>
        <v>UNKNOWN</v>
      </c>
      <c r="V9058" s="4" t="str">
        <f t="shared" si="7"/>
        <v>Credit Card</v>
      </c>
      <c r="W9058" s="4">
        <f t="shared" ref="W9058:Y9058" si="9065">IF(OR(J9058 = "ERROR", J9058 = ""), "UNKNOWN", J9058)</f>
        <v>5</v>
      </c>
      <c r="X9058" s="4">
        <f t="shared" si="9065"/>
        <v>2</v>
      </c>
      <c r="Y9058" s="4">
        <f t="shared" si="9065"/>
        <v>10</v>
      </c>
      <c r="Z9058" s="5">
        <f t="shared" si="9"/>
        <v>44957</v>
      </c>
    </row>
    <row r="9059">
      <c r="A9059" s="1" t="s">
        <v>9096</v>
      </c>
      <c r="B9059" s="1" t="s">
        <v>44</v>
      </c>
      <c r="C9059" s="1">
        <v>2.0</v>
      </c>
      <c r="D9059" s="1">
        <v>4.0</v>
      </c>
      <c r="E9059" s="1">
        <v>8.0</v>
      </c>
      <c r="G9059" s="1" t="s">
        <v>29</v>
      </c>
      <c r="H9059" s="2">
        <v>45090.0</v>
      </c>
      <c r="J9059" s="3">
        <f t="shared" si="2"/>
        <v>2</v>
      </c>
      <c r="K9059" s="4">
        <f t="shared" si="3"/>
        <v>4</v>
      </c>
      <c r="L9059" s="4">
        <f t="shared" si="4"/>
        <v>8</v>
      </c>
      <c r="S9059" s="1" t="s">
        <v>9096</v>
      </c>
      <c r="T9059" s="4" t="str">
        <f t="shared" si="5"/>
        <v>Sandwich</v>
      </c>
      <c r="U9059" s="4" t="str">
        <f t="shared" si="6"/>
        <v>In-store</v>
      </c>
      <c r="V9059" s="4" t="str">
        <f t="shared" si="7"/>
        <v>UNKNOWN</v>
      </c>
      <c r="W9059" s="4">
        <f t="shared" ref="W9059:Y9059" si="9066">IF(OR(J9059 = "ERROR", J9059 = ""), "UNKNOWN", J9059)</f>
        <v>2</v>
      </c>
      <c r="X9059" s="4">
        <f t="shared" si="9066"/>
        <v>4</v>
      </c>
      <c r="Y9059" s="4">
        <f t="shared" si="9066"/>
        <v>8</v>
      </c>
      <c r="Z9059" s="5">
        <f t="shared" si="9"/>
        <v>45090</v>
      </c>
    </row>
    <row r="9060">
      <c r="A9060" s="1" t="s">
        <v>9097</v>
      </c>
      <c r="B9060" s="1" t="s">
        <v>55</v>
      </c>
      <c r="C9060" s="1">
        <v>2.0</v>
      </c>
      <c r="D9060" s="1">
        <v>3.0</v>
      </c>
      <c r="F9060" s="1" t="s">
        <v>28</v>
      </c>
      <c r="G9060" s="1" t="s">
        <v>24</v>
      </c>
      <c r="H9060" s="2">
        <v>45025.0</v>
      </c>
      <c r="J9060" s="3">
        <f t="shared" si="2"/>
        <v>2</v>
      </c>
      <c r="K9060" s="4">
        <f t="shared" si="3"/>
        <v>3</v>
      </c>
      <c r="L9060" s="4">
        <f t="shared" si="4"/>
        <v>6</v>
      </c>
      <c r="S9060" s="1" t="s">
        <v>9097</v>
      </c>
      <c r="T9060" s="4" t="str">
        <f t="shared" si="5"/>
        <v>Juice</v>
      </c>
      <c r="U9060" s="4" t="str">
        <f t="shared" si="6"/>
        <v>Takeaway</v>
      </c>
      <c r="V9060" s="4" t="str">
        <f t="shared" si="7"/>
        <v>Cash</v>
      </c>
      <c r="W9060" s="4">
        <f t="shared" ref="W9060:Y9060" si="9067">IF(OR(J9060 = "ERROR", J9060 = ""), "UNKNOWN", J9060)</f>
        <v>2</v>
      </c>
      <c r="X9060" s="4">
        <f t="shared" si="9067"/>
        <v>3</v>
      </c>
      <c r="Y9060" s="4">
        <f t="shared" si="9067"/>
        <v>6</v>
      </c>
      <c r="Z9060" s="5">
        <f t="shared" si="9"/>
        <v>45025</v>
      </c>
    </row>
    <row r="9061">
      <c r="A9061" s="1" t="s">
        <v>9098</v>
      </c>
      <c r="B9061" s="1" t="s">
        <v>41</v>
      </c>
      <c r="C9061" s="1">
        <v>3.0</v>
      </c>
      <c r="D9061" s="1">
        <v>4.0</v>
      </c>
      <c r="E9061" s="1">
        <v>12.0</v>
      </c>
      <c r="F9061" s="1" t="s">
        <v>25</v>
      </c>
      <c r="H9061" s="2">
        <v>45176.0</v>
      </c>
      <c r="J9061" s="3">
        <f t="shared" si="2"/>
        <v>3</v>
      </c>
      <c r="K9061" s="4">
        <f t="shared" si="3"/>
        <v>4</v>
      </c>
      <c r="L9061" s="4">
        <f t="shared" si="4"/>
        <v>12</v>
      </c>
      <c r="S9061" s="1" t="s">
        <v>9098</v>
      </c>
      <c r="T9061" s="4" t="str">
        <f t="shared" si="5"/>
        <v>Smoothie</v>
      </c>
      <c r="U9061" s="4" t="str">
        <f t="shared" si="6"/>
        <v>UNKNOWN</v>
      </c>
      <c r="V9061" s="4" t="str">
        <f t="shared" si="7"/>
        <v>UNKNOWN</v>
      </c>
      <c r="W9061" s="4">
        <f t="shared" ref="W9061:Y9061" si="9068">IF(OR(J9061 = "ERROR", J9061 = ""), "UNKNOWN", J9061)</f>
        <v>3</v>
      </c>
      <c r="X9061" s="4">
        <f t="shared" si="9068"/>
        <v>4</v>
      </c>
      <c r="Y9061" s="4">
        <f t="shared" si="9068"/>
        <v>12</v>
      </c>
      <c r="Z9061" s="5">
        <f t="shared" si="9"/>
        <v>45176</v>
      </c>
    </row>
    <row r="9062">
      <c r="A9062" s="1" t="s">
        <v>9099</v>
      </c>
      <c r="B9062" s="1" t="s">
        <v>81</v>
      </c>
      <c r="C9062" s="1">
        <v>3.0</v>
      </c>
      <c r="D9062" s="1">
        <v>1.5</v>
      </c>
      <c r="E9062" s="1">
        <v>4.5</v>
      </c>
      <c r="F9062" s="1" t="s">
        <v>39</v>
      </c>
      <c r="G9062" s="1" t="s">
        <v>24</v>
      </c>
      <c r="H9062" s="2">
        <v>45021.0</v>
      </c>
      <c r="J9062" s="3">
        <f t="shared" si="2"/>
        <v>3</v>
      </c>
      <c r="K9062" s="4">
        <f t="shared" si="3"/>
        <v>1.5</v>
      </c>
      <c r="L9062" s="4">
        <f t="shared" si="4"/>
        <v>4.5</v>
      </c>
      <c r="S9062" s="1" t="s">
        <v>9099</v>
      </c>
      <c r="T9062" s="4" t="str">
        <f t="shared" si="5"/>
        <v>Tea</v>
      </c>
      <c r="U9062" s="4" t="str">
        <f t="shared" si="6"/>
        <v>Takeaway</v>
      </c>
      <c r="V9062" s="4" t="str">
        <f t="shared" si="7"/>
        <v>Digital Wallet</v>
      </c>
      <c r="W9062" s="4">
        <f t="shared" ref="W9062:Y9062" si="9069">IF(OR(J9062 = "ERROR", J9062 = ""), "UNKNOWN", J9062)</f>
        <v>3</v>
      </c>
      <c r="X9062" s="4">
        <f t="shared" si="9069"/>
        <v>1.5</v>
      </c>
      <c r="Y9062" s="4">
        <f t="shared" si="9069"/>
        <v>4.5</v>
      </c>
      <c r="Z9062" s="5">
        <f t="shared" si="9"/>
        <v>45021</v>
      </c>
    </row>
    <row r="9063">
      <c r="A9063" s="1" t="s">
        <v>9100</v>
      </c>
      <c r="B9063" s="1" t="s">
        <v>22</v>
      </c>
      <c r="C9063" s="1">
        <v>5.0</v>
      </c>
      <c r="D9063" s="1">
        <v>2.0</v>
      </c>
      <c r="E9063" s="1">
        <v>10.0</v>
      </c>
      <c r="F9063" s="1" t="s">
        <v>39</v>
      </c>
      <c r="G9063" s="1" t="s">
        <v>29</v>
      </c>
      <c r="H9063" s="2">
        <v>44966.0</v>
      </c>
      <c r="J9063" s="3">
        <f t="shared" si="2"/>
        <v>5</v>
      </c>
      <c r="K9063" s="4">
        <f t="shared" si="3"/>
        <v>2</v>
      </c>
      <c r="L9063" s="4">
        <f t="shared" si="4"/>
        <v>10</v>
      </c>
      <c r="S9063" s="1" t="s">
        <v>9100</v>
      </c>
      <c r="T9063" s="4" t="str">
        <f t="shared" si="5"/>
        <v>Coffee</v>
      </c>
      <c r="U9063" s="4" t="str">
        <f t="shared" si="6"/>
        <v>In-store</v>
      </c>
      <c r="V9063" s="4" t="str">
        <f t="shared" si="7"/>
        <v>Digital Wallet</v>
      </c>
      <c r="W9063" s="4">
        <f t="shared" ref="W9063:Y9063" si="9070">IF(OR(J9063 = "ERROR", J9063 = ""), "UNKNOWN", J9063)</f>
        <v>5</v>
      </c>
      <c r="X9063" s="4">
        <f t="shared" si="9070"/>
        <v>2</v>
      </c>
      <c r="Y9063" s="4">
        <f t="shared" si="9070"/>
        <v>10</v>
      </c>
      <c r="Z9063" s="5">
        <f t="shared" si="9"/>
        <v>44966</v>
      </c>
    </row>
    <row r="9064">
      <c r="A9064" s="1" t="s">
        <v>9101</v>
      </c>
      <c r="B9064" s="1" t="s">
        <v>36</v>
      </c>
      <c r="C9064" s="1">
        <v>5.0</v>
      </c>
      <c r="D9064" s="1">
        <v>5.0</v>
      </c>
      <c r="E9064" s="1">
        <v>25.0</v>
      </c>
      <c r="F9064" s="1" t="s">
        <v>28</v>
      </c>
      <c r="G9064" s="1" t="s">
        <v>29</v>
      </c>
      <c r="H9064" s="2">
        <v>45138.0</v>
      </c>
      <c r="J9064" s="3">
        <f t="shared" si="2"/>
        <v>5</v>
      </c>
      <c r="K9064" s="4">
        <f t="shared" si="3"/>
        <v>5</v>
      </c>
      <c r="L9064" s="4">
        <f t="shared" si="4"/>
        <v>25</v>
      </c>
      <c r="S9064" s="1" t="s">
        <v>9101</v>
      </c>
      <c r="T9064" s="4" t="str">
        <f t="shared" si="5"/>
        <v>Salad</v>
      </c>
      <c r="U9064" s="4" t="str">
        <f t="shared" si="6"/>
        <v>In-store</v>
      </c>
      <c r="V9064" s="4" t="str">
        <f t="shared" si="7"/>
        <v>Cash</v>
      </c>
      <c r="W9064" s="4">
        <f t="shared" ref="W9064:Y9064" si="9071">IF(OR(J9064 = "ERROR", J9064 = ""), "UNKNOWN", J9064)</f>
        <v>5</v>
      </c>
      <c r="X9064" s="4">
        <f t="shared" si="9071"/>
        <v>5</v>
      </c>
      <c r="Y9064" s="4">
        <f t="shared" si="9071"/>
        <v>25</v>
      </c>
      <c r="Z9064" s="5">
        <f t="shared" si="9"/>
        <v>45138</v>
      </c>
    </row>
    <row r="9065">
      <c r="A9065" s="1" t="s">
        <v>9102</v>
      </c>
      <c r="B9065" s="1" t="s">
        <v>41</v>
      </c>
      <c r="C9065" s="1">
        <v>2.0</v>
      </c>
      <c r="D9065" s="1">
        <v>4.0</v>
      </c>
      <c r="E9065" s="1">
        <v>8.0</v>
      </c>
      <c r="F9065" s="1" t="s">
        <v>39</v>
      </c>
      <c r="G9065" s="1" t="s">
        <v>29</v>
      </c>
      <c r="H9065" s="2">
        <v>44927.0</v>
      </c>
      <c r="J9065" s="3">
        <f t="shared" si="2"/>
        <v>2</v>
      </c>
      <c r="K9065" s="4">
        <f t="shared" si="3"/>
        <v>4</v>
      </c>
      <c r="L9065" s="4">
        <f t="shared" si="4"/>
        <v>8</v>
      </c>
      <c r="S9065" s="1" t="s">
        <v>9102</v>
      </c>
      <c r="T9065" s="4" t="str">
        <f t="shared" si="5"/>
        <v>Smoothie</v>
      </c>
      <c r="U9065" s="4" t="str">
        <f t="shared" si="6"/>
        <v>In-store</v>
      </c>
      <c r="V9065" s="4" t="str">
        <f t="shared" si="7"/>
        <v>Digital Wallet</v>
      </c>
      <c r="W9065" s="4">
        <f t="shared" ref="W9065:Y9065" si="9072">IF(OR(J9065 = "ERROR", J9065 = ""), "UNKNOWN", J9065)</f>
        <v>2</v>
      </c>
      <c r="X9065" s="4">
        <f t="shared" si="9072"/>
        <v>4</v>
      </c>
      <c r="Y9065" s="4">
        <f t="shared" si="9072"/>
        <v>8</v>
      </c>
      <c r="Z9065" s="5">
        <f t="shared" si="9"/>
        <v>44927</v>
      </c>
    </row>
    <row r="9066">
      <c r="A9066" s="1" t="s">
        <v>9103</v>
      </c>
      <c r="B9066" s="1" t="s">
        <v>30</v>
      </c>
      <c r="C9066" s="1">
        <v>1.0</v>
      </c>
      <c r="D9066" s="1">
        <v>3.0</v>
      </c>
      <c r="E9066" s="1">
        <v>3.0</v>
      </c>
      <c r="F9066" s="1" t="s">
        <v>28</v>
      </c>
      <c r="H9066" s="2">
        <v>45239.0</v>
      </c>
      <c r="J9066" s="3">
        <f t="shared" si="2"/>
        <v>1</v>
      </c>
      <c r="K9066" s="4">
        <f t="shared" si="3"/>
        <v>3</v>
      </c>
      <c r="L9066" s="4">
        <f t="shared" si="4"/>
        <v>3</v>
      </c>
      <c r="S9066" s="1" t="s">
        <v>9103</v>
      </c>
      <c r="T9066" s="4" t="str">
        <f t="shared" si="5"/>
        <v>UNKNOWN</v>
      </c>
      <c r="U9066" s="4" t="str">
        <f t="shared" si="6"/>
        <v>UNKNOWN</v>
      </c>
      <c r="V9066" s="4" t="str">
        <f t="shared" si="7"/>
        <v>Cash</v>
      </c>
      <c r="W9066" s="4">
        <f t="shared" ref="W9066:Y9066" si="9073">IF(OR(J9066 = "ERROR", J9066 = ""), "UNKNOWN", J9066)</f>
        <v>1</v>
      </c>
      <c r="X9066" s="4">
        <f t="shared" si="9073"/>
        <v>3</v>
      </c>
      <c r="Y9066" s="4">
        <f t="shared" si="9073"/>
        <v>3</v>
      </c>
      <c r="Z9066" s="5">
        <f t="shared" si="9"/>
        <v>45239</v>
      </c>
    </row>
    <row r="9067">
      <c r="A9067" s="1" t="s">
        <v>9104</v>
      </c>
      <c r="B9067" s="1" t="s">
        <v>81</v>
      </c>
      <c r="C9067" s="1">
        <v>3.0</v>
      </c>
      <c r="D9067" s="1">
        <v>1.5</v>
      </c>
      <c r="E9067" s="1">
        <v>4.5</v>
      </c>
      <c r="H9067" s="2">
        <v>45013.0</v>
      </c>
      <c r="J9067" s="3">
        <f t="shared" si="2"/>
        <v>3</v>
      </c>
      <c r="K9067" s="4">
        <f t="shared" si="3"/>
        <v>1.5</v>
      </c>
      <c r="L9067" s="4">
        <f t="shared" si="4"/>
        <v>4.5</v>
      </c>
      <c r="S9067" s="1" t="s">
        <v>9104</v>
      </c>
      <c r="T9067" s="4" t="str">
        <f t="shared" si="5"/>
        <v>Tea</v>
      </c>
      <c r="U9067" s="4" t="str">
        <f t="shared" si="6"/>
        <v>UNKNOWN</v>
      </c>
      <c r="V9067" s="4" t="str">
        <f t="shared" si="7"/>
        <v>UNKNOWN</v>
      </c>
      <c r="W9067" s="4">
        <f t="shared" ref="W9067:Y9067" si="9074">IF(OR(J9067 = "ERROR", J9067 = ""), "UNKNOWN", J9067)</f>
        <v>3</v>
      </c>
      <c r="X9067" s="4">
        <f t="shared" si="9074"/>
        <v>1.5</v>
      </c>
      <c r="Y9067" s="4">
        <f t="shared" si="9074"/>
        <v>4.5</v>
      </c>
      <c r="Z9067" s="5">
        <f t="shared" si="9"/>
        <v>45013</v>
      </c>
    </row>
    <row r="9068">
      <c r="A9068" s="1" t="s">
        <v>9105</v>
      </c>
      <c r="B9068" s="1" t="s">
        <v>30</v>
      </c>
      <c r="C9068" s="1">
        <v>2.0</v>
      </c>
      <c r="D9068" s="1">
        <v>5.0</v>
      </c>
      <c r="E9068" s="1">
        <v>10.0</v>
      </c>
      <c r="F9068" s="1" t="s">
        <v>39</v>
      </c>
      <c r="G9068" s="1" t="s">
        <v>29</v>
      </c>
      <c r="H9068" s="2">
        <v>45068.0</v>
      </c>
      <c r="J9068" s="3">
        <f t="shared" si="2"/>
        <v>2</v>
      </c>
      <c r="K9068" s="4">
        <f t="shared" si="3"/>
        <v>5</v>
      </c>
      <c r="L9068" s="4">
        <f t="shared" si="4"/>
        <v>10</v>
      </c>
      <c r="S9068" s="1" t="s">
        <v>9105</v>
      </c>
      <c r="T9068" s="4" t="str">
        <f t="shared" si="5"/>
        <v>UNKNOWN</v>
      </c>
      <c r="U9068" s="4" t="str">
        <f t="shared" si="6"/>
        <v>In-store</v>
      </c>
      <c r="V9068" s="4" t="str">
        <f t="shared" si="7"/>
        <v>Digital Wallet</v>
      </c>
      <c r="W9068" s="4">
        <f t="shared" ref="W9068:Y9068" si="9075">IF(OR(J9068 = "ERROR", J9068 = ""), "UNKNOWN", J9068)</f>
        <v>2</v>
      </c>
      <c r="X9068" s="4">
        <f t="shared" si="9075"/>
        <v>5</v>
      </c>
      <c r="Y9068" s="4">
        <f t="shared" si="9075"/>
        <v>10</v>
      </c>
      <c r="Z9068" s="5">
        <f t="shared" si="9"/>
        <v>45068</v>
      </c>
    </row>
    <row r="9069">
      <c r="A9069" s="1" t="s">
        <v>9106</v>
      </c>
      <c r="B9069" s="1" t="s">
        <v>55</v>
      </c>
      <c r="C9069" s="1">
        <v>4.0</v>
      </c>
      <c r="D9069" s="1">
        <v>3.0</v>
      </c>
      <c r="E9069" s="1">
        <v>12.0</v>
      </c>
      <c r="F9069" s="1" t="s">
        <v>28</v>
      </c>
      <c r="H9069" s="2">
        <v>45008.0</v>
      </c>
      <c r="J9069" s="3">
        <f t="shared" si="2"/>
        <v>4</v>
      </c>
      <c r="K9069" s="4">
        <f t="shared" si="3"/>
        <v>3</v>
      </c>
      <c r="L9069" s="4">
        <f t="shared" si="4"/>
        <v>12</v>
      </c>
      <c r="S9069" s="1" t="s">
        <v>9106</v>
      </c>
      <c r="T9069" s="4" t="str">
        <f t="shared" si="5"/>
        <v>Juice</v>
      </c>
      <c r="U9069" s="4" t="str">
        <f t="shared" si="6"/>
        <v>UNKNOWN</v>
      </c>
      <c r="V9069" s="4" t="str">
        <f t="shared" si="7"/>
        <v>Cash</v>
      </c>
      <c r="W9069" s="4">
        <f t="shared" ref="W9069:Y9069" si="9076">IF(OR(J9069 = "ERROR", J9069 = ""), "UNKNOWN", J9069)</f>
        <v>4</v>
      </c>
      <c r="X9069" s="4">
        <f t="shared" si="9076"/>
        <v>3</v>
      </c>
      <c r="Y9069" s="4">
        <f t="shared" si="9076"/>
        <v>12</v>
      </c>
      <c r="Z9069" s="5">
        <f t="shared" si="9"/>
        <v>45008</v>
      </c>
    </row>
    <row r="9070">
      <c r="A9070" s="1" t="s">
        <v>9107</v>
      </c>
      <c r="B9070" s="1" t="s">
        <v>41</v>
      </c>
      <c r="C9070" s="1">
        <v>3.0</v>
      </c>
      <c r="D9070" s="1">
        <v>4.0</v>
      </c>
      <c r="E9070" s="1">
        <v>12.0</v>
      </c>
      <c r="F9070" s="1" t="s">
        <v>28</v>
      </c>
      <c r="H9070" s="2">
        <v>45047.0</v>
      </c>
      <c r="J9070" s="3">
        <f t="shared" si="2"/>
        <v>3</v>
      </c>
      <c r="K9070" s="4">
        <f t="shared" si="3"/>
        <v>4</v>
      </c>
      <c r="L9070" s="4">
        <f t="shared" si="4"/>
        <v>12</v>
      </c>
      <c r="S9070" s="1" t="s">
        <v>9107</v>
      </c>
      <c r="T9070" s="4" t="str">
        <f t="shared" si="5"/>
        <v>Smoothie</v>
      </c>
      <c r="U9070" s="4" t="str">
        <f t="shared" si="6"/>
        <v>UNKNOWN</v>
      </c>
      <c r="V9070" s="4" t="str">
        <f t="shared" si="7"/>
        <v>Cash</v>
      </c>
      <c r="W9070" s="4">
        <f t="shared" ref="W9070:Y9070" si="9077">IF(OR(J9070 = "ERROR", J9070 = ""), "UNKNOWN", J9070)</f>
        <v>3</v>
      </c>
      <c r="X9070" s="4">
        <f t="shared" si="9077"/>
        <v>4</v>
      </c>
      <c r="Y9070" s="4">
        <f t="shared" si="9077"/>
        <v>12</v>
      </c>
      <c r="Z9070" s="5">
        <f t="shared" si="9"/>
        <v>45047</v>
      </c>
    </row>
    <row r="9071">
      <c r="A9071" s="1" t="s">
        <v>9108</v>
      </c>
      <c r="B9071" s="1" t="s">
        <v>25</v>
      </c>
      <c r="C9071" s="1">
        <v>2.0</v>
      </c>
      <c r="D9071" s="1">
        <v>1.0</v>
      </c>
      <c r="E9071" s="1">
        <v>2.0</v>
      </c>
      <c r="F9071" s="1" t="s">
        <v>39</v>
      </c>
      <c r="H9071" s="2">
        <v>45026.0</v>
      </c>
      <c r="J9071" s="3">
        <f t="shared" si="2"/>
        <v>2</v>
      </c>
      <c r="K9071" s="4">
        <f t="shared" si="3"/>
        <v>1</v>
      </c>
      <c r="L9071" s="4">
        <f t="shared" si="4"/>
        <v>2</v>
      </c>
      <c r="S9071" s="1" t="s">
        <v>9108</v>
      </c>
      <c r="T9071" s="4" t="str">
        <f t="shared" si="5"/>
        <v>UNKNOWN</v>
      </c>
      <c r="U9071" s="4" t="str">
        <f t="shared" si="6"/>
        <v>UNKNOWN</v>
      </c>
      <c r="V9071" s="4" t="str">
        <f t="shared" si="7"/>
        <v>Digital Wallet</v>
      </c>
      <c r="W9071" s="4">
        <f t="shared" ref="W9071:Y9071" si="9078">IF(OR(J9071 = "ERROR", J9071 = ""), "UNKNOWN", J9071)</f>
        <v>2</v>
      </c>
      <c r="X9071" s="4">
        <f t="shared" si="9078"/>
        <v>1</v>
      </c>
      <c r="Y9071" s="4">
        <f t="shared" si="9078"/>
        <v>2</v>
      </c>
      <c r="Z9071" s="5">
        <f t="shared" si="9"/>
        <v>45026</v>
      </c>
    </row>
    <row r="9072">
      <c r="A9072" s="1" t="s">
        <v>9109</v>
      </c>
      <c r="B9072" s="1" t="s">
        <v>81</v>
      </c>
      <c r="C9072" s="1">
        <v>4.0</v>
      </c>
      <c r="D9072" s="1">
        <v>1.5</v>
      </c>
      <c r="E9072" s="1">
        <v>6.0</v>
      </c>
      <c r="F9072" s="1" t="s">
        <v>39</v>
      </c>
      <c r="G9072" s="1" t="s">
        <v>24</v>
      </c>
      <c r="H9072" s="6">
        <v>45212.0</v>
      </c>
      <c r="J9072" s="3">
        <f t="shared" si="2"/>
        <v>4</v>
      </c>
      <c r="K9072" s="4">
        <f t="shared" si="3"/>
        <v>1.5</v>
      </c>
      <c r="L9072" s="4">
        <f t="shared" si="4"/>
        <v>6</v>
      </c>
      <c r="S9072" s="1" t="s">
        <v>9109</v>
      </c>
      <c r="T9072" s="4" t="str">
        <f t="shared" si="5"/>
        <v>Tea</v>
      </c>
      <c r="U9072" s="4" t="str">
        <f t="shared" si="6"/>
        <v>Takeaway</v>
      </c>
      <c r="V9072" s="4" t="str">
        <f t="shared" si="7"/>
        <v>Digital Wallet</v>
      </c>
      <c r="W9072" s="4">
        <f t="shared" ref="W9072:Y9072" si="9079">IF(OR(J9072 = "ERROR", J9072 = ""), "UNKNOWN", J9072)</f>
        <v>4</v>
      </c>
      <c r="X9072" s="4">
        <f t="shared" si="9079"/>
        <v>1.5</v>
      </c>
      <c r="Y9072" s="4">
        <f t="shared" si="9079"/>
        <v>6</v>
      </c>
      <c r="Z9072" s="7">
        <f t="shared" si="9"/>
        <v>45212</v>
      </c>
    </row>
    <row r="9073">
      <c r="A9073" s="1" t="s">
        <v>9110</v>
      </c>
      <c r="B9073" s="1" t="s">
        <v>22</v>
      </c>
      <c r="C9073" s="1">
        <v>5.0</v>
      </c>
      <c r="D9073" s="1">
        <v>2.0</v>
      </c>
      <c r="E9073" s="1">
        <v>10.0</v>
      </c>
      <c r="F9073" s="1" t="s">
        <v>28</v>
      </c>
      <c r="J9073" s="3">
        <f t="shared" si="2"/>
        <v>5</v>
      </c>
      <c r="K9073" s="4">
        <f t="shared" si="3"/>
        <v>2</v>
      </c>
      <c r="L9073" s="4">
        <f t="shared" si="4"/>
        <v>10</v>
      </c>
      <c r="S9073" s="1" t="s">
        <v>9110</v>
      </c>
      <c r="T9073" s="4" t="str">
        <f t="shared" si="5"/>
        <v>Coffee</v>
      </c>
      <c r="U9073" s="4" t="str">
        <f t="shared" si="6"/>
        <v>UNKNOWN</v>
      </c>
      <c r="V9073" s="4" t="str">
        <f t="shared" si="7"/>
        <v>Cash</v>
      </c>
      <c r="W9073" s="4">
        <f t="shared" ref="W9073:Y9073" si="9080">IF(OR(J9073 = "ERROR", J9073 = ""), "UNKNOWN", J9073)</f>
        <v>5</v>
      </c>
      <c r="X9073" s="4">
        <f t="shared" si="9080"/>
        <v>2</v>
      </c>
      <c r="Y9073" s="4">
        <f t="shared" si="9080"/>
        <v>10</v>
      </c>
      <c r="Z9073" s="4" t="str">
        <f t="shared" si="9"/>
        <v>UNKNOWN</v>
      </c>
    </row>
    <row r="9074">
      <c r="A9074" s="1" t="s">
        <v>9111</v>
      </c>
      <c r="B9074" s="1" t="s">
        <v>41</v>
      </c>
      <c r="C9074" s="1">
        <v>5.0</v>
      </c>
      <c r="D9074" s="1">
        <v>4.0</v>
      </c>
      <c r="E9074" s="1">
        <v>20.0</v>
      </c>
      <c r="G9074" s="1" t="s">
        <v>24</v>
      </c>
      <c r="H9074" s="2">
        <v>45139.0</v>
      </c>
      <c r="J9074" s="3">
        <f t="shared" si="2"/>
        <v>5</v>
      </c>
      <c r="K9074" s="4">
        <f t="shared" si="3"/>
        <v>4</v>
      </c>
      <c r="L9074" s="4">
        <f t="shared" si="4"/>
        <v>20</v>
      </c>
      <c r="S9074" s="1" t="s">
        <v>9111</v>
      </c>
      <c r="T9074" s="4" t="str">
        <f t="shared" si="5"/>
        <v>Smoothie</v>
      </c>
      <c r="U9074" s="4" t="str">
        <f t="shared" si="6"/>
        <v>Takeaway</v>
      </c>
      <c r="V9074" s="4" t="str">
        <f t="shared" si="7"/>
        <v>UNKNOWN</v>
      </c>
      <c r="W9074" s="4">
        <f t="shared" ref="W9074:Y9074" si="9081">IF(OR(J9074 = "ERROR", J9074 = ""), "UNKNOWN", J9074)</f>
        <v>5</v>
      </c>
      <c r="X9074" s="4">
        <f t="shared" si="9081"/>
        <v>4</v>
      </c>
      <c r="Y9074" s="4">
        <f t="shared" si="9081"/>
        <v>20</v>
      </c>
      <c r="Z9074" s="5">
        <f t="shared" si="9"/>
        <v>45139</v>
      </c>
    </row>
    <row r="9075">
      <c r="A9075" s="1" t="s">
        <v>9112</v>
      </c>
      <c r="B9075" s="1" t="s">
        <v>22</v>
      </c>
      <c r="C9075" s="1">
        <v>3.0</v>
      </c>
      <c r="D9075" s="1">
        <v>2.0</v>
      </c>
      <c r="E9075" s="1">
        <v>6.0</v>
      </c>
      <c r="H9075" s="6">
        <v>45220.0</v>
      </c>
      <c r="J9075" s="3">
        <f t="shared" si="2"/>
        <v>3</v>
      </c>
      <c r="K9075" s="4">
        <f t="shared" si="3"/>
        <v>2</v>
      </c>
      <c r="L9075" s="4">
        <f t="shared" si="4"/>
        <v>6</v>
      </c>
      <c r="S9075" s="1" t="s">
        <v>9112</v>
      </c>
      <c r="T9075" s="4" t="str">
        <f t="shared" si="5"/>
        <v>Coffee</v>
      </c>
      <c r="U9075" s="4" t="str">
        <f t="shared" si="6"/>
        <v>UNKNOWN</v>
      </c>
      <c r="V9075" s="4" t="str">
        <f t="shared" si="7"/>
        <v>UNKNOWN</v>
      </c>
      <c r="W9075" s="4">
        <f t="shared" ref="W9075:Y9075" si="9082">IF(OR(J9075 = "ERROR", J9075 = ""), "UNKNOWN", J9075)</f>
        <v>3</v>
      </c>
      <c r="X9075" s="4">
        <f t="shared" si="9082"/>
        <v>2</v>
      </c>
      <c r="Y9075" s="4">
        <f t="shared" si="9082"/>
        <v>6</v>
      </c>
      <c r="Z9075" s="7">
        <f t="shared" si="9"/>
        <v>45220</v>
      </c>
    </row>
    <row r="9076">
      <c r="A9076" s="1" t="s">
        <v>9113</v>
      </c>
      <c r="B9076" s="1" t="s">
        <v>36</v>
      </c>
      <c r="C9076" s="1">
        <v>5.0</v>
      </c>
      <c r="D9076" s="1">
        <v>5.0</v>
      </c>
      <c r="E9076" s="1">
        <v>25.0</v>
      </c>
      <c r="F9076" s="1" t="s">
        <v>39</v>
      </c>
      <c r="G9076" s="1" t="s">
        <v>29</v>
      </c>
      <c r="H9076" s="2">
        <v>45037.0</v>
      </c>
      <c r="J9076" s="3">
        <f t="shared" si="2"/>
        <v>5</v>
      </c>
      <c r="K9076" s="4">
        <f t="shared" si="3"/>
        <v>5</v>
      </c>
      <c r="L9076" s="4">
        <f t="shared" si="4"/>
        <v>25</v>
      </c>
      <c r="S9076" s="1" t="s">
        <v>9113</v>
      </c>
      <c r="T9076" s="4" t="str">
        <f t="shared" si="5"/>
        <v>Salad</v>
      </c>
      <c r="U9076" s="4" t="str">
        <f t="shared" si="6"/>
        <v>In-store</v>
      </c>
      <c r="V9076" s="4" t="str">
        <f t="shared" si="7"/>
        <v>Digital Wallet</v>
      </c>
      <c r="W9076" s="4">
        <f t="shared" ref="W9076:Y9076" si="9083">IF(OR(J9076 = "ERROR", J9076 = ""), "UNKNOWN", J9076)</f>
        <v>5</v>
      </c>
      <c r="X9076" s="4">
        <f t="shared" si="9083"/>
        <v>5</v>
      </c>
      <c r="Y9076" s="4">
        <f t="shared" si="9083"/>
        <v>25</v>
      </c>
      <c r="Z9076" s="5">
        <f t="shared" si="9"/>
        <v>45037</v>
      </c>
    </row>
    <row r="9077">
      <c r="A9077" s="1" t="s">
        <v>9114</v>
      </c>
      <c r="B9077" s="1" t="s">
        <v>36</v>
      </c>
      <c r="C9077" s="1">
        <v>2.0</v>
      </c>
      <c r="D9077" s="1">
        <v>5.0</v>
      </c>
      <c r="E9077" s="1">
        <v>10.0</v>
      </c>
      <c r="F9077" s="1" t="s">
        <v>25</v>
      </c>
      <c r="G9077" s="1" t="s">
        <v>29</v>
      </c>
      <c r="H9077" s="2">
        <v>44931.0</v>
      </c>
      <c r="J9077" s="3">
        <f t="shared" si="2"/>
        <v>2</v>
      </c>
      <c r="K9077" s="4">
        <f t="shared" si="3"/>
        <v>5</v>
      </c>
      <c r="L9077" s="4">
        <f t="shared" si="4"/>
        <v>10</v>
      </c>
      <c r="S9077" s="1" t="s">
        <v>9114</v>
      </c>
      <c r="T9077" s="4" t="str">
        <f t="shared" si="5"/>
        <v>Salad</v>
      </c>
      <c r="U9077" s="4" t="str">
        <f t="shared" si="6"/>
        <v>In-store</v>
      </c>
      <c r="V9077" s="4" t="str">
        <f t="shared" si="7"/>
        <v>UNKNOWN</v>
      </c>
      <c r="W9077" s="4">
        <f t="shared" ref="W9077:Y9077" si="9084">IF(OR(J9077 = "ERROR", J9077 = ""), "UNKNOWN", J9077)</f>
        <v>2</v>
      </c>
      <c r="X9077" s="4">
        <f t="shared" si="9084"/>
        <v>5</v>
      </c>
      <c r="Y9077" s="4">
        <f t="shared" si="9084"/>
        <v>10</v>
      </c>
      <c r="Z9077" s="5">
        <f t="shared" si="9"/>
        <v>44931</v>
      </c>
    </row>
    <row r="9078">
      <c r="A9078" s="1" t="s">
        <v>9115</v>
      </c>
      <c r="B9078" s="1" t="s">
        <v>55</v>
      </c>
      <c r="C9078" s="1">
        <v>3.0</v>
      </c>
      <c r="D9078" s="1">
        <v>3.0</v>
      </c>
      <c r="E9078" s="1">
        <v>9.0</v>
      </c>
      <c r="F9078" s="1" t="s">
        <v>30</v>
      </c>
      <c r="G9078" s="1" t="s">
        <v>24</v>
      </c>
      <c r="H9078" s="1" t="s">
        <v>30</v>
      </c>
      <c r="J9078" s="3">
        <f t="shared" si="2"/>
        <v>3</v>
      </c>
      <c r="K9078" s="4">
        <f t="shared" si="3"/>
        <v>3</v>
      </c>
      <c r="L9078" s="4">
        <f t="shared" si="4"/>
        <v>9</v>
      </c>
      <c r="S9078" s="1" t="s">
        <v>9115</v>
      </c>
      <c r="T9078" s="4" t="str">
        <f t="shared" si="5"/>
        <v>Juice</v>
      </c>
      <c r="U9078" s="4" t="str">
        <f t="shared" si="6"/>
        <v>Takeaway</v>
      </c>
      <c r="V9078" s="4" t="str">
        <f t="shared" si="7"/>
        <v>UNKNOWN</v>
      </c>
      <c r="W9078" s="4">
        <f t="shared" ref="W9078:Y9078" si="9085">IF(OR(J9078 = "ERROR", J9078 = ""), "UNKNOWN", J9078)</f>
        <v>3</v>
      </c>
      <c r="X9078" s="4">
        <f t="shared" si="9085"/>
        <v>3</v>
      </c>
      <c r="Y9078" s="4">
        <f t="shared" si="9085"/>
        <v>9</v>
      </c>
      <c r="Z9078" s="4" t="str">
        <f t="shared" si="9"/>
        <v>UNKNOWN</v>
      </c>
    </row>
    <row r="9079">
      <c r="A9079" s="1" t="s">
        <v>9116</v>
      </c>
      <c r="B9079" s="1" t="s">
        <v>44</v>
      </c>
      <c r="C9079" s="1">
        <v>4.0</v>
      </c>
      <c r="D9079" s="1">
        <v>4.0</v>
      </c>
      <c r="F9079" s="1" t="s">
        <v>28</v>
      </c>
      <c r="H9079" s="2">
        <v>45001.0</v>
      </c>
      <c r="J9079" s="3">
        <f t="shared" si="2"/>
        <v>4</v>
      </c>
      <c r="K9079" s="4">
        <f t="shared" si="3"/>
        <v>4</v>
      </c>
      <c r="L9079" s="4">
        <f t="shared" si="4"/>
        <v>16</v>
      </c>
      <c r="S9079" s="1" t="s">
        <v>9116</v>
      </c>
      <c r="T9079" s="4" t="str">
        <f t="shared" si="5"/>
        <v>Sandwich</v>
      </c>
      <c r="U9079" s="4" t="str">
        <f t="shared" si="6"/>
        <v>UNKNOWN</v>
      </c>
      <c r="V9079" s="4" t="str">
        <f t="shared" si="7"/>
        <v>Cash</v>
      </c>
      <c r="W9079" s="4">
        <f t="shared" ref="W9079:Y9079" si="9086">IF(OR(J9079 = "ERROR", J9079 = ""), "UNKNOWN", J9079)</f>
        <v>4</v>
      </c>
      <c r="X9079" s="4">
        <f t="shared" si="9086"/>
        <v>4</v>
      </c>
      <c r="Y9079" s="4">
        <f t="shared" si="9086"/>
        <v>16</v>
      </c>
      <c r="Z9079" s="5">
        <f t="shared" si="9"/>
        <v>45001</v>
      </c>
    </row>
    <row r="9080">
      <c r="A9080" s="1" t="s">
        <v>9117</v>
      </c>
      <c r="B9080" s="1" t="s">
        <v>36</v>
      </c>
      <c r="C9080" s="1">
        <v>5.0</v>
      </c>
      <c r="D9080" s="1">
        <v>5.0</v>
      </c>
      <c r="E9080" s="1">
        <v>25.0</v>
      </c>
      <c r="H9080" s="6">
        <v>45258.0</v>
      </c>
      <c r="J9080" s="3">
        <f t="shared" si="2"/>
        <v>5</v>
      </c>
      <c r="K9080" s="4">
        <f t="shared" si="3"/>
        <v>5</v>
      </c>
      <c r="L9080" s="4">
        <f t="shared" si="4"/>
        <v>25</v>
      </c>
      <c r="S9080" s="1" t="s">
        <v>9117</v>
      </c>
      <c r="T9080" s="4" t="str">
        <f t="shared" si="5"/>
        <v>Salad</v>
      </c>
      <c r="U9080" s="4" t="str">
        <f t="shared" si="6"/>
        <v>UNKNOWN</v>
      </c>
      <c r="V9080" s="4" t="str">
        <f t="shared" si="7"/>
        <v>UNKNOWN</v>
      </c>
      <c r="W9080" s="4">
        <f t="shared" ref="W9080:Y9080" si="9087">IF(OR(J9080 = "ERROR", J9080 = ""), "UNKNOWN", J9080)</f>
        <v>5</v>
      </c>
      <c r="X9080" s="4">
        <f t="shared" si="9087"/>
        <v>5</v>
      </c>
      <c r="Y9080" s="4">
        <f t="shared" si="9087"/>
        <v>25</v>
      </c>
      <c r="Z9080" s="7">
        <f t="shared" si="9"/>
        <v>45258</v>
      </c>
    </row>
    <row r="9081">
      <c r="A9081" s="1" t="s">
        <v>9118</v>
      </c>
      <c r="B9081" s="1" t="s">
        <v>81</v>
      </c>
      <c r="C9081" s="1">
        <v>5.0</v>
      </c>
      <c r="D9081" s="1">
        <v>1.5</v>
      </c>
      <c r="E9081" s="1">
        <v>7.5</v>
      </c>
      <c r="H9081" s="2">
        <v>45018.0</v>
      </c>
      <c r="J9081" s="3">
        <f t="shared" si="2"/>
        <v>5</v>
      </c>
      <c r="K9081" s="4">
        <f t="shared" si="3"/>
        <v>1.5</v>
      </c>
      <c r="L9081" s="4">
        <f t="shared" si="4"/>
        <v>7.5</v>
      </c>
      <c r="S9081" s="1" t="s">
        <v>9118</v>
      </c>
      <c r="T9081" s="4" t="str">
        <f t="shared" si="5"/>
        <v>Tea</v>
      </c>
      <c r="U9081" s="4" t="str">
        <f t="shared" si="6"/>
        <v>UNKNOWN</v>
      </c>
      <c r="V9081" s="4" t="str">
        <f t="shared" si="7"/>
        <v>UNKNOWN</v>
      </c>
      <c r="W9081" s="4">
        <f t="shared" ref="W9081:Y9081" si="9088">IF(OR(J9081 = "ERROR", J9081 = ""), "UNKNOWN", J9081)</f>
        <v>5</v>
      </c>
      <c r="X9081" s="4">
        <f t="shared" si="9088"/>
        <v>1.5</v>
      </c>
      <c r="Y9081" s="4">
        <f t="shared" si="9088"/>
        <v>7.5</v>
      </c>
      <c r="Z9081" s="5">
        <f t="shared" si="9"/>
        <v>45018</v>
      </c>
    </row>
    <row r="9082">
      <c r="A9082" s="1" t="s">
        <v>9119</v>
      </c>
      <c r="B9082" s="1" t="s">
        <v>27</v>
      </c>
      <c r="C9082" s="1">
        <v>2.0</v>
      </c>
      <c r="D9082" s="1">
        <v>3.0</v>
      </c>
      <c r="E9082" s="1" t="s">
        <v>25</v>
      </c>
      <c r="F9082" s="1" t="s">
        <v>28</v>
      </c>
      <c r="H9082" s="2">
        <v>45128.0</v>
      </c>
      <c r="J9082" s="3">
        <f t="shared" si="2"/>
        <v>2</v>
      </c>
      <c r="K9082" s="4">
        <f t="shared" si="3"/>
        <v>3</v>
      </c>
      <c r="L9082" s="4">
        <f t="shared" si="4"/>
        <v>6</v>
      </c>
      <c r="S9082" s="1" t="s">
        <v>9119</v>
      </c>
      <c r="T9082" s="4" t="str">
        <f t="shared" si="5"/>
        <v>Cake</v>
      </c>
      <c r="U9082" s="4" t="str">
        <f t="shared" si="6"/>
        <v>UNKNOWN</v>
      </c>
      <c r="V9082" s="4" t="str">
        <f t="shared" si="7"/>
        <v>Cash</v>
      </c>
      <c r="W9082" s="4">
        <f t="shared" ref="W9082:Y9082" si="9089">IF(OR(J9082 = "ERROR", J9082 = ""), "UNKNOWN", J9082)</f>
        <v>2</v>
      </c>
      <c r="X9082" s="4">
        <f t="shared" si="9089"/>
        <v>3</v>
      </c>
      <c r="Y9082" s="4">
        <f t="shared" si="9089"/>
        <v>6</v>
      </c>
      <c r="Z9082" s="5">
        <f t="shared" si="9"/>
        <v>45128</v>
      </c>
    </row>
    <row r="9083">
      <c r="A9083" s="1" t="s">
        <v>9120</v>
      </c>
      <c r="B9083" s="1" t="s">
        <v>27</v>
      </c>
      <c r="C9083" s="1">
        <v>2.0</v>
      </c>
      <c r="D9083" s="1">
        <v>3.0</v>
      </c>
      <c r="E9083" s="1">
        <v>6.0</v>
      </c>
      <c r="G9083" s="1" t="s">
        <v>29</v>
      </c>
      <c r="H9083" s="2">
        <v>45174.0</v>
      </c>
      <c r="J9083" s="3">
        <f t="shared" si="2"/>
        <v>2</v>
      </c>
      <c r="K9083" s="4">
        <f t="shared" si="3"/>
        <v>3</v>
      </c>
      <c r="L9083" s="4">
        <f t="shared" si="4"/>
        <v>6</v>
      </c>
      <c r="S9083" s="1" t="s">
        <v>9120</v>
      </c>
      <c r="T9083" s="4" t="str">
        <f t="shared" si="5"/>
        <v>Cake</v>
      </c>
      <c r="U9083" s="4" t="str">
        <f t="shared" si="6"/>
        <v>In-store</v>
      </c>
      <c r="V9083" s="4" t="str">
        <f t="shared" si="7"/>
        <v>UNKNOWN</v>
      </c>
      <c r="W9083" s="4">
        <f t="shared" ref="W9083:Y9083" si="9090">IF(OR(J9083 = "ERROR", J9083 = ""), "UNKNOWN", J9083)</f>
        <v>2</v>
      </c>
      <c r="X9083" s="4">
        <f t="shared" si="9090"/>
        <v>3</v>
      </c>
      <c r="Y9083" s="4">
        <f t="shared" si="9090"/>
        <v>6</v>
      </c>
      <c r="Z9083" s="5">
        <f t="shared" si="9"/>
        <v>45174</v>
      </c>
    </row>
    <row r="9084">
      <c r="A9084" s="1" t="s">
        <v>9121</v>
      </c>
      <c r="B9084" s="1" t="s">
        <v>81</v>
      </c>
      <c r="C9084" s="1">
        <v>1.0</v>
      </c>
      <c r="D9084" s="1">
        <v>1.5</v>
      </c>
      <c r="E9084" s="1">
        <v>1.5</v>
      </c>
      <c r="F9084" s="1" t="s">
        <v>39</v>
      </c>
      <c r="G9084" s="1" t="s">
        <v>29</v>
      </c>
      <c r="H9084" s="2">
        <v>45074.0</v>
      </c>
      <c r="J9084" s="3">
        <f t="shared" si="2"/>
        <v>1</v>
      </c>
      <c r="K9084" s="4">
        <f t="shared" si="3"/>
        <v>1.5</v>
      </c>
      <c r="L9084" s="4">
        <f t="shared" si="4"/>
        <v>1.5</v>
      </c>
      <c r="S9084" s="1" t="s">
        <v>9121</v>
      </c>
      <c r="T9084" s="4" t="str">
        <f t="shared" si="5"/>
        <v>Tea</v>
      </c>
      <c r="U9084" s="4" t="str">
        <f t="shared" si="6"/>
        <v>In-store</v>
      </c>
      <c r="V9084" s="4" t="str">
        <f t="shared" si="7"/>
        <v>Digital Wallet</v>
      </c>
      <c r="W9084" s="4">
        <f t="shared" ref="W9084:Y9084" si="9091">IF(OR(J9084 = "ERROR", J9084 = ""), "UNKNOWN", J9084)</f>
        <v>1</v>
      </c>
      <c r="X9084" s="4">
        <f t="shared" si="9091"/>
        <v>1.5</v>
      </c>
      <c r="Y9084" s="4">
        <f t="shared" si="9091"/>
        <v>1.5</v>
      </c>
      <c r="Z9084" s="5">
        <f t="shared" si="9"/>
        <v>45074</v>
      </c>
    </row>
    <row r="9085">
      <c r="A9085" s="1" t="s">
        <v>9122</v>
      </c>
      <c r="B9085" s="1" t="s">
        <v>22</v>
      </c>
      <c r="C9085" s="1">
        <v>2.0</v>
      </c>
      <c r="D9085" s="1">
        <v>2.0</v>
      </c>
      <c r="E9085" s="1">
        <v>4.0</v>
      </c>
      <c r="G9085" s="1" t="s">
        <v>29</v>
      </c>
      <c r="H9085" s="2">
        <v>45007.0</v>
      </c>
      <c r="J9085" s="3">
        <f t="shared" si="2"/>
        <v>2</v>
      </c>
      <c r="K9085" s="4">
        <f t="shared" si="3"/>
        <v>2</v>
      </c>
      <c r="L9085" s="4">
        <f t="shared" si="4"/>
        <v>4</v>
      </c>
      <c r="S9085" s="1" t="s">
        <v>9122</v>
      </c>
      <c r="T9085" s="4" t="str">
        <f t="shared" si="5"/>
        <v>Coffee</v>
      </c>
      <c r="U9085" s="4" t="str">
        <f t="shared" si="6"/>
        <v>In-store</v>
      </c>
      <c r="V9085" s="4" t="str">
        <f t="shared" si="7"/>
        <v>UNKNOWN</v>
      </c>
      <c r="W9085" s="4">
        <f t="shared" ref="W9085:Y9085" si="9092">IF(OR(J9085 = "ERROR", J9085 = ""), "UNKNOWN", J9085)</f>
        <v>2</v>
      </c>
      <c r="X9085" s="4">
        <f t="shared" si="9092"/>
        <v>2</v>
      </c>
      <c r="Y9085" s="4">
        <f t="shared" si="9092"/>
        <v>4</v>
      </c>
      <c r="Z9085" s="5">
        <f t="shared" si="9"/>
        <v>45007</v>
      </c>
    </row>
    <row r="9086">
      <c r="A9086" s="1" t="s">
        <v>9123</v>
      </c>
      <c r="B9086" s="1" t="s">
        <v>81</v>
      </c>
      <c r="C9086" s="1">
        <v>4.0</v>
      </c>
      <c r="D9086" s="1">
        <v>1.5</v>
      </c>
      <c r="E9086" s="1">
        <v>6.0</v>
      </c>
      <c r="F9086" s="1" t="s">
        <v>39</v>
      </c>
      <c r="G9086" s="1" t="s">
        <v>25</v>
      </c>
      <c r="H9086" s="6">
        <v>45230.0</v>
      </c>
      <c r="J9086" s="3">
        <f t="shared" si="2"/>
        <v>4</v>
      </c>
      <c r="K9086" s="4">
        <f t="shared" si="3"/>
        <v>1.5</v>
      </c>
      <c r="L9086" s="4">
        <f t="shared" si="4"/>
        <v>6</v>
      </c>
      <c r="S9086" s="1" t="s">
        <v>9123</v>
      </c>
      <c r="T9086" s="4" t="str">
        <f t="shared" si="5"/>
        <v>Tea</v>
      </c>
      <c r="U9086" s="4" t="str">
        <f t="shared" si="6"/>
        <v>UNKNOWN</v>
      </c>
      <c r="V9086" s="4" t="str">
        <f t="shared" si="7"/>
        <v>Digital Wallet</v>
      </c>
      <c r="W9086" s="4">
        <f t="shared" ref="W9086:Y9086" si="9093">IF(OR(J9086 = "ERROR", J9086 = ""), "UNKNOWN", J9086)</f>
        <v>4</v>
      </c>
      <c r="X9086" s="4">
        <f t="shared" si="9093"/>
        <v>1.5</v>
      </c>
      <c r="Y9086" s="4">
        <f t="shared" si="9093"/>
        <v>6</v>
      </c>
      <c r="Z9086" s="7">
        <f t="shared" si="9"/>
        <v>45230</v>
      </c>
    </row>
    <row r="9087">
      <c r="A9087" s="1" t="s">
        <v>9124</v>
      </c>
      <c r="B9087" s="1" t="s">
        <v>81</v>
      </c>
      <c r="C9087" s="1">
        <v>5.0</v>
      </c>
      <c r="D9087" s="1">
        <v>1.5</v>
      </c>
      <c r="E9087" s="1">
        <v>7.5</v>
      </c>
      <c r="F9087" s="1" t="s">
        <v>23</v>
      </c>
      <c r="H9087" s="2">
        <v>45003.0</v>
      </c>
      <c r="J9087" s="3">
        <f t="shared" si="2"/>
        <v>5</v>
      </c>
      <c r="K9087" s="4">
        <f t="shared" si="3"/>
        <v>1.5</v>
      </c>
      <c r="L9087" s="4">
        <f t="shared" si="4"/>
        <v>7.5</v>
      </c>
      <c r="S9087" s="1" t="s">
        <v>9124</v>
      </c>
      <c r="T9087" s="4" t="str">
        <f t="shared" si="5"/>
        <v>Tea</v>
      </c>
      <c r="U9087" s="4" t="str">
        <f t="shared" si="6"/>
        <v>UNKNOWN</v>
      </c>
      <c r="V9087" s="4" t="str">
        <f t="shared" si="7"/>
        <v>Credit Card</v>
      </c>
      <c r="W9087" s="4">
        <f t="shared" ref="W9087:Y9087" si="9094">IF(OR(J9087 = "ERROR", J9087 = ""), "UNKNOWN", J9087)</f>
        <v>5</v>
      </c>
      <c r="X9087" s="4">
        <f t="shared" si="9094"/>
        <v>1.5</v>
      </c>
      <c r="Y9087" s="4">
        <f t="shared" si="9094"/>
        <v>7.5</v>
      </c>
      <c r="Z9087" s="5">
        <f t="shared" si="9"/>
        <v>45003</v>
      </c>
    </row>
    <row r="9088">
      <c r="A9088" s="1" t="s">
        <v>9125</v>
      </c>
      <c r="B9088" s="1" t="s">
        <v>27</v>
      </c>
      <c r="C9088" s="1">
        <v>3.0</v>
      </c>
      <c r="D9088" s="1">
        <v>3.0</v>
      </c>
      <c r="E9088" s="1">
        <v>9.0</v>
      </c>
      <c r="F9088" s="1" t="s">
        <v>23</v>
      </c>
      <c r="H9088" s="2">
        <v>45003.0</v>
      </c>
      <c r="J9088" s="3">
        <f t="shared" si="2"/>
        <v>3</v>
      </c>
      <c r="K9088" s="4">
        <f t="shared" si="3"/>
        <v>3</v>
      </c>
      <c r="L9088" s="4">
        <f t="shared" si="4"/>
        <v>9</v>
      </c>
      <c r="S9088" s="1" t="s">
        <v>9125</v>
      </c>
      <c r="T9088" s="4" t="str">
        <f t="shared" si="5"/>
        <v>Cake</v>
      </c>
      <c r="U9088" s="4" t="str">
        <f t="shared" si="6"/>
        <v>UNKNOWN</v>
      </c>
      <c r="V9088" s="4" t="str">
        <f t="shared" si="7"/>
        <v>Credit Card</v>
      </c>
      <c r="W9088" s="4">
        <f t="shared" ref="W9088:Y9088" si="9095">IF(OR(J9088 = "ERROR", J9088 = ""), "UNKNOWN", J9088)</f>
        <v>3</v>
      </c>
      <c r="X9088" s="4">
        <f t="shared" si="9095"/>
        <v>3</v>
      </c>
      <c r="Y9088" s="4">
        <f t="shared" si="9095"/>
        <v>9</v>
      </c>
      <c r="Z9088" s="5">
        <f t="shared" si="9"/>
        <v>45003</v>
      </c>
    </row>
    <row r="9089">
      <c r="A9089" s="1" t="s">
        <v>9126</v>
      </c>
      <c r="B9089" s="1" t="s">
        <v>30</v>
      </c>
      <c r="C9089" s="1">
        <v>3.0</v>
      </c>
      <c r="D9089" s="1">
        <v>2.0</v>
      </c>
      <c r="E9089" s="1">
        <v>6.0</v>
      </c>
      <c r="F9089" s="1" t="s">
        <v>23</v>
      </c>
      <c r="G9089" s="1" t="s">
        <v>29</v>
      </c>
      <c r="H9089" s="2">
        <v>45171.0</v>
      </c>
      <c r="J9089" s="3">
        <f t="shared" si="2"/>
        <v>3</v>
      </c>
      <c r="K9089" s="4">
        <f t="shared" si="3"/>
        <v>2</v>
      </c>
      <c r="L9089" s="4">
        <f t="shared" si="4"/>
        <v>6</v>
      </c>
      <c r="S9089" s="1" t="s">
        <v>9126</v>
      </c>
      <c r="T9089" s="4" t="str">
        <f t="shared" si="5"/>
        <v>UNKNOWN</v>
      </c>
      <c r="U9089" s="4" t="str">
        <f t="shared" si="6"/>
        <v>In-store</v>
      </c>
      <c r="V9089" s="4" t="str">
        <f t="shared" si="7"/>
        <v>Credit Card</v>
      </c>
      <c r="W9089" s="4">
        <f t="shared" ref="W9089:Y9089" si="9096">IF(OR(J9089 = "ERROR", J9089 = ""), "UNKNOWN", J9089)</f>
        <v>3</v>
      </c>
      <c r="X9089" s="4">
        <f t="shared" si="9096"/>
        <v>2</v>
      </c>
      <c r="Y9089" s="4">
        <f t="shared" si="9096"/>
        <v>6</v>
      </c>
      <c r="Z9089" s="5">
        <f t="shared" si="9"/>
        <v>45171</v>
      </c>
    </row>
    <row r="9090">
      <c r="A9090" s="1" t="s">
        <v>9127</v>
      </c>
      <c r="B9090" s="1" t="s">
        <v>22</v>
      </c>
      <c r="C9090" s="1">
        <v>2.0</v>
      </c>
      <c r="D9090" s="1">
        <v>2.0</v>
      </c>
      <c r="E9090" s="1">
        <v>4.0</v>
      </c>
      <c r="F9090" s="1" t="s">
        <v>23</v>
      </c>
      <c r="J9090" s="3">
        <f t="shared" si="2"/>
        <v>2</v>
      </c>
      <c r="K9090" s="4">
        <f t="shared" si="3"/>
        <v>2</v>
      </c>
      <c r="L9090" s="4">
        <f t="shared" si="4"/>
        <v>4</v>
      </c>
      <c r="S9090" s="1" t="s">
        <v>9127</v>
      </c>
      <c r="T9090" s="4" t="str">
        <f t="shared" si="5"/>
        <v>Coffee</v>
      </c>
      <c r="U9090" s="4" t="str">
        <f t="shared" si="6"/>
        <v>UNKNOWN</v>
      </c>
      <c r="V9090" s="4" t="str">
        <f t="shared" si="7"/>
        <v>Credit Card</v>
      </c>
      <c r="W9090" s="4">
        <f t="shared" ref="W9090:Y9090" si="9097">IF(OR(J9090 = "ERROR", J9090 = ""), "UNKNOWN", J9090)</f>
        <v>2</v>
      </c>
      <c r="X9090" s="4">
        <f t="shared" si="9097"/>
        <v>2</v>
      </c>
      <c r="Y9090" s="4">
        <f t="shared" si="9097"/>
        <v>4</v>
      </c>
      <c r="Z9090" s="4" t="str">
        <f t="shared" si="9"/>
        <v>UNKNOWN</v>
      </c>
    </row>
    <row r="9091">
      <c r="A9091" s="1" t="s">
        <v>9128</v>
      </c>
      <c r="B9091" s="1" t="s">
        <v>30</v>
      </c>
      <c r="C9091" s="1">
        <v>2.0</v>
      </c>
      <c r="D9091" s="1">
        <v>3.0</v>
      </c>
      <c r="E9091" s="1">
        <v>6.0</v>
      </c>
      <c r="F9091" s="1" t="s">
        <v>23</v>
      </c>
      <c r="H9091" s="2">
        <v>45028.0</v>
      </c>
      <c r="J9091" s="3">
        <f t="shared" si="2"/>
        <v>2</v>
      </c>
      <c r="K9091" s="4">
        <f t="shared" si="3"/>
        <v>3</v>
      </c>
      <c r="L9091" s="4">
        <f t="shared" si="4"/>
        <v>6</v>
      </c>
      <c r="S9091" s="1" t="s">
        <v>9128</v>
      </c>
      <c r="T9091" s="4" t="str">
        <f t="shared" si="5"/>
        <v>UNKNOWN</v>
      </c>
      <c r="U9091" s="4" t="str">
        <f t="shared" si="6"/>
        <v>UNKNOWN</v>
      </c>
      <c r="V9091" s="4" t="str">
        <f t="shared" si="7"/>
        <v>Credit Card</v>
      </c>
      <c r="W9091" s="4">
        <f t="shared" ref="W9091:Y9091" si="9098">IF(OR(J9091 = "ERROR", J9091 = ""), "UNKNOWN", J9091)</f>
        <v>2</v>
      </c>
      <c r="X9091" s="4">
        <f t="shared" si="9098"/>
        <v>3</v>
      </c>
      <c r="Y9091" s="4">
        <f t="shared" si="9098"/>
        <v>6</v>
      </c>
      <c r="Z9091" s="5">
        <f t="shared" si="9"/>
        <v>45028</v>
      </c>
    </row>
    <row r="9092">
      <c r="A9092" s="1" t="s">
        <v>9129</v>
      </c>
      <c r="B9092" s="1" t="s">
        <v>81</v>
      </c>
      <c r="C9092" s="1">
        <v>3.0</v>
      </c>
      <c r="D9092" s="1">
        <v>1.5</v>
      </c>
      <c r="E9092" s="1">
        <v>4.5</v>
      </c>
      <c r="F9092" s="1" t="s">
        <v>39</v>
      </c>
      <c r="G9092" s="1" t="s">
        <v>29</v>
      </c>
      <c r="H9092" s="6">
        <v>45242.0</v>
      </c>
      <c r="J9092" s="3">
        <f t="shared" si="2"/>
        <v>3</v>
      </c>
      <c r="K9092" s="4">
        <f t="shared" si="3"/>
        <v>1.5</v>
      </c>
      <c r="L9092" s="4">
        <f t="shared" si="4"/>
        <v>4.5</v>
      </c>
      <c r="S9092" s="1" t="s">
        <v>9129</v>
      </c>
      <c r="T9092" s="4" t="str">
        <f t="shared" si="5"/>
        <v>Tea</v>
      </c>
      <c r="U9092" s="4" t="str">
        <f t="shared" si="6"/>
        <v>In-store</v>
      </c>
      <c r="V9092" s="4" t="str">
        <f t="shared" si="7"/>
        <v>Digital Wallet</v>
      </c>
      <c r="W9092" s="4">
        <f t="shared" ref="W9092:Y9092" si="9099">IF(OR(J9092 = "ERROR", J9092 = ""), "UNKNOWN", J9092)</f>
        <v>3</v>
      </c>
      <c r="X9092" s="4">
        <f t="shared" si="9099"/>
        <v>1.5</v>
      </c>
      <c r="Y9092" s="4">
        <f t="shared" si="9099"/>
        <v>4.5</v>
      </c>
      <c r="Z9092" s="7">
        <f t="shared" si="9"/>
        <v>45242</v>
      </c>
    </row>
    <row r="9093">
      <c r="A9093" s="1" t="s">
        <v>9130</v>
      </c>
      <c r="B9093" s="1" t="s">
        <v>44</v>
      </c>
      <c r="C9093" s="1">
        <v>3.0</v>
      </c>
      <c r="D9093" s="1">
        <v>4.0</v>
      </c>
      <c r="E9093" s="1">
        <v>12.0</v>
      </c>
      <c r="F9093" s="1" t="s">
        <v>23</v>
      </c>
      <c r="H9093" s="2">
        <v>45013.0</v>
      </c>
      <c r="J9093" s="3">
        <f t="shared" si="2"/>
        <v>3</v>
      </c>
      <c r="K9093" s="4">
        <f t="shared" si="3"/>
        <v>4</v>
      </c>
      <c r="L9093" s="4">
        <f t="shared" si="4"/>
        <v>12</v>
      </c>
      <c r="S9093" s="1" t="s">
        <v>9130</v>
      </c>
      <c r="T9093" s="4" t="str">
        <f t="shared" si="5"/>
        <v>Sandwich</v>
      </c>
      <c r="U9093" s="4" t="str">
        <f t="shared" si="6"/>
        <v>UNKNOWN</v>
      </c>
      <c r="V9093" s="4" t="str">
        <f t="shared" si="7"/>
        <v>Credit Card</v>
      </c>
      <c r="W9093" s="4">
        <f t="shared" ref="W9093:Y9093" si="9100">IF(OR(J9093 = "ERROR", J9093 = ""), "UNKNOWN", J9093)</f>
        <v>3</v>
      </c>
      <c r="X9093" s="4">
        <f t="shared" si="9100"/>
        <v>4</v>
      </c>
      <c r="Y9093" s="4">
        <f t="shared" si="9100"/>
        <v>12</v>
      </c>
      <c r="Z9093" s="5">
        <f t="shared" si="9"/>
        <v>45013</v>
      </c>
    </row>
    <row r="9094">
      <c r="A9094" s="1" t="s">
        <v>9131</v>
      </c>
      <c r="B9094" s="1" t="s">
        <v>41</v>
      </c>
      <c r="C9094" s="1">
        <v>5.0</v>
      </c>
      <c r="D9094" s="1">
        <v>4.0</v>
      </c>
      <c r="E9094" s="1">
        <v>20.0</v>
      </c>
      <c r="F9094" s="1" t="s">
        <v>39</v>
      </c>
      <c r="H9094" s="6">
        <v>45241.0</v>
      </c>
      <c r="J9094" s="3">
        <f t="shared" si="2"/>
        <v>5</v>
      </c>
      <c r="K9094" s="4">
        <f t="shared" si="3"/>
        <v>4</v>
      </c>
      <c r="L9094" s="4">
        <f t="shared" si="4"/>
        <v>20</v>
      </c>
      <c r="S9094" s="1" t="s">
        <v>9131</v>
      </c>
      <c r="T9094" s="4" t="str">
        <f t="shared" si="5"/>
        <v>Smoothie</v>
      </c>
      <c r="U9094" s="4" t="str">
        <f t="shared" si="6"/>
        <v>UNKNOWN</v>
      </c>
      <c r="V9094" s="4" t="str">
        <f t="shared" si="7"/>
        <v>Digital Wallet</v>
      </c>
      <c r="W9094" s="4">
        <f t="shared" ref="W9094:Y9094" si="9101">IF(OR(J9094 = "ERROR", J9094 = ""), "UNKNOWN", J9094)</f>
        <v>5</v>
      </c>
      <c r="X9094" s="4">
        <f t="shared" si="9101"/>
        <v>4</v>
      </c>
      <c r="Y9094" s="4">
        <f t="shared" si="9101"/>
        <v>20</v>
      </c>
      <c r="Z9094" s="7">
        <f t="shared" si="9"/>
        <v>45241</v>
      </c>
    </row>
    <row r="9095">
      <c r="A9095" s="1" t="s">
        <v>9132</v>
      </c>
      <c r="B9095" s="1" t="s">
        <v>41</v>
      </c>
      <c r="C9095" s="1">
        <v>3.0</v>
      </c>
      <c r="D9095" s="1">
        <v>4.0</v>
      </c>
      <c r="E9095" s="1">
        <v>12.0</v>
      </c>
      <c r="F9095" s="1" t="s">
        <v>23</v>
      </c>
      <c r="G9095" s="1" t="s">
        <v>24</v>
      </c>
      <c r="H9095" s="2">
        <v>45021.0</v>
      </c>
      <c r="J9095" s="3">
        <f t="shared" si="2"/>
        <v>3</v>
      </c>
      <c r="K9095" s="4">
        <f t="shared" si="3"/>
        <v>4</v>
      </c>
      <c r="L9095" s="4">
        <f t="shared" si="4"/>
        <v>12</v>
      </c>
      <c r="S9095" s="1" t="s">
        <v>9132</v>
      </c>
      <c r="T9095" s="4" t="str">
        <f t="shared" si="5"/>
        <v>Smoothie</v>
      </c>
      <c r="U9095" s="4" t="str">
        <f t="shared" si="6"/>
        <v>Takeaway</v>
      </c>
      <c r="V9095" s="4" t="str">
        <f t="shared" si="7"/>
        <v>Credit Card</v>
      </c>
      <c r="W9095" s="4">
        <f t="shared" ref="W9095:Y9095" si="9102">IF(OR(J9095 = "ERROR", J9095 = ""), "UNKNOWN", J9095)</f>
        <v>3</v>
      </c>
      <c r="X9095" s="4">
        <f t="shared" si="9102"/>
        <v>4</v>
      </c>
      <c r="Y9095" s="4">
        <f t="shared" si="9102"/>
        <v>12</v>
      </c>
      <c r="Z9095" s="5">
        <f t="shared" si="9"/>
        <v>45021</v>
      </c>
    </row>
    <row r="9096">
      <c r="A9096" s="1" t="s">
        <v>9133</v>
      </c>
      <c r="B9096" s="1" t="s">
        <v>32</v>
      </c>
      <c r="C9096" s="1">
        <v>2.0</v>
      </c>
      <c r="D9096" s="1">
        <v>1.0</v>
      </c>
      <c r="E9096" s="1">
        <v>2.0</v>
      </c>
      <c r="F9096" s="1" t="s">
        <v>39</v>
      </c>
      <c r="G9096" s="1" t="s">
        <v>29</v>
      </c>
      <c r="H9096" s="2">
        <v>45203.0</v>
      </c>
      <c r="J9096" s="3">
        <f t="shared" si="2"/>
        <v>2</v>
      </c>
      <c r="K9096" s="4">
        <f t="shared" si="3"/>
        <v>1</v>
      </c>
      <c r="L9096" s="4">
        <f t="shared" si="4"/>
        <v>2</v>
      </c>
      <c r="S9096" s="1" t="s">
        <v>9133</v>
      </c>
      <c r="T9096" s="4" t="str">
        <f t="shared" si="5"/>
        <v>Cookie</v>
      </c>
      <c r="U9096" s="4" t="str">
        <f t="shared" si="6"/>
        <v>In-store</v>
      </c>
      <c r="V9096" s="4" t="str">
        <f t="shared" si="7"/>
        <v>Digital Wallet</v>
      </c>
      <c r="W9096" s="4">
        <f t="shared" ref="W9096:Y9096" si="9103">IF(OR(J9096 = "ERROR", J9096 = ""), "UNKNOWN", J9096)</f>
        <v>2</v>
      </c>
      <c r="X9096" s="4">
        <f t="shared" si="9103"/>
        <v>1</v>
      </c>
      <c r="Y9096" s="4">
        <f t="shared" si="9103"/>
        <v>2</v>
      </c>
      <c r="Z9096" s="5">
        <f t="shared" si="9"/>
        <v>45203</v>
      </c>
    </row>
    <row r="9097">
      <c r="A9097" s="1" t="s">
        <v>9134</v>
      </c>
      <c r="B9097" s="1" t="s">
        <v>41</v>
      </c>
      <c r="C9097" s="1">
        <v>5.0</v>
      </c>
      <c r="D9097" s="1">
        <v>4.0</v>
      </c>
      <c r="E9097" s="1">
        <v>20.0</v>
      </c>
      <c r="G9097" s="1" t="s">
        <v>24</v>
      </c>
      <c r="H9097" s="2">
        <v>45161.0</v>
      </c>
      <c r="J9097" s="3">
        <f t="shared" si="2"/>
        <v>5</v>
      </c>
      <c r="K9097" s="4">
        <f t="shared" si="3"/>
        <v>4</v>
      </c>
      <c r="L9097" s="4">
        <f t="shared" si="4"/>
        <v>20</v>
      </c>
      <c r="S9097" s="1" t="s">
        <v>9134</v>
      </c>
      <c r="T9097" s="4" t="str">
        <f t="shared" si="5"/>
        <v>Smoothie</v>
      </c>
      <c r="U9097" s="4" t="str">
        <f t="shared" si="6"/>
        <v>Takeaway</v>
      </c>
      <c r="V9097" s="4" t="str">
        <f t="shared" si="7"/>
        <v>UNKNOWN</v>
      </c>
      <c r="W9097" s="4">
        <f t="shared" ref="W9097:Y9097" si="9104">IF(OR(J9097 = "ERROR", J9097 = ""), "UNKNOWN", J9097)</f>
        <v>5</v>
      </c>
      <c r="X9097" s="4">
        <f t="shared" si="9104"/>
        <v>4</v>
      </c>
      <c r="Y9097" s="4">
        <f t="shared" si="9104"/>
        <v>20</v>
      </c>
      <c r="Z9097" s="5">
        <f t="shared" si="9"/>
        <v>45161</v>
      </c>
    </row>
    <row r="9098">
      <c r="A9098" s="1" t="s">
        <v>9135</v>
      </c>
      <c r="B9098" s="1" t="s">
        <v>44</v>
      </c>
      <c r="C9098" s="1">
        <v>3.0</v>
      </c>
      <c r="D9098" s="1">
        <v>4.0</v>
      </c>
      <c r="E9098" s="1">
        <v>12.0</v>
      </c>
      <c r="F9098" s="1" t="s">
        <v>28</v>
      </c>
      <c r="G9098" s="1" t="s">
        <v>29</v>
      </c>
      <c r="H9098" s="6">
        <v>45242.0</v>
      </c>
      <c r="J9098" s="3">
        <f t="shared" si="2"/>
        <v>3</v>
      </c>
      <c r="K9098" s="4">
        <f t="shared" si="3"/>
        <v>4</v>
      </c>
      <c r="L9098" s="4">
        <f t="shared" si="4"/>
        <v>12</v>
      </c>
      <c r="S9098" s="1" t="s">
        <v>9135</v>
      </c>
      <c r="T9098" s="4" t="str">
        <f t="shared" si="5"/>
        <v>Sandwich</v>
      </c>
      <c r="U9098" s="4" t="str">
        <f t="shared" si="6"/>
        <v>In-store</v>
      </c>
      <c r="V9098" s="4" t="str">
        <f t="shared" si="7"/>
        <v>Cash</v>
      </c>
      <c r="W9098" s="4">
        <f t="shared" ref="W9098:Y9098" si="9105">IF(OR(J9098 = "ERROR", J9098 = ""), "UNKNOWN", J9098)</f>
        <v>3</v>
      </c>
      <c r="X9098" s="4">
        <f t="shared" si="9105"/>
        <v>4</v>
      </c>
      <c r="Y9098" s="4">
        <f t="shared" si="9105"/>
        <v>12</v>
      </c>
      <c r="Z9098" s="7">
        <f t="shared" si="9"/>
        <v>45242</v>
      </c>
    </row>
    <row r="9099">
      <c r="A9099" s="1" t="s">
        <v>9136</v>
      </c>
      <c r="B9099" s="1" t="s">
        <v>44</v>
      </c>
      <c r="C9099" s="1">
        <v>5.0</v>
      </c>
      <c r="D9099" s="1">
        <v>4.0</v>
      </c>
      <c r="E9099" s="1">
        <v>20.0</v>
      </c>
      <c r="G9099" s="1" t="s">
        <v>24</v>
      </c>
      <c r="H9099" s="2">
        <v>44998.0</v>
      </c>
      <c r="J9099" s="3">
        <f t="shared" si="2"/>
        <v>5</v>
      </c>
      <c r="K9099" s="4">
        <f t="shared" si="3"/>
        <v>4</v>
      </c>
      <c r="L9099" s="4">
        <f t="shared" si="4"/>
        <v>20</v>
      </c>
      <c r="S9099" s="1" t="s">
        <v>9136</v>
      </c>
      <c r="T9099" s="4" t="str">
        <f t="shared" si="5"/>
        <v>Sandwich</v>
      </c>
      <c r="U9099" s="4" t="str">
        <f t="shared" si="6"/>
        <v>Takeaway</v>
      </c>
      <c r="V9099" s="4" t="str">
        <f t="shared" si="7"/>
        <v>UNKNOWN</v>
      </c>
      <c r="W9099" s="4">
        <f t="shared" ref="W9099:Y9099" si="9106">IF(OR(J9099 = "ERROR", J9099 = ""), "UNKNOWN", J9099)</f>
        <v>5</v>
      </c>
      <c r="X9099" s="4">
        <f t="shared" si="9106"/>
        <v>4</v>
      </c>
      <c r="Y9099" s="4">
        <f t="shared" si="9106"/>
        <v>20</v>
      </c>
      <c r="Z9099" s="5">
        <f t="shared" si="9"/>
        <v>44998</v>
      </c>
    </row>
    <row r="9100">
      <c r="A9100" s="1" t="s">
        <v>9137</v>
      </c>
      <c r="B9100" s="1" t="s">
        <v>81</v>
      </c>
      <c r="C9100" s="1">
        <v>2.0</v>
      </c>
      <c r="D9100" s="1">
        <v>1.5</v>
      </c>
      <c r="E9100" s="1">
        <v>3.0</v>
      </c>
      <c r="G9100" s="1" t="s">
        <v>24</v>
      </c>
      <c r="H9100" s="2">
        <v>45055.0</v>
      </c>
      <c r="J9100" s="3">
        <f t="shared" si="2"/>
        <v>2</v>
      </c>
      <c r="K9100" s="4">
        <f t="shared" si="3"/>
        <v>1.5</v>
      </c>
      <c r="L9100" s="4">
        <f t="shared" si="4"/>
        <v>3</v>
      </c>
      <c r="S9100" s="1" t="s">
        <v>9137</v>
      </c>
      <c r="T9100" s="4" t="str">
        <f t="shared" si="5"/>
        <v>Tea</v>
      </c>
      <c r="U9100" s="4" t="str">
        <f t="shared" si="6"/>
        <v>Takeaway</v>
      </c>
      <c r="V9100" s="4" t="str">
        <f t="shared" si="7"/>
        <v>UNKNOWN</v>
      </c>
      <c r="W9100" s="4">
        <f t="shared" ref="W9100:Y9100" si="9107">IF(OR(J9100 = "ERROR", J9100 = ""), "UNKNOWN", J9100)</f>
        <v>2</v>
      </c>
      <c r="X9100" s="4">
        <f t="shared" si="9107"/>
        <v>1.5</v>
      </c>
      <c r="Y9100" s="4">
        <f t="shared" si="9107"/>
        <v>3</v>
      </c>
      <c r="Z9100" s="5">
        <f t="shared" si="9"/>
        <v>45055</v>
      </c>
    </row>
    <row r="9101">
      <c r="A9101" s="1" t="s">
        <v>9138</v>
      </c>
      <c r="B9101" s="1" t="s">
        <v>25</v>
      </c>
      <c r="C9101" s="1">
        <v>2.0</v>
      </c>
      <c r="D9101" s="1">
        <v>3.0</v>
      </c>
      <c r="E9101" s="1">
        <v>6.0</v>
      </c>
      <c r="G9101" s="1" t="s">
        <v>24</v>
      </c>
      <c r="H9101" s="6">
        <v>45290.0</v>
      </c>
      <c r="J9101" s="3">
        <f t="shared" si="2"/>
        <v>2</v>
      </c>
      <c r="K9101" s="4">
        <f t="shared" si="3"/>
        <v>3</v>
      </c>
      <c r="L9101" s="4">
        <f t="shared" si="4"/>
        <v>6</v>
      </c>
      <c r="S9101" s="1" t="s">
        <v>9138</v>
      </c>
      <c r="T9101" s="4" t="str">
        <f t="shared" si="5"/>
        <v>UNKNOWN</v>
      </c>
      <c r="U9101" s="4" t="str">
        <f t="shared" si="6"/>
        <v>Takeaway</v>
      </c>
      <c r="V9101" s="4" t="str">
        <f t="shared" si="7"/>
        <v>UNKNOWN</v>
      </c>
      <c r="W9101" s="4">
        <f t="shared" ref="W9101:Y9101" si="9108">IF(OR(J9101 = "ERROR", J9101 = ""), "UNKNOWN", J9101)</f>
        <v>2</v>
      </c>
      <c r="X9101" s="4">
        <f t="shared" si="9108"/>
        <v>3</v>
      </c>
      <c r="Y9101" s="4">
        <f t="shared" si="9108"/>
        <v>6</v>
      </c>
      <c r="Z9101" s="7">
        <f t="shared" si="9"/>
        <v>45290</v>
      </c>
    </row>
    <row r="9102">
      <c r="A9102" s="1" t="s">
        <v>9139</v>
      </c>
      <c r="B9102" s="1" t="s">
        <v>55</v>
      </c>
      <c r="C9102" s="1">
        <v>3.0</v>
      </c>
      <c r="D9102" s="1">
        <v>3.0</v>
      </c>
      <c r="E9102" s="1">
        <v>9.0</v>
      </c>
      <c r="F9102" s="1" t="s">
        <v>39</v>
      </c>
      <c r="G9102" s="1" t="s">
        <v>29</v>
      </c>
      <c r="H9102" s="6">
        <v>45213.0</v>
      </c>
      <c r="J9102" s="3">
        <f t="shared" si="2"/>
        <v>3</v>
      </c>
      <c r="K9102" s="4">
        <f t="shared" si="3"/>
        <v>3</v>
      </c>
      <c r="L9102" s="4">
        <f t="shared" si="4"/>
        <v>9</v>
      </c>
      <c r="S9102" s="1" t="s">
        <v>9139</v>
      </c>
      <c r="T9102" s="4" t="str">
        <f t="shared" si="5"/>
        <v>Juice</v>
      </c>
      <c r="U9102" s="4" t="str">
        <f t="shared" si="6"/>
        <v>In-store</v>
      </c>
      <c r="V9102" s="4" t="str">
        <f t="shared" si="7"/>
        <v>Digital Wallet</v>
      </c>
      <c r="W9102" s="4">
        <f t="shared" ref="W9102:Y9102" si="9109">IF(OR(J9102 = "ERROR", J9102 = ""), "UNKNOWN", J9102)</f>
        <v>3</v>
      </c>
      <c r="X9102" s="4">
        <f t="shared" si="9109"/>
        <v>3</v>
      </c>
      <c r="Y9102" s="4">
        <f t="shared" si="9109"/>
        <v>9</v>
      </c>
      <c r="Z9102" s="7">
        <f t="shared" si="9"/>
        <v>45213</v>
      </c>
    </row>
    <row r="9103">
      <c r="A9103" s="1" t="s">
        <v>9140</v>
      </c>
      <c r="B9103" s="1" t="s">
        <v>22</v>
      </c>
      <c r="C9103" s="1">
        <v>4.0</v>
      </c>
      <c r="D9103" s="1">
        <v>2.0</v>
      </c>
      <c r="E9103" s="1">
        <v>8.0</v>
      </c>
      <c r="F9103" s="1" t="s">
        <v>23</v>
      </c>
      <c r="H9103" s="2">
        <v>44967.0</v>
      </c>
      <c r="J9103" s="3">
        <f t="shared" si="2"/>
        <v>4</v>
      </c>
      <c r="K9103" s="4">
        <f t="shared" si="3"/>
        <v>2</v>
      </c>
      <c r="L9103" s="4">
        <f t="shared" si="4"/>
        <v>8</v>
      </c>
      <c r="S9103" s="1" t="s">
        <v>9140</v>
      </c>
      <c r="T9103" s="4" t="str">
        <f t="shared" si="5"/>
        <v>Coffee</v>
      </c>
      <c r="U9103" s="4" t="str">
        <f t="shared" si="6"/>
        <v>UNKNOWN</v>
      </c>
      <c r="V9103" s="4" t="str">
        <f t="shared" si="7"/>
        <v>Credit Card</v>
      </c>
      <c r="W9103" s="4">
        <f t="shared" ref="W9103:Y9103" si="9110">IF(OR(J9103 = "ERROR", J9103 = ""), "UNKNOWN", J9103)</f>
        <v>4</v>
      </c>
      <c r="X9103" s="4">
        <f t="shared" si="9110"/>
        <v>2</v>
      </c>
      <c r="Y9103" s="4">
        <f t="shared" si="9110"/>
        <v>8</v>
      </c>
      <c r="Z9103" s="5">
        <f t="shared" si="9"/>
        <v>44967</v>
      </c>
    </row>
    <row r="9104">
      <c r="A9104" s="1" t="s">
        <v>9141</v>
      </c>
      <c r="B9104" s="1" t="s">
        <v>55</v>
      </c>
      <c r="C9104" s="1">
        <v>4.0</v>
      </c>
      <c r="D9104" s="1">
        <v>3.0</v>
      </c>
      <c r="E9104" s="1">
        <v>12.0</v>
      </c>
      <c r="F9104" s="1" t="s">
        <v>23</v>
      </c>
      <c r="G9104" s="1" t="s">
        <v>29</v>
      </c>
      <c r="H9104" s="2">
        <v>45060.0</v>
      </c>
      <c r="J9104" s="3">
        <f t="shared" si="2"/>
        <v>4</v>
      </c>
      <c r="K9104" s="4">
        <f t="shared" si="3"/>
        <v>3</v>
      </c>
      <c r="L9104" s="4">
        <f t="shared" si="4"/>
        <v>12</v>
      </c>
      <c r="S9104" s="1" t="s">
        <v>9141</v>
      </c>
      <c r="T9104" s="4" t="str">
        <f t="shared" si="5"/>
        <v>Juice</v>
      </c>
      <c r="U9104" s="4" t="str">
        <f t="shared" si="6"/>
        <v>In-store</v>
      </c>
      <c r="V9104" s="4" t="str">
        <f t="shared" si="7"/>
        <v>Credit Card</v>
      </c>
      <c r="W9104" s="4">
        <f t="shared" ref="W9104:Y9104" si="9111">IF(OR(J9104 = "ERROR", J9104 = ""), "UNKNOWN", J9104)</f>
        <v>4</v>
      </c>
      <c r="X9104" s="4">
        <f t="shared" si="9111"/>
        <v>3</v>
      </c>
      <c r="Y9104" s="4">
        <f t="shared" si="9111"/>
        <v>12</v>
      </c>
      <c r="Z9104" s="5">
        <f t="shared" si="9"/>
        <v>45060</v>
      </c>
    </row>
    <row r="9105">
      <c r="A9105" s="1" t="s">
        <v>9142</v>
      </c>
      <c r="B9105" s="1" t="s">
        <v>22</v>
      </c>
      <c r="C9105" s="1">
        <v>3.0</v>
      </c>
      <c r="D9105" s="1">
        <v>2.0</v>
      </c>
      <c r="E9105" s="1">
        <v>6.0</v>
      </c>
      <c r="F9105" s="1" t="s">
        <v>39</v>
      </c>
      <c r="G9105" s="1" t="s">
        <v>30</v>
      </c>
      <c r="H9105" s="6">
        <v>45259.0</v>
      </c>
      <c r="J9105" s="3">
        <f t="shared" si="2"/>
        <v>3</v>
      </c>
      <c r="K9105" s="4">
        <f t="shared" si="3"/>
        <v>2</v>
      </c>
      <c r="L9105" s="4">
        <f t="shared" si="4"/>
        <v>6</v>
      </c>
      <c r="S9105" s="1" t="s">
        <v>9142</v>
      </c>
      <c r="T9105" s="4" t="str">
        <f t="shared" si="5"/>
        <v>Coffee</v>
      </c>
      <c r="U9105" s="4" t="str">
        <f t="shared" si="6"/>
        <v>UNKNOWN</v>
      </c>
      <c r="V9105" s="4" t="str">
        <f t="shared" si="7"/>
        <v>Digital Wallet</v>
      </c>
      <c r="W9105" s="4">
        <f t="shared" ref="W9105:Y9105" si="9112">IF(OR(J9105 = "ERROR", J9105 = ""), "UNKNOWN", J9105)</f>
        <v>3</v>
      </c>
      <c r="X9105" s="4">
        <f t="shared" si="9112"/>
        <v>2</v>
      </c>
      <c r="Y9105" s="4">
        <f t="shared" si="9112"/>
        <v>6</v>
      </c>
      <c r="Z9105" s="7">
        <f t="shared" si="9"/>
        <v>45259</v>
      </c>
    </row>
    <row r="9106">
      <c r="A9106" s="1" t="s">
        <v>9143</v>
      </c>
      <c r="B9106" s="1" t="s">
        <v>32</v>
      </c>
      <c r="C9106" s="1">
        <v>3.0</v>
      </c>
      <c r="D9106" s="1">
        <v>1.0</v>
      </c>
      <c r="E9106" s="1">
        <v>3.0</v>
      </c>
      <c r="G9106" s="1" t="s">
        <v>29</v>
      </c>
      <c r="H9106" s="2">
        <v>45066.0</v>
      </c>
      <c r="J9106" s="3">
        <f t="shared" si="2"/>
        <v>3</v>
      </c>
      <c r="K9106" s="4">
        <f t="shared" si="3"/>
        <v>1</v>
      </c>
      <c r="L9106" s="4">
        <f t="shared" si="4"/>
        <v>3</v>
      </c>
      <c r="S9106" s="1" t="s">
        <v>9143</v>
      </c>
      <c r="T9106" s="4" t="str">
        <f t="shared" si="5"/>
        <v>Cookie</v>
      </c>
      <c r="U9106" s="4" t="str">
        <f t="shared" si="6"/>
        <v>In-store</v>
      </c>
      <c r="V9106" s="4" t="str">
        <f t="shared" si="7"/>
        <v>UNKNOWN</v>
      </c>
      <c r="W9106" s="4">
        <f t="shared" ref="W9106:Y9106" si="9113">IF(OR(J9106 = "ERROR", J9106 = ""), "UNKNOWN", J9106)</f>
        <v>3</v>
      </c>
      <c r="X9106" s="4">
        <f t="shared" si="9113"/>
        <v>1</v>
      </c>
      <c r="Y9106" s="4">
        <f t="shared" si="9113"/>
        <v>3</v>
      </c>
      <c r="Z9106" s="5">
        <f t="shared" si="9"/>
        <v>45066</v>
      </c>
    </row>
    <row r="9107">
      <c r="A9107" s="1" t="s">
        <v>9144</v>
      </c>
      <c r="B9107" s="1" t="s">
        <v>32</v>
      </c>
      <c r="C9107" s="1">
        <v>2.0</v>
      </c>
      <c r="D9107" s="1">
        <v>1.0</v>
      </c>
      <c r="E9107" s="1">
        <v>2.0</v>
      </c>
      <c r="F9107" s="1" t="s">
        <v>39</v>
      </c>
      <c r="G9107" s="1" t="s">
        <v>24</v>
      </c>
      <c r="H9107" s="1" t="s">
        <v>30</v>
      </c>
      <c r="J9107" s="3">
        <f t="shared" si="2"/>
        <v>2</v>
      </c>
      <c r="K9107" s="4">
        <f t="shared" si="3"/>
        <v>1</v>
      </c>
      <c r="L9107" s="4">
        <f t="shared" si="4"/>
        <v>2</v>
      </c>
      <c r="S9107" s="1" t="s">
        <v>9144</v>
      </c>
      <c r="T9107" s="4" t="str">
        <f t="shared" si="5"/>
        <v>Cookie</v>
      </c>
      <c r="U9107" s="4" t="str">
        <f t="shared" si="6"/>
        <v>Takeaway</v>
      </c>
      <c r="V9107" s="4" t="str">
        <f t="shared" si="7"/>
        <v>Digital Wallet</v>
      </c>
      <c r="W9107" s="4">
        <f t="shared" ref="W9107:Y9107" si="9114">IF(OR(J9107 = "ERROR", J9107 = ""), "UNKNOWN", J9107)</f>
        <v>2</v>
      </c>
      <c r="X9107" s="4">
        <f t="shared" si="9114"/>
        <v>1</v>
      </c>
      <c r="Y9107" s="4">
        <f t="shared" si="9114"/>
        <v>2</v>
      </c>
      <c r="Z9107" s="4" t="str">
        <f t="shared" si="9"/>
        <v>UNKNOWN</v>
      </c>
    </row>
    <row r="9108">
      <c r="A9108" s="1" t="s">
        <v>9145</v>
      </c>
      <c r="B9108" s="1" t="s">
        <v>36</v>
      </c>
      <c r="C9108" s="1">
        <v>1.0</v>
      </c>
      <c r="D9108" s="1">
        <v>5.0</v>
      </c>
      <c r="E9108" s="1">
        <v>5.0</v>
      </c>
      <c r="H9108" s="2">
        <v>45105.0</v>
      </c>
      <c r="J9108" s="3">
        <f t="shared" si="2"/>
        <v>1</v>
      </c>
      <c r="K9108" s="4">
        <f t="shared" si="3"/>
        <v>5</v>
      </c>
      <c r="L9108" s="4">
        <f t="shared" si="4"/>
        <v>5</v>
      </c>
      <c r="S9108" s="1" t="s">
        <v>9145</v>
      </c>
      <c r="T9108" s="4" t="str">
        <f t="shared" si="5"/>
        <v>Salad</v>
      </c>
      <c r="U9108" s="4" t="str">
        <f t="shared" si="6"/>
        <v>UNKNOWN</v>
      </c>
      <c r="V9108" s="4" t="str">
        <f t="shared" si="7"/>
        <v>UNKNOWN</v>
      </c>
      <c r="W9108" s="4">
        <f t="shared" ref="W9108:Y9108" si="9115">IF(OR(J9108 = "ERROR", J9108 = ""), "UNKNOWN", J9108)</f>
        <v>1</v>
      </c>
      <c r="X9108" s="4">
        <f t="shared" si="9115"/>
        <v>5</v>
      </c>
      <c r="Y9108" s="4">
        <f t="shared" si="9115"/>
        <v>5</v>
      </c>
      <c r="Z9108" s="5">
        <f t="shared" si="9"/>
        <v>45105</v>
      </c>
    </row>
    <row r="9109">
      <c r="A9109" s="1" t="s">
        <v>9146</v>
      </c>
      <c r="C9109" s="1">
        <v>5.0</v>
      </c>
      <c r="D9109" s="1">
        <v>4.0</v>
      </c>
      <c r="E9109" s="1">
        <v>20.0</v>
      </c>
      <c r="F9109" s="1" t="s">
        <v>28</v>
      </c>
      <c r="G9109" s="1" t="s">
        <v>24</v>
      </c>
      <c r="H9109" s="2">
        <v>45050.0</v>
      </c>
      <c r="J9109" s="3">
        <f t="shared" si="2"/>
        <v>5</v>
      </c>
      <c r="K9109" s="4">
        <f t="shared" si="3"/>
        <v>4</v>
      </c>
      <c r="L9109" s="4">
        <f t="shared" si="4"/>
        <v>20</v>
      </c>
      <c r="S9109" s="1" t="s">
        <v>9146</v>
      </c>
      <c r="T9109" s="4" t="str">
        <f t="shared" si="5"/>
        <v>UNKNOWN</v>
      </c>
      <c r="U9109" s="4" t="str">
        <f t="shared" si="6"/>
        <v>Takeaway</v>
      </c>
      <c r="V9109" s="4" t="str">
        <f t="shared" si="7"/>
        <v>Cash</v>
      </c>
      <c r="W9109" s="4">
        <f t="shared" ref="W9109:Y9109" si="9116">IF(OR(J9109 = "ERROR", J9109 = ""), "UNKNOWN", J9109)</f>
        <v>5</v>
      </c>
      <c r="X9109" s="4">
        <f t="shared" si="9116"/>
        <v>4</v>
      </c>
      <c r="Y9109" s="4">
        <f t="shared" si="9116"/>
        <v>20</v>
      </c>
      <c r="Z9109" s="5">
        <f t="shared" si="9"/>
        <v>45050</v>
      </c>
    </row>
    <row r="9110">
      <c r="A9110" s="1" t="s">
        <v>9147</v>
      </c>
      <c r="B9110" s="1" t="s">
        <v>36</v>
      </c>
      <c r="C9110" s="1">
        <v>5.0</v>
      </c>
      <c r="D9110" s="1">
        <v>5.0</v>
      </c>
      <c r="E9110" s="1">
        <v>25.0</v>
      </c>
      <c r="F9110" s="1" t="s">
        <v>23</v>
      </c>
      <c r="H9110" s="6">
        <v>45285.0</v>
      </c>
      <c r="J9110" s="3">
        <f t="shared" si="2"/>
        <v>5</v>
      </c>
      <c r="K9110" s="4">
        <f t="shared" si="3"/>
        <v>5</v>
      </c>
      <c r="L9110" s="4">
        <f t="shared" si="4"/>
        <v>25</v>
      </c>
      <c r="S9110" s="1" t="s">
        <v>9147</v>
      </c>
      <c r="T9110" s="4" t="str">
        <f t="shared" si="5"/>
        <v>Salad</v>
      </c>
      <c r="U9110" s="4" t="str">
        <f t="shared" si="6"/>
        <v>UNKNOWN</v>
      </c>
      <c r="V9110" s="4" t="str">
        <f t="shared" si="7"/>
        <v>Credit Card</v>
      </c>
      <c r="W9110" s="4">
        <f t="shared" ref="W9110:Y9110" si="9117">IF(OR(J9110 = "ERROR", J9110 = ""), "UNKNOWN", J9110)</f>
        <v>5</v>
      </c>
      <c r="X9110" s="4">
        <f t="shared" si="9117"/>
        <v>5</v>
      </c>
      <c r="Y9110" s="4">
        <f t="shared" si="9117"/>
        <v>25</v>
      </c>
      <c r="Z9110" s="7">
        <f t="shared" si="9"/>
        <v>45285</v>
      </c>
    </row>
    <row r="9111">
      <c r="A9111" s="1" t="s">
        <v>9148</v>
      </c>
      <c r="B9111" s="1" t="s">
        <v>81</v>
      </c>
      <c r="C9111" s="1">
        <v>1.0</v>
      </c>
      <c r="D9111" s="1">
        <v>1.5</v>
      </c>
      <c r="E9111" s="1">
        <v>1.5</v>
      </c>
      <c r="F9111" s="1" t="s">
        <v>23</v>
      </c>
      <c r="H9111" s="6">
        <v>45277.0</v>
      </c>
      <c r="J9111" s="3">
        <f t="shared" si="2"/>
        <v>1</v>
      </c>
      <c r="K9111" s="4">
        <f t="shared" si="3"/>
        <v>1.5</v>
      </c>
      <c r="L9111" s="4">
        <f t="shared" si="4"/>
        <v>1.5</v>
      </c>
      <c r="S9111" s="1" t="s">
        <v>9148</v>
      </c>
      <c r="T9111" s="4" t="str">
        <f t="shared" si="5"/>
        <v>Tea</v>
      </c>
      <c r="U9111" s="4" t="str">
        <f t="shared" si="6"/>
        <v>UNKNOWN</v>
      </c>
      <c r="V9111" s="4" t="str">
        <f t="shared" si="7"/>
        <v>Credit Card</v>
      </c>
      <c r="W9111" s="4">
        <f t="shared" ref="W9111:Y9111" si="9118">IF(OR(J9111 = "ERROR", J9111 = ""), "UNKNOWN", J9111)</f>
        <v>1</v>
      </c>
      <c r="X9111" s="4">
        <f t="shared" si="9118"/>
        <v>1.5</v>
      </c>
      <c r="Y9111" s="4">
        <f t="shared" si="9118"/>
        <v>1.5</v>
      </c>
      <c r="Z9111" s="7">
        <f t="shared" si="9"/>
        <v>45277</v>
      </c>
    </row>
    <row r="9112">
      <c r="A9112" s="1" t="s">
        <v>9149</v>
      </c>
      <c r="B9112" s="1" t="s">
        <v>22</v>
      </c>
      <c r="C9112" s="1">
        <v>5.0</v>
      </c>
      <c r="D9112" s="1">
        <v>2.0</v>
      </c>
      <c r="E9112" s="1">
        <v>10.0</v>
      </c>
      <c r="H9112" s="2">
        <v>45203.0</v>
      </c>
      <c r="J9112" s="3">
        <f t="shared" si="2"/>
        <v>5</v>
      </c>
      <c r="K9112" s="4">
        <f t="shared" si="3"/>
        <v>2</v>
      </c>
      <c r="L9112" s="4">
        <f t="shared" si="4"/>
        <v>10</v>
      </c>
      <c r="S9112" s="1" t="s">
        <v>9149</v>
      </c>
      <c r="T9112" s="4" t="str">
        <f t="shared" si="5"/>
        <v>Coffee</v>
      </c>
      <c r="U9112" s="4" t="str">
        <f t="shared" si="6"/>
        <v>UNKNOWN</v>
      </c>
      <c r="V9112" s="4" t="str">
        <f t="shared" si="7"/>
        <v>UNKNOWN</v>
      </c>
      <c r="W9112" s="4">
        <f t="shared" ref="W9112:Y9112" si="9119">IF(OR(J9112 = "ERROR", J9112 = ""), "UNKNOWN", J9112)</f>
        <v>5</v>
      </c>
      <c r="X9112" s="4">
        <f t="shared" si="9119"/>
        <v>2</v>
      </c>
      <c r="Y9112" s="4">
        <f t="shared" si="9119"/>
        <v>10</v>
      </c>
      <c r="Z9112" s="5">
        <f t="shared" si="9"/>
        <v>45203</v>
      </c>
    </row>
    <row r="9113">
      <c r="A9113" s="1" t="s">
        <v>9150</v>
      </c>
      <c r="B9113" s="1" t="s">
        <v>55</v>
      </c>
      <c r="C9113" s="1">
        <v>3.0</v>
      </c>
      <c r="D9113" s="1">
        <v>3.0</v>
      </c>
      <c r="E9113" s="1">
        <v>9.0</v>
      </c>
      <c r="F9113" s="1" t="s">
        <v>23</v>
      </c>
      <c r="H9113" s="2">
        <v>45144.0</v>
      </c>
      <c r="J9113" s="3">
        <f t="shared" si="2"/>
        <v>3</v>
      </c>
      <c r="K9113" s="4">
        <f t="shared" si="3"/>
        <v>3</v>
      </c>
      <c r="L9113" s="4">
        <f t="shared" si="4"/>
        <v>9</v>
      </c>
      <c r="S9113" s="1" t="s">
        <v>9150</v>
      </c>
      <c r="T9113" s="4" t="str">
        <f t="shared" si="5"/>
        <v>Juice</v>
      </c>
      <c r="U9113" s="4" t="str">
        <f t="shared" si="6"/>
        <v>UNKNOWN</v>
      </c>
      <c r="V9113" s="4" t="str">
        <f t="shared" si="7"/>
        <v>Credit Card</v>
      </c>
      <c r="W9113" s="4">
        <f t="shared" ref="W9113:Y9113" si="9120">IF(OR(J9113 = "ERROR", J9113 = ""), "UNKNOWN", J9113)</f>
        <v>3</v>
      </c>
      <c r="X9113" s="4">
        <f t="shared" si="9120"/>
        <v>3</v>
      </c>
      <c r="Y9113" s="4">
        <f t="shared" si="9120"/>
        <v>9</v>
      </c>
      <c r="Z9113" s="5">
        <f t="shared" si="9"/>
        <v>45144</v>
      </c>
    </row>
    <row r="9114">
      <c r="A9114" s="1" t="s">
        <v>9151</v>
      </c>
      <c r="B9114" s="1" t="s">
        <v>36</v>
      </c>
      <c r="C9114" s="1">
        <v>1.0</v>
      </c>
      <c r="D9114" s="1">
        <v>5.0</v>
      </c>
      <c r="E9114" s="1">
        <v>5.0</v>
      </c>
      <c r="F9114" s="1" t="s">
        <v>23</v>
      </c>
      <c r="G9114" s="1" t="s">
        <v>29</v>
      </c>
      <c r="H9114" s="2">
        <v>45115.0</v>
      </c>
      <c r="J9114" s="3">
        <f t="shared" si="2"/>
        <v>1</v>
      </c>
      <c r="K9114" s="4">
        <f t="shared" si="3"/>
        <v>5</v>
      </c>
      <c r="L9114" s="4">
        <f t="shared" si="4"/>
        <v>5</v>
      </c>
      <c r="S9114" s="1" t="s">
        <v>9151</v>
      </c>
      <c r="T9114" s="4" t="str">
        <f t="shared" si="5"/>
        <v>Salad</v>
      </c>
      <c r="U9114" s="4" t="str">
        <f t="shared" si="6"/>
        <v>In-store</v>
      </c>
      <c r="V9114" s="4" t="str">
        <f t="shared" si="7"/>
        <v>Credit Card</v>
      </c>
      <c r="W9114" s="4">
        <f t="shared" ref="W9114:Y9114" si="9121">IF(OR(J9114 = "ERROR", J9114 = ""), "UNKNOWN", J9114)</f>
        <v>1</v>
      </c>
      <c r="X9114" s="4">
        <f t="shared" si="9121"/>
        <v>5</v>
      </c>
      <c r="Y9114" s="4">
        <f t="shared" si="9121"/>
        <v>5</v>
      </c>
      <c r="Z9114" s="5">
        <f t="shared" si="9"/>
        <v>45115</v>
      </c>
    </row>
    <row r="9115">
      <c r="A9115" s="1" t="s">
        <v>9152</v>
      </c>
      <c r="B9115" s="1" t="s">
        <v>41</v>
      </c>
      <c r="C9115" s="1">
        <v>5.0</v>
      </c>
      <c r="D9115" s="1">
        <v>4.0</v>
      </c>
      <c r="E9115" s="1">
        <v>20.0</v>
      </c>
      <c r="F9115" s="1" t="s">
        <v>39</v>
      </c>
      <c r="G9115" s="1" t="s">
        <v>24</v>
      </c>
      <c r="J9115" s="3">
        <f t="shared" si="2"/>
        <v>5</v>
      </c>
      <c r="K9115" s="4">
        <f t="shared" si="3"/>
        <v>4</v>
      </c>
      <c r="L9115" s="4">
        <f t="shared" si="4"/>
        <v>20</v>
      </c>
      <c r="S9115" s="1" t="s">
        <v>9152</v>
      </c>
      <c r="T9115" s="4" t="str">
        <f t="shared" si="5"/>
        <v>Smoothie</v>
      </c>
      <c r="U9115" s="4" t="str">
        <f t="shared" si="6"/>
        <v>Takeaway</v>
      </c>
      <c r="V9115" s="4" t="str">
        <f t="shared" si="7"/>
        <v>Digital Wallet</v>
      </c>
      <c r="W9115" s="4">
        <f t="shared" ref="W9115:Y9115" si="9122">IF(OR(J9115 = "ERROR", J9115 = ""), "UNKNOWN", J9115)</f>
        <v>5</v>
      </c>
      <c r="X9115" s="4">
        <f t="shared" si="9122"/>
        <v>4</v>
      </c>
      <c r="Y9115" s="4">
        <f t="shared" si="9122"/>
        <v>20</v>
      </c>
      <c r="Z9115" s="4" t="str">
        <f t="shared" si="9"/>
        <v>UNKNOWN</v>
      </c>
    </row>
    <row r="9116">
      <c r="A9116" s="1" t="s">
        <v>9153</v>
      </c>
      <c r="B9116" s="1" t="s">
        <v>27</v>
      </c>
      <c r="C9116" s="1">
        <v>4.0</v>
      </c>
      <c r="D9116" s="1">
        <v>3.0</v>
      </c>
      <c r="H9116" s="2">
        <v>44978.0</v>
      </c>
      <c r="J9116" s="3">
        <f t="shared" si="2"/>
        <v>4</v>
      </c>
      <c r="K9116" s="4">
        <f t="shared" si="3"/>
        <v>3</v>
      </c>
      <c r="L9116" s="4">
        <f t="shared" si="4"/>
        <v>12</v>
      </c>
      <c r="S9116" s="1" t="s">
        <v>9153</v>
      </c>
      <c r="T9116" s="4" t="str">
        <f t="shared" si="5"/>
        <v>Cake</v>
      </c>
      <c r="U9116" s="4" t="str">
        <f t="shared" si="6"/>
        <v>UNKNOWN</v>
      </c>
      <c r="V9116" s="4" t="str">
        <f t="shared" si="7"/>
        <v>UNKNOWN</v>
      </c>
      <c r="W9116" s="4">
        <f t="shared" ref="W9116:Y9116" si="9123">IF(OR(J9116 = "ERROR", J9116 = ""), "UNKNOWN", J9116)</f>
        <v>4</v>
      </c>
      <c r="X9116" s="4">
        <f t="shared" si="9123"/>
        <v>3</v>
      </c>
      <c r="Y9116" s="4">
        <f t="shared" si="9123"/>
        <v>12</v>
      </c>
      <c r="Z9116" s="5">
        <f t="shared" si="9"/>
        <v>44978</v>
      </c>
    </row>
    <row r="9117">
      <c r="A9117" s="1" t="s">
        <v>9154</v>
      </c>
      <c r="B9117" s="1" t="s">
        <v>55</v>
      </c>
      <c r="C9117" s="1">
        <v>1.0</v>
      </c>
      <c r="D9117" s="1">
        <v>3.0</v>
      </c>
      <c r="E9117" s="1">
        <v>3.0</v>
      </c>
      <c r="F9117" s="1" t="s">
        <v>39</v>
      </c>
      <c r="G9117" s="1" t="s">
        <v>25</v>
      </c>
      <c r="H9117" s="6">
        <v>45244.0</v>
      </c>
      <c r="J9117" s="3">
        <f t="shared" si="2"/>
        <v>1</v>
      </c>
      <c r="K9117" s="4">
        <f t="shared" si="3"/>
        <v>3</v>
      </c>
      <c r="L9117" s="4">
        <f t="shared" si="4"/>
        <v>3</v>
      </c>
      <c r="S9117" s="1" t="s">
        <v>9154</v>
      </c>
      <c r="T9117" s="4" t="str">
        <f t="shared" si="5"/>
        <v>Juice</v>
      </c>
      <c r="U9117" s="4" t="str">
        <f t="shared" si="6"/>
        <v>UNKNOWN</v>
      </c>
      <c r="V9117" s="4" t="str">
        <f t="shared" si="7"/>
        <v>Digital Wallet</v>
      </c>
      <c r="W9117" s="4">
        <f t="shared" ref="W9117:Y9117" si="9124">IF(OR(J9117 = "ERROR", J9117 = ""), "UNKNOWN", J9117)</f>
        <v>1</v>
      </c>
      <c r="X9117" s="4">
        <f t="shared" si="9124"/>
        <v>3</v>
      </c>
      <c r="Y9117" s="4">
        <f t="shared" si="9124"/>
        <v>3</v>
      </c>
      <c r="Z9117" s="7">
        <f t="shared" si="9"/>
        <v>45244</v>
      </c>
    </row>
    <row r="9118">
      <c r="A9118" s="1" t="s">
        <v>9155</v>
      </c>
      <c r="B9118" s="1" t="s">
        <v>44</v>
      </c>
      <c r="C9118" s="1">
        <v>3.0</v>
      </c>
      <c r="D9118" s="1">
        <v>4.0</v>
      </c>
      <c r="E9118" s="1">
        <v>12.0</v>
      </c>
      <c r="F9118" s="1" t="s">
        <v>23</v>
      </c>
      <c r="H9118" s="2">
        <v>45233.0</v>
      </c>
      <c r="J9118" s="3">
        <f t="shared" si="2"/>
        <v>3</v>
      </c>
      <c r="K9118" s="4">
        <f t="shared" si="3"/>
        <v>4</v>
      </c>
      <c r="L9118" s="4">
        <f t="shared" si="4"/>
        <v>12</v>
      </c>
      <c r="S9118" s="1" t="s">
        <v>9155</v>
      </c>
      <c r="T9118" s="4" t="str">
        <f t="shared" si="5"/>
        <v>Sandwich</v>
      </c>
      <c r="U9118" s="4" t="str">
        <f t="shared" si="6"/>
        <v>UNKNOWN</v>
      </c>
      <c r="V9118" s="4" t="str">
        <f t="shared" si="7"/>
        <v>Credit Card</v>
      </c>
      <c r="W9118" s="4">
        <f t="shared" ref="W9118:Y9118" si="9125">IF(OR(J9118 = "ERROR", J9118 = ""), "UNKNOWN", J9118)</f>
        <v>3</v>
      </c>
      <c r="X9118" s="4">
        <f t="shared" si="9125"/>
        <v>4</v>
      </c>
      <c r="Y9118" s="4">
        <f t="shared" si="9125"/>
        <v>12</v>
      </c>
      <c r="Z9118" s="5">
        <f t="shared" si="9"/>
        <v>45233</v>
      </c>
    </row>
    <row r="9119">
      <c r="A9119" s="1" t="s">
        <v>9156</v>
      </c>
      <c r="B9119" s="1" t="s">
        <v>25</v>
      </c>
      <c r="C9119" s="1">
        <v>5.0</v>
      </c>
      <c r="D9119" s="1">
        <v>3.0</v>
      </c>
      <c r="E9119" s="1">
        <v>15.0</v>
      </c>
      <c r="F9119" s="1" t="s">
        <v>28</v>
      </c>
      <c r="G9119" s="1" t="s">
        <v>29</v>
      </c>
      <c r="H9119" s="2">
        <v>45018.0</v>
      </c>
      <c r="J9119" s="3">
        <f t="shared" si="2"/>
        <v>5</v>
      </c>
      <c r="K9119" s="4">
        <f t="shared" si="3"/>
        <v>3</v>
      </c>
      <c r="L9119" s="4">
        <f t="shared" si="4"/>
        <v>15</v>
      </c>
      <c r="S9119" s="1" t="s">
        <v>9156</v>
      </c>
      <c r="T9119" s="4" t="str">
        <f t="shared" si="5"/>
        <v>UNKNOWN</v>
      </c>
      <c r="U9119" s="4" t="str">
        <f t="shared" si="6"/>
        <v>In-store</v>
      </c>
      <c r="V9119" s="4" t="str">
        <f t="shared" si="7"/>
        <v>Cash</v>
      </c>
      <c r="W9119" s="4">
        <f t="shared" ref="W9119:Y9119" si="9126">IF(OR(J9119 = "ERROR", J9119 = ""), "UNKNOWN", J9119)</f>
        <v>5</v>
      </c>
      <c r="X9119" s="4">
        <f t="shared" si="9126"/>
        <v>3</v>
      </c>
      <c r="Y9119" s="4">
        <f t="shared" si="9126"/>
        <v>15</v>
      </c>
      <c r="Z9119" s="5">
        <f t="shared" si="9"/>
        <v>45018</v>
      </c>
    </row>
    <row r="9120">
      <c r="A9120" s="1" t="s">
        <v>9157</v>
      </c>
      <c r="B9120" s="1" t="s">
        <v>41</v>
      </c>
      <c r="C9120" s="1">
        <v>5.0</v>
      </c>
      <c r="D9120" s="1">
        <v>4.0</v>
      </c>
      <c r="E9120" s="1">
        <v>20.0</v>
      </c>
      <c r="F9120" s="1" t="s">
        <v>39</v>
      </c>
      <c r="G9120" s="1" t="s">
        <v>24</v>
      </c>
      <c r="H9120" s="2">
        <v>45205.0</v>
      </c>
      <c r="J9120" s="3">
        <f t="shared" si="2"/>
        <v>5</v>
      </c>
      <c r="K9120" s="4">
        <f t="shared" si="3"/>
        <v>4</v>
      </c>
      <c r="L9120" s="4">
        <f t="shared" si="4"/>
        <v>20</v>
      </c>
      <c r="S9120" s="1" t="s">
        <v>9157</v>
      </c>
      <c r="T9120" s="4" t="str">
        <f t="shared" si="5"/>
        <v>Smoothie</v>
      </c>
      <c r="U9120" s="4" t="str">
        <f t="shared" si="6"/>
        <v>Takeaway</v>
      </c>
      <c r="V9120" s="4" t="str">
        <f t="shared" si="7"/>
        <v>Digital Wallet</v>
      </c>
      <c r="W9120" s="4">
        <f t="shared" ref="W9120:Y9120" si="9127">IF(OR(J9120 = "ERROR", J9120 = ""), "UNKNOWN", J9120)</f>
        <v>5</v>
      </c>
      <c r="X9120" s="4">
        <f t="shared" si="9127"/>
        <v>4</v>
      </c>
      <c r="Y9120" s="4">
        <f t="shared" si="9127"/>
        <v>20</v>
      </c>
      <c r="Z9120" s="5">
        <f t="shared" si="9"/>
        <v>45205</v>
      </c>
    </row>
    <row r="9121">
      <c r="A9121" s="1" t="s">
        <v>9158</v>
      </c>
      <c r="B9121" s="1" t="s">
        <v>32</v>
      </c>
      <c r="C9121" s="1">
        <v>2.0</v>
      </c>
      <c r="D9121" s="1">
        <v>1.0</v>
      </c>
      <c r="E9121" s="1">
        <v>2.0</v>
      </c>
      <c r="F9121" s="1" t="s">
        <v>23</v>
      </c>
      <c r="G9121" s="1" t="s">
        <v>29</v>
      </c>
      <c r="H9121" s="2">
        <v>44999.0</v>
      </c>
      <c r="J9121" s="3">
        <f t="shared" si="2"/>
        <v>2</v>
      </c>
      <c r="K9121" s="4">
        <f t="shared" si="3"/>
        <v>1</v>
      </c>
      <c r="L9121" s="4">
        <f t="shared" si="4"/>
        <v>2</v>
      </c>
      <c r="S9121" s="1" t="s">
        <v>9158</v>
      </c>
      <c r="T9121" s="4" t="str">
        <f t="shared" si="5"/>
        <v>Cookie</v>
      </c>
      <c r="U9121" s="4" t="str">
        <f t="shared" si="6"/>
        <v>In-store</v>
      </c>
      <c r="V9121" s="4" t="str">
        <f t="shared" si="7"/>
        <v>Credit Card</v>
      </c>
      <c r="W9121" s="4">
        <f t="shared" ref="W9121:Y9121" si="9128">IF(OR(J9121 = "ERROR", J9121 = ""), "UNKNOWN", J9121)</f>
        <v>2</v>
      </c>
      <c r="X9121" s="4">
        <f t="shared" si="9128"/>
        <v>1</v>
      </c>
      <c r="Y9121" s="4">
        <f t="shared" si="9128"/>
        <v>2</v>
      </c>
      <c r="Z9121" s="5">
        <f t="shared" si="9"/>
        <v>44999</v>
      </c>
    </row>
    <row r="9122">
      <c r="A9122" s="1" t="s">
        <v>9159</v>
      </c>
      <c r="B9122" s="1" t="s">
        <v>27</v>
      </c>
      <c r="C9122" s="1">
        <v>1.0</v>
      </c>
      <c r="D9122" s="1">
        <v>3.0</v>
      </c>
      <c r="E9122" s="1">
        <v>3.0</v>
      </c>
      <c r="H9122" s="6">
        <v>45242.0</v>
      </c>
      <c r="J9122" s="3">
        <f t="shared" si="2"/>
        <v>1</v>
      </c>
      <c r="K9122" s="4">
        <f t="shared" si="3"/>
        <v>3</v>
      </c>
      <c r="L9122" s="4">
        <f t="shared" si="4"/>
        <v>3</v>
      </c>
      <c r="S9122" s="1" t="s">
        <v>9159</v>
      </c>
      <c r="T9122" s="4" t="str">
        <f t="shared" si="5"/>
        <v>Cake</v>
      </c>
      <c r="U9122" s="4" t="str">
        <f t="shared" si="6"/>
        <v>UNKNOWN</v>
      </c>
      <c r="V9122" s="4" t="str">
        <f t="shared" si="7"/>
        <v>UNKNOWN</v>
      </c>
      <c r="W9122" s="4">
        <f t="shared" ref="W9122:Y9122" si="9129">IF(OR(J9122 = "ERROR", J9122 = ""), "UNKNOWN", J9122)</f>
        <v>1</v>
      </c>
      <c r="X9122" s="4">
        <f t="shared" si="9129"/>
        <v>3</v>
      </c>
      <c r="Y9122" s="4">
        <f t="shared" si="9129"/>
        <v>3</v>
      </c>
      <c r="Z9122" s="7">
        <f t="shared" si="9"/>
        <v>45242</v>
      </c>
    </row>
    <row r="9123">
      <c r="A9123" s="1" t="s">
        <v>9160</v>
      </c>
      <c r="B9123" s="1" t="s">
        <v>22</v>
      </c>
      <c r="C9123" s="1">
        <v>1.0</v>
      </c>
      <c r="D9123" s="1">
        <v>2.0</v>
      </c>
      <c r="E9123" s="1">
        <v>2.0</v>
      </c>
      <c r="G9123" s="1" t="s">
        <v>29</v>
      </c>
      <c r="H9123" s="2">
        <v>45089.0</v>
      </c>
      <c r="J9123" s="3">
        <f t="shared" si="2"/>
        <v>1</v>
      </c>
      <c r="K9123" s="4">
        <f t="shared" si="3"/>
        <v>2</v>
      </c>
      <c r="L9123" s="4">
        <f t="shared" si="4"/>
        <v>2</v>
      </c>
      <c r="S9123" s="1" t="s">
        <v>9160</v>
      </c>
      <c r="T9123" s="4" t="str">
        <f t="shared" si="5"/>
        <v>Coffee</v>
      </c>
      <c r="U9123" s="4" t="str">
        <f t="shared" si="6"/>
        <v>In-store</v>
      </c>
      <c r="V9123" s="4" t="str">
        <f t="shared" si="7"/>
        <v>UNKNOWN</v>
      </c>
      <c r="W9123" s="4">
        <f t="shared" ref="W9123:Y9123" si="9130">IF(OR(J9123 = "ERROR", J9123 = ""), "UNKNOWN", J9123)</f>
        <v>1</v>
      </c>
      <c r="X9123" s="4">
        <f t="shared" si="9130"/>
        <v>2</v>
      </c>
      <c r="Y9123" s="4">
        <f t="shared" si="9130"/>
        <v>2</v>
      </c>
      <c r="Z9123" s="5">
        <f t="shared" si="9"/>
        <v>45089</v>
      </c>
    </row>
    <row r="9124">
      <c r="A9124" s="1" t="s">
        <v>9161</v>
      </c>
      <c r="B9124" s="1" t="s">
        <v>44</v>
      </c>
      <c r="C9124" s="1">
        <v>5.0</v>
      </c>
      <c r="D9124" s="1">
        <v>4.0</v>
      </c>
      <c r="E9124" s="1">
        <v>20.0</v>
      </c>
      <c r="F9124" s="1" t="s">
        <v>23</v>
      </c>
      <c r="G9124" s="1" t="s">
        <v>24</v>
      </c>
      <c r="H9124" s="2">
        <v>45189.0</v>
      </c>
      <c r="J9124" s="3">
        <f t="shared" si="2"/>
        <v>5</v>
      </c>
      <c r="K9124" s="4">
        <f t="shared" si="3"/>
        <v>4</v>
      </c>
      <c r="L9124" s="4">
        <f t="shared" si="4"/>
        <v>20</v>
      </c>
      <c r="S9124" s="1" t="s">
        <v>9161</v>
      </c>
      <c r="T9124" s="4" t="str">
        <f t="shared" si="5"/>
        <v>Sandwich</v>
      </c>
      <c r="U9124" s="4" t="str">
        <f t="shared" si="6"/>
        <v>Takeaway</v>
      </c>
      <c r="V9124" s="4" t="str">
        <f t="shared" si="7"/>
        <v>Credit Card</v>
      </c>
      <c r="W9124" s="4">
        <f t="shared" ref="W9124:Y9124" si="9131">IF(OR(J9124 = "ERROR", J9124 = ""), "UNKNOWN", J9124)</f>
        <v>5</v>
      </c>
      <c r="X9124" s="4">
        <f t="shared" si="9131"/>
        <v>4</v>
      </c>
      <c r="Y9124" s="4">
        <f t="shared" si="9131"/>
        <v>20</v>
      </c>
      <c r="Z9124" s="5">
        <f t="shared" si="9"/>
        <v>45189</v>
      </c>
    </row>
    <row r="9125">
      <c r="A9125" s="1" t="s">
        <v>9162</v>
      </c>
      <c r="B9125" s="1" t="s">
        <v>32</v>
      </c>
      <c r="C9125" s="1">
        <v>2.0</v>
      </c>
      <c r="D9125" s="1">
        <v>1.0</v>
      </c>
      <c r="E9125" s="1">
        <v>2.0</v>
      </c>
      <c r="F9125" s="1" t="s">
        <v>23</v>
      </c>
      <c r="H9125" s="2">
        <v>45079.0</v>
      </c>
      <c r="J9125" s="3">
        <f t="shared" si="2"/>
        <v>2</v>
      </c>
      <c r="K9125" s="4">
        <f t="shared" si="3"/>
        <v>1</v>
      </c>
      <c r="L9125" s="4">
        <f t="shared" si="4"/>
        <v>2</v>
      </c>
      <c r="S9125" s="1" t="s">
        <v>9162</v>
      </c>
      <c r="T9125" s="4" t="str">
        <f t="shared" si="5"/>
        <v>Cookie</v>
      </c>
      <c r="U9125" s="4" t="str">
        <f t="shared" si="6"/>
        <v>UNKNOWN</v>
      </c>
      <c r="V9125" s="4" t="str">
        <f t="shared" si="7"/>
        <v>Credit Card</v>
      </c>
      <c r="W9125" s="4">
        <f t="shared" ref="W9125:Y9125" si="9132">IF(OR(J9125 = "ERROR", J9125 = ""), "UNKNOWN", J9125)</f>
        <v>2</v>
      </c>
      <c r="X9125" s="4">
        <f t="shared" si="9132"/>
        <v>1</v>
      </c>
      <c r="Y9125" s="4">
        <f t="shared" si="9132"/>
        <v>2</v>
      </c>
      <c r="Z9125" s="5">
        <f t="shared" si="9"/>
        <v>45079</v>
      </c>
    </row>
    <row r="9126">
      <c r="A9126" s="1" t="s">
        <v>9163</v>
      </c>
      <c r="B9126" s="1" t="s">
        <v>36</v>
      </c>
      <c r="C9126" s="1">
        <v>1.0</v>
      </c>
      <c r="D9126" s="1">
        <v>5.0</v>
      </c>
      <c r="E9126" s="1">
        <v>5.0</v>
      </c>
      <c r="F9126" s="1" t="s">
        <v>28</v>
      </c>
      <c r="G9126" s="1" t="s">
        <v>24</v>
      </c>
      <c r="H9126" s="2">
        <v>45122.0</v>
      </c>
      <c r="J9126" s="3">
        <f t="shared" si="2"/>
        <v>1</v>
      </c>
      <c r="K9126" s="4">
        <f t="shared" si="3"/>
        <v>5</v>
      </c>
      <c r="L9126" s="4">
        <f t="shared" si="4"/>
        <v>5</v>
      </c>
      <c r="S9126" s="1" t="s">
        <v>9163</v>
      </c>
      <c r="T9126" s="4" t="str">
        <f t="shared" si="5"/>
        <v>Salad</v>
      </c>
      <c r="U9126" s="4" t="str">
        <f t="shared" si="6"/>
        <v>Takeaway</v>
      </c>
      <c r="V9126" s="4" t="str">
        <f t="shared" si="7"/>
        <v>Cash</v>
      </c>
      <c r="W9126" s="4">
        <f t="shared" ref="W9126:Y9126" si="9133">IF(OR(J9126 = "ERROR", J9126 = ""), "UNKNOWN", J9126)</f>
        <v>1</v>
      </c>
      <c r="X9126" s="4">
        <f t="shared" si="9133"/>
        <v>5</v>
      </c>
      <c r="Y9126" s="4">
        <f t="shared" si="9133"/>
        <v>5</v>
      </c>
      <c r="Z9126" s="5">
        <f t="shared" si="9"/>
        <v>45122</v>
      </c>
    </row>
    <row r="9127">
      <c r="A9127" s="1" t="s">
        <v>9164</v>
      </c>
      <c r="B9127" s="1" t="s">
        <v>41</v>
      </c>
      <c r="C9127" s="1">
        <v>1.0</v>
      </c>
      <c r="D9127" s="1">
        <v>4.0</v>
      </c>
      <c r="E9127" s="1">
        <v>4.0</v>
      </c>
      <c r="G9127" s="1" t="s">
        <v>29</v>
      </c>
      <c r="H9127" s="2">
        <v>45141.0</v>
      </c>
      <c r="J9127" s="3">
        <f t="shared" si="2"/>
        <v>1</v>
      </c>
      <c r="K9127" s="4">
        <f t="shared" si="3"/>
        <v>4</v>
      </c>
      <c r="L9127" s="4">
        <f t="shared" si="4"/>
        <v>4</v>
      </c>
      <c r="S9127" s="1" t="s">
        <v>9164</v>
      </c>
      <c r="T9127" s="4" t="str">
        <f t="shared" si="5"/>
        <v>Smoothie</v>
      </c>
      <c r="U9127" s="4" t="str">
        <f t="shared" si="6"/>
        <v>In-store</v>
      </c>
      <c r="V9127" s="4" t="str">
        <f t="shared" si="7"/>
        <v>UNKNOWN</v>
      </c>
      <c r="W9127" s="4">
        <f t="shared" ref="W9127:Y9127" si="9134">IF(OR(J9127 = "ERROR", J9127 = ""), "UNKNOWN", J9127)</f>
        <v>1</v>
      </c>
      <c r="X9127" s="4">
        <f t="shared" si="9134"/>
        <v>4</v>
      </c>
      <c r="Y9127" s="4">
        <f t="shared" si="9134"/>
        <v>4</v>
      </c>
      <c r="Z9127" s="5">
        <f t="shared" si="9"/>
        <v>45141</v>
      </c>
    </row>
    <row r="9128">
      <c r="A9128" s="1" t="s">
        <v>9165</v>
      </c>
      <c r="B9128" s="1" t="s">
        <v>32</v>
      </c>
      <c r="C9128" s="1">
        <v>2.0</v>
      </c>
      <c r="D9128" s="1">
        <v>1.0</v>
      </c>
      <c r="E9128" s="1">
        <v>2.0</v>
      </c>
      <c r="F9128" s="1" t="s">
        <v>39</v>
      </c>
      <c r="H9128" s="2">
        <v>45132.0</v>
      </c>
      <c r="J9128" s="3">
        <f t="shared" si="2"/>
        <v>2</v>
      </c>
      <c r="K9128" s="4">
        <f t="shared" si="3"/>
        <v>1</v>
      </c>
      <c r="L9128" s="4">
        <f t="shared" si="4"/>
        <v>2</v>
      </c>
      <c r="S9128" s="1" t="s">
        <v>9165</v>
      </c>
      <c r="T9128" s="4" t="str">
        <f t="shared" si="5"/>
        <v>Cookie</v>
      </c>
      <c r="U9128" s="4" t="str">
        <f t="shared" si="6"/>
        <v>UNKNOWN</v>
      </c>
      <c r="V9128" s="4" t="str">
        <f t="shared" si="7"/>
        <v>Digital Wallet</v>
      </c>
      <c r="W9128" s="4">
        <f t="shared" ref="W9128:Y9128" si="9135">IF(OR(J9128 = "ERROR", J9128 = ""), "UNKNOWN", J9128)</f>
        <v>2</v>
      </c>
      <c r="X9128" s="4">
        <f t="shared" si="9135"/>
        <v>1</v>
      </c>
      <c r="Y9128" s="4">
        <f t="shared" si="9135"/>
        <v>2</v>
      </c>
      <c r="Z9128" s="5">
        <f t="shared" si="9"/>
        <v>45132</v>
      </c>
    </row>
    <row r="9129">
      <c r="A9129" s="1" t="s">
        <v>9166</v>
      </c>
      <c r="B9129" s="1" t="s">
        <v>27</v>
      </c>
      <c r="C9129" s="1">
        <v>4.0</v>
      </c>
      <c r="D9129" s="1">
        <v>3.0</v>
      </c>
      <c r="E9129" s="1">
        <v>12.0</v>
      </c>
      <c r="F9129" s="1" t="s">
        <v>23</v>
      </c>
      <c r="G9129" s="1" t="s">
        <v>24</v>
      </c>
      <c r="H9129" s="2">
        <v>45184.0</v>
      </c>
      <c r="J9129" s="3">
        <f t="shared" si="2"/>
        <v>4</v>
      </c>
      <c r="K9129" s="4">
        <f t="shared" si="3"/>
        <v>3</v>
      </c>
      <c r="L9129" s="4">
        <f t="shared" si="4"/>
        <v>12</v>
      </c>
      <c r="S9129" s="1" t="s">
        <v>9166</v>
      </c>
      <c r="T9129" s="4" t="str">
        <f t="shared" si="5"/>
        <v>Cake</v>
      </c>
      <c r="U9129" s="4" t="str">
        <f t="shared" si="6"/>
        <v>Takeaway</v>
      </c>
      <c r="V9129" s="4" t="str">
        <f t="shared" si="7"/>
        <v>Credit Card</v>
      </c>
      <c r="W9129" s="4">
        <f t="shared" ref="W9129:Y9129" si="9136">IF(OR(J9129 = "ERROR", J9129 = ""), "UNKNOWN", J9129)</f>
        <v>4</v>
      </c>
      <c r="X9129" s="4">
        <f t="shared" si="9136"/>
        <v>3</v>
      </c>
      <c r="Y9129" s="4">
        <f t="shared" si="9136"/>
        <v>12</v>
      </c>
      <c r="Z9129" s="5">
        <f t="shared" si="9"/>
        <v>45184</v>
      </c>
    </row>
    <row r="9130">
      <c r="A9130" s="1" t="s">
        <v>9167</v>
      </c>
      <c r="B9130" s="1" t="s">
        <v>22</v>
      </c>
      <c r="C9130" s="1">
        <v>3.0</v>
      </c>
      <c r="D9130" s="1">
        <v>2.0</v>
      </c>
      <c r="E9130" s="1">
        <v>6.0</v>
      </c>
      <c r="F9130" s="1" t="s">
        <v>28</v>
      </c>
      <c r="G9130" s="1" t="s">
        <v>24</v>
      </c>
      <c r="H9130" s="2">
        <v>45206.0</v>
      </c>
      <c r="J9130" s="3">
        <f t="shared" si="2"/>
        <v>3</v>
      </c>
      <c r="K9130" s="4">
        <f t="shared" si="3"/>
        <v>2</v>
      </c>
      <c r="L9130" s="4">
        <f t="shared" si="4"/>
        <v>6</v>
      </c>
      <c r="S9130" s="1" t="s">
        <v>9167</v>
      </c>
      <c r="T9130" s="4" t="str">
        <f t="shared" si="5"/>
        <v>Coffee</v>
      </c>
      <c r="U9130" s="4" t="str">
        <f t="shared" si="6"/>
        <v>Takeaway</v>
      </c>
      <c r="V9130" s="4" t="str">
        <f t="shared" si="7"/>
        <v>Cash</v>
      </c>
      <c r="W9130" s="4">
        <f t="shared" ref="W9130:Y9130" si="9137">IF(OR(J9130 = "ERROR", J9130 = ""), "UNKNOWN", J9130)</f>
        <v>3</v>
      </c>
      <c r="X9130" s="4">
        <f t="shared" si="9137"/>
        <v>2</v>
      </c>
      <c r="Y9130" s="4">
        <f t="shared" si="9137"/>
        <v>6</v>
      </c>
      <c r="Z9130" s="5">
        <f t="shared" si="9"/>
        <v>45206</v>
      </c>
    </row>
    <row r="9131">
      <c r="A9131" s="1" t="s">
        <v>9168</v>
      </c>
      <c r="B9131" s="1" t="s">
        <v>41</v>
      </c>
      <c r="C9131" s="1">
        <v>4.0</v>
      </c>
      <c r="D9131" s="1">
        <v>4.0</v>
      </c>
      <c r="E9131" s="1">
        <v>16.0</v>
      </c>
      <c r="F9131" s="1" t="s">
        <v>23</v>
      </c>
      <c r="H9131" s="6">
        <v>45271.0</v>
      </c>
      <c r="J9131" s="3">
        <f t="shared" si="2"/>
        <v>4</v>
      </c>
      <c r="K9131" s="4">
        <f t="shared" si="3"/>
        <v>4</v>
      </c>
      <c r="L9131" s="4">
        <f t="shared" si="4"/>
        <v>16</v>
      </c>
      <c r="S9131" s="1" t="s">
        <v>9168</v>
      </c>
      <c r="T9131" s="4" t="str">
        <f t="shared" si="5"/>
        <v>Smoothie</v>
      </c>
      <c r="U9131" s="4" t="str">
        <f t="shared" si="6"/>
        <v>UNKNOWN</v>
      </c>
      <c r="V9131" s="4" t="str">
        <f t="shared" si="7"/>
        <v>Credit Card</v>
      </c>
      <c r="W9131" s="4">
        <f t="shared" ref="W9131:Y9131" si="9138">IF(OR(J9131 = "ERROR", J9131 = ""), "UNKNOWN", J9131)</f>
        <v>4</v>
      </c>
      <c r="X9131" s="4">
        <f t="shared" si="9138"/>
        <v>4</v>
      </c>
      <c r="Y9131" s="4">
        <f t="shared" si="9138"/>
        <v>16</v>
      </c>
      <c r="Z9131" s="7">
        <f t="shared" si="9"/>
        <v>45271</v>
      </c>
    </row>
    <row r="9132">
      <c r="A9132" s="1" t="s">
        <v>9169</v>
      </c>
      <c r="B9132" s="1" t="s">
        <v>32</v>
      </c>
      <c r="C9132" s="1">
        <v>4.0</v>
      </c>
      <c r="D9132" s="1">
        <v>1.0</v>
      </c>
      <c r="E9132" s="1">
        <v>4.0</v>
      </c>
      <c r="F9132" s="1" t="s">
        <v>28</v>
      </c>
      <c r="H9132" s="2">
        <v>45105.0</v>
      </c>
      <c r="J9132" s="3">
        <f t="shared" si="2"/>
        <v>4</v>
      </c>
      <c r="K9132" s="4">
        <f t="shared" si="3"/>
        <v>1</v>
      </c>
      <c r="L9132" s="4">
        <f t="shared" si="4"/>
        <v>4</v>
      </c>
      <c r="S9132" s="1" t="s">
        <v>9169</v>
      </c>
      <c r="T9132" s="4" t="str">
        <f t="shared" si="5"/>
        <v>Cookie</v>
      </c>
      <c r="U9132" s="4" t="str">
        <f t="shared" si="6"/>
        <v>UNKNOWN</v>
      </c>
      <c r="V9132" s="4" t="str">
        <f t="shared" si="7"/>
        <v>Cash</v>
      </c>
      <c r="W9132" s="4">
        <f t="shared" ref="W9132:Y9132" si="9139">IF(OR(J9132 = "ERROR", J9132 = ""), "UNKNOWN", J9132)</f>
        <v>4</v>
      </c>
      <c r="X9132" s="4">
        <f t="shared" si="9139"/>
        <v>1</v>
      </c>
      <c r="Y9132" s="4">
        <f t="shared" si="9139"/>
        <v>4</v>
      </c>
      <c r="Z9132" s="5">
        <f t="shared" si="9"/>
        <v>45105</v>
      </c>
    </row>
    <row r="9133">
      <c r="A9133" s="1" t="s">
        <v>9170</v>
      </c>
      <c r="B9133" s="1" t="s">
        <v>25</v>
      </c>
      <c r="C9133" s="1">
        <v>2.0</v>
      </c>
      <c r="D9133" s="1">
        <v>3.0</v>
      </c>
      <c r="E9133" s="1">
        <v>6.0</v>
      </c>
      <c r="G9133" s="1" t="s">
        <v>24</v>
      </c>
      <c r="H9133" s="2">
        <v>44966.0</v>
      </c>
      <c r="J9133" s="3">
        <f t="shared" si="2"/>
        <v>2</v>
      </c>
      <c r="K9133" s="4">
        <f t="shared" si="3"/>
        <v>3</v>
      </c>
      <c r="L9133" s="4">
        <f t="shared" si="4"/>
        <v>6</v>
      </c>
      <c r="S9133" s="1" t="s">
        <v>9170</v>
      </c>
      <c r="T9133" s="4" t="str">
        <f t="shared" si="5"/>
        <v>UNKNOWN</v>
      </c>
      <c r="U9133" s="4" t="str">
        <f t="shared" si="6"/>
        <v>Takeaway</v>
      </c>
      <c r="V9133" s="4" t="str">
        <f t="shared" si="7"/>
        <v>UNKNOWN</v>
      </c>
      <c r="W9133" s="4">
        <f t="shared" ref="W9133:Y9133" si="9140">IF(OR(J9133 = "ERROR", J9133 = ""), "UNKNOWN", J9133)</f>
        <v>2</v>
      </c>
      <c r="X9133" s="4">
        <f t="shared" si="9140"/>
        <v>3</v>
      </c>
      <c r="Y9133" s="4">
        <f t="shared" si="9140"/>
        <v>6</v>
      </c>
      <c r="Z9133" s="5">
        <f t="shared" si="9"/>
        <v>44966</v>
      </c>
    </row>
    <row r="9134">
      <c r="A9134" s="1" t="s">
        <v>9171</v>
      </c>
      <c r="B9134" s="1" t="s">
        <v>27</v>
      </c>
      <c r="C9134" s="1">
        <v>2.0</v>
      </c>
      <c r="D9134" s="1">
        <v>3.0</v>
      </c>
      <c r="E9134" s="1">
        <v>6.0</v>
      </c>
      <c r="F9134" s="1" t="s">
        <v>23</v>
      </c>
      <c r="G9134" s="1" t="s">
        <v>29</v>
      </c>
      <c r="H9134" s="2">
        <v>45127.0</v>
      </c>
      <c r="J9134" s="3">
        <f t="shared" si="2"/>
        <v>2</v>
      </c>
      <c r="K9134" s="4">
        <f t="shared" si="3"/>
        <v>3</v>
      </c>
      <c r="L9134" s="4">
        <f t="shared" si="4"/>
        <v>6</v>
      </c>
      <c r="S9134" s="1" t="s">
        <v>9171</v>
      </c>
      <c r="T9134" s="4" t="str">
        <f t="shared" si="5"/>
        <v>Cake</v>
      </c>
      <c r="U9134" s="4" t="str">
        <f t="shared" si="6"/>
        <v>In-store</v>
      </c>
      <c r="V9134" s="4" t="str">
        <f t="shared" si="7"/>
        <v>Credit Card</v>
      </c>
      <c r="W9134" s="4">
        <f t="shared" ref="W9134:Y9134" si="9141">IF(OR(J9134 = "ERROR", J9134 = ""), "UNKNOWN", J9134)</f>
        <v>2</v>
      </c>
      <c r="X9134" s="4">
        <f t="shared" si="9141"/>
        <v>3</v>
      </c>
      <c r="Y9134" s="4">
        <f t="shared" si="9141"/>
        <v>6</v>
      </c>
      <c r="Z9134" s="5">
        <f t="shared" si="9"/>
        <v>45127</v>
      </c>
    </row>
    <row r="9135">
      <c r="A9135" s="1" t="s">
        <v>9172</v>
      </c>
      <c r="B9135" s="1" t="s">
        <v>22</v>
      </c>
      <c r="C9135" s="1">
        <v>2.0</v>
      </c>
      <c r="D9135" s="1">
        <v>2.0</v>
      </c>
      <c r="E9135" s="1">
        <v>4.0</v>
      </c>
      <c r="F9135" s="1" t="s">
        <v>23</v>
      </c>
      <c r="H9135" s="2">
        <v>44975.0</v>
      </c>
      <c r="J9135" s="3">
        <f t="shared" si="2"/>
        <v>2</v>
      </c>
      <c r="K9135" s="4">
        <f t="shared" si="3"/>
        <v>2</v>
      </c>
      <c r="L9135" s="4">
        <f t="shared" si="4"/>
        <v>4</v>
      </c>
      <c r="S9135" s="1" t="s">
        <v>9172</v>
      </c>
      <c r="T9135" s="4" t="str">
        <f t="shared" si="5"/>
        <v>Coffee</v>
      </c>
      <c r="U9135" s="4" t="str">
        <f t="shared" si="6"/>
        <v>UNKNOWN</v>
      </c>
      <c r="V9135" s="4" t="str">
        <f t="shared" si="7"/>
        <v>Credit Card</v>
      </c>
      <c r="W9135" s="4">
        <f t="shared" ref="W9135:Y9135" si="9142">IF(OR(J9135 = "ERROR", J9135 = ""), "UNKNOWN", J9135)</f>
        <v>2</v>
      </c>
      <c r="X9135" s="4">
        <f t="shared" si="9142"/>
        <v>2</v>
      </c>
      <c r="Y9135" s="4">
        <f t="shared" si="9142"/>
        <v>4</v>
      </c>
      <c r="Z9135" s="5">
        <f t="shared" si="9"/>
        <v>44975</v>
      </c>
    </row>
    <row r="9136">
      <c r="A9136" s="1" t="s">
        <v>9173</v>
      </c>
      <c r="B9136" s="1" t="s">
        <v>36</v>
      </c>
      <c r="C9136" s="1">
        <v>3.0</v>
      </c>
      <c r="D9136" s="1">
        <v>5.0</v>
      </c>
      <c r="E9136" s="1">
        <v>15.0</v>
      </c>
      <c r="H9136" s="2">
        <v>44969.0</v>
      </c>
      <c r="J9136" s="3">
        <f t="shared" si="2"/>
        <v>3</v>
      </c>
      <c r="K9136" s="4">
        <f t="shared" si="3"/>
        <v>5</v>
      </c>
      <c r="L9136" s="4">
        <f t="shared" si="4"/>
        <v>15</v>
      </c>
      <c r="S9136" s="1" t="s">
        <v>9173</v>
      </c>
      <c r="T9136" s="4" t="str">
        <f t="shared" si="5"/>
        <v>Salad</v>
      </c>
      <c r="U9136" s="4" t="str">
        <f t="shared" si="6"/>
        <v>UNKNOWN</v>
      </c>
      <c r="V9136" s="4" t="str">
        <f t="shared" si="7"/>
        <v>UNKNOWN</v>
      </c>
      <c r="W9136" s="4">
        <f t="shared" ref="W9136:Y9136" si="9143">IF(OR(J9136 = "ERROR", J9136 = ""), "UNKNOWN", J9136)</f>
        <v>3</v>
      </c>
      <c r="X9136" s="4">
        <f t="shared" si="9143"/>
        <v>5</v>
      </c>
      <c r="Y9136" s="4">
        <f t="shared" si="9143"/>
        <v>15</v>
      </c>
      <c r="Z9136" s="5">
        <f t="shared" si="9"/>
        <v>44969</v>
      </c>
    </row>
    <row r="9137">
      <c r="A9137" s="1" t="s">
        <v>9174</v>
      </c>
      <c r="B9137" s="1" t="s">
        <v>81</v>
      </c>
      <c r="C9137" s="1">
        <v>4.0</v>
      </c>
      <c r="D9137" s="1">
        <v>1.5</v>
      </c>
      <c r="E9137" s="1">
        <v>6.0</v>
      </c>
      <c r="F9137" s="1" t="s">
        <v>39</v>
      </c>
      <c r="H9137" s="2">
        <v>45208.0</v>
      </c>
      <c r="J9137" s="3">
        <f t="shared" si="2"/>
        <v>4</v>
      </c>
      <c r="K9137" s="4">
        <f t="shared" si="3"/>
        <v>1.5</v>
      </c>
      <c r="L9137" s="4">
        <f t="shared" si="4"/>
        <v>6</v>
      </c>
      <c r="S9137" s="1" t="s">
        <v>9174</v>
      </c>
      <c r="T9137" s="4" t="str">
        <f t="shared" si="5"/>
        <v>Tea</v>
      </c>
      <c r="U9137" s="4" t="str">
        <f t="shared" si="6"/>
        <v>UNKNOWN</v>
      </c>
      <c r="V9137" s="4" t="str">
        <f t="shared" si="7"/>
        <v>Digital Wallet</v>
      </c>
      <c r="W9137" s="4">
        <f t="shared" ref="W9137:Y9137" si="9144">IF(OR(J9137 = "ERROR", J9137 = ""), "UNKNOWN", J9137)</f>
        <v>4</v>
      </c>
      <c r="X9137" s="4">
        <f t="shared" si="9144"/>
        <v>1.5</v>
      </c>
      <c r="Y9137" s="4">
        <f t="shared" si="9144"/>
        <v>6</v>
      </c>
      <c r="Z9137" s="5">
        <f t="shared" si="9"/>
        <v>45208</v>
      </c>
    </row>
    <row r="9138">
      <c r="A9138" s="1" t="s">
        <v>9175</v>
      </c>
      <c r="B9138" s="1" t="s">
        <v>36</v>
      </c>
      <c r="C9138" s="1">
        <v>3.0</v>
      </c>
      <c r="D9138" s="1">
        <v>5.0</v>
      </c>
      <c r="E9138" s="1">
        <v>15.0</v>
      </c>
      <c r="F9138" s="1" t="s">
        <v>28</v>
      </c>
      <c r="G9138" s="1" t="s">
        <v>29</v>
      </c>
      <c r="H9138" s="2">
        <v>45116.0</v>
      </c>
      <c r="J9138" s="3">
        <f t="shared" si="2"/>
        <v>3</v>
      </c>
      <c r="K9138" s="4">
        <f t="shared" si="3"/>
        <v>5</v>
      </c>
      <c r="L9138" s="4">
        <f t="shared" si="4"/>
        <v>15</v>
      </c>
      <c r="S9138" s="1" t="s">
        <v>9175</v>
      </c>
      <c r="T9138" s="4" t="str">
        <f t="shared" si="5"/>
        <v>Salad</v>
      </c>
      <c r="U9138" s="4" t="str">
        <f t="shared" si="6"/>
        <v>In-store</v>
      </c>
      <c r="V9138" s="4" t="str">
        <f t="shared" si="7"/>
        <v>Cash</v>
      </c>
      <c r="W9138" s="4">
        <f t="shared" ref="W9138:Y9138" si="9145">IF(OR(J9138 = "ERROR", J9138 = ""), "UNKNOWN", J9138)</f>
        <v>3</v>
      </c>
      <c r="X9138" s="4">
        <f t="shared" si="9145"/>
        <v>5</v>
      </c>
      <c r="Y9138" s="4">
        <f t="shared" si="9145"/>
        <v>15</v>
      </c>
      <c r="Z9138" s="5">
        <f t="shared" si="9"/>
        <v>45116</v>
      </c>
    </row>
    <row r="9139">
      <c r="A9139" s="1" t="s">
        <v>9176</v>
      </c>
      <c r="B9139" s="1" t="s">
        <v>32</v>
      </c>
      <c r="C9139" s="1">
        <v>2.0</v>
      </c>
      <c r="D9139" s="1">
        <v>1.0</v>
      </c>
      <c r="E9139" s="1">
        <v>2.0</v>
      </c>
      <c r="F9139" s="1" t="s">
        <v>23</v>
      </c>
      <c r="H9139" s="2">
        <v>45059.0</v>
      </c>
      <c r="J9139" s="3">
        <f t="shared" si="2"/>
        <v>2</v>
      </c>
      <c r="K9139" s="4">
        <f t="shared" si="3"/>
        <v>1</v>
      </c>
      <c r="L9139" s="4">
        <f t="shared" si="4"/>
        <v>2</v>
      </c>
      <c r="S9139" s="1" t="s">
        <v>9176</v>
      </c>
      <c r="T9139" s="4" t="str">
        <f t="shared" si="5"/>
        <v>Cookie</v>
      </c>
      <c r="U9139" s="4" t="str">
        <f t="shared" si="6"/>
        <v>UNKNOWN</v>
      </c>
      <c r="V9139" s="4" t="str">
        <f t="shared" si="7"/>
        <v>Credit Card</v>
      </c>
      <c r="W9139" s="4">
        <f t="shared" ref="W9139:Y9139" si="9146">IF(OR(J9139 = "ERROR", J9139 = ""), "UNKNOWN", J9139)</f>
        <v>2</v>
      </c>
      <c r="X9139" s="4">
        <f t="shared" si="9146"/>
        <v>1</v>
      </c>
      <c r="Y9139" s="4">
        <f t="shared" si="9146"/>
        <v>2</v>
      </c>
      <c r="Z9139" s="5">
        <f t="shared" si="9"/>
        <v>45059</v>
      </c>
    </row>
    <row r="9140">
      <c r="A9140" s="1" t="s">
        <v>9177</v>
      </c>
      <c r="B9140" s="1" t="s">
        <v>22</v>
      </c>
      <c r="C9140" s="1">
        <v>2.0</v>
      </c>
      <c r="D9140" s="1">
        <v>2.0</v>
      </c>
      <c r="E9140" s="1">
        <v>4.0</v>
      </c>
      <c r="F9140" s="1" t="s">
        <v>23</v>
      </c>
      <c r="G9140" s="1" t="s">
        <v>29</v>
      </c>
      <c r="H9140" s="2">
        <v>44950.0</v>
      </c>
      <c r="J9140" s="3">
        <f t="shared" si="2"/>
        <v>2</v>
      </c>
      <c r="K9140" s="4">
        <f t="shared" si="3"/>
        <v>2</v>
      </c>
      <c r="L9140" s="4">
        <f t="shared" si="4"/>
        <v>4</v>
      </c>
      <c r="S9140" s="1" t="s">
        <v>9177</v>
      </c>
      <c r="T9140" s="4" t="str">
        <f t="shared" si="5"/>
        <v>Coffee</v>
      </c>
      <c r="U9140" s="4" t="str">
        <f t="shared" si="6"/>
        <v>In-store</v>
      </c>
      <c r="V9140" s="4" t="str">
        <f t="shared" si="7"/>
        <v>Credit Card</v>
      </c>
      <c r="W9140" s="4">
        <f t="shared" ref="W9140:Y9140" si="9147">IF(OR(J9140 = "ERROR", J9140 = ""), "UNKNOWN", J9140)</f>
        <v>2</v>
      </c>
      <c r="X9140" s="4">
        <f t="shared" si="9147"/>
        <v>2</v>
      </c>
      <c r="Y9140" s="4">
        <f t="shared" si="9147"/>
        <v>4</v>
      </c>
      <c r="Z9140" s="5">
        <f t="shared" si="9"/>
        <v>44950</v>
      </c>
    </row>
    <row r="9141">
      <c r="A9141" s="1" t="s">
        <v>9178</v>
      </c>
      <c r="B9141" s="1" t="s">
        <v>32</v>
      </c>
      <c r="C9141" s="1">
        <v>5.0</v>
      </c>
      <c r="D9141" s="1">
        <v>1.0</v>
      </c>
      <c r="E9141" s="1">
        <v>5.0</v>
      </c>
      <c r="H9141" s="2">
        <v>45206.0</v>
      </c>
      <c r="J9141" s="3">
        <f t="shared" si="2"/>
        <v>5</v>
      </c>
      <c r="K9141" s="4">
        <f t="shared" si="3"/>
        <v>1</v>
      </c>
      <c r="L9141" s="4">
        <f t="shared" si="4"/>
        <v>5</v>
      </c>
      <c r="S9141" s="1" t="s">
        <v>9178</v>
      </c>
      <c r="T9141" s="4" t="str">
        <f t="shared" si="5"/>
        <v>Cookie</v>
      </c>
      <c r="U9141" s="4" t="str">
        <f t="shared" si="6"/>
        <v>UNKNOWN</v>
      </c>
      <c r="V9141" s="4" t="str">
        <f t="shared" si="7"/>
        <v>UNKNOWN</v>
      </c>
      <c r="W9141" s="4">
        <f t="shared" ref="W9141:Y9141" si="9148">IF(OR(J9141 = "ERROR", J9141 = ""), "UNKNOWN", J9141)</f>
        <v>5</v>
      </c>
      <c r="X9141" s="4">
        <f t="shared" si="9148"/>
        <v>1</v>
      </c>
      <c r="Y9141" s="4">
        <f t="shared" si="9148"/>
        <v>5</v>
      </c>
      <c r="Z9141" s="5">
        <f t="shared" si="9"/>
        <v>45206</v>
      </c>
    </row>
    <row r="9142">
      <c r="A9142" s="1" t="s">
        <v>9179</v>
      </c>
      <c r="B9142" s="1" t="s">
        <v>22</v>
      </c>
      <c r="C9142" s="1">
        <v>2.0</v>
      </c>
      <c r="D9142" s="1">
        <v>2.0</v>
      </c>
      <c r="E9142" s="1">
        <v>4.0</v>
      </c>
      <c r="F9142" s="1" t="s">
        <v>28</v>
      </c>
      <c r="G9142" s="1" t="s">
        <v>24</v>
      </c>
      <c r="H9142" s="2">
        <v>45107.0</v>
      </c>
      <c r="J9142" s="3">
        <f t="shared" si="2"/>
        <v>2</v>
      </c>
      <c r="K9142" s="4">
        <f t="shared" si="3"/>
        <v>2</v>
      </c>
      <c r="L9142" s="4">
        <f t="shared" si="4"/>
        <v>4</v>
      </c>
      <c r="S9142" s="1" t="s">
        <v>9179</v>
      </c>
      <c r="T9142" s="4" t="str">
        <f t="shared" si="5"/>
        <v>Coffee</v>
      </c>
      <c r="U9142" s="4" t="str">
        <f t="shared" si="6"/>
        <v>Takeaway</v>
      </c>
      <c r="V9142" s="4" t="str">
        <f t="shared" si="7"/>
        <v>Cash</v>
      </c>
      <c r="W9142" s="4">
        <f t="shared" ref="W9142:Y9142" si="9149">IF(OR(J9142 = "ERROR", J9142 = ""), "UNKNOWN", J9142)</f>
        <v>2</v>
      </c>
      <c r="X9142" s="4">
        <f t="shared" si="9149"/>
        <v>2</v>
      </c>
      <c r="Y9142" s="4">
        <f t="shared" si="9149"/>
        <v>4</v>
      </c>
      <c r="Z9142" s="5">
        <f t="shared" si="9"/>
        <v>45107</v>
      </c>
    </row>
    <row r="9143">
      <c r="A9143" s="1" t="s">
        <v>9180</v>
      </c>
      <c r="B9143" s="1" t="s">
        <v>41</v>
      </c>
      <c r="C9143" s="1">
        <v>2.0</v>
      </c>
      <c r="D9143" s="1">
        <v>4.0</v>
      </c>
      <c r="E9143" s="1">
        <v>8.0</v>
      </c>
      <c r="F9143" s="1" t="s">
        <v>23</v>
      </c>
      <c r="G9143" s="1" t="s">
        <v>24</v>
      </c>
      <c r="H9143" s="6">
        <v>45256.0</v>
      </c>
      <c r="J9143" s="3">
        <f t="shared" si="2"/>
        <v>2</v>
      </c>
      <c r="K9143" s="4">
        <f t="shared" si="3"/>
        <v>4</v>
      </c>
      <c r="L9143" s="4">
        <f t="shared" si="4"/>
        <v>8</v>
      </c>
      <c r="S9143" s="1" t="s">
        <v>9180</v>
      </c>
      <c r="T9143" s="4" t="str">
        <f t="shared" si="5"/>
        <v>Smoothie</v>
      </c>
      <c r="U9143" s="4" t="str">
        <f t="shared" si="6"/>
        <v>Takeaway</v>
      </c>
      <c r="V9143" s="4" t="str">
        <f t="shared" si="7"/>
        <v>Credit Card</v>
      </c>
      <c r="W9143" s="4">
        <f t="shared" ref="W9143:Y9143" si="9150">IF(OR(J9143 = "ERROR", J9143 = ""), "UNKNOWN", J9143)</f>
        <v>2</v>
      </c>
      <c r="X9143" s="4">
        <f t="shared" si="9150"/>
        <v>4</v>
      </c>
      <c r="Y9143" s="4">
        <f t="shared" si="9150"/>
        <v>8</v>
      </c>
      <c r="Z9143" s="7">
        <f t="shared" si="9"/>
        <v>45256</v>
      </c>
    </row>
    <row r="9144">
      <c r="A9144" s="1" t="s">
        <v>9181</v>
      </c>
      <c r="B9144" s="1" t="s">
        <v>27</v>
      </c>
      <c r="C9144" s="1">
        <v>4.0</v>
      </c>
      <c r="D9144" s="1">
        <v>3.0</v>
      </c>
      <c r="E9144" s="1">
        <v>12.0</v>
      </c>
      <c r="F9144" s="1" t="s">
        <v>39</v>
      </c>
      <c r="H9144" s="2">
        <v>45097.0</v>
      </c>
      <c r="J9144" s="3">
        <f t="shared" si="2"/>
        <v>4</v>
      </c>
      <c r="K9144" s="4">
        <f t="shared" si="3"/>
        <v>3</v>
      </c>
      <c r="L9144" s="4">
        <f t="shared" si="4"/>
        <v>12</v>
      </c>
      <c r="S9144" s="1" t="s">
        <v>9181</v>
      </c>
      <c r="T9144" s="4" t="str">
        <f t="shared" si="5"/>
        <v>Cake</v>
      </c>
      <c r="U9144" s="4" t="str">
        <f t="shared" si="6"/>
        <v>UNKNOWN</v>
      </c>
      <c r="V9144" s="4" t="str">
        <f t="shared" si="7"/>
        <v>Digital Wallet</v>
      </c>
      <c r="W9144" s="4">
        <f t="shared" ref="W9144:Y9144" si="9151">IF(OR(J9144 = "ERROR", J9144 = ""), "UNKNOWN", J9144)</f>
        <v>4</v>
      </c>
      <c r="X9144" s="4">
        <f t="shared" si="9151"/>
        <v>3</v>
      </c>
      <c r="Y9144" s="4">
        <f t="shared" si="9151"/>
        <v>12</v>
      </c>
      <c r="Z9144" s="5">
        <f t="shared" si="9"/>
        <v>45097</v>
      </c>
    </row>
    <row r="9145">
      <c r="A9145" s="1" t="s">
        <v>9182</v>
      </c>
      <c r="B9145" s="1" t="s">
        <v>44</v>
      </c>
      <c r="C9145" s="1">
        <v>1.0</v>
      </c>
      <c r="D9145" s="1">
        <v>4.0</v>
      </c>
      <c r="E9145" s="1">
        <v>4.0</v>
      </c>
      <c r="F9145" s="1" t="s">
        <v>30</v>
      </c>
      <c r="G9145" s="1" t="s">
        <v>24</v>
      </c>
      <c r="H9145" s="6">
        <v>45221.0</v>
      </c>
      <c r="J9145" s="3">
        <f t="shared" si="2"/>
        <v>1</v>
      </c>
      <c r="K9145" s="4">
        <f t="shared" si="3"/>
        <v>4</v>
      </c>
      <c r="L9145" s="4">
        <f t="shared" si="4"/>
        <v>4</v>
      </c>
      <c r="S9145" s="1" t="s">
        <v>9182</v>
      </c>
      <c r="T9145" s="4" t="str">
        <f t="shared" si="5"/>
        <v>Sandwich</v>
      </c>
      <c r="U9145" s="4" t="str">
        <f t="shared" si="6"/>
        <v>Takeaway</v>
      </c>
      <c r="V9145" s="4" t="str">
        <f t="shared" si="7"/>
        <v>UNKNOWN</v>
      </c>
      <c r="W9145" s="4">
        <f t="shared" ref="W9145:Y9145" si="9152">IF(OR(J9145 = "ERROR", J9145 = ""), "UNKNOWN", J9145)</f>
        <v>1</v>
      </c>
      <c r="X9145" s="4">
        <f t="shared" si="9152"/>
        <v>4</v>
      </c>
      <c r="Y9145" s="4">
        <f t="shared" si="9152"/>
        <v>4</v>
      </c>
      <c r="Z9145" s="7">
        <f t="shared" si="9"/>
        <v>45221</v>
      </c>
    </row>
    <row r="9146">
      <c r="A9146" s="1" t="s">
        <v>9183</v>
      </c>
      <c r="B9146" s="1" t="s">
        <v>55</v>
      </c>
      <c r="C9146" s="1" t="s">
        <v>30</v>
      </c>
      <c r="D9146" s="1">
        <v>3.0</v>
      </c>
      <c r="E9146" s="1">
        <v>15.0</v>
      </c>
      <c r="H9146" s="2">
        <v>45010.0</v>
      </c>
      <c r="J9146" s="3">
        <f t="shared" si="2"/>
        <v>5</v>
      </c>
      <c r="K9146" s="4">
        <f t="shared" si="3"/>
        <v>3</v>
      </c>
      <c r="L9146" s="4">
        <f t="shared" si="4"/>
        <v>15</v>
      </c>
      <c r="S9146" s="1" t="s">
        <v>9183</v>
      </c>
      <c r="T9146" s="4" t="str">
        <f t="shared" si="5"/>
        <v>Juice</v>
      </c>
      <c r="U9146" s="4" t="str">
        <f t="shared" si="6"/>
        <v>UNKNOWN</v>
      </c>
      <c r="V9146" s="4" t="str">
        <f t="shared" si="7"/>
        <v>UNKNOWN</v>
      </c>
      <c r="W9146" s="4">
        <f t="shared" ref="W9146:Y9146" si="9153">IF(OR(J9146 = "ERROR", J9146 = ""), "UNKNOWN", J9146)</f>
        <v>5</v>
      </c>
      <c r="X9146" s="4">
        <f t="shared" si="9153"/>
        <v>3</v>
      </c>
      <c r="Y9146" s="4">
        <f t="shared" si="9153"/>
        <v>15</v>
      </c>
      <c r="Z9146" s="5">
        <f t="shared" si="9"/>
        <v>45010</v>
      </c>
    </row>
    <row r="9147">
      <c r="A9147" s="1" t="s">
        <v>9184</v>
      </c>
      <c r="B9147" s="1" t="s">
        <v>22</v>
      </c>
      <c r="C9147" s="1">
        <v>3.0</v>
      </c>
      <c r="D9147" s="1">
        <v>2.0</v>
      </c>
      <c r="E9147" s="1">
        <v>6.0</v>
      </c>
      <c r="F9147" s="1" t="s">
        <v>23</v>
      </c>
      <c r="G9147" s="1" t="s">
        <v>25</v>
      </c>
      <c r="H9147" s="2">
        <v>45152.0</v>
      </c>
      <c r="J9147" s="3">
        <f t="shared" si="2"/>
        <v>3</v>
      </c>
      <c r="K9147" s="4">
        <f t="shared" si="3"/>
        <v>2</v>
      </c>
      <c r="L9147" s="4">
        <f t="shared" si="4"/>
        <v>6</v>
      </c>
      <c r="S9147" s="1" t="s">
        <v>9184</v>
      </c>
      <c r="T9147" s="4" t="str">
        <f t="shared" si="5"/>
        <v>Coffee</v>
      </c>
      <c r="U9147" s="4" t="str">
        <f t="shared" si="6"/>
        <v>UNKNOWN</v>
      </c>
      <c r="V9147" s="4" t="str">
        <f t="shared" si="7"/>
        <v>Credit Card</v>
      </c>
      <c r="W9147" s="4">
        <f t="shared" ref="W9147:Y9147" si="9154">IF(OR(J9147 = "ERROR", J9147 = ""), "UNKNOWN", J9147)</f>
        <v>3</v>
      </c>
      <c r="X9147" s="4">
        <f t="shared" si="9154"/>
        <v>2</v>
      </c>
      <c r="Y9147" s="4">
        <f t="shared" si="9154"/>
        <v>6</v>
      </c>
      <c r="Z9147" s="5">
        <f t="shared" si="9"/>
        <v>45152</v>
      </c>
    </row>
    <row r="9148">
      <c r="A9148" s="1" t="s">
        <v>9185</v>
      </c>
      <c r="B9148" s="1" t="s">
        <v>55</v>
      </c>
      <c r="C9148" s="1">
        <v>2.0</v>
      </c>
      <c r="D9148" s="1">
        <v>3.0</v>
      </c>
      <c r="E9148" s="1">
        <v>6.0</v>
      </c>
      <c r="F9148" s="1" t="s">
        <v>23</v>
      </c>
      <c r="G9148" s="1" t="s">
        <v>24</v>
      </c>
      <c r="H9148" s="6">
        <v>45284.0</v>
      </c>
      <c r="J9148" s="3">
        <f t="shared" si="2"/>
        <v>2</v>
      </c>
      <c r="K9148" s="4">
        <f t="shared" si="3"/>
        <v>3</v>
      </c>
      <c r="L9148" s="4">
        <f t="shared" si="4"/>
        <v>6</v>
      </c>
      <c r="S9148" s="1" t="s">
        <v>9185</v>
      </c>
      <c r="T9148" s="4" t="str">
        <f t="shared" si="5"/>
        <v>Juice</v>
      </c>
      <c r="U9148" s="4" t="str">
        <f t="shared" si="6"/>
        <v>Takeaway</v>
      </c>
      <c r="V9148" s="4" t="str">
        <f t="shared" si="7"/>
        <v>Credit Card</v>
      </c>
      <c r="W9148" s="4">
        <f t="shared" ref="W9148:Y9148" si="9155">IF(OR(J9148 = "ERROR", J9148 = ""), "UNKNOWN", J9148)</f>
        <v>2</v>
      </c>
      <c r="X9148" s="4">
        <f t="shared" si="9155"/>
        <v>3</v>
      </c>
      <c r="Y9148" s="4">
        <f t="shared" si="9155"/>
        <v>6</v>
      </c>
      <c r="Z9148" s="7">
        <f t="shared" si="9"/>
        <v>45284</v>
      </c>
    </row>
    <row r="9149">
      <c r="A9149" s="1" t="s">
        <v>9186</v>
      </c>
      <c r="B9149" s="1" t="s">
        <v>44</v>
      </c>
      <c r="C9149" s="1">
        <v>1.0</v>
      </c>
      <c r="D9149" s="1">
        <v>4.0</v>
      </c>
      <c r="E9149" s="1">
        <v>4.0</v>
      </c>
      <c r="F9149" s="1" t="s">
        <v>25</v>
      </c>
      <c r="G9149" s="1" t="s">
        <v>29</v>
      </c>
      <c r="H9149" s="6">
        <v>45252.0</v>
      </c>
      <c r="J9149" s="3">
        <f t="shared" si="2"/>
        <v>1</v>
      </c>
      <c r="K9149" s="4">
        <f t="shared" si="3"/>
        <v>4</v>
      </c>
      <c r="L9149" s="4">
        <f t="shared" si="4"/>
        <v>4</v>
      </c>
      <c r="S9149" s="1" t="s">
        <v>9186</v>
      </c>
      <c r="T9149" s="4" t="str">
        <f t="shared" si="5"/>
        <v>Sandwich</v>
      </c>
      <c r="U9149" s="4" t="str">
        <f t="shared" si="6"/>
        <v>In-store</v>
      </c>
      <c r="V9149" s="4" t="str">
        <f t="shared" si="7"/>
        <v>UNKNOWN</v>
      </c>
      <c r="W9149" s="4">
        <f t="shared" ref="W9149:Y9149" si="9156">IF(OR(J9149 = "ERROR", J9149 = ""), "UNKNOWN", J9149)</f>
        <v>1</v>
      </c>
      <c r="X9149" s="4">
        <f t="shared" si="9156"/>
        <v>4</v>
      </c>
      <c r="Y9149" s="4">
        <f t="shared" si="9156"/>
        <v>4</v>
      </c>
      <c r="Z9149" s="7">
        <f t="shared" si="9"/>
        <v>45252</v>
      </c>
    </row>
    <row r="9150">
      <c r="A9150" s="1" t="s">
        <v>9187</v>
      </c>
      <c r="B9150" s="1" t="s">
        <v>36</v>
      </c>
      <c r="C9150" s="1">
        <v>5.0</v>
      </c>
      <c r="D9150" s="1">
        <v>5.0</v>
      </c>
      <c r="E9150" s="1">
        <v>25.0</v>
      </c>
      <c r="G9150" s="1" t="s">
        <v>24</v>
      </c>
      <c r="H9150" s="2">
        <v>45142.0</v>
      </c>
      <c r="J9150" s="3">
        <f t="shared" si="2"/>
        <v>5</v>
      </c>
      <c r="K9150" s="4">
        <f t="shared" si="3"/>
        <v>5</v>
      </c>
      <c r="L9150" s="4">
        <f t="shared" si="4"/>
        <v>25</v>
      </c>
      <c r="S9150" s="1" t="s">
        <v>9187</v>
      </c>
      <c r="T9150" s="4" t="str">
        <f t="shared" si="5"/>
        <v>Salad</v>
      </c>
      <c r="U9150" s="4" t="str">
        <f t="shared" si="6"/>
        <v>Takeaway</v>
      </c>
      <c r="V9150" s="4" t="str">
        <f t="shared" si="7"/>
        <v>UNKNOWN</v>
      </c>
      <c r="W9150" s="4">
        <f t="shared" ref="W9150:Y9150" si="9157">IF(OR(J9150 = "ERROR", J9150 = ""), "UNKNOWN", J9150)</f>
        <v>5</v>
      </c>
      <c r="X9150" s="4">
        <f t="shared" si="9157"/>
        <v>5</v>
      </c>
      <c r="Y9150" s="4">
        <f t="shared" si="9157"/>
        <v>25</v>
      </c>
      <c r="Z9150" s="5">
        <f t="shared" si="9"/>
        <v>45142</v>
      </c>
    </row>
    <row r="9151">
      <c r="A9151" s="1" t="s">
        <v>9188</v>
      </c>
      <c r="B9151" s="1" t="s">
        <v>55</v>
      </c>
      <c r="C9151" s="1">
        <v>4.0</v>
      </c>
      <c r="D9151" s="1">
        <v>3.0</v>
      </c>
      <c r="E9151" s="1" t="s">
        <v>25</v>
      </c>
      <c r="F9151" s="1" t="s">
        <v>28</v>
      </c>
      <c r="H9151" s="2">
        <v>45024.0</v>
      </c>
      <c r="J9151" s="3">
        <f t="shared" si="2"/>
        <v>4</v>
      </c>
      <c r="K9151" s="4">
        <f t="shared" si="3"/>
        <v>3</v>
      </c>
      <c r="L9151" s="4">
        <f t="shared" si="4"/>
        <v>12</v>
      </c>
      <c r="S9151" s="1" t="s">
        <v>9188</v>
      </c>
      <c r="T9151" s="4" t="str">
        <f t="shared" si="5"/>
        <v>Juice</v>
      </c>
      <c r="U9151" s="4" t="str">
        <f t="shared" si="6"/>
        <v>UNKNOWN</v>
      </c>
      <c r="V9151" s="4" t="str">
        <f t="shared" si="7"/>
        <v>Cash</v>
      </c>
      <c r="W9151" s="4">
        <f t="shared" ref="W9151:Y9151" si="9158">IF(OR(J9151 = "ERROR", J9151 = ""), "UNKNOWN", J9151)</f>
        <v>4</v>
      </c>
      <c r="X9151" s="4">
        <f t="shared" si="9158"/>
        <v>3</v>
      </c>
      <c r="Y9151" s="4">
        <f t="shared" si="9158"/>
        <v>12</v>
      </c>
      <c r="Z9151" s="5">
        <f t="shared" si="9"/>
        <v>45024</v>
      </c>
    </row>
    <row r="9152">
      <c r="A9152" s="1" t="s">
        <v>9189</v>
      </c>
      <c r="B9152" s="1" t="s">
        <v>30</v>
      </c>
      <c r="C9152" s="1">
        <v>4.0</v>
      </c>
      <c r="D9152" s="1">
        <v>5.0</v>
      </c>
      <c r="E9152" s="1" t="s">
        <v>30</v>
      </c>
      <c r="F9152" s="1" t="s">
        <v>39</v>
      </c>
      <c r="H9152" s="2">
        <v>44964.0</v>
      </c>
      <c r="J9152" s="3">
        <f t="shared" si="2"/>
        <v>4</v>
      </c>
      <c r="K9152" s="4">
        <f t="shared" si="3"/>
        <v>5</v>
      </c>
      <c r="L9152" s="4">
        <f t="shared" si="4"/>
        <v>20</v>
      </c>
      <c r="S9152" s="1" t="s">
        <v>9189</v>
      </c>
      <c r="T9152" s="4" t="str">
        <f t="shared" si="5"/>
        <v>UNKNOWN</v>
      </c>
      <c r="U9152" s="4" t="str">
        <f t="shared" si="6"/>
        <v>UNKNOWN</v>
      </c>
      <c r="V9152" s="4" t="str">
        <f t="shared" si="7"/>
        <v>Digital Wallet</v>
      </c>
      <c r="W9152" s="4">
        <f t="shared" ref="W9152:Y9152" si="9159">IF(OR(J9152 = "ERROR", J9152 = ""), "UNKNOWN", J9152)</f>
        <v>4</v>
      </c>
      <c r="X9152" s="4">
        <f t="shared" si="9159"/>
        <v>5</v>
      </c>
      <c r="Y9152" s="4">
        <f t="shared" si="9159"/>
        <v>20</v>
      </c>
      <c r="Z9152" s="5">
        <f t="shared" si="9"/>
        <v>44964</v>
      </c>
    </row>
    <row r="9153">
      <c r="A9153" s="1" t="s">
        <v>9190</v>
      </c>
      <c r="B9153" s="1" t="s">
        <v>36</v>
      </c>
      <c r="C9153" s="1">
        <v>1.0</v>
      </c>
      <c r="D9153" s="1">
        <v>5.0</v>
      </c>
      <c r="E9153" s="1">
        <v>5.0</v>
      </c>
      <c r="F9153" s="1" t="s">
        <v>28</v>
      </c>
      <c r="H9153" s="2">
        <v>44985.0</v>
      </c>
      <c r="J9153" s="3">
        <f t="shared" si="2"/>
        <v>1</v>
      </c>
      <c r="K9153" s="4">
        <f t="shared" si="3"/>
        <v>5</v>
      </c>
      <c r="L9153" s="4">
        <f t="shared" si="4"/>
        <v>5</v>
      </c>
      <c r="S9153" s="1" t="s">
        <v>9190</v>
      </c>
      <c r="T9153" s="4" t="str">
        <f t="shared" si="5"/>
        <v>Salad</v>
      </c>
      <c r="U9153" s="4" t="str">
        <f t="shared" si="6"/>
        <v>UNKNOWN</v>
      </c>
      <c r="V9153" s="4" t="str">
        <f t="shared" si="7"/>
        <v>Cash</v>
      </c>
      <c r="W9153" s="4">
        <f t="shared" ref="W9153:Y9153" si="9160">IF(OR(J9153 = "ERROR", J9153 = ""), "UNKNOWN", J9153)</f>
        <v>1</v>
      </c>
      <c r="X9153" s="4">
        <f t="shared" si="9160"/>
        <v>5</v>
      </c>
      <c r="Y9153" s="4">
        <f t="shared" si="9160"/>
        <v>5</v>
      </c>
      <c r="Z9153" s="5">
        <f t="shared" si="9"/>
        <v>44985</v>
      </c>
    </row>
    <row r="9154">
      <c r="A9154" s="1" t="s">
        <v>9191</v>
      </c>
      <c r="B9154" s="1" t="s">
        <v>27</v>
      </c>
      <c r="C9154" s="1">
        <v>3.0</v>
      </c>
      <c r="D9154" s="1">
        <v>3.0</v>
      </c>
      <c r="E9154" s="1">
        <v>9.0</v>
      </c>
      <c r="F9154" s="1" t="s">
        <v>39</v>
      </c>
      <c r="G9154" s="1" t="s">
        <v>25</v>
      </c>
      <c r="H9154" s="2">
        <v>44939.0</v>
      </c>
      <c r="J9154" s="3">
        <f t="shared" si="2"/>
        <v>3</v>
      </c>
      <c r="K9154" s="4">
        <f t="shared" si="3"/>
        <v>3</v>
      </c>
      <c r="L9154" s="4">
        <f t="shared" si="4"/>
        <v>9</v>
      </c>
      <c r="S9154" s="1" t="s">
        <v>9191</v>
      </c>
      <c r="T9154" s="4" t="str">
        <f t="shared" si="5"/>
        <v>Cake</v>
      </c>
      <c r="U9154" s="4" t="str">
        <f t="shared" si="6"/>
        <v>UNKNOWN</v>
      </c>
      <c r="V9154" s="4" t="str">
        <f t="shared" si="7"/>
        <v>Digital Wallet</v>
      </c>
      <c r="W9154" s="4">
        <f t="shared" ref="W9154:Y9154" si="9161">IF(OR(J9154 = "ERROR", J9154 = ""), "UNKNOWN", J9154)</f>
        <v>3</v>
      </c>
      <c r="X9154" s="4">
        <f t="shared" si="9161"/>
        <v>3</v>
      </c>
      <c r="Y9154" s="4">
        <f t="shared" si="9161"/>
        <v>9</v>
      </c>
      <c r="Z9154" s="5">
        <f t="shared" si="9"/>
        <v>44939</v>
      </c>
    </row>
    <row r="9155">
      <c r="A9155" s="1" t="s">
        <v>9192</v>
      </c>
      <c r="C9155" s="1">
        <v>5.0</v>
      </c>
      <c r="D9155" s="1">
        <v>1.0</v>
      </c>
      <c r="E9155" s="1">
        <v>5.0</v>
      </c>
      <c r="F9155" s="1" t="s">
        <v>30</v>
      </c>
      <c r="H9155" s="2">
        <v>45153.0</v>
      </c>
      <c r="J9155" s="3">
        <f t="shared" si="2"/>
        <v>5</v>
      </c>
      <c r="K9155" s="4">
        <f t="shared" si="3"/>
        <v>1</v>
      </c>
      <c r="L9155" s="4">
        <f t="shared" si="4"/>
        <v>5</v>
      </c>
      <c r="S9155" s="1" t="s">
        <v>9192</v>
      </c>
      <c r="T9155" s="4" t="str">
        <f t="shared" si="5"/>
        <v>UNKNOWN</v>
      </c>
      <c r="U9155" s="4" t="str">
        <f t="shared" si="6"/>
        <v>UNKNOWN</v>
      </c>
      <c r="V9155" s="4" t="str">
        <f t="shared" si="7"/>
        <v>UNKNOWN</v>
      </c>
      <c r="W9155" s="4">
        <f t="shared" ref="W9155:Y9155" si="9162">IF(OR(J9155 = "ERROR", J9155 = ""), "UNKNOWN", J9155)</f>
        <v>5</v>
      </c>
      <c r="X9155" s="4">
        <f t="shared" si="9162"/>
        <v>1</v>
      </c>
      <c r="Y9155" s="4">
        <f t="shared" si="9162"/>
        <v>5</v>
      </c>
      <c r="Z9155" s="5">
        <f t="shared" si="9"/>
        <v>45153</v>
      </c>
    </row>
    <row r="9156">
      <c r="A9156" s="1" t="s">
        <v>9193</v>
      </c>
      <c r="B9156" s="1" t="s">
        <v>55</v>
      </c>
      <c r="C9156" s="1">
        <v>2.0</v>
      </c>
      <c r="D9156" s="1">
        <v>3.0</v>
      </c>
      <c r="E9156" s="1">
        <v>6.0</v>
      </c>
      <c r="G9156" s="1" t="s">
        <v>29</v>
      </c>
      <c r="H9156" s="2">
        <v>45203.0</v>
      </c>
      <c r="J9156" s="3">
        <f t="shared" si="2"/>
        <v>2</v>
      </c>
      <c r="K9156" s="4">
        <f t="shared" si="3"/>
        <v>3</v>
      </c>
      <c r="L9156" s="4">
        <f t="shared" si="4"/>
        <v>6</v>
      </c>
      <c r="S9156" s="1" t="s">
        <v>9193</v>
      </c>
      <c r="T9156" s="4" t="str">
        <f t="shared" si="5"/>
        <v>Juice</v>
      </c>
      <c r="U9156" s="4" t="str">
        <f t="shared" si="6"/>
        <v>In-store</v>
      </c>
      <c r="V9156" s="4" t="str">
        <f t="shared" si="7"/>
        <v>UNKNOWN</v>
      </c>
      <c r="W9156" s="4">
        <f t="shared" ref="W9156:Y9156" si="9163">IF(OR(J9156 = "ERROR", J9156 = ""), "UNKNOWN", J9156)</f>
        <v>2</v>
      </c>
      <c r="X9156" s="4">
        <f t="shared" si="9163"/>
        <v>3</v>
      </c>
      <c r="Y9156" s="4">
        <f t="shared" si="9163"/>
        <v>6</v>
      </c>
      <c r="Z9156" s="5">
        <f t="shared" si="9"/>
        <v>45203</v>
      </c>
    </row>
    <row r="9157">
      <c r="A9157" s="1" t="s">
        <v>9194</v>
      </c>
      <c r="B9157" s="1" t="s">
        <v>32</v>
      </c>
      <c r="C9157" s="1">
        <v>2.0</v>
      </c>
      <c r="D9157" s="1">
        <v>1.0</v>
      </c>
      <c r="F9157" s="1" t="s">
        <v>28</v>
      </c>
      <c r="H9157" s="1" t="s">
        <v>30</v>
      </c>
      <c r="J9157" s="3">
        <f t="shared" si="2"/>
        <v>2</v>
      </c>
      <c r="K9157" s="4">
        <f t="shared" si="3"/>
        <v>1</v>
      </c>
      <c r="L9157" s="4">
        <f t="shared" si="4"/>
        <v>2</v>
      </c>
      <c r="S9157" s="1" t="s">
        <v>9194</v>
      </c>
      <c r="T9157" s="4" t="str">
        <f t="shared" si="5"/>
        <v>Cookie</v>
      </c>
      <c r="U9157" s="4" t="str">
        <f t="shared" si="6"/>
        <v>UNKNOWN</v>
      </c>
      <c r="V9157" s="4" t="str">
        <f t="shared" si="7"/>
        <v>Cash</v>
      </c>
      <c r="W9157" s="4">
        <f t="shared" ref="W9157:Y9157" si="9164">IF(OR(J9157 = "ERROR", J9157 = ""), "UNKNOWN", J9157)</f>
        <v>2</v>
      </c>
      <c r="X9157" s="4">
        <f t="shared" si="9164"/>
        <v>1</v>
      </c>
      <c r="Y9157" s="4">
        <f t="shared" si="9164"/>
        <v>2</v>
      </c>
      <c r="Z9157" s="4" t="str">
        <f t="shared" si="9"/>
        <v>UNKNOWN</v>
      </c>
    </row>
    <row r="9158">
      <c r="A9158" s="1" t="s">
        <v>9195</v>
      </c>
      <c r="B9158" s="1" t="s">
        <v>55</v>
      </c>
      <c r="C9158" s="1">
        <v>1.0</v>
      </c>
      <c r="D9158" s="1">
        <v>3.0</v>
      </c>
      <c r="E9158" s="1">
        <v>3.0</v>
      </c>
      <c r="F9158" s="1" t="s">
        <v>39</v>
      </c>
      <c r="H9158" s="6">
        <v>45215.0</v>
      </c>
      <c r="J9158" s="3">
        <f t="shared" si="2"/>
        <v>1</v>
      </c>
      <c r="K9158" s="4">
        <f t="shared" si="3"/>
        <v>3</v>
      </c>
      <c r="L9158" s="4">
        <f t="shared" si="4"/>
        <v>3</v>
      </c>
      <c r="S9158" s="1" t="s">
        <v>9195</v>
      </c>
      <c r="T9158" s="4" t="str">
        <f t="shared" si="5"/>
        <v>Juice</v>
      </c>
      <c r="U9158" s="4" t="str">
        <f t="shared" si="6"/>
        <v>UNKNOWN</v>
      </c>
      <c r="V9158" s="4" t="str">
        <f t="shared" si="7"/>
        <v>Digital Wallet</v>
      </c>
      <c r="W9158" s="4">
        <f t="shared" ref="W9158:Y9158" si="9165">IF(OR(J9158 = "ERROR", J9158 = ""), "UNKNOWN", J9158)</f>
        <v>1</v>
      </c>
      <c r="X9158" s="4">
        <f t="shared" si="9165"/>
        <v>3</v>
      </c>
      <c r="Y9158" s="4">
        <f t="shared" si="9165"/>
        <v>3</v>
      </c>
      <c r="Z9158" s="7">
        <f t="shared" si="9"/>
        <v>45215</v>
      </c>
    </row>
    <row r="9159">
      <c r="A9159" s="1" t="s">
        <v>9196</v>
      </c>
      <c r="B9159" s="1" t="s">
        <v>27</v>
      </c>
      <c r="D9159" s="1">
        <v>3.0</v>
      </c>
      <c r="E9159" s="1">
        <v>3.0</v>
      </c>
      <c r="G9159" s="1" t="s">
        <v>24</v>
      </c>
      <c r="H9159" s="2">
        <v>44955.0</v>
      </c>
      <c r="J9159" s="3">
        <f t="shared" si="2"/>
        <v>1</v>
      </c>
      <c r="K9159" s="4">
        <f t="shared" si="3"/>
        <v>3</v>
      </c>
      <c r="L9159" s="4">
        <f t="shared" si="4"/>
        <v>3</v>
      </c>
      <c r="S9159" s="1" t="s">
        <v>9196</v>
      </c>
      <c r="T9159" s="4" t="str">
        <f t="shared" si="5"/>
        <v>Cake</v>
      </c>
      <c r="U9159" s="4" t="str">
        <f t="shared" si="6"/>
        <v>Takeaway</v>
      </c>
      <c r="V9159" s="4" t="str">
        <f t="shared" si="7"/>
        <v>UNKNOWN</v>
      </c>
      <c r="W9159" s="4">
        <f t="shared" ref="W9159:Y9159" si="9166">IF(OR(J9159 = "ERROR", J9159 = ""), "UNKNOWN", J9159)</f>
        <v>1</v>
      </c>
      <c r="X9159" s="4">
        <f t="shared" si="9166"/>
        <v>3</v>
      </c>
      <c r="Y9159" s="4">
        <f t="shared" si="9166"/>
        <v>3</v>
      </c>
      <c r="Z9159" s="5">
        <f t="shared" si="9"/>
        <v>44955</v>
      </c>
    </row>
    <row r="9160">
      <c r="A9160" s="1" t="s">
        <v>9197</v>
      </c>
      <c r="B9160" s="1" t="s">
        <v>44</v>
      </c>
      <c r="C9160" s="1">
        <v>1.0</v>
      </c>
      <c r="D9160" s="1">
        <v>4.0</v>
      </c>
      <c r="E9160" s="1">
        <v>4.0</v>
      </c>
      <c r="F9160" s="1" t="s">
        <v>39</v>
      </c>
      <c r="H9160" s="6">
        <v>45258.0</v>
      </c>
      <c r="J9160" s="3">
        <f t="shared" si="2"/>
        <v>1</v>
      </c>
      <c r="K9160" s="4">
        <f t="shared" si="3"/>
        <v>4</v>
      </c>
      <c r="L9160" s="4">
        <f t="shared" si="4"/>
        <v>4</v>
      </c>
      <c r="S9160" s="1" t="s">
        <v>9197</v>
      </c>
      <c r="T9160" s="4" t="str">
        <f t="shared" si="5"/>
        <v>Sandwich</v>
      </c>
      <c r="U9160" s="4" t="str">
        <f t="shared" si="6"/>
        <v>UNKNOWN</v>
      </c>
      <c r="V9160" s="4" t="str">
        <f t="shared" si="7"/>
        <v>Digital Wallet</v>
      </c>
      <c r="W9160" s="4">
        <f t="shared" ref="W9160:Y9160" si="9167">IF(OR(J9160 = "ERROR", J9160 = ""), "UNKNOWN", J9160)</f>
        <v>1</v>
      </c>
      <c r="X9160" s="4">
        <f t="shared" si="9167"/>
        <v>4</v>
      </c>
      <c r="Y9160" s="4">
        <f t="shared" si="9167"/>
        <v>4</v>
      </c>
      <c r="Z9160" s="7">
        <f t="shared" si="9"/>
        <v>45258</v>
      </c>
    </row>
    <row r="9161">
      <c r="A9161" s="1" t="s">
        <v>9198</v>
      </c>
      <c r="B9161" s="1" t="s">
        <v>41</v>
      </c>
      <c r="C9161" s="1">
        <v>2.0</v>
      </c>
      <c r="D9161" s="1">
        <v>4.0</v>
      </c>
      <c r="E9161" s="1">
        <v>8.0</v>
      </c>
      <c r="F9161" s="1" t="s">
        <v>23</v>
      </c>
      <c r="H9161" s="2">
        <v>45131.0</v>
      </c>
      <c r="J9161" s="3">
        <f t="shared" si="2"/>
        <v>2</v>
      </c>
      <c r="K9161" s="4">
        <f t="shared" si="3"/>
        <v>4</v>
      </c>
      <c r="L9161" s="4">
        <f t="shared" si="4"/>
        <v>8</v>
      </c>
      <c r="S9161" s="1" t="s">
        <v>9198</v>
      </c>
      <c r="T9161" s="4" t="str">
        <f t="shared" si="5"/>
        <v>Smoothie</v>
      </c>
      <c r="U9161" s="4" t="str">
        <f t="shared" si="6"/>
        <v>UNKNOWN</v>
      </c>
      <c r="V9161" s="4" t="str">
        <f t="shared" si="7"/>
        <v>Credit Card</v>
      </c>
      <c r="W9161" s="4">
        <f t="shared" ref="W9161:Y9161" si="9168">IF(OR(J9161 = "ERROR", J9161 = ""), "UNKNOWN", J9161)</f>
        <v>2</v>
      </c>
      <c r="X9161" s="4">
        <f t="shared" si="9168"/>
        <v>4</v>
      </c>
      <c r="Y9161" s="4">
        <f t="shared" si="9168"/>
        <v>8</v>
      </c>
      <c r="Z9161" s="5">
        <f t="shared" si="9"/>
        <v>45131</v>
      </c>
    </row>
    <row r="9162">
      <c r="A9162" s="1" t="s">
        <v>9199</v>
      </c>
      <c r="B9162" s="1" t="s">
        <v>36</v>
      </c>
      <c r="C9162" s="1">
        <v>4.0</v>
      </c>
      <c r="D9162" s="1">
        <v>5.0</v>
      </c>
      <c r="E9162" s="1">
        <v>20.0</v>
      </c>
      <c r="F9162" s="1" t="s">
        <v>28</v>
      </c>
      <c r="H9162" s="2">
        <v>44991.0</v>
      </c>
      <c r="J9162" s="3">
        <f t="shared" si="2"/>
        <v>4</v>
      </c>
      <c r="K9162" s="4">
        <f t="shared" si="3"/>
        <v>5</v>
      </c>
      <c r="L9162" s="4">
        <f t="shared" si="4"/>
        <v>20</v>
      </c>
      <c r="S9162" s="1" t="s">
        <v>9199</v>
      </c>
      <c r="T9162" s="4" t="str">
        <f t="shared" si="5"/>
        <v>Salad</v>
      </c>
      <c r="U9162" s="4" t="str">
        <f t="shared" si="6"/>
        <v>UNKNOWN</v>
      </c>
      <c r="V9162" s="4" t="str">
        <f t="shared" si="7"/>
        <v>Cash</v>
      </c>
      <c r="W9162" s="4">
        <f t="shared" ref="W9162:Y9162" si="9169">IF(OR(J9162 = "ERROR", J9162 = ""), "UNKNOWN", J9162)</f>
        <v>4</v>
      </c>
      <c r="X9162" s="4">
        <f t="shared" si="9169"/>
        <v>5</v>
      </c>
      <c r="Y9162" s="4">
        <f t="shared" si="9169"/>
        <v>20</v>
      </c>
      <c r="Z9162" s="5">
        <f t="shared" si="9"/>
        <v>44991</v>
      </c>
    </row>
    <row r="9163">
      <c r="A9163" s="1" t="s">
        <v>9200</v>
      </c>
      <c r="B9163" s="1" t="s">
        <v>22</v>
      </c>
      <c r="C9163" s="1">
        <v>1.0</v>
      </c>
      <c r="D9163" s="1">
        <v>2.0</v>
      </c>
      <c r="E9163" s="1">
        <v>2.0</v>
      </c>
      <c r="F9163" s="1" t="s">
        <v>25</v>
      </c>
      <c r="H9163" s="2">
        <v>45064.0</v>
      </c>
      <c r="J9163" s="3">
        <f t="shared" si="2"/>
        <v>1</v>
      </c>
      <c r="K9163" s="4">
        <f t="shared" si="3"/>
        <v>2</v>
      </c>
      <c r="L9163" s="4">
        <f t="shared" si="4"/>
        <v>2</v>
      </c>
      <c r="S9163" s="1" t="s">
        <v>9200</v>
      </c>
      <c r="T9163" s="4" t="str">
        <f t="shared" si="5"/>
        <v>Coffee</v>
      </c>
      <c r="U9163" s="4" t="str">
        <f t="shared" si="6"/>
        <v>UNKNOWN</v>
      </c>
      <c r="V9163" s="4" t="str">
        <f t="shared" si="7"/>
        <v>UNKNOWN</v>
      </c>
      <c r="W9163" s="4">
        <f t="shared" ref="W9163:Y9163" si="9170">IF(OR(J9163 = "ERROR", J9163 = ""), "UNKNOWN", J9163)</f>
        <v>1</v>
      </c>
      <c r="X9163" s="4">
        <f t="shared" si="9170"/>
        <v>2</v>
      </c>
      <c r="Y9163" s="4">
        <f t="shared" si="9170"/>
        <v>2</v>
      </c>
      <c r="Z9163" s="5">
        <f t="shared" si="9"/>
        <v>45064</v>
      </c>
    </row>
    <row r="9164">
      <c r="A9164" s="1" t="s">
        <v>9201</v>
      </c>
      <c r="B9164" s="1" t="s">
        <v>36</v>
      </c>
      <c r="C9164" s="1">
        <v>2.0</v>
      </c>
      <c r="D9164" s="1">
        <v>5.0</v>
      </c>
      <c r="E9164" s="1">
        <v>10.0</v>
      </c>
      <c r="G9164" s="1" t="s">
        <v>29</v>
      </c>
      <c r="H9164" s="2">
        <v>45269.0</v>
      </c>
      <c r="J9164" s="3">
        <f t="shared" si="2"/>
        <v>2</v>
      </c>
      <c r="K9164" s="4">
        <f t="shared" si="3"/>
        <v>5</v>
      </c>
      <c r="L9164" s="4">
        <f t="shared" si="4"/>
        <v>10</v>
      </c>
      <c r="S9164" s="1" t="s">
        <v>9201</v>
      </c>
      <c r="T9164" s="4" t="str">
        <f t="shared" si="5"/>
        <v>Salad</v>
      </c>
      <c r="U9164" s="4" t="str">
        <f t="shared" si="6"/>
        <v>In-store</v>
      </c>
      <c r="V9164" s="4" t="str">
        <f t="shared" si="7"/>
        <v>UNKNOWN</v>
      </c>
      <c r="W9164" s="4">
        <f t="shared" ref="W9164:Y9164" si="9171">IF(OR(J9164 = "ERROR", J9164 = ""), "UNKNOWN", J9164)</f>
        <v>2</v>
      </c>
      <c r="X9164" s="4">
        <f t="shared" si="9171"/>
        <v>5</v>
      </c>
      <c r="Y9164" s="4">
        <f t="shared" si="9171"/>
        <v>10</v>
      </c>
      <c r="Z9164" s="5">
        <f t="shared" si="9"/>
        <v>45269</v>
      </c>
    </row>
    <row r="9165">
      <c r="A9165" s="1" t="s">
        <v>9202</v>
      </c>
      <c r="C9165" s="1">
        <v>5.0</v>
      </c>
      <c r="D9165" s="1">
        <v>5.0</v>
      </c>
      <c r="E9165" s="1">
        <v>25.0</v>
      </c>
      <c r="F9165" s="1" t="s">
        <v>23</v>
      </c>
      <c r="G9165" s="1" t="s">
        <v>29</v>
      </c>
      <c r="H9165" s="2">
        <v>45008.0</v>
      </c>
      <c r="J9165" s="3">
        <f t="shared" si="2"/>
        <v>5</v>
      </c>
      <c r="K9165" s="4">
        <f t="shared" si="3"/>
        <v>5</v>
      </c>
      <c r="L9165" s="4">
        <f t="shared" si="4"/>
        <v>25</v>
      </c>
      <c r="S9165" s="1" t="s">
        <v>9202</v>
      </c>
      <c r="T9165" s="4" t="str">
        <f t="shared" si="5"/>
        <v>UNKNOWN</v>
      </c>
      <c r="U9165" s="4" t="str">
        <f t="shared" si="6"/>
        <v>In-store</v>
      </c>
      <c r="V9165" s="4" t="str">
        <f t="shared" si="7"/>
        <v>Credit Card</v>
      </c>
      <c r="W9165" s="4">
        <f t="shared" ref="W9165:Y9165" si="9172">IF(OR(J9165 = "ERROR", J9165 = ""), "UNKNOWN", J9165)</f>
        <v>5</v>
      </c>
      <c r="X9165" s="4">
        <f t="shared" si="9172"/>
        <v>5</v>
      </c>
      <c r="Y9165" s="4">
        <f t="shared" si="9172"/>
        <v>25</v>
      </c>
      <c r="Z9165" s="5">
        <f t="shared" si="9"/>
        <v>45008</v>
      </c>
    </row>
    <row r="9166">
      <c r="A9166" s="1" t="s">
        <v>9203</v>
      </c>
      <c r="B9166" s="1" t="s">
        <v>36</v>
      </c>
      <c r="C9166" s="1">
        <v>4.0</v>
      </c>
      <c r="D9166" s="1">
        <v>5.0</v>
      </c>
      <c r="E9166" s="1">
        <v>20.0</v>
      </c>
      <c r="F9166" s="1" t="s">
        <v>23</v>
      </c>
      <c r="G9166" s="1" t="s">
        <v>24</v>
      </c>
      <c r="H9166" s="2">
        <v>45033.0</v>
      </c>
      <c r="J9166" s="3">
        <f t="shared" si="2"/>
        <v>4</v>
      </c>
      <c r="K9166" s="4">
        <f t="shared" si="3"/>
        <v>5</v>
      </c>
      <c r="L9166" s="4">
        <f t="shared" si="4"/>
        <v>20</v>
      </c>
      <c r="S9166" s="1" t="s">
        <v>9203</v>
      </c>
      <c r="T9166" s="4" t="str">
        <f t="shared" si="5"/>
        <v>Salad</v>
      </c>
      <c r="U9166" s="4" t="str">
        <f t="shared" si="6"/>
        <v>Takeaway</v>
      </c>
      <c r="V9166" s="4" t="str">
        <f t="shared" si="7"/>
        <v>Credit Card</v>
      </c>
      <c r="W9166" s="4">
        <f t="shared" ref="W9166:Y9166" si="9173">IF(OR(J9166 = "ERROR", J9166 = ""), "UNKNOWN", J9166)</f>
        <v>4</v>
      </c>
      <c r="X9166" s="4">
        <f t="shared" si="9173"/>
        <v>5</v>
      </c>
      <c r="Y9166" s="4">
        <f t="shared" si="9173"/>
        <v>20</v>
      </c>
      <c r="Z9166" s="5">
        <f t="shared" si="9"/>
        <v>45033</v>
      </c>
    </row>
    <row r="9167">
      <c r="A9167" s="1" t="s">
        <v>9204</v>
      </c>
      <c r="B9167" s="1" t="s">
        <v>41</v>
      </c>
      <c r="C9167" s="1">
        <v>3.0</v>
      </c>
      <c r="D9167" s="1">
        <v>4.0</v>
      </c>
      <c r="E9167" s="1">
        <v>12.0</v>
      </c>
      <c r="F9167" s="1" t="s">
        <v>23</v>
      </c>
      <c r="H9167" s="2">
        <v>45035.0</v>
      </c>
      <c r="J9167" s="3">
        <f t="shared" si="2"/>
        <v>3</v>
      </c>
      <c r="K9167" s="4">
        <f t="shared" si="3"/>
        <v>4</v>
      </c>
      <c r="L9167" s="4">
        <f t="shared" si="4"/>
        <v>12</v>
      </c>
      <c r="S9167" s="1" t="s">
        <v>9204</v>
      </c>
      <c r="T9167" s="4" t="str">
        <f t="shared" si="5"/>
        <v>Smoothie</v>
      </c>
      <c r="U9167" s="4" t="str">
        <f t="shared" si="6"/>
        <v>UNKNOWN</v>
      </c>
      <c r="V9167" s="4" t="str">
        <f t="shared" si="7"/>
        <v>Credit Card</v>
      </c>
      <c r="W9167" s="4">
        <f t="shared" ref="W9167:Y9167" si="9174">IF(OR(J9167 = "ERROR", J9167 = ""), "UNKNOWN", J9167)</f>
        <v>3</v>
      </c>
      <c r="X9167" s="4">
        <f t="shared" si="9174"/>
        <v>4</v>
      </c>
      <c r="Y9167" s="4">
        <f t="shared" si="9174"/>
        <v>12</v>
      </c>
      <c r="Z9167" s="5">
        <f t="shared" si="9"/>
        <v>45035</v>
      </c>
    </row>
    <row r="9168">
      <c r="A9168" s="1" t="s">
        <v>9205</v>
      </c>
      <c r="B9168" s="1" t="s">
        <v>36</v>
      </c>
      <c r="C9168" s="1">
        <v>2.0</v>
      </c>
      <c r="D9168" s="1">
        <v>5.0</v>
      </c>
      <c r="E9168" s="1">
        <v>10.0</v>
      </c>
      <c r="F9168" s="1" t="s">
        <v>23</v>
      </c>
      <c r="G9168" s="1" t="s">
        <v>29</v>
      </c>
      <c r="H9168" s="2">
        <v>45165.0</v>
      </c>
      <c r="J9168" s="3">
        <f t="shared" si="2"/>
        <v>2</v>
      </c>
      <c r="K9168" s="4">
        <f t="shared" si="3"/>
        <v>5</v>
      </c>
      <c r="L9168" s="4">
        <f t="shared" si="4"/>
        <v>10</v>
      </c>
      <c r="S9168" s="1" t="s">
        <v>9205</v>
      </c>
      <c r="T9168" s="4" t="str">
        <f t="shared" si="5"/>
        <v>Salad</v>
      </c>
      <c r="U9168" s="4" t="str">
        <f t="shared" si="6"/>
        <v>In-store</v>
      </c>
      <c r="V9168" s="4" t="str">
        <f t="shared" si="7"/>
        <v>Credit Card</v>
      </c>
      <c r="W9168" s="4">
        <f t="shared" ref="W9168:Y9168" si="9175">IF(OR(J9168 = "ERROR", J9168 = ""), "UNKNOWN", J9168)</f>
        <v>2</v>
      </c>
      <c r="X9168" s="4">
        <f t="shared" si="9175"/>
        <v>5</v>
      </c>
      <c r="Y9168" s="4">
        <f t="shared" si="9175"/>
        <v>10</v>
      </c>
      <c r="Z9168" s="5">
        <f t="shared" si="9"/>
        <v>45165</v>
      </c>
    </row>
    <row r="9169">
      <c r="A9169" s="1" t="s">
        <v>9206</v>
      </c>
      <c r="B9169" s="1" t="s">
        <v>32</v>
      </c>
      <c r="C9169" s="1">
        <v>2.0</v>
      </c>
      <c r="D9169" s="1">
        <v>1.0</v>
      </c>
      <c r="E9169" s="1">
        <v>2.0</v>
      </c>
      <c r="G9169" s="1" t="s">
        <v>24</v>
      </c>
      <c r="H9169" s="1" t="s">
        <v>30</v>
      </c>
      <c r="J9169" s="3">
        <f t="shared" si="2"/>
        <v>2</v>
      </c>
      <c r="K9169" s="4">
        <f t="shared" si="3"/>
        <v>1</v>
      </c>
      <c r="L9169" s="4">
        <f t="shared" si="4"/>
        <v>2</v>
      </c>
      <c r="S9169" s="1" t="s">
        <v>9206</v>
      </c>
      <c r="T9169" s="4" t="str">
        <f t="shared" si="5"/>
        <v>Cookie</v>
      </c>
      <c r="U9169" s="4" t="str">
        <f t="shared" si="6"/>
        <v>Takeaway</v>
      </c>
      <c r="V9169" s="4" t="str">
        <f t="shared" si="7"/>
        <v>UNKNOWN</v>
      </c>
      <c r="W9169" s="4">
        <f t="shared" ref="W9169:Y9169" si="9176">IF(OR(J9169 = "ERROR", J9169 = ""), "UNKNOWN", J9169)</f>
        <v>2</v>
      </c>
      <c r="X9169" s="4">
        <f t="shared" si="9176"/>
        <v>1</v>
      </c>
      <c r="Y9169" s="4">
        <f t="shared" si="9176"/>
        <v>2</v>
      </c>
      <c r="Z9169" s="4" t="str">
        <f t="shared" si="9"/>
        <v>UNKNOWN</v>
      </c>
    </row>
    <row r="9170">
      <c r="A9170" s="1" t="s">
        <v>9207</v>
      </c>
      <c r="B9170" s="1" t="s">
        <v>22</v>
      </c>
      <c r="C9170" s="1">
        <v>2.0</v>
      </c>
      <c r="D9170" s="1">
        <v>2.0</v>
      </c>
      <c r="E9170" s="1">
        <v>4.0</v>
      </c>
      <c r="F9170" s="1" t="s">
        <v>28</v>
      </c>
      <c r="G9170" s="1" t="s">
        <v>29</v>
      </c>
      <c r="H9170" s="1" t="s">
        <v>25</v>
      </c>
      <c r="J9170" s="3">
        <f t="shared" si="2"/>
        <v>2</v>
      </c>
      <c r="K9170" s="4">
        <f t="shared" si="3"/>
        <v>2</v>
      </c>
      <c r="L9170" s="4">
        <f t="shared" si="4"/>
        <v>4</v>
      </c>
      <c r="S9170" s="1" t="s">
        <v>9207</v>
      </c>
      <c r="T9170" s="4" t="str">
        <f t="shared" si="5"/>
        <v>Coffee</v>
      </c>
      <c r="U9170" s="4" t="str">
        <f t="shared" si="6"/>
        <v>In-store</v>
      </c>
      <c r="V9170" s="4" t="str">
        <f t="shared" si="7"/>
        <v>Cash</v>
      </c>
      <c r="W9170" s="4">
        <f t="shared" ref="W9170:Y9170" si="9177">IF(OR(J9170 = "ERROR", J9170 = ""), "UNKNOWN", J9170)</f>
        <v>2</v>
      </c>
      <c r="X9170" s="4">
        <f t="shared" si="9177"/>
        <v>2</v>
      </c>
      <c r="Y9170" s="4">
        <f t="shared" si="9177"/>
        <v>4</v>
      </c>
      <c r="Z9170" s="4" t="str">
        <f t="shared" si="9"/>
        <v>UNKNOWN</v>
      </c>
    </row>
    <row r="9171">
      <c r="A9171" s="1" t="s">
        <v>9208</v>
      </c>
      <c r="B9171" s="1" t="s">
        <v>44</v>
      </c>
      <c r="C9171" s="1">
        <v>2.0</v>
      </c>
      <c r="D9171" s="1">
        <v>4.0</v>
      </c>
      <c r="E9171" s="1">
        <v>8.0</v>
      </c>
      <c r="F9171" s="1" t="s">
        <v>39</v>
      </c>
      <c r="G9171" s="1" t="s">
        <v>29</v>
      </c>
      <c r="H9171" s="2">
        <v>44961.0</v>
      </c>
      <c r="J9171" s="3">
        <f t="shared" si="2"/>
        <v>2</v>
      </c>
      <c r="K9171" s="4">
        <f t="shared" si="3"/>
        <v>4</v>
      </c>
      <c r="L9171" s="4">
        <f t="shared" si="4"/>
        <v>8</v>
      </c>
      <c r="S9171" s="1" t="s">
        <v>9208</v>
      </c>
      <c r="T9171" s="4" t="str">
        <f t="shared" si="5"/>
        <v>Sandwich</v>
      </c>
      <c r="U9171" s="4" t="str">
        <f t="shared" si="6"/>
        <v>In-store</v>
      </c>
      <c r="V9171" s="4" t="str">
        <f t="shared" si="7"/>
        <v>Digital Wallet</v>
      </c>
      <c r="W9171" s="4">
        <f t="shared" ref="W9171:Y9171" si="9178">IF(OR(J9171 = "ERROR", J9171 = ""), "UNKNOWN", J9171)</f>
        <v>2</v>
      </c>
      <c r="X9171" s="4">
        <f t="shared" si="9178"/>
        <v>4</v>
      </c>
      <c r="Y9171" s="4">
        <f t="shared" si="9178"/>
        <v>8</v>
      </c>
      <c r="Z9171" s="5">
        <f t="shared" si="9"/>
        <v>44961</v>
      </c>
    </row>
    <row r="9172">
      <c r="A9172" s="1" t="s">
        <v>9209</v>
      </c>
      <c r="B9172" s="1" t="s">
        <v>41</v>
      </c>
      <c r="C9172" s="1">
        <v>5.0</v>
      </c>
      <c r="D9172" s="1">
        <v>4.0</v>
      </c>
      <c r="E9172" s="1">
        <v>20.0</v>
      </c>
      <c r="F9172" s="1" t="s">
        <v>23</v>
      </c>
      <c r="H9172" s="2">
        <v>45201.0</v>
      </c>
      <c r="J9172" s="3">
        <f t="shared" si="2"/>
        <v>5</v>
      </c>
      <c r="K9172" s="4">
        <f t="shared" si="3"/>
        <v>4</v>
      </c>
      <c r="L9172" s="4">
        <f t="shared" si="4"/>
        <v>20</v>
      </c>
      <c r="S9172" s="1" t="s">
        <v>9209</v>
      </c>
      <c r="T9172" s="4" t="str">
        <f t="shared" si="5"/>
        <v>Smoothie</v>
      </c>
      <c r="U9172" s="4" t="str">
        <f t="shared" si="6"/>
        <v>UNKNOWN</v>
      </c>
      <c r="V9172" s="4" t="str">
        <f t="shared" si="7"/>
        <v>Credit Card</v>
      </c>
      <c r="W9172" s="4">
        <f t="shared" ref="W9172:Y9172" si="9179">IF(OR(J9172 = "ERROR", J9172 = ""), "UNKNOWN", J9172)</f>
        <v>5</v>
      </c>
      <c r="X9172" s="4">
        <f t="shared" si="9179"/>
        <v>4</v>
      </c>
      <c r="Y9172" s="4">
        <f t="shared" si="9179"/>
        <v>20</v>
      </c>
      <c r="Z9172" s="5">
        <f t="shared" si="9"/>
        <v>45201</v>
      </c>
    </row>
    <row r="9173">
      <c r="A9173" s="1" t="s">
        <v>9210</v>
      </c>
      <c r="B9173" s="1" t="s">
        <v>32</v>
      </c>
      <c r="C9173" s="1">
        <v>5.0</v>
      </c>
      <c r="D9173" s="1">
        <v>1.0</v>
      </c>
      <c r="E9173" s="1">
        <v>5.0</v>
      </c>
      <c r="F9173" s="1" t="s">
        <v>23</v>
      </c>
      <c r="H9173" s="2">
        <v>44992.0</v>
      </c>
      <c r="J9173" s="3">
        <f t="shared" si="2"/>
        <v>5</v>
      </c>
      <c r="K9173" s="4">
        <f t="shared" si="3"/>
        <v>1</v>
      </c>
      <c r="L9173" s="4">
        <f t="shared" si="4"/>
        <v>5</v>
      </c>
      <c r="S9173" s="1" t="s">
        <v>9210</v>
      </c>
      <c r="T9173" s="4" t="str">
        <f t="shared" si="5"/>
        <v>Cookie</v>
      </c>
      <c r="U9173" s="4" t="str">
        <f t="shared" si="6"/>
        <v>UNKNOWN</v>
      </c>
      <c r="V9173" s="4" t="str">
        <f t="shared" si="7"/>
        <v>Credit Card</v>
      </c>
      <c r="W9173" s="4">
        <f t="shared" ref="W9173:Y9173" si="9180">IF(OR(J9173 = "ERROR", J9173 = ""), "UNKNOWN", J9173)</f>
        <v>5</v>
      </c>
      <c r="X9173" s="4">
        <f t="shared" si="9180"/>
        <v>1</v>
      </c>
      <c r="Y9173" s="4">
        <f t="shared" si="9180"/>
        <v>5</v>
      </c>
      <c r="Z9173" s="5">
        <f t="shared" si="9"/>
        <v>44992</v>
      </c>
    </row>
    <row r="9174">
      <c r="A9174" s="1" t="s">
        <v>9211</v>
      </c>
      <c r="B9174" s="1" t="s">
        <v>36</v>
      </c>
      <c r="C9174" s="1">
        <v>5.0</v>
      </c>
      <c r="D9174" s="1">
        <v>5.0</v>
      </c>
      <c r="E9174" s="1">
        <v>25.0</v>
      </c>
      <c r="G9174" s="1" t="s">
        <v>25</v>
      </c>
      <c r="H9174" s="2">
        <v>45114.0</v>
      </c>
      <c r="J9174" s="3">
        <f t="shared" si="2"/>
        <v>5</v>
      </c>
      <c r="K9174" s="4">
        <f t="shared" si="3"/>
        <v>5</v>
      </c>
      <c r="L9174" s="4">
        <f t="shared" si="4"/>
        <v>25</v>
      </c>
      <c r="S9174" s="1" t="s">
        <v>9211</v>
      </c>
      <c r="T9174" s="4" t="str">
        <f t="shared" si="5"/>
        <v>Salad</v>
      </c>
      <c r="U9174" s="4" t="str">
        <f t="shared" si="6"/>
        <v>UNKNOWN</v>
      </c>
      <c r="V9174" s="4" t="str">
        <f t="shared" si="7"/>
        <v>UNKNOWN</v>
      </c>
      <c r="W9174" s="4">
        <f t="shared" ref="W9174:Y9174" si="9181">IF(OR(J9174 = "ERROR", J9174 = ""), "UNKNOWN", J9174)</f>
        <v>5</v>
      </c>
      <c r="X9174" s="4">
        <f t="shared" si="9181"/>
        <v>5</v>
      </c>
      <c r="Y9174" s="4">
        <f t="shared" si="9181"/>
        <v>25</v>
      </c>
      <c r="Z9174" s="5">
        <f t="shared" si="9"/>
        <v>45114</v>
      </c>
    </row>
    <row r="9175">
      <c r="A9175" s="1" t="s">
        <v>9212</v>
      </c>
      <c r="B9175" s="1" t="s">
        <v>27</v>
      </c>
      <c r="C9175" s="1">
        <v>2.0</v>
      </c>
      <c r="D9175" s="1" t="s">
        <v>30</v>
      </c>
      <c r="E9175" s="1">
        <v>6.0</v>
      </c>
      <c r="F9175" s="1" t="s">
        <v>30</v>
      </c>
      <c r="G9175" s="1" t="s">
        <v>29</v>
      </c>
      <c r="H9175" s="2">
        <v>45192.0</v>
      </c>
      <c r="J9175" s="3">
        <f t="shared" si="2"/>
        <v>2</v>
      </c>
      <c r="K9175" s="4">
        <f t="shared" si="3"/>
        <v>3</v>
      </c>
      <c r="L9175" s="4">
        <f t="shared" si="4"/>
        <v>6</v>
      </c>
      <c r="S9175" s="1" t="s">
        <v>9212</v>
      </c>
      <c r="T9175" s="4" t="str">
        <f t="shared" si="5"/>
        <v>Cake</v>
      </c>
      <c r="U9175" s="4" t="str">
        <f t="shared" si="6"/>
        <v>In-store</v>
      </c>
      <c r="V9175" s="4" t="str">
        <f t="shared" si="7"/>
        <v>UNKNOWN</v>
      </c>
      <c r="W9175" s="4">
        <f t="shared" ref="W9175:Y9175" si="9182">IF(OR(J9175 = "ERROR", J9175 = ""), "UNKNOWN", J9175)</f>
        <v>2</v>
      </c>
      <c r="X9175" s="4">
        <f t="shared" si="9182"/>
        <v>3</v>
      </c>
      <c r="Y9175" s="4">
        <f t="shared" si="9182"/>
        <v>6</v>
      </c>
      <c r="Z9175" s="5">
        <f t="shared" si="9"/>
        <v>45192</v>
      </c>
    </row>
    <row r="9176">
      <c r="A9176" s="1" t="s">
        <v>9213</v>
      </c>
      <c r="C9176" s="1">
        <v>2.0</v>
      </c>
      <c r="D9176" s="1" t="s">
        <v>25</v>
      </c>
      <c r="E9176" s="1">
        <v>8.0</v>
      </c>
      <c r="F9176" s="1" t="s">
        <v>23</v>
      </c>
      <c r="G9176" s="1" t="s">
        <v>25</v>
      </c>
      <c r="H9176" s="2">
        <v>45047.0</v>
      </c>
      <c r="J9176" s="3">
        <f t="shared" si="2"/>
        <v>2</v>
      </c>
      <c r="K9176" s="4">
        <f t="shared" si="3"/>
        <v>4</v>
      </c>
      <c r="L9176" s="4">
        <f t="shared" si="4"/>
        <v>8</v>
      </c>
      <c r="S9176" s="1" t="s">
        <v>9213</v>
      </c>
      <c r="T9176" s="4" t="str">
        <f t="shared" si="5"/>
        <v>UNKNOWN</v>
      </c>
      <c r="U9176" s="4" t="str">
        <f t="shared" si="6"/>
        <v>UNKNOWN</v>
      </c>
      <c r="V9176" s="4" t="str">
        <f t="shared" si="7"/>
        <v>Credit Card</v>
      </c>
      <c r="W9176" s="4">
        <f t="shared" ref="W9176:Y9176" si="9183">IF(OR(J9176 = "ERROR", J9176 = ""), "UNKNOWN", J9176)</f>
        <v>2</v>
      </c>
      <c r="X9176" s="4">
        <f t="shared" si="9183"/>
        <v>4</v>
      </c>
      <c r="Y9176" s="4">
        <f t="shared" si="9183"/>
        <v>8</v>
      </c>
      <c r="Z9176" s="5">
        <f t="shared" si="9"/>
        <v>45047</v>
      </c>
    </row>
    <row r="9177">
      <c r="A9177" s="1" t="s">
        <v>9214</v>
      </c>
      <c r="B9177" s="1" t="s">
        <v>27</v>
      </c>
      <c r="C9177" s="1">
        <v>5.0</v>
      </c>
      <c r="D9177" s="1">
        <v>3.0</v>
      </c>
      <c r="E9177" s="1">
        <v>15.0</v>
      </c>
      <c r="F9177" s="1" t="s">
        <v>28</v>
      </c>
      <c r="H9177" s="6">
        <v>45259.0</v>
      </c>
      <c r="J9177" s="3">
        <f t="shared" si="2"/>
        <v>5</v>
      </c>
      <c r="K9177" s="4">
        <f t="shared" si="3"/>
        <v>3</v>
      </c>
      <c r="L9177" s="4">
        <f t="shared" si="4"/>
        <v>15</v>
      </c>
      <c r="S9177" s="1" t="s">
        <v>9214</v>
      </c>
      <c r="T9177" s="4" t="str">
        <f t="shared" si="5"/>
        <v>Cake</v>
      </c>
      <c r="U9177" s="4" t="str">
        <f t="shared" si="6"/>
        <v>UNKNOWN</v>
      </c>
      <c r="V9177" s="4" t="str">
        <f t="shared" si="7"/>
        <v>Cash</v>
      </c>
      <c r="W9177" s="4">
        <f t="shared" ref="W9177:Y9177" si="9184">IF(OR(J9177 = "ERROR", J9177 = ""), "UNKNOWN", J9177)</f>
        <v>5</v>
      </c>
      <c r="X9177" s="4">
        <f t="shared" si="9184"/>
        <v>3</v>
      </c>
      <c r="Y9177" s="4">
        <f t="shared" si="9184"/>
        <v>15</v>
      </c>
      <c r="Z9177" s="7">
        <f t="shared" si="9"/>
        <v>45259</v>
      </c>
    </row>
    <row r="9178">
      <c r="A9178" s="1" t="s">
        <v>9215</v>
      </c>
      <c r="B9178" s="1" t="s">
        <v>36</v>
      </c>
      <c r="C9178" s="1">
        <v>4.0</v>
      </c>
      <c r="D9178" s="1">
        <v>5.0</v>
      </c>
      <c r="E9178" s="1">
        <v>20.0</v>
      </c>
      <c r="F9178" s="1" t="s">
        <v>23</v>
      </c>
      <c r="G9178" s="1" t="s">
        <v>29</v>
      </c>
      <c r="H9178" s="2">
        <v>45107.0</v>
      </c>
      <c r="J9178" s="3">
        <f t="shared" si="2"/>
        <v>4</v>
      </c>
      <c r="K9178" s="4">
        <f t="shared" si="3"/>
        <v>5</v>
      </c>
      <c r="L9178" s="4">
        <f t="shared" si="4"/>
        <v>20</v>
      </c>
      <c r="S9178" s="1" t="s">
        <v>9215</v>
      </c>
      <c r="T9178" s="4" t="str">
        <f t="shared" si="5"/>
        <v>Salad</v>
      </c>
      <c r="U9178" s="4" t="str">
        <f t="shared" si="6"/>
        <v>In-store</v>
      </c>
      <c r="V9178" s="4" t="str">
        <f t="shared" si="7"/>
        <v>Credit Card</v>
      </c>
      <c r="W9178" s="4">
        <f t="shared" ref="W9178:Y9178" si="9185">IF(OR(J9178 = "ERROR", J9178 = ""), "UNKNOWN", J9178)</f>
        <v>4</v>
      </c>
      <c r="X9178" s="4">
        <f t="shared" si="9185"/>
        <v>5</v>
      </c>
      <c r="Y9178" s="4">
        <f t="shared" si="9185"/>
        <v>20</v>
      </c>
      <c r="Z9178" s="5">
        <f t="shared" si="9"/>
        <v>45107</v>
      </c>
    </row>
    <row r="9179">
      <c r="A9179" s="1" t="s">
        <v>9216</v>
      </c>
      <c r="B9179" s="1" t="s">
        <v>81</v>
      </c>
      <c r="C9179" s="1">
        <v>2.0</v>
      </c>
      <c r="D9179" s="1">
        <v>1.5</v>
      </c>
      <c r="E9179" s="1">
        <v>3.0</v>
      </c>
      <c r="F9179" s="1" t="s">
        <v>39</v>
      </c>
      <c r="G9179" s="1" t="s">
        <v>24</v>
      </c>
      <c r="H9179" s="2">
        <v>45077.0</v>
      </c>
      <c r="J9179" s="3">
        <f t="shared" si="2"/>
        <v>2</v>
      </c>
      <c r="K9179" s="4">
        <f t="shared" si="3"/>
        <v>1.5</v>
      </c>
      <c r="L9179" s="4">
        <f t="shared" si="4"/>
        <v>3</v>
      </c>
      <c r="S9179" s="1" t="s">
        <v>9216</v>
      </c>
      <c r="T9179" s="4" t="str">
        <f t="shared" si="5"/>
        <v>Tea</v>
      </c>
      <c r="U9179" s="4" t="str">
        <f t="shared" si="6"/>
        <v>Takeaway</v>
      </c>
      <c r="V9179" s="4" t="str">
        <f t="shared" si="7"/>
        <v>Digital Wallet</v>
      </c>
      <c r="W9179" s="4">
        <f t="shared" ref="W9179:Y9179" si="9186">IF(OR(J9179 = "ERROR", J9179 = ""), "UNKNOWN", J9179)</f>
        <v>2</v>
      </c>
      <c r="X9179" s="4">
        <f t="shared" si="9186"/>
        <v>1.5</v>
      </c>
      <c r="Y9179" s="4">
        <f t="shared" si="9186"/>
        <v>3</v>
      </c>
      <c r="Z9179" s="5">
        <f t="shared" si="9"/>
        <v>45077</v>
      </c>
    </row>
    <row r="9180">
      <c r="A9180" s="1" t="s">
        <v>9217</v>
      </c>
      <c r="B9180" s="1" t="s">
        <v>32</v>
      </c>
      <c r="C9180" s="1">
        <v>4.0</v>
      </c>
      <c r="D9180" s="1">
        <v>1.0</v>
      </c>
      <c r="E9180" s="1">
        <v>4.0</v>
      </c>
      <c r="G9180" s="1" t="s">
        <v>24</v>
      </c>
      <c r="H9180" s="2">
        <v>45045.0</v>
      </c>
      <c r="J9180" s="3">
        <f t="shared" si="2"/>
        <v>4</v>
      </c>
      <c r="K9180" s="4">
        <f t="shared" si="3"/>
        <v>1</v>
      </c>
      <c r="L9180" s="4">
        <f t="shared" si="4"/>
        <v>4</v>
      </c>
      <c r="S9180" s="1" t="s">
        <v>9217</v>
      </c>
      <c r="T9180" s="4" t="str">
        <f t="shared" si="5"/>
        <v>Cookie</v>
      </c>
      <c r="U9180" s="4" t="str">
        <f t="shared" si="6"/>
        <v>Takeaway</v>
      </c>
      <c r="V9180" s="4" t="str">
        <f t="shared" si="7"/>
        <v>UNKNOWN</v>
      </c>
      <c r="W9180" s="4">
        <f t="shared" ref="W9180:Y9180" si="9187">IF(OR(J9180 = "ERROR", J9180 = ""), "UNKNOWN", J9180)</f>
        <v>4</v>
      </c>
      <c r="X9180" s="4">
        <f t="shared" si="9187"/>
        <v>1</v>
      </c>
      <c r="Y9180" s="4">
        <f t="shared" si="9187"/>
        <v>4</v>
      </c>
      <c r="Z9180" s="5">
        <f t="shared" si="9"/>
        <v>45045</v>
      </c>
    </row>
    <row r="9181">
      <c r="A9181" s="1" t="s">
        <v>9218</v>
      </c>
      <c r="B9181" s="1" t="s">
        <v>27</v>
      </c>
      <c r="C9181" s="1">
        <v>3.0</v>
      </c>
      <c r="D9181" s="1">
        <v>3.0</v>
      </c>
      <c r="E9181" s="1" t="s">
        <v>25</v>
      </c>
      <c r="F9181" s="1" t="s">
        <v>39</v>
      </c>
      <c r="G9181" s="1" t="s">
        <v>24</v>
      </c>
      <c r="H9181" s="6">
        <v>45216.0</v>
      </c>
      <c r="J9181" s="3">
        <f t="shared" si="2"/>
        <v>3</v>
      </c>
      <c r="K9181" s="4">
        <f t="shared" si="3"/>
        <v>3</v>
      </c>
      <c r="L9181" s="4">
        <f t="shared" si="4"/>
        <v>9</v>
      </c>
      <c r="S9181" s="1" t="s">
        <v>9218</v>
      </c>
      <c r="T9181" s="4" t="str">
        <f t="shared" si="5"/>
        <v>Cake</v>
      </c>
      <c r="U9181" s="4" t="str">
        <f t="shared" si="6"/>
        <v>Takeaway</v>
      </c>
      <c r="V9181" s="4" t="str">
        <f t="shared" si="7"/>
        <v>Digital Wallet</v>
      </c>
      <c r="W9181" s="4">
        <f t="shared" ref="W9181:Y9181" si="9188">IF(OR(J9181 = "ERROR", J9181 = ""), "UNKNOWN", J9181)</f>
        <v>3</v>
      </c>
      <c r="X9181" s="4">
        <f t="shared" si="9188"/>
        <v>3</v>
      </c>
      <c r="Y9181" s="4">
        <f t="shared" si="9188"/>
        <v>9</v>
      </c>
      <c r="Z9181" s="7">
        <f t="shared" si="9"/>
        <v>45216</v>
      </c>
    </row>
    <row r="9182">
      <c r="A9182" s="1" t="s">
        <v>9219</v>
      </c>
      <c r="B9182" s="1" t="s">
        <v>55</v>
      </c>
      <c r="C9182" s="1">
        <v>3.0</v>
      </c>
      <c r="D9182" s="1">
        <v>3.0</v>
      </c>
      <c r="E9182" s="1">
        <v>9.0</v>
      </c>
      <c r="G9182" s="1" t="s">
        <v>24</v>
      </c>
      <c r="H9182" s="2">
        <v>45105.0</v>
      </c>
      <c r="J9182" s="3">
        <f t="shared" si="2"/>
        <v>3</v>
      </c>
      <c r="K9182" s="4">
        <f t="shared" si="3"/>
        <v>3</v>
      </c>
      <c r="L9182" s="4">
        <f t="shared" si="4"/>
        <v>9</v>
      </c>
      <c r="S9182" s="1" t="s">
        <v>9219</v>
      </c>
      <c r="T9182" s="4" t="str">
        <f t="shared" si="5"/>
        <v>Juice</v>
      </c>
      <c r="U9182" s="4" t="str">
        <f t="shared" si="6"/>
        <v>Takeaway</v>
      </c>
      <c r="V9182" s="4" t="str">
        <f t="shared" si="7"/>
        <v>UNKNOWN</v>
      </c>
      <c r="W9182" s="4">
        <f t="shared" ref="W9182:Y9182" si="9189">IF(OR(J9182 = "ERROR", J9182 = ""), "UNKNOWN", J9182)</f>
        <v>3</v>
      </c>
      <c r="X9182" s="4">
        <f t="shared" si="9189"/>
        <v>3</v>
      </c>
      <c r="Y9182" s="4">
        <f t="shared" si="9189"/>
        <v>9</v>
      </c>
      <c r="Z9182" s="5">
        <f t="shared" si="9"/>
        <v>45105</v>
      </c>
    </row>
    <row r="9183">
      <c r="A9183" s="1" t="s">
        <v>9220</v>
      </c>
      <c r="B9183" s="1" t="s">
        <v>44</v>
      </c>
      <c r="C9183" s="1">
        <v>4.0</v>
      </c>
      <c r="D9183" s="1">
        <v>4.0</v>
      </c>
      <c r="E9183" s="1">
        <v>16.0</v>
      </c>
      <c r="F9183" s="1" t="s">
        <v>39</v>
      </c>
      <c r="H9183" s="2">
        <v>44953.0</v>
      </c>
      <c r="J9183" s="3">
        <f t="shared" si="2"/>
        <v>4</v>
      </c>
      <c r="K9183" s="4">
        <f t="shared" si="3"/>
        <v>4</v>
      </c>
      <c r="L9183" s="4">
        <f t="shared" si="4"/>
        <v>16</v>
      </c>
      <c r="S9183" s="1" t="s">
        <v>9220</v>
      </c>
      <c r="T9183" s="4" t="str">
        <f t="shared" si="5"/>
        <v>Sandwich</v>
      </c>
      <c r="U9183" s="4" t="str">
        <f t="shared" si="6"/>
        <v>UNKNOWN</v>
      </c>
      <c r="V9183" s="4" t="str">
        <f t="shared" si="7"/>
        <v>Digital Wallet</v>
      </c>
      <c r="W9183" s="4">
        <f t="shared" ref="W9183:Y9183" si="9190">IF(OR(J9183 = "ERROR", J9183 = ""), "UNKNOWN", J9183)</f>
        <v>4</v>
      </c>
      <c r="X9183" s="4">
        <f t="shared" si="9190"/>
        <v>4</v>
      </c>
      <c r="Y9183" s="4">
        <f t="shared" si="9190"/>
        <v>16</v>
      </c>
      <c r="Z9183" s="5">
        <f t="shared" si="9"/>
        <v>44953</v>
      </c>
    </row>
    <row r="9184">
      <c r="A9184" s="1" t="s">
        <v>9221</v>
      </c>
      <c r="B9184" s="1" t="s">
        <v>22</v>
      </c>
      <c r="C9184" s="1">
        <v>1.0</v>
      </c>
      <c r="D9184" s="1">
        <v>2.0</v>
      </c>
      <c r="E9184" s="1">
        <v>2.0</v>
      </c>
      <c r="F9184" s="1" t="s">
        <v>39</v>
      </c>
      <c r="G9184" s="1" t="s">
        <v>25</v>
      </c>
      <c r="H9184" s="2">
        <v>44930.0</v>
      </c>
      <c r="J9184" s="3">
        <f t="shared" si="2"/>
        <v>1</v>
      </c>
      <c r="K9184" s="4">
        <f t="shared" si="3"/>
        <v>2</v>
      </c>
      <c r="L9184" s="4">
        <f t="shared" si="4"/>
        <v>2</v>
      </c>
      <c r="S9184" s="1" t="s">
        <v>9221</v>
      </c>
      <c r="T9184" s="4" t="str">
        <f t="shared" si="5"/>
        <v>Coffee</v>
      </c>
      <c r="U9184" s="4" t="str">
        <f t="shared" si="6"/>
        <v>UNKNOWN</v>
      </c>
      <c r="V9184" s="4" t="str">
        <f t="shared" si="7"/>
        <v>Digital Wallet</v>
      </c>
      <c r="W9184" s="4">
        <f t="shared" ref="W9184:Y9184" si="9191">IF(OR(J9184 = "ERROR", J9184 = ""), "UNKNOWN", J9184)</f>
        <v>1</v>
      </c>
      <c r="X9184" s="4">
        <f t="shared" si="9191"/>
        <v>2</v>
      </c>
      <c r="Y9184" s="4">
        <f t="shared" si="9191"/>
        <v>2</v>
      </c>
      <c r="Z9184" s="5">
        <f t="shared" si="9"/>
        <v>44930</v>
      </c>
    </row>
    <row r="9185">
      <c r="A9185" s="1" t="s">
        <v>9222</v>
      </c>
      <c r="B9185" s="1" t="s">
        <v>41</v>
      </c>
      <c r="C9185" s="1">
        <v>2.0</v>
      </c>
      <c r="D9185" s="1">
        <v>4.0</v>
      </c>
      <c r="E9185" s="1">
        <v>8.0</v>
      </c>
      <c r="F9185" s="1" t="s">
        <v>28</v>
      </c>
      <c r="G9185" s="1" t="s">
        <v>29</v>
      </c>
      <c r="H9185" s="2">
        <v>44939.0</v>
      </c>
      <c r="J9185" s="3">
        <f t="shared" si="2"/>
        <v>2</v>
      </c>
      <c r="K9185" s="4">
        <f t="shared" si="3"/>
        <v>4</v>
      </c>
      <c r="L9185" s="4">
        <f t="shared" si="4"/>
        <v>8</v>
      </c>
      <c r="S9185" s="1" t="s">
        <v>9222</v>
      </c>
      <c r="T9185" s="4" t="str">
        <f t="shared" si="5"/>
        <v>Smoothie</v>
      </c>
      <c r="U9185" s="4" t="str">
        <f t="shared" si="6"/>
        <v>In-store</v>
      </c>
      <c r="V9185" s="4" t="str">
        <f t="shared" si="7"/>
        <v>Cash</v>
      </c>
      <c r="W9185" s="4">
        <f t="shared" ref="W9185:Y9185" si="9192">IF(OR(J9185 = "ERROR", J9185 = ""), "UNKNOWN", J9185)</f>
        <v>2</v>
      </c>
      <c r="X9185" s="4">
        <f t="shared" si="9192"/>
        <v>4</v>
      </c>
      <c r="Y9185" s="4">
        <f t="shared" si="9192"/>
        <v>8</v>
      </c>
      <c r="Z9185" s="5">
        <f t="shared" si="9"/>
        <v>44939</v>
      </c>
    </row>
    <row r="9186">
      <c r="A9186" s="1" t="s">
        <v>9223</v>
      </c>
      <c r="B9186" s="1" t="s">
        <v>55</v>
      </c>
      <c r="C9186" s="1">
        <v>1.0</v>
      </c>
      <c r="D9186" s="1">
        <v>3.0</v>
      </c>
      <c r="E9186" s="1">
        <v>3.0</v>
      </c>
      <c r="G9186" s="1" t="s">
        <v>29</v>
      </c>
      <c r="H9186" s="2">
        <v>45054.0</v>
      </c>
      <c r="J9186" s="3">
        <f t="shared" si="2"/>
        <v>1</v>
      </c>
      <c r="K9186" s="4">
        <f t="shared" si="3"/>
        <v>3</v>
      </c>
      <c r="L9186" s="4">
        <f t="shared" si="4"/>
        <v>3</v>
      </c>
      <c r="S9186" s="1" t="s">
        <v>9223</v>
      </c>
      <c r="T9186" s="4" t="str">
        <f t="shared" si="5"/>
        <v>Juice</v>
      </c>
      <c r="U9186" s="4" t="str">
        <f t="shared" si="6"/>
        <v>In-store</v>
      </c>
      <c r="V9186" s="4" t="str">
        <f t="shared" si="7"/>
        <v>UNKNOWN</v>
      </c>
      <c r="W9186" s="4">
        <f t="shared" ref="W9186:Y9186" si="9193">IF(OR(J9186 = "ERROR", J9186 = ""), "UNKNOWN", J9186)</f>
        <v>1</v>
      </c>
      <c r="X9186" s="4">
        <f t="shared" si="9193"/>
        <v>3</v>
      </c>
      <c r="Y9186" s="4">
        <f t="shared" si="9193"/>
        <v>3</v>
      </c>
      <c r="Z9186" s="5">
        <f t="shared" si="9"/>
        <v>45054</v>
      </c>
    </row>
    <row r="9187">
      <c r="A9187" s="1" t="s">
        <v>9224</v>
      </c>
      <c r="B9187" s="1" t="s">
        <v>22</v>
      </c>
      <c r="C9187" s="1">
        <v>4.0</v>
      </c>
      <c r="D9187" s="1">
        <v>2.0</v>
      </c>
      <c r="E9187" s="1">
        <v>8.0</v>
      </c>
      <c r="F9187" s="1" t="s">
        <v>28</v>
      </c>
      <c r="H9187" s="2">
        <v>45179.0</v>
      </c>
      <c r="J9187" s="3">
        <f t="shared" si="2"/>
        <v>4</v>
      </c>
      <c r="K9187" s="4">
        <f t="shared" si="3"/>
        <v>2</v>
      </c>
      <c r="L9187" s="4">
        <f t="shared" si="4"/>
        <v>8</v>
      </c>
      <c r="S9187" s="1" t="s">
        <v>9224</v>
      </c>
      <c r="T9187" s="4" t="str">
        <f t="shared" si="5"/>
        <v>Coffee</v>
      </c>
      <c r="U9187" s="4" t="str">
        <f t="shared" si="6"/>
        <v>UNKNOWN</v>
      </c>
      <c r="V9187" s="4" t="str">
        <f t="shared" si="7"/>
        <v>Cash</v>
      </c>
      <c r="W9187" s="4">
        <f t="shared" ref="W9187:Y9187" si="9194">IF(OR(J9187 = "ERROR", J9187 = ""), "UNKNOWN", J9187)</f>
        <v>4</v>
      </c>
      <c r="X9187" s="4">
        <f t="shared" si="9194"/>
        <v>2</v>
      </c>
      <c r="Y9187" s="4">
        <f t="shared" si="9194"/>
        <v>8</v>
      </c>
      <c r="Z9187" s="5">
        <f t="shared" si="9"/>
        <v>45179</v>
      </c>
    </row>
    <row r="9188">
      <c r="A9188" s="1" t="s">
        <v>9225</v>
      </c>
      <c r="B9188" s="1" t="s">
        <v>27</v>
      </c>
      <c r="C9188" s="1">
        <v>4.0</v>
      </c>
      <c r="D9188" s="1">
        <v>3.0</v>
      </c>
      <c r="E9188" s="1">
        <v>12.0</v>
      </c>
      <c r="G9188" s="1" t="s">
        <v>25</v>
      </c>
      <c r="H9188" s="2">
        <v>44968.0</v>
      </c>
      <c r="J9188" s="3">
        <f t="shared" si="2"/>
        <v>4</v>
      </c>
      <c r="K9188" s="4">
        <f t="shared" si="3"/>
        <v>3</v>
      </c>
      <c r="L9188" s="4">
        <f t="shared" si="4"/>
        <v>12</v>
      </c>
      <c r="S9188" s="1" t="s">
        <v>9225</v>
      </c>
      <c r="T9188" s="4" t="str">
        <f t="shared" si="5"/>
        <v>Cake</v>
      </c>
      <c r="U9188" s="4" t="str">
        <f t="shared" si="6"/>
        <v>UNKNOWN</v>
      </c>
      <c r="V9188" s="4" t="str">
        <f t="shared" si="7"/>
        <v>UNKNOWN</v>
      </c>
      <c r="W9188" s="4">
        <f t="shared" ref="W9188:Y9188" si="9195">IF(OR(J9188 = "ERROR", J9188 = ""), "UNKNOWN", J9188)</f>
        <v>4</v>
      </c>
      <c r="X9188" s="4">
        <f t="shared" si="9195"/>
        <v>3</v>
      </c>
      <c r="Y9188" s="4">
        <f t="shared" si="9195"/>
        <v>12</v>
      </c>
      <c r="Z9188" s="5">
        <f t="shared" si="9"/>
        <v>44968</v>
      </c>
    </row>
    <row r="9189">
      <c r="A9189" s="1" t="s">
        <v>9226</v>
      </c>
      <c r="B9189" s="1" t="s">
        <v>81</v>
      </c>
      <c r="C9189" s="1">
        <v>5.0</v>
      </c>
      <c r="D9189" s="1">
        <v>1.5</v>
      </c>
      <c r="E9189" s="1">
        <v>7.5</v>
      </c>
      <c r="G9189" s="1" t="s">
        <v>29</v>
      </c>
      <c r="H9189" s="2">
        <v>44985.0</v>
      </c>
      <c r="J9189" s="3">
        <f t="shared" si="2"/>
        <v>5</v>
      </c>
      <c r="K9189" s="4">
        <f t="shared" si="3"/>
        <v>1.5</v>
      </c>
      <c r="L9189" s="4">
        <f t="shared" si="4"/>
        <v>7.5</v>
      </c>
      <c r="S9189" s="1" t="s">
        <v>9226</v>
      </c>
      <c r="T9189" s="4" t="str">
        <f t="shared" si="5"/>
        <v>Tea</v>
      </c>
      <c r="U9189" s="4" t="str">
        <f t="shared" si="6"/>
        <v>In-store</v>
      </c>
      <c r="V9189" s="4" t="str">
        <f t="shared" si="7"/>
        <v>UNKNOWN</v>
      </c>
      <c r="W9189" s="4">
        <f t="shared" ref="W9189:Y9189" si="9196">IF(OR(J9189 = "ERROR", J9189 = ""), "UNKNOWN", J9189)</f>
        <v>5</v>
      </c>
      <c r="X9189" s="4">
        <f t="shared" si="9196"/>
        <v>1.5</v>
      </c>
      <c r="Y9189" s="4">
        <f t="shared" si="9196"/>
        <v>7.5</v>
      </c>
      <c r="Z9189" s="5">
        <f t="shared" si="9"/>
        <v>44985</v>
      </c>
    </row>
    <row r="9190">
      <c r="A9190" s="1" t="s">
        <v>9227</v>
      </c>
      <c r="B9190" s="1" t="s">
        <v>22</v>
      </c>
      <c r="C9190" s="1">
        <v>2.0</v>
      </c>
      <c r="D9190" s="1">
        <v>2.0</v>
      </c>
      <c r="E9190" s="1">
        <v>4.0</v>
      </c>
      <c r="F9190" s="1" t="s">
        <v>28</v>
      </c>
      <c r="H9190" s="2">
        <v>45204.0</v>
      </c>
      <c r="J9190" s="3">
        <f t="shared" si="2"/>
        <v>2</v>
      </c>
      <c r="K9190" s="4">
        <f t="shared" si="3"/>
        <v>2</v>
      </c>
      <c r="L9190" s="4">
        <f t="shared" si="4"/>
        <v>4</v>
      </c>
      <c r="S9190" s="1" t="s">
        <v>9227</v>
      </c>
      <c r="T9190" s="4" t="str">
        <f t="shared" si="5"/>
        <v>Coffee</v>
      </c>
      <c r="U9190" s="4" t="str">
        <f t="shared" si="6"/>
        <v>UNKNOWN</v>
      </c>
      <c r="V9190" s="4" t="str">
        <f t="shared" si="7"/>
        <v>Cash</v>
      </c>
      <c r="W9190" s="4">
        <f t="shared" ref="W9190:Y9190" si="9197">IF(OR(J9190 = "ERROR", J9190 = ""), "UNKNOWN", J9190)</f>
        <v>2</v>
      </c>
      <c r="X9190" s="4">
        <f t="shared" si="9197"/>
        <v>2</v>
      </c>
      <c r="Y9190" s="4">
        <f t="shared" si="9197"/>
        <v>4</v>
      </c>
      <c r="Z9190" s="5">
        <f t="shared" si="9"/>
        <v>45204</v>
      </c>
    </row>
    <row r="9191">
      <c r="A9191" s="1" t="s">
        <v>9228</v>
      </c>
      <c r="B9191" s="1" t="s">
        <v>30</v>
      </c>
      <c r="C9191" s="1">
        <v>4.0</v>
      </c>
      <c r="D9191" s="1">
        <v>1.5</v>
      </c>
      <c r="E9191" s="1">
        <v>6.0</v>
      </c>
      <c r="F9191" s="1" t="s">
        <v>23</v>
      </c>
      <c r="G9191" s="1" t="s">
        <v>29</v>
      </c>
      <c r="H9191" s="2">
        <v>45207.0</v>
      </c>
      <c r="J9191" s="3">
        <f t="shared" si="2"/>
        <v>4</v>
      </c>
      <c r="K9191" s="4">
        <f t="shared" si="3"/>
        <v>1.5</v>
      </c>
      <c r="L9191" s="4">
        <f t="shared" si="4"/>
        <v>6</v>
      </c>
      <c r="S9191" s="1" t="s">
        <v>9228</v>
      </c>
      <c r="T9191" s="4" t="str">
        <f t="shared" si="5"/>
        <v>UNKNOWN</v>
      </c>
      <c r="U9191" s="4" t="str">
        <f t="shared" si="6"/>
        <v>In-store</v>
      </c>
      <c r="V9191" s="4" t="str">
        <f t="shared" si="7"/>
        <v>Credit Card</v>
      </c>
      <c r="W9191" s="4">
        <f t="shared" ref="W9191:Y9191" si="9198">IF(OR(J9191 = "ERROR", J9191 = ""), "UNKNOWN", J9191)</f>
        <v>4</v>
      </c>
      <c r="X9191" s="4">
        <f t="shared" si="9198"/>
        <v>1.5</v>
      </c>
      <c r="Y9191" s="4">
        <f t="shared" si="9198"/>
        <v>6</v>
      </c>
      <c r="Z9191" s="5">
        <f t="shared" si="9"/>
        <v>45207</v>
      </c>
    </row>
    <row r="9192">
      <c r="A9192" s="1" t="s">
        <v>9229</v>
      </c>
      <c r="B9192" s="1" t="s">
        <v>30</v>
      </c>
      <c r="C9192" s="1">
        <v>2.0</v>
      </c>
      <c r="D9192" s="1">
        <v>2.0</v>
      </c>
      <c r="E9192" s="1" t="s">
        <v>30</v>
      </c>
      <c r="F9192" s="1" t="s">
        <v>28</v>
      </c>
      <c r="G9192" s="1" t="s">
        <v>29</v>
      </c>
      <c r="H9192" s="2">
        <v>45090.0</v>
      </c>
      <c r="J9192" s="3">
        <f t="shared" si="2"/>
        <v>2</v>
      </c>
      <c r="K9192" s="4">
        <f t="shared" si="3"/>
        <v>2</v>
      </c>
      <c r="L9192" s="4">
        <f t="shared" si="4"/>
        <v>4</v>
      </c>
      <c r="S9192" s="1" t="s">
        <v>9229</v>
      </c>
      <c r="T9192" s="4" t="str">
        <f t="shared" si="5"/>
        <v>UNKNOWN</v>
      </c>
      <c r="U9192" s="4" t="str">
        <f t="shared" si="6"/>
        <v>In-store</v>
      </c>
      <c r="V9192" s="4" t="str">
        <f t="shared" si="7"/>
        <v>Cash</v>
      </c>
      <c r="W9192" s="4">
        <f t="shared" ref="W9192:Y9192" si="9199">IF(OR(J9192 = "ERROR", J9192 = ""), "UNKNOWN", J9192)</f>
        <v>2</v>
      </c>
      <c r="X9192" s="4">
        <f t="shared" si="9199"/>
        <v>2</v>
      </c>
      <c r="Y9192" s="4">
        <f t="shared" si="9199"/>
        <v>4</v>
      </c>
      <c r="Z9192" s="5">
        <f t="shared" si="9"/>
        <v>45090</v>
      </c>
    </row>
    <row r="9193">
      <c r="A9193" s="1" t="s">
        <v>9230</v>
      </c>
      <c r="C9193" s="1">
        <v>1.0</v>
      </c>
      <c r="D9193" s="1">
        <v>4.0</v>
      </c>
      <c r="E9193" s="1">
        <v>4.0</v>
      </c>
      <c r="F9193" s="1" t="s">
        <v>23</v>
      </c>
      <c r="G9193" s="1" t="s">
        <v>24</v>
      </c>
      <c r="H9193" s="2">
        <v>45100.0</v>
      </c>
      <c r="J9193" s="3">
        <f t="shared" si="2"/>
        <v>1</v>
      </c>
      <c r="K9193" s="4">
        <f t="shared" si="3"/>
        <v>4</v>
      </c>
      <c r="L9193" s="4">
        <f t="shared" si="4"/>
        <v>4</v>
      </c>
      <c r="S9193" s="1" t="s">
        <v>9230</v>
      </c>
      <c r="T9193" s="4" t="str">
        <f t="shared" si="5"/>
        <v>UNKNOWN</v>
      </c>
      <c r="U9193" s="4" t="str">
        <f t="shared" si="6"/>
        <v>Takeaway</v>
      </c>
      <c r="V9193" s="4" t="str">
        <f t="shared" si="7"/>
        <v>Credit Card</v>
      </c>
      <c r="W9193" s="4">
        <f t="shared" ref="W9193:Y9193" si="9200">IF(OR(J9193 = "ERROR", J9193 = ""), "UNKNOWN", J9193)</f>
        <v>1</v>
      </c>
      <c r="X9193" s="4">
        <f t="shared" si="9200"/>
        <v>4</v>
      </c>
      <c r="Y9193" s="4">
        <f t="shared" si="9200"/>
        <v>4</v>
      </c>
      <c r="Z9193" s="5">
        <f t="shared" si="9"/>
        <v>45100</v>
      </c>
    </row>
    <row r="9194">
      <c r="A9194" s="1" t="s">
        <v>9231</v>
      </c>
      <c r="B9194" s="1" t="s">
        <v>41</v>
      </c>
      <c r="C9194" s="1">
        <v>3.0</v>
      </c>
      <c r="D9194" s="1" t="s">
        <v>30</v>
      </c>
      <c r="E9194" s="1">
        <v>12.0</v>
      </c>
      <c r="F9194" s="1" t="s">
        <v>23</v>
      </c>
      <c r="G9194" s="1" t="s">
        <v>24</v>
      </c>
      <c r="H9194" s="2">
        <v>45203.0</v>
      </c>
      <c r="J9194" s="3">
        <f t="shared" si="2"/>
        <v>3</v>
      </c>
      <c r="K9194" s="4">
        <f t="shared" si="3"/>
        <v>4</v>
      </c>
      <c r="L9194" s="4">
        <f t="shared" si="4"/>
        <v>12</v>
      </c>
      <c r="S9194" s="1" t="s">
        <v>9231</v>
      </c>
      <c r="T9194" s="4" t="str">
        <f t="shared" si="5"/>
        <v>Smoothie</v>
      </c>
      <c r="U9194" s="4" t="str">
        <f t="shared" si="6"/>
        <v>Takeaway</v>
      </c>
      <c r="V9194" s="4" t="str">
        <f t="shared" si="7"/>
        <v>Credit Card</v>
      </c>
      <c r="W9194" s="4">
        <f t="shared" ref="W9194:Y9194" si="9201">IF(OR(J9194 = "ERROR", J9194 = ""), "UNKNOWN", J9194)</f>
        <v>3</v>
      </c>
      <c r="X9194" s="4">
        <f t="shared" si="9201"/>
        <v>4</v>
      </c>
      <c r="Y9194" s="4">
        <f t="shared" si="9201"/>
        <v>12</v>
      </c>
      <c r="Z9194" s="5">
        <f t="shared" si="9"/>
        <v>45203</v>
      </c>
    </row>
    <row r="9195">
      <c r="A9195" s="1" t="s">
        <v>9232</v>
      </c>
      <c r="B9195" s="1" t="s">
        <v>81</v>
      </c>
      <c r="C9195" s="1">
        <v>3.0</v>
      </c>
      <c r="D9195" s="1">
        <v>1.5</v>
      </c>
      <c r="E9195" s="1">
        <v>4.5</v>
      </c>
      <c r="F9195" s="1" t="s">
        <v>39</v>
      </c>
      <c r="H9195" s="2">
        <v>44957.0</v>
      </c>
      <c r="J9195" s="3">
        <f t="shared" si="2"/>
        <v>3</v>
      </c>
      <c r="K9195" s="4">
        <f t="shared" si="3"/>
        <v>1.5</v>
      </c>
      <c r="L9195" s="4">
        <f t="shared" si="4"/>
        <v>4.5</v>
      </c>
      <c r="S9195" s="1" t="s">
        <v>9232</v>
      </c>
      <c r="T9195" s="4" t="str">
        <f t="shared" si="5"/>
        <v>Tea</v>
      </c>
      <c r="U9195" s="4" t="str">
        <f t="shared" si="6"/>
        <v>UNKNOWN</v>
      </c>
      <c r="V9195" s="4" t="str">
        <f t="shared" si="7"/>
        <v>Digital Wallet</v>
      </c>
      <c r="W9195" s="4">
        <f t="shared" ref="W9195:Y9195" si="9202">IF(OR(J9195 = "ERROR", J9195 = ""), "UNKNOWN", J9195)</f>
        <v>3</v>
      </c>
      <c r="X9195" s="4">
        <f t="shared" si="9202"/>
        <v>1.5</v>
      </c>
      <c r="Y9195" s="4">
        <f t="shared" si="9202"/>
        <v>4.5</v>
      </c>
      <c r="Z9195" s="5">
        <f t="shared" si="9"/>
        <v>44957</v>
      </c>
    </row>
    <row r="9196">
      <c r="A9196" s="1" t="s">
        <v>9233</v>
      </c>
      <c r="B9196" s="1" t="s">
        <v>27</v>
      </c>
      <c r="C9196" s="1">
        <v>2.0</v>
      </c>
      <c r="D9196" s="1">
        <v>3.0</v>
      </c>
      <c r="E9196" s="1">
        <v>6.0</v>
      </c>
      <c r="F9196" s="1" t="s">
        <v>23</v>
      </c>
      <c r="G9196" s="1" t="s">
        <v>24</v>
      </c>
      <c r="H9196" s="2">
        <v>45193.0</v>
      </c>
      <c r="J9196" s="3">
        <f t="shared" si="2"/>
        <v>2</v>
      </c>
      <c r="K9196" s="4">
        <f t="shared" si="3"/>
        <v>3</v>
      </c>
      <c r="L9196" s="4">
        <f t="shared" si="4"/>
        <v>6</v>
      </c>
      <c r="S9196" s="1" t="s">
        <v>9233</v>
      </c>
      <c r="T9196" s="4" t="str">
        <f t="shared" si="5"/>
        <v>Cake</v>
      </c>
      <c r="U9196" s="4" t="str">
        <f t="shared" si="6"/>
        <v>Takeaway</v>
      </c>
      <c r="V9196" s="4" t="str">
        <f t="shared" si="7"/>
        <v>Credit Card</v>
      </c>
      <c r="W9196" s="4">
        <f t="shared" ref="W9196:Y9196" si="9203">IF(OR(J9196 = "ERROR", J9196 = ""), "UNKNOWN", J9196)</f>
        <v>2</v>
      </c>
      <c r="X9196" s="4">
        <f t="shared" si="9203"/>
        <v>3</v>
      </c>
      <c r="Y9196" s="4">
        <f t="shared" si="9203"/>
        <v>6</v>
      </c>
      <c r="Z9196" s="5">
        <f t="shared" si="9"/>
        <v>45193</v>
      </c>
    </row>
    <row r="9197">
      <c r="A9197" s="1" t="s">
        <v>9234</v>
      </c>
      <c r="B9197" s="1" t="s">
        <v>55</v>
      </c>
      <c r="C9197" s="1">
        <v>4.0</v>
      </c>
      <c r="D9197" s="1">
        <v>3.0</v>
      </c>
      <c r="E9197" s="1">
        <v>12.0</v>
      </c>
      <c r="F9197" s="1" t="s">
        <v>28</v>
      </c>
      <c r="G9197" s="1" t="s">
        <v>29</v>
      </c>
      <c r="H9197" s="2">
        <v>45018.0</v>
      </c>
      <c r="J9197" s="3">
        <f t="shared" si="2"/>
        <v>4</v>
      </c>
      <c r="K9197" s="4">
        <f t="shared" si="3"/>
        <v>3</v>
      </c>
      <c r="L9197" s="4">
        <f t="shared" si="4"/>
        <v>12</v>
      </c>
      <c r="S9197" s="1" t="s">
        <v>9234</v>
      </c>
      <c r="T9197" s="4" t="str">
        <f t="shared" si="5"/>
        <v>Juice</v>
      </c>
      <c r="U9197" s="4" t="str">
        <f t="shared" si="6"/>
        <v>In-store</v>
      </c>
      <c r="V9197" s="4" t="str">
        <f t="shared" si="7"/>
        <v>Cash</v>
      </c>
      <c r="W9197" s="4">
        <f t="shared" ref="W9197:Y9197" si="9204">IF(OR(J9197 = "ERROR", J9197 = ""), "UNKNOWN", J9197)</f>
        <v>4</v>
      </c>
      <c r="X9197" s="4">
        <f t="shared" si="9204"/>
        <v>3</v>
      </c>
      <c r="Y9197" s="4">
        <f t="shared" si="9204"/>
        <v>12</v>
      </c>
      <c r="Z9197" s="5">
        <f t="shared" si="9"/>
        <v>45018</v>
      </c>
    </row>
    <row r="9198">
      <c r="A9198" s="1" t="s">
        <v>9235</v>
      </c>
      <c r="B9198" s="1" t="s">
        <v>41</v>
      </c>
      <c r="C9198" s="1">
        <v>1.0</v>
      </c>
      <c r="D9198" s="1">
        <v>4.0</v>
      </c>
      <c r="E9198" s="1">
        <v>4.0</v>
      </c>
      <c r="G9198" s="1" t="s">
        <v>25</v>
      </c>
      <c r="H9198" s="2">
        <v>45232.0</v>
      </c>
      <c r="J9198" s="3">
        <f t="shared" si="2"/>
        <v>1</v>
      </c>
      <c r="K9198" s="4">
        <f t="shared" si="3"/>
        <v>4</v>
      </c>
      <c r="L9198" s="4">
        <f t="shared" si="4"/>
        <v>4</v>
      </c>
      <c r="S9198" s="1" t="s">
        <v>9235</v>
      </c>
      <c r="T9198" s="4" t="str">
        <f t="shared" si="5"/>
        <v>Smoothie</v>
      </c>
      <c r="U9198" s="4" t="str">
        <f t="shared" si="6"/>
        <v>UNKNOWN</v>
      </c>
      <c r="V9198" s="4" t="str">
        <f t="shared" si="7"/>
        <v>UNKNOWN</v>
      </c>
      <c r="W9198" s="4">
        <f t="shared" ref="W9198:Y9198" si="9205">IF(OR(J9198 = "ERROR", J9198 = ""), "UNKNOWN", J9198)</f>
        <v>1</v>
      </c>
      <c r="X9198" s="4">
        <f t="shared" si="9205"/>
        <v>4</v>
      </c>
      <c r="Y9198" s="4">
        <f t="shared" si="9205"/>
        <v>4</v>
      </c>
      <c r="Z9198" s="5">
        <f t="shared" si="9"/>
        <v>45232</v>
      </c>
    </row>
    <row r="9199">
      <c r="A9199" s="1" t="s">
        <v>9236</v>
      </c>
      <c r="B9199" s="1" t="s">
        <v>27</v>
      </c>
      <c r="C9199" s="1">
        <v>5.0</v>
      </c>
      <c r="D9199" s="1">
        <v>3.0</v>
      </c>
      <c r="E9199" s="1">
        <v>15.0</v>
      </c>
      <c r="H9199" s="2">
        <v>45269.0</v>
      </c>
      <c r="J9199" s="3">
        <f t="shared" si="2"/>
        <v>5</v>
      </c>
      <c r="K9199" s="4">
        <f t="shared" si="3"/>
        <v>3</v>
      </c>
      <c r="L9199" s="4">
        <f t="shared" si="4"/>
        <v>15</v>
      </c>
      <c r="S9199" s="1" t="s">
        <v>9236</v>
      </c>
      <c r="T9199" s="4" t="str">
        <f t="shared" si="5"/>
        <v>Cake</v>
      </c>
      <c r="U9199" s="4" t="str">
        <f t="shared" si="6"/>
        <v>UNKNOWN</v>
      </c>
      <c r="V9199" s="4" t="str">
        <f t="shared" si="7"/>
        <v>UNKNOWN</v>
      </c>
      <c r="W9199" s="4">
        <f t="shared" ref="W9199:Y9199" si="9206">IF(OR(J9199 = "ERROR", J9199 = ""), "UNKNOWN", J9199)</f>
        <v>5</v>
      </c>
      <c r="X9199" s="4">
        <f t="shared" si="9206"/>
        <v>3</v>
      </c>
      <c r="Y9199" s="4">
        <f t="shared" si="9206"/>
        <v>15</v>
      </c>
      <c r="Z9199" s="5">
        <f t="shared" si="9"/>
        <v>45269</v>
      </c>
    </row>
    <row r="9200">
      <c r="A9200" s="1" t="s">
        <v>9237</v>
      </c>
      <c r="B9200" s="1" t="s">
        <v>55</v>
      </c>
      <c r="C9200" s="1">
        <v>1.0</v>
      </c>
      <c r="D9200" s="1">
        <v>3.0</v>
      </c>
      <c r="E9200" s="1">
        <v>3.0</v>
      </c>
      <c r="F9200" s="1" t="s">
        <v>23</v>
      </c>
      <c r="H9200" s="1" t="s">
        <v>30</v>
      </c>
      <c r="J9200" s="3">
        <f t="shared" si="2"/>
        <v>1</v>
      </c>
      <c r="K9200" s="4">
        <f t="shared" si="3"/>
        <v>3</v>
      </c>
      <c r="L9200" s="4">
        <f t="shared" si="4"/>
        <v>3</v>
      </c>
      <c r="S9200" s="1" t="s">
        <v>9237</v>
      </c>
      <c r="T9200" s="4" t="str">
        <f t="shared" si="5"/>
        <v>Juice</v>
      </c>
      <c r="U9200" s="4" t="str">
        <f t="shared" si="6"/>
        <v>UNKNOWN</v>
      </c>
      <c r="V9200" s="4" t="str">
        <f t="shared" si="7"/>
        <v>Credit Card</v>
      </c>
      <c r="W9200" s="4">
        <f t="shared" ref="W9200:Y9200" si="9207">IF(OR(J9200 = "ERROR", J9200 = ""), "UNKNOWN", J9200)</f>
        <v>1</v>
      </c>
      <c r="X9200" s="4">
        <f t="shared" si="9207"/>
        <v>3</v>
      </c>
      <c r="Y9200" s="4">
        <f t="shared" si="9207"/>
        <v>3</v>
      </c>
      <c r="Z9200" s="4" t="str">
        <f t="shared" si="9"/>
        <v>UNKNOWN</v>
      </c>
    </row>
    <row r="9201">
      <c r="A9201" s="1" t="s">
        <v>9238</v>
      </c>
      <c r="B9201" s="1" t="s">
        <v>55</v>
      </c>
      <c r="C9201" s="1">
        <v>5.0</v>
      </c>
      <c r="D9201" s="1">
        <v>3.0</v>
      </c>
      <c r="E9201" s="1">
        <v>15.0</v>
      </c>
      <c r="F9201" s="1" t="s">
        <v>23</v>
      </c>
      <c r="H9201" s="2">
        <v>44973.0</v>
      </c>
      <c r="J9201" s="3">
        <f t="shared" si="2"/>
        <v>5</v>
      </c>
      <c r="K9201" s="4">
        <f t="shared" si="3"/>
        <v>3</v>
      </c>
      <c r="L9201" s="4">
        <f t="shared" si="4"/>
        <v>15</v>
      </c>
      <c r="S9201" s="1" t="s">
        <v>9238</v>
      </c>
      <c r="T9201" s="4" t="str">
        <f t="shared" si="5"/>
        <v>Juice</v>
      </c>
      <c r="U9201" s="4" t="str">
        <f t="shared" si="6"/>
        <v>UNKNOWN</v>
      </c>
      <c r="V9201" s="4" t="str">
        <f t="shared" si="7"/>
        <v>Credit Card</v>
      </c>
      <c r="W9201" s="4">
        <f t="shared" ref="W9201:Y9201" si="9208">IF(OR(J9201 = "ERROR", J9201 = ""), "UNKNOWN", J9201)</f>
        <v>5</v>
      </c>
      <c r="X9201" s="4">
        <f t="shared" si="9208"/>
        <v>3</v>
      </c>
      <c r="Y9201" s="4">
        <f t="shared" si="9208"/>
        <v>15</v>
      </c>
      <c r="Z9201" s="5">
        <f t="shared" si="9"/>
        <v>44973</v>
      </c>
    </row>
    <row r="9202">
      <c r="A9202" s="1" t="s">
        <v>9239</v>
      </c>
      <c r="B9202" s="1" t="s">
        <v>22</v>
      </c>
      <c r="C9202" s="1">
        <v>1.0</v>
      </c>
      <c r="D9202" s="1">
        <v>2.0</v>
      </c>
      <c r="E9202" s="1">
        <v>2.0</v>
      </c>
      <c r="F9202" s="1" t="s">
        <v>23</v>
      </c>
      <c r="G9202" s="1" t="s">
        <v>29</v>
      </c>
      <c r="H9202" s="2">
        <v>45179.0</v>
      </c>
      <c r="J9202" s="3">
        <f t="shared" si="2"/>
        <v>1</v>
      </c>
      <c r="K9202" s="4">
        <f t="shared" si="3"/>
        <v>2</v>
      </c>
      <c r="L9202" s="4">
        <f t="shared" si="4"/>
        <v>2</v>
      </c>
      <c r="S9202" s="1" t="s">
        <v>9239</v>
      </c>
      <c r="T9202" s="4" t="str">
        <f t="shared" si="5"/>
        <v>Coffee</v>
      </c>
      <c r="U9202" s="4" t="str">
        <f t="shared" si="6"/>
        <v>In-store</v>
      </c>
      <c r="V9202" s="4" t="str">
        <f t="shared" si="7"/>
        <v>Credit Card</v>
      </c>
      <c r="W9202" s="4">
        <f t="shared" ref="W9202:Y9202" si="9209">IF(OR(J9202 = "ERROR", J9202 = ""), "UNKNOWN", J9202)</f>
        <v>1</v>
      </c>
      <c r="X9202" s="4">
        <f t="shared" si="9209"/>
        <v>2</v>
      </c>
      <c r="Y9202" s="4">
        <f t="shared" si="9209"/>
        <v>2</v>
      </c>
      <c r="Z9202" s="5">
        <f t="shared" si="9"/>
        <v>45179</v>
      </c>
    </row>
    <row r="9203">
      <c r="A9203" s="1" t="s">
        <v>9240</v>
      </c>
      <c r="B9203" s="1" t="s">
        <v>81</v>
      </c>
      <c r="C9203" s="1">
        <v>2.0</v>
      </c>
      <c r="D9203" s="1">
        <v>1.5</v>
      </c>
      <c r="E9203" s="1">
        <v>3.0</v>
      </c>
      <c r="G9203" s="1" t="s">
        <v>25</v>
      </c>
      <c r="H9203" s="2">
        <v>44997.0</v>
      </c>
      <c r="J9203" s="3">
        <f t="shared" si="2"/>
        <v>2</v>
      </c>
      <c r="K9203" s="4">
        <f t="shared" si="3"/>
        <v>1.5</v>
      </c>
      <c r="L9203" s="4">
        <f t="shared" si="4"/>
        <v>3</v>
      </c>
      <c r="S9203" s="1" t="s">
        <v>9240</v>
      </c>
      <c r="T9203" s="4" t="str">
        <f t="shared" si="5"/>
        <v>Tea</v>
      </c>
      <c r="U9203" s="4" t="str">
        <f t="shared" si="6"/>
        <v>UNKNOWN</v>
      </c>
      <c r="V9203" s="4" t="str">
        <f t="shared" si="7"/>
        <v>UNKNOWN</v>
      </c>
      <c r="W9203" s="4">
        <f t="shared" ref="W9203:Y9203" si="9210">IF(OR(J9203 = "ERROR", J9203 = ""), "UNKNOWN", J9203)</f>
        <v>2</v>
      </c>
      <c r="X9203" s="4">
        <f t="shared" si="9210"/>
        <v>1.5</v>
      </c>
      <c r="Y9203" s="4">
        <f t="shared" si="9210"/>
        <v>3</v>
      </c>
      <c r="Z9203" s="5">
        <f t="shared" si="9"/>
        <v>44997</v>
      </c>
    </row>
    <row r="9204">
      <c r="A9204" s="1" t="s">
        <v>9241</v>
      </c>
      <c r="B9204" s="1" t="s">
        <v>44</v>
      </c>
      <c r="C9204" s="1">
        <v>4.0</v>
      </c>
      <c r="D9204" s="1">
        <v>4.0</v>
      </c>
      <c r="E9204" s="1">
        <v>16.0</v>
      </c>
      <c r="F9204" s="1" t="s">
        <v>28</v>
      </c>
      <c r="G9204" s="1" t="s">
        <v>29</v>
      </c>
      <c r="H9204" s="2">
        <v>45134.0</v>
      </c>
      <c r="J9204" s="3">
        <f t="shared" si="2"/>
        <v>4</v>
      </c>
      <c r="K9204" s="4">
        <f t="shared" si="3"/>
        <v>4</v>
      </c>
      <c r="L9204" s="4">
        <f t="shared" si="4"/>
        <v>16</v>
      </c>
      <c r="S9204" s="1" t="s">
        <v>9241</v>
      </c>
      <c r="T9204" s="4" t="str">
        <f t="shared" si="5"/>
        <v>Sandwich</v>
      </c>
      <c r="U9204" s="4" t="str">
        <f t="shared" si="6"/>
        <v>In-store</v>
      </c>
      <c r="V9204" s="4" t="str">
        <f t="shared" si="7"/>
        <v>Cash</v>
      </c>
      <c r="W9204" s="4">
        <f t="shared" ref="W9204:Y9204" si="9211">IF(OR(J9204 = "ERROR", J9204 = ""), "UNKNOWN", J9204)</f>
        <v>4</v>
      </c>
      <c r="X9204" s="4">
        <f t="shared" si="9211"/>
        <v>4</v>
      </c>
      <c r="Y9204" s="4">
        <f t="shared" si="9211"/>
        <v>16</v>
      </c>
      <c r="Z9204" s="5">
        <f t="shared" si="9"/>
        <v>45134</v>
      </c>
    </row>
    <row r="9205">
      <c r="A9205" s="1" t="s">
        <v>9242</v>
      </c>
      <c r="B9205" s="1" t="s">
        <v>81</v>
      </c>
      <c r="C9205" s="1">
        <v>4.0</v>
      </c>
      <c r="D9205" s="1">
        <v>1.5</v>
      </c>
      <c r="E9205" s="1">
        <v>6.0</v>
      </c>
      <c r="F9205" s="1" t="s">
        <v>23</v>
      </c>
      <c r="H9205" s="6">
        <v>45242.0</v>
      </c>
      <c r="J9205" s="3">
        <f t="shared" si="2"/>
        <v>4</v>
      </c>
      <c r="K9205" s="4">
        <f t="shared" si="3"/>
        <v>1.5</v>
      </c>
      <c r="L9205" s="4">
        <f t="shared" si="4"/>
        <v>6</v>
      </c>
      <c r="S9205" s="1" t="s">
        <v>9242</v>
      </c>
      <c r="T9205" s="4" t="str">
        <f t="shared" si="5"/>
        <v>Tea</v>
      </c>
      <c r="U9205" s="4" t="str">
        <f t="shared" si="6"/>
        <v>UNKNOWN</v>
      </c>
      <c r="V9205" s="4" t="str">
        <f t="shared" si="7"/>
        <v>Credit Card</v>
      </c>
      <c r="W9205" s="4">
        <f t="shared" ref="W9205:Y9205" si="9212">IF(OR(J9205 = "ERROR", J9205 = ""), "UNKNOWN", J9205)</f>
        <v>4</v>
      </c>
      <c r="X9205" s="4">
        <f t="shared" si="9212"/>
        <v>1.5</v>
      </c>
      <c r="Y9205" s="4">
        <f t="shared" si="9212"/>
        <v>6</v>
      </c>
      <c r="Z9205" s="7">
        <f t="shared" si="9"/>
        <v>45242</v>
      </c>
    </row>
    <row r="9206">
      <c r="A9206" s="1" t="s">
        <v>9243</v>
      </c>
      <c r="B9206" s="1" t="s">
        <v>41</v>
      </c>
      <c r="C9206" s="1">
        <v>1.0</v>
      </c>
      <c r="D9206" s="1">
        <v>4.0</v>
      </c>
      <c r="E9206" s="1">
        <v>4.0</v>
      </c>
      <c r="G9206" s="1" t="s">
        <v>24</v>
      </c>
      <c r="H9206" s="6">
        <v>45213.0</v>
      </c>
      <c r="J9206" s="3">
        <f t="shared" si="2"/>
        <v>1</v>
      </c>
      <c r="K9206" s="4">
        <f t="shared" si="3"/>
        <v>4</v>
      </c>
      <c r="L9206" s="4">
        <f t="shared" si="4"/>
        <v>4</v>
      </c>
      <c r="S9206" s="1" t="s">
        <v>9243</v>
      </c>
      <c r="T9206" s="4" t="str">
        <f t="shared" si="5"/>
        <v>Smoothie</v>
      </c>
      <c r="U9206" s="4" t="str">
        <f t="shared" si="6"/>
        <v>Takeaway</v>
      </c>
      <c r="V9206" s="4" t="str">
        <f t="shared" si="7"/>
        <v>UNKNOWN</v>
      </c>
      <c r="W9206" s="4">
        <f t="shared" ref="W9206:Y9206" si="9213">IF(OR(J9206 = "ERROR", J9206 = ""), "UNKNOWN", J9206)</f>
        <v>1</v>
      </c>
      <c r="X9206" s="4">
        <f t="shared" si="9213"/>
        <v>4</v>
      </c>
      <c r="Y9206" s="4">
        <f t="shared" si="9213"/>
        <v>4</v>
      </c>
      <c r="Z9206" s="7">
        <f t="shared" si="9"/>
        <v>45213</v>
      </c>
    </row>
    <row r="9207">
      <c r="A9207" s="1" t="s">
        <v>9244</v>
      </c>
      <c r="B9207" s="1" t="s">
        <v>32</v>
      </c>
      <c r="C9207" s="1">
        <v>2.0</v>
      </c>
      <c r="D9207" s="1">
        <v>1.0</v>
      </c>
      <c r="E9207" s="1">
        <v>2.0</v>
      </c>
      <c r="F9207" s="1" t="s">
        <v>28</v>
      </c>
      <c r="H9207" s="6">
        <v>45271.0</v>
      </c>
      <c r="J9207" s="3">
        <f t="shared" si="2"/>
        <v>2</v>
      </c>
      <c r="K9207" s="4">
        <f t="shared" si="3"/>
        <v>1</v>
      </c>
      <c r="L9207" s="4">
        <f t="shared" si="4"/>
        <v>2</v>
      </c>
      <c r="S9207" s="1" t="s">
        <v>9244</v>
      </c>
      <c r="T9207" s="4" t="str">
        <f t="shared" si="5"/>
        <v>Cookie</v>
      </c>
      <c r="U9207" s="4" t="str">
        <f t="shared" si="6"/>
        <v>UNKNOWN</v>
      </c>
      <c r="V9207" s="4" t="str">
        <f t="shared" si="7"/>
        <v>Cash</v>
      </c>
      <c r="W9207" s="4">
        <f t="shared" ref="W9207:Y9207" si="9214">IF(OR(J9207 = "ERROR", J9207 = ""), "UNKNOWN", J9207)</f>
        <v>2</v>
      </c>
      <c r="X9207" s="4">
        <f t="shared" si="9214"/>
        <v>1</v>
      </c>
      <c r="Y9207" s="4">
        <f t="shared" si="9214"/>
        <v>2</v>
      </c>
      <c r="Z9207" s="7">
        <f t="shared" si="9"/>
        <v>45271</v>
      </c>
    </row>
    <row r="9208">
      <c r="A9208" s="1" t="s">
        <v>9245</v>
      </c>
      <c r="B9208" s="1" t="s">
        <v>44</v>
      </c>
      <c r="C9208" s="1">
        <v>2.0</v>
      </c>
      <c r="D9208" s="1">
        <v>4.0</v>
      </c>
      <c r="E9208" s="1">
        <v>8.0</v>
      </c>
      <c r="F9208" s="1" t="s">
        <v>23</v>
      </c>
      <c r="H9208" s="2">
        <v>45025.0</v>
      </c>
      <c r="J9208" s="3">
        <f t="shared" si="2"/>
        <v>2</v>
      </c>
      <c r="K9208" s="4">
        <f t="shared" si="3"/>
        <v>4</v>
      </c>
      <c r="L9208" s="4">
        <f t="shared" si="4"/>
        <v>8</v>
      </c>
      <c r="S9208" s="1" t="s">
        <v>9245</v>
      </c>
      <c r="T9208" s="4" t="str">
        <f t="shared" si="5"/>
        <v>Sandwich</v>
      </c>
      <c r="U9208" s="4" t="str">
        <f t="shared" si="6"/>
        <v>UNKNOWN</v>
      </c>
      <c r="V9208" s="4" t="str">
        <f t="shared" si="7"/>
        <v>Credit Card</v>
      </c>
      <c r="W9208" s="4">
        <f t="shared" ref="W9208:Y9208" si="9215">IF(OR(J9208 = "ERROR", J9208 = ""), "UNKNOWN", J9208)</f>
        <v>2</v>
      </c>
      <c r="X9208" s="4">
        <f t="shared" si="9215"/>
        <v>4</v>
      </c>
      <c r="Y9208" s="4">
        <f t="shared" si="9215"/>
        <v>8</v>
      </c>
      <c r="Z9208" s="5">
        <f t="shared" si="9"/>
        <v>45025</v>
      </c>
    </row>
    <row r="9209">
      <c r="A9209" s="1" t="s">
        <v>9246</v>
      </c>
      <c r="B9209" s="1" t="s">
        <v>22</v>
      </c>
      <c r="C9209" s="1">
        <v>4.0</v>
      </c>
      <c r="D9209" s="1">
        <v>2.0</v>
      </c>
      <c r="E9209" s="1">
        <v>8.0</v>
      </c>
      <c r="G9209" s="1" t="s">
        <v>24</v>
      </c>
      <c r="H9209" s="2">
        <v>45188.0</v>
      </c>
      <c r="J9209" s="3">
        <f t="shared" si="2"/>
        <v>4</v>
      </c>
      <c r="K9209" s="4">
        <f t="shared" si="3"/>
        <v>2</v>
      </c>
      <c r="L9209" s="4">
        <f t="shared" si="4"/>
        <v>8</v>
      </c>
      <c r="S9209" s="1" t="s">
        <v>9246</v>
      </c>
      <c r="T9209" s="4" t="str">
        <f t="shared" si="5"/>
        <v>Coffee</v>
      </c>
      <c r="U9209" s="4" t="str">
        <f t="shared" si="6"/>
        <v>Takeaway</v>
      </c>
      <c r="V9209" s="4" t="str">
        <f t="shared" si="7"/>
        <v>UNKNOWN</v>
      </c>
      <c r="W9209" s="4">
        <f t="shared" ref="W9209:Y9209" si="9216">IF(OR(J9209 = "ERROR", J9209 = ""), "UNKNOWN", J9209)</f>
        <v>4</v>
      </c>
      <c r="X9209" s="4">
        <f t="shared" si="9216"/>
        <v>2</v>
      </c>
      <c r="Y9209" s="4">
        <f t="shared" si="9216"/>
        <v>8</v>
      </c>
      <c r="Z9209" s="5">
        <f t="shared" si="9"/>
        <v>45188</v>
      </c>
    </row>
    <row r="9210">
      <c r="A9210" s="1" t="s">
        <v>9247</v>
      </c>
      <c r="B9210" s="1" t="s">
        <v>25</v>
      </c>
      <c r="C9210" s="1">
        <v>3.0</v>
      </c>
      <c r="D9210" s="1">
        <v>4.0</v>
      </c>
      <c r="E9210" s="1">
        <v>12.0</v>
      </c>
      <c r="F9210" s="1" t="s">
        <v>28</v>
      </c>
      <c r="H9210" s="2">
        <v>45008.0</v>
      </c>
      <c r="J9210" s="3">
        <f t="shared" si="2"/>
        <v>3</v>
      </c>
      <c r="K9210" s="4">
        <f t="shared" si="3"/>
        <v>4</v>
      </c>
      <c r="L9210" s="4">
        <f t="shared" si="4"/>
        <v>12</v>
      </c>
      <c r="S9210" s="1" t="s">
        <v>9247</v>
      </c>
      <c r="T9210" s="4" t="str">
        <f t="shared" si="5"/>
        <v>UNKNOWN</v>
      </c>
      <c r="U9210" s="4" t="str">
        <f t="shared" si="6"/>
        <v>UNKNOWN</v>
      </c>
      <c r="V9210" s="4" t="str">
        <f t="shared" si="7"/>
        <v>Cash</v>
      </c>
      <c r="W9210" s="4">
        <f t="shared" ref="W9210:Y9210" si="9217">IF(OR(J9210 = "ERROR", J9210 = ""), "UNKNOWN", J9210)</f>
        <v>3</v>
      </c>
      <c r="X9210" s="4">
        <f t="shared" si="9217"/>
        <v>4</v>
      </c>
      <c r="Y9210" s="4">
        <f t="shared" si="9217"/>
        <v>12</v>
      </c>
      <c r="Z9210" s="5">
        <f t="shared" si="9"/>
        <v>45008</v>
      </c>
    </row>
    <row r="9211">
      <c r="A9211" s="1" t="s">
        <v>9248</v>
      </c>
      <c r="B9211" s="1" t="s">
        <v>32</v>
      </c>
      <c r="C9211" s="1">
        <v>3.0</v>
      </c>
      <c r="D9211" s="1">
        <v>1.0</v>
      </c>
      <c r="F9211" s="1" t="s">
        <v>39</v>
      </c>
      <c r="G9211" s="1" t="s">
        <v>29</v>
      </c>
      <c r="H9211" s="2">
        <v>44945.0</v>
      </c>
      <c r="J9211" s="3">
        <f t="shared" si="2"/>
        <v>3</v>
      </c>
      <c r="K9211" s="4">
        <f t="shared" si="3"/>
        <v>1</v>
      </c>
      <c r="L9211" s="4">
        <f t="shared" si="4"/>
        <v>3</v>
      </c>
      <c r="S9211" s="1" t="s">
        <v>9248</v>
      </c>
      <c r="T9211" s="4" t="str">
        <f t="shared" si="5"/>
        <v>Cookie</v>
      </c>
      <c r="U9211" s="4" t="str">
        <f t="shared" si="6"/>
        <v>In-store</v>
      </c>
      <c r="V9211" s="4" t="str">
        <f t="shared" si="7"/>
        <v>Digital Wallet</v>
      </c>
      <c r="W9211" s="4">
        <f t="shared" ref="W9211:Y9211" si="9218">IF(OR(J9211 = "ERROR", J9211 = ""), "UNKNOWN", J9211)</f>
        <v>3</v>
      </c>
      <c r="X9211" s="4">
        <f t="shared" si="9218"/>
        <v>1</v>
      </c>
      <c r="Y9211" s="4">
        <f t="shared" si="9218"/>
        <v>3</v>
      </c>
      <c r="Z9211" s="5">
        <f t="shared" si="9"/>
        <v>44945</v>
      </c>
    </row>
    <row r="9212">
      <c r="A9212" s="1" t="s">
        <v>9249</v>
      </c>
      <c r="B9212" s="1" t="s">
        <v>81</v>
      </c>
      <c r="C9212" s="1">
        <v>1.0</v>
      </c>
      <c r="D9212" s="1">
        <v>1.5</v>
      </c>
      <c r="E9212" s="1">
        <v>1.5</v>
      </c>
      <c r="F9212" s="1" t="s">
        <v>39</v>
      </c>
      <c r="H9212" s="2">
        <v>45115.0</v>
      </c>
      <c r="J9212" s="3">
        <f t="shared" si="2"/>
        <v>1</v>
      </c>
      <c r="K9212" s="4">
        <f t="shared" si="3"/>
        <v>1.5</v>
      </c>
      <c r="L9212" s="4">
        <f t="shared" si="4"/>
        <v>1.5</v>
      </c>
      <c r="S9212" s="1" t="s">
        <v>9249</v>
      </c>
      <c r="T9212" s="4" t="str">
        <f t="shared" si="5"/>
        <v>Tea</v>
      </c>
      <c r="U9212" s="4" t="str">
        <f t="shared" si="6"/>
        <v>UNKNOWN</v>
      </c>
      <c r="V9212" s="4" t="str">
        <f t="shared" si="7"/>
        <v>Digital Wallet</v>
      </c>
      <c r="W9212" s="4">
        <f t="shared" ref="W9212:Y9212" si="9219">IF(OR(J9212 = "ERROR", J9212 = ""), "UNKNOWN", J9212)</f>
        <v>1</v>
      </c>
      <c r="X9212" s="4">
        <f t="shared" si="9219"/>
        <v>1.5</v>
      </c>
      <c r="Y9212" s="4">
        <f t="shared" si="9219"/>
        <v>1.5</v>
      </c>
      <c r="Z9212" s="5">
        <f t="shared" si="9"/>
        <v>45115</v>
      </c>
    </row>
    <row r="9213">
      <c r="A9213" s="1" t="s">
        <v>9250</v>
      </c>
      <c r="B9213" s="1" t="s">
        <v>41</v>
      </c>
      <c r="C9213" s="1">
        <v>5.0</v>
      </c>
      <c r="D9213" s="1">
        <v>4.0</v>
      </c>
      <c r="E9213" s="1">
        <v>20.0</v>
      </c>
      <c r="F9213" s="1" t="s">
        <v>30</v>
      </c>
      <c r="H9213" s="6">
        <v>45248.0</v>
      </c>
      <c r="J9213" s="3">
        <f t="shared" si="2"/>
        <v>5</v>
      </c>
      <c r="K9213" s="4">
        <f t="shared" si="3"/>
        <v>4</v>
      </c>
      <c r="L9213" s="4">
        <f t="shared" si="4"/>
        <v>20</v>
      </c>
      <c r="S9213" s="1" t="s">
        <v>9250</v>
      </c>
      <c r="T9213" s="4" t="str">
        <f t="shared" si="5"/>
        <v>Smoothie</v>
      </c>
      <c r="U9213" s="4" t="str">
        <f t="shared" si="6"/>
        <v>UNKNOWN</v>
      </c>
      <c r="V9213" s="4" t="str">
        <f t="shared" si="7"/>
        <v>UNKNOWN</v>
      </c>
      <c r="W9213" s="4">
        <f t="shared" ref="W9213:Y9213" si="9220">IF(OR(J9213 = "ERROR", J9213 = ""), "UNKNOWN", J9213)</f>
        <v>5</v>
      </c>
      <c r="X9213" s="4">
        <f t="shared" si="9220"/>
        <v>4</v>
      </c>
      <c r="Y9213" s="4">
        <f t="shared" si="9220"/>
        <v>20</v>
      </c>
      <c r="Z9213" s="7">
        <f t="shared" si="9"/>
        <v>45248</v>
      </c>
    </row>
    <row r="9214">
      <c r="A9214" s="1" t="s">
        <v>9251</v>
      </c>
      <c r="B9214" s="1" t="s">
        <v>81</v>
      </c>
      <c r="C9214" s="1">
        <v>1.0</v>
      </c>
      <c r="D9214" s="1" t="s">
        <v>30</v>
      </c>
      <c r="E9214" s="1" t="s">
        <v>30</v>
      </c>
      <c r="H9214" s="2">
        <v>45001.0</v>
      </c>
      <c r="J9214" s="3">
        <f t="shared" si="2"/>
        <v>1</v>
      </c>
      <c r="K9214" s="4" t="str">
        <f t="shared" si="3"/>
        <v>UNKNOWN</v>
      </c>
      <c r="L9214" s="4" t="str">
        <f t="shared" si="4"/>
        <v>UNKNOWN</v>
      </c>
      <c r="S9214" s="1" t="s">
        <v>9251</v>
      </c>
      <c r="T9214" s="4" t="str">
        <f t="shared" si="5"/>
        <v>Tea</v>
      </c>
      <c r="U9214" s="4" t="str">
        <f t="shared" si="6"/>
        <v>UNKNOWN</v>
      </c>
      <c r="V9214" s="4" t="str">
        <f t="shared" si="7"/>
        <v>UNKNOWN</v>
      </c>
      <c r="W9214" s="4">
        <f t="shared" ref="W9214:Y9214" si="9221">IF(OR(J9214 = "ERROR", J9214 = ""), "UNKNOWN", J9214)</f>
        <v>1</v>
      </c>
      <c r="X9214" s="4" t="str">
        <f t="shared" si="9221"/>
        <v>UNKNOWN</v>
      </c>
      <c r="Y9214" s="4" t="str">
        <f t="shared" si="9221"/>
        <v>UNKNOWN</v>
      </c>
      <c r="Z9214" s="5">
        <f t="shared" si="9"/>
        <v>45001</v>
      </c>
    </row>
    <row r="9215">
      <c r="A9215" s="1" t="s">
        <v>9252</v>
      </c>
      <c r="B9215" s="1" t="s">
        <v>36</v>
      </c>
      <c r="C9215" s="1">
        <v>1.0</v>
      </c>
      <c r="D9215" s="1">
        <v>5.0</v>
      </c>
      <c r="E9215" s="1">
        <v>5.0</v>
      </c>
      <c r="H9215" s="2">
        <v>44972.0</v>
      </c>
      <c r="J9215" s="3">
        <f t="shared" si="2"/>
        <v>1</v>
      </c>
      <c r="K9215" s="4">
        <f t="shared" si="3"/>
        <v>5</v>
      </c>
      <c r="L9215" s="4">
        <f t="shared" si="4"/>
        <v>5</v>
      </c>
      <c r="S9215" s="1" t="s">
        <v>9252</v>
      </c>
      <c r="T9215" s="4" t="str">
        <f t="shared" si="5"/>
        <v>Salad</v>
      </c>
      <c r="U9215" s="4" t="str">
        <f t="shared" si="6"/>
        <v>UNKNOWN</v>
      </c>
      <c r="V9215" s="4" t="str">
        <f t="shared" si="7"/>
        <v>UNKNOWN</v>
      </c>
      <c r="W9215" s="4">
        <f t="shared" ref="W9215:Y9215" si="9222">IF(OR(J9215 = "ERROR", J9215 = ""), "UNKNOWN", J9215)</f>
        <v>1</v>
      </c>
      <c r="X9215" s="4">
        <f t="shared" si="9222"/>
        <v>5</v>
      </c>
      <c r="Y9215" s="4">
        <f t="shared" si="9222"/>
        <v>5</v>
      </c>
      <c r="Z9215" s="5">
        <f t="shared" si="9"/>
        <v>44972</v>
      </c>
    </row>
    <row r="9216">
      <c r="A9216" s="1" t="s">
        <v>9253</v>
      </c>
      <c r="B9216" s="1" t="s">
        <v>55</v>
      </c>
      <c r="C9216" s="1" t="s">
        <v>25</v>
      </c>
      <c r="D9216" s="1">
        <v>3.0</v>
      </c>
      <c r="E9216" s="1">
        <v>9.0</v>
      </c>
      <c r="F9216" s="1" t="s">
        <v>39</v>
      </c>
      <c r="G9216" s="1" t="s">
        <v>24</v>
      </c>
      <c r="H9216" s="6">
        <v>45212.0</v>
      </c>
      <c r="J9216" s="3">
        <f t="shared" si="2"/>
        <v>3</v>
      </c>
      <c r="K9216" s="4">
        <f t="shared" si="3"/>
        <v>3</v>
      </c>
      <c r="L9216" s="4">
        <f t="shared" si="4"/>
        <v>9</v>
      </c>
      <c r="S9216" s="1" t="s">
        <v>9253</v>
      </c>
      <c r="T9216" s="4" t="str">
        <f t="shared" si="5"/>
        <v>Juice</v>
      </c>
      <c r="U9216" s="4" t="str">
        <f t="shared" si="6"/>
        <v>Takeaway</v>
      </c>
      <c r="V9216" s="4" t="str">
        <f t="shared" si="7"/>
        <v>Digital Wallet</v>
      </c>
      <c r="W9216" s="4">
        <f t="shared" ref="W9216:Y9216" si="9223">IF(OR(J9216 = "ERROR", J9216 = ""), "UNKNOWN", J9216)</f>
        <v>3</v>
      </c>
      <c r="X9216" s="4">
        <f t="shared" si="9223"/>
        <v>3</v>
      </c>
      <c r="Y9216" s="4">
        <f t="shared" si="9223"/>
        <v>9</v>
      </c>
      <c r="Z9216" s="7">
        <f t="shared" si="9"/>
        <v>45212</v>
      </c>
    </row>
    <row r="9217">
      <c r="A9217" s="1" t="s">
        <v>9254</v>
      </c>
      <c r="B9217" s="1" t="s">
        <v>32</v>
      </c>
      <c r="C9217" s="1">
        <v>3.0</v>
      </c>
      <c r="D9217" s="1">
        <v>1.0</v>
      </c>
      <c r="E9217" s="1">
        <v>3.0</v>
      </c>
      <c r="F9217" s="1" t="s">
        <v>39</v>
      </c>
      <c r="G9217" s="1" t="s">
        <v>29</v>
      </c>
      <c r="H9217" s="6">
        <v>45284.0</v>
      </c>
      <c r="J9217" s="3">
        <f t="shared" si="2"/>
        <v>3</v>
      </c>
      <c r="K9217" s="4">
        <f t="shared" si="3"/>
        <v>1</v>
      </c>
      <c r="L9217" s="4">
        <f t="shared" si="4"/>
        <v>3</v>
      </c>
      <c r="S9217" s="1" t="s">
        <v>9254</v>
      </c>
      <c r="T9217" s="4" t="str">
        <f t="shared" si="5"/>
        <v>Cookie</v>
      </c>
      <c r="U9217" s="4" t="str">
        <f t="shared" si="6"/>
        <v>In-store</v>
      </c>
      <c r="V9217" s="4" t="str">
        <f t="shared" si="7"/>
        <v>Digital Wallet</v>
      </c>
      <c r="W9217" s="4">
        <f t="shared" ref="W9217:Y9217" si="9224">IF(OR(J9217 = "ERROR", J9217 = ""), "UNKNOWN", J9217)</f>
        <v>3</v>
      </c>
      <c r="X9217" s="4">
        <f t="shared" si="9224"/>
        <v>1</v>
      </c>
      <c r="Y9217" s="4">
        <f t="shared" si="9224"/>
        <v>3</v>
      </c>
      <c r="Z9217" s="7">
        <f t="shared" si="9"/>
        <v>45284</v>
      </c>
    </row>
    <row r="9218">
      <c r="A9218" s="1" t="s">
        <v>9255</v>
      </c>
      <c r="B9218" s="1" t="s">
        <v>81</v>
      </c>
      <c r="C9218" s="1">
        <v>2.0</v>
      </c>
      <c r="D9218" s="1">
        <v>1.5</v>
      </c>
      <c r="E9218" s="1">
        <v>3.0</v>
      </c>
      <c r="H9218" s="2">
        <v>44952.0</v>
      </c>
      <c r="J9218" s="3">
        <f t="shared" si="2"/>
        <v>2</v>
      </c>
      <c r="K9218" s="4">
        <f t="shared" si="3"/>
        <v>1.5</v>
      </c>
      <c r="L9218" s="4">
        <f t="shared" si="4"/>
        <v>3</v>
      </c>
      <c r="S9218" s="1" t="s">
        <v>9255</v>
      </c>
      <c r="T9218" s="4" t="str">
        <f t="shared" si="5"/>
        <v>Tea</v>
      </c>
      <c r="U9218" s="4" t="str">
        <f t="shared" si="6"/>
        <v>UNKNOWN</v>
      </c>
      <c r="V9218" s="4" t="str">
        <f t="shared" si="7"/>
        <v>UNKNOWN</v>
      </c>
      <c r="W9218" s="4">
        <f t="shared" ref="W9218:Y9218" si="9225">IF(OR(J9218 = "ERROR", J9218 = ""), "UNKNOWN", J9218)</f>
        <v>2</v>
      </c>
      <c r="X9218" s="4">
        <f t="shared" si="9225"/>
        <v>1.5</v>
      </c>
      <c r="Y9218" s="4">
        <f t="shared" si="9225"/>
        <v>3</v>
      </c>
      <c r="Z9218" s="5">
        <f t="shared" si="9"/>
        <v>44952</v>
      </c>
    </row>
    <row r="9219">
      <c r="A9219" s="1" t="s">
        <v>9256</v>
      </c>
      <c r="C9219" s="1">
        <v>3.0</v>
      </c>
      <c r="D9219" s="1">
        <v>4.0</v>
      </c>
      <c r="E9219" s="1">
        <v>12.0</v>
      </c>
      <c r="F9219" s="1" t="s">
        <v>39</v>
      </c>
      <c r="G9219" s="1" t="s">
        <v>29</v>
      </c>
      <c r="J9219" s="3">
        <f t="shared" si="2"/>
        <v>3</v>
      </c>
      <c r="K9219" s="4">
        <f t="shared" si="3"/>
        <v>4</v>
      </c>
      <c r="L9219" s="4">
        <f t="shared" si="4"/>
        <v>12</v>
      </c>
      <c r="S9219" s="1" t="s">
        <v>9256</v>
      </c>
      <c r="T9219" s="4" t="str">
        <f t="shared" si="5"/>
        <v>UNKNOWN</v>
      </c>
      <c r="U9219" s="4" t="str">
        <f t="shared" si="6"/>
        <v>In-store</v>
      </c>
      <c r="V9219" s="4" t="str">
        <f t="shared" si="7"/>
        <v>Digital Wallet</v>
      </c>
      <c r="W9219" s="4">
        <f t="shared" ref="W9219:Y9219" si="9226">IF(OR(J9219 = "ERROR", J9219 = ""), "UNKNOWN", J9219)</f>
        <v>3</v>
      </c>
      <c r="X9219" s="4">
        <f t="shared" si="9226"/>
        <v>4</v>
      </c>
      <c r="Y9219" s="4">
        <f t="shared" si="9226"/>
        <v>12</v>
      </c>
      <c r="Z9219" s="4" t="str">
        <f t="shared" si="9"/>
        <v>UNKNOWN</v>
      </c>
    </row>
    <row r="9220">
      <c r="A9220" s="1" t="s">
        <v>9257</v>
      </c>
      <c r="C9220" s="1">
        <v>2.0</v>
      </c>
      <c r="D9220" s="1">
        <v>4.0</v>
      </c>
      <c r="E9220" s="1">
        <v>8.0</v>
      </c>
      <c r="F9220" s="1" t="s">
        <v>39</v>
      </c>
      <c r="G9220" s="1" t="s">
        <v>24</v>
      </c>
      <c r="H9220" s="2">
        <v>45262.0</v>
      </c>
      <c r="J9220" s="3">
        <f t="shared" si="2"/>
        <v>2</v>
      </c>
      <c r="K9220" s="4">
        <f t="shared" si="3"/>
        <v>4</v>
      </c>
      <c r="L9220" s="4">
        <f t="shared" si="4"/>
        <v>8</v>
      </c>
      <c r="S9220" s="1" t="s">
        <v>9257</v>
      </c>
      <c r="T9220" s="4" t="str">
        <f t="shared" si="5"/>
        <v>UNKNOWN</v>
      </c>
      <c r="U9220" s="4" t="str">
        <f t="shared" si="6"/>
        <v>Takeaway</v>
      </c>
      <c r="V9220" s="4" t="str">
        <f t="shared" si="7"/>
        <v>Digital Wallet</v>
      </c>
      <c r="W9220" s="4">
        <f t="shared" ref="W9220:Y9220" si="9227">IF(OR(J9220 = "ERROR", J9220 = ""), "UNKNOWN", J9220)</f>
        <v>2</v>
      </c>
      <c r="X9220" s="4">
        <f t="shared" si="9227"/>
        <v>4</v>
      </c>
      <c r="Y9220" s="4">
        <f t="shared" si="9227"/>
        <v>8</v>
      </c>
      <c r="Z9220" s="5">
        <f t="shared" si="9"/>
        <v>45262</v>
      </c>
    </row>
    <row r="9221">
      <c r="A9221" s="1" t="s">
        <v>9258</v>
      </c>
      <c r="B9221" s="1" t="s">
        <v>55</v>
      </c>
      <c r="C9221" s="1">
        <v>5.0</v>
      </c>
      <c r="D9221" s="1">
        <v>3.0</v>
      </c>
      <c r="E9221" s="1">
        <v>15.0</v>
      </c>
      <c r="F9221" s="1" t="s">
        <v>39</v>
      </c>
      <c r="G9221" s="1" t="s">
        <v>29</v>
      </c>
      <c r="H9221" s="6">
        <v>45227.0</v>
      </c>
      <c r="J9221" s="3">
        <f t="shared" si="2"/>
        <v>5</v>
      </c>
      <c r="K9221" s="4">
        <f t="shared" si="3"/>
        <v>3</v>
      </c>
      <c r="L9221" s="4">
        <f t="shared" si="4"/>
        <v>15</v>
      </c>
      <c r="S9221" s="1" t="s">
        <v>9258</v>
      </c>
      <c r="T9221" s="4" t="str">
        <f t="shared" si="5"/>
        <v>Juice</v>
      </c>
      <c r="U9221" s="4" t="str">
        <f t="shared" si="6"/>
        <v>In-store</v>
      </c>
      <c r="V9221" s="4" t="str">
        <f t="shared" si="7"/>
        <v>Digital Wallet</v>
      </c>
      <c r="W9221" s="4">
        <f t="shared" ref="W9221:Y9221" si="9228">IF(OR(J9221 = "ERROR", J9221 = ""), "UNKNOWN", J9221)</f>
        <v>5</v>
      </c>
      <c r="X9221" s="4">
        <f t="shared" si="9228"/>
        <v>3</v>
      </c>
      <c r="Y9221" s="4">
        <f t="shared" si="9228"/>
        <v>15</v>
      </c>
      <c r="Z9221" s="7">
        <f t="shared" si="9"/>
        <v>45227</v>
      </c>
    </row>
    <row r="9222">
      <c r="A9222" s="1" t="s">
        <v>9259</v>
      </c>
      <c r="B9222" s="1" t="s">
        <v>22</v>
      </c>
      <c r="C9222" s="1">
        <v>5.0</v>
      </c>
      <c r="D9222" s="1">
        <v>2.0</v>
      </c>
      <c r="E9222" s="1">
        <v>10.0</v>
      </c>
      <c r="F9222" s="1" t="s">
        <v>23</v>
      </c>
      <c r="G9222" s="1" t="s">
        <v>30</v>
      </c>
      <c r="H9222" s="2">
        <v>45171.0</v>
      </c>
      <c r="J9222" s="3">
        <f t="shared" si="2"/>
        <v>5</v>
      </c>
      <c r="K9222" s="4">
        <f t="shared" si="3"/>
        <v>2</v>
      </c>
      <c r="L9222" s="4">
        <f t="shared" si="4"/>
        <v>10</v>
      </c>
      <c r="S9222" s="1" t="s">
        <v>9259</v>
      </c>
      <c r="T9222" s="4" t="str">
        <f t="shared" si="5"/>
        <v>Coffee</v>
      </c>
      <c r="U9222" s="4" t="str">
        <f t="shared" si="6"/>
        <v>UNKNOWN</v>
      </c>
      <c r="V9222" s="4" t="str">
        <f t="shared" si="7"/>
        <v>Credit Card</v>
      </c>
      <c r="W9222" s="4">
        <f t="shared" ref="W9222:Y9222" si="9229">IF(OR(J9222 = "ERROR", J9222 = ""), "UNKNOWN", J9222)</f>
        <v>5</v>
      </c>
      <c r="X9222" s="4">
        <f t="shared" si="9229"/>
        <v>2</v>
      </c>
      <c r="Y9222" s="4">
        <f t="shared" si="9229"/>
        <v>10</v>
      </c>
      <c r="Z9222" s="5">
        <f t="shared" si="9"/>
        <v>45171</v>
      </c>
    </row>
    <row r="9223">
      <c r="A9223" s="1" t="s">
        <v>9260</v>
      </c>
      <c r="B9223" s="1" t="s">
        <v>32</v>
      </c>
      <c r="C9223" s="1">
        <v>5.0</v>
      </c>
      <c r="D9223" s="1">
        <v>1.0</v>
      </c>
      <c r="E9223" s="1">
        <v>5.0</v>
      </c>
      <c r="F9223" s="1" t="s">
        <v>23</v>
      </c>
      <c r="G9223" s="1" t="s">
        <v>29</v>
      </c>
      <c r="H9223" s="2">
        <v>45154.0</v>
      </c>
      <c r="J9223" s="3">
        <f t="shared" si="2"/>
        <v>5</v>
      </c>
      <c r="K9223" s="4">
        <f t="shared" si="3"/>
        <v>1</v>
      </c>
      <c r="L9223" s="4">
        <f t="shared" si="4"/>
        <v>5</v>
      </c>
      <c r="S9223" s="1" t="s">
        <v>9260</v>
      </c>
      <c r="T9223" s="4" t="str">
        <f t="shared" si="5"/>
        <v>Cookie</v>
      </c>
      <c r="U9223" s="4" t="str">
        <f t="shared" si="6"/>
        <v>In-store</v>
      </c>
      <c r="V9223" s="4" t="str">
        <f t="shared" si="7"/>
        <v>Credit Card</v>
      </c>
      <c r="W9223" s="4">
        <f t="shared" ref="W9223:Y9223" si="9230">IF(OR(J9223 = "ERROR", J9223 = ""), "UNKNOWN", J9223)</f>
        <v>5</v>
      </c>
      <c r="X9223" s="4">
        <f t="shared" si="9230"/>
        <v>1</v>
      </c>
      <c r="Y9223" s="4">
        <f t="shared" si="9230"/>
        <v>5</v>
      </c>
      <c r="Z9223" s="5">
        <f t="shared" si="9"/>
        <v>45154</v>
      </c>
    </row>
    <row r="9224">
      <c r="A9224" s="1" t="s">
        <v>9261</v>
      </c>
      <c r="B9224" s="1" t="s">
        <v>55</v>
      </c>
      <c r="C9224" s="1">
        <v>3.0</v>
      </c>
      <c r="D9224" s="1">
        <v>3.0</v>
      </c>
      <c r="E9224" s="1">
        <v>9.0</v>
      </c>
      <c r="F9224" s="1" t="s">
        <v>28</v>
      </c>
      <c r="G9224" s="1" t="s">
        <v>24</v>
      </c>
      <c r="H9224" s="2">
        <v>45165.0</v>
      </c>
      <c r="J9224" s="3">
        <f t="shared" si="2"/>
        <v>3</v>
      </c>
      <c r="K9224" s="4">
        <f t="shared" si="3"/>
        <v>3</v>
      </c>
      <c r="L9224" s="4">
        <f t="shared" si="4"/>
        <v>9</v>
      </c>
      <c r="S9224" s="1" t="s">
        <v>9261</v>
      </c>
      <c r="T9224" s="4" t="str">
        <f t="shared" si="5"/>
        <v>Juice</v>
      </c>
      <c r="U9224" s="4" t="str">
        <f t="shared" si="6"/>
        <v>Takeaway</v>
      </c>
      <c r="V9224" s="4" t="str">
        <f t="shared" si="7"/>
        <v>Cash</v>
      </c>
      <c r="W9224" s="4">
        <f t="shared" ref="W9224:Y9224" si="9231">IF(OR(J9224 = "ERROR", J9224 = ""), "UNKNOWN", J9224)</f>
        <v>3</v>
      </c>
      <c r="X9224" s="4">
        <f t="shared" si="9231"/>
        <v>3</v>
      </c>
      <c r="Y9224" s="4">
        <f t="shared" si="9231"/>
        <v>9</v>
      </c>
      <c r="Z9224" s="5">
        <f t="shared" si="9"/>
        <v>45165</v>
      </c>
    </row>
    <row r="9225">
      <c r="A9225" s="1" t="s">
        <v>9262</v>
      </c>
      <c r="B9225" s="1" t="s">
        <v>41</v>
      </c>
      <c r="C9225" s="1" t="s">
        <v>30</v>
      </c>
      <c r="D9225" s="1">
        <v>4.0</v>
      </c>
      <c r="E9225" s="1">
        <v>20.0</v>
      </c>
      <c r="G9225" s="1" t="s">
        <v>24</v>
      </c>
      <c r="H9225" s="2">
        <v>45140.0</v>
      </c>
      <c r="J9225" s="3">
        <f t="shared" si="2"/>
        <v>5</v>
      </c>
      <c r="K9225" s="4">
        <f t="shared" si="3"/>
        <v>4</v>
      </c>
      <c r="L9225" s="4">
        <f t="shared" si="4"/>
        <v>20</v>
      </c>
      <c r="S9225" s="1" t="s">
        <v>9262</v>
      </c>
      <c r="T9225" s="4" t="str">
        <f t="shared" si="5"/>
        <v>Smoothie</v>
      </c>
      <c r="U9225" s="4" t="str">
        <f t="shared" si="6"/>
        <v>Takeaway</v>
      </c>
      <c r="V9225" s="4" t="str">
        <f t="shared" si="7"/>
        <v>UNKNOWN</v>
      </c>
      <c r="W9225" s="4">
        <f t="shared" ref="W9225:Y9225" si="9232">IF(OR(J9225 = "ERROR", J9225 = ""), "UNKNOWN", J9225)</f>
        <v>5</v>
      </c>
      <c r="X9225" s="4">
        <f t="shared" si="9232"/>
        <v>4</v>
      </c>
      <c r="Y9225" s="4">
        <f t="shared" si="9232"/>
        <v>20</v>
      </c>
      <c r="Z9225" s="5">
        <f t="shared" si="9"/>
        <v>45140</v>
      </c>
    </row>
    <row r="9226">
      <c r="A9226" s="1" t="s">
        <v>9263</v>
      </c>
      <c r="B9226" s="1" t="s">
        <v>32</v>
      </c>
      <c r="D9226" s="1">
        <v>1.0</v>
      </c>
      <c r="E9226" s="1">
        <v>5.0</v>
      </c>
      <c r="F9226" s="1" t="s">
        <v>28</v>
      </c>
      <c r="H9226" s="1" t="s">
        <v>30</v>
      </c>
      <c r="J9226" s="3">
        <f t="shared" si="2"/>
        <v>5</v>
      </c>
      <c r="K9226" s="4">
        <f t="shared" si="3"/>
        <v>1</v>
      </c>
      <c r="L9226" s="4">
        <f t="shared" si="4"/>
        <v>5</v>
      </c>
      <c r="S9226" s="1" t="s">
        <v>9263</v>
      </c>
      <c r="T9226" s="4" t="str">
        <f t="shared" si="5"/>
        <v>Cookie</v>
      </c>
      <c r="U9226" s="4" t="str">
        <f t="shared" si="6"/>
        <v>UNKNOWN</v>
      </c>
      <c r="V9226" s="4" t="str">
        <f t="shared" si="7"/>
        <v>Cash</v>
      </c>
      <c r="W9226" s="4">
        <f t="shared" ref="W9226:Y9226" si="9233">IF(OR(J9226 = "ERROR", J9226 = ""), "UNKNOWN", J9226)</f>
        <v>5</v>
      </c>
      <c r="X9226" s="4">
        <f t="shared" si="9233"/>
        <v>1</v>
      </c>
      <c r="Y9226" s="4">
        <f t="shared" si="9233"/>
        <v>5</v>
      </c>
      <c r="Z9226" s="4" t="str">
        <f t="shared" si="9"/>
        <v>UNKNOWN</v>
      </c>
    </row>
    <row r="9227">
      <c r="A9227" s="1" t="s">
        <v>9264</v>
      </c>
      <c r="B9227" s="1" t="s">
        <v>22</v>
      </c>
      <c r="C9227" s="1">
        <v>3.0</v>
      </c>
      <c r="D9227" s="1">
        <v>2.0</v>
      </c>
      <c r="E9227" s="1">
        <v>6.0</v>
      </c>
      <c r="F9227" s="1" t="s">
        <v>23</v>
      </c>
      <c r="H9227" s="6">
        <v>45274.0</v>
      </c>
      <c r="J9227" s="3">
        <f t="shared" si="2"/>
        <v>3</v>
      </c>
      <c r="K9227" s="4">
        <f t="shared" si="3"/>
        <v>2</v>
      </c>
      <c r="L9227" s="4">
        <f t="shared" si="4"/>
        <v>6</v>
      </c>
      <c r="S9227" s="1" t="s">
        <v>9264</v>
      </c>
      <c r="T9227" s="4" t="str">
        <f t="shared" si="5"/>
        <v>Coffee</v>
      </c>
      <c r="U9227" s="4" t="str">
        <f t="shared" si="6"/>
        <v>UNKNOWN</v>
      </c>
      <c r="V9227" s="4" t="str">
        <f t="shared" si="7"/>
        <v>Credit Card</v>
      </c>
      <c r="W9227" s="4">
        <f t="shared" ref="W9227:Y9227" si="9234">IF(OR(J9227 = "ERROR", J9227 = ""), "UNKNOWN", J9227)</f>
        <v>3</v>
      </c>
      <c r="X9227" s="4">
        <f t="shared" si="9234"/>
        <v>2</v>
      </c>
      <c r="Y9227" s="4">
        <f t="shared" si="9234"/>
        <v>6</v>
      </c>
      <c r="Z9227" s="7">
        <f t="shared" si="9"/>
        <v>45274</v>
      </c>
    </row>
    <row r="9228">
      <c r="A9228" s="1" t="s">
        <v>9265</v>
      </c>
      <c r="B9228" s="1" t="s">
        <v>25</v>
      </c>
      <c r="C9228" s="1">
        <v>5.0</v>
      </c>
      <c r="D9228" s="1">
        <v>1.0</v>
      </c>
      <c r="E9228" s="1">
        <v>5.0</v>
      </c>
      <c r="G9228" s="1" t="s">
        <v>24</v>
      </c>
      <c r="H9228" s="2">
        <v>45174.0</v>
      </c>
      <c r="J9228" s="3">
        <f t="shared" si="2"/>
        <v>5</v>
      </c>
      <c r="K9228" s="4">
        <f t="shared" si="3"/>
        <v>1</v>
      </c>
      <c r="L9228" s="4">
        <f t="shared" si="4"/>
        <v>5</v>
      </c>
      <c r="S9228" s="1" t="s">
        <v>9265</v>
      </c>
      <c r="T9228" s="4" t="str">
        <f t="shared" si="5"/>
        <v>UNKNOWN</v>
      </c>
      <c r="U9228" s="4" t="str">
        <f t="shared" si="6"/>
        <v>Takeaway</v>
      </c>
      <c r="V9228" s="4" t="str">
        <f t="shared" si="7"/>
        <v>UNKNOWN</v>
      </c>
      <c r="W9228" s="4">
        <f t="shared" ref="W9228:Y9228" si="9235">IF(OR(J9228 = "ERROR", J9228 = ""), "UNKNOWN", J9228)</f>
        <v>5</v>
      </c>
      <c r="X9228" s="4">
        <f t="shared" si="9235"/>
        <v>1</v>
      </c>
      <c r="Y9228" s="4">
        <f t="shared" si="9235"/>
        <v>5</v>
      </c>
      <c r="Z9228" s="5">
        <f t="shared" si="9"/>
        <v>45174</v>
      </c>
    </row>
    <row r="9229">
      <c r="A9229" s="1" t="s">
        <v>9266</v>
      </c>
      <c r="B9229" s="1" t="s">
        <v>41</v>
      </c>
      <c r="C9229" s="1">
        <v>1.0</v>
      </c>
      <c r="D9229" s="1">
        <v>4.0</v>
      </c>
      <c r="E9229" s="1">
        <v>4.0</v>
      </c>
      <c r="G9229" s="1" t="s">
        <v>24</v>
      </c>
      <c r="H9229" s="2">
        <v>44931.0</v>
      </c>
      <c r="J9229" s="3">
        <f t="shared" si="2"/>
        <v>1</v>
      </c>
      <c r="K9229" s="4">
        <f t="shared" si="3"/>
        <v>4</v>
      </c>
      <c r="L9229" s="4">
        <f t="shared" si="4"/>
        <v>4</v>
      </c>
      <c r="S9229" s="1" t="s">
        <v>9266</v>
      </c>
      <c r="T9229" s="4" t="str">
        <f t="shared" si="5"/>
        <v>Smoothie</v>
      </c>
      <c r="U9229" s="4" t="str">
        <f t="shared" si="6"/>
        <v>Takeaway</v>
      </c>
      <c r="V9229" s="4" t="str">
        <f t="shared" si="7"/>
        <v>UNKNOWN</v>
      </c>
      <c r="W9229" s="4">
        <f t="shared" ref="W9229:Y9229" si="9236">IF(OR(J9229 = "ERROR", J9229 = ""), "UNKNOWN", J9229)</f>
        <v>1</v>
      </c>
      <c r="X9229" s="4">
        <f t="shared" si="9236"/>
        <v>4</v>
      </c>
      <c r="Y9229" s="4">
        <f t="shared" si="9236"/>
        <v>4</v>
      </c>
      <c r="Z9229" s="5">
        <f t="shared" si="9"/>
        <v>44931</v>
      </c>
    </row>
    <row r="9230">
      <c r="A9230" s="1" t="s">
        <v>9267</v>
      </c>
      <c r="B9230" s="1" t="s">
        <v>22</v>
      </c>
      <c r="C9230" s="1">
        <v>1.0</v>
      </c>
      <c r="D9230" s="1">
        <v>2.0</v>
      </c>
      <c r="E9230" s="1">
        <v>2.0</v>
      </c>
      <c r="F9230" s="1" t="s">
        <v>23</v>
      </c>
      <c r="G9230" s="1" t="s">
        <v>29</v>
      </c>
      <c r="H9230" s="2">
        <v>45145.0</v>
      </c>
      <c r="J9230" s="3">
        <f t="shared" si="2"/>
        <v>1</v>
      </c>
      <c r="K9230" s="4">
        <f t="shared" si="3"/>
        <v>2</v>
      </c>
      <c r="L9230" s="4">
        <f t="shared" si="4"/>
        <v>2</v>
      </c>
      <c r="S9230" s="1" t="s">
        <v>9267</v>
      </c>
      <c r="T9230" s="4" t="str">
        <f t="shared" si="5"/>
        <v>Coffee</v>
      </c>
      <c r="U9230" s="4" t="str">
        <f t="shared" si="6"/>
        <v>In-store</v>
      </c>
      <c r="V9230" s="4" t="str">
        <f t="shared" si="7"/>
        <v>Credit Card</v>
      </c>
      <c r="W9230" s="4">
        <f t="shared" ref="W9230:Y9230" si="9237">IF(OR(J9230 = "ERROR", J9230 = ""), "UNKNOWN", J9230)</f>
        <v>1</v>
      </c>
      <c r="X9230" s="4">
        <f t="shared" si="9237"/>
        <v>2</v>
      </c>
      <c r="Y9230" s="4">
        <f t="shared" si="9237"/>
        <v>2</v>
      </c>
      <c r="Z9230" s="5">
        <f t="shared" si="9"/>
        <v>45145</v>
      </c>
    </row>
    <row r="9231">
      <c r="A9231" s="1" t="s">
        <v>9268</v>
      </c>
      <c r="B9231" s="1" t="s">
        <v>41</v>
      </c>
      <c r="C9231" s="1">
        <v>5.0</v>
      </c>
      <c r="D9231" s="1">
        <v>4.0</v>
      </c>
      <c r="E9231" s="1">
        <v>20.0</v>
      </c>
      <c r="F9231" s="1" t="s">
        <v>39</v>
      </c>
      <c r="G9231" s="1" t="s">
        <v>24</v>
      </c>
      <c r="H9231" s="2">
        <v>44933.0</v>
      </c>
      <c r="J9231" s="3">
        <f t="shared" si="2"/>
        <v>5</v>
      </c>
      <c r="K9231" s="4">
        <f t="shared" si="3"/>
        <v>4</v>
      </c>
      <c r="L9231" s="4">
        <f t="shared" si="4"/>
        <v>20</v>
      </c>
      <c r="S9231" s="1" t="s">
        <v>9268</v>
      </c>
      <c r="T9231" s="4" t="str">
        <f t="shared" si="5"/>
        <v>Smoothie</v>
      </c>
      <c r="U9231" s="4" t="str">
        <f t="shared" si="6"/>
        <v>Takeaway</v>
      </c>
      <c r="V9231" s="4" t="str">
        <f t="shared" si="7"/>
        <v>Digital Wallet</v>
      </c>
      <c r="W9231" s="4">
        <f t="shared" ref="W9231:Y9231" si="9238">IF(OR(J9231 = "ERROR", J9231 = ""), "UNKNOWN", J9231)</f>
        <v>5</v>
      </c>
      <c r="X9231" s="4">
        <f t="shared" si="9238"/>
        <v>4</v>
      </c>
      <c r="Y9231" s="4">
        <f t="shared" si="9238"/>
        <v>20</v>
      </c>
      <c r="Z9231" s="5">
        <f t="shared" si="9"/>
        <v>44933</v>
      </c>
    </row>
    <row r="9232">
      <c r="A9232" s="1" t="s">
        <v>9269</v>
      </c>
      <c r="B9232" s="1" t="s">
        <v>44</v>
      </c>
      <c r="C9232" s="1">
        <v>2.0</v>
      </c>
      <c r="D9232" s="1">
        <v>4.0</v>
      </c>
      <c r="E9232" s="1">
        <v>8.0</v>
      </c>
      <c r="F9232" s="1" t="s">
        <v>39</v>
      </c>
      <c r="G9232" s="1" t="s">
        <v>29</v>
      </c>
      <c r="J9232" s="3">
        <f t="shared" si="2"/>
        <v>2</v>
      </c>
      <c r="K9232" s="4">
        <f t="shared" si="3"/>
        <v>4</v>
      </c>
      <c r="L9232" s="4">
        <f t="shared" si="4"/>
        <v>8</v>
      </c>
      <c r="S9232" s="1" t="s">
        <v>9269</v>
      </c>
      <c r="T9232" s="4" t="str">
        <f t="shared" si="5"/>
        <v>Sandwich</v>
      </c>
      <c r="U9232" s="4" t="str">
        <f t="shared" si="6"/>
        <v>In-store</v>
      </c>
      <c r="V9232" s="4" t="str">
        <f t="shared" si="7"/>
        <v>Digital Wallet</v>
      </c>
      <c r="W9232" s="4">
        <f t="shared" ref="W9232:Y9232" si="9239">IF(OR(J9232 = "ERROR", J9232 = ""), "UNKNOWN", J9232)</f>
        <v>2</v>
      </c>
      <c r="X9232" s="4">
        <f t="shared" si="9239"/>
        <v>4</v>
      </c>
      <c r="Y9232" s="4">
        <f t="shared" si="9239"/>
        <v>8</v>
      </c>
      <c r="Z9232" s="4" t="str">
        <f t="shared" si="9"/>
        <v>UNKNOWN</v>
      </c>
    </row>
    <row r="9233">
      <c r="A9233" s="1" t="s">
        <v>9270</v>
      </c>
      <c r="B9233" s="1" t="s">
        <v>36</v>
      </c>
      <c r="C9233" s="1">
        <v>1.0</v>
      </c>
      <c r="D9233" s="1">
        <v>5.0</v>
      </c>
      <c r="E9233" s="1">
        <v>5.0</v>
      </c>
      <c r="F9233" s="1" t="s">
        <v>23</v>
      </c>
      <c r="G9233" s="1" t="s">
        <v>29</v>
      </c>
      <c r="H9233" s="2">
        <v>44961.0</v>
      </c>
      <c r="J9233" s="3">
        <f t="shared" si="2"/>
        <v>1</v>
      </c>
      <c r="K9233" s="4">
        <f t="shared" si="3"/>
        <v>5</v>
      </c>
      <c r="L9233" s="4">
        <f t="shared" si="4"/>
        <v>5</v>
      </c>
      <c r="S9233" s="1" t="s">
        <v>9270</v>
      </c>
      <c r="T9233" s="4" t="str">
        <f t="shared" si="5"/>
        <v>Salad</v>
      </c>
      <c r="U9233" s="4" t="str">
        <f t="shared" si="6"/>
        <v>In-store</v>
      </c>
      <c r="V9233" s="4" t="str">
        <f t="shared" si="7"/>
        <v>Credit Card</v>
      </c>
      <c r="W9233" s="4">
        <f t="shared" ref="W9233:Y9233" si="9240">IF(OR(J9233 = "ERROR", J9233 = ""), "UNKNOWN", J9233)</f>
        <v>1</v>
      </c>
      <c r="X9233" s="4">
        <f t="shared" si="9240"/>
        <v>5</v>
      </c>
      <c r="Y9233" s="4">
        <f t="shared" si="9240"/>
        <v>5</v>
      </c>
      <c r="Z9233" s="5">
        <f t="shared" si="9"/>
        <v>44961</v>
      </c>
    </row>
    <row r="9234">
      <c r="A9234" s="1" t="s">
        <v>9271</v>
      </c>
      <c r="B9234" s="1" t="s">
        <v>41</v>
      </c>
      <c r="C9234" s="1">
        <v>1.0</v>
      </c>
      <c r="D9234" s="1">
        <v>4.0</v>
      </c>
      <c r="E9234" s="1">
        <v>4.0</v>
      </c>
      <c r="F9234" s="1" t="s">
        <v>23</v>
      </c>
      <c r="G9234" s="1" t="s">
        <v>24</v>
      </c>
      <c r="H9234" s="2">
        <v>45160.0</v>
      </c>
      <c r="J9234" s="3">
        <f t="shared" si="2"/>
        <v>1</v>
      </c>
      <c r="K9234" s="4">
        <f t="shared" si="3"/>
        <v>4</v>
      </c>
      <c r="L9234" s="4">
        <f t="shared" si="4"/>
        <v>4</v>
      </c>
      <c r="S9234" s="1" t="s">
        <v>9271</v>
      </c>
      <c r="T9234" s="4" t="str">
        <f t="shared" si="5"/>
        <v>Smoothie</v>
      </c>
      <c r="U9234" s="4" t="str">
        <f t="shared" si="6"/>
        <v>Takeaway</v>
      </c>
      <c r="V9234" s="4" t="str">
        <f t="shared" si="7"/>
        <v>Credit Card</v>
      </c>
      <c r="W9234" s="4">
        <f t="shared" ref="W9234:Y9234" si="9241">IF(OR(J9234 = "ERROR", J9234 = ""), "UNKNOWN", J9234)</f>
        <v>1</v>
      </c>
      <c r="X9234" s="4">
        <f t="shared" si="9241"/>
        <v>4</v>
      </c>
      <c r="Y9234" s="4">
        <f t="shared" si="9241"/>
        <v>4</v>
      </c>
      <c r="Z9234" s="5">
        <f t="shared" si="9"/>
        <v>45160</v>
      </c>
    </row>
    <row r="9235">
      <c r="A9235" s="1" t="s">
        <v>9272</v>
      </c>
      <c r="B9235" s="1" t="s">
        <v>55</v>
      </c>
      <c r="C9235" s="1">
        <v>3.0</v>
      </c>
      <c r="D9235" s="1">
        <v>3.0</v>
      </c>
      <c r="E9235" s="1">
        <v>9.0</v>
      </c>
      <c r="F9235" s="1" t="s">
        <v>30</v>
      </c>
      <c r="G9235" s="1" t="s">
        <v>24</v>
      </c>
      <c r="H9235" s="2">
        <v>45109.0</v>
      </c>
      <c r="J9235" s="3">
        <f t="shared" si="2"/>
        <v>3</v>
      </c>
      <c r="K9235" s="4">
        <f t="shared" si="3"/>
        <v>3</v>
      </c>
      <c r="L9235" s="4">
        <f t="shared" si="4"/>
        <v>9</v>
      </c>
      <c r="S9235" s="1" t="s">
        <v>9272</v>
      </c>
      <c r="T9235" s="4" t="str">
        <f t="shared" si="5"/>
        <v>Juice</v>
      </c>
      <c r="U9235" s="4" t="str">
        <f t="shared" si="6"/>
        <v>Takeaway</v>
      </c>
      <c r="V9235" s="4" t="str">
        <f t="shared" si="7"/>
        <v>UNKNOWN</v>
      </c>
      <c r="W9235" s="4">
        <f t="shared" ref="W9235:Y9235" si="9242">IF(OR(J9235 = "ERROR", J9235 = ""), "UNKNOWN", J9235)</f>
        <v>3</v>
      </c>
      <c r="X9235" s="4">
        <f t="shared" si="9242"/>
        <v>3</v>
      </c>
      <c r="Y9235" s="4">
        <f t="shared" si="9242"/>
        <v>9</v>
      </c>
      <c r="Z9235" s="5">
        <f t="shared" si="9"/>
        <v>45109</v>
      </c>
    </row>
    <row r="9236">
      <c r="A9236" s="1" t="s">
        <v>9273</v>
      </c>
      <c r="B9236" s="1" t="s">
        <v>30</v>
      </c>
      <c r="C9236" s="1">
        <v>3.0</v>
      </c>
      <c r="D9236" s="1" t="s">
        <v>30</v>
      </c>
      <c r="E9236" s="1">
        <v>12.0</v>
      </c>
      <c r="F9236" s="1" t="s">
        <v>39</v>
      </c>
      <c r="H9236" s="2">
        <v>45176.0</v>
      </c>
      <c r="J9236" s="3">
        <f t="shared" si="2"/>
        <v>3</v>
      </c>
      <c r="K9236" s="4">
        <f t="shared" si="3"/>
        <v>4</v>
      </c>
      <c r="L9236" s="4">
        <f t="shared" si="4"/>
        <v>12</v>
      </c>
      <c r="S9236" s="1" t="s">
        <v>9273</v>
      </c>
      <c r="T9236" s="4" t="str">
        <f t="shared" si="5"/>
        <v>UNKNOWN</v>
      </c>
      <c r="U9236" s="4" t="str">
        <f t="shared" si="6"/>
        <v>UNKNOWN</v>
      </c>
      <c r="V9236" s="4" t="str">
        <f t="shared" si="7"/>
        <v>Digital Wallet</v>
      </c>
      <c r="W9236" s="4">
        <f t="shared" ref="W9236:Y9236" si="9243">IF(OR(J9236 = "ERROR", J9236 = ""), "UNKNOWN", J9236)</f>
        <v>3</v>
      </c>
      <c r="X9236" s="4">
        <f t="shared" si="9243"/>
        <v>4</v>
      </c>
      <c r="Y9236" s="4">
        <f t="shared" si="9243"/>
        <v>12</v>
      </c>
      <c r="Z9236" s="5">
        <f t="shared" si="9"/>
        <v>45176</v>
      </c>
    </row>
    <row r="9237">
      <c r="A9237" s="1" t="s">
        <v>9274</v>
      </c>
      <c r="B9237" s="1" t="s">
        <v>44</v>
      </c>
      <c r="C9237" s="1">
        <v>1.0</v>
      </c>
      <c r="D9237" s="1">
        <v>4.0</v>
      </c>
      <c r="E9237" s="1">
        <v>4.0</v>
      </c>
      <c r="G9237" s="1" t="s">
        <v>29</v>
      </c>
      <c r="H9237" s="1" t="s">
        <v>25</v>
      </c>
      <c r="J9237" s="3">
        <f t="shared" si="2"/>
        <v>1</v>
      </c>
      <c r="K9237" s="4">
        <f t="shared" si="3"/>
        <v>4</v>
      </c>
      <c r="L9237" s="4">
        <f t="shared" si="4"/>
        <v>4</v>
      </c>
      <c r="S9237" s="1" t="s">
        <v>9274</v>
      </c>
      <c r="T9237" s="4" t="str">
        <f t="shared" si="5"/>
        <v>Sandwich</v>
      </c>
      <c r="U9237" s="4" t="str">
        <f t="shared" si="6"/>
        <v>In-store</v>
      </c>
      <c r="V9237" s="4" t="str">
        <f t="shared" si="7"/>
        <v>UNKNOWN</v>
      </c>
      <c r="W9237" s="4">
        <f t="shared" ref="W9237:Y9237" si="9244">IF(OR(J9237 = "ERROR", J9237 = ""), "UNKNOWN", J9237)</f>
        <v>1</v>
      </c>
      <c r="X9237" s="4">
        <f t="shared" si="9244"/>
        <v>4</v>
      </c>
      <c r="Y9237" s="4">
        <f t="shared" si="9244"/>
        <v>4</v>
      </c>
      <c r="Z9237" s="4" t="str">
        <f t="shared" si="9"/>
        <v>UNKNOWN</v>
      </c>
    </row>
    <row r="9238">
      <c r="A9238" s="1" t="s">
        <v>9275</v>
      </c>
      <c r="B9238" s="1" t="s">
        <v>32</v>
      </c>
      <c r="C9238" s="1">
        <v>2.0</v>
      </c>
      <c r="D9238" s="1">
        <v>1.0</v>
      </c>
      <c r="E9238" s="1">
        <v>2.0</v>
      </c>
      <c r="F9238" s="1" t="s">
        <v>23</v>
      </c>
      <c r="G9238" s="1" t="s">
        <v>29</v>
      </c>
      <c r="H9238" s="6">
        <v>45248.0</v>
      </c>
      <c r="J9238" s="3">
        <f t="shared" si="2"/>
        <v>2</v>
      </c>
      <c r="K9238" s="4">
        <f t="shared" si="3"/>
        <v>1</v>
      </c>
      <c r="L9238" s="4">
        <f t="shared" si="4"/>
        <v>2</v>
      </c>
      <c r="S9238" s="1" t="s">
        <v>9275</v>
      </c>
      <c r="T9238" s="4" t="str">
        <f t="shared" si="5"/>
        <v>Cookie</v>
      </c>
      <c r="U9238" s="4" t="str">
        <f t="shared" si="6"/>
        <v>In-store</v>
      </c>
      <c r="V9238" s="4" t="str">
        <f t="shared" si="7"/>
        <v>Credit Card</v>
      </c>
      <c r="W9238" s="4">
        <f t="shared" ref="W9238:Y9238" si="9245">IF(OR(J9238 = "ERROR", J9238 = ""), "UNKNOWN", J9238)</f>
        <v>2</v>
      </c>
      <c r="X9238" s="4">
        <f t="shared" si="9245"/>
        <v>1</v>
      </c>
      <c r="Y9238" s="4">
        <f t="shared" si="9245"/>
        <v>2</v>
      </c>
      <c r="Z9238" s="7">
        <f t="shared" si="9"/>
        <v>45248</v>
      </c>
    </row>
    <row r="9239">
      <c r="A9239" s="1" t="s">
        <v>9276</v>
      </c>
      <c r="B9239" s="1" t="s">
        <v>22</v>
      </c>
      <c r="C9239" s="1">
        <v>5.0</v>
      </c>
      <c r="D9239" s="1">
        <v>2.0</v>
      </c>
      <c r="E9239" s="1">
        <v>10.0</v>
      </c>
      <c r="G9239" s="1" t="s">
        <v>29</v>
      </c>
      <c r="H9239" s="2">
        <v>44983.0</v>
      </c>
      <c r="J9239" s="3">
        <f t="shared" si="2"/>
        <v>5</v>
      </c>
      <c r="K9239" s="4">
        <f t="shared" si="3"/>
        <v>2</v>
      </c>
      <c r="L9239" s="4">
        <f t="shared" si="4"/>
        <v>10</v>
      </c>
      <c r="S9239" s="1" t="s">
        <v>9276</v>
      </c>
      <c r="T9239" s="4" t="str">
        <f t="shared" si="5"/>
        <v>Coffee</v>
      </c>
      <c r="U9239" s="4" t="str">
        <f t="shared" si="6"/>
        <v>In-store</v>
      </c>
      <c r="V9239" s="4" t="str">
        <f t="shared" si="7"/>
        <v>UNKNOWN</v>
      </c>
      <c r="W9239" s="4">
        <f t="shared" ref="W9239:Y9239" si="9246">IF(OR(J9239 = "ERROR", J9239 = ""), "UNKNOWN", J9239)</f>
        <v>5</v>
      </c>
      <c r="X9239" s="4">
        <f t="shared" si="9246"/>
        <v>2</v>
      </c>
      <c r="Y9239" s="4">
        <f t="shared" si="9246"/>
        <v>10</v>
      </c>
      <c r="Z9239" s="5">
        <f t="shared" si="9"/>
        <v>44983</v>
      </c>
    </row>
    <row r="9240">
      <c r="A9240" s="1" t="s">
        <v>9277</v>
      </c>
      <c r="B9240" s="1" t="s">
        <v>25</v>
      </c>
      <c r="C9240" s="1" t="s">
        <v>25</v>
      </c>
      <c r="D9240" s="1">
        <v>4.0</v>
      </c>
      <c r="E9240" s="1">
        <v>8.0</v>
      </c>
      <c r="F9240" s="1" t="s">
        <v>23</v>
      </c>
      <c r="H9240" s="2">
        <v>45140.0</v>
      </c>
      <c r="J9240" s="3">
        <f t="shared" si="2"/>
        <v>2</v>
      </c>
      <c r="K9240" s="4">
        <f t="shared" si="3"/>
        <v>4</v>
      </c>
      <c r="L9240" s="4">
        <f t="shared" si="4"/>
        <v>8</v>
      </c>
      <c r="S9240" s="1" t="s">
        <v>9277</v>
      </c>
      <c r="T9240" s="4" t="str">
        <f t="shared" si="5"/>
        <v>UNKNOWN</v>
      </c>
      <c r="U9240" s="4" t="str">
        <f t="shared" si="6"/>
        <v>UNKNOWN</v>
      </c>
      <c r="V9240" s="4" t="str">
        <f t="shared" si="7"/>
        <v>Credit Card</v>
      </c>
      <c r="W9240" s="4">
        <f t="shared" ref="W9240:Y9240" si="9247">IF(OR(J9240 = "ERROR", J9240 = ""), "UNKNOWN", J9240)</f>
        <v>2</v>
      </c>
      <c r="X9240" s="4">
        <f t="shared" si="9247"/>
        <v>4</v>
      </c>
      <c r="Y9240" s="4">
        <f t="shared" si="9247"/>
        <v>8</v>
      </c>
      <c r="Z9240" s="5">
        <f t="shared" si="9"/>
        <v>45140</v>
      </c>
    </row>
    <row r="9241">
      <c r="A9241" s="1" t="s">
        <v>9278</v>
      </c>
      <c r="B9241" s="1" t="s">
        <v>22</v>
      </c>
      <c r="C9241" s="1">
        <v>2.0</v>
      </c>
      <c r="D9241" s="1">
        <v>2.0</v>
      </c>
      <c r="E9241" s="1">
        <v>4.0</v>
      </c>
      <c r="F9241" s="1" t="s">
        <v>23</v>
      </c>
      <c r="H9241" s="2">
        <v>45152.0</v>
      </c>
      <c r="J9241" s="3">
        <f t="shared" si="2"/>
        <v>2</v>
      </c>
      <c r="K9241" s="4">
        <f t="shared" si="3"/>
        <v>2</v>
      </c>
      <c r="L9241" s="4">
        <f t="shared" si="4"/>
        <v>4</v>
      </c>
      <c r="S9241" s="1" t="s">
        <v>9278</v>
      </c>
      <c r="T9241" s="4" t="str">
        <f t="shared" si="5"/>
        <v>Coffee</v>
      </c>
      <c r="U9241" s="4" t="str">
        <f t="shared" si="6"/>
        <v>UNKNOWN</v>
      </c>
      <c r="V9241" s="4" t="str">
        <f t="shared" si="7"/>
        <v>Credit Card</v>
      </c>
      <c r="W9241" s="4">
        <f t="shared" ref="W9241:Y9241" si="9248">IF(OR(J9241 = "ERROR", J9241 = ""), "UNKNOWN", J9241)</f>
        <v>2</v>
      </c>
      <c r="X9241" s="4">
        <f t="shared" si="9248"/>
        <v>2</v>
      </c>
      <c r="Y9241" s="4">
        <f t="shared" si="9248"/>
        <v>4</v>
      </c>
      <c r="Z9241" s="5">
        <f t="shared" si="9"/>
        <v>45152</v>
      </c>
    </row>
    <row r="9242">
      <c r="A9242" s="1" t="s">
        <v>9279</v>
      </c>
      <c r="B9242" s="1" t="s">
        <v>81</v>
      </c>
      <c r="C9242" s="1">
        <v>5.0</v>
      </c>
      <c r="D9242" s="1">
        <v>1.5</v>
      </c>
      <c r="E9242" s="1">
        <v>7.5</v>
      </c>
      <c r="F9242" s="1" t="s">
        <v>39</v>
      </c>
      <c r="H9242" s="6">
        <v>45227.0</v>
      </c>
      <c r="J9242" s="3">
        <f t="shared" si="2"/>
        <v>5</v>
      </c>
      <c r="K9242" s="4">
        <f t="shared" si="3"/>
        <v>1.5</v>
      </c>
      <c r="L9242" s="4">
        <f t="shared" si="4"/>
        <v>7.5</v>
      </c>
      <c r="S9242" s="1" t="s">
        <v>9279</v>
      </c>
      <c r="T9242" s="4" t="str">
        <f t="shared" si="5"/>
        <v>Tea</v>
      </c>
      <c r="U9242" s="4" t="str">
        <f t="shared" si="6"/>
        <v>UNKNOWN</v>
      </c>
      <c r="V9242" s="4" t="str">
        <f t="shared" si="7"/>
        <v>Digital Wallet</v>
      </c>
      <c r="W9242" s="4">
        <f t="shared" ref="W9242:Y9242" si="9249">IF(OR(J9242 = "ERROR", J9242 = ""), "UNKNOWN", J9242)</f>
        <v>5</v>
      </c>
      <c r="X9242" s="4">
        <f t="shared" si="9249"/>
        <v>1.5</v>
      </c>
      <c r="Y9242" s="4">
        <f t="shared" si="9249"/>
        <v>7.5</v>
      </c>
      <c r="Z9242" s="7">
        <f t="shared" si="9"/>
        <v>45227</v>
      </c>
    </row>
    <row r="9243">
      <c r="A9243" s="1" t="s">
        <v>9280</v>
      </c>
      <c r="C9243" s="1">
        <v>4.0</v>
      </c>
      <c r="D9243" s="1">
        <v>2.0</v>
      </c>
      <c r="E9243" s="1">
        <v>8.0</v>
      </c>
      <c r="H9243" s="2">
        <v>45038.0</v>
      </c>
      <c r="J9243" s="3">
        <f t="shared" si="2"/>
        <v>4</v>
      </c>
      <c r="K9243" s="4">
        <f t="shared" si="3"/>
        <v>2</v>
      </c>
      <c r="L9243" s="4">
        <f t="shared" si="4"/>
        <v>8</v>
      </c>
      <c r="S9243" s="1" t="s">
        <v>9280</v>
      </c>
      <c r="T9243" s="4" t="str">
        <f t="shared" si="5"/>
        <v>UNKNOWN</v>
      </c>
      <c r="U9243" s="4" t="str">
        <f t="shared" si="6"/>
        <v>UNKNOWN</v>
      </c>
      <c r="V9243" s="4" t="str">
        <f t="shared" si="7"/>
        <v>UNKNOWN</v>
      </c>
      <c r="W9243" s="4">
        <f t="shared" ref="W9243:Y9243" si="9250">IF(OR(J9243 = "ERROR", J9243 = ""), "UNKNOWN", J9243)</f>
        <v>4</v>
      </c>
      <c r="X9243" s="4">
        <f t="shared" si="9250"/>
        <v>2</v>
      </c>
      <c r="Y9243" s="4">
        <f t="shared" si="9250"/>
        <v>8</v>
      </c>
      <c r="Z9243" s="5">
        <f t="shared" si="9"/>
        <v>45038</v>
      </c>
    </row>
    <row r="9244">
      <c r="A9244" s="1" t="s">
        <v>9281</v>
      </c>
      <c r="B9244" s="1" t="s">
        <v>81</v>
      </c>
      <c r="C9244" s="1">
        <v>5.0</v>
      </c>
      <c r="D9244" s="1">
        <v>1.5</v>
      </c>
      <c r="E9244" s="1">
        <v>7.5</v>
      </c>
      <c r="F9244" s="1" t="s">
        <v>39</v>
      </c>
      <c r="H9244" s="2">
        <v>45144.0</v>
      </c>
      <c r="J9244" s="3">
        <f t="shared" si="2"/>
        <v>5</v>
      </c>
      <c r="K9244" s="4">
        <f t="shared" si="3"/>
        <v>1.5</v>
      </c>
      <c r="L9244" s="4">
        <f t="shared" si="4"/>
        <v>7.5</v>
      </c>
      <c r="S9244" s="1" t="s">
        <v>9281</v>
      </c>
      <c r="T9244" s="4" t="str">
        <f t="shared" si="5"/>
        <v>Tea</v>
      </c>
      <c r="U9244" s="4" t="str">
        <f t="shared" si="6"/>
        <v>UNKNOWN</v>
      </c>
      <c r="V9244" s="4" t="str">
        <f t="shared" si="7"/>
        <v>Digital Wallet</v>
      </c>
      <c r="W9244" s="4">
        <f t="shared" ref="W9244:Y9244" si="9251">IF(OR(J9244 = "ERROR", J9244 = ""), "UNKNOWN", J9244)</f>
        <v>5</v>
      </c>
      <c r="X9244" s="4">
        <f t="shared" si="9251"/>
        <v>1.5</v>
      </c>
      <c r="Y9244" s="4">
        <f t="shared" si="9251"/>
        <v>7.5</v>
      </c>
      <c r="Z9244" s="5">
        <f t="shared" si="9"/>
        <v>45144</v>
      </c>
    </row>
    <row r="9245">
      <c r="A9245" s="1" t="s">
        <v>9282</v>
      </c>
      <c r="B9245" s="1" t="s">
        <v>41</v>
      </c>
      <c r="C9245" s="1">
        <v>5.0</v>
      </c>
      <c r="D9245" s="1">
        <v>4.0</v>
      </c>
      <c r="E9245" s="1">
        <v>20.0</v>
      </c>
      <c r="F9245" s="1" t="s">
        <v>23</v>
      </c>
      <c r="G9245" s="1" t="s">
        <v>24</v>
      </c>
      <c r="H9245" s="2">
        <v>45004.0</v>
      </c>
      <c r="J9245" s="3">
        <f t="shared" si="2"/>
        <v>5</v>
      </c>
      <c r="K9245" s="4">
        <f t="shared" si="3"/>
        <v>4</v>
      </c>
      <c r="L9245" s="4">
        <f t="shared" si="4"/>
        <v>20</v>
      </c>
      <c r="S9245" s="1" t="s">
        <v>9282</v>
      </c>
      <c r="T9245" s="4" t="str">
        <f t="shared" si="5"/>
        <v>Smoothie</v>
      </c>
      <c r="U9245" s="4" t="str">
        <f t="shared" si="6"/>
        <v>Takeaway</v>
      </c>
      <c r="V9245" s="4" t="str">
        <f t="shared" si="7"/>
        <v>Credit Card</v>
      </c>
      <c r="W9245" s="4">
        <f t="shared" ref="W9245:Y9245" si="9252">IF(OR(J9245 = "ERROR", J9245 = ""), "UNKNOWN", J9245)</f>
        <v>5</v>
      </c>
      <c r="X9245" s="4">
        <f t="shared" si="9252"/>
        <v>4</v>
      </c>
      <c r="Y9245" s="4">
        <f t="shared" si="9252"/>
        <v>20</v>
      </c>
      <c r="Z9245" s="5">
        <f t="shared" si="9"/>
        <v>45004</v>
      </c>
    </row>
    <row r="9246">
      <c r="A9246" s="1" t="s">
        <v>9283</v>
      </c>
      <c r="B9246" s="1" t="s">
        <v>27</v>
      </c>
      <c r="C9246" s="1">
        <v>3.0</v>
      </c>
      <c r="D9246" s="1">
        <v>3.0</v>
      </c>
      <c r="E9246" s="1">
        <v>9.0</v>
      </c>
      <c r="F9246" s="1" t="s">
        <v>28</v>
      </c>
      <c r="H9246" s="2">
        <v>45262.0</v>
      </c>
      <c r="J9246" s="3">
        <f t="shared" si="2"/>
        <v>3</v>
      </c>
      <c r="K9246" s="4">
        <f t="shared" si="3"/>
        <v>3</v>
      </c>
      <c r="L9246" s="4">
        <f t="shared" si="4"/>
        <v>9</v>
      </c>
      <c r="S9246" s="1" t="s">
        <v>9283</v>
      </c>
      <c r="T9246" s="4" t="str">
        <f t="shared" si="5"/>
        <v>Cake</v>
      </c>
      <c r="U9246" s="4" t="str">
        <f t="shared" si="6"/>
        <v>UNKNOWN</v>
      </c>
      <c r="V9246" s="4" t="str">
        <f t="shared" si="7"/>
        <v>Cash</v>
      </c>
      <c r="W9246" s="4">
        <f t="shared" ref="W9246:Y9246" si="9253">IF(OR(J9246 = "ERROR", J9246 = ""), "UNKNOWN", J9246)</f>
        <v>3</v>
      </c>
      <c r="X9246" s="4">
        <f t="shared" si="9253"/>
        <v>3</v>
      </c>
      <c r="Y9246" s="4">
        <f t="shared" si="9253"/>
        <v>9</v>
      </c>
      <c r="Z9246" s="5">
        <f t="shared" si="9"/>
        <v>45262</v>
      </c>
    </row>
    <row r="9247">
      <c r="A9247" s="1" t="s">
        <v>9284</v>
      </c>
      <c r="B9247" s="1" t="s">
        <v>41</v>
      </c>
      <c r="C9247" s="1">
        <v>5.0</v>
      </c>
      <c r="D9247" s="1">
        <v>4.0</v>
      </c>
      <c r="E9247" s="1">
        <v>20.0</v>
      </c>
      <c r="G9247" s="1" t="s">
        <v>29</v>
      </c>
      <c r="H9247" s="1" t="s">
        <v>30</v>
      </c>
      <c r="J9247" s="3">
        <f t="shared" si="2"/>
        <v>5</v>
      </c>
      <c r="K9247" s="4">
        <f t="shared" si="3"/>
        <v>4</v>
      </c>
      <c r="L9247" s="4">
        <f t="shared" si="4"/>
        <v>20</v>
      </c>
      <c r="S9247" s="1" t="s">
        <v>9284</v>
      </c>
      <c r="T9247" s="4" t="str">
        <f t="shared" si="5"/>
        <v>Smoothie</v>
      </c>
      <c r="U9247" s="4" t="str">
        <f t="shared" si="6"/>
        <v>In-store</v>
      </c>
      <c r="V9247" s="4" t="str">
        <f t="shared" si="7"/>
        <v>UNKNOWN</v>
      </c>
      <c r="W9247" s="4">
        <f t="shared" ref="W9247:Y9247" si="9254">IF(OR(J9247 = "ERROR", J9247 = ""), "UNKNOWN", J9247)</f>
        <v>5</v>
      </c>
      <c r="X9247" s="4">
        <f t="shared" si="9254"/>
        <v>4</v>
      </c>
      <c r="Y9247" s="4">
        <f t="shared" si="9254"/>
        <v>20</v>
      </c>
      <c r="Z9247" s="4" t="str">
        <f t="shared" si="9"/>
        <v>UNKNOWN</v>
      </c>
    </row>
    <row r="9248">
      <c r="A9248" s="1" t="s">
        <v>9285</v>
      </c>
      <c r="B9248" s="1" t="s">
        <v>32</v>
      </c>
      <c r="C9248" s="1">
        <v>4.0</v>
      </c>
      <c r="D9248" s="1">
        <v>1.0</v>
      </c>
      <c r="F9248" s="1" t="s">
        <v>39</v>
      </c>
      <c r="G9248" s="1" t="s">
        <v>24</v>
      </c>
      <c r="H9248" s="6">
        <v>45241.0</v>
      </c>
      <c r="J9248" s="3">
        <f t="shared" si="2"/>
        <v>4</v>
      </c>
      <c r="K9248" s="4">
        <f t="shared" si="3"/>
        <v>1</v>
      </c>
      <c r="L9248" s="4">
        <f t="shared" si="4"/>
        <v>4</v>
      </c>
      <c r="S9248" s="1" t="s">
        <v>9285</v>
      </c>
      <c r="T9248" s="4" t="str">
        <f t="shared" si="5"/>
        <v>Cookie</v>
      </c>
      <c r="U9248" s="4" t="str">
        <f t="shared" si="6"/>
        <v>Takeaway</v>
      </c>
      <c r="V9248" s="4" t="str">
        <f t="shared" si="7"/>
        <v>Digital Wallet</v>
      </c>
      <c r="W9248" s="4">
        <f t="shared" ref="W9248:Y9248" si="9255">IF(OR(J9248 = "ERROR", J9248 = ""), "UNKNOWN", J9248)</f>
        <v>4</v>
      </c>
      <c r="X9248" s="4">
        <f t="shared" si="9255"/>
        <v>1</v>
      </c>
      <c r="Y9248" s="4">
        <f t="shared" si="9255"/>
        <v>4</v>
      </c>
      <c r="Z9248" s="7">
        <f t="shared" si="9"/>
        <v>45241</v>
      </c>
    </row>
    <row r="9249">
      <c r="A9249" s="1" t="s">
        <v>9286</v>
      </c>
      <c r="B9249" s="1" t="s">
        <v>44</v>
      </c>
      <c r="C9249" s="1">
        <v>3.0</v>
      </c>
      <c r="D9249" s="1">
        <v>4.0</v>
      </c>
      <c r="E9249" s="1">
        <v>12.0</v>
      </c>
      <c r="F9249" s="1" t="s">
        <v>23</v>
      </c>
      <c r="G9249" s="1" t="s">
        <v>24</v>
      </c>
      <c r="H9249" s="2">
        <v>45231.0</v>
      </c>
      <c r="J9249" s="3">
        <f t="shared" si="2"/>
        <v>3</v>
      </c>
      <c r="K9249" s="4">
        <f t="shared" si="3"/>
        <v>4</v>
      </c>
      <c r="L9249" s="4">
        <f t="shared" si="4"/>
        <v>12</v>
      </c>
      <c r="S9249" s="1" t="s">
        <v>9286</v>
      </c>
      <c r="T9249" s="4" t="str">
        <f t="shared" si="5"/>
        <v>Sandwich</v>
      </c>
      <c r="U9249" s="4" t="str">
        <f t="shared" si="6"/>
        <v>Takeaway</v>
      </c>
      <c r="V9249" s="4" t="str">
        <f t="shared" si="7"/>
        <v>Credit Card</v>
      </c>
      <c r="W9249" s="4">
        <f t="shared" ref="W9249:Y9249" si="9256">IF(OR(J9249 = "ERROR", J9249 = ""), "UNKNOWN", J9249)</f>
        <v>3</v>
      </c>
      <c r="X9249" s="4">
        <f t="shared" si="9256"/>
        <v>4</v>
      </c>
      <c r="Y9249" s="4">
        <f t="shared" si="9256"/>
        <v>12</v>
      </c>
      <c r="Z9249" s="5">
        <f t="shared" si="9"/>
        <v>45231</v>
      </c>
    </row>
    <row r="9250">
      <c r="A9250" s="1" t="s">
        <v>9287</v>
      </c>
      <c r="B9250" s="1" t="s">
        <v>22</v>
      </c>
      <c r="C9250" s="1">
        <v>2.0</v>
      </c>
      <c r="D9250" s="1">
        <v>2.0</v>
      </c>
      <c r="E9250" s="1">
        <v>4.0</v>
      </c>
      <c r="F9250" s="1" t="s">
        <v>25</v>
      </c>
      <c r="H9250" s="2">
        <v>45181.0</v>
      </c>
      <c r="J9250" s="3">
        <f t="shared" si="2"/>
        <v>2</v>
      </c>
      <c r="K9250" s="4">
        <f t="shared" si="3"/>
        <v>2</v>
      </c>
      <c r="L9250" s="4">
        <f t="shared" si="4"/>
        <v>4</v>
      </c>
      <c r="S9250" s="1" t="s">
        <v>9287</v>
      </c>
      <c r="T9250" s="4" t="str">
        <f t="shared" si="5"/>
        <v>Coffee</v>
      </c>
      <c r="U9250" s="4" t="str">
        <f t="shared" si="6"/>
        <v>UNKNOWN</v>
      </c>
      <c r="V9250" s="4" t="str">
        <f t="shared" si="7"/>
        <v>UNKNOWN</v>
      </c>
      <c r="W9250" s="4">
        <f t="shared" ref="W9250:Y9250" si="9257">IF(OR(J9250 = "ERROR", J9250 = ""), "UNKNOWN", J9250)</f>
        <v>2</v>
      </c>
      <c r="X9250" s="4">
        <f t="shared" si="9257"/>
        <v>2</v>
      </c>
      <c r="Y9250" s="4">
        <f t="shared" si="9257"/>
        <v>4</v>
      </c>
      <c r="Z9250" s="5">
        <f t="shared" si="9"/>
        <v>45181</v>
      </c>
    </row>
    <row r="9251">
      <c r="A9251" s="1" t="s">
        <v>9288</v>
      </c>
      <c r="C9251" s="1">
        <v>3.0</v>
      </c>
      <c r="D9251" s="1">
        <v>1.5</v>
      </c>
      <c r="E9251" s="1">
        <v>4.5</v>
      </c>
      <c r="F9251" s="1" t="s">
        <v>28</v>
      </c>
      <c r="G9251" s="1" t="s">
        <v>29</v>
      </c>
      <c r="H9251" s="2">
        <v>45117.0</v>
      </c>
      <c r="J9251" s="3">
        <f t="shared" si="2"/>
        <v>3</v>
      </c>
      <c r="K9251" s="4">
        <f t="shared" si="3"/>
        <v>1.5</v>
      </c>
      <c r="L9251" s="4">
        <f t="shared" si="4"/>
        <v>4.5</v>
      </c>
      <c r="S9251" s="1" t="s">
        <v>9288</v>
      </c>
      <c r="T9251" s="4" t="str">
        <f t="shared" si="5"/>
        <v>UNKNOWN</v>
      </c>
      <c r="U9251" s="4" t="str">
        <f t="shared" si="6"/>
        <v>In-store</v>
      </c>
      <c r="V9251" s="4" t="str">
        <f t="shared" si="7"/>
        <v>Cash</v>
      </c>
      <c r="W9251" s="4">
        <f t="shared" ref="W9251:Y9251" si="9258">IF(OR(J9251 = "ERROR", J9251 = ""), "UNKNOWN", J9251)</f>
        <v>3</v>
      </c>
      <c r="X9251" s="4">
        <f t="shared" si="9258"/>
        <v>1.5</v>
      </c>
      <c r="Y9251" s="4">
        <f t="shared" si="9258"/>
        <v>4.5</v>
      </c>
      <c r="Z9251" s="5">
        <f t="shared" si="9"/>
        <v>45117</v>
      </c>
    </row>
    <row r="9252">
      <c r="A9252" s="1" t="s">
        <v>9289</v>
      </c>
      <c r="B9252" s="1" t="s">
        <v>32</v>
      </c>
      <c r="C9252" s="1">
        <v>3.0</v>
      </c>
      <c r="D9252" s="1">
        <v>1.0</v>
      </c>
      <c r="E9252" s="1">
        <v>3.0</v>
      </c>
      <c r="F9252" s="1" t="s">
        <v>28</v>
      </c>
      <c r="H9252" s="2">
        <v>45078.0</v>
      </c>
      <c r="J9252" s="3">
        <f t="shared" si="2"/>
        <v>3</v>
      </c>
      <c r="K9252" s="4">
        <f t="shared" si="3"/>
        <v>1</v>
      </c>
      <c r="L9252" s="4">
        <f t="shared" si="4"/>
        <v>3</v>
      </c>
      <c r="S9252" s="1" t="s">
        <v>9289</v>
      </c>
      <c r="T9252" s="4" t="str">
        <f t="shared" si="5"/>
        <v>Cookie</v>
      </c>
      <c r="U9252" s="4" t="str">
        <f t="shared" si="6"/>
        <v>UNKNOWN</v>
      </c>
      <c r="V9252" s="4" t="str">
        <f t="shared" si="7"/>
        <v>Cash</v>
      </c>
      <c r="W9252" s="4">
        <f t="shared" ref="W9252:Y9252" si="9259">IF(OR(J9252 = "ERROR", J9252 = ""), "UNKNOWN", J9252)</f>
        <v>3</v>
      </c>
      <c r="X9252" s="4">
        <f t="shared" si="9259"/>
        <v>1</v>
      </c>
      <c r="Y9252" s="4">
        <f t="shared" si="9259"/>
        <v>3</v>
      </c>
      <c r="Z9252" s="5">
        <f t="shared" si="9"/>
        <v>45078</v>
      </c>
    </row>
    <row r="9253">
      <c r="A9253" s="1" t="s">
        <v>9290</v>
      </c>
      <c r="B9253" s="1" t="s">
        <v>44</v>
      </c>
      <c r="C9253" s="1">
        <v>1.0</v>
      </c>
      <c r="D9253" s="1">
        <v>4.0</v>
      </c>
      <c r="E9253" s="1">
        <v>4.0</v>
      </c>
      <c r="H9253" s="2">
        <v>45129.0</v>
      </c>
      <c r="J9253" s="3">
        <f t="shared" si="2"/>
        <v>1</v>
      </c>
      <c r="K9253" s="4">
        <f t="shared" si="3"/>
        <v>4</v>
      </c>
      <c r="L9253" s="4">
        <f t="shared" si="4"/>
        <v>4</v>
      </c>
      <c r="S9253" s="1" t="s">
        <v>9290</v>
      </c>
      <c r="T9253" s="4" t="str">
        <f t="shared" si="5"/>
        <v>Sandwich</v>
      </c>
      <c r="U9253" s="4" t="str">
        <f t="shared" si="6"/>
        <v>UNKNOWN</v>
      </c>
      <c r="V9253" s="4" t="str">
        <f t="shared" si="7"/>
        <v>UNKNOWN</v>
      </c>
      <c r="W9253" s="4">
        <f t="shared" ref="W9253:Y9253" si="9260">IF(OR(J9253 = "ERROR", J9253 = ""), "UNKNOWN", J9253)</f>
        <v>1</v>
      </c>
      <c r="X9253" s="4">
        <f t="shared" si="9260"/>
        <v>4</v>
      </c>
      <c r="Y9253" s="4">
        <f t="shared" si="9260"/>
        <v>4</v>
      </c>
      <c r="Z9253" s="5">
        <f t="shared" si="9"/>
        <v>45129</v>
      </c>
    </row>
    <row r="9254">
      <c r="A9254" s="1" t="s">
        <v>9291</v>
      </c>
      <c r="B9254" s="1" t="s">
        <v>32</v>
      </c>
      <c r="C9254" s="1">
        <v>1.0</v>
      </c>
      <c r="D9254" s="1">
        <v>1.0</v>
      </c>
      <c r="E9254" s="1" t="s">
        <v>30</v>
      </c>
      <c r="F9254" s="1" t="s">
        <v>23</v>
      </c>
      <c r="H9254" s="2">
        <v>44975.0</v>
      </c>
      <c r="J9254" s="3">
        <f t="shared" si="2"/>
        <v>1</v>
      </c>
      <c r="K9254" s="4">
        <f t="shared" si="3"/>
        <v>1</v>
      </c>
      <c r="L9254" s="4">
        <f t="shared" si="4"/>
        <v>1</v>
      </c>
      <c r="S9254" s="1" t="s">
        <v>9291</v>
      </c>
      <c r="T9254" s="4" t="str">
        <f t="shared" si="5"/>
        <v>Cookie</v>
      </c>
      <c r="U9254" s="4" t="str">
        <f t="shared" si="6"/>
        <v>UNKNOWN</v>
      </c>
      <c r="V9254" s="4" t="str">
        <f t="shared" si="7"/>
        <v>Credit Card</v>
      </c>
      <c r="W9254" s="4">
        <f t="shared" ref="W9254:Y9254" si="9261">IF(OR(J9254 = "ERROR", J9254 = ""), "UNKNOWN", J9254)</f>
        <v>1</v>
      </c>
      <c r="X9254" s="4">
        <f t="shared" si="9261"/>
        <v>1</v>
      </c>
      <c r="Y9254" s="4">
        <f t="shared" si="9261"/>
        <v>1</v>
      </c>
      <c r="Z9254" s="5">
        <f t="shared" si="9"/>
        <v>44975</v>
      </c>
    </row>
    <row r="9255">
      <c r="A9255" s="1" t="s">
        <v>9292</v>
      </c>
      <c r="B9255" s="1" t="s">
        <v>55</v>
      </c>
      <c r="C9255" s="1">
        <v>2.0</v>
      </c>
      <c r="D9255" s="1">
        <v>3.0</v>
      </c>
      <c r="E9255" s="1">
        <v>6.0</v>
      </c>
      <c r="F9255" s="1" t="s">
        <v>28</v>
      </c>
      <c r="G9255" s="1" t="s">
        <v>29</v>
      </c>
      <c r="H9255" s="2">
        <v>44960.0</v>
      </c>
      <c r="J9255" s="3">
        <f t="shared" si="2"/>
        <v>2</v>
      </c>
      <c r="K9255" s="4">
        <f t="shared" si="3"/>
        <v>3</v>
      </c>
      <c r="L9255" s="4">
        <f t="shared" si="4"/>
        <v>6</v>
      </c>
      <c r="S9255" s="1" t="s">
        <v>9292</v>
      </c>
      <c r="T9255" s="4" t="str">
        <f t="shared" si="5"/>
        <v>Juice</v>
      </c>
      <c r="U9255" s="4" t="str">
        <f t="shared" si="6"/>
        <v>In-store</v>
      </c>
      <c r="V9255" s="4" t="str">
        <f t="shared" si="7"/>
        <v>Cash</v>
      </c>
      <c r="W9255" s="4">
        <f t="shared" ref="W9255:Y9255" si="9262">IF(OR(J9255 = "ERROR", J9255 = ""), "UNKNOWN", J9255)</f>
        <v>2</v>
      </c>
      <c r="X9255" s="4">
        <f t="shared" si="9262"/>
        <v>3</v>
      </c>
      <c r="Y9255" s="4">
        <f t="shared" si="9262"/>
        <v>6</v>
      </c>
      <c r="Z9255" s="5">
        <f t="shared" si="9"/>
        <v>44960</v>
      </c>
    </row>
    <row r="9256">
      <c r="A9256" s="1" t="s">
        <v>9293</v>
      </c>
      <c r="B9256" s="1" t="s">
        <v>32</v>
      </c>
      <c r="C9256" s="1">
        <v>1.0</v>
      </c>
      <c r="D9256" s="1">
        <v>1.0</v>
      </c>
      <c r="E9256" s="1">
        <v>1.0</v>
      </c>
      <c r="F9256" s="1" t="s">
        <v>28</v>
      </c>
      <c r="G9256" s="1" t="s">
        <v>29</v>
      </c>
      <c r="H9256" s="2">
        <v>44977.0</v>
      </c>
      <c r="J9256" s="3">
        <f t="shared" si="2"/>
        <v>1</v>
      </c>
      <c r="K9256" s="4">
        <f t="shared" si="3"/>
        <v>1</v>
      </c>
      <c r="L9256" s="4">
        <f t="shared" si="4"/>
        <v>1</v>
      </c>
      <c r="S9256" s="1" t="s">
        <v>9293</v>
      </c>
      <c r="T9256" s="4" t="str">
        <f t="shared" si="5"/>
        <v>Cookie</v>
      </c>
      <c r="U9256" s="4" t="str">
        <f t="shared" si="6"/>
        <v>In-store</v>
      </c>
      <c r="V9256" s="4" t="str">
        <f t="shared" si="7"/>
        <v>Cash</v>
      </c>
      <c r="W9256" s="4">
        <f t="shared" ref="W9256:Y9256" si="9263">IF(OR(J9256 = "ERROR", J9256 = ""), "UNKNOWN", J9256)</f>
        <v>1</v>
      </c>
      <c r="X9256" s="4">
        <f t="shared" si="9263"/>
        <v>1</v>
      </c>
      <c r="Y9256" s="4">
        <f t="shared" si="9263"/>
        <v>1</v>
      </c>
      <c r="Z9256" s="5">
        <f t="shared" si="9"/>
        <v>44977</v>
      </c>
    </row>
    <row r="9257">
      <c r="A9257" s="1" t="s">
        <v>9294</v>
      </c>
      <c r="B9257" s="1" t="s">
        <v>22</v>
      </c>
      <c r="C9257" s="1">
        <v>4.0</v>
      </c>
      <c r="D9257" s="1">
        <v>2.0</v>
      </c>
      <c r="E9257" s="1">
        <v>8.0</v>
      </c>
      <c r="G9257" s="1" t="s">
        <v>24</v>
      </c>
      <c r="J9257" s="3">
        <f t="shared" si="2"/>
        <v>4</v>
      </c>
      <c r="K9257" s="4">
        <f t="shared" si="3"/>
        <v>2</v>
      </c>
      <c r="L9257" s="4">
        <f t="shared" si="4"/>
        <v>8</v>
      </c>
      <c r="S9257" s="1" t="s">
        <v>9294</v>
      </c>
      <c r="T9257" s="4" t="str">
        <f t="shared" si="5"/>
        <v>Coffee</v>
      </c>
      <c r="U9257" s="4" t="str">
        <f t="shared" si="6"/>
        <v>Takeaway</v>
      </c>
      <c r="V9257" s="4" t="str">
        <f t="shared" si="7"/>
        <v>UNKNOWN</v>
      </c>
      <c r="W9257" s="4">
        <f t="shared" ref="W9257:Y9257" si="9264">IF(OR(J9257 = "ERROR", J9257 = ""), "UNKNOWN", J9257)</f>
        <v>4</v>
      </c>
      <c r="X9257" s="4">
        <f t="shared" si="9264"/>
        <v>2</v>
      </c>
      <c r="Y9257" s="4">
        <f t="shared" si="9264"/>
        <v>8</v>
      </c>
      <c r="Z9257" s="4" t="str">
        <f t="shared" si="9"/>
        <v>UNKNOWN</v>
      </c>
    </row>
    <row r="9258">
      <c r="A9258" s="1" t="s">
        <v>9295</v>
      </c>
      <c r="B9258" s="1" t="s">
        <v>41</v>
      </c>
      <c r="C9258" s="1">
        <v>2.0</v>
      </c>
      <c r="D9258" s="1">
        <v>4.0</v>
      </c>
      <c r="E9258" s="1">
        <v>8.0</v>
      </c>
      <c r="F9258" s="1" t="s">
        <v>39</v>
      </c>
      <c r="H9258" s="2">
        <v>44963.0</v>
      </c>
      <c r="J9258" s="3">
        <f t="shared" si="2"/>
        <v>2</v>
      </c>
      <c r="K9258" s="4">
        <f t="shared" si="3"/>
        <v>4</v>
      </c>
      <c r="L9258" s="4">
        <f t="shared" si="4"/>
        <v>8</v>
      </c>
      <c r="S9258" s="1" t="s">
        <v>9295</v>
      </c>
      <c r="T9258" s="4" t="str">
        <f t="shared" si="5"/>
        <v>Smoothie</v>
      </c>
      <c r="U9258" s="4" t="str">
        <f t="shared" si="6"/>
        <v>UNKNOWN</v>
      </c>
      <c r="V9258" s="4" t="str">
        <f t="shared" si="7"/>
        <v>Digital Wallet</v>
      </c>
      <c r="W9258" s="4">
        <f t="shared" ref="W9258:Y9258" si="9265">IF(OR(J9258 = "ERROR", J9258 = ""), "UNKNOWN", J9258)</f>
        <v>2</v>
      </c>
      <c r="X9258" s="4">
        <f t="shared" si="9265"/>
        <v>4</v>
      </c>
      <c r="Y9258" s="4">
        <f t="shared" si="9265"/>
        <v>8</v>
      </c>
      <c r="Z9258" s="5">
        <f t="shared" si="9"/>
        <v>44963</v>
      </c>
    </row>
    <row r="9259">
      <c r="A9259" s="1" t="s">
        <v>9296</v>
      </c>
      <c r="B9259" s="1" t="s">
        <v>22</v>
      </c>
      <c r="C9259" s="1">
        <v>3.0</v>
      </c>
      <c r="D9259" s="1">
        <v>2.0</v>
      </c>
      <c r="E9259" s="1">
        <v>6.0</v>
      </c>
      <c r="F9259" s="1" t="s">
        <v>23</v>
      </c>
      <c r="H9259" s="2">
        <v>45013.0</v>
      </c>
      <c r="J9259" s="3">
        <f t="shared" si="2"/>
        <v>3</v>
      </c>
      <c r="K9259" s="4">
        <f t="shared" si="3"/>
        <v>2</v>
      </c>
      <c r="L9259" s="4">
        <f t="shared" si="4"/>
        <v>6</v>
      </c>
      <c r="S9259" s="1" t="s">
        <v>9296</v>
      </c>
      <c r="T9259" s="4" t="str">
        <f t="shared" si="5"/>
        <v>Coffee</v>
      </c>
      <c r="U9259" s="4" t="str">
        <f t="shared" si="6"/>
        <v>UNKNOWN</v>
      </c>
      <c r="V9259" s="4" t="str">
        <f t="shared" si="7"/>
        <v>Credit Card</v>
      </c>
      <c r="W9259" s="4">
        <f t="shared" ref="W9259:Y9259" si="9266">IF(OR(J9259 = "ERROR", J9259 = ""), "UNKNOWN", J9259)</f>
        <v>3</v>
      </c>
      <c r="X9259" s="4">
        <f t="shared" si="9266"/>
        <v>2</v>
      </c>
      <c r="Y9259" s="4">
        <f t="shared" si="9266"/>
        <v>6</v>
      </c>
      <c r="Z9259" s="5">
        <f t="shared" si="9"/>
        <v>45013</v>
      </c>
    </row>
    <row r="9260">
      <c r="A9260" s="1" t="s">
        <v>9297</v>
      </c>
      <c r="B9260" s="1" t="s">
        <v>41</v>
      </c>
      <c r="C9260" s="1">
        <v>2.0</v>
      </c>
      <c r="D9260" s="1">
        <v>4.0</v>
      </c>
      <c r="E9260" s="1">
        <v>8.0</v>
      </c>
      <c r="H9260" s="2">
        <v>45094.0</v>
      </c>
      <c r="J9260" s="3">
        <f t="shared" si="2"/>
        <v>2</v>
      </c>
      <c r="K9260" s="4">
        <f t="shared" si="3"/>
        <v>4</v>
      </c>
      <c r="L9260" s="4">
        <f t="shared" si="4"/>
        <v>8</v>
      </c>
      <c r="S9260" s="1" t="s">
        <v>9297</v>
      </c>
      <c r="T9260" s="4" t="str">
        <f t="shared" si="5"/>
        <v>Smoothie</v>
      </c>
      <c r="U9260" s="4" t="str">
        <f t="shared" si="6"/>
        <v>UNKNOWN</v>
      </c>
      <c r="V9260" s="4" t="str">
        <f t="shared" si="7"/>
        <v>UNKNOWN</v>
      </c>
      <c r="W9260" s="4">
        <f t="shared" ref="W9260:Y9260" si="9267">IF(OR(J9260 = "ERROR", J9260 = ""), "UNKNOWN", J9260)</f>
        <v>2</v>
      </c>
      <c r="X9260" s="4">
        <f t="shared" si="9267"/>
        <v>4</v>
      </c>
      <c r="Y9260" s="4">
        <f t="shared" si="9267"/>
        <v>8</v>
      </c>
      <c r="Z9260" s="5">
        <f t="shared" si="9"/>
        <v>45094</v>
      </c>
    </row>
    <row r="9261">
      <c r="A9261" s="1" t="s">
        <v>9298</v>
      </c>
      <c r="B9261" s="1" t="s">
        <v>36</v>
      </c>
      <c r="C9261" s="1">
        <v>3.0</v>
      </c>
      <c r="D9261" s="1">
        <v>5.0</v>
      </c>
      <c r="E9261" s="1">
        <v>15.0</v>
      </c>
      <c r="G9261" s="1" t="s">
        <v>24</v>
      </c>
      <c r="H9261" s="2">
        <v>45134.0</v>
      </c>
      <c r="J9261" s="3">
        <f t="shared" si="2"/>
        <v>3</v>
      </c>
      <c r="K9261" s="4">
        <f t="shared" si="3"/>
        <v>5</v>
      </c>
      <c r="L9261" s="4">
        <f t="shared" si="4"/>
        <v>15</v>
      </c>
      <c r="S9261" s="1" t="s">
        <v>9298</v>
      </c>
      <c r="T9261" s="4" t="str">
        <f t="shared" si="5"/>
        <v>Salad</v>
      </c>
      <c r="U9261" s="4" t="str">
        <f t="shared" si="6"/>
        <v>Takeaway</v>
      </c>
      <c r="V9261" s="4" t="str">
        <f t="shared" si="7"/>
        <v>UNKNOWN</v>
      </c>
      <c r="W9261" s="4">
        <f t="shared" ref="W9261:Y9261" si="9268">IF(OR(J9261 = "ERROR", J9261 = ""), "UNKNOWN", J9261)</f>
        <v>3</v>
      </c>
      <c r="X9261" s="4">
        <f t="shared" si="9268"/>
        <v>5</v>
      </c>
      <c r="Y9261" s="4">
        <f t="shared" si="9268"/>
        <v>15</v>
      </c>
      <c r="Z9261" s="5">
        <f t="shared" si="9"/>
        <v>45134</v>
      </c>
    </row>
    <row r="9262">
      <c r="A9262" s="1" t="s">
        <v>9299</v>
      </c>
      <c r="C9262" s="1">
        <v>5.0</v>
      </c>
      <c r="D9262" s="1">
        <v>4.0</v>
      </c>
      <c r="E9262" s="1">
        <v>20.0</v>
      </c>
      <c r="F9262" s="1" t="s">
        <v>23</v>
      </c>
      <c r="G9262" s="1" t="s">
        <v>29</v>
      </c>
      <c r="H9262" s="2">
        <v>45063.0</v>
      </c>
      <c r="J9262" s="3">
        <f t="shared" si="2"/>
        <v>5</v>
      </c>
      <c r="K9262" s="4">
        <f t="shared" si="3"/>
        <v>4</v>
      </c>
      <c r="L9262" s="4">
        <f t="shared" si="4"/>
        <v>20</v>
      </c>
      <c r="S9262" s="1" t="s">
        <v>9299</v>
      </c>
      <c r="T9262" s="4" t="str">
        <f t="shared" si="5"/>
        <v>UNKNOWN</v>
      </c>
      <c r="U9262" s="4" t="str">
        <f t="shared" si="6"/>
        <v>In-store</v>
      </c>
      <c r="V9262" s="4" t="str">
        <f t="shared" si="7"/>
        <v>Credit Card</v>
      </c>
      <c r="W9262" s="4">
        <f t="shared" ref="W9262:Y9262" si="9269">IF(OR(J9262 = "ERROR", J9262 = ""), "UNKNOWN", J9262)</f>
        <v>5</v>
      </c>
      <c r="X9262" s="4">
        <f t="shared" si="9269"/>
        <v>4</v>
      </c>
      <c r="Y9262" s="4">
        <f t="shared" si="9269"/>
        <v>20</v>
      </c>
      <c r="Z9262" s="5">
        <f t="shared" si="9"/>
        <v>45063</v>
      </c>
    </row>
    <row r="9263">
      <c r="A9263" s="1" t="s">
        <v>9300</v>
      </c>
      <c r="B9263" s="1" t="s">
        <v>81</v>
      </c>
      <c r="C9263" s="1">
        <v>2.0</v>
      </c>
      <c r="D9263" s="1">
        <v>1.5</v>
      </c>
      <c r="E9263" s="1">
        <v>3.0</v>
      </c>
      <c r="F9263" s="1" t="s">
        <v>23</v>
      </c>
      <c r="G9263" s="1" t="s">
        <v>29</v>
      </c>
      <c r="H9263" s="6">
        <v>45253.0</v>
      </c>
      <c r="J9263" s="3">
        <f t="shared" si="2"/>
        <v>2</v>
      </c>
      <c r="K9263" s="4">
        <f t="shared" si="3"/>
        <v>1.5</v>
      </c>
      <c r="L9263" s="4">
        <f t="shared" si="4"/>
        <v>3</v>
      </c>
      <c r="S9263" s="1" t="s">
        <v>9300</v>
      </c>
      <c r="T9263" s="4" t="str">
        <f t="shared" si="5"/>
        <v>Tea</v>
      </c>
      <c r="U9263" s="4" t="str">
        <f t="shared" si="6"/>
        <v>In-store</v>
      </c>
      <c r="V9263" s="4" t="str">
        <f t="shared" si="7"/>
        <v>Credit Card</v>
      </c>
      <c r="W9263" s="4">
        <f t="shared" ref="W9263:Y9263" si="9270">IF(OR(J9263 = "ERROR", J9263 = ""), "UNKNOWN", J9263)</f>
        <v>2</v>
      </c>
      <c r="X9263" s="4">
        <f t="shared" si="9270"/>
        <v>1.5</v>
      </c>
      <c r="Y9263" s="4">
        <f t="shared" si="9270"/>
        <v>3</v>
      </c>
      <c r="Z9263" s="7">
        <f t="shared" si="9"/>
        <v>45253</v>
      </c>
    </row>
    <row r="9264">
      <c r="A9264" s="1" t="s">
        <v>9301</v>
      </c>
      <c r="B9264" s="1" t="s">
        <v>41</v>
      </c>
      <c r="C9264" s="1">
        <v>2.0</v>
      </c>
      <c r="D9264" s="1">
        <v>4.0</v>
      </c>
      <c r="E9264" s="1">
        <v>8.0</v>
      </c>
      <c r="F9264" s="1" t="s">
        <v>39</v>
      </c>
      <c r="G9264" s="1" t="s">
        <v>29</v>
      </c>
      <c r="J9264" s="3">
        <f t="shared" si="2"/>
        <v>2</v>
      </c>
      <c r="K9264" s="4">
        <f t="shared" si="3"/>
        <v>4</v>
      </c>
      <c r="L9264" s="4">
        <f t="shared" si="4"/>
        <v>8</v>
      </c>
      <c r="S9264" s="1" t="s">
        <v>9301</v>
      </c>
      <c r="T9264" s="4" t="str">
        <f t="shared" si="5"/>
        <v>Smoothie</v>
      </c>
      <c r="U9264" s="4" t="str">
        <f t="shared" si="6"/>
        <v>In-store</v>
      </c>
      <c r="V9264" s="4" t="str">
        <f t="shared" si="7"/>
        <v>Digital Wallet</v>
      </c>
      <c r="W9264" s="4">
        <f t="shared" ref="W9264:Y9264" si="9271">IF(OR(J9264 = "ERROR", J9264 = ""), "UNKNOWN", J9264)</f>
        <v>2</v>
      </c>
      <c r="X9264" s="4">
        <f t="shared" si="9271"/>
        <v>4</v>
      </c>
      <c r="Y9264" s="4">
        <f t="shared" si="9271"/>
        <v>8</v>
      </c>
      <c r="Z9264" s="4" t="str">
        <f t="shared" si="9"/>
        <v>UNKNOWN</v>
      </c>
    </row>
    <row r="9265">
      <c r="A9265" s="1" t="s">
        <v>9302</v>
      </c>
      <c r="C9265" s="1">
        <v>4.0</v>
      </c>
      <c r="D9265" s="1">
        <v>1.5</v>
      </c>
      <c r="E9265" s="1">
        <v>6.0</v>
      </c>
      <c r="G9265" s="1" t="s">
        <v>29</v>
      </c>
      <c r="H9265" s="6">
        <v>45220.0</v>
      </c>
      <c r="J9265" s="3">
        <f t="shared" si="2"/>
        <v>4</v>
      </c>
      <c r="K9265" s="4">
        <f t="shared" si="3"/>
        <v>1.5</v>
      </c>
      <c r="L9265" s="4">
        <f t="shared" si="4"/>
        <v>6</v>
      </c>
      <c r="S9265" s="1" t="s">
        <v>9302</v>
      </c>
      <c r="T9265" s="4" t="str">
        <f t="shared" si="5"/>
        <v>UNKNOWN</v>
      </c>
      <c r="U9265" s="4" t="str">
        <f t="shared" si="6"/>
        <v>In-store</v>
      </c>
      <c r="V9265" s="4" t="str">
        <f t="shared" si="7"/>
        <v>UNKNOWN</v>
      </c>
      <c r="W9265" s="4">
        <f t="shared" ref="W9265:Y9265" si="9272">IF(OR(J9265 = "ERROR", J9265 = ""), "UNKNOWN", J9265)</f>
        <v>4</v>
      </c>
      <c r="X9265" s="4">
        <f t="shared" si="9272"/>
        <v>1.5</v>
      </c>
      <c r="Y9265" s="4">
        <f t="shared" si="9272"/>
        <v>6</v>
      </c>
      <c r="Z9265" s="7">
        <f t="shared" si="9"/>
        <v>45220</v>
      </c>
    </row>
    <row r="9266">
      <c r="A9266" s="1" t="s">
        <v>9303</v>
      </c>
      <c r="B9266" s="1" t="s">
        <v>44</v>
      </c>
      <c r="C9266" s="1">
        <v>1.0</v>
      </c>
      <c r="D9266" s="1">
        <v>4.0</v>
      </c>
      <c r="E9266" s="1">
        <v>4.0</v>
      </c>
      <c r="G9266" s="1" t="s">
        <v>29</v>
      </c>
      <c r="H9266" s="2">
        <v>45119.0</v>
      </c>
      <c r="J9266" s="3">
        <f t="shared" si="2"/>
        <v>1</v>
      </c>
      <c r="K9266" s="4">
        <f t="shared" si="3"/>
        <v>4</v>
      </c>
      <c r="L9266" s="4">
        <f t="shared" si="4"/>
        <v>4</v>
      </c>
      <c r="S9266" s="1" t="s">
        <v>9303</v>
      </c>
      <c r="T9266" s="4" t="str">
        <f t="shared" si="5"/>
        <v>Sandwich</v>
      </c>
      <c r="U9266" s="4" t="str">
        <f t="shared" si="6"/>
        <v>In-store</v>
      </c>
      <c r="V9266" s="4" t="str">
        <f t="shared" si="7"/>
        <v>UNKNOWN</v>
      </c>
      <c r="W9266" s="4">
        <f t="shared" ref="W9266:Y9266" si="9273">IF(OR(J9266 = "ERROR", J9266 = ""), "UNKNOWN", J9266)</f>
        <v>1</v>
      </c>
      <c r="X9266" s="4">
        <f t="shared" si="9273"/>
        <v>4</v>
      </c>
      <c r="Y9266" s="4">
        <f t="shared" si="9273"/>
        <v>4</v>
      </c>
      <c r="Z9266" s="5">
        <f t="shared" si="9"/>
        <v>45119</v>
      </c>
    </row>
    <row r="9267">
      <c r="A9267" s="1" t="s">
        <v>9304</v>
      </c>
      <c r="B9267" s="1" t="s">
        <v>36</v>
      </c>
      <c r="C9267" s="1">
        <v>1.0</v>
      </c>
      <c r="D9267" s="1">
        <v>5.0</v>
      </c>
      <c r="F9267" s="1" t="s">
        <v>23</v>
      </c>
      <c r="G9267" s="1" t="s">
        <v>24</v>
      </c>
      <c r="H9267" s="2">
        <v>45077.0</v>
      </c>
      <c r="J9267" s="3">
        <f t="shared" si="2"/>
        <v>1</v>
      </c>
      <c r="K9267" s="4">
        <f t="shared" si="3"/>
        <v>5</v>
      </c>
      <c r="L9267" s="4">
        <f t="shared" si="4"/>
        <v>5</v>
      </c>
      <c r="S9267" s="1" t="s">
        <v>9304</v>
      </c>
      <c r="T9267" s="4" t="str">
        <f t="shared" si="5"/>
        <v>Salad</v>
      </c>
      <c r="U9267" s="4" t="str">
        <f t="shared" si="6"/>
        <v>Takeaway</v>
      </c>
      <c r="V9267" s="4" t="str">
        <f t="shared" si="7"/>
        <v>Credit Card</v>
      </c>
      <c r="W9267" s="4">
        <f t="shared" ref="W9267:Y9267" si="9274">IF(OR(J9267 = "ERROR", J9267 = ""), "UNKNOWN", J9267)</f>
        <v>1</v>
      </c>
      <c r="X9267" s="4">
        <f t="shared" si="9274"/>
        <v>5</v>
      </c>
      <c r="Y9267" s="4">
        <f t="shared" si="9274"/>
        <v>5</v>
      </c>
      <c r="Z9267" s="5">
        <f t="shared" si="9"/>
        <v>45077</v>
      </c>
    </row>
    <row r="9268">
      <c r="A9268" s="1" t="s">
        <v>9305</v>
      </c>
      <c r="B9268" s="1" t="s">
        <v>32</v>
      </c>
      <c r="C9268" s="1">
        <v>5.0</v>
      </c>
      <c r="D9268" s="1">
        <v>1.0</v>
      </c>
      <c r="E9268" s="1">
        <v>5.0</v>
      </c>
      <c r="F9268" s="1" t="s">
        <v>28</v>
      </c>
      <c r="H9268" s="6">
        <v>45211.0</v>
      </c>
      <c r="J9268" s="3">
        <f t="shared" si="2"/>
        <v>5</v>
      </c>
      <c r="K9268" s="4">
        <f t="shared" si="3"/>
        <v>1</v>
      </c>
      <c r="L9268" s="4">
        <f t="shared" si="4"/>
        <v>5</v>
      </c>
      <c r="S9268" s="1" t="s">
        <v>9305</v>
      </c>
      <c r="T9268" s="4" t="str">
        <f t="shared" si="5"/>
        <v>Cookie</v>
      </c>
      <c r="U9268" s="4" t="str">
        <f t="shared" si="6"/>
        <v>UNKNOWN</v>
      </c>
      <c r="V9268" s="4" t="str">
        <f t="shared" si="7"/>
        <v>Cash</v>
      </c>
      <c r="W9268" s="4">
        <f t="shared" ref="W9268:Y9268" si="9275">IF(OR(J9268 = "ERROR", J9268 = ""), "UNKNOWN", J9268)</f>
        <v>5</v>
      </c>
      <c r="X9268" s="4">
        <f t="shared" si="9275"/>
        <v>1</v>
      </c>
      <c r="Y9268" s="4">
        <f t="shared" si="9275"/>
        <v>5</v>
      </c>
      <c r="Z9268" s="7">
        <f t="shared" si="9"/>
        <v>45211</v>
      </c>
    </row>
    <row r="9269">
      <c r="A9269" s="1" t="s">
        <v>9306</v>
      </c>
      <c r="B9269" s="1" t="s">
        <v>36</v>
      </c>
      <c r="C9269" s="1">
        <v>4.0</v>
      </c>
      <c r="D9269" s="1">
        <v>5.0</v>
      </c>
      <c r="E9269" s="1">
        <v>20.0</v>
      </c>
      <c r="F9269" s="1" t="s">
        <v>28</v>
      </c>
      <c r="G9269" s="1" t="s">
        <v>24</v>
      </c>
      <c r="H9269" s="2">
        <v>45101.0</v>
      </c>
      <c r="J9269" s="3">
        <f t="shared" si="2"/>
        <v>4</v>
      </c>
      <c r="K9269" s="4">
        <f t="shared" si="3"/>
        <v>5</v>
      </c>
      <c r="L9269" s="4">
        <f t="shared" si="4"/>
        <v>20</v>
      </c>
      <c r="S9269" s="1" t="s">
        <v>9306</v>
      </c>
      <c r="T9269" s="4" t="str">
        <f t="shared" si="5"/>
        <v>Salad</v>
      </c>
      <c r="U9269" s="4" t="str">
        <f t="shared" si="6"/>
        <v>Takeaway</v>
      </c>
      <c r="V9269" s="4" t="str">
        <f t="shared" si="7"/>
        <v>Cash</v>
      </c>
      <c r="W9269" s="4">
        <f t="shared" ref="W9269:Y9269" si="9276">IF(OR(J9269 = "ERROR", J9269 = ""), "UNKNOWN", J9269)</f>
        <v>4</v>
      </c>
      <c r="X9269" s="4">
        <f t="shared" si="9276"/>
        <v>5</v>
      </c>
      <c r="Y9269" s="4">
        <f t="shared" si="9276"/>
        <v>20</v>
      </c>
      <c r="Z9269" s="5">
        <f t="shared" si="9"/>
        <v>45101</v>
      </c>
    </row>
    <row r="9270">
      <c r="A9270" s="1" t="s">
        <v>9307</v>
      </c>
      <c r="B9270" s="1" t="s">
        <v>32</v>
      </c>
      <c r="C9270" s="1">
        <v>3.0</v>
      </c>
      <c r="D9270" s="1">
        <v>1.0</v>
      </c>
      <c r="E9270" s="1">
        <v>3.0</v>
      </c>
      <c r="F9270" s="1" t="s">
        <v>28</v>
      </c>
      <c r="G9270" s="1" t="s">
        <v>25</v>
      </c>
      <c r="H9270" s="6">
        <v>45218.0</v>
      </c>
      <c r="J9270" s="3">
        <f t="shared" si="2"/>
        <v>3</v>
      </c>
      <c r="K9270" s="4">
        <f t="shared" si="3"/>
        <v>1</v>
      </c>
      <c r="L9270" s="4">
        <f t="shared" si="4"/>
        <v>3</v>
      </c>
      <c r="S9270" s="1" t="s">
        <v>9307</v>
      </c>
      <c r="T9270" s="4" t="str">
        <f t="shared" si="5"/>
        <v>Cookie</v>
      </c>
      <c r="U9270" s="4" t="str">
        <f t="shared" si="6"/>
        <v>UNKNOWN</v>
      </c>
      <c r="V9270" s="4" t="str">
        <f t="shared" si="7"/>
        <v>Cash</v>
      </c>
      <c r="W9270" s="4">
        <f t="shared" ref="W9270:Y9270" si="9277">IF(OR(J9270 = "ERROR", J9270 = ""), "UNKNOWN", J9270)</f>
        <v>3</v>
      </c>
      <c r="X9270" s="4">
        <f t="shared" si="9277"/>
        <v>1</v>
      </c>
      <c r="Y9270" s="4">
        <f t="shared" si="9277"/>
        <v>3</v>
      </c>
      <c r="Z9270" s="7">
        <f t="shared" si="9"/>
        <v>45218</v>
      </c>
    </row>
    <row r="9271">
      <c r="A9271" s="1" t="s">
        <v>9308</v>
      </c>
      <c r="B9271" s="1" t="s">
        <v>22</v>
      </c>
      <c r="C9271" s="1">
        <v>4.0</v>
      </c>
      <c r="D9271" s="1">
        <v>2.0</v>
      </c>
      <c r="E9271" s="1">
        <v>8.0</v>
      </c>
      <c r="F9271" s="1" t="s">
        <v>39</v>
      </c>
      <c r="G9271" s="1" t="s">
        <v>24</v>
      </c>
      <c r="H9271" s="2">
        <v>45051.0</v>
      </c>
      <c r="J9271" s="3">
        <f t="shared" si="2"/>
        <v>4</v>
      </c>
      <c r="K9271" s="4">
        <f t="shared" si="3"/>
        <v>2</v>
      </c>
      <c r="L9271" s="4">
        <f t="shared" si="4"/>
        <v>8</v>
      </c>
      <c r="S9271" s="1" t="s">
        <v>9308</v>
      </c>
      <c r="T9271" s="4" t="str">
        <f t="shared" si="5"/>
        <v>Coffee</v>
      </c>
      <c r="U9271" s="4" t="str">
        <f t="shared" si="6"/>
        <v>Takeaway</v>
      </c>
      <c r="V9271" s="4" t="str">
        <f t="shared" si="7"/>
        <v>Digital Wallet</v>
      </c>
      <c r="W9271" s="4">
        <f t="shared" ref="W9271:Y9271" si="9278">IF(OR(J9271 = "ERROR", J9271 = ""), "UNKNOWN", J9271)</f>
        <v>4</v>
      </c>
      <c r="X9271" s="4">
        <f t="shared" si="9278"/>
        <v>2</v>
      </c>
      <c r="Y9271" s="4">
        <f t="shared" si="9278"/>
        <v>8</v>
      </c>
      <c r="Z9271" s="5">
        <f t="shared" si="9"/>
        <v>45051</v>
      </c>
    </row>
    <row r="9272">
      <c r="A9272" s="1" t="s">
        <v>9309</v>
      </c>
      <c r="B9272" s="1" t="s">
        <v>22</v>
      </c>
      <c r="C9272" s="1">
        <v>4.0</v>
      </c>
      <c r="D9272" s="1">
        <v>2.0</v>
      </c>
      <c r="E9272" s="1">
        <v>8.0</v>
      </c>
      <c r="F9272" s="1" t="s">
        <v>39</v>
      </c>
      <c r="G9272" s="1" t="s">
        <v>30</v>
      </c>
      <c r="H9272" s="2">
        <v>45145.0</v>
      </c>
      <c r="J9272" s="3">
        <f t="shared" si="2"/>
        <v>4</v>
      </c>
      <c r="K9272" s="4">
        <f t="shared" si="3"/>
        <v>2</v>
      </c>
      <c r="L9272" s="4">
        <f t="shared" si="4"/>
        <v>8</v>
      </c>
      <c r="S9272" s="1" t="s">
        <v>9309</v>
      </c>
      <c r="T9272" s="4" t="str">
        <f t="shared" si="5"/>
        <v>Coffee</v>
      </c>
      <c r="U9272" s="4" t="str">
        <f t="shared" si="6"/>
        <v>UNKNOWN</v>
      </c>
      <c r="V9272" s="4" t="str">
        <f t="shared" si="7"/>
        <v>Digital Wallet</v>
      </c>
      <c r="W9272" s="4">
        <f t="shared" ref="W9272:Y9272" si="9279">IF(OR(J9272 = "ERROR", J9272 = ""), "UNKNOWN", J9272)</f>
        <v>4</v>
      </c>
      <c r="X9272" s="4">
        <f t="shared" si="9279"/>
        <v>2</v>
      </c>
      <c r="Y9272" s="4">
        <f t="shared" si="9279"/>
        <v>8</v>
      </c>
      <c r="Z9272" s="5">
        <f t="shared" si="9"/>
        <v>45145</v>
      </c>
    </row>
    <row r="9273">
      <c r="A9273" s="1" t="s">
        <v>9310</v>
      </c>
      <c r="B9273" s="1" t="s">
        <v>44</v>
      </c>
      <c r="C9273" s="1">
        <v>3.0</v>
      </c>
      <c r="D9273" s="1">
        <v>4.0</v>
      </c>
      <c r="E9273" s="1" t="s">
        <v>25</v>
      </c>
      <c r="G9273" s="1" t="s">
        <v>24</v>
      </c>
      <c r="H9273" s="2">
        <v>45101.0</v>
      </c>
      <c r="J9273" s="3">
        <f t="shared" si="2"/>
        <v>3</v>
      </c>
      <c r="K9273" s="4">
        <f t="shared" si="3"/>
        <v>4</v>
      </c>
      <c r="L9273" s="4">
        <f t="shared" si="4"/>
        <v>12</v>
      </c>
      <c r="S9273" s="1" t="s">
        <v>9310</v>
      </c>
      <c r="T9273" s="4" t="str">
        <f t="shared" si="5"/>
        <v>Sandwich</v>
      </c>
      <c r="U9273" s="4" t="str">
        <f t="shared" si="6"/>
        <v>Takeaway</v>
      </c>
      <c r="V9273" s="4" t="str">
        <f t="shared" si="7"/>
        <v>UNKNOWN</v>
      </c>
      <c r="W9273" s="4">
        <f t="shared" ref="W9273:Y9273" si="9280">IF(OR(J9273 = "ERROR", J9273 = ""), "UNKNOWN", J9273)</f>
        <v>3</v>
      </c>
      <c r="X9273" s="4">
        <f t="shared" si="9280"/>
        <v>4</v>
      </c>
      <c r="Y9273" s="4">
        <f t="shared" si="9280"/>
        <v>12</v>
      </c>
      <c r="Z9273" s="5">
        <f t="shared" si="9"/>
        <v>45101</v>
      </c>
    </row>
    <row r="9274">
      <c r="A9274" s="1" t="s">
        <v>9311</v>
      </c>
      <c r="B9274" s="1" t="s">
        <v>55</v>
      </c>
      <c r="C9274" s="1">
        <v>3.0</v>
      </c>
      <c r="D9274" s="1">
        <v>3.0</v>
      </c>
      <c r="E9274" s="1">
        <v>9.0</v>
      </c>
      <c r="H9274" s="2">
        <v>45020.0</v>
      </c>
      <c r="J9274" s="3">
        <f t="shared" si="2"/>
        <v>3</v>
      </c>
      <c r="K9274" s="4">
        <f t="shared" si="3"/>
        <v>3</v>
      </c>
      <c r="L9274" s="4">
        <f t="shared" si="4"/>
        <v>9</v>
      </c>
      <c r="S9274" s="1" t="s">
        <v>9311</v>
      </c>
      <c r="T9274" s="4" t="str">
        <f t="shared" si="5"/>
        <v>Juice</v>
      </c>
      <c r="U9274" s="4" t="str">
        <f t="shared" si="6"/>
        <v>UNKNOWN</v>
      </c>
      <c r="V9274" s="4" t="str">
        <f t="shared" si="7"/>
        <v>UNKNOWN</v>
      </c>
      <c r="W9274" s="4">
        <f t="shared" ref="W9274:Y9274" si="9281">IF(OR(J9274 = "ERROR", J9274 = ""), "UNKNOWN", J9274)</f>
        <v>3</v>
      </c>
      <c r="X9274" s="4">
        <f t="shared" si="9281"/>
        <v>3</v>
      </c>
      <c r="Y9274" s="4">
        <f t="shared" si="9281"/>
        <v>9</v>
      </c>
      <c r="Z9274" s="5">
        <f t="shared" si="9"/>
        <v>45020</v>
      </c>
    </row>
    <row r="9275">
      <c r="A9275" s="1" t="s">
        <v>9312</v>
      </c>
      <c r="B9275" s="1" t="s">
        <v>32</v>
      </c>
      <c r="C9275" s="1">
        <v>5.0</v>
      </c>
      <c r="D9275" s="1">
        <v>1.0</v>
      </c>
      <c r="E9275" s="1">
        <v>5.0</v>
      </c>
      <c r="F9275" s="1" t="s">
        <v>23</v>
      </c>
      <c r="H9275" s="2">
        <v>45017.0</v>
      </c>
      <c r="J9275" s="3">
        <f t="shared" si="2"/>
        <v>5</v>
      </c>
      <c r="K9275" s="4">
        <f t="shared" si="3"/>
        <v>1</v>
      </c>
      <c r="L9275" s="4">
        <f t="shared" si="4"/>
        <v>5</v>
      </c>
      <c r="S9275" s="1" t="s">
        <v>9312</v>
      </c>
      <c r="T9275" s="4" t="str">
        <f t="shared" si="5"/>
        <v>Cookie</v>
      </c>
      <c r="U9275" s="4" t="str">
        <f t="shared" si="6"/>
        <v>UNKNOWN</v>
      </c>
      <c r="V9275" s="4" t="str">
        <f t="shared" si="7"/>
        <v>Credit Card</v>
      </c>
      <c r="W9275" s="4">
        <f t="shared" ref="W9275:Y9275" si="9282">IF(OR(J9275 = "ERROR", J9275 = ""), "UNKNOWN", J9275)</f>
        <v>5</v>
      </c>
      <c r="X9275" s="4">
        <f t="shared" si="9282"/>
        <v>1</v>
      </c>
      <c r="Y9275" s="4">
        <f t="shared" si="9282"/>
        <v>5</v>
      </c>
      <c r="Z9275" s="5">
        <f t="shared" si="9"/>
        <v>45017</v>
      </c>
    </row>
    <row r="9276">
      <c r="A9276" s="1" t="s">
        <v>9313</v>
      </c>
      <c r="B9276" s="1" t="s">
        <v>36</v>
      </c>
      <c r="C9276" s="1">
        <v>4.0</v>
      </c>
      <c r="D9276" s="1">
        <v>5.0</v>
      </c>
      <c r="E9276" s="1">
        <v>20.0</v>
      </c>
      <c r="F9276" s="1" t="s">
        <v>30</v>
      </c>
      <c r="G9276" s="1" t="s">
        <v>29</v>
      </c>
      <c r="H9276" s="2">
        <v>44996.0</v>
      </c>
      <c r="J9276" s="3">
        <f t="shared" si="2"/>
        <v>4</v>
      </c>
      <c r="K9276" s="4">
        <f t="shared" si="3"/>
        <v>5</v>
      </c>
      <c r="L9276" s="4">
        <f t="shared" si="4"/>
        <v>20</v>
      </c>
      <c r="S9276" s="1" t="s">
        <v>9313</v>
      </c>
      <c r="T9276" s="4" t="str">
        <f t="shared" si="5"/>
        <v>Salad</v>
      </c>
      <c r="U9276" s="4" t="str">
        <f t="shared" si="6"/>
        <v>In-store</v>
      </c>
      <c r="V9276" s="4" t="str">
        <f t="shared" si="7"/>
        <v>UNKNOWN</v>
      </c>
      <c r="W9276" s="4">
        <f t="shared" ref="W9276:Y9276" si="9283">IF(OR(J9276 = "ERROR", J9276 = ""), "UNKNOWN", J9276)</f>
        <v>4</v>
      </c>
      <c r="X9276" s="4">
        <f t="shared" si="9283"/>
        <v>5</v>
      </c>
      <c r="Y9276" s="4">
        <f t="shared" si="9283"/>
        <v>20</v>
      </c>
      <c r="Z9276" s="5">
        <f t="shared" si="9"/>
        <v>44996</v>
      </c>
    </row>
    <row r="9277">
      <c r="A9277" s="1" t="s">
        <v>9314</v>
      </c>
      <c r="B9277" s="1" t="s">
        <v>27</v>
      </c>
      <c r="C9277" s="1">
        <v>5.0</v>
      </c>
      <c r="D9277" s="1">
        <v>3.0</v>
      </c>
      <c r="E9277" s="1">
        <v>15.0</v>
      </c>
      <c r="F9277" s="1" t="s">
        <v>39</v>
      </c>
      <c r="H9277" s="2">
        <v>45203.0</v>
      </c>
      <c r="J9277" s="3">
        <f t="shared" si="2"/>
        <v>5</v>
      </c>
      <c r="K9277" s="4">
        <f t="shared" si="3"/>
        <v>3</v>
      </c>
      <c r="L9277" s="4">
        <f t="shared" si="4"/>
        <v>15</v>
      </c>
      <c r="S9277" s="1" t="s">
        <v>9314</v>
      </c>
      <c r="T9277" s="4" t="str">
        <f t="shared" si="5"/>
        <v>Cake</v>
      </c>
      <c r="U9277" s="4" t="str">
        <f t="shared" si="6"/>
        <v>UNKNOWN</v>
      </c>
      <c r="V9277" s="4" t="str">
        <f t="shared" si="7"/>
        <v>Digital Wallet</v>
      </c>
      <c r="W9277" s="4">
        <f t="shared" ref="W9277:Y9277" si="9284">IF(OR(J9277 = "ERROR", J9277 = ""), "UNKNOWN", J9277)</f>
        <v>5</v>
      </c>
      <c r="X9277" s="4">
        <f t="shared" si="9284"/>
        <v>3</v>
      </c>
      <c r="Y9277" s="4">
        <f t="shared" si="9284"/>
        <v>15</v>
      </c>
      <c r="Z9277" s="5">
        <f t="shared" si="9"/>
        <v>45203</v>
      </c>
    </row>
    <row r="9278">
      <c r="A9278" s="1" t="s">
        <v>9315</v>
      </c>
      <c r="B9278" s="1" t="s">
        <v>32</v>
      </c>
      <c r="C9278" s="1">
        <v>1.0</v>
      </c>
      <c r="D9278" s="1">
        <v>1.0</v>
      </c>
      <c r="E9278" s="1">
        <v>1.0</v>
      </c>
      <c r="F9278" s="1" t="s">
        <v>23</v>
      </c>
      <c r="G9278" s="1" t="s">
        <v>24</v>
      </c>
      <c r="H9278" s="2">
        <v>45003.0</v>
      </c>
      <c r="J9278" s="3">
        <f t="shared" si="2"/>
        <v>1</v>
      </c>
      <c r="K9278" s="4">
        <f t="shared" si="3"/>
        <v>1</v>
      </c>
      <c r="L9278" s="4">
        <f t="shared" si="4"/>
        <v>1</v>
      </c>
      <c r="S9278" s="1" t="s">
        <v>9315</v>
      </c>
      <c r="T9278" s="4" t="str">
        <f t="shared" si="5"/>
        <v>Cookie</v>
      </c>
      <c r="U9278" s="4" t="str">
        <f t="shared" si="6"/>
        <v>Takeaway</v>
      </c>
      <c r="V9278" s="4" t="str">
        <f t="shared" si="7"/>
        <v>Credit Card</v>
      </c>
      <c r="W9278" s="4">
        <f t="shared" ref="W9278:Y9278" si="9285">IF(OR(J9278 = "ERROR", J9278 = ""), "UNKNOWN", J9278)</f>
        <v>1</v>
      </c>
      <c r="X9278" s="4">
        <f t="shared" si="9285"/>
        <v>1</v>
      </c>
      <c r="Y9278" s="4">
        <f t="shared" si="9285"/>
        <v>1</v>
      </c>
      <c r="Z9278" s="5">
        <f t="shared" si="9"/>
        <v>45003</v>
      </c>
    </row>
    <row r="9279">
      <c r="A9279" s="1" t="s">
        <v>9316</v>
      </c>
      <c r="B9279" s="1" t="s">
        <v>44</v>
      </c>
      <c r="C9279" s="1">
        <v>3.0</v>
      </c>
      <c r="D9279" s="1">
        <v>4.0</v>
      </c>
      <c r="E9279" s="1">
        <v>12.0</v>
      </c>
      <c r="F9279" s="1" t="s">
        <v>30</v>
      </c>
      <c r="H9279" s="2">
        <v>45072.0</v>
      </c>
      <c r="J9279" s="3">
        <f t="shared" si="2"/>
        <v>3</v>
      </c>
      <c r="K9279" s="4">
        <f t="shared" si="3"/>
        <v>4</v>
      </c>
      <c r="L9279" s="4">
        <f t="shared" si="4"/>
        <v>12</v>
      </c>
      <c r="S9279" s="1" t="s">
        <v>9316</v>
      </c>
      <c r="T9279" s="4" t="str">
        <f t="shared" si="5"/>
        <v>Sandwich</v>
      </c>
      <c r="U9279" s="4" t="str">
        <f t="shared" si="6"/>
        <v>UNKNOWN</v>
      </c>
      <c r="V9279" s="4" t="str">
        <f t="shared" si="7"/>
        <v>UNKNOWN</v>
      </c>
      <c r="W9279" s="4">
        <f t="shared" ref="W9279:Y9279" si="9286">IF(OR(J9279 = "ERROR", J9279 = ""), "UNKNOWN", J9279)</f>
        <v>3</v>
      </c>
      <c r="X9279" s="4">
        <f t="shared" si="9286"/>
        <v>4</v>
      </c>
      <c r="Y9279" s="4">
        <f t="shared" si="9286"/>
        <v>12</v>
      </c>
      <c r="Z9279" s="5">
        <f t="shared" si="9"/>
        <v>45072</v>
      </c>
    </row>
    <row r="9280">
      <c r="A9280" s="1" t="s">
        <v>9317</v>
      </c>
      <c r="C9280" s="1" t="s">
        <v>30</v>
      </c>
      <c r="D9280" s="1">
        <v>3.0</v>
      </c>
      <c r="E9280" s="1">
        <v>15.0</v>
      </c>
      <c r="F9280" s="1" t="s">
        <v>28</v>
      </c>
      <c r="G9280" s="1" t="s">
        <v>25</v>
      </c>
      <c r="J9280" s="3">
        <f t="shared" si="2"/>
        <v>5</v>
      </c>
      <c r="K9280" s="4">
        <f t="shared" si="3"/>
        <v>3</v>
      </c>
      <c r="L9280" s="4">
        <f t="shared" si="4"/>
        <v>15</v>
      </c>
      <c r="S9280" s="1" t="s">
        <v>9317</v>
      </c>
      <c r="T9280" s="4" t="str">
        <f t="shared" si="5"/>
        <v>UNKNOWN</v>
      </c>
      <c r="U9280" s="4" t="str">
        <f t="shared" si="6"/>
        <v>UNKNOWN</v>
      </c>
      <c r="V9280" s="4" t="str">
        <f t="shared" si="7"/>
        <v>Cash</v>
      </c>
      <c r="W9280" s="4">
        <f t="shared" ref="W9280:Y9280" si="9287">IF(OR(J9280 = "ERROR", J9280 = ""), "UNKNOWN", J9280)</f>
        <v>5</v>
      </c>
      <c r="X9280" s="4">
        <f t="shared" si="9287"/>
        <v>3</v>
      </c>
      <c r="Y9280" s="4">
        <f t="shared" si="9287"/>
        <v>15</v>
      </c>
      <c r="Z9280" s="4" t="str">
        <f t="shared" si="9"/>
        <v>UNKNOWN</v>
      </c>
    </row>
    <row r="9281">
      <c r="A9281" s="1" t="s">
        <v>9318</v>
      </c>
      <c r="B9281" s="1" t="s">
        <v>81</v>
      </c>
      <c r="C9281" s="1">
        <v>4.0</v>
      </c>
      <c r="D9281" s="1">
        <v>1.5</v>
      </c>
      <c r="E9281" s="1">
        <v>6.0</v>
      </c>
      <c r="F9281" s="1" t="s">
        <v>28</v>
      </c>
      <c r="G9281" s="1" t="s">
        <v>29</v>
      </c>
      <c r="H9281" s="2">
        <v>44993.0</v>
      </c>
      <c r="J9281" s="3">
        <f t="shared" si="2"/>
        <v>4</v>
      </c>
      <c r="K9281" s="4">
        <f t="shared" si="3"/>
        <v>1.5</v>
      </c>
      <c r="L9281" s="4">
        <f t="shared" si="4"/>
        <v>6</v>
      </c>
      <c r="S9281" s="1" t="s">
        <v>9318</v>
      </c>
      <c r="T9281" s="4" t="str">
        <f t="shared" si="5"/>
        <v>Tea</v>
      </c>
      <c r="U9281" s="4" t="str">
        <f t="shared" si="6"/>
        <v>In-store</v>
      </c>
      <c r="V9281" s="4" t="str">
        <f t="shared" si="7"/>
        <v>Cash</v>
      </c>
      <c r="W9281" s="4">
        <f t="shared" ref="W9281:Y9281" si="9288">IF(OR(J9281 = "ERROR", J9281 = ""), "UNKNOWN", J9281)</f>
        <v>4</v>
      </c>
      <c r="X9281" s="4">
        <f t="shared" si="9288"/>
        <v>1.5</v>
      </c>
      <c r="Y9281" s="4">
        <f t="shared" si="9288"/>
        <v>6</v>
      </c>
      <c r="Z9281" s="5">
        <f t="shared" si="9"/>
        <v>44993</v>
      </c>
    </row>
    <row r="9282">
      <c r="A9282" s="1" t="s">
        <v>9319</v>
      </c>
      <c r="B9282" s="1" t="s">
        <v>44</v>
      </c>
      <c r="C9282" s="1">
        <v>4.0</v>
      </c>
      <c r="D9282" s="1">
        <v>4.0</v>
      </c>
      <c r="E9282" s="1">
        <v>16.0</v>
      </c>
      <c r="F9282" s="1" t="s">
        <v>39</v>
      </c>
      <c r="G9282" s="1" t="s">
        <v>29</v>
      </c>
      <c r="H9282" s="2">
        <v>44940.0</v>
      </c>
      <c r="J9282" s="3">
        <f t="shared" si="2"/>
        <v>4</v>
      </c>
      <c r="K9282" s="4">
        <f t="shared" si="3"/>
        <v>4</v>
      </c>
      <c r="L9282" s="4">
        <f t="shared" si="4"/>
        <v>16</v>
      </c>
      <c r="S9282" s="1" t="s">
        <v>9319</v>
      </c>
      <c r="T9282" s="4" t="str">
        <f t="shared" si="5"/>
        <v>Sandwich</v>
      </c>
      <c r="U9282" s="4" t="str">
        <f t="shared" si="6"/>
        <v>In-store</v>
      </c>
      <c r="V9282" s="4" t="str">
        <f t="shared" si="7"/>
        <v>Digital Wallet</v>
      </c>
      <c r="W9282" s="4">
        <f t="shared" ref="W9282:Y9282" si="9289">IF(OR(J9282 = "ERROR", J9282 = ""), "UNKNOWN", J9282)</f>
        <v>4</v>
      </c>
      <c r="X9282" s="4">
        <f t="shared" si="9289"/>
        <v>4</v>
      </c>
      <c r="Y9282" s="4">
        <f t="shared" si="9289"/>
        <v>16</v>
      </c>
      <c r="Z9282" s="5">
        <f t="shared" si="9"/>
        <v>44940</v>
      </c>
    </row>
    <row r="9283">
      <c r="A9283" s="1" t="s">
        <v>9320</v>
      </c>
      <c r="C9283" s="1">
        <v>3.0</v>
      </c>
      <c r="D9283" s="1">
        <v>2.0</v>
      </c>
      <c r="E9283" s="1">
        <v>6.0</v>
      </c>
      <c r="F9283" s="1" t="s">
        <v>39</v>
      </c>
      <c r="G9283" s="1" t="s">
        <v>29</v>
      </c>
      <c r="H9283" s="2">
        <v>45120.0</v>
      </c>
      <c r="J9283" s="3">
        <f t="shared" si="2"/>
        <v>3</v>
      </c>
      <c r="K9283" s="4">
        <f t="shared" si="3"/>
        <v>2</v>
      </c>
      <c r="L9283" s="4">
        <f t="shared" si="4"/>
        <v>6</v>
      </c>
      <c r="S9283" s="1" t="s">
        <v>9320</v>
      </c>
      <c r="T9283" s="4" t="str">
        <f t="shared" si="5"/>
        <v>UNKNOWN</v>
      </c>
      <c r="U9283" s="4" t="str">
        <f t="shared" si="6"/>
        <v>In-store</v>
      </c>
      <c r="V9283" s="4" t="str">
        <f t="shared" si="7"/>
        <v>Digital Wallet</v>
      </c>
      <c r="W9283" s="4">
        <f t="shared" ref="W9283:Y9283" si="9290">IF(OR(J9283 = "ERROR", J9283 = ""), "UNKNOWN", J9283)</f>
        <v>3</v>
      </c>
      <c r="X9283" s="4">
        <f t="shared" si="9290"/>
        <v>2</v>
      </c>
      <c r="Y9283" s="4">
        <f t="shared" si="9290"/>
        <v>6</v>
      </c>
      <c r="Z9283" s="5">
        <f t="shared" si="9"/>
        <v>45120</v>
      </c>
    </row>
    <row r="9284">
      <c r="A9284" s="1" t="s">
        <v>9321</v>
      </c>
      <c r="B9284" s="1" t="s">
        <v>36</v>
      </c>
      <c r="C9284" s="1">
        <v>5.0</v>
      </c>
      <c r="D9284" s="1">
        <v>5.0</v>
      </c>
      <c r="E9284" s="1">
        <v>25.0</v>
      </c>
      <c r="F9284" s="1" t="s">
        <v>30</v>
      </c>
      <c r="G9284" s="1" t="s">
        <v>29</v>
      </c>
      <c r="H9284" s="2">
        <v>45108.0</v>
      </c>
      <c r="J9284" s="3">
        <f t="shared" si="2"/>
        <v>5</v>
      </c>
      <c r="K9284" s="4">
        <f t="shared" si="3"/>
        <v>5</v>
      </c>
      <c r="L9284" s="4">
        <f t="shared" si="4"/>
        <v>25</v>
      </c>
      <c r="S9284" s="1" t="s">
        <v>9321</v>
      </c>
      <c r="T9284" s="4" t="str">
        <f t="shared" si="5"/>
        <v>Salad</v>
      </c>
      <c r="U9284" s="4" t="str">
        <f t="shared" si="6"/>
        <v>In-store</v>
      </c>
      <c r="V9284" s="4" t="str">
        <f t="shared" si="7"/>
        <v>UNKNOWN</v>
      </c>
      <c r="W9284" s="4">
        <f t="shared" ref="W9284:Y9284" si="9291">IF(OR(J9284 = "ERROR", J9284 = ""), "UNKNOWN", J9284)</f>
        <v>5</v>
      </c>
      <c r="X9284" s="4">
        <f t="shared" si="9291"/>
        <v>5</v>
      </c>
      <c r="Y9284" s="4">
        <f t="shared" si="9291"/>
        <v>25</v>
      </c>
      <c r="Z9284" s="5">
        <f t="shared" si="9"/>
        <v>45108</v>
      </c>
    </row>
    <row r="9285">
      <c r="A9285" s="1" t="s">
        <v>9322</v>
      </c>
      <c r="B9285" s="1" t="s">
        <v>55</v>
      </c>
      <c r="C9285" s="1">
        <v>4.0</v>
      </c>
      <c r="D9285" s="1">
        <v>3.0</v>
      </c>
      <c r="E9285" s="1">
        <v>12.0</v>
      </c>
      <c r="F9285" s="1" t="s">
        <v>28</v>
      </c>
      <c r="G9285" s="1" t="s">
        <v>29</v>
      </c>
      <c r="H9285" s="2">
        <v>45113.0</v>
      </c>
      <c r="J9285" s="3">
        <f t="shared" si="2"/>
        <v>4</v>
      </c>
      <c r="K9285" s="4">
        <f t="shared" si="3"/>
        <v>3</v>
      </c>
      <c r="L9285" s="4">
        <f t="shared" si="4"/>
        <v>12</v>
      </c>
      <c r="S9285" s="1" t="s">
        <v>9322</v>
      </c>
      <c r="T9285" s="4" t="str">
        <f t="shared" si="5"/>
        <v>Juice</v>
      </c>
      <c r="U9285" s="4" t="str">
        <f t="shared" si="6"/>
        <v>In-store</v>
      </c>
      <c r="V9285" s="4" t="str">
        <f t="shared" si="7"/>
        <v>Cash</v>
      </c>
      <c r="W9285" s="4">
        <f t="shared" ref="W9285:Y9285" si="9292">IF(OR(J9285 = "ERROR", J9285 = ""), "UNKNOWN", J9285)</f>
        <v>4</v>
      </c>
      <c r="X9285" s="4">
        <f t="shared" si="9292"/>
        <v>3</v>
      </c>
      <c r="Y9285" s="4">
        <f t="shared" si="9292"/>
        <v>12</v>
      </c>
      <c r="Z9285" s="5">
        <f t="shared" si="9"/>
        <v>45113</v>
      </c>
    </row>
    <row r="9286">
      <c r="A9286" s="1" t="s">
        <v>9323</v>
      </c>
      <c r="C9286" s="1">
        <v>1.0</v>
      </c>
      <c r="D9286" s="1">
        <v>4.0</v>
      </c>
      <c r="E9286" s="1">
        <v>4.0</v>
      </c>
      <c r="F9286" s="1" t="s">
        <v>30</v>
      </c>
      <c r="G9286" s="1" t="s">
        <v>29</v>
      </c>
      <c r="H9286" s="2">
        <v>44993.0</v>
      </c>
      <c r="J9286" s="3">
        <f t="shared" si="2"/>
        <v>1</v>
      </c>
      <c r="K9286" s="4">
        <f t="shared" si="3"/>
        <v>4</v>
      </c>
      <c r="L9286" s="4">
        <f t="shared" si="4"/>
        <v>4</v>
      </c>
      <c r="S9286" s="1" t="s">
        <v>9323</v>
      </c>
      <c r="T9286" s="4" t="str">
        <f t="shared" si="5"/>
        <v>UNKNOWN</v>
      </c>
      <c r="U9286" s="4" t="str">
        <f t="shared" si="6"/>
        <v>In-store</v>
      </c>
      <c r="V9286" s="4" t="str">
        <f t="shared" si="7"/>
        <v>UNKNOWN</v>
      </c>
      <c r="W9286" s="4">
        <f t="shared" ref="W9286:Y9286" si="9293">IF(OR(J9286 = "ERROR", J9286 = ""), "UNKNOWN", J9286)</f>
        <v>1</v>
      </c>
      <c r="X9286" s="4">
        <f t="shared" si="9293"/>
        <v>4</v>
      </c>
      <c r="Y9286" s="4">
        <f t="shared" si="9293"/>
        <v>4</v>
      </c>
      <c r="Z9286" s="5">
        <f t="shared" si="9"/>
        <v>44993</v>
      </c>
    </row>
    <row r="9287">
      <c r="A9287" s="1" t="s">
        <v>9324</v>
      </c>
      <c r="B9287" s="1" t="s">
        <v>32</v>
      </c>
      <c r="C9287" s="1">
        <v>1.0</v>
      </c>
      <c r="D9287" s="1">
        <v>1.0</v>
      </c>
      <c r="E9287" s="1">
        <v>1.0</v>
      </c>
      <c r="G9287" s="1" t="s">
        <v>24</v>
      </c>
      <c r="H9287" s="2">
        <v>44967.0</v>
      </c>
      <c r="J9287" s="3">
        <f t="shared" si="2"/>
        <v>1</v>
      </c>
      <c r="K9287" s="4">
        <f t="shared" si="3"/>
        <v>1</v>
      </c>
      <c r="L9287" s="4">
        <f t="shared" si="4"/>
        <v>1</v>
      </c>
      <c r="S9287" s="1" t="s">
        <v>9324</v>
      </c>
      <c r="T9287" s="4" t="str">
        <f t="shared" si="5"/>
        <v>Cookie</v>
      </c>
      <c r="U9287" s="4" t="str">
        <f t="shared" si="6"/>
        <v>Takeaway</v>
      </c>
      <c r="V9287" s="4" t="str">
        <f t="shared" si="7"/>
        <v>UNKNOWN</v>
      </c>
      <c r="W9287" s="4">
        <f t="shared" ref="W9287:Y9287" si="9294">IF(OR(J9287 = "ERROR", J9287 = ""), "UNKNOWN", J9287)</f>
        <v>1</v>
      </c>
      <c r="X9287" s="4">
        <f t="shared" si="9294"/>
        <v>1</v>
      </c>
      <c r="Y9287" s="4">
        <f t="shared" si="9294"/>
        <v>1</v>
      </c>
      <c r="Z9287" s="5">
        <f t="shared" si="9"/>
        <v>44967</v>
      </c>
    </row>
    <row r="9288">
      <c r="A9288" s="1" t="s">
        <v>9325</v>
      </c>
      <c r="B9288" s="1" t="s">
        <v>81</v>
      </c>
      <c r="C9288" s="1">
        <v>4.0</v>
      </c>
      <c r="D9288" s="1">
        <v>1.5</v>
      </c>
      <c r="E9288" s="1">
        <v>6.0</v>
      </c>
      <c r="F9288" s="1" t="s">
        <v>23</v>
      </c>
      <c r="G9288" s="1" t="s">
        <v>29</v>
      </c>
      <c r="H9288" s="2">
        <v>45086.0</v>
      </c>
      <c r="J9288" s="3">
        <f t="shared" si="2"/>
        <v>4</v>
      </c>
      <c r="K9288" s="4">
        <f t="shared" si="3"/>
        <v>1.5</v>
      </c>
      <c r="L9288" s="4">
        <f t="shared" si="4"/>
        <v>6</v>
      </c>
      <c r="S9288" s="1" t="s">
        <v>9325</v>
      </c>
      <c r="T9288" s="4" t="str">
        <f t="shared" si="5"/>
        <v>Tea</v>
      </c>
      <c r="U9288" s="4" t="str">
        <f t="shared" si="6"/>
        <v>In-store</v>
      </c>
      <c r="V9288" s="4" t="str">
        <f t="shared" si="7"/>
        <v>Credit Card</v>
      </c>
      <c r="W9288" s="4">
        <f t="shared" ref="W9288:Y9288" si="9295">IF(OR(J9288 = "ERROR", J9288 = ""), "UNKNOWN", J9288)</f>
        <v>4</v>
      </c>
      <c r="X9288" s="4">
        <f t="shared" si="9295"/>
        <v>1.5</v>
      </c>
      <c r="Y9288" s="4">
        <f t="shared" si="9295"/>
        <v>6</v>
      </c>
      <c r="Z9288" s="5">
        <f t="shared" si="9"/>
        <v>45086</v>
      </c>
    </row>
    <row r="9289">
      <c r="A9289" s="1" t="s">
        <v>9326</v>
      </c>
      <c r="B9289" s="1" t="s">
        <v>32</v>
      </c>
      <c r="C9289" s="1">
        <v>1.0</v>
      </c>
      <c r="D9289" s="1">
        <v>1.0</v>
      </c>
      <c r="E9289" s="1">
        <v>1.0</v>
      </c>
      <c r="F9289" s="1" t="s">
        <v>39</v>
      </c>
      <c r="G9289" s="1" t="s">
        <v>24</v>
      </c>
      <c r="H9289" s="2">
        <v>44955.0</v>
      </c>
      <c r="J9289" s="3">
        <f t="shared" si="2"/>
        <v>1</v>
      </c>
      <c r="K9289" s="4">
        <f t="shared" si="3"/>
        <v>1</v>
      </c>
      <c r="L9289" s="4">
        <f t="shared" si="4"/>
        <v>1</v>
      </c>
      <c r="S9289" s="1" t="s">
        <v>9326</v>
      </c>
      <c r="T9289" s="4" t="str">
        <f t="shared" si="5"/>
        <v>Cookie</v>
      </c>
      <c r="U9289" s="4" t="str">
        <f t="shared" si="6"/>
        <v>Takeaway</v>
      </c>
      <c r="V9289" s="4" t="str">
        <f t="shared" si="7"/>
        <v>Digital Wallet</v>
      </c>
      <c r="W9289" s="4">
        <f t="shared" ref="W9289:Y9289" si="9296">IF(OR(J9289 = "ERROR", J9289 = ""), "UNKNOWN", J9289)</f>
        <v>1</v>
      </c>
      <c r="X9289" s="4">
        <f t="shared" si="9296"/>
        <v>1</v>
      </c>
      <c r="Y9289" s="4">
        <f t="shared" si="9296"/>
        <v>1</v>
      </c>
      <c r="Z9289" s="5">
        <f t="shared" si="9"/>
        <v>44955</v>
      </c>
    </row>
    <row r="9290">
      <c r="A9290" s="1" t="s">
        <v>9327</v>
      </c>
      <c r="B9290" s="1" t="s">
        <v>27</v>
      </c>
      <c r="C9290" s="1" t="s">
        <v>30</v>
      </c>
      <c r="D9290" s="1">
        <v>3.0</v>
      </c>
      <c r="E9290" s="1">
        <v>15.0</v>
      </c>
      <c r="F9290" s="1" t="s">
        <v>28</v>
      </c>
      <c r="G9290" s="1" t="s">
        <v>29</v>
      </c>
      <c r="H9290" s="2">
        <v>45049.0</v>
      </c>
      <c r="J9290" s="3">
        <f t="shared" si="2"/>
        <v>5</v>
      </c>
      <c r="K9290" s="4">
        <f t="shared" si="3"/>
        <v>3</v>
      </c>
      <c r="L9290" s="4">
        <f t="shared" si="4"/>
        <v>15</v>
      </c>
      <c r="S9290" s="1" t="s">
        <v>9327</v>
      </c>
      <c r="T9290" s="4" t="str">
        <f t="shared" si="5"/>
        <v>Cake</v>
      </c>
      <c r="U9290" s="4" t="str">
        <f t="shared" si="6"/>
        <v>In-store</v>
      </c>
      <c r="V9290" s="4" t="str">
        <f t="shared" si="7"/>
        <v>Cash</v>
      </c>
      <c r="W9290" s="4">
        <f t="shared" ref="W9290:Y9290" si="9297">IF(OR(J9290 = "ERROR", J9290 = ""), "UNKNOWN", J9290)</f>
        <v>5</v>
      </c>
      <c r="X9290" s="4">
        <f t="shared" si="9297"/>
        <v>3</v>
      </c>
      <c r="Y9290" s="4">
        <f t="shared" si="9297"/>
        <v>15</v>
      </c>
      <c r="Z9290" s="5">
        <f t="shared" si="9"/>
        <v>45049</v>
      </c>
    </row>
    <row r="9291">
      <c r="A9291" s="1" t="s">
        <v>9328</v>
      </c>
      <c r="B9291" s="1" t="s">
        <v>32</v>
      </c>
      <c r="C9291" s="1">
        <v>4.0</v>
      </c>
      <c r="D9291" s="1">
        <v>1.0</v>
      </c>
      <c r="E9291" s="1">
        <v>4.0</v>
      </c>
      <c r="F9291" s="1" t="s">
        <v>39</v>
      </c>
      <c r="G9291" s="1" t="s">
        <v>24</v>
      </c>
      <c r="H9291" s="6">
        <v>45226.0</v>
      </c>
      <c r="J9291" s="3">
        <f t="shared" si="2"/>
        <v>4</v>
      </c>
      <c r="K9291" s="4">
        <f t="shared" si="3"/>
        <v>1</v>
      </c>
      <c r="L9291" s="4">
        <f t="shared" si="4"/>
        <v>4</v>
      </c>
      <c r="S9291" s="1" t="s">
        <v>9328</v>
      </c>
      <c r="T9291" s="4" t="str">
        <f t="shared" si="5"/>
        <v>Cookie</v>
      </c>
      <c r="U9291" s="4" t="str">
        <f t="shared" si="6"/>
        <v>Takeaway</v>
      </c>
      <c r="V9291" s="4" t="str">
        <f t="shared" si="7"/>
        <v>Digital Wallet</v>
      </c>
      <c r="W9291" s="4">
        <f t="shared" ref="W9291:Y9291" si="9298">IF(OR(J9291 = "ERROR", J9291 = ""), "UNKNOWN", J9291)</f>
        <v>4</v>
      </c>
      <c r="X9291" s="4">
        <f t="shared" si="9298"/>
        <v>1</v>
      </c>
      <c r="Y9291" s="4">
        <f t="shared" si="9298"/>
        <v>4</v>
      </c>
      <c r="Z9291" s="7">
        <f t="shared" si="9"/>
        <v>45226</v>
      </c>
    </row>
    <row r="9292">
      <c r="A9292" s="1" t="s">
        <v>9329</v>
      </c>
      <c r="B9292" s="1" t="s">
        <v>81</v>
      </c>
      <c r="C9292" s="1">
        <v>4.0</v>
      </c>
      <c r="D9292" s="1">
        <v>1.5</v>
      </c>
      <c r="E9292" s="1">
        <v>6.0</v>
      </c>
      <c r="F9292" s="1" t="s">
        <v>25</v>
      </c>
      <c r="H9292" s="2">
        <v>45112.0</v>
      </c>
      <c r="J9292" s="3">
        <f t="shared" si="2"/>
        <v>4</v>
      </c>
      <c r="K9292" s="4">
        <f t="shared" si="3"/>
        <v>1.5</v>
      </c>
      <c r="L9292" s="4">
        <f t="shared" si="4"/>
        <v>6</v>
      </c>
      <c r="S9292" s="1" t="s">
        <v>9329</v>
      </c>
      <c r="T9292" s="4" t="str">
        <f t="shared" si="5"/>
        <v>Tea</v>
      </c>
      <c r="U9292" s="4" t="str">
        <f t="shared" si="6"/>
        <v>UNKNOWN</v>
      </c>
      <c r="V9292" s="4" t="str">
        <f t="shared" si="7"/>
        <v>UNKNOWN</v>
      </c>
      <c r="W9292" s="4">
        <f t="shared" ref="W9292:Y9292" si="9299">IF(OR(J9292 = "ERROR", J9292 = ""), "UNKNOWN", J9292)</f>
        <v>4</v>
      </c>
      <c r="X9292" s="4">
        <f t="shared" si="9299"/>
        <v>1.5</v>
      </c>
      <c r="Y9292" s="4">
        <f t="shared" si="9299"/>
        <v>6</v>
      </c>
      <c r="Z9292" s="5">
        <f t="shared" si="9"/>
        <v>45112</v>
      </c>
    </row>
    <row r="9293">
      <c r="A9293" s="1" t="s">
        <v>9330</v>
      </c>
      <c r="B9293" s="1" t="s">
        <v>36</v>
      </c>
      <c r="C9293" s="1">
        <v>5.0</v>
      </c>
      <c r="D9293" s="1">
        <v>5.0</v>
      </c>
      <c r="E9293" s="1">
        <v>25.0</v>
      </c>
      <c r="F9293" s="1" t="s">
        <v>28</v>
      </c>
      <c r="H9293" s="2">
        <v>45182.0</v>
      </c>
      <c r="J9293" s="3">
        <f t="shared" si="2"/>
        <v>5</v>
      </c>
      <c r="K9293" s="4">
        <f t="shared" si="3"/>
        <v>5</v>
      </c>
      <c r="L9293" s="4">
        <f t="shared" si="4"/>
        <v>25</v>
      </c>
      <c r="S9293" s="1" t="s">
        <v>9330</v>
      </c>
      <c r="T9293" s="4" t="str">
        <f t="shared" si="5"/>
        <v>Salad</v>
      </c>
      <c r="U9293" s="4" t="str">
        <f t="shared" si="6"/>
        <v>UNKNOWN</v>
      </c>
      <c r="V9293" s="4" t="str">
        <f t="shared" si="7"/>
        <v>Cash</v>
      </c>
      <c r="W9293" s="4">
        <f t="shared" ref="W9293:Y9293" si="9300">IF(OR(J9293 = "ERROR", J9293 = ""), "UNKNOWN", J9293)</f>
        <v>5</v>
      </c>
      <c r="X9293" s="4">
        <f t="shared" si="9300"/>
        <v>5</v>
      </c>
      <c r="Y9293" s="4">
        <f t="shared" si="9300"/>
        <v>25</v>
      </c>
      <c r="Z9293" s="5">
        <f t="shared" si="9"/>
        <v>45182</v>
      </c>
    </row>
    <row r="9294">
      <c r="A9294" s="1" t="s">
        <v>9331</v>
      </c>
      <c r="B9294" s="1" t="s">
        <v>32</v>
      </c>
      <c r="C9294" s="1">
        <v>2.0</v>
      </c>
      <c r="D9294" s="1">
        <v>1.0</v>
      </c>
      <c r="E9294" s="1">
        <v>2.0</v>
      </c>
      <c r="H9294" s="2">
        <v>45021.0</v>
      </c>
      <c r="J9294" s="3">
        <f t="shared" si="2"/>
        <v>2</v>
      </c>
      <c r="K9294" s="4">
        <f t="shared" si="3"/>
        <v>1</v>
      </c>
      <c r="L9294" s="4">
        <f t="shared" si="4"/>
        <v>2</v>
      </c>
      <c r="S9294" s="1" t="s">
        <v>9331</v>
      </c>
      <c r="T9294" s="4" t="str">
        <f t="shared" si="5"/>
        <v>Cookie</v>
      </c>
      <c r="U9294" s="4" t="str">
        <f t="shared" si="6"/>
        <v>UNKNOWN</v>
      </c>
      <c r="V9294" s="4" t="str">
        <f t="shared" si="7"/>
        <v>UNKNOWN</v>
      </c>
      <c r="W9294" s="4">
        <f t="shared" ref="W9294:Y9294" si="9301">IF(OR(J9294 = "ERROR", J9294 = ""), "UNKNOWN", J9294)</f>
        <v>2</v>
      </c>
      <c r="X9294" s="4">
        <f t="shared" si="9301"/>
        <v>1</v>
      </c>
      <c r="Y9294" s="4">
        <f t="shared" si="9301"/>
        <v>2</v>
      </c>
      <c r="Z9294" s="5">
        <f t="shared" si="9"/>
        <v>45021</v>
      </c>
    </row>
    <row r="9295">
      <c r="A9295" s="1" t="s">
        <v>9332</v>
      </c>
      <c r="B9295" s="1" t="s">
        <v>32</v>
      </c>
      <c r="C9295" s="1">
        <v>4.0</v>
      </c>
      <c r="D9295" s="1">
        <v>1.0</v>
      </c>
      <c r="E9295" s="1">
        <v>4.0</v>
      </c>
      <c r="F9295" s="1" t="s">
        <v>23</v>
      </c>
      <c r="G9295" s="1" t="s">
        <v>25</v>
      </c>
      <c r="H9295" s="2">
        <v>45154.0</v>
      </c>
      <c r="J9295" s="3">
        <f t="shared" si="2"/>
        <v>4</v>
      </c>
      <c r="K9295" s="4">
        <f t="shared" si="3"/>
        <v>1</v>
      </c>
      <c r="L9295" s="4">
        <f t="shared" si="4"/>
        <v>4</v>
      </c>
      <c r="S9295" s="1" t="s">
        <v>9332</v>
      </c>
      <c r="T9295" s="4" t="str">
        <f t="shared" si="5"/>
        <v>Cookie</v>
      </c>
      <c r="U9295" s="4" t="str">
        <f t="shared" si="6"/>
        <v>UNKNOWN</v>
      </c>
      <c r="V9295" s="4" t="str">
        <f t="shared" si="7"/>
        <v>Credit Card</v>
      </c>
      <c r="W9295" s="4">
        <f t="shared" ref="W9295:Y9295" si="9302">IF(OR(J9295 = "ERROR", J9295 = ""), "UNKNOWN", J9295)</f>
        <v>4</v>
      </c>
      <c r="X9295" s="4">
        <f t="shared" si="9302"/>
        <v>1</v>
      </c>
      <c r="Y9295" s="4">
        <f t="shared" si="9302"/>
        <v>4</v>
      </c>
      <c r="Z9295" s="5">
        <f t="shared" si="9"/>
        <v>45154</v>
      </c>
    </row>
    <row r="9296">
      <c r="A9296" s="1" t="s">
        <v>9333</v>
      </c>
      <c r="B9296" s="1" t="s">
        <v>36</v>
      </c>
      <c r="C9296" s="1">
        <v>3.0</v>
      </c>
      <c r="D9296" s="1">
        <v>5.0</v>
      </c>
      <c r="E9296" s="1">
        <v>15.0</v>
      </c>
      <c r="F9296" s="1" t="s">
        <v>28</v>
      </c>
      <c r="H9296" s="2">
        <v>44942.0</v>
      </c>
      <c r="J9296" s="3">
        <f t="shared" si="2"/>
        <v>3</v>
      </c>
      <c r="K9296" s="4">
        <f t="shared" si="3"/>
        <v>5</v>
      </c>
      <c r="L9296" s="4">
        <f t="shared" si="4"/>
        <v>15</v>
      </c>
      <c r="S9296" s="1" t="s">
        <v>9333</v>
      </c>
      <c r="T9296" s="4" t="str">
        <f t="shared" si="5"/>
        <v>Salad</v>
      </c>
      <c r="U9296" s="4" t="str">
        <f t="shared" si="6"/>
        <v>UNKNOWN</v>
      </c>
      <c r="V9296" s="4" t="str">
        <f t="shared" si="7"/>
        <v>Cash</v>
      </c>
      <c r="W9296" s="4">
        <f t="shared" ref="W9296:Y9296" si="9303">IF(OR(J9296 = "ERROR", J9296 = ""), "UNKNOWN", J9296)</f>
        <v>3</v>
      </c>
      <c r="X9296" s="4">
        <f t="shared" si="9303"/>
        <v>5</v>
      </c>
      <c r="Y9296" s="4">
        <f t="shared" si="9303"/>
        <v>15</v>
      </c>
      <c r="Z9296" s="5">
        <f t="shared" si="9"/>
        <v>44942</v>
      </c>
    </row>
    <row r="9297">
      <c r="A9297" s="1" t="s">
        <v>9334</v>
      </c>
      <c r="B9297" s="1" t="s">
        <v>81</v>
      </c>
      <c r="C9297" s="1">
        <v>3.0</v>
      </c>
      <c r="D9297" s="1" t="s">
        <v>25</v>
      </c>
      <c r="E9297" s="1">
        <v>4.5</v>
      </c>
      <c r="F9297" s="1" t="s">
        <v>28</v>
      </c>
      <c r="G9297" s="1" t="s">
        <v>29</v>
      </c>
      <c r="H9297" s="2">
        <v>44941.0</v>
      </c>
      <c r="J9297" s="3">
        <f t="shared" si="2"/>
        <v>3</v>
      </c>
      <c r="K9297" s="4">
        <f t="shared" si="3"/>
        <v>1.5</v>
      </c>
      <c r="L9297" s="4">
        <f t="shared" si="4"/>
        <v>4.5</v>
      </c>
      <c r="S9297" s="1" t="s">
        <v>9334</v>
      </c>
      <c r="T9297" s="4" t="str">
        <f t="shared" si="5"/>
        <v>Tea</v>
      </c>
      <c r="U9297" s="4" t="str">
        <f t="shared" si="6"/>
        <v>In-store</v>
      </c>
      <c r="V9297" s="4" t="str">
        <f t="shared" si="7"/>
        <v>Cash</v>
      </c>
      <c r="W9297" s="4">
        <f t="shared" ref="W9297:Y9297" si="9304">IF(OR(J9297 = "ERROR", J9297 = ""), "UNKNOWN", J9297)</f>
        <v>3</v>
      </c>
      <c r="X9297" s="4">
        <f t="shared" si="9304"/>
        <v>1.5</v>
      </c>
      <c r="Y9297" s="4">
        <f t="shared" si="9304"/>
        <v>4.5</v>
      </c>
      <c r="Z9297" s="5">
        <f t="shared" si="9"/>
        <v>44941</v>
      </c>
    </row>
    <row r="9298">
      <c r="A9298" s="1" t="s">
        <v>9335</v>
      </c>
      <c r="B9298" s="1" t="s">
        <v>81</v>
      </c>
      <c r="C9298" s="1">
        <v>4.0</v>
      </c>
      <c r="D9298" s="1">
        <v>1.5</v>
      </c>
      <c r="E9298" s="1">
        <v>6.0</v>
      </c>
      <c r="F9298" s="1" t="s">
        <v>39</v>
      </c>
      <c r="H9298" s="2">
        <v>45173.0</v>
      </c>
      <c r="J9298" s="3">
        <f t="shared" si="2"/>
        <v>4</v>
      </c>
      <c r="K9298" s="4">
        <f t="shared" si="3"/>
        <v>1.5</v>
      </c>
      <c r="L9298" s="4">
        <f t="shared" si="4"/>
        <v>6</v>
      </c>
      <c r="S9298" s="1" t="s">
        <v>9335</v>
      </c>
      <c r="T9298" s="4" t="str">
        <f t="shared" si="5"/>
        <v>Tea</v>
      </c>
      <c r="U9298" s="4" t="str">
        <f t="shared" si="6"/>
        <v>UNKNOWN</v>
      </c>
      <c r="V9298" s="4" t="str">
        <f t="shared" si="7"/>
        <v>Digital Wallet</v>
      </c>
      <c r="W9298" s="4">
        <f t="shared" ref="W9298:Y9298" si="9305">IF(OR(J9298 = "ERROR", J9298 = ""), "UNKNOWN", J9298)</f>
        <v>4</v>
      </c>
      <c r="X9298" s="4">
        <f t="shared" si="9305"/>
        <v>1.5</v>
      </c>
      <c r="Y9298" s="4">
        <f t="shared" si="9305"/>
        <v>6</v>
      </c>
      <c r="Z9298" s="5">
        <f t="shared" si="9"/>
        <v>45173</v>
      </c>
    </row>
    <row r="9299">
      <c r="A9299" s="1" t="s">
        <v>9336</v>
      </c>
      <c r="B9299" s="1" t="s">
        <v>55</v>
      </c>
      <c r="C9299" s="1">
        <v>1.0</v>
      </c>
      <c r="D9299" s="1">
        <v>3.0</v>
      </c>
      <c r="E9299" s="1">
        <v>3.0</v>
      </c>
      <c r="F9299" s="1" t="s">
        <v>25</v>
      </c>
      <c r="G9299" s="1" t="s">
        <v>24</v>
      </c>
      <c r="H9299" s="2">
        <v>45028.0</v>
      </c>
      <c r="J9299" s="3">
        <f t="shared" si="2"/>
        <v>1</v>
      </c>
      <c r="K9299" s="4">
        <f t="shared" si="3"/>
        <v>3</v>
      </c>
      <c r="L9299" s="4">
        <f t="shared" si="4"/>
        <v>3</v>
      </c>
      <c r="S9299" s="1" t="s">
        <v>9336</v>
      </c>
      <c r="T9299" s="4" t="str">
        <f t="shared" si="5"/>
        <v>Juice</v>
      </c>
      <c r="U9299" s="4" t="str">
        <f t="shared" si="6"/>
        <v>Takeaway</v>
      </c>
      <c r="V9299" s="4" t="str">
        <f t="shared" si="7"/>
        <v>UNKNOWN</v>
      </c>
      <c r="W9299" s="4">
        <f t="shared" ref="W9299:Y9299" si="9306">IF(OR(J9299 = "ERROR", J9299 = ""), "UNKNOWN", J9299)</f>
        <v>1</v>
      </c>
      <c r="X9299" s="4">
        <f t="shared" si="9306"/>
        <v>3</v>
      </c>
      <c r="Y9299" s="4">
        <f t="shared" si="9306"/>
        <v>3</v>
      </c>
      <c r="Z9299" s="5">
        <f t="shared" si="9"/>
        <v>45028</v>
      </c>
    </row>
    <row r="9300">
      <c r="A9300" s="1" t="s">
        <v>9337</v>
      </c>
      <c r="B9300" s="1" t="s">
        <v>36</v>
      </c>
      <c r="C9300" s="1">
        <v>5.0</v>
      </c>
      <c r="D9300" s="1">
        <v>5.0</v>
      </c>
      <c r="E9300" s="1">
        <v>25.0</v>
      </c>
      <c r="H9300" s="2">
        <v>44962.0</v>
      </c>
      <c r="J9300" s="3">
        <f t="shared" si="2"/>
        <v>5</v>
      </c>
      <c r="K9300" s="4">
        <f t="shared" si="3"/>
        <v>5</v>
      </c>
      <c r="L9300" s="4">
        <f t="shared" si="4"/>
        <v>25</v>
      </c>
      <c r="S9300" s="1" t="s">
        <v>9337</v>
      </c>
      <c r="T9300" s="4" t="str">
        <f t="shared" si="5"/>
        <v>Salad</v>
      </c>
      <c r="U9300" s="4" t="str">
        <f t="shared" si="6"/>
        <v>UNKNOWN</v>
      </c>
      <c r="V9300" s="4" t="str">
        <f t="shared" si="7"/>
        <v>UNKNOWN</v>
      </c>
      <c r="W9300" s="4">
        <f t="shared" ref="W9300:Y9300" si="9307">IF(OR(J9300 = "ERROR", J9300 = ""), "UNKNOWN", J9300)</f>
        <v>5</v>
      </c>
      <c r="X9300" s="4">
        <f t="shared" si="9307"/>
        <v>5</v>
      </c>
      <c r="Y9300" s="4">
        <f t="shared" si="9307"/>
        <v>25</v>
      </c>
      <c r="Z9300" s="5">
        <f t="shared" si="9"/>
        <v>44962</v>
      </c>
    </row>
    <row r="9301">
      <c r="A9301" s="1" t="s">
        <v>9338</v>
      </c>
      <c r="B9301" s="1" t="s">
        <v>27</v>
      </c>
      <c r="C9301" s="1">
        <v>4.0</v>
      </c>
      <c r="D9301" s="1" t="s">
        <v>30</v>
      </c>
      <c r="E9301" s="1">
        <v>12.0</v>
      </c>
      <c r="F9301" s="1" t="s">
        <v>39</v>
      </c>
      <c r="H9301" s="6">
        <v>45216.0</v>
      </c>
      <c r="J9301" s="3">
        <f t="shared" si="2"/>
        <v>4</v>
      </c>
      <c r="K9301" s="4">
        <f t="shared" si="3"/>
        <v>3</v>
      </c>
      <c r="L9301" s="4">
        <f t="shared" si="4"/>
        <v>12</v>
      </c>
      <c r="S9301" s="1" t="s">
        <v>9338</v>
      </c>
      <c r="T9301" s="4" t="str">
        <f t="shared" si="5"/>
        <v>Cake</v>
      </c>
      <c r="U9301" s="4" t="str">
        <f t="shared" si="6"/>
        <v>UNKNOWN</v>
      </c>
      <c r="V9301" s="4" t="str">
        <f t="shared" si="7"/>
        <v>Digital Wallet</v>
      </c>
      <c r="W9301" s="4">
        <f t="shared" ref="W9301:Y9301" si="9308">IF(OR(J9301 = "ERROR", J9301 = ""), "UNKNOWN", J9301)</f>
        <v>4</v>
      </c>
      <c r="X9301" s="4">
        <f t="shared" si="9308"/>
        <v>3</v>
      </c>
      <c r="Y9301" s="4">
        <f t="shared" si="9308"/>
        <v>12</v>
      </c>
      <c r="Z9301" s="7">
        <f t="shared" si="9"/>
        <v>45216</v>
      </c>
    </row>
    <row r="9302">
      <c r="A9302" s="1" t="s">
        <v>9339</v>
      </c>
      <c r="B9302" s="1" t="s">
        <v>44</v>
      </c>
      <c r="C9302" s="1">
        <v>5.0</v>
      </c>
      <c r="D9302" s="1">
        <v>4.0</v>
      </c>
      <c r="E9302" s="1">
        <v>20.0</v>
      </c>
      <c r="F9302" s="1" t="s">
        <v>28</v>
      </c>
      <c r="G9302" s="1" t="s">
        <v>24</v>
      </c>
      <c r="H9302" s="2">
        <v>45176.0</v>
      </c>
      <c r="J9302" s="3">
        <f t="shared" si="2"/>
        <v>5</v>
      </c>
      <c r="K9302" s="4">
        <f t="shared" si="3"/>
        <v>4</v>
      </c>
      <c r="L9302" s="4">
        <f t="shared" si="4"/>
        <v>20</v>
      </c>
      <c r="S9302" s="1" t="s">
        <v>9339</v>
      </c>
      <c r="T9302" s="4" t="str">
        <f t="shared" si="5"/>
        <v>Sandwich</v>
      </c>
      <c r="U9302" s="4" t="str">
        <f t="shared" si="6"/>
        <v>Takeaway</v>
      </c>
      <c r="V9302" s="4" t="str">
        <f t="shared" si="7"/>
        <v>Cash</v>
      </c>
      <c r="W9302" s="4">
        <f t="shared" ref="W9302:Y9302" si="9309">IF(OR(J9302 = "ERROR", J9302 = ""), "UNKNOWN", J9302)</f>
        <v>5</v>
      </c>
      <c r="X9302" s="4">
        <f t="shared" si="9309"/>
        <v>4</v>
      </c>
      <c r="Y9302" s="4">
        <f t="shared" si="9309"/>
        <v>20</v>
      </c>
      <c r="Z9302" s="5">
        <f t="shared" si="9"/>
        <v>45176</v>
      </c>
    </row>
    <row r="9303">
      <c r="A9303" s="1" t="s">
        <v>9340</v>
      </c>
      <c r="B9303" s="1" t="s">
        <v>27</v>
      </c>
      <c r="C9303" s="1">
        <v>4.0</v>
      </c>
      <c r="D9303" s="1">
        <v>3.0</v>
      </c>
      <c r="E9303" s="1">
        <v>12.0</v>
      </c>
      <c r="F9303" s="1" t="s">
        <v>23</v>
      </c>
      <c r="G9303" s="1" t="s">
        <v>29</v>
      </c>
      <c r="H9303" s="6">
        <v>45229.0</v>
      </c>
      <c r="J9303" s="3">
        <f t="shared" si="2"/>
        <v>4</v>
      </c>
      <c r="K9303" s="4">
        <f t="shared" si="3"/>
        <v>3</v>
      </c>
      <c r="L9303" s="4">
        <f t="shared" si="4"/>
        <v>12</v>
      </c>
      <c r="S9303" s="1" t="s">
        <v>9340</v>
      </c>
      <c r="T9303" s="4" t="str">
        <f t="shared" si="5"/>
        <v>Cake</v>
      </c>
      <c r="U9303" s="4" t="str">
        <f t="shared" si="6"/>
        <v>In-store</v>
      </c>
      <c r="V9303" s="4" t="str">
        <f t="shared" si="7"/>
        <v>Credit Card</v>
      </c>
      <c r="W9303" s="4">
        <f t="shared" ref="W9303:Y9303" si="9310">IF(OR(J9303 = "ERROR", J9303 = ""), "UNKNOWN", J9303)</f>
        <v>4</v>
      </c>
      <c r="X9303" s="4">
        <f t="shared" si="9310"/>
        <v>3</v>
      </c>
      <c r="Y9303" s="4">
        <f t="shared" si="9310"/>
        <v>12</v>
      </c>
      <c r="Z9303" s="7">
        <f t="shared" si="9"/>
        <v>45229</v>
      </c>
    </row>
    <row r="9304">
      <c r="A9304" s="1" t="s">
        <v>9341</v>
      </c>
      <c r="B9304" s="1" t="s">
        <v>36</v>
      </c>
      <c r="C9304" s="1">
        <v>4.0</v>
      </c>
      <c r="D9304" s="1">
        <v>5.0</v>
      </c>
      <c r="E9304" s="1">
        <v>20.0</v>
      </c>
      <c r="F9304" s="1" t="s">
        <v>28</v>
      </c>
      <c r="H9304" s="2">
        <v>45190.0</v>
      </c>
      <c r="J9304" s="3">
        <f t="shared" si="2"/>
        <v>4</v>
      </c>
      <c r="K9304" s="4">
        <f t="shared" si="3"/>
        <v>5</v>
      </c>
      <c r="L9304" s="4">
        <f t="shared" si="4"/>
        <v>20</v>
      </c>
      <c r="S9304" s="1" t="s">
        <v>9341</v>
      </c>
      <c r="T9304" s="4" t="str">
        <f t="shared" si="5"/>
        <v>Salad</v>
      </c>
      <c r="U9304" s="4" t="str">
        <f t="shared" si="6"/>
        <v>UNKNOWN</v>
      </c>
      <c r="V9304" s="4" t="str">
        <f t="shared" si="7"/>
        <v>Cash</v>
      </c>
      <c r="W9304" s="4">
        <f t="shared" ref="W9304:Y9304" si="9311">IF(OR(J9304 = "ERROR", J9304 = ""), "UNKNOWN", J9304)</f>
        <v>4</v>
      </c>
      <c r="X9304" s="4">
        <f t="shared" si="9311"/>
        <v>5</v>
      </c>
      <c r="Y9304" s="4">
        <f t="shared" si="9311"/>
        <v>20</v>
      </c>
      <c r="Z9304" s="5">
        <f t="shared" si="9"/>
        <v>45190</v>
      </c>
    </row>
    <row r="9305">
      <c r="A9305" s="1" t="s">
        <v>9342</v>
      </c>
      <c r="B9305" s="1" t="s">
        <v>36</v>
      </c>
      <c r="C9305" s="1">
        <v>3.0</v>
      </c>
      <c r="D9305" s="1">
        <v>5.0</v>
      </c>
      <c r="E9305" s="1">
        <v>15.0</v>
      </c>
      <c r="F9305" s="1" t="s">
        <v>23</v>
      </c>
      <c r="G9305" s="1" t="s">
        <v>24</v>
      </c>
      <c r="H9305" s="2">
        <v>45168.0</v>
      </c>
      <c r="J9305" s="3">
        <f t="shared" si="2"/>
        <v>3</v>
      </c>
      <c r="K9305" s="4">
        <f t="shared" si="3"/>
        <v>5</v>
      </c>
      <c r="L9305" s="4">
        <f t="shared" si="4"/>
        <v>15</v>
      </c>
      <c r="S9305" s="1" t="s">
        <v>9342</v>
      </c>
      <c r="T9305" s="4" t="str">
        <f t="shared" si="5"/>
        <v>Salad</v>
      </c>
      <c r="U9305" s="4" t="str">
        <f t="shared" si="6"/>
        <v>Takeaway</v>
      </c>
      <c r="V9305" s="4" t="str">
        <f t="shared" si="7"/>
        <v>Credit Card</v>
      </c>
      <c r="W9305" s="4">
        <f t="shared" ref="W9305:Y9305" si="9312">IF(OR(J9305 = "ERROR", J9305 = ""), "UNKNOWN", J9305)</f>
        <v>3</v>
      </c>
      <c r="X9305" s="4">
        <f t="shared" si="9312"/>
        <v>5</v>
      </c>
      <c r="Y9305" s="4">
        <f t="shared" si="9312"/>
        <v>15</v>
      </c>
      <c r="Z9305" s="5">
        <f t="shared" si="9"/>
        <v>45168</v>
      </c>
    </row>
    <row r="9306">
      <c r="A9306" s="1" t="s">
        <v>9343</v>
      </c>
      <c r="B9306" s="1" t="s">
        <v>22</v>
      </c>
      <c r="C9306" s="1">
        <v>2.0</v>
      </c>
      <c r="D9306" s="1">
        <v>2.0</v>
      </c>
      <c r="E9306" s="1">
        <v>4.0</v>
      </c>
      <c r="F9306" s="1" t="s">
        <v>28</v>
      </c>
      <c r="G9306" s="1" t="s">
        <v>29</v>
      </c>
      <c r="H9306" s="6">
        <v>45249.0</v>
      </c>
      <c r="J9306" s="3">
        <f t="shared" si="2"/>
        <v>2</v>
      </c>
      <c r="K9306" s="4">
        <f t="shared" si="3"/>
        <v>2</v>
      </c>
      <c r="L9306" s="4">
        <f t="shared" si="4"/>
        <v>4</v>
      </c>
      <c r="S9306" s="1" t="s">
        <v>9343</v>
      </c>
      <c r="T9306" s="4" t="str">
        <f t="shared" si="5"/>
        <v>Coffee</v>
      </c>
      <c r="U9306" s="4" t="str">
        <f t="shared" si="6"/>
        <v>In-store</v>
      </c>
      <c r="V9306" s="4" t="str">
        <f t="shared" si="7"/>
        <v>Cash</v>
      </c>
      <c r="W9306" s="4">
        <f t="shared" ref="W9306:Y9306" si="9313">IF(OR(J9306 = "ERROR", J9306 = ""), "UNKNOWN", J9306)</f>
        <v>2</v>
      </c>
      <c r="X9306" s="4">
        <f t="shared" si="9313"/>
        <v>2</v>
      </c>
      <c r="Y9306" s="4">
        <f t="shared" si="9313"/>
        <v>4</v>
      </c>
      <c r="Z9306" s="7">
        <f t="shared" si="9"/>
        <v>45249</v>
      </c>
    </row>
    <row r="9307">
      <c r="A9307" s="1" t="s">
        <v>9344</v>
      </c>
      <c r="B9307" s="1" t="s">
        <v>36</v>
      </c>
      <c r="C9307" s="1">
        <v>1.0</v>
      </c>
      <c r="D9307" s="1">
        <v>5.0</v>
      </c>
      <c r="E9307" s="1">
        <v>5.0</v>
      </c>
      <c r="F9307" s="1" t="s">
        <v>28</v>
      </c>
      <c r="G9307" s="1" t="s">
        <v>29</v>
      </c>
      <c r="H9307" s="6">
        <v>45271.0</v>
      </c>
      <c r="J9307" s="3">
        <f t="shared" si="2"/>
        <v>1</v>
      </c>
      <c r="K9307" s="4">
        <f t="shared" si="3"/>
        <v>5</v>
      </c>
      <c r="L9307" s="4">
        <f t="shared" si="4"/>
        <v>5</v>
      </c>
      <c r="S9307" s="1" t="s">
        <v>9344</v>
      </c>
      <c r="T9307" s="4" t="str">
        <f t="shared" si="5"/>
        <v>Salad</v>
      </c>
      <c r="U9307" s="4" t="str">
        <f t="shared" si="6"/>
        <v>In-store</v>
      </c>
      <c r="V9307" s="4" t="str">
        <f t="shared" si="7"/>
        <v>Cash</v>
      </c>
      <c r="W9307" s="4">
        <f t="shared" ref="W9307:Y9307" si="9314">IF(OR(J9307 = "ERROR", J9307 = ""), "UNKNOWN", J9307)</f>
        <v>1</v>
      </c>
      <c r="X9307" s="4">
        <f t="shared" si="9314"/>
        <v>5</v>
      </c>
      <c r="Y9307" s="4">
        <f t="shared" si="9314"/>
        <v>5</v>
      </c>
      <c r="Z9307" s="7">
        <f t="shared" si="9"/>
        <v>45271</v>
      </c>
    </row>
    <row r="9308">
      <c r="A9308" s="1" t="s">
        <v>9345</v>
      </c>
      <c r="B9308" s="1" t="s">
        <v>41</v>
      </c>
      <c r="C9308" s="1">
        <v>4.0</v>
      </c>
      <c r="D9308" s="1">
        <v>4.0</v>
      </c>
      <c r="E9308" s="1">
        <v>16.0</v>
      </c>
      <c r="F9308" s="1" t="s">
        <v>39</v>
      </c>
      <c r="G9308" s="1" t="s">
        <v>29</v>
      </c>
      <c r="H9308" s="2">
        <v>45142.0</v>
      </c>
      <c r="J9308" s="3">
        <f t="shared" si="2"/>
        <v>4</v>
      </c>
      <c r="K9308" s="4">
        <f t="shared" si="3"/>
        <v>4</v>
      </c>
      <c r="L9308" s="4">
        <f t="shared" si="4"/>
        <v>16</v>
      </c>
      <c r="S9308" s="1" t="s">
        <v>9345</v>
      </c>
      <c r="T9308" s="4" t="str">
        <f t="shared" si="5"/>
        <v>Smoothie</v>
      </c>
      <c r="U9308" s="4" t="str">
        <f t="shared" si="6"/>
        <v>In-store</v>
      </c>
      <c r="V9308" s="4" t="str">
        <f t="shared" si="7"/>
        <v>Digital Wallet</v>
      </c>
      <c r="W9308" s="4">
        <f t="shared" ref="W9308:Y9308" si="9315">IF(OR(J9308 = "ERROR", J9308 = ""), "UNKNOWN", J9308)</f>
        <v>4</v>
      </c>
      <c r="X9308" s="4">
        <f t="shared" si="9315"/>
        <v>4</v>
      </c>
      <c r="Y9308" s="4">
        <f t="shared" si="9315"/>
        <v>16</v>
      </c>
      <c r="Z9308" s="5">
        <f t="shared" si="9"/>
        <v>45142</v>
      </c>
    </row>
    <row r="9309">
      <c r="A9309" s="1" t="s">
        <v>9346</v>
      </c>
      <c r="B9309" s="1" t="s">
        <v>44</v>
      </c>
      <c r="C9309" s="1">
        <v>3.0</v>
      </c>
      <c r="D9309" s="1">
        <v>4.0</v>
      </c>
      <c r="E9309" s="1">
        <v>12.0</v>
      </c>
      <c r="F9309" s="1" t="s">
        <v>23</v>
      </c>
      <c r="H9309" s="2">
        <v>45185.0</v>
      </c>
      <c r="J9309" s="3">
        <f t="shared" si="2"/>
        <v>3</v>
      </c>
      <c r="K9309" s="4">
        <f t="shared" si="3"/>
        <v>4</v>
      </c>
      <c r="L9309" s="4">
        <f t="shared" si="4"/>
        <v>12</v>
      </c>
      <c r="S9309" s="1" t="s">
        <v>9346</v>
      </c>
      <c r="T9309" s="4" t="str">
        <f t="shared" si="5"/>
        <v>Sandwich</v>
      </c>
      <c r="U9309" s="4" t="str">
        <f t="shared" si="6"/>
        <v>UNKNOWN</v>
      </c>
      <c r="V9309" s="4" t="str">
        <f t="shared" si="7"/>
        <v>Credit Card</v>
      </c>
      <c r="W9309" s="4">
        <f t="shared" ref="W9309:Y9309" si="9316">IF(OR(J9309 = "ERROR", J9309 = ""), "UNKNOWN", J9309)</f>
        <v>3</v>
      </c>
      <c r="X9309" s="4">
        <f t="shared" si="9316"/>
        <v>4</v>
      </c>
      <c r="Y9309" s="4">
        <f t="shared" si="9316"/>
        <v>12</v>
      </c>
      <c r="Z9309" s="5">
        <f t="shared" si="9"/>
        <v>45185</v>
      </c>
    </row>
    <row r="9310">
      <c r="A9310" s="1" t="s">
        <v>9347</v>
      </c>
      <c r="B9310" s="1" t="s">
        <v>22</v>
      </c>
      <c r="C9310" s="1" t="s">
        <v>25</v>
      </c>
      <c r="D9310" s="1">
        <v>2.0</v>
      </c>
      <c r="E9310" s="1">
        <v>6.0</v>
      </c>
      <c r="F9310" s="1" t="s">
        <v>39</v>
      </c>
      <c r="H9310" s="2">
        <v>45104.0</v>
      </c>
      <c r="J9310" s="3">
        <f t="shared" si="2"/>
        <v>3</v>
      </c>
      <c r="K9310" s="4">
        <f t="shared" si="3"/>
        <v>2</v>
      </c>
      <c r="L9310" s="4">
        <f t="shared" si="4"/>
        <v>6</v>
      </c>
      <c r="S9310" s="1" t="s">
        <v>9347</v>
      </c>
      <c r="T9310" s="4" t="str">
        <f t="shared" si="5"/>
        <v>Coffee</v>
      </c>
      <c r="U9310" s="4" t="str">
        <f t="shared" si="6"/>
        <v>UNKNOWN</v>
      </c>
      <c r="V9310" s="4" t="str">
        <f t="shared" si="7"/>
        <v>Digital Wallet</v>
      </c>
      <c r="W9310" s="4">
        <f t="shared" ref="W9310:Y9310" si="9317">IF(OR(J9310 = "ERROR", J9310 = ""), "UNKNOWN", J9310)</f>
        <v>3</v>
      </c>
      <c r="X9310" s="4">
        <f t="shared" si="9317"/>
        <v>2</v>
      </c>
      <c r="Y9310" s="4">
        <f t="shared" si="9317"/>
        <v>6</v>
      </c>
      <c r="Z9310" s="5">
        <f t="shared" si="9"/>
        <v>45104</v>
      </c>
    </row>
    <row r="9311">
      <c r="A9311" s="1" t="s">
        <v>9348</v>
      </c>
      <c r="B9311" s="1" t="s">
        <v>44</v>
      </c>
      <c r="C9311" s="1">
        <v>1.0</v>
      </c>
      <c r="D9311" s="1">
        <v>4.0</v>
      </c>
      <c r="E9311" s="1">
        <v>4.0</v>
      </c>
      <c r="F9311" s="1" t="s">
        <v>39</v>
      </c>
      <c r="G9311" s="1" t="s">
        <v>29</v>
      </c>
      <c r="H9311" s="2">
        <v>45031.0</v>
      </c>
      <c r="J9311" s="3">
        <f t="shared" si="2"/>
        <v>1</v>
      </c>
      <c r="K9311" s="4">
        <f t="shared" si="3"/>
        <v>4</v>
      </c>
      <c r="L9311" s="4">
        <f t="shared" si="4"/>
        <v>4</v>
      </c>
      <c r="S9311" s="1" t="s">
        <v>9348</v>
      </c>
      <c r="T9311" s="4" t="str">
        <f t="shared" si="5"/>
        <v>Sandwich</v>
      </c>
      <c r="U9311" s="4" t="str">
        <f t="shared" si="6"/>
        <v>In-store</v>
      </c>
      <c r="V9311" s="4" t="str">
        <f t="shared" si="7"/>
        <v>Digital Wallet</v>
      </c>
      <c r="W9311" s="4">
        <f t="shared" ref="W9311:Y9311" si="9318">IF(OR(J9311 = "ERROR", J9311 = ""), "UNKNOWN", J9311)</f>
        <v>1</v>
      </c>
      <c r="X9311" s="4">
        <f t="shared" si="9318"/>
        <v>4</v>
      </c>
      <c r="Y9311" s="4">
        <f t="shared" si="9318"/>
        <v>4</v>
      </c>
      <c r="Z9311" s="5">
        <f t="shared" si="9"/>
        <v>45031</v>
      </c>
    </row>
    <row r="9312">
      <c r="A9312" s="1" t="s">
        <v>9349</v>
      </c>
      <c r="B9312" s="1" t="s">
        <v>32</v>
      </c>
      <c r="C9312" s="1">
        <v>2.0</v>
      </c>
      <c r="D9312" s="1">
        <v>1.0</v>
      </c>
      <c r="E9312" s="1">
        <v>2.0</v>
      </c>
      <c r="F9312" s="1" t="s">
        <v>28</v>
      </c>
      <c r="H9312" s="6">
        <v>45221.0</v>
      </c>
      <c r="J9312" s="3">
        <f t="shared" si="2"/>
        <v>2</v>
      </c>
      <c r="K9312" s="4">
        <f t="shared" si="3"/>
        <v>1</v>
      </c>
      <c r="L9312" s="4">
        <f t="shared" si="4"/>
        <v>2</v>
      </c>
      <c r="S9312" s="1" t="s">
        <v>9349</v>
      </c>
      <c r="T9312" s="4" t="str">
        <f t="shared" si="5"/>
        <v>Cookie</v>
      </c>
      <c r="U9312" s="4" t="str">
        <f t="shared" si="6"/>
        <v>UNKNOWN</v>
      </c>
      <c r="V9312" s="4" t="str">
        <f t="shared" si="7"/>
        <v>Cash</v>
      </c>
      <c r="W9312" s="4">
        <f t="shared" ref="W9312:Y9312" si="9319">IF(OR(J9312 = "ERROR", J9312 = ""), "UNKNOWN", J9312)</f>
        <v>2</v>
      </c>
      <c r="X9312" s="4">
        <f t="shared" si="9319"/>
        <v>1</v>
      </c>
      <c r="Y9312" s="4">
        <f t="shared" si="9319"/>
        <v>2</v>
      </c>
      <c r="Z9312" s="7">
        <f t="shared" si="9"/>
        <v>45221</v>
      </c>
    </row>
    <row r="9313">
      <c r="A9313" s="1" t="s">
        <v>9350</v>
      </c>
      <c r="B9313" s="1" t="s">
        <v>22</v>
      </c>
      <c r="C9313" s="1">
        <v>4.0</v>
      </c>
      <c r="D9313" s="1">
        <v>2.0</v>
      </c>
      <c r="E9313" s="1">
        <v>8.0</v>
      </c>
      <c r="F9313" s="1" t="s">
        <v>23</v>
      </c>
      <c r="H9313" s="2">
        <v>45037.0</v>
      </c>
      <c r="J9313" s="3">
        <f t="shared" si="2"/>
        <v>4</v>
      </c>
      <c r="K9313" s="4">
        <f t="shared" si="3"/>
        <v>2</v>
      </c>
      <c r="L9313" s="4">
        <f t="shared" si="4"/>
        <v>8</v>
      </c>
      <c r="S9313" s="1" t="s">
        <v>9350</v>
      </c>
      <c r="T9313" s="4" t="str">
        <f t="shared" si="5"/>
        <v>Coffee</v>
      </c>
      <c r="U9313" s="4" t="str">
        <f t="shared" si="6"/>
        <v>UNKNOWN</v>
      </c>
      <c r="V9313" s="4" t="str">
        <f t="shared" si="7"/>
        <v>Credit Card</v>
      </c>
      <c r="W9313" s="4">
        <f t="shared" ref="W9313:Y9313" si="9320">IF(OR(J9313 = "ERROR", J9313 = ""), "UNKNOWN", J9313)</f>
        <v>4</v>
      </c>
      <c r="X9313" s="4">
        <f t="shared" si="9320"/>
        <v>2</v>
      </c>
      <c r="Y9313" s="4">
        <f t="shared" si="9320"/>
        <v>8</v>
      </c>
      <c r="Z9313" s="5">
        <f t="shared" si="9"/>
        <v>45037</v>
      </c>
    </row>
    <row r="9314">
      <c r="A9314" s="1" t="s">
        <v>9351</v>
      </c>
      <c r="B9314" s="1" t="s">
        <v>32</v>
      </c>
      <c r="C9314" s="1">
        <v>4.0</v>
      </c>
      <c r="D9314" s="1">
        <v>1.0</v>
      </c>
      <c r="E9314" s="1">
        <v>4.0</v>
      </c>
      <c r="F9314" s="1" t="s">
        <v>25</v>
      </c>
      <c r="G9314" s="1" t="s">
        <v>25</v>
      </c>
      <c r="H9314" s="2">
        <v>45125.0</v>
      </c>
      <c r="J9314" s="3">
        <f t="shared" si="2"/>
        <v>4</v>
      </c>
      <c r="K9314" s="4">
        <f t="shared" si="3"/>
        <v>1</v>
      </c>
      <c r="L9314" s="4">
        <f t="shared" si="4"/>
        <v>4</v>
      </c>
      <c r="S9314" s="1" t="s">
        <v>9351</v>
      </c>
      <c r="T9314" s="4" t="str">
        <f t="shared" si="5"/>
        <v>Cookie</v>
      </c>
      <c r="U9314" s="4" t="str">
        <f t="shared" si="6"/>
        <v>UNKNOWN</v>
      </c>
      <c r="V9314" s="4" t="str">
        <f t="shared" si="7"/>
        <v>UNKNOWN</v>
      </c>
      <c r="W9314" s="4">
        <f t="shared" ref="W9314:Y9314" si="9321">IF(OR(J9314 = "ERROR", J9314 = ""), "UNKNOWN", J9314)</f>
        <v>4</v>
      </c>
      <c r="X9314" s="4">
        <f t="shared" si="9321"/>
        <v>1</v>
      </c>
      <c r="Y9314" s="4">
        <f t="shared" si="9321"/>
        <v>4</v>
      </c>
      <c r="Z9314" s="5">
        <f t="shared" si="9"/>
        <v>45125</v>
      </c>
    </row>
    <row r="9315">
      <c r="A9315" s="1" t="s">
        <v>9352</v>
      </c>
      <c r="B9315" s="1" t="s">
        <v>30</v>
      </c>
      <c r="C9315" s="1">
        <v>3.0</v>
      </c>
      <c r="D9315" s="1">
        <v>3.0</v>
      </c>
      <c r="E9315" s="1">
        <v>9.0</v>
      </c>
      <c r="F9315" s="1" t="s">
        <v>39</v>
      </c>
      <c r="H9315" s="2">
        <v>45187.0</v>
      </c>
      <c r="J9315" s="3">
        <f t="shared" si="2"/>
        <v>3</v>
      </c>
      <c r="K9315" s="4">
        <f t="shared" si="3"/>
        <v>3</v>
      </c>
      <c r="L9315" s="4">
        <f t="shared" si="4"/>
        <v>9</v>
      </c>
      <c r="S9315" s="1" t="s">
        <v>9352</v>
      </c>
      <c r="T9315" s="4" t="str">
        <f t="shared" si="5"/>
        <v>UNKNOWN</v>
      </c>
      <c r="U9315" s="4" t="str">
        <f t="shared" si="6"/>
        <v>UNKNOWN</v>
      </c>
      <c r="V9315" s="4" t="str">
        <f t="shared" si="7"/>
        <v>Digital Wallet</v>
      </c>
      <c r="W9315" s="4">
        <f t="shared" ref="W9315:Y9315" si="9322">IF(OR(J9315 = "ERROR", J9315 = ""), "UNKNOWN", J9315)</f>
        <v>3</v>
      </c>
      <c r="X9315" s="4">
        <f t="shared" si="9322"/>
        <v>3</v>
      </c>
      <c r="Y9315" s="4">
        <f t="shared" si="9322"/>
        <v>9</v>
      </c>
      <c r="Z9315" s="5">
        <f t="shared" si="9"/>
        <v>45187</v>
      </c>
    </row>
    <row r="9316">
      <c r="A9316" s="1" t="s">
        <v>9353</v>
      </c>
      <c r="B9316" s="1" t="s">
        <v>44</v>
      </c>
      <c r="C9316" s="1">
        <v>4.0</v>
      </c>
      <c r="D9316" s="1">
        <v>4.0</v>
      </c>
      <c r="E9316" s="1">
        <v>16.0</v>
      </c>
      <c r="F9316" s="1" t="s">
        <v>28</v>
      </c>
      <c r="H9316" s="2">
        <v>44973.0</v>
      </c>
      <c r="J9316" s="3">
        <f t="shared" si="2"/>
        <v>4</v>
      </c>
      <c r="K9316" s="4">
        <f t="shared" si="3"/>
        <v>4</v>
      </c>
      <c r="L9316" s="4">
        <f t="shared" si="4"/>
        <v>16</v>
      </c>
      <c r="S9316" s="1" t="s">
        <v>9353</v>
      </c>
      <c r="T9316" s="4" t="str">
        <f t="shared" si="5"/>
        <v>Sandwich</v>
      </c>
      <c r="U9316" s="4" t="str">
        <f t="shared" si="6"/>
        <v>UNKNOWN</v>
      </c>
      <c r="V9316" s="4" t="str">
        <f t="shared" si="7"/>
        <v>Cash</v>
      </c>
      <c r="W9316" s="4">
        <f t="shared" ref="W9316:Y9316" si="9323">IF(OR(J9316 = "ERROR", J9316 = ""), "UNKNOWN", J9316)</f>
        <v>4</v>
      </c>
      <c r="X9316" s="4">
        <f t="shared" si="9323"/>
        <v>4</v>
      </c>
      <c r="Y9316" s="4">
        <f t="shared" si="9323"/>
        <v>16</v>
      </c>
      <c r="Z9316" s="5">
        <f t="shared" si="9"/>
        <v>44973</v>
      </c>
    </row>
    <row r="9317">
      <c r="A9317" s="1" t="s">
        <v>9354</v>
      </c>
      <c r="B9317" s="1" t="s">
        <v>30</v>
      </c>
      <c r="C9317" s="1">
        <v>5.0</v>
      </c>
      <c r="D9317" s="1">
        <v>3.0</v>
      </c>
      <c r="E9317" s="1">
        <v>15.0</v>
      </c>
      <c r="F9317" s="1" t="s">
        <v>28</v>
      </c>
      <c r="G9317" s="1" t="s">
        <v>29</v>
      </c>
      <c r="H9317" s="2">
        <v>45025.0</v>
      </c>
      <c r="J9317" s="3">
        <f t="shared" si="2"/>
        <v>5</v>
      </c>
      <c r="K9317" s="4">
        <f t="shared" si="3"/>
        <v>3</v>
      </c>
      <c r="L9317" s="4">
        <f t="shared" si="4"/>
        <v>15</v>
      </c>
      <c r="S9317" s="1" t="s">
        <v>9354</v>
      </c>
      <c r="T9317" s="4" t="str">
        <f t="shared" si="5"/>
        <v>UNKNOWN</v>
      </c>
      <c r="U9317" s="4" t="str">
        <f t="shared" si="6"/>
        <v>In-store</v>
      </c>
      <c r="V9317" s="4" t="str">
        <f t="shared" si="7"/>
        <v>Cash</v>
      </c>
      <c r="W9317" s="4">
        <f t="shared" ref="W9317:Y9317" si="9324">IF(OR(J9317 = "ERROR", J9317 = ""), "UNKNOWN", J9317)</f>
        <v>5</v>
      </c>
      <c r="X9317" s="4">
        <f t="shared" si="9324"/>
        <v>3</v>
      </c>
      <c r="Y9317" s="4">
        <f t="shared" si="9324"/>
        <v>15</v>
      </c>
      <c r="Z9317" s="5">
        <f t="shared" si="9"/>
        <v>45025</v>
      </c>
    </row>
    <row r="9318">
      <c r="A9318" s="1" t="s">
        <v>9355</v>
      </c>
      <c r="B9318" s="1" t="s">
        <v>32</v>
      </c>
      <c r="C9318" s="1" t="s">
        <v>30</v>
      </c>
      <c r="D9318" s="1">
        <v>1.0</v>
      </c>
      <c r="E9318" s="1">
        <v>5.0</v>
      </c>
      <c r="F9318" s="1" t="s">
        <v>23</v>
      </c>
      <c r="G9318" s="1" t="s">
        <v>29</v>
      </c>
      <c r="H9318" s="2">
        <v>45018.0</v>
      </c>
      <c r="J9318" s="3">
        <f t="shared" si="2"/>
        <v>5</v>
      </c>
      <c r="K9318" s="4">
        <f t="shared" si="3"/>
        <v>1</v>
      </c>
      <c r="L9318" s="4">
        <f t="shared" si="4"/>
        <v>5</v>
      </c>
      <c r="S9318" s="1" t="s">
        <v>9355</v>
      </c>
      <c r="T9318" s="4" t="str">
        <f t="shared" si="5"/>
        <v>Cookie</v>
      </c>
      <c r="U9318" s="4" t="str">
        <f t="shared" si="6"/>
        <v>In-store</v>
      </c>
      <c r="V9318" s="4" t="str">
        <f t="shared" si="7"/>
        <v>Credit Card</v>
      </c>
      <c r="W9318" s="4">
        <f t="shared" ref="W9318:Y9318" si="9325">IF(OR(J9318 = "ERROR", J9318 = ""), "UNKNOWN", J9318)</f>
        <v>5</v>
      </c>
      <c r="X9318" s="4">
        <f t="shared" si="9325"/>
        <v>1</v>
      </c>
      <c r="Y9318" s="4">
        <f t="shared" si="9325"/>
        <v>5</v>
      </c>
      <c r="Z9318" s="5">
        <f t="shared" si="9"/>
        <v>45018</v>
      </c>
    </row>
    <row r="9319">
      <c r="A9319" s="1" t="s">
        <v>9356</v>
      </c>
      <c r="B9319" s="1" t="s">
        <v>22</v>
      </c>
      <c r="C9319" s="1">
        <v>5.0</v>
      </c>
      <c r="D9319" s="1">
        <v>2.0</v>
      </c>
      <c r="E9319" s="1">
        <v>10.0</v>
      </c>
      <c r="G9319" s="1" t="s">
        <v>29</v>
      </c>
      <c r="H9319" s="1" t="s">
        <v>30</v>
      </c>
      <c r="J9319" s="3">
        <f t="shared" si="2"/>
        <v>5</v>
      </c>
      <c r="K9319" s="4">
        <f t="shared" si="3"/>
        <v>2</v>
      </c>
      <c r="L9319" s="4">
        <f t="shared" si="4"/>
        <v>10</v>
      </c>
      <c r="S9319" s="1" t="s">
        <v>9356</v>
      </c>
      <c r="T9319" s="4" t="str">
        <f t="shared" si="5"/>
        <v>Coffee</v>
      </c>
      <c r="U9319" s="4" t="str">
        <f t="shared" si="6"/>
        <v>In-store</v>
      </c>
      <c r="V9319" s="4" t="str">
        <f t="shared" si="7"/>
        <v>UNKNOWN</v>
      </c>
      <c r="W9319" s="4">
        <f t="shared" ref="W9319:Y9319" si="9326">IF(OR(J9319 = "ERROR", J9319 = ""), "UNKNOWN", J9319)</f>
        <v>5</v>
      </c>
      <c r="X9319" s="4">
        <f t="shared" si="9326"/>
        <v>2</v>
      </c>
      <c r="Y9319" s="4">
        <f t="shared" si="9326"/>
        <v>10</v>
      </c>
      <c r="Z9319" s="4" t="str">
        <f t="shared" si="9"/>
        <v>UNKNOWN</v>
      </c>
    </row>
    <row r="9320">
      <c r="A9320" s="1" t="s">
        <v>9357</v>
      </c>
      <c r="B9320" s="1" t="s">
        <v>55</v>
      </c>
      <c r="C9320" s="1">
        <v>5.0</v>
      </c>
      <c r="D9320" s="1">
        <v>3.0</v>
      </c>
      <c r="E9320" s="1">
        <v>15.0</v>
      </c>
      <c r="F9320" s="1" t="s">
        <v>39</v>
      </c>
      <c r="G9320" s="1" t="s">
        <v>24</v>
      </c>
      <c r="H9320" s="2">
        <v>45100.0</v>
      </c>
      <c r="J9320" s="3">
        <f t="shared" si="2"/>
        <v>5</v>
      </c>
      <c r="K9320" s="4">
        <f t="shared" si="3"/>
        <v>3</v>
      </c>
      <c r="L9320" s="4">
        <f t="shared" si="4"/>
        <v>15</v>
      </c>
      <c r="S9320" s="1" t="s">
        <v>9357</v>
      </c>
      <c r="T9320" s="4" t="str">
        <f t="shared" si="5"/>
        <v>Juice</v>
      </c>
      <c r="U9320" s="4" t="str">
        <f t="shared" si="6"/>
        <v>Takeaway</v>
      </c>
      <c r="V9320" s="4" t="str">
        <f t="shared" si="7"/>
        <v>Digital Wallet</v>
      </c>
      <c r="W9320" s="4">
        <f t="shared" ref="W9320:Y9320" si="9327">IF(OR(J9320 = "ERROR", J9320 = ""), "UNKNOWN", J9320)</f>
        <v>5</v>
      </c>
      <c r="X9320" s="4">
        <f t="shared" si="9327"/>
        <v>3</v>
      </c>
      <c r="Y9320" s="4">
        <f t="shared" si="9327"/>
        <v>15</v>
      </c>
      <c r="Z9320" s="5">
        <f t="shared" si="9"/>
        <v>45100</v>
      </c>
    </row>
    <row r="9321">
      <c r="A9321" s="1" t="s">
        <v>9358</v>
      </c>
      <c r="B9321" s="1" t="s">
        <v>44</v>
      </c>
      <c r="C9321" s="1">
        <v>4.0</v>
      </c>
      <c r="D9321" s="1">
        <v>4.0</v>
      </c>
      <c r="E9321" s="1">
        <v>16.0</v>
      </c>
      <c r="F9321" s="1" t="s">
        <v>28</v>
      </c>
      <c r="G9321" s="1" t="s">
        <v>24</v>
      </c>
      <c r="H9321" s="2">
        <v>45266.0</v>
      </c>
      <c r="J9321" s="3">
        <f t="shared" si="2"/>
        <v>4</v>
      </c>
      <c r="K9321" s="4">
        <f t="shared" si="3"/>
        <v>4</v>
      </c>
      <c r="L9321" s="4">
        <f t="shared" si="4"/>
        <v>16</v>
      </c>
      <c r="S9321" s="1" t="s">
        <v>9358</v>
      </c>
      <c r="T9321" s="4" t="str">
        <f t="shared" si="5"/>
        <v>Sandwich</v>
      </c>
      <c r="U9321" s="4" t="str">
        <f t="shared" si="6"/>
        <v>Takeaway</v>
      </c>
      <c r="V9321" s="4" t="str">
        <f t="shared" si="7"/>
        <v>Cash</v>
      </c>
      <c r="W9321" s="4">
        <f t="shared" ref="W9321:Y9321" si="9328">IF(OR(J9321 = "ERROR", J9321 = ""), "UNKNOWN", J9321)</f>
        <v>4</v>
      </c>
      <c r="X9321" s="4">
        <f t="shared" si="9328"/>
        <v>4</v>
      </c>
      <c r="Y9321" s="4">
        <f t="shared" si="9328"/>
        <v>16</v>
      </c>
      <c r="Z9321" s="5">
        <f t="shared" si="9"/>
        <v>45266</v>
      </c>
    </row>
    <row r="9322">
      <c r="A9322" s="1" t="s">
        <v>9359</v>
      </c>
      <c r="B9322" s="1" t="s">
        <v>36</v>
      </c>
      <c r="C9322" s="1">
        <v>4.0</v>
      </c>
      <c r="D9322" s="1">
        <v>5.0</v>
      </c>
      <c r="E9322" s="1">
        <v>20.0</v>
      </c>
      <c r="F9322" s="1" t="s">
        <v>23</v>
      </c>
      <c r="H9322" s="1" t="s">
        <v>30</v>
      </c>
      <c r="J9322" s="3">
        <f t="shared" si="2"/>
        <v>4</v>
      </c>
      <c r="K9322" s="4">
        <f t="shared" si="3"/>
        <v>5</v>
      </c>
      <c r="L9322" s="4">
        <f t="shared" si="4"/>
        <v>20</v>
      </c>
      <c r="S9322" s="1" t="s">
        <v>9359</v>
      </c>
      <c r="T9322" s="4" t="str">
        <f t="shared" si="5"/>
        <v>Salad</v>
      </c>
      <c r="U9322" s="4" t="str">
        <f t="shared" si="6"/>
        <v>UNKNOWN</v>
      </c>
      <c r="V9322" s="4" t="str">
        <f t="shared" si="7"/>
        <v>Credit Card</v>
      </c>
      <c r="W9322" s="4">
        <f t="shared" ref="W9322:Y9322" si="9329">IF(OR(J9322 = "ERROR", J9322 = ""), "UNKNOWN", J9322)</f>
        <v>4</v>
      </c>
      <c r="X9322" s="4">
        <f t="shared" si="9329"/>
        <v>5</v>
      </c>
      <c r="Y9322" s="4">
        <f t="shared" si="9329"/>
        <v>20</v>
      </c>
      <c r="Z9322" s="4" t="str">
        <f t="shared" si="9"/>
        <v>UNKNOWN</v>
      </c>
    </row>
    <row r="9323">
      <c r="A9323" s="1" t="s">
        <v>9360</v>
      </c>
      <c r="B9323" s="1" t="s">
        <v>44</v>
      </c>
      <c r="D9323" s="1">
        <v>4.0</v>
      </c>
      <c r="E9323" s="1">
        <v>8.0</v>
      </c>
      <c r="F9323" s="1" t="s">
        <v>23</v>
      </c>
      <c r="G9323" s="1" t="s">
        <v>25</v>
      </c>
      <c r="H9323" s="1" t="s">
        <v>30</v>
      </c>
      <c r="J9323" s="3">
        <f t="shared" si="2"/>
        <v>2</v>
      </c>
      <c r="K9323" s="4">
        <f t="shared" si="3"/>
        <v>4</v>
      </c>
      <c r="L9323" s="4">
        <f t="shared" si="4"/>
        <v>8</v>
      </c>
      <c r="S9323" s="1" t="s">
        <v>9360</v>
      </c>
      <c r="T9323" s="4" t="str">
        <f t="shared" si="5"/>
        <v>Sandwich</v>
      </c>
      <c r="U9323" s="4" t="str">
        <f t="shared" si="6"/>
        <v>UNKNOWN</v>
      </c>
      <c r="V9323" s="4" t="str">
        <f t="shared" si="7"/>
        <v>Credit Card</v>
      </c>
      <c r="W9323" s="4">
        <f t="shared" ref="W9323:Y9323" si="9330">IF(OR(J9323 = "ERROR", J9323 = ""), "UNKNOWN", J9323)</f>
        <v>2</v>
      </c>
      <c r="X9323" s="4">
        <f t="shared" si="9330"/>
        <v>4</v>
      </c>
      <c r="Y9323" s="4">
        <f t="shared" si="9330"/>
        <v>8</v>
      </c>
      <c r="Z9323" s="4" t="str">
        <f t="shared" si="9"/>
        <v>UNKNOWN</v>
      </c>
    </row>
    <row r="9324">
      <c r="A9324" s="1" t="s">
        <v>9361</v>
      </c>
      <c r="B9324" s="1" t="s">
        <v>36</v>
      </c>
      <c r="C9324" s="1">
        <v>3.0</v>
      </c>
      <c r="D9324" s="1">
        <v>5.0</v>
      </c>
      <c r="E9324" s="1">
        <v>15.0</v>
      </c>
      <c r="F9324" s="1" t="s">
        <v>39</v>
      </c>
      <c r="G9324" s="1" t="s">
        <v>24</v>
      </c>
      <c r="H9324" s="6">
        <v>45280.0</v>
      </c>
      <c r="J9324" s="3">
        <f t="shared" si="2"/>
        <v>3</v>
      </c>
      <c r="K9324" s="4">
        <f t="shared" si="3"/>
        <v>5</v>
      </c>
      <c r="L9324" s="4">
        <f t="shared" si="4"/>
        <v>15</v>
      </c>
      <c r="S9324" s="1" t="s">
        <v>9361</v>
      </c>
      <c r="T9324" s="4" t="str">
        <f t="shared" si="5"/>
        <v>Salad</v>
      </c>
      <c r="U9324" s="4" t="str">
        <f t="shared" si="6"/>
        <v>Takeaway</v>
      </c>
      <c r="V9324" s="4" t="str">
        <f t="shared" si="7"/>
        <v>Digital Wallet</v>
      </c>
      <c r="W9324" s="4">
        <f t="shared" ref="W9324:Y9324" si="9331">IF(OR(J9324 = "ERROR", J9324 = ""), "UNKNOWN", J9324)</f>
        <v>3</v>
      </c>
      <c r="X9324" s="4">
        <f t="shared" si="9331"/>
        <v>5</v>
      </c>
      <c r="Y9324" s="4">
        <f t="shared" si="9331"/>
        <v>15</v>
      </c>
      <c r="Z9324" s="7">
        <f t="shared" si="9"/>
        <v>45280</v>
      </c>
    </row>
    <row r="9325">
      <c r="A9325" s="1" t="s">
        <v>9362</v>
      </c>
      <c r="B9325" s="1" t="s">
        <v>32</v>
      </c>
      <c r="C9325" s="1">
        <v>2.0</v>
      </c>
      <c r="D9325" s="1">
        <v>1.0</v>
      </c>
      <c r="E9325" s="1">
        <v>2.0</v>
      </c>
      <c r="F9325" s="1" t="s">
        <v>23</v>
      </c>
      <c r="G9325" s="1" t="s">
        <v>24</v>
      </c>
      <c r="H9325" s="2">
        <v>45164.0</v>
      </c>
      <c r="J9325" s="3">
        <f t="shared" si="2"/>
        <v>2</v>
      </c>
      <c r="K9325" s="4">
        <f t="shared" si="3"/>
        <v>1</v>
      </c>
      <c r="L9325" s="4">
        <f t="shared" si="4"/>
        <v>2</v>
      </c>
      <c r="S9325" s="1" t="s">
        <v>9362</v>
      </c>
      <c r="T9325" s="4" t="str">
        <f t="shared" si="5"/>
        <v>Cookie</v>
      </c>
      <c r="U9325" s="4" t="str">
        <f t="shared" si="6"/>
        <v>Takeaway</v>
      </c>
      <c r="V9325" s="4" t="str">
        <f t="shared" si="7"/>
        <v>Credit Card</v>
      </c>
      <c r="W9325" s="4">
        <f t="shared" ref="W9325:Y9325" si="9332">IF(OR(J9325 = "ERROR", J9325 = ""), "UNKNOWN", J9325)</f>
        <v>2</v>
      </c>
      <c r="X9325" s="4">
        <f t="shared" si="9332"/>
        <v>1</v>
      </c>
      <c r="Y9325" s="4">
        <f t="shared" si="9332"/>
        <v>2</v>
      </c>
      <c r="Z9325" s="5">
        <f t="shared" si="9"/>
        <v>45164</v>
      </c>
    </row>
    <row r="9326">
      <c r="A9326" s="1" t="s">
        <v>9363</v>
      </c>
      <c r="B9326" s="1" t="s">
        <v>22</v>
      </c>
      <c r="C9326" s="1" t="s">
        <v>25</v>
      </c>
      <c r="D9326" s="1">
        <v>2.0</v>
      </c>
      <c r="E9326" s="1">
        <v>8.0</v>
      </c>
      <c r="F9326" s="1" t="s">
        <v>25</v>
      </c>
      <c r="G9326" s="1" t="s">
        <v>29</v>
      </c>
      <c r="H9326" s="6">
        <v>45216.0</v>
      </c>
      <c r="J9326" s="3">
        <f t="shared" si="2"/>
        <v>4</v>
      </c>
      <c r="K9326" s="4">
        <f t="shared" si="3"/>
        <v>2</v>
      </c>
      <c r="L9326" s="4">
        <f t="shared" si="4"/>
        <v>8</v>
      </c>
      <c r="S9326" s="1" t="s">
        <v>9363</v>
      </c>
      <c r="T9326" s="4" t="str">
        <f t="shared" si="5"/>
        <v>Coffee</v>
      </c>
      <c r="U9326" s="4" t="str">
        <f t="shared" si="6"/>
        <v>In-store</v>
      </c>
      <c r="V9326" s="4" t="str">
        <f t="shared" si="7"/>
        <v>UNKNOWN</v>
      </c>
      <c r="W9326" s="4">
        <f t="shared" ref="W9326:Y9326" si="9333">IF(OR(J9326 = "ERROR", J9326 = ""), "UNKNOWN", J9326)</f>
        <v>4</v>
      </c>
      <c r="X9326" s="4">
        <f t="shared" si="9333"/>
        <v>2</v>
      </c>
      <c r="Y9326" s="4">
        <f t="shared" si="9333"/>
        <v>8</v>
      </c>
      <c r="Z9326" s="7">
        <f t="shared" si="9"/>
        <v>45216</v>
      </c>
    </row>
    <row r="9327">
      <c r="A9327" s="1" t="s">
        <v>9364</v>
      </c>
      <c r="B9327" s="1" t="s">
        <v>55</v>
      </c>
      <c r="C9327" s="1">
        <v>5.0</v>
      </c>
      <c r="D9327" s="1">
        <v>3.0</v>
      </c>
      <c r="E9327" s="1">
        <v>15.0</v>
      </c>
      <c r="G9327" s="1" t="s">
        <v>24</v>
      </c>
      <c r="H9327" s="1" t="s">
        <v>30</v>
      </c>
      <c r="J9327" s="3">
        <f t="shared" si="2"/>
        <v>5</v>
      </c>
      <c r="K9327" s="4">
        <f t="shared" si="3"/>
        <v>3</v>
      </c>
      <c r="L9327" s="4">
        <f t="shared" si="4"/>
        <v>15</v>
      </c>
      <c r="S9327" s="1" t="s">
        <v>9364</v>
      </c>
      <c r="T9327" s="4" t="str">
        <f t="shared" si="5"/>
        <v>Juice</v>
      </c>
      <c r="U9327" s="4" t="str">
        <f t="shared" si="6"/>
        <v>Takeaway</v>
      </c>
      <c r="V9327" s="4" t="str">
        <f t="shared" si="7"/>
        <v>UNKNOWN</v>
      </c>
      <c r="W9327" s="4">
        <f t="shared" ref="W9327:Y9327" si="9334">IF(OR(J9327 = "ERROR", J9327 = ""), "UNKNOWN", J9327)</f>
        <v>5</v>
      </c>
      <c r="X9327" s="4">
        <f t="shared" si="9334"/>
        <v>3</v>
      </c>
      <c r="Y9327" s="4">
        <f t="shared" si="9334"/>
        <v>15</v>
      </c>
      <c r="Z9327" s="4" t="str">
        <f t="shared" si="9"/>
        <v>UNKNOWN</v>
      </c>
    </row>
    <row r="9328">
      <c r="A9328" s="1" t="s">
        <v>9365</v>
      </c>
      <c r="B9328" s="1" t="s">
        <v>55</v>
      </c>
      <c r="C9328" s="1">
        <v>4.0</v>
      </c>
      <c r="D9328" s="1">
        <v>3.0</v>
      </c>
      <c r="E9328" s="1">
        <v>12.0</v>
      </c>
      <c r="F9328" s="1" t="s">
        <v>28</v>
      </c>
      <c r="G9328" s="1" t="s">
        <v>24</v>
      </c>
      <c r="H9328" s="2">
        <v>45094.0</v>
      </c>
      <c r="J9328" s="3">
        <f t="shared" si="2"/>
        <v>4</v>
      </c>
      <c r="K9328" s="4">
        <f t="shared" si="3"/>
        <v>3</v>
      </c>
      <c r="L9328" s="4">
        <f t="shared" si="4"/>
        <v>12</v>
      </c>
      <c r="S9328" s="1" t="s">
        <v>9365</v>
      </c>
      <c r="T9328" s="4" t="str">
        <f t="shared" si="5"/>
        <v>Juice</v>
      </c>
      <c r="U9328" s="4" t="str">
        <f t="shared" si="6"/>
        <v>Takeaway</v>
      </c>
      <c r="V9328" s="4" t="str">
        <f t="shared" si="7"/>
        <v>Cash</v>
      </c>
      <c r="W9328" s="4">
        <f t="shared" ref="W9328:Y9328" si="9335">IF(OR(J9328 = "ERROR", J9328 = ""), "UNKNOWN", J9328)</f>
        <v>4</v>
      </c>
      <c r="X9328" s="4">
        <f t="shared" si="9335"/>
        <v>3</v>
      </c>
      <c r="Y9328" s="4">
        <f t="shared" si="9335"/>
        <v>12</v>
      </c>
      <c r="Z9328" s="5">
        <f t="shared" si="9"/>
        <v>45094</v>
      </c>
    </row>
    <row r="9329">
      <c r="A9329" s="1" t="s">
        <v>9366</v>
      </c>
      <c r="B9329" s="1" t="s">
        <v>22</v>
      </c>
      <c r="C9329" s="1">
        <v>3.0</v>
      </c>
      <c r="D9329" s="1">
        <v>2.0</v>
      </c>
      <c r="E9329" s="1">
        <v>6.0</v>
      </c>
      <c r="F9329" s="1" t="s">
        <v>23</v>
      </c>
      <c r="H9329" s="6">
        <v>45256.0</v>
      </c>
      <c r="J9329" s="3">
        <f t="shared" si="2"/>
        <v>3</v>
      </c>
      <c r="K9329" s="4">
        <f t="shared" si="3"/>
        <v>2</v>
      </c>
      <c r="L9329" s="4">
        <f t="shared" si="4"/>
        <v>6</v>
      </c>
      <c r="S9329" s="1" t="s">
        <v>9366</v>
      </c>
      <c r="T9329" s="4" t="str">
        <f t="shared" si="5"/>
        <v>Coffee</v>
      </c>
      <c r="U9329" s="4" t="str">
        <f t="shared" si="6"/>
        <v>UNKNOWN</v>
      </c>
      <c r="V9329" s="4" t="str">
        <f t="shared" si="7"/>
        <v>Credit Card</v>
      </c>
      <c r="W9329" s="4">
        <f t="shared" ref="W9329:Y9329" si="9336">IF(OR(J9329 = "ERROR", J9329 = ""), "UNKNOWN", J9329)</f>
        <v>3</v>
      </c>
      <c r="X9329" s="4">
        <f t="shared" si="9336"/>
        <v>2</v>
      </c>
      <c r="Y9329" s="4">
        <f t="shared" si="9336"/>
        <v>6</v>
      </c>
      <c r="Z9329" s="7">
        <f t="shared" si="9"/>
        <v>45256</v>
      </c>
    </row>
    <row r="9330">
      <c r="A9330" s="1" t="s">
        <v>9367</v>
      </c>
      <c r="C9330" s="1">
        <v>5.0</v>
      </c>
      <c r="D9330" s="1">
        <v>2.0</v>
      </c>
      <c r="E9330" s="1">
        <v>10.0</v>
      </c>
      <c r="F9330" s="1" t="s">
        <v>39</v>
      </c>
      <c r="H9330" s="2">
        <v>45014.0</v>
      </c>
      <c r="J9330" s="3">
        <f t="shared" si="2"/>
        <v>5</v>
      </c>
      <c r="K9330" s="4">
        <f t="shared" si="3"/>
        <v>2</v>
      </c>
      <c r="L9330" s="4">
        <f t="shared" si="4"/>
        <v>10</v>
      </c>
      <c r="S9330" s="1" t="s">
        <v>9367</v>
      </c>
      <c r="T9330" s="4" t="str">
        <f t="shared" si="5"/>
        <v>UNKNOWN</v>
      </c>
      <c r="U9330" s="4" t="str">
        <f t="shared" si="6"/>
        <v>UNKNOWN</v>
      </c>
      <c r="V9330" s="4" t="str">
        <f t="shared" si="7"/>
        <v>Digital Wallet</v>
      </c>
      <c r="W9330" s="4">
        <f t="shared" ref="W9330:Y9330" si="9337">IF(OR(J9330 = "ERROR", J9330 = ""), "UNKNOWN", J9330)</f>
        <v>5</v>
      </c>
      <c r="X9330" s="4">
        <f t="shared" si="9337"/>
        <v>2</v>
      </c>
      <c r="Y9330" s="4">
        <f t="shared" si="9337"/>
        <v>10</v>
      </c>
      <c r="Z9330" s="5">
        <f t="shared" si="9"/>
        <v>45014</v>
      </c>
    </row>
    <row r="9331">
      <c r="A9331" s="1" t="s">
        <v>9368</v>
      </c>
      <c r="B9331" s="1" t="s">
        <v>27</v>
      </c>
      <c r="C9331" s="1">
        <v>1.0</v>
      </c>
      <c r="D9331" s="1">
        <v>3.0</v>
      </c>
      <c r="E9331" s="1">
        <v>3.0</v>
      </c>
      <c r="H9331" s="2">
        <v>45028.0</v>
      </c>
      <c r="J9331" s="3">
        <f t="shared" si="2"/>
        <v>1</v>
      </c>
      <c r="K9331" s="4">
        <f t="shared" si="3"/>
        <v>3</v>
      </c>
      <c r="L9331" s="4">
        <f t="shared" si="4"/>
        <v>3</v>
      </c>
      <c r="S9331" s="1" t="s">
        <v>9368</v>
      </c>
      <c r="T9331" s="4" t="str">
        <f t="shared" si="5"/>
        <v>Cake</v>
      </c>
      <c r="U9331" s="4" t="str">
        <f t="shared" si="6"/>
        <v>UNKNOWN</v>
      </c>
      <c r="V9331" s="4" t="str">
        <f t="shared" si="7"/>
        <v>UNKNOWN</v>
      </c>
      <c r="W9331" s="4">
        <f t="shared" ref="W9331:Y9331" si="9338">IF(OR(J9331 = "ERROR", J9331 = ""), "UNKNOWN", J9331)</f>
        <v>1</v>
      </c>
      <c r="X9331" s="4">
        <f t="shared" si="9338"/>
        <v>3</v>
      </c>
      <c r="Y9331" s="4">
        <f t="shared" si="9338"/>
        <v>3</v>
      </c>
      <c r="Z9331" s="5">
        <f t="shared" si="9"/>
        <v>45028</v>
      </c>
    </row>
    <row r="9332">
      <c r="A9332" s="1" t="s">
        <v>9369</v>
      </c>
      <c r="B9332" s="1" t="s">
        <v>36</v>
      </c>
      <c r="C9332" s="1">
        <v>2.0</v>
      </c>
      <c r="D9332" s="1">
        <v>5.0</v>
      </c>
      <c r="E9332" s="1">
        <v>10.0</v>
      </c>
      <c r="F9332" s="1" t="s">
        <v>28</v>
      </c>
      <c r="G9332" s="1" t="s">
        <v>29</v>
      </c>
      <c r="H9332" s="2">
        <v>45111.0</v>
      </c>
      <c r="J9332" s="3">
        <f t="shared" si="2"/>
        <v>2</v>
      </c>
      <c r="K9332" s="4">
        <f t="shared" si="3"/>
        <v>5</v>
      </c>
      <c r="L9332" s="4">
        <f t="shared" si="4"/>
        <v>10</v>
      </c>
      <c r="S9332" s="1" t="s">
        <v>9369</v>
      </c>
      <c r="T9332" s="4" t="str">
        <f t="shared" si="5"/>
        <v>Salad</v>
      </c>
      <c r="U9332" s="4" t="str">
        <f t="shared" si="6"/>
        <v>In-store</v>
      </c>
      <c r="V9332" s="4" t="str">
        <f t="shared" si="7"/>
        <v>Cash</v>
      </c>
      <c r="W9332" s="4">
        <f t="shared" ref="W9332:Y9332" si="9339">IF(OR(J9332 = "ERROR", J9332 = ""), "UNKNOWN", J9332)</f>
        <v>2</v>
      </c>
      <c r="X9332" s="4">
        <f t="shared" si="9339"/>
        <v>5</v>
      </c>
      <c r="Y9332" s="4">
        <f t="shared" si="9339"/>
        <v>10</v>
      </c>
      <c r="Z9332" s="5">
        <f t="shared" si="9"/>
        <v>45111</v>
      </c>
    </row>
    <row r="9333">
      <c r="A9333" s="1" t="s">
        <v>9370</v>
      </c>
      <c r="B9333" s="1" t="s">
        <v>44</v>
      </c>
      <c r="C9333" s="1">
        <v>3.0</v>
      </c>
      <c r="D9333" s="1">
        <v>4.0</v>
      </c>
      <c r="E9333" s="1">
        <v>12.0</v>
      </c>
      <c r="F9333" s="1" t="s">
        <v>39</v>
      </c>
      <c r="G9333" s="1" t="s">
        <v>29</v>
      </c>
      <c r="H9333" s="2">
        <v>45018.0</v>
      </c>
      <c r="J9333" s="3">
        <f t="shared" si="2"/>
        <v>3</v>
      </c>
      <c r="K9333" s="4">
        <f t="shared" si="3"/>
        <v>4</v>
      </c>
      <c r="L9333" s="4">
        <f t="shared" si="4"/>
        <v>12</v>
      </c>
      <c r="S9333" s="1" t="s">
        <v>9370</v>
      </c>
      <c r="T9333" s="4" t="str">
        <f t="shared" si="5"/>
        <v>Sandwich</v>
      </c>
      <c r="U9333" s="4" t="str">
        <f t="shared" si="6"/>
        <v>In-store</v>
      </c>
      <c r="V9333" s="4" t="str">
        <f t="shared" si="7"/>
        <v>Digital Wallet</v>
      </c>
      <c r="W9333" s="4">
        <f t="shared" ref="W9333:Y9333" si="9340">IF(OR(J9333 = "ERROR", J9333 = ""), "UNKNOWN", J9333)</f>
        <v>3</v>
      </c>
      <c r="X9333" s="4">
        <f t="shared" si="9340"/>
        <v>4</v>
      </c>
      <c r="Y9333" s="4">
        <f t="shared" si="9340"/>
        <v>12</v>
      </c>
      <c r="Z9333" s="5">
        <f t="shared" si="9"/>
        <v>45018</v>
      </c>
    </row>
    <row r="9334">
      <c r="A9334" s="1" t="s">
        <v>9371</v>
      </c>
      <c r="B9334" s="1" t="s">
        <v>22</v>
      </c>
      <c r="C9334" s="1">
        <v>4.0</v>
      </c>
      <c r="D9334" s="1">
        <v>2.0</v>
      </c>
      <c r="E9334" s="1">
        <v>8.0</v>
      </c>
      <c r="F9334" s="1" t="s">
        <v>39</v>
      </c>
      <c r="G9334" s="1" t="s">
        <v>30</v>
      </c>
      <c r="H9334" s="2">
        <v>44939.0</v>
      </c>
      <c r="J9334" s="3">
        <f t="shared" si="2"/>
        <v>4</v>
      </c>
      <c r="K9334" s="4">
        <f t="shared" si="3"/>
        <v>2</v>
      </c>
      <c r="L9334" s="4">
        <f t="shared" si="4"/>
        <v>8</v>
      </c>
      <c r="S9334" s="1" t="s">
        <v>9371</v>
      </c>
      <c r="T9334" s="4" t="str">
        <f t="shared" si="5"/>
        <v>Coffee</v>
      </c>
      <c r="U9334" s="4" t="str">
        <f t="shared" si="6"/>
        <v>UNKNOWN</v>
      </c>
      <c r="V9334" s="4" t="str">
        <f t="shared" si="7"/>
        <v>Digital Wallet</v>
      </c>
      <c r="W9334" s="4">
        <f t="shared" ref="W9334:Y9334" si="9341">IF(OR(J9334 = "ERROR", J9334 = ""), "UNKNOWN", J9334)</f>
        <v>4</v>
      </c>
      <c r="X9334" s="4">
        <f t="shared" si="9341"/>
        <v>2</v>
      </c>
      <c r="Y9334" s="4">
        <f t="shared" si="9341"/>
        <v>8</v>
      </c>
      <c r="Z9334" s="5">
        <f t="shared" si="9"/>
        <v>44939</v>
      </c>
    </row>
    <row r="9335">
      <c r="A9335" s="1" t="s">
        <v>9372</v>
      </c>
      <c r="B9335" s="1" t="s">
        <v>22</v>
      </c>
      <c r="C9335" s="1">
        <v>4.0</v>
      </c>
      <c r="D9335" s="1">
        <v>2.0</v>
      </c>
      <c r="E9335" s="1">
        <v>8.0</v>
      </c>
      <c r="G9335" s="1" t="s">
        <v>29</v>
      </c>
      <c r="H9335" s="2">
        <v>44977.0</v>
      </c>
      <c r="J9335" s="3">
        <f t="shared" si="2"/>
        <v>4</v>
      </c>
      <c r="K9335" s="4">
        <f t="shared" si="3"/>
        <v>2</v>
      </c>
      <c r="L9335" s="4">
        <f t="shared" si="4"/>
        <v>8</v>
      </c>
      <c r="S9335" s="1" t="s">
        <v>9372</v>
      </c>
      <c r="T9335" s="4" t="str">
        <f t="shared" si="5"/>
        <v>Coffee</v>
      </c>
      <c r="U9335" s="4" t="str">
        <f t="shared" si="6"/>
        <v>In-store</v>
      </c>
      <c r="V9335" s="4" t="str">
        <f t="shared" si="7"/>
        <v>UNKNOWN</v>
      </c>
      <c r="W9335" s="4">
        <f t="shared" ref="W9335:Y9335" si="9342">IF(OR(J9335 = "ERROR", J9335 = ""), "UNKNOWN", J9335)</f>
        <v>4</v>
      </c>
      <c r="X9335" s="4">
        <f t="shared" si="9342"/>
        <v>2</v>
      </c>
      <c r="Y9335" s="4">
        <f t="shared" si="9342"/>
        <v>8</v>
      </c>
      <c r="Z9335" s="5">
        <f t="shared" si="9"/>
        <v>44977</v>
      </c>
    </row>
    <row r="9336">
      <c r="A9336" s="1" t="s">
        <v>9373</v>
      </c>
      <c r="B9336" s="1" t="s">
        <v>30</v>
      </c>
      <c r="C9336" s="1">
        <v>3.0</v>
      </c>
      <c r="D9336" s="1">
        <v>1.5</v>
      </c>
      <c r="H9336" s="2">
        <v>45001.0</v>
      </c>
      <c r="J9336" s="3">
        <f t="shared" si="2"/>
        <v>3</v>
      </c>
      <c r="K9336" s="4">
        <f t="shared" si="3"/>
        <v>1.5</v>
      </c>
      <c r="L9336" s="4">
        <f t="shared" si="4"/>
        <v>4.5</v>
      </c>
      <c r="S9336" s="1" t="s">
        <v>9373</v>
      </c>
      <c r="T9336" s="4" t="str">
        <f t="shared" si="5"/>
        <v>UNKNOWN</v>
      </c>
      <c r="U9336" s="4" t="str">
        <f t="shared" si="6"/>
        <v>UNKNOWN</v>
      </c>
      <c r="V9336" s="4" t="str">
        <f t="shared" si="7"/>
        <v>UNKNOWN</v>
      </c>
      <c r="W9336" s="4">
        <f t="shared" ref="W9336:Y9336" si="9343">IF(OR(J9336 = "ERROR", J9336 = ""), "UNKNOWN", J9336)</f>
        <v>3</v>
      </c>
      <c r="X9336" s="4">
        <f t="shared" si="9343"/>
        <v>1.5</v>
      </c>
      <c r="Y9336" s="4">
        <f t="shared" si="9343"/>
        <v>4.5</v>
      </c>
      <c r="Z9336" s="5">
        <f t="shared" si="9"/>
        <v>45001</v>
      </c>
    </row>
    <row r="9337">
      <c r="A9337" s="1" t="s">
        <v>9374</v>
      </c>
      <c r="B9337" s="1" t="s">
        <v>44</v>
      </c>
      <c r="C9337" s="1">
        <v>2.0</v>
      </c>
      <c r="D9337" s="1">
        <v>4.0</v>
      </c>
      <c r="E9337" s="1">
        <v>8.0</v>
      </c>
      <c r="G9337" s="1" t="s">
        <v>29</v>
      </c>
      <c r="H9337" s="2">
        <v>45018.0</v>
      </c>
      <c r="J9337" s="3">
        <f t="shared" si="2"/>
        <v>2</v>
      </c>
      <c r="K9337" s="4">
        <f t="shared" si="3"/>
        <v>4</v>
      </c>
      <c r="L9337" s="4">
        <f t="shared" si="4"/>
        <v>8</v>
      </c>
      <c r="S9337" s="1" t="s">
        <v>9374</v>
      </c>
      <c r="T9337" s="4" t="str">
        <f t="shared" si="5"/>
        <v>Sandwich</v>
      </c>
      <c r="U9337" s="4" t="str">
        <f t="shared" si="6"/>
        <v>In-store</v>
      </c>
      <c r="V9337" s="4" t="str">
        <f t="shared" si="7"/>
        <v>UNKNOWN</v>
      </c>
      <c r="W9337" s="4">
        <f t="shared" ref="W9337:Y9337" si="9344">IF(OR(J9337 = "ERROR", J9337 = ""), "UNKNOWN", J9337)</f>
        <v>2</v>
      </c>
      <c r="X9337" s="4">
        <f t="shared" si="9344"/>
        <v>4</v>
      </c>
      <c r="Y9337" s="4">
        <f t="shared" si="9344"/>
        <v>8</v>
      </c>
      <c r="Z9337" s="5">
        <f t="shared" si="9"/>
        <v>45018</v>
      </c>
    </row>
    <row r="9338">
      <c r="A9338" s="1" t="s">
        <v>9375</v>
      </c>
      <c r="B9338" s="1" t="s">
        <v>81</v>
      </c>
      <c r="C9338" s="1">
        <v>4.0</v>
      </c>
      <c r="D9338" s="1">
        <v>1.5</v>
      </c>
      <c r="E9338" s="1">
        <v>6.0</v>
      </c>
      <c r="F9338" s="1" t="s">
        <v>28</v>
      </c>
      <c r="G9338" s="1" t="s">
        <v>24</v>
      </c>
      <c r="H9338" s="2">
        <v>45125.0</v>
      </c>
      <c r="J9338" s="3">
        <f t="shared" si="2"/>
        <v>4</v>
      </c>
      <c r="K9338" s="4">
        <f t="shared" si="3"/>
        <v>1.5</v>
      </c>
      <c r="L9338" s="4">
        <f t="shared" si="4"/>
        <v>6</v>
      </c>
      <c r="S9338" s="1" t="s">
        <v>9375</v>
      </c>
      <c r="T9338" s="4" t="str">
        <f t="shared" si="5"/>
        <v>Tea</v>
      </c>
      <c r="U9338" s="4" t="str">
        <f t="shared" si="6"/>
        <v>Takeaway</v>
      </c>
      <c r="V9338" s="4" t="str">
        <f t="shared" si="7"/>
        <v>Cash</v>
      </c>
      <c r="W9338" s="4">
        <f t="shared" ref="W9338:Y9338" si="9345">IF(OR(J9338 = "ERROR", J9338 = ""), "UNKNOWN", J9338)</f>
        <v>4</v>
      </c>
      <c r="X9338" s="4">
        <f t="shared" si="9345"/>
        <v>1.5</v>
      </c>
      <c r="Y9338" s="4">
        <f t="shared" si="9345"/>
        <v>6</v>
      </c>
      <c r="Z9338" s="5">
        <f t="shared" si="9"/>
        <v>45125</v>
      </c>
    </row>
    <row r="9339">
      <c r="A9339" s="1" t="s">
        <v>9376</v>
      </c>
      <c r="B9339" s="1" t="s">
        <v>32</v>
      </c>
      <c r="C9339" s="1">
        <v>5.0</v>
      </c>
      <c r="D9339" s="1">
        <v>1.0</v>
      </c>
      <c r="E9339" s="1">
        <v>5.0</v>
      </c>
      <c r="F9339" s="1" t="s">
        <v>39</v>
      </c>
      <c r="H9339" s="2">
        <v>45018.0</v>
      </c>
      <c r="J9339" s="3">
        <f t="shared" si="2"/>
        <v>5</v>
      </c>
      <c r="K9339" s="4">
        <f t="shared" si="3"/>
        <v>1</v>
      </c>
      <c r="L9339" s="4">
        <f t="shared" si="4"/>
        <v>5</v>
      </c>
      <c r="S9339" s="1" t="s">
        <v>9376</v>
      </c>
      <c r="T9339" s="4" t="str">
        <f t="shared" si="5"/>
        <v>Cookie</v>
      </c>
      <c r="U9339" s="4" t="str">
        <f t="shared" si="6"/>
        <v>UNKNOWN</v>
      </c>
      <c r="V9339" s="4" t="str">
        <f t="shared" si="7"/>
        <v>Digital Wallet</v>
      </c>
      <c r="W9339" s="4">
        <f t="shared" ref="W9339:Y9339" si="9346">IF(OR(J9339 = "ERROR", J9339 = ""), "UNKNOWN", J9339)</f>
        <v>5</v>
      </c>
      <c r="X9339" s="4">
        <f t="shared" si="9346"/>
        <v>1</v>
      </c>
      <c r="Y9339" s="4">
        <f t="shared" si="9346"/>
        <v>5</v>
      </c>
      <c r="Z9339" s="5">
        <f t="shared" si="9"/>
        <v>45018</v>
      </c>
    </row>
    <row r="9340">
      <c r="A9340" s="1" t="s">
        <v>9377</v>
      </c>
      <c r="B9340" s="1" t="s">
        <v>44</v>
      </c>
      <c r="C9340" s="1">
        <v>2.0</v>
      </c>
      <c r="D9340" s="1">
        <v>4.0</v>
      </c>
      <c r="E9340" s="1">
        <v>8.0</v>
      </c>
      <c r="F9340" s="1" t="s">
        <v>28</v>
      </c>
      <c r="G9340" s="1" t="s">
        <v>29</v>
      </c>
      <c r="H9340" s="6">
        <v>45211.0</v>
      </c>
      <c r="J9340" s="3">
        <f t="shared" si="2"/>
        <v>2</v>
      </c>
      <c r="K9340" s="4">
        <f t="shared" si="3"/>
        <v>4</v>
      </c>
      <c r="L9340" s="4">
        <f t="shared" si="4"/>
        <v>8</v>
      </c>
      <c r="S9340" s="1" t="s">
        <v>9377</v>
      </c>
      <c r="T9340" s="4" t="str">
        <f t="shared" si="5"/>
        <v>Sandwich</v>
      </c>
      <c r="U9340" s="4" t="str">
        <f t="shared" si="6"/>
        <v>In-store</v>
      </c>
      <c r="V9340" s="4" t="str">
        <f t="shared" si="7"/>
        <v>Cash</v>
      </c>
      <c r="W9340" s="4">
        <f t="shared" ref="W9340:Y9340" si="9347">IF(OR(J9340 = "ERROR", J9340 = ""), "UNKNOWN", J9340)</f>
        <v>2</v>
      </c>
      <c r="X9340" s="4">
        <f t="shared" si="9347"/>
        <v>4</v>
      </c>
      <c r="Y9340" s="4">
        <f t="shared" si="9347"/>
        <v>8</v>
      </c>
      <c r="Z9340" s="7">
        <f t="shared" si="9"/>
        <v>45211</v>
      </c>
    </row>
    <row r="9341">
      <c r="A9341" s="1" t="s">
        <v>9378</v>
      </c>
      <c r="B9341" s="1" t="s">
        <v>44</v>
      </c>
      <c r="C9341" s="1">
        <v>2.0</v>
      </c>
      <c r="D9341" s="1">
        <v>4.0</v>
      </c>
      <c r="E9341" s="1">
        <v>8.0</v>
      </c>
      <c r="G9341" s="1" t="s">
        <v>29</v>
      </c>
      <c r="H9341" s="2">
        <v>44986.0</v>
      </c>
      <c r="J9341" s="3">
        <f t="shared" si="2"/>
        <v>2</v>
      </c>
      <c r="K9341" s="4">
        <f t="shared" si="3"/>
        <v>4</v>
      </c>
      <c r="L9341" s="4">
        <f t="shared" si="4"/>
        <v>8</v>
      </c>
      <c r="S9341" s="1" t="s">
        <v>9378</v>
      </c>
      <c r="T9341" s="4" t="str">
        <f t="shared" si="5"/>
        <v>Sandwich</v>
      </c>
      <c r="U9341" s="4" t="str">
        <f t="shared" si="6"/>
        <v>In-store</v>
      </c>
      <c r="V9341" s="4" t="str">
        <f t="shared" si="7"/>
        <v>UNKNOWN</v>
      </c>
      <c r="W9341" s="4">
        <f t="shared" ref="W9341:Y9341" si="9348">IF(OR(J9341 = "ERROR", J9341 = ""), "UNKNOWN", J9341)</f>
        <v>2</v>
      </c>
      <c r="X9341" s="4">
        <f t="shared" si="9348"/>
        <v>4</v>
      </c>
      <c r="Y9341" s="4">
        <f t="shared" si="9348"/>
        <v>8</v>
      </c>
      <c r="Z9341" s="5">
        <f t="shared" si="9"/>
        <v>44986</v>
      </c>
    </row>
    <row r="9342">
      <c r="A9342" s="1" t="s">
        <v>9379</v>
      </c>
      <c r="B9342" s="1" t="s">
        <v>36</v>
      </c>
      <c r="C9342" s="1">
        <v>2.0</v>
      </c>
      <c r="D9342" s="1">
        <v>5.0</v>
      </c>
      <c r="E9342" s="1">
        <v>10.0</v>
      </c>
      <c r="G9342" s="1" t="s">
        <v>24</v>
      </c>
      <c r="H9342" s="2">
        <v>45061.0</v>
      </c>
      <c r="J9342" s="3">
        <f t="shared" si="2"/>
        <v>2</v>
      </c>
      <c r="K9342" s="4">
        <f t="shared" si="3"/>
        <v>5</v>
      </c>
      <c r="L9342" s="4">
        <f t="shared" si="4"/>
        <v>10</v>
      </c>
      <c r="S9342" s="1" t="s">
        <v>9379</v>
      </c>
      <c r="T9342" s="4" t="str">
        <f t="shared" si="5"/>
        <v>Salad</v>
      </c>
      <c r="U9342" s="4" t="str">
        <f t="shared" si="6"/>
        <v>Takeaway</v>
      </c>
      <c r="V9342" s="4" t="str">
        <f t="shared" si="7"/>
        <v>UNKNOWN</v>
      </c>
      <c r="W9342" s="4">
        <f t="shared" ref="W9342:Y9342" si="9349">IF(OR(J9342 = "ERROR", J9342 = ""), "UNKNOWN", J9342)</f>
        <v>2</v>
      </c>
      <c r="X9342" s="4">
        <f t="shared" si="9349"/>
        <v>5</v>
      </c>
      <c r="Y9342" s="4">
        <f t="shared" si="9349"/>
        <v>10</v>
      </c>
      <c r="Z9342" s="5">
        <f t="shared" si="9"/>
        <v>45061</v>
      </c>
    </row>
    <row r="9343">
      <c r="A9343" s="1" t="s">
        <v>9380</v>
      </c>
      <c r="B9343" s="1" t="s">
        <v>36</v>
      </c>
      <c r="C9343" s="1">
        <v>3.0</v>
      </c>
      <c r="D9343" s="1">
        <v>5.0</v>
      </c>
      <c r="E9343" s="1">
        <v>15.0</v>
      </c>
      <c r="G9343" s="1" t="s">
        <v>29</v>
      </c>
      <c r="H9343" s="2">
        <v>45112.0</v>
      </c>
      <c r="J9343" s="3">
        <f t="shared" si="2"/>
        <v>3</v>
      </c>
      <c r="K9343" s="4">
        <f t="shared" si="3"/>
        <v>5</v>
      </c>
      <c r="L9343" s="4">
        <f t="shared" si="4"/>
        <v>15</v>
      </c>
      <c r="S9343" s="1" t="s">
        <v>9380</v>
      </c>
      <c r="T9343" s="4" t="str">
        <f t="shared" si="5"/>
        <v>Salad</v>
      </c>
      <c r="U9343" s="4" t="str">
        <f t="shared" si="6"/>
        <v>In-store</v>
      </c>
      <c r="V9343" s="4" t="str">
        <f t="shared" si="7"/>
        <v>UNKNOWN</v>
      </c>
      <c r="W9343" s="4">
        <f t="shared" ref="W9343:Y9343" si="9350">IF(OR(J9343 = "ERROR", J9343 = ""), "UNKNOWN", J9343)</f>
        <v>3</v>
      </c>
      <c r="X9343" s="4">
        <f t="shared" si="9350"/>
        <v>5</v>
      </c>
      <c r="Y9343" s="4">
        <f t="shared" si="9350"/>
        <v>15</v>
      </c>
      <c r="Z9343" s="5">
        <f t="shared" si="9"/>
        <v>45112</v>
      </c>
    </row>
    <row r="9344">
      <c r="A9344" s="1" t="s">
        <v>9381</v>
      </c>
      <c r="B9344" s="1" t="s">
        <v>22</v>
      </c>
      <c r="C9344" s="1">
        <v>1.0</v>
      </c>
      <c r="D9344" s="1">
        <v>2.0</v>
      </c>
      <c r="E9344" s="1" t="s">
        <v>25</v>
      </c>
      <c r="F9344" s="1" t="s">
        <v>23</v>
      </c>
      <c r="G9344" s="1" t="s">
        <v>29</v>
      </c>
      <c r="H9344" s="2">
        <v>45131.0</v>
      </c>
      <c r="J9344" s="3">
        <f t="shared" si="2"/>
        <v>1</v>
      </c>
      <c r="K9344" s="4">
        <f t="shared" si="3"/>
        <v>2</v>
      </c>
      <c r="L9344" s="4">
        <f t="shared" si="4"/>
        <v>2</v>
      </c>
      <c r="S9344" s="1" t="s">
        <v>9381</v>
      </c>
      <c r="T9344" s="4" t="str">
        <f t="shared" si="5"/>
        <v>Coffee</v>
      </c>
      <c r="U9344" s="4" t="str">
        <f t="shared" si="6"/>
        <v>In-store</v>
      </c>
      <c r="V9344" s="4" t="str">
        <f t="shared" si="7"/>
        <v>Credit Card</v>
      </c>
      <c r="W9344" s="4">
        <f t="shared" ref="W9344:Y9344" si="9351">IF(OR(J9344 = "ERROR", J9344 = ""), "UNKNOWN", J9344)</f>
        <v>1</v>
      </c>
      <c r="X9344" s="4">
        <f t="shared" si="9351"/>
        <v>2</v>
      </c>
      <c r="Y9344" s="4">
        <f t="shared" si="9351"/>
        <v>2</v>
      </c>
      <c r="Z9344" s="5">
        <f t="shared" si="9"/>
        <v>45131</v>
      </c>
    </row>
    <row r="9345">
      <c r="A9345" s="1" t="s">
        <v>9382</v>
      </c>
      <c r="B9345" s="1" t="s">
        <v>27</v>
      </c>
      <c r="C9345" s="1">
        <v>5.0</v>
      </c>
      <c r="D9345" s="1">
        <v>3.0</v>
      </c>
      <c r="E9345" s="1" t="s">
        <v>30</v>
      </c>
      <c r="G9345" s="1" t="s">
        <v>24</v>
      </c>
      <c r="H9345" s="6">
        <v>45285.0</v>
      </c>
      <c r="J9345" s="3">
        <f t="shared" si="2"/>
        <v>5</v>
      </c>
      <c r="K9345" s="4">
        <f t="shared" si="3"/>
        <v>3</v>
      </c>
      <c r="L9345" s="4">
        <f t="shared" si="4"/>
        <v>15</v>
      </c>
      <c r="S9345" s="1" t="s">
        <v>9382</v>
      </c>
      <c r="T9345" s="4" t="str">
        <f t="shared" si="5"/>
        <v>Cake</v>
      </c>
      <c r="U9345" s="4" t="str">
        <f t="shared" si="6"/>
        <v>Takeaway</v>
      </c>
      <c r="V9345" s="4" t="str">
        <f t="shared" si="7"/>
        <v>UNKNOWN</v>
      </c>
      <c r="W9345" s="4">
        <f t="shared" ref="W9345:Y9345" si="9352">IF(OR(J9345 = "ERROR", J9345 = ""), "UNKNOWN", J9345)</f>
        <v>5</v>
      </c>
      <c r="X9345" s="4">
        <f t="shared" si="9352"/>
        <v>3</v>
      </c>
      <c r="Y9345" s="4">
        <f t="shared" si="9352"/>
        <v>15</v>
      </c>
      <c r="Z9345" s="7">
        <f t="shared" si="9"/>
        <v>45285</v>
      </c>
    </row>
    <row r="9346">
      <c r="A9346" s="1" t="s">
        <v>9383</v>
      </c>
      <c r="B9346" s="1" t="s">
        <v>32</v>
      </c>
      <c r="C9346" s="1">
        <v>2.0</v>
      </c>
      <c r="D9346" s="1">
        <v>1.0</v>
      </c>
      <c r="E9346" s="1">
        <v>2.0</v>
      </c>
      <c r="F9346" s="1" t="s">
        <v>39</v>
      </c>
      <c r="G9346" s="1" t="s">
        <v>29</v>
      </c>
      <c r="H9346" s="2">
        <v>44931.0</v>
      </c>
      <c r="J9346" s="3">
        <f t="shared" si="2"/>
        <v>2</v>
      </c>
      <c r="K9346" s="4">
        <f t="shared" si="3"/>
        <v>1</v>
      </c>
      <c r="L9346" s="4">
        <f t="shared" si="4"/>
        <v>2</v>
      </c>
      <c r="S9346" s="1" t="s">
        <v>9383</v>
      </c>
      <c r="T9346" s="4" t="str">
        <f t="shared" si="5"/>
        <v>Cookie</v>
      </c>
      <c r="U9346" s="4" t="str">
        <f t="shared" si="6"/>
        <v>In-store</v>
      </c>
      <c r="V9346" s="4" t="str">
        <f t="shared" si="7"/>
        <v>Digital Wallet</v>
      </c>
      <c r="W9346" s="4">
        <f t="shared" ref="W9346:Y9346" si="9353">IF(OR(J9346 = "ERROR", J9346 = ""), "UNKNOWN", J9346)</f>
        <v>2</v>
      </c>
      <c r="X9346" s="4">
        <f t="shared" si="9353"/>
        <v>1</v>
      </c>
      <c r="Y9346" s="4">
        <f t="shared" si="9353"/>
        <v>2</v>
      </c>
      <c r="Z9346" s="5">
        <f t="shared" si="9"/>
        <v>44931</v>
      </c>
    </row>
    <row r="9347">
      <c r="A9347" s="1" t="s">
        <v>9384</v>
      </c>
      <c r="B9347" s="1" t="s">
        <v>36</v>
      </c>
      <c r="C9347" s="1">
        <v>4.0</v>
      </c>
      <c r="D9347" s="1">
        <v>5.0</v>
      </c>
      <c r="E9347" s="1">
        <v>20.0</v>
      </c>
      <c r="F9347" s="1" t="s">
        <v>23</v>
      </c>
      <c r="G9347" s="1" t="s">
        <v>24</v>
      </c>
      <c r="H9347" s="2">
        <v>45027.0</v>
      </c>
      <c r="J9347" s="3">
        <f t="shared" si="2"/>
        <v>4</v>
      </c>
      <c r="K9347" s="4">
        <f t="shared" si="3"/>
        <v>5</v>
      </c>
      <c r="L9347" s="4">
        <f t="shared" si="4"/>
        <v>20</v>
      </c>
      <c r="S9347" s="1" t="s">
        <v>9384</v>
      </c>
      <c r="T9347" s="4" t="str">
        <f t="shared" si="5"/>
        <v>Salad</v>
      </c>
      <c r="U9347" s="4" t="str">
        <f t="shared" si="6"/>
        <v>Takeaway</v>
      </c>
      <c r="V9347" s="4" t="str">
        <f t="shared" si="7"/>
        <v>Credit Card</v>
      </c>
      <c r="W9347" s="4">
        <f t="shared" ref="W9347:Y9347" si="9354">IF(OR(J9347 = "ERROR", J9347 = ""), "UNKNOWN", J9347)</f>
        <v>4</v>
      </c>
      <c r="X9347" s="4">
        <f t="shared" si="9354"/>
        <v>5</v>
      </c>
      <c r="Y9347" s="4">
        <f t="shared" si="9354"/>
        <v>20</v>
      </c>
      <c r="Z9347" s="5">
        <f t="shared" si="9"/>
        <v>45027</v>
      </c>
    </row>
    <row r="9348">
      <c r="A9348" s="1" t="s">
        <v>9385</v>
      </c>
      <c r="B9348" s="1" t="s">
        <v>41</v>
      </c>
      <c r="C9348" s="1">
        <v>3.0</v>
      </c>
      <c r="D9348" s="1">
        <v>4.0</v>
      </c>
      <c r="E9348" s="1">
        <v>12.0</v>
      </c>
      <c r="H9348" s="2">
        <v>45100.0</v>
      </c>
      <c r="J9348" s="3">
        <f t="shared" si="2"/>
        <v>3</v>
      </c>
      <c r="K9348" s="4">
        <f t="shared" si="3"/>
        <v>4</v>
      </c>
      <c r="L9348" s="4">
        <f t="shared" si="4"/>
        <v>12</v>
      </c>
      <c r="S9348" s="1" t="s">
        <v>9385</v>
      </c>
      <c r="T9348" s="4" t="str">
        <f t="shared" si="5"/>
        <v>Smoothie</v>
      </c>
      <c r="U9348" s="4" t="str">
        <f t="shared" si="6"/>
        <v>UNKNOWN</v>
      </c>
      <c r="V9348" s="4" t="str">
        <f t="shared" si="7"/>
        <v>UNKNOWN</v>
      </c>
      <c r="W9348" s="4">
        <f t="shared" ref="W9348:Y9348" si="9355">IF(OR(J9348 = "ERROR", J9348 = ""), "UNKNOWN", J9348)</f>
        <v>3</v>
      </c>
      <c r="X9348" s="4">
        <f t="shared" si="9355"/>
        <v>4</v>
      </c>
      <c r="Y9348" s="4">
        <f t="shared" si="9355"/>
        <v>12</v>
      </c>
      <c r="Z9348" s="5">
        <f t="shared" si="9"/>
        <v>45100</v>
      </c>
    </row>
    <row r="9349">
      <c r="A9349" s="1" t="s">
        <v>9386</v>
      </c>
      <c r="B9349" s="1" t="s">
        <v>22</v>
      </c>
      <c r="C9349" s="1" t="s">
        <v>30</v>
      </c>
      <c r="D9349" s="1">
        <v>2.0</v>
      </c>
      <c r="E9349" s="1">
        <v>2.0</v>
      </c>
      <c r="H9349" s="2">
        <v>45131.0</v>
      </c>
      <c r="J9349" s="3">
        <f t="shared" si="2"/>
        <v>1</v>
      </c>
      <c r="K9349" s="4">
        <f t="shared" si="3"/>
        <v>2</v>
      </c>
      <c r="L9349" s="4">
        <f t="shared" si="4"/>
        <v>2</v>
      </c>
      <c r="S9349" s="1" t="s">
        <v>9386</v>
      </c>
      <c r="T9349" s="4" t="str">
        <f t="shared" si="5"/>
        <v>Coffee</v>
      </c>
      <c r="U9349" s="4" t="str">
        <f t="shared" si="6"/>
        <v>UNKNOWN</v>
      </c>
      <c r="V9349" s="4" t="str">
        <f t="shared" si="7"/>
        <v>UNKNOWN</v>
      </c>
      <c r="W9349" s="4">
        <f t="shared" ref="W9349:Y9349" si="9356">IF(OR(J9349 = "ERROR", J9349 = ""), "UNKNOWN", J9349)</f>
        <v>1</v>
      </c>
      <c r="X9349" s="4">
        <f t="shared" si="9356"/>
        <v>2</v>
      </c>
      <c r="Y9349" s="4">
        <f t="shared" si="9356"/>
        <v>2</v>
      </c>
      <c r="Z9349" s="5">
        <f t="shared" si="9"/>
        <v>45131</v>
      </c>
    </row>
    <row r="9350">
      <c r="A9350" s="1" t="s">
        <v>9387</v>
      </c>
      <c r="B9350" s="1" t="s">
        <v>55</v>
      </c>
      <c r="C9350" s="1">
        <v>5.0</v>
      </c>
      <c r="D9350" s="1">
        <v>3.0</v>
      </c>
      <c r="F9350" s="1" t="s">
        <v>30</v>
      </c>
      <c r="H9350" s="2">
        <v>45008.0</v>
      </c>
      <c r="J9350" s="3">
        <f t="shared" si="2"/>
        <v>5</v>
      </c>
      <c r="K9350" s="4">
        <f t="shared" si="3"/>
        <v>3</v>
      </c>
      <c r="L9350" s="4">
        <f t="shared" si="4"/>
        <v>15</v>
      </c>
      <c r="S9350" s="1" t="s">
        <v>9387</v>
      </c>
      <c r="T9350" s="4" t="str">
        <f t="shared" si="5"/>
        <v>Juice</v>
      </c>
      <c r="U9350" s="4" t="str">
        <f t="shared" si="6"/>
        <v>UNKNOWN</v>
      </c>
      <c r="V9350" s="4" t="str">
        <f t="shared" si="7"/>
        <v>UNKNOWN</v>
      </c>
      <c r="W9350" s="4">
        <f t="shared" ref="W9350:Y9350" si="9357">IF(OR(J9350 = "ERROR", J9350 = ""), "UNKNOWN", J9350)</f>
        <v>5</v>
      </c>
      <c r="X9350" s="4">
        <f t="shared" si="9357"/>
        <v>3</v>
      </c>
      <c r="Y9350" s="4">
        <f t="shared" si="9357"/>
        <v>15</v>
      </c>
      <c r="Z9350" s="5">
        <f t="shared" si="9"/>
        <v>45008</v>
      </c>
    </row>
    <row r="9351">
      <c r="A9351" s="1" t="s">
        <v>9388</v>
      </c>
      <c r="B9351" s="1" t="s">
        <v>41</v>
      </c>
      <c r="C9351" s="1">
        <v>2.0</v>
      </c>
      <c r="D9351" s="1">
        <v>4.0</v>
      </c>
      <c r="E9351" s="1">
        <v>8.0</v>
      </c>
      <c r="G9351" s="1" t="s">
        <v>24</v>
      </c>
      <c r="H9351" s="2">
        <v>45164.0</v>
      </c>
      <c r="J9351" s="3">
        <f t="shared" si="2"/>
        <v>2</v>
      </c>
      <c r="K9351" s="4">
        <f t="shared" si="3"/>
        <v>4</v>
      </c>
      <c r="L9351" s="4">
        <f t="shared" si="4"/>
        <v>8</v>
      </c>
      <c r="S9351" s="1" t="s">
        <v>9388</v>
      </c>
      <c r="T9351" s="4" t="str">
        <f t="shared" si="5"/>
        <v>Smoothie</v>
      </c>
      <c r="U9351" s="4" t="str">
        <f t="shared" si="6"/>
        <v>Takeaway</v>
      </c>
      <c r="V9351" s="4" t="str">
        <f t="shared" si="7"/>
        <v>UNKNOWN</v>
      </c>
      <c r="W9351" s="4">
        <f t="shared" ref="W9351:Y9351" si="9358">IF(OR(J9351 = "ERROR", J9351 = ""), "UNKNOWN", J9351)</f>
        <v>2</v>
      </c>
      <c r="X9351" s="4">
        <f t="shared" si="9358"/>
        <v>4</v>
      </c>
      <c r="Y9351" s="4">
        <f t="shared" si="9358"/>
        <v>8</v>
      </c>
      <c r="Z9351" s="5">
        <f t="shared" si="9"/>
        <v>45164</v>
      </c>
    </row>
    <row r="9352">
      <c r="A9352" s="1" t="s">
        <v>9389</v>
      </c>
      <c r="B9352" s="1" t="s">
        <v>41</v>
      </c>
      <c r="C9352" s="1">
        <v>5.0</v>
      </c>
      <c r="D9352" s="1">
        <v>4.0</v>
      </c>
      <c r="E9352" s="1">
        <v>20.0</v>
      </c>
      <c r="F9352" s="1" t="s">
        <v>23</v>
      </c>
      <c r="H9352" s="2">
        <v>45268.0</v>
      </c>
      <c r="J9352" s="3">
        <f t="shared" si="2"/>
        <v>5</v>
      </c>
      <c r="K9352" s="4">
        <f t="shared" si="3"/>
        <v>4</v>
      </c>
      <c r="L9352" s="4">
        <f t="shared" si="4"/>
        <v>20</v>
      </c>
      <c r="S9352" s="1" t="s">
        <v>9389</v>
      </c>
      <c r="T9352" s="4" t="str">
        <f t="shared" si="5"/>
        <v>Smoothie</v>
      </c>
      <c r="U9352" s="4" t="str">
        <f t="shared" si="6"/>
        <v>UNKNOWN</v>
      </c>
      <c r="V9352" s="4" t="str">
        <f t="shared" si="7"/>
        <v>Credit Card</v>
      </c>
      <c r="W9352" s="4">
        <f t="shared" ref="W9352:Y9352" si="9359">IF(OR(J9352 = "ERROR", J9352 = ""), "UNKNOWN", J9352)</f>
        <v>5</v>
      </c>
      <c r="X9352" s="4">
        <f t="shared" si="9359"/>
        <v>4</v>
      </c>
      <c r="Y9352" s="4">
        <f t="shared" si="9359"/>
        <v>20</v>
      </c>
      <c r="Z9352" s="5">
        <f t="shared" si="9"/>
        <v>45268</v>
      </c>
    </row>
    <row r="9353">
      <c r="A9353" s="1" t="s">
        <v>9390</v>
      </c>
      <c r="B9353" s="1" t="s">
        <v>32</v>
      </c>
      <c r="C9353" s="1">
        <v>5.0</v>
      </c>
      <c r="D9353" s="1">
        <v>1.0</v>
      </c>
      <c r="E9353" s="1">
        <v>5.0</v>
      </c>
      <c r="G9353" s="1" t="s">
        <v>24</v>
      </c>
      <c r="H9353" s="2">
        <v>45231.0</v>
      </c>
      <c r="J9353" s="3">
        <f t="shared" si="2"/>
        <v>5</v>
      </c>
      <c r="K9353" s="4">
        <f t="shared" si="3"/>
        <v>1</v>
      </c>
      <c r="L9353" s="4">
        <f t="shared" si="4"/>
        <v>5</v>
      </c>
      <c r="S9353" s="1" t="s">
        <v>9390</v>
      </c>
      <c r="T9353" s="4" t="str">
        <f t="shared" si="5"/>
        <v>Cookie</v>
      </c>
      <c r="U9353" s="4" t="str">
        <f t="shared" si="6"/>
        <v>Takeaway</v>
      </c>
      <c r="V9353" s="4" t="str">
        <f t="shared" si="7"/>
        <v>UNKNOWN</v>
      </c>
      <c r="W9353" s="4">
        <f t="shared" ref="W9353:Y9353" si="9360">IF(OR(J9353 = "ERROR", J9353 = ""), "UNKNOWN", J9353)</f>
        <v>5</v>
      </c>
      <c r="X9353" s="4">
        <f t="shared" si="9360"/>
        <v>1</v>
      </c>
      <c r="Y9353" s="4">
        <f t="shared" si="9360"/>
        <v>5</v>
      </c>
      <c r="Z9353" s="5">
        <f t="shared" si="9"/>
        <v>45231</v>
      </c>
    </row>
    <row r="9354">
      <c r="A9354" s="1" t="s">
        <v>9391</v>
      </c>
      <c r="B9354" s="1" t="s">
        <v>36</v>
      </c>
      <c r="C9354" s="1">
        <v>5.0</v>
      </c>
      <c r="D9354" s="1">
        <v>5.0</v>
      </c>
      <c r="E9354" s="1">
        <v>25.0</v>
      </c>
      <c r="G9354" s="1" t="s">
        <v>29</v>
      </c>
      <c r="H9354" s="2">
        <v>45169.0</v>
      </c>
      <c r="J9354" s="3">
        <f t="shared" si="2"/>
        <v>5</v>
      </c>
      <c r="K9354" s="4">
        <f t="shared" si="3"/>
        <v>5</v>
      </c>
      <c r="L9354" s="4">
        <f t="shared" si="4"/>
        <v>25</v>
      </c>
      <c r="S9354" s="1" t="s">
        <v>9391</v>
      </c>
      <c r="T9354" s="4" t="str">
        <f t="shared" si="5"/>
        <v>Salad</v>
      </c>
      <c r="U9354" s="4" t="str">
        <f t="shared" si="6"/>
        <v>In-store</v>
      </c>
      <c r="V9354" s="4" t="str">
        <f t="shared" si="7"/>
        <v>UNKNOWN</v>
      </c>
      <c r="W9354" s="4">
        <f t="shared" ref="W9354:Y9354" si="9361">IF(OR(J9354 = "ERROR", J9354 = ""), "UNKNOWN", J9354)</f>
        <v>5</v>
      </c>
      <c r="X9354" s="4">
        <f t="shared" si="9361"/>
        <v>5</v>
      </c>
      <c r="Y9354" s="4">
        <f t="shared" si="9361"/>
        <v>25</v>
      </c>
      <c r="Z9354" s="5">
        <f t="shared" si="9"/>
        <v>45169</v>
      </c>
    </row>
    <row r="9355">
      <c r="A9355" s="1" t="s">
        <v>9392</v>
      </c>
      <c r="B9355" s="1" t="s">
        <v>32</v>
      </c>
      <c r="C9355" s="1">
        <v>5.0</v>
      </c>
      <c r="D9355" s="1">
        <v>1.0</v>
      </c>
      <c r="E9355" s="1">
        <v>5.0</v>
      </c>
      <c r="F9355" s="1" t="s">
        <v>28</v>
      </c>
      <c r="G9355" s="1" t="s">
        <v>29</v>
      </c>
      <c r="H9355" s="2">
        <v>45005.0</v>
      </c>
      <c r="J9355" s="3">
        <f t="shared" si="2"/>
        <v>5</v>
      </c>
      <c r="K9355" s="4">
        <f t="shared" si="3"/>
        <v>1</v>
      </c>
      <c r="L9355" s="4">
        <f t="shared" si="4"/>
        <v>5</v>
      </c>
      <c r="S9355" s="1" t="s">
        <v>9392</v>
      </c>
      <c r="T9355" s="4" t="str">
        <f t="shared" si="5"/>
        <v>Cookie</v>
      </c>
      <c r="U9355" s="4" t="str">
        <f t="shared" si="6"/>
        <v>In-store</v>
      </c>
      <c r="V9355" s="4" t="str">
        <f t="shared" si="7"/>
        <v>Cash</v>
      </c>
      <c r="W9355" s="4">
        <f t="shared" ref="W9355:Y9355" si="9362">IF(OR(J9355 = "ERROR", J9355 = ""), "UNKNOWN", J9355)</f>
        <v>5</v>
      </c>
      <c r="X9355" s="4">
        <f t="shared" si="9362"/>
        <v>1</v>
      </c>
      <c r="Y9355" s="4">
        <f t="shared" si="9362"/>
        <v>5</v>
      </c>
      <c r="Z9355" s="5">
        <f t="shared" si="9"/>
        <v>45005</v>
      </c>
    </row>
    <row r="9356">
      <c r="A9356" s="1" t="s">
        <v>9393</v>
      </c>
      <c r="B9356" s="1" t="s">
        <v>55</v>
      </c>
      <c r="C9356" s="1">
        <v>1.0</v>
      </c>
      <c r="D9356" s="1">
        <v>3.0</v>
      </c>
      <c r="E9356" s="1">
        <v>3.0</v>
      </c>
      <c r="F9356" s="1" t="s">
        <v>39</v>
      </c>
      <c r="H9356" s="2">
        <v>45075.0</v>
      </c>
      <c r="J9356" s="3">
        <f t="shared" si="2"/>
        <v>1</v>
      </c>
      <c r="K9356" s="4">
        <f t="shared" si="3"/>
        <v>3</v>
      </c>
      <c r="L9356" s="4">
        <f t="shared" si="4"/>
        <v>3</v>
      </c>
      <c r="S9356" s="1" t="s">
        <v>9393</v>
      </c>
      <c r="T9356" s="4" t="str">
        <f t="shared" si="5"/>
        <v>Juice</v>
      </c>
      <c r="U9356" s="4" t="str">
        <f t="shared" si="6"/>
        <v>UNKNOWN</v>
      </c>
      <c r="V9356" s="4" t="str">
        <f t="shared" si="7"/>
        <v>Digital Wallet</v>
      </c>
      <c r="W9356" s="4">
        <f t="shared" ref="W9356:Y9356" si="9363">IF(OR(J9356 = "ERROR", J9356 = ""), "UNKNOWN", J9356)</f>
        <v>1</v>
      </c>
      <c r="X9356" s="4">
        <f t="shared" si="9363"/>
        <v>3</v>
      </c>
      <c r="Y9356" s="4">
        <f t="shared" si="9363"/>
        <v>3</v>
      </c>
      <c r="Z9356" s="5">
        <f t="shared" si="9"/>
        <v>45075</v>
      </c>
    </row>
    <row r="9357">
      <c r="A9357" s="1" t="s">
        <v>9394</v>
      </c>
      <c r="B9357" s="1" t="s">
        <v>55</v>
      </c>
      <c r="C9357" s="1">
        <v>1.0</v>
      </c>
      <c r="D9357" s="1">
        <v>3.0</v>
      </c>
      <c r="E9357" s="1">
        <v>3.0</v>
      </c>
      <c r="F9357" s="1" t="s">
        <v>23</v>
      </c>
      <c r="G9357" s="1" t="s">
        <v>29</v>
      </c>
      <c r="H9357" s="2">
        <v>45182.0</v>
      </c>
      <c r="J9357" s="3">
        <f t="shared" si="2"/>
        <v>1</v>
      </c>
      <c r="K9357" s="4">
        <f t="shared" si="3"/>
        <v>3</v>
      </c>
      <c r="L9357" s="4">
        <f t="shared" si="4"/>
        <v>3</v>
      </c>
      <c r="S9357" s="1" t="s">
        <v>9394</v>
      </c>
      <c r="T9357" s="4" t="str">
        <f t="shared" si="5"/>
        <v>Juice</v>
      </c>
      <c r="U9357" s="4" t="str">
        <f t="shared" si="6"/>
        <v>In-store</v>
      </c>
      <c r="V9357" s="4" t="str">
        <f t="shared" si="7"/>
        <v>Credit Card</v>
      </c>
      <c r="W9357" s="4">
        <f t="shared" ref="W9357:Y9357" si="9364">IF(OR(J9357 = "ERROR", J9357 = ""), "UNKNOWN", J9357)</f>
        <v>1</v>
      </c>
      <c r="X9357" s="4">
        <f t="shared" si="9364"/>
        <v>3</v>
      </c>
      <c r="Y9357" s="4">
        <f t="shared" si="9364"/>
        <v>3</v>
      </c>
      <c r="Z9357" s="5">
        <f t="shared" si="9"/>
        <v>45182</v>
      </c>
    </row>
    <row r="9358">
      <c r="A9358" s="1" t="s">
        <v>9395</v>
      </c>
      <c r="B9358" s="1" t="s">
        <v>27</v>
      </c>
      <c r="C9358" s="1">
        <v>3.0</v>
      </c>
      <c r="D9358" s="1">
        <v>3.0</v>
      </c>
      <c r="E9358" s="1">
        <v>9.0</v>
      </c>
      <c r="F9358" s="1" t="s">
        <v>39</v>
      </c>
      <c r="G9358" s="1" t="s">
        <v>24</v>
      </c>
      <c r="H9358" s="2">
        <v>44927.0</v>
      </c>
      <c r="J9358" s="3">
        <f t="shared" si="2"/>
        <v>3</v>
      </c>
      <c r="K9358" s="4">
        <f t="shared" si="3"/>
        <v>3</v>
      </c>
      <c r="L9358" s="4">
        <f t="shared" si="4"/>
        <v>9</v>
      </c>
      <c r="S9358" s="1" t="s">
        <v>9395</v>
      </c>
      <c r="T9358" s="4" t="str">
        <f t="shared" si="5"/>
        <v>Cake</v>
      </c>
      <c r="U9358" s="4" t="str">
        <f t="shared" si="6"/>
        <v>Takeaway</v>
      </c>
      <c r="V9358" s="4" t="str">
        <f t="shared" si="7"/>
        <v>Digital Wallet</v>
      </c>
      <c r="W9358" s="4">
        <f t="shared" ref="W9358:Y9358" si="9365">IF(OR(J9358 = "ERROR", J9358 = ""), "UNKNOWN", J9358)</f>
        <v>3</v>
      </c>
      <c r="X9358" s="4">
        <f t="shared" si="9365"/>
        <v>3</v>
      </c>
      <c r="Y9358" s="4">
        <f t="shared" si="9365"/>
        <v>9</v>
      </c>
      <c r="Z9358" s="5">
        <f t="shared" si="9"/>
        <v>44927</v>
      </c>
    </row>
    <row r="9359">
      <c r="A9359" s="1" t="s">
        <v>9396</v>
      </c>
      <c r="B9359" s="1" t="s">
        <v>55</v>
      </c>
      <c r="C9359" s="1">
        <v>4.0</v>
      </c>
      <c r="D9359" s="1">
        <v>3.0</v>
      </c>
      <c r="E9359" s="1">
        <v>12.0</v>
      </c>
      <c r="F9359" s="1" t="s">
        <v>39</v>
      </c>
      <c r="G9359" s="1" t="s">
        <v>29</v>
      </c>
      <c r="H9359" s="2">
        <v>44973.0</v>
      </c>
      <c r="J9359" s="3">
        <f t="shared" si="2"/>
        <v>4</v>
      </c>
      <c r="K9359" s="4">
        <f t="shared" si="3"/>
        <v>3</v>
      </c>
      <c r="L9359" s="4">
        <f t="shared" si="4"/>
        <v>12</v>
      </c>
      <c r="S9359" s="1" t="s">
        <v>9396</v>
      </c>
      <c r="T9359" s="4" t="str">
        <f t="shared" si="5"/>
        <v>Juice</v>
      </c>
      <c r="U9359" s="4" t="str">
        <f t="shared" si="6"/>
        <v>In-store</v>
      </c>
      <c r="V9359" s="4" t="str">
        <f t="shared" si="7"/>
        <v>Digital Wallet</v>
      </c>
      <c r="W9359" s="4">
        <f t="shared" ref="W9359:Y9359" si="9366">IF(OR(J9359 = "ERROR", J9359 = ""), "UNKNOWN", J9359)</f>
        <v>4</v>
      </c>
      <c r="X9359" s="4">
        <f t="shared" si="9366"/>
        <v>3</v>
      </c>
      <c r="Y9359" s="4">
        <f t="shared" si="9366"/>
        <v>12</v>
      </c>
      <c r="Z9359" s="5">
        <f t="shared" si="9"/>
        <v>44973</v>
      </c>
    </row>
    <row r="9360">
      <c r="A9360" s="1" t="s">
        <v>9397</v>
      </c>
      <c r="B9360" s="1" t="s">
        <v>36</v>
      </c>
      <c r="C9360" s="1">
        <v>5.0</v>
      </c>
      <c r="D9360" s="1">
        <v>5.0</v>
      </c>
      <c r="E9360" s="1">
        <v>25.0</v>
      </c>
      <c r="F9360" s="1" t="s">
        <v>23</v>
      </c>
      <c r="H9360" s="6">
        <v>45215.0</v>
      </c>
      <c r="J9360" s="3">
        <f t="shared" si="2"/>
        <v>5</v>
      </c>
      <c r="K9360" s="4">
        <f t="shared" si="3"/>
        <v>5</v>
      </c>
      <c r="L9360" s="4">
        <f t="shared" si="4"/>
        <v>25</v>
      </c>
      <c r="S9360" s="1" t="s">
        <v>9397</v>
      </c>
      <c r="T9360" s="4" t="str">
        <f t="shared" si="5"/>
        <v>Salad</v>
      </c>
      <c r="U9360" s="4" t="str">
        <f t="shared" si="6"/>
        <v>UNKNOWN</v>
      </c>
      <c r="V9360" s="4" t="str">
        <f t="shared" si="7"/>
        <v>Credit Card</v>
      </c>
      <c r="W9360" s="4">
        <f t="shared" ref="W9360:Y9360" si="9367">IF(OR(J9360 = "ERROR", J9360 = ""), "UNKNOWN", J9360)</f>
        <v>5</v>
      </c>
      <c r="X9360" s="4">
        <f t="shared" si="9367"/>
        <v>5</v>
      </c>
      <c r="Y9360" s="4">
        <f t="shared" si="9367"/>
        <v>25</v>
      </c>
      <c r="Z9360" s="7">
        <f t="shared" si="9"/>
        <v>45215</v>
      </c>
    </row>
    <row r="9361">
      <c r="A9361" s="1" t="s">
        <v>9398</v>
      </c>
      <c r="B9361" s="1" t="s">
        <v>32</v>
      </c>
      <c r="C9361" s="1">
        <v>3.0</v>
      </c>
      <c r="D9361" s="1">
        <v>1.0</v>
      </c>
      <c r="E9361" s="1">
        <v>3.0</v>
      </c>
      <c r="F9361" s="1" t="s">
        <v>28</v>
      </c>
      <c r="G9361" s="1" t="s">
        <v>29</v>
      </c>
      <c r="H9361" s="2">
        <v>45018.0</v>
      </c>
      <c r="J9361" s="3">
        <f t="shared" si="2"/>
        <v>3</v>
      </c>
      <c r="K9361" s="4">
        <f t="shared" si="3"/>
        <v>1</v>
      </c>
      <c r="L9361" s="4">
        <f t="shared" si="4"/>
        <v>3</v>
      </c>
      <c r="S9361" s="1" t="s">
        <v>9398</v>
      </c>
      <c r="T9361" s="4" t="str">
        <f t="shared" si="5"/>
        <v>Cookie</v>
      </c>
      <c r="U9361" s="4" t="str">
        <f t="shared" si="6"/>
        <v>In-store</v>
      </c>
      <c r="V9361" s="4" t="str">
        <f t="shared" si="7"/>
        <v>Cash</v>
      </c>
      <c r="W9361" s="4">
        <f t="shared" ref="W9361:Y9361" si="9368">IF(OR(J9361 = "ERROR", J9361 = ""), "UNKNOWN", J9361)</f>
        <v>3</v>
      </c>
      <c r="X9361" s="4">
        <f t="shared" si="9368"/>
        <v>1</v>
      </c>
      <c r="Y9361" s="4">
        <f t="shared" si="9368"/>
        <v>3</v>
      </c>
      <c r="Z9361" s="5">
        <f t="shared" si="9"/>
        <v>45018</v>
      </c>
    </row>
    <row r="9362">
      <c r="A9362" s="1" t="s">
        <v>9399</v>
      </c>
      <c r="B9362" s="1" t="s">
        <v>30</v>
      </c>
      <c r="C9362" s="1">
        <v>1.0</v>
      </c>
      <c r="D9362" s="1">
        <v>3.0</v>
      </c>
      <c r="E9362" s="1">
        <v>3.0</v>
      </c>
      <c r="F9362" s="1" t="s">
        <v>39</v>
      </c>
      <c r="G9362" s="1" t="s">
        <v>25</v>
      </c>
      <c r="H9362" s="2">
        <v>45206.0</v>
      </c>
      <c r="J9362" s="3">
        <f t="shared" si="2"/>
        <v>1</v>
      </c>
      <c r="K9362" s="4">
        <f t="shared" si="3"/>
        <v>3</v>
      </c>
      <c r="L9362" s="4">
        <f t="shared" si="4"/>
        <v>3</v>
      </c>
      <c r="S9362" s="1" t="s">
        <v>9399</v>
      </c>
      <c r="T9362" s="4" t="str">
        <f t="shared" si="5"/>
        <v>UNKNOWN</v>
      </c>
      <c r="U9362" s="4" t="str">
        <f t="shared" si="6"/>
        <v>UNKNOWN</v>
      </c>
      <c r="V9362" s="4" t="str">
        <f t="shared" si="7"/>
        <v>Digital Wallet</v>
      </c>
      <c r="W9362" s="4">
        <f t="shared" ref="W9362:Y9362" si="9369">IF(OR(J9362 = "ERROR", J9362 = ""), "UNKNOWN", J9362)</f>
        <v>1</v>
      </c>
      <c r="X9362" s="4">
        <f t="shared" si="9369"/>
        <v>3</v>
      </c>
      <c r="Y9362" s="4">
        <f t="shared" si="9369"/>
        <v>3</v>
      </c>
      <c r="Z9362" s="5">
        <f t="shared" si="9"/>
        <v>45206</v>
      </c>
    </row>
    <row r="9363">
      <c r="A9363" s="1" t="s">
        <v>9400</v>
      </c>
      <c r="C9363" s="1">
        <v>4.0</v>
      </c>
      <c r="D9363" s="1">
        <v>1.5</v>
      </c>
      <c r="E9363" s="1">
        <v>6.0</v>
      </c>
      <c r="F9363" s="1" t="s">
        <v>39</v>
      </c>
      <c r="G9363" s="1" t="s">
        <v>24</v>
      </c>
      <c r="H9363" s="6">
        <v>45210.0</v>
      </c>
      <c r="J9363" s="3">
        <f t="shared" si="2"/>
        <v>4</v>
      </c>
      <c r="K9363" s="4">
        <f t="shared" si="3"/>
        <v>1.5</v>
      </c>
      <c r="L9363" s="4">
        <f t="shared" si="4"/>
        <v>6</v>
      </c>
      <c r="S9363" s="1" t="s">
        <v>9400</v>
      </c>
      <c r="T9363" s="4" t="str">
        <f t="shared" si="5"/>
        <v>UNKNOWN</v>
      </c>
      <c r="U9363" s="4" t="str">
        <f t="shared" si="6"/>
        <v>Takeaway</v>
      </c>
      <c r="V9363" s="4" t="str">
        <f t="shared" si="7"/>
        <v>Digital Wallet</v>
      </c>
      <c r="W9363" s="4">
        <f t="shared" ref="W9363:Y9363" si="9370">IF(OR(J9363 = "ERROR", J9363 = ""), "UNKNOWN", J9363)</f>
        <v>4</v>
      </c>
      <c r="X9363" s="4">
        <f t="shared" si="9370"/>
        <v>1.5</v>
      </c>
      <c r="Y9363" s="4">
        <f t="shared" si="9370"/>
        <v>6</v>
      </c>
      <c r="Z9363" s="7">
        <f t="shared" si="9"/>
        <v>45210</v>
      </c>
    </row>
    <row r="9364">
      <c r="A9364" s="1" t="s">
        <v>9401</v>
      </c>
      <c r="B9364" s="1" t="s">
        <v>22</v>
      </c>
      <c r="C9364" s="1">
        <v>2.0</v>
      </c>
      <c r="D9364" s="1">
        <v>2.0</v>
      </c>
      <c r="E9364" s="1">
        <v>4.0</v>
      </c>
      <c r="F9364" s="1" t="s">
        <v>25</v>
      </c>
      <c r="G9364" s="1" t="s">
        <v>30</v>
      </c>
      <c r="H9364" s="2">
        <v>45232.0</v>
      </c>
      <c r="J9364" s="3">
        <f t="shared" si="2"/>
        <v>2</v>
      </c>
      <c r="K9364" s="4">
        <f t="shared" si="3"/>
        <v>2</v>
      </c>
      <c r="L9364" s="4">
        <f t="shared" si="4"/>
        <v>4</v>
      </c>
      <c r="S9364" s="1" t="s">
        <v>9401</v>
      </c>
      <c r="T9364" s="4" t="str">
        <f t="shared" si="5"/>
        <v>Coffee</v>
      </c>
      <c r="U9364" s="4" t="str">
        <f t="shared" si="6"/>
        <v>UNKNOWN</v>
      </c>
      <c r="V9364" s="4" t="str">
        <f t="shared" si="7"/>
        <v>UNKNOWN</v>
      </c>
      <c r="W9364" s="4">
        <f t="shared" ref="W9364:Y9364" si="9371">IF(OR(J9364 = "ERROR", J9364 = ""), "UNKNOWN", J9364)</f>
        <v>2</v>
      </c>
      <c r="X9364" s="4">
        <f t="shared" si="9371"/>
        <v>2</v>
      </c>
      <c r="Y9364" s="4">
        <f t="shared" si="9371"/>
        <v>4</v>
      </c>
      <c r="Z9364" s="5">
        <f t="shared" si="9"/>
        <v>45232</v>
      </c>
    </row>
    <row r="9365">
      <c r="A9365" s="1" t="s">
        <v>9402</v>
      </c>
      <c r="B9365" s="1" t="s">
        <v>44</v>
      </c>
      <c r="C9365" s="1">
        <v>5.0</v>
      </c>
      <c r="D9365" s="1" t="s">
        <v>25</v>
      </c>
      <c r="E9365" s="1">
        <v>20.0</v>
      </c>
      <c r="F9365" s="1" t="s">
        <v>39</v>
      </c>
      <c r="G9365" s="1" t="s">
        <v>24</v>
      </c>
      <c r="H9365" s="6">
        <v>45250.0</v>
      </c>
      <c r="J9365" s="3">
        <f t="shared" si="2"/>
        <v>5</v>
      </c>
      <c r="K9365" s="4">
        <f t="shared" si="3"/>
        <v>4</v>
      </c>
      <c r="L9365" s="4">
        <f t="shared" si="4"/>
        <v>20</v>
      </c>
      <c r="S9365" s="1" t="s">
        <v>9402</v>
      </c>
      <c r="T9365" s="4" t="str">
        <f t="shared" si="5"/>
        <v>Sandwich</v>
      </c>
      <c r="U9365" s="4" t="str">
        <f t="shared" si="6"/>
        <v>Takeaway</v>
      </c>
      <c r="V9365" s="4" t="str">
        <f t="shared" si="7"/>
        <v>Digital Wallet</v>
      </c>
      <c r="W9365" s="4">
        <f t="shared" ref="W9365:Y9365" si="9372">IF(OR(J9365 = "ERROR", J9365 = ""), "UNKNOWN", J9365)</f>
        <v>5</v>
      </c>
      <c r="X9365" s="4">
        <f t="shared" si="9372"/>
        <v>4</v>
      </c>
      <c r="Y9365" s="4">
        <f t="shared" si="9372"/>
        <v>20</v>
      </c>
      <c r="Z9365" s="7">
        <f t="shared" si="9"/>
        <v>45250</v>
      </c>
    </row>
    <row r="9366">
      <c r="A9366" s="1" t="s">
        <v>9403</v>
      </c>
      <c r="B9366" s="1" t="s">
        <v>81</v>
      </c>
      <c r="C9366" s="1">
        <v>3.0</v>
      </c>
      <c r="D9366" s="1">
        <v>1.5</v>
      </c>
      <c r="E9366" s="1">
        <v>4.5</v>
      </c>
      <c r="F9366" s="1" t="s">
        <v>28</v>
      </c>
      <c r="G9366" s="1" t="s">
        <v>24</v>
      </c>
      <c r="H9366" s="6">
        <v>45243.0</v>
      </c>
      <c r="J9366" s="3">
        <f t="shared" si="2"/>
        <v>3</v>
      </c>
      <c r="K9366" s="4">
        <f t="shared" si="3"/>
        <v>1.5</v>
      </c>
      <c r="L9366" s="4">
        <f t="shared" si="4"/>
        <v>4.5</v>
      </c>
      <c r="S9366" s="1" t="s">
        <v>9403</v>
      </c>
      <c r="T9366" s="4" t="str">
        <f t="shared" si="5"/>
        <v>Tea</v>
      </c>
      <c r="U9366" s="4" t="str">
        <f t="shared" si="6"/>
        <v>Takeaway</v>
      </c>
      <c r="V9366" s="4" t="str">
        <f t="shared" si="7"/>
        <v>Cash</v>
      </c>
      <c r="W9366" s="4">
        <f t="shared" ref="W9366:Y9366" si="9373">IF(OR(J9366 = "ERROR", J9366 = ""), "UNKNOWN", J9366)</f>
        <v>3</v>
      </c>
      <c r="X9366" s="4">
        <f t="shared" si="9373"/>
        <v>1.5</v>
      </c>
      <c r="Y9366" s="4">
        <f t="shared" si="9373"/>
        <v>4.5</v>
      </c>
      <c r="Z9366" s="7">
        <f t="shared" si="9"/>
        <v>45243</v>
      </c>
    </row>
    <row r="9367">
      <c r="A9367" s="1" t="s">
        <v>9404</v>
      </c>
      <c r="B9367" s="1" t="s">
        <v>27</v>
      </c>
      <c r="C9367" s="1">
        <v>1.0</v>
      </c>
      <c r="D9367" s="1">
        <v>3.0</v>
      </c>
      <c r="E9367" s="1">
        <v>3.0</v>
      </c>
      <c r="F9367" s="1" t="s">
        <v>28</v>
      </c>
      <c r="H9367" s="2">
        <v>45083.0</v>
      </c>
      <c r="J9367" s="3">
        <f t="shared" si="2"/>
        <v>1</v>
      </c>
      <c r="K9367" s="4">
        <f t="shared" si="3"/>
        <v>3</v>
      </c>
      <c r="L9367" s="4">
        <f t="shared" si="4"/>
        <v>3</v>
      </c>
      <c r="S9367" s="1" t="s">
        <v>9404</v>
      </c>
      <c r="T9367" s="4" t="str">
        <f t="shared" si="5"/>
        <v>Cake</v>
      </c>
      <c r="U9367" s="4" t="str">
        <f t="shared" si="6"/>
        <v>UNKNOWN</v>
      </c>
      <c r="V9367" s="4" t="str">
        <f t="shared" si="7"/>
        <v>Cash</v>
      </c>
      <c r="W9367" s="4">
        <f t="shared" ref="W9367:Y9367" si="9374">IF(OR(J9367 = "ERROR", J9367 = ""), "UNKNOWN", J9367)</f>
        <v>1</v>
      </c>
      <c r="X9367" s="4">
        <f t="shared" si="9374"/>
        <v>3</v>
      </c>
      <c r="Y9367" s="4">
        <f t="shared" si="9374"/>
        <v>3</v>
      </c>
      <c r="Z9367" s="5">
        <f t="shared" si="9"/>
        <v>45083</v>
      </c>
    </row>
    <row r="9368">
      <c r="A9368" s="1" t="s">
        <v>9405</v>
      </c>
      <c r="C9368" s="1">
        <v>5.0</v>
      </c>
      <c r="D9368" s="1">
        <v>4.0</v>
      </c>
      <c r="E9368" s="1">
        <v>20.0</v>
      </c>
      <c r="F9368" s="1" t="s">
        <v>23</v>
      </c>
      <c r="G9368" s="1" t="s">
        <v>25</v>
      </c>
      <c r="H9368" s="2">
        <v>45042.0</v>
      </c>
      <c r="J9368" s="3">
        <f t="shared" si="2"/>
        <v>5</v>
      </c>
      <c r="K9368" s="4">
        <f t="shared" si="3"/>
        <v>4</v>
      </c>
      <c r="L9368" s="4">
        <f t="shared" si="4"/>
        <v>20</v>
      </c>
      <c r="S9368" s="1" t="s">
        <v>9405</v>
      </c>
      <c r="T9368" s="4" t="str">
        <f t="shared" si="5"/>
        <v>UNKNOWN</v>
      </c>
      <c r="U9368" s="4" t="str">
        <f t="shared" si="6"/>
        <v>UNKNOWN</v>
      </c>
      <c r="V9368" s="4" t="str">
        <f t="shared" si="7"/>
        <v>Credit Card</v>
      </c>
      <c r="W9368" s="4">
        <f t="shared" ref="W9368:Y9368" si="9375">IF(OR(J9368 = "ERROR", J9368 = ""), "UNKNOWN", J9368)</f>
        <v>5</v>
      </c>
      <c r="X9368" s="4">
        <f t="shared" si="9375"/>
        <v>4</v>
      </c>
      <c r="Y9368" s="4">
        <f t="shared" si="9375"/>
        <v>20</v>
      </c>
      <c r="Z9368" s="5">
        <f t="shared" si="9"/>
        <v>45042</v>
      </c>
    </row>
    <row r="9369">
      <c r="A9369" s="1" t="s">
        <v>9406</v>
      </c>
      <c r="B9369" s="1" t="s">
        <v>55</v>
      </c>
      <c r="C9369" s="1">
        <v>4.0</v>
      </c>
      <c r="D9369" s="1">
        <v>3.0</v>
      </c>
      <c r="E9369" s="1">
        <v>12.0</v>
      </c>
      <c r="F9369" s="1" t="s">
        <v>23</v>
      </c>
      <c r="G9369" s="1" t="s">
        <v>24</v>
      </c>
      <c r="H9369" s="2">
        <v>44977.0</v>
      </c>
      <c r="J9369" s="3">
        <f t="shared" si="2"/>
        <v>4</v>
      </c>
      <c r="K9369" s="4">
        <f t="shared" si="3"/>
        <v>3</v>
      </c>
      <c r="L9369" s="4">
        <f t="shared" si="4"/>
        <v>12</v>
      </c>
      <c r="S9369" s="1" t="s">
        <v>9406</v>
      </c>
      <c r="T9369" s="4" t="str">
        <f t="shared" si="5"/>
        <v>Juice</v>
      </c>
      <c r="U9369" s="4" t="str">
        <f t="shared" si="6"/>
        <v>Takeaway</v>
      </c>
      <c r="V9369" s="4" t="str">
        <f t="shared" si="7"/>
        <v>Credit Card</v>
      </c>
      <c r="W9369" s="4">
        <f t="shared" ref="W9369:Y9369" si="9376">IF(OR(J9369 = "ERROR", J9369 = ""), "UNKNOWN", J9369)</f>
        <v>4</v>
      </c>
      <c r="X9369" s="4">
        <f t="shared" si="9376"/>
        <v>3</v>
      </c>
      <c r="Y9369" s="4">
        <f t="shared" si="9376"/>
        <v>12</v>
      </c>
      <c r="Z9369" s="5">
        <f t="shared" si="9"/>
        <v>44977</v>
      </c>
    </row>
    <row r="9370">
      <c r="A9370" s="1" t="s">
        <v>9407</v>
      </c>
      <c r="B9370" s="1" t="s">
        <v>32</v>
      </c>
      <c r="D9370" s="1">
        <v>1.0</v>
      </c>
      <c r="E9370" s="1">
        <v>3.0</v>
      </c>
      <c r="F9370" s="1" t="s">
        <v>39</v>
      </c>
      <c r="H9370" s="2">
        <v>45075.0</v>
      </c>
      <c r="J9370" s="3">
        <f t="shared" si="2"/>
        <v>3</v>
      </c>
      <c r="K9370" s="4">
        <f t="shared" si="3"/>
        <v>1</v>
      </c>
      <c r="L9370" s="4">
        <f t="shared" si="4"/>
        <v>3</v>
      </c>
      <c r="S9370" s="1" t="s">
        <v>9407</v>
      </c>
      <c r="T9370" s="4" t="str">
        <f t="shared" si="5"/>
        <v>Cookie</v>
      </c>
      <c r="U9370" s="4" t="str">
        <f t="shared" si="6"/>
        <v>UNKNOWN</v>
      </c>
      <c r="V9370" s="4" t="str">
        <f t="shared" si="7"/>
        <v>Digital Wallet</v>
      </c>
      <c r="W9370" s="4">
        <f t="shared" ref="W9370:Y9370" si="9377">IF(OR(J9370 = "ERROR", J9370 = ""), "UNKNOWN", J9370)</f>
        <v>3</v>
      </c>
      <c r="X9370" s="4">
        <f t="shared" si="9377"/>
        <v>1</v>
      </c>
      <c r="Y9370" s="4">
        <f t="shared" si="9377"/>
        <v>3</v>
      </c>
      <c r="Z9370" s="5">
        <f t="shared" si="9"/>
        <v>45075</v>
      </c>
    </row>
    <row r="9371">
      <c r="A9371" s="1" t="s">
        <v>9408</v>
      </c>
      <c r="B9371" s="1" t="s">
        <v>81</v>
      </c>
      <c r="C9371" s="1">
        <v>3.0</v>
      </c>
      <c r="D9371" s="1">
        <v>1.5</v>
      </c>
      <c r="E9371" s="1">
        <v>4.5</v>
      </c>
      <c r="F9371" s="1" t="s">
        <v>23</v>
      </c>
      <c r="H9371" s="6">
        <v>45246.0</v>
      </c>
      <c r="J9371" s="3">
        <f t="shared" si="2"/>
        <v>3</v>
      </c>
      <c r="K9371" s="4">
        <f t="shared" si="3"/>
        <v>1.5</v>
      </c>
      <c r="L9371" s="4">
        <f t="shared" si="4"/>
        <v>4.5</v>
      </c>
      <c r="S9371" s="1" t="s">
        <v>9408</v>
      </c>
      <c r="T9371" s="4" t="str">
        <f t="shared" si="5"/>
        <v>Tea</v>
      </c>
      <c r="U9371" s="4" t="str">
        <f t="shared" si="6"/>
        <v>UNKNOWN</v>
      </c>
      <c r="V9371" s="4" t="str">
        <f t="shared" si="7"/>
        <v>Credit Card</v>
      </c>
      <c r="W9371" s="4">
        <f t="shared" ref="W9371:Y9371" si="9378">IF(OR(J9371 = "ERROR", J9371 = ""), "UNKNOWN", J9371)</f>
        <v>3</v>
      </c>
      <c r="X9371" s="4">
        <f t="shared" si="9378"/>
        <v>1.5</v>
      </c>
      <c r="Y9371" s="4">
        <f t="shared" si="9378"/>
        <v>4.5</v>
      </c>
      <c r="Z9371" s="7">
        <f t="shared" si="9"/>
        <v>45246</v>
      </c>
    </row>
    <row r="9372">
      <c r="A9372" s="1" t="s">
        <v>9409</v>
      </c>
      <c r="B9372" s="1" t="s">
        <v>22</v>
      </c>
      <c r="C9372" s="1">
        <v>1.0</v>
      </c>
      <c r="D9372" s="1">
        <v>2.0</v>
      </c>
      <c r="E9372" s="1">
        <v>2.0</v>
      </c>
      <c r="F9372" s="1" t="s">
        <v>28</v>
      </c>
      <c r="G9372" s="1" t="s">
        <v>24</v>
      </c>
      <c r="H9372" s="2">
        <v>45023.0</v>
      </c>
      <c r="J9372" s="3">
        <f t="shared" si="2"/>
        <v>1</v>
      </c>
      <c r="K9372" s="4">
        <f t="shared" si="3"/>
        <v>2</v>
      </c>
      <c r="L9372" s="4">
        <f t="shared" si="4"/>
        <v>2</v>
      </c>
      <c r="S9372" s="1" t="s">
        <v>9409</v>
      </c>
      <c r="T9372" s="4" t="str">
        <f t="shared" si="5"/>
        <v>Coffee</v>
      </c>
      <c r="U9372" s="4" t="str">
        <f t="shared" si="6"/>
        <v>Takeaway</v>
      </c>
      <c r="V9372" s="4" t="str">
        <f t="shared" si="7"/>
        <v>Cash</v>
      </c>
      <c r="W9372" s="4">
        <f t="shared" ref="W9372:Y9372" si="9379">IF(OR(J9372 = "ERROR", J9372 = ""), "UNKNOWN", J9372)</f>
        <v>1</v>
      </c>
      <c r="X9372" s="4">
        <f t="shared" si="9379"/>
        <v>2</v>
      </c>
      <c r="Y9372" s="4">
        <f t="shared" si="9379"/>
        <v>2</v>
      </c>
      <c r="Z9372" s="5">
        <f t="shared" si="9"/>
        <v>45023</v>
      </c>
    </row>
    <row r="9373">
      <c r="A9373" s="1" t="s">
        <v>9410</v>
      </c>
      <c r="B9373" s="1" t="s">
        <v>27</v>
      </c>
      <c r="C9373" s="1">
        <v>4.0</v>
      </c>
      <c r="D9373" s="1">
        <v>3.0</v>
      </c>
      <c r="E9373" s="1">
        <v>12.0</v>
      </c>
      <c r="F9373" s="1" t="s">
        <v>28</v>
      </c>
      <c r="H9373" s="2">
        <v>45055.0</v>
      </c>
      <c r="J9373" s="3">
        <f t="shared" si="2"/>
        <v>4</v>
      </c>
      <c r="K9373" s="4">
        <f t="shared" si="3"/>
        <v>3</v>
      </c>
      <c r="L9373" s="4">
        <f t="shared" si="4"/>
        <v>12</v>
      </c>
      <c r="S9373" s="1" t="s">
        <v>9410</v>
      </c>
      <c r="T9373" s="4" t="str">
        <f t="shared" si="5"/>
        <v>Cake</v>
      </c>
      <c r="U9373" s="4" t="str">
        <f t="shared" si="6"/>
        <v>UNKNOWN</v>
      </c>
      <c r="V9373" s="4" t="str">
        <f t="shared" si="7"/>
        <v>Cash</v>
      </c>
      <c r="W9373" s="4">
        <f t="shared" ref="W9373:Y9373" si="9380">IF(OR(J9373 = "ERROR", J9373 = ""), "UNKNOWN", J9373)</f>
        <v>4</v>
      </c>
      <c r="X9373" s="4">
        <f t="shared" si="9380"/>
        <v>3</v>
      </c>
      <c r="Y9373" s="4">
        <f t="shared" si="9380"/>
        <v>12</v>
      </c>
      <c r="Z9373" s="5">
        <f t="shared" si="9"/>
        <v>45055</v>
      </c>
    </row>
    <row r="9374">
      <c r="A9374" s="1" t="s">
        <v>9411</v>
      </c>
      <c r="B9374" s="1" t="s">
        <v>32</v>
      </c>
      <c r="C9374" s="1">
        <v>1.0</v>
      </c>
      <c r="D9374" s="1">
        <v>1.0</v>
      </c>
      <c r="E9374" s="1">
        <v>1.0</v>
      </c>
      <c r="F9374" s="1" t="s">
        <v>23</v>
      </c>
      <c r="H9374" s="1" t="s">
        <v>30</v>
      </c>
      <c r="J9374" s="3">
        <f t="shared" si="2"/>
        <v>1</v>
      </c>
      <c r="K9374" s="4">
        <f t="shared" si="3"/>
        <v>1</v>
      </c>
      <c r="L9374" s="4">
        <f t="shared" si="4"/>
        <v>1</v>
      </c>
      <c r="S9374" s="1" t="s">
        <v>9411</v>
      </c>
      <c r="T9374" s="4" t="str">
        <f t="shared" si="5"/>
        <v>Cookie</v>
      </c>
      <c r="U9374" s="4" t="str">
        <f t="shared" si="6"/>
        <v>UNKNOWN</v>
      </c>
      <c r="V9374" s="4" t="str">
        <f t="shared" si="7"/>
        <v>Credit Card</v>
      </c>
      <c r="W9374" s="4">
        <f t="shared" ref="W9374:Y9374" si="9381">IF(OR(J9374 = "ERROR", J9374 = ""), "UNKNOWN", J9374)</f>
        <v>1</v>
      </c>
      <c r="X9374" s="4">
        <f t="shared" si="9381"/>
        <v>1</v>
      </c>
      <c r="Y9374" s="4">
        <f t="shared" si="9381"/>
        <v>1</v>
      </c>
      <c r="Z9374" s="4" t="str">
        <f t="shared" si="9"/>
        <v>UNKNOWN</v>
      </c>
    </row>
    <row r="9375">
      <c r="A9375" s="1" t="s">
        <v>9412</v>
      </c>
      <c r="B9375" s="1" t="s">
        <v>55</v>
      </c>
      <c r="C9375" s="1">
        <v>5.0</v>
      </c>
      <c r="D9375" s="1" t="s">
        <v>25</v>
      </c>
      <c r="E9375" s="1">
        <v>15.0</v>
      </c>
      <c r="F9375" s="1" t="s">
        <v>28</v>
      </c>
      <c r="H9375" s="2">
        <v>45016.0</v>
      </c>
      <c r="J9375" s="3">
        <f t="shared" si="2"/>
        <v>5</v>
      </c>
      <c r="K9375" s="4">
        <f t="shared" si="3"/>
        <v>3</v>
      </c>
      <c r="L9375" s="4">
        <f t="shared" si="4"/>
        <v>15</v>
      </c>
      <c r="S9375" s="1" t="s">
        <v>9412</v>
      </c>
      <c r="T9375" s="4" t="str">
        <f t="shared" si="5"/>
        <v>Juice</v>
      </c>
      <c r="U9375" s="4" t="str">
        <f t="shared" si="6"/>
        <v>UNKNOWN</v>
      </c>
      <c r="V9375" s="4" t="str">
        <f t="shared" si="7"/>
        <v>Cash</v>
      </c>
      <c r="W9375" s="4">
        <f t="shared" ref="W9375:Y9375" si="9382">IF(OR(J9375 = "ERROR", J9375 = ""), "UNKNOWN", J9375)</f>
        <v>5</v>
      </c>
      <c r="X9375" s="4">
        <f t="shared" si="9382"/>
        <v>3</v>
      </c>
      <c r="Y9375" s="4">
        <f t="shared" si="9382"/>
        <v>15</v>
      </c>
      <c r="Z9375" s="5">
        <f t="shared" si="9"/>
        <v>45016</v>
      </c>
    </row>
    <row r="9376">
      <c r="A9376" s="1" t="s">
        <v>9413</v>
      </c>
      <c r="B9376" s="1" t="s">
        <v>41</v>
      </c>
      <c r="C9376" s="1">
        <v>1.0</v>
      </c>
      <c r="D9376" s="1">
        <v>4.0</v>
      </c>
      <c r="E9376" s="1">
        <v>4.0</v>
      </c>
      <c r="F9376" s="1" t="s">
        <v>28</v>
      </c>
      <c r="H9376" s="2">
        <v>45086.0</v>
      </c>
      <c r="J9376" s="3">
        <f t="shared" si="2"/>
        <v>1</v>
      </c>
      <c r="K9376" s="4">
        <f t="shared" si="3"/>
        <v>4</v>
      </c>
      <c r="L9376" s="4">
        <f t="shared" si="4"/>
        <v>4</v>
      </c>
      <c r="S9376" s="1" t="s">
        <v>9413</v>
      </c>
      <c r="T9376" s="4" t="str">
        <f t="shared" si="5"/>
        <v>Smoothie</v>
      </c>
      <c r="U9376" s="4" t="str">
        <f t="shared" si="6"/>
        <v>UNKNOWN</v>
      </c>
      <c r="V9376" s="4" t="str">
        <f t="shared" si="7"/>
        <v>Cash</v>
      </c>
      <c r="W9376" s="4">
        <f t="shared" ref="W9376:Y9376" si="9383">IF(OR(J9376 = "ERROR", J9376 = ""), "UNKNOWN", J9376)</f>
        <v>1</v>
      </c>
      <c r="X9376" s="4">
        <f t="shared" si="9383"/>
        <v>4</v>
      </c>
      <c r="Y9376" s="4">
        <f t="shared" si="9383"/>
        <v>4</v>
      </c>
      <c r="Z9376" s="5">
        <f t="shared" si="9"/>
        <v>45086</v>
      </c>
    </row>
    <row r="9377">
      <c r="A9377" s="1" t="s">
        <v>9414</v>
      </c>
      <c r="B9377" s="1" t="s">
        <v>44</v>
      </c>
      <c r="C9377" s="1">
        <v>2.0</v>
      </c>
      <c r="D9377" s="1">
        <v>4.0</v>
      </c>
      <c r="E9377" s="1">
        <v>8.0</v>
      </c>
      <c r="G9377" s="1" t="s">
        <v>24</v>
      </c>
      <c r="H9377" s="2">
        <v>45199.0</v>
      </c>
      <c r="J9377" s="3">
        <f t="shared" si="2"/>
        <v>2</v>
      </c>
      <c r="K9377" s="4">
        <f t="shared" si="3"/>
        <v>4</v>
      </c>
      <c r="L9377" s="4">
        <f t="shared" si="4"/>
        <v>8</v>
      </c>
      <c r="S9377" s="1" t="s">
        <v>9414</v>
      </c>
      <c r="T9377" s="4" t="str">
        <f t="shared" si="5"/>
        <v>Sandwich</v>
      </c>
      <c r="U9377" s="4" t="str">
        <f t="shared" si="6"/>
        <v>Takeaway</v>
      </c>
      <c r="V9377" s="4" t="str">
        <f t="shared" si="7"/>
        <v>UNKNOWN</v>
      </c>
      <c r="W9377" s="4">
        <f t="shared" ref="W9377:Y9377" si="9384">IF(OR(J9377 = "ERROR", J9377 = ""), "UNKNOWN", J9377)</f>
        <v>2</v>
      </c>
      <c r="X9377" s="4">
        <f t="shared" si="9384"/>
        <v>4</v>
      </c>
      <c r="Y9377" s="4">
        <f t="shared" si="9384"/>
        <v>8</v>
      </c>
      <c r="Z9377" s="5">
        <f t="shared" si="9"/>
        <v>45199</v>
      </c>
    </row>
    <row r="9378">
      <c r="A9378" s="1" t="s">
        <v>9415</v>
      </c>
      <c r="B9378" s="1" t="s">
        <v>81</v>
      </c>
      <c r="C9378" s="1">
        <v>3.0</v>
      </c>
      <c r="D9378" s="1">
        <v>1.5</v>
      </c>
      <c r="E9378" s="1">
        <v>4.5</v>
      </c>
      <c r="F9378" s="1" t="s">
        <v>39</v>
      </c>
      <c r="H9378" s="2">
        <v>45192.0</v>
      </c>
      <c r="J9378" s="3">
        <f t="shared" si="2"/>
        <v>3</v>
      </c>
      <c r="K9378" s="4">
        <f t="shared" si="3"/>
        <v>1.5</v>
      </c>
      <c r="L9378" s="4">
        <f t="shared" si="4"/>
        <v>4.5</v>
      </c>
      <c r="S9378" s="1" t="s">
        <v>9415</v>
      </c>
      <c r="T9378" s="4" t="str">
        <f t="shared" si="5"/>
        <v>Tea</v>
      </c>
      <c r="U9378" s="4" t="str">
        <f t="shared" si="6"/>
        <v>UNKNOWN</v>
      </c>
      <c r="V9378" s="4" t="str">
        <f t="shared" si="7"/>
        <v>Digital Wallet</v>
      </c>
      <c r="W9378" s="4">
        <f t="shared" ref="W9378:Y9378" si="9385">IF(OR(J9378 = "ERROR", J9378 = ""), "UNKNOWN", J9378)</f>
        <v>3</v>
      </c>
      <c r="X9378" s="4">
        <f t="shared" si="9385"/>
        <v>1.5</v>
      </c>
      <c r="Y9378" s="4">
        <f t="shared" si="9385"/>
        <v>4.5</v>
      </c>
      <c r="Z9378" s="5">
        <f t="shared" si="9"/>
        <v>45192</v>
      </c>
    </row>
    <row r="9379">
      <c r="A9379" s="1" t="s">
        <v>9416</v>
      </c>
      <c r="B9379" s="1" t="s">
        <v>36</v>
      </c>
      <c r="C9379" s="1">
        <v>2.0</v>
      </c>
      <c r="D9379" s="1">
        <v>5.0</v>
      </c>
      <c r="E9379" s="1">
        <v>10.0</v>
      </c>
      <c r="F9379" s="1" t="s">
        <v>39</v>
      </c>
      <c r="G9379" s="1" t="s">
        <v>24</v>
      </c>
      <c r="H9379" s="2">
        <v>45119.0</v>
      </c>
      <c r="J9379" s="3">
        <f t="shared" si="2"/>
        <v>2</v>
      </c>
      <c r="K9379" s="4">
        <f t="shared" si="3"/>
        <v>5</v>
      </c>
      <c r="L9379" s="4">
        <f t="shared" si="4"/>
        <v>10</v>
      </c>
      <c r="S9379" s="1" t="s">
        <v>9416</v>
      </c>
      <c r="T9379" s="4" t="str">
        <f t="shared" si="5"/>
        <v>Salad</v>
      </c>
      <c r="U9379" s="4" t="str">
        <f t="shared" si="6"/>
        <v>Takeaway</v>
      </c>
      <c r="V9379" s="4" t="str">
        <f t="shared" si="7"/>
        <v>Digital Wallet</v>
      </c>
      <c r="W9379" s="4">
        <f t="shared" ref="W9379:Y9379" si="9386">IF(OR(J9379 = "ERROR", J9379 = ""), "UNKNOWN", J9379)</f>
        <v>2</v>
      </c>
      <c r="X9379" s="4">
        <f t="shared" si="9386"/>
        <v>5</v>
      </c>
      <c r="Y9379" s="4">
        <f t="shared" si="9386"/>
        <v>10</v>
      </c>
      <c r="Z9379" s="5">
        <f t="shared" si="9"/>
        <v>45119</v>
      </c>
    </row>
    <row r="9380">
      <c r="A9380" s="1" t="s">
        <v>9417</v>
      </c>
      <c r="B9380" s="1" t="s">
        <v>41</v>
      </c>
      <c r="C9380" s="1">
        <v>3.0</v>
      </c>
      <c r="D9380" s="1">
        <v>4.0</v>
      </c>
      <c r="E9380" s="1">
        <v>12.0</v>
      </c>
      <c r="F9380" s="1" t="s">
        <v>23</v>
      </c>
      <c r="G9380" s="1" t="s">
        <v>29</v>
      </c>
      <c r="H9380" s="2">
        <v>45064.0</v>
      </c>
      <c r="J9380" s="3">
        <f t="shared" si="2"/>
        <v>3</v>
      </c>
      <c r="K9380" s="4">
        <f t="shared" si="3"/>
        <v>4</v>
      </c>
      <c r="L9380" s="4">
        <f t="shared" si="4"/>
        <v>12</v>
      </c>
      <c r="S9380" s="1" t="s">
        <v>9417</v>
      </c>
      <c r="T9380" s="4" t="str">
        <f t="shared" si="5"/>
        <v>Smoothie</v>
      </c>
      <c r="U9380" s="4" t="str">
        <f t="shared" si="6"/>
        <v>In-store</v>
      </c>
      <c r="V9380" s="4" t="str">
        <f t="shared" si="7"/>
        <v>Credit Card</v>
      </c>
      <c r="W9380" s="4">
        <f t="shared" ref="W9380:Y9380" si="9387">IF(OR(J9380 = "ERROR", J9380 = ""), "UNKNOWN", J9380)</f>
        <v>3</v>
      </c>
      <c r="X9380" s="4">
        <f t="shared" si="9387"/>
        <v>4</v>
      </c>
      <c r="Y9380" s="4">
        <f t="shared" si="9387"/>
        <v>12</v>
      </c>
      <c r="Z9380" s="5">
        <f t="shared" si="9"/>
        <v>45064</v>
      </c>
    </row>
    <row r="9381">
      <c r="A9381" s="1" t="s">
        <v>9418</v>
      </c>
      <c r="B9381" s="1" t="s">
        <v>32</v>
      </c>
      <c r="C9381" s="1">
        <v>1.0</v>
      </c>
      <c r="D9381" s="1">
        <v>1.0</v>
      </c>
      <c r="E9381" s="1">
        <v>1.0</v>
      </c>
      <c r="G9381" s="1" t="s">
        <v>24</v>
      </c>
      <c r="H9381" s="2">
        <v>44933.0</v>
      </c>
      <c r="J9381" s="3">
        <f t="shared" si="2"/>
        <v>1</v>
      </c>
      <c r="K9381" s="4">
        <f t="shared" si="3"/>
        <v>1</v>
      </c>
      <c r="L9381" s="4">
        <f t="shared" si="4"/>
        <v>1</v>
      </c>
      <c r="S9381" s="1" t="s">
        <v>9418</v>
      </c>
      <c r="T9381" s="4" t="str">
        <f t="shared" si="5"/>
        <v>Cookie</v>
      </c>
      <c r="U9381" s="4" t="str">
        <f t="shared" si="6"/>
        <v>Takeaway</v>
      </c>
      <c r="V9381" s="4" t="str">
        <f t="shared" si="7"/>
        <v>UNKNOWN</v>
      </c>
      <c r="W9381" s="4">
        <f t="shared" ref="W9381:Y9381" si="9388">IF(OR(J9381 = "ERROR", J9381 = ""), "UNKNOWN", J9381)</f>
        <v>1</v>
      </c>
      <c r="X9381" s="4">
        <f t="shared" si="9388"/>
        <v>1</v>
      </c>
      <c r="Y9381" s="4">
        <f t="shared" si="9388"/>
        <v>1</v>
      </c>
      <c r="Z9381" s="5">
        <f t="shared" si="9"/>
        <v>44933</v>
      </c>
    </row>
    <row r="9382">
      <c r="A9382" s="1" t="s">
        <v>9419</v>
      </c>
      <c r="B9382" s="1" t="s">
        <v>44</v>
      </c>
      <c r="C9382" s="1">
        <v>5.0</v>
      </c>
      <c r="D9382" s="1">
        <v>4.0</v>
      </c>
      <c r="E9382" s="1">
        <v>20.0</v>
      </c>
      <c r="F9382" s="1" t="s">
        <v>39</v>
      </c>
      <c r="G9382" s="1" t="s">
        <v>29</v>
      </c>
      <c r="H9382" s="1" t="s">
        <v>30</v>
      </c>
      <c r="J9382" s="3">
        <f t="shared" si="2"/>
        <v>5</v>
      </c>
      <c r="K9382" s="4">
        <f t="shared" si="3"/>
        <v>4</v>
      </c>
      <c r="L9382" s="4">
        <f t="shared" si="4"/>
        <v>20</v>
      </c>
      <c r="S9382" s="1" t="s">
        <v>9419</v>
      </c>
      <c r="T9382" s="4" t="str">
        <f t="shared" si="5"/>
        <v>Sandwich</v>
      </c>
      <c r="U9382" s="4" t="str">
        <f t="shared" si="6"/>
        <v>In-store</v>
      </c>
      <c r="V9382" s="4" t="str">
        <f t="shared" si="7"/>
        <v>Digital Wallet</v>
      </c>
      <c r="W9382" s="4">
        <f t="shared" ref="W9382:Y9382" si="9389">IF(OR(J9382 = "ERROR", J9382 = ""), "UNKNOWN", J9382)</f>
        <v>5</v>
      </c>
      <c r="X9382" s="4">
        <f t="shared" si="9389"/>
        <v>4</v>
      </c>
      <c r="Y9382" s="4">
        <f t="shared" si="9389"/>
        <v>20</v>
      </c>
      <c r="Z9382" s="4" t="str">
        <f t="shared" si="9"/>
        <v>UNKNOWN</v>
      </c>
    </row>
    <row r="9383">
      <c r="A9383" s="1" t="s">
        <v>9420</v>
      </c>
      <c r="B9383" s="1" t="s">
        <v>32</v>
      </c>
      <c r="C9383" s="1">
        <v>4.0</v>
      </c>
      <c r="D9383" s="1" t="s">
        <v>25</v>
      </c>
      <c r="E9383" s="1">
        <v>4.0</v>
      </c>
      <c r="F9383" s="1" t="s">
        <v>39</v>
      </c>
      <c r="G9383" s="1" t="s">
        <v>24</v>
      </c>
      <c r="H9383" s="2">
        <v>45079.0</v>
      </c>
      <c r="J9383" s="3">
        <f t="shared" si="2"/>
        <v>4</v>
      </c>
      <c r="K9383" s="4">
        <f t="shared" si="3"/>
        <v>1</v>
      </c>
      <c r="L9383" s="4">
        <f t="shared" si="4"/>
        <v>4</v>
      </c>
      <c r="S9383" s="1" t="s">
        <v>9420</v>
      </c>
      <c r="T9383" s="4" t="str">
        <f t="shared" si="5"/>
        <v>Cookie</v>
      </c>
      <c r="U9383" s="4" t="str">
        <f t="shared" si="6"/>
        <v>Takeaway</v>
      </c>
      <c r="V9383" s="4" t="str">
        <f t="shared" si="7"/>
        <v>Digital Wallet</v>
      </c>
      <c r="W9383" s="4">
        <f t="shared" ref="W9383:Y9383" si="9390">IF(OR(J9383 = "ERROR", J9383 = ""), "UNKNOWN", J9383)</f>
        <v>4</v>
      </c>
      <c r="X9383" s="4">
        <f t="shared" si="9390"/>
        <v>1</v>
      </c>
      <c r="Y9383" s="4">
        <f t="shared" si="9390"/>
        <v>4</v>
      </c>
      <c r="Z9383" s="5">
        <f t="shared" si="9"/>
        <v>45079</v>
      </c>
    </row>
    <row r="9384">
      <c r="A9384" s="1" t="s">
        <v>9421</v>
      </c>
      <c r="B9384" s="1" t="s">
        <v>25</v>
      </c>
      <c r="C9384" s="1">
        <v>1.0</v>
      </c>
      <c r="E9384" s="1">
        <v>3.0</v>
      </c>
      <c r="F9384" s="1" t="s">
        <v>28</v>
      </c>
      <c r="J9384" s="3">
        <f t="shared" si="2"/>
        <v>1</v>
      </c>
      <c r="K9384" s="4">
        <f t="shared" si="3"/>
        <v>3</v>
      </c>
      <c r="L9384" s="4">
        <f t="shared" si="4"/>
        <v>3</v>
      </c>
      <c r="S9384" s="1" t="s">
        <v>9421</v>
      </c>
      <c r="T9384" s="4" t="str">
        <f t="shared" si="5"/>
        <v>UNKNOWN</v>
      </c>
      <c r="U9384" s="4" t="str">
        <f t="shared" si="6"/>
        <v>UNKNOWN</v>
      </c>
      <c r="V9384" s="4" t="str">
        <f t="shared" si="7"/>
        <v>Cash</v>
      </c>
      <c r="W9384" s="4">
        <f t="shared" ref="W9384:Y9384" si="9391">IF(OR(J9384 = "ERROR", J9384 = ""), "UNKNOWN", J9384)</f>
        <v>1</v>
      </c>
      <c r="X9384" s="4">
        <f t="shared" si="9391"/>
        <v>3</v>
      </c>
      <c r="Y9384" s="4">
        <f t="shared" si="9391"/>
        <v>3</v>
      </c>
      <c r="Z9384" s="4" t="str">
        <f t="shared" si="9"/>
        <v>UNKNOWN</v>
      </c>
    </row>
    <row r="9385">
      <c r="A9385" s="1" t="s">
        <v>9422</v>
      </c>
      <c r="B9385" s="1" t="s">
        <v>44</v>
      </c>
      <c r="C9385" s="1">
        <v>4.0</v>
      </c>
      <c r="D9385" s="1">
        <v>4.0</v>
      </c>
      <c r="E9385" s="1">
        <v>16.0</v>
      </c>
      <c r="F9385" s="1" t="s">
        <v>30</v>
      </c>
      <c r="G9385" s="1" t="s">
        <v>29</v>
      </c>
      <c r="H9385" s="2">
        <v>45136.0</v>
      </c>
      <c r="J9385" s="3">
        <f t="shared" si="2"/>
        <v>4</v>
      </c>
      <c r="K9385" s="4">
        <f t="shared" si="3"/>
        <v>4</v>
      </c>
      <c r="L9385" s="4">
        <f t="shared" si="4"/>
        <v>16</v>
      </c>
      <c r="S9385" s="1" t="s">
        <v>9422</v>
      </c>
      <c r="T9385" s="4" t="str">
        <f t="shared" si="5"/>
        <v>Sandwich</v>
      </c>
      <c r="U9385" s="4" t="str">
        <f t="shared" si="6"/>
        <v>In-store</v>
      </c>
      <c r="V9385" s="4" t="str">
        <f t="shared" si="7"/>
        <v>UNKNOWN</v>
      </c>
      <c r="W9385" s="4">
        <f t="shared" ref="W9385:Y9385" si="9392">IF(OR(J9385 = "ERROR", J9385 = ""), "UNKNOWN", J9385)</f>
        <v>4</v>
      </c>
      <c r="X9385" s="4">
        <f t="shared" si="9392"/>
        <v>4</v>
      </c>
      <c r="Y9385" s="4">
        <f t="shared" si="9392"/>
        <v>16</v>
      </c>
      <c r="Z9385" s="5">
        <f t="shared" si="9"/>
        <v>45136</v>
      </c>
    </row>
    <row r="9386">
      <c r="A9386" s="1" t="s">
        <v>9423</v>
      </c>
      <c r="B9386" s="1" t="s">
        <v>81</v>
      </c>
      <c r="C9386" s="1">
        <v>5.0</v>
      </c>
      <c r="D9386" s="1">
        <v>1.5</v>
      </c>
      <c r="E9386" s="1">
        <v>7.5</v>
      </c>
      <c r="F9386" s="1" t="s">
        <v>28</v>
      </c>
      <c r="G9386" s="1" t="s">
        <v>29</v>
      </c>
      <c r="H9386" s="6">
        <v>45228.0</v>
      </c>
      <c r="J9386" s="3">
        <f t="shared" si="2"/>
        <v>5</v>
      </c>
      <c r="K9386" s="4">
        <f t="shared" si="3"/>
        <v>1.5</v>
      </c>
      <c r="L9386" s="4">
        <f t="shared" si="4"/>
        <v>7.5</v>
      </c>
      <c r="S9386" s="1" t="s">
        <v>9423</v>
      </c>
      <c r="T9386" s="4" t="str">
        <f t="shared" si="5"/>
        <v>Tea</v>
      </c>
      <c r="U9386" s="4" t="str">
        <f t="shared" si="6"/>
        <v>In-store</v>
      </c>
      <c r="V9386" s="4" t="str">
        <f t="shared" si="7"/>
        <v>Cash</v>
      </c>
      <c r="W9386" s="4">
        <f t="shared" ref="W9386:Y9386" si="9393">IF(OR(J9386 = "ERROR", J9386 = ""), "UNKNOWN", J9386)</f>
        <v>5</v>
      </c>
      <c r="X9386" s="4">
        <f t="shared" si="9393"/>
        <v>1.5</v>
      </c>
      <c r="Y9386" s="4">
        <f t="shared" si="9393"/>
        <v>7.5</v>
      </c>
      <c r="Z9386" s="7">
        <f t="shared" si="9"/>
        <v>45228</v>
      </c>
    </row>
    <row r="9387">
      <c r="A9387" s="1" t="s">
        <v>9424</v>
      </c>
      <c r="B9387" s="1" t="s">
        <v>81</v>
      </c>
      <c r="C9387" s="1">
        <v>3.0</v>
      </c>
      <c r="D9387" s="1">
        <v>1.5</v>
      </c>
      <c r="E9387" s="1">
        <v>4.5</v>
      </c>
      <c r="F9387" s="1" t="s">
        <v>39</v>
      </c>
      <c r="H9387" s="2">
        <v>44952.0</v>
      </c>
      <c r="J9387" s="3">
        <f t="shared" si="2"/>
        <v>3</v>
      </c>
      <c r="K9387" s="4">
        <f t="shared" si="3"/>
        <v>1.5</v>
      </c>
      <c r="L9387" s="4">
        <f t="shared" si="4"/>
        <v>4.5</v>
      </c>
      <c r="S9387" s="1" t="s">
        <v>9424</v>
      </c>
      <c r="T9387" s="4" t="str">
        <f t="shared" si="5"/>
        <v>Tea</v>
      </c>
      <c r="U9387" s="4" t="str">
        <f t="shared" si="6"/>
        <v>UNKNOWN</v>
      </c>
      <c r="V9387" s="4" t="str">
        <f t="shared" si="7"/>
        <v>Digital Wallet</v>
      </c>
      <c r="W9387" s="4">
        <f t="shared" ref="W9387:Y9387" si="9394">IF(OR(J9387 = "ERROR", J9387 = ""), "UNKNOWN", J9387)</f>
        <v>3</v>
      </c>
      <c r="X9387" s="4">
        <f t="shared" si="9394"/>
        <v>1.5</v>
      </c>
      <c r="Y9387" s="4">
        <f t="shared" si="9394"/>
        <v>4.5</v>
      </c>
      <c r="Z9387" s="5">
        <f t="shared" si="9"/>
        <v>44952</v>
      </c>
    </row>
    <row r="9388">
      <c r="A9388" s="1" t="s">
        <v>9425</v>
      </c>
      <c r="B9388" s="1" t="s">
        <v>41</v>
      </c>
      <c r="C9388" s="1">
        <v>5.0</v>
      </c>
      <c r="D9388" s="1">
        <v>4.0</v>
      </c>
      <c r="E9388" s="1">
        <v>20.0</v>
      </c>
      <c r="F9388" s="1" t="s">
        <v>28</v>
      </c>
      <c r="G9388" s="1" t="s">
        <v>29</v>
      </c>
      <c r="H9388" s="6">
        <v>45258.0</v>
      </c>
      <c r="J9388" s="3">
        <f t="shared" si="2"/>
        <v>5</v>
      </c>
      <c r="K9388" s="4">
        <f t="shared" si="3"/>
        <v>4</v>
      </c>
      <c r="L9388" s="4">
        <f t="shared" si="4"/>
        <v>20</v>
      </c>
      <c r="S9388" s="1" t="s">
        <v>9425</v>
      </c>
      <c r="T9388" s="4" t="str">
        <f t="shared" si="5"/>
        <v>Smoothie</v>
      </c>
      <c r="U9388" s="4" t="str">
        <f t="shared" si="6"/>
        <v>In-store</v>
      </c>
      <c r="V9388" s="4" t="str">
        <f t="shared" si="7"/>
        <v>Cash</v>
      </c>
      <c r="W9388" s="4">
        <f t="shared" ref="W9388:Y9388" si="9395">IF(OR(J9388 = "ERROR", J9388 = ""), "UNKNOWN", J9388)</f>
        <v>5</v>
      </c>
      <c r="X9388" s="4">
        <f t="shared" si="9395"/>
        <v>4</v>
      </c>
      <c r="Y9388" s="4">
        <f t="shared" si="9395"/>
        <v>20</v>
      </c>
      <c r="Z9388" s="7">
        <f t="shared" si="9"/>
        <v>45258</v>
      </c>
    </row>
    <row r="9389">
      <c r="A9389" s="1" t="s">
        <v>9426</v>
      </c>
      <c r="B9389" s="1" t="s">
        <v>41</v>
      </c>
      <c r="C9389" s="1">
        <v>5.0</v>
      </c>
      <c r="D9389" s="1">
        <v>4.0</v>
      </c>
      <c r="E9389" s="1">
        <v>20.0</v>
      </c>
      <c r="F9389" s="1" t="s">
        <v>23</v>
      </c>
      <c r="H9389" s="2">
        <v>45034.0</v>
      </c>
      <c r="J9389" s="3">
        <f t="shared" si="2"/>
        <v>5</v>
      </c>
      <c r="K9389" s="4">
        <f t="shared" si="3"/>
        <v>4</v>
      </c>
      <c r="L9389" s="4">
        <f t="shared" si="4"/>
        <v>20</v>
      </c>
      <c r="S9389" s="1" t="s">
        <v>9426</v>
      </c>
      <c r="T9389" s="4" t="str">
        <f t="shared" si="5"/>
        <v>Smoothie</v>
      </c>
      <c r="U9389" s="4" t="str">
        <f t="shared" si="6"/>
        <v>UNKNOWN</v>
      </c>
      <c r="V9389" s="4" t="str">
        <f t="shared" si="7"/>
        <v>Credit Card</v>
      </c>
      <c r="W9389" s="4">
        <f t="shared" ref="W9389:Y9389" si="9396">IF(OR(J9389 = "ERROR", J9389 = ""), "UNKNOWN", J9389)</f>
        <v>5</v>
      </c>
      <c r="X9389" s="4">
        <f t="shared" si="9396"/>
        <v>4</v>
      </c>
      <c r="Y9389" s="4">
        <f t="shared" si="9396"/>
        <v>20</v>
      </c>
      <c r="Z9389" s="5">
        <f t="shared" si="9"/>
        <v>45034</v>
      </c>
    </row>
    <row r="9390">
      <c r="A9390" s="1" t="s">
        <v>9427</v>
      </c>
      <c r="B9390" s="1" t="s">
        <v>32</v>
      </c>
      <c r="C9390" s="1">
        <v>2.0</v>
      </c>
      <c r="D9390" s="1">
        <v>1.0</v>
      </c>
      <c r="E9390" s="1">
        <v>2.0</v>
      </c>
      <c r="F9390" s="1" t="s">
        <v>28</v>
      </c>
      <c r="G9390" s="1" t="s">
        <v>29</v>
      </c>
      <c r="H9390" s="2">
        <v>45005.0</v>
      </c>
      <c r="J9390" s="3">
        <f t="shared" si="2"/>
        <v>2</v>
      </c>
      <c r="K9390" s="4">
        <f t="shared" si="3"/>
        <v>1</v>
      </c>
      <c r="L9390" s="4">
        <f t="shared" si="4"/>
        <v>2</v>
      </c>
      <c r="S9390" s="1" t="s">
        <v>9427</v>
      </c>
      <c r="T9390" s="4" t="str">
        <f t="shared" si="5"/>
        <v>Cookie</v>
      </c>
      <c r="U9390" s="4" t="str">
        <f t="shared" si="6"/>
        <v>In-store</v>
      </c>
      <c r="V9390" s="4" t="str">
        <f t="shared" si="7"/>
        <v>Cash</v>
      </c>
      <c r="W9390" s="4">
        <f t="shared" ref="W9390:Y9390" si="9397">IF(OR(J9390 = "ERROR", J9390 = ""), "UNKNOWN", J9390)</f>
        <v>2</v>
      </c>
      <c r="X9390" s="4">
        <f t="shared" si="9397"/>
        <v>1</v>
      </c>
      <c r="Y9390" s="4">
        <f t="shared" si="9397"/>
        <v>2</v>
      </c>
      <c r="Z9390" s="5">
        <f t="shared" si="9"/>
        <v>45005</v>
      </c>
    </row>
    <row r="9391">
      <c r="A9391" s="1" t="s">
        <v>9428</v>
      </c>
      <c r="B9391" s="1" t="s">
        <v>55</v>
      </c>
      <c r="C9391" s="1">
        <v>1.0</v>
      </c>
      <c r="D9391" s="1" t="s">
        <v>25</v>
      </c>
      <c r="E9391" s="1">
        <v>3.0</v>
      </c>
      <c r="G9391" s="1" t="s">
        <v>25</v>
      </c>
      <c r="H9391" s="2">
        <v>44960.0</v>
      </c>
      <c r="J9391" s="3">
        <f t="shared" si="2"/>
        <v>1</v>
      </c>
      <c r="K9391" s="4">
        <f t="shared" si="3"/>
        <v>3</v>
      </c>
      <c r="L9391" s="4">
        <f t="shared" si="4"/>
        <v>3</v>
      </c>
      <c r="S9391" s="1" t="s">
        <v>9428</v>
      </c>
      <c r="T9391" s="4" t="str">
        <f t="shared" si="5"/>
        <v>Juice</v>
      </c>
      <c r="U9391" s="4" t="str">
        <f t="shared" si="6"/>
        <v>UNKNOWN</v>
      </c>
      <c r="V9391" s="4" t="str">
        <f t="shared" si="7"/>
        <v>UNKNOWN</v>
      </c>
      <c r="W9391" s="4">
        <f t="shared" ref="W9391:Y9391" si="9398">IF(OR(J9391 = "ERROR", J9391 = ""), "UNKNOWN", J9391)</f>
        <v>1</v>
      </c>
      <c r="X9391" s="4">
        <f t="shared" si="9398"/>
        <v>3</v>
      </c>
      <c r="Y9391" s="4">
        <f t="shared" si="9398"/>
        <v>3</v>
      </c>
      <c r="Z9391" s="5">
        <f t="shared" si="9"/>
        <v>44960</v>
      </c>
    </row>
    <row r="9392">
      <c r="A9392" s="1" t="s">
        <v>9429</v>
      </c>
      <c r="C9392" s="1">
        <v>4.0</v>
      </c>
      <c r="D9392" s="1">
        <v>5.0</v>
      </c>
      <c r="E9392" s="1">
        <v>20.0</v>
      </c>
      <c r="F9392" s="1" t="s">
        <v>28</v>
      </c>
      <c r="G9392" s="1" t="s">
        <v>24</v>
      </c>
      <c r="H9392" s="2">
        <v>45039.0</v>
      </c>
      <c r="J9392" s="3">
        <f t="shared" si="2"/>
        <v>4</v>
      </c>
      <c r="K9392" s="4">
        <f t="shared" si="3"/>
        <v>5</v>
      </c>
      <c r="L9392" s="4">
        <f t="shared" si="4"/>
        <v>20</v>
      </c>
      <c r="S9392" s="1" t="s">
        <v>9429</v>
      </c>
      <c r="T9392" s="4" t="str">
        <f t="shared" si="5"/>
        <v>UNKNOWN</v>
      </c>
      <c r="U9392" s="4" t="str">
        <f t="shared" si="6"/>
        <v>Takeaway</v>
      </c>
      <c r="V9392" s="4" t="str">
        <f t="shared" si="7"/>
        <v>Cash</v>
      </c>
      <c r="W9392" s="4">
        <f t="shared" ref="W9392:Y9392" si="9399">IF(OR(J9392 = "ERROR", J9392 = ""), "UNKNOWN", J9392)</f>
        <v>4</v>
      </c>
      <c r="X9392" s="4">
        <f t="shared" si="9399"/>
        <v>5</v>
      </c>
      <c r="Y9392" s="4">
        <f t="shared" si="9399"/>
        <v>20</v>
      </c>
      <c r="Z9392" s="5">
        <f t="shared" si="9"/>
        <v>45039</v>
      </c>
    </row>
    <row r="9393">
      <c r="A9393" s="1" t="s">
        <v>9430</v>
      </c>
      <c r="B9393" s="1" t="s">
        <v>55</v>
      </c>
      <c r="C9393" s="1">
        <v>4.0</v>
      </c>
      <c r="D9393" s="1">
        <v>3.0</v>
      </c>
      <c r="E9393" s="1">
        <v>12.0</v>
      </c>
      <c r="H9393" s="2">
        <v>45207.0</v>
      </c>
      <c r="J9393" s="3">
        <f t="shared" si="2"/>
        <v>4</v>
      </c>
      <c r="K9393" s="4">
        <f t="shared" si="3"/>
        <v>3</v>
      </c>
      <c r="L9393" s="4">
        <f t="shared" si="4"/>
        <v>12</v>
      </c>
      <c r="S9393" s="1" t="s">
        <v>9430</v>
      </c>
      <c r="T9393" s="4" t="str">
        <f t="shared" si="5"/>
        <v>Juice</v>
      </c>
      <c r="U9393" s="4" t="str">
        <f t="shared" si="6"/>
        <v>UNKNOWN</v>
      </c>
      <c r="V9393" s="4" t="str">
        <f t="shared" si="7"/>
        <v>UNKNOWN</v>
      </c>
      <c r="W9393" s="4">
        <f t="shared" ref="W9393:Y9393" si="9400">IF(OR(J9393 = "ERROR", J9393 = ""), "UNKNOWN", J9393)</f>
        <v>4</v>
      </c>
      <c r="X9393" s="4">
        <f t="shared" si="9400"/>
        <v>3</v>
      </c>
      <c r="Y9393" s="4">
        <f t="shared" si="9400"/>
        <v>12</v>
      </c>
      <c r="Z9393" s="5">
        <f t="shared" si="9"/>
        <v>45207</v>
      </c>
    </row>
    <row r="9394">
      <c r="A9394" s="1" t="s">
        <v>9431</v>
      </c>
      <c r="C9394" s="1">
        <v>3.0</v>
      </c>
      <c r="D9394" s="1">
        <v>3.0</v>
      </c>
      <c r="E9394" s="1">
        <v>9.0</v>
      </c>
      <c r="F9394" s="1" t="s">
        <v>28</v>
      </c>
      <c r="G9394" s="1" t="s">
        <v>24</v>
      </c>
      <c r="H9394" s="6">
        <v>45289.0</v>
      </c>
      <c r="J9394" s="3">
        <f t="shared" si="2"/>
        <v>3</v>
      </c>
      <c r="K9394" s="4">
        <f t="shared" si="3"/>
        <v>3</v>
      </c>
      <c r="L9394" s="4">
        <f t="shared" si="4"/>
        <v>9</v>
      </c>
      <c r="S9394" s="1" t="s">
        <v>9431</v>
      </c>
      <c r="T9394" s="4" t="str">
        <f t="shared" si="5"/>
        <v>UNKNOWN</v>
      </c>
      <c r="U9394" s="4" t="str">
        <f t="shared" si="6"/>
        <v>Takeaway</v>
      </c>
      <c r="V9394" s="4" t="str">
        <f t="shared" si="7"/>
        <v>Cash</v>
      </c>
      <c r="W9394" s="4">
        <f t="shared" ref="W9394:Y9394" si="9401">IF(OR(J9394 = "ERROR", J9394 = ""), "UNKNOWN", J9394)</f>
        <v>3</v>
      </c>
      <c r="X9394" s="4">
        <f t="shared" si="9401"/>
        <v>3</v>
      </c>
      <c r="Y9394" s="4">
        <f t="shared" si="9401"/>
        <v>9</v>
      </c>
      <c r="Z9394" s="7">
        <f t="shared" si="9"/>
        <v>45289</v>
      </c>
    </row>
    <row r="9395">
      <c r="A9395" s="1" t="s">
        <v>9432</v>
      </c>
      <c r="B9395" s="1" t="s">
        <v>22</v>
      </c>
      <c r="C9395" s="1">
        <v>5.0</v>
      </c>
      <c r="D9395" s="1">
        <v>2.0</v>
      </c>
      <c r="E9395" s="1">
        <v>10.0</v>
      </c>
      <c r="F9395" s="1" t="s">
        <v>23</v>
      </c>
      <c r="H9395" s="2">
        <v>45014.0</v>
      </c>
      <c r="J9395" s="3">
        <f t="shared" si="2"/>
        <v>5</v>
      </c>
      <c r="K9395" s="4">
        <f t="shared" si="3"/>
        <v>2</v>
      </c>
      <c r="L9395" s="4">
        <f t="shared" si="4"/>
        <v>10</v>
      </c>
      <c r="S9395" s="1" t="s">
        <v>9432</v>
      </c>
      <c r="T9395" s="4" t="str">
        <f t="shared" si="5"/>
        <v>Coffee</v>
      </c>
      <c r="U9395" s="4" t="str">
        <f t="shared" si="6"/>
        <v>UNKNOWN</v>
      </c>
      <c r="V9395" s="4" t="str">
        <f t="shared" si="7"/>
        <v>Credit Card</v>
      </c>
      <c r="W9395" s="4">
        <f t="shared" ref="W9395:Y9395" si="9402">IF(OR(J9395 = "ERROR", J9395 = ""), "UNKNOWN", J9395)</f>
        <v>5</v>
      </c>
      <c r="X9395" s="4">
        <f t="shared" si="9402"/>
        <v>2</v>
      </c>
      <c r="Y9395" s="4">
        <f t="shared" si="9402"/>
        <v>10</v>
      </c>
      <c r="Z9395" s="5">
        <f t="shared" si="9"/>
        <v>45014</v>
      </c>
    </row>
    <row r="9396">
      <c r="A9396" s="1" t="s">
        <v>9433</v>
      </c>
      <c r="B9396" s="1" t="s">
        <v>32</v>
      </c>
      <c r="C9396" s="1">
        <v>5.0</v>
      </c>
      <c r="D9396" s="1">
        <v>1.0</v>
      </c>
      <c r="E9396" s="1">
        <v>5.0</v>
      </c>
      <c r="G9396" s="1" t="s">
        <v>29</v>
      </c>
      <c r="H9396" s="6">
        <v>45291.0</v>
      </c>
      <c r="J9396" s="3">
        <f t="shared" si="2"/>
        <v>5</v>
      </c>
      <c r="K9396" s="4">
        <f t="shared" si="3"/>
        <v>1</v>
      </c>
      <c r="L9396" s="4">
        <f t="shared" si="4"/>
        <v>5</v>
      </c>
      <c r="S9396" s="1" t="s">
        <v>9433</v>
      </c>
      <c r="T9396" s="4" t="str">
        <f t="shared" si="5"/>
        <v>Cookie</v>
      </c>
      <c r="U9396" s="4" t="str">
        <f t="shared" si="6"/>
        <v>In-store</v>
      </c>
      <c r="V9396" s="4" t="str">
        <f t="shared" si="7"/>
        <v>UNKNOWN</v>
      </c>
      <c r="W9396" s="4">
        <f t="shared" ref="W9396:Y9396" si="9403">IF(OR(J9396 = "ERROR", J9396 = ""), "UNKNOWN", J9396)</f>
        <v>5</v>
      </c>
      <c r="X9396" s="4">
        <f t="shared" si="9403"/>
        <v>1</v>
      </c>
      <c r="Y9396" s="4">
        <f t="shared" si="9403"/>
        <v>5</v>
      </c>
      <c r="Z9396" s="7">
        <f t="shared" si="9"/>
        <v>45291</v>
      </c>
    </row>
    <row r="9397">
      <c r="A9397" s="1" t="s">
        <v>9434</v>
      </c>
      <c r="B9397" s="1" t="s">
        <v>36</v>
      </c>
      <c r="C9397" s="1">
        <v>2.0</v>
      </c>
      <c r="D9397" s="1">
        <v>5.0</v>
      </c>
      <c r="E9397" s="1">
        <v>10.0</v>
      </c>
      <c r="F9397" s="1" t="s">
        <v>23</v>
      </c>
      <c r="G9397" s="1" t="s">
        <v>29</v>
      </c>
      <c r="H9397" s="2">
        <v>45036.0</v>
      </c>
      <c r="J9397" s="3">
        <f t="shared" si="2"/>
        <v>2</v>
      </c>
      <c r="K9397" s="4">
        <f t="shared" si="3"/>
        <v>5</v>
      </c>
      <c r="L9397" s="4">
        <f t="shared" si="4"/>
        <v>10</v>
      </c>
      <c r="S9397" s="1" t="s">
        <v>9434</v>
      </c>
      <c r="T9397" s="4" t="str">
        <f t="shared" si="5"/>
        <v>Salad</v>
      </c>
      <c r="U9397" s="4" t="str">
        <f t="shared" si="6"/>
        <v>In-store</v>
      </c>
      <c r="V9397" s="4" t="str">
        <f t="shared" si="7"/>
        <v>Credit Card</v>
      </c>
      <c r="W9397" s="4">
        <f t="shared" ref="W9397:Y9397" si="9404">IF(OR(J9397 = "ERROR", J9397 = ""), "UNKNOWN", J9397)</f>
        <v>2</v>
      </c>
      <c r="X9397" s="4">
        <f t="shared" si="9404"/>
        <v>5</v>
      </c>
      <c r="Y9397" s="4">
        <f t="shared" si="9404"/>
        <v>10</v>
      </c>
      <c r="Z9397" s="5">
        <f t="shared" si="9"/>
        <v>45036</v>
      </c>
    </row>
    <row r="9398">
      <c r="A9398" s="1" t="s">
        <v>9435</v>
      </c>
      <c r="B9398" s="1" t="s">
        <v>44</v>
      </c>
      <c r="C9398" s="1">
        <v>2.0</v>
      </c>
      <c r="D9398" s="1">
        <v>4.0</v>
      </c>
      <c r="E9398" s="1">
        <v>8.0</v>
      </c>
      <c r="F9398" s="1" t="s">
        <v>28</v>
      </c>
      <c r="G9398" s="1" t="s">
        <v>25</v>
      </c>
      <c r="H9398" s="6">
        <v>45250.0</v>
      </c>
      <c r="J9398" s="3">
        <f t="shared" si="2"/>
        <v>2</v>
      </c>
      <c r="K9398" s="4">
        <f t="shared" si="3"/>
        <v>4</v>
      </c>
      <c r="L9398" s="4">
        <f t="shared" si="4"/>
        <v>8</v>
      </c>
      <c r="S9398" s="1" t="s">
        <v>9435</v>
      </c>
      <c r="T9398" s="4" t="str">
        <f t="shared" si="5"/>
        <v>Sandwich</v>
      </c>
      <c r="U9398" s="4" t="str">
        <f t="shared" si="6"/>
        <v>UNKNOWN</v>
      </c>
      <c r="V9398" s="4" t="str">
        <f t="shared" si="7"/>
        <v>Cash</v>
      </c>
      <c r="W9398" s="4">
        <f t="shared" ref="W9398:Y9398" si="9405">IF(OR(J9398 = "ERROR", J9398 = ""), "UNKNOWN", J9398)</f>
        <v>2</v>
      </c>
      <c r="X9398" s="4">
        <f t="shared" si="9405"/>
        <v>4</v>
      </c>
      <c r="Y9398" s="4">
        <f t="shared" si="9405"/>
        <v>8</v>
      </c>
      <c r="Z9398" s="7">
        <f t="shared" si="9"/>
        <v>45250</v>
      </c>
    </row>
    <row r="9399">
      <c r="A9399" s="1" t="s">
        <v>9436</v>
      </c>
      <c r="B9399" s="1" t="s">
        <v>36</v>
      </c>
      <c r="C9399" s="1">
        <v>3.0</v>
      </c>
      <c r="D9399" s="1">
        <v>5.0</v>
      </c>
      <c r="E9399" s="1">
        <v>15.0</v>
      </c>
      <c r="F9399" s="1" t="s">
        <v>28</v>
      </c>
      <c r="G9399" s="1" t="s">
        <v>29</v>
      </c>
      <c r="H9399" s="2">
        <v>44989.0</v>
      </c>
      <c r="J9399" s="3">
        <f t="shared" si="2"/>
        <v>3</v>
      </c>
      <c r="K9399" s="4">
        <f t="shared" si="3"/>
        <v>5</v>
      </c>
      <c r="L9399" s="4">
        <f t="shared" si="4"/>
        <v>15</v>
      </c>
      <c r="S9399" s="1" t="s">
        <v>9436</v>
      </c>
      <c r="T9399" s="4" t="str">
        <f t="shared" si="5"/>
        <v>Salad</v>
      </c>
      <c r="U9399" s="4" t="str">
        <f t="shared" si="6"/>
        <v>In-store</v>
      </c>
      <c r="V9399" s="4" t="str">
        <f t="shared" si="7"/>
        <v>Cash</v>
      </c>
      <c r="W9399" s="4">
        <f t="shared" ref="W9399:Y9399" si="9406">IF(OR(J9399 = "ERROR", J9399 = ""), "UNKNOWN", J9399)</f>
        <v>3</v>
      </c>
      <c r="X9399" s="4">
        <f t="shared" si="9406"/>
        <v>5</v>
      </c>
      <c r="Y9399" s="4">
        <f t="shared" si="9406"/>
        <v>15</v>
      </c>
      <c r="Z9399" s="5">
        <f t="shared" si="9"/>
        <v>44989</v>
      </c>
    </row>
    <row r="9400">
      <c r="A9400" s="1" t="s">
        <v>9437</v>
      </c>
      <c r="B9400" s="1" t="s">
        <v>44</v>
      </c>
      <c r="C9400" s="1">
        <v>5.0</v>
      </c>
      <c r="D9400" s="1">
        <v>4.0</v>
      </c>
      <c r="E9400" s="1">
        <v>20.0</v>
      </c>
      <c r="F9400" s="1" t="s">
        <v>39</v>
      </c>
      <c r="G9400" s="1" t="s">
        <v>24</v>
      </c>
      <c r="H9400" s="2">
        <v>45041.0</v>
      </c>
      <c r="J9400" s="3">
        <f t="shared" si="2"/>
        <v>5</v>
      </c>
      <c r="K9400" s="4">
        <f t="shared" si="3"/>
        <v>4</v>
      </c>
      <c r="L9400" s="4">
        <f t="shared" si="4"/>
        <v>20</v>
      </c>
      <c r="S9400" s="1" t="s">
        <v>9437</v>
      </c>
      <c r="T9400" s="4" t="str">
        <f t="shared" si="5"/>
        <v>Sandwich</v>
      </c>
      <c r="U9400" s="4" t="str">
        <f t="shared" si="6"/>
        <v>Takeaway</v>
      </c>
      <c r="V9400" s="4" t="str">
        <f t="shared" si="7"/>
        <v>Digital Wallet</v>
      </c>
      <c r="W9400" s="4">
        <f t="shared" ref="W9400:Y9400" si="9407">IF(OR(J9400 = "ERROR", J9400 = ""), "UNKNOWN", J9400)</f>
        <v>5</v>
      </c>
      <c r="X9400" s="4">
        <f t="shared" si="9407"/>
        <v>4</v>
      </c>
      <c r="Y9400" s="4">
        <f t="shared" si="9407"/>
        <v>20</v>
      </c>
      <c r="Z9400" s="5">
        <f t="shared" si="9"/>
        <v>45041</v>
      </c>
    </row>
    <row r="9401">
      <c r="A9401" s="1" t="s">
        <v>9438</v>
      </c>
      <c r="B9401" s="1" t="s">
        <v>22</v>
      </c>
      <c r="C9401" s="1">
        <v>5.0</v>
      </c>
      <c r="D9401" s="1">
        <v>2.0</v>
      </c>
      <c r="E9401" s="1">
        <v>10.0</v>
      </c>
      <c r="F9401" s="1" t="s">
        <v>28</v>
      </c>
      <c r="G9401" s="1" t="s">
        <v>29</v>
      </c>
      <c r="H9401" s="2">
        <v>45017.0</v>
      </c>
      <c r="J9401" s="3">
        <f t="shared" si="2"/>
        <v>5</v>
      </c>
      <c r="K9401" s="4">
        <f t="shared" si="3"/>
        <v>2</v>
      </c>
      <c r="L9401" s="4">
        <f t="shared" si="4"/>
        <v>10</v>
      </c>
      <c r="S9401" s="1" t="s">
        <v>9438</v>
      </c>
      <c r="T9401" s="4" t="str">
        <f t="shared" si="5"/>
        <v>Coffee</v>
      </c>
      <c r="U9401" s="4" t="str">
        <f t="shared" si="6"/>
        <v>In-store</v>
      </c>
      <c r="V9401" s="4" t="str">
        <f t="shared" si="7"/>
        <v>Cash</v>
      </c>
      <c r="W9401" s="4">
        <f t="shared" ref="W9401:Y9401" si="9408">IF(OR(J9401 = "ERROR", J9401 = ""), "UNKNOWN", J9401)</f>
        <v>5</v>
      </c>
      <c r="X9401" s="4">
        <f t="shared" si="9408"/>
        <v>2</v>
      </c>
      <c r="Y9401" s="4">
        <f t="shared" si="9408"/>
        <v>10</v>
      </c>
      <c r="Z9401" s="5">
        <f t="shared" si="9"/>
        <v>45017</v>
      </c>
    </row>
    <row r="9402">
      <c r="A9402" s="1" t="s">
        <v>9439</v>
      </c>
      <c r="B9402" s="1" t="s">
        <v>41</v>
      </c>
      <c r="C9402" s="1">
        <v>3.0</v>
      </c>
      <c r="D9402" s="1">
        <v>4.0</v>
      </c>
      <c r="E9402" s="1" t="s">
        <v>25</v>
      </c>
      <c r="F9402" s="1" t="s">
        <v>25</v>
      </c>
      <c r="H9402" s="2">
        <v>45204.0</v>
      </c>
      <c r="J9402" s="3">
        <f t="shared" si="2"/>
        <v>3</v>
      </c>
      <c r="K9402" s="4">
        <f t="shared" si="3"/>
        <v>4</v>
      </c>
      <c r="L9402" s="4">
        <f t="shared" si="4"/>
        <v>12</v>
      </c>
      <c r="S9402" s="1" t="s">
        <v>9439</v>
      </c>
      <c r="T9402" s="4" t="str">
        <f t="shared" si="5"/>
        <v>Smoothie</v>
      </c>
      <c r="U9402" s="4" t="str">
        <f t="shared" si="6"/>
        <v>UNKNOWN</v>
      </c>
      <c r="V9402" s="4" t="str">
        <f t="shared" si="7"/>
        <v>UNKNOWN</v>
      </c>
      <c r="W9402" s="4">
        <f t="shared" ref="W9402:Y9402" si="9409">IF(OR(J9402 = "ERROR", J9402 = ""), "UNKNOWN", J9402)</f>
        <v>3</v>
      </c>
      <c r="X9402" s="4">
        <f t="shared" si="9409"/>
        <v>4</v>
      </c>
      <c r="Y9402" s="4">
        <f t="shared" si="9409"/>
        <v>12</v>
      </c>
      <c r="Z9402" s="5">
        <f t="shared" si="9"/>
        <v>45204</v>
      </c>
    </row>
    <row r="9403">
      <c r="A9403" s="1" t="s">
        <v>9440</v>
      </c>
      <c r="B9403" s="1" t="s">
        <v>81</v>
      </c>
      <c r="C9403" s="1">
        <v>3.0</v>
      </c>
      <c r="D9403" s="1">
        <v>1.5</v>
      </c>
      <c r="E9403" s="1">
        <v>4.5</v>
      </c>
      <c r="H9403" s="6">
        <v>45289.0</v>
      </c>
      <c r="J9403" s="3">
        <f t="shared" si="2"/>
        <v>3</v>
      </c>
      <c r="K9403" s="4">
        <f t="shared" si="3"/>
        <v>1.5</v>
      </c>
      <c r="L9403" s="4">
        <f t="shared" si="4"/>
        <v>4.5</v>
      </c>
      <c r="S9403" s="1" t="s">
        <v>9440</v>
      </c>
      <c r="T9403" s="4" t="str">
        <f t="shared" si="5"/>
        <v>Tea</v>
      </c>
      <c r="U9403" s="4" t="str">
        <f t="shared" si="6"/>
        <v>UNKNOWN</v>
      </c>
      <c r="V9403" s="4" t="str">
        <f t="shared" si="7"/>
        <v>UNKNOWN</v>
      </c>
      <c r="W9403" s="4">
        <f t="shared" ref="W9403:Y9403" si="9410">IF(OR(J9403 = "ERROR", J9403 = ""), "UNKNOWN", J9403)</f>
        <v>3</v>
      </c>
      <c r="X9403" s="4">
        <f t="shared" si="9410"/>
        <v>1.5</v>
      </c>
      <c r="Y9403" s="4">
        <f t="shared" si="9410"/>
        <v>4.5</v>
      </c>
      <c r="Z9403" s="7">
        <f t="shared" si="9"/>
        <v>45289</v>
      </c>
    </row>
    <row r="9404">
      <c r="A9404" s="1" t="s">
        <v>9441</v>
      </c>
      <c r="B9404" s="1" t="s">
        <v>27</v>
      </c>
      <c r="C9404" s="1">
        <v>5.0</v>
      </c>
      <c r="D9404" s="1">
        <v>3.0</v>
      </c>
      <c r="E9404" s="1">
        <v>15.0</v>
      </c>
      <c r="F9404" s="1" t="s">
        <v>39</v>
      </c>
      <c r="G9404" s="1" t="s">
        <v>30</v>
      </c>
      <c r="H9404" s="6">
        <v>45244.0</v>
      </c>
      <c r="J9404" s="3">
        <f t="shared" si="2"/>
        <v>5</v>
      </c>
      <c r="K9404" s="4">
        <f t="shared" si="3"/>
        <v>3</v>
      </c>
      <c r="L9404" s="4">
        <f t="shared" si="4"/>
        <v>15</v>
      </c>
      <c r="S9404" s="1" t="s">
        <v>9441</v>
      </c>
      <c r="T9404" s="4" t="str">
        <f t="shared" si="5"/>
        <v>Cake</v>
      </c>
      <c r="U9404" s="4" t="str">
        <f t="shared" si="6"/>
        <v>UNKNOWN</v>
      </c>
      <c r="V9404" s="4" t="str">
        <f t="shared" si="7"/>
        <v>Digital Wallet</v>
      </c>
      <c r="W9404" s="4">
        <f t="shared" ref="W9404:Y9404" si="9411">IF(OR(J9404 = "ERROR", J9404 = ""), "UNKNOWN", J9404)</f>
        <v>5</v>
      </c>
      <c r="X9404" s="4">
        <f t="shared" si="9411"/>
        <v>3</v>
      </c>
      <c r="Y9404" s="4">
        <f t="shared" si="9411"/>
        <v>15</v>
      </c>
      <c r="Z9404" s="7">
        <f t="shared" si="9"/>
        <v>45244</v>
      </c>
    </row>
    <row r="9405">
      <c r="A9405" s="1" t="s">
        <v>9442</v>
      </c>
      <c r="B9405" s="1" t="s">
        <v>27</v>
      </c>
      <c r="C9405" s="1">
        <v>5.0</v>
      </c>
      <c r="D9405" s="1">
        <v>3.0</v>
      </c>
      <c r="E9405" s="1">
        <v>15.0</v>
      </c>
      <c r="F9405" s="1" t="s">
        <v>28</v>
      </c>
      <c r="G9405" s="1" t="s">
        <v>24</v>
      </c>
      <c r="H9405" s="2">
        <v>45033.0</v>
      </c>
      <c r="J9405" s="3">
        <f t="shared" si="2"/>
        <v>5</v>
      </c>
      <c r="K9405" s="4">
        <f t="shared" si="3"/>
        <v>3</v>
      </c>
      <c r="L9405" s="4">
        <f t="shared" si="4"/>
        <v>15</v>
      </c>
      <c r="S9405" s="1" t="s">
        <v>9442</v>
      </c>
      <c r="T9405" s="4" t="str">
        <f t="shared" si="5"/>
        <v>Cake</v>
      </c>
      <c r="U9405" s="4" t="str">
        <f t="shared" si="6"/>
        <v>Takeaway</v>
      </c>
      <c r="V9405" s="4" t="str">
        <f t="shared" si="7"/>
        <v>Cash</v>
      </c>
      <c r="W9405" s="4">
        <f t="shared" ref="W9405:Y9405" si="9412">IF(OR(J9405 = "ERROR", J9405 = ""), "UNKNOWN", J9405)</f>
        <v>5</v>
      </c>
      <c r="X9405" s="4">
        <f t="shared" si="9412"/>
        <v>3</v>
      </c>
      <c r="Y9405" s="4">
        <f t="shared" si="9412"/>
        <v>15</v>
      </c>
      <c r="Z9405" s="5">
        <f t="shared" si="9"/>
        <v>45033</v>
      </c>
    </row>
    <row r="9406">
      <c r="A9406" s="1" t="s">
        <v>9443</v>
      </c>
      <c r="B9406" s="1" t="s">
        <v>44</v>
      </c>
      <c r="C9406" s="1">
        <v>5.0</v>
      </c>
      <c r="D9406" s="1">
        <v>4.0</v>
      </c>
      <c r="E9406" s="1">
        <v>20.0</v>
      </c>
      <c r="F9406" s="1" t="s">
        <v>39</v>
      </c>
      <c r="G9406" s="1" t="s">
        <v>24</v>
      </c>
      <c r="H9406" s="1" t="s">
        <v>25</v>
      </c>
      <c r="J9406" s="3">
        <f t="shared" si="2"/>
        <v>5</v>
      </c>
      <c r="K9406" s="4">
        <f t="shared" si="3"/>
        <v>4</v>
      </c>
      <c r="L9406" s="4">
        <f t="shared" si="4"/>
        <v>20</v>
      </c>
      <c r="S9406" s="1" t="s">
        <v>9443</v>
      </c>
      <c r="T9406" s="4" t="str">
        <f t="shared" si="5"/>
        <v>Sandwich</v>
      </c>
      <c r="U9406" s="4" t="str">
        <f t="shared" si="6"/>
        <v>Takeaway</v>
      </c>
      <c r="V9406" s="4" t="str">
        <f t="shared" si="7"/>
        <v>Digital Wallet</v>
      </c>
      <c r="W9406" s="4">
        <f t="shared" ref="W9406:Y9406" si="9413">IF(OR(J9406 = "ERROR", J9406 = ""), "UNKNOWN", J9406)</f>
        <v>5</v>
      </c>
      <c r="X9406" s="4">
        <f t="shared" si="9413"/>
        <v>4</v>
      </c>
      <c r="Y9406" s="4">
        <f t="shared" si="9413"/>
        <v>20</v>
      </c>
      <c r="Z9406" s="4" t="str">
        <f t="shared" si="9"/>
        <v>UNKNOWN</v>
      </c>
    </row>
    <row r="9407">
      <c r="A9407" s="1" t="s">
        <v>9444</v>
      </c>
      <c r="B9407" s="1" t="s">
        <v>55</v>
      </c>
      <c r="C9407" s="1">
        <v>2.0</v>
      </c>
      <c r="D9407" s="1">
        <v>3.0</v>
      </c>
      <c r="E9407" s="1">
        <v>6.0</v>
      </c>
      <c r="F9407" s="1" t="s">
        <v>39</v>
      </c>
      <c r="G9407" s="1" t="s">
        <v>29</v>
      </c>
      <c r="H9407" s="2">
        <v>45198.0</v>
      </c>
      <c r="J9407" s="3">
        <f t="shared" si="2"/>
        <v>2</v>
      </c>
      <c r="K9407" s="4">
        <f t="shared" si="3"/>
        <v>3</v>
      </c>
      <c r="L9407" s="4">
        <f t="shared" si="4"/>
        <v>6</v>
      </c>
      <c r="S9407" s="1" t="s">
        <v>9444</v>
      </c>
      <c r="T9407" s="4" t="str">
        <f t="shared" si="5"/>
        <v>Juice</v>
      </c>
      <c r="U9407" s="4" t="str">
        <f t="shared" si="6"/>
        <v>In-store</v>
      </c>
      <c r="V9407" s="4" t="str">
        <f t="shared" si="7"/>
        <v>Digital Wallet</v>
      </c>
      <c r="W9407" s="4">
        <f t="shared" ref="W9407:Y9407" si="9414">IF(OR(J9407 = "ERROR", J9407 = ""), "UNKNOWN", J9407)</f>
        <v>2</v>
      </c>
      <c r="X9407" s="4">
        <f t="shared" si="9414"/>
        <v>3</v>
      </c>
      <c r="Y9407" s="4">
        <f t="shared" si="9414"/>
        <v>6</v>
      </c>
      <c r="Z9407" s="5">
        <f t="shared" si="9"/>
        <v>45198</v>
      </c>
    </row>
    <row r="9408">
      <c r="A9408" s="1" t="s">
        <v>9445</v>
      </c>
      <c r="B9408" s="1" t="s">
        <v>27</v>
      </c>
      <c r="C9408" s="1">
        <v>3.0</v>
      </c>
      <c r="D9408" s="1">
        <v>3.0</v>
      </c>
      <c r="E9408" s="1">
        <v>9.0</v>
      </c>
      <c r="F9408" s="1" t="s">
        <v>25</v>
      </c>
      <c r="G9408" s="1" t="s">
        <v>24</v>
      </c>
      <c r="H9408" s="6">
        <v>45274.0</v>
      </c>
      <c r="J9408" s="3">
        <f t="shared" si="2"/>
        <v>3</v>
      </c>
      <c r="K9408" s="4">
        <f t="shared" si="3"/>
        <v>3</v>
      </c>
      <c r="L9408" s="4">
        <f t="shared" si="4"/>
        <v>9</v>
      </c>
      <c r="S9408" s="1" t="s">
        <v>9445</v>
      </c>
      <c r="T9408" s="4" t="str">
        <f t="shared" si="5"/>
        <v>Cake</v>
      </c>
      <c r="U9408" s="4" t="str">
        <f t="shared" si="6"/>
        <v>Takeaway</v>
      </c>
      <c r="V9408" s="4" t="str">
        <f t="shared" si="7"/>
        <v>UNKNOWN</v>
      </c>
      <c r="W9408" s="4">
        <f t="shared" ref="W9408:Y9408" si="9415">IF(OR(J9408 = "ERROR", J9408 = ""), "UNKNOWN", J9408)</f>
        <v>3</v>
      </c>
      <c r="X9408" s="4">
        <f t="shared" si="9415"/>
        <v>3</v>
      </c>
      <c r="Y9408" s="4">
        <f t="shared" si="9415"/>
        <v>9</v>
      </c>
      <c r="Z9408" s="7">
        <f t="shared" si="9"/>
        <v>45274</v>
      </c>
    </row>
    <row r="9409">
      <c r="A9409" s="1" t="s">
        <v>9446</v>
      </c>
      <c r="B9409" s="1" t="s">
        <v>44</v>
      </c>
      <c r="C9409" s="1">
        <v>1.0</v>
      </c>
      <c r="D9409" s="1">
        <v>4.0</v>
      </c>
      <c r="E9409" s="1">
        <v>4.0</v>
      </c>
      <c r="F9409" s="1" t="s">
        <v>28</v>
      </c>
      <c r="H9409" s="2">
        <v>44946.0</v>
      </c>
      <c r="J9409" s="3">
        <f t="shared" si="2"/>
        <v>1</v>
      </c>
      <c r="K9409" s="4">
        <f t="shared" si="3"/>
        <v>4</v>
      </c>
      <c r="L9409" s="4">
        <f t="shared" si="4"/>
        <v>4</v>
      </c>
      <c r="S9409" s="1" t="s">
        <v>9446</v>
      </c>
      <c r="T9409" s="4" t="str">
        <f t="shared" si="5"/>
        <v>Sandwich</v>
      </c>
      <c r="U9409" s="4" t="str">
        <f t="shared" si="6"/>
        <v>UNKNOWN</v>
      </c>
      <c r="V9409" s="4" t="str">
        <f t="shared" si="7"/>
        <v>Cash</v>
      </c>
      <c r="W9409" s="4">
        <f t="shared" ref="W9409:Y9409" si="9416">IF(OR(J9409 = "ERROR", J9409 = ""), "UNKNOWN", J9409)</f>
        <v>1</v>
      </c>
      <c r="X9409" s="4">
        <f t="shared" si="9416"/>
        <v>4</v>
      </c>
      <c r="Y9409" s="4">
        <f t="shared" si="9416"/>
        <v>4</v>
      </c>
      <c r="Z9409" s="5">
        <f t="shared" si="9"/>
        <v>44946</v>
      </c>
    </row>
    <row r="9410">
      <c r="A9410" s="1" t="s">
        <v>9447</v>
      </c>
      <c r="B9410" s="1" t="s">
        <v>55</v>
      </c>
      <c r="C9410" s="1">
        <v>3.0</v>
      </c>
      <c r="D9410" s="1">
        <v>3.0</v>
      </c>
      <c r="E9410" s="1">
        <v>9.0</v>
      </c>
      <c r="F9410" s="1" t="s">
        <v>28</v>
      </c>
      <c r="G9410" s="1" t="s">
        <v>29</v>
      </c>
      <c r="H9410" s="2">
        <v>45116.0</v>
      </c>
      <c r="J9410" s="3">
        <f t="shared" si="2"/>
        <v>3</v>
      </c>
      <c r="K9410" s="4">
        <f t="shared" si="3"/>
        <v>3</v>
      </c>
      <c r="L9410" s="4">
        <f t="shared" si="4"/>
        <v>9</v>
      </c>
      <c r="S9410" s="1" t="s">
        <v>9447</v>
      </c>
      <c r="T9410" s="4" t="str">
        <f t="shared" si="5"/>
        <v>Juice</v>
      </c>
      <c r="U9410" s="4" t="str">
        <f t="shared" si="6"/>
        <v>In-store</v>
      </c>
      <c r="V9410" s="4" t="str">
        <f t="shared" si="7"/>
        <v>Cash</v>
      </c>
      <c r="W9410" s="4">
        <f t="shared" ref="W9410:Y9410" si="9417">IF(OR(J9410 = "ERROR", J9410 = ""), "UNKNOWN", J9410)</f>
        <v>3</v>
      </c>
      <c r="X9410" s="4">
        <f t="shared" si="9417"/>
        <v>3</v>
      </c>
      <c r="Y9410" s="4">
        <f t="shared" si="9417"/>
        <v>9</v>
      </c>
      <c r="Z9410" s="5">
        <f t="shared" si="9"/>
        <v>45116</v>
      </c>
    </row>
    <row r="9411">
      <c r="A9411" s="1" t="s">
        <v>9448</v>
      </c>
      <c r="B9411" s="1" t="s">
        <v>41</v>
      </c>
      <c r="C9411" s="1">
        <v>5.0</v>
      </c>
      <c r="D9411" s="1">
        <v>4.0</v>
      </c>
      <c r="E9411" s="1">
        <v>20.0</v>
      </c>
      <c r="F9411" s="1" t="s">
        <v>39</v>
      </c>
      <c r="G9411" s="1" t="s">
        <v>24</v>
      </c>
      <c r="H9411" s="2">
        <v>44935.0</v>
      </c>
      <c r="J9411" s="3">
        <f t="shared" si="2"/>
        <v>5</v>
      </c>
      <c r="K9411" s="4">
        <f t="shared" si="3"/>
        <v>4</v>
      </c>
      <c r="L9411" s="4">
        <f t="shared" si="4"/>
        <v>20</v>
      </c>
      <c r="S9411" s="1" t="s">
        <v>9448</v>
      </c>
      <c r="T9411" s="4" t="str">
        <f t="shared" si="5"/>
        <v>Smoothie</v>
      </c>
      <c r="U9411" s="4" t="str">
        <f t="shared" si="6"/>
        <v>Takeaway</v>
      </c>
      <c r="V9411" s="4" t="str">
        <f t="shared" si="7"/>
        <v>Digital Wallet</v>
      </c>
      <c r="W9411" s="4">
        <f t="shared" ref="W9411:Y9411" si="9418">IF(OR(J9411 = "ERROR", J9411 = ""), "UNKNOWN", J9411)</f>
        <v>5</v>
      </c>
      <c r="X9411" s="4">
        <f t="shared" si="9418"/>
        <v>4</v>
      </c>
      <c r="Y9411" s="4">
        <f t="shared" si="9418"/>
        <v>20</v>
      </c>
      <c r="Z9411" s="5">
        <f t="shared" si="9"/>
        <v>44935</v>
      </c>
    </row>
    <row r="9412">
      <c r="A9412" s="1" t="s">
        <v>9449</v>
      </c>
      <c r="B9412" s="1" t="s">
        <v>55</v>
      </c>
      <c r="C9412" s="1">
        <v>2.0</v>
      </c>
      <c r="D9412" s="1">
        <v>3.0</v>
      </c>
      <c r="E9412" s="1">
        <v>6.0</v>
      </c>
      <c r="F9412" s="1" t="s">
        <v>28</v>
      </c>
      <c r="G9412" s="1" t="s">
        <v>29</v>
      </c>
      <c r="H9412" s="6">
        <v>45229.0</v>
      </c>
      <c r="J9412" s="3">
        <f t="shared" si="2"/>
        <v>2</v>
      </c>
      <c r="K9412" s="4">
        <f t="shared" si="3"/>
        <v>3</v>
      </c>
      <c r="L9412" s="4">
        <f t="shared" si="4"/>
        <v>6</v>
      </c>
      <c r="S9412" s="1" t="s">
        <v>9449</v>
      </c>
      <c r="T9412" s="4" t="str">
        <f t="shared" si="5"/>
        <v>Juice</v>
      </c>
      <c r="U9412" s="4" t="str">
        <f t="shared" si="6"/>
        <v>In-store</v>
      </c>
      <c r="V9412" s="4" t="str">
        <f t="shared" si="7"/>
        <v>Cash</v>
      </c>
      <c r="W9412" s="4">
        <f t="shared" ref="W9412:Y9412" si="9419">IF(OR(J9412 = "ERROR", J9412 = ""), "UNKNOWN", J9412)</f>
        <v>2</v>
      </c>
      <c r="X9412" s="4">
        <f t="shared" si="9419"/>
        <v>3</v>
      </c>
      <c r="Y9412" s="4">
        <f t="shared" si="9419"/>
        <v>6</v>
      </c>
      <c r="Z9412" s="7">
        <f t="shared" si="9"/>
        <v>45229</v>
      </c>
    </row>
    <row r="9413">
      <c r="A9413" s="1" t="s">
        <v>9450</v>
      </c>
      <c r="B9413" s="1" t="s">
        <v>55</v>
      </c>
      <c r="C9413" s="1">
        <v>4.0</v>
      </c>
      <c r="D9413" s="1">
        <v>3.0</v>
      </c>
      <c r="E9413" s="1">
        <v>12.0</v>
      </c>
      <c r="F9413" s="1" t="s">
        <v>28</v>
      </c>
      <c r="G9413" s="1" t="s">
        <v>29</v>
      </c>
      <c r="H9413" s="1" t="s">
        <v>25</v>
      </c>
      <c r="J9413" s="3">
        <f t="shared" si="2"/>
        <v>4</v>
      </c>
      <c r="K9413" s="4">
        <f t="shared" si="3"/>
        <v>3</v>
      </c>
      <c r="L9413" s="4">
        <f t="shared" si="4"/>
        <v>12</v>
      </c>
      <c r="S9413" s="1" t="s">
        <v>9450</v>
      </c>
      <c r="T9413" s="4" t="str">
        <f t="shared" si="5"/>
        <v>Juice</v>
      </c>
      <c r="U9413" s="4" t="str">
        <f t="shared" si="6"/>
        <v>In-store</v>
      </c>
      <c r="V9413" s="4" t="str">
        <f t="shared" si="7"/>
        <v>Cash</v>
      </c>
      <c r="W9413" s="4">
        <f t="shared" ref="W9413:Y9413" si="9420">IF(OR(J9413 = "ERROR", J9413 = ""), "UNKNOWN", J9413)</f>
        <v>4</v>
      </c>
      <c r="X9413" s="4">
        <f t="shared" si="9420"/>
        <v>3</v>
      </c>
      <c r="Y9413" s="4">
        <f t="shared" si="9420"/>
        <v>12</v>
      </c>
      <c r="Z9413" s="4" t="str">
        <f t="shared" si="9"/>
        <v>UNKNOWN</v>
      </c>
    </row>
    <row r="9414">
      <c r="A9414" s="1" t="s">
        <v>9451</v>
      </c>
      <c r="B9414" s="1" t="s">
        <v>44</v>
      </c>
      <c r="C9414" s="1">
        <v>2.0</v>
      </c>
      <c r="D9414" s="1">
        <v>4.0</v>
      </c>
      <c r="E9414" s="1">
        <v>8.0</v>
      </c>
      <c r="G9414" s="1" t="s">
        <v>24</v>
      </c>
      <c r="H9414" s="2">
        <v>45033.0</v>
      </c>
      <c r="J9414" s="3">
        <f t="shared" si="2"/>
        <v>2</v>
      </c>
      <c r="K9414" s="4">
        <f t="shared" si="3"/>
        <v>4</v>
      </c>
      <c r="L9414" s="4">
        <f t="shared" si="4"/>
        <v>8</v>
      </c>
      <c r="S9414" s="1" t="s">
        <v>9451</v>
      </c>
      <c r="T9414" s="4" t="str">
        <f t="shared" si="5"/>
        <v>Sandwich</v>
      </c>
      <c r="U9414" s="4" t="str">
        <f t="shared" si="6"/>
        <v>Takeaway</v>
      </c>
      <c r="V9414" s="4" t="str">
        <f t="shared" si="7"/>
        <v>UNKNOWN</v>
      </c>
      <c r="W9414" s="4">
        <f t="shared" ref="W9414:Y9414" si="9421">IF(OR(J9414 = "ERROR", J9414 = ""), "UNKNOWN", J9414)</f>
        <v>2</v>
      </c>
      <c r="X9414" s="4">
        <f t="shared" si="9421"/>
        <v>4</v>
      </c>
      <c r="Y9414" s="4">
        <f t="shared" si="9421"/>
        <v>8</v>
      </c>
      <c r="Z9414" s="5">
        <f t="shared" si="9"/>
        <v>45033</v>
      </c>
    </row>
    <row r="9415">
      <c r="A9415" s="1" t="s">
        <v>9452</v>
      </c>
      <c r="B9415" s="1" t="s">
        <v>32</v>
      </c>
      <c r="C9415" s="1">
        <v>1.0</v>
      </c>
      <c r="D9415" s="1">
        <v>1.0</v>
      </c>
      <c r="E9415" s="1">
        <v>1.0</v>
      </c>
      <c r="F9415" s="1" t="s">
        <v>23</v>
      </c>
      <c r="G9415" s="1" t="s">
        <v>29</v>
      </c>
      <c r="H9415" s="2">
        <v>45176.0</v>
      </c>
      <c r="J9415" s="3">
        <f t="shared" si="2"/>
        <v>1</v>
      </c>
      <c r="K9415" s="4">
        <f t="shared" si="3"/>
        <v>1</v>
      </c>
      <c r="L9415" s="4">
        <f t="shared" si="4"/>
        <v>1</v>
      </c>
      <c r="S9415" s="1" t="s">
        <v>9452</v>
      </c>
      <c r="T9415" s="4" t="str">
        <f t="shared" si="5"/>
        <v>Cookie</v>
      </c>
      <c r="U9415" s="4" t="str">
        <f t="shared" si="6"/>
        <v>In-store</v>
      </c>
      <c r="V9415" s="4" t="str">
        <f t="shared" si="7"/>
        <v>Credit Card</v>
      </c>
      <c r="W9415" s="4">
        <f t="shared" ref="W9415:Y9415" si="9422">IF(OR(J9415 = "ERROR", J9415 = ""), "UNKNOWN", J9415)</f>
        <v>1</v>
      </c>
      <c r="X9415" s="4">
        <f t="shared" si="9422"/>
        <v>1</v>
      </c>
      <c r="Y9415" s="4">
        <f t="shared" si="9422"/>
        <v>1</v>
      </c>
      <c r="Z9415" s="5">
        <f t="shared" si="9"/>
        <v>45176</v>
      </c>
    </row>
    <row r="9416">
      <c r="A9416" s="1" t="s">
        <v>9453</v>
      </c>
      <c r="B9416" s="1" t="s">
        <v>27</v>
      </c>
      <c r="C9416" s="1">
        <v>2.0</v>
      </c>
      <c r="D9416" s="1">
        <v>3.0</v>
      </c>
      <c r="E9416" s="1">
        <v>6.0</v>
      </c>
      <c r="H9416" s="2">
        <v>45073.0</v>
      </c>
      <c r="J9416" s="3">
        <f t="shared" si="2"/>
        <v>2</v>
      </c>
      <c r="K9416" s="4">
        <f t="shared" si="3"/>
        <v>3</v>
      </c>
      <c r="L9416" s="4">
        <f t="shared" si="4"/>
        <v>6</v>
      </c>
      <c r="S9416" s="1" t="s">
        <v>9453</v>
      </c>
      <c r="T9416" s="4" t="str">
        <f t="shared" si="5"/>
        <v>Cake</v>
      </c>
      <c r="U9416" s="4" t="str">
        <f t="shared" si="6"/>
        <v>UNKNOWN</v>
      </c>
      <c r="V9416" s="4" t="str">
        <f t="shared" si="7"/>
        <v>UNKNOWN</v>
      </c>
      <c r="W9416" s="4">
        <f t="shared" ref="W9416:Y9416" si="9423">IF(OR(J9416 = "ERROR", J9416 = ""), "UNKNOWN", J9416)</f>
        <v>2</v>
      </c>
      <c r="X9416" s="4">
        <f t="shared" si="9423"/>
        <v>3</v>
      </c>
      <c r="Y9416" s="4">
        <f t="shared" si="9423"/>
        <v>6</v>
      </c>
      <c r="Z9416" s="5">
        <f t="shared" si="9"/>
        <v>45073</v>
      </c>
    </row>
    <row r="9417">
      <c r="A9417" s="1" t="s">
        <v>9454</v>
      </c>
      <c r="B9417" s="1" t="s">
        <v>44</v>
      </c>
      <c r="C9417" s="1">
        <v>3.0</v>
      </c>
      <c r="D9417" s="1">
        <v>4.0</v>
      </c>
      <c r="E9417" s="1">
        <v>12.0</v>
      </c>
      <c r="G9417" s="1" t="s">
        <v>25</v>
      </c>
      <c r="H9417" s="6">
        <v>45253.0</v>
      </c>
      <c r="J9417" s="3">
        <f t="shared" si="2"/>
        <v>3</v>
      </c>
      <c r="K9417" s="4">
        <f t="shared" si="3"/>
        <v>4</v>
      </c>
      <c r="L9417" s="4">
        <f t="shared" si="4"/>
        <v>12</v>
      </c>
      <c r="S9417" s="1" t="s">
        <v>9454</v>
      </c>
      <c r="T9417" s="4" t="str">
        <f t="shared" si="5"/>
        <v>Sandwich</v>
      </c>
      <c r="U9417" s="4" t="str">
        <f t="shared" si="6"/>
        <v>UNKNOWN</v>
      </c>
      <c r="V9417" s="4" t="str">
        <f t="shared" si="7"/>
        <v>UNKNOWN</v>
      </c>
      <c r="W9417" s="4">
        <f t="shared" ref="W9417:Y9417" si="9424">IF(OR(J9417 = "ERROR", J9417 = ""), "UNKNOWN", J9417)</f>
        <v>3</v>
      </c>
      <c r="X9417" s="4">
        <f t="shared" si="9424"/>
        <v>4</v>
      </c>
      <c r="Y9417" s="4">
        <f t="shared" si="9424"/>
        <v>12</v>
      </c>
      <c r="Z9417" s="7">
        <f t="shared" si="9"/>
        <v>45253</v>
      </c>
    </row>
    <row r="9418">
      <c r="A9418" s="1" t="s">
        <v>9455</v>
      </c>
      <c r="B9418" s="1" t="s">
        <v>32</v>
      </c>
      <c r="C9418" s="1">
        <v>2.0</v>
      </c>
      <c r="D9418" s="1">
        <v>1.0</v>
      </c>
      <c r="E9418" s="1">
        <v>2.0</v>
      </c>
      <c r="F9418" s="1" t="s">
        <v>30</v>
      </c>
      <c r="H9418" s="2">
        <v>45264.0</v>
      </c>
      <c r="J9418" s="3">
        <f t="shared" si="2"/>
        <v>2</v>
      </c>
      <c r="K9418" s="4">
        <f t="shared" si="3"/>
        <v>1</v>
      </c>
      <c r="L9418" s="4">
        <f t="shared" si="4"/>
        <v>2</v>
      </c>
      <c r="S9418" s="1" t="s">
        <v>9455</v>
      </c>
      <c r="T9418" s="4" t="str">
        <f t="shared" si="5"/>
        <v>Cookie</v>
      </c>
      <c r="U9418" s="4" t="str">
        <f t="shared" si="6"/>
        <v>UNKNOWN</v>
      </c>
      <c r="V9418" s="4" t="str">
        <f t="shared" si="7"/>
        <v>UNKNOWN</v>
      </c>
      <c r="W9418" s="4">
        <f t="shared" ref="W9418:Y9418" si="9425">IF(OR(J9418 = "ERROR", J9418 = ""), "UNKNOWN", J9418)</f>
        <v>2</v>
      </c>
      <c r="X9418" s="4">
        <f t="shared" si="9425"/>
        <v>1</v>
      </c>
      <c r="Y9418" s="4">
        <f t="shared" si="9425"/>
        <v>2</v>
      </c>
      <c r="Z9418" s="5">
        <f t="shared" si="9"/>
        <v>45264</v>
      </c>
    </row>
    <row r="9419">
      <c r="A9419" s="1" t="s">
        <v>9456</v>
      </c>
      <c r="B9419" s="1" t="s">
        <v>44</v>
      </c>
      <c r="C9419" s="1">
        <v>2.0</v>
      </c>
      <c r="D9419" s="1">
        <v>4.0</v>
      </c>
      <c r="E9419" s="1">
        <v>8.0</v>
      </c>
      <c r="G9419" s="1" t="s">
        <v>29</v>
      </c>
      <c r="H9419" s="2">
        <v>44932.0</v>
      </c>
      <c r="J9419" s="3">
        <f t="shared" si="2"/>
        <v>2</v>
      </c>
      <c r="K9419" s="4">
        <f t="shared" si="3"/>
        <v>4</v>
      </c>
      <c r="L9419" s="4">
        <f t="shared" si="4"/>
        <v>8</v>
      </c>
      <c r="S9419" s="1" t="s">
        <v>9456</v>
      </c>
      <c r="T9419" s="4" t="str">
        <f t="shared" si="5"/>
        <v>Sandwich</v>
      </c>
      <c r="U9419" s="4" t="str">
        <f t="shared" si="6"/>
        <v>In-store</v>
      </c>
      <c r="V9419" s="4" t="str">
        <f t="shared" si="7"/>
        <v>UNKNOWN</v>
      </c>
      <c r="W9419" s="4">
        <f t="shared" ref="W9419:Y9419" si="9426">IF(OR(J9419 = "ERROR", J9419 = ""), "UNKNOWN", J9419)</f>
        <v>2</v>
      </c>
      <c r="X9419" s="4">
        <f t="shared" si="9426"/>
        <v>4</v>
      </c>
      <c r="Y9419" s="4">
        <f t="shared" si="9426"/>
        <v>8</v>
      </c>
      <c r="Z9419" s="5">
        <f t="shared" si="9"/>
        <v>44932</v>
      </c>
    </row>
    <row r="9420">
      <c r="A9420" s="1" t="s">
        <v>9457</v>
      </c>
      <c r="B9420" s="1" t="s">
        <v>22</v>
      </c>
      <c r="C9420" s="1">
        <v>4.0</v>
      </c>
      <c r="E9420" s="1">
        <v>8.0</v>
      </c>
      <c r="H9420" s="2">
        <v>45103.0</v>
      </c>
      <c r="J9420" s="3">
        <f t="shared" si="2"/>
        <v>4</v>
      </c>
      <c r="K9420" s="4">
        <f t="shared" si="3"/>
        <v>2</v>
      </c>
      <c r="L9420" s="4">
        <f t="shared" si="4"/>
        <v>8</v>
      </c>
      <c r="S9420" s="1" t="s">
        <v>9457</v>
      </c>
      <c r="T9420" s="4" t="str">
        <f t="shared" si="5"/>
        <v>Coffee</v>
      </c>
      <c r="U9420" s="4" t="str">
        <f t="shared" si="6"/>
        <v>UNKNOWN</v>
      </c>
      <c r="V9420" s="4" t="str">
        <f t="shared" si="7"/>
        <v>UNKNOWN</v>
      </c>
      <c r="W9420" s="4">
        <f t="shared" ref="W9420:Y9420" si="9427">IF(OR(J9420 = "ERROR", J9420 = ""), "UNKNOWN", J9420)</f>
        <v>4</v>
      </c>
      <c r="X9420" s="4">
        <f t="shared" si="9427"/>
        <v>2</v>
      </c>
      <c r="Y9420" s="4">
        <f t="shared" si="9427"/>
        <v>8</v>
      </c>
      <c r="Z9420" s="5">
        <f t="shared" si="9"/>
        <v>45103</v>
      </c>
    </row>
    <row r="9421">
      <c r="A9421" s="1" t="s">
        <v>9458</v>
      </c>
      <c r="B9421" s="1" t="s">
        <v>81</v>
      </c>
      <c r="C9421" s="1">
        <v>2.0</v>
      </c>
      <c r="D9421" s="1">
        <v>1.5</v>
      </c>
      <c r="E9421" s="1">
        <v>3.0</v>
      </c>
      <c r="F9421" s="1" t="s">
        <v>39</v>
      </c>
      <c r="G9421" s="1" t="s">
        <v>24</v>
      </c>
      <c r="H9421" s="2">
        <v>45180.0</v>
      </c>
      <c r="J9421" s="3">
        <f t="shared" si="2"/>
        <v>2</v>
      </c>
      <c r="K9421" s="4">
        <f t="shared" si="3"/>
        <v>1.5</v>
      </c>
      <c r="L9421" s="4">
        <f t="shared" si="4"/>
        <v>3</v>
      </c>
      <c r="S9421" s="1" t="s">
        <v>9458</v>
      </c>
      <c r="T9421" s="4" t="str">
        <f t="shared" si="5"/>
        <v>Tea</v>
      </c>
      <c r="U9421" s="4" t="str">
        <f t="shared" si="6"/>
        <v>Takeaway</v>
      </c>
      <c r="V9421" s="4" t="str">
        <f t="shared" si="7"/>
        <v>Digital Wallet</v>
      </c>
      <c r="W9421" s="4">
        <f t="shared" ref="W9421:Y9421" si="9428">IF(OR(J9421 = "ERROR", J9421 = ""), "UNKNOWN", J9421)</f>
        <v>2</v>
      </c>
      <c r="X9421" s="4">
        <f t="shared" si="9428"/>
        <v>1.5</v>
      </c>
      <c r="Y9421" s="4">
        <f t="shared" si="9428"/>
        <v>3</v>
      </c>
      <c r="Z9421" s="5">
        <f t="shared" si="9"/>
        <v>45180</v>
      </c>
    </row>
    <row r="9422">
      <c r="A9422" s="1" t="s">
        <v>9459</v>
      </c>
      <c r="B9422" s="1" t="s">
        <v>55</v>
      </c>
      <c r="C9422" s="1">
        <v>1.0</v>
      </c>
      <c r="D9422" s="1">
        <v>3.0</v>
      </c>
      <c r="E9422" s="1">
        <v>3.0</v>
      </c>
      <c r="G9422" s="1" t="s">
        <v>30</v>
      </c>
      <c r="H9422" s="2">
        <v>45232.0</v>
      </c>
      <c r="J9422" s="3">
        <f t="shared" si="2"/>
        <v>1</v>
      </c>
      <c r="K9422" s="4">
        <f t="shared" si="3"/>
        <v>3</v>
      </c>
      <c r="L9422" s="4">
        <f t="shared" si="4"/>
        <v>3</v>
      </c>
      <c r="S9422" s="1" t="s">
        <v>9459</v>
      </c>
      <c r="T9422" s="4" t="str">
        <f t="shared" si="5"/>
        <v>Juice</v>
      </c>
      <c r="U9422" s="4" t="str">
        <f t="shared" si="6"/>
        <v>UNKNOWN</v>
      </c>
      <c r="V9422" s="4" t="str">
        <f t="shared" si="7"/>
        <v>UNKNOWN</v>
      </c>
      <c r="W9422" s="4">
        <f t="shared" ref="W9422:Y9422" si="9429">IF(OR(J9422 = "ERROR", J9422 = ""), "UNKNOWN", J9422)</f>
        <v>1</v>
      </c>
      <c r="X9422" s="4">
        <f t="shared" si="9429"/>
        <v>3</v>
      </c>
      <c r="Y9422" s="4">
        <f t="shared" si="9429"/>
        <v>3</v>
      </c>
      <c r="Z9422" s="5">
        <f t="shared" si="9"/>
        <v>45232</v>
      </c>
    </row>
    <row r="9423">
      <c r="A9423" s="1" t="s">
        <v>9460</v>
      </c>
      <c r="B9423" s="1" t="s">
        <v>32</v>
      </c>
      <c r="C9423" s="1">
        <v>1.0</v>
      </c>
      <c r="D9423" s="1" t="s">
        <v>30</v>
      </c>
      <c r="E9423" s="1">
        <v>1.0</v>
      </c>
      <c r="G9423" s="1" t="s">
        <v>24</v>
      </c>
      <c r="H9423" s="2">
        <v>44998.0</v>
      </c>
      <c r="J9423" s="3">
        <f t="shared" si="2"/>
        <v>1</v>
      </c>
      <c r="K9423" s="4">
        <f t="shared" si="3"/>
        <v>1</v>
      </c>
      <c r="L9423" s="4">
        <f t="shared" si="4"/>
        <v>1</v>
      </c>
      <c r="S9423" s="1" t="s">
        <v>9460</v>
      </c>
      <c r="T9423" s="4" t="str">
        <f t="shared" si="5"/>
        <v>Cookie</v>
      </c>
      <c r="U9423" s="4" t="str">
        <f t="shared" si="6"/>
        <v>Takeaway</v>
      </c>
      <c r="V9423" s="4" t="str">
        <f t="shared" si="7"/>
        <v>UNKNOWN</v>
      </c>
      <c r="W9423" s="4">
        <f t="shared" ref="W9423:Y9423" si="9430">IF(OR(J9423 = "ERROR", J9423 = ""), "UNKNOWN", J9423)</f>
        <v>1</v>
      </c>
      <c r="X9423" s="4">
        <f t="shared" si="9430"/>
        <v>1</v>
      </c>
      <c r="Y9423" s="4">
        <f t="shared" si="9430"/>
        <v>1</v>
      </c>
      <c r="Z9423" s="5">
        <f t="shared" si="9"/>
        <v>44998</v>
      </c>
    </row>
    <row r="9424">
      <c r="A9424" s="1" t="s">
        <v>9461</v>
      </c>
      <c r="B9424" s="1" t="s">
        <v>32</v>
      </c>
      <c r="C9424" s="1">
        <v>2.0</v>
      </c>
      <c r="D9424" s="1">
        <v>1.0</v>
      </c>
      <c r="E9424" s="1">
        <v>2.0</v>
      </c>
      <c r="F9424" s="1" t="s">
        <v>23</v>
      </c>
      <c r="G9424" s="1" t="s">
        <v>24</v>
      </c>
      <c r="H9424" s="6">
        <v>45250.0</v>
      </c>
      <c r="J9424" s="3">
        <f t="shared" si="2"/>
        <v>2</v>
      </c>
      <c r="K9424" s="4">
        <f t="shared" si="3"/>
        <v>1</v>
      </c>
      <c r="L9424" s="4">
        <f t="shared" si="4"/>
        <v>2</v>
      </c>
      <c r="S9424" s="1" t="s">
        <v>9461</v>
      </c>
      <c r="T9424" s="4" t="str">
        <f t="shared" si="5"/>
        <v>Cookie</v>
      </c>
      <c r="U9424" s="4" t="str">
        <f t="shared" si="6"/>
        <v>Takeaway</v>
      </c>
      <c r="V9424" s="4" t="str">
        <f t="shared" si="7"/>
        <v>Credit Card</v>
      </c>
      <c r="W9424" s="4">
        <f t="shared" ref="W9424:Y9424" si="9431">IF(OR(J9424 = "ERROR", J9424 = ""), "UNKNOWN", J9424)</f>
        <v>2</v>
      </c>
      <c r="X9424" s="4">
        <f t="shared" si="9431"/>
        <v>1</v>
      </c>
      <c r="Y9424" s="4">
        <f t="shared" si="9431"/>
        <v>2</v>
      </c>
      <c r="Z9424" s="7">
        <f t="shared" si="9"/>
        <v>45250</v>
      </c>
    </row>
    <row r="9425">
      <c r="A9425" s="1" t="s">
        <v>9462</v>
      </c>
      <c r="B9425" s="1" t="s">
        <v>36</v>
      </c>
      <c r="C9425" s="1">
        <v>2.0</v>
      </c>
      <c r="D9425" s="1">
        <v>5.0</v>
      </c>
      <c r="E9425" s="1">
        <v>10.0</v>
      </c>
      <c r="F9425" s="1" t="s">
        <v>23</v>
      </c>
      <c r="G9425" s="1" t="s">
        <v>29</v>
      </c>
      <c r="H9425" s="2">
        <v>45030.0</v>
      </c>
      <c r="J9425" s="3">
        <f t="shared" si="2"/>
        <v>2</v>
      </c>
      <c r="K9425" s="4">
        <f t="shared" si="3"/>
        <v>5</v>
      </c>
      <c r="L9425" s="4">
        <f t="shared" si="4"/>
        <v>10</v>
      </c>
      <c r="S9425" s="1" t="s">
        <v>9462</v>
      </c>
      <c r="T9425" s="4" t="str">
        <f t="shared" si="5"/>
        <v>Salad</v>
      </c>
      <c r="U9425" s="4" t="str">
        <f t="shared" si="6"/>
        <v>In-store</v>
      </c>
      <c r="V9425" s="4" t="str">
        <f t="shared" si="7"/>
        <v>Credit Card</v>
      </c>
      <c r="W9425" s="4">
        <f t="shared" ref="W9425:Y9425" si="9432">IF(OR(J9425 = "ERROR", J9425 = ""), "UNKNOWN", J9425)</f>
        <v>2</v>
      </c>
      <c r="X9425" s="4">
        <f t="shared" si="9432"/>
        <v>5</v>
      </c>
      <c r="Y9425" s="4">
        <f t="shared" si="9432"/>
        <v>10</v>
      </c>
      <c r="Z9425" s="5">
        <f t="shared" si="9"/>
        <v>45030</v>
      </c>
    </row>
    <row r="9426">
      <c r="A9426" s="1" t="s">
        <v>9463</v>
      </c>
      <c r="B9426" s="1" t="s">
        <v>32</v>
      </c>
      <c r="C9426" s="1">
        <v>5.0</v>
      </c>
      <c r="D9426" s="1">
        <v>1.0</v>
      </c>
      <c r="E9426" s="1">
        <v>5.0</v>
      </c>
      <c r="F9426" s="1" t="s">
        <v>30</v>
      </c>
      <c r="G9426" s="1" t="s">
        <v>24</v>
      </c>
      <c r="H9426" s="2">
        <v>45201.0</v>
      </c>
      <c r="J9426" s="3">
        <f t="shared" si="2"/>
        <v>5</v>
      </c>
      <c r="K9426" s="4">
        <f t="shared" si="3"/>
        <v>1</v>
      </c>
      <c r="L9426" s="4">
        <f t="shared" si="4"/>
        <v>5</v>
      </c>
      <c r="S9426" s="1" t="s">
        <v>9463</v>
      </c>
      <c r="T9426" s="4" t="str">
        <f t="shared" si="5"/>
        <v>Cookie</v>
      </c>
      <c r="U9426" s="4" t="str">
        <f t="shared" si="6"/>
        <v>Takeaway</v>
      </c>
      <c r="V9426" s="4" t="str">
        <f t="shared" si="7"/>
        <v>UNKNOWN</v>
      </c>
      <c r="W9426" s="4">
        <f t="shared" ref="W9426:Y9426" si="9433">IF(OR(J9426 = "ERROR", J9426 = ""), "UNKNOWN", J9426)</f>
        <v>5</v>
      </c>
      <c r="X9426" s="4">
        <f t="shared" si="9433"/>
        <v>1</v>
      </c>
      <c r="Y9426" s="4">
        <f t="shared" si="9433"/>
        <v>5</v>
      </c>
      <c r="Z9426" s="5">
        <f t="shared" si="9"/>
        <v>45201</v>
      </c>
    </row>
    <row r="9427">
      <c r="A9427" s="1" t="s">
        <v>9464</v>
      </c>
      <c r="B9427" s="1" t="s">
        <v>30</v>
      </c>
      <c r="C9427" s="1">
        <v>3.0</v>
      </c>
      <c r="D9427" s="1" t="s">
        <v>30</v>
      </c>
      <c r="E9427" s="1">
        <v>6.0</v>
      </c>
      <c r="H9427" s="2">
        <v>45190.0</v>
      </c>
      <c r="J9427" s="3">
        <f t="shared" si="2"/>
        <v>3</v>
      </c>
      <c r="K9427" s="4">
        <f t="shared" si="3"/>
        <v>2</v>
      </c>
      <c r="L9427" s="4">
        <f t="shared" si="4"/>
        <v>6</v>
      </c>
      <c r="S9427" s="1" t="s">
        <v>9464</v>
      </c>
      <c r="T9427" s="4" t="str">
        <f t="shared" si="5"/>
        <v>UNKNOWN</v>
      </c>
      <c r="U9427" s="4" t="str">
        <f t="shared" si="6"/>
        <v>UNKNOWN</v>
      </c>
      <c r="V9427" s="4" t="str">
        <f t="shared" si="7"/>
        <v>UNKNOWN</v>
      </c>
      <c r="W9427" s="4">
        <f t="shared" ref="W9427:Y9427" si="9434">IF(OR(J9427 = "ERROR", J9427 = ""), "UNKNOWN", J9427)</f>
        <v>3</v>
      </c>
      <c r="X9427" s="4">
        <f t="shared" si="9434"/>
        <v>2</v>
      </c>
      <c r="Y9427" s="4">
        <f t="shared" si="9434"/>
        <v>6</v>
      </c>
      <c r="Z9427" s="5">
        <f t="shared" si="9"/>
        <v>45190</v>
      </c>
    </row>
    <row r="9428">
      <c r="A9428" s="1" t="s">
        <v>9465</v>
      </c>
      <c r="B9428" s="1" t="s">
        <v>22</v>
      </c>
      <c r="C9428" s="1">
        <v>2.0</v>
      </c>
      <c r="D9428" s="1">
        <v>2.0</v>
      </c>
      <c r="E9428" s="1">
        <v>4.0</v>
      </c>
      <c r="F9428" s="1" t="s">
        <v>25</v>
      </c>
      <c r="G9428" s="1" t="s">
        <v>29</v>
      </c>
      <c r="H9428" s="2">
        <v>45168.0</v>
      </c>
      <c r="J9428" s="3">
        <f t="shared" si="2"/>
        <v>2</v>
      </c>
      <c r="K9428" s="4">
        <f t="shared" si="3"/>
        <v>2</v>
      </c>
      <c r="L9428" s="4">
        <f t="shared" si="4"/>
        <v>4</v>
      </c>
      <c r="S9428" s="1" t="s">
        <v>9465</v>
      </c>
      <c r="T9428" s="4" t="str">
        <f t="shared" si="5"/>
        <v>Coffee</v>
      </c>
      <c r="U9428" s="4" t="str">
        <f t="shared" si="6"/>
        <v>In-store</v>
      </c>
      <c r="V9428" s="4" t="str">
        <f t="shared" si="7"/>
        <v>UNKNOWN</v>
      </c>
      <c r="W9428" s="4">
        <f t="shared" ref="W9428:Y9428" si="9435">IF(OR(J9428 = "ERROR", J9428 = ""), "UNKNOWN", J9428)</f>
        <v>2</v>
      </c>
      <c r="X9428" s="4">
        <f t="shared" si="9435"/>
        <v>2</v>
      </c>
      <c r="Y9428" s="4">
        <f t="shared" si="9435"/>
        <v>4</v>
      </c>
      <c r="Z9428" s="5">
        <f t="shared" si="9"/>
        <v>45168</v>
      </c>
    </row>
    <row r="9429">
      <c r="A9429" s="1" t="s">
        <v>9466</v>
      </c>
      <c r="C9429" s="1">
        <v>4.0</v>
      </c>
      <c r="D9429" s="1">
        <v>3.0</v>
      </c>
      <c r="E9429" s="1">
        <v>12.0</v>
      </c>
      <c r="F9429" s="1" t="s">
        <v>39</v>
      </c>
      <c r="H9429" s="2">
        <v>44953.0</v>
      </c>
      <c r="J9429" s="3">
        <f t="shared" si="2"/>
        <v>4</v>
      </c>
      <c r="K9429" s="4">
        <f t="shared" si="3"/>
        <v>3</v>
      </c>
      <c r="L9429" s="4">
        <f t="shared" si="4"/>
        <v>12</v>
      </c>
      <c r="S9429" s="1" t="s">
        <v>9466</v>
      </c>
      <c r="T9429" s="4" t="str">
        <f t="shared" si="5"/>
        <v>UNKNOWN</v>
      </c>
      <c r="U9429" s="4" t="str">
        <f t="shared" si="6"/>
        <v>UNKNOWN</v>
      </c>
      <c r="V9429" s="4" t="str">
        <f t="shared" si="7"/>
        <v>Digital Wallet</v>
      </c>
      <c r="W9429" s="4">
        <f t="shared" ref="W9429:Y9429" si="9436">IF(OR(J9429 = "ERROR", J9429 = ""), "UNKNOWN", J9429)</f>
        <v>4</v>
      </c>
      <c r="X9429" s="4">
        <f t="shared" si="9436"/>
        <v>3</v>
      </c>
      <c r="Y9429" s="4">
        <f t="shared" si="9436"/>
        <v>12</v>
      </c>
      <c r="Z9429" s="5">
        <f t="shared" si="9"/>
        <v>44953</v>
      </c>
    </row>
    <row r="9430">
      <c r="A9430" s="1" t="s">
        <v>9467</v>
      </c>
      <c r="B9430" s="1" t="s">
        <v>81</v>
      </c>
      <c r="C9430" s="1">
        <v>1.0</v>
      </c>
      <c r="D9430" s="1">
        <v>1.5</v>
      </c>
      <c r="E9430" s="1">
        <v>1.5</v>
      </c>
      <c r="F9430" s="1" t="s">
        <v>23</v>
      </c>
      <c r="G9430" s="1" t="s">
        <v>24</v>
      </c>
      <c r="H9430" s="1" t="s">
        <v>25</v>
      </c>
      <c r="J9430" s="3">
        <f t="shared" si="2"/>
        <v>1</v>
      </c>
      <c r="K9430" s="4">
        <f t="shared" si="3"/>
        <v>1.5</v>
      </c>
      <c r="L9430" s="4">
        <f t="shared" si="4"/>
        <v>1.5</v>
      </c>
      <c r="S9430" s="1" t="s">
        <v>9467</v>
      </c>
      <c r="T9430" s="4" t="str">
        <f t="shared" si="5"/>
        <v>Tea</v>
      </c>
      <c r="U9430" s="4" t="str">
        <f t="shared" si="6"/>
        <v>Takeaway</v>
      </c>
      <c r="V9430" s="4" t="str">
        <f t="shared" si="7"/>
        <v>Credit Card</v>
      </c>
      <c r="W9430" s="4">
        <f t="shared" ref="W9430:Y9430" si="9437">IF(OR(J9430 = "ERROR", J9430 = ""), "UNKNOWN", J9430)</f>
        <v>1</v>
      </c>
      <c r="X9430" s="4">
        <f t="shared" si="9437"/>
        <v>1.5</v>
      </c>
      <c r="Y9430" s="4">
        <f t="shared" si="9437"/>
        <v>1.5</v>
      </c>
      <c r="Z9430" s="4" t="str">
        <f t="shared" si="9"/>
        <v>UNKNOWN</v>
      </c>
    </row>
    <row r="9431">
      <c r="A9431" s="1" t="s">
        <v>9468</v>
      </c>
      <c r="B9431" s="1" t="s">
        <v>36</v>
      </c>
      <c r="C9431" s="1">
        <v>1.0</v>
      </c>
      <c r="D9431" s="1">
        <v>5.0</v>
      </c>
      <c r="E9431" s="1">
        <v>5.0</v>
      </c>
      <c r="F9431" s="1" t="s">
        <v>23</v>
      </c>
      <c r="G9431" s="1" t="s">
        <v>25</v>
      </c>
      <c r="H9431" s="2">
        <v>45188.0</v>
      </c>
      <c r="J9431" s="3">
        <f t="shared" si="2"/>
        <v>1</v>
      </c>
      <c r="K9431" s="4">
        <f t="shared" si="3"/>
        <v>5</v>
      </c>
      <c r="L9431" s="4">
        <f t="shared" si="4"/>
        <v>5</v>
      </c>
      <c r="S9431" s="1" t="s">
        <v>9468</v>
      </c>
      <c r="T9431" s="4" t="str">
        <f t="shared" si="5"/>
        <v>Salad</v>
      </c>
      <c r="U9431" s="4" t="str">
        <f t="shared" si="6"/>
        <v>UNKNOWN</v>
      </c>
      <c r="V9431" s="4" t="str">
        <f t="shared" si="7"/>
        <v>Credit Card</v>
      </c>
      <c r="W9431" s="4">
        <f t="shared" ref="W9431:Y9431" si="9438">IF(OR(J9431 = "ERROR", J9431 = ""), "UNKNOWN", J9431)</f>
        <v>1</v>
      </c>
      <c r="X9431" s="4">
        <f t="shared" si="9438"/>
        <v>5</v>
      </c>
      <c r="Y9431" s="4">
        <f t="shared" si="9438"/>
        <v>5</v>
      </c>
      <c r="Z9431" s="5">
        <f t="shared" si="9"/>
        <v>45188</v>
      </c>
    </row>
    <row r="9432">
      <c r="A9432" s="1" t="s">
        <v>9469</v>
      </c>
      <c r="B9432" s="1" t="s">
        <v>44</v>
      </c>
      <c r="C9432" s="1">
        <v>2.0</v>
      </c>
      <c r="D9432" s="1">
        <v>4.0</v>
      </c>
      <c r="E9432" s="1">
        <v>8.0</v>
      </c>
      <c r="F9432" s="1" t="s">
        <v>23</v>
      </c>
      <c r="H9432" s="2">
        <v>45162.0</v>
      </c>
      <c r="J9432" s="3">
        <f t="shared" si="2"/>
        <v>2</v>
      </c>
      <c r="K9432" s="4">
        <f t="shared" si="3"/>
        <v>4</v>
      </c>
      <c r="L9432" s="4">
        <f t="shared" si="4"/>
        <v>8</v>
      </c>
      <c r="S9432" s="1" t="s">
        <v>9469</v>
      </c>
      <c r="T9432" s="4" t="str">
        <f t="shared" si="5"/>
        <v>Sandwich</v>
      </c>
      <c r="U9432" s="4" t="str">
        <f t="shared" si="6"/>
        <v>UNKNOWN</v>
      </c>
      <c r="V9432" s="4" t="str">
        <f t="shared" si="7"/>
        <v>Credit Card</v>
      </c>
      <c r="W9432" s="4">
        <f t="shared" ref="W9432:Y9432" si="9439">IF(OR(J9432 = "ERROR", J9432 = ""), "UNKNOWN", J9432)</f>
        <v>2</v>
      </c>
      <c r="X9432" s="4">
        <f t="shared" si="9439"/>
        <v>4</v>
      </c>
      <c r="Y9432" s="4">
        <f t="shared" si="9439"/>
        <v>8</v>
      </c>
      <c r="Z9432" s="5">
        <f t="shared" si="9"/>
        <v>45162</v>
      </c>
    </row>
    <row r="9433">
      <c r="A9433" s="1" t="s">
        <v>9470</v>
      </c>
      <c r="B9433" s="1" t="s">
        <v>36</v>
      </c>
      <c r="C9433" s="1">
        <v>1.0</v>
      </c>
      <c r="D9433" s="1">
        <v>5.0</v>
      </c>
      <c r="E9433" s="1">
        <v>5.0</v>
      </c>
      <c r="F9433" s="1" t="s">
        <v>39</v>
      </c>
      <c r="G9433" s="1" t="s">
        <v>25</v>
      </c>
      <c r="H9433" s="2">
        <v>45010.0</v>
      </c>
      <c r="J9433" s="3">
        <f t="shared" si="2"/>
        <v>1</v>
      </c>
      <c r="K9433" s="4">
        <f t="shared" si="3"/>
        <v>5</v>
      </c>
      <c r="L9433" s="4">
        <f t="shared" si="4"/>
        <v>5</v>
      </c>
      <c r="S9433" s="1" t="s">
        <v>9470</v>
      </c>
      <c r="T9433" s="4" t="str">
        <f t="shared" si="5"/>
        <v>Salad</v>
      </c>
      <c r="U9433" s="4" t="str">
        <f t="shared" si="6"/>
        <v>UNKNOWN</v>
      </c>
      <c r="V9433" s="4" t="str">
        <f t="shared" si="7"/>
        <v>Digital Wallet</v>
      </c>
      <c r="W9433" s="4">
        <f t="shared" ref="W9433:Y9433" si="9440">IF(OR(J9433 = "ERROR", J9433 = ""), "UNKNOWN", J9433)</f>
        <v>1</v>
      </c>
      <c r="X9433" s="4">
        <f t="shared" si="9440"/>
        <v>5</v>
      </c>
      <c r="Y9433" s="4">
        <f t="shared" si="9440"/>
        <v>5</v>
      </c>
      <c r="Z9433" s="5">
        <f t="shared" si="9"/>
        <v>45010</v>
      </c>
    </row>
    <row r="9434">
      <c r="A9434" s="1" t="s">
        <v>9471</v>
      </c>
      <c r="B9434" s="1" t="s">
        <v>22</v>
      </c>
      <c r="C9434" s="1">
        <v>4.0</v>
      </c>
      <c r="D9434" s="1">
        <v>2.0</v>
      </c>
      <c r="E9434" s="1">
        <v>8.0</v>
      </c>
      <c r="G9434" s="1" t="s">
        <v>25</v>
      </c>
      <c r="H9434" s="2">
        <v>44939.0</v>
      </c>
      <c r="J9434" s="3">
        <f t="shared" si="2"/>
        <v>4</v>
      </c>
      <c r="K9434" s="4">
        <f t="shared" si="3"/>
        <v>2</v>
      </c>
      <c r="L9434" s="4">
        <f t="shared" si="4"/>
        <v>8</v>
      </c>
      <c r="S9434" s="1" t="s">
        <v>9471</v>
      </c>
      <c r="T9434" s="4" t="str">
        <f t="shared" si="5"/>
        <v>Coffee</v>
      </c>
      <c r="U9434" s="4" t="str">
        <f t="shared" si="6"/>
        <v>UNKNOWN</v>
      </c>
      <c r="V9434" s="4" t="str">
        <f t="shared" si="7"/>
        <v>UNKNOWN</v>
      </c>
      <c r="W9434" s="4">
        <f t="shared" ref="W9434:Y9434" si="9441">IF(OR(J9434 = "ERROR", J9434 = ""), "UNKNOWN", J9434)</f>
        <v>4</v>
      </c>
      <c r="X9434" s="4">
        <f t="shared" si="9441"/>
        <v>2</v>
      </c>
      <c r="Y9434" s="4">
        <f t="shared" si="9441"/>
        <v>8</v>
      </c>
      <c r="Z9434" s="5">
        <f t="shared" si="9"/>
        <v>44939</v>
      </c>
    </row>
    <row r="9435">
      <c r="A9435" s="1" t="s">
        <v>9472</v>
      </c>
      <c r="B9435" s="1" t="s">
        <v>81</v>
      </c>
      <c r="C9435" s="1">
        <v>5.0</v>
      </c>
      <c r="D9435" s="1">
        <v>1.5</v>
      </c>
      <c r="E9435" s="1">
        <v>7.5</v>
      </c>
      <c r="F9435" s="1" t="s">
        <v>23</v>
      </c>
      <c r="G9435" s="1" t="s">
        <v>29</v>
      </c>
      <c r="H9435" s="2">
        <v>45124.0</v>
      </c>
      <c r="J9435" s="3">
        <f t="shared" si="2"/>
        <v>5</v>
      </c>
      <c r="K9435" s="4">
        <f t="shared" si="3"/>
        <v>1.5</v>
      </c>
      <c r="L9435" s="4">
        <f t="shared" si="4"/>
        <v>7.5</v>
      </c>
      <c r="S9435" s="1" t="s">
        <v>9472</v>
      </c>
      <c r="T9435" s="4" t="str">
        <f t="shared" si="5"/>
        <v>Tea</v>
      </c>
      <c r="U9435" s="4" t="str">
        <f t="shared" si="6"/>
        <v>In-store</v>
      </c>
      <c r="V9435" s="4" t="str">
        <f t="shared" si="7"/>
        <v>Credit Card</v>
      </c>
      <c r="W9435" s="4">
        <f t="shared" ref="W9435:Y9435" si="9442">IF(OR(J9435 = "ERROR", J9435 = ""), "UNKNOWN", J9435)</f>
        <v>5</v>
      </c>
      <c r="X9435" s="4">
        <f t="shared" si="9442"/>
        <v>1.5</v>
      </c>
      <c r="Y9435" s="4">
        <f t="shared" si="9442"/>
        <v>7.5</v>
      </c>
      <c r="Z9435" s="5">
        <f t="shared" si="9"/>
        <v>45124</v>
      </c>
    </row>
    <row r="9436">
      <c r="A9436" s="1" t="s">
        <v>9473</v>
      </c>
      <c r="B9436" s="1" t="s">
        <v>27</v>
      </c>
      <c r="C9436" s="1">
        <v>4.0</v>
      </c>
      <c r="D9436" s="1">
        <v>3.0</v>
      </c>
      <c r="E9436" s="1">
        <v>12.0</v>
      </c>
      <c r="F9436" s="1" t="s">
        <v>39</v>
      </c>
      <c r="G9436" s="1" t="s">
        <v>24</v>
      </c>
      <c r="H9436" s="6">
        <v>45221.0</v>
      </c>
      <c r="J9436" s="3">
        <f t="shared" si="2"/>
        <v>4</v>
      </c>
      <c r="K9436" s="4">
        <f t="shared" si="3"/>
        <v>3</v>
      </c>
      <c r="L9436" s="4">
        <f t="shared" si="4"/>
        <v>12</v>
      </c>
      <c r="S9436" s="1" t="s">
        <v>9473</v>
      </c>
      <c r="T9436" s="4" t="str">
        <f t="shared" si="5"/>
        <v>Cake</v>
      </c>
      <c r="U9436" s="4" t="str">
        <f t="shared" si="6"/>
        <v>Takeaway</v>
      </c>
      <c r="V9436" s="4" t="str">
        <f t="shared" si="7"/>
        <v>Digital Wallet</v>
      </c>
      <c r="W9436" s="4">
        <f t="shared" ref="W9436:Y9436" si="9443">IF(OR(J9436 = "ERROR", J9436 = ""), "UNKNOWN", J9436)</f>
        <v>4</v>
      </c>
      <c r="X9436" s="4">
        <f t="shared" si="9443"/>
        <v>3</v>
      </c>
      <c r="Y9436" s="4">
        <f t="shared" si="9443"/>
        <v>12</v>
      </c>
      <c r="Z9436" s="7">
        <f t="shared" si="9"/>
        <v>45221</v>
      </c>
    </row>
    <row r="9437">
      <c r="A9437" s="1" t="s">
        <v>9474</v>
      </c>
      <c r="B9437" s="1" t="s">
        <v>32</v>
      </c>
      <c r="C9437" s="1">
        <v>5.0</v>
      </c>
      <c r="D9437" s="1">
        <v>1.0</v>
      </c>
      <c r="E9437" s="1">
        <v>5.0</v>
      </c>
      <c r="F9437" s="1" t="s">
        <v>23</v>
      </c>
      <c r="G9437" s="1" t="s">
        <v>29</v>
      </c>
      <c r="H9437" s="6">
        <v>45259.0</v>
      </c>
      <c r="J9437" s="3">
        <f t="shared" si="2"/>
        <v>5</v>
      </c>
      <c r="K9437" s="4">
        <f t="shared" si="3"/>
        <v>1</v>
      </c>
      <c r="L9437" s="4">
        <f t="shared" si="4"/>
        <v>5</v>
      </c>
      <c r="S9437" s="1" t="s">
        <v>9474</v>
      </c>
      <c r="T9437" s="4" t="str">
        <f t="shared" si="5"/>
        <v>Cookie</v>
      </c>
      <c r="U9437" s="4" t="str">
        <f t="shared" si="6"/>
        <v>In-store</v>
      </c>
      <c r="V9437" s="4" t="str">
        <f t="shared" si="7"/>
        <v>Credit Card</v>
      </c>
      <c r="W9437" s="4">
        <f t="shared" ref="W9437:Y9437" si="9444">IF(OR(J9437 = "ERROR", J9437 = ""), "UNKNOWN", J9437)</f>
        <v>5</v>
      </c>
      <c r="X9437" s="4">
        <f t="shared" si="9444"/>
        <v>1</v>
      </c>
      <c r="Y9437" s="4">
        <f t="shared" si="9444"/>
        <v>5</v>
      </c>
      <c r="Z9437" s="7">
        <f t="shared" si="9"/>
        <v>45259</v>
      </c>
    </row>
    <row r="9438">
      <c r="A9438" s="1" t="s">
        <v>9475</v>
      </c>
      <c r="B9438" s="1" t="s">
        <v>81</v>
      </c>
      <c r="C9438" s="1">
        <v>4.0</v>
      </c>
      <c r="D9438" s="1">
        <v>1.5</v>
      </c>
      <c r="E9438" s="1">
        <v>6.0</v>
      </c>
      <c r="F9438" s="1" t="s">
        <v>39</v>
      </c>
      <c r="G9438" s="1" t="s">
        <v>29</v>
      </c>
      <c r="H9438" s="2">
        <v>44932.0</v>
      </c>
      <c r="J9438" s="3">
        <f t="shared" si="2"/>
        <v>4</v>
      </c>
      <c r="K9438" s="4">
        <f t="shared" si="3"/>
        <v>1.5</v>
      </c>
      <c r="L9438" s="4">
        <f t="shared" si="4"/>
        <v>6</v>
      </c>
      <c r="S9438" s="1" t="s">
        <v>9475</v>
      </c>
      <c r="T9438" s="4" t="str">
        <f t="shared" si="5"/>
        <v>Tea</v>
      </c>
      <c r="U9438" s="4" t="str">
        <f t="shared" si="6"/>
        <v>In-store</v>
      </c>
      <c r="V9438" s="4" t="str">
        <f t="shared" si="7"/>
        <v>Digital Wallet</v>
      </c>
      <c r="W9438" s="4">
        <f t="shared" ref="W9438:Y9438" si="9445">IF(OR(J9438 = "ERROR", J9438 = ""), "UNKNOWN", J9438)</f>
        <v>4</v>
      </c>
      <c r="X9438" s="4">
        <f t="shared" si="9445"/>
        <v>1.5</v>
      </c>
      <c r="Y9438" s="4">
        <f t="shared" si="9445"/>
        <v>6</v>
      </c>
      <c r="Z9438" s="5">
        <f t="shared" si="9"/>
        <v>44932</v>
      </c>
    </row>
    <row r="9439">
      <c r="A9439" s="1" t="s">
        <v>9476</v>
      </c>
      <c r="B9439" s="1" t="s">
        <v>55</v>
      </c>
      <c r="C9439" s="1">
        <v>2.0</v>
      </c>
      <c r="D9439" s="1" t="s">
        <v>25</v>
      </c>
      <c r="E9439" s="1">
        <v>6.0</v>
      </c>
      <c r="F9439" s="1" t="s">
        <v>25</v>
      </c>
      <c r="H9439" s="6">
        <v>45246.0</v>
      </c>
      <c r="J9439" s="3">
        <f t="shared" si="2"/>
        <v>2</v>
      </c>
      <c r="K9439" s="4">
        <f t="shared" si="3"/>
        <v>3</v>
      </c>
      <c r="L9439" s="4">
        <f t="shared" si="4"/>
        <v>6</v>
      </c>
      <c r="S9439" s="1" t="s">
        <v>9476</v>
      </c>
      <c r="T9439" s="4" t="str">
        <f t="shared" si="5"/>
        <v>Juice</v>
      </c>
      <c r="U9439" s="4" t="str">
        <f t="shared" si="6"/>
        <v>UNKNOWN</v>
      </c>
      <c r="V9439" s="4" t="str">
        <f t="shared" si="7"/>
        <v>UNKNOWN</v>
      </c>
      <c r="W9439" s="4">
        <f t="shared" ref="W9439:Y9439" si="9446">IF(OR(J9439 = "ERROR", J9439 = ""), "UNKNOWN", J9439)</f>
        <v>2</v>
      </c>
      <c r="X9439" s="4">
        <f t="shared" si="9446"/>
        <v>3</v>
      </c>
      <c r="Y9439" s="4">
        <f t="shared" si="9446"/>
        <v>6</v>
      </c>
      <c r="Z9439" s="7">
        <f t="shared" si="9"/>
        <v>45246</v>
      </c>
    </row>
    <row r="9440">
      <c r="A9440" s="1" t="s">
        <v>9477</v>
      </c>
      <c r="B9440" s="1" t="s">
        <v>81</v>
      </c>
      <c r="C9440" s="1">
        <v>1.0</v>
      </c>
      <c r="D9440" s="1">
        <v>1.5</v>
      </c>
      <c r="E9440" s="1">
        <v>1.5</v>
      </c>
      <c r="F9440" s="1" t="s">
        <v>39</v>
      </c>
      <c r="G9440" s="1" t="s">
        <v>29</v>
      </c>
      <c r="H9440" s="2">
        <v>45122.0</v>
      </c>
      <c r="J9440" s="3">
        <f t="shared" si="2"/>
        <v>1</v>
      </c>
      <c r="K9440" s="4">
        <f t="shared" si="3"/>
        <v>1.5</v>
      </c>
      <c r="L9440" s="4">
        <f t="shared" si="4"/>
        <v>1.5</v>
      </c>
      <c r="S9440" s="1" t="s">
        <v>9477</v>
      </c>
      <c r="T9440" s="4" t="str">
        <f t="shared" si="5"/>
        <v>Tea</v>
      </c>
      <c r="U9440" s="4" t="str">
        <f t="shared" si="6"/>
        <v>In-store</v>
      </c>
      <c r="V9440" s="4" t="str">
        <f t="shared" si="7"/>
        <v>Digital Wallet</v>
      </c>
      <c r="W9440" s="4">
        <f t="shared" ref="W9440:Y9440" si="9447">IF(OR(J9440 = "ERROR", J9440 = ""), "UNKNOWN", J9440)</f>
        <v>1</v>
      </c>
      <c r="X9440" s="4">
        <f t="shared" si="9447"/>
        <v>1.5</v>
      </c>
      <c r="Y9440" s="4">
        <f t="shared" si="9447"/>
        <v>1.5</v>
      </c>
      <c r="Z9440" s="5">
        <f t="shared" si="9"/>
        <v>45122</v>
      </c>
    </row>
    <row r="9441">
      <c r="A9441" s="1" t="s">
        <v>9478</v>
      </c>
      <c r="B9441" s="1" t="s">
        <v>44</v>
      </c>
      <c r="C9441" s="1">
        <v>3.0</v>
      </c>
      <c r="D9441" s="1">
        <v>4.0</v>
      </c>
      <c r="E9441" s="1">
        <v>12.0</v>
      </c>
      <c r="F9441" s="1" t="s">
        <v>39</v>
      </c>
      <c r="G9441" s="1" t="s">
        <v>29</v>
      </c>
      <c r="H9441" s="2">
        <v>45203.0</v>
      </c>
      <c r="J9441" s="3">
        <f t="shared" si="2"/>
        <v>3</v>
      </c>
      <c r="K9441" s="4">
        <f t="shared" si="3"/>
        <v>4</v>
      </c>
      <c r="L9441" s="4">
        <f t="shared" si="4"/>
        <v>12</v>
      </c>
      <c r="S9441" s="1" t="s">
        <v>9478</v>
      </c>
      <c r="T9441" s="4" t="str">
        <f t="shared" si="5"/>
        <v>Sandwich</v>
      </c>
      <c r="U9441" s="4" t="str">
        <f t="shared" si="6"/>
        <v>In-store</v>
      </c>
      <c r="V9441" s="4" t="str">
        <f t="shared" si="7"/>
        <v>Digital Wallet</v>
      </c>
      <c r="W9441" s="4">
        <f t="shared" ref="W9441:Y9441" si="9448">IF(OR(J9441 = "ERROR", J9441 = ""), "UNKNOWN", J9441)</f>
        <v>3</v>
      </c>
      <c r="X9441" s="4">
        <f t="shared" si="9448"/>
        <v>4</v>
      </c>
      <c r="Y9441" s="4">
        <f t="shared" si="9448"/>
        <v>12</v>
      </c>
      <c r="Z9441" s="5">
        <f t="shared" si="9"/>
        <v>45203</v>
      </c>
    </row>
    <row r="9442">
      <c r="A9442" s="1" t="s">
        <v>9479</v>
      </c>
      <c r="B9442" s="1" t="s">
        <v>41</v>
      </c>
      <c r="C9442" s="1">
        <v>4.0</v>
      </c>
      <c r="D9442" s="1">
        <v>4.0</v>
      </c>
      <c r="E9442" s="1">
        <v>16.0</v>
      </c>
      <c r="F9442" s="1" t="s">
        <v>23</v>
      </c>
      <c r="H9442" s="2">
        <v>45175.0</v>
      </c>
      <c r="J9442" s="3">
        <f t="shared" si="2"/>
        <v>4</v>
      </c>
      <c r="K9442" s="4">
        <f t="shared" si="3"/>
        <v>4</v>
      </c>
      <c r="L9442" s="4">
        <f t="shared" si="4"/>
        <v>16</v>
      </c>
      <c r="S9442" s="1" t="s">
        <v>9479</v>
      </c>
      <c r="T9442" s="4" t="str">
        <f t="shared" si="5"/>
        <v>Smoothie</v>
      </c>
      <c r="U9442" s="4" t="str">
        <f t="shared" si="6"/>
        <v>UNKNOWN</v>
      </c>
      <c r="V9442" s="4" t="str">
        <f t="shared" si="7"/>
        <v>Credit Card</v>
      </c>
      <c r="W9442" s="4">
        <f t="shared" ref="W9442:Y9442" si="9449">IF(OR(J9442 = "ERROR", J9442 = ""), "UNKNOWN", J9442)</f>
        <v>4</v>
      </c>
      <c r="X9442" s="4">
        <f t="shared" si="9449"/>
        <v>4</v>
      </c>
      <c r="Y9442" s="4">
        <f t="shared" si="9449"/>
        <v>16</v>
      </c>
      <c r="Z9442" s="5">
        <f t="shared" si="9"/>
        <v>45175</v>
      </c>
    </row>
    <row r="9443">
      <c r="A9443" s="1" t="s">
        <v>9480</v>
      </c>
      <c r="B9443" s="1" t="s">
        <v>32</v>
      </c>
      <c r="C9443" s="1">
        <v>2.0</v>
      </c>
      <c r="D9443" s="1">
        <v>1.0</v>
      </c>
      <c r="E9443" s="1">
        <v>2.0</v>
      </c>
      <c r="H9443" s="2">
        <v>45152.0</v>
      </c>
      <c r="J9443" s="3">
        <f t="shared" si="2"/>
        <v>2</v>
      </c>
      <c r="K9443" s="4">
        <f t="shared" si="3"/>
        <v>1</v>
      </c>
      <c r="L9443" s="4">
        <f t="shared" si="4"/>
        <v>2</v>
      </c>
      <c r="S9443" s="1" t="s">
        <v>9480</v>
      </c>
      <c r="T9443" s="4" t="str">
        <f t="shared" si="5"/>
        <v>Cookie</v>
      </c>
      <c r="U9443" s="4" t="str">
        <f t="shared" si="6"/>
        <v>UNKNOWN</v>
      </c>
      <c r="V9443" s="4" t="str">
        <f t="shared" si="7"/>
        <v>UNKNOWN</v>
      </c>
      <c r="W9443" s="4">
        <f t="shared" ref="W9443:Y9443" si="9450">IF(OR(J9443 = "ERROR", J9443 = ""), "UNKNOWN", J9443)</f>
        <v>2</v>
      </c>
      <c r="X9443" s="4">
        <f t="shared" si="9450"/>
        <v>1</v>
      </c>
      <c r="Y9443" s="4">
        <f t="shared" si="9450"/>
        <v>2</v>
      </c>
      <c r="Z9443" s="5">
        <f t="shared" si="9"/>
        <v>45152</v>
      </c>
    </row>
    <row r="9444">
      <c r="A9444" s="1" t="s">
        <v>9481</v>
      </c>
      <c r="B9444" s="1" t="s">
        <v>81</v>
      </c>
      <c r="C9444" s="1">
        <v>5.0</v>
      </c>
      <c r="D9444" s="1">
        <v>1.5</v>
      </c>
      <c r="E9444" s="1">
        <v>7.5</v>
      </c>
      <c r="H9444" s="2">
        <v>45127.0</v>
      </c>
      <c r="J9444" s="3">
        <f t="shared" si="2"/>
        <v>5</v>
      </c>
      <c r="K9444" s="4">
        <f t="shared" si="3"/>
        <v>1.5</v>
      </c>
      <c r="L9444" s="4">
        <f t="shared" si="4"/>
        <v>7.5</v>
      </c>
      <c r="S9444" s="1" t="s">
        <v>9481</v>
      </c>
      <c r="T9444" s="4" t="str">
        <f t="shared" si="5"/>
        <v>Tea</v>
      </c>
      <c r="U9444" s="4" t="str">
        <f t="shared" si="6"/>
        <v>UNKNOWN</v>
      </c>
      <c r="V9444" s="4" t="str">
        <f t="shared" si="7"/>
        <v>UNKNOWN</v>
      </c>
      <c r="W9444" s="4">
        <f t="shared" ref="W9444:Y9444" si="9451">IF(OR(J9444 = "ERROR", J9444 = ""), "UNKNOWN", J9444)</f>
        <v>5</v>
      </c>
      <c r="X9444" s="4">
        <f t="shared" si="9451"/>
        <v>1.5</v>
      </c>
      <c r="Y9444" s="4">
        <f t="shared" si="9451"/>
        <v>7.5</v>
      </c>
      <c r="Z9444" s="5">
        <f t="shared" si="9"/>
        <v>45127</v>
      </c>
    </row>
    <row r="9445">
      <c r="A9445" s="1" t="s">
        <v>9482</v>
      </c>
      <c r="B9445" s="1" t="s">
        <v>36</v>
      </c>
      <c r="C9445" s="1" t="s">
        <v>30</v>
      </c>
      <c r="D9445" s="1">
        <v>5.0</v>
      </c>
      <c r="E9445" s="1">
        <v>5.0</v>
      </c>
      <c r="H9445" s="2">
        <v>45029.0</v>
      </c>
      <c r="J9445" s="3">
        <f t="shared" si="2"/>
        <v>1</v>
      </c>
      <c r="K9445" s="4">
        <f t="shared" si="3"/>
        <v>5</v>
      </c>
      <c r="L9445" s="4">
        <f t="shared" si="4"/>
        <v>5</v>
      </c>
      <c r="S9445" s="1" t="s">
        <v>9482</v>
      </c>
      <c r="T9445" s="4" t="str">
        <f t="shared" si="5"/>
        <v>Salad</v>
      </c>
      <c r="U9445" s="4" t="str">
        <f t="shared" si="6"/>
        <v>UNKNOWN</v>
      </c>
      <c r="V9445" s="4" t="str">
        <f t="shared" si="7"/>
        <v>UNKNOWN</v>
      </c>
      <c r="W9445" s="4">
        <f t="shared" ref="W9445:Y9445" si="9452">IF(OR(J9445 = "ERROR", J9445 = ""), "UNKNOWN", J9445)</f>
        <v>1</v>
      </c>
      <c r="X9445" s="4">
        <f t="shared" si="9452"/>
        <v>5</v>
      </c>
      <c r="Y9445" s="4">
        <f t="shared" si="9452"/>
        <v>5</v>
      </c>
      <c r="Z9445" s="5">
        <f t="shared" si="9"/>
        <v>45029</v>
      </c>
    </row>
    <row r="9446">
      <c r="A9446" s="1" t="s">
        <v>9483</v>
      </c>
      <c r="B9446" s="1" t="s">
        <v>41</v>
      </c>
      <c r="C9446" s="1">
        <v>4.0</v>
      </c>
      <c r="D9446" s="1">
        <v>4.0</v>
      </c>
      <c r="E9446" s="1">
        <v>16.0</v>
      </c>
      <c r="F9446" s="1" t="s">
        <v>28</v>
      </c>
      <c r="H9446" s="2">
        <v>45181.0</v>
      </c>
      <c r="J9446" s="3">
        <f t="shared" si="2"/>
        <v>4</v>
      </c>
      <c r="K9446" s="4">
        <f t="shared" si="3"/>
        <v>4</v>
      </c>
      <c r="L9446" s="4">
        <f t="shared" si="4"/>
        <v>16</v>
      </c>
      <c r="S9446" s="1" t="s">
        <v>9483</v>
      </c>
      <c r="T9446" s="4" t="str">
        <f t="shared" si="5"/>
        <v>Smoothie</v>
      </c>
      <c r="U9446" s="4" t="str">
        <f t="shared" si="6"/>
        <v>UNKNOWN</v>
      </c>
      <c r="V9446" s="4" t="str">
        <f t="shared" si="7"/>
        <v>Cash</v>
      </c>
      <c r="W9446" s="4">
        <f t="shared" ref="W9446:Y9446" si="9453">IF(OR(J9446 = "ERROR", J9446 = ""), "UNKNOWN", J9446)</f>
        <v>4</v>
      </c>
      <c r="X9446" s="4">
        <f t="shared" si="9453"/>
        <v>4</v>
      </c>
      <c r="Y9446" s="4">
        <f t="shared" si="9453"/>
        <v>16</v>
      </c>
      <c r="Z9446" s="5">
        <f t="shared" si="9"/>
        <v>45181</v>
      </c>
    </row>
    <row r="9447">
      <c r="A9447" s="1" t="s">
        <v>9484</v>
      </c>
      <c r="B9447" s="1" t="s">
        <v>41</v>
      </c>
      <c r="C9447" s="1">
        <v>1.0</v>
      </c>
      <c r="D9447" s="1">
        <v>4.0</v>
      </c>
      <c r="E9447" s="1">
        <v>4.0</v>
      </c>
      <c r="G9447" s="1" t="s">
        <v>24</v>
      </c>
      <c r="H9447" s="2">
        <v>44981.0</v>
      </c>
      <c r="J9447" s="3">
        <f t="shared" si="2"/>
        <v>1</v>
      </c>
      <c r="K9447" s="4">
        <f t="shared" si="3"/>
        <v>4</v>
      </c>
      <c r="L9447" s="4">
        <f t="shared" si="4"/>
        <v>4</v>
      </c>
      <c r="S9447" s="1" t="s">
        <v>9484</v>
      </c>
      <c r="T9447" s="4" t="str">
        <f t="shared" si="5"/>
        <v>Smoothie</v>
      </c>
      <c r="U9447" s="4" t="str">
        <f t="shared" si="6"/>
        <v>Takeaway</v>
      </c>
      <c r="V9447" s="4" t="str">
        <f t="shared" si="7"/>
        <v>UNKNOWN</v>
      </c>
      <c r="W9447" s="4">
        <f t="shared" ref="W9447:Y9447" si="9454">IF(OR(J9447 = "ERROR", J9447 = ""), "UNKNOWN", J9447)</f>
        <v>1</v>
      </c>
      <c r="X9447" s="4">
        <f t="shared" si="9454"/>
        <v>4</v>
      </c>
      <c r="Y9447" s="4">
        <f t="shared" si="9454"/>
        <v>4</v>
      </c>
      <c r="Z9447" s="5">
        <f t="shared" si="9"/>
        <v>44981</v>
      </c>
    </row>
    <row r="9448">
      <c r="A9448" s="1" t="s">
        <v>9485</v>
      </c>
      <c r="B9448" s="1" t="s">
        <v>32</v>
      </c>
      <c r="C9448" s="1">
        <v>1.0</v>
      </c>
      <c r="D9448" s="1">
        <v>1.0</v>
      </c>
      <c r="F9448" s="1" t="s">
        <v>28</v>
      </c>
      <c r="G9448" s="1" t="s">
        <v>30</v>
      </c>
      <c r="H9448" s="2">
        <v>45036.0</v>
      </c>
      <c r="J9448" s="3">
        <f t="shared" si="2"/>
        <v>1</v>
      </c>
      <c r="K9448" s="4">
        <f t="shared" si="3"/>
        <v>1</v>
      </c>
      <c r="L9448" s="4">
        <f t="shared" si="4"/>
        <v>1</v>
      </c>
      <c r="S9448" s="1" t="s">
        <v>9485</v>
      </c>
      <c r="T9448" s="4" t="str">
        <f t="shared" si="5"/>
        <v>Cookie</v>
      </c>
      <c r="U9448" s="4" t="str">
        <f t="shared" si="6"/>
        <v>UNKNOWN</v>
      </c>
      <c r="V9448" s="4" t="str">
        <f t="shared" si="7"/>
        <v>Cash</v>
      </c>
      <c r="W9448" s="4">
        <f t="shared" ref="W9448:Y9448" si="9455">IF(OR(J9448 = "ERROR", J9448 = ""), "UNKNOWN", J9448)</f>
        <v>1</v>
      </c>
      <c r="X9448" s="4">
        <f t="shared" si="9455"/>
        <v>1</v>
      </c>
      <c r="Y9448" s="4">
        <f t="shared" si="9455"/>
        <v>1</v>
      </c>
      <c r="Z9448" s="5">
        <f t="shared" si="9"/>
        <v>45036</v>
      </c>
    </row>
    <row r="9449">
      <c r="A9449" s="1" t="s">
        <v>9486</v>
      </c>
      <c r="B9449" s="1" t="s">
        <v>44</v>
      </c>
      <c r="C9449" s="1">
        <v>4.0</v>
      </c>
      <c r="D9449" s="1">
        <v>4.0</v>
      </c>
      <c r="E9449" s="1">
        <v>16.0</v>
      </c>
      <c r="F9449" s="1" t="s">
        <v>28</v>
      </c>
      <c r="H9449" s="2">
        <v>45166.0</v>
      </c>
      <c r="J9449" s="3">
        <f t="shared" si="2"/>
        <v>4</v>
      </c>
      <c r="K9449" s="4">
        <f t="shared" si="3"/>
        <v>4</v>
      </c>
      <c r="L9449" s="4">
        <f t="shared" si="4"/>
        <v>16</v>
      </c>
      <c r="S9449" s="1" t="s">
        <v>9486</v>
      </c>
      <c r="T9449" s="4" t="str">
        <f t="shared" si="5"/>
        <v>Sandwich</v>
      </c>
      <c r="U9449" s="4" t="str">
        <f t="shared" si="6"/>
        <v>UNKNOWN</v>
      </c>
      <c r="V9449" s="4" t="str">
        <f t="shared" si="7"/>
        <v>Cash</v>
      </c>
      <c r="W9449" s="4">
        <f t="shared" ref="W9449:Y9449" si="9456">IF(OR(J9449 = "ERROR", J9449 = ""), "UNKNOWN", J9449)</f>
        <v>4</v>
      </c>
      <c r="X9449" s="4">
        <f t="shared" si="9456"/>
        <v>4</v>
      </c>
      <c r="Y9449" s="4">
        <f t="shared" si="9456"/>
        <v>16</v>
      </c>
      <c r="Z9449" s="5">
        <f t="shared" si="9"/>
        <v>45166</v>
      </c>
    </row>
    <row r="9450">
      <c r="A9450" s="1" t="s">
        <v>9487</v>
      </c>
      <c r="B9450" s="1" t="s">
        <v>27</v>
      </c>
      <c r="C9450" s="1">
        <v>3.0</v>
      </c>
      <c r="D9450" s="1">
        <v>3.0</v>
      </c>
      <c r="E9450" s="1">
        <v>9.0</v>
      </c>
      <c r="H9450" s="2">
        <v>44964.0</v>
      </c>
      <c r="J9450" s="3">
        <f t="shared" si="2"/>
        <v>3</v>
      </c>
      <c r="K9450" s="4">
        <f t="shared" si="3"/>
        <v>3</v>
      </c>
      <c r="L9450" s="4">
        <f t="shared" si="4"/>
        <v>9</v>
      </c>
      <c r="S9450" s="1" t="s">
        <v>9487</v>
      </c>
      <c r="T9450" s="4" t="str">
        <f t="shared" si="5"/>
        <v>Cake</v>
      </c>
      <c r="U9450" s="4" t="str">
        <f t="shared" si="6"/>
        <v>UNKNOWN</v>
      </c>
      <c r="V9450" s="4" t="str">
        <f t="shared" si="7"/>
        <v>UNKNOWN</v>
      </c>
      <c r="W9450" s="4">
        <f t="shared" ref="W9450:Y9450" si="9457">IF(OR(J9450 = "ERROR", J9450 = ""), "UNKNOWN", J9450)</f>
        <v>3</v>
      </c>
      <c r="X9450" s="4">
        <f t="shared" si="9457"/>
        <v>3</v>
      </c>
      <c r="Y9450" s="4">
        <f t="shared" si="9457"/>
        <v>9</v>
      </c>
      <c r="Z9450" s="5">
        <f t="shared" si="9"/>
        <v>44964</v>
      </c>
    </row>
    <row r="9451">
      <c r="A9451" s="1" t="s">
        <v>9488</v>
      </c>
      <c r="B9451" s="1" t="s">
        <v>36</v>
      </c>
      <c r="C9451" s="1">
        <v>4.0</v>
      </c>
      <c r="D9451" s="1">
        <v>5.0</v>
      </c>
      <c r="E9451" s="1">
        <v>20.0</v>
      </c>
      <c r="F9451" s="1" t="s">
        <v>28</v>
      </c>
      <c r="H9451" s="2">
        <v>45128.0</v>
      </c>
      <c r="J9451" s="3">
        <f t="shared" si="2"/>
        <v>4</v>
      </c>
      <c r="K9451" s="4">
        <f t="shared" si="3"/>
        <v>5</v>
      </c>
      <c r="L9451" s="4">
        <f t="shared" si="4"/>
        <v>20</v>
      </c>
      <c r="S9451" s="1" t="s">
        <v>9488</v>
      </c>
      <c r="T9451" s="4" t="str">
        <f t="shared" si="5"/>
        <v>Salad</v>
      </c>
      <c r="U9451" s="4" t="str">
        <f t="shared" si="6"/>
        <v>UNKNOWN</v>
      </c>
      <c r="V9451" s="4" t="str">
        <f t="shared" si="7"/>
        <v>Cash</v>
      </c>
      <c r="W9451" s="4">
        <f t="shared" ref="W9451:Y9451" si="9458">IF(OR(J9451 = "ERROR", J9451 = ""), "UNKNOWN", J9451)</f>
        <v>4</v>
      </c>
      <c r="X9451" s="4">
        <f t="shared" si="9458"/>
        <v>5</v>
      </c>
      <c r="Y9451" s="4">
        <f t="shared" si="9458"/>
        <v>20</v>
      </c>
      <c r="Z9451" s="5">
        <f t="shared" si="9"/>
        <v>45128</v>
      </c>
    </row>
    <row r="9452">
      <c r="A9452" s="1" t="s">
        <v>9489</v>
      </c>
      <c r="B9452" s="1" t="s">
        <v>22</v>
      </c>
      <c r="C9452" s="1">
        <v>3.0</v>
      </c>
      <c r="D9452" s="1">
        <v>2.0</v>
      </c>
      <c r="E9452" s="1">
        <v>6.0</v>
      </c>
      <c r="H9452" s="2">
        <v>45067.0</v>
      </c>
      <c r="J9452" s="3">
        <f t="shared" si="2"/>
        <v>3</v>
      </c>
      <c r="K9452" s="4">
        <f t="shared" si="3"/>
        <v>2</v>
      </c>
      <c r="L9452" s="4">
        <f t="shared" si="4"/>
        <v>6</v>
      </c>
      <c r="S9452" s="1" t="s">
        <v>9489</v>
      </c>
      <c r="T9452" s="4" t="str">
        <f t="shared" si="5"/>
        <v>Coffee</v>
      </c>
      <c r="U9452" s="4" t="str">
        <f t="shared" si="6"/>
        <v>UNKNOWN</v>
      </c>
      <c r="V9452" s="4" t="str">
        <f t="shared" si="7"/>
        <v>UNKNOWN</v>
      </c>
      <c r="W9452" s="4">
        <f t="shared" ref="W9452:Y9452" si="9459">IF(OR(J9452 = "ERROR", J9452 = ""), "UNKNOWN", J9452)</f>
        <v>3</v>
      </c>
      <c r="X9452" s="4">
        <f t="shared" si="9459"/>
        <v>2</v>
      </c>
      <c r="Y9452" s="4">
        <f t="shared" si="9459"/>
        <v>6</v>
      </c>
      <c r="Z9452" s="5">
        <f t="shared" si="9"/>
        <v>45067</v>
      </c>
    </row>
    <row r="9453">
      <c r="A9453" s="1" t="s">
        <v>9490</v>
      </c>
      <c r="B9453" s="1" t="s">
        <v>44</v>
      </c>
      <c r="C9453" s="1">
        <v>1.0</v>
      </c>
      <c r="D9453" s="1">
        <v>4.0</v>
      </c>
      <c r="G9453" s="1" t="s">
        <v>24</v>
      </c>
      <c r="H9453" s="1" t="s">
        <v>30</v>
      </c>
      <c r="J9453" s="3">
        <f t="shared" si="2"/>
        <v>1</v>
      </c>
      <c r="K9453" s="4">
        <f t="shared" si="3"/>
        <v>4</v>
      </c>
      <c r="L9453" s="4">
        <f t="shared" si="4"/>
        <v>4</v>
      </c>
      <c r="S9453" s="1" t="s">
        <v>9490</v>
      </c>
      <c r="T9453" s="4" t="str">
        <f t="shared" si="5"/>
        <v>Sandwich</v>
      </c>
      <c r="U9453" s="4" t="str">
        <f t="shared" si="6"/>
        <v>Takeaway</v>
      </c>
      <c r="V9453" s="4" t="str">
        <f t="shared" si="7"/>
        <v>UNKNOWN</v>
      </c>
      <c r="W9453" s="4">
        <f t="shared" ref="W9453:Y9453" si="9460">IF(OR(J9453 = "ERROR", J9453 = ""), "UNKNOWN", J9453)</f>
        <v>1</v>
      </c>
      <c r="X9453" s="4">
        <f t="shared" si="9460"/>
        <v>4</v>
      </c>
      <c r="Y9453" s="4">
        <f t="shared" si="9460"/>
        <v>4</v>
      </c>
      <c r="Z9453" s="4" t="str">
        <f t="shared" si="9"/>
        <v>UNKNOWN</v>
      </c>
    </row>
    <row r="9454">
      <c r="A9454" s="1" t="s">
        <v>9491</v>
      </c>
      <c r="B9454" s="1" t="s">
        <v>81</v>
      </c>
      <c r="C9454" s="1">
        <v>2.0</v>
      </c>
      <c r="D9454" s="1">
        <v>1.5</v>
      </c>
      <c r="E9454" s="1">
        <v>3.0</v>
      </c>
      <c r="F9454" s="1" t="s">
        <v>28</v>
      </c>
      <c r="G9454" s="1" t="s">
        <v>29</v>
      </c>
      <c r="H9454" s="6">
        <v>45240.0</v>
      </c>
      <c r="J9454" s="3">
        <f t="shared" si="2"/>
        <v>2</v>
      </c>
      <c r="K9454" s="4">
        <f t="shared" si="3"/>
        <v>1.5</v>
      </c>
      <c r="L9454" s="4">
        <f t="shared" si="4"/>
        <v>3</v>
      </c>
      <c r="S9454" s="1" t="s">
        <v>9491</v>
      </c>
      <c r="T9454" s="4" t="str">
        <f t="shared" si="5"/>
        <v>Tea</v>
      </c>
      <c r="U9454" s="4" t="str">
        <f t="shared" si="6"/>
        <v>In-store</v>
      </c>
      <c r="V9454" s="4" t="str">
        <f t="shared" si="7"/>
        <v>Cash</v>
      </c>
      <c r="W9454" s="4">
        <f t="shared" ref="W9454:Y9454" si="9461">IF(OR(J9454 = "ERROR", J9454 = ""), "UNKNOWN", J9454)</f>
        <v>2</v>
      </c>
      <c r="X9454" s="4">
        <f t="shared" si="9461"/>
        <v>1.5</v>
      </c>
      <c r="Y9454" s="4">
        <f t="shared" si="9461"/>
        <v>3</v>
      </c>
      <c r="Z9454" s="7">
        <f t="shared" si="9"/>
        <v>45240</v>
      </c>
    </row>
    <row r="9455">
      <c r="A9455" s="1" t="s">
        <v>9492</v>
      </c>
      <c r="B9455" s="1" t="s">
        <v>41</v>
      </c>
      <c r="C9455" s="1">
        <v>1.0</v>
      </c>
      <c r="D9455" s="1">
        <v>4.0</v>
      </c>
      <c r="E9455" s="1">
        <v>4.0</v>
      </c>
      <c r="F9455" s="1" t="s">
        <v>23</v>
      </c>
      <c r="G9455" s="1" t="s">
        <v>29</v>
      </c>
      <c r="H9455" s="6">
        <v>45278.0</v>
      </c>
      <c r="J9455" s="3">
        <f t="shared" si="2"/>
        <v>1</v>
      </c>
      <c r="K9455" s="4">
        <f t="shared" si="3"/>
        <v>4</v>
      </c>
      <c r="L9455" s="4">
        <f t="shared" si="4"/>
        <v>4</v>
      </c>
      <c r="S9455" s="1" t="s">
        <v>9492</v>
      </c>
      <c r="T9455" s="4" t="str">
        <f t="shared" si="5"/>
        <v>Smoothie</v>
      </c>
      <c r="U9455" s="4" t="str">
        <f t="shared" si="6"/>
        <v>In-store</v>
      </c>
      <c r="V9455" s="4" t="str">
        <f t="shared" si="7"/>
        <v>Credit Card</v>
      </c>
      <c r="W9455" s="4">
        <f t="shared" ref="W9455:Y9455" si="9462">IF(OR(J9455 = "ERROR", J9455 = ""), "UNKNOWN", J9455)</f>
        <v>1</v>
      </c>
      <c r="X9455" s="4">
        <f t="shared" si="9462"/>
        <v>4</v>
      </c>
      <c r="Y9455" s="4">
        <f t="shared" si="9462"/>
        <v>4</v>
      </c>
      <c r="Z9455" s="7">
        <f t="shared" si="9"/>
        <v>45278</v>
      </c>
    </row>
    <row r="9456">
      <c r="A9456" s="1" t="s">
        <v>9493</v>
      </c>
      <c r="B9456" s="1" t="s">
        <v>25</v>
      </c>
      <c r="C9456" s="1">
        <v>4.0</v>
      </c>
      <c r="D9456" s="1" t="s">
        <v>25</v>
      </c>
      <c r="E9456" s="1">
        <v>6.0</v>
      </c>
      <c r="F9456" s="1" t="s">
        <v>28</v>
      </c>
      <c r="H9456" s="1" t="s">
        <v>30</v>
      </c>
      <c r="J9456" s="3">
        <f t="shared" si="2"/>
        <v>4</v>
      </c>
      <c r="K9456" s="4">
        <f t="shared" si="3"/>
        <v>1.5</v>
      </c>
      <c r="L9456" s="4">
        <f t="shared" si="4"/>
        <v>6</v>
      </c>
      <c r="S9456" s="1" t="s">
        <v>9493</v>
      </c>
      <c r="T9456" s="4" t="str">
        <f t="shared" si="5"/>
        <v>UNKNOWN</v>
      </c>
      <c r="U9456" s="4" t="str">
        <f t="shared" si="6"/>
        <v>UNKNOWN</v>
      </c>
      <c r="V9456" s="4" t="str">
        <f t="shared" si="7"/>
        <v>Cash</v>
      </c>
      <c r="W9456" s="4">
        <f t="shared" ref="W9456:Y9456" si="9463">IF(OR(J9456 = "ERROR", J9456 = ""), "UNKNOWN", J9456)</f>
        <v>4</v>
      </c>
      <c r="X9456" s="4">
        <f t="shared" si="9463"/>
        <v>1.5</v>
      </c>
      <c r="Y9456" s="4">
        <f t="shared" si="9463"/>
        <v>6</v>
      </c>
      <c r="Z9456" s="4" t="str">
        <f t="shared" si="9"/>
        <v>UNKNOWN</v>
      </c>
    </row>
    <row r="9457">
      <c r="A9457" s="1" t="s">
        <v>9494</v>
      </c>
      <c r="B9457" s="1" t="s">
        <v>32</v>
      </c>
      <c r="C9457" s="1">
        <v>2.0</v>
      </c>
      <c r="D9457" s="1">
        <v>1.0</v>
      </c>
      <c r="E9457" s="1">
        <v>2.0</v>
      </c>
      <c r="F9457" s="1" t="s">
        <v>28</v>
      </c>
      <c r="H9457" s="2">
        <v>45052.0</v>
      </c>
      <c r="J9457" s="3">
        <f t="shared" si="2"/>
        <v>2</v>
      </c>
      <c r="K9457" s="4">
        <f t="shared" si="3"/>
        <v>1</v>
      </c>
      <c r="L9457" s="4">
        <f t="shared" si="4"/>
        <v>2</v>
      </c>
      <c r="S9457" s="1" t="s">
        <v>9494</v>
      </c>
      <c r="T9457" s="4" t="str">
        <f t="shared" si="5"/>
        <v>Cookie</v>
      </c>
      <c r="U9457" s="4" t="str">
        <f t="shared" si="6"/>
        <v>UNKNOWN</v>
      </c>
      <c r="V9457" s="4" t="str">
        <f t="shared" si="7"/>
        <v>Cash</v>
      </c>
      <c r="W9457" s="4">
        <f t="shared" ref="W9457:Y9457" si="9464">IF(OR(J9457 = "ERROR", J9457 = ""), "UNKNOWN", J9457)</f>
        <v>2</v>
      </c>
      <c r="X9457" s="4">
        <f t="shared" si="9464"/>
        <v>1</v>
      </c>
      <c r="Y9457" s="4">
        <f t="shared" si="9464"/>
        <v>2</v>
      </c>
      <c r="Z9457" s="5">
        <f t="shared" si="9"/>
        <v>45052</v>
      </c>
    </row>
    <row r="9458">
      <c r="A9458" s="1" t="s">
        <v>9495</v>
      </c>
      <c r="B9458" s="1" t="s">
        <v>41</v>
      </c>
      <c r="C9458" s="1">
        <v>5.0</v>
      </c>
      <c r="D9458" s="1">
        <v>4.0</v>
      </c>
      <c r="E9458" s="1">
        <v>20.0</v>
      </c>
      <c r="F9458" s="1" t="s">
        <v>28</v>
      </c>
      <c r="G9458" s="1" t="s">
        <v>29</v>
      </c>
      <c r="H9458" s="2">
        <v>45015.0</v>
      </c>
      <c r="J9458" s="3">
        <f t="shared" si="2"/>
        <v>5</v>
      </c>
      <c r="K9458" s="4">
        <f t="shared" si="3"/>
        <v>4</v>
      </c>
      <c r="L9458" s="4">
        <f t="shared" si="4"/>
        <v>20</v>
      </c>
      <c r="S9458" s="1" t="s">
        <v>9495</v>
      </c>
      <c r="T9458" s="4" t="str">
        <f t="shared" si="5"/>
        <v>Smoothie</v>
      </c>
      <c r="U9458" s="4" t="str">
        <f t="shared" si="6"/>
        <v>In-store</v>
      </c>
      <c r="V9458" s="4" t="str">
        <f t="shared" si="7"/>
        <v>Cash</v>
      </c>
      <c r="W9458" s="4">
        <f t="shared" ref="W9458:Y9458" si="9465">IF(OR(J9458 = "ERROR", J9458 = ""), "UNKNOWN", J9458)</f>
        <v>5</v>
      </c>
      <c r="X9458" s="4">
        <f t="shared" si="9465"/>
        <v>4</v>
      </c>
      <c r="Y9458" s="4">
        <f t="shared" si="9465"/>
        <v>20</v>
      </c>
      <c r="Z9458" s="5">
        <f t="shared" si="9"/>
        <v>45015</v>
      </c>
    </row>
    <row r="9459">
      <c r="A9459" s="1" t="s">
        <v>9496</v>
      </c>
      <c r="B9459" s="1" t="s">
        <v>55</v>
      </c>
      <c r="C9459" s="1">
        <v>4.0</v>
      </c>
      <c r="D9459" s="1" t="s">
        <v>25</v>
      </c>
      <c r="E9459" s="1">
        <v>12.0</v>
      </c>
      <c r="H9459" s="1" t="s">
        <v>25</v>
      </c>
      <c r="J9459" s="3">
        <f t="shared" si="2"/>
        <v>4</v>
      </c>
      <c r="K9459" s="4">
        <f t="shared" si="3"/>
        <v>3</v>
      </c>
      <c r="L9459" s="4">
        <f t="shared" si="4"/>
        <v>12</v>
      </c>
      <c r="S9459" s="1" t="s">
        <v>9496</v>
      </c>
      <c r="T9459" s="4" t="str">
        <f t="shared" si="5"/>
        <v>Juice</v>
      </c>
      <c r="U9459" s="4" t="str">
        <f t="shared" si="6"/>
        <v>UNKNOWN</v>
      </c>
      <c r="V9459" s="4" t="str">
        <f t="shared" si="7"/>
        <v>UNKNOWN</v>
      </c>
      <c r="W9459" s="4">
        <f t="shared" ref="W9459:Y9459" si="9466">IF(OR(J9459 = "ERROR", J9459 = ""), "UNKNOWN", J9459)</f>
        <v>4</v>
      </c>
      <c r="X9459" s="4">
        <f t="shared" si="9466"/>
        <v>3</v>
      </c>
      <c r="Y9459" s="4">
        <f t="shared" si="9466"/>
        <v>12</v>
      </c>
      <c r="Z9459" s="4" t="str">
        <f t="shared" si="9"/>
        <v>UNKNOWN</v>
      </c>
    </row>
    <row r="9460">
      <c r="A9460" s="1" t="s">
        <v>9497</v>
      </c>
      <c r="B9460" s="1" t="s">
        <v>32</v>
      </c>
      <c r="C9460" s="1">
        <v>5.0</v>
      </c>
      <c r="D9460" s="1">
        <v>1.0</v>
      </c>
      <c r="E9460" s="1">
        <v>5.0</v>
      </c>
      <c r="F9460" s="1" t="s">
        <v>39</v>
      </c>
      <c r="H9460" s="2">
        <v>45193.0</v>
      </c>
      <c r="J9460" s="3">
        <f t="shared" si="2"/>
        <v>5</v>
      </c>
      <c r="K9460" s="4">
        <f t="shared" si="3"/>
        <v>1</v>
      </c>
      <c r="L9460" s="4">
        <f t="shared" si="4"/>
        <v>5</v>
      </c>
      <c r="S9460" s="1" t="s">
        <v>9497</v>
      </c>
      <c r="T9460" s="4" t="str">
        <f t="shared" si="5"/>
        <v>Cookie</v>
      </c>
      <c r="U9460" s="4" t="str">
        <f t="shared" si="6"/>
        <v>UNKNOWN</v>
      </c>
      <c r="V9460" s="4" t="str">
        <f t="shared" si="7"/>
        <v>Digital Wallet</v>
      </c>
      <c r="W9460" s="4">
        <f t="shared" ref="W9460:Y9460" si="9467">IF(OR(J9460 = "ERROR", J9460 = ""), "UNKNOWN", J9460)</f>
        <v>5</v>
      </c>
      <c r="X9460" s="4">
        <f t="shared" si="9467"/>
        <v>1</v>
      </c>
      <c r="Y9460" s="4">
        <f t="shared" si="9467"/>
        <v>5</v>
      </c>
      <c r="Z9460" s="5">
        <f t="shared" si="9"/>
        <v>45193</v>
      </c>
    </row>
    <row r="9461">
      <c r="A9461" s="1" t="s">
        <v>9498</v>
      </c>
      <c r="B9461" s="1" t="s">
        <v>55</v>
      </c>
      <c r="C9461" s="1">
        <v>2.0</v>
      </c>
      <c r="D9461" s="1">
        <v>3.0</v>
      </c>
      <c r="E9461" s="1">
        <v>6.0</v>
      </c>
      <c r="F9461" s="1" t="s">
        <v>39</v>
      </c>
      <c r="G9461" s="1" t="s">
        <v>29</v>
      </c>
      <c r="H9461" s="2">
        <v>45029.0</v>
      </c>
      <c r="J9461" s="3">
        <f t="shared" si="2"/>
        <v>2</v>
      </c>
      <c r="K9461" s="4">
        <f t="shared" si="3"/>
        <v>3</v>
      </c>
      <c r="L9461" s="4">
        <f t="shared" si="4"/>
        <v>6</v>
      </c>
      <c r="S9461" s="1" t="s">
        <v>9498</v>
      </c>
      <c r="T9461" s="4" t="str">
        <f t="shared" si="5"/>
        <v>Juice</v>
      </c>
      <c r="U9461" s="4" t="str">
        <f t="shared" si="6"/>
        <v>In-store</v>
      </c>
      <c r="V9461" s="4" t="str">
        <f t="shared" si="7"/>
        <v>Digital Wallet</v>
      </c>
      <c r="W9461" s="4">
        <f t="shared" ref="W9461:Y9461" si="9468">IF(OR(J9461 = "ERROR", J9461 = ""), "UNKNOWN", J9461)</f>
        <v>2</v>
      </c>
      <c r="X9461" s="4">
        <f t="shared" si="9468"/>
        <v>3</v>
      </c>
      <c r="Y9461" s="4">
        <f t="shared" si="9468"/>
        <v>6</v>
      </c>
      <c r="Z9461" s="5">
        <f t="shared" si="9"/>
        <v>45029</v>
      </c>
    </row>
    <row r="9462">
      <c r="A9462" s="1" t="s">
        <v>9499</v>
      </c>
      <c r="B9462" s="1" t="s">
        <v>30</v>
      </c>
      <c r="C9462" s="1">
        <v>3.0</v>
      </c>
      <c r="D9462" s="1">
        <v>3.0</v>
      </c>
      <c r="E9462" s="1">
        <v>9.0</v>
      </c>
      <c r="F9462" s="1" t="s">
        <v>23</v>
      </c>
      <c r="H9462" s="2">
        <v>45162.0</v>
      </c>
      <c r="J9462" s="3">
        <f t="shared" si="2"/>
        <v>3</v>
      </c>
      <c r="K9462" s="4">
        <f t="shared" si="3"/>
        <v>3</v>
      </c>
      <c r="L9462" s="4">
        <f t="shared" si="4"/>
        <v>9</v>
      </c>
      <c r="S9462" s="1" t="s">
        <v>9499</v>
      </c>
      <c r="T9462" s="4" t="str">
        <f t="shared" si="5"/>
        <v>UNKNOWN</v>
      </c>
      <c r="U9462" s="4" t="str">
        <f t="shared" si="6"/>
        <v>UNKNOWN</v>
      </c>
      <c r="V9462" s="4" t="str">
        <f t="shared" si="7"/>
        <v>Credit Card</v>
      </c>
      <c r="W9462" s="4">
        <f t="shared" ref="W9462:Y9462" si="9469">IF(OR(J9462 = "ERROR", J9462 = ""), "UNKNOWN", J9462)</f>
        <v>3</v>
      </c>
      <c r="X9462" s="4">
        <f t="shared" si="9469"/>
        <v>3</v>
      </c>
      <c r="Y9462" s="4">
        <f t="shared" si="9469"/>
        <v>9</v>
      </c>
      <c r="Z9462" s="5">
        <f t="shared" si="9"/>
        <v>45162</v>
      </c>
    </row>
    <row r="9463">
      <c r="A9463" s="1" t="s">
        <v>9500</v>
      </c>
      <c r="C9463" s="1">
        <v>4.0</v>
      </c>
      <c r="D9463" s="1">
        <v>4.0</v>
      </c>
      <c r="E9463" s="1">
        <v>16.0</v>
      </c>
      <c r="F9463" s="1" t="s">
        <v>23</v>
      </c>
      <c r="G9463" s="1" t="s">
        <v>29</v>
      </c>
      <c r="H9463" s="2">
        <v>45177.0</v>
      </c>
      <c r="J9463" s="3">
        <f t="shared" si="2"/>
        <v>4</v>
      </c>
      <c r="K9463" s="4">
        <f t="shared" si="3"/>
        <v>4</v>
      </c>
      <c r="L9463" s="4">
        <f t="shared" si="4"/>
        <v>16</v>
      </c>
      <c r="S9463" s="1" t="s">
        <v>9500</v>
      </c>
      <c r="T9463" s="4" t="str">
        <f t="shared" si="5"/>
        <v>UNKNOWN</v>
      </c>
      <c r="U9463" s="4" t="str">
        <f t="shared" si="6"/>
        <v>In-store</v>
      </c>
      <c r="V9463" s="4" t="str">
        <f t="shared" si="7"/>
        <v>Credit Card</v>
      </c>
      <c r="W9463" s="4">
        <f t="shared" ref="W9463:Y9463" si="9470">IF(OR(J9463 = "ERROR", J9463 = ""), "UNKNOWN", J9463)</f>
        <v>4</v>
      </c>
      <c r="X9463" s="4">
        <f t="shared" si="9470"/>
        <v>4</v>
      </c>
      <c r="Y9463" s="4">
        <f t="shared" si="9470"/>
        <v>16</v>
      </c>
      <c r="Z9463" s="5">
        <f t="shared" si="9"/>
        <v>45177</v>
      </c>
    </row>
    <row r="9464">
      <c r="A9464" s="1" t="s">
        <v>9501</v>
      </c>
      <c r="B9464" s="1" t="s">
        <v>81</v>
      </c>
      <c r="C9464" s="1">
        <v>3.0</v>
      </c>
      <c r="D9464" s="1">
        <v>1.5</v>
      </c>
      <c r="E9464" s="1">
        <v>4.5</v>
      </c>
      <c r="G9464" s="1" t="s">
        <v>29</v>
      </c>
      <c r="H9464" s="2">
        <v>45189.0</v>
      </c>
      <c r="J9464" s="3">
        <f t="shared" si="2"/>
        <v>3</v>
      </c>
      <c r="K9464" s="4">
        <f t="shared" si="3"/>
        <v>1.5</v>
      </c>
      <c r="L9464" s="4">
        <f t="shared" si="4"/>
        <v>4.5</v>
      </c>
      <c r="S9464" s="1" t="s">
        <v>9501</v>
      </c>
      <c r="T9464" s="4" t="str">
        <f t="shared" si="5"/>
        <v>Tea</v>
      </c>
      <c r="U9464" s="4" t="str">
        <f t="shared" si="6"/>
        <v>In-store</v>
      </c>
      <c r="V9464" s="4" t="str">
        <f t="shared" si="7"/>
        <v>UNKNOWN</v>
      </c>
      <c r="W9464" s="4">
        <f t="shared" ref="W9464:Y9464" si="9471">IF(OR(J9464 = "ERROR", J9464 = ""), "UNKNOWN", J9464)</f>
        <v>3</v>
      </c>
      <c r="X9464" s="4">
        <f t="shared" si="9471"/>
        <v>1.5</v>
      </c>
      <c r="Y9464" s="4">
        <f t="shared" si="9471"/>
        <v>4.5</v>
      </c>
      <c r="Z9464" s="5">
        <f t="shared" si="9"/>
        <v>45189</v>
      </c>
    </row>
    <row r="9465">
      <c r="A9465" s="1" t="s">
        <v>9502</v>
      </c>
      <c r="B9465" s="1" t="s">
        <v>27</v>
      </c>
      <c r="C9465" s="1">
        <v>1.0</v>
      </c>
      <c r="D9465" s="1">
        <v>3.0</v>
      </c>
      <c r="E9465" s="1">
        <v>3.0</v>
      </c>
      <c r="F9465" s="1" t="s">
        <v>28</v>
      </c>
      <c r="H9465" s="6">
        <v>45248.0</v>
      </c>
      <c r="J9465" s="3">
        <f t="shared" si="2"/>
        <v>1</v>
      </c>
      <c r="K9465" s="4">
        <f t="shared" si="3"/>
        <v>3</v>
      </c>
      <c r="L9465" s="4">
        <f t="shared" si="4"/>
        <v>3</v>
      </c>
      <c r="S9465" s="1" t="s">
        <v>9502</v>
      </c>
      <c r="T9465" s="4" t="str">
        <f t="shared" si="5"/>
        <v>Cake</v>
      </c>
      <c r="U9465" s="4" t="str">
        <f t="shared" si="6"/>
        <v>UNKNOWN</v>
      </c>
      <c r="V9465" s="4" t="str">
        <f t="shared" si="7"/>
        <v>Cash</v>
      </c>
      <c r="W9465" s="4">
        <f t="shared" ref="W9465:Y9465" si="9472">IF(OR(J9465 = "ERROR", J9465 = ""), "UNKNOWN", J9465)</f>
        <v>1</v>
      </c>
      <c r="X9465" s="4">
        <f t="shared" si="9472"/>
        <v>3</v>
      </c>
      <c r="Y9465" s="4">
        <f t="shared" si="9472"/>
        <v>3</v>
      </c>
      <c r="Z9465" s="7">
        <f t="shared" si="9"/>
        <v>45248</v>
      </c>
    </row>
    <row r="9466">
      <c r="A9466" s="1" t="s">
        <v>9503</v>
      </c>
      <c r="B9466" s="1" t="s">
        <v>27</v>
      </c>
      <c r="D9466" s="1" t="s">
        <v>25</v>
      </c>
      <c r="E9466" s="1">
        <v>3.0</v>
      </c>
      <c r="F9466" s="1" t="s">
        <v>28</v>
      </c>
      <c r="G9466" s="1" t="s">
        <v>29</v>
      </c>
      <c r="H9466" s="6">
        <v>45280.0</v>
      </c>
      <c r="J9466" s="3" t="str">
        <f t="shared" si="2"/>
        <v/>
      </c>
      <c r="K9466" s="4" t="str">
        <f t="shared" si="3"/>
        <v>ERROR</v>
      </c>
      <c r="L9466" s="4">
        <f t="shared" si="4"/>
        <v>3</v>
      </c>
      <c r="S9466" s="1" t="s">
        <v>9503</v>
      </c>
      <c r="T9466" s="4" t="str">
        <f t="shared" si="5"/>
        <v>Cake</v>
      </c>
      <c r="U9466" s="4" t="str">
        <f t="shared" si="6"/>
        <v>In-store</v>
      </c>
      <c r="V9466" s="4" t="str">
        <f t="shared" si="7"/>
        <v>Cash</v>
      </c>
      <c r="W9466" s="4" t="str">
        <f t="shared" ref="W9466:Y9466" si="9473">IF(OR(J9466 = "ERROR", J9466 = ""), "UNKNOWN", J9466)</f>
        <v>UNKNOWN</v>
      </c>
      <c r="X9466" s="4" t="str">
        <f t="shared" si="9473"/>
        <v>UNKNOWN</v>
      </c>
      <c r="Y9466" s="4">
        <f t="shared" si="9473"/>
        <v>3</v>
      </c>
      <c r="Z9466" s="7">
        <f t="shared" si="9"/>
        <v>45280</v>
      </c>
    </row>
    <row r="9467">
      <c r="A9467" s="1" t="s">
        <v>9504</v>
      </c>
      <c r="B9467" s="1" t="s">
        <v>41</v>
      </c>
      <c r="C9467" s="1">
        <v>1.0</v>
      </c>
      <c r="D9467" s="1">
        <v>4.0</v>
      </c>
      <c r="E9467" s="1">
        <v>4.0</v>
      </c>
      <c r="F9467" s="1" t="s">
        <v>23</v>
      </c>
      <c r="G9467" s="1" t="s">
        <v>24</v>
      </c>
      <c r="H9467" s="2">
        <v>44964.0</v>
      </c>
      <c r="J9467" s="3">
        <f t="shared" si="2"/>
        <v>1</v>
      </c>
      <c r="K9467" s="4">
        <f t="shared" si="3"/>
        <v>4</v>
      </c>
      <c r="L9467" s="4">
        <f t="shared" si="4"/>
        <v>4</v>
      </c>
      <c r="S9467" s="1" t="s">
        <v>9504</v>
      </c>
      <c r="T9467" s="4" t="str">
        <f t="shared" si="5"/>
        <v>Smoothie</v>
      </c>
      <c r="U9467" s="4" t="str">
        <f t="shared" si="6"/>
        <v>Takeaway</v>
      </c>
      <c r="V9467" s="4" t="str">
        <f t="shared" si="7"/>
        <v>Credit Card</v>
      </c>
      <c r="W9467" s="4">
        <f t="shared" ref="W9467:Y9467" si="9474">IF(OR(J9467 = "ERROR", J9467 = ""), "UNKNOWN", J9467)</f>
        <v>1</v>
      </c>
      <c r="X9467" s="4">
        <f t="shared" si="9474"/>
        <v>4</v>
      </c>
      <c r="Y9467" s="4">
        <f t="shared" si="9474"/>
        <v>4</v>
      </c>
      <c r="Z9467" s="5">
        <f t="shared" si="9"/>
        <v>44964</v>
      </c>
    </row>
    <row r="9468">
      <c r="A9468" s="1" t="s">
        <v>9505</v>
      </c>
      <c r="B9468" s="1" t="s">
        <v>22</v>
      </c>
      <c r="C9468" s="1">
        <v>5.0</v>
      </c>
      <c r="D9468" s="1">
        <v>2.0</v>
      </c>
      <c r="E9468" s="1">
        <v>10.0</v>
      </c>
      <c r="G9468" s="1" t="s">
        <v>29</v>
      </c>
      <c r="H9468" s="2">
        <v>44970.0</v>
      </c>
      <c r="J9468" s="3">
        <f t="shared" si="2"/>
        <v>5</v>
      </c>
      <c r="K9468" s="4">
        <f t="shared" si="3"/>
        <v>2</v>
      </c>
      <c r="L9468" s="4">
        <f t="shared" si="4"/>
        <v>10</v>
      </c>
      <c r="S9468" s="1" t="s">
        <v>9505</v>
      </c>
      <c r="T9468" s="4" t="str">
        <f t="shared" si="5"/>
        <v>Coffee</v>
      </c>
      <c r="U9468" s="4" t="str">
        <f t="shared" si="6"/>
        <v>In-store</v>
      </c>
      <c r="V9468" s="4" t="str">
        <f t="shared" si="7"/>
        <v>UNKNOWN</v>
      </c>
      <c r="W9468" s="4">
        <f t="shared" ref="W9468:Y9468" si="9475">IF(OR(J9468 = "ERROR", J9468 = ""), "UNKNOWN", J9468)</f>
        <v>5</v>
      </c>
      <c r="X9468" s="4">
        <f t="shared" si="9475"/>
        <v>2</v>
      </c>
      <c r="Y9468" s="4">
        <f t="shared" si="9475"/>
        <v>10</v>
      </c>
      <c r="Z9468" s="5">
        <f t="shared" si="9"/>
        <v>44970</v>
      </c>
    </row>
    <row r="9469">
      <c r="A9469" s="1" t="s">
        <v>9506</v>
      </c>
      <c r="B9469" s="1" t="s">
        <v>81</v>
      </c>
      <c r="C9469" s="1">
        <v>2.0</v>
      </c>
      <c r="D9469" s="1">
        <v>1.5</v>
      </c>
      <c r="E9469" s="1">
        <v>3.0</v>
      </c>
      <c r="F9469" s="1" t="s">
        <v>39</v>
      </c>
      <c r="G9469" s="1" t="s">
        <v>29</v>
      </c>
      <c r="H9469" s="2">
        <v>45000.0</v>
      </c>
      <c r="J9469" s="3">
        <f t="shared" si="2"/>
        <v>2</v>
      </c>
      <c r="K9469" s="4">
        <f t="shared" si="3"/>
        <v>1.5</v>
      </c>
      <c r="L9469" s="4">
        <f t="shared" si="4"/>
        <v>3</v>
      </c>
      <c r="S9469" s="1" t="s">
        <v>9506</v>
      </c>
      <c r="T9469" s="4" t="str">
        <f t="shared" si="5"/>
        <v>Tea</v>
      </c>
      <c r="U9469" s="4" t="str">
        <f t="shared" si="6"/>
        <v>In-store</v>
      </c>
      <c r="V9469" s="4" t="str">
        <f t="shared" si="7"/>
        <v>Digital Wallet</v>
      </c>
      <c r="W9469" s="4">
        <f t="shared" ref="W9469:Y9469" si="9476">IF(OR(J9469 = "ERROR", J9469 = ""), "UNKNOWN", J9469)</f>
        <v>2</v>
      </c>
      <c r="X9469" s="4">
        <f t="shared" si="9476"/>
        <v>1.5</v>
      </c>
      <c r="Y9469" s="4">
        <f t="shared" si="9476"/>
        <v>3</v>
      </c>
      <c r="Z9469" s="5">
        <f t="shared" si="9"/>
        <v>45000</v>
      </c>
    </row>
    <row r="9470">
      <c r="A9470" s="1" t="s">
        <v>9507</v>
      </c>
      <c r="B9470" s="1" t="s">
        <v>27</v>
      </c>
      <c r="C9470" s="1">
        <v>3.0</v>
      </c>
      <c r="D9470" s="1">
        <v>3.0</v>
      </c>
      <c r="E9470" s="1">
        <v>9.0</v>
      </c>
      <c r="F9470" s="1" t="s">
        <v>23</v>
      </c>
      <c r="H9470" s="2">
        <v>45114.0</v>
      </c>
      <c r="J9470" s="3">
        <f t="shared" si="2"/>
        <v>3</v>
      </c>
      <c r="K9470" s="4">
        <f t="shared" si="3"/>
        <v>3</v>
      </c>
      <c r="L9470" s="4">
        <f t="shared" si="4"/>
        <v>9</v>
      </c>
      <c r="S9470" s="1" t="s">
        <v>9507</v>
      </c>
      <c r="T9470" s="4" t="str">
        <f t="shared" si="5"/>
        <v>Cake</v>
      </c>
      <c r="U9470" s="4" t="str">
        <f t="shared" si="6"/>
        <v>UNKNOWN</v>
      </c>
      <c r="V9470" s="4" t="str">
        <f t="shared" si="7"/>
        <v>Credit Card</v>
      </c>
      <c r="W9470" s="4">
        <f t="shared" ref="W9470:Y9470" si="9477">IF(OR(J9470 = "ERROR", J9470 = ""), "UNKNOWN", J9470)</f>
        <v>3</v>
      </c>
      <c r="X9470" s="4">
        <f t="shared" si="9477"/>
        <v>3</v>
      </c>
      <c r="Y9470" s="4">
        <f t="shared" si="9477"/>
        <v>9</v>
      </c>
      <c r="Z9470" s="5">
        <f t="shared" si="9"/>
        <v>45114</v>
      </c>
    </row>
    <row r="9471">
      <c r="A9471" s="1" t="s">
        <v>9508</v>
      </c>
      <c r="B9471" s="1" t="s">
        <v>30</v>
      </c>
      <c r="C9471" s="1">
        <v>3.0</v>
      </c>
      <c r="D9471" s="1">
        <v>4.0</v>
      </c>
      <c r="E9471" s="1">
        <v>12.0</v>
      </c>
      <c r="F9471" s="1" t="s">
        <v>28</v>
      </c>
      <c r="G9471" s="1" t="s">
        <v>29</v>
      </c>
      <c r="H9471" s="2">
        <v>45205.0</v>
      </c>
      <c r="J9471" s="3">
        <f t="shared" si="2"/>
        <v>3</v>
      </c>
      <c r="K9471" s="4">
        <f t="shared" si="3"/>
        <v>4</v>
      </c>
      <c r="L9471" s="4">
        <f t="shared" si="4"/>
        <v>12</v>
      </c>
      <c r="S9471" s="1" t="s">
        <v>9508</v>
      </c>
      <c r="T9471" s="4" t="str">
        <f t="shared" si="5"/>
        <v>UNKNOWN</v>
      </c>
      <c r="U9471" s="4" t="str">
        <f t="shared" si="6"/>
        <v>In-store</v>
      </c>
      <c r="V9471" s="4" t="str">
        <f t="shared" si="7"/>
        <v>Cash</v>
      </c>
      <c r="W9471" s="4">
        <f t="shared" ref="W9471:Y9471" si="9478">IF(OR(J9471 = "ERROR", J9471 = ""), "UNKNOWN", J9471)</f>
        <v>3</v>
      </c>
      <c r="X9471" s="4">
        <f t="shared" si="9478"/>
        <v>4</v>
      </c>
      <c r="Y9471" s="4">
        <f t="shared" si="9478"/>
        <v>12</v>
      </c>
      <c r="Z9471" s="5">
        <f t="shared" si="9"/>
        <v>45205</v>
      </c>
    </row>
    <row r="9472">
      <c r="A9472" s="1" t="s">
        <v>9509</v>
      </c>
      <c r="B9472" s="1" t="s">
        <v>27</v>
      </c>
      <c r="C9472" s="1">
        <v>5.0</v>
      </c>
      <c r="D9472" s="1">
        <v>3.0</v>
      </c>
      <c r="E9472" s="1">
        <v>15.0</v>
      </c>
      <c r="F9472" s="1" t="s">
        <v>23</v>
      </c>
      <c r="G9472" s="1" t="s">
        <v>24</v>
      </c>
      <c r="H9472" s="2">
        <v>45190.0</v>
      </c>
      <c r="J9472" s="3">
        <f t="shared" si="2"/>
        <v>5</v>
      </c>
      <c r="K9472" s="4">
        <f t="shared" si="3"/>
        <v>3</v>
      </c>
      <c r="L9472" s="4">
        <f t="shared" si="4"/>
        <v>15</v>
      </c>
      <c r="S9472" s="1" t="s">
        <v>9509</v>
      </c>
      <c r="T9472" s="4" t="str">
        <f t="shared" si="5"/>
        <v>Cake</v>
      </c>
      <c r="U9472" s="4" t="str">
        <f t="shared" si="6"/>
        <v>Takeaway</v>
      </c>
      <c r="V9472" s="4" t="str">
        <f t="shared" si="7"/>
        <v>Credit Card</v>
      </c>
      <c r="W9472" s="4">
        <f t="shared" ref="W9472:Y9472" si="9479">IF(OR(J9472 = "ERROR", J9472 = ""), "UNKNOWN", J9472)</f>
        <v>5</v>
      </c>
      <c r="X9472" s="4">
        <f t="shared" si="9479"/>
        <v>3</v>
      </c>
      <c r="Y9472" s="4">
        <f t="shared" si="9479"/>
        <v>15</v>
      </c>
      <c r="Z9472" s="5">
        <f t="shared" si="9"/>
        <v>45190</v>
      </c>
    </row>
    <row r="9473">
      <c r="A9473" s="1" t="s">
        <v>9510</v>
      </c>
      <c r="B9473" s="1" t="s">
        <v>30</v>
      </c>
      <c r="C9473" s="1">
        <v>2.0</v>
      </c>
      <c r="D9473" s="1">
        <v>3.0</v>
      </c>
      <c r="E9473" s="1">
        <v>6.0</v>
      </c>
      <c r="H9473" s="2">
        <v>45160.0</v>
      </c>
      <c r="J9473" s="3">
        <f t="shared" si="2"/>
        <v>2</v>
      </c>
      <c r="K9473" s="4">
        <f t="shared" si="3"/>
        <v>3</v>
      </c>
      <c r="L9473" s="4">
        <f t="shared" si="4"/>
        <v>6</v>
      </c>
      <c r="S9473" s="1" t="s">
        <v>9510</v>
      </c>
      <c r="T9473" s="4" t="str">
        <f t="shared" si="5"/>
        <v>UNKNOWN</v>
      </c>
      <c r="U9473" s="4" t="str">
        <f t="shared" si="6"/>
        <v>UNKNOWN</v>
      </c>
      <c r="V9473" s="4" t="str">
        <f t="shared" si="7"/>
        <v>UNKNOWN</v>
      </c>
      <c r="W9473" s="4">
        <f t="shared" ref="W9473:Y9473" si="9480">IF(OR(J9473 = "ERROR", J9473 = ""), "UNKNOWN", J9473)</f>
        <v>2</v>
      </c>
      <c r="X9473" s="4">
        <f t="shared" si="9480"/>
        <v>3</v>
      </c>
      <c r="Y9473" s="4">
        <f t="shared" si="9480"/>
        <v>6</v>
      </c>
      <c r="Z9473" s="5">
        <f t="shared" si="9"/>
        <v>45160</v>
      </c>
    </row>
    <row r="9474">
      <c r="A9474" s="1" t="s">
        <v>9511</v>
      </c>
      <c r="B9474" s="1" t="s">
        <v>55</v>
      </c>
      <c r="C9474" s="1">
        <v>4.0</v>
      </c>
      <c r="D9474" s="1">
        <v>3.0</v>
      </c>
      <c r="E9474" s="1">
        <v>12.0</v>
      </c>
      <c r="G9474" s="1" t="s">
        <v>24</v>
      </c>
      <c r="H9474" s="2">
        <v>45090.0</v>
      </c>
      <c r="J9474" s="3">
        <f t="shared" si="2"/>
        <v>4</v>
      </c>
      <c r="K9474" s="4">
        <f t="shared" si="3"/>
        <v>3</v>
      </c>
      <c r="L9474" s="4">
        <f t="shared" si="4"/>
        <v>12</v>
      </c>
      <c r="S9474" s="1" t="s">
        <v>9511</v>
      </c>
      <c r="T9474" s="4" t="str">
        <f t="shared" si="5"/>
        <v>Juice</v>
      </c>
      <c r="U9474" s="4" t="str">
        <f t="shared" si="6"/>
        <v>Takeaway</v>
      </c>
      <c r="V9474" s="4" t="str">
        <f t="shared" si="7"/>
        <v>UNKNOWN</v>
      </c>
      <c r="W9474" s="4">
        <f t="shared" ref="W9474:Y9474" si="9481">IF(OR(J9474 = "ERROR", J9474 = ""), "UNKNOWN", J9474)</f>
        <v>4</v>
      </c>
      <c r="X9474" s="4">
        <f t="shared" si="9481"/>
        <v>3</v>
      </c>
      <c r="Y9474" s="4">
        <f t="shared" si="9481"/>
        <v>12</v>
      </c>
      <c r="Z9474" s="5">
        <f t="shared" si="9"/>
        <v>45090</v>
      </c>
    </row>
    <row r="9475">
      <c r="A9475" s="1" t="s">
        <v>9512</v>
      </c>
      <c r="B9475" s="1" t="s">
        <v>55</v>
      </c>
      <c r="C9475" s="1">
        <v>2.0</v>
      </c>
      <c r="D9475" s="1">
        <v>3.0</v>
      </c>
      <c r="E9475" s="1">
        <v>6.0</v>
      </c>
      <c r="F9475" s="1" t="s">
        <v>23</v>
      </c>
      <c r="G9475" s="1" t="s">
        <v>25</v>
      </c>
      <c r="H9475" s="2">
        <v>45191.0</v>
      </c>
      <c r="J9475" s="3">
        <f t="shared" si="2"/>
        <v>2</v>
      </c>
      <c r="K9475" s="4">
        <f t="shared" si="3"/>
        <v>3</v>
      </c>
      <c r="L9475" s="4">
        <f t="shared" si="4"/>
        <v>6</v>
      </c>
      <c r="S9475" s="1" t="s">
        <v>9512</v>
      </c>
      <c r="T9475" s="4" t="str">
        <f t="shared" si="5"/>
        <v>Juice</v>
      </c>
      <c r="U9475" s="4" t="str">
        <f t="shared" si="6"/>
        <v>UNKNOWN</v>
      </c>
      <c r="V9475" s="4" t="str">
        <f t="shared" si="7"/>
        <v>Credit Card</v>
      </c>
      <c r="W9475" s="4">
        <f t="shared" ref="W9475:Y9475" si="9482">IF(OR(J9475 = "ERROR", J9475 = ""), "UNKNOWN", J9475)</f>
        <v>2</v>
      </c>
      <c r="X9475" s="4">
        <f t="shared" si="9482"/>
        <v>3</v>
      </c>
      <c r="Y9475" s="4">
        <f t="shared" si="9482"/>
        <v>6</v>
      </c>
      <c r="Z9475" s="5">
        <f t="shared" si="9"/>
        <v>45191</v>
      </c>
    </row>
    <row r="9476">
      <c r="A9476" s="1" t="s">
        <v>9513</v>
      </c>
      <c r="B9476" s="1" t="s">
        <v>27</v>
      </c>
      <c r="C9476" s="1">
        <v>4.0</v>
      </c>
      <c r="D9476" s="1">
        <v>3.0</v>
      </c>
      <c r="E9476" s="1">
        <v>12.0</v>
      </c>
      <c r="H9476" s="2">
        <v>44937.0</v>
      </c>
      <c r="J9476" s="3">
        <f t="shared" si="2"/>
        <v>4</v>
      </c>
      <c r="K9476" s="4">
        <f t="shared" si="3"/>
        <v>3</v>
      </c>
      <c r="L9476" s="4">
        <f t="shared" si="4"/>
        <v>12</v>
      </c>
      <c r="S9476" s="1" t="s">
        <v>9513</v>
      </c>
      <c r="T9476" s="4" t="str">
        <f t="shared" si="5"/>
        <v>Cake</v>
      </c>
      <c r="U9476" s="4" t="str">
        <f t="shared" si="6"/>
        <v>UNKNOWN</v>
      </c>
      <c r="V9476" s="4" t="str">
        <f t="shared" si="7"/>
        <v>UNKNOWN</v>
      </c>
      <c r="W9476" s="4">
        <f t="shared" ref="W9476:Y9476" si="9483">IF(OR(J9476 = "ERROR", J9476 = ""), "UNKNOWN", J9476)</f>
        <v>4</v>
      </c>
      <c r="X9476" s="4">
        <f t="shared" si="9483"/>
        <v>3</v>
      </c>
      <c r="Y9476" s="4">
        <f t="shared" si="9483"/>
        <v>12</v>
      </c>
      <c r="Z9476" s="5">
        <f t="shared" si="9"/>
        <v>44937</v>
      </c>
    </row>
    <row r="9477">
      <c r="A9477" s="1" t="s">
        <v>9514</v>
      </c>
      <c r="B9477" s="1" t="s">
        <v>41</v>
      </c>
      <c r="C9477" s="1">
        <v>4.0</v>
      </c>
      <c r="D9477" s="1">
        <v>4.0</v>
      </c>
      <c r="E9477" s="1">
        <v>16.0</v>
      </c>
      <c r="F9477" s="1" t="s">
        <v>39</v>
      </c>
      <c r="G9477" s="1" t="s">
        <v>29</v>
      </c>
      <c r="H9477" s="2">
        <v>45197.0</v>
      </c>
      <c r="J9477" s="3">
        <f t="shared" si="2"/>
        <v>4</v>
      </c>
      <c r="K9477" s="4">
        <f t="shared" si="3"/>
        <v>4</v>
      </c>
      <c r="L9477" s="4">
        <f t="shared" si="4"/>
        <v>16</v>
      </c>
      <c r="S9477" s="1" t="s">
        <v>9514</v>
      </c>
      <c r="T9477" s="4" t="str">
        <f t="shared" si="5"/>
        <v>Smoothie</v>
      </c>
      <c r="U9477" s="4" t="str">
        <f t="shared" si="6"/>
        <v>In-store</v>
      </c>
      <c r="V9477" s="4" t="str">
        <f t="shared" si="7"/>
        <v>Digital Wallet</v>
      </c>
      <c r="W9477" s="4">
        <f t="shared" ref="W9477:Y9477" si="9484">IF(OR(J9477 = "ERROR", J9477 = ""), "UNKNOWN", J9477)</f>
        <v>4</v>
      </c>
      <c r="X9477" s="4">
        <f t="shared" si="9484"/>
        <v>4</v>
      </c>
      <c r="Y9477" s="4">
        <f t="shared" si="9484"/>
        <v>16</v>
      </c>
      <c r="Z9477" s="5">
        <f t="shared" si="9"/>
        <v>45197</v>
      </c>
    </row>
    <row r="9478">
      <c r="A9478" s="1" t="s">
        <v>9515</v>
      </c>
      <c r="B9478" s="1" t="s">
        <v>22</v>
      </c>
      <c r="C9478" s="1">
        <v>1.0</v>
      </c>
      <c r="D9478" s="1">
        <v>2.0</v>
      </c>
      <c r="E9478" s="1">
        <v>2.0</v>
      </c>
      <c r="F9478" s="1" t="s">
        <v>28</v>
      </c>
      <c r="G9478" s="1" t="s">
        <v>29</v>
      </c>
      <c r="H9478" s="6">
        <v>45287.0</v>
      </c>
      <c r="J9478" s="3">
        <f t="shared" si="2"/>
        <v>1</v>
      </c>
      <c r="K9478" s="4">
        <f t="shared" si="3"/>
        <v>2</v>
      </c>
      <c r="L9478" s="4">
        <f t="shared" si="4"/>
        <v>2</v>
      </c>
      <c r="S9478" s="1" t="s">
        <v>9515</v>
      </c>
      <c r="T9478" s="4" t="str">
        <f t="shared" si="5"/>
        <v>Coffee</v>
      </c>
      <c r="U9478" s="4" t="str">
        <f t="shared" si="6"/>
        <v>In-store</v>
      </c>
      <c r="V9478" s="4" t="str">
        <f t="shared" si="7"/>
        <v>Cash</v>
      </c>
      <c r="W9478" s="4">
        <f t="shared" ref="W9478:Y9478" si="9485">IF(OR(J9478 = "ERROR", J9478 = ""), "UNKNOWN", J9478)</f>
        <v>1</v>
      </c>
      <c r="X9478" s="4">
        <f t="shared" si="9485"/>
        <v>2</v>
      </c>
      <c r="Y9478" s="4">
        <f t="shared" si="9485"/>
        <v>2</v>
      </c>
      <c r="Z9478" s="7">
        <f t="shared" si="9"/>
        <v>45287</v>
      </c>
    </row>
    <row r="9479">
      <c r="A9479" s="1" t="s">
        <v>9516</v>
      </c>
      <c r="B9479" s="1" t="s">
        <v>55</v>
      </c>
      <c r="C9479" s="1">
        <v>3.0</v>
      </c>
      <c r="D9479" s="1">
        <v>3.0</v>
      </c>
      <c r="E9479" s="1">
        <v>9.0</v>
      </c>
      <c r="F9479" s="1" t="s">
        <v>25</v>
      </c>
      <c r="H9479" s="2">
        <v>45019.0</v>
      </c>
      <c r="J9479" s="3">
        <f t="shared" si="2"/>
        <v>3</v>
      </c>
      <c r="K9479" s="4">
        <f t="shared" si="3"/>
        <v>3</v>
      </c>
      <c r="L9479" s="4">
        <f t="shared" si="4"/>
        <v>9</v>
      </c>
      <c r="S9479" s="1" t="s">
        <v>9516</v>
      </c>
      <c r="T9479" s="4" t="str">
        <f t="shared" si="5"/>
        <v>Juice</v>
      </c>
      <c r="U9479" s="4" t="str">
        <f t="shared" si="6"/>
        <v>UNKNOWN</v>
      </c>
      <c r="V9479" s="4" t="str">
        <f t="shared" si="7"/>
        <v>UNKNOWN</v>
      </c>
      <c r="W9479" s="4">
        <f t="shared" ref="W9479:Y9479" si="9486">IF(OR(J9479 = "ERROR", J9479 = ""), "UNKNOWN", J9479)</f>
        <v>3</v>
      </c>
      <c r="X9479" s="4">
        <f t="shared" si="9486"/>
        <v>3</v>
      </c>
      <c r="Y9479" s="4">
        <f t="shared" si="9486"/>
        <v>9</v>
      </c>
      <c r="Z9479" s="5">
        <f t="shared" si="9"/>
        <v>45019</v>
      </c>
    </row>
    <row r="9480">
      <c r="A9480" s="1" t="s">
        <v>9517</v>
      </c>
      <c r="B9480" s="1" t="s">
        <v>41</v>
      </c>
      <c r="C9480" s="1">
        <v>4.0</v>
      </c>
      <c r="D9480" s="1">
        <v>4.0</v>
      </c>
      <c r="E9480" s="1">
        <v>16.0</v>
      </c>
      <c r="H9480" s="2">
        <v>45089.0</v>
      </c>
      <c r="J9480" s="3">
        <f t="shared" si="2"/>
        <v>4</v>
      </c>
      <c r="K9480" s="4">
        <f t="shared" si="3"/>
        <v>4</v>
      </c>
      <c r="L9480" s="4">
        <f t="shared" si="4"/>
        <v>16</v>
      </c>
      <c r="S9480" s="1" t="s">
        <v>9517</v>
      </c>
      <c r="T9480" s="4" t="str">
        <f t="shared" si="5"/>
        <v>Smoothie</v>
      </c>
      <c r="U9480" s="4" t="str">
        <f t="shared" si="6"/>
        <v>UNKNOWN</v>
      </c>
      <c r="V9480" s="4" t="str">
        <f t="shared" si="7"/>
        <v>UNKNOWN</v>
      </c>
      <c r="W9480" s="4">
        <f t="shared" ref="W9480:Y9480" si="9487">IF(OR(J9480 = "ERROR", J9480 = ""), "UNKNOWN", J9480)</f>
        <v>4</v>
      </c>
      <c r="X9480" s="4">
        <f t="shared" si="9487"/>
        <v>4</v>
      </c>
      <c r="Y9480" s="4">
        <f t="shared" si="9487"/>
        <v>16</v>
      </c>
      <c r="Z9480" s="5">
        <f t="shared" si="9"/>
        <v>45089</v>
      </c>
    </row>
    <row r="9481">
      <c r="A9481" s="1" t="s">
        <v>9518</v>
      </c>
      <c r="B9481" s="1" t="s">
        <v>27</v>
      </c>
      <c r="C9481" s="1">
        <v>1.0</v>
      </c>
      <c r="D9481" s="1">
        <v>3.0</v>
      </c>
      <c r="E9481" s="1">
        <v>3.0</v>
      </c>
      <c r="F9481" s="1" t="s">
        <v>28</v>
      </c>
      <c r="G9481" s="1" t="s">
        <v>24</v>
      </c>
      <c r="H9481" s="2">
        <v>45103.0</v>
      </c>
      <c r="J9481" s="3">
        <f t="shared" si="2"/>
        <v>1</v>
      </c>
      <c r="K9481" s="4">
        <f t="shared" si="3"/>
        <v>3</v>
      </c>
      <c r="L9481" s="4">
        <f t="shared" si="4"/>
        <v>3</v>
      </c>
      <c r="S9481" s="1" t="s">
        <v>9518</v>
      </c>
      <c r="T9481" s="4" t="str">
        <f t="shared" si="5"/>
        <v>Cake</v>
      </c>
      <c r="U9481" s="4" t="str">
        <f t="shared" si="6"/>
        <v>Takeaway</v>
      </c>
      <c r="V9481" s="4" t="str">
        <f t="shared" si="7"/>
        <v>Cash</v>
      </c>
      <c r="W9481" s="4">
        <f t="shared" ref="W9481:Y9481" si="9488">IF(OR(J9481 = "ERROR", J9481 = ""), "UNKNOWN", J9481)</f>
        <v>1</v>
      </c>
      <c r="X9481" s="4">
        <f t="shared" si="9488"/>
        <v>3</v>
      </c>
      <c r="Y9481" s="4">
        <f t="shared" si="9488"/>
        <v>3</v>
      </c>
      <c r="Z9481" s="5">
        <f t="shared" si="9"/>
        <v>45103</v>
      </c>
    </row>
    <row r="9482">
      <c r="A9482" s="1" t="s">
        <v>9519</v>
      </c>
      <c r="B9482" s="1" t="s">
        <v>44</v>
      </c>
      <c r="C9482" s="1">
        <v>4.0</v>
      </c>
      <c r="D9482" s="1">
        <v>4.0</v>
      </c>
      <c r="E9482" s="1">
        <v>16.0</v>
      </c>
      <c r="F9482" s="1" t="s">
        <v>23</v>
      </c>
      <c r="G9482" s="1" t="s">
        <v>30</v>
      </c>
      <c r="H9482" s="2">
        <v>45268.0</v>
      </c>
      <c r="J9482" s="3">
        <f t="shared" si="2"/>
        <v>4</v>
      </c>
      <c r="K9482" s="4">
        <f t="shared" si="3"/>
        <v>4</v>
      </c>
      <c r="L9482" s="4">
        <f t="shared" si="4"/>
        <v>16</v>
      </c>
      <c r="S9482" s="1" t="s">
        <v>9519</v>
      </c>
      <c r="T9482" s="4" t="str">
        <f t="shared" si="5"/>
        <v>Sandwich</v>
      </c>
      <c r="U9482" s="4" t="str">
        <f t="shared" si="6"/>
        <v>UNKNOWN</v>
      </c>
      <c r="V9482" s="4" t="str">
        <f t="shared" si="7"/>
        <v>Credit Card</v>
      </c>
      <c r="W9482" s="4">
        <f t="shared" ref="W9482:Y9482" si="9489">IF(OR(J9482 = "ERROR", J9482 = ""), "UNKNOWN", J9482)</f>
        <v>4</v>
      </c>
      <c r="X9482" s="4">
        <f t="shared" si="9489"/>
        <v>4</v>
      </c>
      <c r="Y9482" s="4">
        <f t="shared" si="9489"/>
        <v>16</v>
      </c>
      <c r="Z9482" s="5">
        <f t="shared" si="9"/>
        <v>45268</v>
      </c>
    </row>
    <row r="9483">
      <c r="A9483" s="1" t="s">
        <v>9520</v>
      </c>
      <c r="B9483" s="1" t="s">
        <v>41</v>
      </c>
      <c r="C9483" s="1">
        <v>2.0</v>
      </c>
      <c r="D9483" s="1">
        <v>4.0</v>
      </c>
      <c r="E9483" s="1">
        <v>8.0</v>
      </c>
      <c r="F9483" s="1" t="s">
        <v>23</v>
      </c>
      <c r="H9483" s="6">
        <v>45243.0</v>
      </c>
      <c r="J9483" s="3">
        <f t="shared" si="2"/>
        <v>2</v>
      </c>
      <c r="K9483" s="4">
        <f t="shared" si="3"/>
        <v>4</v>
      </c>
      <c r="L9483" s="4">
        <f t="shared" si="4"/>
        <v>8</v>
      </c>
      <c r="S9483" s="1" t="s">
        <v>9520</v>
      </c>
      <c r="T9483" s="4" t="str">
        <f t="shared" si="5"/>
        <v>Smoothie</v>
      </c>
      <c r="U9483" s="4" t="str">
        <f t="shared" si="6"/>
        <v>UNKNOWN</v>
      </c>
      <c r="V9483" s="4" t="str">
        <f t="shared" si="7"/>
        <v>Credit Card</v>
      </c>
      <c r="W9483" s="4">
        <f t="shared" ref="W9483:Y9483" si="9490">IF(OR(J9483 = "ERROR", J9483 = ""), "UNKNOWN", J9483)</f>
        <v>2</v>
      </c>
      <c r="X9483" s="4">
        <f t="shared" si="9490"/>
        <v>4</v>
      </c>
      <c r="Y9483" s="4">
        <f t="shared" si="9490"/>
        <v>8</v>
      </c>
      <c r="Z9483" s="7">
        <f t="shared" si="9"/>
        <v>45243</v>
      </c>
    </row>
    <row r="9484">
      <c r="A9484" s="1" t="s">
        <v>9521</v>
      </c>
      <c r="B9484" s="1" t="s">
        <v>36</v>
      </c>
      <c r="C9484" s="1">
        <v>4.0</v>
      </c>
      <c r="D9484" s="1">
        <v>5.0</v>
      </c>
      <c r="E9484" s="1" t="s">
        <v>30</v>
      </c>
      <c r="F9484" s="1" t="s">
        <v>28</v>
      </c>
      <c r="H9484" s="2">
        <v>44975.0</v>
      </c>
      <c r="J9484" s="3">
        <f t="shared" si="2"/>
        <v>4</v>
      </c>
      <c r="K9484" s="4">
        <f t="shared" si="3"/>
        <v>5</v>
      </c>
      <c r="L9484" s="4">
        <f t="shared" si="4"/>
        <v>20</v>
      </c>
      <c r="S9484" s="1" t="s">
        <v>9521</v>
      </c>
      <c r="T9484" s="4" t="str">
        <f t="shared" si="5"/>
        <v>Salad</v>
      </c>
      <c r="U9484" s="4" t="str">
        <f t="shared" si="6"/>
        <v>UNKNOWN</v>
      </c>
      <c r="V9484" s="4" t="str">
        <f t="shared" si="7"/>
        <v>Cash</v>
      </c>
      <c r="W9484" s="4">
        <f t="shared" ref="W9484:Y9484" si="9491">IF(OR(J9484 = "ERROR", J9484 = ""), "UNKNOWN", J9484)</f>
        <v>4</v>
      </c>
      <c r="X9484" s="4">
        <f t="shared" si="9491"/>
        <v>5</v>
      </c>
      <c r="Y9484" s="4">
        <f t="shared" si="9491"/>
        <v>20</v>
      </c>
      <c r="Z9484" s="5">
        <f t="shared" si="9"/>
        <v>44975</v>
      </c>
    </row>
    <row r="9485">
      <c r="A9485" s="1" t="s">
        <v>9522</v>
      </c>
      <c r="B9485" s="1" t="s">
        <v>55</v>
      </c>
      <c r="C9485" s="1">
        <v>3.0</v>
      </c>
      <c r="D9485" s="1">
        <v>3.0</v>
      </c>
      <c r="G9485" s="1" t="s">
        <v>29</v>
      </c>
      <c r="H9485" s="2">
        <v>45039.0</v>
      </c>
      <c r="J9485" s="3">
        <f t="shared" si="2"/>
        <v>3</v>
      </c>
      <c r="K9485" s="4">
        <f t="shared" si="3"/>
        <v>3</v>
      </c>
      <c r="L9485" s="4">
        <f t="shared" si="4"/>
        <v>9</v>
      </c>
      <c r="S9485" s="1" t="s">
        <v>9522</v>
      </c>
      <c r="T9485" s="4" t="str">
        <f t="shared" si="5"/>
        <v>Juice</v>
      </c>
      <c r="U9485" s="4" t="str">
        <f t="shared" si="6"/>
        <v>In-store</v>
      </c>
      <c r="V9485" s="4" t="str">
        <f t="shared" si="7"/>
        <v>UNKNOWN</v>
      </c>
      <c r="W9485" s="4">
        <f t="shared" ref="W9485:Y9485" si="9492">IF(OR(J9485 = "ERROR", J9485 = ""), "UNKNOWN", J9485)</f>
        <v>3</v>
      </c>
      <c r="X9485" s="4">
        <f t="shared" si="9492"/>
        <v>3</v>
      </c>
      <c r="Y9485" s="4">
        <f t="shared" si="9492"/>
        <v>9</v>
      </c>
      <c r="Z9485" s="5">
        <f t="shared" si="9"/>
        <v>45039</v>
      </c>
    </row>
    <row r="9486">
      <c r="A9486" s="1" t="s">
        <v>9523</v>
      </c>
      <c r="B9486" s="1" t="s">
        <v>27</v>
      </c>
      <c r="C9486" s="1">
        <v>3.0</v>
      </c>
      <c r="D9486" s="1">
        <v>3.0</v>
      </c>
      <c r="F9486" s="1" t="s">
        <v>23</v>
      </c>
      <c r="H9486" s="6">
        <v>45252.0</v>
      </c>
      <c r="J9486" s="3">
        <f t="shared" si="2"/>
        <v>3</v>
      </c>
      <c r="K9486" s="4">
        <f t="shared" si="3"/>
        <v>3</v>
      </c>
      <c r="L9486" s="4">
        <f t="shared" si="4"/>
        <v>9</v>
      </c>
      <c r="S9486" s="1" t="s">
        <v>9523</v>
      </c>
      <c r="T9486" s="4" t="str">
        <f t="shared" si="5"/>
        <v>Cake</v>
      </c>
      <c r="U9486" s="4" t="str">
        <f t="shared" si="6"/>
        <v>UNKNOWN</v>
      </c>
      <c r="V9486" s="4" t="str">
        <f t="shared" si="7"/>
        <v>Credit Card</v>
      </c>
      <c r="W9486" s="4">
        <f t="shared" ref="W9486:Y9486" si="9493">IF(OR(J9486 = "ERROR", J9486 = ""), "UNKNOWN", J9486)</f>
        <v>3</v>
      </c>
      <c r="X9486" s="4">
        <f t="shared" si="9493"/>
        <v>3</v>
      </c>
      <c r="Y9486" s="4">
        <f t="shared" si="9493"/>
        <v>9</v>
      </c>
      <c r="Z9486" s="7">
        <f t="shared" si="9"/>
        <v>45252</v>
      </c>
    </row>
    <row r="9487">
      <c r="A9487" s="1" t="s">
        <v>9524</v>
      </c>
      <c r="B9487" s="1" t="s">
        <v>36</v>
      </c>
      <c r="C9487" s="1">
        <v>3.0</v>
      </c>
      <c r="D9487" s="1">
        <v>5.0</v>
      </c>
      <c r="E9487" s="1">
        <v>15.0</v>
      </c>
      <c r="F9487" s="1" t="s">
        <v>28</v>
      </c>
      <c r="G9487" s="1" t="s">
        <v>29</v>
      </c>
      <c r="H9487" s="2">
        <v>45171.0</v>
      </c>
      <c r="J9487" s="3">
        <f t="shared" si="2"/>
        <v>3</v>
      </c>
      <c r="K9487" s="4">
        <f t="shared" si="3"/>
        <v>5</v>
      </c>
      <c r="L9487" s="4">
        <f t="shared" si="4"/>
        <v>15</v>
      </c>
      <c r="S9487" s="1" t="s">
        <v>9524</v>
      </c>
      <c r="T9487" s="4" t="str">
        <f t="shared" si="5"/>
        <v>Salad</v>
      </c>
      <c r="U9487" s="4" t="str">
        <f t="shared" si="6"/>
        <v>In-store</v>
      </c>
      <c r="V9487" s="4" t="str">
        <f t="shared" si="7"/>
        <v>Cash</v>
      </c>
      <c r="W9487" s="4">
        <f t="shared" ref="W9487:Y9487" si="9494">IF(OR(J9487 = "ERROR", J9487 = ""), "UNKNOWN", J9487)</f>
        <v>3</v>
      </c>
      <c r="X9487" s="4">
        <f t="shared" si="9494"/>
        <v>5</v>
      </c>
      <c r="Y9487" s="4">
        <f t="shared" si="9494"/>
        <v>15</v>
      </c>
      <c r="Z9487" s="5">
        <f t="shared" si="9"/>
        <v>45171</v>
      </c>
    </row>
    <row r="9488">
      <c r="A9488" s="1" t="s">
        <v>9525</v>
      </c>
      <c r="B9488" s="1" t="s">
        <v>32</v>
      </c>
      <c r="C9488" s="1">
        <v>3.0</v>
      </c>
      <c r="D9488" s="1">
        <v>1.0</v>
      </c>
      <c r="E9488" s="1">
        <v>3.0</v>
      </c>
      <c r="F9488" s="1" t="s">
        <v>25</v>
      </c>
      <c r="G9488" s="1" t="s">
        <v>24</v>
      </c>
      <c r="H9488" s="2">
        <v>44982.0</v>
      </c>
      <c r="J9488" s="3">
        <f t="shared" si="2"/>
        <v>3</v>
      </c>
      <c r="K9488" s="4">
        <f t="shared" si="3"/>
        <v>1</v>
      </c>
      <c r="L9488" s="4">
        <f t="shared" si="4"/>
        <v>3</v>
      </c>
      <c r="S9488" s="1" t="s">
        <v>9525</v>
      </c>
      <c r="T9488" s="4" t="str">
        <f t="shared" si="5"/>
        <v>Cookie</v>
      </c>
      <c r="U9488" s="4" t="str">
        <f t="shared" si="6"/>
        <v>Takeaway</v>
      </c>
      <c r="V9488" s="4" t="str">
        <f t="shared" si="7"/>
        <v>UNKNOWN</v>
      </c>
      <c r="W9488" s="4">
        <f t="shared" ref="W9488:Y9488" si="9495">IF(OR(J9488 = "ERROR", J9488 = ""), "UNKNOWN", J9488)</f>
        <v>3</v>
      </c>
      <c r="X9488" s="4">
        <f t="shared" si="9495"/>
        <v>1</v>
      </c>
      <c r="Y9488" s="4">
        <f t="shared" si="9495"/>
        <v>3</v>
      </c>
      <c r="Z9488" s="5">
        <f t="shared" si="9"/>
        <v>44982</v>
      </c>
    </row>
    <row r="9489">
      <c r="A9489" s="1" t="s">
        <v>9526</v>
      </c>
      <c r="B9489" s="1" t="s">
        <v>41</v>
      </c>
      <c r="C9489" s="1">
        <v>2.0</v>
      </c>
      <c r="D9489" s="1">
        <v>4.0</v>
      </c>
      <c r="E9489" s="1">
        <v>8.0</v>
      </c>
      <c r="G9489" s="1" t="s">
        <v>24</v>
      </c>
      <c r="H9489" s="2">
        <v>45203.0</v>
      </c>
      <c r="J9489" s="3">
        <f t="shared" si="2"/>
        <v>2</v>
      </c>
      <c r="K9489" s="4">
        <f t="shared" si="3"/>
        <v>4</v>
      </c>
      <c r="L9489" s="4">
        <f t="shared" si="4"/>
        <v>8</v>
      </c>
      <c r="S9489" s="1" t="s">
        <v>9526</v>
      </c>
      <c r="T9489" s="4" t="str">
        <f t="shared" si="5"/>
        <v>Smoothie</v>
      </c>
      <c r="U9489" s="4" t="str">
        <f t="shared" si="6"/>
        <v>Takeaway</v>
      </c>
      <c r="V9489" s="4" t="str">
        <f t="shared" si="7"/>
        <v>UNKNOWN</v>
      </c>
      <c r="W9489" s="4">
        <f t="shared" ref="W9489:Y9489" si="9496">IF(OR(J9489 = "ERROR", J9489 = ""), "UNKNOWN", J9489)</f>
        <v>2</v>
      </c>
      <c r="X9489" s="4">
        <f t="shared" si="9496"/>
        <v>4</v>
      </c>
      <c r="Y9489" s="4">
        <f t="shared" si="9496"/>
        <v>8</v>
      </c>
      <c r="Z9489" s="5">
        <f t="shared" si="9"/>
        <v>45203</v>
      </c>
    </row>
    <row r="9490">
      <c r="A9490" s="1" t="s">
        <v>9527</v>
      </c>
      <c r="B9490" s="1" t="s">
        <v>36</v>
      </c>
      <c r="C9490" s="1">
        <v>1.0</v>
      </c>
      <c r="D9490" s="1">
        <v>5.0</v>
      </c>
      <c r="E9490" s="1">
        <v>5.0</v>
      </c>
      <c r="F9490" s="1" t="s">
        <v>39</v>
      </c>
      <c r="H9490" s="2">
        <v>45133.0</v>
      </c>
      <c r="J9490" s="3">
        <f t="shared" si="2"/>
        <v>1</v>
      </c>
      <c r="K9490" s="4">
        <f t="shared" si="3"/>
        <v>5</v>
      </c>
      <c r="L9490" s="4">
        <f t="shared" si="4"/>
        <v>5</v>
      </c>
      <c r="S9490" s="1" t="s">
        <v>9527</v>
      </c>
      <c r="T9490" s="4" t="str">
        <f t="shared" si="5"/>
        <v>Salad</v>
      </c>
      <c r="U9490" s="4" t="str">
        <f t="shared" si="6"/>
        <v>UNKNOWN</v>
      </c>
      <c r="V9490" s="4" t="str">
        <f t="shared" si="7"/>
        <v>Digital Wallet</v>
      </c>
      <c r="W9490" s="4">
        <f t="shared" ref="W9490:Y9490" si="9497">IF(OR(J9490 = "ERROR", J9490 = ""), "UNKNOWN", J9490)</f>
        <v>1</v>
      </c>
      <c r="X9490" s="4">
        <f t="shared" si="9497"/>
        <v>5</v>
      </c>
      <c r="Y9490" s="4">
        <f t="shared" si="9497"/>
        <v>5</v>
      </c>
      <c r="Z9490" s="5">
        <f t="shared" si="9"/>
        <v>45133</v>
      </c>
    </row>
    <row r="9491">
      <c r="A9491" s="1" t="s">
        <v>9528</v>
      </c>
      <c r="B9491" s="1" t="s">
        <v>41</v>
      </c>
      <c r="C9491" s="1">
        <v>4.0</v>
      </c>
      <c r="D9491" s="1">
        <v>4.0</v>
      </c>
      <c r="E9491" s="1">
        <v>16.0</v>
      </c>
      <c r="F9491" s="1" t="s">
        <v>23</v>
      </c>
      <c r="H9491" s="2">
        <v>44941.0</v>
      </c>
      <c r="J9491" s="3">
        <f t="shared" si="2"/>
        <v>4</v>
      </c>
      <c r="K9491" s="4">
        <f t="shared" si="3"/>
        <v>4</v>
      </c>
      <c r="L9491" s="4">
        <f t="shared" si="4"/>
        <v>16</v>
      </c>
      <c r="S9491" s="1" t="s">
        <v>9528</v>
      </c>
      <c r="T9491" s="4" t="str">
        <f t="shared" si="5"/>
        <v>Smoothie</v>
      </c>
      <c r="U9491" s="4" t="str">
        <f t="shared" si="6"/>
        <v>UNKNOWN</v>
      </c>
      <c r="V9491" s="4" t="str">
        <f t="shared" si="7"/>
        <v>Credit Card</v>
      </c>
      <c r="W9491" s="4">
        <f t="shared" ref="W9491:Y9491" si="9498">IF(OR(J9491 = "ERROR", J9491 = ""), "UNKNOWN", J9491)</f>
        <v>4</v>
      </c>
      <c r="X9491" s="4">
        <f t="shared" si="9498"/>
        <v>4</v>
      </c>
      <c r="Y9491" s="4">
        <f t="shared" si="9498"/>
        <v>16</v>
      </c>
      <c r="Z9491" s="5">
        <f t="shared" si="9"/>
        <v>44941</v>
      </c>
    </row>
    <row r="9492">
      <c r="A9492" s="1" t="s">
        <v>9529</v>
      </c>
      <c r="B9492" s="1" t="s">
        <v>30</v>
      </c>
      <c r="C9492" s="1">
        <v>2.0</v>
      </c>
      <c r="D9492" s="1">
        <v>3.0</v>
      </c>
      <c r="E9492" s="1">
        <v>6.0</v>
      </c>
      <c r="F9492" s="1" t="s">
        <v>25</v>
      </c>
      <c r="G9492" s="1" t="s">
        <v>29</v>
      </c>
      <c r="H9492" s="2">
        <v>45198.0</v>
      </c>
      <c r="J9492" s="3">
        <f t="shared" si="2"/>
        <v>2</v>
      </c>
      <c r="K9492" s="4">
        <f t="shared" si="3"/>
        <v>3</v>
      </c>
      <c r="L9492" s="4">
        <f t="shared" si="4"/>
        <v>6</v>
      </c>
      <c r="S9492" s="1" t="s">
        <v>9529</v>
      </c>
      <c r="T9492" s="4" t="str">
        <f t="shared" si="5"/>
        <v>UNKNOWN</v>
      </c>
      <c r="U9492" s="4" t="str">
        <f t="shared" si="6"/>
        <v>In-store</v>
      </c>
      <c r="V9492" s="4" t="str">
        <f t="shared" si="7"/>
        <v>UNKNOWN</v>
      </c>
      <c r="W9492" s="4">
        <f t="shared" ref="W9492:Y9492" si="9499">IF(OR(J9492 = "ERROR", J9492 = ""), "UNKNOWN", J9492)</f>
        <v>2</v>
      </c>
      <c r="X9492" s="4">
        <f t="shared" si="9499"/>
        <v>3</v>
      </c>
      <c r="Y9492" s="4">
        <f t="shared" si="9499"/>
        <v>6</v>
      </c>
      <c r="Z9492" s="5">
        <f t="shared" si="9"/>
        <v>45198</v>
      </c>
    </row>
    <row r="9493">
      <c r="A9493" s="1" t="s">
        <v>9530</v>
      </c>
      <c r="B9493" s="1" t="s">
        <v>44</v>
      </c>
      <c r="C9493" s="1">
        <v>4.0</v>
      </c>
      <c r="D9493" s="1">
        <v>4.0</v>
      </c>
      <c r="E9493" s="1">
        <v>16.0</v>
      </c>
      <c r="F9493" s="1" t="s">
        <v>23</v>
      </c>
      <c r="G9493" s="1" t="s">
        <v>25</v>
      </c>
      <c r="H9493" s="2">
        <v>44982.0</v>
      </c>
      <c r="J9493" s="3">
        <f t="shared" si="2"/>
        <v>4</v>
      </c>
      <c r="K9493" s="4">
        <f t="shared" si="3"/>
        <v>4</v>
      </c>
      <c r="L9493" s="4">
        <f t="shared" si="4"/>
        <v>16</v>
      </c>
      <c r="S9493" s="1" t="s">
        <v>9530</v>
      </c>
      <c r="T9493" s="4" t="str">
        <f t="shared" si="5"/>
        <v>Sandwich</v>
      </c>
      <c r="U9493" s="4" t="str">
        <f t="shared" si="6"/>
        <v>UNKNOWN</v>
      </c>
      <c r="V9493" s="4" t="str">
        <f t="shared" si="7"/>
        <v>Credit Card</v>
      </c>
      <c r="W9493" s="4">
        <f t="shared" ref="W9493:Y9493" si="9500">IF(OR(J9493 = "ERROR", J9493 = ""), "UNKNOWN", J9493)</f>
        <v>4</v>
      </c>
      <c r="X9493" s="4">
        <f t="shared" si="9500"/>
        <v>4</v>
      </c>
      <c r="Y9493" s="4">
        <f t="shared" si="9500"/>
        <v>16</v>
      </c>
      <c r="Z9493" s="5">
        <f t="shared" si="9"/>
        <v>44982</v>
      </c>
    </row>
    <row r="9494">
      <c r="A9494" s="1" t="s">
        <v>9531</v>
      </c>
      <c r="B9494" s="1" t="s">
        <v>44</v>
      </c>
      <c r="C9494" s="1">
        <v>2.0</v>
      </c>
      <c r="D9494" s="1">
        <v>4.0</v>
      </c>
      <c r="E9494" s="1">
        <v>8.0</v>
      </c>
      <c r="F9494" s="1" t="s">
        <v>28</v>
      </c>
      <c r="G9494" s="1" t="s">
        <v>25</v>
      </c>
      <c r="H9494" s="2">
        <v>45093.0</v>
      </c>
      <c r="J9494" s="3">
        <f t="shared" si="2"/>
        <v>2</v>
      </c>
      <c r="K9494" s="4">
        <f t="shared" si="3"/>
        <v>4</v>
      </c>
      <c r="L9494" s="4">
        <f t="shared" si="4"/>
        <v>8</v>
      </c>
      <c r="S9494" s="1" t="s">
        <v>9531</v>
      </c>
      <c r="T9494" s="4" t="str">
        <f t="shared" si="5"/>
        <v>Sandwich</v>
      </c>
      <c r="U9494" s="4" t="str">
        <f t="shared" si="6"/>
        <v>UNKNOWN</v>
      </c>
      <c r="V9494" s="4" t="str">
        <f t="shared" si="7"/>
        <v>Cash</v>
      </c>
      <c r="W9494" s="4">
        <f t="shared" ref="W9494:Y9494" si="9501">IF(OR(J9494 = "ERROR", J9494 = ""), "UNKNOWN", J9494)</f>
        <v>2</v>
      </c>
      <c r="X9494" s="4">
        <f t="shared" si="9501"/>
        <v>4</v>
      </c>
      <c r="Y9494" s="4">
        <f t="shared" si="9501"/>
        <v>8</v>
      </c>
      <c r="Z9494" s="5">
        <f t="shared" si="9"/>
        <v>45093</v>
      </c>
    </row>
    <row r="9495">
      <c r="A9495" s="1" t="s">
        <v>9532</v>
      </c>
      <c r="B9495" s="1" t="s">
        <v>27</v>
      </c>
      <c r="C9495" s="1">
        <v>5.0</v>
      </c>
      <c r="D9495" s="1">
        <v>3.0</v>
      </c>
      <c r="E9495" s="1">
        <v>15.0</v>
      </c>
      <c r="F9495" s="1" t="s">
        <v>25</v>
      </c>
      <c r="G9495" s="1" t="s">
        <v>29</v>
      </c>
      <c r="H9495" s="2">
        <v>45018.0</v>
      </c>
      <c r="J9495" s="3">
        <f t="shared" si="2"/>
        <v>5</v>
      </c>
      <c r="K9495" s="4">
        <f t="shared" si="3"/>
        <v>3</v>
      </c>
      <c r="L9495" s="4">
        <f t="shared" si="4"/>
        <v>15</v>
      </c>
      <c r="S9495" s="1" t="s">
        <v>9532</v>
      </c>
      <c r="T9495" s="4" t="str">
        <f t="shared" si="5"/>
        <v>Cake</v>
      </c>
      <c r="U9495" s="4" t="str">
        <f t="shared" si="6"/>
        <v>In-store</v>
      </c>
      <c r="V9495" s="4" t="str">
        <f t="shared" si="7"/>
        <v>UNKNOWN</v>
      </c>
      <c r="W9495" s="4">
        <f t="shared" ref="W9495:Y9495" si="9502">IF(OR(J9495 = "ERROR", J9495 = ""), "UNKNOWN", J9495)</f>
        <v>5</v>
      </c>
      <c r="X9495" s="4">
        <f t="shared" si="9502"/>
        <v>3</v>
      </c>
      <c r="Y9495" s="4">
        <f t="shared" si="9502"/>
        <v>15</v>
      </c>
      <c r="Z9495" s="5">
        <f t="shared" si="9"/>
        <v>45018</v>
      </c>
    </row>
    <row r="9496">
      <c r="A9496" s="1" t="s">
        <v>9533</v>
      </c>
      <c r="B9496" s="1" t="s">
        <v>36</v>
      </c>
      <c r="C9496" s="1">
        <v>3.0</v>
      </c>
      <c r="D9496" s="1">
        <v>5.0</v>
      </c>
      <c r="E9496" s="1">
        <v>15.0</v>
      </c>
      <c r="F9496" s="1" t="s">
        <v>39</v>
      </c>
      <c r="G9496" s="1" t="s">
        <v>24</v>
      </c>
      <c r="H9496" s="2">
        <v>45236.0</v>
      </c>
      <c r="J9496" s="3">
        <f t="shared" si="2"/>
        <v>3</v>
      </c>
      <c r="K9496" s="4">
        <f t="shared" si="3"/>
        <v>5</v>
      </c>
      <c r="L9496" s="4">
        <f t="shared" si="4"/>
        <v>15</v>
      </c>
      <c r="S9496" s="1" t="s">
        <v>9533</v>
      </c>
      <c r="T9496" s="4" t="str">
        <f t="shared" si="5"/>
        <v>Salad</v>
      </c>
      <c r="U9496" s="4" t="str">
        <f t="shared" si="6"/>
        <v>Takeaway</v>
      </c>
      <c r="V9496" s="4" t="str">
        <f t="shared" si="7"/>
        <v>Digital Wallet</v>
      </c>
      <c r="W9496" s="4">
        <f t="shared" ref="W9496:Y9496" si="9503">IF(OR(J9496 = "ERROR", J9496 = ""), "UNKNOWN", J9496)</f>
        <v>3</v>
      </c>
      <c r="X9496" s="4">
        <f t="shared" si="9503"/>
        <v>5</v>
      </c>
      <c r="Y9496" s="4">
        <f t="shared" si="9503"/>
        <v>15</v>
      </c>
      <c r="Z9496" s="5">
        <f t="shared" si="9"/>
        <v>45236</v>
      </c>
    </row>
    <row r="9497">
      <c r="A9497" s="1" t="s">
        <v>9534</v>
      </c>
      <c r="B9497" s="1" t="s">
        <v>22</v>
      </c>
      <c r="C9497" s="1">
        <v>5.0</v>
      </c>
      <c r="D9497" s="1">
        <v>2.0</v>
      </c>
      <c r="E9497" s="1">
        <v>10.0</v>
      </c>
      <c r="F9497" s="1" t="s">
        <v>39</v>
      </c>
      <c r="G9497" s="1" t="s">
        <v>29</v>
      </c>
      <c r="H9497" s="2">
        <v>45128.0</v>
      </c>
      <c r="J9497" s="3">
        <f t="shared" si="2"/>
        <v>5</v>
      </c>
      <c r="K9497" s="4">
        <f t="shared" si="3"/>
        <v>2</v>
      </c>
      <c r="L9497" s="4">
        <f t="shared" si="4"/>
        <v>10</v>
      </c>
      <c r="S9497" s="1" t="s">
        <v>9534</v>
      </c>
      <c r="T9497" s="4" t="str">
        <f t="shared" si="5"/>
        <v>Coffee</v>
      </c>
      <c r="U9497" s="4" t="str">
        <f t="shared" si="6"/>
        <v>In-store</v>
      </c>
      <c r="V9497" s="4" t="str">
        <f t="shared" si="7"/>
        <v>Digital Wallet</v>
      </c>
      <c r="W9497" s="4">
        <f t="shared" ref="W9497:Y9497" si="9504">IF(OR(J9497 = "ERROR", J9497 = ""), "UNKNOWN", J9497)</f>
        <v>5</v>
      </c>
      <c r="X9497" s="4">
        <f t="shared" si="9504"/>
        <v>2</v>
      </c>
      <c r="Y9497" s="4">
        <f t="shared" si="9504"/>
        <v>10</v>
      </c>
      <c r="Z9497" s="5">
        <f t="shared" si="9"/>
        <v>45128</v>
      </c>
    </row>
    <row r="9498">
      <c r="A9498" s="1" t="s">
        <v>9535</v>
      </c>
      <c r="B9498" s="1" t="s">
        <v>81</v>
      </c>
      <c r="C9498" s="1">
        <v>5.0</v>
      </c>
      <c r="D9498" s="1">
        <v>1.5</v>
      </c>
      <c r="E9498" s="1">
        <v>7.5</v>
      </c>
      <c r="F9498" s="1" t="s">
        <v>39</v>
      </c>
      <c r="G9498" s="1" t="s">
        <v>24</v>
      </c>
      <c r="H9498" s="2">
        <v>45170.0</v>
      </c>
      <c r="J9498" s="3">
        <f t="shared" si="2"/>
        <v>5</v>
      </c>
      <c r="K9498" s="4">
        <f t="shared" si="3"/>
        <v>1.5</v>
      </c>
      <c r="L9498" s="4">
        <f t="shared" si="4"/>
        <v>7.5</v>
      </c>
      <c r="S9498" s="1" t="s">
        <v>9535</v>
      </c>
      <c r="T9498" s="4" t="str">
        <f t="shared" si="5"/>
        <v>Tea</v>
      </c>
      <c r="U9498" s="4" t="str">
        <f t="shared" si="6"/>
        <v>Takeaway</v>
      </c>
      <c r="V9498" s="4" t="str">
        <f t="shared" si="7"/>
        <v>Digital Wallet</v>
      </c>
      <c r="W9498" s="4">
        <f t="shared" ref="W9498:Y9498" si="9505">IF(OR(J9498 = "ERROR", J9498 = ""), "UNKNOWN", J9498)</f>
        <v>5</v>
      </c>
      <c r="X9498" s="4">
        <f t="shared" si="9505"/>
        <v>1.5</v>
      </c>
      <c r="Y9498" s="4">
        <f t="shared" si="9505"/>
        <v>7.5</v>
      </c>
      <c r="Z9498" s="5">
        <f t="shared" si="9"/>
        <v>45170</v>
      </c>
    </row>
    <row r="9499">
      <c r="A9499" s="1" t="s">
        <v>9536</v>
      </c>
      <c r="C9499" s="1">
        <v>1.0</v>
      </c>
      <c r="D9499" s="1">
        <v>3.0</v>
      </c>
      <c r="E9499" s="1">
        <v>3.0</v>
      </c>
      <c r="F9499" s="1" t="s">
        <v>28</v>
      </c>
      <c r="H9499" s="6">
        <v>45250.0</v>
      </c>
      <c r="J9499" s="3">
        <f t="shared" si="2"/>
        <v>1</v>
      </c>
      <c r="K9499" s="4">
        <f t="shared" si="3"/>
        <v>3</v>
      </c>
      <c r="L9499" s="4">
        <f t="shared" si="4"/>
        <v>3</v>
      </c>
      <c r="S9499" s="1" t="s">
        <v>9536</v>
      </c>
      <c r="T9499" s="4" t="str">
        <f t="shared" si="5"/>
        <v>UNKNOWN</v>
      </c>
      <c r="U9499" s="4" t="str">
        <f t="shared" si="6"/>
        <v>UNKNOWN</v>
      </c>
      <c r="V9499" s="4" t="str">
        <f t="shared" si="7"/>
        <v>Cash</v>
      </c>
      <c r="W9499" s="4">
        <f t="shared" ref="W9499:Y9499" si="9506">IF(OR(J9499 = "ERROR", J9499 = ""), "UNKNOWN", J9499)</f>
        <v>1</v>
      </c>
      <c r="X9499" s="4">
        <f t="shared" si="9506"/>
        <v>3</v>
      </c>
      <c r="Y9499" s="4">
        <f t="shared" si="9506"/>
        <v>3</v>
      </c>
      <c r="Z9499" s="7">
        <f t="shared" si="9"/>
        <v>45250</v>
      </c>
    </row>
    <row r="9500">
      <c r="A9500" s="1" t="s">
        <v>9537</v>
      </c>
      <c r="C9500" s="1">
        <v>3.0</v>
      </c>
      <c r="D9500" s="1">
        <v>5.0</v>
      </c>
      <c r="E9500" s="1">
        <v>15.0</v>
      </c>
      <c r="G9500" s="1" t="s">
        <v>24</v>
      </c>
      <c r="H9500" s="2">
        <v>44936.0</v>
      </c>
      <c r="J9500" s="3">
        <f t="shared" si="2"/>
        <v>3</v>
      </c>
      <c r="K9500" s="4">
        <f t="shared" si="3"/>
        <v>5</v>
      </c>
      <c r="L9500" s="4">
        <f t="shared" si="4"/>
        <v>15</v>
      </c>
      <c r="S9500" s="1" t="s">
        <v>9537</v>
      </c>
      <c r="T9500" s="4" t="str">
        <f t="shared" si="5"/>
        <v>UNKNOWN</v>
      </c>
      <c r="U9500" s="4" t="str">
        <f t="shared" si="6"/>
        <v>Takeaway</v>
      </c>
      <c r="V9500" s="4" t="str">
        <f t="shared" si="7"/>
        <v>UNKNOWN</v>
      </c>
      <c r="W9500" s="4">
        <f t="shared" ref="W9500:Y9500" si="9507">IF(OR(J9500 = "ERROR", J9500 = ""), "UNKNOWN", J9500)</f>
        <v>3</v>
      </c>
      <c r="X9500" s="4">
        <f t="shared" si="9507"/>
        <v>5</v>
      </c>
      <c r="Y9500" s="4">
        <f t="shared" si="9507"/>
        <v>15</v>
      </c>
      <c r="Z9500" s="5">
        <f t="shared" si="9"/>
        <v>44936</v>
      </c>
    </row>
    <row r="9501">
      <c r="A9501" s="1" t="s">
        <v>9538</v>
      </c>
      <c r="B9501" s="1" t="s">
        <v>36</v>
      </c>
      <c r="C9501" s="1">
        <v>1.0</v>
      </c>
      <c r="D9501" s="1">
        <v>5.0</v>
      </c>
      <c r="F9501" s="1" t="s">
        <v>23</v>
      </c>
      <c r="G9501" s="1" t="s">
        <v>29</v>
      </c>
      <c r="H9501" s="2">
        <v>45185.0</v>
      </c>
      <c r="J9501" s="3">
        <f t="shared" si="2"/>
        <v>1</v>
      </c>
      <c r="K9501" s="4">
        <f t="shared" si="3"/>
        <v>5</v>
      </c>
      <c r="L9501" s="4">
        <f t="shared" si="4"/>
        <v>5</v>
      </c>
      <c r="S9501" s="1" t="s">
        <v>9538</v>
      </c>
      <c r="T9501" s="4" t="str">
        <f t="shared" si="5"/>
        <v>Salad</v>
      </c>
      <c r="U9501" s="4" t="str">
        <f t="shared" si="6"/>
        <v>In-store</v>
      </c>
      <c r="V9501" s="4" t="str">
        <f t="shared" si="7"/>
        <v>Credit Card</v>
      </c>
      <c r="W9501" s="4">
        <f t="shared" ref="W9501:Y9501" si="9508">IF(OR(J9501 = "ERROR", J9501 = ""), "UNKNOWN", J9501)</f>
        <v>1</v>
      </c>
      <c r="X9501" s="4">
        <f t="shared" si="9508"/>
        <v>5</v>
      </c>
      <c r="Y9501" s="4">
        <f t="shared" si="9508"/>
        <v>5</v>
      </c>
      <c r="Z9501" s="5">
        <f t="shared" si="9"/>
        <v>45185</v>
      </c>
    </row>
    <row r="9502">
      <c r="A9502" s="1" t="s">
        <v>9539</v>
      </c>
      <c r="B9502" s="1" t="s">
        <v>55</v>
      </c>
      <c r="C9502" s="1">
        <v>5.0</v>
      </c>
      <c r="D9502" s="1" t="s">
        <v>30</v>
      </c>
      <c r="E9502" s="1">
        <v>15.0</v>
      </c>
      <c r="F9502" s="1" t="s">
        <v>28</v>
      </c>
      <c r="G9502" s="1" t="s">
        <v>24</v>
      </c>
      <c r="H9502" s="2">
        <v>45051.0</v>
      </c>
      <c r="J9502" s="3">
        <f t="shared" si="2"/>
        <v>5</v>
      </c>
      <c r="K9502" s="4">
        <f t="shared" si="3"/>
        <v>3</v>
      </c>
      <c r="L9502" s="4">
        <f t="shared" si="4"/>
        <v>15</v>
      </c>
      <c r="S9502" s="1" t="s">
        <v>9539</v>
      </c>
      <c r="T9502" s="4" t="str">
        <f t="shared" si="5"/>
        <v>Juice</v>
      </c>
      <c r="U9502" s="4" t="str">
        <f t="shared" si="6"/>
        <v>Takeaway</v>
      </c>
      <c r="V9502" s="4" t="str">
        <f t="shared" si="7"/>
        <v>Cash</v>
      </c>
      <c r="W9502" s="4">
        <f t="shared" ref="W9502:Y9502" si="9509">IF(OR(J9502 = "ERROR", J9502 = ""), "UNKNOWN", J9502)</f>
        <v>5</v>
      </c>
      <c r="X9502" s="4">
        <f t="shared" si="9509"/>
        <v>3</v>
      </c>
      <c r="Y9502" s="4">
        <f t="shared" si="9509"/>
        <v>15</v>
      </c>
      <c r="Z9502" s="5">
        <f t="shared" si="9"/>
        <v>45051</v>
      </c>
    </row>
    <row r="9503">
      <c r="A9503" s="1" t="s">
        <v>9540</v>
      </c>
      <c r="B9503" s="1" t="s">
        <v>30</v>
      </c>
      <c r="C9503" s="1">
        <v>4.0</v>
      </c>
      <c r="D9503" s="1">
        <v>2.0</v>
      </c>
      <c r="E9503" s="1" t="s">
        <v>30</v>
      </c>
      <c r="F9503" s="1" t="s">
        <v>23</v>
      </c>
      <c r="G9503" s="1" t="s">
        <v>24</v>
      </c>
      <c r="H9503" s="2">
        <v>45039.0</v>
      </c>
      <c r="J9503" s="3">
        <f t="shared" si="2"/>
        <v>4</v>
      </c>
      <c r="K9503" s="4">
        <f t="shared" si="3"/>
        <v>2</v>
      </c>
      <c r="L9503" s="4">
        <f t="shared" si="4"/>
        <v>8</v>
      </c>
      <c r="S9503" s="1" t="s">
        <v>9540</v>
      </c>
      <c r="T9503" s="4" t="str">
        <f t="shared" si="5"/>
        <v>UNKNOWN</v>
      </c>
      <c r="U9503" s="4" t="str">
        <f t="shared" si="6"/>
        <v>Takeaway</v>
      </c>
      <c r="V9503" s="4" t="str">
        <f t="shared" si="7"/>
        <v>Credit Card</v>
      </c>
      <c r="W9503" s="4">
        <f t="shared" ref="W9503:Y9503" si="9510">IF(OR(J9503 = "ERROR", J9503 = ""), "UNKNOWN", J9503)</f>
        <v>4</v>
      </c>
      <c r="X9503" s="4">
        <f t="shared" si="9510"/>
        <v>2</v>
      </c>
      <c r="Y9503" s="4">
        <f t="shared" si="9510"/>
        <v>8</v>
      </c>
      <c r="Z9503" s="5">
        <f t="shared" si="9"/>
        <v>45039</v>
      </c>
    </row>
    <row r="9504">
      <c r="A9504" s="1" t="s">
        <v>9541</v>
      </c>
      <c r="B9504" s="1" t="s">
        <v>36</v>
      </c>
      <c r="C9504" s="1">
        <v>5.0</v>
      </c>
      <c r="D9504" s="1" t="s">
        <v>25</v>
      </c>
      <c r="E9504" s="1">
        <v>25.0</v>
      </c>
      <c r="H9504" s="2">
        <v>45064.0</v>
      </c>
      <c r="J9504" s="3">
        <f t="shared" si="2"/>
        <v>5</v>
      </c>
      <c r="K9504" s="4">
        <f t="shared" si="3"/>
        <v>5</v>
      </c>
      <c r="L9504" s="4">
        <f t="shared" si="4"/>
        <v>25</v>
      </c>
      <c r="S9504" s="1" t="s">
        <v>9541</v>
      </c>
      <c r="T9504" s="4" t="str">
        <f t="shared" si="5"/>
        <v>Salad</v>
      </c>
      <c r="U9504" s="4" t="str">
        <f t="shared" si="6"/>
        <v>UNKNOWN</v>
      </c>
      <c r="V9504" s="4" t="str">
        <f t="shared" si="7"/>
        <v>UNKNOWN</v>
      </c>
      <c r="W9504" s="4">
        <f t="shared" ref="W9504:Y9504" si="9511">IF(OR(J9504 = "ERROR", J9504 = ""), "UNKNOWN", J9504)</f>
        <v>5</v>
      </c>
      <c r="X9504" s="4">
        <f t="shared" si="9511"/>
        <v>5</v>
      </c>
      <c r="Y9504" s="4">
        <f t="shared" si="9511"/>
        <v>25</v>
      </c>
      <c r="Z9504" s="5">
        <f t="shared" si="9"/>
        <v>45064</v>
      </c>
    </row>
    <row r="9505">
      <c r="A9505" s="1" t="s">
        <v>9542</v>
      </c>
      <c r="B9505" s="1" t="s">
        <v>36</v>
      </c>
      <c r="C9505" s="1">
        <v>4.0</v>
      </c>
      <c r="D9505" s="1">
        <v>5.0</v>
      </c>
      <c r="E9505" s="1">
        <v>20.0</v>
      </c>
      <c r="G9505" s="1" t="s">
        <v>24</v>
      </c>
      <c r="J9505" s="3">
        <f t="shared" si="2"/>
        <v>4</v>
      </c>
      <c r="K9505" s="4">
        <f t="shared" si="3"/>
        <v>5</v>
      </c>
      <c r="L9505" s="4">
        <f t="shared" si="4"/>
        <v>20</v>
      </c>
      <c r="S9505" s="1" t="s">
        <v>9542</v>
      </c>
      <c r="T9505" s="4" t="str">
        <f t="shared" si="5"/>
        <v>Salad</v>
      </c>
      <c r="U9505" s="4" t="str">
        <f t="shared" si="6"/>
        <v>Takeaway</v>
      </c>
      <c r="V9505" s="4" t="str">
        <f t="shared" si="7"/>
        <v>UNKNOWN</v>
      </c>
      <c r="W9505" s="4">
        <f t="shared" ref="W9505:Y9505" si="9512">IF(OR(J9505 = "ERROR", J9505 = ""), "UNKNOWN", J9505)</f>
        <v>4</v>
      </c>
      <c r="X9505" s="4">
        <f t="shared" si="9512"/>
        <v>5</v>
      </c>
      <c r="Y9505" s="4">
        <f t="shared" si="9512"/>
        <v>20</v>
      </c>
      <c r="Z9505" s="4" t="str">
        <f t="shared" si="9"/>
        <v>UNKNOWN</v>
      </c>
    </row>
    <row r="9506">
      <c r="A9506" s="1" t="s">
        <v>9543</v>
      </c>
      <c r="B9506" s="1" t="s">
        <v>22</v>
      </c>
      <c r="C9506" s="1">
        <v>2.0</v>
      </c>
      <c r="D9506" s="1">
        <v>2.0</v>
      </c>
      <c r="E9506" s="1">
        <v>4.0</v>
      </c>
      <c r="F9506" s="1" t="s">
        <v>28</v>
      </c>
      <c r="G9506" s="1" t="s">
        <v>24</v>
      </c>
      <c r="H9506" s="2">
        <v>45135.0</v>
      </c>
      <c r="J9506" s="3">
        <f t="shared" si="2"/>
        <v>2</v>
      </c>
      <c r="K9506" s="4">
        <f t="shared" si="3"/>
        <v>2</v>
      </c>
      <c r="L9506" s="4">
        <f t="shared" si="4"/>
        <v>4</v>
      </c>
      <c r="S9506" s="1" t="s">
        <v>9543</v>
      </c>
      <c r="T9506" s="4" t="str">
        <f t="shared" si="5"/>
        <v>Coffee</v>
      </c>
      <c r="U9506" s="4" t="str">
        <f t="shared" si="6"/>
        <v>Takeaway</v>
      </c>
      <c r="V9506" s="4" t="str">
        <f t="shared" si="7"/>
        <v>Cash</v>
      </c>
      <c r="W9506" s="4">
        <f t="shared" ref="W9506:Y9506" si="9513">IF(OR(J9506 = "ERROR", J9506 = ""), "UNKNOWN", J9506)</f>
        <v>2</v>
      </c>
      <c r="X9506" s="4">
        <f t="shared" si="9513"/>
        <v>2</v>
      </c>
      <c r="Y9506" s="4">
        <f t="shared" si="9513"/>
        <v>4</v>
      </c>
      <c r="Z9506" s="5">
        <f t="shared" si="9"/>
        <v>45135</v>
      </c>
    </row>
    <row r="9507">
      <c r="A9507" s="1" t="s">
        <v>9544</v>
      </c>
      <c r="B9507" s="1" t="s">
        <v>41</v>
      </c>
      <c r="C9507" s="1">
        <v>3.0</v>
      </c>
      <c r="D9507" s="1">
        <v>4.0</v>
      </c>
      <c r="E9507" s="1">
        <v>12.0</v>
      </c>
      <c r="F9507" s="1" t="s">
        <v>28</v>
      </c>
      <c r="G9507" s="1" t="s">
        <v>29</v>
      </c>
      <c r="H9507" s="2">
        <v>45207.0</v>
      </c>
      <c r="J9507" s="3">
        <f t="shared" si="2"/>
        <v>3</v>
      </c>
      <c r="K9507" s="4">
        <f t="shared" si="3"/>
        <v>4</v>
      </c>
      <c r="L9507" s="4">
        <f t="shared" si="4"/>
        <v>12</v>
      </c>
      <c r="S9507" s="1" t="s">
        <v>9544</v>
      </c>
      <c r="T9507" s="4" t="str">
        <f t="shared" si="5"/>
        <v>Smoothie</v>
      </c>
      <c r="U9507" s="4" t="str">
        <f t="shared" si="6"/>
        <v>In-store</v>
      </c>
      <c r="V9507" s="4" t="str">
        <f t="shared" si="7"/>
        <v>Cash</v>
      </c>
      <c r="W9507" s="4">
        <f t="shared" ref="W9507:Y9507" si="9514">IF(OR(J9507 = "ERROR", J9507 = ""), "UNKNOWN", J9507)</f>
        <v>3</v>
      </c>
      <c r="X9507" s="4">
        <f t="shared" si="9514"/>
        <v>4</v>
      </c>
      <c r="Y9507" s="4">
        <f t="shared" si="9514"/>
        <v>12</v>
      </c>
      <c r="Z9507" s="5">
        <f t="shared" si="9"/>
        <v>45207</v>
      </c>
    </row>
    <row r="9508">
      <c r="A9508" s="1" t="s">
        <v>9545</v>
      </c>
      <c r="B9508" s="1" t="s">
        <v>36</v>
      </c>
      <c r="C9508" s="1">
        <v>1.0</v>
      </c>
      <c r="D9508" s="1">
        <v>5.0</v>
      </c>
      <c r="E9508" s="1">
        <v>5.0</v>
      </c>
      <c r="F9508" s="1" t="s">
        <v>23</v>
      </c>
      <c r="H9508" s="2">
        <v>45026.0</v>
      </c>
      <c r="J9508" s="3">
        <f t="shared" si="2"/>
        <v>1</v>
      </c>
      <c r="K9508" s="4">
        <f t="shared" si="3"/>
        <v>5</v>
      </c>
      <c r="L9508" s="4">
        <f t="shared" si="4"/>
        <v>5</v>
      </c>
      <c r="S9508" s="1" t="s">
        <v>9545</v>
      </c>
      <c r="T9508" s="4" t="str">
        <f t="shared" si="5"/>
        <v>Salad</v>
      </c>
      <c r="U9508" s="4" t="str">
        <f t="shared" si="6"/>
        <v>UNKNOWN</v>
      </c>
      <c r="V9508" s="4" t="str">
        <f t="shared" si="7"/>
        <v>Credit Card</v>
      </c>
      <c r="W9508" s="4">
        <f t="shared" ref="W9508:Y9508" si="9515">IF(OR(J9508 = "ERROR", J9508 = ""), "UNKNOWN", J9508)</f>
        <v>1</v>
      </c>
      <c r="X9508" s="4">
        <f t="shared" si="9515"/>
        <v>5</v>
      </c>
      <c r="Y9508" s="4">
        <f t="shared" si="9515"/>
        <v>5</v>
      </c>
      <c r="Z9508" s="5">
        <f t="shared" si="9"/>
        <v>45026</v>
      </c>
    </row>
    <row r="9509">
      <c r="A9509" s="1" t="s">
        <v>9546</v>
      </c>
      <c r="B9509" s="1" t="s">
        <v>81</v>
      </c>
      <c r="C9509" s="1">
        <v>4.0</v>
      </c>
      <c r="D9509" s="1">
        <v>1.5</v>
      </c>
      <c r="E9509" s="1">
        <v>6.0</v>
      </c>
      <c r="F9509" s="1" t="s">
        <v>28</v>
      </c>
      <c r="G9509" s="1" t="s">
        <v>24</v>
      </c>
      <c r="H9509" s="2">
        <v>45023.0</v>
      </c>
      <c r="J9509" s="3">
        <f t="shared" si="2"/>
        <v>4</v>
      </c>
      <c r="K9509" s="4">
        <f t="shared" si="3"/>
        <v>1.5</v>
      </c>
      <c r="L9509" s="4">
        <f t="shared" si="4"/>
        <v>6</v>
      </c>
      <c r="S9509" s="1" t="s">
        <v>9546</v>
      </c>
      <c r="T9509" s="4" t="str">
        <f t="shared" si="5"/>
        <v>Tea</v>
      </c>
      <c r="U9509" s="4" t="str">
        <f t="shared" si="6"/>
        <v>Takeaway</v>
      </c>
      <c r="V9509" s="4" t="str">
        <f t="shared" si="7"/>
        <v>Cash</v>
      </c>
      <c r="W9509" s="4">
        <f t="shared" ref="W9509:Y9509" si="9516">IF(OR(J9509 = "ERROR", J9509 = ""), "UNKNOWN", J9509)</f>
        <v>4</v>
      </c>
      <c r="X9509" s="4">
        <f t="shared" si="9516"/>
        <v>1.5</v>
      </c>
      <c r="Y9509" s="4">
        <f t="shared" si="9516"/>
        <v>6</v>
      </c>
      <c r="Z9509" s="5">
        <f t="shared" si="9"/>
        <v>45023</v>
      </c>
    </row>
    <row r="9510">
      <c r="A9510" s="1" t="s">
        <v>9547</v>
      </c>
      <c r="C9510" s="1">
        <v>5.0</v>
      </c>
      <c r="D9510" s="1">
        <v>1.0</v>
      </c>
      <c r="E9510" s="1">
        <v>5.0</v>
      </c>
      <c r="F9510" s="1" t="s">
        <v>39</v>
      </c>
      <c r="G9510" s="1" t="s">
        <v>29</v>
      </c>
      <c r="H9510" s="2">
        <v>45085.0</v>
      </c>
      <c r="J9510" s="3">
        <f t="shared" si="2"/>
        <v>5</v>
      </c>
      <c r="K9510" s="4">
        <f t="shared" si="3"/>
        <v>1</v>
      </c>
      <c r="L9510" s="4">
        <f t="shared" si="4"/>
        <v>5</v>
      </c>
      <c r="S9510" s="1" t="s">
        <v>9547</v>
      </c>
      <c r="T9510" s="4" t="str">
        <f t="shared" si="5"/>
        <v>UNKNOWN</v>
      </c>
      <c r="U9510" s="4" t="str">
        <f t="shared" si="6"/>
        <v>In-store</v>
      </c>
      <c r="V9510" s="4" t="str">
        <f t="shared" si="7"/>
        <v>Digital Wallet</v>
      </c>
      <c r="W9510" s="4">
        <f t="shared" ref="W9510:Y9510" si="9517">IF(OR(J9510 = "ERROR", J9510 = ""), "UNKNOWN", J9510)</f>
        <v>5</v>
      </c>
      <c r="X9510" s="4">
        <f t="shared" si="9517"/>
        <v>1</v>
      </c>
      <c r="Y9510" s="4">
        <f t="shared" si="9517"/>
        <v>5</v>
      </c>
      <c r="Z9510" s="5">
        <f t="shared" si="9"/>
        <v>45085</v>
      </c>
    </row>
    <row r="9511">
      <c r="A9511" s="1" t="s">
        <v>9548</v>
      </c>
      <c r="B9511" s="1" t="s">
        <v>44</v>
      </c>
      <c r="C9511" s="1">
        <v>3.0</v>
      </c>
      <c r="D9511" s="1">
        <v>4.0</v>
      </c>
      <c r="E9511" s="1">
        <v>12.0</v>
      </c>
      <c r="G9511" s="1" t="s">
        <v>29</v>
      </c>
      <c r="H9511" s="2">
        <v>44970.0</v>
      </c>
      <c r="J9511" s="3">
        <f t="shared" si="2"/>
        <v>3</v>
      </c>
      <c r="K9511" s="4">
        <f t="shared" si="3"/>
        <v>4</v>
      </c>
      <c r="L9511" s="4">
        <f t="shared" si="4"/>
        <v>12</v>
      </c>
      <c r="S9511" s="1" t="s">
        <v>9548</v>
      </c>
      <c r="T9511" s="4" t="str">
        <f t="shared" si="5"/>
        <v>Sandwich</v>
      </c>
      <c r="U9511" s="4" t="str">
        <f t="shared" si="6"/>
        <v>In-store</v>
      </c>
      <c r="V9511" s="4" t="str">
        <f t="shared" si="7"/>
        <v>UNKNOWN</v>
      </c>
      <c r="W9511" s="4">
        <f t="shared" ref="W9511:Y9511" si="9518">IF(OR(J9511 = "ERROR", J9511 = ""), "UNKNOWN", J9511)</f>
        <v>3</v>
      </c>
      <c r="X9511" s="4">
        <f t="shared" si="9518"/>
        <v>4</v>
      </c>
      <c r="Y9511" s="4">
        <f t="shared" si="9518"/>
        <v>12</v>
      </c>
      <c r="Z9511" s="5">
        <f t="shared" si="9"/>
        <v>44970</v>
      </c>
    </row>
    <row r="9512">
      <c r="A9512" s="1" t="s">
        <v>9549</v>
      </c>
      <c r="B9512" s="1" t="s">
        <v>81</v>
      </c>
      <c r="C9512" s="1">
        <v>5.0</v>
      </c>
      <c r="D9512" s="1">
        <v>1.5</v>
      </c>
      <c r="E9512" s="1">
        <v>7.5</v>
      </c>
      <c r="F9512" s="1" t="s">
        <v>28</v>
      </c>
      <c r="G9512" s="1" t="s">
        <v>29</v>
      </c>
      <c r="H9512" s="2">
        <v>45237.0</v>
      </c>
      <c r="J9512" s="3">
        <f t="shared" si="2"/>
        <v>5</v>
      </c>
      <c r="K9512" s="4">
        <f t="shared" si="3"/>
        <v>1.5</v>
      </c>
      <c r="L9512" s="4">
        <f t="shared" si="4"/>
        <v>7.5</v>
      </c>
      <c r="S9512" s="1" t="s">
        <v>9549</v>
      </c>
      <c r="T9512" s="4" t="str">
        <f t="shared" si="5"/>
        <v>Tea</v>
      </c>
      <c r="U9512" s="4" t="str">
        <f t="shared" si="6"/>
        <v>In-store</v>
      </c>
      <c r="V9512" s="4" t="str">
        <f t="shared" si="7"/>
        <v>Cash</v>
      </c>
      <c r="W9512" s="4">
        <f t="shared" ref="W9512:Y9512" si="9519">IF(OR(J9512 = "ERROR", J9512 = ""), "UNKNOWN", J9512)</f>
        <v>5</v>
      </c>
      <c r="X9512" s="4">
        <f t="shared" si="9519"/>
        <v>1.5</v>
      </c>
      <c r="Y9512" s="4">
        <f t="shared" si="9519"/>
        <v>7.5</v>
      </c>
      <c r="Z9512" s="5">
        <f t="shared" si="9"/>
        <v>45237</v>
      </c>
    </row>
    <row r="9513">
      <c r="A9513" s="1" t="s">
        <v>9550</v>
      </c>
      <c r="B9513" s="1" t="s">
        <v>36</v>
      </c>
      <c r="C9513" s="1">
        <v>1.0</v>
      </c>
      <c r="D9513" s="1">
        <v>5.0</v>
      </c>
      <c r="F9513" s="1" t="s">
        <v>39</v>
      </c>
      <c r="G9513" s="1" t="s">
        <v>29</v>
      </c>
      <c r="H9513" s="2">
        <v>45133.0</v>
      </c>
      <c r="J9513" s="3">
        <f t="shared" si="2"/>
        <v>1</v>
      </c>
      <c r="K9513" s="4">
        <f t="shared" si="3"/>
        <v>5</v>
      </c>
      <c r="L9513" s="4">
        <f t="shared" si="4"/>
        <v>5</v>
      </c>
      <c r="S9513" s="1" t="s">
        <v>9550</v>
      </c>
      <c r="T9513" s="4" t="str">
        <f t="shared" si="5"/>
        <v>Salad</v>
      </c>
      <c r="U9513" s="4" t="str">
        <f t="shared" si="6"/>
        <v>In-store</v>
      </c>
      <c r="V9513" s="4" t="str">
        <f t="shared" si="7"/>
        <v>Digital Wallet</v>
      </c>
      <c r="W9513" s="4">
        <f t="shared" ref="W9513:Y9513" si="9520">IF(OR(J9513 = "ERROR", J9513 = ""), "UNKNOWN", J9513)</f>
        <v>1</v>
      </c>
      <c r="X9513" s="4">
        <f t="shared" si="9520"/>
        <v>5</v>
      </c>
      <c r="Y9513" s="4">
        <f t="shared" si="9520"/>
        <v>5</v>
      </c>
      <c r="Z9513" s="5">
        <f t="shared" si="9"/>
        <v>45133</v>
      </c>
    </row>
    <row r="9514">
      <c r="A9514" s="1" t="s">
        <v>9551</v>
      </c>
      <c r="B9514" s="1" t="s">
        <v>27</v>
      </c>
      <c r="C9514" s="1">
        <v>4.0</v>
      </c>
      <c r="D9514" s="1">
        <v>3.0</v>
      </c>
      <c r="E9514" s="1">
        <v>12.0</v>
      </c>
      <c r="F9514" s="1" t="s">
        <v>30</v>
      </c>
      <c r="H9514" s="2">
        <v>45059.0</v>
      </c>
      <c r="J9514" s="3">
        <f t="shared" si="2"/>
        <v>4</v>
      </c>
      <c r="K9514" s="4">
        <f t="shared" si="3"/>
        <v>3</v>
      </c>
      <c r="L9514" s="4">
        <f t="shared" si="4"/>
        <v>12</v>
      </c>
      <c r="S9514" s="1" t="s">
        <v>9551</v>
      </c>
      <c r="T9514" s="4" t="str">
        <f t="shared" si="5"/>
        <v>Cake</v>
      </c>
      <c r="U9514" s="4" t="str">
        <f t="shared" si="6"/>
        <v>UNKNOWN</v>
      </c>
      <c r="V9514" s="4" t="str">
        <f t="shared" si="7"/>
        <v>UNKNOWN</v>
      </c>
      <c r="W9514" s="4">
        <f t="shared" ref="W9514:Y9514" si="9521">IF(OR(J9514 = "ERROR", J9514 = ""), "UNKNOWN", J9514)</f>
        <v>4</v>
      </c>
      <c r="X9514" s="4">
        <f t="shared" si="9521"/>
        <v>3</v>
      </c>
      <c r="Y9514" s="4">
        <f t="shared" si="9521"/>
        <v>12</v>
      </c>
      <c r="Z9514" s="5">
        <f t="shared" si="9"/>
        <v>45059</v>
      </c>
    </row>
    <row r="9515">
      <c r="A9515" s="1" t="s">
        <v>9552</v>
      </c>
      <c r="C9515" s="1">
        <v>4.0</v>
      </c>
      <c r="D9515" s="1">
        <v>4.0</v>
      </c>
      <c r="E9515" s="1">
        <v>16.0</v>
      </c>
      <c r="F9515" s="1" t="s">
        <v>39</v>
      </c>
      <c r="H9515" s="2">
        <v>45182.0</v>
      </c>
      <c r="J9515" s="3">
        <f t="shared" si="2"/>
        <v>4</v>
      </c>
      <c r="K9515" s="4">
        <f t="shared" si="3"/>
        <v>4</v>
      </c>
      <c r="L9515" s="4">
        <f t="shared" si="4"/>
        <v>16</v>
      </c>
      <c r="S9515" s="1" t="s">
        <v>9552</v>
      </c>
      <c r="T9515" s="4" t="str">
        <f t="shared" si="5"/>
        <v>UNKNOWN</v>
      </c>
      <c r="U9515" s="4" t="str">
        <f t="shared" si="6"/>
        <v>UNKNOWN</v>
      </c>
      <c r="V9515" s="4" t="str">
        <f t="shared" si="7"/>
        <v>Digital Wallet</v>
      </c>
      <c r="W9515" s="4">
        <f t="shared" ref="W9515:Y9515" si="9522">IF(OR(J9515 = "ERROR", J9515 = ""), "UNKNOWN", J9515)</f>
        <v>4</v>
      </c>
      <c r="X9515" s="4">
        <f t="shared" si="9522"/>
        <v>4</v>
      </c>
      <c r="Y9515" s="4">
        <f t="shared" si="9522"/>
        <v>16</v>
      </c>
      <c r="Z9515" s="5">
        <f t="shared" si="9"/>
        <v>45182</v>
      </c>
    </row>
    <row r="9516">
      <c r="A9516" s="1" t="s">
        <v>9553</v>
      </c>
      <c r="B9516" s="1" t="s">
        <v>32</v>
      </c>
      <c r="C9516" s="1" t="s">
        <v>25</v>
      </c>
      <c r="D9516" s="1">
        <v>1.0</v>
      </c>
      <c r="E9516" s="1">
        <v>1.0</v>
      </c>
      <c r="F9516" s="1" t="s">
        <v>23</v>
      </c>
      <c r="H9516" s="2">
        <v>45012.0</v>
      </c>
      <c r="J9516" s="3">
        <f t="shared" si="2"/>
        <v>1</v>
      </c>
      <c r="K9516" s="4">
        <f t="shared" si="3"/>
        <v>1</v>
      </c>
      <c r="L9516" s="4">
        <f t="shared" si="4"/>
        <v>1</v>
      </c>
      <c r="S9516" s="1" t="s">
        <v>9553</v>
      </c>
      <c r="T9516" s="4" t="str">
        <f t="shared" si="5"/>
        <v>Cookie</v>
      </c>
      <c r="U9516" s="4" t="str">
        <f t="shared" si="6"/>
        <v>UNKNOWN</v>
      </c>
      <c r="V9516" s="4" t="str">
        <f t="shared" si="7"/>
        <v>Credit Card</v>
      </c>
      <c r="W9516" s="4">
        <f t="shared" ref="W9516:Y9516" si="9523">IF(OR(J9516 = "ERROR", J9516 = ""), "UNKNOWN", J9516)</f>
        <v>1</v>
      </c>
      <c r="X9516" s="4">
        <f t="shared" si="9523"/>
        <v>1</v>
      </c>
      <c r="Y9516" s="4">
        <f t="shared" si="9523"/>
        <v>1</v>
      </c>
      <c r="Z9516" s="5">
        <f t="shared" si="9"/>
        <v>45012</v>
      </c>
    </row>
    <row r="9517">
      <c r="A9517" s="1" t="s">
        <v>9554</v>
      </c>
      <c r="B9517" s="1" t="s">
        <v>55</v>
      </c>
      <c r="C9517" s="1">
        <v>3.0</v>
      </c>
      <c r="D9517" s="1">
        <v>3.0</v>
      </c>
      <c r="E9517" s="1">
        <v>9.0</v>
      </c>
      <c r="F9517" s="1" t="s">
        <v>39</v>
      </c>
      <c r="H9517" s="6">
        <v>45212.0</v>
      </c>
      <c r="J9517" s="3">
        <f t="shared" si="2"/>
        <v>3</v>
      </c>
      <c r="K9517" s="4">
        <f t="shared" si="3"/>
        <v>3</v>
      </c>
      <c r="L9517" s="4">
        <f t="shared" si="4"/>
        <v>9</v>
      </c>
      <c r="S9517" s="1" t="s">
        <v>9554</v>
      </c>
      <c r="T9517" s="4" t="str">
        <f t="shared" si="5"/>
        <v>Juice</v>
      </c>
      <c r="U9517" s="4" t="str">
        <f t="shared" si="6"/>
        <v>UNKNOWN</v>
      </c>
      <c r="V9517" s="4" t="str">
        <f t="shared" si="7"/>
        <v>Digital Wallet</v>
      </c>
      <c r="W9517" s="4">
        <f t="shared" ref="W9517:Y9517" si="9524">IF(OR(J9517 = "ERROR", J9517 = ""), "UNKNOWN", J9517)</f>
        <v>3</v>
      </c>
      <c r="X9517" s="4">
        <f t="shared" si="9524"/>
        <v>3</v>
      </c>
      <c r="Y9517" s="4">
        <f t="shared" si="9524"/>
        <v>9</v>
      </c>
      <c r="Z9517" s="7">
        <f t="shared" si="9"/>
        <v>45212</v>
      </c>
    </row>
    <row r="9518">
      <c r="A9518" s="1" t="s">
        <v>9555</v>
      </c>
      <c r="B9518" s="1" t="s">
        <v>27</v>
      </c>
      <c r="C9518" s="1">
        <v>4.0</v>
      </c>
      <c r="D9518" s="1">
        <v>3.0</v>
      </c>
      <c r="G9518" s="1" t="s">
        <v>30</v>
      </c>
      <c r="H9518" s="2">
        <v>44934.0</v>
      </c>
      <c r="J9518" s="3">
        <f t="shared" si="2"/>
        <v>4</v>
      </c>
      <c r="K9518" s="4">
        <f t="shared" si="3"/>
        <v>3</v>
      </c>
      <c r="L9518" s="4">
        <f t="shared" si="4"/>
        <v>12</v>
      </c>
      <c r="S9518" s="1" t="s">
        <v>9555</v>
      </c>
      <c r="T9518" s="4" t="str">
        <f t="shared" si="5"/>
        <v>Cake</v>
      </c>
      <c r="U9518" s="4" t="str">
        <f t="shared" si="6"/>
        <v>UNKNOWN</v>
      </c>
      <c r="V9518" s="4" t="str">
        <f t="shared" si="7"/>
        <v>UNKNOWN</v>
      </c>
      <c r="W9518" s="4">
        <f t="shared" ref="W9518:Y9518" si="9525">IF(OR(J9518 = "ERROR", J9518 = ""), "UNKNOWN", J9518)</f>
        <v>4</v>
      </c>
      <c r="X9518" s="4">
        <f t="shared" si="9525"/>
        <v>3</v>
      </c>
      <c r="Y9518" s="4">
        <f t="shared" si="9525"/>
        <v>12</v>
      </c>
      <c r="Z9518" s="5">
        <f t="shared" si="9"/>
        <v>44934</v>
      </c>
    </row>
    <row r="9519">
      <c r="A9519" s="1" t="s">
        <v>9556</v>
      </c>
      <c r="B9519" s="1" t="s">
        <v>36</v>
      </c>
      <c r="C9519" s="1">
        <v>1.0</v>
      </c>
      <c r="D9519" s="1">
        <v>5.0</v>
      </c>
      <c r="E9519" s="1">
        <v>5.0</v>
      </c>
      <c r="F9519" s="1" t="s">
        <v>39</v>
      </c>
      <c r="G9519" s="1" t="s">
        <v>24</v>
      </c>
      <c r="H9519" s="2">
        <v>45038.0</v>
      </c>
      <c r="J9519" s="3">
        <f t="shared" si="2"/>
        <v>1</v>
      </c>
      <c r="K9519" s="4">
        <f t="shared" si="3"/>
        <v>5</v>
      </c>
      <c r="L9519" s="4">
        <f t="shared" si="4"/>
        <v>5</v>
      </c>
      <c r="S9519" s="1" t="s">
        <v>9556</v>
      </c>
      <c r="T9519" s="4" t="str">
        <f t="shared" si="5"/>
        <v>Salad</v>
      </c>
      <c r="U9519" s="4" t="str">
        <f t="shared" si="6"/>
        <v>Takeaway</v>
      </c>
      <c r="V9519" s="4" t="str">
        <f t="shared" si="7"/>
        <v>Digital Wallet</v>
      </c>
      <c r="W9519" s="4">
        <f t="shared" ref="W9519:Y9519" si="9526">IF(OR(J9519 = "ERROR", J9519 = ""), "UNKNOWN", J9519)</f>
        <v>1</v>
      </c>
      <c r="X9519" s="4">
        <f t="shared" si="9526"/>
        <v>5</v>
      </c>
      <c r="Y9519" s="4">
        <f t="shared" si="9526"/>
        <v>5</v>
      </c>
      <c r="Z9519" s="5">
        <f t="shared" si="9"/>
        <v>45038</v>
      </c>
    </row>
    <row r="9520">
      <c r="A9520" s="1" t="s">
        <v>9557</v>
      </c>
      <c r="B9520" s="1" t="s">
        <v>41</v>
      </c>
      <c r="C9520" s="1">
        <v>5.0</v>
      </c>
      <c r="D9520" s="1">
        <v>4.0</v>
      </c>
      <c r="E9520" s="1">
        <v>20.0</v>
      </c>
      <c r="G9520" s="1" t="s">
        <v>29</v>
      </c>
      <c r="H9520" s="6">
        <v>45277.0</v>
      </c>
      <c r="J9520" s="3">
        <f t="shared" si="2"/>
        <v>5</v>
      </c>
      <c r="K9520" s="4">
        <f t="shared" si="3"/>
        <v>4</v>
      </c>
      <c r="L9520" s="4">
        <f t="shared" si="4"/>
        <v>20</v>
      </c>
      <c r="S9520" s="1" t="s">
        <v>9557</v>
      </c>
      <c r="T9520" s="4" t="str">
        <f t="shared" si="5"/>
        <v>Smoothie</v>
      </c>
      <c r="U9520" s="4" t="str">
        <f t="shared" si="6"/>
        <v>In-store</v>
      </c>
      <c r="V9520" s="4" t="str">
        <f t="shared" si="7"/>
        <v>UNKNOWN</v>
      </c>
      <c r="W9520" s="4">
        <f t="shared" ref="W9520:Y9520" si="9527">IF(OR(J9520 = "ERROR", J9520 = ""), "UNKNOWN", J9520)</f>
        <v>5</v>
      </c>
      <c r="X9520" s="4">
        <f t="shared" si="9527"/>
        <v>4</v>
      </c>
      <c r="Y9520" s="4">
        <f t="shared" si="9527"/>
        <v>20</v>
      </c>
      <c r="Z9520" s="7">
        <f t="shared" si="9"/>
        <v>45277</v>
      </c>
    </row>
    <row r="9521">
      <c r="A9521" s="1" t="s">
        <v>9558</v>
      </c>
      <c r="B9521" s="1" t="s">
        <v>81</v>
      </c>
      <c r="C9521" s="1">
        <v>4.0</v>
      </c>
      <c r="D9521" s="1">
        <v>1.5</v>
      </c>
      <c r="E9521" s="1">
        <v>6.0</v>
      </c>
      <c r="F9521" s="1" t="s">
        <v>28</v>
      </c>
      <c r="G9521" s="1" t="s">
        <v>29</v>
      </c>
      <c r="H9521" s="6">
        <v>45218.0</v>
      </c>
      <c r="J9521" s="3">
        <f t="shared" si="2"/>
        <v>4</v>
      </c>
      <c r="K9521" s="4">
        <f t="shared" si="3"/>
        <v>1.5</v>
      </c>
      <c r="L9521" s="4">
        <f t="shared" si="4"/>
        <v>6</v>
      </c>
      <c r="S9521" s="1" t="s">
        <v>9558</v>
      </c>
      <c r="T9521" s="4" t="str">
        <f t="shared" si="5"/>
        <v>Tea</v>
      </c>
      <c r="U9521" s="4" t="str">
        <f t="shared" si="6"/>
        <v>In-store</v>
      </c>
      <c r="V9521" s="4" t="str">
        <f t="shared" si="7"/>
        <v>Cash</v>
      </c>
      <c r="W9521" s="4">
        <f t="shared" ref="W9521:Y9521" si="9528">IF(OR(J9521 = "ERROR", J9521 = ""), "UNKNOWN", J9521)</f>
        <v>4</v>
      </c>
      <c r="X9521" s="4">
        <f t="shared" si="9528"/>
        <v>1.5</v>
      </c>
      <c r="Y9521" s="4">
        <f t="shared" si="9528"/>
        <v>6</v>
      </c>
      <c r="Z9521" s="7">
        <f t="shared" si="9"/>
        <v>45218</v>
      </c>
    </row>
    <row r="9522">
      <c r="A9522" s="1" t="s">
        <v>9559</v>
      </c>
      <c r="B9522" s="1" t="s">
        <v>22</v>
      </c>
      <c r="C9522" s="1">
        <v>3.0</v>
      </c>
      <c r="D9522" s="1">
        <v>2.0</v>
      </c>
      <c r="E9522" s="1">
        <v>6.0</v>
      </c>
      <c r="F9522" s="1" t="s">
        <v>39</v>
      </c>
      <c r="G9522" s="1" t="s">
        <v>30</v>
      </c>
      <c r="H9522" s="6">
        <v>45221.0</v>
      </c>
      <c r="J9522" s="3">
        <f t="shared" si="2"/>
        <v>3</v>
      </c>
      <c r="K9522" s="4">
        <f t="shared" si="3"/>
        <v>2</v>
      </c>
      <c r="L9522" s="4">
        <f t="shared" si="4"/>
        <v>6</v>
      </c>
      <c r="S9522" s="1" t="s">
        <v>9559</v>
      </c>
      <c r="T9522" s="4" t="str">
        <f t="shared" si="5"/>
        <v>Coffee</v>
      </c>
      <c r="U9522" s="4" t="str">
        <f t="shared" si="6"/>
        <v>UNKNOWN</v>
      </c>
      <c r="V9522" s="4" t="str">
        <f t="shared" si="7"/>
        <v>Digital Wallet</v>
      </c>
      <c r="W9522" s="4">
        <f t="shared" ref="W9522:Y9522" si="9529">IF(OR(J9522 = "ERROR", J9522 = ""), "UNKNOWN", J9522)</f>
        <v>3</v>
      </c>
      <c r="X9522" s="4">
        <f t="shared" si="9529"/>
        <v>2</v>
      </c>
      <c r="Y9522" s="4">
        <f t="shared" si="9529"/>
        <v>6</v>
      </c>
      <c r="Z9522" s="7">
        <f t="shared" si="9"/>
        <v>45221</v>
      </c>
    </row>
    <row r="9523">
      <c r="A9523" s="1" t="s">
        <v>9560</v>
      </c>
      <c r="B9523" s="1" t="s">
        <v>30</v>
      </c>
      <c r="C9523" s="1">
        <v>2.0</v>
      </c>
      <c r="D9523" s="1">
        <v>1.5</v>
      </c>
      <c r="E9523" s="1">
        <v>3.0</v>
      </c>
      <c r="F9523" s="1" t="s">
        <v>28</v>
      </c>
      <c r="G9523" s="1" t="s">
        <v>24</v>
      </c>
      <c r="H9523" s="2">
        <v>45037.0</v>
      </c>
      <c r="J9523" s="3">
        <f t="shared" si="2"/>
        <v>2</v>
      </c>
      <c r="K9523" s="4">
        <f t="shared" si="3"/>
        <v>1.5</v>
      </c>
      <c r="L9523" s="4">
        <f t="shared" si="4"/>
        <v>3</v>
      </c>
      <c r="S9523" s="1" t="s">
        <v>9560</v>
      </c>
      <c r="T9523" s="4" t="str">
        <f t="shared" si="5"/>
        <v>UNKNOWN</v>
      </c>
      <c r="U9523" s="4" t="str">
        <f t="shared" si="6"/>
        <v>Takeaway</v>
      </c>
      <c r="V9523" s="4" t="str">
        <f t="shared" si="7"/>
        <v>Cash</v>
      </c>
      <c r="W9523" s="4">
        <f t="shared" ref="W9523:Y9523" si="9530">IF(OR(J9523 = "ERROR", J9523 = ""), "UNKNOWN", J9523)</f>
        <v>2</v>
      </c>
      <c r="X9523" s="4">
        <f t="shared" si="9530"/>
        <v>1.5</v>
      </c>
      <c r="Y9523" s="4">
        <f t="shared" si="9530"/>
        <v>3</v>
      </c>
      <c r="Z9523" s="5">
        <f t="shared" si="9"/>
        <v>45037</v>
      </c>
    </row>
    <row r="9524">
      <c r="A9524" s="1" t="s">
        <v>9561</v>
      </c>
      <c r="B9524" s="1" t="s">
        <v>27</v>
      </c>
      <c r="C9524" s="1">
        <v>2.0</v>
      </c>
      <c r="D9524" s="1">
        <v>3.0</v>
      </c>
      <c r="E9524" s="1">
        <v>6.0</v>
      </c>
      <c r="F9524" s="1" t="s">
        <v>25</v>
      </c>
      <c r="G9524" s="1" t="s">
        <v>29</v>
      </c>
      <c r="H9524" s="2">
        <v>44929.0</v>
      </c>
      <c r="J9524" s="3">
        <f t="shared" si="2"/>
        <v>2</v>
      </c>
      <c r="K9524" s="4">
        <f t="shared" si="3"/>
        <v>3</v>
      </c>
      <c r="L9524" s="4">
        <f t="shared" si="4"/>
        <v>6</v>
      </c>
      <c r="S9524" s="1" t="s">
        <v>9561</v>
      </c>
      <c r="T9524" s="4" t="str">
        <f t="shared" si="5"/>
        <v>Cake</v>
      </c>
      <c r="U9524" s="4" t="str">
        <f t="shared" si="6"/>
        <v>In-store</v>
      </c>
      <c r="V9524" s="4" t="str">
        <f t="shared" si="7"/>
        <v>UNKNOWN</v>
      </c>
      <c r="W9524" s="4">
        <f t="shared" ref="W9524:Y9524" si="9531">IF(OR(J9524 = "ERROR", J9524 = ""), "UNKNOWN", J9524)</f>
        <v>2</v>
      </c>
      <c r="X9524" s="4">
        <f t="shared" si="9531"/>
        <v>3</v>
      </c>
      <c r="Y9524" s="4">
        <f t="shared" si="9531"/>
        <v>6</v>
      </c>
      <c r="Z9524" s="5">
        <f t="shared" si="9"/>
        <v>44929</v>
      </c>
    </row>
    <row r="9525">
      <c r="A9525" s="1" t="s">
        <v>9562</v>
      </c>
      <c r="B9525" s="1" t="s">
        <v>32</v>
      </c>
      <c r="C9525" s="1">
        <v>5.0</v>
      </c>
      <c r="D9525" s="1">
        <v>1.0</v>
      </c>
      <c r="E9525" s="1">
        <v>5.0</v>
      </c>
      <c r="F9525" s="1" t="s">
        <v>28</v>
      </c>
      <c r="G9525" s="1" t="s">
        <v>24</v>
      </c>
      <c r="H9525" s="6">
        <v>45255.0</v>
      </c>
      <c r="J9525" s="3">
        <f t="shared" si="2"/>
        <v>5</v>
      </c>
      <c r="K9525" s="4">
        <f t="shared" si="3"/>
        <v>1</v>
      </c>
      <c r="L9525" s="4">
        <f t="shared" si="4"/>
        <v>5</v>
      </c>
      <c r="S9525" s="1" t="s">
        <v>9562</v>
      </c>
      <c r="T9525" s="4" t="str">
        <f t="shared" si="5"/>
        <v>Cookie</v>
      </c>
      <c r="U9525" s="4" t="str">
        <f t="shared" si="6"/>
        <v>Takeaway</v>
      </c>
      <c r="V9525" s="4" t="str">
        <f t="shared" si="7"/>
        <v>Cash</v>
      </c>
      <c r="W9525" s="4">
        <f t="shared" ref="W9525:Y9525" si="9532">IF(OR(J9525 = "ERROR", J9525 = ""), "UNKNOWN", J9525)</f>
        <v>5</v>
      </c>
      <c r="X9525" s="4">
        <f t="shared" si="9532"/>
        <v>1</v>
      </c>
      <c r="Y9525" s="4">
        <f t="shared" si="9532"/>
        <v>5</v>
      </c>
      <c r="Z9525" s="7">
        <f t="shared" si="9"/>
        <v>45255</v>
      </c>
    </row>
    <row r="9526">
      <c r="A9526" s="1" t="s">
        <v>9563</v>
      </c>
      <c r="B9526" s="1" t="s">
        <v>41</v>
      </c>
      <c r="C9526" s="1" t="s">
        <v>25</v>
      </c>
      <c r="D9526" s="1">
        <v>4.0</v>
      </c>
      <c r="E9526" s="1">
        <v>12.0</v>
      </c>
      <c r="F9526" s="1" t="s">
        <v>23</v>
      </c>
      <c r="H9526" s="2">
        <v>45114.0</v>
      </c>
      <c r="J9526" s="3">
        <f t="shared" si="2"/>
        <v>3</v>
      </c>
      <c r="K9526" s="4">
        <f t="shared" si="3"/>
        <v>4</v>
      </c>
      <c r="L9526" s="4">
        <f t="shared" si="4"/>
        <v>12</v>
      </c>
      <c r="S9526" s="1" t="s">
        <v>9563</v>
      </c>
      <c r="T9526" s="4" t="str">
        <f t="shared" si="5"/>
        <v>Smoothie</v>
      </c>
      <c r="U9526" s="4" t="str">
        <f t="shared" si="6"/>
        <v>UNKNOWN</v>
      </c>
      <c r="V9526" s="4" t="str">
        <f t="shared" si="7"/>
        <v>Credit Card</v>
      </c>
      <c r="W9526" s="4">
        <f t="shared" ref="W9526:Y9526" si="9533">IF(OR(J9526 = "ERROR", J9526 = ""), "UNKNOWN", J9526)</f>
        <v>3</v>
      </c>
      <c r="X9526" s="4">
        <f t="shared" si="9533"/>
        <v>4</v>
      </c>
      <c r="Y9526" s="4">
        <f t="shared" si="9533"/>
        <v>12</v>
      </c>
      <c r="Z9526" s="5">
        <f t="shared" si="9"/>
        <v>45114</v>
      </c>
    </row>
    <row r="9527">
      <c r="A9527" s="1" t="s">
        <v>9564</v>
      </c>
      <c r="B9527" s="1" t="s">
        <v>44</v>
      </c>
      <c r="C9527" s="1">
        <v>4.0</v>
      </c>
      <c r="D9527" s="1">
        <v>4.0</v>
      </c>
      <c r="E9527" s="1">
        <v>16.0</v>
      </c>
      <c r="F9527" s="1" t="s">
        <v>25</v>
      </c>
      <c r="G9527" s="1" t="s">
        <v>29</v>
      </c>
      <c r="H9527" s="2">
        <v>45178.0</v>
      </c>
      <c r="J9527" s="3">
        <f t="shared" si="2"/>
        <v>4</v>
      </c>
      <c r="K9527" s="4">
        <f t="shared" si="3"/>
        <v>4</v>
      </c>
      <c r="L9527" s="4">
        <f t="shared" si="4"/>
        <v>16</v>
      </c>
      <c r="S9527" s="1" t="s">
        <v>9564</v>
      </c>
      <c r="T9527" s="4" t="str">
        <f t="shared" si="5"/>
        <v>Sandwich</v>
      </c>
      <c r="U9527" s="4" t="str">
        <f t="shared" si="6"/>
        <v>In-store</v>
      </c>
      <c r="V9527" s="4" t="str">
        <f t="shared" si="7"/>
        <v>UNKNOWN</v>
      </c>
      <c r="W9527" s="4">
        <f t="shared" ref="W9527:Y9527" si="9534">IF(OR(J9527 = "ERROR", J9527 = ""), "UNKNOWN", J9527)</f>
        <v>4</v>
      </c>
      <c r="X9527" s="4">
        <f t="shared" si="9534"/>
        <v>4</v>
      </c>
      <c r="Y9527" s="4">
        <f t="shared" si="9534"/>
        <v>16</v>
      </c>
      <c r="Z9527" s="5">
        <f t="shared" si="9"/>
        <v>45178</v>
      </c>
    </row>
    <row r="9528">
      <c r="A9528" s="1" t="s">
        <v>9565</v>
      </c>
      <c r="B9528" s="1" t="s">
        <v>22</v>
      </c>
      <c r="C9528" s="1">
        <v>4.0</v>
      </c>
      <c r="D9528" s="1">
        <v>2.0</v>
      </c>
      <c r="E9528" s="1">
        <v>8.0</v>
      </c>
      <c r="F9528" s="1" t="s">
        <v>28</v>
      </c>
      <c r="G9528" s="1" t="s">
        <v>29</v>
      </c>
      <c r="H9528" s="2">
        <v>45138.0</v>
      </c>
      <c r="J9528" s="3">
        <f t="shared" si="2"/>
        <v>4</v>
      </c>
      <c r="K9528" s="4">
        <f t="shared" si="3"/>
        <v>2</v>
      </c>
      <c r="L9528" s="4">
        <f t="shared" si="4"/>
        <v>8</v>
      </c>
      <c r="S9528" s="1" t="s">
        <v>9565</v>
      </c>
      <c r="T9528" s="4" t="str">
        <f t="shared" si="5"/>
        <v>Coffee</v>
      </c>
      <c r="U9528" s="4" t="str">
        <f t="shared" si="6"/>
        <v>In-store</v>
      </c>
      <c r="V9528" s="4" t="str">
        <f t="shared" si="7"/>
        <v>Cash</v>
      </c>
      <c r="W9528" s="4">
        <f t="shared" ref="W9528:Y9528" si="9535">IF(OR(J9528 = "ERROR", J9528 = ""), "UNKNOWN", J9528)</f>
        <v>4</v>
      </c>
      <c r="X9528" s="4">
        <f t="shared" si="9535"/>
        <v>2</v>
      </c>
      <c r="Y9528" s="4">
        <f t="shared" si="9535"/>
        <v>8</v>
      </c>
      <c r="Z9528" s="5">
        <f t="shared" si="9"/>
        <v>45138</v>
      </c>
    </row>
    <row r="9529">
      <c r="A9529" s="1" t="s">
        <v>9566</v>
      </c>
      <c r="B9529" s="1" t="s">
        <v>36</v>
      </c>
      <c r="C9529" s="1">
        <v>5.0</v>
      </c>
      <c r="D9529" s="1">
        <v>5.0</v>
      </c>
      <c r="E9529" s="1">
        <v>25.0</v>
      </c>
      <c r="F9529" s="1" t="s">
        <v>39</v>
      </c>
      <c r="G9529" s="1" t="s">
        <v>24</v>
      </c>
      <c r="H9529" s="2">
        <v>45113.0</v>
      </c>
      <c r="J9529" s="3">
        <f t="shared" si="2"/>
        <v>5</v>
      </c>
      <c r="K9529" s="4">
        <f t="shared" si="3"/>
        <v>5</v>
      </c>
      <c r="L9529" s="4">
        <f t="shared" si="4"/>
        <v>25</v>
      </c>
      <c r="S9529" s="1" t="s">
        <v>9566</v>
      </c>
      <c r="T9529" s="4" t="str">
        <f t="shared" si="5"/>
        <v>Salad</v>
      </c>
      <c r="U9529" s="4" t="str">
        <f t="shared" si="6"/>
        <v>Takeaway</v>
      </c>
      <c r="V9529" s="4" t="str">
        <f t="shared" si="7"/>
        <v>Digital Wallet</v>
      </c>
      <c r="W9529" s="4">
        <f t="shared" ref="W9529:Y9529" si="9536">IF(OR(J9529 = "ERROR", J9529 = ""), "UNKNOWN", J9529)</f>
        <v>5</v>
      </c>
      <c r="X9529" s="4">
        <f t="shared" si="9536"/>
        <v>5</v>
      </c>
      <c r="Y9529" s="4">
        <f t="shared" si="9536"/>
        <v>25</v>
      </c>
      <c r="Z9529" s="5">
        <f t="shared" si="9"/>
        <v>45113</v>
      </c>
    </row>
    <row r="9530">
      <c r="A9530" s="1" t="s">
        <v>9567</v>
      </c>
      <c r="B9530" s="1" t="s">
        <v>36</v>
      </c>
      <c r="C9530" s="1">
        <v>2.0</v>
      </c>
      <c r="D9530" s="1">
        <v>5.0</v>
      </c>
      <c r="F9530" s="1" t="s">
        <v>39</v>
      </c>
      <c r="G9530" s="1" t="s">
        <v>29</v>
      </c>
      <c r="H9530" s="6">
        <v>45241.0</v>
      </c>
      <c r="J9530" s="3">
        <f t="shared" si="2"/>
        <v>2</v>
      </c>
      <c r="K9530" s="4">
        <f t="shared" si="3"/>
        <v>5</v>
      </c>
      <c r="L9530" s="4">
        <f t="shared" si="4"/>
        <v>10</v>
      </c>
      <c r="S9530" s="1" t="s">
        <v>9567</v>
      </c>
      <c r="T9530" s="4" t="str">
        <f t="shared" si="5"/>
        <v>Salad</v>
      </c>
      <c r="U9530" s="4" t="str">
        <f t="shared" si="6"/>
        <v>In-store</v>
      </c>
      <c r="V9530" s="4" t="str">
        <f t="shared" si="7"/>
        <v>Digital Wallet</v>
      </c>
      <c r="W9530" s="4">
        <f t="shared" ref="W9530:Y9530" si="9537">IF(OR(J9530 = "ERROR", J9530 = ""), "UNKNOWN", J9530)</f>
        <v>2</v>
      </c>
      <c r="X9530" s="4">
        <f t="shared" si="9537"/>
        <v>5</v>
      </c>
      <c r="Y9530" s="4">
        <f t="shared" si="9537"/>
        <v>10</v>
      </c>
      <c r="Z9530" s="7">
        <f t="shared" si="9"/>
        <v>45241</v>
      </c>
    </row>
    <row r="9531">
      <c r="A9531" s="1" t="s">
        <v>9568</v>
      </c>
      <c r="B9531" s="1" t="s">
        <v>44</v>
      </c>
      <c r="C9531" s="1">
        <v>3.0</v>
      </c>
      <c r="D9531" s="1">
        <v>4.0</v>
      </c>
      <c r="F9531" s="1" t="s">
        <v>23</v>
      </c>
      <c r="G9531" s="1" t="s">
        <v>29</v>
      </c>
      <c r="H9531" s="2">
        <v>45202.0</v>
      </c>
      <c r="J9531" s="3">
        <f t="shared" si="2"/>
        <v>3</v>
      </c>
      <c r="K9531" s="4">
        <f t="shared" si="3"/>
        <v>4</v>
      </c>
      <c r="L9531" s="4">
        <f t="shared" si="4"/>
        <v>12</v>
      </c>
      <c r="S9531" s="1" t="s">
        <v>9568</v>
      </c>
      <c r="T9531" s="4" t="str">
        <f t="shared" si="5"/>
        <v>Sandwich</v>
      </c>
      <c r="U9531" s="4" t="str">
        <f t="shared" si="6"/>
        <v>In-store</v>
      </c>
      <c r="V9531" s="4" t="str">
        <f t="shared" si="7"/>
        <v>Credit Card</v>
      </c>
      <c r="W9531" s="4">
        <f t="shared" ref="W9531:Y9531" si="9538">IF(OR(J9531 = "ERROR", J9531 = ""), "UNKNOWN", J9531)</f>
        <v>3</v>
      </c>
      <c r="X9531" s="4">
        <f t="shared" si="9538"/>
        <v>4</v>
      </c>
      <c r="Y9531" s="4">
        <f t="shared" si="9538"/>
        <v>12</v>
      </c>
      <c r="Z9531" s="5">
        <f t="shared" si="9"/>
        <v>45202</v>
      </c>
    </row>
    <row r="9532">
      <c r="A9532" s="1" t="s">
        <v>9569</v>
      </c>
      <c r="C9532" s="1">
        <v>2.0</v>
      </c>
      <c r="D9532" s="1">
        <v>4.0</v>
      </c>
      <c r="E9532" s="1">
        <v>8.0</v>
      </c>
      <c r="F9532" s="1" t="s">
        <v>23</v>
      </c>
      <c r="G9532" s="1" t="s">
        <v>30</v>
      </c>
      <c r="H9532" s="6">
        <v>45220.0</v>
      </c>
      <c r="J9532" s="3">
        <f t="shared" si="2"/>
        <v>2</v>
      </c>
      <c r="K9532" s="4">
        <f t="shared" si="3"/>
        <v>4</v>
      </c>
      <c r="L9532" s="4">
        <f t="shared" si="4"/>
        <v>8</v>
      </c>
      <c r="S9532" s="1" t="s">
        <v>9569</v>
      </c>
      <c r="T9532" s="4" t="str">
        <f t="shared" si="5"/>
        <v>UNKNOWN</v>
      </c>
      <c r="U9532" s="4" t="str">
        <f t="shared" si="6"/>
        <v>UNKNOWN</v>
      </c>
      <c r="V9532" s="4" t="str">
        <f t="shared" si="7"/>
        <v>Credit Card</v>
      </c>
      <c r="W9532" s="4">
        <f t="shared" ref="W9532:Y9532" si="9539">IF(OR(J9532 = "ERROR", J9532 = ""), "UNKNOWN", J9532)</f>
        <v>2</v>
      </c>
      <c r="X9532" s="4">
        <f t="shared" si="9539"/>
        <v>4</v>
      </c>
      <c r="Y9532" s="4">
        <f t="shared" si="9539"/>
        <v>8</v>
      </c>
      <c r="Z9532" s="7">
        <f t="shared" si="9"/>
        <v>45220</v>
      </c>
    </row>
    <row r="9533">
      <c r="A9533" s="1" t="s">
        <v>9570</v>
      </c>
      <c r="B9533" s="1" t="s">
        <v>36</v>
      </c>
      <c r="C9533" s="1">
        <v>1.0</v>
      </c>
      <c r="D9533" s="1">
        <v>5.0</v>
      </c>
      <c r="E9533" s="1">
        <v>5.0</v>
      </c>
      <c r="F9533" s="1" t="s">
        <v>39</v>
      </c>
      <c r="G9533" s="1" t="s">
        <v>24</v>
      </c>
      <c r="H9533" s="6">
        <v>45228.0</v>
      </c>
      <c r="J9533" s="3">
        <f t="shared" si="2"/>
        <v>1</v>
      </c>
      <c r="K9533" s="4">
        <f t="shared" si="3"/>
        <v>5</v>
      </c>
      <c r="L9533" s="4">
        <f t="shared" si="4"/>
        <v>5</v>
      </c>
      <c r="S9533" s="1" t="s">
        <v>9570</v>
      </c>
      <c r="T9533" s="4" t="str">
        <f t="shared" si="5"/>
        <v>Salad</v>
      </c>
      <c r="U9533" s="4" t="str">
        <f t="shared" si="6"/>
        <v>Takeaway</v>
      </c>
      <c r="V9533" s="4" t="str">
        <f t="shared" si="7"/>
        <v>Digital Wallet</v>
      </c>
      <c r="W9533" s="4">
        <f t="shared" ref="W9533:Y9533" si="9540">IF(OR(J9533 = "ERROR", J9533 = ""), "UNKNOWN", J9533)</f>
        <v>1</v>
      </c>
      <c r="X9533" s="4">
        <f t="shared" si="9540"/>
        <v>5</v>
      </c>
      <c r="Y9533" s="4">
        <f t="shared" si="9540"/>
        <v>5</v>
      </c>
      <c r="Z9533" s="7">
        <f t="shared" si="9"/>
        <v>45228</v>
      </c>
    </row>
    <row r="9534">
      <c r="A9534" s="1" t="s">
        <v>9571</v>
      </c>
      <c r="B9534" s="1" t="s">
        <v>41</v>
      </c>
      <c r="C9534" s="1">
        <v>5.0</v>
      </c>
      <c r="D9534" s="1">
        <v>4.0</v>
      </c>
      <c r="E9534" s="1">
        <v>20.0</v>
      </c>
      <c r="F9534" s="1" t="s">
        <v>39</v>
      </c>
      <c r="G9534" s="1" t="s">
        <v>30</v>
      </c>
      <c r="H9534" s="2">
        <v>45116.0</v>
      </c>
      <c r="J9534" s="3">
        <f t="shared" si="2"/>
        <v>5</v>
      </c>
      <c r="K9534" s="4">
        <f t="shared" si="3"/>
        <v>4</v>
      </c>
      <c r="L9534" s="4">
        <f t="shared" si="4"/>
        <v>20</v>
      </c>
      <c r="S9534" s="1" t="s">
        <v>9571</v>
      </c>
      <c r="T9534" s="4" t="str">
        <f t="shared" si="5"/>
        <v>Smoothie</v>
      </c>
      <c r="U9534" s="4" t="str">
        <f t="shared" si="6"/>
        <v>UNKNOWN</v>
      </c>
      <c r="V9534" s="4" t="str">
        <f t="shared" si="7"/>
        <v>Digital Wallet</v>
      </c>
      <c r="W9534" s="4">
        <f t="shared" ref="W9534:Y9534" si="9541">IF(OR(J9534 = "ERROR", J9534 = ""), "UNKNOWN", J9534)</f>
        <v>5</v>
      </c>
      <c r="X9534" s="4">
        <f t="shared" si="9541"/>
        <v>4</v>
      </c>
      <c r="Y9534" s="4">
        <f t="shared" si="9541"/>
        <v>20</v>
      </c>
      <c r="Z9534" s="5">
        <f t="shared" si="9"/>
        <v>45116</v>
      </c>
    </row>
    <row r="9535">
      <c r="A9535" s="1" t="s">
        <v>9572</v>
      </c>
      <c r="B9535" s="1" t="s">
        <v>41</v>
      </c>
      <c r="C9535" s="1">
        <v>5.0</v>
      </c>
      <c r="D9535" s="1" t="s">
        <v>25</v>
      </c>
      <c r="E9535" s="1">
        <v>20.0</v>
      </c>
      <c r="F9535" s="1" t="s">
        <v>23</v>
      </c>
      <c r="G9535" s="1" t="s">
        <v>24</v>
      </c>
      <c r="H9535" s="2">
        <v>45046.0</v>
      </c>
      <c r="J9535" s="3">
        <f t="shared" si="2"/>
        <v>5</v>
      </c>
      <c r="K9535" s="4">
        <f t="shared" si="3"/>
        <v>4</v>
      </c>
      <c r="L9535" s="4">
        <f t="shared" si="4"/>
        <v>20</v>
      </c>
      <c r="S9535" s="1" t="s">
        <v>9572</v>
      </c>
      <c r="T9535" s="4" t="str">
        <f t="shared" si="5"/>
        <v>Smoothie</v>
      </c>
      <c r="U9535" s="4" t="str">
        <f t="shared" si="6"/>
        <v>Takeaway</v>
      </c>
      <c r="V9535" s="4" t="str">
        <f t="shared" si="7"/>
        <v>Credit Card</v>
      </c>
      <c r="W9535" s="4">
        <f t="shared" ref="W9535:Y9535" si="9542">IF(OR(J9535 = "ERROR", J9535 = ""), "UNKNOWN", J9535)</f>
        <v>5</v>
      </c>
      <c r="X9535" s="4">
        <f t="shared" si="9542"/>
        <v>4</v>
      </c>
      <c r="Y9535" s="4">
        <f t="shared" si="9542"/>
        <v>20</v>
      </c>
      <c r="Z9535" s="5">
        <f t="shared" si="9"/>
        <v>45046</v>
      </c>
    </row>
    <row r="9536">
      <c r="A9536" s="1" t="s">
        <v>9573</v>
      </c>
      <c r="B9536" s="1" t="s">
        <v>41</v>
      </c>
      <c r="C9536" s="1">
        <v>1.0</v>
      </c>
      <c r="D9536" s="1">
        <v>4.0</v>
      </c>
      <c r="E9536" s="1">
        <v>4.0</v>
      </c>
      <c r="F9536" s="1" t="s">
        <v>39</v>
      </c>
      <c r="H9536" s="2">
        <v>45199.0</v>
      </c>
      <c r="J9536" s="3">
        <f t="shared" si="2"/>
        <v>1</v>
      </c>
      <c r="K9536" s="4">
        <f t="shared" si="3"/>
        <v>4</v>
      </c>
      <c r="L9536" s="4">
        <f t="shared" si="4"/>
        <v>4</v>
      </c>
      <c r="S9536" s="1" t="s">
        <v>9573</v>
      </c>
      <c r="T9536" s="4" t="str">
        <f t="shared" si="5"/>
        <v>Smoothie</v>
      </c>
      <c r="U9536" s="4" t="str">
        <f t="shared" si="6"/>
        <v>UNKNOWN</v>
      </c>
      <c r="V9536" s="4" t="str">
        <f t="shared" si="7"/>
        <v>Digital Wallet</v>
      </c>
      <c r="W9536" s="4">
        <f t="shared" ref="W9536:Y9536" si="9543">IF(OR(J9536 = "ERROR", J9536 = ""), "UNKNOWN", J9536)</f>
        <v>1</v>
      </c>
      <c r="X9536" s="4">
        <f t="shared" si="9543"/>
        <v>4</v>
      </c>
      <c r="Y9536" s="4">
        <f t="shared" si="9543"/>
        <v>4</v>
      </c>
      <c r="Z9536" s="5">
        <f t="shared" si="9"/>
        <v>45199</v>
      </c>
    </row>
    <row r="9537">
      <c r="A9537" s="1" t="s">
        <v>9574</v>
      </c>
      <c r="B9537" s="1" t="s">
        <v>41</v>
      </c>
      <c r="C9537" s="1">
        <v>5.0</v>
      </c>
      <c r="D9537" s="1">
        <v>4.0</v>
      </c>
      <c r="E9537" s="1">
        <v>20.0</v>
      </c>
      <c r="F9537" s="1" t="s">
        <v>25</v>
      </c>
      <c r="G9537" s="1" t="s">
        <v>29</v>
      </c>
      <c r="H9537" s="2">
        <v>44980.0</v>
      </c>
      <c r="J9537" s="3">
        <f t="shared" si="2"/>
        <v>5</v>
      </c>
      <c r="K9537" s="4">
        <f t="shared" si="3"/>
        <v>4</v>
      </c>
      <c r="L9537" s="4">
        <f t="shared" si="4"/>
        <v>20</v>
      </c>
      <c r="S9537" s="1" t="s">
        <v>9574</v>
      </c>
      <c r="T9537" s="4" t="str">
        <f t="shared" si="5"/>
        <v>Smoothie</v>
      </c>
      <c r="U9537" s="4" t="str">
        <f t="shared" si="6"/>
        <v>In-store</v>
      </c>
      <c r="V9537" s="4" t="str">
        <f t="shared" si="7"/>
        <v>UNKNOWN</v>
      </c>
      <c r="W9537" s="4">
        <f t="shared" ref="W9537:Y9537" si="9544">IF(OR(J9537 = "ERROR", J9537 = ""), "UNKNOWN", J9537)</f>
        <v>5</v>
      </c>
      <c r="X9537" s="4">
        <f t="shared" si="9544"/>
        <v>4</v>
      </c>
      <c r="Y9537" s="4">
        <f t="shared" si="9544"/>
        <v>20</v>
      </c>
      <c r="Z9537" s="5">
        <f t="shared" si="9"/>
        <v>44980</v>
      </c>
    </row>
    <row r="9538">
      <c r="A9538" s="1" t="s">
        <v>9575</v>
      </c>
      <c r="B9538" s="1" t="s">
        <v>32</v>
      </c>
      <c r="C9538" s="1">
        <v>4.0</v>
      </c>
      <c r="D9538" s="1">
        <v>1.0</v>
      </c>
      <c r="E9538" s="1">
        <v>4.0</v>
      </c>
      <c r="F9538" s="1" t="s">
        <v>28</v>
      </c>
      <c r="H9538" s="2">
        <v>45032.0</v>
      </c>
      <c r="J9538" s="3">
        <f t="shared" si="2"/>
        <v>4</v>
      </c>
      <c r="K9538" s="4">
        <f t="shared" si="3"/>
        <v>1</v>
      </c>
      <c r="L9538" s="4">
        <f t="shared" si="4"/>
        <v>4</v>
      </c>
      <c r="S9538" s="1" t="s">
        <v>9575</v>
      </c>
      <c r="T9538" s="4" t="str">
        <f t="shared" si="5"/>
        <v>Cookie</v>
      </c>
      <c r="U9538" s="4" t="str">
        <f t="shared" si="6"/>
        <v>UNKNOWN</v>
      </c>
      <c r="V9538" s="4" t="str">
        <f t="shared" si="7"/>
        <v>Cash</v>
      </c>
      <c r="W9538" s="4">
        <f t="shared" ref="W9538:Y9538" si="9545">IF(OR(J9538 = "ERROR", J9538 = ""), "UNKNOWN", J9538)</f>
        <v>4</v>
      </c>
      <c r="X9538" s="4">
        <f t="shared" si="9545"/>
        <v>1</v>
      </c>
      <c r="Y9538" s="4">
        <f t="shared" si="9545"/>
        <v>4</v>
      </c>
      <c r="Z9538" s="5">
        <f t="shared" si="9"/>
        <v>45032</v>
      </c>
    </row>
    <row r="9539">
      <c r="A9539" s="1" t="s">
        <v>9576</v>
      </c>
      <c r="B9539" s="1" t="s">
        <v>22</v>
      </c>
      <c r="C9539" s="1">
        <v>4.0</v>
      </c>
      <c r="D9539" s="1">
        <v>2.0</v>
      </c>
      <c r="E9539" s="1">
        <v>8.0</v>
      </c>
      <c r="H9539" s="6">
        <v>45270.0</v>
      </c>
      <c r="J9539" s="3">
        <f t="shared" si="2"/>
        <v>4</v>
      </c>
      <c r="K9539" s="4">
        <f t="shared" si="3"/>
        <v>2</v>
      </c>
      <c r="L9539" s="4">
        <f t="shared" si="4"/>
        <v>8</v>
      </c>
      <c r="S9539" s="1" t="s">
        <v>9576</v>
      </c>
      <c r="T9539" s="4" t="str">
        <f t="shared" si="5"/>
        <v>Coffee</v>
      </c>
      <c r="U9539" s="4" t="str">
        <f t="shared" si="6"/>
        <v>UNKNOWN</v>
      </c>
      <c r="V9539" s="4" t="str">
        <f t="shared" si="7"/>
        <v>UNKNOWN</v>
      </c>
      <c r="W9539" s="4">
        <f t="shared" ref="W9539:Y9539" si="9546">IF(OR(J9539 = "ERROR", J9539 = ""), "UNKNOWN", J9539)</f>
        <v>4</v>
      </c>
      <c r="X9539" s="4">
        <f t="shared" si="9546"/>
        <v>2</v>
      </c>
      <c r="Y9539" s="4">
        <f t="shared" si="9546"/>
        <v>8</v>
      </c>
      <c r="Z9539" s="7">
        <f t="shared" si="9"/>
        <v>45270</v>
      </c>
    </row>
    <row r="9540">
      <c r="A9540" s="1" t="s">
        <v>9577</v>
      </c>
      <c r="B9540" s="1" t="s">
        <v>41</v>
      </c>
      <c r="C9540" s="1">
        <v>3.0</v>
      </c>
      <c r="D9540" s="1">
        <v>4.0</v>
      </c>
      <c r="E9540" s="1">
        <v>12.0</v>
      </c>
      <c r="F9540" s="1" t="s">
        <v>39</v>
      </c>
      <c r="G9540" s="1" t="s">
        <v>25</v>
      </c>
      <c r="H9540" s="6">
        <v>45240.0</v>
      </c>
      <c r="J9540" s="3">
        <f t="shared" si="2"/>
        <v>3</v>
      </c>
      <c r="K9540" s="4">
        <f t="shared" si="3"/>
        <v>4</v>
      </c>
      <c r="L9540" s="4">
        <f t="shared" si="4"/>
        <v>12</v>
      </c>
      <c r="S9540" s="1" t="s">
        <v>9577</v>
      </c>
      <c r="T9540" s="4" t="str">
        <f t="shared" si="5"/>
        <v>Smoothie</v>
      </c>
      <c r="U9540" s="4" t="str">
        <f t="shared" si="6"/>
        <v>UNKNOWN</v>
      </c>
      <c r="V9540" s="4" t="str">
        <f t="shared" si="7"/>
        <v>Digital Wallet</v>
      </c>
      <c r="W9540" s="4">
        <f t="shared" ref="W9540:Y9540" si="9547">IF(OR(J9540 = "ERROR", J9540 = ""), "UNKNOWN", J9540)</f>
        <v>3</v>
      </c>
      <c r="X9540" s="4">
        <f t="shared" si="9547"/>
        <v>4</v>
      </c>
      <c r="Y9540" s="4">
        <f t="shared" si="9547"/>
        <v>12</v>
      </c>
      <c r="Z9540" s="7">
        <f t="shared" si="9"/>
        <v>45240</v>
      </c>
    </row>
    <row r="9541">
      <c r="A9541" s="1" t="s">
        <v>9578</v>
      </c>
      <c r="B9541" s="1" t="s">
        <v>36</v>
      </c>
      <c r="C9541" s="1">
        <v>3.0</v>
      </c>
      <c r="D9541" s="1">
        <v>5.0</v>
      </c>
      <c r="E9541" s="1">
        <v>15.0</v>
      </c>
      <c r="F9541" s="1" t="s">
        <v>39</v>
      </c>
      <c r="H9541" s="2">
        <v>44975.0</v>
      </c>
      <c r="J9541" s="3">
        <f t="shared" si="2"/>
        <v>3</v>
      </c>
      <c r="K9541" s="4">
        <f t="shared" si="3"/>
        <v>5</v>
      </c>
      <c r="L9541" s="4">
        <f t="shared" si="4"/>
        <v>15</v>
      </c>
      <c r="S9541" s="1" t="s">
        <v>9578</v>
      </c>
      <c r="T9541" s="4" t="str">
        <f t="shared" si="5"/>
        <v>Salad</v>
      </c>
      <c r="U9541" s="4" t="str">
        <f t="shared" si="6"/>
        <v>UNKNOWN</v>
      </c>
      <c r="V9541" s="4" t="str">
        <f t="shared" si="7"/>
        <v>Digital Wallet</v>
      </c>
      <c r="W9541" s="4">
        <f t="shared" ref="W9541:Y9541" si="9548">IF(OR(J9541 = "ERROR", J9541 = ""), "UNKNOWN", J9541)</f>
        <v>3</v>
      </c>
      <c r="X9541" s="4">
        <f t="shared" si="9548"/>
        <v>5</v>
      </c>
      <c r="Y9541" s="4">
        <f t="shared" si="9548"/>
        <v>15</v>
      </c>
      <c r="Z9541" s="5">
        <f t="shared" si="9"/>
        <v>44975</v>
      </c>
    </row>
    <row r="9542">
      <c r="A9542" s="1" t="s">
        <v>9579</v>
      </c>
      <c r="B9542" s="1" t="s">
        <v>55</v>
      </c>
      <c r="C9542" s="1">
        <v>4.0</v>
      </c>
      <c r="D9542" s="1">
        <v>3.0</v>
      </c>
      <c r="E9542" s="1">
        <v>12.0</v>
      </c>
      <c r="G9542" s="1" t="s">
        <v>30</v>
      </c>
      <c r="H9542" s="2">
        <v>45114.0</v>
      </c>
      <c r="J9542" s="3">
        <f t="shared" si="2"/>
        <v>4</v>
      </c>
      <c r="K9542" s="4">
        <f t="shared" si="3"/>
        <v>3</v>
      </c>
      <c r="L9542" s="4">
        <f t="shared" si="4"/>
        <v>12</v>
      </c>
      <c r="S9542" s="1" t="s">
        <v>9579</v>
      </c>
      <c r="T9542" s="4" t="str">
        <f t="shared" si="5"/>
        <v>Juice</v>
      </c>
      <c r="U9542" s="4" t="str">
        <f t="shared" si="6"/>
        <v>UNKNOWN</v>
      </c>
      <c r="V9542" s="4" t="str">
        <f t="shared" si="7"/>
        <v>UNKNOWN</v>
      </c>
      <c r="W9542" s="4">
        <f t="shared" ref="W9542:Y9542" si="9549">IF(OR(J9542 = "ERROR", J9542 = ""), "UNKNOWN", J9542)</f>
        <v>4</v>
      </c>
      <c r="X9542" s="4">
        <f t="shared" si="9549"/>
        <v>3</v>
      </c>
      <c r="Y9542" s="4">
        <f t="shared" si="9549"/>
        <v>12</v>
      </c>
      <c r="Z9542" s="5">
        <f t="shared" si="9"/>
        <v>45114</v>
      </c>
    </row>
    <row r="9543">
      <c r="A9543" s="1" t="s">
        <v>9580</v>
      </c>
      <c r="B9543" s="1" t="s">
        <v>81</v>
      </c>
      <c r="C9543" s="1">
        <v>5.0</v>
      </c>
      <c r="D9543" s="1">
        <v>1.5</v>
      </c>
      <c r="E9543" s="1">
        <v>7.5</v>
      </c>
      <c r="F9543" s="1" t="s">
        <v>28</v>
      </c>
      <c r="H9543" s="2">
        <v>45161.0</v>
      </c>
      <c r="J9543" s="3">
        <f t="shared" si="2"/>
        <v>5</v>
      </c>
      <c r="K9543" s="4">
        <f t="shared" si="3"/>
        <v>1.5</v>
      </c>
      <c r="L9543" s="4">
        <f t="shared" si="4"/>
        <v>7.5</v>
      </c>
      <c r="S9543" s="1" t="s">
        <v>9580</v>
      </c>
      <c r="T9543" s="4" t="str">
        <f t="shared" si="5"/>
        <v>Tea</v>
      </c>
      <c r="U9543" s="4" t="str">
        <f t="shared" si="6"/>
        <v>UNKNOWN</v>
      </c>
      <c r="V9543" s="4" t="str">
        <f t="shared" si="7"/>
        <v>Cash</v>
      </c>
      <c r="W9543" s="4">
        <f t="shared" ref="W9543:Y9543" si="9550">IF(OR(J9543 = "ERROR", J9543 = ""), "UNKNOWN", J9543)</f>
        <v>5</v>
      </c>
      <c r="X9543" s="4">
        <f t="shared" si="9550"/>
        <v>1.5</v>
      </c>
      <c r="Y9543" s="4">
        <f t="shared" si="9550"/>
        <v>7.5</v>
      </c>
      <c r="Z9543" s="5">
        <f t="shared" si="9"/>
        <v>45161</v>
      </c>
    </row>
    <row r="9544">
      <c r="A9544" s="1" t="s">
        <v>9581</v>
      </c>
      <c r="B9544" s="1" t="s">
        <v>81</v>
      </c>
      <c r="C9544" s="1">
        <v>2.0</v>
      </c>
      <c r="D9544" s="1">
        <v>1.5</v>
      </c>
      <c r="E9544" s="1">
        <v>3.0</v>
      </c>
      <c r="F9544" s="1" t="s">
        <v>28</v>
      </c>
      <c r="G9544" s="1" t="s">
        <v>29</v>
      </c>
      <c r="H9544" s="2">
        <v>45112.0</v>
      </c>
      <c r="J9544" s="3">
        <f t="shared" si="2"/>
        <v>2</v>
      </c>
      <c r="K9544" s="4">
        <f t="shared" si="3"/>
        <v>1.5</v>
      </c>
      <c r="L9544" s="4">
        <f t="shared" si="4"/>
        <v>3</v>
      </c>
      <c r="S9544" s="1" t="s">
        <v>9581</v>
      </c>
      <c r="T9544" s="4" t="str">
        <f t="shared" si="5"/>
        <v>Tea</v>
      </c>
      <c r="U9544" s="4" t="str">
        <f t="shared" si="6"/>
        <v>In-store</v>
      </c>
      <c r="V9544" s="4" t="str">
        <f t="shared" si="7"/>
        <v>Cash</v>
      </c>
      <c r="W9544" s="4">
        <f t="shared" ref="W9544:Y9544" si="9551">IF(OR(J9544 = "ERROR", J9544 = ""), "UNKNOWN", J9544)</f>
        <v>2</v>
      </c>
      <c r="X9544" s="4">
        <f t="shared" si="9551"/>
        <v>1.5</v>
      </c>
      <c r="Y9544" s="4">
        <f t="shared" si="9551"/>
        <v>3</v>
      </c>
      <c r="Z9544" s="5">
        <f t="shared" si="9"/>
        <v>45112</v>
      </c>
    </row>
    <row r="9545">
      <c r="A9545" s="1" t="s">
        <v>9582</v>
      </c>
      <c r="B9545" s="1" t="s">
        <v>44</v>
      </c>
      <c r="C9545" s="1">
        <v>3.0</v>
      </c>
      <c r="D9545" s="1">
        <v>4.0</v>
      </c>
      <c r="E9545" s="1">
        <v>12.0</v>
      </c>
      <c r="F9545" s="1" t="s">
        <v>39</v>
      </c>
      <c r="G9545" s="1" t="s">
        <v>29</v>
      </c>
      <c r="H9545" s="2">
        <v>45096.0</v>
      </c>
      <c r="J9545" s="3">
        <f t="shared" si="2"/>
        <v>3</v>
      </c>
      <c r="K9545" s="4">
        <f t="shared" si="3"/>
        <v>4</v>
      </c>
      <c r="L9545" s="4">
        <f t="shared" si="4"/>
        <v>12</v>
      </c>
      <c r="S9545" s="1" t="s">
        <v>9582</v>
      </c>
      <c r="T9545" s="4" t="str">
        <f t="shared" si="5"/>
        <v>Sandwich</v>
      </c>
      <c r="U9545" s="4" t="str">
        <f t="shared" si="6"/>
        <v>In-store</v>
      </c>
      <c r="V9545" s="4" t="str">
        <f t="shared" si="7"/>
        <v>Digital Wallet</v>
      </c>
      <c r="W9545" s="4">
        <f t="shared" ref="W9545:Y9545" si="9552">IF(OR(J9545 = "ERROR", J9545 = ""), "UNKNOWN", J9545)</f>
        <v>3</v>
      </c>
      <c r="X9545" s="4">
        <f t="shared" si="9552"/>
        <v>4</v>
      </c>
      <c r="Y9545" s="4">
        <f t="shared" si="9552"/>
        <v>12</v>
      </c>
      <c r="Z9545" s="5">
        <f t="shared" si="9"/>
        <v>45096</v>
      </c>
    </row>
    <row r="9546">
      <c r="A9546" s="1" t="s">
        <v>9583</v>
      </c>
      <c r="B9546" s="1" t="s">
        <v>55</v>
      </c>
      <c r="C9546" s="1">
        <v>3.0</v>
      </c>
      <c r="D9546" s="1">
        <v>3.0</v>
      </c>
      <c r="E9546" s="1">
        <v>9.0</v>
      </c>
      <c r="F9546" s="1" t="s">
        <v>28</v>
      </c>
      <c r="G9546" s="1" t="s">
        <v>24</v>
      </c>
      <c r="H9546" s="2">
        <v>45184.0</v>
      </c>
      <c r="J9546" s="3">
        <f t="shared" si="2"/>
        <v>3</v>
      </c>
      <c r="K9546" s="4">
        <f t="shared" si="3"/>
        <v>3</v>
      </c>
      <c r="L9546" s="4">
        <f t="shared" si="4"/>
        <v>9</v>
      </c>
      <c r="S9546" s="1" t="s">
        <v>9583</v>
      </c>
      <c r="T9546" s="4" t="str">
        <f t="shared" si="5"/>
        <v>Juice</v>
      </c>
      <c r="U9546" s="4" t="str">
        <f t="shared" si="6"/>
        <v>Takeaway</v>
      </c>
      <c r="V9546" s="4" t="str">
        <f t="shared" si="7"/>
        <v>Cash</v>
      </c>
      <c r="W9546" s="4">
        <f t="shared" ref="W9546:Y9546" si="9553">IF(OR(J9546 = "ERROR", J9546 = ""), "UNKNOWN", J9546)</f>
        <v>3</v>
      </c>
      <c r="X9546" s="4">
        <f t="shared" si="9553"/>
        <v>3</v>
      </c>
      <c r="Y9546" s="4">
        <f t="shared" si="9553"/>
        <v>9</v>
      </c>
      <c r="Z9546" s="5">
        <f t="shared" si="9"/>
        <v>45184</v>
      </c>
    </row>
    <row r="9547">
      <c r="A9547" s="1" t="s">
        <v>9584</v>
      </c>
      <c r="B9547" s="1" t="s">
        <v>27</v>
      </c>
      <c r="C9547" s="1">
        <v>4.0</v>
      </c>
      <c r="D9547" s="1">
        <v>3.0</v>
      </c>
      <c r="E9547" s="1">
        <v>12.0</v>
      </c>
      <c r="H9547" s="6">
        <v>45252.0</v>
      </c>
      <c r="J9547" s="3">
        <f t="shared" si="2"/>
        <v>4</v>
      </c>
      <c r="K9547" s="4">
        <f t="shared" si="3"/>
        <v>3</v>
      </c>
      <c r="L9547" s="4">
        <f t="shared" si="4"/>
        <v>12</v>
      </c>
      <c r="S9547" s="1" t="s">
        <v>9584</v>
      </c>
      <c r="T9547" s="4" t="str">
        <f t="shared" si="5"/>
        <v>Cake</v>
      </c>
      <c r="U9547" s="4" t="str">
        <f t="shared" si="6"/>
        <v>UNKNOWN</v>
      </c>
      <c r="V9547" s="4" t="str">
        <f t="shared" si="7"/>
        <v>UNKNOWN</v>
      </c>
      <c r="W9547" s="4">
        <f t="shared" ref="W9547:Y9547" si="9554">IF(OR(J9547 = "ERROR", J9547 = ""), "UNKNOWN", J9547)</f>
        <v>4</v>
      </c>
      <c r="X9547" s="4">
        <f t="shared" si="9554"/>
        <v>3</v>
      </c>
      <c r="Y9547" s="4">
        <f t="shared" si="9554"/>
        <v>12</v>
      </c>
      <c r="Z9547" s="7">
        <f t="shared" si="9"/>
        <v>45252</v>
      </c>
    </row>
    <row r="9548">
      <c r="A9548" s="1" t="s">
        <v>9585</v>
      </c>
      <c r="B9548" s="1" t="s">
        <v>55</v>
      </c>
      <c r="C9548" s="1">
        <v>4.0</v>
      </c>
      <c r="D9548" s="1">
        <v>3.0</v>
      </c>
      <c r="E9548" s="1">
        <v>12.0</v>
      </c>
      <c r="F9548" s="1" t="s">
        <v>28</v>
      </c>
      <c r="G9548" s="1" t="s">
        <v>29</v>
      </c>
      <c r="H9548" s="2">
        <v>45040.0</v>
      </c>
      <c r="J9548" s="3">
        <f t="shared" si="2"/>
        <v>4</v>
      </c>
      <c r="K9548" s="4">
        <f t="shared" si="3"/>
        <v>3</v>
      </c>
      <c r="L9548" s="4">
        <f t="shared" si="4"/>
        <v>12</v>
      </c>
      <c r="S9548" s="1" t="s">
        <v>9585</v>
      </c>
      <c r="T9548" s="4" t="str">
        <f t="shared" si="5"/>
        <v>Juice</v>
      </c>
      <c r="U9548" s="4" t="str">
        <f t="shared" si="6"/>
        <v>In-store</v>
      </c>
      <c r="V9548" s="4" t="str">
        <f t="shared" si="7"/>
        <v>Cash</v>
      </c>
      <c r="W9548" s="4">
        <f t="shared" ref="W9548:Y9548" si="9555">IF(OR(J9548 = "ERROR", J9548 = ""), "UNKNOWN", J9548)</f>
        <v>4</v>
      </c>
      <c r="X9548" s="4">
        <f t="shared" si="9555"/>
        <v>3</v>
      </c>
      <c r="Y9548" s="4">
        <f t="shared" si="9555"/>
        <v>12</v>
      </c>
      <c r="Z9548" s="5">
        <f t="shared" si="9"/>
        <v>45040</v>
      </c>
    </row>
    <row r="9549">
      <c r="A9549" s="1" t="s">
        <v>9586</v>
      </c>
      <c r="B9549" s="1" t="s">
        <v>22</v>
      </c>
      <c r="C9549" s="1">
        <v>5.0</v>
      </c>
      <c r="D9549" s="1">
        <v>2.0</v>
      </c>
      <c r="E9549" s="1">
        <v>10.0</v>
      </c>
      <c r="G9549" s="1" t="s">
        <v>29</v>
      </c>
      <c r="H9549" s="2">
        <v>45264.0</v>
      </c>
      <c r="J9549" s="3">
        <f t="shared" si="2"/>
        <v>5</v>
      </c>
      <c r="K9549" s="4">
        <f t="shared" si="3"/>
        <v>2</v>
      </c>
      <c r="L9549" s="4">
        <f t="shared" si="4"/>
        <v>10</v>
      </c>
      <c r="S9549" s="1" t="s">
        <v>9586</v>
      </c>
      <c r="T9549" s="4" t="str">
        <f t="shared" si="5"/>
        <v>Coffee</v>
      </c>
      <c r="U9549" s="4" t="str">
        <f t="shared" si="6"/>
        <v>In-store</v>
      </c>
      <c r="V9549" s="4" t="str">
        <f t="shared" si="7"/>
        <v>UNKNOWN</v>
      </c>
      <c r="W9549" s="4">
        <f t="shared" ref="W9549:Y9549" si="9556">IF(OR(J9549 = "ERROR", J9549 = ""), "UNKNOWN", J9549)</f>
        <v>5</v>
      </c>
      <c r="X9549" s="4">
        <f t="shared" si="9556"/>
        <v>2</v>
      </c>
      <c r="Y9549" s="4">
        <f t="shared" si="9556"/>
        <v>10</v>
      </c>
      <c r="Z9549" s="5">
        <f t="shared" si="9"/>
        <v>45264</v>
      </c>
    </row>
    <row r="9550">
      <c r="A9550" s="1" t="s">
        <v>9587</v>
      </c>
      <c r="B9550" s="1" t="s">
        <v>81</v>
      </c>
      <c r="C9550" s="1">
        <v>4.0</v>
      </c>
      <c r="D9550" s="1">
        <v>1.5</v>
      </c>
      <c r="E9550" s="1">
        <v>6.0</v>
      </c>
      <c r="F9550" s="1" t="s">
        <v>39</v>
      </c>
      <c r="G9550" s="1" t="s">
        <v>24</v>
      </c>
      <c r="H9550" s="2">
        <v>44971.0</v>
      </c>
      <c r="J9550" s="3">
        <f t="shared" si="2"/>
        <v>4</v>
      </c>
      <c r="K9550" s="4">
        <f t="shared" si="3"/>
        <v>1.5</v>
      </c>
      <c r="L9550" s="4">
        <f t="shared" si="4"/>
        <v>6</v>
      </c>
      <c r="S9550" s="1" t="s">
        <v>9587</v>
      </c>
      <c r="T9550" s="4" t="str">
        <f t="shared" si="5"/>
        <v>Tea</v>
      </c>
      <c r="U9550" s="4" t="str">
        <f t="shared" si="6"/>
        <v>Takeaway</v>
      </c>
      <c r="V9550" s="4" t="str">
        <f t="shared" si="7"/>
        <v>Digital Wallet</v>
      </c>
      <c r="W9550" s="4">
        <f t="shared" ref="W9550:Y9550" si="9557">IF(OR(J9550 = "ERROR", J9550 = ""), "UNKNOWN", J9550)</f>
        <v>4</v>
      </c>
      <c r="X9550" s="4">
        <f t="shared" si="9557"/>
        <v>1.5</v>
      </c>
      <c r="Y9550" s="4">
        <f t="shared" si="9557"/>
        <v>6</v>
      </c>
      <c r="Z9550" s="5">
        <f t="shared" si="9"/>
        <v>44971</v>
      </c>
    </row>
    <row r="9551">
      <c r="A9551" s="1" t="s">
        <v>9588</v>
      </c>
      <c r="B9551" s="1" t="s">
        <v>55</v>
      </c>
      <c r="C9551" s="1">
        <v>3.0</v>
      </c>
      <c r="D9551" s="1">
        <v>3.0</v>
      </c>
      <c r="E9551" s="1">
        <v>9.0</v>
      </c>
      <c r="F9551" s="1" t="s">
        <v>28</v>
      </c>
      <c r="G9551" s="1" t="s">
        <v>24</v>
      </c>
      <c r="H9551" s="2">
        <v>45261.0</v>
      </c>
      <c r="J9551" s="3">
        <f t="shared" si="2"/>
        <v>3</v>
      </c>
      <c r="K9551" s="4">
        <f t="shared" si="3"/>
        <v>3</v>
      </c>
      <c r="L9551" s="4">
        <f t="shared" si="4"/>
        <v>9</v>
      </c>
      <c r="S9551" s="1" t="s">
        <v>9588</v>
      </c>
      <c r="T9551" s="4" t="str">
        <f t="shared" si="5"/>
        <v>Juice</v>
      </c>
      <c r="U9551" s="4" t="str">
        <f t="shared" si="6"/>
        <v>Takeaway</v>
      </c>
      <c r="V9551" s="4" t="str">
        <f t="shared" si="7"/>
        <v>Cash</v>
      </c>
      <c r="W9551" s="4">
        <f t="shared" ref="W9551:Y9551" si="9558">IF(OR(J9551 = "ERROR", J9551 = ""), "UNKNOWN", J9551)</f>
        <v>3</v>
      </c>
      <c r="X9551" s="4">
        <f t="shared" si="9558"/>
        <v>3</v>
      </c>
      <c r="Y9551" s="4">
        <f t="shared" si="9558"/>
        <v>9</v>
      </c>
      <c r="Z9551" s="5">
        <f t="shared" si="9"/>
        <v>45261</v>
      </c>
    </row>
    <row r="9552">
      <c r="A9552" s="1" t="s">
        <v>9589</v>
      </c>
      <c r="B9552" s="1" t="s">
        <v>44</v>
      </c>
      <c r="C9552" s="1">
        <v>3.0</v>
      </c>
      <c r="D9552" s="1" t="s">
        <v>30</v>
      </c>
      <c r="E9552" s="1">
        <v>12.0</v>
      </c>
      <c r="F9552" s="1" t="s">
        <v>23</v>
      </c>
      <c r="G9552" s="1" t="s">
        <v>29</v>
      </c>
      <c r="H9552" s="2">
        <v>45268.0</v>
      </c>
      <c r="J9552" s="3">
        <f t="shared" si="2"/>
        <v>3</v>
      </c>
      <c r="K9552" s="4">
        <f t="shared" si="3"/>
        <v>4</v>
      </c>
      <c r="L9552" s="4">
        <f t="shared" si="4"/>
        <v>12</v>
      </c>
      <c r="S9552" s="1" t="s">
        <v>9589</v>
      </c>
      <c r="T9552" s="4" t="str">
        <f t="shared" si="5"/>
        <v>Sandwich</v>
      </c>
      <c r="U9552" s="4" t="str">
        <f t="shared" si="6"/>
        <v>In-store</v>
      </c>
      <c r="V9552" s="4" t="str">
        <f t="shared" si="7"/>
        <v>Credit Card</v>
      </c>
      <c r="W9552" s="4">
        <f t="shared" ref="W9552:Y9552" si="9559">IF(OR(J9552 = "ERROR", J9552 = ""), "UNKNOWN", J9552)</f>
        <v>3</v>
      </c>
      <c r="X9552" s="4">
        <f t="shared" si="9559"/>
        <v>4</v>
      </c>
      <c r="Y9552" s="4">
        <f t="shared" si="9559"/>
        <v>12</v>
      </c>
      <c r="Z9552" s="5">
        <f t="shared" si="9"/>
        <v>45268</v>
      </c>
    </row>
    <row r="9553">
      <c r="A9553" s="1" t="s">
        <v>9590</v>
      </c>
      <c r="B9553" s="1" t="s">
        <v>41</v>
      </c>
      <c r="C9553" s="1">
        <v>4.0</v>
      </c>
      <c r="D9553" s="1">
        <v>4.0</v>
      </c>
      <c r="E9553" s="1">
        <v>16.0</v>
      </c>
      <c r="F9553" s="1" t="s">
        <v>30</v>
      </c>
      <c r="G9553" s="1" t="s">
        <v>24</v>
      </c>
      <c r="H9553" s="2">
        <v>45239.0</v>
      </c>
      <c r="J9553" s="3">
        <f t="shared" si="2"/>
        <v>4</v>
      </c>
      <c r="K9553" s="4">
        <f t="shared" si="3"/>
        <v>4</v>
      </c>
      <c r="L9553" s="4">
        <f t="shared" si="4"/>
        <v>16</v>
      </c>
      <c r="S9553" s="1" t="s">
        <v>9590</v>
      </c>
      <c r="T9553" s="4" t="str">
        <f t="shared" si="5"/>
        <v>Smoothie</v>
      </c>
      <c r="U9553" s="4" t="str">
        <f t="shared" si="6"/>
        <v>Takeaway</v>
      </c>
      <c r="V9553" s="4" t="str">
        <f t="shared" si="7"/>
        <v>UNKNOWN</v>
      </c>
      <c r="W9553" s="4">
        <f t="shared" ref="W9553:Y9553" si="9560">IF(OR(J9553 = "ERROR", J9553 = ""), "UNKNOWN", J9553)</f>
        <v>4</v>
      </c>
      <c r="X9553" s="4">
        <f t="shared" si="9560"/>
        <v>4</v>
      </c>
      <c r="Y9553" s="4">
        <f t="shared" si="9560"/>
        <v>16</v>
      </c>
      <c r="Z9553" s="5">
        <f t="shared" si="9"/>
        <v>45239</v>
      </c>
    </row>
    <row r="9554">
      <c r="A9554" s="1" t="s">
        <v>9591</v>
      </c>
      <c r="B9554" s="1" t="s">
        <v>27</v>
      </c>
      <c r="C9554" s="1">
        <v>3.0</v>
      </c>
      <c r="D9554" s="1">
        <v>3.0</v>
      </c>
      <c r="E9554" s="1">
        <v>9.0</v>
      </c>
      <c r="F9554" s="1" t="s">
        <v>28</v>
      </c>
      <c r="G9554" s="1" t="s">
        <v>29</v>
      </c>
      <c r="H9554" s="2">
        <v>45175.0</v>
      </c>
      <c r="J9554" s="3">
        <f t="shared" si="2"/>
        <v>3</v>
      </c>
      <c r="K9554" s="4">
        <f t="shared" si="3"/>
        <v>3</v>
      </c>
      <c r="L9554" s="4">
        <f t="shared" si="4"/>
        <v>9</v>
      </c>
      <c r="S9554" s="1" t="s">
        <v>9591</v>
      </c>
      <c r="T9554" s="4" t="str">
        <f t="shared" si="5"/>
        <v>Cake</v>
      </c>
      <c r="U9554" s="4" t="str">
        <f t="shared" si="6"/>
        <v>In-store</v>
      </c>
      <c r="V9554" s="4" t="str">
        <f t="shared" si="7"/>
        <v>Cash</v>
      </c>
      <c r="W9554" s="4">
        <f t="shared" ref="W9554:Y9554" si="9561">IF(OR(J9554 = "ERROR", J9554 = ""), "UNKNOWN", J9554)</f>
        <v>3</v>
      </c>
      <c r="X9554" s="4">
        <f t="shared" si="9561"/>
        <v>3</v>
      </c>
      <c r="Y9554" s="4">
        <f t="shared" si="9561"/>
        <v>9</v>
      </c>
      <c r="Z9554" s="5">
        <f t="shared" si="9"/>
        <v>45175</v>
      </c>
    </row>
    <row r="9555">
      <c r="A9555" s="1" t="s">
        <v>9592</v>
      </c>
      <c r="B9555" s="1" t="s">
        <v>27</v>
      </c>
      <c r="C9555" s="1">
        <v>2.0</v>
      </c>
      <c r="D9555" s="1">
        <v>3.0</v>
      </c>
      <c r="E9555" s="1">
        <v>6.0</v>
      </c>
      <c r="H9555" s="2">
        <v>45193.0</v>
      </c>
      <c r="J9555" s="3">
        <f t="shared" si="2"/>
        <v>2</v>
      </c>
      <c r="K9555" s="4">
        <f t="shared" si="3"/>
        <v>3</v>
      </c>
      <c r="L9555" s="4">
        <f t="shared" si="4"/>
        <v>6</v>
      </c>
      <c r="S9555" s="1" t="s">
        <v>9592</v>
      </c>
      <c r="T9555" s="4" t="str">
        <f t="shared" si="5"/>
        <v>Cake</v>
      </c>
      <c r="U9555" s="4" t="str">
        <f t="shared" si="6"/>
        <v>UNKNOWN</v>
      </c>
      <c r="V9555" s="4" t="str">
        <f t="shared" si="7"/>
        <v>UNKNOWN</v>
      </c>
      <c r="W9555" s="4">
        <f t="shared" ref="W9555:Y9555" si="9562">IF(OR(J9555 = "ERROR", J9555 = ""), "UNKNOWN", J9555)</f>
        <v>2</v>
      </c>
      <c r="X9555" s="4">
        <f t="shared" si="9562"/>
        <v>3</v>
      </c>
      <c r="Y9555" s="4">
        <f t="shared" si="9562"/>
        <v>6</v>
      </c>
      <c r="Z9555" s="5">
        <f t="shared" si="9"/>
        <v>45193</v>
      </c>
    </row>
    <row r="9556">
      <c r="A9556" s="1" t="s">
        <v>9593</v>
      </c>
      <c r="B9556" s="1" t="s">
        <v>44</v>
      </c>
      <c r="C9556" s="1" t="s">
        <v>30</v>
      </c>
      <c r="D9556" s="1">
        <v>4.0</v>
      </c>
      <c r="E9556" s="1">
        <v>20.0</v>
      </c>
      <c r="F9556" s="1" t="s">
        <v>28</v>
      </c>
      <c r="H9556" s="2">
        <v>45206.0</v>
      </c>
      <c r="J9556" s="3">
        <f t="shared" si="2"/>
        <v>5</v>
      </c>
      <c r="K9556" s="4">
        <f t="shared" si="3"/>
        <v>4</v>
      </c>
      <c r="L9556" s="4">
        <f t="shared" si="4"/>
        <v>20</v>
      </c>
      <c r="S9556" s="1" t="s">
        <v>9593</v>
      </c>
      <c r="T9556" s="4" t="str">
        <f t="shared" si="5"/>
        <v>Sandwich</v>
      </c>
      <c r="U9556" s="4" t="str">
        <f t="shared" si="6"/>
        <v>UNKNOWN</v>
      </c>
      <c r="V9556" s="4" t="str">
        <f t="shared" si="7"/>
        <v>Cash</v>
      </c>
      <c r="W9556" s="4">
        <f t="shared" ref="W9556:Y9556" si="9563">IF(OR(J9556 = "ERROR", J9556 = ""), "UNKNOWN", J9556)</f>
        <v>5</v>
      </c>
      <c r="X9556" s="4">
        <f t="shared" si="9563"/>
        <v>4</v>
      </c>
      <c r="Y9556" s="4">
        <f t="shared" si="9563"/>
        <v>20</v>
      </c>
      <c r="Z9556" s="5">
        <f t="shared" si="9"/>
        <v>45206</v>
      </c>
    </row>
    <row r="9557">
      <c r="A9557" s="1" t="s">
        <v>9594</v>
      </c>
      <c r="B9557" s="1" t="s">
        <v>81</v>
      </c>
      <c r="C9557" s="1">
        <v>3.0</v>
      </c>
      <c r="D9557" s="1">
        <v>1.5</v>
      </c>
      <c r="E9557" s="1">
        <v>4.5</v>
      </c>
      <c r="F9557" s="1" t="s">
        <v>28</v>
      </c>
      <c r="G9557" s="1" t="s">
        <v>24</v>
      </c>
      <c r="H9557" s="2">
        <v>44952.0</v>
      </c>
      <c r="J9557" s="3">
        <f t="shared" si="2"/>
        <v>3</v>
      </c>
      <c r="K9557" s="4">
        <f t="shared" si="3"/>
        <v>1.5</v>
      </c>
      <c r="L9557" s="4">
        <f t="shared" si="4"/>
        <v>4.5</v>
      </c>
      <c r="S9557" s="1" t="s">
        <v>9594</v>
      </c>
      <c r="T9557" s="4" t="str">
        <f t="shared" si="5"/>
        <v>Tea</v>
      </c>
      <c r="U9557" s="4" t="str">
        <f t="shared" si="6"/>
        <v>Takeaway</v>
      </c>
      <c r="V9557" s="4" t="str">
        <f t="shared" si="7"/>
        <v>Cash</v>
      </c>
      <c r="W9557" s="4">
        <f t="shared" ref="W9557:Y9557" si="9564">IF(OR(J9557 = "ERROR", J9557 = ""), "UNKNOWN", J9557)</f>
        <v>3</v>
      </c>
      <c r="X9557" s="4">
        <f t="shared" si="9564"/>
        <v>1.5</v>
      </c>
      <c r="Y9557" s="4">
        <f t="shared" si="9564"/>
        <v>4.5</v>
      </c>
      <c r="Z9557" s="5">
        <f t="shared" si="9"/>
        <v>44952</v>
      </c>
    </row>
    <row r="9558">
      <c r="A9558" s="1" t="s">
        <v>9595</v>
      </c>
      <c r="B9558" s="1" t="s">
        <v>41</v>
      </c>
      <c r="C9558" s="1">
        <v>4.0</v>
      </c>
      <c r="D9558" s="1">
        <v>4.0</v>
      </c>
      <c r="E9558" s="1">
        <v>16.0</v>
      </c>
      <c r="F9558" s="1" t="s">
        <v>23</v>
      </c>
      <c r="G9558" s="1" t="s">
        <v>24</v>
      </c>
      <c r="H9558" s="2">
        <v>45004.0</v>
      </c>
      <c r="J9558" s="3">
        <f t="shared" si="2"/>
        <v>4</v>
      </c>
      <c r="K9558" s="4">
        <f t="shared" si="3"/>
        <v>4</v>
      </c>
      <c r="L9558" s="4">
        <f t="shared" si="4"/>
        <v>16</v>
      </c>
      <c r="S9558" s="1" t="s">
        <v>9595</v>
      </c>
      <c r="T9558" s="4" t="str">
        <f t="shared" si="5"/>
        <v>Smoothie</v>
      </c>
      <c r="U9558" s="4" t="str">
        <f t="shared" si="6"/>
        <v>Takeaway</v>
      </c>
      <c r="V9558" s="4" t="str">
        <f t="shared" si="7"/>
        <v>Credit Card</v>
      </c>
      <c r="W9558" s="4">
        <f t="shared" ref="W9558:Y9558" si="9565">IF(OR(J9558 = "ERROR", J9558 = ""), "UNKNOWN", J9558)</f>
        <v>4</v>
      </c>
      <c r="X9558" s="4">
        <f t="shared" si="9565"/>
        <v>4</v>
      </c>
      <c r="Y9558" s="4">
        <f t="shared" si="9565"/>
        <v>16</v>
      </c>
      <c r="Z9558" s="5">
        <f t="shared" si="9"/>
        <v>45004</v>
      </c>
    </row>
    <row r="9559">
      <c r="A9559" s="1" t="s">
        <v>9596</v>
      </c>
      <c r="B9559" s="1" t="s">
        <v>55</v>
      </c>
      <c r="C9559" s="1">
        <v>5.0</v>
      </c>
      <c r="D9559" s="1">
        <v>3.0</v>
      </c>
      <c r="E9559" s="1">
        <v>15.0</v>
      </c>
      <c r="G9559" s="1" t="s">
        <v>29</v>
      </c>
      <c r="H9559" s="2">
        <v>45096.0</v>
      </c>
      <c r="J9559" s="3">
        <f t="shared" si="2"/>
        <v>5</v>
      </c>
      <c r="K9559" s="4">
        <f t="shared" si="3"/>
        <v>3</v>
      </c>
      <c r="L9559" s="4">
        <f t="shared" si="4"/>
        <v>15</v>
      </c>
      <c r="S9559" s="1" t="s">
        <v>9596</v>
      </c>
      <c r="T9559" s="4" t="str">
        <f t="shared" si="5"/>
        <v>Juice</v>
      </c>
      <c r="U9559" s="4" t="str">
        <f t="shared" si="6"/>
        <v>In-store</v>
      </c>
      <c r="V9559" s="4" t="str">
        <f t="shared" si="7"/>
        <v>UNKNOWN</v>
      </c>
      <c r="W9559" s="4">
        <f t="shared" ref="W9559:Y9559" si="9566">IF(OR(J9559 = "ERROR", J9559 = ""), "UNKNOWN", J9559)</f>
        <v>5</v>
      </c>
      <c r="X9559" s="4">
        <f t="shared" si="9566"/>
        <v>3</v>
      </c>
      <c r="Y9559" s="4">
        <f t="shared" si="9566"/>
        <v>15</v>
      </c>
      <c r="Z9559" s="5">
        <f t="shared" si="9"/>
        <v>45096</v>
      </c>
    </row>
    <row r="9560">
      <c r="A9560" s="1" t="s">
        <v>9597</v>
      </c>
      <c r="B9560" s="1" t="s">
        <v>36</v>
      </c>
      <c r="C9560" s="1">
        <v>3.0</v>
      </c>
      <c r="D9560" s="1">
        <v>5.0</v>
      </c>
      <c r="E9560" s="1">
        <v>15.0</v>
      </c>
      <c r="F9560" s="1" t="s">
        <v>28</v>
      </c>
      <c r="G9560" s="1" t="s">
        <v>29</v>
      </c>
      <c r="H9560" s="2">
        <v>44961.0</v>
      </c>
      <c r="J9560" s="3">
        <f t="shared" si="2"/>
        <v>3</v>
      </c>
      <c r="K9560" s="4">
        <f t="shared" si="3"/>
        <v>5</v>
      </c>
      <c r="L9560" s="4">
        <f t="shared" si="4"/>
        <v>15</v>
      </c>
      <c r="S9560" s="1" t="s">
        <v>9597</v>
      </c>
      <c r="T9560" s="4" t="str">
        <f t="shared" si="5"/>
        <v>Salad</v>
      </c>
      <c r="U9560" s="4" t="str">
        <f t="shared" si="6"/>
        <v>In-store</v>
      </c>
      <c r="V9560" s="4" t="str">
        <f t="shared" si="7"/>
        <v>Cash</v>
      </c>
      <c r="W9560" s="4">
        <f t="shared" ref="W9560:Y9560" si="9567">IF(OR(J9560 = "ERROR", J9560 = ""), "UNKNOWN", J9560)</f>
        <v>3</v>
      </c>
      <c r="X9560" s="4">
        <f t="shared" si="9567"/>
        <v>5</v>
      </c>
      <c r="Y9560" s="4">
        <f t="shared" si="9567"/>
        <v>15</v>
      </c>
      <c r="Z9560" s="5">
        <f t="shared" si="9"/>
        <v>44961</v>
      </c>
    </row>
    <row r="9561">
      <c r="A9561" s="1" t="s">
        <v>9598</v>
      </c>
      <c r="B9561" s="1" t="s">
        <v>27</v>
      </c>
      <c r="C9561" s="1">
        <v>2.0</v>
      </c>
      <c r="D9561" s="1">
        <v>3.0</v>
      </c>
      <c r="E9561" s="1">
        <v>6.0</v>
      </c>
      <c r="F9561" s="1" t="s">
        <v>23</v>
      </c>
      <c r="H9561" s="2">
        <v>45084.0</v>
      </c>
      <c r="J9561" s="3">
        <f t="shared" si="2"/>
        <v>2</v>
      </c>
      <c r="K9561" s="4">
        <f t="shared" si="3"/>
        <v>3</v>
      </c>
      <c r="L9561" s="4">
        <f t="shared" si="4"/>
        <v>6</v>
      </c>
      <c r="S9561" s="1" t="s">
        <v>9598</v>
      </c>
      <c r="T9561" s="4" t="str">
        <f t="shared" si="5"/>
        <v>Cake</v>
      </c>
      <c r="U9561" s="4" t="str">
        <f t="shared" si="6"/>
        <v>UNKNOWN</v>
      </c>
      <c r="V9561" s="4" t="str">
        <f t="shared" si="7"/>
        <v>Credit Card</v>
      </c>
      <c r="W9561" s="4">
        <f t="shared" ref="W9561:Y9561" si="9568">IF(OR(J9561 = "ERROR", J9561 = ""), "UNKNOWN", J9561)</f>
        <v>2</v>
      </c>
      <c r="X9561" s="4">
        <f t="shared" si="9568"/>
        <v>3</v>
      </c>
      <c r="Y9561" s="4">
        <f t="shared" si="9568"/>
        <v>6</v>
      </c>
      <c r="Z9561" s="5">
        <f t="shared" si="9"/>
        <v>45084</v>
      </c>
    </row>
    <row r="9562">
      <c r="A9562" s="1" t="s">
        <v>9599</v>
      </c>
      <c r="B9562" s="1" t="s">
        <v>32</v>
      </c>
      <c r="C9562" s="1">
        <v>2.0</v>
      </c>
      <c r="D9562" s="1" t="s">
        <v>30</v>
      </c>
      <c r="E9562" s="1">
        <v>2.0</v>
      </c>
      <c r="F9562" s="1" t="s">
        <v>39</v>
      </c>
      <c r="H9562" s="6">
        <v>45273.0</v>
      </c>
      <c r="J9562" s="3">
        <f t="shared" si="2"/>
        <v>2</v>
      </c>
      <c r="K9562" s="4">
        <f t="shared" si="3"/>
        <v>1</v>
      </c>
      <c r="L9562" s="4">
        <f t="shared" si="4"/>
        <v>2</v>
      </c>
      <c r="S9562" s="1" t="s">
        <v>9599</v>
      </c>
      <c r="T9562" s="4" t="str">
        <f t="shared" si="5"/>
        <v>Cookie</v>
      </c>
      <c r="U9562" s="4" t="str">
        <f t="shared" si="6"/>
        <v>UNKNOWN</v>
      </c>
      <c r="V9562" s="4" t="str">
        <f t="shared" si="7"/>
        <v>Digital Wallet</v>
      </c>
      <c r="W9562" s="4">
        <f t="shared" ref="W9562:Y9562" si="9569">IF(OR(J9562 = "ERROR", J9562 = ""), "UNKNOWN", J9562)</f>
        <v>2</v>
      </c>
      <c r="X9562" s="4">
        <f t="shared" si="9569"/>
        <v>1</v>
      </c>
      <c r="Y9562" s="4">
        <f t="shared" si="9569"/>
        <v>2</v>
      </c>
      <c r="Z9562" s="7">
        <f t="shared" si="9"/>
        <v>45273</v>
      </c>
    </row>
    <row r="9563">
      <c r="A9563" s="1" t="s">
        <v>9600</v>
      </c>
      <c r="B9563" s="1" t="s">
        <v>32</v>
      </c>
      <c r="C9563" s="1">
        <v>1.0</v>
      </c>
      <c r="D9563" s="1">
        <v>1.0</v>
      </c>
      <c r="E9563" s="1">
        <v>1.0</v>
      </c>
      <c r="G9563" s="1" t="s">
        <v>29</v>
      </c>
      <c r="H9563" s="2">
        <v>45155.0</v>
      </c>
      <c r="J9563" s="3">
        <f t="shared" si="2"/>
        <v>1</v>
      </c>
      <c r="K9563" s="4">
        <f t="shared" si="3"/>
        <v>1</v>
      </c>
      <c r="L9563" s="4">
        <f t="shared" si="4"/>
        <v>1</v>
      </c>
      <c r="S9563" s="1" t="s">
        <v>9600</v>
      </c>
      <c r="T9563" s="4" t="str">
        <f t="shared" si="5"/>
        <v>Cookie</v>
      </c>
      <c r="U9563" s="4" t="str">
        <f t="shared" si="6"/>
        <v>In-store</v>
      </c>
      <c r="V9563" s="4" t="str">
        <f t="shared" si="7"/>
        <v>UNKNOWN</v>
      </c>
      <c r="W9563" s="4">
        <f t="shared" ref="W9563:Y9563" si="9570">IF(OR(J9563 = "ERROR", J9563 = ""), "UNKNOWN", J9563)</f>
        <v>1</v>
      </c>
      <c r="X9563" s="4">
        <f t="shared" si="9570"/>
        <v>1</v>
      </c>
      <c r="Y9563" s="4">
        <f t="shared" si="9570"/>
        <v>1</v>
      </c>
      <c r="Z9563" s="5">
        <f t="shared" si="9"/>
        <v>45155</v>
      </c>
    </row>
    <row r="9564">
      <c r="A9564" s="1" t="s">
        <v>9601</v>
      </c>
      <c r="B9564" s="1" t="s">
        <v>36</v>
      </c>
      <c r="C9564" s="1">
        <v>5.0</v>
      </c>
      <c r="D9564" s="1">
        <v>5.0</v>
      </c>
      <c r="E9564" s="1">
        <v>25.0</v>
      </c>
      <c r="F9564" s="1" t="s">
        <v>23</v>
      </c>
      <c r="G9564" s="1" t="s">
        <v>29</v>
      </c>
      <c r="H9564" s="2">
        <v>44992.0</v>
      </c>
      <c r="J9564" s="3">
        <f t="shared" si="2"/>
        <v>5</v>
      </c>
      <c r="K9564" s="4">
        <f t="shared" si="3"/>
        <v>5</v>
      </c>
      <c r="L9564" s="4">
        <f t="shared" si="4"/>
        <v>25</v>
      </c>
      <c r="S9564" s="1" t="s">
        <v>9601</v>
      </c>
      <c r="T9564" s="4" t="str">
        <f t="shared" si="5"/>
        <v>Salad</v>
      </c>
      <c r="U9564" s="4" t="str">
        <f t="shared" si="6"/>
        <v>In-store</v>
      </c>
      <c r="V9564" s="4" t="str">
        <f t="shared" si="7"/>
        <v>Credit Card</v>
      </c>
      <c r="W9564" s="4">
        <f t="shared" ref="W9564:Y9564" si="9571">IF(OR(J9564 = "ERROR", J9564 = ""), "UNKNOWN", J9564)</f>
        <v>5</v>
      </c>
      <c r="X9564" s="4">
        <f t="shared" si="9571"/>
        <v>5</v>
      </c>
      <c r="Y9564" s="4">
        <f t="shared" si="9571"/>
        <v>25</v>
      </c>
      <c r="Z9564" s="5">
        <f t="shared" si="9"/>
        <v>44992</v>
      </c>
    </row>
    <row r="9565">
      <c r="A9565" s="1" t="s">
        <v>9602</v>
      </c>
      <c r="B9565" s="1" t="s">
        <v>22</v>
      </c>
      <c r="C9565" s="1">
        <v>2.0</v>
      </c>
      <c r="D9565" s="1">
        <v>2.0</v>
      </c>
      <c r="E9565" s="1">
        <v>4.0</v>
      </c>
      <c r="F9565" s="1" t="s">
        <v>39</v>
      </c>
      <c r="G9565" s="1" t="s">
        <v>24</v>
      </c>
      <c r="H9565" s="2">
        <v>45160.0</v>
      </c>
      <c r="J9565" s="3">
        <f t="shared" si="2"/>
        <v>2</v>
      </c>
      <c r="K9565" s="4">
        <f t="shared" si="3"/>
        <v>2</v>
      </c>
      <c r="L9565" s="4">
        <f t="shared" si="4"/>
        <v>4</v>
      </c>
      <c r="S9565" s="1" t="s">
        <v>9602</v>
      </c>
      <c r="T9565" s="4" t="str">
        <f t="shared" si="5"/>
        <v>Coffee</v>
      </c>
      <c r="U9565" s="4" t="str">
        <f t="shared" si="6"/>
        <v>Takeaway</v>
      </c>
      <c r="V9565" s="4" t="str">
        <f t="shared" si="7"/>
        <v>Digital Wallet</v>
      </c>
      <c r="W9565" s="4">
        <f t="shared" ref="W9565:Y9565" si="9572">IF(OR(J9565 = "ERROR", J9565 = ""), "UNKNOWN", J9565)</f>
        <v>2</v>
      </c>
      <c r="X9565" s="4">
        <f t="shared" si="9572"/>
        <v>2</v>
      </c>
      <c r="Y9565" s="4">
        <f t="shared" si="9572"/>
        <v>4</v>
      </c>
      <c r="Z9565" s="5">
        <f t="shared" si="9"/>
        <v>45160</v>
      </c>
    </row>
    <row r="9566">
      <c r="A9566" s="1" t="s">
        <v>9603</v>
      </c>
      <c r="B9566" s="1" t="s">
        <v>81</v>
      </c>
      <c r="C9566" s="1">
        <v>3.0</v>
      </c>
      <c r="D9566" s="1">
        <v>1.5</v>
      </c>
      <c r="E9566" s="1">
        <v>4.5</v>
      </c>
      <c r="H9566" s="2">
        <v>45174.0</v>
      </c>
      <c r="J9566" s="3">
        <f t="shared" si="2"/>
        <v>3</v>
      </c>
      <c r="K9566" s="4">
        <f t="shared" si="3"/>
        <v>1.5</v>
      </c>
      <c r="L9566" s="4">
        <f t="shared" si="4"/>
        <v>4.5</v>
      </c>
      <c r="S9566" s="1" t="s">
        <v>9603</v>
      </c>
      <c r="T9566" s="4" t="str">
        <f t="shared" si="5"/>
        <v>Tea</v>
      </c>
      <c r="U9566" s="4" t="str">
        <f t="shared" si="6"/>
        <v>UNKNOWN</v>
      </c>
      <c r="V9566" s="4" t="str">
        <f t="shared" si="7"/>
        <v>UNKNOWN</v>
      </c>
      <c r="W9566" s="4">
        <f t="shared" ref="W9566:Y9566" si="9573">IF(OR(J9566 = "ERROR", J9566 = ""), "UNKNOWN", J9566)</f>
        <v>3</v>
      </c>
      <c r="X9566" s="4">
        <f t="shared" si="9573"/>
        <v>1.5</v>
      </c>
      <c r="Y9566" s="4">
        <f t="shared" si="9573"/>
        <v>4.5</v>
      </c>
      <c r="Z9566" s="5">
        <f t="shared" si="9"/>
        <v>45174</v>
      </c>
    </row>
    <row r="9567">
      <c r="A9567" s="1" t="s">
        <v>9604</v>
      </c>
      <c r="B9567" s="1" t="s">
        <v>32</v>
      </c>
      <c r="C9567" s="1">
        <v>5.0</v>
      </c>
      <c r="D9567" s="1">
        <v>1.0</v>
      </c>
      <c r="E9567" s="1">
        <v>5.0</v>
      </c>
      <c r="F9567" s="1" t="s">
        <v>39</v>
      </c>
      <c r="H9567" s="6">
        <v>45245.0</v>
      </c>
      <c r="J9567" s="3">
        <f t="shared" si="2"/>
        <v>5</v>
      </c>
      <c r="K9567" s="4">
        <f t="shared" si="3"/>
        <v>1</v>
      </c>
      <c r="L9567" s="4">
        <f t="shared" si="4"/>
        <v>5</v>
      </c>
      <c r="S9567" s="1" t="s">
        <v>9604</v>
      </c>
      <c r="T9567" s="4" t="str">
        <f t="shared" si="5"/>
        <v>Cookie</v>
      </c>
      <c r="U9567" s="4" t="str">
        <f t="shared" si="6"/>
        <v>UNKNOWN</v>
      </c>
      <c r="V9567" s="4" t="str">
        <f t="shared" si="7"/>
        <v>Digital Wallet</v>
      </c>
      <c r="W9567" s="4">
        <f t="shared" ref="W9567:Y9567" si="9574">IF(OR(J9567 = "ERROR", J9567 = ""), "UNKNOWN", J9567)</f>
        <v>5</v>
      </c>
      <c r="X9567" s="4">
        <f t="shared" si="9574"/>
        <v>1</v>
      </c>
      <c r="Y9567" s="4">
        <f t="shared" si="9574"/>
        <v>5</v>
      </c>
      <c r="Z9567" s="7">
        <f t="shared" si="9"/>
        <v>45245</v>
      </c>
    </row>
    <row r="9568">
      <c r="A9568" s="1" t="s">
        <v>9605</v>
      </c>
      <c r="B9568" s="1" t="s">
        <v>44</v>
      </c>
      <c r="C9568" s="1">
        <v>2.0</v>
      </c>
      <c r="D9568" s="1">
        <v>4.0</v>
      </c>
      <c r="E9568" s="1">
        <v>8.0</v>
      </c>
      <c r="G9568" s="1" t="s">
        <v>30</v>
      </c>
      <c r="H9568" s="6">
        <v>45279.0</v>
      </c>
      <c r="J9568" s="3">
        <f t="shared" si="2"/>
        <v>2</v>
      </c>
      <c r="K9568" s="4">
        <f t="shared" si="3"/>
        <v>4</v>
      </c>
      <c r="L9568" s="4">
        <f t="shared" si="4"/>
        <v>8</v>
      </c>
      <c r="S9568" s="1" t="s">
        <v>9605</v>
      </c>
      <c r="T9568" s="4" t="str">
        <f t="shared" si="5"/>
        <v>Sandwich</v>
      </c>
      <c r="U9568" s="4" t="str">
        <f t="shared" si="6"/>
        <v>UNKNOWN</v>
      </c>
      <c r="V9568" s="4" t="str">
        <f t="shared" si="7"/>
        <v>UNKNOWN</v>
      </c>
      <c r="W9568" s="4">
        <f t="shared" ref="W9568:Y9568" si="9575">IF(OR(J9568 = "ERROR", J9568 = ""), "UNKNOWN", J9568)</f>
        <v>2</v>
      </c>
      <c r="X9568" s="4">
        <f t="shared" si="9575"/>
        <v>4</v>
      </c>
      <c r="Y9568" s="4">
        <f t="shared" si="9575"/>
        <v>8</v>
      </c>
      <c r="Z9568" s="7">
        <f t="shared" si="9"/>
        <v>45279</v>
      </c>
    </row>
    <row r="9569">
      <c r="A9569" s="1" t="s">
        <v>9606</v>
      </c>
      <c r="B9569" s="1" t="s">
        <v>41</v>
      </c>
      <c r="C9569" s="1">
        <v>5.0</v>
      </c>
      <c r="D9569" s="1">
        <v>4.0</v>
      </c>
      <c r="E9569" s="1">
        <v>20.0</v>
      </c>
      <c r="F9569" s="1" t="s">
        <v>28</v>
      </c>
      <c r="G9569" s="1" t="s">
        <v>24</v>
      </c>
      <c r="J9569" s="3">
        <f t="shared" si="2"/>
        <v>5</v>
      </c>
      <c r="K9569" s="4">
        <f t="shared" si="3"/>
        <v>4</v>
      </c>
      <c r="L9569" s="4">
        <f t="shared" si="4"/>
        <v>20</v>
      </c>
      <c r="S9569" s="1" t="s">
        <v>9606</v>
      </c>
      <c r="T9569" s="4" t="str">
        <f t="shared" si="5"/>
        <v>Smoothie</v>
      </c>
      <c r="U9569" s="4" t="str">
        <f t="shared" si="6"/>
        <v>Takeaway</v>
      </c>
      <c r="V9569" s="4" t="str">
        <f t="shared" si="7"/>
        <v>Cash</v>
      </c>
      <c r="W9569" s="4">
        <f t="shared" ref="W9569:Y9569" si="9576">IF(OR(J9569 = "ERROR", J9569 = ""), "UNKNOWN", J9569)</f>
        <v>5</v>
      </c>
      <c r="X9569" s="4">
        <f t="shared" si="9576"/>
        <v>4</v>
      </c>
      <c r="Y9569" s="4">
        <f t="shared" si="9576"/>
        <v>20</v>
      </c>
      <c r="Z9569" s="4" t="str">
        <f t="shared" si="9"/>
        <v>UNKNOWN</v>
      </c>
    </row>
    <row r="9570">
      <c r="A9570" s="1" t="s">
        <v>9607</v>
      </c>
      <c r="B9570" s="1" t="s">
        <v>41</v>
      </c>
      <c r="C9570" s="1">
        <v>3.0</v>
      </c>
      <c r="D9570" s="1">
        <v>4.0</v>
      </c>
      <c r="E9570" s="1">
        <v>12.0</v>
      </c>
      <c r="H9570" s="2">
        <v>45119.0</v>
      </c>
      <c r="J9570" s="3">
        <f t="shared" si="2"/>
        <v>3</v>
      </c>
      <c r="K9570" s="4">
        <f t="shared" si="3"/>
        <v>4</v>
      </c>
      <c r="L9570" s="4">
        <f t="shared" si="4"/>
        <v>12</v>
      </c>
      <c r="S9570" s="1" t="s">
        <v>9607</v>
      </c>
      <c r="T9570" s="4" t="str">
        <f t="shared" si="5"/>
        <v>Smoothie</v>
      </c>
      <c r="U9570" s="4" t="str">
        <f t="shared" si="6"/>
        <v>UNKNOWN</v>
      </c>
      <c r="V9570" s="4" t="str">
        <f t="shared" si="7"/>
        <v>UNKNOWN</v>
      </c>
      <c r="W9570" s="4">
        <f t="shared" ref="W9570:Y9570" si="9577">IF(OR(J9570 = "ERROR", J9570 = ""), "UNKNOWN", J9570)</f>
        <v>3</v>
      </c>
      <c r="X9570" s="4">
        <f t="shared" si="9577"/>
        <v>4</v>
      </c>
      <c r="Y9570" s="4">
        <f t="shared" si="9577"/>
        <v>12</v>
      </c>
      <c r="Z9570" s="5">
        <f t="shared" si="9"/>
        <v>45119</v>
      </c>
    </row>
    <row r="9571">
      <c r="A9571" s="1" t="s">
        <v>9608</v>
      </c>
      <c r="B9571" s="1" t="s">
        <v>27</v>
      </c>
      <c r="C9571" s="1">
        <v>5.0</v>
      </c>
      <c r="D9571" s="1">
        <v>3.0</v>
      </c>
      <c r="E9571" s="1">
        <v>15.0</v>
      </c>
      <c r="G9571" s="1" t="s">
        <v>29</v>
      </c>
      <c r="H9571" s="2">
        <v>45131.0</v>
      </c>
      <c r="J9571" s="3">
        <f t="shared" si="2"/>
        <v>5</v>
      </c>
      <c r="K9571" s="4">
        <f t="shared" si="3"/>
        <v>3</v>
      </c>
      <c r="L9571" s="4">
        <f t="shared" si="4"/>
        <v>15</v>
      </c>
      <c r="S9571" s="1" t="s">
        <v>9608</v>
      </c>
      <c r="T9571" s="4" t="str">
        <f t="shared" si="5"/>
        <v>Cake</v>
      </c>
      <c r="U9571" s="4" t="str">
        <f t="shared" si="6"/>
        <v>In-store</v>
      </c>
      <c r="V9571" s="4" t="str">
        <f t="shared" si="7"/>
        <v>UNKNOWN</v>
      </c>
      <c r="W9571" s="4">
        <f t="shared" ref="W9571:Y9571" si="9578">IF(OR(J9571 = "ERROR", J9571 = ""), "UNKNOWN", J9571)</f>
        <v>5</v>
      </c>
      <c r="X9571" s="4">
        <f t="shared" si="9578"/>
        <v>3</v>
      </c>
      <c r="Y9571" s="4">
        <f t="shared" si="9578"/>
        <v>15</v>
      </c>
      <c r="Z9571" s="5">
        <f t="shared" si="9"/>
        <v>45131</v>
      </c>
    </row>
    <row r="9572">
      <c r="A9572" s="1" t="s">
        <v>9609</v>
      </c>
      <c r="B9572" s="1" t="s">
        <v>55</v>
      </c>
      <c r="C9572" s="1">
        <v>1.0</v>
      </c>
      <c r="D9572" s="1">
        <v>3.0</v>
      </c>
      <c r="E9572" s="1">
        <v>3.0</v>
      </c>
      <c r="F9572" s="1" t="s">
        <v>23</v>
      </c>
      <c r="G9572" s="1" t="s">
        <v>24</v>
      </c>
      <c r="H9572" s="2">
        <v>44962.0</v>
      </c>
      <c r="J9572" s="3">
        <f t="shared" si="2"/>
        <v>1</v>
      </c>
      <c r="K9572" s="4">
        <f t="shared" si="3"/>
        <v>3</v>
      </c>
      <c r="L9572" s="4">
        <f t="shared" si="4"/>
        <v>3</v>
      </c>
      <c r="S9572" s="1" t="s">
        <v>9609</v>
      </c>
      <c r="T9572" s="4" t="str">
        <f t="shared" si="5"/>
        <v>Juice</v>
      </c>
      <c r="U9572" s="4" t="str">
        <f t="shared" si="6"/>
        <v>Takeaway</v>
      </c>
      <c r="V9572" s="4" t="str">
        <f t="shared" si="7"/>
        <v>Credit Card</v>
      </c>
      <c r="W9572" s="4">
        <f t="shared" ref="W9572:Y9572" si="9579">IF(OR(J9572 = "ERROR", J9572 = ""), "UNKNOWN", J9572)</f>
        <v>1</v>
      </c>
      <c r="X9572" s="4">
        <f t="shared" si="9579"/>
        <v>3</v>
      </c>
      <c r="Y9572" s="4">
        <f t="shared" si="9579"/>
        <v>3</v>
      </c>
      <c r="Z9572" s="5">
        <f t="shared" si="9"/>
        <v>44962</v>
      </c>
    </row>
    <row r="9573">
      <c r="A9573" s="1" t="s">
        <v>9610</v>
      </c>
      <c r="B9573" s="1" t="s">
        <v>44</v>
      </c>
      <c r="C9573" s="1">
        <v>5.0</v>
      </c>
      <c r="D9573" s="1">
        <v>4.0</v>
      </c>
      <c r="E9573" s="1" t="s">
        <v>30</v>
      </c>
      <c r="F9573" s="1" t="s">
        <v>39</v>
      </c>
      <c r="G9573" s="1" t="s">
        <v>24</v>
      </c>
      <c r="H9573" s="2">
        <v>44949.0</v>
      </c>
      <c r="J9573" s="3">
        <f t="shared" si="2"/>
        <v>5</v>
      </c>
      <c r="K9573" s="4">
        <f t="shared" si="3"/>
        <v>4</v>
      </c>
      <c r="L9573" s="4">
        <f t="shared" si="4"/>
        <v>20</v>
      </c>
      <c r="S9573" s="1" t="s">
        <v>9610</v>
      </c>
      <c r="T9573" s="4" t="str">
        <f t="shared" si="5"/>
        <v>Sandwich</v>
      </c>
      <c r="U9573" s="4" t="str">
        <f t="shared" si="6"/>
        <v>Takeaway</v>
      </c>
      <c r="V9573" s="4" t="str">
        <f t="shared" si="7"/>
        <v>Digital Wallet</v>
      </c>
      <c r="W9573" s="4">
        <f t="shared" ref="W9573:Y9573" si="9580">IF(OR(J9573 = "ERROR", J9573 = ""), "UNKNOWN", J9573)</f>
        <v>5</v>
      </c>
      <c r="X9573" s="4">
        <f t="shared" si="9580"/>
        <v>4</v>
      </c>
      <c r="Y9573" s="4">
        <f t="shared" si="9580"/>
        <v>20</v>
      </c>
      <c r="Z9573" s="5">
        <f t="shared" si="9"/>
        <v>44949</v>
      </c>
    </row>
    <row r="9574">
      <c r="A9574" s="1" t="s">
        <v>9611</v>
      </c>
      <c r="B9574" s="1" t="s">
        <v>55</v>
      </c>
      <c r="C9574" s="1">
        <v>2.0</v>
      </c>
      <c r="D9574" s="1">
        <v>3.0</v>
      </c>
      <c r="E9574" s="1">
        <v>6.0</v>
      </c>
      <c r="F9574" s="1" t="s">
        <v>39</v>
      </c>
      <c r="G9574" s="1" t="s">
        <v>29</v>
      </c>
      <c r="H9574" s="2">
        <v>45124.0</v>
      </c>
      <c r="J9574" s="3">
        <f t="shared" si="2"/>
        <v>2</v>
      </c>
      <c r="K9574" s="4">
        <f t="shared" si="3"/>
        <v>3</v>
      </c>
      <c r="L9574" s="4">
        <f t="shared" si="4"/>
        <v>6</v>
      </c>
      <c r="S9574" s="1" t="s">
        <v>9611</v>
      </c>
      <c r="T9574" s="4" t="str">
        <f t="shared" si="5"/>
        <v>Juice</v>
      </c>
      <c r="U9574" s="4" t="str">
        <f t="shared" si="6"/>
        <v>In-store</v>
      </c>
      <c r="V9574" s="4" t="str">
        <f t="shared" si="7"/>
        <v>Digital Wallet</v>
      </c>
      <c r="W9574" s="4">
        <f t="shared" ref="W9574:Y9574" si="9581">IF(OR(J9574 = "ERROR", J9574 = ""), "UNKNOWN", J9574)</f>
        <v>2</v>
      </c>
      <c r="X9574" s="4">
        <f t="shared" si="9581"/>
        <v>3</v>
      </c>
      <c r="Y9574" s="4">
        <f t="shared" si="9581"/>
        <v>6</v>
      </c>
      <c r="Z9574" s="5">
        <f t="shared" si="9"/>
        <v>45124</v>
      </c>
    </row>
    <row r="9575">
      <c r="A9575" s="1" t="s">
        <v>9612</v>
      </c>
      <c r="B9575" s="1" t="s">
        <v>41</v>
      </c>
      <c r="C9575" s="1">
        <v>4.0</v>
      </c>
      <c r="D9575" s="1">
        <v>4.0</v>
      </c>
      <c r="E9575" s="1">
        <v>16.0</v>
      </c>
      <c r="F9575" s="1" t="s">
        <v>23</v>
      </c>
      <c r="H9575" s="2">
        <v>44974.0</v>
      </c>
      <c r="J9575" s="3">
        <f t="shared" si="2"/>
        <v>4</v>
      </c>
      <c r="K9575" s="4">
        <f t="shared" si="3"/>
        <v>4</v>
      </c>
      <c r="L9575" s="4">
        <f t="shared" si="4"/>
        <v>16</v>
      </c>
      <c r="S9575" s="1" t="s">
        <v>9612</v>
      </c>
      <c r="T9575" s="4" t="str">
        <f t="shared" si="5"/>
        <v>Smoothie</v>
      </c>
      <c r="U9575" s="4" t="str">
        <f t="shared" si="6"/>
        <v>UNKNOWN</v>
      </c>
      <c r="V9575" s="4" t="str">
        <f t="shared" si="7"/>
        <v>Credit Card</v>
      </c>
      <c r="W9575" s="4">
        <f t="shared" ref="W9575:Y9575" si="9582">IF(OR(J9575 = "ERROR", J9575 = ""), "UNKNOWN", J9575)</f>
        <v>4</v>
      </c>
      <c r="X9575" s="4">
        <f t="shared" si="9582"/>
        <v>4</v>
      </c>
      <c r="Y9575" s="4">
        <f t="shared" si="9582"/>
        <v>16</v>
      </c>
      <c r="Z9575" s="5">
        <f t="shared" si="9"/>
        <v>44974</v>
      </c>
    </row>
    <row r="9576">
      <c r="A9576" s="1" t="s">
        <v>9613</v>
      </c>
      <c r="B9576" s="1" t="s">
        <v>32</v>
      </c>
      <c r="C9576" s="1">
        <v>4.0</v>
      </c>
      <c r="D9576" s="1">
        <v>1.0</v>
      </c>
      <c r="E9576" s="1">
        <v>4.0</v>
      </c>
      <c r="F9576" s="1" t="s">
        <v>30</v>
      </c>
      <c r="H9576" s="2">
        <v>45138.0</v>
      </c>
      <c r="J9576" s="3">
        <f t="shared" si="2"/>
        <v>4</v>
      </c>
      <c r="K9576" s="4">
        <f t="shared" si="3"/>
        <v>1</v>
      </c>
      <c r="L9576" s="4">
        <f t="shared" si="4"/>
        <v>4</v>
      </c>
      <c r="S9576" s="1" t="s">
        <v>9613</v>
      </c>
      <c r="T9576" s="4" t="str">
        <f t="shared" si="5"/>
        <v>Cookie</v>
      </c>
      <c r="U9576" s="4" t="str">
        <f t="shared" si="6"/>
        <v>UNKNOWN</v>
      </c>
      <c r="V9576" s="4" t="str">
        <f t="shared" si="7"/>
        <v>UNKNOWN</v>
      </c>
      <c r="W9576" s="4">
        <f t="shared" ref="W9576:Y9576" si="9583">IF(OR(J9576 = "ERROR", J9576 = ""), "UNKNOWN", J9576)</f>
        <v>4</v>
      </c>
      <c r="X9576" s="4">
        <f t="shared" si="9583"/>
        <v>1</v>
      </c>
      <c r="Y9576" s="4">
        <f t="shared" si="9583"/>
        <v>4</v>
      </c>
      <c r="Z9576" s="5">
        <f t="shared" si="9"/>
        <v>45138</v>
      </c>
    </row>
    <row r="9577">
      <c r="A9577" s="1" t="s">
        <v>9614</v>
      </c>
      <c r="B9577" s="1" t="s">
        <v>22</v>
      </c>
      <c r="C9577" s="1">
        <v>2.0</v>
      </c>
      <c r="D9577" s="1">
        <v>2.0</v>
      </c>
      <c r="E9577" s="1">
        <v>4.0</v>
      </c>
      <c r="F9577" s="1" t="s">
        <v>25</v>
      </c>
      <c r="G9577" s="1" t="s">
        <v>29</v>
      </c>
      <c r="H9577" s="6">
        <v>45287.0</v>
      </c>
      <c r="J9577" s="3">
        <f t="shared" si="2"/>
        <v>2</v>
      </c>
      <c r="K9577" s="4">
        <f t="shared" si="3"/>
        <v>2</v>
      </c>
      <c r="L9577" s="4">
        <f t="shared" si="4"/>
        <v>4</v>
      </c>
      <c r="S9577" s="1" t="s">
        <v>9614</v>
      </c>
      <c r="T9577" s="4" t="str">
        <f t="shared" si="5"/>
        <v>Coffee</v>
      </c>
      <c r="U9577" s="4" t="str">
        <f t="shared" si="6"/>
        <v>In-store</v>
      </c>
      <c r="V9577" s="4" t="str">
        <f t="shared" si="7"/>
        <v>UNKNOWN</v>
      </c>
      <c r="W9577" s="4">
        <f t="shared" ref="W9577:Y9577" si="9584">IF(OR(J9577 = "ERROR", J9577 = ""), "UNKNOWN", J9577)</f>
        <v>2</v>
      </c>
      <c r="X9577" s="4">
        <f t="shared" si="9584"/>
        <v>2</v>
      </c>
      <c r="Y9577" s="4">
        <f t="shared" si="9584"/>
        <v>4</v>
      </c>
      <c r="Z9577" s="7">
        <f t="shared" si="9"/>
        <v>45287</v>
      </c>
    </row>
    <row r="9578">
      <c r="A9578" s="1" t="s">
        <v>9615</v>
      </c>
      <c r="B9578" s="1" t="s">
        <v>55</v>
      </c>
      <c r="C9578" s="1">
        <v>2.0</v>
      </c>
      <c r="D9578" s="1">
        <v>3.0</v>
      </c>
      <c r="E9578" s="1">
        <v>6.0</v>
      </c>
      <c r="F9578" s="1" t="s">
        <v>23</v>
      </c>
      <c r="G9578" s="1" t="s">
        <v>29</v>
      </c>
      <c r="H9578" s="2">
        <v>45078.0</v>
      </c>
      <c r="J9578" s="3">
        <f t="shared" si="2"/>
        <v>2</v>
      </c>
      <c r="K9578" s="4">
        <f t="shared" si="3"/>
        <v>3</v>
      </c>
      <c r="L9578" s="4">
        <f t="shared" si="4"/>
        <v>6</v>
      </c>
      <c r="S9578" s="1" t="s">
        <v>9615</v>
      </c>
      <c r="T9578" s="4" t="str">
        <f t="shared" si="5"/>
        <v>Juice</v>
      </c>
      <c r="U9578" s="4" t="str">
        <f t="shared" si="6"/>
        <v>In-store</v>
      </c>
      <c r="V9578" s="4" t="str">
        <f t="shared" si="7"/>
        <v>Credit Card</v>
      </c>
      <c r="W9578" s="4">
        <f t="shared" ref="W9578:Y9578" si="9585">IF(OR(J9578 = "ERROR", J9578 = ""), "UNKNOWN", J9578)</f>
        <v>2</v>
      </c>
      <c r="X9578" s="4">
        <f t="shared" si="9585"/>
        <v>3</v>
      </c>
      <c r="Y9578" s="4">
        <f t="shared" si="9585"/>
        <v>6</v>
      </c>
      <c r="Z9578" s="5">
        <f t="shared" si="9"/>
        <v>45078</v>
      </c>
    </row>
    <row r="9579">
      <c r="A9579" s="1" t="s">
        <v>9616</v>
      </c>
      <c r="B9579" s="1" t="s">
        <v>81</v>
      </c>
      <c r="C9579" s="1">
        <v>5.0</v>
      </c>
      <c r="D9579" s="1">
        <v>1.5</v>
      </c>
      <c r="E9579" s="1">
        <v>7.5</v>
      </c>
      <c r="G9579" s="1" t="s">
        <v>29</v>
      </c>
      <c r="H9579" s="2">
        <v>45200.0</v>
      </c>
      <c r="J9579" s="3">
        <f t="shared" si="2"/>
        <v>5</v>
      </c>
      <c r="K9579" s="4">
        <f t="shared" si="3"/>
        <v>1.5</v>
      </c>
      <c r="L9579" s="4">
        <f t="shared" si="4"/>
        <v>7.5</v>
      </c>
      <c r="S9579" s="1" t="s">
        <v>9616</v>
      </c>
      <c r="T9579" s="4" t="str">
        <f t="shared" si="5"/>
        <v>Tea</v>
      </c>
      <c r="U9579" s="4" t="str">
        <f t="shared" si="6"/>
        <v>In-store</v>
      </c>
      <c r="V9579" s="4" t="str">
        <f t="shared" si="7"/>
        <v>UNKNOWN</v>
      </c>
      <c r="W9579" s="4">
        <f t="shared" ref="W9579:Y9579" si="9586">IF(OR(J9579 = "ERROR", J9579 = ""), "UNKNOWN", J9579)</f>
        <v>5</v>
      </c>
      <c r="X9579" s="4">
        <f t="shared" si="9586"/>
        <v>1.5</v>
      </c>
      <c r="Y9579" s="4">
        <f t="shared" si="9586"/>
        <v>7.5</v>
      </c>
      <c r="Z9579" s="5">
        <f t="shared" si="9"/>
        <v>45200</v>
      </c>
    </row>
    <row r="9580">
      <c r="A9580" s="1" t="s">
        <v>9617</v>
      </c>
      <c r="B9580" s="1" t="s">
        <v>27</v>
      </c>
      <c r="C9580" s="1">
        <v>2.0</v>
      </c>
      <c r="D9580" s="1">
        <v>3.0</v>
      </c>
      <c r="E9580" s="1">
        <v>6.0</v>
      </c>
      <c r="F9580" s="1" t="s">
        <v>25</v>
      </c>
      <c r="J9580" s="3">
        <f t="shared" si="2"/>
        <v>2</v>
      </c>
      <c r="K9580" s="4">
        <f t="shared" si="3"/>
        <v>3</v>
      </c>
      <c r="L9580" s="4">
        <f t="shared" si="4"/>
        <v>6</v>
      </c>
      <c r="S9580" s="1" t="s">
        <v>9617</v>
      </c>
      <c r="T9580" s="4" t="str">
        <f t="shared" si="5"/>
        <v>Cake</v>
      </c>
      <c r="U9580" s="4" t="str">
        <f t="shared" si="6"/>
        <v>UNKNOWN</v>
      </c>
      <c r="V9580" s="4" t="str">
        <f t="shared" si="7"/>
        <v>UNKNOWN</v>
      </c>
      <c r="W9580" s="4">
        <f t="shared" ref="W9580:Y9580" si="9587">IF(OR(J9580 = "ERROR", J9580 = ""), "UNKNOWN", J9580)</f>
        <v>2</v>
      </c>
      <c r="X9580" s="4">
        <f t="shared" si="9587"/>
        <v>3</v>
      </c>
      <c r="Y9580" s="4">
        <f t="shared" si="9587"/>
        <v>6</v>
      </c>
      <c r="Z9580" s="4" t="str">
        <f t="shared" si="9"/>
        <v>UNKNOWN</v>
      </c>
    </row>
    <row r="9581">
      <c r="A9581" s="1" t="s">
        <v>9618</v>
      </c>
      <c r="B9581" s="1" t="s">
        <v>22</v>
      </c>
      <c r="C9581" s="1">
        <v>5.0</v>
      </c>
      <c r="D9581" s="1">
        <v>2.0</v>
      </c>
      <c r="E9581" s="1">
        <v>10.0</v>
      </c>
      <c r="H9581" s="2">
        <v>45105.0</v>
      </c>
      <c r="J9581" s="3">
        <f t="shared" si="2"/>
        <v>5</v>
      </c>
      <c r="K9581" s="4">
        <f t="shared" si="3"/>
        <v>2</v>
      </c>
      <c r="L9581" s="4">
        <f t="shared" si="4"/>
        <v>10</v>
      </c>
      <c r="S9581" s="1" t="s">
        <v>9618</v>
      </c>
      <c r="T9581" s="4" t="str">
        <f t="shared" si="5"/>
        <v>Coffee</v>
      </c>
      <c r="U9581" s="4" t="str">
        <f t="shared" si="6"/>
        <v>UNKNOWN</v>
      </c>
      <c r="V9581" s="4" t="str">
        <f t="shared" si="7"/>
        <v>UNKNOWN</v>
      </c>
      <c r="W9581" s="4">
        <f t="shared" ref="W9581:Y9581" si="9588">IF(OR(J9581 = "ERROR", J9581 = ""), "UNKNOWN", J9581)</f>
        <v>5</v>
      </c>
      <c r="X9581" s="4">
        <f t="shared" si="9588"/>
        <v>2</v>
      </c>
      <c r="Y9581" s="4">
        <f t="shared" si="9588"/>
        <v>10</v>
      </c>
      <c r="Z9581" s="5">
        <f t="shared" si="9"/>
        <v>45105</v>
      </c>
    </row>
    <row r="9582">
      <c r="A9582" s="1" t="s">
        <v>9619</v>
      </c>
      <c r="B9582" s="1" t="s">
        <v>36</v>
      </c>
      <c r="C9582" s="1">
        <v>1.0</v>
      </c>
      <c r="E9582" s="1">
        <v>5.0</v>
      </c>
      <c r="F9582" s="1" t="s">
        <v>28</v>
      </c>
      <c r="G9582" s="1" t="s">
        <v>24</v>
      </c>
      <c r="H9582" s="2">
        <v>45130.0</v>
      </c>
      <c r="J9582" s="3">
        <f t="shared" si="2"/>
        <v>1</v>
      </c>
      <c r="K9582" s="4">
        <f t="shared" si="3"/>
        <v>5</v>
      </c>
      <c r="L9582" s="4">
        <f t="shared" si="4"/>
        <v>5</v>
      </c>
      <c r="S9582" s="1" t="s">
        <v>9619</v>
      </c>
      <c r="T9582" s="4" t="str">
        <f t="shared" si="5"/>
        <v>Salad</v>
      </c>
      <c r="U9582" s="4" t="str">
        <f t="shared" si="6"/>
        <v>Takeaway</v>
      </c>
      <c r="V9582" s="4" t="str">
        <f t="shared" si="7"/>
        <v>Cash</v>
      </c>
      <c r="W9582" s="4">
        <f t="shared" ref="W9582:Y9582" si="9589">IF(OR(J9582 = "ERROR", J9582 = ""), "UNKNOWN", J9582)</f>
        <v>1</v>
      </c>
      <c r="X9582" s="4">
        <f t="shared" si="9589"/>
        <v>5</v>
      </c>
      <c r="Y9582" s="4">
        <f t="shared" si="9589"/>
        <v>5</v>
      </c>
      <c r="Z9582" s="5">
        <f t="shared" si="9"/>
        <v>45130</v>
      </c>
    </row>
    <row r="9583">
      <c r="A9583" s="1" t="s">
        <v>9620</v>
      </c>
      <c r="B9583" s="1" t="s">
        <v>27</v>
      </c>
      <c r="C9583" s="1">
        <v>4.0</v>
      </c>
      <c r="D9583" s="1">
        <v>3.0</v>
      </c>
      <c r="E9583" s="1">
        <v>12.0</v>
      </c>
      <c r="G9583" s="1" t="s">
        <v>29</v>
      </c>
      <c r="H9583" s="2">
        <v>45207.0</v>
      </c>
      <c r="J9583" s="3">
        <f t="shared" si="2"/>
        <v>4</v>
      </c>
      <c r="K9583" s="4">
        <f t="shared" si="3"/>
        <v>3</v>
      </c>
      <c r="L9583" s="4">
        <f t="shared" si="4"/>
        <v>12</v>
      </c>
      <c r="S9583" s="1" t="s">
        <v>9620</v>
      </c>
      <c r="T9583" s="4" t="str">
        <f t="shared" si="5"/>
        <v>Cake</v>
      </c>
      <c r="U9583" s="4" t="str">
        <f t="shared" si="6"/>
        <v>In-store</v>
      </c>
      <c r="V9583" s="4" t="str">
        <f t="shared" si="7"/>
        <v>UNKNOWN</v>
      </c>
      <c r="W9583" s="4">
        <f t="shared" ref="W9583:Y9583" si="9590">IF(OR(J9583 = "ERROR", J9583 = ""), "UNKNOWN", J9583)</f>
        <v>4</v>
      </c>
      <c r="X9583" s="4">
        <f t="shared" si="9590"/>
        <v>3</v>
      </c>
      <c r="Y9583" s="4">
        <f t="shared" si="9590"/>
        <v>12</v>
      </c>
      <c r="Z9583" s="5">
        <f t="shared" si="9"/>
        <v>45207</v>
      </c>
    </row>
    <row r="9584">
      <c r="A9584" s="1" t="s">
        <v>9621</v>
      </c>
      <c r="B9584" s="1" t="s">
        <v>30</v>
      </c>
      <c r="C9584" s="1">
        <v>5.0</v>
      </c>
      <c r="D9584" s="1">
        <v>4.0</v>
      </c>
      <c r="E9584" s="1">
        <v>20.0</v>
      </c>
      <c r="F9584" s="1" t="s">
        <v>28</v>
      </c>
      <c r="G9584" s="1" t="s">
        <v>29</v>
      </c>
      <c r="H9584" s="2">
        <v>45084.0</v>
      </c>
      <c r="J9584" s="3">
        <f t="shared" si="2"/>
        <v>5</v>
      </c>
      <c r="K9584" s="4">
        <f t="shared" si="3"/>
        <v>4</v>
      </c>
      <c r="L9584" s="4">
        <f t="shared" si="4"/>
        <v>20</v>
      </c>
      <c r="S9584" s="1" t="s">
        <v>9621</v>
      </c>
      <c r="T9584" s="4" t="str">
        <f t="shared" si="5"/>
        <v>UNKNOWN</v>
      </c>
      <c r="U9584" s="4" t="str">
        <f t="shared" si="6"/>
        <v>In-store</v>
      </c>
      <c r="V9584" s="4" t="str">
        <f t="shared" si="7"/>
        <v>Cash</v>
      </c>
      <c r="W9584" s="4">
        <f t="shared" ref="W9584:Y9584" si="9591">IF(OR(J9584 = "ERROR", J9584 = ""), "UNKNOWN", J9584)</f>
        <v>5</v>
      </c>
      <c r="X9584" s="4">
        <f t="shared" si="9591"/>
        <v>4</v>
      </c>
      <c r="Y9584" s="4">
        <f t="shared" si="9591"/>
        <v>20</v>
      </c>
      <c r="Z9584" s="5">
        <f t="shared" si="9"/>
        <v>45084</v>
      </c>
    </row>
    <row r="9585">
      <c r="A9585" s="1" t="s">
        <v>9622</v>
      </c>
      <c r="B9585" s="1" t="s">
        <v>41</v>
      </c>
      <c r="C9585" s="1">
        <v>1.0</v>
      </c>
      <c r="D9585" s="1">
        <v>4.0</v>
      </c>
      <c r="E9585" s="1">
        <v>4.0</v>
      </c>
      <c r="G9585" s="1" t="s">
        <v>24</v>
      </c>
      <c r="H9585" s="2">
        <v>45188.0</v>
      </c>
      <c r="J9585" s="3">
        <f t="shared" si="2"/>
        <v>1</v>
      </c>
      <c r="K9585" s="4">
        <f t="shared" si="3"/>
        <v>4</v>
      </c>
      <c r="L9585" s="4">
        <f t="shared" si="4"/>
        <v>4</v>
      </c>
      <c r="S9585" s="1" t="s">
        <v>9622</v>
      </c>
      <c r="T9585" s="4" t="str">
        <f t="shared" si="5"/>
        <v>Smoothie</v>
      </c>
      <c r="U9585" s="4" t="str">
        <f t="shared" si="6"/>
        <v>Takeaway</v>
      </c>
      <c r="V9585" s="4" t="str">
        <f t="shared" si="7"/>
        <v>UNKNOWN</v>
      </c>
      <c r="W9585" s="4">
        <f t="shared" ref="W9585:Y9585" si="9592">IF(OR(J9585 = "ERROR", J9585 = ""), "UNKNOWN", J9585)</f>
        <v>1</v>
      </c>
      <c r="X9585" s="4">
        <f t="shared" si="9592"/>
        <v>4</v>
      </c>
      <c r="Y9585" s="4">
        <f t="shared" si="9592"/>
        <v>4</v>
      </c>
      <c r="Z9585" s="5">
        <f t="shared" si="9"/>
        <v>45188</v>
      </c>
    </row>
    <row r="9586">
      <c r="A9586" s="1" t="s">
        <v>9623</v>
      </c>
      <c r="B9586" s="1" t="s">
        <v>22</v>
      </c>
      <c r="C9586" s="1">
        <v>3.0</v>
      </c>
      <c r="D9586" s="1">
        <v>2.0</v>
      </c>
      <c r="E9586" s="1">
        <v>6.0</v>
      </c>
      <c r="F9586" s="1" t="s">
        <v>23</v>
      </c>
      <c r="G9586" s="1" t="s">
        <v>29</v>
      </c>
      <c r="H9586" s="6">
        <v>45213.0</v>
      </c>
      <c r="J9586" s="3">
        <f t="shared" si="2"/>
        <v>3</v>
      </c>
      <c r="K9586" s="4">
        <f t="shared" si="3"/>
        <v>2</v>
      </c>
      <c r="L9586" s="4">
        <f t="shared" si="4"/>
        <v>6</v>
      </c>
      <c r="S9586" s="1" t="s">
        <v>9623</v>
      </c>
      <c r="T9586" s="4" t="str">
        <f t="shared" si="5"/>
        <v>Coffee</v>
      </c>
      <c r="U9586" s="4" t="str">
        <f t="shared" si="6"/>
        <v>In-store</v>
      </c>
      <c r="V9586" s="4" t="str">
        <f t="shared" si="7"/>
        <v>Credit Card</v>
      </c>
      <c r="W9586" s="4">
        <f t="shared" ref="W9586:Y9586" si="9593">IF(OR(J9586 = "ERROR", J9586 = ""), "UNKNOWN", J9586)</f>
        <v>3</v>
      </c>
      <c r="X9586" s="4">
        <f t="shared" si="9593"/>
        <v>2</v>
      </c>
      <c r="Y9586" s="4">
        <f t="shared" si="9593"/>
        <v>6</v>
      </c>
      <c r="Z9586" s="7">
        <f t="shared" si="9"/>
        <v>45213</v>
      </c>
    </row>
    <row r="9587">
      <c r="A9587" s="1" t="s">
        <v>9624</v>
      </c>
      <c r="B9587" s="1" t="s">
        <v>22</v>
      </c>
      <c r="C9587" s="1">
        <v>5.0</v>
      </c>
      <c r="D9587" s="1">
        <v>2.0</v>
      </c>
      <c r="E9587" s="1">
        <v>10.0</v>
      </c>
      <c r="F9587" s="1" t="s">
        <v>23</v>
      </c>
      <c r="G9587" s="1" t="s">
        <v>24</v>
      </c>
      <c r="H9587" s="2">
        <v>44991.0</v>
      </c>
      <c r="J9587" s="3">
        <f t="shared" si="2"/>
        <v>5</v>
      </c>
      <c r="K9587" s="4">
        <f t="shared" si="3"/>
        <v>2</v>
      </c>
      <c r="L9587" s="4">
        <f t="shared" si="4"/>
        <v>10</v>
      </c>
      <c r="S9587" s="1" t="s">
        <v>9624</v>
      </c>
      <c r="T9587" s="4" t="str">
        <f t="shared" si="5"/>
        <v>Coffee</v>
      </c>
      <c r="U9587" s="4" t="str">
        <f t="shared" si="6"/>
        <v>Takeaway</v>
      </c>
      <c r="V9587" s="4" t="str">
        <f t="shared" si="7"/>
        <v>Credit Card</v>
      </c>
      <c r="W9587" s="4">
        <f t="shared" ref="W9587:Y9587" si="9594">IF(OR(J9587 = "ERROR", J9587 = ""), "UNKNOWN", J9587)</f>
        <v>5</v>
      </c>
      <c r="X9587" s="4">
        <f t="shared" si="9594"/>
        <v>2</v>
      </c>
      <c r="Y9587" s="4">
        <f t="shared" si="9594"/>
        <v>10</v>
      </c>
      <c r="Z9587" s="5">
        <f t="shared" si="9"/>
        <v>44991</v>
      </c>
    </row>
    <row r="9588">
      <c r="A9588" s="1" t="s">
        <v>9625</v>
      </c>
      <c r="B9588" s="1" t="s">
        <v>55</v>
      </c>
      <c r="C9588" s="1">
        <v>3.0</v>
      </c>
      <c r="D9588" s="1">
        <v>3.0</v>
      </c>
      <c r="E9588" s="1">
        <v>9.0</v>
      </c>
      <c r="F9588" s="1" t="s">
        <v>39</v>
      </c>
      <c r="H9588" s="2">
        <v>45035.0</v>
      </c>
      <c r="J9588" s="3">
        <f t="shared" si="2"/>
        <v>3</v>
      </c>
      <c r="K9588" s="4">
        <f t="shared" si="3"/>
        <v>3</v>
      </c>
      <c r="L9588" s="4">
        <f t="shared" si="4"/>
        <v>9</v>
      </c>
      <c r="S9588" s="1" t="s">
        <v>9625</v>
      </c>
      <c r="T9588" s="4" t="str">
        <f t="shared" si="5"/>
        <v>Juice</v>
      </c>
      <c r="U9588" s="4" t="str">
        <f t="shared" si="6"/>
        <v>UNKNOWN</v>
      </c>
      <c r="V9588" s="4" t="str">
        <f t="shared" si="7"/>
        <v>Digital Wallet</v>
      </c>
      <c r="W9588" s="4">
        <f t="shared" ref="W9588:Y9588" si="9595">IF(OR(J9588 = "ERROR", J9588 = ""), "UNKNOWN", J9588)</f>
        <v>3</v>
      </c>
      <c r="X9588" s="4">
        <f t="shared" si="9595"/>
        <v>3</v>
      </c>
      <c r="Y9588" s="4">
        <f t="shared" si="9595"/>
        <v>9</v>
      </c>
      <c r="Z9588" s="5">
        <f t="shared" si="9"/>
        <v>45035</v>
      </c>
    </row>
    <row r="9589">
      <c r="A9589" s="1" t="s">
        <v>9626</v>
      </c>
      <c r="B9589" s="1" t="s">
        <v>55</v>
      </c>
      <c r="C9589" s="1">
        <v>3.0</v>
      </c>
      <c r="D9589" s="1">
        <v>3.0</v>
      </c>
      <c r="E9589" s="1">
        <v>9.0</v>
      </c>
      <c r="F9589" s="1" t="s">
        <v>23</v>
      </c>
      <c r="H9589" s="2">
        <v>44951.0</v>
      </c>
      <c r="J9589" s="3">
        <f t="shared" si="2"/>
        <v>3</v>
      </c>
      <c r="K9589" s="4">
        <f t="shared" si="3"/>
        <v>3</v>
      </c>
      <c r="L9589" s="4">
        <f t="shared" si="4"/>
        <v>9</v>
      </c>
      <c r="S9589" s="1" t="s">
        <v>9626</v>
      </c>
      <c r="T9589" s="4" t="str">
        <f t="shared" si="5"/>
        <v>Juice</v>
      </c>
      <c r="U9589" s="4" t="str">
        <f t="shared" si="6"/>
        <v>UNKNOWN</v>
      </c>
      <c r="V9589" s="4" t="str">
        <f t="shared" si="7"/>
        <v>Credit Card</v>
      </c>
      <c r="W9589" s="4">
        <f t="shared" ref="W9589:Y9589" si="9596">IF(OR(J9589 = "ERROR", J9589 = ""), "UNKNOWN", J9589)</f>
        <v>3</v>
      </c>
      <c r="X9589" s="4">
        <f t="shared" si="9596"/>
        <v>3</v>
      </c>
      <c r="Y9589" s="4">
        <f t="shared" si="9596"/>
        <v>9</v>
      </c>
      <c r="Z9589" s="5">
        <f t="shared" si="9"/>
        <v>44951</v>
      </c>
    </row>
    <row r="9590">
      <c r="A9590" s="1" t="s">
        <v>9627</v>
      </c>
      <c r="B9590" s="1" t="s">
        <v>30</v>
      </c>
      <c r="C9590" s="1">
        <v>4.0</v>
      </c>
      <c r="D9590" s="1">
        <v>5.0</v>
      </c>
      <c r="E9590" s="1">
        <v>20.0</v>
      </c>
      <c r="F9590" s="1" t="s">
        <v>23</v>
      </c>
      <c r="G9590" s="1" t="s">
        <v>24</v>
      </c>
      <c r="H9590" s="2">
        <v>44977.0</v>
      </c>
      <c r="J9590" s="3">
        <f t="shared" si="2"/>
        <v>4</v>
      </c>
      <c r="K9590" s="4">
        <f t="shared" si="3"/>
        <v>5</v>
      </c>
      <c r="L9590" s="4">
        <f t="shared" si="4"/>
        <v>20</v>
      </c>
      <c r="S9590" s="1" t="s">
        <v>9627</v>
      </c>
      <c r="T9590" s="4" t="str">
        <f t="shared" si="5"/>
        <v>UNKNOWN</v>
      </c>
      <c r="U9590" s="4" t="str">
        <f t="shared" si="6"/>
        <v>Takeaway</v>
      </c>
      <c r="V9590" s="4" t="str">
        <f t="shared" si="7"/>
        <v>Credit Card</v>
      </c>
      <c r="W9590" s="4">
        <f t="shared" ref="W9590:Y9590" si="9597">IF(OR(J9590 = "ERROR", J9590 = ""), "UNKNOWN", J9590)</f>
        <v>4</v>
      </c>
      <c r="X9590" s="4">
        <f t="shared" si="9597"/>
        <v>5</v>
      </c>
      <c r="Y9590" s="4">
        <f t="shared" si="9597"/>
        <v>20</v>
      </c>
      <c r="Z9590" s="5">
        <f t="shared" si="9"/>
        <v>44977</v>
      </c>
    </row>
    <row r="9591">
      <c r="A9591" s="1" t="s">
        <v>9628</v>
      </c>
      <c r="B9591" s="1" t="s">
        <v>55</v>
      </c>
      <c r="C9591" s="1">
        <v>1.0</v>
      </c>
      <c r="D9591" s="1">
        <v>3.0</v>
      </c>
      <c r="E9591" s="1">
        <v>3.0</v>
      </c>
      <c r="G9591" s="1" t="s">
        <v>29</v>
      </c>
      <c r="H9591" s="6">
        <v>45215.0</v>
      </c>
      <c r="J9591" s="3">
        <f t="shared" si="2"/>
        <v>1</v>
      </c>
      <c r="K9591" s="4">
        <f t="shared" si="3"/>
        <v>3</v>
      </c>
      <c r="L9591" s="4">
        <f t="shared" si="4"/>
        <v>3</v>
      </c>
      <c r="S9591" s="1" t="s">
        <v>9628</v>
      </c>
      <c r="T9591" s="4" t="str">
        <f t="shared" si="5"/>
        <v>Juice</v>
      </c>
      <c r="U9591" s="4" t="str">
        <f t="shared" si="6"/>
        <v>In-store</v>
      </c>
      <c r="V9591" s="4" t="str">
        <f t="shared" si="7"/>
        <v>UNKNOWN</v>
      </c>
      <c r="W9591" s="4">
        <f t="shared" ref="W9591:Y9591" si="9598">IF(OR(J9591 = "ERROR", J9591 = ""), "UNKNOWN", J9591)</f>
        <v>1</v>
      </c>
      <c r="X9591" s="4">
        <f t="shared" si="9598"/>
        <v>3</v>
      </c>
      <c r="Y9591" s="4">
        <f t="shared" si="9598"/>
        <v>3</v>
      </c>
      <c r="Z9591" s="7">
        <f t="shared" si="9"/>
        <v>45215</v>
      </c>
    </row>
    <row r="9592">
      <c r="A9592" s="1" t="s">
        <v>9629</v>
      </c>
      <c r="B9592" s="1" t="s">
        <v>44</v>
      </c>
      <c r="C9592" s="1" t="s">
        <v>30</v>
      </c>
      <c r="D9592" s="1">
        <v>4.0</v>
      </c>
      <c r="F9592" s="1" t="s">
        <v>23</v>
      </c>
      <c r="G9592" s="1" t="s">
        <v>29</v>
      </c>
      <c r="H9592" s="2">
        <v>44944.0</v>
      </c>
      <c r="J9592" s="3" t="str">
        <f t="shared" si="2"/>
        <v>UNKNOWN</v>
      </c>
      <c r="K9592" s="4">
        <f t="shared" si="3"/>
        <v>4</v>
      </c>
      <c r="L9592" s="4" t="str">
        <f t="shared" si="4"/>
        <v/>
      </c>
      <c r="S9592" s="1" t="s">
        <v>9629</v>
      </c>
      <c r="T9592" s="4" t="str">
        <f t="shared" si="5"/>
        <v>Sandwich</v>
      </c>
      <c r="U9592" s="4" t="str">
        <f t="shared" si="6"/>
        <v>In-store</v>
      </c>
      <c r="V9592" s="4" t="str">
        <f t="shared" si="7"/>
        <v>Credit Card</v>
      </c>
      <c r="W9592" s="4" t="str">
        <f t="shared" ref="W9592:Y9592" si="9599">IF(OR(J9592 = "ERROR", J9592 = ""), "UNKNOWN", J9592)</f>
        <v>UNKNOWN</v>
      </c>
      <c r="X9592" s="4">
        <f t="shared" si="9599"/>
        <v>4</v>
      </c>
      <c r="Y9592" s="4" t="str">
        <f t="shared" si="9599"/>
        <v>UNKNOWN</v>
      </c>
      <c r="Z9592" s="5">
        <f t="shared" si="9"/>
        <v>44944</v>
      </c>
    </row>
    <row r="9593">
      <c r="A9593" s="1" t="s">
        <v>9630</v>
      </c>
      <c r="B9593" s="1" t="s">
        <v>32</v>
      </c>
      <c r="C9593" s="1">
        <v>4.0</v>
      </c>
      <c r="D9593" s="1">
        <v>1.0</v>
      </c>
      <c r="E9593" s="1">
        <v>4.0</v>
      </c>
      <c r="F9593" s="1" t="s">
        <v>39</v>
      </c>
      <c r="H9593" s="2">
        <v>45128.0</v>
      </c>
      <c r="J9593" s="3">
        <f t="shared" si="2"/>
        <v>4</v>
      </c>
      <c r="K9593" s="4">
        <f t="shared" si="3"/>
        <v>1</v>
      </c>
      <c r="L9593" s="4">
        <f t="shared" si="4"/>
        <v>4</v>
      </c>
      <c r="S9593" s="1" t="s">
        <v>9630</v>
      </c>
      <c r="T9593" s="4" t="str">
        <f t="shared" si="5"/>
        <v>Cookie</v>
      </c>
      <c r="U9593" s="4" t="str">
        <f t="shared" si="6"/>
        <v>UNKNOWN</v>
      </c>
      <c r="V9593" s="4" t="str">
        <f t="shared" si="7"/>
        <v>Digital Wallet</v>
      </c>
      <c r="W9593" s="4">
        <f t="shared" ref="W9593:Y9593" si="9600">IF(OR(J9593 = "ERROR", J9593 = ""), "UNKNOWN", J9593)</f>
        <v>4</v>
      </c>
      <c r="X9593" s="4">
        <f t="shared" si="9600"/>
        <v>1</v>
      </c>
      <c r="Y9593" s="4">
        <f t="shared" si="9600"/>
        <v>4</v>
      </c>
      <c r="Z9593" s="5">
        <f t="shared" si="9"/>
        <v>45128</v>
      </c>
    </row>
    <row r="9594">
      <c r="A9594" s="1" t="s">
        <v>9631</v>
      </c>
      <c r="B9594" s="1" t="s">
        <v>55</v>
      </c>
      <c r="C9594" s="1">
        <v>2.0</v>
      </c>
      <c r="D9594" s="1">
        <v>3.0</v>
      </c>
      <c r="E9594" s="1">
        <v>6.0</v>
      </c>
      <c r="F9594" s="1" t="s">
        <v>39</v>
      </c>
      <c r="G9594" s="1" t="s">
        <v>25</v>
      </c>
      <c r="H9594" s="2">
        <v>45048.0</v>
      </c>
      <c r="J9594" s="3">
        <f t="shared" si="2"/>
        <v>2</v>
      </c>
      <c r="K9594" s="4">
        <f t="shared" si="3"/>
        <v>3</v>
      </c>
      <c r="L9594" s="4">
        <f t="shared" si="4"/>
        <v>6</v>
      </c>
      <c r="S9594" s="1" t="s">
        <v>9631</v>
      </c>
      <c r="T9594" s="4" t="str">
        <f t="shared" si="5"/>
        <v>Juice</v>
      </c>
      <c r="U9594" s="4" t="str">
        <f t="shared" si="6"/>
        <v>UNKNOWN</v>
      </c>
      <c r="V9594" s="4" t="str">
        <f t="shared" si="7"/>
        <v>Digital Wallet</v>
      </c>
      <c r="W9594" s="4">
        <f t="shared" ref="W9594:Y9594" si="9601">IF(OR(J9594 = "ERROR", J9594 = ""), "UNKNOWN", J9594)</f>
        <v>2</v>
      </c>
      <c r="X9594" s="4">
        <f t="shared" si="9601"/>
        <v>3</v>
      </c>
      <c r="Y9594" s="4">
        <f t="shared" si="9601"/>
        <v>6</v>
      </c>
      <c r="Z9594" s="5">
        <f t="shared" si="9"/>
        <v>45048</v>
      </c>
    </row>
    <row r="9595">
      <c r="A9595" s="1" t="s">
        <v>9632</v>
      </c>
      <c r="B9595" s="1" t="s">
        <v>55</v>
      </c>
      <c r="C9595" s="1">
        <v>4.0</v>
      </c>
      <c r="D9595" s="1">
        <v>3.0</v>
      </c>
      <c r="E9595" s="1">
        <v>12.0</v>
      </c>
      <c r="G9595" s="1" t="s">
        <v>29</v>
      </c>
      <c r="H9595" s="2">
        <v>45046.0</v>
      </c>
      <c r="J9595" s="3">
        <f t="shared" si="2"/>
        <v>4</v>
      </c>
      <c r="K9595" s="4">
        <f t="shared" si="3"/>
        <v>3</v>
      </c>
      <c r="L9595" s="4">
        <f t="shared" si="4"/>
        <v>12</v>
      </c>
      <c r="S9595" s="1" t="s">
        <v>9632</v>
      </c>
      <c r="T9595" s="4" t="str">
        <f t="shared" si="5"/>
        <v>Juice</v>
      </c>
      <c r="U9595" s="4" t="str">
        <f t="shared" si="6"/>
        <v>In-store</v>
      </c>
      <c r="V9595" s="4" t="str">
        <f t="shared" si="7"/>
        <v>UNKNOWN</v>
      </c>
      <c r="W9595" s="4">
        <f t="shared" ref="W9595:Y9595" si="9602">IF(OR(J9595 = "ERROR", J9595 = ""), "UNKNOWN", J9595)</f>
        <v>4</v>
      </c>
      <c r="X9595" s="4">
        <f t="shared" si="9602"/>
        <v>3</v>
      </c>
      <c r="Y9595" s="4">
        <f t="shared" si="9602"/>
        <v>12</v>
      </c>
      <c r="Z9595" s="5">
        <f t="shared" si="9"/>
        <v>45046</v>
      </c>
    </row>
    <row r="9596">
      <c r="A9596" s="1" t="s">
        <v>9633</v>
      </c>
      <c r="B9596" s="1" t="s">
        <v>55</v>
      </c>
      <c r="C9596" s="1">
        <v>5.0</v>
      </c>
      <c r="D9596" s="1">
        <v>3.0</v>
      </c>
      <c r="E9596" s="1">
        <v>15.0</v>
      </c>
      <c r="F9596" s="1" t="s">
        <v>28</v>
      </c>
      <c r="G9596" s="1" t="s">
        <v>29</v>
      </c>
      <c r="H9596" s="2">
        <v>45130.0</v>
      </c>
      <c r="J9596" s="3">
        <f t="shared" si="2"/>
        <v>5</v>
      </c>
      <c r="K9596" s="4">
        <f t="shared" si="3"/>
        <v>3</v>
      </c>
      <c r="L9596" s="4">
        <f t="shared" si="4"/>
        <v>15</v>
      </c>
      <c r="S9596" s="1" t="s">
        <v>9633</v>
      </c>
      <c r="T9596" s="4" t="str">
        <f t="shared" si="5"/>
        <v>Juice</v>
      </c>
      <c r="U9596" s="4" t="str">
        <f t="shared" si="6"/>
        <v>In-store</v>
      </c>
      <c r="V9596" s="4" t="str">
        <f t="shared" si="7"/>
        <v>Cash</v>
      </c>
      <c r="W9596" s="4">
        <f t="shared" ref="W9596:Y9596" si="9603">IF(OR(J9596 = "ERROR", J9596 = ""), "UNKNOWN", J9596)</f>
        <v>5</v>
      </c>
      <c r="X9596" s="4">
        <f t="shared" si="9603"/>
        <v>3</v>
      </c>
      <c r="Y9596" s="4">
        <f t="shared" si="9603"/>
        <v>15</v>
      </c>
      <c r="Z9596" s="5">
        <f t="shared" si="9"/>
        <v>45130</v>
      </c>
    </row>
    <row r="9597">
      <c r="A9597" s="1" t="s">
        <v>9634</v>
      </c>
      <c r="B9597" s="1" t="s">
        <v>22</v>
      </c>
      <c r="C9597" s="1">
        <v>1.0</v>
      </c>
      <c r="D9597" s="1">
        <v>2.0</v>
      </c>
      <c r="E9597" s="1">
        <v>2.0</v>
      </c>
      <c r="F9597" s="1" t="s">
        <v>39</v>
      </c>
      <c r="H9597" s="2">
        <v>45083.0</v>
      </c>
      <c r="J9597" s="3">
        <f t="shared" si="2"/>
        <v>1</v>
      </c>
      <c r="K9597" s="4">
        <f t="shared" si="3"/>
        <v>2</v>
      </c>
      <c r="L9597" s="4">
        <f t="shared" si="4"/>
        <v>2</v>
      </c>
      <c r="S9597" s="1" t="s">
        <v>9634</v>
      </c>
      <c r="T9597" s="4" t="str">
        <f t="shared" si="5"/>
        <v>Coffee</v>
      </c>
      <c r="U9597" s="4" t="str">
        <f t="shared" si="6"/>
        <v>UNKNOWN</v>
      </c>
      <c r="V9597" s="4" t="str">
        <f t="shared" si="7"/>
        <v>Digital Wallet</v>
      </c>
      <c r="W9597" s="4">
        <f t="shared" ref="W9597:Y9597" si="9604">IF(OR(J9597 = "ERROR", J9597 = ""), "UNKNOWN", J9597)</f>
        <v>1</v>
      </c>
      <c r="X9597" s="4">
        <f t="shared" si="9604"/>
        <v>2</v>
      </c>
      <c r="Y9597" s="4">
        <f t="shared" si="9604"/>
        <v>2</v>
      </c>
      <c r="Z9597" s="5">
        <f t="shared" si="9"/>
        <v>45083</v>
      </c>
    </row>
    <row r="9598">
      <c r="A9598" s="1" t="s">
        <v>9635</v>
      </c>
      <c r="B9598" s="1" t="s">
        <v>55</v>
      </c>
      <c r="C9598" s="1" t="s">
        <v>25</v>
      </c>
      <c r="D9598" s="1">
        <v>3.0</v>
      </c>
      <c r="E9598" s="1">
        <v>15.0</v>
      </c>
      <c r="F9598" s="1" t="s">
        <v>39</v>
      </c>
      <c r="H9598" s="2">
        <v>45162.0</v>
      </c>
      <c r="J9598" s="3">
        <f t="shared" si="2"/>
        <v>5</v>
      </c>
      <c r="K9598" s="4">
        <f t="shared" si="3"/>
        <v>3</v>
      </c>
      <c r="L9598" s="4">
        <f t="shared" si="4"/>
        <v>15</v>
      </c>
      <c r="S9598" s="1" t="s">
        <v>9635</v>
      </c>
      <c r="T9598" s="4" t="str">
        <f t="shared" si="5"/>
        <v>Juice</v>
      </c>
      <c r="U9598" s="4" t="str">
        <f t="shared" si="6"/>
        <v>UNKNOWN</v>
      </c>
      <c r="V9598" s="4" t="str">
        <f t="shared" si="7"/>
        <v>Digital Wallet</v>
      </c>
      <c r="W9598" s="4">
        <f t="shared" ref="W9598:Y9598" si="9605">IF(OR(J9598 = "ERROR", J9598 = ""), "UNKNOWN", J9598)</f>
        <v>5</v>
      </c>
      <c r="X9598" s="4">
        <f t="shared" si="9605"/>
        <v>3</v>
      </c>
      <c r="Y9598" s="4">
        <f t="shared" si="9605"/>
        <v>15</v>
      </c>
      <c r="Z9598" s="5">
        <f t="shared" si="9"/>
        <v>45162</v>
      </c>
    </row>
    <row r="9599">
      <c r="A9599" s="1" t="s">
        <v>9636</v>
      </c>
      <c r="B9599" s="1" t="s">
        <v>30</v>
      </c>
      <c r="C9599" s="1">
        <v>5.0</v>
      </c>
      <c r="D9599" s="1">
        <v>3.0</v>
      </c>
      <c r="E9599" s="1">
        <v>15.0</v>
      </c>
      <c r="G9599" s="1" t="s">
        <v>24</v>
      </c>
      <c r="H9599" s="2">
        <v>45054.0</v>
      </c>
      <c r="J9599" s="3">
        <f t="shared" si="2"/>
        <v>5</v>
      </c>
      <c r="K9599" s="4">
        <f t="shared" si="3"/>
        <v>3</v>
      </c>
      <c r="L9599" s="4">
        <f t="shared" si="4"/>
        <v>15</v>
      </c>
      <c r="S9599" s="1" t="s">
        <v>9636</v>
      </c>
      <c r="T9599" s="4" t="str">
        <f t="shared" si="5"/>
        <v>UNKNOWN</v>
      </c>
      <c r="U9599" s="4" t="str">
        <f t="shared" si="6"/>
        <v>Takeaway</v>
      </c>
      <c r="V9599" s="4" t="str">
        <f t="shared" si="7"/>
        <v>UNKNOWN</v>
      </c>
      <c r="W9599" s="4">
        <f t="shared" ref="W9599:Y9599" si="9606">IF(OR(J9599 = "ERROR", J9599 = ""), "UNKNOWN", J9599)</f>
        <v>5</v>
      </c>
      <c r="X9599" s="4">
        <f t="shared" si="9606"/>
        <v>3</v>
      </c>
      <c r="Y9599" s="4">
        <f t="shared" si="9606"/>
        <v>15</v>
      </c>
      <c r="Z9599" s="5">
        <f t="shared" si="9"/>
        <v>45054</v>
      </c>
    </row>
    <row r="9600">
      <c r="A9600" s="1" t="s">
        <v>9637</v>
      </c>
      <c r="B9600" s="1" t="s">
        <v>55</v>
      </c>
      <c r="C9600" s="1">
        <v>4.0</v>
      </c>
      <c r="D9600" s="1">
        <v>3.0</v>
      </c>
      <c r="E9600" s="1">
        <v>12.0</v>
      </c>
      <c r="F9600" s="1" t="s">
        <v>23</v>
      </c>
      <c r="G9600" s="1" t="s">
        <v>24</v>
      </c>
      <c r="H9600" s="2">
        <v>45026.0</v>
      </c>
      <c r="J9600" s="3">
        <f t="shared" si="2"/>
        <v>4</v>
      </c>
      <c r="K9600" s="4">
        <f t="shared" si="3"/>
        <v>3</v>
      </c>
      <c r="L9600" s="4">
        <f t="shared" si="4"/>
        <v>12</v>
      </c>
      <c r="S9600" s="1" t="s">
        <v>9637</v>
      </c>
      <c r="T9600" s="4" t="str">
        <f t="shared" si="5"/>
        <v>Juice</v>
      </c>
      <c r="U9600" s="4" t="str">
        <f t="shared" si="6"/>
        <v>Takeaway</v>
      </c>
      <c r="V9600" s="4" t="str">
        <f t="shared" si="7"/>
        <v>Credit Card</v>
      </c>
      <c r="W9600" s="4">
        <f t="shared" ref="W9600:Y9600" si="9607">IF(OR(J9600 = "ERROR", J9600 = ""), "UNKNOWN", J9600)</f>
        <v>4</v>
      </c>
      <c r="X9600" s="4">
        <f t="shared" si="9607"/>
        <v>3</v>
      </c>
      <c r="Y9600" s="4">
        <f t="shared" si="9607"/>
        <v>12</v>
      </c>
      <c r="Z9600" s="5">
        <f t="shared" si="9"/>
        <v>45026</v>
      </c>
    </row>
    <row r="9601">
      <c r="A9601" s="1" t="s">
        <v>9638</v>
      </c>
      <c r="B9601" s="1" t="s">
        <v>32</v>
      </c>
      <c r="C9601" s="1">
        <v>1.0</v>
      </c>
      <c r="D9601" s="1">
        <v>1.0</v>
      </c>
      <c r="E9601" s="1" t="s">
        <v>30</v>
      </c>
      <c r="F9601" s="1" t="s">
        <v>28</v>
      </c>
      <c r="G9601" s="1" t="s">
        <v>24</v>
      </c>
      <c r="H9601" s="2">
        <v>45093.0</v>
      </c>
      <c r="J9601" s="3">
        <f t="shared" si="2"/>
        <v>1</v>
      </c>
      <c r="K9601" s="4">
        <f t="shared" si="3"/>
        <v>1</v>
      </c>
      <c r="L9601" s="4">
        <f t="shared" si="4"/>
        <v>1</v>
      </c>
      <c r="S9601" s="1" t="s">
        <v>9638</v>
      </c>
      <c r="T9601" s="4" t="str">
        <f t="shared" si="5"/>
        <v>Cookie</v>
      </c>
      <c r="U9601" s="4" t="str">
        <f t="shared" si="6"/>
        <v>Takeaway</v>
      </c>
      <c r="V9601" s="4" t="str">
        <f t="shared" si="7"/>
        <v>Cash</v>
      </c>
      <c r="W9601" s="4">
        <f t="shared" ref="W9601:Y9601" si="9608">IF(OR(J9601 = "ERROR", J9601 = ""), "UNKNOWN", J9601)</f>
        <v>1</v>
      </c>
      <c r="X9601" s="4">
        <f t="shared" si="9608"/>
        <v>1</v>
      </c>
      <c r="Y9601" s="4">
        <f t="shared" si="9608"/>
        <v>1</v>
      </c>
      <c r="Z9601" s="5">
        <f t="shared" si="9"/>
        <v>45093</v>
      </c>
    </row>
    <row r="9602">
      <c r="A9602" s="1" t="s">
        <v>9639</v>
      </c>
      <c r="B9602" s="1" t="s">
        <v>30</v>
      </c>
      <c r="C9602" s="1">
        <v>3.0</v>
      </c>
      <c r="D9602" s="1">
        <v>1.0</v>
      </c>
      <c r="E9602" s="1">
        <v>3.0</v>
      </c>
      <c r="F9602" s="1" t="s">
        <v>28</v>
      </c>
      <c r="G9602" s="1" t="s">
        <v>24</v>
      </c>
      <c r="J9602" s="3">
        <f t="shared" si="2"/>
        <v>3</v>
      </c>
      <c r="K9602" s="4">
        <f t="shared" si="3"/>
        <v>1</v>
      </c>
      <c r="L9602" s="4">
        <f t="shared" si="4"/>
        <v>3</v>
      </c>
      <c r="S9602" s="1" t="s">
        <v>9639</v>
      </c>
      <c r="T9602" s="4" t="str">
        <f t="shared" si="5"/>
        <v>UNKNOWN</v>
      </c>
      <c r="U9602" s="4" t="str">
        <f t="shared" si="6"/>
        <v>Takeaway</v>
      </c>
      <c r="V9602" s="4" t="str">
        <f t="shared" si="7"/>
        <v>Cash</v>
      </c>
      <c r="W9602" s="4">
        <f t="shared" ref="W9602:Y9602" si="9609">IF(OR(J9602 = "ERROR", J9602 = ""), "UNKNOWN", J9602)</f>
        <v>3</v>
      </c>
      <c r="X9602" s="4">
        <f t="shared" si="9609"/>
        <v>1</v>
      </c>
      <c r="Y9602" s="4">
        <f t="shared" si="9609"/>
        <v>3</v>
      </c>
      <c r="Z9602" s="4" t="str">
        <f t="shared" si="9"/>
        <v>UNKNOWN</v>
      </c>
    </row>
    <row r="9603">
      <c r="A9603" s="1" t="s">
        <v>9640</v>
      </c>
      <c r="B9603" s="1" t="s">
        <v>81</v>
      </c>
      <c r="C9603" s="1">
        <v>1.0</v>
      </c>
      <c r="D9603" s="1">
        <v>1.5</v>
      </c>
      <c r="E9603" s="1">
        <v>1.5</v>
      </c>
      <c r="F9603" s="1" t="s">
        <v>23</v>
      </c>
      <c r="G9603" s="1" t="s">
        <v>24</v>
      </c>
      <c r="H9603" s="2">
        <v>45152.0</v>
      </c>
      <c r="J9603" s="3">
        <f t="shared" si="2"/>
        <v>1</v>
      </c>
      <c r="K9603" s="4">
        <f t="shared" si="3"/>
        <v>1.5</v>
      </c>
      <c r="L9603" s="4">
        <f t="shared" si="4"/>
        <v>1.5</v>
      </c>
      <c r="S9603" s="1" t="s">
        <v>9640</v>
      </c>
      <c r="T9603" s="4" t="str">
        <f t="shared" si="5"/>
        <v>Tea</v>
      </c>
      <c r="U9603" s="4" t="str">
        <f t="shared" si="6"/>
        <v>Takeaway</v>
      </c>
      <c r="V9603" s="4" t="str">
        <f t="shared" si="7"/>
        <v>Credit Card</v>
      </c>
      <c r="W9603" s="4">
        <f t="shared" ref="W9603:Y9603" si="9610">IF(OR(J9603 = "ERROR", J9603 = ""), "UNKNOWN", J9603)</f>
        <v>1</v>
      </c>
      <c r="X9603" s="4">
        <f t="shared" si="9610"/>
        <v>1.5</v>
      </c>
      <c r="Y9603" s="4">
        <f t="shared" si="9610"/>
        <v>1.5</v>
      </c>
      <c r="Z9603" s="5">
        <f t="shared" si="9"/>
        <v>45152</v>
      </c>
    </row>
    <row r="9604">
      <c r="A9604" s="1" t="s">
        <v>9641</v>
      </c>
      <c r="B9604" s="1" t="s">
        <v>55</v>
      </c>
      <c r="C9604" s="1">
        <v>3.0</v>
      </c>
      <c r="D9604" s="1">
        <v>3.0</v>
      </c>
      <c r="E9604" s="1">
        <v>9.0</v>
      </c>
      <c r="G9604" s="1" t="s">
        <v>25</v>
      </c>
      <c r="H9604" s="2">
        <v>44949.0</v>
      </c>
      <c r="J9604" s="3">
        <f t="shared" si="2"/>
        <v>3</v>
      </c>
      <c r="K9604" s="4">
        <f t="shared" si="3"/>
        <v>3</v>
      </c>
      <c r="L9604" s="4">
        <f t="shared" si="4"/>
        <v>9</v>
      </c>
      <c r="S9604" s="1" t="s">
        <v>9641</v>
      </c>
      <c r="T9604" s="4" t="str">
        <f t="shared" si="5"/>
        <v>Juice</v>
      </c>
      <c r="U9604" s="4" t="str">
        <f t="shared" si="6"/>
        <v>UNKNOWN</v>
      </c>
      <c r="V9604" s="4" t="str">
        <f t="shared" si="7"/>
        <v>UNKNOWN</v>
      </c>
      <c r="W9604" s="4">
        <f t="shared" ref="W9604:Y9604" si="9611">IF(OR(J9604 = "ERROR", J9604 = ""), "UNKNOWN", J9604)</f>
        <v>3</v>
      </c>
      <c r="X9604" s="4">
        <f t="shared" si="9611"/>
        <v>3</v>
      </c>
      <c r="Y9604" s="4">
        <f t="shared" si="9611"/>
        <v>9</v>
      </c>
      <c r="Z9604" s="5">
        <f t="shared" si="9"/>
        <v>44949</v>
      </c>
    </row>
    <row r="9605">
      <c r="A9605" s="1" t="s">
        <v>9642</v>
      </c>
      <c r="B9605" s="1" t="s">
        <v>81</v>
      </c>
      <c r="C9605" s="1">
        <v>5.0</v>
      </c>
      <c r="D9605" s="1">
        <v>1.5</v>
      </c>
      <c r="E9605" s="1">
        <v>7.5</v>
      </c>
      <c r="F9605" s="1" t="s">
        <v>39</v>
      </c>
      <c r="G9605" s="1" t="s">
        <v>24</v>
      </c>
      <c r="H9605" s="2">
        <v>44973.0</v>
      </c>
      <c r="J9605" s="3">
        <f t="shared" si="2"/>
        <v>5</v>
      </c>
      <c r="K9605" s="4">
        <f t="shared" si="3"/>
        <v>1.5</v>
      </c>
      <c r="L9605" s="4">
        <f t="shared" si="4"/>
        <v>7.5</v>
      </c>
      <c r="S9605" s="1" t="s">
        <v>9642</v>
      </c>
      <c r="T9605" s="4" t="str">
        <f t="shared" si="5"/>
        <v>Tea</v>
      </c>
      <c r="U9605" s="4" t="str">
        <f t="shared" si="6"/>
        <v>Takeaway</v>
      </c>
      <c r="V9605" s="4" t="str">
        <f t="shared" si="7"/>
        <v>Digital Wallet</v>
      </c>
      <c r="W9605" s="4">
        <f t="shared" ref="W9605:Y9605" si="9612">IF(OR(J9605 = "ERROR", J9605 = ""), "UNKNOWN", J9605)</f>
        <v>5</v>
      </c>
      <c r="X9605" s="4">
        <f t="shared" si="9612"/>
        <v>1.5</v>
      </c>
      <c r="Y9605" s="4">
        <f t="shared" si="9612"/>
        <v>7.5</v>
      </c>
      <c r="Z9605" s="5">
        <f t="shared" si="9"/>
        <v>44973</v>
      </c>
    </row>
    <row r="9606">
      <c r="A9606" s="1" t="s">
        <v>9643</v>
      </c>
      <c r="B9606" s="1" t="s">
        <v>41</v>
      </c>
      <c r="C9606" s="1">
        <v>1.0</v>
      </c>
      <c r="D9606" s="1">
        <v>4.0</v>
      </c>
      <c r="E9606" s="1">
        <v>4.0</v>
      </c>
      <c r="F9606" s="1" t="s">
        <v>23</v>
      </c>
      <c r="H9606" s="6">
        <v>45241.0</v>
      </c>
      <c r="J9606" s="3">
        <f t="shared" si="2"/>
        <v>1</v>
      </c>
      <c r="K9606" s="4">
        <f t="shared" si="3"/>
        <v>4</v>
      </c>
      <c r="L9606" s="4">
        <f t="shared" si="4"/>
        <v>4</v>
      </c>
      <c r="S9606" s="1" t="s">
        <v>9643</v>
      </c>
      <c r="T9606" s="4" t="str">
        <f t="shared" si="5"/>
        <v>Smoothie</v>
      </c>
      <c r="U9606" s="4" t="str">
        <f t="shared" si="6"/>
        <v>UNKNOWN</v>
      </c>
      <c r="V9606" s="4" t="str">
        <f t="shared" si="7"/>
        <v>Credit Card</v>
      </c>
      <c r="W9606" s="4">
        <f t="shared" ref="W9606:Y9606" si="9613">IF(OR(J9606 = "ERROR", J9606 = ""), "UNKNOWN", J9606)</f>
        <v>1</v>
      </c>
      <c r="X9606" s="4">
        <f t="shared" si="9613"/>
        <v>4</v>
      </c>
      <c r="Y9606" s="4">
        <f t="shared" si="9613"/>
        <v>4</v>
      </c>
      <c r="Z9606" s="7">
        <f t="shared" si="9"/>
        <v>45241</v>
      </c>
    </row>
    <row r="9607">
      <c r="A9607" s="1" t="s">
        <v>9644</v>
      </c>
      <c r="B9607" s="1" t="s">
        <v>27</v>
      </c>
      <c r="C9607" s="1">
        <v>2.0</v>
      </c>
      <c r="D9607" s="1" t="s">
        <v>25</v>
      </c>
      <c r="E9607" s="1">
        <v>6.0</v>
      </c>
      <c r="H9607" s="2">
        <v>45069.0</v>
      </c>
      <c r="J9607" s="3">
        <f t="shared" si="2"/>
        <v>2</v>
      </c>
      <c r="K9607" s="4">
        <f t="shared" si="3"/>
        <v>3</v>
      </c>
      <c r="L9607" s="4">
        <f t="shared" si="4"/>
        <v>6</v>
      </c>
      <c r="S9607" s="1" t="s">
        <v>9644</v>
      </c>
      <c r="T9607" s="4" t="str">
        <f t="shared" si="5"/>
        <v>Cake</v>
      </c>
      <c r="U9607" s="4" t="str">
        <f t="shared" si="6"/>
        <v>UNKNOWN</v>
      </c>
      <c r="V9607" s="4" t="str">
        <f t="shared" si="7"/>
        <v>UNKNOWN</v>
      </c>
      <c r="W9607" s="4">
        <f t="shared" ref="W9607:Y9607" si="9614">IF(OR(J9607 = "ERROR", J9607 = ""), "UNKNOWN", J9607)</f>
        <v>2</v>
      </c>
      <c r="X9607" s="4">
        <f t="shared" si="9614"/>
        <v>3</v>
      </c>
      <c r="Y9607" s="4">
        <f t="shared" si="9614"/>
        <v>6</v>
      </c>
      <c r="Z9607" s="5">
        <f t="shared" si="9"/>
        <v>45069</v>
      </c>
    </row>
    <row r="9608">
      <c r="A9608" s="1" t="s">
        <v>9645</v>
      </c>
      <c r="B9608" s="1" t="s">
        <v>36</v>
      </c>
      <c r="C9608" s="1">
        <v>5.0</v>
      </c>
      <c r="D9608" s="1">
        <v>5.0</v>
      </c>
      <c r="E9608" s="1">
        <v>25.0</v>
      </c>
      <c r="F9608" s="1" t="s">
        <v>30</v>
      </c>
      <c r="G9608" s="1" t="s">
        <v>24</v>
      </c>
      <c r="H9608" s="2">
        <v>45117.0</v>
      </c>
      <c r="J9608" s="3">
        <f t="shared" si="2"/>
        <v>5</v>
      </c>
      <c r="K9608" s="4">
        <f t="shared" si="3"/>
        <v>5</v>
      </c>
      <c r="L9608" s="4">
        <f t="shared" si="4"/>
        <v>25</v>
      </c>
      <c r="S9608" s="1" t="s">
        <v>9645</v>
      </c>
      <c r="T9608" s="4" t="str">
        <f t="shared" si="5"/>
        <v>Salad</v>
      </c>
      <c r="U9608" s="4" t="str">
        <f t="shared" si="6"/>
        <v>Takeaway</v>
      </c>
      <c r="V9608" s="4" t="str">
        <f t="shared" si="7"/>
        <v>UNKNOWN</v>
      </c>
      <c r="W9608" s="4">
        <f t="shared" ref="W9608:Y9608" si="9615">IF(OR(J9608 = "ERROR", J9608 = ""), "UNKNOWN", J9608)</f>
        <v>5</v>
      </c>
      <c r="X9608" s="4">
        <f t="shared" si="9615"/>
        <v>5</v>
      </c>
      <c r="Y9608" s="4">
        <f t="shared" si="9615"/>
        <v>25</v>
      </c>
      <c r="Z9608" s="5">
        <f t="shared" si="9"/>
        <v>45117</v>
      </c>
    </row>
    <row r="9609">
      <c r="A9609" s="1" t="s">
        <v>9646</v>
      </c>
      <c r="B9609" s="1" t="s">
        <v>55</v>
      </c>
      <c r="C9609" s="1">
        <v>1.0</v>
      </c>
      <c r="D9609" s="1">
        <v>3.0</v>
      </c>
      <c r="E9609" s="1">
        <v>3.0</v>
      </c>
      <c r="F9609" s="1" t="s">
        <v>28</v>
      </c>
      <c r="H9609" s="2">
        <v>45136.0</v>
      </c>
      <c r="J9609" s="3">
        <f t="shared" si="2"/>
        <v>1</v>
      </c>
      <c r="K9609" s="4">
        <f t="shared" si="3"/>
        <v>3</v>
      </c>
      <c r="L9609" s="4">
        <f t="shared" si="4"/>
        <v>3</v>
      </c>
      <c r="S9609" s="1" t="s">
        <v>9646</v>
      </c>
      <c r="T9609" s="4" t="str">
        <f t="shared" si="5"/>
        <v>Juice</v>
      </c>
      <c r="U9609" s="4" t="str">
        <f t="shared" si="6"/>
        <v>UNKNOWN</v>
      </c>
      <c r="V9609" s="4" t="str">
        <f t="shared" si="7"/>
        <v>Cash</v>
      </c>
      <c r="W9609" s="4">
        <f t="shared" ref="W9609:Y9609" si="9616">IF(OR(J9609 = "ERROR", J9609 = ""), "UNKNOWN", J9609)</f>
        <v>1</v>
      </c>
      <c r="X9609" s="4">
        <f t="shared" si="9616"/>
        <v>3</v>
      </c>
      <c r="Y9609" s="4">
        <f t="shared" si="9616"/>
        <v>3</v>
      </c>
      <c r="Z9609" s="5">
        <f t="shared" si="9"/>
        <v>45136</v>
      </c>
    </row>
    <row r="9610">
      <c r="A9610" s="1" t="s">
        <v>9647</v>
      </c>
      <c r="B9610" s="1" t="s">
        <v>22</v>
      </c>
      <c r="C9610" s="1">
        <v>5.0</v>
      </c>
      <c r="D9610" s="1">
        <v>2.0</v>
      </c>
      <c r="E9610" s="1">
        <v>10.0</v>
      </c>
      <c r="F9610" s="1" t="s">
        <v>28</v>
      </c>
      <c r="H9610" s="6">
        <v>45244.0</v>
      </c>
      <c r="J9610" s="3">
        <f t="shared" si="2"/>
        <v>5</v>
      </c>
      <c r="K9610" s="4">
        <f t="shared" si="3"/>
        <v>2</v>
      </c>
      <c r="L9610" s="4">
        <f t="shared" si="4"/>
        <v>10</v>
      </c>
      <c r="S9610" s="1" t="s">
        <v>9647</v>
      </c>
      <c r="T9610" s="4" t="str">
        <f t="shared" si="5"/>
        <v>Coffee</v>
      </c>
      <c r="U9610" s="4" t="str">
        <f t="shared" si="6"/>
        <v>UNKNOWN</v>
      </c>
      <c r="V9610" s="4" t="str">
        <f t="shared" si="7"/>
        <v>Cash</v>
      </c>
      <c r="W9610" s="4">
        <f t="shared" ref="W9610:Y9610" si="9617">IF(OR(J9610 = "ERROR", J9610 = ""), "UNKNOWN", J9610)</f>
        <v>5</v>
      </c>
      <c r="X9610" s="4">
        <f t="shared" si="9617"/>
        <v>2</v>
      </c>
      <c r="Y9610" s="4">
        <f t="shared" si="9617"/>
        <v>10</v>
      </c>
      <c r="Z9610" s="7">
        <f t="shared" si="9"/>
        <v>45244</v>
      </c>
    </row>
    <row r="9611">
      <c r="A9611" s="1" t="s">
        <v>9648</v>
      </c>
      <c r="B9611" s="1" t="s">
        <v>27</v>
      </c>
      <c r="C9611" s="1">
        <v>2.0</v>
      </c>
      <c r="D9611" s="1">
        <v>3.0</v>
      </c>
      <c r="E9611" s="1">
        <v>6.0</v>
      </c>
      <c r="F9611" s="1" t="s">
        <v>30</v>
      </c>
      <c r="H9611" s="2">
        <v>45237.0</v>
      </c>
      <c r="J9611" s="3">
        <f t="shared" si="2"/>
        <v>2</v>
      </c>
      <c r="K9611" s="4">
        <f t="shared" si="3"/>
        <v>3</v>
      </c>
      <c r="L9611" s="4">
        <f t="shared" si="4"/>
        <v>6</v>
      </c>
      <c r="S9611" s="1" t="s">
        <v>9648</v>
      </c>
      <c r="T9611" s="4" t="str">
        <f t="shared" si="5"/>
        <v>Cake</v>
      </c>
      <c r="U9611" s="4" t="str">
        <f t="shared" si="6"/>
        <v>UNKNOWN</v>
      </c>
      <c r="V9611" s="4" t="str">
        <f t="shared" si="7"/>
        <v>UNKNOWN</v>
      </c>
      <c r="W9611" s="4">
        <f t="shared" ref="W9611:Y9611" si="9618">IF(OR(J9611 = "ERROR", J9611 = ""), "UNKNOWN", J9611)</f>
        <v>2</v>
      </c>
      <c r="X9611" s="4">
        <f t="shared" si="9618"/>
        <v>3</v>
      </c>
      <c r="Y9611" s="4">
        <f t="shared" si="9618"/>
        <v>6</v>
      </c>
      <c r="Z9611" s="5">
        <f t="shared" si="9"/>
        <v>45237</v>
      </c>
    </row>
    <row r="9612">
      <c r="A9612" s="1" t="s">
        <v>9649</v>
      </c>
      <c r="C9612" s="1">
        <v>1.0</v>
      </c>
      <c r="D9612" s="1">
        <v>3.0</v>
      </c>
      <c r="E9612" s="1">
        <v>3.0</v>
      </c>
      <c r="H9612" s="1" t="s">
        <v>30</v>
      </c>
      <c r="J9612" s="3">
        <f t="shared" si="2"/>
        <v>1</v>
      </c>
      <c r="K9612" s="4">
        <f t="shared" si="3"/>
        <v>3</v>
      </c>
      <c r="L9612" s="4">
        <f t="shared" si="4"/>
        <v>3</v>
      </c>
      <c r="S9612" s="1" t="s">
        <v>9649</v>
      </c>
      <c r="T9612" s="4" t="str">
        <f t="shared" si="5"/>
        <v>UNKNOWN</v>
      </c>
      <c r="U9612" s="4" t="str">
        <f t="shared" si="6"/>
        <v>UNKNOWN</v>
      </c>
      <c r="V9612" s="4" t="str">
        <f t="shared" si="7"/>
        <v>UNKNOWN</v>
      </c>
      <c r="W9612" s="4">
        <f t="shared" ref="W9612:Y9612" si="9619">IF(OR(J9612 = "ERROR", J9612 = ""), "UNKNOWN", J9612)</f>
        <v>1</v>
      </c>
      <c r="X9612" s="4">
        <f t="shared" si="9619"/>
        <v>3</v>
      </c>
      <c r="Y9612" s="4">
        <f t="shared" si="9619"/>
        <v>3</v>
      </c>
      <c r="Z9612" s="4" t="str">
        <f t="shared" si="9"/>
        <v>UNKNOWN</v>
      </c>
    </row>
    <row r="9613">
      <c r="A9613" s="1" t="s">
        <v>9650</v>
      </c>
      <c r="B9613" s="1" t="s">
        <v>36</v>
      </c>
      <c r="C9613" s="1">
        <v>5.0</v>
      </c>
      <c r="D9613" s="1">
        <v>5.0</v>
      </c>
      <c r="E9613" s="1">
        <v>25.0</v>
      </c>
      <c r="F9613" s="1" t="s">
        <v>23</v>
      </c>
      <c r="G9613" s="1" t="s">
        <v>29</v>
      </c>
      <c r="H9613" s="2">
        <v>45023.0</v>
      </c>
      <c r="J9613" s="3">
        <f t="shared" si="2"/>
        <v>5</v>
      </c>
      <c r="K9613" s="4">
        <f t="shared" si="3"/>
        <v>5</v>
      </c>
      <c r="L9613" s="4">
        <f t="shared" si="4"/>
        <v>25</v>
      </c>
      <c r="S9613" s="1" t="s">
        <v>9650</v>
      </c>
      <c r="T9613" s="4" t="str">
        <f t="shared" si="5"/>
        <v>Salad</v>
      </c>
      <c r="U9613" s="4" t="str">
        <f t="shared" si="6"/>
        <v>In-store</v>
      </c>
      <c r="V9613" s="4" t="str">
        <f t="shared" si="7"/>
        <v>Credit Card</v>
      </c>
      <c r="W9613" s="4">
        <f t="shared" ref="W9613:Y9613" si="9620">IF(OR(J9613 = "ERROR", J9613 = ""), "UNKNOWN", J9613)</f>
        <v>5</v>
      </c>
      <c r="X9613" s="4">
        <f t="shared" si="9620"/>
        <v>5</v>
      </c>
      <c r="Y9613" s="4">
        <f t="shared" si="9620"/>
        <v>25</v>
      </c>
      <c r="Z9613" s="5">
        <f t="shared" si="9"/>
        <v>45023</v>
      </c>
    </row>
    <row r="9614">
      <c r="A9614" s="1" t="s">
        <v>9651</v>
      </c>
      <c r="B9614" s="1" t="s">
        <v>81</v>
      </c>
      <c r="C9614" s="1">
        <v>4.0</v>
      </c>
      <c r="D9614" s="1">
        <v>1.5</v>
      </c>
      <c r="E9614" s="1" t="s">
        <v>30</v>
      </c>
      <c r="F9614" s="1" t="s">
        <v>23</v>
      </c>
      <c r="G9614" s="1" t="s">
        <v>24</v>
      </c>
      <c r="H9614" s="2">
        <v>45012.0</v>
      </c>
      <c r="J9614" s="3">
        <f t="shared" si="2"/>
        <v>4</v>
      </c>
      <c r="K9614" s="4">
        <f t="shared" si="3"/>
        <v>1.5</v>
      </c>
      <c r="L9614" s="4">
        <f t="shared" si="4"/>
        <v>6</v>
      </c>
      <c r="S9614" s="1" t="s">
        <v>9651</v>
      </c>
      <c r="T9614" s="4" t="str">
        <f t="shared" si="5"/>
        <v>Tea</v>
      </c>
      <c r="U9614" s="4" t="str">
        <f t="shared" si="6"/>
        <v>Takeaway</v>
      </c>
      <c r="V9614" s="4" t="str">
        <f t="shared" si="7"/>
        <v>Credit Card</v>
      </c>
      <c r="W9614" s="4">
        <f t="shared" ref="W9614:Y9614" si="9621">IF(OR(J9614 = "ERROR", J9614 = ""), "UNKNOWN", J9614)</f>
        <v>4</v>
      </c>
      <c r="X9614" s="4">
        <f t="shared" si="9621"/>
        <v>1.5</v>
      </c>
      <c r="Y9614" s="4">
        <f t="shared" si="9621"/>
        <v>6</v>
      </c>
      <c r="Z9614" s="5">
        <f t="shared" si="9"/>
        <v>45012</v>
      </c>
    </row>
    <row r="9615">
      <c r="A9615" s="1" t="s">
        <v>9652</v>
      </c>
      <c r="B9615" s="1" t="s">
        <v>27</v>
      </c>
      <c r="C9615" s="1">
        <v>4.0</v>
      </c>
      <c r="D9615" s="1">
        <v>3.0</v>
      </c>
      <c r="E9615" s="1">
        <v>12.0</v>
      </c>
      <c r="F9615" s="1" t="s">
        <v>39</v>
      </c>
      <c r="H9615" s="2">
        <v>45017.0</v>
      </c>
      <c r="J9615" s="3">
        <f t="shared" si="2"/>
        <v>4</v>
      </c>
      <c r="K9615" s="4">
        <f t="shared" si="3"/>
        <v>3</v>
      </c>
      <c r="L9615" s="4">
        <f t="shared" si="4"/>
        <v>12</v>
      </c>
      <c r="S9615" s="1" t="s">
        <v>9652</v>
      </c>
      <c r="T9615" s="4" t="str">
        <f t="shared" si="5"/>
        <v>Cake</v>
      </c>
      <c r="U9615" s="4" t="str">
        <f t="shared" si="6"/>
        <v>UNKNOWN</v>
      </c>
      <c r="V9615" s="4" t="str">
        <f t="shared" si="7"/>
        <v>Digital Wallet</v>
      </c>
      <c r="W9615" s="4">
        <f t="shared" ref="W9615:Y9615" si="9622">IF(OR(J9615 = "ERROR", J9615 = ""), "UNKNOWN", J9615)</f>
        <v>4</v>
      </c>
      <c r="X9615" s="4">
        <f t="shared" si="9622"/>
        <v>3</v>
      </c>
      <c r="Y9615" s="4">
        <f t="shared" si="9622"/>
        <v>12</v>
      </c>
      <c r="Z9615" s="5">
        <f t="shared" si="9"/>
        <v>45017</v>
      </c>
    </row>
    <row r="9616">
      <c r="A9616" s="1" t="s">
        <v>9653</v>
      </c>
      <c r="B9616" s="1" t="s">
        <v>27</v>
      </c>
      <c r="C9616" s="1">
        <v>4.0</v>
      </c>
      <c r="D9616" s="1">
        <v>3.0</v>
      </c>
      <c r="E9616" s="1">
        <v>12.0</v>
      </c>
      <c r="F9616" s="1" t="s">
        <v>23</v>
      </c>
      <c r="G9616" s="1" t="s">
        <v>24</v>
      </c>
      <c r="H9616" s="2">
        <v>44963.0</v>
      </c>
      <c r="J9616" s="3">
        <f t="shared" si="2"/>
        <v>4</v>
      </c>
      <c r="K9616" s="4">
        <f t="shared" si="3"/>
        <v>3</v>
      </c>
      <c r="L9616" s="4">
        <f t="shared" si="4"/>
        <v>12</v>
      </c>
      <c r="S9616" s="1" t="s">
        <v>9653</v>
      </c>
      <c r="T9616" s="4" t="str">
        <f t="shared" si="5"/>
        <v>Cake</v>
      </c>
      <c r="U9616" s="4" t="str">
        <f t="shared" si="6"/>
        <v>Takeaway</v>
      </c>
      <c r="V9616" s="4" t="str">
        <f t="shared" si="7"/>
        <v>Credit Card</v>
      </c>
      <c r="W9616" s="4">
        <f t="shared" ref="W9616:Y9616" si="9623">IF(OR(J9616 = "ERROR", J9616 = ""), "UNKNOWN", J9616)</f>
        <v>4</v>
      </c>
      <c r="X9616" s="4">
        <f t="shared" si="9623"/>
        <v>3</v>
      </c>
      <c r="Y9616" s="4">
        <f t="shared" si="9623"/>
        <v>12</v>
      </c>
      <c r="Z9616" s="5">
        <f t="shared" si="9"/>
        <v>44963</v>
      </c>
    </row>
    <row r="9617">
      <c r="A9617" s="1" t="s">
        <v>9654</v>
      </c>
      <c r="B9617" s="1" t="s">
        <v>32</v>
      </c>
      <c r="C9617" s="1">
        <v>4.0</v>
      </c>
      <c r="D9617" s="1">
        <v>1.0</v>
      </c>
      <c r="E9617" s="1" t="s">
        <v>25</v>
      </c>
      <c r="F9617" s="1" t="s">
        <v>23</v>
      </c>
      <c r="G9617" s="1" t="s">
        <v>29</v>
      </c>
      <c r="H9617" s="6">
        <v>45220.0</v>
      </c>
      <c r="J9617" s="3">
        <f t="shared" si="2"/>
        <v>4</v>
      </c>
      <c r="K9617" s="4">
        <f t="shared" si="3"/>
        <v>1</v>
      </c>
      <c r="L9617" s="4">
        <f t="shared" si="4"/>
        <v>4</v>
      </c>
      <c r="S9617" s="1" t="s">
        <v>9654</v>
      </c>
      <c r="T9617" s="4" t="str">
        <f t="shared" si="5"/>
        <v>Cookie</v>
      </c>
      <c r="U9617" s="4" t="str">
        <f t="shared" si="6"/>
        <v>In-store</v>
      </c>
      <c r="V9617" s="4" t="str">
        <f t="shared" si="7"/>
        <v>Credit Card</v>
      </c>
      <c r="W9617" s="4">
        <f t="shared" ref="W9617:Y9617" si="9624">IF(OR(J9617 = "ERROR", J9617 = ""), "UNKNOWN", J9617)</f>
        <v>4</v>
      </c>
      <c r="X9617" s="4">
        <f t="shared" si="9624"/>
        <v>1</v>
      </c>
      <c r="Y9617" s="4">
        <f t="shared" si="9624"/>
        <v>4</v>
      </c>
      <c r="Z9617" s="7">
        <f t="shared" si="9"/>
        <v>45220</v>
      </c>
    </row>
    <row r="9618">
      <c r="A9618" s="1" t="s">
        <v>9655</v>
      </c>
      <c r="B9618" s="1" t="s">
        <v>25</v>
      </c>
      <c r="C9618" s="1">
        <v>5.0</v>
      </c>
      <c r="D9618" s="1">
        <v>3.0</v>
      </c>
      <c r="E9618" s="1">
        <v>15.0</v>
      </c>
      <c r="F9618" s="1" t="s">
        <v>28</v>
      </c>
      <c r="G9618" s="1" t="s">
        <v>29</v>
      </c>
      <c r="H9618" s="2">
        <v>45062.0</v>
      </c>
      <c r="J9618" s="3">
        <f t="shared" si="2"/>
        <v>5</v>
      </c>
      <c r="K9618" s="4">
        <f t="shared" si="3"/>
        <v>3</v>
      </c>
      <c r="L9618" s="4">
        <f t="shared" si="4"/>
        <v>15</v>
      </c>
      <c r="S9618" s="1" t="s">
        <v>9655</v>
      </c>
      <c r="T9618" s="4" t="str">
        <f t="shared" si="5"/>
        <v>UNKNOWN</v>
      </c>
      <c r="U9618" s="4" t="str">
        <f t="shared" si="6"/>
        <v>In-store</v>
      </c>
      <c r="V9618" s="4" t="str">
        <f t="shared" si="7"/>
        <v>Cash</v>
      </c>
      <c r="W9618" s="4">
        <f t="shared" ref="W9618:Y9618" si="9625">IF(OR(J9618 = "ERROR", J9618 = ""), "UNKNOWN", J9618)</f>
        <v>5</v>
      </c>
      <c r="X9618" s="4">
        <f t="shared" si="9625"/>
        <v>3</v>
      </c>
      <c r="Y9618" s="4">
        <f t="shared" si="9625"/>
        <v>15</v>
      </c>
      <c r="Z9618" s="5">
        <f t="shared" si="9"/>
        <v>45062</v>
      </c>
    </row>
    <row r="9619">
      <c r="A9619" s="1" t="s">
        <v>9656</v>
      </c>
      <c r="B9619" s="1" t="s">
        <v>36</v>
      </c>
      <c r="C9619" s="1">
        <v>2.0</v>
      </c>
      <c r="D9619" s="1">
        <v>5.0</v>
      </c>
      <c r="E9619" s="1">
        <v>10.0</v>
      </c>
      <c r="F9619" s="1" t="s">
        <v>39</v>
      </c>
      <c r="G9619" s="1" t="s">
        <v>24</v>
      </c>
      <c r="H9619" s="2">
        <v>45101.0</v>
      </c>
      <c r="J9619" s="3">
        <f t="shared" si="2"/>
        <v>2</v>
      </c>
      <c r="K9619" s="4">
        <f t="shared" si="3"/>
        <v>5</v>
      </c>
      <c r="L9619" s="4">
        <f t="shared" si="4"/>
        <v>10</v>
      </c>
      <c r="S9619" s="1" t="s">
        <v>9656</v>
      </c>
      <c r="T9619" s="4" t="str">
        <f t="shared" si="5"/>
        <v>Salad</v>
      </c>
      <c r="U9619" s="4" t="str">
        <f t="shared" si="6"/>
        <v>Takeaway</v>
      </c>
      <c r="V9619" s="4" t="str">
        <f t="shared" si="7"/>
        <v>Digital Wallet</v>
      </c>
      <c r="W9619" s="4">
        <f t="shared" ref="W9619:Y9619" si="9626">IF(OR(J9619 = "ERROR", J9619 = ""), "UNKNOWN", J9619)</f>
        <v>2</v>
      </c>
      <c r="X9619" s="4">
        <f t="shared" si="9626"/>
        <v>5</v>
      </c>
      <c r="Y9619" s="4">
        <f t="shared" si="9626"/>
        <v>10</v>
      </c>
      <c r="Z9619" s="5">
        <f t="shared" si="9"/>
        <v>45101</v>
      </c>
    </row>
    <row r="9620">
      <c r="A9620" s="1" t="s">
        <v>9657</v>
      </c>
      <c r="B9620" s="1" t="s">
        <v>36</v>
      </c>
      <c r="C9620" s="1">
        <v>1.0</v>
      </c>
      <c r="D9620" s="1">
        <v>5.0</v>
      </c>
      <c r="E9620" s="1">
        <v>5.0</v>
      </c>
      <c r="F9620" s="1" t="s">
        <v>25</v>
      </c>
      <c r="H9620" s="2">
        <v>45208.0</v>
      </c>
      <c r="J9620" s="3">
        <f t="shared" si="2"/>
        <v>1</v>
      </c>
      <c r="K9620" s="4">
        <f t="shared" si="3"/>
        <v>5</v>
      </c>
      <c r="L9620" s="4">
        <f t="shared" si="4"/>
        <v>5</v>
      </c>
      <c r="S9620" s="1" t="s">
        <v>9657</v>
      </c>
      <c r="T9620" s="4" t="str">
        <f t="shared" si="5"/>
        <v>Salad</v>
      </c>
      <c r="U9620" s="4" t="str">
        <f t="shared" si="6"/>
        <v>UNKNOWN</v>
      </c>
      <c r="V9620" s="4" t="str">
        <f t="shared" si="7"/>
        <v>UNKNOWN</v>
      </c>
      <c r="W9620" s="4">
        <f t="shared" ref="W9620:Y9620" si="9627">IF(OR(J9620 = "ERROR", J9620 = ""), "UNKNOWN", J9620)</f>
        <v>1</v>
      </c>
      <c r="X9620" s="4">
        <f t="shared" si="9627"/>
        <v>5</v>
      </c>
      <c r="Y9620" s="4">
        <f t="shared" si="9627"/>
        <v>5</v>
      </c>
      <c r="Z9620" s="5">
        <f t="shared" si="9"/>
        <v>45208</v>
      </c>
    </row>
    <row r="9621">
      <c r="A9621" s="1" t="s">
        <v>9658</v>
      </c>
      <c r="B9621" s="1" t="s">
        <v>41</v>
      </c>
      <c r="C9621" s="1">
        <v>3.0</v>
      </c>
      <c r="D9621" s="1">
        <v>4.0</v>
      </c>
      <c r="E9621" s="1">
        <v>12.0</v>
      </c>
      <c r="F9621" s="1" t="s">
        <v>23</v>
      </c>
      <c r="H9621" s="2">
        <v>44975.0</v>
      </c>
      <c r="J9621" s="3">
        <f t="shared" si="2"/>
        <v>3</v>
      </c>
      <c r="K9621" s="4">
        <f t="shared" si="3"/>
        <v>4</v>
      </c>
      <c r="L9621" s="4">
        <f t="shared" si="4"/>
        <v>12</v>
      </c>
      <c r="S9621" s="1" t="s">
        <v>9658</v>
      </c>
      <c r="T9621" s="4" t="str">
        <f t="shared" si="5"/>
        <v>Smoothie</v>
      </c>
      <c r="U9621" s="4" t="str">
        <f t="shared" si="6"/>
        <v>UNKNOWN</v>
      </c>
      <c r="V9621" s="4" t="str">
        <f t="shared" si="7"/>
        <v>Credit Card</v>
      </c>
      <c r="W9621" s="4">
        <f t="shared" ref="W9621:Y9621" si="9628">IF(OR(J9621 = "ERROR", J9621 = ""), "UNKNOWN", J9621)</f>
        <v>3</v>
      </c>
      <c r="X9621" s="4">
        <f t="shared" si="9628"/>
        <v>4</v>
      </c>
      <c r="Y9621" s="4">
        <f t="shared" si="9628"/>
        <v>12</v>
      </c>
      <c r="Z9621" s="5">
        <f t="shared" si="9"/>
        <v>44975</v>
      </c>
    </row>
    <row r="9622">
      <c r="A9622" s="1" t="s">
        <v>9659</v>
      </c>
      <c r="C9622" s="1">
        <v>3.0</v>
      </c>
      <c r="D9622" s="1">
        <v>5.0</v>
      </c>
      <c r="E9622" s="1">
        <v>15.0</v>
      </c>
      <c r="F9622" s="1" t="s">
        <v>28</v>
      </c>
      <c r="G9622" s="1" t="s">
        <v>29</v>
      </c>
      <c r="H9622" s="2">
        <v>45075.0</v>
      </c>
      <c r="J9622" s="3">
        <f t="shared" si="2"/>
        <v>3</v>
      </c>
      <c r="K9622" s="4">
        <f t="shared" si="3"/>
        <v>5</v>
      </c>
      <c r="L9622" s="4">
        <f t="shared" si="4"/>
        <v>15</v>
      </c>
      <c r="S9622" s="1" t="s">
        <v>9659</v>
      </c>
      <c r="T9622" s="4" t="str">
        <f t="shared" si="5"/>
        <v>UNKNOWN</v>
      </c>
      <c r="U9622" s="4" t="str">
        <f t="shared" si="6"/>
        <v>In-store</v>
      </c>
      <c r="V9622" s="4" t="str">
        <f t="shared" si="7"/>
        <v>Cash</v>
      </c>
      <c r="W9622" s="4">
        <f t="shared" ref="W9622:Y9622" si="9629">IF(OR(J9622 = "ERROR", J9622 = ""), "UNKNOWN", J9622)</f>
        <v>3</v>
      </c>
      <c r="X9622" s="4">
        <f t="shared" si="9629"/>
        <v>5</v>
      </c>
      <c r="Y9622" s="4">
        <f t="shared" si="9629"/>
        <v>15</v>
      </c>
      <c r="Z9622" s="5">
        <f t="shared" si="9"/>
        <v>45075</v>
      </c>
    </row>
    <row r="9623">
      <c r="A9623" s="1" t="s">
        <v>9660</v>
      </c>
      <c r="B9623" s="1" t="s">
        <v>55</v>
      </c>
      <c r="C9623" s="1" t="s">
        <v>30</v>
      </c>
      <c r="D9623" s="1">
        <v>3.0</v>
      </c>
      <c r="E9623" s="1">
        <v>6.0</v>
      </c>
      <c r="G9623" s="1" t="s">
        <v>24</v>
      </c>
      <c r="H9623" s="2">
        <v>45170.0</v>
      </c>
      <c r="J9623" s="3">
        <f t="shared" si="2"/>
        <v>2</v>
      </c>
      <c r="K9623" s="4">
        <f t="shared" si="3"/>
        <v>3</v>
      </c>
      <c r="L9623" s="4">
        <f t="shared" si="4"/>
        <v>6</v>
      </c>
      <c r="S9623" s="1" t="s">
        <v>9660</v>
      </c>
      <c r="T9623" s="4" t="str">
        <f t="shared" si="5"/>
        <v>Juice</v>
      </c>
      <c r="U9623" s="4" t="str">
        <f t="shared" si="6"/>
        <v>Takeaway</v>
      </c>
      <c r="V9623" s="4" t="str">
        <f t="shared" si="7"/>
        <v>UNKNOWN</v>
      </c>
      <c r="W9623" s="4">
        <f t="shared" ref="W9623:Y9623" si="9630">IF(OR(J9623 = "ERROR", J9623 = ""), "UNKNOWN", J9623)</f>
        <v>2</v>
      </c>
      <c r="X9623" s="4">
        <f t="shared" si="9630"/>
        <v>3</v>
      </c>
      <c r="Y9623" s="4">
        <f t="shared" si="9630"/>
        <v>6</v>
      </c>
      <c r="Z9623" s="5">
        <f t="shared" si="9"/>
        <v>45170</v>
      </c>
    </row>
    <row r="9624">
      <c r="A9624" s="1" t="s">
        <v>9661</v>
      </c>
      <c r="B9624" s="1" t="s">
        <v>44</v>
      </c>
      <c r="C9624" s="1">
        <v>3.0</v>
      </c>
      <c r="D9624" s="1">
        <v>4.0</v>
      </c>
      <c r="E9624" s="1">
        <v>12.0</v>
      </c>
      <c r="F9624" s="1" t="s">
        <v>28</v>
      </c>
      <c r="G9624" s="1" t="s">
        <v>29</v>
      </c>
      <c r="H9624" s="2">
        <v>44978.0</v>
      </c>
      <c r="J9624" s="3">
        <f t="shared" si="2"/>
        <v>3</v>
      </c>
      <c r="K9624" s="4">
        <f t="shared" si="3"/>
        <v>4</v>
      </c>
      <c r="L9624" s="4">
        <f t="shared" si="4"/>
        <v>12</v>
      </c>
      <c r="S9624" s="1" t="s">
        <v>9661</v>
      </c>
      <c r="T9624" s="4" t="str">
        <f t="shared" si="5"/>
        <v>Sandwich</v>
      </c>
      <c r="U9624" s="4" t="str">
        <f t="shared" si="6"/>
        <v>In-store</v>
      </c>
      <c r="V9624" s="4" t="str">
        <f t="shared" si="7"/>
        <v>Cash</v>
      </c>
      <c r="W9624" s="4">
        <f t="shared" ref="W9624:Y9624" si="9631">IF(OR(J9624 = "ERROR", J9624 = ""), "UNKNOWN", J9624)</f>
        <v>3</v>
      </c>
      <c r="X9624" s="4">
        <f t="shared" si="9631"/>
        <v>4</v>
      </c>
      <c r="Y9624" s="4">
        <f t="shared" si="9631"/>
        <v>12</v>
      </c>
      <c r="Z9624" s="5">
        <f t="shared" si="9"/>
        <v>44978</v>
      </c>
    </row>
    <row r="9625">
      <c r="A9625" s="1" t="s">
        <v>9662</v>
      </c>
      <c r="B9625" s="1" t="s">
        <v>81</v>
      </c>
      <c r="C9625" s="1" t="s">
        <v>25</v>
      </c>
      <c r="D9625" s="1">
        <v>1.5</v>
      </c>
      <c r="E9625" s="1">
        <v>7.5</v>
      </c>
      <c r="G9625" s="1" t="s">
        <v>24</v>
      </c>
      <c r="H9625" s="2">
        <v>45140.0</v>
      </c>
      <c r="J9625" s="3">
        <f t="shared" si="2"/>
        <v>5</v>
      </c>
      <c r="K9625" s="4">
        <f t="shared" si="3"/>
        <v>1.5</v>
      </c>
      <c r="L9625" s="4">
        <f t="shared" si="4"/>
        <v>7.5</v>
      </c>
      <c r="S9625" s="1" t="s">
        <v>9662</v>
      </c>
      <c r="T9625" s="4" t="str">
        <f t="shared" si="5"/>
        <v>Tea</v>
      </c>
      <c r="U9625" s="4" t="str">
        <f t="shared" si="6"/>
        <v>Takeaway</v>
      </c>
      <c r="V9625" s="4" t="str">
        <f t="shared" si="7"/>
        <v>UNKNOWN</v>
      </c>
      <c r="W9625" s="4">
        <f t="shared" ref="W9625:Y9625" si="9632">IF(OR(J9625 = "ERROR", J9625 = ""), "UNKNOWN", J9625)</f>
        <v>5</v>
      </c>
      <c r="X9625" s="4">
        <f t="shared" si="9632"/>
        <v>1.5</v>
      </c>
      <c r="Y9625" s="4">
        <f t="shared" si="9632"/>
        <v>7.5</v>
      </c>
      <c r="Z9625" s="5">
        <f t="shared" si="9"/>
        <v>45140</v>
      </c>
    </row>
    <row r="9626">
      <c r="A9626" s="1" t="s">
        <v>9663</v>
      </c>
      <c r="B9626" s="1" t="s">
        <v>44</v>
      </c>
      <c r="C9626" s="1">
        <v>4.0</v>
      </c>
      <c r="D9626" s="1">
        <v>4.0</v>
      </c>
      <c r="E9626" s="1">
        <v>16.0</v>
      </c>
      <c r="G9626" s="1" t="s">
        <v>24</v>
      </c>
      <c r="H9626" s="2">
        <v>44965.0</v>
      </c>
      <c r="J9626" s="3">
        <f t="shared" si="2"/>
        <v>4</v>
      </c>
      <c r="K9626" s="4">
        <f t="shared" si="3"/>
        <v>4</v>
      </c>
      <c r="L9626" s="4">
        <f t="shared" si="4"/>
        <v>16</v>
      </c>
      <c r="S9626" s="1" t="s">
        <v>9663</v>
      </c>
      <c r="T9626" s="4" t="str">
        <f t="shared" si="5"/>
        <v>Sandwich</v>
      </c>
      <c r="U9626" s="4" t="str">
        <f t="shared" si="6"/>
        <v>Takeaway</v>
      </c>
      <c r="V9626" s="4" t="str">
        <f t="shared" si="7"/>
        <v>UNKNOWN</v>
      </c>
      <c r="W9626" s="4">
        <f t="shared" ref="W9626:Y9626" si="9633">IF(OR(J9626 = "ERROR", J9626 = ""), "UNKNOWN", J9626)</f>
        <v>4</v>
      </c>
      <c r="X9626" s="4">
        <f t="shared" si="9633"/>
        <v>4</v>
      </c>
      <c r="Y9626" s="4">
        <f t="shared" si="9633"/>
        <v>16</v>
      </c>
      <c r="Z9626" s="5">
        <f t="shared" si="9"/>
        <v>44965</v>
      </c>
    </row>
    <row r="9627">
      <c r="A9627" s="1" t="s">
        <v>9664</v>
      </c>
      <c r="B9627" s="1" t="s">
        <v>41</v>
      </c>
      <c r="C9627" s="1">
        <v>1.0</v>
      </c>
      <c r="D9627" s="1">
        <v>4.0</v>
      </c>
      <c r="E9627" s="1">
        <v>4.0</v>
      </c>
      <c r="F9627" s="1" t="s">
        <v>23</v>
      </c>
      <c r="G9627" s="1" t="s">
        <v>24</v>
      </c>
      <c r="H9627" s="2">
        <v>45145.0</v>
      </c>
      <c r="J9627" s="3">
        <f t="shared" si="2"/>
        <v>1</v>
      </c>
      <c r="K9627" s="4">
        <f t="shared" si="3"/>
        <v>4</v>
      </c>
      <c r="L9627" s="4">
        <f t="shared" si="4"/>
        <v>4</v>
      </c>
      <c r="S9627" s="1" t="s">
        <v>9664</v>
      </c>
      <c r="T9627" s="4" t="str">
        <f t="shared" si="5"/>
        <v>Smoothie</v>
      </c>
      <c r="U9627" s="4" t="str">
        <f t="shared" si="6"/>
        <v>Takeaway</v>
      </c>
      <c r="V9627" s="4" t="str">
        <f t="shared" si="7"/>
        <v>Credit Card</v>
      </c>
      <c r="W9627" s="4">
        <f t="shared" ref="W9627:Y9627" si="9634">IF(OR(J9627 = "ERROR", J9627 = ""), "UNKNOWN", J9627)</f>
        <v>1</v>
      </c>
      <c r="X9627" s="4">
        <f t="shared" si="9634"/>
        <v>4</v>
      </c>
      <c r="Y9627" s="4">
        <f t="shared" si="9634"/>
        <v>4</v>
      </c>
      <c r="Z9627" s="5">
        <f t="shared" si="9"/>
        <v>45145</v>
      </c>
    </row>
    <row r="9628">
      <c r="A9628" s="1" t="s">
        <v>9665</v>
      </c>
      <c r="B9628" s="1" t="s">
        <v>41</v>
      </c>
      <c r="C9628" s="1">
        <v>3.0</v>
      </c>
      <c r="D9628" s="1">
        <v>4.0</v>
      </c>
      <c r="E9628" s="1">
        <v>12.0</v>
      </c>
      <c r="F9628" s="1" t="s">
        <v>39</v>
      </c>
      <c r="G9628" s="1" t="s">
        <v>24</v>
      </c>
      <c r="H9628" s="2">
        <v>45090.0</v>
      </c>
      <c r="J9628" s="3">
        <f t="shared" si="2"/>
        <v>3</v>
      </c>
      <c r="K9628" s="4">
        <f t="shared" si="3"/>
        <v>4</v>
      </c>
      <c r="L9628" s="4">
        <f t="shared" si="4"/>
        <v>12</v>
      </c>
      <c r="S9628" s="1" t="s">
        <v>9665</v>
      </c>
      <c r="T9628" s="4" t="str">
        <f t="shared" si="5"/>
        <v>Smoothie</v>
      </c>
      <c r="U9628" s="4" t="str">
        <f t="shared" si="6"/>
        <v>Takeaway</v>
      </c>
      <c r="V9628" s="4" t="str">
        <f t="shared" si="7"/>
        <v>Digital Wallet</v>
      </c>
      <c r="W9628" s="4">
        <f t="shared" ref="W9628:Y9628" si="9635">IF(OR(J9628 = "ERROR", J9628 = ""), "UNKNOWN", J9628)</f>
        <v>3</v>
      </c>
      <c r="X9628" s="4">
        <f t="shared" si="9635"/>
        <v>4</v>
      </c>
      <c r="Y9628" s="4">
        <f t="shared" si="9635"/>
        <v>12</v>
      </c>
      <c r="Z9628" s="5">
        <f t="shared" si="9"/>
        <v>45090</v>
      </c>
    </row>
    <row r="9629">
      <c r="A9629" s="1" t="s">
        <v>9666</v>
      </c>
      <c r="B9629" s="1" t="s">
        <v>36</v>
      </c>
      <c r="C9629" s="1">
        <v>1.0</v>
      </c>
      <c r="D9629" s="1">
        <v>5.0</v>
      </c>
      <c r="E9629" s="1">
        <v>5.0</v>
      </c>
      <c r="F9629" s="1" t="s">
        <v>23</v>
      </c>
      <c r="G9629" s="1" t="s">
        <v>29</v>
      </c>
      <c r="H9629" s="6">
        <v>45276.0</v>
      </c>
      <c r="J9629" s="3">
        <f t="shared" si="2"/>
        <v>1</v>
      </c>
      <c r="K9629" s="4">
        <f t="shared" si="3"/>
        <v>5</v>
      </c>
      <c r="L9629" s="4">
        <f t="shared" si="4"/>
        <v>5</v>
      </c>
      <c r="S9629" s="1" t="s">
        <v>9666</v>
      </c>
      <c r="T9629" s="4" t="str">
        <f t="shared" si="5"/>
        <v>Salad</v>
      </c>
      <c r="U9629" s="4" t="str">
        <f t="shared" si="6"/>
        <v>In-store</v>
      </c>
      <c r="V9629" s="4" t="str">
        <f t="shared" si="7"/>
        <v>Credit Card</v>
      </c>
      <c r="W9629" s="4">
        <f t="shared" ref="W9629:Y9629" si="9636">IF(OR(J9629 = "ERROR", J9629 = ""), "UNKNOWN", J9629)</f>
        <v>1</v>
      </c>
      <c r="X9629" s="4">
        <f t="shared" si="9636"/>
        <v>5</v>
      </c>
      <c r="Y9629" s="4">
        <f t="shared" si="9636"/>
        <v>5</v>
      </c>
      <c r="Z9629" s="7">
        <f t="shared" si="9"/>
        <v>45276</v>
      </c>
    </row>
    <row r="9630">
      <c r="A9630" s="1" t="s">
        <v>9667</v>
      </c>
      <c r="B9630" s="1" t="s">
        <v>32</v>
      </c>
      <c r="C9630" s="1">
        <v>2.0</v>
      </c>
      <c r="D9630" s="1">
        <v>1.0</v>
      </c>
      <c r="E9630" s="1">
        <v>2.0</v>
      </c>
      <c r="F9630" s="1" t="s">
        <v>39</v>
      </c>
      <c r="G9630" s="1" t="s">
        <v>29</v>
      </c>
      <c r="H9630" s="2">
        <v>45186.0</v>
      </c>
      <c r="J9630" s="3">
        <f t="shared" si="2"/>
        <v>2</v>
      </c>
      <c r="K9630" s="4">
        <f t="shared" si="3"/>
        <v>1</v>
      </c>
      <c r="L9630" s="4">
        <f t="shared" si="4"/>
        <v>2</v>
      </c>
      <c r="S9630" s="1" t="s">
        <v>9667</v>
      </c>
      <c r="T9630" s="4" t="str">
        <f t="shared" si="5"/>
        <v>Cookie</v>
      </c>
      <c r="U9630" s="4" t="str">
        <f t="shared" si="6"/>
        <v>In-store</v>
      </c>
      <c r="V9630" s="4" t="str">
        <f t="shared" si="7"/>
        <v>Digital Wallet</v>
      </c>
      <c r="W9630" s="4">
        <f t="shared" ref="W9630:Y9630" si="9637">IF(OR(J9630 = "ERROR", J9630 = ""), "UNKNOWN", J9630)</f>
        <v>2</v>
      </c>
      <c r="X9630" s="4">
        <f t="shared" si="9637"/>
        <v>1</v>
      </c>
      <c r="Y9630" s="4">
        <f t="shared" si="9637"/>
        <v>2</v>
      </c>
      <c r="Z9630" s="5">
        <f t="shared" si="9"/>
        <v>45186</v>
      </c>
    </row>
    <row r="9631">
      <c r="A9631" s="1" t="s">
        <v>9668</v>
      </c>
      <c r="B9631" s="1" t="s">
        <v>44</v>
      </c>
      <c r="C9631" s="1">
        <v>3.0</v>
      </c>
      <c r="D9631" s="1">
        <v>4.0</v>
      </c>
      <c r="E9631" s="1">
        <v>12.0</v>
      </c>
      <c r="G9631" s="1" t="s">
        <v>24</v>
      </c>
      <c r="H9631" s="2">
        <v>45132.0</v>
      </c>
      <c r="J9631" s="3">
        <f t="shared" si="2"/>
        <v>3</v>
      </c>
      <c r="K9631" s="4">
        <f t="shared" si="3"/>
        <v>4</v>
      </c>
      <c r="L9631" s="4">
        <f t="shared" si="4"/>
        <v>12</v>
      </c>
      <c r="S9631" s="1" t="s">
        <v>9668</v>
      </c>
      <c r="T9631" s="4" t="str">
        <f t="shared" si="5"/>
        <v>Sandwich</v>
      </c>
      <c r="U9631" s="4" t="str">
        <f t="shared" si="6"/>
        <v>Takeaway</v>
      </c>
      <c r="V9631" s="4" t="str">
        <f t="shared" si="7"/>
        <v>UNKNOWN</v>
      </c>
      <c r="W9631" s="4">
        <f t="shared" ref="W9631:Y9631" si="9638">IF(OR(J9631 = "ERROR", J9631 = ""), "UNKNOWN", J9631)</f>
        <v>3</v>
      </c>
      <c r="X9631" s="4">
        <f t="shared" si="9638"/>
        <v>4</v>
      </c>
      <c r="Y9631" s="4">
        <f t="shared" si="9638"/>
        <v>12</v>
      </c>
      <c r="Z9631" s="5">
        <f t="shared" si="9"/>
        <v>45132</v>
      </c>
    </row>
    <row r="9632">
      <c r="A9632" s="1" t="s">
        <v>9669</v>
      </c>
      <c r="B9632" s="1" t="s">
        <v>27</v>
      </c>
      <c r="C9632" s="1">
        <v>5.0</v>
      </c>
      <c r="D9632" s="1">
        <v>3.0</v>
      </c>
      <c r="E9632" s="1">
        <v>15.0</v>
      </c>
      <c r="G9632" s="1" t="s">
        <v>24</v>
      </c>
      <c r="H9632" s="2">
        <v>44958.0</v>
      </c>
      <c r="J9632" s="3">
        <f t="shared" si="2"/>
        <v>5</v>
      </c>
      <c r="K9632" s="4">
        <f t="shared" si="3"/>
        <v>3</v>
      </c>
      <c r="L9632" s="4">
        <f t="shared" si="4"/>
        <v>15</v>
      </c>
      <c r="S9632" s="1" t="s">
        <v>9669</v>
      </c>
      <c r="T9632" s="4" t="str">
        <f t="shared" si="5"/>
        <v>Cake</v>
      </c>
      <c r="U9632" s="4" t="str">
        <f t="shared" si="6"/>
        <v>Takeaway</v>
      </c>
      <c r="V9632" s="4" t="str">
        <f t="shared" si="7"/>
        <v>UNKNOWN</v>
      </c>
      <c r="W9632" s="4">
        <f t="shared" ref="W9632:Y9632" si="9639">IF(OR(J9632 = "ERROR", J9632 = ""), "UNKNOWN", J9632)</f>
        <v>5</v>
      </c>
      <c r="X9632" s="4">
        <f t="shared" si="9639"/>
        <v>3</v>
      </c>
      <c r="Y9632" s="4">
        <f t="shared" si="9639"/>
        <v>15</v>
      </c>
      <c r="Z9632" s="5">
        <f t="shared" si="9"/>
        <v>44958</v>
      </c>
    </row>
    <row r="9633">
      <c r="A9633" s="1" t="s">
        <v>9670</v>
      </c>
      <c r="B9633" s="1" t="s">
        <v>27</v>
      </c>
      <c r="C9633" s="1">
        <v>2.0</v>
      </c>
      <c r="D9633" s="1">
        <v>3.0</v>
      </c>
      <c r="E9633" s="1">
        <v>6.0</v>
      </c>
      <c r="F9633" s="1" t="s">
        <v>28</v>
      </c>
      <c r="G9633" s="1" t="s">
        <v>24</v>
      </c>
      <c r="H9633" s="2">
        <v>45141.0</v>
      </c>
      <c r="J9633" s="3">
        <f t="shared" si="2"/>
        <v>2</v>
      </c>
      <c r="K9633" s="4">
        <f t="shared" si="3"/>
        <v>3</v>
      </c>
      <c r="L9633" s="4">
        <f t="shared" si="4"/>
        <v>6</v>
      </c>
      <c r="S9633" s="1" t="s">
        <v>9670</v>
      </c>
      <c r="T9633" s="4" t="str">
        <f t="shared" si="5"/>
        <v>Cake</v>
      </c>
      <c r="U9633" s="4" t="str">
        <f t="shared" si="6"/>
        <v>Takeaway</v>
      </c>
      <c r="V9633" s="4" t="str">
        <f t="shared" si="7"/>
        <v>Cash</v>
      </c>
      <c r="W9633" s="4">
        <f t="shared" ref="W9633:Y9633" si="9640">IF(OR(J9633 = "ERROR", J9633 = ""), "UNKNOWN", J9633)</f>
        <v>2</v>
      </c>
      <c r="X9633" s="4">
        <f t="shared" si="9640"/>
        <v>3</v>
      </c>
      <c r="Y9633" s="4">
        <f t="shared" si="9640"/>
        <v>6</v>
      </c>
      <c r="Z9633" s="5">
        <f t="shared" si="9"/>
        <v>45141</v>
      </c>
    </row>
    <row r="9634">
      <c r="A9634" s="1" t="s">
        <v>9671</v>
      </c>
      <c r="B9634" s="1" t="s">
        <v>27</v>
      </c>
      <c r="C9634" s="1">
        <v>1.0</v>
      </c>
      <c r="D9634" s="1">
        <v>3.0</v>
      </c>
      <c r="E9634" s="1">
        <v>3.0</v>
      </c>
      <c r="F9634" s="1" t="s">
        <v>23</v>
      </c>
      <c r="G9634" s="1" t="s">
        <v>24</v>
      </c>
      <c r="H9634" s="2">
        <v>45007.0</v>
      </c>
      <c r="J9634" s="3">
        <f t="shared" si="2"/>
        <v>1</v>
      </c>
      <c r="K9634" s="4">
        <f t="shared" si="3"/>
        <v>3</v>
      </c>
      <c r="L9634" s="4">
        <f t="shared" si="4"/>
        <v>3</v>
      </c>
      <c r="S9634" s="1" t="s">
        <v>9671</v>
      </c>
      <c r="T9634" s="4" t="str">
        <f t="shared" si="5"/>
        <v>Cake</v>
      </c>
      <c r="U9634" s="4" t="str">
        <f t="shared" si="6"/>
        <v>Takeaway</v>
      </c>
      <c r="V9634" s="4" t="str">
        <f t="shared" si="7"/>
        <v>Credit Card</v>
      </c>
      <c r="W9634" s="4">
        <f t="shared" ref="W9634:Y9634" si="9641">IF(OR(J9634 = "ERROR", J9634 = ""), "UNKNOWN", J9634)</f>
        <v>1</v>
      </c>
      <c r="X9634" s="4">
        <f t="shared" si="9641"/>
        <v>3</v>
      </c>
      <c r="Y9634" s="4">
        <f t="shared" si="9641"/>
        <v>3</v>
      </c>
      <c r="Z9634" s="5">
        <f t="shared" si="9"/>
        <v>45007</v>
      </c>
    </row>
    <row r="9635">
      <c r="A9635" s="1" t="s">
        <v>9672</v>
      </c>
      <c r="B9635" s="1" t="s">
        <v>55</v>
      </c>
      <c r="C9635" s="1">
        <v>3.0</v>
      </c>
      <c r="D9635" s="1">
        <v>3.0</v>
      </c>
      <c r="E9635" s="1">
        <v>9.0</v>
      </c>
      <c r="F9635" s="1" t="s">
        <v>28</v>
      </c>
      <c r="G9635" s="1" t="s">
        <v>29</v>
      </c>
      <c r="H9635" s="2">
        <v>45041.0</v>
      </c>
      <c r="J9635" s="3">
        <f t="shared" si="2"/>
        <v>3</v>
      </c>
      <c r="K9635" s="4">
        <f t="shared" si="3"/>
        <v>3</v>
      </c>
      <c r="L9635" s="4">
        <f t="shared" si="4"/>
        <v>9</v>
      </c>
      <c r="S9635" s="1" t="s">
        <v>9672</v>
      </c>
      <c r="T9635" s="4" t="str">
        <f t="shared" si="5"/>
        <v>Juice</v>
      </c>
      <c r="U9635" s="4" t="str">
        <f t="shared" si="6"/>
        <v>In-store</v>
      </c>
      <c r="V9635" s="4" t="str">
        <f t="shared" si="7"/>
        <v>Cash</v>
      </c>
      <c r="W9635" s="4">
        <f t="shared" ref="W9635:Y9635" si="9642">IF(OR(J9635 = "ERROR", J9635 = ""), "UNKNOWN", J9635)</f>
        <v>3</v>
      </c>
      <c r="X9635" s="4">
        <f t="shared" si="9642"/>
        <v>3</v>
      </c>
      <c r="Y9635" s="4">
        <f t="shared" si="9642"/>
        <v>9</v>
      </c>
      <c r="Z9635" s="5">
        <f t="shared" si="9"/>
        <v>45041</v>
      </c>
    </row>
    <row r="9636">
      <c r="A9636" s="1" t="s">
        <v>9673</v>
      </c>
      <c r="B9636" s="1" t="s">
        <v>27</v>
      </c>
      <c r="D9636" s="1">
        <v>3.0</v>
      </c>
      <c r="E9636" s="1">
        <v>15.0</v>
      </c>
      <c r="F9636" s="1" t="s">
        <v>23</v>
      </c>
      <c r="H9636" s="2">
        <v>45146.0</v>
      </c>
      <c r="J9636" s="3">
        <f t="shared" si="2"/>
        <v>5</v>
      </c>
      <c r="K9636" s="4">
        <f t="shared" si="3"/>
        <v>3</v>
      </c>
      <c r="L9636" s="4">
        <f t="shared" si="4"/>
        <v>15</v>
      </c>
      <c r="S9636" s="1" t="s">
        <v>9673</v>
      </c>
      <c r="T9636" s="4" t="str">
        <f t="shared" si="5"/>
        <v>Cake</v>
      </c>
      <c r="U9636" s="4" t="str">
        <f t="shared" si="6"/>
        <v>UNKNOWN</v>
      </c>
      <c r="V9636" s="4" t="str">
        <f t="shared" si="7"/>
        <v>Credit Card</v>
      </c>
      <c r="W9636" s="4">
        <f t="shared" ref="W9636:Y9636" si="9643">IF(OR(J9636 = "ERROR", J9636 = ""), "UNKNOWN", J9636)</f>
        <v>5</v>
      </c>
      <c r="X9636" s="4">
        <f t="shared" si="9643"/>
        <v>3</v>
      </c>
      <c r="Y9636" s="4">
        <f t="shared" si="9643"/>
        <v>15</v>
      </c>
      <c r="Z9636" s="5">
        <f t="shared" si="9"/>
        <v>45146</v>
      </c>
    </row>
    <row r="9637">
      <c r="A9637" s="1" t="s">
        <v>9674</v>
      </c>
      <c r="B9637" s="1" t="s">
        <v>81</v>
      </c>
      <c r="C9637" s="1">
        <v>5.0</v>
      </c>
      <c r="D9637" s="1">
        <v>1.5</v>
      </c>
      <c r="E9637" s="1">
        <v>7.5</v>
      </c>
      <c r="F9637" s="1" t="s">
        <v>28</v>
      </c>
      <c r="G9637" s="1" t="s">
        <v>25</v>
      </c>
      <c r="H9637" s="2">
        <v>44984.0</v>
      </c>
      <c r="J9637" s="3">
        <f t="shared" si="2"/>
        <v>5</v>
      </c>
      <c r="K9637" s="4">
        <f t="shared" si="3"/>
        <v>1.5</v>
      </c>
      <c r="L9637" s="4">
        <f t="shared" si="4"/>
        <v>7.5</v>
      </c>
      <c r="S9637" s="1" t="s">
        <v>9674</v>
      </c>
      <c r="T9637" s="4" t="str">
        <f t="shared" si="5"/>
        <v>Tea</v>
      </c>
      <c r="U9637" s="4" t="str">
        <f t="shared" si="6"/>
        <v>UNKNOWN</v>
      </c>
      <c r="V9637" s="4" t="str">
        <f t="shared" si="7"/>
        <v>Cash</v>
      </c>
      <c r="W9637" s="4">
        <f t="shared" ref="W9637:Y9637" si="9644">IF(OR(J9637 = "ERROR", J9637 = ""), "UNKNOWN", J9637)</f>
        <v>5</v>
      </c>
      <c r="X9637" s="4">
        <f t="shared" si="9644"/>
        <v>1.5</v>
      </c>
      <c r="Y9637" s="4">
        <f t="shared" si="9644"/>
        <v>7.5</v>
      </c>
      <c r="Z9637" s="5">
        <f t="shared" si="9"/>
        <v>44984</v>
      </c>
    </row>
    <row r="9638">
      <c r="A9638" s="1" t="s">
        <v>9675</v>
      </c>
      <c r="B9638" s="1" t="s">
        <v>22</v>
      </c>
      <c r="C9638" s="1" t="s">
        <v>30</v>
      </c>
      <c r="D9638" s="1">
        <v>2.0</v>
      </c>
      <c r="E9638" s="1">
        <v>4.0</v>
      </c>
      <c r="F9638" s="1" t="s">
        <v>30</v>
      </c>
      <c r="G9638" s="1" t="s">
        <v>24</v>
      </c>
      <c r="H9638" s="2">
        <v>45051.0</v>
      </c>
      <c r="J9638" s="3">
        <f t="shared" si="2"/>
        <v>2</v>
      </c>
      <c r="K9638" s="4">
        <f t="shared" si="3"/>
        <v>2</v>
      </c>
      <c r="L9638" s="4">
        <f t="shared" si="4"/>
        <v>4</v>
      </c>
      <c r="S9638" s="1" t="s">
        <v>9675</v>
      </c>
      <c r="T9638" s="4" t="str">
        <f t="shared" si="5"/>
        <v>Coffee</v>
      </c>
      <c r="U9638" s="4" t="str">
        <f t="shared" si="6"/>
        <v>Takeaway</v>
      </c>
      <c r="V9638" s="4" t="str">
        <f t="shared" si="7"/>
        <v>UNKNOWN</v>
      </c>
      <c r="W9638" s="4">
        <f t="shared" ref="W9638:Y9638" si="9645">IF(OR(J9638 = "ERROR", J9638 = ""), "UNKNOWN", J9638)</f>
        <v>2</v>
      </c>
      <c r="X9638" s="4">
        <f t="shared" si="9645"/>
        <v>2</v>
      </c>
      <c r="Y9638" s="4">
        <f t="shared" si="9645"/>
        <v>4</v>
      </c>
      <c r="Z9638" s="5">
        <f t="shared" si="9"/>
        <v>45051</v>
      </c>
    </row>
    <row r="9639">
      <c r="A9639" s="1" t="s">
        <v>9676</v>
      </c>
      <c r="B9639" s="1" t="s">
        <v>32</v>
      </c>
      <c r="C9639" s="1">
        <v>5.0</v>
      </c>
      <c r="D9639" s="1">
        <v>1.0</v>
      </c>
      <c r="E9639" s="1" t="s">
        <v>25</v>
      </c>
      <c r="G9639" s="1" t="s">
        <v>29</v>
      </c>
      <c r="H9639" s="2">
        <v>45208.0</v>
      </c>
      <c r="J9639" s="3">
        <f t="shared" si="2"/>
        <v>5</v>
      </c>
      <c r="K9639" s="4">
        <f t="shared" si="3"/>
        <v>1</v>
      </c>
      <c r="L9639" s="4">
        <f t="shared" si="4"/>
        <v>5</v>
      </c>
      <c r="S9639" s="1" t="s">
        <v>9676</v>
      </c>
      <c r="T9639" s="4" t="str">
        <f t="shared" si="5"/>
        <v>Cookie</v>
      </c>
      <c r="U9639" s="4" t="str">
        <f t="shared" si="6"/>
        <v>In-store</v>
      </c>
      <c r="V9639" s="4" t="str">
        <f t="shared" si="7"/>
        <v>UNKNOWN</v>
      </c>
      <c r="W9639" s="4">
        <f t="shared" ref="W9639:Y9639" si="9646">IF(OR(J9639 = "ERROR", J9639 = ""), "UNKNOWN", J9639)</f>
        <v>5</v>
      </c>
      <c r="X9639" s="4">
        <f t="shared" si="9646"/>
        <v>1</v>
      </c>
      <c r="Y9639" s="4">
        <f t="shared" si="9646"/>
        <v>5</v>
      </c>
      <c r="Z9639" s="5">
        <f t="shared" si="9"/>
        <v>45208</v>
      </c>
    </row>
    <row r="9640">
      <c r="A9640" s="1" t="s">
        <v>9677</v>
      </c>
      <c r="B9640" s="1" t="s">
        <v>44</v>
      </c>
      <c r="C9640" s="1">
        <v>5.0</v>
      </c>
      <c r="D9640" s="1">
        <v>4.0</v>
      </c>
      <c r="E9640" s="1">
        <v>20.0</v>
      </c>
      <c r="F9640" s="1" t="s">
        <v>23</v>
      </c>
      <c r="H9640" s="2">
        <v>45035.0</v>
      </c>
      <c r="J9640" s="3">
        <f t="shared" si="2"/>
        <v>5</v>
      </c>
      <c r="K9640" s="4">
        <f t="shared" si="3"/>
        <v>4</v>
      </c>
      <c r="L9640" s="4">
        <f t="shared" si="4"/>
        <v>20</v>
      </c>
      <c r="S9640" s="1" t="s">
        <v>9677</v>
      </c>
      <c r="T9640" s="4" t="str">
        <f t="shared" si="5"/>
        <v>Sandwich</v>
      </c>
      <c r="U9640" s="4" t="str">
        <f t="shared" si="6"/>
        <v>UNKNOWN</v>
      </c>
      <c r="V9640" s="4" t="str">
        <f t="shared" si="7"/>
        <v>Credit Card</v>
      </c>
      <c r="W9640" s="4">
        <f t="shared" ref="W9640:Y9640" si="9647">IF(OR(J9640 = "ERROR", J9640 = ""), "UNKNOWN", J9640)</f>
        <v>5</v>
      </c>
      <c r="X9640" s="4">
        <f t="shared" si="9647"/>
        <v>4</v>
      </c>
      <c r="Y9640" s="4">
        <f t="shared" si="9647"/>
        <v>20</v>
      </c>
      <c r="Z9640" s="5">
        <f t="shared" si="9"/>
        <v>45035</v>
      </c>
    </row>
    <row r="9641">
      <c r="A9641" s="1" t="s">
        <v>9678</v>
      </c>
      <c r="B9641" s="1" t="s">
        <v>81</v>
      </c>
      <c r="C9641" s="1">
        <v>3.0</v>
      </c>
      <c r="D9641" s="1">
        <v>1.5</v>
      </c>
      <c r="E9641" s="1">
        <v>4.5</v>
      </c>
      <c r="F9641" s="1" t="s">
        <v>28</v>
      </c>
      <c r="G9641" s="1" t="s">
        <v>29</v>
      </c>
      <c r="H9641" s="2">
        <v>45137.0</v>
      </c>
      <c r="J9641" s="3">
        <f t="shared" si="2"/>
        <v>3</v>
      </c>
      <c r="K9641" s="4">
        <f t="shared" si="3"/>
        <v>1.5</v>
      </c>
      <c r="L9641" s="4">
        <f t="shared" si="4"/>
        <v>4.5</v>
      </c>
      <c r="S9641" s="1" t="s">
        <v>9678</v>
      </c>
      <c r="T9641" s="4" t="str">
        <f t="shared" si="5"/>
        <v>Tea</v>
      </c>
      <c r="U9641" s="4" t="str">
        <f t="shared" si="6"/>
        <v>In-store</v>
      </c>
      <c r="V9641" s="4" t="str">
        <f t="shared" si="7"/>
        <v>Cash</v>
      </c>
      <c r="W9641" s="4">
        <f t="shared" ref="W9641:Y9641" si="9648">IF(OR(J9641 = "ERROR", J9641 = ""), "UNKNOWN", J9641)</f>
        <v>3</v>
      </c>
      <c r="X9641" s="4">
        <f t="shared" si="9648"/>
        <v>1.5</v>
      </c>
      <c r="Y9641" s="4">
        <f t="shared" si="9648"/>
        <v>4.5</v>
      </c>
      <c r="Z9641" s="5">
        <f t="shared" si="9"/>
        <v>45137</v>
      </c>
    </row>
    <row r="9642">
      <c r="A9642" s="1" t="s">
        <v>9679</v>
      </c>
      <c r="B9642" s="1" t="s">
        <v>22</v>
      </c>
      <c r="C9642" s="1">
        <v>1.0</v>
      </c>
      <c r="D9642" s="1">
        <v>2.0</v>
      </c>
      <c r="E9642" s="1">
        <v>2.0</v>
      </c>
      <c r="H9642" s="2">
        <v>45085.0</v>
      </c>
      <c r="J9642" s="3">
        <f t="shared" si="2"/>
        <v>1</v>
      </c>
      <c r="K9642" s="4">
        <f t="shared" si="3"/>
        <v>2</v>
      </c>
      <c r="L9642" s="4">
        <f t="shared" si="4"/>
        <v>2</v>
      </c>
      <c r="S9642" s="1" t="s">
        <v>9679</v>
      </c>
      <c r="T9642" s="4" t="str">
        <f t="shared" si="5"/>
        <v>Coffee</v>
      </c>
      <c r="U9642" s="4" t="str">
        <f t="shared" si="6"/>
        <v>UNKNOWN</v>
      </c>
      <c r="V9642" s="4" t="str">
        <f t="shared" si="7"/>
        <v>UNKNOWN</v>
      </c>
      <c r="W9642" s="4">
        <f t="shared" ref="W9642:Y9642" si="9649">IF(OR(J9642 = "ERROR", J9642 = ""), "UNKNOWN", J9642)</f>
        <v>1</v>
      </c>
      <c r="X9642" s="4">
        <f t="shared" si="9649"/>
        <v>2</v>
      </c>
      <c r="Y9642" s="4">
        <f t="shared" si="9649"/>
        <v>2</v>
      </c>
      <c r="Z9642" s="5">
        <f t="shared" si="9"/>
        <v>45085</v>
      </c>
    </row>
    <row r="9643">
      <c r="A9643" s="1" t="s">
        <v>9680</v>
      </c>
      <c r="B9643" s="1" t="s">
        <v>25</v>
      </c>
      <c r="C9643" s="1">
        <v>5.0</v>
      </c>
      <c r="D9643" s="1">
        <v>4.0</v>
      </c>
      <c r="E9643" s="1">
        <v>20.0</v>
      </c>
      <c r="F9643" s="1" t="s">
        <v>39</v>
      </c>
      <c r="H9643" s="2">
        <v>45120.0</v>
      </c>
      <c r="J9643" s="3">
        <f t="shared" si="2"/>
        <v>5</v>
      </c>
      <c r="K9643" s="4">
        <f t="shared" si="3"/>
        <v>4</v>
      </c>
      <c r="L9643" s="4">
        <f t="shared" si="4"/>
        <v>20</v>
      </c>
      <c r="S9643" s="1" t="s">
        <v>9680</v>
      </c>
      <c r="T9643" s="4" t="str">
        <f t="shared" si="5"/>
        <v>UNKNOWN</v>
      </c>
      <c r="U9643" s="4" t="str">
        <f t="shared" si="6"/>
        <v>UNKNOWN</v>
      </c>
      <c r="V9643" s="4" t="str">
        <f t="shared" si="7"/>
        <v>Digital Wallet</v>
      </c>
      <c r="W9643" s="4">
        <f t="shared" ref="W9643:Y9643" si="9650">IF(OR(J9643 = "ERROR", J9643 = ""), "UNKNOWN", J9643)</f>
        <v>5</v>
      </c>
      <c r="X9643" s="4">
        <f t="shared" si="9650"/>
        <v>4</v>
      </c>
      <c r="Y9643" s="4">
        <f t="shared" si="9650"/>
        <v>20</v>
      </c>
      <c r="Z9643" s="5">
        <f t="shared" si="9"/>
        <v>45120</v>
      </c>
    </row>
    <row r="9644">
      <c r="A9644" s="1" t="s">
        <v>9681</v>
      </c>
      <c r="B9644" s="1" t="s">
        <v>55</v>
      </c>
      <c r="C9644" s="1">
        <v>1.0</v>
      </c>
      <c r="D9644" s="1">
        <v>3.0</v>
      </c>
      <c r="E9644" s="1">
        <v>3.0</v>
      </c>
      <c r="F9644" s="1" t="s">
        <v>39</v>
      </c>
      <c r="H9644" s="6">
        <v>45282.0</v>
      </c>
      <c r="J9644" s="3">
        <f t="shared" si="2"/>
        <v>1</v>
      </c>
      <c r="K9644" s="4">
        <f t="shared" si="3"/>
        <v>3</v>
      </c>
      <c r="L9644" s="4">
        <f t="shared" si="4"/>
        <v>3</v>
      </c>
      <c r="S9644" s="1" t="s">
        <v>9681</v>
      </c>
      <c r="T9644" s="4" t="str">
        <f t="shared" si="5"/>
        <v>Juice</v>
      </c>
      <c r="U9644" s="4" t="str">
        <f t="shared" si="6"/>
        <v>UNKNOWN</v>
      </c>
      <c r="V9644" s="4" t="str">
        <f t="shared" si="7"/>
        <v>Digital Wallet</v>
      </c>
      <c r="W9644" s="4">
        <f t="shared" ref="W9644:Y9644" si="9651">IF(OR(J9644 = "ERROR", J9644 = ""), "UNKNOWN", J9644)</f>
        <v>1</v>
      </c>
      <c r="X9644" s="4">
        <f t="shared" si="9651"/>
        <v>3</v>
      </c>
      <c r="Y9644" s="4">
        <f t="shared" si="9651"/>
        <v>3</v>
      </c>
      <c r="Z9644" s="7">
        <f t="shared" si="9"/>
        <v>45282</v>
      </c>
    </row>
    <row r="9645">
      <c r="A9645" s="1" t="s">
        <v>9682</v>
      </c>
      <c r="B9645" s="1" t="s">
        <v>22</v>
      </c>
      <c r="C9645" s="1">
        <v>2.0</v>
      </c>
      <c r="E9645" s="1">
        <v>4.0</v>
      </c>
      <c r="F9645" s="1" t="s">
        <v>39</v>
      </c>
      <c r="G9645" s="1" t="s">
        <v>24</v>
      </c>
      <c r="H9645" s="2">
        <v>45207.0</v>
      </c>
      <c r="J9645" s="3">
        <f t="shared" si="2"/>
        <v>2</v>
      </c>
      <c r="K9645" s="4">
        <f t="shared" si="3"/>
        <v>2</v>
      </c>
      <c r="L9645" s="4">
        <f t="shared" si="4"/>
        <v>4</v>
      </c>
      <c r="S9645" s="1" t="s">
        <v>9682</v>
      </c>
      <c r="T9645" s="4" t="str">
        <f t="shared" si="5"/>
        <v>Coffee</v>
      </c>
      <c r="U9645" s="4" t="str">
        <f t="shared" si="6"/>
        <v>Takeaway</v>
      </c>
      <c r="V9645" s="4" t="str">
        <f t="shared" si="7"/>
        <v>Digital Wallet</v>
      </c>
      <c r="W9645" s="4">
        <f t="shared" ref="W9645:Y9645" si="9652">IF(OR(J9645 = "ERROR", J9645 = ""), "UNKNOWN", J9645)</f>
        <v>2</v>
      </c>
      <c r="X9645" s="4">
        <f t="shared" si="9652"/>
        <v>2</v>
      </c>
      <c r="Y9645" s="4">
        <f t="shared" si="9652"/>
        <v>4</v>
      </c>
      <c r="Z9645" s="5">
        <f t="shared" si="9"/>
        <v>45207</v>
      </c>
    </row>
    <row r="9646">
      <c r="A9646" s="1" t="s">
        <v>9683</v>
      </c>
      <c r="B9646" s="1" t="s">
        <v>36</v>
      </c>
      <c r="C9646" s="1">
        <v>3.0</v>
      </c>
      <c r="D9646" s="1">
        <v>5.0</v>
      </c>
      <c r="F9646" s="1" t="s">
        <v>23</v>
      </c>
      <c r="H9646" s="2">
        <v>45155.0</v>
      </c>
      <c r="J9646" s="3">
        <f t="shared" si="2"/>
        <v>3</v>
      </c>
      <c r="K9646" s="4">
        <f t="shared" si="3"/>
        <v>5</v>
      </c>
      <c r="L9646" s="4">
        <f t="shared" si="4"/>
        <v>15</v>
      </c>
      <c r="S9646" s="1" t="s">
        <v>9683</v>
      </c>
      <c r="T9646" s="4" t="str">
        <f t="shared" si="5"/>
        <v>Salad</v>
      </c>
      <c r="U9646" s="4" t="str">
        <f t="shared" si="6"/>
        <v>UNKNOWN</v>
      </c>
      <c r="V9646" s="4" t="str">
        <f t="shared" si="7"/>
        <v>Credit Card</v>
      </c>
      <c r="W9646" s="4">
        <f t="shared" ref="W9646:Y9646" si="9653">IF(OR(J9646 = "ERROR", J9646 = ""), "UNKNOWN", J9646)</f>
        <v>3</v>
      </c>
      <c r="X9646" s="4">
        <f t="shared" si="9653"/>
        <v>5</v>
      </c>
      <c r="Y9646" s="4">
        <f t="shared" si="9653"/>
        <v>15</v>
      </c>
      <c r="Z9646" s="5">
        <f t="shared" si="9"/>
        <v>45155</v>
      </c>
    </row>
    <row r="9647">
      <c r="A9647" s="1" t="s">
        <v>9684</v>
      </c>
      <c r="B9647" s="1" t="s">
        <v>32</v>
      </c>
      <c r="C9647" s="1">
        <v>2.0</v>
      </c>
      <c r="D9647" s="1">
        <v>1.0</v>
      </c>
      <c r="E9647" s="1">
        <v>2.0</v>
      </c>
      <c r="F9647" s="1" t="s">
        <v>28</v>
      </c>
      <c r="G9647" s="1" t="s">
        <v>24</v>
      </c>
      <c r="H9647" s="2">
        <v>45186.0</v>
      </c>
      <c r="J9647" s="3">
        <f t="shared" si="2"/>
        <v>2</v>
      </c>
      <c r="K9647" s="4">
        <f t="shared" si="3"/>
        <v>1</v>
      </c>
      <c r="L9647" s="4">
        <f t="shared" si="4"/>
        <v>2</v>
      </c>
      <c r="S9647" s="1" t="s">
        <v>9684</v>
      </c>
      <c r="T9647" s="4" t="str">
        <f t="shared" si="5"/>
        <v>Cookie</v>
      </c>
      <c r="U9647" s="4" t="str">
        <f t="shared" si="6"/>
        <v>Takeaway</v>
      </c>
      <c r="V9647" s="4" t="str">
        <f t="shared" si="7"/>
        <v>Cash</v>
      </c>
      <c r="W9647" s="4">
        <f t="shared" ref="W9647:Y9647" si="9654">IF(OR(J9647 = "ERROR", J9647 = ""), "UNKNOWN", J9647)</f>
        <v>2</v>
      </c>
      <c r="X9647" s="4">
        <f t="shared" si="9654"/>
        <v>1</v>
      </c>
      <c r="Y9647" s="4">
        <f t="shared" si="9654"/>
        <v>2</v>
      </c>
      <c r="Z9647" s="5">
        <f t="shared" si="9"/>
        <v>45186</v>
      </c>
    </row>
    <row r="9648">
      <c r="A9648" s="1" t="s">
        <v>9685</v>
      </c>
      <c r="B9648" s="1" t="s">
        <v>44</v>
      </c>
      <c r="C9648" s="1">
        <v>4.0</v>
      </c>
      <c r="D9648" s="1">
        <v>4.0</v>
      </c>
      <c r="E9648" s="1">
        <v>16.0</v>
      </c>
      <c r="F9648" s="1" t="s">
        <v>28</v>
      </c>
      <c r="G9648" s="1" t="s">
        <v>24</v>
      </c>
      <c r="H9648" s="2">
        <v>45268.0</v>
      </c>
      <c r="J9648" s="3">
        <f t="shared" si="2"/>
        <v>4</v>
      </c>
      <c r="K9648" s="4">
        <f t="shared" si="3"/>
        <v>4</v>
      </c>
      <c r="L9648" s="4">
        <f t="shared" si="4"/>
        <v>16</v>
      </c>
      <c r="S9648" s="1" t="s">
        <v>9685</v>
      </c>
      <c r="T9648" s="4" t="str">
        <f t="shared" si="5"/>
        <v>Sandwich</v>
      </c>
      <c r="U9648" s="4" t="str">
        <f t="shared" si="6"/>
        <v>Takeaway</v>
      </c>
      <c r="V9648" s="4" t="str">
        <f t="shared" si="7"/>
        <v>Cash</v>
      </c>
      <c r="W9648" s="4">
        <f t="shared" ref="W9648:Y9648" si="9655">IF(OR(J9648 = "ERROR", J9648 = ""), "UNKNOWN", J9648)</f>
        <v>4</v>
      </c>
      <c r="X9648" s="4">
        <f t="shared" si="9655"/>
        <v>4</v>
      </c>
      <c r="Y9648" s="4">
        <f t="shared" si="9655"/>
        <v>16</v>
      </c>
      <c r="Z9648" s="5">
        <f t="shared" si="9"/>
        <v>45268</v>
      </c>
    </row>
    <row r="9649">
      <c r="A9649" s="1" t="s">
        <v>9686</v>
      </c>
      <c r="B9649" s="1" t="s">
        <v>44</v>
      </c>
      <c r="C9649" s="1">
        <v>3.0</v>
      </c>
      <c r="D9649" s="1">
        <v>4.0</v>
      </c>
      <c r="E9649" s="1">
        <v>12.0</v>
      </c>
      <c r="G9649" s="1" t="s">
        <v>29</v>
      </c>
      <c r="H9649" s="2">
        <v>45039.0</v>
      </c>
      <c r="J9649" s="3">
        <f t="shared" si="2"/>
        <v>3</v>
      </c>
      <c r="K9649" s="4">
        <f t="shared" si="3"/>
        <v>4</v>
      </c>
      <c r="L9649" s="4">
        <f t="shared" si="4"/>
        <v>12</v>
      </c>
      <c r="S9649" s="1" t="s">
        <v>9686</v>
      </c>
      <c r="T9649" s="4" t="str">
        <f t="shared" si="5"/>
        <v>Sandwich</v>
      </c>
      <c r="U9649" s="4" t="str">
        <f t="shared" si="6"/>
        <v>In-store</v>
      </c>
      <c r="V9649" s="4" t="str">
        <f t="shared" si="7"/>
        <v>UNKNOWN</v>
      </c>
      <c r="W9649" s="4">
        <f t="shared" ref="W9649:Y9649" si="9656">IF(OR(J9649 = "ERROR", J9649 = ""), "UNKNOWN", J9649)</f>
        <v>3</v>
      </c>
      <c r="X9649" s="4">
        <f t="shared" si="9656"/>
        <v>4</v>
      </c>
      <c r="Y9649" s="4">
        <f t="shared" si="9656"/>
        <v>12</v>
      </c>
      <c r="Z9649" s="5">
        <f t="shared" si="9"/>
        <v>45039</v>
      </c>
    </row>
    <row r="9650">
      <c r="A9650" s="1" t="s">
        <v>9687</v>
      </c>
      <c r="B9650" s="1" t="s">
        <v>81</v>
      </c>
      <c r="C9650" s="1">
        <v>3.0</v>
      </c>
      <c r="D9650" s="1">
        <v>1.5</v>
      </c>
      <c r="E9650" s="1">
        <v>4.5</v>
      </c>
      <c r="F9650" s="1" t="s">
        <v>23</v>
      </c>
      <c r="G9650" s="1" t="s">
        <v>24</v>
      </c>
      <c r="H9650" s="2">
        <v>45086.0</v>
      </c>
      <c r="J9650" s="3">
        <f t="shared" si="2"/>
        <v>3</v>
      </c>
      <c r="K9650" s="4">
        <f t="shared" si="3"/>
        <v>1.5</v>
      </c>
      <c r="L9650" s="4">
        <f t="shared" si="4"/>
        <v>4.5</v>
      </c>
      <c r="S9650" s="1" t="s">
        <v>9687</v>
      </c>
      <c r="T9650" s="4" t="str">
        <f t="shared" si="5"/>
        <v>Tea</v>
      </c>
      <c r="U9650" s="4" t="str">
        <f t="shared" si="6"/>
        <v>Takeaway</v>
      </c>
      <c r="V9650" s="4" t="str">
        <f t="shared" si="7"/>
        <v>Credit Card</v>
      </c>
      <c r="W9650" s="4">
        <f t="shared" ref="W9650:Y9650" si="9657">IF(OR(J9650 = "ERROR", J9650 = ""), "UNKNOWN", J9650)</f>
        <v>3</v>
      </c>
      <c r="X9650" s="4">
        <f t="shared" si="9657"/>
        <v>1.5</v>
      </c>
      <c r="Y9650" s="4">
        <f t="shared" si="9657"/>
        <v>4.5</v>
      </c>
      <c r="Z9650" s="5">
        <f t="shared" si="9"/>
        <v>45086</v>
      </c>
    </row>
    <row r="9651">
      <c r="A9651" s="1" t="s">
        <v>9688</v>
      </c>
      <c r="B9651" s="1" t="s">
        <v>22</v>
      </c>
      <c r="C9651" s="1">
        <v>1.0</v>
      </c>
      <c r="D9651" s="1" t="s">
        <v>25</v>
      </c>
      <c r="E9651" s="1">
        <v>2.0</v>
      </c>
      <c r="F9651" s="1" t="s">
        <v>30</v>
      </c>
      <c r="H9651" s="2">
        <v>44979.0</v>
      </c>
      <c r="J9651" s="3">
        <f t="shared" si="2"/>
        <v>1</v>
      </c>
      <c r="K9651" s="4">
        <f t="shared" si="3"/>
        <v>2</v>
      </c>
      <c r="L9651" s="4">
        <f t="shared" si="4"/>
        <v>2</v>
      </c>
      <c r="S9651" s="1" t="s">
        <v>9688</v>
      </c>
      <c r="T9651" s="4" t="str">
        <f t="shared" si="5"/>
        <v>Coffee</v>
      </c>
      <c r="U9651" s="4" t="str">
        <f t="shared" si="6"/>
        <v>UNKNOWN</v>
      </c>
      <c r="V9651" s="4" t="str">
        <f t="shared" si="7"/>
        <v>UNKNOWN</v>
      </c>
      <c r="W9651" s="4">
        <f t="shared" ref="W9651:Y9651" si="9658">IF(OR(J9651 = "ERROR", J9651 = ""), "UNKNOWN", J9651)</f>
        <v>1</v>
      </c>
      <c r="X9651" s="4">
        <f t="shared" si="9658"/>
        <v>2</v>
      </c>
      <c r="Y9651" s="4">
        <f t="shared" si="9658"/>
        <v>2</v>
      </c>
      <c r="Z9651" s="5">
        <f t="shared" si="9"/>
        <v>44979</v>
      </c>
    </row>
    <row r="9652">
      <c r="A9652" s="1" t="s">
        <v>9689</v>
      </c>
      <c r="B9652" s="1" t="s">
        <v>30</v>
      </c>
      <c r="C9652" s="1">
        <v>1.0</v>
      </c>
      <c r="D9652" s="1">
        <v>1.0</v>
      </c>
      <c r="E9652" s="1">
        <v>1.0</v>
      </c>
      <c r="F9652" s="1" t="s">
        <v>39</v>
      </c>
      <c r="G9652" s="1" t="s">
        <v>29</v>
      </c>
      <c r="H9652" s="2">
        <v>44967.0</v>
      </c>
      <c r="J9652" s="3">
        <f t="shared" si="2"/>
        <v>1</v>
      </c>
      <c r="K9652" s="4">
        <f t="shared" si="3"/>
        <v>1</v>
      </c>
      <c r="L9652" s="4">
        <f t="shared" si="4"/>
        <v>1</v>
      </c>
      <c r="S9652" s="1" t="s">
        <v>9689</v>
      </c>
      <c r="T9652" s="4" t="str">
        <f t="shared" si="5"/>
        <v>UNKNOWN</v>
      </c>
      <c r="U9652" s="4" t="str">
        <f t="shared" si="6"/>
        <v>In-store</v>
      </c>
      <c r="V9652" s="4" t="str">
        <f t="shared" si="7"/>
        <v>Digital Wallet</v>
      </c>
      <c r="W9652" s="4">
        <f t="shared" ref="W9652:Y9652" si="9659">IF(OR(J9652 = "ERROR", J9652 = ""), "UNKNOWN", J9652)</f>
        <v>1</v>
      </c>
      <c r="X9652" s="4">
        <f t="shared" si="9659"/>
        <v>1</v>
      </c>
      <c r="Y9652" s="4">
        <f t="shared" si="9659"/>
        <v>1</v>
      </c>
      <c r="Z9652" s="5">
        <f t="shared" si="9"/>
        <v>44967</v>
      </c>
    </row>
    <row r="9653">
      <c r="A9653" s="1" t="s">
        <v>9690</v>
      </c>
      <c r="B9653" s="1" t="s">
        <v>32</v>
      </c>
      <c r="C9653" s="1">
        <v>2.0</v>
      </c>
      <c r="D9653" s="1">
        <v>1.0</v>
      </c>
      <c r="E9653" s="1">
        <v>2.0</v>
      </c>
      <c r="F9653" s="1" t="s">
        <v>39</v>
      </c>
      <c r="G9653" s="1" t="s">
        <v>29</v>
      </c>
      <c r="H9653" s="2">
        <v>45186.0</v>
      </c>
      <c r="J9653" s="3">
        <f t="shared" si="2"/>
        <v>2</v>
      </c>
      <c r="K9653" s="4">
        <f t="shared" si="3"/>
        <v>1</v>
      </c>
      <c r="L9653" s="4">
        <f t="shared" si="4"/>
        <v>2</v>
      </c>
      <c r="S9653" s="1" t="s">
        <v>9690</v>
      </c>
      <c r="T9653" s="4" t="str">
        <f t="shared" si="5"/>
        <v>Cookie</v>
      </c>
      <c r="U9653" s="4" t="str">
        <f t="shared" si="6"/>
        <v>In-store</v>
      </c>
      <c r="V9653" s="4" t="str">
        <f t="shared" si="7"/>
        <v>Digital Wallet</v>
      </c>
      <c r="W9653" s="4">
        <f t="shared" ref="W9653:Y9653" si="9660">IF(OR(J9653 = "ERROR", J9653 = ""), "UNKNOWN", J9653)</f>
        <v>2</v>
      </c>
      <c r="X9653" s="4">
        <f t="shared" si="9660"/>
        <v>1</v>
      </c>
      <c r="Y9653" s="4">
        <f t="shared" si="9660"/>
        <v>2</v>
      </c>
      <c r="Z9653" s="5">
        <f t="shared" si="9"/>
        <v>45186</v>
      </c>
    </row>
    <row r="9654">
      <c r="A9654" s="1" t="s">
        <v>9691</v>
      </c>
      <c r="B9654" s="1" t="s">
        <v>32</v>
      </c>
      <c r="C9654" s="1">
        <v>3.0</v>
      </c>
      <c r="D9654" s="1">
        <v>1.0</v>
      </c>
      <c r="E9654" s="1">
        <v>3.0</v>
      </c>
      <c r="F9654" s="1" t="s">
        <v>23</v>
      </c>
      <c r="H9654" s="2">
        <v>45052.0</v>
      </c>
      <c r="J9654" s="3">
        <f t="shared" si="2"/>
        <v>3</v>
      </c>
      <c r="K9654" s="4">
        <f t="shared" si="3"/>
        <v>1</v>
      </c>
      <c r="L9654" s="4">
        <f t="shared" si="4"/>
        <v>3</v>
      </c>
      <c r="S9654" s="1" t="s">
        <v>9691</v>
      </c>
      <c r="T9654" s="4" t="str">
        <f t="shared" si="5"/>
        <v>Cookie</v>
      </c>
      <c r="U9654" s="4" t="str">
        <f t="shared" si="6"/>
        <v>UNKNOWN</v>
      </c>
      <c r="V9654" s="4" t="str">
        <f t="shared" si="7"/>
        <v>Credit Card</v>
      </c>
      <c r="W9654" s="4">
        <f t="shared" ref="W9654:Y9654" si="9661">IF(OR(J9654 = "ERROR", J9654 = ""), "UNKNOWN", J9654)</f>
        <v>3</v>
      </c>
      <c r="X9654" s="4">
        <f t="shared" si="9661"/>
        <v>1</v>
      </c>
      <c r="Y9654" s="4">
        <f t="shared" si="9661"/>
        <v>3</v>
      </c>
      <c r="Z9654" s="5">
        <f t="shared" si="9"/>
        <v>45052</v>
      </c>
    </row>
    <row r="9655">
      <c r="A9655" s="1" t="s">
        <v>9692</v>
      </c>
      <c r="B9655" s="1" t="s">
        <v>32</v>
      </c>
      <c r="C9655" s="1">
        <v>3.0</v>
      </c>
      <c r="D9655" s="1">
        <v>1.0</v>
      </c>
      <c r="E9655" s="1">
        <v>3.0</v>
      </c>
      <c r="F9655" s="1" t="s">
        <v>39</v>
      </c>
      <c r="H9655" s="2">
        <v>45264.0</v>
      </c>
      <c r="J9655" s="3">
        <f t="shared" si="2"/>
        <v>3</v>
      </c>
      <c r="K9655" s="4">
        <f t="shared" si="3"/>
        <v>1</v>
      </c>
      <c r="L9655" s="4">
        <f t="shared" si="4"/>
        <v>3</v>
      </c>
      <c r="S9655" s="1" t="s">
        <v>9692</v>
      </c>
      <c r="T9655" s="4" t="str">
        <f t="shared" si="5"/>
        <v>Cookie</v>
      </c>
      <c r="U9655" s="4" t="str">
        <f t="shared" si="6"/>
        <v>UNKNOWN</v>
      </c>
      <c r="V9655" s="4" t="str">
        <f t="shared" si="7"/>
        <v>Digital Wallet</v>
      </c>
      <c r="W9655" s="4">
        <f t="shared" ref="W9655:Y9655" si="9662">IF(OR(J9655 = "ERROR", J9655 = ""), "UNKNOWN", J9655)</f>
        <v>3</v>
      </c>
      <c r="X9655" s="4">
        <f t="shared" si="9662"/>
        <v>1</v>
      </c>
      <c r="Y9655" s="4">
        <f t="shared" si="9662"/>
        <v>3</v>
      </c>
      <c r="Z9655" s="5">
        <f t="shared" si="9"/>
        <v>45264</v>
      </c>
    </row>
    <row r="9656">
      <c r="A9656" s="1" t="s">
        <v>9693</v>
      </c>
      <c r="C9656" s="1">
        <v>3.0</v>
      </c>
      <c r="D9656" s="1">
        <v>1.5</v>
      </c>
      <c r="E9656" s="1">
        <v>4.5</v>
      </c>
      <c r="G9656" s="1" t="s">
        <v>29</v>
      </c>
      <c r="H9656" s="6">
        <v>45224.0</v>
      </c>
      <c r="J9656" s="3">
        <f t="shared" si="2"/>
        <v>3</v>
      </c>
      <c r="K9656" s="4">
        <f t="shared" si="3"/>
        <v>1.5</v>
      </c>
      <c r="L9656" s="4">
        <f t="shared" si="4"/>
        <v>4.5</v>
      </c>
      <c r="S9656" s="1" t="s">
        <v>9693</v>
      </c>
      <c r="T9656" s="4" t="str">
        <f t="shared" si="5"/>
        <v>UNKNOWN</v>
      </c>
      <c r="U9656" s="4" t="str">
        <f t="shared" si="6"/>
        <v>In-store</v>
      </c>
      <c r="V9656" s="4" t="str">
        <f t="shared" si="7"/>
        <v>UNKNOWN</v>
      </c>
      <c r="W9656" s="4">
        <f t="shared" ref="W9656:Y9656" si="9663">IF(OR(J9656 = "ERROR", J9656 = ""), "UNKNOWN", J9656)</f>
        <v>3</v>
      </c>
      <c r="X9656" s="4">
        <f t="shared" si="9663"/>
        <v>1.5</v>
      </c>
      <c r="Y9656" s="4">
        <f t="shared" si="9663"/>
        <v>4.5</v>
      </c>
      <c r="Z9656" s="7">
        <f t="shared" si="9"/>
        <v>45224</v>
      </c>
    </row>
    <row r="9657">
      <c r="A9657" s="1" t="s">
        <v>9694</v>
      </c>
      <c r="B9657" s="1" t="s">
        <v>32</v>
      </c>
      <c r="C9657" s="1">
        <v>2.0</v>
      </c>
      <c r="D9657" s="1">
        <v>1.0</v>
      </c>
      <c r="E9657" s="1">
        <v>2.0</v>
      </c>
      <c r="F9657" s="1" t="s">
        <v>23</v>
      </c>
      <c r="H9657" s="6">
        <v>45277.0</v>
      </c>
      <c r="J9657" s="3">
        <f t="shared" si="2"/>
        <v>2</v>
      </c>
      <c r="K9657" s="4">
        <f t="shared" si="3"/>
        <v>1</v>
      </c>
      <c r="L9657" s="4">
        <f t="shared" si="4"/>
        <v>2</v>
      </c>
      <c r="S9657" s="1" t="s">
        <v>9694</v>
      </c>
      <c r="T9657" s="4" t="str">
        <f t="shared" si="5"/>
        <v>Cookie</v>
      </c>
      <c r="U9657" s="4" t="str">
        <f t="shared" si="6"/>
        <v>UNKNOWN</v>
      </c>
      <c r="V9657" s="4" t="str">
        <f t="shared" si="7"/>
        <v>Credit Card</v>
      </c>
      <c r="W9657" s="4">
        <f t="shared" ref="W9657:Y9657" si="9664">IF(OR(J9657 = "ERROR", J9657 = ""), "UNKNOWN", J9657)</f>
        <v>2</v>
      </c>
      <c r="X9657" s="4">
        <f t="shared" si="9664"/>
        <v>1</v>
      </c>
      <c r="Y9657" s="4">
        <f t="shared" si="9664"/>
        <v>2</v>
      </c>
      <c r="Z9657" s="7">
        <f t="shared" si="9"/>
        <v>45277</v>
      </c>
    </row>
    <row r="9658">
      <c r="A9658" s="1" t="s">
        <v>9695</v>
      </c>
      <c r="B9658" s="1" t="s">
        <v>27</v>
      </c>
      <c r="C9658" s="1">
        <v>2.0</v>
      </c>
      <c r="D9658" s="1">
        <v>3.0</v>
      </c>
      <c r="E9658" s="1" t="s">
        <v>25</v>
      </c>
      <c r="F9658" s="1" t="s">
        <v>23</v>
      </c>
      <c r="H9658" s="2">
        <v>45012.0</v>
      </c>
      <c r="J9658" s="3">
        <f t="shared" si="2"/>
        <v>2</v>
      </c>
      <c r="K9658" s="4">
        <f t="shared" si="3"/>
        <v>3</v>
      </c>
      <c r="L9658" s="4">
        <f t="shared" si="4"/>
        <v>6</v>
      </c>
      <c r="S9658" s="1" t="s">
        <v>9695</v>
      </c>
      <c r="T9658" s="4" t="str">
        <f t="shared" si="5"/>
        <v>Cake</v>
      </c>
      <c r="U9658" s="4" t="str">
        <f t="shared" si="6"/>
        <v>UNKNOWN</v>
      </c>
      <c r="V9658" s="4" t="str">
        <f t="shared" si="7"/>
        <v>Credit Card</v>
      </c>
      <c r="W9658" s="4">
        <f t="shared" ref="W9658:Y9658" si="9665">IF(OR(J9658 = "ERROR", J9658 = ""), "UNKNOWN", J9658)</f>
        <v>2</v>
      </c>
      <c r="X9658" s="4">
        <f t="shared" si="9665"/>
        <v>3</v>
      </c>
      <c r="Y9658" s="4">
        <f t="shared" si="9665"/>
        <v>6</v>
      </c>
      <c r="Z9658" s="5">
        <f t="shared" si="9"/>
        <v>45012</v>
      </c>
    </row>
    <row r="9659">
      <c r="A9659" s="1" t="s">
        <v>9696</v>
      </c>
      <c r="B9659" s="1" t="s">
        <v>81</v>
      </c>
      <c r="C9659" s="1">
        <v>2.0</v>
      </c>
      <c r="D9659" s="1">
        <v>1.5</v>
      </c>
      <c r="E9659" s="1">
        <v>3.0</v>
      </c>
      <c r="H9659" s="2">
        <v>45019.0</v>
      </c>
      <c r="J9659" s="3">
        <f t="shared" si="2"/>
        <v>2</v>
      </c>
      <c r="K9659" s="4">
        <f t="shared" si="3"/>
        <v>1.5</v>
      </c>
      <c r="L9659" s="4">
        <f t="shared" si="4"/>
        <v>3</v>
      </c>
      <c r="S9659" s="1" t="s">
        <v>9696</v>
      </c>
      <c r="T9659" s="4" t="str">
        <f t="shared" si="5"/>
        <v>Tea</v>
      </c>
      <c r="U9659" s="4" t="str">
        <f t="shared" si="6"/>
        <v>UNKNOWN</v>
      </c>
      <c r="V9659" s="4" t="str">
        <f t="shared" si="7"/>
        <v>UNKNOWN</v>
      </c>
      <c r="W9659" s="4">
        <f t="shared" ref="W9659:Y9659" si="9666">IF(OR(J9659 = "ERROR", J9659 = ""), "UNKNOWN", J9659)</f>
        <v>2</v>
      </c>
      <c r="X9659" s="4">
        <f t="shared" si="9666"/>
        <v>1.5</v>
      </c>
      <c r="Y9659" s="4">
        <f t="shared" si="9666"/>
        <v>3</v>
      </c>
      <c r="Z9659" s="5">
        <f t="shared" si="9"/>
        <v>45019</v>
      </c>
    </row>
    <row r="9660">
      <c r="A9660" s="1" t="s">
        <v>9697</v>
      </c>
      <c r="B9660" s="1" t="s">
        <v>36</v>
      </c>
      <c r="C9660" s="1">
        <v>1.0</v>
      </c>
      <c r="D9660" s="1">
        <v>5.0</v>
      </c>
      <c r="E9660" s="1">
        <v>5.0</v>
      </c>
      <c r="F9660" s="1" t="s">
        <v>28</v>
      </c>
      <c r="H9660" s="6">
        <v>45288.0</v>
      </c>
      <c r="J9660" s="3">
        <f t="shared" si="2"/>
        <v>1</v>
      </c>
      <c r="K9660" s="4">
        <f t="shared" si="3"/>
        <v>5</v>
      </c>
      <c r="L9660" s="4">
        <f t="shared" si="4"/>
        <v>5</v>
      </c>
      <c r="S9660" s="1" t="s">
        <v>9697</v>
      </c>
      <c r="T9660" s="4" t="str">
        <f t="shared" si="5"/>
        <v>Salad</v>
      </c>
      <c r="U9660" s="4" t="str">
        <f t="shared" si="6"/>
        <v>UNKNOWN</v>
      </c>
      <c r="V9660" s="4" t="str">
        <f t="shared" si="7"/>
        <v>Cash</v>
      </c>
      <c r="W9660" s="4">
        <f t="shared" ref="W9660:Y9660" si="9667">IF(OR(J9660 = "ERROR", J9660 = ""), "UNKNOWN", J9660)</f>
        <v>1</v>
      </c>
      <c r="X9660" s="4">
        <f t="shared" si="9667"/>
        <v>5</v>
      </c>
      <c r="Y9660" s="4">
        <f t="shared" si="9667"/>
        <v>5</v>
      </c>
      <c r="Z9660" s="7">
        <f t="shared" si="9"/>
        <v>45288</v>
      </c>
    </row>
    <row r="9661">
      <c r="A9661" s="1" t="s">
        <v>9698</v>
      </c>
      <c r="B9661" s="1" t="s">
        <v>22</v>
      </c>
      <c r="C9661" s="1">
        <v>3.0</v>
      </c>
      <c r="D9661" s="1">
        <v>2.0</v>
      </c>
      <c r="E9661" s="1">
        <v>6.0</v>
      </c>
      <c r="F9661" s="1" t="s">
        <v>39</v>
      </c>
      <c r="G9661" s="1" t="s">
        <v>24</v>
      </c>
      <c r="H9661" s="2">
        <v>45156.0</v>
      </c>
      <c r="J9661" s="3">
        <f t="shared" si="2"/>
        <v>3</v>
      </c>
      <c r="K9661" s="4">
        <f t="shared" si="3"/>
        <v>2</v>
      </c>
      <c r="L9661" s="4">
        <f t="shared" si="4"/>
        <v>6</v>
      </c>
      <c r="S9661" s="1" t="s">
        <v>9698</v>
      </c>
      <c r="T9661" s="4" t="str">
        <f t="shared" si="5"/>
        <v>Coffee</v>
      </c>
      <c r="U9661" s="4" t="str">
        <f t="shared" si="6"/>
        <v>Takeaway</v>
      </c>
      <c r="V9661" s="4" t="str">
        <f t="shared" si="7"/>
        <v>Digital Wallet</v>
      </c>
      <c r="W9661" s="4">
        <f t="shared" ref="W9661:Y9661" si="9668">IF(OR(J9661 = "ERROR", J9661 = ""), "UNKNOWN", J9661)</f>
        <v>3</v>
      </c>
      <c r="X9661" s="4">
        <f t="shared" si="9668"/>
        <v>2</v>
      </c>
      <c r="Y9661" s="4">
        <f t="shared" si="9668"/>
        <v>6</v>
      </c>
      <c r="Z9661" s="5">
        <f t="shared" si="9"/>
        <v>45156</v>
      </c>
    </row>
    <row r="9662">
      <c r="A9662" s="1" t="s">
        <v>9699</v>
      </c>
      <c r="B9662" s="1" t="s">
        <v>22</v>
      </c>
      <c r="C9662" s="1">
        <v>3.0</v>
      </c>
      <c r="D9662" s="1">
        <v>2.0</v>
      </c>
      <c r="E9662" s="1">
        <v>6.0</v>
      </c>
      <c r="F9662" s="1" t="s">
        <v>23</v>
      </c>
      <c r="H9662" s="2">
        <v>45126.0</v>
      </c>
      <c r="J9662" s="3">
        <f t="shared" si="2"/>
        <v>3</v>
      </c>
      <c r="K9662" s="4">
        <f t="shared" si="3"/>
        <v>2</v>
      </c>
      <c r="L9662" s="4">
        <f t="shared" si="4"/>
        <v>6</v>
      </c>
      <c r="S9662" s="1" t="s">
        <v>9699</v>
      </c>
      <c r="T9662" s="4" t="str">
        <f t="shared" si="5"/>
        <v>Coffee</v>
      </c>
      <c r="U9662" s="4" t="str">
        <f t="shared" si="6"/>
        <v>UNKNOWN</v>
      </c>
      <c r="V9662" s="4" t="str">
        <f t="shared" si="7"/>
        <v>Credit Card</v>
      </c>
      <c r="W9662" s="4">
        <f t="shared" ref="W9662:Y9662" si="9669">IF(OR(J9662 = "ERROR", J9662 = ""), "UNKNOWN", J9662)</f>
        <v>3</v>
      </c>
      <c r="X9662" s="4">
        <f t="shared" si="9669"/>
        <v>2</v>
      </c>
      <c r="Y9662" s="4">
        <f t="shared" si="9669"/>
        <v>6</v>
      </c>
      <c r="Z9662" s="5">
        <f t="shared" si="9"/>
        <v>45126</v>
      </c>
    </row>
    <row r="9663">
      <c r="A9663" s="1" t="s">
        <v>9700</v>
      </c>
      <c r="B9663" s="1" t="s">
        <v>44</v>
      </c>
      <c r="C9663" s="1">
        <v>3.0</v>
      </c>
      <c r="D9663" s="1">
        <v>4.0</v>
      </c>
      <c r="E9663" s="1">
        <v>12.0</v>
      </c>
      <c r="G9663" s="1" t="s">
        <v>24</v>
      </c>
      <c r="H9663" s="2">
        <v>45145.0</v>
      </c>
      <c r="J9663" s="3">
        <f t="shared" si="2"/>
        <v>3</v>
      </c>
      <c r="K9663" s="4">
        <f t="shared" si="3"/>
        <v>4</v>
      </c>
      <c r="L9663" s="4">
        <f t="shared" si="4"/>
        <v>12</v>
      </c>
      <c r="S9663" s="1" t="s">
        <v>9700</v>
      </c>
      <c r="T9663" s="4" t="str">
        <f t="shared" si="5"/>
        <v>Sandwich</v>
      </c>
      <c r="U9663" s="4" t="str">
        <f t="shared" si="6"/>
        <v>Takeaway</v>
      </c>
      <c r="V9663" s="4" t="str">
        <f t="shared" si="7"/>
        <v>UNKNOWN</v>
      </c>
      <c r="W9663" s="4">
        <f t="shared" ref="W9663:Y9663" si="9670">IF(OR(J9663 = "ERROR", J9663 = ""), "UNKNOWN", J9663)</f>
        <v>3</v>
      </c>
      <c r="X9663" s="4">
        <f t="shared" si="9670"/>
        <v>4</v>
      </c>
      <c r="Y9663" s="4">
        <f t="shared" si="9670"/>
        <v>12</v>
      </c>
      <c r="Z9663" s="5">
        <f t="shared" si="9"/>
        <v>45145</v>
      </c>
    </row>
    <row r="9664">
      <c r="A9664" s="1" t="s">
        <v>9701</v>
      </c>
      <c r="C9664" s="1">
        <v>1.0</v>
      </c>
      <c r="D9664" s="1">
        <v>4.0</v>
      </c>
      <c r="E9664" s="1">
        <v>4.0</v>
      </c>
      <c r="F9664" s="1" t="s">
        <v>28</v>
      </c>
      <c r="G9664" s="1" t="s">
        <v>24</v>
      </c>
      <c r="H9664" s="2">
        <v>45236.0</v>
      </c>
      <c r="J9664" s="3">
        <f t="shared" si="2"/>
        <v>1</v>
      </c>
      <c r="K9664" s="4">
        <f t="shared" si="3"/>
        <v>4</v>
      </c>
      <c r="L9664" s="4">
        <f t="shared" si="4"/>
        <v>4</v>
      </c>
      <c r="S9664" s="1" t="s">
        <v>9701</v>
      </c>
      <c r="T9664" s="4" t="str">
        <f t="shared" si="5"/>
        <v>UNKNOWN</v>
      </c>
      <c r="U9664" s="4" t="str">
        <f t="shared" si="6"/>
        <v>Takeaway</v>
      </c>
      <c r="V9664" s="4" t="str">
        <f t="shared" si="7"/>
        <v>Cash</v>
      </c>
      <c r="W9664" s="4">
        <f t="shared" ref="W9664:Y9664" si="9671">IF(OR(J9664 = "ERROR", J9664 = ""), "UNKNOWN", J9664)</f>
        <v>1</v>
      </c>
      <c r="X9664" s="4">
        <f t="shared" si="9671"/>
        <v>4</v>
      </c>
      <c r="Y9664" s="4">
        <f t="shared" si="9671"/>
        <v>4</v>
      </c>
      <c r="Z9664" s="5">
        <f t="shared" si="9"/>
        <v>45236</v>
      </c>
    </row>
    <row r="9665">
      <c r="A9665" s="1" t="s">
        <v>9702</v>
      </c>
      <c r="B9665" s="1" t="s">
        <v>22</v>
      </c>
      <c r="C9665" s="1">
        <v>1.0</v>
      </c>
      <c r="D9665" s="1">
        <v>2.0</v>
      </c>
      <c r="E9665" s="1">
        <v>2.0</v>
      </c>
      <c r="G9665" s="1" t="s">
        <v>30</v>
      </c>
      <c r="H9665" s="2">
        <v>45127.0</v>
      </c>
      <c r="J9665" s="3">
        <f t="shared" si="2"/>
        <v>1</v>
      </c>
      <c r="K9665" s="4">
        <f t="shared" si="3"/>
        <v>2</v>
      </c>
      <c r="L9665" s="4">
        <f t="shared" si="4"/>
        <v>2</v>
      </c>
      <c r="S9665" s="1" t="s">
        <v>9702</v>
      </c>
      <c r="T9665" s="4" t="str">
        <f t="shared" si="5"/>
        <v>Coffee</v>
      </c>
      <c r="U9665" s="4" t="str">
        <f t="shared" si="6"/>
        <v>UNKNOWN</v>
      </c>
      <c r="V9665" s="4" t="str">
        <f t="shared" si="7"/>
        <v>UNKNOWN</v>
      </c>
      <c r="W9665" s="4">
        <f t="shared" ref="W9665:Y9665" si="9672">IF(OR(J9665 = "ERROR", J9665 = ""), "UNKNOWN", J9665)</f>
        <v>1</v>
      </c>
      <c r="X9665" s="4">
        <f t="shared" si="9672"/>
        <v>2</v>
      </c>
      <c r="Y9665" s="4">
        <f t="shared" si="9672"/>
        <v>2</v>
      </c>
      <c r="Z9665" s="5">
        <f t="shared" si="9"/>
        <v>45127</v>
      </c>
    </row>
    <row r="9666">
      <c r="A9666" s="1" t="s">
        <v>9703</v>
      </c>
      <c r="B9666" s="1" t="s">
        <v>55</v>
      </c>
      <c r="C9666" s="1">
        <v>5.0</v>
      </c>
      <c r="D9666" s="1">
        <v>3.0</v>
      </c>
      <c r="E9666" s="1">
        <v>15.0</v>
      </c>
      <c r="G9666" s="1" t="s">
        <v>24</v>
      </c>
      <c r="H9666" s="2">
        <v>45067.0</v>
      </c>
      <c r="J9666" s="3">
        <f t="shared" si="2"/>
        <v>5</v>
      </c>
      <c r="K9666" s="4">
        <f t="shared" si="3"/>
        <v>3</v>
      </c>
      <c r="L9666" s="4">
        <f t="shared" si="4"/>
        <v>15</v>
      </c>
      <c r="S9666" s="1" t="s">
        <v>9703</v>
      </c>
      <c r="T9666" s="4" t="str">
        <f t="shared" si="5"/>
        <v>Juice</v>
      </c>
      <c r="U9666" s="4" t="str">
        <f t="shared" si="6"/>
        <v>Takeaway</v>
      </c>
      <c r="V9666" s="4" t="str">
        <f t="shared" si="7"/>
        <v>UNKNOWN</v>
      </c>
      <c r="W9666" s="4">
        <f t="shared" ref="W9666:Y9666" si="9673">IF(OR(J9666 = "ERROR", J9666 = ""), "UNKNOWN", J9666)</f>
        <v>5</v>
      </c>
      <c r="X9666" s="4">
        <f t="shared" si="9673"/>
        <v>3</v>
      </c>
      <c r="Y9666" s="4">
        <f t="shared" si="9673"/>
        <v>15</v>
      </c>
      <c r="Z9666" s="5">
        <f t="shared" si="9"/>
        <v>45067</v>
      </c>
    </row>
    <row r="9667">
      <c r="A9667" s="1" t="s">
        <v>9704</v>
      </c>
      <c r="B9667" s="1" t="s">
        <v>41</v>
      </c>
      <c r="C9667" s="1">
        <v>3.0</v>
      </c>
      <c r="D9667" s="1">
        <v>4.0</v>
      </c>
      <c r="E9667" s="1">
        <v>12.0</v>
      </c>
      <c r="F9667" s="1" t="s">
        <v>25</v>
      </c>
      <c r="G9667" s="1" t="s">
        <v>29</v>
      </c>
      <c r="H9667" s="2">
        <v>45078.0</v>
      </c>
      <c r="J9667" s="3">
        <f t="shared" si="2"/>
        <v>3</v>
      </c>
      <c r="K9667" s="4">
        <f t="shared" si="3"/>
        <v>4</v>
      </c>
      <c r="L9667" s="4">
        <f t="shared" si="4"/>
        <v>12</v>
      </c>
      <c r="S9667" s="1" t="s">
        <v>9704</v>
      </c>
      <c r="T9667" s="4" t="str">
        <f t="shared" si="5"/>
        <v>Smoothie</v>
      </c>
      <c r="U9667" s="4" t="str">
        <f t="shared" si="6"/>
        <v>In-store</v>
      </c>
      <c r="V9667" s="4" t="str">
        <f t="shared" si="7"/>
        <v>UNKNOWN</v>
      </c>
      <c r="W9667" s="4">
        <f t="shared" ref="W9667:Y9667" si="9674">IF(OR(J9667 = "ERROR", J9667 = ""), "UNKNOWN", J9667)</f>
        <v>3</v>
      </c>
      <c r="X9667" s="4">
        <f t="shared" si="9674"/>
        <v>4</v>
      </c>
      <c r="Y9667" s="4">
        <f t="shared" si="9674"/>
        <v>12</v>
      </c>
      <c r="Z9667" s="5">
        <f t="shared" si="9"/>
        <v>45078</v>
      </c>
    </row>
    <row r="9668">
      <c r="A9668" s="1" t="s">
        <v>9705</v>
      </c>
      <c r="B9668" s="1" t="s">
        <v>81</v>
      </c>
      <c r="C9668" s="1">
        <v>2.0</v>
      </c>
      <c r="D9668" s="1">
        <v>1.5</v>
      </c>
      <c r="E9668" s="1">
        <v>3.0</v>
      </c>
      <c r="G9668" s="1" t="s">
        <v>29</v>
      </c>
      <c r="H9668" s="2">
        <v>45201.0</v>
      </c>
      <c r="J9668" s="3">
        <f t="shared" si="2"/>
        <v>2</v>
      </c>
      <c r="K9668" s="4">
        <f t="shared" si="3"/>
        <v>1.5</v>
      </c>
      <c r="L9668" s="4">
        <f t="shared" si="4"/>
        <v>3</v>
      </c>
      <c r="S9668" s="1" t="s">
        <v>9705</v>
      </c>
      <c r="T9668" s="4" t="str">
        <f t="shared" si="5"/>
        <v>Tea</v>
      </c>
      <c r="U9668" s="4" t="str">
        <f t="shared" si="6"/>
        <v>In-store</v>
      </c>
      <c r="V9668" s="4" t="str">
        <f t="shared" si="7"/>
        <v>UNKNOWN</v>
      </c>
      <c r="W9668" s="4">
        <f t="shared" ref="W9668:Y9668" si="9675">IF(OR(J9668 = "ERROR", J9668 = ""), "UNKNOWN", J9668)</f>
        <v>2</v>
      </c>
      <c r="X9668" s="4">
        <f t="shared" si="9675"/>
        <v>1.5</v>
      </c>
      <c r="Y9668" s="4">
        <f t="shared" si="9675"/>
        <v>3</v>
      </c>
      <c r="Z9668" s="5">
        <f t="shared" si="9"/>
        <v>45201</v>
      </c>
    </row>
    <row r="9669">
      <c r="A9669" s="1" t="s">
        <v>9706</v>
      </c>
      <c r="B9669" s="1" t="s">
        <v>27</v>
      </c>
      <c r="C9669" s="1">
        <v>5.0</v>
      </c>
      <c r="D9669" s="1">
        <v>3.0</v>
      </c>
      <c r="E9669" s="1">
        <v>15.0</v>
      </c>
      <c r="F9669" s="1" t="s">
        <v>39</v>
      </c>
      <c r="G9669" s="1" t="s">
        <v>29</v>
      </c>
      <c r="H9669" s="2">
        <v>45141.0</v>
      </c>
      <c r="J9669" s="3">
        <f t="shared" si="2"/>
        <v>5</v>
      </c>
      <c r="K9669" s="4">
        <f t="shared" si="3"/>
        <v>3</v>
      </c>
      <c r="L9669" s="4">
        <f t="shared" si="4"/>
        <v>15</v>
      </c>
      <c r="S9669" s="1" t="s">
        <v>9706</v>
      </c>
      <c r="T9669" s="4" t="str">
        <f t="shared" si="5"/>
        <v>Cake</v>
      </c>
      <c r="U9669" s="4" t="str">
        <f t="shared" si="6"/>
        <v>In-store</v>
      </c>
      <c r="V9669" s="4" t="str">
        <f t="shared" si="7"/>
        <v>Digital Wallet</v>
      </c>
      <c r="W9669" s="4">
        <f t="shared" ref="W9669:Y9669" si="9676">IF(OR(J9669 = "ERROR", J9669 = ""), "UNKNOWN", J9669)</f>
        <v>5</v>
      </c>
      <c r="X9669" s="4">
        <f t="shared" si="9676"/>
        <v>3</v>
      </c>
      <c r="Y9669" s="4">
        <f t="shared" si="9676"/>
        <v>15</v>
      </c>
      <c r="Z9669" s="5">
        <f t="shared" si="9"/>
        <v>45141</v>
      </c>
    </row>
    <row r="9670">
      <c r="A9670" s="1" t="s">
        <v>9707</v>
      </c>
      <c r="B9670" s="1" t="s">
        <v>55</v>
      </c>
      <c r="C9670" s="1">
        <v>1.0</v>
      </c>
      <c r="D9670" s="1">
        <v>3.0</v>
      </c>
      <c r="E9670" s="1">
        <v>3.0</v>
      </c>
      <c r="F9670" s="1" t="s">
        <v>23</v>
      </c>
      <c r="G9670" s="1" t="s">
        <v>24</v>
      </c>
      <c r="H9670" s="6">
        <v>45277.0</v>
      </c>
      <c r="J9670" s="3">
        <f t="shared" si="2"/>
        <v>1</v>
      </c>
      <c r="K9670" s="4">
        <f t="shared" si="3"/>
        <v>3</v>
      </c>
      <c r="L9670" s="4">
        <f t="shared" si="4"/>
        <v>3</v>
      </c>
      <c r="S9670" s="1" t="s">
        <v>9707</v>
      </c>
      <c r="T9670" s="4" t="str">
        <f t="shared" si="5"/>
        <v>Juice</v>
      </c>
      <c r="U9670" s="4" t="str">
        <f t="shared" si="6"/>
        <v>Takeaway</v>
      </c>
      <c r="V9670" s="4" t="str">
        <f t="shared" si="7"/>
        <v>Credit Card</v>
      </c>
      <c r="W9670" s="4">
        <f t="shared" ref="W9670:Y9670" si="9677">IF(OR(J9670 = "ERROR", J9670 = ""), "UNKNOWN", J9670)</f>
        <v>1</v>
      </c>
      <c r="X9670" s="4">
        <f t="shared" si="9677"/>
        <v>3</v>
      </c>
      <c r="Y9670" s="4">
        <f t="shared" si="9677"/>
        <v>3</v>
      </c>
      <c r="Z9670" s="7">
        <f t="shared" si="9"/>
        <v>45277</v>
      </c>
    </row>
    <row r="9671">
      <c r="A9671" s="1" t="s">
        <v>9708</v>
      </c>
      <c r="B9671" s="1" t="s">
        <v>55</v>
      </c>
      <c r="C9671" s="1">
        <v>5.0</v>
      </c>
      <c r="D9671" s="1">
        <v>3.0</v>
      </c>
      <c r="E9671" s="1">
        <v>15.0</v>
      </c>
      <c r="H9671" s="2">
        <v>45013.0</v>
      </c>
      <c r="J9671" s="3">
        <f t="shared" si="2"/>
        <v>5</v>
      </c>
      <c r="K9671" s="4">
        <f t="shared" si="3"/>
        <v>3</v>
      </c>
      <c r="L9671" s="4">
        <f t="shared" si="4"/>
        <v>15</v>
      </c>
      <c r="S9671" s="1" t="s">
        <v>9708</v>
      </c>
      <c r="T9671" s="4" t="str">
        <f t="shared" si="5"/>
        <v>Juice</v>
      </c>
      <c r="U9671" s="4" t="str">
        <f t="shared" si="6"/>
        <v>UNKNOWN</v>
      </c>
      <c r="V9671" s="4" t="str">
        <f t="shared" si="7"/>
        <v>UNKNOWN</v>
      </c>
      <c r="W9671" s="4">
        <f t="shared" ref="W9671:Y9671" si="9678">IF(OR(J9671 = "ERROR", J9671 = ""), "UNKNOWN", J9671)</f>
        <v>5</v>
      </c>
      <c r="X9671" s="4">
        <f t="shared" si="9678"/>
        <v>3</v>
      </c>
      <c r="Y9671" s="4">
        <f t="shared" si="9678"/>
        <v>15</v>
      </c>
      <c r="Z9671" s="5">
        <f t="shared" si="9"/>
        <v>45013</v>
      </c>
    </row>
    <row r="9672">
      <c r="A9672" s="1" t="s">
        <v>9709</v>
      </c>
      <c r="B9672" s="1" t="s">
        <v>55</v>
      </c>
      <c r="C9672" s="1">
        <v>4.0</v>
      </c>
      <c r="D9672" s="1">
        <v>3.0</v>
      </c>
      <c r="E9672" s="1">
        <v>12.0</v>
      </c>
      <c r="F9672" s="1" t="s">
        <v>23</v>
      </c>
      <c r="H9672" s="2">
        <v>44948.0</v>
      </c>
      <c r="J9672" s="3">
        <f t="shared" si="2"/>
        <v>4</v>
      </c>
      <c r="K9672" s="4">
        <f t="shared" si="3"/>
        <v>3</v>
      </c>
      <c r="L9672" s="4">
        <f t="shared" si="4"/>
        <v>12</v>
      </c>
      <c r="S9672" s="1" t="s">
        <v>9709</v>
      </c>
      <c r="T9672" s="4" t="str">
        <f t="shared" si="5"/>
        <v>Juice</v>
      </c>
      <c r="U9672" s="4" t="str">
        <f t="shared" si="6"/>
        <v>UNKNOWN</v>
      </c>
      <c r="V9672" s="4" t="str">
        <f t="shared" si="7"/>
        <v>Credit Card</v>
      </c>
      <c r="W9672" s="4">
        <f t="shared" ref="W9672:Y9672" si="9679">IF(OR(J9672 = "ERROR", J9672 = ""), "UNKNOWN", J9672)</f>
        <v>4</v>
      </c>
      <c r="X9672" s="4">
        <f t="shared" si="9679"/>
        <v>3</v>
      </c>
      <c r="Y9672" s="4">
        <f t="shared" si="9679"/>
        <v>12</v>
      </c>
      <c r="Z9672" s="5">
        <f t="shared" si="9"/>
        <v>44948</v>
      </c>
    </row>
    <row r="9673">
      <c r="A9673" s="1" t="s">
        <v>9710</v>
      </c>
      <c r="B9673" s="1" t="s">
        <v>44</v>
      </c>
      <c r="C9673" s="1">
        <v>3.0</v>
      </c>
      <c r="D9673" s="1">
        <v>4.0</v>
      </c>
      <c r="E9673" s="1">
        <v>12.0</v>
      </c>
      <c r="F9673" s="1" t="s">
        <v>39</v>
      </c>
      <c r="G9673" s="1" t="s">
        <v>24</v>
      </c>
      <c r="H9673" s="2">
        <v>45079.0</v>
      </c>
      <c r="J9673" s="3">
        <f t="shared" si="2"/>
        <v>3</v>
      </c>
      <c r="K9673" s="4">
        <f t="shared" si="3"/>
        <v>4</v>
      </c>
      <c r="L9673" s="4">
        <f t="shared" si="4"/>
        <v>12</v>
      </c>
      <c r="S9673" s="1" t="s">
        <v>9710</v>
      </c>
      <c r="T9673" s="4" t="str">
        <f t="shared" si="5"/>
        <v>Sandwich</v>
      </c>
      <c r="U9673" s="4" t="str">
        <f t="shared" si="6"/>
        <v>Takeaway</v>
      </c>
      <c r="V9673" s="4" t="str">
        <f t="shared" si="7"/>
        <v>Digital Wallet</v>
      </c>
      <c r="W9673" s="4">
        <f t="shared" ref="W9673:Y9673" si="9680">IF(OR(J9673 = "ERROR", J9673 = ""), "UNKNOWN", J9673)</f>
        <v>3</v>
      </c>
      <c r="X9673" s="4">
        <f t="shared" si="9680"/>
        <v>4</v>
      </c>
      <c r="Y9673" s="4">
        <f t="shared" si="9680"/>
        <v>12</v>
      </c>
      <c r="Z9673" s="5">
        <f t="shared" si="9"/>
        <v>45079</v>
      </c>
    </row>
    <row r="9674">
      <c r="A9674" s="1" t="s">
        <v>9711</v>
      </c>
      <c r="C9674" s="1">
        <v>3.0</v>
      </c>
      <c r="D9674" s="1">
        <v>1.0</v>
      </c>
      <c r="E9674" s="1">
        <v>3.0</v>
      </c>
      <c r="F9674" s="1" t="s">
        <v>28</v>
      </c>
      <c r="G9674" s="1" t="s">
        <v>25</v>
      </c>
      <c r="H9674" s="2">
        <v>45157.0</v>
      </c>
      <c r="J9674" s="3">
        <f t="shared" si="2"/>
        <v>3</v>
      </c>
      <c r="K9674" s="4">
        <f t="shared" si="3"/>
        <v>1</v>
      </c>
      <c r="L9674" s="4">
        <f t="shared" si="4"/>
        <v>3</v>
      </c>
      <c r="S9674" s="1" t="s">
        <v>9711</v>
      </c>
      <c r="T9674" s="4" t="str">
        <f t="shared" si="5"/>
        <v>UNKNOWN</v>
      </c>
      <c r="U9674" s="4" t="str">
        <f t="shared" si="6"/>
        <v>UNKNOWN</v>
      </c>
      <c r="V9674" s="4" t="str">
        <f t="shared" si="7"/>
        <v>Cash</v>
      </c>
      <c r="W9674" s="4">
        <f t="shared" ref="W9674:Y9674" si="9681">IF(OR(J9674 = "ERROR", J9674 = ""), "UNKNOWN", J9674)</f>
        <v>3</v>
      </c>
      <c r="X9674" s="4">
        <f t="shared" si="9681"/>
        <v>1</v>
      </c>
      <c r="Y9674" s="4">
        <f t="shared" si="9681"/>
        <v>3</v>
      </c>
      <c r="Z9674" s="5">
        <f t="shared" si="9"/>
        <v>45157</v>
      </c>
    </row>
    <row r="9675">
      <c r="A9675" s="1" t="s">
        <v>9712</v>
      </c>
      <c r="B9675" s="1" t="s">
        <v>30</v>
      </c>
      <c r="C9675" s="1">
        <v>1.0</v>
      </c>
      <c r="E9675" s="1">
        <v>4.0</v>
      </c>
      <c r="F9675" s="1" t="s">
        <v>23</v>
      </c>
      <c r="H9675" s="2">
        <v>45015.0</v>
      </c>
      <c r="J9675" s="3">
        <f t="shared" si="2"/>
        <v>1</v>
      </c>
      <c r="K9675" s="4">
        <f t="shared" si="3"/>
        <v>4</v>
      </c>
      <c r="L9675" s="4">
        <f t="shared" si="4"/>
        <v>4</v>
      </c>
      <c r="S9675" s="1" t="s">
        <v>9712</v>
      </c>
      <c r="T9675" s="4" t="str">
        <f t="shared" si="5"/>
        <v>UNKNOWN</v>
      </c>
      <c r="U9675" s="4" t="str">
        <f t="shared" si="6"/>
        <v>UNKNOWN</v>
      </c>
      <c r="V9675" s="4" t="str">
        <f t="shared" si="7"/>
        <v>Credit Card</v>
      </c>
      <c r="W9675" s="4">
        <f t="shared" ref="W9675:Y9675" si="9682">IF(OR(J9675 = "ERROR", J9675 = ""), "UNKNOWN", J9675)</f>
        <v>1</v>
      </c>
      <c r="X9675" s="4">
        <f t="shared" si="9682"/>
        <v>4</v>
      </c>
      <c r="Y9675" s="4">
        <f t="shared" si="9682"/>
        <v>4</v>
      </c>
      <c r="Z9675" s="5">
        <f t="shared" si="9"/>
        <v>45015</v>
      </c>
    </row>
    <row r="9676">
      <c r="A9676" s="1" t="s">
        <v>9713</v>
      </c>
      <c r="B9676" s="1" t="s">
        <v>22</v>
      </c>
      <c r="C9676" s="1">
        <v>2.0</v>
      </c>
      <c r="D9676" s="1">
        <v>2.0</v>
      </c>
      <c r="E9676" s="1">
        <v>4.0</v>
      </c>
      <c r="F9676" s="1" t="s">
        <v>28</v>
      </c>
      <c r="H9676" s="2">
        <v>45051.0</v>
      </c>
      <c r="J9676" s="3">
        <f t="shared" si="2"/>
        <v>2</v>
      </c>
      <c r="K9676" s="4">
        <f t="shared" si="3"/>
        <v>2</v>
      </c>
      <c r="L9676" s="4">
        <f t="shared" si="4"/>
        <v>4</v>
      </c>
      <c r="S9676" s="1" t="s">
        <v>9713</v>
      </c>
      <c r="T9676" s="4" t="str">
        <f t="shared" si="5"/>
        <v>Coffee</v>
      </c>
      <c r="U9676" s="4" t="str">
        <f t="shared" si="6"/>
        <v>UNKNOWN</v>
      </c>
      <c r="V9676" s="4" t="str">
        <f t="shared" si="7"/>
        <v>Cash</v>
      </c>
      <c r="W9676" s="4">
        <f t="shared" ref="W9676:Y9676" si="9683">IF(OR(J9676 = "ERROR", J9676 = ""), "UNKNOWN", J9676)</f>
        <v>2</v>
      </c>
      <c r="X9676" s="4">
        <f t="shared" si="9683"/>
        <v>2</v>
      </c>
      <c r="Y9676" s="4">
        <f t="shared" si="9683"/>
        <v>4</v>
      </c>
      <c r="Z9676" s="5">
        <f t="shared" si="9"/>
        <v>45051</v>
      </c>
    </row>
    <row r="9677">
      <c r="A9677" s="1" t="s">
        <v>9714</v>
      </c>
      <c r="B9677" s="1" t="s">
        <v>81</v>
      </c>
      <c r="C9677" s="1">
        <v>5.0</v>
      </c>
      <c r="D9677" s="1">
        <v>1.5</v>
      </c>
      <c r="E9677" s="1" t="s">
        <v>25</v>
      </c>
      <c r="F9677" s="1" t="s">
        <v>23</v>
      </c>
      <c r="G9677" s="1" t="s">
        <v>24</v>
      </c>
      <c r="H9677" s="2">
        <v>45095.0</v>
      </c>
      <c r="J9677" s="3">
        <f t="shared" si="2"/>
        <v>5</v>
      </c>
      <c r="K9677" s="4">
        <f t="shared" si="3"/>
        <v>1.5</v>
      </c>
      <c r="L9677" s="4">
        <f t="shared" si="4"/>
        <v>7.5</v>
      </c>
      <c r="S9677" s="1" t="s">
        <v>9714</v>
      </c>
      <c r="T9677" s="4" t="str">
        <f t="shared" si="5"/>
        <v>Tea</v>
      </c>
      <c r="U9677" s="4" t="str">
        <f t="shared" si="6"/>
        <v>Takeaway</v>
      </c>
      <c r="V9677" s="4" t="str">
        <f t="shared" si="7"/>
        <v>Credit Card</v>
      </c>
      <c r="W9677" s="4">
        <f t="shared" ref="W9677:Y9677" si="9684">IF(OR(J9677 = "ERROR", J9677 = ""), "UNKNOWN", J9677)</f>
        <v>5</v>
      </c>
      <c r="X9677" s="4">
        <f t="shared" si="9684"/>
        <v>1.5</v>
      </c>
      <c r="Y9677" s="4">
        <f t="shared" si="9684"/>
        <v>7.5</v>
      </c>
      <c r="Z9677" s="5">
        <f t="shared" si="9"/>
        <v>45095</v>
      </c>
    </row>
    <row r="9678">
      <c r="A9678" s="1" t="s">
        <v>9715</v>
      </c>
      <c r="B9678" s="1" t="s">
        <v>81</v>
      </c>
      <c r="C9678" s="1">
        <v>3.0</v>
      </c>
      <c r="D9678" s="1">
        <v>1.5</v>
      </c>
      <c r="E9678" s="1" t="s">
        <v>25</v>
      </c>
      <c r="F9678" s="1" t="s">
        <v>23</v>
      </c>
      <c r="G9678" s="1" t="s">
        <v>24</v>
      </c>
      <c r="J9678" s="3">
        <f t="shared" si="2"/>
        <v>3</v>
      </c>
      <c r="K9678" s="4">
        <f t="shared" si="3"/>
        <v>1.5</v>
      </c>
      <c r="L9678" s="4">
        <f t="shared" si="4"/>
        <v>4.5</v>
      </c>
      <c r="S9678" s="1" t="s">
        <v>9715</v>
      </c>
      <c r="T9678" s="4" t="str">
        <f t="shared" si="5"/>
        <v>Tea</v>
      </c>
      <c r="U9678" s="4" t="str">
        <f t="shared" si="6"/>
        <v>Takeaway</v>
      </c>
      <c r="V9678" s="4" t="str">
        <f t="shared" si="7"/>
        <v>Credit Card</v>
      </c>
      <c r="W9678" s="4">
        <f t="shared" ref="W9678:Y9678" si="9685">IF(OR(J9678 = "ERROR", J9678 = ""), "UNKNOWN", J9678)</f>
        <v>3</v>
      </c>
      <c r="X9678" s="4">
        <f t="shared" si="9685"/>
        <v>1.5</v>
      </c>
      <c r="Y9678" s="4">
        <f t="shared" si="9685"/>
        <v>4.5</v>
      </c>
      <c r="Z9678" s="4" t="str">
        <f t="shared" si="9"/>
        <v>UNKNOWN</v>
      </c>
    </row>
    <row r="9679">
      <c r="A9679" s="1" t="s">
        <v>9716</v>
      </c>
      <c r="B9679" s="1" t="s">
        <v>22</v>
      </c>
      <c r="C9679" s="1">
        <v>5.0</v>
      </c>
      <c r="D9679" s="1">
        <v>2.0</v>
      </c>
      <c r="E9679" s="1">
        <v>10.0</v>
      </c>
      <c r="G9679" s="1" t="s">
        <v>24</v>
      </c>
      <c r="H9679" s="2">
        <v>45195.0</v>
      </c>
      <c r="J9679" s="3">
        <f t="shared" si="2"/>
        <v>5</v>
      </c>
      <c r="K9679" s="4">
        <f t="shared" si="3"/>
        <v>2</v>
      </c>
      <c r="L9679" s="4">
        <f t="shared" si="4"/>
        <v>10</v>
      </c>
      <c r="S9679" s="1" t="s">
        <v>9716</v>
      </c>
      <c r="T9679" s="4" t="str">
        <f t="shared" si="5"/>
        <v>Coffee</v>
      </c>
      <c r="U9679" s="4" t="str">
        <f t="shared" si="6"/>
        <v>Takeaway</v>
      </c>
      <c r="V9679" s="4" t="str">
        <f t="shared" si="7"/>
        <v>UNKNOWN</v>
      </c>
      <c r="W9679" s="4">
        <f t="shared" ref="W9679:Y9679" si="9686">IF(OR(J9679 = "ERROR", J9679 = ""), "UNKNOWN", J9679)</f>
        <v>5</v>
      </c>
      <c r="X9679" s="4">
        <f t="shared" si="9686"/>
        <v>2</v>
      </c>
      <c r="Y9679" s="4">
        <f t="shared" si="9686"/>
        <v>10</v>
      </c>
      <c r="Z9679" s="5">
        <f t="shared" si="9"/>
        <v>45195</v>
      </c>
    </row>
    <row r="9680">
      <c r="A9680" s="1" t="s">
        <v>9717</v>
      </c>
      <c r="B9680" s="1" t="s">
        <v>55</v>
      </c>
      <c r="C9680" s="1">
        <v>2.0</v>
      </c>
      <c r="D9680" s="1">
        <v>3.0</v>
      </c>
      <c r="E9680" s="1">
        <v>6.0</v>
      </c>
      <c r="F9680" s="1" t="s">
        <v>28</v>
      </c>
      <c r="G9680" s="1" t="s">
        <v>24</v>
      </c>
      <c r="H9680" s="2">
        <v>45090.0</v>
      </c>
      <c r="J9680" s="3">
        <f t="shared" si="2"/>
        <v>2</v>
      </c>
      <c r="K9680" s="4">
        <f t="shared" si="3"/>
        <v>3</v>
      </c>
      <c r="L9680" s="4">
        <f t="shared" si="4"/>
        <v>6</v>
      </c>
      <c r="S9680" s="1" t="s">
        <v>9717</v>
      </c>
      <c r="T9680" s="4" t="str">
        <f t="shared" si="5"/>
        <v>Juice</v>
      </c>
      <c r="U9680" s="4" t="str">
        <f t="shared" si="6"/>
        <v>Takeaway</v>
      </c>
      <c r="V9680" s="4" t="str">
        <f t="shared" si="7"/>
        <v>Cash</v>
      </c>
      <c r="W9680" s="4">
        <f t="shared" ref="W9680:Y9680" si="9687">IF(OR(J9680 = "ERROR", J9680 = ""), "UNKNOWN", J9680)</f>
        <v>2</v>
      </c>
      <c r="X9680" s="4">
        <f t="shared" si="9687"/>
        <v>3</v>
      </c>
      <c r="Y9680" s="4">
        <f t="shared" si="9687"/>
        <v>6</v>
      </c>
      <c r="Z9680" s="5">
        <f t="shared" si="9"/>
        <v>45090</v>
      </c>
    </row>
    <row r="9681">
      <c r="A9681" s="1" t="s">
        <v>9718</v>
      </c>
      <c r="B9681" s="1" t="s">
        <v>32</v>
      </c>
      <c r="C9681" s="1">
        <v>1.0</v>
      </c>
      <c r="D9681" s="1">
        <v>1.0</v>
      </c>
      <c r="E9681" s="1">
        <v>1.0</v>
      </c>
      <c r="F9681" s="1" t="s">
        <v>28</v>
      </c>
      <c r="G9681" s="1" t="s">
        <v>24</v>
      </c>
      <c r="H9681" s="2">
        <v>45079.0</v>
      </c>
      <c r="J9681" s="3">
        <f t="shared" si="2"/>
        <v>1</v>
      </c>
      <c r="K9681" s="4">
        <f t="shared" si="3"/>
        <v>1</v>
      </c>
      <c r="L9681" s="4">
        <f t="shared" si="4"/>
        <v>1</v>
      </c>
      <c r="S9681" s="1" t="s">
        <v>9718</v>
      </c>
      <c r="T9681" s="4" t="str">
        <f t="shared" si="5"/>
        <v>Cookie</v>
      </c>
      <c r="U9681" s="4" t="str">
        <f t="shared" si="6"/>
        <v>Takeaway</v>
      </c>
      <c r="V9681" s="4" t="str">
        <f t="shared" si="7"/>
        <v>Cash</v>
      </c>
      <c r="W9681" s="4">
        <f t="shared" ref="W9681:Y9681" si="9688">IF(OR(J9681 = "ERROR", J9681 = ""), "UNKNOWN", J9681)</f>
        <v>1</v>
      </c>
      <c r="X9681" s="4">
        <f t="shared" si="9688"/>
        <v>1</v>
      </c>
      <c r="Y9681" s="4">
        <f t="shared" si="9688"/>
        <v>1</v>
      </c>
      <c r="Z9681" s="5">
        <f t="shared" si="9"/>
        <v>45079</v>
      </c>
    </row>
    <row r="9682">
      <c r="A9682" s="1" t="s">
        <v>9719</v>
      </c>
      <c r="B9682" s="1" t="s">
        <v>81</v>
      </c>
      <c r="C9682" s="1">
        <v>1.0</v>
      </c>
      <c r="D9682" s="1">
        <v>1.5</v>
      </c>
      <c r="E9682" s="1">
        <v>1.5</v>
      </c>
      <c r="F9682" s="1" t="s">
        <v>39</v>
      </c>
      <c r="G9682" s="1" t="s">
        <v>24</v>
      </c>
      <c r="H9682" s="2">
        <v>44955.0</v>
      </c>
      <c r="J9682" s="3">
        <f t="shared" si="2"/>
        <v>1</v>
      </c>
      <c r="K9682" s="4">
        <f t="shared" si="3"/>
        <v>1.5</v>
      </c>
      <c r="L9682" s="4">
        <f t="shared" si="4"/>
        <v>1.5</v>
      </c>
      <c r="S9682" s="1" t="s">
        <v>9719</v>
      </c>
      <c r="T9682" s="4" t="str">
        <f t="shared" si="5"/>
        <v>Tea</v>
      </c>
      <c r="U9682" s="4" t="str">
        <f t="shared" si="6"/>
        <v>Takeaway</v>
      </c>
      <c r="V9682" s="4" t="str">
        <f t="shared" si="7"/>
        <v>Digital Wallet</v>
      </c>
      <c r="W9682" s="4">
        <f t="shared" ref="W9682:Y9682" si="9689">IF(OR(J9682 = "ERROR", J9682 = ""), "UNKNOWN", J9682)</f>
        <v>1</v>
      </c>
      <c r="X9682" s="4">
        <f t="shared" si="9689"/>
        <v>1.5</v>
      </c>
      <c r="Y9682" s="4">
        <f t="shared" si="9689"/>
        <v>1.5</v>
      </c>
      <c r="Z9682" s="5">
        <f t="shared" si="9"/>
        <v>44955</v>
      </c>
    </row>
    <row r="9683">
      <c r="A9683" s="1" t="s">
        <v>9720</v>
      </c>
      <c r="B9683" s="1" t="s">
        <v>36</v>
      </c>
      <c r="C9683" s="1">
        <v>2.0</v>
      </c>
      <c r="D9683" s="1">
        <v>5.0</v>
      </c>
      <c r="E9683" s="1">
        <v>10.0</v>
      </c>
      <c r="F9683" s="1" t="s">
        <v>28</v>
      </c>
      <c r="G9683" s="1" t="s">
        <v>29</v>
      </c>
      <c r="J9683" s="3">
        <f t="shared" si="2"/>
        <v>2</v>
      </c>
      <c r="K9683" s="4">
        <f t="shared" si="3"/>
        <v>5</v>
      </c>
      <c r="L9683" s="4">
        <f t="shared" si="4"/>
        <v>10</v>
      </c>
      <c r="S9683" s="1" t="s">
        <v>9720</v>
      </c>
      <c r="T9683" s="4" t="str">
        <f t="shared" si="5"/>
        <v>Salad</v>
      </c>
      <c r="U9683" s="4" t="str">
        <f t="shared" si="6"/>
        <v>In-store</v>
      </c>
      <c r="V9683" s="4" t="str">
        <f t="shared" si="7"/>
        <v>Cash</v>
      </c>
      <c r="W9683" s="4">
        <f t="shared" ref="W9683:Y9683" si="9690">IF(OR(J9683 = "ERROR", J9683 = ""), "UNKNOWN", J9683)</f>
        <v>2</v>
      </c>
      <c r="X9683" s="4">
        <f t="shared" si="9690"/>
        <v>5</v>
      </c>
      <c r="Y9683" s="4">
        <f t="shared" si="9690"/>
        <v>10</v>
      </c>
      <c r="Z9683" s="4" t="str">
        <f t="shared" si="9"/>
        <v>UNKNOWN</v>
      </c>
    </row>
    <row r="9684">
      <c r="A9684" s="1" t="s">
        <v>9721</v>
      </c>
      <c r="B9684" s="1" t="s">
        <v>81</v>
      </c>
      <c r="C9684" s="1">
        <v>2.0</v>
      </c>
      <c r="D9684" s="1">
        <v>1.5</v>
      </c>
      <c r="E9684" s="1">
        <v>3.0</v>
      </c>
      <c r="G9684" s="1" t="s">
        <v>24</v>
      </c>
      <c r="H9684" s="6">
        <v>45246.0</v>
      </c>
      <c r="J9684" s="3">
        <f t="shared" si="2"/>
        <v>2</v>
      </c>
      <c r="K9684" s="4">
        <f t="shared" si="3"/>
        <v>1.5</v>
      </c>
      <c r="L9684" s="4">
        <f t="shared" si="4"/>
        <v>3</v>
      </c>
      <c r="S9684" s="1" t="s">
        <v>9721</v>
      </c>
      <c r="T9684" s="4" t="str">
        <f t="shared" si="5"/>
        <v>Tea</v>
      </c>
      <c r="U9684" s="4" t="str">
        <f t="shared" si="6"/>
        <v>Takeaway</v>
      </c>
      <c r="V9684" s="4" t="str">
        <f t="shared" si="7"/>
        <v>UNKNOWN</v>
      </c>
      <c r="W9684" s="4">
        <f t="shared" ref="W9684:Y9684" si="9691">IF(OR(J9684 = "ERROR", J9684 = ""), "UNKNOWN", J9684)</f>
        <v>2</v>
      </c>
      <c r="X9684" s="4">
        <f t="shared" si="9691"/>
        <v>1.5</v>
      </c>
      <c r="Y9684" s="4">
        <f t="shared" si="9691"/>
        <v>3</v>
      </c>
      <c r="Z9684" s="7">
        <f t="shared" si="9"/>
        <v>45246</v>
      </c>
    </row>
    <row r="9685">
      <c r="A9685" s="1" t="s">
        <v>9722</v>
      </c>
      <c r="B9685" s="1" t="s">
        <v>36</v>
      </c>
      <c r="C9685" s="1">
        <v>2.0</v>
      </c>
      <c r="D9685" s="1">
        <v>5.0</v>
      </c>
      <c r="E9685" s="1">
        <v>10.0</v>
      </c>
      <c r="F9685" s="1" t="s">
        <v>23</v>
      </c>
      <c r="H9685" s="2">
        <v>45009.0</v>
      </c>
      <c r="J9685" s="3">
        <f t="shared" si="2"/>
        <v>2</v>
      </c>
      <c r="K9685" s="4">
        <f t="shared" si="3"/>
        <v>5</v>
      </c>
      <c r="L9685" s="4">
        <f t="shared" si="4"/>
        <v>10</v>
      </c>
      <c r="S9685" s="1" t="s">
        <v>9722</v>
      </c>
      <c r="T9685" s="4" t="str">
        <f t="shared" si="5"/>
        <v>Salad</v>
      </c>
      <c r="U9685" s="4" t="str">
        <f t="shared" si="6"/>
        <v>UNKNOWN</v>
      </c>
      <c r="V9685" s="4" t="str">
        <f t="shared" si="7"/>
        <v>Credit Card</v>
      </c>
      <c r="W9685" s="4">
        <f t="shared" ref="W9685:Y9685" si="9692">IF(OR(J9685 = "ERROR", J9685 = ""), "UNKNOWN", J9685)</f>
        <v>2</v>
      </c>
      <c r="X9685" s="4">
        <f t="shared" si="9692"/>
        <v>5</v>
      </c>
      <c r="Y9685" s="4">
        <f t="shared" si="9692"/>
        <v>10</v>
      </c>
      <c r="Z9685" s="5">
        <f t="shared" si="9"/>
        <v>45009</v>
      </c>
    </row>
    <row r="9686">
      <c r="A9686" s="1" t="s">
        <v>9723</v>
      </c>
      <c r="B9686" s="1" t="s">
        <v>44</v>
      </c>
      <c r="C9686" s="1">
        <v>2.0</v>
      </c>
      <c r="D9686" s="1">
        <v>4.0</v>
      </c>
      <c r="E9686" s="1">
        <v>8.0</v>
      </c>
      <c r="H9686" s="2">
        <v>44958.0</v>
      </c>
      <c r="J9686" s="3">
        <f t="shared" si="2"/>
        <v>2</v>
      </c>
      <c r="K9686" s="4">
        <f t="shared" si="3"/>
        <v>4</v>
      </c>
      <c r="L9686" s="4">
        <f t="shared" si="4"/>
        <v>8</v>
      </c>
      <c r="S9686" s="1" t="s">
        <v>9723</v>
      </c>
      <c r="T9686" s="4" t="str">
        <f t="shared" si="5"/>
        <v>Sandwich</v>
      </c>
      <c r="U9686" s="4" t="str">
        <f t="shared" si="6"/>
        <v>UNKNOWN</v>
      </c>
      <c r="V9686" s="4" t="str">
        <f t="shared" si="7"/>
        <v>UNKNOWN</v>
      </c>
      <c r="W9686" s="4">
        <f t="shared" ref="W9686:Y9686" si="9693">IF(OR(J9686 = "ERROR", J9686 = ""), "UNKNOWN", J9686)</f>
        <v>2</v>
      </c>
      <c r="X9686" s="4">
        <f t="shared" si="9693"/>
        <v>4</v>
      </c>
      <c r="Y9686" s="4">
        <f t="shared" si="9693"/>
        <v>8</v>
      </c>
      <c r="Z9686" s="5">
        <f t="shared" si="9"/>
        <v>44958</v>
      </c>
    </row>
    <row r="9687">
      <c r="A9687" s="1" t="s">
        <v>9724</v>
      </c>
      <c r="B9687" s="1" t="s">
        <v>44</v>
      </c>
      <c r="C9687" s="1">
        <v>3.0</v>
      </c>
      <c r="D9687" s="1">
        <v>4.0</v>
      </c>
      <c r="E9687" s="1">
        <v>12.0</v>
      </c>
      <c r="G9687" s="1" t="s">
        <v>24</v>
      </c>
      <c r="H9687" s="2">
        <v>45158.0</v>
      </c>
      <c r="J9687" s="3">
        <f t="shared" si="2"/>
        <v>3</v>
      </c>
      <c r="K9687" s="4">
        <f t="shared" si="3"/>
        <v>4</v>
      </c>
      <c r="L9687" s="4">
        <f t="shared" si="4"/>
        <v>12</v>
      </c>
      <c r="S9687" s="1" t="s">
        <v>9724</v>
      </c>
      <c r="T9687" s="4" t="str">
        <f t="shared" si="5"/>
        <v>Sandwich</v>
      </c>
      <c r="U9687" s="4" t="str">
        <f t="shared" si="6"/>
        <v>Takeaway</v>
      </c>
      <c r="V9687" s="4" t="str">
        <f t="shared" si="7"/>
        <v>UNKNOWN</v>
      </c>
      <c r="W9687" s="4">
        <f t="shared" ref="W9687:Y9687" si="9694">IF(OR(J9687 = "ERROR", J9687 = ""), "UNKNOWN", J9687)</f>
        <v>3</v>
      </c>
      <c r="X9687" s="4">
        <f t="shared" si="9694"/>
        <v>4</v>
      </c>
      <c r="Y9687" s="4">
        <f t="shared" si="9694"/>
        <v>12</v>
      </c>
      <c r="Z9687" s="5">
        <f t="shared" si="9"/>
        <v>45158</v>
      </c>
    </row>
    <row r="9688">
      <c r="A9688" s="1" t="s">
        <v>9725</v>
      </c>
      <c r="B9688" s="1" t="s">
        <v>55</v>
      </c>
      <c r="C9688" s="1">
        <v>4.0</v>
      </c>
      <c r="D9688" s="1">
        <v>3.0</v>
      </c>
      <c r="E9688" s="1">
        <v>12.0</v>
      </c>
      <c r="G9688" s="1" t="s">
        <v>24</v>
      </c>
      <c r="H9688" s="6">
        <v>45285.0</v>
      </c>
      <c r="J9688" s="3">
        <f t="shared" si="2"/>
        <v>4</v>
      </c>
      <c r="K9688" s="4">
        <f t="shared" si="3"/>
        <v>3</v>
      </c>
      <c r="L9688" s="4">
        <f t="shared" si="4"/>
        <v>12</v>
      </c>
      <c r="S9688" s="1" t="s">
        <v>9725</v>
      </c>
      <c r="T9688" s="4" t="str">
        <f t="shared" si="5"/>
        <v>Juice</v>
      </c>
      <c r="U9688" s="4" t="str">
        <f t="shared" si="6"/>
        <v>Takeaway</v>
      </c>
      <c r="V9688" s="4" t="str">
        <f t="shared" si="7"/>
        <v>UNKNOWN</v>
      </c>
      <c r="W9688" s="4">
        <f t="shared" ref="W9688:Y9688" si="9695">IF(OR(J9688 = "ERROR", J9688 = ""), "UNKNOWN", J9688)</f>
        <v>4</v>
      </c>
      <c r="X9688" s="4">
        <f t="shared" si="9695"/>
        <v>3</v>
      </c>
      <c r="Y9688" s="4">
        <f t="shared" si="9695"/>
        <v>12</v>
      </c>
      <c r="Z9688" s="7">
        <f t="shared" si="9"/>
        <v>45285</v>
      </c>
    </row>
    <row r="9689">
      <c r="A9689" s="1" t="s">
        <v>9726</v>
      </c>
      <c r="B9689" s="1" t="s">
        <v>36</v>
      </c>
      <c r="C9689" s="1">
        <v>3.0</v>
      </c>
      <c r="D9689" s="1">
        <v>5.0</v>
      </c>
      <c r="E9689" s="1">
        <v>15.0</v>
      </c>
      <c r="F9689" s="1" t="s">
        <v>28</v>
      </c>
      <c r="G9689" s="1" t="s">
        <v>24</v>
      </c>
      <c r="H9689" s="2">
        <v>45168.0</v>
      </c>
      <c r="J9689" s="3">
        <f t="shared" si="2"/>
        <v>3</v>
      </c>
      <c r="K9689" s="4">
        <f t="shared" si="3"/>
        <v>5</v>
      </c>
      <c r="L9689" s="4">
        <f t="shared" si="4"/>
        <v>15</v>
      </c>
      <c r="S9689" s="1" t="s">
        <v>9726</v>
      </c>
      <c r="T9689" s="4" t="str">
        <f t="shared" si="5"/>
        <v>Salad</v>
      </c>
      <c r="U9689" s="4" t="str">
        <f t="shared" si="6"/>
        <v>Takeaway</v>
      </c>
      <c r="V9689" s="4" t="str">
        <f t="shared" si="7"/>
        <v>Cash</v>
      </c>
      <c r="W9689" s="4">
        <f t="shared" ref="W9689:Y9689" si="9696">IF(OR(J9689 = "ERROR", J9689 = ""), "UNKNOWN", J9689)</f>
        <v>3</v>
      </c>
      <c r="X9689" s="4">
        <f t="shared" si="9696"/>
        <v>5</v>
      </c>
      <c r="Y9689" s="4">
        <f t="shared" si="9696"/>
        <v>15</v>
      </c>
      <c r="Z9689" s="5">
        <f t="shared" si="9"/>
        <v>45168</v>
      </c>
    </row>
    <row r="9690">
      <c r="A9690" s="1" t="s">
        <v>9727</v>
      </c>
      <c r="B9690" s="1" t="s">
        <v>81</v>
      </c>
      <c r="C9690" s="1">
        <v>1.0</v>
      </c>
      <c r="D9690" s="1">
        <v>1.5</v>
      </c>
      <c r="E9690" s="1">
        <v>1.5</v>
      </c>
      <c r="F9690" s="1" t="s">
        <v>39</v>
      </c>
      <c r="H9690" s="2">
        <v>45026.0</v>
      </c>
      <c r="J9690" s="3">
        <f t="shared" si="2"/>
        <v>1</v>
      </c>
      <c r="K9690" s="4">
        <f t="shared" si="3"/>
        <v>1.5</v>
      </c>
      <c r="L9690" s="4">
        <f t="shared" si="4"/>
        <v>1.5</v>
      </c>
      <c r="S9690" s="1" t="s">
        <v>9727</v>
      </c>
      <c r="T9690" s="4" t="str">
        <f t="shared" si="5"/>
        <v>Tea</v>
      </c>
      <c r="U9690" s="4" t="str">
        <f t="shared" si="6"/>
        <v>UNKNOWN</v>
      </c>
      <c r="V9690" s="4" t="str">
        <f t="shared" si="7"/>
        <v>Digital Wallet</v>
      </c>
      <c r="W9690" s="4">
        <f t="shared" ref="W9690:Y9690" si="9697">IF(OR(J9690 = "ERROR", J9690 = ""), "UNKNOWN", J9690)</f>
        <v>1</v>
      </c>
      <c r="X9690" s="4">
        <f t="shared" si="9697"/>
        <v>1.5</v>
      </c>
      <c r="Y9690" s="4">
        <f t="shared" si="9697"/>
        <v>1.5</v>
      </c>
      <c r="Z9690" s="5">
        <f t="shared" si="9"/>
        <v>45026</v>
      </c>
    </row>
    <row r="9691">
      <c r="A9691" s="1" t="s">
        <v>9728</v>
      </c>
      <c r="B9691" s="1" t="s">
        <v>32</v>
      </c>
      <c r="C9691" s="1">
        <v>1.0</v>
      </c>
      <c r="D9691" s="1">
        <v>1.0</v>
      </c>
      <c r="E9691" s="1">
        <v>1.0</v>
      </c>
      <c r="G9691" s="1" t="s">
        <v>29</v>
      </c>
      <c r="H9691" s="2">
        <v>44956.0</v>
      </c>
      <c r="J9691" s="3">
        <f t="shared" si="2"/>
        <v>1</v>
      </c>
      <c r="K9691" s="4">
        <f t="shared" si="3"/>
        <v>1</v>
      </c>
      <c r="L9691" s="4">
        <f t="shared" si="4"/>
        <v>1</v>
      </c>
      <c r="S9691" s="1" t="s">
        <v>9728</v>
      </c>
      <c r="T9691" s="4" t="str">
        <f t="shared" si="5"/>
        <v>Cookie</v>
      </c>
      <c r="U9691" s="4" t="str">
        <f t="shared" si="6"/>
        <v>In-store</v>
      </c>
      <c r="V9691" s="4" t="str">
        <f t="shared" si="7"/>
        <v>UNKNOWN</v>
      </c>
      <c r="W9691" s="4">
        <f t="shared" ref="W9691:Y9691" si="9698">IF(OR(J9691 = "ERROR", J9691 = ""), "UNKNOWN", J9691)</f>
        <v>1</v>
      </c>
      <c r="X9691" s="4">
        <f t="shared" si="9698"/>
        <v>1</v>
      </c>
      <c r="Y9691" s="4">
        <f t="shared" si="9698"/>
        <v>1</v>
      </c>
      <c r="Z9691" s="5">
        <f t="shared" si="9"/>
        <v>44956</v>
      </c>
    </row>
    <row r="9692">
      <c r="A9692" s="1" t="s">
        <v>9729</v>
      </c>
      <c r="B9692" s="1" t="s">
        <v>41</v>
      </c>
      <c r="C9692" s="1">
        <v>3.0</v>
      </c>
      <c r="D9692" s="1">
        <v>4.0</v>
      </c>
      <c r="E9692" s="1">
        <v>12.0</v>
      </c>
      <c r="H9692" s="2">
        <v>45033.0</v>
      </c>
      <c r="J9692" s="3">
        <f t="shared" si="2"/>
        <v>3</v>
      </c>
      <c r="K9692" s="4">
        <f t="shared" si="3"/>
        <v>4</v>
      </c>
      <c r="L9692" s="4">
        <f t="shared" si="4"/>
        <v>12</v>
      </c>
      <c r="S9692" s="1" t="s">
        <v>9729</v>
      </c>
      <c r="T9692" s="4" t="str">
        <f t="shared" si="5"/>
        <v>Smoothie</v>
      </c>
      <c r="U9692" s="4" t="str">
        <f t="shared" si="6"/>
        <v>UNKNOWN</v>
      </c>
      <c r="V9692" s="4" t="str">
        <f t="shared" si="7"/>
        <v>UNKNOWN</v>
      </c>
      <c r="W9692" s="4">
        <f t="shared" ref="W9692:Y9692" si="9699">IF(OR(J9692 = "ERROR", J9692 = ""), "UNKNOWN", J9692)</f>
        <v>3</v>
      </c>
      <c r="X9692" s="4">
        <f t="shared" si="9699"/>
        <v>4</v>
      </c>
      <c r="Y9692" s="4">
        <f t="shared" si="9699"/>
        <v>12</v>
      </c>
      <c r="Z9692" s="5">
        <f t="shared" si="9"/>
        <v>45033</v>
      </c>
    </row>
    <row r="9693">
      <c r="A9693" s="1" t="s">
        <v>9730</v>
      </c>
      <c r="B9693" s="1" t="s">
        <v>22</v>
      </c>
      <c r="C9693" s="1">
        <v>1.0</v>
      </c>
      <c r="D9693" s="1">
        <v>2.0</v>
      </c>
      <c r="E9693" s="1" t="s">
        <v>30</v>
      </c>
      <c r="F9693" s="1" t="s">
        <v>23</v>
      </c>
      <c r="G9693" s="1" t="s">
        <v>29</v>
      </c>
      <c r="H9693" s="2">
        <v>45237.0</v>
      </c>
      <c r="J9693" s="3">
        <f t="shared" si="2"/>
        <v>1</v>
      </c>
      <c r="K9693" s="4">
        <f t="shared" si="3"/>
        <v>2</v>
      </c>
      <c r="L9693" s="4">
        <f t="shared" si="4"/>
        <v>2</v>
      </c>
      <c r="S9693" s="1" t="s">
        <v>9730</v>
      </c>
      <c r="T9693" s="4" t="str">
        <f t="shared" si="5"/>
        <v>Coffee</v>
      </c>
      <c r="U9693" s="4" t="str">
        <f t="shared" si="6"/>
        <v>In-store</v>
      </c>
      <c r="V9693" s="4" t="str">
        <f t="shared" si="7"/>
        <v>Credit Card</v>
      </c>
      <c r="W9693" s="4">
        <f t="shared" ref="W9693:Y9693" si="9700">IF(OR(J9693 = "ERROR", J9693 = ""), "UNKNOWN", J9693)</f>
        <v>1</v>
      </c>
      <c r="X9693" s="4">
        <f t="shared" si="9700"/>
        <v>2</v>
      </c>
      <c r="Y9693" s="4">
        <f t="shared" si="9700"/>
        <v>2</v>
      </c>
      <c r="Z9693" s="5">
        <f t="shared" si="9"/>
        <v>45237</v>
      </c>
    </row>
    <row r="9694">
      <c r="A9694" s="1" t="s">
        <v>9731</v>
      </c>
      <c r="B9694" s="1" t="s">
        <v>44</v>
      </c>
      <c r="C9694" s="1">
        <v>5.0</v>
      </c>
      <c r="D9694" s="1">
        <v>4.0</v>
      </c>
      <c r="E9694" s="1">
        <v>20.0</v>
      </c>
      <c r="F9694" s="1" t="s">
        <v>39</v>
      </c>
      <c r="G9694" s="1" t="s">
        <v>25</v>
      </c>
      <c r="H9694" s="6">
        <v>45284.0</v>
      </c>
      <c r="J9694" s="3">
        <f t="shared" si="2"/>
        <v>5</v>
      </c>
      <c r="K9694" s="4">
        <f t="shared" si="3"/>
        <v>4</v>
      </c>
      <c r="L9694" s="4">
        <f t="shared" si="4"/>
        <v>20</v>
      </c>
      <c r="S9694" s="1" t="s">
        <v>9731</v>
      </c>
      <c r="T9694" s="4" t="str">
        <f t="shared" si="5"/>
        <v>Sandwich</v>
      </c>
      <c r="U9694" s="4" t="str">
        <f t="shared" si="6"/>
        <v>UNKNOWN</v>
      </c>
      <c r="V9694" s="4" t="str">
        <f t="shared" si="7"/>
        <v>Digital Wallet</v>
      </c>
      <c r="W9694" s="4">
        <f t="shared" ref="W9694:Y9694" si="9701">IF(OR(J9694 = "ERROR", J9694 = ""), "UNKNOWN", J9694)</f>
        <v>5</v>
      </c>
      <c r="X9694" s="4">
        <f t="shared" si="9701"/>
        <v>4</v>
      </c>
      <c r="Y9694" s="4">
        <f t="shared" si="9701"/>
        <v>20</v>
      </c>
      <c r="Z9694" s="7">
        <f t="shared" si="9"/>
        <v>45284</v>
      </c>
    </row>
    <row r="9695">
      <c r="A9695" s="1" t="s">
        <v>9732</v>
      </c>
      <c r="B9695" s="1" t="s">
        <v>36</v>
      </c>
      <c r="C9695" s="1">
        <v>2.0</v>
      </c>
      <c r="D9695" s="1">
        <v>5.0</v>
      </c>
      <c r="E9695" s="1">
        <v>10.0</v>
      </c>
      <c r="G9695" s="1" t="s">
        <v>24</v>
      </c>
      <c r="H9695" s="2">
        <v>45264.0</v>
      </c>
      <c r="J9695" s="3">
        <f t="shared" si="2"/>
        <v>2</v>
      </c>
      <c r="K9695" s="4">
        <f t="shared" si="3"/>
        <v>5</v>
      </c>
      <c r="L9695" s="4">
        <f t="shared" si="4"/>
        <v>10</v>
      </c>
      <c r="S9695" s="1" t="s">
        <v>9732</v>
      </c>
      <c r="T9695" s="4" t="str">
        <f t="shared" si="5"/>
        <v>Salad</v>
      </c>
      <c r="U9695" s="4" t="str">
        <f t="shared" si="6"/>
        <v>Takeaway</v>
      </c>
      <c r="V9695" s="4" t="str">
        <f t="shared" si="7"/>
        <v>UNKNOWN</v>
      </c>
      <c r="W9695" s="4">
        <f t="shared" ref="W9695:Y9695" si="9702">IF(OR(J9695 = "ERROR", J9695 = ""), "UNKNOWN", J9695)</f>
        <v>2</v>
      </c>
      <c r="X9695" s="4">
        <f t="shared" si="9702"/>
        <v>5</v>
      </c>
      <c r="Y9695" s="4">
        <f t="shared" si="9702"/>
        <v>10</v>
      </c>
      <c r="Z9695" s="5">
        <f t="shared" si="9"/>
        <v>45264</v>
      </c>
    </row>
    <row r="9696">
      <c r="A9696" s="1" t="s">
        <v>9733</v>
      </c>
      <c r="B9696" s="1" t="s">
        <v>25</v>
      </c>
      <c r="C9696" s="1">
        <v>1.0</v>
      </c>
      <c r="D9696" s="1">
        <v>5.0</v>
      </c>
      <c r="E9696" s="1">
        <v>5.0</v>
      </c>
      <c r="F9696" s="1" t="s">
        <v>23</v>
      </c>
      <c r="G9696" s="1" t="s">
        <v>29</v>
      </c>
      <c r="H9696" s="6">
        <v>45253.0</v>
      </c>
      <c r="J9696" s="3">
        <f t="shared" si="2"/>
        <v>1</v>
      </c>
      <c r="K9696" s="4">
        <f t="shared" si="3"/>
        <v>5</v>
      </c>
      <c r="L9696" s="4">
        <f t="shared" si="4"/>
        <v>5</v>
      </c>
      <c r="S9696" s="1" t="s">
        <v>9733</v>
      </c>
      <c r="T9696" s="4" t="str">
        <f t="shared" si="5"/>
        <v>UNKNOWN</v>
      </c>
      <c r="U9696" s="4" t="str">
        <f t="shared" si="6"/>
        <v>In-store</v>
      </c>
      <c r="V9696" s="4" t="str">
        <f t="shared" si="7"/>
        <v>Credit Card</v>
      </c>
      <c r="W9696" s="4">
        <f t="shared" ref="W9696:Y9696" si="9703">IF(OR(J9696 = "ERROR", J9696 = ""), "UNKNOWN", J9696)</f>
        <v>1</v>
      </c>
      <c r="X9696" s="4">
        <f t="shared" si="9703"/>
        <v>5</v>
      </c>
      <c r="Y9696" s="4">
        <f t="shared" si="9703"/>
        <v>5</v>
      </c>
      <c r="Z9696" s="7">
        <f t="shared" si="9"/>
        <v>45253</v>
      </c>
    </row>
    <row r="9697">
      <c r="A9697" s="1" t="s">
        <v>9734</v>
      </c>
      <c r="B9697" s="1" t="s">
        <v>27</v>
      </c>
      <c r="C9697" s="1">
        <v>1.0</v>
      </c>
      <c r="D9697" s="1">
        <v>3.0</v>
      </c>
      <c r="E9697" s="1">
        <v>3.0</v>
      </c>
      <c r="F9697" s="1" t="s">
        <v>23</v>
      </c>
      <c r="G9697" s="1" t="s">
        <v>30</v>
      </c>
      <c r="H9697" s="2">
        <v>45117.0</v>
      </c>
      <c r="J9697" s="3">
        <f t="shared" si="2"/>
        <v>1</v>
      </c>
      <c r="K9697" s="4">
        <f t="shared" si="3"/>
        <v>3</v>
      </c>
      <c r="L9697" s="4">
        <f t="shared" si="4"/>
        <v>3</v>
      </c>
      <c r="S9697" s="1" t="s">
        <v>9734</v>
      </c>
      <c r="T9697" s="4" t="str">
        <f t="shared" si="5"/>
        <v>Cake</v>
      </c>
      <c r="U9697" s="4" t="str">
        <f t="shared" si="6"/>
        <v>UNKNOWN</v>
      </c>
      <c r="V9697" s="4" t="str">
        <f t="shared" si="7"/>
        <v>Credit Card</v>
      </c>
      <c r="W9697" s="4">
        <f t="shared" ref="W9697:Y9697" si="9704">IF(OR(J9697 = "ERROR", J9697 = ""), "UNKNOWN", J9697)</f>
        <v>1</v>
      </c>
      <c r="X9697" s="4">
        <f t="shared" si="9704"/>
        <v>3</v>
      </c>
      <c r="Y9697" s="4">
        <f t="shared" si="9704"/>
        <v>3</v>
      </c>
      <c r="Z9697" s="5">
        <f t="shared" si="9"/>
        <v>45117</v>
      </c>
    </row>
    <row r="9698">
      <c r="A9698" s="1" t="s">
        <v>9735</v>
      </c>
      <c r="B9698" s="1" t="s">
        <v>32</v>
      </c>
      <c r="C9698" s="1">
        <v>3.0</v>
      </c>
      <c r="D9698" s="1">
        <v>1.0</v>
      </c>
      <c r="E9698" s="1">
        <v>3.0</v>
      </c>
      <c r="F9698" s="1" t="s">
        <v>28</v>
      </c>
      <c r="G9698" s="1" t="s">
        <v>24</v>
      </c>
      <c r="H9698" s="2">
        <v>45061.0</v>
      </c>
      <c r="J9698" s="3">
        <f t="shared" si="2"/>
        <v>3</v>
      </c>
      <c r="K9698" s="4">
        <f t="shared" si="3"/>
        <v>1</v>
      </c>
      <c r="L9698" s="4">
        <f t="shared" si="4"/>
        <v>3</v>
      </c>
      <c r="S9698" s="1" t="s">
        <v>9735</v>
      </c>
      <c r="T9698" s="4" t="str">
        <f t="shared" si="5"/>
        <v>Cookie</v>
      </c>
      <c r="U9698" s="4" t="str">
        <f t="shared" si="6"/>
        <v>Takeaway</v>
      </c>
      <c r="V9698" s="4" t="str">
        <f t="shared" si="7"/>
        <v>Cash</v>
      </c>
      <c r="W9698" s="4">
        <f t="shared" ref="W9698:Y9698" si="9705">IF(OR(J9698 = "ERROR", J9698 = ""), "UNKNOWN", J9698)</f>
        <v>3</v>
      </c>
      <c r="X9698" s="4">
        <f t="shared" si="9705"/>
        <v>1</v>
      </c>
      <c r="Y9698" s="4">
        <f t="shared" si="9705"/>
        <v>3</v>
      </c>
      <c r="Z9698" s="5">
        <f t="shared" si="9"/>
        <v>45061</v>
      </c>
    </row>
    <row r="9699">
      <c r="A9699" s="1" t="s">
        <v>9736</v>
      </c>
      <c r="B9699" s="1" t="s">
        <v>55</v>
      </c>
      <c r="C9699" s="1">
        <v>3.0</v>
      </c>
      <c r="D9699" s="1">
        <v>3.0</v>
      </c>
      <c r="E9699" s="1">
        <v>9.0</v>
      </c>
      <c r="G9699" s="1" t="s">
        <v>24</v>
      </c>
      <c r="H9699" s="2">
        <v>45194.0</v>
      </c>
      <c r="J9699" s="3">
        <f t="shared" si="2"/>
        <v>3</v>
      </c>
      <c r="K9699" s="4">
        <f t="shared" si="3"/>
        <v>3</v>
      </c>
      <c r="L9699" s="4">
        <f t="shared" si="4"/>
        <v>9</v>
      </c>
      <c r="S9699" s="1" t="s">
        <v>9736</v>
      </c>
      <c r="T9699" s="4" t="str">
        <f t="shared" si="5"/>
        <v>Juice</v>
      </c>
      <c r="U9699" s="4" t="str">
        <f t="shared" si="6"/>
        <v>Takeaway</v>
      </c>
      <c r="V9699" s="4" t="str">
        <f t="shared" si="7"/>
        <v>UNKNOWN</v>
      </c>
      <c r="W9699" s="4">
        <f t="shared" ref="W9699:Y9699" si="9706">IF(OR(J9699 = "ERROR", J9699 = ""), "UNKNOWN", J9699)</f>
        <v>3</v>
      </c>
      <c r="X9699" s="4">
        <f t="shared" si="9706"/>
        <v>3</v>
      </c>
      <c r="Y9699" s="4">
        <f t="shared" si="9706"/>
        <v>9</v>
      </c>
      <c r="Z9699" s="5">
        <f t="shared" si="9"/>
        <v>45194</v>
      </c>
    </row>
    <row r="9700">
      <c r="A9700" s="1" t="s">
        <v>9737</v>
      </c>
      <c r="B9700" s="1" t="s">
        <v>30</v>
      </c>
      <c r="C9700" s="1">
        <v>5.0</v>
      </c>
      <c r="D9700" s="1">
        <v>5.0</v>
      </c>
      <c r="E9700" s="1">
        <v>25.0</v>
      </c>
      <c r="F9700" s="1" t="s">
        <v>23</v>
      </c>
      <c r="H9700" s="2">
        <v>45099.0</v>
      </c>
      <c r="J9700" s="3">
        <f t="shared" si="2"/>
        <v>5</v>
      </c>
      <c r="K9700" s="4">
        <f t="shared" si="3"/>
        <v>5</v>
      </c>
      <c r="L9700" s="4">
        <f t="shared" si="4"/>
        <v>25</v>
      </c>
      <c r="S9700" s="1" t="s">
        <v>9737</v>
      </c>
      <c r="T9700" s="4" t="str">
        <f t="shared" si="5"/>
        <v>UNKNOWN</v>
      </c>
      <c r="U9700" s="4" t="str">
        <f t="shared" si="6"/>
        <v>UNKNOWN</v>
      </c>
      <c r="V9700" s="4" t="str">
        <f t="shared" si="7"/>
        <v>Credit Card</v>
      </c>
      <c r="W9700" s="4">
        <f t="shared" ref="W9700:Y9700" si="9707">IF(OR(J9700 = "ERROR", J9700 = ""), "UNKNOWN", J9700)</f>
        <v>5</v>
      </c>
      <c r="X9700" s="4">
        <f t="shared" si="9707"/>
        <v>5</v>
      </c>
      <c r="Y9700" s="4">
        <f t="shared" si="9707"/>
        <v>25</v>
      </c>
      <c r="Z9700" s="5">
        <f t="shared" si="9"/>
        <v>45099</v>
      </c>
    </row>
    <row r="9701">
      <c r="A9701" s="1" t="s">
        <v>9738</v>
      </c>
      <c r="B9701" s="1" t="s">
        <v>22</v>
      </c>
      <c r="C9701" s="1">
        <v>1.0</v>
      </c>
      <c r="D9701" s="1">
        <v>2.0</v>
      </c>
      <c r="E9701" s="1">
        <v>2.0</v>
      </c>
      <c r="G9701" s="1" t="s">
        <v>29</v>
      </c>
      <c r="H9701" s="2">
        <v>45075.0</v>
      </c>
      <c r="J9701" s="3">
        <f t="shared" si="2"/>
        <v>1</v>
      </c>
      <c r="K9701" s="4">
        <f t="shared" si="3"/>
        <v>2</v>
      </c>
      <c r="L9701" s="4">
        <f t="shared" si="4"/>
        <v>2</v>
      </c>
      <c r="S9701" s="1" t="s">
        <v>9738</v>
      </c>
      <c r="T9701" s="4" t="str">
        <f t="shared" si="5"/>
        <v>Coffee</v>
      </c>
      <c r="U9701" s="4" t="str">
        <f t="shared" si="6"/>
        <v>In-store</v>
      </c>
      <c r="V9701" s="4" t="str">
        <f t="shared" si="7"/>
        <v>UNKNOWN</v>
      </c>
      <c r="W9701" s="4">
        <f t="shared" ref="W9701:Y9701" si="9708">IF(OR(J9701 = "ERROR", J9701 = ""), "UNKNOWN", J9701)</f>
        <v>1</v>
      </c>
      <c r="X9701" s="4">
        <f t="shared" si="9708"/>
        <v>2</v>
      </c>
      <c r="Y9701" s="4">
        <f t="shared" si="9708"/>
        <v>2</v>
      </c>
      <c r="Z9701" s="5">
        <f t="shared" si="9"/>
        <v>45075</v>
      </c>
    </row>
    <row r="9702">
      <c r="A9702" s="1" t="s">
        <v>9739</v>
      </c>
      <c r="B9702" s="1" t="s">
        <v>55</v>
      </c>
      <c r="C9702" s="1">
        <v>2.0</v>
      </c>
      <c r="D9702" s="1">
        <v>3.0</v>
      </c>
      <c r="E9702" s="1">
        <v>6.0</v>
      </c>
      <c r="H9702" s="2">
        <v>44966.0</v>
      </c>
      <c r="J9702" s="3">
        <f t="shared" si="2"/>
        <v>2</v>
      </c>
      <c r="K9702" s="4">
        <f t="shared" si="3"/>
        <v>3</v>
      </c>
      <c r="L9702" s="4">
        <f t="shared" si="4"/>
        <v>6</v>
      </c>
      <c r="S9702" s="1" t="s">
        <v>9739</v>
      </c>
      <c r="T9702" s="4" t="str">
        <f t="shared" si="5"/>
        <v>Juice</v>
      </c>
      <c r="U9702" s="4" t="str">
        <f t="shared" si="6"/>
        <v>UNKNOWN</v>
      </c>
      <c r="V9702" s="4" t="str">
        <f t="shared" si="7"/>
        <v>UNKNOWN</v>
      </c>
      <c r="W9702" s="4">
        <f t="shared" ref="W9702:Y9702" si="9709">IF(OR(J9702 = "ERROR", J9702 = ""), "UNKNOWN", J9702)</f>
        <v>2</v>
      </c>
      <c r="X9702" s="4">
        <f t="shared" si="9709"/>
        <v>3</v>
      </c>
      <c r="Y9702" s="4">
        <f t="shared" si="9709"/>
        <v>6</v>
      </c>
      <c r="Z9702" s="5">
        <f t="shared" si="9"/>
        <v>44966</v>
      </c>
    </row>
    <row r="9703">
      <c r="A9703" s="1" t="s">
        <v>9740</v>
      </c>
      <c r="B9703" s="1" t="s">
        <v>41</v>
      </c>
      <c r="C9703" s="1">
        <v>5.0</v>
      </c>
      <c r="D9703" s="1">
        <v>4.0</v>
      </c>
      <c r="E9703" s="1" t="s">
        <v>30</v>
      </c>
      <c r="F9703" s="1" t="s">
        <v>28</v>
      </c>
      <c r="G9703" s="1" t="s">
        <v>29</v>
      </c>
      <c r="H9703" s="2">
        <v>45100.0</v>
      </c>
      <c r="J9703" s="3">
        <f t="shared" si="2"/>
        <v>5</v>
      </c>
      <c r="K9703" s="4">
        <f t="shared" si="3"/>
        <v>4</v>
      </c>
      <c r="L9703" s="4">
        <f t="shared" si="4"/>
        <v>20</v>
      </c>
      <c r="S9703" s="1" t="s">
        <v>9740</v>
      </c>
      <c r="T9703" s="4" t="str">
        <f t="shared" si="5"/>
        <v>Smoothie</v>
      </c>
      <c r="U9703" s="4" t="str">
        <f t="shared" si="6"/>
        <v>In-store</v>
      </c>
      <c r="V9703" s="4" t="str">
        <f t="shared" si="7"/>
        <v>Cash</v>
      </c>
      <c r="W9703" s="4">
        <f t="shared" ref="W9703:Y9703" si="9710">IF(OR(J9703 = "ERROR", J9703 = ""), "UNKNOWN", J9703)</f>
        <v>5</v>
      </c>
      <c r="X9703" s="4">
        <f t="shared" si="9710"/>
        <v>4</v>
      </c>
      <c r="Y9703" s="4">
        <f t="shared" si="9710"/>
        <v>20</v>
      </c>
      <c r="Z9703" s="5">
        <f t="shared" si="9"/>
        <v>45100</v>
      </c>
    </row>
    <row r="9704">
      <c r="A9704" s="1" t="s">
        <v>9741</v>
      </c>
      <c r="B9704" s="1" t="s">
        <v>55</v>
      </c>
      <c r="C9704" s="1">
        <v>2.0</v>
      </c>
      <c r="D9704" s="1">
        <v>3.0</v>
      </c>
      <c r="E9704" s="1">
        <v>6.0</v>
      </c>
      <c r="F9704" s="1" t="s">
        <v>28</v>
      </c>
      <c r="G9704" s="1" t="s">
        <v>29</v>
      </c>
      <c r="H9704" s="2">
        <v>44933.0</v>
      </c>
      <c r="J9704" s="3">
        <f t="shared" si="2"/>
        <v>2</v>
      </c>
      <c r="K9704" s="4">
        <f t="shared" si="3"/>
        <v>3</v>
      </c>
      <c r="L9704" s="4">
        <f t="shared" si="4"/>
        <v>6</v>
      </c>
      <c r="S9704" s="1" t="s">
        <v>9741</v>
      </c>
      <c r="T9704" s="4" t="str">
        <f t="shared" si="5"/>
        <v>Juice</v>
      </c>
      <c r="U9704" s="4" t="str">
        <f t="shared" si="6"/>
        <v>In-store</v>
      </c>
      <c r="V9704" s="4" t="str">
        <f t="shared" si="7"/>
        <v>Cash</v>
      </c>
      <c r="W9704" s="4">
        <f t="shared" ref="W9704:Y9704" si="9711">IF(OR(J9704 = "ERROR", J9704 = ""), "UNKNOWN", J9704)</f>
        <v>2</v>
      </c>
      <c r="X9704" s="4">
        <f t="shared" si="9711"/>
        <v>3</v>
      </c>
      <c r="Y9704" s="4">
        <f t="shared" si="9711"/>
        <v>6</v>
      </c>
      <c r="Z9704" s="5">
        <f t="shared" si="9"/>
        <v>44933</v>
      </c>
    </row>
    <row r="9705">
      <c r="A9705" s="1" t="s">
        <v>9742</v>
      </c>
      <c r="B9705" s="1" t="s">
        <v>44</v>
      </c>
      <c r="C9705" s="1">
        <v>5.0</v>
      </c>
      <c r="D9705" s="1">
        <v>4.0</v>
      </c>
      <c r="E9705" s="1">
        <v>20.0</v>
      </c>
      <c r="H9705" s="2">
        <v>45054.0</v>
      </c>
      <c r="J9705" s="3">
        <f t="shared" si="2"/>
        <v>5</v>
      </c>
      <c r="K9705" s="4">
        <f t="shared" si="3"/>
        <v>4</v>
      </c>
      <c r="L9705" s="4">
        <f t="shared" si="4"/>
        <v>20</v>
      </c>
      <c r="S9705" s="1" t="s">
        <v>9742</v>
      </c>
      <c r="T9705" s="4" t="str">
        <f t="shared" si="5"/>
        <v>Sandwich</v>
      </c>
      <c r="U9705" s="4" t="str">
        <f t="shared" si="6"/>
        <v>UNKNOWN</v>
      </c>
      <c r="V9705" s="4" t="str">
        <f t="shared" si="7"/>
        <v>UNKNOWN</v>
      </c>
      <c r="W9705" s="4">
        <f t="shared" ref="W9705:Y9705" si="9712">IF(OR(J9705 = "ERROR", J9705 = ""), "UNKNOWN", J9705)</f>
        <v>5</v>
      </c>
      <c r="X9705" s="4">
        <f t="shared" si="9712"/>
        <v>4</v>
      </c>
      <c r="Y9705" s="4">
        <f t="shared" si="9712"/>
        <v>20</v>
      </c>
      <c r="Z9705" s="5">
        <f t="shared" si="9"/>
        <v>45054</v>
      </c>
    </row>
    <row r="9706">
      <c r="A9706" s="1" t="s">
        <v>9743</v>
      </c>
      <c r="B9706" s="1" t="s">
        <v>44</v>
      </c>
      <c r="C9706" s="1">
        <v>1.0</v>
      </c>
      <c r="D9706" s="1">
        <v>4.0</v>
      </c>
      <c r="E9706" s="1">
        <v>4.0</v>
      </c>
      <c r="F9706" s="1" t="s">
        <v>23</v>
      </c>
      <c r="G9706" s="1" t="s">
        <v>24</v>
      </c>
      <c r="H9706" s="2">
        <v>45010.0</v>
      </c>
      <c r="J9706" s="3">
        <f t="shared" si="2"/>
        <v>1</v>
      </c>
      <c r="K9706" s="4">
        <f t="shared" si="3"/>
        <v>4</v>
      </c>
      <c r="L9706" s="4">
        <f t="shared" si="4"/>
        <v>4</v>
      </c>
      <c r="S9706" s="1" t="s">
        <v>9743</v>
      </c>
      <c r="T9706" s="4" t="str">
        <f t="shared" si="5"/>
        <v>Sandwich</v>
      </c>
      <c r="U9706" s="4" t="str">
        <f t="shared" si="6"/>
        <v>Takeaway</v>
      </c>
      <c r="V9706" s="4" t="str">
        <f t="shared" si="7"/>
        <v>Credit Card</v>
      </c>
      <c r="W9706" s="4">
        <f t="shared" ref="W9706:Y9706" si="9713">IF(OR(J9706 = "ERROR", J9706 = ""), "UNKNOWN", J9706)</f>
        <v>1</v>
      </c>
      <c r="X9706" s="4">
        <f t="shared" si="9713"/>
        <v>4</v>
      </c>
      <c r="Y9706" s="4">
        <f t="shared" si="9713"/>
        <v>4</v>
      </c>
      <c r="Z9706" s="5">
        <f t="shared" si="9"/>
        <v>45010</v>
      </c>
    </row>
    <row r="9707">
      <c r="A9707" s="1" t="s">
        <v>9744</v>
      </c>
      <c r="B9707" s="1" t="s">
        <v>22</v>
      </c>
      <c r="C9707" s="1">
        <v>2.0</v>
      </c>
      <c r="D9707" s="1">
        <v>2.0</v>
      </c>
      <c r="E9707" s="1">
        <v>4.0</v>
      </c>
      <c r="F9707" s="1" t="s">
        <v>39</v>
      </c>
      <c r="H9707" s="6">
        <v>45272.0</v>
      </c>
      <c r="J9707" s="3">
        <f t="shared" si="2"/>
        <v>2</v>
      </c>
      <c r="K9707" s="4">
        <f t="shared" si="3"/>
        <v>2</v>
      </c>
      <c r="L9707" s="4">
        <f t="shared" si="4"/>
        <v>4</v>
      </c>
      <c r="S9707" s="1" t="s">
        <v>9744</v>
      </c>
      <c r="T9707" s="4" t="str">
        <f t="shared" si="5"/>
        <v>Coffee</v>
      </c>
      <c r="U9707" s="4" t="str">
        <f t="shared" si="6"/>
        <v>UNKNOWN</v>
      </c>
      <c r="V9707" s="4" t="str">
        <f t="shared" si="7"/>
        <v>Digital Wallet</v>
      </c>
      <c r="W9707" s="4">
        <f t="shared" ref="W9707:Y9707" si="9714">IF(OR(J9707 = "ERROR", J9707 = ""), "UNKNOWN", J9707)</f>
        <v>2</v>
      </c>
      <c r="X9707" s="4">
        <f t="shared" si="9714"/>
        <v>2</v>
      </c>
      <c r="Y9707" s="4">
        <f t="shared" si="9714"/>
        <v>4</v>
      </c>
      <c r="Z9707" s="7">
        <f t="shared" si="9"/>
        <v>45272</v>
      </c>
    </row>
    <row r="9708">
      <c r="A9708" s="1" t="s">
        <v>9745</v>
      </c>
      <c r="B9708" s="1" t="s">
        <v>22</v>
      </c>
      <c r="C9708" s="1">
        <v>5.0</v>
      </c>
      <c r="D9708" s="1">
        <v>2.0</v>
      </c>
      <c r="E9708" s="1">
        <v>10.0</v>
      </c>
      <c r="G9708" s="1" t="s">
        <v>24</v>
      </c>
      <c r="H9708" s="2">
        <v>45142.0</v>
      </c>
      <c r="J9708" s="3">
        <f t="shared" si="2"/>
        <v>5</v>
      </c>
      <c r="K9708" s="4">
        <f t="shared" si="3"/>
        <v>2</v>
      </c>
      <c r="L9708" s="4">
        <f t="shared" si="4"/>
        <v>10</v>
      </c>
      <c r="S9708" s="1" t="s">
        <v>9745</v>
      </c>
      <c r="T9708" s="4" t="str">
        <f t="shared" si="5"/>
        <v>Coffee</v>
      </c>
      <c r="U9708" s="4" t="str">
        <f t="shared" si="6"/>
        <v>Takeaway</v>
      </c>
      <c r="V9708" s="4" t="str">
        <f t="shared" si="7"/>
        <v>UNKNOWN</v>
      </c>
      <c r="W9708" s="4">
        <f t="shared" ref="W9708:Y9708" si="9715">IF(OR(J9708 = "ERROR", J9708 = ""), "UNKNOWN", J9708)</f>
        <v>5</v>
      </c>
      <c r="X9708" s="4">
        <f t="shared" si="9715"/>
        <v>2</v>
      </c>
      <c r="Y9708" s="4">
        <f t="shared" si="9715"/>
        <v>10</v>
      </c>
      <c r="Z9708" s="5">
        <f t="shared" si="9"/>
        <v>45142</v>
      </c>
    </row>
    <row r="9709">
      <c r="A9709" s="1" t="s">
        <v>9746</v>
      </c>
      <c r="B9709" s="1" t="s">
        <v>36</v>
      </c>
      <c r="C9709" s="1">
        <v>5.0</v>
      </c>
      <c r="D9709" s="1">
        <v>5.0</v>
      </c>
      <c r="E9709" s="1">
        <v>25.0</v>
      </c>
      <c r="F9709" s="1" t="s">
        <v>23</v>
      </c>
      <c r="G9709" s="1" t="s">
        <v>24</v>
      </c>
      <c r="H9709" s="6">
        <v>45209.0</v>
      </c>
      <c r="J9709" s="3">
        <f t="shared" si="2"/>
        <v>5</v>
      </c>
      <c r="K9709" s="4">
        <f t="shared" si="3"/>
        <v>5</v>
      </c>
      <c r="L9709" s="4">
        <f t="shared" si="4"/>
        <v>25</v>
      </c>
      <c r="S9709" s="1" t="s">
        <v>9746</v>
      </c>
      <c r="T9709" s="4" t="str">
        <f t="shared" si="5"/>
        <v>Salad</v>
      </c>
      <c r="U9709" s="4" t="str">
        <f t="shared" si="6"/>
        <v>Takeaway</v>
      </c>
      <c r="V9709" s="4" t="str">
        <f t="shared" si="7"/>
        <v>Credit Card</v>
      </c>
      <c r="W9709" s="4">
        <f t="shared" ref="W9709:Y9709" si="9716">IF(OR(J9709 = "ERROR", J9709 = ""), "UNKNOWN", J9709)</f>
        <v>5</v>
      </c>
      <c r="X9709" s="4">
        <f t="shared" si="9716"/>
        <v>5</v>
      </c>
      <c r="Y9709" s="4">
        <f t="shared" si="9716"/>
        <v>25</v>
      </c>
      <c r="Z9709" s="7">
        <f t="shared" si="9"/>
        <v>45209</v>
      </c>
    </row>
    <row r="9710">
      <c r="A9710" s="1" t="s">
        <v>9747</v>
      </c>
      <c r="B9710" s="1" t="s">
        <v>22</v>
      </c>
      <c r="C9710" s="1">
        <v>2.0</v>
      </c>
      <c r="D9710" s="1">
        <v>2.0</v>
      </c>
      <c r="E9710" s="1">
        <v>4.0</v>
      </c>
      <c r="F9710" s="1" t="s">
        <v>23</v>
      </c>
      <c r="G9710" s="1" t="s">
        <v>30</v>
      </c>
      <c r="H9710" s="2">
        <v>45026.0</v>
      </c>
      <c r="J9710" s="3">
        <f t="shared" si="2"/>
        <v>2</v>
      </c>
      <c r="K9710" s="4">
        <f t="shared" si="3"/>
        <v>2</v>
      </c>
      <c r="L9710" s="4">
        <f t="shared" si="4"/>
        <v>4</v>
      </c>
      <c r="S9710" s="1" t="s">
        <v>9747</v>
      </c>
      <c r="T9710" s="4" t="str">
        <f t="shared" si="5"/>
        <v>Coffee</v>
      </c>
      <c r="U9710" s="4" t="str">
        <f t="shared" si="6"/>
        <v>UNKNOWN</v>
      </c>
      <c r="V9710" s="4" t="str">
        <f t="shared" si="7"/>
        <v>Credit Card</v>
      </c>
      <c r="W9710" s="4">
        <f t="shared" ref="W9710:Y9710" si="9717">IF(OR(J9710 = "ERROR", J9710 = ""), "UNKNOWN", J9710)</f>
        <v>2</v>
      </c>
      <c r="X9710" s="4">
        <f t="shared" si="9717"/>
        <v>2</v>
      </c>
      <c r="Y9710" s="4">
        <f t="shared" si="9717"/>
        <v>4</v>
      </c>
      <c r="Z9710" s="5">
        <f t="shared" si="9"/>
        <v>45026</v>
      </c>
    </row>
    <row r="9711">
      <c r="A9711" s="1" t="s">
        <v>9748</v>
      </c>
      <c r="B9711" s="1" t="s">
        <v>36</v>
      </c>
      <c r="C9711" s="1">
        <v>2.0</v>
      </c>
      <c r="D9711" s="1">
        <v>5.0</v>
      </c>
      <c r="E9711" s="1">
        <v>10.0</v>
      </c>
      <c r="F9711" s="1" t="s">
        <v>39</v>
      </c>
      <c r="G9711" s="1" t="s">
        <v>29</v>
      </c>
      <c r="H9711" s="2">
        <v>44963.0</v>
      </c>
      <c r="J9711" s="3">
        <f t="shared" si="2"/>
        <v>2</v>
      </c>
      <c r="K9711" s="4">
        <f t="shared" si="3"/>
        <v>5</v>
      </c>
      <c r="L9711" s="4">
        <f t="shared" si="4"/>
        <v>10</v>
      </c>
      <c r="S9711" s="1" t="s">
        <v>9748</v>
      </c>
      <c r="T9711" s="4" t="str">
        <f t="shared" si="5"/>
        <v>Salad</v>
      </c>
      <c r="U9711" s="4" t="str">
        <f t="shared" si="6"/>
        <v>In-store</v>
      </c>
      <c r="V9711" s="4" t="str">
        <f t="shared" si="7"/>
        <v>Digital Wallet</v>
      </c>
      <c r="W9711" s="4">
        <f t="shared" ref="W9711:Y9711" si="9718">IF(OR(J9711 = "ERROR", J9711 = ""), "UNKNOWN", J9711)</f>
        <v>2</v>
      </c>
      <c r="X9711" s="4">
        <f t="shared" si="9718"/>
        <v>5</v>
      </c>
      <c r="Y9711" s="4">
        <f t="shared" si="9718"/>
        <v>10</v>
      </c>
      <c r="Z9711" s="5">
        <f t="shared" si="9"/>
        <v>44963</v>
      </c>
    </row>
    <row r="9712">
      <c r="A9712" s="1" t="s">
        <v>9749</v>
      </c>
      <c r="B9712" s="1" t="s">
        <v>55</v>
      </c>
      <c r="C9712" s="1">
        <v>1.0</v>
      </c>
      <c r="D9712" s="1">
        <v>3.0</v>
      </c>
      <c r="E9712" s="1">
        <v>3.0</v>
      </c>
      <c r="F9712" s="1" t="s">
        <v>23</v>
      </c>
      <c r="G9712" s="1" t="s">
        <v>24</v>
      </c>
      <c r="H9712" s="1" t="s">
        <v>25</v>
      </c>
      <c r="J9712" s="3">
        <f t="shared" si="2"/>
        <v>1</v>
      </c>
      <c r="K9712" s="4">
        <f t="shared" si="3"/>
        <v>3</v>
      </c>
      <c r="L9712" s="4">
        <f t="shared" si="4"/>
        <v>3</v>
      </c>
      <c r="S9712" s="1" t="s">
        <v>9749</v>
      </c>
      <c r="T9712" s="4" t="str">
        <f t="shared" si="5"/>
        <v>Juice</v>
      </c>
      <c r="U9712" s="4" t="str">
        <f t="shared" si="6"/>
        <v>Takeaway</v>
      </c>
      <c r="V9712" s="4" t="str">
        <f t="shared" si="7"/>
        <v>Credit Card</v>
      </c>
      <c r="W9712" s="4">
        <f t="shared" ref="W9712:Y9712" si="9719">IF(OR(J9712 = "ERROR", J9712 = ""), "UNKNOWN", J9712)</f>
        <v>1</v>
      </c>
      <c r="X9712" s="4">
        <f t="shared" si="9719"/>
        <v>3</v>
      </c>
      <c r="Y9712" s="4">
        <f t="shared" si="9719"/>
        <v>3</v>
      </c>
      <c r="Z9712" s="4" t="str">
        <f t="shared" si="9"/>
        <v>UNKNOWN</v>
      </c>
    </row>
    <row r="9713">
      <c r="A9713" s="1" t="s">
        <v>9750</v>
      </c>
      <c r="B9713" s="1" t="s">
        <v>27</v>
      </c>
      <c r="C9713" s="1">
        <v>1.0</v>
      </c>
      <c r="D9713" s="1">
        <v>3.0</v>
      </c>
      <c r="E9713" s="1">
        <v>3.0</v>
      </c>
      <c r="F9713" s="1" t="s">
        <v>23</v>
      </c>
      <c r="G9713" s="1" t="s">
        <v>24</v>
      </c>
      <c r="H9713" s="2">
        <v>45261.0</v>
      </c>
      <c r="J9713" s="3">
        <f t="shared" si="2"/>
        <v>1</v>
      </c>
      <c r="K9713" s="4">
        <f t="shared" si="3"/>
        <v>3</v>
      </c>
      <c r="L9713" s="4">
        <f t="shared" si="4"/>
        <v>3</v>
      </c>
      <c r="S9713" s="1" t="s">
        <v>9750</v>
      </c>
      <c r="T9713" s="4" t="str">
        <f t="shared" si="5"/>
        <v>Cake</v>
      </c>
      <c r="U9713" s="4" t="str">
        <f t="shared" si="6"/>
        <v>Takeaway</v>
      </c>
      <c r="V9713" s="4" t="str">
        <f t="shared" si="7"/>
        <v>Credit Card</v>
      </c>
      <c r="W9713" s="4">
        <f t="shared" ref="W9713:Y9713" si="9720">IF(OR(J9713 = "ERROR", J9713 = ""), "UNKNOWN", J9713)</f>
        <v>1</v>
      </c>
      <c r="X9713" s="4">
        <f t="shared" si="9720"/>
        <v>3</v>
      </c>
      <c r="Y9713" s="4">
        <f t="shared" si="9720"/>
        <v>3</v>
      </c>
      <c r="Z9713" s="5">
        <f t="shared" si="9"/>
        <v>45261</v>
      </c>
    </row>
    <row r="9714">
      <c r="A9714" s="1" t="s">
        <v>9751</v>
      </c>
      <c r="B9714" s="1" t="s">
        <v>30</v>
      </c>
      <c r="C9714" s="1">
        <v>2.0</v>
      </c>
      <c r="D9714" s="1">
        <v>1.0</v>
      </c>
      <c r="E9714" s="1">
        <v>2.0</v>
      </c>
      <c r="F9714" s="1" t="s">
        <v>39</v>
      </c>
      <c r="H9714" s="2">
        <v>45163.0</v>
      </c>
      <c r="J9714" s="3">
        <f t="shared" si="2"/>
        <v>2</v>
      </c>
      <c r="K9714" s="4">
        <f t="shared" si="3"/>
        <v>1</v>
      </c>
      <c r="L9714" s="4">
        <f t="shared" si="4"/>
        <v>2</v>
      </c>
      <c r="S9714" s="1" t="s">
        <v>9751</v>
      </c>
      <c r="T9714" s="4" t="str">
        <f t="shared" si="5"/>
        <v>UNKNOWN</v>
      </c>
      <c r="U9714" s="4" t="str">
        <f t="shared" si="6"/>
        <v>UNKNOWN</v>
      </c>
      <c r="V9714" s="4" t="str">
        <f t="shared" si="7"/>
        <v>Digital Wallet</v>
      </c>
      <c r="W9714" s="4">
        <f t="shared" ref="W9714:Y9714" si="9721">IF(OR(J9714 = "ERROR", J9714 = ""), "UNKNOWN", J9714)</f>
        <v>2</v>
      </c>
      <c r="X9714" s="4">
        <f t="shared" si="9721"/>
        <v>1</v>
      </c>
      <c r="Y9714" s="4">
        <f t="shared" si="9721"/>
        <v>2</v>
      </c>
      <c r="Z9714" s="5">
        <f t="shared" si="9"/>
        <v>45163</v>
      </c>
    </row>
    <row r="9715">
      <c r="A9715" s="1" t="s">
        <v>9752</v>
      </c>
      <c r="B9715" s="1" t="s">
        <v>81</v>
      </c>
      <c r="C9715" s="1">
        <v>2.0</v>
      </c>
      <c r="D9715" s="1">
        <v>1.5</v>
      </c>
      <c r="E9715" s="1">
        <v>3.0</v>
      </c>
      <c r="H9715" s="1" t="s">
        <v>25</v>
      </c>
      <c r="J9715" s="3">
        <f t="shared" si="2"/>
        <v>2</v>
      </c>
      <c r="K9715" s="4">
        <f t="shared" si="3"/>
        <v>1.5</v>
      </c>
      <c r="L9715" s="4">
        <f t="shared" si="4"/>
        <v>3</v>
      </c>
      <c r="S9715" s="1" t="s">
        <v>9752</v>
      </c>
      <c r="T9715" s="4" t="str">
        <f t="shared" si="5"/>
        <v>Tea</v>
      </c>
      <c r="U9715" s="4" t="str">
        <f t="shared" si="6"/>
        <v>UNKNOWN</v>
      </c>
      <c r="V9715" s="4" t="str">
        <f t="shared" si="7"/>
        <v>UNKNOWN</v>
      </c>
      <c r="W9715" s="4">
        <f t="shared" ref="W9715:Y9715" si="9722">IF(OR(J9715 = "ERROR", J9715 = ""), "UNKNOWN", J9715)</f>
        <v>2</v>
      </c>
      <c r="X9715" s="4">
        <f t="shared" si="9722"/>
        <v>1.5</v>
      </c>
      <c r="Y9715" s="4">
        <f t="shared" si="9722"/>
        <v>3</v>
      </c>
      <c r="Z9715" s="4" t="str">
        <f t="shared" si="9"/>
        <v>UNKNOWN</v>
      </c>
    </row>
    <row r="9716">
      <c r="A9716" s="1" t="s">
        <v>9753</v>
      </c>
      <c r="B9716" s="1" t="s">
        <v>44</v>
      </c>
      <c r="C9716" s="1">
        <v>5.0</v>
      </c>
      <c r="D9716" s="1">
        <v>4.0</v>
      </c>
      <c r="E9716" s="1">
        <v>20.0</v>
      </c>
      <c r="F9716" s="1" t="s">
        <v>28</v>
      </c>
      <c r="G9716" s="1" t="s">
        <v>24</v>
      </c>
      <c r="H9716" s="2">
        <v>44981.0</v>
      </c>
      <c r="J9716" s="3">
        <f t="shared" si="2"/>
        <v>5</v>
      </c>
      <c r="K9716" s="4">
        <f t="shared" si="3"/>
        <v>4</v>
      </c>
      <c r="L9716" s="4">
        <f t="shared" si="4"/>
        <v>20</v>
      </c>
      <c r="S9716" s="1" t="s">
        <v>9753</v>
      </c>
      <c r="T9716" s="4" t="str">
        <f t="shared" si="5"/>
        <v>Sandwich</v>
      </c>
      <c r="U9716" s="4" t="str">
        <f t="shared" si="6"/>
        <v>Takeaway</v>
      </c>
      <c r="V9716" s="4" t="str">
        <f t="shared" si="7"/>
        <v>Cash</v>
      </c>
      <c r="W9716" s="4">
        <f t="shared" ref="W9716:Y9716" si="9723">IF(OR(J9716 = "ERROR", J9716 = ""), "UNKNOWN", J9716)</f>
        <v>5</v>
      </c>
      <c r="X9716" s="4">
        <f t="shared" si="9723"/>
        <v>4</v>
      </c>
      <c r="Y9716" s="4">
        <f t="shared" si="9723"/>
        <v>20</v>
      </c>
      <c r="Z9716" s="5">
        <f t="shared" si="9"/>
        <v>44981</v>
      </c>
    </row>
    <row r="9717">
      <c r="A9717" s="1" t="s">
        <v>9754</v>
      </c>
      <c r="B9717" s="1" t="s">
        <v>44</v>
      </c>
      <c r="C9717" s="1">
        <v>2.0</v>
      </c>
      <c r="D9717" s="1">
        <v>4.0</v>
      </c>
      <c r="E9717" s="1">
        <v>8.0</v>
      </c>
      <c r="F9717" s="1" t="s">
        <v>28</v>
      </c>
      <c r="H9717" s="2">
        <v>45268.0</v>
      </c>
      <c r="J9717" s="3">
        <f t="shared" si="2"/>
        <v>2</v>
      </c>
      <c r="K9717" s="4">
        <f t="shared" si="3"/>
        <v>4</v>
      </c>
      <c r="L9717" s="4">
        <f t="shared" si="4"/>
        <v>8</v>
      </c>
      <c r="S9717" s="1" t="s">
        <v>9754</v>
      </c>
      <c r="T9717" s="4" t="str">
        <f t="shared" si="5"/>
        <v>Sandwich</v>
      </c>
      <c r="U9717" s="4" t="str">
        <f t="shared" si="6"/>
        <v>UNKNOWN</v>
      </c>
      <c r="V9717" s="4" t="str">
        <f t="shared" si="7"/>
        <v>Cash</v>
      </c>
      <c r="W9717" s="4">
        <f t="shared" ref="W9717:Y9717" si="9724">IF(OR(J9717 = "ERROR", J9717 = ""), "UNKNOWN", J9717)</f>
        <v>2</v>
      </c>
      <c r="X9717" s="4">
        <f t="shared" si="9724"/>
        <v>4</v>
      </c>
      <c r="Y9717" s="4">
        <f t="shared" si="9724"/>
        <v>8</v>
      </c>
      <c r="Z9717" s="5">
        <f t="shared" si="9"/>
        <v>45268</v>
      </c>
    </row>
    <row r="9718">
      <c r="A9718" s="1" t="s">
        <v>9755</v>
      </c>
      <c r="B9718" s="1" t="s">
        <v>36</v>
      </c>
      <c r="C9718" s="1" t="s">
        <v>25</v>
      </c>
      <c r="D9718" s="1">
        <v>5.0</v>
      </c>
      <c r="E9718" s="1">
        <v>15.0</v>
      </c>
      <c r="G9718" s="1" t="s">
        <v>29</v>
      </c>
      <c r="H9718" s="2">
        <v>45157.0</v>
      </c>
      <c r="J9718" s="3">
        <f t="shared" si="2"/>
        <v>3</v>
      </c>
      <c r="K9718" s="4">
        <f t="shared" si="3"/>
        <v>5</v>
      </c>
      <c r="L9718" s="4">
        <f t="shared" si="4"/>
        <v>15</v>
      </c>
      <c r="S9718" s="1" t="s">
        <v>9755</v>
      </c>
      <c r="T9718" s="4" t="str">
        <f t="shared" si="5"/>
        <v>Salad</v>
      </c>
      <c r="U9718" s="4" t="str">
        <f t="shared" si="6"/>
        <v>In-store</v>
      </c>
      <c r="V9718" s="4" t="str">
        <f t="shared" si="7"/>
        <v>UNKNOWN</v>
      </c>
      <c r="W9718" s="4">
        <f t="shared" ref="W9718:Y9718" si="9725">IF(OR(J9718 = "ERROR", J9718 = ""), "UNKNOWN", J9718)</f>
        <v>3</v>
      </c>
      <c r="X9718" s="4">
        <f t="shared" si="9725"/>
        <v>5</v>
      </c>
      <c r="Y9718" s="4">
        <f t="shared" si="9725"/>
        <v>15</v>
      </c>
      <c r="Z9718" s="5">
        <f t="shared" si="9"/>
        <v>45157</v>
      </c>
    </row>
    <row r="9719">
      <c r="A9719" s="1" t="s">
        <v>9756</v>
      </c>
      <c r="C9719" s="1">
        <v>1.0</v>
      </c>
      <c r="D9719" s="1" t="s">
        <v>25</v>
      </c>
      <c r="E9719" s="1">
        <v>2.0</v>
      </c>
      <c r="F9719" s="1" t="s">
        <v>23</v>
      </c>
      <c r="G9719" s="1" t="s">
        <v>24</v>
      </c>
      <c r="H9719" s="6">
        <v>45250.0</v>
      </c>
      <c r="J9719" s="3">
        <f t="shared" si="2"/>
        <v>1</v>
      </c>
      <c r="K9719" s="4">
        <f t="shared" si="3"/>
        <v>2</v>
      </c>
      <c r="L9719" s="4">
        <f t="shared" si="4"/>
        <v>2</v>
      </c>
      <c r="S9719" s="1" t="s">
        <v>9756</v>
      </c>
      <c r="T9719" s="4" t="str">
        <f t="shared" si="5"/>
        <v>UNKNOWN</v>
      </c>
      <c r="U9719" s="4" t="str">
        <f t="shared" si="6"/>
        <v>Takeaway</v>
      </c>
      <c r="V9719" s="4" t="str">
        <f t="shared" si="7"/>
        <v>Credit Card</v>
      </c>
      <c r="W9719" s="4">
        <f t="shared" ref="W9719:Y9719" si="9726">IF(OR(J9719 = "ERROR", J9719 = ""), "UNKNOWN", J9719)</f>
        <v>1</v>
      </c>
      <c r="X9719" s="4">
        <f t="shared" si="9726"/>
        <v>2</v>
      </c>
      <c r="Y9719" s="4">
        <f t="shared" si="9726"/>
        <v>2</v>
      </c>
      <c r="Z9719" s="7">
        <f t="shared" si="9"/>
        <v>45250</v>
      </c>
    </row>
    <row r="9720">
      <c r="A9720" s="1" t="s">
        <v>9757</v>
      </c>
      <c r="B9720" s="1" t="s">
        <v>55</v>
      </c>
      <c r="C9720" s="1">
        <v>3.0</v>
      </c>
      <c r="D9720" s="1">
        <v>3.0</v>
      </c>
      <c r="E9720" s="1">
        <v>9.0</v>
      </c>
      <c r="F9720" s="1" t="s">
        <v>23</v>
      </c>
      <c r="G9720" s="1" t="s">
        <v>29</v>
      </c>
      <c r="H9720" s="2">
        <v>44964.0</v>
      </c>
      <c r="J9720" s="3">
        <f t="shared" si="2"/>
        <v>3</v>
      </c>
      <c r="K9720" s="4">
        <f t="shared" si="3"/>
        <v>3</v>
      </c>
      <c r="L9720" s="4">
        <f t="shared" si="4"/>
        <v>9</v>
      </c>
      <c r="S9720" s="1" t="s">
        <v>9757</v>
      </c>
      <c r="T9720" s="4" t="str">
        <f t="shared" si="5"/>
        <v>Juice</v>
      </c>
      <c r="U9720" s="4" t="str">
        <f t="shared" si="6"/>
        <v>In-store</v>
      </c>
      <c r="V9720" s="4" t="str">
        <f t="shared" si="7"/>
        <v>Credit Card</v>
      </c>
      <c r="W9720" s="4">
        <f t="shared" ref="W9720:Y9720" si="9727">IF(OR(J9720 = "ERROR", J9720 = ""), "UNKNOWN", J9720)</f>
        <v>3</v>
      </c>
      <c r="X9720" s="4">
        <f t="shared" si="9727"/>
        <v>3</v>
      </c>
      <c r="Y9720" s="4">
        <f t="shared" si="9727"/>
        <v>9</v>
      </c>
      <c r="Z9720" s="5">
        <f t="shared" si="9"/>
        <v>44964</v>
      </c>
    </row>
    <row r="9721">
      <c r="A9721" s="1" t="s">
        <v>9758</v>
      </c>
      <c r="B9721" s="1" t="s">
        <v>44</v>
      </c>
      <c r="C9721" s="1">
        <v>2.0</v>
      </c>
      <c r="D9721" s="1">
        <v>4.0</v>
      </c>
      <c r="E9721" s="1">
        <v>8.0</v>
      </c>
      <c r="G9721" s="1" t="s">
        <v>24</v>
      </c>
      <c r="H9721" s="2">
        <v>45007.0</v>
      </c>
      <c r="J9721" s="3">
        <f t="shared" si="2"/>
        <v>2</v>
      </c>
      <c r="K9721" s="4">
        <f t="shared" si="3"/>
        <v>4</v>
      </c>
      <c r="L9721" s="4">
        <f t="shared" si="4"/>
        <v>8</v>
      </c>
      <c r="S9721" s="1" t="s">
        <v>9758</v>
      </c>
      <c r="T9721" s="4" t="str">
        <f t="shared" si="5"/>
        <v>Sandwich</v>
      </c>
      <c r="U9721" s="4" t="str">
        <f t="shared" si="6"/>
        <v>Takeaway</v>
      </c>
      <c r="V9721" s="4" t="str">
        <f t="shared" si="7"/>
        <v>UNKNOWN</v>
      </c>
      <c r="W9721" s="4">
        <f t="shared" ref="W9721:Y9721" si="9728">IF(OR(J9721 = "ERROR", J9721 = ""), "UNKNOWN", J9721)</f>
        <v>2</v>
      </c>
      <c r="X9721" s="4">
        <f t="shared" si="9728"/>
        <v>4</v>
      </c>
      <c r="Y9721" s="4">
        <f t="shared" si="9728"/>
        <v>8</v>
      </c>
      <c r="Z9721" s="5">
        <f t="shared" si="9"/>
        <v>45007</v>
      </c>
    </row>
    <row r="9722">
      <c r="A9722" s="1" t="s">
        <v>9759</v>
      </c>
      <c r="B9722" s="1" t="s">
        <v>36</v>
      </c>
      <c r="C9722" s="1">
        <v>5.0</v>
      </c>
      <c r="D9722" s="1">
        <v>5.0</v>
      </c>
      <c r="E9722" s="1">
        <v>25.0</v>
      </c>
      <c r="G9722" s="1" t="s">
        <v>24</v>
      </c>
      <c r="H9722" s="2">
        <v>44956.0</v>
      </c>
      <c r="J9722" s="3">
        <f t="shared" si="2"/>
        <v>5</v>
      </c>
      <c r="K9722" s="4">
        <f t="shared" si="3"/>
        <v>5</v>
      </c>
      <c r="L9722" s="4">
        <f t="shared" si="4"/>
        <v>25</v>
      </c>
      <c r="S9722" s="1" t="s">
        <v>9759</v>
      </c>
      <c r="T9722" s="4" t="str">
        <f t="shared" si="5"/>
        <v>Salad</v>
      </c>
      <c r="U9722" s="4" t="str">
        <f t="shared" si="6"/>
        <v>Takeaway</v>
      </c>
      <c r="V9722" s="4" t="str">
        <f t="shared" si="7"/>
        <v>UNKNOWN</v>
      </c>
      <c r="W9722" s="4">
        <f t="shared" ref="W9722:Y9722" si="9729">IF(OR(J9722 = "ERROR", J9722 = ""), "UNKNOWN", J9722)</f>
        <v>5</v>
      </c>
      <c r="X9722" s="4">
        <f t="shared" si="9729"/>
        <v>5</v>
      </c>
      <c r="Y9722" s="4">
        <f t="shared" si="9729"/>
        <v>25</v>
      </c>
      <c r="Z9722" s="5">
        <f t="shared" si="9"/>
        <v>44956</v>
      </c>
    </row>
    <row r="9723">
      <c r="A9723" s="1" t="s">
        <v>9760</v>
      </c>
      <c r="B9723" s="1" t="s">
        <v>81</v>
      </c>
      <c r="C9723" s="1">
        <v>5.0</v>
      </c>
      <c r="D9723" s="1">
        <v>1.5</v>
      </c>
      <c r="E9723" s="1">
        <v>7.5</v>
      </c>
      <c r="H9723" s="6">
        <v>45255.0</v>
      </c>
      <c r="J9723" s="3">
        <f t="shared" si="2"/>
        <v>5</v>
      </c>
      <c r="K9723" s="4">
        <f t="shared" si="3"/>
        <v>1.5</v>
      </c>
      <c r="L9723" s="4">
        <f t="shared" si="4"/>
        <v>7.5</v>
      </c>
      <c r="S9723" s="1" t="s">
        <v>9760</v>
      </c>
      <c r="T9723" s="4" t="str">
        <f t="shared" si="5"/>
        <v>Tea</v>
      </c>
      <c r="U9723" s="4" t="str">
        <f t="shared" si="6"/>
        <v>UNKNOWN</v>
      </c>
      <c r="V9723" s="4" t="str">
        <f t="shared" si="7"/>
        <v>UNKNOWN</v>
      </c>
      <c r="W9723" s="4">
        <f t="shared" ref="W9723:Y9723" si="9730">IF(OR(J9723 = "ERROR", J9723 = ""), "UNKNOWN", J9723)</f>
        <v>5</v>
      </c>
      <c r="X9723" s="4">
        <f t="shared" si="9730"/>
        <v>1.5</v>
      </c>
      <c r="Y9723" s="4">
        <f t="shared" si="9730"/>
        <v>7.5</v>
      </c>
      <c r="Z9723" s="7">
        <f t="shared" si="9"/>
        <v>45255</v>
      </c>
    </row>
    <row r="9724">
      <c r="A9724" s="1" t="s">
        <v>9761</v>
      </c>
      <c r="B9724" s="1" t="s">
        <v>36</v>
      </c>
      <c r="C9724" s="1">
        <v>3.0</v>
      </c>
      <c r="D9724" s="1">
        <v>5.0</v>
      </c>
      <c r="E9724" s="1">
        <v>15.0</v>
      </c>
      <c r="F9724" s="1" t="s">
        <v>23</v>
      </c>
      <c r="G9724" s="1" t="s">
        <v>24</v>
      </c>
      <c r="H9724" s="2">
        <v>45024.0</v>
      </c>
      <c r="J9724" s="3">
        <f t="shared" si="2"/>
        <v>3</v>
      </c>
      <c r="K9724" s="4">
        <f t="shared" si="3"/>
        <v>5</v>
      </c>
      <c r="L9724" s="4">
        <f t="shared" si="4"/>
        <v>15</v>
      </c>
      <c r="S9724" s="1" t="s">
        <v>9761</v>
      </c>
      <c r="T9724" s="4" t="str">
        <f t="shared" si="5"/>
        <v>Salad</v>
      </c>
      <c r="U9724" s="4" t="str">
        <f t="shared" si="6"/>
        <v>Takeaway</v>
      </c>
      <c r="V9724" s="4" t="str">
        <f t="shared" si="7"/>
        <v>Credit Card</v>
      </c>
      <c r="W9724" s="4">
        <f t="shared" ref="W9724:Y9724" si="9731">IF(OR(J9724 = "ERROR", J9724 = ""), "UNKNOWN", J9724)</f>
        <v>3</v>
      </c>
      <c r="X9724" s="4">
        <f t="shared" si="9731"/>
        <v>5</v>
      </c>
      <c r="Y9724" s="4">
        <f t="shared" si="9731"/>
        <v>15</v>
      </c>
      <c r="Z9724" s="5">
        <f t="shared" si="9"/>
        <v>45024</v>
      </c>
    </row>
    <row r="9725">
      <c r="A9725" s="1" t="s">
        <v>9762</v>
      </c>
      <c r="B9725" s="1" t="s">
        <v>55</v>
      </c>
      <c r="C9725" s="1">
        <v>2.0</v>
      </c>
      <c r="D9725" s="1">
        <v>3.0</v>
      </c>
      <c r="E9725" s="1">
        <v>6.0</v>
      </c>
      <c r="G9725" s="1" t="s">
        <v>29</v>
      </c>
      <c r="H9725" s="2">
        <v>45186.0</v>
      </c>
      <c r="J9725" s="3">
        <f t="shared" si="2"/>
        <v>2</v>
      </c>
      <c r="K9725" s="4">
        <f t="shared" si="3"/>
        <v>3</v>
      </c>
      <c r="L9725" s="4">
        <f t="shared" si="4"/>
        <v>6</v>
      </c>
      <c r="S9725" s="1" t="s">
        <v>9762</v>
      </c>
      <c r="T9725" s="4" t="str">
        <f t="shared" si="5"/>
        <v>Juice</v>
      </c>
      <c r="U9725" s="4" t="str">
        <f t="shared" si="6"/>
        <v>In-store</v>
      </c>
      <c r="V9725" s="4" t="str">
        <f t="shared" si="7"/>
        <v>UNKNOWN</v>
      </c>
      <c r="W9725" s="4">
        <f t="shared" ref="W9725:Y9725" si="9732">IF(OR(J9725 = "ERROR", J9725 = ""), "UNKNOWN", J9725)</f>
        <v>2</v>
      </c>
      <c r="X9725" s="4">
        <f t="shared" si="9732"/>
        <v>3</v>
      </c>
      <c r="Y9725" s="4">
        <f t="shared" si="9732"/>
        <v>6</v>
      </c>
      <c r="Z9725" s="5">
        <f t="shared" si="9"/>
        <v>45186</v>
      </c>
    </row>
    <row r="9726">
      <c r="A9726" s="1" t="s">
        <v>9763</v>
      </c>
      <c r="B9726" s="1" t="s">
        <v>55</v>
      </c>
      <c r="C9726" s="1">
        <v>3.0</v>
      </c>
      <c r="D9726" s="1">
        <v>3.0</v>
      </c>
      <c r="E9726" s="1">
        <v>9.0</v>
      </c>
      <c r="F9726" s="1" t="s">
        <v>39</v>
      </c>
      <c r="H9726" s="2">
        <v>45012.0</v>
      </c>
      <c r="J9726" s="3">
        <f t="shared" si="2"/>
        <v>3</v>
      </c>
      <c r="K9726" s="4">
        <f t="shared" si="3"/>
        <v>3</v>
      </c>
      <c r="L9726" s="4">
        <f t="shared" si="4"/>
        <v>9</v>
      </c>
      <c r="S9726" s="1" t="s">
        <v>9763</v>
      </c>
      <c r="T9726" s="4" t="str">
        <f t="shared" si="5"/>
        <v>Juice</v>
      </c>
      <c r="U9726" s="4" t="str">
        <f t="shared" si="6"/>
        <v>UNKNOWN</v>
      </c>
      <c r="V9726" s="4" t="str">
        <f t="shared" si="7"/>
        <v>Digital Wallet</v>
      </c>
      <c r="W9726" s="4">
        <f t="shared" ref="W9726:Y9726" si="9733">IF(OR(J9726 = "ERROR", J9726 = ""), "UNKNOWN", J9726)</f>
        <v>3</v>
      </c>
      <c r="X9726" s="4">
        <f t="shared" si="9733"/>
        <v>3</v>
      </c>
      <c r="Y9726" s="4">
        <f t="shared" si="9733"/>
        <v>9</v>
      </c>
      <c r="Z9726" s="5">
        <f t="shared" si="9"/>
        <v>45012</v>
      </c>
    </row>
    <row r="9727">
      <c r="A9727" s="1" t="s">
        <v>9764</v>
      </c>
      <c r="B9727" s="1" t="s">
        <v>81</v>
      </c>
      <c r="C9727" s="1" t="s">
        <v>25</v>
      </c>
      <c r="D9727" s="1">
        <v>1.5</v>
      </c>
      <c r="E9727" s="1">
        <v>1.5</v>
      </c>
      <c r="F9727" s="1" t="s">
        <v>39</v>
      </c>
      <c r="H9727" s="2">
        <v>45084.0</v>
      </c>
      <c r="J9727" s="3">
        <f t="shared" si="2"/>
        <v>1</v>
      </c>
      <c r="K9727" s="4">
        <f t="shared" si="3"/>
        <v>1.5</v>
      </c>
      <c r="L9727" s="4">
        <f t="shared" si="4"/>
        <v>1.5</v>
      </c>
      <c r="S9727" s="1" t="s">
        <v>9764</v>
      </c>
      <c r="T9727" s="4" t="str">
        <f t="shared" si="5"/>
        <v>Tea</v>
      </c>
      <c r="U9727" s="4" t="str">
        <f t="shared" si="6"/>
        <v>UNKNOWN</v>
      </c>
      <c r="V9727" s="4" t="str">
        <f t="shared" si="7"/>
        <v>Digital Wallet</v>
      </c>
      <c r="W9727" s="4">
        <f t="shared" ref="W9727:Y9727" si="9734">IF(OR(J9727 = "ERROR", J9727 = ""), "UNKNOWN", J9727)</f>
        <v>1</v>
      </c>
      <c r="X9727" s="4">
        <f t="shared" si="9734"/>
        <v>1.5</v>
      </c>
      <c r="Y9727" s="4">
        <f t="shared" si="9734"/>
        <v>1.5</v>
      </c>
      <c r="Z9727" s="5">
        <f t="shared" si="9"/>
        <v>45084</v>
      </c>
    </row>
    <row r="9728">
      <c r="A9728" s="1" t="s">
        <v>9765</v>
      </c>
      <c r="B9728" s="1" t="s">
        <v>44</v>
      </c>
      <c r="C9728" s="1">
        <v>4.0</v>
      </c>
      <c r="D9728" s="1">
        <v>4.0</v>
      </c>
      <c r="E9728" s="1">
        <v>16.0</v>
      </c>
      <c r="F9728" s="1" t="s">
        <v>28</v>
      </c>
      <c r="G9728" s="1" t="s">
        <v>24</v>
      </c>
      <c r="H9728" s="6">
        <v>45276.0</v>
      </c>
      <c r="J9728" s="3">
        <f t="shared" si="2"/>
        <v>4</v>
      </c>
      <c r="K9728" s="4">
        <f t="shared" si="3"/>
        <v>4</v>
      </c>
      <c r="L9728" s="4">
        <f t="shared" si="4"/>
        <v>16</v>
      </c>
      <c r="S9728" s="1" t="s">
        <v>9765</v>
      </c>
      <c r="T9728" s="4" t="str">
        <f t="shared" si="5"/>
        <v>Sandwich</v>
      </c>
      <c r="U9728" s="4" t="str">
        <f t="shared" si="6"/>
        <v>Takeaway</v>
      </c>
      <c r="V9728" s="4" t="str">
        <f t="shared" si="7"/>
        <v>Cash</v>
      </c>
      <c r="W9728" s="4">
        <f t="shared" ref="W9728:Y9728" si="9735">IF(OR(J9728 = "ERROR", J9728 = ""), "UNKNOWN", J9728)</f>
        <v>4</v>
      </c>
      <c r="X9728" s="4">
        <f t="shared" si="9735"/>
        <v>4</v>
      </c>
      <c r="Y9728" s="4">
        <f t="shared" si="9735"/>
        <v>16</v>
      </c>
      <c r="Z9728" s="7">
        <f t="shared" si="9"/>
        <v>45276</v>
      </c>
    </row>
    <row r="9729">
      <c r="A9729" s="1" t="s">
        <v>9766</v>
      </c>
      <c r="B9729" s="1" t="s">
        <v>30</v>
      </c>
      <c r="C9729" s="1">
        <v>2.0</v>
      </c>
      <c r="D9729" s="1">
        <v>4.0</v>
      </c>
      <c r="E9729" s="1">
        <v>8.0</v>
      </c>
      <c r="F9729" s="1" t="s">
        <v>39</v>
      </c>
      <c r="G9729" s="1" t="s">
        <v>30</v>
      </c>
      <c r="H9729" s="2">
        <v>45151.0</v>
      </c>
      <c r="J9729" s="3">
        <f t="shared" si="2"/>
        <v>2</v>
      </c>
      <c r="K9729" s="4">
        <f t="shared" si="3"/>
        <v>4</v>
      </c>
      <c r="L9729" s="4">
        <f t="shared" si="4"/>
        <v>8</v>
      </c>
      <c r="S9729" s="1" t="s">
        <v>9766</v>
      </c>
      <c r="T9729" s="4" t="str">
        <f t="shared" si="5"/>
        <v>UNKNOWN</v>
      </c>
      <c r="U9729" s="4" t="str">
        <f t="shared" si="6"/>
        <v>UNKNOWN</v>
      </c>
      <c r="V9729" s="4" t="str">
        <f t="shared" si="7"/>
        <v>Digital Wallet</v>
      </c>
      <c r="W9729" s="4">
        <f t="shared" ref="W9729:Y9729" si="9736">IF(OR(J9729 = "ERROR", J9729 = ""), "UNKNOWN", J9729)</f>
        <v>2</v>
      </c>
      <c r="X9729" s="4">
        <f t="shared" si="9736"/>
        <v>4</v>
      </c>
      <c r="Y9729" s="4">
        <f t="shared" si="9736"/>
        <v>8</v>
      </c>
      <c r="Z9729" s="5">
        <f t="shared" si="9"/>
        <v>45151</v>
      </c>
    </row>
    <row r="9730">
      <c r="A9730" s="1" t="s">
        <v>9767</v>
      </c>
      <c r="B9730" s="1" t="s">
        <v>22</v>
      </c>
      <c r="C9730" s="1">
        <v>3.0</v>
      </c>
      <c r="D9730" s="1">
        <v>2.0</v>
      </c>
      <c r="E9730" s="1">
        <v>6.0</v>
      </c>
      <c r="G9730" s="1" t="s">
        <v>24</v>
      </c>
      <c r="H9730" s="2">
        <v>45269.0</v>
      </c>
      <c r="J9730" s="3">
        <f t="shared" si="2"/>
        <v>3</v>
      </c>
      <c r="K9730" s="4">
        <f t="shared" si="3"/>
        <v>2</v>
      </c>
      <c r="L9730" s="4">
        <f t="shared" si="4"/>
        <v>6</v>
      </c>
      <c r="S9730" s="1" t="s">
        <v>9767</v>
      </c>
      <c r="T9730" s="4" t="str">
        <f t="shared" si="5"/>
        <v>Coffee</v>
      </c>
      <c r="U9730" s="4" t="str">
        <f t="shared" si="6"/>
        <v>Takeaway</v>
      </c>
      <c r="V9730" s="4" t="str">
        <f t="shared" si="7"/>
        <v>UNKNOWN</v>
      </c>
      <c r="W9730" s="4">
        <f t="shared" ref="W9730:Y9730" si="9737">IF(OR(J9730 = "ERROR", J9730 = ""), "UNKNOWN", J9730)</f>
        <v>3</v>
      </c>
      <c r="X9730" s="4">
        <f t="shared" si="9737"/>
        <v>2</v>
      </c>
      <c r="Y9730" s="4">
        <f t="shared" si="9737"/>
        <v>6</v>
      </c>
      <c r="Z9730" s="5">
        <f t="shared" si="9"/>
        <v>45269</v>
      </c>
    </row>
    <row r="9731">
      <c r="A9731" s="1" t="s">
        <v>9768</v>
      </c>
      <c r="B9731" s="1" t="s">
        <v>55</v>
      </c>
      <c r="C9731" s="1">
        <v>5.0</v>
      </c>
      <c r="D9731" s="1">
        <v>3.0</v>
      </c>
      <c r="E9731" s="1">
        <v>15.0</v>
      </c>
      <c r="F9731" s="1" t="s">
        <v>39</v>
      </c>
      <c r="G9731" s="1" t="s">
        <v>29</v>
      </c>
      <c r="H9731" s="2">
        <v>44998.0</v>
      </c>
      <c r="J9731" s="3">
        <f t="shared" si="2"/>
        <v>5</v>
      </c>
      <c r="K9731" s="4">
        <f t="shared" si="3"/>
        <v>3</v>
      </c>
      <c r="L9731" s="4">
        <f t="shared" si="4"/>
        <v>15</v>
      </c>
      <c r="S9731" s="1" t="s">
        <v>9768</v>
      </c>
      <c r="T9731" s="4" t="str">
        <f t="shared" si="5"/>
        <v>Juice</v>
      </c>
      <c r="U9731" s="4" t="str">
        <f t="shared" si="6"/>
        <v>In-store</v>
      </c>
      <c r="V9731" s="4" t="str">
        <f t="shared" si="7"/>
        <v>Digital Wallet</v>
      </c>
      <c r="W9731" s="4">
        <f t="shared" ref="W9731:Y9731" si="9738">IF(OR(J9731 = "ERROR", J9731 = ""), "UNKNOWN", J9731)</f>
        <v>5</v>
      </c>
      <c r="X9731" s="4">
        <f t="shared" si="9738"/>
        <v>3</v>
      </c>
      <c r="Y9731" s="4">
        <f t="shared" si="9738"/>
        <v>15</v>
      </c>
      <c r="Z9731" s="5">
        <f t="shared" si="9"/>
        <v>44998</v>
      </c>
    </row>
    <row r="9732">
      <c r="A9732" s="1" t="s">
        <v>9769</v>
      </c>
      <c r="C9732" s="1">
        <v>5.0</v>
      </c>
      <c r="D9732" s="1">
        <v>2.0</v>
      </c>
      <c r="E9732" s="1">
        <v>10.0</v>
      </c>
      <c r="F9732" s="1" t="s">
        <v>23</v>
      </c>
      <c r="G9732" s="1" t="s">
        <v>29</v>
      </c>
      <c r="H9732" s="2">
        <v>45027.0</v>
      </c>
      <c r="J9732" s="3">
        <f t="shared" si="2"/>
        <v>5</v>
      </c>
      <c r="K9732" s="4">
        <f t="shared" si="3"/>
        <v>2</v>
      </c>
      <c r="L9732" s="4">
        <f t="shared" si="4"/>
        <v>10</v>
      </c>
      <c r="S9732" s="1" t="s">
        <v>9769</v>
      </c>
      <c r="T9732" s="4" t="str">
        <f t="shared" si="5"/>
        <v>UNKNOWN</v>
      </c>
      <c r="U9732" s="4" t="str">
        <f t="shared" si="6"/>
        <v>In-store</v>
      </c>
      <c r="V9732" s="4" t="str">
        <f t="shared" si="7"/>
        <v>Credit Card</v>
      </c>
      <c r="W9732" s="4">
        <f t="shared" ref="W9732:Y9732" si="9739">IF(OR(J9732 = "ERROR", J9732 = ""), "UNKNOWN", J9732)</f>
        <v>5</v>
      </c>
      <c r="X9732" s="4">
        <f t="shared" si="9739"/>
        <v>2</v>
      </c>
      <c r="Y9732" s="4">
        <f t="shared" si="9739"/>
        <v>10</v>
      </c>
      <c r="Z9732" s="5">
        <f t="shared" si="9"/>
        <v>45027</v>
      </c>
    </row>
    <row r="9733">
      <c r="A9733" s="1" t="s">
        <v>9770</v>
      </c>
      <c r="B9733" s="1" t="s">
        <v>41</v>
      </c>
      <c r="C9733" s="1">
        <v>5.0</v>
      </c>
      <c r="D9733" s="1">
        <v>4.0</v>
      </c>
      <c r="E9733" s="1">
        <v>20.0</v>
      </c>
      <c r="H9733" s="2">
        <v>45189.0</v>
      </c>
      <c r="J9733" s="3">
        <f t="shared" si="2"/>
        <v>5</v>
      </c>
      <c r="K9733" s="4">
        <f t="shared" si="3"/>
        <v>4</v>
      </c>
      <c r="L9733" s="4">
        <f t="shared" si="4"/>
        <v>20</v>
      </c>
      <c r="S9733" s="1" t="s">
        <v>9770</v>
      </c>
      <c r="T9733" s="4" t="str">
        <f t="shared" si="5"/>
        <v>Smoothie</v>
      </c>
      <c r="U9733" s="4" t="str">
        <f t="shared" si="6"/>
        <v>UNKNOWN</v>
      </c>
      <c r="V9733" s="4" t="str">
        <f t="shared" si="7"/>
        <v>UNKNOWN</v>
      </c>
      <c r="W9733" s="4">
        <f t="shared" ref="W9733:Y9733" si="9740">IF(OR(J9733 = "ERROR", J9733 = ""), "UNKNOWN", J9733)</f>
        <v>5</v>
      </c>
      <c r="X9733" s="4">
        <f t="shared" si="9740"/>
        <v>4</v>
      </c>
      <c r="Y9733" s="4">
        <f t="shared" si="9740"/>
        <v>20</v>
      </c>
      <c r="Z9733" s="5">
        <f t="shared" si="9"/>
        <v>45189</v>
      </c>
    </row>
    <row r="9734">
      <c r="A9734" s="1" t="s">
        <v>9771</v>
      </c>
      <c r="B9734" s="1" t="s">
        <v>27</v>
      </c>
      <c r="C9734" s="1">
        <v>5.0</v>
      </c>
      <c r="D9734" s="1">
        <v>3.0</v>
      </c>
      <c r="E9734" s="1">
        <v>15.0</v>
      </c>
      <c r="F9734" s="1" t="s">
        <v>23</v>
      </c>
      <c r="G9734" s="1" t="s">
        <v>29</v>
      </c>
      <c r="H9734" s="2">
        <v>44973.0</v>
      </c>
      <c r="J9734" s="3">
        <f t="shared" si="2"/>
        <v>5</v>
      </c>
      <c r="K9734" s="4">
        <f t="shared" si="3"/>
        <v>3</v>
      </c>
      <c r="L9734" s="4">
        <f t="shared" si="4"/>
        <v>15</v>
      </c>
      <c r="S9734" s="1" t="s">
        <v>9771</v>
      </c>
      <c r="T9734" s="4" t="str">
        <f t="shared" si="5"/>
        <v>Cake</v>
      </c>
      <c r="U9734" s="4" t="str">
        <f t="shared" si="6"/>
        <v>In-store</v>
      </c>
      <c r="V9734" s="4" t="str">
        <f t="shared" si="7"/>
        <v>Credit Card</v>
      </c>
      <c r="W9734" s="4">
        <f t="shared" ref="W9734:Y9734" si="9741">IF(OR(J9734 = "ERROR", J9734 = ""), "UNKNOWN", J9734)</f>
        <v>5</v>
      </c>
      <c r="X9734" s="4">
        <f t="shared" si="9741"/>
        <v>3</v>
      </c>
      <c r="Y9734" s="4">
        <f t="shared" si="9741"/>
        <v>15</v>
      </c>
      <c r="Z9734" s="5">
        <f t="shared" si="9"/>
        <v>44973</v>
      </c>
    </row>
    <row r="9735">
      <c r="A9735" s="1" t="s">
        <v>9772</v>
      </c>
      <c r="B9735" s="1" t="s">
        <v>41</v>
      </c>
      <c r="C9735" s="1">
        <v>3.0</v>
      </c>
      <c r="D9735" s="1">
        <v>4.0</v>
      </c>
      <c r="E9735" s="1">
        <v>12.0</v>
      </c>
      <c r="F9735" s="1" t="s">
        <v>28</v>
      </c>
      <c r="H9735" s="6">
        <v>45251.0</v>
      </c>
      <c r="J9735" s="3">
        <f t="shared" si="2"/>
        <v>3</v>
      </c>
      <c r="K9735" s="4">
        <f t="shared" si="3"/>
        <v>4</v>
      </c>
      <c r="L9735" s="4">
        <f t="shared" si="4"/>
        <v>12</v>
      </c>
      <c r="S9735" s="1" t="s">
        <v>9772</v>
      </c>
      <c r="T9735" s="4" t="str">
        <f t="shared" si="5"/>
        <v>Smoothie</v>
      </c>
      <c r="U9735" s="4" t="str">
        <f t="shared" si="6"/>
        <v>UNKNOWN</v>
      </c>
      <c r="V9735" s="4" t="str">
        <f t="shared" si="7"/>
        <v>Cash</v>
      </c>
      <c r="W9735" s="4">
        <f t="shared" ref="W9735:Y9735" si="9742">IF(OR(J9735 = "ERROR", J9735 = ""), "UNKNOWN", J9735)</f>
        <v>3</v>
      </c>
      <c r="X9735" s="4">
        <f t="shared" si="9742"/>
        <v>4</v>
      </c>
      <c r="Y9735" s="4">
        <f t="shared" si="9742"/>
        <v>12</v>
      </c>
      <c r="Z9735" s="7">
        <f t="shared" si="9"/>
        <v>45251</v>
      </c>
    </row>
    <row r="9736">
      <c r="A9736" s="1" t="s">
        <v>9773</v>
      </c>
      <c r="B9736" s="1" t="s">
        <v>30</v>
      </c>
      <c r="C9736" s="1">
        <v>3.0</v>
      </c>
      <c r="D9736" s="1">
        <v>1.5</v>
      </c>
      <c r="E9736" s="1">
        <v>4.5</v>
      </c>
      <c r="F9736" s="1" t="s">
        <v>23</v>
      </c>
      <c r="G9736" s="1" t="s">
        <v>29</v>
      </c>
      <c r="H9736" s="2">
        <v>45110.0</v>
      </c>
      <c r="J9736" s="3">
        <f t="shared" si="2"/>
        <v>3</v>
      </c>
      <c r="K9736" s="4">
        <f t="shared" si="3"/>
        <v>1.5</v>
      </c>
      <c r="L9736" s="4">
        <f t="shared" si="4"/>
        <v>4.5</v>
      </c>
      <c r="S9736" s="1" t="s">
        <v>9773</v>
      </c>
      <c r="T9736" s="4" t="str">
        <f t="shared" si="5"/>
        <v>UNKNOWN</v>
      </c>
      <c r="U9736" s="4" t="str">
        <f t="shared" si="6"/>
        <v>In-store</v>
      </c>
      <c r="V9736" s="4" t="str">
        <f t="shared" si="7"/>
        <v>Credit Card</v>
      </c>
      <c r="W9736" s="4">
        <f t="shared" ref="W9736:Y9736" si="9743">IF(OR(J9736 = "ERROR", J9736 = ""), "UNKNOWN", J9736)</f>
        <v>3</v>
      </c>
      <c r="X9736" s="4">
        <f t="shared" si="9743"/>
        <v>1.5</v>
      </c>
      <c r="Y9736" s="4">
        <f t="shared" si="9743"/>
        <v>4.5</v>
      </c>
      <c r="Z9736" s="5">
        <f t="shared" si="9"/>
        <v>45110</v>
      </c>
    </row>
    <row r="9737">
      <c r="A9737" s="1" t="s">
        <v>9774</v>
      </c>
      <c r="B9737" s="1" t="s">
        <v>44</v>
      </c>
      <c r="C9737" s="1">
        <v>2.0</v>
      </c>
      <c r="D9737" s="1">
        <v>4.0</v>
      </c>
      <c r="E9737" s="1">
        <v>8.0</v>
      </c>
      <c r="F9737" s="1" t="s">
        <v>28</v>
      </c>
      <c r="G9737" s="1" t="s">
        <v>29</v>
      </c>
      <c r="H9737" s="2">
        <v>45128.0</v>
      </c>
      <c r="J9737" s="3">
        <f t="shared" si="2"/>
        <v>2</v>
      </c>
      <c r="K9737" s="4">
        <f t="shared" si="3"/>
        <v>4</v>
      </c>
      <c r="L9737" s="4">
        <f t="shared" si="4"/>
        <v>8</v>
      </c>
      <c r="S9737" s="1" t="s">
        <v>9774</v>
      </c>
      <c r="T9737" s="4" t="str">
        <f t="shared" si="5"/>
        <v>Sandwich</v>
      </c>
      <c r="U9737" s="4" t="str">
        <f t="shared" si="6"/>
        <v>In-store</v>
      </c>
      <c r="V9737" s="4" t="str">
        <f t="shared" si="7"/>
        <v>Cash</v>
      </c>
      <c r="W9737" s="4">
        <f t="shared" ref="W9737:Y9737" si="9744">IF(OR(J9737 = "ERROR", J9737 = ""), "UNKNOWN", J9737)</f>
        <v>2</v>
      </c>
      <c r="X9737" s="4">
        <f t="shared" si="9744"/>
        <v>4</v>
      </c>
      <c r="Y9737" s="4">
        <f t="shared" si="9744"/>
        <v>8</v>
      </c>
      <c r="Z9737" s="5">
        <f t="shared" si="9"/>
        <v>45128</v>
      </c>
    </row>
    <row r="9738">
      <c r="A9738" s="1" t="s">
        <v>9775</v>
      </c>
      <c r="B9738" s="1" t="s">
        <v>22</v>
      </c>
      <c r="C9738" s="1">
        <v>4.0</v>
      </c>
      <c r="D9738" s="1">
        <v>2.0</v>
      </c>
      <c r="E9738" s="1" t="s">
        <v>25</v>
      </c>
      <c r="F9738" s="1" t="s">
        <v>23</v>
      </c>
      <c r="H9738" s="2">
        <v>45067.0</v>
      </c>
      <c r="J9738" s="3">
        <f t="shared" si="2"/>
        <v>4</v>
      </c>
      <c r="K9738" s="4">
        <f t="shared" si="3"/>
        <v>2</v>
      </c>
      <c r="L9738" s="4">
        <f t="shared" si="4"/>
        <v>8</v>
      </c>
      <c r="S9738" s="1" t="s">
        <v>9775</v>
      </c>
      <c r="T9738" s="4" t="str">
        <f t="shared" si="5"/>
        <v>Coffee</v>
      </c>
      <c r="U9738" s="4" t="str">
        <f t="shared" si="6"/>
        <v>UNKNOWN</v>
      </c>
      <c r="V9738" s="4" t="str">
        <f t="shared" si="7"/>
        <v>Credit Card</v>
      </c>
      <c r="W9738" s="4">
        <f t="shared" ref="W9738:Y9738" si="9745">IF(OR(J9738 = "ERROR", J9738 = ""), "UNKNOWN", J9738)</f>
        <v>4</v>
      </c>
      <c r="X9738" s="4">
        <f t="shared" si="9745"/>
        <v>2</v>
      </c>
      <c r="Y9738" s="4">
        <f t="shared" si="9745"/>
        <v>8</v>
      </c>
      <c r="Z9738" s="5">
        <f t="shared" si="9"/>
        <v>45067</v>
      </c>
    </row>
    <row r="9739">
      <c r="A9739" s="1" t="s">
        <v>9776</v>
      </c>
      <c r="B9739" s="1" t="s">
        <v>22</v>
      </c>
      <c r="C9739" s="1">
        <v>3.0</v>
      </c>
      <c r="D9739" s="1">
        <v>2.0</v>
      </c>
      <c r="E9739" s="1">
        <v>6.0</v>
      </c>
      <c r="F9739" s="1" t="s">
        <v>23</v>
      </c>
      <c r="H9739" s="2">
        <v>45074.0</v>
      </c>
      <c r="J9739" s="3">
        <f t="shared" si="2"/>
        <v>3</v>
      </c>
      <c r="K9739" s="4">
        <f t="shared" si="3"/>
        <v>2</v>
      </c>
      <c r="L9739" s="4">
        <f t="shared" si="4"/>
        <v>6</v>
      </c>
      <c r="S9739" s="1" t="s">
        <v>9776</v>
      </c>
      <c r="T9739" s="4" t="str">
        <f t="shared" si="5"/>
        <v>Coffee</v>
      </c>
      <c r="U9739" s="4" t="str">
        <f t="shared" si="6"/>
        <v>UNKNOWN</v>
      </c>
      <c r="V9739" s="4" t="str">
        <f t="shared" si="7"/>
        <v>Credit Card</v>
      </c>
      <c r="W9739" s="4">
        <f t="shared" ref="W9739:Y9739" si="9746">IF(OR(J9739 = "ERROR", J9739 = ""), "UNKNOWN", J9739)</f>
        <v>3</v>
      </c>
      <c r="X9739" s="4">
        <f t="shared" si="9746"/>
        <v>2</v>
      </c>
      <c r="Y9739" s="4">
        <f t="shared" si="9746"/>
        <v>6</v>
      </c>
      <c r="Z9739" s="5">
        <f t="shared" si="9"/>
        <v>45074</v>
      </c>
    </row>
    <row r="9740">
      <c r="A9740" s="1" t="s">
        <v>9777</v>
      </c>
      <c r="B9740" s="1" t="s">
        <v>32</v>
      </c>
      <c r="C9740" s="1">
        <v>4.0</v>
      </c>
      <c r="E9740" s="1">
        <v>4.0</v>
      </c>
      <c r="F9740" s="1" t="s">
        <v>39</v>
      </c>
      <c r="G9740" s="1" t="s">
        <v>29</v>
      </c>
      <c r="H9740" s="2">
        <v>45106.0</v>
      </c>
      <c r="J9740" s="3">
        <f t="shared" si="2"/>
        <v>4</v>
      </c>
      <c r="K9740" s="4">
        <f t="shared" si="3"/>
        <v>1</v>
      </c>
      <c r="L9740" s="4">
        <f t="shared" si="4"/>
        <v>4</v>
      </c>
      <c r="S9740" s="1" t="s">
        <v>9777</v>
      </c>
      <c r="T9740" s="4" t="str">
        <f t="shared" si="5"/>
        <v>Cookie</v>
      </c>
      <c r="U9740" s="4" t="str">
        <f t="shared" si="6"/>
        <v>In-store</v>
      </c>
      <c r="V9740" s="4" t="str">
        <f t="shared" si="7"/>
        <v>Digital Wallet</v>
      </c>
      <c r="W9740" s="4">
        <f t="shared" ref="W9740:Y9740" si="9747">IF(OR(J9740 = "ERROR", J9740 = ""), "UNKNOWN", J9740)</f>
        <v>4</v>
      </c>
      <c r="X9740" s="4">
        <f t="shared" si="9747"/>
        <v>1</v>
      </c>
      <c r="Y9740" s="4">
        <f t="shared" si="9747"/>
        <v>4</v>
      </c>
      <c r="Z9740" s="5">
        <f t="shared" si="9"/>
        <v>45106</v>
      </c>
    </row>
    <row r="9741">
      <c r="A9741" s="1" t="s">
        <v>9778</v>
      </c>
      <c r="B9741" s="1" t="s">
        <v>32</v>
      </c>
      <c r="C9741" s="1">
        <v>4.0</v>
      </c>
      <c r="D9741" s="1">
        <v>1.0</v>
      </c>
      <c r="E9741" s="1">
        <v>4.0</v>
      </c>
      <c r="F9741" s="1" t="s">
        <v>23</v>
      </c>
      <c r="H9741" s="6">
        <v>45214.0</v>
      </c>
      <c r="J9741" s="3">
        <f t="shared" si="2"/>
        <v>4</v>
      </c>
      <c r="K9741" s="4">
        <f t="shared" si="3"/>
        <v>1</v>
      </c>
      <c r="L9741" s="4">
        <f t="shared" si="4"/>
        <v>4</v>
      </c>
      <c r="S9741" s="1" t="s">
        <v>9778</v>
      </c>
      <c r="T9741" s="4" t="str">
        <f t="shared" si="5"/>
        <v>Cookie</v>
      </c>
      <c r="U9741" s="4" t="str">
        <f t="shared" si="6"/>
        <v>UNKNOWN</v>
      </c>
      <c r="V9741" s="4" t="str">
        <f t="shared" si="7"/>
        <v>Credit Card</v>
      </c>
      <c r="W9741" s="4">
        <f t="shared" ref="W9741:Y9741" si="9748">IF(OR(J9741 = "ERROR", J9741 = ""), "UNKNOWN", J9741)</f>
        <v>4</v>
      </c>
      <c r="X9741" s="4">
        <f t="shared" si="9748"/>
        <v>1</v>
      </c>
      <c r="Y9741" s="4">
        <f t="shared" si="9748"/>
        <v>4</v>
      </c>
      <c r="Z9741" s="7">
        <f t="shared" si="9"/>
        <v>45214</v>
      </c>
    </row>
    <row r="9742">
      <c r="A9742" s="1" t="s">
        <v>9779</v>
      </c>
      <c r="B9742" s="1" t="s">
        <v>36</v>
      </c>
      <c r="C9742" s="1">
        <v>2.0</v>
      </c>
      <c r="D9742" s="1">
        <v>5.0</v>
      </c>
      <c r="E9742" s="1">
        <v>10.0</v>
      </c>
      <c r="F9742" s="1" t="s">
        <v>39</v>
      </c>
      <c r="H9742" s="2">
        <v>45054.0</v>
      </c>
      <c r="J9742" s="3">
        <f t="shared" si="2"/>
        <v>2</v>
      </c>
      <c r="K9742" s="4">
        <f t="shared" si="3"/>
        <v>5</v>
      </c>
      <c r="L9742" s="4">
        <f t="shared" si="4"/>
        <v>10</v>
      </c>
      <c r="S9742" s="1" t="s">
        <v>9779</v>
      </c>
      <c r="T9742" s="4" t="str">
        <f t="shared" si="5"/>
        <v>Salad</v>
      </c>
      <c r="U9742" s="4" t="str">
        <f t="shared" si="6"/>
        <v>UNKNOWN</v>
      </c>
      <c r="V9742" s="4" t="str">
        <f t="shared" si="7"/>
        <v>Digital Wallet</v>
      </c>
      <c r="W9742" s="4">
        <f t="shared" ref="W9742:Y9742" si="9749">IF(OR(J9742 = "ERROR", J9742 = ""), "UNKNOWN", J9742)</f>
        <v>2</v>
      </c>
      <c r="X9742" s="4">
        <f t="shared" si="9749"/>
        <v>5</v>
      </c>
      <c r="Y9742" s="4">
        <f t="shared" si="9749"/>
        <v>10</v>
      </c>
      <c r="Z9742" s="5">
        <f t="shared" si="9"/>
        <v>45054</v>
      </c>
    </row>
    <row r="9743">
      <c r="A9743" s="1" t="s">
        <v>9780</v>
      </c>
      <c r="B9743" s="1" t="s">
        <v>27</v>
      </c>
      <c r="C9743" s="1">
        <v>5.0</v>
      </c>
      <c r="D9743" s="1">
        <v>3.0</v>
      </c>
      <c r="E9743" s="1">
        <v>15.0</v>
      </c>
      <c r="F9743" s="1" t="s">
        <v>28</v>
      </c>
      <c r="H9743" s="2">
        <v>45151.0</v>
      </c>
      <c r="J9743" s="3">
        <f t="shared" si="2"/>
        <v>5</v>
      </c>
      <c r="K9743" s="4">
        <f t="shared" si="3"/>
        <v>3</v>
      </c>
      <c r="L9743" s="4">
        <f t="shared" si="4"/>
        <v>15</v>
      </c>
      <c r="S9743" s="1" t="s">
        <v>9780</v>
      </c>
      <c r="T9743" s="4" t="str">
        <f t="shared" si="5"/>
        <v>Cake</v>
      </c>
      <c r="U9743" s="4" t="str">
        <f t="shared" si="6"/>
        <v>UNKNOWN</v>
      </c>
      <c r="V9743" s="4" t="str">
        <f t="shared" si="7"/>
        <v>Cash</v>
      </c>
      <c r="W9743" s="4">
        <f t="shared" ref="W9743:Y9743" si="9750">IF(OR(J9743 = "ERROR", J9743 = ""), "UNKNOWN", J9743)</f>
        <v>5</v>
      </c>
      <c r="X9743" s="4">
        <f t="shared" si="9750"/>
        <v>3</v>
      </c>
      <c r="Y9743" s="4">
        <f t="shared" si="9750"/>
        <v>15</v>
      </c>
      <c r="Z9743" s="5">
        <f t="shared" si="9"/>
        <v>45151</v>
      </c>
    </row>
    <row r="9744">
      <c r="A9744" s="1" t="s">
        <v>9781</v>
      </c>
      <c r="B9744" s="1" t="s">
        <v>36</v>
      </c>
      <c r="C9744" s="1">
        <v>5.0</v>
      </c>
      <c r="D9744" s="1" t="s">
        <v>30</v>
      </c>
      <c r="E9744" s="1">
        <v>25.0</v>
      </c>
      <c r="F9744" s="1" t="s">
        <v>28</v>
      </c>
      <c r="G9744" s="1" t="s">
        <v>29</v>
      </c>
      <c r="H9744" s="2">
        <v>44942.0</v>
      </c>
      <c r="J9744" s="3">
        <f t="shared" si="2"/>
        <v>5</v>
      </c>
      <c r="K9744" s="4">
        <f t="shared" si="3"/>
        <v>5</v>
      </c>
      <c r="L9744" s="4">
        <f t="shared" si="4"/>
        <v>25</v>
      </c>
      <c r="S9744" s="1" t="s">
        <v>9781</v>
      </c>
      <c r="T9744" s="4" t="str">
        <f t="shared" si="5"/>
        <v>Salad</v>
      </c>
      <c r="U9744" s="4" t="str">
        <f t="shared" si="6"/>
        <v>In-store</v>
      </c>
      <c r="V9744" s="4" t="str">
        <f t="shared" si="7"/>
        <v>Cash</v>
      </c>
      <c r="W9744" s="4">
        <f t="shared" ref="W9744:Y9744" si="9751">IF(OR(J9744 = "ERROR", J9744 = ""), "UNKNOWN", J9744)</f>
        <v>5</v>
      </c>
      <c r="X9744" s="4">
        <f t="shared" si="9751"/>
        <v>5</v>
      </c>
      <c r="Y9744" s="4">
        <f t="shared" si="9751"/>
        <v>25</v>
      </c>
      <c r="Z9744" s="5">
        <f t="shared" si="9"/>
        <v>44942</v>
      </c>
    </row>
    <row r="9745">
      <c r="A9745" s="1" t="s">
        <v>9782</v>
      </c>
      <c r="B9745" s="1" t="s">
        <v>27</v>
      </c>
      <c r="C9745" s="1">
        <v>2.0</v>
      </c>
      <c r="D9745" s="1">
        <v>3.0</v>
      </c>
      <c r="E9745" s="1">
        <v>6.0</v>
      </c>
      <c r="F9745" s="1" t="s">
        <v>28</v>
      </c>
      <c r="H9745" s="2">
        <v>45103.0</v>
      </c>
      <c r="J9745" s="3">
        <f t="shared" si="2"/>
        <v>2</v>
      </c>
      <c r="K9745" s="4">
        <f t="shared" si="3"/>
        <v>3</v>
      </c>
      <c r="L9745" s="4">
        <f t="shared" si="4"/>
        <v>6</v>
      </c>
      <c r="S9745" s="1" t="s">
        <v>9782</v>
      </c>
      <c r="T9745" s="4" t="str">
        <f t="shared" si="5"/>
        <v>Cake</v>
      </c>
      <c r="U9745" s="4" t="str">
        <f t="shared" si="6"/>
        <v>UNKNOWN</v>
      </c>
      <c r="V9745" s="4" t="str">
        <f t="shared" si="7"/>
        <v>Cash</v>
      </c>
      <c r="W9745" s="4">
        <f t="shared" ref="W9745:Y9745" si="9752">IF(OR(J9745 = "ERROR", J9745 = ""), "UNKNOWN", J9745)</f>
        <v>2</v>
      </c>
      <c r="X9745" s="4">
        <f t="shared" si="9752"/>
        <v>3</v>
      </c>
      <c r="Y9745" s="4">
        <f t="shared" si="9752"/>
        <v>6</v>
      </c>
      <c r="Z9745" s="5">
        <f t="shared" si="9"/>
        <v>45103</v>
      </c>
    </row>
    <row r="9746">
      <c r="A9746" s="1" t="s">
        <v>9783</v>
      </c>
      <c r="B9746" s="1" t="s">
        <v>32</v>
      </c>
      <c r="C9746" s="1">
        <v>5.0</v>
      </c>
      <c r="D9746" s="1">
        <v>1.0</v>
      </c>
      <c r="E9746" s="1">
        <v>5.0</v>
      </c>
      <c r="H9746" s="2">
        <v>45088.0</v>
      </c>
      <c r="J9746" s="3">
        <f t="shared" si="2"/>
        <v>5</v>
      </c>
      <c r="K9746" s="4">
        <f t="shared" si="3"/>
        <v>1</v>
      </c>
      <c r="L9746" s="4">
        <f t="shared" si="4"/>
        <v>5</v>
      </c>
      <c r="S9746" s="1" t="s">
        <v>9783</v>
      </c>
      <c r="T9746" s="4" t="str">
        <f t="shared" si="5"/>
        <v>Cookie</v>
      </c>
      <c r="U9746" s="4" t="str">
        <f t="shared" si="6"/>
        <v>UNKNOWN</v>
      </c>
      <c r="V9746" s="4" t="str">
        <f t="shared" si="7"/>
        <v>UNKNOWN</v>
      </c>
      <c r="W9746" s="4">
        <f t="shared" ref="W9746:Y9746" si="9753">IF(OR(J9746 = "ERROR", J9746 = ""), "UNKNOWN", J9746)</f>
        <v>5</v>
      </c>
      <c r="X9746" s="4">
        <f t="shared" si="9753"/>
        <v>1</v>
      </c>
      <c r="Y9746" s="4">
        <f t="shared" si="9753"/>
        <v>5</v>
      </c>
      <c r="Z9746" s="5">
        <f t="shared" si="9"/>
        <v>45088</v>
      </c>
    </row>
    <row r="9747">
      <c r="A9747" s="1" t="s">
        <v>9784</v>
      </c>
      <c r="B9747" s="1" t="s">
        <v>32</v>
      </c>
      <c r="C9747" s="1">
        <v>5.0</v>
      </c>
      <c r="D9747" s="1">
        <v>1.0</v>
      </c>
      <c r="E9747" s="1">
        <v>5.0</v>
      </c>
      <c r="F9747" s="1" t="s">
        <v>23</v>
      </c>
      <c r="G9747" s="1" t="s">
        <v>24</v>
      </c>
      <c r="H9747" s="2">
        <v>44955.0</v>
      </c>
      <c r="J9747" s="3">
        <f t="shared" si="2"/>
        <v>5</v>
      </c>
      <c r="K9747" s="4">
        <f t="shared" si="3"/>
        <v>1</v>
      </c>
      <c r="L9747" s="4">
        <f t="shared" si="4"/>
        <v>5</v>
      </c>
      <c r="S9747" s="1" t="s">
        <v>9784</v>
      </c>
      <c r="T9747" s="4" t="str">
        <f t="shared" si="5"/>
        <v>Cookie</v>
      </c>
      <c r="U9747" s="4" t="str">
        <f t="shared" si="6"/>
        <v>Takeaway</v>
      </c>
      <c r="V9747" s="4" t="str">
        <f t="shared" si="7"/>
        <v>Credit Card</v>
      </c>
      <c r="W9747" s="4">
        <f t="shared" ref="W9747:Y9747" si="9754">IF(OR(J9747 = "ERROR", J9747 = ""), "UNKNOWN", J9747)</f>
        <v>5</v>
      </c>
      <c r="X9747" s="4">
        <f t="shared" si="9754"/>
        <v>1</v>
      </c>
      <c r="Y9747" s="4">
        <f t="shared" si="9754"/>
        <v>5</v>
      </c>
      <c r="Z9747" s="5">
        <f t="shared" si="9"/>
        <v>44955</v>
      </c>
    </row>
    <row r="9748">
      <c r="A9748" s="1" t="s">
        <v>9785</v>
      </c>
      <c r="B9748" s="1" t="s">
        <v>27</v>
      </c>
      <c r="C9748" s="1">
        <v>3.0</v>
      </c>
      <c r="D9748" s="1">
        <v>3.0</v>
      </c>
      <c r="E9748" s="1">
        <v>9.0</v>
      </c>
      <c r="F9748" s="1" t="s">
        <v>28</v>
      </c>
      <c r="H9748" s="6">
        <v>45247.0</v>
      </c>
      <c r="J9748" s="3">
        <f t="shared" si="2"/>
        <v>3</v>
      </c>
      <c r="K9748" s="4">
        <f t="shared" si="3"/>
        <v>3</v>
      </c>
      <c r="L9748" s="4">
        <f t="shared" si="4"/>
        <v>9</v>
      </c>
      <c r="S9748" s="1" t="s">
        <v>9785</v>
      </c>
      <c r="T9748" s="4" t="str">
        <f t="shared" si="5"/>
        <v>Cake</v>
      </c>
      <c r="U9748" s="4" t="str">
        <f t="shared" si="6"/>
        <v>UNKNOWN</v>
      </c>
      <c r="V9748" s="4" t="str">
        <f t="shared" si="7"/>
        <v>Cash</v>
      </c>
      <c r="W9748" s="4">
        <f t="shared" ref="W9748:Y9748" si="9755">IF(OR(J9748 = "ERROR", J9748 = ""), "UNKNOWN", J9748)</f>
        <v>3</v>
      </c>
      <c r="X9748" s="4">
        <f t="shared" si="9755"/>
        <v>3</v>
      </c>
      <c r="Y9748" s="4">
        <f t="shared" si="9755"/>
        <v>9</v>
      </c>
      <c r="Z9748" s="7">
        <f t="shared" si="9"/>
        <v>45247</v>
      </c>
    </row>
    <row r="9749">
      <c r="A9749" s="1" t="s">
        <v>9786</v>
      </c>
      <c r="B9749" s="1" t="s">
        <v>36</v>
      </c>
      <c r="C9749" s="1">
        <v>2.0</v>
      </c>
      <c r="D9749" s="1">
        <v>5.0</v>
      </c>
      <c r="E9749" s="1">
        <v>10.0</v>
      </c>
      <c r="F9749" s="1" t="s">
        <v>25</v>
      </c>
      <c r="G9749" s="1" t="s">
        <v>24</v>
      </c>
      <c r="H9749" s="2">
        <v>45105.0</v>
      </c>
      <c r="J9749" s="3">
        <f t="shared" si="2"/>
        <v>2</v>
      </c>
      <c r="K9749" s="4">
        <f t="shared" si="3"/>
        <v>5</v>
      </c>
      <c r="L9749" s="4">
        <f t="shared" si="4"/>
        <v>10</v>
      </c>
      <c r="S9749" s="1" t="s">
        <v>9786</v>
      </c>
      <c r="T9749" s="4" t="str">
        <f t="shared" si="5"/>
        <v>Salad</v>
      </c>
      <c r="U9749" s="4" t="str">
        <f t="shared" si="6"/>
        <v>Takeaway</v>
      </c>
      <c r="V9749" s="4" t="str">
        <f t="shared" si="7"/>
        <v>UNKNOWN</v>
      </c>
      <c r="W9749" s="4">
        <f t="shared" ref="W9749:Y9749" si="9756">IF(OR(J9749 = "ERROR", J9749 = ""), "UNKNOWN", J9749)</f>
        <v>2</v>
      </c>
      <c r="X9749" s="4">
        <f t="shared" si="9756"/>
        <v>5</v>
      </c>
      <c r="Y9749" s="4">
        <f t="shared" si="9756"/>
        <v>10</v>
      </c>
      <c r="Z9749" s="5">
        <f t="shared" si="9"/>
        <v>45105</v>
      </c>
    </row>
    <row r="9750">
      <c r="A9750" s="1" t="s">
        <v>9787</v>
      </c>
      <c r="B9750" s="1" t="s">
        <v>44</v>
      </c>
      <c r="C9750" s="1">
        <v>3.0</v>
      </c>
      <c r="D9750" s="1">
        <v>4.0</v>
      </c>
      <c r="E9750" s="1">
        <v>12.0</v>
      </c>
      <c r="F9750" s="1" t="s">
        <v>23</v>
      </c>
      <c r="G9750" s="1" t="s">
        <v>30</v>
      </c>
      <c r="H9750" s="6">
        <v>45272.0</v>
      </c>
      <c r="J9750" s="3">
        <f t="shared" si="2"/>
        <v>3</v>
      </c>
      <c r="K9750" s="4">
        <f t="shared" si="3"/>
        <v>4</v>
      </c>
      <c r="L9750" s="4">
        <f t="shared" si="4"/>
        <v>12</v>
      </c>
      <c r="S9750" s="1" t="s">
        <v>9787</v>
      </c>
      <c r="T9750" s="4" t="str">
        <f t="shared" si="5"/>
        <v>Sandwich</v>
      </c>
      <c r="U9750" s="4" t="str">
        <f t="shared" si="6"/>
        <v>UNKNOWN</v>
      </c>
      <c r="V9750" s="4" t="str">
        <f t="shared" si="7"/>
        <v>Credit Card</v>
      </c>
      <c r="W9750" s="4">
        <f t="shared" ref="W9750:Y9750" si="9757">IF(OR(J9750 = "ERROR", J9750 = ""), "UNKNOWN", J9750)</f>
        <v>3</v>
      </c>
      <c r="X9750" s="4">
        <f t="shared" si="9757"/>
        <v>4</v>
      </c>
      <c r="Y9750" s="4">
        <f t="shared" si="9757"/>
        <v>12</v>
      </c>
      <c r="Z9750" s="7">
        <f t="shared" si="9"/>
        <v>45272</v>
      </c>
    </row>
    <row r="9751">
      <c r="A9751" s="1" t="s">
        <v>9788</v>
      </c>
      <c r="B9751" s="1" t="s">
        <v>41</v>
      </c>
      <c r="C9751" s="1">
        <v>1.0</v>
      </c>
      <c r="D9751" s="1">
        <v>4.0</v>
      </c>
      <c r="E9751" s="1">
        <v>4.0</v>
      </c>
      <c r="F9751" s="1" t="s">
        <v>39</v>
      </c>
      <c r="H9751" s="6">
        <v>45260.0</v>
      </c>
      <c r="J9751" s="3">
        <f t="shared" si="2"/>
        <v>1</v>
      </c>
      <c r="K9751" s="4">
        <f t="shared" si="3"/>
        <v>4</v>
      </c>
      <c r="L9751" s="4">
        <f t="shared" si="4"/>
        <v>4</v>
      </c>
      <c r="S9751" s="1" t="s">
        <v>9788</v>
      </c>
      <c r="T9751" s="4" t="str">
        <f t="shared" si="5"/>
        <v>Smoothie</v>
      </c>
      <c r="U9751" s="4" t="str">
        <f t="shared" si="6"/>
        <v>UNKNOWN</v>
      </c>
      <c r="V9751" s="4" t="str">
        <f t="shared" si="7"/>
        <v>Digital Wallet</v>
      </c>
      <c r="W9751" s="4">
        <f t="shared" ref="W9751:Y9751" si="9758">IF(OR(J9751 = "ERROR", J9751 = ""), "UNKNOWN", J9751)</f>
        <v>1</v>
      </c>
      <c r="X9751" s="4">
        <f t="shared" si="9758"/>
        <v>4</v>
      </c>
      <c r="Y9751" s="4">
        <f t="shared" si="9758"/>
        <v>4</v>
      </c>
      <c r="Z9751" s="7">
        <f t="shared" si="9"/>
        <v>45260</v>
      </c>
    </row>
    <row r="9752">
      <c r="A9752" s="1" t="s">
        <v>9789</v>
      </c>
      <c r="B9752" s="1" t="s">
        <v>44</v>
      </c>
      <c r="C9752" s="1" t="s">
        <v>30</v>
      </c>
      <c r="D9752" s="1">
        <v>4.0</v>
      </c>
      <c r="E9752" s="1">
        <v>4.0</v>
      </c>
      <c r="F9752" s="1" t="s">
        <v>28</v>
      </c>
      <c r="G9752" s="1" t="s">
        <v>24</v>
      </c>
      <c r="H9752" s="2">
        <v>45179.0</v>
      </c>
      <c r="J9752" s="3">
        <f t="shared" si="2"/>
        <v>1</v>
      </c>
      <c r="K9752" s="4">
        <f t="shared" si="3"/>
        <v>4</v>
      </c>
      <c r="L9752" s="4">
        <f t="shared" si="4"/>
        <v>4</v>
      </c>
      <c r="S9752" s="1" t="s">
        <v>9789</v>
      </c>
      <c r="T9752" s="4" t="str">
        <f t="shared" si="5"/>
        <v>Sandwich</v>
      </c>
      <c r="U9752" s="4" t="str">
        <f t="shared" si="6"/>
        <v>Takeaway</v>
      </c>
      <c r="V9752" s="4" t="str">
        <f t="shared" si="7"/>
        <v>Cash</v>
      </c>
      <c r="W9752" s="4">
        <f t="shared" ref="W9752:Y9752" si="9759">IF(OR(J9752 = "ERROR", J9752 = ""), "UNKNOWN", J9752)</f>
        <v>1</v>
      </c>
      <c r="X9752" s="4">
        <f t="shared" si="9759"/>
        <v>4</v>
      </c>
      <c r="Y9752" s="4">
        <f t="shared" si="9759"/>
        <v>4</v>
      </c>
      <c r="Z9752" s="5">
        <f t="shared" si="9"/>
        <v>45179</v>
      </c>
    </row>
    <row r="9753">
      <c r="A9753" s="1" t="s">
        <v>9790</v>
      </c>
      <c r="B9753" s="1" t="s">
        <v>41</v>
      </c>
      <c r="C9753" s="1">
        <v>2.0</v>
      </c>
      <c r="D9753" s="1">
        <v>4.0</v>
      </c>
      <c r="E9753" s="1">
        <v>8.0</v>
      </c>
      <c r="F9753" s="1" t="s">
        <v>39</v>
      </c>
      <c r="H9753" s="2">
        <v>44977.0</v>
      </c>
      <c r="J9753" s="3">
        <f t="shared" si="2"/>
        <v>2</v>
      </c>
      <c r="K9753" s="4">
        <f t="shared" si="3"/>
        <v>4</v>
      </c>
      <c r="L9753" s="4">
        <f t="shared" si="4"/>
        <v>8</v>
      </c>
      <c r="S9753" s="1" t="s">
        <v>9790</v>
      </c>
      <c r="T9753" s="4" t="str">
        <f t="shared" si="5"/>
        <v>Smoothie</v>
      </c>
      <c r="U9753" s="4" t="str">
        <f t="shared" si="6"/>
        <v>UNKNOWN</v>
      </c>
      <c r="V9753" s="4" t="str">
        <f t="shared" si="7"/>
        <v>Digital Wallet</v>
      </c>
      <c r="W9753" s="4">
        <f t="shared" ref="W9753:Y9753" si="9760">IF(OR(J9753 = "ERROR", J9753 = ""), "UNKNOWN", J9753)</f>
        <v>2</v>
      </c>
      <c r="X9753" s="4">
        <f t="shared" si="9760"/>
        <v>4</v>
      </c>
      <c r="Y9753" s="4">
        <f t="shared" si="9760"/>
        <v>8</v>
      </c>
      <c r="Z9753" s="5">
        <f t="shared" si="9"/>
        <v>44977</v>
      </c>
    </row>
    <row r="9754">
      <c r="A9754" s="1" t="s">
        <v>9791</v>
      </c>
      <c r="B9754" s="1" t="s">
        <v>30</v>
      </c>
      <c r="C9754" s="1">
        <v>1.0</v>
      </c>
      <c r="D9754" s="1">
        <v>2.0</v>
      </c>
      <c r="E9754" s="1">
        <v>2.0</v>
      </c>
      <c r="F9754" s="1" t="s">
        <v>30</v>
      </c>
      <c r="G9754" s="1" t="s">
        <v>29</v>
      </c>
      <c r="H9754" s="2">
        <v>45008.0</v>
      </c>
      <c r="J9754" s="3">
        <f t="shared" si="2"/>
        <v>1</v>
      </c>
      <c r="K9754" s="4">
        <f t="shared" si="3"/>
        <v>2</v>
      </c>
      <c r="L9754" s="4">
        <f t="shared" si="4"/>
        <v>2</v>
      </c>
      <c r="S9754" s="1" t="s">
        <v>9791</v>
      </c>
      <c r="T9754" s="4" t="str">
        <f t="shared" si="5"/>
        <v>UNKNOWN</v>
      </c>
      <c r="U9754" s="4" t="str">
        <f t="shared" si="6"/>
        <v>In-store</v>
      </c>
      <c r="V9754" s="4" t="str">
        <f t="shared" si="7"/>
        <v>UNKNOWN</v>
      </c>
      <c r="W9754" s="4">
        <f t="shared" ref="W9754:Y9754" si="9761">IF(OR(J9754 = "ERROR", J9754 = ""), "UNKNOWN", J9754)</f>
        <v>1</v>
      </c>
      <c r="X9754" s="4">
        <f t="shared" si="9761"/>
        <v>2</v>
      </c>
      <c r="Y9754" s="4">
        <f t="shared" si="9761"/>
        <v>2</v>
      </c>
      <c r="Z9754" s="5">
        <f t="shared" si="9"/>
        <v>45008</v>
      </c>
    </row>
    <row r="9755">
      <c r="A9755" s="1" t="s">
        <v>9792</v>
      </c>
      <c r="B9755" s="1" t="s">
        <v>55</v>
      </c>
      <c r="C9755" s="1">
        <v>1.0</v>
      </c>
      <c r="D9755" s="1" t="s">
        <v>25</v>
      </c>
      <c r="E9755" s="1">
        <v>3.0</v>
      </c>
      <c r="F9755" s="1" t="s">
        <v>39</v>
      </c>
      <c r="G9755" s="1" t="s">
        <v>29</v>
      </c>
      <c r="H9755" s="2">
        <v>44942.0</v>
      </c>
      <c r="J9755" s="3">
        <f t="shared" si="2"/>
        <v>1</v>
      </c>
      <c r="K9755" s="4">
        <f t="shared" si="3"/>
        <v>3</v>
      </c>
      <c r="L9755" s="4">
        <f t="shared" si="4"/>
        <v>3</v>
      </c>
      <c r="S9755" s="1" t="s">
        <v>9792</v>
      </c>
      <c r="T9755" s="4" t="str">
        <f t="shared" si="5"/>
        <v>Juice</v>
      </c>
      <c r="U9755" s="4" t="str">
        <f t="shared" si="6"/>
        <v>In-store</v>
      </c>
      <c r="V9755" s="4" t="str">
        <f t="shared" si="7"/>
        <v>Digital Wallet</v>
      </c>
      <c r="W9755" s="4">
        <f t="shared" ref="W9755:Y9755" si="9762">IF(OR(J9755 = "ERROR", J9755 = ""), "UNKNOWN", J9755)</f>
        <v>1</v>
      </c>
      <c r="X9755" s="4">
        <f t="shared" si="9762"/>
        <v>3</v>
      </c>
      <c r="Y9755" s="4">
        <f t="shared" si="9762"/>
        <v>3</v>
      </c>
      <c r="Z9755" s="5">
        <f t="shared" si="9"/>
        <v>44942</v>
      </c>
    </row>
    <row r="9756">
      <c r="A9756" s="1" t="s">
        <v>9793</v>
      </c>
      <c r="B9756" s="1" t="s">
        <v>27</v>
      </c>
      <c r="C9756" s="1">
        <v>4.0</v>
      </c>
      <c r="D9756" s="1">
        <v>3.0</v>
      </c>
      <c r="E9756" s="1">
        <v>12.0</v>
      </c>
      <c r="F9756" s="1" t="s">
        <v>39</v>
      </c>
      <c r="H9756" s="2">
        <v>45080.0</v>
      </c>
      <c r="J9756" s="3">
        <f t="shared" si="2"/>
        <v>4</v>
      </c>
      <c r="K9756" s="4">
        <f t="shared" si="3"/>
        <v>3</v>
      </c>
      <c r="L9756" s="4">
        <f t="shared" si="4"/>
        <v>12</v>
      </c>
      <c r="S9756" s="1" t="s">
        <v>9793</v>
      </c>
      <c r="T9756" s="4" t="str">
        <f t="shared" si="5"/>
        <v>Cake</v>
      </c>
      <c r="U9756" s="4" t="str">
        <f t="shared" si="6"/>
        <v>UNKNOWN</v>
      </c>
      <c r="V9756" s="4" t="str">
        <f t="shared" si="7"/>
        <v>Digital Wallet</v>
      </c>
      <c r="W9756" s="4">
        <f t="shared" ref="W9756:Y9756" si="9763">IF(OR(J9756 = "ERROR", J9756 = ""), "UNKNOWN", J9756)</f>
        <v>4</v>
      </c>
      <c r="X9756" s="4">
        <f t="shared" si="9763"/>
        <v>3</v>
      </c>
      <c r="Y9756" s="4">
        <f t="shared" si="9763"/>
        <v>12</v>
      </c>
      <c r="Z9756" s="5">
        <f t="shared" si="9"/>
        <v>45080</v>
      </c>
    </row>
    <row r="9757">
      <c r="A9757" s="1" t="s">
        <v>9794</v>
      </c>
      <c r="B9757" s="1" t="s">
        <v>44</v>
      </c>
      <c r="C9757" s="1">
        <v>3.0</v>
      </c>
      <c r="D9757" s="1" t="s">
        <v>30</v>
      </c>
      <c r="E9757" s="1">
        <v>12.0</v>
      </c>
      <c r="G9757" s="1" t="s">
        <v>29</v>
      </c>
      <c r="H9757" s="2">
        <v>45131.0</v>
      </c>
      <c r="J9757" s="3">
        <f t="shared" si="2"/>
        <v>3</v>
      </c>
      <c r="K9757" s="4">
        <f t="shared" si="3"/>
        <v>4</v>
      </c>
      <c r="L9757" s="4">
        <f t="shared" si="4"/>
        <v>12</v>
      </c>
      <c r="S9757" s="1" t="s">
        <v>9794</v>
      </c>
      <c r="T9757" s="4" t="str">
        <f t="shared" si="5"/>
        <v>Sandwich</v>
      </c>
      <c r="U9757" s="4" t="str">
        <f t="shared" si="6"/>
        <v>In-store</v>
      </c>
      <c r="V9757" s="4" t="str">
        <f t="shared" si="7"/>
        <v>UNKNOWN</v>
      </c>
      <c r="W9757" s="4">
        <f t="shared" ref="W9757:Y9757" si="9764">IF(OR(J9757 = "ERROR", J9757 = ""), "UNKNOWN", J9757)</f>
        <v>3</v>
      </c>
      <c r="X9757" s="4">
        <f t="shared" si="9764"/>
        <v>4</v>
      </c>
      <c r="Y9757" s="4">
        <f t="shared" si="9764"/>
        <v>12</v>
      </c>
      <c r="Z9757" s="5">
        <f t="shared" si="9"/>
        <v>45131</v>
      </c>
    </row>
    <row r="9758">
      <c r="A9758" s="1" t="s">
        <v>9795</v>
      </c>
      <c r="B9758" s="1" t="s">
        <v>36</v>
      </c>
      <c r="C9758" s="1">
        <v>4.0</v>
      </c>
      <c r="D9758" s="1">
        <v>5.0</v>
      </c>
      <c r="E9758" s="1">
        <v>20.0</v>
      </c>
      <c r="G9758" s="1" t="s">
        <v>29</v>
      </c>
      <c r="H9758" s="2">
        <v>45262.0</v>
      </c>
      <c r="J9758" s="3">
        <f t="shared" si="2"/>
        <v>4</v>
      </c>
      <c r="K9758" s="4">
        <f t="shared" si="3"/>
        <v>5</v>
      </c>
      <c r="L9758" s="4">
        <f t="shared" si="4"/>
        <v>20</v>
      </c>
      <c r="S9758" s="1" t="s">
        <v>9795</v>
      </c>
      <c r="T9758" s="4" t="str">
        <f t="shared" si="5"/>
        <v>Salad</v>
      </c>
      <c r="U9758" s="4" t="str">
        <f t="shared" si="6"/>
        <v>In-store</v>
      </c>
      <c r="V9758" s="4" t="str">
        <f t="shared" si="7"/>
        <v>UNKNOWN</v>
      </c>
      <c r="W9758" s="4">
        <f t="shared" ref="W9758:Y9758" si="9765">IF(OR(J9758 = "ERROR", J9758 = ""), "UNKNOWN", J9758)</f>
        <v>4</v>
      </c>
      <c r="X9758" s="4">
        <f t="shared" si="9765"/>
        <v>5</v>
      </c>
      <c r="Y9758" s="4">
        <f t="shared" si="9765"/>
        <v>20</v>
      </c>
      <c r="Z9758" s="5">
        <f t="shared" si="9"/>
        <v>45262</v>
      </c>
    </row>
    <row r="9759">
      <c r="A9759" s="1" t="s">
        <v>9796</v>
      </c>
      <c r="B9759" s="1" t="s">
        <v>44</v>
      </c>
      <c r="C9759" s="1">
        <v>3.0</v>
      </c>
      <c r="D9759" s="1">
        <v>4.0</v>
      </c>
      <c r="E9759" s="1">
        <v>12.0</v>
      </c>
      <c r="F9759" s="1" t="s">
        <v>28</v>
      </c>
      <c r="G9759" s="1" t="s">
        <v>24</v>
      </c>
      <c r="H9759" s="2">
        <v>45094.0</v>
      </c>
      <c r="J9759" s="3">
        <f t="shared" si="2"/>
        <v>3</v>
      </c>
      <c r="K9759" s="4">
        <f t="shared" si="3"/>
        <v>4</v>
      </c>
      <c r="L9759" s="4">
        <f t="shared" si="4"/>
        <v>12</v>
      </c>
      <c r="S9759" s="1" t="s">
        <v>9796</v>
      </c>
      <c r="T9759" s="4" t="str">
        <f t="shared" si="5"/>
        <v>Sandwich</v>
      </c>
      <c r="U9759" s="4" t="str">
        <f t="shared" si="6"/>
        <v>Takeaway</v>
      </c>
      <c r="V9759" s="4" t="str">
        <f t="shared" si="7"/>
        <v>Cash</v>
      </c>
      <c r="W9759" s="4">
        <f t="shared" ref="W9759:Y9759" si="9766">IF(OR(J9759 = "ERROR", J9759 = ""), "UNKNOWN", J9759)</f>
        <v>3</v>
      </c>
      <c r="X9759" s="4">
        <f t="shared" si="9766"/>
        <v>4</v>
      </c>
      <c r="Y9759" s="4">
        <f t="shared" si="9766"/>
        <v>12</v>
      </c>
      <c r="Z9759" s="5">
        <f t="shared" si="9"/>
        <v>45094</v>
      </c>
    </row>
    <row r="9760">
      <c r="A9760" s="1" t="s">
        <v>9797</v>
      </c>
      <c r="B9760" s="1" t="s">
        <v>44</v>
      </c>
      <c r="C9760" s="1">
        <v>4.0</v>
      </c>
      <c r="D9760" s="1">
        <v>4.0</v>
      </c>
      <c r="E9760" s="1">
        <v>16.0</v>
      </c>
      <c r="F9760" s="1" t="s">
        <v>23</v>
      </c>
      <c r="G9760" s="1" t="s">
        <v>29</v>
      </c>
      <c r="H9760" s="1" t="s">
        <v>25</v>
      </c>
      <c r="J9760" s="3">
        <f t="shared" si="2"/>
        <v>4</v>
      </c>
      <c r="K9760" s="4">
        <f t="shared" si="3"/>
        <v>4</v>
      </c>
      <c r="L9760" s="4">
        <f t="shared" si="4"/>
        <v>16</v>
      </c>
      <c r="S9760" s="1" t="s">
        <v>9797</v>
      </c>
      <c r="T9760" s="4" t="str">
        <f t="shared" si="5"/>
        <v>Sandwich</v>
      </c>
      <c r="U9760" s="4" t="str">
        <f t="shared" si="6"/>
        <v>In-store</v>
      </c>
      <c r="V9760" s="4" t="str">
        <f t="shared" si="7"/>
        <v>Credit Card</v>
      </c>
      <c r="W9760" s="4">
        <f t="shared" ref="W9760:Y9760" si="9767">IF(OR(J9760 = "ERROR", J9760 = ""), "UNKNOWN", J9760)</f>
        <v>4</v>
      </c>
      <c r="X9760" s="4">
        <f t="shared" si="9767"/>
        <v>4</v>
      </c>
      <c r="Y9760" s="4">
        <f t="shared" si="9767"/>
        <v>16</v>
      </c>
      <c r="Z9760" s="4" t="str">
        <f t="shared" si="9"/>
        <v>UNKNOWN</v>
      </c>
    </row>
    <row r="9761">
      <c r="A9761" s="1" t="s">
        <v>9798</v>
      </c>
      <c r="B9761" s="1" t="s">
        <v>22</v>
      </c>
      <c r="C9761" s="1">
        <v>3.0</v>
      </c>
      <c r="D9761" s="1">
        <v>2.0</v>
      </c>
      <c r="E9761" s="1">
        <v>6.0</v>
      </c>
      <c r="F9761" s="1" t="s">
        <v>23</v>
      </c>
      <c r="G9761" s="1" t="s">
        <v>24</v>
      </c>
      <c r="H9761" s="6">
        <v>45286.0</v>
      </c>
      <c r="J9761" s="3">
        <f t="shared" si="2"/>
        <v>3</v>
      </c>
      <c r="K9761" s="4">
        <f t="shared" si="3"/>
        <v>2</v>
      </c>
      <c r="L9761" s="4">
        <f t="shared" si="4"/>
        <v>6</v>
      </c>
      <c r="S9761" s="1" t="s">
        <v>9798</v>
      </c>
      <c r="T9761" s="4" t="str">
        <f t="shared" si="5"/>
        <v>Coffee</v>
      </c>
      <c r="U9761" s="4" t="str">
        <f t="shared" si="6"/>
        <v>Takeaway</v>
      </c>
      <c r="V9761" s="4" t="str">
        <f t="shared" si="7"/>
        <v>Credit Card</v>
      </c>
      <c r="W9761" s="4">
        <f t="shared" ref="W9761:Y9761" si="9768">IF(OR(J9761 = "ERROR", J9761 = ""), "UNKNOWN", J9761)</f>
        <v>3</v>
      </c>
      <c r="X9761" s="4">
        <f t="shared" si="9768"/>
        <v>2</v>
      </c>
      <c r="Y9761" s="4">
        <f t="shared" si="9768"/>
        <v>6</v>
      </c>
      <c r="Z9761" s="7">
        <f t="shared" si="9"/>
        <v>45286</v>
      </c>
    </row>
    <row r="9762">
      <c r="A9762" s="1" t="s">
        <v>9799</v>
      </c>
      <c r="B9762" s="1" t="s">
        <v>55</v>
      </c>
      <c r="C9762" s="1">
        <v>4.0</v>
      </c>
      <c r="D9762" s="1">
        <v>3.0</v>
      </c>
      <c r="E9762" s="1">
        <v>12.0</v>
      </c>
      <c r="G9762" s="1" t="s">
        <v>30</v>
      </c>
      <c r="H9762" s="2">
        <v>44970.0</v>
      </c>
      <c r="J9762" s="3">
        <f t="shared" si="2"/>
        <v>4</v>
      </c>
      <c r="K9762" s="4">
        <f t="shared" si="3"/>
        <v>3</v>
      </c>
      <c r="L9762" s="4">
        <f t="shared" si="4"/>
        <v>12</v>
      </c>
      <c r="S9762" s="1" t="s">
        <v>9799</v>
      </c>
      <c r="T9762" s="4" t="str">
        <f t="shared" si="5"/>
        <v>Juice</v>
      </c>
      <c r="U9762" s="4" t="str">
        <f t="shared" si="6"/>
        <v>UNKNOWN</v>
      </c>
      <c r="V9762" s="4" t="str">
        <f t="shared" si="7"/>
        <v>UNKNOWN</v>
      </c>
      <c r="W9762" s="4">
        <f t="shared" ref="W9762:Y9762" si="9769">IF(OR(J9762 = "ERROR", J9762 = ""), "UNKNOWN", J9762)</f>
        <v>4</v>
      </c>
      <c r="X9762" s="4">
        <f t="shared" si="9769"/>
        <v>3</v>
      </c>
      <c r="Y9762" s="4">
        <f t="shared" si="9769"/>
        <v>12</v>
      </c>
      <c r="Z9762" s="5">
        <f t="shared" si="9"/>
        <v>44970</v>
      </c>
    </row>
    <row r="9763">
      <c r="A9763" s="1" t="s">
        <v>9800</v>
      </c>
      <c r="B9763" s="1" t="s">
        <v>25</v>
      </c>
      <c r="C9763" s="1">
        <v>5.0</v>
      </c>
      <c r="D9763" s="1">
        <v>3.0</v>
      </c>
      <c r="E9763" s="1">
        <v>15.0</v>
      </c>
      <c r="F9763" s="1" t="s">
        <v>39</v>
      </c>
      <c r="H9763" s="6">
        <v>45242.0</v>
      </c>
      <c r="J9763" s="3">
        <f t="shared" si="2"/>
        <v>5</v>
      </c>
      <c r="K9763" s="4">
        <f t="shared" si="3"/>
        <v>3</v>
      </c>
      <c r="L9763" s="4">
        <f t="shared" si="4"/>
        <v>15</v>
      </c>
      <c r="S9763" s="1" t="s">
        <v>9800</v>
      </c>
      <c r="T9763" s="4" t="str">
        <f t="shared" si="5"/>
        <v>UNKNOWN</v>
      </c>
      <c r="U9763" s="4" t="str">
        <f t="shared" si="6"/>
        <v>UNKNOWN</v>
      </c>
      <c r="V9763" s="4" t="str">
        <f t="shared" si="7"/>
        <v>Digital Wallet</v>
      </c>
      <c r="W9763" s="4">
        <f t="shared" ref="W9763:Y9763" si="9770">IF(OR(J9763 = "ERROR", J9763 = ""), "UNKNOWN", J9763)</f>
        <v>5</v>
      </c>
      <c r="X9763" s="4">
        <f t="shared" si="9770"/>
        <v>3</v>
      </c>
      <c r="Y9763" s="4">
        <f t="shared" si="9770"/>
        <v>15</v>
      </c>
      <c r="Z9763" s="7">
        <f t="shared" si="9"/>
        <v>45242</v>
      </c>
    </row>
    <row r="9764">
      <c r="A9764" s="1" t="s">
        <v>9801</v>
      </c>
      <c r="B9764" s="1" t="s">
        <v>81</v>
      </c>
      <c r="C9764" s="1">
        <v>1.0</v>
      </c>
      <c r="D9764" s="1">
        <v>1.5</v>
      </c>
      <c r="E9764" s="1">
        <v>1.5</v>
      </c>
      <c r="G9764" s="1" t="s">
        <v>29</v>
      </c>
      <c r="H9764" s="6">
        <v>45213.0</v>
      </c>
      <c r="J9764" s="3">
        <f t="shared" si="2"/>
        <v>1</v>
      </c>
      <c r="K9764" s="4">
        <f t="shared" si="3"/>
        <v>1.5</v>
      </c>
      <c r="L9764" s="4">
        <f t="shared" si="4"/>
        <v>1.5</v>
      </c>
      <c r="S9764" s="1" t="s">
        <v>9801</v>
      </c>
      <c r="T9764" s="4" t="str">
        <f t="shared" si="5"/>
        <v>Tea</v>
      </c>
      <c r="U9764" s="4" t="str">
        <f t="shared" si="6"/>
        <v>In-store</v>
      </c>
      <c r="V9764" s="4" t="str">
        <f t="shared" si="7"/>
        <v>UNKNOWN</v>
      </c>
      <c r="W9764" s="4">
        <f t="shared" ref="W9764:Y9764" si="9771">IF(OR(J9764 = "ERROR", J9764 = ""), "UNKNOWN", J9764)</f>
        <v>1</v>
      </c>
      <c r="X9764" s="4">
        <f t="shared" si="9771"/>
        <v>1.5</v>
      </c>
      <c r="Y9764" s="4">
        <f t="shared" si="9771"/>
        <v>1.5</v>
      </c>
      <c r="Z9764" s="7">
        <f t="shared" si="9"/>
        <v>45213</v>
      </c>
    </row>
    <row r="9765">
      <c r="A9765" s="1" t="s">
        <v>9802</v>
      </c>
      <c r="B9765" s="1" t="s">
        <v>30</v>
      </c>
      <c r="C9765" s="1">
        <v>2.0</v>
      </c>
      <c r="D9765" s="1">
        <v>3.0</v>
      </c>
      <c r="E9765" s="1">
        <v>6.0</v>
      </c>
      <c r="H9765" s="2">
        <v>45153.0</v>
      </c>
      <c r="J9765" s="3">
        <f t="shared" si="2"/>
        <v>2</v>
      </c>
      <c r="K9765" s="4">
        <f t="shared" si="3"/>
        <v>3</v>
      </c>
      <c r="L9765" s="4">
        <f t="shared" si="4"/>
        <v>6</v>
      </c>
      <c r="S9765" s="1" t="s">
        <v>9802</v>
      </c>
      <c r="T9765" s="4" t="str">
        <f t="shared" si="5"/>
        <v>UNKNOWN</v>
      </c>
      <c r="U9765" s="4" t="str">
        <f t="shared" si="6"/>
        <v>UNKNOWN</v>
      </c>
      <c r="V9765" s="4" t="str">
        <f t="shared" si="7"/>
        <v>UNKNOWN</v>
      </c>
      <c r="W9765" s="4">
        <f t="shared" ref="W9765:Y9765" si="9772">IF(OR(J9765 = "ERROR", J9765 = ""), "UNKNOWN", J9765)</f>
        <v>2</v>
      </c>
      <c r="X9765" s="4">
        <f t="shared" si="9772"/>
        <v>3</v>
      </c>
      <c r="Y9765" s="4">
        <f t="shared" si="9772"/>
        <v>6</v>
      </c>
      <c r="Z9765" s="5">
        <f t="shared" si="9"/>
        <v>45153</v>
      </c>
    </row>
    <row r="9766">
      <c r="A9766" s="1" t="s">
        <v>9803</v>
      </c>
      <c r="B9766" s="1" t="s">
        <v>30</v>
      </c>
      <c r="C9766" s="1">
        <v>3.0</v>
      </c>
      <c r="E9766" s="1">
        <v>9.0</v>
      </c>
      <c r="F9766" s="1" t="s">
        <v>23</v>
      </c>
      <c r="G9766" s="1" t="s">
        <v>29</v>
      </c>
      <c r="J9766" s="3">
        <f t="shared" si="2"/>
        <v>3</v>
      </c>
      <c r="K9766" s="4">
        <f t="shared" si="3"/>
        <v>3</v>
      </c>
      <c r="L9766" s="4">
        <f t="shared" si="4"/>
        <v>9</v>
      </c>
      <c r="S9766" s="1" t="s">
        <v>9803</v>
      </c>
      <c r="T9766" s="4" t="str">
        <f t="shared" si="5"/>
        <v>UNKNOWN</v>
      </c>
      <c r="U9766" s="4" t="str">
        <f t="shared" si="6"/>
        <v>In-store</v>
      </c>
      <c r="V9766" s="4" t="str">
        <f t="shared" si="7"/>
        <v>Credit Card</v>
      </c>
      <c r="W9766" s="4">
        <f t="shared" ref="W9766:Y9766" si="9773">IF(OR(J9766 = "ERROR", J9766 = ""), "UNKNOWN", J9766)</f>
        <v>3</v>
      </c>
      <c r="X9766" s="4">
        <f t="shared" si="9773"/>
        <v>3</v>
      </c>
      <c r="Y9766" s="4">
        <f t="shared" si="9773"/>
        <v>9</v>
      </c>
      <c r="Z9766" s="4" t="str">
        <f t="shared" si="9"/>
        <v>UNKNOWN</v>
      </c>
    </row>
    <row r="9767">
      <c r="A9767" s="1" t="s">
        <v>9804</v>
      </c>
      <c r="B9767" s="1" t="s">
        <v>55</v>
      </c>
      <c r="C9767" s="1">
        <v>3.0</v>
      </c>
      <c r="D9767" s="1">
        <v>3.0</v>
      </c>
      <c r="E9767" s="1">
        <v>9.0</v>
      </c>
      <c r="F9767" s="1" t="s">
        <v>23</v>
      </c>
      <c r="H9767" s="2">
        <v>45089.0</v>
      </c>
      <c r="J9767" s="3">
        <f t="shared" si="2"/>
        <v>3</v>
      </c>
      <c r="K9767" s="4">
        <f t="shared" si="3"/>
        <v>3</v>
      </c>
      <c r="L9767" s="4">
        <f t="shared" si="4"/>
        <v>9</v>
      </c>
      <c r="S9767" s="1" t="s">
        <v>9804</v>
      </c>
      <c r="T9767" s="4" t="str">
        <f t="shared" si="5"/>
        <v>Juice</v>
      </c>
      <c r="U9767" s="4" t="str">
        <f t="shared" si="6"/>
        <v>UNKNOWN</v>
      </c>
      <c r="V9767" s="4" t="str">
        <f t="shared" si="7"/>
        <v>Credit Card</v>
      </c>
      <c r="W9767" s="4">
        <f t="shared" ref="W9767:Y9767" si="9774">IF(OR(J9767 = "ERROR", J9767 = ""), "UNKNOWN", J9767)</f>
        <v>3</v>
      </c>
      <c r="X9767" s="4">
        <f t="shared" si="9774"/>
        <v>3</v>
      </c>
      <c r="Y9767" s="4">
        <f t="shared" si="9774"/>
        <v>9</v>
      </c>
      <c r="Z9767" s="5">
        <f t="shared" si="9"/>
        <v>45089</v>
      </c>
    </row>
    <row r="9768">
      <c r="A9768" s="1" t="s">
        <v>9805</v>
      </c>
      <c r="B9768" s="1" t="s">
        <v>81</v>
      </c>
      <c r="C9768" s="1">
        <v>5.0</v>
      </c>
      <c r="D9768" s="1">
        <v>1.5</v>
      </c>
      <c r="E9768" s="1">
        <v>7.5</v>
      </c>
      <c r="G9768" s="1" t="s">
        <v>24</v>
      </c>
      <c r="J9768" s="3">
        <f t="shared" si="2"/>
        <v>5</v>
      </c>
      <c r="K9768" s="4">
        <f t="shared" si="3"/>
        <v>1.5</v>
      </c>
      <c r="L9768" s="4">
        <f t="shared" si="4"/>
        <v>7.5</v>
      </c>
      <c r="S9768" s="1" t="s">
        <v>9805</v>
      </c>
      <c r="T9768" s="4" t="str">
        <f t="shared" si="5"/>
        <v>Tea</v>
      </c>
      <c r="U9768" s="4" t="str">
        <f t="shared" si="6"/>
        <v>Takeaway</v>
      </c>
      <c r="V9768" s="4" t="str">
        <f t="shared" si="7"/>
        <v>UNKNOWN</v>
      </c>
      <c r="W9768" s="4">
        <f t="shared" ref="W9768:Y9768" si="9775">IF(OR(J9768 = "ERROR", J9768 = ""), "UNKNOWN", J9768)</f>
        <v>5</v>
      </c>
      <c r="X9768" s="4">
        <f t="shared" si="9775"/>
        <v>1.5</v>
      </c>
      <c r="Y9768" s="4">
        <f t="shared" si="9775"/>
        <v>7.5</v>
      </c>
      <c r="Z9768" s="4" t="str">
        <f t="shared" si="9"/>
        <v>UNKNOWN</v>
      </c>
    </row>
    <row r="9769">
      <c r="A9769" s="1" t="s">
        <v>9806</v>
      </c>
      <c r="B9769" s="1" t="s">
        <v>44</v>
      </c>
      <c r="C9769" s="1">
        <v>3.0</v>
      </c>
      <c r="D9769" s="1">
        <v>4.0</v>
      </c>
      <c r="E9769" s="1">
        <v>12.0</v>
      </c>
      <c r="F9769" s="1" t="s">
        <v>39</v>
      </c>
      <c r="H9769" s="2">
        <v>45134.0</v>
      </c>
      <c r="J9769" s="3">
        <f t="shared" si="2"/>
        <v>3</v>
      </c>
      <c r="K9769" s="4">
        <f t="shared" si="3"/>
        <v>4</v>
      </c>
      <c r="L9769" s="4">
        <f t="shared" si="4"/>
        <v>12</v>
      </c>
      <c r="S9769" s="1" t="s">
        <v>9806</v>
      </c>
      <c r="T9769" s="4" t="str">
        <f t="shared" si="5"/>
        <v>Sandwich</v>
      </c>
      <c r="U9769" s="4" t="str">
        <f t="shared" si="6"/>
        <v>UNKNOWN</v>
      </c>
      <c r="V9769" s="4" t="str">
        <f t="shared" si="7"/>
        <v>Digital Wallet</v>
      </c>
      <c r="W9769" s="4">
        <f t="shared" ref="W9769:Y9769" si="9776">IF(OR(J9769 = "ERROR", J9769 = ""), "UNKNOWN", J9769)</f>
        <v>3</v>
      </c>
      <c r="X9769" s="4">
        <f t="shared" si="9776"/>
        <v>4</v>
      </c>
      <c r="Y9769" s="4">
        <f t="shared" si="9776"/>
        <v>12</v>
      </c>
      <c r="Z9769" s="5">
        <f t="shared" si="9"/>
        <v>45134</v>
      </c>
    </row>
    <row r="9770">
      <c r="A9770" s="1" t="s">
        <v>9807</v>
      </c>
      <c r="C9770" s="1">
        <v>3.0</v>
      </c>
      <c r="D9770" s="1">
        <v>1.5</v>
      </c>
      <c r="E9770" s="1">
        <v>4.5</v>
      </c>
      <c r="F9770" s="1" t="s">
        <v>23</v>
      </c>
      <c r="G9770" s="1" t="s">
        <v>30</v>
      </c>
      <c r="H9770" s="2">
        <v>45203.0</v>
      </c>
      <c r="J9770" s="3">
        <f t="shared" si="2"/>
        <v>3</v>
      </c>
      <c r="K9770" s="4">
        <f t="shared" si="3"/>
        <v>1.5</v>
      </c>
      <c r="L9770" s="4">
        <f t="shared" si="4"/>
        <v>4.5</v>
      </c>
      <c r="S9770" s="1" t="s">
        <v>9807</v>
      </c>
      <c r="T9770" s="4" t="str">
        <f t="shared" si="5"/>
        <v>UNKNOWN</v>
      </c>
      <c r="U9770" s="4" t="str">
        <f t="shared" si="6"/>
        <v>UNKNOWN</v>
      </c>
      <c r="V9770" s="4" t="str">
        <f t="shared" si="7"/>
        <v>Credit Card</v>
      </c>
      <c r="W9770" s="4">
        <f t="shared" ref="W9770:Y9770" si="9777">IF(OR(J9770 = "ERROR", J9770 = ""), "UNKNOWN", J9770)</f>
        <v>3</v>
      </c>
      <c r="X9770" s="4">
        <f t="shared" si="9777"/>
        <v>1.5</v>
      </c>
      <c r="Y9770" s="4">
        <f t="shared" si="9777"/>
        <v>4.5</v>
      </c>
      <c r="Z9770" s="5">
        <f t="shared" si="9"/>
        <v>45203</v>
      </c>
    </row>
    <row r="9771">
      <c r="A9771" s="1" t="s">
        <v>9808</v>
      </c>
      <c r="B9771" s="1" t="s">
        <v>27</v>
      </c>
      <c r="C9771" s="1">
        <v>3.0</v>
      </c>
      <c r="D9771" s="1">
        <v>3.0</v>
      </c>
      <c r="E9771" s="1">
        <v>9.0</v>
      </c>
      <c r="G9771" s="1" t="s">
        <v>29</v>
      </c>
      <c r="J9771" s="3">
        <f t="shared" si="2"/>
        <v>3</v>
      </c>
      <c r="K9771" s="4">
        <f t="shared" si="3"/>
        <v>3</v>
      </c>
      <c r="L9771" s="4">
        <f t="shared" si="4"/>
        <v>9</v>
      </c>
      <c r="S9771" s="1" t="s">
        <v>9808</v>
      </c>
      <c r="T9771" s="4" t="str">
        <f t="shared" si="5"/>
        <v>Cake</v>
      </c>
      <c r="U9771" s="4" t="str">
        <f t="shared" si="6"/>
        <v>In-store</v>
      </c>
      <c r="V9771" s="4" t="str">
        <f t="shared" si="7"/>
        <v>UNKNOWN</v>
      </c>
      <c r="W9771" s="4">
        <f t="shared" ref="W9771:Y9771" si="9778">IF(OR(J9771 = "ERROR", J9771 = ""), "UNKNOWN", J9771)</f>
        <v>3</v>
      </c>
      <c r="X9771" s="4">
        <f t="shared" si="9778"/>
        <v>3</v>
      </c>
      <c r="Y9771" s="4">
        <f t="shared" si="9778"/>
        <v>9</v>
      </c>
      <c r="Z9771" s="4" t="str">
        <f t="shared" si="9"/>
        <v>UNKNOWN</v>
      </c>
    </row>
    <row r="9772">
      <c r="A9772" s="1" t="s">
        <v>9809</v>
      </c>
      <c r="B9772" s="1" t="s">
        <v>44</v>
      </c>
      <c r="C9772" s="1">
        <v>1.0</v>
      </c>
      <c r="D9772" s="1">
        <v>4.0</v>
      </c>
      <c r="E9772" s="1">
        <v>4.0</v>
      </c>
      <c r="F9772" s="1" t="s">
        <v>39</v>
      </c>
      <c r="G9772" s="1" t="s">
        <v>24</v>
      </c>
      <c r="H9772" s="2">
        <v>45092.0</v>
      </c>
      <c r="J9772" s="3">
        <f t="shared" si="2"/>
        <v>1</v>
      </c>
      <c r="K9772" s="4">
        <f t="shared" si="3"/>
        <v>4</v>
      </c>
      <c r="L9772" s="4">
        <f t="shared" si="4"/>
        <v>4</v>
      </c>
      <c r="S9772" s="1" t="s">
        <v>9809</v>
      </c>
      <c r="T9772" s="4" t="str">
        <f t="shared" si="5"/>
        <v>Sandwich</v>
      </c>
      <c r="U9772" s="4" t="str">
        <f t="shared" si="6"/>
        <v>Takeaway</v>
      </c>
      <c r="V9772" s="4" t="str">
        <f t="shared" si="7"/>
        <v>Digital Wallet</v>
      </c>
      <c r="W9772" s="4">
        <f t="shared" ref="W9772:Y9772" si="9779">IF(OR(J9772 = "ERROR", J9772 = ""), "UNKNOWN", J9772)</f>
        <v>1</v>
      </c>
      <c r="X9772" s="4">
        <f t="shared" si="9779"/>
        <v>4</v>
      </c>
      <c r="Y9772" s="4">
        <f t="shared" si="9779"/>
        <v>4</v>
      </c>
      <c r="Z9772" s="5">
        <f t="shared" si="9"/>
        <v>45092</v>
      </c>
    </row>
    <row r="9773">
      <c r="A9773" s="1" t="s">
        <v>9810</v>
      </c>
      <c r="C9773" s="1">
        <v>1.0</v>
      </c>
      <c r="D9773" s="1">
        <v>4.0</v>
      </c>
      <c r="E9773" s="1">
        <v>4.0</v>
      </c>
      <c r="F9773" s="1" t="s">
        <v>28</v>
      </c>
      <c r="G9773" s="1" t="s">
        <v>29</v>
      </c>
      <c r="H9773" s="6">
        <v>45226.0</v>
      </c>
      <c r="J9773" s="3">
        <f t="shared" si="2"/>
        <v>1</v>
      </c>
      <c r="K9773" s="4">
        <f t="shared" si="3"/>
        <v>4</v>
      </c>
      <c r="L9773" s="4">
        <f t="shared" si="4"/>
        <v>4</v>
      </c>
      <c r="S9773" s="1" t="s">
        <v>9810</v>
      </c>
      <c r="T9773" s="4" t="str">
        <f t="shared" si="5"/>
        <v>UNKNOWN</v>
      </c>
      <c r="U9773" s="4" t="str">
        <f t="shared" si="6"/>
        <v>In-store</v>
      </c>
      <c r="V9773" s="4" t="str">
        <f t="shared" si="7"/>
        <v>Cash</v>
      </c>
      <c r="W9773" s="4">
        <f t="shared" ref="W9773:Y9773" si="9780">IF(OR(J9773 = "ERROR", J9773 = ""), "UNKNOWN", J9773)</f>
        <v>1</v>
      </c>
      <c r="X9773" s="4">
        <f t="shared" si="9780"/>
        <v>4</v>
      </c>
      <c r="Y9773" s="4">
        <f t="shared" si="9780"/>
        <v>4</v>
      </c>
      <c r="Z9773" s="7">
        <f t="shared" si="9"/>
        <v>45226</v>
      </c>
    </row>
    <row r="9774">
      <c r="A9774" s="1" t="s">
        <v>9811</v>
      </c>
      <c r="B9774" s="1" t="s">
        <v>44</v>
      </c>
      <c r="C9774" s="1">
        <v>4.0</v>
      </c>
      <c r="D9774" s="1">
        <v>4.0</v>
      </c>
      <c r="E9774" s="1">
        <v>16.0</v>
      </c>
      <c r="F9774" s="1" t="s">
        <v>23</v>
      </c>
      <c r="H9774" s="2">
        <v>45142.0</v>
      </c>
      <c r="J9774" s="3">
        <f t="shared" si="2"/>
        <v>4</v>
      </c>
      <c r="K9774" s="4">
        <f t="shared" si="3"/>
        <v>4</v>
      </c>
      <c r="L9774" s="4">
        <f t="shared" si="4"/>
        <v>16</v>
      </c>
      <c r="S9774" s="1" t="s">
        <v>9811</v>
      </c>
      <c r="T9774" s="4" t="str">
        <f t="shared" si="5"/>
        <v>Sandwich</v>
      </c>
      <c r="U9774" s="4" t="str">
        <f t="shared" si="6"/>
        <v>UNKNOWN</v>
      </c>
      <c r="V9774" s="4" t="str">
        <f t="shared" si="7"/>
        <v>Credit Card</v>
      </c>
      <c r="W9774" s="4">
        <f t="shared" ref="W9774:Y9774" si="9781">IF(OR(J9774 = "ERROR", J9774 = ""), "UNKNOWN", J9774)</f>
        <v>4</v>
      </c>
      <c r="X9774" s="4">
        <f t="shared" si="9781"/>
        <v>4</v>
      </c>
      <c r="Y9774" s="4">
        <f t="shared" si="9781"/>
        <v>16</v>
      </c>
      <c r="Z9774" s="5">
        <f t="shared" si="9"/>
        <v>45142</v>
      </c>
    </row>
    <row r="9775">
      <c r="A9775" s="1" t="s">
        <v>9812</v>
      </c>
      <c r="B9775" s="1" t="s">
        <v>55</v>
      </c>
      <c r="C9775" s="1">
        <v>5.0</v>
      </c>
      <c r="D9775" s="1">
        <v>3.0</v>
      </c>
      <c r="E9775" s="1">
        <v>15.0</v>
      </c>
      <c r="F9775" s="1" t="s">
        <v>39</v>
      </c>
      <c r="G9775" s="1" t="s">
        <v>24</v>
      </c>
      <c r="H9775" s="2">
        <v>44943.0</v>
      </c>
      <c r="J9775" s="3">
        <f t="shared" si="2"/>
        <v>5</v>
      </c>
      <c r="K9775" s="4">
        <f t="shared" si="3"/>
        <v>3</v>
      </c>
      <c r="L9775" s="4">
        <f t="shared" si="4"/>
        <v>15</v>
      </c>
      <c r="S9775" s="1" t="s">
        <v>9812</v>
      </c>
      <c r="T9775" s="4" t="str">
        <f t="shared" si="5"/>
        <v>Juice</v>
      </c>
      <c r="U9775" s="4" t="str">
        <f t="shared" si="6"/>
        <v>Takeaway</v>
      </c>
      <c r="V9775" s="4" t="str">
        <f t="shared" si="7"/>
        <v>Digital Wallet</v>
      </c>
      <c r="W9775" s="4">
        <f t="shared" ref="W9775:Y9775" si="9782">IF(OR(J9775 = "ERROR", J9775 = ""), "UNKNOWN", J9775)</f>
        <v>5</v>
      </c>
      <c r="X9775" s="4">
        <f t="shared" si="9782"/>
        <v>3</v>
      </c>
      <c r="Y9775" s="4">
        <f t="shared" si="9782"/>
        <v>15</v>
      </c>
      <c r="Z9775" s="5">
        <f t="shared" si="9"/>
        <v>44943</v>
      </c>
    </row>
    <row r="9776">
      <c r="A9776" s="1" t="s">
        <v>9813</v>
      </c>
      <c r="B9776" s="1" t="s">
        <v>36</v>
      </c>
      <c r="C9776" s="1">
        <v>2.0</v>
      </c>
      <c r="D9776" s="1">
        <v>5.0</v>
      </c>
      <c r="E9776" s="1">
        <v>10.0</v>
      </c>
      <c r="F9776" s="1" t="s">
        <v>39</v>
      </c>
      <c r="G9776" s="1" t="s">
        <v>29</v>
      </c>
      <c r="H9776" s="2">
        <v>44979.0</v>
      </c>
      <c r="J9776" s="3">
        <f t="shared" si="2"/>
        <v>2</v>
      </c>
      <c r="K9776" s="4">
        <f t="shared" si="3"/>
        <v>5</v>
      </c>
      <c r="L9776" s="4">
        <f t="shared" si="4"/>
        <v>10</v>
      </c>
      <c r="S9776" s="1" t="s">
        <v>9813</v>
      </c>
      <c r="T9776" s="4" t="str">
        <f t="shared" si="5"/>
        <v>Salad</v>
      </c>
      <c r="U9776" s="4" t="str">
        <f t="shared" si="6"/>
        <v>In-store</v>
      </c>
      <c r="V9776" s="4" t="str">
        <f t="shared" si="7"/>
        <v>Digital Wallet</v>
      </c>
      <c r="W9776" s="4">
        <f t="shared" ref="W9776:Y9776" si="9783">IF(OR(J9776 = "ERROR", J9776 = ""), "UNKNOWN", J9776)</f>
        <v>2</v>
      </c>
      <c r="X9776" s="4">
        <f t="shared" si="9783"/>
        <v>5</v>
      </c>
      <c r="Y9776" s="4">
        <f t="shared" si="9783"/>
        <v>10</v>
      </c>
      <c r="Z9776" s="5">
        <f t="shared" si="9"/>
        <v>44979</v>
      </c>
    </row>
    <row r="9777">
      <c r="A9777" s="1" t="s">
        <v>9814</v>
      </c>
      <c r="B9777" s="1" t="s">
        <v>32</v>
      </c>
      <c r="C9777" s="1">
        <v>4.0</v>
      </c>
      <c r="D9777" s="1">
        <v>1.0</v>
      </c>
      <c r="E9777" s="1">
        <v>4.0</v>
      </c>
      <c r="F9777" s="1" t="s">
        <v>39</v>
      </c>
      <c r="G9777" s="1" t="s">
        <v>24</v>
      </c>
      <c r="H9777" s="2">
        <v>45061.0</v>
      </c>
      <c r="J9777" s="3">
        <f t="shared" si="2"/>
        <v>4</v>
      </c>
      <c r="K9777" s="4">
        <f t="shared" si="3"/>
        <v>1</v>
      </c>
      <c r="L9777" s="4">
        <f t="shared" si="4"/>
        <v>4</v>
      </c>
      <c r="S9777" s="1" t="s">
        <v>9814</v>
      </c>
      <c r="T9777" s="4" t="str">
        <f t="shared" si="5"/>
        <v>Cookie</v>
      </c>
      <c r="U9777" s="4" t="str">
        <f t="shared" si="6"/>
        <v>Takeaway</v>
      </c>
      <c r="V9777" s="4" t="str">
        <f t="shared" si="7"/>
        <v>Digital Wallet</v>
      </c>
      <c r="W9777" s="4">
        <f t="shared" ref="W9777:Y9777" si="9784">IF(OR(J9777 = "ERROR", J9777 = ""), "UNKNOWN", J9777)</f>
        <v>4</v>
      </c>
      <c r="X9777" s="4">
        <f t="shared" si="9784"/>
        <v>1</v>
      </c>
      <c r="Y9777" s="4">
        <f t="shared" si="9784"/>
        <v>4</v>
      </c>
      <c r="Z9777" s="5">
        <f t="shared" si="9"/>
        <v>45061</v>
      </c>
    </row>
    <row r="9778">
      <c r="A9778" s="1" t="s">
        <v>9815</v>
      </c>
      <c r="B9778" s="1" t="s">
        <v>81</v>
      </c>
      <c r="C9778" s="1">
        <v>4.0</v>
      </c>
      <c r="D9778" s="1">
        <v>1.5</v>
      </c>
      <c r="E9778" s="1">
        <v>6.0</v>
      </c>
      <c r="F9778" s="1" t="s">
        <v>23</v>
      </c>
      <c r="G9778" s="1" t="s">
        <v>29</v>
      </c>
      <c r="H9778" s="2">
        <v>45168.0</v>
      </c>
      <c r="J9778" s="3">
        <f t="shared" si="2"/>
        <v>4</v>
      </c>
      <c r="K9778" s="4">
        <f t="shared" si="3"/>
        <v>1.5</v>
      </c>
      <c r="L9778" s="4">
        <f t="shared" si="4"/>
        <v>6</v>
      </c>
      <c r="S9778" s="1" t="s">
        <v>9815</v>
      </c>
      <c r="T9778" s="4" t="str">
        <f t="shared" si="5"/>
        <v>Tea</v>
      </c>
      <c r="U9778" s="4" t="str">
        <f t="shared" si="6"/>
        <v>In-store</v>
      </c>
      <c r="V9778" s="4" t="str">
        <f t="shared" si="7"/>
        <v>Credit Card</v>
      </c>
      <c r="W9778" s="4">
        <f t="shared" ref="W9778:Y9778" si="9785">IF(OR(J9778 = "ERROR", J9778 = ""), "UNKNOWN", J9778)</f>
        <v>4</v>
      </c>
      <c r="X9778" s="4">
        <f t="shared" si="9785"/>
        <v>1.5</v>
      </c>
      <c r="Y9778" s="4">
        <f t="shared" si="9785"/>
        <v>6</v>
      </c>
      <c r="Z9778" s="5">
        <f t="shared" si="9"/>
        <v>45168</v>
      </c>
    </row>
    <row r="9779">
      <c r="A9779" s="1" t="s">
        <v>9816</v>
      </c>
      <c r="B9779" s="1" t="s">
        <v>30</v>
      </c>
      <c r="C9779" s="1">
        <v>2.0</v>
      </c>
      <c r="D9779" s="1">
        <v>1.5</v>
      </c>
      <c r="E9779" s="1">
        <v>3.0</v>
      </c>
      <c r="F9779" s="1" t="s">
        <v>23</v>
      </c>
      <c r="G9779" s="1" t="s">
        <v>24</v>
      </c>
      <c r="H9779" s="2">
        <v>45140.0</v>
      </c>
      <c r="J9779" s="3">
        <f t="shared" si="2"/>
        <v>2</v>
      </c>
      <c r="K9779" s="4">
        <f t="shared" si="3"/>
        <v>1.5</v>
      </c>
      <c r="L9779" s="4">
        <f t="shared" si="4"/>
        <v>3</v>
      </c>
      <c r="S9779" s="1" t="s">
        <v>9816</v>
      </c>
      <c r="T9779" s="4" t="str">
        <f t="shared" si="5"/>
        <v>UNKNOWN</v>
      </c>
      <c r="U9779" s="4" t="str">
        <f t="shared" si="6"/>
        <v>Takeaway</v>
      </c>
      <c r="V9779" s="4" t="str">
        <f t="shared" si="7"/>
        <v>Credit Card</v>
      </c>
      <c r="W9779" s="4">
        <f t="shared" ref="W9779:Y9779" si="9786">IF(OR(J9779 = "ERROR", J9779 = ""), "UNKNOWN", J9779)</f>
        <v>2</v>
      </c>
      <c r="X9779" s="4">
        <f t="shared" si="9786"/>
        <v>1.5</v>
      </c>
      <c r="Y9779" s="4">
        <f t="shared" si="9786"/>
        <v>3</v>
      </c>
      <c r="Z9779" s="5">
        <f t="shared" si="9"/>
        <v>45140</v>
      </c>
    </row>
    <row r="9780">
      <c r="A9780" s="1" t="s">
        <v>9817</v>
      </c>
      <c r="B9780" s="1" t="s">
        <v>27</v>
      </c>
      <c r="C9780" s="1">
        <v>4.0</v>
      </c>
      <c r="D9780" s="1">
        <v>3.0</v>
      </c>
      <c r="E9780" s="1">
        <v>12.0</v>
      </c>
      <c r="F9780" s="1" t="s">
        <v>39</v>
      </c>
      <c r="G9780" s="1" t="s">
        <v>29</v>
      </c>
      <c r="H9780" s="2">
        <v>44967.0</v>
      </c>
      <c r="J9780" s="3">
        <f t="shared" si="2"/>
        <v>4</v>
      </c>
      <c r="K9780" s="4">
        <f t="shared" si="3"/>
        <v>3</v>
      </c>
      <c r="L9780" s="4">
        <f t="shared" si="4"/>
        <v>12</v>
      </c>
      <c r="S9780" s="1" t="s">
        <v>9817</v>
      </c>
      <c r="T9780" s="4" t="str">
        <f t="shared" si="5"/>
        <v>Cake</v>
      </c>
      <c r="U9780" s="4" t="str">
        <f t="shared" si="6"/>
        <v>In-store</v>
      </c>
      <c r="V9780" s="4" t="str">
        <f t="shared" si="7"/>
        <v>Digital Wallet</v>
      </c>
      <c r="W9780" s="4">
        <f t="shared" ref="W9780:Y9780" si="9787">IF(OR(J9780 = "ERROR", J9780 = ""), "UNKNOWN", J9780)</f>
        <v>4</v>
      </c>
      <c r="X9780" s="4">
        <f t="shared" si="9787"/>
        <v>3</v>
      </c>
      <c r="Y9780" s="4">
        <f t="shared" si="9787"/>
        <v>12</v>
      </c>
      <c r="Z9780" s="5">
        <f t="shared" si="9"/>
        <v>44967</v>
      </c>
    </row>
    <row r="9781">
      <c r="A9781" s="1" t="s">
        <v>9818</v>
      </c>
      <c r="B9781" s="1" t="s">
        <v>22</v>
      </c>
      <c r="C9781" s="1">
        <v>5.0</v>
      </c>
      <c r="D9781" s="1">
        <v>2.0</v>
      </c>
      <c r="E9781" s="1" t="s">
        <v>30</v>
      </c>
      <c r="F9781" s="1" t="s">
        <v>23</v>
      </c>
      <c r="G9781" s="1" t="s">
        <v>29</v>
      </c>
      <c r="H9781" s="2">
        <v>45000.0</v>
      </c>
      <c r="J9781" s="3">
        <f t="shared" si="2"/>
        <v>5</v>
      </c>
      <c r="K9781" s="4">
        <f t="shared" si="3"/>
        <v>2</v>
      </c>
      <c r="L9781" s="4">
        <f t="shared" si="4"/>
        <v>10</v>
      </c>
      <c r="S9781" s="1" t="s">
        <v>9818</v>
      </c>
      <c r="T9781" s="4" t="str">
        <f t="shared" si="5"/>
        <v>Coffee</v>
      </c>
      <c r="U9781" s="4" t="str">
        <f t="shared" si="6"/>
        <v>In-store</v>
      </c>
      <c r="V9781" s="4" t="str">
        <f t="shared" si="7"/>
        <v>Credit Card</v>
      </c>
      <c r="W9781" s="4">
        <f t="shared" ref="W9781:Y9781" si="9788">IF(OR(J9781 = "ERROR", J9781 = ""), "UNKNOWN", J9781)</f>
        <v>5</v>
      </c>
      <c r="X9781" s="4">
        <f t="shared" si="9788"/>
        <v>2</v>
      </c>
      <c r="Y9781" s="4">
        <f t="shared" si="9788"/>
        <v>10</v>
      </c>
      <c r="Z9781" s="5">
        <f t="shared" si="9"/>
        <v>45000</v>
      </c>
    </row>
    <row r="9782">
      <c r="A9782" s="1" t="s">
        <v>9819</v>
      </c>
      <c r="B9782" s="1" t="s">
        <v>25</v>
      </c>
      <c r="C9782" s="1">
        <v>1.0</v>
      </c>
      <c r="D9782" s="1">
        <v>1.0</v>
      </c>
      <c r="E9782" s="1">
        <v>1.0</v>
      </c>
      <c r="G9782" s="1" t="s">
        <v>29</v>
      </c>
      <c r="H9782" s="2">
        <v>45076.0</v>
      </c>
      <c r="J9782" s="3">
        <f t="shared" si="2"/>
        <v>1</v>
      </c>
      <c r="K9782" s="4">
        <f t="shared" si="3"/>
        <v>1</v>
      </c>
      <c r="L9782" s="4">
        <f t="shared" si="4"/>
        <v>1</v>
      </c>
      <c r="S9782" s="1" t="s">
        <v>9819</v>
      </c>
      <c r="T9782" s="4" t="str">
        <f t="shared" si="5"/>
        <v>UNKNOWN</v>
      </c>
      <c r="U9782" s="4" t="str">
        <f t="shared" si="6"/>
        <v>In-store</v>
      </c>
      <c r="V9782" s="4" t="str">
        <f t="shared" si="7"/>
        <v>UNKNOWN</v>
      </c>
      <c r="W9782" s="4">
        <f t="shared" ref="W9782:Y9782" si="9789">IF(OR(J9782 = "ERROR", J9782 = ""), "UNKNOWN", J9782)</f>
        <v>1</v>
      </c>
      <c r="X9782" s="4">
        <f t="shared" si="9789"/>
        <v>1</v>
      </c>
      <c r="Y9782" s="4">
        <f t="shared" si="9789"/>
        <v>1</v>
      </c>
      <c r="Z9782" s="5">
        <f t="shared" si="9"/>
        <v>45076</v>
      </c>
    </row>
    <row r="9783">
      <c r="A9783" s="1" t="s">
        <v>9820</v>
      </c>
      <c r="B9783" s="1" t="s">
        <v>41</v>
      </c>
      <c r="C9783" s="1">
        <v>4.0</v>
      </c>
      <c r="D9783" s="1">
        <v>4.0</v>
      </c>
      <c r="E9783" s="1">
        <v>16.0</v>
      </c>
      <c r="F9783" s="1" t="s">
        <v>30</v>
      </c>
      <c r="G9783" s="1" t="s">
        <v>24</v>
      </c>
      <c r="H9783" s="2">
        <v>45100.0</v>
      </c>
      <c r="J9783" s="3">
        <f t="shared" si="2"/>
        <v>4</v>
      </c>
      <c r="K9783" s="4">
        <f t="shared" si="3"/>
        <v>4</v>
      </c>
      <c r="L9783" s="4">
        <f t="shared" si="4"/>
        <v>16</v>
      </c>
      <c r="S9783" s="1" t="s">
        <v>9820</v>
      </c>
      <c r="T9783" s="4" t="str">
        <f t="shared" si="5"/>
        <v>Smoothie</v>
      </c>
      <c r="U9783" s="4" t="str">
        <f t="shared" si="6"/>
        <v>Takeaway</v>
      </c>
      <c r="V9783" s="4" t="str">
        <f t="shared" si="7"/>
        <v>UNKNOWN</v>
      </c>
      <c r="W9783" s="4">
        <f t="shared" ref="W9783:Y9783" si="9790">IF(OR(J9783 = "ERROR", J9783 = ""), "UNKNOWN", J9783)</f>
        <v>4</v>
      </c>
      <c r="X9783" s="4">
        <f t="shared" si="9790"/>
        <v>4</v>
      </c>
      <c r="Y9783" s="4">
        <f t="shared" si="9790"/>
        <v>16</v>
      </c>
      <c r="Z9783" s="5">
        <f t="shared" si="9"/>
        <v>45100</v>
      </c>
    </row>
    <row r="9784">
      <c r="A9784" s="1" t="s">
        <v>9821</v>
      </c>
      <c r="B9784" s="1" t="s">
        <v>55</v>
      </c>
      <c r="C9784" s="1">
        <v>4.0</v>
      </c>
      <c r="D9784" s="1">
        <v>3.0</v>
      </c>
      <c r="E9784" s="1">
        <v>12.0</v>
      </c>
      <c r="F9784" s="1" t="s">
        <v>39</v>
      </c>
      <c r="H9784" s="6">
        <v>45219.0</v>
      </c>
      <c r="J9784" s="3">
        <f t="shared" si="2"/>
        <v>4</v>
      </c>
      <c r="K9784" s="4">
        <f t="shared" si="3"/>
        <v>3</v>
      </c>
      <c r="L9784" s="4">
        <f t="shared" si="4"/>
        <v>12</v>
      </c>
      <c r="S9784" s="1" t="s">
        <v>9821</v>
      </c>
      <c r="T9784" s="4" t="str">
        <f t="shared" si="5"/>
        <v>Juice</v>
      </c>
      <c r="U9784" s="4" t="str">
        <f t="shared" si="6"/>
        <v>UNKNOWN</v>
      </c>
      <c r="V9784" s="4" t="str">
        <f t="shared" si="7"/>
        <v>Digital Wallet</v>
      </c>
      <c r="W9784" s="4">
        <f t="shared" ref="W9784:Y9784" si="9791">IF(OR(J9784 = "ERROR", J9784 = ""), "UNKNOWN", J9784)</f>
        <v>4</v>
      </c>
      <c r="X9784" s="4">
        <f t="shared" si="9791"/>
        <v>3</v>
      </c>
      <c r="Y9784" s="4">
        <f t="shared" si="9791"/>
        <v>12</v>
      </c>
      <c r="Z9784" s="7">
        <f t="shared" si="9"/>
        <v>45219</v>
      </c>
    </row>
    <row r="9785">
      <c r="A9785" s="1" t="s">
        <v>9822</v>
      </c>
      <c r="B9785" s="1" t="s">
        <v>27</v>
      </c>
      <c r="C9785" s="1">
        <v>1.0</v>
      </c>
      <c r="D9785" s="1">
        <v>3.0</v>
      </c>
      <c r="E9785" s="1">
        <v>3.0</v>
      </c>
      <c r="F9785" s="1" t="s">
        <v>23</v>
      </c>
      <c r="G9785" s="1" t="s">
        <v>24</v>
      </c>
      <c r="H9785" s="6">
        <v>45214.0</v>
      </c>
      <c r="J9785" s="3">
        <f t="shared" si="2"/>
        <v>1</v>
      </c>
      <c r="K9785" s="4">
        <f t="shared" si="3"/>
        <v>3</v>
      </c>
      <c r="L9785" s="4">
        <f t="shared" si="4"/>
        <v>3</v>
      </c>
      <c r="S9785" s="1" t="s">
        <v>9822</v>
      </c>
      <c r="T9785" s="4" t="str">
        <f t="shared" si="5"/>
        <v>Cake</v>
      </c>
      <c r="U9785" s="4" t="str">
        <f t="shared" si="6"/>
        <v>Takeaway</v>
      </c>
      <c r="V9785" s="4" t="str">
        <f t="shared" si="7"/>
        <v>Credit Card</v>
      </c>
      <c r="W9785" s="4">
        <f t="shared" ref="W9785:Y9785" si="9792">IF(OR(J9785 = "ERROR", J9785 = ""), "UNKNOWN", J9785)</f>
        <v>1</v>
      </c>
      <c r="X9785" s="4">
        <f t="shared" si="9792"/>
        <v>3</v>
      </c>
      <c r="Y9785" s="4">
        <f t="shared" si="9792"/>
        <v>3</v>
      </c>
      <c r="Z9785" s="7">
        <f t="shared" si="9"/>
        <v>45214</v>
      </c>
    </row>
    <row r="9786">
      <c r="A9786" s="1" t="s">
        <v>9823</v>
      </c>
      <c r="B9786" s="1" t="s">
        <v>44</v>
      </c>
      <c r="C9786" s="1">
        <v>1.0</v>
      </c>
      <c r="D9786" s="1">
        <v>4.0</v>
      </c>
      <c r="E9786" s="1">
        <v>4.0</v>
      </c>
      <c r="G9786" s="1" t="s">
        <v>29</v>
      </c>
      <c r="H9786" s="2">
        <v>45063.0</v>
      </c>
      <c r="J9786" s="3">
        <f t="shared" si="2"/>
        <v>1</v>
      </c>
      <c r="K9786" s="4">
        <f t="shared" si="3"/>
        <v>4</v>
      </c>
      <c r="L9786" s="4">
        <f t="shared" si="4"/>
        <v>4</v>
      </c>
      <c r="S9786" s="1" t="s">
        <v>9823</v>
      </c>
      <c r="T9786" s="4" t="str">
        <f t="shared" si="5"/>
        <v>Sandwich</v>
      </c>
      <c r="U9786" s="4" t="str">
        <f t="shared" si="6"/>
        <v>In-store</v>
      </c>
      <c r="V9786" s="4" t="str">
        <f t="shared" si="7"/>
        <v>UNKNOWN</v>
      </c>
      <c r="W9786" s="4">
        <f t="shared" ref="W9786:Y9786" si="9793">IF(OR(J9786 = "ERROR", J9786 = ""), "UNKNOWN", J9786)</f>
        <v>1</v>
      </c>
      <c r="X9786" s="4">
        <f t="shared" si="9793"/>
        <v>4</v>
      </c>
      <c r="Y9786" s="4">
        <f t="shared" si="9793"/>
        <v>4</v>
      </c>
      <c r="Z9786" s="5">
        <f t="shared" si="9"/>
        <v>45063</v>
      </c>
    </row>
    <row r="9787">
      <c r="A9787" s="1" t="s">
        <v>9824</v>
      </c>
      <c r="B9787" s="1" t="s">
        <v>55</v>
      </c>
      <c r="C9787" s="1">
        <v>1.0</v>
      </c>
      <c r="D9787" s="1">
        <v>3.0</v>
      </c>
      <c r="E9787" s="1">
        <v>3.0</v>
      </c>
      <c r="F9787" s="1" t="s">
        <v>28</v>
      </c>
      <c r="H9787" s="2">
        <v>45095.0</v>
      </c>
      <c r="J9787" s="3">
        <f t="shared" si="2"/>
        <v>1</v>
      </c>
      <c r="K9787" s="4">
        <f t="shared" si="3"/>
        <v>3</v>
      </c>
      <c r="L9787" s="4">
        <f t="shared" si="4"/>
        <v>3</v>
      </c>
      <c r="S9787" s="1" t="s">
        <v>9824</v>
      </c>
      <c r="T9787" s="4" t="str">
        <f t="shared" si="5"/>
        <v>Juice</v>
      </c>
      <c r="U9787" s="4" t="str">
        <f t="shared" si="6"/>
        <v>UNKNOWN</v>
      </c>
      <c r="V9787" s="4" t="str">
        <f t="shared" si="7"/>
        <v>Cash</v>
      </c>
      <c r="W9787" s="4">
        <f t="shared" ref="W9787:Y9787" si="9794">IF(OR(J9787 = "ERROR", J9787 = ""), "UNKNOWN", J9787)</f>
        <v>1</v>
      </c>
      <c r="X9787" s="4">
        <f t="shared" si="9794"/>
        <v>3</v>
      </c>
      <c r="Y9787" s="4">
        <f t="shared" si="9794"/>
        <v>3</v>
      </c>
      <c r="Z9787" s="5">
        <f t="shared" si="9"/>
        <v>45095</v>
      </c>
    </row>
    <row r="9788">
      <c r="A9788" s="1" t="s">
        <v>9825</v>
      </c>
      <c r="B9788" s="1" t="s">
        <v>41</v>
      </c>
      <c r="C9788" s="1">
        <v>5.0</v>
      </c>
      <c r="D9788" s="1">
        <v>4.0</v>
      </c>
      <c r="E9788" s="1">
        <v>20.0</v>
      </c>
      <c r="F9788" s="1" t="s">
        <v>28</v>
      </c>
      <c r="H9788" s="6">
        <v>45281.0</v>
      </c>
      <c r="J9788" s="3">
        <f t="shared" si="2"/>
        <v>5</v>
      </c>
      <c r="K9788" s="4">
        <f t="shared" si="3"/>
        <v>4</v>
      </c>
      <c r="L9788" s="4">
        <f t="shared" si="4"/>
        <v>20</v>
      </c>
      <c r="S9788" s="1" t="s">
        <v>9825</v>
      </c>
      <c r="T9788" s="4" t="str">
        <f t="shared" si="5"/>
        <v>Smoothie</v>
      </c>
      <c r="U9788" s="4" t="str">
        <f t="shared" si="6"/>
        <v>UNKNOWN</v>
      </c>
      <c r="V9788" s="4" t="str">
        <f t="shared" si="7"/>
        <v>Cash</v>
      </c>
      <c r="W9788" s="4">
        <f t="shared" ref="W9788:Y9788" si="9795">IF(OR(J9788 = "ERROR", J9788 = ""), "UNKNOWN", J9788)</f>
        <v>5</v>
      </c>
      <c r="X9788" s="4">
        <f t="shared" si="9795"/>
        <v>4</v>
      </c>
      <c r="Y9788" s="4">
        <f t="shared" si="9795"/>
        <v>20</v>
      </c>
      <c r="Z9788" s="7">
        <f t="shared" si="9"/>
        <v>45281</v>
      </c>
    </row>
    <row r="9789">
      <c r="A9789" s="1" t="s">
        <v>9826</v>
      </c>
      <c r="B9789" s="1" t="s">
        <v>22</v>
      </c>
      <c r="C9789" s="1">
        <v>4.0</v>
      </c>
      <c r="D9789" s="1">
        <v>2.0</v>
      </c>
      <c r="E9789" s="1">
        <v>8.0</v>
      </c>
      <c r="F9789" s="1" t="s">
        <v>23</v>
      </c>
      <c r="G9789" s="1" t="s">
        <v>24</v>
      </c>
      <c r="H9789" s="2">
        <v>45135.0</v>
      </c>
      <c r="J9789" s="3">
        <f t="shared" si="2"/>
        <v>4</v>
      </c>
      <c r="K9789" s="4">
        <f t="shared" si="3"/>
        <v>2</v>
      </c>
      <c r="L9789" s="4">
        <f t="shared" si="4"/>
        <v>8</v>
      </c>
      <c r="S9789" s="1" t="s">
        <v>9826</v>
      </c>
      <c r="T9789" s="4" t="str">
        <f t="shared" si="5"/>
        <v>Coffee</v>
      </c>
      <c r="U9789" s="4" t="str">
        <f t="shared" si="6"/>
        <v>Takeaway</v>
      </c>
      <c r="V9789" s="4" t="str">
        <f t="shared" si="7"/>
        <v>Credit Card</v>
      </c>
      <c r="W9789" s="4">
        <f t="shared" ref="W9789:Y9789" si="9796">IF(OR(J9789 = "ERROR", J9789 = ""), "UNKNOWN", J9789)</f>
        <v>4</v>
      </c>
      <c r="X9789" s="4">
        <f t="shared" si="9796"/>
        <v>2</v>
      </c>
      <c r="Y9789" s="4">
        <f t="shared" si="9796"/>
        <v>8</v>
      </c>
      <c r="Z9789" s="5">
        <f t="shared" si="9"/>
        <v>45135</v>
      </c>
    </row>
    <row r="9790">
      <c r="A9790" s="1" t="s">
        <v>9827</v>
      </c>
      <c r="C9790" s="1">
        <v>5.0</v>
      </c>
      <c r="D9790" s="1">
        <v>5.0</v>
      </c>
      <c r="E9790" s="1">
        <v>25.0</v>
      </c>
      <c r="F9790" s="1" t="s">
        <v>39</v>
      </c>
      <c r="H9790" s="2">
        <v>45186.0</v>
      </c>
      <c r="J9790" s="3">
        <f t="shared" si="2"/>
        <v>5</v>
      </c>
      <c r="K9790" s="4">
        <f t="shared" si="3"/>
        <v>5</v>
      </c>
      <c r="L9790" s="4">
        <f t="shared" si="4"/>
        <v>25</v>
      </c>
      <c r="S9790" s="1" t="s">
        <v>9827</v>
      </c>
      <c r="T9790" s="4" t="str">
        <f t="shared" si="5"/>
        <v>UNKNOWN</v>
      </c>
      <c r="U9790" s="4" t="str">
        <f t="shared" si="6"/>
        <v>UNKNOWN</v>
      </c>
      <c r="V9790" s="4" t="str">
        <f t="shared" si="7"/>
        <v>Digital Wallet</v>
      </c>
      <c r="W9790" s="4">
        <f t="shared" ref="W9790:Y9790" si="9797">IF(OR(J9790 = "ERROR", J9790 = ""), "UNKNOWN", J9790)</f>
        <v>5</v>
      </c>
      <c r="X9790" s="4">
        <f t="shared" si="9797"/>
        <v>5</v>
      </c>
      <c r="Y9790" s="4">
        <f t="shared" si="9797"/>
        <v>25</v>
      </c>
      <c r="Z9790" s="5">
        <f t="shared" si="9"/>
        <v>45186</v>
      </c>
    </row>
    <row r="9791">
      <c r="A9791" s="1" t="s">
        <v>9828</v>
      </c>
      <c r="B9791" s="1" t="s">
        <v>22</v>
      </c>
      <c r="C9791" s="1">
        <v>1.0</v>
      </c>
      <c r="D9791" s="1">
        <v>2.0</v>
      </c>
      <c r="E9791" s="1">
        <v>2.0</v>
      </c>
      <c r="H9791" s="2">
        <v>45069.0</v>
      </c>
      <c r="J9791" s="3">
        <f t="shared" si="2"/>
        <v>1</v>
      </c>
      <c r="K9791" s="4">
        <f t="shared" si="3"/>
        <v>2</v>
      </c>
      <c r="L9791" s="4">
        <f t="shared" si="4"/>
        <v>2</v>
      </c>
      <c r="S9791" s="1" t="s">
        <v>9828</v>
      </c>
      <c r="T9791" s="4" t="str">
        <f t="shared" si="5"/>
        <v>Coffee</v>
      </c>
      <c r="U9791" s="4" t="str">
        <f t="shared" si="6"/>
        <v>UNKNOWN</v>
      </c>
      <c r="V9791" s="4" t="str">
        <f t="shared" si="7"/>
        <v>UNKNOWN</v>
      </c>
      <c r="W9791" s="4">
        <f t="shared" ref="W9791:Y9791" si="9798">IF(OR(J9791 = "ERROR", J9791 = ""), "UNKNOWN", J9791)</f>
        <v>1</v>
      </c>
      <c r="X9791" s="4">
        <f t="shared" si="9798"/>
        <v>2</v>
      </c>
      <c r="Y9791" s="4">
        <f t="shared" si="9798"/>
        <v>2</v>
      </c>
      <c r="Z9791" s="5">
        <f t="shared" si="9"/>
        <v>45069</v>
      </c>
    </row>
    <row r="9792">
      <c r="A9792" s="1" t="s">
        <v>9829</v>
      </c>
      <c r="B9792" s="1" t="s">
        <v>41</v>
      </c>
      <c r="C9792" s="1">
        <v>4.0</v>
      </c>
      <c r="D9792" s="1">
        <v>4.0</v>
      </c>
      <c r="E9792" s="1">
        <v>16.0</v>
      </c>
      <c r="F9792" s="1" t="s">
        <v>28</v>
      </c>
      <c r="H9792" s="2">
        <v>45188.0</v>
      </c>
      <c r="J9792" s="3">
        <f t="shared" si="2"/>
        <v>4</v>
      </c>
      <c r="K9792" s="4">
        <f t="shared" si="3"/>
        <v>4</v>
      </c>
      <c r="L9792" s="4">
        <f t="shared" si="4"/>
        <v>16</v>
      </c>
      <c r="S9792" s="1" t="s">
        <v>9829</v>
      </c>
      <c r="T9792" s="4" t="str">
        <f t="shared" si="5"/>
        <v>Smoothie</v>
      </c>
      <c r="U9792" s="4" t="str">
        <f t="shared" si="6"/>
        <v>UNKNOWN</v>
      </c>
      <c r="V9792" s="4" t="str">
        <f t="shared" si="7"/>
        <v>Cash</v>
      </c>
      <c r="W9792" s="4">
        <f t="shared" ref="W9792:Y9792" si="9799">IF(OR(J9792 = "ERROR", J9792 = ""), "UNKNOWN", J9792)</f>
        <v>4</v>
      </c>
      <c r="X9792" s="4">
        <f t="shared" si="9799"/>
        <v>4</v>
      </c>
      <c r="Y9792" s="4">
        <f t="shared" si="9799"/>
        <v>16</v>
      </c>
      <c r="Z9792" s="5">
        <f t="shared" si="9"/>
        <v>45188</v>
      </c>
    </row>
    <row r="9793">
      <c r="A9793" s="1" t="s">
        <v>9830</v>
      </c>
      <c r="B9793" s="1" t="s">
        <v>36</v>
      </c>
      <c r="C9793" s="1">
        <v>5.0</v>
      </c>
      <c r="D9793" s="1">
        <v>5.0</v>
      </c>
      <c r="E9793" s="1">
        <v>25.0</v>
      </c>
      <c r="F9793" s="1" t="s">
        <v>39</v>
      </c>
      <c r="G9793" s="1" t="s">
        <v>29</v>
      </c>
      <c r="H9793" s="2">
        <v>44930.0</v>
      </c>
      <c r="J9793" s="3">
        <f t="shared" si="2"/>
        <v>5</v>
      </c>
      <c r="K9793" s="4">
        <f t="shared" si="3"/>
        <v>5</v>
      </c>
      <c r="L9793" s="4">
        <f t="shared" si="4"/>
        <v>25</v>
      </c>
      <c r="S9793" s="1" t="s">
        <v>9830</v>
      </c>
      <c r="T9793" s="4" t="str">
        <f t="shared" si="5"/>
        <v>Salad</v>
      </c>
      <c r="U9793" s="4" t="str">
        <f t="shared" si="6"/>
        <v>In-store</v>
      </c>
      <c r="V9793" s="4" t="str">
        <f t="shared" si="7"/>
        <v>Digital Wallet</v>
      </c>
      <c r="W9793" s="4">
        <f t="shared" ref="W9793:Y9793" si="9800">IF(OR(J9793 = "ERROR", J9793 = ""), "UNKNOWN", J9793)</f>
        <v>5</v>
      </c>
      <c r="X9793" s="4">
        <f t="shared" si="9800"/>
        <v>5</v>
      </c>
      <c r="Y9793" s="4">
        <f t="shared" si="9800"/>
        <v>25</v>
      </c>
      <c r="Z9793" s="5">
        <f t="shared" si="9"/>
        <v>44930</v>
      </c>
    </row>
    <row r="9794">
      <c r="A9794" s="1" t="s">
        <v>9831</v>
      </c>
      <c r="B9794" s="1" t="s">
        <v>81</v>
      </c>
      <c r="C9794" s="1">
        <v>2.0</v>
      </c>
      <c r="D9794" s="1">
        <v>1.5</v>
      </c>
      <c r="E9794" s="1">
        <v>3.0</v>
      </c>
      <c r="F9794" s="1" t="s">
        <v>39</v>
      </c>
      <c r="G9794" s="1" t="s">
        <v>29</v>
      </c>
      <c r="H9794" s="2">
        <v>45206.0</v>
      </c>
      <c r="J9794" s="3">
        <f t="shared" si="2"/>
        <v>2</v>
      </c>
      <c r="K9794" s="4">
        <f t="shared" si="3"/>
        <v>1.5</v>
      </c>
      <c r="L9794" s="4">
        <f t="shared" si="4"/>
        <v>3</v>
      </c>
      <c r="S9794" s="1" t="s">
        <v>9831</v>
      </c>
      <c r="T9794" s="4" t="str">
        <f t="shared" si="5"/>
        <v>Tea</v>
      </c>
      <c r="U9794" s="4" t="str">
        <f t="shared" si="6"/>
        <v>In-store</v>
      </c>
      <c r="V9794" s="4" t="str">
        <f t="shared" si="7"/>
        <v>Digital Wallet</v>
      </c>
      <c r="W9794" s="4">
        <f t="shared" ref="W9794:Y9794" si="9801">IF(OR(J9794 = "ERROR", J9794 = ""), "UNKNOWN", J9794)</f>
        <v>2</v>
      </c>
      <c r="X9794" s="4">
        <f t="shared" si="9801"/>
        <v>1.5</v>
      </c>
      <c r="Y9794" s="4">
        <f t="shared" si="9801"/>
        <v>3</v>
      </c>
      <c r="Z9794" s="5">
        <f t="shared" si="9"/>
        <v>45206</v>
      </c>
    </row>
    <row r="9795">
      <c r="A9795" s="1" t="s">
        <v>9832</v>
      </c>
      <c r="B9795" s="1" t="s">
        <v>32</v>
      </c>
      <c r="C9795" s="1">
        <v>2.0</v>
      </c>
      <c r="D9795" s="1">
        <v>1.0</v>
      </c>
      <c r="E9795" s="1">
        <v>2.0</v>
      </c>
      <c r="F9795" s="1" t="s">
        <v>28</v>
      </c>
      <c r="H9795" s="6">
        <v>45242.0</v>
      </c>
      <c r="J9795" s="3">
        <f t="shared" si="2"/>
        <v>2</v>
      </c>
      <c r="K9795" s="4">
        <f t="shared" si="3"/>
        <v>1</v>
      </c>
      <c r="L9795" s="4">
        <f t="shared" si="4"/>
        <v>2</v>
      </c>
      <c r="S9795" s="1" t="s">
        <v>9832</v>
      </c>
      <c r="T9795" s="4" t="str">
        <f t="shared" si="5"/>
        <v>Cookie</v>
      </c>
      <c r="U9795" s="4" t="str">
        <f t="shared" si="6"/>
        <v>UNKNOWN</v>
      </c>
      <c r="V9795" s="4" t="str">
        <f t="shared" si="7"/>
        <v>Cash</v>
      </c>
      <c r="W9795" s="4">
        <f t="shared" ref="W9795:Y9795" si="9802">IF(OR(J9795 = "ERROR", J9795 = ""), "UNKNOWN", J9795)</f>
        <v>2</v>
      </c>
      <c r="X9795" s="4">
        <f t="shared" si="9802"/>
        <v>1</v>
      </c>
      <c r="Y9795" s="4">
        <f t="shared" si="9802"/>
        <v>2</v>
      </c>
      <c r="Z9795" s="7">
        <f t="shared" si="9"/>
        <v>45242</v>
      </c>
    </row>
    <row r="9796">
      <c r="A9796" s="1" t="s">
        <v>9833</v>
      </c>
      <c r="B9796" s="1" t="s">
        <v>41</v>
      </c>
      <c r="C9796" s="1">
        <v>3.0</v>
      </c>
      <c r="D9796" s="1">
        <v>4.0</v>
      </c>
      <c r="E9796" s="1">
        <v>12.0</v>
      </c>
      <c r="F9796" s="1" t="s">
        <v>39</v>
      </c>
      <c r="G9796" s="1" t="s">
        <v>29</v>
      </c>
      <c r="H9796" s="2">
        <v>44989.0</v>
      </c>
      <c r="J9796" s="3">
        <f t="shared" si="2"/>
        <v>3</v>
      </c>
      <c r="K9796" s="4">
        <f t="shared" si="3"/>
        <v>4</v>
      </c>
      <c r="L9796" s="4">
        <f t="shared" si="4"/>
        <v>12</v>
      </c>
      <c r="S9796" s="1" t="s">
        <v>9833</v>
      </c>
      <c r="T9796" s="4" t="str">
        <f t="shared" si="5"/>
        <v>Smoothie</v>
      </c>
      <c r="U9796" s="4" t="str">
        <f t="shared" si="6"/>
        <v>In-store</v>
      </c>
      <c r="V9796" s="4" t="str">
        <f t="shared" si="7"/>
        <v>Digital Wallet</v>
      </c>
      <c r="W9796" s="4">
        <f t="shared" ref="W9796:Y9796" si="9803">IF(OR(J9796 = "ERROR", J9796 = ""), "UNKNOWN", J9796)</f>
        <v>3</v>
      </c>
      <c r="X9796" s="4">
        <f t="shared" si="9803"/>
        <v>4</v>
      </c>
      <c r="Y9796" s="4">
        <f t="shared" si="9803"/>
        <v>12</v>
      </c>
      <c r="Z9796" s="5">
        <f t="shared" si="9"/>
        <v>44989</v>
      </c>
    </row>
    <row r="9797">
      <c r="A9797" s="1" t="s">
        <v>9834</v>
      </c>
      <c r="B9797" s="1" t="s">
        <v>36</v>
      </c>
      <c r="C9797" s="1">
        <v>4.0</v>
      </c>
      <c r="D9797" s="1">
        <v>5.0</v>
      </c>
      <c r="E9797" s="1">
        <v>20.0</v>
      </c>
      <c r="F9797" s="1" t="s">
        <v>23</v>
      </c>
      <c r="G9797" s="1" t="s">
        <v>24</v>
      </c>
      <c r="H9797" s="2">
        <v>45190.0</v>
      </c>
      <c r="J9797" s="3">
        <f t="shared" si="2"/>
        <v>4</v>
      </c>
      <c r="K9797" s="4">
        <f t="shared" si="3"/>
        <v>5</v>
      </c>
      <c r="L9797" s="4">
        <f t="shared" si="4"/>
        <v>20</v>
      </c>
      <c r="S9797" s="1" t="s">
        <v>9834</v>
      </c>
      <c r="T9797" s="4" t="str">
        <f t="shared" si="5"/>
        <v>Salad</v>
      </c>
      <c r="U9797" s="4" t="str">
        <f t="shared" si="6"/>
        <v>Takeaway</v>
      </c>
      <c r="V9797" s="4" t="str">
        <f t="shared" si="7"/>
        <v>Credit Card</v>
      </c>
      <c r="W9797" s="4">
        <f t="shared" ref="W9797:Y9797" si="9804">IF(OR(J9797 = "ERROR", J9797 = ""), "UNKNOWN", J9797)</f>
        <v>4</v>
      </c>
      <c r="X9797" s="4">
        <f t="shared" si="9804"/>
        <v>5</v>
      </c>
      <c r="Y9797" s="4">
        <f t="shared" si="9804"/>
        <v>20</v>
      </c>
      <c r="Z9797" s="5">
        <f t="shared" si="9"/>
        <v>45190</v>
      </c>
    </row>
    <row r="9798">
      <c r="A9798" s="1" t="s">
        <v>9835</v>
      </c>
      <c r="B9798" s="1" t="s">
        <v>32</v>
      </c>
      <c r="C9798" s="1">
        <v>2.0</v>
      </c>
      <c r="D9798" s="1" t="s">
        <v>30</v>
      </c>
      <c r="E9798" s="1">
        <v>2.0</v>
      </c>
      <c r="F9798" s="1" t="s">
        <v>39</v>
      </c>
      <c r="G9798" s="1" t="s">
        <v>29</v>
      </c>
      <c r="H9798" s="2">
        <v>44940.0</v>
      </c>
      <c r="J9798" s="3">
        <f t="shared" si="2"/>
        <v>2</v>
      </c>
      <c r="K9798" s="4">
        <f t="shared" si="3"/>
        <v>1</v>
      </c>
      <c r="L9798" s="4">
        <f t="shared" si="4"/>
        <v>2</v>
      </c>
      <c r="S9798" s="1" t="s">
        <v>9835</v>
      </c>
      <c r="T9798" s="4" t="str">
        <f t="shared" si="5"/>
        <v>Cookie</v>
      </c>
      <c r="U9798" s="4" t="str">
        <f t="shared" si="6"/>
        <v>In-store</v>
      </c>
      <c r="V9798" s="4" t="str">
        <f t="shared" si="7"/>
        <v>Digital Wallet</v>
      </c>
      <c r="W9798" s="4">
        <f t="shared" ref="W9798:Y9798" si="9805">IF(OR(J9798 = "ERROR", J9798 = ""), "UNKNOWN", J9798)</f>
        <v>2</v>
      </c>
      <c r="X9798" s="4">
        <f t="shared" si="9805"/>
        <v>1</v>
      </c>
      <c r="Y9798" s="4">
        <f t="shared" si="9805"/>
        <v>2</v>
      </c>
      <c r="Z9798" s="5">
        <f t="shared" si="9"/>
        <v>44940</v>
      </c>
    </row>
    <row r="9799">
      <c r="A9799" s="1" t="s">
        <v>9836</v>
      </c>
      <c r="B9799" s="1" t="s">
        <v>81</v>
      </c>
      <c r="C9799" s="1" t="s">
        <v>30</v>
      </c>
      <c r="D9799" s="1">
        <v>1.5</v>
      </c>
      <c r="E9799" s="1">
        <v>7.5</v>
      </c>
      <c r="F9799" s="1" t="s">
        <v>28</v>
      </c>
      <c r="H9799" s="2">
        <v>45055.0</v>
      </c>
      <c r="J9799" s="3">
        <f t="shared" si="2"/>
        <v>5</v>
      </c>
      <c r="K9799" s="4">
        <f t="shared" si="3"/>
        <v>1.5</v>
      </c>
      <c r="L9799" s="4">
        <f t="shared" si="4"/>
        <v>7.5</v>
      </c>
      <c r="S9799" s="1" t="s">
        <v>9836</v>
      </c>
      <c r="T9799" s="4" t="str">
        <f t="shared" si="5"/>
        <v>Tea</v>
      </c>
      <c r="U9799" s="4" t="str">
        <f t="shared" si="6"/>
        <v>UNKNOWN</v>
      </c>
      <c r="V9799" s="4" t="str">
        <f t="shared" si="7"/>
        <v>Cash</v>
      </c>
      <c r="W9799" s="4">
        <f t="shared" ref="W9799:Y9799" si="9806">IF(OR(J9799 = "ERROR", J9799 = ""), "UNKNOWN", J9799)</f>
        <v>5</v>
      </c>
      <c r="X9799" s="4">
        <f t="shared" si="9806"/>
        <v>1.5</v>
      </c>
      <c r="Y9799" s="4">
        <f t="shared" si="9806"/>
        <v>7.5</v>
      </c>
      <c r="Z9799" s="5">
        <f t="shared" si="9"/>
        <v>45055</v>
      </c>
    </row>
    <row r="9800">
      <c r="A9800" s="1" t="s">
        <v>9837</v>
      </c>
      <c r="B9800" s="1" t="s">
        <v>36</v>
      </c>
      <c r="C9800" s="1">
        <v>4.0</v>
      </c>
      <c r="D9800" s="1">
        <v>5.0</v>
      </c>
      <c r="E9800" s="1" t="s">
        <v>30</v>
      </c>
      <c r="G9800" s="1" t="s">
        <v>29</v>
      </c>
      <c r="H9800" s="2">
        <v>45063.0</v>
      </c>
      <c r="J9800" s="3">
        <f t="shared" si="2"/>
        <v>4</v>
      </c>
      <c r="K9800" s="4">
        <f t="shared" si="3"/>
        <v>5</v>
      </c>
      <c r="L9800" s="4">
        <f t="shared" si="4"/>
        <v>20</v>
      </c>
      <c r="S9800" s="1" t="s">
        <v>9837</v>
      </c>
      <c r="T9800" s="4" t="str">
        <f t="shared" si="5"/>
        <v>Salad</v>
      </c>
      <c r="U9800" s="4" t="str">
        <f t="shared" si="6"/>
        <v>In-store</v>
      </c>
      <c r="V9800" s="4" t="str">
        <f t="shared" si="7"/>
        <v>UNKNOWN</v>
      </c>
      <c r="W9800" s="4">
        <f t="shared" ref="W9800:Y9800" si="9807">IF(OR(J9800 = "ERROR", J9800 = ""), "UNKNOWN", J9800)</f>
        <v>4</v>
      </c>
      <c r="X9800" s="4">
        <f t="shared" si="9807"/>
        <v>5</v>
      </c>
      <c r="Y9800" s="4">
        <f t="shared" si="9807"/>
        <v>20</v>
      </c>
      <c r="Z9800" s="5">
        <f t="shared" si="9"/>
        <v>45063</v>
      </c>
    </row>
    <row r="9801">
      <c r="A9801" s="1" t="s">
        <v>9838</v>
      </c>
      <c r="B9801" s="1" t="s">
        <v>44</v>
      </c>
      <c r="C9801" s="1">
        <v>1.0</v>
      </c>
      <c r="D9801" s="1">
        <v>4.0</v>
      </c>
      <c r="E9801" s="1">
        <v>4.0</v>
      </c>
      <c r="F9801" s="1" t="s">
        <v>23</v>
      </c>
      <c r="G9801" s="1" t="s">
        <v>24</v>
      </c>
      <c r="H9801" s="6">
        <v>45220.0</v>
      </c>
      <c r="J9801" s="3">
        <f t="shared" si="2"/>
        <v>1</v>
      </c>
      <c r="K9801" s="4">
        <f t="shared" si="3"/>
        <v>4</v>
      </c>
      <c r="L9801" s="4">
        <f t="shared" si="4"/>
        <v>4</v>
      </c>
      <c r="S9801" s="1" t="s">
        <v>9838</v>
      </c>
      <c r="T9801" s="4" t="str">
        <f t="shared" si="5"/>
        <v>Sandwich</v>
      </c>
      <c r="U9801" s="4" t="str">
        <f t="shared" si="6"/>
        <v>Takeaway</v>
      </c>
      <c r="V9801" s="4" t="str">
        <f t="shared" si="7"/>
        <v>Credit Card</v>
      </c>
      <c r="W9801" s="4">
        <f t="shared" ref="W9801:Y9801" si="9808">IF(OR(J9801 = "ERROR", J9801 = ""), "UNKNOWN", J9801)</f>
        <v>1</v>
      </c>
      <c r="X9801" s="4">
        <f t="shared" si="9808"/>
        <v>4</v>
      </c>
      <c r="Y9801" s="4">
        <f t="shared" si="9808"/>
        <v>4</v>
      </c>
      <c r="Z9801" s="7">
        <f t="shared" si="9"/>
        <v>45220</v>
      </c>
    </row>
    <row r="9802">
      <c r="A9802" s="1" t="s">
        <v>9839</v>
      </c>
      <c r="B9802" s="1" t="s">
        <v>22</v>
      </c>
      <c r="C9802" s="1">
        <v>1.0</v>
      </c>
      <c r="D9802" s="1">
        <v>2.0</v>
      </c>
      <c r="E9802" s="1">
        <v>2.0</v>
      </c>
      <c r="H9802" s="2">
        <v>44955.0</v>
      </c>
      <c r="J9802" s="3">
        <f t="shared" si="2"/>
        <v>1</v>
      </c>
      <c r="K9802" s="4">
        <f t="shared" si="3"/>
        <v>2</v>
      </c>
      <c r="L9802" s="4">
        <f t="shared" si="4"/>
        <v>2</v>
      </c>
      <c r="S9802" s="1" t="s">
        <v>9839</v>
      </c>
      <c r="T9802" s="4" t="str">
        <f t="shared" si="5"/>
        <v>Coffee</v>
      </c>
      <c r="U9802" s="4" t="str">
        <f t="shared" si="6"/>
        <v>UNKNOWN</v>
      </c>
      <c r="V9802" s="4" t="str">
        <f t="shared" si="7"/>
        <v>UNKNOWN</v>
      </c>
      <c r="W9802" s="4">
        <f t="shared" ref="W9802:Y9802" si="9809">IF(OR(J9802 = "ERROR", J9802 = ""), "UNKNOWN", J9802)</f>
        <v>1</v>
      </c>
      <c r="X9802" s="4">
        <f t="shared" si="9809"/>
        <v>2</v>
      </c>
      <c r="Y9802" s="4">
        <f t="shared" si="9809"/>
        <v>2</v>
      </c>
      <c r="Z9802" s="5">
        <f t="shared" si="9"/>
        <v>44955</v>
      </c>
    </row>
    <row r="9803">
      <c r="A9803" s="1" t="s">
        <v>9840</v>
      </c>
      <c r="B9803" s="1" t="s">
        <v>22</v>
      </c>
      <c r="C9803" s="1">
        <v>4.0</v>
      </c>
      <c r="D9803" s="1">
        <v>2.0</v>
      </c>
      <c r="E9803" s="1">
        <v>8.0</v>
      </c>
      <c r="F9803" s="1" t="s">
        <v>28</v>
      </c>
      <c r="G9803" s="1" t="s">
        <v>29</v>
      </c>
      <c r="H9803" s="2">
        <v>45147.0</v>
      </c>
      <c r="J9803" s="3">
        <f t="shared" si="2"/>
        <v>4</v>
      </c>
      <c r="K9803" s="4">
        <f t="shared" si="3"/>
        <v>2</v>
      </c>
      <c r="L9803" s="4">
        <f t="shared" si="4"/>
        <v>8</v>
      </c>
      <c r="S9803" s="1" t="s">
        <v>9840</v>
      </c>
      <c r="T9803" s="4" t="str">
        <f t="shared" si="5"/>
        <v>Coffee</v>
      </c>
      <c r="U9803" s="4" t="str">
        <f t="shared" si="6"/>
        <v>In-store</v>
      </c>
      <c r="V9803" s="4" t="str">
        <f t="shared" si="7"/>
        <v>Cash</v>
      </c>
      <c r="W9803" s="4">
        <f t="shared" ref="W9803:Y9803" si="9810">IF(OR(J9803 = "ERROR", J9803 = ""), "UNKNOWN", J9803)</f>
        <v>4</v>
      </c>
      <c r="X9803" s="4">
        <f t="shared" si="9810"/>
        <v>2</v>
      </c>
      <c r="Y9803" s="4">
        <f t="shared" si="9810"/>
        <v>8</v>
      </c>
      <c r="Z9803" s="5">
        <f t="shared" si="9"/>
        <v>45147</v>
      </c>
    </row>
    <row r="9804">
      <c r="A9804" s="1" t="s">
        <v>9841</v>
      </c>
      <c r="B9804" s="1" t="s">
        <v>55</v>
      </c>
      <c r="C9804" s="1">
        <v>2.0</v>
      </c>
      <c r="D9804" s="1">
        <v>3.0</v>
      </c>
      <c r="E9804" s="1">
        <v>6.0</v>
      </c>
      <c r="F9804" s="1" t="s">
        <v>39</v>
      </c>
      <c r="H9804" s="2">
        <v>45176.0</v>
      </c>
      <c r="J9804" s="3">
        <f t="shared" si="2"/>
        <v>2</v>
      </c>
      <c r="K9804" s="4">
        <f t="shared" si="3"/>
        <v>3</v>
      </c>
      <c r="L9804" s="4">
        <f t="shared" si="4"/>
        <v>6</v>
      </c>
      <c r="S9804" s="1" t="s">
        <v>9841</v>
      </c>
      <c r="T9804" s="4" t="str">
        <f t="shared" si="5"/>
        <v>Juice</v>
      </c>
      <c r="U9804" s="4" t="str">
        <f t="shared" si="6"/>
        <v>UNKNOWN</v>
      </c>
      <c r="V9804" s="4" t="str">
        <f t="shared" si="7"/>
        <v>Digital Wallet</v>
      </c>
      <c r="W9804" s="4">
        <f t="shared" ref="W9804:Y9804" si="9811">IF(OR(J9804 = "ERROR", J9804 = ""), "UNKNOWN", J9804)</f>
        <v>2</v>
      </c>
      <c r="X9804" s="4">
        <f t="shared" si="9811"/>
        <v>3</v>
      </c>
      <c r="Y9804" s="4">
        <f t="shared" si="9811"/>
        <v>6</v>
      </c>
      <c r="Z9804" s="5">
        <f t="shared" si="9"/>
        <v>45176</v>
      </c>
    </row>
    <row r="9805">
      <c r="A9805" s="1" t="s">
        <v>9842</v>
      </c>
      <c r="B9805" s="1" t="s">
        <v>81</v>
      </c>
      <c r="C9805" s="1">
        <v>1.0</v>
      </c>
      <c r="D9805" s="1">
        <v>1.5</v>
      </c>
      <c r="E9805" s="1">
        <v>1.5</v>
      </c>
      <c r="F9805" s="1" t="s">
        <v>28</v>
      </c>
      <c r="H9805" s="2">
        <v>45079.0</v>
      </c>
      <c r="J9805" s="3">
        <f t="shared" si="2"/>
        <v>1</v>
      </c>
      <c r="K9805" s="4">
        <f t="shared" si="3"/>
        <v>1.5</v>
      </c>
      <c r="L9805" s="4">
        <f t="shared" si="4"/>
        <v>1.5</v>
      </c>
      <c r="S9805" s="1" t="s">
        <v>9842</v>
      </c>
      <c r="T9805" s="4" t="str">
        <f t="shared" si="5"/>
        <v>Tea</v>
      </c>
      <c r="U9805" s="4" t="str">
        <f t="shared" si="6"/>
        <v>UNKNOWN</v>
      </c>
      <c r="V9805" s="4" t="str">
        <f t="shared" si="7"/>
        <v>Cash</v>
      </c>
      <c r="W9805" s="4">
        <f t="shared" ref="W9805:Y9805" si="9812">IF(OR(J9805 = "ERROR", J9805 = ""), "UNKNOWN", J9805)</f>
        <v>1</v>
      </c>
      <c r="X9805" s="4">
        <f t="shared" si="9812"/>
        <v>1.5</v>
      </c>
      <c r="Y9805" s="4">
        <f t="shared" si="9812"/>
        <v>1.5</v>
      </c>
      <c r="Z9805" s="5">
        <f t="shared" si="9"/>
        <v>45079</v>
      </c>
    </row>
    <row r="9806">
      <c r="A9806" s="1" t="s">
        <v>9843</v>
      </c>
      <c r="B9806" s="1" t="s">
        <v>36</v>
      </c>
      <c r="C9806" s="1">
        <v>2.0</v>
      </c>
      <c r="D9806" s="1">
        <v>5.0</v>
      </c>
      <c r="E9806" s="1">
        <v>10.0</v>
      </c>
      <c r="F9806" s="1" t="s">
        <v>23</v>
      </c>
      <c r="G9806" s="1" t="s">
        <v>24</v>
      </c>
      <c r="H9806" s="2">
        <v>45169.0</v>
      </c>
      <c r="J9806" s="3">
        <f t="shared" si="2"/>
        <v>2</v>
      </c>
      <c r="K9806" s="4">
        <f t="shared" si="3"/>
        <v>5</v>
      </c>
      <c r="L9806" s="4">
        <f t="shared" si="4"/>
        <v>10</v>
      </c>
      <c r="S9806" s="1" t="s">
        <v>9843</v>
      </c>
      <c r="T9806" s="4" t="str">
        <f t="shared" si="5"/>
        <v>Salad</v>
      </c>
      <c r="U9806" s="4" t="str">
        <f t="shared" si="6"/>
        <v>Takeaway</v>
      </c>
      <c r="V9806" s="4" t="str">
        <f t="shared" si="7"/>
        <v>Credit Card</v>
      </c>
      <c r="W9806" s="4">
        <f t="shared" ref="W9806:Y9806" si="9813">IF(OR(J9806 = "ERROR", J9806 = ""), "UNKNOWN", J9806)</f>
        <v>2</v>
      </c>
      <c r="X9806" s="4">
        <f t="shared" si="9813"/>
        <v>5</v>
      </c>
      <c r="Y9806" s="4">
        <f t="shared" si="9813"/>
        <v>10</v>
      </c>
      <c r="Z9806" s="5">
        <f t="shared" si="9"/>
        <v>45169</v>
      </c>
    </row>
    <row r="9807">
      <c r="A9807" s="1" t="s">
        <v>9844</v>
      </c>
      <c r="B9807" s="1" t="s">
        <v>36</v>
      </c>
      <c r="C9807" s="1">
        <v>5.0</v>
      </c>
      <c r="D9807" s="1">
        <v>5.0</v>
      </c>
      <c r="E9807" s="1">
        <v>25.0</v>
      </c>
      <c r="H9807" s="2">
        <v>44943.0</v>
      </c>
      <c r="J9807" s="3">
        <f t="shared" si="2"/>
        <v>5</v>
      </c>
      <c r="K9807" s="4">
        <f t="shared" si="3"/>
        <v>5</v>
      </c>
      <c r="L9807" s="4">
        <f t="shared" si="4"/>
        <v>25</v>
      </c>
      <c r="S9807" s="1" t="s">
        <v>9844</v>
      </c>
      <c r="T9807" s="4" t="str">
        <f t="shared" si="5"/>
        <v>Salad</v>
      </c>
      <c r="U9807" s="4" t="str">
        <f t="shared" si="6"/>
        <v>UNKNOWN</v>
      </c>
      <c r="V9807" s="4" t="str">
        <f t="shared" si="7"/>
        <v>UNKNOWN</v>
      </c>
      <c r="W9807" s="4">
        <f t="shared" ref="W9807:Y9807" si="9814">IF(OR(J9807 = "ERROR", J9807 = ""), "UNKNOWN", J9807)</f>
        <v>5</v>
      </c>
      <c r="X9807" s="4">
        <f t="shared" si="9814"/>
        <v>5</v>
      </c>
      <c r="Y9807" s="4">
        <f t="shared" si="9814"/>
        <v>25</v>
      </c>
      <c r="Z9807" s="5">
        <f t="shared" si="9"/>
        <v>44943</v>
      </c>
    </row>
    <row r="9808">
      <c r="A9808" s="1" t="s">
        <v>9845</v>
      </c>
      <c r="B9808" s="1" t="s">
        <v>81</v>
      </c>
      <c r="C9808" s="1">
        <v>4.0</v>
      </c>
      <c r="D9808" s="1">
        <v>1.5</v>
      </c>
      <c r="E9808" s="1">
        <v>6.0</v>
      </c>
      <c r="F9808" s="1" t="s">
        <v>28</v>
      </c>
      <c r="G9808" s="1" t="s">
        <v>29</v>
      </c>
      <c r="H9808" s="2">
        <v>45033.0</v>
      </c>
      <c r="J9808" s="3">
        <f t="shared" si="2"/>
        <v>4</v>
      </c>
      <c r="K9808" s="4">
        <f t="shared" si="3"/>
        <v>1.5</v>
      </c>
      <c r="L9808" s="4">
        <f t="shared" si="4"/>
        <v>6</v>
      </c>
      <c r="S9808" s="1" t="s">
        <v>9845</v>
      </c>
      <c r="T9808" s="4" t="str">
        <f t="shared" si="5"/>
        <v>Tea</v>
      </c>
      <c r="U9808" s="4" t="str">
        <f t="shared" si="6"/>
        <v>In-store</v>
      </c>
      <c r="V9808" s="4" t="str">
        <f t="shared" si="7"/>
        <v>Cash</v>
      </c>
      <c r="W9808" s="4">
        <f t="shared" ref="W9808:Y9808" si="9815">IF(OR(J9808 = "ERROR", J9808 = ""), "UNKNOWN", J9808)</f>
        <v>4</v>
      </c>
      <c r="X9808" s="4">
        <f t="shared" si="9815"/>
        <v>1.5</v>
      </c>
      <c r="Y9808" s="4">
        <f t="shared" si="9815"/>
        <v>6</v>
      </c>
      <c r="Z9808" s="5">
        <f t="shared" si="9"/>
        <v>45033</v>
      </c>
    </row>
    <row r="9809">
      <c r="A9809" s="1" t="s">
        <v>9846</v>
      </c>
      <c r="B9809" s="1" t="s">
        <v>41</v>
      </c>
      <c r="C9809" s="1">
        <v>2.0</v>
      </c>
      <c r="D9809" s="1">
        <v>4.0</v>
      </c>
      <c r="E9809" s="1">
        <v>8.0</v>
      </c>
      <c r="H9809" s="2">
        <v>44985.0</v>
      </c>
      <c r="J9809" s="3">
        <f t="shared" si="2"/>
        <v>2</v>
      </c>
      <c r="K9809" s="4">
        <f t="shared" si="3"/>
        <v>4</v>
      </c>
      <c r="L9809" s="4">
        <f t="shared" si="4"/>
        <v>8</v>
      </c>
      <c r="S9809" s="1" t="s">
        <v>9846</v>
      </c>
      <c r="T9809" s="4" t="str">
        <f t="shared" si="5"/>
        <v>Smoothie</v>
      </c>
      <c r="U9809" s="4" t="str">
        <f t="shared" si="6"/>
        <v>UNKNOWN</v>
      </c>
      <c r="V9809" s="4" t="str">
        <f t="shared" si="7"/>
        <v>UNKNOWN</v>
      </c>
      <c r="W9809" s="4">
        <f t="shared" ref="W9809:Y9809" si="9816">IF(OR(J9809 = "ERROR", J9809 = ""), "UNKNOWN", J9809)</f>
        <v>2</v>
      </c>
      <c r="X9809" s="4">
        <f t="shared" si="9816"/>
        <v>4</v>
      </c>
      <c r="Y9809" s="4">
        <f t="shared" si="9816"/>
        <v>8</v>
      </c>
      <c r="Z9809" s="5">
        <f t="shared" si="9"/>
        <v>44985</v>
      </c>
    </row>
    <row r="9810">
      <c r="A9810" s="1" t="s">
        <v>9847</v>
      </c>
      <c r="B9810" s="1" t="s">
        <v>27</v>
      </c>
      <c r="C9810" s="1">
        <v>4.0</v>
      </c>
      <c r="D9810" s="1">
        <v>3.0</v>
      </c>
      <c r="E9810" s="1">
        <v>12.0</v>
      </c>
      <c r="F9810" s="1" t="s">
        <v>23</v>
      </c>
      <c r="H9810" s="2">
        <v>45098.0</v>
      </c>
      <c r="J9810" s="3">
        <f t="shared" si="2"/>
        <v>4</v>
      </c>
      <c r="K9810" s="4">
        <f t="shared" si="3"/>
        <v>3</v>
      </c>
      <c r="L9810" s="4">
        <f t="shared" si="4"/>
        <v>12</v>
      </c>
      <c r="S9810" s="1" t="s">
        <v>9847</v>
      </c>
      <c r="T9810" s="4" t="str">
        <f t="shared" si="5"/>
        <v>Cake</v>
      </c>
      <c r="U9810" s="4" t="str">
        <f t="shared" si="6"/>
        <v>UNKNOWN</v>
      </c>
      <c r="V9810" s="4" t="str">
        <f t="shared" si="7"/>
        <v>Credit Card</v>
      </c>
      <c r="W9810" s="4">
        <f t="shared" ref="W9810:Y9810" si="9817">IF(OR(J9810 = "ERROR", J9810 = ""), "UNKNOWN", J9810)</f>
        <v>4</v>
      </c>
      <c r="X9810" s="4">
        <f t="shared" si="9817"/>
        <v>3</v>
      </c>
      <c r="Y9810" s="4">
        <f t="shared" si="9817"/>
        <v>12</v>
      </c>
      <c r="Z9810" s="5">
        <f t="shared" si="9"/>
        <v>45098</v>
      </c>
    </row>
    <row r="9811">
      <c r="A9811" s="1" t="s">
        <v>9848</v>
      </c>
      <c r="B9811" s="1" t="s">
        <v>22</v>
      </c>
      <c r="C9811" s="1">
        <v>4.0</v>
      </c>
      <c r="D9811" s="1">
        <v>2.0</v>
      </c>
      <c r="E9811" s="1">
        <v>8.0</v>
      </c>
      <c r="G9811" s="1" t="s">
        <v>29</v>
      </c>
      <c r="H9811" s="6">
        <v>45290.0</v>
      </c>
      <c r="J9811" s="3">
        <f t="shared" si="2"/>
        <v>4</v>
      </c>
      <c r="K9811" s="4">
        <f t="shared" si="3"/>
        <v>2</v>
      </c>
      <c r="L9811" s="4">
        <f t="shared" si="4"/>
        <v>8</v>
      </c>
      <c r="S9811" s="1" t="s">
        <v>9848</v>
      </c>
      <c r="T9811" s="4" t="str">
        <f t="shared" si="5"/>
        <v>Coffee</v>
      </c>
      <c r="U9811" s="4" t="str">
        <f t="shared" si="6"/>
        <v>In-store</v>
      </c>
      <c r="V9811" s="4" t="str">
        <f t="shared" si="7"/>
        <v>UNKNOWN</v>
      </c>
      <c r="W9811" s="4">
        <f t="shared" ref="W9811:Y9811" si="9818">IF(OR(J9811 = "ERROR", J9811 = ""), "UNKNOWN", J9811)</f>
        <v>4</v>
      </c>
      <c r="X9811" s="4">
        <f t="shared" si="9818"/>
        <v>2</v>
      </c>
      <c r="Y9811" s="4">
        <f t="shared" si="9818"/>
        <v>8</v>
      </c>
      <c r="Z9811" s="7">
        <f t="shared" si="9"/>
        <v>45290</v>
      </c>
    </row>
    <row r="9812">
      <c r="A9812" s="1" t="s">
        <v>9849</v>
      </c>
      <c r="B9812" s="1" t="s">
        <v>36</v>
      </c>
      <c r="C9812" s="1">
        <v>4.0</v>
      </c>
      <c r="D9812" s="1">
        <v>5.0</v>
      </c>
      <c r="E9812" s="1">
        <v>20.0</v>
      </c>
      <c r="F9812" s="1" t="s">
        <v>39</v>
      </c>
      <c r="G9812" s="1" t="s">
        <v>29</v>
      </c>
      <c r="H9812" s="6">
        <v>45257.0</v>
      </c>
      <c r="J9812" s="3">
        <f t="shared" si="2"/>
        <v>4</v>
      </c>
      <c r="K9812" s="4">
        <f t="shared" si="3"/>
        <v>5</v>
      </c>
      <c r="L9812" s="4">
        <f t="shared" si="4"/>
        <v>20</v>
      </c>
      <c r="S9812" s="1" t="s">
        <v>9849</v>
      </c>
      <c r="T9812" s="4" t="str">
        <f t="shared" si="5"/>
        <v>Salad</v>
      </c>
      <c r="U9812" s="4" t="str">
        <f t="shared" si="6"/>
        <v>In-store</v>
      </c>
      <c r="V9812" s="4" t="str">
        <f t="shared" si="7"/>
        <v>Digital Wallet</v>
      </c>
      <c r="W9812" s="4">
        <f t="shared" ref="W9812:Y9812" si="9819">IF(OR(J9812 = "ERROR", J9812 = ""), "UNKNOWN", J9812)</f>
        <v>4</v>
      </c>
      <c r="X9812" s="4">
        <f t="shared" si="9819"/>
        <v>5</v>
      </c>
      <c r="Y9812" s="4">
        <f t="shared" si="9819"/>
        <v>20</v>
      </c>
      <c r="Z9812" s="7">
        <f t="shared" si="9"/>
        <v>45257</v>
      </c>
    </row>
    <row r="9813">
      <c r="A9813" s="1" t="s">
        <v>9850</v>
      </c>
      <c r="B9813" s="1" t="s">
        <v>81</v>
      </c>
      <c r="C9813" s="1">
        <v>2.0</v>
      </c>
      <c r="D9813" s="1">
        <v>1.5</v>
      </c>
      <c r="E9813" s="1">
        <v>3.0</v>
      </c>
      <c r="H9813" s="2">
        <v>45028.0</v>
      </c>
      <c r="J9813" s="3">
        <f t="shared" si="2"/>
        <v>2</v>
      </c>
      <c r="K9813" s="4">
        <f t="shared" si="3"/>
        <v>1.5</v>
      </c>
      <c r="L9813" s="4">
        <f t="shared" si="4"/>
        <v>3</v>
      </c>
      <c r="S9813" s="1" t="s">
        <v>9850</v>
      </c>
      <c r="T9813" s="4" t="str">
        <f t="shared" si="5"/>
        <v>Tea</v>
      </c>
      <c r="U9813" s="4" t="str">
        <f t="shared" si="6"/>
        <v>UNKNOWN</v>
      </c>
      <c r="V9813" s="4" t="str">
        <f t="shared" si="7"/>
        <v>UNKNOWN</v>
      </c>
      <c r="W9813" s="4">
        <f t="shared" ref="W9813:Y9813" si="9820">IF(OR(J9813 = "ERROR", J9813 = ""), "UNKNOWN", J9813)</f>
        <v>2</v>
      </c>
      <c r="X9813" s="4">
        <f t="shared" si="9820"/>
        <v>1.5</v>
      </c>
      <c r="Y9813" s="4">
        <f t="shared" si="9820"/>
        <v>3</v>
      </c>
      <c r="Z9813" s="5">
        <f t="shared" si="9"/>
        <v>45028</v>
      </c>
    </row>
    <row r="9814">
      <c r="A9814" s="1" t="s">
        <v>9851</v>
      </c>
      <c r="B9814" s="1" t="s">
        <v>55</v>
      </c>
      <c r="C9814" s="1">
        <v>4.0</v>
      </c>
      <c r="D9814" s="1">
        <v>3.0</v>
      </c>
      <c r="E9814" s="1">
        <v>12.0</v>
      </c>
      <c r="F9814" s="1" t="s">
        <v>23</v>
      </c>
      <c r="H9814" s="2">
        <v>45145.0</v>
      </c>
      <c r="J9814" s="3">
        <f t="shared" si="2"/>
        <v>4</v>
      </c>
      <c r="K9814" s="4">
        <f t="shared" si="3"/>
        <v>3</v>
      </c>
      <c r="L9814" s="4">
        <f t="shared" si="4"/>
        <v>12</v>
      </c>
      <c r="S9814" s="1" t="s">
        <v>9851</v>
      </c>
      <c r="T9814" s="4" t="str">
        <f t="shared" si="5"/>
        <v>Juice</v>
      </c>
      <c r="U9814" s="4" t="str">
        <f t="shared" si="6"/>
        <v>UNKNOWN</v>
      </c>
      <c r="V9814" s="4" t="str">
        <f t="shared" si="7"/>
        <v>Credit Card</v>
      </c>
      <c r="W9814" s="4">
        <f t="shared" ref="W9814:Y9814" si="9821">IF(OR(J9814 = "ERROR", J9814 = ""), "UNKNOWN", J9814)</f>
        <v>4</v>
      </c>
      <c r="X9814" s="4">
        <f t="shared" si="9821"/>
        <v>3</v>
      </c>
      <c r="Y9814" s="4">
        <f t="shared" si="9821"/>
        <v>12</v>
      </c>
      <c r="Z9814" s="5">
        <f t="shared" si="9"/>
        <v>45145</v>
      </c>
    </row>
    <row r="9815">
      <c r="A9815" s="1" t="s">
        <v>9852</v>
      </c>
      <c r="B9815" s="1" t="s">
        <v>55</v>
      </c>
      <c r="C9815" s="1">
        <v>3.0</v>
      </c>
      <c r="D9815" s="1">
        <v>3.0</v>
      </c>
      <c r="E9815" s="1">
        <v>9.0</v>
      </c>
      <c r="F9815" s="1" t="s">
        <v>28</v>
      </c>
      <c r="H9815" s="6">
        <v>45253.0</v>
      </c>
      <c r="J9815" s="3">
        <f t="shared" si="2"/>
        <v>3</v>
      </c>
      <c r="K9815" s="4">
        <f t="shared" si="3"/>
        <v>3</v>
      </c>
      <c r="L9815" s="4">
        <f t="shared" si="4"/>
        <v>9</v>
      </c>
      <c r="S9815" s="1" t="s">
        <v>9852</v>
      </c>
      <c r="T9815" s="4" t="str">
        <f t="shared" si="5"/>
        <v>Juice</v>
      </c>
      <c r="U9815" s="4" t="str">
        <f t="shared" si="6"/>
        <v>UNKNOWN</v>
      </c>
      <c r="V9815" s="4" t="str">
        <f t="shared" si="7"/>
        <v>Cash</v>
      </c>
      <c r="W9815" s="4">
        <f t="shared" ref="W9815:Y9815" si="9822">IF(OR(J9815 = "ERROR", J9815 = ""), "UNKNOWN", J9815)</f>
        <v>3</v>
      </c>
      <c r="X9815" s="4">
        <f t="shared" si="9822"/>
        <v>3</v>
      </c>
      <c r="Y9815" s="4">
        <f t="shared" si="9822"/>
        <v>9</v>
      </c>
      <c r="Z9815" s="7">
        <f t="shared" si="9"/>
        <v>45253</v>
      </c>
    </row>
    <row r="9816">
      <c r="A9816" s="1" t="s">
        <v>9853</v>
      </c>
      <c r="B9816" s="1" t="s">
        <v>81</v>
      </c>
      <c r="C9816" s="1">
        <v>3.0</v>
      </c>
      <c r="D9816" s="1">
        <v>1.5</v>
      </c>
      <c r="E9816" s="1">
        <v>4.5</v>
      </c>
      <c r="F9816" s="1" t="s">
        <v>28</v>
      </c>
      <c r="H9816" s="2">
        <v>44947.0</v>
      </c>
      <c r="J9816" s="3">
        <f t="shared" si="2"/>
        <v>3</v>
      </c>
      <c r="K9816" s="4">
        <f t="shared" si="3"/>
        <v>1.5</v>
      </c>
      <c r="L9816" s="4">
        <f t="shared" si="4"/>
        <v>4.5</v>
      </c>
      <c r="S9816" s="1" t="s">
        <v>9853</v>
      </c>
      <c r="T9816" s="4" t="str">
        <f t="shared" si="5"/>
        <v>Tea</v>
      </c>
      <c r="U9816" s="4" t="str">
        <f t="shared" si="6"/>
        <v>UNKNOWN</v>
      </c>
      <c r="V9816" s="4" t="str">
        <f t="shared" si="7"/>
        <v>Cash</v>
      </c>
      <c r="W9816" s="4">
        <f t="shared" ref="W9816:Y9816" si="9823">IF(OR(J9816 = "ERROR", J9816 = ""), "UNKNOWN", J9816)</f>
        <v>3</v>
      </c>
      <c r="X9816" s="4">
        <f t="shared" si="9823"/>
        <v>1.5</v>
      </c>
      <c r="Y9816" s="4">
        <f t="shared" si="9823"/>
        <v>4.5</v>
      </c>
      <c r="Z9816" s="5">
        <f t="shared" si="9"/>
        <v>44947</v>
      </c>
    </row>
    <row r="9817">
      <c r="A9817" s="1" t="s">
        <v>9854</v>
      </c>
      <c r="B9817" s="1" t="s">
        <v>22</v>
      </c>
      <c r="C9817" s="1">
        <v>3.0</v>
      </c>
      <c r="D9817" s="1">
        <v>2.0</v>
      </c>
      <c r="E9817" s="1">
        <v>6.0</v>
      </c>
      <c r="G9817" s="1" t="s">
        <v>24</v>
      </c>
      <c r="H9817" s="2">
        <v>45033.0</v>
      </c>
      <c r="J9817" s="3">
        <f t="shared" si="2"/>
        <v>3</v>
      </c>
      <c r="K9817" s="4">
        <f t="shared" si="3"/>
        <v>2</v>
      </c>
      <c r="L9817" s="4">
        <f t="shared" si="4"/>
        <v>6</v>
      </c>
      <c r="S9817" s="1" t="s">
        <v>9854</v>
      </c>
      <c r="T9817" s="4" t="str">
        <f t="shared" si="5"/>
        <v>Coffee</v>
      </c>
      <c r="U9817" s="4" t="str">
        <f t="shared" si="6"/>
        <v>Takeaway</v>
      </c>
      <c r="V9817" s="4" t="str">
        <f t="shared" si="7"/>
        <v>UNKNOWN</v>
      </c>
      <c r="W9817" s="4">
        <f t="shared" ref="W9817:Y9817" si="9824">IF(OR(J9817 = "ERROR", J9817 = ""), "UNKNOWN", J9817)</f>
        <v>3</v>
      </c>
      <c r="X9817" s="4">
        <f t="shared" si="9824"/>
        <v>2</v>
      </c>
      <c r="Y9817" s="4">
        <f t="shared" si="9824"/>
        <v>6</v>
      </c>
      <c r="Z9817" s="5">
        <f t="shared" si="9"/>
        <v>45033</v>
      </c>
    </row>
    <row r="9818">
      <c r="A9818" s="1" t="s">
        <v>9855</v>
      </c>
      <c r="B9818" s="1" t="s">
        <v>41</v>
      </c>
      <c r="C9818" s="1">
        <v>2.0</v>
      </c>
      <c r="D9818" s="1">
        <v>4.0</v>
      </c>
      <c r="E9818" s="1">
        <v>8.0</v>
      </c>
      <c r="F9818" s="1" t="s">
        <v>23</v>
      </c>
      <c r="G9818" s="1" t="s">
        <v>24</v>
      </c>
      <c r="H9818" s="2">
        <v>44961.0</v>
      </c>
      <c r="J9818" s="3">
        <f t="shared" si="2"/>
        <v>2</v>
      </c>
      <c r="K9818" s="4">
        <f t="shared" si="3"/>
        <v>4</v>
      </c>
      <c r="L9818" s="4">
        <f t="shared" si="4"/>
        <v>8</v>
      </c>
      <c r="S9818" s="1" t="s">
        <v>9855</v>
      </c>
      <c r="T9818" s="4" t="str">
        <f t="shared" si="5"/>
        <v>Smoothie</v>
      </c>
      <c r="U9818" s="4" t="str">
        <f t="shared" si="6"/>
        <v>Takeaway</v>
      </c>
      <c r="V9818" s="4" t="str">
        <f t="shared" si="7"/>
        <v>Credit Card</v>
      </c>
      <c r="W9818" s="4">
        <f t="shared" ref="W9818:Y9818" si="9825">IF(OR(J9818 = "ERROR", J9818 = ""), "UNKNOWN", J9818)</f>
        <v>2</v>
      </c>
      <c r="X9818" s="4">
        <f t="shared" si="9825"/>
        <v>4</v>
      </c>
      <c r="Y9818" s="4">
        <f t="shared" si="9825"/>
        <v>8</v>
      </c>
      <c r="Z9818" s="5">
        <f t="shared" si="9"/>
        <v>44961</v>
      </c>
    </row>
    <row r="9819">
      <c r="A9819" s="1" t="s">
        <v>9856</v>
      </c>
      <c r="B9819" s="1" t="s">
        <v>81</v>
      </c>
      <c r="C9819" s="1">
        <v>3.0</v>
      </c>
      <c r="D9819" s="1">
        <v>1.5</v>
      </c>
      <c r="E9819" s="1">
        <v>4.5</v>
      </c>
      <c r="F9819" s="1" t="s">
        <v>39</v>
      </c>
      <c r="H9819" s="2">
        <v>45141.0</v>
      </c>
      <c r="J9819" s="3">
        <f t="shared" si="2"/>
        <v>3</v>
      </c>
      <c r="K9819" s="4">
        <f t="shared" si="3"/>
        <v>1.5</v>
      </c>
      <c r="L9819" s="4">
        <f t="shared" si="4"/>
        <v>4.5</v>
      </c>
      <c r="S9819" s="1" t="s">
        <v>9856</v>
      </c>
      <c r="T9819" s="4" t="str">
        <f t="shared" si="5"/>
        <v>Tea</v>
      </c>
      <c r="U9819" s="4" t="str">
        <f t="shared" si="6"/>
        <v>UNKNOWN</v>
      </c>
      <c r="V9819" s="4" t="str">
        <f t="shared" si="7"/>
        <v>Digital Wallet</v>
      </c>
      <c r="W9819" s="4">
        <f t="shared" ref="W9819:Y9819" si="9826">IF(OR(J9819 = "ERROR", J9819 = ""), "UNKNOWN", J9819)</f>
        <v>3</v>
      </c>
      <c r="X9819" s="4">
        <f t="shared" si="9826"/>
        <v>1.5</v>
      </c>
      <c r="Y9819" s="4">
        <f t="shared" si="9826"/>
        <v>4.5</v>
      </c>
      <c r="Z9819" s="5">
        <f t="shared" si="9"/>
        <v>45141</v>
      </c>
    </row>
    <row r="9820">
      <c r="A9820" s="1" t="s">
        <v>9857</v>
      </c>
      <c r="B9820" s="1" t="s">
        <v>41</v>
      </c>
      <c r="C9820" s="1">
        <v>1.0</v>
      </c>
      <c r="D9820" s="1">
        <v>4.0</v>
      </c>
      <c r="E9820" s="1">
        <v>4.0</v>
      </c>
      <c r="F9820" s="1" t="s">
        <v>39</v>
      </c>
      <c r="G9820" s="1" t="s">
        <v>24</v>
      </c>
      <c r="H9820" s="2">
        <v>45028.0</v>
      </c>
      <c r="J9820" s="3">
        <f t="shared" si="2"/>
        <v>1</v>
      </c>
      <c r="K9820" s="4">
        <f t="shared" si="3"/>
        <v>4</v>
      </c>
      <c r="L9820" s="4">
        <f t="shared" si="4"/>
        <v>4</v>
      </c>
      <c r="S9820" s="1" t="s">
        <v>9857</v>
      </c>
      <c r="T9820" s="4" t="str">
        <f t="shared" si="5"/>
        <v>Smoothie</v>
      </c>
      <c r="U9820" s="4" t="str">
        <f t="shared" si="6"/>
        <v>Takeaway</v>
      </c>
      <c r="V9820" s="4" t="str">
        <f t="shared" si="7"/>
        <v>Digital Wallet</v>
      </c>
      <c r="W9820" s="4">
        <f t="shared" ref="W9820:Y9820" si="9827">IF(OR(J9820 = "ERROR", J9820 = ""), "UNKNOWN", J9820)</f>
        <v>1</v>
      </c>
      <c r="X9820" s="4">
        <f t="shared" si="9827"/>
        <v>4</v>
      </c>
      <c r="Y9820" s="4">
        <f t="shared" si="9827"/>
        <v>4</v>
      </c>
      <c r="Z9820" s="5">
        <f t="shared" si="9"/>
        <v>45028</v>
      </c>
    </row>
    <row r="9821">
      <c r="A9821" s="1" t="s">
        <v>9858</v>
      </c>
      <c r="C9821" s="1" t="s">
        <v>25</v>
      </c>
      <c r="E9821" s="1">
        <v>20.0</v>
      </c>
      <c r="F9821" s="1" t="s">
        <v>23</v>
      </c>
      <c r="H9821" s="2">
        <v>45157.0</v>
      </c>
      <c r="J9821" s="3" t="str">
        <f t="shared" si="2"/>
        <v>ERROR</v>
      </c>
      <c r="K9821" s="4" t="str">
        <f t="shared" si="3"/>
        <v/>
      </c>
      <c r="L9821" s="4">
        <f t="shared" si="4"/>
        <v>20</v>
      </c>
      <c r="S9821" s="1" t="s">
        <v>9858</v>
      </c>
      <c r="T9821" s="4" t="str">
        <f t="shared" si="5"/>
        <v>UNKNOWN</v>
      </c>
      <c r="U9821" s="4" t="str">
        <f t="shared" si="6"/>
        <v>UNKNOWN</v>
      </c>
      <c r="V9821" s="4" t="str">
        <f t="shared" si="7"/>
        <v>Credit Card</v>
      </c>
      <c r="W9821" s="4" t="str">
        <f t="shared" ref="W9821:Y9821" si="9828">IF(OR(J9821 = "ERROR", J9821 = ""), "UNKNOWN", J9821)</f>
        <v>UNKNOWN</v>
      </c>
      <c r="X9821" s="4" t="str">
        <f t="shared" si="9828"/>
        <v>UNKNOWN</v>
      </c>
      <c r="Y9821" s="4">
        <f t="shared" si="9828"/>
        <v>20</v>
      </c>
      <c r="Z9821" s="5">
        <f t="shared" si="9"/>
        <v>45157</v>
      </c>
    </row>
    <row r="9822">
      <c r="A9822" s="1" t="s">
        <v>9859</v>
      </c>
      <c r="C9822" s="1">
        <v>5.0</v>
      </c>
      <c r="E9822" s="1">
        <v>15.0</v>
      </c>
      <c r="F9822" s="1" t="s">
        <v>28</v>
      </c>
      <c r="H9822" s="2">
        <v>44970.0</v>
      </c>
      <c r="J9822" s="3">
        <f t="shared" si="2"/>
        <v>5</v>
      </c>
      <c r="K9822" s="4">
        <f t="shared" si="3"/>
        <v>3</v>
      </c>
      <c r="L9822" s="4">
        <f t="shared" si="4"/>
        <v>15</v>
      </c>
      <c r="S9822" s="1" t="s">
        <v>9859</v>
      </c>
      <c r="T9822" s="4" t="str">
        <f t="shared" si="5"/>
        <v>UNKNOWN</v>
      </c>
      <c r="U9822" s="4" t="str">
        <f t="shared" si="6"/>
        <v>UNKNOWN</v>
      </c>
      <c r="V9822" s="4" t="str">
        <f t="shared" si="7"/>
        <v>Cash</v>
      </c>
      <c r="W9822" s="4">
        <f t="shared" ref="W9822:Y9822" si="9829">IF(OR(J9822 = "ERROR", J9822 = ""), "UNKNOWN", J9822)</f>
        <v>5</v>
      </c>
      <c r="X9822" s="4">
        <f t="shared" si="9829"/>
        <v>3</v>
      </c>
      <c r="Y9822" s="4">
        <f t="shared" si="9829"/>
        <v>15</v>
      </c>
      <c r="Z9822" s="5">
        <f t="shared" si="9"/>
        <v>44970</v>
      </c>
    </row>
    <row r="9823">
      <c r="A9823" s="1" t="s">
        <v>9860</v>
      </c>
      <c r="B9823" s="1" t="s">
        <v>27</v>
      </c>
      <c r="C9823" s="1">
        <v>5.0</v>
      </c>
      <c r="D9823" s="1">
        <v>3.0</v>
      </c>
      <c r="E9823" s="1">
        <v>15.0</v>
      </c>
      <c r="F9823" s="1" t="s">
        <v>28</v>
      </c>
      <c r="G9823" s="1" t="s">
        <v>29</v>
      </c>
      <c r="H9823" s="2">
        <v>45057.0</v>
      </c>
      <c r="J9823" s="3">
        <f t="shared" si="2"/>
        <v>5</v>
      </c>
      <c r="K9823" s="4">
        <f t="shared" si="3"/>
        <v>3</v>
      </c>
      <c r="L9823" s="4">
        <f t="shared" si="4"/>
        <v>15</v>
      </c>
      <c r="S9823" s="1" t="s">
        <v>9860</v>
      </c>
      <c r="T9823" s="4" t="str">
        <f t="shared" si="5"/>
        <v>Cake</v>
      </c>
      <c r="U9823" s="4" t="str">
        <f t="shared" si="6"/>
        <v>In-store</v>
      </c>
      <c r="V9823" s="4" t="str">
        <f t="shared" si="7"/>
        <v>Cash</v>
      </c>
      <c r="W9823" s="4">
        <f t="shared" ref="W9823:Y9823" si="9830">IF(OR(J9823 = "ERROR", J9823 = ""), "UNKNOWN", J9823)</f>
        <v>5</v>
      </c>
      <c r="X9823" s="4">
        <f t="shared" si="9830"/>
        <v>3</v>
      </c>
      <c r="Y9823" s="4">
        <f t="shared" si="9830"/>
        <v>15</v>
      </c>
      <c r="Z9823" s="5">
        <f t="shared" si="9"/>
        <v>45057</v>
      </c>
    </row>
    <row r="9824">
      <c r="A9824" s="1" t="s">
        <v>9861</v>
      </c>
      <c r="B9824" s="1" t="s">
        <v>32</v>
      </c>
      <c r="C9824" s="1">
        <v>1.0</v>
      </c>
      <c r="D9824" s="1">
        <v>1.0</v>
      </c>
      <c r="E9824" s="1">
        <v>1.0</v>
      </c>
      <c r="F9824" s="1" t="s">
        <v>25</v>
      </c>
      <c r="H9824" s="2">
        <v>44973.0</v>
      </c>
      <c r="J9824" s="3">
        <f t="shared" si="2"/>
        <v>1</v>
      </c>
      <c r="K9824" s="4">
        <f t="shared" si="3"/>
        <v>1</v>
      </c>
      <c r="L9824" s="4">
        <f t="shared" si="4"/>
        <v>1</v>
      </c>
      <c r="S9824" s="1" t="s">
        <v>9861</v>
      </c>
      <c r="T9824" s="4" t="str">
        <f t="shared" si="5"/>
        <v>Cookie</v>
      </c>
      <c r="U9824" s="4" t="str">
        <f t="shared" si="6"/>
        <v>UNKNOWN</v>
      </c>
      <c r="V9824" s="4" t="str">
        <f t="shared" si="7"/>
        <v>UNKNOWN</v>
      </c>
      <c r="W9824" s="4">
        <f t="shared" ref="W9824:Y9824" si="9831">IF(OR(J9824 = "ERROR", J9824 = ""), "UNKNOWN", J9824)</f>
        <v>1</v>
      </c>
      <c r="X9824" s="4">
        <f t="shared" si="9831"/>
        <v>1</v>
      </c>
      <c r="Y9824" s="4">
        <f t="shared" si="9831"/>
        <v>1</v>
      </c>
      <c r="Z9824" s="5">
        <f t="shared" si="9"/>
        <v>44973</v>
      </c>
    </row>
    <row r="9825">
      <c r="A9825" s="1" t="s">
        <v>9862</v>
      </c>
      <c r="B9825" s="1" t="s">
        <v>81</v>
      </c>
      <c r="C9825" s="1">
        <v>2.0</v>
      </c>
      <c r="D9825" s="1">
        <v>1.5</v>
      </c>
      <c r="E9825" s="1">
        <v>3.0</v>
      </c>
      <c r="F9825" s="1" t="s">
        <v>39</v>
      </c>
      <c r="G9825" s="1" t="s">
        <v>24</v>
      </c>
      <c r="H9825" s="6">
        <v>45290.0</v>
      </c>
      <c r="J9825" s="3">
        <f t="shared" si="2"/>
        <v>2</v>
      </c>
      <c r="K9825" s="4">
        <f t="shared" si="3"/>
        <v>1.5</v>
      </c>
      <c r="L9825" s="4">
        <f t="shared" si="4"/>
        <v>3</v>
      </c>
      <c r="S9825" s="1" t="s">
        <v>9862</v>
      </c>
      <c r="T9825" s="4" t="str">
        <f t="shared" si="5"/>
        <v>Tea</v>
      </c>
      <c r="U9825" s="4" t="str">
        <f t="shared" si="6"/>
        <v>Takeaway</v>
      </c>
      <c r="V9825" s="4" t="str">
        <f t="shared" si="7"/>
        <v>Digital Wallet</v>
      </c>
      <c r="W9825" s="4">
        <f t="shared" ref="W9825:Y9825" si="9832">IF(OR(J9825 = "ERROR", J9825 = ""), "UNKNOWN", J9825)</f>
        <v>2</v>
      </c>
      <c r="X9825" s="4">
        <f t="shared" si="9832"/>
        <v>1.5</v>
      </c>
      <c r="Y9825" s="4">
        <f t="shared" si="9832"/>
        <v>3</v>
      </c>
      <c r="Z9825" s="7">
        <f t="shared" si="9"/>
        <v>45290</v>
      </c>
    </row>
    <row r="9826">
      <c r="A9826" s="1" t="s">
        <v>9863</v>
      </c>
      <c r="B9826" s="1" t="s">
        <v>41</v>
      </c>
      <c r="C9826" s="1">
        <v>4.0</v>
      </c>
      <c r="D9826" s="1">
        <v>4.0</v>
      </c>
      <c r="E9826" s="1">
        <v>16.0</v>
      </c>
      <c r="F9826" s="1" t="s">
        <v>23</v>
      </c>
      <c r="G9826" s="1" t="s">
        <v>29</v>
      </c>
      <c r="H9826" s="2">
        <v>45038.0</v>
      </c>
      <c r="J9826" s="3">
        <f t="shared" si="2"/>
        <v>4</v>
      </c>
      <c r="K9826" s="4">
        <f t="shared" si="3"/>
        <v>4</v>
      </c>
      <c r="L9826" s="4">
        <f t="shared" si="4"/>
        <v>16</v>
      </c>
      <c r="S9826" s="1" t="s">
        <v>9863</v>
      </c>
      <c r="T9826" s="4" t="str">
        <f t="shared" si="5"/>
        <v>Smoothie</v>
      </c>
      <c r="U9826" s="4" t="str">
        <f t="shared" si="6"/>
        <v>In-store</v>
      </c>
      <c r="V9826" s="4" t="str">
        <f t="shared" si="7"/>
        <v>Credit Card</v>
      </c>
      <c r="W9826" s="4">
        <f t="shared" ref="W9826:Y9826" si="9833">IF(OR(J9826 = "ERROR", J9826 = ""), "UNKNOWN", J9826)</f>
        <v>4</v>
      </c>
      <c r="X9826" s="4">
        <f t="shared" si="9833"/>
        <v>4</v>
      </c>
      <c r="Y9826" s="4">
        <f t="shared" si="9833"/>
        <v>16</v>
      </c>
      <c r="Z9826" s="5">
        <f t="shared" si="9"/>
        <v>45038</v>
      </c>
    </row>
    <row r="9827">
      <c r="A9827" s="1" t="s">
        <v>9864</v>
      </c>
      <c r="B9827" s="1" t="s">
        <v>36</v>
      </c>
      <c r="C9827" s="1">
        <v>1.0</v>
      </c>
      <c r="D9827" s="1">
        <v>5.0</v>
      </c>
      <c r="E9827" s="1">
        <v>5.0</v>
      </c>
      <c r="F9827" s="1" t="s">
        <v>28</v>
      </c>
      <c r="G9827" s="1" t="s">
        <v>29</v>
      </c>
      <c r="H9827" s="2">
        <v>44947.0</v>
      </c>
      <c r="J9827" s="3">
        <f t="shared" si="2"/>
        <v>1</v>
      </c>
      <c r="K9827" s="4">
        <f t="shared" si="3"/>
        <v>5</v>
      </c>
      <c r="L9827" s="4">
        <f t="shared" si="4"/>
        <v>5</v>
      </c>
      <c r="S9827" s="1" t="s">
        <v>9864</v>
      </c>
      <c r="T9827" s="4" t="str">
        <f t="shared" si="5"/>
        <v>Salad</v>
      </c>
      <c r="U9827" s="4" t="str">
        <f t="shared" si="6"/>
        <v>In-store</v>
      </c>
      <c r="V9827" s="4" t="str">
        <f t="shared" si="7"/>
        <v>Cash</v>
      </c>
      <c r="W9827" s="4">
        <f t="shared" ref="W9827:Y9827" si="9834">IF(OR(J9827 = "ERROR", J9827 = ""), "UNKNOWN", J9827)</f>
        <v>1</v>
      </c>
      <c r="X9827" s="4">
        <f t="shared" si="9834"/>
        <v>5</v>
      </c>
      <c r="Y9827" s="4">
        <f t="shared" si="9834"/>
        <v>5</v>
      </c>
      <c r="Z9827" s="5">
        <f t="shared" si="9"/>
        <v>44947</v>
      </c>
    </row>
    <row r="9828">
      <c r="A9828" s="1" t="s">
        <v>9865</v>
      </c>
      <c r="B9828" s="1" t="s">
        <v>55</v>
      </c>
      <c r="C9828" s="1">
        <v>2.0</v>
      </c>
      <c r="D9828" s="1">
        <v>3.0</v>
      </c>
      <c r="E9828" s="1">
        <v>6.0</v>
      </c>
      <c r="F9828" s="1" t="s">
        <v>39</v>
      </c>
      <c r="H9828" s="2">
        <v>45178.0</v>
      </c>
      <c r="J9828" s="3">
        <f t="shared" si="2"/>
        <v>2</v>
      </c>
      <c r="K9828" s="4">
        <f t="shared" si="3"/>
        <v>3</v>
      </c>
      <c r="L9828" s="4">
        <f t="shared" si="4"/>
        <v>6</v>
      </c>
      <c r="S9828" s="1" t="s">
        <v>9865</v>
      </c>
      <c r="T9828" s="4" t="str">
        <f t="shared" si="5"/>
        <v>Juice</v>
      </c>
      <c r="U9828" s="4" t="str">
        <f t="shared" si="6"/>
        <v>UNKNOWN</v>
      </c>
      <c r="V9828" s="4" t="str">
        <f t="shared" si="7"/>
        <v>Digital Wallet</v>
      </c>
      <c r="W9828" s="4">
        <f t="shared" ref="W9828:Y9828" si="9835">IF(OR(J9828 = "ERROR", J9828 = ""), "UNKNOWN", J9828)</f>
        <v>2</v>
      </c>
      <c r="X9828" s="4">
        <f t="shared" si="9835"/>
        <v>3</v>
      </c>
      <c r="Y9828" s="4">
        <f t="shared" si="9835"/>
        <v>6</v>
      </c>
      <c r="Z9828" s="5">
        <f t="shared" si="9"/>
        <v>45178</v>
      </c>
    </row>
    <row r="9829">
      <c r="A9829" s="1" t="s">
        <v>9866</v>
      </c>
      <c r="B9829" s="1" t="s">
        <v>22</v>
      </c>
      <c r="C9829" s="1">
        <v>1.0</v>
      </c>
      <c r="D9829" s="1">
        <v>2.0</v>
      </c>
      <c r="F9829" s="1" t="s">
        <v>39</v>
      </c>
      <c r="G9829" s="1" t="s">
        <v>24</v>
      </c>
      <c r="H9829" s="2">
        <v>44932.0</v>
      </c>
      <c r="J9829" s="3">
        <f t="shared" si="2"/>
        <v>1</v>
      </c>
      <c r="K9829" s="4">
        <f t="shared" si="3"/>
        <v>2</v>
      </c>
      <c r="L9829" s="4">
        <f t="shared" si="4"/>
        <v>2</v>
      </c>
      <c r="S9829" s="1" t="s">
        <v>9866</v>
      </c>
      <c r="T9829" s="4" t="str">
        <f t="shared" si="5"/>
        <v>Coffee</v>
      </c>
      <c r="U9829" s="4" t="str">
        <f t="shared" si="6"/>
        <v>Takeaway</v>
      </c>
      <c r="V9829" s="4" t="str">
        <f t="shared" si="7"/>
        <v>Digital Wallet</v>
      </c>
      <c r="W9829" s="4">
        <f t="shared" ref="W9829:Y9829" si="9836">IF(OR(J9829 = "ERROR", J9829 = ""), "UNKNOWN", J9829)</f>
        <v>1</v>
      </c>
      <c r="X9829" s="4">
        <f t="shared" si="9836"/>
        <v>2</v>
      </c>
      <c r="Y9829" s="4">
        <f t="shared" si="9836"/>
        <v>2</v>
      </c>
      <c r="Z9829" s="5">
        <f t="shared" si="9"/>
        <v>44932</v>
      </c>
    </row>
    <row r="9830">
      <c r="A9830" s="1" t="s">
        <v>9867</v>
      </c>
      <c r="B9830" s="1" t="s">
        <v>55</v>
      </c>
      <c r="C9830" s="1">
        <v>5.0</v>
      </c>
      <c r="D9830" s="1">
        <v>3.0</v>
      </c>
      <c r="E9830" s="1">
        <v>15.0</v>
      </c>
      <c r="F9830" s="1" t="s">
        <v>39</v>
      </c>
      <c r="G9830" s="1" t="s">
        <v>29</v>
      </c>
      <c r="H9830" s="2">
        <v>45070.0</v>
      </c>
      <c r="J9830" s="3">
        <f t="shared" si="2"/>
        <v>5</v>
      </c>
      <c r="K9830" s="4">
        <f t="shared" si="3"/>
        <v>3</v>
      </c>
      <c r="L9830" s="4">
        <f t="shared" si="4"/>
        <v>15</v>
      </c>
      <c r="S9830" s="1" t="s">
        <v>9867</v>
      </c>
      <c r="T9830" s="4" t="str">
        <f t="shared" si="5"/>
        <v>Juice</v>
      </c>
      <c r="U9830" s="4" t="str">
        <f t="shared" si="6"/>
        <v>In-store</v>
      </c>
      <c r="V9830" s="4" t="str">
        <f t="shared" si="7"/>
        <v>Digital Wallet</v>
      </c>
      <c r="W9830" s="4">
        <f t="shared" ref="W9830:Y9830" si="9837">IF(OR(J9830 = "ERROR", J9830 = ""), "UNKNOWN", J9830)</f>
        <v>5</v>
      </c>
      <c r="X9830" s="4">
        <f t="shared" si="9837"/>
        <v>3</v>
      </c>
      <c r="Y9830" s="4">
        <f t="shared" si="9837"/>
        <v>15</v>
      </c>
      <c r="Z9830" s="5">
        <f t="shared" si="9"/>
        <v>45070</v>
      </c>
    </row>
    <row r="9831">
      <c r="A9831" s="1" t="s">
        <v>9868</v>
      </c>
      <c r="B9831" s="1" t="s">
        <v>32</v>
      </c>
      <c r="C9831" s="1">
        <v>5.0</v>
      </c>
      <c r="D9831" s="1">
        <v>1.0</v>
      </c>
      <c r="E9831" s="1">
        <v>5.0</v>
      </c>
      <c r="F9831" s="1" t="s">
        <v>25</v>
      </c>
      <c r="H9831" s="2">
        <v>45040.0</v>
      </c>
      <c r="J9831" s="3">
        <f t="shared" si="2"/>
        <v>5</v>
      </c>
      <c r="K9831" s="4">
        <f t="shared" si="3"/>
        <v>1</v>
      </c>
      <c r="L9831" s="4">
        <f t="shared" si="4"/>
        <v>5</v>
      </c>
      <c r="S9831" s="1" t="s">
        <v>9868</v>
      </c>
      <c r="T9831" s="4" t="str">
        <f t="shared" si="5"/>
        <v>Cookie</v>
      </c>
      <c r="U9831" s="4" t="str">
        <f t="shared" si="6"/>
        <v>UNKNOWN</v>
      </c>
      <c r="V9831" s="4" t="str">
        <f t="shared" si="7"/>
        <v>UNKNOWN</v>
      </c>
      <c r="W9831" s="4">
        <f t="shared" ref="W9831:Y9831" si="9838">IF(OR(J9831 = "ERROR", J9831 = ""), "UNKNOWN", J9831)</f>
        <v>5</v>
      </c>
      <c r="X9831" s="4">
        <f t="shared" si="9838"/>
        <v>1</v>
      </c>
      <c r="Y9831" s="4">
        <f t="shared" si="9838"/>
        <v>5</v>
      </c>
      <c r="Z9831" s="5">
        <f t="shared" si="9"/>
        <v>45040</v>
      </c>
    </row>
    <row r="9832">
      <c r="A9832" s="1" t="s">
        <v>9869</v>
      </c>
      <c r="B9832" s="1" t="s">
        <v>32</v>
      </c>
      <c r="C9832" s="1">
        <v>2.0</v>
      </c>
      <c r="D9832" s="1">
        <v>1.0</v>
      </c>
      <c r="E9832" s="1">
        <v>2.0</v>
      </c>
      <c r="F9832" s="1" t="s">
        <v>39</v>
      </c>
      <c r="G9832" s="1" t="s">
        <v>24</v>
      </c>
      <c r="H9832" s="2">
        <v>45178.0</v>
      </c>
      <c r="J9832" s="3">
        <f t="shared" si="2"/>
        <v>2</v>
      </c>
      <c r="K9832" s="4">
        <f t="shared" si="3"/>
        <v>1</v>
      </c>
      <c r="L9832" s="4">
        <f t="shared" si="4"/>
        <v>2</v>
      </c>
      <c r="S9832" s="1" t="s">
        <v>9869</v>
      </c>
      <c r="T9832" s="4" t="str">
        <f t="shared" si="5"/>
        <v>Cookie</v>
      </c>
      <c r="U9832" s="4" t="str">
        <f t="shared" si="6"/>
        <v>Takeaway</v>
      </c>
      <c r="V9832" s="4" t="str">
        <f t="shared" si="7"/>
        <v>Digital Wallet</v>
      </c>
      <c r="W9832" s="4">
        <f t="shared" ref="W9832:Y9832" si="9839">IF(OR(J9832 = "ERROR", J9832 = ""), "UNKNOWN", J9832)</f>
        <v>2</v>
      </c>
      <c r="X9832" s="4">
        <f t="shared" si="9839"/>
        <v>1</v>
      </c>
      <c r="Y9832" s="4">
        <f t="shared" si="9839"/>
        <v>2</v>
      </c>
      <c r="Z9832" s="5">
        <f t="shared" si="9"/>
        <v>45178</v>
      </c>
    </row>
    <row r="9833">
      <c r="A9833" s="1" t="s">
        <v>9870</v>
      </c>
      <c r="B9833" s="1" t="s">
        <v>41</v>
      </c>
      <c r="C9833" s="1">
        <v>3.0</v>
      </c>
      <c r="D9833" s="1">
        <v>4.0</v>
      </c>
      <c r="E9833" s="1">
        <v>12.0</v>
      </c>
      <c r="F9833" s="1" t="s">
        <v>28</v>
      </c>
      <c r="H9833" s="2">
        <v>45122.0</v>
      </c>
      <c r="J9833" s="3">
        <f t="shared" si="2"/>
        <v>3</v>
      </c>
      <c r="K9833" s="4">
        <f t="shared" si="3"/>
        <v>4</v>
      </c>
      <c r="L9833" s="4">
        <f t="shared" si="4"/>
        <v>12</v>
      </c>
      <c r="S9833" s="1" t="s">
        <v>9870</v>
      </c>
      <c r="T9833" s="4" t="str">
        <f t="shared" si="5"/>
        <v>Smoothie</v>
      </c>
      <c r="U9833" s="4" t="str">
        <f t="shared" si="6"/>
        <v>UNKNOWN</v>
      </c>
      <c r="V9833" s="4" t="str">
        <f t="shared" si="7"/>
        <v>Cash</v>
      </c>
      <c r="W9833" s="4">
        <f t="shared" ref="W9833:Y9833" si="9840">IF(OR(J9833 = "ERROR", J9833 = ""), "UNKNOWN", J9833)</f>
        <v>3</v>
      </c>
      <c r="X9833" s="4">
        <f t="shared" si="9840"/>
        <v>4</v>
      </c>
      <c r="Y9833" s="4">
        <f t="shared" si="9840"/>
        <v>12</v>
      </c>
      <c r="Z9833" s="5">
        <f t="shared" si="9"/>
        <v>45122</v>
      </c>
    </row>
    <row r="9834">
      <c r="A9834" s="1" t="s">
        <v>9871</v>
      </c>
      <c r="B9834" s="1" t="s">
        <v>81</v>
      </c>
      <c r="C9834" s="1" t="s">
        <v>25</v>
      </c>
      <c r="D9834" s="1">
        <v>1.5</v>
      </c>
      <c r="E9834" s="1">
        <v>1.5</v>
      </c>
      <c r="F9834" s="1" t="s">
        <v>25</v>
      </c>
      <c r="G9834" s="1" t="s">
        <v>29</v>
      </c>
      <c r="H9834" s="2">
        <v>45164.0</v>
      </c>
      <c r="J9834" s="3">
        <f t="shared" si="2"/>
        <v>1</v>
      </c>
      <c r="K9834" s="4">
        <f t="shared" si="3"/>
        <v>1.5</v>
      </c>
      <c r="L9834" s="4">
        <f t="shared" si="4"/>
        <v>1.5</v>
      </c>
      <c r="S9834" s="1" t="s">
        <v>9871</v>
      </c>
      <c r="T9834" s="4" t="str">
        <f t="shared" si="5"/>
        <v>Tea</v>
      </c>
      <c r="U9834" s="4" t="str">
        <f t="shared" si="6"/>
        <v>In-store</v>
      </c>
      <c r="V9834" s="4" t="str">
        <f t="shared" si="7"/>
        <v>UNKNOWN</v>
      </c>
      <c r="W9834" s="4">
        <f t="shared" ref="W9834:Y9834" si="9841">IF(OR(J9834 = "ERROR", J9834 = ""), "UNKNOWN", J9834)</f>
        <v>1</v>
      </c>
      <c r="X9834" s="4">
        <f t="shared" si="9841"/>
        <v>1.5</v>
      </c>
      <c r="Y9834" s="4">
        <f t="shared" si="9841"/>
        <v>1.5</v>
      </c>
      <c r="Z9834" s="5">
        <f t="shared" si="9"/>
        <v>45164</v>
      </c>
    </row>
    <row r="9835">
      <c r="A9835" s="1" t="s">
        <v>9872</v>
      </c>
      <c r="B9835" s="1" t="s">
        <v>41</v>
      </c>
      <c r="C9835" s="1">
        <v>4.0</v>
      </c>
      <c r="D9835" s="1">
        <v>4.0</v>
      </c>
      <c r="E9835" s="1">
        <v>16.0</v>
      </c>
      <c r="F9835" s="1" t="s">
        <v>28</v>
      </c>
      <c r="J9835" s="3">
        <f t="shared" si="2"/>
        <v>4</v>
      </c>
      <c r="K9835" s="4">
        <f t="shared" si="3"/>
        <v>4</v>
      </c>
      <c r="L9835" s="4">
        <f t="shared" si="4"/>
        <v>16</v>
      </c>
      <c r="S9835" s="1" t="s">
        <v>9872</v>
      </c>
      <c r="T9835" s="4" t="str">
        <f t="shared" si="5"/>
        <v>Smoothie</v>
      </c>
      <c r="U9835" s="4" t="str">
        <f t="shared" si="6"/>
        <v>UNKNOWN</v>
      </c>
      <c r="V9835" s="4" t="str">
        <f t="shared" si="7"/>
        <v>Cash</v>
      </c>
      <c r="W9835" s="4">
        <f t="shared" ref="W9835:Y9835" si="9842">IF(OR(J9835 = "ERROR", J9835 = ""), "UNKNOWN", J9835)</f>
        <v>4</v>
      </c>
      <c r="X9835" s="4">
        <f t="shared" si="9842"/>
        <v>4</v>
      </c>
      <c r="Y9835" s="4">
        <f t="shared" si="9842"/>
        <v>16</v>
      </c>
      <c r="Z9835" s="4" t="str">
        <f t="shared" si="9"/>
        <v>UNKNOWN</v>
      </c>
    </row>
    <row r="9836">
      <c r="A9836" s="1" t="s">
        <v>9873</v>
      </c>
      <c r="B9836" s="1" t="s">
        <v>22</v>
      </c>
      <c r="C9836" s="1">
        <v>2.0</v>
      </c>
      <c r="D9836" s="1">
        <v>2.0</v>
      </c>
      <c r="E9836" s="1">
        <v>4.0</v>
      </c>
      <c r="F9836" s="1" t="s">
        <v>39</v>
      </c>
      <c r="H9836" s="2">
        <v>45140.0</v>
      </c>
      <c r="J9836" s="3">
        <f t="shared" si="2"/>
        <v>2</v>
      </c>
      <c r="K9836" s="4">
        <f t="shared" si="3"/>
        <v>2</v>
      </c>
      <c r="L9836" s="4">
        <f t="shared" si="4"/>
        <v>4</v>
      </c>
      <c r="S9836" s="1" t="s">
        <v>9873</v>
      </c>
      <c r="T9836" s="4" t="str">
        <f t="shared" si="5"/>
        <v>Coffee</v>
      </c>
      <c r="U9836" s="4" t="str">
        <f t="shared" si="6"/>
        <v>UNKNOWN</v>
      </c>
      <c r="V9836" s="4" t="str">
        <f t="shared" si="7"/>
        <v>Digital Wallet</v>
      </c>
      <c r="W9836" s="4">
        <f t="shared" ref="W9836:Y9836" si="9843">IF(OR(J9836 = "ERROR", J9836 = ""), "UNKNOWN", J9836)</f>
        <v>2</v>
      </c>
      <c r="X9836" s="4">
        <f t="shared" si="9843"/>
        <v>2</v>
      </c>
      <c r="Y9836" s="4">
        <f t="shared" si="9843"/>
        <v>4</v>
      </c>
      <c r="Z9836" s="5">
        <f t="shared" si="9"/>
        <v>45140</v>
      </c>
    </row>
    <row r="9837">
      <c r="A9837" s="1" t="s">
        <v>9874</v>
      </c>
      <c r="B9837" s="1" t="s">
        <v>44</v>
      </c>
      <c r="C9837" s="1">
        <v>5.0</v>
      </c>
      <c r="D9837" s="1">
        <v>4.0</v>
      </c>
      <c r="E9837" s="1">
        <v>20.0</v>
      </c>
      <c r="F9837" s="1" t="s">
        <v>28</v>
      </c>
      <c r="G9837" s="1" t="s">
        <v>29</v>
      </c>
      <c r="H9837" s="2">
        <v>45093.0</v>
      </c>
      <c r="J9837" s="3">
        <f t="shared" si="2"/>
        <v>5</v>
      </c>
      <c r="K9837" s="4">
        <f t="shared" si="3"/>
        <v>4</v>
      </c>
      <c r="L9837" s="4">
        <f t="shared" si="4"/>
        <v>20</v>
      </c>
      <c r="S9837" s="1" t="s">
        <v>9874</v>
      </c>
      <c r="T9837" s="4" t="str">
        <f t="shared" si="5"/>
        <v>Sandwich</v>
      </c>
      <c r="U9837" s="4" t="str">
        <f t="shared" si="6"/>
        <v>In-store</v>
      </c>
      <c r="V9837" s="4" t="str">
        <f t="shared" si="7"/>
        <v>Cash</v>
      </c>
      <c r="W9837" s="4">
        <f t="shared" ref="W9837:Y9837" si="9844">IF(OR(J9837 = "ERROR", J9837 = ""), "UNKNOWN", J9837)</f>
        <v>5</v>
      </c>
      <c r="X9837" s="4">
        <f t="shared" si="9844"/>
        <v>4</v>
      </c>
      <c r="Y9837" s="4">
        <f t="shared" si="9844"/>
        <v>20</v>
      </c>
      <c r="Z9837" s="5">
        <f t="shared" si="9"/>
        <v>45093</v>
      </c>
    </row>
    <row r="9838">
      <c r="A9838" s="1" t="s">
        <v>9875</v>
      </c>
      <c r="B9838" s="1" t="s">
        <v>30</v>
      </c>
      <c r="C9838" s="1">
        <v>3.0</v>
      </c>
      <c r="D9838" s="1">
        <v>4.0</v>
      </c>
      <c r="E9838" s="1">
        <v>12.0</v>
      </c>
      <c r="F9838" s="1" t="s">
        <v>28</v>
      </c>
      <c r="G9838" s="1" t="s">
        <v>29</v>
      </c>
      <c r="H9838" s="2">
        <v>45056.0</v>
      </c>
      <c r="J9838" s="3">
        <f t="shared" si="2"/>
        <v>3</v>
      </c>
      <c r="K9838" s="4">
        <f t="shared" si="3"/>
        <v>4</v>
      </c>
      <c r="L9838" s="4">
        <f t="shared" si="4"/>
        <v>12</v>
      </c>
      <c r="S9838" s="1" t="s">
        <v>9875</v>
      </c>
      <c r="T9838" s="4" t="str">
        <f t="shared" si="5"/>
        <v>UNKNOWN</v>
      </c>
      <c r="U9838" s="4" t="str">
        <f t="shared" si="6"/>
        <v>In-store</v>
      </c>
      <c r="V9838" s="4" t="str">
        <f t="shared" si="7"/>
        <v>Cash</v>
      </c>
      <c r="W9838" s="4">
        <f t="shared" ref="W9838:Y9838" si="9845">IF(OR(J9838 = "ERROR", J9838 = ""), "UNKNOWN", J9838)</f>
        <v>3</v>
      </c>
      <c r="X9838" s="4">
        <f t="shared" si="9845"/>
        <v>4</v>
      </c>
      <c r="Y9838" s="4">
        <f t="shared" si="9845"/>
        <v>12</v>
      </c>
      <c r="Z9838" s="5">
        <f t="shared" si="9"/>
        <v>45056</v>
      </c>
    </row>
    <row r="9839">
      <c r="A9839" s="1" t="s">
        <v>9876</v>
      </c>
      <c r="B9839" s="1" t="s">
        <v>55</v>
      </c>
      <c r="C9839" s="1">
        <v>1.0</v>
      </c>
      <c r="D9839" s="1">
        <v>3.0</v>
      </c>
      <c r="E9839" s="1">
        <v>3.0</v>
      </c>
      <c r="F9839" s="1" t="s">
        <v>39</v>
      </c>
      <c r="G9839" s="1" t="s">
        <v>24</v>
      </c>
      <c r="H9839" s="2">
        <v>44961.0</v>
      </c>
      <c r="J9839" s="3">
        <f t="shared" si="2"/>
        <v>1</v>
      </c>
      <c r="K9839" s="4">
        <f t="shared" si="3"/>
        <v>3</v>
      </c>
      <c r="L9839" s="4">
        <f t="shared" si="4"/>
        <v>3</v>
      </c>
      <c r="S9839" s="1" t="s">
        <v>9876</v>
      </c>
      <c r="T9839" s="4" t="str">
        <f t="shared" si="5"/>
        <v>Juice</v>
      </c>
      <c r="U9839" s="4" t="str">
        <f t="shared" si="6"/>
        <v>Takeaway</v>
      </c>
      <c r="V9839" s="4" t="str">
        <f t="shared" si="7"/>
        <v>Digital Wallet</v>
      </c>
      <c r="W9839" s="4">
        <f t="shared" ref="W9839:Y9839" si="9846">IF(OR(J9839 = "ERROR", J9839 = ""), "UNKNOWN", J9839)</f>
        <v>1</v>
      </c>
      <c r="X9839" s="4">
        <f t="shared" si="9846"/>
        <v>3</v>
      </c>
      <c r="Y9839" s="4">
        <f t="shared" si="9846"/>
        <v>3</v>
      </c>
      <c r="Z9839" s="5">
        <f t="shared" si="9"/>
        <v>44961</v>
      </c>
    </row>
    <row r="9840">
      <c r="A9840" s="1" t="s">
        <v>9877</v>
      </c>
      <c r="B9840" s="1" t="s">
        <v>44</v>
      </c>
      <c r="C9840" s="1">
        <v>1.0</v>
      </c>
      <c r="D9840" s="1">
        <v>4.0</v>
      </c>
      <c r="F9840" s="1" t="s">
        <v>28</v>
      </c>
      <c r="G9840" s="1" t="s">
        <v>24</v>
      </c>
      <c r="H9840" s="1" t="s">
        <v>30</v>
      </c>
      <c r="J9840" s="3">
        <f t="shared" si="2"/>
        <v>1</v>
      </c>
      <c r="K9840" s="4">
        <f t="shared" si="3"/>
        <v>4</v>
      </c>
      <c r="L9840" s="4">
        <f t="shared" si="4"/>
        <v>4</v>
      </c>
      <c r="S9840" s="1" t="s">
        <v>9877</v>
      </c>
      <c r="T9840" s="4" t="str">
        <f t="shared" si="5"/>
        <v>Sandwich</v>
      </c>
      <c r="U9840" s="4" t="str">
        <f t="shared" si="6"/>
        <v>Takeaway</v>
      </c>
      <c r="V9840" s="4" t="str">
        <f t="shared" si="7"/>
        <v>Cash</v>
      </c>
      <c r="W9840" s="4">
        <f t="shared" ref="W9840:Y9840" si="9847">IF(OR(J9840 = "ERROR", J9840 = ""), "UNKNOWN", J9840)</f>
        <v>1</v>
      </c>
      <c r="X9840" s="4">
        <f t="shared" si="9847"/>
        <v>4</v>
      </c>
      <c r="Y9840" s="4">
        <f t="shared" si="9847"/>
        <v>4</v>
      </c>
      <c r="Z9840" s="4" t="str">
        <f t="shared" si="9"/>
        <v>UNKNOWN</v>
      </c>
    </row>
    <row r="9841">
      <c r="A9841" s="1" t="s">
        <v>9878</v>
      </c>
      <c r="B9841" s="1" t="s">
        <v>27</v>
      </c>
      <c r="C9841" s="1">
        <v>2.0</v>
      </c>
      <c r="D9841" s="1">
        <v>3.0</v>
      </c>
      <c r="E9841" s="1">
        <v>6.0</v>
      </c>
      <c r="F9841" s="1" t="s">
        <v>39</v>
      </c>
      <c r="G9841" s="1" t="s">
        <v>24</v>
      </c>
      <c r="H9841" s="2">
        <v>45182.0</v>
      </c>
      <c r="J9841" s="3">
        <f t="shared" si="2"/>
        <v>2</v>
      </c>
      <c r="K9841" s="4">
        <f t="shared" si="3"/>
        <v>3</v>
      </c>
      <c r="L9841" s="4">
        <f t="shared" si="4"/>
        <v>6</v>
      </c>
      <c r="S9841" s="1" t="s">
        <v>9878</v>
      </c>
      <c r="T9841" s="4" t="str">
        <f t="shared" si="5"/>
        <v>Cake</v>
      </c>
      <c r="U9841" s="4" t="str">
        <f t="shared" si="6"/>
        <v>Takeaway</v>
      </c>
      <c r="V9841" s="4" t="str">
        <f t="shared" si="7"/>
        <v>Digital Wallet</v>
      </c>
      <c r="W9841" s="4">
        <f t="shared" ref="W9841:Y9841" si="9848">IF(OR(J9841 = "ERROR", J9841 = ""), "UNKNOWN", J9841)</f>
        <v>2</v>
      </c>
      <c r="X9841" s="4">
        <f t="shared" si="9848"/>
        <v>3</v>
      </c>
      <c r="Y9841" s="4">
        <f t="shared" si="9848"/>
        <v>6</v>
      </c>
      <c r="Z9841" s="5">
        <f t="shared" si="9"/>
        <v>45182</v>
      </c>
    </row>
    <row r="9842">
      <c r="A9842" s="1" t="s">
        <v>9879</v>
      </c>
      <c r="B9842" s="1" t="s">
        <v>81</v>
      </c>
      <c r="C9842" s="1">
        <v>2.0</v>
      </c>
      <c r="D9842" s="1">
        <v>1.5</v>
      </c>
      <c r="E9842" s="1">
        <v>3.0</v>
      </c>
      <c r="G9842" s="1" t="s">
        <v>29</v>
      </c>
      <c r="H9842" s="2">
        <v>45021.0</v>
      </c>
      <c r="J9842" s="3">
        <f t="shared" si="2"/>
        <v>2</v>
      </c>
      <c r="K9842" s="4">
        <f t="shared" si="3"/>
        <v>1.5</v>
      </c>
      <c r="L9842" s="4">
        <f t="shared" si="4"/>
        <v>3</v>
      </c>
      <c r="S9842" s="1" t="s">
        <v>9879</v>
      </c>
      <c r="T9842" s="4" t="str">
        <f t="shared" si="5"/>
        <v>Tea</v>
      </c>
      <c r="U9842" s="4" t="str">
        <f t="shared" si="6"/>
        <v>In-store</v>
      </c>
      <c r="V9842" s="4" t="str">
        <f t="shared" si="7"/>
        <v>UNKNOWN</v>
      </c>
      <c r="W9842" s="4">
        <f t="shared" ref="W9842:Y9842" si="9849">IF(OR(J9842 = "ERROR", J9842 = ""), "UNKNOWN", J9842)</f>
        <v>2</v>
      </c>
      <c r="X9842" s="4">
        <f t="shared" si="9849"/>
        <v>1.5</v>
      </c>
      <c r="Y9842" s="4">
        <f t="shared" si="9849"/>
        <v>3</v>
      </c>
      <c r="Z9842" s="5">
        <f t="shared" si="9"/>
        <v>45021</v>
      </c>
    </row>
    <row r="9843">
      <c r="A9843" s="1" t="s">
        <v>9880</v>
      </c>
      <c r="B9843" s="1" t="s">
        <v>27</v>
      </c>
      <c r="C9843" s="1">
        <v>2.0</v>
      </c>
      <c r="D9843" s="1">
        <v>3.0</v>
      </c>
      <c r="E9843" s="1">
        <v>6.0</v>
      </c>
      <c r="G9843" s="1" t="s">
        <v>29</v>
      </c>
      <c r="H9843" s="2">
        <v>45267.0</v>
      </c>
      <c r="J9843" s="3">
        <f t="shared" si="2"/>
        <v>2</v>
      </c>
      <c r="K9843" s="4">
        <f t="shared" si="3"/>
        <v>3</v>
      </c>
      <c r="L9843" s="4">
        <f t="shared" si="4"/>
        <v>6</v>
      </c>
      <c r="S9843" s="1" t="s">
        <v>9880</v>
      </c>
      <c r="T9843" s="4" t="str">
        <f t="shared" si="5"/>
        <v>Cake</v>
      </c>
      <c r="U9843" s="4" t="str">
        <f t="shared" si="6"/>
        <v>In-store</v>
      </c>
      <c r="V9843" s="4" t="str">
        <f t="shared" si="7"/>
        <v>UNKNOWN</v>
      </c>
      <c r="W9843" s="4">
        <f t="shared" ref="W9843:Y9843" si="9850">IF(OR(J9843 = "ERROR", J9843 = ""), "UNKNOWN", J9843)</f>
        <v>2</v>
      </c>
      <c r="X9843" s="4">
        <f t="shared" si="9850"/>
        <v>3</v>
      </c>
      <c r="Y9843" s="4">
        <f t="shared" si="9850"/>
        <v>6</v>
      </c>
      <c r="Z9843" s="5">
        <f t="shared" si="9"/>
        <v>45267</v>
      </c>
    </row>
    <row r="9844">
      <c r="A9844" s="1" t="s">
        <v>9881</v>
      </c>
      <c r="B9844" s="1" t="s">
        <v>22</v>
      </c>
      <c r="C9844" s="1">
        <v>2.0</v>
      </c>
      <c r="D9844" s="1">
        <v>2.0</v>
      </c>
      <c r="E9844" s="1">
        <v>4.0</v>
      </c>
      <c r="F9844" s="1" t="s">
        <v>30</v>
      </c>
      <c r="G9844" s="1" t="s">
        <v>24</v>
      </c>
      <c r="H9844" s="2">
        <v>45055.0</v>
      </c>
      <c r="J9844" s="3">
        <f t="shared" si="2"/>
        <v>2</v>
      </c>
      <c r="K9844" s="4">
        <f t="shared" si="3"/>
        <v>2</v>
      </c>
      <c r="L9844" s="4">
        <f t="shared" si="4"/>
        <v>4</v>
      </c>
      <c r="S9844" s="1" t="s">
        <v>9881</v>
      </c>
      <c r="T9844" s="4" t="str">
        <f t="shared" si="5"/>
        <v>Coffee</v>
      </c>
      <c r="U9844" s="4" t="str">
        <f t="shared" si="6"/>
        <v>Takeaway</v>
      </c>
      <c r="V9844" s="4" t="str">
        <f t="shared" si="7"/>
        <v>UNKNOWN</v>
      </c>
      <c r="W9844" s="4">
        <f t="shared" ref="W9844:Y9844" si="9851">IF(OR(J9844 = "ERROR", J9844 = ""), "UNKNOWN", J9844)</f>
        <v>2</v>
      </c>
      <c r="X9844" s="4">
        <f t="shared" si="9851"/>
        <v>2</v>
      </c>
      <c r="Y9844" s="4">
        <f t="shared" si="9851"/>
        <v>4</v>
      </c>
      <c r="Z9844" s="5">
        <f t="shared" si="9"/>
        <v>45055</v>
      </c>
    </row>
    <row r="9845">
      <c r="A9845" s="1" t="s">
        <v>9882</v>
      </c>
      <c r="B9845" s="1" t="s">
        <v>22</v>
      </c>
      <c r="C9845" s="1">
        <v>3.0</v>
      </c>
      <c r="D9845" s="1">
        <v>2.0</v>
      </c>
      <c r="E9845" s="1">
        <v>6.0</v>
      </c>
      <c r="G9845" s="1" t="s">
        <v>29</v>
      </c>
      <c r="H9845" s="2">
        <v>44982.0</v>
      </c>
      <c r="J9845" s="3">
        <f t="shared" si="2"/>
        <v>3</v>
      </c>
      <c r="K9845" s="4">
        <f t="shared" si="3"/>
        <v>2</v>
      </c>
      <c r="L9845" s="4">
        <f t="shared" si="4"/>
        <v>6</v>
      </c>
      <c r="S9845" s="1" t="s">
        <v>9882</v>
      </c>
      <c r="T9845" s="4" t="str">
        <f t="shared" si="5"/>
        <v>Coffee</v>
      </c>
      <c r="U9845" s="4" t="str">
        <f t="shared" si="6"/>
        <v>In-store</v>
      </c>
      <c r="V9845" s="4" t="str">
        <f t="shared" si="7"/>
        <v>UNKNOWN</v>
      </c>
      <c r="W9845" s="4">
        <f t="shared" ref="W9845:Y9845" si="9852">IF(OR(J9845 = "ERROR", J9845 = ""), "UNKNOWN", J9845)</f>
        <v>3</v>
      </c>
      <c r="X9845" s="4">
        <f t="shared" si="9852"/>
        <v>2</v>
      </c>
      <c r="Y9845" s="4">
        <f t="shared" si="9852"/>
        <v>6</v>
      </c>
      <c r="Z9845" s="5">
        <f t="shared" si="9"/>
        <v>44982</v>
      </c>
    </row>
    <row r="9846">
      <c r="A9846" s="1" t="s">
        <v>9883</v>
      </c>
      <c r="B9846" s="1" t="s">
        <v>36</v>
      </c>
      <c r="D9846" s="1">
        <v>5.0</v>
      </c>
      <c r="E9846" s="1">
        <v>5.0</v>
      </c>
      <c r="F9846" s="1" t="s">
        <v>25</v>
      </c>
      <c r="G9846" s="1" t="s">
        <v>29</v>
      </c>
      <c r="H9846" s="2">
        <v>45144.0</v>
      </c>
      <c r="J9846" s="3">
        <f t="shared" si="2"/>
        <v>1</v>
      </c>
      <c r="K9846" s="4">
        <f t="shared" si="3"/>
        <v>5</v>
      </c>
      <c r="L9846" s="4">
        <f t="shared" si="4"/>
        <v>5</v>
      </c>
      <c r="S9846" s="1" t="s">
        <v>9883</v>
      </c>
      <c r="T9846" s="4" t="str">
        <f t="shared" si="5"/>
        <v>Salad</v>
      </c>
      <c r="U9846" s="4" t="str">
        <f t="shared" si="6"/>
        <v>In-store</v>
      </c>
      <c r="V9846" s="4" t="str">
        <f t="shared" si="7"/>
        <v>UNKNOWN</v>
      </c>
      <c r="W9846" s="4">
        <f t="shared" ref="W9846:Y9846" si="9853">IF(OR(J9846 = "ERROR", J9846 = ""), "UNKNOWN", J9846)</f>
        <v>1</v>
      </c>
      <c r="X9846" s="4">
        <f t="shared" si="9853"/>
        <v>5</v>
      </c>
      <c r="Y9846" s="4">
        <f t="shared" si="9853"/>
        <v>5</v>
      </c>
      <c r="Z9846" s="5">
        <f t="shared" si="9"/>
        <v>45144</v>
      </c>
    </row>
    <row r="9847">
      <c r="A9847" s="1" t="s">
        <v>9884</v>
      </c>
      <c r="B9847" s="1" t="s">
        <v>44</v>
      </c>
      <c r="C9847" s="1">
        <v>5.0</v>
      </c>
      <c r="D9847" s="1">
        <v>4.0</v>
      </c>
      <c r="E9847" s="1">
        <v>20.0</v>
      </c>
      <c r="F9847" s="1" t="s">
        <v>39</v>
      </c>
      <c r="G9847" s="1" t="s">
        <v>29</v>
      </c>
      <c r="H9847" s="2">
        <v>45092.0</v>
      </c>
      <c r="J9847" s="3">
        <f t="shared" si="2"/>
        <v>5</v>
      </c>
      <c r="K9847" s="4">
        <f t="shared" si="3"/>
        <v>4</v>
      </c>
      <c r="L9847" s="4">
        <f t="shared" si="4"/>
        <v>20</v>
      </c>
      <c r="S9847" s="1" t="s">
        <v>9884</v>
      </c>
      <c r="T9847" s="4" t="str">
        <f t="shared" si="5"/>
        <v>Sandwich</v>
      </c>
      <c r="U9847" s="4" t="str">
        <f t="shared" si="6"/>
        <v>In-store</v>
      </c>
      <c r="V9847" s="4" t="str">
        <f t="shared" si="7"/>
        <v>Digital Wallet</v>
      </c>
      <c r="W9847" s="4">
        <f t="shared" ref="W9847:Y9847" si="9854">IF(OR(J9847 = "ERROR", J9847 = ""), "UNKNOWN", J9847)</f>
        <v>5</v>
      </c>
      <c r="X9847" s="4">
        <f t="shared" si="9854"/>
        <v>4</v>
      </c>
      <c r="Y9847" s="4">
        <f t="shared" si="9854"/>
        <v>20</v>
      </c>
      <c r="Z9847" s="5">
        <f t="shared" si="9"/>
        <v>45092</v>
      </c>
    </row>
    <row r="9848">
      <c r="A9848" s="1" t="s">
        <v>9885</v>
      </c>
      <c r="B9848" s="1" t="s">
        <v>22</v>
      </c>
      <c r="C9848" s="1" t="s">
        <v>25</v>
      </c>
      <c r="D9848" s="1">
        <v>2.0</v>
      </c>
      <c r="E9848" s="1">
        <v>6.0</v>
      </c>
      <c r="G9848" s="1" t="s">
        <v>29</v>
      </c>
      <c r="H9848" s="2">
        <v>44992.0</v>
      </c>
      <c r="J9848" s="3">
        <f t="shared" si="2"/>
        <v>3</v>
      </c>
      <c r="K9848" s="4">
        <f t="shared" si="3"/>
        <v>2</v>
      </c>
      <c r="L9848" s="4">
        <f t="shared" si="4"/>
        <v>6</v>
      </c>
      <c r="S9848" s="1" t="s">
        <v>9885</v>
      </c>
      <c r="T9848" s="4" t="str">
        <f t="shared" si="5"/>
        <v>Coffee</v>
      </c>
      <c r="U9848" s="4" t="str">
        <f t="shared" si="6"/>
        <v>In-store</v>
      </c>
      <c r="V9848" s="4" t="str">
        <f t="shared" si="7"/>
        <v>UNKNOWN</v>
      </c>
      <c r="W9848" s="4">
        <f t="shared" ref="W9848:Y9848" si="9855">IF(OR(J9848 = "ERROR", J9848 = ""), "UNKNOWN", J9848)</f>
        <v>3</v>
      </c>
      <c r="X9848" s="4">
        <f t="shared" si="9855"/>
        <v>2</v>
      </c>
      <c r="Y9848" s="4">
        <f t="shared" si="9855"/>
        <v>6</v>
      </c>
      <c r="Z9848" s="5">
        <f t="shared" si="9"/>
        <v>44992</v>
      </c>
    </row>
    <row r="9849">
      <c r="A9849" s="1" t="s">
        <v>9886</v>
      </c>
      <c r="B9849" s="1" t="s">
        <v>32</v>
      </c>
      <c r="C9849" s="1">
        <v>2.0</v>
      </c>
      <c r="D9849" s="1">
        <v>1.0</v>
      </c>
      <c r="E9849" s="1">
        <v>2.0</v>
      </c>
      <c r="F9849" s="1" t="s">
        <v>28</v>
      </c>
      <c r="G9849" s="1" t="s">
        <v>24</v>
      </c>
      <c r="H9849" s="2">
        <v>45069.0</v>
      </c>
      <c r="J9849" s="3">
        <f t="shared" si="2"/>
        <v>2</v>
      </c>
      <c r="K9849" s="4">
        <f t="shared" si="3"/>
        <v>1</v>
      </c>
      <c r="L9849" s="4">
        <f t="shared" si="4"/>
        <v>2</v>
      </c>
      <c r="S9849" s="1" t="s">
        <v>9886</v>
      </c>
      <c r="T9849" s="4" t="str">
        <f t="shared" si="5"/>
        <v>Cookie</v>
      </c>
      <c r="U9849" s="4" t="str">
        <f t="shared" si="6"/>
        <v>Takeaway</v>
      </c>
      <c r="V9849" s="4" t="str">
        <f t="shared" si="7"/>
        <v>Cash</v>
      </c>
      <c r="W9849" s="4">
        <f t="shared" ref="W9849:Y9849" si="9856">IF(OR(J9849 = "ERROR", J9849 = ""), "UNKNOWN", J9849)</f>
        <v>2</v>
      </c>
      <c r="X9849" s="4">
        <f t="shared" si="9856"/>
        <v>1</v>
      </c>
      <c r="Y9849" s="4">
        <f t="shared" si="9856"/>
        <v>2</v>
      </c>
      <c r="Z9849" s="5">
        <f t="shared" si="9"/>
        <v>45069</v>
      </c>
    </row>
    <row r="9850">
      <c r="A9850" s="1" t="s">
        <v>9887</v>
      </c>
      <c r="B9850" s="1" t="s">
        <v>27</v>
      </c>
      <c r="C9850" s="1">
        <v>5.0</v>
      </c>
      <c r="D9850" s="1">
        <v>3.0</v>
      </c>
      <c r="E9850" s="1">
        <v>15.0</v>
      </c>
      <c r="H9850" s="2">
        <v>45043.0</v>
      </c>
      <c r="J9850" s="3">
        <f t="shared" si="2"/>
        <v>5</v>
      </c>
      <c r="K9850" s="4">
        <f t="shared" si="3"/>
        <v>3</v>
      </c>
      <c r="L9850" s="4">
        <f t="shared" si="4"/>
        <v>15</v>
      </c>
      <c r="S9850" s="1" t="s">
        <v>9887</v>
      </c>
      <c r="T9850" s="4" t="str">
        <f t="shared" si="5"/>
        <v>Cake</v>
      </c>
      <c r="U9850" s="4" t="str">
        <f t="shared" si="6"/>
        <v>UNKNOWN</v>
      </c>
      <c r="V9850" s="4" t="str">
        <f t="shared" si="7"/>
        <v>UNKNOWN</v>
      </c>
      <c r="W9850" s="4">
        <f t="shared" ref="W9850:Y9850" si="9857">IF(OR(J9850 = "ERROR", J9850 = ""), "UNKNOWN", J9850)</f>
        <v>5</v>
      </c>
      <c r="X9850" s="4">
        <f t="shared" si="9857"/>
        <v>3</v>
      </c>
      <c r="Y9850" s="4">
        <f t="shared" si="9857"/>
        <v>15</v>
      </c>
      <c r="Z9850" s="5">
        <f t="shared" si="9"/>
        <v>45043</v>
      </c>
    </row>
    <row r="9851">
      <c r="A9851" s="1" t="s">
        <v>9888</v>
      </c>
      <c r="B9851" s="1" t="s">
        <v>22</v>
      </c>
      <c r="C9851" s="1">
        <v>1.0</v>
      </c>
      <c r="D9851" s="1">
        <v>2.0</v>
      </c>
      <c r="E9851" s="1">
        <v>2.0</v>
      </c>
      <c r="F9851" s="1" t="s">
        <v>28</v>
      </c>
      <c r="H9851" s="2">
        <v>45114.0</v>
      </c>
      <c r="J9851" s="3">
        <f t="shared" si="2"/>
        <v>1</v>
      </c>
      <c r="K9851" s="4">
        <f t="shared" si="3"/>
        <v>2</v>
      </c>
      <c r="L9851" s="4">
        <f t="shared" si="4"/>
        <v>2</v>
      </c>
      <c r="S9851" s="1" t="s">
        <v>9888</v>
      </c>
      <c r="T9851" s="4" t="str">
        <f t="shared" si="5"/>
        <v>Coffee</v>
      </c>
      <c r="U9851" s="4" t="str">
        <f t="shared" si="6"/>
        <v>UNKNOWN</v>
      </c>
      <c r="V9851" s="4" t="str">
        <f t="shared" si="7"/>
        <v>Cash</v>
      </c>
      <c r="W9851" s="4">
        <f t="shared" ref="W9851:Y9851" si="9858">IF(OR(J9851 = "ERROR", J9851 = ""), "UNKNOWN", J9851)</f>
        <v>1</v>
      </c>
      <c r="X9851" s="4">
        <f t="shared" si="9858"/>
        <v>2</v>
      </c>
      <c r="Y9851" s="4">
        <f t="shared" si="9858"/>
        <v>2</v>
      </c>
      <c r="Z9851" s="5">
        <f t="shared" si="9"/>
        <v>45114</v>
      </c>
    </row>
    <row r="9852">
      <c r="A9852" s="1" t="s">
        <v>9889</v>
      </c>
      <c r="B9852" s="1" t="s">
        <v>27</v>
      </c>
      <c r="C9852" s="1">
        <v>5.0</v>
      </c>
      <c r="D9852" s="1">
        <v>3.0</v>
      </c>
      <c r="E9852" s="1">
        <v>15.0</v>
      </c>
      <c r="F9852" s="1" t="s">
        <v>28</v>
      </c>
      <c r="G9852" s="1" t="s">
        <v>24</v>
      </c>
      <c r="H9852" s="6">
        <v>45284.0</v>
      </c>
      <c r="J9852" s="3">
        <f t="shared" si="2"/>
        <v>5</v>
      </c>
      <c r="K9852" s="4">
        <f t="shared" si="3"/>
        <v>3</v>
      </c>
      <c r="L9852" s="4">
        <f t="shared" si="4"/>
        <v>15</v>
      </c>
      <c r="S9852" s="1" t="s">
        <v>9889</v>
      </c>
      <c r="T9852" s="4" t="str">
        <f t="shared" si="5"/>
        <v>Cake</v>
      </c>
      <c r="U9852" s="4" t="str">
        <f t="shared" si="6"/>
        <v>Takeaway</v>
      </c>
      <c r="V9852" s="4" t="str">
        <f t="shared" si="7"/>
        <v>Cash</v>
      </c>
      <c r="W9852" s="4">
        <f t="shared" ref="W9852:Y9852" si="9859">IF(OR(J9852 = "ERROR", J9852 = ""), "UNKNOWN", J9852)</f>
        <v>5</v>
      </c>
      <c r="X9852" s="4">
        <f t="shared" si="9859"/>
        <v>3</v>
      </c>
      <c r="Y9852" s="4">
        <f t="shared" si="9859"/>
        <v>15</v>
      </c>
      <c r="Z9852" s="7">
        <f t="shared" si="9"/>
        <v>45284</v>
      </c>
    </row>
    <row r="9853">
      <c r="A9853" s="1" t="s">
        <v>9890</v>
      </c>
      <c r="B9853" s="1" t="s">
        <v>41</v>
      </c>
      <c r="C9853" s="1">
        <v>4.0</v>
      </c>
      <c r="D9853" s="1">
        <v>4.0</v>
      </c>
      <c r="E9853" s="1">
        <v>16.0</v>
      </c>
      <c r="F9853" s="1" t="s">
        <v>39</v>
      </c>
      <c r="H9853" s="6">
        <v>45253.0</v>
      </c>
      <c r="J9853" s="3">
        <f t="shared" si="2"/>
        <v>4</v>
      </c>
      <c r="K9853" s="4">
        <f t="shared" si="3"/>
        <v>4</v>
      </c>
      <c r="L9853" s="4">
        <f t="shared" si="4"/>
        <v>16</v>
      </c>
      <c r="S9853" s="1" t="s">
        <v>9890</v>
      </c>
      <c r="T9853" s="4" t="str">
        <f t="shared" si="5"/>
        <v>Smoothie</v>
      </c>
      <c r="U9853" s="4" t="str">
        <f t="shared" si="6"/>
        <v>UNKNOWN</v>
      </c>
      <c r="V9853" s="4" t="str">
        <f t="shared" si="7"/>
        <v>Digital Wallet</v>
      </c>
      <c r="W9853" s="4">
        <f t="shared" ref="W9853:Y9853" si="9860">IF(OR(J9853 = "ERROR", J9853 = ""), "UNKNOWN", J9853)</f>
        <v>4</v>
      </c>
      <c r="X9853" s="4">
        <f t="shared" si="9860"/>
        <v>4</v>
      </c>
      <c r="Y9853" s="4">
        <f t="shared" si="9860"/>
        <v>16</v>
      </c>
      <c r="Z9853" s="7">
        <f t="shared" si="9"/>
        <v>45253</v>
      </c>
    </row>
    <row r="9854">
      <c r="A9854" s="1" t="s">
        <v>9891</v>
      </c>
      <c r="B9854" s="1" t="s">
        <v>36</v>
      </c>
      <c r="C9854" s="1" t="s">
        <v>30</v>
      </c>
      <c r="D9854" s="1">
        <v>5.0</v>
      </c>
      <c r="E9854" s="1">
        <v>15.0</v>
      </c>
      <c r="H9854" s="6">
        <v>45279.0</v>
      </c>
      <c r="J9854" s="3">
        <f t="shared" si="2"/>
        <v>3</v>
      </c>
      <c r="K9854" s="4">
        <f t="shared" si="3"/>
        <v>5</v>
      </c>
      <c r="L9854" s="4">
        <f t="shared" si="4"/>
        <v>15</v>
      </c>
      <c r="S9854" s="1" t="s">
        <v>9891</v>
      </c>
      <c r="T9854" s="4" t="str">
        <f t="shared" si="5"/>
        <v>Salad</v>
      </c>
      <c r="U9854" s="4" t="str">
        <f t="shared" si="6"/>
        <v>UNKNOWN</v>
      </c>
      <c r="V9854" s="4" t="str">
        <f t="shared" si="7"/>
        <v>UNKNOWN</v>
      </c>
      <c r="W9854" s="4">
        <f t="shared" ref="W9854:Y9854" si="9861">IF(OR(J9854 = "ERROR", J9854 = ""), "UNKNOWN", J9854)</f>
        <v>3</v>
      </c>
      <c r="X9854" s="4">
        <f t="shared" si="9861"/>
        <v>5</v>
      </c>
      <c r="Y9854" s="4">
        <f t="shared" si="9861"/>
        <v>15</v>
      </c>
      <c r="Z9854" s="7">
        <f t="shared" si="9"/>
        <v>45279</v>
      </c>
    </row>
    <row r="9855">
      <c r="A9855" s="1" t="s">
        <v>9892</v>
      </c>
      <c r="B9855" s="1" t="s">
        <v>27</v>
      </c>
      <c r="C9855" s="1">
        <v>1.0</v>
      </c>
      <c r="D9855" s="1">
        <v>3.0</v>
      </c>
      <c r="E9855" s="1" t="s">
        <v>25</v>
      </c>
      <c r="F9855" s="1" t="s">
        <v>39</v>
      </c>
      <c r="G9855" s="1" t="s">
        <v>30</v>
      </c>
      <c r="H9855" s="2">
        <v>44973.0</v>
      </c>
      <c r="J9855" s="3">
        <f t="shared" si="2"/>
        <v>1</v>
      </c>
      <c r="K9855" s="4">
        <f t="shared" si="3"/>
        <v>3</v>
      </c>
      <c r="L9855" s="4">
        <f t="shared" si="4"/>
        <v>3</v>
      </c>
      <c r="S9855" s="1" t="s">
        <v>9892</v>
      </c>
      <c r="T9855" s="4" t="str">
        <f t="shared" si="5"/>
        <v>Cake</v>
      </c>
      <c r="U9855" s="4" t="str">
        <f t="shared" si="6"/>
        <v>UNKNOWN</v>
      </c>
      <c r="V9855" s="4" t="str">
        <f t="shared" si="7"/>
        <v>Digital Wallet</v>
      </c>
      <c r="W9855" s="4">
        <f t="shared" ref="W9855:Y9855" si="9862">IF(OR(J9855 = "ERROR", J9855 = ""), "UNKNOWN", J9855)</f>
        <v>1</v>
      </c>
      <c r="X9855" s="4">
        <f t="shared" si="9862"/>
        <v>3</v>
      </c>
      <c r="Y9855" s="4">
        <f t="shared" si="9862"/>
        <v>3</v>
      </c>
      <c r="Z9855" s="5">
        <f t="shared" si="9"/>
        <v>44973</v>
      </c>
    </row>
    <row r="9856">
      <c r="A9856" s="1" t="s">
        <v>9893</v>
      </c>
      <c r="B9856" s="1" t="s">
        <v>44</v>
      </c>
      <c r="C9856" s="1">
        <v>5.0</v>
      </c>
      <c r="D9856" s="1">
        <v>4.0</v>
      </c>
      <c r="E9856" s="1">
        <v>20.0</v>
      </c>
      <c r="F9856" s="1" t="s">
        <v>23</v>
      </c>
      <c r="H9856" s="2">
        <v>45268.0</v>
      </c>
      <c r="J9856" s="3">
        <f t="shared" si="2"/>
        <v>5</v>
      </c>
      <c r="K9856" s="4">
        <f t="shared" si="3"/>
        <v>4</v>
      </c>
      <c r="L9856" s="4">
        <f t="shared" si="4"/>
        <v>20</v>
      </c>
      <c r="S9856" s="1" t="s">
        <v>9893</v>
      </c>
      <c r="T9856" s="4" t="str">
        <f t="shared" si="5"/>
        <v>Sandwich</v>
      </c>
      <c r="U9856" s="4" t="str">
        <f t="shared" si="6"/>
        <v>UNKNOWN</v>
      </c>
      <c r="V9856" s="4" t="str">
        <f t="shared" si="7"/>
        <v>Credit Card</v>
      </c>
      <c r="W9856" s="4">
        <f t="shared" ref="W9856:Y9856" si="9863">IF(OR(J9856 = "ERROR", J9856 = ""), "UNKNOWN", J9856)</f>
        <v>5</v>
      </c>
      <c r="X9856" s="4">
        <f t="shared" si="9863"/>
        <v>4</v>
      </c>
      <c r="Y9856" s="4">
        <f t="shared" si="9863"/>
        <v>20</v>
      </c>
      <c r="Z9856" s="5">
        <f t="shared" si="9"/>
        <v>45268</v>
      </c>
    </row>
    <row r="9857">
      <c r="A9857" s="1" t="s">
        <v>9894</v>
      </c>
      <c r="C9857" s="1">
        <v>2.0</v>
      </c>
      <c r="D9857" s="1">
        <v>1.5</v>
      </c>
      <c r="E9857" s="1">
        <v>3.0</v>
      </c>
      <c r="H9857" s="6">
        <v>45251.0</v>
      </c>
      <c r="J9857" s="3">
        <f t="shared" si="2"/>
        <v>2</v>
      </c>
      <c r="K9857" s="4">
        <f t="shared" si="3"/>
        <v>1.5</v>
      </c>
      <c r="L9857" s="4">
        <f t="shared" si="4"/>
        <v>3</v>
      </c>
      <c r="S9857" s="1" t="s">
        <v>9894</v>
      </c>
      <c r="T9857" s="4" t="str">
        <f t="shared" si="5"/>
        <v>UNKNOWN</v>
      </c>
      <c r="U9857" s="4" t="str">
        <f t="shared" si="6"/>
        <v>UNKNOWN</v>
      </c>
      <c r="V9857" s="4" t="str">
        <f t="shared" si="7"/>
        <v>UNKNOWN</v>
      </c>
      <c r="W9857" s="4">
        <f t="shared" ref="W9857:Y9857" si="9864">IF(OR(J9857 = "ERROR", J9857 = ""), "UNKNOWN", J9857)</f>
        <v>2</v>
      </c>
      <c r="X9857" s="4">
        <f t="shared" si="9864"/>
        <v>1.5</v>
      </c>
      <c r="Y9857" s="4">
        <f t="shared" si="9864"/>
        <v>3</v>
      </c>
      <c r="Z9857" s="7">
        <f t="shared" si="9"/>
        <v>45251</v>
      </c>
    </row>
    <row r="9858">
      <c r="A9858" s="1" t="s">
        <v>9895</v>
      </c>
      <c r="B9858" s="1" t="s">
        <v>22</v>
      </c>
      <c r="C9858" s="1">
        <v>3.0</v>
      </c>
      <c r="D9858" s="1">
        <v>2.0</v>
      </c>
      <c r="E9858" s="1">
        <v>6.0</v>
      </c>
      <c r="F9858" s="1" t="s">
        <v>28</v>
      </c>
      <c r="G9858" s="1" t="s">
        <v>29</v>
      </c>
      <c r="H9858" s="2">
        <v>44971.0</v>
      </c>
      <c r="J9858" s="3">
        <f t="shared" si="2"/>
        <v>3</v>
      </c>
      <c r="K9858" s="4">
        <f t="shared" si="3"/>
        <v>2</v>
      </c>
      <c r="L9858" s="4">
        <f t="shared" si="4"/>
        <v>6</v>
      </c>
      <c r="S9858" s="1" t="s">
        <v>9895</v>
      </c>
      <c r="T9858" s="4" t="str">
        <f t="shared" si="5"/>
        <v>Coffee</v>
      </c>
      <c r="U9858" s="4" t="str">
        <f t="shared" si="6"/>
        <v>In-store</v>
      </c>
      <c r="V9858" s="4" t="str">
        <f t="shared" si="7"/>
        <v>Cash</v>
      </c>
      <c r="W9858" s="4">
        <f t="shared" ref="W9858:Y9858" si="9865">IF(OR(J9858 = "ERROR", J9858 = ""), "UNKNOWN", J9858)</f>
        <v>3</v>
      </c>
      <c r="X9858" s="4">
        <f t="shared" si="9865"/>
        <v>2</v>
      </c>
      <c r="Y9858" s="4">
        <f t="shared" si="9865"/>
        <v>6</v>
      </c>
      <c r="Z9858" s="5">
        <f t="shared" si="9"/>
        <v>44971</v>
      </c>
    </row>
    <row r="9859">
      <c r="A9859" s="1" t="s">
        <v>9896</v>
      </c>
      <c r="B9859" s="1" t="s">
        <v>81</v>
      </c>
      <c r="C9859" s="1">
        <v>3.0</v>
      </c>
      <c r="D9859" s="1">
        <v>1.5</v>
      </c>
      <c r="E9859" s="1">
        <v>4.5</v>
      </c>
      <c r="G9859" s="1" t="s">
        <v>29</v>
      </c>
      <c r="H9859" s="2">
        <v>45075.0</v>
      </c>
      <c r="J9859" s="3">
        <f t="shared" si="2"/>
        <v>3</v>
      </c>
      <c r="K9859" s="4">
        <f t="shared" si="3"/>
        <v>1.5</v>
      </c>
      <c r="L9859" s="4">
        <f t="shared" si="4"/>
        <v>4.5</v>
      </c>
      <c r="S9859" s="1" t="s">
        <v>9896</v>
      </c>
      <c r="T9859" s="4" t="str">
        <f t="shared" si="5"/>
        <v>Tea</v>
      </c>
      <c r="U9859" s="4" t="str">
        <f t="shared" si="6"/>
        <v>In-store</v>
      </c>
      <c r="V9859" s="4" t="str">
        <f t="shared" si="7"/>
        <v>UNKNOWN</v>
      </c>
      <c r="W9859" s="4">
        <f t="shared" ref="W9859:Y9859" si="9866">IF(OR(J9859 = "ERROR", J9859 = ""), "UNKNOWN", J9859)</f>
        <v>3</v>
      </c>
      <c r="X9859" s="4">
        <f t="shared" si="9866"/>
        <v>1.5</v>
      </c>
      <c r="Y9859" s="4">
        <f t="shared" si="9866"/>
        <v>4.5</v>
      </c>
      <c r="Z9859" s="5">
        <f t="shared" si="9"/>
        <v>45075</v>
      </c>
    </row>
    <row r="9860">
      <c r="A9860" s="1" t="s">
        <v>9897</v>
      </c>
      <c r="B9860" s="1" t="s">
        <v>22</v>
      </c>
      <c r="C9860" s="1">
        <v>1.0</v>
      </c>
      <c r="D9860" s="1">
        <v>2.0</v>
      </c>
      <c r="E9860" s="1">
        <v>2.0</v>
      </c>
      <c r="F9860" s="1" t="s">
        <v>28</v>
      </c>
      <c r="H9860" s="2">
        <v>45111.0</v>
      </c>
      <c r="J9860" s="3">
        <f t="shared" si="2"/>
        <v>1</v>
      </c>
      <c r="K9860" s="4">
        <f t="shared" si="3"/>
        <v>2</v>
      </c>
      <c r="L9860" s="4">
        <f t="shared" si="4"/>
        <v>2</v>
      </c>
      <c r="S9860" s="1" t="s">
        <v>9897</v>
      </c>
      <c r="T9860" s="4" t="str">
        <f t="shared" si="5"/>
        <v>Coffee</v>
      </c>
      <c r="U9860" s="4" t="str">
        <f t="shared" si="6"/>
        <v>UNKNOWN</v>
      </c>
      <c r="V9860" s="4" t="str">
        <f t="shared" si="7"/>
        <v>Cash</v>
      </c>
      <c r="W9860" s="4">
        <f t="shared" ref="W9860:Y9860" si="9867">IF(OR(J9860 = "ERROR", J9860 = ""), "UNKNOWN", J9860)</f>
        <v>1</v>
      </c>
      <c r="X9860" s="4">
        <f t="shared" si="9867"/>
        <v>2</v>
      </c>
      <c r="Y9860" s="4">
        <f t="shared" si="9867"/>
        <v>2</v>
      </c>
      <c r="Z9860" s="5">
        <f t="shared" si="9"/>
        <v>45111</v>
      </c>
    </row>
    <row r="9861">
      <c r="A9861" s="1" t="s">
        <v>9898</v>
      </c>
      <c r="B9861" s="1" t="s">
        <v>81</v>
      </c>
      <c r="C9861" s="1">
        <v>2.0</v>
      </c>
      <c r="D9861" s="1">
        <v>1.5</v>
      </c>
      <c r="E9861" s="1">
        <v>3.0</v>
      </c>
      <c r="F9861" s="1" t="s">
        <v>39</v>
      </c>
      <c r="H9861" s="2">
        <v>45022.0</v>
      </c>
      <c r="J9861" s="3">
        <f t="shared" si="2"/>
        <v>2</v>
      </c>
      <c r="K9861" s="4">
        <f t="shared" si="3"/>
        <v>1.5</v>
      </c>
      <c r="L9861" s="4">
        <f t="shared" si="4"/>
        <v>3</v>
      </c>
      <c r="S9861" s="1" t="s">
        <v>9898</v>
      </c>
      <c r="T9861" s="4" t="str">
        <f t="shared" si="5"/>
        <v>Tea</v>
      </c>
      <c r="U9861" s="4" t="str">
        <f t="shared" si="6"/>
        <v>UNKNOWN</v>
      </c>
      <c r="V9861" s="4" t="str">
        <f t="shared" si="7"/>
        <v>Digital Wallet</v>
      </c>
      <c r="W9861" s="4">
        <f t="shared" ref="W9861:Y9861" si="9868">IF(OR(J9861 = "ERROR", J9861 = ""), "UNKNOWN", J9861)</f>
        <v>2</v>
      </c>
      <c r="X9861" s="4">
        <f t="shared" si="9868"/>
        <v>1.5</v>
      </c>
      <c r="Y9861" s="4">
        <f t="shared" si="9868"/>
        <v>3</v>
      </c>
      <c r="Z9861" s="5">
        <f t="shared" si="9"/>
        <v>45022</v>
      </c>
    </row>
    <row r="9862">
      <c r="A9862" s="1" t="s">
        <v>9899</v>
      </c>
      <c r="B9862" s="1" t="s">
        <v>44</v>
      </c>
      <c r="C9862" s="1">
        <v>5.0</v>
      </c>
      <c r="D9862" s="1">
        <v>4.0</v>
      </c>
      <c r="E9862" s="1">
        <v>20.0</v>
      </c>
      <c r="F9862" s="1" t="s">
        <v>39</v>
      </c>
      <c r="H9862" s="2">
        <v>45074.0</v>
      </c>
      <c r="J9862" s="3">
        <f t="shared" si="2"/>
        <v>5</v>
      </c>
      <c r="K9862" s="4">
        <f t="shared" si="3"/>
        <v>4</v>
      </c>
      <c r="L9862" s="4">
        <f t="shared" si="4"/>
        <v>20</v>
      </c>
      <c r="S9862" s="1" t="s">
        <v>9899</v>
      </c>
      <c r="T9862" s="4" t="str">
        <f t="shared" si="5"/>
        <v>Sandwich</v>
      </c>
      <c r="U9862" s="4" t="str">
        <f t="shared" si="6"/>
        <v>UNKNOWN</v>
      </c>
      <c r="V9862" s="4" t="str">
        <f t="shared" si="7"/>
        <v>Digital Wallet</v>
      </c>
      <c r="W9862" s="4">
        <f t="shared" ref="W9862:Y9862" si="9869">IF(OR(J9862 = "ERROR", J9862 = ""), "UNKNOWN", J9862)</f>
        <v>5</v>
      </c>
      <c r="X9862" s="4">
        <f t="shared" si="9869"/>
        <v>4</v>
      </c>
      <c r="Y9862" s="4">
        <f t="shared" si="9869"/>
        <v>20</v>
      </c>
      <c r="Z9862" s="5">
        <f t="shared" si="9"/>
        <v>45074</v>
      </c>
    </row>
    <row r="9863">
      <c r="A9863" s="1" t="s">
        <v>9900</v>
      </c>
      <c r="B9863" s="1" t="s">
        <v>36</v>
      </c>
      <c r="C9863" s="1">
        <v>3.0</v>
      </c>
      <c r="D9863" s="1">
        <v>5.0</v>
      </c>
      <c r="E9863" s="1">
        <v>15.0</v>
      </c>
      <c r="G9863" s="1" t="s">
        <v>24</v>
      </c>
      <c r="H9863" s="2">
        <v>45105.0</v>
      </c>
      <c r="J9863" s="3">
        <f t="shared" si="2"/>
        <v>3</v>
      </c>
      <c r="K9863" s="4">
        <f t="shared" si="3"/>
        <v>5</v>
      </c>
      <c r="L9863" s="4">
        <f t="shared" si="4"/>
        <v>15</v>
      </c>
      <c r="S9863" s="1" t="s">
        <v>9900</v>
      </c>
      <c r="T9863" s="4" t="str">
        <f t="shared" si="5"/>
        <v>Salad</v>
      </c>
      <c r="U9863" s="4" t="str">
        <f t="shared" si="6"/>
        <v>Takeaway</v>
      </c>
      <c r="V9863" s="4" t="str">
        <f t="shared" si="7"/>
        <v>UNKNOWN</v>
      </c>
      <c r="W9863" s="4">
        <f t="shared" ref="W9863:Y9863" si="9870">IF(OR(J9863 = "ERROR", J9863 = ""), "UNKNOWN", J9863)</f>
        <v>3</v>
      </c>
      <c r="X9863" s="4">
        <f t="shared" si="9870"/>
        <v>5</v>
      </c>
      <c r="Y9863" s="4">
        <f t="shared" si="9870"/>
        <v>15</v>
      </c>
      <c r="Z9863" s="5">
        <f t="shared" si="9"/>
        <v>45105</v>
      </c>
    </row>
    <row r="9864">
      <c r="A9864" s="1" t="s">
        <v>9901</v>
      </c>
      <c r="B9864" s="1" t="s">
        <v>22</v>
      </c>
      <c r="C9864" s="1">
        <v>3.0</v>
      </c>
      <c r="D9864" s="1">
        <v>2.0</v>
      </c>
      <c r="E9864" s="1">
        <v>6.0</v>
      </c>
      <c r="F9864" s="1" t="s">
        <v>23</v>
      </c>
      <c r="H9864" s="2">
        <v>45151.0</v>
      </c>
      <c r="J9864" s="3">
        <f t="shared" si="2"/>
        <v>3</v>
      </c>
      <c r="K9864" s="4">
        <f t="shared" si="3"/>
        <v>2</v>
      </c>
      <c r="L9864" s="4">
        <f t="shared" si="4"/>
        <v>6</v>
      </c>
      <c r="S9864" s="1" t="s">
        <v>9901</v>
      </c>
      <c r="T9864" s="4" t="str">
        <f t="shared" si="5"/>
        <v>Coffee</v>
      </c>
      <c r="U9864" s="4" t="str">
        <f t="shared" si="6"/>
        <v>UNKNOWN</v>
      </c>
      <c r="V9864" s="4" t="str">
        <f t="shared" si="7"/>
        <v>Credit Card</v>
      </c>
      <c r="W9864" s="4">
        <f t="shared" ref="W9864:Y9864" si="9871">IF(OR(J9864 = "ERROR", J9864 = ""), "UNKNOWN", J9864)</f>
        <v>3</v>
      </c>
      <c r="X9864" s="4">
        <f t="shared" si="9871"/>
        <v>2</v>
      </c>
      <c r="Y9864" s="4">
        <f t="shared" si="9871"/>
        <v>6</v>
      </c>
      <c r="Z9864" s="5">
        <f t="shared" si="9"/>
        <v>45151</v>
      </c>
    </row>
    <row r="9865">
      <c r="A9865" s="1" t="s">
        <v>9902</v>
      </c>
      <c r="B9865" s="1" t="s">
        <v>27</v>
      </c>
      <c r="C9865" s="1">
        <v>4.0</v>
      </c>
      <c r="D9865" s="1">
        <v>3.0</v>
      </c>
      <c r="E9865" s="1">
        <v>12.0</v>
      </c>
      <c r="F9865" s="1" t="s">
        <v>30</v>
      </c>
      <c r="H9865" s="2">
        <v>45205.0</v>
      </c>
      <c r="J9865" s="3">
        <f t="shared" si="2"/>
        <v>4</v>
      </c>
      <c r="K9865" s="4">
        <f t="shared" si="3"/>
        <v>3</v>
      </c>
      <c r="L9865" s="4">
        <f t="shared" si="4"/>
        <v>12</v>
      </c>
      <c r="S9865" s="1" t="s">
        <v>9902</v>
      </c>
      <c r="T9865" s="4" t="str">
        <f t="shared" si="5"/>
        <v>Cake</v>
      </c>
      <c r="U9865" s="4" t="str">
        <f t="shared" si="6"/>
        <v>UNKNOWN</v>
      </c>
      <c r="V9865" s="4" t="str">
        <f t="shared" si="7"/>
        <v>UNKNOWN</v>
      </c>
      <c r="W9865" s="4">
        <f t="shared" ref="W9865:Y9865" si="9872">IF(OR(J9865 = "ERROR", J9865 = ""), "UNKNOWN", J9865)</f>
        <v>4</v>
      </c>
      <c r="X9865" s="4">
        <f t="shared" si="9872"/>
        <v>3</v>
      </c>
      <c r="Y9865" s="4">
        <f t="shared" si="9872"/>
        <v>12</v>
      </c>
      <c r="Z9865" s="5">
        <f t="shared" si="9"/>
        <v>45205</v>
      </c>
    </row>
    <row r="9866">
      <c r="A9866" s="1" t="s">
        <v>9903</v>
      </c>
      <c r="B9866" s="1" t="s">
        <v>36</v>
      </c>
      <c r="C9866" s="1">
        <v>4.0</v>
      </c>
      <c r="D9866" s="1">
        <v>5.0</v>
      </c>
      <c r="E9866" s="1">
        <v>20.0</v>
      </c>
      <c r="F9866" s="1" t="s">
        <v>39</v>
      </c>
      <c r="H9866" s="2">
        <v>45261.0</v>
      </c>
      <c r="J9866" s="3">
        <f t="shared" si="2"/>
        <v>4</v>
      </c>
      <c r="K9866" s="4">
        <f t="shared" si="3"/>
        <v>5</v>
      </c>
      <c r="L9866" s="4">
        <f t="shared" si="4"/>
        <v>20</v>
      </c>
      <c r="S9866" s="1" t="s">
        <v>9903</v>
      </c>
      <c r="T9866" s="4" t="str">
        <f t="shared" si="5"/>
        <v>Salad</v>
      </c>
      <c r="U9866" s="4" t="str">
        <f t="shared" si="6"/>
        <v>UNKNOWN</v>
      </c>
      <c r="V9866" s="4" t="str">
        <f t="shared" si="7"/>
        <v>Digital Wallet</v>
      </c>
      <c r="W9866" s="4">
        <f t="shared" ref="W9866:Y9866" si="9873">IF(OR(J9866 = "ERROR", J9866 = ""), "UNKNOWN", J9866)</f>
        <v>4</v>
      </c>
      <c r="X9866" s="4">
        <f t="shared" si="9873"/>
        <v>5</v>
      </c>
      <c r="Y9866" s="4">
        <f t="shared" si="9873"/>
        <v>20</v>
      </c>
      <c r="Z9866" s="5">
        <f t="shared" si="9"/>
        <v>45261</v>
      </c>
    </row>
    <row r="9867">
      <c r="A9867" s="1" t="s">
        <v>9904</v>
      </c>
      <c r="B9867" s="1" t="s">
        <v>25</v>
      </c>
      <c r="C9867" s="1">
        <v>5.0</v>
      </c>
      <c r="D9867" s="1">
        <v>2.0</v>
      </c>
      <c r="E9867" s="1">
        <v>10.0</v>
      </c>
      <c r="G9867" s="1" t="s">
        <v>24</v>
      </c>
      <c r="H9867" s="2">
        <v>45113.0</v>
      </c>
      <c r="J9867" s="3">
        <f t="shared" si="2"/>
        <v>5</v>
      </c>
      <c r="K9867" s="4">
        <f t="shared" si="3"/>
        <v>2</v>
      </c>
      <c r="L9867" s="4">
        <f t="shared" si="4"/>
        <v>10</v>
      </c>
      <c r="S9867" s="1" t="s">
        <v>9904</v>
      </c>
      <c r="T9867" s="4" t="str">
        <f t="shared" si="5"/>
        <v>UNKNOWN</v>
      </c>
      <c r="U9867" s="4" t="str">
        <f t="shared" si="6"/>
        <v>Takeaway</v>
      </c>
      <c r="V9867" s="4" t="str">
        <f t="shared" si="7"/>
        <v>UNKNOWN</v>
      </c>
      <c r="W9867" s="4">
        <f t="shared" ref="W9867:Y9867" si="9874">IF(OR(J9867 = "ERROR", J9867 = ""), "UNKNOWN", J9867)</f>
        <v>5</v>
      </c>
      <c r="X9867" s="4">
        <f t="shared" si="9874"/>
        <v>2</v>
      </c>
      <c r="Y9867" s="4">
        <f t="shared" si="9874"/>
        <v>10</v>
      </c>
      <c r="Z9867" s="5">
        <f t="shared" si="9"/>
        <v>45113</v>
      </c>
    </row>
    <row r="9868">
      <c r="A9868" s="1" t="s">
        <v>9905</v>
      </c>
      <c r="B9868" s="1" t="s">
        <v>41</v>
      </c>
      <c r="C9868" s="1">
        <v>3.0</v>
      </c>
      <c r="D9868" s="1">
        <v>4.0</v>
      </c>
      <c r="E9868" s="1">
        <v>12.0</v>
      </c>
      <c r="F9868" s="1" t="s">
        <v>28</v>
      </c>
      <c r="H9868" s="2">
        <v>44934.0</v>
      </c>
      <c r="J9868" s="3">
        <f t="shared" si="2"/>
        <v>3</v>
      </c>
      <c r="K9868" s="4">
        <f t="shared" si="3"/>
        <v>4</v>
      </c>
      <c r="L9868" s="4">
        <f t="shared" si="4"/>
        <v>12</v>
      </c>
      <c r="S9868" s="1" t="s">
        <v>9905</v>
      </c>
      <c r="T9868" s="4" t="str">
        <f t="shared" si="5"/>
        <v>Smoothie</v>
      </c>
      <c r="U9868" s="4" t="str">
        <f t="shared" si="6"/>
        <v>UNKNOWN</v>
      </c>
      <c r="V9868" s="4" t="str">
        <f t="shared" si="7"/>
        <v>Cash</v>
      </c>
      <c r="W9868" s="4">
        <f t="shared" ref="W9868:Y9868" si="9875">IF(OR(J9868 = "ERROR", J9868 = ""), "UNKNOWN", J9868)</f>
        <v>3</v>
      </c>
      <c r="X9868" s="4">
        <f t="shared" si="9875"/>
        <v>4</v>
      </c>
      <c r="Y9868" s="4">
        <f t="shared" si="9875"/>
        <v>12</v>
      </c>
      <c r="Z9868" s="5">
        <f t="shared" si="9"/>
        <v>44934</v>
      </c>
    </row>
    <row r="9869">
      <c r="A9869" s="1" t="s">
        <v>9906</v>
      </c>
      <c r="B9869" s="1" t="s">
        <v>36</v>
      </c>
      <c r="C9869" s="1">
        <v>4.0</v>
      </c>
      <c r="D9869" s="1">
        <v>5.0</v>
      </c>
      <c r="E9869" s="1">
        <v>20.0</v>
      </c>
      <c r="F9869" s="1" t="s">
        <v>39</v>
      </c>
      <c r="G9869" s="1" t="s">
        <v>29</v>
      </c>
      <c r="H9869" s="2">
        <v>45144.0</v>
      </c>
      <c r="J9869" s="3">
        <f t="shared" si="2"/>
        <v>4</v>
      </c>
      <c r="K9869" s="4">
        <f t="shared" si="3"/>
        <v>5</v>
      </c>
      <c r="L9869" s="4">
        <f t="shared" si="4"/>
        <v>20</v>
      </c>
      <c r="S9869" s="1" t="s">
        <v>9906</v>
      </c>
      <c r="T9869" s="4" t="str">
        <f t="shared" si="5"/>
        <v>Salad</v>
      </c>
      <c r="U9869" s="4" t="str">
        <f t="shared" si="6"/>
        <v>In-store</v>
      </c>
      <c r="V9869" s="4" t="str">
        <f t="shared" si="7"/>
        <v>Digital Wallet</v>
      </c>
      <c r="W9869" s="4">
        <f t="shared" ref="W9869:Y9869" si="9876">IF(OR(J9869 = "ERROR", J9869 = ""), "UNKNOWN", J9869)</f>
        <v>4</v>
      </c>
      <c r="X9869" s="4">
        <f t="shared" si="9876"/>
        <v>5</v>
      </c>
      <c r="Y9869" s="4">
        <f t="shared" si="9876"/>
        <v>20</v>
      </c>
      <c r="Z9869" s="5">
        <f t="shared" si="9"/>
        <v>45144</v>
      </c>
    </row>
    <row r="9870">
      <c r="A9870" s="1" t="s">
        <v>9907</v>
      </c>
      <c r="B9870" s="1" t="s">
        <v>55</v>
      </c>
      <c r="C9870" s="1">
        <v>4.0</v>
      </c>
      <c r="D9870" s="1">
        <v>3.0</v>
      </c>
      <c r="E9870" s="1">
        <v>12.0</v>
      </c>
      <c r="F9870" s="1" t="s">
        <v>28</v>
      </c>
      <c r="G9870" s="1" t="s">
        <v>24</v>
      </c>
      <c r="H9870" s="2">
        <v>44956.0</v>
      </c>
      <c r="J9870" s="3">
        <f t="shared" si="2"/>
        <v>4</v>
      </c>
      <c r="K9870" s="4">
        <f t="shared" si="3"/>
        <v>3</v>
      </c>
      <c r="L9870" s="4">
        <f t="shared" si="4"/>
        <v>12</v>
      </c>
      <c r="S9870" s="1" t="s">
        <v>9907</v>
      </c>
      <c r="T9870" s="4" t="str">
        <f t="shared" si="5"/>
        <v>Juice</v>
      </c>
      <c r="U9870" s="4" t="str">
        <f t="shared" si="6"/>
        <v>Takeaway</v>
      </c>
      <c r="V9870" s="4" t="str">
        <f t="shared" si="7"/>
        <v>Cash</v>
      </c>
      <c r="W9870" s="4">
        <f t="shared" ref="W9870:Y9870" si="9877">IF(OR(J9870 = "ERROR", J9870 = ""), "UNKNOWN", J9870)</f>
        <v>4</v>
      </c>
      <c r="X9870" s="4">
        <f t="shared" si="9877"/>
        <v>3</v>
      </c>
      <c r="Y9870" s="4">
        <f t="shared" si="9877"/>
        <v>12</v>
      </c>
      <c r="Z9870" s="5">
        <f t="shared" si="9"/>
        <v>44956</v>
      </c>
    </row>
    <row r="9871">
      <c r="A9871" s="1" t="s">
        <v>9908</v>
      </c>
      <c r="B9871" s="1" t="s">
        <v>22</v>
      </c>
      <c r="D9871" s="1">
        <v>2.0</v>
      </c>
      <c r="E9871" s="1" t="s">
        <v>30</v>
      </c>
      <c r="F9871" s="1" t="s">
        <v>39</v>
      </c>
      <c r="H9871" s="2">
        <v>44941.0</v>
      </c>
      <c r="J9871" s="3" t="str">
        <f t="shared" si="2"/>
        <v/>
      </c>
      <c r="K9871" s="4">
        <f t="shared" si="3"/>
        <v>2</v>
      </c>
      <c r="L9871" s="4" t="str">
        <f t="shared" si="4"/>
        <v>UNKNOWN</v>
      </c>
      <c r="S9871" s="1" t="s">
        <v>9908</v>
      </c>
      <c r="T9871" s="4" t="str">
        <f t="shared" si="5"/>
        <v>Coffee</v>
      </c>
      <c r="U9871" s="4" t="str">
        <f t="shared" si="6"/>
        <v>UNKNOWN</v>
      </c>
      <c r="V9871" s="4" t="str">
        <f t="shared" si="7"/>
        <v>Digital Wallet</v>
      </c>
      <c r="W9871" s="4" t="str">
        <f t="shared" ref="W9871:Y9871" si="9878">IF(OR(J9871 = "ERROR", J9871 = ""), "UNKNOWN", J9871)</f>
        <v>UNKNOWN</v>
      </c>
      <c r="X9871" s="4">
        <f t="shared" si="9878"/>
        <v>2</v>
      </c>
      <c r="Y9871" s="4" t="str">
        <f t="shared" si="9878"/>
        <v>UNKNOWN</v>
      </c>
      <c r="Z9871" s="5">
        <f t="shared" si="9"/>
        <v>44941</v>
      </c>
    </row>
    <row r="9872">
      <c r="A9872" s="1" t="s">
        <v>9909</v>
      </c>
      <c r="B9872" s="1" t="s">
        <v>44</v>
      </c>
      <c r="C9872" s="1">
        <v>5.0</v>
      </c>
      <c r="D9872" s="1">
        <v>4.0</v>
      </c>
      <c r="E9872" s="1">
        <v>20.0</v>
      </c>
      <c r="F9872" s="1" t="s">
        <v>23</v>
      </c>
      <c r="H9872" s="2">
        <v>45044.0</v>
      </c>
      <c r="J9872" s="3">
        <f t="shared" si="2"/>
        <v>5</v>
      </c>
      <c r="K9872" s="4">
        <f t="shared" si="3"/>
        <v>4</v>
      </c>
      <c r="L9872" s="4">
        <f t="shared" si="4"/>
        <v>20</v>
      </c>
      <c r="S9872" s="1" t="s">
        <v>9909</v>
      </c>
      <c r="T9872" s="4" t="str">
        <f t="shared" si="5"/>
        <v>Sandwich</v>
      </c>
      <c r="U9872" s="4" t="str">
        <f t="shared" si="6"/>
        <v>UNKNOWN</v>
      </c>
      <c r="V9872" s="4" t="str">
        <f t="shared" si="7"/>
        <v>Credit Card</v>
      </c>
      <c r="W9872" s="4">
        <f t="shared" ref="W9872:Y9872" si="9879">IF(OR(J9872 = "ERROR", J9872 = ""), "UNKNOWN", J9872)</f>
        <v>5</v>
      </c>
      <c r="X9872" s="4">
        <f t="shared" si="9879"/>
        <v>4</v>
      </c>
      <c r="Y9872" s="4">
        <f t="shared" si="9879"/>
        <v>20</v>
      </c>
      <c r="Z9872" s="5">
        <f t="shared" si="9"/>
        <v>45044</v>
      </c>
    </row>
    <row r="9873">
      <c r="A9873" s="1" t="s">
        <v>9910</v>
      </c>
      <c r="B9873" s="1" t="s">
        <v>41</v>
      </c>
      <c r="C9873" s="1">
        <v>1.0</v>
      </c>
      <c r="D9873" s="1">
        <v>4.0</v>
      </c>
      <c r="E9873" s="1">
        <v>4.0</v>
      </c>
      <c r="F9873" s="1" t="s">
        <v>23</v>
      </c>
      <c r="G9873" s="1" t="s">
        <v>24</v>
      </c>
      <c r="H9873" s="2">
        <v>45033.0</v>
      </c>
      <c r="J9873" s="3">
        <f t="shared" si="2"/>
        <v>1</v>
      </c>
      <c r="K9873" s="4">
        <f t="shared" si="3"/>
        <v>4</v>
      </c>
      <c r="L9873" s="4">
        <f t="shared" si="4"/>
        <v>4</v>
      </c>
      <c r="S9873" s="1" t="s">
        <v>9910</v>
      </c>
      <c r="T9873" s="4" t="str">
        <f t="shared" si="5"/>
        <v>Smoothie</v>
      </c>
      <c r="U9873" s="4" t="str">
        <f t="shared" si="6"/>
        <v>Takeaway</v>
      </c>
      <c r="V9873" s="4" t="str">
        <f t="shared" si="7"/>
        <v>Credit Card</v>
      </c>
      <c r="W9873" s="4">
        <f t="shared" ref="W9873:Y9873" si="9880">IF(OR(J9873 = "ERROR", J9873 = ""), "UNKNOWN", J9873)</f>
        <v>1</v>
      </c>
      <c r="X9873" s="4">
        <f t="shared" si="9880"/>
        <v>4</v>
      </c>
      <c r="Y9873" s="4">
        <f t="shared" si="9880"/>
        <v>4</v>
      </c>
      <c r="Z9873" s="5">
        <f t="shared" si="9"/>
        <v>45033</v>
      </c>
    </row>
    <row r="9874">
      <c r="A9874" s="1" t="s">
        <v>9911</v>
      </c>
      <c r="B9874" s="1" t="s">
        <v>27</v>
      </c>
      <c r="C9874" s="1">
        <v>5.0</v>
      </c>
      <c r="D9874" s="1">
        <v>3.0</v>
      </c>
      <c r="E9874" s="1">
        <v>15.0</v>
      </c>
      <c r="F9874" s="1" t="s">
        <v>30</v>
      </c>
      <c r="G9874" s="1" t="s">
        <v>30</v>
      </c>
      <c r="H9874" s="6">
        <v>45256.0</v>
      </c>
      <c r="J9874" s="3">
        <f t="shared" si="2"/>
        <v>5</v>
      </c>
      <c r="K9874" s="4">
        <f t="shared" si="3"/>
        <v>3</v>
      </c>
      <c r="L9874" s="4">
        <f t="shared" si="4"/>
        <v>15</v>
      </c>
      <c r="S9874" s="1" t="s">
        <v>9911</v>
      </c>
      <c r="T9874" s="4" t="str">
        <f t="shared" si="5"/>
        <v>Cake</v>
      </c>
      <c r="U9874" s="4" t="str">
        <f t="shared" si="6"/>
        <v>UNKNOWN</v>
      </c>
      <c r="V9874" s="4" t="str">
        <f t="shared" si="7"/>
        <v>UNKNOWN</v>
      </c>
      <c r="W9874" s="4">
        <f t="shared" ref="W9874:Y9874" si="9881">IF(OR(J9874 = "ERROR", J9874 = ""), "UNKNOWN", J9874)</f>
        <v>5</v>
      </c>
      <c r="X9874" s="4">
        <f t="shared" si="9881"/>
        <v>3</v>
      </c>
      <c r="Y9874" s="4">
        <f t="shared" si="9881"/>
        <v>15</v>
      </c>
      <c r="Z9874" s="7">
        <f t="shared" si="9"/>
        <v>45256</v>
      </c>
    </row>
    <row r="9875">
      <c r="A9875" s="1" t="s">
        <v>9912</v>
      </c>
      <c r="B9875" s="1" t="s">
        <v>55</v>
      </c>
      <c r="C9875" s="1">
        <v>5.0</v>
      </c>
      <c r="D9875" s="1">
        <v>3.0</v>
      </c>
      <c r="E9875" s="1">
        <v>15.0</v>
      </c>
      <c r="F9875" s="1" t="s">
        <v>39</v>
      </c>
      <c r="G9875" s="1" t="s">
        <v>24</v>
      </c>
      <c r="H9875" s="2">
        <v>44985.0</v>
      </c>
      <c r="J9875" s="3">
        <f t="shared" si="2"/>
        <v>5</v>
      </c>
      <c r="K9875" s="4">
        <f t="shared" si="3"/>
        <v>3</v>
      </c>
      <c r="L9875" s="4">
        <f t="shared" si="4"/>
        <v>15</v>
      </c>
      <c r="S9875" s="1" t="s">
        <v>9912</v>
      </c>
      <c r="T9875" s="4" t="str">
        <f t="shared" si="5"/>
        <v>Juice</v>
      </c>
      <c r="U9875" s="4" t="str">
        <f t="shared" si="6"/>
        <v>Takeaway</v>
      </c>
      <c r="V9875" s="4" t="str">
        <f t="shared" si="7"/>
        <v>Digital Wallet</v>
      </c>
      <c r="W9875" s="4">
        <f t="shared" ref="W9875:Y9875" si="9882">IF(OR(J9875 = "ERROR", J9875 = ""), "UNKNOWN", J9875)</f>
        <v>5</v>
      </c>
      <c r="X9875" s="4">
        <f t="shared" si="9882"/>
        <v>3</v>
      </c>
      <c r="Y9875" s="4">
        <f t="shared" si="9882"/>
        <v>15</v>
      </c>
      <c r="Z9875" s="5">
        <f t="shared" si="9"/>
        <v>44985</v>
      </c>
    </row>
    <row r="9876">
      <c r="A9876" s="1" t="s">
        <v>9913</v>
      </c>
      <c r="B9876" s="1" t="s">
        <v>81</v>
      </c>
      <c r="C9876" s="1">
        <v>4.0</v>
      </c>
      <c r="D9876" s="1">
        <v>1.5</v>
      </c>
      <c r="E9876" s="1">
        <v>6.0</v>
      </c>
      <c r="F9876" s="1" t="s">
        <v>28</v>
      </c>
      <c r="G9876" s="1" t="s">
        <v>24</v>
      </c>
      <c r="H9876" s="2">
        <v>45192.0</v>
      </c>
      <c r="J9876" s="3">
        <f t="shared" si="2"/>
        <v>4</v>
      </c>
      <c r="K9876" s="4">
        <f t="shared" si="3"/>
        <v>1.5</v>
      </c>
      <c r="L9876" s="4">
        <f t="shared" si="4"/>
        <v>6</v>
      </c>
      <c r="S9876" s="1" t="s">
        <v>9913</v>
      </c>
      <c r="T9876" s="4" t="str">
        <f t="shared" si="5"/>
        <v>Tea</v>
      </c>
      <c r="U9876" s="4" t="str">
        <f t="shared" si="6"/>
        <v>Takeaway</v>
      </c>
      <c r="V9876" s="4" t="str">
        <f t="shared" si="7"/>
        <v>Cash</v>
      </c>
      <c r="W9876" s="4">
        <f t="shared" ref="W9876:Y9876" si="9883">IF(OR(J9876 = "ERROR", J9876 = ""), "UNKNOWN", J9876)</f>
        <v>4</v>
      </c>
      <c r="X9876" s="4">
        <f t="shared" si="9883"/>
        <v>1.5</v>
      </c>
      <c r="Y9876" s="4">
        <f t="shared" si="9883"/>
        <v>6</v>
      </c>
      <c r="Z9876" s="5">
        <f t="shared" si="9"/>
        <v>45192</v>
      </c>
    </row>
    <row r="9877">
      <c r="A9877" s="1" t="s">
        <v>9914</v>
      </c>
      <c r="B9877" s="1" t="s">
        <v>32</v>
      </c>
      <c r="C9877" s="1">
        <v>1.0</v>
      </c>
      <c r="D9877" s="1">
        <v>1.0</v>
      </c>
      <c r="E9877" s="1">
        <v>1.0</v>
      </c>
      <c r="F9877" s="1" t="s">
        <v>23</v>
      </c>
      <c r="G9877" s="1" t="s">
        <v>29</v>
      </c>
      <c r="H9877" s="2">
        <v>45001.0</v>
      </c>
      <c r="J9877" s="3">
        <f t="shared" si="2"/>
        <v>1</v>
      </c>
      <c r="K9877" s="4">
        <f t="shared" si="3"/>
        <v>1</v>
      </c>
      <c r="L9877" s="4">
        <f t="shared" si="4"/>
        <v>1</v>
      </c>
      <c r="S9877" s="1" t="s">
        <v>9914</v>
      </c>
      <c r="T9877" s="4" t="str">
        <f t="shared" si="5"/>
        <v>Cookie</v>
      </c>
      <c r="U9877" s="4" t="str">
        <f t="shared" si="6"/>
        <v>In-store</v>
      </c>
      <c r="V9877" s="4" t="str">
        <f t="shared" si="7"/>
        <v>Credit Card</v>
      </c>
      <c r="W9877" s="4">
        <f t="shared" ref="W9877:Y9877" si="9884">IF(OR(J9877 = "ERROR", J9877 = ""), "UNKNOWN", J9877)</f>
        <v>1</v>
      </c>
      <c r="X9877" s="4">
        <f t="shared" si="9884"/>
        <v>1</v>
      </c>
      <c r="Y9877" s="4">
        <f t="shared" si="9884"/>
        <v>1</v>
      </c>
      <c r="Z9877" s="5">
        <f t="shared" si="9"/>
        <v>45001</v>
      </c>
    </row>
    <row r="9878">
      <c r="A9878" s="1" t="s">
        <v>9915</v>
      </c>
      <c r="C9878" s="1">
        <v>1.0</v>
      </c>
      <c r="D9878" s="1">
        <v>2.0</v>
      </c>
      <c r="E9878" s="1">
        <v>2.0</v>
      </c>
      <c r="G9878" s="1" t="s">
        <v>29</v>
      </c>
      <c r="H9878" s="2">
        <v>45015.0</v>
      </c>
      <c r="J9878" s="3">
        <f t="shared" si="2"/>
        <v>1</v>
      </c>
      <c r="K9878" s="4">
        <f t="shared" si="3"/>
        <v>2</v>
      </c>
      <c r="L9878" s="4">
        <f t="shared" si="4"/>
        <v>2</v>
      </c>
      <c r="S9878" s="1" t="s">
        <v>9915</v>
      </c>
      <c r="T9878" s="4" t="str">
        <f t="shared" si="5"/>
        <v>UNKNOWN</v>
      </c>
      <c r="U9878" s="4" t="str">
        <f t="shared" si="6"/>
        <v>In-store</v>
      </c>
      <c r="V9878" s="4" t="str">
        <f t="shared" si="7"/>
        <v>UNKNOWN</v>
      </c>
      <c r="W9878" s="4">
        <f t="shared" ref="W9878:Y9878" si="9885">IF(OR(J9878 = "ERROR", J9878 = ""), "UNKNOWN", J9878)</f>
        <v>1</v>
      </c>
      <c r="X9878" s="4">
        <f t="shared" si="9885"/>
        <v>2</v>
      </c>
      <c r="Y9878" s="4">
        <f t="shared" si="9885"/>
        <v>2</v>
      </c>
      <c r="Z9878" s="5">
        <f t="shared" si="9"/>
        <v>45015</v>
      </c>
    </row>
    <row r="9879">
      <c r="A9879" s="1" t="s">
        <v>9916</v>
      </c>
      <c r="B9879" s="1" t="s">
        <v>41</v>
      </c>
      <c r="C9879" s="1">
        <v>1.0</v>
      </c>
      <c r="D9879" s="1">
        <v>4.0</v>
      </c>
      <c r="E9879" s="1">
        <v>4.0</v>
      </c>
      <c r="G9879" s="1" t="s">
        <v>25</v>
      </c>
      <c r="H9879" s="1" t="s">
        <v>25</v>
      </c>
      <c r="J9879" s="3">
        <f t="shared" si="2"/>
        <v>1</v>
      </c>
      <c r="K9879" s="4">
        <f t="shared" si="3"/>
        <v>4</v>
      </c>
      <c r="L9879" s="4">
        <f t="shared" si="4"/>
        <v>4</v>
      </c>
      <c r="S9879" s="1" t="s">
        <v>9916</v>
      </c>
      <c r="T9879" s="4" t="str">
        <f t="shared" si="5"/>
        <v>Smoothie</v>
      </c>
      <c r="U9879" s="4" t="str">
        <f t="shared" si="6"/>
        <v>UNKNOWN</v>
      </c>
      <c r="V9879" s="4" t="str">
        <f t="shared" si="7"/>
        <v>UNKNOWN</v>
      </c>
      <c r="W9879" s="4">
        <f t="shared" ref="W9879:Y9879" si="9886">IF(OR(J9879 = "ERROR", J9879 = ""), "UNKNOWN", J9879)</f>
        <v>1</v>
      </c>
      <c r="X9879" s="4">
        <f t="shared" si="9886"/>
        <v>4</v>
      </c>
      <c r="Y9879" s="4">
        <f t="shared" si="9886"/>
        <v>4</v>
      </c>
      <c r="Z9879" s="4" t="str">
        <f t="shared" si="9"/>
        <v>UNKNOWN</v>
      </c>
    </row>
    <row r="9880">
      <c r="A9880" s="1" t="s">
        <v>9917</v>
      </c>
      <c r="B9880" s="1" t="s">
        <v>44</v>
      </c>
      <c r="C9880" s="1">
        <v>3.0</v>
      </c>
      <c r="D9880" s="1">
        <v>4.0</v>
      </c>
      <c r="E9880" s="1">
        <v>12.0</v>
      </c>
      <c r="H9880" s="2">
        <v>45206.0</v>
      </c>
      <c r="J9880" s="3">
        <f t="shared" si="2"/>
        <v>3</v>
      </c>
      <c r="K9880" s="4">
        <f t="shared" si="3"/>
        <v>4</v>
      </c>
      <c r="L9880" s="4">
        <f t="shared" si="4"/>
        <v>12</v>
      </c>
      <c r="S9880" s="1" t="s">
        <v>9917</v>
      </c>
      <c r="T9880" s="4" t="str">
        <f t="shared" si="5"/>
        <v>Sandwich</v>
      </c>
      <c r="U9880" s="4" t="str">
        <f t="shared" si="6"/>
        <v>UNKNOWN</v>
      </c>
      <c r="V9880" s="4" t="str">
        <f t="shared" si="7"/>
        <v>UNKNOWN</v>
      </c>
      <c r="W9880" s="4">
        <f t="shared" ref="W9880:Y9880" si="9887">IF(OR(J9880 = "ERROR", J9880 = ""), "UNKNOWN", J9880)</f>
        <v>3</v>
      </c>
      <c r="X9880" s="4">
        <f t="shared" si="9887"/>
        <v>4</v>
      </c>
      <c r="Y9880" s="4">
        <f t="shared" si="9887"/>
        <v>12</v>
      </c>
      <c r="Z9880" s="5">
        <f t="shared" si="9"/>
        <v>45206</v>
      </c>
    </row>
    <row r="9881">
      <c r="A9881" s="1" t="s">
        <v>9918</v>
      </c>
      <c r="B9881" s="1" t="s">
        <v>36</v>
      </c>
      <c r="C9881" s="1">
        <v>5.0</v>
      </c>
      <c r="D9881" s="1">
        <v>5.0</v>
      </c>
      <c r="E9881" s="1">
        <v>25.0</v>
      </c>
      <c r="F9881" s="1" t="s">
        <v>39</v>
      </c>
      <c r="G9881" s="1" t="s">
        <v>29</v>
      </c>
      <c r="H9881" s="6">
        <v>45218.0</v>
      </c>
      <c r="J9881" s="3">
        <f t="shared" si="2"/>
        <v>5</v>
      </c>
      <c r="K9881" s="4">
        <f t="shared" si="3"/>
        <v>5</v>
      </c>
      <c r="L9881" s="4">
        <f t="shared" si="4"/>
        <v>25</v>
      </c>
      <c r="S9881" s="1" t="s">
        <v>9918</v>
      </c>
      <c r="T9881" s="4" t="str">
        <f t="shared" si="5"/>
        <v>Salad</v>
      </c>
      <c r="U9881" s="4" t="str">
        <f t="shared" si="6"/>
        <v>In-store</v>
      </c>
      <c r="V9881" s="4" t="str">
        <f t="shared" si="7"/>
        <v>Digital Wallet</v>
      </c>
      <c r="W9881" s="4">
        <f t="shared" ref="W9881:Y9881" si="9888">IF(OR(J9881 = "ERROR", J9881 = ""), "UNKNOWN", J9881)</f>
        <v>5</v>
      </c>
      <c r="X9881" s="4">
        <f t="shared" si="9888"/>
        <v>5</v>
      </c>
      <c r="Y9881" s="4">
        <f t="shared" si="9888"/>
        <v>25</v>
      </c>
      <c r="Z9881" s="7">
        <f t="shared" si="9"/>
        <v>45218</v>
      </c>
    </row>
    <row r="9882">
      <c r="A9882" s="1" t="s">
        <v>9919</v>
      </c>
      <c r="B9882" s="1" t="s">
        <v>27</v>
      </c>
      <c r="C9882" s="1">
        <v>2.0</v>
      </c>
      <c r="D9882" s="1">
        <v>3.0</v>
      </c>
      <c r="E9882" s="1">
        <v>6.0</v>
      </c>
      <c r="F9882" s="1" t="s">
        <v>25</v>
      </c>
      <c r="G9882" s="1" t="s">
        <v>29</v>
      </c>
      <c r="H9882" s="2">
        <v>45268.0</v>
      </c>
      <c r="J9882" s="3">
        <f t="shared" si="2"/>
        <v>2</v>
      </c>
      <c r="K9882" s="4">
        <f t="shared" si="3"/>
        <v>3</v>
      </c>
      <c r="L9882" s="4">
        <f t="shared" si="4"/>
        <v>6</v>
      </c>
      <c r="S9882" s="1" t="s">
        <v>9919</v>
      </c>
      <c r="T9882" s="4" t="str">
        <f t="shared" si="5"/>
        <v>Cake</v>
      </c>
      <c r="U9882" s="4" t="str">
        <f t="shared" si="6"/>
        <v>In-store</v>
      </c>
      <c r="V9882" s="4" t="str">
        <f t="shared" si="7"/>
        <v>UNKNOWN</v>
      </c>
      <c r="W9882" s="4">
        <f t="shared" ref="W9882:Y9882" si="9889">IF(OR(J9882 = "ERROR", J9882 = ""), "UNKNOWN", J9882)</f>
        <v>2</v>
      </c>
      <c r="X9882" s="4">
        <f t="shared" si="9889"/>
        <v>3</v>
      </c>
      <c r="Y9882" s="4">
        <f t="shared" si="9889"/>
        <v>6</v>
      </c>
      <c r="Z9882" s="5">
        <f t="shared" si="9"/>
        <v>45268</v>
      </c>
    </row>
    <row r="9883">
      <c r="A9883" s="1" t="s">
        <v>9920</v>
      </c>
      <c r="B9883" s="1" t="s">
        <v>44</v>
      </c>
      <c r="C9883" s="1">
        <v>2.0</v>
      </c>
      <c r="D9883" s="1">
        <v>4.0</v>
      </c>
      <c r="E9883" s="1">
        <v>8.0</v>
      </c>
      <c r="F9883" s="1" t="s">
        <v>28</v>
      </c>
      <c r="G9883" s="1" t="s">
        <v>30</v>
      </c>
      <c r="H9883" s="2">
        <v>45041.0</v>
      </c>
      <c r="J9883" s="3">
        <f t="shared" si="2"/>
        <v>2</v>
      </c>
      <c r="K9883" s="4">
        <f t="shared" si="3"/>
        <v>4</v>
      </c>
      <c r="L9883" s="4">
        <f t="shared" si="4"/>
        <v>8</v>
      </c>
      <c r="S9883" s="1" t="s">
        <v>9920</v>
      </c>
      <c r="T9883" s="4" t="str">
        <f t="shared" si="5"/>
        <v>Sandwich</v>
      </c>
      <c r="U9883" s="4" t="str">
        <f t="shared" si="6"/>
        <v>UNKNOWN</v>
      </c>
      <c r="V9883" s="4" t="str">
        <f t="shared" si="7"/>
        <v>Cash</v>
      </c>
      <c r="W9883" s="4">
        <f t="shared" ref="W9883:Y9883" si="9890">IF(OR(J9883 = "ERROR", J9883 = ""), "UNKNOWN", J9883)</f>
        <v>2</v>
      </c>
      <c r="X9883" s="4">
        <f t="shared" si="9890"/>
        <v>4</v>
      </c>
      <c r="Y9883" s="4">
        <f t="shared" si="9890"/>
        <v>8</v>
      </c>
      <c r="Z9883" s="5">
        <f t="shared" si="9"/>
        <v>45041</v>
      </c>
    </row>
    <row r="9884">
      <c r="A9884" s="1" t="s">
        <v>9921</v>
      </c>
      <c r="B9884" s="1" t="s">
        <v>22</v>
      </c>
      <c r="C9884" s="1">
        <v>5.0</v>
      </c>
      <c r="D9884" s="1">
        <v>2.0</v>
      </c>
      <c r="E9884" s="1">
        <v>10.0</v>
      </c>
      <c r="F9884" s="1" t="s">
        <v>28</v>
      </c>
      <c r="H9884" s="2">
        <v>44968.0</v>
      </c>
      <c r="J9884" s="3">
        <f t="shared" si="2"/>
        <v>5</v>
      </c>
      <c r="K9884" s="4">
        <f t="shared" si="3"/>
        <v>2</v>
      </c>
      <c r="L9884" s="4">
        <f t="shared" si="4"/>
        <v>10</v>
      </c>
      <c r="S9884" s="1" t="s">
        <v>9921</v>
      </c>
      <c r="T9884" s="4" t="str">
        <f t="shared" si="5"/>
        <v>Coffee</v>
      </c>
      <c r="U9884" s="4" t="str">
        <f t="shared" si="6"/>
        <v>UNKNOWN</v>
      </c>
      <c r="V9884" s="4" t="str">
        <f t="shared" si="7"/>
        <v>Cash</v>
      </c>
      <c r="W9884" s="4">
        <f t="shared" ref="W9884:Y9884" si="9891">IF(OR(J9884 = "ERROR", J9884 = ""), "UNKNOWN", J9884)</f>
        <v>5</v>
      </c>
      <c r="X9884" s="4">
        <f t="shared" si="9891"/>
        <v>2</v>
      </c>
      <c r="Y9884" s="4">
        <f t="shared" si="9891"/>
        <v>10</v>
      </c>
      <c r="Z9884" s="5">
        <f t="shared" si="9"/>
        <v>44968</v>
      </c>
    </row>
    <row r="9885">
      <c r="A9885" s="1" t="s">
        <v>9922</v>
      </c>
      <c r="B9885" s="1" t="s">
        <v>81</v>
      </c>
      <c r="C9885" s="1">
        <v>2.0</v>
      </c>
      <c r="D9885" s="1">
        <v>1.5</v>
      </c>
      <c r="E9885" s="1">
        <v>3.0</v>
      </c>
      <c r="F9885" s="1" t="s">
        <v>39</v>
      </c>
      <c r="G9885" s="1" t="s">
        <v>29</v>
      </c>
      <c r="H9885" s="2">
        <v>44965.0</v>
      </c>
      <c r="J9885" s="3">
        <f t="shared" si="2"/>
        <v>2</v>
      </c>
      <c r="K9885" s="4">
        <f t="shared" si="3"/>
        <v>1.5</v>
      </c>
      <c r="L9885" s="4">
        <f t="shared" si="4"/>
        <v>3</v>
      </c>
      <c r="S9885" s="1" t="s">
        <v>9922</v>
      </c>
      <c r="T9885" s="4" t="str">
        <f t="shared" si="5"/>
        <v>Tea</v>
      </c>
      <c r="U9885" s="4" t="str">
        <f t="shared" si="6"/>
        <v>In-store</v>
      </c>
      <c r="V9885" s="4" t="str">
        <f t="shared" si="7"/>
        <v>Digital Wallet</v>
      </c>
      <c r="W9885" s="4">
        <f t="shared" ref="W9885:Y9885" si="9892">IF(OR(J9885 = "ERROR", J9885 = ""), "UNKNOWN", J9885)</f>
        <v>2</v>
      </c>
      <c r="X9885" s="4">
        <f t="shared" si="9892"/>
        <v>1.5</v>
      </c>
      <c r="Y9885" s="4">
        <f t="shared" si="9892"/>
        <v>3</v>
      </c>
      <c r="Z9885" s="5">
        <f t="shared" si="9"/>
        <v>44965</v>
      </c>
    </row>
    <row r="9886">
      <c r="A9886" s="1" t="s">
        <v>9923</v>
      </c>
      <c r="B9886" s="1" t="s">
        <v>55</v>
      </c>
      <c r="C9886" s="1">
        <v>3.0</v>
      </c>
      <c r="D9886" s="1">
        <v>3.0</v>
      </c>
      <c r="E9886" s="1">
        <v>9.0</v>
      </c>
      <c r="F9886" s="1" t="s">
        <v>23</v>
      </c>
      <c r="H9886" s="2">
        <v>44962.0</v>
      </c>
      <c r="J9886" s="3">
        <f t="shared" si="2"/>
        <v>3</v>
      </c>
      <c r="K9886" s="4">
        <f t="shared" si="3"/>
        <v>3</v>
      </c>
      <c r="L9886" s="4">
        <f t="shared" si="4"/>
        <v>9</v>
      </c>
      <c r="S9886" s="1" t="s">
        <v>9923</v>
      </c>
      <c r="T9886" s="4" t="str">
        <f t="shared" si="5"/>
        <v>Juice</v>
      </c>
      <c r="U9886" s="4" t="str">
        <f t="shared" si="6"/>
        <v>UNKNOWN</v>
      </c>
      <c r="V9886" s="4" t="str">
        <f t="shared" si="7"/>
        <v>Credit Card</v>
      </c>
      <c r="W9886" s="4">
        <f t="shared" ref="W9886:Y9886" si="9893">IF(OR(J9886 = "ERROR", J9886 = ""), "UNKNOWN", J9886)</f>
        <v>3</v>
      </c>
      <c r="X9886" s="4">
        <f t="shared" si="9893"/>
        <v>3</v>
      </c>
      <c r="Y9886" s="4">
        <f t="shared" si="9893"/>
        <v>9</v>
      </c>
      <c r="Z9886" s="5">
        <f t="shared" si="9"/>
        <v>44962</v>
      </c>
    </row>
    <row r="9887">
      <c r="A9887" s="1" t="s">
        <v>9924</v>
      </c>
      <c r="C9887" s="1">
        <v>3.0</v>
      </c>
      <c r="D9887" s="1">
        <v>4.0</v>
      </c>
      <c r="E9887" s="1">
        <v>12.0</v>
      </c>
      <c r="F9887" s="1" t="s">
        <v>23</v>
      </c>
      <c r="G9887" s="1" t="s">
        <v>29</v>
      </c>
      <c r="J9887" s="3">
        <f t="shared" si="2"/>
        <v>3</v>
      </c>
      <c r="K9887" s="4">
        <f t="shared" si="3"/>
        <v>4</v>
      </c>
      <c r="L9887" s="4">
        <f t="shared" si="4"/>
        <v>12</v>
      </c>
      <c r="S9887" s="1" t="s">
        <v>9924</v>
      </c>
      <c r="T9887" s="4" t="str">
        <f t="shared" si="5"/>
        <v>UNKNOWN</v>
      </c>
      <c r="U9887" s="4" t="str">
        <f t="shared" si="6"/>
        <v>In-store</v>
      </c>
      <c r="V9887" s="4" t="str">
        <f t="shared" si="7"/>
        <v>Credit Card</v>
      </c>
      <c r="W9887" s="4">
        <f t="shared" ref="W9887:Y9887" si="9894">IF(OR(J9887 = "ERROR", J9887 = ""), "UNKNOWN", J9887)</f>
        <v>3</v>
      </c>
      <c r="X9887" s="4">
        <f t="shared" si="9894"/>
        <v>4</v>
      </c>
      <c r="Y9887" s="4">
        <f t="shared" si="9894"/>
        <v>12</v>
      </c>
      <c r="Z9887" s="4" t="str">
        <f t="shared" si="9"/>
        <v>UNKNOWN</v>
      </c>
    </row>
    <row r="9888">
      <c r="A9888" s="1" t="s">
        <v>9925</v>
      </c>
      <c r="B9888" s="1" t="s">
        <v>36</v>
      </c>
      <c r="C9888" s="1">
        <v>3.0</v>
      </c>
      <c r="D9888" s="1">
        <v>5.0</v>
      </c>
      <c r="E9888" s="1">
        <v>15.0</v>
      </c>
      <c r="F9888" s="1" t="s">
        <v>39</v>
      </c>
      <c r="G9888" s="1" t="s">
        <v>29</v>
      </c>
      <c r="H9888" s="2">
        <v>45034.0</v>
      </c>
      <c r="J9888" s="3">
        <f t="shared" si="2"/>
        <v>3</v>
      </c>
      <c r="K9888" s="4">
        <f t="shared" si="3"/>
        <v>5</v>
      </c>
      <c r="L9888" s="4">
        <f t="shared" si="4"/>
        <v>15</v>
      </c>
      <c r="S9888" s="1" t="s">
        <v>9925</v>
      </c>
      <c r="T9888" s="4" t="str">
        <f t="shared" si="5"/>
        <v>Salad</v>
      </c>
      <c r="U9888" s="4" t="str">
        <f t="shared" si="6"/>
        <v>In-store</v>
      </c>
      <c r="V9888" s="4" t="str">
        <f t="shared" si="7"/>
        <v>Digital Wallet</v>
      </c>
      <c r="W9888" s="4">
        <f t="shared" ref="W9888:Y9888" si="9895">IF(OR(J9888 = "ERROR", J9888 = ""), "UNKNOWN", J9888)</f>
        <v>3</v>
      </c>
      <c r="X9888" s="4">
        <f t="shared" si="9895"/>
        <v>5</v>
      </c>
      <c r="Y9888" s="4">
        <f t="shared" si="9895"/>
        <v>15</v>
      </c>
      <c r="Z9888" s="5">
        <f t="shared" si="9"/>
        <v>45034</v>
      </c>
    </row>
    <row r="9889">
      <c r="A9889" s="1" t="s">
        <v>9926</v>
      </c>
      <c r="B9889" s="1" t="s">
        <v>36</v>
      </c>
      <c r="D9889" s="1">
        <v>5.0</v>
      </c>
      <c r="E9889" s="1">
        <v>10.0</v>
      </c>
      <c r="G9889" s="1" t="s">
        <v>29</v>
      </c>
      <c r="H9889" s="2">
        <v>45078.0</v>
      </c>
      <c r="J9889" s="3">
        <f t="shared" si="2"/>
        <v>2</v>
      </c>
      <c r="K9889" s="4">
        <f t="shared" si="3"/>
        <v>5</v>
      </c>
      <c r="L9889" s="4">
        <f t="shared" si="4"/>
        <v>10</v>
      </c>
      <c r="S9889" s="1" t="s">
        <v>9926</v>
      </c>
      <c r="T9889" s="4" t="str">
        <f t="shared" si="5"/>
        <v>Salad</v>
      </c>
      <c r="U9889" s="4" t="str">
        <f t="shared" si="6"/>
        <v>In-store</v>
      </c>
      <c r="V9889" s="4" t="str">
        <f t="shared" si="7"/>
        <v>UNKNOWN</v>
      </c>
      <c r="W9889" s="4">
        <f t="shared" ref="W9889:Y9889" si="9896">IF(OR(J9889 = "ERROR", J9889 = ""), "UNKNOWN", J9889)</f>
        <v>2</v>
      </c>
      <c r="X9889" s="4">
        <f t="shared" si="9896"/>
        <v>5</v>
      </c>
      <c r="Y9889" s="4">
        <f t="shared" si="9896"/>
        <v>10</v>
      </c>
      <c r="Z9889" s="5">
        <f t="shared" si="9"/>
        <v>45078</v>
      </c>
    </row>
    <row r="9890">
      <c r="A9890" s="1" t="s">
        <v>9927</v>
      </c>
      <c r="B9890" s="1" t="s">
        <v>44</v>
      </c>
      <c r="C9890" s="1">
        <v>4.0</v>
      </c>
      <c r="D9890" s="1">
        <v>4.0</v>
      </c>
      <c r="E9890" s="1">
        <v>16.0</v>
      </c>
      <c r="F9890" s="1" t="s">
        <v>39</v>
      </c>
      <c r="H9890" s="2">
        <v>45083.0</v>
      </c>
      <c r="J9890" s="3">
        <f t="shared" si="2"/>
        <v>4</v>
      </c>
      <c r="K9890" s="4">
        <f t="shared" si="3"/>
        <v>4</v>
      </c>
      <c r="L9890" s="4">
        <f t="shared" si="4"/>
        <v>16</v>
      </c>
      <c r="S9890" s="1" t="s">
        <v>9927</v>
      </c>
      <c r="T9890" s="4" t="str">
        <f t="shared" si="5"/>
        <v>Sandwich</v>
      </c>
      <c r="U9890" s="4" t="str">
        <f t="shared" si="6"/>
        <v>UNKNOWN</v>
      </c>
      <c r="V9890" s="4" t="str">
        <f t="shared" si="7"/>
        <v>Digital Wallet</v>
      </c>
      <c r="W9890" s="4">
        <f t="shared" ref="W9890:Y9890" si="9897">IF(OR(J9890 = "ERROR", J9890 = ""), "UNKNOWN", J9890)</f>
        <v>4</v>
      </c>
      <c r="X9890" s="4">
        <f t="shared" si="9897"/>
        <v>4</v>
      </c>
      <c r="Y9890" s="4">
        <f t="shared" si="9897"/>
        <v>16</v>
      </c>
      <c r="Z9890" s="5">
        <f t="shared" si="9"/>
        <v>45083</v>
      </c>
    </row>
    <row r="9891">
      <c r="A9891" s="1" t="s">
        <v>9928</v>
      </c>
      <c r="B9891" s="1" t="s">
        <v>36</v>
      </c>
      <c r="C9891" s="1">
        <v>1.0</v>
      </c>
      <c r="D9891" s="1">
        <v>5.0</v>
      </c>
      <c r="E9891" s="1">
        <v>5.0</v>
      </c>
      <c r="F9891" s="1" t="s">
        <v>28</v>
      </c>
      <c r="G9891" s="1" t="s">
        <v>25</v>
      </c>
      <c r="H9891" s="2">
        <v>45112.0</v>
      </c>
      <c r="J9891" s="3">
        <f t="shared" si="2"/>
        <v>1</v>
      </c>
      <c r="K9891" s="4">
        <f t="shared" si="3"/>
        <v>5</v>
      </c>
      <c r="L9891" s="4">
        <f t="shared" si="4"/>
        <v>5</v>
      </c>
      <c r="S9891" s="1" t="s">
        <v>9928</v>
      </c>
      <c r="T9891" s="4" t="str">
        <f t="shared" si="5"/>
        <v>Salad</v>
      </c>
      <c r="U9891" s="4" t="str">
        <f t="shared" si="6"/>
        <v>UNKNOWN</v>
      </c>
      <c r="V9891" s="4" t="str">
        <f t="shared" si="7"/>
        <v>Cash</v>
      </c>
      <c r="W9891" s="4">
        <f t="shared" ref="W9891:Y9891" si="9898">IF(OR(J9891 = "ERROR", J9891 = ""), "UNKNOWN", J9891)</f>
        <v>1</v>
      </c>
      <c r="X9891" s="4">
        <f t="shared" si="9898"/>
        <v>5</v>
      </c>
      <c r="Y9891" s="4">
        <f t="shared" si="9898"/>
        <v>5</v>
      </c>
      <c r="Z9891" s="5">
        <f t="shared" si="9"/>
        <v>45112</v>
      </c>
    </row>
    <row r="9892">
      <c r="A9892" s="1" t="s">
        <v>9929</v>
      </c>
      <c r="B9892" s="1" t="s">
        <v>41</v>
      </c>
      <c r="C9892" s="1">
        <v>2.0</v>
      </c>
      <c r="D9892" s="1">
        <v>4.0</v>
      </c>
      <c r="F9892" s="1" t="s">
        <v>39</v>
      </c>
      <c r="G9892" s="1" t="s">
        <v>24</v>
      </c>
      <c r="H9892" s="2">
        <v>45051.0</v>
      </c>
      <c r="J9892" s="3">
        <f t="shared" si="2"/>
        <v>2</v>
      </c>
      <c r="K9892" s="4">
        <f t="shared" si="3"/>
        <v>4</v>
      </c>
      <c r="L9892" s="4">
        <f t="shared" si="4"/>
        <v>8</v>
      </c>
      <c r="S9892" s="1" t="s">
        <v>9929</v>
      </c>
      <c r="T9892" s="4" t="str">
        <f t="shared" si="5"/>
        <v>Smoothie</v>
      </c>
      <c r="U9892" s="4" t="str">
        <f t="shared" si="6"/>
        <v>Takeaway</v>
      </c>
      <c r="V9892" s="4" t="str">
        <f t="shared" si="7"/>
        <v>Digital Wallet</v>
      </c>
      <c r="W9892" s="4">
        <f t="shared" ref="W9892:Y9892" si="9899">IF(OR(J9892 = "ERROR", J9892 = ""), "UNKNOWN", J9892)</f>
        <v>2</v>
      </c>
      <c r="X9892" s="4">
        <f t="shared" si="9899"/>
        <v>4</v>
      </c>
      <c r="Y9892" s="4">
        <f t="shared" si="9899"/>
        <v>8</v>
      </c>
      <c r="Z9892" s="5">
        <f t="shared" si="9"/>
        <v>45051</v>
      </c>
    </row>
    <row r="9893">
      <c r="A9893" s="1" t="s">
        <v>9930</v>
      </c>
      <c r="B9893" s="1" t="s">
        <v>22</v>
      </c>
      <c r="C9893" s="1">
        <v>5.0</v>
      </c>
      <c r="D9893" s="1">
        <v>2.0</v>
      </c>
      <c r="E9893" s="1">
        <v>10.0</v>
      </c>
      <c r="G9893" s="1" t="s">
        <v>29</v>
      </c>
      <c r="H9893" s="2">
        <v>45055.0</v>
      </c>
      <c r="J9893" s="3">
        <f t="shared" si="2"/>
        <v>5</v>
      </c>
      <c r="K9893" s="4">
        <f t="shared" si="3"/>
        <v>2</v>
      </c>
      <c r="L9893" s="4">
        <f t="shared" si="4"/>
        <v>10</v>
      </c>
      <c r="S9893" s="1" t="s">
        <v>9930</v>
      </c>
      <c r="T9893" s="4" t="str">
        <f t="shared" si="5"/>
        <v>Coffee</v>
      </c>
      <c r="U9893" s="4" t="str">
        <f t="shared" si="6"/>
        <v>In-store</v>
      </c>
      <c r="V9893" s="4" t="str">
        <f t="shared" si="7"/>
        <v>UNKNOWN</v>
      </c>
      <c r="W9893" s="4">
        <f t="shared" ref="W9893:Y9893" si="9900">IF(OR(J9893 = "ERROR", J9893 = ""), "UNKNOWN", J9893)</f>
        <v>5</v>
      </c>
      <c r="X9893" s="4">
        <f t="shared" si="9900"/>
        <v>2</v>
      </c>
      <c r="Y9893" s="4">
        <f t="shared" si="9900"/>
        <v>10</v>
      </c>
      <c r="Z9893" s="5">
        <f t="shared" si="9"/>
        <v>45055</v>
      </c>
    </row>
    <row r="9894">
      <c r="A9894" s="1" t="s">
        <v>9931</v>
      </c>
      <c r="B9894" s="1" t="s">
        <v>55</v>
      </c>
      <c r="C9894" s="1">
        <v>1.0</v>
      </c>
      <c r="D9894" s="1">
        <v>3.0</v>
      </c>
      <c r="E9894" s="1">
        <v>3.0</v>
      </c>
      <c r="G9894" s="1" t="s">
        <v>24</v>
      </c>
      <c r="H9894" s="2">
        <v>44953.0</v>
      </c>
      <c r="J9894" s="3">
        <f t="shared" si="2"/>
        <v>1</v>
      </c>
      <c r="K9894" s="4">
        <f t="shared" si="3"/>
        <v>3</v>
      </c>
      <c r="L9894" s="4">
        <f t="shared" si="4"/>
        <v>3</v>
      </c>
      <c r="S9894" s="1" t="s">
        <v>9931</v>
      </c>
      <c r="T9894" s="4" t="str">
        <f t="shared" si="5"/>
        <v>Juice</v>
      </c>
      <c r="U9894" s="4" t="str">
        <f t="shared" si="6"/>
        <v>Takeaway</v>
      </c>
      <c r="V9894" s="4" t="str">
        <f t="shared" si="7"/>
        <v>UNKNOWN</v>
      </c>
      <c r="W9894" s="4">
        <f t="shared" ref="W9894:Y9894" si="9901">IF(OR(J9894 = "ERROR", J9894 = ""), "UNKNOWN", J9894)</f>
        <v>1</v>
      </c>
      <c r="X9894" s="4">
        <f t="shared" si="9901"/>
        <v>3</v>
      </c>
      <c r="Y9894" s="4">
        <f t="shared" si="9901"/>
        <v>3</v>
      </c>
      <c r="Z9894" s="5">
        <f t="shared" si="9"/>
        <v>44953</v>
      </c>
    </row>
    <row r="9895">
      <c r="A9895" s="1" t="s">
        <v>9932</v>
      </c>
      <c r="B9895" s="1" t="s">
        <v>55</v>
      </c>
      <c r="C9895" s="1">
        <v>2.0</v>
      </c>
      <c r="E9895" s="1" t="s">
        <v>25</v>
      </c>
      <c r="F9895" s="1" t="s">
        <v>39</v>
      </c>
      <c r="G9895" s="1" t="s">
        <v>24</v>
      </c>
      <c r="H9895" s="2">
        <v>44959.0</v>
      </c>
      <c r="J9895" s="3">
        <f t="shared" si="2"/>
        <v>2</v>
      </c>
      <c r="K9895" s="4" t="str">
        <f t="shared" si="3"/>
        <v/>
      </c>
      <c r="L9895" s="4" t="str">
        <f t="shared" si="4"/>
        <v>ERROR</v>
      </c>
      <c r="S9895" s="1" t="s">
        <v>9932</v>
      </c>
      <c r="T9895" s="4" t="str">
        <f t="shared" si="5"/>
        <v>Juice</v>
      </c>
      <c r="U9895" s="4" t="str">
        <f t="shared" si="6"/>
        <v>Takeaway</v>
      </c>
      <c r="V9895" s="4" t="str">
        <f t="shared" si="7"/>
        <v>Digital Wallet</v>
      </c>
      <c r="W9895" s="4">
        <f t="shared" ref="W9895:Y9895" si="9902">IF(OR(J9895 = "ERROR", J9895 = ""), "UNKNOWN", J9895)</f>
        <v>2</v>
      </c>
      <c r="X9895" s="4" t="str">
        <f t="shared" si="9902"/>
        <v>UNKNOWN</v>
      </c>
      <c r="Y9895" s="4" t="str">
        <f t="shared" si="9902"/>
        <v>UNKNOWN</v>
      </c>
      <c r="Z9895" s="5">
        <f t="shared" si="9"/>
        <v>44959</v>
      </c>
    </row>
    <row r="9896">
      <c r="A9896" s="1" t="s">
        <v>9933</v>
      </c>
      <c r="B9896" s="1" t="s">
        <v>32</v>
      </c>
      <c r="C9896" s="1">
        <v>1.0</v>
      </c>
      <c r="D9896" s="1">
        <v>1.0</v>
      </c>
      <c r="E9896" s="1">
        <v>1.0</v>
      </c>
      <c r="F9896" s="1" t="s">
        <v>28</v>
      </c>
      <c r="G9896" s="1" t="s">
        <v>24</v>
      </c>
      <c r="H9896" s="6">
        <v>45253.0</v>
      </c>
      <c r="J9896" s="3">
        <f t="shared" si="2"/>
        <v>1</v>
      </c>
      <c r="K9896" s="4">
        <f t="shared" si="3"/>
        <v>1</v>
      </c>
      <c r="L9896" s="4">
        <f t="shared" si="4"/>
        <v>1</v>
      </c>
      <c r="S9896" s="1" t="s">
        <v>9933</v>
      </c>
      <c r="T9896" s="4" t="str">
        <f t="shared" si="5"/>
        <v>Cookie</v>
      </c>
      <c r="U9896" s="4" t="str">
        <f t="shared" si="6"/>
        <v>Takeaway</v>
      </c>
      <c r="V9896" s="4" t="str">
        <f t="shared" si="7"/>
        <v>Cash</v>
      </c>
      <c r="W9896" s="4">
        <f t="shared" ref="W9896:Y9896" si="9903">IF(OR(J9896 = "ERROR", J9896 = ""), "UNKNOWN", J9896)</f>
        <v>1</v>
      </c>
      <c r="X9896" s="4">
        <f t="shared" si="9903"/>
        <v>1</v>
      </c>
      <c r="Y9896" s="4">
        <f t="shared" si="9903"/>
        <v>1</v>
      </c>
      <c r="Z9896" s="7">
        <f t="shared" si="9"/>
        <v>45253</v>
      </c>
    </row>
    <row r="9897">
      <c r="A9897" s="1" t="s">
        <v>9934</v>
      </c>
      <c r="B9897" s="1" t="s">
        <v>41</v>
      </c>
      <c r="C9897" s="1">
        <v>5.0</v>
      </c>
      <c r="D9897" s="1">
        <v>4.0</v>
      </c>
      <c r="E9897" s="1">
        <v>20.0</v>
      </c>
      <c r="F9897" s="1" t="s">
        <v>25</v>
      </c>
      <c r="H9897" s="2">
        <v>45164.0</v>
      </c>
      <c r="J9897" s="3">
        <f t="shared" si="2"/>
        <v>5</v>
      </c>
      <c r="K9897" s="4">
        <f t="shared" si="3"/>
        <v>4</v>
      </c>
      <c r="L9897" s="4">
        <f t="shared" si="4"/>
        <v>20</v>
      </c>
      <c r="S9897" s="1" t="s">
        <v>9934</v>
      </c>
      <c r="T9897" s="4" t="str">
        <f t="shared" si="5"/>
        <v>Smoothie</v>
      </c>
      <c r="U9897" s="4" t="str">
        <f t="shared" si="6"/>
        <v>UNKNOWN</v>
      </c>
      <c r="V9897" s="4" t="str">
        <f t="shared" si="7"/>
        <v>UNKNOWN</v>
      </c>
      <c r="W9897" s="4">
        <f t="shared" ref="W9897:Y9897" si="9904">IF(OR(J9897 = "ERROR", J9897 = ""), "UNKNOWN", J9897)</f>
        <v>5</v>
      </c>
      <c r="X9897" s="4">
        <f t="shared" si="9904"/>
        <v>4</v>
      </c>
      <c r="Y9897" s="4">
        <f t="shared" si="9904"/>
        <v>20</v>
      </c>
      <c r="Z9897" s="5">
        <f t="shared" si="9"/>
        <v>45164</v>
      </c>
    </row>
    <row r="9898">
      <c r="A9898" s="1" t="s">
        <v>9935</v>
      </c>
      <c r="B9898" s="1" t="s">
        <v>22</v>
      </c>
      <c r="D9898" s="1">
        <v>2.0</v>
      </c>
      <c r="E9898" s="1">
        <v>10.0</v>
      </c>
      <c r="F9898" s="1" t="s">
        <v>28</v>
      </c>
      <c r="G9898" s="1" t="s">
        <v>29</v>
      </c>
      <c r="H9898" s="2">
        <v>44997.0</v>
      </c>
      <c r="J9898" s="3">
        <f t="shared" si="2"/>
        <v>5</v>
      </c>
      <c r="K9898" s="4">
        <f t="shared" si="3"/>
        <v>2</v>
      </c>
      <c r="L9898" s="4">
        <f t="shared" si="4"/>
        <v>10</v>
      </c>
      <c r="S9898" s="1" t="s">
        <v>9935</v>
      </c>
      <c r="T9898" s="4" t="str">
        <f t="shared" si="5"/>
        <v>Coffee</v>
      </c>
      <c r="U9898" s="4" t="str">
        <f t="shared" si="6"/>
        <v>In-store</v>
      </c>
      <c r="V9898" s="4" t="str">
        <f t="shared" si="7"/>
        <v>Cash</v>
      </c>
      <c r="W9898" s="4">
        <f t="shared" ref="W9898:Y9898" si="9905">IF(OR(J9898 = "ERROR", J9898 = ""), "UNKNOWN", J9898)</f>
        <v>5</v>
      </c>
      <c r="X9898" s="4">
        <f t="shared" si="9905"/>
        <v>2</v>
      </c>
      <c r="Y9898" s="4">
        <f t="shared" si="9905"/>
        <v>10</v>
      </c>
      <c r="Z9898" s="5">
        <f t="shared" si="9"/>
        <v>44997</v>
      </c>
    </row>
    <row r="9899">
      <c r="A9899" s="1" t="s">
        <v>9936</v>
      </c>
      <c r="B9899" s="1" t="s">
        <v>55</v>
      </c>
      <c r="C9899" s="1">
        <v>5.0</v>
      </c>
      <c r="D9899" s="1">
        <v>3.0</v>
      </c>
      <c r="E9899" s="1">
        <v>15.0</v>
      </c>
      <c r="F9899" s="1" t="s">
        <v>39</v>
      </c>
      <c r="H9899" s="2">
        <v>45190.0</v>
      </c>
      <c r="J9899" s="3">
        <f t="shared" si="2"/>
        <v>5</v>
      </c>
      <c r="K9899" s="4">
        <f t="shared" si="3"/>
        <v>3</v>
      </c>
      <c r="L9899" s="4">
        <f t="shared" si="4"/>
        <v>15</v>
      </c>
      <c r="S9899" s="1" t="s">
        <v>9936</v>
      </c>
      <c r="T9899" s="4" t="str">
        <f t="shared" si="5"/>
        <v>Juice</v>
      </c>
      <c r="U9899" s="4" t="str">
        <f t="shared" si="6"/>
        <v>UNKNOWN</v>
      </c>
      <c r="V9899" s="4" t="str">
        <f t="shared" si="7"/>
        <v>Digital Wallet</v>
      </c>
      <c r="W9899" s="4">
        <f t="shared" ref="W9899:Y9899" si="9906">IF(OR(J9899 = "ERROR", J9899 = ""), "UNKNOWN", J9899)</f>
        <v>5</v>
      </c>
      <c r="X9899" s="4">
        <f t="shared" si="9906"/>
        <v>3</v>
      </c>
      <c r="Y9899" s="4">
        <f t="shared" si="9906"/>
        <v>15</v>
      </c>
      <c r="Z9899" s="5">
        <f t="shared" si="9"/>
        <v>45190</v>
      </c>
    </row>
    <row r="9900">
      <c r="A9900" s="1" t="s">
        <v>9937</v>
      </c>
      <c r="B9900" s="1" t="s">
        <v>55</v>
      </c>
      <c r="C9900" s="1">
        <v>3.0</v>
      </c>
      <c r="D9900" s="1">
        <v>3.0</v>
      </c>
      <c r="E9900" s="1">
        <v>9.0</v>
      </c>
      <c r="F9900" s="1" t="s">
        <v>28</v>
      </c>
      <c r="G9900" s="1" t="s">
        <v>24</v>
      </c>
      <c r="H9900" s="2">
        <v>45196.0</v>
      </c>
      <c r="J9900" s="3">
        <f t="shared" si="2"/>
        <v>3</v>
      </c>
      <c r="K9900" s="4">
        <f t="shared" si="3"/>
        <v>3</v>
      </c>
      <c r="L9900" s="4">
        <f t="shared" si="4"/>
        <v>9</v>
      </c>
      <c r="S9900" s="1" t="s">
        <v>9937</v>
      </c>
      <c r="T9900" s="4" t="str">
        <f t="shared" si="5"/>
        <v>Juice</v>
      </c>
      <c r="U9900" s="4" t="str">
        <f t="shared" si="6"/>
        <v>Takeaway</v>
      </c>
      <c r="V9900" s="4" t="str">
        <f t="shared" si="7"/>
        <v>Cash</v>
      </c>
      <c r="W9900" s="4">
        <f t="shared" ref="W9900:Y9900" si="9907">IF(OR(J9900 = "ERROR", J9900 = ""), "UNKNOWN", J9900)</f>
        <v>3</v>
      </c>
      <c r="X9900" s="4">
        <f t="shared" si="9907"/>
        <v>3</v>
      </c>
      <c r="Y9900" s="4">
        <f t="shared" si="9907"/>
        <v>9</v>
      </c>
      <c r="Z9900" s="5">
        <f t="shared" si="9"/>
        <v>45196</v>
      </c>
    </row>
    <row r="9901">
      <c r="A9901" s="1" t="s">
        <v>9938</v>
      </c>
      <c r="B9901" s="1" t="s">
        <v>55</v>
      </c>
      <c r="C9901" s="1">
        <v>1.0</v>
      </c>
      <c r="D9901" s="1">
        <v>3.0</v>
      </c>
      <c r="E9901" s="1">
        <v>3.0</v>
      </c>
      <c r="F9901" s="1" t="s">
        <v>28</v>
      </c>
      <c r="G9901" s="1" t="s">
        <v>24</v>
      </c>
      <c r="H9901" s="6">
        <v>45223.0</v>
      </c>
      <c r="J9901" s="3">
        <f t="shared" si="2"/>
        <v>1</v>
      </c>
      <c r="K9901" s="4">
        <f t="shared" si="3"/>
        <v>3</v>
      </c>
      <c r="L9901" s="4">
        <f t="shared" si="4"/>
        <v>3</v>
      </c>
      <c r="S9901" s="1" t="s">
        <v>9938</v>
      </c>
      <c r="T9901" s="4" t="str">
        <f t="shared" si="5"/>
        <v>Juice</v>
      </c>
      <c r="U9901" s="4" t="str">
        <f t="shared" si="6"/>
        <v>Takeaway</v>
      </c>
      <c r="V9901" s="4" t="str">
        <f t="shared" si="7"/>
        <v>Cash</v>
      </c>
      <c r="W9901" s="4">
        <f t="shared" ref="W9901:Y9901" si="9908">IF(OR(J9901 = "ERROR", J9901 = ""), "UNKNOWN", J9901)</f>
        <v>1</v>
      </c>
      <c r="X9901" s="4">
        <f t="shared" si="9908"/>
        <v>3</v>
      </c>
      <c r="Y9901" s="4">
        <f t="shared" si="9908"/>
        <v>3</v>
      </c>
      <c r="Z9901" s="7">
        <f t="shared" si="9"/>
        <v>45223</v>
      </c>
    </row>
    <row r="9902">
      <c r="A9902" s="1" t="s">
        <v>9939</v>
      </c>
      <c r="B9902" s="1" t="s">
        <v>55</v>
      </c>
      <c r="C9902" s="1">
        <v>5.0</v>
      </c>
      <c r="D9902" s="1">
        <v>3.0</v>
      </c>
      <c r="E9902" s="1">
        <v>15.0</v>
      </c>
      <c r="F9902" s="1" t="s">
        <v>23</v>
      </c>
      <c r="H9902" s="2">
        <v>44992.0</v>
      </c>
      <c r="J9902" s="3">
        <f t="shared" si="2"/>
        <v>5</v>
      </c>
      <c r="K9902" s="4">
        <f t="shared" si="3"/>
        <v>3</v>
      </c>
      <c r="L9902" s="4">
        <f t="shared" si="4"/>
        <v>15</v>
      </c>
      <c r="S9902" s="1" t="s">
        <v>9939</v>
      </c>
      <c r="T9902" s="4" t="str">
        <f t="shared" si="5"/>
        <v>Juice</v>
      </c>
      <c r="U9902" s="4" t="str">
        <f t="shared" si="6"/>
        <v>UNKNOWN</v>
      </c>
      <c r="V9902" s="4" t="str">
        <f t="shared" si="7"/>
        <v>Credit Card</v>
      </c>
      <c r="W9902" s="4">
        <f t="shared" ref="W9902:Y9902" si="9909">IF(OR(J9902 = "ERROR", J9902 = ""), "UNKNOWN", J9902)</f>
        <v>5</v>
      </c>
      <c r="X9902" s="4">
        <f t="shared" si="9909"/>
        <v>3</v>
      </c>
      <c r="Y9902" s="4">
        <f t="shared" si="9909"/>
        <v>15</v>
      </c>
      <c r="Z9902" s="5">
        <f t="shared" si="9"/>
        <v>44992</v>
      </c>
    </row>
    <row r="9903">
      <c r="A9903" s="1" t="s">
        <v>9940</v>
      </c>
      <c r="B9903" s="1" t="s">
        <v>32</v>
      </c>
      <c r="C9903" s="1">
        <v>1.0</v>
      </c>
      <c r="D9903" s="1">
        <v>1.0</v>
      </c>
      <c r="E9903" s="1">
        <v>1.0</v>
      </c>
      <c r="F9903" s="1" t="s">
        <v>39</v>
      </c>
      <c r="G9903" s="1" t="s">
        <v>29</v>
      </c>
      <c r="H9903" s="2">
        <v>45122.0</v>
      </c>
      <c r="J9903" s="3">
        <f t="shared" si="2"/>
        <v>1</v>
      </c>
      <c r="K9903" s="4">
        <f t="shared" si="3"/>
        <v>1</v>
      </c>
      <c r="L9903" s="4">
        <f t="shared" si="4"/>
        <v>1</v>
      </c>
      <c r="S9903" s="1" t="s">
        <v>9940</v>
      </c>
      <c r="T9903" s="4" t="str">
        <f t="shared" si="5"/>
        <v>Cookie</v>
      </c>
      <c r="U9903" s="4" t="str">
        <f t="shared" si="6"/>
        <v>In-store</v>
      </c>
      <c r="V9903" s="4" t="str">
        <f t="shared" si="7"/>
        <v>Digital Wallet</v>
      </c>
      <c r="W9903" s="4">
        <f t="shared" ref="W9903:Y9903" si="9910">IF(OR(J9903 = "ERROR", J9903 = ""), "UNKNOWN", J9903)</f>
        <v>1</v>
      </c>
      <c r="X9903" s="4">
        <f t="shared" si="9910"/>
        <v>1</v>
      </c>
      <c r="Y9903" s="4">
        <f t="shared" si="9910"/>
        <v>1</v>
      </c>
      <c r="Z9903" s="5">
        <f t="shared" si="9"/>
        <v>45122</v>
      </c>
    </row>
    <row r="9904">
      <c r="A9904" s="1" t="s">
        <v>9941</v>
      </c>
      <c r="B9904" s="1" t="s">
        <v>81</v>
      </c>
      <c r="C9904" s="1">
        <v>5.0</v>
      </c>
      <c r="D9904" s="1">
        <v>1.5</v>
      </c>
      <c r="E9904" s="1">
        <v>7.5</v>
      </c>
      <c r="F9904" s="1" t="s">
        <v>23</v>
      </c>
      <c r="G9904" s="1" t="s">
        <v>24</v>
      </c>
      <c r="H9904" s="2">
        <v>45125.0</v>
      </c>
      <c r="J9904" s="3">
        <f t="shared" si="2"/>
        <v>5</v>
      </c>
      <c r="K9904" s="4">
        <f t="shared" si="3"/>
        <v>1.5</v>
      </c>
      <c r="L9904" s="4">
        <f t="shared" si="4"/>
        <v>7.5</v>
      </c>
      <c r="S9904" s="1" t="s">
        <v>9941</v>
      </c>
      <c r="T9904" s="4" t="str">
        <f t="shared" si="5"/>
        <v>Tea</v>
      </c>
      <c r="U9904" s="4" t="str">
        <f t="shared" si="6"/>
        <v>Takeaway</v>
      </c>
      <c r="V9904" s="4" t="str">
        <f t="shared" si="7"/>
        <v>Credit Card</v>
      </c>
      <c r="W9904" s="4">
        <f t="shared" ref="W9904:Y9904" si="9911">IF(OR(J9904 = "ERROR", J9904 = ""), "UNKNOWN", J9904)</f>
        <v>5</v>
      </c>
      <c r="X9904" s="4">
        <f t="shared" si="9911"/>
        <v>1.5</v>
      </c>
      <c r="Y9904" s="4">
        <f t="shared" si="9911"/>
        <v>7.5</v>
      </c>
      <c r="Z9904" s="5">
        <f t="shared" si="9"/>
        <v>45125</v>
      </c>
    </row>
    <row r="9905">
      <c r="A9905" s="1" t="s">
        <v>9942</v>
      </c>
      <c r="B9905" s="1" t="s">
        <v>27</v>
      </c>
      <c r="C9905" s="1">
        <v>2.0</v>
      </c>
      <c r="D9905" s="1">
        <v>3.0</v>
      </c>
      <c r="E9905" s="1">
        <v>6.0</v>
      </c>
      <c r="F9905" s="1" t="s">
        <v>39</v>
      </c>
      <c r="G9905" s="1" t="s">
        <v>29</v>
      </c>
      <c r="H9905" s="2">
        <v>44952.0</v>
      </c>
      <c r="J9905" s="3">
        <f t="shared" si="2"/>
        <v>2</v>
      </c>
      <c r="K9905" s="4">
        <f t="shared" si="3"/>
        <v>3</v>
      </c>
      <c r="L9905" s="4">
        <f t="shared" si="4"/>
        <v>6</v>
      </c>
      <c r="S9905" s="1" t="s">
        <v>9942</v>
      </c>
      <c r="T9905" s="4" t="str">
        <f t="shared" si="5"/>
        <v>Cake</v>
      </c>
      <c r="U9905" s="4" t="str">
        <f t="shared" si="6"/>
        <v>In-store</v>
      </c>
      <c r="V9905" s="4" t="str">
        <f t="shared" si="7"/>
        <v>Digital Wallet</v>
      </c>
      <c r="W9905" s="4">
        <f t="shared" ref="W9905:Y9905" si="9912">IF(OR(J9905 = "ERROR", J9905 = ""), "UNKNOWN", J9905)</f>
        <v>2</v>
      </c>
      <c r="X9905" s="4">
        <f t="shared" si="9912"/>
        <v>3</v>
      </c>
      <c r="Y9905" s="4">
        <f t="shared" si="9912"/>
        <v>6</v>
      </c>
      <c r="Z9905" s="5">
        <f t="shared" si="9"/>
        <v>44952</v>
      </c>
    </row>
    <row r="9906">
      <c r="A9906" s="1" t="s">
        <v>9943</v>
      </c>
      <c r="B9906" s="1" t="s">
        <v>81</v>
      </c>
      <c r="C9906" s="1">
        <v>4.0</v>
      </c>
      <c r="D9906" s="1">
        <v>1.5</v>
      </c>
      <c r="E9906" s="1">
        <v>6.0</v>
      </c>
      <c r="F9906" s="1" t="s">
        <v>39</v>
      </c>
      <c r="G9906" s="1" t="s">
        <v>29</v>
      </c>
      <c r="H9906" s="2">
        <v>45109.0</v>
      </c>
      <c r="J9906" s="3">
        <f t="shared" si="2"/>
        <v>4</v>
      </c>
      <c r="K9906" s="4">
        <f t="shared" si="3"/>
        <v>1.5</v>
      </c>
      <c r="L9906" s="4">
        <f t="shared" si="4"/>
        <v>6</v>
      </c>
      <c r="S9906" s="1" t="s">
        <v>9943</v>
      </c>
      <c r="T9906" s="4" t="str">
        <f t="shared" si="5"/>
        <v>Tea</v>
      </c>
      <c r="U9906" s="4" t="str">
        <f t="shared" si="6"/>
        <v>In-store</v>
      </c>
      <c r="V9906" s="4" t="str">
        <f t="shared" si="7"/>
        <v>Digital Wallet</v>
      </c>
      <c r="W9906" s="4">
        <f t="shared" ref="W9906:Y9906" si="9913">IF(OR(J9906 = "ERROR", J9906 = ""), "UNKNOWN", J9906)</f>
        <v>4</v>
      </c>
      <c r="X9906" s="4">
        <f t="shared" si="9913"/>
        <v>1.5</v>
      </c>
      <c r="Y9906" s="4">
        <f t="shared" si="9913"/>
        <v>6</v>
      </c>
      <c r="Z9906" s="5">
        <f t="shared" si="9"/>
        <v>45109</v>
      </c>
    </row>
    <row r="9907">
      <c r="A9907" s="1" t="s">
        <v>9944</v>
      </c>
      <c r="B9907" s="1" t="s">
        <v>41</v>
      </c>
      <c r="C9907" s="1">
        <v>1.0</v>
      </c>
      <c r="D9907" s="1">
        <v>4.0</v>
      </c>
      <c r="E9907" s="1">
        <v>4.0</v>
      </c>
      <c r="F9907" s="1" t="s">
        <v>23</v>
      </c>
      <c r="G9907" s="1" t="s">
        <v>24</v>
      </c>
      <c r="H9907" s="2">
        <v>44947.0</v>
      </c>
      <c r="J9907" s="3">
        <f t="shared" si="2"/>
        <v>1</v>
      </c>
      <c r="K9907" s="4">
        <f t="shared" si="3"/>
        <v>4</v>
      </c>
      <c r="L9907" s="4">
        <f t="shared" si="4"/>
        <v>4</v>
      </c>
      <c r="S9907" s="1" t="s">
        <v>9944</v>
      </c>
      <c r="T9907" s="4" t="str">
        <f t="shared" si="5"/>
        <v>Smoothie</v>
      </c>
      <c r="U9907" s="4" t="str">
        <f t="shared" si="6"/>
        <v>Takeaway</v>
      </c>
      <c r="V9907" s="4" t="str">
        <f t="shared" si="7"/>
        <v>Credit Card</v>
      </c>
      <c r="W9907" s="4">
        <f t="shared" ref="W9907:Y9907" si="9914">IF(OR(J9907 = "ERROR", J9907 = ""), "UNKNOWN", J9907)</f>
        <v>1</v>
      </c>
      <c r="X9907" s="4">
        <f t="shared" si="9914"/>
        <v>4</v>
      </c>
      <c r="Y9907" s="4">
        <f t="shared" si="9914"/>
        <v>4</v>
      </c>
      <c r="Z9907" s="5">
        <f t="shared" si="9"/>
        <v>44947</v>
      </c>
    </row>
    <row r="9908">
      <c r="A9908" s="1" t="s">
        <v>9945</v>
      </c>
      <c r="B9908" s="1" t="s">
        <v>27</v>
      </c>
      <c r="C9908" s="1">
        <v>1.0</v>
      </c>
      <c r="D9908" s="1">
        <v>3.0</v>
      </c>
      <c r="E9908" s="1">
        <v>3.0</v>
      </c>
      <c r="F9908" s="1" t="s">
        <v>28</v>
      </c>
      <c r="H9908" s="2">
        <v>45195.0</v>
      </c>
      <c r="J9908" s="3">
        <f t="shared" si="2"/>
        <v>1</v>
      </c>
      <c r="K9908" s="4">
        <f t="shared" si="3"/>
        <v>3</v>
      </c>
      <c r="L9908" s="4">
        <f t="shared" si="4"/>
        <v>3</v>
      </c>
      <c r="S9908" s="1" t="s">
        <v>9945</v>
      </c>
      <c r="T9908" s="4" t="str">
        <f t="shared" si="5"/>
        <v>Cake</v>
      </c>
      <c r="U9908" s="4" t="str">
        <f t="shared" si="6"/>
        <v>UNKNOWN</v>
      </c>
      <c r="V9908" s="4" t="str">
        <f t="shared" si="7"/>
        <v>Cash</v>
      </c>
      <c r="W9908" s="4">
        <f t="shared" ref="W9908:Y9908" si="9915">IF(OR(J9908 = "ERROR", J9908 = ""), "UNKNOWN", J9908)</f>
        <v>1</v>
      </c>
      <c r="X9908" s="4">
        <f t="shared" si="9915"/>
        <v>3</v>
      </c>
      <c r="Y9908" s="4">
        <f t="shared" si="9915"/>
        <v>3</v>
      </c>
      <c r="Z9908" s="5">
        <f t="shared" si="9"/>
        <v>45195</v>
      </c>
    </row>
    <row r="9909">
      <c r="A9909" s="1" t="s">
        <v>9946</v>
      </c>
      <c r="B9909" s="1" t="s">
        <v>32</v>
      </c>
      <c r="C9909" s="1">
        <v>1.0</v>
      </c>
      <c r="D9909" s="1">
        <v>1.0</v>
      </c>
      <c r="E9909" s="1">
        <v>1.0</v>
      </c>
      <c r="G9909" s="1" t="s">
        <v>24</v>
      </c>
      <c r="H9909" s="1" t="s">
        <v>30</v>
      </c>
      <c r="J9909" s="3">
        <f t="shared" si="2"/>
        <v>1</v>
      </c>
      <c r="K9909" s="4">
        <f t="shared" si="3"/>
        <v>1</v>
      </c>
      <c r="L9909" s="4">
        <f t="shared" si="4"/>
        <v>1</v>
      </c>
      <c r="S9909" s="1" t="s">
        <v>9946</v>
      </c>
      <c r="T9909" s="4" t="str">
        <f t="shared" si="5"/>
        <v>Cookie</v>
      </c>
      <c r="U9909" s="4" t="str">
        <f t="shared" si="6"/>
        <v>Takeaway</v>
      </c>
      <c r="V9909" s="4" t="str">
        <f t="shared" si="7"/>
        <v>UNKNOWN</v>
      </c>
      <c r="W9909" s="4">
        <f t="shared" ref="W9909:Y9909" si="9916">IF(OR(J9909 = "ERROR", J9909 = ""), "UNKNOWN", J9909)</f>
        <v>1</v>
      </c>
      <c r="X9909" s="4">
        <f t="shared" si="9916"/>
        <v>1</v>
      </c>
      <c r="Y9909" s="4">
        <f t="shared" si="9916"/>
        <v>1</v>
      </c>
      <c r="Z9909" s="4" t="str">
        <f t="shared" si="9"/>
        <v>UNKNOWN</v>
      </c>
    </row>
    <row r="9910">
      <c r="A9910" s="1" t="s">
        <v>9947</v>
      </c>
      <c r="B9910" s="1" t="s">
        <v>36</v>
      </c>
      <c r="C9910" s="1">
        <v>5.0</v>
      </c>
      <c r="D9910" s="1">
        <v>5.0</v>
      </c>
      <c r="E9910" s="1">
        <v>25.0</v>
      </c>
      <c r="F9910" s="1" t="s">
        <v>23</v>
      </c>
      <c r="G9910" s="1" t="s">
        <v>30</v>
      </c>
      <c r="H9910" s="2">
        <v>45099.0</v>
      </c>
      <c r="J9910" s="3">
        <f t="shared" si="2"/>
        <v>5</v>
      </c>
      <c r="K9910" s="4">
        <f t="shared" si="3"/>
        <v>5</v>
      </c>
      <c r="L9910" s="4">
        <f t="shared" si="4"/>
        <v>25</v>
      </c>
      <c r="S9910" s="1" t="s">
        <v>9947</v>
      </c>
      <c r="T9910" s="4" t="str">
        <f t="shared" si="5"/>
        <v>Salad</v>
      </c>
      <c r="U9910" s="4" t="str">
        <f t="shared" si="6"/>
        <v>UNKNOWN</v>
      </c>
      <c r="V9910" s="4" t="str">
        <f t="shared" si="7"/>
        <v>Credit Card</v>
      </c>
      <c r="W9910" s="4">
        <f t="shared" ref="W9910:Y9910" si="9917">IF(OR(J9910 = "ERROR", J9910 = ""), "UNKNOWN", J9910)</f>
        <v>5</v>
      </c>
      <c r="X9910" s="4">
        <f t="shared" si="9917"/>
        <v>5</v>
      </c>
      <c r="Y9910" s="4">
        <f t="shared" si="9917"/>
        <v>25</v>
      </c>
      <c r="Z9910" s="5">
        <f t="shared" si="9"/>
        <v>45099</v>
      </c>
    </row>
    <row r="9911">
      <c r="A9911" s="1" t="s">
        <v>9948</v>
      </c>
      <c r="B9911" s="1" t="s">
        <v>44</v>
      </c>
      <c r="C9911" s="1">
        <v>5.0</v>
      </c>
      <c r="D9911" s="1">
        <v>4.0</v>
      </c>
      <c r="E9911" s="1">
        <v>20.0</v>
      </c>
      <c r="F9911" s="1" t="s">
        <v>39</v>
      </c>
      <c r="G9911" s="1" t="s">
        <v>24</v>
      </c>
      <c r="H9911" s="2">
        <v>45046.0</v>
      </c>
      <c r="J9911" s="3">
        <f t="shared" si="2"/>
        <v>5</v>
      </c>
      <c r="K9911" s="4">
        <f t="shared" si="3"/>
        <v>4</v>
      </c>
      <c r="L9911" s="4">
        <f t="shared" si="4"/>
        <v>20</v>
      </c>
      <c r="S9911" s="1" t="s">
        <v>9948</v>
      </c>
      <c r="T9911" s="4" t="str">
        <f t="shared" si="5"/>
        <v>Sandwich</v>
      </c>
      <c r="U9911" s="4" t="str">
        <f t="shared" si="6"/>
        <v>Takeaway</v>
      </c>
      <c r="V9911" s="4" t="str">
        <f t="shared" si="7"/>
        <v>Digital Wallet</v>
      </c>
      <c r="W9911" s="4">
        <f t="shared" ref="W9911:Y9911" si="9918">IF(OR(J9911 = "ERROR", J9911 = ""), "UNKNOWN", J9911)</f>
        <v>5</v>
      </c>
      <c r="X9911" s="4">
        <f t="shared" si="9918"/>
        <v>4</v>
      </c>
      <c r="Y9911" s="4">
        <f t="shared" si="9918"/>
        <v>20</v>
      </c>
      <c r="Z9911" s="5">
        <f t="shared" si="9"/>
        <v>45046</v>
      </c>
    </row>
    <row r="9912">
      <c r="A9912" s="1" t="s">
        <v>9949</v>
      </c>
      <c r="B9912" s="1" t="s">
        <v>25</v>
      </c>
      <c r="C9912" s="1">
        <v>2.0</v>
      </c>
      <c r="D9912" s="1">
        <v>3.0</v>
      </c>
      <c r="E9912" s="1">
        <v>6.0</v>
      </c>
      <c r="F9912" s="1" t="s">
        <v>39</v>
      </c>
      <c r="G9912" s="1" t="s">
        <v>30</v>
      </c>
      <c r="H9912" s="2">
        <v>44938.0</v>
      </c>
      <c r="J9912" s="3">
        <f t="shared" si="2"/>
        <v>2</v>
      </c>
      <c r="K9912" s="4">
        <f t="shared" si="3"/>
        <v>3</v>
      </c>
      <c r="L9912" s="4">
        <f t="shared" si="4"/>
        <v>6</v>
      </c>
      <c r="S9912" s="1" t="s">
        <v>9949</v>
      </c>
      <c r="T9912" s="4" t="str">
        <f t="shared" si="5"/>
        <v>UNKNOWN</v>
      </c>
      <c r="U9912" s="4" t="str">
        <f t="shared" si="6"/>
        <v>UNKNOWN</v>
      </c>
      <c r="V9912" s="4" t="str">
        <f t="shared" si="7"/>
        <v>Digital Wallet</v>
      </c>
      <c r="W9912" s="4">
        <f t="shared" ref="W9912:Y9912" si="9919">IF(OR(J9912 = "ERROR", J9912 = ""), "UNKNOWN", J9912)</f>
        <v>2</v>
      </c>
      <c r="X9912" s="4">
        <f t="shared" si="9919"/>
        <v>3</v>
      </c>
      <c r="Y9912" s="4">
        <f t="shared" si="9919"/>
        <v>6</v>
      </c>
      <c r="Z9912" s="5">
        <f t="shared" si="9"/>
        <v>44938</v>
      </c>
    </row>
    <row r="9913">
      <c r="A9913" s="1" t="s">
        <v>9950</v>
      </c>
      <c r="B9913" s="1" t="s">
        <v>22</v>
      </c>
      <c r="C9913" s="1" t="s">
        <v>25</v>
      </c>
      <c r="D9913" s="1">
        <v>2.0</v>
      </c>
      <c r="E9913" s="1">
        <v>10.0</v>
      </c>
      <c r="G9913" s="1" t="s">
        <v>24</v>
      </c>
      <c r="H9913" s="2">
        <v>45156.0</v>
      </c>
      <c r="J9913" s="3">
        <f t="shared" si="2"/>
        <v>5</v>
      </c>
      <c r="K9913" s="4">
        <f t="shared" si="3"/>
        <v>2</v>
      </c>
      <c r="L9913" s="4">
        <f t="shared" si="4"/>
        <v>10</v>
      </c>
      <c r="S9913" s="1" t="s">
        <v>9950</v>
      </c>
      <c r="T9913" s="4" t="str">
        <f t="shared" si="5"/>
        <v>Coffee</v>
      </c>
      <c r="U9913" s="4" t="str">
        <f t="shared" si="6"/>
        <v>Takeaway</v>
      </c>
      <c r="V9913" s="4" t="str">
        <f t="shared" si="7"/>
        <v>UNKNOWN</v>
      </c>
      <c r="W9913" s="4">
        <f t="shared" ref="W9913:Y9913" si="9920">IF(OR(J9913 = "ERROR", J9913 = ""), "UNKNOWN", J9913)</f>
        <v>5</v>
      </c>
      <c r="X9913" s="4">
        <f t="shared" si="9920"/>
        <v>2</v>
      </c>
      <c r="Y9913" s="4">
        <f t="shared" si="9920"/>
        <v>10</v>
      </c>
      <c r="Z9913" s="5">
        <f t="shared" si="9"/>
        <v>45156</v>
      </c>
    </row>
    <row r="9914">
      <c r="A9914" s="1" t="s">
        <v>9951</v>
      </c>
      <c r="B9914" s="1" t="s">
        <v>41</v>
      </c>
      <c r="C9914" s="1">
        <v>5.0</v>
      </c>
      <c r="D9914" s="1">
        <v>4.0</v>
      </c>
      <c r="E9914" s="1">
        <v>20.0</v>
      </c>
      <c r="G9914" s="1" t="s">
        <v>29</v>
      </c>
      <c r="H9914" s="2">
        <v>45268.0</v>
      </c>
      <c r="J9914" s="3">
        <f t="shared" si="2"/>
        <v>5</v>
      </c>
      <c r="K9914" s="4">
        <f t="shared" si="3"/>
        <v>4</v>
      </c>
      <c r="L9914" s="4">
        <f t="shared" si="4"/>
        <v>20</v>
      </c>
      <c r="S9914" s="1" t="s">
        <v>9951</v>
      </c>
      <c r="T9914" s="4" t="str">
        <f t="shared" si="5"/>
        <v>Smoothie</v>
      </c>
      <c r="U9914" s="4" t="str">
        <f t="shared" si="6"/>
        <v>In-store</v>
      </c>
      <c r="V9914" s="4" t="str">
        <f t="shared" si="7"/>
        <v>UNKNOWN</v>
      </c>
      <c r="W9914" s="4">
        <f t="shared" ref="W9914:Y9914" si="9921">IF(OR(J9914 = "ERROR", J9914 = ""), "UNKNOWN", J9914)</f>
        <v>5</v>
      </c>
      <c r="X9914" s="4">
        <f t="shared" si="9921"/>
        <v>4</v>
      </c>
      <c r="Y9914" s="4">
        <f t="shared" si="9921"/>
        <v>20</v>
      </c>
      <c r="Z9914" s="5">
        <f t="shared" si="9"/>
        <v>45268</v>
      </c>
    </row>
    <row r="9915">
      <c r="A9915" s="1" t="s">
        <v>9952</v>
      </c>
      <c r="B9915" s="1" t="s">
        <v>81</v>
      </c>
      <c r="C9915" s="1">
        <v>1.0</v>
      </c>
      <c r="D9915" s="1">
        <v>1.5</v>
      </c>
      <c r="E9915" s="1">
        <v>1.5</v>
      </c>
      <c r="F9915" s="1" t="s">
        <v>23</v>
      </c>
      <c r="G9915" s="1" t="s">
        <v>30</v>
      </c>
      <c r="H9915" s="6">
        <v>45273.0</v>
      </c>
      <c r="J9915" s="3">
        <f t="shared" si="2"/>
        <v>1</v>
      </c>
      <c r="K9915" s="4">
        <f t="shared" si="3"/>
        <v>1.5</v>
      </c>
      <c r="L9915" s="4">
        <f t="shared" si="4"/>
        <v>1.5</v>
      </c>
      <c r="S9915" s="1" t="s">
        <v>9952</v>
      </c>
      <c r="T9915" s="4" t="str">
        <f t="shared" si="5"/>
        <v>Tea</v>
      </c>
      <c r="U9915" s="4" t="str">
        <f t="shared" si="6"/>
        <v>UNKNOWN</v>
      </c>
      <c r="V9915" s="4" t="str">
        <f t="shared" si="7"/>
        <v>Credit Card</v>
      </c>
      <c r="W9915" s="4">
        <f t="shared" ref="W9915:Y9915" si="9922">IF(OR(J9915 = "ERROR", J9915 = ""), "UNKNOWN", J9915)</f>
        <v>1</v>
      </c>
      <c r="X9915" s="4">
        <f t="shared" si="9922"/>
        <v>1.5</v>
      </c>
      <c r="Y9915" s="4">
        <f t="shared" si="9922"/>
        <v>1.5</v>
      </c>
      <c r="Z9915" s="7">
        <f t="shared" si="9"/>
        <v>45273</v>
      </c>
    </row>
    <row r="9916">
      <c r="A9916" s="1" t="s">
        <v>9953</v>
      </c>
      <c r="B9916" s="1" t="s">
        <v>27</v>
      </c>
      <c r="C9916" s="1">
        <v>3.0</v>
      </c>
      <c r="D9916" s="1">
        <v>3.0</v>
      </c>
      <c r="E9916" s="1">
        <v>9.0</v>
      </c>
      <c r="F9916" s="1" t="s">
        <v>23</v>
      </c>
      <c r="G9916" s="1" t="s">
        <v>24</v>
      </c>
      <c r="H9916" s="6">
        <v>45252.0</v>
      </c>
      <c r="J9916" s="3">
        <f t="shared" si="2"/>
        <v>3</v>
      </c>
      <c r="K9916" s="4">
        <f t="shared" si="3"/>
        <v>3</v>
      </c>
      <c r="L9916" s="4">
        <f t="shared" si="4"/>
        <v>9</v>
      </c>
      <c r="S9916" s="1" t="s">
        <v>9953</v>
      </c>
      <c r="T9916" s="4" t="str">
        <f t="shared" si="5"/>
        <v>Cake</v>
      </c>
      <c r="U9916" s="4" t="str">
        <f t="shared" si="6"/>
        <v>Takeaway</v>
      </c>
      <c r="V9916" s="4" t="str">
        <f t="shared" si="7"/>
        <v>Credit Card</v>
      </c>
      <c r="W9916" s="4">
        <f t="shared" ref="W9916:Y9916" si="9923">IF(OR(J9916 = "ERROR", J9916 = ""), "UNKNOWN", J9916)</f>
        <v>3</v>
      </c>
      <c r="X9916" s="4">
        <f t="shared" si="9923"/>
        <v>3</v>
      </c>
      <c r="Y9916" s="4">
        <f t="shared" si="9923"/>
        <v>9</v>
      </c>
      <c r="Z9916" s="7">
        <f t="shared" si="9"/>
        <v>45252</v>
      </c>
    </row>
    <row r="9917">
      <c r="A9917" s="1" t="s">
        <v>9954</v>
      </c>
      <c r="B9917" s="1" t="s">
        <v>36</v>
      </c>
      <c r="C9917" s="1">
        <v>1.0</v>
      </c>
      <c r="D9917" s="1">
        <v>5.0</v>
      </c>
      <c r="E9917" s="1">
        <v>5.0</v>
      </c>
      <c r="G9917" s="1" t="s">
        <v>29</v>
      </c>
      <c r="H9917" s="2">
        <v>44981.0</v>
      </c>
      <c r="J9917" s="3">
        <f t="shared" si="2"/>
        <v>1</v>
      </c>
      <c r="K9917" s="4">
        <f t="shared" si="3"/>
        <v>5</v>
      </c>
      <c r="L9917" s="4">
        <f t="shared" si="4"/>
        <v>5</v>
      </c>
      <c r="S9917" s="1" t="s">
        <v>9954</v>
      </c>
      <c r="T9917" s="4" t="str">
        <f t="shared" si="5"/>
        <v>Salad</v>
      </c>
      <c r="U9917" s="4" t="str">
        <f t="shared" si="6"/>
        <v>In-store</v>
      </c>
      <c r="V9917" s="4" t="str">
        <f t="shared" si="7"/>
        <v>UNKNOWN</v>
      </c>
      <c r="W9917" s="4">
        <f t="shared" ref="W9917:Y9917" si="9924">IF(OR(J9917 = "ERROR", J9917 = ""), "UNKNOWN", J9917)</f>
        <v>1</v>
      </c>
      <c r="X9917" s="4">
        <f t="shared" si="9924"/>
        <v>5</v>
      </c>
      <c r="Y9917" s="4">
        <f t="shared" si="9924"/>
        <v>5</v>
      </c>
      <c r="Z9917" s="5">
        <f t="shared" si="9"/>
        <v>44981</v>
      </c>
    </row>
    <row r="9918">
      <c r="A9918" s="1" t="s">
        <v>9955</v>
      </c>
      <c r="B9918" s="1" t="s">
        <v>22</v>
      </c>
      <c r="C9918" s="1">
        <v>3.0</v>
      </c>
      <c r="D9918" s="1">
        <v>2.0</v>
      </c>
      <c r="E9918" s="1">
        <v>6.0</v>
      </c>
      <c r="F9918" s="1" t="s">
        <v>39</v>
      </c>
      <c r="G9918" s="1" t="s">
        <v>29</v>
      </c>
      <c r="H9918" s="6">
        <v>45214.0</v>
      </c>
      <c r="J9918" s="3">
        <f t="shared" si="2"/>
        <v>3</v>
      </c>
      <c r="K9918" s="4">
        <f t="shared" si="3"/>
        <v>2</v>
      </c>
      <c r="L9918" s="4">
        <f t="shared" si="4"/>
        <v>6</v>
      </c>
      <c r="S9918" s="1" t="s">
        <v>9955</v>
      </c>
      <c r="T9918" s="4" t="str">
        <f t="shared" si="5"/>
        <v>Coffee</v>
      </c>
      <c r="U9918" s="4" t="str">
        <f t="shared" si="6"/>
        <v>In-store</v>
      </c>
      <c r="V9918" s="4" t="str">
        <f t="shared" si="7"/>
        <v>Digital Wallet</v>
      </c>
      <c r="W9918" s="4">
        <f t="shared" ref="W9918:Y9918" si="9925">IF(OR(J9918 = "ERROR", J9918 = ""), "UNKNOWN", J9918)</f>
        <v>3</v>
      </c>
      <c r="X9918" s="4">
        <f t="shared" si="9925"/>
        <v>2</v>
      </c>
      <c r="Y9918" s="4">
        <f t="shared" si="9925"/>
        <v>6</v>
      </c>
      <c r="Z9918" s="7">
        <f t="shared" si="9"/>
        <v>45214</v>
      </c>
    </row>
    <row r="9919">
      <c r="A9919" s="1" t="s">
        <v>9956</v>
      </c>
      <c r="B9919" s="1" t="s">
        <v>41</v>
      </c>
      <c r="C9919" s="1">
        <v>1.0</v>
      </c>
      <c r="D9919" s="1">
        <v>4.0</v>
      </c>
      <c r="E9919" s="1">
        <v>4.0</v>
      </c>
      <c r="F9919" s="1" t="s">
        <v>28</v>
      </c>
      <c r="H9919" s="2">
        <v>45179.0</v>
      </c>
      <c r="J9919" s="3">
        <f t="shared" si="2"/>
        <v>1</v>
      </c>
      <c r="K9919" s="4">
        <f t="shared" si="3"/>
        <v>4</v>
      </c>
      <c r="L9919" s="4">
        <f t="shared" si="4"/>
        <v>4</v>
      </c>
      <c r="S9919" s="1" t="s">
        <v>9956</v>
      </c>
      <c r="T9919" s="4" t="str">
        <f t="shared" si="5"/>
        <v>Smoothie</v>
      </c>
      <c r="U9919" s="4" t="str">
        <f t="shared" si="6"/>
        <v>UNKNOWN</v>
      </c>
      <c r="V9919" s="4" t="str">
        <f t="shared" si="7"/>
        <v>Cash</v>
      </c>
      <c r="W9919" s="4">
        <f t="shared" ref="W9919:Y9919" si="9926">IF(OR(J9919 = "ERROR", J9919 = ""), "UNKNOWN", J9919)</f>
        <v>1</v>
      </c>
      <c r="X9919" s="4">
        <f t="shared" si="9926"/>
        <v>4</v>
      </c>
      <c r="Y9919" s="4">
        <f t="shared" si="9926"/>
        <v>4</v>
      </c>
      <c r="Z9919" s="5">
        <f t="shared" si="9"/>
        <v>45179</v>
      </c>
    </row>
    <row r="9920">
      <c r="A9920" s="1" t="s">
        <v>9957</v>
      </c>
      <c r="B9920" s="1" t="s">
        <v>25</v>
      </c>
      <c r="C9920" s="1">
        <v>1.0</v>
      </c>
      <c r="D9920" s="1">
        <v>4.0</v>
      </c>
      <c r="E9920" s="1">
        <v>4.0</v>
      </c>
      <c r="F9920" s="1" t="s">
        <v>39</v>
      </c>
      <c r="G9920" s="1" t="s">
        <v>24</v>
      </c>
      <c r="H9920" s="2">
        <v>44989.0</v>
      </c>
      <c r="J9920" s="3">
        <f t="shared" si="2"/>
        <v>1</v>
      </c>
      <c r="K9920" s="4">
        <f t="shared" si="3"/>
        <v>4</v>
      </c>
      <c r="L9920" s="4">
        <f t="shared" si="4"/>
        <v>4</v>
      </c>
      <c r="S9920" s="1" t="s">
        <v>9957</v>
      </c>
      <c r="T9920" s="4" t="str">
        <f t="shared" si="5"/>
        <v>UNKNOWN</v>
      </c>
      <c r="U9920" s="4" t="str">
        <f t="shared" si="6"/>
        <v>Takeaway</v>
      </c>
      <c r="V9920" s="4" t="str">
        <f t="shared" si="7"/>
        <v>Digital Wallet</v>
      </c>
      <c r="W9920" s="4">
        <f t="shared" ref="W9920:Y9920" si="9927">IF(OR(J9920 = "ERROR", J9920 = ""), "UNKNOWN", J9920)</f>
        <v>1</v>
      </c>
      <c r="X9920" s="4">
        <f t="shared" si="9927"/>
        <v>4</v>
      </c>
      <c r="Y9920" s="4">
        <f t="shared" si="9927"/>
        <v>4</v>
      </c>
      <c r="Z9920" s="5">
        <f t="shared" si="9"/>
        <v>44989</v>
      </c>
    </row>
    <row r="9921">
      <c r="A9921" s="1" t="s">
        <v>9958</v>
      </c>
      <c r="B9921" s="1" t="s">
        <v>27</v>
      </c>
      <c r="C9921" s="1">
        <v>1.0</v>
      </c>
      <c r="D9921" s="1">
        <v>3.0</v>
      </c>
      <c r="E9921" s="1">
        <v>3.0</v>
      </c>
      <c r="G9921" s="1" t="s">
        <v>24</v>
      </c>
      <c r="H9921" s="2">
        <v>45189.0</v>
      </c>
      <c r="J9921" s="3">
        <f t="shared" si="2"/>
        <v>1</v>
      </c>
      <c r="K9921" s="4">
        <f t="shared" si="3"/>
        <v>3</v>
      </c>
      <c r="L9921" s="4">
        <f t="shared" si="4"/>
        <v>3</v>
      </c>
      <c r="S9921" s="1" t="s">
        <v>9958</v>
      </c>
      <c r="T9921" s="4" t="str">
        <f t="shared" si="5"/>
        <v>Cake</v>
      </c>
      <c r="U9921" s="4" t="str">
        <f t="shared" si="6"/>
        <v>Takeaway</v>
      </c>
      <c r="V9921" s="4" t="str">
        <f t="shared" si="7"/>
        <v>UNKNOWN</v>
      </c>
      <c r="W9921" s="4">
        <f t="shared" ref="W9921:Y9921" si="9928">IF(OR(J9921 = "ERROR", J9921 = ""), "UNKNOWN", J9921)</f>
        <v>1</v>
      </c>
      <c r="X9921" s="4">
        <f t="shared" si="9928"/>
        <v>3</v>
      </c>
      <c r="Y9921" s="4">
        <f t="shared" si="9928"/>
        <v>3</v>
      </c>
      <c r="Z9921" s="5">
        <f t="shared" si="9"/>
        <v>45189</v>
      </c>
    </row>
    <row r="9922">
      <c r="A9922" s="1" t="s">
        <v>9959</v>
      </c>
      <c r="B9922" s="1" t="s">
        <v>36</v>
      </c>
      <c r="C9922" s="1">
        <v>4.0</v>
      </c>
      <c r="D9922" s="1">
        <v>5.0</v>
      </c>
      <c r="E9922" s="1">
        <v>20.0</v>
      </c>
      <c r="F9922" s="1" t="s">
        <v>28</v>
      </c>
      <c r="G9922" s="1" t="s">
        <v>29</v>
      </c>
      <c r="H9922" s="2">
        <v>44994.0</v>
      </c>
      <c r="J9922" s="3">
        <f t="shared" si="2"/>
        <v>4</v>
      </c>
      <c r="K9922" s="4">
        <f t="shared" si="3"/>
        <v>5</v>
      </c>
      <c r="L9922" s="4">
        <f t="shared" si="4"/>
        <v>20</v>
      </c>
      <c r="S9922" s="1" t="s">
        <v>9959</v>
      </c>
      <c r="T9922" s="4" t="str">
        <f t="shared" si="5"/>
        <v>Salad</v>
      </c>
      <c r="U9922" s="4" t="str">
        <f t="shared" si="6"/>
        <v>In-store</v>
      </c>
      <c r="V9922" s="4" t="str">
        <f t="shared" si="7"/>
        <v>Cash</v>
      </c>
      <c r="W9922" s="4">
        <f t="shared" ref="W9922:Y9922" si="9929">IF(OR(J9922 = "ERROR", J9922 = ""), "UNKNOWN", J9922)</f>
        <v>4</v>
      </c>
      <c r="X9922" s="4">
        <f t="shared" si="9929"/>
        <v>5</v>
      </c>
      <c r="Y9922" s="4">
        <f t="shared" si="9929"/>
        <v>20</v>
      </c>
      <c r="Z9922" s="5">
        <f t="shared" si="9"/>
        <v>44994</v>
      </c>
    </row>
    <row r="9923">
      <c r="A9923" s="1" t="s">
        <v>9960</v>
      </c>
      <c r="B9923" s="1" t="s">
        <v>41</v>
      </c>
      <c r="C9923" s="1">
        <v>3.0</v>
      </c>
      <c r="D9923" s="1">
        <v>4.0</v>
      </c>
      <c r="E9923" s="1">
        <v>12.0</v>
      </c>
      <c r="F9923" s="1" t="s">
        <v>23</v>
      </c>
      <c r="G9923" s="1" t="s">
        <v>29</v>
      </c>
      <c r="H9923" s="2">
        <v>45188.0</v>
      </c>
      <c r="J9923" s="3">
        <f t="shared" si="2"/>
        <v>3</v>
      </c>
      <c r="K9923" s="4">
        <f t="shared" si="3"/>
        <v>4</v>
      </c>
      <c r="L9923" s="4">
        <f t="shared" si="4"/>
        <v>12</v>
      </c>
      <c r="S9923" s="1" t="s">
        <v>9960</v>
      </c>
      <c r="T9923" s="4" t="str">
        <f t="shared" si="5"/>
        <v>Smoothie</v>
      </c>
      <c r="U9923" s="4" t="str">
        <f t="shared" si="6"/>
        <v>In-store</v>
      </c>
      <c r="V9923" s="4" t="str">
        <f t="shared" si="7"/>
        <v>Credit Card</v>
      </c>
      <c r="W9923" s="4">
        <f t="shared" ref="W9923:Y9923" si="9930">IF(OR(J9923 = "ERROR", J9923 = ""), "UNKNOWN", J9923)</f>
        <v>3</v>
      </c>
      <c r="X9923" s="4">
        <f t="shared" si="9930"/>
        <v>4</v>
      </c>
      <c r="Y9923" s="4">
        <f t="shared" si="9930"/>
        <v>12</v>
      </c>
      <c r="Z9923" s="5">
        <f t="shared" si="9"/>
        <v>45188</v>
      </c>
    </row>
    <row r="9924">
      <c r="A9924" s="1" t="s">
        <v>9961</v>
      </c>
      <c r="B9924" s="1" t="s">
        <v>81</v>
      </c>
      <c r="C9924" s="1">
        <v>1.0</v>
      </c>
      <c r="D9924" s="1">
        <v>1.5</v>
      </c>
      <c r="E9924" s="1">
        <v>1.5</v>
      </c>
      <c r="H9924" s="2">
        <v>45105.0</v>
      </c>
      <c r="J9924" s="3">
        <f t="shared" si="2"/>
        <v>1</v>
      </c>
      <c r="K9924" s="4">
        <f t="shared" si="3"/>
        <v>1.5</v>
      </c>
      <c r="L9924" s="4">
        <f t="shared" si="4"/>
        <v>1.5</v>
      </c>
      <c r="S9924" s="1" t="s">
        <v>9961</v>
      </c>
      <c r="T9924" s="4" t="str">
        <f t="shared" si="5"/>
        <v>Tea</v>
      </c>
      <c r="U9924" s="4" t="str">
        <f t="shared" si="6"/>
        <v>UNKNOWN</v>
      </c>
      <c r="V9924" s="4" t="str">
        <f t="shared" si="7"/>
        <v>UNKNOWN</v>
      </c>
      <c r="W9924" s="4">
        <f t="shared" ref="W9924:Y9924" si="9931">IF(OR(J9924 = "ERROR", J9924 = ""), "UNKNOWN", J9924)</f>
        <v>1</v>
      </c>
      <c r="X9924" s="4">
        <f t="shared" si="9931"/>
        <v>1.5</v>
      </c>
      <c r="Y9924" s="4">
        <f t="shared" si="9931"/>
        <v>1.5</v>
      </c>
      <c r="Z9924" s="5">
        <f t="shared" si="9"/>
        <v>45105</v>
      </c>
    </row>
    <row r="9925">
      <c r="A9925" s="1" t="s">
        <v>9962</v>
      </c>
      <c r="B9925" s="1" t="s">
        <v>27</v>
      </c>
      <c r="C9925" s="1">
        <v>2.0</v>
      </c>
      <c r="D9925" s="1">
        <v>3.0</v>
      </c>
      <c r="E9925" s="1">
        <v>6.0</v>
      </c>
      <c r="H9925" s="2">
        <v>45179.0</v>
      </c>
      <c r="J9925" s="3">
        <f t="shared" si="2"/>
        <v>2</v>
      </c>
      <c r="K9925" s="4">
        <f t="shared" si="3"/>
        <v>3</v>
      </c>
      <c r="L9925" s="4">
        <f t="shared" si="4"/>
        <v>6</v>
      </c>
      <c r="S9925" s="1" t="s">
        <v>9962</v>
      </c>
      <c r="T9925" s="4" t="str">
        <f t="shared" si="5"/>
        <v>Cake</v>
      </c>
      <c r="U9925" s="4" t="str">
        <f t="shared" si="6"/>
        <v>UNKNOWN</v>
      </c>
      <c r="V9925" s="4" t="str">
        <f t="shared" si="7"/>
        <v>UNKNOWN</v>
      </c>
      <c r="W9925" s="4">
        <f t="shared" ref="W9925:Y9925" si="9932">IF(OR(J9925 = "ERROR", J9925 = ""), "UNKNOWN", J9925)</f>
        <v>2</v>
      </c>
      <c r="X9925" s="4">
        <f t="shared" si="9932"/>
        <v>3</v>
      </c>
      <c r="Y9925" s="4">
        <f t="shared" si="9932"/>
        <v>6</v>
      </c>
      <c r="Z9925" s="5">
        <f t="shared" si="9"/>
        <v>45179</v>
      </c>
    </row>
    <row r="9926">
      <c r="A9926" s="1" t="s">
        <v>9963</v>
      </c>
      <c r="B9926" s="1" t="s">
        <v>55</v>
      </c>
      <c r="C9926" s="1">
        <v>2.0</v>
      </c>
      <c r="E9926" s="1">
        <v>6.0</v>
      </c>
      <c r="F9926" s="1" t="s">
        <v>39</v>
      </c>
      <c r="H9926" s="6">
        <v>45284.0</v>
      </c>
      <c r="J9926" s="3">
        <f t="shared" si="2"/>
        <v>2</v>
      </c>
      <c r="K9926" s="4">
        <f t="shared" si="3"/>
        <v>3</v>
      </c>
      <c r="L9926" s="4">
        <f t="shared" si="4"/>
        <v>6</v>
      </c>
      <c r="S9926" s="1" t="s">
        <v>9963</v>
      </c>
      <c r="T9926" s="4" t="str">
        <f t="shared" si="5"/>
        <v>Juice</v>
      </c>
      <c r="U9926" s="4" t="str">
        <f t="shared" si="6"/>
        <v>UNKNOWN</v>
      </c>
      <c r="V9926" s="4" t="str">
        <f t="shared" si="7"/>
        <v>Digital Wallet</v>
      </c>
      <c r="W9926" s="4">
        <f t="shared" ref="W9926:Y9926" si="9933">IF(OR(J9926 = "ERROR", J9926 = ""), "UNKNOWN", J9926)</f>
        <v>2</v>
      </c>
      <c r="X9926" s="4">
        <f t="shared" si="9933"/>
        <v>3</v>
      </c>
      <c r="Y9926" s="4">
        <f t="shared" si="9933"/>
        <v>6</v>
      </c>
      <c r="Z9926" s="7">
        <f t="shared" si="9"/>
        <v>45284</v>
      </c>
    </row>
    <row r="9927">
      <c r="A9927" s="1" t="s">
        <v>9964</v>
      </c>
      <c r="B9927" s="1" t="s">
        <v>41</v>
      </c>
      <c r="C9927" s="1">
        <v>4.0</v>
      </c>
      <c r="D9927" s="1">
        <v>4.0</v>
      </c>
      <c r="E9927" s="1">
        <v>16.0</v>
      </c>
      <c r="F9927" s="1" t="s">
        <v>39</v>
      </c>
      <c r="H9927" s="2">
        <v>45104.0</v>
      </c>
      <c r="J9927" s="3">
        <f t="shared" si="2"/>
        <v>4</v>
      </c>
      <c r="K9927" s="4">
        <f t="shared" si="3"/>
        <v>4</v>
      </c>
      <c r="L9927" s="4">
        <f t="shared" si="4"/>
        <v>16</v>
      </c>
      <c r="S9927" s="1" t="s">
        <v>9964</v>
      </c>
      <c r="T9927" s="4" t="str">
        <f t="shared" si="5"/>
        <v>Smoothie</v>
      </c>
      <c r="U9927" s="4" t="str">
        <f t="shared" si="6"/>
        <v>UNKNOWN</v>
      </c>
      <c r="V9927" s="4" t="str">
        <f t="shared" si="7"/>
        <v>Digital Wallet</v>
      </c>
      <c r="W9927" s="4">
        <f t="shared" ref="W9927:Y9927" si="9934">IF(OR(J9927 = "ERROR", J9927 = ""), "UNKNOWN", J9927)</f>
        <v>4</v>
      </c>
      <c r="X9927" s="4">
        <f t="shared" si="9934"/>
        <v>4</v>
      </c>
      <c r="Y9927" s="4">
        <f t="shared" si="9934"/>
        <v>16</v>
      </c>
      <c r="Z9927" s="5">
        <f t="shared" si="9"/>
        <v>45104</v>
      </c>
    </row>
    <row r="9928">
      <c r="A9928" s="1" t="s">
        <v>9965</v>
      </c>
      <c r="B9928" s="1" t="s">
        <v>27</v>
      </c>
      <c r="C9928" s="1">
        <v>4.0</v>
      </c>
      <c r="D9928" s="1" t="s">
        <v>30</v>
      </c>
      <c r="E9928" s="1">
        <v>12.0</v>
      </c>
      <c r="F9928" s="1" t="s">
        <v>39</v>
      </c>
      <c r="G9928" s="1" t="s">
        <v>24</v>
      </c>
      <c r="H9928" s="2">
        <v>45239.0</v>
      </c>
      <c r="J9928" s="3">
        <f t="shared" si="2"/>
        <v>4</v>
      </c>
      <c r="K9928" s="4">
        <f t="shared" si="3"/>
        <v>3</v>
      </c>
      <c r="L9928" s="4">
        <f t="shared" si="4"/>
        <v>12</v>
      </c>
      <c r="S9928" s="1" t="s">
        <v>9965</v>
      </c>
      <c r="T9928" s="4" t="str">
        <f t="shared" si="5"/>
        <v>Cake</v>
      </c>
      <c r="U9928" s="4" t="str">
        <f t="shared" si="6"/>
        <v>Takeaway</v>
      </c>
      <c r="V9928" s="4" t="str">
        <f t="shared" si="7"/>
        <v>Digital Wallet</v>
      </c>
      <c r="W9928" s="4">
        <f t="shared" ref="W9928:Y9928" si="9935">IF(OR(J9928 = "ERROR", J9928 = ""), "UNKNOWN", J9928)</f>
        <v>4</v>
      </c>
      <c r="X9928" s="4">
        <f t="shared" si="9935"/>
        <v>3</v>
      </c>
      <c r="Y9928" s="4">
        <f t="shared" si="9935"/>
        <v>12</v>
      </c>
      <c r="Z9928" s="5">
        <f t="shared" si="9"/>
        <v>45239</v>
      </c>
    </row>
    <row r="9929">
      <c r="A9929" s="1" t="s">
        <v>9966</v>
      </c>
      <c r="B9929" s="1" t="s">
        <v>44</v>
      </c>
      <c r="C9929" s="1">
        <v>3.0</v>
      </c>
      <c r="D9929" s="1">
        <v>4.0</v>
      </c>
      <c r="E9929" s="1">
        <v>12.0</v>
      </c>
      <c r="G9929" s="1" t="s">
        <v>24</v>
      </c>
      <c r="H9929" s="6">
        <v>45248.0</v>
      </c>
      <c r="J9929" s="3">
        <f t="shared" si="2"/>
        <v>3</v>
      </c>
      <c r="K9929" s="4">
        <f t="shared" si="3"/>
        <v>4</v>
      </c>
      <c r="L9929" s="4">
        <f t="shared" si="4"/>
        <v>12</v>
      </c>
      <c r="S9929" s="1" t="s">
        <v>9966</v>
      </c>
      <c r="T9929" s="4" t="str">
        <f t="shared" si="5"/>
        <v>Sandwich</v>
      </c>
      <c r="U9929" s="4" t="str">
        <f t="shared" si="6"/>
        <v>Takeaway</v>
      </c>
      <c r="V9929" s="4" t="str">
        <f t="shared" si="7"/>
        <v>UNKNOWN</v>
      </c>
      <c r="W9929" s="4">
        <f t="shared" ref="W9929:Y9929" si="9936">IF(OR(J9929 = "ERROR", J9929 = ""), "UNKNOWN", J9929)</f>
        <v>3</v>
      </c>
      <c r="X9929" s="4">
        <f t="shared" si="9936"/>
        <v>4</v>
      </c>
      <c r="Y9929" s="4">
        <f t="shared" si="9936"/>
        <v>12</v>
      </c>
      <c r="Z9929" s="7">
        <f t="shared" si="9"/>
        <v>45248</v>
      </c>
    </row>
    <row r="9930">
      <c r="A9930" s="1" t="s">
        <v>9967</v>
      </c>
      <c r="B9930" s="1" t="s">
        <v>36</v>
      </c>
      <c r="C9930" s="1">
        <v>3.0</v>
      </c>
      <c r="D9930" s="1">
        <v>5.0</v>
      </c>
      <c r="E9930" s="1">
        <v>15.0</v>
      </c>
      <c r="G9930" s="1" t="s">
        <v>29</v>
      </c>
      <c r="H9930" s="2">
        <v>45022.0</v>
      </c>
      <c r="J9930" s="3">
        <f t="shared" si="2"/>
        <v>3</v>
      </c>
      <c r="K9930" s="4">
        <f t="shared" si="3"/>
        <v>5</v>
      </c>
      <c r="L9930" s="4">
        <f t="shared" si="4"/>
        <v>15</v>
      </c>
      <c r="S9930" s="1" t="s">
        <v>9967</v>
      </c>
      <c r="T9930" s="4" t="str">
        <f t="shared" si="5"/>
        <v>Salad</v>
      </c>
      <c r="U9930" s="4" t="str">
        <f t="shared" si="6"/>
        <v>In-store</v>
      </c>
      <c r="V9930" s="4" t="str">
        <f t="shared" si="7"/>
        <v>UNKNOWN</v>
      </c>
      <c r="W9930" s="4">
        <f t="shared" ref="W9930:Y9930" si="9937">IF(OR(J9930 = "ERROR", J9930 = ""), "UNKNOWN", J9930)</f>
        <v>3</v>
      </c>
      <c r="X9930" s="4">
        <f t="shared" si="9937"/>
        <v>5</v>
      </c>
      <c r="Y9930" s="4">
        <f t="shared" si="9937"/>
        <v>15</v>
      </c>
      <c r="Z9930" s="5">
        <f t="shared" si="9"/>
        <v>45022</v>
      </c>
    </row>
    <row r="9931">
      <c r="A9931" s="1" t="s">
        <v>9968</v>
      </c>
      <c r="B9931" s="1" t="s">
        <v>55</v>
      </c>
      <c r="C9931" s="1">
        <v>1.0</v>
      </c>
      <c r="D9931" s="1">
        <v>3.0</v>
      </c>
      <c r="E9931" s="1">
        <v>3.0</v>
      </c>
      <c r="F9931" s="1" t="s">
        <v>28</v>
      </c>
      <c r="H9931" s="2">
        <v>45077.0</v>
      </c>
      <c r="J9931" s="3">
        <f t="shared" si="2"/>
        <v>1</v>
      </c>
      <c r="K9931" s="4">
        <f t="shared" si="3"/>
        <v>3</v>
      </c>
      <c r="L9931" s="4">
        <f t="shared" si="4"/>
        <v>3</v>
      </c>
      <c r="S9931" s="1" t="s">
        <v>9968</v>
      </c>
      <c r="T9931" s="4" t="str">
        <f t="shared" si="5"/>
        <v>Juice</v>
      </c>
      <c r="U9931" s="4" t="str">
        <f t="shared" si="6"/>
        <v>UNKNOWN</v>
      </c>
      <c r="V9931" s="4" t="str">
        <f t="shared" si="7"/>
        <v>Cash</v>
      </c>
      <c r="W9931" s="4">
        <f t="shared" ref="W9931:Y9931" si="9938">IF(OR(J9931 = "ERROR", J9931 = ""), "UNKNOWN", J9931)</f>
        <v>1</v>
      </c>
      <c r="X9931" s="4">
        <f t="shared" si="9938"/>
        <v>3</v>
      </c>
      <c r="Y9931" s="4">
        <f t="shared" si="9938"/>
        <v>3</v>
      </c>
      <c r="Z9931" s="5">
        <f t="shared" si="9"/>
        <v>45077</v>
      </c>
    </row>
    <row r="9932">
      <c r="A9932" s="1" t="s">
        <v>9969</v>
      </c>
      <c r="B9932" s="1" t="s">
        <v>44</v>
      </c>
      <c r="C9932" s="1">
        <v>3.0</v>
      </c>
      <c r="D9932" s="1">
        <v>4.0</v>
      </c>
      <c r="E9932" s="1">
        <v>12.0</v>
      </c>
      <c r="G9932" s="1" t="s">
        <v>24</v>
      </c>
      <c r="H9932" s="6">
        <v>45230.0</v>
      </c>
      <c r="J9932" s="3">
        <f t="shared" si="2"/>
        <v>3</v>
      </c>
      <c r="K9932" s="4">
        <f t="shared" si="3"/>
        <v>4</v>
      </c>
      <c r="L9932" s="4">
        <f t="shared" si="4"/>
        <v>12</v>
      </c>
      <c r="S9932" s="1" t="s">
        <v>9969</v>
      </c>
      <c r="T9932" s="4" t="str">
        <f t="shared" si="5"/>
        <v>Sandwich</v>
      </c>
      <c r="U9932" s="4" t="str">
        <f t="shared" si="6"/>
        <v>Takeaway</v>
      </c>
      <c r="V9932" s="4" t="str">
        <f t="shared" si="7"/>
        <v>UNKNOWN</v>
      </c>
      <c r="W9932" s="4">
        <f t="shared" ref="W9932:Y9932" si="9939">IF(OR(J9932 = "ERROR", J9932 = ""), "UNKNOWN", J9932)</f>
        <v>3</v>
      </c>
      <c r="X9932" s="4">
        <f t="shared" si="9939"/>
        <v>4</v>
      </c>
      <c r="Y9932" s="4">
        <f t="shared" si="9939"/>
        <v>12</v>
      </c>
      <c r="Z9932" s="7">
        <f t="shared" si="9"/>
        <v>45230</v>
      </c>
    </row>
    <row r="9933">
      <c r="A9933" s="1" t="s">
        <v>9970</v>
      </c>
      <c r="B9933" s="1" t="s">
        <v>41</v>
      </c>
      <c r="C9933" s="1">
        <v>2.0</v>
      </c>
      <c r="D9933" s="1">
        <v>4.0</v>
      </c>
      <c r="E9933" s="1">
        <v>8.0</v>
      </c>
      <c r="G9933" s="1" t="s">
        <v>30</v>
      </c>
      <c r="J9933" s="3">
        <f t="shared" si="2"/>
        <v>2</v>
      </c>
      <c r="K9933" s="4">
        <f t="shared" si="3"/>
        <v>4</v>
      </c>
      <c r="L9933" s="4">
        <f t="shared" si="4"/>
        <v>8</v>
      </c>
      <c r="S9933" s="1" t="s">
        <v>9970</v>
      </c>
      <c r="T9933" s="4" t="str">
        <f t="shared" si="5"/>
        <v>Smoothie</v>
      </c>
      <c r="U9933" s="4" t="str">
        <f t="shared" si="6"/>
        <v>UNKNOWN</v>
      </c>
      <c r="V9933" s="4" t="str">
        <f t="shared" si="7"/>
        <v>UNKNOWN</v>
      </c>
      <c r="W9933" s="4">
        <f t="shared" ref="W9933:Y9933" si="9940">IF(OR(J9933 = "ERROR", J9933 = ""), "UNKNOWN", J9933)</f>
        <v>2</v>
      </c>
      <c r="X9933" s="4">
        <f t="shared" si="9940"/>
        <v>4</v>
      </c>
      <c r="Y9933" s="4">
        <f t="shared" si="9940"/>
        <v>8</v>
      </c>
      <c r="Z9933" s="4" t="str">
        <f t="shared" si="9"/>
        <v>UNKNOWN</v>
      </c>
    </row>
    <row r="9934">
      <c r="A9934" s="1" t="s">
        <v>9971</v>
      </c>
      <c r="B9934" s="1" t="s">
        <v>81</v>
      </c>
      <c r="C9934" s="1" t="s">
        <v>30</v>
      </c>
      <c r="D9934" s="1">
        <v>1.5</v>
      </c>
      <c r="E9934" s="1">
        <v>3.0</v>
      </c>
      <c r="F9934" s="1" t="s">
        <v>28</v>
      </c>
      <c r="H9934" s="2">
        <v>45036.0</v>
      </c>
      <c r="J9934" s="3">
        <f t="shared" si="2"/>
        <v>2</v>
      </c>
      <c r="K9934" s="4">
        <f t="shared" si="3"/>
        <v>1.5</v>
      </c>
      <c r="L9934" s="4">
        <f t="shared" si="4"/>
        <v>3</v>
      </c>
      <c r="S9934" s="1" t="s">
        <v>9971</v>
      </c>
      <c r="T9934" s="4" t="str">
        <f t="shared" si="5"/>
        <v>Tea</v>
      </c>
      <c r="U9934" s="4" t="str">
        <f t="shared" si="6"/>
        <v>UNKNOWN</v>
      </c>
      <c r="V9934" s="4" t="str">
        <f t="shared" si="7"/>
        <v>Cash</v>
      </c>
      <c r="W9934" s="4">
        <f t="shared" ref="W9934:Y9934" si="9941">IF(OR(J9934 = "ERROR", J9934 = ""), "UNKNOWN", J9934)</f>
        <v>2</v>
      </c>
      <c r="X9934" s="4">
        <f t="shared" si="9941"/>
        <v>1.5</v>
      </c>
      <c r="Y9934" s="4">
        <f t="shared" si="9941"/>
        <v>3</v>
      </c>
      <c r="Z9934" s="5">
        <f t="shared" si="9"/>
        <v>45036</v>
      </c>
    </row>
    <row r="9935">
      <c r="A9935" s="1" t="s">
        <v>9972</v>
      </c>
      <c r="B9935" s="1" t="s">
        <v>27</v>
      </c>
      <c r="C9935" s="1">
        <v>1.0</v>
      </c>
      <c r="D9935" s="1">
        <v>3.0</v>
      </c>
      <c r="E9935" s="1">
        <v>3.0</v>
      </c>
      <c r="G9935" s="1" t="s">
        <v>24</v>
      </c>
      <c r="H9935" s="1" t="s">
        <v>30</v>
      </c>
      <c r="J9935" s="3">
        <f t="shared" si="2"/>
        <v>1</v>
      </c>
      <c r="K9935" s="4">
        <f t="shared" si="3"/>
        <v>3</v>
      </c>
      <c r="L9935" s="4">
        <f t="shared" si="4"/>
        <v>3</v>
      </c>
      <c r="S9935" s="1" t="s">
        <v>9972</v>
      </c>
      <c r="T9935" s="4" t="str">
        <f t="shared" si="5"/>
        <v>Cake</v>
      </c>
      <c r="U9935" s="4" t="str">
        <f t="shared" si="6"/>
        <v>Takeaway</v>
      </c>
      <c r="V9935" s="4" t="str">
        <f t="shared" si="7"/>
        <v>UNKNOWN</v>
      </c>
      <c r="W9935" s="4">
        <f t="shared" ref="W9935:Y9935" si="9942">IF(OR(J9935 = "ERROR", J9935 = ""), "UNKNOWN", J9935)</f>
        <v>1</v>
      </c>
      <c r="X9935" s="4">
        <f t="shared" si="9942"/>
        <v>3</v>
      </c>
      <c r="Y9935" s="4">
        <f t="shared" si="9942"/>
        <v>3</v>
      </c>
      <c r="Z9935" s="4" t="str">
        <f t="shared" si="9"/>
        <v>UNKNOWN</v>
      </c>
    </row>
    <row r="9936">
      <c r="A9936" s="1" t="s">
        <v>9973</v>
      </c>
      <c r="B9936" s="1" t="s">
        <v>41</v>
      </c>
      <c r="C9936" s="1">
        <v>5.0</v>
      </c>
      <c r="D9936" s="1">
        <v>4.0</v>
      </c>
      <c r="E9936" s="1">
        <v>20.0</v>
      </c>
      <c r="F9936" s="1" t="s">
        <v>39</v>
      </c>
      <c r="G9936" s="1" t="s">
        <v>29</v>
      </c>
      <c r="H9936" s="2">
        <v>45001.0</v>
      </c>
      <c r="J9936" s="3">
        <f t="shared" si="2"/>
        <v>5</v>
      </c>
      <c r="K9936" s="4">
        <f t="shared" si="3"/>
        <v>4</v>
      </c>
      <c r="L9936" s="4">
        <f t="shared" si="4"/>
        <v>20</v>
      </c>
      <c r="S9936" s="1" t="s">
        <v>9973</v>
      </c>
      <c r="T9936" s="4" t="str">
        <f t="shared" si="5"/>
        <v>Smoothie</v>
      </c>
      <c r="U9936" s="4" t="str">
        <f t="shared" si="6"/>
        <v>In-store</v>
      </c>
      <c r="V9936" s="4" t="str">
        <f t="shared" si="7"/>
        <v>Digital Wallet</v>
      </c>
      <c r="W9936" s="4">
        <f t="shared" ref="W9936:Y9936" si="9943">IF(OR(J9936 = "ERROR", J9936 = ""), "UNKNOWN", J9936)</f>
        <v>5</v>
      </c>
      <c r="X9936" s="4">
        <f t="shared" si="9943"/>
        <v>4</v>
      </c>
      <c r="Y9936" s="4">
        <f t="shared" si="9943"/>
        <v>20</v>
      </c>
      <c r="Z9936" s="5">
        <f t="shared" si="9"/>
        <v>45001</v>
      </c>
    </row>
    <row r="9937">
      <c r="A9937" s="1" t="s">
        <v>9974</v>
      </c>
      <c r="B9937" s="1" t="s">
        <v>81</v>
      </c>
      <c r="C9937" s="1" t="s">
        <v>25</v>
      </c>
      <c r="D9937" s="1">
        <v>1.5</v>
      </c>
      <c r="E9937" s="1">
        <v>6.0</v>
      </c>
      <c r="G9937" s="1" t="s">
        <v>24</v>
      </c>
      <c r="H9937" s="2">
        <v>45239.0</v>
      </c>
      <c r="J9937" s="3">
        <f t="shared" si="2"/>
        <v>4</v>
      </c>
      <c r="K9937" s="4">
        <f t="shared" si="3"/>
        <v>1.5</v>
      </c>
      <c r="L9937" s="4">
        <f t="shared" si="4"/>
        <v>6</v>
      </c>
      <c r="S9937" s="1" t="s">
        <v>9974</v>
      </c>
      <c r="T9937" s="4" t="str">
        <f t="shared" si="5"/>
        <v>Tea</v>
      </c>
      <c r="U9937" s="4" t="str">
        <f t="shared" si="6"/>
        <v>Takeaway</v>
      </c>
      <c r="V9937" s="4" t="str">
        <f t="shared" si="7"/>
        <v>UNKNOWN</v>
      </c>
      <c r="W9937" s="4">
        <f t="shared" ref="W9937:Y9937" si="9944">IF(OR(J9937 = "ERROR", J9937 = ""), "UNKNOWN", J9937)</f>
        <v>4</v>
      </c>
      <c r="X9937" s="4">
        <f t="shared" si="9944"/>
        <v>1.5</v>
      </c>
      <c r="Y9937" s="4">
        <f t="shared" si="9944"/>
        <v>6</v>
      </c>
      <c r="Z9937" s="5">
        <f t="shared" si="9"/>
        <v>45239</v>
      </c>
    </row>
    <row r="9938">
      <c r="A9938" s="1" t="s">
        <v>9975</v>
      </c>
      <c r="B9938" s="1" t="s">
        <v>41</v>
      </c>
      <c r="C9938" s="1">
        <v>2.0</v>
      </c>
      <c r="D9938" s="1">
        <v>4.0</v>
      </c>
      <c r="E9938" s="1">
        <v>8.0</v>
      </c>
      <c r="F9938" s="1" t="s">
        <v>28</v>
      </c>
      <c r="H9938" s="2">
        <v>44962.0</v>
      </c>
      <c r="J9938" s="3">
        <f t="shared" si="2"/>
        <v>2</v>
      </c>
      <c r="K9938" s="4">
        <f t="shared" si="3"/>
        <v>4</v>
      </c>
      <c r="L9938" s="4">
        <f t="shared" si="4"/>
        <v>8</v>
      </c>
      <c r="S9938" s="1" t="s">
        <v>9975</v>
      </c>
      <c r="T9938" s="4" t="str">
        <f t="shared" si="5"/>
        <v>Smoothie</v>
      </c>
      <c r="U9938" s="4" t="str">
        <f t="shared" si="6"/>
        <v>UNKNOWN</v>
      </c>
      <c r="V9938" s="4" t="str">
        <f t="shared" si="7"/>
        <v>Cash</v>
      </c>
      <c r="W9938" s="4">
        <f t="shared" ref="W9938:Y9938" si="9945">IF(OR(J9938 = "ERROR", J9938 = ""), "UNKNOWN", J9938)</f>
        <v>2</v>
      </c>
      <c r="X9938" s="4">
        <f t="shared" si="9945"/>
        <v>4</v>
      </c>
      <c r="Y9938" s="4">
        <f t="shared" si="9945"/>
        <v>8</v>
      </c>
      <c r="Z9938" s="5">
        <f t="shared" si="9"/>
        <v>44962</v>
      </c>
    </row>
    <row r="9939">
      <c r="A9939" s="1" t="s">
        <v>9976</v>
      </c>
      <c r="B9939" s="1" t="s">
        <v>27</v>
      </c>
      <c r="C9939" s="1">
        <v>1.0</v>
      </c>
      <c r="D9939" s="1">
        <v>3.0</v>
      </c>
      <c r="E9939" s="1">
        <v>3.0</v>
      </c>
      <c r="H9939" s="1" t="s">
        <v>30</v>
      </c>
      <c r="J9939" s="3">
        <f t="shared" si="2"/>
        <v>1</v>
      </c>
      <c r="K9939" s="4">
        <f t="shared" si="3"/>
        <v>3</v>
      </c>
      <c r="L9939" s="4">
        <f t="shared" si="4"/>
        <v>3</v>
      </c>
      <c r="S9939" s="1" t="s">
        <v>9976</v>
      </c>
      <c r="T9939" s="4" t="str">
        <f t="shared" si="5"/>
        <v>Cake</v>
      </c>
      <c r="U9939" s="4" t="str">
        <f t="shared" si="6"/>
        <v>UNKNOWN</v>
      </c>
      <c r="V9939" s="4" t="str">
        <f t="shared" si="7"/>
        <v>UNKNOWN</v>
      </c>
      <c r="W9939" s="4">
        <f t="shared" ref="W9939:Y9939" si="9946">IF(OR(J9939 = "ERROR", J9939 = ""), "UNKNOWN", J9939)</f>
        <v>1</v>
      </c>
      <c r="X9939" s="4">
        <f t="shared" si="9946"/>
        <v>3</v>
      </c>
      <c r="Y9939" s="4">
        <f t="shared" si="9946"/>
        <v>3</v>
      </c>
      <c r="Z9939" s="4" t="str">
        <f t="shared" si="9"/>
        <v>UNKNOWN</v>
      </c>
    </row>
    <row r="9940">
      <c r="A9940" s="1" t="s">
        <v>9977</v>
      </c>
      <c r="B9940" s="1" t="s">
        <v>44</v>
      </c>
      <c r="C9940" s="1">
        <v>4.0</v>
      </c>
      <c r="D9940" s="1">
        <v>4.0</v>
      </c>
      <c r="E9940" s="1">
        <v>16.0</v>
      </c>
      <c r="F9940" s="1" t="s">
        <v>28</v>
      </c>
      <c r="H9940" s="2">
        <v>45066.0</v>
      </c>
      <c r="J9940" s="3">
        <f t="shared" si="2"/>
        <v>4</v>
      </c>
      <c r="K9940" s="4">
        <f t="shared" si="3"/>
        <v>4</v>
      </c>
      <c r="L9940" s="4">
        <f t="shared" si="4"/>
        <v>16</v>
      </c>
      <c r="S9940" s="1" t="s">
        <v>9977</v>
      </c>
      <c r="T9940" s="4" t="str">
        <f t="shared" si="5"/>
        <v>Sandwich</v>
      </c>
      <c r="U9940" s="4" t="str">
        <f t="shared" si="6"/>
        <v>UNKNOWN</v>
      </c>
      <c r="V9940" s="4" t="str">
        <f t="shared" si="7"/>
        <v>Cash</v>
      </c>
      <c r="W9940" s="4">
        <f t="shared" ref="W9940:Y9940" si="9947">IF(OR(J9940 = "ERROR", J9940 = ""), "UNKNOWN", J9940)</f>
        <v>4</v>
      </c>
      <c r="X9940" s="4">
        <f t="shared" si="9947"/>
        <v>4</v>
      </c>
      <c r="Y9940" s="4">
        <f t="shared" si="9947"/>
        <v>16</v>
      </c>
      <c r="Z9940" s="5">
        <f t="shared" si="9"/>
        <v>45066</v>
      </c>
    </row>
    <row r="9941">
      <c r="A9941" s="1" t="s">
        <v>9978</v>
      </c>
      <c r="B9941" s="1" t="s">
        <v>44</v>
      </c>
      <c r="C9941" s="1">
        <v>2.0</v>
      </c>
      <c r="D9941" s="1">
        <v>4.0</v>
      </c>
      <c r="E9941" s="1">
        <v>8.0</v>
      </c>
      <c r="F9941" s="1" t="s">
        <v>23</v>
      </c>
      <c r="G9941" s="1" t="s">
        <v>25</v>
      </c>
      <c r="H9941" s="2">
        <v>45161.0</v>
      </c>
      <c r="J9941" s="3">
        <f t="shared" si="2"/>
        <v>2</v>
      </c>
      <c r="K9941" s="4">
        <f t="shared" si="3"/>
        <v>4</v>
      </c>
      <c r="L9941" s="4">
        <f t="shared" si="4"/>
        <v>8</v>
      </c>
      <c r="S9941" s="1" t="s">
        <v>9978</v>
      </c>
      <c r="T9941" s="4" t="str">
        <f t="shared" si="5"/>
        <v>Sandwich</v>
      </c>
      <c r="U9941" s="4" t="str">
        <f t="shared" si="6"/>
        <v>UNKNOWN</v>
      </c>
      <c r="V9941" s="4" t="str">
        <f t="shared" si="7"/>
        <v>Credit Card</v>
      </c>
      <c r="W9941" s="4">
        <f t="shared" ref="W9941:Y9941" si="9948">IF(OR(J9941 = "ERROR", J9941 = ""), "UNKNOWN", J9941)</f>
        <v>2</v>
      </c>
      <c r="X9941" s="4">
        <f t="shared" si="9948"/>
        <v>4</v>
      </c>
      <c r="Y9941" s="4">
        <f t="shared" si="9948"/>
        <v>8</v>
      </c>
      <c r="Z9941" s="5">
        <f t="shared" si="9"/>
        <v>45161</v>
      </c>
    </row>
    <row r="9942">
      <c r="A9942" s="1" t="s">
        <v>9979</v>
      </c>
      <c r="B9942" s="1" t="s">
        <v>36</v>
      </c>
      <c r="C9942" s="1">
        <v>2.0</v>
      </c>
      <c r="D9942" s="1">
        <v>5.0</v>
      </c>
      <c r="E9942" s="1">
        <v>10.0</v>
      </c>
      <c r="F9942" s="1" t="s">
        <v>39</v>
      </c>
      <c r="G9942" s="1" t="s">
        <v>24</v>
      </c>
      <c r="H9942" s="6">
        <v>45214.0</v>
      </c>
      <c r="J9942" s="3">
        <f t="shared" si="2"/>
        <v>2</v>
      </c>
      <c r="K9942" s="4">
        <f t="shared" si="3"/>
        <v>5</v>
      </c>
      <c r="L9942" s="4">
        <f t="shared" si="4"/>
        <v>10</v>
      </c>
      <c r="S9942" s="1" t="s">
        <v>9979</v>
      </c>
      <c r="T9942" s="4" t="str">
        <f t="shared" si="5"/>
        <v>Salad</v>
      </c>
      <c r="U9942" s="4" t="str">
        <f t="shared" si="6"/>
        <v>Takeaway</v>
      </c>
      <c r="V9942" s="4" t="str">
        <f t="shared" si="7"/>
        <v>Digital Wallet</v>
      </c>
      <c r="W9942" s="4">
        <f t="shared" ref="W9942:Y9942" si="9949">IF(OR(J9942 = "ERROR", J9942 = ""), "UNKNOWN", J9942)</f>
        <v>2</v>
      </c>
      <c r="X9942" s="4">
        <f t="shared" si="9949"/>
        <v>5</v>
      </c>
      <c r="Y9942" s="4">
        <f t="shared" si="9949"/>
        <v>10</v>
      </c>
      <c r="Z9942" s="7">
        <f t="shared" si="9"/>
        <v>45214</v>
      </c>
    </row>
    <row r="9943">
      <c r="A9943" s="1" t="s">
        <v>9980</v>
      </c>
      <c r="B9943" s="1" t="s">
        <v>55</v>
      </c>
      <c r="C9943" s="1">
        <v>4.0</v>
      </c>
      <c r="D9943" s="1">
        <v>3.0</v>
      </c>
      <c r="E9943" s="1">
        <v>12.0</v>
      </c>
      <c r="F9943" s="1" t="s">
        <v>28</v>
      </c>
      <c r="G9943" s="1" t="s">
        <v>24</v>
      </c>
      <c r="H9943" s="2">
        <v>44949.0</v>
      </c>
      <c r="J9943" s="3">
        <f t="shared" si="2"/>
        <v>4</v>
      </c>
      <c r="K9943" s="4">
        <f t="shared" si="3"/>
        <v>3</v>
      </c>
      <c r="L9943" s="4">
        <f t="shared" si="4"/>
        <v>12</v>
      </c>
      <c r="S9943" s="1" t="s">
        <v>9980</v>
      </c>
      <c r="T9943" s="4" t="str">
        <f t="shared" si="5"/>
        <v>Juice</v>
      </c>
      <c r="U9943" s="4" t="str">
        <f t="shared" si="6"/>
        <v>Takeaway</v>
      </c>
      <c r="V9943" s="4" t="str">
        <f t="shared" si="7"/>
        <v>Cash</v>
      </c>
      <c r="W9943" s="4">
        <f t="shared" ref="W9943:Y9943" si="9950">IF(OR(J9943 = "ERROR", J9943 = ""), "UNKNOWN", J9943)</f>
        <v>4</v>
      </c>
      <c r="X9943" s="4">
        <f t="shared" si="9950"/>
        <v>3</v>
      </c>
      <c r="Y9943" s="4">
        <f t="shared" si="9950"/>
        <v>12</v>
      </c>
      <c r="Z9943" s="5">
        <f t="shared" si="9"/>
        <v>44949</v>
      </c>
    </row>
    <row r="9944">
      <c r="A9944" s="1" t="s">
        <v>9981</v>
      </c>
      <c r="B9944" s="1" t="s">
        <v>36</v>
      </c>
      <c r="C9944" s="1">
        <v>1.0</v>
      </c>
      <c r="D9944" s="1">
        <v>5.0</v>
      </c>
      <c r="E9944" s="1">
        <v>5.0</v>
      </c>
      <c r="F9944" s="1" t="s">
        <v>39</v>
      </c>
      <c r="G9944" s="1" t="s">
        <v>24</v>
      </c>
      <c r="H9944" s="2">
        <v>45196.0</v>
      </c>
      <c r="J9944" s="3">
        <f t="shared" si="2"/>
        <v>1</v>
      </c>
      <c r="K9944" s="4">
        <f t="shared" si="3"/>
        <v>5</v>
      </c>
      <c r="L9944" s="4">
        <f t="shared" si="4"/>
        <v>5</v>
      </c>
      <c r="S9944" s="1" t="s">
        <v>9981</v>
      </c>
      <c r="T9944" s="4" t="str">
        <f t="shared" si="5"/>
        <v>Salad</v>
      </c>
      <c r="U9944" s="4" t="str">
        <f t="shared" si="6"/>
        <v>Takeaway</v>
      </c>
      <c r="V9944" s="4" t="str">
        <f t="shared" si="7"/>
        <v>Digital Wallet</v>
      </c>
      <c r="W9944" s="4">
        <f t="shared" ref="W9944:Y9944" si="9951">IF(OR(J9944 = "ERROR", J9944 = ""), "UNKNOWN", J9944)</f>
        <v>1</v>
      </c>
      <c r="X9944" s="4">
        <f t="shared" si="9951"/>
        <v>5</v>
      </c>
      <c r="Y9944" s="4">
        <f t="shared" si="9951"/>
        <v>5</v>
      </c>
      <c r="Z9944" s="5">
        <f t="shared" si="9"/>
        <v>45196</v>
      </c>
    </row>
    <row r="9945">
      <c r="A9945" s="1" t="s">
        <v>9982</v>
      </c>
      <c r="B9945" s="1" t="s">
        <v>22</v>
      </c>
      <c r="C9945" s="1">
        <v>4.0</v>
      </c>
      <c r="D9945" s="1">
        <v>2.0</v>
      </c>
      <c r="E9945" s="1">
        <v>8.0</v>
      </c>
      <c r="F9945" s="1" t="s">
        <v>23</v>
      </c>
      <c r="G9945" s="1" t="s">
        <v>29</v>
      </c>
      <c r="H9945" s="2">
        <v>45066.0</v>
      </c>
      <c r="J9945" s="3">
        <f t="shared" si="2"/>
        <v>4</v>
      </c>
      <c r="K9945" s="4">
        <f t="shared" si="3"/>
        <v>2</v>
      </c>
      <c r="L9945" s="4">
        <f t="shared" si="4"/>
        <v>8</v>
      </c>
      <c r="S9945" s="1" t="s">
        <v>9982</v>
      </c>
      <c r="T9945" s="4" t="str">
        <f t="shared" si="5"/>
        <v>Coffee</v>
      </c>
      <c r="U9945" s="4" t="str">
        <f t="shared" si="6"/>
        <v>In-store</v>
      </c>
      <c r="V9945" s="4" t="str">
        <f t="shared" si="7"/>
        <v>Credit Card</v>
      </c>
      <c r="W9945" s="4">
        <f t="shared" ref="W9945:Y9945" si="9952">IF(OR(J9945 = "ERROR", J9945 = ""), "UNKNOWN", J9945)</f>
        <v>4</v>
      </c>
      <c r="X9945" s="4">
        <f t="shared" si="9952"/>
        <v>2</v>
      </c>
      <c r="Y9945" s="4">
        <f t="shared" si="9952"/>
        <v>8</v>
      </c>
      <c r="Z9945" s="5">
        <f t="shared" si="9"/>
        <v>45066</v>
      </c>
    </row>
    <row r="9946">
      <c r="A9946" s="1" t="s">
        <v>9983</v>
      </c>
      <c r="B9946" s="1" t="s">
        <v>27</v>
      </c>
      <c r="C9946" s="1" t="s">
        <v>30</v>
      </c>
      <c r="D9946" s="1">
        <v>3.0</v>
      </c>
      <c r="E9946" s="1">
        <v>15.0</v>
      </c>
      <c r="F9946" s="1" t="s">
        <v>23</v>
      </c>
      <c r="G9946" s="1" t="s">
        <v>24</v>
      </c>
      <c r="H9946" s="2">
        <v>45030.0</v>
      </c>
      <c r="J9946" s="3">
        <f t="shared" si="2"/>
        <v>5</v>
      </c>
      <c r="K9946" s="4">
        <f t="shared" si="3"/>
        <v>3</v>
      </c>
      <c r="L9946" s="4">
        <f t="shared" si="4"/>
        <v>15</v>
      </c>
      <c r="S9946" s="1" t="s">
        <v>9983</v>
      </c>
      <c r="T9946" s="4" t="str">
        <f t="shared" si="5"/>
        <v>Cake</v>
      </c>
      <c r="U9946" s="4" t="str">
        <f t="shared" si="6"/>
        <v>Takeaway</v>
      </c>
      <c r="V9946" s="4" t="str">
        <f t="shared" si="7"/>
        <v>Credit Card</v>
      </c>
      <c r="W9946" s="4">
        <f t="shared" ref="W9946:Y9946" si="9953">IF(OR(J9946 = "ERROR", J9946 = ""), "UNKNOWN", J9946)</f>
        <v>5</v>
      </c>
      <c r="X9946" s="4">
        <f t="shared" si="9953"/>
        <v>3</v>
      </c>
      <c r="Y9946" s="4">
        <f t="shared" si="9953"/>
        <v>15</v>
      </c>
      <c r="Z9946" s="5">
        <f t="shared" si="9"/>
        <v>45030</v>
      </c>
    </row>
    <row r="9947">
      <c r="A9947" s="1" t="s">
        <v>9984</v>
      </c>
      <c r="B9947" s="1" t="s">
        <v>32</v>
      </c>
      <c r="C9947" s="1">
        <v>2.0</v>
      </c>
      <c r="D9947" s="1">
        <v>1.0</v>
      </c>
      <c r="E9947" s="1">
        <v>2.0</v>
      </c>
      <c r="F9947" s="1" t="s">
        <v>28</v>
      </c>
      <c r="G9947" s="1" t="s">
        <v>24</v>
      </c>
      <c r="H9947" s="6">
        <v>45211.0</v>
      </c>
      <c r="J9947" s="3">
        <f t="shared" si="2"/>
        <v>2</v>
      </c>
      <c r="K9947" s="4">
        <f t="shared" si="3"/>
        <v>1</v>
      </c>
      <c r="L9947" s="4">
        <f t="shared" si="4"/>
        <v>2</v>
      </c>
      <c r="S9947" s="1" t="s">
        <v>9984</v>
      </c>
      <c r="T9947" s="4" t="str">
        <f t="shared" si="5"/>
        <v>Cookie</v>
      </c>
      <c r="U9947" s="4" t="str">
        <f t="shared" si="6"/>
        <v>Takeaway</v>
      </c>
      <c r="V9947" s="4" t="str">
        <f t="shared" si="7"/>
        <v>Cash</v>
      </c>
      <c r="W9947" s="4">
        <f t="shared" ref="W9947:Y9947" si="9954">IF(OR(J9947 = "ERROR", J9947 = ""), "UNKNOWN", J9947)</f>
        <v>2</v>
      </c>
      <c r="X9947" s="4">
        <f t="shared" si="9954"/>
        <v>1</v>
      </c>
      <c r="Y9947" s="4">
        <f t="shared" si="9954"/>
        <v>2</v>
      </c>
      <c r="Z9947" s="7">
        <f t="shared" si="9"/>
        <v>45211</v>
      </c>
    </row>
    <row r="9948">
      <c r="A9948" s="1" t="s">
        <v>9985</v>
      </c>
      <c r="B9948" s="1" t="s">
        <v>30</v>
      </c>
      <c r="C9948" s="1">
        <v>1.0</v>
      </c>
      <c r="D9948" s="1">
        <v>4.0</v>
      </c>
      <c r="E9948" s="1">
        <v>4.0</v>
      </c>
      <c r="F9948" s="1" t="s">
        <v>28</v>
      </c>
      <c r="G9948" s="1" t="s">
        <v>24</v>
      </c>
      <c r="H9948" s="2">
        <v>45193.0</v>
      </c>
      <c r="J9948" s="3">
        <f t="shared" si="2"/>
        <v>1</v>
      </c>
      <c r="K9948" s="4">
        <f t="shared" si="3"/>
        <v>4</v>
      </c>
      <c r="L9948" s="4">
        <f t="shared" si="4"/>
        <v>4</v>
      </c>
      <c r="S9948" s="1" t="s">
        <v>9985</v>
      </c>
      <c r="T9948" s="4" t="str">
        <f t="shared" si="5"/>
        <v>UNKNOWN</v>
      </c>
      <c r="U9948" s="4" t="str">
        <f t="shared" si="6"/>
        <v>Takeaway</v>
      </c>
      <c r="V9948" s="4" t="str">
        <f t="shared" si="7"/>
        <v>Cash</v>
      </c>
      <c r="W9948" s="4">
        <f t="shared" ref="W9948:Y9948" si="9955">IF(OR(J9948 = "ERROR", J9948 = ""), "UNKNOWN", J9948)</f>
        <v>1</v>
      </c>
      <c r="X9948" s="4">
        <f t="shared" si="9955"/>
        <v>4</v>
      </c>
      <c r="Y9948" s="4">
        <f t="shared" si="9955"/>
        <v>4</v>
      </c>
      <c r="Z9948" s="5">
        <f t="shared" si="9"/>
        <v>45193</v>
      </c>
    </row>
    <row r="9949">
      <c r="A9949" s="1" t="s">
        <v>9986</v>
      </c>
      <c r="B9949" s="1" t="s">
        <v>41</v>
      </c>
      <c r="C9949" s="1">
        <v>4.0</v>
      </c>
      <c r="D9949" s="1">
        <v>4.0</v>
      </c>
      <c r="E9949" s="1">
        <v>16.0</v>
      </c>
      <c r="F9949" s="1" t="s">
        <v>28</v>
      </c>
      <c r="G9949" s="1" t="s">
        <v>24</v>
      </c>
      <c r="H9949" s="2">
        <v>44961.0</v>
      </c>
      <c r="J9949" s="3">
        <f t="shared" si="2"/>
        <v>4</v>
      </c>
      <c r="K9949" s="4">
        <f t="shared" si="3"/>
        <v>4</v>
      </c>
      <c r="L9949" s="4">
        <f t="shared" si="4"/>
        <v>16</v>
      </c>
      <c r="S9949" s="1" t="s">
        <v>9986</v>
      </c>
      <c r="T9949" s="4" t="str">
        <f t="shared" si="5"/>
        <v>Smoothie</v>
      </c>
      <c r="U9949" s="4" t="str">
        <f t="shared" si="6"/>
        <v>Takeaway</v>
      </c>
      <c r="V9949" s="4" t="str">
        <f t="shared" si="7"/>
        <v>Cash</v>
      </c>
      <c r="W9949" s="4">
        <f t="shared" ref="W9949:Y9949" si="9956">IF(OR(J9949 = "ERROR", J9949 = ""), "UNKNOWN", J9949)</f>
        <v>4</v>
      </c>
      <c r="X9949" s="4">
        <f t="shared" si="9956"/>
        <v>4</v>
      </c>
      <c r="Y9949" s="4">
        <f t="shared" si="9956"/>
        <v>16</v>
      </c>
      <c r="Z9949" s="5">
        <f t="shared" si="9"/>
        <v>44961</v>
      </c>
    </row>
    <row r="9950">
      <c r="A9950" s="1" t="s">
        <v>9987</v>
      </c>
      <c r="B9950" s="1" t="s">
        <v>81</v>
      </c>
      <c r="C9950" s="1">
        <v>1.0</v>
      </c>
      <c r="D9950" s="1">
        <v>1.5</v>
      </c>
      <c r="E9950" s="1">
        <v>1.5</v>
      </c>
      <c r="G9950" s="1" t="s">
        <v>29</v>
      </c>
      <c r="H9950" s="2">
        <v>45196.0</v>
      </c>
      <c r="J9950" s="3">
        <f t="shared" si="2"/>
        <v>1</v>
      </c>
      <c r="K9950" s="4">
        <f t="shared" si="3"/>
        <v>1.5</v>
      </c>
      <c r="L9950" s="4">
        <f t="shared" si="4"/>
        <v>1.5</v>
      </c>
      <c r="S9950" s="1" t="s">
        <v>9987</v>
      </c>
      <c r="T9950" s="4" t="str">
        <f t="shared" si="5"/>
        <v>Tea</v>
      </c>
      <c r="U9950" s="4" t="str">
        <f t="shared" si="6"/>
        <v>In-store</v>
      </c>
      <c r="V9950" s="4" t="str">
        <f t="shared" si="7"/>
        <v>UNKNOWN</v>
      </c>
      <c r="W9950" s="4">
        <f t="shared" ref="W9950:Y9950" si="9957">IF(OR(J9950 = "ERROR", J9950 = ""), "UNKNOWN", J9950)</f>
        <v>1</v>
      </c>
      <c r="X9950" s="4">
        <f t="shared" si="9957"/>
        <v>1.5</v>
      </c>
      <c r="Y9950" s="4">
        <f t="shared" si="9957"/>
        <v>1.5</v>
      </c>
      <c r="Z9950" s="5">
        <f t="shared" si="9"/>
        <v>45196</v>
      </c>
    </row>
    <row r="9951">
      <c r="A9951" s="1" t="s">
        <v>9988</v>
      </c>
      <c r="B9951" s="1" t="s">
        <v>55</v>
      </c>
      <c r="C9951" s="1">
        <v>3.0</v>
      </c>
      <c r="D9951" s="1">
        <v>3.0</v>
      </c>
      <c r="E9951" s="1">
        <v>9.0</v>
      </c>
      <c r="G9951" s="1" t="s">
        <v>29</v>
      </c>
      <c r="H9951" s="1" t="s">
        <v>30</v>
      </c>
      <c r="J9951" s="3">
        <f t="shared" si="2"/>
        <v>3</v>
      </c>
      <c r="K9951" s="4">
        <f t="shared" si="3"/>
        <v>3</v>
      </c>
      <c r="L9951" s="4">
        <f t="shared" si="4"/>
        <v>9</v>
      </c>
      <c r="S9951" s="1" t="s">
        <v>9988</v>
      </c>
      <c r="T9951" s="4" t="str">
        <f t="shared" si="5"/>
        <v>Juice</v>
      </c>
      <c r="U9951" s="4" t="str">
        <f t="shared" si="6"/>
        <v>In-store</v>
      </c>
      <c r="V9951" s="4" t="str">
        <f t="shared" si="7"/>
        <v>UNKNOWN</v>
      </c>
      <c r="W9951" s="4">
        <f t="shared" ref="W9951:Y9951" si="9958">IF(OR(J9951 = "ERROR", J9951 = ""), "UNKNOWN", J9951)</f>
        <v>3</v>
      </c>
      <c r="X9951" s="4">
        <f t="shared" si="9958"/>
        <v>3</v>
      </c>
      <c r="Y9951" s="4">
        <f t="shared" si="9958"/>
        <v>9</v>
      </c>
      <c r="Z9951" s="4" t="str">
        <f t="shared" si="9"/>
        <v>UNKNOWN</v>
      </c>
    </row>
    <row r="9952">
      <c r="A9952" s="1" t="s">
        <v>9989</v>
      </c>
      <c r="B9952" s="1" t="s">
        <v>27</v>
      </c>
      <c r="C9952" s="1">
        <v>1.0</v>
      </c>
      <c r="D9952" s="1">
        <v>3.0</v>
      </c>
      <c r="E9952" s="1">
        <v>3.0</v>
      </c>
      <c r="F9952" s="1" t="s">
        <v>39</v>
      </c>
      <c r="H9952" s="2">
        <v>44994.0</v>
      </c>
      <c r="J9952" s="3">
        <f t="shared" si="2"/>
        <v>1</v>
      </c>
      <c r="K9952" s="4">
        <f t="shared" si="3"/>
        <v>3</v>
      </c>
      <c r="L9952" s="4">
        <f t="shared" si="4"/>
        <v>3</v>
      </c>
      <c r="S9952" s="1" t="s">
        <v>9989</v>
      </c>
      <c r="T9952" s="4" t="str">
        <f t="shared" si="5"/>
        <v>Cake</v>
      </c>
      <c r="U9952" s="4" t="str">
        <f t="shared" si="6"/>
        <v>UNKNOWN</v>
      </c>
      <c r="V9952" s="4" t="str">
        <f t="shared" si="7"/>
        <v>Digital Wallet</v>
      </c>
      <c r="W9952" s="4">
        <f t="shared" ref="W9952:Y9952" si="9959">IF(OR(J9952 = "ERROR", J9952 = ""), "UNKNOWN", J9952)</f>
        <v>1</v>
      </c>
      <c r="X9952" s="4">
        <f t="shared" si="9959"/>
        <v>3</v>
      </c>
      <c r="Y9952" s="4">
        <f t="shared" si="9959"/>
        <v>3</v>
      </c>
      <c r="Z9952" s="5">
        <f t="shared" si="9"/>
        <v>44994</v>
      </c>
    </row>
    <row r="9953">
      <c r="A9953" s="1" t="s">
        <v>9990</v>
      </c>
      <c r="B9953" s="1" t="s">
        <v>25</v>
      </c>
      <c r="C9953" s="1">
        <v>4.0</v>
      </c>
      <c r="D9953" s="1">
        <v>1.0</v>
      </c>
      <c r="E9953" s="1">
        <v>4.0</v>
      </c>
      <c r="G9953" s="1" t="s">
        <v>24</v>
      </c>
      <c r="H9953" s="6">
        <v>45219.0</v>
      </c>
      <c r="J9953" s="3">
        <f t="shared" si="2"/>
        <v>4</v>
      </c>
      <c r="K9953" s="4">
        <f t="shared" si="3"/>
        <v>1</v>
      </c>
      <c r="L9953" s="4">
        <f t="shared" si="4"/>
        <v>4</v>
      </c>
      <c r="S9953" s="1" t="s">
        <v>9990</v>
      </c>
      <c r="T9953" s="4" t="str">
        <f t="shared" si="5"/>
        <v>UNKNOWN</v>
      </c>
      <c r="U9953" s="4" t="str">
        <f t="shared" si="6"/>
        <v>Takeaway</v>
      </c>
      <c r="V9953" s="4" t="str">
        <f t="shared" si="7"/>
        <v>UNKNOWN</v>
      </c>
      <c r="W9953" s="4">
        <f t="shared" ref="W9953:Y9953" si="9960">IF(OR(J9953 = "ERROR", J9953 = ""), "UNKNOWN", J9953)</f>
        <v>4</v>
      </c>
      <c r="X9953" s="4">
        <f t="shared" si="9960"/>
        <v>1</v>
      </c>
      <c r="Y9953" s="4">
        <f t="shared" si="9960"/>
        <v>4</v>
      </c>
      <c r="Z9953" s="7">
        <f t="shared" si="9"/>
        <v>45219</v>
      </c>
    </row>
    <row r="9954">
      <c r="A9954" s="1" t="s">
        <v>9991</v>
      </c>
      <c r="B9954" s="1" t="s">
        <v>44</v>
      </c>
      <c r="C9954" s="1">
        <v>1.0</v>
      </c>
      <c r="D9954" s="1">
        <v>4.0</v>
      </c>
      <c r="E9954" s="1">
        <v>4.0</v>
      </c>
      <c r="F9954" s="1" t="s">
        <v>39</v>
      </c>
      <c r="H9954" s="2">
        <v>44954.0</v>
      </c>
      <c r="J9954" s="3">
        <f t="shared" si="2"/>
        <v>1</v>
      </c>
      <c r="K9954" s="4">
        <f t="shared" si="3"/>
        <v>4</v>
      </c>
      <c r="L9954" s="4">
        <f t="shared" si="4"/>
        <v>4</v>
      </c>
      <c r="S9954" s="1" t="s">
        <v>9991</v>
      </c>
      <c r="T9954" s="4" t="str">
        <f t="shared" si="5"/>
        <v>Sandwich</v>
      </c>
      <c r="U9954" s="4" t="str">
        <f t="shared" si="6"/>
        <v>UNKNOWN</v>
      </c>
      <c r="V9954" s="4" t="str">
        <f t="shared" si="7"/>
        <v>Digital Wallet</v>
      </c>
      <c r="W9954" s="4">
        <f t="shared" ref="W9954:Y9954" si="9961">IF(OR(J9954 = "ERROR", J9954 = ""), "UNKNOWN", J9954)</f>
        <v>1</v>
      </c>
      <c r="X9954" s="4">
        <f t="shared" si="9961"/>
        <v>4</v>
      </c>
      <c r="Y9954" s="4">
        <f t="shared" si="9961"/>
        <v>4</v>
      </c>
      <c r="Z9954" s="5">
        <f t="shared" si="9"/>
        <v>44954</v>
      </c>
    </row>
    <row r="9955">
      <c r="A9955" s="1" t="s">
        <v>9992</v>
      </c>
      <c r="B9955" s="1" t="s">
        <v>27</v>
      </c>
      <c r="C9955" s="1">
        <v>5.0</v>
      </c>
      <c r="D9955" s="1">
        <v>3.0</v>
      </c>
      <c r="E9955" s="1">
        <v>15.0</v>
      </c>
      <c r="F9955" s="1" t="s">
        <v>23</v>
      </c>
      <c r="G9955" s="1" t="s">
        <v>24</v>
      </c>
      <c r="H9955" s="6">
        <v>45259.0</v>
      </c>
      <c r="J9955" s="3">
        <f t="shared" si="2"/>
        <v>5</v>
      </c>
      <c r="K9955" s="4">
        <f t="shared" si="3"/>
        <v>3</v>
      </c>
      <c r="L9955" s="4">
        <f t="shared" si="4"/>
        <v>15</v>
      </c>
      <c r="S9955" s="1" t="s">
        <v>9992</v>
      </c>
      <c r="T9955" s="4" t="str">
        <f t="shared" si="5"/>
        <v>Cake</v>
      </c>
      <c r="U9955" s="4" t="str">
        <f t="shared" si="6"/>
        <v>Takeaway</v>
      </c>
      <c r="V9955" s="4" t="str">
        <f t="shared" si="7"/>
        <v>Credit Card</v>
      </c>
      <c r="W9955" s="4">
        <f t="shared" ref="W9955:Y9955" si="9962">IF(OR(J9955 = "ERROR", J9955 = ""), "UNKNOWN", J9955)</f>
        <v>5</v>
      </c>
      <c r="X9955" s="4">
        <f t="shared" si="9962"/>
        <v>3</v>
      </c>
      <c r="Y9955" s="4">
        <f t="shared" si="9962"/>
        <v>15</v>
      </c>
      <c r="Z9955" s="7">
        <f t="shared" si="9"/>
        <v>45259</v>
      </c>
    </row>
    <row r="9956">
      <c r="A9956" s="1" t="s">
        <v>9993</v>
      </c>
      <c r="B9956" s="1" t="s">
        <v>22</v>
      </c>
      <c r="C9956" s="1">
        <v>4.0</v>
      </c>
      <c r="D9956" s="1">
        <v>2.0</v>
      </c>
      <c r="E9956" s="1" t="s">
        <v>25</v>
      </c>
      <c r="F9956" s="1" t="s">
        <v>23</v>
      </c>
      <c r="G9956" s="1" t="s">
        <v>29</v>
      </c>
      <c r="H9956" s="6">
        <v>45251.0</v>
      </c>
      <c r="J9956" s="3">
        <f t="shared" si="2"/>
        <v>4</v>
      </c>
      <c r="K9956" s="4">
        <f t="shared" si="3"/>
        <v>2</v>
      </c>
      <c r="L9956" s="4">
        <f t="shared" si="4"/>
        <v>8</v>
      </c>
      <c r="S9956" s="1" t="s">
        <v>9993</v>
      </c>
      <c r="T9956" s="4" t="str">
        <f t="shared" si="5"/>
        <v>Coffee</v>
      </c>
      <c r="U9956" s="4" t="str">
        <f t="shared" si="6"/>
        <v>In-store</v>
      </c>
      <c r="V9956" s="4" t="str">
        <f t="shared" si="7"/>
        <v>Credit Card</v>
      </c>
      <c r="W9956" s="4">
        <f t="shared" ref="W9956:Y9956" si="9963">IF(OR(J9956 = "ERROR", J9956 = ""), "UNKNOWN", J9956)</f>
        <v>4</v>
      </c>
      <c r="X9956" s="4">
        <f t="shared" si="9963"/>
        <v>2</v>
      </c>
      <c r="Y9956" s="4">
        <f t="shared" si="9963"/>
        <v>8</v>
      </c>
      <c r="Z9956" s="7">
        <f t="shared" si="9"/>
        <v>45251</v>
      </c>
    </row>
    <row r="9957">
      <c r="A9957" s="1" t="s">
        <v>9994</v>
      </c>
      <c r="B9957" s="1" t="s">
        <v>81</v>
      </c>
      <c r="C9957" s="1">
        <v>4.0</v>
      </c>
      <c r="D9957" s="1">
        <v>1.5</v>
      </c>
      <c r="E9957" s="1">
        <v>6.0</v>
      </c>
      <c r="F9957" s="1" t="s">
        <v>25</v>
      </c>
      <c r="H9957" s="2">
        <v>45185.0</v>
      </c>
      <c r="J9957" s="3">
        <f t="shared" si="2"/>
        <v>4</v>
      </c>
      <c r="K9957" s="4">
        <f t="shared" si="3"/>
        <v>1.5</v>
      </c>
      <c r="L9957" s="4">
        <f t="shared" si="4"/>
        <v>6</v>
      </c>
      <c r="S9957" s="1" t="s">
        <v>9994</v>
      </c>
      <c r="T9957" s="4" t="str">
        <f t="shared" si="5"/>
        <v>Tea</v>
      </c>
      <c r="U9957" s="4" t="str">
        <f t="shared" si="6"/>
        <v>UNKNOWN</v>
      </c>
      <c r="V9957" s="4" t="str">
        <f t="shared" si="7"/>
        <v>UNKNOWN</v>
      </c>
      <c r="W9957" s="4">
        <f t="shared" ref="W9957:Y9957" si="9964">IF(OR(J9957 = "ERROR", J9957 = ""), "UNKNOWN", J9957)</f>
        <v>4</v>
      </c>
      <c r="X9957" s="4">
        <f t="shared" si="9964"/>
        <v>1.5</v>
      </c>
      <c r="Y9957" s="4">
        <f t="shared" si="9964"/>
        <v>6</v>
      </c>
      <c r="Z9957" s="5">
        <f t="shared" si="9"/>
        <v>45185</v>
      </c>
    </row>
    <row r="9958">
      <c r="A9958" s="1" t="s">
        <v>9995</v>
      </c>
      <c r="B9958" s="1" t="s">
        <v>32</v>
      </c>
      <c r="C9958" s="1">
        <v>3.0</v>
      </c>
      <c r="D9958" s="1">
        <v>1.0</v>
      </c>
      <c r="E9958" s="1">
        <v>3.0</v>
      </c>
      <c r="G9958" s="1" t="s">
        <v>24</v>
      </c>
      <c r="H9958" s="2">
        <v>45207.0</v>
      </c>
      <c r="J9958" s="3">
        <f t="shared" si="2"/>
        <v>3</v>
      </c>
      <c r="K9958" s="4">
        <f t="shared" si="3"/>
        <v>1</v>
      </c>
      <c r="L9958" s="4">
        <f t="shared" si="4"/>
        <v>3</v>
      </c>
      <c r="S9958" s="1" t="s">
        <v>9995</v>
      </c>
      <c r="T9958" s="4" t="str">
        <f t="shared" si="5"/>
        <v>Cookie</v>
      </c>
      <c r="U9958" s="4" t="str">
        <f t="shared" si="6"/>
        <v>Takeaway</v>
      </c>
      <c r="V9958" s="4" t="str">
        <f t="shared" si="7"/>
        <v>UNKNOWN</v>
      </c>
      <c r="W9958" s="4">
        <f t="shared" ref="W9958:Y9958" si="9965">IF(OR(J9958 = "ERROR", J9958 = ""), "UNKNOWN", J9958)</f>
        <v>3</v>
      </c>
      <c r="X9958" s="4">
        <f t="shared" si="9965"/>
        <v>1</v>
      </c>
      <c r="Y9958" s="4">
        <f t="shared" si="9965"/>
        <v>3</v>
      </c>
      <c r="Z9958" s="5">
        <f t="shared" si="9"/>
        <v>45207</v>
      </c>
    </row>
    <row r="9959">
      <c r="A9959" s="1" t="s">
        <v>9996</v>
      </c>
      <c r="B9959" s="1" t="s">
        <v>22</v>
      </c>
      <c r="C9959" s="1" t="s">
        <v>25</v>
      </c>
      <c r="D9959" s="1">
        <v>2.0</v>
      </c>
      <c r="E9959" s="1">
        <v>8.0</v>
      </c>
      <c r="F9959" s="1" t="s">
        <v>23</v>
      </c>
      <c r="G9959" s="1" t="s">
        <v>24</v>
      </c>
      <c r="H9959" s="6">
        <v>45245.0</v>
      </c>
      <c r="J9959" s="3">
        <f t="shared" si="2"/>
        <v>4</v>
      </c>
      <c r="K9959" s="4">
        <f t="shared" si="3"/>
        <v>2</v>
      </c>
      <c r="L9959" s="4">
        <f t="shared" si="4"/>
        <v>8</v>
      </c>
      <c r="S9959" s="1" t="s">
        <v>9996</v>
      </c>
      <c r="T9959" s="4" t="str">
        <f t="shared" si="5"/>
        <v>Coffee</v>
      </c>
      <c r="U9959" s="4" t="str">
        <f t="shared" si="6"/>
        <v>Takeaway</v>
      </c>
      <c r="V9959" s="4" t="str">
        <f t="shared" si="7"/>
        <v>Credit Card</v>
      </c>
      <c r="W9959" s="4">
        <f t="shared" ref="W9959:Y9959" si="9966">IF(OR(J9959 = "ERROR", J9959 = ""), "UNKNOWN", J9959)</f>
        <v>4</v>
      </c>
      <c r="X9959" s="4">
        <f t="shared" si="9966"/>
        <v>2</v>
      </c>
      <c r="Y9959" s="4">
        <f t="shared" si="9966"/>
        <v>8</v>
      </c>
      <c r="Z9959" s="7">
        <f t="shared" si="9"/>
        <v>45245</v>
      </c>
    </row>
    <row r="9960">
      <c r="A9960" s="1" t="s">
        <v>9997</v>
      </c>
      <c r="B9960" s="1" t="s">
        <v>25</v>
      </c>
      <c r="C9960" s="1">
        <v>2.0</v>
      </c>
      <c r="D9960" s="1">
        <v>5.0</v>
      </c>
      <c r="E9960" s="1">
        <v>10.0</v>
      </c>
      <c r="F9960" s="1" t="s">
        <v>23</v>
      </c>
      <c r="G9960" s="1" t="s">
        <v>29</v>
      </c>
      <c r="H9960" s="2">
        <v>45140.0</v>
      </c>
      <c r="J9960" s="3">
        <f t="shared" si="2"/>
        <v>2</v>
      </c>
      <c r="K9960" s="4">
        <f t="shared" si="3"/>
        <v>5</v>
      </c>
      <c r="L9960" s="4">
        <f t="shared" si="4"/>
        <v>10</v>
      </c>
      <c r="S9960" s="1" t="s">
        <v>9997</v>
      </c>
      <c r="T9960" s="4" t="str">
        <f t="shared" si="5"/>
        <v>UNKNOWN</v>
      </c>
      <c r="U9960" s="4" t="str">
        <f t="shared" si="6"/>
        <v>In-store</v>
      </c>
      <c r="V9960" s="4" t="str">
        <f t="shared" si="7"/>
        <v>Credit Card</v>
      </c>
      <c r="W9960" s="4">
        <f t="shared" ref="W9960:Y9960" si="9967">IF(OR(J9960 = "ERROR", J9960 = ""), "UNKNOWN", J9960)</f>
        <v>2</v>
      </c>
      <c r="X9960" s="4">
        <f t="shared" si="9967"/>
        <v>5</v>
      </c>
      <c r="Y9960" s="4">
        <f t="shared" si="9967"/>
        <v>10</v>
      </c>
      <c r="Z9960" s="5">
        <f t="shared" si="9"/>
        <v>45140</v>
      </c>
    </row>
    <row r="9961">
      <c r="A9961" s="1" t="s">
        <v>9998</v>
      </c>
      <c r="B9961" s="1" t="s">
        <v>55</v>
      </c>
      <c r="C9961" s="1">
        <v>2.0</v>
      </c>
      <c r="D9961" s="1">
        <v>3.0</v>
      </c>
      <c r="E9961" s="1">
        <v>6.0</v>
      </c>
      <c r="F9961" s="1" t="s">
        <v>39</v>
      </c>
      <c r="G9961" s="1" t="s">
        <v>29</v>
      </c>
      <c r="H9961" s="2">
        <v>45074.0</v>
      </c>
      <c r="J9961" s="3">
        <f t="shared" si="2"/>
        <v>2</v>
      </c>
      <c r="K9961" s="4">
        <f t="shared" si="3"/>
        <v>3</v>
      </c>
      <c r="L9961" s="4">
        <f t="shared" si="4"/>
        <v>6</v>
      </c>
      <c r="S9961" s="1" t="s">
        <v>9998</v>
      </c>
      <c r="T9961" s="4" t="str">
        <f t="shared" si="5"/>
        <v>Juice</v>
      </c>
      <c r="U9961" s="4" t="str">
        <f t="shared" si="6"/>
        <v>In-store</v>
      </c>
      <c r="V9961" s="4" t="str">
        <f t="shared" si="7"/>
        <v>Digital Wallet</v>
      </c>
      <c r="W9961" s="4">
        <f t="shared" ref="W9961:Y9961" si="9968">IF(OR(J9961 = "ERROR", J9961 = ""), "UNKNOWN", J9961)</f>
        <v>2</v>
      </c>
      <c r="X9961" s="4">
        <f t="shared" si="9968"/>
        <v>3</v>
      </c>
      <c r="Y9961" s="4">
        <f t="shared" si="9968"/>
        <v>6</v>
      </c>
      <c r="Z9961" s="5">
        <f t="shared" si="9"/>
        <v>45074</v>
      </c>
    </row>
    <row r="9962">
      <c r="A9962" s="1" t="s">
        <v>9999</v>
      </c>
      <c r="B9962" s="1" t="s">
        <v>55</v>
      </c>
      <c r="C9962" s="1">
        <v>5.0</v>
      </c>
      <c r="D9962" s="1">
        <v>3.0</v>
      </c>
      <c r="E9962" s="1">
        <v>15.0</v>
      </c>
      <c r="G9962" s="1" t="s">
        <v>29</v>
      </c>
      <c r="H9962" s="2">
        <v>44989.0</v>
      </c>
      <c r="J9962" s="3">
        <f t="shared" si="2"/>
        <v>5</v>
      </c>
      <c r="K9962" s="4">
        <f t="shared" si="3"/>
        <v>3</v>
      </c>
      <c r="L9962" s="4">
        <f t="shared" si="4"/>
        <v>15</v>
      </c>
      <c r="S9962" s="1" t="s">
        <v>9999</v>
      </c>
      <c r="T9962" s="4" t="str">
        <f t="shared" si="5"/>
        <v>Juice</v>
      </c>
      <c r="U9962" s="4" t="str">
        <f t="shared" si="6"/>
        <v>In-store</v>
      </c>
      <c r="V9962" s="4" t="str">
        <f t="shared" si="7"/>
        <v>UNKNOWN</v>
      </c>
      <c r="W9962" s="4">
        <f t="shared" ref="W9962:Y9962" si="9969">IF(OR(J9962 = "ERROR", J9962 = ""), "UNKNOWN", J9962)</f>
        <v>5</v>
      </c>
      <c r="X9962" s="4">
        <f t="shared" si="9969"/>
        <v>3</v>
      </c>
      <c r="Y9962" s="4">
        <f t="shared" si="9969"/>
        <v>15</v>
      </c>
      <c r="Z9962" s="5">
        <f t="shared" si="9"/>
        <v>44989</v>
      </c>
    </row>
    <row r="9963">
      <c r="A9963" s="1" t="s">
        <v>10000</v>
      </c>
      <c r="B9963" s="1" t="s">
        <v>81</v>
      </c>
      <c r="C9963" s="1">
        <v>2.0</v>
      </c>
      <c r="D9963" s="1" t="s">
        <v>30</v>
      </c>
      <c r="E9963" s="1">
        <v>3.0</v>
      </c>
      <c r="F9963" s="1" t="s">
        <v>28</v>
      </c>
      <c r="H9963" s="6">
        <v>45289.0</v>
      </c>
      <c r="J9963" s="3">
        <f t="shared" si="2"/>
        <v>2</v>
      </c>
      <c r="K9963" s="4">
        <f t="shared" si="3"/>
        <v>1.5</v>
      </c>
      <c r="L9963" s="4">
        <f t="shared" si="4"/>
        <v>3</v>
      </c>
      <c r="S9963" s="1" t="s">
        <v>10000</v>
      </c>
      <c r="T9963" s="4" t="str">
        <f t="shared" si="5"/>
        <v>Tea</v>
      </c>
      <c r="U9963" s="4" t="str">
        <f t="shared" si="6"/>
        <v>UNKNOWN</v>
      </c>
      <c r="V9963" s="4" t="str">
        <f t="shared" si="7"/>
        <v>Cash</v>
      </c>
      <c r="W9963" s="4">
        <f t="shared" ref="W9963:Y9963" si="9970">IF(OR(J9963 = "ERROR", J9963 = ""), "UNKNOWN", J9963)</f>
        <v>2</v>
      </c>
      <c r="X9963" s="4">
        <f t="shared" si="9970"/>
        <v>1.5</v>
      </c>
      <c r="Y9963" s="4">
        <f t="shared" si="9970"/>
        <v>3</v>
      </c>
      <c r="Z9963" s="7">
        <f t="shared" si="9"/>
        <v>45289</v>
      </c>
    </row>
    <row r="9964">
      <c r="A9964" s="1" t="s">
        <v>10001</v>
      </c>
      <c r="B9964" s="1" t="s">
        <v>44</v>
      </c>
      <c r="C9964" s="1">
        <v>4.0</v>
      </c>
      <c r="D9964" s="1">
        <v>4.0</v>
      </c>
      <c r="E9964" s="1">
        <v>16.0</v>
      </c>
      <c r="F9964" s="1" t="s">
        <v>28</v>
      </c>
      <c r="G9964" s="1" t="s">
        <v>29</v>
      </c>
      <c r="H9964" s="2">
        <v>45069.0</v>
      </c>
      <c r="J9964" s="3">
        <f t="shared" si="2"/>
        <v>4</v>
      </c>
      <c r="K9964" s="4">
        <f t="shared" si="3"/>
        <v>4</v>
      </c>
      <c r="L9964" s="4">
        <f t="shared" si="4"/>
        <v>16</v>
      </c>
      <c r="S9964" s="1" t="s">
        <v>10001</v>
      </c>
      <c r="T9964" s="4" t="str">
        <f t="shared" si="5"/>
        <v>Sandwich</v>
      </c>
      <c r="U9964" s="4" t="str">
        <f t="shared" si="6"/>
        <v>In-store</v>
      </c>
      <c r="V9964" s="4" t="str">
        <f t="shared" si="7"/>
        <v>Cash</v>
      </c>
      <c r="W9964" s="4">
        <f t="shared" ref="W9964:Y9964" si="9971">IF(OR(J9964 = "ERROR", J9964 = ""), "UNKNOWN", J9964)</f>
        <v>4</v>
      </c>
      <c r="X9964" s="4">
        <f t="shared" si="9971"/>
        <v>4</v>
      </c>
      <c r="Y9964" s="4">
        <f t="shared" si="9971"/>
        <v>16</v>
      </c>
      <c r="Z9964" s="5">
        <f t="shared" si="9"/>
        <v>45069</v>
      </c>
    </row>
    <row r="9965">
      <c r="A9965" s="1" t="s">
        <v>10002</v>
      </c>
      <c r="B9965" s="1" t="s">
        <v>27</v>
      </c>
      <c r="C9965" s="1">
        <v>5.0</v>
      </c>
      <c r="D9965" s="1">
        <v>3.0</v>
      </c>
      <c r="E9965" s="1">
        <v>15.0</v>
      </c>
      <c r="G9965" s="1" t="s">
        <v>24</v>
      </c>
      <c r="H9965" s="2">
        <v>44971.0</v>
      </c>
      <c r="J9965" s="3">
        <f t="shared" si="2"/>
        <v>5</v>
      </c>
      <c r="K9965" s="4">
        <f t="shared" si="3"/>
        <v>3</v>
      </c>
      <c r="L9965" s="4">
        <f t="shared" si="4"/>
        <v>15</v>
      </c>
      <c r="S9965" s="1" t="s">
        <v>10002</v>
      </c>
      <c r="T9965" s="4" t="str">
        <f t="shared" si="5"/>
        <v>Cake</v>
      </c>
      <c r="U9965" s="4" t="str">
        <f t="shared" si="6"/>
        <v>Takeaway</v>
      </c>
      <c r="V9965" s="4" t="str">
        <f t="shared" si="7"/>
        <v>UNKNOWN</v>
      </c>
      <c r="W9965" s="4">
        <f t="shared" ref="W9965:Y9965" si="9972">IF(OR(J9965 = "ERROR", J9965 = ""), "UNKNOWN", J9965)</f>
        <v>5</v>
      </c>
      <c r="X9965" s="4">
        <f t="shared" si="9972"/>
        <v>3</v>
      </c>
      <c r="Y9965" s="4">
        <f t="shared" si="9972"/>
        <v>15</v>
      </c>
      <c r="Z9965" s="5">
        <f t="shared" si="9"/>
        <v>44971</v>
      </c>
    </row>
    <row r="9966">
      <c r="A9966" s="1" t="s">
        <v>10003</v>
      </c>
      <c r="B9966" s="1" t="s">
        <v>27</v>
      </c>
      <c r="C9966" s="1">
        <v>3.0</v>
      </c>
      <c r="D9966" s="1">
        <v>3.0</v>
      </c>
      <c r="E9966" s="1">
        <v>9.0</v>
      </c>
      <c r="G9966" s="1" t="s">
        <v>29</v>
      </c>
      <c r="H9966" s="2">
        <v>45237.0</v>
      </c>
      <c r="J9966" s="3">
        <f t="shared" si="2"/>
        <v>3</v>
      </c>
      <c r="K9966" s="4">
        <f t="shared" si="3"/>
        <v>3</v>
      </c>
      <c r="L9966" s="4">
        <f t="shared" si="4"/>
        <v>9</v>
      </c>
      <c r="S9966" s="1" t="s">
        <v>10003</v>
      </c>
      <c r="T9966" s="4" t="str">
        <f t="shared" si="5"/>
        <v>Cake</v>
      </c>
      <c r="U9966" s="4" t="str">
        <f t="shared" si="6"/>
        <v>In-store</v>
      </c>
      <c r="V9966" s="4" t="str">
        <f t="shared" si="7"/>
        <v>UNKNOWN</v>
      </c>
      <c r="W9966" s="4">
        <f t="shared" ref="W9966:Y9966" si="9973">IF(OR(J9966 = "ERROR", J9966 = ""), "UNKNOWN", J9966)</f>
        <v>3</v>
      </c>
      <c r="X9966" s="4">
        <f t="shared" si="9973"/>
        <v>3</v>
      </c>
      <c r="Y9966" s="4">
        <f t="shared" si="9973"/>
        <v>9</v>
      </c>
      <c r="Z9966" s="5">
        <f t="shared" si="9"/>
        <v>45237</v>
      </c>
    </row>
    <row r="9967">
      <c r="A9967" s="1" t="s">
        <v>10004</v>
      </c>
      <c r="B9967" s="1" t="s">
        <v>81</v>
      </c>
      <c r="C9967" s="1">
        <v>2.0</v>
      </c>
      <c r="D9967" s="1">
        <v>1.5</v>
      </c>
      <c r="E9967" s="1">
        <v>3.0</v>
      </c>
      <c r="F9967" s="1" t="s">
        <v>39</v>
      </c>
      <c r="H9967" s="6">
        <v>45280.0</v>
      </c>
      <c r="J9967" s="3">
        <f t="shared" si="2"/>
        <v>2</v>
      </c>
      <c r="K9967" s="4">
        <f t="shared" si="3"/>
        <v>1.5</v>
      </c>
      <c r="L9967" s="4">
        <f t="shared" si="4"/>
        <v>3</v>
      </c>
      <c r="S9967" s="1" t="s">
        <v>10004</v>
      </c>
      <c r="T9967" s="4" t="str">
        <f t="shared" si="5"/>
        <v>Tea</v>
      </c>
      <c r="U9967" s="4" t="str">
        <f t="shared" si="6"/>
        <v>UNKNOWN</v>
      </c>
      <c r="V9967" s="4" t="str">
        <f t="shared" si="7"/>
        <v>Digital Wallet</v>
      </c>
      <c r="W9967" s="4">
        <f t="shared" ref="W9967:Y9967" si="9974">IF(OR(J9967 = "ERROR", J9967 = ""), "UNKNOWN", J9967)</f>
        <v>2</v>
      </c>
      <c r="X9967" s="4">
        <f t="shared" si="9974"/>
        <v>1.5</v>
      </c>
      <c r="Y9967" s="4">
        <f t="shared" si="9974"/>
        <v>3</v>
      </c>
      <c r="Z9967" s="7">
        <f t="shared" si="9"/>
        <v>45280</v>
      </c>
    </row>
    <row r="9968">
      <c r="A9968" s="1" t="s">
        <v>10005</v>
      </c>
      <c r="B9968" s="1" t="s">
        <v>22</v>
      </c>
      <c r="C9968" s="1">
        <v>2.0</v>
      </c>
      <c r="D9968" s="1">
        <v>2.0</v>
      </c>
      <c r="E9968" s="1">
        <v>4.0</v>
      </c>
      <c r="H9968" s="2">
        <v>45070.0</v>
      </c>
      <c r="J9968" s="3">
        <f t="shared" si="2"/>
        <v>2</v>
      </c>
      <c r="K9968" s="4">
        <f t="shared" si="3"/>
        <v>2</v>
      </c>
      <c r="L9968" s="4">
        <f t="shared" si="4"/>
        <v>4</v>
      </c>
      <c r="S9968" s="1" t="s">
        <v>10005</v>
      </c>
      <c r="T9968" s="4" t="str">
        <f t="shared" si="5"/>
        <v>Coffee</v>
      </c>
      <c r="U9968" s="4" t="str">
        <f t="shared" si="6"/>
        <v>UNKNOWN</v>
      </c>
      <c r="V9968" s="4" t="str">
        <f t="shared" si="7"/>
        <v>UNKNOWN</v>
      </c>
      <c r="W9968" s="4">
        <f t="shared" ref="W9968:Y9968" si="9975">IF(OR(J9968 = "ERROR", J9968 = ""), "UNKNOWN", J9968)</f>
        <v>2</v>
      </c>
      <c r="X9968" s="4">
        <f t="shared" si="9975"/>
        <v>2</v>
      </c>
      <c r="Y9968" s="4">
        <f t="shared" si="9975"/>
        <v>4</v>
      </c>
      <c r="Z9968" s="5">
        <f t="shared" si="9"/>
        <v>45070</v>
      </c>
    </row>
    <row r="9969">
      <c r="A9969" s="1" t="s">
        <v>10006</v>
      </c>
      <c r="B9969" s="1" t="s">
        <v>55</v>
      </c>
      <c r="C9969" s="1">
        <v>4.0</v>
      </c>
      <c r="D9969" s="1">
        <v>3.0</v>
      </c>
      <c r="E9969" s="1">
        <v>12.0</v>
      </c>
      <c r="G9969" s="1" t="s">
        <v>29</v>
      </c>
      <c r="H9969" s="2">
        <v>45011.0</v>
      </c>
      <c r="J9969" s="3">
        <f t="shared" si="2"/>
        <v>4</v>
      </c>
      <c r="K9969" s="4">
        <f t="shared" si="3"/>
        <v>3</v>
      </c>
      <c r="L9969" s="4">
        <f t="shared" si="4"/>
        <v>12</v>
      </c>
      <c r="S9969" s="1" t="s">
        <v>10006</v>
      </c>
      <c r="T9969" s="4" t="str">
        <f t="shared" si="5"/>
        <v>Juice</v>
      </c>
      <c r="U9969" s="4" t="str">
        <f t="shared" si="6"/>
        <v>In-store</v>
      </c>
      <c r="V9969" s="4" t="str">
        <f t="shared" si="7"/>
        <v>UNKNOWN</v>
      </c>
      <c r="W9969" s="4">
        <f t="shared" ref="W9969:Y9969" si="9976">IF(OR(J9969 = "ERROR", J9969 = ""), "UNKNOWN", J9969)</f>
        <v>4</v>
      </c>
      <c r="X9969" s="4">
        <f t="shared" si="9976"/>
        <v>3</v>
      </c>
      <c r="Y9969" s="4">
        <f t="shared" si="9976"/>
        <v>12</v>
      </c>
      <c r="Z9969" s="5">
        <f t="shared" si="9"/>
        <v>45011</v>
      </c>
    </row>
    <row r="9970">
      <c r="A9970" s="1" t="s">
        <v>10007</v>
      </c>
      <c r="B9970" s="1" t="s">
        <v>41</v>
      </c>
      <c r="C9970" s="1">
        <v>3.0</v>
      </c>
      <c r="D9970" s="1">
        <v>4.0</v>
      </c>
      <c r="E9970" s="1">
        <v>12.0</v>
      </c>
      <c r="F9970" s="1" t="s">
        <v>39</v>
      </c>
      <c r="G9970" s="1" t="s">
        <v>24</v>
      </c>
      <c r="H9970" s="2">
        <v>44999.0</v>
      </c>
      <c r="J9970" s="3">
        <f t="shared" si="2"/>
        <v>3</v>
      </c>
      <c r="K9970" s="4">
        <f t="shared" si="3"/>
        <v>4</v>
      </c>
      <c r="L9970" s="4">
        <f t="shared" si="4"/>
        <v>12</v>
      </c>
      <c r="S9970" s="1" t="s">
        <v>10007</v>
      </c>
      <c r="T9970" s="4" t="str">
        <f t="shared" si="5"/>
        <v>Smoothie</v>
      </c>
      <c r="U9970" s="4" t="str">
        <f t="shared" si="6"/>
        <v>Takeaway</v>
      </c>
      <c r="V9970" s="4" t="str">
        <f t="shared" si="7"/>
        <v>Digital Wallet</v>
      </c>
      <c r="W9970" s="4">
        <f t="shared" ref="W9970:Y9970" si="9977">IF(OR(J9970 = "ERROR", J9970 = ""), "UNKNOWN", J9970)</f>
        <v>3</v>
      </c>
      <c r="X9970" s="4">
        <f t="shared" si="9977"/>
        <v>4</v>
      </c>
      <c r="Y9970" s="4">
        <f t="shared" si="9977"/>
        <v>12</v>
      </c>
      <c r="Z9970" s="5">
        <f t="shared" si="9"/>
        <v>44999</v>
      </c>
    </row>
    <row r="9971">
      <c r="A9971" s="1" t="s">
        <v>10008</v>
      </c>
      <c r="B9971" s="1" t="s">
        <v>22</v>
      </c>
      <c r="C9971" s="1">
        <v>2.0</v>
      </c>
      <c r="D9971" s="1">
        <v>2.0</v>
      </c>
      <c r="E9971" s="1">
        <v>4.0</v>
      </c>
      <c r="F9971" s="1" t="s">
        <v>28</v>
      </c>
      <c r="G9971" s="1" t="s">
        <v>29</v>
      </c>
      <c r="H9971" s="2">
        <v>45181.0</v>
      </c>
      <c r="J9971" s="3">
        <f t="shared" si="2"/>
        <v>2</v>
      </c>
      <c r="K9971" s="4">
        <f t="shared" si="3"/>
        <v>2</v>
      </c>
      <c r="L9971" s="4">
        <f t="shared" si="4"/>
        <v>4</v>
      </c>
      <c r="S9971" s="1" t="s">
        <v>10008</v>
      </c>
      <c r="T9971" s="4" t="str">
        <f t="shared" si="5"/>
        <v>Coffee</v>
      </c>
      <c r="U9971" s="4" t="str">
        <f t="shared" si="6"/>
        <v>In-store</v>
      </c>
      <c r="V9971" s="4" t="str">
        <f t="shared" si="7"/>
        <v>Cash</v>
      </c>
      <c r="W9971" s="4">
        <f t="shared" ref="W9971:Y9971" si="9978">IF(OR(J9971 = "ERROR", J9971 = ""), "UNKNOWN", J9971)</f>
        <v>2</v>
      </c>
      <c r="X9971" s="4">
        <f t="shared" si="9978"/>
        <v>2</v>
      </c>
      <c r="Y9971" s="4">
        <f t="shared" si="9978"/>
        <v>4</v>
      </c>
      <c r="Z9971" s="5">
        <f t="shared" si="9"/>
        <v>45181</v>
      </c>
    </row>
    <row r="9972">
      <c r="A9972" s="1" t="s">
        <v>10009</v>
      </c>
      <c r="B9972" s="1" t="s">
        <v>44</v>
      </c>
      <c r="C9972" s="1">
        <v>5.0</v>
      </c>
      <c r="D9972" s="1">
        <v>4.0</v>
      </c>
      <c r="E9972" s="1">
        <v>20.0</v>
      </c>
      <c r="F9972" s="1" t="s">
        <v>28</v>
      </c>
      <c r="G9972" s="1" t="s">
        <v>29</v>
      </c>
      <c r="H9972" s="2">
        <v>44990.0</v>
      </c>
      <c r="J9972" s="3">
        <f t="shared" si="2"/>
        <v>5</v>
      </c>
      <c r="K9972" s="4">
        <f t="shared" si="3"/>
        <v>4</v>
      </c>
      <c r="L9972" s="4">
        <f t="shared" si="4"/>
        <v>20</v>
      </c>
      <c r="S9972" s="1" t="s">
        <v>10009</v>
      </c>
      <c r="T9972" s="4" t="str">
        <f t="shared" si="5"/>
        <v>Sandwich</v>
      </c>
      <c r="U9972" s="4" t="str">
        <f t="shared" si="6"/>
        <v>In-store</v>
      </c>
      <c r="V9972" s="4" t="str">
        <f t="shared" si="7"/>
        <v>Cash</v>
      </c>
      <c r="W9972" s="4">
        <f t="shared" ref="W9972:Y9972" si="9979">IF(OR(J9972 = "ERROR", J9972 = ""), "UNKNOWN", J9972)</f>
        <v>5</v>
      </c>
      <c r="X9972" s="4">
        <f t="shared" si="9979"/>
        <v>4</v>
      </c>
      <c r="Y9972" s="4">
        <f t="shared" si="9979"/>
        <v>20</v>
      </c>
      <c r="Z9972" s="5">
        <f t="shared" si="9"/>
        <v>44990</v>
      </c>
    </row>
    <row r="9973">
      <c r="A9973" s="1" t="s">
        <v>10010</v>
      </c>
      <c r="B9973" s="1" t="s">
        <v>36</v>
      </c>
      <c r="C9973" s="1">
        <v>5.0</v>
      </c>
      <c r="D9973" s="1">
        <v>5.0</v>
      </c>
      <c r="E9973" s="1">
        <v>25.0</v>
      </c>
      <c r="F9973" s="1" t="s">
        <v>28</v>
      </c>
      <c r="G9973" s="1" t="s">
        <v>24</v>
      </c>
      <c r="H9973" s="2">
        <v>44961.0</v>
      </c>
      <c r="J9973" s="3">
        <f t="shared" si="2"/>
        <v>5</v>
      </c>
      <c r="K9973" s="4">
        <f t="shared" si="3"/>
        <v>5</v>
      </c>
      <c r="L9973" s="4">
        <f t="shared" si="4"/>
        <v>25</v>
      </c>
      <c r="S9973" s="1" t="s">
        <v>10010</v>
      </c>
      <c r="T9973" s="4" t="str">
        <f t="shared" si="5"/>
        <v>Salad</v>
      </c>
      <c r="U9973" s="4" t="str">
        <f t="shared" si="6"/>
        <v>Takeaway</v>
      </c>
      <c r="V9973" s="4" t="str">
        <f t="shared" si="7"/>
        <v>Cash</v>
      </c>
      <c r="W9973" s="4">
        <f t="shared" ref="W9973:Y9973" si="9980">IF(OR(J9973 = "ERROR", J9973 = ""), "UNKNOWN", J9973)</f>
        <v>5</v>
      </c>
      <c r="X9973" s="4">
        <f t="shared" si="9980"/>
        <v>5</v>
      </c>
      <c r="Y9973" s="4">
        <f t="shared" si="9980"/>
        <v>25</v>
      </c>
      <c r="Z9973" s="5">
        <f t="shared" si="9"/>
        <v>44961</v>
      </c>
    </row>
    <row r="9974">
      <c r="A9974" s="1" t="s">
        <v>10011</v>
      </c>
      <c r="B9974" s="1" t="s">
        <v>27</v>
      </c>
      <c r="C9974" s="1">
        <v>4.0</v>
      </c>
      <c r="D9974" s="1">
        <v>3.0</v>
      </c>
      <c r="E9974" s="1">
        <v>12.0</v>
      </c>
      <c r="F9974" s="1" t="s">
        <v>30</v>
      </c>
      <c r="G9974" s="1" t="s">
        <v>29</v>
      </c>
      <c r="H9974" s="2">
        <v>45144.0</v>
      </c>
      <c r="J9974" s="3">
        <f t="shared" si="2"/>
        <v>4</v>
      </c>
      <c r="K9974" s="4">
        <f t="shared" si="3"/>
        <v>3</v>
      </c>
      <c r="L9974" s="4">
        <f t="shared" si="4"/>
        <v>12</v>
      </c>
      <c r="S9974" s="1" t="s">
        <v>10011</v>
      </c>
      <c r="T9974" s="4" t="str">
        <f t="shared" si="5"/>
        <v>Cake</v>
      </c>
      <c r="U9974" s="4" t="str">
        <f t="shared" si="6"/>
        <v>In-store</v>
      </c>
      <c r="V9974" s="4" t="str">
        <f t="shared" si="7"/>
        <v>UNKNOWN</v>
      </c>
      <c r="W9974" s="4">
        <f t="shared" ref="W9974:Y9974" si="9981">IF(OR(J9974 = "ERROR", J9974 = ""), "UNKNOWN", J9974)</f>
        <v>4</v>
      </c>
      <c r="X9974" s="4">
        <f t="shared" si="9981"/>
        <v>3</v>
      </c>
      <c r="Y9974" s="4">
        <f t="shared" si="9981"/>
        <v>12</v>
      </c>
      <c r="Z9974" s="5">
        <f t="shared" si="9"/>
        <v>45144</v>
      </c>
    </row>
    <row r="9975">
      <c r="A9975" s="1" t="s">
        <v>10012</v>
      </c>
      <c r="B9975" s="1" t="s">
        <v>36</v>
      </c>
      <c r="C9975" s="1">
        <v>2.0</v>
      </c>
      <c r="D9975" s="1">
        <v>5.0</v>
      </c>
      <c r="E9975" s="1">
        <v>10.0</v>
      </c>
      <c r="F9975" s="1" t="s">
        <v>39</v>
      </c>
      <c r="H9975" s="2">
        <v>44952.0</v>
      </c>
      <c r="J9975" s="3">
        <f t="shared" si="2"/>
        <v>2</v>
      </c>
      <c r="K9975" s="4">
        <f t="shared" si="3"/>
        <v>5</v>
      </c>
      <c r="L9975" s="4">
        <f t="shared" si="4"/>
        <v>10</v>
      </c>
      <c r="S9975" s="1" t="s">
        <v>10012</v>
      </c>
      <c r="T9975" s="4" t="str">
        <f t="shared" si="5"/>
        <v>Salad</v>
      </c>
      <c r="U9975" s="4" t="str">
        <f t="shared" si="6"/>
        <v>UNKNOWN</v>
      </c>
      <c r="V9975" s="4" t="str">
        <f t="shared" si="7"/>
        <v>Digital Wallet</v>
      </c>
      <c r="W9975" s="4">
        <f t="shared" ref="W9975:Y9975" si="9982">IF(OR(J9975 = "ERROR", J9975 = ""), "UNKNOWN", J9975)</f>
        <v>2</v>
      </c>
      <c r="X9975" s="4">
        <f t="shared" si="9982"/>
        <v>5</v>
      </c>
      <c r="Y9975" s="4">
        <f t="shared" si="9982"/>
        <v>10</v>
      </c>
      <c r="Z9975" s="5">
        <f t="shared" si="9"/>
        <v>44952</v>
      </c>
    </row>
    <row r="9976">
      <c r="A9976" s="1" t="s">
        <v>10013</v>
      </c>
      <c r="B9976" s="1" t="s">
        <v>81</v>
      </c>
      <c r="C9976" s="1">
        <v>4.0</v>
      </c>
      <c r="D9976" s="1">
        <v>1.5</v>
      </c>
      <c r="E9976" s="1">
        <v>6.0</v>
      </c>
      <c r="F9976" s="1" t="s">
        <v>28</v>
      </c>
      <c r="G9976" s="1" t="s">
        <v>29</v>
      </c>
      <c r="H9976" s="2">
        <v>45017.0</v>
      </c>
      <c r="J9976" s="3">
        <f t="shared" si="2"/>
        <v>4</v>
      </c>
      <c r="K9976" s="4">
        <f t="shared" si="3"/>
        <v>1.5</v>
      </c>
      <c r="L9976" s="4">
        <f t="shared" si="4"/>
        <v>6</v>
      </c>
      <c r="S9976" s="1" t="s">
        <v>10013</v>
      </c>
      <c r="T9976" s="4" t="str">
        <f t="shared" si="5"/>
        <v>Tea</v>
      </c>
      <c r="U9976" s="4" t="str">
        <f t="shared" si="6"/>
        <v>In-store</v>
      </c>
      <c r="V9976" s="4" t="str">
        <f t="shared" si="7"/>
        <v>Cash</v>
      </c>
      <c r="W9976" s="4">
        <f t="shared" ref="W9976:Y9976" si="9983">IF(OR(J9976 = "ERROR", J9976 = ""), "UNKNOWN", J9976)</f>
        <v>4</v>
      </c>
      <c r="X9976" s="4">
        <f t="shared" si="9983"/>
        <v>1.5</v>
      </c>
      <c r="Y9976" s="4">
        <f t="shared" si="9983"/>
        <v>6</v>
      </c>
      <c r="Z9976" s="5">
        <f t="shared" si="9"/>
        <v>45017</v>
      </c>
    </row>
    <row r="9977">
      <c r="A9977" s="1" t="s">
        <v>10014</v>
      </c>
      <c r="B9977" s="1" t="s">
        <v>27</v>
      </c>
      <c r="C9977" s="1">
        <v>1.0</v>
      </c>
      <c r="D9977" s="1">
        <v>3.0</v>
      </c>
      <c r="E9977" s="1">
        <v>3.0</v>
      </c>
      <c r="F9977" s="1" t="s">
        <v>28</v>
      </c>
      <c r="G9977" s="1" t="s">
        <v>29</v>
      </c>
      <c r="H9977" s="2">
        <v>44946.0</v>
      </c>
      <c r="J9977" s="3">
        <f t="shared" si="2"/>
        <v>1</v>
      </c>
      <c r="K9977" s="4">
        <f t="shared" si="3"/>
        <v>3</v>
      </c>
      <c r="L9977" s="4">
        <f t="shared" si="4"/>
        <v>3</v>
      </c>
      <c r="S9977" s="1" t="s">
        <v>10014</v>
      </c>
      <c r="T9977" s="4" t="str">
        <f t="shared" si="5"/>
        <v>Cake</v>
      </c>
      <c r="U9977" s="4" t="str">
        <f t="shared" si="6"/>
        <v>In-store</v>
      </c>
      <c r="V9977" s="4" t="str">
        <f t="shared" si="7"/>
        <v>Cash</v>
      </c>
      <c r="W9977" s="4">
        <f t="shared" ref="W9977:Y9977" si="9984">IF(OR(J9977 = "ERROR", J9977 = ""), "UNKNOWN", J9977)</f>
        <v>1</v>
      </c>
      <c r="X9977" s="4">
        <f t="shared" si="9984"/>
        <v>3</v>
      </c>
      <c r="Y9977" s="4">
        <f t="shared" si="9984"/>
        <v>3</v>
      </c>
      <c r="Z9977" s="5">
        <f t="shared" si="9"/>
        <v>44946</v>
      </c>
    </row>
    <row r="9978">
      <c r="A9978" s="1" t="s">
        <v>10015</v>
      </c>
      <c r="B9978" s="1" t="s">
        <v>32</v>
      </c>
      <c r="C9978" s="1">
        <v>1.0</v>
      </c>
      <c r="D9978" s="1">
        <v>1.0</v>
      </c>
      <c r="E9978" s="1">
        <v>1.0</v>
      </c>
      <c r="G9978" s="1" t="s">
        <v>24</v>
      </c>
      <c r="H9978" s="2">
        <v>45164.0</v>
      </c>
      <c r="J9978" s="3">
        <f t="shared" si="2"/>
        <v>1</v>
      </c>
      <c r="K9978" s="4">
        <f t="shared" si="3"/>
        <v>1</v>
      </c>
      <c r="L9978" s="4">
        <f t="shared" si="4"/>
        <v>1</v>
      </c>
      <c r="S9978" s="1" t="s">
        <v>10015</v>
      </c>
      <c r="T9978" s="4" t="str">
        <f t="shared" si="5"/>
        <v>Cookie</v>
      </c>
      <c r="U9978" s="4" t="str">
        <f t="shared" si="6"/>
        <v>Takeaway</v>
      </c>
      <c r="V9978" s="4" t="str">
        <f t="shared" si="7"/>
        <v>UNKNOWN</v>
      </c>
      <c r="W9978" s="4">
        <f t="shared" ref="W9978:Y9978" si="9985">IF(OR(J9978 = "ERROR", J9978 = ""), "UNKNOWN", J9978)</f>
        <v>1</v>
      </c>
      <c r="X9978" s="4">
        <f t="shared" si="9985"/>
        <v>1</v>
      </c>
      <c r="Y9978" s="4">
        <f t="shared" si="9985"/>
        <v>1</v>
      </c>
      <c r="Z9978" s="5">
        <f t="shared" si="9"/>
        <v>45164</v>
      </c>
    </row>
    <row r="9979">
      <c r="A9979" s="1" t="s">
        <v>10016</v>
      </c>
      <c r="B9979" s="1" t="s">
        <v>55</v>
      </c>
      <c r="C9979" s="1">
        <v>2.0</v>
      </c>
      <c r="D9979" s="1">
        <v>3.0</v>
      </c>
      <c r="E9979" s="1" t="s">
        <v>25</v>
      </c>
      <c r="F9979" s="1" t="s">
        <v>39</v>
      </c>
      <c r="G9979" s="1" t="s">
        <v>29</v>
      </c>
      <c r="H9979" s="2">
        <v>45234.0</v>
      </c>
      <c r="J9979" s="3">
        <f t="shared" si="2"/>
        <v>2</v>
      </c>
      <c r="K9979" s="4">
        <f t="shared" si="3"/>
        <v>3</v>
      </c>
      <c r="L9979" s="4">
        <f t="shared" si="4"/>
        <v>6</v>
      </c>
      <c r="S9979" s="1" t="s">
        <v>10016</v>
      </c>
      <c r="T9979" s="4" t="str">
        <f t="shared" si="5"/>
        <v>Juice</v>
      </c>
      <c r="U9979" s="4" t="str">
        <f t="shared" si="6"/>
        <v>In-store</v>
      </c>
      <c r="V9979" s="4" t="str">
        <f t="shared" si="7"/>
        <v>Digital Wallet</v>
      </c>
      <c r="W9979" s="4">
        <f t="shared" ref="W9979:Y9979" si="9986">IF(OR(J9979 = "ERROR", J9979 = ""), "UNKNOWN", J9979)</f>
        <v>2</v>
      </c>
      <c r="X9979" s="4">
        <f t="shared" si="9986"/>
        <v>3</v>
      </c>
      <c r="Y9979" s="4">
        <f t="shared" si="9986"/>
        <v>6</v>
      </c>
      <c r="Z9979" s="5">
        <f t="shared" si="9"/>
        <v>45234</v>
      </c>
    </row>
    <row r="9980">
      <c r="A9980" s="1" t="s">
        <v>10017</v>
      </c>
      <c r="B9980" s="1" t="s">
        <v>81</v>
      </c>
      <c r="C9980" s="1">
        <v>3.0</v>
      </c>
      <c r="D9980" s="1">
        <v>1.5</v>
      </c>
      <c r="E9980" s="1">
        <v>4.5</v>
      </c>
      <c r="H9980" s="2">
        <v>44973.0</v>
      </c>
      <c r="J9980" s="3">
        <f t="shared" si="2"/>
        <v>3</v>
      </c>
      <c r="K9980" s="4">
        <f t="shared" si="3"/>
        <v>1.5</v>
      </c>
      <c r="L9980" s="4">
        <f t="shared" si="4"/>
        <v>4.5</v>
      </c>
      <c r="S9980" s="1" t="s">
        <v>10017</v>
      </c>
      <c r="T9980" s="4" t="str">
        <f t="shared" si="5"/>
        <v>Tea</v>
      </c>
      <c r="U9980" s="4" t="str">
        <f t="shared" si="6"/>
        <v>UNKNOWN</v>
      </c>
      <c r="V9980" s="4" t="str">
        <f t="shared" si="7"/>
        <v>UNKNOWN</v>
      </c>
      <c r="W9980" s="4">
        <f t="shared" ref="W9980:Y9980" si="9987">IF(OR(J9980 = "ERROR", J9980 = ""), "UNKNOWN", J9980)</f>
        <v>3</v>
      </c>
      <c r="X9980" s="4">
        <f t="shared" si="9987"/>
        <v>1.5</v>
      </c>
      <c r="Y9980" s="4">
        <f t="shared" si="9987"/>
        <v>4.5</v>
      </c>
      <c r="Z9980" s="5">
        <f t="shared" si="9"/>
        <v>44973</v>
      </c>
    </row>
    <row r="9981">
      <c r="A9981" s="1" t="s">
        <v>10018</v>
      </c>
      <c r="B9981" s="1" t="s">
        <v>41</v>
      </c>
      <c r="C9981" s="1">
        <v>5.0</v>
      </c>
      <c r="D9981" s="1">
        <v>4.0</v>
      </c>
      <c r="E9981" s="1">
        <v>20.0</v>
      </c>
      <c r="F9981" s="1" t="s">
        <v>28</v>
      </c>
      <c r="G9981" s="1" t="s">
        <v>29</v>
      </c>
      <c r="H9981" s="2">
        <v>45127.0</v>
      </c>
      <c r="J9981" s="3">
        <f t="shared" si="2"/>
        <v>5</v>
      </c>
      <c r="K9981" s="4">
        <f t="shared" si="3"/>
        <v>4</v>
      </c>
      <c r="L9981" s="4">
        <f t="shared" si="4"/>
        <v>20</v>
      </c>
      <c r="S9981" s="1" t="s">
        <v>10018</v>
      </c>
      <c r="T9981" s="4" t="str">
        <f t="shared" si="5"/>
        <v>Smoothie</v>
      </c>
      <c r="U9981" s="4" t="str">
        <f t="shared" si="6"/>
        <v>In-store</v>
      </c>
      <c r="V9981" s="4" t="str">
        <f t="shared" si="7"/>
        <v>Cash</v>
      </c>
      <c r="W9981" s="4">
        <f t="shared" ref="W9981:Y9981" si="9988">IF(OR(J9981 = "ERROR", J9981 = ""), "UNKNOWN", J9981)</f>
        <v>5</v>
      </c>
      <c r="X9981" s="4">
        <f t="shared" si="9988"/>
        <v>4</v>
      </c>
      <c r="Y9981" s="4">
        <f t="shared" si="9988"/>
        <v>20</v>
      </c>
      <c r="Z9981" s="5">
        <f t="shared" si="9"/>
        <v>45127</v>
      </c>
    </row>
    <row r="9982">
      <c r="A9982" s="1" t="s">
        <v>10019</v>
      </c>
      <c r="B9982" s="1" t="s">
        <v>81</v>
      </c>
      <c r="C9982" s="1">
        <v>4.0</v>
      </c>
      <c r="D9982" s="1">
        <v>1.5</v>
      </c>
      <c r="E9982" s="1">
        <v>6.0</v>
      </c>
      <c r="F9982" s="1" t="s">
        <v>30</v>
      </c>
      <c r="H9982" s="2">
        <v>45162.0</v>
      </c>
      <c r="J9982" s="3">
        <f t="shared" si="2"/>
        <v>4</v>
      </c>
      <c r="K9982" s="4">
        <f t="shared" si="3"/>
        <v>1.5</v>
      </c>
      <c r="L9982" s="4">
        <f t="shared" si="4"/>
        <v>6</v>
      </c>
      <c r="S9982" s="1" t="s">
        <v>10019</v>
      </c>
      <c r="T9982" s="4" t="str">
        <f t="shared" si="5"/>
        <v>Tea</v>
      </c>
      <c r="U9982" s="4" t="str">
        <f t="shared" si="6"/>
        <v>UNKNOWN</v>
      </c>
      <c r="V9982" s="4" t="str">
        <f t="shared" si="7"/>
        <v>UNKNOWN</v>
      </c>
      <c r="W9982" s="4">
        <f t="shared" ref="W9982:Y9982" si="9989">IF(OR(J9982 = "ERROR", J9982 = ""), "UNKNOWN", J9982)</f>
        <v>4</v>
      </c>
      <c r="X9982" s="4">
        <f t="shared" si="9989"/>
        <v>1.5</v>
      </c>
      <c r="Y9982" s="4">
        <f t="shared" si="9989"/>
        <v>6</v>
      </c>
      <c r="Z9982" s="5">
        <f t="shared" si="9"/>
        <v>45162</v>
      </c>
    </row>
    <row r="9983">
      <c r="A9983" s="1" t="s">
        <v>10020</v>
      </c>
      <c r="B9983" s="1" t="s">
        <v>25</v>
      </c>
      <c r="C9983" s="1">
        <v>5.0</v>
      </c>
      <c r="D9983" s="1">
        <v>4.0</v>
      </c>
      <c r="E9983" s="1">
        <v>20.0</v>
      </c>
      <c r="F9983" s="1" t="s">
        <v>39</v>
      </c>
      <c r="H9983" s="2">
        <v>44984.0</v>
      </c>
      <c r="J9983" s="3">
        <f t="shared" si="2"/>
        <v>5</v>
      </c>
      <c r="K9983" s="4">
        <f t="shared" si="3"/>
        <v>4</v>
      </c>
      <c r="L9983" s="4">
        <f t="shared" si="4"/>
        <v>20</v>
      </c>
      <c r="S9983" s="1" t="s">
        <v>10020</v>
      </c>
      <c r="T9983" s="4" t="str">
        <f t="shared" si="5"/>
        <v>UNKNOWN</v>
      </c>
      <c r="U9983" s="4" t="str">
        <f t="shared" si="6"/>
        <v>UNKNOWN</v>
      </c>
      <c r="V9983" s="4" t="str">
        <f t="shared" si="7"/>
        <v>Digital Wallet</v>
      </c>
      <c r="W9983" s="4">
        <f t="shared" ref="W9983:Y9983" si="9990">IF(OR(J9983 = "ERROR", J9983 = ""), "UNKNOWN", J9983)</f>
        <v>5</v>
      </c>
      <c r="X9983" s="4">
        <f t="shared" si="9990"/>
        <v>4</v>
      </c>
      <c r="Y9983" s="4">
        <f t="shared" si="9990"/>
        <v>20</v>
      </c>
      <c r="Z9983" s="5">
        <f t="shared" si="9"/>
        <v>44984</v>
      </c>
    </row>
    <row r="9984">
      <c r="A9984" s="1" t="s">
        <v>10021</v>
      </c>
      <c r="B9984" s="1" t="s">
        <v>32</v>
      </c>
      <c r="C9984" s="1">
        <v>2.0</v>
      </c>
      <c r="D9984" s="1">
        <v>1.0</v>
      </c>
      <c r="E9984" s="1">
        <v>2.0</v>
      </c>
      <c r="G9984" s="1" t="s">
        <v>24</v>
      </c>
      <c r="H9984" s="6">
        <v>45290.0</v>
      </c>
      <c r="J9984" s="3">
        <f t="shared" si="2"/>
        <v>2</v>
      </c>
      <c r="K9984" s="4">
        <f t="shared" si="3"/>
        <v>1</v>
      </c>
      <c r="L9984" s="4">
        <f t="shared" si="4"/>
        <v>2</v>
      </c>
      <c r="S9984" s="1" t="s">
        <v>10021</v>
      </c>
      <c r="T9984" s="4" t="str">
        <f t="shared" si="5"/>
        <v>Cookie</v>
      </c>
      <c r="U9984" s="4" t="str">
        <f t="shared" si="6"/>
        <v>Takeaway</v>
      </c>
      <c r="V9984" s="4" t="str">
        <f t="shared" si="7"/>
        <v>UNKNOWN</v>
      </c>
      <c r="W9984" s="4">
        <f t="shared" ref="W9984:Y9984" si="9991">IF(OR(J9984 = "ERROR", J9984 = ""), "UNKNOWN", J9984)</f>
        <v>2</v>
      </c>
      <c r="X9984" s="4">
        <f t="shared" si="9991"/>
        <v>1</v>
      </c>
      <c r="Y9984" s="4">
        <f t="shared" si="9991"/>
        <v>2</v>
      </c>
      <c r="Z9984" s="7">
        <f t="shared" si="9"/>
        <v>45290</v>
      </c>
    </row>
    <row r="9985">
      <c r="A9985" s="1" t="s">
        <v>10022</v>
      </c>
      <c r="B9985" s="1" t="s">
        <v>41</v>
      </c>
      <c r="C9985" s="1">
        <v>3.0</v>
      </c>
      <c r="D9985" s="1">
        <v>4.0</v>
      </c>
      <c r="E9985" s="1">
        <v>12.0</v>
      </c>
      <c r="F9985" s="1" t="s">
        <v>28</v>
      </c>
      <c r="H9985" s="1" t="s">
        <v>30</v>
      </c>
      <c r="J9985" s="3">
        <f t="shared" si="2"/>
        <v>3</v>
      </c>
      <c r="K9985" s="4">
        <f t="shared" si="3"/>
        <v>4</v>
      </c>
      <c r="L9985" s="4">
        <f t="shared" si="4"/>
        <v>12</v>
      </c>
      <c r="S9985" s="1" t="s">
        <v>10022</v>
      </c>
      <c r="T9985" s="4" t="str">
        <f t="shared" si="5"/>
        <v>Smoothie</v>
      </c>
      <c r="U9985" s="4" t="str">
        <f t="shared" si="6"/>
        <v>UNKNOWN</v>
      </c>
      <c r="V9985" s="4" t="str">
        <f t="shared" si="7"/>
        <v>Cash</v>
      </c>
      <c r="W9985" s="4">
        <f t="shared" ref="W9985:Y9985" si="9992">IF(OR(J9985 = "ERROR", J9985 = ""), "UNKNOWN", J9985)</f>
        <v>3</v>
      </c>
      <c r="X9985" s="4">
        <f t="shared" si="9992"/>
        <v>4</v>
      </c>
      <c r="Y9985" s="4">
        <f t="shared" si="9992"/>
        <v>12</v>
      </c>
      <c r="Z9985" s="4" t="str">
        <f t="shared" si="9"/>
        <v>UNKNOWN</v>
      </c>
    </row>
    <row r="9986">
      <c r="A9986" s="1" t="s">
        <v>10023</v>
      </c>
      <c r="B9986" s="1" t="s">
        <v>41</v>
      </c>
      <c r="C9986" s="1" t="s">
        <v>30</v>
      </c>
      <c r="D9986" s="1">
        <v>4.0</v>
      </c>
      <c r="E9986" s="1">
        <v>4.0</v>
      </c>
      <c r="F9986" s="1" t="s">
        <v>28</v>
      </c>
      <c r="G9986" s="1" t="s">
        <v>24</v>
      </c>
      <c r="H9986" s="2">
        <v>45134.0</v>
      </c>
      <c r="J9986" s="3">
        <f t="shared" si="2"/>
        <v>1</v>
      </c>
      <c r="K9986" s="4">
        <f t="shared" si="3"/>
        <v>4</v>
      </c>
      <c r="L9986" s="4">
        <f t="shared" si="4"/>
        <v>4</v>
      </c>
      <c r="S9986" s="1" t="s">
        <v>10023</v>
      </c>
      <c r="T9986" s="4" t="str">
        <f t="shared" si="5"/>
        <v>Smoothie</v>
      </c>
      <c r="U9986" s="4" t="str">
        <f t="shared" si="6"/>
        <v>Takeaway</v>
      </c>
      <c r="V9986" s="4" t="str">
        <f t="shared" si="7"/>
        <v>Cash</v>
      </c>
      <c r="W9986" s="4">
        <f t="shared" ref="W9986:Y9986" si="9993">IF(OR(J9986 = "ERROR", J9986 = ""), "UNKNOWN", J9986)</f>
        <v>1</v>
      </c>
      <c r="X9986" s="4">
        <f t="shared" si="9993"/>
        <v>4</v>
      </c>
      <c r="Y9986" s="4">
        <f t="shared" si="9993"/>
        <v>4</v>
      </c>
      <c r="Z9986" s="5">
        <f t="shared" si="9"/>
        <v>45134</v>
      </c>
    </row>
    <row r="9987">
      <c r="A9987" s="1" t="s">
        <v>10024</v>
      </c>
      <c r="B9987" s="1" t="s">
        <v>27</v>
      </c>
      <c r="C9987" s="1">
        <v>2.0</v>
      </c>
      <c r="D9987" s="1">
        <v>3.0</v>
      </c>
      <c r="E9987" s="1">
        <v>6.0</v>
      </c>
      <c r="G9987" s="1" t="s">
        <v>30</v>
      </c>
      <c r="H9987" s="2">
        <v>44929.0</v>
      </c>
      <c r="J9987" s="3">
        <f t="shared" si="2"/>
        <v>2</v>
      </c>
      <c r="K9987" s="4">
        <f t="shared" si="3"/>
        <v>3</v>
      </c>
      <c r="L9987" s="4">
        <f t="shared" si="4"/>
        <v>6</v>
      </c>
      <c r="S9987" s="1" t="s">
        <v>10024</v>
      </c>
      <c r="T9987" s="4" t="str">
        <f t="shared" si="5"/>
        <v>Cake</v>
      </c>
      <c r="U9987" s="4" t="str">
        <f t="shared" si="6"/>
        <v>UNKNOWN</v>
      </c>
      <c r="V9987" s="4" t="str">
        <f t="shared" si="7"/>
        <v>UNKNOWN</v>
      </c>
      <c r="W9987" s="4">
        <f t="shared" ref="W9987:Y9987" si="9994">IF(OR(J9987 = "ERROR", J9987 = ""), "UNKNOWN", J9987)</f>
        <v>2</v>
      </c>
      <c r="X9987" s="4">
        <f t="shared" si="9994"/>
        <v>3</v>
      </c>
      <c r="Y9987" s="4">
        <f t="shared" si="9994"/>
        <v>6</v>
      </c>
      <c r="Z9987" s="5">
        <f t="shared" si="9"/>
        <v>44929</v>
      </c>
    </row>
    <row r="9988">
      <c r="A9988" s="1" t="s">
        <v>10025</v>
      </c>
      <c r="B9988" s="1" t="s">
        <v>44</v>
      </c>
      <c r="C9988" s="1">
        <v>2.0</v>
      </c>
      <c r="D9988" s="1">
        <v>4.0</v>
      </c>
      <c r="E9988" s="1">
        <v>8.0</v>
      </c>
      <c r="F9988" s="1" t="s">
        <v>23</v>
      </c>
      <c r="G9988" s="1" t="s">
        <v>29</v>
      </c>
      <c r="H9988" s="6">
        <v>45274.0</v>
      </c>
      <c r="J9988" s="3">
        <f t="shared" si="2"/>
        <v>2</v>
      </c>
      <c r="K9988" s="4">
        <f t="shared" si="3"/>
        <v>4</v>
      </c>
      <c r="L9988" s="4">
        <f t="shared" si="4"/>
        <v>8</v>
      </c>
      <c r="S9988" s="1" t="s">
        <v>10025</v>
      </c>
      <c r="T9988" s="4" t="str">
        <f t="shared" si="5"/>
        <v>Sandwich</v>
      </c>
      <c r="U9988" s="4" t="str">
        <f t="shared" si="6"/>
        <v>In-store</v>
      </c>
      <c r="V9988" s="4" t="str">
        <f t="shared" si="7"/>
        <v>Credit Card</v>
      </c>
      <c r="W9988" s="4">
        <f t="shared" ref="W9988:Y9988" si="9995">IF(OR(J9988 = "ERROR", J9988 = ""), "UNKNOWN", J9988)</f>
        <v>2</v>
      </c>
      <c r="X9988" s="4">
        <f t="shared" si="9995"/>
        <v>4</v>
      </c>
      <c r="Y9988" s="4">
        <f t="shared" si="9995"/>
        <v>8</v>
      </c>
      <c r="Z9988" s="7">
        <f t="shared" si="9"/>
        <v>45274</v>
      </c>
    </row>
    <row r="9989">
      <c r="A9989" s="1" t="s">
        <v>10026</v>
      </c>
      <c r="B9989" s="1" t="s">
        <v>55</v>
      </c>
      <c r="C9989" s="1">
        <v>5.0</v>
      </c>
      <c r="D9989" s="1">
        <v>3.0</v>
      </c>
      <c r="E9989" s="1">
        <v>15.0</v>
      </c>
      <c r="F9989" s="1" t="s">
        <v>28</v>
      </c>
      <c r="H9989" s="2">
        <v>45138.0</v>
      </c>
      <c r="J9989" s="3">
        <f t="shared" si="2"/>
        <v>5</v>
      </c>
      <c r="K9989" s="4">
        <f t="shared" si="3"/>
        <v>3</v>
      </c>
      <c r="L9989" s="4">
        <f t="shared" si="4"/>
        <v>15</v>
      </c>
      <c r="S9989" s="1" t="s">
        <v>10026</v>
      </c>
      <c r="T9989" s="4" t="str">
        <f t="shared" si="5"/>
        <v>Juice</v>
      </c>
      <c r="U9989" s="4" t="str">
        <f t="shared" si="6"/>
        <v>UNKNOWN</v>
      </c>
      <c r="V9989" s="4" t="str">
        <f t="shared" si="7"/>
        <v>Cash</v>
      </c>
      <c r="W9989" s="4">
        <f t="shared" ref="W9989:Y9989" si="9996">IF(OR(J9989 = "ERROR", J9989 = ""), "UNKNOWN", J9989)</f>
        <v>5</v>
      </c>
      <c r="X9989" s="4">
        <f t="shared" si="9996"/>
        <v>3</v>
      </c>
      <c r="Y9989" s="4">
        <f t="shared" si="9996"/>
        <v>15</v>
      </c>
      <c r="Z9989" s="5">
        <f t="shared" si="9"/>
        <v>45138</v>
      </c>
    </row>
    <row r="9990">
      <c r="A9990" s="1" t="s">
        <v>10027</v>
      </c>
      <c r="B9990" s="1" t="s">
        <v>27</v>
      </c>
      <c r="C9990" s="1">
        <v>5.0</v>
      </c>
      <c r="D9990" s="1">
        <v>3.0</v>
      </c>
      <c r="F9990" s="1" t="s">
        <v>25</v>
      </c>
      <c r="J9990" s="3">
        <f t="shared" si="2"/>
        <v>5</v>
      </c>
      <c r="K9990" s="4">
        <f t="shared" si="3"/>
        <v>3</v>
      </c>
      <c r="L9990" s="4">
        <f t="shared" si="4"/>
        <v>15</v>
      </c>
      <c r="S9990" s="1" t="s">
        <v>10027</v>
      </c>
      <c r="T9990" s="4" t="str">
        <f t="shared" si="5"/>
        <v>Cake</v>
      </c>
      <c r="U9990" s="4" t="str">
        <f t="shared" si="6"/>
        <v>UNKNOWN</v>
      </c>
      <c r="V9990" s="4" t="str">
        <f t="shared" si="7"/>
        <v>UNKNOWN</v>
      </c>
      <c r="W9990" s="4">
        <f t="shared" ref="W9990:Y9990" si="9997">IF(OR(J9990 = "ERROR", J9990 = ""), "UNKNOWN", J9990)</f>
        <v>5</v>
      </c>
      <c r="X9990" s="4">
        <f t="shared" si="9997"/>
        <v>3</v>
      </c>
      <c r="Y9990" s="4">
        <f t="shared" si="9997"/>
        <v>15</v>
      </c>
      <c r="Z9990" s="4" t="str">
        <f t="shared" si="9"/>
        <v>UNKNOWN</v>
      </c>
    </row>
    <row r="9991">
      <c r="A9991" s="1" t="s">
        <v>10028</v>
      </c>
      <c r="B9991" s="1" t="s">
        <v>55</v>
      </c>
      <c r="C9991" s="1">
        <v>5.0</v>
      </c>
      <c r="D9991" s="1">
        <v>3.0</v>
      </c>
      <c r="E9991" s="1">
        <v>15.0</v>
      </c>
      <c r="F9991" s="1" t="s">
        <v>28</v>
      </c>
      <c r="H9991" s="2">
        <v>45156.0</v>
      </c>
      <c r="J9991" s="3">
        <f t="shared" si="2"/>
        <v>5</v>
      </c>
      <c r="K9991" s="4">
        <f t="shared" si="3"/>
        <v>3</v>
      </c>
      <c r="L9991" s="4">
        <f t="shared" si="4"/>
        <v>15</v>
      </c>
      <c r="S9991" s="1" t="s">
        <v>10028</v>
      </c>
      <c r="T9991" s="4" t="str">
        <f t="shared" si="5"/>
        <v>Juice</v>
      </c>
      <c r="U9991" s="4" t="str">
        <f t="shared" si="6"/>
        <v>UNKNOWN</v>
      </c>
      <c r="V9991" s="4" t="str">
        <f t="shared" si="7"/>
        <v>Cash</v>
      </c>
      <c r="W9991" s="4">
        <f t="shared" ref="W9991:Y9991" si="9998">IF(OR(J9991 = "ERROR", J9991 = ""), "UNKNOWN", J9991)</f>
        <v>5</v>
      </c>
      <c r="X9991" s="4">
        <f t="shared" si="9998"/>
        <v>3</v>
      </c>
      <c r="Y9991" s="4">
        <f t="shared" si="9998"/>
        <v>15</v>
      </c>
      <c r="Z9991" s="5">
        <f t="shared" si="9"/>
        <v>45156</v>
      </c>
    </row>
    <row r="9992">
      <c r="A9992" s="1" t="s">
        <v>10029</v>
      </c>
      <c r="B9992" s="1" t="s">
        <v>22</v>
      </c>
      <c r="C9992" s="1">
        <v>5.0</v>
      </c>
      <c r="D9992" s="1">
        <v>2.0</v>
      </c>
      <c r="E9992" s="1">
        <v>10.0</v>
      </c>
      <c r="F9992" s="1" t="s">
        <v>39</v>
      </c>
      <c r="H9992" s="2">
        <v>45068.0</v>
      </c>
      <c r="J9992" s="3">
        <f t="shared" si="2"/>
        <v>5</v>
      </c>
      <c r="K9992" s="4">
        <f t="shared" si="3"/>
        <v>2</v>
      </c>
      <c r="L9992" s="4">
        <f t="shared" si="4"/>
        <v>10</v>
      </c>
      <c r="S9992" s="1" t="s">
        <v>10029</v>
      </c>
      <c r="T9992" s="4" t="str">
        <f t="shared" si="5"/>
        <v>Coffee</v>
      </c>
      <c r="U9992" s="4" t="str">
        <f t="shared" si="6"/>
        <v>UNKNOWN</v>
      </c>
      <c r="V9992" s="4" t="str">
        <f t="shared" si="7"/>
        <v>Digital Wallet</v>
      </c>
      <c r="W9992" s="4">
        <f t="shared" ref="W9992:Y9992" si="9999">IF(OR(J9992 = "ERROR", J9992 = ""), "UNKNOWN", J9992)</f>
        <v>5</v>
      </c>
      <c r="X9992" s="4">
        <f t="shared" si="9999"/>
        <v>2</v>
      </c>
      <c r="Y9992" s="4">
        <f t="shared" si="9999"/>
        <v>10</v>
      </c>
      <c r="Z9992" s="5">
        <f t="shared" si="9"/>
        <v>45068</v>
      </c>
    </row>
    <row r="9993">
      <c r="A9993" s="1" t="s">
        <v>10030</v>
      </c>
      <c r="B9993" s="1" t="s">
        <v>44</v>
      </c>
      <c r="C9993" s="1">
        <v>3.0</v>
      </c>
      <c r="D9993" s="1">
        <v>4.0</v>
      </c>
      <c r="E9993" s="1">
        <v>12.0</v>
      </c>
      <c r="F9993" s="1" t="s">
        <v>28</v>
      </c>
      <c r="G9993" s="1" t="s">
        <v>24</v>
      </c>
      <c r="H9993" s="2">
        <v>44981.0</v>
      </c>
      <c r="J9993" s="3">
        <f t="shared" si="2"/>
        <v>3</v>
      </c>
      <c r="K9993" s="4">
        <f t="shared" si="3"/>
        <v>4</v>
      </c>
      <c r="L9993" s="4">
        <f t="shared" si="4"/>
        <v>12</v>
      </c>
      <c r="S9993" s="1" t="s">
        <v>10030</v>
      </c>
      <c r="T9993" s="4" t="str">
        <f t="shared" si="5"/>
        <v>Sandwich</v>
      </c>
      <c r="U9993" s="4" t="str">
        <f t="shared" si="6"/>
        <v>Takeaway</v>
      </c>
      <c r="V9993" s="4" t="str">
        <f t="shared" si="7"/>
        <v>Cash</v>
      </c>
      <c r="W9993" s="4">
        <f t="shared" ref="W9993:Y9993" si="10000">IF(OR(J9993 = "ERROR", J9993 = ""), "UNKNOWN", J9993)</f>
        <v>3</v>
      </c>
      <c r="X9993" s="4">
        <f t="shared" si="10000"/>
        <v>4</v>
      </c>
      <c r="Y9993" s="4">
        <f t="shared" si="10000"/>
        <v>12</v>
      </c>
      <c r="Z9993" s="5">
        <f t="shared" si="9"/>
        <v>44981</v>
      </c>
    </row>
    <row r="9994">
      <c r="A9994" s="1" t="s">
        <v>10031</v>
      </c>
      <c r="B9994" s="1" t="s">
        <v>41</v>
      </c>
      <c r="C9994" s="1">
        <v>4.0</v>
      </c>
      <c r="D9994" s="1">
        <v>4.0</v>
      </c>
      <c r="E9994" s="1">
        <v>16.0</v>
      </c>
      <c r="F9994" s="1" t="s">
        <v>30</v>
      </c>
      <c r="G9994" s="1" t="s">
        <v>29</v>
      </c>
      <c r="H9994" s="2">
        <v>45112.0</v>
      </c>
      <c r="J9994" s="3">
        <f t="shared" si="2"/>
        <v>4</v>
      </c>
      <c r="K9994" s="4">
        <f t="shared" si="3"/>
        <v>4</v>
      </c>
      <c r="L9994" s="4">
        <f t="shared" si="4"/>
        <v>16</v>
      </c>
      <c r="S9994" s="1" t="s">
        <v>10031</v>
      </c>
      <c r="T9994" s="4" t="str">
        <f t="shared" si="5"/>
        <v>Smoothie</v>
      </c>
      <c r="U9994" s="4" t="str">
        <f t="shared" si="6"/>
        <v>In-store</v>
      </c>
      <c r="V9994" s="4" t="str">
        <f t="shared" si="7"/>
        <v>UNKNOWN</v>
      </c>
      <c r="W9994" s="4">
        <f t="shared" ref="W9994:Y9994" si="10001">IF(OR(J9994 = "ERROR", J9994 = ""), "UNKNOWN", J9994)</f>
        <v>4</v>
      </c>
      <c r="X9994" s="4">
        <f t="shared" si="10001"/>
        <v>4</v>
      </c>
      <c r="Y9994" s="4">
        <f t="shared" si="10001"/>
        <v>16</v>
      </c>
      <c r="Z9994" s="5">
        <f t="shared" si="9"/>
        <v>45112</v>
      </c>
    </row>
    <row r="9995">
      <c r="A9995" s="1" t="s">
        <v>10032</v>
      </c>
      <c r="B9995" s="1" t="s">
        <v>41</v>
      </c>
      <c r="C9995" s="1">
        <v>2.0</v>
      </c>
      <c r="D9995" s="1">
        <v>4.0</v>
      </c>
      <c r="F9995" s="1" t="s">
        <v>28</v>
      </c>
      <c r="H9995" s="6">
        <v>45219.0</v>
      </c>
      <c r="J9995" s="3">
        <f t="shared" si="2"/>
        <v>2</v>
      </c>
      <c r="K9995" s="4">
        <f t="shared" si="3"/>
        <v>4</v>
      </c>
      <c r="L9995" s="4">
        <f t="shared" si="4"/>
        <v>8</v>
      </c>
      <c r="S9995" s="1" t="s">
        <v>10032</v>
      </c>
      <c r="T9995" s="4" t="str">
        <f t="shared" si="5"/>
        <v>Smoothie</v>
      </c>
      <c r="U9995" s="4" t="str">
        <f t="shared" si="6"/>
        <v>UNKNOWN</v>
      </c>
      <c r="V9995" s="4" t="str">
        <f t="shared" si="7"/>
        <v>Cash</v>
      </c>
      <c r="W9995" s="4">
        <f t="shared" ref="W9995:Y9995" si="10002">IF(OR(J9995 = "ERROR", J9995 = ""), "UNKNOWN", J9995)</f>
        <v>2</v>
      </c>
      <c r="X9995" s="4">
        <f t="shared" si="10002"/>
        <v>4</v>
      </c>
      <c r="Y9995" s="4">
        <f t="shared" si="10002"/>
        <v>8</v>
      </c>
      <c r="Z9995" s="7">
        <f t="shared" si="9"/>
        <v>45219</v>
      </c>
    </row>
    <row r="9996">
      <c r="A9996" s="1" t="s">
        <v>10033</v>
      </c>
      <c r="B9996" s="1" t="s">
        <v>30</v>
      </c>
      <c r="C9996" s="1">
        <v>4.0</v>
      </c>
      <c r="D9996" s="1">
        <v>4.0</v>
      </c>
      <c r="E9996" s="1">
        <v>16.0</v>
      </c>
      <c r="H9996" s="2">
        <v>44934.0</v>
      </c>
      <c r="J9996" s="3">
        <f t="shared" si="2"/>
        <v>4</v>
      </c>
      <c r="K9996" s="4">
        <f t="shared" si="3"/>
        <v>4</v>
      </c>
      <c r="L9996" s="4">
        <f t="shared" si="4"/>
        <v>16</v>
      </c>
      <c r="S9996" s="1" t="s">
        <v>10033</v>
      </c>
      <c r="T9996" s="4" t="str">
        <f t="shared" si="5"/>
        <v>UNKNOWN</v>
      </c>
      <c r="U9996" s="4" t="str">
        <f t="shared" si="6"/>
        <v>UNKNOWN</v>
      </c>
      <c r="V9996" s="4" t="str">
        <f t="shared" si="7"/>
        <v>UNKNOWN</v>
      </c>
      <c r="W9996" s="4">
        <f t="shared" ref="W9996:Y9996" si="10003">IF(OR(J9996 = "ERROR", J9996 = ""), "UNKNOWN", J9996)</f>
        <v>4</v>
      </c>
      <c r="X9996" s="4">
        <f t="shared" si="10003"/>
        <v>4</v>
      </c>
      <c r="Y9996" s="4">
        <f t="shared" si="10003"/>
        <v>16</v>
      </c>
      <c r="Z9996" s="5">
        <f t="shared" si="9"/>
        <v>44934</v>
      </c>
    </row>
    <row r="9997">
      <c r="A9997" s="1" t="s">
        <v>10034</v>
      </c>
      <c r="B9997" s="1" t="s">
        <v>22</v>
      </c>
      <c r="C9997" s="1">
        <v>2.0</v>
      </c>
      <c r="D9997" s="1">
        <v>2.0</v>
      </c>
      <c r="E9997" s="1">
        <v>4.0</v>
      </c>
      <c r="G9997" s="1" t="s">
        <v>30</v>
      </c>
      <c r="H9997" s="2">
        <v>45168.0</v>
      </c>
      <c r="J9997" s="3">
        <f t="shared" si="2"/>
        <v>2</v>
      </c>
      <c r="K9997" s="4">
        <f t="shared" si="3"/>
        <v>2</v>
      </c>
      <c r="L9997" s="4">
        <f t="shared" si="4"/>
        <v>4</v>
      </c>
      <c r="S9997" s="1" t="s">
        <v>10034</v>
      </c>
      <c r="T9997" s="4" t="str">
        <f t="shared" si="5"/>
        <v>Coffee</v>
      </c>
      <c r="U9997" s="4" t="str">
        <f t="shared" si="6"/>
        <v>UNKNOWN</v>
      </c>
      <c r="V9997" s="4" t="str">
        <f t="shared" si="7"/>
        <v>UNKNOWN</v>
      </c>
      <c r="W9997" s="4">
        <f t="shared" ref="W9997:Y9997" si="10004">IF(OR(J9997 = "ERROR", J9997 = ""), "UNKNOWN", J9997)</f>
        <v>2</v>
      </c>
      <c r="X9997" s="4">
        <f t="shared" si="10004"/>
        <v>2</v>
      </c>
      <c r="Y9997" s="4">
        <f t="shared" si="10004"/>
        <v>4</v>
      </c>
      <c r="Z9997" s="5">
        <f t="shared" si="9"/>
        <v>45168</v>
      </c>
    </row>
    <row r="9998">
      <c r="A9998" s="1" t="s">
        <v>10035</v>
      </c>
      <c r="C9998" s="1">
        <v>3.0</v>
      </c>
      <c r="E9998" s="1">
        <v>3.0</v>
      </c>
      <c r="F9998" s="1" t="s">
        <v>39</v>
      </c>
      <c r="H9998" s="2">
        <v>45079.0</v>
      </c>
      <c r="J9998" s="3">
        <f t="shared" si="2"/>
        <v>3</v>
      </c>
      <c r="K9998" s="4">
        <f t="shared" si="3"/>
        <v>1</v>
      </c>
      <c r="L9998" s="4">
        <f t="shared" si="4"/>
        <v>3</v>
      </c>
      <c r="S9998" s="1" t="s">
        <v>10035</v>
      </c>
      <c r="T9998" s="4" t="str">
        <f t="shared" si="5"/>
        <v>UNKNOWN</v>
      </c>
      <c r="U9998" s="4" t="str">
        <f t="shared" si="6"/>
        <v>UNKNOWN</v>
      </c>
      <c r="V9998" s="4" t="str">
        <f t="shared" si="7"/>
        <v>Digital Wallet</v>
      </c>
      <c r="W9998" s="4">
        <f t="shared" ref="W9998:Y9998" si="10005">IF(OR(J9998 = "ERROR", J9998 = ""), "UNKNOWN", J9998)</f>
        <v>3</v>
      </c>
      <c r="X9998" s="4">
        <f t="shared" si="10005"/>
        <v>1</v>
      </c>
      <c r="Y9998" s="4">
        <f t="shared" si="10005"/>
        <v>3</v>
      </c>
      <c r="Z9998" s="5">
        <f t="shared" si="9"/>
        <v>45079</v>
      </c>
    </row>
    <row r="9999">
      <c r="A9999" s="1" t="s">
        <v>10036</v>
      </c>
      <c r="B9999" s="1" t="s">
        <v>22</v>
      </c>
      <c r="C9999" s="1">
        <v>4.0</v>
      </c>
      <c r="D9999" s="1">
        <v>2.0</v>
      </c>
      <c r="E9999" s="1">
        <v>8.0</v>
      </c>
      <c r="F9999" s="1" t="s">
        <v>39</v>
      </c>
      <c r="H9999" s="2">
        <v>44987.0</v>
      </c>
      <c r="J9999" s="3">
        <f t="shared" si="2"/>
        <v>4</v>
      </c>
      <c r="K9999" s="4">
        <f t="shared" si="3"/>
        <v>2</v>
      </c>
      <c r="L9999" s="4">
        <f t="shared" si="4"/>
        <v>8</v>
      </c>
      <c r="S9999" s="1" t="s">
        <v>10036</v>
      </c>
      <c r="T9999" s="4" t="str">
        <f t="shared" si="5"/>
        <v>Coffee</v>
      </c>
      <c r="U9999" s="4" t="str">
        <f t="shared" si="6"/>
        <v>UNKNOWN</v>
      </c>
      <c r="V9999" s="4" t="str">
        <f t="shared" si="7"/>
        <v>Digital Wallet</v>
      </c>
      <c r="W9999" s="4">
        <f t="shared" ref="W9999:Y9999" si="10006">IF(OR(J9999 = "ERROR", J9999 = ""), "UNKNOWN", J9999)</f>
        <v>4</v>
      </c>
      <c r="X9999" s="4">
        <f t="shared" si="10006"/>
        <v>2</v>
      </c>
      <c r="Y9999" s="4">
        <f t="shared" si="10006"/>
        <v>8</v>
      </c>
      <c r="Z9999" s="5">
        <f t="shared" si="9"/>
        <v>44987</v>
      </c>
    </row>
    <row r="10000">
      <c r="A10000" s="1" t="s">
        <v>10037</v>
      </c>
      <c r="B10000" s="1" t="s">
        <v>32</v>
      </c>
      <c r="C10000" s="1">
        <v>3.0</v>
      </c>
      <c r="E10000" s="1">
        <v>3.0</v>
      </c>
      <c r="F10000" s="1" t="s">
        <v>39</v>
      </c>
      <c r="H10000" s="2">
        <v>45262.0</v>
      </c>
      <c r="J10000" s="3">
        <f t="shared" si="2"/>
        <v>3</v>
      </c>
      <c r="K10000" s="4">
        <f t="shared" si="3"/>
        <v>1</v>
      </c>
      <c r="L10000" s="4">
        <f t="shared" si="4"/>
        <v>3</v>
      </c>
      <c r="S10000" s="1" t="s">
        <v>10037</v>
      </c>
      <c r="T10000" s="4" t="str">
        <f t="shared" si="5"/>
        <v>Cookie</v>
      </c>
      <c r="U10000" s="4" t="str">
        <f t="shared" si="6"/>
        <v>UNKNOWN</v>
      </c>
      <c r="V10000" s="4" t="str">
        <f t="shared" si="7"/>
        <v>Digital Wallet</v>
      </c>
      <c r="W10000" s="4">
        <f t="shared" ref="W10000:Y10000" si="10007">IF(OR(J10000 = "ERROR", J10000 = ""), "UNKNOWN", J10000)</f>
        <v>3</v>
      </c>
      <c r="X10000" s="4">
        <f t="shared" si="10007"/>
        <v>1</v>
      </c>
      <c r="Y10000" s="4">
        <f t="shared" si="10007"/>
        <v>3</v>
      </c>
      <c r="Z10000" s="5">
        <f t="shared" si="9"/>
        <v>45262</v>
      </c>
    </row>
    <row r="10001">
      <c r="A10001" s="1" t="s">
        <v>10038</v>
      </c>
      <c r="B10001" s="1" t="s">
        <v>44</v>
      </c>
      <c r="C10001" s="1">
        <v>3.0</v>
      </c>
      <c r="D10001" s="1">
        <v>4.0</v>
      </c>
      <c r="E10001" s="1">
        <v>12.0</v>
      </c>
      <c r="F10001" s="1" t="s">
        <v>28</v>
      </c>
      <c r="G10001" s="1" t="s">
        <v>29</v>
      </c>
      <c r="H10001" s="2">
        <v>45237.0</v>
      </c>
      <c r="J10001" s="3">
        <f t="shared" si="2"/>
        <v>3</v>
      </c>
      <c r="K10001" s="4">
        <f t="shared" si="3"/>
        <v>4</v>
      </c>
      <c r="L10001" s="4">
        <f t="shared" si="4"/>
        <v>12</v>
      </c>
      <c r="S10001" s="1" t="s">
        <v>10038</v>
      </c>
      <c r="T10001" s="4" t="str">
        <f t="shared" si="5"/>
        <v>Sandwich</v>
      </c>
      <c r="U10001" s="4" t="str">
        <f t="shared" si="6"/>
        <v>In-store</v>
      </c>
      <c r="V10001" s="4" t="str">
        <f t="shared" si="7"/>
        <v>Cash</v>
      </c>
      <c r="W10001" s="4">
        <f t="shared" ref="W10001:Y10001" si="10008">IF(OR(J10001 = "ERROR", J10001 = ""), "UNKNOWN", J10001)</f>
        <v>3</v>
      </c>
      <c r="X10001" s="4">
        <f t="shared" si="10008"/>
        <v>4</v>
      </c>
      <c r="Y10001" s="4">
        <f t="shared" si="10008"/>
        <v>12</v>
      </c>
      <c r="Z10001" s="5">
        <f t="shared" si="9"/>
        <v>45237</v>
      </c>
    </row>
    <row r="10002">
      <c r="J10002" s="3" t="str">
        <f t="shared" si="2"/>
        <v/>
      </c>
      <c r="K10002" s="4" t="str">
        <f t="shared" si="3"/>
        <v/>
      </c>
      <c r="L10002" s="4" t="str">
        <f t="shared" si="4"/>
        <v/>
      </c>
      <c r="T10002" s="4" t="str">
        <f t="shared" si="5"/>
        <v>UNKNOWN</v>
      </c>
      <c r="V10002" s="4" t="str">
        <f t="shared" si="7"/>
        <v>UNKNOWN</v>
      </c>
      <c r="W10002" s="4" t="str">
        <f t="shared" ref="W10002:Y10002" si="10009">IF(OR(J10002 = "ERROR", J10002 = ""), "UNKNOWN", J10002)</f>
        <v>UNKNOWN</v>
      </c>
      <c r="X10002" s="4" t="str">
        <f t="shared" si="10009"/>
        <v>UNKNOWN</v>
      </c>
      <c r="Y10002" s="4" t="str">
        <f t="shared" si="10009"/>
        <v>UNKNOWN</v>
      </c>
      <c r="Z10002" s="4" t="str">
        <f t="shared" si="9"/>
        <v>UNKNOWN</v>
      </c>
    </row>
    <row r="10003">
      <c r="J10003" s="3" t="str">
        <f t="shared" si="2"/>
        <v/>
      </c>
      <c r="K10003" s="4" t="str">
        <f t="shared" si="3"/>
        <v/>
      </c>
      <c r="L10003" s="4" t="str">
        <f t="shared" si="4"/>
        <v/>
      </c>
      <c r="T10003" s="4" t="str">
        <f t="shared" si="5"/>
        <v>UNKNOWN</v>
      </c>
      <c r="V10003" s="4" t="str">
        <f t="shared" si="7"/>
        <v>UNKNOWN</v>
      </c>
      <c r="W10003" s="4" t="str">
        <f t="shared" ref="W10003:Y10003" si="10010">IF(OR(J10003 = "ERROR", J10003 = ""), "UNKNOWN", J10003)</f>
        <v>UNKNOWN</v>
      </c>
      <c r="X10003" s="4" t="str">
        <f t="shared" si="10010"/>
        <v>UNKNOWN</v>
      </c>
      <c r="Y10003" s="4" t="str">
        <f t="shared" si="10010"/>
        <v>UNKNOWN</v>
      </c>
      <c r="Z10003" s="4" t="str">
        <f t="shared" si="9"/>
        <v>UNKNOWN</v>
      </c>
    </row>
  </sheetData>
  <autoFilter ref="$S$1:$Z$10001"/>
  <conditionalFormatting sqref="R1:Z10003">
    <cfRule type="cellIs" dxfId="0" priority="1" operator="equal">
      <formula>"UNKNOWN"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5.75"/>
    <col customWidth="1" min="6" max="6" width="15.25"/>
    <col customWidth="1" min="12" max="12" width="17.75"/>
    <col customWidth="1" min="13" max="13" width="18.13"/>
    <col customWidth="1" min="14" max="14" width="17.38"/>
    <col customWidth="1" min="15" max="15" width="19.75"/>
  </cols>
  <sheetData>
    <row r="1">
      <c r="A1" s="1" t="s">
        <v>0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10039</v>
      </c>
      <c r="J1" s="1" t="s">
        <v>10040</v>
      </c>
      <c r="K1" s="1" t="s">
        <v>10041</v>
      </c>
      <c r="M1" s="1" t="s">
        <v>10042</v>
      </c>
      <c r="N1" s="1" t="s">
        <v>10043</v>
      </c>
      <c r="O1" s="1" t="s">
        <v>10044</v>
      </c>
    </row>
    <row r="2">
      <c r="A2" s="1" t="s">
        <v>9395</v>
      </c>
      <c r="B2" s="4" t="s">
        <v>27</v>
      </c>
      <c r="C2" s="4" t="s">
        <v>24</v>
      </c>
      <c r="D2" s="4" t="s">
        <v>39</v>
      </c>
      <c r="E2" s="4">
        <v>3.0</v>
      </c>
      <c r="F2" s="4">
        <v>3.0</v>
      </c>
      <c r="G2" s="4">
        <v>9.0</v>
      </c>
      <c r="H2" s="5">
        <v>44927.0</v>
      </c>
      <c r="I2" s="4">
        <f>IFERROR(__xludf.DUMMYFUNCTION("SPLIT(H2,""/"")"),1.0)</f>
        <v>1</v>
      </c>
      <c r="J2" s="4">
        <f>IFERROR(__xludf.DUMMYFUNCTION("""COMPUTED_VALUE"""),1.0)</f>
        <v>1</v>
      </c>
      <c r="K2" s="4">
        <f>IFERROR(__xludf.DUMMYFUNCTION("""COMPUTED_VALUE"""),2023.0)</f>
        <v>2023</v>
      </c>
      <c r="M2" s="4">
        <f>COUNTIF(B2:B9486,"=UNKNOWN")</f>
        <v>921</v>
      </c>
      <c r="N2" s="4">
        <f>COUNTIF(C2:C9486,"UNKNOWN")</f>
        <v>3760</v>
      </c>
      <c r="O2" s="4">
        <f>COUNTIF(D2:D9486,"=UNKNOWN")</f>
        <v>2997</v>
      </c>
    </row>
    <row r="3">
      <c r="A3" s="1" t="s">
        <v>4324</v>
      </c>
      <c r="B3" s="4" t="s">
        <v>27</v>
      </c>
      <c r="C3" s="4" t="s">
        <v>24</v>
      </c>
      <c r="D3" s="4" t="s">
        <v>28</v>
      </c>
      <c r="E3" s="4">
        <v>4.0</v>
      </c>
      <c r="F3" s="4">
        <v>3.0</v>
      </c>
      <c r="G3" s="4">
        <v>12.0</v>
      </c>
      <c r="H3" s="5">
        <v>44927.0</v>
      </c>
      <c r="I3" s="4">
        <f>IFERROR(__xludf.DUMMYFUNCTION("SPLIT(H3,""/"")"),1.0)</f>
        <v>1</v>
      </c>
      <c r="J3" s="4">
        <f>IFERROR(__xludf.DUMMYFUNCTION("""COMPUTED_VALUE"""),1.0)</f>
        <v>1</v>
      </c>
      <c r="K3" s="4">
        <f>IFERROR(__xludf.DUMMYFUNCTION("""COMPUTED_VALUE"""),2023.0)</f>
        <v>2023</v>
      </c>
    </row>
    <row r="4">
      <c r="A4" s="1" t="s">
        <v>879</v>
      </c>
      <c r="B4" s="4" t="s">
        <v>27</v>
      </c>
      <c r="C4" s="4" t="s">
        <v>29</v>
      </c>
      <c r="D4" s="4" t="s">
        <v>30</v>
      </c>
      <c r="E4" s="4">
        <v>3.0</v>
      </c>
      <c r="F4" s="4">
        <v>3.0</v>
      </c>
      <c r="G4" s="4">
        <v>9.0</v>
      </c>
      <c r="H4" s="5">
        <v>44927.0</v>
      </c>
      <c r="I4" s="4">
        <f>IFERROR(__xludf.DUMMYFUNCTION("SPLIT(H4,""/"")"),1.0)</f>
        <v>1</v>
      </c>
      <c r="J4" s="4">
        <f>IFERROR(__xludf.DUMMYFUNCTION("""COMPUTED_VALUE"""),1.0)</f>
        <v>1</v>
      </c>
      <c r="K4" s="4">
        <f>IFERROR(__xludf.DUMMYFUNCTION("""COMPUTED_VALUE"""),2023.0)</f>
        <v>2023</v>
      </c>
    </row>
    <row r="5">
      <c r="A5" s="1" t="s">
        <v>4201</v>
      </c>
      <c r="B5" s="4" t="s">
        <v>27</v>
      </c>
      <c r="C5" s="4" t="s">
        <v>24</v>
      </c>
      <c r="D5" s="4" t="s">
        <v>28</v>
      </c>
      <c r="E5" s="4">
        <v>2.0</v>
      </c>
      <c r="F5" s="4">
        <v>3.0</v>
      </c>
      <c r="G5" s="4">
        <v>6.0</v>
      </c>
      <c r="H5" s="5">
        <v>44928.0</v>
      </c>
      <c r="I5" s="4">
        <f>IFERROR(__xludf.DUMMYFUNCTION("SPLIT(H5,""/"")"),2.0)</f>
        <v>2</v>
      </c>
      <c r="J5" s="4">
        <f>IFERROR(__xludf.DUMMYFUNCTION("""COMPUTED_VALUE"""),1.0)</f>
        <v>1</v>
      </c>
      <c r="K5" s="4">
        <f>IFERROR(__xludf.DUMMYFUNCTION("""COMPUTED_VALUE"""),2023.0)</f>
        <v>2023</v>
      </c>
      <c r="N5" s="1" t="s">
        <v>10045</v>
      </c>
    </row>
    <row r="6">
      <c r="A6" s="1" t="s">
        <v>6390</v>
      </c>
      <c r="B6" s="4" t="s">
        <v>27</v>
      </c>
      <c r="C6" s="4" t="s">
        <v>30</v>
      </c>
      <c r="D6" s="4" t="s">
        <v>28</v>
      </c>
      <c r="E6" s="4">
        <v>4.0</v>
      </c>
      <c r="F6" s="4">
        <v>3.0</v>
      </c>
      <c r="G6" s="4">
        <v>12.0</v>
      </c>
      <c r="H6" s="5">
        <v>44928.0</v>
      </c>
      <c r="I6" s="4">
        <f>IFERROR(__xludf.DUMMYFUNCTION("SPLIT(H6,""/"")"),2.0)</f>
        <v>2</v>
      </c>
      <c r="J6" s="4">
        <f>IFERROR(__xludf.DUMMYFUNCTION("""COMPUTED_VALUE"""),1.0)</f>
        <v>1</v>
      </c>
      <c r="K6" s="4">
        <f>IFERROR(__xludf.DUMMYFUNCTION("""COMPUTED_VALUE"""),2023.0)</f>
        <v>2023</v>
      </c>
      <c r="M6" s="1" t="s">
        <v>12</v>
      </c>
      <c r="N6" s="4">
        <f>COUNTA(dirty_cafe_sales!A2:A10001)</f>
        <v>10000</v>
      </c>
    </row>
    <row r="7">
      <c r="A7" s="1" t="s">
        <v>7998</v>
      </c>
      <c r="B7" s="4" t="s">
        <v>27</v>
      </c>
      <c r="C7" s="4" t="s">
        <v>24</v>
      </c>
      <c r="D7" s="4" t="s">
        <v>23</v>
      </c>
      <c r="E7" s="4">
        <v>1.0</v>
      </c>
      <c r="F7" s="4">
        <v>3.0</v>
      </c>
      <c r="G7" s="4">
        <v>3.0</v>
      </c>
      <c r="H7" s="5">
        <v>44928.0</v>
      </c>
      <c r="I7" s="4">
        <f>IFERROR(__xludf.DUMMYFUNCTION("SPLIT(H7,""/"")"),2.0)</f>
        <v>2</v>
      </c>
      <c r="J7" s="4">
        <f>IFERROR(__xludf.DUMMYFUNCTION("""COMPUTED_VALUE"""),1.0)</f>
        <v>1</v>
      </c>
      <c r="K7" s="4">
        <f>IFERROR(__xludf.DUMMYFUNCTION("""COMPUTED_VALUE"""),2023.0)</f>
        <v>2023</v>
      </c>
      <c r="M7" s="1" t="s">
        <v>10046</v>
      </c>
      <c r="N7" s="4">
        <f>COUNTA(A2:A9486)</f>
        <v>9485</v>
      </c>
    </row>
    <row r="8">
      <c r="A8" s="1" t="s">
        <v>10024</v>
      </c>
      <c r="B8" s="4" t="s">
        <v>27</v>
      </c>
      <c r="C8" s="4" t="s">
        <v>30</v>
      </c>
      <c r="D8" s="4" t="s">
        <v>30</v>
      </c>
      <c r="E8" s="4">
        <v>2.0</v>
      </c>
      <c r="F8" s="4">
        <v>3.0</v>
      </c>
      <c r="G8" s="4">
        <v>6.0</v>
      </c>
      <c r="H8" s="5">
        <v>44929.0</v>
      </c>
      <c r="I8" s="4">
        <f>IFERROR(__xludf.DUMMYFUNCTION("SPLIT(H8,""/"")"),3.0)</f>
        <v>3</v>
      </c>
      <c r="J8" s="4">
        <f>IFERROR(__xludf.DUMMYFUNCTION("""COMPUTED_VALUE"""),1.0)</f>
        <v>1</v>
      </c>
      <c r="K8" s="4">
        <f>IFERROR(__xludf.DUMMYFUNCTION("""COMPUTED_VALUE"""),2023.0)</f>
        <v>2023</v>
      </c>
      <c r="M8" s="1" t="s">
        <v>10047</v>
      </c>
      <c r="N8" s="8">
        <f>((N6-N7))/N6</f>
        <v>0.0515</v>
      </c>
    </row>
    <row r="9">
      <c r="A9" s="1" t="s">
        <v>9076</v>
      </c>
      <c r="B9" s="4" t="s">
        <v>27</v>
      </c>
      <c r="C9" s="4" t="s">
        <v>24</v>
      </c>
      <c r="D9" s="4" t="s">
        <v>23</v>
      </c>
      <c r="E9" s="4">
        <v>5.0</v>
      </c>
      <c r="F9" s="4">
        <v>3.0</v>
      </c>
      <c r="G9" s="4">
        <v>15.0</v>
      </c>
      <c r="H9" s="5">
        <v>44929.0</v>
      </c>
      <c r="I9" s="4">
        <f>IFERROR(__xludf.DUMMYFUNCTION("SPLIT(H9,""/"")"),3.0)</f>
        <v>3</v>
      </c>
      <c r="J9" s="4">
        <f>IFERROR(__xludf.DUMMYFUNCTION("""COMPUTED_VALUE"""),1.0)</f>
        <v>1</v>
      </c>
      <c r="K9" s="4">
        <f>IFERROR(__xludf.DUMMYFUNCTION("""COMPUTED_VALUE"""),2023.0)</f>
        <v>2023</v>
      </c>
    </row>
    <row r="10">
      <c r="A10" s="1" t="s">
        <v>9561</v>
      </c>
      <c r="B10" s="4" t="s">
        <v>27</v>
      </c>
      <c r="C10" s="4" t="s">
        <v>29</v>
      </c>
      <c r="D10" s="4" t="s">
        <v>30</v>
      </c>
      <c r="E10" s="4">
        <v>2.0</v>
      </c>
      <c r="F10" s="4">
        <v>3.0</v>
      </c>
      <c r="G10" s="4">
        <v>6.0</v>
      </c>
      <c r="H10" s="5">
        <v>44929.0</v>
      </c>
      <c r="I10" s="4">
        <f>IFERROR(__xludf.DUMMYFUNCTION("SPLIT(H10,""/"")"),3.0)</f>
        <v>3</v>
      </c>
      <c r="J10" s="4">
        <f>IFERROR(__xludf.DUMMYFUNCTION("""COMPUTED_VALUE"""),1.0)</f>
        <v>1</v>
      </c>
      <c r="K10" s="4">
        <f>IFERROR(__xludf.DUMMYFUNCTION("""COMPUTED_VALUE"""),2023.0)</f>
        <v>2023</v>
      </c>
    </row>
    <row r="11">
      <c r="A11" s="1" t="s">
        <v>504</v>
      </c>
      <c r="B11" s="4" t="s">
        <v>27</v>
      </c>
      <c r="C11" s="4" t="s">
        <v>24</v>
      </c>
      <c r="D11" s="4" t="s">
        <v>23</v>
      </c>
      <c r="E11" s="4">
        <v>4.0</v>
      </c>
      <c r="F11" s="4">
        <v>3.0</v>
      </c>
      <c r="G11" s="4">
        <v>12.0</v>
      </c>
      <c r="H11" s="5">
        <v>44929.0</v>
      </c>
      <c r="I11" s="4">
        <f>IFERROR(__xludf.DUMMYFUNCTION("SPLIT(H11,""/"")"),3.0)</f>
        <v>3</v>
      </c>
      <c r="J11" s="4">
        <f>IFERROR(__xludf.DUMMYFUNCTION("""COMPUTED_VALUE"""),1.0)</f>
        <v>1</v>
      </c>
      <c r="K11" s="4">
        <f>IFERROR(__xludf.DUMMYFUNCTION("""COMPUTED_VALUE"""),2023.0)</f>
        <v>2023</v>
      </c>
    </row>
    <row r="12">
      <c r="A12" s="1" t="s">
        <v>2922</v>
      </c>
      <c r="B12" s="4" t="s">
        <v>27</v>
      </c>
      <c r="C12" s="4" t="s">
        <v>30</v>
      </c>
      <c r="D12" s="4" t="s">
        <v>28</v>
      </c>
      <c r="E12" s="4">
        <v>5.0</v>
      </c>
      <c r="F12" s="4">
        <v>3.0</v>
      </c>
      <c r="G12" s="4">
        <v>15.0</v>
      </c>
      <c r="H12" s="5">
        <v>44929.0</v>
      </c>
      <c r="I12" s="4">
        <f>IFERROR(__xludf.DUMMYFUNCTION("SPLIT(H12,""/"")"),3.0)</f>
        <v>3</v>
      </c>
      <c r="J12" s="4">
        <f>IFERROR(__xludf.DUMMYFUNCTION("""COMPUTED_VALUE"""),1.0)</f>
        <v>1</v>
      </c>
      <c r="K12" s="4">
        <f>IFERROR(__xludf.DUMMYFUNCTION("""COMPUTED_VALUE"""),2023.0)</f>
        <v>2023</v>
      </c>
    </row>
    <row r="13">
      <c r="A13" s="1" t="s">
        <v>7233</v>
      </c>
      <c r="B13" s="4" t="s">
        <v>27</v>
      </c>
      <c r="C13" s="4" t="s">
        <v>29</v>
      </c>
      <c r="D13" s="4" t="s">
        <v>30</v>
      </c>
      <c r="E13" s="4">
        <v>1.0</v>
      </c>
      <c r="F13" s="4">
        <v>3.0</v>
      </c>
      <c r="G13" s="4">
        <v>3.0</v>
      </c>
      <c r="H13" s="5">
        <v>44930.0</v>
      </c>
      <c r="I13" s="4">
        <f>IFERROR(__xludf.DUMMYFUNCTION("SPLIT(H13,""/"")"),4.0)</f>
        <v>4</v>
      </c>
      <c r="J13" s="4">
        <f>IFERROR(__xludf.DUMMYFUNCTION("""COMPUTED_VALUE"""),1.0)</f>
        <v>1</v>
      </c>
      <c r="K13" s="4">
        <f>IFERROR(__xludf.DUMMYFUNCTION("""COMPUTED_VALUE"""),2023.0)</f>
        <v>2023</v>
      </c>
    </row>
    <row r="14">
      <c r="A14" s="1" t="s">
        <v>4072</v>
      </c>
      <c r="B14" s="4" t="s">
        <v>27</v>
      </c>
      <c r="C14" s="4" t="s">
        <v>24</v>
      </c>
      <c r="D14" s="4" t="s">
        <v>30</v>
      </c>
      <c r="E14" s="4">
        <v>3.0</v>
      </c>
      <c r="F14" s="4">
        <v>3.0</v>
      </c>
      <c r="G14" s="4">
        <v>9.0</v>
      </c>
      <c r="H14" s="5">
        <v>44930.0</v>
      </c>
      <c r="I14" s="4">
        <f>IFERROR(__xludf.DUMMYFUNCTION("SPLIT(H14,""/"")"),4.0)</f>
        <v>4</v>
      </c>
      <c r="J14" s="4">
        <f>IFERROR(__xludf.DUMMYFUNCTION("""COMPUTED_VALUE"""),1.0)</f>
        <v>1</v>
      </c>
      <c r="K14" s="4">
        <f>IFERROR(__xludf.DUMMYFUNCTION("""COMPUTED_VALUE"""),2023.0)</f>
        <v>2023</v>
      </c>
    </row>
    <row r="15">
      <c r="A15" s="1" t="s">
        <v>6628</v>
      </c>
      <c r="B15" s="4" t="s">
        <v>27</v>
      </c>
      <c r="C15" s="4" t="s">
        <v>24</v>
      </c>
      <c r="D15" s="4" t="s">
        <v>39</v>
      </c>
      <c r="E15" s="4">
        <v>2.0</v>
      </c>
      <c r="F15" s="4">
        <v>3.0</v>
      </c>
      <c r="G15" s="4">
        <v>6.0</v>
      </c>
      <c r="H15" s="5">
        <v>44931.0</v>
      </c>
      <c r="I15" s="4">
        <f>IFERROR(__xludf.DUMMYFUNCTION("SPLIT(H15,""/"")"),5.0)</f>
        <v>5</v>
      </c>
      <c r="J15" s="4">
        <f>IFERROR(__xludf.DUMMYFUNCTION("""COMPUTED_VALUE"""),1.0)</f>
        <v>1</v>
      </c>
      <c r="K15" s="4">
        <f>IFERROR(__xludf.DUMMYFUNCTION("""COMPUTED_VALUE"""),2023.0)</f>
        <v>2023</v>
      </c>
    </row>
    <row r="16">
      <c r="A16" s="1" t="s">
        <v>461</v>
      </c>
      <c r="B16" s="4" t="s">
        <v>27</v>
      </c>
      <c r="C16" s="4" t="s">
        <v>24</v>
      </c>
      <c r="D16" s="4" t="s">
        <v>28</v>
      </c>
      <c r="E16" s="4">
        <v>2.0</v>
      </c>
      <c r="F16" s="4">
        <v>3.0</v>
      </c>
      <c r="G16" s="4">
        <v>6.0</v>
      </c>
      <c r="H16" s="5">
        <v>44931.0</v>
      </c>
      <c r="I16" s="4">
        <f>IFERROR(__xludf.DUMMYFUNCTION("SPLIT(H16,""/"")"),5.0)</f>
        <v>5</v>
      </c>
      <c r="J16" s="4">
        <f>IFERROR(__xludf.DUMMYFUNCTION("""COMPUTED_VALUE"""),1.0)</f>
        <v>1</v>
      </c>
      <c r="K16" s="4">
        <f>IFERROR(__xludf.DUMMYFUNCTION("""COMPUTED_VALUE"""),2023.0)</f>
        <v>2023</v>
      </c>
    </row>
    <row r="17">
      <c r="A17" s="1" t="s">
        <v>2634</v>
      </c>
      <c r="B17" s="4" t="s">
        <v>27</v>
      </c>
      <c r="C17" s="4" t="s">
        <v>24</v>
      </c>
      <c r="D17" s="4" t="s">
        <v>23</v>
      </c>
      <c r="E17" s="4">
        <v>5.0</v>
      </c>
      <c r="F17" s="4">
        <v>3.0</v>
      </c>
      <c r="G17" s="4">
        <v>15.0</v>
      </c>
      <c r="H17" s="5">
        <v>44931.0</v>
      </c>
      <c r="I17" s="4">
        <f>IFERROR(__xludf.DUMMYFUNCTION("SPLIT(H17,""/"")"),5.0)</f>
        <v>5</v>
      </c>
      <c r="J17" s="4">
        <f>IFERROR(__xludf.DUMMYFUNCTION("""COMPUTED_VALUE"""),1.0)</f>
        <v>1</v>
      </c>
      <c r="K17" s="4">
        <f>IFERROR(__xludf.DUMMYFUNCTION("""COMPUTED_VALUE"""),2023.0)</f>
        <v>2023</v>
      </c>
    </row>
    <row r="18">
      <c r="A18" s="1" t="s">
        <v>4705</v>
      </c>
      <c r="B18" s="4" t="s">
        <v>27</v>
      </c>
      <c r="C18" s="4" t="s">
        <v>30</v>
      </c>
      <c r="D18" s="4" t="s">
        <v>28</v>
      </c>
      <c r="E18" s="4">
        <v>4.0</v>
      </c>
      <c r="F18" s="4">
        <v>3.0</v>
      </c>
      <c r="G18" s="4">
        <v>12.0</v>
      </c>
      <c r="H18" s="5">
        <v>44932.0</v>
      </c>
      <c r="I18" s="4">
        <f>IFERROR(__xludf.DUMMYFUNCTION("SPLIT(H18,""/"")"),6.0)</f>
        <v>6</v>
      </c>
      <c r="J18" s="4">
        <f>IFERROR(__xludf.DUMMYFUNCTION("""COMPUTED_VALUE"""),1.0)</f>
        <v>1</v>
      </c>
      <c r="K18" s="4">
        <f>IFERROR(__xludf.DUMMYFUNCTION("""COMPUTED_VALUE"""),2023.0)</f>
        <v>2023</v>
      </c>
    </row>
    <row r="19">
      <c r="A19" s="1" t="s">
        <v>3866</v>
      </c>
      <c r="B19" s="4" t="s">
        <v>27</v>
      </c>
      <c r="C19" s="4" t="s">
        <v>24</v>
      </c>
      <c r="D19" s="4" t="s">
        <v>39</v>
      </c>
      <c r="E19" s="4">
        <v>5.0</v>
      </c>
      <c r="F19" s="4">
        <v>3.0</v>
      </c>
      <c r="G19" s="4">
        <v>15.0</v>
      </c>
      <c r="H19" s="5">
        <v>44933.0</v>
      </c>
      <c r="I19" s="4">
        <f>IFERROR(__xludf.DUMMYFUNCTION("SPLIT(H19,""/"")"),7.0)</f>
        <v>7</v>
      </c>
      <c r="J19" s="4">
        <f>IFERROR(__xludf.DUMMYFUNCTION("""COMPUTED_VALUE"""),1.0)</f>
        <v>1</v>
      </c>
      <c r="K19" s="4">
        <f>IFERROR(__xludf.DUMMYFUNCTION("""COMPUTED_VALUE"""),2023.0)</f>
        <v>2023</v>
      </c>
    </row>
    <row r="20">
      <c r="A20" s="1" t="s">
        <v>2862</v>
      </c>
      <c r="B20" s="4" t="s">
        <v>27</v>
      </c>
      <c r="C20" s="4" t="s">
        <v>29</v>
      </c>
      <c r="D20" s="4" t="s">
        <v>28</v>
      </c>
      <c r="E20" s="4">
        <v>3.0</v>
      </c>
      <c r="F20" s="4">
        <v>3.0</v>
      </c>
      <c r="G20" s="4">
        <v>9.0</v>
      </c>
      <c r="H20" s="5">
        <v>44934.0</v>
      </c>
      <c r="I20" s="4">
        <f>IFERROR(__xludf.DUMMYFUNCTION("SPLIT(H20,""/"")"),8.0)</f>
        <v>8</v>
      </c>
      <c r="J20" s="4">
        <f>IFERROR(__xludf.DUMMYFUNCTION("""COMPUTED_VALUE"""),1.0)</f>
        <v>1</v>
      </c>
      <c r="K20" s="4">
        <f>IFERROR(__xludf.DUMMYFUNCTION("""COMPUTED_VALUE"""),2023.0)</f>
        <v>2023</v>
      </c>
    </row>
    <row r="21">
      <c r="A21" s="1" t="s">
        <v>9555</v>
      </c>
      <c r="B21" s="4" t="s">
        <v>27</v>
      </c>
      <c r="C21" s="4" t="s">
        <v>30</v>
      </c>
      <c r="D21" s="4" t="s">
        <v>30</v>
      </c>
      <c r="E21" s="4">
        <v>4.0</v>
      </c>
      <c r="F21" s="4">
        <v>3.0</v>
      </c>
      <c r="G21" s="4">
        <v>12.0</v>
      </c>
      <c r="H21" s="5">
        <v>44934.0</v>
      </c>
      <c r="I21" s="4">
        <f>IFERROR(__xludf.DUMMYFUNCTION("SPLIT(H21,""/"")"),8.0)</f>
        <v>8</v>
      </c>
      <c r="J21" s="4">
        <f>IFERROR(__xludf.DUMMYFUNCTION("""COMPUTED_VALUE"""),1.0)</f>
        <v>1</v>
      </c>
      <c r="K21" s="4">
        <f>IFERROR(__xludf.DUMMYFUNCTION("""COMPUTED_VALUE"""),2023.0)</f>
        <v>2023</v>
      </c>
    </row>
    <row r="22">
      <c r="A22" s="1" t="s">
        <v>5690</v>
      </c>
      <c r="B22" s="4" t="s">
        <v>27</v>
      </c>
      <c r="C22" s="4" t="s">
        <v>30</v>
      </c>
      <c r="D22" s="4" t="s">
        <v>28</v>
      </c>
      <c r="E22" s="4">
        <v>4.0</v>
      </c>
      <c r="F22" s="4">
        <v>3.0</v>
      </c>
      <c r="G22" s="4">
        <v>12.0</v>
      </c>
      <c r="H22" s="5">
        <v>44934.0</v>
      </c>
      <c r="I22" s="4">
        <f>IFERROR(__xludf.DUMMYFUNCTION("SPLIT(H22,""/"")"),8.0)</f>
        <v>8</v>
      </c>
      <c r="J22" s="4">
        <f>IFERROR(__xludf.DUMMYFUNCTION("""COMPUTED_VALUE"""),1.0)</f>
        <v>1</v>
      </c>
      <c r="K22" s="4">
        <f>IFERROR(__xludf.DUMMYFUNCTION("""COMPUTED_VALUE"""),2023.0)</f>
        <v>2023</v>
      </c>
    </row>
    <row r="23">
      <c r="A23" s="1" t="s">
        <v>4861</v>
      </c>
      <c r="B23" s="4" t="s">
        <v>27</v>
      </c>
      <c r="C23" s="4" t="s">
        <v>29</v>
      </c>
      <c r="D23" s="4" t="s">
        <v>39</v>
      </c>
      <c r="E23" s="4">
        <v>1.0</v>
      </c>
      <c r="F23" s="4">
        <v>3.0</v>
      </c>
      <c r="G23" s="4">
        <v>3.0</v>
      </c>
      <c r="H23" s="5">
        <v>44934.0</v>
      </c>
      <c r="I23" s="4">
        <f>IFERROR(__xludf.DUMMYFUNCTION("SPLIT(H23,""/"")"),8.0)</f>
        <v>8</v>
      </c>
      <c r="J23" s="4">
        <f>IFERROR(__xludf.DUMMYFUNCTION("""COMPUTED_VALUE"""),1.0)</f>
        <v>1</v>
      </c>
      <c r="K23" s="4">
        <f>IFERROR(__xludf.DUMMYFUNCTION("""COMPUTED_VALUE"""),2023.0)</f>
        <v>2023</v>
      </c>
    </row>
    <row r="24">
      <c r="A24" s="1" t="s">
        <v>472</v>
      </c>
      <c r="B24" s="4" t="s">
        <v>27</v>
      </c>
      <c r="C24" s="4" t="s">
        <v>24</v>
      </c>
      <c r="D24" s="4" t="s">
        <v>30</v>
      </c>
      <c r="E24" s="4">
        <v>5.0</v>
      </c>
      <c r="F24" s="4">
        <v>3.0</v>
      </c>
      <c r="G24" s="4">
        <v>15.0</v>
      </c>
      <c r="H24" s="5">
        <v>44934.0</v>
      </c>
      <c r="I24" s="4">
        <f>IFERROR(__xludf.DUMMYFUNCTION("SPLIT(H24,""/"")"),8.0)</f>
        <v>8</v>
      </c>
      <c r="J24" s="4">
        <f>IFERROR(__xludf.DUMMYFUNCTION("""COMPUTED_VALUE"""),1.0)</f>
        <v>1</v>
      </c>
      <c r="K24" s="4">
        <f>IFERROR(__xludf.DUMMYFUNCTION("""COMPUTED_VALUE"""),2023.0)</f>
        <v>2023</v>
      </c>
    </row>
    <row r="25">
      <c r="A25" s="1" t="s">
        <v>2243</v>
      </c>
      <c r="B25" s="4" t="s">
        <v>27</v>
      </c>
      <c r="C25" s="4" t="s">
        <v>30</v>
      </c>
      <c r="D25" s="4" t="s">
        <v>30</v>
      </c>
      <c r="E25" s="4">
        <v>2.0</v>
      </c>
      <c r="F25" s="4">
        <v>3.0</v>
      </c>
      <c r="G25" s="4">
        <v>6.0</v>
      </c>
      <c r="H25" s="5">
        <v>44934.0</v>
      </c>
      <c r="I25" s="4">
        <f>IFERROR(__xludf.DUMMYFUNCTION("SPLIT(H25,""/"")"),8.0)</f>
        <v>8</v>
      </c>
      <c r="J25" s="4">
        <f>IFERROR(__xludf.DUMMYFUNCTION("""COMPUTED_VALUE"""),1.0)</f>
        <v>1</v>
      </c>
      <c r="K25" s="4">
        <f>IFERROR(__xludf.DUMMYFUNCTION("""COMPUTED_VALUE"""),2023.0)</f>
        <v>2023</v>
      </c>
      <c r="M25" s="4">
        <f t="array" ref="M25">XLOOKUP("Coffee",B2:B9486,E2:E9486,"UNKNOWN")</f>
        <v>2</v>
      </c>
    </row>
    <row r="26">
      <c r="A26" s="1" t="s">
        <v>8274</v>
      </c>
      <c r="B26" s="4" t="s">
        <v>27</v>
      </c>
      <c r="C26" s="4" t="s">
        <v>24</v>
      </c>
      <c r="D26" s="4" t="s">
        <v>23</v>
      </c>
      <c r="E26" s="4">
        <v>3.0</v>
      </c>
      <c r="F26" s="4">
        <v>3.0</v>
      </c>
      <c r="G26" s="4">
        <v>9.0</v>
      </c>
      <c r="H26" s="5">
        <v>44936.0</v>
      </c>
      <c r="I26" s="4">
        <f>IFERROR(__xludf.DUMMYFUNCTION("SPLIT(H26,""/"")"),10.0)</f>
        <v>10</v>
      </c>
      <c r="J26" s="4">
        <f>IFERROR(__xludf.DUMMYFUNCTION("""COMPUTED_VALUE"""),1.0)</f>
        <v>1</v>
      </c>
      <c r="K26" s="4">
        <f>IFERROR(__xludf.DUMMYFUNCTION("""COMPUTED_VALUE"""),2023.0)</f>
        <v>2023</v>
      </c>
    </row>
    <row r="27">
      <c r="A27" s="1" t="s">
        <v>6183</v>
      </c>
      <c r="B27" s="4" t="s">
        <v>27</v>
      </c>
      <c r="C27" s="4" t="s">
        <v>24</v>
      </c>
      <c r="D27" s="4" t="s">
        <v>30</v>
      </c>
      <c r="E27" s="4">
        <v>4.0</v>
      </c>
      <c r="F27" s="4">
        <v>3.0</v>
      </c>
      <c r="G27" s="4">
        <v>12.0</v>
      </c>
      <c r="H27" s="5">
        <v>44936.0</v>
      </c>
      <c r="I27" s="4">
        <f>IFERROR(__xludf.DUMMYFUNCTION("SPLIT(H27,""/"")"),10.0)</f>
        <v>10</v>
      </c>
      <c r="J27" s="4">
        <f>IFERROR(__xludf.DUMMYFUNCTION("""COMPUTED_VALUE"""),1.0)</f>
        <v>1</v>
      </c>
      <c r="K27" s="4">
        <f>IFERROR(__xludf.DUMMYFUNCTION("""COMPUTED_VALUE"""),2023.0)</f>
        <v>2023</v>
      </c>
    </row>
    <row r="28">
      <c r="A28" s="1" t="s">
        <v>7868</v>
      </c>
      <c r="B28" s="4" t="s">
        <v>27</v>
      </c>
      <c r="C28" s="4" t="s">
        <v>30</v>
      </c>
      <c r="D28" s="4" t="s">
        <v>23</v>
      </c>
      <c r="E28" s="4">
        <v>4.0</v>
      </c>
      <c r="F28" s="4">
        <v>3.0</v>
      </c>
      <c r="G28" s="4">
        <v>12.0</v>
      </c>
      <c r="H28" s="5">
        <v>44936.0</v>
      </c>
      <c r="I28" s="4">
        <f>IFERROR(__xludf.DUMMYFUNCTION("SPLIT(H28,""/"")"),10.0)</f>
        <v>10</v>
      </c>
      <c r="J28" s="4">
        <f>IFERROR(__xludf.DUMMYFUNCTION("""COMPUTED_VALUE"""),1.0)</f>
        <v>1</v>
      </c>
      <c r="K28" s="4">
        <f>IFERROR(__xludf.DUMMYFUNCTION("""COMPUTED_VALUE"""),2023.0)</f>
        <v>2023</v>
      </c>
    </row>
    <row r="29">
      <c r="A29" s="1" t="s">
        <v>2461</v>
      </c>
      <c r="B29" s="4" t="s">
        <v>27</v>
      </c>
      <c r="C29" s="4" t="s">
        <v>30</v>
      </c>
      <c r="D29" s="4" t="s">
        <v>39</v>
      </c>
      <c r="E29" s="4">
        <v>1.0</v>
      </c>
      <c r="F29" s="4">
        <v>3.0</v>
      </c>
      <c r="G29" s="4">
        <v>3.0</v>
      </c>
      <c r="H29" s="5">
        <v>44937.0</v>
      </c>
      <c r="I29" s="4">
        <f>IFERROR(__xludf.DUMMYFUNCTION("SPLIT(H29,""/"")"),11.0)</f>
        <v>11</v>
      </c>
      <c r="J29" s="4">
        <f>IFERROR(__xludf.DUMMYFUNCTION("""COMPUTED_VALUE"""),1.0)</f>
        <v>1</v>
      </c>
      <c r="K29" s="4">
        <f>IFERROR(__xludf.DUMMYFUNCTION("""COMPUTED_VALUE"""),2023.0)</f>
        <v>2023</v>
      </c>
    </row>
    <row r="30">
      <c r="A30" s="1" t="s">
        <v>8705</v>
      </c>
      <c r="B30" s="4" t="s">
        <v>27</v>
      </c>
      <c r="C30" s="4" t="s">
        <v>24</v>
      </c>
      <c r="D30" s="4" t="s">
        <v>23</v>
      </c>
      <c r="E30" s="4">
        <v>2.0</v>
      </c>
      <c r="F30" s="4">
        <v>3.0</v>
      </c>
      <c r="G30" s="4">
        <v>6.0</v>
      </c>
      <c r="H30" s="5">
        <v>44937.0</v>
      </c>
      <c r="I30" s="4">
        <f>IFERROR(__xludf.DUMMYFUNCTION("SPLIT(H30,""/"")"),11.0)</f>
        <v>11</v>
      </c>
      <c r="J30" s="4">
        <f>IFERROR(__xludf.DUMMYFUNCTION("""COMPUTED_VALUE"""),1.0)</f>
        <v>1</v>
      </c>
      <c r="K30" s="4">
        <f>IFERROR(__xludf.DUMMYFUNCTION("""COMPUTED_VALUE"""),2023.0)</f>
        <v>2023</v>
      </c>
    </row>
    <row r="31">
      <c r="A31" s="1" t="s">
        <v>9513</v>
      </c>
      <c r="B31" s="4" t="s">
        <v>27</v>
      </c>
      <c r="C31" s="4" t="s">
        <v>30</v>
      </c>
      <c r="D31" s="4" t="s">
        <v>30</v>
      </c>
      <c r="E31" s="4">
        <v>4.0</v>
      </c>
      <c r="F31" s="4">
        <v>3.0</v>
      </c>
      <c r="G31" s="4">
        <v>12.0</v>
      </c>
      <c r="H31" s="5">
        <v>44937.0</v>
      </c>
      <c r="I31" s="4">
        <f>IFERROR(__xludf.DUMMYFUNCTION("SPLIT(H31,""/"")"),11.0)</f>
        <v>11</v>
      </c>
      <c r="J31" s="4">
        <f>IFERROR(__xludf.DUMMYFUNCTION("""COMPUTED_VALUE"""),1.0)</f>
        <v>1</v>
      </c>
      <c r="K31" s="4">
        <f>IFERROR(__xludf.DUMMYFUNCTION("""COMPUTED_VALUE"""),2023.0)</f>
        <v>2023</v>
      </c>
    </row>
    <row r="32">
      <c r="A32" s="1" t="s">
        <v>5380</v>
      </c>
      <c r="B32" s="4" t="s">
        <v>27</v>
      </c>
      <c r="C32" s="4" t="s">
        <v>29</v>
      </c>
      <c r="D32" s="4" t="s">
        <v>28</v>
      </c>
      <c r="E32" s="4">
        <v>1.0</v>
      </c>
      <c r="F32" s="4">
        <v>3.0</v>
      </c>
      <c r="G32" s="4">
        <v>3.0</v>
      </c>
      <c r="H32" s="5">
        <v>44938.0</v>
      </c>
      <c r="I32" s="4">
        <f>IFERROR(__xludf.DUMMYFUNCTION("SPLIT(H32,""/"")"),12.0)</f>
        <v>12</v>
      </c>
      <c r="J32" s="4">
        <f>IFERROR(__xludf.DUMMYFUNCTION("""COMPUTED_VALUE"""),1.0)</f>
        <v>1</v>
      </c>
      <c r="K32" s="4">
        <f>IFERROR(__xludf.DUMMYFUNCTION("""COMPUTED_VALUE"""),2023.0)</f>
        <v>2023</v>
      </c>
    </row>
    <row r="33">
      <c r="A33" s="1" t="s">
        <v>6563</v>
      </c>
      <c r="B33" s="4" t="s">
        <v>27</v>
      </c>
      <c r="C33" s="4" t="s">
        <v>29</v>
      </c>
      <c r="D33" s="4" t="s">
        <v>23</v>
      </c>
      <c r="E33" s="4">
        <v>5.0</v>
      </c>
      <c r="F33" s="4">
        <v>3.0</v>
      </c>
      <c r="G33" s="4">
        <v>15.0</v>
      </c>
      <c r="H33" s="5">
        <v>44938.0</v>
      </c>
      <c r="I33" s="4">
        <f>IFERROR(__xludf.DUMMYFUNCTION("SPLIT(H33,""/"")"),12.0)</f>
        <v>12</v>
      </c>
      <c r="J33" s="4">
        <f>IFERROR(__xludf.DUMMYFUNCTION("""COMPUTED_VALUE"""),1.0)</f>
        <v>1</v>
      </c>
      <c r="K33" s="4">
        <f>IFERROR(__xludf.DUMMYFUNCTION("""COMPUTED_VALUE"""),2023.0)</f>
        <v>2023</v>
      </c>
    </row>
    <row r="34">
      <c r="A34" s="1" t="s">
        <v>2685</v>
      </c>
      <c r="B34" s="4" t="s">
        <v>27</v>
      </c>
      <c r="C34" s="4" t="s">
        <v>30</v>
      </c>
      <c r="D34" s="4" t="s">
        <v>23</v>
      </c>
      <c r="E34" s="4">
        <v>1.0</v>
      </c>
      <c r="F34" s="4">
        <v>3.0</v>
      </c>
      <c r="G34" s="4">
        <v>3.0</v>
      </c>
      <c r="H34" s="5">
        <v>44938.0</v>
      </c>
      <c r="I34" s="4">
        <f>IFERROR(__xludf.DUMMYFUNCTION("SPLIT(H34,""/"")"),12.0)</f>
        <v>12</v>
      </c>
      <c r="J34" s="4">
        <f>IFERROR(__xludf.DUMMYFUNCTION("""COMPUTED_VALUE"""),1.0)</f>
        <v>1</v>
      </c>
      <c r="K34" s="4">
        <f>IFERROR(__xludf.DUMMYFUNCTION("""COMPUTED_VALUE"""),2023.0)</f>
        <v>2023</v>
      </c>
    </row>
    <row r="35">
      <c r="A35" s="1" t="s">
        <v>4603</v>
      </c>
      <c r="B35" s="4" t="s">
        <v>27</v>
      </c>
      <c r="C35" s="4" t="s">
        <v>29</v>
      </c>
      <c r="D35" s="4" t="s">
        <v>30</v>
      </c>
      <c r="E35" s="4">
        <v>5.0</v>
      </c>
      <c r="F35" s="4">
        <v>3.0</v>
      </c>
      <c r="G35" s="4">
        <v>15.0</v>
      </c>
      <c r="H35" s="5">
        <v>44939.0</v>
      </c>
      <c r="I35" s="4">
        <f>IFERROR(__xludf.DUMMYFUNCTION("SPLIT(H35,""/"")"),13.0)</f>
        <v>13</v>
      </c>
      <c r="J35" s="4">
        <f>IFERROR(__xludf.DUMMYFUNCTION("""COMPUTED_VALUE"""),1.0)</f>
        <v>1</v>
      </c>
      <c r="K35" s="4">
        <f>IFERROR(__xludf.DUMMYFUNCTION("""COMPUTED_VALUE"""),2023.0)</f>
        <v>2023</v>
      </c>
    </row>
    <row r="36">
      <c r="A36" s="1" t="s">
        <v>3349</v>
      </c>
      <c r="B36" s="4" t="s">
        <v>27</v>
      </c>
      <c r="C36" s="4" t="s">
        <v>24</v>
      </c>
      <c r="D36" s="4" t="s">
        <v>30</v>
      </c>
      <c r="E36" s="4">
        <v>1.0</v>
      </c>
      <c r="F36" s="4">
        <v>3.0</v>
      </c>
      <c r="G36" s="4">
        <v>3.0</v>
      </c>
      <c r="H36" s="5">
        <v>44939.0</v>
      </c>
      <c r="I36" s="4">
        <f>IFERROR(__xludf.DUMMYFUNCTION("SPLIT(H36,""/"")"),13.0)</f>
        <v>13</v>
      </c>
      <c r="J36" s="4">
        <f>IFERROR(__xludf.DUMMYFUNCTION("""COMPUTED_VALUE"""),1.0)</f>
        <v>1</v>
      </c>
      <c r="K36" s="4">
        <f>IFERROR(__xludf.DUMMYFUNCTION("""COMPUTED_VALUE"""),2023.0)</f>
        <v>2023</v>
      </c>
    </row>
    <row r="37">
      <c r="A37" s="1" t="s">
        <v>431</v>
      </c>
      <c r="B37" s="4" t="s">
        <v>27</v>
      </c>
      <c r="C37" s="4" t="s">
        <v>30</v>
      </c>
      <c r="D37" s="4" t="s">
        <v>23</v>
      </c>
      <c r="E37" s="4">
        <v>2.0</v>
      </c>
      <c r="F37" s="4">
        <v>3.0</v>
      </c>
      <c r="G37" s="4">
        <v>6.0</v>
      </c>
      <c r="H37" s="5">
        <v>44939.0</v>
      </c>
      <c r="I37" s="4">
        <f>IFERROR(__xludf.DUMMYFUNCTION("SPLIT(H37,""/"")"),13.0)</f>
        <v>13</v>
      </c>
      <c r="J37" s="4">
        <f>IFERROR(__xludf.DUMMYFUNCTION("""COMPUTED_VALUE"""),1.0)</f>
        <v>1</v>
      </c>
      <c r="K37" s="4">
        <f>IFERROR(__xludf.DUMMYFUNCTION("""COMPUTED_VALUE"""),2023.0)</f>
        <v>2023</v>
      </c>
    </row>
    <row r="38">
      <c r="A38" s="1" t="s">
        <v>9191</v>
      </c>
      <c r="B38" s="4" t="s">
        <v>27</v>
      </c>
      <c r="C38" s="4" t="s">
        <v>30</v>
      </c>
      <c r="D38" s="4" t="s">
        <v>39</v>
      </c>
      <c r="E38" s="4">
        <v>3.0</v>
      </c>
      <c r="F38" s="4">
        <v>3.0</v>
      </c>
      <c r="G38" s="4">
        <v>9.0</v>
      </c>
      <c r="H38" s="5">
        <v>44939.0</v>
      </c>
      <c r="I38" s="4">
        <f>IFERROR(__xludf.DUMMYFUNCTION("SPLIT(H38,""/"")"),13.0)</f>
        <v>13</v>
      </c>
      <c r="J38" s="4">
        <f>IFERROR(__xludf.DUMMYFUNCTION("""COMPUTED_VALUE"""),1.0)</f>
        <v>1</v>
      </c>
      <c r="K38" s="4">
        <f>IFERROR(__xludf.DUMMYFUNCTION("""COMPUTED_VALUE"""),2023.0)</f>
        <v>2023</v>
      </c>
    </row>
    <row r="39">
      <c r="A39" s="1" t="s">
        <v>3041</v>
      </c>
      <c r="B39" s="4" t="s">
        <v>27</v>
      </c>
      <c r="C39" s="4" t="s">
        <v>29</v>
      </c>
      <c r="D39" s="4" t="s">
        <v>39</v>
      </c>
      <c r="E39" s="4">
        <v>2.0</v>
      </c>
      <c r="F39" s="4">
        <v>3.0</v>
      </c>
      <c r="G39" s="4">
        <v>6.0</v>
      </c>
      <c r="H39" s="5">
        <v>44939.0</v>
      </c>
      <c r="I39" s="4">
        <f>IFERROR(__xludf.DUMMYFUNCTION("SPLIT(H39,""/"")"),13.0)</f>
        <v>13</v>
      </c>
      <c r="J39" s="4">
        <f>IFERROR(__xludf.DUMMYFUNCTION("""COMPUTED_VALUE"""),1.0)</f>
        <v>1</v>
      </c>
      <c r="K39" s="4">
        <f>IFERROR(__xludf.DUMMYFUNCTION("""COMPUTED_VALUE"""),2023.0)</f>
        <v>2023</v>
      </c>
    </row>
    <row r="40">
      <c r="A40" s="1" t="s">
        <v>6920</v>
      </c>
      <c r="B40" s="4" t="s">
        <v>27</v>
      </c>
      <c r="C40" s="4" t="s">
        <v>30</v>
      </c>
      <c r="D40" s="4" t="s">
        <v>28</v>
      </c>
      <c r="E40" s="4">
        <v>5.0</v>
      </c>
      <c r="F40" s="4">
        <v>3.0</v>
      </c>
      <c r="G40" s="4">
        <v>15.0</v>
      </c>
      <c r="H40" s="5">
        <v>44940.0</v>
      </c>
      <c r="I40" s="4">
        <f>IFERROR(__xludf.DUMMYFUNCTION("SPLIT(H40,""/"")"),14.0)</f>
        <v>14</v>
      </c>
      <c r="J40" s="4">
        <f>IFERROR(__xludf.DUMMYFUNCTION("""COMPUTED_VALUE"""),1.0)</f>
        <v>1</v>
      </c>
      <c r="K40" s="4">
        <f>IFERROR(__xludf.DUMMYFUNCTION("""COMPUTED_VALUE"""),2023.0)</f>
        <v>2023</v>
      </c>
    </row>
    <row r="41">
      <c r="A41" s="1" t="s">
        <v>1649</v>
      </c>
      <c r="B41" s="4" t="s">
        <v>27</v>
      </c>
      <c r="C41" s="4" t="s">
        <v>24</v>
      </c>
      <c r="D41" s="4" t="s">
        <v>28</v>
      </c>
      <c r="E41" s="4">
        <v>2.0</v>
      </c>
      <c r="F41" s="4">
        <v>3.0</v>
      </c>
      <c r="G41" s="4">
        <v>6.0</v>
      </c>
      <c r="H41" s="5">
        <v>44941.0</v>
      </c>
      <c r="I41" s="4">
        <f>IFERROR(__xludf.DUMMYFUNCTION("SPLIT(H41,""/"")"),15.0)</f>
        <v>15</v>
      </c>
      <c r="J41" s="4">
        <f>IFERROR(__xludf.DUMMYFUNCTION("""COMPUTED_VALUE"""),1.0)</f>
        <v>1</v>
      </c>
      <c r="K41" s="4">
        <f>IFERROR(__xludf.DUMMYFUNCTION("""COMPUTED_VALUE"""),2023.0)</f>
        <v>2023</v>
      </c>
    </row>
    <row r="42">
      <c r="A42" s="1" t="s">
        <v>7535</v>
      </c>
      <c r="B42" s="4" t="s">
        <v>27</v>
      </c>
      <c r="C42" s="4" t="s">
        <v>24</v>
      </c>
      <c r="D42" s="4" t="s">
        <v>39</v>
      </c>
      <c r="E42" s="4">
        <v>1.0</v>
      </c>
      <c r="F42" s="4">
        <v>3.0</v>
      </c>
      <c r="G42" s="4">
        <v>3.0</v>
      </c>
      <c r="H42" s="5">
        <v>44941.0</v>
      </c>
      <c r="I42" s="4">
        <f>IFERROR(__xludf.DUMMYFUNCTION("SPLIT(H42,""/"")"),15.0)</f>
        <v>15</v>
      </c>
      <c r="J42" s="4">
        <f>IFERROR(__xludf.DUMMYFUNCTION("""COMPUTED_VALUE"""),1.0)</f>
        <v>1</v>
      </c>
      <c r="K42" s="4">
        <f>IFERROR(__xludf.DUMMYFUNCTION("""COMPUTED_VALUE"""),2023.0)</f>
        <v>2023</v>
      </c>
    </row>
    <row r="43">
      <c r="A43" s="1" t="s">
        <v>5777</v>
      </c>
      <c r="B43" s="4" t="s">
        <v>27</v>
      </c>
      <c r="C43" s="4" t="s">
        <v>29</v>
      </c>
      <c r="D43" s="4" t="s">
        <v>28</v>
      </c>
      <c r="E43" s="4">
        <v>3.0</v>
      </c>
      <c r="F43" s="4">
        <v>3.0</v>
      </c>
      <c r="G43" s="4">
        <v>9.0</v>
      </c>
      <c r="H43" s="5">
        <v>44942.0</v>
      </c>
      <c r="I43" s="4">
        <f>IFERROR(__xludf.DUMMYFUNCTION("SPLIT(H43,""/"")"),16.0)</f>
        <v>16</v>
      </c>
      <c r="J43" s="4">
        <f>IFERROR(__xludf.DUMMYFUNCTION("""COMPUTED_VALUE"""),1.0)</f>
        <v>1</v>
      </c>
      <c r="K43" s="4">
        <f>IFERROR(__xludf.DUMMYFUNCTION("""COMPUTED_VALUE"""),2023.0)</f>
        <v>2023</v>
      </c>
    </row>
    <row r="44">
      <c r="A44" s="1" t="s">
        <v>8663</v>
      </c>
      <c r="B44" s="4" t="s">
        <v>27</v>
      </c>
      <c r="C44" s="4" t="s">
        <v>24</v>
      </c>
      <c r="D44" s="4" t="s">
        <v>28</v>
      </c>
      <c r="E44" s="4">
        <v>5.0</v>
      </c>
      <c r="F44" s="4">
        <v>3.0</v>
      </c>
      <c r="G44" s="4">
        <v>15.0</v>
      </c>
      <c r="H44" s="5">
        <v>44943.0</v>
      </c>
      <c r="I44" s="4">
        <f>IFERROR(__xludf.DUMMYFUNCTION("SPLIT(H44,""/"")"),17.0)</f>
        <v>17</v>
      </c>
      <c r="J44" s="4">
        <f>IFERROR(__xludf.DUMMYFUNCTION("""COMPUTED_VALUE"""),1.0)</f>
        <v>1</v>
      </c>
      <c r="K44" s="4">
        <f>IFERROR(__xludf.DUMMYFUNCTION("""COMPUTED_VALUE"""),2023.0)</f>
        <v>2023</v>
      </c>
    </row>
    <row r="45">
      <c r="A45" s="1" t="s">
        <v>2842</v>
      </c>
      <c r="B45" s="4" t="s">
        <v>27</v>
      </c>
      <c r="C45" s="4" t="s">
        <v>29</v>
      </c>
      <c r="D45" s="4" t="s">
        <v>23</v>
      </c>
      <c r="E45" s="4">
        <v>2.0</v>
      </c>
      <c r="F45" s="4">
        <v>3.0</v>
      </c>
      <c r="G45" s="4">
        <v>6.0</v>
      </c>
      <c r="H45" s="5">
        <v>44943.0</v>
      </c>
      <c r="I45" s="4">
        <f>IFERROR(__xludf.DUMMYFUNCTION("SPLIT(H45,""/"")"),17.0)</f>
        <v>17</v>
      </c>
      <c r="J45" s="4">
        <f>IFERROR(__xludf.DUMMYFUNCTION("""COMPUTED_VALUE"""),1.0)</f>
        <v>1</v>
      </c>
      <c r="K45" s="4">
        <f>IFERROR(__xludf.DUMMYFUNCTION("""COMPUTED_VALUE"""),2023.0)</f>
        <v>2023</v>
      </c>
    </row>
    <row r="46">
      <c r="A46" s="1" t="s">
        <v>2966</v>
      </c>
      <c r="B46" s="4" t="s">
        <v>27</v>
      </c>
      <c r="C46" s="4" t="s">
        <v>29</v>
      </c>
      <c r="D46" s="4" t="s">
        <v>39</v>
      </c>
      <c r="E46" s="4">
        <v>1.0</v>
      </c>
      <c r="F46" s="4">
        <v>3.0</v>
      </c>
      <c r="G46" s="4">
        <v>3.0</v>
      </c>
      <c r="H46" s="5">
        <v>44943.0</v>
      </c>
      <c r="I46" s="4">
        <f>IFERROR(__xludf.DUMMYFUNCTION("SPLIT(H46,""/"")"),17.0)</f>
        <v>17</v>
      </c>
      <c r="J46" s="4">
        <f>IFERROR(__xludf.DUMMYFUNCTION("""COMPUTED_VALUE"""),1.0)</f>
        <v>1</v>
      </c>
      <c r="K46" s="4">
        <f>IFERROR(__xludf.DUMMYFUNCTION("""COMPUTED_VALUE"""),2023.0)</f>
        <v>2023</v>
      </c>
    </row>
    <row r="47">
      <c r="A47" s="1" t="s">
        <v>4982</v>
      </c>
      <c r="B47" s="4" t="s">
        <v>27</v>
      </c>
      <c r="C47" s="4" t="s">
        <v>30</v>
      </c>
      <c r="D47" s="4" t="s">
        <v>28</v>
      </c>
      <c r="E47" s="4">
        <v>2.0</v>
      </c>
      <c r="F47" s="4">
        <v>3.0</v>
      </c>
      <c r="G47" s="4">
        <v>6.0</v>
      </c>
      <c r="H47" s="5">
        <v>44943.0</v>
      </c>
      <c r="I47" s="4">
        <f>IFERROR(__xludf.DUMMYFUNCTION("SPLIT(H47,""/"")"),17.0)</f>
        <v>17</v>
      </c>
      <c r="J47" s="4">
        <f>IFERROR(__xludf.DUMMYFUNCTION("""COMPUTED_VALUE"""),1.0)</f>
        <v>1</v>
      </c>
      <c r="K47" s="4">
        <f>IFERROR(__xludf.DUMMYFUNCTION("""COMPUTED_VALUE"""),2023.0)</f>
        <v>2023</v>
      </c>
    </row>
    <row r="48">
      <c r="A48" s="1" t="s">
        <v>267</v>
      </c>
      <c r="B48" s="4" t="s">
        <v>27</v>
      </c>
      <c r="C48" s="4" t="s">
        <v>24</v>
      </c>
      <c r="D48" s="4" t="s">
        <v>28</v>
      </c>
      <c r="E48" s="4">
        <v>1.0</v>
      </c>
      <c r="F48" s="4">
        <v>3.0</v>
      </c>
      <c r="G48" s="4">
        <v>3.0</v>
      </c>
      <c r="H48" s="5">
        <v>44943.0</v>
      </c>
      <c r="I48" s="4">
        <f>IFERROR(__xludf.DUMMYFUNCTION("SPLIT(H48,""/"")"),17.0)</f>
        <v>17</v>
      </c>
      <c r="J48" s="4">
        <f>IFERROR(__xludf.DUMMYFUNCTION("""COMPUTED_VALUE"""),1.0)</f>
        <v>1</v>
      </c>
      <c r="K48" s="4">
        <f>IFERROR(__xludf.DUMMYFUNCTION("""COMPUTED_VALUE"""),2023.0)</f>
        <v>2023</v>
      </c>
    </row>
    <row r="49">
      <c r="A49" s="1" t="s">
        <v>5021</v>
      </c>
      <c r="B49" s="4" t="s">
        <v>27</v>
      </c>
      <c r="C49" s="4" t="s">
        <v>30</v>
      </c>
      <c r="D49" s="4" t="s">
        <v>23</v>
      </c>
      <c r="E49" s="4">
        <v>3.0</v>
      </c>
      <c r="F49" s="4">
        <v>3.0</v>
      </c>
      <c r="G49" s="4">
        <v>9.0</v>
      </c>
      <c r="H49" s="5">
        <v>44943.0</v>
      </c>
      <c r="I49" s="4">
        <f>IFERROR(__xludf.DUMMYFUNCTION("SPLIT(H49,""/"")"),17.0)</f>
        <v>17</v>
      </c>
      <c r="J49" s="4">
        <f>IFERROR(__xludf.DUMMYFUNCTION("""COMPUTED_VALUE"""),1.0)</f>
        <v>1</v>
      </c>
      <c r="K49" s="4">
        <f>IFERROR(__xludf.DUMMYFUNCTION("""COMPUTED_VALUE"""),2023.0)</f>
        <v>2023</v>
      </c>
    </row>
    <row r="50">
      <c r="A50" s="1" t="s">
        <v>187</v>
      </c>
      <c r="B50" s="4" t="s">
        <v>27</v>
      </c>
      <c r="C50" s="4" t="s">
        <v>30</v>
      </c>
      <c r="D50" s="4" t="s">
        <v>30</v>
      </c>
      <c r="E50" s="4">
        <v>4.0</v>
      </c>
      <c r="F50" s="4">
        <v>3.0</v>
      </c>
      <c r="G50" s="4">
        <v>12.0</v>
      </c>
      <c r="H50" s="5">
        <v>44944.0</v>
      </c>
      <c r="I50" s="4">
        <f>IFERROR(__xludf.DUMMYFUNCTION("SPLIT(H50,""/"")"),18.0)</f>
        <v>18</v>
      </c>
      <c r="J50" s="4">
        <f>IFERROR(__xludf.DUMMYFUNCTION("""COMPUTED_VALUE"""),1.0)</f>
        <v>1</v>
      </c>
      <c r="K50" s="4">
        <f>IFERROR(__xludf.DUMMYFUNCTION("""COMPUTED_VALUE"""),2023.0)</f>
        <v>2023</v>
      </c>
    </row>
    <row r="51">
      <c r="A51" s="1" t="s">
        <v>750</v>
      </c>
      <c r="B51" s="4" t="s">
        <v>27</v>
      </c>
      <c r="C51" s="4" t="s">
        <v>30</v>
      </c>
      <c r="D51" s="4" t="s">
        <v>30</v>
      </c>
      <c r="E51" s="4">
        <v>1.0</v>
      </c>
      <c r="F51" s="4">
        <v>3.0</v>
      </c>
      <c r="G51" s="4">
        <v>3.0</v>
      </c>
      <c r="H51" s="5">
        <v>44944.0</v>
      </c>
      <c r="I51" s="4">
        <f>IFERROR(__xludf.DUMMYFUNCTION("SPLIT(H51,""/"")"),18.0)</f>
        <v>18</v>
      </c>
      <c r="J51" s="4">
        <f>IFERROR(__xludf.DUMMYFUNCTION("""COMPUTED_VALUE"""),1.0)</f>
        <v>1</v>
      </c>
      <c r="K51" s="4">
        <f>IFERROR(__xludf.DUMMYFUNCTION("""COMPUTED_VALUE"""),2023.0)</f>
        <v>2023</v>
      </c>
    </row>
    <row r="52">
      <c r="A52" s="1" t="s">
        <v>5776</v>
      </c>
      <c r="B52" s="4" t="s">
        <v>27</v>
      </c>
      <c r="C52" s="4" t="s">
        <v>29</v>
      </c>
      <c r="D52" s="4" t="s">
        <v>23</v>
      </c>
      <c r="E52" s="4">
        <v>3.0</v>
      </c>
      <c r="F52" s="4">
        <v>3.0</v>
      </c>
      <c r="G52" s="4">
        <v>9.0</v>
      </c>
      <c r="H52" s="5">
        <v>44944.0</v>
      </c>
      <c r="I52" s="4">
        <f>IFERROR(__xludf.DUMMYFUNCTION("SPLIT(H52,""/"")"),18.0)</f>
        <v>18</v>
      </c>
      <c r="J52" s="4">
        <f>IFERROR(__xludf.DUMMYFUNCTION("""COMPUTED_VALUE"""),1.0)</f>
        <v>1</v>
      </c>
      <c r="K52" s="4">
        <f>IFERROR(__xludf.DUMMYFUNCTION("""COMPUTED_VALUE"""),2023.0)</f>
        <v>2023</v>
      </c>
    </row>
    <row r="53">
      <c r="A53" s="1" t="s">
        <v>7920</v>
      </c>
      <c r="B53" s="4" t="s">
        <v>27</v>
      </c>
      <c r="C53" s="4" t="s">
        <v>30</v>
      </c>
      <c r="D53" s="4" t="s">
        <v>30</v>
      </c>
      <c r="E53" s="4">
        <v>1.0</v>
      </c>
      <c r="F53" s="4">
        <v>3.0</v>
      </c>
      <c r="G53" s="4">
        <v>3.0</v>
      </c>
      <c r="H53" s="5">
        <v>44944.0</v>
      </c>
      <c r="I53" s="4">
        <f>IFERROR(__xludf.DUMMYFUNCTION("SPLIT(H53,""/"")"),18.0)</f>
        <v>18</v>
      </c>
      <c r="J53" s="4">
        <f>IFERROR(__xludf.DUMMYFUNCTION("""COMPUTED_VALUE"""),1.0)</f>
        <v>1</v>
      </c>
      <c r="K53" s="4">
        <f>IFERROR(__xludf.DUMMYFUNCTION("""COMPUTED_VALUE"""),2023.0)</f>
        <v>2023</v>
      </c>
    </row>
    <row r="54">
      <c r="A54" s="1" t="s">
        <v>229</v>
      </c>
      <c r="B54" s="4" t="s">
        <v>27</v>
      </c>
      <c r="C54" s="4" t="s">
        <v>30</v>
      </c>
      <c r="D54" s="4" t="s">
        <v>28</v>
      </c>
      <c r="E54" s="4">
        <v>5.0</v>
      </c>
      <c r="F54" s="4">
        <v>3.0</v>
      </c>
      <c r="G54" s="4">
        <v>15.0</v>
      </c>
      <c r="H54" s="5">
        <v>44945.0</v>
      </c>
      <c r="I54" s="4">
        <f>IFERROR(__xludf.DUMMYFUNCTION("SPLIT(H54,""/"")"),19.0)</f>
        <v>19</v>
      </c>
      <c r="J54" s="4">
        <f>IFERROR(__xludf.DUMMYFUNCTION("""COMPUTED_VALUE"""),1.0)</f>
        <v>1</v>
      </c>
      <c r="K54" s="4">
        <f>IFERROR(__xludf.DUMMYFUNCTION("""COMPUTED_VALUE"""),2023.0)</f>
        <v>2023</v>
      </c>
    </row>
    <row r="55">
      <c r="A55" s="1" t="s">
        <v>541</v>
      </c>
      <c r="B55" s="4" t="s">
        <v>27</v>
      </c>
      <c r="C55" s="4" t="s">
        <v>24</v>
      </c>
      <c r="D55" s="4" t="s">
        <v>30</v>
      </c>
      <c r="E55" s="4">
        <v>5.0</v>
      </c>
      <c r="F55" s="4">
        <v>3.0</v>
      </c>
      <c r="G55" s="4">
        <v>15.0</v>
      </c>
      <c r="H55" s="5">
        <v>44945.0</v>
      </c>
      <c r="I55" s="4">
        <f>IFERROR(__xludf.DUMMYFUNCTION("SPLIT(H55,""/"")"),19.0)</f>
        <v>19</v>
      </c>
      <c r="J55" s="4">
        <f>IFERROR(__xludf.DUMMYFUNCTION("""COMPUTED_VALUE"""),1.0)</f>
        <v>1</v>
      </c>
      <c r="K55" s="4">
        <f>IFERROR(__xludf.DUMMYFUNCTION("""COMPUTED_VALUE"""),2023.0)</f>
        <v>2023</v>
      </c>
    </row>
    <row r="56">
      <c r="A56" s="1" t="s">
        <v>7051</v>
      </c>
      <c r="B56" s="4" t="s">
        <v>27</v>
      </c>
      <c r="C56" s="4" t="s">
        <v>24</v>
      </c>
      <c r="D56" s="4" t="s">
        <v>39</v>
      </c>
      <c r="E56" s="4">
        <v>3.0</v>
      </c>
      <c r="F56" s="4">
        <v>3.0</v>
      </c>
      <c r="G56" s="4">
        <v>9.0</v>
      </c>
      <c r="H56" s="5">
        <v>44945.0</v>
      </c>
      <c r="I56" s="4">
        <f>IFERROR(__xludf.DUMMYFUNCTION("SPLIT(H56,""/"")"),19.0)</f>
        <v>19</v>
      </c>
      <c r="J56" s="4">
        <f>IFERROR(__xludf.DUMMYFUNCTION("""COMPUTED_VALUE"""),1.0)</f>
        <v>1</v>
      </c>
      <c r="K56" s="4">
        <f>IFERROR(__xludf.DUMMYFUNCTION("""COMPUTED_VALUE"""),2023.0)</f>
        <v>2023</v>
      </c>
    </row>
    <row r="57">
      <c r="A57" s="1" t="s">
        <v>5894</v>
      </c>
      <c r="B57" s="4" t="s">
        <v>27</v>
      </c>
      <c r="C57" s="4" t="s">
        <v>29</v>
      </c>
      <c r="D57" s="4" t="s">
        <v>39</v>
      </c>
      <c r="E57" s="4">
        <v>3.0</v>
      </c>
      <c r="F57" s="4">
        <v>3.0</v>
      </c>
      <c r="G57" s="4">
        <v>9.0</v>
      </c>
      <c r="H57" s="5">
        <v>44946.0</v>
      </c>
      <c r="I57" s="4">
        <f>IFERROR(__xludf.DUMMYFUNCTION("SPLIT(H57,""/"")"),20.0)</f>
        <v>20</v>
      </c>
      <c r="J57" s="4">
        <f>IFERROR(__xludf.DUMMYFUNCTION("""COMPUTED_VALUE"""),1.0)</f>
        <v>1</v>
      </c>
      <c r="K57" s="4">
        <f>IFERROR(__xludf.DUMMYFUNCTION("""COMPUTED_VALUE"""),2023.0)</f>
        <v>2023</v>
      </c>
    </row>
    <row r="58">
      <c r="A58" s="1" t="s">
        <v>3441</v>
      </c>
      <c r="B58" s="4" t="s">
        <v>27</v>
      </c>
      <c r="C58" s="4" t="s">
        <v>24</v>
      </c>
      <c r="D58" s="4" t="s">
        <v>28</v>
      </c>
      <c r="E58" s="4">
        <v>5.0</v>
      </c>
      <c r="F58" s="4">
        <v>3.0</v>
      </c>
      <c r="G58" s="4">
        <v>15.0</v>
      </c>
      <c r="H58" s="5">
        <v>44946.0</v>
      </c>
      <c r="I58" s="4">
        <f>IFERROR(__xludf.DUMMYFUNCTION("SPLIT(H58,""/"")"),20.0)</f>
        <v>20</v>
      </c>
      <c r="J58" s="4">
        <f>IFERROR(__xludf.DUMMYFUNCTION("""COMPUTED_VALUE"""),1.0)</f>
        <v>1</v>
      </c>
      <c r="K58" s="4">
        <f>IFERROR(__xludf.DUMMYFUNCTION("""COMPUTED_VALUE"""),2023.0)</f>
        <v>2023</v>
      </c>
    </row>
    <row r="59">
      <c r="A59" s="1" t="s">
        <v>5751</v>
      </c>
      <c r="B59" s="4" t="s">
        <v>27</v>
      </c>
      <c r="C59" s="4" t="s">
        <v>30</v>
      </c>
      <c r="D59" s="4" t="s">
        <v>30</v>
      </c>
      <c r="E59" s="4">
        <v>2.0</v>
      </c>
      <c r="F59" s="4">
        <v>3.0</v>
      </c>
      <c r="G59" s="4">
        <v>6.0</v>
      </c>
      <c r="H59" s="5">
        <v>44946.0</v>
      </c>
      <c r="I59" s="4">
        <f>IFERROR(__xludf.DUMMYFUNCTION("SPLIT(H59,""/"")"),20.0)</f>
        <v>20</v>
      </c>
      <c r="J59" s="4">
        <f>IFERROR(__xludf.DUMMYFUNCTION("""COMPUTED_VALUE"""),1.0)</f>
        <v>1</v>
      </c>
      <c r="K59" s="4">
        <f>IFERROR(__xludf.DUMMYFUNCTION("""COMPUTED_VALUE"""),2023.0)</f>
        <v>2023</v>
      </c>
    </row>
    <row r="60">
      <c r="A60" s="1" t="s">
        <v>7524</v>
      </c>
      <c r="B60" s="4" t="s">
        <v>27</v>
      </c>
      <c r="C60" s="4" t="s">
        <v>29</v>
      </c>
      <c r="D60" s="4" t="s">
        <v>28</v>
      </c>
      <c r="E60" s="4">
        <v>5.0</v>
      </c>
      <c r="F60" s="4">
        <v>3.0</v>
      </c>
      <c r="G60" s="4">
        <v>15.0</v>
      </c>
      <c r="H60" s="5">
        <v>44946.0</v>
      </c>
      <c r="I60" s="4">
        <f>IFERROR(__xludf.DUMMYFUNCTION("SPLIT(H60,""/"")"),20.0)</f>
        <v>20</v>
      </c>
      <c r="J60" s="4">
        <f>IFERROR(__xludf.DUMMYFUNCTION("""COMPUTED_VALUE"""),1.0)</f>
        <v>1</v>
      </c>
      <c r="K60" s="4">
        <f>IFERROR(__xludf.DUMMYFUNCTION("""COMPUTED_VALUE"""),2023.0)</f>
        <v>2023</v>
      </c>
    </row>
    <row r="61">
      <c r="A61" s="1" t="s">
        <v>10014</v>
      </c>
      <c r="B61" s="4" t="s">
        <v>27</v>
      </c>
      <c r="C61" s="4" t="s">
        <v>29</v>
      </c>
      <c r="D61" s="4" t="s">
        <v>28</v>
      </c>
      <c r="E61" s="4">
        <v>1.0</v>
      </c>
      <c r="F61" s="4">
        <v>3.0</v>
      </c>
      <c r="G61" s="4">
        <v>3.0</v>
      </c>
      <c r="H61" s="5">
        <v>44946.0</v>
      </c>
      <c r="I61" s="4">
        <f>IFERROR(__xludf.DUMMYFUNCTION("SPLIT(H61,""/"")"),20.0)</f>
        <v>20</v>
      </c>
      <c r="J61" s="4">
        <f>IFERROR(__xludf.DUMMYFUNCTION("""COMPUTED_VALUE"""),1.0)</f>
        <v>1</v>
      </c>
      <c r="K61" s="4">
        <f>IFERROR(__xludf.DUMMYFUNCTION("""COMPUTED_VALUE"""),2023.0)</f>
        <v>2023</v>
      </c>
    </row>
    <row r="62">
      <c r="A62" s="1" t="s">
        <v>4912</v>
      </c>
      <c r="B62" s="4" t="s">
        <v>27</v>
      </c>
      <c r="C62" s="4" t="s">
        <v>24</v>
      </c>
      <c r="D62" s="4" t="s">
        <v>28</v>
      </c>
      <c r="E62" s="4">
        <v>1.0</v>
      </c>
      <c r="F62" s="4">
        <v>3.0</v>
      </c>
      <c r="G62" s="4">
        <v>3.0</v>
      </c>
      <c r="H62" s="5">
        <v>44947.0</v>
      </c>
      <c r="I62" s="4">
        <f>IFERROR(__xludf.DUMMYFUNCTION("SPLIT(H62,""/"")"),21.0)</f>
        <v>21</v>
      </c>
      <c r="J62" s="4">
        <f>IFERROR(__xludf.DUMMYFUNCTION("""COMPUTED_VALUE"""),1.0)</f>
        <v>1</v>
      </c>
      <c r="K62" s="4">
        <f>IFERROR(__xludf.DUMMYFUNCTION("""COMPUTED_VALUE"""),2023.0)</f>
        <v>2023</v>
      </c>
    </row>
    <row r="63">
      <c r="A63" s="1" t="s">
        <v>8336</v>
      </c>
      <c r="B63" s="4" t="s">
        <v>27</v>
      </c>
      <c r="C63" s="4" t="s">
        <v>30</v>
      </c>
      <c r="D63" s="4" t="s">
        <v>39</v>
      </c>
      <c r="E63" s="4">
        <v>3.0</v>
      </c>
      <c r="F63" s="4">
        <v>3.0</v>
      </c>
      <c r="G63" s="4">
        <v>9.0</v>
      </c>
      <c r="H63" s="5">
        <v>44947.0</v>
      </c>
      <c r="I63" s="4">
        <f>IFERROR(__xludf.DUMMYFUNCTION("SPLIT(H63,""/"")"),21.0)</f>
        <v>21</v>
      </c>
      <c r="J63" s="4">
        <f>IFERROR(__xludf.DUMMYFUNCTION("""COMPUTED_VALUE"""),1.0)</f>
        <v>1</v>
      </c>
      <c r="K63" s="4">
        <f>IFERROR(__xludf.DUMMYFUNCTION("""COMPUTED_VALUE"""),2023.0)</f>
        <v>2023</v>
      </c>
    </row>
    <row r="64">
      <c r="A64" s="1" t="s">
        <v>4885</v>
      </c>
      <c r="B64" s="4" t="s">
        <v>27</v>
      </c>
      <c r="C64" s="4" t="s">
        <v>29</v>
      </c>
      <c r="D64" s="4" t="s">
        <v>30</v>
      </c>
      <c r="E64" s="4">
        <v>2.0</v>
      </c>
      <c r="F64" s="4">
        <v>3.0</v>
      </c>
      <c r="G64" s="4">
        <v>6.0</v>
      </c>
      <c r="H64" s="5">
        <v>44947.0</v>
      </c>
      <c r="I64" s="4">
        <f>IFERROR(__xludf.DUMMYFUNCTION("SPLIT(H64,""/"")"),21.0)</f>
        <v>21</v>
      </c>
      <c r="J64" s="4">
        <f>IFERROR(__xludf.DUMMYFUNCTION("""COMPUTED_VALUE"""),1.0)</f>
        <v>1</v>
      </c>
      <c r="K64" s="4">
        <f>IFERROR(__xludf.DUMMYFUNCTION("""COMPUTED_VALUE"""),2023.0)</f>
        <v>2023</v>
      </c>
    </row>
    <row r="65">
      <c r="A65" s="1" t="s">
        <v>7330</v>
      </c>
      <c r="B65" s="4" t="s">
        <v>27</v>
      </c>
      <c r="C65" s="4" t="s">
        <v>24</v>
      </c>
      <c r="D65" s="4" t="s">
        <v>30</v>
      </c>
      <c r="E65" s="4">
        <v>2.0</v>
      </c>
      <c r="F65" s="4">
        <v>3.0</v>
      </c>
      <c r="G65" s="4">
        <v>6.0</v>
      </c>
      <c r="H65" s="5">
        <v>44947.0</v>
      </c>
      <c r="I65" s="4">
        <f>IFERROR(__xludf.DUMMYFUNCTION("SPLIT(H65,""/"")"),21.0)</f>
        <v>21</v>
      </c>
      <c r="J65" s="4">
        <f>IFERROR(__xludf.DUMMYFUNCTION("""COMPUTED_VALUE"""),1.0)</f>
        <v>1</v>
      </c>
      <c r="K65" s="4">
        <f>IFERROR(__xludf.DUMMYFUNCTION("""COMPUTED_VALUE"""),2023.0)</f>
        <v>2023</v>
      </c>
    </row>
    <row r="66">
      <c r="A66" s="1" t="s">
        <v>6670</v>
      </c>
      <c r="B66" s="4" t="s">
        <v>27</v>
      </c>
      <c r="C66" s="4" t="s">
        <v>24</v>
      </c>
      <c r="D66" s="4" t="s">
        <v>28</v>
      </c>
      <c r="E66" s="4">
        <v>4.0</v>
      </c>
      <c r="F66" s="4">
        <v>3.0</v>
      </c>
      <c r="G66" s="4">
        <v>12.0</v>
      </c>
      <c r="H66" s="5">
        <v>44947.0</v>
      </c>
      <c r="I66" s="4">
        <f>IFERROR(__xludf.DUMMYFUNCTION("SPLIT(H66,""/"")"),21.0)</f>
        <v>21</v>
      </c>
      <c r="J66" s="4">
        <f>IFERROR(__xludf.DUMMYFUNCTION("""COMPUTED_VALUE"""),1.0)</f>
        <v>1</v>
      </c>
      <c r="K66" s="4">
        <f>IFERROR(__xludf.DUMMYFUNCTION("""COMPUTED_VALUE"""),2023.0)</f>
        <v>2023</v>
      </c>
    </row>
    <row r="67">
      <c r="A67" s="1" t="s">
        <v>3375</v>
      </c>
      <c r="B67" s="4" t="s">
        <v>27</v>
      </c>
      <c r="C67" s="4" t="s">
        <v>29</v>
      </c>
      <c r="D67" s="4" t="s">
        <v>30</v>
      </c>
      <c r="E67" s="4">
        <v>3.0</v>
      </c>
      <c r="F67" s="4">
        <v>3.0</v>
      </c>
      <c r="G67" s="4">
        <v>9.0</v>
      </c>
      <c r="H67" s="5">
        <v>44947.0</v>
      </c>
      <c r="I67" s="4">
        <f>IFERROR(__xludf.DUMMYFUNCTION("SPLIT(H67,""/"")"),21.0)</f>
        <v>21</v>
      </c>
      <c r="J67" s="4">
        <f>IFERROR(__xludf.DUMMYFUNCTION("""COMPUTED_VALUE"""),1.0)</f>
        <v>1</v>
      </c>
      <c r="K67" s="4">
        <f>IFERROR(__xludf.DUMMYFUNCTION("""COMPUTED_VALUE"""),2023.0)</f>
        <v>2023</v>
      </c>
    </row>
    <row r="68">
      <c r="A68" s="1" t="s">
        <v>3991</v>
      </c>
      <c r="B68" s="4" t="s">
        <v>27</v>
      </c>
      <c r="C68" s="4" t="s">
        <v>24</v>
      </c>
      <c r="D68" s="4" t="s">
        <v>39</v>
      </c>
      <c r="E68" s="4">
        <v>4.0</v>
      </c>
      <c r="F68" s="4">
        <v>3.0</v>
      </c>
      <c r="G68" s="4">
        <v>12.0</v>
      </c>
      <c r="H68" s="5">
        <v>44949.0</v>
      </c>
      <c r="I68" s="4">
        <f>IFERROR(__xludf.DUMMYFUNCTION("SPLIT(H68,""/"")"),23.0)</f>
        <v>23</v>
      </c>
      <c r="J68" s="4">
        <f>IFERROR(__xludf.DUMMYFUNCTION("""COMPUTED_VALUE"""),1.0)</f>
        <v>1</v>
      </c>
      <c r="K68" s="4">
        <f>IFERROR(__xludf.DUMMYFUNCTION("""COMPUTED_VALUE"""),2023.0)</f>
        <v>2023</v>
      </c>
    </row>
    <row r="69">
      <c r="A69" s="1" t="s">
        <v>5745</v>
      </c>
      <c r="B69" s="4" t="s">
        <v>27</v>
      </c>
      <c r="C69" s="4" t="s">
        <v>30</v>
      </c>
      <c r="D69" s="4" t="s">
        <v>28</v>
      </c>
      <c r="E69" s="4">
        <v>4.0</v>
      </c>
      <c r="F69" s="4">
        <v>3.0</v>
      </c>
      <c r="G69" s="4">
        <v>12.0</v>
      </c>
      <c r="H69" s="5">
        <v>44950.0</v>
      </c>
      <c r="I69" s="4">
        <f>IFERROR(__xludf.DUMMYFUNCTION("SPLIT(H69,""/"")"),24.0)</f>
        <v>24</v>
      </c>
      <c r="J69" s="4">
        <f>IFERROR(__xludf.DUMMYFUNCTION("""COMPUTED_VALUE"""),1.0)</f>
        <v>1</v>
      </c>
      <c r="K69" s="4">
        <f>IFERROR(__xludf.DUMMYFUNCTION("""COMPUTED_VALUE"""),2023.0)</f>
        <v>2023</v>
      </c>
    </row>
    <row r="70">
      <c r="A70" s="1" t="s">
        <v>7167</v>
      </c>
      <c r="B70" s="4" t="s">
        <v>27</v>
      </c>
      <c r="C70" s="4" t="s">
        <v>24</v>
      </c>
      <c r="D70" s="4" t="s">
        <v>23</v>
      </c>
      <c r="E70" s="4">
        <v>4.0</v>
      </c>
      <c r="F70" s="4">
        <v>3.0</v>
      </c>
      <c r="G70" s="4">
        <v>12.0</v>
      </c>
      <c r="H70" s="5">
        <v>44951.0</v>
      </c>
      <c r="I70" s="4">
        <f>IFERROR(__xludf.DUMMYFUNCTION("SPLIT(H70,""/"")"),25.0)</f>
        <v>25</v>
      </c>
      <c r="J70" s="4">
        <f>IFERROR(__xludf.DUMMYFUNCTION("""COMPUTED_VALUE"""),1.0)</f>
        <v>1</v>
      </c>
      <c r="K70" s="4">
        <f>IFERROR(__xludf.DUMMYFUNCTION("""COMPUTED_VALUE"""),2023.0)</f>
        <v>2023</v>
      </c>
    </row>
    <row r="71">
      <c r="A71" s="1" t="s">
        <v>7616</v>
      </c>
      <c r="B71" s="4" t="s">
        <v>27</v>
      </c>
      <c r="C71" s="4" t="s">
        <v>29</v>
      </c>
      <c r="D71" s="4" t="s">
        <v>23</v>
      </c>
      <c r="E71" s="4">
        <v>4.0</v>
      </c>
      <c r="F71" s="4">
        <v>3.0</v>
      </c>
      <c r="G71" s="4">
        <v>12.0</v>
      </c>
      <c r="H71" s="5">
        <v>44951.0</v>
      </c>
      <c r="I71" s="4">
        <f>IFERROR(__xludf.DUMMYFUNCTION("SPLIT(H71,""/"")"),25.0)</f>
        <v>25</v>
      </c>
      <c r="J71" s="4">
        <f>IFERROR(__xludf.DUMMYFUNCTION("""COMPUTED_VALUE"""),1.0)</f>
        <v>1</v>
      </c>
      <c r="K71" s="4">
        <f>IFERROR(__xludf.DUMMYFUNCTION("""COMPUTED_VALUE"""),2023.0)</f>
        <v>2023</v>
      </c>
    </row>
    <row r="72">
      <c r="A72" s="1" t="s">
        <v>4423</v>
      </c>
      <c r="B72" s="4" t="s">
        <v>27</v>
      </c>
      <c r="C72" s="4" t="s">
        <v>24</v>
      </c>
      <c r="D72" s="4" t="s">
        <v>23</v>
      </c>
      <c r="E72" s="4">
        <v>5.0</v>
      </c>
      <c r="F72" s="4">
        <v>3.0</v>
      </c>
      <c r="G72" s="4">
        <v>15.0</v>
      </c>
      <c r="H72" s="5">
        <v>44951.0</v>
      </c>
      <c r="I72" s="4">
        <f>IFERROR(__xludf.DUMMYFUNCTION("SPLIT(H72,""/"")"),25.0)</f>
        <v>25</v>
      </c>
      <c r="J72" s="4">
        <f>IFERROR(__xludf.DUMMYFUNCTION("""COMPUTED_VALUE"""),1.0)</f>
        <v>1</v>
      </c>
      <c r="K72" s="4">
        <f>IFERROR(__xludf.DUMMYFUNCTION("""COMPUTED_VALUE"""),2023.0)</f>
        <v>2023</v>
      </c>
    </row>
    <row r="73">
      <c r="A73" s="1" t="s">
        <v>903</v>
      </c>
      <c r="B73" s="4" t="s">
        <v>27</v>
      </c>
      <c r="C73" s="4" t="s">
        <v>24</v>
      </c>
      <c r="D73" s="4" t="s">
        <v>30</v>
      </c>
      <c r="E73" s="4">
        <v>1.0</v>
      </c>
      <c r="F73" s="4">
        <v>3.0</v>
      </c>
      <c r="G73" s="4">
        <v>3.0</v>
      </c>
      <c r="H73" s="5">
        <v>44951.0</v>
      </c>
      <c r="I73" s="4">
        <f>IFERROR(__xludf.DUMMYFUNCTION("SPLIT(H73,""/"")"),25.0)</f>
        <v>25</v>
      </c>
      <c r="J73" s="4">
        <f>IFERROR(__xludf.DUMMYFUNCTION("""COMPUTED_VALUE"""),1.0)</f>
        <v>1</v>
      </c>
      <c r="K73" s="4">
        <f>IFERROR(__xludf.DUMMYFUNCTION("""COMPUTED_VALUE"""),2023.0)</f>
        <v>2023</v>
      </c>
    </row>
    <row r="74">
      <c r="A74" s="1" t="s">
        <v>6241</v>
      </c>
      <c r="B74" s="4" t="s">
        <v>27</v>
      </c>
      <c r="C74" s="4" t="s">
        <v>29</v>
      </c>
      <c r="D74" s="4" t="s">
        <v>28</v>
      </c>
      <c r="E74" s="4">
        <v>3.0</v>
      </c>
      <c r="F74" s="4">
        <v>3.0</v>
      </c>
      <c r="G74" s="4">
        <v>9.0</v>
      </c>
      <c r="H74" s="5">
        <v>44952.0</v>
      </c>
      <c r="I74" s="4">
        <f>IFERROR(__xludf.DUMMYFUNCTION("SPLIT(H74,""/"")"),26.0)</f>
        <v>26</v>
      </c>
      <c r="J74" s="4">
        <f>IFERROR(__xludf.DUMMYFUNCTION("""COMPUTED_VALUE"""),1.0)</f>
        <v>1</v>
      </c>
      <c r="K74" s="4">
        <f>IFERROR(__xludf.DUMMYFUNCTION("""COMPUTED_VALUE"""),2023.0)</f>
        <v>2023</v>
      </c>
    </row>
    <row r="75">
      <c r="A75" s="1" t="s">
        <v>9942</v>
      </c>
      <c r="B75" s="4" t="s">
        <v>27</v>
      </c>
      <c r="C75" s="4" t="s">
        <v>29</v>
      </c>
      <c r="D75" s="4" t="s">
        <v>39</v>
      </c>
      <c r="E75" s="4">
        <v>2.0</v>
      </c>
      <c r="F75" s="4">
        <v>3.0</v>
      </c>
      <c r="G75" s="4">
        <v>6.0</v>
      </c>
      <c r="H75" s="5">
        <v>44952.0</v>
      </c>
      <c r="I75" s="4">
        <f>IFERROR(__xludf.DUMMYFUNCTION("SPLIT(H75,""/"")"),26.0)</f>
        <v>26</v>
      </c>
      <c r="J75" s="4">
        <f>IFERROR(__xludf.DUMMYFUNCTION("""COMPUTED_VALUE"""),1.0)</f>
        <v>1</v>
      </c>
      <c r="K75" s="4">
        <f>IFERROR(__xludf.DUMMYFUNCTION("""COMPUTED_VALUE"""),2023.0)</f>
        <v>2023</v>
      </c>
    </row>
    <row r="76">
      <c r="A76" s="1" t="s">
        <v>5970</v>
      </c>
      <c r="B76" s="4" t="s">
        <v>27</v>
      </c>
      <c r="C76" s="4" t="s">
        <v>30</v>
      </c>
      <c r="D76" s="4" t="s">
        <v>30</v>
      </c>
      <c r="E76" s="4">
        <v>3.0</v>
      </c>
      <c r="F76" s="4">
        <v>3.0</v>
      </c>
      <c r="G76" s="4">
        <v>9.0</v>
      </c>
      <c r="H76" s="5">
        <v>44953.0</v>
      </c>
      <c r="I76" s="4">
        <f>IFERROR(__xludf.DUMMYFUNCTION("SPLIT(H76,""/"")"),27.0)</f>
        <v>27</v>
      </c>
      <c r="J76" s="4">
        <f>IFERROR(__xludf.DUMMYFUNCTION("""COMPUTED_VALUE"""),1.0)</f>
        <v>1</v>
      </c>
      <c r="K76" s="4">
        <f>IFERROR(__xludf.DUMMYFUNCTION("""COMPUTED_VALUE"""),2023.0)</f>
        <v>2023</v>
      </c>
    </row>
    <row r="77">
      <c r="A77" s="1" t="s">
        <v>1375</v>
      </c>
      <c r="B77" s="4" t="s">
        <v>27</v>
      </c>
      <c r="C77" s="4" t="s">
        <v>24</v>
      </c>
      <c r="D77" s="4" t="s">
        <v>23</v>
      </c>
      <c r="E77" s="4">
        <v>3.0</v>
      </c>
      <c r="F77" s="4">
        <v>3.0</v>
      </c>
      <c r="G77" s="4">
        <v>9.0</v>
      </c>
      <c r="H77" s="5">
        <v>44953.0</v>
      </c>
      <c r="I77" s="4">
        <f>IFERROR(__xludf.DUMMYFUNCTION("SPLIT(H77,""/"")"),27.0)</f>
        <v>27</v>
      </c>
      <c r="J77" s="4">
        <f>IFERROR(__xludf.DUMMYFUNCTION("""COMPUTED_VALUE"""),1.0)</f>
        <v>1</v>
      </c>
      <c r="K77" s="4">
        <f>IFERROR(__xludf.DUMMYFUNCTION("""COMPUTED_VALUE"""),2023.0)</f>
        <v>2023</v>
      </c>
    </row>
    <row r="78">
      <c r="A78" s="1" t="s">
        <v>3006</v>
      </c>
      <c r="B78" s="4" t="s">
        <v>27</v>
      </c>
      <c r="C78" s="4" t="s">
        <v>30</v>
      </c>
      <c r="D78" s="4" t="s">
        <v>39</v>
      </c>
      <c r="E78" s="4">
        <v>5.0</v>
      </c>
      <c r="F78" s="4">
        <v>3.0</v>
      </c>
      <c r="G78" s="4">
        <v>15.0</v>
      </c>
      <c r="H78" s="5">
        <v>44954.0</v>
      </c>
      <c r="I78" s="4">
        <f>IFERROR(__xludf.DUMMYFUNCTION("SPLIT(H78,""/"")"),28.0)</f>
        <v>28</v>
      </c>
      <c r="J78" s="4">
        <f>IFERROR(__xludf.DUMMYFUNCTION("""COMPUTED_VALUE"""),1.0)</f>
        <v>1</v>
      </c>
      <c r="K78" s="4">
        <f>IFERROR(__xludf.DUMMYFUNCTION("""COMPUTED_VALUE"""),2023.0)</f>
        <v>2023</v>
      </c>
    </row>
    <row r="79">
      <c r="A79" s="1" t="s">
        <v>8584</v>
      </c>
      <c r="B79" s="4" t="s">
        <v>27</v>
      </c>
      <c r="C79" s="4" t="s">
        <v>24</v>
      </c>
      <c r="D79" s="4" t="s">
        <v>30</v>
      </c>
      <c r="E79" s="4">
        <v>4.0</v>
      </c>
      <c r="F79" s="4">
        <v>3.0</v>
      </c>
      <c r="G79" s="4">
        <v>12.0</v>
      </c>
      <c r="H79" s="5">
        <v>44954.0</v>
      </c>
      <c r="I79" s="4">
        <f>IFERROR(__xludf.DUMMYFUNCTION("SPLIT(H79,""/"")"),28.0)</f>
        <v>28</v>
      </c>
      <c r="J79" s="4">
        <f>IFERROR(__xludf.DUMMYFUNCTION("""COMPUTED_VALUE"""),1.0)</f>
        <v>1</v>
      </c>
      <c r="K79" s="4">
        <f>IFERROR(__xludf.DUMMYFUNCTION("""COMPUTED_VALUE"""),2023.0)</f>
        <v>2023</v>
      </c>
    </row>
    <row r="80">
      <c r="A80" s="1" t="s">
        <v>3968</v>
      </c>
      <c r="B80" s="4" t="s">
        <v>27</v>
      </c>
      <c r="C80" s="4" t="s">
        <v>29</v>
      </c>
      <c r="D80" s="4" t="s">
        <v>39</v>
      </c>
      <c r="E80" s="4">
        <v>5.0</v>
      </c>
      <c r="F80" s="4">
        <v>3.0</v>
      </c>
      <c r="G80" s="4">
        <v>15.0</v>
      </c>
      <c r="H80" s="5">
        <v>44954.0</v>
      </c>
      <c r="I80" s="4">
        <f>IFERROR(__xludf.DUMMYFUNCTION("SPLIT(H80,""/"")"),28.0)</f>
        <v>28</v>
      </c>
      <c r="J80" s="4">
        <f>IFERROR(__xludf.DUMMYFUNCTION("""COMPUTED_VALUE"""),1.0)</f>
        <v>1</v>
      </c>
      <c r="K80" s="4">
        <f>IFERROR(__xludf.DUMMYFUNCTION("""COMPUTED_VALUE"""),2023.0)</f>
        <v>2023</v>
      </c>
    </row>
    <row r="81">
      <c r="A81" s="1" t="s">
        <v>5208</v>
      </c>
      <c r="B81" s="4" t="s">
        <v>27</v>
      </c>
      <c r="C81" s="4" t="s">
        <v>30</v>
      </c>
      <c r="D81" s="4" t="s">
        <v>23</v>
      </c>
      <c r="E81" s="4">
        <v>3.0</v>
      </c>
      <c r="F81" s="4">
        <v>3.0</v>
      </c>
      <c r="G81" s="4">
        <v>9.0</v>
      </c>
      <c r="H81" s="5">
        <v>44954.0</v>
      </c>
      <c r="I81" s="4">
        <f>IFERROR(__xludf.DUMMYFUNCTION("SPLIT(H81,""/"")"),28.0)</f>
        <v>28</v>
      </c>
      <c r="J81" s="4">
        <f>IFERROR(__xludf.DUMMYFUNCTION("""COMPUTED_VALUE"""),1.0)</f>
        <v>1</v>
      </c>
      <c r="K81" s="4">
        <f>IFERROR(__xludf.DUMMYFUNCTION("""COMPUTED_VALUE"""),2023.0)</f>
        <v>2023</v>
      </c>
    </row>
    <row r="82">
      <c r="A82" s="1" t="s">
        <v>7515</v>
      </c>
      <c r="B82" s="4" t="s">
        <v>27</v>
      </c>
      <c r="C82" s="4" t="s">
        <v>24</v>
      </c>
      <c r="D82" s="4" t="s">
        <v>23</v>
      </c>
      <c r="E82" s="4">
        <v>3.0</v>
      </c>
      <c r="F82" s="4">
        <v>3.0</v>
      </c>
      <c r="G82" s="4">
        <v>9.0</v>
      </c>
      <c r="H82" s="5">
        <v>44954.0</v>
      </c>
      <c r="I82" s="4">
        <f>IFERROR(__xludf.DUMMYFUNCTION("SPLIT(H82,""/"")"),28.0)</f>
        <v>28</v>
      </c>
      <c r="J82" s="4">
        <f>IFERROR(__xludf.DUMMYFUNCTION("""COMPUTED_VALUE"""),1.0)</f>
        <v>1</v>
      </c>
      <c r="K82" s="4">
        <f>IFERROR(__xludf.DUMMYFUNCTION("""COMPUTED_VALUE"""),2023.0)</f>
        <v>2023</v>
      </c>
    </row>
    <row r="83">
      <c r="A83" s="1" t="s">
        <v>5774</v>
      </c>
      <c r="B83" s="4" t="s">
        <v>27</v>
      </c>
      <c r="C83" s="4" t="s">
        <v>30</v>
      </c>
      <c r="D83" s="4" t="s">
        <v>30</v>
      </c>
      <c r="E83" s="4">
        <v>3.0</v>
      </c>
      <c r="F83" s="4">
        <v>3.0</v>
      </c>
      <c r="G83" s="4">
        <v>9.0</v>
      </c>
      <c r="H83" s="5">
        <v>44955.0</v>
      </c>
      <c r="I83" s="4">
        <f>IFERROR(__xludf.DUMMYFUNCTION("SPLIT(H83,""/"")"),29.0)</f>
        <v>29</v>
      </c>
      <c r="J83" s="4">
        <f>IFERROR(__xludf.DUMMYFUNCTION("""COMPUTED_VALUE"""),1.0)</f>
        <v>1</v>
      </c>
      <c r="K83" s="4">
        <f>IFERROR(__xludf.DUMMYFUNCTION("""COMPUTED_VALUE"""),2023.0)</f>
        <v>2023</v>
      </c>
    </row>
    <row r="84">
      <c r="A84" s="1" t="s">
        <v>5748</v>
      </c>
      <c r="B84" s="4" t="s">
        <v>27</v>
      </c>
      <c r="C84" s="4" t="s">
        <v>24</v>
      </c>
      <c r="D84" s="4" t="s">
        <v>23</v>
      </c>
      <c r="E84" s="4">
        <v>5.0</v>
      </c>
      <c r="F84" s="4">
        <v>3.0</v>
      </c>
      <c r="G84" s="4">
        <v>15.0</v>
      </c>
      <c r="H84" s="5">
        <v>44955.0</v>
      </c>
      <c r="I84" s="4">
        <f>IFERROR(__xludf.DUMMYFUNCTION("SPLIT(H84,""/"")"),29.0)</f>
        <v>29</v>
      </c>
      <c r="J84" s="4">
        <f>IFERROR(__xludf.DUMMYFUNCTION("""COMPUTED_VALUE"""),1.0)</f>
        <v>1</v>
      </c>
      <c r="K84" s="4">
        <f>IFERROR(__xludf.DUMMYFUNCTION("""COMPUTED_VALUE"""),2023.0)</f>
        <v>2023</v>
      </c>
    </row>
    <row r="85">
      <c r="A85" s="1" t="s">
        <v>8796</v>
      </c>
      <c r="B85" s="4" t="s">
        <v>27</v>
      </c>
      <c r="C85" s="4" t="s">
        <v>24</v>
      </c>
      <c r="D85" s="4" t="s">
        <v>28</v>
      </c>
      <c r="E85" s="4">
        <v>3.0</v>
      </c>
      <c r="F85" s="4">
        <v>3.0</v>
      </c>
      <c r="G85" s="4">
        <v>9.0</v>
      </c>
      <c r="H85" s="5">
        <v>44955.0</v>
      </c>
      <c r="I85" s="4">
        <f>IFERROR(__xludf.DUMMYFUNCTION("SPLIT(H85,""/"")"),29.0)</f>
        <v>29</v>
      </c>
      <c r="J85" s="4">
        <f>IFERROR(__xludf.DUMMYFUNCTION("""COMPUTED_VALUE"""),1.0)</f>
        <v>1</v>
      </c>
      <c r="K85" s="4">
        <f>IFERROR(__xludf.DUMMYFUNCTION("""COMPUTED_VALUE"""),2023.0)</f>
        <v>2023</v>
      </c>
    </row>
    <row r="86">
      <c r="A86" s="1" t="s">
        <v>9196</v>
      </c>
      <c r="B86" s="4" t="s">
        <v>27</v>
      </c>
      <c r="C86" s="4" t="s">
        <v>24</v>
      </c>
      <c r="D86" s="4" t="s">
        <v>30</v>
      </c>
      <c r="E86" s="4">
        <v>1.0</v>
      </c>
      <c r="F86" s="4">
        <v>3.0</v>
      </c>
      <c r="G86" s="4">
        <v>3.0</v>
      </c>
      <c r="H86" s="5">
        <v>44955.0</v>
      </c>
      <c r="I86" s="4">
        <f>IFERROR(__xludf.DUMMYFUNCTION("SPLIT(H86,""/"")"),29.0)</f>
        <v>29</v>
      </c>
      <c r="J86" s="4">
        <f>IFERROR(__xludf.DUMMYFUNCTION("""COMPUTED_VALUE"""),1.0)</f>
        <v>1</v>
      </c>
      <c r="K86" s="4">
        <f>IFERROR(__xludf.DUMMYFUNCTION("""COMPUTED_VALUE"""),2023.0)</f>
        <v>2023</v>
      </c>
    </row>
    <row r="87">
      <c r="A87" s="1" t="s">
        <v>7384</v>
      </c>
      <c r="B87" s="4" t="s">
        <v>27</v>
      </c>
      <c r="C87" s="4" t="s">
        <v>30</v>
      </c>
      <c r="D87" s="4" t="s">
        <v>23</v>
      </c>
      <c r="E87" s="4">
        <v>3.0</v>
      </c>
      <c r="F87" s="4">
        <v>3.0</v>
      </c>
      <c r="G87" s="4">
        <v>9.0</v>
      </c>
      <c r="H87" s="5">
        <v>44956.0</v>
      </c>
      <c r="I87" s="4">
        <f>IFERROR(__xludf.DUMMYFUNCTION("SPLIT(H87,""/"")"),30.0)</f>
        <v>30</v>
      </c>
      <c r="J87" s="4">
        <f>IFERROR(__xludf.DUMMYFUNCTION("""COMPUTED_VALUE"""),1.0)</f>
        <v>1</v>
      </c>
      <c r="K87" s="4">
        <f>IFERROR(__xludf.DUMMYFUNCTION("""COMPUTED_VALUE"""),2023.0)</f>
        <v>2023</v>
      </c>
    </row>
    <row r="88">
      <c r="A88" s="1" t="s">
        <v>7405</v>
      </c>
      <c r="B88" s="4" t="s">
        <v>27</v>
      </c>
      <c r="C88" s="4" t="s">
        <v>24</v>
      </c>
      <c r="D88" s="4" t="s">
        <v>23</v>
      </c>
      <c r="E88" s="4">
        <v>4.0</v>
      </c>
      <c r="F88" s="4">
        <v>3.0</v>
      </c>
      <c r="G88" s="4">
        <v>12.0</v>
      </c>
      <c r="H88" s="5">
        <v>44956.0</v>
      </c>
      <c r="I88" s="4">
        <f>IFERROR(__xludf.DUMMYFUNCTION("SPLIT(H88,""/"")"),30.0)</f>
        <v>30</v>
      </c>
      <c r="J88" s="4">
        <f>IFERROR(__xludf.DUMMYFUNCTION("""COMPUTED_VALUE"""),1.0)</f>
        <v>1</v>
      </c>
      <c r="K88" s="4">
        <f>IFERROR(__xludf.DUMMYFUNCTION("""COMPUTED_VALUE"""),2023.0)</f>
        <v>2023</v>
      </c>
    </row>
    <row r="89">
      <c r="A89" s="1" t="s">
        <v>8074</v>
      </c>
      <c r="B89" s="4" t="s">
        <v>27</v>
      </c>
      <c r="C89" s="4" t="s">
        <v>29</v>
      </c>
      <c r="D89" s="4" t="s">
        <v>28</v>
      </c>
      <c r="E89" s="4">
        <v>4.0</v>
      </c>
      <c r="F89" s="4">
        <v>3.0</v>
      </c>
      <c r="G89" s="4">
        <v>12.0</v>
      </c>
      <c r="H89" s="5">
        <v>44956.0</v>
      </c>
      <c r="I89" s="4">
        <f>IFERROR(__xludf.DUMMYFUNCTION("SPLIT(H89,""/"")"),30.0)</f>
        <v>30</v>
      </c>
      <c r="J89" s="4">
        <f>IFERROR(__xludf.DUMMYFUNCTION("""COMPUTED_VALUE"""),1.0)</f>
        <v>1</v>
      </c>
      <c r="K89" s="4">
        <f>IFERROR(__xludf.DUMMYFUNCTION("""COMPUTED_VALUE"""),2023.0)</f>
        <v>2023</v>
      </c>
    </row>
    <row r="90">
      <c r="A90" s="1" t="s">
        <v>1992</v>
      </c>
      <c r="B90" s="4" t="s">
        <v>27</v>
      </c>
      <c r="C90" s="4" t="s">
        <v>29</v>
      </c>
      <c r="D90" s="4" t="s">
        <v>23</v>
      </c>
      <c r="E90" s="4">
        <v>3.0</v>
      </c>
      <c r="F90" s="4">
        <v>3.0</v>
      </c>
      <c r="G90" s="4">
        <v>9.0</v>
      </c>
      <c r="H90" s="5">
        <v>44956.0</v>
      </c>
      <c r="I90" s="4">
        <f>IFERROR(__xludf.DUMMYFUNCTION("SPLIT(H90,""/"")"),30.0)</f>
        <v>30</v>
      </c>
      <c r="J90" s="4">
        <f>IFERROR(__xludf.DUMMYFUNCTION("""COMPUTED_VALUE"""),1.0)</f>
        <v>1</v>
      </c>
      <c r="K90" s="4">
        <f>IFERROR(__xludf.DUMMYFUNCTION("""COMPUTED_VALUE"""),2023.0)</f>
        <v>2023</v>
      </c>
    </row>
    <row r="91">
      <c r="A91" s="1" t="s">
        <v>712</v>
      </c>
      <c r="B91" s="4" t="s">
        <v>27</v>
      </c>
      <c r="C91" s="4" t="s">
        <v>29</v>
      </c>
      <c r="D91" s="4" t="s">
        <v>39</v>
      </c>
      <c r="E91" s="4">
        <v>3.0</v>
      </c>
      <c r="F91" s="4">
        <v>3.0</v>
      </c>
      <c r="G91" s="4">
        <v>9.0</v>
      </c>
      <c r="H91" s="5">
        <v>44956.0</v>
      </c>
      <c r="I91" s="4">
        <f>IFERROR(__xludf.DUMMYFUNCTION("SPLIT(H91,""/"")"),30.0)</f>
        <v>30</v>
      </c>
      <c r="J91" s="4">
        <f>IFERROR(__xludf.DUMMYFUNCTION("""COMPUTED_VALUE"""),1.0)</f>
        <v>1</v>
      </c>
      <c r="K91" s="4">
        <f>IFERROR(__xludf.DUMMYFUNCTION("""COMPUTED_VALUE"""),2023.0)</f>
        <v>2023</v>
      </c>
    </row>
    <row r="92">
      <c r="A92" s="1" t="s">
        <v>3816</v>
      </c>
      <c r="B92" s="4" t="s">
        <v>27</v>
      </c>
      <c r="C92" s="4" t="s">
        <v>24</v>
      </c>
      <c r="D92" s="4" t="s">
        <v>39</v>
      </c>
      <c r="E92" s="4">
        <v>3.0</v>
      </c>
      <c r="F92" s="4">
        <v>3.0</v>
      </c>
      <c r="G92" s="4">
        <v>9.0</v>
      </c>
      <c r="H92" s="5">
        <v>44956.0</v>
      </c>
      <c r="I92" s="4">
        <f>IFERROR(__xludf.DUMMYFUNCTION("SPLIT(H92,""/"")"),30.0)</f>
        <v>30</v>
      </c>
      <c r="J92" s="4">
        <f>IFERROR(__xludf.DUMMYFUNCTION("""COMPUTED_VALUE"""),1.0)</f>
        <v>1</v>
      </c>
      <c r="K92" s="4">
        <f>IFERROR(__xludf.DUMMYFUNCTION("""COMPUTED_VALUE"""),2023.0)</f>
        <v>2023</v>
      </c>
    </row>
    <row r="93">
      <c r="A93" s="1" t="s">
        <v>1077</v>
      </c>
      <c r="B93" s="4" t="s">
        <v>27</v>
      </c>
      <c r="C93" s="4" t="s">
        <v>29</v>
      </c>
      <c r="D93" s="4" t="s">
        <v>39</v>
      </c>
      <c r="E93" s="4">
        <v>3.0</v>
      </c>
      <c r="F93" s="4">
        <v>3.0</v>
      </c>
      <c r="G93" s="4">
        <v>9.0</v>
      </c>
      <c r="H93" s="5">
        <v>44957.0</v>
      </c>
      <c r="I93" s="4">
        <f>IFERROR(__xludf.DUMMYFUNCTION("SPLIT(H93,""/"")"),31.0)</f>
        <v>31</v>
      </c>
      <c r="J93" s="4">
        <f>IFERROR(__xludf.DUMMYFUNCTION("""COMPUTED_VALUE"""),1.0)</f>
        <v>1</v>
      </c>
      <c r="K93" s="4">
        <f>IFERROR(__xludf.DUMMYFUNCTION("""COMPUTED_VALUE"""),2023.0)</f>
        <v>2023</v>
      </c>
    </row>
    <row r="94">
      <c r="A94" s="1" t="s">
        <v>110</v>
      </c>
      <c r="B94" s="4" t="s">
        <v>27</v>
      </c>
      <c r="C94" s="4" t="s">
        <v>29</v>
      </c>
      <c r="D94" s="4" t="s">
        <v>23</v>
      </c>
      <c r="E94" s="4">
        <v>2.0</v>
      </c>
      <c r="F94" s="4">
        <v>3.0</v>
      </c>
      <c r="G94" s="4">
        <v>6.0</v>
      </c>
      <c r="H94" s="5">
        <v>44957.0</v>
      </c>
      <c r="I94" s="4">
        <f>IFERROR(__xludf.DUMMYFUNCTION("SPLIT(H94,""/"")"),31.0)</f>
        <v>31</v>
      </c>
      <c r="J94" s="4">
        <f>IFERROR(__xludf.DUMMYFUNCTION("""COMPUTED_VALUE"""),1.0)</f>
        <v>1</v>
      </c>
      <c r="K94" s="4">
        <f>IFERROR(__xludf.DUMMYFUNCTION("""COMPUTED_VALUE"""),2023.0)</f>
        <v>2023</v>
      </c>
    </row>
    <row r="95">
      <c r="A95" s="1" t="s">
        <v>9038</v>
      </c>
      <c r="B95" s="4" t="s">
        <v>27</v>
      </c>
      <c r="C95" s="4" t="s">
        <v>30</v>
      </c>
      <c r="D95" s="4" t="s">
        <v>39</v>
      </c>
      <c r="E95" s="4">
        <v>2.0</v>
      </c>
      <c r="F95" s="4">
        <v>3.0</v>
      </c>
      <c r="G95" s="4">
        <v>6.0</v>
      </c>
      <c r="H95" s="5">
        <v>44957.0</v>
      </c>
      <c r="I95" s="4">
        <f>IFERROR(__xludf.DUMMYFUNCTION("SPLIT(H95,""/"")"),31.0)</f>
        <v>31</v>
      </c>
      <c r="J95" s="4">
        <f>IFERROR(__xludf.DUMMYFUNCTION("""COMPUTED_VALUE"""),1.0)</f>
        <v>1</v>
      </c>
      <c r="K95" s="4">
        <f>IFERROR(__xludf.DUMMYFUNCTION("""COMPUTED_VALUE"""),2023.0)</f>
        <v>2023</v>
      </c>
    </row>
    <row r="96">
      <c r="A96" s="1" t="s">
        <v>9669</v>
      </c>
      <c r="B96" s="4" t="s">
        <v>27</v>
      </c>
      <c r="C96" s="4" t="s">
        <v>24</v>
      </c>
      <c r="D96" s="4" t="s">
        <v>30</v>
      </c>
      <c r="E96" s="4">
        <v>5.0</v>
      </c>
      <c r="F96" s="4">
        <v>3.0</v>
      </c>
      <c r="G96" s="4">
        <v>15.0</v>
      </c>
      <c r="H96" s="5">
        <v>44958.0</v>
      </c>
      <c r="I96" s="4">
        <f>IFERROR(__xludf.DUMMYFUNCTION("SPLIT(H96,""/"")"),1.0)</f>
        <v>1</v>
      </c>
      <c r="J96" s="4">
        <f>IFERROR(__xludf.DUMMYFUNCTION("""COMPUTED_VALUE"""),2.0)</f>
        <v>2</v>
      </c>
      <c r="K96" s="4">
        <f>IFERROR(__xludf.DUMMYFUNCTION("""COMPUTED_VALUE"""),2023.0)</f>
        <v>2023</v>
      </c>
    </row>
    <row r="97">
      <c r="A97" s="1" t="s">
        <v>7204</v>
      </c>
      <c r="B97" s="4" t="s">
        <v>27</v>
      </c>
      <c r="C97" s="4" t="s">
        <v>29</v>
      </c>
      <c r="D97" s="4" t="s">
        <v>28</v>
      </c>
      <c r="E97" s="4">
        <v>2.0</v>
      </c>
      <c r="F97" s="4">
        <v>3.0</v>
      </c>
      <c r="G97" s="4">
        <v>6.0</v>
      </c>
      <c r="H97" s="5">
        <v>44958.0</v>
      </c>
      <c r="I97" s="4">
        <f>IFERROR(__xludf.DUMMYFUNCTION("SPLIT(H97,""/"")"),1.0)</f>
        <v>1</v>
      </c>
      <c r="J97" s="4">
        <f>IFERROR(__xludf.DUMMYFUNCTION("""COMPUTED_VALUE"""),2.0)</f>
        <v>2</v>
      </c>
      <c r="K97" s="4">
        <f>IFERROR(__xludf.DUMMYFUNCTION("""COMPUTED_VALUE"""),2023.0)</f>
        <v>2023</v>
      </c>
    </row>
    <row r="98">
      <c r="A98" s="1" t="s">
        <v>9031</v>
      </c>
      <c r="B98" s="4" t="s">
        <v>27</v>
      </c>
      <c r="C98" s="4" t="s">
        <v>30</v>
      </c>
      <c r="D98" s="4" t="s">
        <v>30</v>
      </c>
      <c r="E98" s="4">
        <v>1.0</v>
      </c>
      <c r="F98" s="4">
        <v>3.0</v>
      </c>
      <c r="G98" s="4">
        <v>3.0</v>
      </c>
      <c r="H98" s="5">
        <v>44958.0</v>
      </c>
      <c r="I98" s="4">
        <f>IFERROR(__xludf.DUMMYFUNCTION("SPLIT(H98,""/"")"),1.0)</f>
        <v>1</v>
      </c>
      <c r="J98" s="4">
        <f>IFERROR(__xludf.DUMMYFUNCTION("""COMPUTED_VALUE"""),2.0)</f>
        <v>2</v>
      </c>
      <c r="K98" s="4">
        <f>IFERROR(__xludf.DUMMYFUNCTION("""COMPUTED_VALUE"""),2023.0)</f>
        <v>2023</v>
      </c>
    </row>
    <row r="99">
      <c r="A99" s="1" t="s">
        <v>1154</v>
      </c>
      <c r="B99" s="4" t="s">
        <v>27</v>
      </c>
      <c r="C99" s="4" t="s">
        <v>24</v>
      </c>
      <c r="D99" s="4" t="s">
        <v>39</v>
      </c>
      <c r="E99" s="4">
        <v>3.0</v>
      </c>
      <c r="F99" s="4">
        <v>3.0</v>
      </c>
      <c r="G99" s="4">
        <v>9.0</v>
      </c>
      <c r="H99" s="5">
        <v>44958.0</v>
      </c>
      <c r="I99" s="4">
        <f>IFERROR(__xludf.DUMMYFUNCTION("SPLIT(H99,""/"")"),1.0)</f>
        <v>1</v>
      </c>
      <c r="J99" s="4">
        <f>IFERROR(__xludf.DUMMYFUNCTION("""COMPUTED_VALUE"""),2.0)</f>
        <v>2</v>
      </c>
      <c r="K99" s="4">
        <f>IFERROR(__xludf.DUMMYFUNCTION("""COMPUTED_VALUE"""),2023.0)</f>
        <v>2023</v>
      </c>
    </row>
    <row r="100">
      <c r="A100" s="1" t="s">
        <v>3327</v>
      </c>
      <c r="B100" s="4" t="s">
        <v>27</v>
      </c>
      <c r="C100" s="4" t="s">
        <v>30</v>
      </c>
      <c r="D100" s="4" t="s">
        <v>39</v>
      </c>
      <c r="E100" s="4">
        <v>3.0</v>
      </c>
      <c r="F100" s="4">
        <v>3.0</v>
      </c>
      <c r="G100" s="4">
        <v>9.0</v>
      </c>
      <c r="H100" s="5">
        <v>44959.0</v>
      </c>
      <c r="I100" s="4">
        <f>IFERROR(__xludf.DUMMYFUNCTION("SPLIT(H100,""/"")"),2.0)</f>
        <v>2</v>
      </c>
      <c r="J100" s="4">
        <f>IFERROR(__xludf.DUMMYFUNCTION("""COMPUTED_VALUE"""),2.0)</f>
        <v>2</v>
      </c>
      <c r="K100" s="4">
        <f>IFERROR(__xludf.DUMMYFUNCTION("""COMPUTED_VALUE"""),2023.0)</f>
        <v>2023</v>
      </c>
    </row>
    <row r="101">
      <c r="A101" s="1" t="s">
        <v>8329</v>
      </c>
      <c r="B101" s="4" t="s">
        <v>27</v>
      </c>
      <c r="C101" s="4" t="s">
        <v>29</v>
      </c>
      <c r="D101" s="4" t="s">
        <v>23</v>
      </c>
      <c r="E101" s="4">
        <v>1.0</v>
      </c>
      <c r="F101" s="4">
        <v>3.0</v>
      </c>
      <c r="G101" s="4">
        <v>3.0</v>
      </c>
      <c r="H101" s="5">
        <v>44959.0</v>
      </c>
      <c r="I101" s="4">
        <f>IFERROR(__xludf.DUMMYFUNCTION("SPLIT(H101,""/"")"),2.0)</f>
        <v>2</v>
      </c>
      <c r="J101" s="4">
        <f>IFERROR(__xludf.DUMMYFUNCTION("""COMPUTED_VALUE"""),2.0)</f>
        <v>2</v>
      </c>
      <c r="K101" s="4">
        <f>IFERROR(__xludf.DUMMYFUNCTION("""COMPUTED_VALUE"""),2023.0)</f>
        <v>2023</v>
      </c>
    </row>
    <row r="102">
      <c r="A102" s="1" t="s">
        <v>7817</v>
      </c>
      <c r="B102" s="4" t="s">
        <v>27</v>
      </c>
      <c r="C102" s="4" t="s">
        <v>24</v>
      </c>
      <c r="D102" s="4" t="s">
        <v>39</v>
      </c>
      <c r="E102" s="4">
        <v>3.0</v>
      </c>
      <c r="F102" s="4">
        <v>3.0</v>
      </c>
      <c r="G102" s="4">
        <v>9.0</v>
      </c>
      <c r="H102" s="5">
        <v>44960.0</v>
      </c>
      <c r="I102" s="4">
        <f>IFERROR(__xludf.DUMMYFUNCTION("SPLIT(H102,""/"")"),3.0)</f>
        <v>3</v>
      </c>
      <c r="J102" s="4">
        <f>IFERROR(__xludf.DUMMYFUNCTION("""COMPUTED_VALUE"""),2.0)</f>
        <v>2</v>
      </c>
      <c r="K102" s="4">
        <f>IFERROR(__xludf.DUMMYFUNCTION("""COMPUTED_VALUE"""),2023.0)</f>
        <v>2023</v>
      </c>
    </row>
    <row r="103">
      <c r="A103" s="1" t="s">
        <v>8844</v>
      </c>
      <c r="B103" s="4" t="s">
        <v>27</v>
      </c>
      <c r="C103" s="4" t="s">
        <v>29</v>
      </c>
      <c r="D103" s="4" t="s">
        <v>28</v>
      </c>
      <c r="E103" s="4">
        <v>5.0</v>
      </c>
      <c r="F103" s="4">
        <v>3.0</v>
      </c>
      <c r="G103" s="4">
        <v>15.0</v>
      </c>
      <c r="H103" s="5">
        <v>44960.0</v>
      </c>
      <c r="I103" s="4">
        <f>IFERROR(__xludf.DUMMYFUNCTION("SPLIT(H103,""/"")"),3.0)</f>
        <v>3</v>
      </c>
      <c r="J103" s="4">
        <f>IFERROR(__xludf.DUMMYFUNCTION("""COMPUTED_VALUE"""),2.0)</f>
        <v>2</v>
      </c>
      <c r="K103" s="4">
        <f>IFERROR(__xludf.DUMMYFUNCTION("""COMPUTED_VALUE"""),2023.0)</f>
        <v>2023</v>
      </c>
    </row>
    <row r="104">
      <c r="A104" s="1" t="s">
        <v>2875</v>
      </c>
      <c r="B104" s="4" t="s">
        <v>27</v>
      </c>
      <c r="C104" s="4" t="s">
        <v>29</v>
      </c>
      <c r="D104" s="4" t="s">
        <v>28</v>
      </c>
      <c r="E104" s="4">
        <v>3.0</v>
      </c>
      <c r="F104" s="4">
        <v>3.0</v>
      </c>
      <c r="G104" s="4">
        <v>9.0</v>
      </c>
      <c r="H104" s="5">
        <v>44960.0</v>
      </c>
      <c r="I104" s="4">
        <f>IFERROR(__xludf.DUMMYFUNCTION("SPLIT(H104,""/"")"),3.0)</f>
        <v>3</v>
      </c>
      <c r="J104" s="4">
        <f>IFERROR(__xludf.DUMMYFUNCTION("""COMPUTED_VALUE"""),2.0)</f>
        <v>2</v>
      </c>
      <c r="K104" s="4">
        <f>IFERROR(__xludf.DUMMYFUNCTION("""COMPUTED_VALUE"""),2023.0)</f>
        <v>2023</v>
      </c>
    </row>
    <row r="105">
      <c r="A105" s="1" t="s">
        <v>1283</v>
      </c>
      <c r="B105" s="4" t="s">
        <v>27</v>
      </c>
      <c r="C105" s="4" t="s">
        <v>24</v>
      </c>
      <c r="D105" s="4" t="s">
        <v>23</v>
      </c>
      <c r="E105" s="4">
        <v>5.0</v>
      </c>
      <c r="F105" s="4">
        <v>3.0</v>
      </c>
      <c r="G105" s="4">
        <v>15.0</v>
      </c>
      <c r="H105" s="5">
        <v>44960.0</v>
      </c>
      <c r="I105" s="4">
        <f>IFERROR(__xludf.DUMMYFUNCTION("SPLIT(H105,""/"")"),3.0)</f>
        <v>3</v>
      </c>
      <c r="J105" s="4">
        <f>IFERROR(__xludf.DUMMYFUNCTION("""COMPUTED_VALUE"""),2.0)</f>
        <v>2</v>
      </c>
      <c r="K105" s="4">
        <f>IFERROR(__xludf.DUMMYFUNCTION("""COMPUTED_VALUE"""),2023.0)</f>
        <v>2023</v>
      </c>
    </row>
    <row r="106">
      <c r="A106" s="1" t="s">
        <v>2269</v>
      </c>
      <c r="B106" s="4" t="s">
        <v>27</v>
      </c>
      <c r="C106" s="4" t="s">
        <v>30</v>
      </c>
      <c r="D106" s="4" t="s">
        <v>23</v>
      </c>
      <c r="E106" s="4">
        <v>5.0</v>
      </c>
      <c r="F106" s="4">
        <v>3.0</v>
      </c>
      <c r="G106" s="4">
        <v>15.0</v>
      </c>
      <c r="H106" s="5">
        <v>44962.0</v>
      </c>
      <c r="I106" s="4">
        <f>IFERROR(__xludf.DUMMYFUNCTION("SPLIT(H106,""/"")"),5.0)</f>
        <v>5</v>
      </c>
      <c r="J106" s="4">
        <f>IFERROR(__xludf.DUMMYFUNCTION("""COMPUTED_VALUE"""),2.0)</f>
        <v>2</v>
      </c>
      <c r="K106" s="4">
        <f>IFERROR(__xludf.DUMMYFUNCTION("""COMPUTED_VALUE"""),2023.0)</f>
        <v>2023</v>
      </c>
    </row>
    <row r="107">
      <c r="A107" s="1" t="s">
        <v>4118</v>
      </c>
      <c r="B107" s="4" t="s">
        <v>27</v>
      </c>
      <c r="C107" s="4" t="s">
        <v>30</v>
      </c>
      <c r="D107" s="4" t="s">
        <v>30</v>
      </c>
      <c r="E107" s="4">
        <v>5.0</v>
      </c>
      <c r="F107" s="4">
        <v>3.0</v>
      </c>
      <c r="G107" s="4">
        <v>15.0</v>
      </c>
      <c r="H107" s="5">
        <v>44962.0</v>
      </c>
      <c r="I107" s="4">
        <f>IFERROR(__xludf.DUMMYFUNCTION("SPLIT(H107,""/"")"),5.0)</f>
        <v>5</v>
      </c>
      <c r="J107" s="4">
        <f>IFERROR(__xludf.DUMMYFUNCTION("""COMPUTED_VALUE"""),2.0)</f>
        <v>2</v>
      </c>
      <c r="K107" s="4">
        <f>IFERROR(__xludf.DUMMYFUNCTION("""COMPUTED_VALUE"""),2023.0)</f>
        <v>2023</v>
      </c>
    </row>
    <row r="108">
      <c r="A108" s="1" t="s">
        <v>6998</v>
      </c>
      <c r="B108" s="4" t="s">
        <v>27</v>
      </c>
      <c r="C108" s="4" t="s">
        <v>30</v>
      </c>
      <c r="D108" s="4" t="s">
        <v>28</v>
      </c>
      <c r="E108" s="4">
        <v>3.0</v>
      </c>
      <c r="F108" s="4">
        <v>3.0</v>
      </c>
      <c r="G108" s="4">
        <v>9.0</v>
      </c>
      <c r="H108" s="5">
        <v>44962.0</v>
      </c>
      <c r="I108" s="4">
        <f>IFERROR(__xludf.DUMMYFUNCTION("SPLIT(H108,""/"")"),5.0)</f>
        <v>5</v>
      </c>
      <c r="J108" s="4">
        <f>IFERROR(__xludf.DUMMYFUNCTION("""COMPUTED_VALUE"""),2.0)</f>
        <v>2</v>
      </c>
      <c r="K108" s="4">
        <f>IFERROR(__xludf.DUMMYFUNCTION("""COMPUTED_VALUE"""),2023.0)</f>
        <v>2023</v>
      </c>
    </row>
    <row r="109">
      <c r="A109" s="1" t="s">
        <v>9653</v>
      </c>
      <c r="B109" s="4" t="s">
        <v>27</v>
      </c>
      <c r="C109" s="4" t="s">
        <v>24</v>
      </c>
      <c r="D109" s="4" t="s">
        <v>23</v>
      </c>
      <c r="E109" s="4">
        <v>4.0</v>
      </c>
      <c r="F109" s="4">
        <v>3.0</v>
      </c>
      <c r="G109" s="4">
        <v>12.0</v>
      </c>
      <c r="H109" s="5">
        <v>44963.0</v>
      </c>
      <c r="I109" s="4">
        <f>IFERROR(__xludf.DUMMYFUNCTION("SPLIT(H109,""/"")"),6.0)</f>
        <v>6</v>
      </c>
      <c r="J109" s="4">
        <f>IFERROR(__xludf.DUMMYFUNCTION("""COMPUTED_VALUE"""),2.0)</f>
        <v>2</v>
      </c>
      <c r="K109" s="4">
        <f>IFERROR(__xludf.DUMMYFUNCTION("""COMPUTED_VALUE"""),2023.0)</f>
        <v>2023</v>
      </c>
    </row>
    <row r="110">
      <c r="A110" s="1" t="s">
        <v>3879</v>
      </c>
      <c r="B110" s="4" t="s">
        <v>27</v>
      </c>
      <c r="C110" s="4" t="s">
        <v>24</v>
      </c>
      <c r="D110" s="4" t="s">
        <v>28</v>
      </c>
      <c r="E110" s="4">
        <v>4.0</v>
      </c>
      <c r="F110" s="4">
        <v>3.0</v>
      </c>
      <c r="G110" s="4">
        <v>12.0</v>
      </c>
      <c r="H110" s="5">
        <v>44963.0</v>
      </c>
      <c r="I110" s="4">
        <f>IFERROR(__xludf.DUMMYFUNCTION("SPLIT(H110,""/"")"),6.0)</f>
        <v>6</v>
      </c>
      <c r="J110" s="4">
        <f>IFERROR(__xludf.DUMMYFUNCTION("""COMPUTED_VALUE"""),2.0)</f>
        <v>2</v>
      </c>
      <c r="K110" s="4">
        <f>IFERROR(__xludf.DUMMYFUNCTION("""COMPUTED_VALUE"""),2023.0)</f>
        <v>2023</v>
      </c>
    </row>
    <row r="111">
      <c r="A111" s="1" t="s">
        <v>6834</v>
      </c>
      <c r="B111" s="4" t="s">
        <v>27</v>
      </c>
      <c r="C111" s="4" t="s">
        <v>30</v>
      </c>
      <c r="D111" s="4" t="s">
        <v>39</v>
      </c>
      <c r="E111" s="4">
        <v>2.0</v>
      </c>
      <c r="F111" s="4">
        <v>3.0</v>
      </c>
      <c r="G111" s="4">
        <v>6.0</v>
      </c>
      <c r="H111" s="5">
        <v>44963.0</v>
      </c>
      <c r="I111" s="4">
        <f>IFERROR(__xludf.DUMMYFUNCTION("SPLIT(H111,""/"")"),6.0)</f>
        <v>6</v>
      </c>
      <c r="J111" s="4">
        <f>IFERROR(__xludf.DUMMYFUNCTION("""COMPUTED_VALUE"""),2.0)</f>
        <v>2</v>
      </c>
      <c r="K111" s="4">
        <f>IFERROR(__xludf.DUMMYFUNCTION("""COMPUTED_VALUE"""),2023.0)</f>
        <v>2023</v>
      </c>
    </row>
    <row r="112">
      <c r="A112" s="1" t="s">
        <v>9487</v>
      </c>
      <c r="B112" s="4" t="s">
        <v>27</v>
      </c>
      <c r="C112" s="4" t="s">
        <v>30</v>
      </c>
      <c r="D112" s="4" t="s">
        <v>30</v>
      </c>
      <c r="E112" s="4">
        <v>3.0</v>
      </c>
      <c r="F112" s="4">
        <v>3.0</v>
      </c>
      <c r="G112" s="4">
        <v>9.0</v>
      </c>
      <c r="H112" s="5">
        <v>44964.0</v>
      </c>
      <c r="I112" s="4">
        <f>IFERROR(__xludf.DUMMYFUNCTION("SPLIT(H112,""/"")"),7.0)</f>
        <v>7</v>
      </c>
      <c r="J112" s="4">
        <f>IFERROR(__xludf.DUMMYFUNCTION("""COMPUTED_VALUE"""),2.0)</f>
        <v>2</v>
      </c>
      <c r="K112" s="4">
        <f>IFERROR(__xludf.DUMMYFUNCTION("""COMPUTED_VALUE"""),2023.0)</f>
        <v>2023</v>
      </c>
    </row>
    <row r="113">
      <c r="A113" s="1" t="s">
        <v>7829</v>
      </c>
      <c r="B113" s="4" t="s">
        <v>27</v>
      </c>
      <c r="C113" s="4" t="s">
        <v>30</v>
      </c>
      <c r="D113" s="4" t="s">
        <v>30</v>
      </c>
      <c r="E113" s="4">
        <v>2.0</v>
      </c>
      <c r="F113" s="4">
        <v>3.0</v>
      </c>
      <c r="G113" s="4">
        <v>6.0</v>
      </c>
      <c r="H113" s="5">
        <v>44964.0</v>
      </c>
      <c r="I113" s="4">
        <f>IFERROR(__xludf.DUMMYFUNCTION("SPLIT(H113,""/"")"),7.0)</f>
        <v>7</v>
      </c>
      <c r="J113" s="4">
        <f>IFERROR(__xludf.DUMMYFUNCTION("""COMPUTED_VALUE"""),2.0)</f>
        <v>2</v>
      </c>
      <c r="K113" s="4">
        <f>IFERROR(__xludf.DUMMYFUNCTION("""COMPUTED_VALUE"""),2023.0)</f>
        <v>2023</v>
      </c>
    </row>
    <row r="114">
      <c r="A114" s="1" t="s">
        <v>2355</v>
      </c>
      <c r="B114" s="4" t="s">
        <v>27</v>
      </c>
      <c r="C114" s="4" t="s">
        <v>24</v>
      </c>
      <c r="D114" s="4" t="s">
        <v>30</v>
      </c>
      <c r="E114" s="4">
        <v>2.0</v>
      </c>
      <c r="F114" s="4">
        <v>3.0</v>
      </c>
      <c r="G114" s="4">
        <v>6.0</v>
      </c>
      <c r="H114" s="5">
        <v>44964.0</v>
      </c>
      <c r="I114" s="4">
        <f>IFERROR(__xludf.DUMMYFUNCTION("SPLIT(H114,""/"")"),7.0)</f>
        <v>7</v>
      </c>
      <c r="J114" s="4">
        <f>IFERROR(__xludf.DUMMYFUNCTION("""COMPUTED_VALUE"""),2.0)</f>
        <v>2</v>
      </c>
      <c r="K114" s="4">
        <f>IFERROR(__xludf.DUMMYFUNCTION("""COMPUTED_VALUE"""),2023.0)</f>
        <v>2023</v>
      </c>
    </row>
    <row r="115">
      <c r="A115" s="1" t="s">
        <v>3060</v>
      </c>
      <c r="B115" s="4" t="s">
        <v>27</v>
      </c>
      <c r="C115" s="4" t="s">
        <v>29</v>
      </c>
      <c r="D115" s="4" t="s">
        <v>28</v>
      </c>
      <c r="E115" s="4">
        <v>1.0</v>
      </c>
      <c r="F115" s="4">
        <v>3.0</v>
      </c>
      <c r="G115" s="4">
        <v>3.0</v>
      </c>
      <c r="H115" s="5">
        <v>44965.0</v>
      </c>
      <c r="I115" s="4">
        <f>IFERROR(__xludf.DUMMYFUNCTION("SPLIT(H115,""/"")"),8.0)</f>
        <v>8</v>
      </c>
      <c r="J115" s="4">
        <f>IFERROR(__xludf.DUMMYFUNCTION("""COMPUTED_VALUE"""),2.0)</f>
        <v>2</v>
      </c>
      <c r="K115" s="4">
        <f>IFERROR(__xludf.DUMMYFUNCTION("""COMPUTED_VALUE"""),2023.0)</f>
        <v>2023</v>
      </c>
    </row>
    <row r="116">
      <c r="A116" s="1" t="s">
        <v>1748</v>
      </c>
      <c r="B116" s="4" t="s">
        <v>27</v>
      </c>
      <c r="C116" s="4" t="s">
        <v>24</v>
      </c>
      <c r="D116" s="4" t="s">
        <v>39</v>
      </c>
      <c r="E116" s="4">
        <v>2.0</v>
      </c>
      <c r="F116" s="4">
        <v>3.0</v>
      </c>
      <c r="G116" s="4">
        <v>6.0</v>
      </c>
      <c r="H116" s="5">
        <v>44965.0</v>
      </c>
      <c r="I116" s="4">
        <f>IFERROR(__xludf.DUMMYFUNCTION("SPLIT(H116,""/"")"),8.0)</f>
        <v>8</v>
      </c>
      <c r="J116" s="4">
        <f>IFERROR(__xludf.DUMMYFUNCTION("""COMPUTED_VALUE"""),2.0)</f>
        <v>2</v>
      </c>
      <c r="K116" s="4">
        <f>IFERROR(__xludf.DUMMYFUNCTION("""COMPUTED_VALUE"""),2023.0)</f>
        <v>2023</v>
      </c>
    </row>
    <row r="117">
      <c r="A117" s="1" t="s">
        <v>1795</v>
      </c>
      <c r="B117" s="4" t="s">
        <v>27</v>
      </c>
      <c r="C117" s="4" t="s">
        <v>30</v>
      </c>
      <c r="D117" s="4" t="s">
        <v>39</v>
      </c>
      <c r="E117" s="4">
        <v>1.0</v>
      </c>
      <c r="F117" s="4">
        <v>3.0</v>
      </c>
      <c r="G117" s="4">
        <v>3.0</v>
      </c>
      <c r="H117" s="5">
        <v>44965.0</v>
      </c>
      <c r="I117" s="4">
        <f>IFERROR(__xludf.DUMMYFUNCTION("SPLIT(H117,""/"")"),8.0)</f>
        <v>8</v>
      </c>
      <c r="J117" s="4">
        <f>IFERROR(__xludf.DUMMYFUNCTION("""COMPUTED_VALUE"""),2.0)</f>
        <v>2</v>
      </c>
      <c r="K117" s="4">
        <f>IFERROR(__xludf.DUMMYFUNCTION("""COMPUTED_VALUE"""),2023.0)</f>
        <v>2023</v>
      </c>
    </row>
    <row r="118">
      <c r="A118" s="1" t="s">
        <v>203</v>
      </c>
      <c r="B118" s="4" t="s">
        <v>27</v>
      </c>
      <c r="C118" s="4" t="s">
        <v>30</v>
      </c>
      <c r="D118" s="4" t="s">
        <v>30</v>
      </c>
      <c r="E118" s="4">
        <v>5.0</v>
      </c>
      <c r="F118" s="4">
        <v>3.0</v>
      </c>
      <c r="G118" s="4">
        <v>15.0</v>
      </c>
      <c r="H118" s="5">
        <v>44966.0</v>
      </c>
      <c r="I118" s="4">
        <f>IFERROR(__xludf.DUMMYFUNCTION("SPLIT(H118,""/"")"),9.0)</f>
        <v>9</v>
      </c>
      <c r="J118" s="4">
        <f>IFERROR(__xludf.DUMMYFUNCTION("""COMPUTED_VALUE"""),2.0)</f>
        <v>2</v>
      </c>
      <c r="K118" s="4">
        <f>IFERROR(__xludf.DUMMYFUNCTION("""COMPUTED_VALUE"""),2023.0)</f>
        <v>2023</v>
      </c>
    </row>
    <row r="119">
      <c r="A119" s="1" t="s">
        <v>8760</v>
      </c>
      <c r="B119" s="4" t="s">
        <v>27</v>
      </c>
      <c r="C119" s="4" t="s">
        <v>29</v>
      </c>
      <c r="D119" s="4" t="s">
        <v>39</v>
      </c>
      <c r="E119" s="4">
        <v>1.0</v>
      </c>
      <c r="F119" s="4">
        <v>3.0</v>
      </c>
      <c r="G119" s="4">
        <v>3.0</v>
      </c>
      <c r="H119" s="5">
        <v>44966.0</v>
      </c>
      <c r="I119" s="4">
        <f>IFERROR(__xludf.DUMMYFUNCTION("SPLIT(H119,""/"")"),9.0)</f>
        <v>9</v>
      </c>
      <c r="J119" s="4">
        <f>IFERROR(__xludf.DUMMYFUNCTION("""COMPUTED_VALUE"""),2.0)</f>
        <v>2</v>
      </c>
      <c r="K119" s="4">
        <f>IFERROR(__xludf.DUMMYFUNCTION("""COMPUTED_VALUE"""),2023.0)</f>
        <v>2023</v>
      </c>
    </row>
    <row r="120">
      <c r="A120" s="1" t="s">
        <v>9011</v>
      </c>
      <c r="B120" s="4" t="s">
        <v>27</v>
      </c>
      <c r="C120" s="4" t="s">
        <v>30</v>
      </c>
      <c r="D120" s="4" t="s">
        <v>28</v>
      </c>
      <c r="E120" s="4">
        <v>5.0</v>
      </c>
      <c r="F120" s="4">
        <v>3.0</v>
      </c>
      <c r="G120" s="4">
        <v>15.0</v>
      </c>
      <c r="H120" s="5">
        <v>44966.0</v>
      </c>
      <c r="I120" s="4">
        <f>IFERROR(__xludf.DUMMYFUNCTION("SPLIT(H120,""/"")"),9.0)</f>
        <v>9</v>
      </c>
      <c r="J120" s="4">
        <f>IFERROR(__xludf.DUMMYFUNCTION("""COMPUTED_VALUE"""),2.0)</f>
        <v>2</v>
      </c>
      <c r="K120" s="4">
        <f>IFERROR(__xludf.DUMMYFUNCTION("""COMPUTED_VALUE"""),2023.0)</f>
        <v>2023</v>
      </c>
    </row>
    <row r="121">
      <c r="A121" s="1" t="s">
        <v>3022</v>
      </c>
      <c r="B121" s="4" t="s">
        <v>27</v>
      </c>
      <c r="C121" s="4" t="s">
        <v>29</v>
      </c>
      <c r="D121" s="4" t="s">
        <v>39</v>
      </c>
      <c r="E121" s="4">
        <v>2.0</v>
      </c>
      <c r="F121" s="4">
        <v>3.0</v>
      </c>
      <c r="G121" s="4">
        <v>6.0</v>
      </c>
      <c r="H121" s="5">
        <v>44967.0</v>
      </c>
      <c r="I121" s="4">
        <f>IFERROR(__xludf.DUMMYFUNCTION("SPLIT(H121,""/"")"),10.0)</f>
        <v>10</v>
      </c>
      <c r="J121" s="4">
        <f>IFERROR(__xludf.DUMMYFUNCTION("""COMPUTED_VALUE"""),2.0)</f>
        <v>2</v>
      </c>
      <c r="K121" s="4">
        <f>IFERROR(__xludf.DUMMYFUNCTION("""COMPUTED_VALUE"""),2023.0)</f>
        <v>2023</v>
      </c>
    </row>
    <row r="122">
      <c r="A122" s="1" t="s">
        <v>9817</v>
      </c>
      <c r="B122" s="4" t="s">
        <v>27</v>
      </c>
      <c r="C122" s="4" t="s">
        <v>29</v>
      </c>
      <c r="D122" s="4" t="s">
        <v>39</v>
      </c>
      <c r="E122" s="4">
        <v>4.0</v>
      </c>
      <c r="F122" s="4">
        <v>3.0</v>
      </c>
      <c r="G122" s="4">
        <v>12.0</v>
      </c>
      <c r="H122" s="5">
        <v>44967.0</v>
      </c>
      <c r="I122" s="4">
        <f>IFERROR(__xludf.DUMMYFUNCTION("SPLIT(H122,""/"")"),10.0)</f>
        <v>10</v>
      </c>
      <c r="J122" s="4">
        <f>IFERROR(__xludf.DUMMYFUNCTION("""COMPUTED_VALUE"""),2.0)</f>
        <v>2</v>
      </c>
      <c r="K122" s="4">
        <f>IFERROR(__xludf.DUMMYFUNCTION("""COMPUTED_VALUE"""),2023.0)</f>
        <v>2023</v>
      </c>
    </row>
    <row r="123">
      <c r="A123" s="1" t="s">
        <v>5642</v>
      </c>
      <c r="B123" s="4" t="s">
        <v>27</v>
      </c>
      <c r="C123" s="4" t="s">
        <v>30</v>
      </c>
      <c r="D123" s="4" t="s">
        <v>30</v>
      </c>
      <c r="E123" s="4">
        <v>4.0</v>
      </c>
      <c r="F123" s="4">
        <v>3.0</v>
      </c>
      <c r="G123" s="4">
        <v>12.0</v>
      </c>
      <c r="H123" s="5">
        <v>44968.0</v>
      </c>
      <c r="I123" s="4">
        <f>IFERROR(__xludf.DUMMYFUNCTION("SPLIT(H123,""/"")"),11.0)</f>
        <v>11</v>
      </c>
      <c r="J123" s="4">
        <f>IFERROR(__xludf.DUMMYFUNCTION("""COMPUTED_VALUE"""),2.0)</f>
        <v>2</v>
      </c>
      <c r="K123" s="4">
        <f>IFERROR(__xludf.DUMMYFUNCTION("""COMPUTED_VALUE"""),2023.0)</f>
        <v>2023</v>
      </c>
    </row>
    <row r="124">
      <c r="A124" s="1" t="s">
        <v>483</v>
      </c>
      <c r="B124" s="4" t="s">
        <v>27</v>
      </c>
      <c r="C124" s="4" t="s">
        <v>29</v>
      </c>
      <c r="D124" s="4" t="s">
        <v>23</v>
      </c>
      <c r="E124" s="4">
        <v>4.0</v>
      </c>
      <c r="F124" s="4">
        <v>3.0</v>
      </c>
      <c r="G124" s="4">
        <v>12.0</v>
      </c>
      <c r="H124" s="5">
        <v>44968.0</v>
      </c>
      <c r="I124" s="4">
        <f>IFERROR(__xludf.DUMMYFUNCTION("SPLIT(H124,""/"")"),11.0)</f>
        <v>11</v>
      </c>
      <c r="J124" s="4">
        <f>IFERROR(__xludf.DUMMYFUNCTION("""COMPUTED_VALUE"""),2.0)</f>
        <v>2</v>
      </c>
      <c r="K124" s="4">
        <f>IFERROR(__xludf.DUMMYFUNCTION("""COMPUTED_VALUE"""),2023.0)</f>
        <v>2023</v>
      </c>
    </row>
    <row r="125">
      <c r="A125" s="1" t="s">
        <v>9225</v>
      </c>
      <c r="B125" s="4" t="s">
        <v>27</v>
      </c>
      <c r="C125" s="4" t="s">
        <v>30</v>
      </c>
      <c r="D125" s="4" t="s">
        <v>30</v>
      </c>
      <c r="E125" s="4">
        <v>4.0</v>
      </c>
      <c r="F125" s="4">
        <v>3.0</v>
      </c>
      <c r="G125" s="4">
        <v>12.0</v>
      </c>
      <c r="H125" s="5">
        <v>44968.0</v>
      </c>
      <c r="I125" s="4">
        <f>IFERROR(__xludf.DUMMYFUNCTION("SPLIT(H125,""/"")"),11.0)</f>
        <v>11</v>
      </c>
      <c r="J125" s="4">
        <f>IFERROR(__xludf.DUMMYFUNCTION("""COMPUTED_VALUE"""),2.0)</f>
        <v>2</v>
      </c>
      <c r="K125" s="4">
        <f>IFERROR(__xludf.DUMMYFUNCTION("""COMPUTED_VALUE"""),2023.0)</f>
        <v>2023</v>
      </c>
    </row>
    <row r="126">
      <c r="A126" s="1" t="s">
        <v>2397</v>
      </c>
      <c r="B126" s="4" t="s">
        <v>27</v>
      </c>
      <c r="C126" s="4" t="s">
        <v>29</v>
      </c>
      <c r="D126" s="4" t="s">
        <v>28</v>
      </c>
      <c r="E126" s="4">
        <v>2.0</v>
      </c>
      <c r="F126" s="4">
        <v>3.0</v>
      </c>
      <c r="G126" s="4">
        <v>6.0</v>
      </c>
      <c r="H126" s="5">
        <v>44968.0</v>
      </c>
      <c r="I126" s="4">
        <f>IFERROR(__xludf.DUMMYFUNCTION("SPLIT(H126,""/"")"),11.0)</f>
        <v>11</v>
      </c>
      <c r="J126" s="4">
        <f>IFERROR(__xludf.DUMMYFUNCTION("""COMPUTED_VALUE"""),2.0)</f>
        <v>2</v>
      </c>
      <c r="K126" s="4">
        <f>IFERROR(__xludf.DUMMYFUNCTION("""COMPUTED_VALUE"""),2023.0)</f>
        <v>2023</v>
      </c>
    </row>
    <row r="127">
      <c r="A127" s="1" t="s">
        <v>5157</v>
      </c>
      <c r="B127" s="4" t="s">
        <v>27</v>
      </c>
      <c r="C127" s="4" t="s">
        <v>29</v>
      </c>
      <c r="D127" s="4" t="s">
        <v>28</v>
      </c>
      <c r="E127" s="4">
        <v>2.0</v>
      </c>
      <c r="F127" s="4">
        <v>3.0</v>
      </c>
      <c r="G127" s="4">
        <v>6.0</v>
      </c>
      <c r="H127" s="5">
        <v>44968.0</v>
      </c>
      <c r="I127" s="4">
        <f>IFERROR(__xludf.DUMMYFUNCTION("SPLIT(H127,""/"")"),11.0)</f>
        <v>11</v>
      </c>
      <c r="J127" s="4">
        <f>IFERROR(__xludf.DUMMYFUNCTION("""COMPUTED_VALUE"""),2.0)</f>
        <v>2</v>
      </c>
      <c r="K127" s="4">
        <f>IFERROR(__xludf.DUMMYFUNCTION("""COMPUTED_VALUE"""),2023.0)</f>
        <v>2023</v>
      </c>
    </row>
    <row r="128">
      <c r="A128" s="1" t="s">
        <v>6425</v>
      </c>
      <c r="B128" s="4" t="s">
        <v>27</v>
      </c>
      <c r="C128" s="4" t="s">
        <v>30</v>
      </c>
      <c r="D128" s="4" t="s">
        <v>23</v>
      </c>
      <c r="E128" s="4">
        <v>1.0</v>
      </c>
      <c r="F128" s="4">
        <v>3.0</v>
      </c>
      <c r="G128" s="4">
        <v>3.0</v>
      </c>
      <c r="H128" s="5">
        <v>44968.0</v>
      </c>
      <c r="I128" s="4">
        <f>IFERROR(__xludf.DUMMYFUNCTION("SPLIT(H128,""/"")"),11.0)</f>
        <v>11</v>
      </c>
      <c r="J128" s="4">
        <f>IFERROR(__xludf.DUMMYFUNCTION("""COMPUTED_VALUE"""),2.0)</f>
        <v>2</v>
      </c>
      <c r="K128" s="4">
        <f>IFERROR(__xludf.DUMMYFUNCTION("""COMPUTED_VALUE"""),2023.0)</f>
        <v>2023</v>
      </c>
    </row>
    <row r="129">
      <c r="A129" s="1" t="s">
        <v>1830</v>
      </c>
      <c r="B129" s="4" t="s">
        <v>27</v>
      </c>
      <c r="C129" s="4" t="s">
        <v>29</v>
      </c>
      <c r="D129" s="4" t="s">
        <v>39</v>
      </c>
      <c r="E129" s="4">
        <v>2.0</v>
      </c>
      <c r="F129" s="4">
        <v>3.0</v>
      </c>
      <c r="G129" s="4">
        <v>6.0</v>
      </c>
      <c r="H129" s="5">
        <v>44968.0</v>
      </c>
      <c r="I129" s="4">
        <f>IFERROR(__xludf.DUMMYFUNCTION("SPLIT(H129,""/"")"),11.0)</f>
        <v>11</v>
      </c>
      <c r="J129" s="4">
        <f>IFERROR(__xludf.DUMMYFUNCTION("""COMPUTED_VALUE"""),2.0)</f>
        <v>2</v>
      </c>
      <c r="K129" s="4">
        <f>IFERROR(__xludf.DUMMYFUNCTION("""COMPUTED_VALUE"""),2023.0)</f>
        <v>2023</v>
      </c>
    </row>
    <row r="130">
      <c r="A130" s="1" t="s">
        <v>6013</v>
      </c>
      <c r="B130" s="4" t="s">
        <v>27</v>
      </c>
      <c r="C130" s="4" t="s">
        <v>24</v>
      </c>
      <c r="D130" s="4" t="s">
        <v>28</v>
      </c>
      <c r="E130" s="4">
        <v>3.0</v>
      </c>
      <c r="F130" s="4">
        <v>3.0</v>
      </c>
      <c r="G130" s="4">
        <v>9.0</v>
      </c>
      <c r="H130" s="5">
        <v>44969.0</v>
      </c>
      <c r="I130" s="4">
        <f>IFERROR(__xludf.DUMMYFUNCTION("SPLIT(H130,""/"")"),12.0)</f>
        <v>12</v>
      </c>
      <c r="J130" s="4">
        <f>IFERROR(__xludf.DUMMYFUNCTION("""COMPUTED_VALUE"""),2.0)</f>
        <v>2</v>
      </c>
      <c r="K130" s="4">
        <f>IFERROR(__xludf.DUMMYFUNCTION("""COMPUTED_VALUE"""),2023.0)</f>
        <v>2023</v>
      </c>
    </row>
    <row r="131">
      <c r="A131" s="1" t="s">
        <v>7919</v>
      </c>
      <c r="B131" s="4" t="s">
        <v>27</v>
      </c>
      <c r="C131" s="4" t="s">
        <v>30</v>
      </c>
      <c r="D131" s="4" t="s">
        <v>28</v>
      </c>
      <c r="E131" s="4">
        <v>2.0</v>
      </c>
      <c r="F131" s="4">
        <v>3.0</v>
      </c>
      <c r="G131" s="4">
        <v>6.0</v>
      </c>
      <c r="H131" s="5">
        <v>44969.0</v>
      </c>
      <c r="I131" s="4">
        <f>IFERROR(__xludf.DUMMYFUNCTION("SPLIT(H131,""/"")"),12.0)</f>
        <v>12</v>
      </c>
      <c r="J131" s="4">
        <f>IFERROR(__xludf.DUMMYFUNCTION("""COMPUTED_VALUE"""),2.0)</f>
        <v>2</v>
      </c>
      <c r="K131" s="4">
        <f>IFERROR(__xludf.DUMMYFUNCTION("""COMPUTED_VALUE"""),2023.0)</f>
        <v>2023</v>
      </c>
    </row>
    <row r="132">
      <c r="A132" s="1" t="s">
        <v>7869</v>
      </c>
      <c r="B132" s="4" t="s">
        <v>27</v>
      </c>
      <c r="C132" s="4" t="s">
        <v>30</v>
      </c>
      <c r="D132" s="4" t="s">
        <v>30</v>
      </c>
      <c r="E132" s="4">
        <v>2.0</v>
      </c>
      <c r="F132" s="4">
        <v>3.0</v>
      </c>
      <c r="G132" s="4">
        <v>6.0</v>
      </c>
      <c r="H132" s="5">
        <v>44970.0</v>
      </c>
      <c r="I132" s="4">
        <f>IFERROR(__xludf.DUMMYFUNCTION("SPLIT(H132,""/"")"),13.0)</f>
        <v>13</v>
      </c>
      <c r="J132" s="4">
        <f>IFERROR(__xludf.DUMMYFUNCTION("""COMPUTED_VALUE"""),2.0)</f>
        <v>2</v>
      </c>
      <c r="K132" s="4">
        <f>IFERROR(__xludf.DUMMYFUNCTION("""COMPUTED_VALUE"""),2023.0)</f>
        <v>2023</v>
      </c>
    </row>
    <row r="133">
      <c r="A133" s="1" t="s">
        <v>6711</v>
      </c>
      <c r="B133" s="4" t="s">
        <v>27</v>
      </c>
      <c r="C133" s="4" t="s">
        <v>29</v>
      </c>
      <c r="D133" s="4" t="s">
        <v>39</v>
      </c>
      <c r="E133" s="4">
        <v>4.0</v>
      </c>
      <c r="F133" s="4">
        <v>3.0</v>
      </c>
      <c r="G133" s="4">
        <v>12.0</v>
      </c>
      <c r="H133" s="5">
        <v>44970.0</v>
      </c>
      <c r="I133" s="4">
        <f>IFERROR(__xludf.DUMMYFUNCTION("SPLIT(H133,""/"")"),13.0)</f>
        <v>13</v>
      </c>
      <c r="J133" s="4">
        <f>IFERROR(__xludf.DUMMYFUNCTION("""COMPUTED_VALUE"""),2.0)</f>
        <v>2</v>
      </c>
      <c r="K133" s="4">
        <f>IFERROR(__xludf.DUMMYFUNCTION("""COMPUTED_VALUE"""),2023.0)</f>
        <v>2023</v>
      </c>
    </row>
    <row r="134">
      <c r="A134" s="1" t="s">
        <v>2386</v>
      </c>
      <c r="B134" s="4" t="s">
        <v>27</v>
      </c>
      <c r="C134" s="4" t="s">
        <v>30</v>
      </c>
      <c r="D134" s="4" t="s">
        <v>30</v>
      </c>
      <c r="E134" s="4">
        <v>2.0</v>
      </c>
      <c r="F134" s="4">
        <v>3.0</v>
      </c>
      <c r="G134" s="4">
        <v>6.0</v>
      </c>
      <c r="H134" s="5">
        <v>44971.0</v>
      </c>
      <c r="I134" s="4">
        <f>IFERROR(__xludf.DUMMYFUNCTION("SPLIT(H134,""/"")"),14.0)</f>
        <v>14</v>
      </c>
      <c r="J134" s="4">
        <f>IFERROR(__xludf.DUMMYFUNCTION("""COMPUTED_VALUE"""),2.0)</f>
        <v>2</v>
      </c>
      <c r="K134" s="4">
        <f>IFERROR(__xludf.DUMMYFUNCTION("""COMPUTED_VALUE"""),2023.0)</f>
        <v>2023</v>
      </c>
    </row>
    <row r="135">
      <c r="A135" s="1" t="s">
        <v>10002</v>
      </c>
      <c r="B135" s="4" t="s">
        <v>27</v>
      </c>
      <c r="C135" s="4" t="s">
        <v>24</v>
      </c>
      <c r="D135" s="4" t="s">
        <v>30</v>
      </c>
      <c r="E135" s="4">
        <v>5.0</v>
      </c>
      <c r="F135" s="4">
        <v>3.0</v>
      </c>
      <c r="G135" s="4">
        <v>15.0</v>
      </c>
      <c r="H135" s="5">
        <v>44971.0</v>
      </c>
      <c r="I135" s="4">
        <f>IFERROR(__xludf.DUMMYFUNCTION("SPLIT(H135,""/"")"),14.0)</f>
        <v>14</v>
      </c>
      <c r="J135" s="4">
        <f>IFERROR(__xludf.DUMMYFUNCTION("""COMPUTED_VALUE"""),2.0)</f>
        <v>2</v>
      </c>
      <c r="K135" s="4">
        <f>IFERROR(__xludf.DUMMYFUNCTION("""COMPUTED_VALUE"""),2023.0)</f>
        <v>2023</v>
      </c>
    </row>
    <row r="136">
      <c r="A136" s="1" t="s">
        <v>2462</v>
      </c>
      <c r="B136" s="4" t="s">
        <v>27</v>
      </c>
      <c r="C136" s="4" t="s">
        <v>24</v>
      </c>
      <c r="D136" s="4" t="s">
        <v>30</v>
      </c>
      <c r="E136" s="4">
        <v>5.0</v>
      </c>
      <c r="F136" s="4">
        <v>3.0</v>
      </c>
      <c r="G136" s="4">
        <v>15.0</v>
      </c>
      <c r="H136" s="5">
        <v>44972.0</v>
      </c>
      <c r="I136" s="4">
        <f>IFERROR(__xludf.DUMMYFUNCTION("SPLIT(H136,""/"")"),15.0)</f>
        <v>15</v>
      </c>
      <c r="J136" s="4">
        <f>IFERROR(__xludf.DUMMYFUNCTION("""COMPUTED_VALUE"""),2.0)</f>
        <v>2</v>
      </c>
      <c r="K136" s="4">
        <f>IFERROR(__xludf.DUMMYFUNCTION("""COMPUTED_VALUE"""),2023.0)</f>
        <v>2023</v>
      </c>
    </row>
    <row r="137">
      <c r="A137" s="1" t="s">
        <v>9083</v>
      </c>
      <c r="B137" s="4" t="s">
        <v>27</v>
      </c>
      <c r="C137" s="4" t="s">
        <v>24</v>
      </c>
      <c r="D137" s="4" t="s">
        <v>30</v>
      </c>
      <c r="E137" s="4">
        <v>3.0</v>
      </c>
      <c r="F137" s="4">
        <v>3.0</v>
      </c>
      <c r="G137" s="4">
        <v>9.0</v>
      </c>
      <c r="H137" s="5">
        <v>44973.0</v>
      </c>
      <c r="I137" s="4">
        <f>IFERROR(__xludf.DUMMYFUNCTION("SPLIT(H137,""/"")"),16.0)</f>
        <v>16</v>
      </c>
      <c r="J137" s="4">
        <f>IFERROR(__xludf.DUMMYFUNCTION("""COMPUTED_VALUE"""),2.0)</f>
        <v>2</v>
      </c>
      <c r="K137" s="4">
        <f>IFERROR(__xludf.DUMMYFUNCTION("""COMPUTED_VALUE"""),2023.0)</f>
        <v>2023</v>
      </c>
    </row>
    <row r="138">
      <c r="A138" s="1" t="s">
        <v>4244</v>
      </c>
      <c r="B138" s="4" t="s">
        <v>27</v>
      </c>
      <c r="C138" s="4" t="s">
        <v>24</v>
      </c>
      <c r="D138" s="4" t="s">
        <v>23</v>
      </c>
      <c r="E138" s="4">
        <v>5.0</v>
      </c>
      <c r="F138" s="4">
        <v>3.0</v>
      </c>
      <c r="G138" s="4">
        <v>15.0</v>
      </c>
      <c r="H138" s="5">
        <v>44973.0</v>
      </c>
      <c r="I138" s="4">
        <f>IFERROR(__xludf.DUMMYFUNCTION("SPLIT(H138,""/"")"),16.0)</f>
        <v>16</v>
      </c>
      <c r="J138" s="4">
        <f>IFERROR(__xludf.DUMMYFUNCTION("""COMPUTED_VALUE"""),2.0)</f>
        <v>2</v>
      </c>
      <c r="K138" s="4">
        <f>IFERROR(__xludf.DUMMYFUNCTION("""COMPUTED_VALUE"""),2023.0)</f>
        <v>2023</v>
      </c>
    </row>
    <row r="139">
      <c r="A139" s="1" t="s">
        <v>9771</v>
      </c>
      <c r="B139" s="4" t="s">
        <v>27</v>
      </c>
      <c r="C139" s="4" t="s">
        <v>29</v>
      </c>
      <c r="D139" s="4" t="s">
        <v>23</v>
      </c>
      <c r="E139" s="4">
        <v>5.0</v>
      </c>
      <c r="F139" s="4">
        <v>3.0</v>
      </c>
      <c r="G139" s="4">
        <v>15.0</v>
      </c>
      <c r="H139" s="5">
        <v>44973.0</v>
      </c>
      <c r="I139" s="4">
        <f>IFERROR(__xludf.DUMMYFUNCTION("SPLIT(H139,""/"")"),16.0)</f>
        <v>16</v>
      </c>
      <c r="J139" s="4">
        <f>IFERROR(__xludf.DUMMYFUNCTION("""COMPUTED_VALUE"""),2.0)</f>
        <v>2</v>
      </c>
      <c r="K139" s="4">
        <f>IFERROR(__xludf.DUMMYFUNCTION("""COMPUTED_VALUE"""),2023.0)</f>
        <v>2023</v>
      </c>
    </row>
    <row r="140">
      <c r="A140" s="1" t="s">
        <v>9892</v>
      </c>
      <c r="B140" s="4" t="s">
        <v>27</v>
      </c>
      <c r="C140" s="4" t="s">
        <v>30</v>
      </c>
      <c r="D140" s="4" t="s">
        <v>39</v>
      </c>
      <c r="E140" s="4">
        <v>1.0</v>
      </c>
      <c r="F140" s="4">
        <v>3.0</v>
      </c>
      <c r="G140" s="4">
        <v>3.0</v>
      </c>
      <c r="H140" s="5">
        <v>44973.0</v>
      </c>
      <c r="I140" s="4">
        <f>IFERROR(__xludf.DUMMYFUNCTION("SPLIT(H140,""/"")"),16.0)</f>
        <v>16</v>
      </c>
      <c r="J140" s="4">
        <f>IFERROR(__xludf.DUMMYFUNCTION("""COMPUTED_VALUE"""),2.0)</f>
        <v>2</v>
      </c>
      <c r="K140" s="4">
        <f>IFERROR(__xludf.DUMMYFUNCTION("""COMPUTED_VALUE"""),2023.0)</f>
        <v>2023</v>
      </c>
    </row>
    <row r="141">
      <c r="A141" s="1" t="s">
        <v>7563</v>
      </c>
      <c r="B141" s="4" t="s">
        <v>27</v>
      </c>
      <c r="C141" s="4" t="s">
        <v>30</v>
      </c>
      <c r="D141" s="4" t="s">
        <v>30</v>
      </c>
      <c r="E141" s="4">
        <v>4.0</v>
      </c>
      <c r="F141" s="4">
        <v>3.0</v>
      </c>
      <c r="G141" s="4">
        <v>12.0</v>
      </c>
      <c r="H141" s="5">
        <v>44975.0</v>
      </c>
      <c r="I141" s="4">
        <f>IFERROR(__xludf.DUMMYFUNCTION("SPLIT(H141,""/"")"),18.0)</f>
        <v>18</v>
      </c>
      <c r="J141" s="4">
        <f>IFERROR(__xludf.DUMMYFUNCTION("""COMPUTED_VALUE"""),2.0)</f>
        <v>2</v>
      </c>
      <c r="K141" s="4">
        <f>IFERROR(__xludf.DUMMYFUNCTION("""COMPUTED_VALUE"""),2023.0)</f>
        <v>2023</v>
      </c>
    </row>
    <row r="142">
      <c r="A142" s="1" t="s">
        <v>7937</v>
      </c>
      <c r="B142" s="4" t="s">
        <v>27</v>
      </c>
      <c r="C142" s="4" t="s">
        <v>24</v>
      </c>
      <c r="D142" s="4" t="s">
        <v>30</v>
      </c>
      <c r="E142" s="4">
        <v>3.0</v>
      </c>
      <c r="F142" s="4">
        <v>3.0</v>
      </c>
      <c r="G142" s="4">
        <v>9.0</v>
      </c>
      <c r="H142" s="5">
        <v>44975.0</v>
      </c>
      <c r="I142" s="4">
        <f>IFERROR(__xludf.DUMMYFUNCTION("SPLIT(H142,""/"")"),18.0)</f>
        <v>18</v>
      </c>
      <c r="J142" s="4">
        <f>IFERROR(__xludf.DUMMYFUNCTION("""COMPUTED_VALUE"""),2.0)</f>
        <v>2</v>
      </c>
      <c r="K142" s="4">
        <f>IFERROR(__xludf.DUMMYFUNCTION("""COMPUTED_VALUE"""),2023.0)</f>
        <v>2023</v>
      </c>
    </row>
    <row r="143">
      <c r="A143" s="1" t="s">
        <v>6115</v>
      </c>
      <c r="B143" s="4" t="s">
        <v>27</v>
      </c>
      <c r="C143" s="4" t="s">
        <v>30</v>
      </c>
      <c r="D143" s="4" t="s">
        <v>39</v>
      </c>
      <c r="E143" s="4">
        <v>3.0</v>
      </c>
      <c r="F143" s="4">
        <v>3.0</v>
      </c>
      <c r="G143" s="4">
        <v>9.0</v>
      </c>
      <c r="H143" s="5">
        <v>44975.0</v>
      </c>
      <c r="I143" s="4">
        <f>IFERROR(__xludf.DUMMYFUNCTION("SPLIT(H143,""/"")"),18.0)</f>
        <v>18</v>
      </c>
      <c r="J143" s="4">
        <f>IFERROR(__xludf.DUMMYFUNCTION("""COMPUTED_VALUE"""),2.0)</f>
        <v>2</v>
      </c>
      <c r="K143" s="4">
        <f>IFERROR(__xludf.DUMMYFUNCTION("""COMPUTED_VALUE"""),2023.0)</f>
        <v>2023</v>
      </c>
    </row>
    <row r="144">
      <c r="A144" s="1" t="s">
        <v>2481</v>
      </c>
      <c r="B144" s="4" t="s">
        <v>27</v>
      </c>
      <c r="C144" s="4" t="s">
        <v>24</v>
      </c>
      <c r="D144" s="4" t="s">
        <v>30</v>
      </c>
      <c r="E144" s="4">
        <v>1.0</v>
      </c>
      <c r="F144" s="4">
        <v>3.0</v>
      </c>
      <c r="G144" s="4">
        <v>3.0</v>
      </c>
      <c r="H144" s="5">
        <v>44976.0</v>
      </c>
      <c r="I144" s="4">
        <f>IFERROR(__xludf.DUMMYFUNCTION("SPLIT(H144,""/"")"),19.0)</f>
        <v>19</v>
      </c>
      <c r="J144" s="4">
        <f>IFERROR(__xludf.DUMMYFUNCTION("""COMPUTED_VALUE"""),2.0)</f>
        <v>2</v>
      </c>
      <c r="K144" s="4">
        <f>IFERROR(__xludf.DUMMYFUNCTION("""COMPUTED_VALUE"""),2023.0)</f>
        <v>2023</v>
      </c>
    </row>
    <row r="145">
      <c r="A145" s="1" t="s">
        <v>6141</v>
      </c>
      <c r="B145" s="4" t="s">
        <v>27</v>
      </c>
      <c r="C145" s="4" t="s">
        <v>24</v>
      </c>
      <c r="D145" s="4" t="s">
        <v>28</v>
      </c>
      <c r="E145" s="4">
        <v>5.0</v>
      </c>
      <c r="F145" s="4">
        <v>3.0</v>
      </c>
      <c r="G145" s="4">
        <v>15.0</v>
      </c>
      <c r="H145" s="5">
        <v>44976.0</v>
      </c>
      <c r="I145" s="4">
        <f>IFERROR(__xludf.DUMMYFUNCTION("SPLIT(H145,""/"")"),19.0)</f>
        <v>19</v>
      </c>
      <c r="J145" s="4">
        <f>IFERROR(__xludf.DUMMYFUNCTION("""COMPUTED_VALUE"""),2.0)</f>
        <v>2</v>
      </c>
      <c r="K145" s="4">
        <f>IFERROR(__xludf.DUMMYFUNCTION("""COMPUTED_VALUE"""),2023.0)</f>
        <v>2023</v>
      </c>
    </row>
    <row r="146">
      <c r="A146" s="1" t="s">
        <v>1485</v>
      </c>
      <c r="B146" s="4" t="s">
        <v>27</v>
      </c>
      <c r="C146" s="4" t="s">
        <v>30</v>
      </c>
      <c r="D146" s="4" t="s">
        <v>28</v>
      </c>
      <c r="E146" s="4">
        <v>2.0</v>
      </c>
      <c r="F146" s="4">
        <v>3.0</v>
      </c>
      <c r="G146" s="4">
        <v>6.0</v>
      </c>
      <c r="H146" s="5">
        <v>44976.0</v>
      </c>
      <c r="I146" s="4">
        <f>IFERROR(__xludf.DUMMYFUNCTION("SPLIT(H146,""/"")"),19.0)</f>
        <v>19</v>
      </c>
      <c r="J146" s="4">
        <f>IFERROR(__xludf.DUMMYFUNCTION("""COMPUTED_VALUE"""),2.0)</f>
        <v>2</v>
      </c>
      <c r="K146" s="4">
        <f>IFERROR(__xludf.DUMMYFUNCTION("""COMPUTED_VALUE"""),2023.0)</f>
        <v>2023</v>
      </c>
    </row>
    <row r="147">
      <c r="A147" s="1" t="s">
        <v>4439</v>
      </c>
      <c r="B147" s="4" t="s">
        <v>27</v>
      </c>
      <c r="C147" s="4" t="s">
        <v>24</v>
      </c>
      <c r="D147" s="4" t="s">
        <v>28</v>
      </c>
      <c r="E147" s="4">
        <v>5.0</v>
      </c>
      <c r="F147" s="4">
        <v>3.0</v>
      </c>
      <c r="G147" s="4">
        <v>15.0</v>
      </c>
      <c r="H147" s="5">
        <v>44976.0</v>
      </c>
      <c r="I147" s="4">
        <f>IFERROR(__xludf.DUMMYFUNCTION("SPLIT(H147,""/"")"),19.0)</f>
        <v>19</v>
      </c>
      <c r="J147" s="4">
        <f>IFERROR(__xludf.DUMMYFUNCTION("""COMPUTED_VALUE"""),2.0)</f>
        <v>2</v>
      </c>
      <c r="K147" s="4">
        <f>IFERROR(__xludf.DUMMYFUNCTION("""COMPUTED_VALUE"""),2023.0)</f>
        <v>2023</v>
      </c>
    </row>
    <row r="148">
      <c r="A148" s="1" t="s">
        <v>9020</v>
      </c>
      <c r="B148" s="4" t="s">
        <v>27</v>
      </c>
      <c r="C148" s="4" t="s">
        <v>24</v>
      </c>
      <c r="D148" s="4" t="s">
        <v>39</v>
      </c>
      <c r="E148" s="4">
        <v>2.0</v>
      </c>
      <c r="F148" s="4">
        <v>3.0</v>
      </c>
      <c r="G148" s="4">
        <v>6.0</v>
      </c>
      <c r="H148" s="5">
        <v>44976.0</v>
      </c>
      <c r="I148" s="4">
        <f>IFERROR(__xludf.DUMMYFUNCTION("SPLIT(H148,""/"")"),19.0)</f>
        <v>19</v>
      </c>
      <c r="J148" s="4">
        <f>IFERROR(__xludf.DUMMYFUNCTION("""COMPUTED_VALUE"""),2.0)</f>
        <v>2</v>
      </c>
      <c r="K148" s="4">
        <f>IFERROR(__xludf.DUMMYFUNCTION("""COMPUTED_VALUE"""),2023.0)</f>
        <v>2023</v>
      </c>
    </row>
    <row r="149">
      <c r="A149" s="1" t="s">
        <v>6846</v>
      </c>
      <c r="B149" s="4" t="s">
        <v>27</v>
      </c>
      <c r="C149" s="4" t="s">
        <v>30</v>
      </c>
      <c r="D149" s="4" t="s">
        <v>30</v>
      </c>
      <c r="E149" s="4">
        <v>3.0</v>
      </c>
      <c r="F149" s="4">
        <v>3.0</v>
      </c>
      <c r="G149" s="4">
        <v>9.0</v>
      </c>
      <c r="H149" s="5">
        <v>44976.0</v>
      </c>
      <c r="I149" s="4">
        <f>IFERROR(__xludf.DUMMYFUNCTION("SPLIT(H149,""/"")"),19.0)</f>
        <v>19</v>
      </c>
      <c r="J149" s="4">
        <f>IFERROR(__xludf.DUMMYFUNCTION("""COMPUTED_VALUE"""),2.0)</f>
        <v>2</v>
      </c>
      <c r="K149" s="4">
        <f>IFERROR(__xludf.DUMMYFUNCTION("""COMPUTED_VALUE"""),2023.0)</f>
        <v>2023</v>
      </c>
    </row>
    <row r="150">
      <c r="A150" s="1" t="s">
        <v>6843</v>
      </c>
      <c r="B150" s="4" t="s">
        <v>27</v>
      </c>
      <c r="C150" s="4" t="s">
        <v>24</v>
      </c>
      <c r="D150" s="4" t="s">
        <v>30</v>
      </c>
      <c r="E150" s="4">
        <v>5.0</v>
      </c>
      <c r="F150" s="4">
        <v>3.0</v>
      </c>
      <c r="G150" s="4">
        <v>15.0</v>
      </c>
      <c r="H150" s="5">
        <v>44976.0</v>
      </c>
      <c r="I150" s="4">
        <f>IFERROR(__xludf.DUMMYFUNCTION("SPLIT(H150,""/"")"),19.0)</f>
        <v>19</v>
      </c>
      <c r="J150" s="4">
        <f>IFERROR(__xludf.DUMMYFUNCTION("""COMPUTED_VALUE"""),2.0)</f>
        <v>2</v>
      </c>
      <c r="K150" s="4">
        <f>IFERROR(__xludf.DUMMYFUNCTION("""COMPUTED_VALUE"""),2023.0)</f>
        <v>2023</v>
      </c>
    </row>
    <row r="151">
      <c r="A151" s="1" t="s">
        <v>8667</v>
      </c>
      <c r="B151" s="4" t="s">
        <v>27</v>
      </c>
      <c r="C151" s="4" t="s">
        <v>30</v>
      </c>
      <c r="D151" s="4" t="s">
        <v>30</v>
      </c>
      <c r="E151" s="4">
        <v>4.0</v>
      </c>
      <c r="F151" s="4">
        <v>3.0</v>
      </c>
      <c r="G151" s="4">
        <v>12.0</v>
      </c>
      <c r="H151" s="5">
        <v>44977.0</v>
      </c>
      <c r="I151" s="4">
        <f>IFERROR(__xludf.DUMMYFUNCTION("SPLIT(H151,""/"")"),20.0)</f>
        <v>20</v>
      </c>
      <c r="J151" s="4">
        <f>IFERROR(__xludf.DUMMYFUNCTION("""COMPUTED_VALUE"""),2.0)</f>
        <v>2</v>
      </c>
      <c r="K151" s="4">
        <f>IFERROR(__xludf.DUMMYFUNCTION("""COMPUTED_VALUE"""),2023.0)</f>
        <v>2023</v>
      </c>
    </row>
    <row r="152">
      <c r="A152" s="1" t="s">
        <v>8313</v>
      </c>
      <c r="B152" s="4" t="s">
        <v>27</v>
      </c>
      <c r="C152" s="4" t="s">
        <v>29</v>
      </c>
      <c r="D152" s="4" t="s">
        <v>30</v>
      </c>
      <c r="E152" s="4">
        <v>4.0</v>
      </c>
      <c r="F152" s="4">
        <v>3.0</v>
      </c>
      <c r="G152" s="4">
        <v>12.0</v>
      </c>
      <c r="H152" s="5">
        <v>44977.0</v>
      </c>
      <c r="I152" s="4">
        <f>IFERROR(__xludf.DUMMYFUNCTION("SPLIT(H152,""/"")"),20.0)</f>
        <v>20</v>
      </c>
      <c r="J152" s="4">
        <f>IFERROR(__xludf.DUMMYFUNCTION("""COMPUTED_VALUE"""),2.0)</f>
        <v>2</v>
      </c>
      <c r="K152" s="4">
        <f>IFERROR(__xludf.DUMMYFUNCTION("""COMPUTED_VALUE"""),2023.0)</f>
        <v>2023</v>
      </c>
    </row>
    <row r="153">
      <c r="A153" s="1" t="s">
        <v>6763</v>
      </c>
      <c r="B153" s="4" t="s">
        <v>27</v>
      </c>
      <c r="C153" s="4" t="s">
        <v>29</v>
      </c>
      <c r="D153" s="4" t="s">
        <v>28</v>
      </c>
      <c r="E153" s="4">
        <v>1.0</v>
      </c>
      <c r="F153" s="4">
        <v>3.0</v>
      </c>
      <c r="G153" s="4">
        <v>3.0</v>
      </c>
      <c r="H153" s="5">
        <v>44977.0</v>
      </c>
      <c r="I153" s="4">
        <f>IFERROR(__xludf.DUMMYFUNCTION("SPLIT(H153,""/"")"),20.0)</f>
        <v>20</v>
      </c>
      <c r="J153" s="4">
        <f>IFERROR(__xludf.DUMMYFUNCTION("""COMPUTED_VALUE"""),2.0)</f>
        <v>2</v>
      </c>
      <c r="K153" s="4">
        <f>IFERROR(__xludf.DUMMYFUNCTION("""COMPUTED_VALUE"""),2023.0)</f>
        <v>2023</v>
      </c>
    </row>
    <row r="154">
      <c r="A154" s="1" t="s">
        <v>3202</v>
      </c>
      <c r="B154" s="4" t="s">
        <v>27</v>
      </c>
      <c r="C154" s="4" t="s">
        <v>30</v>
      </c>
      <c r="D154" s="4" t="s">
        <v>39</v>
      </c>
      <c r="E154" s="4">
        <v>5.0</v>
      </c>
      <c r="F154" s="4">
        <v>3.0</v>
      </c>
      <c r="G154" s="4">
        <v>15.0</v>
      </c>
      <c r="H154" s="5">
        <v>44978.0</v>
      </c>
      <c r="I154" s="4">
        <f>IFERROR(__xludf.DUMMYFUNCTION("SPLIT(H154,""/"")"),21.0)</f>
        <v>21</v>
      </c>
      <c r="J154" s="4">
        <f>IFERROR(__xludf.DUMMYFUNCTION("""COMPUTED_VALUE"""),2.0)</f>
        <v>2</v>
      </c>
      <c r="K154" s="4">
        <f>IFERROR(__xludf.DUMMYFUNCTION("""COMPUTED_VALUE"""),2023.0)</f>
        <v>2023</v>
      </c>
    </row>
    <row r="155">
      <c r="A155" s="1" t="s">
        <v>4169</v>
      </c>
      <c r="B155" s="4" t="s">
        <v>27</v>
      </c>
      <c r="C155" s="4" t="s">
        <v>24</v>
      </c>
      <c r="D155" s="4" t="s">
        <v>30</v>
      </c>
      <c r="E155" s="4">
        <v>4.0</v>
      </c>
      <c r="F155" s="4">
        <v>3.0</v>
      </c>
      <c r="G155" s="4">
        <v>12.0</v>
      </c>
      <c r="H155" s="5">
        <v>44978.0</v>
      </c>
      <c r="I155" s="4">
        <f>IFERROR(__xludf.DUMMYFUNCTION("SPLIT(H155,""/"")"),21.0)</f>
        <v>21</v>
      </c>
      <c r="J155" s="4">
        <f>IFERROR(__xludf.DUMMYFUNCTION("""COMPUTED_VALUE"""),2.0)</f>
        <v>2</v>
      </c>
      <c r="K155" s="4">
        <f>IFERROR(__xludf.DUMMYFUNCTION("""COMPUTED_VALUE"""),2023.0)</f>
        <v>2023</v>
      </c>
    </row>
    <row r="156">
      <c r="A156" s="1" t="s">
        <v>9153</v>
      </c>
      <c r="B156" s="4" t="s">
        <v>27</v>
      </c>
      <c r="C156" s="4" t="s">
        <v>30</v>
      </c>
      <c r="D156" s="4" t="s">
        <v>30</v>
      </c>
      <c r="E156" s="4">
        <v>4.0</v>
      </c>
      <c r="F156" s="4">
        <v>3.0</v>
      </c>
      <c r="G156" s="4">
        <v>12.0</v>
      </c>
      <c r="H156" s="5">
        <v>44978.0</v>
      </c>
      <c r="I156" s="4">
        <f>IFERROR(__xludf.DUMMYFUNCTION("SPLIT(H156,""/"")"),21.0)</f>
        <v>21</v>
      </c>
      <c r="J156" s="4">
        <f>IFERROR(__xludf.DUMMYFUNCTION("""COMPUTED_VALUE"""),2.0)</f>
        <v>2</v>
      </c>
      <c r="K156" s="4">
        <f>IFERROR(__xludf.DUMMYFUNCTION("""COMPUTED_VALUE"""),2023.0)</f>
        <v>2023</v>
      </c>
    </row>
    <row r="157">
      <c r="A157" s="1" t="s">
        <v>3121</v>
      </c>
      <c r="B157" s="4" t="s">
        <v>27</v>
      </c>
      <c r="C157" s="4" t="s">
        <v>30</v>
      </c>
      <c r="D157" s="4" t="s">
        <v>28</v>
      </c>
      <c r="E157" s="4">
        <v>3.0</v>
      </c>
      <c r="F157" s="4">
        <v>3.0</v>
      </c>
      <c r="G157" s="4">
        <v>9.0</v>
      </c>
      <c r="H157" s="5">
        <v>44978.0</v>
      </c>
      <c r="I157" s="4">
        <f>IFERROR(__xludf.DUMMYFUNCTION("SPLIT(H157,""/"")"),21.0)</f>
        <v>21</v>
      </c>
      <c r="J157" s="4">
        <f>IFERROR(__xludf.DUMMYFUNCTION("""COMPUTED_VALUE"""),2.0)</f>
        <v>2</v>
      </c>
      <c r="K157" s="4">
        <f>IFERROR(__xludf.DUMMYFUNCTION("""COMPUTED_VALUE"""),2023.0)</f>
        <v>2023</v>
      </c>
    </row>
    <row r="158">
      <c r="A158" s="1" t="s">
        <v>7507</v>
      </c>
      <c r="B158" s="4" t="s">
        <v>27</v>
      </c>
      <c r="C158" s="4" t="s">
        <v>30</v>
      </c>
      <c r="D158" s="4" t="s">
        <v>23</v>
      </c>
      <c r="E158" s="4">
        <v>3.0</v>
      </c>
      <c r="F158" s="4">
        <v>3.0</v>
      </c>
      <c r="G158" s="4">
        <v>9.0</v>
      </c>
      <c r="H158" s="5">
        <v>44978.0</v>
      </c>
      <c r="I158" s="4">
        <f>IFERROR(__xludf.DUMMYFUNCTION("SPLIT(H158,""/"")"),21.0)</f>
        <v>21</v>
      </c>
      <c r="J158" s="4">
        <f>IFERROR(__xludf.DUMMYFUNCTION("""COMPUTED_VALUE"""),2.0)</f>
        <v>2</v>
      </c>
      <c r="K158" s="4">
        <f>IFERROR(__xludf.DUMMYFUNCTION("""COMPUTED_VALUE"""),2023.0)</f>
        <v>2023</v>
      </c>
    </row>
    <row r="159">
      <c r="A159" s="1" t="s">
        <v>6475</v>
      </c>
      <c r="B159" s="4" t="s">
        <v>27</v>
      </c>
      <c r="C159" s="4" t="s">
        <v>30</v>
      </c>
      <c r="D159" s="4" t="s">
        <v>30</v>
      </c>
      <c r="E159" s="4">
        <v>2.0</v>
      </c>
      <c r="F159" s="4">
        <v>3.0</v>
      </c>
      <c r="G159" s="4">
        <v>6.0</v>
      </c>
      <c r="H159" s="5">
        <v>44979.0</v>
      </c>
      <c r="I159" s="4">
        <f>IFERROR(__xludf.DUMMYFUNCTION("SPLIT(H159,""/"")"),22.0)</f>
        <v>22</v>
      </c>
      <c r="J159" s="4">
        <f>IFERROR(__xludf.DUMMYFUNCTION("""COMPUTED_VALUE"""),2.0)</f>
        <v>2</v>
      </c>
      <c r="K159" s="4">
        <f>IFERROR(__xludf.DUMMYFUNCTION("""COMPUTED_VALUE"""),2023.0)</f>
        <v>2023</v>
      </c>
    </row>
    <row r="160">
      <c r="A160" s="1" t="s">
        <v>4500</v>
      </c>
      <c r="B160" s="4" t="s">
        <v>27</v>
      </c>
      <c r="C160" s="4" t="s">
        <v>29</v>
      </c>
      <c r="D160" s="4" t="s">
        <v>23</v>
      </c>
      <c r="E160" s="4">
        <v>2.0</v>
      </c>
      <c r="F160" s="4">
        <v>3.0</v>
      </c>
      <c r="G160" s="4">
        <v>6.0</v>
      </c>
      <c r="H160" s="5">
        <v>44980.0</v>
      </c>
      <c r="I160" s="4">
        <f>IFERROR(__xludf.DUMMYFUNCTION("SPLIT(H160,""/"")"),23.0)</f>
        <v>23</v>
      </c>
      <c r="J160" s="4">
        <f>IFERROR(__xludf.DUMMYFUNCTION("""COMPUTED_VALUE"""),2.0)</f>
        <v>2</v>
      </c>
      <c r="K160" s="4">
        <f>IFERROR(__xludf.DUMMYFUNCTION("""COMPUTED_VALUE"""),2023.0)</f>
        <v>2023</v>
      </c>
    </row>
    <row r="161">
      <c r="A161" s="1" t="s">
        <v>8906</v>
      </c>
      <c r="B161" s="4" t="s">
        <v>27</v>
      </c>
      <c r="C161" s="4" t="s">
        <v>30</v>
      </c>
      <c r="D161" s="4" t="s">
        <v>28</v>
      </c>
      <c r="E161" s="4">
        <v>1.0</v>
      </c>
      <c r="F161" s="4">
        <v>3.0</v>
      </c>
      <c r="G161" s="4">
        <v>3.0</v>
      </c>
      <c r="H161" s="5">
        <v>44981.0</v>
      </c>
      <c r="I161" s="4">
        <f>IFERROR(__xludf.DUMMYFUNCTION("SPLIT(H161,""/"")"),24.0)</f>
        <v>24</v>
      </c>
      <c r="J161" s="4">
        <f>IFERROR(__xludf.DUMMYFUNCTION("""COMPUTED_VALUE"""),2.0)</f>
        <v>2</v>
      </c>
      <c r="K161" s="4">
        <f>IFERROR(__xludf.DUMMYFUNCTION("""COMPUTED_VALUE"""),2023.0)</f>
        <v>2023</v>
      </c>
    </row>
    <row r="162">
      <c r="A162" s="1" t="s">
        <v>2460</v>
      </c>
      <c r="B162" s="4" t="s">
        <v>27</v>
      </c>
      <c r="C162" s="4" t="s">
        <v>30</v>
      </c>
      <c r="D162" s="4" t="s">
        <v>28</v>
      </c>
      <c r="E162" s="4">
        <v>3.0</v>
      </c>
      <c r="F162" s="4">
        <v>3.0</v>
      </c>
      <c r="G162" s="4">
        <v>9.0</v>
      </c>
      <c r="H162" s="5">
        <v>44982.0</v>
      </c>
      <c r="I162" s="4">
        <f>IFERROR(__xludf.DUMMYFUNCTION("SPLIT(H162,""/"")"),25.0)</f>
        <v>25</v>
      </c>
      <c r="J162" s="4">
        <f>IFERROR(__xludf.DUMMYFUNCTION("""COMPUTED_VALUE"""),2.0)</f>
        <v>2</v>
      </c>
      <c r="K162" s="4">
        <f>IFERROR(__xludf.DUMMYFUNCTION("""COMPUTED_VALUE"""),2023.0)</f>
        <v>2023</v>
      </c>
    </row>
    <row r="163">
      <c r="A163" s="1" t="s">
        <v>1337</v>
      </c>
      <c r="B163" s="4" t="s">
        <v>27</v>
      </c>
      <c r="C163" s="4" t="s">
        <v>29</v>
      </c>
      <c r="D163" s="4" t="s">
        <v>23</v>
      </c>
      <c r="E163" s="4">
        <v>4.0</v>
      </c>
      <c r="F163" s="4">
        <v>3.0</v>
      </c>
      <c r="G163" s="4">
        <v>12.0</v>
      </c>
      <c r="H163" s="5">
        <v>44982.0</v>
      </c>
      <c r="I163" s="4">
        <f>IFERROR(__xludf.DUMMYFUNCTION("SPLIT(H163,""/"")"),25.0)</f>
        <v>25</v>
      </c>
      <c r="J163" s="4">
        <f>IFERROR(__xludf.DUMMYFUNCTION("""COMPUTED_VALUE"""),2.0)</f>
        <v>2</v>
      </c>
      <c r="K163" s="4">
        <f>IFERROR(__xludf.DUMMYFUNCTION("""COMPUTED_VALUE"""),2023.0)</f>
        <v>2023</v>
      </c>
    </row>
    <row r="164">
      <c r="A164" s="1" t="s">
        <v>5089</v>
      </c>
      <c r="B164" s="4" t="s">
        <v>27</v>
      </c>
      <c r="C164" s="4" t="s">
        <v>30</v>
      </c>
      <c r="D164" s="4" t="s">
        <v>30</v>
      </c>
      <c r="E164" s="4">
        <v>1.0</v>
      </c>
      <c r="F164" s="4">
        <v>3.0</v>
      </c>
      <c r="G164" s="4">
        <v>3.0</v>
      </c>
      <c r="H164" s="5">
        <v>44983.0</v>
      </c>
      <c r="I164" s="4">
        <f>IFERROR(__xludf.DUMMYFUNCTION("SPLIT(H164,""/"")"),26.0)</f>
        <v>26</v>
      </c>
      <c r="J164" s="4">
        <f>IFERROR(__xludf.DUMMYFUNCTION("""COMPUTED_VALUE"""),2.0)</f>
        <v>2</v>
      </c>
      <c r="K164" s="4">
        <f>IFERROR(__xludf.DUMMYFUNCTION("""COMPUTED_VALUE"""),2023.0)</f>
        <v>2023</v>
      </c>
    </row>
    <row r="165">
      <c r="A165" s="1" t="s">
        <v>539</v>
      </c>
      <c r="B165" s="4" t="s">
        <v>27</v>
      </c>
      <c r="C165" s="4" t="s">
        <v>30</v>
      </c>
      <c r="D165" s="4" t="s">
        <v>30</v>
      </c>
      <c r="E165" s="4">
        <v>3.0</v>
      </c>
      <c r="F165" s="4">
        <v>3.0</v>
      </c>
      <c r="G165" s="4">
        <v>9.0</v>
      </c>
      <c r="H165" s="5">
        <v>44983.0</v>
      </c>
      <c r="I165" s="4">
        <f>IFERROR(__xludf.DUMMYFUNCTION("SPLIT(H165,""/"")"),26.0)</f>
        <v>26</v>
      </c>
      <c r="J165" s="4">
        <f>IFERROR(__xludf.DUMMYFUNCTION("""COMPUTED_VALUE"""),2.0)</f>
        <v>2</v>
      </c>
      <c r="K165" s="4">
        <f>IFERROR(__xludf.DUMMYFUNCTION("""COMPUTED_VALUE"""),2023.0)</f>
        <v>2023</v>
      </c>
    </row>
    <row r="166">
      <c r="A166" s="1" t="s">
        <v>2844</v>
      </c>
      <c r="B166" s="4" t="s">
        <v>27</v>
      </c>
      <c r="C166" s="4" t="s">
        <v>30</v>
      </c>
      <c r="D166" s="4" t="s">
        <v>28</v>
      </c>
      <c r="E166" s="4">
        <v>3.0</v>
      </c>
      <c r="F166" s="4">
        <v>3.0</v>
      </c>
      <c r="G166" s="4">
        <v>9.0</v>
      </c>
      <c r="H166" s="5">
        <v>44984.0</v>
      </c>
      <c r="I166" s="4">
        <f>IFERROR(__xludf.DUMMYFUNCTION("SPLIT(H166,""/"")"),27.0)</f>
        <v>27</v>
      </c>
      <c r="J166" s="4">
        <f>IFERROR(__xludf.DUMMYFUNCTION("""COMPUTED_VALUE"""),2.0)</f>
        <v>2</v>
      </c>
      <c r="K166" s="4">
        <f>IFERROR(__xludf.DUMMYFUNCTION("""COMPUTED_VALUE"""),2023.0)</f>
        <v>2023</v>
      </c>
    </row>
    <row r="167">
      <c r="A167" s="1" t="s">
        <v>6043</v>
      </c>
      <c r="B167" s="4" t="s">
        <v>27</v>
      </c>
      <c r="C167" s="4" t="s">
        <v>29</v>
      </c>
      <c r="D167" s="4" t="s">
        <v>28</v>
      </c>
      <c r="E167" s="4">
        <v>2.0</v>
      </c>
      <c r="F167" s="4">
        <v>3.0</v>
      </c>
      <c r="G167" s="4">
        <v>6.0</v>
      </c>
      <c r="H167" s="5">
        <v>44984.0</v>
      </c>
      <c r="I167" s="4">
        <f>IFERROR(__xludf.DUMMYFUNCTION("SPLIT(H167,""/"")"),27.0)</f>
        <v>27</v>
      </c>
      <c r="J167" s="4">
        <f>IFERROR(__xludf.DUMMYFUNCTION("""COMPUTED_VALUE"""),2.0)</f>
        <v>2</v>
      </c>
      <c r="K167" s="4">
        <f>IFERROR(__xludf.DUMMYFUNCTION("""COMPUTED_VALUE"""),2023.0)</f>
        <v>2023</v>
      </c>
    </row>
    <row r="168">
      <c r="A168" s="1" t="s">
        <v>7622</v>
      </c>
      <c r="B168" s="4" t="s">
        <v>27</v>
      </c>
      <c r="C168" s="4" t="s">
        <v>29</v>
      </c>
      <c r="D168" s="4" t="s">
        <v>30</v>
      </c>
      <c r="E168" s="4">
        <v>3.0</v>
      </c>
      <c r="F168" s="4">
        <v>3.0</v>
      </c>
      <c r="G168" s="4">
        <v>9.0</v>
      </c>
      <c r="H168" s="5">
        <v>44984.0</v>
      </c>
      <c r="I168" s="4">
        <f>IFERROR(__xludf.DUMMYFUNCTION("SPLIT(H168,""/"")"),27.0)</f>
        <v>27</v>
      </c>
      <c r="J168" s="4">
        <f>IFERROR(__xludf.DUMMYFUNCTION("""COMPUTED_VALUE"""),2.0)</f>
        <v>2</v>
      </c>
      <c r="K168" s="4">
        <f>IFERROR(__xludf.DUMMYFUNCTION("""COMPUTED_VALUE"""),2023.0)</f>
        <v>2023</v>
      </c>
    </row>
    <row r="169">
      <c r="A169" s="1" t="s">
        <v>413</v>
      </c>
      <c r="B169" s="4" t="s">
        <v>27</v>
      </c>
      <c r="C169" s="4" t="s">
        <v>29</v>
      </c>
      <c r="D169" s="4" t="s">
        <v>39</v>
      </c>
      <c r="E169" s="4">
        <v>3.0</v>
      </c>
      <c r="F169" s="4">
        <v>3.0</v>
      </c>
      <c r="G169" s="4">
        <v>9.0</v>
      </c>
      <c r="H169" s="5">
        <v>44984.0</v>
      </c>
      <c r="I169" s="4">
        <f>IFERROR(__xludf.DUMMYFUNCTION("SPLIT(H169,""/"")"),27.0)</f>
        <v>27</v>
      </c>
      <c r="J169" s="4">
        <f>IFERROR(__xludf.DUMMYFUNCTION("""COMPUTED_VALUE"""),2.0)</f>
        <v>2</v>
      </c>
      <c r="K169" s="4">
        <f>IFERROR(__xludf.DUMMYFUNCTION("""COMPUTED_VALUE"""),2023.0)</f>
        <v>2023</v>
      </c>
    </row>
    <row r="170">
      <c r="A170" s="1" t="s">
        <v>1709</v>
      </c>
      <c r="B170" s="4" t="s">
        <v>27</v>
      </c>
      <c r="C170" s="4" t="s">
        <v>29</v>
      </c>
      <c r="D170" s="4" t="s">
        <v>28</v>
      </c>
      <c r="E170" s="4">
        <v>2.0</v>
      </c>
      <c r="F170" s="4">
        <v>3.0</v>
      </c>
      <c r="G170" s="4">
        <v>6.0</v>
      </c>
      <c r="H170" s="5">
        <v>44985.0</v>
      </c>
      <c r="I170" s="4">
        <f>IFERROR(__xludf.DUMMYFUNCTION("SPLIT(H170,""/"")"),28.0)</f>
        <v>28</v>
      </c>
      <c r="J170" s="4">
        <f>IFERROR(__xludf.DUMMYFUNCTION("""COMPUTED_VALUE"""),2.0)</f>
        <v>2</v>
      </c>
      <c r="K170" s="4">
        <f>IFERROR(__xludf.DUMMYFUNCTION("""COMPUTED_VALUE"""),2023.0)</f>
        <v>2023</v>
      </c>
    </row>
    <row r="171">
      <c r="A171" s="1" t="s">
        <v>6138</v>
      </c>
      <c r="B171" s="4" t="s">
        <v>27</v>
      </c>
      <c r="C171" s="4" t="s">
        <v>30</v>
      </c>
      <c r="D171" s="4" t="s">
        <v>23</v>
      </c>
      <c r="E171" s="4">
        <v>2.0</v>
      </c>
      <c r="F171" s="4">
        <v>3.0</v>
      </c>
      <c r="G171" s="4">
        <v>6.0</v>
      </c>
      <c r="H171" s="5">
        <v>44986.0</v>
      </c>
      <c r="I171" s="4">
        <f>IFERROR(__xludf.DUMMYFUNCTION("SPLIT(H171,""/"")"),1.0)</f>
        <v>1</v>
      </c>
      <c r="J171" s="4">
        <f>IFERROR(__xludf.DUMMYFUNCTION("""COMPUTED_VALUE"""),3.0)</f>
        <v>3</v>
      </c>
      <c r="K171" s="4">
        <f>IFERROR(__xludf.DUMMYFUNCTION("""COMPUTED_VALUE"""),2023.0)</f>
        <v>2023</v>
      </c>
    </row>
    <row r="172">
      <c r="A172" s="1" t="s">
        <v>1235</v>
      </c>
      <c r="B172" s="4" t="s">
        <v>27</v>
      </c>
      <c r="C172" s="4" t="s">
        <v>30</v>
      </c>
      <c r="D172" s="4" t="s">
        <v>30</v>
      </c>
      <c r="E172" s="4">
        <v>1.0</v>
      </c>
      <c r="F172" s="4">
        <v>3.0</v>
      </c>
      <c r="G172" s="4">
        <v>3.0</v>
      </c>
      <c r="H172" s="5">
        <v>44986.0</v>
      </c>
      <c r="I172" s="4">
        <f>IFERROR(__xludf.DUMMYFUNCTION("SPLIT(H172,""/"")"),1.0)</f>
        <v>1</v>
      </c>
      <c r="J172" s="4">
        <f>IFERROR(__xludf.DUMMYFUNCTION("""COMPUTED_VALUE"""),3.0)</f>
        <v>3</v>
      </c>
      <c r="K172" s="4">
        <f>IFERROR(__xludf.DUMMYFUNCTION("""COMPUTED_VALUE"""),2023.0)</f>
        <v>2023</v>
      </c>
    </row>
    <row r="173">
      <c r="A173" s="1" t="s">
        <v>8626</v>
      </c>
      <c r="B173" s="4" t="s">
        <v>27</v>
      </c>
      <c r="C173" s="4" t="s">
        <v>30</v>
      </c>
      <c r="D173" s="4" t="s">
        <v>30</v>
      </c>
      <c r="E173" s="4">
        <v>2.0</v>
      </c>
      <c r="F173" s="4">
        <v>3.0</v>
      </c>
      <c r="G173" s="4">
        <v>6.0</v>
      </c>
      <c r="H173" s="5">
        <v>44986.0</v>
      </c>
      <c r="I173" s="4">
        <f>IFERROR(__xludf.DUMMYFUNCTION("SPLIT(H173,""/"")"),1.0)</f>
        <v>1</v>
      </c>
      <c r="J173" s="4">
        <f>IFERROR(__xludf.DUMMYFUNCTION("""COMPUTED_VALUE"""),3.0)</f>
        <v>3</v>
      </c>
      <c r="K173" s="4">
        <f>IFERROR(__xludf.DUMMYFUNCTION("""COMPUTED_VALUE"""),2023.0)</f>
        <v>2023</v>
      </c>
    </row>
    <row r="174">
      <c r="A174" s="1" t="s">
        <v>1091</v>
      </c>
      <c r="B174" s="4" t="s">
        <v>27</v>
      </c>
      <c r="C174" s="4" t="s">
        <v>29</v>
      </c>
      <c r="D174" s="4" t="s">
        <v>28</v>
      </c>
      <c r="E174" s="4">
        <v>3.0</v>
      </c>
      <c r="F174" s="4">
        <v>3.0</v>
      </c>
      <c r="G174" s="4">
        <v>9.0</v>
      </c>
      <c r="H174" s="5">
        <v>44986.0</v>
      </c>
      <c r="I174" s="4">
        <f>IFERROR(__xludf.DUMMYFUNCTION("SPLIT(H174,""/"")"),1.0)</f>
        <v>1</v>
      </c>
      <c r="J174" s="4">
        <f>IFERROR(__xludf.DUMMYFUNCTION("""COMPUTED_VALUE"""),3.0)</f>
        <v>3</v>
      </c>
      <c r="K174" s="4">
        <f>IFERROR(__xludf.DUMMYFUNCTION("""COMPUTED_VALUE"""),2023.0)</f>
        <v>2023</v>
      </c>
    </row>
    <row r="175">
      <c r="A175" s="1" t="s">
        <v>3348</v>
      </c>
      <c r="B175" s="4" t="s">
        <v>27</v>
      </c>
      <c r="C175" s="4" t="s">
        <v>24</v>
      </c>
      <c r="D175" s="4" t="s">
        <v>28</v>
      </c>
      <c r="E175" s="4">
        <v>1.0</v>
      </c>
      <c r="F175" s="4">
        <v>3.0</v>
      </c>
      <c r="G175" s="4">
        <v>3.0</v>
      </c>
      <c r="H175" s="5">
        <v>44986.0</v>
      </c>
      <c r="I175" s="4">
        <f>IFERROR(__xludf.DUMMYFUNCTION("SPLIT(H175,""/"")"),1.0)</f>
        <v>1</v>
      </c>
      <c r="J175" s="4">
        <f>IFERROR(__xludf.DUMMYFUNCTION("""COMPUTED_VALUE"""),3.0)</f>
        <v>3</v>
      </c>
      <c r="K175" s="4">
        <f>IFERROR(__xludf.DUMMYFUNCTION("""COMPUTED_VALUE"""),2023.0)</f>
        <v>2023</v>
      </c>
    </row>
    <row r="176">
      <c r="A176" s="1" t="s">
        <v>454</v>
      </c>
      <c r="B176" s="4" t="s">
        <v>27</v>
      </c>
      <c r="C176" s="4" t="s">
        <v>29</v>
      </c>
      <c r="D176" s="4" t="s">
        <v>28</v>
      </c>
      <c r="E176" s="4">
        <v>1.0</v>
      </c>
      <c r="F176" s="4">
        <v>3.0</v>
      </c>
      <c r="G176" s="4">
        <v>3.0</v>
      </c>
      <c r="H176" s="5">
        <v>44987.0</v>
      </c>
      <c r="I176" s="4">
        <f>IFERROR(__xludf.DUMMYFUNCTION("SPLIT(H176,""/"")"),2.0)</f>
        <v>2</v>
      </c>
      <c r="J176" s="4">
        <f>IFERROR(__xludf.DUMMYFUNCTION("""COMPUTED_VALUE"""),3.0)</f>
        <v>3</v>
      </c>
      <c r="K176" s="4">
        <f>IFERROR(__xludf.DUMMYFUNCTION("""COMPUTED_VALUE"""),2023.0)</f>
        <v>2023</v>
      </c>
    </row>
    <row r="177">
      <c r="A177" s="1" t="s">
        <v>2127</v>
      </c>
      <c r="B177" s="4" t="s">
        <v>27</v>
      </c>
      <c r="C177" s="4" t="s">
        <v>29</v>
      </c>
      <c r="D177" s="4" t="s">
        <v>28</v>
      </c>
      <c r="E177" s="4">
        <v>2.0</v>
      </c>
      <c r="F177" s="4">
        <v>3.0</v>
      </c>
      <c r="G177" s="4">
        <v>6.0</v>
      </c>
      <c r="H177" s="5">
        <v>44987.0</v>
      </c>
      <c r="I177" s="4">
        <f>IFERROR(__xludf.DUMMYFUNCTION("SPLIT(H177,""/"")"),2.0)</f>
        <v>2</v>
      </c>
      <c r="J177" s="4">
        <f>IFERROR(__xludf.DUMMYFUNCTION("""COMPUTED_VALUE"""),3.0)</f>
        <v>3</v>
      </c>
      <c r="K177" s="4">
        <f>IFERROR(__xludf.DUMMYFUNCTION("""COMPUTED_VALUE"""),2023.0)</f>
        <v>2023</v>
      </c>
    </row>
    <row r="178">
      <c r="A178" s="1" t="s">
        <v>8326</v>
      </c>
      <c r="B178" s="4" t="s">
        <v>27</v>
      </c>
      <c r="C178" s="4" t="s">
        <v>30</v>
      </c>
      <c r="D178" s="4" t="s">
        <v>23</v>
      </c>
      <c r="E178" s="4">
        <v>2.0</v>
      </c>
      <c r="F178" s="4">
        <v>3.0</v>
      </c>
      <c r="G178" s="4">
        <v>6.0</v>
      </c>
      <c r="H178" s="5">
        <v>44987.0</v>
      </c>
      <c r="I178" s="4">
        <f>IFERROR(__xludf.DUMMYFUNCTION("SPLIT(H178,""/"")"),2.0)</f>
        <v>2</v>
      </c>
      <c r="J178" s="4">
        <f>IFERROR(__xludf.DUMMYFUNCTION("""COMPUTED_VALUE"""),3.0)</f>
        <v>3</v>
      </c>
      <c r="K178" s="4">
        <f>IFERROR(__xludf.DUMMYFUNCTION("""COMPUTED_VALUE"""),2023.0)</f>
        <v>2023</v>
      </c>
    </row>
    <row r="179">
      <c r="A179" s="1" t="s">
        <v>2165</v>
      </c>
      <c r="B179" s="4" t="s">
        <v>27</v>
      </c>
      <c r="C179" s="4" t="s">
        <v>29</v>
      </c>
      <c r="D179" s="4" t="s">
        <v>23</v>
      </c>
      <c r="E179" s="4">
        <v>4.0</v>
      </c>
      <c r="F179" s="4">
        <v>3.0</v>
      </c>
      <c r="G179" s="4">
        <v>12.0</v>
      </c>
      <c r="H179" s="5">
        <v>44988.0</v>
      </c>
      <c r="I179" s="4">
        <f>IFERROR(__xludf.DUMMYFUNCTION("SPLIT(H179,""/"")"),3.0)</f>
        <v>3</v>
      </c>
      <c r="J179" s="4">
        <f>IFERROR(__xludf.DUMMYFUNCTION("""COMPUTED_VALUE"""),3.0)</f>
        <v>3</v>
      </c>
      <c r="K179" s="4">
        <f>IFERROR(__xludf.DUMMYFUNCTION("""COMPUTED_VALUE"""),2023.0)</f>
        <v>2023</v>
      </c>
    </row>
    <row r="180">
      <c r="A180" s="1" t="s">
        <v>5353</v>
      </c>
      <c r="B180" s="4" t="s">
        <v>27</v>
      </c>
      <c r="C180" s="4" t="s">
        <v>29</v>
      </c>
      <c r="D180" s="4" t="s">
        <v>30</v>
      </c>
      <c r="E180" s="4">
        <v>3.0</v>
      </c>
      <c r="F180" s="4">
        <v>3.0</v>
      </c>
      <c r="G180" s="4">
        <v>9.0</v>
      </c>
      <c r="H180" s="5">
        <v>44988.0</v>
      </c>
      <c r="I180" s="4">
        <f>IFERROR(__xludf.DUMMYFUNCTION("SPLIT(H180,""/"")"),3.0)</f>
        <v>3</v>
      </c>
      <c r="J180" s="4">
        <f>IFERROR(__xludf.DUMMYFUNCTION("""COMPUTED_VALUE"""),3.0)</f>
        <v>3</v>
      </c>
      <c r="K180" s="4">
        <f>IFERROR(__xludf.DUMMYFUNCTION("""COMPUTED_VALUE"""),2023.0)</f>
        <v>2023</v>
      </c>
    </row>
    <row r="181">
      <c r="A181" s="1" t="s">
        <v>1303</v>
      </c>
      <c r="B181" s="4" t="s">
        <v>27</v>
      </c>
      <c r="C181" s="4" t="s">
        <v>24</v>
      </c>
      <c r="D181" s="4" t="s">
        <v>23</v>
      </c>
      <c r="E181" s="4">
        <v>2.0</v>
      </c>
      <c r="F181" s="4">
        <v>3.0</v>
      </c>
      <c r="G181" s="4">
        <v>6.0</v>
      </c>
      <c r="H181" s="5">
        <v>44988.0</v>
      </c>
      <c r="I181" s="4">
        <f>IFERROR(__xludf.DUMMYFUNCTION("SPLIT(H181,""/"")"),3.0)</f>
        <v>3</v>
      </c>
      <c r="J181" s="4">
        <f>IFERROR(__xludf.DUMMYFUNCTION("""COMPUTED_VALUE"""),3.0)</f>
        <v>3</v>
      </c>
      <c r="K181" s="4">
        <f>IFERROR(__xludf.DUMMYFUNCTION("""COMPUTED_VALUE"""),2023.0)</f>
        <v>2023</v>
      </c>
    </row>
    <row r="182">
      <c r="A182" s="1" t="s">
        <v>2696</v>
      </c>
      <c r="B182" s="4" t="s">
        <v>27</v>
      </c>
      <c r="C182" s="4" t="s">
        <v>30</v>
      </c>
      <c r="D182" s="4" t="s">
        <v>23</v>
      </c>
      <c r="E182" s="4">
        <v>2.0</v>
      </c>
      <c r="F182" s="4">
        <v>3.0</v>
      </c>
      <c r="G182" s="4">
        <v>6.0</v>
      </c>
      <c r="H182" s="5">
        <v>44989.0</v>
      </c>
      <c r="I182" s="4">
        <f>IFERROR(__xludf.DUMMYFUNCTION("SPLIT(H182,""/"")"),4.0)</f>
        <v>4</v>
      </c>
      <c r="J182" s="4">
        <f>IFERROR(__xludf.DUMMYFUNCTION("""COMPUTED_VALUE"""),3.0)</f>
        <v>3</v>
      </c>
      <c r="K182" s="4">
        <f>IFERROR(__xludf.DUMMYFUNCTION("""COMPUTED_VALUE"""),2023.0)</f>
        <v>2023</v>
      </c>
    </row>
    <row r="183">
      <c r="A183" s="1" t="s">
        <v>1445</v>
      </c>
      <c r="B183" s="4" t="s">
        <v>27</v>
      </c>
      <c r="C183" s="4" t="s">
        <v>24</v>
      </c>
      <c r="D183" s="4" t="s">
        <v>23</v>
      </c>
      <c r="E183" s="4">
        <v>1.0</v>
      </c>
      <c r="F183" s="4">
        <v>3.0</v>
      </c>
      <c r="G183" s="4">
        <v>3.0</v>
      </c>
      <c r="H183" s="5">
        <v>44989.0</v>
      </c>
      <c r="I183" s="4">
        <f>IFERROR(__xludf.DUMMYFUNCTION("SPLIT(H183,""/"")"),4.0)</f>
        <v>4</v>
      </c>
      <c r="J183" s="4">
        <f>IFERROR(__xludf.DUMMYFUNCTION("""COMPUTED_VALUE"""),3.0)</f>
        <v>3</v>
      </c>
      <c r="K183" s="4">
        <f>IFERROR(__xludf.DUMMYFUNCTION("""COMPUTED_VALUE"""),2023.0)</f>
        <v>2023</v>
      </c>
    </row>
    <row r="184">
      <c r="A184" s="1" t="s">
        <v>6648</v>
      </c>
      <c r="B184" s="4" t="s">
        <v>27</v>
      </c>
      <c r="C184" s="4" t="s">
        <v>24</v>
      </c>
      <c r="D184" s="4" t="s">
        <v>39</v>
      </c>
      <c r="E184" s="4">
        <v>2.0</v>
      </c>
      <c r="F184" s="4">
        <v>3.0</v>
      </c>
      <c r="G184" s="4">
        <v>6.0</v>
      </c>
      <c r="H184" s="5">
        <v>44990.0</v>
      </c>
      <c r="I184" s="4">
        <f>IFERROR(__xludf.DUMMYFUNCTION("SPLIT(H184,""/"")"),5.0)</f>
        <v>5</v>
      </c>
      <c r="J184" s="4">
        <f>IFERROR(__xludf.DUMMYFUNCTION("""COMPUTED_VALUE"""),3.0)</f>
        <v>3</v>
      </c>
      <c r="K184" s="4">
        <f>IFERROR(__xludf.DUMMYFUNCTION("""COMPUTED_VALUE"""),2023.0)</f>
        <v>2023</v>
      </c>
    </row>
    <row r="185">
      <c r="A185" s="1" t="s">
        <v>7614</v>
      </c>
      <c r="B185" s="4" t="s">
        <v>27</v>
      </c>
      <c r="C185" s="4" t="s">
        <v>24</v>
      </c>
      <c r="D185" s="4" t="s">
        <v>30</v>
      </c>
      <c r="E185" s="4">
        <v>5.0</v>
      </c>
      <c r="F185" s="4">
        <v>3.0</v>
      </c>
      <c r="G185" s="4">
        <v>15.0</v>
      </c>
      <c r="H185" s="5">
        <v>44990.0</v>
      </c>
      <c r="I185" s="4">
        <f>IFERROR(__xludf.DUMMYFUNCTION("SPLIT(H185,""/"")"),5.0)</f>
        <v>5</v>
      </c>
      <c r="J185" s="4">
        <f>IFERROR(__xludf.DUMMYFUNCTION("""COMPUTED_VALUE"""),3.0)</f>
        <v>3</v>
      </c>
      <c r="K185" s="4">
        <f>IFERROR(__xludf.DUMMYFUNCTION("""COMPUTED_VALUE"""),2023.0)</f>
        <v>2023</v>
      </c>
    </row>
    <row r="186">
      <c r="A186" s="1" t="s">
        <v>6187</v>
      </c>
      <c r="B186" s="4" t="s">
        <v>27</v>
      </c>
      <c r="C186" s="4" t="s">
        <v>30</v>
      </c>
      <c r="D186" s="4" t="s">
        <v>39</v>
      </c>
      <c r="E186" s="4">
        <v>3.0</v>
      </c>
      <c r="F186" s="4">
        <v>3.0</v>
      </c>
      <c r="G186" s="4">
        <v>9.0</v>
      </c>
      <c r="H186" s="5">
        <v>44990.0</v>
      </c>
      <c r="I186" s="4">
        <f>IFERROR(__xludf.DUMMYFUNCTION("SPLIT(H186,""/"")"),5.0)</f>
        <v>5</v>
      </c>
      <c r="J186" s="4">
        <f>IFERROR(__xludf.DUMMYFUNCTION("""COMPUTED_VALUE"""),3.0)</f>
        <v>3</v>
      </c>
      <c r="K186" s="4">
        <f>IFERROR(__xludf.DUMMYFUNCTION("""COMPUTED_VALUE"""),2023.0)</f>
        <v>2023</v>
      </c>
    </row>
    <row r="187">
      <c r="A187" s="1" t="s">
        <v>4642</v>
      </c>
      <c r="B187" s="4" t="s">
        <v>27</v>
      </c>
      <c r="C187" s="4" t="s">
        <v>30</v>
      </c>
      <c r="D187" s="4" t="s">
        <v>39</v>
      </c>
      <c r="E187" s="4">
        <v>5.0</v>
      </c>
      <c r="F187" s="4">
        <v>3.0</v>
      </c>
      <c r="G187" s="4">
        <v>15.0</v>
      </c>
      <c r="H187" s="5">
        <v>44991.0</v>
      </c>
      <c r="I187" s="4">
        <f>IFERROR(__xludf.DUMMYFUNCTION("SPLIT(H187,""/"")"),6.0)</f>
        <v>6</v>
      </c>
      <c r="J187" s="4">
        <f>IFERROR(__xludf.DUMMYFUNCTION("""COMPUTED_VALUE"""),3.0)</f>
        <v>3</v>
      </c>
      <c r="K187" s="4">
        <f>IFERROR(__xludf.DUMMYFUNCTION("""COMPUTED_VALUE"""),2023.0)</f>
        <v>2023</v>
      </c>
    </row>
    <row r="188">
      <c r="A188" s="1" t="s">
        <v>3903</v>
      </c>
      <c r="B188" s="4" t="s">
        <v>27</v>
      </c>
      <c r="C188" s="4" t="s">
        <v>30</v>
      </c>
      <c r="D188" s="4" t="s">
        <v>23</v>
      </c>
      <c r="E188" s="4">
        <v>3.0</v>
      </c>
      <c r="F188" s="4">
        <v>3.0</v>
      </c>
      <c r="G188" s="4">
        <v>9.0</v>
      </c>
      <c r="H188" s="5">
        <v>44991.0</v>
      </c>
      <c r="I188" s="4">
        <f>IFERROR(__xludf.DUMMYFUNCTION("SPLIT(H188,""/"")"),6.0)</f>
        <v>6</v>
      </c>
      <c r="J188" s="4">
        <f>IFERROR(__xludf.DUMMYFUNCTION("""COMPUTED_VALUE"""),3.0)</f>
        <v>3</v>
      </c>
      <c r="K188" s="4">
        <f>IFERROR(__xludf.DUMMYFUNCTION("""COMPUTED_VALUE"""),2023.0)</f>
        <v>2023</v>
      </c>
    </row>
    <row r="189">
      <c r="A189" s="1" t="s">
        <v>7443</v>
      </c>
      <c r="B189" s="4" t="s">
        <v>27</v>
      </c>
      <c r="C189" s="4" t="s">
        <v>29</v>
      </c>
      <c r="D189" s="4" t="s">
        <v>30</v>
      </c>
      <c r="E189" s="4">
        <v>1.0</v>
      </c>
      <c r="F189" s="4">
        <v>3.0</v>
      </c>
      <c r="G189" s="4">
        <v>3.0</v>
      </c>
      <c r="H189" s="5">
        <v>44991.0</v>
      </c>
      <c r="I189" s="4">
        <f>IFERROR(__xludf.DUMMYFUNCTION("SPLIT(H189,""/"")"),6.0)</f>
        <v>6</v>
      </c>
      <c r="J189" s="4">
        <f>IFERROR(__xludf.DUMMYFUNCTION("""COMPUTED_VALUE"""),3.0)</f>
        <v>3</v>
      </c>
      <c r="K189" s="4">
        <f>IFERROR(__xludf.DUMMYFUNCTION("""COMPUTED_VALUE"""),2023.0)</f>
        <v>2023</v>
      </c>
    </row>
    <row r="190">
      <c r="A190" s="1" t="s">
        <v>4002</v>
      </c>
      <c r="B190" s="4" t="s">
        <v>27</v>
      </c>
      <c r="C190" s="4" t="s">
        <v>24</v>
      </c>
      <c r="D190" s="4" t="s">
        <v>23</v>
      </c>
      <c r="E190" s="4">
        <v>2.0</v>
      </c>
      <c r="F190" s="4">
        <v>3.0</v>
      </c>
      <c r="G190" s="4">
        <v>6.0</v>
      </c>
      <c r="H190" s="5">
        <v>44991.0</v>
      </c>
      <c r="I190" s="4">
        <f>IFERROR(__xludf.DUMMYFUNCTION("SPLIT(H190,""/"")"),6.0)</f>
        <v>6</v>
      </c>
      <c r="J190" s="4">
        <f>IFERROR(__xludf.DUMMYFUNCTION("""COMPUTED_VALUE"""),3.0)</f>
        <v>3</v>
      </c>
      <c r="K190" s="4">
        <f>IFERROR(__xludf.DUMMYFUNCTION("""COMPUTED_VALUE"""),2023.0)</f>
        <v>2023</v>
      </c>
    </row>
    <row r="191">
      <c r="A191" s="1" t="s">
        <v>4630</v>
      </c>
      <c r="B191" s="4" t="s">
        <v>27</v>
      </c>
      <c r="C191" s="4" t="s">
        <v>24</v>
      </c>
      <c r="D191" s="4" t="s">
        <v>28</v>
      </c>
      <c r="E191" s="4">
        <v>5.0</v>
      </c>
      <c r="F191" s="4">
        <v>3.0</v>
      </c>
      <c r="G191" s="4">
        <v>15.0</v>
      </c>
      <c r="H191" s="5">
        <v>44992.0</v>
      </c>
      <c r="I191" s="4">
        <f>IFERROR(__xludf.DUMMYFUNCTION("SPLIT(H191,""/"")"),7.0)</f>
        <v>7</v>
      </c>
      <c r="J191" s="4">
        <f>IFERROR(__xludf.DUMMYFUNCTION("""COMPUTED_VALUE"""),3.0)</f>
        <v>3</v>
      </c>
      <c r="K191" s="4">
        <f>IFERROR(__xludf.DUMMYFUNCTION("""COMPUTED_VALUE"""),2023.0)</f>
        <v>2023</v>
      </c>
    </row>
    <row r="192">
      <c r="A192" s="1" t="s">
        <v>1342</v>
      </c>
      <c r="B192" s="4" t="s">
        <v>27</v>
      </c>
      <c r="C192" s="4" t="s">
        <v>30</v>
      </c>
      <c r="D192" s="4" t="s">
        <v>30</v>
      </c>
      <c r="E192" s="4">
        <v>2.0</v>
      </c>
      <c r="F192" s="4">
        <v>3.0</v>
      </c>
      <c r="G192" s="4">
        <v>6.0</v>
      </c>
      <c r="H192" s="5">
        <v>44992.0</v>
      </c>
      <c r="I192" s="4">
        <f>IFERROR(__xludf.DUMMYFUNCTION("SPLIT(H192,""/"")"),7.0)</f>
        <v>7</v>
      </c>
      <c r="J192" s="4">
        <f>IFERROR(__xludf.DUMMYFUNCTION("""COMPUTED_VALUE"""),3.0)</f>
        <v>3</v>
      </c>
      <c r="K192" s="4">
        <f>IFERROR(__xludf.DUMMYFUNCTION("""COMPUTED_VALUE"""),2023.0)</f>
        <v>2023</v>
      </c>
    </row>
    <row r="193">
      <c r="A193" s="1" t="s">
        <v>3347</v>
      </c>
      <c r="B193" s="4" t="s">
        <v>27</v>
      </c>
      <c r="C193" s="4" t="s">
        <v>30</v>
      </c>
      <c r="D193" s="4" t="s">
        <v>23</v>
      </c>
      <c r="E193" s="4">
        <v>5.0</v>
      </c>
      <c r="F193" s="4">
        <v>3.0</v>
      </c>
      <c r="G193" s="4">
        <v>15.0</v>
      </c>
      <c r="H193" s="5">
        <v>44992.0</v>
      </c>
      <c r="I193" s="4">
        <f>IFERROR(__xludf.DUMMYFUNCTION("SPLIT(H193,""/"")"),7.0)</f>
        <v>7</v>
      </c>
      <c r="J193" s="4">
        <f>IFERROR(__xludf.DUMMYFUNCTION("""COMPUTED_VALUE"""),3.0)</f>
        <v>3</v>
      </c>
      <c r="K193" s="4">
        <f>IFERROR(__xludf.DUMMYFUNCTION("""COMPUTED_VALUE"""),2023.0)</f>
        <v>2023</v>
      </c>
    </row>
    <row r="194">
      <c r="A194" s="1" t="s">
        <v>3874</v>
      </c>
      <c r="B194" s="4" t="s">
        <v>27</v>
      </c>
      <c r="C194" s="4" t="s">
        <v>30</v>
      </c>
      <c r="D194" s="4" t="s">
        <v>30</v>
      </c>
      <c r="E194" s="4">
        <v>4.0</v>
      </c>
      <c r="F194" s="4">
        <v>3.0</v>
      </c>
      <c r="G194" s="4">
        <v>12.0</v>
      </c>
      <c r="H194" s="5">
        <v>44992.0</v>
      </c>
      <c r="I194" s="4">
        <f>IFERROR(__xludf.DUMMYFUNCTION("SPLIT(H194,""/"")"),7.0)</f>
        <v>7</v>
      </c>
      <c r="J194" s="4">
        <f>IFERROR(__xludf.DUMMYFUNCTION("""COMPUTED_VALUE"""),3.0)</f>
        <v>3</v>
      </c>
      <c r="K194" s="4">
        <f>IFERROR(__xludf.DUMMYFUNCTION("""COMPUTED_VALUE"""),2023.0)</f>
        <v>2023</v>
      </c>
    </row>
    <row r="195">
      <c r="A195" s="1" t="s">
        <v>3566</v>
      </c>
      <c r="B195" s="4" t="s">
        <v>27</v>
      </c>
      <c r="C195" s="4" t="s">
        <v>30</v>
      </c>
      <c r="D195" s="4" t="s">
        <v>23</v>
      </c>
      <c r="E195" s="4">
        <v>1.0</v>
      </c>
      <c r="F195" s="4">
        <v>3.0</v>
      </c>
      <c r="G195" s="4">
        <v>3.0</v>
      </c>
      <c r="H195" s="5">
        <v>44992.0</v>
      </c>
      <c r="I195" s="4">
        <f>IFERROR(__xludf.DUMMYFUNCTION("SPLIT(H195,""/"")"),7.0)</f>
        <v>7</v>
      </c>
      <c r="J195" s="4">
        <f>IFERROR(__xludf.DUMMYFUNCTION("""COMPUTED_VALUE"""),3.0)</f>
        <v>3</v>
      </c>
      <c r="K195" s="4">
        <f>IFERROR(__xludf.DUMMYFUNCTION("""COMPUTED_VALUE"""),2023.0)</f>
        <v>2023</v>
      </c>
    </row>
    <row r="196">
      <c r="A196" s="1" t="s">
        <v>1331</v>
      </c>
      <c r="B196" s="4" t="s">
        <v>27</v>
      </c>
      <c r="C196" s="4" t="s">
        <v>24</v>
      </c>
      <c r="D196" s="4" t="s">
        <v>28</v>
      </c>
      <c r="E196" s="4">
        <v>3.0</v>
      </c>
      <c r="F196" s="4">
        <v>3.0</v>
      </c>
      <c r="G196" s="4">
        <v>9.0</v>
      </c>
      <c r="H196" s="5">
        <v>44993.0</v>
      </c>
      <c r="I196" s="4">
        <f>IFERROR(__xludf.DUMMYFUNCTION("SPLIT(H196,""/"")"),8.0)</f>
        <v>8</v>
      </c>
      <c r="J196" s="4">
        <f>IFERROR(__xludf.DUMMYFUNCTION("""COMPUTED_VALUE"""),3.0)</f>
        <v>3</v>
      </c>
      <c r="K196" s="4">
        <f>IFERROR(__xludf.DUMMYFUNCTION("""COMPUTED_VALUE"""),2023.0)</f>
        <v>2023</v>
      </c>
    </row>
    <row r="197">
      <c r="A197" s="1" t="s">
        <v>5500</v>
      </c>
      <c r="B197" s="4" t="s">
        <v>27</v>
      </c>
      <c r="C197" s="4" t="s">
        <v>30</v>
      </c>
      <c r="D197" s="4" t="s">
        <v>28</v>
      </c>
      <c r="E197" s="4">
        <v>3.0</v>
      </c>
      <c r="F197" s="4">
        <v>3.0</v>
      </c>
      <c r="G197" s="4">
        <v>9.0</v>
      </c>
      <c r="H197" s="5">
        <v>44993.0</v>
      </c>
      <c r="I197" s="4">
        <f>IFERROR(__xludf.DUMMYFUNCTION("SPLIT(H197,""/"")"),8.0)</f>
        <v>8</v>
      </c>
      <c r="J197" s="4">
        <f>IFERROR(__xludf.DUMMYFUNCTION("""COMPUTED_VALUE"""),3.0)</f>
        <v>3</v>
      </c>
      <c r="K197" s="4">
        <f>IFERROR(__xludf.DUMMYFUNCTION("""COMPUTED_VALUE"""),2023.0)</f>
        <v>2023</v>
      </c>
    </row>
    <row r="198">
      <c r="A198" s="1" t="s">
        <v>7378</v>
      </c>
      <c r="B198" s="4" t="s">
        <v>27</v>
      </c>
      <c r="C198" s="4" t="s">
        <v>29</v>
      </c>
      <c r="D198" s="4" t="s">
        <v>28</v>
      </c>
      <c r="E198" s="4">
        <v>3.0</v>
      </c>
      <c r="F198" s="4">
        <v>3.0</v>
      </c>
      <c r="G198" s="4">
        <v>9.0</v>
      </c>
      <c r="H198" s="5">
        <v>44993.0</v>
      </c>
      <c r="I198" s="4">
        <f>IFERROR(__xludf.DUMMYFUNCTION("SPLIT(H198,""/"")"),8.0)</f>
        <v>8</v>
      </c>
      <c r="J198" s="4">
        <f>IFERROR(__xludf.DUMMYFUNCTION("""COMPUTED_VALUE"""),3.0)</f>
        <v>3</v>
      </c>
      <c r="K198" s="4">
        <f>IFERROR(__xludf.DUMMYFUNCTION("""COMPUTED_VALUE"""),2023.0)</f>
        <v>2023</v>
      </c>
    </row>
    <row r="199">
      <c r="A199" s="1" t="s">
        <v>9989</v>
      </c>
      <c r="B199" s="4" t="s">
        <v>27</v>
      </c>
      <c r="C199" s="4" t="s">
        <v>30</v>
      </c>
      <c r="D199" s="4" t="s">
        <v>39</v>
      </c>
      <c r="E199" s="4">
        <v>1.0</v>
      </c>
      <c r="F199" s="4">
        <v>3.0</v>
      </c>
      <c r="G199" s="4">
        <v>3.0</v>
      </c>
      <c r="H199" s="5">
        <v>44994.0</v>
      </c>
      <c r="I199" s="4">
        <f>IFERROR(__xludf.DUMMYFUNCTION("SPLIT(H199,""/"")"),9.0)</f>
        <v>9</v>
      </c>
      <c r="J199" s="4">
        <f>IFERROR(__xludf.DUMMYFUNCTION("""COMPUTED_VALUE"""),3.0)</f>
        <v>3</v>
      </c>
      <c r="K199" s="4">
        <f>IFERROR(__xludf.DUMMYFUNCTION("""COMPUTED_VALUE"""),2023.0)</f>
        <v>2023</v>
      </c>
    </row>
    <row r="200">
      <c r="A200" s="1" t="s">
        <v>6370</v>
      </c>
      <c r="B200" s="4" t="s">
        <v>27</v>
      </c>
      <c r="C200" s="4" t="s">
        <v>24</v>
      </c>
      <c r="D200" s="4" t="s">
        <v>30</v>
      </c>
      <c r="E200" s="4">
        <v>2.0</v>
      </c>
      <c r="F200" s="4">
        <v>3.0</v>
      </c>
      <c r="G200" s="4">
        <v>6.0</v>
      </c>
      <c r="H200" s="5">
        <v>44994.0</v>
      </c>
      <c r="I200" s="4">
        <f>IFERROR(__xludf.DUMMYFUNCTION("SPLIT(H200,""/"")"),9.0)</f>
        <v>9</v>
      </c>
      <c r="J200" s="4">
        <f>IFERROR(__xludf.DUMMYFUNCTION("""COMPUTED_VALUE"""),3.0)</f>
        <v>3</v>
      </c>
      <c r="K200" s="4">
        <f>IFERROR(__xludf.DUMMYFUNCTION("""COMPUTED_VALUE"""),2023.0)</f>
        <v>2023</v>
      </c>
    </row>
    <row r="201">
      <c r="A201" s="1" t="s">
        <v>8758</v>
      </c>
      <c r="B201" s="4" t="s">
        <v>27</v>
      </c>
      <c r="C201" s="4" t="s">
        <v>30</v>
      </c>
      <c r="D201" s="4" t="s">
        <v>39</v>
      </c>
      <c r="E201" s="4">
        <v>3.0</v>
      </c>
      <c r="F201" s="4">
        <v>3.0</v>
      </c>
      <c r="G201" s="4">
        <v>9.0</v>
      </c>
      <c r="H201" s="5">
        <v>44994.0</v>
      </c>
      <c r="I201" s="4">
        <f>IFERROR(__xludf.DUMMYFUNCTION("SPLIT(H201,""/"")"),9.0)</f>
        <v>9</v>
      </c>
      <c r="J201" s="4">
        <f>IFERROR(__xludf.DUMMYFUNCTION("""COMPUTED_VALUE"""),3.0)</f>
        <v>3</v>
      </c>
      <c r="K201" s="4">
        <f>IFERROR(__xludf.DUMMYFUNCTION("""COMPUTED_VALUE"""),2023.0)</f>
        <v>2023</v>
      </c>
    </row>
    <row r="202">
      <c r="A202" s="1" t="s">
        <v>713</v>
      </c>
      <c r="B202" s="4" t="s">
        <v>27</v>
      </c>
      <c r="C202" s="4" t="s">
        <v>29</v>
      </c>
      <c r="D202" s="4" t="s">
        <v>39</v>
      </c>
      <c r="E202" s="4">
        <v>1.0</v>
      </c>
      <c r="F202" s="4">
        <v>3.0</v>
      </c>
      <c r="G202" s="4">
        <v>3.0</v>
      </c>
      <c r="H202" s="5">
        <v>44994.0</v>
      </c>
      <c r="I202" s="4">
        <f>IFERROR(__xludf.DUMMYFUNCTION("SPLIT(H202,""/"")"),9.0)</f>
        <v>9</v>
      </c>
      <c r="J202" s="4">
        <f>IFERROR(__xludf.DUMMYFUNCTION("""COMPUTED_VALUE"""),3.0)</f>
        <v>3</v>
      </c>
      <c r="K202" s="4">
        <f>IFERROR(__xludf.DUMMYFUNCTION("""COMPUTED_VALUE"""),2023.0)</f>
        <v>2023</v>
      </c>
    </row>
    <row r="203">
      <c r="A203" s="1" t="s">
        <v>2803</v>
      </c>
      <c r="B203" s="4" t="s">
        <v>27</v>
      </c>
      <c r="C203" s="4" t="s">
        <v>30</v>
      </c>
      <c r="D203" s="4" t="s">
        <v>30</v>
      </c>
      <c r="E203" s="4">
        <v>5.0</v>
      </c>
      <c r="F203" s="4">
        <v>3.0</v>
      </c>
      <c r="G203" s="4">
        <v>15.0</v>
      </c>
      <c r="H203" s="5">
        <v>44995.0</v>
      </c>
      <c r="I203" s="4">
        <f>IFERROR(__xludf.DUMMYFUNCTION("SPLIT(H203,""/"")"),10.0)</f>
        <v>10</v>
      </c>
      <c r="J203" s="4">
        <f>IFERROR(__xludf.DUMMYFUNCTION("""COMPUTED_VALUE"""),3.0)</f>
        <v>3</v>
      </c>
      <c r="K203" s="4">
        <f>IFERROR(__xludf.DUMMYFUNCTION("""COMPUTED_VALUE"""),2023.0)</f>
        <v>2023</v>
      </c>
    </row>
    <row r="204">
      <c r="A204" s="1" t="s">
        <v>7053</v>
      </c>
      <c r="B204" s="4" t="s">
        <v>27</v>
      </c>
      <c r="C204" s="4" t="s">
        <v>30</v>
      </c>
      <c r="D204" s="4" t="s">
        <v>39</v>
      </c>
      <c r="E204" s="4">
        <v>2.0</v>
      </c>
      <c r="F204" s="4">
        <v>3.0</v>
      </c>
      <c r="G204" s="4">
        <v>6.0</v>
      </c>
      <c r="H204" s="5">
        <v>44995.0</v>
      </c>
      <c r="I204" s="4">
        <f>IFERROR(__xludf.DUMMYFUNCTION("SPLIT(H204,""/"")"),10.0)</f>
        <v>10</v>
      </c>
      <c r="J204" s="4">
        <f>IFERROR(__xludf.DUMMYFUNCTION("""COMPUTED_VALUE"""),3.0)</f>
        <v>3</v>
      </c>
      <c r="K204" s="4">
        <f>IFERROR(__xludf.DUMMYFUNCTION("""COMPUTED_VALUE"""),2023.0)</f>
        <v>2023</v>
      </c>
    </row>
    <row r="205">
      <c r="A205" s="1" t="s">
        <v>1549</v>
      </c>
      <c r="B205" s="4" t="s">
        <v>27</v>
      </c>
      <c r="C205" s="4" t="s">
        <v>29</v>
      </c>
      <c r="D205" s="4" t="s">
        <v>30</v>
      </c>
      <c r="E205" s="4">
        <v>5.0</v>
      </c>
      <c r="F205" s="4">
        <v>3.0</v>
      </c>
      <c r="G205" s="4">
        <v>15.0</v>
      </c>
      <c r="H205" s="5">
        <v>44997.0</v>
      </c>
      <c r="I205" s="4">
        <f>IFERROR(__xludf.DUMMYFUNCTION("SPLIT(H205,""/"")"),12.0)</f>
        <v>12</v>
      </c>
      <c r="J205" s="4">
        <f>IFERROR(__xludf.DUMMYFUNCTION("""COMPUTED_VALUE"""),3.0)</f>
        <v>3</v>
      </c>
      <c r="K205" s="4">
        <f>IFERROR(__xludf.DUMMYFUNCTION("""COMPUTED_VALUE"""),2023.0)</f>
        <v>2023</v>
      </c>
    </row>
    <row r="206">
      <c r="A206" s="1" t="s">
        <v>2781</v>
      </c>
      <c r="B206" s="4" t="s">
        <v>27</v>
      </c>
      <c r="C206" s="4" t="s">
        <v>30</v>
      </c>
      <c r="D206" s="4" t="s">
        <v>39</v>
      </c>
      <c r="E206" s="4">
        <v>3.0</v>
      </c>
      <c r="F206" s="4">
        <v>3.0</v>
      </c>
      <c r="G206" s="4">
        <v>9.0</v>
      </c>
      <c r="H206" s="5">
        <v>44997.0</v>
      </c>
      <c r="I206" s="4">
        <f>IFERROR(__xludf.DUMMYFUNCTION("SPLIT(H206,""/"")"),12.0)</f>
        <v>12</v>
      </c>
      <c r="J206" s="4">
        <f>IFERROR(__xludf.DUMMYFUNCTION("""COMPUTED_VALUE"""),3.0)</f>
        <v>3</v>
      </c>
      <c r="K206" s="4">
        <f>IFERROR(__xludf.DUMMYFUNCTION("""COMPUTED_VALUE"""),2023.0)</f>
        <v>2023</v>
      </c>
    </row>
    <row r="207">
      <c r="A207" s="1" t="s">
        <v>8549</v>
      </c>
      <c r="B207" s="4" t="s">
        <v>27</v>
      </c>
      <c r="C207" s="4" t="s">
        <v>24</v>
      </c>
      <c r="D207" s="4" t="s">
        <v>30</v>
      </c>
      <c r="E207" s="4">
        <v>1.0</v>
      </c>
      <c r="F207" s="4">
        <v>3.0</v>
      </c>
      <c r="G207" s="4">
        <v>3.0</v>
      </c>
      <c r="H207" s="5">
        <v>44998.0</v>
      </c>
      <c r="I207" s="4">
        <f>IFERROR(__xludf.DUMMYFUNCTION("SPLIT(H207,""/"")"),13.0)</f>
        <v>13</v>
      </c>
      <c r="J207" s="4">
        <f>IFERROR(__xludf.DUMMYFUNCTION("""COMPUTED_VALUE"""),3.0)</f>
        <v>3</v>
      </c>
      <c r="K207" s="4">
        <f>IFERROR(__xludf.DUMMYFUNCTION("""COMPUTED_VALUE"""),2023.0)</f>
        <v>2023</v>
      </c>
    </row>
    <row r="208">
      <c r="A208" s="1" t="s">
        <v>2560</v>
      </c>
      <c r="B208" s="4" t="s">
        <v>27</v>
      </c>
      <c r="C208" s="4" t="s">
        <v>30</v>
      </c>
      <c r="D208" s="4" t="s">
        <v>28</v>
      </c>
      <c r="E208" s="4">
        <v>4.0</v>
      </c>
      <c r="F208" s="4">
        <v>3.0</v>
      </c>
      <c r="G208" s="4">
        <v>12.0</v>
      </c>
      <c r="H208" s="5">
        <v>44998.0</v>
      </c>
      <c r="I208" s="4">
        <f>IFERROR(__xludf.DUMMYFUNCTION("SPLIT(H208,""/"")"),13.0)</f>
        <v>13</v>
      </c>
      <c r="J208" s="4">
        <f>IFERROR(__xludf.DUMMYFUNCTION("""COMPUTED_VALUE"""),3.0)</f>
        <v>3</v>
      </c>
      <c r="K208" s="4">
        <f>IFERROR(__xludf.DUMMYFUNCTION("""COMPUTED_VALUE"""),2023.0)</f>
        <v>2023</v>
      </c>
    </row>
    <row r="209">
      <c r="A209" s="1" t="s">
        <v>4225</v>
      </c>
      <c r="B209" s="4" t="s">
        <v>27</v>
      </c>
      <c r="C209" s="4" t="s">
        <v>30</v>
      </c>
      <c r="D209" s="4" t="s">
        <v>28</v>
      </c>
      <c r="E209" s="4">
        <v>3.0</v>
      </c>
      <c r="F209" s="4">
        <v>3.0</v>
      </c>
      <c r="G209" s="4">
        <v>9.0</v>
      </c>
      <c r="H209" s="5">
        <v>44998.0</v>
      </c>
      <c r="I209" s="4">
        <f>IFERROR(__xludf.DUMMYFUNCTION("SPLIT(H209,""/"")"),13.0)</f>
        <v>13</v>
      </c>
      <c r="J209" s="4">
        <f>IFERROR(__xludf.DUMMYFUNCTION("""COMPUTED_VALUE"""),3.0)</f>
        <v>3</v>
      </c>
      <c r="K209" s="4">
        <f>IFERROR(__xludf.DUMMYFUNCTION("""COMPUTED_VALUE"""),2023.0)</f>
        <v>2023</v>
      </c>
    </row>
    <row r="210">
      <c r="A210" s="1" t="s">
        <v>2552</v>
      </c>
      <c r="B210" s="4" t="s">
        <v>27</v>
      </c>
      <c r="C210" s="4" t="s">
        <v>29</v>
      </c>
      <c r="D210" s="4" t="s">
        <v>28</v>
      </c>
      <c r="E210" s="4">
        <v>2.0</v>
      </c>
      <c r="F210" s="4">
        <v>3.0</v>
      </c>
      <c r="G210" s="4">
        <v>6.0</v>
      </c>
      <c r="H210" s="5">
        <v>44998.0</v>
      </c>
      <c r="I210" s="4">
        <f>IFERROR(__xludf.DUMMYFUNCTION("SPLIT(H210,""/"")"),13.0)</f>
        <v>13</v>
      </c>
      <c r="J210" s="4">
        <f>IFERROR(__xludf.DUMMYFUNCTION("""COMPUTED_VALUE"""),3.0)</f>
        <v>3</v>
      </c>
      <c r="K210" s="4">
        <f>IFERROR(__xludf.DUMMYFUNCTION("""COMPUTED_VALUE"""),2023.0)</f>
        <v>2023</v>
      </c>
    </row>
    <row r="211">
      <c r="A211" s="1" t="s">
        <v>5462</v>
      </c>
      <c r="B211" s="4" t="s">
        <v>27</v>
      </c>
      <c r="C211" s="4" t="s">
        <v>24</v>
      </c>
      <c r="D211" s="4" t="s">
        <v>23</v>
      </c>
      <c r="E211" s="4">
        <v>1.0</v>
      </c>
      <c r="F211" s="4">
        <v>3.0</v>
      </c>
      <c r="G211" s="4">
        <v>3.0</v>
      </c>
      <c r="H211" s="5">
        <v>44998.0</v>
      </c>
      <c r="I211" s="4">
        <f>IFERROR(__xludf.DUMMYFUNCTION("SPLIT(H211,""/"")"),13.0)</f>
        <v>13</v>
      </c>
      <c r="J211" s="4">
        <f>IFERROR(__xludf.DUMMYFUNCTION("""COMPUTED_VALUE"""),3.0)</f>
        <v>3</v>
      </c>
      <c r="K211" s="4">
        <f>IFERROR(__xludf.DUMMYFUNCTION("""COMPUTED_VALUE"""),2023.0)</f>
        <v>2023</v>
      </c>
    </row>
    <row r="212">
      <c r="A212" s="1" t="s">
        <v>4361</v>
      </c>
      <c r="B212" s="4" t="s">
        <v>27</v>
      </c>
      <c r="C212" s="4" t="s">
        <v>30</v>
      </c>
      <c r="D212" s="4" t="s">
        <v>30</v>
      </c>
      <c r="E212" s="4">
        <v>1.0</v>
      </c>
      <c r="F212" s="4">
        <v>3.0</v>
      </c>
      <c r="G212" s="4">
        <v>3.0</v>
      </c>
      <c r="H212" s="5">
        <v>44998.0</v>
      </c>
      <c r="I212" s="4">
        <f>IFERROR(__xludf.DUMMYFUNCTION("SPLIT(H212,""/"")"),13.0)</f>
        <v>13</v>
      </c>
      <c r="J212" s="4">
        <f>IFERROR(__xludf.DUMMYFUNCTION("""COMPUTED_VALUE"""),3.0)</f>
        <v>3</v>
      </c>
      <c r="K212" s="4">
        <f>IFERROR(__xludf.DUMMYFUNCTION("""COMPUTED_VALUE"""),2023.0)</f>
        <v>2023</v>
      </c>
    </row>
    <row r="213">
      <c r="A213" s="1" t="s">
        <v>6676</v>
      </c>
      <c r="B213" s="4" t="s">
        <v>27</v>
      </c>
      <c r="C213" s="4" t="s">
        <v>24</v>
      </c>
      <c r="D213" s="4" t="s">
        <v>30</v>
      </c>
      <c r="E213" s="4">
        <v>2.0</v>
      </c>
      <c r="F213" s="4">
        <v>3.0</v>
      </c>
      <c r="G213" s="4">
        <v>6.0</v>
      </c>
      <c r="H213" s="5">
        <v>44998.0</v>
      </c>
      <c r="I213" s="4">
        <f>IFERROR(__xludf.DUMMYFUNCTION("SPLIT(H213,""/"")"),13.0)</f>
        <v>13</v>
      </c>
      <c r="J213" s="4">
        <f>IFERROR(__xludf.DUMMYFUNCTION("""COMPUTED_VALUE"""),3.0)</f>
        <v>3</v>
      </c>
      <c r="K213" s="4">
        <f>IFERROR(__xludf.DUMMYFUNCTION("""COMPUTED_VALUE"""),2023.0)</f>
        <v>2023</v>
      </c>
    </row>
    <row r="214">
      <c r="A214" s="1" t="s">
        <v>7742</v>
      </c>
      <c r="B214" s="4" t="s">
        <v>27</v>
      </c>
      <c r="C214" s="4" t="s">
        <v>24</v>
      </c>
      <c r="D214" s="4" t="s">
        <v>30</v>
      </c>
      <c r="E214" s="4">
        <v>1.0</v>
      </c>
      <c r="F214" s="4">
        <v>3.0</v>
      </c>
      <c r="G214" s="4">
        <v>3.0</v>
      </c>
      <c r="H214" s="5">
        <v>44998.0</v>
      </c>
      <c r="I214" s="4">
        <f>IFERROR(__xludf.DUMMYFUNCTION("SPLIT(H214,""/"")"),13.0)</f>
        <v>13</v>
      </c>
      <c r="J214" s="4">
        <f>IFERROR(__xludf.DUMMYFUNCTION("""COMPUTED_VALUE"""),3.0)</f>
        <v>3</v>
      </c>
      <c r="K214" s="4">
        <f>IFERROR(__xludf.DUMMYFUNCTION("""COMPUTED_VALUE"""),2023.0)</f>
        <v>2023</v>
      </c>
    </row>
    <row r="215">
      <c r="A215" s="1" t="s">
        <v>8367</v>
      </c>
      <c r="B215" s="4" t="s">
        <v>27</v>
      </c>
      <c r="C215" s="4" t="s">
        <v>24</v>
      </c>
      <c r="D215" s="4" t="s">
        <v>39</v>
      </c>
      <c r="E215" s="4">
        <v>1.0</v>
      </c>
      <c r="F215" s="4">
        <v>3.0</v>
      </c>
      <c r="G215" s="4">
        <v>3.0</v>
      </c>
      <c r="H215" s="5">
        <v>44998.0</v>
      </c>
      <c r="I215" s="4">
        <f>IFERROR(__xludf.DUMMYFUNCTION("SPLIT(H215,""/"")"),13.0)</f>
        <v>13</v>
      </c>
      <c r="J215" s="4">
        <f>IFERROR(__xludf.DUMMYFUNCTION("""COMPUTED_VALUE"""),3.0)</f>
        <v>3</v>
      </c>
      <c r="K215" s="4">
        <f>IFERROR(__xludf.DUMMYFUNCTION("""COMPUTED_VALUE"""),2023.0)</f>
        <v>2023</v>
      </c>
    </row>
    <row r="216">
      <c r="A216" s="1" t="s">
        <v>8594</v>
      </c>
      <c r="B216" s="4" t="s">
        <v>27</v>
      </c>
      <c r="C216" s="4" t="s">
        <v>30</v>
      </c>
      <c r="D216" s="4" t="s">
        <v>28</v>
      </c>
      <c r="E216" s="4">
        <v>2.0</v>
      </c>
      <c r="F216" s="4">
        <v>3.0</v>
      </c>
      <c r="G216" s="4">
        <v>6.0</v>
      </c>
      <c r="H216" s="5">
        <v>44999.0</v>
      </c>
      <c r="I216" s="4">
        <f>IFERROR(__xludf.DUMMYFUNCTION("SPLIT(H216,""/"")"),14.0)</f>
        <v>14</v>
      </c>
      <c r="J216" s="4">
        <f>IFERROR(__xludf.DUMMYFUNCTION("""COMPUTED_VALUE"""),3.0)</f>
        <v>3</v>
      </c>
      <c r="K216" s="4">
        <f>IFERROR(__xludf.DUMMYFUNCTION("""COMPUTED_VALUE"""),2023.0)</f>
        <v>2023</v>
      </c>
    </row>
    <row r="217">
      <c r="A217" s="1" t="s">
        <v>4011</v>
      </c>
      <c r="B217" s="4" t="s">
        <v>27</v>
      </c>
      <c r="C217" s="4" t="s">
        <v>29</v>
      </c>
      <c r="D217" s="4" t="s">
        <v>39</v>
      </c>
      <c r="E217" s="4">
        <v>3.0</v>
      </c>
      <c r="F217" s="4">
        <v>3.0</v>
      </c>
      <c r="G217" s="4">
        <v>9.0</v>
      </c>
      <c r="H217" s="5">
        <v>44999.0</v>
      </c>
      <c r="I217" s="4">
        <f>IFERROR(__xludf.DUMMYFUNCTION("SPLIT(H217,""/"")"),14.0)</f>
        <v>14</v>
      </c>
      <c r="J217" s="4">
        <f>IFERROR(__xludf.DUMMYFUNCTION("""COMPUTED_VALUE"""),3.0)</f>
        <v>3</v>
      </c>
      <c r="K217" s="4">
        <f>IFERROR(__xludf.DUMMYFUNCTION("""COMPUTED_VALUE"""),2023.0)</f>
        <v>2023</v>
      </c>
    </row>
    <row r="218">
      <c r="A218" s="1" t="s">
        <v>3514</v>
      </c>
      <c r="B218" s="4" t="s">
        <v>27</v>
      </c>
      <c r="C218" s="4" t="s">
        <v>29</v>
      </c>
      <c r="D218" s="4" t="s">
        <v>39</v>
      </c>
      <c r="E218" s="4">
        <v>3.0</v>
      </c>
      <c r="F218" s="4">
        <v>3.0</v>
      </c>
      <c r="G218" s="4">
        <v>9.0</v>
      </c>
      <c r="H218" s="5">
        <v>44999.0</v>
      </c>
      <c r="I218" s="4">
        <f>IFERROR(__xludf.DUMMYFUNCTION("SPLIT(H218,""/"")"),14.0)</f>
        <v>14</v>
      </c>
      <c r="J218" s="4">
        <f>IFERROR(__xludf.DUMMYFUNCTION("""COMPUTED_VALUE"""),3.0)</f>
        <v>3</v>
      </c>
      <c r="K218" s="4">
        <f>IFERROR(__xludf.DUMMYFUNCTION("""COMPUTED_VALUE"""),2023.0)</f>
        <v>2023</v>
      </c>
    </row>
    <row r="219">
      <c r="A219" s="1" t="s">
        <v>4856</v>
      </c>
      <c r="B219" s="4" t="s">
        <v>27</v>
      </c>
      <c r="C219" s="4" t="s">
        <v>29</v>
      </c>
      <c r="D219" s="4" t="s">
        <v>30</v>
      </c>
      <c r="E219" s="4">
        <v>1.0</v>
      </c>
      <c r="F219" s="4">
        <v>3.0</v>
      </c>
      <c r="G219" s="4">
        <v>3.0</v>
      </c>
      <c r="H219" s="5">
        <v>44999.0</v>
      </c>
      <c r="I219" s="4">
        <f>IFERROR(__xludf.DUMMYFUNCTION("SPLIT(H219,""/"")"),14.0)</f>
        <v>14</v>
      </c>
      <c r="J219" s="4">
        <f>IFERROR(__xludf.DUMMYFUNCTION("""COMPUTED_VALUE"""),3.0)</f>
        <v>3</v>
      </c>
      <c r="K219" s="4">
        <f>IFERROR(__xludf.DUMMYFUNCTION("""COMPUTED_VALUE"""),2023.0)</f>
        <v>2023</v>
      </c>
    </row>
    <row r="220">
      <c r="A220" s="1" t="s">
        <v>3272</v>
      </c>
      <c r="B220" s="4" t="s">
        <v>27</v>
      </c>
      <c r="C220" s="4" t="s">
        <v>29</v>
      </c>
      <c r="D220" s="4" t="s">
        <v>30</v>
      </c>
      <c r="E220" s="4">
        <v>3.0</v>
      </c>
      <c r="F220" s="4">
        <v>3.0</v>
      </c>
      <c r="G220" s="4">
        <v>9.0</v>
      </c>
      <c r="H220" s="5">
        <v>44999.0</v>
      </c>
      <c r="I220" s="4">
        <f>IFERROR(__xludf.DUMMYFUNCTION("SPLIT(H220,""/"")"),14.0)</f>
        <v>14</v>
      </c>
      <c r="J220" s="4">
        <f>IFERROR(__xludf.DUMMYFUNCTION("""COMPUTED_VALUE"""),3.0)</f>
        <v>3</v>
      </c>
      <c r="K220" s="4">
        <f>IFERROR(__xludf.DUMMYFUNCTION("""COMPUTED_VALUE"""),2023.0)</f>
        <v>2023</v>
      </c>
    </row>
    <row r="221">
      <c r="A221" s="1" t="s">
        <v>6118</v>
      </c>
      <c r="B221" s="4" t="s">
        <v>27</v>
      </c>
      <c r="C221" s="4" t="s">
        <v>24</v>
      </c>
      <c r="D221" s="4" t="s">
        <v>23</v>
      </c>
      <c r="E221" s="4">
        <v>4.0</v>
      </c>
      <c r="F221" s="4">
        <v>3.0</v>
      </c>
      <c r="G221" s="4">
        <v>12.0</v>
      </c>
      <c r="H221" s="5">
        <v>45000.0</v>
      </c>
      <c r="I221" s="4">
        <f>IFERROR(__xludf.DUMMYFUNCTION("SPLIT(H221,""/"")"),15.0)</f>
        <v>15</v>
      </c>
      <c r="J221" s="4">
        <f>IFERROR(__xludf.DUMMYFUNCTION("""COMPUTED_VALUE"""),3.0)</f>
        <v>3</v>
      </c>
      <c r="K221" s="4">
        <f>IFERROR(__xludf.DUMMYFUNCTION("""COMPUTED_VALUE"""),2023.0)</f>
        <v>2023</v>
      </c>
    </row>
    <row r="222">
      <c r="A222" s="1" t="s">
        <v>1005</v>
      </c>
      <c r="B222" s="4" t="s">
        <v>27</v>
      </c>
      <c r="C222" s="4" t="s">
        <v>24</v>
      </c>
      <c r="D222" s="4" t="s">
        <v>39</v>
      </c>
      <c r="E222" s="4">
        <v>1.0</v>
      </c>
      <c r="F222" s="4">
        <v>3.0</v>
      </c>
      <c r="G222" s="4">
        <v>3.0</v>
      </c>
      <c r="H222" s="5">
        <v>45000.0</v>
      </c>
      <c r="I222" s="4">
        <f>IFERROR(__xludf.DUMMYFUNCTION("SPLIT(H222,""/"")"),15.0)</f>
        <v>15</v>
      </c>
      <c r="J222" s="4">
        <f>IFERROR(__xludf.DUMMYFUNCTION("""COMPUTED_VALUE"""),3.0)</f>
        <v>3</v>
      </c>
      <c r="K222" s="4">
        <f>IFERROR(__xludf.DUMMYFUNCTION("""COMPUTED_VALUE"""),2023.0)</f>
        <v>2023</v>
      </c>
    </row>
    <row r="223">
      <c r="A223" s="1" t="s">
        <v>3205</v>
      </c>
      <c r="B223" s="4" t="s">
        <v>27</v>
      </c>
      <c r="C223" s="4" t="s">
        <v>24</v>
      </c>
      <c r="D223" s="4" t="s">
        <v>28</v>
      </c>
      <c r="E223" s="4">
        <v>4.0</v>
      </c>
      <c r="F223" s="4">
        <v>3.0</v>
      </c>
      <c r="G223" s="4">
        <v>12.0</v>
      </c>
      <c r="H223" s="5">
        <v>45001.0</v>
      </c>
      <c r="I223" s="4">
        <f>IFERROR(__xludf.DUMMYFUNCTION("SPLIT(H223,""/"")"),16.0)</f>
        <v>16</v>
      </c>
      <c r="J223" s="4">
        <f>IFERROR(__xludf.DUMMYFUNCTION("""COMPUTED_VALUE"""),3.0)</f>
        <v>3</v>
      </c>
      <c r="K223" s="4">
        <f>IFERROR(__xludf.DUMMYFUNCTION("""COMPUTED_VALUE"""),2023.0)</f>
        <v>2023</v>
      </c>
    </row>
    <row r="224">
      <c r="A224" s="1" t="s">
        <v>8916</v>
      </c>
      <c r="B224" s="4" t="s">
        <v>27</v>
      </c>
      <c r="C224" s="4" t="s">
        <v>30</v>
      </c>
      <c r="D224" s="4" t="s">
        <v>39</v>
      </c>
      <c r="E224" s="4">
        <v>5.0</v>
      </c>
      <c r="F224" s="4">
        <v>3.0</v>
      </c>
      <c r="G224" s="4">
        <v>15.0</v>
      </c>
      <c r="H224" s="5">
        <v>45001.0</v>
      </c>
      <c r="I224" s="4">
        <f>IFERROR(__xludf.DUMMYFUNCTION("SPLIT(H224,""/"")"),16.0)</f>
        <v>16</v>
      </c>
      <c r="J224" s="4">
        <f>IFERROR(__xludf.DUMMYFUNCTION("""COMPUTED_VALUE"""),3.0)</f>
        <v>3</v>
      </c>
      <c r="K224" s="4">
        <f>IFERROR(__xludf.DUMMYFUNCTION("""COMPUTED_VALUE"""),2023.0)</f>
        <v>2023</v>
      </c>
    </row>
    <row r="225">
      <c r="A225" s="1" t="s">
        <v>878</v>
      </c>
      <c r="B225" s="4" t="s">
        <v>27</v>
      </c>
      <c r="C225" s="4" t="s">
        <v>24</v>
      </c>
      <c r="D225" s="4" t="s">
        <v>23</v>
      </c>
      <c r="E225" s="4">
        <v>3.0</v>
      </c>
      <c r="F225" s="4">
        <v>3.0</v>
      </c>
      <c r="G225" s="4">
        <v>9.0</v>
      </c>
      <c r="H225" s="5">
        <v>45001.0</v>
      </c>
      <c r="I225" s="4">
        <f>IFERROR(__xludf.DUMMYFUNCTION("SPLIT(H225,""/"")"),16.0)</f>
        <v>16</v>
      </c>
      <c r="J225" s="4">
        <f>IFERROR(__xludf.DUMMYFUNCTION("""COMPUTED_VALUE"""),3.0)</f>
        <v>3</v>
      </c>
      <c r="K225" s="4">
        <f>IFERROR(__xludf.DUMMYFUNCTION("""COMPUTED_VALUE"""),2023.0)</f>
        <v>2023</v>
      </c>
    </row>
    <row r="226">
      <c r="A226" s="1" t="s">
        <v>4454</v>
      </c>
      <c r="B226" s="4" t="s">
        <v>27</v>
      </c>
      <c r="C226" s="4" t="s">
        <v>29</v>
      </c>
      <c r="D226" s="4" t="s">
        <v>23</v>
      </c>
      <c r="E226" s="4">
        <v>3.0</v>
      </c>
      <c r="F226" s="4">
        <v>3.0</v>
      </c>
      <c r="G226" s="4">
        <v>9.0</v>
      </c>
      <c r="H226" s="5">
        <v>45001.0</v>
      </c>
      <c r="I226" s="4">
        <f>IFERROR(__xludf.DUMMYFUNCTION("SPLIT(H226,""/"")"),16.0)</f>
        <v>16</v>
      </c>
      <c r="J226" s="4">
        <f>IFERROR(__xludf.DUMMYFUNCTION("""COMPUTED_VALUE"""),3.0)</f>
        <v>3</v>
      </c>
      <c r="K226" s="4">
        <f>IFERROR(__xludf.DUMMYFUNCTION("""COMPUTED_VALUE"""),2023.0)</f>
        <v>2023</v>
      </c>
    </row>
    <row r="227">
      <c r="A227" s="1" t="s">
        <v>7820</v>
      </c>
      <c r="B227" s="4" t="s">
        <v>27</v>
      </c>
      <c r="C227" s="4" t="s">
        <v>29</v>
      </c>
      <c r="D227" s="4" t="s">
        <v>30</v>
      </c>
      <c r="E227" s="4">
        <v>4.0</v>
      </c>
      <c r="F227" s="4">
        <v>3.0</v>
      </c>
      <c r="G227" s="4">
        <v>12.0</v>
      </c>
      <c r="H227" s="5">
        <v>45001.0</v>
      </c>
      <c r="I227" s="4">
        <f>IFERROR(__xludf.DUMMYFUNCTION("SPLIT(H227,""/"")"),16.0)</f>
        <v>16</v>
      </c>
      <c r="J227" s="4">
        <f>IFERROR(__xludf.DUMMYFUNCTION("""COMPUTED_VALUE"""),3.0)</f>
        <v>3</v>
      </c>
      <c r="K227" s="4">
        <f>IFERROR(__xludf.DUMMYFUNCTION("""COMPUTED_VALUE"""),2023.0)</f>
        <v>2023</v>
      </c>
    </row>
    <row r="228">
      <c r="A228" s="1" t="s">
        <v>7028</v>
      </c>
      <c r="B228" s="4" t="s">
        <v>27</v>
      </c>
      <c r="C228" s="4" t="s">
        <v>29</v>
      </c>
      <c r="D228" s="4" t="s">
        <v>30</v>
      </c>
      <c r="E228" s="4">
        <v>3.0</v>
      </c>
      <c r="F228" s="4">
        <v>3.0</v>
      </c>
      <c r="G228" s="4">
        <v>9.0</v>
      </c>
      <c r="H228" s="5">
        <v>45002.0</v>
      </c>
      <c r="I228" s="4">
        <f>IFERROR(__xludf.DUMMYFUNCTION("SPLIT(H228,""/"")"),17.0)</f>
        <v>17</v>
      </c>
      <c r="J228" s="4">
        <f>IFERROR(__xludf.DUMMYFUNCTION("""COMPUTED_VALUE"""),3.0)</f>
        <v>3</v>
      </c>
      <c r="K228" s="4">
        <f>IFERROR(__xludf.DUMMYFUNCTION("""COMPUTED_VALUE"""),2023.0)</f>
        <v>2023</v>
      </c>
    </row>
    <row r="229">
      <c r="A229" s="1" t="s">
        <v>4644</v>
      </c>
      <c r="B229" s="4" t="s">
        <v>27</v>
      </c>
      <c r="C229" s="4" t="s">
        <v>30</v>
      </c>
      <c r="D229" s="4" t="s">
        <v>28</v>
      </c>
      <c r="E229" s="4">
        <v>1.0</v>
      </c>
      <c r="F229" s="4">
        <v>3.0</v>
      </c>
      <c r="G229" s="4">
        <v>3.0</v>
      </c>
      <c r="H229" s="5">
        <v>45002.0</v>
      </c>
      <c r="I229" s="4">
        <f>IFERROR(__xludf.DUMMYFUNCTION("SPLIT(H229,""/"")"),17.0)</f>
        <v>17</v>
      </c>
      <c r="J229" s="4">
        <f>IFERROR(__xludf.DUMMYFUNCTION("""COMPUTED_VALUE"""),3.0)</f>
        <v>3</v>
      </c>
      <c r="K229" s="4">
        <f>IFERROR(__xludf.DUMMYFUNCTION("""COMPUTED_VALUE"""),2023.0)</f>
        <v>2023</v>
      </c>
    </row>
    <row r="230">
      <c r="A230" s="1" t="s">
        <v>7630</v>
      </c>
      <c r="B230" s="4" t="s">
        <v>27</v>
      </c>
      <c r="C230" s="4" t="s">
        <v>24</v>
      </c>
      <c r="D230" s="4" t="s">
        <v>28</v>
      </c>
      <c r="E230" s="4">
        <v>1.0</v>
      </c>
      <c r="F230" s="4">
        <v>3.0</v>
      </c>
      <c r="G230" s="4">
        <v>3.0</v>
      </c>
      <c r="H230" s="5">
        <v>45002.0</v>
      </c>
      <c r="I230" s="4">
        <f>IFERROR(__xludf.DUMMYFUNCTION("SPLIT(H230,""/"")"),17.0)</f>
        <v>17</v>
      </c>
      <c r="J230" s="4">
        <f>IFERROR(__xludf.DUMMYFUNCTION("""COMPUTED_VALUE"""),3.0)</f>
        <v>3</v>
      </c>
      <c r="K230" s="4">
        <f>IFERROR(__xludf.DUMMYFUNCTION("""COMPUTED_VALUE"""),2023.0)</f>
        <v>2023</v>
      </c>
    </row>
    <row r="231">
      <c r="A231" s="1" t="s">
        <v>7371</v>
      </c>
      <c r="B231" s="4" t="s">
        <v>27</v>
      </c>
      <c r="C231" s="4" t="s">
        <v>30</v>
      </c>
      <c r="D231" s="4" t="s">
        <v>30</v>
      </c>
      <c r="E231" s="4">
        <v>4.0</v>
      </c>
      <c r="F231" s="4">
        <v>3.0</v>
      </c>
      <c r="G231" s="4">
        <v>12.0</v>
      </c>
      <c r="H231" s="5">
        <v>45002.0</v>
      </c>
      <c r="I231" s="4">
        <f>IFERROR(__xludf.DUMMYFUNCTION("SPLIT(H231,""/"")"),17.0)</f>
        <v>17</v>
      </c>
      <c r="J231" s="4">
        <f>IFERROR(__xludf.DUMMYFUNCTION("""COMPUTED_VALUE"""),3.0)</f>
        <v>3</v>
      </c>
      <c r="K231" s="4">
        <f>IFERROR(__xludf.DUMMYFUNCTION("""COMPUTED_VALUE"""),2023.0)</f>
        <v>2023</v>
      </c>
    </row>
    <row r="232">
      <c r="A232" s="1" t="s">
        <v>7285</v>
      </c>
      <c r="B232" s="4" t="s">
        <v>27</v>
      </c>
      <c r="C232" s="4" t="s">
        <v>29</v>
      </c>
      <c r="D232" s="4" t="s">
        <v>30</v>
      </c>
      <c r="E232" s="4">
        <v>5.0</v>
      </c>
      <c r="F232" s="4">
        <v>3.0</v>
      </c>
      <c r="G232" s="4">
        <v>15.0</v>
      </c>
      <c r="H232" s="5">
        <v>45002.0</v>
      </c>
      <c r="I232" s="4">
        <f>IFERROR(__xludf.DUMMYFUNCTION("SPLIT(H232,""/"")"),17.0)</f>
        <v>17</v>
      </c>
      <c r="J232" s="4">
        <f>IFERROR(__xludf.DUMMYFUNCTION("""COMPUTED_VALUE"""),3.0)</f>
        <v>3</v>
      </c>
      <c r="K232" s="4">
        <f>IFERROR(__xludf.DUMMYFUNCTION("""COMPUTED_VALUE"""),2023.0)</f>
        <v>2023</v>
      </c>
    </row>
    <row r="233">
      <c r="A233" s="1" t="s">
        <v>6311</v>
      </c>
      <c r="B233" s="4" t="s">
        <v>27</v>
      </c>
      <c r="C233" s="4" t="s">
        <v>29</v>
      </c>
      <c r="D233" s="4" t="s">
        <v>39</v>
      </c>
      <c r="E233" s="4">
        <v>5.0</v>
      </c>
      <c r="F233" s="4">
        <v>3.0</v>
      </c>
      <c r="G233" s="4">
        <v>15.0</v>
      </c>
      <c r="H233" s="5">
        <v>45003.0</v>
      </c>
      <c r="I233" s="4">
        <f>IFERROR(__xludf.DUMMYFUNCTION("SPLIT(H233,""/"")"),18.0)</f>
        <v>18</v>
      </c>
      <c r="J233" s="4">
        <f>IFERROR(__xludf.DUMMYFUNCTION("""COMPUTED_VALUE"""),3.0)</f>
        <v>3</v>
      </c>
      <c r="K233" s="4">
        <f>IFERROR(__xludf.DUMMYFUNCTION("""COMPUTED_VALUE"""),2023.0)</f>
        <v>2023</v>
      </c>
    </row>
    <row r="234">
      <c r="A234" s="1" t="s">
        <v>934</v>
      </c>
      <c r="B234" s="4" t="s">
        <v>27</v>
      </c>
      <c r="C234" s="4" t="s">
        <v>24</v>
      </c>
      <c r="D234" s="4" t="s">
        <v>30</v>
      </c>
      <c r="E234" s="4">
        <v>2.0</v>
      </c>
      <c r="F234" s="4">
        <v>3.0</v>
      </c>
      <c r="G234" s="4">
        <v>6.0</v>
      </c>
      <c r="H234" s="5">
        <v>45003.0</v>
      </c>
      <c r="I234" s="4">
        <f>IFERROR(__xludf.DUMMYFUNCTION("SPLIT(H234,""/"")"),18.0)</f>
        <v>18</v>
      </c>
      <c r="J234" s="4">
        <f>IFERROR(__xludf.DUMMYFUNCTION("""COMPUTED_VALUE"""),3.0)</f>
        <v>3</v>
      </c>
      <c r="K234" s="4">
        <f>IFERROR(__xludf.DUMMYFUNCTION("""COMPUTED_VALUE"""),2023.0)</f>
        <v>2023</v>
      </c>
    </row>
    <row r="235">
      <c r="A235" s="1" t="s">
        <v>9125</v>
      </c>
      <c r="B235" s="4" t="s">
        <v>27</v>
      </c>
      <c r="C235" s="4" t="s">
        <v>30</v>
      </c>
      <c r="D235" s="4" t="s">
        <v>23</v>
      </c>
      <c r="E235" s="4">
        <v>3.0</v>
      </c>
      <c r="F235" s="4">
        <v>3.0</v>
      </c>
      <c r="G235" s="4">
        <v>9.0</v>
      </c>
      <c r="H235" s="5">
        <v>45003.0</v>
      </c>
      <c r="I235" s="4">
        <f>IFERROR(__xludf.DUMMYFUNCTION("SPLIT(H235,""/"")"),18.0)</f>
        <v>18</v>
      </c>
      <c r="J235" s="4">
        <f>IFERROR(__xludf.DUMMYFUNCTION("""COMPUTED_VALUE"""),3.0)</f>
        <v>3</v>
      </c>
      <c r="K235" s="4">
        <f>IFERROR(__xludf.DUMMYFUNCTION("""COMPUTED_VALUE"""),2023.0)</f>
        <v>2023</v>
      </c>
    </row>
    <row r="236">
      <c r="A236" s="1" t="s">
        <v>6851</v>
      </c>
      <c r="B236" s="4" t="s">
        <v>27</v>
      </c>
      <c r="C236" s="4" t="s">
        <v>30</v>
      </c>
      <c r="D236" s="4" t="s">
        <v>39</v>
      </c>
      <c r="E236" s="4">
        <v>4.0</v>
      </c>
      <c r="F236" s="4">
        <v>3.0</v>
      </c>
      <c r="G236" s="4">
        <v>12.0</v>
      </c>
      <c r="H236" s="5">
        <v>45003.0</v>
      </c>
      <c r="I236" s="4">
        <f>IFERROR(__xludf.DUMMYFUNCTION("SPLIT(H236,""/"")"),18.0)</f>
        <v>18</v>
      </c>
      <c r="J236" s="4">
        <f>IFERROR(__xludf.DUMMYFUNCTION("""COMPUTED_VALUE"""),3.0)</f>
        <v>3</v>
      </c>
      <c r="K236" s="4">
        <f>IFERROR(__xludf.DUMMYFUNCTION("""COMPUTED_VALUE"""),2023.0)</f>
        <v>2023</v>
      </c>
    </row>
    <row r="237">
      <c r="A237" s="1" t="s">
        <v>6997</v>
      </c>
      <c r="B237" s="4" t="s">
        <v>27</v>
      </c>
      <c r="C237" s="4" t="s">
        <v>30</v>
      </c>
      <c r="D237" s="4" t="s">
        <v>23</v>
      </c>
      <c r="E237" s="4">
        <v>4.0</v>
      </c>
      <c r="F237" s="4">
        <v>3.0</v>
      </c>
      <c r="G237" s="4">
        <v>12.0</v>
      </c>
      <c r="H237" s="5">
        <v>45003.0</v>
      </c>
      <c r="I237" s="4">
        <f>IFERROR(__xludf.DUMMYFUNCTION("SPLIT(H237,""/"")"),18.0)</f>
        <v>18</v>
      </c>
      <c r="J237" s="4">
        <f>IFERROR(__xludf.DUMMYFUNCTION("""COMPUTED_VALUE"""),3.0)</f>
        <v>3</v>
      </c>
      <c r="K237" s="4">
        <f>IFERROR(__xludf.DUMMYFUNCTION("""COMPUTED_VALUE"""),2023.0)</f>
        <v>2023</v>
      </c>
    </row>
    <row r="238">
      <c r="A238" s="1" t="s">
        <v>2585</v>
      </c>
      <c r="B238" s="4" t="s">
        <v>27</v>
      </c>
      <c r="C238" s="4" t="s">
        <v>30</v>
      </c>
      <c r="D238" s="4" t="s">
        <v>28</v>
      </c>
      <c r="E238" s="4">
        <v>1.0</v>
      </c>
      <c r="F238" s="4">
        <v>3.0</v>
      </c>
      <c r="G238" s="4">
        <v>3.0</v>
      </c>
      <c r="H238" s="5">
        <v>45004.0</v>
      </c>
      <c r="I238" s="4">
        <f>IFERROR(__xludf.DUMMYFUNCTION("SPLIT(H238,""/"")"),19.0)</f>
        <v>19</v>
      </c>
      <c r="J238" s="4">
        <f>IFERROR(__xludf.DUMMYFUNCTION("""COMPUTED_VALUE"""),3.0)</f>
        <v>3</v>
      </c>
      <c r="K238" s="4">
        <f>IFERROR(__xludf.DUMMYFUNCTION("""COMPUTED_VALUE"""),2023.0)</f>
        <v>2023</v>
      </c>
    </row>
    <row r="239">
      <c r="A239" s="1" t="s">
        <v>2597</v>
      </c>
      <c r="B239" s="4" t="s">
        <v>27</v>
      </c>
      <c r="C239" s="4" t="s">
        <v>30</v>
      </c>
      <c r="D239" s="4" t="s">
        <v>30</v>
      </c>
      <c r="E239" s="4">
        <v>2.0</v>
      </c>
      <c r="F239" s="4">
        <v>3.0</v>
      </c>
      <c r="G239" s="4">
        <v>6.0</v>
      </c>
      <c r="H239" s="5">
        <v>45004.0</v>
      </c>
      <c r="I239" s="4">
        <f>IFERROR(__xludf.DUMMYFUNCTION("SPLIT(H239,""/"")"),19.0)</f>
        <v>19</v>
      </c>
      <c r="J239" s="4">
        <f>IFERROR(__xludf.DUMMYFUNCTION("""COMPUTED_VALUE"""),3.0)</f>
        <v>3</v>
      </c>
      <c r="K239" s="4">
        <f>IFERROR(__xludf.DUMMYFUNCTION("""COMPUTED_VALUE"""),2023.0)</f>
        <v>2023</v>
      </c>
    </row>
    <row r="240">
      <c r="A240" s="1" t="s">
        <v>1315</v>
      </c>
      <c r="B240" s="4" t="s">
        <v>27</v>
      </c>
      <c r="C240" s="4" t="s">
        <v>30</v>
      </c>
      <c r="D240" s="4" t="s">
        <v>39</v>
      </c>
      <c r="E240" s="4">
        <v>1.0</v>
      </c>
      <c r="F240" s="4">
        <v>3.0</v>
      </c>
      <c r="G240" s="4">
        <v>3.0</v>
      </c>
      <c r="H240" s="5">
        <v>45004.0</v>
      </c>
      <c r="I240" s="4">
        <f>IFERROR(__xludf.DUMMYFUNCTION("SPLIT(H240,""/"")"),19.0)</f>
        <v>19</v>
      </c>
      <c r="J240" s="4">
        <f>IFERROR(__xludf.DUMMYFUNCTION("""COMPUTED_VALUE"""),3.0)</f>
        <v>3</v>
      </c>
      <c r="K240" s="4">
        <f>IFERROR(__xludf.DUMMYFUNCTION("""COMPUTED_VALUE"""),2023.0)</f>
        <v>2023</v>
      </c>
    </row>
    <row r="241">
      <c r="A241" s="1" t="s">
        <v>7289</v>
      </c>
      <c r="B241" s="4" t="s">
        <v>27</v>
      </c>
      <c r="C241" s="4" t="s">
        <v>30</v>
      </c>
      <c r="D241" s="4" t="s">
        <v>28</v>
      </c>
      <c r="E241" s="4">
        <v>1.0</v>
      </c>
      <c r="F241" s="4">
        <v>3.0</v>
      </c>
      <c r="G241" s="4">
        <v>3.0</v>
      </c>
      <c r="H241" s="5">
        <v>45004.0</v>
      </c>
      <c r="I241" s="4">
        <f>IFERROR(__xludf.DUMMYFUNCTION("SPLIT(H241,""/"")"),19.0)</f>
        <v>19</v>
      </c>
      <c r="J241" s="4">
        <f>IFERROR(__xludf.DUMMYFUNCTION("""COMPUTED_VALUE"""),3.0)</f>
        <v>3</v>
      </c>
      <c r="K241" s="4">
        <f>IFERROR(__xludf.DUMMYFUNCTION("""COMPUTED_VALUE"""),2023.0)</f>
        <v>2023</v>
      </c>
    </row>
    <row r="242">
      <c r="A242" s="1" t="s">
        <v>7988</v>
      </c>
      <c r="B242" s="4" t="s">
        <v>27</v>
      </c>
      <c r="C242" s="4" t="s">
        <v>24</v>
      </c>
      <c r="D242" s="4" t="s">
        <v>30</v>
      </c>
      <c r="E242" s="4">
        <v>3.0</v>
      </c>
      <c r="F242" s="4">
        <v>3.0</v>
      </c>
      <c r="G242" s="4">
        <v>9.0</v>
      </c>
      <c r="H242" s="5">
        <v>45004.0</v>
      </c>
      <c r="I242" s="4">
        <f>IFERROR(__xludf.DUMMYFUNCTION("SPLIT(H242,""/"")"),19.0)</f>
        <v>19</v>
      </c>
      <c r="J242" s="4">
        <f>IFERROR(__xludf.DUMMYFUNCTION("""COMPUTED_VALUE"""),3.0)</f>
        <v>3</v>
      </c>
      <c r="K242" s="4">
        <f>IFERROR(__xludf.DUMMYFUNCTION("""COMPUTED_VALUE"""),2023.0)</f>
        <v>2023</v>
      </c>
    </row>
    <row r="243">
      <c r="A243" s="1" t="s">
        <v>8280</v>
      </c>
      <c r="B243" s="4" t="s">
        <v>27</v>
      </c>
      <c r="C243" s="4" t="s">
        <v>30</v>
      </c>
      <c r="D243" s="4" t="s">
        <v>28</v>
      </c>
      <c r="E243" s="4">
        <v>2.0</v>
      </c>
      <c r="F243" s="4">
        <v>3.0</v>
      </c>
      <c r="G243" s="4">
        <v>6.0</v>
      </c>
      <c r="H243" s="5">
        <v>45004.0</v>
      </c>
      <c r="I243" s="4">
        <f>IFERROR(__xludf.DUMMYFUNCTION("SPLIT(H243,""/"")"),19.0)</f>
        <v>19</v>
      </c>
      <c r="J243" s="4">
        <f>IFERROR(__xludf.DUMMYFUNCTION("""COMPUTED_VALUE"""),3.0)</f>
        <v>3</v>
      </c>
      <c r="K243" s="4">
        <f>IFERROR(__xludf.DUMMYFUNCTION("""COMPUTED_VALUE"""),2023.0)</f>
        <v>2023</v>
      </c>
    </row>
    <row r="244">
      <c r="A244" s="1" t="s">
        <v>1592</v>
      </c>
      <c r="B244" s="4" t="s">
        <v>27</v>
      </c>
      <c r="C244" s="4" t="s">
        <v>24</v>
      </c>
      <c r="D244" s="4" t="s">
        <v>23</v>
      </c>
      <c r="E244" s="4">
        <v>3.0</v>
      </c>
      <c r="F244" s="4">
        <v>3.0</v>
      </c>
      <c r="G244" s="4">
        <v>9.0</v>
      </c>
      <c r="H244" s="5">
        <v>45004.0</v>
      </c>
      <c r="I244" s="4">
        <f>IFERROR(__xludf.DUMMYFUNCTION("SPLIT(H244,""/"")"),19.0)</f>
        <v>19</v>
      </c>
      <c r="J244" s="4">
        <f>IFERROR(__xludf.DUMMYFUNCTION("""COMPUTED_VALUE"""),3.0)</f>
        <v>3</v>
      </c>
      <c r="K244" s="4">
        <f>IFERROR(__xludf.DUMMYFUNCTION("""COMPUTED_VALUE"""),2023.0)</f>
        <v>2023</v>
      </c>
    </row>
    <row r="245">
      <c r="A245" s="1" t="s">
        <v>2149</v>
      </c>
      <c r="B245" s="4" t="s">
        <v>27</v>
      </c>
      <c r="C245" s="4" t="s">
        <v>30</v>
      </c>
      <c r="D245" s="4" t="s">
        <v>39</v>
      </c>
      <c r="E245" s="4">
        <v>1.0</v>
      </c>
      <c r="F245" s="4">
        <v>3.0</v>
      </c>
      <c r="G245" s="4">
        <v>3.0</v>
      </c>
      <c r="H245" s="5">
        <v>45005.0</v>
      </c>
      <c r="I245" s="4">
        <f>IFERROR(__xludf.DUMMYFUNCTION("SPLIT(H245,""/"")"),20.0)</f>
        <v>20</v>
      </c>
      <c r="J245" s="4">
        <f>IFERROR(__xludf.DUMMYFUNCTION("""COMPUTED_VALUE"""),3.0)</f>
        <v>3</v>
      </c>
      <c r="K245" s="4">
        <f>IFERROR(__xludf.DUMMYFUNCTION("""COMPUTED_VALUE"""),2023.0)</f>
        <v>2023</v>
      </c>
    </row>
    <row r="246">
      <c r="A246" s="1" t="s">
        <v>417</v>
      </c>
      <c r="B246" s="4" t="s">
        <v>27</v>
      </c>
      <c r="C246" s="4" t="s">
        <v>30</v>
      </c>
      <c r="D246" s="4" t="s">
        <v>39</v>
      </c>
      <c r="E246" s="4">
        <v>5.0</v>
      </c>
      <c r="F246" s="4">
        <v>3.0</v>
      </c>
      <c r="G246" s="4">
        <v>15.0</v>
      </c>
      <c r="H246" s="5">
        <v>45006.0</v>
      </c>
      <c r="I246" s="4">
        <f>IFERROR(__xludf.DUMMYFUNCTION("SPLIT(H246,""/"")"),21.0)</f>
        <v>21</v>
      </c>
      <c r="J246" s="4">
        <f>IFERROR(__xludf.DUMMYFUNCTION("""COMPUTED_VALUE"""),3.0)</f>
        <v>3</v>
      </c>
      <c r="K246" s="4">
        <f>IFERROR(__xludf.DUMMYFUNCTION("""COMPUTED_VALUE"""),2023.0)</f>
        <v>2023</v>
      </c>
    </row>
    <row r="247">
      <c r="A247" s="1" t="s">
        <v>8243</v>
      </c>
      <c r="B247" s="4" t="s">
        <v>27</v>
      </c>
      <c r="C247" s="4" t="s">
        <v>24</v>
      </c>
      <c r="D247" s="4" t="s">
        <v>39</v>
      </c>
      <c r="E247" s="4">
        <v>1.0</v>
      </c>
      <c r="F247" s="4">
        <v>3.0</v>
      </c>
      <c r="G247" s="4">
        <v>3.0</v>
      </c>
      <c r="H247" s="5">
        <v>45006.0</v>
      </c>
      <c r="I247" s="4">
        <f>IFERROR(__xludf.DUMMYFUNCTION("SPLIT(H247,""/"")"),21.0)</f>
        <v>21</v>
      </c>
      <c r="J247" s="4">
        <f>IFERROR(__xludf.DUMMYFUNCTION("""COMPUTED_VALUE"""),3.0)</f>
        <v>3</v>
      </c>
      <c r="K247" s="4">
        <f>IFERROR(__xludf.DUMMYFUNCTION("""COMPUTED_VALUE"""),2023.0)</f>
        <v>2023</v>
      </c>
    </row>
    <row r="248">
      <c r="A248" s="1" t="s">
        <v>4825</v>
      </c>
      <c r="B248" s="4" t="s">
        <v>27</v>
      </c>
      <c r="C248" s="4" t="s">
        <v>29</v>
      </c>
      <c r="D248" s="4" t="s">
        <v>30</v>
      </c>
      <c r="E248" s="4">
        <v>3.0</v>
      </c>
      <c r="F248" s="4">
        <v>3.0</v>
      </c>
      <c r="G248" s="4">
        <v>9.0</v>
      </c>
      <c r="H248" s="5">
        <v>45006.0</v>
      </c>
      <c r="I248" s="4">
        <f>IFERROR(__xludf.DUMMYFUNCTION("SPLIT(H248,""/"")"),21.0)</f>
        <v>21</v>
      </c>
      <c r="J248" s="4">
        <f>IFERROR(__xludf.DUMMYFUNCTION("""COMPUTED_VALUE"""),3.0)</f>
        <v>3</v>
      </c>
      <c r="K248" s="4">
        <f>IFERROR(__xludf.DUMMYFUNCTION("""COMPUTED_VALUE"""),2023.0)</f>
        <v>2023</v>
      </c>
    </row>
    <row r="249">
      <c r="A249" s="1" t="s">
        <v>9671</v>
      </c>
      <c r="B249" s="4" t="s">
        <v>27</v>
      </c>
      <c r="C249" s="4" t="s">
        <v>24</v>
      </c>
      <c r="D249" s="4" t="s">
        <v>23</v>
      </c>
      <c r="E249" s="4">
        <v>1.0</v>
      </c>
      <c r="F249" s="4">
        <v>3.0</v>
      </c>
      <c r="G249" s="4">
        <v>3.0</v>
      </c>
      <c r="H249" s="5">
        <v>45007.0</v>
      </c>
      <c r="I249" s="4">
        <f>IFERROR(__xludf.DUMMYFUNCTION("SPLIT(H249,""/"")"),22.0)</f>
        <v>22</v>
      </c>
      <c r="J249" s="4">
        <f>IFERROR(__xludf.DUMMYFUNCTION("""COMPUTED_VALUE"""),3.0)</f>
        <v>3</v>
      </c>
      <c r="K249" s="4">
        <f>IFERROR(__xludf.DUMMYFUNCTION("""COMPUTED_VALUE"""),2023.0)</f>
        <v>2023</v>
      </c>
    </row>
    <row r="250">
      <c r="A250" s="1" t="s">
        <v>1189</v>
      </c>
      <c r="B250" s="4" t="s">
        <v>27</v>
      </c>
      <c r="C250" s="4" t="s">
        <v>29</v>
      </c>
      <c r="D250" s="4" t="s">
        <v>39</v>
      </c>
      <c r="E250" s="4">
        <v>1.0</v>
      </c>
      <c r="F250" s="4">
        <v>3.0</v>
      </c>
      <c r="G250" s="4">
        <v>3.0</v>
      </c>
      <c r="H250" s="5">
        <v>45007.0</v>
      </c>
      <c r="I250" s="4">
        <f>IFERROR(__xludf.DUMMYFUNCTION("SPLIT(H250,""/"")"),22.0)</f>
        <v>22</v>
      </c>
      <c r="J250" s="4">
        <f>IFERROR(__xludf.DUMMYFUNCTION("""COMPUTED_VALUE"""),3.0)</f>
        <v>3</v>
      </c>
      <c r="K250" s="4">
        <f>IFERROR(__xludf.DUMMYFUNCTION("""COMPUTED_VALUE"""),2023.0)</f>
        <v>2023</v>
      </c>
    </row>
    <row r="251">
      <c r="A251" s="1" t="s">
        <v>1394</v>
      </c>
      <c r="B251" s="4" t="s">
        <v>27</v>
      </c>
      <c r="C251" s="4" t="s">
        <v>24</v>
      </c>
      <c r="D251" s="4" t="s">
        <v>39</v>
      </c>
      <c r="E251" s="4">
        <v>4.0</v>
      </c>
      <c r="F251" s="4">
        <v>3.0</v>
      </c>
      <c r="G251" s="4">
        <v>12.0</v>
      </c>
      <c r="H251" s="5">
        <v>45008.0</v>
      </c>
      <c r="I251" s="4">
        <f>IFERROR(__xludf.DUMMYFUNCTION("SPLIT(H251,""/"")"),23.0)</f>
        <v>23</v>
      </c>
      <c r="J251" s="4">
        <f>IFERROR(__xludf.DUMMYFUNCTION("""COMPUTED_VALUE"""),3.0)</f>
        <v>3</v>
      </c>
      <c r="K251" s="4">
        <f>IFERROR(__xludf.DUMMYFUNCTION("""COMPUTED_VALUE"""),2023.0)</f>
        <v>2023</v>
      </c>
    </row>
    <row r="252">
      <c r="A252" s="1" t="s">
        <v>1513</v>
      </c>
      <c r="B252" s="4" t="s">
        <v>27</v>
      </c>
      <c r="C252" s="4" t="s">
        <v>30</v>
      </c>
      <c r="D252" s="4" t="s">
        <v>30</v>
      </c>
      <c r="E252" s="4">
        <v>3.0</v>
      </c>
      <c r="F252" s="4">
        <v>3.0</v>
      </c>
      <c r="G252" s="4">
        <v>9.0</v>
      </c>
      <c r="H252" s="5">
        <v>45008.0</v>
      </c>
      <c r="I252" s="4">
        <f>IFERROR(__xludf.DUMMYFUNCTION("SPLIT(H252,""/"")"),23.0)</f>
        <v>23</v>
      </c>
      <c r="J252" s="4">
        <f>IFERROR(__xludf.DUMMYFUNCTION("""COMPUTED_VALUE"""),3.0)</f>
        <v>3</v>
      </c>
      <c r="K252" s="4">
        <f>IFERROR(__xludf.DUMMYFUNCTION("""COMPUTED_VALUE"""),2023.0)</f>
        <v>2023</v>
      </c>
    </row>
    <row r="253">
      <c r="A253" s="1" t="s">
        <v>3075</v>
      </c>
      <c r="B253" s="4" t="s">
        <v>27</v>
      </c>
      <c r="C253" s="4" t="s">
        <v>29</v>
      </c>
      <c r="D253" s="4" t="s">
        <v>28</v>
      </c>
      <c r="E253" s="4">
        <v>2.0</v>
      </c>
      <c r="F253" s="4">
        <v>3.0</v>
      </c>
      <c r="G253" s="4">
        <v>6.0</v>
      </c>
      <c r="H253" s="5">
        <v>45008.0</v>
      </c>
      <c r="I253" s="4">
        <f>IFERROR(__xludf.DUMMYFUNCTION("SPLIT(H253,""/"")"),23.0)</f>
        <v>23</v>
      </c>
      <c r="J253" s="4">
        <f>IFERROR(__xludf.DUMMYFUNCTION("""COMPUTED_VALUE"""),3.0)</f>
        <v>3</v>
      </c>
      <c r="K253" s="4">
        <f>IFERROR(__xludf.DUMMYFUNCTION("""COMPUTED_VALUE"""),2023.0)</f>
        <v>2023</v>
      </c>
    </row>
    <row r="254">
      <c r="A254" s="1" t="s">
        <v>188</v>
      </c>
      <c r="B254" s="4" t="s">
        <v>27</v>
      </c>
      <c r="C254" s="4" t="s">
        <v>24</v>
      </c>
      <c r="D254" s="4" t="s">
        <v>28</v>
      </c>
      <c r="E254" s="4">
        <v>2.0</v>
      </c>
      <c r="F254" s="4">
        <v>3.0</v>
      </c>
      <c r="G254" s="4">
        <v>6.0</v>
      </c>
      <c r="H254" s="5">
        <v>45008.0</v>
      </c>
      <c r="I254" s="4">
        <f>IFERROR(__xludf.DUMMYFUNCTION("SPLIT(H254,""/"")"),23.0)</f>
        <v>23</v>
      </c>
      <c r="J254" s="4">
        <f>IFERROR(__xludf.DUMMYFUNCTION("""COMPUTED_VALUE"""),3.0)</f>
        <v>3</v>
      </c>
      <c r="K254" s="4">
        <f>IFERROR(__xludf.DUMMYFUNCTION("""COMPUTED_VALUE"""),2023.0)</f>
        <v>2023</v>
      </c>
    </row>
    <row r="255">
      <c r="A255" s="1" t="s">
        <v>7834</v>
      </c>
      <c r="B255" s="4" t="s">
        <v>27</v>
      </c>
      <c r="C255" s="4" t="s">
        <v>30</v>
      </c>
      <c r="D255" s="4" t="s">
        <v>23</v>
      </c>
      <c r="E255" s="4">
        <v>5.0</v>
      </c>
      <c r="F255" s="4">
        <v>3.0</v>
      </c>
      <c r="G255" s="4">
        <v>15.0</v>
      </c>
      <c r="H255" s="5">
        <v>45008.0</v>
      </c>
      <c r="I255" s="4">
        <f>IFERROR(__xludf.DUMMYFUNCTION("SPLIT(H255,""/"")"),23.0)</f>
        <v>23</v>
      </c>
      <c r="J255" s="4">
        <f>IFERROR(__xludf.DUMMYFUNCTION("""COMPUTED_VALUE"""),3.0)</f>
        <v>3</v>
      </c>
      <c r="K255" s="4">
        <f>IFERROR(__xludf.DUMMYFUNCTION("""COMPUTED_VALUE"""),2023.0)</f>
        <v>2023</v>
      </c>
    </row>
    <row r="256">
      <c r="A256" s="1" t="s">
        <v>8136</v>
      </c>
      <c r="B256" s="4" t="s">
        <v>27</v>
      </c>
      <c r="C256" s="4" t="s">
        <v>29</v>
      </c>
      <c r="D256" s="4" t="s">
        <v>30</v>
      </c>
      <c r="E256" s="4">
        <v>4.0</v>
      </c>
      <c r="F256" s="4">
        <v>3.0</v>
      </c>
      <c r="G256" s="4">
        <v>12.0</v>
      </c>
      <c r="H256" s="5">
        <v>45008.0</v>
      </c>
      <c r="I256" s="4">
        <f>IFERROR(__xludf.DUMMYFUNCTION("SPLIT(H256,""/"")"),23.0)</f>
        <v>23</v>
      </c>
      <c r="J256" s="4">
        <f>IFERROR(__xludf.DUMMYFUNCTION("""COMPUTED_VALUE"""),3.0)</f>
        <v>3</v>
      </c>
      <c r="K256" s="4">
        <f>IFERROR(__xludf.DUMMYFUNCTION("""COMPUTED_VALUE"""),2023.0)</f>
        <v>2023</v>
      </c>
    </row>
    <row r="257">
      <c r="A257" s="1" t="s">
        <v>652</v>
      </c>
      <c r="B257" s="4" t="s">
        <v>27</v>
      </c>
      <c r="C257" s="4" t="s">
        <v>30</v>
      </c>
      <c r="D257" s="4" t="s">
        <v>23</v>
      </c>
      <c r="E257" s="4">
        <v>4.0</v>
      </c>
      <c r="F257" s="4">
        <v>3.0</v>
      </c>
      <c r="G257" s="4">
        <v>12.0</v>
      </c>
      <c r="H257" s="5">
        <v>45008.0</v>
      </c>
      <c r="I257" s="4">
        <f>IFERROR(__xludf.DUMMYFUNCTION("SPLIT(H257,""/"")"),23.0)</f>
        <v>23</v>
      </c>
      <c r="J257" s="4">
        <f>IFERROR(__xludf.DUMMYFUNCTION("""COMPUTED_VALUE"""),3.0)</f>
        <v>3</v>
      </c>
      <c r="K257" s="4">
        <f>IFERROR(__xludf.DUMMYFUNCTION("""COMPUTED_VALUE"""),2023.0)</f>
        <v>2023</v>
      </c>
    </row>
    <row r="258">
      <c r="A258" s="1" t="s">
        <v>8088</v>
      </c>
      <c r="B258" s="4" t="s">
        <v>27</v>
      </c>
      <c r="C258" s="4" t="s">
        <v>29</v>
      </c>
      <c r="D258" s="4" t="s">
        <v>39</v>
      </c>
      <c r="E258" s="4">
        <v>3.0</v>
      </c>
      <c r="F258" s="4">
        <v>3.0</v>
      </c>
      <c r="G258" s="4">
        <v>9.0</v>
      </c>
      <c r="H258" s="5">
        <v>45009.0</v>
      </c>
      <c r="I258" s="4">
        <f>IFERROR(__xludf.DUMMYFUNCTION("SPLIT(H258,""/"")"),24.0)</f>
        <v>24</v>
      </c>
      <c r="J258" s="4">
        <f>IFERROR(__xludf.DUMMYFUNCTION("""COMPUTED_VALUE"""),3.0)</f>
        <v>3</v>
      </c>
      <c r="K258" s="4">
        <f>IFERROR(__xludf.DUMMYFUNCTION("""COMPUTED_VALUE"""),2023.0)</f>
        <v>2023</v>
      </c>
    </row>
    <row r="259">
      <c r="A259" s="1" t="s">
        <v>5769</v>
      </c>
      <c r="B259" s="4" t="s">
        <v>27</v>
      </c>
      <c r="C259" s="4" t="s">
        <v>30</v>
      </c>
      <c r="D259" s="4" t="s">
        <v>39</v>
      </c>
      <c r="E259" s="4">
        <v>4.0</v>
      </c>
      <c r="F259" s="4">
        <v>3.0</v>
      </c>
      <c r="G259" s="4">
        <v>12.0</v>
      </c>
      <c r="H259" s="5">
        <v>45009.0</v>
      </c>
      <c r="I259" s="4">
        <f>IFERROR(__xludf.DUMMYFUNCTION("SPLIT(H259,""/"")"),24.0)</f>
        <v>24</v>
      </c>
      <c r="J259" s="4">
        <f>IFERROR(__xludf.DUMMYFUNCTION("""COMPUTED_VALUE"""),3.0)</f>
        <v>3</v>
      </c>
      <c r="K259" s="4">
        <f>IFERROR(__xludf.DUMMYFUNCTION("""COMPUTED_VALUE"""),2023.0)</f>
        <v>2023</v>
      </c>
    </row>
    <row r="260">
      <c r="A260" s="1" t="s">
        <v>1216</v>
      </c>
      <c r="B260" s="4" t="s">
        <v>27</v>
      </c>
      <c r="C260" s="4" t="s">
        <v>30</v>
      </c>
      <c r="D260" s="4" t="s">
        <v>39</v>
      </c>
      <c r="E260" s="4">
        <v>5.0</v>
      </c>
      <c r="F260" s="4">
        <v>3.0</v>
      </c>
      <c r="G260" s="4">
        <v>15.0</v>
      </c>
      <c r="H260" s="5">
        <v>45010.0</v>
      </c>
      <c r="I260" s="4">
        <f>IFERROR(__xludf.DUMMYFUNCTION("SPLIT(H260,""/"")"),25.0)</f>
        <v>25</v>
      </c>
      <c r="J260" s="4">
        <f>IFERROR(__xludf.DUMMYFUNCTION("""COMPUTED_VALUE"""),3.0)</f>
        <v>3</v>
      </c>
      <c r="K260" s="4">
        <f>IFERROR(__xludf.DUMMYFUNCTION("""COMPUTED_VALUE"""),2023.0)</f>
        <v>2023</v>
      </c>
    </row>
    <row r="261">
      <c r="A261" s="1" t="s">
        <v>3859</v>
      </c>
      <c r="B261" s="4" t="s">
        <v>27</v>
      </c>
      <c r="C261" s="4" t="s">
        <v>30</v>
      </c>
      <c r="D261" s="4" t="s">
        <v>39</v>
      </c>
      <c r="E261" s="4">
        <v>2.0</v>
      </c>
      <c r="F261" s="4">
        <v>3.0</v>
      </c>
      <c r="G261" s="4">
        <v>6.0</v>
      </c>
      <c r="H261" s="5">
        <v>45010.0</v>
      </c>
      <c r="I261" s="4">
        <f>IFERROR(__xludf.DUMMYFUNCTION("SPLIT(H261,""/"")"),25.0)</f>
        <v>25</v>
      </c>
      <c r="J261" s="4">
        <f>IFERROR(__xludf.DUMMYFUNCTION("""COMPUTED_VALUE"""),3.0)</f>
        <v>3</v>
      </c>
      <c r="K261" s="4">
        <f>IFERROR(__xludf.DUMMYFUNCTION("""COMPUTED_VALUE"""),2023.0)</f>
        <v>2023</v>
      </c>
    </row>
    <row r="262">
      <c r="A262" s="1" t="s">
        <v>56</v>
      </c>
      <c r="B262" s="4" t="s">
        <v>27</v>
      </c>
      <c r="C262" s="4" t="s">
        <v>30</v>
      </c>
      <c r="D262" s="4" t="s">
        <v>28</v>
      </c>
      <c r="E262" s="4">
        <v>5.0</v>
      </c>
      <c r="F262" s="4">
        <v>3.0</v>
      </c>
      <c r="G262" s="4">
        <v>15.0</v>
      </c>
      <c r="H262" s="5">
        <v>45010.0</v>
      </c>
      <c r="I262" s="4">
        <f>IFERROR(__xludf.DUMMYFUNCTION("SPLIT(H262,""/"")"),25.0)</f>
        <v>25</v>
      </c>
      <c r="J262" s="4">
        <f>IFERROR(__xludf.DUMMYFUNCTION("""COMPUTED_VALUE"""),3.0)</f>
        <v>3</v>
      </c>
      <c r="K262" s="4">
        <f>IFERROR(__xludf.DUMMYFUNCTION("""COMPUTED_VALUE"""),2023.0)</f>
        <v>2023</v>
      </c>
    </row>
    <row r="263">
      <c r="A263" s="1" t="s">
        <v>5784</v>
      </c>
      <c r="B263" s="4" t="s">
        <v>27</v>
      </c>
      <c r="C263" s="4" t="s">
        <v>29</v>
      </c>
      <c r="D263" s="4" t="s">
        <v>28</v>
      </c>
      <c r="E263" s="4">
        <v>2.0</v>
      </c>
      <c r="F263" s="4">
        <v>3.0</v>
      </c>
      <c r="G263" s="4">
        <v>6.0</v>
      </c>
      <c r="H263" s="5">
        <v>45011.0</v>
      </c>
      <c r="I263" s="4">
        <f>IFERROR(__xludf.DUMMYFUNCTION("SPLIT(H263,""/"")"),26.0)</f>
        <v>26</v>
      </c>
      <c r="J263" s="4">
        <f>IFERROR(__xludf.DUMMYFUNCTION("""COMPUTED_VALUE"""),3.0)</f>
        <v>3</v>
      </c>
      <c r="K263" s="4">
        <f>IFERROR(__xludf.DUMMYFUNCTION("""COMPUTED_VALUE"""),2023.0)</f>
        <v>2023</v>
      </c>
    </row>
    <row r="264">
      <c r="A264" s="1" t="s">
        <v>9695</v>
      </c>
      <c r="B264" s="4" t="s">
        <v>27</v>
      </c>
      <c r="C264" s="4" t="s">
        <v>30</v>
      </c>
      <c r="D264" s="4" t="s">
        <v>23</v>
      </c>
      <c r="E264" s="4">
        <v>2.0</v>
      </c>
      <c r="F264" s="4">
        <v>3.0</v>
      </c>
      <c r="G264" s="4">
        <v>6.0</v>
      </c>
      <c r="H264" s="5">
        <v>45012.0</v>
      </c>
      <c r="I264" s="4">
        <f>IFERROR(__xludf.DUMMYFUNCTION("SPLIT(H264,""/"")"),27.0)</f>
        <v>27</v>
      </c>
      <c r="J264" s="4">
        <f>IFERROR(__xludf.DUMMYFUNCTION("""COMPUTED_VALUE"""),3.0)</f>
        <v>3</v>
      </c>
      <c r="K264" s="4">
        <f>IFERROR(__xludf.DUMMYFUNCTION("""COMPUTED_VALUE"""),2023.0)</f>
        <v>2023</v>
      </c>
    </row>
    <row r="265">
      <c r="A265" s="1" t="s">
        <v>2879</v>
      </c>
      <c r="B265" s="4" t="s">
        <v>27</v>
      </c>
      <c r="C265" s="4" t="s">
        <v>24</v>
      </c>
      <c r="D265" s="4" t="s">
        <v>23</v>
      </c>
      <c r="E265" s="4">
        <v>1.0</v>
      </c>
      <c r="F265" s="4">
        <v>3.0</v>
      </c>
      <c r="G265" s="4">
        <v>3.0</v>
      </c>
      <c r="H265" s="5">
        <v>45013.0</v>
      </c>
      <c r="I265" s="4">
        <f>IFERROR(__xludf.DUMMYFUNCTION("SPLIT(H265,""/"")"),28.0)</f>
        <v>28</v>
      </c>
      <c r="J265" s="4">
        <f>IFERROR(__xludf.DUMMYFUNCTION("""COMPUTED_VALUE"""),3.0)</f>
        <v>3</v>
      </c>
      <c r="K265" s="4">
        <f>IFERROR(__xludf.DUMMYFUNCTION("""COMPUTED_VALUE"""),2023.0)</f>
        <v>2023</v>
      </c>
    </row>
    <row r="266">
      <c r="A266" s="1" t="s">
        <v>8987</v>
      </c>
      <c r="B266" s="4" t="s">
        <v>27</v>
      </c>
      <c r="C266" s="4" t="s">
        <v>24</v>
      </c>
      <c r="D266" s="4" t="s">
        <v>30</v>
      </c>
      <c r="E266" s="4">
        <v>2.0</v>
      </c>
      <c r="F266" s="4">
        <v>3.0</v>
      </c>
      <c r="G266" s="4">
        <v>6.0</v>
      </c>
      <c r="H266" s="5">
        <v>45013.0</v>
      </c>
      <c r="I266" s="4">
        <f>IFERROR(__xludf.DUMMYFUNCTION("SPLIT(H266,""/"")"),28.0)</f>
        <v>28</v>
      </c>
      <c r="J266" s="4">
        <f>IFERROR(__xludf.DUMMYFUNCTION("""COMPUTED_VALUE"""),3.0)</f>
        <v>3</v>
      </c>
      <c r="K266" s="4">
        <f>IFERROR(__xludf.DUMMYFUNCTION("""COMPUTED_VALUE"""),2023.0)</f>
        <v>2023</v>
      </c>
    </row>
    <row r="267">
      <c r="A267" s="1" t="s">
        <v>4895</v>
      </c>
      <c r="B267" s="4" t="s">
        <v>27</v>
      </c>
      <c r="C267" s="4" t="s">
        <v>29</v>
      </c>
      <c r="D267" s="4" t="s">
        <v>28</v>
      </c>
      <c r="E267" s="4">
        <v>4.0</v>
      </c>
      <c r="F267" s="4">
        <v>3.0</v>
      </c>
      <c r="G267" s="4">
        <v>12.0</v>
      </c>
      <c r="H267" s="5">
        <v>45014.0</v>
      </c>
      <c r="I267" s="4">
        <f>IFERROR(__xludf.DUMMYFUNCTION("SPLIT(H267,""/"")"),29.0)</f>
        <v>29</v>
      </c>
      <c r="J267" s="4">
        <f>IFERROR(__xludf.DUMMYFUNCTION("""COMPUTED_VALUE"""),3.0)</f>
        <v>3</v>
      </c>
      <c r="K267" s="4">
        <f>IFERROR(__xludf.DUMMYFUNCTION("""COMPUTED_VALUE"""),2023.0)</f>
        <v>2023</v>
      </c>
    </row>
    <row r="268">
      <c r="A268" s="1" t="s">
        <v>5991</v>
      </c>
      <c r="B268" s="4" t="s">
        <v>27</v>
      </c>
      <c r="C268" s="4" t="s">
        <v>30</v>
      </c>
      <c r="D268" s="4" t="s">
        <v>30</v>
      </c>
      <c r="E268" s="4">
        <v>2.0</v>
      </c>
      <c r="F268" s="4">
        <v>3.0</v>
      </c>
      <c r="G268" s="4">
        <v>6.0</v>
      </c>
      <c r="H268" s="5">
        <v>45014.0</v>
      </c>
      <c r="I268" s="4">
        <f>IFERROR(__xludf.DUMMYFUNCTION("SPLIT(H268,""/"")"),29.0)</f>
        <v>29</v>
      </c>
      <c r="J268" s="4">
        <f>IFERROR(__xludf.DUMMYFUNCTION("""COMPUTED_VALUE"""),3.0)</f>
        <v>3</v>
      </c>
      <c r="K268" s="4">
        <f>IFERROR(__xludf.DUMMYFUNCTION("""COMPUTED_VALUE"""),2023.0)</f>
        <v>2023</v>
      </c>
    </row>
    <row r="269">
      <c r="A269" s="1" t="s">
        <v>6707</v>
      </c>
      <c r="B269" s="4" t="s">
        <v>27</v>
      </c>
      <c r="C269" s="4" t="s">
        <v>24</v>
      </c>
      <c r="D269" s="4" t="s">
        <v>30</v>
      </c>
      <c r="E269" s="4">
        <v>1.0</v>
      </c>
      <c r="F269" s="4">
        <v>3.0</v>
      </c>
      <c r="G269" s="4">
        <v>3.0</v>
      </c>
      <c r="H269" s="5">
        <v>45015.0</v>
      </c>
      <c r="I269" s="4">
        <f>IFERROR(__xludf.DUMMYFUNCTION("SPLIT(H269,""/"")"),30.0)</f>
        <v>30</v>
      </c>
      <c r="J269" s="4">
        <f>IFERROR(__xludf.DUMMYFUNCTION("""COMPUTED_VALUE"""),3.0)</f>
        <v>3</v>
      </c>
      <c r="K269" s="4">
        <f>IFERROR(__xludf.DUMMYFUNCTION("""COMPUTED_VALUE"""),2023.0)</f>
        <v>2023</v>
      </c>
    </row>
    <row r="270">
      <c r="A270" s="1" t="s">
        <v>7493</v>
      </c>
      <c r="B270" s="4" t="s">
        <v>27</v>
      </c>
      <c r="C270" s="4" t="s">
        <v>24</v>
      </c>
      <c r="D270" s="4" t="s">
        <v>30</v>
      </c>
      <c r="E270" s="4">
        <v>1.0</v>
      </c>
      <c r="F270" s="4">
        <v>3.0</v>
      </c>
      <c r="G270" s="4">
        <v>3.0</v>
      </c>
      <c r="H270" s="5">
        <v>45015.0</v>
      </c>
      <c r="I270" s="4">
        <f>IFERROR(__xludf.DUMMYFUNCTION("SPLIT(H270,""/"")"),30.0)</f>
        <v>30</v>
      </c>
      <c r="J270" s="4">
        <f>IFERROR(__xludf.DUMMYFUNCTION("""COMPUTED_VALUE"""),3.0)</f>
        <v>3</v>
      </c>
      <c r="K270" s="4">
        <f>IFERROR(__xludf.DUMMYFUNCTION("""COMPUTED_VALUE"""),2023.0)</f>
        <v>2023</v>
      </c>
    </row>
    <row r="271">
      <c r="A271" s="1" t="s">
        <v>3241</v>
      </c>
      <c r="B271" s="4" t="s">
        <v>27</v>
      </c>
      <c r="C271" s="4" t="s">
        <v>24</v>
      </c>
      <c r="D271" s="4" t="s">
        <v>23</v>
      </c>
      <c r="E271" s="4">
        <v>5.0</v>
      </c>
      <c r="F271" s="4">
        <v>3.0</v>
      </c>
      <c r="G271" s="4">
        <v>15.0</v>
      </c>
      <c r="H271" s="5">
        <v>45016.0</v>
      </c>
      <c r="I271" s="4">
        <f>IFERROR(__xludf.DUMMYFUNCTION("SPLIT(H271,""/"")"),31.0)</f>
        <v>31</v>
      </c>
      <c r="J271" s="4">
        <f>IFERROR(__xludf.DUMMYFUNCTION("""COMPUTED_VALUE"""),3.0)</f>
        <v>3</v>
      </c>
      <c r="K271" s="4">
        <f>IFERROR(__xludf.DUMMYFUNCTION("""COMPUTED_VALUE"""),2023.0)</f>
        <v>2023</v>
      </c>
    </row>
    <row r="272">
      <c r="A272" s="1" t="s">
        <v>9652</v>
      </c>
      <c r="B272" s="4" t="s">
        <v>27</v>
      </c>
      <c r="C272" s="4" t="s">
        <v>30</v>
      </c>
      <c r="D272" s="4" t="s">
        <v>39</v>
      </c>
      <c r="E272" s="4">
        <v>4.0</v>
      </c>
      <c r="F272" s="4">
        <v>3.0</v>
      </c>
      <c r="G272" s="4">
        <v>12.0</v>
      </c>
      <c r="H272" s="5">
        <v>45017.0</v>
      </c>
      <c r="I272" s="4">
        <f>IFERROR(__xludf.DUMMYFUNCTION("SPLIT(H272,""/"")"),1.0)</f>
        <v>1</v>
      </c>
      <c r="J272" s="4">
        <f>IFERROR(__xludf.DUMMYFUNCTION("""COMPUTED_VALUE"""),4.0)</f>
        <v>4</v>
      </c>
      <c r="K272" s="4">
        <f>IFERROR(__xludf.DUMMYFUNCTION("""COMPUTED_VALUE"""),2023.0)</f>
        <v>2023</v>
      </c>
    </row>
    <row r="273">
      <c r="A273" s="1" t="s">
        <v>6803</v>
      </c>
      <c r="B273" s="4" t="s">
        <v>27</v>
      </c>
      <c r="C273" s="4" t="s">
        <v>24</v>
      </c>
      <c r="D273" s="4" t="s">
        <v>39</v>
      </c>
      <c r="E273" s="4">
        <v>2.0</v>
      </c>
      <c r="F273" s="4">
        <v>3.0</v>
      </c>
      <c r="G273" s="4">
        <v>6.0</v>
      </c>
      <c r="H273" s="5">
        <v>45017.0</v>
      </c>
      <c r="I273" s="4">
        <f>IFERROR(__xludf.DUMMYFUNCTION("SPLIT(H273,""/"")"),1.0)</f>
        <v>1</v>
      </c>
      <c r="J273" s="4">
        <f>IFERROR(__xludf.DUMMYFUNCTION("""COMPUTED_VALUE"""),4.0)</f>
        <v>4</v>
      </c>
      <c r="K273" s="4">
        <f>IFERROR(__xludf.DUMMYFUNCTION("""COMPUTED_VALUE"""),2023.0)</f>
        <v>2023</v>
      </c>
    </row>
    <row r="274">
      <c r="A274" s="1" t="s">
        <v>6789</v>
      </c>
      <c r="B274" s="4" t="s">
        <v>27</v>
      </c>
      <c r="C274" s="4" t="s">
        <v>30</v>
      </c>
      <c r="D274" s="4" t="s">
        <v>28</v>
      </c>
      <c r="E274" s="4">
        <v>3.0</v>
      </c>
      <c r="F274" s="4">
        <v>3.0</v>
      </c>
      <c r="G274" s="4">
        <v>9.0</v>
      </c>
      <c r="H274" s="5">
        <v>45017.0</v>
      </c>
      <c r="I274" s="4">
        <f>IFERROR(__xludf.DUMMYFUNCTION("SPLIT(H274,""/"")"),1.0)</f>
        <v>1</v>
      </c>
      <c r="J274" s="4">
        <f>IFERROR(__xludf.DUMMYFUNCTION("""COMPUTED_VALUE"""),4.0)</f>
        <v>4</v>
      </c>
      <c r="K274" s="4">
        <f>IFERROR(__xludf.DUMMYFUNCTION("""COMPUTED_VALUE"""),2023.0)</f>
        <v>2023</v>
      </c>
    </row>
    <row r="275">
      <c r="A275" s="1" t="s">
        <v>6830</v>
      </c>
      <c r="B275" s="4" t="s">
        <v>27</v>
      </c>
      <c r="C275" s="4" t="s">
        <v>24</v>
      </c>
      <c r="D275" s="4" t="s">
        <v>23</v>
      </c>
      <c r="E275" s="4">
        <v>4.0</v>
      </c>
      <c r="F275" s="4">
        <v>3.0</v>
      </c>
      <c r="G275" s="4">
        <v>12.0</v>
      </c>
      <c r="H275" s="5">
        <v>45017.0</v>
      </c>
      <c r="I275" s="4">
        <f>IFERROR(__xludf.DUMMYFUNCTION("SPLIT(H275,""/"")"),1.0)</f>
        <v>1</v>
      </c>
      <c r="J275" s="4">
        <f>IFERROR(__xludf.DUMMYFUNCTION("""COMPUTED_VALUE"""),4.0)</f>
        <v>4</v>
      </c>
      <c r="K275" s="4">
        <f>IFERROR(__xludf.DUMMYFUNCTION("""COMPUTED_VALUE"""),2023.0)</f>
        <v>2023</v>
      </c>
    </row>
    <row r="276">
      <c r="A276" s="1" t="s">
        <v>3288</v>
      </c>
      <c r="B276" s="4" t="s">
        <v>27</v>
      </c>
      <c r="C276" s="4" t="s">
        <v>24</v>
      </c>
      <c r="D276" s="4" t="s">
        <v>28</v>
      </c>
      <c r="E276" s="4">
        <v>4.0</v>
      </c>
      <c r="F276" s="4">
        <v>3.0</v>
      </c>
      <c r="G276" s="4">
        <v>12.0</v>
      </c>
      <c r="H276" s="5">
        <v>45018.0</v>
      </c>
      <c r="I276" s="4">
        <f>IFERROR(__xludf.DUMMYFUNCTION("SPLIT(H276,""/"")"),2.0)</f>
        <v>2</v>
      </c>
      <c r="J276" s="4">
        <f>IFERROR(__xludf.DUMMYFUNCTION("""COMPUTED_VALUE"""),4.0)</f>
        <v>4</v>
      </c>
      <c r="K276" s="4">
        <f>IFERROR(__xludf.DUMMYFUNCTION("""COMPUTED_VALUE"""),2023.0)</f>
        <v>2023</v>
      </c>
    </row>
    <row r="277">
      <c r="A277" s="1" t="s">
        <v>9532</v>
      </c>
      <c r="B277" s="4" t="s">
        <v>27</v>
      </c>
      <c r="C277" s="4" t="s">
        <v>29</v>
      </c>
      <c r="D277" s="4" t="s">
        <v>30</v>
      </c>
      <c r="E277" s="4">
        <v>5.0</v>
      </c>
      <c r="F277" s="4">
        <v>3.0</v>
      </c>
      <c r="G277" s="4">
        <v>15.0</v>
      </c>
      <c r="H277" s="5">
        <v>45018.0</v>
      </c>
      <c r="I277" s="4">
        <f>IFERROR(__xludf.DUMMYFUNCTION("SPLIT(H277,""/"")"),2.0)</f>
        <v>2</v>
      </c>
      <c r="J277" s="4">
        <f>IFERROR(__xludf.DUMMYFUNCTION("""COMPUTED_VALUE"""),4.0)</f>
        <v>4</v>
      </c>
      <c r="K277" s="4">
        <f>IFERROR(__xludf.DUMMYFUNCTION("""COMPUTED_VALUE"""),2023.0)</f>
        <v>2023</v>
      </c>
    </row>
    <row r="278">
      <c r="A278" s="1" t="s">
        <v>6114</v>
      </c>
      <c r="B278" s="4" t="s">
        <v>27</v>
      </c>
      <c r="C278" s="4" t="s">
        <v>24</v>
      </c>
      <c r="D278" s="4" t="s">
        <v>23</v>
      </c>
      <c r="E278" s="4">
        <v>4.0</v>
      </c>
      <c r="F278" s="4">
        <v>3.0</v>
      </c>
      <c r="G278" s="4">
        <v>12.0</v>
      </c>
      <c r="H278" s="5">
        <v>45018.0</v>
      </c>
      <c r="I278" s="4">
        <f>IFERROR(__xludf.DUMMYFUNCTION("SPLIT(H278,""/"")"),2.0)</f>
        <v>2</v>
      </c>
      <c r="J278" s="4">
        <f>IFERROR(__xludf.DUMMYFUNCTION("""COMPUTED_VALUE"""),4.0)</f>
        <v>4</v>
      </c>
      <c r="K278" s="4">
        <f>IFERROR(__xludf.DUMMYFUNCTION("""COMPUTED_VALUE"""),2023.0)</f>
        <v>2023</v>
      </c>
    </row>
    <row r="279">
      <c r="A279" s="1" t="s">
        <v>7978</v>
      </c>
      <c r="B279" s="4" t="s">
        <v>27</v>
      </c>
      <c r="C279" s="4" t="s">
        <v>24</v>
      </c>
      <c r="D279" s="4" t="s">
        <v>30</v>
      </c>
      <c r="E279" s="4">
        <v>4.0</v>
      </c>
      <c r="F279" s="4">
        <v>3.0</v>
      </c>
      <c r="G279" s="4">
        <v>12.0</v>
      </c>
      <c r="H279" s="5">
        <v>45018.0</v>
      </c>
      <c r="I279" s="4">
        <f>IFERROR(__xludf.DUMMYFUNCTION("SPLIT(H279,""/"")"),2.0)</f>
        <v>2</v>
      </c>
      <c r="J279" s="4">
        <f>IFERROR(__xludf.DUMMYFUNCTION("""COMPUTED_VALUE"""),4.0)</f>
        <v>4</v>
      </c>
      <c r="K279" s="4">
        <f>IFERROR(__xludf.DUMMYFUNCTION("""COMPUTED_VALUE"""),2023.0)</f>
        <v>2023</v>
      </c>
    </row>
    <row r="280">
      <c r="A280" s="1" t="s">
        <v>4768</v>
      </c>
      <c r="B280" s="4" t="s">
        <v>27</v>
      </c>
      <c r="C280" s="4" t="s">
        <v>24</v>
      </c>
      <c r="D280" s="4" t="s">
        <v>30</v>
      </c>
      <c r="E280" s="4">
        <v>1.0</v>
      </c>
      <c r="F280" s="4">
        <v>3.0</v>
      </c>
      <c r="G280" s="4">
        <v>3.0</v>
      </c>
      <c r="H280" s="5">
        <v>45018.0</v>
      </c>
      <c r="I280" s="4">
        <f>IFERROR(__xludf.DUMMYFUNCTION("SPLIT(H280,""/"")"),2.0)</f>
        <v>2</v>
      </c>
      <c r="J280" s="4">
        <f>IFERROR(__xludf.DUMMYFUNCTION("""COMPUTED_VALUE"""),4.0)</f>
        <v>4</v>
      </c>
      <c r="K280" s="4">
        <f>IFERROR(__xludf.DUMMYFUNCTION("""COMPUTED_VALUE"""),2023.0)</f>
        <v>2023</v>
      </c>
    </row>
    <row r="281">
      <c r="A281" s="1" t="s">
        <v>4631</v>
      </c>
      <c r="B281" s="4" t="s">
        <v>27</v>
      </c>
      <c r="C281" s="4" t="s">
        <v>24</v>
      </c>
      <c r="D281" s="4" t="s">
        <v>30</v>
      </c>
      <c r="E281" s="4">
        <v>2.0</v>
      </c>
      <c r="F281" s="4">
        <v>3.0</v>
      </c>
      <c r="G281" s="4">
        <v>6.0</v>
      </c>
      <c r="H281" s="5">
        <v>45018.0</v>
      </c>
      <c r="I281" s="4">
        <f>IFERROR(__xludf.DUMMYFUNCTION("SPLIT(H281,""/"")"),2.0)</f>
        <v>2</v>
      </c>
      <c r="J281" s="4">
        <f>IFERROR(__xludf.DUMMYFUNCTION("""COMPUTED_VALUE"""),4.0)</f>
        <v>4</v>
      </c>
      <c r="K281" s="4">
        <f>IFERROR(__xludf.DUMMYFUNCTION("""COMPUTED_VALUE"""),2023.0)</f>
        <v>2023</v>
      </c>
    </row>
    <row r="282">
      <c r="A282" s="1" t="s">
        <v>1169</v>
      </c>
      <c r="B282" s="4" t="s">
        <v>27</v>
      </c>
      <c r="C282" s="4" t="s">
        <v>29</v>
      </c>
      <c r="D282" s="4" t="s">
        <v>28</v>
      </c>
      <c r="E282" s="4">
        <v>2.0</v>
      </c>
      <c r="F282" s="4">
        <v>3.0</v>
      </c>
      <c r="G282" s="4">
        <v>6.0</v>
      </c>
      <c r="H282" s="5">
        <v>45019.0</v>
      </c>
      <c r="I282" s="4">
        <f>IFERROR(__xludf.DUMMYFUNCTION("SPLIT(H282,""/"")"),3.0)</f>
        <v>3</v>
      </c>
      <c r="J282" s="4">
        <f>IFERROR(__xludf.DUMMYFUNCTION("""COMPUTED_VALUE"""),4.0)</f>
        <v>4</v>
      </c>
      <c r="K282" s="4">
        <f>IFERROR(__xludf.DUMMYFUNCTION("""COMPUTED_VALUE"""),2023.0)</f>
        <v>2023</v>
      </c>
    </row>
    <row r="283">
      <c r="A283" s="1" t="s">
        <v>3296</v>
      </c>
      <c r="B283" s="4" t="s">
        <v>27</v>
      </c>
      <c r="C283" s="4" t="s">
        <v>24</v>
      </c>
      <c r="D283" s="4" t="s">
        <v>30</v>
      </c>
      <c r="E283" s="4">
        <v>1.0</v>
      </c>
      <c r="F283" s="4">
        <v>3.0</v>
      </c>
      <c r="G283" s="4">
        <v>3.0</v>
      </c>
      <c r="H283" s="5">
        <v>45020.0</v>
      </c>
      <c r="I283" s="4">
        <f>IFERROR(__xludf.DUMMYFUNCTION("SPLIT(H283,""/"")"),4.0)</f>
        <v>4</v>
      </c>
      <c r="J283" s="4">
        <f>IFERROR(__xludf.DUMMYFUNCTION("""COMPUTED_VALUE"""),4.0)</f>
        <v>4</v>
      </c>
      <c r="K283" s="4">
        <f>IFERROR(__xludf.DUMMYFUNCTION("""COMPUTED_VALUE"""),2023.0)</f>
        <v>2023</v>
      </c>
    </row>
    <row r="284">
      <c r="A284" s="1" t="s">
        <v>8378</v>
      </c>
      <c r="B284" s="4" t="s">
        <v>27</v>
      </c>
      <c r="C284" s="4" t="s">
        <v>24</v>
      </c>
      <c r="D284" s="4" t="s">
        <v>23</v>
      </c>
      <c r="E284" s="4">
        <v>1.0</v>
      </c>
      <c r="F284" s="4">
        <v>3.0</v>
      </c>
      <c r="G284" s="4">
        <v>3.0</v>
      </c>
      <c r="H284" s="5">
        <v>45020.0</v>
      </c>
      <c r="I284" s="4">
        <f>IFERROR(__xludf.DUMMYFUNCTION("SPLIT(H284,""/"")"),4.0)</f>
        <v>4</v>
      </c>
      <c r="J284" s="4">
        <f>IFERROR(__xludf.DUMMYFUNCTION("""COMPUTED_VALUE"""),4.0)</f>
        <v>4</v>
      </c>
      <c r="K284" s="4">
        <f>IFERROR(__xludf.DUMMYFUNCTION("""COMPUTED_VALUE"""),2023.0)</f>
        <v>2023</v>
      </c>
    </row>
    <row r="285">
      <c r="A285" s="1" t="s">
        <v>8514</v>
      </c>
      <c r="B285" s="4" t="s">
        <v>27</v>
      </c>
      <c r="C285" s="4" t="s">
        <v>30</v>
      </c>
      <c r="D285" s="4" t="s">
        <v>39</v>
      </c>
      <c r="E285" s="4">
        <v>4.0</v>
      </c>
      <c r="F285" s="4">
        <v>3.0</v>
      </c>
      <c r="G285" s="4">
        <v>12.0</v>
      </c>
      <c r="H285" s="5">
        <v>45021.0</v>
      </c>
      <c r="I285" s="4">
        <f>IFERROR(__xludf.DUMMYFUNCTION("SPLIT(H285,""/"")"),5.0)</f>
        <v>5</v>
      </c>
      <c r="J285" s="4">
        <f>IFERROR(__xludf.DUMMYFUNCTION("""COMPUTED_VALUE"""),4.0)</f>
        <v>4</v>
      </c>
      <c r="K285" s="4">
        <f>IFERROR(__xludf.DUMMYFUNCTION("""COMPUTED_VALUE"""),2023.0)</f>
        <v>2023</v>
      </c>
    </row>
    <row r="286">
      <c r="A286" s="1" t="s">
        <v>2627</v>
      </c>
      <c r="B286" s="4" t="s">
        <v>27</v>
      </c>
      <c r="C286" s="4" t="s">
        <v>24</v>
      </c>
      <c r="D286" s="4" t="s">
        <v>30</v>
      </c>
      <c r="E286" s="4">
        <v>4.0</v>
      </c>
      <c r="F286" s="4">
        <v>3.0</v>
      </c>
      <c r="G286" s="4">
        <v>12.0</v>
      </c>
      <c r="H286" s="5">
        <v>45021.0</v>
      </c>
      <c r="I286" s="4">
        <f>IFERROR(__xludf.DUMMYFUNCTION("SPLIT(H286,""/"")"),5.0)</f>
        <v>5</v>
      </c>
      <c r="J286" s="4">
        <f>IFERROR(__xludf.DUMMYFUNCTION("""COMPUTED_VALUE"""),4.0)</f>
        <v>4</v>
      </c>
      <c r="K286" s="4">
        <f>IFERROR(__xludf.DUMMYFUNCTION("""COMPUTED_VALUE"""),2023.0)</f>
        <v>2023</v>
      </c>
    </row>
    <row r="287">
      <c r="A287" s="1" t="s">
        <v>9062</v>
      </c>
      <c r="B287" s="4" t="s">
        <v>27</v>
      </c>
      <c r="C287" s="4" t="s">
        <v>30</v>
      </c>
      <c r="D287" s="4" t="s">
        <v>39</v>
      </c>
      <c r="E287" s="4">
        <v>3.0</v>
      </c>
      <c r="F287" s="4">
        <v>3.0</v>
      </c>
      <c r="G287" s="4">
        <v>9.0</v>
      </c>
      <c r="H287" s="5">
        <v>45021.0</v>
      </c>
      <c r="I287" s="4">
        <f>IFERROR(__xludf.DUMMYFUNCTION("SPLIT(H287,""/"")"),5.0)</f>
        <v>5</v>
      </c>
      <c r="J287" s="4">
        <f>IFERROR(__xludf.DUMMYFUNCTION("""COMPUTED_VALUE"""),4.0)</f>
        <v>4</v>
      </c>
      <c r="K287" s="4">
        <f>IFERROR(__xludf.DUMMYFUNCTION("""COMPUTED_VALUE"""),2023.0)</f>
        <v>2023</v>
      </c>
    </row>
    <row r="288">
      <c r="A288" s="1" t="s">
        <v>638</v>
      </c>
      <c r="B288" s="4" t="s">
        <v>27</v>
      </c>
      <c r="C288" s="4" t="s">
        <v>30</v>
      </c>
      <c r="D288" s="4" t="s">
        <v>39</v>
      </c>
      <c r="E288" s="4">
        <v>5.0</v>
      </c>
      <c r="F288" s="4">
        <v>3.0</v>
      </c>
      <c r="G288" s="4">
        <v>15.0</v>
      </c>
      <c r="H288" s="5">
        <v>45022.0</v>
      </c>
      <c r="I288" s="4">
        <f>IFERROR(__xludf.DUMMYFUNCTION("SPLIT(H288,""/"")"),6.0)</f>
        <v>6</v>
      </c>
      <c r="J288" s="4">
        <f>IFERROR(__xludf.DUMMYFUNCTION("""COMPUTED_VALUE"""),4.0)</f>
        <v>4</v>
      </c>
      <c r="K288" s="4">
        <f>IFERROR(__xludf.DUMMYFUNCTION("""COMPUTED_VALUE"""),2023.0)</f>
        <v>2023</v>
      </c>
    </row>
    <row r="289">
      <c r="A289" s="1" t="s">
        <v>4432</v>
      </c>
      <c r="B289" s="4" t="s">
        <v>27</v>
      </c>
      <c r="C289" s="4" t="s">
        <v>30</v>
      </c>
      <c r="D289" s="4" t="s">
        <v>28</v>
      </c>
      <c r="E289" s="4">
        <v>2.0</v>
      </c>
      <c r="F289" s="4">
        <v>3.0</v>
      </c>
      <c r="G289" s="4">
        <v>6.0</v>
      </c>
      <c r="H289" s="5">
        <v>45022.0</v>
      </c>
      <c r="I289" s="4">
        <f>IFERROR(__xludf.DUMMYFUNCTION("SPLIT(H289,""/"")"),6.0)</f>
        <v>6</v>
      </c>
      <c r="J289" s="4">
        <f>IFERROR(__xludf.DUMMYFUNCTION("""COMPUTED_VALUE"""),4.0)</f>
        <v>4</v>
      </c>
      <c r="K289" s="4">
        <f>IFERROR(__xludf.DUMMYFUNCTION("""COMPUTED_VALUE"""),2023.0)</f>
        <v>2023</v>
      </c>
    </row>
    <row r="290">
      <c r="A290" s="1" t="s">
        <v>3971</v>
      </c>
      <c r="B290" s="4" t="s">
        <v>27</v>
      </c>
      <c r="C290" s="4" t="s">
        <v>29</v>
      </c>
      <c r="D290" s="4" t="s">
        <v>39</v>
      </c>
      <c r="E290" s="4">
        <v>2.0</v>
      </c>
      <c r="F290" s="4">
        <v>3.0</v>
      </c>
      <c r="G290" s="4">
        <v>6.0</v>
      </c>
      <c r="H290" s="5">
        <v>45022.0</v>
      </c>
      <c r="I290" s="4">
        <f>IFERROR(__xludf.DUMMYFUNCTION("SPLIT(H290,""/"")"),6.0)</f>
        <v>6</v>
      </c>
      <c r="J290" s="4">
        <f>IFERROR(__xludf.DUMMYFUNCTION("""COMPUTED_VALUE"""),4.0)</f>
        <v>4</v>
      </c>
      <c r="K290" s="4">
        <f>IFERROR(__xludf.DUMMYFUNCTION("""COMPUTED_VALUE"""),2023.0)</f>
        <v>2023</v>
      </c>
    </row>
    <row r="291">
      <c r="A291" s="1" t="s">
        <v>5090</v>
      </c>
      <c r="B291" s="4" t="s">
        <v>27</v>
      </c>
      <c r="C291" s="4" t="s">
        <v>24</v>
      </c>
      <c r="D291" s="4" t="s">
        <v>30</v>
      </c>
      <c r="E291" s="4">
        <v>5.0</v>
      </c>
      <c r="F291" s="4">
        <v>3.0</v>
      </c>
      <c r="G291" s="4">
        <v>15.0</v>
      </c>
      <c r="H291" s="5">
        <v>45022.0</v>
      </c>
      <c r="I291" s="4">
        <f>IFERROR(__xludf.DUMMYFUNCTION("SPLIT(H291,""/"")"),6.0)</f>
        <v>6</v>
      </c>
      <c r="J291" s="4">
        <f>IFERROR(__xludf.DUMMYFUNCTION("""COMPUTED_VALUE"""),4.0)</f>
        <v>4</v>
      </c>
      <c r="K291" s="4">
        <f>IFERROR(__xludf.DUMMYFUNCTION("""COMPUTED_VALUE"""),2023.0)</f>
        <v>2023</v>
      </c>
    </row>
    <row r="292">
      <c r="A292" s="1" t="s">
        <v>5200</v>
      </c>
      <c r="B292" s="4" t="s">
        <v>27</v>
      </c>
      <c r="C292" s="4" t="s">
        <v>30</v>
      </c>
      <c r="D292" s="4" t="s">
        <v>39</v>
      </c>
      <c r="E292" s="4">
        <v>3.0</v>
      </c>
      <c r="F292" s="4">
        <v>3.0</v>
      </c>
      <c r="G292" s="4">
        <v>9.0</v>
      </c>
      <c r="H292" s="5">
        <v>45022.0</v>
      </c>
      <c r="I292" s="4">
        <f>IFERROR(__xludf.DUMMYFUNCTION("SPLIT(H292,""/"")"),6.0)</f>
        <v>6</v>
      </c>
      <c r="J292" s="4">
        <f>IFERROR(__xludf.DUMMYFUNCTION("""COMPUTED_VALUE"""),4.0)</f>
        <v>4</v>
      </c>
      <c r="K292" s="4">
        <f>IFERROR(__xludf.DUMMYFUNCTION("""COMPUTED_VALUE"""),2023.0)</f>
        <v>2023</v>
      </c>
    </row>
    <row r="293">
      <c r="A293" s="1" t="s">
        <v>8762</v>
      </c>
      <c r="B293" s="4" t="s">
        <v>27</v>
      </c>
      <c r="C293" s="4" t="s">
        <v>24</v>
      </c>
      <c r="D293" s="4" t="s">
        <v>28</v>
      </c>
      <c r="E293" s="4">
        <v>3.0</v>
      </c>
      <c r="F293" s="4">
        <v>3.0</v>
      </c>
      <c r="G293" s="4">
        <v>9.0</v>
      </c>
      <c r="H293" s="5">
        <v>45022.0</v>
      </c>
      <c r="I293" s="4">
        <f>IFERROR(__xludf.DUMMYFUNCTION("SPLIT(H293,""/"")"),6.0)</f>
        <v>6</v>
      </c>
      <c r="J293" s="4">
        <f>IFERROR(__xludf.DUMMYFUNCTION("""COMPUTED_VALUE"""),4.0)</f>
        <v>4</v>
      </c>
      <c r="K293" s="4">
        <f>IFERROR(__xludf.DUMMYFUNCTION("""COMPUTED_VALUE"""),2023.0)</f>
        <v>2023</v>
      </c>
    </row>
    <row r="294">
      <c r="A294" s="1" t="s">
        <v>7713</v>
      </c>
      <c r="B294" s="4" t="s">
        <v>27</v>
      </c>
      <c r="C294" s="4" t="s">
        <v>30</v>
      </c>
      <c r="D294" s="4" t="s">
        <v>28</v>
      </c>
      <c r="E294" s="4">
        <v>4.0</v>
      </c>
      <c r="F294" s="4">
        <v>3.0</v>
      </c>
      <c r="G294" s="4">
        <v>12.0</v>
      </c>
      <c r="H294" s="5">
        <v>45022.0</v>
      </c>
      <c r="I294" s="4">
        <f>IFERROR(__xludf.DUMMYFUNCTION("SPLIT(H294,""/"")"),6.0)</f>
        <v>6</v>
      </c>
      <c r="J294" s="4">
        <f>IFERROR(__xludf.DUMMYFUNCTION("""COMPUTED_VALUE"""),4.0)</f>
        <v>4</v>
      </c>
      <c r="K294" s="4">
        <f>IFERROR(__xludf.DUMMYFUNCTION("""COMPUTED_VALUE"""),2023.0)</f>
        <v>2023</v>
      </c>
    </row>
    <row r="295">
      <c r="A295" s="1" t="s">
        <v>5717</v>
      </c>
      <c r="B295" s="4" t="s">
        <v>27</v>
      </c>
      <c r="C295" s="4" t="s">
        <v>29</v>
      </c>
      <c r="D295" s="4" t="s">
        <v>39</v>
      </c>
      <c r="E295" s="4">
        <v>5.0</v>
      </c>
      <c r="F295" s="4">
        <v>3.0</v>
      </c>
      <c r="G295" s="4">
        <v>15.0</v>
      </c>
      <c r="H295" s="5">
        <v>45023.0</v>
      </c>
      <c r="I295" s="4">
        <f>IFERROR(__xludf.DUMMYFUNCTION("SPLIT(H295,""/"")"),7.0)</f>
        <v>7</v>
      </c>
      <c r="J295" s="4">
        <f>IFERROR(__xludf.DUMMYFUNCTION("""COMPUTED_VALUE"""),4.0)</f>
        <v>4</v>
      </c>
      <c r="K295" s="4">
        <f>IFERROR(__xludf.DUMMYFUNCTION("""COMPUTED_VALUE"""),2023.0)</f>
        <v>2023</v>
      </c>
    </row>
    <row r="296">
      <c r="A296" s="1" t="s">
        <v>5072</v>
      </c>
      <c r="B296" s="4" t="s">
        <v>27</v>
      </c>
      <c r="C296" s="4" t="s">
        <v>30</v>
      </c>
      <c r="D296" s="4" t="s">
        <v>30</v>
      </c>
      <c r="E296" s="4">
        <v>2.0</v>
      </c>
      <c r="F296" s="4">
        <v>3.0</v>
      </c>
      <c r="G296" s="4">
        <v>6.0</v>
      </c>
      <c r="H296" s="5">
        <v>45024.0</v>
      </c>
      <c r="I296" s="4">
        <f>IFERROR(__xludf.DUMMYFUNCTION("SPLIT(H296,""/"")"),8.0)</f>
        <v>8</v>
      </c>
      <c r="J296" s="4">
        <f>IFERROR(__xludf.DUMMYFUNCTION("""COMPUTED_VALUE"""),4.0)</f>
        <v>4</v>
      </c>
      <c r="K296" s="4">
        <f>IFERROR(__xludf.DUMMYFUNCTION("""COMPUTED_VALUE"""),2023.0)</f>
        <v>2023</v>
      </c>
    </row>
    <row r="297">
      <c r="A297" s="1" t="s">
        <v>3252</v>
      </c>
      <c r="B297" s="4" t="s">
        <v>27</v>
      </c>
      <c r="C297" s="4" t="s">
        <v>29</v>
      </c>
      <c r="D297" s="4" t="s">
        <v>28</v>
      </c>
      <c r="E297" s="4">
        <v>5.0</v>
      </c>
      <c r="F297" s="4">
        <v>3.0</v>
      </c>
      <c r="G297" s="4">
        <v>15.0</v>
      </c>
      <c r="H297" s="5">
        <v>45024.0</v>
      </c>
      <c r="I297" s="4">
        <f>IFERROR(__xludf.DUMMYFUNCTION("SPLIT(H297,""/"")"),8.0)</f>
        <v>8</v>
      </c>
      <c r="J297" s="4">
        <f>IFERROR(__xludf.DUMMYFUNCTION("""COMPUTED_VALUE"""),4.0)</f>
        <v>4</v>
      </c>
      <c r="K297" s="4">
        <f>IFERROR(__xludf.DUMMYFUNCTION("""COMPUTED_VALUE"""),2023.0)</f>
        <v>2023</v>
      </c>
    </row>
    <row r="298">
      <c r="A298" s="1" t="s">
        <v>5981</v>
      </c>
      <c r="B298" s="4" t="s">
        <v>27</v>
      </c>
      <c r="C298" s="4" t="s">
        <v>30</v>
      </c>
      <c r="D298" s="4" t="s">
        <v>28</v>
      </c>
      <c r="E298" s="4">
        <v>2.0</v>
      </c>
      <c r="F298" s="4">
        <v>3.0</v>
      </c>
      <c r="G298" s="4">
        <v>6.0</v>
      </c>
      <c r="H298" s="5">
        <v>45024.0</v>
      </c>
      <c r="I298" s="4">
        <f>IFERROR(__xludf.DUMMYFUNCTION("SPLIT(H298,""/"")"),8.0)</f>
        <v>8</v>
      </c>
      <c r="J298" s="4">
        <f>IFERROR(__xludf.DUMMYFUNCTION("""COMPUTED_VALUE"""),4.0)</f>
        <v>4</v>
      </c>
      <c r="K298" s="4">
        <f>IFERROR(__xludf.DUMMYFUNCTION("""COMPUTED_VALUE"""),2023.0)</f>
        <v>2023</v>
      </c>
    </row>
    <row r="299">
      <c r="A299" s="1" t="s">
        <v>7819</v>
      </c>
      <c r="B299" s="4" t="s">
        <v>27</v>
      </c>
      <c r="C299" s="4" t="s">
        <v>29</v>
      </c>
      <c r="D299" s="4" t="s">
        <v>30</v>
      </c>
      <c r="E299" s="4">
        <v>2.0</v>
      </c>
      <c r="F299" s="4">
        <v>3.0</v>
      </c>
      <c r="G299" s="4">
        <v>6.0</v>
      </c>
      <c r="H299" s="5">
        <v>45024.0</v>
      </c>
      <c r="I299" s="4">
        <f>IFERROR(__xludf.DUMMYFUNCTION("SPLIT(H299,""/"")"),8.0)</f>
        <v>8</v>
      </c>
      <c r="J299" s="4">
        <f>IFERROR(__xludf.DUMMYFUNCTION("""COMPUTED_VALUE"""),4.0)</f>
        <v>4</v>
      </c>
      <c r="K299" s="4">
        <f>IFERROR(__xludf.DUMMYFUNCTION("""COMPUTED_VALUE"""),2023.0)</f>
        <v>2023</v>
      </c>
    </row>
    <row r="300">
      <c r="A300" s="1" t="s">
        <v>6033</v>
      </c>
      <c r="B300" s="4" t="s">
        <v>27</v>
      </c>
      <c r="C300" s="4" t="s">
        <v>24</v>
      </c>
      <c r="D300" s="4" t="s">
        <v>23</v>
      </c>
      <c r="E300" s="4">
        <v>5.0</v>
      </c>
      <c r="F300" s="4">
        <v>3.0</v>
      </c>
      <c r="G300" s="4">
        <v>15.0</v>
      </c>
      <c r="H300" s="5">
        <v>45025.0</v>
      </c>
      <c r="I300" s="4">
        <f>IFERROR(__xludf.DUMMYFUNCTION("SPLIT(H300,""/"")"),9.0)</f>
        <v>9</v>
      </c>
      <c r="J300" s="4">
        <f>IFERROR(__xludf.DUMMYFUNCTION("""COMPUTED_VALUE"""),4.0)</f>
        <v>4</v>
      </c>
      <c r="K300" s="4">
        <f>IFERROR(__xludf.DUMMYFUNCTION("""COMPUTED_VALUE"""),2023.0)</f>
        <v>2023</v>
      </c>
    </row>
    <row r="301">
      <c r="A301" s="1" t="s">
        <v>486</v>
      </c>
      <c r="B301" s="4" t="s">
        <v>27</v>
      </c>
      <c r="C301" s="4" t="s">
        <v>24</v>
      </c>
      <c r="D301" s="4" t="s">
        <v>23</v>
      </c>
      <c r="E301" s="4">
        <v>4.0</v>
      </c>
      <c r="F301" s="4">
        <v>3.0</v>
      </c>
      <c r="G301" s="4">
        <v>12.0</v>
      </c>
      <c r="H301" s="5">
        <v>45025.0</v>
      </c>
      <c r="I301" s="4">
        <f>IFERROR(__xludf.DUMMYFUNCTION("SPLIT(H301,""/"")"),9.0)</f>
        <v>9</v>
      </c>
      <c r="J301" s="4">
        <f>IFERROR(__xludf.DUMMYFUNCTION("""COMPUTED_VALUE"""),4.0)</f>
        <v>4</v>
      </c>
      <c r="K301" s="4">
        <f>IFERROR(__xludf.DUMMYFUNCTION("""COMPUTED_VALUE"""),2023.0)</f>
        <v>2023</v>
      </c>
    </row>
    <row r="302">
      <c r="A302" s="1" t="s">
        <v>4187</v>
      </c>
      <c r="B302" s="4" t="s">
        <v>27</v>
      </c>
      <c r="C302" s="4" t="s">
        <v>24</v>
      </c>
      <c r="D302" s="4" t="s">
        <v>28</v>
      </c>
      <c r="E302" s="4">
        <v>2.0</v>
      </c>
      <c r="F302" s="4">
        <v>3.0</v>
      </c>
      <c r="G302" s="4">
        <v>6.0</v>
      </c>
      <c r="H302" s="5">
        <v>45025.0</v>
      </c>
      <c r="I302" s="4">
        <f>IFERROR(__xludf.DUMMYFUNCTION("SPLIT(H302,""/"")"),9.0)</f>
        <v>9</v>
      </c>
      <c r="J302" s="4">
        <f>IFERROR(__xludf.DUMMYFUNCTION("""COMPUTED_VALUE"""),4.0)</f>
        <v>4</v>
      </c>
      <c r="K302" s="4">
        <f>IFERROR(__xludf.DUMMYFUNCTION("""COMPUTED_VALUE"""),2023.0)</f>
        <v>2023</v>
      </c>
    </row>
    <row r="303">
      <c r="A303" s="1" t="s">
        <v>6714</v>
      </c>
      <c r="B303" s="4" t="s">
        <v>27</v>
      </c>
      <c r="C303" s="4" t="s">
        <v>30</v>
      </c>
      <c r="D303" s="4" t="s">
        <v>39</v>
      </c>
      <c r="E303" s="4">
        <v>5.0</v>
      </c>
      <c r="F303" s="4">
        <v>3.0</v>
      </c>
      <c r="G303" s="4">
        <v>15.0</v>
      </c>
      <c r="H303" s="5">
        <v>45025.0</v>
      </c>
      <c r="I303" s="4">
        <f>IFERROR(__xludf.DUMMYFUNCTION("SPLIT(H303,""/"")"),9.0)</f>
        <v>9</v>
      </c>
      <c r="J303" s="4">
        <f>IFERROR(__xludf.DUMMYFUNCTION("""COMPUTED_VALUE"""),4.0)</f>
        <v>4</v>
      </c>
      <c r="K303" s="4">
        <f>IFERROR(__xludf.DUMMYFUNCTION("""COMPUTED_VALUE"""),2023.0)</f>
        <v>2023</v>
      </c>
    </row>
    <row r="304">
      <c r="A304" s="1" t="s">
        <v>3486</v>
      </c>
      <c r="B304" s="4" t="s">
        <v>27</v>
      </c>
      <c r="C304" s="4" t="s">
        <v>24</v>
      </c>
      <c r="D304" s="4" t="s">
        <v>39</v>
      </c>
      <c r="E304" s="4">
        <v>5.0</v>
      </c>
      <c r="F304" s="4">
        <v>3.0</v>
      </c>
      <c r="G304" s="4">
        <v>15.0</v>
      </c>
      <c r="H304" s="5">
        <v>45025.0</v>
      </c>
      <c r="I304" s="4">
        <f>IFERROR(__xludf.DUMMYFUNCTION("SPLIT(H304,""/"")"),9.0)</f>
        <v>9</v>
      </c>
      <c r="J304" s="4">
        <f>IFERROR(__xludf.DUMMYFUNCTION("""COMPUTED_VALUE"""),4.0)</f>
        <v>4</v>
      </c>
      <c r="K304" s="4">
        <f>IFERROR(__xludf.DUMMYFUNCTION("""COMPUTED_VALUE"""),2023.0)</f>
        <v>2023</v>
      </c>
    </row>
    <row r="305">
      <c r="A305" s="1" t="s">
        <v>6189</v>
      </c>
      <c r="B305" s="4" t="s">
        <v>27</v>
      </c>
      <c r="C305" s="4" t="s">
        <v>30</v>
      </c>
      <c r="D305" s="4" t="s">
        <v>39</v>
      </c>
      <c r="E305" s="4">
        <v>2.0</v>
      </c>
      <c r="F305" s="4">
        <v>3.0</v>
      </c>
      <c r="G305" s="4">
        <v>6.0</v>
      </c>
      <c r="H305" s="5">
        <v>45026.0</v>
      </c>
      <c r="I305" s="4">
        <f>IFERROR(__xludf.DUMMYFUNCTION("SPLIT(H305,""/"")"),10.0)</f>
        <v>10</v>
      </c>
      <c r="J305" s="4">
        <f>IFERROR(__xludf.DUMMYFUNCTION("""COMPUTED_VALUE"""),4.0)</f>
        <v>4</v>
      </c>
      <c r="K305" s="4">
        <f>IFERROR(__xludf.DUMMYFUNCTION("""COMPUTED_VALUE"""),2023.0)</f>
        <v>2023</v>
      </c>
    </row>
    <row r="306">
      <c r="A306" s="1" t="s">
        <v>1472</v>
      </c>
      <c r="B306" s="4" t="s">
        <v>27</v>
      </c>
      <c r="C306" s="4" t="s">
        <v>30</v>
      </c>
      <c r="D306" s="4" t="s">
        <v>39</v>
      </c>
      <c r="E306" s="4">
        <v>5.0</v>
      </c>
      <c r="F306" s="4">
        <v>3.0</v>
      </c>
      <c r="G306" s="4">
        <v>15.0</v>
      </c>
      <c r="H306" s="5">
        <v>45026.0</v>
      </c>
      <c r="I306" s="4">
        <f>IFERROR(__xludf.DUMMYFUNCTION("SPLIT(H306,""/"")"),10.0)</f>
        <v>10</v>
      </c>
      <c r="J306" s="4">
        <f>IFERROR(__xludf.DUMMYFUNCTION("""COMPUTED_VALUE"""),4.0)</f>
        <v>4</v>
      </c>
      <c r="K306" s="4">
        <f>IFERROR(__xludf.DUMMYFUNCTION("""COMPUTED_VALUE"""),2023.0)</f>
        <v>2023</v>
      </c>
    </row>
    <row r="307">
      <c r="A307" s="1" t="s">
        <v>1309</v>
      </c>
      <c r="B307" s="4" t="s">
        <v>27</v>
      </c>
      <c r="C307" s="4" t="s">
        <v>29</v>
      </c>
      <c r="D307" s="4" t="s">
        <v>30</v>
      </c>
      <c r="E307" s="4">
        <v>2.0</v>
      </c>
      <c r="F307" s="4">
        <v>3.0</v>
      </c>
      <c r="G307" s="4">
        <v>6.0</v>
      </c>
      <c r="H307" s="5">
        <v>45026.0</v>
      </c>
      <c r="I307" s="4">
        <f>IFERROR(__xludf.DUMMYFUNCTION("SPLIT(H307,""/"")"),10.0)</f>
        <v>10</v>
      </c>
      <c r="J307" s="4">
        <f>IFERROR(__xludf.DUMMYFUNCTION("""COMPUTED_VALUE"""),4.0)</f>
        <v>4</v>
      </c>
      <c r="K307" s="4">
        <f>IFERROR(__xludf.DUMMYFUNCTION("""COMPUTED_VALUE"""),2023.0)</f>
        <v>2023</v>
      </c>
    </row>
    <row r="308">
      <c r="A308" s="1" t="s">
        <v>1037</v>
      </c>
      <c r="B308" s="4" t="s">
        <v>27</v>
      </c>
      <c r="C308" s="4" t="s">
        <v>24</v>
      </c>
      <c r="D308" s="4" t="s">
        <v>30</v>
      </c>
      <c r="E308" s="4">
        <v>1.0</v>
      </c>
      <c r="F308" s="4">
        <v>3.0</v>
      </c>
      <c r="G308" s="4">
        <v>3.0</v>
      </c>
      <c r="H308" s="5">
        <v>45026.0</v>
      </c>
      <c r="I308" s="4">
        <f>IFERROR(__xludf.DUMMYFUNCTION("SPLIT(H308,""/"")"),10.0)</f>
        <v>10</v>
      </c>
      <c r="J308" s="4">
        <f>IFERROR(__xludf.DUMMYFUNCTION("""COMPUTED_VALUE"""),4.0)</f>
        <v>4</v>
      </c>
      <c r="K308" s="4">
        <f>IFERROR(__xludf.DUMMYFUNCTION("""COMPUTED_VALUE"""),2023.0)</f>
        <v>2023</v>
      </c>
    </row>
    <row r="309">
      <c r="A309" s="1" t="s">
        <v>3191</v>
      </c>
      <c r="B309" s="4" t="s">
        <v>27</v>
      </c>
      <c r="C309" s="4" t="s">
        <v>30</v>
      </c>
      <c r="D309" s="4" t="s">
        <v>23</v>
      </c>
      <c r="E309" s="4">
        <v>2.0</v>
      </c>
      <c r="F309" s="4">
        <v>3.0</v>
      </c>
      <c r="G309" s="4">
        <v>6.0</v>
      </c>
      <c r="H309" s="5">
        <v>45026.0</v>
      </c>
      <c r="I309" s="4">
        <f>IFERROR(__xludf.DUMMYFUNCTION("SPLIT(H309,""/"")"),10.0)</f>
        <v>10</v>
      </c>
      <c r="J309" s="4">
        <f>IFERROR(__xludf.DUMMYFUNCTION("""COMPUTED_VALUE"""),4.0)</f>
        <v>4</v>
      </c>
      <c r="K309" s="4">
        <f>IFERROR(__xludf.DUMMYFUNCTION("""COMPUTED_VALUE"""),2023.0)</f>
        <v>2023</v>
      </c>
    </row>
    <row r="310">
      <c r="A310" s="1" t="s">
        <v>7205</v>
      </c>
      <c r="B310" s="4" t="s">
        <v>27</v>
      </c>
      <c r="C310" s="4" t="s">
        <v>24</v>
      </c>
      <c r="D310" s="4" t="s">
        <v>39</v>
      </c>
      <c r="E310" s="4">
        <v>1.0</v>
      </c>
      <c r="F310" s="4">
        <v>3.0</v>
      </c>
      <c r="G310" s="4">
        <v>3.0</v>
      </c>
      <c r="H310" s="5">
        <v>45027.0</v>
      </c>
      <c r="I310" s="4">
        <f>IFERROR(__xludf.DUMMYFUNCTION("SPLIT(H310,""/"")"),11.0)</f>
        <v>11</v>
      </c>
      <c r="J310" s="4">
        <f>IFERROR(__xludf.DUMMYFUNCTION("""COMPUTED_VALUE"""),4.0)</f>
        <v>4</v>
      </c>
      <c r="K310" s="4">
        <f>IFERROR(__xludf.DUMMYFUNCTION("""COMPUTED_VALUE"""),2023.0)</f>
        <v>2023</v>
      </c>
    </row>
    <row r="311">
      <c r="A311" s="1" t="s">
        <v>3350</v>
      </c>
      <c r="B311" s="4" t="s">
        <v>27</v>
      </c>
      <c r="C311" s="4" t="s">
        <v>29</v>
      </c>
      <c r="D311" s="4" t="s">
        <v>39</v>
      </c>
      <c r="E311" s="4">
        <v>3.0</v>
      </c>
      <c r="F311" s="4">
        <v>3.0</v>
      </c>
      <c r="G311" s="4">
        <v>9.0</v>
      </c>
      <c r="H311" s="5">
        <v>45027.0</v>
      </c>
      <c r="I311" s="4">
        <f>IFERROR(__xludf.DUMMYFUNCTION("SPLIT(H311,""/"")"),11.0)</f>
        <v>11</v>
      </c>
      <c r="J311" s="4">
        <f>IFERROR(__xludf.DUMMYFUNCTION("""COMPUTED_VALUE"""),4.0)</f>
        <v>4</v>
      </c>
      <c r="K311" s="4">
        <f>IFERROR(__xludf.DUMMYFUNCTION("""COMPUTED_VALUE"""),2023.0)</f>
        <v>2023</v>
      </c>
    </row>
    <row r="312">
      <c r="A312" s="1" t="s">
        <v>8194</v>
      </c>
      <c r="B312" s="4" t="s">
        <v>27</v>
      </c>
      <c r="C312" s="4" t="s">
        <v>24</v>
      </c>
      <c r="D312" s="4" t="s">
        <v>28</v>
      </c>
      <c r="E312" s="4">
        <v>3.0</v>
      </c>
      <c r="F312" s="4">
        <v>3.0</v>
      </c>
      <c r="G312" s="4">
        <v>9.0</v>
      </c>
      <c r="H312" s="5">
        <v>45027.0</v>
      </c>
      <c r="I312" s="4">
        <f>IFERROR(__xludf.DUMMYFUNCTION("SPLIT(H312,""/"")"),11.0)</f>
        <v>11</v>
      </c>
      <c r="J312" s="4">
        <f>IFERROR(__xludf.DUMMYFUNCTION("""COMPUTED_VALUE"""),4.0)</f>
        <v>4</v>
      </c>
      <c r="K312" s="4">
        <f>IFERROR(__xludf.DUMMYFUNCTION("""COMPUTED_VALUE"""),2023.0)</f>
        <v>2023</v>
      </c>
    </row>
    <row r="313">
      <c r="A313" s="1" t="s">
        <v>8841</v>
      </c>
      <c r="B313" s="4" t="s">
        <v>27</v>
      </c>
      <c r="C313" s="4" t="s">
        <v>30</v>
      </c>
      <c r="D313" s="4" t="s">
        <v>30</v>
      </c>
      <c r="E313" s="4">
        <v>4.0</v>
      </c>
      <c r="F313" s="4">
        <v>3.0</v>
      </c>
      <c r="G313" s="4">
        <v>12.0</v>
      </c>
      <c r="H313" s="5">
        <v>45027.0</v>
      </c>
      <c r="I313" s="4">
        <f>IFERROR(__xludf.DUMMYFUNCTION("SPLIT(H313,""/"")"),11.0)</f>
        <v>11</v>
      </c>
      <c r="J313" s="4">
        <f>IFERROR(__xludf.DUMMYFUNCTION("""COMPUTED_VALUE"""),4.0)</f>
        <v>4</v>
      </c>
      <c r="K313" s="4">
        <f>IFERROR(__xludf.DUMMYFUNCTION("""COMPUTED_VALUE"""),2023.0)</f>
        <v>2023</v>
      </c>
    </row>
    <row r="314">
      <c r="A314" s="1" t="s">
        <v>1332</v>
      </c>
      <c r="B314" s="4" t="s">
        <v>27</v>
      </c>
      <c r="C314" s="4" t="s">
        <v>29</v>
      </c>
      <c r="D314" s="4" t="s">
        <v>30</v>
      </c>
      <c r="E314" s="4">
        <v>5.0</v>
      </c>
      <c r="F314" s="4">
        <v>3.0</v>
      </c>
      <c r="G314" s="4">
        <v>15.0</v>
      </c>
      <c r="H314" s="5">
        <v>45027.0</v>
      </c>
      <c r="I314" s="4">
        <f>IFERROR(__xludf.DUMMYFUNCTION("SPLIT(H314,""/"")"),11.0)</f>
        <v>11</v>
      </c>
      <c r="J314" s="4">
        <f>IFERROR(__xludf.DUMMYFUNCTION("""COMPUTED_VALUE"""),4.0)</f>
        <v>4</v>
      </c>
      <c r="K314" s="4">
        <f>IFERROR(__xludf.DUMMYFUNCTION("""COMPUTED_VALUE"""),2023.0)</f>
        <v>2023</v>
      </c>
    </row>
    <row r="315">
      <c r="A315" s="1" t="s">
        <v>7176</v>
      </c>
      <c r="B315" s="4" t="s">
        <v>27</v>
      </c>
      <c r="C315" s="4" t="s">
        <v>30</v>
      </c>
      <c r="D315" s="4" t="s">
        <v>30</v>
      </c>
      <c r="E315" s="4">
        <v>1.0</v>
      </c>
      <c r="F315" s="4">
        <v>3.0</v>
      </c>
      <c r="G315" s="4">
        <v>3.0</v>
      </c>
      <c r="H315" s="5">
        <v>45027.0</v>
      </c>
      <c r="I315" s="4">
        <f>IFERROR(__xludf.DUMMYFUNCTION("SPLIT(H315,""/"")"),11.0)</f>
        <v>11</v>
      </c>
      <c r="J315" s="4">
        <f>IFERROR(__xludf.DUMMYFUNCTION("""COMPUTED_VALUE"""),4.0)</f>
        <v>4</v>
      </c>
      <c r="K315" s="4">
        <f>IFERROR(__xludf.DUMMYFUNCTION("""COMPUTED_VALUE"""),2023.0)</f>
        <v>2023</v>
      </c>
    </row>
    <row r="316">
      <c r="A316" s="1" t="s">
        <v>2952</v>
      </c>
      <c r="B316" s="4" t="s">
        <v>27</v>
      </c>
      <c r="C316" s="4" t="s">
        <v>24</v>
      </c>
      <c r="D316" s="4" t="s">
        <v>23</v>
      </c>
      <c r="E316" s="4">
        <v>3.0</v>
      </c>
      <c r="F316" s="4">
        <v>3.0</v>
      </c>
      <c r="G316" s="4">
        <v>9.0</v>
      </c>
      <c r="H316" s="5">
        <v>45027.0</v>
      </c>
      <c r="I316" s="4">
        <f>IFERROR(__xludf.DUMMYFUNCTION("SPLIT(H316,""/"")"),11.0)</f>
        <v>11</v>
      </c>
      <c r="J316" s="4">
        <f>IFERROR(__xludf.DUMMYFUNCTION("""COMPUTED_VALUE"""),4.0)</f>
        <v>4</v>
      </c>
      <c r="K316" s="4">
        <f>IFERROR(__xludf.DUMMYFUNCTION("""COMPUTED_VALUE"""),2023.0)</f>
        <v>2023</v>
      </c>
    </row>
    <row r="317">
      <c r="A317" s="1" t="s">
        <v>3102</v>
      </c>
      <c r="B317" s="4" t="s">
        <v>27</v>
      </c>
      <c r="C317" s="4" t="s">
        <v>29</v>
      </c>
      <c r="D317" s="4" t="s">
        <v>28</v>
      </c>
      <c r="E317" s="4">
        <v>5.0</v>
      </c>
      <c r="F317" s="4">
        <v>3.0</v>
      </c>
      <c r="G317" s="4">
        <v>15.0</v>
      </c>
      <c r="H317" s="5">
        <v>45028.0</v>
      </c>
      <c r="I317" s="4">
        <f>IFERROR(__xludf.DUMMYFUNCTION("SPLIT(H317,""/"")"),12.0)</f>
        <v>12</v>
      </c>
      <c r="J317" s="4">
        <f>IFERROR(__xludf.DUMMYFUNCTION("""COMPUTED_VALUE"""),4.0)</f>
        <v>4</v>
      </c>
      <c r="K317" s="4">
        <f>IFERROR(__xludf.DUMMYFUNCTION("""COMPUTED_VALUE"""),2023.0)</f>
        <v>2023</v>
      </c>
    </row>
    <row r="318">
      <c r="A318" s="1" t="s">
        <v>9368</v>
      </c>
      <c r="B318" s="4" t="s">
        <v>27</v>
      </c>
      <c r="C318" s="4" t="s">
        <v>30</v>
      </c>
      <c r="D318" s="4" t="s">
        <v>30</v>
      </c>
      <c r="E318" s="4">
        <v>1.0</v>
      </c>
      <c r="F318" s="4">
        <v>3.0</v>
      </c>
      <c r="G318" s="4">
        <v>3.0</v>
      </c>
      <c r="H318" s="5">
        <v>45028.0</v>
      </c>
      <c r="I318" s="4">
        <f>IFERROR(__xludf.DUMMYFUNCTION("SPLIT(H318,""/"")"),12.0)</f>
        <v>12</v>
      </c>
      <c r="J318" s="4">
        <f>IFERROR(__xludf.DUMMYFUNCTION("""COMPUTED_VALUE"""),4.0)</f>
        <v>4</v>
      </c>
      <c r="K318" s="4">
        <f>IFERROR(__xludf.DUMMYFUNCTION("""COMPUTED_VALUE"""),2023.0)</f>
        <v>2023</v>
      </c>
    </row>
    <row r="319">
      <c r="A319" s="1" t="s">
        <v>3702</v>
      </c>
      <c r="B319" s="4" t="s">
        <v>27</v>
      </c>
      <c r="C319" s="4" t="s">
        <v>24</v>
      </c>
      <c r="D319" s="4" t="s">
        <v>30</v>
      </c>
      <c r="E319" s="4">
        <v>4.0</v>
      </c>
      <c r="F319" s="4">
        <v>3.0</v>
      </c>
      <c r="G319" s="4">
        <v>12.0</v>
      </c>
      <c r="H319" s="5">
        <v>45029.0</v>
      </c>
      <c r="I319" s="4">
        <f>IFERROR(__xludf.DUMMYFUNCTION("SPLIT(H319,""/"")"),13.0)</f>
        <v>13</v>
      </c>
      <c r="J319" s="4">
        <f>IFERROR(__xludf.DUMMYFUNCTION("""COMPUTED_VALUE"""),4.0)</f>
        <v>4</v>
      </c>
      <c r="K319" s="4">
        <f>IFERROR(__xludf.DUMMYFUNCTION("""COMPUTED_VALUE"""),2023.0)</f>
        <v>2023</v>
      </c>
    </row>
    <row r="320">
      <c r="A320" s="1" t="s">
        <v>1097</v>
      </c>
      <c r="B320" s="4" t="s">
        <v>27</v>
      </c>
      <c r="C320" s="4" t="s">
        <v>24</v>
      </c>
      <c r="D320" s="4" t="s">
        <v>23</v>
      </c>
      <c r="E320" s="4">
        <v>1.0</v>
      </c>
      <c r="F320" s="4">
        <v>3.0</v>
      </c>
      <c r="G320" s="4">
        <v>3.0</v>
      </c>
      <c r="H320" s="5">
        <v>45029.0</v>
      </c>
      <c r="I320" s="4">
        <f>IFERROR(__xludf.DUMMYFUNCTION("SPLIT(H320,""/"")"),13.0)</f>
        <v>13</v>
      </c>
      <c r="J320" s="4">
        <f>IFERROR(__xludf.DUMMYFUNCTION("""COMPUTED_VALUE"""),4.0)</f>
        <v>4</v>
      </c>
      <c r="K320" s="4">
        <f>IFERROR(__xludf.DUMMYFUNCTION("""COMPUTED_VALUE"""),2023.0)</f>
        <v>2023</v>
      </c>
    </row>
    <row r="321">
      <c r="A321" s="1" t="s">
        <v>2186</v>
      </c>
      <c r="B321" s="4" t="s">
        <v>27</v>
      </c>
      <c r="C321" s="4" t="s">
        <v>30</v>
      </c>
      <c r="D321" s="4" t="s">
        <v>30</v>
      </c>
      <c r="E321" s="4">
        <v>4.0</v>
      </c>
      <c r="F321" s="4">
        <v>3.0</v>
      </c>
      <c r="G321" s="4">
        <v>12.0</v>
      </c>
      <c r="H321" s="5">
        <v>45029.0</v>
      </c>
      <c r="I321" s="4">
        <f>IFERROR(__xludf.DUMMYFUNCTION("SPLIT(H321,""/"")"),13.0)</f>
        <v>13</v>
      </c>
      <c r="J321" s="4">
        <f>IFERROR(__xludf.DUMMYFUNCTION("""COMPUTED_VALUE"""),4.0)</f>
        <v>4</v>
      </c>
      <c r="K321" s="4">
        <f>IFERROR(__xludf.DUMMYFUNCTION("""COMPUTED_VALUE"""),2023.0)</f>
        <v>2023</v>
      </c>
    </row>
    <row r="322">
      <c r="A322" s="1" t="s">
        <v>6570</v>
      </c>
      <c r="B322" s="4" t="s">
        <v>27</v>
      </c>
      <c r="C322" s="4" t="s">
        <v>29</v>
      </c>
      <c r="D322" s="4" t="s">
        <v>23</v>
      </c>
      <c r="E322" s="4">
        <v>2.0</v>
      </c>
      <c r="F322" s="4">
        <v>3.0</v>
      </c>
      <c r="G322" s="4">
        <v>6.0</v>
      </c>
      <c r="H322" s="5">
        <v>45029.0</v>
      </c>
      <c r="I322" s="4">
        <f>IFERROR(__xludf.DUMMYFUNCTION("SPLIT(H322,""/"")"),13.0)</f>
        <v>13</v>
      </c>
      <c r="J322" s="4">
        <f>IFERROR(__xludf.DUMMYFUNCTION("""COMPUTED_VALUE"""),4.0)</f>
        <v>4</v>
      </c>
      <c r="K322" s="4">
        <f>IFERROR(__xludf.DUMMYFUNCTION("""COMPUTED_VALUE"""),2023.0)</f>
        <v>2023</v>
      </c>
    </row>
    <row r="323">
      <c r="A323" s="1" t="s">
        <v>6067</v>
      </c>
      <c r="B323" s="4" t="s">
        <v>27</v>
      </c>
      <c r="C323" s="4" t="s">
        <v>29</v>
      </c>
      <c r="D323" s="4" t="s">
        <v>30</v>
      </c>
      <c r="E323" s="4">
        <v>4.0</v>
      </c>
      <c r="F323" s="4">
        <v>3.0</v>
      </c>
      <c r="G323" s="4">
        <v>12.0</v>
      </c>
      <c r="H323" s="5">
        <v>45030.0</v>
      </c>
      <c r="I323" s="4">
        <f>IFERROR(__xludf.DUMMYFUNCTION("SPLIT(H323,""/"")"),14.0)</f>
        <v>14</v>
      </c>
      <c r="J323" s="4">
        <f>IFERROR(__xludf.DUMMYFUNCTION("""COMPUTED_VALUE"""),4.0)</f>
        <v>4</v>
      </c>
      <c r="K323" s="4">
        <f>IFERROR(__xludf.DUMMYFUNCTION("""COMPUTED_VALUE"""),2023.0)</f>
        <v>2023</v>
      </c>
    </row>
    <row r="324">
      <c r="A324" s="1" t="s">
        <v>9983</v>
      </c>
      <c r="B324" s="4" t="s">
        <v>27</v>
      </c>
      <c r="C324" s="4" t="s">
        <v>24</v>
      </c>
      <c r="D324" s="4" t="s">
        <v>23</v>
      </c>
      <c r="E324" s="4">
        <v>5.0</v>
      </c>
      <c r="F324" s="4">
        <v>3.0</v>
      </c>
      <c r="G324" s="4">
        <v>15.0</v>
      </c>
      <c r="H324" s="5">
        <v>45030.0</v>
      </c>
      <c r="I324" s="4">
        <f>IFERROR(__xludf.DUMMYFUNCTION("SPLIT(H324,""/"")"),14.0)</f>
        <v>14</v>
      </c>
      <c r="J324" s="4">
        <f>IFERROR(__xludf.DUMMYFUNCTION("""COMPUTED_VALUE"""),4.0)</f>
        <v>4</v>
      </c>
      <c r="K324" s="4">
        <f>IFERROR(__xludf.DUMMYFUNCTION("""COMPUTED_VALUE"""),2023.0)</f>
        <v>2023</v>
      </c>
    </row>
    <row r="325">
      <c r="A325" s="1" t="s">
        <v>4924</v>
      </c>
      <c r="B325" s="4" t="s">
        <v>27</v>
      </c>
      <c r="C325" s="4" t="s">
        <v>30</v>
      </c>
      <c r="D325" s="4" t="s">
        <v>30</v>
      </c>
      <c r="E325" s="4">
        <v>2.0</v>
      </c>
      <c r="F325" s="4">
        <v>3.0</v>
      </c>
      <c r="G325" s="4">
        <v>6.0</v>
      </c>
      <c r="H325" s="5">
        <v>45030.0</v>
      </c>
      <c r="I325" s="4">
        <f>IFERROR(__xludf.DUMMYFUNCTION("SPLIT(H325,""/"")"),14.0)</f>
        <v>14</v>
      </c>
      <c r="J325" s="4">
        <f>IFERROR(__xludf.DUMMYFUNCTION("""COMPUTED_VALUE"""),4.0)</f>
        <v>4</v>
      </c>
      <c r="K325" s="4">
        <f>IFERROR(__xludf.DUMMYFUNCTION("""COMPUTED_VALUE"""),2023.0)</f>
        <v>2023</v>
      </c>
    </row>
    <row r="326">
      <c r="A326" s="1" t="s">
        <v>1336</v>
      </c>
      <c r="B326" s="4" t="s">
        <v>27</v>
      </c>
      <c r="C326" s="4" t="s">
        <v>29</v>
      </c>
      <c r="D326" s="4" t="s">
        <v>30</v>
      </c>
      <c r="E326" s="4">
        <v>2.0</v>
      </c>
      <c r="F326" s="4">
        <v>3.0</v>
      </c>
      <c r="G326" s="4">
        <v>6.0</v>
      </c>
      <c r="H326" s="5">
        <v>45031.0</v>
      </c>
      <c r="I326" s="4">
        <f>IFERROR(__xludf.DUMMYFUNCTION("SPLIT(H326,""/"")"),15.0)</f>
        <v>15</v>
      </c>
      <c r="J326" s="4">
        <f>IFERROR(__xludf.DUMMYFUNCTION("""COMPUTED_VALUE"""),4.0)</f>
        <v>4</v>
      </c>
      <c r="K326" s="4">
        <f>IFERROR(__xludf.DUMMYFUNCTION("""COMPUTED_VALUE"""),2023.0)</f>
        <v>2023</v>
      </c>
    </row>
    <row r="327">
      <c r="A327" s="1" t="s">
        <v>7575</v>
      </c>
      <c r="B327" s="4" t="s">
        <v>27</v>
      </c>
      <c r="C327" s="4" t="s">
        <v>29</v>
      </c>
      <c r="D327" s="4" t="s">
        <v>30</v>
      </c>
      <c r="E327" s="4">
        <v>5.0</v>
      </c>
      <c r="F327" s="4">
        <v>3.0</v>
      </c>
      <c r="G327" s="4">
        <v>15.0</v>
      </c>
      <c r="H327" s="5">
        <v>45031.0</v>
      </c>
      <c r="I327" s="4">
        <f>IFERROR(__xludf.DUMMYFUNCTION("SPLIT(H327,""/"")"),15.0)</f>
        <v>15</v>
      </c>
      <c r="J327" s="4">
        <f>IFERROR(__xludf.DUMMYFUNCTION("""COMPUTED_VALUE"""),4.0)</f>
        <v>4</v>
      </c>
      <c r="K327" s="4">
        <f>IFERROR(__xludf.DUMMYFUNCTION("""COMPUTED_VALUE"""),2023.0)</f>
        <v>2023</v>
      </c>
    </row>
    <row r="328">
      <c r="A328" s="1" t="s">
        <v>6849</v>
      </c>
      <c r="B328" s="4" t="s">
        <v>27</v>
      </c>
      <c r="C328" s="4" t="s">
        <v>24</v>
      </c>
      <c r="D328" s="4" t="s">
        <v>30</v>
      </c>
      <c r="E328" s="4">
        <v>2.0</v>
      </c>
      <c r="F328" s="4">
        <v>3.0</v>
      </c>
      <c r="G328" s="4">
        <v>6.0</v>
      </c>
      <c r="H328" s="5">
        <v>45031.0</v>
      </c>
      <c r="I328" s="4">
        <f>IFERROR(__xludf.DUMMYFUNCTION("SPLIT(H328,""/"")"),15.0)</f>
        <v>15</v>
      </c>
      <c r="J328" s="4">
        <f>IFERROR(__xludf.DUMMYFUNCTION("""COMPUTED_VALUE"""),4.0)</f>
        <v>4</v>
      </c>
      <c r="K328" s="4">
        <f>IFERROR(__xludf.DUMMYFUNCTION("""COMPUTED_VALUE"""),2023.0)</f>
        <v>2023</v>
      </c>
    </row>
    <row r="329">
      <c r="A329" s="1" t="s">
        <v>2045</v>
      </c>
      <c r="B329" s="4" t="s">
        <v>27</v>
      </c>
      <c r="C329" s="4" t="s">
        <v>30</v>
      </c>
      <c r="D329" s="4" t="s">
        <v>30</v>
      </c>
      <c r="E329" s="4">
        <v>1.0</v>
      </c>
      <c r="F329" s="4">
        <v>3.0</v>
      </c>
      <c r="G329" s="4">
        <v>3.0</v>
      </c>
      <c r="H329" s="5">
        <v>45033.0</v>
      </c>
      <c r="I329" s="4">
        <f>IFERROR(__xludf.DUMMYFUNCTION("SPLIT(H329,""/"")"),17.0)</f>
        <v>17</v>
      </c>
      <c r="J329" s="4">
        <f>IFERROR(__xludf.DUMMYFUNCTION("""COMPUTED_VALUE"""),4.0)</f>
        <v>4</v>
      </c>
      <c r="K329" s="4">
        <f>IFERROR(__xludf.DUMMYFUNCTION("""COMPUTED_VALUE"""),2023.0)</f>
        <v>2023</v>
      </c>
    </row>
    <row r="330">
      <c r="A330" s="1" t="s">
        <v>5329</v>
      </c>
      <c r="B330" s="4" t="s">
        <v>27</v>
      </c>
      <c r="C330" s="4" t="s">
        <v>24</v>
      </c>
      <c r="D330" s="4" t="s">
        <v>23</v>
      </c>
      <c r="E330" s="4">
        <v>4.0</v>
      </c>
      <c r="F330" s="4">
        <v>3.0</v>
      </c>
      <c r="G330" s="4">
        <v>12.0</v>
      </c>
      <c r="H330" s="5">
        <v>45033.0</v>
      </c>
      <c r="I330" s="4">
        <f>IFERROR(__xludf.DUMMYFUNCTION("SPLIT(H330,""/"")"),17.0)</f>
        <v>17</v>
      </c>
      <c r="J330" s="4">
        <f>IFERROR(__xludf.DUMMYFUNCTION("""COMPUTED_VALUE"""),4.0)</f>
        <v>4</v>
      </c>
      <c r="K330" s="4">
        <f>IFERROR(__xludf.DUMMYFUNCTION("""COMPUTED_VALUE"""),2023.0)</f>
        <v>2023</v>
      </c>
    </row>
    <row r="331">
      <c r="A331" s="1" t="s">
        <v>9442</v>
      </c>
      <c r="B331" s="4" t="s">
        <v>27</v>
      </c>
      <c r="C331" s="4" t="s">
        <v>24</v>
      </c>
      <c r="D331" s="4" t="s">
        <v>28</v>
      </c>
      <c r="E331" s="4">
        <v>5.0</v>
      </c>
      <c r="F331" s="4">
        <v>3.0</v>
      </c>
      <c r="G331" s="4">
        <v>15.0</v>
      </c>
      <c r="H331" s="5">
        <v>45033.0</v>
      </c>
      <c r="I331" s="4">
        <f>IFERROR(__xludf.DUMMYFUNCTION("SPLIT(H331,""/"")"),17.0)</f>
        <v>17</v>
      </c>
      <c r="J331" s="4">
        <f>IFERROR(__xludf.DUMMYFUNCTION("""COMPUTED_VALUE"""),4.0)</f>
        <v>4</v>
      </c>
      <c r="K331" s="4">
        <f>IFERROR(__xludf.DUMMYFUNCTION("""COMPUTED_VALUE"""),2023.0)</f>
        <v>2023</v>
      </c>
    </row>
    <row r="332">
      <c r="A332" s="1" t="s">
        <v>6285</v>
      </c>
      <c r="B332" s="4" t="s">
        <v>27</v>
      </c>
      <c r="C332" s="4" t="s">
        <v>30</v>
      </c>
      <c r="D332" s="4" t="s">
        <v>28</v>
      </c>
      <c r="E332" s="4">
        <v>3.0</v>
      </c>
      <c r="F332" s="4">
        <v>3.0</v>
      </c>
      <c r="G332" s="4">
        <v>9.0</v>
      </c>
      <c r="H332" s="5">
        <v>45034.0</v>
      </c>
      <c r="I332" s="4">
        <f>IFERROR(__xludf.DUMMYFUNCTION("SPLIT(H332,""/"")"),18.0)</f>
        <v>18</v>
      </c>
      <c r="J332" s="4">
        <f>IFERROR(__xludf.DUMMYFUNCTION("""COMPUTED_VALUE"""),4.0)</f>
        <v>4</v>
      </c>
      <c r="K332" s="4">
        <f>IFERROR(__xludf.DUMMYFUNCTION("""COMPUTED_VALUE"""),2023.0)</f>
        <v>2023</v>
      </c>
    </row>
    <row r="333">
      <c r="A333" s="1" t="s">
        <v>96</v>
      </c>
      <c r="B333" s="4" t="s">
        <v>27</v>
      </c>
      <c r="C333" s="4" t="s">
        <v>29</v>
      </c>
      <c r="D333" s="4" t="s">
        <v>39</v>
      </c>
      <c r="E333" s="4">
        <v>1.0</v>
      </c>
      <c r="F333" s="4">
        <v>3.0</v>
      </c>
      <c r="G333" s="4">
        <v>3.0</v>
      </c>
      <c r="H333" s="5">
        <v>45035.0</v>
      </c>
      <c r="I333" s="4">
        <f>IFERROR(__xludf.DUMMYFUNCTION("SPLIT(H333,""/"")"),19.0)</f>
        <v>19</v>
      </c>
      <c r="J333" s="4">
        <f>IFERROR(__xludf.DUMMYFUNCTION("""COMPUTED_VALUE"""),4.0)</f>
        <v>4</v>
      </c>
      <c r="K333" s="4">
        <f>IFERROR(__xludf.DUMMYFUNCTION("""COMPUTED_VALUE"""),2023.0)</f>
        <v>2023</v>
      </c>
    </row>
    <row r="334">
      <c r="A334" s="1" t="s">
        <v>6226</v>
      </c>
      <c r="B334" s="4" t="s">
        <v>27</v>
      </c>
      <c r="C334" s="4" t="s">
        <v>29</v>
      </c>
      <c r="D334" s="4" t="s">
        <v>30</v>
      </c>
      <c r="E334" s="4">
        <v>4.0</v>
      </c>
      <c r="F334" s="4">
        <v>3.0</v>
      </c>
      <c r="G334" s="4">
        <v>12.0</v>
      </c>
      <c r="H334" s="5">
        <v>45035.0</v>
      </c>
      <c r="I334" s="4">
        <f>IFERROR(__xludf.DUMMYFUNCTION("SPLIT(H334,""/"")"),19.0)</f>
        <v>19</v>
      </c>
      <c r="J334" s="4">
        <f>IFERROR(__xludf.DUMMYFUNCTION("""COMPUTED_VALUE"""),4.0)</f>
        <v>4</v>
      </c>
      <c r="K334" s="4">
        <f>IFERROR(__xludf.DUMMYFUNCTION("""COMPUTED_VALUE"""),2023.0)</f>
        <v>2023</v>
      </c>
    </row>
    <row r="335">
      <c r="A335" s="1" t="s">
        <v>7407</v>
      </c>
      <c r="B335" s="4" t="s">
        <v>27</v>
      </c>
      <c r="C335" s="4" t="s">
        <v>29</v>
      </c>
      <c r="D335" s="4" t="s">
        <v>30</v>
      </c>
      <c r="E335" s="4">
        <v>2.0</v>
      </c>
      <c r="F335" s="4">
        <v>3.0</v>
      </c>
      <c r="G335" s="4">
        <v>6.0</v>
      </c>
      <c r="H335" s="5">
        <v>45035.0</v>
      </c>
      <c r="I335" s="4">
        <f>IFERROR(__xludf.DUMMYFUNCTION("SPLIT(H335,""/"")"),19.0)</f>
        <v>19</v>
      </c>
      <c r="J335" s="4">
        <f>IFERROR(__xludf.DUMMYFUNCTION("""COMPUTED_VALUE"""),4.0)</f>
        <v>4</v>
      </c>
      <c r="K335" s="4">
        <f>IFERROR(__xludf.DUMMYFUNCTION("""COMPUTED_VALUE"""),2023.0)</f>
        <v>2023</v>
      </c>
    </row>
    <row r="336">
      <c r="A336" s="1" t="s">
        <v>3795</v>
      </c>
      <c r="B336" s="4" t="s">
        <v>27</v>
      </c>
      <c r="C336" s="4" t="s">
        <v>30</v>
      </c>
      <c r="D336" s="4" t="s">
        <v>30</v>
      </c>
      <c r="E336" s="4">
        <v>4.0</v>
      </c>
      <c r="F336" s="4">
        <v>3.0</v>
      </c>
      <c r="G336" s="4">
        <v>12.0</v>
      </c>
      <c r="H336" s="5">
        <v>45036.0</v>
      </c>
      <c r="I336" s="4">
        <f>IFERROR(__xludf.DUMMYFUNCTION("SPLIT(H336,""/"")"),20.0)</f>
        <v>20</v>
      </c>
      <c r="J336" s="4">
        <f>IFERROR(__xludf.DUMMYFUNCTION("""COMPUTED_VALUE"""),4.0)</f>
        <v>4</v>
      </c>
      <c r="K336" s="4">
        <f>IFERROR(__xludf.DUMMYFUNCTION("""COMPUTED_VALUE"""),2023.0)</f>
        <v>2023</v>
      </c>
    </row>
    <row r="337">
      <c r="A337" s="1" t="s">
        <v>1857</v>
      </c>
      <c r="B337" s="4" t="s">
        <v>27</v>
      </c>
      <c r="C337" s="4" t="s">
        <v>29</v>
      </c>
      <c r="D337" s="4" t="s">
        <v>39</v>
      </c>
      <c r="E337" s="4">
        <v>5.0</v>
      </c>
      <c r="F337" s="4">
        <v>3.0</v>
      </c>
      <c r="G337" s="4">
        <v>15.0</v>
      </c>
      <c r="H337" s="5">
        <v>45036.0</v>
      </c>
      <c r="I337" s="4">
        <f>IFERROR(__xludf.DUMMYFUNCTION("SPLIT(H337,""/"")"),20.0)</f>
        <v>20</v>
      </c>
      <c r="J337" s="4">
        <f>IFERROR(__xludf.DUMMYFUNCTION("""COMPUTED_VALUE"""),4.0)</f>
        <v>4</v>
      </c>
      <c r="K337" s="4">
        <f>IFERROR(__xludf.DUMMYFUNCTION("""COMPUTED_VALUE"""),2023.0)</f>
        <v>2023</v>
      </c>
    </row>
    <row r="338">
      <c r="A338" s="1" t="s">
        <v>5177</v>
      </c>
      <c r="B338" s="4" t="s">
        <v>27</v>
      </c>
      <c r="C338" s="4" t="s">
        <v>29</v>
      </c>
      <c r="D338" s="4" t="s">
        <v>23</v>
      </c>
      <c r="E338" s="4">
        <v>2.0</v>
      </c>
      <c r="F338" s="4">
        <v>3.0</v>
      </c>
      <c r="G338" s="4">
        <v>6.0</v>
      </c>
      <c r="H338" s="5">
        <v>45037.0</v>
      </c>
      <c r="I338" s="4">
        <f>IFERROR(__xludf.DUMMYFUNCTION("SPLIT(H338,""/"")"),21.0)</f>
        <v>21</v>
      </c>
      <c r="J338" s="4">
        <f>IFERROR(__xludf.DUMMYFUNCTION("""COMPUTED_VALUE"""),4.0)</f>
        <v>4</v>
      </c>
      <c r="K338" s="4">
        <f>IFERROR(__xludf.DUMMYFUNCTION("""COMPUTED_VALUE"""),2023.0)</f>
        <v>2023</v>
      </c>
    </row>
    <row r="339">
      <c r="A339" s="1" t="s">
        <v>6306</v>
      </c>
      <c r="B339" s="4" t="s">
        <v>27</v>
      </c>
      <c r="C339" s="4" t="s">
        <v>24</v>
      </c>
      <c r="D339" s="4" t="s">
        <v>28</v>
      </c>
      <c r="E339" s="4">
        <v>5.0</v>
      </c>
      <c r="F339" s="4">
        <v>3.0</v>
      </c>
      <c r="G339" s="4">
        <v>15.0</v>
      </c>
      <c r="H339" s="5">
        <v>45037.0</v>
      </c>
      <c r="I339" s="4">
        <f>IFERROR(__xludf.DUMMYFUNCTION("SPLIT(H339,""/"")"),21.0)</f>
        <v>21</v>
      </c>
      <c r="J339" s="4">
        <f>IFERROR(__xludf.DUMMYFUNCTION("""COMPUTED_VALUE"""),4.0)</f>
        <v>4</v>
      </c>
      <c r="K339" s="4">
        <f>IFERROR(__xludf.DUMMYFUNCTION("""COMPUTED_VALUE"""),2023.0)</f>
        <v>2023</v>
      </c>
    </row>
    <row r="340">
      <c r="A340" s="1" t="s">
        <v>2450</v>
      </c>
      <c r="B340" s="4" t="s">
        <v>27</v>
      </c>
      <c r="C340" s="4" t="s">
        <v>30</v>
      </c>
      <c r="D340" s="4" t="s">
        <v>39</v>
      </c>
      <c r="E340" s="4">
        <v>3.0</v>
      </c>
      <c r="F340" s="4">
        <v>3.0</v>
      </c>
      <c r="G340" s="4">
        <v>9.0</v>
      </c>
      <c r="H340" s="5">
        <v>45037.0</v>
      </c>
      <c r="I340" s="4">
        <f>IFERROR(__xludf.DUMMYFUNCTION("SPLIT(H340,""/"")"),21.0)</f>
        <v>21</v>
      </c>
      <c r="J340" s="4">
        <f>IFERROR(__xludf.DUMMYFUNCTION("""COMPUTED_VALUE"""),4.0)</f>
        <v>4</v>
      </c>
      <c r="K340" s="4">
        <f>IFERROR(__xludf.DUMMYFUNCTION("""COMPUTED_VALUE"""),2023.0)</f>
        <v>2023</v>
      </c>
    </row>
    <row r="341">
      <c r="A341" s="1" t="s">
        <v>5705</v>
      </c>
      <c r="B341" s="4" t="s">
        <v>27</v>
      </c>
      <c r="C341" s="4" t="s">
        <v>24</v>
      </c>
      <c r="D341" s="4" t="s">
        <v>30</v>
      </c>
      <c r="E341" s="4">
        <v>5.0</v>
      </c>
      <c r="F341" s="4">
        <v>3.0</v>
      </c>
      <c r="G341" s="4">
        <v>15.0</v>
      </c>
      <c r="H341" s="5">
        <v>45037.0</v>
      </c>
      <c r="I341" s="4">
        <f>IFERROR(__xludf.DUMMYFUNCTION("SPLIT(H341,""/"")"),21.0)</f>
        <v>21</v>
      </c>
      <c r="J341" s="4">
        <f>IFERROR(__xludf.DUMMYFUNCTION("""COMPUTED_VALUE"""),4.0)</f>
        <v>4</v>
      </c>
      <c r="K341" s="4">
        <f>IFERROR(__xludf.DUMMYFUNCTION("""COMPUTED_VALUE"""),2023.0)</f>
        <v>2023</v>
      </c>
    </row>
    <row r="342">
      <c r="A342" s="1" t="s">
        <v>862</v>
      </c>
      <c r="B342" s="4" t="s">
        <v>27</v>
      </c>
      <c r="C342" s="4" t="s">
        <v>24</v>
      </c>
      <c r="D342" s="4" t="s">
        <v>23</v>
      </c>
      <c r="E342" s="4">
        <v>3.0</v>
      </c>
      <c r="F342" s="4">
        <v>3.0</v>
      </c>
      <c r="G342" s="4">
        <v>9.0</v>
      </c>
      <c r="H342" s="5">
        <v>45038.0</v>
      </c>
      <c r="I342" s="4">
        <f>IFERROR(__xludf.DUMMYFUNCTION("SPLIT(H342,""/"")"),22.0)</f>
        <v>22</v>
      </c>
      <c r="J342" s="4">
        <f>IFERROR(__xludf.DUMMYFUNCTION("""COMPUTED_VALUE"""),4.0)</f>
        <v>4</v>
      </c>
      <c r="K342" s="4">
        <f>IFERROR(__xludf.DUMMYFUNCTION("""COMPUTED_VALUE"""),2023.0)</f>
        <v>2023</v>
      </c>
    </row>
    <row r="343">
      <c r="A343" s="1" t="s">
        <v>6161</v>
      </c>
      <c r="B343" s="4" t="s">
        <v>27</v>
      </c>
      <c r="C343" s="4" t="s">
        <v>30</v>
      </c>
      <c r="D343" s="4" t="s">
        <v>30</v>
      </c>
      <c r="E343" s="4">
        <v>1.0</v>
      </c>
      <c r="F343" s="4">
        <v>3.0</v>
      </c>
      <c r="G343" s="4">
        <v>3.0</v>
      </c>
      <c r="H343" s="5">
        <v>45039.0</v>
      </c>
      <c r="I343" s="4">
        <f>IFERROR(__xludf.DUMMYFUNCTION("SPLIT(H343,""/"")"),23.0)</f>
        <v>23</v>
      </c>
      <c r="J343" s="4">
        <f>IFERROR(__xludf.DUMMYFUNCTION("""COMPUTED_VALUE"""),4.0)</f>
        <v>4</v>
      </c>
      <c r="K343" s="4">
        <f>IFERROR(__xludf.DUMMYFUNCTION("""COMPUTED_VALUE"""),2023.0)</f>
        <v>2023</v>
      </c>
    </row>
    <row r="344">
      <c r="A344" s="1" t="s">
        <v>7399</v>
      </c>
      <c r="B344" s="4" t="s">
        <v>27</v>
      </c>
      <c r="C344" s="4" t="s">
        <v>30</v>
      </c>
      <c r="D344" s="4" t="s">
        <v>30</v>
      </c>
      <c r="E344" s="4">
        <v>1.0</v>
      </c>
      <c r="F344" s="4">
        <v>3.0</v>
      </c>
      <c r="G344" s="4">
        <v>3.0</v>
      </c>
      <c r="H344" s="5">
        <v>45039.0</v>
      </c>
      <c r="I344" s="4">
        <f>IFERROR(__xludf.DUMMYFUNCTION("SPLIT(H344,""/"")"),23.0)</f>
        <v>23</v>
      </c>
      <c r="J344" s="4">
        <f>IFERROR(__xludf.DUMMYFUNCTION("""COMPUTED_VALUE"""),4.0)</f>
        <v>4</v>
      </c>
      <c r="K344" s="4">
        <f>IFERROR(__xludf.DUMMYFUNCTION("""COMPUTED_VALUE"""),2023.0)</f>
        <v>2023</v>
      </c>
    </row>
    <row r="345">
      <c r="A345" s="1" t="s">
        <v>1248</v>
      </c>
      <c r="B345" s="4" t="s">
        <v>27</v>
      </c>
      <c r="C345" s="4" t="s">
        <v>30</v>
      </c>
      <c r="D345" s="4" t="s">
        <v>23</v>
      </c>
      <c r="E345" s="4">
        <v>2.0</v>
      </c>
      <c r="F345" s="4">
        <v>3.0</v>
      </c>
      <c r="G345" s="4">
        <v>6.0</v>
      </c>
      <c r="H345" s="5">
        <v>45039.0</v>
      </c>
      <c r="I345" s="4">
        <f>IFERROR(__xludf.DUMMYFUNCTION("SPLIT(H345,""/"")"),23.0)</f>
        <v>23</v>
      </c>
      <c r="J345" s="4">
        <f>IFERROR(__xludf.DUMMYFUNCTION("""COMPUTED_VALUE"""),4.0)</f>
        <v>4</v>
      </c>
      <c r="K345" s="4">
        <f>IFERROR(__xludf.DUMMYFUNCTION("""COMPUTED_VALUE"""),2023.0)</f>
        <v>2023</v>
      </c>
    </row>
    <row r="346">
      <c r="A346" s="1" t="s">
        <v>5822</v>
      </c>
      <c r="B346" s="4" t="s">
        <v>27</v>
      </c>
      <c r="C346" s="4" t="s">
        <v>29</v>
      </c>
      <c r="D346" s="4" t="s">
        <v>28</v>
      </c>
      <c r="E346" s="4">
        <v>5.0</v>
      </c>
      <c r="F346" s="4">
        <v>3.0</v>
      </c>
      <c r="G346" s="4">
        <v>15.0</v>
      </c>
      <c r="H346" s="5">
        <v>45040.0</v>
      </c>
      <c r="I346" s="4">
        <f>IFERROR(__xludf.DUMMYFUNCTION("SPLIT(H346,""/"")"),24.0)</f>
        <v>24</v>
      </c>
      <c r="J346" s="4">
        <f>IFERROR(__xludf.DUMMYFUNCTION("""COMPUTED_VALUE"""),4.0)</f>
        <v>4</v>
      </c>
      <c r="K346" s="4">
        <f>IFERROR(__xludf.DUMMYFUNCTION("""COMPUTED_VALUE"""),2023.0)</f>
        <v>2023</v>
      </c>
    </row>
    <row r="347">
      <c r="A347" s="1" t="s">
        <v>2473</v>
      </c>
      <c r="B347" s="4" t="s">
        <v>27</v>
      </c>
      <c r="C347" s="4" t="s">
        <v>30</v>
      </c>
      <c r="D347" s="4" t="s">
        <v>23</v>
      </c>
      <c r="E347" s="4">
        <v>5.0</v>
      </c>
      <c r="F347" s="4">
        <v>3.0</v>
      </c>
      <c r="G347" s="4">
        <v>15.0</v>
      </c>
      <c r="H347" s="5">
        <v>45040.0</v>
      </c>
      <c r="I347" s="4">
        <f>IFERROR(__xludf.DUMMYFUNCTION("SPLIT(H347,""/"")"),24.0)</f>
        <v>24</v>
      </c>
      <c r="J347" s="4">
        <f>IFERROR(__xludf.DUMMYFUNCTION("""COMPUTED_VALUE"""),4.0)</f>
        <v>4</v>
      </c>
      <c r="K347" s="4">
        <f>IFERROR(__xludf.DUMMYFUNCTION("""COMPUTED_VALUE"""),2023.0)</f>
        <v>2023</v>
      </c>
    </row>
    <row r="348">
      <c r="A348" s="1" t="s">
        <v>5684</v>
      </c>
      <c r="B348" s="4" t="s">
        <v>27</v>
      </c>
      <c r="C348" s="4" t="s">
        <v>24</v>
      </c>
      <c r="D348" s="4" t="s">
        <v>30</v>
      </c>
      <c r="E348" s="4">
        <v>1.0</v>
      </c>
      <c r="F348" s="4">
        <v>3.0</v>
      </c>
      <c r="G348" s="4">
        <v>3.0</v>
      </c>
      <c r="H348" s="5">
        <v>45041.0</v>
      </c>
      <c r="I348" s="4">
        <f>IFERROR(__xludf.DUMMYFUNCTION("SPLIT(H348,""/"")"),25.0)</f>
        <v>25</v>
      </c>
      <c r="J348" s="4">
        <f>IFERROR(__xludf.DUMMYFUNCTION("""COMPUTED_VALUE"""),4.0)</f>
        <v>4</v>
      </c>
      <c r="K348" s="4">
        <f>IFERROR(__xludf.DUMMYFUNCTION("""COMPUTED_VALUE"""),2023.0)</f>
        <v>2023</v>
      </c>
    </row>
    <row r="349">
      <c r="A349" s="1" t="s">
        <v>9887</v>
      </c>
      <c r="B349" s="4" t="s">
        <v>27</v>
      </c>
      <c r="C349" s="4" t="s">
        <v>30</v>
      </c>
      <c r="D349" s="4" t="s">
        <v>30</v>
      </c>
      <c r="E349" s="4">
        <v>5.0</v>
      </c>
      <c r="F349" s="4">
        <v>3.0</v>
      </c>
      <c r="G349" s="4">
        <v>15.0</v>
      </c>
      <c r="H349" s="5">
        <v>45043.0</v>
      </c>
      <c r="I349" s="4">
        <f>IFERROR(__xludf.DUMMYFUNCTION("SPLIT(H349,""/"")"),27.0)</f>
        <v>27</v>
      </c>
      <c r="J349" s="4">
        <f>IFERROR(__xludf.DUMMYFUNCTION("""COMPUTED_VALUE"""),4.0)</f>
        <v>4</v>
      </c>
      <c r="K349" s="4">
        <f>IFERROR(__xludf.DUMMYFUNCTION("""COMPUTED_VALUE"""),2023.0)</f>
        <v>2023</v>
      </c>
    </row>
    <row r="350">
      <c r="A350" s="1" t="s">
        <v>1914</v>
      </c>
      <c r="B350" s="4" t="s">
        <v>27</v>
      </c>
      <c r="C350" s="4" t="s">
        <v>29</v>
      </c>
      <c r="D350" s="4" t="s">
        <v>39</v>
      </c>
      <c r="E350" s="4">
        <v>2.0</v>
      </c>
      <c r="F350" s="4">
        <v>3.0</v>
      </c>
      <c r="G350" s="4">
        <v>6.0</v>
      </c>
      <c r="H350" s="5">
        <v>45043.0</v>
      </c>
      <c r="I350" s="4">
        <f>IFERROR(__xludf.DUMMYFUNCTION("SPLIT(H350,""/"")"),27.0)</f>
        <v>27</v>
      </c>
      <c r="J350" s="4">
        <f>IFERROR(__xludf.DUMMYFUNCTION("""COMPUTED_VALUE"""),4.0)</f>
        <v>4</v>
      </c>
      <c r="K350" s="4">
        <f>IFERROR(__xludf.DUMMYFUNCTION("""COMPUTED_VALUE"""),2023.0)</f>
        <v>2023</v>
      </c>
    </row>
    <row r="351">
      <c r="A351" s="1" t="s">
        <v>5818</v>
      </c>
      <c r="B351" s="4" t="s">
        <v>27</v>
      </c>
      <c r="C351" s="4" t="s">
        <v>30</v>
      </c>
      <c r="D351" s="4" t="s">
        <v>39</v>
      </c>
      <c r="E351" s="4">
        <v>5.0</v>
      </c>
      <c r="F351" s="4">
        <v>3.0</v>
      </c>
      <c r="G351" s="4">
        <v>15.0</v>
      </c>
      <c r="H351" s="5">
        <v>45044.0</v>
      </c>
      <c r="I351" s="4">
        <f>IFERROR(__xludf.DUMMYFUNCTION("SPLIT(H351,""/"")"),28.0)</f>
        <v>28</v>
      </c>
      <c r="J351" s="4">
        <f>IFERROR(__xludf.DUMMYFUNCTION("""COMPUTED_VALUE"""),4.0)</f>
        <v>4</v>
      </c>
      <c r="K351" s="4">
        <f>IFERROR(__xludf.DUMMYFUNCTION("""COMPUTED_VALUE"""),2023.0)</f>
        <v>2023</v>
      </c>
    </row>
    <row r="352">
      <c r="A352" s="1" t="s">
        <v>2994</v>
      </c>
      <c r="B352" s="4" t="s">
        <v>27</v>
      </c>
      <c r="C352" s="4" t="s">
        <v>29</v>
      </c>
      <c r="D352" s="4" t="s">
        <v>28</v>
      </c>
      <c r="E352" s="4">
        <v>2.0</v>
      </c>
      <c r="F352" s="4">
        <v>3.0</v>
      </c>
      <c r="G352" s="4">
        <v>6.0</v>
      </c>
      <c r="H352" s="5">
        <v>45045.0</v>
      </c>
      <c r="I352" s="4">
        <f>IFERROR(__xludf.DUMMYFUNCTION("SPLIT(H352,""/"")"),29.0)</f>
        <v>29</v>
      </c>
      <c r="J352" s="4">
        <f>IFERROR(__xludf.DUMMYFUNCTION("""COMPUTED_VALUE"""),4.0)</f>
        <v>4</v>
      </c>
      <c r="K352" s="4">
        <f>IFERROR(__xludf.DUMMYFUNCTION("""COMPUTED_VALUE"""),2023.0)</f>
        <v>2023</v>
      </c>
    </row>
    <row r="353">
      <c r="A353" s="1" t="s">
        <v>1257</v>
      </c>
      <c r="B353" s="4" t="s">
        <v>27</v>
      </c>
      <c r="C353" s="4" t="s">
        <v>30</v>
      </c>
      <c r="D353" s="4" t="s">
        <v>30</v>
      </c>
      <c r="E353" s="4">
        <v>2.0</v>
      </c>
      <c r="F353" s="4">
        <v>3.0</v>
      </c>
      <c r="G353" s="4">
        <v>6.0</v>
      </c>
      <c r="H353" s="5">
        <v>45046.0</v>
      </c>
      <c r="I353" s="4">
        <f>IFERROR(__xludf.DUMMYFUNCTION("SPLIT(H353,""/"")"),30.0)</f>
        <v>30</v>
      </c>
      <c r="J353" s="4">
        <f>IFERROR(__xludf.DUMMYFUNCTION("""COMPUTED_VALUE"""),4.0)</f>
        <v>4</v>
      </c>
      <c r="K353" s="4">
        <f>IFERROR(__xludf.DUMMYFUNCTION("""COMPUTED_VALUE"""),2023.0)</f>
        <v>2023</v>
      </c>
    </row>
    <row r="354">
      <c r="A354" s="1" t="s">
        <v>1499</v>
      </c>
      <c r="B354" s="4" t="s">
        <v>27</v>
      </c>
      <c r="C354" s="4" t="s">
        <v>24</v>
      </c>
      <c r="D354" s="4" t="s">
        <v>23</v>
      </c>
      <c r="E354" s="4">
        <v>3.0</v>
      </c>
      <c r="F354" s="4">
        <v>3.0</v>
      </c>
      <c r="G354" s="4">
        <v>9.0</v>
      </c>
      <c r="H354" s="5">
        <v>45046.0</v>
      </c>
      <c r="I354" s="4">
        <f>IFERROR(__xludf.DUMMYFUNCTION("SPLIT(H354,""/"")"),30.0)</f>
        <v>30</v>
      </c>
      <c r="J354" s="4">
        <f>IFERROR(__xludf.DUMMYFUNCTION("""COMPUTED_VALUE"""),4.0)</f>
        <v>4</v>
      </c>
      <c r="K354" s="4">
        <f>IFERROR(__xludf.DUMMYFUNCTION("""COMPUTED_VALUE"""),2023.0)</f>
        <v>2023</v>
      </c>
    </row>
    <row r="355">
      <c r="A355" s="1" t="s">
        <v>1571</v>
      </c>
      <c r="B355" s="4" t="s">
        <v>27</v>
      </c>
      <c r="C355" s="4" t="s">
        <v>24</v>
      </c>
      <c r="D355" s="4" t="s">
        <v>30</v>
      </c>
      <c r="E355" s="4">
        <v>2.0</v>
      </c>
      <c r="F355" s="4">
        <v>3.0</v>
      </c>
      <c r="G355" s="4">
        <v>6.0</v>
      </c>
      <c r="H355" s="5">
        <v>45046.0</v>
      </c>
      <c r="I355" s="4">
        <f>IFERROR(__xludf.DUMMYFUNCTION("SPLIT(H355,""/"")"),30.0)</f>
        <v>30</v>
      </c>
      <c r="J355" s="4">
        <f>IFERROR(__xludf.DUMMYFUNCTION("""COMPUTED_VALUE"""),4.0)</f>
        <v>4</v>
      </c>
      <c r="K355" s="4">
        <f>IFERROR(__xludf.DUMMYFUNCTION("""COMPUTED_VALUE"""),2023.0)</f>
        <v>2023</v>
      </c>
    </row>
    <row r="356">
      <c r="A356" s="1" t="s">
        <v>125</v>
      </c>
      <c r="B356" s="4" t="s">
        <v>27</v>
      </c>
      <c r="C356" s="4" t="s">
        <v>30</v>
      </c>
      <c r="D356" s="4" t="s">
        <v>23</v>
      </c>
      <c r="E356" s="4">
        <v>5.0</v>
      </c>
      <c r="F356" s="4">
        <v>3.0</v>
      </c>
      <c r="G356" s="4">
        <v>15.0</v>
      </c>
      <c r="H356" s="5">
        <v>45046.0</v>
      </c>
      <c r="I356" s="4">
        <f>IFERROR(__xludf.DUMMYFUNCTION("SPLIT(H356,""/"")"),30.0)</f>
        <v>30</v>
      </c>
      <c r="J356" s="4">
        <f>IFERROR(__xludf.DUMMYFUNCTION("""COMPUTED_VALUE"""),4.0)</f>
        <v>4</v>
      </c>
      <c r="K356" s="4">
        <f>IFERROR(__xludf.DUMMYFUNCTION("""COMPUTED_VALUE"""),2023.0)</f>
        <v>2023</v>
      </c>
    </row>
    <row r="357">
      <c r="A357" s="1" t="s">
        <v>612</v>
      </c>
      <c r="B357" s="4" t="s">
        <v>27</v>
      </c>
      <c r="C357" s="4" t="s">
        <v>24</v>
      </c>
      <c r="D357" s="4" t="s">
        <v>30</v>
      </c>
      <c r="E357" s="4">
        <v>3.0</v>
      </c>
      <c r="F357" s="4">
        <v>3.0</v>
      </c>
      <c r="G357" s="4">
        <v>9.0</v>
      </c>
      <c r="H357" s="5">
        <v>45046.0</v>
      </c>
      <c r="I357" s="4">
        <f>IFERROR(__xludf.DUMMYFUNCTION("SPLIT(H357,""/"")"),30.0)</f>
        <v>30</v>
      </c>
      <c r="J357" s="4">
        <f>IFERROR(__xludf.DUMMYFUNCTION("""COMPUTED_VALUE"""),4.0)</f>
        <v>4</v>
      </c>
      <c r="K357" s="4">
        <f>IFERROR(__xludf.DUMMYFUNCTION("""COMPUTED_VALUE"""),2023.0)</f>
        <v>2023</v>
      </c>
    </row>
    <row r="358">
      <c r="A358" s="1" t="s">
        <v>88</v>
      </c>
      <c r="B358" s="4" t="s">
        <v>27</v>
      </c>
      <c r="C358" s="4" t="s">
        <v>30</v>
      </c>
      <c r="D358" s="4" t="s">
        <v>30</v>
      </c>
      <c r="E358" s="4">
        <v>3.0</v>
      </c>
      <c r="F358" s="4">
        <v>3.0</v>
      </c>
      <c r="G358" s="4">
        <v>9.0</v>
      </c>
      <c r="H358" s="5">
        <v>45048.0</v>
      </c>
      <c r="I358" s="4">
        <f>IFERROR(__xludf.DUMMYFUNCTION("SPLIT(H358,""/"")"),2.0)</f>
        <v>2</v>
      </c>
      <c r="J358" s="4">
        <f>IFERROR(__xludf.DUMMYFUNCTION("""COMPUTED_VALUE"""),5.0)</f>
        <v>5</v>
      </c>
      <c r="K358" s="4">
        <f>IFERROR(__xludf.DUMMYFUNCTION("""COMPUTED_VALUE"""),2023.0)</f>
        <v>2023</v>
      </c>
    </row>
    <row r="359">
      <c r="A359" s="1" t="s">
        <v>9327</v>
      </c>
      <c r="B359" s="4" t="s">
        <v>27</v>
      </c>
      <c r="C359" s="4" t="s">
        <v>29</v>
      </c>
      <c r="D359" s="4" t="s">
        <v>28</v>
      </c>
      <c r="E359" s="4">
        <v>5.0</v>
      </c>
      <c r="F359" s="4">
        <v>3.0</v>
      </c>
      <c r="G359" s="4">
        <v>15.0</v>
      </c>
      <c r="H359" s="5">
        <v>45049.0</v>
      </c>
      <c r="I359" s="4">
        <f>IFERROR(__xludf.DUMMYFUNCTION("SPLIT(H359,""/"")"),3.0)</f>
        <v>3</v>
      </c>
      <c r="J359" s="4">
        <f>IFERROR(__xludf.DUMMYFUNCTION("""COMPUTED_VALUE"""),5.0)</f>
        <v>5</v>
      </c>
      <c r="K359" s="4">
        <f>IFERROR(__xludf.DUMMYFUNCTION("""COMPUTED_VALUE"""),2023.0)</f>
        <v>2023</v>
      </c>
    </row>
    <row r="360">
      <c r="A360" s="1" t="s">
        <v>6865</v>
      </c>
      <c r="B360" s="4" t="s">
        <v>27</v>
      </c>
      <c r="C360" s="4" t="s">
        <v>30</v>
      </c>
      <c r="D360" s="4" t="s">
        <v>39</v>
      </c>
      <c r="E360" s="4">
        <v>1.0</v>
      </c>
      <c r="F360" s="4">
        <v>3.0</v>
      </c>
      <c r="G360" s="4">
        <v>3.0</v>
      </c>
      <c r="H360" s="5">
        <v>45049.0</v>
      </c>
      <c r="I360" s="4">
        <f>IFERROR(__xludf.DUMMYFUNCTION("SPLIT(H360,""/"")"),3.0)</f>
        <v>3</v>
      </c>
      <c r="J360" s="4">
        <f>IFERROR(__xludf.DUMMYFUNCTION("""COMPUTED_VALUE"""),5.0)</f>
        <v>5</v>
      </c>
      <c r="K360" s="4">
        <f>IFERROR(__xludf.DUMMYFUNCTION("""COMPUTED_VALUE"""),2023.0)</f>
        <v>2023</v>
      </c>
    </row>
    <row r="361">
      <c r="A361" s="1" t="s">
        <v>7430</v>
      </c>
      <c r="B361" s="4" t="s">
        <v>27</v>
      </c>
      <c r="C361" s="4" t="s">
        <v>30</v>
      </c>
      <c r="D361" s="4" t="s">
        <v>28</v>
      </c>
      <c r="E361" s="4">
        <v>2.0</v>
      </c>
      <c r="F361" s="4">
        <v>3.0</v>
      </c>
      <c r="G361" s="4">
        <v>6.0</v>
      </c>
      <c r="H361" s="5">
        <v>45050.0</v>
      </c>
      <c r="I361" s="4">
        <f>IFERROR(__xludf.DUMMYFUNCTION("SPLIT(H361,""/"")"),4.0)</f>
        <v>4</v>
      </c>
      <c r="J361" s="4">
        <f>IFERROR(__xludf.DUMMYFUNCTION("""COMPUTED_VALUE"""),5.0)</f>
        <v>5</v>
      </c>
      <c r="K361" s="4">
        <f>IFERROR(__xludf.DUMMYFUNCTION("""COMPUTED_VALUE"""),2023.0)</f>
        <v>2023</v>
      </c>
    </row>
    <row r="362">
      <c r="A362" s="1" t="s">
        <v>1779</v>
      </c>
      <c r="B362" s="4" t="s">
        <v>27</v>
      </c>
      <c r="C362" s="4" t="s">
        <v>30</v>
      </c>
      <c r="D362" s="4" t="s">
        <v>23</v>
      </c>
      <c r="E362" s="4">
        <v>4.0</v>
      </c>
      <c r="F362" s="4">
        <v>3.0</v>
      </c>
      <c r="G362" s="4">
        <v>12.0</v>
      </c>
      <c r="H362" s="5">
        <v>45050.0</v>
      </c>
      <c r="I362" s="4">
        <f>IFERROR(__xludf.DUMMYFUNCTION("SPLIT(H362,""/"")"),4.0)</f>
        <v>4</v>
      </c>
      <c r="J362" s="4">
        <f>IFERROR(__xludf.DUMMYFUNCTION("""COMPUTED_VALUE"""),5.0)</f>
        <v>5</v>
      </c>
      <c r="K362" s="4">
        <f>IFERROR(__xludf.DUMMYFUNCTION("""COMPUTED_VALUE"""),2023.0)</f>
        <v>2023</v>
      </c>
    </row>
    <row r="363">
      <c r="A363" s="1" t="s">
        <v>1022</v>
      </c>
      <c r="B363" s="4" t="s">
        <v>27</v>
      </c>
      <c r="C363" s="4" t="s">
        <v>29</v>
      </c>
      <c r="D363" s="4" t="s">
        <v>30</v>
      </c>
      <c r="E363" s="4">
        <v>1.0</v>
      </c>
      <c r="F363" s="4">
        <v>3.0</v>
      </c>
      <c r="G363" s="4">
        <v>3.0</v>
      </c>
      <c r="H363" s="5">
        <v>45050.0</v>
      </c>
      <c r="I363" s="4">
        <f>IFERROR(__xludf.DUMMYFUNCTION("SPLIT(H363,""/"")"),4.0)</f>
        <v>4</v>
      </c>
      <c r="J363" s="4">
        <f>IFERROR(__xludf.DUMMYFUNCTION("""COMPUTED_VALUE"""),5.0)</f>
        <v>5</v>
      </c>
      <c r="K363" s="4">
        <f>IFERROR(__xludf.DUMMYFUNCTION("""COMPUTED_VALUE"""),2023.0)</f>
        <v>2023</v>
      </c>
    </row>
    <row r="364">
      <c r="A364" s="1" t="s">
        <v>704</v>
      </c>
      <c r="B364" s="4" t="s">
        <v>27</v>
      </c>
      <c r="C364" s="4" t="s">
        <v>24</v>
      </c>
      <c r="D364" s="4" t="s">
        <v>30</v>
      </c>
      <c r="E364" s="4">
        <v>3.0</v>
      </c>
      <c r="F364" s="4">
        <v>3.0</v>
      </c>
      <c r="G364" s="4">
        <v>9.0</v>
      </c>
      <c r="H364" s="5">
        <v>45050.0</v>
      </c>
      <c r="I364" s="4">
        <f>IFERROR(__xludf.DUMMYFUNCTION("SPLIT(H364,""/"")"),4.0)</f>
        <v>4</v>
      </c>
      <c r="J364" s="4">
        <f>IFERROR(__xludf.DUMMYFUNCTION("""COMPUTED_VALUE"""),5.0)</f>
        <v>5</v>
      </c>
      <c r="K364" s="4">
        <f>IFERROR(__xludf.DUMMYFUNCTION("""COMPUTED_VALUE"""),2023.0)</f>
        <v>2023</v>
      </c>
    </row>
    <row r="365">
      <c r="A365" s="1" t="s">
        <v>6739</v>
      </c>
      <c r="B365" s="4" t="s">
        <v>27</v>
      </c>
      <c r="C365" s="4" t="s">
        <v>30</v>
      </c>
      <c r="D365" s="4" t="s">
        <v>23</v>
      </c>
      <c r="E365" s="4">
        <v>2.0</v>
      </c>
      <c r="F365" s="4">
        <v>3.0</v>
      </c>
      <c r="G365" s="4">
        <v>6.0</v>
      </c>
      <c r="H365" s="5">
        <v>45051.0</v>
      </c>
      <c r="I365" s="4">
        <f>IFERROR(__xludf.DUMMYFUNCTION("SPLIT(H365,""/"")"),5.0)</f>
        <v>5</v>
      </c>
      <c r="J365" s="4">
        <f>IFERROR(__xludf.DUMMYFUNCTION("""COMPUTED_VALUE"""),5.0)</f>
        <v>5</v>
      </c>
      <c r="K365" s="4">
        <f>IFERROR(__xludf.DUMMYFUNCTION("""COMPUTED_VALUE"""),2023.0)</f>
        <v>2023</v>
      </c>
    </row>
    <row r="366">
      <c r="A366" s="1" t="s">
        <v>7995</v>
      </c>
      <c r="B366" s="4" t="s">
        <v>27</v>
      </c>
      <c r="C366" s="4" t="s">
        <v>30</v>
      </c>
      <c r="D366" s="4" t="s">
        <v>28</v>
      </c>
      <c r="E366" s="4">
        <v>3.0</v>
      </c>
      <c r="F366" s="4">
        <v>3.0</v>
      </c>
      <c r="G366" s="4">
        <v>9.0</v>
      </c>
      <c r="H366" s="5">
        <v>45051.0</v>
      </c>
      <c r="I366" s="4">
        <f>IFERROR(__xludf.DUMMYFUNCTION("SPLIT(H366,""/"")"),5.0)</f>
        <v>5</v>
      </c>
      <c r="J366" s="4">
        <f>IFERROR(__xludf.DUMMYFUNCTION("""COMPUTED_VALUE"""),5.0)</f>
        <v>5</v>
      </c>
      <c r="K366" s="4">
        <f>IFERROR(__xludf.DUMMYFUNCTION("""COMPUTED_VALUE"""),2023.0)</f>
        <v>2023</v>
      </c>
    </row>
    <row r="367">
      <c r="A367" s="1" t="s">
        <v>5841</v>
      </c>
      <c r="B367" s="4" t="s">
        <v>27</v>
      </c>
      <c r="C367" s="4" t="s">
        <v>24</v>
      </c>
      <c r="D367" s="4" t="s">
        <v>28</v>
      </c>
      <c r="E367" s="4">
        <v>1.0</v>
      </c>
      <c r="F367" s="4">
        <v>3.0</v>
      </c>
      <c r="G367" s="4">
        <v>3.0</v>
      </c>
      <c r="H367" s="5">
        <v>45051.0</v>
      </c>
      <c r="I367" s="4">
        <f>IFERROR(__xludf.DUMMYFUNCTION("SPLIT(H367,""/"")"),5.0)</f>
        <v>5</v>
      </c>
      <c r="J367" s="4">
        <f>IFERROR(__xludf.DUMMYFUNCTION("""COMPUTED_VALUE"""),5.0)</f>
        <v>5</v>
      </c>
      <c r="K367" s="4">
        <f>IFERROR(__xludf.DUMMYFUNCTION("""COMPUTED_VALUE"""),2023.0)</f>
        <v>2023</v>
      </c>
    </row>
    <row r="368">
      <c r="A368" s="1" t="s">
        <v>2155</v>
      </c>
      <c r="B368" s="4" t="s">
        <v>27</v>
      </c>
      <c r="C368" s="4" t="s">
        <v>30</v>
      </c>
      <c r="D368" s="4" t="s">
        <v>23</v>
      </c>
      <c r="E368" s="4">
        <v>3.0</v>
      </c>
      <c r="F368" s="4">
        <v>3.0</v>
      </c>
      <c r="G368" s="4">
        <v>9.0</v>
      </c>
      <c r="H368" s="5">
        <v>45051.0</v>
      </c>
      <c r="I368" s="4">
        <f>IFERROR(__xludf.DUMMYFUNCTION("SPLIT(H368,""/"")"),5.0)</f>
        <v>5</v>
      </c>
      <c r="J368" s="4">
        <f>IFERROR(__xludf.DUMMYFUNCTION("""COMPUTED_VALUE"""),5.0)</f>
        <v>5</v>
      </c>
      <c r="K368" s="4">
        <f>IFERROR(__xludf.DUMMYFUNCTION("""COMPUTED_VALUE"""),2023.0)</f>
        <v>2023</v>
      </c>
    </row>
    <row r="369">
      <c r="A369" s="1" t="s">
        <v>3938</v>
      </c>
      <c r="B369" s="4" t="s">
        <v>27</v>
      </c>
      <c r="C369" s="4" t="s">
        <v>30</v>
      </c>
      <c r="D369" s="4" t="s">
        <v>39</v>
      </c>
      <c r="E369" s="4">
        <v>5.0</v>
      </c>
      <c r="F369" s="4">
        <v>3.0</v>
      </c>
      <c r="G369" s="4">
        <v>15.0</v>
      </c>
      <c r="H369" s="5">
        <v>45052.0</v>
      </c>
      <c r="I369" s="4">
        <f>IFERROR(__xludf.DUMMYFUNCTION("SPLIT(H369,""/"")"),6.0)</f>
        <v>6</v>
      </c>
      <c r="J369" s="4">
        <f>IFERROR(__xludf.DUMMYFUNCTION("""COMPUTED_VALUE"""),5.0)</f>
        <v>5</v>
      </c>
      <c r="K369" s="4">
        <f>IFERROR(__xludf.DUMMYFUNCTION("""COMPUTED_VALUE"""),2023.0)</f>
        <v>2023</v>
      </c>
    </row>
    <row r="370">
      <c r="A370" s="1" t="s">
        <v>3532</v>
      </c>
      <c r="B370" s="4" t="s">
        <v>27</v>
      </c>
      <c r="C370" s="4" t="s">
        <v>24</v>
      </c>
      <c r="D370" s="4" t="s">
        <v>30</v>
      </c>
      <c r="E370" s="4">
        <v>4.0</v>
      </c>
      <c r="F370" s="4">
        <v>3.0</v>
      </c>
      <c r="G370" s="4">
        <v>12.0</v>
      </c>
      <c r="H370" s="5">
        <v>45052.0</v>
      </c>
      <c r="I370" s="4">
        <f>IFERROR(__xludf.DUMMYFUNCTION("SPLIT(H370,""/"")"),6.0)</f>
        <v>6</v>
      </c>
      <c r="J370" s="4">
        <f>IFERROR(__xludf.DUMMYFUNCTION("""COMPUTED_VALUE"""),5.0)</f>
        <v>5</v>
      </c>
      <c r="K370" s="4">
        <f>IFERROR(__xludf.DUMMYFUNCTION("""COMPUTED_VALUE"""),2023.0)</f>
        <v>2023</v>
      </c>
    </row>
    <row r="371">
      <c r="A371" s="1" t="s">
        <v>1409</v>
      </c>
      <c r="B371" s="4" t="s">
        <v>27</v>
      </c>
      <c r="C371" s="4" t="s">
        <v>30</v>
      </c>
      <c r="D371" s="4" t="s">
        <v>39</v>
      </c>
      <c r="E371" s="4">
        <v>3.0</v>
      </c>
      <c r="F371" s="4">
        <v>3.0</v>
      </c>
      <c r="G371" s="4">
        <v>9.0</v>
      </c>
      <c r="H371" s="5">
        <v>45054.0</v>
      </c>
      <c r="I371" s="4">
        <f>IFERROR(__xludf.DUMMYFUNCTION("SPLIT(H371,""/"")"),8.0)</f>
        <v>8</v>
      </c>
      <c r="J371" s="4">
        <f>IFERROR(__xludf.DUMMYFUNCTION("""COMPUTED_VALUE"""),5.0)</f>
        <v>5</v>
      </c>
      <c r="K371" s="4">
        <f>IFERROR(__xludf.DUMMYFUNCTION("""COMPUTED_VALUE"""),2023.0)</f>
        <v>2023</v>
      </c>
    </row>
    <row r="372">
      <c r="A372" s="1" t="s">
        <v>2037</v>
      </c>
      <c r="B372" s="4" t="s">
        <v>27</v>
      </c>
      <c r="C372" s="4" t="s">
        <v>24</v>
      </c>
      <c r="D372" s="4" t="s">
        <v>23</v>
      </c>
      <c r="E372" s="4">
        <v>4.0</v>
      </c>
      <c r="F372" s="4">
        <v>3.0</v>
      </c>
      <c r="G372" s="4">
        <v>12.0</v>
      </c>
      <c r="H372" s="5">
        <v>45054.0</v>
      </c>
      <c r="I372" s="4">
        <f>IFERROR(__xludf.DUMMYFUNCTION("SPLIT(H372,""/"")"),8.0)</f>
        <v>8</v>
      </c>
      <c r="J372" s="4">
        <f>IFERROR(__xludf.DUMMYFUNCTION("""COMPUTED_VALUE"""),5.0)</f>
        <v>5</v>
      </c>
      <c r="K372" s="4">
        <f>IFERROR(__xludf.DUMMYFUNCTION("""COMPUTED_VALUE"""),2023.0)</f>
        <v>2023</v>
      </c>
    </row>
    <row r="373">
      <c r="A373" s="1" t="s">
        <v>6102</v>
      </c>
      <c r="B373" s="4" t="s">
        <v>27</v>
      </c>
      <c r="C373" s="4" t="s">
        <v>29</v>
      </c>
      <c r="D373" s="4" t="s">
        <v>23</v>
      </c>
      <c r="E373" s="4">
        <v>4.0</v>
      </c>
      <c r="F373" s="4">
        <v>3.0</v>
      </c>
      <c r="G373" s="4">
        <v>12.0</v>
      </c>
      <c r="H373" s="5">
        <v>45055.0</v>
      </c>
      <c r="I373" s="4">
        <f>IFERROR(__xludf.DUMMYFUNCTION("SPLIT(H373,""/"")"),9.0)</f>
        <v>9</v>
      </c>
      <c r="J373" s="4">
        <f>IFERROR(__xludf.DUMMYFUNCTION("""COMPUTED_VALUE"""),5.0)</f>
        <v>5</v>
      </c>
      <c r="K373" s="4">
        <f>IFERROR(__xludf.DUMMYFUNCTION("""COMPUTED_VALUE"""),2023.0)</f>
        <v>2023</v>
      </c>
    </row>
    <row r="374">
      <c r="A374" s="1" t="s">
        <v>9410</v>
      </c>
      <c r="B374" s="4" t="s">
        <v>27</v>
      </c>
      <c r="C374" s="4" t="s">
        <v>30</v>
      </c>
      <c r="D374" s="4" t="s">
        <v>28</v>
      </c>
      <c r="E374" s="4">
        <v>4.0</v>
      </c>
      <c r="F374" s="4">
        <v>3.0</v>
      </c>
      <c r="G374" s="4">
        <v>12.0</v>
      </c>
      <c r="H374" s="5">
        <v>45055.0</v>
      </c>
      <c r="I374" s="4">
        <f>IFERROR(__xludf.DUMMYFUNCTION("SPLIT(H374,""/"")"),9.0)</f>
        <v>9</v>
      </c>
      <c r="J374" s="4">
        <f>IFERROR(__xludf.DUMMYFUNCTION("""COMPUTED_VALUE"""),5.0)</f>
        <v>5</v>
      </c>
      <c r="K374" s="4">
        <f>IFERROR(__xludf.DUMMYFUNCTION("""COMPUTED_VALUE"""),2023.0)</f>
        <v>2023</v>
      </c>
    </row>
    <row r="375">
      <c r="A375" s="1" t="s">
        <v>2184</v>
      </c>
      <c r="B375" s="4" t="s">
        <v>27</v>
      </c>
      <c r="C375" s="4" t="s">
        <v>30</v>
      </c>
      <c r="D375" s="4" t="s">
        <v>39</v>
      </c>
      <c r="E375" s="4">
        <v>2.0</v>
      </c>
      <c r="F375" s="4">
        <v>3.0</v>
      </c>
      <c r="G375" s="4">
        <v>6.0</v>
      </c>
      <c r="H375" s="5">
        <v>45056.0</v>
      </c>
      <c r="I375" s="4">
        <f>IFERROR(__xludf.DUMMYFUNCTION("SPLIT(H375,""/"")"),10.0)</f>
        <v>10</v>
      </c>
      <c r="J375" s="4">
        <f>IFERROR(__xludf.DUMMYFUNCTION("""COMPUTED_VALUE"""),5.0)</f>
        <v>5</v>
      </c>
      <c r="K375" s="4">
        <f>IFERROR(__xludf.DUMMYFUNCTION("""COMPUTED_VALUE"""),2023.0)</f>
        <v>2023</v>
      </c>
    </row>
    <row r="376">
      <c r="A376" s="1" t="s">
        <v>9860</v>
      </c>
      <c r="B376" s="4" t="s">
        <v>27</v>
      </c>
      <c r="C376" s="4" t="s">
        <v>29</v>
      </c>
      <c r="D376" s="4" t="s">
        <v>28</v>
      </c>
      <c r="E376" s="4">
        <v>5.0</v>
      </c>
      <c r="F376" s="4">
        <v>3.0</v>
      </c>
      <c r="G376" s="4">
        <v>15.0</v>
      </c>
      <c r="H376" s="5">
        <v>45057.0</v>
      </c>
      <c r="I376" s="4">
        <f>IFERROR(__xludf.DUMMYFUNCTION("SPLIT(H376,""/"")"),11.0)</f>
        <v>11</v>
      </c>
      <c r="J376" s="4">
        <f>IFERROR(__xludf.DUMMYFUNCTION("""COMPUTED_VALUE"""),5.0)</f>
        <v>5</v>
      </c>
      <c r="K376" s="4">
        <f>IFERROR(__xludf.DUMMYFUNCTION("""COMPUTED_VALUE"""),2023.0)</f>
        <v>2023</v>
      </c>
    </row>
    <row r="377">
      <c r="A377" s="1" t="s">
        <v>2403</v>
      </c>
      <c r="B377" s="4" t="s">
        <v>27</v>
      </c>
      <c r="C377" s="4" t="s">
        <v>30</v>
      </c>
      <c r="D377" s="4" t="s">
        <v>23</v>
      </c>
      <c r="E377" s="4">
        <v>3.0</v>
      </c>
      <c r="F377" s="4">
        <v>3.0</v>
      </c>
      <c r="G377" s="4">
        <v>9.0</v>
      </c>
      <c r="H377" s="5">
        <v>45057.0</v>
      </c>
      <c r="I377" s="4">
        <f>IFERROR(__xludf.DUMMYFUNCTION("SPLIT(H377,""/"")"),11.0)</f>
        <v>11</v>
      </c>
      <c r="J377" s="4">
        <f>IFERROR(__xludf.DUMMYFUNCTION("""COMPUTED_VALUE"""),5.0)</f>
        <v>5</v>
      </c>
      <c r="K377" s="4">
        <f>IFERROR(__xludf.DUMMYFUNCTION("""COMPUTED_VALUE"""),2023.0)</f>
        <v>2023</v>
      </c>
    </row>
    <row r="378">
      <c r="A378" s="1" t="s">
        <v>7965</v>
      </c>
      <c r="B378" s="4" t="s">
        <v>27</v>
      </c>
      <c r="C378" s="4" t="s">
        <v>30</v>
      </c>
      <c r="D378" s="4" t="s">
        <v>39</v>
      </c>
      <c r="E378" s="4">
        <v>2.0</v>
      </c>
      <c r="F378" s="4">
        <v>3.0</v>
      </c>
      <c r="G378" s="4">
        <v>6.0</v>
      </c>
      <c r="H378" s="5">
        <v>45057.0</v>
      </c>
      <c r="I378" s="4">
        <f>IFERROR(__xludf.DUMMYFUNCTION("SPLIT(H378,""/"")"),11.0)</f>
        <v>11</v>
      </c>
      <c r="J378" s="4">
        <f>IFERROR(__xludf.DUMMYFUNCTION("""COMPUTED_VALUE"""),5.0)</f>
        <v>5</v>
      </c>
      <c r="K378" s="4">
        <f>IFERROR(__xludf.DUMMYFUNCTION("""COMPUTED_VALUE"""),2023.0)</f>
        <v>2023</v>
      </c>
    </row>
    <row r="379">
      <c r="A379" s="1" t="s">
        <v>9041</v>
      </c>
      <c r="B379" s="4" t="s">
        <v>27</v>
      </c>
      <c r="C379" s="4" t="s">
        <v>24</v>
      </c>
      <c r="D379" s="4" t="s">
        <v>30</v>
      </c>
      <c r="E379" s="4">
        <v>4.0</v>
      </c>
      <c r="F379" s="4">
        <v>3.0</v>
      </c>
      <c r="G379" s="4">
        <v>12.0</v>
      </c>
      <c r="H379" s="5">
        <v>45057.0</v>
      </c>
      <c r="I379" s="4">
        <f>IFERROR(__xludf.DUMMYFUNCTION("SPLIT(H379,""/"")"),11.0)</f>
        <v>11</v>
      </c>
      <c r="J379" s="4">
        <f>IFERROR(__xludf.DUMMYFUNCTION("""COMPUTED_VALUE"""),5.0)</f>
        <v>5</v>
      </c>
      <c r="K379" s="4">
        <f>IFERROR(__xludf.DUMMYFUNCTION("""COMPUTED_VALUE"""),2023.0)</f>
        <v>2023</v>
      </c>
    </row>
    <row r="380">
      <c r="A380" s="1" t="s">
        <v>1242</v>
      </c>
      <c r="B380" s="4" t="s">
        <v>27</v>
      </c>
      <c r="C380" s="4" t="s">
        <v>30</v>
      </c>
      <c r="D380" s="4" t="s">
        <v>30</v>
      </c>
      <c r="E380" s="4">
        <v>3.0</v>
      </c>
      <c r="F380" s="4">
        <v>3.0</v>
      </c>
      <c r="G380" s="4">
        <v>9.0</v>
      </c>
      <c r="H380" s="5">
        <v>45057.0</v>
      </c>
      <c r="I380" s="4">
        <f>IFERROR(__xludf.DUMMYFUNCTION("SPLIT(H380,""/"")"),11.0)</f>
        <v>11</v>
      </c>
      <c r="J380" s="4">
        <f>IFERROR(__xludf.DUMMYFUNCTION("""COMPUTED_VALUE"""),5.0)</f>
        <v>5</v>
      </c>
      <c r="K380" s="4">
        <f>IFERROR(__xludf.DUMMYFUNCTION("""COMPUTED_VALUE"""),2023.0)</f>
        <v>2023</v>
      </c>
    </row>
    <row r="381">
      <c r="A381" s="1" t="s">
        <v>593</v>
      </c>
      <c r="B381" s="4" t="s">
        <v>27</v>
      </c>
      <c r="C381" s="4" t="s">
        <v>29</v>
      </c>
      <c r="D381" s="4" t="s">
        <v>30</v>
      </c>
      <c r="E381" s="4">
        <v>4.0</v>
      </c>
      <c r="F381" s="4">
        <v>3.0</v>
      </c>
      <c r="G381" s="4">
        <v>12.0</v>
      </c>
      <c r="H381" s="5">
        <v>45057.0</v>
      </c>
      <c r="I381" s="4">
        <f>IFERROR(__xludf.DUMMYFUNCTION("SPLIT(H381,""/"")"),11.0)</f>
        <v>11</v>
      </c>
      <c r="J381" s="4">
        <f>IFERROR(__xludf.DUMMYFUNCTION("""COMPUTED_VALUE"""),5.0)</f>
        <v>5</v>
      </c>
      <c r="K381" s="4">
        <f>IFERROR(__xludf.DUMMYFUNCTION("""COMPUTED_VALUE"""),2023.0)</f>
        <v>2023</v>
      </c>
    </row>
    <row r="382">
      <c r="A382" s="1" t="s">
        <v>1346</v>
      </c>
      <c r="B382" s="4" t="s">
        <v>27</v>
      </c>
      <c r="C382" s="4" t="s">
        <v>30</v>
      </c>
      <c r="D382" s="4" t="s">
        <v>30</v>
      </c>
      <c r="E382" s="4">
        <v>3.0</v>
      </c>
      <c r="F382" s="4">
        <v>3.0</v>
      </c>
      <c r="G382" s="4">
        <v>9.0</v>
      </c>
      <c r="H382" s="5">
        <v>45058.0</v>
      </c>
      <c r="I382" s="4">
        <f>IFERROR(__xludf.DUMMYFUNCTION("SPLIT(H382,""/"")"),12.0)</f>
        <v>12</v>
      </c>
      <c r="J382" s="4">
        <f>IFERROR(__xludf.DUMMYFUNCTION("""COMPUTED_VALUE"""),5.0)</f>
        <v>5</v>
      </c>
      <c r="K382" s="4">
        <f>IFERROR(__xludf.DUMMYFUNCTION("""COMPUTED_VALUE"""),2023.0)</f>
        <v>2023</v>
      </c>
    </row>
    <row r="383">
      <c r="A383" s="1" t="s">
        <v>406</v>
      </c>
      <c r="B383" s="4" t="s">
        <v>27</v>
      </c>
      <c r="C383" s="4" t="s">
        <v>29</v>
      </c>
      <c r="D383" s="4" t="s">
        <v>30</v>
      </c>
      <c r="E383" s="4">
        <v>5.0</v>
      </c>
      <c r="F383" s="4">
        <v>3.0</v>
      </c>
      <c r="G383" s="4">
        <v>15.0</v>
      </c>
      <c r="H383" s="5">
        <v>45058.0</v>
      </c>
      <c r="I383" s="4">
        <f>IFERROR(__xludf.DUMMYFUNCTION("SPLIT(H383,""/"")"),12.0)</f>
        <v>12</v>
      </c>
      <c r="J383" s="4">
        <f>IFERROR(__xludf.DUMMYFUNCTION("""COMPUTED_VALUE"""),5.0)</f>
        <v>5</v>
      </c>
      <c r="K383" s="4">
        <f>IFERROR(__xludf.DUMMYFUNCTION("""COMPUTED_VALUE"""),2023.0)</f>
        <v>2023</v>
      </c>
    </row>
    <row r="384">
      <c r="A384" s="1" t="s">
        <v>3727</v>
      </c>
      <c r="B384" s="4" t="s">
        <v>27</v>
      </c>
      <c r="C384" s="4" t="s">
        <v>24</v>
      </c>
      <c r="D384" s="4" t="s">
        <v>30</v>
      </c>
      <c r="E384" s="4">
        <v>4.0</v>
      </c>
      <c r="F384" s="4">
        <v>3.0</v>
      </c>
      <c r="G384" s="4">
        <v>12.0</v>
      </c>
      <c r="H384" s="5">
        <v>45059.0</v>
      </c>
      <c r="I384" s="4">
        <f>IFERROR(__xludf.DUMMYFUNCTION("SPLIT(H384,""/"")"),13.0)</f>
        <v>13</v>
      </c>
      <c r="J384" s="4">
        <f>IFERROR(__xludf.DUMMYFUNCTION("""COMPUTED_VALUE"""),5.0)</f>
        <v>5</v>
      </c>
      <c r="K384" s="4">
        <f>IFERROR(__xludf.DUMMYFUNCTION("""COMPUTED_VALUE"""),2023.0)</f>
        <v>2023</v>
      </c>
    </row>
    <row r="385">
      <c r="A385" s="1" t="s">
        <v>9551</v>
      </c>
      <c r="B385" s="4" t="s">
        <v>27</v>
      </c>
      <c r="C385" s="4" t="s">
        <v>30</v>
      </c>
      <c r="D385" s="4" t="s">
        <v>30</v>
      </c>
      <c r="E385" s="4">
        <v>4.0</v>
      </c>
      <c r="F385" s="4">
        <v>3.0</v>
      </c>
      <c r="G385" s="4">
        <v>12.0</v>
      </c>
      <c r="H385" s="5">
        <v>45059.0</v>
      </c>
      <c r="I385" s="4">
        <f>IFERROR(__xludf.DUMMYFUNCTION("SPLIT(H385,""/"")"),13.0)</f>
        <v>13</v>
      </c>
      <c r="J385" s="4">
        <f>IFERROR(__xludf.DUMMYFUNCTION("""COMPUTED_VALUE"""),5.0)</f>
        <v>5</v>
      </c>
      <c r="K385" s="4">
        <f>IFERROR(__xludf.DUMMYFUNCTION("""COMPUTED_VALUE"""),2023.0)</f>
        <v>2023</v>
      </c>
    </row>
    <row r="386">
      <c r="A386" s="1" t="s">
        <v>7500</v>
      </c>
      <c r="B386" s="4" t="s">
        <v>27</v>
      </c>
      <c r="C386" s="4" t="s">
        <v>29</v>
      </c>
      <c r="D386" s="4" t="s">
        <v>30</v>
      </c>
      <c r="E386" s="4">
        <v>3.0</v>
      </c>
      <c r="F386" s="4">
        <v>3.0</v>
      </c>
      <c r="G386" s="4">
        <v>9.0</v>
      </c>
      <c r="H386" s="5">
        <v>45060.0</v>
      </c>
      <c r="I386" s="4">
        <f>IFERROR(__xludf.DUMMYFUNCTION("SPLIT(H386,""/"")"),14.0)</f>
        <v>14</v>
      </c>
      <c r="J386" s="4">
        <f>IFERROR(__xludf.DUMMYFUNCTION("""COMPUTED_VALUE"""),5.0)</f>
        <v>5</v>
      </c>
      <c r="K386" s="4">
        <f>IFERROR(__xludf.DUMMYFUNCTION("""COMPUTED_VALUE"""),2023.0)</f>
        <v>2023</v>
      </c>
    </row>
    <row r="387">
      <c r="A387" s="1" t="s">
        <v>8605</v>
      </c>
      <c r="B387" s="4" t="s">
        <v>27</v>
      </c>
      <c r="C387" s="4" t="s">
        <v>30</v>
      </c>
      <c r="D387" s="4" t="s">
        <v>39</v>
      </c>
      <c r="E387" s="4">
        <v>1.0</v>
      </c>
      <c r="F387" s="4">
        <v>3.0</v>
      </c>
      <c r="G387" s="4">
        <v>3.0</v>
      </c>
      <c r="H387" s="5">
        <v>45061.0</v>
      </c>
      <c r="I387" s="4">
        <f>IFERROR(__xludf.DUMMYFUNCTION("SPLIT(H387,""/"")"),15.0)</f>
        <v>15</v>
      </c>
      <c r="J387" s="4">
        <f>IFERROR(__xludf.DUMMYFUNCTION("""COMPUTED_VALUE"""),5.0)</f>
        <v>5</v>
      </c>
      <c r="K387" s="4">
        <f>IFERROR(__xludf.DUMMYFUNCTION("""COMPUTED_VALUE"""),2023.0)</f>
        <v>2023</v>
      </c>
    </row>
    <row r="388">
      <c r="A388" s="1" t="s">
        <v>4424</v>
      </c>
      <c r="B388" s="4" t="s">
        <v>27</v>
      </c>
      <c r="C388" s="4" t="s">
        <v>29</v>
      </c>
      <c r="D388" s="4" t="s">
        <v>28</v>
      </c>
      <c r="E388" s="4">
        <v>1.0</v>
      </c>
      <c r="F388" s="4">
        <v>3.0</v>
      </c>
      <c r="G388" s="4">
        <v>3.0</v>
      </c>
      <c r="H388" s="5">
        <v>45061.0</v>
      </c>
      <c r="I388" s="4">
        <f>IFERROR(__xludf.DUMMYFUNCTION("SPLIT(H388,""/"")"),15.0)</f>
        <v>15</v>
      </c>
      <c r="J388" s="4">
        <f>IFERROR(__xludf.DUMMYFUNCTION("""COMPUTED_VALUE"""),5.0)</f>
        <v>5</v>
      </c>
      <c r="K388" s="4">
        <f>IFERROR(__xludf.DUMMYFUNCTION("""COMPUTED_VALUE"""),2023.0)</f>
        <v>2023</v>
      </c>
    </row>
    <row r="389">
      <c r="A389" s="1" t="s">
        <v>3989</v>
      </c>
      <c r="B389" s="4" t="s">
        <v>27</v>
      </c>
      <c r="C389" s="4" t="s">
        <v>24</v>
      </c>
      <c r="D389" s="4" t="s">
        <v>30</v>
      </c>
      <c r="E389" s="4">
        <v>1.0</v>
      </c>
      <c r="F389" s="4">
        <v>3.0</v>
      </c>
      <c r="G389" s="4">
        <v>3.0</v>
      </c>
      <c r="H389" s="5">
        <v>45061.0</v>
      </c>
      <c r="I389" s="4">
        <f>IFERROR(__xludf.DUMMYFUNCTION("SPLIT(H389,""/"")"),15.0)</f>
        <v>15</v>
      </c>
      <c r="J389" s="4">
        <f>IFERROR(__xludf.DUMMYFUNCTION("""COMPUTED_VALUE"""),5.0)</f>
        <v>5</v>
      </c>
      <c r="K389" s="4">
        <f>IFERROR(__xludf.DUMMYFUNCTION("""COMPUTED_VALUE"""),2023.0)</f>
        <v>2023</v>
      </c>
    </row>
    <row r="390">
      <c r="A390" s="1" t="s">
        <v>4336</v>
      </c>
      <c r="B390" s="4" t="s">
        <v>27</v>
      </c>
      <c r="C390" s="4" t="s">
        <v>30</v>
      </c>
      <c r="D390" s="4" t="s">
        <v>30</v>
      </c>
      <c r="E390" s="4">
        <v>5.0</v>
      </c>
      <c r="F390" s="4">
        <v>3.0</v>
      </c>
      <c r="G390" s="4">
        <v>15.0</v>
      </c>
      <c r="H390" s="5">
        <v>45061.0</v>
      </c>
      <c r="I390" s="4">
        <f>IFERROR(__xludf.DUMMYFUNCTION("SPLIT(H390,""/"")"),15.0)</f>
        <v>15</v>
      </c>
      <c r="J390" s="4">
        <f>IFERROR(__xludf.DUMMYFUNCTION("""COMPUTED_VALUE"""),5.0)</f>
        <v>5</v>
      </c>
      <c r="K390" s="4">
        <f>IFERROR(__xludf.DUMMYFUNCTION("""COMPUTED_VALUE"""),2023.0)</f>
        <v>2023</v>
      </c>
    </row>
    <row r="391">
      <c r="A391" s="1" t="s">
        <v>8550</v>
      </c>
      <c r="B391" s="4" t="s">
        <v>27</v>
      </c>
      <c r="C391" s="4" t="s">
        <v>30</v>
      </c>
      <c r="D391" s="4" t="s">
        <v>28</v>
      </c>
      <c r="E391" s="4">
        <v>5.0</v>
      </c>
      <c r="F391" s="4">
        <v>3.0</v>
      </c>
      <c r="G391" s="4">
        <v>15.0</v>
      </c>
      <c r="H391" s="5">
        <v>45061.0</v>
      </c>
      <c r="I391" s="4">
        <f>IFERROR(__xludf.DUMMYFUNCTION("SPLIT(H391,""/"")"),15.0)</f>
        <v>15</v>
      </c>
      <c r="J391" s="4">
        <f>IFERROR(__xludf.DUMMYFUNCTION("""COMPUTED_VALUE"""),5.0)</f>
        <v>5</v>
      </c>
      <c r="K391" s="4">
        <f>IFERROR(__xludf.DUMMYFUNCTION("""COMPUTED_VALUE"""),2023.0)</f>
        <v>2023</v>
      </c>
    </row>
    <row r="392">
      <c r="A392" s="1" t="s">
        <v>9093</v>
      </c>
      <c r="B392" s="4" t="s">
        <v>27</v>
      </c>
      <c r="C392" s="4" t="s">
        <v>30</v>
      </c>
      <c r="D392" s="4" t="s">
        <v>30</v>
      </c>
      <c r="E392" s="4">
        <v>2.0</v>
      </c>
      <c r="F392" s="4">
        <v>3.0</v>
      </c>
      <c r="G392" s="4">
        <v>6.0</v>
      </c>
      <c r="H392" s="5">
        <v>45061.0</v>
      </c>
      <c r="I392" s="4">
        <f>IFERROR(__xludf.DUMMYFUNCTION("SPLIT(H392,""/"")"),15.0)</f>
        <v>15</v>
      </c>
      <c r="J392" s="4">
        <f>IFERROR(__xludf.DUMMYFUNCTION("""COMPUTED_VALUE"""),5.0)</f>
        <v>5</v>
      </c>
      <c r="K392" s="4">
        <f>IFERROR(__xludf.DUMMYFUNCTION("""COMPUTED_VALUE"""),2023.0)</f>
        <v>2023</v>
      </c>
    </row>
    <row r="393">
      <c r="A393" s="1" t="s">
        <v>5711</v>
      </c>
      <c r="B393" s="4" t="s">
        <v>27</v>
      </c>
      <c r="C393" s="4" t="s">
        <v>30</v>
      </c>
      <c r="D393" s="4" t="s">
        <v>30</v>
      </c>
      <c r="E393" s="4">
        <v>4.0</v>
      </c>
      <c r="F393" s="4">
        <v>3.0</v>
      </c>
      <c r="G393" s="4">
        <v>12.0</v>
      </c>
      <c r="H393" s="5">
        <v>45061.0</v>
      </c>
      <c r="I393" s="4">
        <f>IFERROR(__xludf.DUMMYFUNCTION("SPLIT(H393,""/"")"),15.0)</f>
        <v>15</v>
      </c>
      <c r="J393" s="4">
        <f>IFERROR(__xludf.DUMMYFUNCTION("""COMPUTED_VALUE"""),5.0)</f>
        <v>5</v>
      </c>
      <c r="K393" s="4">
        <f>IFERROR(__xludf.DUMMYFUNCTION("""COMPUTED_VALUE"""),2023.0)</f>
        <v>2023</v>
      </c>
    </row>
    <row r="394">
      <c r="A394" s="1" t="s">
        <v>7137</v>
      </c>
      <c r="B394" s="4" t="s">
        <v>27</v>
      </c>
      <c r="C394" s="4" t="s">
        <v>24</v>
      </c>
      <c r="D394" s="4" t="s">
        <v>30</v>
      </c>
      <c r="E394" s="4">
        <v>2.0</v>
      </c>
      <c r="F394" s="4">
        <v>3.0</v>
      </c>
      <c r="G394" s="4">
        <v>6.0</v>
      </c>
      <c r="H394" s="5">
        <v>45062.0</v>
      </c>
      <c r="I394" s="4">
        <f>IFERROR(__xludf.DUMMYFUNCTION("SPLIT(H394,""/"")"),16.0)</f>
        <v>16</v>
      </c>
      <c r="J394" s="4">
        <f>IFERROR(__xludf.DUMMYFUNCTION("""COMPUTED_VALUE"""),5.0)</f>
        <v>5</v>
      </c>
      <c r="K394" s="4">
        <f>IFERROR(__xludf.DUMMYFUNCTION("""COMPUTED_VALUE"""),2023.0)</f>
        <v>2023</v>
      </c>
    </row>
    <row r="395">
      <c r="A395" s="1" t="s">
        <v>5325</v>
      </c>
      <c r="B395" s="4" t="s">
        <v>27</v>
      </c>
      <c r="C395" s="4" t="s">
        <v>24</v>
      </c>
      <c r="D395" s="4" t="s">
        <v>39</v>
      </c>
      <c r="E395" s="4">
        <v>5.0</v>
      </c>
      <c r="F395" s="4">
        <v>3.0</v>
      </c>
      <c r="G395" s="4">
        <v>15.0</v>
      </c>
      <c r="H395" s="5">
        <v>45062.0</v>
      </c>
      <c r="I395" s="4">
        <f>IFERROR(__xludf.DUMMYFUNCTION("SPLIT(H395,""/"")"),16.0)</f>
        <v>16</v>
      </c>
      <c r="J395" s="4">
        <f>IFERROR(__xludf.DUMMYFUNCTION("""COMPUTED_VALUE"""),5.0)</f>
        <v>5</v>
      </c>
      <c r="K395" s="4">
        <f>IFERROR(__xludf.DUMMYFUNCTION("""COMPUTED_VALUE"""),2023.0)</f>
        <v>2023</v>
      </c>
    </row>
    <row r="396">
      <c r="A396" s="1" t="s">
        <v>466</v>
      </c>
      <c r="B396" s="4" t="s">
        <v>27</v>
      </c>
      <c r="C396" s="4" t="s">
        <v>30</v>
      </c>
      <c r="D396" s="4" t="s">
        <v>30</v>
      </c>
      <c r="E396" s="4">
        <v>4.0</v>
      </c>
      <c r="F396" s="4">
        <v>3.0</v>
      </c>
      <c r="G396" s="4">
        <v>12.0</v>
      </c>
      <c r="H396" s="5">
        <v>45062.0</v>
      </c>
      <c r="I396" s="4">
        <f>IFERROR(__xludf.DUMMYFUNCTION("SPLIT(H396,""/"")"),16.0)</f>
        <v>16</v>
      </c>
      <c r="J396" s="4">
        <f>IFERROR(__xludf.DUMMYFUNCTION("""COMPUTED_VALUE"""),5.0)</f>
        <v>5</v>
      </c>
      <c r="K396" s="4">
        <f>IFERROR(__xludf.DUMMYFUNCTION("""COMPUTED_VALUE"""),2023.0)</f>
        <v>2023</v>
      </c>
    </row>
    <row r="397">
      <c r="A397" s="1" t="s">
        <v>26</v>
      </c>
      <c r="B397" s="4" t="s">
        <v>27</v>
      </c>
      <c r="C397" s="4" t="s">
        <v>29</v>
      </c>
      <c r="D397" s="4" t="s">
        <v>28</v>
      </c>
      <c r="E397" s="4">
        <v>4.0</v>
      </c>
      <c r="F397" s="4">
        <v>3.0</v>
      </c>
      <c r="G397" s="4">
        <v>12.0</v>
      </c>
      <c r="H397" s="5">
        <v>45062.0</v>
      </c>
      <c r="I397" s="4">
        <f>IFERROR(__xludf.DUMMYFUNCTION("SPLIT(H397,""/"")"),16.0)</f>
        <v>16</v>
      </c>
      <c r="J397" s="4">
        <f>IFERROR(__xludf.DUMMYFUNCTION("""COMPUTED_VALUE"""),5.0)</f>
        <v>5</v>
      </c>
      <c r="K397" s="4">
        <f>IFERROR(__xludf.DUMMYFUNCTION("""COMPUTED_VALUE"""),2023.0)</f>
        <v>2023</v>
      </c>
    </row>
    <row r="398">
      <c r="A398" s="1" t="s">
        <v>6556</v>
      </c>
      <c r="B398" s="4" t="s">
        <v>27</v>
      </c>
      <c r="C398" s="4" t="s">
        <v>29</v>
      </c>
      <c r="D398" s="4" t="s">
        <v>30</v>
      </c>
      <c r="E398" s="4">
        <v>3.0</v>
      </c>
      <c r="F398" s="4">
        <v>3.0</v>
      </c>
      <c r="G398" s="4">
        <v>9.0</v>
      </c>
      <c r="H398" s="5">
        <v>45062.0</v>
      </c>
      <c r="I398" s="4">
        <f>IFERROR(__xludf.DUMMYFUNCTION("SPLIT(H398,""/"")"),16.0)</f>
        <v>16</v>
      </c>
      <c r="J398" s="4">
        <f>IFERROR(__xludf.DUMMYFUNCTION("""COMPUTED_VALUE"""),5.0)</f>
        <v>5</v>
      </c>
      <c r="K398" s="4">
        <f>IFERROR(__xludf.DUMMYFUNCTION("""COMPUTED_VALUE"""),2023.0)</f>
        <v>2023</v>
      </c>
    </row>
    <row r="399">
      <c r="A399" s="1" t="s">
        <v>1327</v>
      </c>
      <c r="B399" s="4" t="s">
        <v>27</v>
      </c>
      <c r="C399" s="4" t="s">
        <v>24</v>
      </c>
      <c r="D399" s="4" t="s">
        <v>30</v>
      </c>
      <c r="E399" s="4">
        <v>4.0</v>
      </c>
      <c r="F399" s="4">
        <v>3.0</v>
      </c>
      <c r="G399" s="4">
        <v>12.0</v>
      </c>
      <c r="H399" s="5">
        <v>45062.0</v>
      </c>
      <c r="I399" s="4">
        <f>IFERROR(__xludf.DUMMYFUNCTION("SPLIT(H399,""/"")"),16.0)</f>
        <v>16</v>
      </c>
      <c r="J399" s="4">
        <f>IFERROR(__xludf.DUMMYFUNCTION("""COMPUTED_VALUE"""),5.0)</f>
        <v>5</v>
      </c>
      <c r="K399" s="4">
        <f>IFERROR(__xludf.DUMMYFUNCTION("""COMPUTED_VALUE"""),2023.0)</f>
        <v>2023</v>
      </c>
    </row>
    <row r="400">
      <c r="A400" s="1" t="s">
        <v>8052</v>
      </c>
      <c r="B400" s="4" t="s">
        <v>27</v>
      </c>
      <c r="C400" s="4" t="s">
        <v>29</v>
      </c>
      <c r="D400" s="4" t="s">
        <v>28</v>
      </c>
      <c r="E400" s="4">
        <v>5.0</v>
      </c>
      <c r="F400" s="4">
        <v>3.0</v>
      </c>
      <c r="G400" s="4">
        <v>15.0</v>
      </c>
      <c r="H400" s="5">
        <v>45064.0</v>
      </c>
      <c r="I400" s="4">
        <f>IFERROR(__xludf.DUMMYFUNCTION("SPLIT(H400,""/"")"),18.0)</f>
        <v>18</v>
      </c>
      <c r="J400" s="4">
        <f>IFERROR(__xludf.DUMMYFUNCTION("""COMPUTED_VALUE"""),5.0)</f>
        <v>5</v>
      </c>
      <c r="K400" s="4">
        <f>IFERROR(__xludf.DUMMYFUNCTION("""COMPUTED_VALUE"""),2023.0)</f>
        <v>2023</v>
      </c>
    </row>
    <row r="401">
      <c r="A401" s="1" t="s">
        <v>5551</v>
      </c>
      <c r="B401" s="4" t="s">
        <v>27</v>
      </c>
      <c r="C401" s="4" t="s">
        <v>30</v>
      </c>
      <c r="D401" s="4" t="s">
        <v>30</v>
      </c>
      <c r="E401" s="4">
        <v>1.0</v>
      </c>
      <c r="F401" s="4">
        <v>3.0</v>
      </c>
      <c r="G401" s="4">
        <v>3.0</v>
      </c>
      <c r="H401" s="5">
        <v>45064.0</v>
      </c>
      <c r="I401" s="4">
        <f>IFERROR(__xludf.DUMMYFUNCTION("SPLIT(H401,""/"")"),18.0)</f>
        <v>18</v>
      </c>
      <c r="J401" s="4">
        <f>IFERROR(__xludf.DUMMYFUNCTION("""COMPUTED_VALUE"""),5.0)</f>
        <v>5</v>
      </c>
      <c r="K401" s="4">
        <f>IFERROR(__xludf.DUMMYFUNCTION("""COMPUTED_VALUE"""),2023.0)</f>
        <v>2023</v>
      </c>
    </row>
    <row r="402">
      <c r="A402" s="1" t="s">
        <v>4394</v>
      </c>
      <c r="B402" s="4" t="s">
        <v>27</v>
      </c>
      <c r="C402" s="4" t="s">
        <v>30</v>
      </c>
      <c r="D402" s="4" t="s">
        <v>30</v>
      </c>
      <c r="E402" s="4">
        <v>2.0</v>
      </c>
      <c r="F402" s="4">
        <v>3.0</v>
      </c>
      <c r="G402" s="4">
        <v>6.0</v>
      </c>
      <c r="H402" s="5">
        <v>45064.0</v>
      </c>
      <c r="I402" s="4">
        <f>IFERROR(__xludf.DUMMYFUNCTION("SPLIT(H402,""/"")"),18.0)</f>
        <v>18</v>
      </c>
      <c r="J402" s="4">
        <f>IFERROR(__xludf.DUMMYFUNCTION("""COMPUTED_VALUE"""),5.0)</f>
        <v>5</v>
      </c>
      <c r="K402" s="4">
        <f>IFERROR(__xludf.DUMMYFUNCTION("""COMPUTED_VALUE"""),2023.0)</f>
        <v>2023</v>
      </c>
    </row>
    <row r="403">
      <c r="A403" s="1" t="s">
        <v>6188</v>
      </c>
      <c r="B403" s="4" t="s">
        <v>27</v>
      </c>
      <c r="C403" s="4" t="s">
        <v>30</v>
      </c>
      <c r="D403" s="4" t="s">
        <v>30</v>
      </c>
      <c r="E403" s="4">
        <v>5.0</v>
      </c>
      <c r="F403" s="4">
        <v>3.0</v>
      </c>
      <c r="G403" s="4">
        <v>15.0</v>
      </c>
      <c r="H403" s="5">
        <v>45065.0</v>
      </c>
      <c r="I403" s="4">
        <f>IFERROR(__xludf.DUMMYFUNCTION("SPLIT(H403,""/"")"),19.0)</f>
        <v>19</v>
      </c>
      <c r="J403" s="4">
        <f>IFERROR(__xludf.DUMMYFUNCTION("""COMPUTED_VALUE"""),5.0)</f>
        <v>5</v>
      </c>
      <c r="K403" s="4">
        <f>IFERROR(__xludf.DUMMYFUNCTION("""COMPUTED_VALUE"""),2023.0)</f>
        <v>2023</v>
      </c>
    </row>
    <row r="404">
      <c r="A404" s="1" t="s">
        <v>5955</v>
      </c>
      <c r="B404" s="4" t="s">
        <v>27</v>
      </c>
      <c r="C404" s="4" t="s">
        <v>24</v>
      </c>
      <c r="D404" s="4" t="s">
        <v>30</v>
      </c>
      <c r="E404" s="4">
        <v>3.0</v>
      </c>
      <c r="F404" s="4">
        <v>3.0</v>
      </c>
      <c r="G404" s="4">
        <v>9.0</v>
      </c>
      <c r="H404" s="5">
        <v>45066.0</v>
      </c>
      <c r="I404" s="4">
        <f>IFERROR(__xludf.DUMMYFUNCTION("SPLIT(H404,""/"")"),20.0)</f>
        <v>20</v>
      </c>
      <c r="J404" s="4">
        <f>IFERROR(__xludf.DUMMYFUNCTION("""COMPUTED_VALUE"""),5.0)</f>
        <v>5</v>
      </c>
      <c r="K404" s="4">
        <f>IFERROR(__xludf.DUMMYFUNCTION("""COMPUTED_VALUE"""),2023.0)</f>
        <v>2023</v>
      </c>
    </row>
    <row r="405">
      <c r="A405" s="1" t="s">
        <v>7229</v>
      </c>
      <c r="B405" s="4" t="s">
        <v>27</v>
      </c>
      <c r="C405" s="4" t="s">
        <v>30</v>
      </c>
      <c r="D405" s="4" t="s">
        <v>30</v>
      </c>
      <c r="E405" s="4">
        <v>2.0</v>
      </c>
      <c r="F405" s="4">
        <v>3.0</v>
      </c>
      <c r="G405" s="4">
        <v>6.0</v>
      </c>
      <c r="H405" s="5">
        <v>45066.0</v>
      </c>
      <c r="I405" s="4">
        <f>IFERROR(__xludf.DUMMYFUNCTION("SPLIT(H405,""/"")"),20.0)</f>
        <v>20</v>
      </c>
      <c r="J405" s="4">
        <f>IFERROR(__xludf.DUMMYFUNCTION("""COMPUTED_VALUE"""),5.0)</f>
        <v>5</v>
      </c>
      <c r="K405" s="4">
        <f>IFERROR(__xludf.DUMMYFUNCTION("""COMPUTED_VALUE"""),2023.0)</f>
        <v>2023</v>
      </c>
    </row>
    <row r="406">
      <c r="A406" s="1" t="s">
        <v>2211</v>
      </c>
      <c r="B406" s="4" t="s">
        <v>27</v>
      </c>
      <c r="C406" s="4" t="s">
        <v>30</v>
      </c>
      <c r="D406" s="4" t="s">
        <v>23</v>
      </c>
      <c r="E406" s="4">
        <v>4.0</v>
      </c>
      <c r="F406" s="4">
        <v>3.0</v>
      </c>
      <c r="G406" s="4">
        <v>12.0</v>
      </c>
      <c r="H406" s="5">
        <v>45067.0</v>
      </c>
      <c r="I406" s="4">
        <f>IFERROR(__xludf.DUMMYFUNCTION("SPLIT(H406,""/"")"),21.0)</f>
        <v>21</v>
      </c>
      <c r="J406" s="4">
        <f>IFERROR(__xludf.DUMMYFUNCTION("""COMPUTED_VALUE"""),5.0)</f>
        <v>5</v>
      </c>
      <c r="K406" s="4">
        <f>IFERROR(__xludf.DUMMYFUNCTION("""COMPUTED_VALUE"""),2023.0)</f>
        <v>2023</v>
      </c>
    </row>
    <row r="407">
      <c r="A407" s="1" t="s">
        <v>4212</v>
      </c>
      <c r="B407" s="4" t="s">
        <v>27</v>
      </c>
      <c r="C407" s="4" t="s">
        <v>29</v>
      </c>
      <c r="D407" s="4" t="s">
        <v>39</v>
      </c>
      <c r="E407" s="4">
        <v>5.0</v>
      </c>
      <c r="F407" s="4">
        <v>3.0</v>
      </c>
      <c r="G407" s="4">
        <v>15.0</v>
      </c>
      <c r="H407" s="5">
        <v>45068.0</v>
      </c>
      <c r="I407" s="4">
        <f>IFERROR(__xludf.DUMMYFUNCTION("SPLIT(H407,""/"")"),22.0)</f>
        <v>22</v>
      </c>
      <c r="J407" s="4">
        <f>IFERROR(__xludf.DUMMYFUNCTION("""COMPUTED_VALUE"""),5.0)</f>
        <v>5</v>
      </c>
      <c r="K407" s="4">
        <f>IFERROR(__xludf.DUMMYFUNCTION("""COMPUTED_VALUE"""),2023.0)</f>
        <v>2023</v>
      </c>
    </row>
    <row r="408">
      <c r="A408" s="1" t="s">
        <v>3954</v>
      </c>
      <c r="B408" s="4" t="s">
        <v>27</v>
      </c>
      <c r="C408" s="4" t="s">
        <v>29</v>
      </c>
      <c r="D408" s="4" t="s">
        <v>28</v>
      </c>
      <c r="E408" s="4">
        <v>5.0</v>
      </c>
      <c r="F408" s="4">
        <v>3.0</v>
      </c>
      <c r="G408" s="4">
        <v>15.0</v>
      </c>
      <c r="H408" s="5">
        <v>45068.0</v>
      </c>
      <c r="I408" s="4">
        <f>IFERROR(__xludf.DUMMYFUNCTION("SPLIT(H408,""/"")"),22.0)</f>
        <v>22</v>
      </c>
      <c r="J408" s="4">
        <f>IFERROR(__xludf.DUMMYFUNCTION("""COMPUTED_VALUE"""),5.0)</f>
        <v>5</v>
      </c>
      <c r="K408" s="4">
        <f>IFERROR(__xludf.DUMMYFUNCTION("""COMPUTED_VALUE"""),2023.0)</f>
        <v>2023</v>
      </c>
    </row>
    <row r="409">
      <c r="A409" s="1" t="s">
        <v>306</v>
      </c>
      <c r="B409" s="4" t="s">
        <v>27</v>
      </c>
      <c r="C409" s="4" t="s">
        <v>24</v>
      </c>
      <c r="D409" s="4" t="s">
        <v>30</v>
      </c>
      <c r="E409" s="4">
        <v>4.0</v>
      </c>
      <c r="F409" s="4">
        <v>3.0</v>
      </c>
      <c r="G409" s="4">
        <v>12.0</v>
      </c>
      <c r="H409" s="5">
        <v>45068.0</v>
      </c>
      <c r="I409" s="4">
        <f>IFERROR(__xludf.DUMMYFUNCTION("SPLIT(H409,""/"")"),22.0)</f>
        <v>22</v>
      </c>
      <c r="J409" s="4">
        <f>IFERROR(__xludf.DUMMYFUNCTION("""COMPUTED_VALUE"""),5.0)</f>
        <v>5</v>
      </c>
      <c r="K409" s="4">
        <f>IFERROR(__xludf.DUMMYFUNCTION("""COMPUTED_VALUE"""),2023.0)</f>
        <v>2023</v>
      </c>
    </row>
    <row r="410">
      <c r="A410" s="1" t="s">
        <v>3609</v>
      </c>
      <c r="B410" s="4" t="s">
        <v>27</v>
      </c>
      <c r="C410" s="4" t="s">
        <v>30</v>
      </c>
      <c r="D410" s="4" t="s">
        <v>39</v>
      </c>
      <c r="E410" s="4">
        <v>5.0</v>
      </c>
      <c r="F410" s="4">
        <v>3.0</v>
      </c>
      <c r="G410" s="4">
        <v>15.0</v>
      </c>
      <c r="H410" s="5">
        <v>45068.0</v>
      </c>
      <c r="I410" s="4">
        <f>IFERROR(__xludf.DUMMYFUNCTION("SPLIT(H410,""/"")"),22.0)</f>
        <v>22</v>
      </c>
      <c r="J410" s="4">
        <f>IFERROR(__xludf.DUMMYFUNCTION("""COMPUTED_VALUE"""),5.0)</f>
        <v>5</v>
      </c>
      <c r="K410" s="4">
        <f>IFERROR(__xludf.DUMMYFUNCTION("""COMPUTED_VALUE"""),2023.0)</f>
        <v>2023</v>
      </c>
    </row>
    <row r="411">
      <c r="A411" s="1" t="s">
        <v>8070</v>
      </c>
      <c r="B411" s="4" t="s">
        <v>27</v>
      </c>
      <c r="C411" s="4" t="s">
        <v>30</v>
      </c>
      <c r="D411" s="4" t="s">
        <v>30</v>
      </c>
      <c r="E411" s="4">
        <v>3.0</v>
      </c>
      <c r="F411" s="4">
        <v>3.0</v>
      </c>
      <c r="G411" s="4">
        <v>9.0</v>
      </c>
      <c r="H411" s="5">
        <v>45069.0</v>
      </c>
      <c r="I411" s="4">
        <f>IFERROR(__xludf.DUMMYFUNCTION("SPLIT(H411,""/"")"),23.0)</f>
        <v>23</v>
      </c>
      <c r="J411" s="4">
        <f>IFERROR(__xludf.DUMMYFUNCTION("""COMPUTED_VALUE"""),5.0)</f>
        <v>5</v>
      </c>
      <c r="K411" s="4">
        <f>IFERROR(__xludf.DUMMYFUNCTION("""COMPUTED_VALUE"""),2023.0)</f>
        <v>2023</v>
      </c>
    </row>
    <row r="412">
      <c r="A412" s="1" t="s">
        <v>721</v>
      </c>
      <c r="B412" s="4" t="s">
        <v>27</v>
      </c>
      <c r="C412" s="4" t="s">
        <v>24</v>
      </c>
      <c r="D412" s="4" t="s">
        <v>28</v>
      </c>
      <c r="E412" s="4">
        <v>1.0</v>
      </c>
      <c r="F412" s="4">
        <v>3.0</v>
      </c>
      <c r="G412" s="4">
        <v>3.0</v>
      </c>
      <c r="H412" s="5">
        <v>45069.0</v>
      </c>
      <c r="I412" s="4">
        <f>IFERROR(__xludf.DUMMYFUNCTION("SPLIT(H412,""/"")"),23.0)</f>
        <v>23</v>
      </c>
      <c r="J412" s="4">
        <f>IFERROR(__xludf.DUMMYFUNCTION("""COMPUTED_VALUE"""),5.0)</f>
        <v>5</v>
      </c>
      <c r="K412" s="4">
        <f>IFERROR(__xludf.DUMMYFUNCTION("""COMPUTED_VALUE"""),2023.0)</f>
        <v>2023</v>
      </c>
    </row>
    <row r="413">
      <c r="A413" s="1" t="s">
        <v>7618</v>
      </c>
      <c r="B413" s="4" t="s">
        <v>27</v>
      </c>
      <c r="C413" s="4" t="s">
        <v>24</v>
      </c>
      <c r="D413" s="4" t="s">
        <v>28</v>
      </c>
      <c r="E413" s="4">
        <v>4.0</v>
      </c>
      <c r="F413" s="4">
        <v>3.0</v>
      </c>
      <c r="G413" s="4">
        <v>12.0</v>
      </c>
      <c r="H413" s="5">
        <v>45069.0</v>
      </c>
      <c r="I413" s="4">
        <f>IFERROR(__xludf.DUMMYFUNCTION("SPLIT(H413,""/"")"),23.0)</f>
        <v>23</v>
      </c>
      <c r="J413" s="4">
        <f>IFERROR(__xludf.DUMMYFUNCTION("""COMPUTED_VALUE"""),5.0)</f>
        <v>5</v>
      </c>
      <c r="K413" s="4">
        <f>IFERROR(__xludf.DUMMYFUNCTION("""COMPUTED_VALUE"""),2023.0)</f>
        <v>2023</v>
      </c>
    </row>
    <row r="414">
      <c r="A414" s="1" t="s">
        <v>5933</v>
      </c>
      <c r="B414" s="4" t="s">
        <v>27</v>
      </c>
      <c r="C414" s="4" t="s">
        <v>30</v>
      </c>
      <c r="D414" s="4" t="s">
        <v>30</v>
      </c>
      <c r="E414" s="4">
        <v>2.0</v>
      </c>
      <c r="F414" s="4">
        <v>3.0</v>
      </c>
      <c r="G414" s="4">
        <v>6.0</v>
      </c>
      <c r="H414" s="5">
        <v>45069.0</v>
      </c>
      <c r="I414" s="4">
        <f>IFERROR(__xludf.DUMMYFUNCTION("SPLIT(H414,""/"")"),23.0)</f>
        <v>23</v>
      </c>
      <c r="J414" s="4">
        <f>IFERROR(__xludf.DUMMYFUNCTION("""COMPUTED_VALUE"""),5.0)</f>
        <v>5</v>
      </c>
      <c r="K414" s="4">
        <f>IFERROR(__xludf.DUMMYFUNCTION("""COMPUTED_VALUE"""),2023.0)</f>
        <v>2023</v>
      </c>
    </row>
    <row r="415">
      <c r="A415" s="1" t="s">
        <v>9644</v>
      </c>
      <c r="B415" s="4" t="s">
        <v>27</v>
      </c>
      <c r="C415" s="4" t="s">
        <v>30</v>
      </c>
      <c r="D415" s="4" t="s">
        <v>30</v>
      </c>
      <c r="E415" s="4">
        <v>2.0</v>
      </c>
      <c r="F415" s="4">
        <v>3.0</v>
      </c>
      <c r="G415" s="4">
        <v>6.0</v>
      </c>
      <c r="H415" s="5">
        <v>45069.0</v>
      </c>
      <c r="I415" s="4">
        <f>IFERROR(__xludf.DUMMYFUNCTION("SPLIT(H415,""/"")"),23.0)</f>
        <v>23</v>
      </c>
      <c r="J415" s="4">
        <f>IFERROR(__xludf.DUMMYFUNCTION("""COMPUTED_VALUE"""),5.0)</f>
        <v>5</v>
      </c>
      <c r="K415" s="4">
        <f>IFERROR(__xludf.DUMMYFUNCTION("""COMPUTED_VALUE"""),2023.0)</f>
        <v>2023</v>
      </c>
    </row>
    <row r="416">
      <c r="A416" s="1" t="s">
        <v>4998</v>
      </c>
      <c r="B416" s="4" t="s">
        <v>27</v>
      </c>
      <c r="C416" s="4" t="s">
        <v>29</v>
      </c>
      <c r="D416" s="4" t="s">
        <v>39</v>
      </c>
      <c r="E416" s="4">
        <v>4.0</v>
      </c>
      <c r="F416" s="4">
        <v>3.0</v>
      </c>
      <c r="G416" s="4">
        <v>12.0</v>
      </c>
      <c r="H416" s="5">
        <v>45069.0</v>
      </c>
      <c r="I416" s="4">
        <f>IFERROR(__xludf.DUMMYFUNCTION("SPLIT(H416,""/"")"),23.0)</f>
        <v>23</v>
      </c>
      <c r="J416" s="4">
        <f>IFERROR(__xludf.DUMMYFUNCTION("""COMPUTED_VALUE"""),5.0)</f>
        <v>5</v>
      </c>
      <c r="K416" s="4">
        <f>IFERROR(__xludf.DUMMYFUNCTION("""COMPUTED_VALUE"""),2023.0)</f>
        <v>2023</v>
      </c>
    </row>
    <row r="417">
      <c r="A417" s="1" t="s">
        <v>4207</v>
      </c>
      <c r="B417" s="4" t="s">
        <v>27</v>
      </c>
      <c r="C417" s="4" t="s">
        <v>24</v>
      </c>
      <c r="D417" s="4" t="s">
        <v>23</v>
      </c>
      <c r="E417" s="4">
        <v>1.0</v>
      </c>
      <c r="F417" s="4">
        <v>3.0</v>
      </c>
      <c r="G417" s="4">
        <v>3.0</v>
      </c>
      <c r="H417" s="5">
        <v>45070.0</v>
      </c>
      <c r="I417" s="4">
        <f>IFERROR(__xludf.DUMMYFUNCTION("SPLIT(H417,""/"")"),24.0)</f>
        <v>24</v>
      </c>
      <c r="J417" s="4">
        <f>IFERROR(__xludf.DUMMYFUNCTION("""COMPUTED_VALUE"""),5.0)</f>
        <v>5</v>
      </c>
      <c r="K417" s="4">
        <f>IFERROR(__xludf.DUMMYFUNCTION("""COMPUTED_VALUE"""),2023.0)</f>
        <v>2023</v>
      </c>
    </row>
    <row r="418">
      <c r="A418" s="1" t="s">
        <v>7216</v>
      </c>
      <c r="B418" s="4" t="s">
        <v>27</v>
      </c>
      <c r="C418" s="4" t="s">
        <v>29</v>
      </c>
      <c r="D418" s="4" t="s">
        <v>23</v>
      </c>
      <c r="E418" s="4">
        <v>1.0</v>
      </c>
      <c r="F418" s="4">
        <v>3.0</v>
      </c>
      <c r="G418" s="4">
        <v>3.0</v>
      </c>
      <c r="H418" s="5">
        <v>45070.0</v>
      </c>
      <c r="I418" s="4">
        <f>IFERROR(__xludf.DUMMYFUNCTION("SPLIT(H418,""/"")"),24.0)</f>
        <v>24</v>
      </c>
      <c r="J418" s="4">
        <f>IFERROR(__xludf.DUMMYFUNCTION("""COMPUTED_VALUE"""),5.0)</f>
        <v>5</v>
      </c>
      <c r="K418" s="4">
        <f>IFERROR(__xludf.DUMMYFUNCTION("""COMPUTED_VALUE"""),2023.0)</f>
        <v>2023</v>
      </c>
    </row>
    <row r="419">
      <c r="A419" s="1" t="s">
        <v>8905</v>
      </c>
      <c r="B419" s="4" t="s">
        <v>27</v>
      </c>
      <c r="C419" s="4" t="s">
        <v>29</v>
      </c>
      <c r="D419" s="4" t="s">
        <v>28</v>
      </c>
      <c r="E419" s="4">
        <v>4.0</v>
      </c>
      <c r="F419" s="4">
        <v>3.0</v>
      </c>
      <c r="G419" s="4">
        <v>12.0</v>
      </c>
      <c r="H419" s="5">
        <v>45070.0</v>
      </c>
      <c r="I419" s="4">
        <f>IFERROR(__xludf.DUMMYFUNCTION("SPLIT(H419,""/"")"),24.0)</f>
        <v>24</v>
      </c>
      <c r="J419" s="4">
        <f>IFERROR(__xludf.DUMMYFUNCTION("""COMPUTED_VALUE"""),5.0)</f>
        <v>5</v>
      </c>
      <c r="K419" s="4">
        <f>IFERROR(__xludf.DUMMYFUNCTION("""COMPUTED_VALUE"""),2023.0)</f>
        <v>2023</v>
      </c>
    </row>
    <row r="420">
      <c r="A420" s="1" t="s">
        <v>386</v>
      </c>
      <c r="B420" s="4" t="s">
        <v>27</v>
      </c>
      <c r="C420" s="4" t="s">
        <v>30</v>
      </c>
      <c r="D420" s="4" t="s">
        <v>23</v>
      </c>
      <c r="E420" s="4">
        <v>1.0</v>
      </c>
      <c r="F420" s="4">
        <v>3.0</v>
      </c>
      <c r="G420" s="4">
        <v>3.0</v>
      </c>
      <c r="H420" s="5">
        <v>45071.0</v>
      </c>
      <c r="I420" s="4">
        <f>IFERROR(__xludf.DUMMYFUNCTION("SPLIT(H420,""/"")"),25.0)</f>
        <v>25</v>
      </c>
      <c r="J420" s="4">
        <f>IFERROR(__xludf.DUMMYFUNCTION("""COMPUTED_VALUE"""),5.0)</f>
        <v>5</v>
      </c>
      <c r="K420" s="4">
        <f>IFERROR(__xludf.DUMMYFUNCTION("""COMPUTED_VALUE"""),2023.0)</f>
        <v>2023</v>
      </c>
    </row>
    <row r="421">
      <c r="A421" s="1" t="s">
        <v>4894</v>
      </c>
      <c r="B421" s="4" t="s">
        <v>27</v>
      </c>
      <c r="C421" s="4" t="s">
        <v>29</v>
      </c>
      <c r="D421" s="4" t="s">
        <v>28</v>
      </c>
      <c r="E421" s="4">
        <v>2.0</v>
      </c>
      <c r="F421" s="4">
        <v>3.0</v>
      </c>
      <c r="G421" s="4">
        <v>6.0</v>
      </c>
      <c r="H421" s="5">
        <v>45071.0</v>
      </c>
      <c r="I421" s="4">
        <f>IFERROR(__xludf.DUMMYFUNCTION("SPLIT(H421,""/"")"),25.0)</f>
        <v>25</v>
      </c>
      <c r="J421" s="4">
        <f>IFERROR(__xludf.DUMMYFUNCTION("""COMPUTED_VALUE"""),5.0)</f>
        <v>5</v>
      </c>
      <c r="K421" s="4">
        <f>IFERROR(__xludf.DUMMYFUNCTION("""COMPUTED_VALUE"""),2023.0)</f>
        <v>2023</v>
      </c>
    </row>
    <row r="422">
      <c r="A422" s="1" t="s">
        <v>1136</v>
      </c>
      <c r="B422" s="4" t="s">
        <v>27</v>
      </c>
      <c r="C422" s="4" t="s">
        <v>29</v>
      </c>
      <c r="D422" s="4" t="s">
        <v>28</v>
      </c>
      <c r="E422" s="4">
        <v>2.0</v>
      </c>
      <c r="F422" s="4">
        <v>3.0</v>
      </c>
      <c r="G422" s="4">
        <v>6.0</v>
      </c>
      <c r="H422" s="5">
        <v>45072.0</v>
      </c>
      <c r="I422" s="4">
        <f>IFERROR(__xludf.DUMMYFUNCTION("SPLIT(H422,""/"")"),26.0)</f>
        <v>26</v>
      </c>
      <c r="J422" s="4">
        <f>IFERROR(__xludf.DUMMYFUNCTION("""COMPUTED_VALUE"""),5.0)</f>
        <v>5</v>
      </c>
      <c r="K422" s="4">
        <f>IFERROR(__xludf.DUMMYFUNCTION("""COMPUTED_VALUE"""),2023.0)</f>
        <v>2023</v>
      </c>
    </row>
    <row r="423">
      <c r="A423" s="1" t="s">
        <v>3308</v>
      </c>
      <c r="B423" s="4" t="s">
        <v>27</v>
      </c>
      <c r="C423" s="4" t="s">
        <v>30</v>
      </c>
      <c r="D423" s="4" t="s">
        <v>39</v>
      </c>
      <c r="E423" s="4">
        <v>5.0</v>
      </c>
      <c r="F423" s="4">
        <v>3.0</v>
      </c>
      <c r="G423" s="4">
        <v>15.0</v>
      </c>
      <c r="H423" s="5">
        <v>45072.0</v>
      </c>
      <c r="I423" s="4">
        <f>IFERROR(__xludf.DUMMYFUNCTION("SPLIT(H423,""/"")"),26.0)</f>
        <v>26</v>
      </c>
      <c r="J423" s="4">
        <f>IFERROR(__xludf.DUMMYFUNCTION("""COMPUTED_VALUE"""),5.0)</f>
        <v>5</v>
      </c>
      <c r="K423" s="4">
        <f>IFERROR(__xludf.DUMMYFUNCTION("""COMPUTED_VALUE"""),2023.0)</f>
        <v>2023</v>
      </c>
    </row>
    <row r="424">
      <c r="A424" s="1" t="s">
        <v>2982</v>
      </c>
      <c r="B424" s="4" t="s">
        <v>27</v>
      </c>
      <c r="C424" s="4" t="s">
        <v>30</v>
      </c>
      <c r="D424" s="4" t="s">
        <v>23</v>
      </c>
      <c r="E424" s="4">
        <v>5.0</v>
      </c>
      <c r="F424" s="4">
        <v>3.0</v>
      </c>
      <c r="G424" s="4">
        <v>15.0</v>
      </c>
      <c r="H424" s="5">
        <v>45072.0</v>
      </c>
      <c r="I424" s="4">
        <f>IFERROR(__xludf.DUMMYFUNCTION("SPLIT(H424,""/"")"),26.0)</f>
        <v>26</v>
      </c>
      <c r="J424" s="4">
        <f>IFERROR(__xludf.DUMMYFUNCTION("""COMPUTED_VALUE"""),5.0)</f>
        <v>5</v>
      </c>
      <c r="K424" s="4">
        <f>IFERROR(__xludf.DUMMYFUNCTION("""COMPUTED_VALUE"""),2023.0)</f>
        <v>2023</v>
      </c>
    </row>
    <row r="425">
      <c r="A425" s="1" t="s">
        <v>2333</v>
      </c>
      <c r="B425" s="4" t="s">
        <v>27</v>
      </c>
      <c r="C425" s="4" t="s">
        <v>30</v>
      </c>
      <c r="D425" s="4" t="s">
        <v>28</v>
      </c>
      <c r="E425" s="4">
        <v>3.0</v>
      </c>
      <c r="F425" s="4">
        <v>3.0</v>
      </c>
      <c r="G425" s="4">
        <v>9.0</v>
      </c>
      <c r="H425" s="5">
        <v>45072.0</v>
      </c>
      <c r="I425" s="4">
        <f>IFERROR(__xludf.DUMMYFUNCTION("SPLIT(H425,""/"")"),26.0)</f>
        <v>26</v>
      </c>
      <c r="J425" s="4">
        <f>IFERROR(__xludf.DUMMYFUNCTION("""COMPUTED_VALUE"""),5.0)</f>
        <v>5</v>
      </c>
      <c r="K425" s="4">
        <f>IFERROR(__xludf.DUMMYFUNCTION("""COMPUTED_VALUE"""),2023.0)</f>
        <v>2023</v>
      </c>
    </row>
    <row r="426">
      <c r="A426" s="1" t="s">
        <v>8592</v>
      </c>
      <c r="B426" s="4" t="s">
        <v>27</v>
      </c>
      <c r="C426" s="4" t="s">
        <v>24</v>
      </c>
      <c r="D426" s="4" t="s">
        <v>30</v>
      </c>
      <c r="E426" s="4">
        <v>5.0</v>
      </c>
      <c r="F426" s="4">
        <v>3.0</v>
      </c>
      <c r="G426" s="4">
        <v>15.0</v>
      </c>
      <c r="H426" s="5">
        <v>45073.0</v>
      </c>
      <c r="I426" s="4">
        <f>IFERROR(__xludf.DUMMYFUNCTION("SPLIT(H426,""/"")"),27.0)</f>
        <v>27</v>
      </c>
      <c r="J426" s="4">
        <f>IFERROR(__xludf.DUMMYFUNCTION("""COMPUTED_VALUE"""),5.0)</f>
        <v>5</v>
      </c>
      <c r="K426" s="4">
        <f>IFERROR(__xludf.DUMMYFUNCTION("""COMPUTED_VALUE"""),2023.0)</f>
        <v>2023</v>
      </c>
    </row>
    <row r="427">
      <c r="A427" s="1" t="s">
        <v>4930</v>
      </c>
      <c r="B427" s="4" t="s">
        <v>27</v>
      </c>
      <c r="C427" s="4" t="s">
        <v>30</v>
      </c>
      <c r="D427" s="4" t="s">
        <v>30</v>
      </c>
      <c r="E427" s="4">
        <v>5.0</v>
      </c>
      <c r="F427" s="4">
        <v>3.0</v>
      </c>
      <c r="G427" s="4">
        <v>15.0</v>
      </c>
      <c r="H427" s="5">
        <v>45073.0</v>
      </c>
      <c r="I427" s="4">
        <f>IFERROR(__xludf.DUMMYFUNCTION("SPLIT(H427,""/"")"),27.0)</f>
        <v>27</v>
      </c>
      <c r="J427" s="4">
        <f>IFERROR(__xludf.DUMMYFUNCTION("""COMPUTED_VALUE"""),5.0)</f>
        <v>5</v>
      </c>
      <c r="K427" s="4">
        <f>IFERROR(__xludf.DUMMYFUNCTION("""COMPUTED_VALUE"""),2023.0)</f>
        <v>2023</v>
      </c>
    </row>
    <row r="428">
      <c r="A428" s="1" t="s">
        <v>8895</v>
      </c>
      <c r="B428" s="4" t="s">
        <v>27</v>
      </c>
      <c r="C428" s="4" t="s">
        <v>29</v>
      </c>
      <c r="D428" s="4" t="s">
        <v>39</v>
      </c>
      <c r="E428" s="4">
        <v>5.0</v>
      </c>
      <c r="F428" s="4">
        <v>3.0</v>
      </c>
      <c r="G428" s="4">
        <v>15.0</v>
      </c>
      <c r="H428" s="5">
        <v>45073.0</v>
      </c>
      <c r="I428" s="4">
        <f>IFERROR(__xludf.DUMMYFUNCTION("SPLIT(H428,""/"")"),27.0)</f>
        <v>27</v>
      </c>
      <c r="J428" s="4">
        <f>IFERROR(__xludf.DUMMYFUNCTION("""COMPUTED_VALUE"""),5.0)</f>
        <v>5</v>
      </c>
      <c r="K428" s="4">
        <f>IFERROR(__xludf.DUMMYFUNCTION("""COMPUTED_VALUE"""),2023.0)</f>
        <v>2023</v>
      </c>
    </row>
    <row r="429">
      <c r="A429" s="1" t="s">
        <v>9453</v>
      </c>
      <c r="B429" s="4" t="s">
        <v>27</v>
      </c>
      <c r="C429" s="4" t="s">
        <v>30</v>
      </c>
      <c r="D429" s="4" t="s">
        <v>30</v>
      </c>
      <c r="E429" s="4">
        <v>2.0</v>
      </c>
      <c r="F429" s="4">
        <v>3.0</v>
      </c>
      <c r="G429" s="4">
        <v>6.0</v>
      </c>
      <c r="H429" s="5">
        <v>45073.0</v>
      </c>
      <c r="I429" s="4">
        <f>IFERROR(__xludf.DUMMYFUNCTION("SPLIT(H429,""/"")"),27.0)</f>
        <v>27</v>
      </c>
      <c r="J429" s="4">
        <f>IFERROR(__xludf.DUMMYFUNCTION("""COMPUTED_VALUE"""),5.0)</f>
        <v>5</v>
      </c>
      <c r="K429" s="4">
        <f>IFERROR(__xludf.DUMMYFUNCTION("""COMPUTED_VALUE"""),2023.0)</f>
        <v>2023</v>
      </c>
    </row>
    <row r="430">
      <c r="A430" s="1" t="s">
        <v>9019</v>
      </c>
      <c r="B430" s="4" t="s">
        <v>27</v>
      </c>
      <c r="C430" s="4" t="s">
        <v>30</v>
      </c>
      <c r="D430" s="4" t="s">
        <v>23</v>
      </c>
      <c r="E430" s="4">
        <v>2.0</v>
      </c>
      <c r="F430" s="4">
        <v>3.0</v>
      </c>
      <c r="G430" s="4">
        <v>6.0</v>
      </c>
      <c r="H430" s="5">
        <v>45073.0</v>
      </c>
      <c r="I430" s="4">
        <f>IFERROR(__xludf.DUMMYFUNCTION("SPLIT(H430,""/"")"),27.0)</f>
        <v>27</v>
      </c>
      <c r="J430" s="4">
        <f>IFERROR(__xludf.DUMMYFUNCTION("""COMPUTED_VALUE"""),5.0)</f>
        <v>5</v>
      </c>
      <c r="K430" s="4">
        <f>IFERROR(__xludf.DUMMYFUNCTION("""COMPUTED_VALUE"""),2023.0)</f>
        <v>2023</v>
      </c>
    </row>
    <row r="431">
      <c r="A431" s="1" t="s">
        <v>1763</v>
      </c>
      <c r="B431" s="4" t="s">
        <v>27</v>
      </c>
      <c r="C431" s="4" t="s">
        <v>24</v>
      </c>
      <c r="D431" s="4" t="s">
        <v>28</v>
      </c>
      <c r="E431" s="4">
        <v>4.0</v>
      </c>
      <c r="F431" s="4">
        <v>3.0</v>
      </c>
      <c r="G431" s="4">
        <v>12.0</v>
      </c>
      <c r="H431" s="5">
        <v>45074.0</v>
      </c>
      <c r="I431" s="4">
        <f>IFERROR(__xludf.DUMMYFUNCTION("SPLIT(H431,""/"")"),28.0)</f>
        <v>28</v>
      </c>
      <c r="J431" s="4">
        <f>IFERROR(__xludf.DUMMYFUNCTION("""COMPUTED_VALUE"""),5.0)</f>
        <v>5</v>
      </c>
      <c r="K431" s="4">
        <f>IFERROR(__xludf.DUMMYFUNCTION("""COMPUTED_VALUE"""),2023.0)</f>
        <v>2023</v>
      </c>
    </row>
    <row r="432">
      <c r="A432" s="1" t="s">
        <v>6663</v>
      </c>
      <c r="B432" s="4" t="s">
        <v>27</v>
      </c>
      <c r="C432" s="4" t="s">
        <v>30</v>
      </c>
      <c r="D432" s="4" t="s">
        <v>39</v>
      </c>
      <c r="E432" s="4">
        <v>5.0</v>
      </c>
      <c r="F432" s="4">
        <v>3.0</v>
      </c>
      <c r="G432" s="4">
        <v>15.0</v>
      </c>
      <c r="H432" s="5">
        <v>45074.0</v>
      </c>
      <c r="I432" s="4">
        <f>IFERROR(__xludf.DUMMYFUNCTION("SPLIT(H432,""/"")"),28.0)</f>
        <v>28</v>
      </c>
      <c r="J432" s="4">
        <f>IFERROR(__xludf.DUMMYFUNCTION("""COMPUTED_VALUE"""),5.0)</f>
        <v>5</v>
      </c>
      <c r="K432" s="4">
        <f>IFERROR(__xludf.DUMMYFUNCTION("""COMPUTED_VALUE"""),2023.0)</f>
        <v>2023</v>
      </c>
    </row>
    <row r="433">
      <c r="A433" s="1" t="s">
        <v>6177</v>
      </c>
      <c r="B433" s="4" t="s">
        <v>27</v>
      </c>
      <c r="C433" s="4" t="s">
        <v>30</v>
      </c>
      <c r="D433" s="4" t="s">
        <v>23</v>
      </c>
      <c r="E433" s="4">
        <v>5.0</v>
      </c>
      <c r="F433" s="4">
        <v>3.0</v>
      </c>
      <c r="G433" s="4">
        <v>15.0</v>
      </c>
      <c r="H433" s="5">
        <v>45074.0</v>
      </c>
      <c r="I433" s="4">
        <f>IFERROR(__xludf.DUMMYFUNCTION("SPLIT(H433,""/"")"),28.0)</f>
        <v>28</v>
      </c>
      <c r="J433" s="4">
        <f>IFERROR(__xludf.DUMMYFUNCTION("""COMPUTED_VALUE"""),5.0)</f>
        <v>5</v>
      </c>
      <c r="K433" s="4">
        <f>IFERROR(__xludf.DUMMYFUNCTION("""COMPUTED_VALUE"""),2023.0)</f>
        <v>2023</v>
      </c>
    </row>
    <row r="434">
      <c r="A434" s="1" t="s">
        <v>8411</v>
      </c>
      <c r="B434" s="4" t="s">
        <v>27</v>
      </c>
      <c r="C434" s="4" t="s">
        <v>24</v>
      </c>
      <c r="D434" s="4" t="s">
        <v>30</v>
      </c>
      <c r="E434" s="4">
        <v>4.0</v>
      </c>
      <c r="F434" s="4">
        <v>3.0</v>
      </c>
      <c r="G434" s="4">
        <v>12.0</v>
      </c>
      <c r="H434" s="5">
        <v>45074.0</v>
      </c>
      <c r="I434" s="4">
        <f>IFERROR(__xludf.DUMMYFUNCTION("SPLIT(H434,""/"")"),28.0)</f>
        <v>28</v>
      </c>
      <c r="J434" s="4">
        <f>IFERROR(__xludf.DUMMYFUNCTION("""COMPUTED_VALUE"""),5.0)</f>
        <v>5</v>
      </c>
      <c r="K434" s="4">
        <f>IFERROR(__xludf.DUMMYFUNCTION("""COMPUTED_VALUE"""),2023.0)</f>
        <v>2023</v>
      </c>
    </row>
    <row r="435">
      <c r="A435" s="1" t="s">
        <v>6208</v>
      </c>
      <c r="B435" s="4" t="s">
        <v>27</v>
      </c>
      <c r="C435" s="4" t="s">
        <v>30</v>
      </c>
      <c r="D435" s="4" t="s">
        <v>28</v>
      </c>
      <c r="E435" s="4">
        <v>4.0</v>
      </c>
      <c r="F435" s="4">
        <v>3.0</v>
      </c>
      <c r="G435" s="4">
        <v>12.0</v>
      </c>
      <c r="H435" s="5">
        <v>45075.0</v>
      </c>
      <c r="I435" s="4">
        <f>IFERROR(__xludf.DUMMYFUNCTION("SPLIT(H435,""/"")"),29.0)</f>
        <v>29</v>
      </c>
      <c r="J435" s="4">
        <f>IFERROR(__xludf.DUMMYFUNCTION("""COMPUTED_VALUE"""),5.0)</f>
        <v>5</v>
      </c>
      <c r="K435" s="4">
        <f>IFERROR(__xludf.DUMMYFUNCTION("""COMPUTED_VALUE"""),2023.0)</f>
        <v>2023</v>
      </c>
    </row>
    <row r="436">
      <c r="A436" s="1" t="s">
        <v>1483</v>
      </c>
      <c r="B436" s="4" t="s">
        <v>27</v>
      </c>
      <c r="C436" s="4" t="s">
        <v>30</v>
      </c>
      <c r="D436" s="4" t="s">
        <v>39</v>
      </c>
      <c r="E436" s="4">
        <v>1.0</v>
      </c>
      <c r="F436" s="4">
        <v>3.0</v>
      </c>
      <c r="G436" s="4">
        <v>3.0</v>
      </c>
      <c r="H436" s="5">
        <v>45076.0</v>
      </c>
      <c r="I436" s="4">
        <f>IFERROR(__xludf.DUMMYFUNCTION("SPLIT(H436,""/"")"),30.0)</f>
        <v>30</v>
      </c>
      <c r="J436" s="4">
        <f>IFERROR(__xludf.DUMMYFUNCTION("""COMPUTED_VALUE"""),5.0)</f>
        <v>5</v>
      </c>
      <c r="K436" s="4">
        <f>IFERROR(__xludf.DUMMYFUNCTION("""COMPUTED_VALUE"""),2023.0)</f>
        <v>2023</v>
      </c>
    </row>
    <row r="437">
      <c r="A437" s="1" t="s">
        <v>6485</v>
      </c>
      <c r="B437" s="4" t="s">
        <v>27</v>
      </c>
      <c r="C437" s="4" t="s">
        <v>29</v>
      </c>
      <c r="D437" s="4" t="s">
        <v>23</v>
      </c>
      <c r="E437" s="4">
        <v>5.0</v>
      </c>
      <c r="F437" s="4">
        <v>3.0</v>
      </c>
      <c r="G437" s="4">
        <v>15.0</v>
      </c>
      <c r="H437" s="5">
        <v>45076.0</v>
      </c>
      <c r="I437" s="4">
        <f>IFERROR(__xludf.DUMMYFUNCTION("SPLIT(H437,""/"")"),30.0)</f>
        <v>30</v>
      </c>
      <c r="J437" s="4">
        <f>IFERROR(__xludf.DUMMYFUNCTION("""COMPUTED_VALUE"""),5.0)</f>
        <v>5</v>
      </c>
      <c r="K437" s="4">
        <f>IFERROR(__xludf.DUMMYFUNCTION("""COMPUTED_VALUE"""),2023.0)</f>
        <v>2023</v>
      </c>
    </row>
    <row r="438">
      <c r="A438" s="1" t="s">
        <v>6393</v>
      </c>
      <c r="B438" s="4" t="s">
        <v>27</v>
      </c>
      <c r="C438" s="4" t="s">
        <v>24</v>
      </c>
      <c r="D438" s="4" t="s">
        <v>23</v>
      </c>
      <c r="E438" s="4">
        <v>3.0</v>
      </c>
      <c r="F438" s="4">
        <v>3.0</v>
      </c>
      <c r="G438" s="4">
        <v>9.0</v>
      </c>
      <c r="H438" s="5">
        <v>45076.0</v>
      </c>
      <c r="I438" s="4">
        <f>IFERROR(__xludf.DUMMYFUNCTION("SPLIT(H438,""/"")"),30.0)</f>
        <v>30</v>
      </c>
      <c r="J438" s="4">
        <f>IFERROR(__xludf.DUMMYFUNCTION("""COMPUTED_VALUE"""),5.0)</f>
        <v>5</v>
      </c>
      <c r="K438" s="4">
        <f>IFERROR(__xludf.DUMMYFUNCTION("""COMPUTED_VALUE"""),2023.0)</f>
        <v>2023</v>
      </c>
    </row>
    <row r="439">
      <c r="A439" s="1" t="s">
        <v>7381</v>
      </c>
      <c r="B439" s="4" t="s">
        <v>27</v>
      </c>
      <c r="C439" s="4" t="s">
        <v>30</v>
      </c>
      <c r="D439" s="4" t="s">
        <v>39</v>
      </c>
      <c r="E439" s="4">
        <v>5.0</v>
      </c>
      <c r="F439" s="4">
        <v>3.0</v>
      </c>
      <c r="G439" s="4">
        <v>15.0</v>
      </c>
      <c r="H439" s="5">
        <v>45076.0</v>
      </c>
      <c r="I439" s="4">
        <f>IFERROR(__xludf.DUMMYFUNCTION("SPLIT(H439,""/"")"),30.0)</f>
        <v>30</v>
      </c>
      <c r="J439" s="4">
        <f>IFERROR(__xludf.DUMMYFUNCTION("""COMPUTED_VALUE"""),5.0)</f>
        <v>5</v>
      </c>
      <c r="K439" s="4">
        <f>IFERROR(__xludf.DUMMYFUNCTION("""COMPUTED_VALUE"""),2023.0)</f>
        <v>2023</v>
      </c>
    </row>
    <row r="440">
      <c r="A440" s="1" t="s">
        <v>4594</v>
      </c>
      <c r="B440" s="4" t="s">
        <v>27</v>
      </c>
      <c r="C440" s="4" t="s">
        <v>29</v>
      </c>
      <c r="D440" s="4" t="s">
        <v>39</v>
      </c>
      <c r="E440" s="4">
        <v>5.0</v>
      </c>
      <c r="F440" s="4">
        <v>3.0</v>
      </c>
      <c r="G440" s="4">
        <v>15.0</v>
      </c>
      <c r="H440" s="5">
        <v>45076.0</v>
      </c>
      <c r="I440" s="4">
        <f>IFERROR(__xludf.DUMMYFUNCTION("SPLIT(H440,""/"")"),30.0)</f>
        <v>30</v>
      </c>
      <c r="J440" s="4">
        <f>IFERROR(__xludf.DUMMYFUNCTION("""COMPUTED_VALUE"""),5.0)</f>
        <v>5</v>
      </c>
      <c r="K440" s="4">
        <f>IFERROR(__xludf.DUMMYFUNCTION("""COMPUTED_VALUE"""),2023.0)</f>
        <v>2023</v>
      </c>
    </row>
    <row r="441">
      <c r="A441" s="1" t="s">
        <v>3072</v>
      </c>
      <c r="B441" s="4" t="s">
        <v>27</v>
      </c>
      <c r="C441" s="4" t="s">
        <v>24</v>
      </c>
      <c r="D441" s="4" t="s">
        <v>30</v>
      </c>
      <c r="E441" s="4">
        <v>1.0</v>
      </c>
      <c r="F441" s="4">
        <v>3.0</v>
      </c>
      <c r="G441" s="4">
        <v>3.0</v>
      </c>
      <c r="H441" s="5">
        <v>45077.0</v>
      </c>
      <c r="I441" s="4">
        <f>IFERROR(__xludf.DUMMYFUNCTION("SPLIT(H441,""/"")"),31.0)</f>
        <v>31</v>
      </c>
      <c r="J441" s="4">
        <f>IFERROR(__xludf.DUMMYFUNCTION("""COMPUTED_VALUE"""),5.0)</f>
        <v>5</v>
      </c>
      <c r="K441" s="4">
        <f>IFERROR(__xludf.DUMMYFUNCTION("""COMPUTED_VALUE"""),2023.0)</f>
        <v>2023</v>
      </c>
    </row>
    <row r="442">
      <c r="A442" s="1" t="s">
        <v>5212</v>
      </c>
      <c r="B442" s="4" t="s">
        <v>27</v>
      </c>
      <c r="C442" s="4" t="s">
        <v>24</v>
      </c>
      <c r="D442" s="4" t="s">
        <v>30</v>
      </c>
      <c r="E442" s="4">
        <v>4.0</v>
      </c>
      <c r="F442" s="4">
        <v>3.0</v>
      </c>
      <c r="G442" s="4">
        <v>12.0</v>
      </c>
      <c r="H442" s="5">
        <v>45077.0</v>
      </c>
      <c r="I442" s="4">
        <f>IFERROR(__xludf.DUMMYFUNCTION("SPLIT(H442,""/"")"),31.0)</f>
        <v>31</v>
      </c>
      <c r="J442" s="4">
        <f>IFERROR(__xludf.DUMMYFUNCTION("""COMPUTED_VALUE"""),5.0)</f>
        <v>5</v>
      </c>
      <c r="K442" s="4">
        <f>IFERROR(__xludf.DUMMYFUNCTION("""COMPUTED_VALUE"""),2023.0)</f>
        <v>2023</v>
      </c>
    </row>
    <row r="443">
      <c r="A443" s="1" t="s">
        <v>7327</v>
      </c>
      <c r="B443" s="4" t="s">
        <v>27</v>
      </c>
      <c r="C443" s="4" t="s">
        <v>29</v>
      </c>
      <c r="D443" s="4" t="s">
        <v>30</v>
      </c>
      <c r="E443" s="4">
        <v>1.0</v>
      </c>
      <c r="F443" s="4">
        <v>3.0</v>
      </c>
      <c r="G443" s="4">
        <v>3.0</v>
      </c>
      <c r="H443" s="5">
        <v>45078.0</v>
      </c>
      <c r="I443" s="4">
        <f>IFERROR(__xludf.DUMMYFUNCTION("SPLIT(H443,""/"")"),1.0)</f>
        <v>1</v>
      </c>
      <c r="J443" s="4">
        <f>IFERROR(__xludf.DUMMYFUNCTION("""COMPUTED_VALUE"""),6.0)</f>
        <v>6</v>
      </c>
      <c r="K443" s="4">
        <f>IFERROR(__xludf.DUMMYFUNCTION("""COMPUTED_VALUE"""),2023.0)</f>
        <v>2023</v>
      </c>
    </row>
    <row r="444">
      <c r="A444" s="1" t="s">
        <v>6656</v>
      </c>
      <c r="B444" s="4" t="s">
        <v>27</v>
      </c>
      <c r="C444" s="4" t="s">
        <v>24</v>
      </c>
      <c r="D444" s="4" t="s">
        <v>39</v>
      </c>
      <c r="E444" s="4">
        <v>2.0</v>
      </c>
      <c r="F444" s="4">
        <v>3.0</v>
      </c>
      <c r="G444" s="4">
        <v>6.0</v>
      </c>
      <c r="H444" s="5">
        <v>45079.0</v>
      </c>
      <c r="I444" s="4">
        <f>IFERROR(__xludf.DUMMYFUNCTION("SPLIT(H444,""/"")"),2.0)</f>
        <v>2</v>
      </c>
      <c r="J444" s="4">
        <f>IFERROR(__xludf.DUMMYFUNCTION("""COMPUTED_VALUE"""),6.0)</f>
        <v>6</v>
      </c>
      <c r="K444" s="4">
        <f>IFERROR(__xludf.DUMMYFUNCTION("""COMPUTED_VALUE"""),2023.0)</f>
        <v>2023</v>
      </c>
    </row>
    <row r="445">
      <c r="A445" s="1" t="s">
        <v>1082</v>
      </c>
      <c r="B445" s="4" t="s">
        <v>27</v>
      </c>
      <c r="C445" s="4" t="s">
        <v>29</v>
      </c>
      <c r="D445" s="4" t="s">
        <v>30</v>
      </c>
      <c r="E445" s="4">
        <v>5.0</v>
      </c>
      <c r="F445" s="4">
        <v>3.0</v>
      </c>
      <c r="G445" s="4">
        <v>15.0</v>
      </c>
      <c r="H445" s="5">
        <v>45079.0</v>
      </c>
      <c r="I445" s="4">
        <f>IFERROR(__xludf.DUMMYFUNCTION("SPLIT(H445,""/"")"),2.0)</f>
        <v>2</v>
      </c>
      <c r="J445" s="4">
        <f>IFERROR(__xludf.DUMMYFUNCTION("""COMPUTED_VALUE"""),6.0)</f>
        <v>6</v>
      </c>
      <c r="K445" s="4">
        <f>IFERROR(__xludf.DUMMYFUNCTION("""COMPUTED_VALUE"""),2023.0)</f>
        <v>2023</v>
      </c>
    </row>
    <row r="446">
      <c r="A446" s="1" t="s">
        <v>8637</v>
      </c>
      <c r="B446" s="4" t="s">
        <v>27</v>
      </c>
      <c r="C446" s="4" t="s">
        <v>24</v>
      </c>
      <c r="D446" s="4" t="s">
        <v>30</v>
      </c>
      <c r="E446" s="4">
        <v>1.0</v>
      </c>
      <c r="F446" s="4">
        <v>3.0</v>
      </c>
      <c r="G446" s="4">
        <v>3.0</v>
      </c>
      <c r="H446" s="5">
        <v>45079.0</v>
      </c>
      <c r="I446" s="4">
        <f>IFERROR(__xludf.DUMMYFUNCTION("SPLIT(H446,""/"")"),2.0)</f>
        <v>2</v>
      </c>
      <c r="J446" s="4">
        <f>IFERROR(__xludf.DUMMYFUNCTION("""COMPUTED_VALUE"""),6.0)</f>
        <v>6</v>
      </c>
      <c r="K446" s="4">
        <f>IFERROR(__xludf.DUMMYFUNCTION("""COMPUTED_VALUE"""),2023.0)</f>
        <v>2023</v>
      </c>
    </row>
    <row r="447">
      <c r="A447" s="1" t="s">
        <v>159</v>
      </c>
      <c r="B447" s="4" t="s">
        <v>27</v>
      </c>
      <c r="C447" s="4" t="s">
        <v>30</v>
      </c>
      <c r="D447" s="4" t="s">
        <v>30</v>
      </c>
      <c r="E447" s="4">
        <v>2.0</v>
      </c>
      <c r="F447" s="4">
        <v>3.0</v>
      </c>
      <c r="G447" s="4">
        <v>6.0</v>
      </c>
      <c r="H447" s="5">
        <v>45079.0</v>
      </c>
      <c r="I447" s="4">
        <f>IFERROR(__xludf.DUMMYFUNCTION("SPLIT(H447,""/"")"),2.0)</f>
        <v>2</v>
      </c>
      <c r="J447" s="4">
        <f>IFERROR(__xludf.DUMMYFUNCTION("""COMPUTED_VALUE"""),6.0)</f>
        <v>6</v>
      </c>
      <c r="K447" s="4">
        <f>IFERROR(__xludf.DUMMYFUNCTION("""COMPUTED_VALUE"""),2023.0)</f>
        <v>2023</v>
      </c>
    </row>
    <row r="448">
      <c r="A448" s="1" t="s">
        <v>8110</v>
      </c>
      <c r="B448" s="4" t="s">
        <v>27</v>
      </c>
      <c r="C448" s="4" t="s">
        <v>24</v>
      </c>
      <c r="D448" s="4" t="s">
        <v>39</v>
      </c>
      <c r="E448" s="4">
        <v>5.0</v>
      </c>
      <c r="F448" s="4">
        <v>3.0</v>
      </c>
      <c r="G448" s="4">
        <v>15.0</v>
      </c>
      <c r="H448" s="5">
        <v>45080.0</v>
      </c>
      <c r="I448" s="4">
        <f>IFERROR(__xludf.DUMMYFUNCTION("SPLIT(H448,""/"")"),3.0)</f>
        <v>3</v>
      </c>
      <c r="J448" s="4">
        <f>IFERROR(__xludf.DUMMYFUNCTION("""COMPUTED_VALUE"""),6.0)</f>
        <v>6</v>
      </c>
      <c r="K448" s="4">
        <f>IFERROR(__xludf.DUMMYFUNCTION("""COMPUTED_VALUE"""),2023.0)</f>
        <v>2023</v>
      </c>
    </row>
    <row r="449">
      <c r="A449" s="1" t="s">
        <v>9793</v>
      </c>
      <c r="B449" s="4" t="s">
        <v>27</v>
      </c>
      <c r="C449" s="4" t="s">
        <v>30</v>
      </c>
      <c r="D449" s="4" t="s">
        <v>39</v>
      </c>
      <c r="E449" s="4">
        <v>4.0</v>
      </c>
      <c r="F449" s="4">
        <v>3.0</v>
      </c>
      <c r="G449" s="4">
        <v>12.0</v>
      </c>
      <c r="H449" s="5">
        <v>45080.0</v>
      </c>
      <c r="I449" s="4">
        <f>IFERROR(__xludf.DUMMYFUNCTION("SPLIT(H449,""/"")"),3.0)</f>
        <v>3</v>
      </c>
      <c r="J449" s="4">
        <f>IFERROR(__xludf.DUMMYFUNCTION("""COMPUTED_VALUE"""),6.0)</f>
        <v>6</v>
      </c>
      <c r="K449" s="4">
        <f>IFERROR(__xludf.DUMMYFUNCTION("""COMPUTED_VALUE"""),2023.0)</f>
        <v>2023</v>
      </c>
    </row>
    <row r="450">
      <c r="A450" s="1" t="s">
        <v>2208</v>
      </c>
      <c r="B450" s="4" t="s">
        <v>27</v>
      </c>
      <c r="C450" s="4" t="s">
        <v>30</v>
      </c>
      <c r="D450" s="4" t="s">
        <v>28</v>
      </c>
      <c r="E450" s="4">
        <v>1.0</v>
      </c>
      <c r="F450" s="4">
        <v>3.0</v>
      </c>
      <c r="G450" s="4">
        <v>3.0</v>
      </c>
      <c r="H450" s="5">
        <v>45081.0</v>
      </c>
      <c r="I450" s="4">
        <f>IFERROR(__xludf.DUMMYFUNCTION("SPLIT(H450,""/"")"),4.0)</f>
        <v>4</v>
      </c>
      <c r="J450" s="4">
        <f>IFERROR(__xludf.DUMMYFUNCTION("""COMPUTED_VALUE"""),6.0)</f>
        <v>6</v>
      </c>
      <c r="K450" s="4">
        <f>IFERROR(__xludf.DUMMYFUNCTION("""COMPUTED_VALUE"""),2023.0)</f>
        <v>2023</v>
      </c>
    </row>
    <row r="451">
      <c r="A451" s="1" t="s">
        <v>8516</v>
      </c>
      <c r="B451" s="4" t="s">
        <v>27</v>
      </c>
      <c r="C451" s="4" t="s">
        <v>29</v>
      </c>
      <c r="D451" s="4" t="s">
        <v>30</v>
      </c>
      <c r="E451" s="4">
        <v>5.0</v>
      </c>
      <c r="F451" s="4">
        <v>3.0</v>
      </c>
      <c r="G451" s="4">
        <v>15.0</v>
      </c>
      <c r="H451" s="5">
        <v>45081.0</v>
      </c>
      <c r="I451" s="4">
        <f>IFERROR(__xludf.DUMMYFUNCTION("SPLIT(H451,""/"")"),4.0)</f>
        <v>4</v>
      </c>
      <c r="J451" s="4">
        <f>IFERROR(__xludf.DUMMYFUNCTION("""COMPUTED_VALUE"""),6.0)</f>
        <v>6</v>
      </c>
      <c r="K451" s="4">
        <f>IFERROR(__xludf.DUMMYFUNCTION("""COMPUTED_VALUE"""),2023.0)</f>
        <v>2023</v>
      </c>
    </row>
    <row r="452">
      <c r="A452" s="1" t="s">
        <v>4452</v>
      </c>
      <c r="B452" s="4" t="s">
        <v>27</v>
      </c>
      <c r="C452" s="4" t="s">
        <v>30</v>
      </c>
      <c r="D452" s="4" t="s">
        <v>23</v>
      </c>
      <c r="E452" s="4">
        <v>2.0</v>
      </c>
      <c r="F452" s="4">
        <v>3.0</v>
      </c>
      <c r="G452" s="4">
        <v>6.0</v>
      </c>
      <c r="H452" s="5">
        <v>45083.0</v>
      </c>
      <c r="I452" s="4">
        <f>IFERROR(__xludf.DUMMYFUNCTION("SPLIT(H452,""/"")"),6.0)</f>
        <v>6</v>
      </c>
      <c r="J452" s="4">
        <f>IFERROR(__xludf.DUMMYFUNCTION("""COMPUTED_VALUE"""),6.0)</f>
        <v>6</v>
      </c>
      <c r="K452" s="4">
        <f>IFERROR(__xludf.DUMMYFUNCTION("""COMPUTED_VALUE"""),2023.0)</f>
        <v>2023</v>
      </c>
    </row>
    <row r="453">
      <c r="A453" s="1" t="s">
        <v>2416</v>
      </c>
      <c r="B453" s="4" t="s">
        <v>27</v>
      </c>
      <c r="C453" s="4" t="s">
        <v>29</v>
      </c>
      <c r="D453" s="4" t="s">
        <v>39</v>
      </c>
      <c r="E453" s="4">
        <v>5.0</v>
      </c>
      <c r="F453" s="4">
        <v>3.0</v>
      </c>
      <c r="G453" s="4">
        <v>15.0</v>
      </c>
      <c r="H453" s="5">
        <v>45083.0</v>
      </c>
      <c r="I453" s="4">
        <f>IFERROR(__xludf.DUMMYFUNCTION("SPLIT(H453,""/"")"),6.0)</f>
        <v>6</v>
      </c>
      <c r="J453" s="4">
        <f>IFERROR(__xludf.DUMMYFUNCTION("""COMPUTED_VALUE"""),6.0)</f>
        <v>6</v>
      </c>
      <c r="K453" s="4">
        <f>IFERROR(__xludf.DUMMYFUNCTION("""COMPUTED_VALUE"""),2023.0)</f>
        <v>2023</v>
      </c>
    </row>
    <row r="454">
      <c r="A454" s="1" t="s">
        <v>8019</v>
      </c>
      <c r="B454" s="4" t="s">
        <v>27</v>
      </c>
      <c r="C454" s="4" t="s">
        <v>30</v>
      </c>
      <c r="D454" s="4" t="s">
        <v>28</v>
      </c>
      <c r="E454" s="4">
        <v>4.0</v>
      </c>
      <c r="F454" s="4">
        <v>3.0</v>
      </c>
      <c r="G454" s="4">
        <v>12.0</v>
      </c>
      <c r="H454" s="5">
        <v>45083.0</v>
      </c>
      <c r="I454" s="4">
        <f>IFERROR(__xludf.DUMMYFUNCTION("SPLIT(H454,""/"")"),6.0)</f>
        <v>6</v>
      </c>
      <c r="J454" s="4">
        <f>IFERROR(__xludf.DUMMYFUNCTION("""COMPUTED_VALUE"""),6.0)</f>
        <v>6</v>
      </c>
      <c r="K454" s="4">
        <f>IFERROR(__xludf.DUMMYFUNCTION("""COMPUTED_VALUE"""),2023.0)</f>
        <v>2023</v>
      </c>
    </row>
    <row r="455">
      <c r="A455" s="1" t="s">
        <v>6504</v>
      </c>
      <c r="B455" s="4" t="s">
        <v>27</v>
      </c>
      <c r="C455" s="4" t="s">
        <v>29</v>
      </c>
      <c r="D455" s="4" t="s">
        <v>30</v>
      </c>
      <c r="E455" s="4">
        <v>2.0</v>
      </c>
      <c r="F455" s="4">
        <v>3.0</v>
      </c>
      <c r="G455" s="4">
        <v>6.0</v>
      </c>
      <c r="H455" s="5">
        <v>45083.0</v>
      </c>
      <c r="I455" s="4">
        <f>IFERROR(__xludf.DUMMYFUNCTION("SPLIT(H455,""/"")"),6.0)</f>
        <v>6</v>
      </c>
      <c r="J455" s="4">
        <f>IFERROR(__xludf.DUMMYFUNCTION("""COMPUTED_VALUE"""),6.0)</f>
        <v>6</v>
      </c>
      <c r="K455" s="4">
        <f>IFERROR(__xludf.DUMMYFUNCTION("""COMPUTED_VALUE"""),2023.0)</f>
        <v>2023</v>
      </c>
    </row>
    <row r="456">
      <c r="A456" s="1" t="s">
        <v>9404</v>
      </c>
      <c r="B456" s="4" t="s">
        <v>27</v>
      </c>
      <c r="C456" s="4" t="s">
        <v>30</v>
      </c>
      <c r="D456" s="4" t="s">
        <v>28</v>
      </c>
      <c r="E456" s="4">
        <v>1.0</v>
      </c>
      <c r="F456" s="4">
        <v>3.0</v>
      </c>
      <c r="G456" s="4">
        <v>3.0</v>
      </c>
      <c r="H456" s="5">
        <v>45083.0</v>
      </c>
      <c r="I456" s="4">
        <f>IFERROR(__xludf.DUMMYFUNCTION("SPLIT(H456,""/"")"),6.0)</f>
        <v>6</v>
      </c>
      <c r="J456" s="4">
        <f>IFERROR(__xludf.DUMMYFUNCTION("""COMPUTED_VALUE"""),6.0)</f>
        <v>6</v>
      </c>
      <c r="K456" s="4">
        <f>IFERROR(__xludf.DUMMYFUNCTION("""COMPUTED_VALUE"""),2023.0)</f>
        <v>2023</v>
      </c>
    </row>
    <row r="457">
      <c r="A457" s="1" t="s">
        <v>9598</v>
      </c>
      <c r="B457" s="4" t="s">
        <v>27</v>
      </c>
      <c r="C457" s="4" t="s">
        <v>30</v>
      </c>
      <c r="D457" s="4" t="s">
        <v>23</v>
      </c>
      <c r="E457" s="4">
        <v>2.0</v>
      </c>
      <c r="F457" s="4">
        <v>3.0</v>
      </c>
      <c r="G457" s="4">
        <v>6.0</v>
      </c>
      <c r="H457" s="5">
        <v>45084.0</v>
      </c>
      <c r="I457" s="4">
        <f>IFERROR(__xludf.DUMMYFUNCTION("SPLIT(H457,""/"")"),7.0)</f>
        <v>7</v>
      </c>
      <c r="J457" s="4">
        <f>IFERROR(__xludf.DUMMYFUNCTION("""COMPUTED_VALUE"""),6.0)</f>
        <v>6</v>
      </c>
      <c r="K457" s="4">
        <f>IFERROR(__xludf.DUMMYFUNCTION("""COMPUTED_VALUE"""),2023.0)</f>
        <v>2023</v>
      </c>
    </row>
    <row r="458">
      <c r="A458" s="1" t="s">
        <v>2764</v>
      </c>
      <c r="B458" s="4" t="s">
        <v>27</v>
      </c>
      <c r="C458" s="4" t="s">
        <v>24</v>
      </c>
      <c r="D458" s="4" t="s">
        <v>23</v>
      </c>
      <c r="E458" s="4">
        <v>2.0</v>
      </c>
      <c r="F458" s="4">
        <v>3.0</v>
      </c>
      <c r="G458" s="4">
        <v>6.0</v>
      </c>
      <c r="H458" s="5">
        <v>45084.0</v>
      </c>
      <c r="I458" s="4">
        <f>IFERROR(__xludf.DUMMYFUNCTION("SPLIT(H458,""/"")"),7.0)</f>
        <v>7</v>
      </c>
      <c r="J458" s="4">
        <f>IFERROR(__xludf.DUMMYFUNCTION("""COMPUTED_VALUE"""),6.0)</f>
        <v>6</v>
      </c>
      <c r="K458" s="4">
        <f>IFERROR(__xludf.DUMMYFUNCTION("""COMPUTED_VALUE"""),2023.0)</f>
        <v>2023</v>
      </c>
    </row>
    <row r="459">
      <c r="A459" s="1" t="s">
        <v>5597</v>
      </c>
      <c r="B459" s="4" t="s">
        <v>27</v>
      </c>
      <c r="C459" s="4" t="s">
        <v>29</v>
      </c>
      <c r="D459" s="4" t="s">
        <v>30</v>
      </c>
      <c r="E459" s="4">
        <v>3.0</v>
      </c>
      <c r="F459" s="4">
        <v>3.0</v>
      </c>
      <c r="G459" s="4">
        <v>9.0</v>
      </c>
      <c r="H459" s="5">
        <v>45085.0</v>
      </c>
      <c r="I459" s="4">
        <f>IFERROR(__xludf.DUMMYFUNCTION("SPLIT(H459,""/"")"),8.0)</f>
        <v>8</v>
      </c>
      <c r="J459" s="4">
        <f>IFERROR(__xludf.DUMMYFUNCTION("""COMPUTED_VALUE"""),6.0)</f>
        <v>6</v>
      </c>
      <c r="K459" s="4">
        <f>IFERROR(__xludf.DUMMYFUNCTION("""COMPUTED_VALUE"""),2023.0)</f>
        <v>2023</v>
      </c>
    </row>
    <row r="460">
      <c r="A460" s="1" t="s">
        <v>7799</v>
      </c>
      <c r="B460" s="4" t="s">
        <v>27</v>
      </c>
      <c r="C460" s="4" t="s">
        <v>24</v>
      </c>
      <c r="D460" s="4" t="s">
        <v>28</v>
      </c>
      <c r="E460" s="4">
        <v>5.0</v>
      </c>
      <c r="F460" s="4">
        <v>3.0</v>
      </c>
      <c r="G460" s="4">
        <v>15.0</v>
      </c>
      <c r="H460" s="5">
        <v>45085.0</v>
      </c>
      <c r="I460" s="4">
        <f>IFERROR(__xludf.DUMMYFUNCTION("SPLIT(H460,""/"")"),8.0)</f>
        <v>8</v>
      </c>
      <c r="J460" s="4">
        <f>IFERROR(__xludf.DUMMYFUNCTION("""COMPUTED_VALUE"""),6.0)</f>
        <v>6</v>
      </c>
      <c r="K460" s="4">
        <f>IFERROR(__xludf.DUMMYFUNCTION("""COMPUTED_VALUE"""),2023.0)</f>
        <v>2023</v>
      </c>
    </row>
    <row r="461">
      <c r="A461" s="1" t="s">
        <v>5902</v>
      </c>
      <c r="B461" s="4" t="s">
        <v>27</v>
      </c>
      <c r="C461" s="4" t="s">
        <v>30</v>
      </c>
      <c r="D461" s="4" t="s">
        <v>39</v>
      </c>
      <c r="E461" s="4">
        <v>2.0</v>
      </c>
      <c r="F461" s="4">
        <v>3.0</v>
      </c>
      <c r="G461" s="4">
        <v>6.0</v>
      </c>
      <c r="H461" s="5">
        <v>45085.0</v>
      </c>
      <c r="I461" s="4">
        <f>IFERROR(__xludf.DUMMYFUNCTION("SPLIT(H461,""/"")"),8.0)</f>
        <v>8</v>
      </c>
      <c r="J461" s="4">
        <f>IFERROR(__xludf.DUMMYFUNCTION("""COMPUTED_VALUE"""),6.0)</f>
        <v>6</v>
      </c>
      <c r="K461" s="4">
        <f>IFERROR(__xludf.DUMMYFUNCTION("""COMPUTED_VALUE"""),2023.0)</f>
        <v>2023</v>
      </c>
    </row>
    <row r="462">
      <c r="A462" s="1" t="s">
        <v>736</v>
      </c>
      <c r="B462" s="4" t="s">
        <v>27</v>
      </c>
      <c r="C462" s="4" t="s">
        <v>30</v>
      </c>
      <c r="D462" s="4" t="s">
        <v>30</v>
      </c>
      <c r="E462" s="4">
        <v>4.0</v>
      </c>
      <c r="F462" s="4">
        <v>3.0</v>
      </c>
      <c r="G462" s="4">
        <v>12.0</v>
      </c>
      <c r="H462" s="5">
        <v>45086.0</v>
      </c>
      <c r="I462" s="4">
        <f>IFERROR(__xludf.DUMMYFUNCTION("SPLIT(H462,""/"")"),9.0)</f>
        <v>9</v>
      </c>
      <c r="J462" s="4">
        <f>IFERROR(__xludf.DUMMYFUNCTION("""COMPUTED_VALUE"""),6.0)</f>
        <v>6</v>
      </c>
      <c r="K462" s="4">
        <f>IFERROR(__xludf.DUMMYFUNCTION("""COMPUTED_VALUE"""),2023.0)</f>
        <v>2023</v>
      </c>
    </row>
    <row r="463">
      <c r="A463" s="1" t="s">
        <v>3837</v>
      </c>
      <c r="B463" s="4" t="s">
        <v>27</v>
      </c>
      <c r="C463" s="4" t="s">
        <v>30</v>
      </c>
      <c r="D463" s="4" t="s">
        <v>28</v>
      </c>
      <c r="E463" s="4">
        <v>5.0</v>
      </c>
      <c r="F463" s="4">
        <v>3.0</v>
      </c>
      <c r="G463" s="4">
        <v>15.0</v>
      </c>
      <c r="H463" s="5">
        <v>45086.0</v>
      </c>
      <c r="I463" s="4">
        <f>IFERROR(__xludf.DUMMYFUNCTION("SPLIT(H463,""/"")"),9.0)</f>
        <v>9</v>
      </c>
      <c r="J463" s="4">
        <f>IFERROR(__xludf.DUMMYFUNCTION("""COMPUTED_VALUE"""),6.0)</f>
        <v>6</v>
      </c>
      <c r="K463" s="4">
        <f>IFERROR(__xludf.DUMMYFUNCTION("""COMPUTED_VALUE"""),2023.0)</f>
        <v>2023</v>
      </c>
    </row>
    <row r="464">
      <c r="A464" s="1" t="s">
        <v>3540</v>
      </c>
      <c r="B464" s="4" t="s">
        <v>27</v>
      </c>
      <c r="C464" s="4" t="s">
        <v>29</v>
      </c>
      <c r="D464" s="4" t="s">
        <v>23</v>
      </c>
      <c r="E464" s="4">
        <v>1.0</v>
      </c>
      <c r="F464" s="4">
        <v>3.0</v>
      </c>
      <c r="G464" s="4">
        <v>3.0</v>
      </c>
      <c r="H464" s="5">
        <v>45086.0</v>
      </c>
      <c r="I464" s="4">
        <f>IFERROR(__xludf.DUMMYFUNCTION("SPLIT(H464,""/"")"),9.0)</f>
        <v>9</v>
      </c>
      <c r="J464" s="4">
        <f>IFERROR(__xludf.DUMMYFUNCTION("""COMPUTED_VALUE"""),6.0)</f>
        <v>6</v>
      </c>
      <c r="K464" s="4">
        <f>IFERROR(__xludf.DUMMYFUNCTION("""COMPUTED_VALUE"""),2023.0)</f>
        <v>2023</v>
      </c>
    </row>
    <row r="465">
      <c r="A465" s="1" t="s">
        <v>1643</v>
      </c>
      <c r="B465" s="4" t="s">
        <v>27</v>
      </c>
      <c r="C465" s="4" t="s">
        <v>29</v>
      </c>
      <c r="D465" s="4" t="s">
        <v>28</v>
      </c>
      <c r="E465" s="4">
        <v>4.0</v>
      </c>
      <c r="F465" s="4">
        <v>3.0</v>
      </c>
      <c r="G465" s="4">
        <v>12.0</v>
      </c>
      <c r="H465" s="5">
        <v>45086.0</v>
      </c>
      <c r="I465" s="4">
        <f>IFERROR(__xludf.DUMMYFUNCTION("SPLIT(H465,""/"")"),9.0)</f>
        <v>9</v>
      </c>
      <c r="J465" s="4">
        <f>IFERROR(__xludf.DUMMYFUNCTION("""COMPUTED_VALUE"""),6.0)</f>
        <v>6</v>
      </c>
      <c r="K465" s="4">
        <f>IFERROR(__xludf.DUMMYFUNCTION("""COMPUTED_VALUE"""),2023.0)</f>
        <v>2023</v>
      </c>
    </row>
    <row r="466">
      <c r="A466" s="1" t="s">
        <v>1883</v>
      </c>
      <c r="B466" s="4" t="s">
        <v>27</v>
      </c>
      <c r="C466" s="4" t="s">
        <v>24</v>
      </c>
      <c r="D466" s="4" t="s">
        <v>28</v>
      </c>
      <c r="E466" s="4">
        <v>5.0</v>
      </c>
      <c r="F466" s="4">
        <v>3.0</v>
      </c>
      <c r="G466" s="4">
        <v>15.0</v>
      </c>
      <c r="H466" s="5">
        <v>45086.0</v>
      </c>
      <c r="I466" s="4">
        <f>IFERROR(__xludf.DUMMYFUNCTION("SPLIT(H466,""/"")"),9.0)</f>
        <v>9</v>
      </c>
      <c r="J466" s="4">
        <f>IFERROR(__xludf.DUMMYFUNCTION("""COMPUTED_VALUE"""),6.0)</f>
        <v>6</v>
      </c>
      <c r="K466" s="4">
        <f>IFERROR(__xludf.DUMMYFUNCTION("""COMPUTED_VALUE"""),2023.0)</f>
        <v>2023</v>
      </c>
    </row>
    <row r="467">
      <c r="A467" s="1" t="s">
        <v>7536</v>
      </c>
      <c r="B467" s="4" t="s">
        <v>27</v>
      </c>
      <c r="C467" s="4" t="s">
        <v>30</v>
      </c>
      <c r="D467" s="4" t="s">
        <v>39</v>
      </c>
      <c r="E467" s="4">
        <v>5.0</v>
      </c>
      <c r="F467" s="4">
        <v>3.0</v>
      </c>
      <c r="G467" s="4">
        <v>15.0</v>
      </c>
      <c r="H467" s="5">
        <v>45086.0</v>
      </c>
      <c r="I467" s="4">
        <f>IFERROR(__xludf.DUMMYFUNCTION("SPLIT(H467,""/"")"),9.0)</f>
        <v>9</v>
      </c>
      <c r="J467" s="4">
        <f>IFERROR(__xludf.DUMMYFUNCTION("""COMPUTED_VALUE"""),6.0)</f>
        <v>6</v>
      </c>
      <c r="K467" s="4">
        <f>IFERROR(__xludf.DUMMYFUNCTION("""COMPUTED_VALUE"""),2023.0)</f>
        <v>2023</v>
      </c>
    </row>
    <row r="468">
      <c r="A468" s="1" t="s">
        <v>3452</v>
      </c>
      <c r="B468" s="4" t="s">
        <v>27</v>
      </c>
      <c r="C468" s="4" t="s">
        <v>30</v>
      </c>
      <c r="D468" s="4" t="s">
        <v>28</v>
      </c>
      <c r="E468" s="4">
        <v>2.0</v>
      </c>
      <c r="F468" s="4">
        <v>3.0</v>
      </c>
      <c r="G468" s="4">
        <v>6.0</v>
      </c>
      <c r="H468" s="5">
        <v>45087.0</v>
      </c>
      <c r="I468" s="4">
        <f>IFERROR(__xludf.DUMMYFUNCTION("SPLIT(H468,""/"")"),10.0)</f>
        <v>10</v>
      </c>
      <c r="J468" s="4">
        <f>IFERROR(__xludf.DUMMYFUNCTION("""COMPUTED_VALUE"""),6.0)</f>
        <v>6</v>
      </c>
      <c r="K468" s="4">
        <f>IFERROR(__xludf.DUMMYFUNCTION("""COMPUTED_VALUE"""),2023.0)</f>
        <v>2023</v>
      </c>
    </row>
    <row r="469">
      <c r="A469" s="1" t="s">
        <v>3951</v>
      </c>
      <c r="B469" s="4" t="s">
        <v>27</v>
      </c>
      <c r="C469" s="4" t="s">
        <v>30</v>
      </c>
      <c r="D469" s="4" t="s">
        <v>39</v>
      </c>
      <c r="E469" s="4">
        <v>1.0</v>
      </c>
      <c r="F469" s="4">
        <v>3.0</v>
      </c>
      <c r="G469" s="4">
        <v>3.0</v>
      </c>
      <c r="H469" s="5">
        <v>45087.0</v>
      </c>
      <c r="I469" s="4">
        <f>IFERROR(__xludf.DUMMYFUNCTION("SPLIT(H469,""/"")"),10.0)</f>
        <v>10</v>
      </c>
      <c r="J469" s="4">
        <f>IFERROR(__xludf.DUMMYFUNCTION("""COMPUTED_VALUE"""),6.0)</f>
        <v>6</v>
      </c>
      <c r="K469" s="4">
        <f>IFERROR(__xludf.DUMMYFUNCTION("""COMPUTED_VALUE"""),2023.0)</f>
        <v>2023</v>
      </c>
    </row>
    <row r="470">
      <c r="A470" s="1" t="s">
        <v>4001</v>
      </c>
      <c r="B470" s="4" t="s">
        <v>27</v>
      </c>
      <c r="C470" s="4" t="s">
        <v>30</v>
      </c>
      <c r="D470" s="4" t="s">
        <v>30</v>
      </c>
      <c r="E470" s="4">
        <v>1.0</v>
      </c>
      <c r="F470" s="4">
        <v>3.0</v>
      </c>
      <c r="G470" s="4">
        <v>3.0</v>
      </c>
      <c r="H470" s="5">
        <v>45087.0</v>
      </c>
      <c r="I470" s="4">
        <f>IFERROR(__xludf.DUMMYFUNCTION("SPLIT(H470,""/"")"),10.0)</f>
        <v>10</v>
      </c>
      <c r="J470" s="4">
        <f>IFERROR(__xludf.DUMMYFUNCTION("""COMPUTED_VALUE"""),6.0)</f>
        <v>6</v>
      </c>
      <c r="K470" s="4">
        <f>IFERROR(__xludf.DUMMYFUNCTION("""COMPUTED_VALUE"""),2023.0)</f>
        <v>2023</v>
      </c>
    </row>
    <row r="471">
      <c r="A471" s="1" t="s">
        <v>1759</v>
      </c>
      <c r="B471" s="4" t="s">
        <v>27</v>
      </c>
      <c r="C471" s="4" t="s">
        <v>29</v>
      </c>
      <c r="D471" s="4" t="s">
        <v>28</v>
      </c>
      <c r="E471" s="4">
        <v>5.0</v>
      </c>
      <c r="F471" s="4">
        <v>3.0</v>
      </c>
      <c r="G471" s="4">
        <v>15.0</v>
      </c>
      <c r="H471" s="5">
        <v>45087.0</v>
      </c>
      <c r="I471" s="4">
        <f>IFERROR(__xludf.DUMMYFUNCTION("SPLIT(H471,""/"")"),10.0)</f>
        <v>10</v>
      </c>
      <c r="J471" s="4">
        <f>IFERROR(__xludf.DUMMYFUNCTION("""COMPUTED_VALUE"""),6.0)</f>
        <v>6</v>
      </c>
      <c r="K471" s="4">
        <f>IFERROR(__xludf.DUMMYFUNCTION("""COMPUTED_VALUE"""),2023.0)</f>
        <v>2023</v>
      </c>
    </row>
    <row r="472">
      <c r="A472" s="1" t="s">
        <v>5558</v>
      </c>
      <c r="B472" s="4" t="s">
        <v>27</v>
      </c>
      <c r="C472" s="4" t="s">
        <v>24</v>
      </c>
      <c r="D472" s="4" t="s">
        <v>30</v>
      </c>
      <c r="E472" s="4">
        <v>2.0</v>
      </c>
      <c r="F472" s="4">
        <v>3.0</v>
      </c>
      <c r="G472" s="4">
        <v>6.0</v>
      </c>
      <c r="H472" s="5">
        <v>45088.0</v>
      </c>
      <c r="I472" s="4">
        <f>IFERROR(__xludf.DUMMYFUNCTION("SPLIT(H472,""/"")"),11.0)</f>
        <v>11</v>
      </c>
      <c r="J472" s="4">
        <f>IFERROR(__xludf.DUMMYFUNCTION("""COMPUTED_VALUE"""),6.0)</f>
        <v>6</v>
      </c>
      <c r="K472" s="4">
        <f>IFERROR(__xludf.DUMMYFUNCTION("""COMPUTED_VALUE"""),2023.0)</f>
        <v>2023</v>
      </c>
    </row>
    <row r="473">
      <c r="A473" s="1" t="s">
        <v>5260</v>
      </c>
      <c r="B473" s="4" t="s">
        <v>27</v>
      </c>
      <c r="C473" s="4" t="s">
        <v>29</v>
      </c>
      <c r="D473" s="4" t="s">
        <v>30</v>
      </c>
      <c r="E473" s="4">
        <v>1.0</v>
      </c>
      <c r="F473" s="4">
        <v>3.0</v>
      </c>
      <c r="G473" s="4">
        <v>3.0</v>
      </c>
      <c r="H473" s="5">
        <v>45088.0</v>
      </c>
      <c r="I473" s="4">
        <f>IFERROR(__xludf.DUMMYFUNCTION("SPLIT(H473,""/"")"),11.0)</f>
        <v>11</v>
      </c>
      <c r="J473" s="4">
        <f>IFERROR(__xludf.DUMMYFUNCTION("""COMPUTED_VALUE"""),6.0)</f>
        <v>6</v>
      </c>
      <c r="K473" s="4">
        <f>IFERROR(__xludf.DUMMYFUNCTION("""COMPUTED_VALUE"""),2023.0)</f>
        <v>2023</v>
      </c>
    </row>
    <row r="474">
      <c r="A474" s="1" t="s">
        <v>1312</v>
      </c>
      <c r="B474" s="4" t="s">
        <v>27</v>
      </c>
      <c r="C474" s="4" t="s">
        <v>29</v>
      </c>
      <c r="D474" s="4" t="s">
        <v>30</v>
      </c>
      <c r="E474" s="4">
        <v>1.0</v>
      </c>
      <c r="F474" s="4">
        <v>3.0</v>
      </c>
      <c r="G474" s="4">
        <v>3.0</v>
      </c>
      <c r="H474" s="5">
        <v>45089.0</v>
      </c>
      <c r="I474" s="4">
        <f>IFERROR(__xludf.DUMMYFUNCTION("SPLIT(H474,""/"")"),12.0)</f>
        <v>12</v>
      </c>
      <c r="J474" s="4">
        <f>IFERROR(__xludf.DUMMYFUNCTION("""COMPUTED_VALUE"""),6.0)</f>
        <v>6</v>
      </c>
      <c r="K474" s="4">
        <f>IFERROR(__xludf.DUMMYFUNCTION("""COMPUTED_VALUE"""),2023.0)</f>
        <v>2023</v>
      </c>
    </row>
    <row r="475">
      <c r="A475" s="1" t="s">
        <v>875</v>
      </c>
      <c r="B475" s="4" t="s">
        <v>27</v>
      </c>
      <c r="C475" s="4" t="s">
        <v>24</v>
      </c>
      <c r="D475" s="4" t="s">
        <v>30</v>
      </c>
      <c r="E475" s="4">
        <v>4.0</v>
      </c>
      <c r="F475" s="4">
        <v>3.0</v>
      </c>
      <c r="G475" s="4">
        <v>12.0</v>
      </c>
      <c r="H475" s="5">
        <v>45089.0</v>
      </c>
      <c r="I475" s="4">
        <f>IFERROR(__xludf.DUMMYFUNCTION("SPLIT(H475,""/"")"),12.0)</f>
        <v>12</v>
      </c>
      <c r="J475" s="4">
        <f>IFERROR(__xludf.DUMMYFUNCTION("""COMPUTED_VALUE"""),6.0)</f>
        <v>6</v>
      </c>
      <c r="K475" s="4">
        <f>IFERROR(__xludf.DUMMYFUNCTION("""COMPUTED_VALUE"""),2023.0)</f>
        <v>2023</v>
      </c>
    </row>
    <row r="476">
      <c r="A476" s="1" t="s">
        <v>1817</v>
      </c>
      <c r="B476" s="4" t="s">
        <v>27</v>
      </c>
      <c r="C476" s="4" t="s">
        <v>30</v>
      </c>
      <c r="D476" s="4" t="s">
        <v>39</v>
      </c>
      <c r="E476" s="4">
        <v>2.0</v>
      </c>
      <c r="F476" s="4">
        <v>3.0</v>
      </c>
      <c r="G476" s="4">
        <v>6.0</v>
      </c>
      <c r="H476" s="5">
        <v>45089.0</v>
      </c>
      <c r="I476" s="4">
        <f>IFERROR(__xludf.DUMMYFUNCTION("SPLIT(H476,""/"")"),12.0)</f>
        <v>12</v>
      </c>
      <c r="J476" s="4">
        <f>IFERROR(__xludf.DUMMYFUNCTION("""COMPUTED_VALUE"""),6.0)</f>
        <v>6</v>
      </c>
      <c r="K476" s="4">
        <f>IFERROR(__xludf.DUMMYFUNCTION("""COMPUTED_VALUE"""),2023.0)</f>
        <v>2023</v>
      </c>
    </row>
    <row r="477">
      <c r="A477" s="1" t="s">
        <v>2570</v>
      </c>
      <c r="B477" s="4" t="s">
        <v>27</v>
      </c>
      <c r="C477" s="4" t="s">
        <v>29</v>
      </c>
      <c r="D477" s="4" t="s">
        <v>23</v>
      </c>
      <c r="E477" s="4">
        <v>2.0</v>
      </c>
      <c r="F477" s="4">
        <v>3.0</v>
      </c>
      <c r="G477" s="4">
        <v>6.0</v>
      </c>
      <c r="H477" s="5">
        <v>45090.0</v>
      </c>
      <c r="I477" s="4">
        <f>IFERROR(__xludf.DUMMYFUNCTION("SPLIT(H477,""/"")"),13.0)</f>
        <v>13</v>
      </c>
      <c r="J477" s="4">
        <f>IFERROR(__xludf.DUMMYFUNCTION("""COMPUTED_VALUE"""),6.0)</f>
        <v>6</v>
      </c>
      <c r="K477" s="4">
        <f>IFERROR(__xludf.DUMMYFUNCTION("""COMPUTED_VALUE"""),2023.0)</f>
        <v>2023</v>
      </c>
    </row>
    <row r="478">
      <c r="A478" s="1" t="s">
        <v>5515</v>
      </c>
      <c r="B478" s="4" t="s">
        <v>27</v>
      </c>
      <c r="C478" s="4" t="s">
        <v>29</v>
      </c>
      <c r="D478" s="4" t="s">
        <v>30</v>
      </c>
      <c r="E478" s="4">
        <v>2.0</v>
      </c>
      <c r="F478" s="4">
        <v>3.0</v>
      </c>
      <c r="G478" s="4">
        <v>6.0</v>
      </c>
      <c r="H478" s="5">
        <v>45090.0</v>
      </c>
      <c r="I478" s="4">
        <f>IFERROR(__xludf.DUMMYFUNCTION("SPLIT(H478,""/"")"),13.0)</f>
        <v>13</v>
      </c>
      <c r="J478" s="4">
        <f>IFERROR(__xludf.DUMMYFUNCTION("""COMPUTED_VALUE"""),6.0)</f>
        <v>6</v>
      </c>
      <c r="K478" s="4">
        <f>IFERROR(__xludf.DUMMYFUNCTION("""COMPUTED_VALUE"""),2023.0)</f>
        <v>2023</v>
      </c>
    </row>
    <row r="479">
      <c r="A479" s="1" t="s">
        <v>8114</v>
      </c>
      <c r="B479" s="4" t="s">
        <v>27</v>
      </c>
      <c r="C479" s="4" t="s">
        <v>29</v>
      </c>
      <c r="D479" s="4" t="s">
        <v>39</v>
      </c>
      <c r="E479" s="4">
        <v>5.0</v>
      </c>
      <c r="F479" s="4">
        <v>3.0</v>
      </c>
      <c r="G479" s="4">
        <v>15.0</v>
      </c>
      <c r="H479" s="5">
        <v>45091.0</v>
      </c>
      <c r="I479" s="4">
        <f>IFERROR(__xludf.DUMMYFUNCTION("SPLIT(H479,""/"")"),14.0)</f>
        <v>14</v>
      </c>
      <c r="J479" s="4">
        <f>IFERROR(__xludf.DUMMYFUNCTION("""COMPUTED_VALUE"""),6.0)</f>
        <v>6</v>
      </c>
      <c r="K479" s="4">
        <f>IFERROR(__xludf.DUMMYFUNCTION("""COMPUTED_VALUE"""),2023.0)</f>
        <v>2023</v>
      </c>
    </row>
    <row r="480">
      <c r="A480" s="1" t="s">
        <v>2267</v>
      </c>
      <c r="B480" s="4" t="s">
        <v>27</v>
      </c>
      <c r="C480" s="4" t="s">
        <v>29</v>
      </c>
      <c r="D480" s="4" t="s">
        <v>23</v>
      </c>
      <c r="E480" s="4">
        <v>1.0</v>
      </c>
      <c r="F480" s="4">
        <v>3.0</v>
      </c>
      <c r="G480" s="4">
        <v>3.0</v>
      </c>
      <c r="H480" s="5">
        <v>45091.0</v>
      </c>
      <c r="I480" s="4">
        <f>IFERROR(__xludf.DUMMYFUNCTION("SPLIT(H480,""/"")"),14.0)</f>
        <v>14</v>
      </c>
      <c r="J480" s="4">
        <f>IFERROR(__xludf.DUMMYFUNCTION("""COMPUTED_VALUE"""),6.0)</f>
        <v>6</v>
      </c>
      <c r="K480" s="4">
        <f>IFERROR(__xludf.DUMMYFUNCTION("""COMPUTED_VALUE"""),2023.0)</f>
        <v>2023</v>
      </c>
    </row>
    <row r="481">
      <c r="A481" s="1" t="s">
        <v>1975</v>
      </c>
      <c r="B481" s="4" t="s">
        <v>27</v>
      </c>
      <c r="C481" s="4" t="s">
        <v>24</v>
      </c>
      <c r="D481" s="4" t="s">
        <v>23</v>
      </c>
      <c r="E481" s="4">
        <v>2.0</v>
      </c>
      <c r="F481" s="4">
        <v>3.0</v>
      </c>
      <c r="G481" s="4">
        <v>6.0</v>
      </c>
      <c r="H481" s="5">
        <v>45091.0</v>
      </c>
      <c r="I481" s="4">
        <f>IFERROR(__xludf.DUMMYFUNCTION("SPLIT(H481,""/"")"),14.0)</f>
        <v>14</v>
      </c>
      <c r="J481" s="4">
        <f>IFERROR(__xludf.DUMMYFUNCTION("""COMPUTED_VALUE"""),6.0)</f>
        <v>6</v>
      </c>
      <c r="K481" s="4">
        <f>IFERROR(__xludf.DUMMYFUNCTION("""COMPUTED_VALUE"""),2023.0)</f>
        <v>2023</v>
      </c>
    </row>
    <row r="482">
      <c r="A482" s="1" t="s">
        <v>2755</v>
      </c>
      <c r="B482" s="4" t="s">
        <v>27</v>
      </c>
      <c r="C482" s="4" t="s">
        <v>24</v>
      </c>
      <c r="D482" s="4" t="s">
        <v>39</v>
      </c>
      <c r="E482" s="4">
        <v>5.0</v>
      </c>
      <c r="F482" s="4">
        <v>3.0</v>
      </c>
      <c r="G482" s="4">
        <v>15.0</v>
      </c>
      <c r="H482" s="5">
        <v>45091.0</v>
      </c>
      <c r="I482" s="4">
        <f>IFERROR(__xludf.DUMMYFUNCTION("SPLIT(H482,""/"")"),14.0)</f>
        <v>14</v>
      </c>
      <c r="J482" s="4">
        <f>IFERROR(__xludf.DUMMYFUNCTION("""COMPUTED_VALUE"""),6.0)</f>
        <v>6</v>
      </c>
      <c r="K482" s="4">
        <f>IFERROR(__xludf.DUMMYFUNCTION("""COMPUTED_VALUE"""),2023.0)</f>
        <v>2023</v>
      </c>
    </row>
    <row r="483">
      <c r="A483" s="1" t="s">
        <v>6822</v>
      </c>
      <c r="B483" s="4" t="s">
        <v>27</v>
      </c>
      <c r="C483" s="4" t="s">
        <v>30</v>
      </c>
      <c r="D483" s="4" t="s">
        <v>28</v>
      </c>
      <c r="E483" s="4">
        <v>1.0</v>
      </c>
      <c r="F483" s="4">
        <v>3.0</v>
      </c>
      <c r="G483" s="4">
        <v>3.0</v>
      </c>
      <c r="H483" s="5">
        <v>45092.0</v>
      </c>
      <c r="I483" s="4">
        <f>IFERROR(__xludf.DUMMYFUNCTION("SPLIT(H483,""/"")"),15.0)</f>
        <v>15</v>
      </c>
      <c r="J483" s="4">
        <f>IFERROR(__xludf.DUMMYFUNCTION("""COMPUTED_VALUE"""),6.0)</f>
        <v>6</v>
      </c>
      <c r="K483" s="4">
        <f>IFERROR(__xludf.DUMMYFUNCTION("""COMPUTED_VALUE"""),2023.0)</f>
        <v>2023</v>
      </c>
    </row>
    <row r="484">
      <c r="A484" s="1" t="s">
        <v>8672</v>
      </c>
      <c r="B484" s="4" t="s">
        <v>27</v>
      </c>
      <c r="C484" s="4" t="s">
        <v>29</v>
      </c>
      <c r="D484" s="4" t="s">
        <v>30</v>
      </c>
      <c r="E484" s="4">
        <v>5.0</v>
      </c>
      <c r="F484" s="4">
        <v>3.0</v>
      </c>
      <c r="G484" s="4">
        <v>15.0</v>
      </c>
      <c r="H484" s="5">
        <v>45092.0</v>
      </c>
      <c r="I484" s="4">
        <f>IFERROR(__xludf.DUMMYFUNCTION("SPLIT(H484,""/"")"),15.0)</f>
        <v>15</v>
      </c>
      <c r="J484" s="4">
        <f>IFERROR(__xludf.DUMMYFUNCTION("""COMPUTED_VALUE"""),6.0)</f>
        <v>6</v>
      </c>
      <c r="K484" s="4">
        <f>IFERROR(__xludf.DUMMYFUNCTION("""COMPUTED_VALUE"""),2023.0)</f>
        <v>2023</v>
      </c>
    </row>
    <row r="485">
      <c r="A485" s="1" t="s">
        <v>5916</v>
      </c>
      <c r="B485" s="4" t="s">
        <v>27</v>
      </c>
      <c r="C485" s="4" t="s">
        <v>24</v>
      </c>
      <c r="D485" s="4" t="s">
        <v>30</v>
      </c>
      <c r="E485" s="4">
        <v>5.0</v>
      </c>
      <c r="F485" s="4">
        <v>3.0</v>
      </c>
      <c r="G485" s="4">
        <v>15.0</v>
      </c>
      <c r="H485" s="5">
        <v>45092.0</v>
      </c>
      <c r="I485" s="4">
        <f>IFERROR(__xludf.DUMMYFUNCTION("SPLIT(H485,""/"")"),15.0)</f>
        <v>15</v>
      </c>
      <c r="J485" s="4">
        <f>IFERROR(__xludf.DUMMYFUNCTION("""COMPUTED_VALUE"""),6.0)</f>
        <v>6</v>
      </c>
      <c r="K485" s="4">
        <f>IFERROR(__xludf.DUMMYFUNCTION("""COMPUTED_VALUE"""),2023.0)</f>
        <v>2023</v>
      </c>
    </row>
    <row r="486">
      <c r="A486" s="1" t="s">
        <v>1972</v>
      </c>
      <c r="B486" s="4" t="s">
        <v>27</v>
      </c>
      <c r="C486" s="4" t="s">
        <v>29</v>
      </c>
      <c r="D486" s="4" t="s">
        <v>23</v>
      </c>
      <c r="E486" s="4">
        <v>5.0</v>
      </c>
      <c r="F486" s="4">
        <v>3.0</v>
      </c>
      <c r="G486" s="4">
        <v>15.0</v>
      </c>
      <c r="H486" s="5">
        <v>45092.0</v>
      </c>
      <c r="I486" s="4">
        <f>IFERROR(__xludf.DUMMYFUNCTION("SPLIT(H486,""/"")"),15.0)</f>
        <v>15</v>
      </c>
      <c r="J486" s="4">
        <f>IFERROR(__xludf.DUMMYFUNCTION("""COMPUTED_VALUE"""),6.0)</f>
        <v>6</v>
      </c>
      <c r="K486" s="4">
        <f>IFERROR(__xludf.DUMMYFUNCTION("""COMPUTED_VALUE"""),2023.0)</f>
        <v>2023</v>
      </c>
    </row>
    <row r="487">
      <c r="A487" s="1" t="s">
        <v>1957</v>
      </c>
      <c r="B487" s="4" t="s">
        <v>27</v>
      </c>
      <c r="C487" s="4" t="s">
        <v>29</v>
      </c>
      <c r="D487" s="4" t="s">
        <v>39</v>
      </c>
      <c r="E487" s="4">
        <v>4.0</v>
      </c>
      <c r="F487" s="4">
        <v>3.0</v>
      </c>
      <c r="G487" s="4">
        <v>12.0</v>
      </c>
      <c r="H487" s="5">
        <v>45092.0</v>
      </c>
      <c r="I487" s="4">
        <f>IFERROR(__xludf.DUMMYFUNCTION("SPLIT(H487,""/"")"),15.0)</f>
        <v>15</v>
      </c>
      <c r="J487" s="4">
        <f>IFERROR(__xludf.DUMMYFUNCTION("""COMPUTED_VALUE"""),6.0)</f>
        <v>6</v>
      </c>
      <c r="K487" s="4">
        <f>IFERROR(__xludf.DUMMYFUNCTION("""COMPUTED_VALUE"""),2023.0)</f>
        <v>2023</v>
      </c>
    </row>
    <row r="488">
      <c r="A488" s="1" t="s">
        <v>3123</v>
      </c>
      <c r="B488" s="4" t="s">
        <v>27</v>
      </c>
      <c r="C488" s="4" t="s">
        <v>29</v>
      </c>
      <c r="D488" s="4" t="s">
        <v>39</v>
      </c>
      <c r="E488" s="4">
        <v>4.0</v>
      </c>
      <c r="F488" s="4">
        <v>3.0</v>
      </c>
      <c r="G488" s="4">
        <v>12.0</v>
      </c>
      <c r="H488" s="5">
        <v>45092.0</v>
      </c>
      <c r="I488" s="4">
        <f>IFERROR(__xludf.DUMMYFUNCTION("SPLIT(H488,""/"")"),15.0)</f>
        <v>15</v>
      </c>
      <c r="J488" s="4">
        <f>IFERROR(__xludf.DUMMYFUNCTION("""COMPUTED_VALUE"""),6.0)</f>
        <v>6</v>
      </c>
      <c r="K488" s="4">
        <f>IFERROR(__xludf.DUMMYFUNCTION("""COMPUTED_VALUE"""),2023.0)</f>
        <v>2023</v>
      </c>
    </row>
    <row r="489">
      <c r="A489" s="1" t="s">
        <v>4646</v>
      </c>
      <c r="B489" s="4" t="s">
        <v>27</v>
      </c>
      <c r="C489" s="4" t="s">
        <v>30</v>
      </c>
      <c r="D489" s="4" t="s">
        <v>39</v>
      </c>
      <c r="E489" s="4">
        <v>2.0</v>
      </c>
      <c r="F489" s="4">
        <v>3.0</v>
      </c>
      <c r="G489" s="4">
        <v>6.0</v>
      </c>
      <c r="H489" s="5">
        <v>45093.0</v>
      </c>
      <c r="I489" s="4">
        <f>IFERROR(__xludf.DUMMYFUNCTION("SPLIT(H489,""/"")"),16.0)</f>
        <v>16</v>
      </c>
      <c r="J489" s="4">
        <f>IFERROR(__xludf.DUMMYFUNCTION("""COMPUTED_VALUE"""),6.0)</f>
        <v>6</v>
      </c>
      <c r="K489" s="4">
        <f>IFERROR(__xludf.DUMMYFUNCTION("""COMPUTED_VALUE"""),2023.0)</f>
        <v>2023</v>
      </c>
    </row>
    <row r="490">
      <c r="A490" s="1" t="s">
        <v>4188</v>
      </c>
      <c r="B490" s="4" t="s">
        <v>27</v>
      </c>
      <c r="C490" s="4" t="s">
        <v>29</v>
      </c>
      <c r="D490" s="4" t="s">
        <v>28</v>
      </c>
      <c r="E490" s="4">
        <v>4.0</v>
      </c>
      <c r="F490" s="4">
        <v>3.0</v>
      </c>
      <c r="G490" s="4">
        <v>12.0</v>
      </c>
      <c r="H490" s="5">
        <v>45093.0</v>
      </c>
      <c r="I490" s="4">
        <f>IFERROR(__xludf.DUMMYFUNCTION("SPLIT(H490,""/"")"),16.0)</f>
        <v>16</v>
      </c>
      <c r="J490" s="4">
        <f>IFERROR(__xludf.DUMMYFUNCTION("""COMPUTED_VALUE"""),6.0)</f>
        <v>6</v>
      </c>
      <c r="K490" s="4">
        <f>IFERROR(__xludf.DUMMYFUNCTION("""COMPUTED_VALUE"""),2023.0)</f>
        <v>2023</v>
      </c>
    </row>
    <row r="491">
      <c r="A491" s="1" t="s">
        <v>3531</v>
      </c>
      <c r="B491" s="4" t="s">
        <v>27</v>
      </c>
      <c r="C491" s="4" t="s">
        <v>24</v>
      </c>
      <c r="D491" s="4" t="s">
        <v>28</v>
      </c>
      <c r="E491" s="4">
        <v>4.0</v>
      </c>
      <c r="F491" s="4">
        <v>3.0</v>
      </c>
      <c r="G491" s="4">
        <v>12.0</v>
      </c>
      <c r="H491" s="5">
        <v>45093.0</v>
      </c>
      <c r="I491" s="4">
        <f>IFERROR(__xludf.DUMMYFUNCTION("SPLIT(H491,""/"")"),16.0)</f>
        <v>16</v>
      </c>
      <c r="J491" s="4">
        <f>IFERROR(__xludf.DUMMYFUNCTION("""COMPUTED_VALUE"""),6.0)</f>
        <v>6</v>
      </c>
      <c r="K491" s="4">
        <f>IFERROR(__xludf.DUMMYFUNCTION("""COMPUTED_VALUE"""),2023.0)</f>
        <v>2023</v>
      </c>
    </row>
    <row r="492">
      <c r="A492" s="1" t="s">
        <v>4580</v>
      </c>
      <c r="B492" s="4" t="s">
        <v>27</v>
      </c>
      <c r="C492" s="4" t="s">
        <v>29</v>
      </c>
      <c r="D492" s="4" t="s">
        <v>30</v>
      </c>
      <c r="E492" s="4">
        <v>5.0</v>
      </c>
      <c r="F492" s="4">
        <v>3.0</v>
      </c>
      <c r="G492" s="4">
        <v>15.0</v>
      </c>
      <c r="H492" s="5">
        <v>45093.0</v>
      </c>
      <c r="I492" s="4">
        <f>IFERROR(__xludf.DUMMYFUNCTION("SPLIT(H492,""/"")"),16.0)</f>
        <v>16</v>
      </c>
      <c r="J492" s="4">
        <f>IFERROR(__xludf.DUMMYFUNCTION("""COMPUTED_VALUE"""),6.0)</f>
        <v>6</v>
      </c>
      <c r="K492" s="4">
        <f>IFERROR(__xludf.DUMMYFUNCTION("""COMPUTED_VALUE"""),2023.0)</f>
        <v>2023</v>
      </c>
    </row>
    <row r="493">
      <c r="A493" s="1" t="s">
        <v>4575</v>
      </c>
      <c r="B493" s="4" t="s">
        <v>27</v>
      </c>
      <c r="C493" s="4" t="s">
        <v>30</v>
      </c>
      <c r="D493" s="4" t="s">
        <v>30</v>
      </c>
      <c r="E493" s="4">
        <v>2.0</v>
      </c>
      <c r="F493" s="4">
        <v>3.0</v>
      </c>
      <c r="G493" s="4">
        <v>6.0</v>
      </c>
      <c r="H493" s="5">
        <v>45095.0</v>
      </c>
      <c r="I493" s="4">
        <f>IFERROR(__xludf.DUMMYFUNCTION("SPLIT(H493,""/"")"),18.0)</f>
        <v>18</v>
      </c>
      <c r="J493" s="4">
        <f>IFERROR(__xludf.DUMMYFUNCTION("""COMPUTED_VALUE"""),6.0)</f>
        <v>6</v>
      </c>
      <c r="K493" s="4">
        <f>IFERROR(__xludf.DUMMYFUNCTION("""COMPUTED_VALUE"""),2023.0)</f>
        <v>2023</v>
      </c>
    </row>
    <row r="494">
      <c r="A494" s="1" t="s">
        <v>161</v>
      </c>
      <c r="B494" s="4" t="s">
        <v>27</v>
      </c>
      <c r="C494" s="4" t="s">
        <v>24</v>
      </c>
      <c r="D494" s="4" t="s">
        <v>30</v>
      </c>
      <c r="E494" s="4">
        <v>2.0</v>
      </c>
      <c r="F494" s="4">
        <v>3.0</v>
      </c>
      <c r="G494" s="4">
        <v>6.0</v>
      </c>
      <c r="H494" s="5">
        <v>45095.0</v>
      </c>
      <c r="I494" s="4">
        <f>IFERROR(__xludf.DUMMYFUNCTION("SPLIT(H494,""/"")"),18.0)</f>
        <v>18</v>
      </c>
      <c r="J494" s="4">
        <f>IFERROR(__xludf.DUMMYFUNCTION("""COMPUTED_VALUE"""),6.0)</f>
        <v>6</v>
      </c>
      <c r="K494" s="4">
        <f>IFERROR(__xludf.DUMMYFUNCTION("""COMPUTED_VALUE"""),2023.0)</f>
        <v>2023</v>
      </c>
    </row>
    <row r="495">
      <c r="A495" s="1" t="s">
        <v>3312</v>
      </c>
      <c r="B495" s="4" t="s">
        <v>27</v>
      </c>
      <c r="C495" s="4" t="s">
        <v>29</v>
      </c>
      <c r="D495" s="4" t="s">
        <v>39</v>
      </c>
      <c r="E495" s="4">
        <v>1.0</v>
      </c>
      <c r="F495" s="4">
        <v>3.0</v>
      </c>
      <c r="G495" s="4">
        <v>3.0</v>
      </c>
      <c r="H495" s="5">
        <v>45096.0</v>
      </c>
      <c r="I495" s="4">
        <f>IFERROR(__xludf.DUMMYFUNCTION("SPLIT(H495,""/"")"),19.0)</f>
        <v>19</v>
      </c>
      <c r="J495" s="4">
        <f>IFERROR(__xludf.DUMMYFUNCTION("""COMPUTED_VALUE"""),6.0)</f>
        <v>6</v>
      </c>
      <c r="K495" s="4">
        <f>IFERROR(__xludf.DUMMYFUNCTION("""COMPUTED_VALUE"""),2023.0)</f>
        <v>2023</v>
      </c>
    </row>
    <row r="496">
      <c r="A496" s="1" t="s">
        <v>7042</v>
      </c>
      <c r="B496" s="4" t="s">
        <v>27</v>
      </c>
      <c r="C496" s="4" t="s">
        <v>24</v>
      </c>
      <c r="D496" s="4" t="s">
        <v>23</v>
      </c>
      <c r="E496" s="4">
        <v>5.0</v>
      </c>
      <c r="F496" s="4">
        <v>3.0</v>
      </c>
      <c r="G496" s="4">
        <v>15.0</v>
      </c>
      <c r="H496" s="5">
        <v>45096.0</v>
      </c>
      <c r="I496" s="4">
        <f>IFERROR(__xludf.DUMMYFUNCTION("SPLIT(H496,""/"")"),19.0)</f>
        <v>19</v>
      </c>
      <c r="J496" s="4">
        <f>IFERROR(__xludf.DUMMYFUNCTION("""COMPUTED_VALUE"""),6.0)</f>
        <v>6</v>
      </c>
      <c r="K496" s="4">
        <f>IFERROR(__xludf.DUMMYFUNCTION("""COMPUTED_VALUE"""),2023.0)</f>
        <v>2023</v>
      </c>
    </row>
    <row r="497">
      <c r="A497" s="1" t="s">
        <v>9181</v>
      </c>
      <c r="B497" s="4" t="s">
        <v>27</v>
      </c>
      <c r="C497" s="4" t="s">
        <v>30</v>
      </c>
      <c r="D497" s="4" t="s">
        <v>39</v>
      </c>
      <c r="E497" s="4">
        <v>4.0</v>
      </c>
      <c r="F497" s="4">
        <v>3.0</v>
      </c>
      <c r="G497" s="4">
        <v>12.0</v>
      </c>
      <c r="H497" s="5">
        <v>45097.0</v>
      </c>
      <c r="I497" s="4">
        <f>IFERROR(__xludf.DUMMYFUNCTION("SPLIT(H497,""/"")"),20.0)</f>
        <v>20</v>
      </c>
      <c r="J497" s="4">
        <f>IFERROR(__xludf.DUMMYFUNCTION("""COMPUTED_VALUE"""),6.0)</f>
        <v>6</v>
      </c>
      <c r="K497" s="4">
        <f>IFERROR(__xludf.DUMMYFUNCTION("""COMPUTED_VALUE"""),2023.0)</f>
        <v>2023</v>
      </c>
    </row>
    <row r="498">
      <c r="A498" s="1" t="s">
        <v>2415</v>
      </c>
      <c r="B498" s="4" t="s">
        <v>27</v>
      </c>
      <c r="C498" s="4" t="s">
        <v>30</v>
      </c>
      <c r="D498" s="4" t="s">
        <v>39</v>
      </c>
      <c r="E498" s="4">
        <v>4.0</v>
      </c>
      <c r="F498" s="4">
        <v>3.0</v>
      </c>
      <c r="G498" s="4">
        <v>12.0</v>
      </c>
      <c r="H498" s="5">
        <v>45098.0</v>
      </c>
      <c r="I498" s="4">
        <f>IFERROR(__xludf.DUMMYFUNCTION("SPLIT(H498,""/"")"),21.0)</f>
        <v>21</v>
      </c>
      <c r="J498" s="4">
        <f>IFERROR(__xludf.DUMMYFUNCTION("""COMPUTED_VALUE"""),6.0)</f>
        <v>6</v>
      </c>
      <c r="K498" s="4">
        <f>IFERROR(__xludf.DUMMYFUNCTION("""COMPUTED_VALUE"""),2023.0)</f>
        <v>2023</v>
      </c>
    </row>
    <row r="499">
      <c r="A499" s="1" t="s">
        <v>7146</v>
      </c>
      <c r="B499" s="4" t="s">
        <v>27</v>
      </c>
      <c r="C499" s="4" t="s">
        <v>24</v>
      </c>
      <c r="D499" s="4" t="s">
        <v>23</v>
      </c>
      <c r="E499" s="4">
        <v>1.0</v>
      </c>
      <c r="F499" s="4">
        <v>3.0</v>
      </c>
      <c r="G499" s="4">
        <v>3.0</v>
      </c>
      <c r="H499" s="5">
        <v>45098.0</v>
      </c>
      <c r="I499" s="4">
        <f>IFERROR(__xludf.DUMMYFUNCTION("SPLIT(H499,""/"")"),21.0)</f>
        <v>21</v>
      </c>
      <c r="J499" s="4">
        <f>IFERROR(__xludf.DUMMYFUNCTION("""COMPUTED_VALUE"""),6.0)</f>
        <v>6</v>
      </c>
      <c r="K499" s="4">
        <f>IFERROR(__xludf.DUMMYFUNCTION("""COMPUTED_VALUE"""),2023.0)</f>
        <v>2023</v>
      </c>
    </row>
    <row r="500">
      <c r="A500" s="1" t="s">
        <v>9847</v>
      </c>
      <c r="B500" s="4" t="s">
        <v>27</v>
      </c>
      <c r="C500" s="4" t="s">
        <v>30</v>
      </c>
      <c r="D500" s="4" t="s">
        <v>23</v>
      </c>
      <c r="E500" s="4">
        <v>4.0</v>
      </c>
      <c r="F500" s="4">
        <v>3.0</v>
      </c>
      <c r="G500" s="4">
        <v>12.0</v>
      </c>
      <c r="H500" s="5">
        <v>45098.0</v>
      </c>
      <c r="I500" s="4">
        <f>IFERROR(__xludf.DUMMYFUNCTION("SPLIT(H500,""/"")"),21.0)</f>
        <v>21</v>
      </c>
      <c r="J500" s="4">
        <f>IFERROR(__xludf.DUMMYFUNCTION("""COMPUTED_VALUE"""),6.0)</f>
        <v>6</v>
      </c>
      <c r="K500" s="4">
        <f>IFERROR(__xludf.DUMMYFUNCTION("""COMPUTED_VALUE"""),2023.0)</f>
        <v>2023</v>
      </c>
    </row>
    <row r="501">
      <c r="A501" s="1" t="s">
        <v>8599</v>
      </c>
      <c r="B501" s="4" t="s">
        <v>27</v>
      </c>
      <c r="C501" s="4" t="s">
        <v>29</v>
      </c>
      <c r="D501" s="4" t="s">
        <v>23</v>
      </c>
      <c r="E501" s="4">
        <v>3.0</v>
      </c>
      <c r="F501" s="4">
        <v>3.0</v>
      </c>
      <c r="G501" s="4">
        <v>9.0</v>
      </c>
      <c r="H501" s="5">
        <v>45099.0</v>
      </c>
      <c r="I501" s="4">
        <f>IFERROR(__xludf.DUMMYFUNCTION("SPLIT(H501,""/"")"),22.0)</f>
        <v>22</v>
      </c>
      <c r="J501" s="4">
        <f>IFERROR(__xludf.DUMMYFUNCTION("""COMPUTED_VALUE"""),6.0)</f>
        <v>6</v>
      </c>
      <c r="K501" s="4">
        <f>IFERROR(__xludf.DUMMYFUNCTION("""COMPUTED_VALUE"""),2023.0)</f>
        <v>2023</v>
      </c>
    </row>
    <row r="502">
      <c r="A502" s="1" t="s">
        <v>7214</v>
      </c>
      <c r="B502" s="4" t="s">
        <v>27</v>
      </c>
      <c r="C502" s="4" t="s">
        <v>30</v>
      </c>
      <c r="D502" s="4" t="s">
        <v>28</v>
      </c>
      <c r="E502" s="4">
        <v>4.0</v>
      </c>
      <c r="F502" s="4">
        <v>3.0</v>
      </c>
      <c r="G502" s="4">
        <v>12.0</v>
      </c>
      <c r="H502" s="5">
        <v>45099.0</v>
      </c>
      <c r="I502" s="4">
        <f>IFERROR(__xludf.DUMMYFUNCTION("SPLIT(H502,""/"")"),22.0)</f>
        <v>22</v>
      </c>
      <c r="J502" s="4">
        <f>IFERROR(__xludf.DUMMYFUNCTION("""COMPUTED_VALUE"""),6.0)</f>
        <v>6</v>
      </c>
      <c r="K502" s="4">
        <f>IFERROR(__xludf.DUMMYFUNCTION("""COMPUTED_VALUE"""),2023.0)</f>
        <v>2023</v>
      </c>
    </row>
    <row r="503">
      <c r="A503" s="1" t="s">
        <v>3665</v>
      </c>
      <c r="B503" s="4" t="s">
        <v>27</v>
      </c>
      <c r="C503" s="4" t="s">
        <v>30</v>
      </c>
      <c r="D503" s="4" t="s">
        <v>30</v>
      </c>
      <c r="E503" s="4">
        <v>2.0</v>
      </c>
      <c r="F503" s="4">
        <v>3.0</v>
      </c>
      <c r="G503" s="4">
        <v>6.0</v>
      </c>
      <c r="H503" s="5">
        <v>45099.0</v>
      </c>
      <c r="I503" s="4">
        <f>IFERROR(__xludf.DUMMYFUNCTION("SPLIT(H503,""/"")"),22.0)</f>
        <v>22</v>
      </c>
      <c r="J503" s="4">
        <f>IFERROR(__xludf.DUMMYFUNCTION("""COMPUTED_VALUE"""),6.0)</f>
        <v>6</v>
      </c>
      <c r="K503" s="4">
        <f>IFERROR(__xludf.DUMMYFUNCTION("""COMPUTED_VALUE"""),2023.0)</f>
        <v>2023</v>
      </c>
    </row>
    <row r="504">
      <c r="A504" s="1" t="s">
        <v>3159</v>
      </c>
      <c r="B504" s="4" t="s">
        <v>27</v>
      </c>
      <c r="C504" s="4" t="s">
        <v>24</v>
      </c>
      <c r="D504" s="4" t="s">
        <v>23</v>
      </c>
      <c r="E504" s="4">
        <v>4.0</v>
      </c>
      <c r="F504" s="4">
        <v>3.0</v>
      </c>
      <c r="G504" s="4">
        <v>12.0</v>
      </c>
      <c r="H504" s="5">
        <v>45100.0</v>
      </c>
      <c r="I504" s="4">
        <f>IFERROR(__xludf.DUMMYFUNCTION("SPLIT(H504,""/"")"),23.0)</f>
        <v>23</v>
      </c>
      <c r="J504" s="4">
        <f>IFERROR(__xludf.DUMMYFUNCTION("""COMPUTED_VALUE"""),6.0)</f>
        <v>6</v>
      </c>
      <c r="K504" s="4">
        <f>IFERROR(__xludf.DUMMYFUNCTION("""COMPUTED_VALUE"""),2023.0)</f>
        <v>2023</v>
      </c>
    </row>
    <row r="505">
      <c r="A505" s="1" t="s">
        <v>5332</v>
      </c>
      <c r="B505" s="4" t="s">
        <v>27</v>
      </c>
      <c r="C505" s="4" t="s">
        <v>30</v>
      </c>
      <c r="D505" s="4" t="s">
        <v>30</v>
      </c>
      <c r="E505" s="4">
        <v>2.0</v>
      </c>
      <c r="F505" s="4">
        <v>3.0</v>
      </c>
      <c r="G505" s="4">
        <v>6.0</v>
      </c>
      <c r="H505" s="5">
        <v>45100.0</v>
      </c>
      <c r="I505" s="4">
        <f>IFERROR(__xludf.DUMMYFUNCTION("SPLIT(H505,""/"")"),23.0)</f>
        <v>23</v>
      </c>
      <c r="J505" s="4">
        <f>IFERROR(__xludf.DUMMYFUNCTION("""COMPUTED_VALUE"""),6.0)</f>
        <v>6</v>
      </c>
      <c r="K505" s="4">
        <f>IFERROR(__xludf.DUMMYFUNCTION("""COMPUTED_VALUE"""),2023.0)</f>
        <v>2023</v>
      </c>
    </row>
    <row r="506">
      <c r="A506" s="1" t="s">
        <v>731</v>
      </c>
      <c r="B506" s="4" t="s">
        <v>27</v>
      </c>
      <c r="C506" s="4" t="s">
        <v>29</v>
      </c>
      <c r="D506" s="4" t="s">
        <v>28</v>
      </c>
      <c r="E506" s="4">
        <v>4.0</v>
      </c>
      <c r="F506" s="4">
        <v>3.0</v>
      </c>
      <c r="G506" s="4">
        <v>12.0</v>
      </c>
      <c r="H506" s="5">
        <v>45100.0</v>
      </c>
      <c r="I506" s="4">
        <f>IFERROR(__xludf.DUMMYFUNCTION("SPLIT(H506,""/"")"),23.0)</f>
        <v>23</v>
      </c>
      <c r="J506" s="4">
        <f>IFERROR(__xludf.DUMMYFUNCTION("""COMPUTED_VALUE"""),6.0)</f>
        <v>6</v>
      </c>
      <c r="K506" s="4">
        <f>IFERROR(__xludf.DUMMYFUNCTION("""COMPUTED_VALUE"""),2023.0)</f>
        <v>2023</v>
      </c>
    </row>
    <row r="507">
      <c r="A507" s="1" t="s">
        <v>1522</v>
      </c>
      <c r="B507" s="4" t="s">
        <v>27</v>
      </c>
      <c r="C507" s="4" t="s">
        <v>30</v>
      </c>
      <c r="D507" s="4" t="s">
        <v>28</v>
      </c>
      <c r="E507" s="4">
        <v>2.0</v>
      </c>
      <c r="F507" s="4">
        <v>3.0</v>
      </c>
      <c r="G507" s="4">
        <v>6.0</v>
      </c>
      <c r="H507" s="5">
        <v>45100.0</v>
      </c>
      <c r="I507" s="4">
        <f>IFERROR(__xludf.DUMMYFUNCTION("SPLIT(H507,""/"")"),23.0)</f>
        <v>23</v>
      </c>
      <c r="J507" s="4">
        <f>IFERROR(__xludf.DUMMYFUNCTION("""COMPUTED_VALUE"""),6.0)</f>
        <v>6</v>
      </c>
      <c r="K507" s="4">
        <f>IFERROR(__xludf.DUMMYFUNCTION("""COMPUTED_VALUE"""),2023.0)</f>
        <v>2023</v>
      </c>
    </row>
    <row r="508">
      <c r="A508" s="1" t="s">
        <v>8043</v>
      </c>
      <c r="B508" s="4" t="s">
        <v>27</v>
      </c>
      <c r="C508" s="4" t="s">
        <v>30</v>
      </c>
      <c r="D508" s="4" t="s">
        <v>30</v>
      </c>
      <c r="E508" s="4">
        <v>3.0</v>
      </c>
      <c r="F508" s="4">
        <v>3.0</v>
      </c>
      <c r="G508" s="4">
        <v>9.0</v>
      </c>
      <c r="H508" s="5">
        <v>45101.0</v>
      </c>
      <c r="I508" s="4">
        <f>IFERROR(__xludf.DUMMYFUNCTION("SPLIT(H508,""/"")"),24.0)</f>
        <v>24</v>
      </c>
      <c r="J508" s="4">
        <f>IFERROR(__xludf.DUMMYFUNCTION("""COMPUTED_VALUE"""),6.0)</f>
        <v>6</v>
      </c>
      <c r="K508" s="4">
        <f>IFERROR(__xludf.DUMMYFUNCTION("""COMPUTED_VALUE"""),2023.0)</f>
        <v>2023</v>
      </c>
    </row>
    <row r="509">
      <c r="A509" s="1" t="s">
        <v>4263</v>
      </c>
      <c r="B509" s="4" t="s">
        <v>27</v>
      </c>
      <c r="C509" s="4" t="s">
        <v>24</v>
      </c>
      <c r="D509" s="4" t="s">
        <v>28</v>
      </c>
      <c r="E509" s="4">
        <v>3.0</v>
      </c>
      <c r="F509" s="4">
        <v>3.0</v>
      </c>
      <c r="G509" s="4">
        <v>9.0</v>
      </c>
      <c r="H509" s="5">
        <v>45103.0</v>
      </c>
      <c r="I509" s="4">
        <f>IFERROR(__xludf.DUMMYFUNCTION("SPLIT(H509,""/"")"),26.0)</f>
        <v>26</v>
      </c>
      <c r="J509" s="4">
        <f>IFERROR(__xludf.DUMMYFUNCTION("""COMPUTED_VALUE"""),6.0)</f>
        <v>6</v>
      </c>
      <c r="K509" s="4">
        <f>IFERROR(__xludf.DUMMYFUNCTION("""COMPUTED_VALUE"""),2023.0)</f>
        <v>2023</v>
      </c>
    </row>
    <row r="510">
      <c r="A510" s="1" t="s">
        <v>4041</v>
      </c>
      <c r="B510" s="4" t="s">
        <v>27</v>
      </c>
      <c r="C510" s="4" t="s">
        <v>29</v>
      </c>
      <c r="D510" s="4" t="s">
        <v>23</v>
      </c>
      <c r="E510" s="4">
        <v>4.0</v>
      </c>
      <c r="F510" s="4">
        <v>3.0</v>
      </c>
      <c r="G510" s="4">
        <v>12.0</v>
      </c>
      <c r="H510" s="5">
        <v>45103.0</v>
      </c>
      <c r="I510" s="4">
        <f>IFERROR(__xludf.DUMMYFUNCTION("SPLIT(H510,""/"")"),26.0)</f>
        <v>26</v>
      </c>
      <c r="J510" s="4">
        <f>IFERROR(__xludf.DUMMYFUNCTION("""COMPUTED_VALUE"""),6.0)</f>
        <v>6</v>
      </c>
      <c r="K510" s="4">
        <f>IFERROR(__xludf.DUMMYFUNCTION("""COMPUTED_VALUE"""),2023.0)</f>
        <v>2023</v>
      </c>
    </row>
    <row r="511">
      <c r="A511" s="1" t="s">
        <v>5496</v>
      </c>
      <c r="B511" s="4" t="s">
        <v>27</v>
      </c>
      <c r="C511" s="4" t="s">
        <v>30</v>
      </c>
      <c r="D511" s="4" t="s">
        <v>39</v>
      </c>
      <c r="E511" s="4">
        <v>1.0</v>
      </c>
      <c r="F511" s="4">
        <v>3.0</v>
      </c>
      <c r="G511" s="4">
        <v>3.0</v>
      </c>
      <c r="H511" s="5">
        <v>45103.0</v>
      </c>
      <c r="I511" s="4">
        <f>IFERROR(__xludf.DUMMYFUNCTION("SPLIT(H511,""/"")"),26.0)</f>
        <v>26</v>
      </c>
      <c r="J511" s="4">
        <f>IFERROR(__xludf.DUMMYFUNCTION("""COMPUTED_VALUE"""),6.0)</f>
        <v>6</v>
      </c>
      <c r="K511" s="4">
        <f>IFERROR(__xludf.DUMMYFUNCTION("""COMPUTED_VALUE"""),2023.0)</f>
        <v>2023</v>
      </c>
    </row>
    <row r="512">
      <c r="A512" s="1" t="s">
        <v>9782</v>
      </c>
      <c r="B512" s="4" t="s">
        <v>27</v>
      </c>
      <c r="C512" s="4" t="s">
        <v>30</v>
      </c>
      <c r="D512" s="4" t="s">
        <v>28</v>
      </c>
      <c r="E512" s="4">
        <v>2.0</v>
      </c>
      <c r="F512" s="4">
        <v>3.0</v>
      </c>
      <c r="G512" s="4">
        <v>6.0</v>
      </c>
      <c r="H512" s="5">
        <v>45103.0</v>
      </c>
      <c r="I512" s="4">
        <f>IFERROR(__xludf.DUMMYFUNCTION("SPLIT(H512,""/"")"),26.0)</f>
        <v>26</v>
      </c>
      <c r="J512" s="4">
        <f>IFERROR(__xludf.DUMMYFUNCTION("""COMPUTED_VALUE"""),6.0)</f>
        <v>6</v>
      </c>
      <c r="K512" s="4">
        <f>IFERROR(__xludf.DUMMYFUNCTION("""COMPUTED_VALUE"""),2023.0)</f>
        <v>2023</v>
      </c>
    </row>
    <row r="513">
      <c r="A513" s="1" t="s">
        <v>9518</v>
      </c>
      <c r="B513" s="4" t="s">
        <v>27</v>
      </c>
      <c r="C513" s="4" t="s">
        <v>24</v>
      </c>
      <c r="D513" s="4" t="s">
        <v>28</v>
      </c>
      <c r="E513" s="4">
        <v>1.0</v>
      </c>
      <c r="F513" s="4">
        <v>3.0</v>
      </c>
      <c r="G513" s="4">
        <v>3.0</v>
      </c>
      <c r="H513" s="5">
        <v>45103.0</v>
      </c>
      <c r="I513" s="4">
        <f>IFERROR(__xludf.DUMMYFUNCTION("SPLIT(H513,""/"")"),26.0)</f>
        <v>26</v>
      </c>
      <c r="J513" s="4">
        <f>IFERROR(__xludf.DUMMYFUNCTION("""COMPUTED_VALUE"""),6.0)</f>
        <v>6</v>
      </c>
      <c r="K513" s="4">
        <f>IFERROR(__xludf.DUMMYFUNCTION("""COMPUTED_VALUE"""),2023.0)</f>
        <v>2023</v>
      </c>
    </row>
    <row r="514">
      <c r="A514" s="1" t="s">
        <v>95</v>
      </c>
      <c r="B514" s="4" t="s">
        <v>27</v>
      </c>
      <c r="C514" s="4" t="s">
        <v>24</v>
      </c>
      <c r="D514" s="4" t="s">
        <v>30</v>
      </c>
      <c r="E514" s="4">
        <v>5.0</v>
      </c>
      <c r="F514" s="4">
        <v>3.0</v>
      </c>
      <c r="G514" s="4">
        <v>15.0</v>
      </c>
      <c r="H514" s="5">
        <v>45104.0</v>
      </c>
      <c r="I514" s="4">
        <f>IFERROR(__xludf.DUMMYFUNCTION("SPLIT(H514,""/"")"),27.0)</f>
        <v>27</v>
      </c>
      <c r="J514" s="4">
        <f>IFERROR(__xludf.DUMMYFUNCTION("""COMPUTED_VALUE"""),6.0)</f>
        <v>6</v>
      </c>
      <c r="K514" s="4">
        <f>IFERROR(__xludf.DUMMYFUNCTION("""COMPUTED_VALUE"""),2023.0)</f>
        <v>2023</v>
      </c>
    </row>
    <row r="515">
      <c r="A515" s="1" t="s">
        <v>8143</v>
      </c>
      <c r="B515" s="4" t="s">
        <v>27</v>
      </c>
      <c r="C515" s="4" t="s">
        <v>30</v>
      </c>
      <c r="D515" s="4" t="s">
        <v>30</v>
      </c>
      <c r="E515" s="4">
        <v>5.0</v>
      </c>
      <c r="F515" s="4">
        <v>3.0</v>
      </c>
      <c r="G515" s="4">
        <v>15.0</v>
      </c>
      <c r="H515" s="5">
        <v>45104.0</v>
      </c>
      <c r="I515" s="4">
        <f>IFERROR(__xludf.DUMMYFUNCTION("SPLIT(H515,""/"")"),27.0)</f>
        <v>27</v>
      </c>
      <c r="J515" s="4">
        <f>IFERROR(__xludf.DUMMYFUNCTION("""COMPUTED_VALUE"""),6.0)</f>
        <v>6</v>
      </c>
      <c r="K515" s="4">
        <f>IFERROR(__xludf.DUMMYFUNCTION("""COMPUTED_VALUE"""),2023.0)</f>
        <v>2023</v>
      </c>
    </row>
    <row r="516">
      <c r="A516" s="1" t="s">
        <v>3889</v>
      </c>
      <c r="B516" s="4" t="s">
        <v>27</v>
      </c>
      <c r="C516" s="4" t="s">
        <v>30</v>
      </c>
      <c r="D516" s="4" t="s">
        <v>23</v>
      </c>
      <c r="E516" s="4">
        <v>2.0</v>
      </c>
      <c r="F516" s="4">
        <v>3.0</v>
      </c>
      <c r="G516" s="4">
        <v>6.0</v>
      </c>
      <c r="H516" s="5">
        <v>45104.0</v>
      </c>
      <c r="I516" s="4">
        <f>IFERROR(__xludf.DUMMYFUNCTION("SPLIT(H516,""/"")"),27.0)</f>
        <v>27</v>
      </c>
      <c r="J516" s="4">
        <f>IFERROR(__xludf.DUMMYFUNCTION("""COMPUTED_VALUE"""),6.0)</f>
        <v>6</v>
      </c>
      <c r="K516" s="4">
        <f>IFERROR(__xludf.DUMMYFUNCTION("""COMPUTED_VALUE"""),2023.0)</f>
        <v>2023</v>
      </c>
    </row>
    <row r="517">
      <c r="A517" s="1" t="s">
        <v>8104</v>
      </c>
      <c r="B517" s="4" t="s">
        <v>27</v>
      </c>
      <c r="C517" s="4" t="s">
        <v>29</v>
      </c>
      <c r="D517" s="4" t="s">
        <v>23</v>
      </c>
      <c r="E517" s="4">
        <v>4.0</v>
      </c>
      <c r="F517" s="4">
        <v>3.0</v>
      </c>
      <c r="G517" s="4">
        <v>12.0</v>
      </c>
      <c r="H517" s="5">
        <v>45104.0</v>
      </c>
      <c r="I517" s="4">
        <f>IFERROR(__xludf.DUMMYFUNCTION("SPLIT(H517,""/"")"),27.0)</f>
        <v>27</v>
      </c>
      <c r="J517" s="4">
        <f>IFERROR(__xludf.DUMMYFUNCTION("""COMPUTED_VALUE"""),6.0)</f>
        <v>6</v>
      </c>
      <c r="K517" s="4">
        <f>IFERROR(__xludf.DUMMYFUNCTION("""COMPUTED_VALUE"""),2023.0)</f>
        <v>2023</v>
      </c>
    </row>
    <row r="518">
      <c r="A518" s="1" t="s">
        <v>3462</v>
      </c>
      <c r="B518" s="4" t="s">
        <v>27</v>
      </c>
      <c r="C518" s="4" t="s">
        <v>24</v>
      </c>
      <c r="D518" s="4" t="s">
        <v>23</v>
      </c>
      <c r="E518" s="4">
        <v>5.0</v>
      </c>
      <c r="F518" s="4">
        <v>3.0</v>
      </c>
      <c r="G518" s="4">
        <v>15.0</v>
      </c>
      <c r="H518" s="5">
        <v>45105.0</v>
      </c>
      <c r="I518" s="4">
        <f>IFERROR(__xludf.DUMMYFUNCTION("SPLIT(H518,""/"")"),28.0)</f>
        <v>28</v>
      </c>
      <c r="J518" s="4">
        <f>IFERROR(__xludf.DUMMYFUNCTION("""COMPUTED_VALUE"""),6.0)</f>
        <v>6</v>
      </c>
      <c r="K518" s="4">
        <f>IFERROR(__xludf.DUMMYFUNCTION("""COMPUTED_VALUE"""),2023.0)</f>
        <v>2023</v>
      </c>
    </row>
    <row r="519">
      <c r="A519" s="1" t="s">
        <v>3074</v>
      </c>
      <c r="B519" s="4" t="s">
        <v>27</v>
      </c>
      <c r="C519" s="4" t="s">
        <v>24</v>
      </c>
      <c r="D519" s="4" t="s">
        <v>30</v>
      </c>
      <c r="E519" s="4">
        <v>4.0</v>
      </c>
      <c r="F519" s="4">
        <v>3.0</v>
      </c>
      <c r="G519" s="4">
        <v>12.0</v>
      </c>
      <c r="H519" s="5">
        <v>45105.0</v>
      </c>
      <c r="I519" s="4">
        <f>IFERROR(__xludf.DUMMYFUNCTION("SPLIT(H519,""/"")"),28.0)</f>
        <v>28</v>
      </c>
      <c r="J519" s="4">
        <f>IFERROR(__xludf.DUMMYFUNCTION("""COMPUTED_VALUE"""),6.0)</f>
        <v>6</v>
      </c>
      <c r="K519" s="4">
        <f>IFERROR(__xludf.DUMMYFUNCTION("""COMPUTED_VALUE"""),2023.0)</f>
        <v>2023</v>
      </c>
    </row>
    <row r="520">
      <c r="A520" s="1" t="s">
        <v>9012</v>
      </c>
      <c r="B520" s="4" t="s">
        <v>27</v>
      </c>
      <c r="C520" s="4" t="s">
        <v>30</v>
      </c>
      <c r="D520" s="4" t="s">
        <v>39</v>
      </c>
      <c r="E520" s="4">
        <v>3.0</v>
      </c>
      <c r="F520" s="4">
        <v>3.0</v>
      </c>
      <c r="G520" s="4">
        <v>9.0</v>
      </c>
      <c r="H520" s="5">
        <v>45105.0</v>
      </c>
      <c r="I520" s="4">
        <f>IFERROR(__xludf.DUMMYFUNCTION("SPLIT(H520,""/"")"),28.0)</f>
        <v>28</v>
      </c>
      <c r="J520" s="4">
        <f>IFERROR(__xludf.DUMMYFUNCTION("""COMPUTED_VALUE"""),6.0)</f>
        <v>6</v>
      </c>
      <c r="K520" s="4">
        <f>IFERROR(__xludf.DUMMYFUNCTION("""COMPUTED_VALUE"""),2023.0)</f>
        <v>2023</v>
      </c>
    </row>
    <row r="521">
      <c r="A521" s="1" t="s">
        <v>8065</v>
      </c>
      <c r="B521" s="4" t="s">
        <v>27</v>
      </c>
      <c r="C521" s="4" t="s">
        <v>24</v>
      </c>
      <c r="D521" s="4" t="s">
        <v>39</v>
      </c>
      <c r="E521" s="4">
        <v>3.0</v>
      </c>
      <c r="F521" s="4">
        <v>3.0</v>
      </c>
      <c r="G521" s="4">
        <v>9.0</v>
      </c>
      <c r="H521" s="5">
        <v>45106.0</v>
      </c>
      <c r="I521" s="4">
        <f>IFERROR(__xludf.DUMMYFUNCTION("SPLIT(H521,""/"")"),29.0)</f>
        <v>29</v>
      </c>
      <c r="J521" s="4">
        <f>IFERROR(__xludf.DUMMYFUNCTION("""COMPUTED_VALUE"""),6.0)</f>
        <v>6</v>
      </c>
      <c r="K521" s="4">
        <f>IFERROR(__xludf.DUMMYFUNCTION("""COMPUTED_VALUE"""),2023.0)</f>
        <v>2023</v>
      </c>
    </row>
    <row r="522">
      <c r="A522" s="1" t="s">
        <v>5614</v>
      </c>
      <c r="B522" s="4" t="s">
        <v>27</v>
      </c>
      <c r="C522" s="4" t="s">
        <v>30</v>
      </c>
      <c r="D522" s="4" t="s">
        <v>30</v>
      </c>
      <c r="E522" s="4">
        <v>3.0</v>
      </c>
      <c r="F522" s="4">
        <v>3.0</v>
      </c>
      <c r="G522" s="4">
        <v>9.0</v>
      </c>
      <c r="H522" s="5">
        <v>45106.0</v>
      </c>
      <c r="I522" s="4">
        <f>IFERROR(__xludf.DUMMYFUNCTION("SPLIT(H522,""/"")"),29.0)</f>
        <v>29</v>
      </c>
      <c r="J522" s="4">
        <f>IFERROR(__xludf.DUMMYFUNCTION("""COMPUTED_VALUE"""),6.0)</f>
        <v>6</v>
      </c>
      <c r="K522" s="4">
        <f>IFERROR(__xludf.DUMMYFUNCTION("""COMPUTED_VALUE"""),2023.0)</f>
        <v>2023</v>
      </c>
    </row>
    <row r="523">
      <c r="A523" s="1" t="s">
        <v>2767</v>
      </c>
      <c r="B523" s="4" t="s">
        <v>27</v>
      </c>
      <c r="C523" s="4" t="s">
        <v>24</v>
      </c>
      <c r="D523" s="4" t="s">
        <v>30</v>
      </c>
      <c r="E523" s="4">
        <v>5.0</v>
      </c>
      <c r="F523" s="4">
        <v>3.0</v>
      </c>
      <c r="G523" s="4">
        <v>15.0</v>
      </c>
      <c r="H523" s="5">
        <v>45106.0</v>
      </c>
      <c r="I523" s="4">
        <f>IFERROR(__xludf.DUMMYFUNCTION("SPLIT(H523,""/"")"),29.0)</f>
        <v>29</v>
      </c>
      <c r="J523" s="4">
        <f>IFERROR(__xludf.DUMMYFUNCTION("""COMPUTED_VALUE"""),6.0)</f>
        <v>6</v>
      </c>
      <c r="K523" s="4">
        <f>IFERROR(__xludf.DUMMYFUNCTION("""COMPUTED_VALUE"""),2023.0)</f>
        <v>2023</v>
      </c>
    </row>
    <row r="524">
      <c r="A524" s="1" t="s">
        <v>2101</v>
      </c>
      <c r="B524" s="4" t="s">
        <v>27</v>
      </c>
      <c r="C524" s="4" t="s">
        <v>30</v>
      </c>
      <c r="D524" s="4" t="s">
        <v>28</v>
      </c>
      <c r="E524" s="4">
        <v>4.0</v>
      </c>
      <c r="F524" s="4">
        <v>3.0</v>
      </c>
      <c r="G524" s="4">
        <v>12.0</v>
      </c>
      <c r="H524" s="5">
        <v>45107.0</v>
      </c>
      <c r="I524" s="4">
        <f>IFERROR(__xludf.DUMMYFUNCTION("SPLIT(H524,""/"")"),30.0)</f>
        <v>30</v>
      </c>
      <c r="J524" s="4">
        <f>IFERROR(__xludf.DUMMYFUNCTION("""COMPUTED_VALUE"""),6.0)</f>
        <v>6</v>
      </c>
      <c r="K524" s="4">
        <f>IFERROR(__xludf.DUMMYFUNCTION("""COMPUTED_VALUE"""),2023.0)</f>
        <v>2023</v>
      </c>
    </row>
    <row r="525">
      <c r="A525" s="1" t="s">
        <v>4457</v>
      </c>
      <c r="B525" s="4" t="s">
        <v>27</v>
      </c>
      <c r="C525" s="4" t="s">
        <v>29</v>
      </c>
      <c r="D525" s="4" t="s">
        <v>23</v>
      </c>
      <c r="E525" s="4">
        <v>4.0</v>
      </c>
      <c r="F525" s="4">
        <v>3.0</v>
      </c>
      <c r="G525" s="4">
        <v>12.0</v>
      </c>
      <c r="H525" s="5">
        <v>45107.0</v>
      </c>
      <c r="I525" s="4">
        <f>IFERROR(__xludf.DUMMYFUNCTION("SPLIT(H525,""/"")"),30.0)</f>
        <v>30</v>
      </c>
      <c r="J525" s="4">
        <f>IFERROR(__xludf.DUMMYFUNCTION("""COMPUTED_VALUE"""),6.0)</f>
        <v>6</v>
      </c>
      <c r="K525" s="4">
        <f>IFERROR(__xludf.DUMMYFUNCTION("""COMPUTED_VALUE"""),2023.0)</f>
        <v>2023</v>
      </c>
    </row>
    <row r="526">
      <c r="A526" s="1" t="s">
        <v>8260</v>
      </c>
      <c r="B526" s="4" t="s">
        <v>27</v>
      </c>
      <c r="C526" s="4" t="s">
        <v>24</v>
      </c>
      <c r="D526" s="4" t="s">
        <v>39</v>
      </c>
      <c r="E526" s="4">
        <v>1.0</v>
      </c>
      <c r="F526" s="4">
        <v>3.0</v>
      </c>
      <c r="G526" s="4">
        <v>3.0</v>
      </c>
      <c r="H526" s="5">
        <v>45107.0</v>
      </c>
      <c r="I526" s="4">
        <f>IFERROR(__xludf.DUMMYFUNCTION("SPLIT(H526,""/"")"),30.0)</f>
        <v>30</v>
      </c>
      <c r="J526" s="4">
        <f>IFERROR(__xludf.DUMMYFUNCTION("""COMPUTED_VALUE"""),6.0)</f>
        <v>6</v>
      </c>
      <c r="K526" s="4">
        <f>IFERROR(__xludf.DUMMYFUNCTION("""COMPUTED_VALUE"""),2023.0)</f>
        <v>2023</v>
      </c>
    </row>
    <row r="527">
      <c r="A527" s="1" t="s">
        <v>4908</v>
      </c>
      <c r="B527" s="4" t="s">
        <v>27</v>
      </c>
      <c r="C527" s="4" t="s">
        <v>30</v>
      </c>
      <c r="D527" s="4" t="s">
        <v>28</v>
      </c>
      <c r="E527" s="4">
        <v>2.0</v>
      </c>
      <c r="F527" s="4">
        <v>3.0</v>
      </c>
      <c r="G527" s="4">
        <v>6.0</v>
      </c>
      <c r="H527" s="5">
        <v>45108.0</v>
      </c>
      <c r="I527" s="4">
        <f>IFERROR(__xludf.DUMMYFUNCTION("SPLIT(H527,""/"")"),1.0)</f>
        <v>1</v>
      </c>
      <c r="J527" s="4">
        <f>IFERROR(__xludf.DUMMYFUNCTION("""COMPUTED_VALUE"""),7.0)</f>
        <v>7</v>
      </c>
      <c r="K527" s="4">
        <f>IFERROR(__xludf.DUMMYFUNCTION("""COMPUTED_VALUE"""),2023.0)</f>
        <v>2023</v>
      </c>
    </row>
    <row r="528">
      <c r="A528" s="1" t="s">
        <v>4156</v>
      </c>
      <c r="B528" s="4" t="s">
        <v>27</v>
      </c>
      <c r="C528" s="4" t="s">
        <v>30</v>
      </c>
      <c r="D528" s="4" t="s">
        <v>23</v>
      </c>
      <c r="E528" s="4">
        <v>1.0</v>
      </c>
      <c r="F528" s="4">
        <v>3.0</v>
      </c>
      <c r="G528" s="4">
        <v>3.0</v>
      </c>
      <c r="H528" s="5">
        <v>45108.0</v>
      </c>
      <c r="I528" s="4">
        <f>IFERROR(__xludf.DUMMYFUNCTION("SPLIT(H528,""/"")"),1.0)</f>
        <v>1</v>
      </c>
      <c r="J528" s="4">
        <f>IFERROR(__xludf.DUMMYFUNCTION("""COMPUTED_VALUE"""),7.0)</f>
        <v>7</v>
      </c>
      <c r="K528" s="4">
        <f>IFERROR(__xludf.DUMMYFUNCTION("""COMPUTED_VALUE"""),2023.0)</f>
        <v>2023</v>
      </c>
    </row>
    <row r="529">
      <c r="A529" s="1" t="s">
        <v>7131</v>
      </c>
      <c r="B529" s="4" t="s">
        <v>27</v>
      </c>
      <c r="C529" s="4" t="s">
        <v>24</v>
      </c>
      <c r="D529" s="4" t="s">
        <v>39</v>
      </c>
      <c r="E529" s="4">
        <v>5.0</v>
      </c>
      <c r="F529" s="4">
        <v>3.0</v>
      </c>
      <c r="G529" s="4">
        <v>15.0</v>
      </c>
      <c r="H529" s="5">
        <v>45109.0</v>
      </c>
      <c r="I529" s="4">
        <f>IFERROR(__xludf.DUMMYFUNCTION("SPLIT(H529,""/"")"),2.0)</f>
        <v>2</v>
      </c>
      <c r="J529" s="4">
        <f>IFERROR(__xludf.DUMMYFUNCTION("""COMPUTED_VALUE"""),7.0)</f>
        <v>7</v>
      </c>
      <c r="K529" s="4">
        <f>IFERROR(__xludf.DUMMYFUNCTION("""COMPUTED_VALUE"""),2023.0)</f>
        <v>2023</v>
      </c>
    </row>
    <row r="530">
      <c r="A530" s="1" t="s">
        <v>206</v>
      </c>
      <c r="B530" s="4" t="s">
        <v>27</v>
      </c>
      <c r="C530" s="4" t="s">
        <v>29</v>
      </c>
      <c r="D530" s="4" t="s">
        <v>28</v>
      </c>
      <c r="E530" s="4">
        <v>3.0</v>
      </c>
      <c r="F530" s="4">
        <v>3.0</v>
      </c>
      <c r="G530" s="4">
        <v>9.0</v>
      </c>
      <c r="H530" s="5">
        <v>45109.0</v>
      </c>
      <c r="I530" s="4">
        <f>IFERROR(__xludf.DUMMYFUNCTION("SPLIT(H530,""/"")"),2.0)</f>
        <v>2</v>
      </c>
      <c r="J530" s="4">
        <f>IFERROR(__xludf.DUMMYFUNCTION("""COMPUTED_VALUE"""),7.0)</f>
        <v>7</v>
      </c>
      <c r="K530" s="4">
        <f>IFERROR(__xludf.DUMMYFUNCTION("""COMPUTED_VALUE"""),2023.0)</f>
        <v>2023</v>
      </c>
    </row>
    <row r="531">
      <c r="A531" s="1" t="s">
        <v>4918</v>
      </c>
      <c r="B531" s="4" t="s">
        <v>27</v>
      </c>
      <c r="C531" s="4" t="s">
        <v>24</v>
      </c>
      <c r="D531" s="4" t="s">
        <v>28</v>
      </c>
      <c r="E531" s="4">
        <v>4.0</v>
      </c>
      <c r="F531" s="4">
        <v>3.0</v>
      </c>
      <c r="G531" s="4">
        <v>12.0</v>
      </c>
      <c r="H531" s="5">
        <v>45109.0</v>
      </c>
      <c r="I531" s="4">
        <f>IFERROR(__xludf.DUMMYFUNCTION("SPLIT(H531,""/"")"),2.0)</f>
        <v>2</v>
      </c>
      <c r="J531" s="4">
        <f>IFERROR(__xludf.DUMMYFUNCTION("""COMPUTED_VALUE"""),7.0)</f>
        <v>7</v>
      </c>
      <c r="K531" s="4">
        <f>IFERROR(__xludf.DUMMYFUNCTION("""COMPUTED_VALUE"""),2023.0)</f>
        <v>2023</v>
      </c>
    </row>
    <row r="532">
      <c r="A532" s="1" t="s">
        <v>3627</v>
      </c>
      <c r="B532" s="4" t="s">
        <v>27</v>
      </c>
      <c r="C532" s="4" t="s">
        <v>30</v>
      </c>
      <c r="D532" s="4" t="s">
        <v>28</v>
      </c>
      <c r="E532" s="4">
        <v>4.0</v>
      </c>
      <c r="F532" s="4">
        <v>3.0</v>
      </c>
      <c r="G532" s="4">
        <v>12.0</v>
      </c>
      <c r="H532" s="5">
        <v>45109.0</v>
      </c>
      <c r="I532" s="4">
        <f>IFERROR(__xludf.DUMMYFUNCTION("SPLIT(H532,""/"")"),2.0)</f>
        <v>2</v>
      </c>
      <c r="J532" s="4">
        <f>IFERROR(__xludf.DUMMYFUNCTION("""COMPUTED_VALUE"""),7.0)</f>
        <v>7</v>
      </c>
      <c r="K532" s="4">
        <f>IFERROR(__xludf.DUMMYFUNCTION("""COMPUTED_VALUE"""),2023.0)</f>
        <v>2023</v>
      </c>
    </row>
    <row r="533">
      <c r="A533" s="1" t="s">
        <v>336</v>
      </c>
      <c r="B533" s="4" t="s">
        <v>27</v>
      </c>
      <c r="C533" s="4" t="s">
        <v>24</v>
      </c>
      <c r="D533" s="4" t="s">
        <v>28</v>
      </c>
      <c r="E533" s="4">
        <v>3.0</v>
      </c>
      <c r="F533" s="4">
        <v>3.0</v>
      </c>
      <c r="G533" s="4">
        <v>9.0</v>
      </c>
      <c r="H533" s="5">
        <v>45111.0</v>
      </c>
      <c r="I533" s="4">
        <f>IFERROR(__xludf.DUMMYFUNCTION("SPLIT(H533,""/"")"),4.0)</f>
        <v>4</v>
      </c>
      <c r="J533" s="4">
        <f>IFERROR(__xludf.DUMMYFUNCTION("""COMPUTED_VALUE"""),7.0)</f>
        <v>7</v>
      </c>
      <c r="K533" s="4">
        <f>IFERROR(__xludf.DUMMYFUNCTION("""COMPUTED_VALUE"""),2023.0)</f>
        <v>2023</v>
      </c>
    </row>
    <row r="534">
      <c r="A534" s="1" t="s">
        <v>4773</v>
      </c>
      <c r="B534" s="4" t="s">
        <v>27</v>
      </c>
      <c r="C534" s="4" t="s">
        <v>24</v>
      </c>
      <c r="D534" s="4" t="s">
        <v>39</v>
      </c>
      <c r="E534" s="4">
        <v>4.0</v>
      </c>
      <c r="F534" s="4">
        <v>3.0</v>
      </c>
      <c r="G534" s="4">
        <v>12.0</v>
      </c>
      <c r="H534" s="5">
        <v>45111.0</v>
      </c>
      <c r="I534" s="4">
        <f>IFERROR(__xludf.DUMMYFUNCTION("SPLIT(H534,""/"")"),4.0)</f>
        <v>4</v>
      </c>
      <c r="J534" s="4">
        <f>IFERROR(__xludf.DUMMYFUNCTION("""COMPUTED_VALUE"""),7.0)</f>
        <v>7</v>
      </c>
      <c r="K534" s="4">
        <f>IFERROR(__xludf.DUMMYFUNCTION("""COMPUTED_VALUE"""),2023.0)</f>
        <v>2023</v>
      </c>
    </row>
    <row r="535">
      <c r="A535" s="1" t="s">
        <v>6665</v>
      </c>
      <c r="B535" s="4" t="s">
        <v>27</v>
      </c>
      <c r="C535" s="4" t="s">
        <v>29</v>
      </c>
      <c r="D535" s="4" t="s">
        <v>39</v>
      </c>
      <c r="E535" s="4">
        <v>5.0</v>
      </c>
      <c r="F535" s="4">
        <v>3.0</v>
      </c>
      <c r="G535" s="4">
        <v>15.0</v>
      </c>
      <c r="H535" s="5">
        <v>45111.0</v>
      </c>
      <c r="I535" s="4">
        <f>IFERROR(__xludf.DUMMYFUNCTION("SPLIT(H535,""/"")"),4.0)</f>
        <v>4</v>
      </c>
      <c r="J535" s="4">
        <f>IFERROR(__xludf.DUMMYFUNCTION("""COMPUTED_VALUE"""),7.0)</f>
        <v>7</v>
      </c>
      <c r="K535" s="4">
        <f>IFERROR(__xludf.DUMMYFUNCTION("""COMPUTED_VALUE"""),2023.0)</f>
        <v>2023</v>
      </c>
    </row>
    <row r="536">
      <c r="A536" s="1" t="s">
        <v>963</v>
      </c>
      <c r="B536" s="4" t="s">
        <v>27</v>
      </c>
      <c r="C536" s="4" t="s">
        <v>29</v>
      </c>
      <c r="D536" s="4" t="s">
        <v>23</v>
      </c>
      <c r="E536" s="4">
        <v>5.0</v>
      </c>
      <c r="F536" s="4">
        <v>3.0</v>
      </c>
      <c r="G536" s="4">
        <v>15.0</v>
      </c>
      <c r="H536" s="5">
        <v>45112.0</v>
      </c>
      <c r="I536" s="4">
        <f>IFERROR(__xludf.DUMMYFUNCTION("SPLIT(H536,""/"")"),5.0)</f>
        <v>5</v>
      </c>
      <c r="J536" s="4">
        <f>IFERROR(__xludf.DUMMYFUNCTION("""COMPUTED_VALUE"""),7.0)</f>
        <v>7</v>
      </c>
      <c r="K536" s="4">
        <f>IFERROR(__xludf.DUMMYFUNCTION("""COMPUTED_VALUE"""),2023.0)</f>
        <v>2023</v>
      </c>
    </row>
    <row r="537">
      <c r="A537" s="1" t="s">
        <v>1858</v>
      </c>
      <c r="B537" s="4" t="s">
        <v>27</v>
      </c>
      <c r="C537" s="4" t="s">
        <v>30</v>
      </c>
      <c r="D537" s="4" t="s">
        <v>28</v>
      </c>
      <c r="E537" s="4">
        <v>5.0</v>
      </c>
      <c r="F537" s="4">
        <v>3.0</v>
      </c>
      <c r="G537" s="4">
        <v>15.0</v>
      </c>
      <c r="H537" s="5">
        <v>45112.0</v>
      </c>
      <c r="I537" s="4">
        <f>IFERROR(__xludf.DUMMYFUNCTION("SPLIT(H537,""/"")"),5.0)</f>
        <v>5</v>
      </c>
      <c r="J537" s="4">
        <f>IFERROR(__xludf.DUMMYFUNCTION("""COMPUTED_VALUE"""),7.0)</f>
        <v>7</v>
      </c>
      <c r="K537" s="4">
        <f>IFERROR(__xludf.DUMMYFUNCTION("""COMPUTED_VALUE"""),2023.0)</f>
        <v>2023</v>
      </c>
    </row>
    <row r="538">
      <c r="A538" s="1" t="s">
        <v>6810</v>
      </c>
      <c r="B538" s="4" t="s">
        <v>27</v>
      </c>
      <c r="C538" s="4" t="s">
        <v>30</v>
      </c>
      <c r="D538" s="4" t="s">
        <v>30</v>
      </c>
      <c r="E538" s="4">
        <v>5.0</v>
      </c>
      <c r="F538" s="4">
        <v>3.0</v>
      </c>
      <c r="G538" s="4">
        <v>15.0</v>
      </c>
      <c r="H538" s="5">
        <v>45112.0</v>
      </c>
      <c r="I538" s="4">
        <f>IFERROR(__xludf.DUMMYFUNCTION("SPLIT(H538,""/"")"),5.0)</f>
        <v>5</v>
      </c>
      <c r="J538" s="4">
        <f>IFERROR(__xludf.DUMMYFUNCTION("""COMPUTED_VALUE"""),7.0)</f>
        <v>7</v>
      </c>
      <c r="K538" s="4">
        <f>IFERROR(__xludf.DUMMYFUNCTION("""COMPUTED_VALUE"""),2023.0)</f>
        <v>2023</v>
      </c>
    </row>
    <row r="539">
      <c r="A539" s="1" t="s">
        <v>2972</v>
      </c>
      <c r="B539" s="4" t="s">
        <v>27</v>
      </c>
      <c r="C539" s="4" t="s">
        <v>24</v>
      </c>
      <c r="D539" s="4" t="s">
        <v>28</v>
      </c>
      <c r="E539" s="4">
        <v>5.0</v>
      </c>
      <c r="F539" s="4">
        <v>3.0</v>
      </c>
      <c r="G539" s="4">
        <v>15.0</v>
      </c>
      <c r="H539" s="5">
        <v>45113.0</v>
      </c>
      <c r="I539" s="4">
        <f>IFERROR(__xludf.DUMMYFUNCTION("SPLIT(H539,""/"")"),6.0)</f>
        <v>6</v>
      </c>
      <c r="J539" s="4">
        <f>IFERROR(__xludf.DUMMYFUNCTION("""COMPUTED_VALUE"""),7.0)</f>
        <v>7</v>
      </c>
      <c r="K539" s="4">
        <f>IFERROR(__xludf.DUMMYFUNCTION("""COMPUTED_VALUE"""),2023.0)</f>
        <v>2023</v>
      </c>
    </row>
    <row r="540">
      <c r="A540" s="1" t="s">
        <v>7778</v>
      </c>
      <c r="B540" s="4" t="s">
        <v>27</v>
      </c>
      <c r="C540" s="4" t="s">
        <v>24</v>
      </c>
      <c r="D540" s="4" t="s">
        <v>28</v>
      </c>
      <c r="E540" s="4">
        <v>2.0</v>
      </c>
      <c r="F540" s="4">
        <v>3.0</v>
      </c>
      <c r="G540" s="4">
        <v>6.0</v>
      </c>
      <c r="H540" s="5">
        <v>45113.0</v>
      </c>
      <c r="I540" s="4">
        <f>IFERROR(__xludf.DUMMYFUNCTION("SPLIT(H540,""/"")"),6.0)</f>
        <v>6</v>
      </c>
      <c r="J540" s="4">
        <f>IFERROR(__xludf.DUMMYFUNCTION("""COMPUTED_VALUE"""),7.0)</f>
        <v>7</v>
      </c>
      <c r="K540" s="4">
        <f>IFERROR(__xludf.DUMMYFUNCTION("""COMPUTED_VALUE"""),2023.0)</f>
        <v>2023</v>
      </c>
    </row>
    <row r="541">
      <c r="A541" s="1" t="s">
        <v>2022</v>
      </c>
      <c r="B541" s="4" t="s">
        <v>27</v>
      </c>
      <c r="C541" s="4" t="s">
        <v>29</v>
      </c>
      <c r="D541" s="4" t="s">
        <v>30</v>
      </c>
      <c r="E541" s="4">
        <v>2.0</v>
      </c>
      <c r="F541" s="4">
        <v>3.0</v>
      </c>
      <c r="G541" s="4">
        <v>6.0</v>
      </c>
      <c r="H541" s="5">
        <v>45113.0</v>
      </c>
      <c r="I541" s="4">
        <f>IFERROR(__xludf.DUMMYFUNCTION("SPLIT(H541,""/"")"),6.0)</f>
        <v>6</v>
      </c>
      <c r="J541" s="4">
        <f>IFERROR(__xludf.DUMMYFUNCTION("""COMPUTED_VALUE"""),7.0)</f>
        <v>7</v>
      </c>
      <c r="K541" s="4">
        <f>IFERROR(__xludf.DUMMYFUNCTION("""COMPUTED_VALUE"""),2023.0)</f>
        <v>2023</v>
      </c>
    </row>
    <row r="542">
      <c r="A542" s="1" t="s">
        <v>9507</v>
      </c>
      <c r="B542" s="4" t="s">
        <v>27</v>
      </c>
      <c r="C542" s="4" t="s">
        <v>30</v>
      </c>
      <c r="D542" s="4" t="s">
        <v>23</v>
      </c>
      <c r="E542" s="4">
        <v>3.0</v>
      </c>
      <c r="F542" s="4">
        <v>3.0</v>
      </c>
      <c r="G542" s="4">
        <v>9.0</v>
      </c>
      <c r="H542" s="5">
        <v>45114.0</v>
      </c>
      <c r="I542" s="4">
        <f>IFERROR(__xludf.DUMMYFUNCTION("SPLIT(H542,""/"")"),7.0)</f>
        <v>7</v>
      </c>
      <c r="J542" s="4">
        <f>IFERROR(__xludf.DUMMYFUNCTION("""COMPUTED_VALUE"""),7.0)</f>
        <v>7</v>
      </c>
      <c r="K542" s="4">
        <f>IFERROR(__xludf.DUMMYFUNCTION("""COMPUTED_VALUE"""),2023.0)</f>
        <v>2023</v>
      </c>
    </row>
    <row r="543">
      <c r="A543" s="1" t="s">
        <v>2867</v>
      </c>
      <c r="B543" s="4" t="s">
        <v>27</v>
      </c>
      <c r="C543" s="4" t="s">
        <v>30</v>
      </c>
      <c r="D543" s="4" t="s">
        <v>23</v>
      </c>
      <c r="E543" s="4">
        <v>1.0</v>
      </c>
      <c r="F543" s="4">
        <v>3.0</v>
      </c>
      <c r="G543" s="4">
        <v>3.0</v>
      </c>
      <c r="H543" s="5">
        <v>45115.0</v>
      </c>
      <c r="I543" s="4">
        <f>IFERROR(__xludf.DUMMYFUNCTION("SPLIT(H543,""/"")"),8.0)</f>
        <v>8</v>
      </c>
      <c r="J543" s="4">
        <f>IFERROR(__xludf.DUMMYFUNCTION("""COMPUTED_VALUE"""),7.0)</f>
        <v>7</v>
      </c>
      <c r="K543" s="4">
        <f>IFERROR(__xludf.DUMMYFUNCTION("""COMPUTED_VALUE"""),2023.0)</f>
        <v>2023</v>
      </c>
    </row>
    <row r="544">
      <c r="A544" s="1" t="s">
        <v>697</v>
      </c>
      <c r="B544" s="4" t="s">
        <v>27</v>
      </c>
      <c r="C544" s="4" t="s">
        <v>24</v>
      </c>
      <c r="D544" s="4" t="s">
        <v>28</v>
      </c>
      <c r="E544" s="4">
        <v>3.0</v>
      </c>
      <c r="F544" s="4">
        <v>3.0</v>
      </c>
      <c r="G544" s="4">
        <v>9.0</v>
      </c>
      <c r="H544" s="5">
        <v>45115.0</v>
      </c>
      <c r="I544" s="4">
        <f>IFERROR(__xludf.DUMMYFUNCTION("SPLIT(H544,""/"")"),8.0)</f>
        <v>8</v>
      </c>
      <c r="J544" s="4">
        <f>IFERROR(__xludf.DUMMYFUNCTION("""COMPUTED_VALUE"""),7.0)</f>
        <v>7</v>
      </c>
      <c r="K544" s="4">
        <f>IFERROR(__xludf.DUMMYFUNCTION("""COMPUTED_VALUE"""),2023.0)</f>
        <v>2023</v>
      </c>
    </row>
    <row r="545">
      <c r="A545" s="1" t="s">
        <v>2788</v>
      </c>
      <c r="B545" s="4" t="s">
        <v>27</v>
      </c>
      <c r="C545" s="4" t="s">
        <v>24</v>
      </c>
      <c r="D545" s="4" t="s">
        <v>28</v>
      </c>
      <c r="E545" s="4">
        <v>1.0</v>
      </c>
      <c r="F545" s="4">
        <v>3.0</v>
      </c>
      <c r="G545" s="4">
        <v>3.0</v>
      </c>
      <c r="H545" s="5">
        <v>45115.0</v>
      </c>
      <c r="I545" s="4">
        <f>IFERROR(__xludf.DUMMYFUNCTION("SPLIT(H545,""/"")"),8.0)</f>
        <v>8</v>
      </c>
      <c r="J545" s="4">
        <f>IFERROR(__xludf.DUMMYFUNCTION("""COMPUTED_VALUE"""),7.0)</f>
        <v>7</v>
      </c>
      <c r="K545" s="4">
        <f>IFERROR(__xludf.DUMMYFUNCTION("""COMPUTED_VALUE"""),2023.0)</f>
        <v>2023</v>
      </c>
    </row>
    <row r="546">
      <c r="A546" s="1" t="s">
        <v>1435</v>
      </c>
      <c r="B546" s="4" t="s">
        <v>27</v>
      </c>
      <c r="C546" s="4" t="s">
        <v>29</v>
      </c>
      <c r="D546" s="4" t="s">
        <v>28</v>
      </c>
      <c r="E546" s="4">
        <v>4.0</v>
      </c>
      <c r="F546" s="4">
        <v>3.0</v>
      </c>
      <c r="G546" s="4">
        <v>12.0</v>
      </c>
      <c r="H546" s="5">
        <v>45116.0</v>
      </c>
      <c r="I546" s="4">
        <f>IFERROR(__xludf.DUMMYFUNCTION("SPLIT(H546,""/"")"),9.0)</f>
        <v>9</v>
      </c>
      <c r="J546" s="4">
        <f>IFERROR(__xludf.DUMMYFUNCTION("""COMPUTED_VALUE"""),7.0)</f>
        <v>7</v>
      </c>
      <c r="K546" s="4">
        <f>IFERROR(__xludf.DUMMYFUNCTION("""COMPUTED_VALUE"""),2023.0)</f>
        <v>2023</v>
      </c>
    </row>
    <row r="547">
      <c r="A547" s="1" t="s">
        <v>6322</v>
      </c>
      <c r="B547" s="4" t="s">
        <v>27</v>
      </c>
      <c r="C547" s="4" t="s">
        <v>29</v>
      </c>
      <c r="D547" s="4" t="s">
        <v>30</v>
      </c>
      <c r="E547" s="4">
        <v>4.0</v>
      </c>
      <c r="F547" s="4">
        <v>3.0</v>
      </c>
      <c r="G547" s="4">
        <v>12.0</v>
      </c>
      <c r="H547" s="5">
        <v>45116.0</v>
      </c>
      <c r="I547" s="4">
        <f>IFERROR(__xludf.DUMMYFUNCTION("SPLIT(H547,""/"")"),9.0)</f>
        <v>9</v>
      </c>
      <c r="J547" s="4">
        <f>IFERROR(__xludf.DUMMYFUNCTION("""COMPUTED_VALUE"""),7.0)</f>
        <v>7</v>
      </c>
      <c r="K547" s="4">
        <f>IFERROR(__xludf.DUMMYFUNCTION("""COMPUTED_VALUE"""),2023.0)</f>
        <v>2023</v>
      </c>
    </row>
    <row r="548">
      <c r="A548" s="1" t="s">
        <v>3521</v>
      </c>
      <c r="B548" s="4" t="s">
        <v>27</v>
      </c>
      <c r="C548" s="4" t="s">
        <v>24</v>
      </c>
      <c r="D548" s="4" t="s">
        <v>30</v>
      </c>
      <c r="E548" s="4">
        <v>1.0</v>
      </c>
      <c r="F548" s="4">
        <v>3.0</v>
      </c>
      <c r="G548" s="4">
        <v>3.0</v>
      </c>
      <c r="H548" s="5">
        <v>45116.0</v>
      </c>
      <c r="I548" s="4">
        <f>IFERROR(__xludf.DUMMYFUNCTION("SPLIT(H548,""/"")"),9.0)</f>
        <v>9</v>
      </c>
      <c r="J548" s="4">
        <f>IFERROR(__xludf.DUMMYFUNCTION("""COMPUTED_VALUE"""),7.0)</f>
        <v>7</v>
      </c>
      <c r="K548" s="4">
        <f>IFERROR(__xludf.DUMMYFUNCTION("""COMPUTED_VALUE"""),2023.0)</f>
        <v>2023</v>
      </c>
    </row>
    <row r="549">
      <c r="A549" s="1" t="s">
        <v>5217</v>
      </c>
      <c r="B549" s="4" t="s">
        <v>27</v>
      </c>
      <c r="C549" s="4" t="s">
        <v>30</v>
      </c>
      <c r="D549" s="4" t="s">
        <v>39</v>
      </c>
      <c r="E549" s="4">
        <v>1.0</v>
      </c>
      <c r="F549" s="4">
        <v>3.0</v>
      </c>
      <c r="G549" s="4">
        <v>3.0</v>
      </c>
      <c r="H549" s="5">
        <v>45117.0</v>
      </c>
      <c r="I549" s="4">
        <f>IFERROR(__xludf.DUMMYFUNCTION("SPLIT(H549,""/"")"),10.0)</f>
        <v>10</v>
      </c>
      <c r="J549" s="4">
        <f>IFERROR(__xludf.DUMMYFUNCTION("""COMPUTED_VALUE"""),7.0)</f>
        <v>7</v>
      </c>
      <c r="K549" s="4">
        <f>IFERROR(__xludf.DUMMYFUNCTION("""COMPUTED_VALUE"""),2023.0)</f>
        <v>2023</v>
      </c>
    </row>
    <row r="550">
      <c r="A550" s="1" t="s">
        <v>3294</v>
      </c>
      <c r="B550" s="4" t="s">
        <v>27</v>
      </c>
      <c r="C550" s="4" t="s">
        <v>30</v>
      </c>
      <c r="D550" s="4" t="s">
        <v>30</v>
      </c>
      <c r="E550" s="4">
        <v>1.0</v>
      </c>
      <c r="F550" s="4">
        <v>3.0</v>
      </c>
      <c r="G550" s="4">
        <v>3.0</v>
      </c>
      <c r="H550" s="5">
        <v>45117.0</v>
      </c>
      <c r="I550" s="4">
        <f>IFERROR(__xludf.DUMMYFUNCTION("SPLIT(H550,""/"")"),10.0)</f>
        <v>10</v>
      </c>
      <c r="J550" s="4">
        <f>IFERROR(__xludf.DUMMYFUNCTION("""COMPUTED_VALUE"""),7.0)</f>
        <v>7</v>
      </c>
      <c r="K550" s="4">
        <f>IFERROR(__xludf.DUMMYFUNCTION("""COMPUTED_VALUE"""),2023.0)</f>
        <v>2023</v>
      </c>
    </row>
    <row r="551">
      <c r="A551" s="1" t="s">
        <v>9734</v>
      </c>
      <c r="B551" s="4" t="s">
        <v>27</v>
      </c>
      <c r="C551" s="4" t="s">
        <v>30</v>
      </c>
      <c r="D551" s="4" t="s">
        <v>23</v>
      </c>
      <c r="E551" s="4">
        <v>1.0</v>
      </c>
      <c r="F551" s="4">
        <v>3.0</v>
      </c>
      <c r="G551" s="4">
        <v>3.0</v>
      </c>
      <c r="H551" s="5">
        <v>45117.0</v>
      </c>
      <c r="I551" s="4">
        <f>IFERROR(__xludf.DUMMYFUNCTION("SPLIT(H551,""/"")"),10.0)</f>
        <v>10</v>
      </c>
      <c r="J551" s="4">
        <f>IFERROR(__xludf.DUMMYFUNCTION("""COMPUTED_VALUE"""),7.0)</f>
        <v>7</v>
      </c>
      <c r="K551" s="4">
        <f>IFERROR(__xludf.DUMMYFUNCTION("""COMPUTED_VALUE"""),2023.0)</f>
        <v>2023</v>
      </c>
    </row>
    <row r="552">
      <c r="A552" s="1" t="s">
        <v>185</v>
      </c>
      <c r="B552" s="4" t="s">
        <v>27</v>
      </c>
      <c r="C552" s="4" t="s">
        <v>29</v>
      </c>
      <c r="D552" s="4" t="s">
        <v>23</v>
      </c>
      <c r="E552" s="4">
        <v>2.0</v>
      </c>
      <c r="F552" s="4">
        <v>3.0</v>
      </c>
      <c r="G552" s="4">
        <v>6.0</v>
      </c>
      <c r="H552" s="5">
        <v>45118.0</v>
      </c>
      <c r="I552" s="4">
        <f>IFERROR(__xludf.DUMMYFUNCTION("SPLIT(H552,""/"")"),11.0)</f>
        <v>11</v>
      </c>
      <c r="J552" s="4">
        <f>IFERROR(__xludf.DUMMYFUNCTION("""COMPUTED_VALUE"""),7.0)</f>
        <v>7</v>
      </c>
      <c r="K552" s="4">
        <f>IFERROR(__xludf.DUMMYFUNCTION("""COMPUTED_VALUE"""),2023.0)</f>
        <v>2023</v>
      </c>
    </row>
    <row r="553">
      <c r="A553" s="1" t="s">
        <v>707</v>
      </c>
      <c r="B553" s="4" t="s">
        <v>27</v>
      </c>
      <c r="C553" s="4" t="s">
        <v>24</v>
      </c>
      <c r="D553" s="4" t="s">
        <v>23</v>
      </c>
      <c r="E553" s="4">
        <v>1.0</v>
      </c>
      <c r="F553" s="4">
        <v>3.0</v>
      </c>
      <c r="G553" s="4">
        <v>3.0</v>
      </c>
      <c r="H553" s="5">
        <v>45118.0</v>
      </c>
      <c r="I553" s="4">
        <f>IFERROR(__xludf.DUMMYFUNCTION("SPLIT(H553,""/"")"),11.0)</f>
        <v>11</v>
      </c>
      <c r="J553" s="4">
        <f>IFERROR(__xludf.DUMMYFUNCTION("""COMPUTED_VALUE"""),7.0)</f>
        <v>7</v>
      </c>
      <c r="K553" s="4">
        <f>IFERROR(__xludf.DUMMYFUNCTION("""COMPUTED_VALUE"""),2023.0)</f>
        <v>2023</v>
      </c>
    </row>
    <row r="554">
      <c r="A554" s="1" t="s">
        <v>1527</v>
      </c>
      <c r="B554" s="4" t="s">
        <v>27</v>
      </c>
      <c r="C554" s="4" t="s">
        <v>30</v>
      </c>
      <c r="D554" s="4" t="s">
        <v>23</v>
      </c>
      <c r="E554" s="4">
        <v>5.0</v>
      </c>
      <c r="F554" s="4">
        <v>3.0</v>
      </c>
      <c r="G554" s="4">
        <v>15.0</v>
      </c>
      <c r="H554" s="5">
        <v>45118.0</v>
      </c>
      <c r="I554" s="4">
        <f>IFERROR(__xludf.DUMMYFUNCTION("SPLIT(H554,""/"")"),11.0)</f>
        <v>11</v>
      </c>
      <c r="J554" s="4">
        <f>IFERROR(__xludf.DUMMYFUNCTION("""COMPUTED_VALUE"""),7.0)</f>
        <v>7</v>
      </c>
      <c r="K554" s="4">
        <f>IFERROR(__xludf.DUMMYFUNCTION("""COMPUTED_VALUE"""),2023.0)</f>
        <v>2023</v>
      </c>
    </row>
    <row r="555">
      <c r="A555" s="1" t="s">
        <v>1644</v>
      </c>
      <c r="B555" s="4" t="s">
        <v>27</v>
      </c>
      <c r="C555" s="4" t="s">
        <v>29</v>
      </c>
      <c r="D555" s="4" t="s">
        <v>30</v>
      </c>
      <c r="E555" s="4">
        <v>1.0</v>
      </c>
      <c r="F555" s="4">
        <v>3.0</v>
      </c>
      <c r="G555" s="4">
        <v>3.0</v>
      </c>
      <c r="H555" s="5">
        <v>45119.0</v>
      </c>
      <c r="I555" s="4">
        <f>IFERROR(__xludf.DUMMYFUNCTION("SPLIT(H555,""/"")"),12.0)</f>
        <v>12</v>
      </c>
      <c r="J555" s="4">
        <f>IFERROR(__xludf.DUMMYFUNCTION("""COMPUTED_VALUE"""),7.0)</f>
        <v>7</v>
      </c>
      <c r="K555" s="4">
        <f>IFERROR(__xludf.DUMMYFUNCTION("""COMPUTED_VALUE"""),2023.0)</f>
        <v>2023</v>
      </c>
    </row>
    <row r="556">
      <c r="A556" s="1" t="s">
        <v>4317</v>
      </c>
      <c r="B556" s="4" t="s">
        <v>27</v>
      </c>
      <c r="C556" s="4" t="s">
        <v>30</v>
      </c>
      <c r="D556" s="4" t="s">
        <v>28</v>
      </c>
      <c r="E556" s="4">
        <v>5.0</v>
      </c>
      <c r="F556" s="4">
        <v>3.0</v>
      </c>
      <c r="G556" s="4">
        <v>15.0</v>
      </c>
      <c r="H556" s="5">
        <v>45119.0</v>
      </c>
      <c r="I556" s="4">
        <f>IFERROR(__xludf.DUMMYFUNCTION("SPLIT(H556,""/"")"),12.0)</f>
        <v>12</v>
      </c>
      <c r="J556" s="4">
        <f>IFERROR(__xludf.DUMMYFUNCTION("""COMPUTED_VALUE"""),7.0)</f>
        <v>7</v>
      </c>
      <c r="K556" s="4">
        <f>IFERROR(__xludf.DUMMYFUNCTION("""COMPUTED_VALUE"""),2023.0)</f>
        <v>2023</v>
      </c>
    </row>
    <row r="557">
      <c r="A557" s="1" t="s">
        <v>6313</v>
      </c>
      <c r="B557" s="4" t="s">
        <v>27</v>
      </c>
      <c r="C557" s="4" t="s">
        <v>24</v>
      </c>
      <c r="D557" s="4" t="s">
        <v>39</v>
      </c>
      <c r="E557" s="4">
        <v>1.0</v>
      </c>
      <c r="F557" s="4">
        <v>3.0</v>
      </c>
      <c r="G557" s="4">
        <v>3.0</v>
      </c>
      <c r="H557" s="5">
        <v>45119.0</v>
      </c>
      <c r="I557" s="4">
        <f>IFERROR(__xludf.DUMMYFUNCTION("SPLIT(H557,""/"")"),12.0)</f>
        <v>12</v>
      </c>
      <c r="J557" s="4">
        <f>IFERROR(__xludf.DUMMYFUNCTION("""COMPUTED_VALUE"""),7.0)</f>
        <v>7</v>
      </c>
      <c r="K557" s="4">
        <f>IFERROR(__xludf.DUMMYFUNCTION("""COMPUTED_VALUE"""),2023.0)</f>
        <v>2023</v>
      </c>
    </row>
    <row r="558">
      <c r="A558" s="1" t="s">
        <v>8042</v>
      </c>
      <c r="B558" s="4" t="s">
        <v>27</v>
      </c>
      <c r="C558" s="4" t="s">
        <v>24</v>
      </c>
      <c r="D558" s="4" t="s">
        <v>23</v>
      </c>
      <c r="E558" s="4">
        <v>4.0</v>
      </c>
      <c r="F558" s="4">
        <v>3.0</v>
      </c>
      <c r="G558" s="4">
        <v>12.0</v>
      </c>
      <c r="H558" s="5">
        <v>45119.0</v>
      </c>
      <c r="I558" s="4">
        <f>IFERROR(__xludf.DUMMYFUNCTION("SPLIT(H558,""/"")"),12.0)</f>
        <v>12</v>
      </c>
      <c r="J558" s="4">
        <f>IFERROR(__xludf.DUMMYFUNCTION("""COMPUTED_VALUE"""),7.0)</f>
        <v>7</v>
      </c>
      <c r="K558" s="4">
        <f>IFERROR(__xludf.DUMMYFUNCTION("""COMPUTED_VALUE"""),2023.0)</f>
        <v>2023</v>
      </c>
    </row>
    <row r="559">
      <c r="A559" s="1" t="s">
        <v>1457</v>
      </c>
      <c r="B559" s="4" t="s">
        <v>27</v>
      </c>
      <c r="C559" s="4" t="s">
        <v>30</v>
      </c>
      <c r="D559" s="4" t="s">
        <v>30</v>
      </c>
      <c r="E559" s="4">
        <v>3.0</v>
      </c>
      <c r="F559" s="4">
        <v>3.0</v>
      </c>
      <c r="G559" s="4">
        <v>9.0</v>
      </c>
      <c r="H559" s="5">
        <v>45120.0</v>
      </c>
      <c r="I559" s="4">
        <f>IFERROR(__xludf.DUMMYFUNCTION("SPLIT(H559,""/"")"),13.0)</f>
        <v>13</v>
      </c>
      <c r="J559" s="4">
        <f>IFERROR(__xludf.DUMMYFUNCTION("""COMPUTED_VALUE"""),7.0)</f>
        <v>7</v>
      </c>
      <c r="K559" s="4">
        <f>IFERROR(__xludf.DUMMYFUNCTION("""COMPUTED_VALUE"""),2023.0)</f>
        <v>2023</v>
      </c>
    </row>
    <row r="560">
      <c r="A560" s="1" t="s">
        <v>4062</v>
      </c>
      <c r="B560" s="4" t="s">
        <v>27</v>
      </c>
      <c r="C560" s="4" t="s">
        <v>29</v>
      </c>
      <c r="D560" s="4" t="s">
        <v>30</v>
      </c>
      <c r="E560" s="4">
        <v>1.0</v>
      </c>
      <c r="F560" s="4">
        <v>3.0</v>
      </c>
      <c r="G560" s="4">
        <v>3.0</v>
      </c>
      <c r="H560" s="5">
        <v>45120.0</v>
      </c>
      <c r="I560" s="4">
        <f>IFERROR(__xludf.DUMMYFUNCTION("SPLIT(H560,""/"")"),13.0)</f>
        <v>13</v>
      </c>
      <c r="J560" s="4">
        <f>IFERROR(__xludf.DUMMYFUNCTION("""COMPUTED_VALUE"""),7.0)</f>
        <v>7</v>
      </c>
      <c r="K560" s="4">
        <f>IFERROR(__xludf.DUMMYFUNCTION("""COMPUTED_VALUE"""),2023.0)</f>
        <v>2023</v>
      </c>
    </row>
    <row r="561">
      <c r="A561" s="1" t="s">
        <v>8736</v>
      </c>
      <c r="B561" s="4" t="s">
        <v>27</v>
      </c>
      <c r="C561" s="4" t="s">
        <v>24</v>
      </c>
      <c r="D561" s="4" t="s">
        <v>39</v>
      </c>
      <c r="E561" s="4">
        <v>1.0</v>
      </c>
      <c r="F561" s="4">
        <v>3.0</v>
      </c>
      <c r="G561" s="4">
        <v>3.0</v>
      </c>
      <c r="H561" s="5">
        <v>45120.0</v>
      </c>
      <c r="I561" s="4">
        <f>IFERROR(__xludf.DUMMYFUNCTION("SPLIT(H561,""/"")"),13.0)</f>
        <v>13</v>
      </c>
      <c r="J561" s="4">
        <f>IFERROR(__xludf.DUMMYFUNCTION("""COMPUTED_VALUE"""),7.0)</f>
        <v>7</v>
      </c>
      <c r="K561" s="4">
        <f>IFERROR(__xludf.DUMMYFUNCTION("""COMPUTED_VALUE"""),2023.0)</f>
        <v>2023</v>
      </c>
    </row>
    <row r="562">
      <c r="A562" s="1" t="s">
        <v>6686</v>
      </c>
      <c r="B562" s="4" t="s">
        <v>27</v>
      </c>
      <c r="C562" s="4" t="s">
        <v>24</v>
      </c>
      <c r="D562" s="4" t="s">
        <v>28</v>
      </c>
      <c r="E562" s="4">
        <v>4.0</v>
      </c>
      <c r="F562" s="4">
        <v>3.0</v>
      </c>
      <c r="G562" s="4">
        <v>12.0</v>
      </c>
      <c r="H562" s="5">
        <v>45121.0</v>
      </c>
      <c r="I562" s="4">
        <f>IFERROR(__xludf.DUMMYFUNCTION("SPLIT(H562,""/"")"),14.0)</f>
        <v>14</v>
      </c>
      <c r="J562" s="4">
        <f>IFERROR(__xludf.DUMMYFUNCTION("""COMPUTED_VALUE"""),7.0)</f>
        <v>7</v>
      </c>
      <c r="K562" s="4">
        <f>IFERROR(__xludf.DUMMYFUNCTION("""COMPUTED_VALUE"""),2023.0)</f>
        <v>2023</v>
      </c>
    </row>
    <row r="563">
      <c r="A563" s="1" t="s">
        <v>5478</v>
      </c>
      <c r="B563" s="4" t="s">
        <v>27</v>
      </c>
      <c r="C563" s="4" t="s">
        <v>30</v>
      </c>
      <c r="D563" s="4" t="s">
        <v>28</v>
      </c>
      <c r="E563" s="4">
        <v>3.0</v>
      </c>
      <c r="F563" s="4">
        <v>3.0</v>
      </c>
      <c r="G563" s="4">
        <v>9.0</v>
      </c>
      <c r="H563" s="5">
        <v>45121.0</v>
      </c>
      <c r="I563" s="4">
        <f>IFERROR(__xludf.DUMMYFUNCTION("SPLIT(H563,""/"")"),14.0)</f>
        <v>14</v>
      </c>
      <c r="J563" s="4">
        <f>IFERROR(__xludf.DUMMYFUNCTION("""COMPUTED_VALUE"""),7.0)</f>
        <v>7</v>
      </c>
      <c r="K563" s="4">
        <f>IFERROR(__xludf.DUMMYFUNCTION("""COMPUTED_VALUE"""),2023.0)</f>
        <v>2023</v>
      </c>
    </row>
    <row r="564">
      <c r="A564" s="1" t="s">
        <v>268</v>
      </c>
      <c r="B564" s="4" t="s">
        <v>27</v>
      </c>
      <c r="C564" s="4" t="s">
        <v>29</v>
      </c>
      <c r="D564" s="4" t="s">
        <v>30</v>
      </c>
      <c r="E564" s="4">
        <v>5.0</v>
      </c>
      <c r="F564" s="4">
        <v>3.0</v>
      </c>
      <c r="G564" s="4">
        <v>15.0</v>
      </c>
      <c r="H564" s="5">
        <v>45121.0</v>
      </c>
      <c r="I564" s="4">
        <f>IFERROR(__xludf.DUMMYFUNCTION("SPLIT(H564,""/"")"),14.0)</f>
        <v>14</v>
      </c>
      <c r="J564" s="4">
        <f>IFERROR(__xludf.DUMMYFUNCTION("""COMPUTED_VALUE"""),7.0)</f>
        <v>7</v>
      </c>
      <c r="K564" s="4">
        <f>IFERROR(__xludf.DUMMYFUNCTION("""COMPUTED_VALUE"""),2023.0)</f>
        <v>2023</v>
      </c>
    </row>
    <row r="565">
      <c r="A565" s="1" t="s">
        <v>614</v>
      </c>
      <c r="B565" s="4" t="s">
        <v>27</v>
      </c>
      <c r="C565" s="4" t="s">
        <v>29</v>
      </c>
      <c r="D565" s="4" t="s">
        <v>30</v>
      </c>
      <c r="E565" s="4">
        <v>1.0</v>
      </c>
      <c r="F565" s="4">
        <v>3.0</v>
      </c>
      <c r="G565" s="4">
        <v>3.0</v>
      </c>
      <c r="H565" s="5">
        <v>45122.0</v>
      </c>
      <c r="I565" s="4">
        <f>IFERROR(__xludf.DUMMYFUNCTION("SPLIT(H565,""/"")"),15.0)</f>
        <v>15</v>
      </c>
      <c r="J565" s="4">
        <f>IFERROR(__xludf.DUMMYFUNCTION("""COMPUTED_VALUE"""),7.0)</f>
        <v>7</v>
      </c>
      <c r="K565" s="4">
        <f>IFERROR(__xludf.DUMMYFUNCTION("""COMPUTED_VALUE"""),2023.0)</f>
        <v>2023</v>
      </c>
    </row>
    <row r="566">
      <c r="A566" s="1" t="s">
        <v>434</v>
      </c>
      <c r="B566" s="4" t="s">
        <v>27</v>
      </c>
      <c r="C566" s="4" t="s">
        <v>29</v>
      </c>
      <c r="D566" s="4" t="s">
        <v>28</v>
      </c>
      <c r="E566" s="4">
        <v>1.0</v>
      </c>
      <c r="F566" s="4">
        <v>3.0</v>
      </c>
      <c r="G566" s="4">
        <v>3.0</v>
      </c>
      <c r="H566" s="5">
        <v>45122.0</v>
      </c>
      <c r="I566" s="4">
        <f>IFERROR(__xludf.DUMMYFUNCTION("SPLIT(H566,""/"")"),15.0)</f>
        <v>15</v>
      </c>
      <c r="J566" s="4">
        <f>IFERROR(__xludf.DUMMYFUNCTION("""COMPUTED_VALUE"""),7.0)</f>
        <v>7</v>
      </c>
      <c r="K566" s="4">
        <f>IFERROR(__xludf.DUMMYFUNCTION("""COMPUTED_VALUE"""),2023.0)</f>
        <v>2023</v>
      </c>
    </row>
    <row r="567">
      <c r="A567" s="1" t="s">
        <v>2227</v>
      </c>
      <c r="B567" s="4" t="s">
        <v>27</v>
      </c>
      <c r="C567" s="4" t="s">
        <v>24</v>
      </c>
      <c r="D567" s="4" t="s">
        <v>30</v>
      </c>
      <c r="E567" s="4">
        <v>5.0</v>
      </c>
      <c r="F567" s="4">
        <v>3.0</v>
      </c>
      <c r="G567" s="4">
        <v>15.0</v>
      </c>
      <c r="H567" s="5">
        <v>45122.0</v>
      </c>
      <c r="I567" s="4">
        <f>IFERROR(__xludf.DUMMYFUNCTION("SPLIT(H567,""/"")"),15.0)</f>
        <v>15</v>
      </c>
      <c r="J567" s="4">
        <f>IFERROR(__xludf.DUMMYFUNCTION("""COMPUTED_VALUE"""),7.0)</f>
        <v>7</v>
      </c>
      <c r="K567" s="4">
        <f>IFERROR(__xludf.DUMMYFUNCTION("""COMPUTED_VALUE"""),2023.0)</f>
        <v>2023</v>
      </c>
    </row>
    <row r="568">
      <c r="A568" s="1" t="s">
        <v>925</v>
      </c>
      <c r="B568" s="4" t="s">
        <v>27</v>
      </c>
      <c r="C568" s="4" t="s">
        <v>30</v>
      </c>
      <c r="D568" s="4" t="s">
        <v>28</v>
      </c>
      <c r="E568" s="4">
        <v>2.0</v>
      </c>
      <c r="F568" s="4">
        <v>3.0</v>
      </c>
      <c r="G568" s="4">
        <v>6.0</v>
      </c>
      <c r="H568" s="5">
        <v>45123.0</v>
      </c>
      <c r="I568" s="4">
        <f>IFERROR(__xludf.DUMMYFUNCTION("SPLIT(H568,""/"")"),16.0)</f>
        <v>16</v>
      </c>
      <c r="J568" s="4">
        <f>IFERROR(__xludf.DUMMYFUNCTION("""COMPUTED_VALUE"""),7.0)</f>
        <v>7</v>
      </c>
      <c r="K568" s="4">
        <f>IFERROR(__xludf.DUMMYFUNCTION("""COMPUTED_VALUE"""),2023.0)</f>
        <v>2023</v>
      </c>
    </row>
    <row r="569">
      <c r="A569" s="1" t="s">
        <v>2120</v>
      </c>
      <c r="B569" s="4" t="s">
        <v>27</v>
      </c>
      <c r="C569" s="4" t="s">
        <v>24</v>
      </c>
      <c r="D569" s="4" t="s">
        <v>30</v>
      </c>
      <c r="E569" s="4">
        <v>4.0</v>
      </c>
      <c r="F569" s="4">
        <v>3.0</v>
      </c>
      <c r="G569" s="4">
        <v>12.0</v>
      </c>
      <c r="H569" s="5">
        <v>45124.0</v>
      </c>
      <c r="I569" s="4">
        <f>IFERROR(__xludf.DUMMYFUNCTION("SPLIT(H569,""/"")"),17.0)</f>
        <v>17</v>
      </c>
      <c r="J569" s="4">
        <f>IFERROR(__xludf.DUMMYFUNCTION("""COMPUTED_VALUE"""),7.0)</f>
        <v>7</v>
      </c>
      <c r="K569" s="4">
        <f>IFERROR(__xludf.DUMMYFUNCTION("""COMPUTED_VALUE"""),2023.0)</f>
        <v>2023</v>
      </c>
    </row>
    <row r="570">
      <c r="A570" s="1" t="s">
        <v>1846</v>
      </c>
      <c r="B570" s="4" t="s">
        <v>27</v>
      </c>
      <c r="C570" s="4" t="s">
        <v>29</v>
      </c>
      <c r="D570" s="4" t="s">
        <v>28</v>
      </c>
      <c r="E570" s="4">
        <v>4.0</v>
      </c>
      <c r="F570" s="4">
        <v>3.0</v>
      </c>
      <c r="G570" s="4">
        <v>12.0</v>
      </c>
      <c r="H570" s="5">
        <v>45124.0</v>
      </c>
      <c r="I570" s="4">
        <f>IFERROR(__xludf.DUMMYFUNCTION("SPLIT(H570,""/"")"),17.0)</f>
        <v>17</v>
      </c>
      <c r="J570" s="4">
        <f>IFERROR(__xludf.DUMMYFUNCTION("""COMPUTED_VALUE"""),7.0)</f>
        <v>7</v>
      </c>
      <c r="K570" s="4">
        <f>IFERROR(__xludf.DUMMYFUNCTION("""COMPUTED_VALUE"""),2023.0)</f>
        <v>2023</v>
      </c>
    </row>
    <row r="571">
      <c r="A571" s="1" t="s">
        <v>8305</v>
      </c>
      <c r="B571" s="4" t="s">
        <v>27</v>
      </c>
      <c r="C571" s="4" t="s">
        <v>24</v>
      </c>
      <c r="D571" s="4" t="s">
        <v>30</v>
      </c>
      <c r="E571" s="4">
        <v>3.0</v>
      </c>
      <c r="F571" s="4">
        <v>3.0</v>
      </c>
      <c r="G571" s="4">
        <v>9.0</v>
      </c>
      <c r="H571" s="5">
        <v>45124.0</v>
      </c>
      <c r="I571" s="4">
        <f>IFERROR(__xludf.DUMMYFUNCTION("SPLIT(H571,""/"")"),17.0)</f>
        <v>17</v>
      </c>
      <c r="J571" s="4">
        <f>IFERROR(__xludf.DUMMYFUNCTION("""COMPUTED_VALUE"""),7.0)</f>
        <v>7</v>
      </c>
      <c r="K571" s="4">
        <f>IFERROR(__xludf.DUMMYFUNCTION("""COMPUTED_VALUE"""),2023.0)</f>
        <v>2023</v>
      </c>
    </row>
    <row r="572">
      <c r="A572" s="1" t="s">
        <v>5787</v>
      </c>
      <c r="B572" s="4" t="s">
        <v>27</v>
      </c>
      <c r="C572" s="4" t="s">
        <v>30</v>
      </c>
      <c r="D572" s="4" t="s">
        <v>28</v>
      </c>
      <c r="E572" s="4">
        <v>1.0</v>
      </c>
      <c r="F572" s="4">
        <v>3.0</v>
      </c>
      <c r="G572" s="4">
        <v>3.0</v>
      </c>
      <c r="H572" s="5">
        <v>45124.0</v>
      </c>
      <c r="I572" s="4">
        <f>IFERROR(__xludf.DUMMYFUNCTION("SPLIT(H572,""/"")"),17.0)</f>
        <v>17</v>
      </c>
      <c r="J572" s="4">
        <f>IFERROR(__xludf.DUMMYFUNCTION("""COMPUTED_VALUE"""),7.0)</f>
        <v>7</v>
      </c>
      <c r="K572" s="4">
        <f>IFERROR(__xludf.DUMMYFUNCTION("""COMPUTED_VALUE"""),2023.0)</f>
        <v>2023</v>
      </c>
    </row>
    <row r="573">
      <c r="A573" s="1" t="s">
        <v>3773</v>
      </c>
      <c r="B573" s="4" t="s">
        <v>27</v>
      </c>
      <c r="C573" s="4" t="s">
        <v>24</v>
      </c>
      <c r="D573" s="4" t="s">
        <v>39</v>
      </c>
      <c r="E573" s="4">
        <v>1.0</v>
      </c>
      <c r="F573" s="4">
        <v>3.0</v>
      </c>
      <c r="G573" s="4">
        <v>3.0</v>
      </c>
      <c r="H573" s="5">
        <v>45125.0</v>
      </c>
      <c r="I573" s="4">
        <f>IFERROR(__xludf.DUMMYFUNCTION("SPLIT(H573,""/"")"),18.0)</f>
        <v>18</v>
      </c>
      <c r="J573" s="4">
        <f>IFERROR(__xludf.DUMMYFUNCTION("""COMPUTED_VALUE"""),7.0)</f>
        <v>7</v>
      </c>
      <c r="K573" s="4">
        <f>IFERROR(__xludf.DUMMYFUNCTION("""COMPUTED_VALUE"""),2023.0)</f>
        <v>2023</v>
      </c>
    </row>
    <row r="574">
      <c r="A574" s="1" t="s">
        <v>6488</v>
      </c>
      <c r="B574" s="4" t="s">
        <v>27</v>
      </c>
      <c r="C574" s="4" t="s">
        <v>29</v>
      </c>
      <c r="D574" s="4" t="s">
        <v>30</v>
      </c>
      <c r="E574" s="4">
        <v>2.0</v>
      </c>
      <c r="F574" s="4">
        <v>3.0</v>
      </c>
      <c r="G574" s="4">
        <v>6.0</v>
      </c>
      <c r="H574" s="5">
        <v>45125.0</v>
      </c>
      <c r="I574" s="4">
        <f>IFERROR(__xludf.DUMMYFUNCTION("SPLIT(H574,""/"")"),18.0)</f>
        <v>18</v>
      </c>
      <c r="J574" s="4">
        <f>IFERROR(__xludf.DUMMYFUNCTION("""COMPUTED_VALUE"""),7.0)</f>
        <v>7</v>
      </c>
      <c r="K574" s="4">
        <f>IFERROR(__xludf.DUMMYFUNCTION("""COMPUTED_VALUE"""),2023.0)</f>
        <v>2023</v>
      </c>
    </row>
    <row r="575">
      <c r="A575" s="1" t="s">
        <v>6054</v>
      </c>
      <c r="B575" s="4" t="s">
        <v>27</v>
      </c>
      <c r="C575" s="4" t="s">
        <v>29</v>
      </c>
      <c r="D575" s="4" t="s">
        <v>28</v>
      </c>
      <c r="E575" s="4">
        <v>1.0</v>
      </c>
      <c r="F575" s="4">
        <v>3.0</v>
      </c>
      <c r="G575" s="4">
        <v>3.0</v>
      </c>
      <c r="H575" s="5">
        <v>45125.0</v>
      </c>
      <c r="I575" s="4">
        <f>IFERROR(__xludf.DUMMYFUNCTION("SPLIT(H575,""/"")"),18.0)</f>
        <v>18</v>
      </c>
      <c r="J575" s="4">
        <f>IFERROR(__xludf.DUMMYFUNCTION("""COMPUTED_VALUE"""),7.0)</f>
        <v>7</v>
      </c>
      <c r="K575" s="4">
        <f>IFERROR(__xludf.DUMMYFUNCTION("""COMPUTED_VALUE"""),2023.0)</f>
        <v>2023</v>
      </c>
    </row>
    <row r="576">
      <c r="A576" s="1" t="s">
        <v>7890</v>
      </c>
      <c r="B576" s="4" t="s">
        <v>27</v>
      </c>
      <c r="C576" s="4" t="s">
        <v>24</v>
      </c>
      <c r="D576" s="4" t="s">
        <v>23</v>
      </c>
      <c r="E576" s="4">
        <v>5.0</v>
      </c>
      <c r="F576" s="4">
        <v>3.0</v>
      </c>
      <c r="G576" s="4">
        <v>15.0</v>
      </c>
      <c r="H576" s="5">
        <v>45125.0</v>
      </c>
      <c r="I576" s="4">
        <f>IFERROR(__xludf.DUMMYFUNCTION("SPLIT(H576,""/"")"),18.0)</f>
        <v>18</v>
      </c>
      <c r="J576" s="4">
        <f>IFERROR(__xludf.DUMMYFUNCTION("""COMPUTED_VALUE"""),7.0)</f>
        <v>7</v>
      </c>
      <c r="K576" s="4">
        <f>IFERROR(__xludf.DUMMYFUNCTION("""COMPUTED_VALUE"""),2023.0)</f>
        <v>2023</v>
      </c>
    </row>
    <row r="577">
      <c r="A577" s="1" t="s">
        <v>1519</v>
      </c>
      <c r="B577" s="4" t="s">
        <v>27</v>
      </c>
      <c r="C577" s="4" t="s">
        <v>29</v>
      </c>
      <c r="D577" s="4" t="s">
        <v>30</v>
      </c>
      <c r="E577" s="4">
        <v>1.0</v>
      </c>
      <c r="F577" s="4">
        <v>3.0</v>
      </c>
      <c r="G577" s="4">
        <v>3.0</v>
      </c>
      <c r="H577" s="5">
        <v>45125.0</v>
      </c>
      <c r="I577" s="4">
        <f>IFERROR(__xludf.DUMMYFUNCTION("SPLIT(H577,""/"")"),18.0)</f>
        <v>18</v>
      </c>
      <c r="J577" s="4">
        <f>IFERROR(__xludf.DUMMYFUNCTION("""COMPUTED_VALUE"""),7.0)</f>
        <v>7</v>
      </c>
      <c r="K577" s="4">
        <f>IFERROR(__xludf.DUMMYFUNCTION("""COMPUTED_VALUE"""),2023.0)</f>
        <v>2023</v>
      </c>
    </row>
    <row r="578">
      <c r="A578" s="1" t="s">
        <v>179</v>
      </c>
      <c r="B578" s="4" t="s">
        <v>27</v>
      </c>
      <c r="C578" s="4" t="s">
        <v>30</v>
      </c>
      <c r="D578" s="4" t="s">
        <v>39</v>
      </c>
      <c r="E578" s="4">
        <v>3.0</v>
      </c>
      <c r="F578" s="4">
        <v>3.0</v>
      </c>
      <c r="G578" s="4">
        <v>9.0</v>
      </c>
      <c r="H578" s="5">
        <v>45126.0</v>
      </c>
      <c r="I578" s="4">
        <f>IFERROR(__xludf.DUMMYFUNCTION("SPLIT(H578,""/"")"),19.0)</f>
        <v>19</v>
      </c>
      <c r="J578" s="4">
        <f>IFERROR(__xludf.DUMMYFUNCTION("""COMPUTED_VALUE"""),7.0)</f>
        <v>7</v>
      </c>
      <c r="K578" s="4">
        <f>IFERROR(__xludf.DUMMYFUNCTION("""COMPUTED_VALUE"""),2023.0)</f>
        <v>2023</v>
      </c>
    </row>
    <row r="579">
      <c r="A579" s="1" t="s">
        <v>5905</v>
      </c>
      <c r="B579" s="4" t="s">
        <v>27</v>
      </c>
      <c r="C579" s="4" t="s">
        <v>24</v>
      </c>
      <c r="D579" s="4" t="s">
        <v>30</v>
      </c>
      <c r="E579" s="4">
        <v>1.0</v>
      </c>
      <c r="F579" s="4">
        <v>3.0</v>
      </c>
      <c r="G579" s="4">
        <v>3.0</v>
      </c>
      <c r="H579" s="5">
        <v>45126.0</v>
      </c>
      <c r="I579" s="4">
        <f>IFERROR(__xludf.DUMMYFUNCTION("SPLIT(H579,""/"")"),19.0)</f>
        <v>19</v>
      </c>
      <c r="J579" s="4">
        <f>IFERROR(__xludf.DUMMYFUNCTION("""COMPUTED_VALUE"""),7.0)</f>
        <v>7</v>
      </c>
      <c r="K579" s="4">
        <f>IFERROR(__xludf.DUMMYFUNCTION("""COMPUTED_VALUE"""),2023.0)</f>
        <v>2023</v>
      </c>
    </row>
    <row r="580">
      <c r="A580" s="1" t="s">
        <v>7777</v>
      </c>
      <c r="B580" s="4" t="s">
        <v>27</v>
      </c>
      <c r="C580" s="4" t="s">
        <v>29</v>
      </c>
      <c r="D580" s="4" t="s">
        <v>23</v>
      </c>
      <c r="E580" s="4">
        <v>5.0</v>
      </c>
      <c r="F580" s="4">
        <v>3.0</v>
      </c>
      <c r="G580" s="4">
        <v>15.0</v>
      </c>
      <c r="H580" s="5">
        <v>45126.0</v>
      </c>
      <c r="I580" s="4">
        <f>IFERROR(__xludf.DUMMYFUNCTION("SPLIT(H580,""/"")"),19.0)</f>
        <v>19</v>
      </c>
      <c r="J580" s="4">
        <f>IFERROR(__xludf.DUMMYFUNCTION("""COMPUTED_VALUE"""),7.0)</f>
        <v>7</v>
      </c>
      <c r="K580" s="4">
        <f>IFERROR(__xludf.DUMMYFUNCTION("""COMPUTED_VALUE"""),2023.0)</f>
        <v>2023</v>
      </c>
    </row>
    <row r="581">
      <c r="A581" s="1" t="s">
        <v>4223</v>
      </c>
      <c r="B581" s="4" t="s">
        <v>27</v>
      </c>
      <c r="C581" s="4" t="s">
        <v>29</v>
      </c>
      <c r="D581" s="4" t="s">
        <v>39</v>
      </c>
      <c r="E581" s="4">
        <v>1.0</v>
      </c>
      <c r="F581" s="4">
        <v>3.0</v>
      </c>
      <c r="G581" s="4">
        <v>3.0</v>
      </c>
      <c r="H581" s="5">
        <v>45126.0</v>
      </c>
      <c r="I581" s="4">
        <f>IFERROR(__xludf.DUMMYFUNCTION("SPLIT(H581,""/"")"),19.0)</f>
        <v>19</v>
      </c>
      <c r="J581" s="4">
        <f>IFERROR(__xludf.DUMMYFUNCTION("""COMPUTED_VALUE"""),7.0)</f>
        <v>7</v>
      </c>
      <c r="K581" s="4">
        <f>IFERROR(__xludf.DUMMYFUNCTION("""COMPUTED_VALUE"""),2023.0)</f>
        <v>2023</v>
      </c>
    </row>
    <row r="582">
      <c r="A582" s="1" t="s">
        <v>2717</v>
      </c>
      <c r="B582" s="4" t="s">
        <v>27</v>
      </c>
      <c r="C582" s="4" t="s">
        <v>29</v>
      </c>
      <c r="D582" s="4" t="s">
        <v>23</v>
      </c>
      <c r="E582" s="4">
        <v>5.0</v>
      </c>
      <c r="F582" s="4">
        <v>3.0</v>
      </c>
      <c r="G582" s="4">
        <v>15.0</v>
      </c>
      <c r="H582" s="5">
        <v>45126.0</v>
      </c>
      <c r="I582" s="4">
        <f>IFERROR(__xludf.DUMMYFUNCTION("SPLIT(H582,""/"")"),19.0)</f>
        <v>19</v>
      </c>
      <c r="J582" s="4">
        <f>IFERROR(__xludf.DUMMYFUNCTION("""COMPUTED_VALUE"""),7.0)</f>
        <v>7</v>
      </c>
      <c r="K582" s="4">
        <f>IFERROR(__xludf.DUMMYFUNCTION("""COMPUTED_VALUE"""),2023.0)</f>
        <v>2023</v>
      </c>
    </row>
    <row r="583">
      <c r="A583" s="1" t="s">
        <v>7729</v>
      </c>
      <c r="B583" s="4" t="s">
        <v>27</v>
      </c>
      <c r="C583" s="4" t="s">
        <v>24</v>
      </c>
      <c r="D583" s="4" t="s">
        <v>39</v>
      </c>
      <c r="E583" s="4">
        <v>1.0</v>
      </c>
      <c r="F583" s="4">
        <v>3.0</v>
      </c>
      <c r="G583" s="4">
        <v>3.0</v>
      </c>
      <c r="H583" s="5">
        <v>45127.0</v>
      </c>
      <c r="I583" s="4">
        <f>IFERROR(__xludf.DUMMYFUNCTION("SPLIT(H583,""/"")"),20.0)</f>
        <v>20</v>
      </c>
      <c r="J583" s="4">
        <f>IFERROR(__xludf.DUMMYFUNCTION("""COMPUTED_VALUE"""),7.0)</f>
        <v>7</v>
      </c>
      <c r="K583" s="4">
        <f>IFERROR(__xludf.DUMMYFUNCTION("""COMPUTED_VALUE"""),2023.0)</f>
        <v>2023</v>
      </c>
    </row>
    <row r="584">
      <c r="A584" s="1" t="s">
        <v>9171</v>
      </c>
      <c r="B584" s="4" t="s">
        <v>27</v>
      </c>
      <c r="C584" s="4" t="s">
        <v>29</v>
      </c>
      <c r="D584" s="4" t="s">
        <v>23</v>
      </c>
      <c r="E584" s="4">
        <v>2.0</v>
      </c>
      <c r="F584" s="4">
        <v>3.0</v>
      </c>
      <c r="G584" s="4">
        <v>6.0</v>
      </c>
      <c r="H584" s="5">
        <v>45127.0</v>
      </c>
      <c r="I584" s="4">
        <f>IFERROR(__xludf.DUMMYFUNCTION("SPLIT(H584,""/"")"),20.0)</f>
        <v>20</v>
      </c>
      <c r="J584" s="4">
        <f>IFERROR(__xludf.DUMMYFUNCTION("""COMPUTED_VALUE"""),7.0)</f>
        <v>7</v>
      </c>
      <c r="K584" s="4">
        <f>IFERROR(__xludf.DUMMYFUNCTION("""COMPUTED_VALUE"""),2023.0)</f>
        <v>2023</v>
      </c>
    </row>
    <row r="585">
      <c r="A585" s="1" t="s">
        <v>4256</v>
      </c>
      <c r="B585" s="4" t="s">
        <v>27</v>
      </c>
      <c r="C585" s="4" t="s">
        <v>29</v>
      </c>
      <c r="D585" s="4" t="s">
        <v>23</v>
      </c>
      <c r="E585" s="4">
        <v>1.0</v>
      </c>
      <c r="F585" s="4">
        <v>3.0</v>
      </c>
      <c r="G585" s="4">
        <v>3.0</v>
      </c>
      <c r="H585" s="5">
        <v>45127.0</v>
      </c>
      <c r="I585" s="4">
        <f>IFERROR(__xludf.DUMMYFUNCTION("SPLIT(H585,""/"")"),20.0)</f>
        <v>20</v>
      </c>
      <c r="J585" s="4">
        <f>IFERROR(__xludf.DUMMYFUNCTION("""COMPUTED_VALUE"""),7.0)</f>
        <v>7</v>
      </c>
      <c r="K585" s="4">
        <f>IFERROR(__xludf.DUMMYFUNCTION("""COMPUTED_VALUE"""),2023.0)</f>
        <v>2023</v>
      </c>
    </row>
    <row r="586">
      <c r="A586" s="1" t="s">
        <v>4228</v>
      </c>
      <c r="B586" s="4" t="s">
        <v>27</v>
      </c>
      <c r="C586" s="4" t="s">
        <v>29</v>
      </c>
      <c r="D586" s="4" t="s">
        <v>39</v>
      </c>
      <c r="E586" s="4">
        <v>2.0</v>
      </c>
      <c r="F586" s="4">
        <v>3.0</v>
      </c>
      <c r="G586" s="4">
        <v>6.0</v>
      </c>
      <c r="H586" s="5">
        <v>45127.0</v>
      </c>
      <c r="I586" s="4">
        <f>IFERROR(__xludf.DUMMYFUNCTION("SPLIT(H586,""/"")"),20.0)</f>
        <v>20</v>
      </c>
      <c r="J586" s="4">
        <f>IFERROR(__xludf.DUMMYFUNCTION("""COMPUTED_VALUE"""),7.0)</f>
        <v>7</v>
      </c>
      <c r="K586" s="4">
        <f>IFERROR(__xludf.DUMMYFUNCTION("""COMPUTED_VALUE"""),2023.0)</f>
        <v>2023</v>
      </c>
    </row>
    <row r="587">
      <c r="A587" s="1" t="s">
        <v>6146</v>
      </c>
      <c r="B587" s="4" t="s">
        <v>27</v>
      </c>
      <c r="C587" s="4" t="s">
        <v>24</v>
      </c>
      <c r="D587" s="4" t="s">
        <v>28</v>
      </c>
      <c r="E587" s="4">
        <v>1.0</v>
      </c>
      <c r="F587" s="4">
        <v>3.0</v>
      </c>
      <c r="G587" s="4">
        <v>3.0</v>
      </c>
      <c r="H587" s="5">
        <v>45127.0</v>
      </c>
      <c r="I587" s="4">
        <f>IFERROR(__xludf.DUMMYFUNCTION("SPLIT(H587,""/"")"),20.0)</f>
        <v>20</v>
      </c>
      <c r="J587" s="4">
        <f>IFERROR(__xludf.DUMMYFUNCTION("""COMPUTED_VALUE"""),7.0)</f>
        <v>7</v>
      </c>
      <c r="K587" s="4">
        <f>IFERROR(__xludf.DUMMYFUNCTION("""COMPUTED_VALUE"""),2023.0)</f>
        <v>2023</v>
      </c>
    </row>
    <row r="588">
      <c r="A588" s="1" t="s">
        <v>6441</v>
      </c>
      <c r="B588" s="4" t="s">
        <v>27</v>
      </c>
      <c r="C588" s="4" t="s">
        <v>24</v>
      </c>
      <c r="D588" s="4" t="s">
        <v>30</v>
      </c>
      <c r="E588" s="4">
        <v>4.0</v>
      </c>
      <c r="F588" s="4">
        <v>3.0</v>
      </c>
      <c r="G588" s="4">
        <v>12.0</v>
      </c>
      <c r="H588" s="5">
        <v>45128.0</v>
      </c>
      <c r="I588" s="4">
        <f>IFERROR(__xludf.DUMMYFUNCTION("SPLIT(H588,""/"")"),21.0)</f>
        <v>21</v>
      </c>
      <c r="J588" s="4">
        <f>IFERROR(__xludf.DUMMYFUNCTION("""COMPUTED_VALUE"""),7.0)</f>
        <v>7</v>
      </c>
      <c r="K588" s="4">
        <f>IFERROR(__xludf.DUMMYFUNCTION("""COMPUTED_VALUE"""),2023.0)</f>
        <v>2023</v>
      </c>
    </row>
    <row r="589">
      <c r="A589" s="1" t="s">
        <v>2800</v>
      </c>
      <c r="B589" s="4" t="s">
        <v>27</v>
      </c>
      <c r="C589" s="4" t="s">
        <v>24</v>
      </c>
      <c r="D589" s="4" t="s">
        <v>39</v>
      </c>
      <c r="E589" s="4">
        <v>4.0</v>
      </c>
      <c r="F589" s="4">
        <v>3.0</v>
      </c>
      <c r="G589" s="4">
        <v>12.0</v>
      </c>
      <c r="H589" s="5">
        <v>45128.0</v>
      </c>
      <c r="I589" s="4">
        <f>IFERROR(__xludf.DUMMYFUNCTION("SPLIT(H589,""/"")"),21.0)</f>
        <v>21</v>
      </c>
      <c r="J589" s="4">
        <f>IFERROR(__xludf.DUMMYFUNCTION("""COMPUTED_VALUE"""),7.0)</f>
        <v>7</v>
      </c>
      <c r="K589" s="4">
        <f>IFERROR(__xludf.DUMMYFUNCTION("""COMPUTED_VALUE"""),2023.0)</f>
        <v>2023</v>
      </c>
    </row>
    <row r="590">
      <c r="A590" s="1" t="s">
        <v>4889</v>
      </c>
      <c r="B590" s="4" t="s">
        <v>27</v>
      </c>
      <c r="C590" s="4" t="s">
        <v>30</v>
      </c>
      <c r="D590" s="4" t="s">
        <v>28</v>
      </c>
      <c r="E590" s="4">
        <v>2.0</v>
      </c>
      <c r="F590" s="4">
        <v>3.0</v>
      </c>
      <c r="G590" s="4">
        <v>6.0</v>
      </c>
      <c r="H590" s="5">
        <v>45128.0</v>
      </c>
      <c r="I590" s="4">
        <f>IFERROR(__xludf.DUMMYFUNCTION("SPLIT(H590,""/"")"),21.0)</f>
        <v>21</v>
      </c>
      <c r="J590" s="4">
        <f>IFERROR(__xludf.DUMMYFUNCTION("""COMPUTED_VALUE"""),7.0)</f>
        <v>7</v>
      </c>
      <c r="K590" s="4">
        <f>IFERROR(__xludf.DUMMYFUNCTION("""COMPUTED_VALUE"""),2023.0)</f>
        <v>2023</v>
      </c>
    </row>
    <row r="591">
      <c r="A591" s="1" t="s">
        <v>8543</v>
      </c>
      <c r="B591" s="4" t="s">
        <v>27</v>
      </c>
      <c r="C591" s="4" t="s">
        <v>30</v>
      </c>
      <c r="D591" s="4" t="s">
        <v>39</v>
      </c>
      <c r="E591" s="4">
        <v>5.0</v>
      </c>
      <c r="F591" s="4">
        <v>3.0</v>
      </c>
      <c r="G591" s="4">
        <v>15.0</v>
      </c>
      <c r="H591" s="5">
        <v>45128.0</v>
      </c>
      <c r="I591" s="4">
        <f>IFERROR(__xludf.DUMMYFUNCTION("SPLIT(H591,""/"")"),21.0)</f>
        <v>21</v>
      </c>
      <c r="J591" s="4">
        <f>IFERROR(__xludf.DUMMYFUNCTION("""COMPUTED_VALUE"""),7.0)</f>
        <v>7</v>
      </c>
      <c r="K591" s="4">
        <f>IFERROR(__xludf.DUMMYFUNCTION("""COMPUTED_VALUE"""),2023.0)</f>
        <v>2023</v>
      </c>
    </row>
    <row r="592">
      <c r="A592" s="1" t="s">
        <v>669</v>
      </c>
      <c r="B592" s="4" t="s">
        <v>27</v>
      </c>
      <c r="C592" s="4" t="s">
        <v>30</v>
      </c>
      <c r="D592" s="4" t="s">
        <v>39</v>
      </c>
      <c r="E592" s="4">
        <v>1.0</v>
      </c>
      <c r="F592" s="4">
        <v>3.0</v>
      </c>
      <c r="G592" s="4">
        <v>3.0</v>
      </c>
      <c r="H592" s="5">
        <v>45128.0</v>
      </c>
      <c r="I592" s="4">
        <f>IFERROR(__xludf.DUMMYFUNCTION("SPLIT(H592,""/"")"),21.0)</f>
        <v>21</v>
      </c>
      <c r="J592" s="4">
        <f>IFERROR(__xludf.DUMMYFUNCTION("""COMPUTED_VALUE"""),7.0)</f>
        <v>7</v>
      </c>
      <c r="K592" s="4">
        <f>IFERROR(__xludf.DUMMYFUNCTION("""COMPUTED_VALUE"""),2023.0)</f>
        <v>2023</v>
      </c>
    </row>
    <row r="593">
      <c r="A593" s="1" t="s">
        <v>7267</v>
      </c>
      <c r="B593" s="4" t="s">
        <v>27</v>
      </c>
      <c r="C593" s="4" t="s">
        <v>29</v>
      </c>
      <c r="D593" s="4" t="s">
        <v>30</v>
      </c>
      <c r="E593" s="4">
        <v>3.0</v>
      </c>
      <c r="F593" s="4">
        <v>3.0</v>
      </c>
      <c r="G593" s="4">
        <v>9.0</v>
      </c>
      <c r="H593" s="5">
        <v>45128.0</v>
      </c>
      <c r="I593" s="4">
        <f>IFERROR(__xludf.DUMMYFUNCTION("SPLIT(H593,""/"")"),21.0)</f>
        <v>21</v>
      </c>
      <c r="J593" s="4">
        <f>IFERROR(__xludf.DUMMYFUNCTION("""COMPUTED_VALUE"""),7.0)</f>
        <v>7</v>
      </c>
      <c r="K593" s="4">
        <f>IFERROR(__xludf.DUMMYFUNCTION("""COMPUTED_VALUE"""),2023.0)</f>
        <v>2023</v>
      </c>
    </row>
    <row r="594">
      <c r="A594" s="1" t="s">
        <v>9119</v>
      </c>
      <c r="B594" s="4" t="s">
        <v>27</v>
      </c>
      <c r="C594" s="4" t="s">
        <v>30</v>
      </c>
      <c r="D594" s="4" t="s">
        <v>28</v>
      </c>
      <c r="E594" s="4">
        <v>2.0</v>
      </c>
      <c r="F594" s="4">
        <v>3.0</v>
      </c>
      <c r="G594" s="4">
        <v>6.0</v>
      </c>
      <c r="H594" s="5">
        <v>45128.0</v>
      </c>
      <c r="I594" s="4">
        <f>IFERROR(__xludf.DUMMYFUNCTION("SPLIT(H594,""/"")"),21.0)</f>
        <v>21</v>
      </c>
      <c r="J594" s="4">
        <f>IFERROR(__xludf.DUMMYFUNCTION("""COMPUTED_VALUE"""),7.0)</f>
        <v>7</v>
      </c>
      <c r="K594" s="4">
        <f>IFERROR(__xludf.DUMMYFUNCTION("""COMPUTED_VALUE"""),2023.0)</f>
        <v>2023</v>
      </c>
    </row>
    <row r="595">
      <c r="A595" s="1" t="s">
        <v>8560</v>
      </c>
      <c r="B595" s="4" t="s">
        <v>27</v>
      </c>
      <c r="C595" s="4" t="s">
        <v>30</v>
      </c>
      <c r="D595" s="4" t="s">
        <v>28</v>
      </c>
      <c r="E595" s="4">
        <v>1.0</v>
      </c>
      <c r="F595" s="4">
        <v>3.0</v>
      </c>
      <c r="G595" s="4">
        <v>3.0</v>
      </c>
      <c r="H595" s="5">
        <v>45128.0</v>
      </c>
      <c r="I595" s="4">
        <f>IFERROR(__xludf.DUMMYFUNCTION("SPLIT(H595,""/"")"),21.0)</f>
        <v>21</v>
      </c>
      <c r="J595" s="4">
        <f>IFERROR(__xludf.DUMMYFUNCTION("""COMPUTED_VALUE"""),7.0)</f>
        <v>7</v>
      </c>
      <c r="K595" s="4">
        <f>IFERROR(__xludf.DUMMYFUNCTION("""COMPUTED_VALUE"""),2023.0)</f>
        <v>2023</v>
      </c>
    </row>
    <row r="596">
      <c r="A596" s="1" t="s">
        <v>5879</v>
      </c>
      <c r="B596" s="4" t="s">
        <v>27</v>
      </c>
      <c r="C596" s="4" t="s">
        <v>24</v>
      </c>
      <c r="D596" s="4" t="s">
        <v>28</v>
      </c>
      <c r="E596" s="4">
        <v>4.0</v>
      </c>
      <c r="F596" s="4">
        <v>3.0</v>
      </c>
      <c r="G596" s="4">
        <v>12.0</v>
      </c>
      <c r="H596" s="5">
        <v>45131.0</v>
      </c>
      <c r="I596" s="4">
        <f>IFERROR(__xludf.DUMMYFUNCTION("SPLIT(H596,""/"")"),24.0)</f>
        <v>24</v>
      </c>
      <c r="J596" s="4">
        <f>IFERROR(__xludf.DUMMYFUNCTION("""COMPUTED_VALUE"""),7.0)</f>
        <v>7</v>
      </c>
      <c r="K596" s="4">
        <f>IFERROR(__xludf.DUMMYFUNCTION("""COMPUTED_VALUE"""),2023.0)</f>
        <v>2023</v>
      </c>
    </row>
    <row r="597">
      <c r="A597" s="1" t="s">
        <v>7183</v>
      </c>
      <c r="B597" s="4" t="s">
        <v>27</v>
      </c>
      <c r="C597" s="4" t="s">
        <v>29</v>
      </c>
      <c r="D597" s="4" t="s">
        <v>39</v>
      </c>
      <c r="E597" s="4">
        <v>3.0</v>
      </c>
      <c r="F597" s="4">
        <v>3.0</v>
      </c>
      <c r="G597" s="4">
        <v>9.0</v>
      </c>
      <c r="H597" s="5">
        <v>45131.0</v>
      </c>
      <c r="I597" s="4">
        <f>IFERROR(__xludf.DUMMYFUNCTION("SPLIT(H597,""/"")"),24.0)</f>
        <v>24</v>
      </c>
      <c r="J597" s="4">
        <f>IFERROR(__xludf.DUMMYFUNCTION("""COMPUTED_VALUE"""),7.0)</f>
        <v>7</v>
      </c>
      <c r="K597" s="4">
        <f>IFERROR(__xludf.DUMMYFUNCTION("""COMPUTED_VALUE"""),2023.0)</f>
        <v>2023</v>
      </c>
    </row>
    <row r="598">
      <c r="A598" s="1" t="s">
        <v>7305</v>
      </c>
      <c r="B598" s="4" t="s">
        <v>27</v>
      </c>
      <c r="C598" s="4" t="s">
        <v>29</v>
      </c>
      <c r="D598" s="4" t="s">
        <v>28</v>
      </c>
      <c r="E598" s="4">
        <v>2.0</v>
      </c>
      <c r="F598" s="4">
        <v>3.0</v>
      </c>
      <c r="G598" s="4">
        <v>6.0</v>
      </c>
      <c r="H598" s="5">
        <v>45131.0</v>
      </c>
      <c r="I598" s="4">
        <f>IFERROR(__xludf.DUMMYFUNCTION("SPLIT(H598,""/"")"),24.0)</f>
        <v>24</v>
      </c>
      <c r="J598" s="4">
        <f>IFERROR(__xludf.DUMMYFUNCTION("""COMPUTED_VALUE"""),7.0)</f>
        <v>7</v>
      </c>
      <c r="K598" s="4">
        <f>IFERROR(__xludf.DUMMYFUNCTION("""COMPUTED_VALUE"""),2023.0)</f>
        <v>2023</v>
      </c>
    </row>
    <row r="599">
      <c r="A599" s="1" t="s">
        <v>6363</v>
      </c>
      <c r="B599" s="4" t="s">
        <v>27</v>
      </c>
      <c r="C599" s="4" t="s">
        <v>30</v>
      </c>
      <c r="D599" s="4" t="s">
        <v>30</v>
      </c>
      <c r="E599" s="4">
        <v>4.0</v>
      </c>
      <c r="F599" s="4">
        <v>3.0</v>
      </c>
      <c r="G599" s="4">
        <v>12.0</v>
      </c>
      <c r="H599" s="5">
        <v>45131.0</v>
      </c>
      <c r="I599" s="4">
        <f>IFERROR(__xludf.DUMMYFUNCTION("SPLIT(H599,""/"")"),24.0)</f>
        <v>24</v>
      </c>
      <c r="J599" s="4">
        <f>IFERROR(__xludf.DUMMYFUNCTION("""COMPUTED_VALUE"""),7.0)</f>
        <v>7</v>
      </c>
      <c r="K599" s="4">
        <f>IFERROR(__xludf.DUMMYFUNCTION("""COMPUTED_VALUE"""),2023.0)</f>
        <v>2023</v>
      </c>
    </row>
    <row r="600">
      <c r="A600" s="1" t="s">
        <v>5542</v>
      </c>
      <c r="B600" s="4" t="s">
        <v>27</v>
      </c>
      <c r="C600" s="4" t="s">
        <v>29</v>
      </c>
      <c r="D600" s="4" t="s">
        <v>28</v>
      </c>
      <c r="E600" s="4">
        <v>3.0</v>
      </c>
      <c r="F600" s="4">
        <v>3.0</v>
      </c>
      <c r="G600" s="4">
        <v>9.0</v>
      </c>
      <c r="H600" s="5">
        <v>45131.0</v>
      </c>
      <c r="I600" s="4">
        <f>IFERROR(__xludf.DUMMYFUNCTION("SPLIT(H600,""/"")"),24.0)</f>
        <v>24</v>
      </c>
      <c r="J600" s="4">
        <f>IFERROR(__xludf.DUMMYFUNCTION("""COMPUTED_VALUE"""),7.0)</f>
        <v>7</v>
      </c>
      <c r="K600" s="4">
        <f>IFERROR(__xludf.DUMMYFUNCTION("""COMPUTED_VALUE"""),2023.0)</f>
        <v>2023</v>
      </c>
    </row>
    <row r="601">
      <c r="A601" s="1" t="s">
        <v>9608</v>
      </c>
      <c r="B601" s="4" t="s">
        <v>27</v>
      </c>
      <c r="C601" s="4" t="s">
        <v>29</v>
      </c>
      <c r="D601" s="4" t="s">
        <v>30</v>
      </c>
      <c r="E601" s="4">
        <v>5.0</v>
      </c>
      <c r="F601" s="4">
        <v>3.0</v>
      </c>
      <c r="G601" s="4">
        <v>15.0</v>
      </c>
      <c r="H601" s="5">
        <v>45131.0</v>
      </c>
      <c r="I601" s="4">
        <f>IFERROR(__xludf.DUMMYFUNCTION("SPLIT(H601,""/"")"),24.0)</f>
        <v>24</v>
      </c>
      <c r="J601" s="4">
        <f>IFERROR(__xludf.DUMMYFUNCTION("""COMPUTED_VALUE"""),7.0)</f>
        <v>7</v>
      </c>
      <c r="K601" s="4">
        <f>IFERROR(__xludf.DUMMYFUNCTION("""COMPUTED_VALUE"""),2023.0)</f>
        <v>2023</v>
      </c>
    </row>
    <row r="602">
      <c r="A602" s="1" t="s">
        <v>2718</v>
      </c>
      <c r="B602" s="4" t="s">
        <v>27</v>
      </c>
      <c r="C602" s="4" t="s">
        <v>29</v>
      </c>
      <c r="D602" s="4" t="s">
        <v>28</v>
      </c>
      <c r="E602" s="4">
        <v>2.0</v>
      </c>
      <c r="F602" s="4">
        <v>3.0</v>
      </c>
      <c r="G602" s="4">
        <v>6.0</v>
      </c>
      <c r="H602" s="5">
        <v>45132.0</v>
      </c>
      <c r="I602" s="4">
        <f>IFERROR(__xludf.DUMMYFUNCTION("SPLIT(H602,""/"")"),25.0)</f>
        <v>25</v>
      </c>
      <c r="J602" s="4">
        <f>IFERROR(__xludf.DUMMYFUNCTION("""COMPUTED_VALUE"""),7.0)</f>
        <v>7</v>
      </c>
      <c r="K602" s="4">
        <f>IFERROR(__xludf.DUMMYFUNCTION("""COMPUTED_VALUE"""),2023.0)</f>
        <v>2023</v>
      </c>
    </row>
    <row r="603">
      <c r="A603" s="1" t="s">
        <v>5047</v>
      </c>
      <c r="B603" s="4" t="s">
        <v>27</v>
      </c>
      <c r="C603" s="4" t="s">
        <v>29</v>
      </c>
      <c r="D603" s="4" t="s">
        <v>39</v>
      </c>
      <c r="E603" s="4">
        <v>5.0</v>
      </c>
      <c r="F603" s="4">
        <v>3.0</v>
      </c>
      <c r="G603" s="4">
        <v>15.0</v>
      </c>
      <c r="H603" s="5">
        <v>45132.0</v>
      </c>
      <c r="I603" s="4">
        <f>IFERROR(__xludf.DUMMYFUNCTION("SPLIT(H603,""/"")"),25.0)</f>
        <v>25</v>
      </c>
      <c r="J603" s="4">
        <f>IFERROR(__xludf.DUMMYFUNCTION("""COMPUTED_VALUE"""),7.0)</f>
        <v>7</v>
      </c>
      <c r="K603" s="4">
        <f>IFERROR(__xludf.DUMMYFUNCTION("""COMPUTED_VALUE"""),2023.0)</f>
        <v>2023</v>
      </c>
    </row>
    <row r="604">
      <c r="A604" s="1" t="s">
        <v>7957</v>
      </c>
      <c r="B604" s="4" t="s">
        <v>27</v>
      </c>
      <c r="C604" s="4" t="s">
        <v>24</v>
      </c>
      <c r="D604" s="4" t="s">
        <v>30</v>
      </c>
      <c r="E604" s="4">
        <v>5.0</v>
      </c>
      <c r="F604" s="4">
        <v>3.0</v>
      </c>
      <c r="G604" s="4">
        <v>15.0</v>
      </c>
      <c r="H604" s="5">
        <v>45132.0</v>
      </c>
      <c r="I604" s="4">
        <f>IFERROR(__xludf.DUMMYFUNCTION("SPLIT(H604,""/"")"),25.0)</f>
        <v>25</v>
      </c>
      <c r="J604" s="4">
        <f>IFERROR(__xludf.DUMMYFUNCTION("""COMPUTED_VALUE"""),7.0)</f>
        <v>7</v>
      </c>
      <c r="K604" s="4">
        <f>IFERROR(__xludf.DUMMYFUNCTION("""COMPUTED_VALUE"""),2023.0)</f>
        <v>2023</v>
      </c>
    </row>
    <row r="605">
      <c r="A605" s="1" t="s">
        <v>2495</v>
      </c>
      <c r="B605" s="4" t="s">
        <v>27</v>
      </c>
      <c r="C605" s="4" t="s">
        <v>24</v>
      </c>
      <c r="D605" s="4" t="s">
        <v>23</v>
      </c>
      <c r="E605" s="4">
        <v>4.0</v>
      </c>
      <c r="F605" s="4">
        <v>3.0</v>
      </c>
      <c r="G605" s="4">
        <v>12.0</v>
      </c>
      <c r="H605" s="5">
        <v>45133.0</v>
      </c>
      <c r="I605" s="4">
        <f>IFERROR(__xludf.DUMMYFUNCTION("SPLIT(H605,""/"")"),26.0)</f>
        <v>26</v>
      </c>
      <c r="J605" s="4">
        <f>IFERROR(__xludf.DUMMYFUNCTION("""COMPUTED_VALUE"""),7.0)</f>
        <v>7</v>
      </c>
      <c r="K605" s="4">
        <f>IFERROR(__xludf.DUMMYFUNCTION("""COMPUTED_VALUE"""),2023.0)</f>
        <v>2023</v>
      </c>
    </row>
    <row r="606">
      <c r="A606" s="1" t="s">
        <v>4932</v>
      </c>
      <c r="B606" s="4" t="s">
        <v>27</v>
      </c>
      <c r="C606" s="4" t="s">
        <v>24</v>
      </c>
      <c r="D606" s="4" t="s">
        <v>39</v>
      </c>
      <c r="E606" s="4">
        <v>3.0</v>
      </c>
      <c r="F606" s="4">
        <v>3.0</v>
      </c>
      <c r="G606" s="4">
        <v>9.0</v>
      </c>
      <c r="H606" s="5">
        <v>45133.0</v>
      </c>
      <c r="I606" s="4">
        <f>IFERROR(__xludf.DUMMYFUNCTION("SPLIT(H606,""/"")"),26.0)</f>
        <v>26</v>
      </c>
      <c r="J606" s="4">
        <f>IFERROR(__xludf.DUMMYFUNCTION("""COMPUTED_VALUE"""),7.0)</f>
        <v>7</v>
      </c>
      <c r="K606" s="4">
        <f>IFERROR(__xludf.DUMMYFUNCTION("""COMPUTED_VALUE"""),2023.0)</f>
        <v>2023</v>
      </c>
    </row>
    <row r="607">
      <c r="A607" s="1" t="s">
        <v>8096</v>
      </c>
      <c r="B607" s="4" t="s">
        <v>27</v>
      </c>
      <c r="C607" s="4" t="s">
        <v>30</v>
      </c>
      <c r="D607" s="4" t="s">
        <v>39</v>
      </c>
      <c r="E607" s="4">
        <v>1.0</v>
      </c>
      <c r="F607" s="4">
        <v>3.0</v>
      </c>
      <c r="G607" s="4">
        <v>3.0</v>
      </c>
      <c r="H607" s="5">
        <v>45135.0</v>
      </c>
      <c r="I607" s="4">
        <f>IFERROR(__xludf.DUMMYFUNCTION("SPLIT(H607,""/"")"),28.0)</f>
        <v>28</v>
      </c>
      <c r="J607" s="4">
        <f>IFERROR(__xludf.DUMMYFUNCTION("""COMPUTED_VALUE"""),7.0)</f>
        <v>7</v>
      </c>
      <c r="K607" s="4">
        <f>IFERROR(__xludf.DUMMYFUNCTION("""COMPUTED_VALUE"""),2023.0)</f>
        <v>2023</v>
      </c>
    </row>
    <row r="608">
      <c r="A608" s="1" t="s">
        <v>531</v>
      </c>
      <c r="B608" s="4" t="s">
        <v>27</v>
      </c>
      <c r="C608" s="4" t="s">
        <v>30</v>
      </c>
      <c r="D608" s="4" t="s">
        <v>23</v>
      </c>
      <c r="E608" s="4">
        <v>2.0</v>
      </c>
      <c r="F608" s="4">
        <v>3.0</v>
      </c>
      <c r="G608" s="4">
        <v>6.0</v>
      </c>
      <c r="H608" s="5">
        <v>45136.0</v>
      </c>
      <c r="I608" s="4">
        <f>IFERROR(__xludf.DUMMYFUNCTION("SPLIT(H608,""/"")"),29.0)</f>
        <v>29</v>
      </c>
      <c r="J608" s="4">
        <f>IFERROR(__xludf.DUMMYFUNCTION("""COMPUTED_VALUE"""),7.0)</f>
        <v>7</v>
      </c>
      <c r="K608" s="4">
        <f>IFERROR(__xludf.DUMMYFUNCTION("""COMPUTED_VALUE"""),2023.0)</f>
        <v>2023</v>
      </c>
    </row>
    <row r="609">
      <c r="A609" s="1" t="s">
        <v>1290</v>
      </c>
      <c r="B609" s="4" t="s">
        <v>27</v>
      </c>
      <c r="C609" s="4" t="s">
        <v>24</v>
      </c>
      <c r="D609" s="4" t="s">
        <v>28</v>
      </c>
      <c r="E609" s="4">
        <v>3.0</v>
      </c>
      <c r="F609" s="4">
        <v>3.0</v>
      </c>
      <c r="G609" s="4">
        <v>9.0</v>
      </c>
      <c r="H609" s="5">
        <v>45136.0</v>
      </c>
      <c r="I609" s="4">
        <f>IFERROR(__xludf.DUMMYFUNCTION("SPLIT(H609,""/"")"),29.0)</f>
        <v>29</v>
      </c>
      <c r="J609" s="4">
        <f>IFERROR(__xludf.DUMMYFUNCTION("""COMPUTED_VALUE"""),7.0)</f>
        <v>7</v>
      </c>
      <c r="K609" s="4">
        <f>IFERROR(__xludf.DUMMYFUNCTION("""COMPUTED_VALUE"""),2023.0)</f>
        <v>2023</v>
      </c>
    </row>
    <row r="610">
      <c r="A610" s="1" t="s">
        <v>1693</v>
      </c>
      <c r="B610" s="4" t="s">
        <v>27</v>
      </c>
      <c r="C610" s="4" t="s">
        <v>24</v>
      </c>
      <c r="D610" s="4" t="s">
        <v>30</v>
      </c>
      <c r="E610" s="4">
        <v>4.0</v>
      </c>
      <c r="F610" s="4">
        <v>3.0</v>
      </c>
      <c r="G610" s="4">
        <v>12.0</v>
      </c>
      <c r="H610" s="5">
        <v>45137.0</v>
      </c>
      <c r="I610" s="4">
        <f>IFERROR(__xludf.DUMMYFUNCTION("SPLIT(H610,""/"")"),30.0)</f>
        <v>30</v>
      </c>
      <c r="J610" s="4">
        <f>IFERROR(__xludf.DUMMYFUNCTION("""COMPUTED_VALUE"""),7.0)</f>
        <v>7</v>
      </c>
      <c r="K610" s="4">
        <f>IFERROR(__xludf.DUMMYFUNCTION("""COMPUTED_VALUE"""),2023.0)</f>
        <v>2023</v>
      </c>
    </row>
    <row r="611">
      <c r="A611" s="1" t="s">
        <v>460</v>
      </c>
      <c r="B611" s="4" t="s">
        <v>27</v>
      </c>
      <c r="C611" s="4" t="s">
        <v>30</v>
      </c>
      <c r="D611" s="4" t="s">
        <v>23</v>
      </c>
      <c r="E611" s="4">
        <v>3.0</v>
      </c>
      <c r="F611" s="4">
        <v>3.0</v>
      </c>
      <c r="G611" s="4">
        <v>9.0</v>
      </c>
      <c r="H611" s="5">
        <v>45138.0</v>
      </c>
      <c r="I611" s="4">
        <f>IFERROR(__xludf.DUMMYFUNCTION("SPLIT(H611,""/"")"),31.0)</f>
        <v>31</v>
      </c>
      <c r="J611" s="4">
        <f>IFERROR(__xludf.DUMMYFUNCTION("""COMPUTED_VALUE"""),7.0)</f>
        <v>7</v>
      </c>
      <c r="K611" s="4">
        <f>IFERROR(__xludf.DUMMYFUNCTION("""COMPUTED_VALUE"""),2023.0)</f>
        <v>2023</v>
      </c>
    </row>
    <row r="612">
      <c r="A612" s="1" t="s">
        <v>6300</v>
      </c>
      <c r="B612" s="4" t="s">
        <v>27</v>
      </c>
      <c r="C612" s="4" t="s">
        <v>29</v>
      </c>
      <c r="D612" s="4" t="s">
        <v>39</v>
      </c>
      <c r="E612" s="4">
        <v>5.0</v>
      </c>
      <c r="F612" s="4">
        <v>3.0</v>
      </c>
      <c r="G612" s="4">
        <v>15.0</v>
      </c>
      <c r="H612" s="5">
        <v>45139.0</v>
      </c>
      <c r="I612" s="4">
        <f>IFERROR(__xludf.DUMMYFUNCTION("SPLIT(H612,""/"")"),1.0)</f>
        <v>1</v>
      </c>
      <c r="J612" s="4">
        <f>IFERROR(__xludf.DUMMYFUNCTION("""COMPUTED_VALUE"""),8.0)</f>
        <v>8</v>
      </c>
      <c r="K612" s="4">
        <f>IFERROR(__xludf.DUMMYFUNCTION("""COMPUTED_VALUE"""),2023.0)</f>
        <v>2023</v>
      </c>
    </row>
    <row r="613">
      <c r="A613" s="1" t="s">
        <v>8479</v>
      </c>
      <c r="B613" s="4" t="s">
        <v>27</v>
      </c>
      <c r="C613" s="4" t="s">
        <v>24</v>
      </c>
      <c r="D613" s="4" t="s">
        <v>39</v>
      </c>
      <c r="E613" s="4">
        <v>2.0</v>
      </c>
      <c r="F613" s="4">
        <v>3.0</v>
      </c>
      <c r="G613" s="4">
        <v>6.0</v>
      </c>
      <c r="H613" s="5">
        <v>45140.0</v>
      </c>
      <c r="I613" s="4">
        <f>IFERROR(__xludf.DUMMYFUNCTION("SPLIT(H613,""/"")"),2.0)</f>
        <v>2</v>
      </c>
      <c r="J613" s="4">
        <f>IFERROR(__xludf.DUMMYFUNCTION("""COMPUTED_VALUE"""),8.0)</f>
        <v>8</v>
      </c>
      <c r="K613" s="4">
        <f>IFERROR(__xludf.DUMMYFUNCTION("""COMPUTED_VALUE"""),2023.0)</f>
        <v>2023</v>
      </c>
    </row>
    <row r="614">
      <c r="A614" s="1" t="s">
        <v>1399</v>
      </c>
      <c r="B614" s="4" t="s">
        <v>27</v>
      </c>
      <c r="C614" s="4" t="s">
        <v>29</v>
      </c>
      <c r="D614" s="4" t="s">
        <v>28</v>
      </c>
      <c r="E614" s="4">
        <v>3.0</v>
      </c>
      <c r="F614" s="4">
        <v>3.0</v>
      </c>
      <c r="G614" s="4">
        <v>9.0</v>
      </c>
      <c r="H614" s="5">
        <v>45140.0</v>
      </c>
      <c r="I614" s="4">
        <f>IFERROR(__xludf.DUMMYFUNCTION("SPLIT(H614,""/"")"),2.0)</f>
        <v>2</v>
      </c>
      <c r="J614" s="4">
        <f>IFERROR(__xludf.DUMMYFUNCTION("""COMPUTED_VALUE"""),8.0)</f>
        <v>8</v>
      </c>
      <c r="K614" s="4">
        <f>IFERROR(__xludf.DUMMYFUNCTION("""COMPUTED_VALUE"""),2023.0)</f>
        <v>2023</v>
      </c>
    </row>
    <row r="615">
      <c r="A615" s="1" t="s">
        <v>8259</v>
      </c>
      <c r="B615" s="4" t="s">
        <v>27</v>
      </c>
      <c r="C615" s="4" t="s">
        <v>29</v>
      </c>
      <c r="D615" s="4" t="s">
        <v>39</v>
      </c>
      <c r="E615" s="4">
        <v>5.0</v>
      </c>
      <c r="F615" s="4">
        <v>3.0</v>
      </c>
      <c r="G615" s="4">
        <v>15.0</v>
      </c>
      <c r="H615" s="5">
        <v>45141.0</v>
      </c>
      <c r="I615" s="4">
        <f>IFERROR(__xludf.DUMMYFUNCTION("SPLIT(H615,""/"")"),3.0)</f>
        <v>3</v>
      </c>
      <c r="J615" s="4">
        <f>IFERROR(__xludf.DUMMYFUNCTION("""COMPUTED_VALUE"""),8.0)</f>
        <v>8</v>
      </c>
      <c r="K615" s="4">
        <f>IFERROR(__xludf.DUMMYFUNCTION("""COMPUTED_VALUE"""),2023.0)</f>
        <v>2023</v>
      </c>
    </row>
    <row r="616">
      <c r="A616" s="1" t="s">
        <v>9670</v>
      </c>
      <c r="B616" s="4" t="s">
        <v>27</v>
      </c>
      <c r="C616" s="4" t="s">
        <v>24</v>
      </c>
      <c r="D616" s="4" t="s">
        <v>28</v>
      </c>
      <c r="E616" s="4">
        <v>2.0</v>
      </c>
      <c r="F616" s="4">
        <v>3.0</v>
      </c>
      <c r="G616" s="4">
        <v>6.0</v>
      </c>
      <c r="H616" s="5">
        <v>45141.0</v>
      </c>
      <c r="I616" s="4">
        <f>IFERROR(__xludf.DUMMYFUNCTION("SPLIT(H616,""/"")"),3.0)</f>
        <v>3</v>
      </c>
      <c r="J616" s="4">
        <f>IFERROR(__xludf.DUMMYFUNCTION("""COMPUTED_VALUE"""),8.0)</f>
        <v>8</v>
      </c>
      <c r="K616" s="4">
        <f>IFERROR(__xludf.DUMMYFUNCTION("""COMPUTED_VALUE"""),2023.0)</f>
        <v>2023</v>
      </c>
    </row>
    <row r="617">
      <c r="A617" s="1" t="s">
        <v>3686</v>
      </c>
      <c r="B617" s="4" t="s">
        <v>27</v>
      </c>
      <c r="C617" s="4" t="s">
        <v>30</v>
      </c>
      <c r="D617" s="4" t="s">
        <v>23</v>
      </c>
      <c r="E617" s="4">
        <v>1.0</v>
      </c>
      <c r="F617" s="4">
        <v>3.0</v>
      </c>
      <c r="G617" s="4">
        <v>3.0</v>
      </c>
      <c r="H617" s="5">
        <v>45141.0</v>
      </c>
      <c r="I617" s="4">
        <f>IFERROR(__xludf.DUMMYFUNCTION("SPLIT(H617,""/"")"),3.0)</f>
        <v>3</v>
      </c>
      <c r="J617" s="4">
        <f>IFERROR(__xludf.DUMMYFUNCTION("""COMPUTED_VALUE"""),8.0)</f>
        <v>8</v>
      </c>
      <c r="K617" s="4">
        <f>IFERROR(__xludf.DUMMYFUNCTION("""COMPUTED_VALUE"""),2023.0)</f>
        <v>2023</v>
      </c>
    </row>
    <row r="618">
      <c r="A618" s="1" t="s">
        <v>9706</v>
      </c>
      <c r="B618" s="4" t="s">
        <v>27</v>
      </c>
      <c r="C618" s="4" t="s">
        <v>29</v>
      </c>
      <c r="D618" s="4" t="s">
        <v>39</v>
      </c>
      <c r="E618" s="4">
        <v>5.0</v>
      </c>
      <c r="F618" s="4">
        <v>3.0</v>
      </c>
      <c r="G618" s="4">
        <v>15.0</v>
      </c>
      <c r="H618" s="5">
        <v>45141.0</v>
      </c>
      <c r="I618" s="4">
        <f>IFERROR(__xludf.DUMMYFUNCTION("SPLIT(H618,""/"")"),3.0)</f>
        <v>3</v>
      </c>
      <c r="J618" s="4">
        <f>IFERROR(__xludf.DUMMYFUNCTION("""COMPUTED_VALUE"""),8.0)</f>
        <v>8</v>
      </c>
      <c r="K618" s="4">
        <f>IFERROR(__xludf.DUMMYFUNCTION("""COMPUTED_VALUE"""),2023.0)</f>
        <v>2023</v>
      </c>
    </row>
    <row r="619">
      <c r="A619" s="1" t="s">
        <v>7002</v>
      </c>
      <c r="B619" s="4" t="s">
        <v>27</v>
      </c>
      <c r="C619" s="4" t="s">
        <v>30</v>
      </c>
      <c r="D619" s="4" t="s">
        <v>23</v>
      </c>
      <c r="E619" s="4">
        <v>2.0</v>
      </c>
      <c r="F619" s="4">
        <v>3.0</v>
      </c>
      <c r="G619" s="4">
        <v>6.0</v>
      </c>
      <c r="H619" s="5">
        <v>45142.0</v>
      </c>
      <c r="I619" s="4">
        <f>IFERROR(__xludf.DUMMYFUNCTION("SPLIT(H619,""/"")"),4.0)</f>
        <v>4</v>
      </c>
      <c r="J619" s="4">
        <f>IFERROR(__xludf.DUMMYFUNCTION("""COMPUTED_VALUE"""),8.0)</f>
        <v>8</v>
      </c>
      <c r="K619" s="4">
        <f>IFERROR(__xludf.DUMMYFUNCTION("""COMPUTED_VALUE"""),2023.0)</f>
        <v>2023</v>
      </c>
    </row>
    <row r="620">
      <c r="A620" s="1" t="s">
        <v>3094</v>
      </c>
      <c r="B620" s="4" t="s">
        <v>27</v>
      </c>
      <c r="C620" s="4" t="s">
        <v>24</v>
      </c>
      <c r="D620" s="4" t="s">
        <v>30</v>
      </c>
      <c r="E620" s="4">
        <v>3.0</v>
      </c>
      <c r="F620" s="4">
        <v>3.0</v>
      </c>
      <c r="G620" s="4">
        <v>9.0</v>
      </c>
      <c r="H620" s="5">
        <v>45142.0</v>
      </c>
      <c r="I620" s="4">
        <f>IFERROR(__xludf.DUMMYFUNCTION("SPLIT(H620,""/"")"),4.0)</f>
        <v>4</v>
      </c>
      <c r="J620" s="4">
        <f>IFERROR(__xludf.DUMMYFUNCTION("""COMPUTED_VALUE"""),8.0)</f>
        <v>8</v>
      </c>
      <c r="K620" s="4">
        <f>IFERROR(__xludf.DUMMYFUNCTION("""COMPUTED_VALUE"""),2023.0)</f>
        <v>2023</v>
      </c>
    </row>
    <row r="621">
      <c r="A621" s="1" t="s">
        <v>6229</v>
      </c>
      <c r="B621" s="4" t="s">
        <v>27</v>
      </c>
      <c r="C621" s="4" t="s">
        <v>29</v>
      </c>
      <c r="D621" s="4" t="s">
        <v>23</v>
      </c>
      <c r="E621" s="4">
        <v>5.0</v>
      </c>
      <c r="F621" s="4">
        <v>3.0</v>
      </c>
      <c r="G621" s="4">
        <v>15.0</v>
      </c>
      <c r="H621" s="5">
        <v>45142.0</v>
      </c>
      <c r="I621" s="4">
        <f>IFERROR(__xludf.DUMMYFUNCTION("SPLIT(H621,""/"")"),4.0)</f>
        <v>4</v>
      </c>
      <c r="J621" s="4">
        <f>IFERROR(__xludf.DUMMYFUNCTION("""COMPUTED_VALUE"""),8.0)</f>
        <v>8</v>
      </c>
      <c r="K621" s="4">
        <f>IFERROR(__xludf.DUMMYFUNCTION("""COMPUTED_VALUE"""),2023.0)</f>
        <v>2023</v>
      </c>
    </row>
    <row r="622">
      <c r="A622" s="1" t="s">
        <v>8689</v>
      </c>
      <c r="B622" s="4" t="s">
        <v>27</v>
      </c>
      <c r="C622" s="4" t="s">
        <v>30</v>
      </c>
      <c r="D622" s="4" t="s">
        <v>28</v>
      </c>
      <c r="E622" s="4">
        <v>2.0</v>
      </c>
      <c r="F622" s="4">
        <v>3.0</v>
      </c>
      <c r="G622" s="4">
        <v>6.0</v>
      </c>
      <c r="H622" s="5">
        <v>45142.0</v>
      </c>
      <c r="I622" s="4">
        <f>IFERROR(__xludf.DUMMYFUNCTION("SPLIT(H622,""/"")"),4.0)</f>
        <v>4</v>
      </c>
      <c r="J622" s="4">
        <f>IFERROR(__xludf.DUMMYFUNCTION("""COMPUTED_VALUE"""),8.0)</f>
        <v>8</v>
      </c>
      <c r="K622" s="4">
        <f>IFERROR(__xludf.DUMMYFUNCTION("""COMPUTED_VALUE"""),2023.0)</f>
        <v>2023</v>
      </c>
    </row>
    <row r="623">
      <c r="A623" s="1" t="s">
        <v>8014</v>
      </c>
      <c r="B623" s="4" t="s">
        <v>27</v>
      </c>
      <c r="C623" s="4" t="s">
        <v>24</v>
      </c>
      <c r="D623" s="4" t="s">
        <v>28</v>
      </c>
      <c r="E623" s="4">
        <v>4.0</v>
      </c>
      <c r="F623" s="4">
        <v>3.0</v>
      </c>
      <c r="G623" s="4">
        <v>12.0</v>
      </c>
      <c r="H623" s="5">
        <v>45143.0</v>
      </c>
      <c r="I623" s="4">
        <f>IFERROR(__xludf.DUMMYFUNCTION("SPLIT(H623,""/"")"),5.0)</f>
        <v>5</v>
      </c>
      <c r="J623" s="4">
        <f>IFERROR(__xludf.DUMMYFUNCTION("""COMPUTED_VALUE"""),8.0)</f>
        <v>8</v>
      </c>
      <c r="K623" s="4">
        <f>IFERROR(__xludf.DUMMYFUNCTION("""COMPUTED_VALUE"""),2023.0)</f>
        <v>2023</v>
      </c>
    </row>
    <row r="624">
      <c r="A624" s="1" t="s">
        <v>6350</v>
      </c>
      <c r="B624" s="4" t="s">
        <v>27</v>
      </c>
      <c r="C624" s="4" t="s">
        <v>30</v>
      </c>
      <c r="D624" s="4" t="s">
        <v>28</v>
      </c>
      <c r="E624" s="4">
        <v>1.0</v>
      </c>
      <c r="F624" s="4">
        <v>3.0</v>
      </c>
      <c r="G624" s="4">
        <v>3.0</v>
      </c>
      <c r="H624" s="5">
        <v>45143.0</v>
      </c>
      <c r="I624" s="4">
        <f>IFERROR(__xludf.DUMMYFUNCTION("SPLIT(H624,""/"")"),5.0)</f>
        <v>5</v>
      </c>
      <c r="J624" s="4">
        <f>IFERROR(__xludf.DUMMYFUNCTION("""COMPUTED_VALUE"""),8.0)</f>
        <v>8</v>
      </c>
      <c r="K624" s="4">
        <f>IFERROR(__xludf.DUMMYFUNCTION("""COMPUTED_VALUE"""),2023.0)</f>
        <v>2023</v>
      </c>
    </row>
    <row r="625">
      <c r="A625" s="1" t="s">
        <v>3932</v>
      </c>
      <c r="B625" s="4" t="s">
        <v>27</v>
      </c>
      <c r="C625" s="4" t="s">
        <v>29</v>
      </c>
      <c r="D625" s="4" t="s">
        <v>28</v>
      </c>
      <c r="E625" s="4">
        <v>3.0</v>
      </c>
      <c r="F625" s="4">
        <v>3.0</v>
      </c>
      <c r="G625" s="4">
        <v>9.0</v>
      </c>
      <c r="H625" s="5">
        <v>45143.0</v>
      </c>
      <c r="I625" s="4">
        <f>IFERROR(__xludf.DUMMYFUNCTION("SPLIT(H625,""/"")"),5.0)</f>
        <v>5</v>
      </c>
      <c r="J625" s="4">
        <f>IFERROR(__xludf.DUMMYFUNCTION("""COMPUTED_VALUE"""),8.0)</f>
        <v>8</v>
      </c>
      <c r="K625" s="4">
        <f>IFERROR(__xludf.DUMMYFUNCTION("""COMPUTED_VALUE"""),2023.0)</f>
        <v>2023</v>
      </c>
    </row>
    <row r="626">
      <c r="A626" s="1" t="s">
        <v>2932</v>
      </c>
      <c r="B626" s="4" t="s">
        <v>27</v>
      </c>
      <c r="C626" s="4" t="s">
        <v>24</v>
      </c>
      <c r="D626" s="4" t="s">
        <v>30</v>
      </c>
      <c r="E626" s="4">
        <v>4.0</v>
      </c>
      <c r="F626" s="4">
        <v>3.0</v>
      </c>
      <c r="G626" s="4">
        <v>12.0</v>
      </c>
      <c r="H626" s="5">
        <v>45143.0</v>
      </c>
      <c r="I626" s="4">
        <f>IFERROR(__xludf.DUMMYFUNCTION("SPLIT(H626,""/"")"),5.0)</f>
        <v>5</v>
      </c>
      <c r="J626" s="4">
        <f>IFERROR(__xludf.DUMMYFUNCTION("""COMPUTED_VALUE"""),8.0)</f>
        <v>8</v>
      </c>
      <c r="K626" s="4">
        <f>IFERROR(__xludf.DUMMYFUNCTION("""COMPUTED_VALUE"""),2023.0)</f>
        <v>2023</v>
      </c>
    </row>
    <row r="627">
      <c r="A627" s="1" t="s">
        <v>10011</v>
      </c>
      <c r="B627" s="4" t="s">
        <v>27</v>
      </c>
      <c r="C627" s="4" t="s">
        <v>29</v>
      </c>
      <c r="D627" s="4" t="s">
        <v>30</v>
      </c>
      <c r="E627" s="4">
        <v>4.0</v>
      </c>
      <c r="F627" s="4">
        <v>3.0</v>
      </c>
      <c r="G627" s="4">
        <v>12.0</v>
      </c>
      <c r="H627" s="5">
        <v>45144.0</v>
      </c>
      <c r="I627" s="4">
        <f>IFERROR(__xludf.DUMMYFUNCTION("SPLIT(H627,""/"")"),6.0)</f>
        <v>6</v>
      </c>
      <c r="J627" s="4">
        <f>IFERROR(__xludf.DUMMYFUNCTION("""COMPUTED_VALUE"""),8.0)</f>
        <v>8</v>
      </c>
      <c r="K627" s="4">
        <f>IFERROR(__xludf.DUMMYFUNCTION("""COMPUTED_VALUE"""),2023.0)</f>
        <v>2023</v>
      </c>
    </row>
    <row r="628">
      <c r="A628" s="1" t="s">
        <v>1458</v>
      </c>
      <c r="B628" s="4" t="s">
        <v>27</v>
      </c>
      <c r="C628" s="4" t="s">
        <v>29</v>
      </c>
      <c r="D628" s="4" t="s">
        <v>23</v>
      </c>
      <c r="E628" s="4">
        <v>2.0</v>
      </c>
      <c r="F628" s="4">
        <v>3.0</v>
      </c>
      <c r="G628" s="4">
        <v>6.0</v>
      </c>
      <c r="H628" s="5">
        <v>45144.0</v>
      </c>
      <c r="I628" s="4">
        <f>IFERROR(__xludf.DUMMYFUNCTION("SPLIT(H628,""/"")"),6.0)</f>
        <v>6</v>
      </c>
      <c r="J628" s="4">
        <f>IFERROR(__xludf.DUMMYFUNCTION("""COMPUTED_VALUE"""),8.0)</f>
        <v>8</v>
      </c>
      <c r="K628" s="4">
        <f>IFERROR(__xludf.DUMMYFUNCTION("""COMPUTED_VALUE"""),2023.0)</f>
        <v>2023</v>
      </c>
    </row>
    <row r="629">
      <c r="A629" s="1" t="s">
        <v>2850</v>
      </c>
      <c r="B629" s="4" t="s">
        <v>27</v>
      </c>
      <c r="C629" s="4" t="s">
        <v>29</v>
      </c>
      <c r="D629" s="4" t="s">
        <v>30</v>
      </c>
      <c r="E629" s="4">
        <v>5.0</v>
      </c>
      <c r="F629" s="4">
        <v>3.0</v>
      </c>
      <c r="G629" s="4">
        <v>15.0</v>
      </c>
      <c r="H629" s="5">
        <v>45144.0</v>
      </c>
      <c r="I629" s="4">
        <f>IFERROR(__xludf.DUMMYFUNCTION("SPLIT(H629,""/"")"),6.0)</f>
        <v>6</v>
      </c>
      <c r="J629" s="4">
        <f>IFERROR(__xludf.DUMMYFUNCTION("""COMPUTED_VALUE"""),8.0)</f>
        <v>8</v>
      </c>
      <c r="K629" s="4">
        <f>IFERROR(__xludf.DUMMYFUNCTION("""COMPUTED_VALUE"""),2023.0)</f>
        <v>2023</v>
      </c>
    </row>
    <row r="630">
      <c r="A630" s="1" t="s">
        <v>3471</v>
      </c>
      <c r="B630" s="4" t="s">
        <v>27</v>
      </c>
      <c r="C630" s="4" t="s">
        <v>29</v>
      </c>
      <c r="D630" s="4" t="s">
        <v>30</v>
      </c>
      <c r="E630" s="4">
        <v>5.0</v>
      </c>
      <c r="F630" s="4">
        <v>3.0</v>
      </c>
      <c r="G630" s="4">
        <v>15.0</v>
      </c>
      <c r="H630" s="5">
        <v>45145.0</v>
      </c>
      <c r="I630" s="4">
        <f>IFERROR(__xludf.DUMMYFUNCTION("SPLIT(H630,""/"")"),7.0)</f>
        <v>7</v>
      </c>
      <c r="J630" s="4">
        <f>IFERROR(__xludf.DUMMYFUNCTION("""COMPUTED_VALUE"""),8.0)</f>
        <v>8</v>
      </c>
      <c r="K630" s="4">
        <f>IFERROR(__xludf.DUMMYFUNCTION("""COMPUTED_VALUE"""),2023.0)</f>
        <v>2023</v>
      </c>
    </row>
    <row r="631">
      <c r="A631" s="1" t="s">
        <v>1632</v>
      </c>
      <c r="B631" s="4" t="s">
        <v>27</v>
      </c>
      <c r="C631" s="4" t="s">
        <v>24</v>
      </c>
      <c r="D631" s="4" t="s">
        <v>23</v>
      </c>
      <c r="E631" s="4">
        <v>2.0</v>
      </c>
      <c r="F631" s="4">
        <v>3.0</v>
      </c>
      <c r="G631" s="4">
        <v>6.0</v>
      </c>
      <c r="H631" s="5">
        <v>45145.0</v>
      </c>
      <c r="I631" s="4">
        <f>IFERROR(__xludf.DUMMYFUNCTION("SPLIT(H631,""/"")"),7.0)</f>
        <v>7</v>
      </c>
      <c r="J631" s="4">
        <f>IFERROR(__xludf.DUMMYFUNCTION("""COMPUTED_VALUE"""),8.0)</f>
        <v>8</v>
      </c>
      <c r="K631" s="4">
        <f>IFERROR(__xludf.DUMMYFUNCTION("""COMPUTED_VALUE"""),2023.0)</f>
        <v>2023</v>
      </c>
    </row>
    <row r="632">
      <c r="A632" s="1" t="s">
        <v>4586</v>
      </c>
      <c r="B632" s="4" t="s">
        <v>27</v>
      </c>
      <c r="C632" s="4" t="s">
        <v>29</v>
      </c>
      <c r="D632" s="4" t="s">
        <v>30</v>
      </c>
      <c r="E632" s="4">
        <v>5.0</v>
      </c>
      <c r="F632" s="4">
        <v>3.0</v>
      </c>
      <c r="G632" s="4">
        <v>15.0</v>
      </c>
      <c r="H632" s="5">
        <v>45145.0</v>
      </c>
      <c r="I632" s="4">
        <f>IFERROR(__xludf.DUMMYFUNCTION("SPLIT(H632,""/"")"),7.0)</f>
        <v>7</v>
      </c>
      <c r="J632" s="4">
        <f>IFERROR(__xludf.DUMMYFUNCTION("""COMPUTED_VALUE"""),8.0)</f>
        <v>8</v>
      </c>
      <c r="K632" s="4">
        <f>IFERROR(__xludf.DUMMYFUNCTION("""COMPUTED_VALUE"""),2023.0)</f>
        <v>2023</v>
      </c>
    </row>
    <row r="633">
      <c r="A633" s="1" t="s">
        <v>5315</v>
      </c>
      <c r="B633" s="4" t="s">
        <v>27</v>
      </c>
      <c r="C633" s="4" t="s">
        <v>29</v>
      </c>
      <c r="D633" s="4" t="s">
        <v>30</v>
      </c>
      <c r="E633" s="4">
        <v>5.0</v>
      </c>
      <c r="F633" s="4">
        <v>3.0</v>
      </c>
      <c r="G633" s="4">
        <v>15.0</v>
      </c>
      <c r="H633" s="5">
        <v>45145.0</v>
      </c>
      <c r="I633" s="4">
        <f>IFERROR(__xludf.DUMMYFUNCTION("SPLIT(H633,""/"")"),7.0)</f>
        <v>7</v>
      </c>
      <c r="J633" s="4">
        <f>IFERROR(__xludf.DUMMYFUNCTION("""COMPUTED_VALUE"""),8.0)</f>
        <v>8</v>
      </c>
      <c r="K633" s="4">
        <f>IFERROR(__xludf.DUMMYFUNCTION("""COMPUTED_VALUE"""),2023.0)</f>
        <v>2023</v>
      </c>
    </row>
    <row r="634">
      <c r="A634" s="1" t="s">
        <v>4332</v>
      </c>
      <c r="B634" s="4" t="s">
        <v>27</v>
      </c>
      <c r="C634" s="4" t="s">
        <v>30</v>
      </c>
      <c r="D634" s="4" t="s">
        <v>23</v>
      </c>
      <c r="E634" s="4">
        <v>1.0</v>
      </c>
      <c r="F634" s="4">
        <v>3.0</v>
      </c>
      <c r="G634" s="4">
        <v>3.0</v>
      </c>
      <c r="H634" s="5">
        <v>45145.0</v>
      </c>
      <c r="I634" s="4">
        <f>IFERROR(__xludf.DUMMYFUNCTION("SPLIT(H634,""/"")"),7.0)</f>
        <v>7</v>
      </c>
      <c r="J634" s="4">
        <f>IFERROR(__xludf.DUMMYFUNCTION("""COMPUTED_VALUE"""),8.0)</f>
        <v>8</v>
      </c>
      <c r="K634" s="4">
        <f>IFERROR(__xludf.DUMMYFUNCTION("""COMPUTED_VALUE"""),2023.0)</f>
        <v>2023</v>
      </c>
    </row>
    <row r="635">
      <c r="A635" s="1" t="s">
        <v>6932</v>
      </c>
      <c r="B635" s="4" t="s">
        <v>27</v>
      </c>
      <c r="C635" s="4" t="s">
        <v>30</v>
      </c>
      <c r="D635" s="4" t="s">
        <v>23</v>
      </c>
      <c r="E635" s="4">
        <v>4.0</v>
      </c>
      <c r="F635" s="4">
        <v>3.0</v>
      </c>
      <c r="G635" s="4">
        <v>12.0</v>
      </c>
      <c r="H635" s="5">
        <v>45145.0</v>
      </c>
      <c r="I635" s="4">
        <f>IFERROR(__xludf.DUMMYFUNCTION("SPLIT(H635,""/"")"),7.0)</f>
        <v>7</v>
      </c>
      <c r="J635" s="4">
        <f>IFERROR(__xludf.DUMMYFUNCTION("""COMPUTED_VALUE"""),8.0)</f>
        <v>8</v>
      </c>
      <c r="K635" s="4">
        <f>IFERROR(__xludf.DUMMYFUNCTION("""COMPUTED_VALUE"""),2023.0)</f>
        <v>2023</v>
      </c>
    </row>
    <row r="636">
      <c r="A636" s="1" t="s">
        <v>5125</v>
      </c>
      <c r="B636" s="4" t="s">
        <v>27</v>
      </c>
      <c r="C636" s="4" t="s">
        <v>30</v>
      </c>
      <c r="D636" s="4" t="s">
        <v>23</v>
      </c>
      <c r="E636" s="4">
        <v>1.0</v>
      </c>
      <c r="F636" s="4">
        <v>3.0</v>
      </c>
      <c r="G636" s="4">
        <v>3.0</v>
      </c>
      <c r="H636" s="5">
        <v>45146.0</v>
      </c>
      <c r="I636" s="4">
        <f>IFERROR(__xludf.DUMMYFUNCTION("SPLIT(H636,""/"")"),8.0)</f>
        <v>8</v>
      </c>
      <c r="J636" s="4">
        <f>IFERROR(__xludf.DUMMYFUNCTION("""COMPUTED_VALUE"""),8.0)</f>
        <v>8</v>
      </c>
      <c r="K636" s="4">
        <f>IFERROR(__xludf.DUMMYFUNCTION("""COMPUTED_VALUE"""),2023.0)</f>
        <v>2023</v>
      </c>
    </row>
    <row r="637">
      <c r="A637" s="1" t="s">
        <v>9673</v>
      </c>
      <c r="B637" s="4" t="s">
        <v>27</v>
      </c>
      <c r="C637" s="4" t="s">
        <v>30</v>
      </c>
      <c r="D637" s="4" t="s">
        <v>23</v>
      </c>
      <c r="E637" s="4">
        <v>5.0</v>
      </c>
      <c r="F637" s="4">
        <v>3.0</v>
      </c>
      <c r="G637" s="4">
        <v>15.0</v>
      </c>
      <c r="H637" s="5">
        <v>45146.0</v>
      </c>
      <c r="I637" s="4">
        <f>IFERROR(__xludf.DUMMYFUNCTION("SPLIT(H637,""/"")"),8.0)</f>
        <v>8</v>
      </c>
      <c r="J637" s="4">
        <f>IFERROR(__xludf.DUMMYFUNCTION("""COMPUTED_VALUE"""),8.0)</f>
        <v>8</v>
      </c>
      <c r="K637" s="4">
        <f>IFERROR(__xludf.DUMMYFUNCTION("""COMPUTED_VALUE"""),2023.0)</f>
        <v>2023</v>
      </c>
    </row>
    <row r="638">
      <c r="A638" s="1" t="s">
        <v>9065</v>
      </c>
      <c r="B638" s="4" t="s">
        <v>27</v>
      </c>
      <c r="C638" s="4" t="s">
        <v>30</v>
      </c>
      <c r="D638" s="4" t="s">
        <v>23</v>
      </c>
      <c r="E638" s="4">
        <v>3.0</v>
      </c>
      <c r="F638" s="4">
        <v>3.0</v>
      </c>
      <c r="G638" s="4">
        <v>9.0</v>
      </c>
      <c r="H638" s="5">
        <v>45147.0</v>
      </c>
      <c r="I638" s="4">
        <f>IFERROR(__xludf.DUMMYFUNCTION("SPLIT(H638,""/"")"),9.0)</f>
        <v>9</v>
      </c>
      <c r="J638" s="4">
        <f>IFERROR(__xludf.DUMMYFUNCTION("""COMPUTED_VALUE"""),8.0)</f>
        <v>8</v>
      </c>
      <c r="K638" s="4">
        <f>IFERROR(__xludf.DUMMYFUNCTION("""COMPUTED_VALUE"""),2023.0)</f>
        <v>2023</v>
      </c>
    </row>
    <row r="639">
      <c r="A639" s="1" t="s">
        <v>6929</v>
      </c>
      <c r="B639" s="4" t="s">
        <v>27</v>
      </c>
      <c r="C639" s="4" t="s">
        <v>24</v>
      </c>
      <c r="D639" s="4" t="s">
        <v>23</v>
      </c>
      <c r="E639" s="4">
        <v>5.0</v>
      </c>
      <c r="F639" s="4">
        <v>3.0</v>
      </c>
      <c r="G639" s="4">
        <v>15.0</v>
      </c>
      <c r="H639" s="5">
        <v>45148.0</v>
      </c>
      <c r="I639" s="4">
        <f>IFERROR(__xludf.DUMMYFUNCTION("SPLIT(H639,""/"")"),10.0)</f>
        <v>10</v>
      </c>
      <c r="J639" s="4">
        <f>IFERROR(__xludf.DUMMYFUNCTION("""COMPUTED_VALUE"""),8.0)</f>
        <v>8</v>
      </c>
      <c r="K639" s="4">
        <f>IFERROR(__xludf.DUMMYFUNCTION("""COMPUTED_VALUE"""),2023.0)</f>
        <v>2023</v>
      </c>
    </row>
    <row r="640">
      <c r="A640" s="1" t="s">
        <v>8100</v>
      </c>
      <c r="B640" s="4" t="s">
        <v>27</v>
      </c>
      <c r="C640" s="4" t="s">
        <v>30</v>
      </c>
      <c r="D640" s="4" t="s">
        <v>23</v>
      </c>
      <c r="E640" s="4">
        <v>2.0</v>
      </c>
      <c r="F640" s="4">
        <v>3.0</v>
      </c>
      <c r="G640" s="4">
        <v>6.0</v>
      </c>
      <c r="H640" s="5">
        <v>45148.0</v>
      </c>
      <c r="I640" s="4">
        <f>IFERROR(__xludf.DUMMYFUNCTION("SPLIT(H640,""/"")"),10.0)</f>
        <v>10</v>
      </c>
      <c r="J640" s="4">
        <f>IFERROR(__xludf.DUMMYFUNCTION("""COMPUTED_VALUE"""),8.0)</f>
        <v>8</v>
      </c>
      <c r="K640" s="4">
        <f>IFERROR(__xludf.DUMMYFUNCTION("""COMPUTED_VALUE"""),2023.0)</f>
        <v>2023</v>
      </c>
    </row>
    <row r="641">
      <c r="A641" s="1" t="s">
        <v>3789</v>
      </c>
      <c r="B641" s="4" t="s">
        <v>27</v>
      </c>
      <c r="C641" s="4" t="s">
        <v>30</v>
      </c>
      <c r="D641" s="4" t="s">
        <v>28</v>
      </c>
      <c r="E641" s="4">
        <v>4.0</v>
      </c>
      <c r="F641" s="4">
        <v>3.0</v>
      </c>
      <c r="G641" s="4">
        <v>12.0</v>
      </c>
      <c r="H641" s="5">
        <v>45148.0</v>
      </c>
      <c r="I641" s="4">
        <f>IFERROR(__xludf.DUMMYFUNCTION("SPLIT(H641,""/"")"),10.0)</f>
        <v>10</v>
      </c>
      <c r="J641" s="4">
        <f>IFERROR(__xludf.DUMMYFUNCTION("""COMPUTED_VALUE"""),8.0)</f>
        <v>8</v>
      </c>
      <c r="K641" s="4">
        <f>IFERROR(__xludf.DUMMYFUNCTION("""COMPUTED_VALUE"""),2023.0)</f>
        <v>2023</v>
      </c>
    </row>
    <row r="642">
      <c r="A642" s="1" t="s">
        <v>2122</v>
      </c>
      <c r="B642" s="4" t="s">
        <v>27</v>
      </c>
      <c r="C642" s="4" t="s">
        <v>30</v>
      </c>
      <c r="D642" s="4" t="s">
        <v>30</v>
      </c>
      <c r="E642" s="4">
        <v>2.0</v>
      </c>
      <c r="F642" s="4">
        <v>3.0</v>
      </c>
      <c r="G642" s="4">
        <v>6.0</v>
      </c>
      <c r="H642" s="5">
        <v>45148.0</v>
      </c>
      <c r="I642" s="4">
        <f>IFERROR(__xludf.DUMMYFUNCTION("SPLIT(H642,""/"")"),10.0)</f>
        <v>10</v>
      </c>
      <c r="J642" s="4">
        <f>IFERROR(__xludf.DUMMYFUNCTION("""COMPUTED_VALUE"""),8.0)</f>
        <v>8</v>
      </c>
      <c r="K642" s="4">
        <f>IFERROR(__xludf.DUMMYFUNCTION("""COMPUTED_VALUE"""),2023.0)</f>
        <v>2023</v>
      </c>
    </row>
    <row r="643">
      <c r="A643" s="1" t="s">
        <v>3519</v>
      </c>
      <c r="B643" s="4" t="s">
        <v>27</v>
      </c>
      <c r="C643" s="4" t="s">
        <v>29</v>
      </c>
      <c r="D643" s="4" t="s">
        <v>23</v>
      </c>
      <c r="E643" s="4">
        <v>5.0</v>
      </c>
      <c r="F643" s="4">
        <v>3.0</v>
      </c>
      <c r="G643" s="4">
        <v>15.0</v>
      </c>
      <c r="H643" s="5">
        <v>45148.0</v>
      </c>
      <c r="I643" s="4">
        <f>IFERROR(__xludf.DUMMYFUNCTION("SPLIT(H643,""/"")"),10.0)</f>
        <v>10</v>
      </c>
      <c r="J643" s="4">
        <f>IFERROR(__xludf.DUMMYFUNCTION("""COMPUTED_VALUE"""),8.0)</f>
        <v>8</v>
      </c>
      <c r="K643" s="4">
        <f>IFERROR(__xludf.DUMMYFUNCTION("""COMPUTED_VALUE"""),2023.0)</f>
        <v>2023</v>
      </c>
    </row>
    <row r="644">
      <c r="A644" s="1" t="s">
        <v>7288</v>
      </c>
      <c r="B644" s="4" t="s">
        <v>27</v>
      </c>
      <c r="C644" s="4" t="s">
        <v>30</v>
      </c>
      <c r="D644" s="4" t="s">
        <v>30</v>
      </c>
      <c r="E644" s="4">
        <v>2.0</v>
      </c>
      <c r="F644" s="4">
        <v>3.0</v>
      </c>
      <c r="G644" s="4">
        <v>6.0</v>
      </c>
      <c r="H644" s="5">
        <v>45149.0</v>
      </c>
      <c r="I644" s="4">
        <f>IFERROR(__xludf.DUMMYFUNCTION("SPLIT(H644,""/"")"),11.0)</f>
        <v>11</v>
      </c>
      <c r="J644" s="4">
        <f>IFERROR(__xludf.DUMMYFUNCTION("""COMPUTED_VALUE"""),8.0)</f>
        <v>8</v>
      </c>
      <c r="K644" s="4">
        <f>IFERROR(__xludf.DUMMYFUNCTION("""COMPUTED_VALUE"""),2023.0)</f>
        <v>2023</v>
      </c>
    </row>
    <row r="645">
      <c r="A645" s="1" t="s">
        <v>2719</v>
      </c>
      <c r="B645" s="4" t="s">
        <v>27</v>
      </c>
      <c r="C645" s="4" t="s">
        <v>29</v>
      </c>
      <c r="D645" s="4" t="s">
        <v>30</v>
      </c>
      <c r="E645" s="4">
        <v>3.0</v>
      </c>
      <c r="F645" s="4">
        <v>3.0</v>
      </c>
      <c r="G645" s="4">
        <v>9.0</v>
      </c>
      <c r="H645" s="5">
        <v>45149.0</v>
      </c>
      <c r="I645" s="4">
        <f>IFERROR(__xludf.DUMMYFUNCTION("SPLIT(H645,""/"")"),11.0)</f>
        <v>11</v>
      </c>
      <c r="J645" s="4">
        <f>IFERROR(__xludf.DUMMYFUNCTION("""COMPUTED_VALUE"""),8.0)</f>
        <v>8</v>
      </c>
      <c r="K645" s="4">
        <f>IFERROR(__xludf.DUMMYFUNCTION("""COMPUTED_VALUE"""),2023.0)</f>
        <v>2023</v>
      </c>
    </row>
    <row r="646">
      <c r="A646" s="1" t="s">
        <v>3291</v>
      </c>
      <c r="B646" s="4" t="s">
        <v>27</v>
      </c>
      <c r="C646" s="4" t="s">
        <v>30</v>
      </c>
      <c r="D646" s="4" t="s">
        <v>28</v>
      </c>
      <c r="E646" s="4">
        <v>5.0</v>
      </c>
      <c r="F646" s="4">
        <v>3.0</v>
      </c>
      <c r="G646" s="4">
        <v>15.0</v>
      </c>
      <c r="H646" s="5">
        <v>45149.0</v>
      </c>
      <c r="I646" s="4">
        <f>IFERROR(__xludf.DUMMYFUNCTION("SPLIT(H646,""/"")"),11.0)</f>
        <v>11</v>
      </c>
      <c r="J646" s="4">
        <f>IFERROR(__xludf.DUMMYFUNCTION("""COMPUTED_VALUE"""),8.0)</f>
        <v>8</v>
      </c>
      <c r="K646" s="4">
        <f>IFERROR(__xludf.DUMMYFUNCTION("""COMPUTED_VALUE"""),2023.0)</f>
        <v>2023</v>
      </c>
    </row>
    <row r="647">
      <c r="A647" s="1" t="s">
        <v>5999</v>
      </c>
      <c r="B647" s="4" t="s">
        <v>27</v>
      </c>
      <c r="C647" s="4" t="s">
        <v>24</v>
      </c>
      <c r="D647" s="4" t="s">
        <v>23</v>
      </c>
      <c r="E647" s="4">
        <v>2.0</v>
      </c>
      <c r="F647" s="4">
        <v>3.0</v>
      </c>
      <c r="G647" s="4">
        <v>6.0</v>
      </c>
      <c r="H647" s="5">
        <v>45150.0</v>
      </c>
      <c r="I647" s="4">
        <f>IFERROR(__xludf.DUMMYFUNCTION("SPLIT(H647,""/"")"),12.0)</f>
        <v>12</v>
      </c>
      <c r="J647" s="4">
        <f>IFERROR(__xludf.DUMMYFUNCTION("""COMPUTED_VALUE"""),8.0)</f>
        <v>8</v>
      </c>
      <c r="K647" s="4">
        <f>IFERROR(__xludf.DUMMYFUNCTION("""COMPUTED_VALUE"""),2023.0)</f>
        <v>2023</v>
      </c>
    </row>
    <row r="648">
      <c r="A648" s="1" t="s">
        <v>5317</v>
      </c>
      <c r="B648" s="4" t="s">
        <v>27</v>
      </c>
      <c r="C648" s="4" t="s">
        <v>24</v>
      </c>
      <c r="D648" s="4" t="s">
        <v>39</v>
      </c>
      <c r="E648" s="4">
        <v>4.0</v>
      </c>
      <c r="F648" s="4">
        <v>3.0</v>
      </c>
      <c r="G648" s="4">
        <v>12.0</v>
      </c>
      <c r="H648" s="5">
        <v>45150.0</v>
      </c>
      <c r="I648" s="4">
        <f>IFERROR(__xludf.DUMMYFUNCTION("SPLIT(H648,""/"")"),12.0)</f>
        <v>12</v>
      </c>
      <c r="J648" s="4">
        <f>IFERROR(__xludf.DUMMYFUNCTION("""COMPUTED_VALUE"""),8.0)</f>
        <v>8</v>
      </c>
      <c r="K648" s="4">
        <f>IFERROR(__xludf.DUMMYFUNCTION("""COMPUTED_VALUE"""),2023.0)</f>
        <v>2023</v>
      </c>
    </row>
    <row r="649">
      <c r="A649" s="1" t="s">
        <v>2884</v>
      </c>
      <c r="B649" s="4" t="s">
        <v>27</v>
      </c>
      <c r="C649" s="4" t="s">
        <v>24</v>
      </c>
      <c r="D649" s="4" t="s">
        <v>39</v>
      </c>
      <c r="E649" s="4">
        <v>5.0</v>
      </c>
      <c r="F649" s="4">
        <v>3.0</v>
      </c>
      <c r="G649" s="4">
        <v>15.0</v>
      </c>
      <c r="H649" s="5">
        <v>45150.0</v>
      </c>
      <c r="I649" s="4">
        <f>IFERROR(__xludf.DUMMYFUNCTION("SPLIT(H649,""/"")"),12.0)</f>
        <v>12</v>
      </c>
      <c r="J649" s="4">
        <f>IFERROR(__xludf.DUMMYFUNCTION("""COMPUTED_VALUE"""),8.0)</f>
        <v>8</v>
      </c>
      <c r="K649" s="4">
        <f>IFERROR(__xludf.DUMMYFUNCTION("""COMPUTED_VALUE"""),2023.0)</f>
        <v>2023</v>
      </c>
    </row>
    <row r="650">
      <c r="A650" s="1" t="s">
        <v>7985</v>
      </c>
      <c r="B650" s="4" t="s">
        <v>27</v>
      </c>
      <c r="C650" s="4" t="s">
        <v>30</v>
      </c>
      <c r="D650" s="4" t="s">
        <v>30</v>
      </c>
      <c r="E650" s="4">
        <v>5.0</v>
      </c>
      <c r="F650" s="4">
        <v>3.0</v>
      </c>
      <c r="G650" s="4">
        <v>15.0</v>
      </c>
      <c r="H650" s="5">
        <v>45150.0</v>
      </c>
      <c r="I650" s="4">
        <f>IFERROR(__xludf.DUMMYFUNCTION("SPLIT(H650,""/"")"),12.0)</f>
        <v>12</v>
      </c>
      <c r="J650" s="4">
        <f>IFERROR(__xludf.DUMMYFUNCTION("""COMPUTED_VALUE"""),8.0)</f>
        <v>8</v>
      </c>
      <c r="K650" s="4">
        <f>IFERROR(__xludf.DUMMYFUNCTION("""COMPUTED_VALUE"""),2023.0)</f>
        <v>2023</v>
      </c>
    </row>
    <row r="651">
      <c r="A651" s="1" t="s">
        <v>398</v>
      </c>
      <c r="B651" s="4" t="s">
        <v>27</v>
      </c>
      <c r="C651" s="4" t="s">
        <v>30</v>
      </c>
      <c r="D651" s="4" t="s">
        <v>23</v>
      </c>
      <c r="E651" s="4">
        <v>3.0</v>
      </c>
      <c r="F651" s="4">
        <v>3.0</v>
      </c>
      <c r="G651" s="4">
        <v>9.0</v>
      </c>
      <c r="H651" s="5">
        <v>45150.0</v>
      </c>
      <c r="I651" s="4">
        <f>IFERROR(__xludf.DUMMYFUNCTION("SPLIT(H651,""/"")"),12.0)</f>
        <v>12</v>
      </c>
      <c r="J651" s="4">
        <f>IFERROR(__xludf.DUMMYFUNCTION("""COMPUTED_VALUE"""),8.0)</f>
        <v>8</v>
      </c>
      <c r="K651" s="4">
        <f>IFERROR(__xludf.DUMMYFUNCTION("""COMPUTED_VALUE"""),2023.0)</f>
        <v>2023</v>
      </c>
    </row>
    <row r="652">
      <c r="A652" s="1" t="s">
        <v>6192</v>
      </c>
      <c r="B652" s="4" t="s">
        <v>27</v>
      </c>
      <c r="C652" s="4" t="s">
        <v>30</v>
      </c>
      <c r="D652" s="4" t="s">
        <v>28</v>
      </c>
      <c r="E652" s="4">
        <v>4.0</v>
      </c>
      <c r="F652" s="4">
        <v>3.0</v>
      </c>
      <c r="G652" s="4">
        <v>12.0</v>
      </c>
      <c r="H652" s="5">
        <v>45150.0</v>
      </c>
      <c r="I652" s="4">
        <f>IFERROR(__xludf.DUMMYFUNCTION("SPLIT(H652,""/"")"),12.0)</f>
        <v>12</v>
      </c>
      <c r="J652" s="4">
        <f>IFERROR(__xludf.DUMMYFUNCTION("""COMPUTED_VALUE"""),8.0)</f>
        <v>8</v>
      </c>
      <c r="K652" s="4">
        <f>IFERROR(__xludf.DUMMYFUNCTION("""COMPUTED_VALUE"""),2023.0)</f>
        <v>2023</v>
      </c>
    </row>
    <row r="653">
      <c r="A653" s="1" t="s">
        <v>213</v>
      </c>
      <c r="B653" s="4" t="s">
        <v>27</v>
      </c>
      <c r="C653" s="4" t="s">
        <v>29</v>
      </c>
      <c r="D653" s="4" t="s">
        <v>30</v>
      </c>
      <c r="E653" s="4">
        <v>3.0</v>
      </c>
      <c r="F653" s="4">
        <v>3.0</v>
      </c>
      <c r="G653" s="4">
        <v>9.0</v>
      </c>
      <c r="H653" s="5">
        <v>45150.0</v>
      </c>
      <c r="I653" s="4">
        <f>IFERROR(__xludf.DUMMYFUNCTION("SPLIT(H653,""/"")"),12.0)</f>
        <v>12</v>
      </c>
      <c r="J653" s="4">
        <f>IFERROR(__xludf.DUMMYFUNCTION("""COMPUTED_VALUE"""),8.0)</f>
        <v>8</v>
      </c>
      <c r="K653" s="4">
        <f>IFERROR(__xludf.DUMMYFUNCTION("""COMPUTED_VALUE"""),2023.0)</f>
        <v>2023</v>
      </c>
    </row>
    <row r="654">
      <c r="A654" s="1" t="s">
        <v>9780</v>
      </c>
      <c r="B654" s="4" t="s">
        <v>27</v>
      </c>
      <c r="C654" s="4" t="s">
        <v>30</v>
      </c>
      <c r="D654" s="4" t="s">
        <v>28</v>
      </c>
      <c r="E654" s="4">
        <v>5.0</v>
      </c>
      <c r="F654" s="4">
        <v>3.0</v>
      </c>
      <c r="G654" s="4">
        <v>15.0</v>
      </c>
      <c r="H654" s="5">
        <v>45151.0</v>
      </c>
      <c r="I654" s="4">
        <f>IFERROR(__xludf.DUMMYFUNCTION("SPLIT(H654,""/"")"),13.0)</f>
        <v>13</v>
      </c>
      <c r="J654" s="4">
        <f>IFERROR(__xludf.DUMMYFUNCTION("""COMPUTED_VALUE"""),8.0)</f>
        <v>8</v>
      </c>
      <c r="K654" s="4">
        <f>IFERROR(__xludf.DUMMYFUNCTION("""COMPUTED_VALUE"""),2023.0)</f>
        <v>2023</v>
      </c>
    </row>
    <row r="655">
      <c r="A655" s="1" t="s">
        <v>1500</v>
      </c>
      <c r="B655" s="4" t="s">
        <v>27</v>
      </c>
      <c r="C655" s="4" t="s">
        <v>30</v>
      </c>
      <c r="D655" s="4" t="s">
        <v>39</v>
      </c>
      <c r="E655" s="4">
        <v>4.0</v>
      </c>
      <c r="F655" s="4">
        <v>3.0</v>
      </c>
      <c r="G655" s="4">
        <v>12.0</v>
      </c>
      <c r="H655" s="5">
        <v>45151.0</v>
      </c>
      <c r="I655" s="4">
        <f>IFERROR(__xludf.DUMMYFUNCTION("SPLIT(H655,""/"")"),13.0)</f>
        <v>13</v>
      </c>
      <c r="J655" s="4">
        <f>IFERROR(__xludf.DUMMYFUNCTION("""COMPUTED_VALUE"""),8.0)</f>
        <v>8</v>
      </c>
      <c r="K655" s="4">
        <f>IFERROR(__xludf.DUMMYFUNCTION("""COMPUTED_VALUE"""),2023.0)</f>
        <v>2023</v>
      </c>
    </row>
    <row r="656">
      <c r="A656" s="1" t="s">
        <v>3111</v>
      </c>
      <c r="B656" s="4" t="s">
        <v>27</v>
      </c>
      <c r="C656" s="4" t="s">
        <v>29</v>
      </c>
      <c r="D656" s="4" t="s">
        <v>39</v>
      </c>
      <c r="E656" s="4">
        <v>3.0</v>
      </c>
      <c r="F656" s="4">
        <v>3.0</v>
      </c>
      <c r="G656" s="4">
        <v>9.0</v>
      </c>
      <c r="H656" s="5">
        <v>45152.0</v>
      </c>
      <c r="I656" s="4">
        <f>IFERROR(__xludf.DUMMYFUNCTION("SPLIT(H656,""/"")"),14.0)</f>
        <v>14</v>
      </c>
      <c r="J656" s="4">
        <f>IFERROR(__xludf.DUMMYFUNCTION("""COMPUTED_VALUE"""),8.0)</f>
        <v>8</v>
      </c>
      <c r="K656" s="4">
        <f>IFERROR(__xludf.DUMMYFUNCTION("""COMPUTED_VALUE"""),2023.0)</f>
        <v>2023</v>
      </c>
    </row>
    <row r="657">
      <c r="A657" s="1" t="s">
        <v>2225</v>
      </c>
      <c r="B657" s="4" t="s">
        <v>27</v>
      </c>
      <c r="C657" s="4" t="s">
        <v>24</v>
      </c>
      <c r="D657" s="4" t="s">
        <v>23</v>
      </c>
      <c r="E657" s="4">
        <v>4.0</v>
      </c>
      <c r="F657" s="4">
        <v>3.0</v>
      </c>
      <c r="G657" s="4">
        <v>12.0</v>
      </c>
      <c r="H657" s="5">
        <v>45152.0</v>
      </c>
      <c r="I657" s="4">
        <f>IFERROR(__xludf.DUMMYFUNCTION("SPLIT(H657,""/"")"),14.0)</f>
        <v>14</v>
      </c>
      <c r="J657" s="4">
        <f>IFERROR(__xludf.DUMMYFUNCTION("""COMPUTED_VALUE"""),8.0)</f>
        <v>8</v>
      </c>
      <c r="K657" s="4">
        <f>IFERROR(__xludf.DUMMYFUNCTION("""COMPUTED_VALUE"""),2023.0)</f>
        <v>2023</v>
      </c>
    </row>
    <row r="658">
      <c r="A658" s="1" t="s">
        <v>1128</v>
      </c>
      <c r="B658" s="4" t="s">
        <v>27</v>
      </c>
      <c r="C658" s="4" t="s">
        <v>30</v>
      </c>
      <c r="D658" s="4" t="s">
        <v>30</v>
      </c>
      <c r="E658" s="4">
        <v>4.0</v>
      </c>
      <c r="F658" s="4">
        <v>3.0</v>
      </c>
      <c r="G658" s="4">
        <v>12.0</v>
      </c>
      <c r="H658" s="5">
        <v>45152.0</v>
      </c>
      <c r="I658" s="4">
        <f>IFERROR(__xludf.DUMMYFUNCTION("SPLIT(H658,""/"")"),14.0)</f>
        <v>14</v>
      </c>
      <c r="J658" s="4">
        <f>IFERROR(__xludf.DUMMYFUNCTION("""COMPUTED_VALUE"""),8.0)</f>
        <v>8</v>
      </c>
      <c r="K658" s="4">
        <f>IFERROR(__xludf.DUMMYFUNCTION("""COMPUTED_VALUE"""),2023.0)</f>
        <v>2023</v>
      </c>
    </row>
    <row r="659">
      <c r="A659" s="1" t="s">
        <v>4842</v>
      </c>
      <c r="B659" s="4" t="s">
        <v>27</v>
      </c>
      <c r="C659" s="4" t="s">
        <v>30</v>
      </c>
      <c r="D659" s="4" t="s">
        <v>28</v>
      </c>
      <c r="E659" s="4">
        <v>5.0</v>
      </c>
      <c r="F659" s="4">
        <v>3.0</v>
      </c>
      <c r="G659" s="4">
        <v>15.0</v>
      </c>
      <c r="H659" s="5">
        <v>45152.0</v>
      </c>
      <c r="I659" s="4">
        <f>IFERROR(__xludf.DUMMYFUNCTION("SPLIT(H659,""/"")"),14.0)</f>
        <v>14</v>
      </c>
      <c r="J659" s="4">
        <f>IFERROR(__xludf.DUMMYFUNCTION("""COMPUTED_VALUE"""),8.0)</f>
        <v>8</v>
      </c>
      <c r="K659" s="4">
        <f>IFERROR(__xludf.DUMMYFUNCTION("""COMPUTED_VALUE"""),2023.0)</f>
        <v>2023</v>
      </c>
    </row>
    <row r="660">
      <c r="A660" s="1" t="s">
        <v>7105</v>
      </c>
      <c r="B660" s="4" t="s">
        <v>27</v>
      </c>
      <c r="C660" s="4" t="s">
        <v>29</v>
      </c>
      <c r="D660" s="4" t="s">
        <v>28</v>
      </c>
      <c r="E660" s="4">
        <v>3.0</v>
      </c>
      <c r="F660" s="4">
        <v>3.0</v>
      </c>
      <c r="G660" s="4">
        <v>9.0</v>
      </c>
      <c r="H660" s="5">
        <v>45152.0</v>
      </c>
      <c r="I660" s="4">
        <f>IFERROR(__xludf.DUMMYFUNCTION("SPLIT(H660,""/"")"),14.0)</f>
        <v>14</v>
      </c>
      <c r="J660" s="4">
        <f>IFERROR(__xludf.DUMMYFUNCTION("""COMPUTED_VALUE"""),8.0)</f>
        <v>8</v>
      </c>
      <c r="K660" s="4">
        <f>IFERROR(__xludf.DUMMYFUNCTION("""COMPUTED_VALUE"""),2023.0)</f>
        <v>2023</v>
      </c>
    </row>
    <row r="661">
      <c r="A661" s="1" t="s">
        <v>1588</v>
      </c>
      <c r="B661" s="4" t="s">
        <v>27</v>
      </c>
      <c r="C661" s="4" t="s">
        <v>29</v>
      </c>
      <c r="D661" s="4" t="s">
        <v>28</v>
      </c>
      <c r="E661" s="4">
        <v>3.0</v>
      </c>
      <c r="F661" s="4">
        <v>3.0</v>
      </c>
      <c r="G661" s="4">
        <v>9.0</v>
      </c>
      <c r="H661" s="5">
        <v>45152.0</v>
      </c>
      <c r="I661" s="4">
        <f>IFERROR(__xludf.DUMMYFUNCTION("SPLIT(H661,""/"")"),14.0)</f>
        <v>14</v>
      </c>
      <c r="J661" s="4">
        <f>IFERROR(__xludf.DUMMYFUNCTION("""COMPUTED_VALUE"""),8.0)</f>
        <v>8</v>
      </c>
      <c r="K661" s="4">
        <f>IFERROR(__xludf.DUMMYFUNCTION("""COMPUTED_VALUE"""),2023.0)</f>
        <v>2023</v>
      </c>
    </row>
    <row r="662">
      <c r="A662" s="1" t="s">
        <v>240</v>
      </c>
      <c r="B662" s="4" t="s">
        <v>27</v>
      </c>
      <c r="C662" s="4" t="s">
        <v>30</v>
      </c>
      <c r="D662" s="4" t="s">
        <v>23</v>
      </c>
      <c r="E662" s="4">
        <v>2.0</v>
      </c>
      <c r="F662" s="4">
        <v>3.0</v>
      </c>
      <c r="G662" s="4">
        <v>6.0</v>
      </c>
      <c r="H662" s="5">
        <v>45153.0</v>
      </c>
      <c r="I662" s="4">
        <f>IFERROR(__xludf.DUMMYFUNCTION("SPLIT(H662,""/"")"),15.0)</f>
        <v>15</v>
      </c>
      <c r="J662" s="4">
        <f>IFERROR(__xludf.DUMMYFUNCTION("""COMPUTED_VALUE"""),8.0)</f>
        <v>8</v>
      </c>
      <c r="K662" s="4">
        <f>IFERROR(__xludf.DUMMYFUNCTION("""COMPUTED_VALUE"""),2023.0)</f>
        <v>2023</v>
      </c>
    </row>
    <row r="663">
      <c r="A663" s="1" t="s">
        <v>3285</v>
      </c>
      <c r="B663" s="4" t="s">
        <v>27</v>
      </c>
      <c r="C663" s="4" t="s">
        <v>29</v>
      </c>
      <c r="D663" s="4" t="s">
        <v>28</v>
      </c>
      <c r="E663" s="4">
        <v>5.0</v>
      </c>
      <c r="F663" s="4">
        <v>3.0</v>
      </c>
      <c r="G663" s="4">
        <v>15.0</v>
      </c>
      <c r="H663" s="5">
        <v>45153.0</v>
      </c>
      <c r="I663" s="4">
        <f>IFERROR(__xludf.DUMMYFUNCTION("SPLIT(H663,""/"")"),15.0)</f>
        <v>15</v>
      </c>
      <c r="J663" s="4">
        <f>IFERROR(__xludf.DUMMYFUNCTION("""COMPUTED_VALUE"""),8.0)</f>
        <v>8</v>
      </c>
      <c r="K663" s="4">
        <f>IFERROR(__xludf.DUMMYFUNCTION("""COMPUTED_VALUE"""),2023.0)</f>
        <v>2023</v>
      </c>
    </row>
    <row r="664">
      <c r="A664" s="1" t="s">
        <v>418</v>
      </c>
      <c r="B664" s="4" t="s">
        <v>27</v>
      </c>
      <c r="C664" s="4" t="s">
        <v>30</v>
      </c>
      <c r="D664" s="4" t="s">
        <v>30</v>
      </c>
      <c r="E664" s="4">
        <v>5.0</v>
      </c>
      <c r="F664" s="4">
        <v>3.0</v>
      </c>
      <c r="G664" s="4">
        <v>15.0</v>
      </c>
      <c r="H664" s="5">
        <v>45154.0</v>
      </c>
      <c r="I664" s="4">
        <f>IFERROR(__xludf.DUMMYFUNCTION("SPLIT(H664,""/"")"),16.0)</f>
        <v>16</v>
      </c>
      <c r="J664" s="4">
        <f>IFERROR(__xludf.DUMMYFUNCTION("""COMPUTED_VALUE"""),8.0)</f>
        <v>8</v>
      </c>
      <c r="K664" s="4">
        <f>IFERROR(__xludf.DUMMYFUNCTION("""COMPUTED_VALUE"""),2023.0)</f>
        <v>2023</v>
      </c>
    </row>
    <row r="665">
      <c r="A665" s="1" t="s">
        <v>7766</v>
      </c>
      <c r="B665" s="4" t="s">
        <v>27</v>
      </c>
      <c r="C665" s="4" t="s">
        <v>24</v>
      </c>
      <c r="D665" s="4" t="s">
        <v>23</v>
      </c>
      <c r="E665" s="4">
        <v>5.0</v>
      </c>
      <c r="F665" s="4">
        <v>3.0</v>
      </c>
      <c r="G665" s="4">
        <v>15.0</v>
      </c>
      <c r="H665" s="5">
        <v>45154.0</v>
      </c>
      <c r="I665" s="4">
        <f>IFERROR(__xludf.DUMMYFUNCTION("SPLIT(H665,""/"")"),16.0)</f>
        <v>16</v>
      </c>
      <c r="J665" s="4">
        <f>IFERROR(__xludf.DUMMYFUNCTION("""COMPUTED_VALUE"""),8.0)</f>
        <v>8</v>
      </c>
      <c r="K665" s="4">
        <f>IFERROR(__xludf.DUMMYFUNCTION("""COMPUTED_VALUE"""),2023.0)</f>
        <v>2023</v>
      </c>
    </row>
    <row r="666">
      <c r="A666" s="1" t="s">
        <v>1769</v>
      </c>
      <c r="B666" s="4" t="s">
        <v>27</v>
      </c>
      <c r="C666" s="4" t="s">
        <v>30</v>
      </c>
      <c r="D666" s="4" t="s">
        <v>30</v>
      </c>
      <c r="E666" s="4">
        <v>3.0</v>
      </c>
      <c r="F666" s="4">
        <v>3.0</v>
      </c>
      <c r="G666" s="4">
        <v>9.0</v>
      </c>
      <c r="H666" s="5">
        <v>45154.0</v>
      </c>
      <c r="I666" s="4">
        <f>IFERROR(__xludf.DUMMYFUNCTION("SPLIT(H666,""/"")"),16.0)</f>
        <v>16</v>
      </c>
      <c r="J666" s="4">
        <f>IFERROR(__xludf.DUMMYFUNCTION("""COMPUTED_VALUE"""),8.0)</f>
        <v>8</v>
      </c>
      <c r="K666" s="4">
        <f>IFERROR(__xludf.DUMMYFUNCTION("""COMPUTED_VALUE"""),2023.0)</f>
        <v>2023</v>
      </c>
    </row>
    <row r="667">
      <c r="A667" s="1" t="s">
        <v>7881</v>
      </c>
      <c r="B667" s="4" t="s">
        <v>27</v>
      </c>
      <c r="C667" s="4" t="s">
        <v>24</v>
      </c>
      <c r="D667" s="4" t="s">
        <v>23</v>
      </c>
      <c r="E667" s="4">
        <v>2.0</v>
      </c>
      <c r="F667" s="4">
        <v>3.0</v>
      </c>
      <c r="G667" s="4">
        <v>6.0</v>
      </c>
      <c r="H667" s="5">
        <v>45154.0</v>
      </c>
      <c r="I667" s="4">
        <f>IFERROR(__xludf.DUMMYFUNCTION("SPLIT(H667,""/"")"),16.0)</f>
        <v>16</v>
      </c>
      <c r="J667" s="4">
        <f>IFERROR(__xludf.DUMMYFUNCTION("""COMPUTED_VALUE"""),8.0)</f>
        <v>8</v>
      </c>
      <c r="K667" s="4">
        <f>IFERROR(__xludf.DUMMYFUNCTION("""COMPUTED_VALUE"""),2023.0)</f>
        <v>2023</v>
      </c>
    </row>
    <row r="668">
      <c r="A668" s="1" t="s">
        <v>6531</v>
      </c>
      <c r="B668" s="4" t="s">
        <v>27</v>
      </c>
      <c r="C668" s="4" t="s">
        <v>30</v>
      </c>
      <c r="D668" s="4" t="s">
        <v>39</v>
      </c>
      <c r="E668" s="4">
        <v>1.0</v>
      </c>
      <c r="F668" s="4">
        <v>3.0</v>
      </c>
      <c r="G668" s="4">
        <v>3.0</v>
      </c>
      <c r="H668" s="5">
        <v>45155.0</v>
      </c>
      <c r="I668" s="4">
        <f>IFERROR(__xludf.DUMMYFUNCTION("SPLIT(H668,""/"")"),17.0)</f>
        <v>17</v>
      </c>
      <c r="J668" s="4">
        <f>IFERROR(__xludf.DUMMYFUNCTION("""COMPUTED_VALUE"""),8.0)</f>
        <v>8</v>
      </c>
      <c r="K668" s="4">
        <f>IFERROR(__xludf.DUMMYFUNCTION("""COMPUTED_VALUE"""),2023.0)</f>
        <v>2023</v>
      </c>
    </row>
    <row r="669">
      <c r="A669" s="1" t="s">
        <v>1721</v>
      </c>
      <c r="B669" s="4" t="s">
        <v>27</v>
      </c>
      <c r="C669" s="4" t="s">
        <v>24</v>
      </c>
      <c r="D669" s="4" t="s">
        <v>39</v>
      </c>
      <c r="E669" s="4">
        <v>1.0</v>
      </c>
      <c r="F669" s="4">
        <v>3.0</v>
      </c>
      <c r="G669" s="4">
        <v>3.0</v>
      </c>
      <c r="H669" s="5">
        <v>45155.0</v>
      </c>
      <c r="I669" s="4">
        <f>IFERROR(__xludf.DUMMYFUNCTION("SPLIT(H669,""/"")"),17.0)</f>
        <v>17</v>
      </c>
      <c r="J669" s="4">
        <f>IFERROR(__xludf.DUMMYFUNCTION("""COMPUTED_VALUE"""),8.0)</f>
        <v>8</v>
      </c>
      <c r="K669" s="4">
        <f>IFERROR(__xludf.DUMMYFUNCTION("""COMPUTED_VALUE"""),2023.0)</f>
        <v>2023</v>
      </c>
    </row>
    <row r="670">
      <c r="A670" s="1" t="s">
        <v>5703</v>
      </c>
      <c r="B670" s="4" t="s">
        <v>27</v>
      </c>
      <c r="C670" s="4" t="s">
        <v>29</v>
      </c>
      <c r="D670" s="4" t="s">
        <v>28</v>
      </c>
      <c r="E670" s="4">
        <v>4.0</v>
      </c>
      <c r="F670" s="4">
        <v>3.0</v>
      </c>
      <c r="G670" s="4">
        <v>12.0</v>
      </c>
      <c r="H670" s="5">
        <v>45155.0</v>
      </c>
      <c r="I670" s="4">
        <f>IFERROR(__xludf.DUMMYFUNCTION("SPLIT(H670,""/"")"),17.0)</f>
        <v>17</v>
      </c>
      <c r="J670" s="4">
        <f>IFERROR(__xludf.DUMMYFUNCTION("""COMPUTED_VALUE"""),8.0)</f>
        <v>8</v>
      </c>
      <c r="K670" s="4">
        <f>IFERROR(__xludf.DUMMYFUNCTION("""COMPUTED_VALUE"""),2023.0)</f>
        <v>2023</v>
      </c>
    </row>
    <row r="671">
      <c r="A671" s="1" t="s">
        <v>2613</v>
      </c>
      <c r="B671" s="4" t="s">
        <v>27</v>
      </c>
      <c r="C671" s="4" t="s">
        <v>29</v>
      </c>
      <c r="D671" s="4" t="s">
        <v>23</v>
      </c>
      <c r="E671" s="4">
        <v>3.0</v>
      </c>
      <c r="F671" s="4">
        <v>3.0</v>
      </c>
      <c r="G671" s="4">
        <v>9.0</v>
      </c>
      <c r="H671" s="5">
        <v>45158.0</v>
      </c>
      <c r="I671" s="4">
        <f>IFERROR(__xludf.DUMMYFUNCTION("SPLIT(H671,""/"")"),20.0)</f>
        <v>20</v>
      </c>
      <c r="J671" s="4">
        <f>IFERROR(__xludf.DUMMYFUNCTION("""COMPUTED_VALUE"""),8.0)</f>
        <v>8</v>
      </c>
      <c r="K671" s="4">
        <f>IFERROR(__xludf.DUMMYFUNCTION("""COMPUTED_VALUE"""),2023.0)</f>
        <v>2023</v>
      </c>
    </row>
    <row r="672">
      <c r="A672" s="1" t="s">
        <v>5706</v>
      </c>
      <c r="B672" s="4" t="s">
        <v>27</v>
      </c>
      <c r="C672" s="4" t="s">
        <v>30</v>
      </c>
      <c r="D672" s="4" t="s">
        <v>23</v>
      </c>
      <c r="E672" s="4">
        <v>3.0</v>
      </c>
      <c r="F672" s="4">
        <v>3.0</v>
      </c>
      <c r="G672" s="4">
        <v>9.0</v>
      </c>
      <c r="H672" s="5">
        <v>45159.0</v>
      </c>
      <c r="I672" s="4">
        <f>IFERROR(__xludf.DUMMYFUNCTION("SPLIT(H672,""/"")"),21.0)</f>
        <v>21</v>
      </c>
      <c r="J672" s="4">
        <f>IFERROR(__xludf.DUMMYFUNCTION("""COMPUTED_VALUE"""),8.0)</f>
        <v>8</v>
      </c>
      <c r="K672" s="4">
        <f>IFERROR(__xludf.DUMMYFUNCTION("""COMPUTED_VALUE"""),2023.0)</f>
        <v>2023</v>
      </c>
    </row>
    <row r="673">
      <c r="A673" s="1" t="s">
        <v>8383</v>
      </c>
      <c r="B673" s="4" t="s">
        <v>27</v>
      </c>
      <c r="C673" s="4" t="s">
        <v>30</v>
      </c>
      <c r="D673" s="4" t="s">
        <v>28</v>
      </c>
      <c r="E673" s="4">
        <v>4.0</v>
      </c>
      <c r="F673" s="4">
        <v>3.0</v>
      </c>
      <c r="G673" s="4">
        <v>12.0</v>
      </c>
      <c r="H673" s="5">
        <v>45159.0</v>
      </c>
      <c r="I673" s="4">
        <f>IFERROR(__xludf.DUMMYFUNCTION("SPLIT(H673,""/"")"),21.0)</f>
        <v>21</v>
      </c>
      <c r="J673" s="4">
        <f>IFERROR(__xludf.DUMMYFUNCTION("""COMPUTED_VALUE"""),8.0)</f>
        <v>8</v>
      </c>
      <c r="K673" s="4">
        <f>IFERROR(__xludf.DUMMYFUNCTION("""COMPUTED_VALUE"""),2023.0)</f>
        <v>2023</v>
      </c>
    </row>
    <row r="674">
      <c r="A674" s="1" t="s">
        <v>272</v>
      </c>
      <c r="B674" s="4" t="s">
        <v>27</v>
      </c>
      <c r="C674" s="4" t="s">
        <v>30</v>
      </c>
      <c r="D674" s="4" t="s">
        <v>39</v>
      </c>
      <c r="E674" s="4">
        <v>4.0</v>
      </c>
      <c r="F674" s="4">
        <v>3.0</v>
      </c>
      <c r="G674" s="4">
        <v>12.0</v>
      </c>
      <c r="H674" s="5">
        <v>45160.0</v>
      </c>
      <c r="I674" s="4">
        <f>IFERROR(__xludf.DUMMYFUNCTION("SPLIT(H674,""/"")"),22.0)</f>
        <v>22</v>
      </c>
      <c r="J674" s="4">
        <f>IFERROR(__xludf.DUMMYFUNCTION("""COMPUTED_VALUE"""),8.0)</f>
        <v>8</v>
      </c>
      <c r="K674" s="4">
        <f>IFERROR(__xludf.DUMMYFUNCTION("""COMPUTED_VALUE"""),2023.0)</f>
        <v>2023</v>
      </c>
    </row>
    <row r="675">
      <c r="A675" s="1" t="s">
        <v>7522</v>
      </c>
      <c r="B675" s="4" t="s">
        <v>27</v>
      </c>
      <c r="C675" s="4" t="s">
        <v>30</v>
      </c>
      <c r="D675" s="4" t="s">
        <v>30</v>
      </c>
      <c r="E675" s="4">
        <v>2.0</v>
      </c>
      <c r="F675" s="4">
        <v>3.0</v>
      </c>
      <c r="G675" s="4">
        <v>6.0</v>
      </c>
      <c r="H675" s="5">
        <v>45160.0</v>
      </c>
      <c r="I675" s="4">
        <f>IFERROR(__xludf.DUMMYFUNCTION("SPLIT(H675,""/"")"),22.0)</f>
        <v>22</v>
      </c>
      <c r="J675" s="4">
        <f>IFERROR(__xludf.DUMMYFUNCTION("""COMPUTED_VALUE"""),8.0)</f>
        <v>8</v>
      </c>
      <c r="K675" s="4">
        <f>IFERROR(__xludf.DUMMYFUNCTION("""COMPUTED_VALUE"""),2023.0)</f>
        <v>2023</v>
      </c>
    </row>
    <row r="676">
      <c r="A676" s="1" t="s">
        <v>1075</v>
      </c>
      <c r="B676" s="4" t="s">
        <v>27</v>
      </c>
      <c r="C676" s="4" t="s">
        <v>24</v>
      </c>
      <c r="D676" s="4" t="s">
        <v>30</v>
      </c>
      <c r="E676" s="4">
        <v>1.0</v>
      </c>
      <c r="F676" s="4">
        <v>3.0</v>
      </c>
      <c r="G676" s="4">
        <v>3.0</v>
      </c>
      <c r="H676" s="5">
        <v>45161.0</v>
      </c>
      <c r="I676" s="4">
        <f>IFERROR(__xludf.DUMMYFUNCTION("SPLIT(H676,""/"")"),23.0)</f>
        <v>23</v>
      </c>
      <c r="J676" s="4">
        <f>IFERROR(__xludf.DUMMYFUNCTION("""COMPUTED_VALUE"""),8.0)</f>
        <v>8</v>
      </c>
      <c r="K676" s="4">
        <f>IFERROR(__xludf.DUMMYFUNCTION("""COMPUTED_VALUE"""),2023.0)</f>
        <v>2023</v>
      </c>
    </row>
    <row r="677">
      <c r="A677" s="1" t="s">
        <v>4109</v>
      </c>
      <c r="B677" s="4" t="s">
        <v>27</v>
      </c>
      <c r="C677" s="4" t="s">
        <v>24</v>
      </c>
      <c r="D677" s="4" t="s">
        <v>28</v>
      </c>
      <c r="E677" s="4">
        <v>1.0</v>
      </c>
      <c r="F677" s="4">
        <v>3.0</v>
      </c>
      <c r="G677" s="4">
        <v>3.0</v>
      </c>
      <c r="H677" s="5">
        <v>45161.0</v>
      </c>
      <c r="I677" s="4">
        <f>IFERROR(__xludf.DUMMYFUNCTION("SPLIT(H677,""/"")"),23.0)</f>
        <v>23</v>
      </c>
      <c r="J677" s="4">
        <f>IFERROR(__xludf.DUMMYFUNCTION("""COMPUTED_VALUE"""),8.0)</f>
        <v>8</v>
      </c>
      <c r="K677" s="4">
        <f>IFERROR(__xludf.DUMMYFUNCTION("""COMPUTED_VALUE"""),2023.0)</f>
        <v>2023</v>
      </c>
    </row>
    <row r="678">
      <c r="A678" s="1" t="s">
        <v>1066</v>
      </c>
      <c r="B678" s="4" t="s">
        <v>27</v>
      </c>
      <c r="C678" s="4" t="s">
        <v>30</v>
      </c>
      <c r="D678" s="4" t="s">
        <v>28</v>
      </c>
      <c r="E678" s="4">
        <v>3.0</v>
      </c>
      <c r="F678" s="4">
        <v>3.0</v>
      </c>
      <c r="G678" s="4">
        <v>9.0</v>
      </c>
      <c r="H678" s="5">
        <v>45162.0</v>
      </c>
      <c r="I678" s="4">
        <f>IFERROR(__xludf.DUMMYFUNCTION("SPLIT(H678,""/"")"),24.0)</f>
        <v>24</v>
      </c>
      <c r="J678" s="4">
        <f>IFERROR(__xludf.DUMMYFUNCTION("""COMPUTED_VALUE"""),8.0)</f>
        <v>8</v>
      </c>
      <c r="K678" s="4">
        <f>IFERROR(__xludf.DUMMYFUNCTION("""COMPUTED_VALUE"""),2023.0)</f>
        <v>2023</v>
      </c>
    </row>
    <row r="679">
      <c r="A679" s="1" t="s">
        <v>882</v>
      </c>
      <c r="B679" s="4" t="s">
        <v>27</v>
      </c>
      <c r="C679" s="4" t="s">
        <v>29</v>
      </c>
      <c r="D679" s="4" t="s">
        <v>28</v>
      </c>
      <c r="E679" s="4">
        <v>2.0</v>
      </c>
      <c r="F679" s="4">
        <v>3.0</v>
      </c>
      <c r="G679" s="4">
        <v>6.0</v>
      </c>
      <c r="H679" s="5">
        <v>45163.0</v>
      </c>
      <c r="I679" s="4">
        <f>IFERROR(__xludf.DUMMYFUNCTION("SPLIT(H679,""/"")"),25.0)</f>
        <v>25</v>
      </c>
      <c r="J679" s="4">
        <f>IFERROR(__xludf.DUMMYFUNCTION("""COMPUTED_VALUE"""),8.0)</f>
        <v>8</v>
      </c>
      <c r="K679" s="4">
        <f>IFERROR(__xludf.DUMMYFUNCTION("""COMPUTED_VALUE"""),2023.0)</f>
        <v>2023</v>
      </c>
    </row>
    <row r="680">
      <c r="A680" s="1" t="s">
        <v>5441</v>
      </c>
      <c r="B680" s="4" t="s">
        <v>27</v>
      </c>
      <c r="C680" s="4" t="s">
        <v>30</v>
      </c>
      <c r="D680" s="4" t="s">
        <v>30</v>
      </c>
      <c r="E680" s="4">
        <v>2.0</v>
      </c>
      <c r="F680" s="4">
        <v>3.0</v>
      </c>
      <c r="G680" s="4">
        <v>6.0</v>
      </c>
      <c r="H680" s="5">
        <v>45163.0</v>
      </c>
      <c r="I680" s="4">
        <f>IFERROR(__xludf.DUMMYFUNCTION("SPLIT(H680,""/"")"),25.0)</f>
        <v>25</v>
      </c>
      <c r="J680" s="4">
        <f>IFERROR(__xludf.DUMMYFUNCTION("""COMPUTED_VALUE"""),8.0)</f>
        <v>8</v>
      </c>
      <c r="K680" s="4">
        <f>IFERROR(__xludf.DUMMYFUNCTION("""COMPUTED_VALUE"""),2023.0)</f>
        <v>2023</v>
      </c>
    </row>
    <row r="681">
      <c r="A681" s="1" t="s">
        <v>3184</v>
      </c>
      <c r="B681" s="4" t="s">
        <v>27</v>
      </c>
      <c r="C681" s="4" t="s">
        <v>24</v>
      </c>
      <c r="D681" s="4" t="s">
        <v>28</v>
      </c>
      <c r="E681" s="4">
        <v>5.0</v>
      </c>
      <c r="F681" s="4">
        <v>3.0</v>
      </c>
      <c r="G681" s="4">
        <v>15.0</v>
      </c>
      <c r="H681" s="5">
        <v>45163.0</v>
      </c>
      <c r="I681" s="4">
        <f>IFERROR(__xludf.DUMMYFUNCTION("SPLIT(H681,""/"")"),25.0)</f>
        <v>25</v>
      </c>
      <c r="J681" s="4">
        <f>IFERROR(__xludf.DUMMYFUNCTION("""COMPUTED_VALUE"""),8.0)</f>
        <v>8</v>
      </c>
      <c r="K681" s="4">
        <f>IFERROR(__xludf.DUMMYFUNCTION("""COMPUTED_VALUE"""),2023.0)</f>
        <v>2023</v>
      </c>
    </row>
    <row r="682">
      <c r="A682" s="1" t="s">
        <v>6031</v>
      </c>
      <c r="B682" s="4" t="s">
        <v>27</v>
      </c>
      <c r="C682" s="4" t="s">
        <v>24</v>
      </c>
      <c r="D682" s="4" t="s">
        <v>28</v>
      </c>
      <c r="E682" s="4">
        <v>2.0</v>
      </c>
      <c r="F682" s="4">
        <v>3.0</v>
      </c>
      <c r="G682" s="4">
        <v>6.0</v>
      </c>
      <c r="H682" s="5">
        <v>45164.0</v>
      </c>
      <c r="I682" s="4">
        <f>IFERROR(__xludf.DUMMYFUNCTION("SPLIT(H682,""/"")"),26.0)</f>
        <v>26</v>
      </c>
      <c r="J682" s="4">
        <f>IFERROR(__xludf.DUMMYFUNCTION("""COMPUTED_VALUE"""),8.0)</f>
        <v>8</v>
      </c>
      <c r="K682" s="4">
        <f>IFERROR(__xludf.DUMMYFUNCTION("""COMPUTED_VALUE"""),2023.0)</f>
        <v>2023</v>
      </c>
    </row>
    <row r="683">
      <c r="A683" s="1" t="s">
        <v>6135</v>
      </c>
      <c r="B683" s="4" t="s">
        <v>27</v>
      </c>
      <c r="C683" s="4" t="s">
        <v>30</v>
      </c>
      <c r="D683" s="4" t="s">
        <v>30</v>
      </c>
      <c r="E683" s="4">
        <v>3.0</v>
      </c>
      <c r="F683" s="4">
        <v>3.0</v>
      </c>
      <c r="G683" s="4">
        <v>9.0</v>
      </c>
      <c r="H683" s="5">
        <v>45164.0</v>
      </c>
      <c r="I683" s="4">
        <f>IFERROR(__xludf.DUMMYFUNCTION("SPLIT(H683,""/"")"),26.0)</f>
        <v>26</v>
      </c>
      <c r="J683" s="4">
        <f>IFERROR(__xludf.DUMMYFUNCTION("""COMPUTED_VALUE"""),8.0)</f>
        <v>8</v>
      </c>
      <c r="K683" s="4">
        <f>IFERROR(__xludf.DUMMYFUNCTION("""COMPUTED_VALUE"""),2023.0)</f>
        <v>2023</v>
      </c>
    </row>
    <row r="684">
      <c r="A684" s="1" t="s">
        <v>7851</v>
      </c>
      <c r="B684" s="4" t="s">
        <v>27</v>
      </c>
      <c r="C684" s="4" t="s">
        <v>29</v>
      </c>
      <c r="D684" s="4" t="s">
        <v>23</v>
      </c>
      <c r="E684" s="4">
        <v>3.0</v>
      </c>
      <c r="F684" s="4">
        <v>3.0</v>
      </c>
      <c r="G684" s="4">
        <v>9.0</v>
      </c>
      <c r="H684" s="5">
        <v>45165.0</v>
      </c>
      <c r="I684" s="4">
        <f>IFERROR(__xludf.DUMMYFUNCTION("SPLIT(H684,""/"")"),27.0)</f>
        <v>27</v>
      </c>
      <c r="J684" s="4">
        <f>IFERROR(__xludf.DUMMYFUNCTION("""COMPUTED_VALUE"""),8.0)</f>
        <v>8</v>
      </c>
      <c r="K684" s="4">
        <f>IFERROR(__xludf.DUMMYFUNCTION("""COMPUTED_VALUE"""),2023.0)</f>
        <v>2023</v>
      </c>
    </row>
    <row r="685">
      <c r="A685" s="1" t="s">
        <v>6214</v>
      </c>
      <c r="B685" s="4" t="s">
        <v>27</v>
      </c>
      <c r="C685" s="4" t="s">
        <v>30</v>
      </c>
      <c r="D685" s="4" t="s">
        <v>39</v>
      </c>
      <c r="E685" s="4">
        <v>4.0</v>
      </c>
      <c r="F685" s="4">
        <v>3.0</v>
      </c>
      <c r="G685" s="4">
        <v>12.0</v>
      </c>
      <c r="H685" s="5">
        <v>45165.0</v>
      </c>
      <c r="I685" s="4">
        <f>IFERROR(__xludf.DUMMYFUNCTION("SPLIT(H685,""/"")"),27.0)</f>
        <v>27</v>
      </c>
      <c r="J685" s="4">
        <f>IFERROR(__xludf.DUMMYFUNCTION("""COMPUTED_VALUE"""),8.0)</f>
        <v>8</v>
      </c>
      <c r="K685" s="4">
        <f>IFERROR(__xludf.DUMMYFUNCTION("""COMPUTED_VALUE"""),2023.0)</f>
        <v>2023</v>
      </c>
    </row>
    <row r="686">
      <c r="A686" s="1" t="s">
        <v>2049</v>
      </c>
      <c r="B686" s="4" t="s">
        <v>27</v>
      </c>
      <c r="C686" s="4" t="s">
        <v>24</v>
      </c>
      <c r="D686" s="4" t="s">
        <v>39</v>
      </c>
      <c r="E686" s="4">
        <v>5.0</v>
      </c>
      <c r="F686" s="4">
        <v>3.0</v>
      </c>
      <c r="G686" s="4">
        <v>15.0</v>
      </c>
      <c r="H686" s="5">
        <v>45165.0</v>
      </c>
      <c r="I686" s="4">
        <f>IFERROR(__xludf.DUMMYFUNCTION("SPLIT(H686,""/"")"),27.0)</f>
        <v>27</v>
      </c>
      <c r="J686" s="4">
        <f>IFERROR(__xludf.DUMMYFUNCTION("""COMPUTED_VALUE"""),8.0)</f>
        <v>8</v>
      </c>
      <c r="K686" s="4">
        <f>IFERROR(__xludf.DUMMYFUNCTION("""COMPUTED_VALUE"""),2023.0)</f>
        <v>2023</v>
      </c>
    </row>
    <row r="687">
      <c r="A687" s="1" t="s">
        <v>5497</v>
      </c>
      <c r="B687" s="4" t="s">
        <v>27</v>
      </c>
      <c r="C687" s="4" t="s">
        <v>30</v>
      </c>
      <c r="D687" s="4" t="s">
        <v>30</v>
      </c>
      <c r="E687" s="4">
        <v>1.0</v>
      </c>
      <c r="F687" s="4">
        <v>3.0</v>
      </c>
      <c r="G687" s="4">
        <v>3.0</v>
      </c>
      <c r="H687" s="5">
        <v>45165.0</v>
      </c>
      <c r="I687" s="4">
        <f>IFERROR(__xludf.DUMMYFUNCTION("SPLIT(H687,""/"")"),27.0)</f>
        <v>27</v>
      </c>
      <c r="J687" s="4">
        <f>IFERROR(__xludf.DUMMYFUNCTION("""COMPUTED_VALUE"""),8.0)</f>
        <v>8</v>
      </c>
      <c r="K687" s="4">
        <f>IFERROR(__xludf.DUMMYFUNCTION("""COMPUTED_VALUE"""),2023.0)</f>
        <v>2023</v>
      </c>
    </row>
    <row r="688">
      <c r="A688" s="1" t="s">
        <v>6835</v>
      </c>
      <c r="B688" s="4" t="s">
        <v>27</v>
      </c>
      <c r="C688" s="4" t="s">
        <v>29</v>
      </c>
      <c r="D688" s="4" t="s">
        <v>23</v>
      </c>
      <c r="E688" s="4">
        <v>4.0</v>
      </c>
      <c r="F688" s="4">
        <v>3.0</v>
      </c>
      <c r="G688" s="4">
        <v>12.0</v>
      </c>
      <c r="H688" s="5">
        <v>45165.0</v>
      </c>
      <c r="I688" s="4">
        <f>IFERROR(__xludf.DUMMYFUNCTION("SPLIT(H688,""/"")"),27.0)</f>
        <v>27</v>
      </c>
      <c r="J688" s="4">
        <f>IFERROR(__xludf.DUMMYFUNCTION("""COMPUTED_VALUE"""),8.0)</f>
        <v>8</v>
      </c>
      <c r="K688" s="4">
        <f>IFERROR(__xludf.DUMMYFUNCTION("""COMPUTED_VALUE"""),2023.0)</f>
        <v>2023</v>
      </c>
    </row>
    <row r="689">
      <c r="A689" s="1" t="s">
        <v>5579</v>
      </c>
      <c r="B689" s="4" t="s">
        <v>27</v>
      </c>
      <c r="C689" s="4" t="s">
        <v>30</v>
      </c>
      <c r="D689" s="4" t="s">
        <v>23</v>
      </c>
      <c r="E689" s="4">
        <v>2.0</v>
      </c>
      <c r="F689" s="4">
        <v>3.0</v>
      </c>
      <c r="G689" s="4">
        <v>6.0</v>
      </c>
      <c r="H689" s="5">
        <v>45165.0</v>
      </c>
      <c r="I689" s="4">
        <f>IFERROR(__xludf.DUMMYFUNCTION("SPLIT(H689,""/"")"),27.0)</f>
        <v>27</v>
      </c>
      <c r="J689" s="4">
        <f>IFERROR(__xludf.DUMMYFUNCTION("""COMPUTED_VALUE"""),8.0)</f>
        <v>8</v>
      </c>
      <c r="K689" s="4">
        <f>IFERROR(__xludf.DUMMYFUNCTION("""COMPUTED_VALUE"""),2023.0)</f>
        <v>2023</v>
      </c>
    </row>
    <row r="690">
      <c r="A690" s="1" t="s">
        <v>5561</v>
      </c>
      <c r="B690" s="4" t="s">
        <v>27</v>
      </c>
      <c r="C690" s="4" t="s">
        <v>30</v>
      </c>
      <c r="D690" s="4" t="s">
        <v>28</v>
      </c>
      <c r="E690" s="4">
        <v>2.0</v>
      </c>
      <c r="F690" s="4">
        <v>3.0</v>
      </c>
      <c r="G690" s="4">
        <v>6.0</v>
      </c>
      <c r="H690" s="5">
        <v>45166.0</v>
      </c>
      <c r="I690" s="4">
        <f>IFERROR(__xludf.DUMMYFUNCTION("SPLIT(H690,""/"")"),28.0)</f>
        <v>28</v>
      </c>
      <c r="J690" s="4">
        <f>IFERROR(__xludf.DUMMYFUNCTION("""COMPUTED_VALUE"""),8.0)</f>
        <v>8</v>
      </c>
      <c r="K690" s="4">
        <f>IFERROR(__xludf.DUMMYFUNCTION("""COMPUTED_VALUE"""),2023.0)</f>
        <v>2023</v>
      </c>
    </row>
    <row r="691">
      <c r="A691" s="1" t="s">
        <v>4178</v>
      </c>
      <c r="B691" s="4" t="s">
        <v>27</v>
      </c>
      <c r="C691" s="4" t="s">
        <v>29</v>
      </c>
      <c r="D691" s="4" t="s">
        <v>30</v>
      </c>
      <c r="E691" s="4">
        <v>2.0</v>
      </c>
      <c r="F691" s="4">
        <v>3.0</v>
      </c>
      <c r="G691" s="4">
        <v>6.0</v>
      </c>
      <c r="H691" s="5">
        <v>45167.0</v>
      </c>
      <c r="I691" s="4">
        <f>IFERROR(__xludf.DUMMYFUNCTION("SPLIT(H691,""/"")"),29.0)</f>
        <v>29</v>
      </c>
      <c r="J691" s="4">
        <f>IFERROR(__xludf.DUMMYFUNCTION("""COMPUTED_VALUE"""),8.0)</f>
        <v>8</v>
      </c>
      <c r="K691" s="4">
        <f>IFERROR(__xludf.DUMMYFUNCTION("""COMPUTED_VALUE"""),2023.0)</f>
        <v>2023</v>
      </c>
    </row>
    <row r="692">
      <c r="A692" s="1" t="s">
        <v>895</v>
      </c>
      <c r="B692" s="4" t="s">
        <v>27</v>
      </c>
      <c r="C692" s="4" t="s">
        <v>30</v>
      </c>
      <c r="D692" s="4" t="s">
        <v>39</v>
      </c>
      <c r="E692" s="4">
        <v>1.0</v>
      </c>
      <c r="F692" s="4">
        <v>3.0</v>
      </c>
      <c r="G692" s="4">
        <v>3.0</v>
      </c>
      <c r="H692" s="5">
        <v>45167.0</v>
      </c>
      <c r="I692" s="4">
        <f>IFERROR(__xludf.DUMMYFUNCTION("SPLIT(H692,""/"")"),29.0)</f>
        <v>29</v>
      </c>
      <c r="J692" s="4">
        <f>IFERROR(__xludf.DUMMYFUNCTION("""COMPUTED_VALUE"""),8.0)</f>
        <v>8</v>
      </c>
      <c r="K692" s="4">
        <f>IFERROR(__xludf.DUMMYFUNCTION("""COMPUTED_VALUE"""),2023.0)</f>
        <v>2023</v>
      </c>
    </row>
    <row r="693">
      <c r="A693" s="1" t="s">
        <v>1124</v>
      </c>
      <c r="B693" s="4" t="s">
        <v>27</v>
      </c>
      <c r="C693" s="4" t="s">
        <v>30</v>
      </c>
      <c r="D693" s="4" t="s">
        <v>23</v>
      </c>
      <c r="E693" s="4">
        <v>5.0</v>
      </c>
      <c r="F693" s="4">
        <v>3.0</v>
      </c>
      <c r="G693" s="4">
        <v>15.0</v>
      </c>
      <c r="H693" s="5">
        <v>45167.0</v>
      </c>
      <c r="I693" s="4">
        <f>IFERROR(__xludf.DUMMYFUNCTION("SPLIT(H693,""/"")"),29.0)</f>
        <v>29</v>
      </c>
      <c r="J693" s="4">
        <f>IFERROR(__xludf.DUMMYFUNCTION("""COMPUTED_VALUE"""),8.0)</f>
        <v>8</v>
      </c>
      <c r="K693" s="4">
        <f>IFERROR(__xludf.DUMMYFUNCTION("""COMPUTED_VALUE"""),2023.0)</f>
        <v>2023</v>
      </c>
    </row>
    <row r="694">
      <c r="A694" s="1" t="s">
        <v>648</v>
      </c>
      <c r="B694" s="4" t="s">
        <v>27</v>
      </c>
      <c r="C694" s="4" t="s">
        <v>29</v>
      </c>
      <c r="D694" s="4" t="s">
        <v>30</v>
      </c>
      <c r="E694" s="4">
        <v>4.0</v>
      </c>
      <c r="F694" s="4">
        <v>3.0</v>
      </c>
      <c r="G694" s="4">
        <v>12.0</v>
      </c>
      <c r="H694" s="5">
        <v>45168.0</v>
      </c>
      <c r="I694" s="4">
        <f>IFERROR(__xludf.DUMMYFUNCTION("SPLIT(H694,""/"")"),30.0)</f>
        <v>30</v>
      </c>
      <c r="J694" s="4">
        <f>IFERROR(__xludf.DUMMYFUNCTION("""COMPUTED_VALUE"""),8.0)</f>
        <v>8</v>
      </c>
      <c r="K694" s="4">
        <f>IFERROR(__xludf.DUMMYFUNCTION("""COMPUTED_VALUE"""),2023.0)</f>
        <v>2023</v>
      </c>
    </row>
    <row r="695">
      <c r="A695" s="1" t="s">
        <v>1398</v>
      </c>
      <c r="B695" s="4" t="s">
        <v>27</v>
      </c>
      <c r="C695" s="4" t="s">
        <v>24</v>
      </c>
      <c r="D695" s="4" t="s">
        <v>39</v>
      </c>
      <c r="E695" s="4">
        <v>3.0</v>
      </c>
      <c r="F695" s="4">
        <v>3.0</v>
      </c>
      <c r="G695" s="4">
        <v>9.0</v>
      </c>
      <c r="H695" s="5">
        <v>45169.0</v>
      </c>
      <c r="I695" s="4">
        <f>IFERROR(__xludf.DUMMYFUNCTION("SPLIT(H695,""/"")"),31.0)</f>
        <v>31</v>
      </c>
      <c r="J695" s="4">
        <f>IFERROR(__xludf.DUMMYFUNCTION("""COMPUTED_VALUE"""),8.0)</f>
        <v>8</v>
      </c>
      <c r="K695" s="4">
        <f>IFERROR(__xludf.DUMMYFUNCTION("""COMPUTED_VALUE"""),2023.0)</f>
        <v>2023</v>
      </c>
    </row>
    <row r="696">
      <c r="A696" s="1" t="s">
        <v>3305</v>
      </c>
      <c r="B696" s="4" t="s">
        <v>27</v>
      </c>
      <c r="C696" s="4" t="s">
        <v>24</v>
      </c>
      <c r="D696" s="4" t="s">
        <v>23</v>
      </c>
      <c r="E696" s="4">
        <v>2.0</v>
      </c>
      <c r="F696" s="4">
        <v>3.0</v>
      </c>
      <c r="G696" s="4">
        <v>6.0</v>
      </c>
      <c r="H696" s="5">
        <v>45169.0</v>
      </c>
      <c r="I696" s="4">
        <f>IFERROR(__xludf.DUMMYFUNCTION("SPLIT(H696,""/"")"),31.0)</f>
        <v>31</v>
      </c>
      <c r="J696" s="4">
        <f>IFERROR(__xludf.DUMMYFUNCTION("""COMPUTED_VALUE"""),8.0)</f>
        <v>8</v>
      </c>
      <c r="K696" s="4">
        <f>IFERROR(__xludf.DUMMYFUNCTION("""COMPUTED_VALUE"""),2023.0)</f>
        <v>2023</v>
      </c>
    </row>
    <row r="697">
      <c r="A697" s="1" t="s">
        <v>4446</v>
      </c>
      <c r="B697" s="4" t="s">
        <v>27</v>
      </c>
      <c r="C697" s="4" t="s">
        <v>30</v>
      </c>
      <c r="D697" s="4" t="s">
        <v>39</v>
      </c>
      <c r="E697" s="4">
        <v>1.0</v>
      </c>
      <c r="F697" s="4">
        <v>3.0</v>
      </c>
      <c r="G697" s="4">
        <v>3.0</v>
      </c>
      <c r="H697" s="5">
        <v>45169.0</v>
      </c>
      <c r="I697" s="4">
        <f>IFERROR(__xludf.DUMMYFUNCTION("SPLIT(H697,""/"")"),31.0)</f>
        <v>31</v>
      </c>
      <c r="J697" s="4">
        <f>IFERROR(__xludf.DUMMYFUNCTION("""COMPUTED_VALUE"""),8.0)</f>
        <v>8</v>
      </c>
      <c r="K697" s="4">
        <f>IFERROR(__xludf.DUMMYFUNCTION("""COMPUTED_VALUE"""),2023.0)</f>
        <v>2023</v>
      </c>
    </row>
    <row r="698">
      <c r="A698" s="1" t="s">
        <v>5290</v>
      </c>
      <c r="B698" s="4" t="s">
        <v>27</v>
      </c>
      <c r="C698" s="4" t="s">
        <v>30</v>
      </c>
      <c r="D698" s="4" t="s">
        <v>28</v>
      </c>
      <c r="E698" s="4">
        <v>2.0</v>
      </c>
      <c r="F698" s="4">
        <v>3.0</v>
      </c>
      <c r="G698" s="4">
        <v>6.0</v>
      </c>
      <c r="H698" s="5">
        <v>45169.0</v>
      </c>
      <c r="I698" s="4">
        <f>IFERROR(__xludf.DUMMYFUNCTION("SPLIT(H698,""/"")"),31.0)</f>
        <v>31</v>
      </c>
      <c r="J698" s="4">
        <f>IFERROR(__xludf.DUMMYFUNCTION("""COMPUTED_VALUE"""),8.0)</f>
        <v>8</v>
      </c>
      <c r="K698" s="4">
        <f>IFERROR(__xludf.DUMMYFUNCTION("""COMPUTED_VALUE"""),2023.0)</f>
        <v>2023</v>
      </c>
    </row>
    <row r="699">
      <c r="A699" s="1" t="s">
        <v>4081</v>
      </c>
      <c r="B699" s="4" t="s">
        <v>27</v>
      </c>
      <c r="C699" s="4" t="s">
        <v>24</v>
      </c>
      <c r="D699" s="4" t="s">
        <v>30</v>
      </c>
      <c r="E699" s="4">
        <v>2.0</v>
      </c>
      <c r="F699" s="4">
        <v>3.0</v>
      </c>
      <c r="G699" s="4">
        <v>6.0</v>
      </c>
      <c r="H699" s="5">
        <v>45170.0</v>
      </c>
      <c r="I699" s="4">
        <f>IFERROR(__xludf.DUMMYFUNCTION("SPLIT(H699,""/"")"),1.0)</f>
        <v>1</v>
      </c>
      <c r="J699" s="4">
        <f>IFERROR(__xludf.DUMMYFUNCTION("""COMPUTED_VALUE"""),9.0)</f>
        <v>9</v>
      </c>
      <c r="K699" s="4">
        <f>IFERROR(__xludf.DUMMYFUNCTION("""COMPUTED_VALUE"""),2023.0)</f>
        <v>2023</v>
      </c>
    </row>
    <row r="700">
      <c r="A700" s="1" t="s">
        <v>8704</v>
      </c>
      <c r="B700" s="4" t="s">
        <v>27</v>
      </c>
      <c r="C700" s="4" t="s">
        <v>30</v>
      </c>
      <c r="D700" s="4" t="s">
        <v>30</v>
      </c>
      <c r="E700" s="4">
        <v>2.0</v>
      </c>
      <c r="F700" s="4">
        <v>3.0</v>
      </c>
      <c r="G700" s="4">
        <v>6.0</v>
      </c>
      <c r="H700" s="5">
        <v>45171.0</v>
      </c>
      <c r="I700" s="4">
        <f>IFERROR(__xludf.DUMMYFUNCTION("SPLIT(H700,""/"")"),2.0)</f>
        <v>2</v>
      </c>
      <c r="J700" s="4">
        <f>IFERROR(__xludf.DUMMYFUNCTION("""COMPUTED_VALUE"""),9.0)</f>
        <v>9</v>
      </c>
      <c r="K700" s="4">
        <f>IFERROR(__xludf.DUMMYFUNCTION("""COMPUTED_VALUE"""),2023.0)</f>
        <v>2023</v>
      </c>
    </row>
    <row r="701">
      <c r="A701" s="1" t="s">
        <v>3645</v>
      </c>
      <c r="B701" s="4" t="s">
        <v>27</v>
      </c>
      <c r="C701" s="4" t="s">
        <v>24</v>
      </c>
      <c r="D701" s="4" t="s">
        <v>30</v>
      </c>
      <c r="E701" s="4">
        <v>4.0</v>
      </c>
      <c r="F701" s="4">
        <v>3.0</v>
      </c>
      <c r="G701" s="4">
        <v>12.0</v>
      </c>
      <c r="H701" s="5">
        <v>45171.0</v>
      </c>
      <c r="I701" s="4">
        <f>IFERROR(__xludf.DUMMYFUNCTION("SPLIT(H701,""/"")"),2.0)</f>
        <v>2</v>
      </c>
      <c r="J701" s="4">
        <f>IFERROR(__xludf.DUMMYFUNCTION("""COMPUTED_VALUE"""),9.0)</f>
        <v>9</v>
      </c>
      <c r="K701" s="4">
        <f>IFERROR(__xludf.DUMMYFUNCTION("""COMPUTED_VALUE"""),2023.0)</f>
        <v>2023</v>
      </c>
    </row>
    <row r="702">
      <c r="A702" s="1" t="s">
        <v>1426</v>
      </c>
      <c r="B702" s="4" t="s">
        <v>27</v>
      </c>
      <c r="C702" s="4" t="s">
        <v>30</v>
      </c>
      <c r="D702" s="4" t="s">
        <v>30</v>
      </c>
      <c r="E702" s="4">
        <v>2.0</v>
      </c>
      <c r="F702" s="4">
        <v>3.0</v>
      </c>
      <c r="G702" s="4">
        <v>6.0</v>
      </c>
      <c r="H702" s="5">
        <v>45172.0</v>
      </c>
      <c r="I702" s="4">
        <f>IFERROR(__xludf.DUMMYFUNCTION("SPLIT(H702,""/"")"),3.0)</f>
        <v>3</v>
      </c>
      <c r="J702" s="4">
        <f>IFERROR(__xludf.DUMMYFUNCTION("""COMPUTED_VALUE"""),9.0)</f>
        <v>9</v>
      </c>
      <c r="K702" s="4">
        <f>IFERROR(__xludf.DUMMYFUNCTION("""COMPUTED_VALUE"""),2023.0)</f>
        <v>2023</v>
      </c>
    </row>
    <row r="703">
      <c r="A703" s="1" t="s">
        <v>8157</v>
      </c>
      <c r="B703" s="4" t="s">
        <v>27</v>
      </c>
      <c r="C703" s="4" t="s">
        <v>30</v>
      </c>
      <c r="D703" s="4" t="s">
        <v>30</v>
      </c>
      <c r="E703" s="4">
        <v>1.0</v>
      </c>
      <c r="F703" s="4">
        <v>3.0</v>
      </c>
      <c r="G703" s="4">
        <v>3.0</v>
      </c>
      <c r="H703" s="5">
        <v>45172.0</v>
      </c>
      <c r="I703" s="4">
        <f>IFERROR(__xludf.DUMMYFUNCTION("SPLIT(H703,""/"")"),3.0)</f>
        <v>3</v>
      </c>
      <c r="J703" s="4">
        <f>IFERROR(__xludf.DUMMYFUNCTION("""COMPUTED_VALUE"""),9.0)</f>
        <v>9</v>
      </c>
      <c r="K703" s="4">
        <f>IFERROR(__xludf.DUMMYFUNCTION("""COMPUTED_VALUE"""),2023.0)</f>
        <v>2023</v>
      </c>
    </row>
    <row r="704">
      <c r="A704" s="1" t="s">
        <v>4040</v>
      </c>
      <c r="B704" s="4" t="s">
        <v>27</v>
      </c>
      <c r="C704" s="4" t="s">
        <v>30</v>
      </c>
      <c r="D704" s="4" t="s">
        <v>39</v>
      </c>
      <c r="E704" s="4">
        <v>4.0</v>
      </c>
      <c r="F704" s="4">
        <v>3.0</v>
      </c>
      <c r="G704" s="4">
        <v>12.0</v>
      </c>
      <c r="H704" s="5">
        <v>45172.0</v>
      </c>
      <c r="I704" s="4">
        <f>IFERROR(__xludf.DUMMYFUNCTION("SPLIT(H704,""/"")"),3.0)</f>
        <v>3</v>
      </c>
      <c r="J704" s="4">
        <f>IFERROR(__xludf.DUMMYFUNCTION("""COMPUTED_VALUE"""),9.0)</f>
        <v>9</v>
      </c>
      <c r="K704" s="4">
        <f>IFERROR(__xludf.DUMMYFUNCTION("""COMPUTED_VALUE"""),2023.0)</f>
        <v>2023</v>
      </c>
    </row>
    <row r="705">
      <c r="A705" s="1" t="s">
        <v>2250</v>
      </c>
      <c r="B705" s="4" t="s">
        <v>27</v>
      </c>
      <c r="C705" s="4" t="s">
        <v>30</v>
      </c>
      <c r="D705" s="4" t="s">
        <v>39</v>
      </c>
      <c r="E705" s="4">
        <v>5.0</v>
      </c>
      <c r="F705" s="4">
        <v>3.0</v>
      </c>
      <c r="G705" s="4">
        <v>15.0</v>
      </c>
      <c r="H705" s="5">
        <v>45173.0</v>
      </c>
      <c r="I705" s="4">
        <f>IFERROR(__xludf.DUMMYFUNCTION("SPLIT(H705,""/"")"),4.0)</f>
        <v>4</v>
      </c>
      <c r="J705" s="4">
        <f>IFERROR(__xludf.DUMMYFUNCTION("""COMPUTED_VALUE"""),9.0)</f>
        <v>9</v>
      </c>
      <c r="K705" s="4">
        <f>IFERROR(__xludf.DUMMYFUNCTION("""COMPUTED_VALUE"""),2023.0)</f>
        <v>2023</v>
      </c>
    </row>
    <row r="706">
      <c r="A706" s="1" t="s">
        <v>5319</v>
      </c>
      <c r="B706" s="4" t="s">
        <v>27</v>
      </c>
      <c r="C706" s="4" t="s">
        <v>30</v>
      </c>
      <c r="D706" s="4" t="s">
        <v>30</v>
      </c>
      <c r="E706" s="4">
        <v>3.0</v>
      </c>
      <c r="F706" s="4">
        <v>3.0</v>
      </c>
      <c r="G706" s="4">
        <v>9.0</v>
      </c>
      <c r="H706" s="5">
        <v>45173.0</v>
      </c>
      <c r="I706" s="4">
        <f>IFERROR(__xludf.DUMMYFUNCTION("SPLIT(H706,""/"")"),4.0)</f>
        <v>4</v>
      </c>
      <c r="J706" s="4">
        <f>IFERROR(__xludf.DUMMYFUNCTION("""COMPUTED_VALUE"""),9.0)</f>
        <v>9</v>
      </c>
      <c r="K706" s="4">
        <f>IFERROR(__xludf.DUMMYFUNCTION("""COMPUTED_VALUE"""),2023.0)</f>
        <v>2023</v>
      </c>
    </row>
    <row r="707">
      <c r="A707" s="1" t="s">
        <v>7108</v>
      </c>
      <c r="B707" s="4" t="s">
        <v>27</v>
      </c>
      <c r="C707" s="4" t="s">
        <v>24</v>
      </c>
      <c r="D707" s="4" t="s">
        <v>30</v>
      </c>
      <c r="E707" s="4">
        <v>1.0</v>
      </c>
      <c r="F707" s="4">
        <v>3.0</v>
      </c>
      <c r="G707" s="4">
        <v>3.0</v>
      </c>
      <c r="H707" s="5">
        <v>45173.0</v>
      </c>
      <c r="I707" s="4">
        <f>IFERROR(__xludf.DUMMYFUNCTION("SPLIT(H707,""/"")"),4.0)</f>
        <v>4</v>
      </c>
      <c r="J707" s="4">
        <f>IFERROR(__xludf.DUMMYFUNCTION("""COMPUTED_VALUE"""),9.0)</f>
        <v>9</v>
      </c>
      <c r="K707" s="4">
        <f>IFERROR(__xludf.DUMMYFUNCTION("""COMPUTED_VALUE"""),2023.0)</f>
        <v>2023</v>
      </c>
    </row>
    <row r="708">
      <c r="A708" s="1" t="s">
        <v>3217</v>
      </c>
      <c r="B708" s="4" t="s">
        <v>27</v>
      </c>
      <c r="C708" s="4" t="s">
        <v>24</v>
      </c>
      <c r="D708" s="4" t="s">
        <v>23</v>
      </c>
      <c r="E708" s="4">
        <v>1.0</v>
      </c>
      <c r="F708" s="4">
        <v>3.0</v>
      </c>
      <c r="G708" s="4">
        <v>3.0</v>
      </c>
      <c r="H708" s="5">
        <v>45174.0</v>
      </c>
      <c r="I708" s="4">
        <f>IFERROR(__xludf.DUMMYFUNCTION("SPLIT(H708,""/"")"),5.0)</f>
        <v>5</v>
      </c>
      <c r="J708" s="4">
        <f>IFERROR(__xludf.DUMMYFUNCTION("""COMPUTED_VALUE"""),9.0)</f>
        <v>9</v>
      </c>
      <c r="K708" s="4">
        <f>IFERROR(__xludf.DUMMYFUNCTION("""COMPUTED_VALUE"""),2023.0)</f>
        <v>2023</v>
      </c>
    </row>
    <row r="709">
      <c r="A709" s="1" t="s">
        <v>3120</v>
      </c>
      <c r="B709" s="4" t="s">
        <v>27</v>
      </c>
      <c r="C709" s="4" t="s">
        <v>30</v>
      </c>
      <c r="D709" s="4" t="s">
        <v>30</v>
      </c>
      <c r="E709" s="4">
        <v>1.0</v>
      </c>
      <c r="F709" s="4">
        <v>3.0</v>
      </c>
      <c r="G709" s="4">
        <v>3.0</v>
      </c>
      <c r="H709" s="5">
        <v>45174.0</v>
      </c>
      <c r="I709" s="4">
        <f>IFERROR(__xludf.DUMMYFUNCTION("SPLIT(H709,""/"")"),5.0)</f>
        <v>5</v>
      </c>
      <c r="J709" s="4">
        <f>IFERROR(__xludf.DUMMYFUNCTION("""COMPUTED_VALUE"""),9.0)</f>
        <v>9</v>
      </c>
      <c r="K709" s="4">
        <f>IFERROR(__xludf.DUMMYFUNCTION("""COMPUTED_VALUE"""),2023.0)</f>
        <v>2023</v>
      </c>
    </row>
    <row r="710">
      <c r="A710" s="1" t="s">
        <v>9120</v>
      </c>
      <c r="B710" s="4" t="s">
        <v>27</v>
      </c>
      <c r="C710" s="4" t="s">
        <v>29</v>
      </c>
      <c r="D710" s="4" t="s">
        <v>30</v>
      </c>
      <c r="E710" s="4">
        <v>2.0</v>
      </c>
      <c r="F710" s="4">
        <v>3.0</v>
      </c>
      <c r="G710" s="4">
        <v>6.0</v>
      </c>
      <c r="H710" s="5">
        <v>45174.0</v>
      </c>
      <c r="I710" s="4">
        <f>IFERROR(__xludf.DUMMYFUNCTION("SPLIT(H710,""/"")"),5.0)</f>
        <v>5</v>
      </c>
      <c r="J710" s="4">
        <f>IFERROR(__xludf.DUMMYFUNCTION("""COMPUTED_VALUE"""),9.0)</f>
        <v>9</v>
      </c>
      <c r="K710" s="4">
        <f>IFERROR(__xludf.DUMMYFUNCTION("""COMPUTED_VALUE"""),2023.0)</f>
        <v>2023</v>
      </c>
    </row>
    <row r="711">
      <c r="A711" s="1" t="s">
        <v>89</v>
      </c>
      <c r="B711" s="4" t="s">
        <v>27</v>
      </c>
      <c r="C711" s="4" t="s">
        <v>24</v>
      </c>
      <c r="D711" s="4" t="s">
        <v>30</v>
      </c>
      <c r="E711" s="4">
        <v>5.0</v>
      </c>
      <c r="F711" s="4">
        <v>3.0</v>
      </c>
      <c r="G711" s="4">
        <v>15.0</v>
      </c>
      <c r="H711" s="5">
        <v>45174.0</v>
      </c>
      <c r="I711" s="4">
        <f>IFERROR(__xludf.DUMMYFUNCTION("SPLIT(H711,""/"")"),5.0)</f>
        <v>5</v>
      </c>
      <c r="J711" s="4">
        <f>IFERROR(__xludf.DUMMYFUNCTION("""COMPUTED_VALUE"""),9.0)</f>
        <v>9</v>
      </c>
      <c r="K711" s="4">
        <f>IFERROR(__xludf.DUMMYFUNCTION("""COMPUTED_VALUE"""),2023.0)</f>
        <v>2023</v>
      </c>
    </row>
    <row r="712">
      <c r="A712" s="1" t="s">
        <v>2158</v>
      </c>
      <c r="B712" s="4" t="s">
        <v>27</v>
      </c>
      <c r="C712" s="4" t="s">
        <v>29</v>
      </c>
      <c r="D712" s="4" t="s">
        <v>30</v>
      </c>
      <c r="E712" s="4">
        <v>1.0</v>
      </c>
      <c r="F712" s="4">
        <v>3.0</v>
      </c>
      <c r="G712" s="4">
        <v>3.0</v>
      </c>
      <c r="H712" s="5">
        <v>45175.0</v>
      </c>
      <c r="I712" s="4">
        <f>IFERROR(__xludf.DUMMYFUNCTION("SPLIT(H712,""/"")"),6.0)</f>
        <v>6</v>
      </c>
      <c r="J712" s="4">
        <f>IFERROR(__xludf.DUMMYFUNCTION("""COMPUTED_VALUE"""),9.0)</f>
        <v>9</v>
      </c>
      <c r="K712" s="4">
        <f>IFERROR(__xludf.DUMMYFUNCTION("""COMPUTED_VALUE"""),2023.0)</f>
        <v>2023</v>
      </c>
    </row>
    <row r="713">
      <c r="A713" s="1" t="s">
        <v>4357</v>
      </c>
      <c r="B713" s="4" t="s">
        <v>27</v>
      </c>
      <c r="C713" s="4" t="s">
        <v>24</v>
      </c>
      <c r="D713" s="4" t="s">
        <v>30</v>
      </c>
      <c r="E713" s="4">
        <v>4.0</v>
      </c>
      <c r="F713" s="4">
        <v>3.0</v>
      </c>
      <c r="G713" s="4">
        <v>12.0</v>
      </c>
      <c r="H713" s="5">
        <v>45175.0</v>
      </c>
      <c r="I713" s="4">
        <f>IFERROR(__xludf.DUMMYFUNCTION("SPLIT(H713,""/"")"),6.0)</f>
        <v>6</v>
      </c>
      <c r="J713" s="4">
        <f>IFERROR(__xludf.DUMMYFUNCTION("""COMPUTED_VALUE"""),9.0)</f>
        <v>9</v>
      </c>
      <c r="K713" s="4">
        <f>IFERROR(__xludf.DUMMYFUNCTION("""COMPUTED_VALUE"""),2023.0)</f>
        <v>2023</v>
      </c>
    </row>
    <row r="714">
      <c r="A714" s="1" t="s">
        <v>9591</v>
      </c>
      <c r="B714" s="4" t="s">
        <v>27</v>
      </c>
      <c r="C714" s="4" t="s">
        <v>29</v>
      </c>
      <c r="D714" s="4" t="s">
        <v>28</v>
      </c>
      <c r="E714" s="4">
        <v>3.0</v>
      </c>
      <c r="F714" s="4">
        <v>3.0</v>
      </c>
      <c r="G714" s="4">
        <v>9.0</v>
      </c>
      <c r="H714" s="5">
        <v>45175.0</v>
      </c>
      <c r="I714" s="4">
        <f>IFERROR(__xludf.DUMMYFUNCTION("SPLIT(H714,""/"")"),6.0)</f>
        <v>6</v>
      </c>
      <c r="J714" s="4">
        <f>IFERROR(__xludf.DUMMYFUNCTION("""COMPUTED_VALUE"""),9.0)</f>
        <v>9</v>
      </c>
      <c r="K714" s="4">
        <f>IFERROR(__xludf.DUMMYFUNCTION("""COMPUTED_VALUE"""),2023.0)</f>
        <v>2023</v>
      </c>
    </row>
    <row r="715">
      <c r="A715" s="1" t="s">
        <v>8337</v>
      </c>
      <c r="B715" s="4" t="s">
        <v>27</v>
      </c>
      <c r="C715" s="4" t="s">
        <v>30</v>
      </c>
      <c r="D715" s="4" t="s">
        <v>23</v>
      </c>
      <c r="E715" s="4">
        <v>5.0</v>
      </c>
      <c r="F715" s="4">
        <v>3.0</v>
      </c>
      <c r="G715" s="4">
        <v>15.0</v>
      </c>
      <c r="H715" s="5">
        <v>45175.0</v>
      </c>
      <c r="I715" s="4">
        <f>IFERROR(__xludf.DUMMYFUNCTION("SPLIT(H715,""/"")"),6.0)</f>
        <v>6</v>
      </c>
      <c r="J715" s="4">
        <f>IFERROR(__xludf.DUMMYFUNCTION("""COMPUTED_VALUE"""),9.0)</f>
        <v>9</v>
      </c>
      <c r="K715" s="4">
        <f>IFERROR(__xludf.DUMMYFUNCTION("""COMPUTED_VALUE"""),2023.0)</f>
        <v>2023</v>
      </c>
    </row>
    <row r="716">
      <c r="A716" s="1" t="s">
        <v>1686</v>
      </c>
      <c r="B716" s="4" t="s">
        <v>27</v>
      </c>
      <c r="C716" s="4" t="s">
        <v>24</v>
      </c>
      <c r="D716" s="4" t="s">
        <v>30</v>
      </c>
      <c r="E716" s="4">
        <v>5.0</v>
      </c>
      <c r="F716" s="4">
        <v>3.0</v>
      </c>
      <c r="G716" s="4">
        <v>15.0</v>
      </c>
      <c r="H716" s="5">
        <v>45175.0</v>
      </c>
      <c r="I716" s="4">
        <f>IFERROR(__xludf.DUMMYFUNCTION("SPLIT(H716,""/"")"),6.0)</f>
        <v>6</v>
      </c>
      <c r="J716" s="4">
        <f>IFERROR(__xludf.DUMMYFUNCTION("""COMPUTED_VALUE"""),9.0)</f>
        <v>9</v>
      </c>
      <c r="K716" s="4">
        <f>IFERROR(__xludf.DUMMYFUNCTION("""COMPUTED_VALUE"""),2023.0)</f>
        <v>2023</v>
      </c>
    </row>
    <row r="717">
      <c r="A717" s="1" t="s">
        <v>2507</v>
      </c>
      <c r="B717" s="4" t="s">
        <v>27</v>
      </c>
      <c r="C717" s="4" t="s">
        <v>24</v>
      </c>
      <c r="D717" s="4" t="s">
        <v>28</v>
      </c>
      <c r="E717" s="4">
        <v>5.0</v>
      </c>
      <c r="F717" s="4">
        <v>3.0</v>
      </c>
      <c r="G717" s="4">
        <v>15.0</v>
      </c>
      <c r="H717" s="5">
        <v>45175.0</v>
      </c>
      <c r="I717" s="4">
        <f>IFERROR(__xludf.DUMMYFUNCTION("SPLIT(H717,""/"")"),6.0)</f>
        <v>6</v>
      </c>
      <c r="J717" s="4">
        <f>IFERROR(__xludf.DUMMYFUNCTION("""COMPUTED_VALUE"""),9.0)</f>
        <v>9</v>
      </c>
      <c r="K717" s="4">
        <f>IFERROR(__xludf.DUMMYFUNCTION("""COMPUTED_VALUE"""),2023.0)</f>
        <v>2023</v>
      </c>
    </row>
    <row r="718">
      <c r="A718" s="1" t="s">
        <v>7446</v>
      </c>
      <c r="B718" s="4" t="s">
        <v>27</v>
      </c>
      <c r="C718" s="4" t="s">
        <v>30</v>
      </c>
      <c r="D718" s="4" t="s">
        <v>39</v>
      </c>
      <c r="E718" s="4">
        <v>2.0</v>
      </c>
      <c r="F718" s="4">
        <v>3.0</v>
      </c>
      <c r="G718" s="4">
        <v>6.0</v>
      </c>
      <c r="H718" s="5">
        <v>45176.0</v>
      </c>
      <c r="I718" s="4">
        <f>IFERROR(__xludf.DUMMYFUNCTION("SPLIT(H718,""/"")"),7.0)</f>
        <v>7</v>
      </c>
      <c r="J718" s="4">
        <f>IFERROR(__xludf.DUMMYFUNCTION("""COMPUTED_VALUE"""),9.0)</f>
        <v>9</v>
      </c>
      <c r="K718" s="4">
        <f>IFERROR(__xludf.DUMMYFUNCTION("""COMPUTED_VALUE"""),2023.0)</f>
        <v>2023</v>
      </c>
    </row>
    <row r="719">
      <c r="A719" s="1" t="s">
        <v>3099</v>
      </c>
      <c r="B719" s="4" t="s">
        <v>27</v>
      </c>
      <c r="C719" s="4" t="s">
        <v>24</v>
      </c>
      <c r="D719" s="4" t="s">
        <v>39</v>
      </c>
      <c r="E719" s="4">
        <v>4.0</v>
      </c>
      <c r="F719" s="4">
        <v>3.0</v>
      </c>
      <c r="G719" s="4">
        <v>12.0</v>
      </c>
      <c r="H719" s="5">
        <v>45176.0</v>
      </c>
      <c r="I719" s="4">
        <f>IFERROR(__xludf.DUMMYFUNCTION("SPLIT(H719,""/"")"),7.0)</f>
        <v>7</v>
      </c>
      <c r="J719" s="4">
        <f>IFERROR(__xludf.DUMMYFUNCTION("""COMPUTED_VALUE"""),9.0)</f>
        <v>9</v>
      </c>
      <c r="K719" s="4">
        <f>IFERROR(__xludf.DUMMYFUNCTION("""COMPUTED_VALUE"""),2023.0)</f>
        <v>2023</v>
      </c>
    </row>
    <row r="720">
      <c r="A720" s="1" t="s">
        <v>1365</v>
      </c>
      <c r="B720" s="4" t="s">
        <v>27</v>
      </c>
      <c r="C720" s="4" t="s">
        <v>29</v>
      </c>
      <c r="D720" s="4" t="s">
        <v>30</v>
      </c>
      <c r="E720" s="4">
        <v>2.0</v>
      </c>
      <c r="F720" s="4">
        <v>3.0</v>
      </c>
      <c r="G720" s="4">
        <v>6.0</v>
      </c>
      <c r="H720" s="5">
        <v>45176.0</v>
      </c>
      <c r="I720" s="4">
        <f>IFERROR(__xludf.DUMMYFUNCTION("SPLIT(H720,""/"")"),7.0)</f>
        <v>7</v>
      </c>
      <c r="J720" s="4">
        <f>IFERROR(__xludf.DUMMYFUNCTION("""COMPUTED_VALUE"""),9.0)</f>
        <v>9</v>
      </c>
      <c r="K720" s="4">
        <f>IFERROR(__xludf.DUMMYFUNCTION("""COMPUTED_VALUE"""),2023.0)</f>
        <v>2023</v>
      </c>
    </row>
    <row r="721">
      <c r="A721" s="1" t="s">
        <v>2706</v>
      </c>
      <c r="B721" s="4" t="s">
        <v>27</v>
      </c>
      <c r="C721" s="4" t="s">
        <v>29</v>
      </c>
      <c r="D721" s="4" t="s">
        <v>23</v>
      </c>
      <c r="E721" s="4">
        <v>1.0</v>
      </c>
      <c r="F721" s="4">
        <v>3.0</v>
      </c>
      <c r="G721" s="4">
        <v>3.0</v>
      </c>
      <c r="H721" s="5">
        <v>45176.0</v>
      </c>
      <c r="I721" s="4">
        <f>IFERROR(__xludf.DUMMYFUNCTION("SPLIT(H721,""/"")"),7.0)</f>
        <v>7</v>
      </c>
      <c r="J721" s="4">
        <f>IFERROR(__xludf.DUMMYFUNCTION("""COMPUTED_VALUE"""),9.0)</f>
        <v>9</v>
      </c>
      <c r="K721" s="4">
        <f>IFERROR(__xludf.DUMMYFUNCTION("""COMPUTED_VALUE"""),2023.0)</f>
        <v>2023</v>
      </c>
    </row>
    <row r="722">
      <c r="A722" s="1" t="s">
        <v>5613</v>
      </c>
      <c r="B722" s="4" t="s">
        <v>27</v>
      </c>
      <c r="C722" s="4" t="s">
        <v>24</v>
      </c>
      <c r="D722" s="4" t="s">
        <v>39</v>
      </c>
      <c r="E722" s="4">
        <v>2.0</v>
      </c>
      <c r="F722" s="4">
        <v>3.0</v>
      </c>
      <c r="G722" s="4">
        <v>6.0</v>
      </c>
      <c r="H722" s="5">
        <v>45177.0</v>
      </c>
      <c r="I722" s="4">
        <f>IFERROR(__xludf.DUMMYFUNCTION("SPLIT(H722,""/"")"),8.0)</f>
        <v>8</v>
      </c>
      <c r="J722" s="4">
        <f>IFERROR(__xludf.DUMMYFUNCTION("""COMPUTED_VALUE"""),9.0)</f>
        <v>9</v>
      </c>
      <c r="K722" s="4">
        <f>IFERROR(__xludf.DUMMYFUNCTION("""COMPUTED_VALUE"""),2023.0)</f>
        <v>2023</v>
      </c>
    </row>
    <row r="723">
      <c r="A723" s="1" t="s">
        <v>3949</v>
      </c>
      <c r="B723" s="4" t="s">
        <v>27</v>
      </c>
      <c r="C723" s="4" t="s">
        <v>30</v>
      </c>
      <c r="D723" s="4" t="s">
        <v>39</v>
      </c>
      <c r="E723" s="4">
        <v>3.0</v>
      </c>
      <c r="F723" s="4">
        <v>3.0</v>
      </c>
      <c r="G723" s="4">
        <v>9.0</v>
      </c>
      <c r="H723" s="5">
        <v>45177.0</v>
      </c>
      <c r="I723" s="4">
        <f>IFERROR(__xludf.DUMMYFUNCTION("SPLIT(H723,""/"")"),8.0)</f>
        <v>8</v>
      </c>
      <c r="J723" s="4">
        <f>IFERROR(__xludf.DUMMYFUNCTION("""COMPUTED_VALUE"""),9.0)</f>
        <v>9</v>
      </c>
      <c r="K723" s="4">
        <f>IFERROR(__xludf.DUMMYFUNCTION("""COMPUTED_VALUE"""),2023.0)</f>
        <v>2023</v>
      </c>
    </row>
    <row r="724">
      <c r="A724" s="1" t="s">
        <v>6405</v>
      </c>
      <c r="B724" s="4" t="s">
        <v>27</v>
      </c>
      <c r="C724" s="4" t="s">
        <v>30</v>
      </c>
      <c r="D724" s="4" t="s">
        <v>39</v>
      </c>
      <c r="E724" s="4">
        <v>3.0</v>
      </c>
      <c r="F724" s="4">
        <v>3.0</v>
      </c>
      <c r="G724" s="4">
        <v>9.0</v>
      </c>
      <c r="H724" s="5">
        <v>45177.0</v>
      </c>
      <c r="I724" s="4">
        <f>IFERROR(__xludf.DUMMYFUNCTION("SPLIT(H724,""/"")"),8.0)</f>
        <v>8</v>
      </c>
      <c r="J724" s="4">
        <f>IFERROR(__xludf.DUMMYFUNCTION("""COMPUTED_VALUE"""),9.0)</f>
        <v>9</v>
      </c>
      <c r="K724" s="4">
        <f>IFERROR(__xludf.DUMMYFUNCTION("""COMPUTED_VALUE"""),2023.0)</f>
        <v>2023</v>
      </c>
    </row>
    <row r="725">
      <c r="A725" s="1" t="s">
        <v>2598</v>
      </c>
      <c r="B725" s="4" t="s">
        <v>27</v>
      </c>
      <c r="C725" s="4" t="s">
        <v>29</v>
      </c>
      <c r="D725" s="4" t="s">
        <v>28</v>
      </c>
      <c r="E725" s="4">
        <v>5.0</v>
      </c>
      <c r="F725" s="4">
        <v>3.0</v>
      </c>
      <c r="G725" s="4">
        <v>15.0</v>
      </c>
      <c r="H725" s="5">
        <v>45177.0</v>
      </c>
      <c r="I725" s="4">
        <f>IFERROR(__xludf.DUMMYFUNCTION("SPLIT(H725,""/"")"),8.0)</f>
        <v>8</v>
      </c>
      <c r="J725" s="4">
        <f>IFERROR(__xludf.DUMMYFUNCTION("""COMPUTED_VALUE"""),9.0)</f>
        <v>9</v>
      </c>
      <c r="K725" s="4">
        <f>IFERROR(__xludf.DUMMYFUNCTION("""COMPUTED_VALUE"""),2023.0)</f>
        <v>2023</v>
      </c>
    </row>
    <row r="726">
      <c r="A726" s="1" t="s">
        <v>4373</v>
      </c>
      <c r="B726" s="4" t="s">
        <v>27</v>
      </c>
      <c r="C726" s="4" t="s">
        <v>29</v>
      </c>
      <c r="D726" s="4" t="s">
        <v>30</v>
      </c>
      <c r="E726" s="4">
        <v>4.0</v>
      </c>
      <c r="F726" s="4">
        <v>3.0</v>
      </c>
      <c r="G726" s="4">
        <v>12.0</v>
      </c>
      <c r="H726" s="5">
        <v>45178.0</v>
      </c>
      <c r="I726" s="4">
        <f>IFERROR(__xludf.DUMMYFUNCTION("SPLIT(H726,""/"")"),9.0)</f>
        <v>9</v>
      </c>
      <c r="J726" s="4">
        <f>IFERROR(__xludf.DUMMYFUNCTION("""COMPUTED_VALUE"""),9.0)</f>
        <v>9</v>
      </c>
      <c r="K726" s="4">
        <f>IFERROR(__xludf.DUMMYFUNCTION("""COMPUTED_VALUE"""),2023.0)</f>
        <v>2023</v>
      </c>
    </row>
    <row r="727">
      <c r="A727" s="1" t="s">
        <v>6940</v>
      </c>
      <c r="B727" s="4" t="s">
        <v>27</v>
      </c>
      <c r="C727" s="4" t="s">
        <v>29</v>
      </c>
      <c r="D727" s="4" t="s">
        <v>30</v>
      </c>
      <c r="E727" s="4">
        <v>2.0</v>
      </c>
      <c r="F727" s="4">
        <v>3.0</v>
      </c>
      <c r="G727" s="4">
        <v>6.0</v>
      </c>
      <c r="H727" s="5">
        <v>45178.0</v>
      </c>
      <c r="I727" s="4">
        <f>IFERROR(__xludf.DUMMYFUNCTION("SPLIT(H727,""/"")"),9.0)</f>
        <v>9</v>
      </c>
      <c r="J727" s="4">
        <f>IFERROR(__xludf.DUMMYFUNCTION("""COMPUTED_VALUE"""),9.0)</f>
        <v>9</v>
      </c>
      <c r="K727" s="4">
        <f>IFERROR(__xludf.DUMMYFUNCTION("""COMPUTED_VALUE"""),2023.0)</f>
        <v>2023</v>
      </c>
    </row>
    <row r="728">
      <c r="A728" s="1" t="s">
        <v>8902</v>
      </c>
      <c r="B728" s="4" t="s">
        <v>27</v>
      </c>
      <c r="C728" s="4" t="s">
        <v>30</v>
      </c>
      <c r="D728" s="4" t="s">
        <v>30</v>
      </c>
      <c r="E728" s="4">
        <v>3.0</v>
      </c>
      <c r="F728" s="4">
        <v>3.0</v>
      </c>
      <c r="G728" s="4">
        <v>9.0</v>
      </c>
      <c r="H728" s="5">
        <v>45178.0</v>
      </c>
      <c r="I728" s="4">
        <f>IFERROR(__xludf.DUMMYFUNCTION("SPLIT(H728,""/"")"),9.0)</f>
        <v>9</v>
      </c>
      <c r="J728" s="4">
        <f>IFERROR(__xludf.DUMMYFUNCTION("""COMPUTED_VALUE"""),9.0)</f>
        <v>9</v>
      </c>
      <c r="K728" s="4">
        <f>IFERROR(__xludf.DUMMYFUNCTION("""COMPUTED_VALUE"""),2023.0)</f>
        <v>2023</v>
      </c>
    </row>
    <row r="729">
      <c r="A729" s="1" t="s">
        <v>3155</v>
      </c>
      <c r="B729" s="4" t="s">
        <v>27</v>
      </c>
      <c r="C729" s="4" t="s">
        <v>30</v>
      </c>
      <c r="D729" s="4" t="s">
        <v>28</v>
      </c>
      <c r="E729" s="4">
        <v>2.0</v>
      </c>
      <c r="F729" s="4">
        <v>3.0</v>
      </c>
      <c r="G729" s="4">
        <v>6.0</v>
      </c>
      <c r="H729" s="5">
        <v>45178.0</v>
      </c>
      <c r="I729" s="4">
        <f>IFERROR(__xludf.DUMMYFUNCTION("SPLIT(H729,""/"")"),9.0)</f>
        <v>9</v>
      </c>
      <c r="J729" s="4">
        <f>IFERROR(__xludf.DUMMYFUNCTION("""COMPUTED_VALUE"""),9.0)</f>
        <v>9</v>
      </c>
      <c r="K729" s="4">
        <f>IFERROR(__xludf.DUMMYFUNCTION("""COMPUTED_VALUE"""),2023.0)</f>
        <v>2023</v>
      </c>
    </row>
    <row r="730">
      <c r="A730" s="1" t="s">
        <v>9962</v>
      </c>
      <c r="B730" s="4" t="s">
        <v>27</v>
      </c>
      <c r="C730" s="4" t="s">
        <v>30</v>
      </c>
      <c r="D730" s="4" t="s">
        <v>30</v>
      </c>
      <c r="E730" s="4">
        <v>2.0</v>
      </c>
      <c r="F730" s="4">
        <v>3.0</v>
      </c>
      <c r="G730" s="4">
        <v>6.0</v>
      </c>
      <c r="H730" s="5">
        <v>45179.0</v>
      </c>
      <c r="I730" s="4">
        <f>IFERROR(__xludf.DUMMYFUNCTION("SPLIT(H730,""/"")"),10.0)</f>
        <v>10</v>
      </c>
      <c r="J730" s="4">
        <f>IFERROR(__xludf.DUMMYFUNCTION("""COMPUTED_VALUE"""),9.0)</f>
        <v>9</v>
      </c>
      <c r="K730" s="4">
        <f>IFERROR(__xludf.DUMMYFUNCTION("""COMPUTED_VALUE"""),2023.0)</f>
        <v>2023</v>
      </c>
    </row>
    <row r="731">
      <c r="A731" s="1" t="s">
        <v>4238</v>
      </c>
      <c r="B731" s="4" t="s">
        <v>27</v>
      </c>
      <c r="C731" s="4" t="s">
        <v>24</v>
      </c>
      <c r="D731" s="4" t="s">
        <v>23</v>
      </c>
      <c r="E731" s="4">
        <v>4.0</v>
      </c>
      <c r="F731" s="4">
        <v>3.0</v>
      </c>
      <c r="G731" s="4">
        <v>12.0</v>
      </c>
      <c r="H731" s="5">
        <v>45179.0</v>
      </c>
      <c r="I731" s="4">
        <f>IFERROR(__xludf.DUMMYFUNCTION("SPLIT(H731,""/"")"),10.0)</f>
        <v>10</v>
      </c>
      <c r="J731" s="4">
        <f>IFERROR(__xludf.DUMMYFUNCTION("""COMPUTED_VALUE"""),9.0)</f>
        <v>9</v>
      </c>
      <c r="K731" s="4">
        <f>IFERROR(__xludf.DUMMYFUNCTION("""COMPUTED_VALUE"""),2023.0)</f>
        <v>2023</v>
      </c>
    </row>
    <row r="732">
      <c r="A732" s="1" t="s">
        <v>1879</v>
      </c>
      <c r="B732" s="4" t="s">
        <v>27</v>
      </c>
      <c r="C732" s="4" t="s">
        <v>29</v>
      </c>
      <c r="D732" s="4" t="s">
        <v>39</v>
      </c>
      <c r="E732" s="4">
        <v>4.0</v>
      </c>
      <c r="F732" s="4">
        <v>3.0</v>
      </c>
      <c r="G732" s="4">
        <v>12.0</v>
      </c>
      <c r="H732" s="5">
        <v>45179.0</v>
      </c>
      <c r="I732" s="4">
        <f>IFERROR(__xludf.DUMMYFUNCTION("SPLIT(H732,""/"")"),10.0)</f>
        <v>10</v>
      </c>
      <c r="J732" s="4">
        <f>IFERROR(__xludf.DUMMYFUNCTION("""COMPUTED_VALUE"""),9.0)</f>
        <v>9</v>
      </c>
      <c r="K732" s="4">
        <f>IFERROR(__xludf.DUMMYFUNCTION("""COMPUTED_VALUE"""),2023.0)</f>
        <v>2023</v>
      </c>
    </row>
    <row r="733">
      <c r="A733" s="1" t="s">
        <v>448</v>
      </c>
      <c r="B733" s="4" t="s">
        <v>27</v>
      </c>
      <c r="C733" s="4" t="s">
        <v>30</v>
      </c>
      <c r="D733" s="4" t="s">
        <v>23</v>
      </c>
      <c r="E733" s="4">
        <v>5.0</v>
      </c>
      <c r="F733" s="4">
        <v>3.0</v>
      </c>
      <c r="G733" s="4">
        <v>15.0</v>
      </c>
      <c r="H733" s="5">
        <v>45180.0</v>
      </c>
      <c r="I733" s="4">
        <f>IFERROR(__xludf.DUMMYFUNCTION("SPLIT(H733,""/"")"),11.0)</f>
        <v>11</v>
      </c>
      <c r="J733" s="4">
        <f>IFERROR(__xludf.DUMMYFUNCTION("""COMPUTED_VALUE"""),9.0)</f>
        <v>9</v>
      </c>
      <c r="K733" s="4">
        <f>IFERROR(__xludf.DUMMYFUNCTION("""COMPUTED_VALUE"""),2023.0)</f>
        <v>2023</v>
      </c>
    </row>
    <row r="734">
      <c r="A734" s="1" t="s">
        <v>2531</v>
      </c>
      <c r="B734" s="4" t="s">
        <v>27</v>
      </c>
      <c r="C734" s="4" t="s">
        <v>30</v>
      </c>
      <c r="D734" s="4" t="s">
        <v>23</v>
      </c>
      <c r="E734" s="4">
        <v>2.0</v>
      </c>
      <c r="F734" s="4">
        <v>3.0</v>
      </c>
      <c r="G734" s="4">
        <v>6.0</v>
      </c>
      <c r="H734" s="5">
        <v>45181.0</v>
      </c>
      <c r="I734" s="4">
        <f>IFERROR(__xludf.DUMMYFUNCTION("SPLIT(H734,""/"")"),12.0)</f>
        <v>12</v>
      </c>
      <c r="J734" s="4">
        <f>IFERROR(__xludf.DUMMYFUNCTION("""COMPUTED_VALUE"""),9.0)</f>
        <v>9</v>
      </c>
      <c r="K734" s="4">
        <f>IFERROR(__xludf.DUMMYFUNCTION("""COMPUTED_VALUE"""),2023.0)</f>
        <v>2023</v>
      </c>
    </row>
    <row r="735">
      <c r="A735" s="1" t="s">
        <v>9878</v>
      </c>
      <c r="B735" s="4" t="s">
        <v>27</v>
      </c>
      <c r="C735" s="4" t="s">
        <v>24</v>
      </c>
      <c r="D735" s="4" t="s">
        <v>39</v>
      </c>
      <c r="E735" s="4">
        <v>2.0</v>
      </c>
      <c r="F735" s="4">
        <v>3.0</v>
      </c>
      <c r="G735" s="4">
        <v>6.0</v>
      </c>
      <c r="H735" s="5">
        <v>45182.0</v>
      </c>
      <c r="I735" s="4">
        <f>IFERROR(__xludf.DUMMYFUNCTION("SPLIT(H735,""/"")"),13.0)</f>
        <v>13</v>
      </c>
      <c r="J735" s="4">
        <f>IFERROR(__xludf.DUMMYFUNCTION("""COMPUTED_VALUE"""),9.0)</f>
        <v>9</v>
      </c>
      <c r="K735" s="4">
        <f>IFERROR(__xludf.DUMMYFUNCTION("""COMPUTED_VALUE"""),2023.0)</f>
        <v>2023</v>
      </c>
    </row>
    <row r="736">
      <c r="A736" s="1" t="s">
        <v>2772</v>
      </c>
      <c r="B736" s="4" t="s">
        <v>27</v>
      </c>
      <c r="C736" s="4" t="s">
        <v>24</v>
      </c>
      <c r="D736" s="4" t="s">
        <v>39</v>
      </c>
      <c r="E736" s="4">
        <v>2.0</v>
      </c>
      <c r="F736" s="4">
        <v>3.0</v>
      </c>
      <c r="G736" s="4">
        <v>6.0</v>
      </c>
      <c r="H736" s="5">
        <v>45182.0</v>
      </c>
      <c r="I736" s="4">
        <f>IFERROR(__xludf.DUMMYFUNCTION("SPLIT(H736,""/"")"),13.0)</f>
        <v>13</v>
      </c>
      <c r="J736" s="4">
        <f>IFERROR(__xludf.DUMMYFUNCTION("""COMPUTED_VALUE"""),9.0)</f>
        <v>9</v>
      </c>
      <c r="K736" s="4">
        <f>IFERROR(__xludf.DUMMYFUNCTION("""COMPUTED_VALUE"""),2023.0)</f>
        <v>2023</v>
      </c>
    </row>
    <row r="737">
      <c r="A737" s="1" t="s">
        <v>7852</v>
      </c>
      <c r="B737" s="4" t="s">
        <v>27</v>
      </c>
      <c r="C737" s="4" t="s">
        <v>30</v>
      </c>
      <c r="D737" s="4" t="s">
        <v>30</v>
      </c>
      <c r="E737" s="4">
        <v>3.0</v>
      </c>
      <c r="F737" s="4">
        <v>3.0</v>
      </c>
      <c r="G737" s="4">
        <v>9.0</v>
      </c>
      <c r="H737" s="5">
        <v>45183.0</v>
      </c>
      <c r="I737" s="4">
        <f>IFERROR(__xludf.DUMMYFUNCTION("SPLIT(H737,""/"")"),14.0)</f>
        <v>14</v>
      </c>
      <c r="J737" s="4">
        <f>IFERROR(__xludf.DUMMYFUNCTION("""COMPUTED_VALUE"""),9.0)</f>
        <v>9</v>
      </c>
      <c r="K737" s="4">
        <f>IFERROR(__xludf.DUMMYFUNCTION("""COMPUTED_VALUE"""),2023.0)</f>
        <v>2023</v>
      </c>
    </row>
    <row r="738">
      <c r="A738" s="1" t="s">
        <v>3107</v>
      </c>
      <c r="B738" s="4" t="s">
        <v>27</v>
      </c>
      <c r="C738" s="4" t="s">
        <v>30</v>
      </c>
      <c r="D738" s="4" t="s">
        <v>23</v>
      </c>
      <c r="E738" s="4">
        <v>2.0</v>
      </c>
      <c r="F738" s="4">
        <v>3.0</v>
      </c>
      <c r="G738" s="4">
        <v>6.0</v>
      </c>
      <c r="H738" s="5">
        <v>45183.0</v>
      </c>
      <c r="I738" s="4">
        <f>IFERROR(__xludf.DUMMYFUNCTION("SPLIT(H738,""/"")"),14.0)</f>
        <v>14</v>
      </c>
      <c r="J738" s="4">
        <f>IFERROR(__xludf.DUMMYFUNCTION("""COMPUTED_VALUE"""),9.0)</f>
        <v>9</v>
      </c>
      <c r="K738" s="4">
        <f>IFERROR(__xludf.DUMMYFUNCTION("""COMPUTED_VALUE"""),2023.0)</f>
        <v>2023</v>
      </c>
    </row>
    <row r="739">
      <c r="A739" s="1" t="s">
        <v>2297</v>
      </c>
      <c r="B739" s="4" t="s">
        <v>27</v>
      </c>
      <c r="C739" s="4" t="s">
        <v>30</v>
      </c>
      <c r="D739" s="4" t="s">
        <v>30</v>
      </c>
      <c r="E739" s="4">
        <v>1.0</v>
      </c>
      <c r="F739" s="4">
        <v>3.0</v>
      </c>
      <c r="G739" s="4">
        <v>3.0</v>
      </c>
      <c r="H739" s="5">
        <v>45183.0</v>
      </c>
      <c r="I739" s="4">
        <f>IFERROR(__xludf.DUMMYFUNCTION("SPLIT(H739,""/"")"),14.0)</f>
        <v>14</v>
      </c>
      <c r="J739" s="4">
        <f>IFERROR(__xludf.DUMMYFUNCTION("""COMPUTED_VALUE"""),9.0)</f>
        <v>9</v>
      </c>
      <c r="K739" s="4">
        <f>IFERROR(__xludf.DUMMYFUNCTION("""COMPUTED_VALUE"""),2023.0)</f>
        <v>2023</v>
      </c>
    </row>
    <row r="740">
      <c r="A740" s="1" t="s">
        <v>224</v>
      </c>
      <c r="B740" s="4" t="s">
        <v>27</v>
      </c>
      <c r="C740" s="4" t="s">
        <v>29</v>
      </c>
      <c r="D740" s="4" t="s">
        <v>28</v>
      </c>
      <c r="E740" s="4">
        <v>3.0</v>
      </c>
      <c r="F740" s="4">
        <v>3.0</v>
      </c>
      <c r="G740" s="4">
        <v>9.0</v>
      </c>
      <c r="H740" s="5">
        <v>45183.0</v>
      </c>
      <c r="I740" s="4">
        <f>IFERROR(__xludf.DUMMYFUNCTION("SPLIT(H740,""/"")"),14.0)</f>
        <v>14</v>
      </c>
      <c r="J740" s="4">
        <f>IFERROR(__xludf.DUMMYFUNCTION("""COMPUTED_VALUE"""),9.0)</f>
        <v>9</v>
      </c>
      <c r="K740" s="4">
        <f>IFERROR(__xludf.DUMMYFUNCTION("""COMPUTED_VALUE"""),2023.0)</f>
        <v>2023</v>
      </c>
    </row>
    <row r="741">
      <c r="A741" s="1" t="s">
        <v>2140</v>
      </c>
      <c r="B741" s="4" t="s">
        <v>27</v>
      </c>
      <c r="C741" s="4" t="s">
        <v>24</v>
      </c>
      <c r="D741" s="4" t="s">
        <v>30</v>
      </c>
      <c r="E741" s="4">
        <v>3.0</v>
      </c>
      <c r="F741" s="4">
        <v>3.0</v>
      </c>
      <c r="G741" s="4">
        <v>9.0</v>
      </c>
      <c r="H741" s="5">
        <v>45183.0</v>
      </c>
      <c r="I741" s="4">
        <f>IFERROR(__xludf.DUMMYFUNCTION("SPLIT(H741,""/"")"),14.0)</f>
        <v>14</v>
      </c>
      <c r="J741" s="4">
        <f>IFERROR(__xludf.DUMMYFUNCTION("""COMPUTED_VALUE"""),9.0)</f>
        <v>9</v>
      </c>
      <c r="K741" s="4">
        <f>IFERROR(__xludf.DUMMYFUNCTION("""COMPUTED_VALUE"""),2023.0)</f>
        <v>2023</v>
      </c>
    </row>
    <row r="742">
      <c r="A742" s="1" t="s">
        <v>5973</v>
      </c>
      <c r="B742" s="4" t="s">
        <v>27</v>
      </c>
      <c r="C742" s="4" t="s">
        <v>30</v>
      </c>
      <c r="D742" s="4" t="s">
        <v>30</v>
      </c>
      <c r="E742" s="4">
        <v>1.0</v>
      </c>
      <c r="F742" s="4">
        <v>3.0</v>
      </c>
      <c r="G742" s="4">
        <v>3.0</v>
      </c>
      <c r="H742" s="5">
        <v>45183.0</v>
      </c>
      <c r="I742" s="4">
        <f>IFERROR(__xludf.DUMMYFUNCTION("SPLIT(H742,""/"")"),14.0)</f>
        <v>14</v>
      </c>
      <c r="J742" s="4">
        <f>IFERROR(__xludf.DUMMYFUNCTION("""COMPUTED_VALUE"""),9.0)</f>
        <v>9</v>
      </c>
      <c r="K742" s="4">
        <f>IFERROR(__xludf.DUMMYFUNCTION("""COMPUTED_VALUE"""),2023.0)</f>
        <v>2023</v>
      </c>
    </row>
    <row r="743">
      <c r="A743" s="1" t="s">
        <v>8455</v>
      </c>
      <c r="B743" s="4" t="s">
        <v>27</v>
      </c>
      <c r="C743" s="4" t="s">
        <v>29</v>
      </c>
      <c r="D743" s="4" t="s">
        <v>39</v>
      </c>
      <c r="E743" s="4">
        <v>5.0</v>
      </c>
      <c r="F743" s="4">
        <v>3.0</v>
      </c>
      <c r="G743" s="4">
        <v>15.0</v>
      </c>
      <c r="H743" s="5">
        <v>45184.0</v>
      </c>
      <c r="I743" s="4">
        <f>IFERROR(__xludf.DUMMYFUNCTION("SPLIT(H743,""/"")"),15.0)</f>
        <v>15</v>
      </c>
      <c r="J743" s="4">
        <f>IFERROR(__xludf.DUMMYFUNCTION("""COMPUTED_VALUE"""),9.0)</f>
        <v>9</v>
      </c>
      <c r="K743" s="4">
        <f>IFERROR(__xludf.DUMMYFUNCTION("""COMPUTED_VALUE"""),2023.0)</f>
        <v>2023</v>
      </c>
    </row>
    <row r="744">
      <c r="A744" s="1" t="s">
        <v>546</v>
      </c>
      <c r="B744" s="4" t="s">
        <v>27</v>
      </c>
      <c r="C744" s="4" t="s">
        <v>24</v>
      </c>
      <c r="D744" s="4" t="s">
        <v>28</v>
      </c>
      <c r="E744" s="4">
        <v>3.0</v>
      </c>
      <c r="F744" s="4">
        <v>3.0</v>
      </c>
      <c r="G744" s="4">
        <v>9.0</v>
      </c>
      <c r="H744" s="5">
        <v>45184.0</v>
      </c>
      <c r="I744" s="4">
        <f>IFERROR(__xludf.DUMMYFUNCTION("SPLIT(H744,""/"")"),15.0)</f>
        <v>15</v>
      </c>
      <c r="J744" s="4">
        <f>IFERROR(__xludf.DUMMYFUNCTION("""COMPUTED_VALUE"""),9.0)</f>
        <v>9</v>
      </c>
      <c r="K744" s="4">
        <f>IFERROR(__xludf.DUMMYFUNCTION("""COMPUTED_VALUE"""),2023.0)</f>
        <v>2023</v>
      </c>
    </row>
    <row r="745">
      <c r="A745" s="1" t="s">
        <v>3388</v>
      </c>
      <c r="B745" s="4" t="s">
        <v>27</v>
      </c>
      <c r="C745" s="4" t="s">
        <v>29</v>
      </c>
      <c r="D745" s="4" t="s">
        <v>28</v>
      </c>
      <c r="E745" s="4">
        <v>3.0</v>
      </c>
      <c r="F745" s="4">
        <v>3.0</v>
      </c>
      <c r="G745" s="4">
        <v>9.0</v>
      </c>
      <c r="H745" s="5">
        <v>45184.0</v>
      </c>
      <c r="I745" s="4">
        <f>IFERROR(__xludf.DUMMYFUNCTION("SPLIT(H745,""/"")"),15.0)</f>
        <v>15</v>
      </c>
      <c r="J745" s="4">
        <f>IFERROR(__xludf.DUMMYFUNCTION("""COMPUTED_VALUE"""),9.0)</f>
        <v>9</v>
      </c>
      <c r="K745" s="4">
        <f>IFERROR(__xludf.DUMMYFUNCTION("""COMPUTED_VALUE"""),2023.0)</f>
        <v>2023</v>
      </c>
    </row>
    <row r="746">
      <c r="A746" s="1" t="s">
        <v>1917</v>
      </c>
      <c r="B746" s="4" t="s">
        <v>27</v>
      </c>
      <c r="C746" s="4" t="s">
        <v>30</v>
      </c>
      <c r="D746" s="4" t="s">
        <v>28</v>
      </c>
      <c r="E746" s="4">
        <v>5.0</v>
      </c>
      <c r="F746" s="4">
        <v>3.0</v>
      </c>
      <c r="G746" s="4">
        <v>15.0</v>
      </c>
      <c r="H746" s="5">
        <v>45184.0</v>
      </c>
      <c r="I746" s="4">
        <f>IFERROR(__xludf.DUMMYFUNCTION("SPLIT(H746,""/"")"),15.0)</f>
        <v>15</v>
      </c>
      <c r="J746" s="4">
        <f>IFERROR(__xludf.DUMMYFUNCTION("""COMPUTED_VALUE"""),9.0)</f>
        <v>9</v>
      </c>
      <c r="K746" s="4">
        <f>IFERROR(__xludf.DUMMYFUNCTION("""COMPUTED_VALUE"""),2023.0)</f>
        <v>2023</v>
      </c>
    </row>
    <row r="747">
      <c r="A747" s="1" t="s">
        <v>9166</v>
      </c>
      <c r="B747" s="4" t="s">
        <v>27</v>
      </c>
      <c r="C747" s="4" t="s">
        <v>24</v>
      </c>
      <c r="D747" s="4" t="s">
        <v>23</v>
      </c>
      <c r="E747" s="4">
        <v>4.0</v>
      </c>
      <c r="F747" s="4">
        <v>3.0</v>
      </c>
      <c r="G747" s="4">
        <v>12.0</v>
      </c>
      <c r="H747" s="5">
        <v>45184.0</v>
      </c>
      <c r="I747" s="4">
        <f>IFERROR(__xludf.DUMMYFUNCTION("SPLIT(H747,""/"")"),15.0)</f>
        <v>15</v>
      </c>
      <c r="J747" s="4">
        <f>IFERROR(__xludf.DUMMYFUNCTION("""COMPUTED_VALUE"""),9.0)</f>
        <v>9</v>
      </c>
      <c r="K747" s="4">
        <f>IFERROR(__xludf.DUMMYFUNCTION("""COMPUTED_VALUE"""),2023.0)</f>
        <v>2023</v>
      </c>
    </row>
    <row r="748">
      <c r="A748" s="1" t="s">
        <v>3126</v>
      </c>
      <c r="B748" s="4" t="s">
        <v>27</v>
      </c>
      <c r="C748" s="4" t="s">
        <v>29</v>
      </c>
      <c r="D748" s="4" t="s">
        <v>28</v>
      </c>
      <c r="E748" s="4">
        <v>3.0</v>
      </c>
      <c r="F748" s="4">
        <v>3.0</v>
      </c>
      <c r="G748" s="4">
        <v>9.0</v>
      </c>
      <c r="H748" s="5">
        <v>45184.0</v>
      </c>
      <c r="I748" s="4">
        <f>IFERROR(__xludf.DUMMYFUNCTION("SPLIT(H748,""/"")"),15.0)</f>
        <v>15</v>
      </c>
      <c r="J748" s="4">
        <f>IFERROR(__xludf.DUMMYFUNCTION("""COMPUTED_VALUE"""),9.0)</f>
        <v>9</v>
      </c>
      <c r="K748" s="4">
        <f>IFERROR(__xludf.DUMMYFUNCTION("""COMPUTED_VALUE"""),2023.0)</f>
        <v>2023</v>
      </c>
    </row>
    <row r="749">
      <c r="A749" s="1" t="s">
        <v>5375</v>
      </c>
      <c r="B749" s="4" t="s">
        <v>27</v>
      </c>
      <c r="C749" s="4" t="s">
        <v>29</v>
      </c>
      <c r="D749" s="4" t="s">
        <v>30</v>
      </c>
      <c r="E749" s="4">
        <v>2.0</v>
      </c>
      <c r="F749" s="4">
        <v>3.0</v>
      </c>
      <c r="G749" s="4">
        <v>6.0</v>
      </c>
      <c r="H749" s="5">
        <v>45184.0</v>
      </c>
      <c r="I749" s="4">
        <f>IFERROR(__xludf.DUMMYFUNCTION("SPLIT(H749,""/"")"),15.0)</f>
        <v>15</v>
      </c>
      <c r="J749" s="4">
        <f>IFERROR(__xludf.DUMMYFUNCTION("""COMPUTED_VALUE"""),9.0)</f>
        <v>9</v>
      </c>
      <c r="K749" s="4">
        <f>IFERROR(__xludf.DUMMYFUNCTION("""COMPUTED_VALUE"""),2023.0)</f>
        <v>2023</v>
      </c>
    </row>
    <row r="750">
      <c r="A750" s="1" t="s">
        <v>3900</v>
      </c>
      <c r="B750" s="4" t="s">
        <v>27</v>
      </c>
      <c r="C750" s="4" t="s">
        <v>29</v>
      </c>
      <c r="D750" s="4" t="s">
        <v>28</v>
      </c>
      <c r="E750" s="4">
        <v>1.0</v>
      </c>
      <c r="F750" s="4">
        <v>3.0</v>
      </c>
      <c r="G750" s="4">
        <v>3.0</v>
      </c>
      <c r="H750" s="5">
        <v>45185.0</v>
      </c>
      <c r="I750" s="4">
        <f>IFERROR(__xludf.DUMMYFUNCTION("SPLIT(H750,""/"")"),16.0)</f>
        <v>16</v>
      </c>
      <c r="J750" s="4">
        <f>IFERROR(__xludf.DUMMYFUNCTION("""COMPUTED_VALUE"""),9.0)</f>
        <v>9</v>
      </c>
      <c r="K750" s="4">
        <f>IFERROR(__xludf.DUMMYFUNCTION("""COMPUTED_VALUE"""),2023.0)</f>
        <v>2023</v>
      </c>
    </row>
    <row r="751">
      <c r="A751" s="1" t="s">
        <v>1279</v>
      </c>
      <c r="B751" s="4" t="s">
        <v>27</v>
      </c>
      <c r="C751" s="4" t="s">
        <v>30</v>
      </c>
      <c r="D751" s="4" t="s">
        <v>28</v>
      </c>
      <c r="E751" s="4">
        <v>2.0</v>
      </c>
      <c r="F751" s="4">
        <v>3.0</v>
      </c>
      <c r="G751" s="4">
        <v>6.0</v>
      </c>
      <c r="H751" s="5">
        <v>45185.0</v>
      </c>
      <c r="I751" s="4">
        <f>IFERROR(__xludf.DUMMYFUNCTION("SPLIT(H751,""/"")"),16.0)</f>
        <v>16</v>
      </c>
      <c r="J751" s="4">
        <f>IFERROR(__xludf.DUMMYFUNCTION("""COMPUTED_VALUE"""),9.0)</f>
        <v>9</v>
      </c>
      <c r="K751" s="4">
        <f>IFERROR(__xludf.DUMMYFUNCTION("""COMPUTED_VALUE"""),2023.0)</f>
        <v>2023</v>
      </c>
    </row>
    <row r="752">
      <c r="A752" s="1" t="s">
        <v>1631</v>
      </c>
      <c r="B752" s="4" t="s">
        <v>27</v>
      </c>
      <c r="C752" s="4" t="s">
        <v>29</v>
      </c>
      <c r="D752" s="4" t="s">
        <v>30</v>
      </c>
      <c r="E752" s="4">
        <v>5.0</v>
      </c>
      <c r="F752" s="4">
        <v>3.0</v>
      </c>
      <c r="G752" s="4">
        <v>15.0</v>
      </c>
      <c r="H752" s="5">
        <v>45185.0</v>
      </c>
      <c r="I752" s="4">
        <f>IFERROR(__xludf.DUMMYFUNCTION("SPLIT(H752,""/"")"),16.0)</f>
        <v>16</v>
      </c>
      <c r="J752" s="4">
        <f>IFERROR(__xludf.DUMMYFUNCTION("""COMPUTED_VALUE"""),9.0)</f>
        <v>9</v>
      </c>
      <c r="K752" s="4">
        <f>IFERROR(__xludf.DUMMYFUNCTION("""COMPUTED_VALUE"""),2023.0)</f>
        <v>2023</v>
      </c>
    </row>
    <row r="753">
      <c r="A753" s="1" t="s">
        <v>5118</v>
      </c>
      <c r="B753" s="4" t="s">
        <v>27</v>
      </c>
      <c r="C753" s="4" t="s">
        <v>30</v>
      </c>
      <c r="D753" s="4" t="s">
        <v>39</v>
      </c>
      <c r="E753" s="4">
        <v>2.0</v>
      </c>
      <c r="F753" s="4">
        <v>3.0</v>
      </c>
      <c r="G753" s="4">
        <v>6.0</v>
      </c>
      <c r="H753" s="5">
        <v>45185.0</v>
      </c>
      <c r="I753" s="4">
        <f>IFERROR(__xludf.DUMMYFUNCTION("SPLIT(H753,""/"")"),16.0)</f>
        <v>16</v>
      </c>
      <c r="J753" s="4">
        <f>IFERROR(__xludf.DUMMYFUNCTION("""COMPUTED_VALUE"""),9.0)</f>
        <v>9</v>
      </c>
      <c r="K753" s="4">
        <f>IFERROR(__xludf.DUMMYFUNCTION("""COMPUTED_VALUE"""),2023.0)</f>
        <v>2023</v>
      </c>
    </row>
    <row r="754">
      <c r="A754" s="1" t="s">
        <v>6129</v>
      </c>
      <c r="B754" s="4" t="s">
        <v>27</v>
      </c>
      <c r="C754" s="4" t="s">
        <v>29</v>
      </c>
      <c r="D754" s="4" t="s">
        <v>28</v>
      </c>
      <c r="E754" s="4">
        <v>1.0</v>
      </c>
      <c r="F754" s="4">
        <v>3.0</v>
      </c>
      <c r="G754" s="4">
        <v>3.0</v>
      </c>
      <c r="H754" s="5">
        <v>45186.0</v>
      </c>
      <c r="I754" s="4">
        <f>IFERROR(__xludf.DUMMYFUNCTION("SPLIT(H754,""/"")"),17.0)</f>
        <v>17</v>
      </c>
      <c r="J754" s="4">
        <f>IFERROR(__xludf.DUMMYFUNCTION("""COMPUTED_VALUE"""),9.0)</f>
        <v>9</v>
      </c>
      <c r="K754" s="4">
        <f>IFERROR(__xludf.DUMMYFUNCTION("""COMPUTED_VALUE"""),2023.0)</f>
        <v>2023</v>
      </c>
    </row>
    <row r="755">
      <c r="A755" s="1" t="s">
        <v>8106</v>
      </c>
      <c r="B755" s="4" t="s">
        <v>27</v>
      </c>
      <c r="C755" s="4" t="s">
        <v>30</v>
      </c>
      <c r="D755" s="4" t="s">
        <v>30</v>
      </c>
      <c r="E755" s="4">
        <v>1.0</v>
      </c>
      <c r="F755" s="4">
        <v>3.0</v>
      </c>
      <c r="G755" s="4">
        <v>3.0</v>
      </c>
      <c r="H755" s="5">
        <v>45186.0</v>
      </c>
      <c r="I755" s="4">
        <f>IFERROR(__xludf.DUMMYFUNCTION("SPLIT(H755,""/"")"),17.0)</f>
        <v>17</v>
      </c>
      <c r="J755" s="4">
        <f>IFERROR(__xludf.DUMMYFUNCTION("""COMPUTED_VALUE"""),9.0)</f>
        <v>9</v>
      </c>
      <c r="K755" s="4">
        <f>IFERROR(__xludf.DUMMYFUNCTION("""COMPUTED_VALUE"""),2023.0)</f>
        <v>2023</v>
      </c>
    </row>
    <row r="756">
      <c r="A756" s="1" t="s">
        <v>4259</v>
      </c>
      <c r="B756" s="4" t="s">
        <v>27</v>
      </c>
      <c r="C756" s="4" t="s">
        <v>24</v>
      </c>
      <c r="D756" s="4" t="s">
        <v>28</v>
      </c>
      <c r="E756" s="4">
        <v>2.0</v>
      </c>
      <c r="F756" s="4">
        <v>3.0</v>
      </c>
      <c r="G756" s="4">
        <v>6.0</v>
      </c>
      <c r="H756" s="5">
        <v>45186.0</v>
      </c>
      <c r="I756" s="4">
        <f>IFERROR(__xludf.DUMMYFUNCTION("SPLIT(H756,""/"")"),17.0)</f>
        <v>17</v>
      </c>
      <c r="J756" s="4">
        <f>IFERROR(__xludf.DUMMYFUNCTION("""COMPUTED_VALUE"""),9.0)</f>
        <v>9</v>
      </c>
      <c r="K756" s="4">
        <f>IFERROR(__xludf.DUMMYFUNCTION("""COMPUTED_VALUE"""),2023.0)</f>
        <v>2023</v>
      </c>
    </row>
    <row r="757">
      <c r="A757" s="1" t="s">
        <v>6206</v>
      </c>
      <c r="B757" s="4" t="s">
        <v>27</v>
      </c>
      <c r="C757" s="4" t="s">
        <v>24</v>
      </c>
      <c r="D757" s="4" t="s">
        <v>28</v>
      </c>
      <c r="E757" s="4">
        <v>2.0</v>
      </c>
      <c r="F757" s="4">
        <v>3.0</v>
      </c>
      <c r="G757" s="4">
        <v>6.0</v>
      </c>
      <c r="H757" s="5">
        <v>45186.0</v>
      </c>
      <c r="I757" s="4">
        <f>IFERROR(__xludf.DUMMYFUNCTION("SPLIT(H757,""/"")"),17.0)</f>
        <v>17</v>
      </c>
      <c r="J757" s="4">
        <f>IFERROR(__xludf.DUMMYFUNCTION("""COMPUTED_VALUE"""),9.0)</f>
        <v>9</v>
      </c>
      <c r="K757" s="4">
        <f>IFERROR(__xludf.DUMMYFUNCTION("""COMPUTED_VALUE"""),2023.0)</f>
        <v>2023</v>
      </c>
    </row>
    <row r="758">
      <c r="A758" s="1" t="s">
        <v>2716</v>
      </c>
      <c r="B758" s="4" t="s">
        <v>27</v>
      </c>
      <c r="C758" s="4" t="s">
        <v>30</v>
      </c>
      <c r="D758" s="4" t="s">
        <v>28</v>
      </c>
      <c r="E758" s="4">
        <v>5.0</v>
      </c>
      <c r="F758" s="4">
        <v>3.0</v>
      </c>
      <c r="G758" s="4">
        <v>15.0</v>
      </c>
      <c r="H758" s="5">
        <v>45187.0</v>
      </c>
      <c r="I758" s="4">
        <f>IFERROR(__xludf.DUMMYFUNCTION("SPLIT(H758,""/"")"),18.0)</f>
        <v>18</v>
      </c>
      <c r="J758" s="4">
        <f>IFERROR(__xludf.DUMMYFUNCTION("""COMPUTED_VALUE"""),9.0)</f>
        <v>9</v>
      </c>
      <c r="K758" s="4">
        <f>IFERROR(__xludf.DUMMYFUNCTION("""COMPUTED_VALUE"""),2023.0)</f>
        <v>2023</v>
      </c>
    </row>
    <row r="759">
      <c r="A759" s="1" t="s">
        <v>4245</v>
      </c>
      <c r="B759" s="4" t="s">
        <v>27</v>
      </c>
      <c r="C759" s="4" t="s">
        <v>30</v>
      </c>
      <c r="D759" s="4" t="s">
        <v>23</v>
      </c>
      <c r="E759" s="4">
        <v>4.0</v>
      </c>
      <c r="F759" s="4">
        <v>3.0</v>
      </c>
      <c r="G759" s="4">
        <v>12.0</v>
      </c>
      <c r="H759" s="5">
        <v>45187.0</v>
      </c>
      <c r="I759" s="4">
        <f>IFERROR(__xludf.DUMMYFUNCTION("SPLIT(H759,""/"")"),18.0)</f>
        <v>18</v>
      </c>
      <c r="J759" s="4">
        <f>IFERROR(__xludf.DUMMYFUNCTION("""COMPUTED_VALUE"""),9.0)</f>
        <v>9</v>
      </c>
      <c r="K759" s="4">
        <f>IFERROR(__xludf.DUMMYFUNCTION("""COMPUTED_VALUE"""),2023.0)</f>
        <v>2023</v>
      </c>
    </row>
    <row r="760">
      <c r="A760" s="1" t="s">
        <v>7944</v>
      </c>
      <c r="B760" s="4" t="s">
        <v>27</v>
      </c>
      <c r="C760" s="4" t="s">
        <v>30</v>
      </c>
      <c r="D760" s="4" t="s">
        <v>39</v>
      </c>
      <c r="E760" s="4">
        <v>5.0</v>
      </c>
      <c r="F760" s="4">
        <v>3.0</v>
      </c>
      <c r="G760" s="4">
        <v>15.0</v>
      </c>
      <c r="H760" s="5">
        <v>45187.0</v>
      </c>
      <c r="I760" s="4">
        <f>IFERROR(__xludf.DUMMYFUNCTION("SPLIT(H760,""/"")"),18.0)</f>
        <v>18</v>
      </c>
      <c r="J760" s="4">
        <f>IFERROR(__xludf.DUMMYFUNCTION("""COMPUTED_VALUE"""),9.0)</f>
        <v>9</v>
      </c>
      <c r="K760" s="4">
        <f>IFERROR(__xludf.DUMMYFUNCTION("""COMPUTED_VALUE"""),2023.0)</f>
        <v>2023</v>
      </c>
    </row>
    <row r="761">
      <c r="A761" s="1" t="s">
        <v>1852</v>
      </c>
      <c r="B761" s="4" t="s">
        <v>27</v>
      </c>
      <c r="C761" s="4" t="s">
        <v>30</v>
      </c>
      <c r="D761" s="4" t="s">
        <v>28</v>
      </c>
      <c r="E761" s="4">
        <v>5.0</v>
      </c>
      <c r="F761" s="4">
        <v>3.0</v>
      </c>
      <c r="G761" s="4">
        <v>15.0</v>
      </c>
      <c r="H761" s="5">
        <v>45188.0</v>
      </c>
      <c r="I761" s="4">
        <f>IFERROR(__xludf.DUMMYFUNCTION("SPLIT(H761,""/"")"),19.0)</f>
        <v>19</v>
      </c>
      <c r="J761" s="4">
        <f>IFERROR(__xludf.DUMMYFUNCTION("""COMPUTED_VALUE"""),9.0)</f>
        <v>9</v>
      </c>
      <c r="K761" s="4">
        <f>IFERROR(__xludf.DUMMYFUNCTION("""COMPUTED_VALUE"""),2023.0)</f>
        <v>2023</v>
      </c>
    </row>
    <row r="762">
      <c r="A762" s="1" t="s">
        <v>9958</v>
      </c>
      <c r="B762" s="4" t="s">
        <v>27</v>
      </c>
      <c r="C762" s="4" t="s">
        <v>24</v>
      </c>
      <c r="D762" s="4" t="s">
        <v>30</v>
      </c>
      <c r="E762" s="4">
        <v>1.0</v>
      </c>
      <c r="F762" s="4">
        <v>3.0</v>
      </c>
      <c r="G762" s="4">
        <v>3.0</v>
      </c>
      <c r="H762" s="5">
        <v>45189.0</v>
      </c>
      <c r="I762" s="4">
        <f>IFERROR(__xludf.DUMMYFUNCTION("SPLIT(H762,""/"")"),20.0)</f>
        <v>20</v>
      </c>
      <c r="J762" s="4">
        <f>IFERROR(__xludf.DUMMYFUNCTION("""COMPUTED_VALUE"""),9.0)</f>
        <v>9</v>
      </c>
      <c r="K762" s="4">
        <f>IFERROR(__xludf.DUMMYFUNCTION("""COMPUTED_VALUE"""),2023.0)</f>
        <v>2023</v>
      </c>
    </row>
    <row r="763">
      <c r="A763" s="1" t="s">
        <v>6200</v>
      </c>
      <c r="B763" s="4" t="s">
        <v>27</v>
      </c>
      <c r="C763" s="4" t="s">
        <v>24</v>
      </c>
      <c r="D763" s="4" t="s">
        <v>28</v>
      </c>
      <c r="E763" s="4">
        <v>1.0</v>
      </c>
      <c r="F763" s="4">
        <v>3.0</v>
      </c>
      <c r="G763" s="4">
        <v>3.0</v>
      </c>
      <c r="H763" s="5">
        <v>45190.0</v>
      </c>
      <c r="I763" s="4">
        <f>IFERROR(__xludf.DUMMYFUNCTION("SPLIT(H763,""/"")"),21.0)</f>
        <v>21</v>
      </c>
      <c r="J763" s="4">
        <f>IFERROR(__xludf.DUMMYFUNCTION("""COMPUTED_VALUE"""),9.0)</f>
        <v>9</v>
      </c>
      <c r="K763" s="4">
        <f>IFERROR(__xludf.DUMMYFUNCTION("""COMPUTED_VALUE"""),2023.0)</f>
        <v>2023</v>
      </c>
    </row>
    <row r="764">
      <c r="A764" s="1" t="s">
        <v>8454</v>
      </c>
      <c r="B764" s="4" t="s">
        <v>27</v>
      </c>
      <c r="C764" s="4" t="s">
        <v>29</v>
      </c>
      <c r="D764" s="4" t="s">
        <v>28</v>
      </c>
      <c r="E764" s="4">
        <v>2.0</v>
      </c>
      <c r="F764" s="4">
        <v>3.0</v>
      </c>
      <c r="G764" s="4">
        <v>6.0</v>
      </c>
      <c r="H764" s="5">
        <v>45190.0</v>
      </c>
      <c r="I764" s="4">
        <f>IFERROR(__xludf.DUMMYFUNCTION("SPLIT(H764,""/"")"),21.0)</f>
        <v>21</v>
      </c>
      <c r="J764" s="4">
        <f>IFERROR(__xludf.DUMMYFUNCTION("""COMPUTED_VALUE"""),9.0)</f>
        <v>9</v>
      </c>
      <c r="K764" s="4">
        <f>IFERROR(__xludf.DUMMYFUNCTION("""COMPUTED_VALUE"""),2023.0)</f>
        <v>2023</v>
      </c>
    </row>
    <row r="765">
      <c r="A765" s="1" t="s">
        <v>7439</v>
      </c>
      <c r="B765" s="4" t="s">
        <v>27</v>
      </c>
      <c r="C765" s="4" t="s">
        <v>29</v>
      </c>
      <c r="D765" s="4" t="s">
        <v>39</v>
      </c>
      <c r="E765" s="4">
        <v>4.0</v>
      </c>
      <c r="F765" s="4">
        <v>3.0</v>
      </c>
      <c r="G765" s="4">
        <v>12.0</v>
      </c>
      <c r="H765" s="5">
        <v>45190.0</v>
      </c>
      <c r="I765" s="4">
        <f>IFERROR(__xludf.DUMMYFUNCTION("SPLIT(H765,""/"")"),21.0)</f>
        <v>21</v>
      </c>
      <c r="J765" s="4">
        <f>IFERROR(__xludf.DUMMYFUNCTION("""COMPUTED_VALUE"""),9.0)</f>
        <v>9</v>
      </c>
      <c r="K765" s="4">
        <f>IFERROR(__xludf.DUMMYFUNCTION("""COMPUTED_VALUE"""),2023.0)</f>
        <v>2023</v>
      </c>
    </row>
    <row r="766">
      <c r="A766" s="1" t="s">
        <v>8700</v>
      </c>
      <c r="B766" s="4" t="s">
        <v>27</v>
      </c>
      <c r="C766" s="4" t="s">
        <v>29</v>
      </c>
      <c r="D766" s="4" t="s">
        <v>28</v>
      </c>
      <c r="E766" s="4">
        <v>4.0</v>
      </c>
      <c r="F766" s="4">
        <v>3.0</v>
      </c>
      <c r="G766" s="4">
        <v>12.0</v>
      </c>
      <c r="H766" s="5">
        <v>45190.0</v>
      </c>
      <c r="I766" s="4">
        <f>IFERROR(__xludf.DUMMYFUNCTION("SPLIT(H766,""/"")"),21.0)</f>
        <v>21</v>
      </c>
      <c r="J766" s="4">
        <f>IFERROR(__xludf.DUMMYFUNCTION("""COMPUTED_VALUE"""),9.0)</f>
        <v>9</v>
      </c>
      <c r="K766" s="4">
        <f>IFERROR(__xludf.DUMMYFUNCTION("""COMPUTED_VALUE"""),2023.0)</f>
        <v>2023</v>
      </c>
    </row>
    <row r="767">
      <c r="A767" s="1" t="s">
        <v>9509</v>
      </c>
      <c r="B767" s="4" t="s">
        <v>27</v>
      </c>
      <c r="C767" s="4" t="s">
        <v>24</v>
      </c>
      <c r="D767" s="4" t="s">
        <v>23</v>
      </c>
      <c r="E767" s="4">
        <v>5.0</v>
      </c>
      <c r="F767" s="4">
        <v>3.0</v>
      </c>
      <c r="G767" s="4">
        <v>15.0</v>
      </c>
      <c r="H767" s="5">
        <v>45190.0</v>
      </c>
      <c r="I767" s="4">
        <f>IFERROR(__xludf.DUMMYFUNCTION("SPLIT(H767,""/"")"),21.0)</f>
        <v>21</v>
      </c>
      <c r="J767" s="4">
        <f>IFERROR(__xludf.DUMMYFUNCTION("""COMPUTED_VALUE"""),9.0)</f>
        <v>9</v>
      </c>
      <c r="K767" s="4">
        <f>IFERROR(__xludf.DUMMYFUNCTION("""COMPUTED_VALUE"""),2023.0)</f>
        <v>2023</v>
      </c>
    </row>
    <row r="768">
      <c r="A768" s="1" t="s">
        <v>1746</v>
      </c>
      <c r="B768" s="4" t="s">
        <v>27</v>
      </c>
      <c r="C768" s="4" t="s">
        <v>24</v>
      </c>
      <c r="D768" s="4" t="s">
        <v>28</v>
      </c>
      <c r="E768" s="4">
        <v>2.0</v>
      </c>
      <c r="F768" s="4">
        <v>3.0</v>
      </c>
      <c r="G768" s="4">
        <v>6.0</v>
      </c>
      <c r="H768" s="5">
        <v>45190.0</v>
      </c>
      <c r="I768" s="4">
        <f>IFERROR(__xludf.DUMMYFUNCTION("SPLIT(H768,""/"")"),21.0)</f>
        <v>21</v>
      </c>
      <c r="J768" s="4">
        <f>IFERROR(__xludf.DUMMYFUNCTION("""COMPUTED_VALUE"""),9.0)</f>
        <v>9</v>
      </c>
      <c r="K768" s="4">
        <f>IFERROR(__xludf.DUMMYFUNCTION("""COMPUTED_VALUE"""),2023.0)</f>
        <v>2023</v>
      </c>
    </row>
    <row r="769">
      <c r="A769" s="1" t="s">
        <v>270</v>
      </c>
      <c r="B769" s="4" t="s">
        <v>27</v>
      </c>
      <c r="C769" s="4" t="s">
        <v>24</v>
      </c>
      <c r="D769" s="4" t="s">
        <v>39</v>
      </c>
      <c r="E769" s="4">
        <v>4.0</v>
      </c>
      <c r="F769" s="4">
        <v>3.0</v>
      </c>
      <c r="G769" s="4">
        <v>12.0</v>
      </c>
      <c r="H769" s="5">
        <v>45191.0</v>
      </c>
      <c r="I769" s="4">
        <f>IFERROR(__xludf.DUMMYFUNCTION("SPLIT(H769,""/"")"),22.0)</f>
        <v>22</v>
      </c>
      <c r="J769" s="4">
        <f>IFERROR(__xludf.DUMMYFUNCTION("""COMPUTED_VALUE"""),9.0)</f>
        <v>9</v>
      </c>
      <c r="K769" s="4">
        <f>IFERROR(__xludf.DUMMYFUNCTION("""COMPUTED_VALUE"""),2023.0)</f>
        <v>2023</v>
      </c>
    </row>
    <row r="770">
      <c r="A770" s="1" t="s">
        <v>2521</v>
      </c>
      <c r="B770" s="4" t="s">
        <v>27</v>
      </c>
      <c r="C770" s="4" t="s">
        <v>29</v>
      </c>
      <c r="D770" s="4" t="s">
        <v>39</v>
      </c>
      <c r="E770" s="4">
        <v>4.0</v>
      </c>
      <c r="F770" s="4">
        <v>3.0</v>
      </c>
      <c r="G770" s="4">
        <v>12.0</v>
      </c>
      <c r="H770" s="5">
        <v>45191.0</v>
      </c>
      <c r="I770" s="4">
        <f>IFERROR(__xludf.DUMMYFUNCTION("SPLIT(H770,""/"")"),22.0)</f>
        <v>22</v>
      </c>
      <c r="J770" s="4">
        <f>IFERROR(__xludf.DUMMYFUNCTION("""COMPUTED_VALUE"""),9.0)</f>
        <v>9</v>
      </c>
      <c r="K770" s="4">
        <f>IFERROR(__xludf.DUMMYFUNCTION("""COMPUTED_VALUE"""),2023.0)</f>
        <v>2023</v>
      </c>
    </row>
    <row r="771">
      <c r="A771" s="1" t="s">
        <v>1135</v>
      </c>
      <c r="B771" s="4" t="s">
        <v>27</v>
      </c>
      <c r="C771" s="4" t="s">
        <v>29</v>
      </c>
      <c r="D771" s="4" t="s">
        <v>39</v>
      </c>
      <c r="E771" s="4">
        <v>2.0</v>
      </c>
      <c r="F771" s="4">
        <v>3.0</v>
      </c>
      <c r="G771" s="4">
        <v>6.0</v>
      </c>
      <c r="H771" s="5">
        <v>45192.0</v>
      </c>
      <c r="I771" s="4">
        <f>IFERROR(__xludf.DUMMYFUNCTION("SPLIT(H771,""/"")"),23.0)</f>
        <v>23</v>
      </c>
      <c r="J771" s="4">
        <f>IFERROR(__xludf.DUMMYFUNCTION("""COMPUTED_VALUE"""),9.0)</f>
        <v>9</v>
      </c>
      <c r="K771" s="4">
        <f>IFERROR(__xludf.DUMMYFUNCTION("""COMPUTED_VALUE"""),2023.0)</f>
        <v>2023</v>
      </c>
    </row>
    <row r="772">
      <c r="A772" s="1" t="s">
        <v>9212</v>
      </c>
      <c r="B772" s="4" t="s">
        <v>27</v>
      </c>
      <c r="C772" s="4" t="s">
        <v>29</v>
      </c>
      <c r="D772" s="4" t="s">
        <v>30</v>
      </c>
      <c r="E772" s="4">
        <v>2.0</v>
      </c>
      <c r="F772" s="4">
        <v>3.0</v>
      </c>
      <c r="G772" s="4">
        <v>6.0</v>
      </c>
      <c r="H772" s="5">
        <v>45192.0</v>
      </c>
      <c r="I772" s="4">
        <f>IFERROR(__xludf.DUMMYFUNCTION("SPLIT(H772,""/"")"),23.0)</f>
        <v>23</v>
      </c>
      <c r="J772" s="4">
        <f>IFERROR(__xludf.DUMMYFUNCTION("""COMPUTED_VALUE"""),9.0)</f>
        <v>9</v>
      </c>
      <c r="K772" s="4">
        <f>IFERROR(__xludf.DUMMYFUNCTION("""COMPUTED_VALUE"""),2023.0)</f>
        <v>2023</v>
      </c>
    </row>
    <row r="773">
      <c r="A773" s="1" t="s">
        <v>8331</v>
      </c>
      <c r="B773" s="4" t="s">
        <v>27</v>
      </c>
      <c r="C773" s="4" t="s">
        <v>29</v>
      </c>
      <c r="D773" s="4" t="s">
        <v>23</v>
      </c>
      <c r="E773" s="4">
        <v>1.0</v>
      </c>
      <c r="F773" s="4">
        <v>3.0</v>
      </c>
      <c r="G773" s="4">
        <v>3.0</v>
      </c>
      <c r="H773" s="5">
        <v>45192.0</v>
      </c>
      <c r="I773" s="4">
        <f>IFERROR(__xludf.DUMMYFUNCTION("SPLIT(H773,""/"")"),23.0)</f>
        <v>23</v>
      </c>
      <c r="J773" s="4">
        <f>IFERROR(__xludf.DUMMYFUNCTION("""COMPUTED_VALUE"""),9.0)</f>
        <v>9</v>
      </c>
      <c r="K773" s="4">
        <f>IFERROR(__xludf.DUMMYFUNCTION("""COMPUTED_VALUE"""),2023.0)</f>
        <v>2023</v>
      </c>
    </row>
    <row r="774">
      <c r="A774" s="1" t="s">
        <v>7410</v>
      </c>
      <c r="B774" s="4" t="s">
        <v>27</v>
      </c>
      <c r="C774" s="4" t="s">
        <v>29</v>
      </c>
      <c r="D774" s="4" t="s">
        <v>39</v>
      </c>
      <c r="E774" s="4">
        <v>1.0</v>
      </c>
      <c r="F774" s="4">
        <v>3.0</v>
      </c>
      <c r="G774" s="4">
        <v>3.0</v>
      </c>
      <c r="H774" s="5">
        <v>45192.0</v>
      </c>
      <c r="I774" s="4">
        <f>IFERROR(__xludf.DUMMYFUNCTION("SPLIT(H774,""/"")"),23.0)</f>
        <v>23</v>
      </c>
      <c r="J774" s="4">
        <f>IFERROR(__xludf.DUMMYFUNCTION("""COMPUTED_VALUE"""),9.0)</f>
        <v>9</v>
      </c>
      <c r="K774" s="4">
        <f>IFERROR(__xludf.DUMMYFUNCTION("""COMPUTED_VALUE"""),2023.0)</f>
        <v>2023</v>
      </c>
    </row>
    <row r="775">
      <c r="A775" s="1" t="s">
        <v>9233</v>
      </c>
      <c r="B775" s="4" t="s">
        <v>27</v>
      </c>
      <c r="C775" s="4" t="s">
        <v>24</v>
      </c>
      <c r="D775" s="4" t="s">
        <v>23</v>
      </c>
      <c r="E775" s="4">
        <v>2.0</v>
      </c>
      <c r="F775" s="4">
        <v>3.0</v>
      </c>
      <c r="G775" s="4">
        <v>6.0</v>
      </c>
      <c r="H775" s="5">
        <v>45193.0</v>
      </c>
      <c r="I775" s="4">
        <f>IFERROR(__xludf.DUMMYFUNCTION("SPLIT(H775,""/"")"),24.0)</f>
        <v>24</v>
      </c>
      <c r="J775" s="4">
        <f>IFERROR(__xludf.DUMMYFUNCTION("""COMPUTED_VALUE"""),9.0)</f>
        <v>9</v>
      </c>
      <c r="K775" s="4">
        <f>IFERROR(__xludf.DUMMYFUNCTION("""COMPUTED_VALUE"""),2023.0)</f>
        <v>2023</v>
      </c>
    </row>
    <row r="776">
      <c r="A776" s="1" t="s">
        <v>9592</v>
      </c>
      <c r="B776" s="4" t="s">
        <v>27</v>
      </c>
      <c r="C776" s="4" t="s">
        <v>30</v>
      </c>
      <c r="D776" s="4" t="s">
        <v>30</v>
      </c>
      <c r="E776" s="4">
        <v>2.0</v>
      </c>
      <c r="F776" s="4">
        <v>3.0</v>
      </c>
      <c r="G776" s="4">
        <v>6.0</v>
      </c>
      <c r="H776" s="5">
        <v>45193.0</v>
      </c>
      <c r="I776" s="4">
        <f>IFERROR(__xludf.DUMMYFUNCTION("SPLIT(H776,""/"")"),24.0)</f>
        <v>24</v>
      </c>
      <c r="J776" s="4">
        <f>IFERROR(__xludf.DUMMYFUNCTION("""COMPUTED_VALUE"""),9.0)</f>
        <v>9</v>
      </c>
      <c r="K776" s="4">
        <f>IFERROR(__xludf.DUMMYFUNCTION("""COMPUTED_VALUE"""),2023.0)</f>
        <v>2023</v>
      </c>
    </row>
    <row r="777">
      <c r="A777" s="1" t="s">
        <v>1096</v>
      </c>
      <c r="B777" s="4" t="s">
        <v>27</v>
      </c>
      <c r="C777" s="4" t="s">
        <v>30</v>
      </c>
      <c r="D777" s="4" t="s">
        <v>30</v>
      </c>
      <c r="E777" s="4">
        <v>1.0</v>
      </c>
      <c r="F777" s="4">
        <v>3.0</v>
      </c>
      <c r="G777" s="4">
        <v>3.0</v>
      </c>
      <c r="H777" s="5">
        <v>45194.0</v>
      </c>
      <c r="I777" s="4">
        <f>IFERROR(__xludf.DUMMYFUNCTION("SPLIT(H777,""/"")"),25.0)</f>
        <v>25</v>
      </c>
      <c r="J777" s="4">
        <f>IFERROR(__xludf.DUMMYFUNCTION("""COMPUTED_VALUE"""),9.0)</f>
        <v>9</v>
      </c>
      <c r="K777" s="4">
        <f>IFERROR(__xludf.DUMMYFUNCTION("""COMPUTED_VALUE"""),2023.0)</f>
        <v>2023</v>
      </c>
    </row>
    <row r="778">
      <c r="A778" s="1" t="s">
        <v>6027</v>
      </c>
      <c r="B778" s="4" t="s">
        <v>27</v>
      </c>
      <c r="C778" s="4" t="s">
        <v>30</v>
      </c>
      <c r="D778" s="4" t="s">
        <v>23</v>
      </c>
      <c r="E778" s="4">
        <v>4.0</v>
      </c>
      <c r="F778" s="4">
        <v>3.0</v>
      </c>
      <c r="G778" s="4">
        <v>12.0</v>
      </c>
      <c r="H778" s="5">
        <v>45194.0</v>
      </c>
      <c r="I778" s="4">
        <f>IFERROR(__xludf.DUMMYFUNCTION("SPLIT(H778,""/"")"),25.0)</f>
        <v>25</v>
      </c>
      <c r="J778" s="4">
        <f>IFERROR(__xludf.DUMMYFUNCTION("""COMPUTED_VALUE"""),9.0)</f>
        <v>9</v>
      </c>
      <c r="K778" s="4">
        <f>IFERROR(__xludf.DUMMYFUNCTION("""COMPUTED_VALUE"""),2023.0)</f>
        <v>2023</v>
      </c>
    </row>
    <row r="779">
      <c r="A779" s="1" t="s">
        <v>8511</v>
      </c>
      <c r="B779" s="4" t="s">
        <v>27</v>
      </c>
      <c r="C779" s="4" t="s">
        <v>29</v>
      </c>
      <c r="D779" s="4" t="s">
        <v>39</v>
      </c>
      <c r="E779" s="4">
        <v>2.0</v>
      </c>
      <c r="F779" s="4">
        <v>3.0</v>
      </c>
      <c r="G779" s="4">
        <v>6.0</v>
      </c>
      <c r="H779" s="5">
        <v>45194.0</v>
      </c>
      <c r="I779" s="4">
        <f>IFERROR(__xludf.DUMMYFUNCTION("SPLIT(H779,""/"")"),25.0)</f>
        <v>25</v>
      </c>
      <c r="J779" s="4">
        <f>IFERROR(__xludf.DUMMYFUNCTION("""COMPUTED_VALUE"""),9.0)</f>
        <v>9</v>
      </c>
      <c r="K779" s="4">
        <f>IFERROR(__xludf.DUMMYFUNCTION("""COMPUTED_VALUE"""),2023.0)</f>
        <v>2023</v>
      </c>
    </row>
    <row r="780">
      <c r="A780" s="1" t="s">
        <v>1937</v>
      </c>
      <c r="B780" s="4" t="s">
        <v>27</v>
      </c>
      <c r="C780" s="4" t="s">
        <v>24</v>
      </c>
      <c r="D780" s="4" t="s">
        <v>30</v>
      </c>
      <c r="E780" s="4">
        <v>3.0</v>
      </c>
      <c r="F780" s="4">
        <v>3.0</v>
      </c>
      <c r="G780" s="4">
        <v>9.0</v>
      </c>
      <c r="H780" s="5">
        <v>45195.0</v>
      </c>
      <c r="I780" s="4">
        <f>IFERROR(__xludf.DUMMYFUNCTION("SPLIT(H780,""/"")"),26.0)</f>
        <v>26</v>
      </c>
      <c r="J780" s="4">
        <f>IFERROR(__xludf.DUMMYFUNCTION("""COMPUTED_VALUE"""),9.0)</f>
        <v>9</v>
      </c>
      <c r="K780" s="4">
        <f>IFERROR(__xludf.DUMMYFUNCTION("""COMPUTED_VALUE"""),2023.0)</f>
        <v>2023</v>
      </c>
    </row>
    <row r="781">
      <c r="A781" s="1" t="s">
        <v>9077</v>
      </c>
      <c r="B781" s="4" t="s">
        <v>27</v>
      </c>
      <c r="C781" s="4" t="s">
        <v>24</v>
      </c>
      <c r="D781" s="4" t="s">
        <v>28</v>
      </c>
      <c r="E781" s="4">
        <v>2.0</v>
      </c>
      <c r="F781" s="4">
        <v>3.0</v>
      </c>
      <c r="G781" s="4">
        <v>6.0</v>
      </c>
      <c r="H781" s="5">
        <v>45195.0</v>
      </c>
      <c r="I781" s="4">
        <f>IFERROR(__xludf.DUMMYFUNCTION("SPLIT(H781,""/"")"),26.0)</f>
        <v>26</v>
      </c>
      <c r="J781" s="4">
        <f>IFERROR(__xludf.DUMMYFUNCTION("""COMPUTED_VALUE"""),9.0)</f>
        <v>9</v>
      </c>
      <c r="K781" s="4">
        <f>IFERROR(__xludf.DUMMYFUNCTION("""COMPUTED_VALUE"""),2023.0)</f>
        <v>2023</v>
      </c>
    </row>
    <row r="782">
      <c r="A782" s="1" t="s">
        <v>1065</v>
      </c>
      <c r="B782" s="4" t="s">
        <v>27</v>
      </c>
      <c r="C782" s="4" t="s">
        <v>30</v>
      </c>
      <c r="D782" s="4" t="s">
        <v>23</v>
      </c>
      <c r="E782" s="4">
        <v>3.0</v>
      </c>
      <c r="F782" s="4">
        <v>3.0</v>
      </c>
      <c r="G782" s="4">
        <v>9.0</v>
      </c>
      <c r="H782" s="5">
        <v>45195.0</v>
      </c>
      <c r="I782" s="4">
        <f>IFERROR(__xludf.DUMMYFUNCTION("SPLIT(H782,""/"")"),26.0)</f>
        <v>26</v>
      </c>
      <c r="J782" s="4">
        <f>IFERROR(__xludf.DUMMYFUNCTION("""COMPUTED_VALUE"""),9.0)</f>
        <v>9</v>
      </c>
      <c r="K782" s="4">
        <f>IFERROR(__xludf.DUMMYFUNCTION("""COMPUTED_VALUE"""),2023.0)</f>
        <v>2023</v>
      </c>
    </row>
    <row r="783">
      <c r="A783" s="1" t="s">
        <v>9945</v>
      </c>
      <c r="B783" s="4" t="s">
        <v>27</v>
      </c>
      <c r="C783" s="4" t="s">
        <v>30</v>
      </c>
      <c r="D783" s="4" t="s">
        <v>28</v>
      </c>
      <c r="E783" s="4">
        <v>1.0</v>
      </c>
      <c r="F783" s="4">
        <v>3.0</v>
      </c>
      <c r="G783" s="4">
        <v>3.0</v>
      </c>
      <c r="H783" s="5">
        <v>45195.0</v>
      </c>
      <c r="I783" s="4">
        <f>IFERROR(__xludf.DUMMYFUNCTION("SPLIT(H783,""/"")"),26.0)</f>
        <v>26</v>
      </c>
      <c r="J783" s="4">
        <f>IFERROR(__xludf.DUMMYFUNCTION("""COMPUTED_VALUE"""),9.0)</f>
        <v>9</v>
      </c>
      <c r="K783" s="4">
        <f>IFERROR(__xludf.DUMMYFUNCTION("""COMPUTED_VALUE"""),2023.0)</f>
        <v>2023</v>
      </c>
    </row>
    <row r="784">
      <c r="A784" s="1" t="s">
        <v>3034</v>
      </c>
      <c r="B784" s="4" t="s">
        <v>27</v>
      </c>
      <c r="C784" s="4" t="s">
        <v>24</v>
      </c>
      <c r="D784" s="4" t="s">
        <v>28</v>
      </c>
      <c r="E784" s="4">
        <v>5.0</v>
      </c>
      <c r="F784" s="4">
        <v>3.0</v>
      </c>
      <c r="G784" s="4">
        <v>15.0</v>
      </c>
      <c r="H784" s="5">
        <v>45195.0</v>
      </c>
      <c r="I784" s="4">
        <f>IFERROR(__xludf.DUMMYFUNCTION("SPLIT(H784,""/"")"),26.0)</f>
        <v>26</v>
      </c>
      <c r="J784" s="4">
        <f>IFERROR(__xludf.DUMMYFUNCTION("""COMPUTED_VALUE"""),9.0)</f>
        <v>9</v>
      </c>
      <c r="K784" s="4">
        <f>IFERROR(__xludf.DUMMYFUNCTION("""COMPUTED_VALUE"""),2023.0)</f>
        <v>2023</v>
      </c>
    </row>
    <row r="785">
      <c r="A785" s="1" t="s">
        <v>5980</v>
      </c>
      <c r="B785" s="4" t="s">
        <v>27</v>
      </c>
      <c r="C785" s="4" t="s">
        <v>24</v>
      </c>
      <c r="D785" s="4" t="s">
        <v>39</v>
      </c>
      <c r="E785" s="4">
        <v>3.0</v>
      </c>
      <c r="F785" s="4">
        <v>3.0</v>
      </c>
      <c r="G785" s="4">
        <v>9.0</v>
      </c>
      <c r="H785" s="5">
        <v>45195.0</v>
      </c>
      <c r="I785" s="4">
        <f>IFERROR(__xludf.DUMMYFUNCTION("SPLIT(H785,""/"")"),26.0)</f>
        <v>26</v>
      </c>
      <c r="J785" s="4">
        <f>IFERROR(__xludf.DUMMYFUNCTION("""COMPUTED_VALUE"""),9.0)</f>
        <v>9</v>
      </c>
      <c r="K785" s="4">
        <f>IFERROR(__xludf.DUMMYFUNCTION("""COMPUTED_VALUE"""),2023.0)</f>
        <v>2023</v>
      </c>
    </row>
    <row r="786">
      <c r="A786" s="1" t="s">
        <v>3691</v>
      </c>
      <c r="B786" s="4" t="s">
        <v>27</v>
      </c>
      <c r="C786" s="4" t="s">
        <v>24</v>
      </c>
      <c r="D786" s="4" t="s">
        <v>23</v>
      </c>
      <c r="E786" s="4">
        <v>4.0</v>
      </c>
      <c r="F786" s="4">
        <v>3.0</v>
      </c>
      <c r="G786" s="4">
        <v>12.0</v>
      </c>
      <c r="H786" s="5">
        <v>45197.0</v>
      </c>
      <c r="I786" s="4">
        <f>IFERROR(__xludf.DUMMYFUNCTION("SPLIT(H786,""/"")"),28.0)</f>
        <v>28</v>
      </c>
      <c r="J786" s="4">
        <f>IFERROR(__xludf.DUMMYFUNCTION("""COMPUTED_VALUE"""),9.0)</f>
        <v>9</v>
      </c>
      <c r="K786" s="4">
        <f>IFERROR(__xludf.DUMMYFUNCTION("""COMPUTED_VALUE"""),2023.0)</f>
        <v>2023</v>
      </c>
    </row>
    <row r="787">
      <c r="A787" s="1" t="s">
        <v>5634</v>
      </c>
      <c r="B787" s="4" t="s">
        <v>27</v>
      </c>
      <c r="C787" s="4" t="s">
        <v>24</v>
      </c>
      <c r="D787" s="4" t="s">
        <v>39</v>
      </c>
      <c r="E787" s="4">
        <v>2.0</v>
      </c>
      <c r="F787" s="4">
        <v>3.0</v>
      </c>
      <c r="G787" s="4">
        <v>6.0</v>
      </c>
      <c r="H787" s="5">
        <v>45197.0</v>
      </c>
      <c r="I787" s="4">
        <f>IFERROR(__xludf.DUMMYFUNCTION("SPLIT(H787,""/"")"),28.0)</f>
        <v>28</v>
      </c>
      <c r="J787" s="4">
        <f>IFERROR(__xludf.DUMMYFUNCTION("""COMPUTED_VALUE"""),9.0)</f>
        <v>9</v>
      </c>
      <c r="K787" s="4">
        <f>IFERROR(__xludf.DUMMYFUNCTION("""COMPUTED_VALUE"""),2023.0)</f>
        <v>2023</v>
      </c>
    </row>
    <row r="788">
      <c r="A788" s="1" t="s">
        <v>2572</v>
      </c>
      <c r="B788" s="4" t="s">
        <v>27</v>
      </c>
      <c r="C788" s="4" t="s">
        <v>30</v>
      </c>
      <c r="D788" s="4" t="s">
        <v>39</v>
      </c>
      <c r="E788" s="4">
        <v>2.0</v>
      </c>
      <c r="F788" s="4">
        <v>3.0</v>
      </c>
      <c r="G788" s="4">
        <v>6.0</v>
      </c>
      <c r="H788" s="5">
        <v>45197.0</v>
      </c>
      <c r="I788" s="4">
        <f>IFERROR(__xludf.DUMMYFUNCTION("SPLIT(H788,""/"")"),28.0)</f>
        <v>28</v>
      </c>
      <c r="J788" s="4">
        <f>IFERROR(__xludf.DUMMYFUNCTION("""COMPUTED_VALUE"""),9.0)</f>
        <v>9</v>
      </c>
      <c r="K788" s="4">
        <f>IFERROR(__xludf.DUMMYFUNCTION("""COMPUTED_VALUE"""),2023.0)</f>
        <v>2023</v>
      </c>
    </row>
    <row r="789">
      <c r="A789" s="1" t="s">
        <v>2536</v>
      </c>
      <c r="B789" s="4" t="s">
        <v>27</v>
      </c>
      <c r="C789" s="4" t="s">
        <v>30</v>
      </c>
      <c r="D789" s="4" t="s">
        <v>30</v>
      </c>
      <c r="E789" s="4">
        <v>5.0</v>
      </c>
      <c r="F789" s="4">
        <v>3.0</v>
      </c>
      <c r="G789" s="4">
        <v>15.0</v>
      </c>
      <c r="H789" s="5">
        <v>45198.0</v>
      </c>
      <c r="I789" s="4">
        <f>IFERROR(__xludf.DUMMYFUNCTION("SPLIT(H789,""/"")"),29.0)</f>
        <v>29</v>
      </c>
      <c r="J789" s="4">
        <f>IFERROR(__xludf.DUMMYFUNCTION("""COMPUTED_VALUE"""),9.0)</f>
        <v>9</v>
      </c>
      <c r="K789" s="4">
        <f>IFERROR(__xludf.DUMMYFUNCTION("""COMPUTED_VALUE"""),2023.0)</f>
        <v>2023</v>
      </c>
    </row>
    <row r="790">
      <c r="A790" s="1" t="s">
        <v>3182</v>
      </c>
      <c r="B790" s="4" t="s">
        <v>27</v>
      </c>
      <c r="C790" s="4" t="s">
        <v>24</v>
      </c>
      <c r="D790" s="4" t="s">
        <v>28</v>
      </c>
      <c r="E790" s="4">
        <v>2.0</v>
      </c>
      <c r="F790" s="4">
        <v>3.0</v>
      </c>
      <c r="G790" s="4">
        <v>6.0</v>
      </c>
      <c r="H790" s="5">
        <v>45198.0</v>
      </c>
      <c r="I790" s="4">
        <f>IFERROR(__xludf.DUMMYFUNCTION("SPLIT(H790,""/"")"),29.0)</f>
        <v>29</v>
      </c>
      <c r="J790" s="4">
        <f>IFERROR(__xludf.DUMMYFUNCTION("""COMPUTED_VALUE"""),9.0)</f>
        <v>9</v>
      </c>
      <c r="K790" s="4">
        <f>IFERROR(__xludf.DUMMYFUNCTION("""COMPUTED_VALUE"""),2023.0)</f>
        <v>2023</v>
      </c>
    </row>
    <row r="791">
      <c r="A791" s="1" t="s">
        <v>2948</v>
      </c>
      <c r="B791" s="4" t="s">
        <v>27</v>
      </c>
      <c r="C791" s="4" t="s">
        <v>30</v>
      </c>
      <c r="D791" s="4" t="s">
        <v>30</v>
      </c>
      <c r="E791" s="4">
        <v>2.0</v>
      </c>
      <c r="F791" s="4">
        <v>3.0</v>
      </c>
      <c r="G791" s="4">
        <v>6.0</v>
      </c>
      <c r="H791" s="5">
        <v>45198.0</v>
      </c>
      <c r="I791" s="4">
        <f>IFERROR(__xludf.DUMMYFUNCTION("SPLIT(H791,""/"")"),29.0)</f>
        <v>29</v>
      </c>
      <c r="J791" s="4">
        <f>IFERROR(__xludf.DUMMYFUNCTION("""COMPUTED_VALUE"""),9.0)</f>
        <v>9</v>
      </c>
      <c r="K791" s="4">
        <f>IFERROR(__xludf.DUMMYFUNCTION("""COMPUTED_VALUE"""),2023.0)</f>
        <v>2023</v>
      </c>
    </row>
    <row r="792">
      <c r="A792" s="1" t="s">
        <v>6148</v>
      </c>
      <c r="B792" s="4" t="s">
        <v>27</v>
      </c>
      <c r="C792" s="4" t="s">
        <v>29</v>
      </c>
      <c r="D792" s="4" t="s">
        <v>23</v>
      </c>
      <c r="E792" s="4">
        <v>3.0</v>
      </c>
      <c r="F792" s="4">
        <v>3.0</v>
      </c>
      <c r="G792" s="4">
        <v>9.0</v>
      </c>
      <c r="H792" s="5">
        <v>45198.0</v>
      </c>
      <c r="I792" s="4">
        <f>IFERROR(__xludf.DUMMYFUNCTION("SPLIT(H792,""/"")"),29.0)</f>
        <v>29</v>
      </c>
      <c r="J792" s="4">
        <f>IFERROR(__xludf.DUMMYFUNCTION("""COMPUTED_VALUE"""),9.0)</f>
        <v>9</v>
      </c>
      <c r="K792" s="4">
        <f>IFERROR(__xludf.DUMMYFUNCTION("""COMPUTED_VALUE"""),2023.0)</f>
        <v>2023</v>
      </c>
    </row>
    <row r="793">
      <c r="A793" s="1" t="s">
        <v>7387</v>
      </c>
      <c r="B793" s="4" t="s">
        <v>27</v>
      </c>
      <c r="C793" s="4" t="s">
        <v>29</v>
      </c>
      <c r="D793" s="4" t="s">
        <v>30</v>
      </c>
      <c r="E793" s="4">
        <v>5.0</v>
      </c>
      <c r="F793" s="4">
        <v>3.0</v>
      </c>
      <c r="G793" s="4">
        <v>15.0</v>
      </c>
      <c r="H793" s="5">
        <v>45198.0</v>
      </c>
      <c r="I793" s="4">
        <f>IFERROR(__xludf.DUMMYFUNCTION("SPLIT(H793,""/"")"),29.0)</f>
        <v>29</v>
      </c>
      <c r="J793" s="4">
        <f>IFERROR(__xludf.DUMMYFUNCTION("""COMPUTED_VALUE"""),9.0)</f>
        <v>9</v>
      </c>
      <c r="K793" s="4">
        <f>IFERROR(__xludf.DUMMYFUNCTION("""COMPUTED_VALUE"""),2023.0)</f>
        <v>2023</v>
      </c>
    </row>
    <row r="794">
      <c r="A794" s="1" t="s">
        <v>5532</v>
      </c>
      <c r="B794" s="4" t="s">
        <v>27</v>
      </c>
      <c r="C794" s="4" t="s">
        <v>30</v>
      </c>
      <c r="D794" s="4" t="s">
        <v>30</v>
      </c>
      <c r="E794" s="4">
        <v>2.0</v>
      </c>
      <c r="F794" s="4">
        <v>3.0</v>
      </c>
      <c r="G794" s="4">
        <v>6.0</v>
      </c>
      <c r="H794" s="5">
        <v>45198.0</v>
      </c>
      <c r="I794" s="4">
        <f>IFERROR(__xludf.DUMMYFUNCTION("SPLIT(H794,""/"")"),29.0)</f>
        <v>29</v>
      </c>
      <c r="J794" s="4">
        <f>IFERROR(__xludf.DUMMYFUNCTION("""COMPUTED_VALUE"""),9.0)</f>
        <v>9</v>
      </c>
      <c r="K794" s="4">
        <f>IFERROR(__xludf.DUMMYFUNCTION("""COMPUTED_VALUE"""),2023.0)</f>
        <v>2023</v>
      </c>
    </row>
    <row r="795">
      <c r="A795" s="1" t="s">
        <v>3370</v>
      </c>
      <c r="B795" s="4" t="s">
        <v>27</v>
      </c>
      <c r="C795" s="4" t="s">
        <v>30</v>
      </c>
      <c r="D795" s="4" t="s">
        <v>30</v>
      </c>
      <c r="E795" s="4">
        <v>5.0</v>
      </c>
      <c r="F795" s="4">
        <v>3.0</v>
      </c>
      <c r="G795" s="4">
        <v>15.0</v>
      </c>
      <c r="H795" s="5">
        <v>45198.0</v>
      </c>
      <c r="I795" s="4">
        <f>IFERROR(__xludf.DUMMYFUNCTION("SPLIT(H795,""/"")"),29.0)</f>
        <v>29</v>
      </c>
      <c r="J795" s="4">
        <f>IFERROR(__xludf.DUMMYFUNCTION("""COMPUTED_VALUE"""),9.0)</f>
        <v>9</v>
      </c>
      <c r="K795" s="4">
        <f>IFERROR(__xludf.DUMMYFUNCTION("""COMPUTED_VALUE"""),2023.0)</f>
        <v>2023</v>
      </c>
    </row>
    <row r="796">
      <c r="A796" s="1" t="s">
        <v>4588</v>
      </c>
      <c r="B796" s="4" t="s">
        <v>27</v>
      </c>
      <c r="C796" s="4" t="s">
        <v>29</v>
      </c>
      <c r="D796" s="4" t="s">
        <v>23</v>
      </c>
      <c r="E796" s="4">
        <v>3.0</v>
      </c>
      <c r="F796" s="4">
        <v>3.0</v>
      </c>
      <c r="G796" s="4">
        <v>9.0</v>
      </c>
      <c r="H796" s="5">
        <v>45199.0</v>
      </c>
      <c r="I796" s="4">
        <f>IFERROR(__xludf.DUMMYFUNCTION("SPLIT(H796,""/"")"),30.0)</f>
        <v>30</v>
      </c>
      <c r="J796" s="4">
        <f>IFERROR(__xludf.DUMMYFUNCTION("""COMPUTED_VALUE"""),9.0)</f>
        <v>9</v>
      </c>
      <c r="K796" s="4">
        <f>IFERROR(__xludf.DUMMYFUNCTION("""COMPUTED_VALUE"""),2023.0)</f>
        <v>2023</v>
      </c>
    </row>
    <row r="797">
      <c r="A797" s="1" t="s">
        <v>7787</v>
      </c>
      <c r="B797" s="4" t="s">
        <v>27</v>
      </c>
      <c r="C797" s="4" t="s">
        <v>24</v>
      </c>
      <c r="D797" s="4" t="s">
        <v>28</v>
      </c>
      <c r="E797" s="4">
        <v>5.0</v>
      </c>
      <c r="F797" s="4">
        <v>3.0</v>
      </c>
      <c r="G797" s="4">
        <v>15.0</v>
      </c>
      <c r="H797" s="5">
        <v>45199.0</v>
      </c>
      <c r="I797" s="4">
        <f>IFERROR(__xludf.DUMMYFUNCTION("SPLIT(H797,""/"")"),30.0)</f>
        <v>30</v>
      </c>
      <c r="J797" s="4">
        <f>IFERROR(__xludf.DUMMYFUNCTION("""COMPUTED_VALUE"""),9.0)</f>
        <v>9</v>
      </c>
      <c r="K797" s="4">
        <f>IFERROR(__xludf.DUMMYFUNCTION("""COMPUTED_VALUE"""),2023.0)</f>
        <v>2023</v>
      </c>
    </row>
    <row r="798">
      <c r="A798" s="1" t="s">
        <v>4560</v>
      </c>
      <c r="B798" s="4" t="s">
        <v>27</v>
      </c>
      <c r="C798" s="4" t="s">
        <v>30</v>
      </c>
      <c r="D798" s="4" t="s">
        <v>39</v>
      </c>
      <c r="E798" s="4">
        <v>2.0</v>
      </c>
      <c r="F798" s="4">
        <v>3.0</v>
      </c>
      <c r="G798" s="4">
        <v>6.0</v>
      </c>
      <c r="H798" s="5">
        <v>45199.0</v>
      </c>
      <c r="I798" s="4">
        <f>IFERROR(__xludf.DUMMYFUNCTION("SPLIT(H798,""/"")"),30.0)</f>
        <v>30</v>
      </c>
      <c r="J798" s="4">
        <f>IFERROR(__xludf.DUMMYFUNCTION("""COMPUTED_VALUE"""),9.0)</f>
        <v>9</v>
      </c>
      <c r="K798" s="4">
        <f>IFERROR(__xludf.DUMMYFUNCTION("""COMPUTED_VALUE"""),2023.0)</f>
        <v>2023</v>
      </c>
    </row>
    <row r="799">
      <c r="A799" s="1" t="s">
        <v>5057</v>
      </c>
      <c r="B799" s="4" t="s">
        <v>27</v>
      </c>
      <c r="C799" s="4" t="s">
        <v>30</v>
      </c>
      <c r="D799" s="4" t="s">
        <v>30</v>
      </c>
      <c r="E799" s="4">
        <v>3.0</v>
      </c>
      <c r="F799" s="4">
        <v>3.0</v>
      </c>
      <c r="G799" s="4">
        <v>9.0</v>
      </c>
      <c r="H799" s="5">
        <v>45199.0</v>
      </c>
      <c r="I799" s="4">
        <f>IFERROR(__xludf.DUMMYFUNCTION("SPLIT(H799,""/"")"),30.0)</f>
        <v>30</v>
      </c>
      <c r="J799" s="4">
        <f>IFERROR(__xludf.DUMMYFUNCTION("""COMPUTED_VALUE"""),9.0)</f>
        <v>9</v>
      </c>
      <c r="K799" s="4">
        <f>IFERROR(__xludf.DUMMYFUNCTION("""COMPUTED_VALUE"""),2023.0)</f>
        <v>2023</v>
      </c>
    </row>
    <row r="800">
      <c r="A800" s="1" t="s">
        <v>1558</v>
      </c>
      <c r="B800" s="4" t="s">
        <v>27</v>
      </c>
      <c r="C800" s="4" t="s">
        <v>29</v>
      </c>
      <c r="D800" s="4" t="s">
        <v>30</v>
      </c>
      <c r="E800" s="4">
        <v>5.0</v>
      </c>
      <c r="F800" s="4">
        <v>3.0</v>
      </c>
      <c r="G800" s="4">
        <v>15.0</v>
      </c>
      <c r="H800" s="5">
        <v>45200.0</v>
      </c>
      <c r="I800" s="4">
        <f>IFERROR(__xludf.DUMMYFUNCTION("SPLIT(H800,""/"")"),1.0)</f>
        <v>1</v>
      </c>
      <c r="J800" s="4">
        <f>IFERROR(__xludf.DUMMYFUNCTION("""COMPUTED_VALUE"""),10.0)</f>
        <v>10</v>
      </c>
      <c r="K800" s="4">
        <f>IFERROR(__xludf.DUMMYFUNCTION("""COMPUTED_VALUE"""),2023.0)</f>
        <v>2023</v>
      </c>
    </row>
    <row r="801">
      <c r="A801" s="1" t="s">
        <v>5126</v>
      </c>
      <c r="B801" s="4" t="s">
        <v>27</v>
      </c>
      <c r="C801" s="4" t="s">
        <v>29</v>
      </c>
      <c r="D801" s="4" t="s">
        <v>28</v>
      </c>
      <c r="E801" s="4">
        <v>3.0</v>
      </c>
      <c r="F801" s="4">
        <v>3.0</v>
      </c>
      <c r="G801" s="4">
        <v>9.0</v>
      </c>
      <c r="H801" s="5">
        <v>45200.0</v>
      </c>
      <c r="I801" s="4">
        <f>IFERROR(__xludf.DUMMYFUNCTION("SPLIT(H801,""/"")"),1.0)</f>
        <v>1</v>
      </c>
      <c r="J801" s="4">
        <f>IFERROR(__xludf.DUMMYFUNCTION("""COMPUTED_VALUE"""),10.0)</f>
        <v>10</v>
      </c>
      <c r="K801" s="4">
        <f>IFERROR(__xludf.DUMMYFUNCTION("""COMPUTED_VALUE"""),2023.0)</f>
        <v>2023</v>
      </c>
    </row>
    <row r="802">
      <c r="A802" s="1" t="s">
        <v>252</v>
      </c>
      <c r="B802" s="4" t="s">
        <v>27</v>
      </c>
      <c r="C802" s="4" t="s">
        <v>30</v>
      </c>
      <c r="D802" s="4" t="s">
        <v>30</v>
      </c>
      <c r="E802" s="4">
        <v>1.0</v>
      </c>
      <c r="F802" s="4">
        <v>3.0</v>
      </c>
      <c r="G802" s="4">
        <v>3.0</v>
      </c>
      <c r="H802" s="5">
        <v>45200.0</v>
      </c>
      <c r="I802" s="4">
        <f>IFERROR(__xludf.DUMMYFUNCTION("SPLIT(H802,""/"")"),1.0)</f>
        <v>1</v>
      </c>
      <c r="J802" s="4">
        <f>IFERROR(__xludf.DUMMYFUNCTION("""COMPUTED_VALUE"""),10.0)</f>
        <v>10</v>
      </c>
      <c r="K802" s="4">
        <f>IFERROR(__xludf.DUMMYFUNCTION("""COMPUTED_VALUE"""),2023.0)</f>
        <v>2023</v>
      </c>
    </row>
    <row r="803">
      <c r="A803" s="1" t="s">
        <v>693</v>
      </c>
      <c r="B803" s="4" t="s">
        <v>27</v>
      </c>
      <c r="C803" s="4" t="s">
        <v>29</v>
      </c>
      <c r="D803" s="4" t="s">
        <v>30</v>
      </c>
      <c r="E803" s="4">
        <v>3.0</v>
      </c>
      <c r="F803" s="4">
        <v>3.0</v>
      </c>
      <c r="G803" s="4">
        <v>9.0</v>
      </c>
      <c r="H803" s="5">
        <v>45200.0</v>
      </c>
      <c r="I803" s="4">
        <f>IFERROR(__xludf.DUMMYFUNCTION("SPLIT(H803,""/"")"),1.0)</f>
        <v>1</v>
      </c>
      <c r="J803" s="4">
        <f>IFERROR(__xludf.DUMMYFUNCTION("""COMPUTED_VALUE"""),10.0)</f>
        <v>10</v>
      </c>
      <c r="K803" s="4">
        <f>IFERROR(__xludf.DUMMYFUNCTION("""COMPUTED_VALUE"""),2023.0)</f>
        <v>2023</v>
      </c>
    </row>
    <row r="804">
      <c r="A804" s="1" t="s">
        <v>4832</v>
      </c>
      <c r="B804" s="4" t="s">
        <v>27</v>
      </c>
      <c r="C804" s="4" t="s">
        <v>29</v>
      </c>
      <c r="D804" s="4" t="s">
        <v>39</v>
      </c>
      <c r="E804" s="4">
        <v>3.0</v>
      </c>
      <c r="F804" s="4">
        <v>3.0</v>
      </c>
      <c r="G804" s="4">
        <v>9.0</v>
      </c>
      <c r="H804" s="5">
        <v>45200.0</v>
      </c>
      <c r="I804" s="4">
        <f>IFERROR(__xludf.DUMMYFUNCTION("SPLIT(H804,""/"")"),1.0)</f>
        <v>1</v>
      </c>
      <c r="J804" s="4">
        <f>IFERROR(__xludf.DUMMYFUNCTION("""COMPUTED_VALUE"""),10.0)</f>
        <v>10</v>
      </c>
      <c r="K804" s="4">
        <f>IFERROR(__xludf.DUMMYFUNCTION("""COMPUTED_VALUE"""),2023.0)</f>
        <v>2023</v>
      </c>
    </row>
    <row r="805">
      <c r="A805" s="1" t="s">
        <v>5182</v>
      </c>
      <c r="B805" s="4" t="s">
        <v>27</v>
      </c>
      <c r="C805" s="4" t="s">
        <v>24</v>
      </c>
      <c r="D805" s="4" t="s">
        <v>23</v>
      </c>
      <c r="E805" s="4">
        <v>3.0</v>
      </c>
      <c r="F805" s="4">
        <v>3.0</v>
      </c>
      <c r="G805" s="4">
        <v>9.0</v>
      </c>
      <c r="H805" s="5">
        <v>45201.0</v>
      </c>
      <c r="I805" s="4">
        <f>IFERROR(__xludf.DUMMYFUNCTION("SPLIT(H805,""/"")"),2.0)</f>
        <v>2</v>
      </c>
      <c r="J805" s="4">
        <f>IFERROR(__xludf.DUMMYFUNCTION("""COMPUTED_VALUE"""),10.0)</f>
        <v>10</v>
      </c>
      <c r="K805" s="4">
        <f>IFERROR(__xludf.DUMMYFUNCTION("""COMPUTED_VALUE"""),2023.0)</f>
        <v>2023</v>
      </c>
    </row>
    <row r="806">
      <c r="A806" s="1" t="s">
        <v>7298</v>
      </c>
      <c r="B806" s="4" t="s">
        <v>27</v>
      </c>
      <c r="C806" s="4" t="s">
        <v>29</v>
      </c>
      <c r="D806" s="4" t="s">
        <v>23</v>
      </c>
      <c r="E806" s="4">
        <v>1.0</v>
      </c>
      <c r="F806" s="4">
        <v>3.0</v>
      </c>
      <c r="G806" s="4">
        <v>3.0</v>
      </c>
      <c r="H806" s="5">
        <v>45201.0</v>
      </c>
      <c r="I806" s="4">
        <f>IFERROR(__xludf.DUMMYFUNCTION("SPLIT(H806,""/"")"),2.0)</f>
        <v>2</v>
      </c>
      <c r="J806" s="4">
        <f>IFERROR(__xludf.DUMMYFUNCTION("""COMPUTED_VALUE"""),10.0)</f>
        <v>10</v>
      </c>
      <c r="K806" s="4">
        <f>IFERROR(__xludf.DUMMYFUNCTION("""COMPUTED_VALUE"""),2023.0)</f>
        <v>2023</v>
      </c>
    </row>
    <row r="807">
      <c r="A807" s="1" t="s">
        <v>7393</v>
      </c>
      <c r="B807" s="4" t="s">
        <v>27</v>
      </c>
      <c r="C807" s="4" t="s">
        <v>24</v>
      </c>
      <c r="D807" s="4" t="s">
        <v>23</v>
      </c>
      <c r="E807" s="4">
        <v>4.0</v>
      </c>
      <c r="F807" s="4">
        <v>3.0</v>
      </c>
      <c r="G807" s="4">
        <v>12.0</v>
      </c>
      <c r="H807" s="5">
        <v>45201.0</v>
      </c>
      <c r="I807" s="4">
        <f>IFERROR(__xludf.DUMMYFUNCTION("SPLIT(H807,""/"")"),2.0)</f>
        <v>2</v>
      </c>
      <c r="J807" s="4">
        <f>IFERROR(__xludf.DUMMYFUNCTION("""COMPUTED_VALUE"""),10.0)</f>
        <v>10</v>
      </c>
      <c r="K807" s="4">
        <f>IFERROR(__xludf.DUMMYFUNCTION("""COMPUTED_VALUE"""),2023.0)</f>
        <v>2023</v>
      </c>
    </row>
    <row r="808">
      <c r="A808" s="1" t="s">
        <v>911</v>
      </c>
      <c r="B808" s="4" t="s">
        <v>27</v>
      </c>
      <c r="C808" s="4" t="s">
        <v>30</v>
      </c>
      <c r="D808" s="4" t="s">
        <v>39</v>
      </c>
      <c r="E808" s="4">
        <v>2.0</v>
      </c>
      <c r="F808" s="4">
        <v>3.0</v>
      </c>
      <c r="G808" s="4">
        <v>6.0</v>
      </c>
      <c r="H808" s="5">
        <v>45202.0</v>
      </c>
      <c r="I808" s="4">
        <f>IFERROR(__xludf.DUMMYFUNCTION("SPLIT(H808,""/"")"),3.0)</f>
        <v>3</v>
      </c>
      <c r="J808" s="4">
        <f>IFERROR(__xludf.DUMMYFUNCTION("""COMPUTED_VALUE"""),10.0)</f>
        <v>10</v>
      </c>
      <c r="K808" s="4">
        <f>IFERROR(__xludf.DUMMYFUNCTION("""COMPUTED_VALUE"""),2023.0)</f>
        <v>2023</v>
      </c>
    </row>
    <row r="809">
      <c r="A809" s="1" t="s">
        <v>8619</v>
      </c>
      <c r="B809" s="4" t="s">
        <v>27</v>
      </c>
      <c r="C809" s="4" t="s">
        <v>30</v>
      </c>
      <c r="D809" s="4" t="s">
        <v>39</v>
      </c>
      <c r="E809" s="4">
        <v>5.0</v>
      </c>
      <c r="F809" s="4">
        <v>3.0</v>
      </c>
      <c r="G809" s="4">
        <v>15.0</v>
      </c>
      <c r="H809" s="5">
        <v>45202.0</v>
      </c>
      <c r="I809" s="4">
        <f>IFERROR(__xludf.DUMMYFUNCTION("SPLIT(H809,""/"")"),3.0)</f>
        <v>3</v>
      </c>
      <c r="J809" s="4">
        <f>IFERROR(__xludf.DUMMYFUNCTION("""COMPUTED_VALUE"""),10.0)</f>
        <v>10</v>
      </c>
      <c r="K809" s="4">
        <f>IFERROR(__xludf.DUMMYFUNCTION("""COMPUTED_VALUE"""),2023.0)</f>
        <v>2023</v>
      </c>
    </row>
    <row r="810">
      <c r="A810" s="1" t="s">
        <v>2863</v>
      </c>
      <c r="B810" s="4" t="s">
        <v>27</v>
      </c>
      <c r="C810" s="4" t="s">
        <v>30</v>
      </c>
      <c r="D810" s="4" t="s">
        <v>39</v>
      </c>
      <c r="E810" s="4">
        <v>5.0</v>
      </c>
      <c r="F810" s="4">
        <v>3.0</v>
      </c>
      <c r="G810" s="4">
        <v>15.0</v>
      </c>
      <c r="H810" s="5">
        <v>45202.0</v>
      </c>
      <c r="I810" s="4">
        <f>IFERROR(__xludf.DUMMYFUNCTION("SPLIT(H810,""/"")"),3.0)</f>
        <v>3</v>
      </c>
      <c r="J810" s="4">
        <f>IFERROR(__xludf.DUMMYFUNCTION("""COMPUTED_VALUE"""),10.0)</f>
        <v>10</v>
      </c>
      <c r="K810" s="4">
        <f>IFERROR(__xludf.DUMMYFUNCTION("""COMPUTED_VALUE"""),2023.0)</f>
        <v>2023</v>
      </c>
    </row>
    <row r="811">
      <c r="A811" s="1" t="s">
        <v>1079</v>
      </c>
      <c r="B811" s="4" t="s">
        <v>27</v>
      </c>
      <c r="C811" s="4" t="s">
        <v>29</v>
      </c>
      <c r="D811" s="4" t="s">
        <v>23</v>
      </c>
      <c r="E811" s="4">
        <v>2.0</v>
      </c>
      <c r="F811" s="4">
        <v>3.0</v>
      </c>
      <c r="G811" s="4">
        <v>6.0</v>
      </c>
      <c r="H811" s="5">
        <v>45202.0</v>
      </c>
      <c r="I811" s="4">
        <f>IFERROR(__xludf.DUMMYFUNCTION("SPLIT(H811,""/"")"),3.0)</f>
        <v>3</v>
      </c>
      <c r="J811" s="4">
        <f>IFERROR(__xludf.DUMMYFUNCTION("""COMPUTED_VALUE"""),10.0)</f>
        <v>10</v>
      </c>
      <c r="K811" s="4">
        <f>IFERROR(__xludf.DUMMYFUNCTION("""COMPUTED_VALUE"""),2023.0)</f>
        <v>2023</v>
      </c>
    </row>
    <row r="812">
      <c r="A812" s="1" t="s">
        <v>8622</v>
      </c>
      <c r="B812" s="4" t="s">
        <v>27</v>
      </c>
      <c r="C812" s="4" t="s">
        <v>24</v>
      </c>
      <c r="D812" s="4" t="s">
        <v>39</v>
      </c>
      <c r="E812" s="4">
        <v>2.0</v>
      </c>
      <c r="F812" s="4">
        <v>3.0</v>
      </c>
      <c r="G812" s="4">
        <v>6.0</v>
      </c>
      <c r="H812" s="5">
        <v>45202.0</v>
      </c>
      <c r="I812" s="4">
        <f>IFERROR(__xludf.DUMMYFUNCTION("SPLIT(H812,""/"")"),3.0)</f>
        <v>3</v>
      </c>
      <c r="J812" s="4">
        <f>IFERROR(__xludf.DUMMYFUNCTION("""COMPUTED_VALUE"""),10.0)</f>
        <v>10</v>
      </c>
      <c r="K812" s="4">
        <f>IFERROR(__xludf.DUMMYFUNCTION("""COMPUTED_VALUE"""),2023.0)</f>
        <v>2023</v>
      </c>
    </row>
    <row r="813">
      <c r="A813" s="1" t="s">
        <v>5661</v>
      </c>
      <c r="B813" s="4" t="s">
        <v>27</v>
      </c>
      <c r="C813" s="4" t="s">
        <v>30</v>
      </c>
      <c r="D813" s="4" t="s">
        <v>39</v>
      </c>
      <c r="E813" s="4">
        <v>4.0</v>
      </c>
      <c r="F813" s="4">
        <v>3.0</v>
      </c>
      <c r="G813" s="4">
        <v>12.0</v>
      </c>
      <c r="H813" s="5">
        <v>45203.0</v>
      </c>
      <c r="I813" s="4">
        <f>IFERROR(__xludf.DUMMYFUNCTION("SPLIT(H813,""/"")"),4.0)</f>
        <v>4</v>
      </c>
      <c r="J813" s="4">
        <f>IFERROR(__xludf.DUMMYFUNCTION("""COMPUTED_VALUE"""),10.0)</f>
        <v>10</v>
      </c>
      <c r="K813" s="4">
        <f>IFERROR(__xludf.DUMMYFUNCTION("""COMPUTED_VALUE"""),2023.0)</f>
        <v>2023</v>
      </c>
    </row>
    <row r="814">
      <c r="A814" s="1" t="s">
        <v>4356</v>
      </c>
      <c r="B814" s="4" t="s">
        <v>27</v>
      </c>
      <c r="C814" s="4" t="s">
        <v>30</v>
      </c>
      <c r="D814" s="4" t="s">
        <v>23</v>
      </c>
      <c r="E814" s="4">
        <v>4.0</v>
      </c>
      <c r="F814" s="4">
        <v>3.0</v>
      </c>
      <c r="G814" s="4">
        <v>12.0</v>
      </c>
      <c r="H814" s="5">
        <v>45203.0</v>
      </c>
      <c r="I814" s="4">
        <f>IFERROR(__xludf.DUMMYFUNCTION("SPLIT(H814,""/"")"),4.0)</f>
        <v>4</v>
      </c>
      <c r="J814" s="4">
        <f>IFERROR(__xludf.DUMMYFUNCTION("""COMPUTED_VALUE"""),10.0)</f>
        <v>10</v>
      </c>
      <c r="K814" s="4">
        <f>IFERROR(__xludf.DUMMYFUNCTION("""COMPUTED_VALUE"""),2023.0)</f>
        <v>2023</v>
      </c>
    </row>
    <row r="815">
      <c r="A815" s="1" t="s">
        <v>9314</v>
      </c>
      <c r="B815" s="4" t="s">
        <v>27</v>
      </c>
      <c r="C815" s="4" t="s">
        <v>30</v>
      </c>
      <c r="D815" s="4" t="s">
        <v>39</v>
      </c>
      <c r="E815" s="4">
        <v>5.0</v>
      </c>
      <c r="F815" s="4">
        <v>3.0</v>
      </c>
      <c r="G815" s="4">
        <v>15.0</v>
      </c>
      <c r="H815" s="5">
        <v>45203.0</v>
      </c>
      <c r="I815" s="4">
        <f>IFERROR(__xludf.DUMMYFUNCTION("SPLIT(H815,""/"")"),4.0)</f>
        <v>4</v>
      </c>
      <c r="J815" s="4">
        <f>IFERROR(__xludf.DUMMYFUNCTION("""COMPUTED_VALUE"""),10.0)</f>
        <v>10</v>
      </c>
      <c r="K815" s="4">
        <f>IFERROR(__xludf.DUMMYFUNCTION("""COMPUTED_VALUE"""),2023.0)</f>
        <v>2023</v>
      </c>
    </row>
    <row r="816">
      <c r="A816" s="1" t="s">
        <v>3910</v>
      </c>
      <c r="B816" s="4" t="s">
        <v>27</v>
      </c>
      <c r="C816" s="4" t="s">
        <v>29</v>
      </c>
      <c r="D816" s="4" t="s">
        <v>30</v>
      </c>
      <c r="E816" s="4">
        <v>5.0</v>
      </c>
      <c r="F816" s="4">
        <v>3.0</v>
      </c>
      <c r="G816" s="4">
        <v>15.0</v>
      </c>
      <c r="H816" s="5">
        <v>45203.0</v>
      </c>
      <c r="I816" s="4">
        <f>IFERROR(__xludf.DUMMYFUNCTION("SPLIT(H816,""/"")"),4.0)</f>
        <v>4</v>
      </c>
      <c r="J816" s="4">
        <f>IFERROR(__xludf.DUMMYFUNCTION("""COMPUTED_VALUE"""),10.0)</f>
        <v>10</v>
      </c>
      <c r="K816" s="4">
        <f>IFERROR(__xludf.DUMMYFUNCTION("""COMPUTED_VALUE"""),2023.0)</f>
        <v>2023</v>
      </c>
    </row>
    <row r="817">
      <c r="A817" s="1" t="s">
        <v>3500</v>
      </c>
      <c r="B817" s="4" t="s">
        <v>27</v>
      </c>
      <c r="C817" s="4" t="s">
        <v>30</v>
      </c>
      <c r="D817" s="4" t="s">
        <v>30</v>
      </c>
      <c r="E817" s="4">
        <v>4.0</v>
      </c>
      <c r="F817" s="4">
        <v>3.0</v>
      </c>
      <c r="G817" s="4">
        <v>12.0</v>
      </c>
      <c r="H817" s="5">
        <v>45204.0</v>
      </c>
      <c r="I817" s="4">
        <f>IFERROR(__xludf.DUMMYFUNCTION("SPLIT(H817,""/"")"),5.0)</f>
        <v>5</v>
      </c>
      <c r="J817" s="4">
        <f>IFERROR(__xludf.DUMMYFUNCTION("""COMPUTED_VALUE"""),10.0)</f>
        <v>10</v>
      </c>
      <c r="K817" s="4">
        <f>IFERROR(__xludf.DUMMYFUNCTION("""COMPUTED_VALUE"""),2023.0)</f>
        <v>2023</v>
      </c>
    </row>
    <row r="818">
      <c r="A818" s="1" t="s">
        <v>7033</v>
      </c>
      <c r="B818" s="4" t="s">
        <v>27</v>
      </c>
      <c r="C818" s="4" t="s">
        <v>29</v>
      </c>
      <c r="D818" s="4" t="s">
        <v>39</v>
      </c>
      <c r="E818" s="4">
        <v>1.0</v>
      </c>
      <c r="F818" s="4">
        <v>3.0</v>
      </c>
      <c r="G818" s="4">
        <v>3.0</v>
      </c>
      <c r="H818" s="5">
        <v>45205.0</v>
      </c>
      <c r="I818" s="4">
        <f>IFERROR(__xludf.DUMMYFUNCTION("SPLIT(H818,""/"")"),6.0)</f>
        <v>6</v>
      </c>
      <c r="J818" s="4">
        <f>IFERROR(__xludf.DUMMYFUNCTION("""COMPUTED_VALUE"""),10.0)</f>
        <v>10</v>
      </c>
      <c r="K818" s="4">
        <f>IFERROR(__xludf.DUMMYFUNCTION("""COMPUTED_VALUE"""),2023.0)</f>
        <v>2023</v>
      </c>
    </row>
    <row r="819">
      <c r="A819" s="1" t="s">
        <v>4516</v>
      </c>
      <c r="B819" s="4" t="s">
        <v>27</v>
      </c>
      <c r="C819" s="4" t="s">
        <v>24</v>
      </c>
      <c r="D819" s="4" t="s">
        <v>30</v>
      </c>
      <c r="E819" s="4">
        <v>5.0</v>
      </c>
      <c r="F819" s="4">
        <v>3.0</v>
      </c>
      <c r="G819" s="4">
        <v>15.0</v>
      </c>
      <c r="H819" s="5">
        <v>45205.0</v>
      </c>
      <c r="I819" s="4">
        <f>IFERROR(__xludf.DUMMYFUNCTION("SPLIT(H819,""/"")"),6.0)</f>
        <v>6</v>
      </c>
      <c r="J819" s="4">
        <f>IFERROR(__xludf.DUMMYFUNCTION("""COMPUTED_VALUE"""),10.0)</f>
        <v>10</v>
      </c>
      <c r="K819" s="4">
        <f>IFERROR(__xludf.DUMMYFUNCTION("""COMPUTED_VALUE"""),2023.0)</f>
        <v>2023</v>
      </c>
    </row>
    <row r="820">
      <c r="A820" s="1" t="s">
        <v>9902</v>
      </c>
      <c r="B820" s="4" t="s">
        <v>27</v>
      </c>
      <c r="C820" s="4" t="s">
        <v>30</v>
      </c>
      <c r="D820" s="4" t="s">
        <v>30</v>
      </c>
      <c r="E820" s="4">
        <v>4.0</v>
      </c>
      <c r="F820" s="4">
        <v>3.0</v>
      </c>
      <c r="G820" s="4">
        <v>12.0</v>
      </c>
      <c r="H820" s="5">
        <v>45205.0</v>
      </c>
      <c r="I820" s="4">
        <f>IFERROR(__xludf.DUMMYFUNCTION("SPLIT(H820,""/"")"),6.0)</f>
        <v>6</v>
      </c>
      <c r="J820" s="4">
        <f>IFERROR(__xludf.DUMMYFUNCTION("""COMPUTED_VALUE"""),10.0)</f>
        <v>10</v>
      </c>
      <c r="K820" s="4">
        <f>IFERROR(__xludf.DUMMYFUNCTION("""COMPUTED_VALUE"""),2023.0)</f>
        <v>2023</v>
      </c>
    </row>
    <row r="821">
      <c r="A821" s="1" t="s">
        <v>6768</v>
      </c>
      <c r="B821" s="4" t="s">
        <v>27</v>
      </c>
      <c r="C821" s="4" t="s">
        <v>30</v>
      </c>
      <c r="D821" s="4" t="s">
        <v>23</v>
      </c>
      <c r="E821" s="4">
        <v>3.0</v>
      </c>
      <c r="F821" s="4">
        <v>3.0</v>
      </c>
      <c r="G821" s="4">
        <v>9.0</v>
      </c>
      <c r="H821" s="5">
        <v>45205.0</v>
      </c>
      <c r="I821" s="4">
        <f>IFERROR(__xludf.DUMMYFUNCTION("SPLIT(H821,""/"")"),6.0)</f>
        <v>6</v>
      </c>
      <c r="J821" s="4">
        <f>IFERROR(__xludf.DUMMYFUNCTION("""COMPUTED_VALUE"""),10.0)</f>
        <v>10</v>
      </c>
      <c r="K821" s="4">
        <f>IFERROR(__xludf.DUMMYFUNCTION("""COMPUTED_VALUE"""),2023.0)</f>
        <v>2023</v>
      </c>
    </row>
    <row r="822">
      <c r="A822" s="1" t="s">
        <v>6760</v>
      </c>
      <c r="B822" s="4" t="s">
        <v>27</v>
      </c>
      <c r="C822" s="4" t="s">
        <v>30</v>
      </c>
      <c r="D822" s="4" t="s">
        <v>23</v>
      </c>
      <c r="E822" s="4">
        <v>1.0</v>
      </c>
      <c r="F822" s="4">
        <v>3.0</v>
      </c>
      <c r="G822" s="4">
        <v>3.0</v>
      </c>
      <c r="H822" s="5">
        <v>45205.0</v>
      </c>
      <c r="I822" s="4">
        <f>IFERROR(__xludf.DUMMYFUNCTION("SPLIT(H822,""/"")"),6.0)</f>
        <v>6</v>
      </c>
      <c r="J822" s="4">
        <f>IFERROR(__xludf.DUMMYFUNCTION("""COMPUTED_VALUE"""),10.0)</f>
        <v>10</v>
      </c>
      <c r="K822" s="4">
        <f>IFERROR(__xludf.DUMMYFUNCTION("""COMPUTED_VALUE"""),2023.0)</f>
        <v>2023</v>
      </c>
    </row>
    <row r="823">
      <c r="A823" s="1" t="s">
        <v>3446</v>
      </c>
      <c r="B823" s="4" t="s">
        <v>27</v>
      </c>
      <c r="C823" s="4" t="s">
        <v>30</v>
      </c>
      <c r="D823" s="4" t="s">
        <v>28</v>
      </c>
      <c r="E823" s="4">
        <v>1.0</v>
      </c>
      <c r="F823" s="4">
        <v>3.0</v>
      </c>
      <c r="G823" s="4">
        <v>3.0</v>
      </c>
      <c r="H823" s="5">
        <v>45206.0</v>
      </c>
      <c r="I823" s="4">
        <f>IFERROR(__xludf.DUMMYFUNCTION("SPLIT(H823,""/"")"),7.0)</f>
        <v>7</v>
      </c>
      <c r="J823" s="4">
        <f>IFERROR(__xludf.DUMMYFUNCTION("""COMPUTED_VALUE"""),10.0)</f>
        <v>10</v>
      </c>
      <c r="K823" s="4">
        <f>IFERROR(__xludf.DUMMYFUNCTION("""COMPUTED_VALUE"""),2023.0)</f>
        <v>2023</v>
      </c>
    </row>
    <row r="824">
      <c r="A824" s="1" t="s">
        <v>7855</v>
      </c>
      <c r="B824" s="4" t="s">
        <v>27</v>
      </c>
      <c r="C824" s="4" t="s">
        <v>30</v>
      </c>
      <c r="D824" s="4" t="s">
        <v>28</v>
      </c>
      <c r="E824" s="4">
        <v>5.0</v>
      </c>
      <c r="F824" s="4">
        <v>3.0</v>
      </c>
      <c r="G824" s="4">
        <v>15.0</v>
      </c>
      <c r="H824" s="5">
        <v>45206.0</v>
      </c>
      <c r="I824" s="4">
        <f>IFERROR(__xludf.DUMMYFUNCTION("SPLIT(H824,""/"")"),7.0)</f>
        <v>7</v>
      </c>
      <c r="J824" s="4">
        <f>IFERROR(__xludf.DUMMYFUNCTION("""COMPUTED_VALUE"""),10.0)</f>
        <v>10</v>
      </c>
      <c r="K824" s="4">
        <f>IFERROR(__xludf.DUMMYFUNCTION("""COMPUTED_VALUE"""),2023.0)</f>
        <v>2023</v>
      </c>
    </row>
    <row r="825">
      <c r="A825" s="1" t="s">
        <v>9620</v>
      </c>
      <c r="B825" s="4" t="s">
        <v>27</v>
      </c>
      <c r="C825" s="4" t="s">
        <v>29</v>
      </c>
      <c r="D825" s="4" t="s">
        <v>30</v>
      </c>
      <c r="E825" s="4">
        <v>4.0</v>
      </c>
      <c r="F825" s="4">
        <v>3.0</v>
      </c>
      <c r="G825" s="4">
        <v>12.0</v>
      </c>
      <c r="H825" s="5">
        <v>45207.0</v>
      </c>
      <c r="I825" s="4">
        <f>IFERROR(__xludf.DUMMYFUNCTION("SPLIT(H825,""/"")"),8.0)</f>
        <v>8</v>
      </c>
      <c r="J825" s="4">
        <f>IFERROR(__xludf.DUMMYFUNCTION("""COMPUTED_VALUE"""),10.0)</f>
        <v>10</v>
      </c>
      <c r="K825" s="4">
        <f>IFERROR(__xludf.DUMMYFUNCTION("""COMPUTED_VALUE"""),2023.0)</f>
        <v>2023</v>
      </c>
    </row>
    <row r="826">
      <c r="A826" s="1" t="s">
        <v>3100</v>
      </c>
      <c r="B826" s="4" t="s">
        <v>27</v>
      </c>
      <c r="C826" s="4" t="s">
        <v>29</v>
      </c>
      <c r="D826" s="4" t="s">
        <v>39</v>
      </c>
      <c r="E826" s="4">
        <v>4.0</v>
      </c>
      <c r="F826" s="4">
        <v>3.0</v>
      </c>
      <c r="G826" s="4">
        <v>12.0</v>
      </c>
      <c r="H826" s="5">
        <v>45207.0</v>
      </c>
      <c r="I826" s="4">
        <f>IFERROR(__xludf.DUMMYFUNCTION("SPLIT(H826,""/"")"),8.0)</f>
        <v>8</v>
      </c>
      <c r="J826" s="4">
        <f>IFERROR(__xludf.DUMMYFUNCTION("""COMPUTED_VALUE"""),10.0)</f>
        <v>10</v>
      </c>
      <c r="K826" s="4">
        <f>IFERROR(__xludf.DUMMYFUNCTION("""COMPUTED_VALUE"""),2023.0)</f>
        <v>2023</v>
      </c>
    </row>
    <row r="827">
      <c r="A827" s="1" t="s">
        <v>1451</v>
      </c>
      <c r="B827" s="4" t="s">
        <v>27</v>
      </c>
      <c r="C827" s="4" t="s">
        <v>24</v>
      </c>
      <c r="D827" s="4" t="s">
        <v>23</v>
      </c>
      <c r="E827" s="4">
        <v>1.0</v>
      </c>
      <c r="F827" s="4">
        <v>3.0</v>
      </c>
      <c r="G827" s="4">
        <v>3.0</v>
      </c>
      <c r="H827" s="5">
        <v>45208.0</v>
      </c>
      <c r="I827" s="4">
        <f>IFERROR(__xludf.DUMMYFUNCTION("SPLIT(H827,""/"")"),9.0)</f>
        <v>9</v>
      </c>
      <c r="J827" s="4">
        <f>IFERROR(__xludf.DUMMYFUNCTION("""COMPUTED_VALUE"""),10.0)</f>
        <v>10</v>
      </c>
      <c r="K827" s="4">
        <f>IFERROR(__xludf.DUMMYFUNCTION("""COMPUTED_VALUE"""),2023.0)</f>
        <v>2023</v>
      </c>
    </row>
    <row r="828">
      <c r="A828" s="1" t="s">
        <v>4309</v>
      </c>
      <c r="B828" s="4" t="s">
        <v>27</v>
      </c>
      <c r="C828" s="4" t="s">
        <v>29</v>
      </c>
      <c r="D828" s="4" t="s">
        <v>30</v>
      </c>
      <c r="E828" s="4">
        <v>4.0</v>
      </c>
      <c r="F828" s="4">
        <v>3.0</v>
      </c>
      <c r="G828" s="4">
        <v>12.0</v>
      </c>
      <c r="H828" s="7">
        <v>45209.0</v>
      </c>
      <c r="I828" s="4">
        <f>IFERROR(__xludf.DUMMYFUNCTION("SPLIT(H828,""/"")"),10.0)</f>
        <v>10</v>
      </c>
      <c r="J828" s="4">
        <f>IFERROR(__xludf.DUMMYFUNCTION("""COMPUTED_VALUE"""),10.0)</f>
        <v>10</v>
      </c>
      <c r="K828" s="4">
        <f>IFERROR(__xludf.DUMMYFUNCTION("""COMPUTED_VALUE"""),2023.0)</f>
        <v>2023</v>
      </c>
    </row>
    <row r="829">
      <c r="A829" s="1" t="s">
        <v>8178</v>
      </c>
      <c r="B829" s="4" t="s">
        <v>27</v>
      </c>
      <c r="C829" s="4" t="s">
        <v>24</v>
      </c>
      <c r="D829" s="4" t="s">
        <v>30</v>
      </c>
      <c r="E829" s="4">
        <v>4.0</v>
      </c>
      <c r="F829" s="4">
        <v>3.0</v>
      </c>
      <c r="G829" s="4">
        <v>12.0</v>
      </c>
      <c r="H829" s="7">
        <v>45209.0</v>
      </c>
      <c r="I829" s="4">
        <f>IFERROR(__xludf.DUMMYFUNCTION("SPLIT(H829,""/"")"),10.0)</f>
        <v>10</v>
      </c>
      <c r="J829" s="4">
        <f>IFERROR(__xludf.DUMMYFUNCTION("""COMPUTED_VALUE"""),10.0)</f>
        <v>10</v>
      </c>
      <c r="K829" s="4">
        <f>IFERROR(__xludf.DUMMYFUNCTION("""COMPUTED_VALUE"""),2023.0)</f>
        <v>2023</v>
      </c>
    </row>
    <row r="830">
      <c r="A830" s="1" t="s">
        <v>1915</v>
      </c>
      <c r="B830" s="4" t="s">
        <v>27</v>
      </c>
      <c r="C830" s="4" t="s">
        <v>29</v>
      </c>
      <c r="D830" s="4" t="s">
        <v>23</v>
      </c>
      <c r="E830" s="4">
        <v>1.0</v>
      </c>
      <c r="F830" s="4">
        <v>3.0</v>
      </c>
      <c r="G830" s="4">
        <v>3.0</v>
      </c>
      <c r="H830" s="7">
        <v>45209.0</v>
      </c>
      <c r="I830" s="4">
        <f>IFERROR(__xludf.DUMMYFUNCTION("SPLIT(H830,""/"")"),10.0)</f>
        <v>10</v>
      </c>
      <c r="J830" s="4">
        <f>IFERROR(__xludf.DUMMYFUNCTION("""COMPUTED_VALUE"""),10.0)</f>
        <v>10</v>
      </c>
      <c r="K830" s="4">
        <f>IFERROR(__xludf.DUMMYFUNCTION("""COMPUTED_VALUE"""),2023.0)</f>
        <v>2023</v>
      </c>
    </row>
    <row r="831">
      <c r="A831" s="1" t="s">
        <v>3898</v>
      </c>
      <c r="B831" s="4" t="s">
        <v>27</v>
      </c>
      <c r="C831" s="4" t="s">
        <v>30</v>
      </c>
      <c r="D831" s="4" t="s">
        <v>23</v>
      </c>
      <c r="E831" s="4">
        <v>2.0</v>
      </c>
      <c r="F831" s="4">
        <v>3.0</v>
      </c>
      <c r="G831" s="4">
        <v>6.0</v>
      </c>
      <c r="H831" s="7">
        <v>45210.0</v>
      </c>
      <c r="I831" s="4">
        <f>IFERROR(__xludf.DUMMYFUNCTION("SPLIT(H831,""/"")"),11.0)</f>
        <v>11</v>
      </c>
      <c r="J831" s="4">
        <f>IFERROR(__xludf.DUMMYFUNCTION("""COMPUTED_VALUE"""),10.0)</f>
        <v>10</v>
      </c>
      <c r="K831" s="4">
        <f>IFERROR(__xludf.DUMMYFUNCTION("""COMPUTED_VALUE"""),2023.0)</f>
        <v>2023</v>
      </c>
    </row>
    <row r="832">
      <c r="A832" s="1" t="s">
        <v>2537</v>
      </c>
      <c r="B832" s="4" t="s">
        <v>27</v>
      </c>
      <c r="C832" s="4" t="s">
        <v>29</v>
      </c>
      <c r="D832" s="4" t="s">
        <v>23</v>
      </c>
      <c r="E832" s="4">
        <v>4.0</v>
      </c>
      <c r="F832" s="4">
        <v>3.0</v>
      </c>
      <c r="G832" s="4">
        <v>12.0</v>
      </c>
      <c r="H832" s="7">
        <v>45210.0</v>
      </c>
      <c r="I832" s="4">
        <f>IFERROR(__xludf.DUMMYFUNCTION("SPLIT(H832,""/"")"),11.0)</f>
        <v>11</v>
      </c>
      <c r="J832" s="4">
        <f>IFERROR(__xludf.DUMMYFUNCTION("""COMPUTED_VALUE"""),10.0)</f>
        <v>10</v>
      </c>
      <c r="K832" s="4">
        <f>IFERROR(__xludf.DUMMYFUNCTION("""COMPUTED_VALUE"""),2023.0)</f>
        <v>2023</v>
      </c>
    </row>
    <row r="833">
      <c r="A833" s="1" t="s">
        <v>1313</v>
      </c>
      <c r="B833" s="4" t="s">
        <v>27</v>
      </c>
      <c r="C833" s="4" t="s">
        <v>30</v>
      </c>
      <c r="D833" s="4" t="s">
        <v>30</v>
      </c>
      <c r="E833" s="4">
        <v>4.0</v>
      </c>
      <c r="F833" s="4">
        <v>3.0</v>
      </c>
      <c r="G833" s="4">
        <v>12.0</v>
      </c>
      <c r="H833" s="7">
        <v>45210.0</v>
      </c>
      <c r="I833" s="4">
        <f>IFERROR(__xludf.DUMMYFUNCTION("SPLIT(H833,""/"")"),11.0)</f>
        <v>11</v>
      </c>
      <c r="J833" s="4">
        <f>IFERROR(__xludf.DUMMYFUNCTION("""COMPUTED_VALUE"""),10.0)</f>
        <v>10</v>
      </c>
      <c r="K833" s="4">
        <f>IFERROR(__xludf.DUMMYFUNCTION("""COMPUTED_VALUE"""),2023.0)</f>
        <v>2023</v>
      </c>
    </row>
    <row r="834">
      <c r="A834" s="1" t="s">
        <v>1231</v>
      </c>
      <c r="B834" s="4" t="s">
        <v>27</v>
      </c>
      <c r="C834" s="4" t="s">
        <v>29</v>
      </c>
      <c r="D834" s="4" t="s">
        <v>39</v>
      </c>
      <c r="E834" s="4">
        <v>3.0</v>
      </c>
      <c r="F834" s="4">
        <v>3.0</v>
      </c>
      <c r="G834" s="4">
        <v>9.0</v>
      </c>
      <c r="H834" s="7">
        <v>45210.0</v>
      </c>
      <c r="I834" s="4">
        <f>IFERROR(__xludf.DUMMYFUNCTION("SPLIT(H834,""/"")"),11.0)</f>
        <v>11</v>
      </c>
      <c r="J834" s="4">
        <f>IFERROR(__xludf.DUMMYFUNCTION("""COMPUTED_VALUE"""),10.0)</f>
        <v>10</v>
      </c>
      <c r="K834" s="4">
        <f>IFERROR(__xludf.DUMMYFUNCTION("""COMPUTED_VALUE"""),2023.0)</f>
        <v>2023</v>
      </c>
    </row>
    <row r="835">
      <c r="A835" s="1" t="s">
        <v>8465</v>
      </c>
      <c r="B835" s="4" t="s">
        <v>27</v>
      </c>
      <c r="C835" s="4" t="s">
        <v>24</v>
      </c>
      <c r="D835" s="4" t="s">
        <v>28</v>
      </c>
      <c r="E835" s="4">
        <v>3.0</v>
      </c>
      <c r="F835" s="4">
        <v>3.0</v>
      </c>
      <c r="G835" s="4">
        <v>9.0</v>
      </c>
      <c r="H835" s="7">
        <v>45212.0</v>
      </c>
      <c r="I835" s="4">
        <f>IFERROR(__xludf.DUMMYFUNCTION("SPLIT(H835,""/"")"),13.0)</f>
        <v>13</v>
      </c>
      <c r="J835" s="4">
        <f>IFERROR(__xludf.DUMMYFUNCTION("""COMPUTED_VALUE"""),10.0)</f>
        <v>10</v>
      </c>
      <c r="K835" s="4">
        <f>IFERROR(__xludf.DUMMYFUNCTION("""COMPUTED_VALUE"""),2023.0)</f>
        <v>2023</v>
      </c>
    </row>
    <row r="836">
      <c r="A836" s="1" t="s">
        <v>1681</v>
      </c>
      <c r="B836" s="4" t="s">
        <v>27</v>
      </c>
      <c r="C836" s="4" t="s">
        <v>24</v>
      </c>
      <c r="D836" s="4" t="s">
        <v>28</v>
      </c>
      <c r="E836" s="4">
        <v>1.0</v>
      </c>
      <c r="F836" s="4">
        <v>3.0</v>
      </c>
      <c r="G836" s="4">
        <v>3.0</v>
      </c>
      <c r="H836" s="7">
        <v>45212.0</v>
      </c>
      <c r="I836" s="4">
        <f>IFERROR(__xludf.DUMMYFUNCTION("SPLIT(H836,""/"")"),13.0)</f>
        <v>13</v>
      </c>
      <c r="J836" s="4">
        <f>IFERROR(__xludf.DUMMYFUNCTION("""COMPUTED_VALUE"""),10.0)</f>
        <v>10</v>
      </c>
      <c r="K836" s="4">
        <f>IFERROR(__xludf.DUMMYFUNCTION("""COMPUTED_VALUE"""),2023.0)</f>
        <v>2023</v>
      </c>
    </row>
    <row r="837">
      <c r="A837" s="1" t="s">
        <v>3975</v>
      </c>
      <c r="B837" s="4" t="s">
        <v>27</v>
      </c>
      <c r="C837" s="4" t="s">
        <v>30</v>
      </c>
      <c r="D837" s="4" t="s">
        <v>23</v>
      </c>
      <c r="E837" s="4">
        <v>4.0</v>
      </c>
      <c r="F837" s="4">
        <v>3.0</v>
      </c>
      <c r="G837" s="4">
        <v>12.0</v>
      </c>
      <c r="H837" s="7">
        <v>45212.0</v>
      </c>
      <c r="I837" s="4">
        <f>IFERROR(__xludf.DUMMYFUNCTION("SPLIT(H837,""/"")"),13.0)</f>
        <v>13</v>
      </c>
      <c r="J837" s="4">
        <f>IFERROR(__xludf.DUMMYFUNCTION("""COMPUTED_VALUE"""),10.0)</f>
        <v>10</v>
      </c>
      <c r="K837" s="4">
        <f>IFERROR(__xludf.DUMMYFUNCTION("""COMPUTED_VALUE"""),2023.0)</f>
        <v>2023</v>
      </c>
    </row>
    <row r="838">
      <c r="A838" s="1" t="s">
        <v>5924</v>
      </c>
      <c r="B838" s="4" t="s">
        <v>27</v>
      </c>
      <c r="C838" s="4" t="s">
        <v>30</v>
      </c>
      <c r="D838" s="4" t="s">
        <v>23</v>
      </c>
      <c r="E838" s="4">
        <v>1.0</v>
      </c>
      <c r="F838" s="4">
        <v>3.0</v>
      </c>
      <c r="G838" s="4">
        <v>3.0</v>
      </c>
      <c r="H838" s="7">
        <v>45212.0</v>
      </c>
      <c r="I838" s="4">
        <f>IFERROR(__xludf.DUMMYFUNCTION("SPLIT(H838,""/"")"),13.0)</f>
        <v>13</v>
      </c>
      <c r="J838" s="4">
        <f>IFERROR(__xludf.DUMMYFUNCTION("""COMPUTED_VALUE"""),10.0)</f>
        <v>10</v>
      </c>
      <c r="K838" s="4">
        <f>IFERROR(__xludf.DUMMYFUNCTION("""COMPUTED_VALUE"""),2023.0)</f>
        <v>2023</v>
      </c>
    </row>
    <row r="839">
      <c r="A839" s="1" t="s">
        <v>8032</v>
      </c>
      <c r="B839" s="4" t="s">
        <v>27</v>
      </c>
      <c r="C839" s="4" t="s">
        <v>30</v>
      </c>
      <c r="D839" s="4" t="s">
        <v>30</v>
      </c>
      <c r="E839" s="4">
        <v>5.0</v>
      </c>
      <c r="F839" s="4">
        <v>3.0</v>
      </c>
      <c r="G839" s="4">
        <v>15.0</v>
      </c>
      <c r="H839" s="7">
        <v>45212.0</v>
      </c>
      <c r="I839" s="4">
        <f>IFERROR(__xludf.DUMMYFUNCTION("SPLIT(H839,""/"")"),13.0)</f>
        <v>13</v>
      </c>
      <c r="J839" s="4">
        <f>IFERROR(__xludf.DUMMYFUNCTION("""COMPUTED_VALUE"""),10.0)</f>
        <v>10</v>
      </c>
      <c r="K839" s="4">
        <f>IFERROR(__xludf.DUMMYFUNCTION("""COMPUTED_VALUE"""),2023.0)</f>
        <v>2023</v>
      </c>
    </row>
    <row r="840">
      <c r="A840" s="1" t="s">
        <v>4961</v>
      </c>
      <c r="B840" s="4" t="s">
        <v>27</v>
      </c>
      <c r="C840" s="4" t="s">
        <v>30</v>
      </c>
      <c r="D840" s="4" t="s">
        <v>28</v>
      </c>
      <c r="E840" s="4">
        <v>3.0</v>
      </c>
      <c r="F840" s="4">
        <v>3.0</v>
      </c>
      <c r="G840" s="4">
        <v>9.0</v>
      </c>
      <c r="H840" s="7">
        <v>45213.0</v>
      </c>
      <c r="I840" s="4">
        <f>IFERROR(__xludf.DUMMYFUNCTION("SPLIT(H840,""/"")"),14.0)</f>
        <v>14</v>
      </c>
      <c r="J840" s="4">
        <f>IFERROR(__xludf.DUMMYFUNCTION("""COMPUTED_VALUE"""),10.0)</f>
        <v>10</v>
      </c>
      <c r="K840" s="4">
        <f>IFERROR(__xludf.DUMMYFUNCTION("""COMPUTED_VALUE"""),2023.0)</f>
        <v>2023</v>
      </c>
    </row>
    <row r="841">
      <c r="A841" s="1" t="s">
        <v>6462</v>
      </c>
      <c r="B841" s="4" t="s">
        <v>27</v>
      </c>
      <c r="C841" s="4" t="s">
        <v>24</v>
      </c>
      <c r="D841" s="4" t="s">
        <v>28</v>
      </c>
      <c r="E841" s="4">
        <v>1.0</v>
      </c>
      <c r="F841" s="4">
        <v>3.0</v>
      </c>
      <c r="G841" s="4">
        <v>3.0</v>
      </c>
      <c r="H841" s="7">
        <v>45213.0</v>
      </c>
      <c r="I841" s="4">
        <f>IFERROR(__xludf.DUMMYFUNCTION("SPLIT(H841,""/"")"),14.0)</f>
        <v>14</v>
      </c>
      <c r="J841" s="4">
        <f>IFERROR(__xludf.DUMMYFUNCTION("""COMPUTED_VALUE"""),10.0)</f>
        <v>10</v>
      </c>
      <c r="K841" s="4">
        <f>IFERROR(__xludf.DUMMYFUNCTION("""COMPUTED_VALUE"""),2023.0)</f>
        <v>2023</v>
      </c>
    </row>
    <row r="842">
      <c r="A842" s="1" t="s">
        <v>8125</v>
      </c>
      <c r="B842" s="4" t="s">
        <v>27</v>
      </c>
      <c r="C842" s="4" t="s">
        <v>30</v>
      </c>
      <c r="D842" s="4" t="s">
        <v>23</v>
      </c>
      <c r="E842" s="4">
        <v>3.0</v>
      </c>
      <c r="F842" s="4">
        <v>3.0</v>
      </c>
      <c r="G842" s="4">
        <v>9.0</v>
      </c>
      <c r="H842" s="7">
        <v>45213.0</v>
      </c>
      <c r="I842" s="4">
        <f>IFERROR(__xludf.DUMMYFUNCTION("SPLIT(H842,""/"")"),14.0)</f>
        <v>14</v>
      </c>
      <c r="J842" s="4">
        <f>IFERROR(__xludf.DUMMYFUNCTION("""COMPUTED_VALUE"""),10.0)</f>
        <v>10</v>
      </c>
      <c r="K842" s="4">
        <f>IFERROR(__xludf.DUMMYFUNCTION("""COMPUTED_VALUE"""),2023.0)</f>
        <v>2023</v>
      </c>
    </row>
    <row r="843">
      <c r="A843" s="1" t="s">
        <v>4616</v>
      </c>
      <c r="B843" s="4" t="s">
        <v>27</v>
      </c>
      <c r="C843" s="4" t="s">
        <v>30</v>
      </c>
      <c r="D843" s="4" t="s">
        <v>39</v>
      </c>
      <c r="E843" s="4">
        <v>5.0</v>
      </c>
      <c r="F843" s="4">
        <v>3.0</v>
      </c>
      <c r="G843" s="4">
        <v>15.0</v>
      </c>
      <c r="H843" s="7">
        <v>45214.0</v>
      </c>
      <c r="I843" s="4">
        <f>IFERROR(__xludf.DUMMYFUNCTION("SPLIT(H843,""/"")"),15.0)</f>
        <v>15</v>
      </c>
      <c r="J843" s="4">
        <f>IFERROR(__xludf.DUMMYFUNCTION("""COMPUTED_VALUE"""),10.0)</f>
        <v>10</v>
      </c>
      <c r="K843" s="4">
        <f>IFERROR(__xludf.DUMMYFUNCTION("""COMPUTED_VALUE"""),2023.0)</f>
        <v>2023</v>
      </c>
    </row>
    <row r="844">
      <c r="A844" s="1" t="s">
        <v>5520</v>
      </c>
      <c r="B844" s="4" t="s">
        <v>27</v>
      </c>
      <c r="C844" s="4" t="s">
        <v>24</v>
      </c>
      <c r="D844" s="4" t="s">
        <v>23</v>
      </c>
      <c r="E844" s="4">
        <v>2.0</v>
      </c>
      <c r="F844" s="4">
        <v>3.0</v>
      </c>
      <c r="G844" s="4">
        <v>6.0</v>
      </c>
      <c r="H844" s="7">
        <v>45214.0</v>
      </c>
      <c r="I844" s="4">
        <f>IFERROR(__xludf.DUMMYFUNCTION("SPLIT(H844,""/"")"),15.0)</f>
        <v>15</v>
      </c>
      <c r="J844" s="4">
        <f>IFERROR(__xludf.DUMMYFUNCTION("""COMPUTED_VALUE"""),10.0)</f>
        <v>10</v>
      </c>
      <c r="K844" s="4">
        <f>IFERROR(__xludf.DUMMYFUNCTION("""COMPUTED_VALUE"""),2023.0)</f>
        <v>2023</v>
      </c>
    </row>
    <row r="845">
      <c r="A845" s="1" t="s">
        <v>4762</v>
      </c>
      <c r="B845" s="4" t="s">
        <v>27</v>
      </c>
      <c r="C845" s="4" t="s">
        <v>30</v>
      </c>
      <c r="D845" s="4" t="s">
        <v>39</v>
      </c>
      <c r="E845" s="4">
        <v>5.0</v>
      </c>
      <c r="F845" s="4">
        <v>3.0</v>
      </c>
      <c r="G845" s="4">
        <v>15.0</v>
      </c>
      <c r="H845" s="7">
        <v>45214.0</v>
      </c>
      <c r="I845" s="4">
        <f>IFERROR(__xludf.DUMMYFUNCTION("SPLIT(H845,""/"")"),15.0)</f>
        <v>15</v>
      </c>
      <c r="J845" s="4">
        <f>IFERROR(__xludf.DUMMYFUNCTION("""COMPUTED_VALUE"""),10.0)</f>
        <v>10</v>
      </c>
      <c r="K845" s="4">
        <f>IFERROR(__xludf.DUMMYFUNCTION("""COMPUTED_VALUE"""),2023.0)</f>
        <v>2023</v>
      </c>
    </row>
    <row r="846">
      <c r="A846" s="1" t="s">
        <v>1275</v>
      </c>
      <c r="B846" s="4" t="s">
        <v>27</v>
      </c>
      <c r="C846" s="4" t="s">
        <v>24</v>
      </c>
      <c r="D846" s="4" t="s">
        <v>28</v>
      </c>
      <c r="E846" s="4">
        <v>1.0</v>
      </c>
      <c r="F846" s="4">
        <v>3.0</v>
      </c>
      <c r="G846" s="4">
        <v>3.0</v>
      </c>
      <c r="H846" s="7">
        <v>45214.0</v>
      </c>
      <c r="I846" s="4">
        <f>IFERROR(__xludf.DUMMYFUNCTION("SPLIT(H846,""/"")"),15.0)</f>
        <v>15</v>
      </c>
      <c r="J846" s="4">
        <f>IFERROR(__xludf.DUMMYFUNCTION("""COMPUTED_VALUE"""),10.0)</f>
        <v>10</v>
      </c>
      <c r="K846" s="4">
        <f>IFERROR(__xludf.DUMMYFUNCTION("""COMPUTED_VALUE"""),2023.0)</f>
        <v>2023</v>
      </c>
    </row>
    <row r="847">
      <c r="A847" s="1" t="s">
        <v>9822</v>
      </c>
      <c r="B847" s="4" t="s">
        <v>27</v>
      </c>
      <c r="C847" s="4" t="s">
        <v>24</v>
      </c>
      <c r="D847" s="4" t="s">
        <v>23</v>
      </c>
      <c r="E847" s="4">
        <v>1.0</v>
      </c>
      <c r="F847" s="4">
        <v>3.0</v>
      </c>
      <c r="G847" s="4">
        <v>3.0</v>
      </c>
      <c r="H847" s="7">
        <v>45214.0</v>
      </c>
      <c r="I847" s="4">
        <f>IFERROR(__xludf.DUMMYFUNCTION("SPLIT(H847,""/"")"),15.0)</f>
        <v>15</v>
      </c>
      <c r="J847" s="4">
        <f>IFERROR(__xludf.DUMMYFUNCTION("""COMPUTED_VALUE"""),10.0)</f>
        <v>10</v>
      </c>
      <c r="K847" s="4">
        <f>IFERROR(__xludf.DUMMYFUNCTION("""COMPUTED_VALUE"""),2023.0)</f>
        <v>2023</v>
      </c>
    </row>
    <row r="848">
      <c r="A848" s="1" t="s">
        <v>8050</v>
      </c>
      <c r="B848" s="4" t="s">
        <v>27</v>
      </c>
      <c r="C848" s="4" t="s">
        <v>30</v>
      </c>
      <c r="D848" s="4" t="s">
        <v>30</v>
      </c>
      <c r="E848" s="4">
        <v>3.0</v>
      </c>
      <c r="F848" s="4">
        <v>3.0</v>
      </c>
      <c r="G848" s="4">
        <v>9.0</v>
      </c>
      <c r="H848" s="7">
        <v>45215.0</v>
      </c>
      <c r="I848" s="4">
        <f>IFERROR(__xludf.DUMMYFUNCTION("SPLIT(H848,""/"")"),16.0)</f>
        <v>16</v>
      </c>
      <c r="J848" s="4">
        <f>IFERROR(__xludf.DUMMYFUNCTION("""COMPUTED_VALUE"""),10.0)</f>
        <v>10</v>
      </c>
      <c r="K848" s="4">
        <f>IFERROR(__xludf.DUMMYFUNCTION("""COMPUTED_VALUE"""),2023.0)</f>
        <v>2023</v>
      </c>
    </row>
    <row r="849">
      <c r="A849" s="1" t="s">
        <v>4427</v>
      </c>
      <c r="B849" s="4" t="s">
        <v>27</v>
      </c>
      <c r="C849" s="4" t="s">
        <v>30</v>
      </c>
      <c r="D849" s="4" t="s">
        <v>39</v>
      </c>
      <c r="E849" s="4">
        <v>4.0</v>
      </c>
      <c r="F849" s="4">
        <v>3.0</v>
      </c>
      <c r="G849" s="4">
        <v>12.0</v>
      </c>
      <c r="H849" s="7">
        <v>45216.0</v>
      </c>
      <c r="I849" s="4">
        <f>IFERROR(__xludf.DUMMYFUNCTION("SPLIT(H849,""/"")"),17.0)</f>
        <v>17</v>
      </c>
      <c r="J849" s="4">
        <f>IFERROR(__xludf.DUMMYFUNCTION("""COMPUTED_VALUE"""),10.0)</f>
        <v>10</v>
      </c>
      <c r="K849" s="4">
        <f>IFERROR(__xludf.DUMMYFUNCTION("""COMPUTED_VALUE"""),2023.0)</f>
        <v>2023</v>
      </c>
    </row>
    <row r="850">
      <c r="A850" s="1" t="s">
        <v>9218</v>
      </c>
      <c r="B850" s="4" t="s">
        <v>27</v>
      </c>
      <c r="C850" s="4" t="s">
        <v>24</v>
      </c>
      <c r="D850" s="4" t="s">
        <v>39</v>
      </c>
      <c r="E850" s="4">
        <v>3.0</v>
      </c>
      <c r="F850" s="4">
        <v>3.0</v>
      </c>
      <c r="G850" s="4">
        <v>9.0</v>
      </c>
      <c r="H850" s="7">
        <v>45216.0</v>
      </c>
      <c r="I850" s="4">
        <f>IFERROR(__xludf.DUMMYFUNCTION("SPLIT(H850,""/"")"),17.0)</f>
        <v>17</v>
      </c>
      <c r="J850" s="4">
        <f>IFERROR(__xludf.DUMMYFUNCTION("""COMPUTED_VALUE"""),10.0)</f>
        <v>10</v>
      </c>
      <c r="K850" s="4">
        <f>IFERROR(__xludf.DUMMYFUNCTION("""COMPUTED_VALUE"""),2023.0)</f>
        <v>2023</v>
      </c>
    </row>
    <row r="851">
      <c r="A851" s="1" t="s">
        <v>7124</v>
      </c>
      <c r="B851" s="4" t="s">
        <v>27</v>
      </c>
      <c r="C851" s="4" t="s">
        <v>24</v>
      </c>
      <c r="D851" s="4" t="s">
        <v>23</v>
      </c>
      <c r="E851" s="4">
        <v>4.0</v>
      </c>
      <c r="F851" s="4">
        <v>3.0</v>
      </c>
      <c r="G851" s="4">
        <v>12.0</v>
      </c>
      <c r="H851" s="7">
        <v>45216.0</v>
      </c>
      <c r="I851" s="4">
        <f>IFERROR(__xludf.DUMMYFUNCTION("SPLIT(H851,""/"")"),17.0)</f>
        <v>17</v>
      </c>
      <c r="J851" s="4">
        <f>IFERROR(__xludf.DUMMYFUNCTION("""COMPUTED_VALUE"""),10.0)</f>
        <v>10</v>
      </c>
      <c r="K851" s="4">
        <f>IFERROR(__xludf.DUMMYFUNCTION("""COMPUTED_VALUE"""),2023.0)</f>
        <v>2023</v>
      </c>
    </row>
    <row r="852">
      <c r="A852" s="1" t="s">
        <v>2692</v>
      </c>
      <c r="B852" s="4" t="s">
        <v>27</v>
      </c>
      <c r="C852" s="4" t="s">
        <v>30</v>
      </c>
      <c r="D852" s="4" t="s">
        <v>23</v>
      </c>
      <c r="E852" s="4">
        <v>2.0</v>
      </c>
      <c r="F852" s="4">
        <v>3.0</v>
      </c>
      <c r="G852" s="4">
        <v>6.0</v>
      </c>
      <c r="H852" s="7">
        <v>45216.0</v>
      </c>
      <c r="I852" s="4">
        <f>IFERROR(__xludf.DUMMYFUNCTION("SPLIT(H852,""/"")"),17.0)</f>
        <v>17</v>
      </c>
      <c r="J852" s="4">
        <f>IFERROR(__xludf.DUMMYFUNCTION("""COMPUTED_VALUE"""),10.0)</f>
        <v>10</v>
      </c>
      <c r="K852" s="4">
        <f>IFERROR(__xludf.DUMMYFUNCTION("""COMPUTED_VALUE"""),2023.0)</f>
        <v>2023</v>
      </c>
    </row>
    <row r="853">
      <c r="A853" s="1" t="s">
        <v>9338</v>
      </c>
      <c r="B853" s="4" t="s">
        <v>27</v>
      </c>
      <c r="C853" s="4" t="s">
        <v>30</v>
      </c>
      <c r="D853" s="4" t="s">
        <v>39</v>
      </c>
      <c r="E853" s="4">
        <v>4.0</v>
      </c>
      <c r="F853" s="4">
        <v>3.0</v>
      </c>
      <c r="G853" s="4">
        <v>12.0</v>
      </c>
      <c r="H853" s="7">
        <v>45216.0</v>
      </c>
      <c r="I853" s="4">
        <f>IFERROR(__xludf.DUMMYFUNCTION("SPLIT(H853,""/"")"),17.0)</f>
        <v>17</v>
      </c>
      <c r="J853" s="4">
        <f>IFERROR(__xludf.DUMMYFUNCTION("""COMPUTED_VALUE"""),10.0)</f>
        <v>10</v>
      </c>
      <c r="K853" s="4">
        <f>IFERROR(__xludf.DUMMYFUNCTION("""COMPUTED_VALUE"""),2023.0)</f>
        <v>2023</v>
      </c>
    </row>
    <row r="854">
      <c r="A854" s="1" t="s">
        <v>3248</v>
      </c>
      <c r="B854" s="4" t="s">
        <v>27</v>
      </c>
      <c r="C854" s="4" t="s">
        <v>24</v>
      </c>
      <c r="D854" s="4" t="s">
        <v>30</v>
      </c>
      <c r="E854" s="4">
        <v>5.0</v>
      </c>
      <c r="F854" s="4">
        <v>3.0</v>
      </c>
      <c r="G854" s="4">
        <v>15.0</v>
      </c>
      <c r="H854" s="7">
        <v>45218.0</v>
      </c>
      <c r="I854" s="4">
        <f>IFERROR(__xludf.DUMMYFUNCTION("SPLIT(H854,""/"")"),19.0)</f>
        <v>19</v>
      </c>
      <c r="J854" s="4">
        <f>IFERROR(__xludf.DUMMYFUNCTION("""COMPUTED_VALUE"""),10.0)</f>
        <v>10</v>
      </c>
      <c r="K854" s="4">
        <f>IFERROR(__xludf.DUMMYFUNCTION("""COMPUTED_VALUE"""),2023.0)</f>
        <v>2023</v>
      </c>
    </row>
    <row r="855">
      <c r="A855" s="1" t="s">
        <v>3451</v>
      </c>
      <c r="B855" s="4" t="s">
        <v>27</v>
      </c>
      <c r="C855" s="4" t="s">
        <v>30</v>
      </c>
      <c r="D855" s="4" t="s">
        <v>28</v>
      </c>
      <c r="E855" s="4">
        <v>2.0</v>
      </c>
      <c r="F855" s="4">
        <v>3.0</v>
      </c>
      <c r="G855" s="4">
        <v>6.0</v>
      </c>
      <c r="H855" s="7">
        <v>45218.0</v>
      </c>
      <c r="I855" s="4">
        <f>IFERROR(__xludf.DUMMYFUNCTION("SPLIT(H855,""/"")"),19.0)</f>
        <v>19</v>
      </c>
      <c r="J855" s="4">
        <f>IFERROR(__xludf.DUMMYFUNCTION("""COMPUTED_VALUE"""),10.0)</f>
        <v>10</v>
      </c>
      <c r="K855" s="4">
        <f>IFERROR(__xludf.DUMMYFUNCTION("""COMPUTED_VALUE"""),2023.0)</f>
        <v>2023</v>
      </c>
    </row>
    <row r="856">
      <c r="A856" s="1" t="s">
        <v>8380</v>
      </c>
      <c r="B856" s="4" t="s">
        <v>27</v>
      </c>
      <c r="C856" s="4" t="s">
        <v>30</v>
      </c>
      <c r="D856" s="4" t="s">
        <v>23</v>
      </c>
      <c r="E856" s="4">
        <v>4.0</v>
      </c>
      <c r="F856" s="4">
        <v>3.0</v>
      </c>
      <c r="G856" s="4">
        <v>12.0</v>
      </c>
      <c r="H856" s="7">
        <v>45218.0</v>
      </c>
      <c r="I856" s="4">
        <f>IFERROR(__xludf.DUMMYFUNCTION("SPLIT(H856,""/"")"),19.0)</f>
        <v>19</v>
      </c>
      <c r="J856" s="4">
        <f>IFERROR(__xludf.DUMMYFUNCTION("""COMPUTED_VALUE"""),10.0)</f>
        <v>10</v>
      </c>
      <c r="K856" s="4">
        <f>IFERROR(__xludf.DUMMYFUNCTION("""COMPUTED_VALUE"""),2023.0)</f>
        <v>2023</v>
      </c>
    </row>
    <row r="857">
      <c r="A857" s="1" t="s">
        <v>519</v>
      </c>
      <c r="B857" s="4" t="s">
        <v>27</v>
      </c>
      <c r="C857" s="4" t="s">
        <v>29</v>
      </c>
      <c r="D857" s="4" t="s">
        <v>30</v>
      </c>
      <c r="E857" s="4">
        <v>1.0</v>
      </c>
      <c r="F857" s="4">
        <v>3.0</v>
      </c>
      <c r="G857" s="4">
        <v>3.0</v>
      </c>
      <c r="H857" s="7">
        <v>45218.0</v>
      </c>
      <c r="I857" s="4">
        <f>IFERROR(__xludf.DUMMYFUNCTION("SPLIT(H857,""/"")"),19.0)</f>
        <v>19</v>
      </c>
      <c r="J857" s="4">
        <f>IFERROR(__xludf.DUMMYFUNCTION("""COMPUTED_VALUE"""),10.0)</f>
        <v>10</v>
      </c>
      <c r="K857" s="4">
        <f>IFERROR(__xludf.DUMMYFUNCTION("""COMPUTED_VALUE"""),2023.0)</f>
        <v>2023</v>
      </c>
    </row>
    <row r="858">
      <c r="A858" s="1" t="s">
        <v>5414</v>
      </c>
      <c r="B858" s="4" t="s">
        <v>27</v>
      </c>
      <c r="C858" s="4" t="s">
        <v>24</v>
      </c>
      <c r="D858" s="4" t="s">
        <v>39</v>
      </c>
      <c r="E858" s="4">
        <v>1.0</v>
      </c>
      <c r="F858" s="4">
        <v>3.0</v>
      </c>
      <c r="G858" s="4">
        <v>3.0</v>
      </c>
      <c r="H858" s="7">
        <v>45218.0</v>
      </c>
      <c r="I858" s="4">
        <f>IFERROR(__xludf.DUMMYFUNCTION("SPLIT(H858,""/"")"),19.0)</f>
        <v>19</v>
      </c>
      <c r="J858" s="4">
        <f>IFERROR(__xludf.DUMMYFUNCTION("""COMPUTED_VALUE"""),10.0)</f>
        <v>10</v>
      </c>
      <c r="K858" s="4">
        <f>IFERROR(__xludf.DUMMYFUNCTION("""COMPUTED_VALUE"""),2023.0)</f>
        <v>2023</v>
      </c>
    </row>
    <row r="859">
      <c r="A859" s="1" t="s">
        <v>3589</v>
      </c>
      <c r="B859" s="4" t="s">
        <v>27</v>
      </c>
      <c r="C859" s="4" t="s">
        <v>24</v>
      </c>
      <c r="D859" s="4" t="s">
        <v>23</v>
      </c>
      <c r="E859" s="4">
        <v>4.0</v>
      </c>
      <c r="F859" s="4">
        <v>3.0</v>
      </c>
      <c r="G859" s="4">
        <v>12.0</v>
      </c>
      <c r="H859" s="7">
        <v>45219.0</v>
      </c>
      <c r="I859" s="4">
        <f>IFERROR(__xludf.DUMMYFUNCTION("SPLIT(H859,""/"")"),20.0)</f>
        <v>20</v>
      </c>
      <c r="J859" s="4">
        <f>IFERROR(__xludf.DUMMYFUNCTION("""COMPUTED_VALUE"""),10.0)</f>
        <v>10</v>
      </c>
      <c r="K859" s="4">
        <f>IFERROR(__xludf.DUMMYFUNCTION("""COMPUTED_VALUE"""),2023.0)</f>
        <v>2023</v>
      </c>
    </row>
    <row r="860">
      <c r="A860" s="1" t="s">
        <v>3343</v>
      </c>
      <c r="B860" s="4" t="s">
        <v>27</v>
      </c>
      <c r="C860" s="4" t="s">
        <v>30</v>
      </c>
      <c r="D860" s="4" t="s">
        <v>30</v>
      </c>
      <c r="E860" s="4">
        <v>5.0</v>
      </c>
      <c r="F860" s="4">
        <v>3.0</v>
      </c>
      <c r="G860" s="4">
        <v>15.0</v>
      </c>
      <c r="H860" s="7">
        <v>45220.0</v>
      </c>
      <c r="I860" s="4">
        <f>IFERROR(__xludf.DUMMYFUNCTION("SPLIT(H860,""/"")"),21.0)</f>
        <v>21</v>
      </c>
      <c r="J860" s="4">
        <f>IFERROR(__xludf.DUMMYFUNCTION("""COMPUTED_VALUE"""),10.0)</f>
        <v>10</v>
      </c>
      <c r="K860" s="4">
        <f>IFERROR(__xludf.DUMMYFUNCTION("""COMPUTED_VALUE"""),2023.0)</f>
        <v>2023</v>
      </c>
    </row>
    <row r="861">
      <c r="A861" s="1" t="s">
        <v>7756</v>
      </c>
      <c r="B861" s="4" t="s">
        <v>27</v>
      </c>
      <c r="C861" s="4" t="s">
        <v>30</v>
      </c>
      <c r="D861" s="4" t="s">
        <v>30</v>
      </c>
      <c r="E861" s="4">
        <v>2.0</v>
      </c>
      <c r="F861" s="4">
        <v>3.0</v>
      </c>
      <c r="G861" s="4">
        <v>6.0</v>
      </c>
      <c r="H861" s="7">
        <v>45220.0</v>
      </c>
      <c r="I861" s="4">
        <f>IFERROR(__xludf.DUMMYFUNCTION("SPLIT(H861,""/"")"),21.0)</f>
        <v>21</v>
      </c>
      <c r="J861" s="4">
        <f>IFERROR(__xludf.DUMMYFUNCTION("""COMPUTED_VALUE"""),10.0)</f>
        <v>10</v>
      </c>
      <c r="K861" s="4">
        <f>IFERROR(__xludf.DUMMYFUNCTION("""COMPUTED_VALUE"""),2023.0)</f>
        <v>2023</v>
      </c>
    </row>
    <row r="862">
      <c r="A862" s="1" t="s">
        <v>333</v>
      </c>
      <c r="B862" s="4" t="s">
        <v>27</v>
      </c>
      <c r="C862" s="4" t="s">
        <v>24</v>
      </c>
      <c r="D862" s="4" t="s">
        <v>39</v>
      </c>
      <c r="E862" s="4">
        <v>3.0</v>
      </c>
      <c r="F862" s="4">
        <v>3.0</v>
      </c>
      <c r="G862" s="4">
        <v>9.0</v>
      </c>
      <c r="H862" s="7">
        <v>45220.0</v>
      </c>
      <c r="I862" s="4">
        <f>IFERROR(__xludf.DUMMYFUNCTION("SPLIT(H862,""/"")"),21.0)</f>
        <v>21</v>
      </c>
      <c r="J862" s="4">
        <f>IFERROR(__xludf.DUMMYFUNCTION("""COMPUTED_VALUE"""),10.0)</f>
        <v>10</v>
      </c>
      <c r="K862" s="4">
        <f>IFERROR(__xludf.DUMMYFUNCTION("""COMPUTED_VALUE"""),2023.0)</f>
        <v>2023</v>
      </c>
    </row>
    <row r="863">
      <c r="A863" s="1" t="s">
        <v>287</v>
      </c>
      <c r="B863" s="4" t="s">
        <v>27</v>
      </c>
      <c r="C863" s="4" t="s">
        <v>30</v>
      </c>
      <c r="D863" s="4" t="s">
        <v>39</v>
      </c>
      <c r="E863" s="4">
        <v>2.0</v>
      </c>
      <c r="F863" s="4">
        <v>3.0</v>
      </c>
      <c r="G863" s="4">
        <v>6.0</v>
      </c>
      <c r="H863" s="7">
        <v>45220.0</v>
      </c>
      <c r="I863" s="4">
        <f>IFERROR(__xludf.DUMMYFUNCTION("SPLIT(H863,""/"")"),21.0)</f>
        <v>21</v>
      </c>
      <c r="J863" s="4">
        <f>IFERROR(__xludf.DUMMYFUNCTION("""COMPUTED_VALUE"""),10.0)</f>
        <v>10</v>
      </c>
      <c r="K863" s="4">
        <f>IFERROR(__xludf.DUMMYFUNCTION("""COMPUTED_VALUE"""),2023.0)</f>
        <v>2023</v>
      </c>
    </row>
    <row r="864">
      <c r="A864" s="1" t="s">
        <v>6812</v>
      </c>
      <c r="B864" s="4" t="s">
        <v>27</v>
      </c>
      <c r="C864" s="4" t="s">
        <v>29</v>
      </c>
      <c r="D864" s="4" t="s">
        <v>23</v>
      </c>
      <c r="E864" s="4">
        <v>3.0</v>
      </c>
      <c r="F864" s="4">
        <v>3.0</v>
      </c>
      <c r="G864" s="4">
        <v>9.0</v>
      </c>
      <c r="H864" s="7">
        <v>45221.0</v>
      </c>
      <c r="I864" s="4">
        <f>IFERROR(__xludf.DUMMYFUNCTION("SPLIT(H864,""/"")"),22.0)</f>
        <v>22</v>
      </c>
      <c r="J864" s="4">
        <f>IFERROR(__xludf.DUMMYFUNCTION("""COMPUTED_VALUE"""),10.0)</f>
        <v>10</v>
      </c>
      <c r="K864" s="4">
        <f>IFERROR(__xludf.DUMMYFUNCTION("""COMPUTED_VALUE"""),2023.0)</f>
        <v>2023</v>
      </c>
    </row>
    <row r="865">
      <c r="A865" s="1" t="s">
        <v>2449</v>
      </c>
      <c r="B865" s="4" t="s">
        <v>27</v>
      </c>
      <c r="C865" s="4" t="s">
        <v>24</v>
      </c>
      <c r="D865" s="4" t="s">
        <v>28</v>
      </c>
      <c r="E865" s="4">
        <v>4.0</v>
      </c>
      <c r="F865" s="4">
        <v>3.0</v>
      </c>
      <c r="G865" s="4">
        <v>12.0</v>
      </c>
      <c r="H865" s="7">
        <v>45221.0</v>
      </c>
      <c r="I865" s="4">
        <f>IFERROR(__xludf.DUMMYFUNCTION("SPLIT(H865,""/"")"),22.0)</f>
        <v>22</v>
      </c>
      <c r="J865" s="4">
        <f>IFERROR(__xludf.DUMMYFUNCTION("""COMPUTED_VALUE"""),10.0)</f>
        <v>10</v>
      </c>
      <c r="K865" s="4">
        <f>IFERROR(__xludf.DUMMYFUNCTION("""COMPUTED_VALUE"""),2023.0)</f>
        <v>2023</v>
      </c>
    </row>
    <row r="866">
      <c r="A866" s="1" t="s">
        <v>9473</v>
      </c>
      <c r="B866" s="4" t="s">
        <v>27</v>
      </c>
      <c r="C866" s="4" t="s">
        <v>24</v>
      </c>
      <c r="D866" s="4" t="s">
        <v>39</v>
      </c>
      <c r="E866" s="4">
        <v>4.0</v>
      </c>
      <c r="F866" s="4">
        <v>3.0</v>
      </c>
      <c r="G866" s="4">
        <v>12.0</v>
      </c>
      <c r="H866" s="7">
        <v>45221.0</v>
      </c>
      <c r="I866" s="4">
        <f>IFERROR(__xludf.DUMMYFUNCTION("SPLIT(H866,""/"")"),22.0)</f>
        <v>22</v>
      </c>
      <c r="J866" s="4">
        <f>IFERROR(__xludf.DUMMYFUNCTION("""COMPUTED_VALUE"""),10.0)</f>
        <v>10</v>
      </c>
      <c r="K866" s="4">
        <f>IFERROR(__xludf.DUMMYFUNCTION("""COMPUTED_VALUE"""),2023.0)</f>
        <v>2023</v>
      </c>
    </row>
    <row r="867">
      <c r="A867" s="1" t="s">
        <v>4946</v>
      </c>
      <c r="B867" s="4" t="s">
        <v>27</v>
      </c>
      <c r="C867" s="4" t="s">
        <v>29</v>
      </c>
      <c r="D867" s="4" t="s">
        <v>39</v>
      </c>
      <c r="E867" s="4">
        <v>3.0</v>
      </c>
      <c r="F867" s="4">
        <v>3.0</v>
      </c>
      <c r="G867" s="4">
        <v>9.0</v>
      </c>
      <c r="H867" s="7">
        <v>45221.0</v>
      </c>
      <c r="I867" s="4">
        <f>IFERROR(__xludf.DUMMYFUNCTION("SPLIT(H867,""/"")"),22.0)</f>
        <v>22</v>
      </c>
      <c r="J867" s="4">
        <f>IFERROR(__xludf.DUMMYFUNCTION("""COMPUTED_VALUE"""),10.0)</f>
        <v>10</v>
      </c>
      <c r="K867" s="4">
        <f>IFERROR(__xludf.DUMMYFUNCTION("""COMPUTED_VALUE"""),2023.0)</f>
        <v>2023</v>
      </c>
    </row>
    <row r="868">
      <c r="A868" s="1" t="s">
        <v>479</v>
      </c>
      <c r="B868" s="4" t="s">
        <v>27</v>
      </c>
      <c r="C868" s="4" t="s">
        <v>29</v>
      </c>
      <c r="D868" s="4" t="s">
        <v>39</v>
      </c>
      <c r="E868" s="4">
        <v>1.0</v>
      </c>
      <c r="F868" s="4">
        <v>3.0</v>
      </c>
      <c r="G868" s="4">
        <v>3.0</v>
      </c>
      <c r="H868" s="7">
        <v>45221.0</v>
      </c>
      <c r="I868" s="4">
        <f>IFERROR(__xludf.DUMMYFUNCTION("SPLIT(H868,""/"")"),22.0)</f>
        <v>22</v>
      </c>
      <c r="J868" s="4">
        <f>IFERROR(__xludf.DUMMYFUNCTION("""COMPUTED_VALUE"""),10.0)</f>
        <v>10</v>
      </c>
      <c r="K868" s="4">
        <f>IFERROR(__xludf.DUMMYFUNCTION("""COMPUTED_VALUE"""),2023.0)</f>
        <v>2023</v>
      </c>
    </row>
    <row r="869">
      <c r="A869" s="1" t="s">
        <v>4536</v>
      </c>
      <c r="B869" s="4" t="s">
        <v>27</v>
      </c>
      <c r="C869" s="4" t="s">
        <v>30</v>
      </c>
      <c r="D869" s="4" t="s">
        <v>28</v>
      </c>
      <c r="E869" s="4">
        <v>4.0</v>
      </c>
      <c r="F869" s="4">
        <v>3.0</v>
      </c>
      <c r="G869" s="4">
        <v>12.0</v>
      </c>
      <c r="H869" s="7">
        <v>45221.0</v>
      </c>
      <c r="I869" s="4">
        <f>IFERROR(__xludf.DUMMYFUNCTION("SPLIT(H869,""/"")"),22.0)</f>
        <v>22</v>
      </c>
      <c r="J869" s="4">
        <f>IFERROR(__xludf.DUMMYFUNCTION("""COMPUTED_VALUE"""),10.0)</f>
        <v>10</v>
      </c>
      <c r="K869" s="4">
        <f>IFERROR(__xludf.DUMMYFUNCTION("""COMPUTED_VALUE"""),2023.0)</f>
        <v>2023</v>
      </c>
    </row>
    <row r="870">
      <c r="A870" s="1" t="s">
        <v>2942</v>
      </c>
      <c r="B870" s="4" t="s">
        <v>27</v>
      </c>
      <c r="C870" s="4" t="s">
        <v>30</v>
      </c>
      <c r="D870" s="4" t="s">
        <v>30</v>
      </c>
      <c r="E870" s="4">
        <v>1.0</v>
      </c>
      <c r="F870" s="4">
        <v>3.0</v>
      </c>
      <c r="G870" s="4">
        <v>3.0</v>
      </c>
      <c r="H870" s="7">
        <v>45221.0</v>
      </c>
      <c r="I870" s="4">
        <f>IFERROR(__xludf.DUMMYFUNCTION("SPLIT(H870,""/"")"),22.0)</f>
        <v>22</v>
      </c>
      <c r="J870" s="4">
        <f>IFERROR(__xludf.DUMMYFUNCTION("""COMPUTED_VALUE"""),10.0)</f>
        <v>10</v>
      </c>
      <c r="K870" s="4">
        <f>IFERROR(__xludf.DUMMYFUNCTION("""COMPUTED_VALUE"""),2023.0)</f>
        <v>2023</v>
      </c>
    </row>
    <row r="871">
      <c r="A871" s="1" t="s">
        <v>939</v>
      </c>
      <c r="B871" s="4" t="s">
        <v>27</v>
      </c>
      <c r="C871" s="4" t="s">
        <v>30</v>
      </c>
      <c r="D871" s="4" t="s">
        <v>30</v>
      </c>
      <c r="E871" s="4">
        <v>4.0</v>
      </c>
      <c r="F871" s="4">
        <v>3.0</v>
      </c>
      <c r="G871" s="4">
        <v>12.0</v>
      </c>
      <c r="H871" s="7">
        <v>45221.0</v>
      </c>
      <c r="I871" s="4">
        <f>IFERROR(__xludf.DUMMYFUNCTION("SPLIT(H871,""/"")"),22.0)</f>
        <v>22</v>
      </c>
      <c r="J871" s="4">
        <f>IFERROR(__xludf.DUMMYFUNCTION("""COMPUTED_VALUE"""),10.0)</f>
        <v>10</v>
      </c>
      <c r="K871" s="4">
        <f>IFERROR(__xludf.DUMMYFUNCTION("""COMPUTED_VALUE"""),2023.0)</f>
        <v>2023</v>
      </c>
    </row>
    <row r="872">
      <c r="A872" s="1" t="s">
        <v>2157</v>
      </c>
      <c r="B872" s="4" t="s">
        <v>27</v>
      </c>
      <c r="C872" s="4" t="s">
        <v>30</v>
      </c>
      <c r="D872" s="4" t="s">
        <v>28</v>
      </c>
      <c r="E872" s="4">
        <v>2.0</v>
      </c>
      <c r="F872" s="4">
        <v>3.0</v>
      </c>
      <c r="G872" s="4">
        <v>6.0</v>
      </c>
      <c r="H872" s="7">
        <v>45221.0</v>
      </c>
      <c r="I872" s="4">
        <f>IFERROR(__xludf.DUMMYFUNCTION("SPLIT(H872,""/"")"),22.0)</f>
        <v>22</v>
      </c>
      <c r="J872" s="4">
        <f>IFERROR(__xludf.DUMMYFUNCTION("""COMPUTED_VALUE"""),10.0)</f>
        <v>10</v>
      </c>
      <c r="K872" s="4">
        <f>IFERROR(__xludf.DUMMYFUNCTION("""COMPUTED_VALUE"""),2023.0)</f>
        <v>2023</v>
      </c>
    </row>
    <row r="873">
      <c r="A873" s="1" t="s">
        <v>3897</v>
      </c>
      <c r="B873" s="4" t="s">
        <v>27</v>
      </c>
      <c r="C873" s="4" t="s">
        <v>24</v>
      </c>
      <c r="D873" s="4" t="s">
        <v>23</v>
      </c>
      <c r="E873" s="4">
        <v>4.0</v>
      </c>
      <c r="F873" s="4">
        <v>3.0</v>
      </c>
      <c r="G873" s="4">
        <v>12.0</v>
      </c>
      <c r="H873" s="7">
        <v>45221.0</v>
      </c>
      <c r="I873" s="4">
        <f>IFERROR(__xludf.DUMMYFUNCTION("SPLIT(H873,""/"")"),22.0)</f>
        <v>22</v>
      </c>
      <c r="J873" s="4">
        <f>IFERROR(__xludf.DUMMYFUNCTION("""COMPUTED_VALUE"""),10.0)</f>
        <v>10</v>
      </c>
      <c r="K873" s="4">
        <f>IFERROR(__xludf.DUMMYFUNCTION("""COMPUTED_VALUE"""),2023.0)</f>
        <v>2023</v>
      </c>
    </row>
    <row r="874">
      <c r="A874" s="1" t="s">
        <v>1707</v>
      </c>
      <c r="B874" s="4" t="s">
        <v>27</v>
      </c>
      <c r="C874" s="4" t="s">
        <v>29</v>
      </c>
      <c r="D874" s="4" t="s">
        <v>23</v>
      </c>
      <c r="E874" s="4">
        <v>4.0</v>
      </c>
      <c r="F874" s="4">
        <v>3.0</v>
      </c>
      <c r="G874" s="4">
        <v>12.0</v>
      </c>
      <c r="H874" s="7">
        <v>45222.0</v>
      </c>
      <c r="I874" s="4">
        <f>IFERROR(__xludf.DUMMYFUNCTION("SPLIT(H874,""/"")"),23.0)</f>
        <v>23</v>
      </c>
      <c r="J874" s="4">
        <f>IFERROR(__xludf.DUMMYFUNCTION("""COMPUTED_VALUE"""),10.0)</f>
        <v>10</v>
      </c>
      <c r="K874" s="4">
        <f>IFERROR(__xludf.DUMMYFUNCTION("""COMPUTED_VALUE"""),2023.0)</f>
        <v>2023</v>
      </c>
    </row>
    <row r="875">
      <c r="A875" s="1" t="s">
        <v>8810</v>
      </c>
      <c r="B875" s="4" t="s">
        <v>27</v>
      </c>
      <c r="C875" s="4" t="s">
        <v>24</v>
      </c>
      <c r="D875" s="4" t="s">
        <v>30</v>
      </c>
      <c r="E875" s="4">
        <v>2.0</v>
      </c>
      <c r="F875" s="4">
        <v>3.0</v>
      </c>
      <c r="G875" s="4">
        <v>6.0</v>
      </c>
      <c r="H875" s="7">
        <v>45222.0</v>
      </c>
      <c r="I875" s="4">
        <f>IFERROR(__xludf.DUMMYFUNCTION("SPLIT(H875,""/"")"),23.0)</f>
        <v>23</v>
      </c>
      <c r="J875" s="4">
        <f>IFERROR(__xludf.DUMMYFUNCTION("""COMPUTED_VALUE"""),10.0)</f>
        <v>10</v>
      </c>
      <c r="K875" s="4">
        <f>IFERROR(__xludf.DUMMYFUNCTION("""COMPUTED_VALUE"""),2023.0)</f>
        <v>2023</v>
      </c>
    </row>
    <row r="876">
      <c r="A876" s="1" t="s">
        <v>2518</v>
      </c>
      <c r="B876" s="4" t="s">
        <v>27</v>
      </c>
      <c r="C876" s="4" t="s">
        <v>30</v>
      </c>
      <c r="D876" s="4" t="s">
        <v>30</v>
      </c>
      <c r="E876" s="4">
        <v>3.0</v>
      </c>
      <c r="F876" s="4">
        <v>3.0</v>
      </c>
      <c r="G876" s="4">
        <v>9.0</v>
      </c>
      <c r="H876" s="7">
        <v>45223.0</v>
      </c>
      <c r="I876" s="4">
        <f>IFERROR(__xludf.DUMMYFUNCTION("SPLIT(H876,""/"")"),24.0)</f>
        <v>24</v>
      </c>
      <c r="J876" s="4">
        <f>IFERROR(__xludf.DUMMYFUNCTION("""COMPUTED_VALUE"""),10.0)</f>
        <v>10</v>
      </c>
      <c r="K876" s="4">
        <f>IFERROR(__xludf.DUMMYFUNCTION("""COMPUTED_VALUE"""),2023.0)</f>
        <v>2023</v>
      </c>
    </row>
    <row r="877">
      <c r="A877" s="1" t="s">
        <v>959</v>
      </c>
      <c r="B877" s="4" t="s">
        <v>27</v>
      </c>
      <c r="C877" s="4" t="s">
        <v>29</v>
      </c>
      <c r="D877" s="4" t="s">
        <v>39</v>
      </c>
      <c r="E877" s="4">
        <v>3.0</v>
      </c>
      <c r="F877" s="4">
        <v>3.0</v>
      </c>
      <c r="G877" s="4">
        <v>9.0</v>
      </c>
      <c r="H877" s="7">
        <v>45223.0</v>
      </c>
      <c r="I877" s="4">
        <f>IFERROR(__xludf.DUMMYFUNCTION("SPLIT(H877,""/"")"),24.0)</f>
        <v>24</v>
      </c>
      <c r="J877" s="4">
        <f>IFERROR(__xludf.DUMMYFUNCTION("""COMPUTED_VALUE"""),10.0)</f>
        <v>10</v>
      </c>
      <c r="K877" s="4">
        <f>IFERROR(__xludf.DUMMYFUNCTION("""COMPUTED_VALUE"""),2023.0)</f>
        <v>2023</v>
      </c>
    </row>
    <row r="878">
      <c r="A878" s="1" t="s">
        <v>6437</v>
      </c>
      <c r="B878" s="4" t="s">
        <v>27</v>
      </c>
      <c r="C878" s="4" t="s">
        <v>30</v>
      </c>
      <c r="D878" s="4" t="s">
        <v>23</v>
      </c>
      <c r="E878" s="4">
        <v>5.0</v>
      </c>
      <c r="F878" s="4">
        <v>3.0</v>
      </c>
      <c r="G878" s="4">
        <v>15.0</v>
      </c>
      <c r="H878" s="7">
        <v>45223.0</v>
      </c>
      <c r="I878" s="4">
        <f>IFERROR(__xludf.DUMMYFUNCTION("SPLIT(H878,""/"")"),24.0)</f>
        <v>24</v>
      </c>
      <c r="J878" s="4">
        <f>IFERROR(__xludf.DUMMYFUNCTION("""COMPUTED_VALUE"""),10.0)</f>
        <v>10</v>
      </c>
      <c r="K878" s="4">
        <f>IFERROR(__xludf.DUMMYFUNCTION("""COMPUTED_VALUE"""),2023.0)</f>
        <v>2023</v>
      </c>
    </row>
    <row r="879">
      <c r="A879" s="1" t="s">
        <v>4025</v>
      </c>
      <c r="B879" s="4" t="s">
        <v>27</v>
      </c>
      <c r="C879" s="4" t="s">
        <v>29</v>
      </c>
      <c r="D879" s="4" t="s">
        <v>39</v>
      </c>
      <c r="E879" s="4">
        <v>5.0</v>
      </c>
      <c r="F879" s="4">
        <v>3.0</v>
      </c>
      <c r="G879" s="4">
        <v>15.0</v>
      </c>
      <c r="H879" s="7">
        <v>45223.0</v>
      </c>
      <c r="I879" s="4">
        <f>IFERROR(__xludf.DUMMYFUNCTION("SPLIT(H879,""/"")"),24.0)</f>
        <v>24</v>
      </c>
      <c r="J879" s="4">
        <f>IFERROR(__xludf.DUMMYFUNCTION("""COMPUTED_VALUE"""),10.0)</f>
        <v>10</v>
      </c>
      <c r="K879" s="4">
        <f>IFERROR(__xludf.DUMMYFUNCTION("""COMPUTED_VALUE"""),2023.0)</f>
        <v>2023</v>
      </c>
    </row>
    <row r="880">
      <c r="A880" s="1" t="s">
        <v>8203</v>
      </c>
      <c r="B880" s="4" t="s">
        <v>27</v>
      </c>
      <c r="C880" s="4" t="s">
        <v>30</v>
      </c>
      <c r="D880" s="4" t="s">
        <v>30</v>
      </c>
      <c r="E880" s="4">
        <v>2.0</v>
      </c>
      <c r="F880" s="4">
        <v>3.0</v>
      </c>
      <c r="G880" s="4">
        <v>6.0</v>
      </c>
      <c r="H880" s="7">
        <v>45224.0</v>
      </c>
      <c r="I880" s="4">
        <f>IFERROR(__xludf.DUMMYFUNCTION("SPLIT(H880,""/"")"),25.0)</f>
        <v>25</v>
      </c>
      <c r="J880" s="4">
        <f>IFERROR(__xludf.DUMMYFUNCTION("""COMPUTED_VALUE"""),10.0)</f>
        <v>10</v>
      </c>
      <c r="K880" s="4">
        <f>IFERROR(__xludf.DUMMYFUNCTION("""COMPUTED_VALUE"""),2023.0)</f>
        <v>2023</v>
      </c>
    </row>
    <row r="881">
      <c r="A881" s="1" t="s">
        <v>671</v>
      </c>
      <c r="B881" s="4" t="s">
        <v>27</v>
      </c>
      <c r="C881" s="4" t="s">
        <v>24</v>
      </c>
      <c r="D881" s="4" t="s">
        <v>23</v>
      </c>
      <c r="E881" s="4">
        <v>5.0</v>
      </c>
      <c r="F881" s="4">
        <v>3.0</v>
      </c>
      <c r="G881" s="4">
        <v>15.0</v>
      </c>
      <c r="H881" s="7">
        <v>45224.0</v>
      </c>
      <c r="I881" s="4">
        <f>IFERROR(__xludf.DUMMYFUNCTION("SPLIT(H881,""/"")"),25.0)</f>
        <v>25</v>
      </c>
      <c r="J881" s="4">
        <f>IFERROR(__xludf.DUMMYFUNCTION("""COMPUTED_VALUE"""),10.0)</f>
        <v>10</v>
      </c>
      <c r="K881" s="4">
        <f>IFERROR(__xludf.DUMMYFUNCTION("""COMPUTED_VALUE"""),2023.0)</f>
        <v>2023</v>
      </c>
    </row>
    <row r="882">
      <c r="A882" s="1" t="s">
        <v>1256</v>
      </c>
      <c r="B882" s="4" t="s">
        <v>27</v>
      </c>
      <c r="C882" s="4" t="s">
        <v>24</v>
      </c>
      <c r="D882" s="4" t="s">
        <v>28</v>
      </c>
      <c r="E882" s="4">
        <v>4.0</v>
      </c>
      <c r="F882" s="4">
        <v>3.0</v>
      </c>
      <c r="G882" s="4">
        <v>12.0</v>
      </c>
      <c r="H882" s="7">
        <v>45224.0</v>
      </c>
      <c r="I882" s="4">
        <f>IFERROR(__xludf.DUMMYFUNCTION("SPLIT(H882,""/"")"),25.0)</f>
        <v>25</v>
      </c>
      <c r="J882" s="4">
        <f>IFERROR(__xludf.DUMMYFUNCTION("""COMPUTED_VALUE"""),10.0)</f>
        <v>10</v>
      </c>
      <c r="K882" s="4">
        <f>IFERROR(__xludf.DUMMYFUNCTION("""COMPUTED_VALUE"""),2023.0)</f>
        <v>2023</v>
      </c>
    </row>
    <row r="883">
      <c r="A883" s="1" t="s">
        <v>592</v>
      </c>
      <c r="B883" s="4" t="s">
        <v>27</v>
      </c>
      <c r="C883" s="4" t="s">
        <v>24</v>
      </c>
      <c r="D883" s="4" t="s">
        <v>28</v>
      </c>
      <c r="E883" s="4">
        <v>5.0</v>
      </c>
      <c r="F883" s="4">
        <v>3.0</v>
      </c>
      <c r="G883" s="4">
        <v>15.0</v>
      </c>
      <c r="H883" s="7">
        <v>45225.0</v>
      </c>
      <c r="I883" s="4">
        <f>IFERROR(__xludf.DUMMYFUNCTION("SPLIT(H883,""/"")"),26.0)</f>
        <v>26</v>
      </c>
      <c r="J883" s="4">
        <f>IFERROR(__xludf.DUMMYFUNCTION("""COMPUTED_VALUE"""),10.0)</f>
        <v>10</v>
      </c>
      <c r="K883" s="4">
        <f>IFERROR(__xludf.DUMMYFUNCTION("""COMPUTED_VALUE"""),2023.0)</f>
        <v>2023</v>
      </c>
    </row>
    <row r="884">
      <c r="A884" s="1" t="s">
        <v>9054</v>
      </c>
      <c r="B884" s="4" t="s">
        <v>27</v>
      </c>
      <c r="C884" s="4" t="s">
        <v>24</v>
      </c>
      <c r="D884" s="4" t="s">
        <v>28</v>
      </c>
      <c r="E884" s="4">
        <v>3.0</v>
      </c>
      <c r="F884" s="4">
        <v>3.0</v>
      </c>
      <c r="G884" s="4">
        <v>9.0</v>
      </c>
      <c r="H884" s="7">
        <v>45225.0</v>
      </c>
      <c r="I884" s="4">
        <f>IFERROR(__xludf.DUMMYFUNCTION("SPLIT(H884,""/"")"),26.0)</f>
        <v>26</v>
      </c>
      <c r="J884" s="4">
        <f>IFERROR(__xludf.DUMMYFUNCTION("""COMPUTED_VALUE"""),10.0)</f>
        <v>10</v>
      </c>
      <c r="K884" s="4">
        <f>IFERROR(__xludf.DUMMYFUNCTION("""COMPUTED_VALUE"""),2023.0)</f>
        <v>2023</v>
      </c>
    </row>
    <row r="885">
      <c r="A885" s="1" t="s">
        <v>6841</v>
      </c>
      <c r="B885" s="4" t="s">
        <v>27</v>
      </c>
      <c r="C885" s="4" t="s">
        <v>30</v>
      </c>
      <c r="D885" s="4" t="s">
        <v>30</v>
      </c>
      <c r="E885" s="4">
        <v>1.0</v>
      </c>
      <c r="F885" s="4">
        <v>3.0</v>
      </c>
      <c r="G885" s="4">
        <v>3.0</v>
      </c>
      <c r="H885" s="7">
        <v>45225.0</v>
      </c>
      <c r="I885" s="4">
        <f>IFERROR(__xludf.DUMMYFUNCTION("SPLIT(H885,""/"")"),26.0)</f>
        <v>26</v>
      </c>
      <c r="J885" s="4">
        <f>IFERROR(__xludf.DUMMYFUNCTION("""COMPUTED_VALUE"""),10.0)</f>
        <v>10</v>
      </c>
      <c r="K885" s="4">
        <f>IFERROR(__xludf.DUMMYFUNCTION("""COMPUTED_VALUE"""),2023.0)</f>
        <v>2023</v>
      </c>
    </row>
    <row r="886">
      <c r="A886" s="1" t="s">
        <v>561</v>
      </c>
      <c r="B886" s="4" t="s">
        <v>27</v>
      </c>
      <c r="C886" s="4" t="s">
        <v>29</v>
      </c>
      <c r="D886" s="4" t="s">
        <v>39</v>
      </c>
      <c r="E886" s="4">
        <v>4.0</v>
      </c>
      <c r="F886" s="4">
        <v>3.0</v>
      </c>
      <c r="G886" s="4">
        <v>12.0</v>
      </c>
      <c r="H886" s="7">
        <v>45226.0</v>
      </c>
      <c r="I886" s="4">
        <f>IFERROR(__xludf.DUMMYFUNCTION("SPLIT(H886,""/"")"),27.0)</f>
        <v>27</v>
      </c>
      <c r="J886" s="4">
        <f>IFERROR(__xludf.DUMMYFUNCTION("""COMPUTED_VALUE"""),10.0)</f>
        <v>10</v>
      </c>
      <c r="K886" s="4">
        <f>IFERROR(__xludf.DUMMYFUNCTION("""COMPUTED_VALUE"""),2023.0)</f>
        <v>2023</v>
      </c>
    </row>
    <row r="887">
      <c r="A887" s="1" t="s">
        <v>7220</v>
      </c>
      <c r="B887" s="4" t="s">
        <v>27</v>
      </c>
      <c r="C887" s="4" t="s">
        <v>30</v>
      </c>
      <c r="D887" s="4" t="s">
        <v>28</v>
      </c>
      <c r="E887" s="4">
        <v>5.0</v>
      </c>
      <c r="F887" s="4">
        <v>3.0</v>
      </c>
      <c r="G887" s="4">
        <v>15.0</v>
      </c>
      <c r="H887" s="7">
        <v>45226.0</v>
      </c>
      <c r="I887" s="4">
        <f>IFERROR(__xludf.DUMMYFUNCTION("SPLIT(H887,""/"")"),27.0)</f>
        <v>27</v>
      </c>
      <c r="J887" s="4">
        <f>IFERROR(__xludf.DUMMYFUNCTION("""COMPUTED_VALUE"""),10.0)</f>
        <v>10</v>
      </c>
      <c r="K887" s="4">
        <f>IFERROR(__xludf.DUMMYFUNCTION("""COMPUTED_VALUE"""),2023.0)</f>
        <v>2023</v>
      </c>
    </row>
    <row r="888">
      <c r="A888" s="1" t="s">
        <v>2720</v>
      </c>
      <c r="B888" s="4" t="s">
        <v>27</v>
      </c>
      <c r="C888" s="4" t="s">
        <v>24</v>
      </c>
      <c r="D888" s="4" t="s">
        <v>39</v>
      </c>
      <c r="E888" s="4">
        <v>4.0</v>
      </c>
      <c r="F888" s="4">
        <v>3.0</v>
      </c>
      <c r="G888" s="4">
        <v>12.0</v>
      </c>
      <c r="H888" s="7">
        <v>45227.0</v>
      </c>
      <c r="I888" s="4">
        <f>IFERROR(__xludf.DUMMYFUNCTION("SPLIT(H888,""/"")"),28.0)</f>
        <v>28</v>
      </c>
      <c r="J888" s="4">
        <f>IFERROR(__xludf.DUMMYFUNCTION("""COMPUTED_VALUE"""),10.0)</f>
        <v>10</v>
      </c>
      <c r="K888" s="4">
        <f>IFERROR(__xludf.DUMMYFUNCTION("""COMPUTED_VALUE"""),2023.0)</f>
        <v>2023</v>
      </c>
    </row>
    <row r="889">
      <c r="A889" s="1" t="s">
        <v>122</v>
      </c>
      <c r="B889" s="4" t="s">
        <v>27</v>
      </c>
      <c r="C889" s="4" t="s">
        <v>29</v>
      </c>
      <c r="D889" s="4" t="s">
        <v>28</v>
      </c>
      <c r="E889" s="4">
        <v>3.0</v>
      </c>
      <c r="F889" s="4">
        <v>3.0</v>
      </c>
      <c r="G889" s="4">
        <v>9.0</v>
      </c>
      <c r="H889" s="7">
        <v>45227.0</v>
      </c>
      <c r="I889" s="4">
        <f>IFERROR(__xludf.DUMMYFUNCTION("SPLIT(H889,""/"")"),28.0)</f>
        <v>28</v>
      </c>
      <c r="J889" s="4">
        <f>IFERROR(__xludf.DUMMYFUNCTION("""COMPUTED_VALUE"""),10.0)</f>
        <v>10</v>
      </c>
      <c r="K889" s="4">
        <f>IFERROR(__xludf.DUMMYFUNCTION("""COMPUTED_VALUE"""),2023.0)</f>
        <v>2023</v>
      </c>
    </row>
    <row r="890">
      <c r="A890" s="1" t="s">
        <v>8433</v>
      </c>
      <c r="B890" s="4" t="s">
        <v>27</v>
      </c>
      <c r="C890" s="4" t="s">
        <v>30</v>
      </c>
      <c r="D890" s="4" t="s">
        <v>39</v>
      </c>
      <c r="E890" s="4">
        <v>3.0</v>
      </c>
      <c r="F890" s="4">
        <v>3.0</v>
      </c>
      <c r="G890" s="4">
        <v>9.0</v>
      </c>
      <c r="H890" s="7">
        <v>45227.0</v>
      </c>
      <c r="I890" s="4">
        <f>IFERROR(__xludf.DUMMYFUNCTION("SPLIT(H890,""/"")"),28.0)</f>
        <v>28</v>
      </c>
      <c r="J890" s="4">
        <f>IFERROR(__xludf.DUMMYFUNCTION("""COMPUTED_VALUE"""),10.0)</f>
        <v>10</v>
      </c>
      <c r="K890" s="4">
        <f>IFERROR(__xludf.DUMMYFUNCTION("""COMPUTED_VALUE"""),2023.0)</f>
        <v>2023</v>
      </c>
    </row>
    <row r="891">
      <c r="A891" s="1" t="s">
        <v>3779</v>
      </c>
      <c r="B891" s="4" t="s">
        <v>27</v>
      </c>
      <c r="C891" s="4" t="s">
        <v>24</v>
      </c>
      <c r="D891" s="4" t="s">
        <v>23</v>
      </c>
      <c r="E891" s="4">
        <v>4.0</v>
      </c>
      <c r="F891" s="4">
        <v>3.0</v>
      </c>
      <c r="G891" s="4">
        <v>12.0</v>
      </c>
      <c r="H891" s="7">
        <v>45229.0</v>
      </c>
      <c r="I891" s="4">
        <f>IFERROR(__xludf.DUMMYFUNCTION("SPLIT(H891,""/"")"),30.0)</f>
        <v>30</v>
      </c>
      <c r="J891" s="4">
        <f>IFERROR(__xludf.DUMMYFUNCTION("""COMPUTED_VALUE"""),10.0)</f>
        <v>10</v>
      </c>
      <c r="K891" s="4">
        <f>IFERROR(__xludf.DUMMYFUNCTION("""COMPUTED_VALUE"""),2023.0)</f>
        <v>2023</v>
      </c>
    </row>
    <row r="892">
      <c r="A892" s="1" t="s">
        <v>2405</v>
      </c>
      <c r="B892" s="4" t="s">
        <v>27</v>
      </c>
      <c r="C892" s="4" t="s">
        <v>29</v>
      </c>
      <c r="D892" s="4" t="s">
        <v>30</v>
      </c>
      <c r="E892" s="4">
        <v>3.0</v>
      </c>
      <c r="F892" s="4">
        <v>3.0</v>
      </c>
      <c r="G892" s="4">
        <v>9.0</v>
      </c>
      <c r="H892" s="7">
        <v>45229.0</v>
      </c>
      <c r="I892" s="4">
        <f>IFERROR(__xludf.DUMMYFUNCTION("SPLIT(H892,""/"")"),30.0)</f>
        <v>30</v>
      </c>
      <c r="J892" s="4">
        <f>IFERROR(__xludf.DUMMYFUNCTION("""COMPUTED_VALUE"""),10.0)</f>
        <v>10</v>
      </c>
      <c r="K892" s="4">
        <f>IFERROR(__xludf.DUMMYFUNCTION("""COMPUTED_VALUE"""),2023.0)</f>
        <v>2023</v>
      </c>
    </row>
    <row r="893">
      <c r="A893" s="1" t="s">
        <v>9340</v>
      </c>
      <c r="B893" s="4" t="s">
        <v>27</v>
      </c>
      <c r="C893" s="4" t="s">
        <v>29</v>
      </c>
      <c r="D893" s="4" t="s">
        <v>23</v>
      </c>
      <c r="E893" s="4">
        <v>4.0</v>
      </c>
      <c r="F893" s="4">
        <v>3.0</v>
      </c>
      <c r="G893" s="4">
        <v>12.0</v>
      </c>
      <c r="H893" s="7">
        <v>45229.0</v>
      </c>
      <c r="I893" s="4">
        <f>IFERROR(__xludf.DUMMYFUNCTION("SPLIT(H893,""/"")"),30.0)</f>
        <v>30</v>
      </c>
      <c r="J893" s="4">
        <f>IFERROR(__xludf.DUMMYFUNCTION("""COMPUTED_VALUE"""),10.0)</f>
        <v>10</v>
      </c>
      <c r="K893" s="4">
        <f>IFERROR(__xludf.DUMMYFUNCTION("""COMPUTED_VALUE"""),2023.0)</f>
        <v>2023</v>
      </c>
    </row>
    <row r="894">
      <c r="A894" s="1" t="s">
        <v>5015</v>
      </c>
      <c r="B894" s="4" t="s">
        <v>27</v>
      </c>
      <c r="C894" s="4" t="s">
        <v>30</v>
      </c>
      <c r="D894" s="4" t="s">
        <v>23</v>
      </c>
      <c r="E894" s="4">
        <v>1.0</v>
      </c>
      <c r="F894" s="4">
        <v>3.0</v>
      </c>
      <c r="G894" s="4">
        <v>3.0</v>
      </c>
      <c r="H894" s="7">
        <v>45229.0</v>
      </c>
      <c r="I894" s="4">
        <f>IFERROR(__xludf.DUMMYFUNCTION("SPLIT(H894,""/"")"),30.0)</f>
        <v>30</v>
      </c>
      <c r="J894" s="4">
        <f>IFERROR(__xludf.DUMMYFUNCTION("""COMPUTED_VALUE"""),10.0)</f>
        <v>10</v>
      </c>
      <c r="K894" s="4">
        <f>IFERROR(__xludf.DUMMYFUNCTION("""COMPUTED_VALUE"""),2023.0)</f>
        <v>2023</v>
      </c>
    </row>
    <row r="895">
      <c r="A895" s="1" t="s">
        <v>6982</v>
      </c>
      <c r="B895" s="4" t="s">
        <v>27</v>
      </c>
      <c r="C895" s="4" t="s">
        <v>24</v>
      </c>
      <c r="D895" s="4" t="s">
        <v>28</v>
      </c>
      <c r="E895" s="4">
        <v>5.0</v>
      </c>
      <c r="F895" s="4">
        <v>3.0</v>
      </c>
      <c r="G895" s="4">
        <v>15.0</v>
      </c>
      <c r="H895" s="7">
        <v>45229.0</v>
      </c>
      <c r="I895" s="4">
        <f>IFERROR(__xludf.DUMMYFUNCTION("SPLIT(H895,""/"")"),30.0)</f>
        <v>30</v>
      </c>
      <c r="J895" s="4">
        <f>IFERROR(__xludf.DUMMYFUNCTION("""COMPUTED_VALUE"""),10.0)</f>
        <v>10</v>
      </c>
      <c r="K895" s="4">
        <f>IFERROR(__xludf.DUMMYFUNCTION("""COMPUTED_VALUE"""),2023.0)</f>
        <v>2023</v>
      </c>
    </row>
    <row r="896">
      <c r="A896" s="1" t="s">
        <v>4420</v>
      </c>
      <c r="B896" s="4" t="s">
        <v>27</v>
      </c>
      <c r="C896" s="4" t="s">
        <v>30</v>
      </c>
      <c r="D896" s="4" t="s">
        <v>28</v>
      </c>
      <c r="E896" s="4">
        <v>5.0</v>
      </c>
      <c r="F896" s="4">
        <v>3.0</v>
      </c>
      <c r="G896" s="4">
        <v>15.0</v>
      </c>
      <c r="H896" s="7">
        <v>45230.0</v>
      </c>
      <c r="I896" s="4">
        <f>IFERROR(__xludf.DUMMYFUNCTION("SPLIT(H896,""/"")"),31.0)</f>
        <v>31</v>
      </c>
      <c r="J896" s="4">
        <f>IFERROR(__xludf.DUMMYFUNCTION("""COMPUTED_VALUE"""),10.0)</f>
        <v>10</v>
      </c>
      <c r="K896" s="4">
        <f>IFERROR(__xludf.DUMMYFUNCTION("""COMPUTED_VALUE"""),2023.0)</f>
        <v>2023</v>
      </c>
    </row>
    <row r="897">
      <c r="A897" s="1" t="s">
        <v>4444</v>
      </c>
      <c r="B897" s="4" t="s">
        <v>27</v>
      </c>
      <c r="C897" s="4" t="s">
        <v>30</v>
      </c>
      <c r="D897" s="4" t="s">
        <v>30</v>
      </c>
      <c r="E897" s="4">
        <v>3.0</v>
      </c>
      <c r="F897" s="4">
        <v>3.0</v>
      </c>
      <c r="G897" s="4">
        <v>9.0</v>
      </c>
      <c r="H897" s="7">
        <v>45230.0</v>
      </c>
      <c r="I897" s="4">
        <f>IFERROR(__xludf.DUMMYFUNCTION("SPLIT(H897,""/"")"),31.0)</f>
        <v>31</v>
      </c>
      <c r="J897" s="4">
        <f>IFERROR(__xludf.DUMMYFUNCTION("""COMPUTED_VALUE"""),10.0)</f>
        <v>10</v>
      </c>
      <c r="K897" s="4">
        <f>IFERROR(__xludf.DUMMYFUNCTION("""COMPUTED_VALUE"""),2023.0)</f>
        <v>2023</v>
      </c>
    </row>
    <row r="898">
      <c r="A898" s="1" t="s">
        <v>5376</v>
      </c>
      <c r="B898" s="4" t="s">
        <v>27</v>
      </c>
      <c r="C898" s="4" t="s">
        <v>30</v>
      </c>
      <c r="D898" s="4" t="s">
        <v>30</v>
      </c>
      <c r="E898" s="4">
        <v>1.0</v>
      </c>
      <c r="F898" s="4">
        <v>3.0</v>
      </c>
      <c r="G898" s="4">
        <v>3.0</v>
      </c>
      <c r="H898" s="7">
        <v>45230.0</v>
      </c>
      <c r="I898" s="4">
        <f>IFERROR(__xludf.DUMMYFUNCTION("SPLIT(H898,""/"")"),31.0)</f>
        <v>31</v>
      </c>
      <c r="J898" s="4">
        <f>IFERROR(__xludf.DUMMYFUNCTION("""COMPUTED_VALUE"""),10.0)</f>
        <v>10</v>
      </c>
      <c r="K898" s="4">
        <f>IFERROR(__xludf.DUMMYFUNCTION("""COMPUTED_VALUE"""),2023.0)</f>
        <v>2023</v>
      </c>
    </row>
    <row r="899">
      <c r="A899" s="1" t="s">
        <v>6904</v>
      </c>
      <c r="B899" s="4" t="s">
        <v>27</v>
      </c>
      <c r="C899" s="4" t="s">
        <v>29</v>
      </c>
      <c r="D899" s="4" t="s">
        <v>39</v>
      </c>
      <c r="E899" s="4">
        <v>4.0</v>
      </c>
      <c r="F899" s="4">
        <v>3.0</v>
      </c>
      <c r="G899" s="4">
        <v>12.0</v>
      </c>
      <c r="H899" s="7">
        <v>45230.0</v>
      </c>
      <c r="I899" s="4">
        <f>IFERROR(__xludf.DUMMYFUNCTION("SPLIT(H899,""/"")"),31.0)</f>
        <v>31</v>
      </c>
      <c r="J899" s="4">
        <f>IFERROR(__xludf.DUMMYFUNCTION("""COMPUTED_VALUE"""),10.0)</f>
        <v>10</v>
      </c>
      <c r="K899" s="4">
        <f>IFERROR(__xludf.DUMMYFUNCTION("""COMPUTED_VALUE"""),2023.0)</f>
        <v>2023</v>
      </c>
    </row>
    <row r="900">
      <c r="A900" s="1" t="s">
        <v>670</v>
      </c>
      <c r="B900" s="4" t="s">
        <v>27</v>
      </c>
      <c r="C900" s="4" t="s">
        <v>30</v>
      </c>
      <c r="D900" s="4" t="s">
        <v>28</v>
      </c>
      <c r="E900" s="4">
        <v>2.0</v>
      </c>
      <c r="F900" s="4">
        <v>3.0</v>
      </c>
      <c r="G900" s="4">
        <v>6.0</v>
      </c>
      <c r="H900" s="5">
        <v>45231.0</v>
      </c>
      <c r="I900" s="4">
        <f>IFERROR(__xludf.DUMMYFUNCTION("SPLIT(H900,""/"")"),1.0)</f>
        <v>1</v>
      </c>
      <c r="J900" s="4">
        <f>IFERROR(__xludf.DUMMYFUNCTION("""COMPUTED_VALUE"""),11.0)</f>
        <v>11</v>
      </c>
      <c r="K900" s="4">
        <f>IFERROR(__xludf.DUMMYFUNCTION("""COMPUTED_VALUE"""),2023.0)</f>
        <v>2023</v>
      </c>
    </row>
    <row r="901">
      <c r="A901" s="1" t="s">
        <v>221</v>
      </c>
      <c r="B901" s="4" t="s">
        <v>27</v>
      </c>
      <c r="C901" s="4" t="s">
        <v>24</v>
      </c>
      <c r="D901" s="4" t="s">
        <v>39</v>
      </c>
      <c r="E901" s="4">
        <v>2.0</v>
      </c>
      <c r="F901" s="4">
        <v>3.0</v>
      </c>
      <c r="G901" s="4">
        <v>6.0</v>
      </c>
      <c r="H901" s="5">
        <v>45231.0</v>
      </c>
      <c r="I901" s="4">
        <f>IFERROR(__xludf.DUMMYFUNCTION("SPLIT(H901,""/"")"),1.0)</f>
        <v>1</v>
      </c>
      <c r="J901" s="4">
        <f>IFERROR(__xludf.DUMMYFUNCTION("""COMPUTED_VALUE"""),11.0)</f>
        <v>11</v>
      </c>
      <c r="K901" s="4">
        <f>IFERROR(__xludf.DUMMYFUNCTION("""COMPUTED_VALUE"""),2023.0)</f>
        <v>2023</v>
      </c>
    </row>
    <row r="902">
      <c r="A902" s="1" t="s">
        <v>1329</v>
      </c>
      <c r="B902" s="4" t="s">
        <v>27</v>
      </c>
      <c r="C902" s="4" t="s">
        <v>24</v>
      </c>
      <c r="D902" s="4" t="s">
        <v>28</v>
      </c>
      <c r="E902" s="4">
        <v>5.0</v>
      </c>
      <c r="F902" s="4">
        <v>3.0</v>
      </c>
      <c r="G902" s="4">
        <v>15.0</v>
      </c>
      <c r="H902" s="5">
        <v>45232.0</v>
      </c>
      <c r="I902" s="4">
        <f>IFERROR(__xludf.DUMMYFUNCTION("SPLIT(H902,""/"")"),2.0)</f>
        <v>2</v>
      </c>
      <c r="J902" s="4">
        <f>IFERROR(__xludf.DUMMYFUNCTION("""COMPUTED_VALUE"""),11.0)</f>
        <v>11</v>
      </c>
      <c r="K902" s="4">
        <f>IFERROR(__xludf.DUMMYFUNCTION("""COMPUTED_VALUE"""),2023.0)</f>
        <v>2023</v>
      </c>
    </row>
    <row r="903">
      <c r="A903" s="1" t="s">
        <v>3901</v>
      </c>
      <c r="B903" s="4" t="s">
        <v>27</v>
      </c>
      <c r="C903" s="4" t="s">
        <v>24</v>
      </c>
      <c r="D903" s="4" t="s">
        <v>28</v>
      </c>
      <c r="E903" s="4">
        <v>1.0</v>
      </c>
      <c r="F903" s="4">
        <v>3.0</v>
      </c>
      <c r="G903" s="4">
        <v>3.0</v>
      </c>
      <c r="H903" s="5">
        <v>45233.0</v>
      </c>
      <c r="I903" s="4">
        <f>IFERROR(__xludf.DUMMYFUNCTION("SPLIT(H903,""/"")"),3.0)</f>
        <v>3</v>
      </c>
      <c r="J903" s="4">
        <f>IFERROR(__xludf.DUMMYFUNCTION("""COMPUTED_VALUE"""),11.0)</f>
        <v>11</v>
      </c>
      <c r="K903" s="4">
        <f>IFERROR(__xludf.DUMMYFUNCTION("""COMPUTED_VALUE"""),2023.0)</f>
        <v>2023</v>
      </c>
    </row>
    <row r="904">
      <c r="A904" s="1" t="s">
        <v>8645</v>
      </c>
      <c r="B904" s="4" t="s">
        <v>27</v>
      </c>
      <c r="C904" s="4" t="s">
        <v>30</v>
      </c>
      <c r="D904" s="4" t="s">
        <v>28</v>
      </c>
      <c r="E904" s="4">
        <v>3.0</v>
      </c>
      <c r="F904" s="4">
        <v>3.0</v>
      </c>
      <c r="G904" s="4">
        <v>9.0</v>
      </c>
      <c r="H904" s="5">
        <v>45233.0</v>
      </c>
      <c r="I904" s="4">
        <f>IFERROR(__xludf.DUMMYFUNCTION("SPLIT(H904,""/"")"),3.0)</f>
        <v>3</v>
      </c>
      <c r="J904" s="4">
        <f>IFERROR(__xludf.DUMMYFUNCTION("""COMPUTED_VALUE"""),11.0)</f>
        <v>11</v>
      </c>
      <c r="K904" s="4">
        <f>IFERROR(__xludf.DUMMYFUNCTION("""COMPUTED_VALUE"""),2023.0)</f>
        <v>2023</v>
      </c>
    </row>
    <row r="905">
      <c r="A905" s="1" t="s">
        <v>5187</v>
      </c>
      <c r="B905" s="4" t="s">
        <v>27</v>
      </c>
      <c r="C905" s="4" t="s">
        <v>29</v>
      </c>
      <c r="D905" s="4" t="s">
        <v>39</v>
      </c>
      <c r="E905" s="4">
        <v>3.0</v>
      </c>
      <c r="F905" s="4">
        <v>3.0</v>
      </c>
      <c r="G905" s="4">
        <v>9.0</v>
      </c>
      <c r="H905" s="5">
        <v>45234.0</v>
      </c>
      <c r="I905" s="4">
        <f>IFERROR(__xludf.DUMMYFUNCTION("SPLIT(H905,""/"")"),4.0)</f>
        <v>4</v>
      </c>
      <c r="J905" s="4">
        <f>IFERROR(__xludf.DUMMYFUNCTION("""COMPUTED_VALUE"""),11.0)</f>
        <v>11</v>
      </c>
      <c r="K905" s="4">
        <f>IFERROR(__xludf.DUMMYFUNCTION("""COMPUTED_VALUE"""),2023.0)</f>
        <v>2023</v>
      </c>
    </row>
    <row r="906">
      <c r="A906" s="1" t="s">
        <v>6434</v>
      </c>
      <c r="B906" s="4" t="s">
        <v>27</v>
      </c>
      <c r="C906" s="4" t="s">
        <v>29</v>
      </c>
      <c r="D906" s="4" t="s">
        <v>39</v>
      </c>
      <c r="E906" s="4">
        <v>1.0</v>
      </c>
      <c r="F906" s="4">
        <v>3.0</v>
      </c>
      <c r="G906" s="4">
        <v>3.0</v>
      </c>
      <c r="H906" s="5">
        <v>45234.0</v>
      </c>
      <c r="I906" s="4">
        <f>IFERROR(__xludf.DUMMYFUNCTION("SPLIT(H906,""/"")"),4.0)</f>
        <v>4</v>
      </c>
      <c r="J906" s="4">
        <f>IFERROR(__xludf.DUMMYFUNCTION("""COMPUTED_VALUE"""),11.0)</f>
        <v>11</v>
      </c>
      <c r="K906" s="4">
        <f>IFERROR(__xludf.DUMMYFUNCTION("""COMPUTED_VALUE"""),2023.0)</f>
        <v>2023</v>
      </c>
    </row>
    <row r="907">
      <c r="A907" s="1" t="s">
        <v>4199</v>
      </c>
      <c r="B907" s="4" t="s">
        <v>27</v>
      </c>
      <c r="C907" s="4" t="s">
        <v>30</v>
      </c>
      <c r="D907" s="4" t="s">
        <v>23</v>
      </c>
      <c r="E907" s="4">
        <v>5.0</v>
      </c>
      <c r="F907" s="4">
        <v>3.0</v>
      </c>
      <c r="G907" s="4">
        <v>15.0</v>
      </c>
      <c r="H907" s="5">
        <v>45234.0</v>
      </c>
      <c r="I907" s="4">
        <f>IFERROR(__xludf.DUMMYFUNCTION("SPLIT(H907,""/"")"),4.0)</f>
        <v>4</v>
      </c>
      <c r="J907" s="4">
        <f>IFERROR(__xludf.DUMMYFUNCTION("""COMPUTED_VALUE"""),11.0)</f>
        <v>11</v>
      </c>
      <c r="K907" s="4">
        <f>IFERROR(__xludf.DUMMYFUNCTION("""COMPUTED_VALUE"""),2023.0)</f>
        <v>2023</v>
      </c>
    </row>
    <row r="908">
      <c r="A908" s="1" t="s">
        <v>1339</v>
      </c>
      <c r="B908" s="4" t="s">
        <v>27</v>
      </c>
      <c r="C908" s="4" t="s">
        <v>30</v>
      </c>
      <c r="D908" s="4" t="s">
        <v>23</v>
      </c>
      <c r="E908" s="4">
        <v>4.0</v>
      </c>
      <c r="F908" s="4">
        <v>3.0</v>
      </c>
      <c r="G908" s="4">
        <v>12.0</v>
      </c>
      <c r="H908" s="5">
        <v>45234.0</v>
      </c>
      <c r="I908" s="4">
        <f>IFERROR(__xludf.DUMMYFUNCTION("SPLIT(H908,""/"")"),4.0)</f>
        <v>4</v>
      </c>
      <c r="J908" s="4">
        <f>IFERROR(__xludf.DUMMYFUNCTION("""COMPUTED_VALUE"""),11.0)</f>
        <v>11</v>
      </c>
      <c r="K908" s="4">
        <f>IFERROR(__xludf.DUMMYFUNCTION("""COMPUTED_VALUE"""),2023.0)</f>
        <v>2023</v>
      </c>
    </row>
    <row r="909">
      <c r="A909" s="1" t="s">
        <v>8604</v>
      </c>
      <c r="B909" s="4" t="s">
        <v>27</v>
      </c>
      <c r="C909" s="4" t="s">
        <v>24</v>
      </c>
      <c r="D909" s="4" t="s">
        <v>39</v>
      </c>
      <c r="E909" s="4">
        <v>4.0</v>
      </c>
      <c r="F909" s="4">
        <v>3.0</v>
      </c>
      <c r="G909" s="4">
        <v>12.0</v>
      </c>
      <c r="H909" s="5">
        <v>45234.0</v>
      </c>
      <c r="I909" s="4">
        <f>IFERROR(__xludf.DUMMYFUNCTION("SPLIT(H909,""/"")"),4.0)</f>
        <v>4</v>
      </c>
      <c r="J909" s="4">
        <f>IFERROR(__xludf.DUMMYFUNCTION("""COMPUTED_VALUE"""),11.0)</f>
        <v>11</v>
      </c>
      <c r="K909" s="4">
        <f>IFERROR(__xludf.DUMMYFUNCTION("""COMPUTED_VALUE"""),2023.0)</f>
        <v>2023</v>
      </c>
    </row>
    <row r="910">
      <c r="A910" s="1" t="s">
        <v>4174</v>
      </c>
      <c r="B910" s="4" t="s">
        <v>27</v>
      </c>
      <c r="C910" s="4" t="s">
        <v>24</v>
      </c>
      <c r="D910" s="4" t="s">
        <v>30</v>
      </c>
      <c r="E910" s="4">
        <v>3.0</v>
      </c>
      <c r="F910" s="4">
        <v>3.0</v>
      </c>
      <c r="G910" s="4">
        <v>9.0</v>
      </c>
      <c r="H910" s="5">
        <v>45236.0</v>
      </c>
      <c r="I910" s="4">
        <f>IFERROR(__xludf.DUMMYFUNCTION("SPLIT(H910,""/"")"),6.0)</f>
        <v>6</v>
      </c>
      <c r="J910" s="4">
        <f>IFERROR(__xludf.DUMMYFUNCTION("""COMPUTED_VALUE"""),11.0)</f>
        <v>11</v>
      </c>
      <c r="K910" s="4">
        <f>IFERROR(__xludf.DUMMYFUNCTION("""COMPUTED_VALUE"""),2023.0)</f>
        <v>2023</v>
      </c>
    </row>
    <row r="911">
      <c r="A911" s="1" t="s">
        <v>1167</v>
      </c>
      <c r="B911" s="4" t="s">
        <v>27</v>
      </c>
      <c r="C911" s="4" t="s">
        <v>24</v>
      </c>
      <c r="D911" s="4" t="s">
        <v>23</v>
      </c>
      <c r="E911" s="4">
        <v>1.0</v>
      </c>
      <c r="F911" s="4">
        <v>3.0</v>
      </c>
      <c r="G911" s="4">
        <v>3.0</v>
      </c>
      <c r="H911" s="5">
        <v>45236.0</v>
      </c>
      <c r="I911" s="4">
        <f>IFERROR(__xludf.DUMMYFUNCTION("SPLIT(H911,""/"")"),6.0)</f>
        <v>6</v>
      </c>
      <c r="J911" s="4">
        <f>IFERROR(__xludf.DUMMYFUNCTION("""COMPUTED_VALUE"""),11.0)</f>
        <v>11</v>
      </c>
      <c r="K911" s="4">
        <f>IFERROR(__xludf.DUMMYFUNCTION("""COMPUTED_VALUE"""),2023.0)</f>
        <v>2023</v>
      </c>
    </row>
    <row r="912">
      <c r="A912" s="1" t="s">
        <v>9034</v>
      </c>
      <c r="B912" s="4" t="s">
        <v>27</v>
      </c>
      <c r="C912" s="4" t="s">
        <v>24</v>
      </c>
      <c r="D912" s="4" t="s">
        <v>28</v>
      </c>
      <c r="E912" s="4">
        <v>3.0</v>
      </c>
      <c r="F912" s="4">
        <v>3.0</v>
      </c>
      <c r="G912" s="4">
        <v>9.0</v>
      </c>
      <c r="H912" s="5">
        <v>45236.0</v>
      </c>
      <c r="I912" s="4">
        <f>IFERROR(__xludf.DUMMYFUNCTION("SPLIT(H912,""/"")"),6.0)</f>
        <v>6</v>
      </c>
      <c r="J912" s="4">
        <f>IFERROR(__xludf.DUMMYFUNCTION("""COMPUTED_VALUE"""),11.0)</f>
        <v>11</v>
      </c>
      <c r="K912" s="4">
        <f>IFERROR(__xludf.DUMMYFUNCTION("""COMPUTED_VALUE"""),2023.0)</f>
        <v>2023</v>
      </c>
    </row>
    <row r="913">
      <c r="A913" s="1" t="s">
        <v>7462</v>
      </c>
      <c r="B913" s="4" t="s">
        <v>27</v>
      </c>
      <c r="C913" s="4" t="s">
        <v>24</v>
      </c>
      <c r="D913" s="4" t="s">
        <v>39</v>
      </c>
      <c r="E913" s="4">
        <v>2.0</v>
      </c>
      <c r="F913" s="4">
        <v>3.0</v>
      </c>
      <c r="G913" s="4">
        <v>6.0</v>
      </c>
      <c r="H913" s="5">
        <v>45236.0</v>
      </c>
      <c r="I913" s="4">
        <f>IFERROR(__xludf.DUMMYFUNCTION("SPLIT(H913,""/"")"),6.0)</f>
        <v>6</v>
      </c>
      <c r="J913" s="4">
        <f>IFERROR(__xludf.DUMMYFUNCTION("""COMPUTED_VALUE"""),11.0)</f>
        <v>11</v>
      </c>
      <c r="K913" s="4">
        <f>IFERROR(__xludf.DUMMYFUNCTION("""COMPUTED_VALUE"""),2023.0)</f>
        <v>2023</v>
      </c>
    </row>
    <row r="914">
      <c r="A914" s="1" t="s">
        <v>529</v>
      </c>
      <c r="B914" s="4" t="s">
        <v>27</v>
      </c>
      <c r="C914" s="4" t="s">
        <v>30</v>
      </c>
      <c r="D914" s="4" t="s">
        <v>28</v>
      </c>
      <c r="E914" s="4">
        <v>5.0</v>
      </c>
      <c r="F914" s="4">
        <v>3.0</v>
      </c>
      <c r="G914" s="4">
        <v>15.0</v>
      </c>
      <c r="H914" s="5">
        <v>45236.0</v>
      </c>
      <c r="I914" s="4">
        <f>IFERROR(__xludf.DUMMYFUNCTION("SPLIT(H914,""/"")"),6.0)</f>
        <v>6</v>
      </c>
      <c r="J914" s="4">
        <f>IFERROR(__xludf.DUMMYFUNCTION("""COMPUTED_VALUE"""),11.0)</f>
        <v>11</v>
      </c>
      <c r="K914" s="4">
        <f>IFERROR(__xludf.DUMMYFUNCTION("""COMPUTED_VALUE"""),2023.0)</f>
        <v>2023</v>
      </c>
    </row>
    <row r="915">
      <c r="A915" s="1" t="s">
        <v>944</v>
      </c>
      <c r="B915" s="4" t="s">
        <v>27</v>
      </c>
      <c r="C915" s="4" t="s">
        <v>24</v>
      </c>
      <c r="D915" s="4" t="s">
        <v>30</v>
      </c>
      <c r="E915" s="4">
        <v>1.0</v>
      </c>
      <c r="F915" s="4">
        <v>3.0</v>
      </c>
      <c r="G915" s="4">
        <v>3.0</v>
      </c>
      <c r="H915" s="5">
        <v>45236.0</v>
      </c>
      <c r="I915" s="4">
        <f>IFERROR(__xludf.DUMMYFUNCTION("SPLIT(H915,""/"")"),6.0)</f>
        <v>6</v>
      </c>
      <c r="J915" s="4">
        <f>IFERROR(__xludf.DUMMYFUNCTION("""COMPUTED_VALUE"""),11.0)</f>
        <v>11</v>
      </c>
      <c r="K915" s="4">
        <f>IFERROR(__xludf.DUMMYFUNCTION("""COMPUTED_VALUE"""),2023.0)</f>
        <v>2023</v>
      </c>
    </row>
    <row r="916">
      <c r="A916" s="1" t="s">
        <v>7177</v>
      </c>
      <c r="B916" s="4" t="s">
        <v>27</v>
      </c>
      <c r="C916" s="4" t="s">
        <v>29</v>
      </c>
      <c r="D916" s="4" t="s">
        <v>30</v>
      </c>
      <c r="E916" s="4">
        <v>1.0</v>
      </c>
      <c r="F916" s="4">
        <v>3.0</v>
      </c>
      <c r="G916" s="4">
        <v>3.0</v>
      </c>
      <c r="H916" s="5">
        <v>45236.0</v>
      </c>
      <c r="I916" s="4">
        <f>IFERROR(__xludf.DUMMYFUNCTION("SPLIT(H916,""/"")"),6.0)</f>
        <v>6</v>
      </c>
      <c r="J916" s="4">
        <f>IFERROR(__xludf.DUMMYFUNCTION("""COMPUTED_VALUE"""),11.0)</f>
        <v>11</v>
      </c>
      <c r="K916" s="4">
        <f>IFERROR(__xludf.DUMMYFUNCTION("""COMPUTED_VALUE"""),2023.0)</f>
        <v>2023</v>
      </c>
    </row>
    <row r="917">
      <c r="A917" s="1" t="s">
        <v>6719</v>
      </c>
      <c r="B917" s="4" t="s">
        <v>27</v>
      </c>
      <c r="C917" s="4" t="s">
        <v>24</v>
      </c>
      <c r="D917" s="4" t="s">
        <v>39</v>
      </c>
      <c r="E917" s="4">
        <v>3.0</v>
      </c>
      <c r="F917" s="4">
        <v>3.0</v>
      </c>
      <c r="G917" s="4">
        <v>9.0</v>
      </c>
      <c r="H917" s="5">
        <v>45236.0</v>
      </c>
      <c r="I917" s="4">
        <f>IFERROR(__xludf.DUMMYFUNCTION("SPLIT(H917,""/"")"),6.0)</f>
        <v>6</v>
      </c>
      <c r="J917" s="4">
        <f>IFERROR(__xludf.DUMMYFUNCTION("""COMPUTED_VALUE"""),11.0)</f>
        <v>11</v>
      </c>
      <c r="K917" s="4">
        <f>IFERROR(__xludf.DUMMYFUNCTION("""COMPUTED_VALUE"""),2023.0)</f>
        <v>2023</v>
      </c>
    </row>
    <row r="918">
      <c r="A918" s="1" t="s">
        <v>2516</v>
      </c>
      <c r="B918" s="4" t="s">
        <v>27</v>
      </c>
      <c r="C918" s="4" t="s">
        <v>30</v>
      </c>
      <c r="D918" s="4" t="s">
        <v>30</v>
      </c>
      <c r="E918" s="4">
        <v>4.0</v>
      </c>
      <c r="F918" s="4">
        <v>3.0</v>
      </c>
      <c r="G918" s="4">
        <v>12.0</v>
      </c>
      <c r="H918" s="5">
        <v>45236.0</v>
      </c>
      <c r="I918" s="4">
        <f>IFERROR(__xludf.DUMMYFUNCTION("SPLIT(H918,""/"")"),6.0)</f>
        <v>6</v>
      </c>
      <c r="J918" s="4">
        <f>IFERROR(__xludf.DUMMYFUNCTION("""COMPUTED_VALUE"""),11.0)</f>
        <v>11</v>
      </c>
      <c r="K918" s="4">
        <f>IFERROR(__xludf.DUMMYFUNCTION("""COMPUTED_VALUE"""),2023.0)</f>
        <v>2023</v>
      </c>
    </row>
    <row r="919">
      <c r="A919" s="1" t="s">
        <v>6440</v>
      </c>
      <c r="B919" s="4" t="s">
        <v>27</v>
      </c>
      <c r="C919" s="4" t="s">
        <v>30</v>
      </c>
      <c r="D919" s="4" t="s">
        <v>23</v>
      </c>
      <c r="E919" s="4">
        <v>5.0</v>
      </c>
      <c r="F919" s="4">
        <v>3.0</v>
      </c>
      <c r="G919" s="4">
        <v>15.0</v>
      </c>
      <c r="H919" s="5">
        <v>45237.0</v>
      </c>
      <c r="I919" s="4">
        <f>IFERROR(__xludf.DUMMYFUNCTION("SPLIT(H919,""/"")"),7.0)</f>
        <v>7</v>
      </c>
      <c r="J919" s="4">
        <f>IFERROR(__xludf.DUMMYFUNCTION("""COMPUTED_VALUE"""),11.0)</f>
        <v>11</v>
      </c>
      <c r="K919" s="4">
        <f>IFERROR(__xludf.DUMMYFUNCTION("""COMPUTED_VALUE"""),2023.0)</f>
        <v>2023</v>
      </c>
    </row>
    <row r="920">
      <c r="A920" s="1" t="s">
        <v>9648</v>
      </c>
      <c r="B920" s="4" t="s">
        <v>27</v>
      </c>
      <c r="C920" s="4" t="s">
        <v>30</v>
      </c>
      <c r="D920" s="4" t="s">
        <v>30</v>
      </c>
      <c r="E920" s="4">
        <v>2.0</v>
      </c>
      <c r="F920" s="4">
        <v>3.0</v>
      </c>
      <c r="G920" s="4">
        <v>6.0</v>
      </c>
      <c r="H920" s="5">
        <v>45237.0</v>
      </c>
      <c r="I920" s="4">
        <f>IFERROR(__xludf.DUMMYFUNCTION("SPLIT(H920,""/"")"),7.0)</f>
        <v>7</v>
      </c>
      <c r="J920" s="4">
        <f>IFERROR(__xludf.DUMMYFUNCTION("""COMPUTED_VALUE"""),11.0)</f>
        <v>11</v>
      </c>
      <c r="K920" s="4">
        <f>IFERROR(__xludf.DUMMYFUNCTION("""COMPUTED_VALUE"""),2023.0)</f>
        <v>2023</v>
      </c>
    </row>
    <row r="921">
      <c r="A921" s="1" t="s">
        <v>10003</v>
      </c>
      <c r="B921" s="4" t="s">
        <v>27</v>
      </c>
      <c r="C921" s="4" t="s">
        <v>29</v>
      </c>
      <c r="D921" s="4" t="s">
        <v>30</v>
      </c>
      <c r="E921" s="4">
        <v>3.0</v>
      </c>
      <c r="F921" s="4">
        <v>3.0</v>
      </c>
      <c r="G921" s="4">
        <v>9.0</v>
      </c>
      <c r="H921" s="5">
        <v>45237.0</v>
      </c>
      <c r="I921" s="4">
        <f>IFERROR(__xludf.DUMMYFUNCTION("SPLIT(H921,""/"")"),7.0)</f>
        <v>7</v>
      </c>
      <c r="J921" s="4">
        <f>IFERROR(__xludf.DUMMYFUNCTION("""COMPUTED_VALUE"""),11.0)</f>
        <v>11</v>
      </c>
      <c r="K921" s="4">
        <f>IFERROR(__xludf.DUMMYFUNCTION("""COMPUTED_VALUE"""),2023.0)</f>
        <v>2023</v>
      </c>
    </row>
    <row r="922">
      <c r="A922" s="1" t="s">
        <v>6134</v>
      </c>
      <c r="B922" s="4" t="s">
        <v>27</v>
      </c>
      <c r="C922" s="4" t="s">
        <v>29</v>
      </c>
      <c r="D922" s="4" t="s">
        <v>39</v>
      </c>
      <c r="E922" s="4">
        <v>4.0</v>
      </c>
      <c r="F922" s="4">
        <v>3.0</v>
      </c>
      <c r="G922" s="4">
        <v>12.0</v>
      </c>
      <c r="H922" s="5">
        <v>45237.0</v>
      </c>
      <c r="I922" s="4">
        <f>IFERROR(__xludf.DUMMYFUNCTION("SPLIT(H922,""/"")"),7.0)</f>
        <v>7</v>
      </c>
      <c r="J922" s="4">
        <f>IFERROR(__xludf.DUMMYFUNCTION("""COMPUTED_VALUE"""),11.0)</f>
        <v>11</v>
      </c>
      <c r="K922" s="4">
        <f>IFERROR(__xludf.DUMMYFUNCTION("""COMPUTED_VALUE"""),2023.0)</f>
        <v>2023</v>
      </c>
    </row>
    <row r="923">
      <c r="A923" s="1" t="s">
        <v>8071</v>
      </c>
      <c r="B923" s="4" t="s">
        <v>27</v>
      </c>
      <c r="C923" s="4" t="s">
        <v>24</v>
      </c>
      <c r="D923" s="4" t="s">
        <v>30</v>
      </c>
      <c r="E923" s="4">
        <v>2.0</v>
      </c>
      <c r="F923" s="4">
        <v>3.0</v>
      </c>
      <c r="G923" s="4">
        <v>6.0</v>
      </c>
      <c r="H923" s="5">
        <v>45238.0</v>
      </c>
      <c r="I923" s="4">
        <f>IFERROR(__xludf.DUMMYFUNCTION("SPLIT(H923,""/"")"),8.0)</f>
        <v>8</v>
      </c>
      <c r="J923" s="4">
        <f>IFERROR(__xludf.DUMMYFUNCTION("""COMPUTED_VALUE"""),11.0)</f>
        <v>11</v>
      </c>
      <c r="K923" s="4">
        <f>IFERROR(__xludf.DUMMYFUNCTION("""COMPUTED_VALUE"""),2023.0)</f>
        <v>2023</v>
      </c>
    </row>
    <row r="924">
      <c r="A924" s="1" t="s">
        <v>3215</v>
      </c>
      <c r="B924" s="4" t="s">
        <v>27</v>
      </c>
      <c r="C924" s="4" t="s">
        <v>24</v>
      </c>
      <c r="D924" s="4" t="s">
        <v>39</v>
      </c>
      <c r="E924" s="4">
        <v>4.0</v>
      </c>
      <c r="F924" s="4">
        <v>3.0</v>
      </c>
      <c r="G924" s="4">
        <v>12.0</v>
      </c>
      <c r="H924" s="5">
        <v>45238.0</v>
      </c>
      <c r="I924" s="4">
        <f>IFERROR(__xludf.DUMMYFUNCTION("SPLIT(H924,""/"")"),8.0)</f>
        <v>8</v>
      </c>
      <c r="J924" s="4">
        <f>IFERROR(__xludf.DUMMYFUNCTION("""COMPUTED_VALUE"""),11.0)</f>
        <v>11</v>
      </c>
      <c r="K924" s="4">
        <f>IFERROR(__xludf.DUMMYFUNCTION("""COMPUTED_VALUE"""),2023.0)</f>
        <v>2023</v>
      </c>
    </row>
    <row r="925">
      <c r="A925" s="1" t="s">
        <v>905</v>
      </c>
      <c r="B925" s="4" t="s">
        <v>27</v>
      </c>
      <c r="C925" s="4" t="s">
        <v>24</v>
      </c>
      <c r="D925" s="4" t="s">
        <v>30</v>
      </c>
      <c r="E925" s="4">
        <v>1.0</v>
      </c>
      <c r="F925" s="4">
        <v>3.0</v>
      </c>
      <c r="G925" s="4">
        <v>3.0</v>
      </c>
      <c r="H925" s="5">
        <v>45238.0</v>
      </c>
      <c r="I925" s="4">
        <f>IFERROR(__xludf.DUMMYFUNCTION("SPLIT(H925,""/"")"),8.0)</f>
        <v>8</v>
      </c>
      <c r="J925" s="4">
        <f>IFERROR(__xludf.DUMMYFUNCTION("""COMPUTED_VALUE"""),11.0)</f>
        <v>11</v>
      </c>
      <c r="K925" s="4">
        <f>IFERROR(__xludf.DUMMYFUNCTION("""COMPUTED_VALUE"""),2023.0)</f>
        <v>2023</v>
      </c>
    </row>
    <row r="926">
      <c r="A926" s="1" t="s">
        <v>1109</v>
      </c>
      <c r="B926" s="4" t="s">
        <v>27</v>
      </c>
      <c r="C926" s="4" t="s">
        <v>30</v>
      </c>
      <c r="D926" s="4" t="s">
        <v>23</v>
      </c>
      <c r="E926" s="4">
        <v>2.0</v>
      </c>
      <c r="F926" s="4">
        <v>3.0</v>
      </c>
      <c r="G926" s="4">
        <v>6.0</v>
      </c>
      <c r="H926" s="5">
        <v>45238.0</v>
      </c>
      <c r="I926" s="4">
        <f>IFERROR(__xludf.DUMMYFUNCTION("SPLIT(H926,""/"")"),8.0)</f>
        <v>8</v>
      </c>
      <c r="J926" s="4">
        <f>IFERROR(__xludf.DUMMYFUNCTION("""COMPUTED_VALUE"""),11.0)</f>
        <v>11</v>
      </c>
      <c r="K926" s="4">
        <f>IFERROR(__xludf.DUMMYFUNCTION("""COMPUTED_VALUE"""),2023.0)</f>
        <v>2023</v>
      </c>
    </row>
    <row r="927">
      <c r="A927" s="1" t="s">
        <v>3044</v>
      </c>
      <c r="B927" s="4" t="s">
        <v>27</v>
      </c>
      <c r="C927" s="4" t="s">
        <v>30</v>
      </c>
      <c r="D927" s="4" t="s">
        <v>30</v>
      </c>
      <c r="E927" s="4">
        <v>4.0</v>
      </c>
      <c r="F927" s="4">
        <v>3.0</v>
      </c>
      <c r="G927" s="4">
        <v>12.0</v>
      </c>
      <c r="H927" s="5">
        <v>45238.0</v>
      </c>
      <c r="I927" s="4">
        <f>IFERROR(__xludf.DUMMYFUNCTION("SPLIT(H927,""/"")"),8.0)</f>
        <v>8</v>
      </c>
      <c r="J927" s="4">
        <f>IFERROR(__xludf.DUMMYFUNCTION("""COMPUTED_VALUE"""),11.0)</f>
        <v>11</v>
      </c>
      <c r="K927" s="4">
        <f>IFERROR(__xludf.DUMMYFUNCTION("""COMPUTED_VALUE"""),2023.0)</f>
        <v>2023</v>
      </c>
    </row>
    <row r="928">
      <c r="A928" s="1" t="s">
        <v>9965</v>
      </c>
      <c r="B928" s="4" t="s">
        <v>27</v>
      </c>
      <c r="C928" s="4" t="s">
        <v>24</v>
      </c>
      <c r="D928" s="4" t="s">
        <v>39</v>
      </c>
      <c r="E928" s="4">
        <v>4.0</v>
      </c>
      <c r="F928" s="4">
        <v>3.0</v>
      </c>
      <c r="G928" s="4">
        <v>12.0</v>
      </c>
      <c r="H928" s="5">
        <v>45239.0</v>
      </c>
      <c r="I928" s="4">
        <f>IFERROR(__xludf.DUMMYFUNCTION("SPLIT(H928,""/"")"),9.0)</f>
        <v>9</v>
      </c>
      <c r="J928" s="4">
        <f>IFERROR(__xludf.DUMMYFUNCTION("""COMPUTED_VALUE"""),11.0)</f>
        <v>11</v>
      </c>
      <c r="K928" s="4">
        <f>IFERROR(__xludf.DUMMYFUNCTION("""COMPUTED_VALUE"""),2023.0)</f>
        <v>2023</v>
      </c>
    </row>
    <row r="929">
      <c r="A929" s="1" t="s">
        <v>6268</v>
      </c>
      <c r="B929" s="4" t="s">
        <v>27</v>
      </c>
      <c r="C929" s="4" t="s">
        <v>24</v>
      </c>
      <c r="D929" s="4" t="s">
        <v>23</v>
      </c>
      <c r="E929" s="4">
        <v>5.0</v>
      </c>
      <c r="F929" s="4">
        <v>3.0</v>
      </c>
      <c r="G929" s="4">
        <v>15.0</v>
      </c>
      <c r="H929" s="5">
        <v>45239.0</v>
      </c>
      <c r="I929" s="4">
        <f>IFERROR(__xludf.DUMMYFUNCTION("SPLIT(H929,""/"")"),9.0)</f>
        <v>9</v>
      </c>
      <c r="J929" s="4">
        <f>IFERROR(__xludf.DUMMYFUNCTION("""COMPUTED_VALUE"""),11.0)</f>
        <v>11</v>
      </c>
      <c r="K929" s="4">
        <f>IFERROR(__xludf.DUMMYFUNCTION("""COMPUTED_VALUE"""),2023.0)</f>
        <v>2023</v>
      </c>
    </row>
    <row r="930">
      <c r="A930" s="1" t="s">
        <v>4018</v>
      </c>
      <c r="B930" s="4" t="s">
        <v>27</v>
      </c>
      <c r="C930" s="4" t="s">
        <v>24</v>
      </c>
      <c r="D930" s="4" t="s">
        <v>23</v>
      </c>
      <c r="E930" s="4">
        <v>4.0</v>
      </c>
      <c r="F930" s="4">
        <v>3.0</v>
      </c>
      <c r="G930" s="4">
        <v>12.0</v>
      </c>
      <c r="H930" s="5">
        <v>45239.0</v>
      </c>
      <c r="I930" s="4">
        <f>IFERROR(__xludf.DUMMYFUNCTION("SPLIT(H930,""/"")"),9.0)</f>
        <v>9</v>
      </c>
      <c r="J930" s="4">
        <f>IFERROR(__xludf.DUMMYFUNCTION("""COMPUTED_VALUE"""),11.0)</f>
        <v>11</v>
      </c>
      <c r="K930" s="4">
        <f>IFERROR(__xludf.DUMMYFUNCTION("""COMPUTED_VALUE"""),2023.0)</f>
        <v>2023</v>
      </c>
    </row>
    <row r="931">
      <c r="A931" s="1" t="s">
        <v>6408</v>
      </c>
      <c r="B931" s="4" t="s">
        <v>27</v>
      </c>
      <c r="C931" s="4" t="s">
        <v>30</v>
      </c>
      <c r="D931" s="4" t="s">
        <v>23</v>
      </c>
      <c r="E931" s="4">
        <v>3.0</v>
      </c>
      <c r="F931" s="4">
        <v>3.0</v>
      </c>
      <c r="G931" s="4">
        <v>9.0</v>
      </c>
      <c r="H931" s="5">
        <v>45239.0</v>
      </c>
      <c r="I931" s="4">
        <f>IFERROR(__xludf.DUMMYFUNCTION("SPLIT(H931,""/"")"),9.0)</f>
        <v>9</v>
      </c>
      <c r="J931" s="4">
        <f>IFERROR(__xludf.DUMMYFUNCTION("""COMPUTED_VALUE"""),11.0)</f>
        <v>11</v>
      </c>
      <c r="K931" s="4">
        <f>IFERROR(__xludf.DUMMYFUNCTION("""COMPUTED_VALUE"""),2023.0)</f>
        <v>2023</v>
      </c>
    </row>
    <row r="932">
      <c r="A932" s="1" t="s">
        <v>7362</v>
      </c>
      <c r="B932" s="4" t="s">
        <v>27</v>
      </c>
      <c r="C932" s="4" t="s">
        <v>30</v>
      </c>
      <c r="D932" s="4" t="s">
        <v>30</v>
      </c>
      <c r="E932" s="4">
        <v>4.0</v>
      </c>
      <c r="F932" s="4">
        <v>3.0</v>
      </c>
      <c r="G932" s="4">
        <v>12.0</v>
      </c>
      <c r="H932" s="7">
        <v>45240.0</v>
      </c>
      <c r="I932" s="4">
        <f>IFERROR(__xludf.DUMMYFUNCTION("SPLIT(H932,""/"")"),10.0)</f>
        <v>10</v>
      </c>
      <c r="J932" s="4">
        <f>IFERROR(__xludf.DUMMYFUNCTION("""COMPUTED_VALUE"""),11.0)</f>
        <v>11</v>
      </c>
      <c r="K932" s="4">
        <f>IFERROR(__xludf.DUMMYFUNCTION("""COMPUTED_VALUE"""),2023.0)</f>
        <v>2023</v>
      </c>
    </row>
    <row r="933">
      <c r="A933" s="1" t="s">
        <v>715</v>
      </c>
      <c r="B933" s="4" t="s">
        <v>27</v>
      </c>
      <c r="C933" s="4" t="s">
        <v>29</v>
      </c>
      <c r="D933" s="4" t="s">
        <v>28</v>
      </c>
      <c r="E933" s="4">
        <v>5.0</v>
      </c>
      <c r="F933" s="4">
        <v>3.0</v>
      </c>
      <c r="G933" s="4">
        <v>15.0</v>
      </c>
      <c r="H933" s="7">
        <v>45240.0</v>
      </c>
      <c r="I933" s="4">
        <f>IFERROR(__xludf.DUMMYFUNCTION("SPLIT(H933,""/"")"),10.0)</f>
        <v>10</v>
      </c>
      <c r="J933" s="4">
        <f>IFERROR(__xludf.DUMMYFUNCTION("""COMPUTED_VALUE"""),11.0)</f>
        <v>11</v>
      </c>
      <c r="K933" s="4">
        <f>IFERROR(__xludf.DUMMYFUNCTION("""COMPUTED_VALUE"""),2023.0)</f>
        <v>2023</v>
      </c>
    </row>
    <row r="934">
      <c r="A934" s="1" t="s">
        <v>570</v>
      </c>
      <c r="B934" s="4" t="s">
        <v>27</v>
      </c>
      <c r="C934" s="4" t="s">
        <v>30</v>
      </c>
      <c r="D934" s="4" t="s">
        <v>39</v>
      </c>
      <c r="E934" s="4">
        <v>2.0</v>
      </c>
      <c r="F934" s="4">
        <v>3.0</v>
      </c>
      <c r="G934" s="4">
        <v>6.0</v>
      </c>
      <c r="H934" s="7">
        <v>45240.0</v>
      </c>
      <c r="I934" s="4">
        <f>IFERROR(__xludf.DUMMYFUNCTION("SPLIT(H934,""/"")"),10.0)</f>
        <v>10</v>
      </c>
      <c r="J934" s="4">
        <f>IFERROR(__xludf.DUMMYFUNCTION("""COMPUTED_VALUE"""),11.0)</f>
        <v>11</v>
      </c>
      <c r="K934" s="4">
        <f>IFERROR(__xludf.DUMMYFUNCTION("""COMPUTED_VALUE"""),2023.0)</f>
        <v>2023</v>
      </c>
    </row>
    <row r="935">
      <c r="A935" s="1" t="s">
        <v>7478</v>
      </c>
      <c r="B935" s="4" t="s">
        <v>27</v>
      </c>
      <c r="C935" s="4" t="s">
        <v>29</v>
      </c>
      <c r="D935" s="4" t="s">
        <v>23</v>
      </c>
      <c r="E935" s="4">
        <v>5.0</v>
      </c>
      <c r="F935" s="4">
        <v>3.0</v>
      </c>
      <c r="G935" s="4">
        <v>15.0</v>
      </c>
      <c r="H935" s="7">
        <v>45240.0</v>
      </c>
      <c r="I935" s="4">
        <f>IFERROR(__xludf.DUMMYFUNCTION("SPLIT(H935,""/"")"),10.0)</f>
        <v>10</v>
      </c>
      <c r="J935" s="4">
        <f>IFERROR(__xludf.DUMMYFUNCTION("""COMPUTED_VALUE"""),11.0)</f>
        <v>11</v>
      </c>
      <c r="K935" s="4">
        <f>IFERROR(__xludf.DUMMYFUNCTION("""COMPUTED_VALUE"""),2023.0)</f>
        <v>2023</v>
      </c>
    </row>
    <row r="936">
      <c r="A936" s="1" t="s">
        <v>5800</v>
      </c>
      <c r="B936" s="4" t="s">
        <v>27</v>
      </c>
      <c r="C936" s="4" t="s">
        <v>29</v>
      </c>
      <c r="D936" s="4" t="s">
        <v>39</v>
      </c>
      <c r="E936" s="4">
        <v>5.0</v>
      </c>
      <c r="F936" s="4">
        <v>3.0</v>
      </c>
      <c r="G936" s="4">
        <v>15.0</v>
      </c>
      <c r="H936" s="7">
        <v>45241.0</v>
      </c>
      <c r="I936" s="4">
        <f>IFERROR(__xludf.DUMMYFUNCTION("SPLIT(H936,""/"")"),11.0)</f>
        <v>11</v>
      </c>
      <c r="J936" s="4">
        <f>IFERROR(__xludf.DUMMYFUNCTION("""COMPUTED_VALUE"""),11.0)</f>
        <v>11</v>
      </c>
      <c r="K936" s="4">
        <f>IFERROR(__xludf.DUMMYFUNCTION("""COMPUTED_VALUE"""),2023.0)</f>
        <v>2023</v>
      </c>
    </row>
    <row r="937">
      <c r="A937" s="1" t="s">
        <v>3785</v>
      </c>
      <c r="B937" s="4" t="s">
        <v>27</v>
      </c>
      <c r="C937" s="4" t="s">
        <v>30</v>
      </c>
      <c r="D937" s="4" t="s">
        <v>23</v>
      </c>
      <c r="E937" s="4">
        <v>5.0</v>
      </c>
      <c r="F937" s="4">
        <v>3.0</v>
      </c>
      <c r="G937" s="4">
        <v>15.0</v>
      </c>
      <c r="H937" s="7">
        <v>45241.0</v>
      </c>
      <c r="I937" s="4">
        <f>IFERROR(__xludf.DUMMYFUNCTION("SPLIT(H937,""/"")"),11.0)</f>
        <v>11</v>
      </c>
      <c r="J937" s="4">
        <f>IFERROR(__xludf.DUMMYFUNCTION("""COMPUTED_VALUE"""),11.0)</f>
        <v>11</v>
      </c>
      <c r="K937" s="4">
        <f>IFERROR(__xludf.DUMMYFUNCTION("""COMPUTED_VALUE"""),2023.0)</f>
        <v>2023</v>
      </c>
    </row>
    <row r="938">
      <c r="A938" s="1" t="s">
        <v>9159</v>
      </c>
      <c r="B938" s="4" t="s">
        <v>27</v>
      </c>
      <c r="C938" s="4" t="s">
        <v>30</v>
      </c>
      <c r="D938" s="4" t="s">
        <v>30</v>
      </c>
      <c r="E938" s="4">
        <v>1.0</v>
      </c>
      <c r="F938" s="4">
        <v>3.0</v>
      </c>
      <c r="G938" s="4">
        <v>3.0</v>
      </c>
      <c r="H938" s="7">
        <v>45242.0</v>
      </c>
      <c r="I938" s="4">
        <f>IFERROR(__xludf.DUMMYFUNCTION("SPLIT(H938,""/"")"),12.0)</f>
        <v>12</v>
      </c>
      <c r="J938" s="4">
        <f>IFERROR(__xludf.DUMMYFUNCTION("""COMPUTED_VALUE"""),11.0)</f>
        <v>11</v>
      </c>
      <c r="K938" s="4">
        <f>IFERROR(__xludf.DUMMYFUNCTION("""COMPUTED_VALUE"""),2023.0)</f>
        <v>2023</v>
      </c>
    </row>
    <row r="939">
      <c r="A939" s="1" t="s">
        <v>7761</v>
      </c>
      <c r="B939" s="4" t="s">
        <v>27</v>
      </c>
      <c r="C939" s="4" t="s">
        <v>29</v>
      </c>
      <c r="D939" s="4" t="s">
        <v>30</v>
      </c>
      <c r="E939" s="4">
        <v>1.0</v>
      </c>
      <c r="F939" s="4">
        <v>3.0</v>
      </c>
      <c r="G939" s="4">
        <v>3.0</v>
      </c>
      <c r="H939" s="7">
        <v>45242.0</v>
      </c>
      <c r="I939" s="4">
        <f>IFERROR(__xludf.DUMMYFUNCTION("SPLIT(H939,""/"")"),12.0)</f>
        <v>12</v>
      </c>
      <c r="J939" s="4">
        <f>IFERROR(__xludf.DUMMYFUNCTION("""COMPUTED_VALUE"""),11.0)</f>
        <v>11</v>
      </c>
      <c r="K939" s="4">
        <f>IFERROR(__xludf.DUMMYFUNCTION("""COMPUTED_VALUE"""),2023.0)</f>
        <v>2023</v>
      </c>
    </row>
    <row r="940">
      <c r="A940" s="1" t="s">
        <v>6823</v>
      </c>
      <c r="B940" s="4" t="s">
        <v>27</v>
      </c>
      <c r="C940" s="4" t="s">
        <v>30</v>
      </c>
      <c r="D940" s="4" t="s">
        <v>30</v>
      </c>
      <c r="E940" s="4">
        <v>3.0</v>
      </c>
      <c r="F940" s="4">
        <v>3.0</v>
      </c>
      <c r="G940" s="4">
        <v>9.0</v>
      </c>
      <c r="H940" s="7">
        <v>45242.0</v>
      </c>
      <c r="I940" s="4">
        <f>IFERROR(__xludf.DUMMYFUNCTION("SPLIT(H940,""/"")"),12.0)</f>
        <v>12</v>
      </c>
      <c r="J940" s="4">
        <f>IFERROR(__xludf.DUMMYFUNCTION("""COMPUTED_VALUE"""),11.0)</f>
        <v>11</v>
      </c>
      <c r="K940" s="4">
        <f>IFERROR(__xludf.DUMMYFUNCTION("""COMPUTED_VALUE"""),2023.0)</f>
        <v>2023</v>
      </c>
    </row>
    <row r="941">
      <c r="A941" s="1" t="s">
        <v>7655</v>
      </c>
      <c r="B941" s="4" t="s">
        <v>27</v>
      </c>
      <c r="C941" s="4" t="s">
        <v>29</v>
      </c>
      <c r="D941" s="4" t="s">
        <v>30</v>
      </c>
      <c r="E941" s="4">
        <v>5.0</v>
      </c>
      <c r="F941" s="4">
        <v>3.0</v>
      </c>
      <c r="G941" s="4">
        <v>15.0</v>
      </c>
      <c r="H941" s="7">
        <v>45243.0</v>
      </c>
      <c r="I941" s="4">
        <f>IFERROR(__xludf.DUMMYFUNCTION("SPLIT(H941,""/"")"),13.0)</f>
        <v>13</v>
      </c>
      <c r="J941" s="4">
        <f>IFERROR(__xludf.DUMMYFUNCTION("""COMPUTED_VALUE"""),11.0)</f>
        <v>11</v>
      </c>
      <c r="K941" s="4">
        <f>IFERROR(__xludf.DUMMYFUNCTION("""COMPUTED_VALUE"""),2023.0)</f>
        <v>2023</v>
      </c>
    </row>
    <row r="942">
      <c r="A942" s="1" t="s">
        <v>7344</v>
      </c>
      <c r="B942" s="4" t="s">
        <v>27</v>
      </c>
      <c r="C942" s="4" t="s">
        <v>30</v>
      </c>
      <c r="D942" s="4" t="s">
        <v>23</v>
      </c>
      <c r="E942" s="4">
        <v>1.0</v>
      </c>
      <c r="F942" s="4">
        <v>3.0</v>
      </c>
      <c r="G942" s="4">
        <v>3.0</v>
      </c>
      <c r="H942" s="7">
        <v>45243.0</v>
      </c>
      <c r="I942" s="4">
        <f>IFERROR(__xludf.DUMMYFUNCTION("SPLIT(H942,""/"")"),13.0)</f>
        <v>13</v>
      </c>
      <c r="J942" s="4">
        <f>IFERROR(__xludf.DUMMYFUNCTION("""COMPUTED_VALUE"""),11.0)</f>
        <v>11</v>
      </c>
      <c r="K942" s="4">
        <f>IFERROR(__xludf.DUMMYFUNCTION("""COMPUTED_VALUE"""),2023.0)</f>
        <v>2023</v>
      </c>
    </row>
    <row r="943">
      <c r="A943" s="1" t="s">
        <v>260</v>
      </c>
      <c r="B943" s="4" t="s">
        <v>27</v>
      </c>
      <c r="C943" s="4" t="s">
        <v>29</v>
      </c>
      <c r="D943" s="4" t="s">
        <v>23</v>
      </c>
      <c r="E943" s="4">
        <v>3.0</v>
      </c>
      <c r="F943" s="4">
        <v>3.0</v>
      </c>
      <c r="G943" s="4">
        <v>9.0</v>
      </c>
      <c r="H943" s="7">
        <v>45243.0</v>
      </c>
      <c r="I943" s="4">
        <f>IFERROR(__xludf.DUMMYFUNCTION("SPLIT(H943,""/"")"),13.0)</f>
        <v>13</v>
      </c>
      <c r="J943" s="4">
        <f>IFERROR(__xludf.DUMMYFUNCTION("""COMPUTED_VALUE"""),11.0)</f>
        <v>11</v>
      </c>
      <c r="K943" s="4">
        <f>IFERROR(__xludf.DUMMYFUNCTION("""COMPUTED_VALUE"""),2023.0)</f>
        <v>2023</v>
      </c>
    </row>
    <row r="944">
      <c r="A944" s="1" t="s">
        <v>7743</v>
      </c>
      <c r="B944" s="4" t="s">
        <v>27</v>
      </c>
      <c r="C944" s="4" t="s">
        <v>24</v>
      </c>
      <c r="D944" s="4" t="s">
        <v>39</v>
      </c>
      <c r="E944" s="4">
        <v>1.0</v>
      </c>
      <c r="F944" s="4">
        <v>3.0</v>
      </c>
      <c r="G944" s="4">
        <v>3.0</v>
      </c>
      <c r="H944" s="7">
        <v>45243.0</v>
      </c>
      <c r="I944" s="4">
        <f>IFERROR(__xludf.DUMMYFUNCTION("SPLIT(H944,""/"")"),13.0)</f>
        <v>13</v>
      </c>
      <c r="J944" s="4">
        <f>IFERROR(__xludf.DUMMYFUNCTION("""COMPUTED_VALUE"""),11.0)</f>
        <v>11</v>
      </c>
      <c r="K944" s="4">
        <f>IFERROR(__xludf.DUMMYFUNCTION("""COMPUTED_VALUE"""),2023.0)</f>
        <v>2023</v>
      </c>
    </row>
    <row r="945">
      <c r="A945" s="1" t="s">
        <v>4301</v>
      </c>
      <c r="B945" s="4" t="s">
        <v>27</v>
      </c>
      <c r="C945" s="4" t="s">
        <v>30</v>
      </c>
      <c r="D945" s="4" t="s">
        <v>28</v>
      </c>
      <c r="E945" s="4">
        <v>5.0</v>
      </c>
      <c r="F945" s="4">
        <v>3.0</v>
      </c>
      <c r="G945" s="4">
        <v>15.0</v>
      </c>
      <c r="H945" s="7">
        <v>45243.0</v>
      </c>
      <c r="I945" s="4">
        <f>IFERROR(__xludf.DUMMYFUNCTION("SPLIT(H945,""/"")"),13.0)</f>
        <v>13</v>
      </c>
      <c r="J945" s="4">
        <f>IFERROR(__xludf.DUMMYFUNCTION("""COMPUTED_VALUE"""),11.0)</f>
        <v>11</v>
      </c>
      <c r="K945" s="4">
        <f>IFERROR(__xludf.DUMMYFUNCTION("""COMPUTED_VALUE"""),2023.0)</f>
        <v>2023</v>
      </c>
    </row>
    <row r="946">
      <c r="A946" s="1" t="s">
        <v>5600</v>
      </c>
      <c r="B946" s="4" t="s">
        <v>27</v>
      </c>
      <c r="C946" s="4" t="s">
        <v>30</v>
      </c>
      <c r="D946" s="4" t="s">
        <v>30</v>
      </c>
      <c r="E946" s="4">
        <v>5.0</v>
      </c>
      <c r="F946" s="4">
        <v>3.0</v>
      </c>
      <c r="G946" s="4">
        <v>15.0</v>
      </c>
      <c r="H946" s="7">
        <v>45244.0</v>
      </c>
      <c r="I946" s="4">
        <f>IFERROR(__xludf.DUMMYFUNCTION("SPLIT(H946,""/"")"),14.0)</f>
        <v>14</v>
      </c>
      <c r="J946" s="4">
        <f>IFERROR(__xludf.DUMMYFUNCTION("""COMPUTED_VALUE"""),11.0)</f>
        <v>11</v>
      </c>
      <c r="K946" s="4">
        <f>IFERROR(__xludf.DUMMYFUNCTION("""COMPUTED_VALUE"""),2023.0)</f>
        <v>2023</v>
      </c>
    </row>
    <row r="947">
      <c r="A947" s="1" t="s">
        <v>3709</v>
      </c>
      <c r="B947" s="4" t="s">
        <v>27</v>
      </c>
      <c r="C947" s="4" t="s">
        <v>29</v>
      </c>
      <c r="D947" s="4" t="s">
        <v>39</v>
      </c>
      <c r="E947" s="4">
        <v>4.0</v>
      </c>
      <c r="F947" s="4">
        <v>3.0</v>
      </c>
      <c r="G947" s="4">
        <v>12.0</v>
      </c>
      <c r="H947" s="7">
        <v>45244.0</v>
      </c>
      <c r="I947" s="4">
        <f>IFERROR(__xludf.DUMMYFUNCTION("SPLIT(H947,""/"")"),14.0)</f>
        <v>14</v>
      </c>
      <c r="J947" s="4">
        <f>IFERROR(__xludf.DUMMYFUNCTION("""COMPUTED_VALUE"""),11.0)</f>
        <v>11</v>
      </c>
      <c r="K947" s="4">
        <f>IFERROR(__xludf.DUMMYFUNCTION("""COMPUTED_VALUE"""),2023.0)</f>
        <v>2023</v>
      </c>
    </row>
    <row r="948">
      <c r="A948" s="1" t="s">
        <v>9441</v>
      </c>
      <c r="B948" s="4" t="s">
        <v>27</v>
      </c>
      <c r="C948" s="4" t="s">
        <v>30</v>
      </c>
      <c r="D948" s="4" t="s">
        <v>39</v>
      </c>
      <c r="E948" s="4">
        <v>5.0</v>
      </c>
      <c r="F948" s="4">
        <v>3.0</v>
      </c>
      <c r="G948" s="4">
        <v>15.0</v>
      </c>
      <c r="H948" s="7">
        <v>45244.0</v>
      </c>
      <c r="I948" s="4">
        <f>IFERROR(__xludf.DUMMYFUNCTION("SPLIT(H948,""/"")"),14.0)</f>
        <v>14</v>
      </c>
      <c r="J948" s="4">
        <f>IFERROR(__xludf.DUMMYFUNCTION("""COMPUTED_VALUE"""),11.0)</f>
        <v>11</v>
      </c>
      <c r="K948" s="4">
        <f>IFERROR(__xludf.DUMMYFUNCTION("""COMPUTED_VALUE"""),2023.0)</f>
        <v>2023</v>
      </c>
    </row>
    <row r="949">
      <c r="A949" s="1" t="s">
        <v>5344</v>
      </c>
      <c r="B949" s="4" t="s">
        <v>27</v>
      </c>
      <c r="C949" s="4" t="s">
        <v>30</v>
      </c>
      <c r="D949" s="4" t="s">
        <v>23</v>
      </c>
      <c r="E949" s="4">
        <v>4.0</v>
      </c>
      <c r="F949" s="4">
        <v>3.0</v>
      </c>
      <c r="G949" s="4">
        <v>12.0</v>
      </c>
      <c r="H949" s="7">
        <v>45244.0</v>
      </c>
      <c r="I949" s="4">
        <f>IFERROR(__xludf.DUMMYFUNCTION("SPLIT(H949,""/"")"),14.0)</f>
        <v>14</v>
      </c>
      <c r="J949" s="4">
        <f>IFERROR(__xludf.DUMMYFUNCTION("""COMPUTED_VALUE"""),11.0)</f>
        <v>11</v>
      </c>
      <c r="K949" s="4">
        <f>IFERROR(__xludf.DUMMYFUNCTION("""COMPUTED_VALUE"""),2023.0)</f>
        <v>2023</v>
      </c>
    </row>
    <row r="950">
      <c r="A950" s="1" t="s">
        <v>3391</v>
      </c>
      <c r="B950" s="4" t="s">
        <v>27</v>
      </c>
      <c r="C950" s="4" t="s">
        <v>29</v>
      </c>
      <c r="D950" s="4" t="s">
        <v>30</v>
      </c>
      <c r="E950" s="4">
        <v>5.0</v>
      </c>
      <c r="F950" s="4">
        <v>3.0</v>
      </c>
      <c r="G950" s="4">
        <v>15.0</v>
      </c>
      <c r="H950" s="7">
        <v>45246.0</v>
      </c>
      <c r="I950" s="4">
        <f>IFERROR(__xludf.DUMMYFUNCTION("SPLIT(H950,""/"")"),16.0)</f>
        <v>16</v>
      </c>
      <c r="J950" s="4">
        <f>IFERROR(__xludf.DUMMYFUNCTION("""COMPUTED_VALUE"""),11.0)</f>
        <v>11</v>
      </c>
      <c r="K950" s="4">
        <f>IFERROR(__xludf.DUMMYFUNCTION("""COMPUTED_VALUE"""),2023.0)</f>
        <v>2023</v>
      </c>
    </row>
    <row r="951">
      <c r="A951" s="1" t="s">
        <v>383</v>
      </c>
      <c r="B951" s="4" t="s">
        <v>27</v>
      </c>
      <c r="C951" s="4" t="s">
        <v>29</v>
      </c>
      <c r="D951" s="4" t="s">
        <v>30</v>
      </c>
      <c r="E951" s="4">
        <v>1.0</v>
      </c>
      <c r="F951" s="4">
        <v>3.0</v>
      </c>
      <c r="G951" s="4">
        <v>3.0</v>
      </c>
      <c r="H951" s="7">
        <v>45246.0</v>
      </c>
      <c r="I951" s="4">
        <f>IFERROR(__xludf.DUMMYFUNCTION("SPLIT(H951,""/"")"),16.0)</f>
        <v>16</v>
      </c>
      <c r="J951" s="4">
        <f>IFERROR(__xludf.DUMMYFUNCTION("""COMPUTED_VALUE"""),11.0)</f>
        <v>11</v>
      </c>
      <c r="K951" s="4">
        <f>IFERROR(__xludf.DUMMYFUNCTION("""COMPUTED_VALUE"""),2023.0)</f>
        <v>2023</v>
      </c>
    </row>
    <row r="952">
      <c r="A952" s="1" t="s">
        <v>7738</v>
      </c>
      <c r="B952" s="4" t="s">
        <v>27</v>
      </c>
      <c r="C952" s="4" t="s">
        <v>24</v>
      </c>
      <c r="D952" s="4" t="s">
        <v>39</v>
      </c>
      <c r="E952" s="4">
        <v>1.0</v>
      </c>
      <c r="F952" s="4">
        <v>3.0</v>
      </c>
      <c r="G952" s="4">
        <v>3.0</v>
      </c>
      <c r="H952" s="7">
        <v>45246.0</v>
      </c>
      <c r="I952" s="4">
        <f>IFERROR(__xludf.DUMMYFUNCTION("SPLIT(H952,""/"")"),16.0)</f>
        <v>16</v>
      </c>
      <c r="J952" s="4">
        <f>IFERROR(__xludf.DUMMYFUNCTION("""COMPUTED_VALUE"""),11.0)</f>
        <v>11</v>
      </c>
      <c r="K952" s="4">
        <f>IFERROR(__xludf.DUMMYFUNCTION("""COMPUTED_VALUE"""),2023.0)</f>
        <v>2023</v>
      </c>
    </row>
    <row r="953">
      <c r="A953" s="1" t="s">
        <v>2006</v>
      </c>
      <c r="B953" s="4" t="s">
        <v>27</v>
      </c>
      <c r="C953" s="4" t="s">
        <v>24</v>
      </c>
      <c r="D953" s="4" t="s">
        <v>39</v>
      </c>
      <c r="E953" s="4">
        <v>5.0</v>
      </c>
      <c r="F953" s="4">
        <v>3.0</v>
      </c>
      <c r="G953" s="4">
        <v>15.0</v>
      </c>
      <c r="H953" s="7">
        <v>45246.0</v>
      </c>
      <c r="I953" s="4">
        <f>IFERROR(__xludf.DUMMYFUNCTION("SPLIT(H953,""/"")"),16.0)</f>
        <v>16</v>
      </c>
      <c r="J953" s="4">
        <f>IFERROR(__xludf.DUMMYFUNCTION("""COMPUTED_VALUE"""),11.0)</f>
        <v>11</v>
      </c>
      <c r="K953" s="4">
        <f>IFERROR(__xludf.DUMMYFUNCTION("""COMPUTED_VALUE"""),2023.0)</f>
        <v>2023</v>
      </c>
    </row>
    <row r="954">
      <c r="A954" s="1" t="s">
        <v>7149</v>
      </c>
      <c r="B954" s="4" t="s">
        <v>27</v>
      </c>
      <c r="C954" s="4" t="s">
        <v>24</v>
      </c>
      <c r="D954" s="4" t="s">
        <v>30</v>
      </c>
      <c r="E954" s="4">
        <v>1.0</v>
      </c>
      <c r="F954" s="4">
        <v>3.0</v>
      </c>
      <c r="G954" s="4">
        <v>3.0</v>
      </c>
      <c r="H954" s="7">
        <v>45247.0</v>
      </c>
      <c r="I954" s="4">
        <f>IFERROR(__xludf.DUMMYFUNCTION("SPLIT(H954,""/"")"),17.0)</f>
        <v>17</v>
      </c>
      <c r="J954" s="4">
        <f>IFERROR(__xludf.DUMMYFUNCTION("""COMPUTED_VALUE"""),11.0)</f>
        <v>11</v>
      </c>
      <c r="K954" s="4">
        <f>IFERROR(__xludf.DUMMYFUNCTION("""COMPUTED_VALUE"""),2023.0)</f>
        <v>2023</v>
      </c>
    </row>
    <row r="955">
      <c r="A955" s="1" t="s">
        <v>9785</v>
      </c>
      <c r="B955" s="4" t="s">
        <v>27</v>
      </c>
      <c r="C955" s="4" t="s">
        <v>30</v>
      </c>
      <c r="D955" s="4" t="s">
        <v>28</v>
      </c>
      <c r="E955" s="4">
        <v>3.0</v>
      </c>
      <c r="F955" s="4">
        <v>3.0</v>
      </c>
      <c r="G955" s="4">
        <v>9.0</v>
      </c>
      <c r="H955" s="7">
        <v>45247.0</v>
      </c>
      <c r="I955" s="4">
        <f>IFERROR(__xludf.DUMMYFUNCTION("SPLIT(H955,""/"")"),17.0)</f>
        <v>17</v>
      </c>
      <c r="J955" s="4">
        <f>IFERROR(__xludf.DUMMYFUNCTION("""COMPUTED_VALUE"""),11.0)</f>
        <v>11</v>
      </c>
      <c r="K955" s="4">
        <f>IFERROR(__xludf.DUMMYFUNCTION("""COMPUTED_VALUE"""),2023.0)</f>
        <v>2023</v>
      </c>
    </row>
    <row r="956">
      <c r="A956" s="1" t="s">
        <v>6112</v>
      </c>
      <c r="B956" s="4" t="s">
        <v>27</v>
      </c>
      <c r="C956" s="4" t="s">
        <v>29</v>
      </c>
      <c r="D956" s="4" t="s">
        <v>28</v>
      </c>
      <c r="E956" s="4">
        <v>4.0</v>
      </c>
      <c r="F956" s="4">
        <v>3.0</v>
      </c>
      <c r="G956" s="4">
        <v>12.0</v>
      </c>
      <c r="H956" s="7">
        <v>45247.0</v>
      </c>
      <c r="I956" s="4">
        <f>IFERROR(__xludf.DUMMYFUNCTION("SPLIT(H956,""/"")"),17.0)</f>
        <v>17</v>
      </c>
      <c r="J956" s="4">
        <f>IFERROR(__xludf.DUMMYFUNCTION("""COMPUTED_VALUE"""),11.0)</f>
        <v>11</v>
      </c>
      <c r="K956" s="4">
        <f>IFERROR(__xludf.DUMMYFUNCTION("""COMPUTED_VALUE"""),2023.0)</f>
        <v>2023</v>
      </c>
    </row>
    <row r="957">
      <c r="A957" s="1" t="s">
        <v>499</v>
      </c>
      <c r="B957" s="4" t="s">
        <v>27</v>
      </c>
      <c r="C957" s="4" t="s">
        <v>30</v>
      </c>
      <c r="D957" s="4" t="s">
        <v>39</v>
      </c>
      <c r="E957" s="4">
        <v>3.0</v>
      </c>
      <c r="F957" s="4">
        <v>3.0</v>
      </c>
      <c r="G957" s="4">
        <v>9.0</v>
      </c>
      <c r="H957" s="7">
        <v>45247.0</v>
      </c>
      <c r="I957" s="4">
        <f>IFERROR(__xludf.DUMMYFUNCTION("SPLIT(H957,""/"")"),17.0)</f>
        <v>17</v>
      </c>
      <c r="J957" s="4">
        <f>IFERROR(__xludf.DUMMYFUNCTION("""COMPUTED_VALUE"""),11.0)</f>
        <v>11</v>
      </c>
      <c r="K957" s="4">
        <f>IFERROR(__xludf.DUMMYFUNCTION("""COMPUTED_VALUE"""),2023.0)</f>
        <v>2023</v>
      </c>
    </row>
    <row r="958">
      <c r="A958" s="1" t="s">
        <v>438</v>
      </c>
      <c r="B958" s="4" t="s">
        <v>27</v>
      </c>
      <c r="C958" s="4" t="s">
        <v>30</v>
      </c>
      <c r="D958" s="4" t="s">
        <v>30</v>
      </c>
      <c r="E958" s="4">
        <v>1.0</v>
      </c>
      <c r="F958" s="4">
        <v>3.0</v>
      </c>
      <c r="G958" s="4">
        <v>3.0</v>
      </c>
      <c r="H958" s="7">
        <v>45247.0</v>
      </c>
      <c r="I958" s="4">
        <f>IFERROR(__xludf.DUMMYFUNCTION("SPLIT(H958,""/"")"),17.0)</f>
        <v>17</v>
      </c>
      <c r="J958" s="4">
        <f>IFERROR(__xludf.DUMMYFUNCTION("""COMPUTED_VALUE"""),11.0)</f>
        <v>11</v>
      </c>
      <c r="K958" s="4">
        <f>IFERROR(__xludf.DUMMYFUNCTION("""COMPUTED_VALUE"""),2023.0)</f>
        <v>2023</v>
      </c>
    </row>
    <row r="959">
      <c r="A959" s="1" t="s">
        <v>6349</v>
      </c>
      <c r="B959" s="4" t="s">
        <v>27</v>
      </c>
      <c r="C959" s="4" t="s">
        <v>24</v>
      </c>
      <c r="D959" s="4" t="s">
        <v>28</v>
      </c>
      <c r="E959" s="4">
        <v>4.0</v>
      </c>
      <c r="F959" s="4">
        <v>3.0</v>
      </c>
      <c r="G959" s="4">
        <v>12.0</v>
      </c>
      <c r="H959" s="7">
        <v>45247.0</v>
      </c>
      <c r="I959" s="4">
        <f>IFERROR(__xludf.DUMMYFUNCTION("SPLIT(H959,""/"")"),17.0)</f>
        <v>17</v>
      </c>
      <c r="J959" s="4">
        <f>IFERROR(__xludf.DUMMYFUNCTION("""COMPUTED_VALUE"""),11.0)</f>
        <v>11</v>
      </c>
      <c r="K959" s="4">
        <f>IFERROR(__xludf.DUMMYFUNCTION("""COMPUTED_VALUE"""),2023.0)</f>
        <v>2023</v>
      </c>
    </row>
    <row r="960">
      <c r="A960" s="1" t="s">
        <v>9502</v>
      </c>
      <c r="B960" s="4" t="s">
        <v>27</v>
      </c>
      <c r="C960" s="4" t="s">
        <v>30</v>
      </c>
      <c r="D960" s="4" t="s">
        <v>28</v>
      </c>
      <c r="E960" s="4">
        <v>1.0</v>
      </c>
      <c r="F960" s="4">
        <v>3.0</v>
      </c>
      <c r="G960" s="4">
        <v>3.0</v>
      </c>
      <c r="H960" s="7">
        <v>45248.0</v>
      </c>
      <c r="I960" s="4">
        <f>IFERROR(__xludf.DUMMYFUNCTION("SPLIT(H960,""/"")"),18.0)</f>
        <v>18</v>
      </c>
      <c r="J960" s="4">
        <f>IFERROR(__xludf.DUMMYFUNCTION("""COMPUTED_VALUE"""),11.0)</f>
        <v>11</v>
      </c>
      <c r="K960" s="4">
        <f>IFERROR(__xludf.DUMMYFUNCTION("""COMPUTED_VALUE"""),2023.0)</f>
        <v>2023</v>
      </c>
    </row>
    <row r="961">
      <c r="A961" s="1" t="s">
        <v>6218</v>
      </c>
      <c r="B961" s="4" t="s">
        <v>27</v>
      </c>
      <c r="C961" s="4" t="s">
        <v>30</v>
      </c>
      <c r="D961" s="4" t="s">
        <v>39</v>
      </c>
      <c r="E961" s="4">
        <v>4.0</v>
      </c>
      <c r="F961" s="4">
        <v>3.0</v>
      </c>
      <c r="G961" s="4">
        <v>12.0</v>
      </c>
      <c r="H961" s="7">
        <v>45248.0</v>
      </c>
      <c r="I961" s="4">
        <f>IFERROR(__xludf.DUMMYFUNCTION("SPLIT(H961,""/"")"),18.0)</f>
        <v>18</v>
      </c>
      <c r="J961" s="4">
        <f>IFERROR(__xludf.DUMMYFUNCTION("""COMPUTED_VALUE"""),11.0)</f>
        <v>11</v>
      </c>
      <c r="K961" s="4">
        <f>IFERROR(__xludf.DUMMYFUNCTION("""COMPUTED_VALUE"""),2023.0)</f>
        <v>2023</v>
      </c>
    </row>
    <row r="962">
      <c r="A962" s="1" t="s">
        <v>4266</v>
      </c>
      <c r="B962" s="4" t="s">
        <v>27</v>
      </c>
      <c r="C962" s="4" t="s">
        <v>29</v>
      </c>
      <c r="D962" s="4" t="s">
        <v>28</v>
      </c>
      <c r="E962" s="4">
        <v>2.0</v>
      </c>
      <c r="F962" s="4">
        <v>3.0</v>
      </c>
      <c r="G962" s="4">
        <v>6.0</v>
      </c>
      <c r="H962" s="7">
        <v>45248.0</v>
      </c>
      <c r="I962" s="4">
        <f>IFERROR(__xludf.DUMMYFUNCTION("SPLIT(H962,""/"")"),18.0)</f>
        <v>18</v>
      </c>
      <c r="J962" s="4">
        <f>IFERROR(__xludf.DUMMYFUNCTION("""COMPUTED_VALUE"""),11.0)</f>
        <v>11</v>
      </c>
      <c r="K962" s="4">
        <f>IFERROR(__xludf.DUMMYFUNCTION("""COMPUTED_VALUE"""),2023.0)</f>
        <v>2023</v>
      </c>
    </row>
    <row r="963">
      <c r="A963" s="1" t="s">
        <v>3445</v>
      </c>
      <c r="B963" s="4" t="s">
        <v>27</v>
      </c>
      <c r="C963" s="4" t="s">
        <v>24</v>
      </c>
      <c r="D963" s="4" t="s">
        <v>39</v>
      </c>
      <c r="E963" s="4">
        <v>1.0</v>
      </c>
      <c r="F963" s="4">
        <v>3.0</v>
      </c>
      <c r="G963" s="4">
        <v>3.0</v>
      </c>
      <c r="H963" s="7">
        <v>45249.0</v>
      </c>
      <c r="I963" s="4">
        <f>IFERROR(__xludf.DUMMYFUNCTION("SPLIT(H963,""/"")"),19.0)</f>
        <v>19</v>
      </c>
      <c r="J963" s="4">
        <f>IFERROR(__xludf.DUMMYFUNCTION("""COMPUTED_VALUE"""),11.0)</f>
        <v>11</v>
      </c>
      <c r="K963" s="4">
        <f>IFERROR(__xludf.DUMMYFUNCTION("""COMPUTED_VALUE"""),2023.0)</f>
        <v>2023</v>
      </c>
    </row>
    <row r="964">
      <c r="A964" s="1" t="s">
        <v>3730</v>
      </c>
      <c r="B964" s="4" t="s">
        <v>27</v>
      </c>
      <c r="C964" s="4" t="s">
        <v>24</v>
      </c>
      <c r="D964" s="4" t="s">
        <v>30</v>
      </c>
      <c r="E964" s="4">
        <v>5.0</v>
      </c>
      <c r="F964" s="4">
        <v>3.0</v>
      </c>
      <c r="G964" s="4">
        <v>15.0</v>
      </c>
      <c r="H964" s="7">
        <v>45249.0</v>
      </c>
      <c r="I964" s="4">
        <f>IFERROR(__xludf.DUMMYFUNCTION("SPLIT(H964,""/"")"),19.0)</f>
        <v>19</v>
      </c>
      <c r="J964" s="4">
        <f>IFERROR(__xludf.DUMMYFUNCTION("""COMPUTED_VALUE"""),11.0)</f>
        <v>11</v>
      </c>
      <c r="K964" s="4">
        <f>IFERROR(__xludf.DUMMYFUNCTION("""COMPUTED_VALUE"""),2023.0)</f>
        <v>2023</v>
      </c>
    </row>
    <row r="965">
      <c r="A965" s="1" t="s">
        <v>3119</v>
      </c>
      <c r="B965" s="4" t="s">
        <v>27</v>
      </c>
      <c r="C965" s="4" t="s">
        <v>24</v>
      </c>
      <c r="D965" s="4" t="s">
        <v>23</v>
      </c>
      <c r="E965" s="4">
        <v>2.0</v>
      </c>
      <c r="F965" s="4">
        <v>3.0</v>
      </c>
      <c r="G965" s="4">
        <v>6.0</v>
      </c>
      <c r="H965" s="7">
        <v>45250.0</v>
      </c>
      <c r="I965" s="4">
        <f>IFERROR(__xludf.DUMMYFUNCTION("SPLIT(H965,""/"")"),20.0)</f>
        <v>20</v>
      </c>
      <c r="J965" s="4">
        <f>IFERROR(__xludf.DUMMYFUNCTION("""COMPUTED_VALUE"""),11.0)</f>
        <v>11</v>
      </c>
      <c r="K965" s="4">
        <f>IFERROR(__xludf.DUMMYFUNCTION("""COMPUTED_VALUE"""),2023.0)</f>
        <v>2023</v>
      </c>
    </row>
    <row r="966">
      <c r="A966" s="1" t="s">
        <v>7612</v>
      </c>
      <c r="B966" s="4" t="s">
        <v>27</v>
      </c>
      <c r="C966" s="4" t="s">
        <v>30</v>
      </c>
      <c r="D966" s="4" t="s">
        <v>28</v>
      </c>
      <c r="E966" s="4">
        <v>4.0</v>
      </c>
      <c r="F966" s="4">
        <v>3.0</v>
      </c>
      <c r="G966" s="4">
        <v>12.0</v>
      </c>
      <c r="H966" s="7">
        <v>45250.0</v>
      </c>
      <c r="I966" s="4">
        <f>IFERROR(__xludf.DUMMYFUNCTION("SPLIT(H966,""/"")"),20.0)</f>
        <v>20</v>
      </c>
      <c r="J966" s="4">
        <f>IFERROR(__xludf.DUMMYFUNCTION("""COMPUTED_VALUE"""),11.0)</f>
        <v>11</v>
      </c>
      <c r="K966" s="4">
        <f>IFERROR(__xludf.DUMMYFUNCTION("""COMPUTED_VALUE"""),2023.0)</f>
        <v>2023</v>
      </c>
    </row>
    <row r="967">
      <c r="A967" s="1" t="s">
        <v>1771</v>
      </c>
      <c r="B967" s="4" t="s">
        <v>27</v>
      </c>
      <c r="C967" s="4" t="s">
        <v>24</v>
      </c>
      <c r="D967" s="4" t="s">
        <v>30</v>
      </c>
      <c r="E967" s="4">
        <v>3.0</v>
      </c>
      <c r="F967" s="4">
        <v>3.0</v>
      </c>
      <c r="G967" s="4">
        <v>9.0</v>
      </c>
      <c r="H967" s="7">
        <v>45251.0</v>
      </c>
      <c r="I967" s="4">
        <f>IFERROR(__xludf.DUMMYFUNCTION("SPLIT(H967,""/"")"),21.0)</f>
        <v>21</v>
      </c>
      <c r="J967" s="4">
        <f>IFERROR(__xludf.DUMMYFUNCTION("""COMPUTED_VALUE"""),11.0)</f>
        <v>11</v>
      </c>
      <c r="K967" s="4">
        <f>IFERROR(__xludf.DUMMYFUNCTION("""COMPUTED_VALUE"""),2023.0)</f>
        <v>2023</v>
      </c>
    </row>
    <row r="968">
      <c r="A968" s="1" t="s">
        <v>9584</v>
      </c>
      <c r="B968" s="4" t="s">
        <v>27</v>
      </c>
      <c r="C968" s="4" t="s">
        <v>30</v>
      </c>
      <c r="D968" s="4" t="s">
        <v>30</v>
      </c>
      <c r="E968" s="4">
        <v>4.0</v>
      </c>
      <c r="F968" s="4">
        <v>3.0</v>
      </c>
      <c r="G968" s="4">
        <v>12.0</v>
      </c>
      <c r="H968" s="7">
        <v>45252.0</v>
      </c>
      <c r="I968" s="4">
        <f>IFERROR(__xludf.DUMMYFUNCTION("SPLIT(H968,""/"")"),22.0)</f>
        <v>22</v>
      </c>
      <c r="J968" s="4">
        <f>IFERROR(__xludf.DUMMYFUNCTION("""COMPUTED_VALUE"""),11.0)</f>
        <v>11</v>
      </c>
      <c r="K968" s="4">
        <f>IFERROR(__xludf.DUMMYFUNCTION("""COMPUTED_VALUE"""),2023.0)</f>
        <v>2023</v>
      </c>
    </row>
    <row r="969">
      <c r="A969" s="1" t="s">
        <v>4746</v>
      </c>
      <c r="B969" s="4" t="s">
        <v>27</v>
      </c>
      <c r="C969" s="4" t="s">
        <v>24</v>
      </c>
      <c r="D969" s="4" t="s">
        <v>23</v>
      </c>
      <c r="E969" s="4">
        <v>4.0</v>
      </c>
      <c r="F969" s="4">
        <v>3.0</v>
      </c>
      <c r="G969" s="4">
        <v>12.0</v>
      </c>
      <c r="H969" s="7">
        <v>45252.0</v>
      </c>
      <c r="I969" s="4">
        <f>IFERROR(__xludf.DUMMYFUNCTION("SPLIT(H969,""/"")"),22.0)</f>
        <v>22</v>
      </c>
      <c r="J969" s="4">
        <f>IFERROR(__xludf.DUMMYFUNCTION("""COMPUTED_VALUE"""),11.0)</f>
        <v>11</v>
      </c>
      <c r="K969" s="4">
        <f>IFERROR(__xludf.DUMMYFUNCTION("""COMPUTED_VALUE"""),2023.0)</f>
        <v>2023</v>
      </c>
    </row>
    <row r="970">
      <c r="A970" s="1" t="s">
        <v>9953</v>
      </c>
      <c r="B970" s="4" t="s">
        <v>27</v>
      </c>
      <c r="C970" s="4" t="s">
        <v>24</v>
      </c>
      <c r="D970" s="4" t="s">
        <v>23</v>
      </c>
      <c r="E970" s="4">
        <v>3.0</v>
      </c>
      <c r="F970" s="4">
        <v>3.0</v>
      </c>
      <c r="G970" s="4">
        <v>9.0</v>
      </c>
      <c r="H970" s="7">
        <v>45252.0</v>
      </c>
      <c r="I970" s="4">
        <f>IFERROR(__xludf.DUMMYFUNCTION("SPLIT(H970,""/"")"),22.0)</f>
        <v>22</v>
      </c>
      <c r="J970" s="4">
        <f>IFERROR(__xludf.DUMMYFUNCTION("""COMPUTED_VALUE"""),11.0)</f>
        <v>11</v>
      </c>
      <c r="K970" s="4">
        <f>IFERROR(__xludf.DUMMYFUNCTION("""COMPUTED_VALUE"""),2023.0)</f>
        <v>2023</v>
      </c>
    </row>
    <row r="971">
      <c r="A971" s="1" t="s">
        <v>9523</v>
      </c>
      <c r="B971" s="4" t="s">
        <v>27</v>
      </c>
      <c r="C971" s="4" t="s">
        <v>30</v>
      </c>
      <c r="D971" s="4" t="s">
        <v>23</v>
      </c>
      <c r="E971" s="4">
        <v>3.0</v>
      </c>
      <c r="F971" s="4">
        <v>3.0</v>
      </c>
      <c r="G971" s="4">
        <v>9.0</v>
      </c>
      <c r="H971" s="7">
        <v>45252.0</v>
      </c>
      <c r="I971" s="4">
        <f>IFERROR(__xludf.DUMMYFUNCTION("SPLIT(H971,""/"")"),22.0)</f>
        <v>22</v>
      </c>
      <c r="J971" s="4">
        <f>IFERROR(__xludf.DUMMYFUNCTION("""COMPUTED_VALUE"""),11.0)</f>
        <v>11</v>
      </c>
      <c r="K971" s="4">
        <f>IFERROR(__xludf.DUMMYFUNCTION("""COMPUTED_VALUE"""),2023.0)</f>
        <v>2023</v>
      </c>
    </row>
    <row r="972">
      <c r="A972" s="1" t="s">
        <v>3775</v>
      </c>
      <c r="B972" s="4" t="s">
        <v>27</v>
      </c>
      <c r="C972" s="4" t="s">
        <v>29</v>
      </c>
      <c r="D972" s="4" t="s">
        <v>28</v>
      </c>
      <c r="E972" s="4">
        <v>1.0</v>
      </c>
      <c r="F972" s="4">
        <v>3.0</v>
      </c>
      <c r="G972" s="4">
        <v>3.0</v>
      </c>
      <c r="H972" s="7">
        <v>45253.0</v>
      </c>
      <c r="I972" s="4">
        <f>IFERROR(__xludf.DUMMYFUNCTION("SPLIT(H972,""/"")"),23.0)</f>
        <v>23</v>
      </c>
      <c r="J972" s="4">
        <f>IFERROR(__xludf.DUMMYFUNCTION("""COMPUTED_VALUE"""),11.0)</f>
        <v>11</v>
      </c>
      <c r="K972" s="4">
        <f>IFERROR(__xludf.DUMMYFUNCTION("""COMPUTED_VALUE"""),2023.0)</f>
        <v>2023</v>
      </c>
    </row>
    <row r="973">
      <c r="A973" s="1" t="s">
        <v>3156</v>
      </c>
      <c r="B973" s="4" t="s">
        <v>27</v>
      </c>
      <c r="C973" s="4" t="s">
        <v>29</v>
      </c>
      <c r="D973" s="4" t="s">
        <v>23</v>
      </c>
      <c r="E973" s="4">
        <v>1.0</v>
      </c>
      <c r="F973" s="4">
        <v>3.0</v>
      </c>
      <c r="G973" s="4">
        <v>3.0</v>
      </c>
      <c r="H973" s="7">
        <v>45253.0</v>
      </c>
      <c r="I973" s="4">
        <f>IFERROR(__xludf.DUMMYFUNCTION("SPLIT(H973,""/"")"),23.0)</f>
        <v>23</v>
      </c>
      <c r="J973" s="4">
        <f>IFERROR(__xludf.DUMMYFUNCTION("""COMPUTED_VALUE"""),11.0)</f>
        <v>11</v>
      </c>
      <c r="K973" s="4">
        <f>IFERROR(__xludf.DUMMYFUNCTION("""COMPUTED_VALUE"""),2023.0)</f>
        <v>2023</v>
      </c>
    </row>
    <row r="974">
      <c r="A974" s="1" t="s">
        <v>4419</v>
      </c>
      <c r="B974" s="4" t="s">
        <v>27</v>
      </c>
      <c r="C974" s="4" t="s">
        <v>24</v>
      </c>
      <c r="D974" s="4" t="s">
        <v>39</v>
      </c>
      <c r="E974" s="4">
        <v>4.0</v>
      </c>
      <c r="F974" s="4">
        <v>3.0</v>
      </c>
      <c r="G974" s="4">
        <v>12.0</v>
      </c>
      <c r="H974" s="7">
        <v>45253.0</v>
      </c>
      <c r="I974" s="4">
        <f>IFERROR(__xludf.DUMMYFUNCTION("SPLIT(H974,""/"")"),23.0)</f>
        <v>23</v>
      </c>
      <c r="J974" s="4">
        <f>IFERROR(__xludf.DUMMYFUNCTION("""COMPUTED_VALUE"""),11.0)</f>
        <v>11</v>
      </c>
      <c r="K974" s="4">
        <f>IFERROR(__xludf.DUMMYFUNCTION("""COMPUTED_VALUE"""),2023.0)</f>
        <v>2023</v>
      </c>
    </row>
    <row r="975">
      <c r="A975" s="1" t="s">
        <v>3196</v>
      </c>
      <c r="B975" s="4" t="s">
        <v>27</v>
      </c>
      <c r="C975" s="4" t="s">
        <v>30</v>
      </c>
      <c r="D975" s="4" t="s">
        <v>28</v>
      </c>
      <c r="E975" s="4">
        <v>1.0</v>
      </c>
      <c r="F975" s="4">
        <v>3.0</v>
      </c>
      <c r="G975" s="4">
        <v>3.0</v>
      </c>
      <c r="H975" s="7">
        <v>45253.0</v>
      </c>
      <c r="I975" s="4">
        <f>IFERROR(__xludf.DUMMYFUNCTION("SPLIT(H975,""/"")"),23.0)</f>
        <v>23</v>
      </c>
      <c r="J975" s="4">
        <f>IFERROR(__xludf.DUMMYFUNCTION("""COMPUTED_VALUE"""),11.0)</f>
        <v>11</v>
      </c>
      <c r="K975" s="4">
        <f>IFERROR(__xludf.DUMMYFUNCTION("""COMPUTED_VALUE"""),2023.0)</f>
        <v>2023</v>
      </c>
    </row>
    <row r="976">
      <c r="A976" s="1" t="s">
        <v>307</v>
      </c>
      <c r="B976" s="4" t="s">
        <v>27</v>
      </c>
      <c r="C976" s="4" t="s">
        <v>24</v>
      </c>
      <c r="D976" s="4" t="s">
        <v>39</v>
      </c>
      <c r="E976" s="4">
        <v>5.0</v>
      </c>
      <c r="F976" s="4">
        <v>3.0</v>
      </c>
      <c r="G976" s="4">
        <v>15.0</v>
      </c>
      <c r="H976" s="7">
        <v>45253.0</v>
      </c>
      <c r="I976" s="4">
        <f>IFERROR(__xludf.DUMMYFUNCTION("SPLIT(H976,""/"")"),23.0)</f>
        <v>23</v>
      </c>
      <c r="J976" s="4">
        <f>IFERROR(__xludf.DUMMYFUNCTION("""COMPUTED_VALUE"""),11.0)</f>
        <v>11</v>
      </c>
      <c r="K976" s="4">
        <f>IFERROR(__xludf.DUMMYFUNCTION("""COMPUTED_VALUE"""),2023.0)</f>
        <v>2023</v>
      </c>
    </row>
    <row r="977">
      <c r="A977" s="1" t="s">
        <v>4910</v>
      </c>
      <c r="B977" s="4" t="s">
        <v>27</v>
      </c>
      <c r="C977" s="4" t="s">
        <v>29</v>
      </c>
      <c r="D977" s="4" t="s">
        <v>23</v>
      </c>
      <c r="E977" s="4">
        <v>5.0</v>
      </c>
      <c r="F977" s="4">
        <v>3.0</v>
      </c>
      <c r="G977" s="4">
        <v>15.0</v>
      </c>
      <c r="H977" s="7">
        <v>45254.0</v>
      </c>
      <c r="I977" s="4">
        <f>IFERROR(__xludf.DUMMYFUNCTION("SPLIT(H977,""/"")"),24.0)</f>
        <v>24</v>
      </c>
      <c r="J977" s="4">
        <f>IFERROR(__xludf.DUMMYFUNCTION("""COMPUTED_VALUE"""),11.0)</f>
        <v>11</v>
      </c>
      <c r="K977" s="4">
        <f>IFERROR(__xludf.DUMMYFUNCTION("""COMPUTED_VALUE"""),2023.0)</f>
        <v>2023</v>
      </c>
    </row>
    <row r="978">
      <c r="A978" s="1" t="s">
        <v>7997</v>
      </c>
      <c r="B978" s="4" t="s">
        <v>27</v>
      </c>
      <c r="C978" s="4" t="s">
        <v>29</v>
      </c>
      <c r="D978" s="4" t="s">
        <v>23</v>
      </c>
      <c r="E978" s="4">
        <v>5.0</v>
      </c>
      <c r="F978" s="4">
        <v>3.0</v>
      </c>
      <c r="G978" s="4">
        <v>15.0</v>
      </c>
      <c r="H978" s="7">
        <v>45254.0</v>
      </c>
      <c r="I978" s="4">
        <f>IFERROR(__xludf.DUMMYFUNCTION("SPLIT(H978,""/"")"),24.0)</f>
        <v>24</v>
      </c>
      <c r="J978" s="4">
        <f>IFERROR(__xludf.DUMMYFUNCTION("""COMPUTED_VALUE"""),11.0)</f>
        <v>11</v>
      </c>
      <c r="K978" s="4">
        <f>IFERROR(__xludf.DUMMYFUNCTION("""COMPUTED_VALUE"""),2023.0)</f>
        <v>2023</v>
      </c>
    </row>
    <row r="979">
      <c r="A979" s="1" t="s">
        <v>5508</v>
      </c>
      <c r="B979" s="4" t="s">
        <v>27</v>
      </c>
      <c r="C979" s="4" t="s">
        <v>29</v>
      </c>
      <c r="D979" s="4" t="s">
        <v>30</v>
      </c>
      <c r="E979" s="4">
        <v>3.0</v>
      </c>
      <c r="F979" s="4">
        <v>3.0</v>
      </c>
      <c r="G979" s="4">
        <v>9.0</v>
      </c>
      <c r="H979" s="7">
        <v>45255.0</v>
      </c>
      <c r="I979" s="4">
        <f>IFERROR(__xludf.DUMMYFUNCTION("SPLIT(H979,""/"")"),25.0)</f>
        <v>25</v>
      </c>
      <c r="J979" s="4">
        <f>IFERROR(__xludf.DUMMYFUNCTION("""COMPUTED_VALUE"""),11.0)</f>
        <v>11</v>
      </c>
      <c r="K979" s="4">
        <f>IFERROR(__xludf.DUMMYFUNCTION("""COMPUTED_VALUE"""),2023.0)</f>
        <v>2023</v>
      </c>
    </row>
    <row r="980">
      <c r="A980" s="1" t="s">
        <v>8869</v>
      </c>
      <c r="B980" s="4" t="s">
        <v>27</v>
      </c>
      <c r="C980" s="4" t="s">
        <v>29</v>
      </c>
      <c r="D980" s="4" t="s">
        <v>23</v>
      </c>
      <c r="E980" s="4">
        <v>2.0</v>
      </c>
      <c r="F980" s="4">
        <v>3.0</v>
      </c>
      <c r="G980" s="4">
        <v>6.0</v>
      </c>
      <c r="H980" s="7">
        <v>45255.0</v>
      </c>
      <c r="I980" s="4">
        <f>IFERROR(__xludf.DUMMYFUNCTION("SPLIT(H980,""/"")"),25.0)</f>
        <v>25</v>
      </c>
      <c r="J980" s="4">
        <f>IFERROR(__xludf.DUMMYFUNCTION("""COMPUTED_VALUE"""),11.0)</f>
        <v>11</v>
      </c>
      <c r="K980" s="4">
        <f>IFERROR(__xludf.DUMMYFUNCTION("""COMPUTED_VALUE"""),2023.0)</f>
        <v>2023</v>
      </c>
    </row>
    <row r="981">
      <c r="A981" s="1" t="s">
        <v>8386</v>
      </c>
      <c r="B981" s="4" t="s">
        <v>27</v>
      </c>
      <c r="C981" s="4" t="s">
        <v>30</v>
      </c>
      <c r="D981" s="4" t="s">
        <v>39</v>
      </c>
      <c r="E981" s="4">
        <v>4.0</v>
      </c>
      <c r="F981" s="4">
        <v>3.0</v>
      </c>
      <c r="G981" s="4">
        <v>12.0</v>
      </c>
      <c r="H981" s="7">
        <v>45255.0</v>
      </c>
      <c r="I981" s="4">
        <f>IFERROR(__xludf.DUMMYFUNCTION("SPLIT(H981,""/"")"),25.0)</f>
        <v>25</v>
      </c>
      <c r="J981" s="4">
        <f>IFERROR(__xludf.DUMMYFUNCTION("""COMPUTED_VALUE"""),11.0)</f>
        <v>11</v>
      </c>
      <c r="K981" s="4">
        <f>IFERROR(__xludf.DUMMYFUNCTION("""COMPUTED_VALUE"""),2023.0)</f>
        <v>2023</v>
      </c>
    </row>
    <row r="982">
      <c r="A982" s="1" t="s">
        <v>6368</v>
      </c>
      <c r="B982" s="4" t="s">
        <v>27</v>
      </c>
      <c r="C982" s="4" t="s">
        <v>30</v>
      </c>
      <c r="D982" s="4" t="s">
        <v>23</v>
      </c>
      <c r="E982" s="4">
        <v>5.0</v>
      </c>
      <c r="F982" s="4">
        <v>3.0</v>
      </c>
      <c r="G982" s="4">
        <v>15.0</v>
      </c>
      <c r="H982" s="7">
        <v>45256.0</v>
      </c>
      <c r="I982" s="4">
        <f>IFERROR(__xludf.DUMMYFUNCTION("SPLIT(H982,""/"")"),26.0)</f>
        <v>26</v>
      </c>
      <c r="J982" s="4">
        <f>IFERROR(__xludf.DUMMYFUNCTION("""COMPUTED_VALUE"""),11.0)</f>
        <v>11</v>
      </c>
      <c r="K982" s="4">
        <f>IFERROR(__xludf.DUMMYFUNCTION("""COMPUTED_VALUE"""),2023.0)</f>
        <v>2023</v>
      </c>
    </row>
    <row r="983">
      <c r="A983" s="1" t="s">
        <v>3765</v>
      </c>
      <c r="B983" s="4" t="s">
        <v>27</v>
      </c>
      <c r="C983" s="4" t="s">
        <v>24</v>
      </c>
      <c r="D983" s="4" t="s">
        <v>28</v>
      </c>
      <c r="E983" s="4">
        <v>3.0</v>
      </c>
      <c r="F983" s="4">
        <v>3.0</v>
      </c>
      <c r="G983" s="4">
        <v>9.0</v>
      </c>
      <c r="H983" s="7">
        <v>45256.0</v>
      </c>
      <c r="I983" s="4">
        <f>IFERROR(__xludf.DUMMYFUNCTION("SPLIT(H983,""/"")"),26.0)</f>
        <v>26</v>
      </c>
      <c r="J983" s="4">
        <f>IFERROR(__xludf.DUMMYFUNCTION("""COMPUTED_VALUE"""),11.0)</f>
        <v>11</v>
      </c>
      <c r="K983" s="4">
        <f>IFERROR(__xludf.DUMMYFUNCTION("""COMPUTED_VALUE"""),2023.0)</f>
        <v>2023</v>
      </c>
    </row>
    <row r="984">
      <c r="A984" s="1" t="s">
        <v>9911</v>
      </c>
      <c r="B984" s="4" t="s">
        <v>27</v>
      </c>
      <c r="C984" s="4" t="s">
        <v>30</v>
      </c>
      <c r="D984" s="4" t="s">
        <v>30</v>
      </c>
      <c r="E984" s="4">
        <v>5.0</v>
      </c>
      <c r="F984" s="4">
        <v>3.0</v>
      </c>
      <c r="G984" s="4">
        <v>15.0</v>
      </c>
      <c r="H984" s="7">
        <v>45256.0</v>
      </c>
      <c r="I984" s="4">
        <f>IFERROR(__xludf.DUMMYFUNCTION("SPLIT(H984,""/"")"),26.0)</f>
        <v>26</v>
      </c>
      <c r="J984" s="4">
        <f>IFERROR(__xludf.DUMMYFUNCTION("""COMPUTED_VALUE"""),11.0)</f>
        <v>11</v>
      </c>
      <c r="K984" s="4">
        <f>IFERROR(__xludf.DUMMYFUNCTION("""COMPUTED_VALUE"""),2023.0)</f>
        <v>2023</v>
      </c>
    </row>
    <row r="985">
      <c r="A985" s="1" t="s">
        <v>4722</v>
      </c>
      <c r="B985" s="4" t="s">
        <v>27</v>
      </c>
      <c r="C985" s="4" t="s">
        <v>29</v>
      </c>
      <c r="D985" s="4" t="s">
        <v>23</v>
      </c>
      <c r="E985" s="4">
        <v>5.0</v>
      </c>
      <c r="F985" s="4">
        <v>3.0</v>
      </c>
      <c r="G985" s="4">
        <v>15.0</v>
      </c>
      <c r="H985" s="7">
        <v>45256.0</v>
      </c>
      <c r="I985" s="4">
        <f>IFERROR(__xludf.DUMMYFUNCTION("SPLIT(H985,""/"")"),26.0)</f>
        <v>26</v>
      </c>
      <c r="J985" s="4">
        <f>IFERROR(__xludf.DUMMYFUNCTION("""COMPUTED_VALUE"""),11.0)</f>
        <v>11</v>
      </c>
      <c r="K985" s="4">
        <f>IFERROR(__xludf.DUMMYFUNCTION("""COMPUTED_VALUE"""),2023.0)</f>
        <v>2023</v>
      </c>
    </row>
    <row r="986">
      <c r="A986" s="1" t="s">
        <v>6950</v>
      </c>
      <c r="B986" s="4" t="s">
        <v>27</v>
      </c>
      <c r="C986" s="4" t="s">
        <v>30</v>
      </c>
      <c r="D986" s="4" t="s">
        <v>23</v>
      </c>
      <c r="E986" s="4">
        <v>1.0</v>
      </c>
      <c r="F986" s="4">
        <v>3.0</v>
      </c>
      <c r="G986" s="4">
        <v>3.0</v>
      </c>
      <c r="H986" s="7">
        <v>45257.0</v>
      </c>
      <c r="I986" s="4">
        <f>IFERROR(__xludf.DUMMYFUNCTION("SPLIT(H986,""/"")"),27.0)</f>
        <v>27</v>
      </c>
      <c r="J986" s="4">
        <f>IFERROR(__xludf.DUMMYFUNCTION("""COMPUTED_VALUE"""),11.0)</f>
        <v>11</v>
      </c>
      <c r="K986" s="4">
        <f>IFERROR(__xludf.DUMMYFUNCTION("""COMPUTED_VALUE"""),2023.0)</f>
        <v>2023</v>
      </c>
    </row>
    <row r="987">
      <c r="A987" s="1" t="s">
        <v>8358</v>
      </c>
      <c r="B987" s="4" t="s">
        <v>27</v>
      </c>
      <c r="C987" s="4" t="s">
        <v>29</v>
      </c>
      <c r="D987" s="4" t="s">
        <v>39</v>
      </c>
      <c r="E987" s="4">
        <v>3.0</v>
      </c>
      <c r="F987" s="4">
        <v>3.0</v>
      </c>
      <c r="G987" s="4">
        <v>9.0</v>
      </c>
      <c r="H987" s="7">
        <v>45258.0</v>
      </c>
      <c r="I987" s="4">
        <f>IFERROR(__xludf.DUMMYFUNCTION("SPLIT(H987,""/"")"),28.0)</f>
        <v>28</v>
      </c>
      <c r="J987" s="4">
        <f>IFERROR(__xludf.DUMMYFUNCTION("""COMPUTED_VALUE"""),11.0)</f>
        <v>11</v>
      </c>
      <c r="K987" s="4">
        <f>IFERROR(__xludf.DUMMYFUNCTION("""COMPUTED_VALUE"""),2023.0)</f>
        <v>2023</v>
      </c>
    </row>
    <row r="988">
      <c r="A988" s="1" t="s">
        <v>4626</v>
      </c>
      <c r="B988" s="4" t="s">
        <v>27</v>
      </c>
      <c r="C988" s="4" t="s">
        <v>30</v>
      </c>
      <c r="D988" s="4" t="s">
        <v>23</v>
      </c>
      <c r="E988" s="4">
        <v>2.0</v>
      </c>
      <c r="F988" s="4">
        <v>3.0</v>
      </c>
      <c r="G988" s="4">
        <v>6.0</v>
      </c>
      <c r="H988" s="7">
        <v>45258.0</v>
      </c>
      <c r="I988" s="4">
        <f>IFERROR(__xludf.DUMMYFUNCTION("SPLIT(H988,""/"")"),28.0)</f>
        <v>28</v>
      </c>
      <c r="J988" s="4">
        <f>IFERROR(__xludf.DUMMYFUNCTION("""COMPUTED_VALUE"""),11.0)</f>
        <v>11</v>
      </c>
      <c r="K988" s="4">
        <f>IFERROR(__xludf.DUMMYFUNCTION("""COMPUTED_VALUE"""),2023.0)</f>
        <v>2023</v>
      </c>
    </row>
    <row r="989">
      <c r="A989" s="1" t="s">
        <v>8806</v>
      </c>
      <c r="B989" s="4" t="s">
        <v>27</v>
      </c>
      <c r="C989" s="4" t="s">
        <v>29</v>
      </c>
      <c r="D989" s="4" t="s">
        <v>28</v>
      </c>
      <c r="E989" s="4">
        <v>4.0</v>
      </c>
      <c r="F989" s="4">
        <v>3.0</v>
      </c>
      <c r="G989" s="4">
        <v>12.0</v>
      </c>
      <c r="H989" s="7">
        <v>45259.0</v>
      </c>
      <c r="I989" s="4">
        <f>IFERROR(__xludf.DUMMYFUNCTION("SPLIT(H989,""/"")"),29.0)</f>
        <v>29</v>
      </c>
      <c r="J989" s="4">
        <f>IFERROR(__xludf.DUMMYFUNCTION("""COMPUTED_VALUE"""),11.0)</f>
        <v>11</v>
      </c>
      <c r="K989" s="4">
        <f>IFERROR(__xludf.DUMMYFUNCTION("""COMPUTED_VALUE"""),2023.0)</f>
        <v>2023</v>
      </c>
    </row>
    <row r="990">
      <c r="A990" s="1" t="s">
        <v>9214</v>
      </c>
      <c r="B990" s="4" t="s">
        <v>27</v>
      </c>
      <c r="C990" s="4" t="s">
        <v>30</v>
      </c>
      <c r="D990" s="4" t="s">
        <v>28</v>
      </c>
      <c r="E990" s="4">
        <v>5.0</v>
      </c>
      <c r="F990" s="4">
        <v>3.0</v>
      </c>
      <c r="G990" s="4">
        <v>15.0</v>
      </c>
      <c r="H990" s="7">
        <v>45259.0</v>
      </c>
      <c r="I990" s="4">
        <f>IFERROR(__xludf.DUMMYFUNCTION("SPLIT(H990,""/"")"),29.0)</f>
        <v>29</v>
      </c>
      <c r="J990" s="4">
        <f>IFERROR(__xludf.DUMMYFUNCTION("""COMPUTED_VALUE"""),11.0)</f>
        <v>11</v>
      </c>
      <c r="K990" s="4">
        <f>IFERROR(__xludf.DUMMYFUNCTION("""COMPUTED_VALUE"""),2023.0)</f>
        <v>2023</v>
      </c>
    </row>
    <row r="991">
      <c r="A991" s="1" t="s">
        <v>9992</v>
      </c>
      <c r="B991" s="4" t="s">
        <v>27</v>
      </c>
      <c r="C991" s="4" t="s">
        <v>24</v>
      </c>
      <c r="D991" s="4" t="s">
        <v>23</v>
      </c>
      <c r="E991" s="4">
        <v>5.0</v>
      </c>
      <c r="F991" s="4">
        <v>3.0</v>
      </c>
      <c r="G991" s="4">
        <v>15.0</v>
      </c>
      <c r="H991" s="7">
        <v>45259.0</v>
      </c>
      <c r="I991" s="4">
        <f>IFERROR(__xludf.DUMMYFUNCTION("SPLIT(H991,""/"")"),29.0)</f>
        <v>29</v>
      </c>
      <c r="J991" s="4">
        <f>IFERROR(__xludf.DUMMYFUNCTION("""COMPUTED_VALUE"""),11.0)</f>
        <v>11</v>
      </c>
      <c r="K991" s="4">
        <f>IFERROR(__xludf.DUMMYFUNCTION("""COMPUTED_VALUE"""),2023.0)</f>
        <v>2023</v>
      </c>
    </row>
    <row r="992">
      <c r="A992" s="1" t="s">
        <v>5308</v>
      </c>
      <c r="B992" s="4" t="s">
        <v>27</v>
      </c>
      <c r="C992" s="4" t="s">
        <v>30</v>
      </c>
      <c r="D992" s="4" t="s">
        <v>30</v>
      </c>
      <c r="E992" s="4">
        <v>1.0</v>
      </c>
      <c r="F992" s="4">
        <v>3.0</v>
      </c>
      <c r="G992" s="4">
        <v>3.0</v>
      </c>
      <c r="H992" s="7">
        <v>45259.0</v>
      </c>
      <c r="I992" s="4">
        <f>IFERROR(__xludf.DUMMYFUNCTION("SPLIT(H992,""/"")"),29.0)</f>
        <v>29</v>
      </c>
      <c r="J992" s="4">
        <f>IFERROR(__xludf.DUMMYFUNCTION("""COMPUTED_VALUE"""),11.0)</f>
        <v>11</v>
      </c>
      <c r="K992" s="4">
        <f>IFERROR(__xludf.DUMMYFUNCTION("""COMPUTED_VALUE"""),2023.0)</f>
        <v>2023</v>
      </c>
    </row>
    <row r="993">
      <c r="A993" s="1" t="s">
        <v>4135</v>
      </c>
      <c r="B993" s="4" t="s">
        <v>27</v>
      </c>
      <c r="C993" s="4" t="s">
        <v>30</v>
      </c>
      <c r="D993" s="4" t="s">
        <v>30</v>
      </c>
      <c r="E993" s="4">
        <v>5.0</v>
      </c>
      <c r="F993" s="4">
        <v>3.0</v>
      </c>
      <c r="G993" s="4">
        <v>15.0</v>
      </c>
      <c r="H993" s="7">
        <v>45259.0</v>
      </c>
      <c r="I993" s="4">
        <f>IFERROR(__xludf.DUMMYFUNCTION("SPLIT(H993,""/"")"),29.0)</f>
        <v>29</v>
      </c>
      <c r="J993" s="4">
        <f>IFERROR(__xludf.DUMMYFUNCTION("""COMPUTED_VALUE"""),11.0)</f>
        <v>11</v>
      </c>
      <c r="K993" s="4">
        <f>IFERROR(__xludf.DUMMYFUNCTION("""COMPUTED_VALUE"""),2023.0)</f>
        <v>2023</v>
      </c>
    </row>
    <row r="994">
      <c r="A994" s="1" t="s">
        <v>3422</v>
      </c>
      <c r="B994" s="4" t="s">
        <v>27</v>
      </c>
      <c r="C994" s="4" t="s">
        <v>30</v>
      </c>
      <c r="D994" s="4" t="s">
        <v>28</v>
      </c>
      <c r="E994" s="4">
        <v>4.0</v>
      </c>
      <c r="F994" s="4">
        <v>3.0</v>
      </c>
      <c r="G994" s="4">
        <v>12.0</v>
      </c>
      <c r="H994" s="7">
        <v>45260.0</v>
      </c>
      <c r="I994" s="4">
        <f>IFERROR(__xludf.DUMMYFUNCTION("SPLIT(H994,""/"")"),30.0)</f>
        <v>30</v>
      </c>
      <c r="J994" s="4">
        <f>IFERROR(__xludf.DUMMYFUNCTION("""COMPUTED_VALUE"""),11.0)</f>
        <v>11</v>
      </c>
      <c r="K994" s="4">
        <f>IFERROR(__xludf.DUMMYFUNCTION("""COMPUTED_VALUE"""),2023.0)</f>
        <v>2023</v>
      </c>
    </row>
    <row r="995">
      <c r="A995" s="1" t="s">
        <v>2074</v>
      </c>
      <c r="B995" s="4" t="s">
        <v>27</v>
      </c>
      <c r="C995" s="4" t="s">
        <v>30</v>
      </c>
      <c r="D995" s="4" t="s">
        <v>39</v>
      </c>
      <c r="E995" s="4">
        <v>3.0</v>
      </c>
      <c r="F995" s="4">
        <v>3.0</v>
      </c>
      <c r="G995" s="4">
        <v>9.0</v>
      </c>
      <c r="H995" s="7">
        <v>45260.0</v>
      </c>
      <c r="I995" s="4">
        <f>IFERROR(__xludf.DUMMYFUNCTION("SPLIT(H995,""/"")"),30.0)</f>
        <v>30</v>
      </c>
      <c r="J995" s="4">
        <f>IFERROR(__xludf.DUMMYFUNCTION("""COMPUTED_VALUE"""),11.0)</f>
        <v>11</v>
      </c>
      <c r="K995" s="4">
        <f>IFERROR(__xludf.DUMMYFUNCTION("""COMPUTED_VALUE"""),2023.0)</f>
        <v>2023</v>
      </c>
    </row>
    <row r="996">
      <c r="A996" s="1" t="s">
        <v>5798</v>
      </c>
      <c r="B996" s="4" t="s">
        <v>27</v>
      </c>
      <c r="C996" s="4" t="s">
        <v>30</v>
      </c>
      <c r="D996" s="4" t="s">
        <v>39</v>
      </c>
      <c r="E996" s="4">
        <v>3.0</v>
      </c>
      <c r="F996" s="4">
        <v>3.0</v>
      </c>
      <c r="G996" s="4">
        <v>9.0</v>
      </c>
      <c r="H996" s="7">
        <v>45260.0</v>
      </c>
      <c r="I996" s="4">
        <f>IFERROR(__xludf.DUMMYFUNCTION("SPLIT(H996,""/"")"),30.0)</f>
        <v>30</v>
      </c>
      <c r="J996" s="4">
        <f>IFERROR(__xludf.DUMMYFUNCTION("""COMPUTED_VALUE"""),11.0)</f>
        <v>11</v>
      </c>
      <c r="K996" s="4">
        <f>IFERROR(__xludf.DUMMYFUNCTION("""COMPUTED_VALUE"""),2023.0)</f>
        <v>2023</v>
      </c>
    </row>
    <row r="997">
      <c r="A997" s="1" t="s">
        <v>9750</v>
      </c>
      <c r="B997" s="4" t="s">
        <v>27</v>
      </c>
      <c r="C997" s="4" t="s">
        <v>24</v>
      </c>
      <c r="D997" s="4" t="s">
        <v>23</v>
      </c>
      <c r="E997" s="4">
        <v>1.0</v>
      </c>
      <c r="F997" s="4">
        <v>3.0</v>
      </c>
      <c r="G997" s="4">
        <v>3.0</v>
      </c>
      <c r="H997" s="5">
        <v>45261.0</v>
      </c>
      <c r="I997" s="4">
        <f>IFERROR(__xludf.DUMMYFUNCTION("SPLIT(H997,""/"")"),1.0)</f>
        <v>1</v>
      </c>
      <c r="J997" s="4">
        <f>IFERROR(__xludf.DUMMYFUNCTION("""COMPUTED_VALUE"""),12.0)</f>
        <v>12</v>
      </c>
      <c r="K997" s="4">
        <f>IFERROR(__xludf.DUMMYFUNCTION("""COMPUTED_VALUE"""),2023.0)</f>
        <v>2023</v>
      </c>
    </row>
    <row r="998">
      <c r="A998" s="1" t="s">
        <v>2285</v>
      </c>
      <c r="B998" s="4" t="s">
        <v>27</v>
      </c>
      <c r="C998" s="4" t="s">
        <v>30</v>
      </c>
      <c r="D998" s="4" t="s">
        <v>30</v>
      </c>
      <c r="E998" s="4">
        <v>2.0</v>
      </c>
      <c r="F998" s="4">
        <v>3.0</v>
      </c>
      <c r="G998" s="4">
        <v>6.0</v>
      </c>
      <c r="H998" s="5">
        <v>45261.0</v>
      </c>
      <c r="I998" s="4">
        <f>IFERROR(__xludf.DUMMYFUNCTION("SPLIT(H998,""/"")"),1.0)</f>
        <v>1</v>
      </c>
      <c r="J998" s="4">
        <f>IFERROR(__xludf.DUMMYFUNCTION("""COMPUTED_VALUE"""),12.0)</f>
        <v>12</v>
      </c>
      <c r="K998" s="4">
        <f>IFERROR(__xludf.DUMMYFUNCTION("""COMPUTED_VALUE"""),2023.0)</f>
        <v>2023</v>
      </c>
    </row>
    <row r="999">
      <c r="A999" s="1" t="s">
        <v>2618</v>
      </c>
      <c r="B999" s="4" t="s">
        <v>27</v>
      </c>
      <c r="C999" s="4" t="s">
        <v>30</v>
      </c>
      <c r="D999" s="4" t="s">
        <v>28</v>
      </c>
      <c r="E999" s="4">
        <v>5.0</v>
      </c>
      <c r="F999" s="4">
        <v>3.0</v>
      </c>
      <c r="G999" s="4">
        <v>15.0</v>
      </c>
      <c r="H999" s="5">
        <v>45261.0</v>
      </c>
      <c r="I999" s="4">
        <f>IFERROR(__xludf.DUMMYFUNCTION("SPLIT(H999,""/"")"),1.0)</f>
        <v>1</v>
      </c>
      <c r="J999" s="4">
        <f>IFERROR(__xludf.DUMMYFUNCTION("""COMPUTED_VALUE"""),12.0)</f>
        <v>12</v>
      </c>
      <c r="K999" s="4">
        <f>IFERROR(__xludf.DUMMYFUNCTION("""COMPUTED_VALUE"""),2023.0)</f>
        <v>2023</v>
      </c>
    </row>
    <row r="1000">
      <c r="A1000" s="1" t="s">
        <v>7104</v>
      </c>
      <c r="B1000" s="4" t="s">
        <v>27</v>
      </c>
      <c r="C1000" s="4" t="s">
        <v>30</v>
      </c>
      <c r="D1000" s="4" t="s">
        <v>39</v>
      </c>
      <c r="E1000" s="4">
        <v>5.0</v>
      </c>
      <c r="F1000" s="4">
        <v>3.0</v>
      </c>
      <c r="G1000" s="4">
        <v>15.0</v>
      </c>
      <c r="H1000" s="5">
        <v>45262.0</v>
      </c>
      <c r="I1000" s="4">
        <f>IFERROR(__xludf.DUMMYFUNCTION("SPLIT(H1000,""/"")"),2.0)</f>
        <v>2</v>
      </c>
      <c r="J1000" s="4">
        <f>IFERROR(__xludf.DUMMYFUNCTION("""COMPUTED_VALUE"""),12.0)</f>
        <v>12</v>
      </c>
      <c r="K1000" s="4">
        <f>IFERROR(__xludf.DUMMYFUNCTION("""COMPUTED_VALUE"""),2023.0)</f>
        <v>2023</v>
      </c>
    </row>
    <row r="1001">
      <c r="A1001" s="1" t="s">
        <v>9283</v>
      </c>
      <c r="B1001" s="4" t="s">
        <v>27</v>
      </c>
      <c r="C1001" s="4" t="s">
        <v>30</v>
      </c>
      <c r="D1001" s="4" t="s">
        <v>28</v>
      </c>
      <c r="E1001" s="4">
        <v>3.0</v>
      </c>
      <c r="F1001" s="4">
        <v>3.0</v>
      </c>
      <c r="G1001" s="4">
        <v>9.0</v>
      </c>
      <c r="H1001" s="5">
        <v>45262.0</v>
      </c>
      <c r="I1001" s="4">
        <f>IFERROR(__xludf.DUMMYFUNCTION("SPLIT(H1001,""/"")"),2.0)</f>
        <v>2</v>
      </c>
      <c r="J1001" s="4">
        <f>IFERROR(__xludf.DUMMYFUNCTION("""COMPUTED_VALUE"""),12.0)</f>
        <v>12</v>
      </c>
      <c r="K1001" s="4">
        <f>IFERROR(__xludf.DUMMYFUNCTION("""COMPUTED_VALUE"""),2023.0)</f>
        <v>2023</v>
      </c>
    </row>
    <row r="1002">
      <c r="A1002" s="1" t="s">
        <v>6351</v>
      </c>
      <c r="B1002" s="4" t="s">
        <v>27</v>
      </c>
      <c r="C1002" s="4" t="s">
        <v>24</v>
      </c>
      <c r="D1002" s="4" t="s">
        <v>28</v>
      </c>
      <c r="E1002" s="4">
        <v>4.0</v>
      </c>
      <c r="F1002" s="4">
        <v>3.0</v>
      </c>
      <c r="G1002" s="4">
        <v>12.0</v>
      </c>
      <c r="H1002" s="5">
        <v>45263.0</v>
      </c>
      <c r="I1002" s="4">
        <f>IFERROR(__xludf.DUMMYFUNCTION("SPLIT(H1002,""/"")"),3.0)</f>
        <v>3</v>
      </c>
      <c r="J1002" s="4">
        <f>IFERROR(__xludf.DUMMYFUNCTION("""COMPUTED_VALUE"""),12.0)</f>
        <v>12</v>
      </c>
      <c r="K1002" s="4">
        <f>IFERROR(__xludf.DUMMYFUNCTION("""COMPUTED_VALUE"""),2023.0)</f>
        <v>2023</v>
      </c>
    </row>
    <row r="1003">
      <c r="A1003" s="1" t="s">
        <v>1860</v>
      </c>
      <c r="B1003" s="4" t="s">
        <v>27</v>
      </c>
      <c r="C1003" s="4" t="s">
        <v>30</v>
      </c>
      <c r="D1003" s="4" t="s">
        <v>28</v>
      </c>
      <c r="E1003" s="4">
        <v>3.0</v>
      </c>
      <c r="F1003" s="4">
        <v>3.0</v>
      </c>
      <c r="G1003" s="4">
        <v>9.0</v>
      </c>
      <c r="H1003" s="5">
        <v>45263.0</v>
      </c>
      <c r="I1003" s="4">
        <f>IFERROR(__xludf.DUMMYFUNCTION("SPLIT(H1003,""/"")"),3.0)</f>
        <v>3</v>
      </c>
      <c r="J1003" s="4">
        <f>IFERROR(__xludf.DUMMYFUNCTION("""COMPUTED_VALUE"""),12.0)</f>
        <v>12</v>
      </c>
      <c r="K1003" s="4">
        <f>IFERROR(__xludf.DUMMYFUNCTION("""COMPUTED_VALUE"""),2023.0)</f>
        <v>2023</v>
      </c>
    </row>
    <row r="1004">
      <c r="A1004" s="1" t="s">
        <v>1215</v>
      </c>
      <c r="B1004" s="4" t="s">
        <v>27</v>
      </c>
      <c r="C1004" s="4" t="s">
        <v>30</v>
      </c>
      <c r="D1004" s="4" t="s">
        <v>30</v>
      </c>
      <c r="E1004" s="4">
        <v>3.0</v>
      </c>
      <c r="F1004" s="4">
        <v>3.0</v>
      </c>
      <c r="G1004" s="4">
        <v>9.0</v>
      </c>
      <c r="H1004" s="5">
        <v>45263.0</v>
      </c>
      <c r="I1004" s="4">
        <f>IFERROR(__xludf.DUMMYFUNCTION("SPLIT(H1004,""/"")"),3.0)</f>
        <v>3</v>
      </c>
      <c r="J1004" s="4">
        <f>IFERROR(__xludf.DUMMYFUNCTION("""COMPUTED_VALUE"""),12.0)</f>
        <v>12</v>
      </c>
      <c r="K1004" s="4">
        <f>IFERROR(__xludf.DUMMYFUNCTION("""COMPUTED_VALUE"""),2023.0)</f>
        <v>2023</v>
      </c>
    </row>
    <row r="1005">
      <c r="A1005" s="1" t="s">
        <v>5773</v>
      </c>
      <c r="B1005" s="4" t="s">
        <v>27</v>
      </c>
      <c r="C1005" s="4" t="s">
        <v>29</v>
      </c>
      <c r="D1005" s="4" t="s">
        <v>23</v>
      </c>
      <c r="E1005" s="4">
        <v>4.0</v>
      </c>
      <c r="F1005" s="4">
        <v>3.0</v>
      </c>
      <c r="G1005" s="4">
        <v>12.0</v>
      </c>
      <c r="H1005" s="5">
        <v>45263.0</v>
      </c>
      <c r="I1005" s="4">
        <f>IFERROR(__xludf.DUMMYFUNCTION("SPLIT(H1005,""/"")"),3.0)</f>
        <v>3</v>
      </c>
      <c r="J1005" s="4">
        <f>IFERROR(__xludf.DUMMYFUNCTION("""COMPUTED_VALUE"""),12.0)</f>
        <v>12</v>
      </c>
      <c r="K1005" s="4">
        <f>IFERROR(__xludf.DUMMYFUNCTION("""COMPUTED_VALUE"""),2023.0)</f>
        <v>2023</v>
      </c>
    </row>
    <row r="1006">
      <c r="A1006" s="1" t="s">
        <v>5338</v>
      </c>
      <c r="B1006" s="4" t="s">
        <v>27</v>
      </c>
      <c r="C1006" s="4" t="s">
        <v>29</v>
      </c>
      <c r="D1006" s="4" t="s">
        <v>30</v>
      </c>
      <c r="E1006" s="4">
        <v>4.0</v>
      </c>
      <c r="F1006" s="4">
        <v>3.0</v>
      </c>
      <c r="G1006" s="4">
        <v>12.0</v>
      </c>
      <c r="H1006" s="5">
        <v>45264.0</v>
      </c>
      <c r="I1006" s="4">
        <f>IFERROR(__xludf.DUMMYFUNCTION("SPLIT(H1006,""/"")"),4.0)</f>
        <v>4</v>
      </c>
      <c r="J1006" s="4">
        <f>IFERROR(__xludf.DUMMYFUNCTION("""COMPUTED_VALUE"""),12.0)</f>
        <v>12</v>
      </c>
      <c r="K1006" s="4">
        <f>IFERROR(__xludf.DUMMYFUNCTION("""COMPUTED_VALUE"""),2023.0)</f>
        <v>2023</v>
      </c>
    </row>
    <row r="1007">
      <c r="A1007" s="1" t="s">
        <v>4328</v>
      </c>
      <c r="B1007" s="4" t="s">
        <v>27</v>
      </c>
      <c r="C1007" s="4" t="s">
        <v>29</v>
      </c>
      <c r="D1007" s="4" t="s">
        <v>39</v>
      </c>
      <c r="E1007" s="4">
        <v>5.0</v>
      </c>
      <c r="F1007" s="4">
        <v>3.0</v>
      </c>
      <c r="G1007" s="4">
        <v>15.0</v>
      </c>
      <c r="H1007" s="5">
        <v>45264.0</v>
      </c>
      <c r="I1007" s="4">
        <f>IFERROR(__xludf.DUMMYFUNCTION("SPLIT(H1007,""/"")"),4.0)</f>
        <v>4</v>
      </c>
      <c r="J1007" s="4">
        <f>IFERROR(__xludf.DUMMYFUNCTION("""COMPUTED_VALUE"""),12.0)</f>
        <v>12</v>
      </c>
      <c r="K1007" s="4">
        <f>IFERROR(__xludf.DUMMYFUNCTION("""COMPUTED_VALUE"""),2023.0)</f>
        <v>2023</v>
      </c>
    </row>
    <row r="1008">
      <c r="A1008" s="1" t="s">
        <v>9059</v>
      </c>
      <c r="B1008" s="4" t="s">
        <v>27</v>
      </c>
      <c r="C1008" s="4" t="s">
        <v>30</v>
      </c>
      <c r="D1008" s="4" t="s">
        <v>23</v>
      </c>
      <c r="E1008" s="4">
        <v>2.0</v>
      </c>
      <c r="F1008" s="4">
        <v>3.0</v>
      </c>
      <c r="G1008" s="4">
        <v>6.0</v>
      </c>
      <c r="H1008" s="5">
        <v>45265.0</v>
      </c>
      <c r="I1008" s="4">
        <f>IFERROR(__xludf.DUMMYFUNCTION("SPLIT(H1008,""/"")"),5.0)</f>
        <v>5</v>
      </c>
      <c r="J1008" s="4">
        <f>IFERROR(__xludf.DUMMYFUNCTION("""COMPUTED_VALUE"""),12.0)</f>
        <v>12</v>
      </c>
      <c r="K1008" s="4">
        <f>IFERROR(__xludf.DUMMYFUNCTION("""COMPUTED_VALUE"""),2023.0)</f>
        <v>2023</v>
      </c>
    </row>
    <row r="1009">
      <c r="A1009" s="1" t="s">
        <v>6389</v>
      </c>
      <c r="B1009" s="4" t="s">
        <v>27</v>
      </c>
      <c r="C1009" s="4" t="s">
        <v>30</v>
      </c>
      <c r="D1009" s="4" t="s">
        <v>23</v>
      </c>
      <c r="E1009" s="4">
        <v>5.0</v>
      </c>
      <c r="F1009" s="4">
        <v>3.0</v>
      </c>
      <c r="G1009" s="4">
        <v>15.0</v>
      </c>
      <c r="H1009" s="5">
        <v>45265.0</v>
      </c>
      <c r="I1009" s="4">
        <f>IFERROR(__xludf.DUMMYFUNCTION("SPLIT(H1009,""/"")"),5.0)</f>
        <v>5</v>
      </c>
      <c r="J1009" s="4">
        <f>IFERROR(__xludf.DUMMYFUNCTION("""COMPUTED_VALUE"""),12.0)</f>
        <v>12</v>
      </c>
      <c r="K1009" s="4">
        <f>IFERROR(__xludf.DUMMYFUNCTION("""COMPUTED_VALUE"""),2023.0)</f>
        <v>2023</v>
      </c>
    </row>
    <row r="1010">
      <c r="A1010" s="1" t="s">
        <v>7653</v>
      </c>
      <c r="B1010" s="4" t="s">
        <v>27</v>
      </c>
      <c r="C1010" s="4" t="s">
        <v>29</v>
      </c>
      <c r="D1010" s="4" t="s">
        <v>39</v>
      </c>
      <c r="E1010" s="4">
        <v>2.0</v>
      </c>
      <c r="F1010" s="4">
        <v>3.0</v>
      </c>
      <c r="G1010" s="4">
        <v>6.0</v>
      </c>
      <c r="H1010" s="5">
        <v>45266.0</v>
      </c>
      <c r="I1010" s="4">
        <f>IFERROR(__xludf.DUMMYFUNCTION("SPLIT(H1010,""/"")"),6.0)</f>
        <v>6</v>
      </c>
      <c r="J1010" s="4">
        <f>IFERROR(__xludf.DUMMYFUNCTION("""COMPUTED_VALUE"""),12.0)</f>
        <v>12</v>
      </c>
      <c r="K1010" s="4">
        <f>IFERROR(__xludf.DUMMYFUNCTION("""COMPUTED_VALUE"""),2023.0)</f>
        <v>2023</v>
      </c>
    </row>
    <row r="1011">
      <c r="A1011" s="1" t="s">
        <v>180</v>
      </c>
      <c r="B1011" s="4" t="s">
        <v>27</v>
      </c>
      <c r="C1011" s="4" t="s">
        <v>29</v>
      </c>
      <c r="D1011" s="4" t="s">
        <v>30</v>
      </c>
      <c r="E1011" s="4">
        <v>5.0</v>
      </c>
      <c r="F1011" s="4">
        <v>3.0</v>
      </c>
      <c r="G1011" s="4">
        <v>15.0</v>
      </c>
      <c r="H1011" s="5">
        <v>45266.0</v>
      </c>
      <c r="I1011" s="4">
        <f>IFERROR(__xludf.DUMMYFUNCTION("SPLIT(H1011,""/"")"),6.0)</f>
        <v>6</v>
      </c>
      <c r="J1011" s="4">
        <f>IFERROR(__xludf.DUMMYFUNCTION("""COMPUTED_VALUE"""),12.0)</f>
        <v>12</v>
      </c>
      <c r="K1011" s="4">
        <f>IFERROR(__xludf.DUMMYFUNCTION("""COMPUTED_VALUE"""),2023.0)</f>
        <v>2023</v>
      </c>
    </row>
    <row r="1012">
      <c r="A1012" s="1" t="s">
        <v>5548</v>
      </c>
      <c r="B1012" s="4" t="s">
        <v>27</v>
      </c>
      <c r="C1012" s="4" t="s">
        <v>30</v>
      </c>
      <c r="D1012" s="4" t="s">
        <v>23</v>
      </c>
      <c r="E1012" s="4">
        <v>4.0</v>
      </c>
      <c r="F1012" s="4">
        <v>3.0</v>
      </c>
      <c r="G1012" s="4">
        <v>12.0</v>
      </c>
      <c r="H1012" s="5">
        <v>45266.0</v>
      </c>
      <c r="I1012" s="4">
        <f>IFERROR(__xludf.DUMMYFUNCTION("SPLIT(H1012,""/"")"),6.0)</f>
        <v>6</v>
      </c>
      <c r="J1012" s="4">
        <f>IFERROR(__xludf.DUMMYFUNCTION("""COMPUTED_VALUE"""),12.0)</f>
        <v>12</v>
      </c>
      <c r="K1012" s="4">
        <f>IFERROR(__xludf.DUMMYFUNCTION("""COMPUTED_VALUE"""),2023.0)</f>
        <v>2023</v>
      </c>
    </row>
    <row r="1013">
      <c r="A1013" s="1" t="s">
        <v>1516</v>
      </c>
      <c r="B1013" s="4" t="s">
        <v>27</v>
      </c>
      <c r="C1013" s="4" t="s">
        <v>29</v>
      </c>
      <c r="D1013" s="4" t="s">
        <v>28</v>
      </c>
      <c r="E1013" s="4">
        <v>2.0</v>
      </c>
      <c r="F1013" s="4">
        <v>3.0</v>
      </c>
      <c r="G1013" s="4">
        <v>6.0</v>
      </c>
      <c r="H1013" s="5">
        <v>45266.0</v>
      </c>
      <c r="I1013" s="4">
        <f>IFERROR(__xludf.DUMMYFUNCTION("SPLIT(H1013,""/"")"),6.0)</f>
        <v>6</v>
      </c>
      <c r="J1013" s="4">
        <f>IFERROR(__xludf.DUMMYFUNCTION("""COMPUTED_VALUE"""),12.0)</f>
        <v>12</v>
      </c>
      <c r="K1013" s="4">
        <f>IFERROR(__xludf.DUMMYFUNCTION("""COMPUTED_VALUE"""),2023.0)</f>
        <v>2023</v>
      </c>
    </row>
    <row r="1014">
      <c r="A1014" s="1" t="s">
        <v>9880</v>
      </c>
      <c r="B1014" s="4" t="s">
        <v>27</v>
      </c>
      <c r="C1014" s="4" t="s">
        <v>29</v>
      </c>
      <c r="D1014" s="4" t="s">
        <v>30</v>
      </c>
      <c r="E1014" s="4">
        <v>2.0</v>
      </c>
      <c r="F1014" s="4">
        <v>3.0</v>
      </c>
      <c r="G1014" s="4">
        <v>6.0</v>
      </c>
      <c r="H1014" s="5">
        <v>45267.0</v>
      </c>
      <c r="I1014" s="4">
        <f>IFERROR(__xludf.DUMMYFUNCTION("SPLIT(H1014,""/"")"),7.0)</f>
        <v>7</v>
      </c>
      <c r="J1014" s="4">
        <f>IFERROR(__xludf.DUMMYFUNCTION("""COMPUTED_VALUE"""),12.0)</f>
        <v>12</v>
      </c>
      <c r="K1014" s="4">
        <f>IFERROR(__xludf.DUMMYFUNCTION("""COMPUTED_VALUE"""),2023.0)</f>
        <v>2023</v>
      </c>
    </row>
    <row r="1015">
      <c r="A1015" s="1" t="s">
        <v>1397</v>
      </c>
      <c r="B1015" s="4" t="s">
        <v>27</v>
      </c>
      <c r="C1015" s="4" t="s">
        <v>29</v>
      </c>
      <c r="D1015" s="4" t="s">
        <v>39</v>
      </c>
      <c r="E1015" s="4">
        <v>3.0</v>
      </c>
      <c r="F1015" s="4">
        <v>3.0</v>
      </c>
      <c r="G1015" s="4">
        <v>9.0</v>
      </c>
      <c r="H1015" s="5">
        <v>45267.0</v>
      </c>
      <c r="I1015" s="4">
        <f>IFERROR(__xludf.DUMMYFUNCTION("SPLIT(H1015,""/"")"),7.0)</f>
        <v>7</v>
      </c>
      <c r="J1015" s="4">
        <f>IFERROR(__xludf.DUMMYFUNCTION("""COMPUTED_VALUE"""),12.0)</f>
        <v>12</v>
      </c>
      <c r="K1015" s="4">
        <f>IFERROR(__xludf.DUMMYFUNCTION("""COMPUTED_VALUE"""),2023.0)</f>
        <v>2023</v>
      </c>
    </row>
    <row r="1016">
      <c r="A1016" s="1" t="s">
        <v>9919</v>
      </c>
      <c r="B1016" s="4" t="s">
        <v>27</v>
      </c>
      <c r="C1016" s="4" t="s">
        <v>29</v>
      </c>
      <c r="D1016" s="4" t="s">
        <v>30</v>
      </c>
      <c r="E1016" s="4">
        <v>2.0</v>
      </c>
      <c r="F1016" s="4">
        <v>3.0</v>
      </c>
      <c r="G1016" s="4">
        <v>6.0</v>
      </c>
      <c r="H1016" s="5">
        <v>45268.0</v>
      </c>
      <c r="I1016" s="4">
        <f>IFERROR(__xludf.DUMMYFUNCTION("SPLIT(H1016,""/"")"),8.0)</f>
        <v>8</v>
      </c>
      <c r="J1016" s="4">
        <f>IFERROR(__xludf.DUMMYFUNCTION("""COMPUTED_VALUE"""),12.0)</f>
        <v>12</v>
      </c>
      <c r="K1016" s="4">
        <f>IFERROR(__xludf.DUMMYFUNCTION("""COMPUTED_VALUE"""),2023.0)</f>
        <v>2023</v>
      </c>
    </row>
    <row r="1017">
      <c r="A1017" s="1" t="s">
        <v>3667</v>
      </c>
      <c r="B1017" s="4" t="s">
        <v>27</v>
      </c>
      <c r="C1017" s="4" t="s">
        <v>30</v>
      </c>
      <c r="D1017" s="4" t="s">
        <v>28</v>
      </c>
      <c r="E1017" s="4">
        <v>3.0</v>
      </c>
      <c r="F1017" s="4">
        <v>3.0</v>
      </c>
      <c r="G1017" s="4">
        <v>9.0</v>
      </c>
      <c r="H1017" s="5">
        <v>45268.0</v>
      </c>
      <c r="I1017" s="4">
        <f>IFERROR(__xludf.DUMMYFUNCTION("SPLIT(H1017,""/"")"),8.0)</f>
        <v>8</v>
      </c>
      <c r="J1017" s="4">
        <f>IFERROR(__xludf.DUMMYFUNCTION("""COMPUTED_VALUE"""),12.0)</f>
        <v>12</v>
      </c>
      <c r="K1017" s="4">
        <f>IFERROR(__xludf.DUMMYFUNCTION("""COMPUTED_VALUE"""),2023.0)</f>
        <v>2023</v>
      </c>
    </row>
    <row r="1018">
      <c r="A1018" s="1" t="s">
        <v>9236</v>
      </c>
      <c r="B1018" s="4" t="s">
        <v>27</v>
      </c>
      <c r="C1018" s="4" t="s">
        <v>30</v>
      </c>
      <c r="D1018" s="4" t="s">
        <v>30</v>
      </c>
      <c r="E1018" s="4">
        <v>5.0</v>
      </c>
      <c r="F1018" s="4">
        <v>3.0</v>
      </c>
      <c r="G1018" s="4">
        <v>15.0</v>
      </c>
      <c r="H1018" s="5">
        <v>45269.0</v>
      </c>
      <c r="I1018" s="4">
        <f>IFERROR(__xludf.DUMMYFUNCTION("SPLIT(H1018,""/"")"),9.0)</f>
        <v>9</v>
      </c>
      <c r="J1018" s="4">
        <f>IFERROR(__xludf.DUMMYFUNCTION("""COMPUTED_VALUE"""),12.0)</f>
        <v>12</v>
      </c>
      <c r="K1018" s="4">
        <f>IFERROR(__xludf.DUMMYFUNCTION("""COMPUTED_VALUE"""),2023.0)</f>
        <v>2023</v>
      </c>
    </row>
    <row r="1019">
      <c r="A1019" s="1" t="s">
        <v>7366</v>
      </c>
      <c r="B1019" s="4" t="s">
        <v>27</v>
      </c>
      <c r="C1019" s="4" t="s">
        <v>24</v>
      </c>
      <c r="D1019" s="4" t="s">
        <v>39</v>
      </c>
      <c r="E1019" s="4">
        <v>5.0</v>
      </c>
      <c r="F1019" s="4">
        <v>3.0</v>
      </c>
      <c r="G1019" s="4">
        <v>15.0</v>
      </c>
      <c r="H1019" s="5">
        <v>45269.0</v>
      </c>
      <c r="I1019" s="4">
        <f>IFERROR(__xludf.DUMMYFUNCTION("SPLIT(H1019,""/"")"),9.0)</f>
        <v>9</v>
      </c>
      <c r="J1019" s="4">
        <f>IFERROR(__xludf.DUMMYFUNCTION("""COMPUTED_VALUE"""),12.0)</f>
        <v>12</v>
      </c>
      <c r="K1019" s="4">
        <f>IFERROR(__xludf.DUMMYFUNCTION("""COMPUTED_VALUE"""),2023.0)</f>
        <v>2023</v>
      </c>
    </row>
    <row r="1020">
      <c r="A1020" s="1" t="s">
        <v>5493</v>
      </c>
      <c r="B1020" s="4" t="s">
        <v>27</v>
      </c>
      <c r="C1020" s="4" t="s">
        <v>30</v>
      </c>
      <c r="D1020" s="4" t="s">
        <v>30</v>
      </c>
      <c r="E1020" s="4">
        <v>5.0</v>
      </c>
      <c r="F1020" s="4">
        <v>3.0</v>
      </c>
      <c r="G1020" s="4">
        <v>15.0</v>
      </c>
      <c r="H1020" s="5">
        <v>45269.0</v>
      </c>
      <c r="I1020" s="4">
        <f>IFERROR(__xludf.DUMMYFUNCTION("SPLIT(H1020,""/"")"),9.0)</f>
        <v>9</v>
      </c>
      <c r="J1020" s="4">
        <f>IFERROR(__xludf.DUMMYFUNCTION("""COMPUTED_VALUE"""),12.0)</f>
        <v>12</v>
      </c>
      <c r="K1020" s="4">
        <f>IFERROR(__xludf.DUMMYFUNCTION("""COMPUTED_VALUE"""),2023.0)</f>
        <v>2023</v>
      </c>
    </row>
    <row r="1021">
      <c r="A1021" s="1" t="s">
        <v>1949</v>
      </c>
      <c r="B1021" s="4" t="s">
        <v>27</v>
      </c>
      <c r="C1021" s="4" t="s">
        <v>30</v>
      </c>
      <c r="D1021" s="4" t="s">
        <v>30</v>
      </c>
      <c r="E1021" s="4">
        <v>4.0</v>
      </c>
      <c r="F1021" s="4">
        <v>3.0</v>
      </c>
      <c r="G1021" s="4">
        <v>12.0</v>
      </c>
      <c r="H1021" s="5">
        <v>45269.0</v>
      </c>
      <c r="I1021" s="4">
        <f>IFERROR(__xludf.DUMMYFUNCTION("SPLIT(H1021,""/"")"),9.0)</f>
        <v>9</v>
      </c>
      <c r="J1021" s="4">
        <f>IFERROR(__xludf.DUMMYFUNCTION("""COMPUTED_VALUE"""),12.0)</f>
        <v>12</v>
      </c>
      <c r="K1021" s="4">
        <f>IFERROR(__xludf.DUMMYFUNCTION("""COMPUTED_VALUE"""),2023.0)</f>
        <v>2023</v>
      </c>
    </row>
    <row r="1022">
      <c r="A1022" s="1" t="s">
        <v>4129</v>
      </c>
      <c r="B1022" s="4" t="s">
        <v>27</v>
      </c>
      <c r="C1022" s="4" t="s">
        <v>30</v>
      </c>
      <c r="D1022" s="4" t="s">
        <v>28</v>
      </c>
      <c r="E1022" s="4">
        <v>3.0</v>
      </c>
      <c r="F1022" s="4">
        <v>3.0</v>
      </c>
      <c r="G1022" s="4">
        <v>9.0</v>
      </c>
      <c r="H1022" s="5">
        <v>45269.0</v>
      </c>
      <c r="I1022" s="4">
        <f>IFERROR(__xludf.DUMMYFUNCTION("SPLIT(H1022,""/"")"),9.0)</f>
        <v>9</v>
      </c>
      <c r="J1022" s="4">
        <f>IFERROR(__xludf.DUMMYFUNCTION("""COMPUTED_VALUE"""),12.0)</f>
        <v>12</v>
      </c>
      <c r="K1022" s="4">
        <f>IFERROR(__xludf.DUMMYFUNCTION("""COMPUTED_VALUE"""),2023.0)</f>
        <v>2023</v>
      </c>
    </row>
    <row r="1023">
      <c r="A1023" s="1" t="s">
        <v>4816</v>
      </c>
      <c r="B1023" s="4" t="s">
        <v>27</v>
      </c>
      <c r="C1023" s="4" t="s">
        <v>24</v>
      </c>
      <c r="D1023" s="4" t="s">
        <v>39</v>
      </c>
      <c r="E1023" s="4">
        <v>1.0</v>
      </c>
      <c r="F1023" s="4">
        <v>3.0</v>
      </c>
      <c r="G1023" s="4">
        <v>3.0</v>
      </c>
      <c r="H1023" s="7">
        <v>45270.0</v>
      </c>
      <c r="I1023" s="4">
        <f>IFERROR(__xludf.DUMMYFUNCTION("SPLIT(H1023,""/"")"),10.0)</f>
        <v>10</v>
      </c>
      <c r="J1023" s="4">
        <f>IFERROR(__xludf.DUMMYFUNCTION("""COMPUTED_VALUE"""),12.0)</f>
        <v>12</v>
      </c>
      <c r="K1023" s="4">
        <f>IFERROR(__xludf.DUMMYFUNCTION("""COMPUTED_VALUE"""),2023.0)</f>
        <v>2023</v>
      </c>
    </row>
    <row r="1024">
      <c r="A1024" s="1" t="s">
        <v>8086</v>
      </c>
      <c r="B1024" s="4" t="s">
        <v>27</v>
      </c>
      <c r="C1024" s="4" t="s">
        <v>30</v>
      </c>
      <c r="D1024" s="4" t="s">
        <v>28</v>
      </c>
      <c r="E1024" s="4">
        <v>1.0</v>
      </c>
      <c r="F1024" s="4">
        <v>3.0</v>
      </c>
      <c r="G1024" s="4">
        <v>3.0</v>
      </c>
      <c r="H1024" s="7">
        <v>45270.0</v>
      </c>
      <c r="I1024" s="4">
        <f>IFERROR(__xludf.DUMMYFUNCTION("SPLIT(H1024,""/"")"),10.0)</f>
        <v>10</v>
      </c>
      <c r="J1024" s="4">
        <f>IFERROR(__xludf.DUMMYFUNCTION("""COMPUTED_VALUE"""),12.0)</f>
        <v>12</v>
      </c>
      <c r="K1024" s="4">
        <f>IFERROR(__xludf.DUMMYFUNCTION("""COMPUTED_VALUE"""),2023.0)</f>
        <v>2023</v>
      </c>
    </row>
    <row r="1025">
      <c r="A1025" s="1" t="s">
        <v>5692</v>
      </c>
      <c r="B1025" s="4" t="s">
        <v>27</v>
      </c>
      <c r="C1025" s="4" t="s">
        <v>30</v>
      </c>
      <c r="D1025" s="4" t="s">
        <v>39</v>
      </c>
      <c r="E1025" s="4">
        <v>2.0</v>
      </c>
      <c r="F1025" s="4">
        <v>3.0</v>
      </c>
      <c r="G1025" s="4">
        <v>6.0</v>
      </c>
      <c r="H1025" s="7">
        <v>45272.0</v>
      </c>
      <c r="I1025" s="4">
        <f>IFERROR(__xludf.DUMMYFUNCTION("SPLIT(H1025,""/"")"),12.0)</f>
        <v>12</v>
      </c>
      <c r="J1025" s="4">
        <f>IFERROR(__xludf.DUMMYFUNCTION("""COMPUTED_VALUE"""),12.0)</f>
        <v>12</v>
      </c>
      <c r="K1025" s="4">
        <f>IFERROR(__xludf.DUMMYFUNCTION("""COMPUTED_VALUE"""),2023.0)</f>
        <v>2023</v>
      </c>
    </row>
    <row r="1026">
      <c r="A1026" s="1" t="s">
        <v>5582</v>
      </c>
      <c r="B1026" s="4" t="s">
        <v>27</v>
      </c>
      <c r="C1026" s="4" t="s">
        <v>30</v>
      </c>
      <c r="D1026" s="4" t="s">
        <v>28</v>
      </c>
      <c r="E1026" s="4">
        <v>1.0</v>
      </c>
      <c r="F1026" s="4">
        <v>3.0</v>
      </c>
      <c r="G1026" s="4">
        <v>3.0</v>
      </c>
      <c r="H1026" s="7">
        <v>45272.0</v>
      </c>
      <c r="I1026" s="4">
        <f>IFERROR(__xludf.DUMMYFUNCTION("SPLIT(H1026,""/"")"),12.0)</f>
        <v>12</v>
      </c>
      <c r="J1026" s="4">
        <f>IFERROR(__xludf.DUMMYFUNCTION("""COMPUTED_VALUE"""),12.0)</f>
        <v>12</v>
      </c>
      <c r="K1026" s="4">
        <f>IFERROR(__xludf.DUMMYFUNCTION("""COMPUTED_VALUE"""),2023.0)</f>
        <v>2023</v>
      </c>
    </row>
    <row r="1027">
      <c r="A1027" s="1" t="s">
        <v>1074</v>
      </c>
      <c r="B1027" s="4" t="s">
        <v>27</v>
      </c>
      <c r="C1027" s="4" t="s">
        <v>24</v>
      </c>
      <c r="D1027" s="4" t="s">
        <v>23</v>
      </c>
      <c r="E1027" s="4">
        <v>3.0</v>
      </c>
      <c r="F1027" s="4">
        <v>3.0</v>
      </c>
      <c r="G1027" s="4">
        <v>9.0</v>
      </c>
      <c r="H1027" s="7">
        <v>45272.0</v>
      </c>
      <c r="I1027" s="4">
        <f>IFERROR(__xludf.DUMMYFUNCTION("SPLIT(H1027,""/"")"),12.0)</f>
        <v>12</v>
      </c>
      <c r="J1027" s="4">
        <f>IFERROR(__xludf.DUMMYFUNCTION("""COMPUTED_VALUE"""),12.0)</f>
        <v>12</v>
      </c>
      <c r="K1027" s="4">
        <f>IFERROR(__xludf.DUMMYFUNCTION("""COMPUTED_VALUE"""),2023.0)</f>
        <v>2023</v>
      </c>
    </row>
    <row r="1028">
      <c r="A1028" s="1" t="s">
        <v>4478</v>
      </c>
      <c r="B1028" s="4" t="s">
        <v>27</v>
      </c>
      <c r="C1028" s="4" t="s">
        <v>30</v>
      </c>
      <c r="D1028" s="4" t="s">
        <v>39</v>
      </c>
      <c r="E1028" s="4">
        <v>2.0</v>
      </c>
      <c r="F1028" s="4">
        <v>3.0</v>
      </c>
      <c r="G1028" s="4">
        <v>6.0</v>
      </c>
      <c r="H1028" s="7">
        <v>45272.0</v>
      </c>
      <c r="I1028" s="4">
        <f>IFERROR(__xludf.DUMMYFUNCTION("SPLIT(H1028,""/"")"),12.0)</f>
        <v>12</v>
      </c>
      <c r="J1028" s="4">
        <f>IFERROR(__xludf.DUMMYFUNCTION("""COMPUTED_VALUE"""),12.0)</f>
        <v>12</v>
      </c>
      <c r="K1028" s="4">
        <f>IFERROR(__xludf.DUMMYFUNCTION("""COMPUTED_VALUE"""),2023.0)</f>
        <v>2023</v>
      </c>
    </row>
    <row r="1029">
      <c r="A1029" s="1" t="s">
        <v>9046</v>
      </c>
      <c r="B1029" s="4" t="s">
        <v>27</v>
      </c>
      <c r="C1029" s="4" t="s">
        <v>29</v>
      </c>
      <c r="D1029" s="4" t="s">
        <v>30</v>
      </c>
      <c r="E1029" s="4">
        <v>3.0</v>
      </c>
      <c r="F1029" s="4">
        <v>3.0</v>
      </c>
      <c r="G1029" s="4">
        <v>9.0</v>
      </c>
      <c r="H1029" s="7">
        <v>45273.0</v>
      </c>
      <c r="I1029" s="4">
        <f>IFERROR(__xludf.DUMMYFUNCTION("SPLIT(H1029,""/"")"),13.0)</f>
        <v>13</v>
      </c>
      <c r="J1029" s="4">
        <f>IFERROR(__xludf.DUMMYFUNCTION("""COMPUTED_VALUE"""),12.0)</f>
        <v>12</v>
      </c>
      <c r="K1029" s="4">
        <f>IFERROR(__xludf.DUMMYFUNCTION("""COMPUTED_VALUE"""),2023.0)</f>
        <v>2023</v>
      </c>
    </row>
    <row r="1030">
      <c r="A1030" s="1" t="s">
        <v>2242</v>
      </c>
      <c r="B1030" s="4" t="s">
        <v>27</v>
      </c>
      <c r="C1030" s="4" t="s">
        <v>30</v>
      </c>
      <c r="D1030" s="4" t="s">
        <v>30</v>
      </c>
      <c r="E1030" s="4">
        <v>2.0</v>
      </c>
      <c r="F1030" s="4">
        <v>3.0</v>
      </c>
      <c r="G1030" s="4">
        <v>6.0</v>
      </c>
      <c r="H1030" s="7">
        <v>45274.0</v>
      </c>
      <c r="I1030" s="4">
        <f>IFERROR(__xludf.DUMMYFUNCTION("SPLIT(H1030,""/"")"),14.0)</f>
        <v>14</v>
      </c>
      <c r="J1030" s="4">
        <f>IFERROR(__xludf.DUMMYFUNCTION("""COMPUTED_VALUE"""),12.0)</f>
        <v>12</v>
      </c>
      <c r="K1030" s="4">
        <f>IFERROR(__xludf.DUMMYFUNCTION("""COMPUTED_VALUE"""),2023.0)</f>
        <v>2023</v>
      </c>
    </row>
    <row r="1031">
      <c r="A1031" s="1" t="s">
        <v>9445</v>
      </c>
      <c r="B1031" s="4" t="s">
        <v>27</v>
      </c>
      <c r="C1031" s="4" t="s">
        <v>24</v>
      </c>
      <c r="D1031" s="4" t="s">
        <v>30</v>
      </c>
      <c r="E1031" s="4">
        <v>3.0</v>
      </c>
      <c r="F1031" s="4">
        <v>3.0</v>
      </c>
      <c r="G1031" s="4">
        <v>9.0</v>
      </c>
      <c r="H1031" s="7">
        <v>45274.0</v>
      </c>
      <c r="I1031" s="4">
        <f>IFERROR(__xludf.DUMMYFUNCTION("SPLIT(H1031,""/"")"),14.0)</f>
        <v>14</v>
      </c>
      <c r="J1031" s="4">
        <f>IFERROR(__xludf.DUMMYFUNCTION("""COMPUTED_VALUE"""),12.0)</f>
        <v>12</v>
      </c>
      <c r="K1031" s="4">
        <f>IFERROR(__xludf.DUMMYFUNCTION("""COMPUTED_VALUE"""),2023.0)</f>
        <v>2023</v>
      </c>
    </row>
    <row r="1032">
      <c r="A1032" s="1" t="s">
        <v>6922</v>
      </c>
      <c r="B1032" s="4" t="s">
        <v>27</v>
      </c>
      <c r="C1032" s="4" t="s">
        <v>30</v>
      </c>
      <c r="D1032" s="4" t="s">
        <v>30</v>
      </c>
      <c r="E1032" s="4">
        <v>4.0</v>
      </c>
      <c r="F1032" s="4">
        <v>3.0</v>
      </c>
      <c r="G1032" s="4">
        <v>12.0</v>
      </c>
      <c r="H1032" s="7">
        <v>45274.0</v>
      </c>
      <c r="I1032" s="4">
        <f>IFERROR(__xludf.DUMMYFUNCTION("SPLIT(H1032,""/"")"),14.0)</f>
        <v>14</v>
      </c>
      <c r="J1032" s="4">
        <f>IFERROR(__xludf.DUMMYFUNCTION("""COMPUTED_VALUE"""),12.0)</f>
        <v>12</v>
      </c>
      <c r="K1032" s="4">
        <f>IFERROR(__xludf.DUMMYFUNCTION("""COMPUTED_VALUE"""),2023.0)</f>
        <v>2023</v>
      </c>
    </row>
    <row r="1033">
      <c r="A1033" s="1" t="s">
        <v>2832</v>
      </c>
      <c r="B1033" s="4" t="s">
        <v>27</v>
      </c>
      <c r="C1033" s="4" t="s">
        <v>29</v>
      </c>
      <c r="D1033" s="4" t="s">
        <v>30</v>
      </c>
      <c r="E1033" s="4">
        <v>2.0</v>
      </c>
      <c r="F1033" s="4">
        <v>3.0</v>
      </c>
      <c r="G1033" s="4">
        <v>6.0</v>
      </c>
      <c r="H1033" s="7">
        <v>45274.0</v>
      </c>
      <c r="I1033" s="4">
        <f>IFERROR(__xludf.DUMMYFUNCTION("SPLIT(H1033,""/"")"),14.0)</f>
        <v>14</v>
      </c>
      <c r="J1033" s="4">
        <f>IFERROR(__xludf.DUMMYFUNCTION("""COMPUTED_VALUE"""),12.0)</f>
        <v>12</v>
      </c>
      <c r="K1033" s="4">
        <f>IFERROR(__xludf.DUMMYFUNCTION("""COMPUTED_VALUE"""),2023.0)</f>
        <v>2023</v>
      </c>
    </row>
    <row r="1034">
      <c r="A1034" s="1" t="s">
        <v>1634</v>
      </c>
      <c r="B1034" s="4" t="s">
        <v>27</v>
      </c>
      <c r="C1034" s="4" t="s">
        <v>24</v>
      </c>
      <c r="D1034" s="4" t="s">
        <v>39</v>
      </c>
      <c r="E1034" s="4">
        <v>2.0</v>
      </c>
      <c r="F1034" s="4">
        <v>3.0</v>
      </c>
      <c r="G1034" s="4">
        <v>6.0</v>
      </c>
      <c r="H1034" s="7">
        <v>45275.0</v>
      </c>
      <c r="I1034" s="4">
        <f>IFERROR(__xludf.DUMMYFUNCTION("SPLIT(H1034,""/"")"),15.0)</f>
        <v>15</v>
      </c>
      <c r="J1034" s="4">
        <f>IFERROR(__xludf.DUMMYFUNCTION("""COMPUTED_VALUE"""),12.0)</f>
        <v>12</v>
      </c>
      <c r="K1034" s="4">
        <f>IFERROR(__xludf.DUMMYFUNCTION("""COMPUTED_VALUE"""),2023.0)</f>
        <v>2023</v>
      </c>
    </row>
    <row r="1035">
      <c r="A1035" s="1" t="s">
        <v>7763</v>
      </c>
      <c r="B1035" s="4" t="s">
        <v>27</v>
      </c>
      <c r="C1035" s="4" t="s">
        <v>30</v>
      </c>
      <c r="D1035" s="4" t="s">
        <v>30</v>
      </c>
      <c r="E1035" s="4">
        <v>2.0</v>
      </c>
      <c r="F1035" s="4">
        <v>3.0</v>
      </c>
      <c r="G1035" s="4">
        <v>6.0</v>
      </c>
      <c r="H1035" s="7">
        <v>45275.0</v>
      </c>
      <c r="I1035" s="4">
        <f>IFERROR(__xludf.DUMMYFUNCTION("SPLIT(H1035,""/"")"),15.0)</f>
        <v>15</v>
      </c>
      <c r="J1035" s="4">
        <f>IFERROR(__xludf.DUMMYFUNCTION("""COMPUTED_VALUE"""),12.0)</f>
        <v>12</v>
      </c>
      <c r="K1035" s="4">
        <f>IFERROR(__xludf.DUMMYFUNCTION("""COMPUTED_VALUE"""),2023.0)</f>
        <v>2023</v>
      </c>
    </row>
    <row r="1036">
      <c r="A1036" s="1" t="s">
        <v>1319</v>
      </c>
      <c r="B1036" s="4" t="s">
        <v>27</v>
      </c>
      <c r="C1036" s="4" t="s">
        <v>24</v>
      </c>
      <c r="D1036" s="4" t="s">
        <v>39</v>
      </c>
      <c r="E1036" s="4">
        <v>1.0</v>
      </c>
      <c r="F1036" s="4">
        <v>3.0</v>
      </c>
      <c r="G1036" s="4">
        <v>3.0</v>
      </c>
      <c r="H1036" s="7">
        <v>45276.0</v>
      </c>
      <c r="I1036" s="4">
        <f>IFERROR(__xludf.DUMMYFUNCTION("SPLIT(H1036,""/"")"),16.0)</f>
        <v>16</v>
      </c>
      <c r="J1036" s="4">
        <f>IFERROR(__xludf.DUMMYFUNCTION("""COMPUTED_VALUE"""),12.0)</f>
        <v>12</v>
      </c>
      <c r="K1036" s="4">
        <f>IFERROR(__xludf.DUMMYFUNCTION("""COMPUTED_VALUE"""),2023.0)</f>
        <v>2023</v>
      </c>
    </row>
    <row r="1037">
      <c r="A1037" s="1" t="s">
        <v>705</v>
      </c>
      <c r="B1037" s="4" t="s">
        <v>27</v>
      </c>
      <c r="C1037" s="4" t="s">
        <v>24</v>
      </c>
      <c r="D1037" s="4" t="s">
        <v>28</v>
      </c>
      <c r="E1037" s="4">
        <v>4.0</v>
      </c>
      <c r="F1037" s="4">
        <v>3.0</v>
      </c>
      <c r="G1037" s="4">
        <v>12.0</v>
      </c>
      <c r="H1037" s="7">
        <v>45276.0</v>
      </c>
      <c r="I1037" s="4">
        <f>IFERROR(__xludf.DUMMYFUNCTION("SPLIT(H1037,""/"")"),16.0)</f>
        <v>16</v>
      </c>
      <c r="J1037" s="4">
        <f>IFERROR(__xludf.DUMMYFUNCTION("""COMPUTED_VALUE"""),12.0)</f>
        <v>12</v>
      </c>
      <c r="K1037" s="4">
        <f>IFERROR(__xludf.DUMMYFUNCTION("""COMPUTED_VALUE"""),2023.0)</f>
        <v>2023</v>
      </c>
    </row>
    <row r="1038">
      <c r="A1038" s="1" t="s">
        <v>8578</v>
      </c>
      <c r="B1038" s="4" t="s">
        <v>27</v>
      </c>
      <c r="C1038" s="4" t="s">
        <v>30</v>
      </c>
      <c r="D1038" s="4" t="s">
        <v>30</v>
      </c>
      <c r="E1038" s="4">
        <v>3.0</v>
      </c>
      <c r="F1038" s="4">
        <v>3.0</v>
      </c>
      <c r="G1038" s="4">
        <v>9.0</v>
      </c>
      <c r="H1038" s="7">
        <v>45276.0</v>
      </c>
      <c r="I1038" s="4">
        <f>IFERROR(__xludf.DUMMYFUNCTION("SPLIT(H1038,""/"")"),16.0)</f>
        <v>16</v>
      </c>
      <c r="J1038" s="4">
        <f>IFERROR(__xludf.DUMMYFUNCTION("""COMPUTED_VALUE"""),12.0)</f>
        <v>12</v>
      </c>
      <c r="K1038" s="4">
        <f>IFERROR(__xludf.DUMMYFUNCTION("""COMPUTED_VALUE"""),2023.0)</f>
        <v>2023</v>
      </c>
    </row>
    <row r="1039">
      <c r="A1039" s="1" t="s">
        <v>7704</v>
      </c>
      <c r="B1039" s="4" t="s">
        <v>27</v>
      </c>
      <c r="C1039" s="4" t="s">
        <v>30</v>
      </c>
      <c r="D1039" s="4" t="s">
        <v>30</v>
      </c>
      <c r="E1039" s="4">
        <v>5.0</v>
      </c>
      <c r="F1039" s="4">
        <v>3.0</v>
      </c>
      <c r="G1039" s="4">
        <v>15.0</v>
      </c>
      <c r="H1039" s="7">
        <v>45277.0</v>
      </c>
      <c r="I1039" s="4">
        <f>IFERROR(__xludf.DUMMYFUNCTION("SPLIT(H1039,""/"")"),17.0)</f>
        <v>17</v>
      </c>
      <c r="J1039" s="4">
        <f>IFERROR(__xludf.DUMMYFUNCTION("""COMPUTED_VALUE"""),12.0)</f>
        <v>12</v>
      </c>
      <c r="K1039" s="4">
        <f>IFERROR(__xludf.DUMMYFUNCTION("""COMPUTED_VALUE"""),2023.0)</f>
        <v>2023</v>
      </c>
    </row>
    <row r="1040">
      <c r="A1040" s="1" t="s">
        <v>2078</v>
      </c>
      <c r="B1040" s="4" t="s">
        <v>27</v>
      </c>
      <c r="C1040" s="4" t="s">
        <v>24</v>
      </c>
      <c r="D1040" s="4" t="s">
        <v>30</v>
      </c>
      <c r="E1040" s="4">
        <v>1.0</v>
      </c>
      <c r="F1040" s="4">
        <v>3.0</v>
      </c>
      <c r="G1040" s="4">
        <v>3.0</v>
      </c>
      <c r="H1040" s="7">
        <v>45277.0</v>
      </c>
      <c r="I1040" s="4">
        <f>IFERROR(__xludf.DUMMYFUNCTION("SPLIT(H1040,""/"")"),17.0)</f>
        <v>17</v>
      </c>
      <c r="J1040" s="4">
        <f>IFERROR(__xludf.DUMMYFUNCTION("""COMPUTED_VALUE"""),12.0)</f>
        <v>12</v>
      </c>
      <c r="K1040" s="4">
        <f>IFERROR(__xludf.DUMMYFUNCTION("""COMPUTED_VALUE"""),2023.0)</f>
        <v>2023</v>
      </c>
    </row>
    <row r="1041">
      <c r="A1041" s="1" t="s">
        <v>318</v>
      </c>
      <c r="B1041" s="4" t="s">
        <v>27</v>
      </c>
      <c r="C1041" s="4" t="s">
        <v>30</v>
      </c>
      <c r="D1041" s="4" t="s">
        <v>28</v>
      </c>
      <c r="E1041" s="4">
        <v>1.0</v>
      </c>
      <c r="F1041" s="4">
        <v>3.0</v>
      </c>
      <c r="G1041" s="4">
        <v>3.0</v>
      </c>
      <c r="H1041" s="7">
        <v>45277.0</v>
      </c>
      <c r="I1041" s="4">
        <f>IFERROR(__xludf.DUMMYFUNCTION("SPLIT(H1041,""/"")"),17.0)</f>
        <v>17</v>
      </c>
      <c r="J1041" s="4">
        <f>IFERROR(__xludf.DUMMYFUNCTION("""COMPUTED_VALUE"""),12.0)</f>
        <v>12</v>
      </c>
      <c r="K1041" s="4">
        <f>IFERROR(__xludf.DUMMYFUNCTION("""COMPUTED_VALUE"""),2023.0)</f>
        <v>2023</v>
      </c>
    </row>
    <row r="1042">
      <c r="A1042" s="1" t="s">
        <v>9074</v>
      </c>
      <c r="B1042" s="4" t="s">
        <v>27</v>
      </c>
      <c r="C1042" s="4" t="s">
        <v>29</v>
      </c>
      <c r="D1042" s="4" t="s">
        <v>28</v>
      </c>
      <c r="E1042" s="4">
        <v>5.0</v>
      </c>
      <c r="F1042" s="4">
        <v>3.0</v>
      </c>
      <c r="G1042" s="4">
        <v>15.0</v>
      </c>
      <c r="H1042" s="7">
        <v>45278.0</v>
      </c>
      <c r="I1042" s="4">
        <f>IFERROR(__xludf.DUMMYFUNCTION("SPLIT(H1042,""/"")"),18.0)</f>
        <v>18</v>
      </c>
      <c r="J1042" s="4">
        <f>IFERROR(__xludf.DUMMYFUNCTION("""COMPUTED_VALUE"""),12.0)</f>
        <v>12</v>
      </c>
      <c r="K1042" s="4">
        <f>IFERROR(__xludf.DUMMYFUNCTION("""COMPUTED_VALUE"""),2023.0)</f>
        <v>2023</v>
      </c>
    </row>
    <row r="1043">
      <c r="A1043" s="1" t="s">
        <v>4091</v>
      </c>
      <c r="B1043" s="4" t="s">
        <v>27</v>
      </c>
      <c r="C1043" s="4" t="s">
        <v>29</v>
      </c>
      <c r="D1043" s="4" t="s">
        <v>28</v>
      </c>
      <c r="E1043" s="4">
        <v>3.0</v>
      </c>
      <c r="F1043" s="4">
        <v>3.0</v>
      </c>
      <c r="G1043" s="4">
        <v>9.0</v>
      </c>
      <c r="H1043" s="7">
        <v>45279.0</v>
      </c>
      <c r="I1043" s="4">
        <f>IFERROR(__xludf.DUMMYFUNCTION("SPLIT(H1043,""/"")"),19.0)</f>
        <v>19</v>
      </c>
      <c r="J1043" s="4">
        <f>IFERROR(__xludf.DUMMYFUNCTION("""COMPUTED_VALUE"""),12.0)</f>
        <v>12</v>
      </c>
      <c r="K1043" s="4">
        <f>IFERROR(__xludf.DUMMYFUNCTION("""COMPUTED_VALUE"""),2023.0)</f>
        <v>2023</v>
      </c>
    </row>
    <row r="1044">
      <c r="A1044" s="1" t="s">
        <v>5699</v>
      </c>
      <c r="B1044" s="4" t="s">
        <v>27</v>
      </c>
      <c r="C1044" s="4" t="s">
        <v>30</v>
      </c>
      <c r="D1044" s="4" t="s">
        <v>39</v>
      </c>
      <c r="E1044" s="4">
        <v>5.0</v>
      </c>
      <c r="F1044" s="4">
        <v>3.0</v>
      </c>
      <c r="G1044" s="4">
        <v>15.0</v>
      </c>
      <c r="H1044" s="7">
        <v>45279.0</v>
      </c>
      <c r="I1044" s="4">
        <f>IFERROR(__xludf.DUMMYFUNCTION("SPLIT(H1044,""/"")"),19.0)</f>
        <v>19</v>
      </c>
      <c r="J1044" s="4">
        <f>IFERROR(__xludf.DUMMYFUNCTION("""COMPUTED_VALUE"""),12.0)</f>
        <v>12</v>
      </c>
      <c r="K1044" s="4">
        <f>IFERROR(__xludf.DUMMYFUNCTION("""COMPUTED_VALUE"""),2023.0)</f>
        <v>2023</v>
      </c>
    </row>
    <row r="1045">
      <c r="A1045" s="1" t="s">
        <v>739</v>
      </c>
      <c r="B1045" s="4" t="s">
        <v>27</v>
      </c>
      <c r="C1045" s="4" t="s">
        <v>24</v>
      </c>
      <c r="D1045" s="4" t="s">
        <v>23</v>
      </c>
      <c r="E1045" s="4">
        <v>4.0</v>
      </c>
      <c r="F1045" s="4">
        <v>3.0</v>
      </c>
      <c r="G1045" s="4">
        <v>12.0</v>
      </c>
      <c r="H1045" s="7">
        <v>45280.0</v>
      </c>
      <c r="I1045" s="4">
        <f>IFERROR(__xludf.DUMMYFUNCTION("SPLIT(H1045,""/"")"),20.0)</f>
        <v>20</v>
      </c>
      <c r="J1045" s="4">
        <f>IFERROR(__xludf.DUMMYFUNCTION("""COMPUTED_VALUE"""),12.0)</f>
        <v>12</v>
      </c>
      <c r="K1045" s="4">
        <f>IFERROR(__xludf.DUMMYFUNCTION("""COMPUTED_VALUE"""),2023.0)</f>
        <v>2023</v>
      </c>
    </row>
    <row r="1046">
      <c r="A1046" s="1" t="s">
        <v>8527</v>
      </c>
      <c r="B1046" s="4" t="s">
        <v>27</v>
      </c>
      <c r="C1046" s="4" t="s">
        <v>24</v>
      </c>
      <c r="D1046" s="4" t="s">
        <v>28</v>
      </c>
      <c r="E1046" s="4">
        <v>2.0</v>
      </c>
      <c r="F1046" s="4">
        <v>3.0</v>
      </c>
      <c r="G1046" s="4">
        <v>6.0</v>
      </c>
      <c r="H1046" s="7">
        <v>45280.0</v>
      </c>
      <c r="I1046" s="4">
        <f>IFERROR(__xludf.DUMMYFUNCTION("SPLIT(H1046,""/"")"),20.0)</f>
        <v>20</v>
      </c>
      <c r="J1046" s="4">
        <f>IFERROR(__xludf.DUMMYFUNCTION("""COMPUTED_VALUE"""),12.0)</f>
        <v>12</v>
      </c>
      <c r="K1046" s="4">
        <f>IFERROR(__xludf.DUMMYFUNCTION("""COMPUTED_VALUE"""),2023.0)</f>
        <v>2023</v>
      </c>
    </row>
    <row r="1047">
      <c r="A1047" s="1" t="s">
        <v>3571</v>
      </c>
      <c r="B1047" s="4" t="s">
        <v>27</v>
      </c>
      <c r="C1047" s="4" t="s">
        <v>29</v>
      </c>
      <c r="D1047" s="4" t="s">
        <v>30</v>
      </c>
      <c r="E1047" s="4">
        <v>1.0</v>
      </c>
      <c r="F1047" s="4">
        <v>3.0</v>
      </c>
      <c r="G1047" s="4">
        <v>3.0</v>
      </c>
      <c r="H1047" s="7">
        <v>45280.0</v>
      </c>
      <c r="I1047" s="4">
        <f>IFERROR(__xludf.DUMMYFUNCTION("SPLIT(H1047,""/"")"),20.0)</f>
        <v>20</v>
      </c>
      <c r="J1047" s="4">
        <f>IFERROR(__xludf.DUMMYFUNCTION("""COMPUTED_VALUE"""),12.0)</f>
        <v>12</v>
      </c>
      <c r="K1047" s="4">
        <f>IFERROR(__xludf.DUMMYFUNCTION("""COMPUTED_VALUE"""),2023.0)</f>
        <v>2023</v>
      </c>
    </row>
    <row r="1048">
      <c r="A1048" s="1" t="s">
        <v>1767</v>
      </c>
      <c r="B1048" s="4" t="s">
        <v>27</v>
      </c>
      <c r="C1048" s="4" t="s">
        <v>30</v>
      </c>
      <c r="D1048" s="4" t="s">
        <v>23</v>
      </c>
      <c r="E1048" s="4">
        <v>2.0</v>
      </c>
      <c r="F1048" s="4">
        <v>3.0</v>
      </c>
      <c r="G1048" s="4">
        <v>6.0</v>
      </c>
      <c r="H1048" s="7">
        <v>45281.0</v>
      </c>
      <c r="I1048" s="4">
        <f>IFERROR(__xludf.DUMMYFUNCTION("SPLIT(H1048,""/"")"),21.0)</f>
        <v>21</v>
      </c>
      <c r="J1048" s="4">
        <f>IFERROR(__xludf.DUMMYFUNCTION("""COMPUTED_VALUE"""),12.0)</f>
        <v>12</v>
      </c>
      <c r="K1048" s="4">
        <f>IFERROR(__xludf.DUMMYFUNCTION("""COMPUTED_VALUE"""),2023.0)</f>
        <v>2023</v>
      </c>
    </row>
    <row r="1049">
      <c r="A1049" s="1" t="s">
        <v>3114</v>
      </c>
      <c r="B1049" s="4" t="s">
        <v>27</v>
      </c>
      <c r="C1049" s="4" t="s">
        <v>30</v>
      </c>
      <c r="D1049" s="4" t="s">
        <v>30</v>
      </c>
      <c r="E1049" s="4">
        <v>1.0</v>
      </c>
      <c r="F1049" s="4">
        <v>3.0</v>
      </c>
      <c r="G1049" s="4">
        <v>3.0</v>
      </c>
      <c r="H1049" s="7">
        <v>45281.0</v>
      </c>
      <c r="I1049" s="4">
        <f>IFERROR(__xludf.DUMMYFUNCTION("SPLIT(H1049,""/"")"),21.0)</f>
        <v>21</v>
      </c>
      <c r="J1049" s="4">
        <f>IFERROR(__xludf.DUMMYFUNCTION("""COMPUTED_VALUE"""),12.0)</f>
        <v>12</v>
      </c>
      <c r="K1049" s="4">
        <f>IFERROR(__xludf.DUMMYFUNCTION("""COMPUTED_VALUE"""),2023.0)</f>
        <v>2023</v>
      </c>
    </row>
    <row r="1050">
      <c r="A1050" s="1" t="s">
        <v>2026</v>
      </c>
      <c r="B1050" s="4" t="s">
        <v>27</v>
      </c>
      <c r="C1050" s="4" t="s">
        <v>29</v>
      </c>
      <c r="D1050" s="4" t="s">
        <v>28</v>
      </c>
      <c r="E1050" s="4">
        <v>1.0</v>
      </c>
      <c r="F1050" s="4">
        <v>3.0</v>
      </c>
      <c r="G1050" s="4">
        <v>3.0</v>
      </c>
      <c r="H1050" s="7">
        <v>45281.0</v>
      </c>
      <c r="I1050" s="4">
        <f>IFERROR(__xludf.DUMMYFUNCTION("SPLIT(H1050,""/"")"),21.0)</f>
        <v>21</v>
      </c>
      <c r="J1050" s="4">
        <f>IFERROR(__xludf.DUMMYFUNCTION("""COMPUTED_VALUE"""),12.0)</f>
        <v>12</v>
      </c>
      <c r="K1050" s="4">
        <f>IFERROR(__xludf.DUMMYFUNCTION("""COMPUTED_VALUE"""),2023.0)</f>
        <v>2023</v>
      </c>
    </row>
    <row r="1051">
      <c r="A1051" s="1" t="s">
        <v>1401</v>
      </c>
      <c r="B1051" s="4" t="s">
        <v>27</v>
      </c>
      <c r="C1051" s="4" t="s">
        <v>30</v>
      </c>
      <c r="D1051" s="4" t="s">
        <v>28</v>
      </c>
      <c r="E1051" s="4">
        <v>5.0</v>
      </c>
      <c r="F1051" s="4">
        <v>3.0</v>
      </c>
      <c r="G1051" s="4">
        <v>15.0</v>
      </c>
      <c r="H1051" s="7">
        <v>45282.0</v>
      </c>
      <c r="I1051" s="4">
        <f>IFERROR(__xludf.DUMMYFUNCTION("SPLIT(H1051,""/"")"),22.0)</f>
        <v>22</v>
      </c>
      <c r="J1051" s="4">
        <f>IFERROR(__xludf.DUMMYFUNCTION("""COMPUTED_VALUE"""),12.0)</f>
        <v>12</v>
      </c>
      <c r="K1051" s="4">
        <f>IFERROR(__xludf.DUMMYFUNCTION("""COMPUTED_VALUE"""),2023.0)</f>
        <v>2023</v>
      </c>
    </row>
    <row r="1052">
      <c r="A1052" s="1" t="s">
        <v>1517</v>
      </c>
      <c r="B1052" s="4" t="s">
        <v>27</v>
      </c>
      <c r="C1052" s="4" t="s">
        <v>30</v>
      </c>
      <c r="D1052" s="4" t="s">
        <v>23</v>
      </c>
      <c r="E1052" s="4">
        <v>1.0</v>
      </c>
      <c r="F1052" s="4">
        <v>3.0</v>
      </c>
      <c r="G1052" s="4">
        <v>3.0</v>
      </c>
      <c r="H1052" s="7">
        <v>45282.0</v>
      </c>
      <c r="I1052" s="4">
        <f>IFERROR(__xludf.DUMMYFUNCTION("SPLIT(H1052,""/"")"),22.0)</f>
        <v>22</v>
      </c>
      <c r="J1052" s="4">
        <f>IFERROR(__xludf.DUMMYFUNCTION("""COMPUTED_VALUE"""),12.0)</f>
        <v>12</v>
      </c>
      <c r="K1052" s="4">
        <f>IFERROR(__xludf.DUMMYFUNCTION("""COMPUTED_VALUE"""),2023.0)</f>
        <v>2023</v>
      </c>
    </row>
    <row r="1053">
      <c r="A1053" s="1" t="s">
        <v>123</v>
      </c>
      <c r="B1053" s="4" t="s">
        <v>27</v>
      </c>
      <c r="C1053" s="4" t="s">
        <v>30</v>
      </c>
      <c r="D1053" s="4" t="s">
        <v>23</v>
      </c>
      <c r="E1053" s="4">
        <v>4.0</v>
      </c>
      <c r="F1053" s="4">
        <v>3.0</v>
      </c>
      <c r="G1053" s="4">
        <v>12.0</v>
      </c>
      <c r="H1053" s="7">
        <v>45282.0</v>
      </c>
      <c r="I1053" s="4">
        <f>IFERROR(__xludf.DUMMYFUNCTION("SPLIT(H1053,""/"")"),22.0)</f>
        <v>22</v>
      </c>
      <c r="J1053" s="4">
        <f>IFERROR(__xludf.DUMMYFUNCTION("""COMPUTED_VALUE"""),12.0)</f>
        <v>12</v>
      </c>
      <c r="K1053" s="4">
        <f>IFERROR(__xludf.DUMMYFUNCTION("""COMPUTED_VALUE"""),2023.0)</f>
        <v>2023</v>
      </c>
    </row>
    <row r="1054">
      <c r="A1054" s="1" t="s">
        <v>4171</v>
      </c>
      <c r="B1054" s="4" t="s">
        <v>27</v>
      </c>
      <c r="C1054" s="4" t="s">
        <v>30</v>
      </c>
      <c r="D1054" s="4" t="s">
        <v>30</v>
      </c>
      <c r="E1054" s="4">
        <v>1.0</v>
      </c>
      <c r="F1054" s="4">
        <v>3.0</v>
      </c>
      <c r="G1054" s="4">
        <v>3.0</v>
      </c>
      <c r="H1054" s="7">
        <v>45282.0</v>
      </c>
      <c r="I1054" s="4">
        <f>IFERROR(__xludf.DUMMYFUNCTION("SPLIT(H1054,""/"")"),22.0)</f>
        <v>22</v>
      </c>
      <c r="J1054" s="4">
        <f>IFERROR(__xludf.DUMMYFUNCTION("""COMPUTED_VALUE"""),12.0)</f>
        <v>12</v>
      </c>
      <c r="K1054" s="4">
        <f>IFERROR(__xludf.DUMMYFUNCTION("""COMPUTED_VALUE"""),2023.0)</f>
        <v>2023</v>
      </c>
    </row>
    <row r="1055">
      <c r="A1055" s="1" t="s">
        <v>5867</v>
      </c>
      <c r="B1055" s="4" t="s">
        <v>27</v>
      </c>
      <c r="C1055" s="4" t="s">
        <v>30</v>
      </c>
      <c r="D1055" s="4" t="s">
        <v>30</v>
      </c>
      <c r="E1055" s="4">
        <v>5.0</v>
      </c>
      <c r="F1055" s="4">
        <v>3.0</v>
      </c>
      <c r="G1055" s="4">
        <v>15.0</v>
      </c>
      <c r="H1055" s="7">
        <v>45282.0</v>
      </c>
      <c r="I1055" s="4">
        <f>IFERROR(__xludf.DUMMYFUNCTION("SPLIT(H1055,""/"")"),22.0)</f>
        <v>22</v>
      </c>
      <c r="J1055" s="4">
        <f>IFERROR(__xludf.DUMMYFUNCTION("""COMPUTED_VALUE"""),12.0)</f>
        <v>12</v>
      </c>
      <c r="K1055" s="4">
        <f>IFERROR(__xludf.DUMMYFUNCTION("""COMPUTED_VALUE"""),2023.0)</f>
        <v>2023</v>
      </c>
    </row>
    <row r="1056">
      <c r="A1056" s="1" t="s">
        <v>8392</v>
      </c>
      <c r="B1056" s="4" t="s">
        <v>27</v>
      </c>
      <c r="C1056" s="4" t="s">
        <v>30</v>
      </c>
      <c r="D1056" s="4" t="s">
        <v>23</v>
      </c>
      <c r="E1056" s="4">
        <v>5.0</v>
      </c>
      <c r="F1056" s="4">
        <v>3.0</v>
      </c>
      <c r="G1056" s="4">
        <v>15.0</v>
      </c>
      <c r="H1056" s="7">
        <v>45283.0</v>
      </c>
      <c r="I1056" s="4">
        <f>IFERROR(__xludf.DUMMYFUNCTION("SPLIT(H1056,""/"")"),23.0)</f>
        <v>23</v>
      </c>
      <c r="J1056" s="4">
        <f>IFERROR(__xludf.DUMMYFUNCTION("""COMPUTED_VALUE"""),12.0)</f>
        <v>12</v>
      </c>
      <c r="K1056" s="4">
        <f>IFERROR(__xludf.DUMMYFUNCTION("""COMPUTED_VALUE"""),2023.0)</f>
        <v>2023</v>
      </c>
    </row>
    <row r="1057">
      <c r="A1057" s="1" t="s">
        <v>9889</v>
      </c>
      <c r="B1057" s="4" t="s">
        <v>27</v>
      </c>
      <c r="C1057" s="4" t="s">
        <v>24</v>
      </c>
      <c r="D1057" s="4" t="s">
        <v>28</v>
      </c>
      <c r="E1057" s="4">
        <v>5.0</v>
      </c>
      <c r="F1057" s="4">
        <v>3.0</v>
      </c>
      <c r="G1057" s="4">
        <v>15.0</v>
      </c>
      <c r="H1057" s="7">
        <v>45284.0</v>
      </c>
      <c r="I1057" s="4">
        <f>IFERROR(__xludf.DUMMYFUNCTION("SPLIT(H1057,""/"")"),24.0)</f>
        <v>24</v>
      </c>
      <c r="J1057" s="4">
        <f>IFERROR(__xludf.DUMMYFUNCTION("""COMPUTED_VALUE"""),12.0)</f>
        <v>12</v>
      </c>
      <c r="K1057" s="4">
        <f>IFERROR(__xludf.DUMMYFUNCTION("""COMPUTED_VALUE"""),2023.0)</f>
        <v>2023</v>
      </c>
    </row>
    <row r="1058">
      <c r="A1058" s="1" t="s">
        <v>3269</v>
      </c>
      <c r="B1058" s="4" t="s">
        <v>27</v>
      </c>
      <c r="C1058" s="4" t="s">
        <v>30</v>
      </c>
      <c r="D1058" s="4" t="s">
        <v>28</v>
      </c>
      <c r="E1058" s="4">
        <v>5.0</v>
      </c>
      <c r="F1058" s="4">
        <v>3.0</v>
      </c>
      <c r="G1058" s="4">
        <v>15.0</v>
      </c>
      <c r="H1058" s="7">
        <v>45284.0</v>
      </c>
      <c r="I1058" s="4">
        <f>IFERROR(__xludf.DUMMYFUNCTION("SPLIT(H1058,""/"")"),24.0)</f>
        <v>24</v>
      </c>
      <c r="J1058" s="4">
        <f>IFERROR(__xludf.DUMMYFUNCTION("""COMPUTED_VALUE"""),12.0)</f>
        <v>12</v>
      </c>
      <c r="K1058" s="4">
        <f>IFERROR(__xludf.DUMMYFUNCTION("""COMPUTED_VALUE"""),2023.0)</f>
        <v>2023</v>
      </c>
    </row>
    <row r="1059">
      <c r="A1059" s="1" t="s">
        <v>3877</v>
      </c>
      <c r="B1059" s="4" t="s">
        <v>27</v>
      </c>
      <c r="C1059" s="4" t="s">
        <v>29</v>
      </c>
      <c r="D1059" s="4" t="s">
        <v>30</v>
      </c>
      <c r="E1059" s="4">
        <v>1.0</v>
      </c>
      <c r="F1059" s="4">
        <v>3.0</v>
      </c>
      <c r="G1059" s="4">
        <v>3.0</v>
      </c>
      <c r="H1059" s="7">
        <v>45285.0</v>
      </c>
      <c r="I1059" s="4">
        <f>IFERROR(__xludf.DUMMYFUNCTION("SPLIT(H1059,""/"")"),25.0)</f>
        <v>25</v>
      </c>
      <c r="J1059" s="4">
        <f>IFERROR(__xludf.DUMMYFUNCTION("""COMPUTED_VALUE"""),12.0)</f>
        <v>12</v>
      </c>
      <c r="K1059" s="4">
        <f>IFERROR(__xludf.DUMMYFUNCTION("""COMPUTED_VALUE"""),2023.0)</f>
        <v>2023</v>
      </c>
    </row>
    <row r="1060">
      <c r="A1060" s="1" t="s">
        <v>9382</v>
      </c>
      <c r="B1060" s="4" t="s">
        <v>27</v>
      </c>
      <c r="C1060" s="4" t="s">
        <v>24</v>
      </c>
      <c r="D1060" s="4" t="s">
        <v>30</v>
      </c>
      <c r="E1060" s="4">
        <v>5.0</v>
      </c>
      <c r="F1060" s="4">
        <v>3.0</v>
      </c>
      <c r="G1060" s="4">
        <v>15.0</v>
      </c>
      <c r="H1060" s="7">
        <v>45285.0</v>
      </c>
      <c r="I1060" s="4">
        <f>IFERROR(__xludf.DUMMYFUNCTION("SPLIT(H1060,""/"")"),25.0)</f>
        <v>25</v>
      </c>
      <c r="J1060" s="4">
        <f>IFERROR(__xludf.DUMMYFUNCTION("""COMPUTED_VALUE"""),12.0)</f>
        <v>12</v>
      </c>
      <c r="K1060" s="4">
        <f>IFERROR(__xludf.DUMMYFUNCTION("""COMPUTED_VALUE"""),2023.0)</f>
        <v>2023</v>
      </c>
    </row>
    <row r="1061">
      <c r="A1061" s="1" t="s">
        <v>4712</v>
      </c>
      <c r="B1061" s="4" t="s">
        <v>27</v>
      </c>
      <c r="C1061" s="4" t="s">
        <v>29</v>
      </c>
      <c r="D1061" s="4" t="s">
        <v>30</v>
      </c>
      <c r="E1061" s="4">
        <v>5.0</v>
      </c>
      <c r="F1061" s="4">
        <v>3.0</v>
      </c>
      <c r="G1061" s="4">
        <v>15.0</v>
      </c>
      <c r="H1061" s="7">
        <v>45286.0</v>
      </c>
      <c r="I1061" s="4">
        <f>IFERROR(__xludf.DUMMYFUNCTION("SPLIT(H1061,""/"")"),26.0)</f>
        <v>26</v>
      </c>
      <c r="J1061" s="4">
        <f>IFERROR(__xludf.DUMMYFUNCTION("""COMPUTED_VALUE"""),12.0)</f>
        <v>12</v>
      </c>
      <c r="K1061" s="4">
        <f>IFERROR(__xludf.DUMMYFUNCTION("""COMPUTED_VALUE"""),2023.0)</f>
        <v>2023</v>
      </c>
    </row>
    <row r="1062">
      <c r="A1062" s="1" t="s">
        <v>6943</v>
      </c>
      <c r="B1062" s="4" t="s">
        <v>27</v>
      </c>
      <c r="C1062" s="4" t="s">
        <v>24</v>
      </c>
      <c r="D1062" s="4" t="s">
        <v>23</v>
      </c>
      <c r="E1062" s="4">
        <v>2.0</v>
      </c>
      <c r="F1062" s="4">
        <v>3.0</v>
      </c>
      <c r="G1062" s="4">
        <v>6.0</v>
      </c>
      <c r="H1062" s="7">
        <v>45286.0</v>
      </c>
      <c r="I1062" s="4">
        <f>IFERROR(__xludf.DUMMYFUNCTION("SPLIT(H1062,""/"")"),26.0)</f>
        <v>26</v>
      </c>
      <c r="J1062" s="4">
        <f>IFERROR(__xludf.DUMMYFUNCTION("""COMPUTED_VALUE"""),12.0)</f>
        <v>12</v>
      </c>
      <c r="K1062" s="4">
        <f>IFERROR(__xludf.DUMMYFUNCTION("""COMPUTED_VALUE"""),2023.0)</f>
        <v>2023</v>
      </c>
    </row>
    <row r="1063">
      <c r="A1063" s="1" t="s">
        <v>1205</v>
      </c>
      <c r="B1063" s="4" t="s">
        <v>27</v>
      </c>
      <c r="C1063" s="4" t="s">
        <v>29</v>
      </c>
      <c r="D1063" s="4" t="s">
        <v>28</v>
      </c>
      <c r="E1063" s="4">
        <v>5.0</v>
      </c>
      <c r="F1063" s="4">
        <v>3.0</v>
      </c>
      <c r="G1063" s="4">
        <v>15.0</v>
      </c>
      <c r="H1063" s="7">
        <v>45286.0</v>
      </c>
      <c r="I1063" s="4">
        <f>IFERROR(__xludf.DUMMYFUNCTION("SPLIT(H1063,""/"")"),26.0)</f>
        <v>26</v>
      </c>
      <c r="J1063" s="4">
        <f>IFERROR(__xludf.DUMMYFUNCTION("""COMPUTED_VALUE"""),12.0)</f>
        <v>12</v>
      </c>
      <c r="K1063" s="4">
        <f>IFERROR(__xludf.DUMMYFUNCTION("""COMPUTED_VALUE"""),2023.0)</f>
        <v>2023</v>
      </c>
    </row>
    <row r="1064">
      <c r="A1064" s="1" t="s">
        <v>7871</v>
      </c>
      <c r="B1064" s="4" t="s">
        <v>27</v>
      </c>
      <c r="C1064" s="4" t="s">
        <v>30</v>
      </c>
      <c r="D1064" s="4" t="s">
        <v>28</v>
      </c>
      <c r="E1064" s="4">
        <v>4.0</v>
      </c>
      <c r="F1064" s="4">
        <v>3.0</v>
      </c>
      <c r="G1064" s="4">
        <v>12.0</v>
      </c>
      <c r="H1064" s="7">
        <v>45286.0</v>
      </c>
      <c r="I1064" s="4">
        <f>IFERROR(__xludf.DUMMYFUNCTION("SPLIT(H1064,""/"")"),26.0)</f>
        <v>26</v>
      </c>
      <c r="J1064" s="4">
        <f>IFERROR(__xludf.DUMMYFUNCTION("""COMPUTED_VALUE"""),12.0)</f>
        <v>12</v>
      </c>
      <c r="K1064" s="4">
        <f>IFERROR(__xludf.DUMMYFUNCTION("""COMPUTED_VALUE"""),2023.0)</f>
        <v>2023</v>
      </c>
    </row>
    <row r="1065">
      <c r="A1065" s="1" t="s">
        <v>449</v>
      </c>
      <c r="B1065" s="4" t="s">
        <v>27</v>
      </c>
      <c r="C1065" s="4" t="s">
        <v>29</v>
      </c>
      <c r="D1065" s="4" t="s">
        <v>23</v>
      </c>
      <c r="E1065" s="4">
        <v>4.0</v>
      </c>
      <c r="F1065" s="4">
        <v>3.0</v>
      </c>
      <c r="G1065" s="4">
        <v>12.0</v>
      </c>
      <c r="H1065" s="7">
        <v>45287.0</v>
      </c>
      <c r="I1065" s="4">
        <f>IFERROR(__xludf.DUMMYFUNCTION("SPLIT(H1065,""/"")"),27.0)</f>
        <v>27</v>
      </c>
      <c r="J1065" s="4">
        <f>IFERROR(__xludf.DUMMYFUNCTION("""COMPUTED_VALUE"""),12.0)</f>
        <v>12</v>
      </c>
      <c r="K1065" s="4">
        <f>IFERROR(__xludf.DUMMYFUNCTION("""COMPUTED_VALUE"""),2023.0)</f>
        <v>2023</v>
      </c>
    </row>
    <row r="1066">
      <c r="A1066" s="1" t="s">
        <v>3545</v>
      </c>
      <c r="B1066" s="4" t="s">
        <v>27</v>
      </c>
      <c r="C1066" s="4" t="s">
        <v>30</v>
      </c>
      <c r="D1066" s="4" t="s">
        <v>28</v>
      </c>
      <c r="E1066" s="4">
        <v>2.0</v>
      </c>
      <c r="F1066" s="4">
        <v>3.0</v>
      </c>
      <c r="G1066" s="4">
        <v>6.0</v>
      </c>
      <c r="H1066" s="7">
        <v>45288.0</v>
      </c>
      <c r="I1066" s="4">
        <f>IFERROR(__xludf.DUMMYFUNCTION("SPLIT(H1066,""/"")"),28.0)</f>
        <v>28</v>
      </c>
      <c r="J1066" s="4">
        <f>IFERROR(__xludf.DUMMYFUNCTION("""COMPUTED_VALUE"""),12.0)</f>
        <v>12</v>
      </c>
      <c r="K1066" s="4">
        <f>IFERROR(__xludf.DUMMYFUNCTION("""COMPUTED_VALUE"""),2023.0)</f>
        <v>2023</v>
      </c>
    </row>
    <row r="1067">
      <c r="A1067" s="1" t="s">
        <v>2673</v>
      </c>
      <c r="B1067" s="4" t="s">
        <v>27</v>
      </c>
      <c r="C1067" s="4" t="s">
        <v>24</v>
      </c>
      <c r="D1067" s="4" t="s">
        <v>39</v>
      </c>
      <c r="E1067" s="4">
        <v>5.0</v>
      </c>
      <c r="F1067" s="4">
        <v>3.0</v>
      </c>
      <c r="G1067" s="4">
        <v>15.0</v>
      </c>
      <c r="H1067" s="7">
        <v>45288.0</v>
      </c>
      <c r="I1067" s="4">
        <f>IFERROR(__xludf.DUMMYFUNCTION("SPLIT(H1067,""/"")"),28.0)</f>
        <v>28</v>
      </c>
      <c r="J1067" s="4">
        <f>IFERROR(__xludf.DUMMYFUNCTION("""COMPUTED_VALUE"""),12.0)</f>
        <v>12</v>
      </c>
      <c r="K1067" s="4">
        <f>IFERROR(__xludf.DUMMYFUNCTION("""COMPUTED_VALUE"""),2023.0)</f>
        <v>2023</v>
      </c>
    </row>
    <row r="1068">
      <c r="A1068" s="1" t="s">
        <v>3658</v>
      </c>
      <c r="B1068" s="4" t="s">
        <v>27</v>
      </c>
      <c r="C1068" s="4" t="s">
        <v>30</v>
      </c>
      <c r="D1068" s="4" t="s">
        <v>23</v>
      </c>
      <c r="E1068" s="4">
        <v>5.0</v>
      </c>
      <c r="F1068" s="4">
        <v>3.0</v>
      </c>
      <c r="G1068" s="4">
        <v>15.0</v>
      </c>
      <c r="H1068" s="7">
        <v>45288.0</v>
      </c>
      <c r="I1068" s="4">
        <f>IFERROR(__xludf.DUMMYFUNCTION("SPLIT(H1068,""/"")"),28.0)</f>
        <v>28</v>
      </c>
      <c r="J1068" s="4">
        <f>IFERROR(__xludf.DUMMYFUNCTION("""COMPUTED_VALUE"""),12.0)</f>
        <v>12</v>
      </c>
      <c r="K1068" s="4">
        <f>IFERROR(__xludf.DUMMYFUNCTION("""COMPUTED_VALUE"""),2023.0)</f>
        <v>2023</v>
      </c>
    </row>
    <row r="1069">
      <c r="A1069" s="1" t="s">
        <v>2748</v>
      </c>
      <c r="B1069" s="4" t="s">
        <v>27</v>
      </c>
      <c r="C1069" s="4" t="s">
        <v>30</v>
      </c>
      <c r="D1069" s="4" t="s">
        <v>28</v>
      </c>
      <c r="E1069" s="4">
        <v>3.0</v>
      </c>
      <c r="F1069" s="4">
        <v>3.0</v>
      </c>
      <c r="G1069" s="4">
        <v>9.0</v>
      </c>
      <c r="H1069" s="7">
        <v>45288.0</v>
      </c>
      <c r="I1069" s="4">
        <f>IFERROR(__xludf.DUMMYFUNCTION("SPLIT(H1069,""/"")"),28.0)</f>
        <v>28</v>
      </c>
      <c r="J1069" s="4">
        <f>IFERROR(__xludf.DUMMYFUNCTION("""COMPUTED_VALUE"""),12.0)</f>
        <v>12</v>
      </c>
      <c r="K1069" s="4">
        <f>IFERROR(__xludf.DUMMYFUNCTION("""COMPUTED_VALUE"""),2023.0)</f>
        <v>2023</v>
      </c>
    </row>
    <row r="1070">
      <c r="A1070" s="1" t="s">
        <v>1510</v>
      </c>
      <c r="B1070" s="4" t="s">
        <v>27</v>
      </c>
      <c r="C1070" s="4" t="s">
        <v>29</v>
      </c>
      <c r="D1070" s="4" t="s">
        <v>23</v>
      </c>
      <c r="E1070" s="4">
        <v>2.0</v>
      </c>
      <c r="F1070" s="4">
        <v>3.0</v>
      </c>
      <c r="G1070" s="4">
        <v>6.0</v>
      </c>
      <c r="H1070" s="7">
        <v>45289.0</v>
      </c>
      <c r="I1070" s="4">
        <f>IFERROR(__xludf.DUMMYFUNCTION("SPLIT(H1070,""/"")"),29.0)</f>
        <v>29</v>
      </c>
      <c r="J1070" s="4">
        <f>IFERROR(__xludf.DUMMYFUNCTION("""COMPUTED_VALUE"""),12.0)</f>
        <v>12</v>
      </c>
      <c r="K1070" s="4">
        <f>IFERROR(__xludf.DUMMYFUNCTION("""COMPUTED_VALUE"""),2023.0)</f>
        <v>2023</v>
      </c>
    </row>
    <row r="1071">
      <c r="A1071" s="1" t="s">
        <v>1868</v>
      </c>
      <c r="B1071" s="4" t="s">
        <v>27</v>
      </c>
      <c r="C1071" s="4" t="s">
        <v>30</v>
      </c>
      <c r="D1071" s="4" t="s">
        <v>28</v>
      </c>
      <c r="E1071" s="4">
        <v>1.0</v>
      </c>
      <c r="F1071" s="4">
        <v>3.0</v>
      </c>
      <c r="G1071" s="4">
        <v>3.0</v>
      </c>
      <c r="H1071" s="7">
        <v>45289.0</v>
      </c>
      <c r="I1071" s="4">
        <f>IFERROR(__xludf.DUMMYFUNCTION("SPLIT(H1071,""/"")"),29.0)</f>
        <v>29</v>
      </c>
      <c r="J1071" s="4">
        <f>IFERROR(__xludf.DUMMYFUNCTION("""COMPUTED_VALUE"""),12.0)</f>
        <v>12</v>
      </c>
      <c r="K1071" s="4">
        <f>IFERROR(__xludf.DUMMYFUNCTION("""COMPUTED_VALUE"""),2023.0)</f>
        <v>2023</v>
      </c>
    </row>
    <row r="1072">
      <c r="A1072" s="1" t="s">
        <v>1738</v>
      </c>
      <c r="B1072" s="4" t="s">
        <v>27</v>
      </c>
      <c r="C1072" s="4" t="s">
        <v>29</v>
      </c>
      <c r="D1072" s="4" t="s">
        <v>30</v>
      </c>
      <c r="E1072" s="4">
        <v>1.0</v>
      </c>
      <c r="F1072" s="4">
        <v>3.0</v>
      </c>
      <c r="G1072" s="4">
        <v>3.0</v>
      </c>
      <c r="H1072" s="7">
        <v>45289.0</v>
      </c>
      <c r="I1072" s="4">
        <f>IFERROR(__xludf.DUMMYFUNCTION("SPLIT(H1072,""/"")"),29.0)</f>
        <v>29</v>
      </c>
      <c r="J1072" s="4">
        <f>IFERROR(__xludf.DUMMYFUNCTION("""COMPUTED_VALUE"""),12.0)</f>
        <v>12</v>
      </c>
      <c r="K1072" s="4">
        <f>IFERROR(__xludf.DUMMYFUNCTION("""COMPUTED_VALUE"""),2023.0)</f>
        <v>2023</v>
      </c>
    </row>
    <row r="1073">
      <c r="A1073" s="1" t="s">
        <v>4476</v>
      </c>
      <c r="B1073" s="4" t="s">
        <v>27</v>
      </c>
      <c r="C1073" s="4" t="s">
        <v>24</v>
      </c>
      <c r="D1073" s="4" t="s">
        <v>28</v>
      </c>
      <c r="E1073" s="4">
        <v>3.0</v>
      </c>
      <c r="F1073" s="4">
        <v>3.0</v>
      </c>
      <c r="G1073" s="4">
        <v>9.0</v>
      </c>
      <c r="H1073" s="7">
        <v>45289.0</v>
      </c>
      <c r="I1073" s="4">
        <f>IFERROR(__xludf.DUMMYFUNCTION("SPLIT(H1073,""/"")"),29.0)</f>
        <v>29</v>
      </c>
      <c r="J1073" s="4">
        <f>IFERROR(__xludf.DUMMYFUNCTION("""COMPUTED_VALUE"""),12.0)</f>
        <v>12</v>
      </c>
      <c r="K1073" s="4">
        <f>IFERROR(__xludf.DUMMYFUNCTION("""COMPUTED_VALUE"""),2023.0)</f>
        <v>2023</v>
      </c>
    </row>
    <row r="1074">
      <c r="A1074" s="1" t="s">
        <v>4959</v>
      </c>
      <c r="B1074" s="4" t="s">
        <v>27</v>
      </c>
      <c r="C1074" s="4" t="s">
        <v>29</v>
      </c>
      <c r="D1074" s="4" t="s">
        <v>39</v>
      </c>
      <c r="E1074" s="4">
        <v>1.0</v>
      </c>
      <c r="F1074" s="4">
        <v>3.0</v>
      </c>
      <c r="G1074" s="4">
        <v>3.0</v>
      </c>
      <c r="H1074" s="7">
        <v>45289.0</v>
      </c>
      <c r="I1074" s="4">
        <f>IFERROR(__xludf.DUMMYFUNCTION("SPLIT(H1074,""/"")"),29.0)</f>
        <v>29</v>
      </c>
      <c r="J1074" s="4">
        <f>IFERROR(__xludf.DUMMYFUNCTION("""COMPUTED_VALUE"""),12.0)</f>
        <v>12</v>
      </c>
      <c r="K1074" s="4">
        <f>IFERROR(__xludf.DUMMYFUNCTION("""COMPUTED_VALUE"""),2023.0)</f>
        <v>2023</v>
      </c>
    </row>
    <row r="1075">
      <c r="A1075" s="1" t="s">
        <v>2796</v>
      </c>
      <c r="B1075" s="4" t="s">
        <v>27</v>
      </c>
      <c r="C1075" s="4" t="s">
        <v>30</v>
      </c>
      <c r="D1075" s="4" t="s">
        <v>30</v>
      </c>
      <c r="E1075" s="4">
        <v>3.0</v>
      </c>
      <c r="F1075" s="4">
        <v>3.0</v>
      </c>
      <c r="G1075" s="4">
        <v>9.0</v>
      </c>
      <c r="H1075" s="7">
        <v>45290.0</v>
      </c>
      <c r="I1075" s="4">
        <f>IFERROR(__xludf.DUMMYFUNCTION("SPLIT(H1075,""/"")"),30.0)</f>
        <v>30</v>
      </c>
      <c r="J1075" s="4">
        <f>IFERROR(__xludf.DUMMYFUNCTION("""COMPUTED_VALUE"""),12.0)</f>
        <v>12</v>
      </c>
      <c r="K1075" s="4">
        <f>IFERROR(__xludf.DUMMYFUNCTION("""COMPUTED_VALUE"""),2023.0)</f>
        <v>2023</v>
      </c>
    </row>
    <row r="1076">
      <c r="A1076" s="1" t="s">
        <v>6767</v>
      </c>
      <c r="B1076" s="4" t="s">
        <v>27</v>
      </c>
      <c r="C1076" s="4" t="s">
        <v>30</v>
      </c>
      <c r="D1076" s="4" t="s">
        <v>28</v>
      </c>
      <c r="E1076" s="4">
        <v>3.0</v>
      </c>
      <c r="F1076" s="4">
        <v>3.0</v>
      </c>
      <c r="G1076" s="4">
        <v>9.0</v>
      </c>
      <c r="H1076" s="7">
        <v>45291.0</v>
      </c>
      <c r="I1076" s="4">
        <f>IFERROR(__xludf.DUMMYFUNCTION("SPLIT(H1076,""/"")"),31.0)</f>
        <v>31</v>
      </c>
      <c r="J1076" s="4">
        <f>IFERROR(__xludf.DUMMYFUNCTION("""COMPUTED_VALUE"""),12.0)</f>
        <v>12</v>
      </c>
      <c r="K1076" s="4">
        <f>IFERROR(__xludf.DUMMYFUNCTION("""COMPUTED_VALUE"""),2023.0)</f>
        <v>2023</v>
      </c>
    </row>
    <row r="1077">
      <c r="A1077" s="1" t="s">
        <v>5531</v>
      </c>
      <c r="B1077" s="4" t="s">
        <v>27</v>
      </c>
      <c r="C1077" s="4" t="s">
        <v>30</v>
      </c>
      <c r="D1077" s="4" t="s">
        <v>23</v>
      </c>
      <c r="E1077" s="4">
        <v>4.0</v>
      </c>
      <c r="F1077" s="4">
        <v>3.0</v>
      </c>
      <c r="G1077" s="4">
        <v>12.0</v>
      </c>
      <c r="H1077" s="7">
        <v>45291.0</v>
      </c>
      <c r="I1077" s="4">
        <f>IFERROR(__xludf.DUMMYFUNCTION("SPLIT(H1077,""/"")"),31.0)</f>
        <v>31</v>
      </c>
      <c r="J1077" s="4">
        <f>IFERROR(__xludf.DUMMYFUNCTION("""COMPUTED_VALUE"""),12.0)</f>
        <v>12</v>
      </c>
      <c r="K1077" s="4">
        <f>IFERROR(__xludf.DUMMYFUNCTION("""COMPUTED_VALUE"""),2023.0)</f>
        <v>2023</v>
      </c>
    </row>
    <row r="1078">
      <c r="A1078" s="1" t="s">
        <v>2657</v>
      </c>
      <c r="B1078" s="4" t="s">
        <v>27</v>
      </c>
      <c r="C1078" s="4" t="s">
        <v>29</v>
      </c>
      <c r="D1078" s="4" t="s">
        <v>30</v>
      </c>
      <c r="E1078" s="4">
        <v>1.0</v>
      </c>
      <c r="F1078" s="4">
        <v>3.0</v>
      </c>
      <c r="G1078" s="4">
        <v>3.0</v>
      </c>
      <c r="H1078" s="7">
        <v>45291.0</v>
      </c>
      <c r="I1078" s="4">
        <f>IFERROR(__xludf.DUMMYFUNCTION("SPLIT(H1078,""/"")"),31.0)</f>
        <v>31</v>
      </c>
      <c r="J1078" s="4">
        <f>IFERROR(__xludf.DUMMYFUNCTION("""COMPUTED_VALUE"""),12.0)</f>
        <v>12</v>
      </c>
      <c r="K1078" s="4">
        <f>IFERROR(__xludf.DUMMYFUNCTION("""COMPUTED_VALUE"""),2023.0)</f>
        <v>2023</v>
      </c>
    </row>
    <row r="1079">
      <c r="A1079" s="1" t="s">
        <v>8924</v>
      </c>
      <c r="B1079" s="4" t="s">
        <v>22</v>
      </c>
      <c r="C1079" s="4" t="s">
        <v>29</v>
      </c>
      <c r="D1079" s="4" t="s">
        <v>28</v>
      </c>
      <c r="E1079" s="4">
        <v>2.0</v>
      </c>
      <c r="F1079" s="4">
        <v>2.0</v>
      </c>
      <c r="G1079" s="4">
        <v>4.0</v>
      </c>
      <c r="H1079" s="5">
        <v>44927.0</v>
      </c>
      <c r="I1079" s="4">
        <f>IFERROR(__xludf.DUMMYFUNCTION("SPLIT(H1079,""/"")"),1.0)</f>
        <v>1</v>
      </c>
      <c r="J1079" s="4">
        <f>IFERROR(__xludf.DUMMYFUNCTION("""COMPUTED_VALUE"""),1.0)</f>
        <v>1</v>
      </c>
      <c r="K1079" s="4">
        <f>IFERROR(__xludf.DUMMYFUNCTION("""COMPUTED_VALUE"""),2023.0)</f>
        <v>2023</v>
      </c>
    </row>
    <row r="1080">
      <c r="A1080" s="1" t="s">
        <v>7324</v>
      </c>
      <c r="B1080" s="4" t="s">
        <v>22</v>
      </c>
      <c r="C1080" s="4" t="s">
        <v>30</v>
      </c>
      <c r="D1080" s="4" t="s">
        <v>30</v>
      </c>
      <c r="E1080" s="4">
        <v>2.0</v>
      </c>
      <c r="F1080" s="4">
        <v>2.0</v>
      </c>
      <c r="G1080" s="4">
        <v>4.0</v>
      </c>
      <c r="H1080" s="5">
        <v>44927.0</v>
      </c>
      <c r="I1080" s="4">
        <f>IFERROR(__xludf.DUMMYFUNCTION("SPLIT(H1080,""/"")"),1.0)</f>
        <v>1</v>
      </c>
      <c r="J1080" s="4">
        <f>IFERROR(__xludf.DUMMYFUNCTION("""COMPUTED_VALUE"""),1.0)</f>
        <v>1</v>
      </c>
      <c r="K1080" s="4">
        <f>IFERROR(__xludf.DUMMYFUNCTION("""COMPUTED_VALUE"""),2023.0)</f>
        <v>2023</v>
      </c>
    </row>
    <row r="1081">
      <c r="A1081" s="1" t="s">
        <v>6622</v>
      </c>
      <c r="B1081" s="4" t="s">
        <v>22</v>
      </c>
      <c r="C1081" s="4" t="s">
        <v>29</v>
      </c>
      <c r="D1081" s="4" t="s">
        <v>39</v>
      </c>
      <c r="E1081" s="4">
        <v>4.0</v>
      </c>
      <c r="F1081" s="4">
        <v>2.0</v>
      </c>
      <c r="G1081" s="4">
        <v>8.0</v>
      </c>
      <c r="H1081" s="5">
        <v>44927.0</v>
      </c>
      <c r="I1081" s="4">
        <f>IFERROR(__xludf.DUMMYFUNCTION("SPLIT(H1081,""/"")"),1.0)</f>
        <v>1</v>
      </c>
      <c r="J1081" s="4">
        <f>IFERROR(__xludf.DUMMYFUNCTION("""COMPUTED_VALUE"""),1.0)</f>
        <v>1</v>
      </c>
      <c r="K1081" s="4">
        <f>IFERROR(__xludf.DUMMYFUNCTION("""COMPUTED_VALUE"""),2023.0)</f>
        <v>2023</v>
      </c>
    </row>
    <row r="1082">
      <c r="A1082" s="1" t="s">
        <v>2283</v>
      </c>
      <c r="B1082" s="4" t="s">
        <v>22</v>
      </c>
      <c r="C1082" s="4" t="s">
        <v>30</v>
      </c>
      <c r="D1082" s="4" t="s">
        <v>39</v>
      </c>
      <c r="E1082" s="4">
        <v>5.0</v>
      </c>
      <c r="F1082" s="4">
        <v>2.0</v>
      </c>
      <c r="G1082" s="4">
        <v>10.0</v>
      </c>
      <c r="H1082" s="5">
        <v>44927.0</v>
      </c>
      <c r="I1082" s="4">
        <f>IFERROR(__xludf.DUMMYFUNCTION("SPLIT(H1082,""/"")"),1.0)</f>
        <v>1</v>
      </c>
      <c r="J1082" s="4">
        <f>IFERROR(__xludf.DUMMYFUNCTION("""COMPUTED_VALUE"""),1.0)</f>
        <v>1</v>
      </c>
      <c r="K1082" s="4">
        <f>IFERROR(__xludf.DUMMYFUNCTION("""COMPUTED_VALUE"""),2023.0)</f>
        <v>2023</v>
      </c>
    </row>
    <row r="1083">
      <c r="A1083" s="1" t="s">
        <v>7191</v>
      </c>
      <c r="B1083" s="4" t="s">
        <v>22</v>
      </c>
      <c r="C1083" s="4" t="s">
        <v>30</v>
      </c>
      <c r="D1083" s="4" t="s">
        <v>23</v>
      </c>
      <c r="E1083" s="4">
        <v>1.0</v>
      </c>
      <c r="F1083" s="4">
        <v>2.0</v>
      </c>
      <c r="G1083" s="4">
        <v>2.0</v>
      </c>
      <c r="H1083" s="5">
        <v>44927.0</v>
      </c>
      <c r="I1083" s="4">
        <f>IFERROR(__xludf.DUMMYFUNCTION("SPLIT(H1083,""/"")"),1.0)</f>
        <v>1</v>
      </c>
      <c r="J1083" s="4">
        <f>IFERROR(__xludf.DUMMYFUNCTION("""COMPUTED_VALUE"""),1.0)</f>
        <v>1</v>
      </c>
      <c r="K1083" s="4">
        <f>IFERROR(__xludf.DUMMYFUNCTION("""COMPUTED_VALUE"""),2023.0)</f>
        <v>2023</v>
      </c>
    </row>
    <row r="1084">
      <c r="A1084" s="1" t="s">
        <v>6140</v>
      </c>
      <c r="B1084" s="4" t="s">
        <v>22</v>
      </c>
      <c r="C1084" s="4" t="s">
        <v>30</v>
      </c>
      <c r="D1084" s="4" t="s">
        <v>30</v>
      </c>
      <c r="E1084" s="4">
        <v>3.0</v>
      </c>
      <c r="F1084" s="4">
        <v>2.0</v>
      </c>
      <c r="G1084" s="4">
        <v>6.0</v>
      </c>
      <c r="H1084" s="5">
        <v>44928.0</v>
      </c>
      <c r="I1084" s="4">
        <f>IFERROR(__xludf.DUMMYFUNCTION("SPLIT(H1084,""/"")"),2.0)</f>
        <v>2</v>
      </c>
      <c r="J1084" s="4">
        <f>IFERROR(__xludf.DUMMYFUNCTION("""COMPUTED_VALUE"""),1.0)</f>
        <v>1</v>
      </c>
      <c r="K1084" s="4">
        <f>IFERROR(__xludf.DUMMYFUNCTION("""COMPUTED_VALUE"""),2023.0)</f>
        <v>2023</v>
      </c>
    </row>
    <row r="1085">
      <c r="A1085" s="1" t="s">
        <v>1807</v>
      </c>
      <c r="B1085" s="4" t="s">
        <v>22</v>
      </c>
      <c r="C1085" s="4" t="s">
        <v>24</v>
      </c>
      <c r="D1085" s="4" t="s">
        <v>39</v>
      </c>
      <c r="E1085" s="4">
        <v>3.0</v>
      </c>
      <c r="F1085" s="4">
        <v>2.0</v>
      </c>
      <c r="G1085" s="4">
        <v>6.0</v>
      </c>
      <c r="H1085" s="5">
        <v>44929.0</v>
      </c>
      <c r="I1085" s="4">
        <f>IFERROR(__xludf.DUMMYFUNCTION("SPLIT(H1085,""/"")"),3.0)</f>
        <v>3</v>
      </c>
      <c r="J1085" s="4">
        <f>IFERROR(__xludf.DUMMYFUNCTION("""COMPUTED_VALUE"""),1.0)</f>
        <v>1</v>
      </c>
      <c r="K1085" s="4">
        <f>IFERROR(__xludf.DUMMYFUNCTION("""COMPUTED_VALUE"""),2023.0)</f>
        <v>2023</v>
      </c>
    </row>
    <row r="1086">
      <c r="A1086" s="1" t="s">
        <v>3323</v>
      </c>
      <c r="B1086" s="4" t="s">
        <v>22</v>
      </c>
      <c r="C1086" s="4" t="s">
        <v>29</v>
      </c>
      <c r="D1086" s="4" t="s">
        <v>23</v>
      </c>
      <c r="E1086" s="4">
        <v>3.0</v>
      </c>
      <c r="F1086" s="4">
        <v>2.0</v>
      </c>
      <c r="G1086" s="4">
        <v>6.0</v>
      </c>
      <c r="H1086" s="5">
        <v>44930.0</v>
      </c>
      <c r="I1086" s="4">
        <f>IFERROR(__xludf.DUMMYFUNCTION("SPLIT(H1086,""/"")"),4.0)</f>
        <v>4</v>
      </c>
      <c r="J1086" s="4">
        <f>IFERROR(__xludf.DUMMYFUNCTION("""COMPUTED_VALUE"""),1.0)</f>
        <v>1</v>
      </c>
      <c r="K1086" s="4">
        <f>IFERROR(__xludf.DUMMYFUNCTION("""COMPUTED_VALUE"""),2023.0)</f>
        <v>2023</v>
      </c>
    </row>
    <row r="1087">
      <c r="A1087" s="1" t="s">
        <v>1108</v>
      </c>
      <c r="B1087" s="4" t="s">
        <v>22</v>
      </c>
      <c r="C1087" s="4" t="s">
        <v>30</v>
      </c>
      <c r="D1087" s="4" t="s">
        <v>23</v>
      </c>
      <c r="E1087" s="4">
        <v>2.0</v>
      </c>
      <c r="F1087" s="4">
        <v>2.0</v>
      </c>
      <c r="G1087" s="4">
        <v>4.0</v>
      </c>
      <c r="H1087" s="5">
        <v>44930.0</v>
      </c>
      <c r="I1087" s="4">
        <f>IFERROR(__xludf.DUMMYFUNCTION("SPLIT(H1087,""/"")"),4.0)</f>
        <v>4</v>
      </c>
      <c r="J1087" s="4">
        <f>IFERROR(__xludf.DUMMYFUNCTION("""COMPUTED_VALUE"""),1.0)</f>
        <v>1</v>
      </c>
      <c r="K1087" s="4">
        <f>IFERROR(__xludf.DUMMYFUNCTION("""COMPUTED_VALUE"""),2023.0)</f>
        <v>2023</v>
      </c>
    </row>
    <row r="1088">
      <c r="A1088" s="1" t="s">
        <v>4858</v>
      </c>
      <c r="B1088" s="4" t="s">
        <v>22</v>
      </c>
      <c r="C1088" s="4" t="s">
        <v>30</v>
      </c>
      <c r="D1088" s="4" t="s">
        <v>30</v>
      </c>
      <c r="E1088" s="4">
        <v>2.0</v>
      </c>
      <c r="F1088" s="4">
        <v>2.0</v>
      </c>
      <c r="G1088" s="4">
        <v>4.0</v>
      </c>
      <c r="H1088" s="5">
        <v>44930.0</v>
      </c>
      <c r="I1088" s="4">
        <f>IFERROR(__xludf.DUMMYFUNCTION("SPLIT(H1088,""/"")"),4.0)</f>
        <v>4</v>
      </c>
      <c r="J1088" s="4">
        <f>IFERROR(__xludf.DUMMYFUNCTION("""COMPUTED_VALUE"""),1.0)</f>
        <v>1</v>
      </c>
      <c r="K1088" s="4">
        <f>IFERROR(__xludf.DUMMYFUNCTION("""COMPUTED_VALUE"""),2023.0)</f>
        <v>2023</v>
      </c>
    </row>
    <row r="1089">
      <c r="A1089" s="1" t="s">
        <v>598</v>
      </c>
      <c r="B1089" s="4" t="s">
        <v>22</v>
      </c>
      <c r="C1089" s="4" t="s">
        <v>29</v>
      </c>
      <c r="D1089" s="4" t="s">
        <v>30</v>
      </c>
      <c r="E1089" s="4">
        <v>4.0</v>
      </c>
      <c r="F1089" s="4">
        <v>2.0</v>
      </c>
      <c r="G1089" s="4">
        <v>8.0</v>
      </c>
      <c r="H1089" s="5">
        <v>44930.0</v>
      </c>
      <c r="I1089" s="4">
        <f>IFERROR(__xludf.DUMMYFUNCTION("SPLIT(H1089,""/"")"),4.0)</f>
        <v>4</v>
      </c>
      <c r="J1089" s="4">
        <f>IFERROR(__xludf.DUMMYFUNCTION("""COMPUTED_VALUE"""),1.0)</f>
        <v>1</v>
      </c>
      <c r="K1089" s="4">
        <f>IFERROR(__xludf.DUMMYFUNCTION("""COMPUTED_VALUE"""),2023.0)</f>
        <v>2023</v>
      </c>
    </row>
    <row r="1090">
      <c r="A1090" s="1" t="s">
        <v>9221</v>
      </c>
      <c r="B1090" s="4" t="s">
        <v>22</v>
      </c>
      <c r="C1090" s="4" t="s">
        <v>30</v>
      </c>
      <c r="D1090" s="4" t="s">
        <v>39</v>
      </c>
      <c r="E1090" s="4">
        <v>1.0</v>
      </c>
      <c r="F1090" s="4">
        <v>2.0</v>
      </c>
      <c r="G1090" s="4">
        <v>2.0</v>
      </c>
      <c r="H1090" s="5">
        <v>44930.0</v>
      </c>
      <c r="I1090" s="4">
        <f>IFERROR(__xludf.DUMMYFUNCTION("SPLIT(H1090,""/"")"),4.0)</f>
        <v>4</v>
      </c>
      <c r="J1090" s="4">
        <f>IFERROR(__xludf.DUMMYFUNCTION("""COMPUTED_VALUE"""),1.0)</f>
        <v>1</v>
      </c>
      <c r="K1090" s="4">
        <f>IFERROR(__xludf.DUMMYFUNCTION("""COMPUTED_VALUE"""),2023.0)</f>
        <v>2023</v>
      </c>
    </row>
    <row r="1091">
      <c r="A1091" s="1" t="s">
        <v>1619</v>
      </c>
      <c r="B1091" s="4" t="s">
        <v>22</v>
      </c>
      <c r="C1091" s="4" t="s">
        <v>30</v>
      </c>
      <c r="D1091" s="4" t="s">
        <v>30</v>
      </c>
      <c r="E1091" s="4">
        <v>4.0</v>
      </c>
      <c r="F1091" s="4">
        <v>2.0</v>
      </c>
      <c r="G1091" s="4">
        <v>8.0</v>
      </c>
      <c r="H1091" s="5">
        <v>44931.0</v>
      </c>
      <c r="I1091" s="4">
        <f>IFERROR(__xludf.DUMMYFUNCTION("SPLIT(H1091,""/"")"),5.0)</f>
        <v>5</v>
      </c>
      <c r="J1091" s="4">
        <f>IFERROR(__xludf.DUMMYFUNCTION("""COMPUTED_VALUE"""),1.0)</f>
        <v>1</v>
      </c>
      <c r="K1091" s="4">
        <f>IFERROR(__xludf.DUMMYFUNCTION("""COMPUTED_VALUE"""),2023.0)</f>
        <v>2023</v>
      </c>
    </row>
    <row r="1092">
      <c r="A1092" s="1" t="s">
        <v>5352</v>
      </c>
      <c r="B1092" s="4" t="s">
        <v>22</v>
      </c>
      <c r="C1092" s="4" t="s">
        <v>29</v>
      </c>
      <c r="D1092" s="4" t="s">
        <v>30</v>
      </c>
      <c r="E1092" s="4">
        <v>5.0</v>
      </c>
      <c r="F1092" s="4">
        <v>2.0</v>
      </c>
      <c r="G1092" s="4">
        <v>10.0</v>
      </c>
      <c r="H1092" s="5">
        <v>44931.0</v>
      </c>
      <c r="I1092" s="4">
        <f>IFERROR(__xludf.DUMMYFUNCTION("SPLIT(H1092,""/"")"),5.0)</f>
        <v>5</v>
      </c>
      <c r="J1092" s="4">
        <f>IFERROR(__xludf.DUMMYFUNCTION("""COMPUTED_VALUE"""),1.0)</f>
        <v>1</v>
      </c>
      <c r="K1092" s="4">
        <f>IFERROR(__xludf.DUMMYFUNCTION("""COMPUTED_VALUE"""),2023.0)</f>
        <v>2023</v>
      </c>
    </row>
    <row r="1093">
      <c r="A1093" s="1" t="s">
        <v>175</v>
      </c>
      <c r="B1093" s="4" t="s">
        <v>22</v>
      </c>
      <c r="C1093" s="4" t="s">
        <v>29</v>
      </c>
      <c r="D1093" s="4" t="s">
        <v>28</v>
      </c>
      <c r="E1093" s="4">
        <v>5.0</v>
      </c>
      <c r="F1093" s="4">
        <v>2.0</v>
      </c>
      <c r="G1093" s="4">
        <v>10.0</v>
      </c>
      <c r="H1093" s="5">
        <v>44931.0</v>
      </c>
      <c r="I1093" s="4">
        <f>IFERROR(__xludf.DUMMYFUNCTION("SPLIT(H1093,""/"")"),5.0)</f>
        <v>5</v>
      </c>
      <c r="J1093" s="4">
        <f>IFERROR(__xludf.DUMMYFUNCTION("""COMPUTED_VALUE"""),1.0)</f>
        <v>1</v>
      </c>
      <c r="K1093" s="4">
        <f>IFERROR(__xludf.DUMMYFUNCTION("""COMPUTED_VALUE"""),2023.0)</f>
        <v>2023</v>
      </c>
    </row>
    <row r="1094">
      <c r="A1094" s="1" t="s">
        <v>5404</v>
      </c>
      <c r="B1094" s="4" t="s">
        <v>22</v>
      </c>
      <c r="C1094" s="4" t="s">
        <v>29</v>
      </c>
      <c r="D1094" s="4" t="s">
        <v>30</v>
      </c>
      <c r="E1094" s="4">
        <v>5.0</v>
      </c>
      <c r="F1094" s="4">
        <v>2.0</v>
      </c>
      <c r="G1094" s="4">
        <v>10.0</v>
      </c>
      <c r="H1094" s="5">
        <v>44932.0</v>
      </c>
      <c r="I1094" s="4">
        <f>IFERROR(__xludf.DUMMYFUNCTION("SPLIT(H1094,""/"")"),6.0)</f>
        <v>6</v>
      </c>
      <c r="J1094" s="4">
        <f>IFERROR(__xludf.DUMMYFUNCTION("""COMPUTED_VALUE"""),1.0)</f>
        <v>1</v>
      </c>
      <c r="K1094" s="4">
        <f>IFERROR(__xludf.DUMMYFUNCTION("""COMPUTED_VALUE"""),2023.0)</f>
        <v>2023</v>
      </c>
    </row>
    <row r="1095">
      <c r="A1095" s="1" t="s">
        <v>2546</v>
      </c>
      <c r="B1095" s="4" t="s">
        <v>22</v>
      </c>
      <c r="C1095" s="4" t="s">
        <v>24</v>
      </c>
      <c r="D1095" s="4" t="s">
        <v>28</v>
      </c>
      <c r="E1095" s="4">
        <v>4.0</v>
      </c>
      <c r="F1095" s="4">
        <v>2.0</v>
      </c>
      <c r="G1095" s="4">
        <v>8.0</v>
      </c>
      <c r="H1095" s="5">
        <v>44932.0</v>
      </c>
      <c r="I1095" s="4">
        <f>IFERROR(__xludf.DUMMYFUNCTION("SPLIT(H1095,""/"")"),6.0)</f>
        <v>6</v>
      </c>
      <c r="J1095" s="4">
        <f>IFERROR(__xludf.DUMMYFUNCTION("""COMPUTED_VALUE"""),1.0)</f>
        <v>1</v>
      </c>
      <c r="K1095" s="4">
        <f>IFERROR(__xludf.DUMMYFUNCTION("""COMPUTED_VALUE"""),2023.0)</f>
        <v>2023</v>
      </c>
    </row>
    <row r="1096">
      <c r="A1096" s="1" t="s">
        <v>9866</v>
      </c>
      <c r="B1096" s="4" t="s">
        <v>22</v>
      </c>
      <c r="C1096" s="4" t="s">
        <v>24</v>
      </c>
      <c r="D1096" s="4" t="s">
        <v>39</v>
      </c>
      <c r="E1096" s="4">
        <v>1.0</v>
      </c>
      <c r="F1096" s="4">
        <v>2.0</v>
      </c>
      <c r="G1096" s="4">
        <v>2.0</v>
      </c>
      <c r="H1096" s="5">
        <v>44932.0</v>
      </c>
      <c r="I1096" s="4">
        <f>IFERROR(__xludf.DUMMYFUNCTION("SPLIT(H1096,""/"")"),6.0)</f>
        <v>6</v>
      </c>
      <c r="J1096" s="4">
        <f>IFERROR(__xludf.DUMMYFUNCTION("""COMPUTED_VALUE"""),1.0)</f>
        <v>1</v>
      </c>
      <c r="K1096" s="4">
        <f>IFERROR(__xludf.DUMMYFUNCTION("""COMPUTED_VALUE"""),2023.0)</f>
        <v>2023</v>
      </c>
    </row>
    <row r="1097">
      <c r="A1097" s="1" t="s">
        <v>5349</v>
      </c>
      <c r="B1097" s="4" t="s">
        <v>22</v>
      </c>
      <c r="C1097" s="4" t="s">
        <v>29</v>
      </c>
      <c r="D1097" s="4" t="s">
        <v>39</v>
      </c>
      <c r="E1097" s="4">
        <v>3.0</v>
      </c>
      <c r="F1097" s="4">
        <v>2.0</v>
      </c>
      <c r="G1097" s="4">
        <v>6.0</v>
      </c>
      <c r="H1097" s="5">
        <v>44932.0</v>
      </c>
      <c r="I1097" s="4">
        <f>IFERROR(__xludf.DUMMYFUNCTION("SPLIT(H1097,""/"")"),6.0)</f>
        <v>6</v>
      </c>
      <c r="J1097" s="4">
        <f>IFERROR(__xludf.DUMMYFUNCTION("""COMPUTED_VALUE"""),1.0)</f>
        <v>1</v>
      </c>
      <c r="K1097" s="4">
        <f>IFERROR(__xludf.DUMMYFUNCTION("""COMPUTED_VALUE"""),2023.0)</f>
        <v>2023</v>
      </c>
    </row>
    <row r="1098">
      <c r="A1098" s="1" t="s">
        <v>2021</v>
      </c>
      <c r="B1098" s="4" t="s">
        <v>22</v>
      </c>
      <c r="C1098" s="4" t="s">
        <v>24</v>
      </c>
      <c r="D1098" s="4" t="s">
        <v>39</v>
      </c>
      <c r="E1098" s="4">
        <v>5.0</v>
      </c>
      <c r="F1098" s="4">
        <v>2.0</v>
      </c>
      <c r="G1098" s="4">
        <v>10.0</v>
      </c>
      <c r="H1098" s="5">
        <v>44932.0</v>
      </c>
      <c r="I1098" s="4">
        <f>IFERROR(__xludf.DUMMYFUNCTION("SPLIT(H1098,""/"")"),6.0)</f>
        <v>6</v>
      </c>
      <c r="J1098" s="4">
        <f>IFERROR(__xludf.DUMMYFUNCTION("""COMPUTED_VALUE"""),1.0)</f>
        <v>1</v>
      </c>
      <c r="K1098" s="4">
        <f>IFERROR(__xludf.DUMMYFUNCTION("""COMPUTED_VALUE"""),2023.0)</f>
        <v>2023</v>
      </c>
    </row>
    <row r="1099">
      <c r="A1099" s="1" t="s">
        <v>7863</v>
      </c>
      <c r="B1099" s="4" t="s">
        <v>22</v>
      </c>
      <c r="C1099" s="4" t="s">
        <v>30</v>
      </c>
      <c r="D1099" s="4" t="s">
        <v>23</v>
      </c>
      <c r="E1099" s="4">
        <v>1.0</v>
      </c>
      <c r="F1099" s="4">
        <v>2.0</v>
      </c>
      <c r="G1099" s="4">
        <v>2.0</v>
      </c>
      <c r="H1099" s="5">
        <v>44932.0</v>
      </c>
      <c r="I1099" s="4">
        <f>IFERROR(__xludf.DUMMYFUNCTION("SPLIT(H1099,""/"")"),6.0)</f>
        <v>6</v>
      </c>
      <c r="J1099" s="4">
        <f>IFERROR(__xludf.DUMMYFUNCTION("""COMPUTED_VALUE"""),1.0)</f>
        <v>1</v>
      </c>
      <c r="K1099" s="4">
        <f>IFERROR(__xludf.DUMMYFUNCTION("""COMPUTED_VALUE"""),2023.0)</f>
        <v>2023</v>
      </c>
    </row>
    <row r="1100">
      <c r="A1100" s="1" t="s">
        <v>7075</v>
      </c>
      <c r="B1100" s="4" t="s">
        <v>22</v>
      </c>
      <c r="C1100" s="4" t="s">
        <v>30</v>
      </c>
      <c r="D1100" s="4" t="s">
        <v>28</v>
      </c>
      <c r="E1100" s="4">
        <v>4.0</v>
      </c>
      <c r="F1100" s="4">
        <v>2.0</v>
      </c>
      <c r="G1100" s="4">
        <v>8.0</v>
      </c>
      <c r="H1100" s="5">
        <v>44932.0</v>
      </c>
      <c r="I1100" s="4">
        <f>IFERROR(__xludf.DUMMYFUNCTION("SPLIT(H1100,""/"")"),6.0)</f>
        <v>6</v>
      </c>
      <c r="J1100" s="4">
        <f>IFERROR(__xludf.DUMMYFUNCTION("""COMPUTED_VALUE"""),1.0)</f>
        <v>1</v>
      </c>
      <c r="K1100" s="4">
        <f>IFERROR(__xludf.DUMMYFUNCTION("""COMPUTED_VALUE"""),2023.0)</f>
        <v>2023</v>
      </c>
    </row>
    <row r="1101">
      <c r="A1101" s="1" t="s">
        <v>8509</v>
      </c>
      <c r="B1101" s="4" t="s">
        <v>22</v>
      </c>
      <c r="C1101" s="4" t="s">
        <v>30</v>
      </c>
      <c r="D1101" s="4" t="s">
        <v>28</v>
      </c>
      <c r="E1101" s="4">
        <v>1.0</v>
      </c>
      <c r="F1101" s="4">
        <v>2.0</v>
      </c>
      <c r="G1101" s="4">
        <v>2.0</v>
      </c>
      <c r="H1101" s="5">
        <v>44933.0</v>
      </c>
      <c r="I1101" s="4">
        <f>IFERROR(__xludf.DUMMYFUNCTION("SPLIT(H1101,""/"")"),7.0)</f>
        <v>7</v>
      </c>
      <c r="J1101" s="4">
        <f>IFERROR(__xludf.DUMMYFUNCTION("""COMPUTED_VALUE"""),1.0)</f>
        <v>1</v>
      </c>
      <c r="K1101" s="4">
        <f>IFERROR(__xludf.DUMMYFUNCTION("""COMPUTED_VALUE"""),2023.0)</f>
        <v>2023</v>
      </c>
    </row>
    <row r="1102">
      <c r="A1102" s="1" t="s">
        <v>2927</v>
      </c>
      <c r="B1102" s="4" t="s">
        <v>22</v>
      </c>
      <c r="C1102" s="4" t="s">
        <v>29</v>
      </c>
      <c r="D1102" s="4" t="s">
        <v>23</v>
      </c>
      <c r="E1102" s="4">
        <v>5.0</v>
      </c>
      <c r="F1102" s="4">
        <v>2.0</v>
      </c>
      <c r="G1102" s="4">
        <v>10.0</v>
      </c>
      <c r="H1102" s="5">
        <v>44934.0</v>
      </c>
      <c r="I1102" s="4">
        <f>IFERROR(__xludf.DUMMYFUNCTION("SPLIT(H1102,""/"")"),8.0)</f>
        <v>8</v>
      </c>
      <c r="J1102" s="4">
        <f>IFERROR(__xludf.DUMMYFUNCTION("""COMPUTED_VALUE"""),1.0)</f>
        <v>1</v>
      </c>
      <c r="K1102" s="4">
        <f>IFERROR(__xludf.DUMMYFUNCTION("""COMPUTED_VALUE"""),2023.0)</f>
        <v>2023</v>
      </c>
    </row>
    <row r="1103">
      <c r="A1103" s="1" t="s">
        <v>3172</v>
      </c>
      <c r="B1103" s="4" t="s">
        <v>22</v>
      </c>
      <c r="C1103" s="4" t="s">
        <v>29</v>
      </c>
      <c r="D1103" s="4" t="s">
        <v>39</v>
      </c>
      <c r="E1103" s="4">
        <v>5.0</v>
      </c>
      <c r="F1103" s="4">
        <v>2.0</v>
      </c>
      <c r="G1103" s="4">
        <v>10.0</v>
      </c>
      <c r="H1103" s="5">
        <v>44934.0</v>
      </c>
      <c r="I1103" s="4">
        <f>IFERROR(__xludf.DUMMYFUNCTION("SPLIT(H1103,""/"")"),8.0)</f>
        <v>8</v>
      </c>
      <c r="J1103" s="4">
        <f>IFERROR(__xludf.DUMMYFUNCTION("""COMPUTED_VALUE"""),1.0)</f>
        <v>1</v>
      </c>
      <c r="K1103" s="4">
        <f>IFERROR(__xludf.DUMMYFUNCTION("""COMPUTED_VALUE"""),2023.0)</f>
        <v>2023</v>
      </c>
    </row>
    <row r="1104">
      <c r="A1104" s="1" t="s">
        <v>2490</v>
      </c>
      <c r="B1104" s="4" t="s">
        <v>22</v>
      </c>
      <c r="C1104" s="4" t="s">
        <v>24</v>
      </c>
      <c r="D1104" s="4" t="s">
        <v>39</v>
      </c>
      <c r="E1104" s="4">
        <v>5.0</v>
      </c>
      <c r="F1104" s="4">
        <v>2.0</v>
      </c>
      <c r="G1104" s="4">
        <v>10.0</v>
      </c>
      <c r="H1104" s="5">
        <v>44935.0</v>
      </c>
      <c r="I1104" s="4">
        <f>IFERROR(__xludf.DUMMYFUNCTION("SPLIT(H1104,""/"")"),9.0)</f>
        <v>9</v>
      </c>
      <c r="J1104" s="4">
        <f>IFERROR(__xludf.DUMMYFUNCTION("""COMPUTED_VALUE"""),1.0)</f>
        <v>1</v>
      </c>
      <c r="K1104" s="4">
        <f>IFERROR(__xludf.DUMMYFUNCTION("""COMPUTED_VALUE"""),2023.0)</f>
        <v>2023</v>
      </c>
    </row>
    <row r="1105">
      <c r="A1105" s="1" t="s">
        <v>5735</v>
      </c>
      <c r="B1105" s="4" t="s">
        <v>22</v>
      </c>
      <c r="C1105" s="4" t="s">
        <v>30</v>
      </c>
      <c r="D1105" s="4" t="s">
        <v>23</v>
      </c>
      <c r="E1105" s="4">
        <v>5.0</v>
      </c>
      <c r="F1105" s="4">
        <v>2.0</v>
      </c>
      <c r="G1105" s="4">
        <v>10.0</v>
      </c>
      <c r="H1105" s="5">
        <v>44935.0</v>
      </c>
      <c r="I1105" s="4">
        <f>IFERROR(__xludf.DUMMYFUNCTION("SPLIT(H1105,""/"")"),9.0)</f>
        <v>9</v>
      </c>
      <c r="J1105" s="4">
        <f>IFERROR(__xludf.DUMMYFUNCTION("""COMPUTED_VALUE"""),1.0)</f>
        <v>1</v>
      </c>
      <c r="K1105" s="4">
        <f>IFERROR(__xludf.DUMMYFUNCTION("""COMPUTED_VALUE"""),2023.0)</f>
        <v>2023</v>
      </c>
    </row>
    <row r="1106">
      <c r="A1106" s="1" t="s">
        <v>7626</v>
      </c>
      <c r="B1106" s="4" t="s">
        <v>22</v>
      </c>
      <c r="C1106" s="4" t="s">
        <v>30</v>
      </c>
      <c r="D1106" s="4" t="s">
        <v>30</v>
      </c>
      <c r="E1106" s="4">
        <v>1.0</v>
      </c>
      <c r="F1106" s="4">
        <v>2.0</v>
      </c>
      <c r="G1106" s="4">
        <v>2.0</v>
      </c>
      <c r="H1106" s="5">
        <v>44935.0</v>
      </c>
      <c r="I1106" s="4">
        <f>IFERROR(__xludf.DUMMYFUNCTION("SPLIT(H1106,""/"")"),9.0)</f>
        <v>9</v>
      </c>
      <c r="J1106" s="4">
        <f>IFERROR(__xludf.DUMMYFUNCTION("""COMPUTED_VALUE"""),1.0)</f>
        <v>1</v>
      </c>
      <c r="K1106" s="4">
        <f>IFERROR(__xludf.DUMMYFUNCTION("""COMPUTED_VALUE"""),2023.0)</f>
        <v>2023</v>
      </c>
    </row>
    <row r="1107">
      <c r="A1107" s="1" t="s">
        <v>363</v>
      </c>
      <c r="B1107" s="4" t="s">
        <v>22</v>
      </c>
      <c r="C1107" s="4" t="s">
        <v>30</v>
      </c>
      <c r="D1107" s="4" t="s">
        <v>28</v>
      </c>
      <c r="E1107" s="4">
        <v>5.0</v>
      </c>
      <c r="F1107" s="4">
        <v>2.0</v>
      </c>
      <c r="G1107" s="4">
        <v>10.0</v>
      </c>
      <c r="H1107" s="5">
        <v>44935.0</v>
      </c>
      <c r="I1107" s="4">
        <f>IFERROR(__xludf.DUMMYFUNCTION("SPLIT(H1107,""/"")"),9.0)</f>
        <v>9</v>
      </c>
      <c r="J1107" s="4">
        <f>IFERROR(__xludf.DUMMYFUNCTION("""COMPUTED_VALUE"""),1.0)</f>
        <v>1</v>
      </c>
      <c r="K1107" s="4">
        <f>IFERROR(__xludf.DUMMYFUNCTION("""COMPUTED_VALUE"""),2023.0)</f>
        <v>2023</v>
      </c>
    </row>
    <row r="1108">
      <c r="A1108" s="1" t="s">
        <v>2091</v>
      </c>
      <c r="B1108" s="4" t="s">
        <v>22</v>
      </c>
      <c r="C1108" s="4" t="s">
        <v>24</v>
      </c>
      <c r="D1108" s="4" t="s">
        <v>23</v>
      </c>
      <c r="E1108" s="4">
        <v>4.0</v>
      </c>
      <c r="F1108" s="4">
        <v>2.0</v>
      </c>
      <c r="G1108" s="4">
        <v>8.0</v>
      </c>
      <c r="H1108" s="5">
        <v>44935.0</v>
      </c>
      <c r="I1108" s="4">
        <f>IFERROR(__xludf.DUMMYFUNCTION("SPLIT(H1108,""/"")"),9.0)</f>
        <v>9</v>
      </c>
      <c r="J1108" s="4">
        <f>IFERROR(__xludf.DUMMYFUNCTION("""COMPUTED_VALUE"""),1.0)</f>
        <v>1</v>
      </c>
      <c r="K1108" s="4">
        <f>IFERROR(__xludf.DUMMYFUNCTION("""COMPUTED_VALUE"""),2023.0)</f>
        <v>2023</v>
      </c>
    </row>
    <row r="1109">
      <c r="A1109" s="1" t="s">
        <v>6534</v>
      </c>
      <c r="B1109" s="4" t="s">
        <v>22</v>
      </c>
      <c r="C1109" s="4" t="s">
        <v>29</v>
      </c>
      <c r="D1109" s="4" t="s">
        <v>23</v>
      </c>
      <c r="E1109" s="4">
        <v>2.0</v>
      </c>
      <c r="F1109" s="4">
        <v>2.0</v>
      </c>
      <c r="G1109" s="4">
        <v>4.0</v>
      </c>
      <c r="H1109" s="5">
        <v>44935.0</v>
      </c>
      <c r="I1109" s="4">
        <f>IFERROR(__xludf.DUMMYFUNCTION("SPLIT(H1109,""/"")"),9.0)</f>
        <v>9</v>
      </c>
      <c r="J1109" s="4">
        <f>IFERROR(__xludf.DUMMYFUNCTION("""COMPUTED_VALUE"""),1.0)</f>
        <v>1</v>
      </c>
      <c r="K1109" s="4">
        <f>IFERROR(__xludf.DUMMYFUNCTION("""COMPUTED_VALUE"""),2023.0)</f>
        <v>2023</v>
      </c>
    </row>
    <row r="1110">
      <c r="A1110" s="1" t="s">
        <v>7069</v>
      </c>
      <c r="B1110" s="4" t="s">
        <v>22</v>
      </c>
      <c r="C1110" s="4" t="s">
        <v>30</v>
      </c>
      <c r="D1110" s="4" t="s">
        <v>23</v>
      </c>
      <c r="E1110" s="4">
        <v>5.0</v>
      </c>
      <c r="F1110" s="4">
        <v>2.0</v>
      </c>
      <c r="G1110" s="4">
        <v>10.0</v>
      </c>
      <c r="H1110" s="5">
        <v>44936.0</v>
      </c>
      <c r="I1110" s="4">
        <f>IFERROR(__xludf.DUMMYFUNCTION("SPLIT(H1110,""/"")"),10.0)</f>
        <v>10</v>
      </c>
      <c r="J1110" s="4">
        <f>IFERROR(__xludf.DUMMYFUNCTION("""COMPUTED_VALUE"""),1.0)</f>
        <v>1</v>
      </c>
      <c r="K1110" s="4">
        <f>IFERROR(__xludf.DUMMYFUNCTION("""COMPUTED_VALUE"""),2023.0)</f>
        <v>2023</v>
      </c>
    </row>
    <row r="1111">
      <c r="A1111" s="1" t="s">
        <v>354</v>
      </c>
      <c r="B1111" s="4" t="s">
        <v>22</v>
      </c>
      <c r="C1111" s="4" t="s">
        <v>24</v>
      </c>
      <c r="D1111" s="4" t="s">
        <v>23</v>
      </c>
      <c r="E1111" s="4">
        <v>2.0</v>
      </c>
      <c r="F1111" s="4">
        <v>2.0</v>
      </c>
      <c r="G1111" s="4">
        <v>4.0</v>
      </c>
      <c r="H1111" s="5">
        <v>44936.0</v>
      </c>
      <c r="I1111" s="4">
        <f>IFERROR(__xludf.DUMMYFUNCTION("SPLIT(H1111,""/"")"),10.0)</f>
        <v>10</v>
      </c>
      <c r="J1111" s="4">
        <f>IFERROR(__xludf.DUMMYFUNCTION("""COMPUTED_VALUE"""),1.0)</f>
        <v>1</v>
      </c>
      <c r="K1111" s="4">
        <f>IFERROR(__xludf.DUMMYFUNCTION("""COMPUTED_VALUE"""),2023.0)</f>
        <v>2023</v>
      </c>
    </row>
    <row r="1112">
      <c r="A1112" s="1" t="s">
        <v>5430</v>
      </c>
      <c r="B1112" s="4" t="s">
        <v>22</v>
      </c>
      <c r="C1112" s="4" t="s">
        <v>30</v>
      </c>
      <c r="D1112" s="4" t="s">
        <v>30</v>
      </c>
      <c r="E1112" s="4">
        <v>5.0</v>
      </c>
      <c r="F1112" s="4">
        <v>2.0</v>
      </c>
      <c r="G1112" s="4">
        <v>10.0</v>
      </c>
      <c r="H1112" s="5">
        <v>44936.0</v>
      </c>
      <c r="I1112" s="4">
        <f>IFERROR(__xludf.DUMMYFUNCTION("SPLIT(H1112,""/"")"),10.0)</f>
        <v>10</v>
      </c>
      <c r="J1112" s="4">
        <f>IFERROR(__xludf.DUMMYFUNCTION("""COMPUTED_VALUE"""),1.0)</f>
        <v>1</v>
      </c>
      <c r="K1112" s="4">
        <f>IFERROR(__xludf.DUMMYFUNCTION("""COMPUTED_VALUE"""),2023.0)</f>
        <v>2023</v>
      </c>
    </row>
    <row r="1113">
      <c r="A1113" s="1" t="s">
        <v>5850</v>
      </c>
      <c r="B1113" s="4" t="s">
        <v>22</v>
      </c>
      <c r="C1113" s="4" t="s">
        <v>30</v>
      </c>
      <c r="D1113" s="4" t="s">
        <v>39</v>
      </c>
      <c r="E1113" s="4">
        <v>1.0</v>
      </c>
      <c r="F1113" s="4">
        <v>2.0</v>
      </c>
      <c r="G1113" s="4">
        <v>2.0</v>
      </c>
      <c r="H1113" s="5">
        <v>44936.0</v>
      </c>
      <c r="I1113" s="4">
        <f>IFERROR(__xludf.DUMMYFUNCTION("SPLIT(H1113,""/"")"),10.0)</f>
        <v>10</v>
      </c>
      <c r="J1113" s="4">
        <f>IFERROR(__xludf.DUMMYFUNCTION("""COMPUTED_VALUE"""),1.0)</f>
        <v>1</v>
      </c>
      <c r="K1113" s="4">
        <f>IFERROR(__xludf.DUMMYFUNCTION("""COMPUTED_VALUE"""),2023.0)</f>
        <v>2023</v>
      </c>
    </row>
    <row r="1114">
      <c r="A1114" s="1" t="s">
        <v>4731</v>
      </c>
      <c r="B1114" s="4" t="s">
        <v>22</v>
      </c>
      <c r="C1114" s="4" t="s">
        <v>30</v>
      </c>
      <c r="D1114" s="4" t="s">
        <v>28</v>
      </c>
      <c r="E1114" s="4">
        <v>2.0</v>
      </c>
      <c r="F1114" s="4">
        <v>2.0</v>
      </c>
      <c r="G1114" s="4">
        <v>4.0</v>
      </c>
      <c r="H1114" s="5">
        <v>44936.0</v>
      </c>
      <c r="I1114" s="4">
        <f>IFERROR(__xludf.DUMMYFUNCTION("SPLIT(H1114,""/"")"),10.0)</f>
        <v>10</v>
      </c>
      <c r="J1114" s="4">
        <f>IFERROR(__xludf.DUMMYFUNCTION("""COMPUTED_VALUE"""),1.0)</f>
        <v>1</v>
      </c>
      <c r="K1114" s="4">
        <f>IFERROR(__xludf.DUMMYFUNCTION("""COMPUTED_VALUE"""),2023.0)</f>
        <v>2023</v>
      </c>
    </row>
    <row r="1115">
      <c r="A1115" s="1" t="s">
        <v>7664</v>
      </c>
      <c r="B1115" s="4" t="s">
        <v>22</v>
      </c>
      <c r="C1115" s="4" t="s">
        <v>29</v>
      </c>
      <c r="D1115" s="4" t="s">
        <v>30</v>
      </c>
      <c r="E1115" s="4">
        <v>3.0</v>
      </c>
      <c r="F1115" s="4">
        <v>2.0</v>
      </c>
      <c r="G1115" s="4">
        <v>6.0</v>
      </c>
      <c r="H1115" s="5">
        <v>44937.0</v>
      </c>
      <c r="I1115" s="4">
        <f>IFERROR(__xludf.DUMMYFUNCTION("SPLIT(H1115,""/"")"),11.0)</f>
        <v>11</v>
      </c>
      <c r="J1115" s="4">
        <f>IFERROR(__xludf.DUMMYFUNCTION("""COMPUTED_VALUE"""),1.0)</f>
        <v>1</v>
      </c>
      <c r="K1115" s="4">
        <f>IFERROR(__xludf.DUMMYFUNCTION("""COMPUTED_VALUE"""),2023.0)</f>
        <v>2023</v>
      </c>
    </row>
    <row r="1116">
      <c r="A1116" s="1" t="s">
        <v>7901</v>
      </c>
      <c r="B1116" s="4" t="s">
        <v>22</v>
      </c>
      <c r="C1116" s="4" t="s">
        <v>30</v>
      </c>
      <c r="D1116" s="4" t="s">
        <v>23</v>
      </c>
      <c r="E1116" s="4">
        <v>5.0</v>
      </c>
      <c r="F1116" s="4">
        <v>2.0</v>
      </c>
      <c r="G1116" s="4">
        <v>10.0</v>
      </c>
      <c r="H1116" s="5">
        <v>44937.0</v>
      </c>
      <c r="I1116" s="4">
        <f>IFERROR(__xludf.DUMMYFUNCTION("SPLIT(H1116,""/"")"),11.0)</f>
        <v>11</v>
      </c>
      <c r="J1116" s="4">
        <f>IFERROR(__xludf.DUMMYFUNCTION("""COMPUTED_VALUE"""),1.0)</f>
        <v>1</v>
      </c>
      <c r="K1116" s="4">
        <f>IFERROR(__xludf.DUMMYFUNCTION("""COMPUTED_VALUE"""),2023.0)</f>
        <v>2023</v>
      </c>
    </row>
    <row r="1117">
      <c r="A1117" s="1" t="s">
        <v>3959</v>
      </c>
      <c r="B1117" s="4" t="s">
        <v>22</v>
      </c>
      <c r="C1117" s="4" t="s">
        <v>30</v>
      </c>
      <c r="D1117" s="4" t="s">
        <v>23</v>
      </c>
      <c r="E1117" s="4">
        <v>1.0</v>
      </c>
      <c r="F1117" s="4">
        <v>2.0</v>
      </c>
      <c r="G1117" s="4">
        <v>2.0</v>
      </c>
      <c r="H1117" s="5">
        <v>44938.0</v>
      </c>
      <c r="I1117" s="4">
        <f>IFERROR(__xludf.DUMMYFUNCTION("SPLIT(H1117,""/"")"),12.0)</f>
        <v>12</v>
      </c>
      <c r="J1117" s="4">
        <f>IFERROR(__xludf.DUMMYFUNCTION("""COMPUTED_VALUE"""),1.0)</f>
        <v>1</v>
      </c>
      <c r="K1117" s="4">
        <f>IFERROR(__xludf.DUMMYFUNCTION("""COMPUTED_VALUE"""),2023.0)</f>
        <v>2023</v>
      </c>
    </row>
    <row r="1118">
      <c r="A1118" s="1" t="s">
        <v>282</v>
      </c>
      <c r="B1118" s="4" t="s">
        <v>22</v>
      </c>
      <c r="C1118" s="4" t="s">
        <v>30</v>
      </c>
      <c r="D1118" s="4" t="s">
        <v>30</v>
      </c>
      <c r="E1118" s="4">
        <v>4.0</v>
      </c>
      <c r="F1118" s="4">
        <v>2.0</v>
      </c>
      <c r="G1118" s="4">
        <v>8.0</v>
      </c>
      <c r="H1118" s="5">
        <v>44938.0</v>
      </c>
      <c r="I1118" s="4">
        <f>IFERROR(__xludf.DUMMYFUNCTION("SPLIT(H1118,""/"")"),12.0)</f>
        <v>12</v>
      </c>
      <c r="J1118" s="4">
        <f>IFERROR(__xludf.DUMMYFUNCTION("""COMPUTED_VALUE"""),1.0)</f>
        <v>1</v>
      </c>
      <c r="K1118" s="4">
        <f>IFERROR(__xludf.DUMMYFUNCTION("""COMPUTED_VALUE"""),2023.0)</f>
        <v>2023</v>
      </c>
    </row>
    <row r="1119">
      <c r="A1119" s="1" t="s">
        <v>647</v>
      </c>
      <c r="B1119" s="4" t="s">
        <v>22</v>
      </c>
      <c r="C1119" s="4" t="s">
        <v>24</v>
      </c>
      <c r="D1119" s="4" t="s">
        <v>30</v>
      </c>
      <c r="E1119" s="4">
        <v>1.0</v>
      </c>
      <c r="F1119" s="4">
        <v>2.0</v>
      </c>
      <c r="G1119" s="4">
        <v>2.0</v>
      </c>
      <c r="H1119" s="5">
        <v>44939.0</v>
      </c>
      <c r="I1119" s="4">
        <f>IFERROR(__xludf.DUMMYFUNCTION("SPLIT(H1119,""/"")"),13.0)</f>
        <v>13</v>
      </c>
      <c r="J1119" s="4">
        <f>IFERROR(__xludf.DUMMYFUNCTION("""COMPUTED_VALUE"""),1.0)</f>
        <v>1</v>
      </c>
      <c r="K1119" s="4">
        <f>IFERROR(__xludf.DUMMYFUNCTION("""COMPUTED_VALUE"""),2023.0)</f>
        <v>2023</v>
      </c>
    </row>
    <row r="1120">
      <c r="A1120" s="1" t="s">
        <v>9471</v>
      </c>
      <c r="B1120" s="4" t="s">
        <v>22</v>
      </c>
      <c r="C1120" s="4" t="s">
        <v>30</v>
      </c>
      <c r="D1120" s="4" t="s">
        <v>30</v>
      </c>
      <c r="E1120" s="4">
        <v>4.0</v>
      </c>
      <c r="F1120" s="4">
        <v>2.0</v>
      </c>
      <c r="G1120" s="4">
        <v>8.0</v>
      </c>
      <c r="H1120" s="5">
        <v>44939.0</v>
      </c>
      <c r="I1120" s="4">
        <f>IFERROR(__xludf.DUMMYFUNCTION("SPLIT(H1120,""/"")"),13.0)</f>
        <v>13</v>
      </c>
      <c r="J1120" s="4">
        <f>IFERROR(__xludf.DUMMYFUNCTION("""COMPUTED_VALUE"""),1.0)</f>
        <v>1</v>
      </c>
      <c r="K1120" s="4">
        <f>IFERROR(__xludf.DUMMYFUNCTION("""COMPUTED_VALUE"""),2023.0)</f>
        <v>2023</v>
      </c>
    </row>
    <row r="1121">
      <c r="A1121" s="1" t="s">
        <v>9371</v>
      </c>
      <c r="B1121" s="4" t="s">
        <v>22</v>
      </c>
      <c r="C1121" s="4" t="s">
        <v>30</v>
      </c>
      <c r="D1121" s="4" t="s">
        <v>39</v>
      </c>
      <c r="E1121" s="4">
        <v>4.0</v>
      </c>
      <c r="F1121" s="4">
        <v>2.0</v>
      </c>
      <c r="G1121" s="4">
        <v>8.0</v>
      </c>
      <c r="H1121" s="5">
        <v>44939.0</v>
      </c>
      <c r="I1121" s="4">
        <f>IFERROR(__xludf.DUMMYFUNCTION("SPLIT(H1121,""/"")"),13.0)</f>
        <v>13</v>
      </c>
      <c r="J1121" s="4">
        <f>IFERROR(__xludf.DUMMYFUNCTION("""COMPUTED_VALUE"""),1.0)</f>
        <v>1</v>
      </c>
      <c r="K1121" s="4">
        <f>IFERROR(__xludf.DUMMYFUNCTION("""COMPUTED_VALUE"""),2023.0)</f>
        <v>2023</v>
      </c>
    </row>
    <row r="1122">
      <c r="A1122" s="1" t="s">
        <v>8823</v>
      </c>
      <c r="B1122" s="4" t="s">
        <v>22</v>
      </c>
      <c r="C1122" s="4" t="s">
        <v>30</v>
      </c>
      <c r="D1122" s="4" t="s">
        <v>28</v>
      </c>
      <c r="E1122" s="4">
        <v>4.0</v>
      </c>
      <c r="F1122" s="4">
        <v>2.0</v>
      </c>
      <c r="G1122" s="4">
        <v>8.0</v>
      </c>
      <c r="H1122" s="5">
        <v>44940.0</v>
      </c>
      <c r="I1122" s="4">
        <f>IFERROR(__xludf.DUMMYFUNCTION("SPLIT(H1122,""/"")"),14.0)</f>
        <v>14</v>
      </c>
      <c r="J1122" s="4">
        <f>IFERROR(__xludf.DUMMYFUNCTION("""COMPUTED_VALUE"""),1.0)</f>
        <v>1</v>
      </c>
      <c r="K1122" s="4">
        <f>IFERROR(__xludf.DUMMYFUNCTION("""COMPUTED_VALUE"""),2023.0)</f>
        <v>2023</v>
      </c>
    </row>
    <row r="1123">
      <c r="A1123" s="1" t="s">
        <v>341</v>
      </c>
      <c r="B1123" s="4" t="s">
        <v>22</v>
      </c>
      <c r="C1123" s="4" t="s">
        <v>24</v>
      </c>
      <c r="D1123" s="4" t="s">
        <v>30</v>
      </c>
      <c r="E1123" s="4">
        <v>2.0</v>
      </c>
      <c r="F1123" s="4">
        <v>2.0</v>
      </c>
      <c r="G1123" s="4">
        <v>4.0</v>
      </c>
      <c r="H1123" s="5">
        <v>44941.0</v>
      </c>
      <c r="I1123" s="4">
        <f>IFERROR(__xludf.DUMMYFUNCTION("SPLIT(H1123,""/"")"),15.0)</f>
        <v>15</v>
      </c>
      <c r="J1123" s="4">
        <f>IFERROR(__xludf.DUMMYFUNCTION("""COMPUTED_VALUE"""),1.0)</f>
        <v>1</v>
      </c>
      <c r="K1123" s="4">
        <f>IFERROR(__xludf.DUMMYFUNCTION("""COMPUTED_VALUE"""),2023.0)</f>
        <v>2023</v>
      </c>
    </row>
    <row r="1124">
      <c r="A1124" s="1" t="s">
        <v>6463</v>
      </c>
      <c r="B1124" s="4" t="s">
        <v>22</v>
      </c>
      <c r="C1124" s="4" t="s">
        <v>30</v>
      </c>
      <c r="D1124" s="4" t="s">
        <v>30</v>
      </c>
      <c r="E1124" s="4">
        <v>3.0</v>
      </c>
      <c r="F1124" s="4">
        <v>2.0</v>
      </c>
      <c r="G1124" s="4">
        <v>6.0</v>
      </c>
      <c r="H1124" s="5">
        <v>44941.0</v>
      </c>
      <c r="I1124" s="4">
        <f>IFERROR(__xludf.DUMMYFUNCTION("SPLIT(H1124,""/"")"),15.0)</f>
        <v>15</v>
      </c>
      <c r="J1124" s="4">
        <f>IFERROR(__xludf.DUMMYFUNCTION("""COMPUTED_VALUE"""),1.0)</f>
        <v>1</v>
      </c>
      <c r="K1124" s="4">
        <f>IFERROR(__xludf.DUMMYFUNCTION("""COMPUTED_VALUE"""),2023.0)</f>
        <v>2023</v>
      </c>
    </row>
    <row r="1125">
      <c r="A1125" s="1" t="s">
        <v>2584</v>
      </c>
      <c r="B1125" s="4" t="s">
        <v>22</v>
      </c>
      <c r="C1125" s="4" t="s">
        <v>30</v>
      </c>
      <c r="D1125" s="4" t="s">
        <v>23</v>
      </c>
      <c r="E1125" s="4">
        <v>5.0</v>
      </c>
      <c r="F1125" s="4">
        <v>2.0</v>
      </c>
      <c r="G1125" s="4">
        <v>10.0</v>
      </c>
      <c r="H1125" s="5">
        <v>44942.0</v>
      </c>
      <c r="I1125" s="4">
        <f>IFERROR(__xludf.DUMMYFUNCTION("SPLIT(H1125,""/"")"),16.0)</f>
        <v>16</v>
      </c>
      <c r="J1125" s="4">
        <f>IFERROR(__xludf.DUMMYFUNCTION("""COMPUTED_VALUE"""),1.0)</f>
        <v>1</v>
      </c>
      <c r="K1125" s="4">
        <f>IFERROR(__xludf.DUMMYFUNCTION("""COMPUTED_VALUE"""),2023.0)</f>
        <v>2023</v>
      </c>
    </row>
    <row r="1126">
      <c r="A1126" s="1" t="s">
        <v>1685</v>
      </c>
      <c r="B1126" s="4" t="s">
        <v>22</v>
      </c>
      <c r="C1126" s="4" t="s">
        <v>24</v>
      </c>
      <c r="D1126" s="4" t="s">
        <v>30</v>
      </c>
      <c r="E1126" s="4">
        <v>1.0</v>
      </c>
      <c r="F1126" s="4">
        <v>2.0</v>
      </c>
      <c r="G1126" s="4">
        <v>2.0</v>
      </c>
      <c r="H1126" s="5">
        <v>44942.0</v>
      </c>
      <c r="I1126" s="4">
        <f>IFERROR(__xludf.DUMMYFUNCTION("SPLIT(H1126,""/"")"),16.0)</f>
        <v>16</v>
      </c>
      <c r="J1126" s="4">
        <f>IFERROR(__xludf.DUMMYFUNCTION("""COMPUTED_VALUE"""),1.0)</f>
        <v>1</v>
      </c>
      <c r="K1126" s="4">
        <f>IFERROR(__xludf.DUMMYFUNCTION("""COMPUTED_VALUE"""),2023.0)</f>
        <v>2023</v>
      </c>
    </row>
    <row r="1127">
      <c r="A1127" s="1" t="s">
        <v>4808</v>
      </c>
      <c r="B1127" s="4" t="s">
        <v>22</v>
      </c>
      <c r="C1127" s="4" t="s">
        <v>29</v>
      </c>
      <c r="D1127" s="4" t="s">
        <v>30</v>
      </c>
      <c r="E1127" s="4">
        <v>2.0</v>
      </c>
      <c r="F1127" s="4">
        <v>2.0</v>
      </c>
      <c r="G1127" s="4">
        <v>4.0</v>
      </c>
      <c r="H1127" s="5">
        <v>44942.0</v>
      </c>
      <c r="I1127" s="4">
        <f>IFERROR(__xludf.DUMMYFUNCTION("SPLIT(H1127,""/"")"),16.0)</f>
        <v>16</v>
      </c>
      <c r="J1127" s="4">
        <f>IFERROR(__xludf.DUMMYFUNCTION("""COMPUTED_VALUE"""),1.0)</f>
        <v>1</v>
      </c>
      <c r="K1127" s="4">
        <f>IFERROR(__xludf.DUMMYFUNCTION("""COMPUTED_VALUE"""),2023.0)</f>
        <v>2023</v>
      </c>
    </row>
    <row r="1128">
      <c r="A1128" s="1" t="s">
        <v>522</v>
      </c>
      <c r="B1128" s="4" t="s">
        <v>22</v>
      </c>
      <c r="C1128" s="4" t="s">
        <v>30</v>
      </c>
      <c r="D1128" s="4" t="s">
        <v>23</v>
      </c>
      <c r="E1128" s="4">
        <v>3.0</v>
      </c>
      <c r="F1128" s="4">
        <v>2.0</v>
      </c>
      <c r="G1128" s="4">
        <v>6.0</v>
      </c>
      <c r="H1128" s="5">
        <v>44943.0</v>
      </c>
      <c r="I1128" s="4">
        <f>IFERROR(__xludf.DUMMYFUNCTION("SPLIT(H1128,""/"")"),17.0)</f>
        <v>17</v>
      </c>
      <c r="J1128" s="4">
        <f>IFERROR(__xludf.DUMMYFUNCTION("""COMPUTED_VALUE"""),1.0)</f>
        <v>1</v>
      </c>
      <c r="K1128" s="4">
        <f>IFERROR(__xludf.DUMMYFUNCTION("""COMPUTED_VALUE"""),2023.0)</f>
        <v>2023</v>
      </c>
    </row>
    <row r="1129">
      <c r="A1129" s="1" t="s">
        <v>5839</v>
      </c>
      <c r="B1129" s="4" t="s">
        <v>22</v>
      </c>
      <c r="C1129" s="4" t="s">
        <v>30</v>
      </c>
      <c r="D1129" s="4" t="s">
        <v>39</v>
      </c>
      <c r="E1129" s="4">
        <v>4.0</v>
      </c>
      <c r="F1129" s="4">
        <v>2.0</v>
      </c>
      <c r="G1129" s="4">
        <v>8.0</v>
      </c>
      <c r="H1129" s="5">
        <v>44944.0</v>
      </c>
      <c r="I1129" s="4">
        <f>IFERROR(__xludf.DUMMYFUNCTION("SPLIT(H1129,""/"")"),18.0)</f>
        <v>18</v>
      </c>
      <c r="J1129" s="4">
        <f>IFERROR(__xludf.DUMMYFUNCTION("""COMPUTED_VALUE"""),1.0)</f>
        <v>1</v>
      </c>
      <c r="K1129" s="4">
        <f>IFERROR(__xludf.DUMMYFUNCTION("""COMPUTED_VALUE"""),2023.0)</f>
        <v>2023</v>
      </c>
    </row>
    <row r="1130">
      <c r="A1130" s="1" t="s">
        <v>3465</v>
      </c>
      <c r="B1130" s="4" t="s">
        <v>22</v>
      </c>
      <c r="C1130" s="4" t="s">
        <v>30</v>
      </c>
      <c r="D1130" s="4" t="s">
        <v>30</v>
      </c>
      <c r="E1130" s="4">
        <v>4.0</v>
      </c>
      <c r="F1130" s="4">
        <v>2.0</v>
      </c>
      <c r="G1130" s="4">
        <v>8.0</v>
      </c>
      <c r="H1130" s="5">
        <v>44944.0</v>
      </c>
      <c r="I1130" s="4">
        <f>IFERROR(__xludf.DUMMYFUNCTION("SPLIT(H1130,""/"")"),18.0)</f>
        <v>18</v>
      </c>
      <c r="J1130" s="4">
        <f>IFERROR(__xludf.DUMMYFUNCTION("""COMPUTED_VALUE"""),1.0)</f>
        <v>1</v>
      </c>
      <c r="K1130" s="4">
        <f>IFERROR(__xludf.DUMMYFUNCTION("""COMPUTED_VALUE"""),2023.0)</f>
        <v>2023</v>
      </c>
    </row>
    <row r="1131">
      <c r="A1131" s="1" t="s">
        <v>3685</v>
      </c>
      <c r="B1131" s="4" t="s">
        <v>22</v>
      </c>
      <c r="C1131" s="4" t="s">
        <v>30</v>
      </c>
      <c r="D1131" s="4" t="s">
        <v>30</v>
      </c>
      <c r="E1131" s="4">
        <v>1.0</v>
      </c>
      <c r="F1131" s="4">
        <v>2.0</v>
      </c>
      <c r="G1131" s="4">
        <v>2.0</v>
      </c>
      <c r="H1131" s="5">
        <v>44945.0</v>
      </c>
      <c r="I1131" s="4">
        <f>IFERROR(__xludf.DUMMYFUNCTION("SPLIT(H1131,""/"")"),19.0)</f>
        <v>19</v>
      </c>
      <c r="J1131" s="4">
        <f>IFERROR(__xludf.DUMMYFUNCTION("""COMPUTED_VALUE"""),1.0)</f>
        <v>1</v>
      </c>
      <c r="K1131" s="4">
        <f>IFERROR(__xludf.DUMMYFUNCTION("""COMPUTED_VALUE"""),2023.0)</f>
        <v>2023</v>
      </c>
    </row>
    <row r="1132">
      <c r="A1132" s="1" t="s">
        <v>1774</v>
      </c>
      <c r="B1132" s="4" t="s">
        <v>22</v>
      </c>
      <c r="C1132" s="4" t="s">
        <v>24</v>
      </c>
      <c r="D1132" s="4" t="s">
        <v>28</v>
      </c>
      <c r="E1132" s="4">
        <v>5.0</v>
      </c>
      <c r="F1132" s="4">
        <v>2.0</v>
      </c>
      <c r="G1132" s="4">
        <v>10.0</v>
      </c>
      <c r="H1132" s="5">
        <v>44945.0</v>
      </c>
      <c r="I1132" s="4">
        <f>IFERROR(__xludf.DUMMYFUNCTION("SPLIT(H1132,""/"")"),19.0)</f>
        <v>19</v>
      </c>
      <c r="J1132" s="4">
        <f>IFERROR(__xludf.DUMMYFUNCTION("""COMPUTED_VALUE"""),1.0)</f>
        <v>1</v>
      </c>
      <c r="K1132" s="4">
        <f>IFERROR(__xludf.DUMMYFUNCTION("""COMPUTED_VALUE"""),2023.0)</f>
        <v>2023</v>
      </c>
    </row>
    <row r="1133">
      <c r="A1133" s="1" t="s">
        <v>1747</v>
      </c>
      <c r="B1133" s="4" t="s">
        <v>22</v>
      </c>
      <c r="C1133" s="4" t="s">
        <v>29</v>
      </c>
      <c r="D1133" s="4" t="s">
        <v>28</v>
      </c>
      <c r="E1133" s="4">
        <v>5.0</v>
      </c>
      <c r="F1133" s="4">
        <v>2.0</v>
      </c>
      <c r="G1133" s="4">
        <v>10.0</v>
      </c>
      <c r="H1133" s="5">
        <v>44946.0</v>
      </c>
      <c r="I1133" s="4">
        <f>IFERROR(__xludf.DUMMYFUNCTION("SPLIT(H1133,""/"")"),20.0)</f>
        <v>20</v>
      </c>
      <c r="J1133" s="4">
        <f>IFERROR(__xludf.DUMMYFUNCTION("""COMPUTED_VALUE"""),1.0)</f>
        <v>1</v>
      </c>
      <c r="K1133" s="4">
        <f>IFERROR(__xludf.DUMMYFUNCTION("""COMPUTED_VALUE"""),2023.0)</f>
        <v>2023</v>
      </c>
    </row>
    <row r="1134">
      <c r="A1134" s="1" t="s">
        <v>2334</v>
      </c>
      <c r="B1134" s="4" t="s">
        <v>22</v>
      </c>
      <c r="C1134" s="4" t="s">
        <v>30</v>
      </c>
      <c r="D1134" s="4" t="s">
        <v>30</v>
      </c>
      <c r="E1134" s="4">
        <v>3.0</v>
      </c>
      <c r="F1134" s="4">
        <v>2.0</v>
      </c>
      <c r="G1134" s="4">
        <v>6.0</v>
      </c>
      <c r="H1134" s="5">
        <v>44946.0</v>
      </c>
      <c r="I1134" s="4">
        <f>IFERROR(__xludf.DUMMYFUNCTION("SPLIT(H1134,""/"")"),20.0)</f>
        <v>20</v>
      </c>
      <c r="J1134" s="4">
        <f>IFERROR(__xludf.DUMMYFUNCTION("""COMPUTED_VALUE"""),1.0)</f>
        <v>1</v>
      </c>
      <c r="K1134" s="4">
        <f>IFERROR(__xludf.DUMMYFUNCTION("""COMPUTED_VALUE"""),2023.0)</f>
        <v>2023</v>
      </c>
    </row>
    <row r="1135">
      <c r="A1135" s="1" t="s">
        <v>8382</v>
      </c>
      <c r="B1135" s="4" t="s">
        <v>22</v>
      </c>
      <c r="C1135" s="4" t="s">
        <v>24</v>
      </c>
      <c r="D1135" s="4" t="s">
        <v>39</v>
      </c>
      <c r="E1135" s="4">
        <v>2.0</v>
      </c>
      <c r="F1135" s="4">
        <v>2.0</v>
      </c>
      <c r="G1135" s="4">
        <v>4.0</v>
      </c>
      <c r="H1135" s="5">
        <v>44946.0</v>
      </c>
      <c r="I1135" s="4">
        <f>IFERROR(__xludf.DUMMYFUNCTION("SPLIT(H1135,""/"")"),20.0)</f>
        <v>20</v>
      </c>
      <c r="J1135" s="4">
        <f>IFERROR(__xludf.DUMMYFUNCTION("""COMPUTED_VALUE"""),1.0)</f>
        <v>1</v>
      </c>
      <c r="K1135" s="4">
        <f>IFERROR(__xludf.DUMMYFUNCTION("""COMPUTED_VALUE"""),2023.0)</f>
        <v>2023</v>
      </c>
    </row>
    <row r="1136">
      <c r="A1136" s="1" t="s">
        <v>6155</v>
      </c>
      <c r="B1136" s="4" t="s">
        <v>22</v>
      </c>
      <c r="C1136" s="4" t="s">
        <v>29</v>
      </c>
      <c r="D1136" s="4" t="s">
        <v>39</v>
      </c>
      <c r="E1136" s="4">
        <v>5.0</v>
      </c>
      <c r="F1136" s="4">
        <v>2.0</v>
      </c>
      <c r="G1136" s="4">
        <v>10.0</v>
      </c>
      <c r="H1136" s="5">
        <v>44947.0</v>
      </c>
      <c r="I1136" s="4">
        <f>IFERROR(__xludf.DUMMYFUNCTION("SPLIT(H1136,""/"")"),21.0)</f>
        <v>21</v>
      </c>
      <c r="J1136" s="4">
        <f>IFERROR(__xludf.DUMMYFUNCTION("""COMPUTED_VALUE"""),1.0)</f>
        <v>1</v>
      </c>
      <c r="K1136" s="4">
        <f>IFERROR(__xludf.DUMMYFUNCTION("""COMPUTED_VALUE"""),2023.0)</f>
        <v>2023</v>
      </c>
    </row>
    <row r="1137">
      <c r="A1137" s="1" t="s">
        <v>6505</v>
      </c>
      <c r="B1137" s="4" t="s">
        <v>22</v>
      </c>
      <c r="C1137" s="4" t="s">
        <v>29</v>
      </c>
      <c r="D1137" s="4" t="s">
        <v>30</v>
      </c>
      <c r="E1137" s="4">
        <v>4.0</v>
      </c>
      <c r="F1137" s="4">
        <v>2.0</v>
      </c>
      <c r="G1137" s="4">
        <v>8.0</v>
      </c>
      <c r="H1137" s="5">
        <v>44947.0</v>
      </c>
      <c r="I1137" s="4">
        <f>IFERROR(__xludf.DUMMYFUNCTION("SPLIT(H1137,""/"")"),21.0)</f>
        <v>21</v>
      </c>
      <c r="J1137" s="4">
        <f>IFERROR(__xludf.DUMMYFUNCTION("""COMPUTED_VALUE"""),1.0)</f>
        <v>1</v>
      </c>
      <c r="K1137" s="4">
        <f>IFERROR(__xludf.DUMMYFUNCTION("""COMPUTED_VALUE"""),2023.0)</f>
        <v>2023</v>
      </c>
    </row>
    <row r="1138">
      <c r="A1138" s="1" t="s">
        <v>5793</v>
      </c>
      <c r="B1138" s="4" t="s">
        <v>22</v>
      </c>
      <c r="C1138" s="4" t="s">
        <v>29</v>
      </c>
      <c r="D1138" s="4" t="s">
        <v>28</v>
      </c>
      <c r="E1138" s="4">
        <v>3.0</v>
      </c>
      <c r="F1138" s="4">
        <v>2.0</v>
      </c>
      <c r="G1138" s="4">
        <v>6.0</v>
      </c>
      <c r="H1138" s="5">
        <v>44947.0</v>
      </c>
      <c r="I1138" s="4">
        <f>IFERROR(__xludf.DUMMYFUNCTION("SPLIT(H1138,""/"")"),21.0)</f>
        <v>21</v>
      </c>
      <c r="J1138" s="4">
        <f>IFERROR(__xludf.DUMMYFUNCTION("""COMPUTED_VALUE"""),1.0)</f>
        <v>1</v>
      </c>
      <c r="K1138" s="4">
        <f>IFERROR(__xludf.DUMMYFUNCTION("""COMPUTED_VALUE"""),2023.0)</f>
        <v>2023</v>
      </c>
    </row>
    <row r="1139">
      <c r="A1139" s="1" t="s">
        <v>2275</v>
      </c>
      <c r="B1139" s="4" t="s">
        <v>22</v>
      </c>
      <c r="C1139" s="4" t="s">
        <v>30</v>
      </c>
      <c r="D1139" s="4" t="s">
        <v>30</v>
      </c>
      <c r="E1139" s="4">
        <v>2.0</v>
      </c>
      <c r="F1139" s="4">
        <v>2.0</v>
      </c>
      <c r="G1139" s="4">
        <v>4.0</v>
      </c>
      <c r="H1139" s="5">
        <v>44948.0</v>
      </c>
      <c r="I1139" s="4">
        <f>IFERROR(__xludf.DUMMYFUNCTION("SPLIT(H1139,""/"")"),22.0)</f>
        <v>22</v>
      </c>
      <c r="J1139" s="4">
        <f>IFERROR(__xludf.DUMMYFUNCTION("""COMPUTED_VALUE"""),1.0)</f>
        <v>1</v>
      </c>
      <c r="K1139" s="4">
        <f>IFERROR(__xludf.DUMMYFUNCTION("""COMPUTED_VALUE"""),2023.0)</f>
        <v>2023</v>
      </c>
    </row>
    <row r="1140">
      <c r="A1140" s="1" t="s">
        <v>3407</v>
      </c>
      <c r="B1140" s="4" t="s">
        <v>22</v>
      </c>
      <c r="C1140" s="4" t="s">
        <v>30</v>
      </c>
      <c r="D1140" s="4" t="s">
        <v>39</v>
      </c>
      <c r="E1140" s="4">
        <v>4.0</v>
      </c>
      <c r="F1140" s="4">
        <v>2.0</v>
      </c>
      <c r="G1140" s="4">
        <v>8.0</v>
      </c>
      <c r="H1140" s="5">
        <v>44948.0</v>
      </c>
      <c r="I1140" s="4">
        <f>IFERROR(__xludf.DUMMYFUNCTION("SPLIT(H1140,""/"")"),22.0)</f>
        <v>22</v>
      </c>
      <c r="J1140" s="4">
        <f>IFERROR(__xludf.DUMMYFUNCTION("""COMPUTED_VALUE"""),1.0)</f>
        <v>1</v>
      </c>
      <c r="K1140" s="4">
        <f>IFERROR(__xludf.DUMMYFUNCTION("""COMPUTED_VALUE"""),2023.0)</f>
        <v>2023</v>
      </c>
    </row>
    <row r="1141">
      <c r="A1141" s="1" t="s">
        <v>4371</v>
      </c>
      <c r="B1141" s="4" t="s">
        <v>22</v>
      </c>
      <c r="C1141" s="4" t="s">
        <v>30</v>
      </c>
      <c r="D1141" s="4" t="s">
        <v>39</v>
      </c>
      <c r="E1141" s="4">
        <v>4.0</v>
      </c>
      <c r="F1141" s="4">
        <v>2.0</v>
      </c>
      <c r="G1141" s="4">
        <v>8.0</v>
      </c>
      <c r="H1141" s="5">
        <v>44948.0</v>
      </c>
      <c r="I1141" s="4">
        <f>IFERROR(__xludf.DUMMYFUNCTION("SPLIT(H1141,""/"")"),22.0)</f>
        <v>22</v>
      </c>
      <c r="J1141" s="4">
        <f>IFERROR(__xludf.DUMMYFUNCTION("""COMPUTED_VALUE"""),1.0)</f>
        <v>1</v>
      </c>
      <c r="K1141" s="4">
        <f>IFERROR(__xludf.DUMMYFUNCTION("""COMPUTED_VALUE"""),2023.0)</f>
        <v>2023</v>
      </c>
    </row>
    <row r="1142">
      <c r="A1142" s="1" t="s">
        <v>1802</v>
      </c>
      <c r="B1142" s="4" t="s">
        <v>22</v>
      </c>
      <c r="C1142" s="4" t="s">
        <v>30</v>
      </c>
      <c r="D1142" s="4" t="s">
        <v>39</v>
      </c>
      <c r="E1142" s="4">
        <v>1.0</v>
      </c>
      <c r="F1142" s="4">
        <v>2.0</v>
      </c>
      <c r="G1142" s="4">
        <v>2.0</v>
      </c>
      <c r="H1142" s="5">
        <v>44949.0</v>
      </c>
      <c r="I1142" s="4">
        <f>IFERROR(__xludf.DUMMYFUNCTION("SPLIT(H1142,""/"")"),23.0)</f>
        <v>23</v>
      </c>
      <c r="J1142" s="4">
        <f>IFERROR(__xludf.DUMMYFUNCTION("""COMPUTED_VALUE"""),1.0)</f>
        <v>1</v>
      </c>
      <c r="K1142" s="4">
        <f>IFERROR(__xludf.DUMMYFUNCTION("""COMPUTED_VALUE"""),2023.0)</f>
        <v>2023</v>
      </c>
    </row>
    <row r="1143">
      <c r="A1143" s="1" t="s">
        <v>9072</v>
      </c>
      <c r="B1143" s="4" t="s">
        <v>22</v>
      </c>
      <c r="C1143" s="4" t="s">
        <v>24</v>
      </c>
      <c r="D1143" s="4" t="s">
        <v>28</v>
      </c>
      <c r="E1143" s="4">
        <v>5.0</v>
      </c>
      <c r="F1143" s="4">
        <v>2.0</v>
      </c>
      <c r="G1143" s="4">
        <v>10.0</v>
      </c>
      <c r="H1143" s="5">
        <v>44949.0</v>
      </c>
      <c r="I1143" s="4">
        <f>IFERROR(__xludf.DUMMYFUNCTION("SPLIT(H1143,""/"")"),23.0)</f>
        <v>23</v>
      </c>
      <c r="J1143" s="4">
        <f>IFERROR(__xludf.DUMMYFUNCTION("""COMPUTED_VALUE"""),1.0)</f>
        <v>1</v>
      </c>
      <c r="K1143" s="4">
        <f>IFERROR(__xludf.DUMMYFUNCTION("""COMPUTED_VALUE"""),2023.0)</f>
        <v>2023</v>
      </c>
    </row>
    <row r="1144">
      <c r="A1144" s="1" t="s">
        <v>5659</v>
      </c>
      <c r="B1144" s="4" t="s">
        <v>22</v>
      </c>
      <c r="C1144" s="4" t="s">
        <v>29</v>
      </c>
      <c r="D1144" s="4" t="s">
        <v>23</v>
      </c>
      <c r="E1144" s="4">
        <v>1.0</v>
      </c>
      <c r="F1144" s="4">
        <v>2.0</v>
      </c>
      <c r="G1144" s="4">
        <v>2.0</v>
      </c>
      <c r="H1144" s="5">
        <v>44949.0</v>
      </c>
      <c r="I1144" s="4">
        <f>IFERROR(__xludf.DUMMYFUNCTION("SPLIT(H1144,""/"")"),23.0)</f>
        <v>23</v>
      </c>
      <c r="J1144" s="4">
        <f>IFERROR(__xludf.DUMMYFUNCTION("""COMPUTED_VALUE"""),1.0)</f>
        <v>1</v>
      </c>
      <c r="K1144" s="4">
        <f>IFERROR(__xludf.DUMMYFUNCTION("""COMPUTED_VALUE"""),2023.0)</f>
        <v>2023</v>
      </c>
    </row>
    <row r="1145">
      <c r="A1145" s="1" t="s">
        <v>9177</v>
      </c>
      <c r="B1145" s="4" t="s">
        <v>22</v>
      </c>
      <c r="C1145" s="4" t="s">
        <v>29</v>
      </c>
      <c r="D1145" s="4" t="s">
        <v>23</v>
      </c>
      <c r="E1145" s="4">
        <v>2.0</v>
      </c>
      <c r="F1145" s="4">
        <v>2.0</v>
      </c>
      <c r="G1145" s="4">
        <v>4.0</v>
      </c>
      <c r="H1145" s="5">
        <v>44950.0</v>
      </c>
      <c r="I1145" s="4">
        <f>IFERROR(__xludf.DUMMYFUNCTION("SPLIT(H1145,""/"")"),24.0)</f>
        <v>24</v>
      </c>
      <c r="J1145" s="4">
        <f>IFERROR(__xludf.DUMMYFUNCTION("""COMPUTED_VALUE"""),1.0)</f>
        <v>1</v>
      </c>
      <c r="K1145" s="4">
        <f>IFERROR(__xludf.DUMMYFUNCTION("""COMPUTED_VALUE"""),2023.0)</f>
        <v>2023</v>
      </c>
    </row>
    <row r="1146">
      <c r="A1146" s="1" t="s">
        <v>2620</v>
      </c>
      <c r="B1146" s="4" t="s">
        <v>22</v>
      </c>
      <c r="C1146" s="4" t="s">
        <v>30</v>
      </c>
      <c r="D1146" s="4" t="s">
        <v>30</v>
      </c>
      <c r="E1146" s="4">
        <v>3.0</v>
      </c>
      <c r="F1146" s="4">
        <v>2.0</v>
      </c>
      <c r="G1146" s="4">
        <v>6.0</v>
      </c>
      <c r="H1146" s="5">
        <v>44951.0</v>
      </c>
      <c r="I1146" s="4">
        <f>IFERROR(__xludf.DUMMYFUNCTION("SPLIT(H1146,""/"")"),25.0)</f>
        <v>25</v>
      </c>
      <c r="J1146" s="4">
        <f>IFERROR(__xludf.DUMMYFUNCTION("""COMPUTED_VALUE"""),1.0)</f>
        <v>1</v>
      </c>
      <c r="K1146" s="4">
        <f>IFERROR(__xludf.DUMMYFUNCTION("""COMPUTED_VALUE"""),2023.0)</f>
        <v>2023</v>
      </c>
    </row>
    <row r="1147">
      <c r="A1147" s="1" t="s">
        <v>4462</v>
      </c>
      <c r="B1147" s="4" t="s">
        <v>22</v>
      </c>
      <c r="C1147" s="4" t="s">
        <v>29</v>
      </c>
      <c r="D1147" s="4" t="s">
        <v>28</v>
      </c>
      <c r="E1147" s="4">
        <v>4.0</v>
      </c>
      <c r="F1147" s="4">
        <v>2.0</v>
      </c>
      <c r="G1147" s="4">
        <v>8.0</v>
      </c>
      <c r="H1147" s="5">
        <v>44951.0</v>
      </c>
      <c r="I1147" s="4">
        <f>IFERROR(__xludf.DUMMYFUNCTION("SPLIT(H1147,""/"")"),25.0)</f>
        <v>25</v>
      </c>
      <c r="J1147" s="4">
        <f>IFERROR(__xludf.DUMMYFUNCTION("""COMPUTED_VALUE"""),1.0)</f>
        <v>1</v>
      </c>
      <c r="K1147" s="4">
        <f>IFERROR(__xludf.DUMMYFUNCTION("""COMPUTED_VALUE"""),2023.0)</f>
        <v>2023</v>
      </c>
    </row>
    <row r="1148">
      <c r="A1148" s="1" t="s">
        <v>5388</v>
      </c>
      <c r="B1148" s="4" t="s">
        <v>22</v>
      </c>
      <c r="C1148" s="4" t="s">
        <v>29</v>
      </c>
      <c r="D1148" s="4" t="s">
        <v>28</v>
      </c>
      <c r="E1148" s="4">
        <v>2.0</v>
      </c>
      <c r="F1148" s="4">
        <v>2.0</v>
      </c>
      <c r="G1148" s="4">
        <v>4.0</v>
      </c>
      <c r="H1148" s="5">
        <v>44951.0</v>
      </c>
      <c r="I1148" s="4">
        <f>IFERROR(__xludf.DUMMYFUNCTION("SPLIT(H1148,""/"")"),25.0)</f>
        <v>25</v>
      </c>
      <c r="J1148" s="4">
        <f>IFERROR(__xludf.DUMMYFUNCTION("""COMPUTED_VALUE"""),1.0)</f>
        <v>1</v>
      </c>
      <c r="K1148" s="4">
        <f>IFERROR(__xludf.DUMMYFUNCTION("""COMPUTED_VALUE"""),2023.0)</f>
        <v>2023</v>
      </c>
    </row>
    <row r="1149">
      <c r="A1149" s="1" t="s">
        <v>7375</v>
      </c>
      <c r="B1149" s="4" t="s">
        <v>22</v>
      </c>
      <c r="C1149" s="4" t="s">
        <v>24</v>
      </c>
      <c r="D1149" s="4" t="s">
        <v>28</v>
      </c>
      <c r="E1149" s="4">
        <v>3.0</v>
      </c>
      <c r="F1149" s="4">
        <v>2.0</v>
      </c>
      <c r="G1149" s="4">
        <v>6.0</v>
      </c>
      <c r="H1149" s="5">
        <v>44951.0</v>
      </c>
      <c r="I1149" s="4">
        <f>IFERROR(__xludf.DUMMYFUNCTION("SPLIT(H1149,""/"")"),25.0)</f>
        <v>25</v>
      </c>
      <c r="J1149" s="4">
        <f>IFERROR(__xludf.DUMMYFUNCTION("""COMPUTED_VALUE"""),1.0)</f>
        <v>1</v>
      </c>
      <c r="K1149" s="4">
        <f>IFERROR(__xludf.DUMMYFUNCTION("""COMPUTED_VALUE"""),2023.0)</f>
        <v>2023</v>
      </c>
    </row>
    <row r="1150">
      <c r="A1150" s="1" t="s">
        <v>2736</v>
      </c>
      <c r="B1150" s="4" t="s">
        <v>22</v>
      </c>
      <c r="C1150" s="4" t="s">
        <v>30</v>
      </c>
      <c r="D1150" s="4" t="s">
        <v>30</v>
      </c>
      <c r="E1150" s="4">
        <v>4.0</v>
      </c>
      <c r="F1150" s="4">
        <v>2.0</v>
      </c>
      <c r="G1150" s="4">
        <v>8.0</v>
      </c>
      <c r="H1150" s="5">
        <v>44952.0</v>
      </c>
      <c r="I1150" s="4">
        <f>IFERROR(__xludf.DUMMYFUNCTION("SPLIT(H1150,""/"")"),26.0)</f>
        <v>26</v>
      </c>
      <c r="J1150" s="4">
        <f>IFERROR(__xludf.DUMMYFUNCTION("""COMPUTED_VALUE"""),1.0)</f>
        <v>1</v>
      </c>
      <c r="K1150" s="4">
        <f>IFERROR(__xludf.DUMMYFUNCTION("""COMPUTED_VALUE"""),2023.0)</f>
        <v>2023</v>
      </c>
    </row>
    <row r="1151">
      <c r="A1151" s="1" t="s">
        <v>7961</v>
      </c>
      <c r="B1151" s="4" t="s">
        <v>22</v>
      </c>
      <c r="C1151" s="4" t="s">
        <v>29</v>
      </c>
      <c r="D1151" s="4" t="s">
        <v>23</v>
      </c>
      <c r="E1151" s="4">
        <v>1.0</v>
      </c>
      <c r="F1151" s="4">
        <v>2.0</v>
      </c>
      <c r="G1151" s="4">
        <v>2.0</v>
      </c>
      <c r="H1151" s="5">
        <v>44952.0</v>
      </c>
      <c r="I1151" s="4">
        <f>IFERROR(__xludf.DUMMYFUNCTION("SPLIT(H1151,""/"")"),26.0)</f>
        <v>26</v>
      </c>
      <c r="J1151" s="4">
        <f>IFERROR(__xludf.DUMMYFUNCTION("""COMPUTED_VALUE"""),1.0)</f>
        <v>1</v>
      </c>
      <c r="K1151" s="4">
        <f>IFERROR(__xludf.DUMMYFUNCTION("""COMPUTED_VALUE"""),2023.0)</f>
        <v>2023</v>
      </c>
    </row>
    <row r="1152">
      <c r="A1152" s="1" t="s">
        <v>1106</v>
      </c>
      <c r="B1152" s="4" t="s">
        <v>22</v>
      </c>
      <c r="C1152" s="4" t="s">
        <v>24</v>
      </c>
      <c r="D1152" s="4" t="s">
        <v>30</v>
      </c>
      <c r="E1152" s="4">
        <v>3.0</v>
      </c>
      <c r="F1152" s="4">
        <v>2.0</v>
      </c>
      <c r="G1152" s="4">
        <v>6.0</v>
      </c>
      <c r="H1152" s="5">
        <v>44952.0</v>
      </c>
      <c r="I1152" s="4">
        <f>IFERROR(__xludf.DUMMYFUNCTION("SPLIT(H1152,""/"")"),26.0)</f>
        <v>26</v>
      </c>
      <c r="J1152" s="4">
        <f>IFERROR(__xludf.DUMMYFUNCTION("""COMPUTED_VALUE"""),1.0)</f>
        <v>1</v>
      </c>
      <c r="K1152" s="4">
        <f>IFERROR(__xludf.DUMMYFUNCTION("""COMPUTED_VALUE"""),2023.0)</f>
        <v>2023</v>
      </c>
    </row>
    <row r="1153">
      <c r="A1153" s="1" t="s">
        <v>227</v>
      </c>
      <c r="B1153" s="4" t="s">
        <v>22</v>
      </c>
      <c r="C1153" s="4" t="s">
        <v>29</v>
      </c>
      <c r="D1153" s="4" t="s">
        <v>30</v>
      </c>
      <c r="E1153" s="4">
        <v>4.0</v>
      </c>
      <c r="F1153" s="4">
        <v>2.0</v>
      </c>
      <c r="G1153" s="4">
        <v>8.0</v>
      </c>
      <c r="H1153" s="5">
        <v>44953.0</v>
      </c>
      <c r="I1153" s="4">
        <f>IFERROR(__xludf.DUMMYFUNCTION("SPLIT(H1153,""/"")"),27.0)</f>
        <v>27</v>
      </c>
      <c r="J1153" s="4">
        <f>IFERROR(__xludf.DUMMYFUNCTION("""COMPUTED_VALUE"""),1.0)</f>
        <v>1</v>
      </c>
      <c r="K1153" s="4">
        <f>IFERROR(__xludf.DUMMYFUNCTION("""COMPUTED_VALUE"""),2023.0)</f>
        <v>2023</v>
      </c>
    </row>
    <row r="1154">
      <c r="A1154" s="1" t="s">
        <v>737</v>
      </c>
      <c r="B1154" s="4" t="s">
        <v>22</v>
      </c>
      <c r="C1154" s="4" t="s">
        <v>30</v>
      </c>
      <c r="D1154" s="4" t="s">
        <v>23</v>
      </c>
      <c r="E1154" s="4">
        <v>2.0</v>
      </c>
      <c r="F1154" s="4">
        <v>2.0</v>
      </c>
      <c r="G1154" s="4">
        <v>4.0</v>
      </c>
      <c r="H1154" s="5">
        <v>44953.0</v>
      </c>
      <c r="I1154" s="4">
        <f>IFERROR(__xludf.DUMMYFUNCTION("SPLIT(H1154,""/"")"),27.0)</f>
        <v>27</v>
      </c>
      <c r="J1154" s="4">
        <f>IFERROR(__xludf.DUMMYFUNCTION("""COMPUTED_VALUE"""),1.0)</f>
        <v>1</v>
      </c>
      <c r="K1154" s="4">
        <f>IFERROR(__xludf.DUMMYFUNCTION("""COMPUTED_VALUE"""),2023.0)</f>
        <v>2023</v>
      </c>
    </row>
    <row r="1155">
      <c r="A1155" s="1" t="s">
        <v>2298</v>
      </c>
      <c r="B1155" s="4" t="s">
        <v>22</v>
      </c>
      <c r="C1155" s="4" t="s">
        <v>24</v>
      </c>
      <c r="D1155" s="4" t="s">
        <v>30</v>
      </c>
      <c r="E1155" s="4">
        <v>3.0</v>
      </c>
      <c r="F1155" s="4">
        <v>2.0</v>
      </c>
      <c r="G1155" s="4">
        <v>6.0</v>
      </c>
      <c r="H1155" s="5">
        <v>44954.0</v>
      </c>
      <c r="I1155" s="4">
        <f>IFERROR(__xludf.DUMMYFUNCTION("SPLIT(H1155,""/"")"),28.0)</f>
        <v>28</v>
      </c>
      <c r="J1155" s="4">
        <f>IFERROR(__xludf.DUMMYFUNCTION("""COMPUTED_VALUE"""),1.0)</f>
        <v>1</v>
      </c>
      <c r="K1155" s="4">
        <f>IFERROR(__xludf.DUMMYFUNCTION("""COMPUTED_VALUE"""),2023.0)</f>
        <v>2023</v>
      </c>
    </row>
    <row r="1156">
      <c r="A1156" s="1" t="s">
        <v>7417</v>
      </c>
      <c r="B1156" s="4" t="s">
        <v>22</v>
      </c>
      <c r="C1156" s="4" t="s">
        <v>29</v>
      </c>
      <c r="D1156" s="4" t="s">
        <v>30</v>
      </c>
      <c r="E1156" s="4">
        <v>2.0</v>
      </c>
      <c r="F1156" s="4">
        <v>2.0</v>
      </c>
      <c r="G1156" s="4">
        <v>4.0</v>
      </c>
      <c r="H1156" s="5">
        <v>44954.0</v>
      </c>
      <c r="I1156" s="4">
        <f>IFERROR(__xludf.DUMMYFUNCTION("SPLIT(H1156,""/"")"),28.0)</f>
        <v>28</v>
      </c>
      <c r="J1156" s="4">
        <f>IFERROR(__xludf.DUMMYFUNCTION("""COMPUTED_VALUE"""),1.0)</f>
        <v>1</v>
      </c>
      <c r="K1156" s="4">
        <f>IFERROR(__xludf.DUMMYFUNCTION("""COMPUTED_VALUE"""),2023.0)</f>
        <v>2023</v>
      </c>
    </row>
    <row r="1157">
      <c r="A1157" s="1" t="s">
        <v>2428</v>
      </c>
      <c r="B1157" s="4" t="s">
        <v>22</v>
      </c>
      <c r="C1157" s="4" t="s">
        <v>29</v>
      </c>
      <c r="D1157" s="4" t="s">
        <v>30</v>
      </c>
      <c r="E1157" s="4">
        <v>3.0</v>
      </c>
      <c r="F1157" s="4">
        <v>2.0</v>
      </c>
      <c r="G1157" s="4">
        <v>6.0</v>
      </c>
      <c r="H1157" s="5">
        <v>44955.0</v>
      </c>
      <c r="I1157" s="4">
        <f>IFERROR(__xludf.DUMMYFUNCTION("SPLIT(H1157,""/"")"),29.0)</f>
        <v>29</v>
      </c>
      <c r="J1157" s="4">
        <f>IFERROR(__xludf.DUMMYFUNCTION("""COMPUTED_VALUE"""),1.0)</f>
        <v>1</v>
      </c>
      <c r="K1157" s="4">
        <f>IFERROR(__xludf.DUMMYFUNCTION("""COMPUTED_VALUE"""),2023.0)</f>
        <v>2023</v>
      </c>
    </row>
    <row r="1158">
      <c r="A1158" s="1" t="s">
        <v>1593</v>
      </c>
      <c r="B1158" s="4" t="s">
        <v>22</v>
      </c>
      <c r="C1158" s="4" t="s">
        <v>24</v>
      </c>
      <c r="D1158" s="4" t="s">
        <v>30</v>
      </c>
      <c r="E1158" s="4">
        <v>1.0</v>
      </c>
      <c r="F1158" s="4">
        <v>2.0</v>
      </c>
      <c r="G1158" s="4">
        <v>2.0</v>
      </c>
      <c r="H1158" s="5">
        <v>44955.0</v>
      </c>
      <c r="I1158" s="4">
        <f>IFERROR(__xludf.DUMMYFUNCTION("SPLIT(H1158,""/"")"),29.0)</f>
        <v>29</v>
      </c>
      <c r="J1158" s="4">
        <f>IFERROR(__xludf.DUMMYFUNCTION("""COMPUTED_VALUE"""),1.0)</f>
        <v>1</v>
      </c>
      <c r="K1158" s="4">
        <f>IFERROR(__xludf.DUMMYFUNCTION("""COMPUTED_VALUE"""),2023.0)</f>
        <v>2023</v>
      </c>
    </row>
    <row r="1159">
      <c r="A1159" s="1" t="s">
        <v>9839</v>
      </c>
      <c r="B1159" s="4" t="s">
        <v>22</v>
      </c>
      <c r="C1159" s="4" t="s">
        <v>30</v>
      </c>
      <c r="D1159" s="4" t="s">
        <v>30</v>
      </c>
      <c r="E1159" s="4">
        <v>1.0</v>
      </c>
      <c r="F1159" s="4">
        <v>2.0</v>
      </c>
      <c r="G1159" s="4">
        <v>2.0</v>
      </c>
      <c r="H1159" s="5">
        <v>44955.0</v>
      </c>
      <c r="I1159" s="4">
        <f>IFERROR(__xludf.DUMMYFUNCTION("SPLIT(H1159,""/"")"),29.0)</f>
        <v>29</v>
      </c>
      <c r="J1159" s="4">
        <f>IFERROR(__xludf.DUMMYFUNCTION("""COMPUTED_VALUE"""),1.0)</f>
        <v>1</v>
      </c>
      <c r="K1159" s="4">
        <f>IFERROR(__xludf.DUMMYFUNCTION("""COMPUTED_VALUE"""),2023.0)</f>
        <v>2023</v>
      </c>
    </row>
    <row r="1160">
      <c r="A1160" s="1" t="s">
        <v>3333</v>
      </c>
      <c r="B1160" s="4" t="s">
        <v>22</v>
      </c>
      <c r="C1160" s="4" t="s">
        <v>30</v>
      </c>
      <c r="D1160" s="4" t="s">
        <v>30</v>
      </c>
      <c r="E1160" s="4">
        <v>2.0</v>
      </c>
      <c r="F1160" s="4">
        <v>2.0</v>
      </c>
      <c r="G1160" s="4">
        <v>4.0</v>
      </c>
      <c r="H1160" s="5">
        <v>44956.0</v>
      </c>
      <c r="I1160" s="4">
        <f>IFERROR(__xludf.DUMMYFUNCTION("SPLIT(H1160,""/"")"),30.0)</f>
        <v>30</v>
      </c>
      <c r="J1160" s="4">
        <f>IFERROR(__xludf.DUMMYFUNCTION("""COMPUTED_VALUE"""),1.0)</f>
        <v>1</v>
      </c>
      <c r="K1160" s="4">
        <f>IFERROR(__xludf.DUMMYFUNCTION("""COMPUTED_VALUE"""),2023.0)</f>
        <v>2023</v>
      </c>
    </row>
    <row r="1161">
      <c r="A1161" s="1" t="s">
        <v>4061</v>
      </c>
      <c r="B1161" s="4" t="s">
        <v>22</v>
      </c>
      <c r="C1161" s="4" t="s">
        <v>29</v>
      </c>
      <c r="D1161" s="4" t="s">
        <v>28</v>
      </c>
      <c r="E1161" s="4">
        <v>2.0</v>
      </c>
      <c r="F1161" s="4">
        <v>2.0</v>
      </c>
      <c r="G1161" s="4">
        <v>4.0</v>
      </c>
      <c r="H1161" s="5">
        <v>44956.0</v>
      </c>
      <c r="I1161" s="4">
        <f>IFERROR(__xludf.DUMMYFUNCTION("SPLIT(H1161,""/"")"),30.0)</f>
        <v>30</v>
      </c>
      <c r="J1161" s="4">
        <f>IFERROR(__xludf.DUMMYFUNCTION("""COMPUTED_VALUE"""),1.0)</f>
        <v>1</v>
      </c>
      <c r="K1161" s="4">
        <f>IFERROR(__xludf.DUMMYFUNCTION("""COMPUTED_VALUE"""),2023.0)</f>
        <v>2023</v>
      </c>
    </row>
    <row r="1162">
      <c r="A1162" s="1" t="s">
        <v>1780</v>
      </c>
      <c r="B1162" s="4" t="s">
        <v>22</v>
      </c>
      <c r="C1162" s="4" t="s">
        <v>30</v>
      </c>
      <c r="D1162" s="4" t="s">
        <v>30</v>
      </c>
      <c r="E1162" s="4">
        <v>4.0</v>
      </c>
      <c r="F1162" s="4">
        <v>2.0</v>
      </c>
      <c r="G1162" s="4">
        <v>8.0</v>
      </c>
      <c r="H1162" s="5">
        <v>44956.0</v>
      </c>
      <c r="I1162" s="4">
        <f>IFERROR(__xludf.DUMMYFUNCTION("SPLIT(H1162,""/"")"),30.0)</f>
        <v>30</v>
      </c>
      <c r="J1162" s="4">
        <f>IFERROR(__xludf.DUMMYFUNCTION("""COMPUTED_VALUE"""),1.0)</f>
        <v>1</v>
      </c>
      <c r="K1162" s="4">
        <f>IFERROR(__xludf.DUMMYFUNCTION("""COMPUTED_VALUE"""),2023.0)</f>
        <v>2023</v>
      </c>
    </row>
    <row r="1163">
      <c r="A1163" s="1" t="s">
        <v>6083</v>
      </c>
      <c r="B1163" s="4" t="s">
        <v>22</v>
      </c>
      <c r="C1163" s="4" t="s">
        <v>30</v>
      </c>
      <c r="D1163" s="4" t="s">
        <v>28</v>
      </c>
      <c r="E1163" s="4">
        <v>5.0</v>
      </c>
      <c r="F1163" s="4">
        <v>2.0</v>
      </c>
      <c r="G1163" s="4">
        <v>10.0</v>
      </c>
      <c r="H1163" s="5">
        <v>44957.0</v>
      </c>
      <c r="I1163" s="4">
        <f>IFERROR(__xludf.DUMMYFUNCTION("SPLIT(H1163,""/"")"),31.0)</f>
        <v>31</v>
      </c>
      <c r="J1163" s="4">
        <f>IFERROR(__xludf.DUMMYFUNCTION("""COMPUTED_VALUE"""),1.0)</f>
        <v>1</v>
      </c>
      <c r="K1163" s="4">
        <f>IFERROR(__xludf.DUMMYFUNCTION("""COMPUTED_VALUE"""),2023.0)</f>
        <v>2023</v>
      </c>
    </row>
    <row r="1164">
      <c r="A1164" s="1" t="s">
        <v>9095</v>
      </c>
      <c r="B1164" s="4" t="s">
        <v>22</v>
      </c>
      <c r="C1164" s="4" t="s">
        <v>30</v>
      </c>
      <c r="D1164" s="4" t="s">
        <v>23</v>
      </c>
      <c r="E1164" s="4">
        <v>5.0</v>
      </c>
      <c r="F1164" s="4">
        <v>2.0</v>
      </c>
      <c r="G1164" s="4">
        <v>10.0</v>
      </c>
      <c r="H1164" s="5">
        <v>44957.0</v>
      </c>
      <c r="I1164" s="4">
        <f>IFERROR(__xludf.DUMMYFUNCTION("SPLIT(H1164,""/"")"),31.0)</f>
        <v>31</v>
      </c>
      <c r="J1164" s="4">
        <f>IFERROR(__xludf.DUMMYFUNCTION("""COMPUTED_VALUE"""),1.0)</f>
        <v>1</v>
      </c>
      <c r="K1164" s="4">
        <f>IFERROR(__xludf.DUMMYFUNCTION("""COMPUTED_VALUE"""),2023.0)</f>
        <v>2023</v>
      </c>
    </row>
    <row r="1165">
      <c r="A1165" s="1" t="s">
        <v>6354</v>
      </c>
      <c r="B1165" s="4" t="s">
        <v>22</v>
      </c>
      <c r="C1165" s="4" t="s">
        <v>29</v>
      </c>
      <c r="D1165" s="4" t="s">
        <v>23</v>
      </c>
      <c r="E1165" s="4">
        <v>4.0</v>
      </c>
      <c r="F1165" s="4">
        <v>2.0</v>
      </c>
      <c r="G1165" s="4">
        <v>8.0</v>
      </c>
      <c r="H1165" s="5">
        <v>44957.0</v>
      </c>
      <c r="I1165" s="4">
        <f>IFERROR(__xludf.DUMMYFUNCTION("SPLIT(H1165,""/"")"),31.0)</f>
        <v>31</v>
      </c>
      <c r="J1165" s="4">
        <f>IFERROR(__xludf.DUMMYFUNCTION("""COMPUTED_VALUE"""),1.0)</f>
        <v>1</v>
      </c>
      <c r="K1165" s="4">
        <f>IFERROR(__xludf.DUMMYFUNCTION("""COMPUTED_VALUE"""),2023.0)</f>
        <v>2023</v>
      </c>
    </row>
    <row r="1166">
      <c r="A1166" s="1" t="s">
        <v>5450</v>
      </c>
      <c r="B1166" s="4" t="s">
        <v>22</v>
      </c>
      <c r="C1166" s="4" t="s">
        <v>30</v>
      </c>
      <c r="D1166" s="4" t="s">
        <v>39</v>
      </c>
      <c r="E1166" s="4">
        <v>3.0</v>
      </c>
      <c r="F1166" s="4">
        <v>2.0</v>
      </c>
      <c r="G1166" s="4">
        <v>6.0</v>
      </c>
      <c r="H1166" s="5">
        <v>44957.0</v>
      </c>
      <c r="I1166" s="4">
        <f>IFERROR(__xludf.DUMMYFUNCTION("SPLIT(H1166,""/"")"),31.0)</f>
        <v>31</v>
      </c>
      <c r="J1166" s="4">
        <f>IFERROR(__xludf.DUMMYFUNCTION("""COMPUTED_VALUE"""),1.0)</f>
        <v>1</v>
      </c>
      <c r="K1166" s="4">
        <f>IFERROR(__xludf.DUMMYFUNCTION("""COMPUTED_VALUE"""),2023.0)</f>
        <v>2023</v>
      </c>
    </row>
    <row r="1167">
      <c r="A1167" s="1" t="s">
        <v>5947</v>
      </c>
      <c r="B1167" s="4" t="s">
        <v>22</v>
      </c>
      <c r="C1167" s="4" t="s">
        <v>24</v>
      </c>
      <c r="D1167" s="4" t="s">
        <v>39</v>
      </c>
      <c r="E1167" s="4">
        <v>3.0</v>
      </c>
      <c r="F1167" s="4">
        <v>2.0</v>
      </c>
      <c r="G1167" s="4">
        <v>6.0</v>
      </c>
      <c r="H1167" s="5">
        <v>44957.0</v>
      </c>
      <c r="I1167" s="4">
        <f>IFERROR(__xludf.DUMMYFUNCTION("SPLIT(H1167,""/"")"),31.0)</f>
        <v>31</v>
      </c>
      <c r="J1167" s="4">
        <f>IFERROR(__xludf.DUMMYFUNCTION("""COMPUTED_VALUE"""),1.0)</f>
        <v>1</v>
      </c>
      <c r="K1167" s="4">
        <f>IFERROR(__xludf.DUMMYFUNCTION("""COMPUTED_VALUE"""),2023.0)</f>
        <v>2023</v>
      </c>
    </row>
    <row r="1168">
      <c r="A1168" s="1" t="s">
        <v>1820</v>
      </c>
      <c r="B1168" s="4" t="s">
        <v>22</v>
      </c>
      <c r="C1168" s="4" t="s">
        <v>29</v>
      </c>
      <c r="D1168" s="4" t="s">
        <v>30</v>
      </c>
      <c r="E1168" s="4">
        <v>3.0</v>
      </c>
      <c r="F1168" s="4">
        <v>2.0</v>
      </c>
      <c r="G1168" s="4">
        <v>6.0</v>
      </c>
      <c r="H1168" s="5">
        <v>44958.0</v>
      </c>
      <c r="I1168" s="4">
        <f>IFERROR(__xludf.DUMMYFUNCTION("SPLIT(H1168,""/"")"),1.0)</f>
        <v>1</v>
      </c>
      <c r="J1168" s="4">
        <f>IFERROR(__xludf.DUMMYFUNCTION("""COMPUTED_VALUE"""),2.0)</f>
        <v>2</v>
      </c>
      <c r="K1168" s="4">
        <f>IFERROR(__xludf.DUMMYFUNCTION("""COMPUTED_VALUE"""),2023.0)</f>
        <v>2023</v>
      </c>
    </row>
    <row r="1169">
      <c r="A1169" s="1" t="s">
        <v>5403</v>
      </c>
      <c r="B1169" s="4" t="s">
        <v>22</v>
      </c>
      <c r="C1169" s="4" t="s">
        <v>30</v>
      </c>
      <c r="D1169" s="4" t="s">
        <v>23</v>
      </c>
      <c r="E1169" s="4">
        <v>1.0</v>
      </c>
      <c r="F1169" s="4">
        <v>2.0</v>
      </c>
      <c r="G1169" s="4">
        <v>2.0</v>
      </c>
      <c r="H1169" s="5">
        <v>44959.0</v>
      </c>
      <c r="I1169" s="4">
        <f>IFERROR(__xludf.DUMMYFUNCTION("SPLIT(H1169,""/"")"),2.0)</f>
        <v>2</v>
      </c>
      <c r="J1169" s="4">
        <f>IFERROR(__xludf.DUMMYFUNCTION("""COMPUTED_VALUE"""),2.0)</f>
        <v>2</v>
      </c>
      <c r="K1169" s="4">
        <f>IFERROR(__xludf.DUMMYFUNCTION("""COMPUTED_VALUE"""),2023.0)</f>
        <v>2023</v>
      </c>
    </row>
    <row r="1170">
      <c r="A1170" s="1" t="s">
        <v>5948</v>
      </c>
      <c r="B1170" s="4" t="s">
        <v>22</v>
      </c>
      <c r="C1170" s="4" t="s">
        <v>24</v>
      </c>
      <c r="D1170" s="4" t="s">
        <v>28</v>
      </c>
      <c r="E1170" s="4">
        <v>5.0</v>
      </c>
      <c r="F1170" s="4">
        <v>2.0</v>
      </c>
      <c r="G1170" s="4">
        <v>10.0</v>
      </c>
      <c r="H1170" s="5">
        <v>44959.0</v>
      </c>
      <c r="I1170" s="4">
        <f>IFERROR(__xludf.DUMMYFUNCTION("SPLIT(H1170,""/"")"),2.0)</f>
        <v>2</v>
      </c>
      <c r="J1170" s="4">
        <f>IFERROR(__xludf.DUMMYFUNCTION("""COMPUTED_VALUE"""),2.0)</f>
        <v>2</v>
      </c>
      <c r="K1170" s="4">
        <f>IFERROR(__xludf.DUMMYFUNCTION("""COMPUTED_VALUE"""),2023.0)</f>
        <v>2023</v>
      </c>
    </row>
    <row r="1171">
      <c r="A1171" s="1" t="s">
        <v>3246</v>
      </c>
      <c r="B1171" s="4" t="s">
        <v>22</v>
      </c>
      <c r="C1171" s="4" t="s">
        <v>29</v>
      </c>
      <c r="D1171" s="4" t="s">
        <v>30</v>
      </c>
      <c r="E1171" s="4">
        <v>4.0</v>
      </c>
      <c r="F1171" s="4">
        <v>2.0</v>
      </c>
      <c r="G1171" s="4">
        <v>8.0</v>
      </c>
      <c r="H1171" s="5">
        <v>44959.0</v>
      </c>
      <c r="I1171" s="4">
        <f>IFERROR(__xludf.DUMMYFUNCTION("SPLIT(H1171,""/"")"),2.0)</f>
        <v>2</v>
      </c>
      <c r="J1171" s="4">
        <f>IFERROR(__xludf.DUMMYFUNCTION("""COMPUTED_VALUE"""),2.0)</f>
        <v>2</v>
      </c>
      <c r="K1171" s="4">
        <f>IFERROR(__xludf.DUMMYFUNCTION("""COMPUTED_VALUE"""),2023.0)</f>
        <v>2023</v>
      </c>
    </row>
    <row r="1172">
      <c r="A1172" s="1" t="s">
        <v>5144</v>
      </c>
      <c r="B1172" s="4" t="s">
        <v>22</v>
      </c>
      <c r="C1172" s="4" t="s">
        <v>29</v>
      </c>
      <c r="D1172" s="4" t="s">
        <v>39</v>
      </c>
      <c r="E1172" s="4">
        <v>5.0</v>
      </c>
      <c r="F1172" s="4">
        <v>2.0</v>
      </c>
      <c r="G1172" s="4">
        <v>10.0</v>
      </c>
      <c r="H1172" s="5">
        <v>44960.0</v>
      </c>
      <c r="I1172" s="4">
        <f>IFERROR(__xludf.DUMMYFUNCTION("SPLIT(H1172,""/"")"),3.0)</f>
        <v>3</v>
      </c>
      <c r="J1172" s="4">
        <f>IFERROR(__xludf.DUMMYFUNCTION("""COMPUTED_VALUE"""),2.0)</f>
        <v>2</v>
      </c>
      <c r="K1172" s="4">
        <f>IFERROR(__xludf.DUMMYFUNCTION("""COMPUTED_VALUE"""),2023.0)</f>
        <v>2023</v>
      </c>
    </row>
    <row r="1173">
      <c r="A1173" s="1" t="s">
        <v>8734</v>
      </c>
      <c r="B1173" s="4" t="s">
        <v>22</v>
      </c>
      <c r="C1173" s="4" t="s">
        <v>24</v>
      </c>
      <c r="D1173" s="4" t="s">
        <v>28</v>
      </c>
      <c r="E1173" s="4">
        <v>2.0</v>
      </c>
      <c r="F1173" s="4">
        <v>2.0</v>
      </c>
      <c r="G1173" s="4">
        <v>4.0</v>
      </c>
      <c r="H1173" s="5">
        <v>44960.0</v>
      </c>
      <c r="I1173" s="4">
        <f>IFERROR(__xludf.DUMMYFUNCTION("SPLIT(H1173,""/"")"),3.0)</f>
        <v>3</v>
      </c>
      <c r="J1173" s="4">
        <f>IFERROR(__xludf.DUMMYFUNCTION("""COMPUTED_VALUE"""),2.0)</f>
        <v>2</v>
      </c>
      <c r="K1173" s="4">
        <f>IFERROR(__xludf.DUMMYFUNCTION("""COMPUTED_VALUE"""),2023.0)</f>
        <v>2023</v>
      </c>
    </row>
    <row r="1174">
      <c r="A1174" s="1" t="s">
        <v>1750</v>
      </c>
      <c r="B1174" s="4" t="s">
        <v>22</v>
      </c>
      <c r="C1174" s="4" t="s">
        <v>24</v>
      </c>
      <c r="D1174" s="4" t="s">
        <v>39</v>
      </c>
      <c r="E1174" s="4">
        <v>4.0</v>
      </c>
      <c r="F1174" s="4">
        <v>2.0</v>
      </c>
      <c r="G1174" s="4">
        <v>8.0</v>
      </c>
      <c r="H1174" s="5">
        <v>44960.0</v>
      </c>
      <c r="I1174" s="4">
        <f>IFERROR(__xludf.DUMMYFUNCTION("SPLIT(H1174,""/"")"),3.0)</f>
        <v>3</v>
      </c>
      <c r="J1174" s="4">
        <f>IFERROR(__xludf.DUMMYFUNCTION("""COMPUTED_VALUE"""),2.0)</f>
        <v>2</v>
      </c>
      <c r="K1174" s="4">
        <f>IFERROR(__xludf.DUMMYFUNCTION("""COMPUTED_VALUE"""),2023.0)</f>
        <v>2023</v>
      </c>
    </row>
    <row r="1175">
      <c r="A1175" s="1" t="s">
        <v>7315</v>
      </c>
      <c r="B1175" s="4" t="s">
        <v>22</v>
      </c>
      <c r="C1175" s="4" t="s">
        <v>30</v>
      </c>
      <c r="D1175" s="4" t="s">
        <v>30</v>
      </c>
      <c r="E1175" s="4">
        <v>5.0</v>
      </c>
      <c r="F1175" s="4">
        <v>2.0</v>
      </c>
      <c r="G1175" s="4">
        <v>10.0</v>
      </c>
      <c r="H1175" s="5">
        <v>44960.0</v>
      </c>
      <c r="I1175" s="4">
        <f>IFERROR(__xludf.DUMMYFUNCTION("SPLIT(H1175,""/"")"),3.0)</f>
        <v>3</v>
      </c>
      <c r="J1175" s="4">
        <f>IFERROR(__xludf.DUMMYFUNCTION("""COMPUTED_VALUE"""),2.0)</f>
        <v>2</v>
      </c>
      <c r="K1175" s="4">
        <f>IFERROR(__xludf.DUMMYFUNCTION("""COMPUTED_VALUE"""),2023.0)</f>
        <v>2023</v>
      </c>
    </row>
    <row r="1176">
      <c r="A1176" s="1" t="s">
        <v>3914</v>
      </c>
      <c r="B1176" s="4" t="s">
        <v>22</v>
      </c>
      <c r="C1176" s="4" t="s">
        <v>30</v>
      </c>
      <c r="D1176" s="4" t="s">
        <v>30</v>
      </c>
      <c r="E1176" s="4">
        <v>5.0</v>
      </c>
      <c r="F1176" s="4">
        <v>2.0</v>
      </c>
      <c r="G1176" s="4">
        <v>10.0</v>
      </c>
      <c r="H1176" s="5">
        <v>44960.0</v>
      </c>
      <c r="I1176" s="4">
        <f>IFERROR(__xludf.DUMMYFUNCTION("SPLIT(H1176,""/"")"),3.0)</f>
        <v>3</v>
      </c>
      <c r="J1176" s="4">
        <f>IFERROR(__xludf.DUMMYFUNCTION("""COMPUTED_VALUE"""),2.0)</f>
        <v>2</v>
      </c>
      <c r="K1176" s="4">
        <f>IFERROR(__xludf.DUMMYFUNCTION("""COMPUTED_VALUE"""),2023.0)</f>
        <v>2023</v>
      </c>
    </row>
    <row r="1177">
      <c r="A1177" s="1" t="s">
        <v>4104</v>
      </c>
      <c r="B1177" s="4" t="s">
        <v>22</v>
      </c>
      <c r="C1177" s="4" t="s">
        <v>29</v>
      </c>
      <c r="D1177" s="4" t="s">
        <v>39</v>
      </c>
      <c r="E1177" s="4">
        <v>2.0</v>
      </c>
      <c r="F1177" s="4">
        <v>2.0</v>
      </c>
      <c r="G1177" s="4">
        <v>4.0</v>
      </c>
      <c r="H1177" s="5">
        <v>44960.0</v>
      </c>
      <c r="I1177" s="4">
        <f>IFERROR(__xludf.DUMMYFUNCTION("SPLIT(H1177,""/"")"),3.0)</f>
        <v>3</v>
      </c>
      <c r="J1177" s="4">
        <f>IFERROR(__xludf.DUMMYFUNCTION("""COMPUTED_VALUE"""),2.0)</f>
        <v>2</v>
      </c>
      <c r="K1177" s="4">
        <f>IFERROR(__xludf.DUMMYFUNCTION("""COMPUTED_VALUE"""),2023.0)</f>
        <v>2023</v>
      </c>
    </row>
    <row r="1178">
      <c r="A1178" s="1" t="s">
        <v>3416</v>
      </c>
      <c r="B1178" s="4" t="s">
        <v>22</v>
      </c>
      <c r="C1178" s="4" t="s">
        <v>30</v>
      </c>
      <c r="D1178" s="4" t="s">
        <v>39</v>
      </c>
      <c r="E1178" s="4">
        <v>5.0</v>
      </c>
      <c r="F1178" s="4">
        <v>2.0</v>
      </c>
      <c r="G1178" s="4">
        <v>10.0</v>
      </c>
      <c r="H1178" s="5">
        <v>44960.0</v>
      </c>
      <c r="I1178" s="4">
        <f>IFERROR(__xludf.DUMMYFUNCTION("SPLIT(H1178,""/"")"),3.0)</f>
        <v>3</v>
      </c>
      <c r="J1178" s="4">
        <f>IFERROR(__xludf.DUMMYFUNCTION("""COMPUTED_VALUE"""),2.0)</f>
        <v>2</v>
      </c>
      <c r="K1178" s="4">
        <f>IFERROR(__xludf.DUMMYFUNCTION("""COMPUTED_VALUE"""),2023.0)</f>
        <v>2023</v>
      </c>
    </row>
    <row r="1179">
      <c r="A1179" s="1" t="s">
        <v>7436</v>
      </c>
      <c r="B1179" s="4" t="s">
        <v>22</v>
      </c>
      <c r="C1179" s="4" t="s">
        <v>30</v>
      </c>
      <c r="D1179" s="4" t="s">
        <v>23</v>
      </c>
      <c r="E1179" s="4">
        <v>1.0</v>
      </c>
      <c r="F1179" s="4">
        <v>2.0</v>
      </c>
      <c r="G1179" s="4">
        <v>2.0</v>
      </c>
      <c r="H1179" s="5">
        <v>44961.0</v>
      </c>
      <c r="I1179" s="4">
        <f>IFERROR(__xludf.DUMMYFUNCTION("SPLIT(H1179,""/"")"),4.0)</f>
        <v>4</v>
      </c>
      <c r="J1179" s="4">
        <f>IFERROR(__xludf.DUMMYFUNCTION("""COMPUTED_VALUE"""),2.0)</f>
        <v>2</v>
      </c>
      <c r="K1179" s="4">
        <f>IFERROR(__xludf.DUMMYFUNCTION("""COMPUTED_VALUE"""),2023.0)</f>
        <v>2023</v>
      </c>
    </row>
    <row r="1180">
      <c r="A1180" s="1" t="s">
        <v>1367</v>
      </c>
      <c r="B1180" s="4" t="s">
        <v>22</v>
      </c>
      <c r="C1180" s="4" t="s">
        <v>30</v>
      </c>
      <c r="D1180" s="4" t="s">
        <v>30</v>
      </c>
      <c r="E1180" s="4">
        <v>2.0</v>
      </c>
      <c r="F1180" s="4">
        <v>2.0</v>
      </c>
      <c r="G1180" s="4">
        <v>4.0</v>
      </c>
      <c r="H1180" s="5">
        <v>44961.0</v>
      </c>
      <c r="I1180" s="4">
        <f>IFERROR(__xludf.DUMMYFUNCTION("SPLIT(H1180,""/"")"),4.0)</f>
        <v>4</v>
      </c>
      <c r="J1180" s="4">
        <f>IFERROR(__xludf.DUMMYFUNCTION("""COMPUTED_VALUE"""),2.0)</f>
        <v>2</v>
      </c>
      <c r="K1180" s="4">
        <f>IFERROR(__xludf.DUMMYFUNCTION("""COMPUTED_VALUE"""),2023.0)</f>
        <v>2023</v>
      </c>
    </row>
    <row r="1181">
      <c r="A1181" s="1" t="s">
        <v>243</v>
      </c>
      <c r="B1181" s="4" t="s">
        <v>22</v>
      </c>
      <c r="C1181" s="4" t="s">
        <v>24</v>
      </c>
      <c r="D1181" s="4" t="s">
        <v>28</v>
      </c>
      <c r="E1181" s="4">
        <v>3.0</v>
      </c>
      <c r="F1181" s="4">
        <v>2.0</v>
      </c>
      <c r="G1181" s="4">
        <v>6.0</v>
      </c>
      <c r="H1181" s="5">
        <v>44961.0</v>
      </c>
      <c r="I1181" s="4">
        <f>IFERROR(__xludf.DUMMYFUNCTION("SPLIT(H1181,""/"")"),4.0)</f>
        <v>4</v>
      </c>
      <c r="J1181" s="4">
        <f>IFERROR(__xludf.DUMMYFUNCTION("""COMPUTED_VALUE"""),2.0)</f>
        <v>2</v>
      </c>
      <c r="K1181" s="4">
        <f>IFERROR(__xludf.DUMMYFUNCTION("""COMPUTED_VALUE"""),2023.0)</f>
        <v>2023</v>
      </c>
    </row>
    <row r="1182">
      <c r="A1182" s="1" t="s">
        <v>7675</v>
      </c>
      <c r="B1182" s="4" t="s">
        <v>22</v>
      </c>
      <c r="C1182" s="4" t="s">
        <v>29</v>
      </c>
      <c r="D1182" s="4" t="s">
        <v>30</v>
      </c>
      <c r="E1182" s="4">
        <v>3.0</v>
      </c>
      <c r="F1182" s="4">
        <v>2.0</v>
      </c>
      <c r="G1182" s="4">
        <v>6.0</v>
      </c>
      <c r="H1182" s="5">
        <v>44962.0</v>
      </c>
      <c r="I1182" s="4">
        <f>IFERROR(__xludf.DUMMYFUNCTION("SPLIT(H1182,""/"")"),5.0)</f>
        <v>5</v>
      </c>
      <c r="J1182" s="4">
        <f>IFERROR(__xludf.DUMMYFUNCTION("""COMPUTED_VALUE"""),2.0)</f>
        <v>2</v>
      </c>
      <c r="K1182" s="4">
        <f>IFERROR(__xludf.DUMMYFUNCTION("""COMPUTED_VALUE"""),2023.0)</f>
        <v>2023</v>
      </c>
    </row>
    <row r="1183">
      <c r="A1183" s="1" t="s">
        <v>3936</v>
      </c>
      <c r="B1183" s="4" t="s">
        <v>22</v>
      </c>
      <c r="C1183" s="4" t="s">
        <v>30</v>
      </c>
      <c r="D1183" s="4" t="s">
        <v>39</v>
      </c>
      <c r="E1183" s="4">
        <v>2.0</v>
      </c>
      <c r="F1183" s="4">
        <v>2.0</v>
      </c>
      <c r="G1183" s="4">
        <v>4.0</v>
      </c>
      <c r="H1183" s="5">
        <v>44963.0</v>
      </c>
      <c r="I1183" s="4">
        <f>IFERROR(__xludf.DUMMYFUNCTION("SPLIT(H1183,""/"")"),6.0)</f>
        <v>6</v>
      </c>
      <c r="J1183" s="4">
        <f>IFERROR(__xludf.DUMMYFUNCTION("""COMPUTED_VALUE"""),2.0)</f>
        <v>2</v>
      </c>
      <c r="K1183" s="4">
        <f>IFERROR(__xludf.DUMMYFUNCTION("""COMPUTED_VALUE"""),2023.0)</f>
        <v>2023</v>
      </c>
    </row>
    <row r="1184">
      <c r="A1184" s="1" t="s">
        <v>8396</v>
      </c>
      <c r="B1184" s="4" t="s">
        <v>22</v>
      </c>
      <c r="C1184" s="4" t="s">
        <v>30</v>
      </c>
      <c r="D1184" s="4" t="s">
        <v>39</v>
      </c>
      <c r="E1184" s="4">
        <v>1.0</v>
      </c>
      <c r="F1184" s="4">
        <v>2.0</v>
      </c>
      <c r="G1184" s="4">
        <v>2.0</v>
      </c>
      <c r="H1184" s="5">
        <v>44963.0</v>
      </c>
      <c r="I1184" s="4">
        <f>IFERROR(__xludf.DUMMYFUNCTION("SPLIT(H1184,""/"")"),6.0)</f>
        <v>6</v>
      </c>
      <c r="J1184" s="4">
        <f>IFERROR(__xludf.DUMMYFUNCTION("""COMPUTED_VALUE"""),2.0)</f>
        <v>2</v>
      </c>
      <c r="K1184" s="4">
        <f>IFERROR(__xludf.DUMMYFUNCTION("""COMPUTED_VALUE"""),2023.0)</f>
        <v>2023</v>
      </c>
    </row>
    <row r="1185">
      <c r="A1185" s="1" t="s">
        <v>6480</v>
      </c>
      <c r="B1185" s="4" t="s">
        <v>22</v>
      </c>
      <c r="C1185" s="4" t="s">
        <v>30</v>
      </c>
      <c r="D1185" s="4" t="s">
        <v>30</v>
      </c>
      <c r="E1185" s="4">
        <v>3.0</v>
      </c>
      <c r="F1185" s="4">
        <v>2.0</v>
      </c>
      <c r="G1185" s="4">
        <v>6.0</v>
      </c>
      <c r="H1185" s="5">
        <v>44963.0</v>
      </c>
      <c r="I1185" s="4">
        <f>IFERROR(__xludf.DUMMYFUNCTION("SPLIT(H1185,""/"")"),6.0)</f>
        <v>6</v>
      </c>
      <c r="J1185" s="4">
        <f>IFERROR(__xludf.DUMMYFUNCTION("""COMPUTED_VALUE"""),2.0)</f>
        <v>2</v>
      </c>
      <c r="K1185" s="4">
        <f>IFERROR(__xludf.DUMMYFUNCTION("""COMPUTED_VALUE"""),2023.0)</f>
        <v>2023</v>
      </c>
    </row>
    <row r="1186">
      <c r="A1186" s="1" t="s">
        <v>8588</v>
      </c>
      <c r="B1186" s="4" t="s">
        <v>22</v>
      </c>
      <c r="C1186" s="4" t="s">
        <v>24</v>
      </c>
      <c r="D1186" s="4" t="s">
        <v>23</v>
      </c>
      <c r="E1186" s="4">
        <v>5.0</v>
      </c>
      <c r="F1186" s="4">
        <v>2.0</v>
      </c>
      <c r="G1186" s="4">
        <v>10.0</v>
      </c>
      <c r="H1186" s="5">
        <v>44963.0</v>
      </c>
      <c r="I1186" s="4">
        <f>IFERROR(__xludf.DUMMYFUNCTION("SPLIT(H1186,""/"")"),6.0)</f>
        <v>6</v>
      </c>
      <c r="J1186" s="4">
        <f>IFERROR(__xludf.DUMMYFUNCTION("""COMPUTED_VALUE"""),2.0)</f>
        <v>2</v>
      </c>
      <c r="K1186" s="4">
        <f>IFERROR(__xludf.DUMMYFUNCTION("""COMPUTED_VALUE"""),2023.0)</f>
        <v>2023</v>
      </c>
    </row>
    <row r="1187">
      <c r="A1187" s="1" t="s">
        <v>7842</v>
      </c>
      <c r="B1187" s="4" t="s">
        <v>22</v>
      </c>
      <c r="C1187" s="4" t="s">
        <v>29</v>
      </c>
      <c r="D1187" s="4" t="s">
        <v>28</v>
      </c>
      <c r="E1187" s="4">
        <v>3.0</v>
      </c>
      <c r="F1187" s="4">
        <v>2.0</v>
      </c>
      <c r="G1187" s="4">
        <v>6.0</v>
      </c>
      <c r="H1187" s="5">
        <v>44964.0</v>
      </c>
      <c r="I1187" s="4">
        <f>IFERROR(__xludf.DUMMYFUNCTION("SPLIT(H1187,""/"")"),7.0)</f>
        <v>7</v>
      </c>
      <c r="J1187" s="4">
        <f>IFERROR(__xludf.DUMMYFUNCTION("""COMPUTED_VALUE"""),2.0)</f>
        <v>2</v>
      </c>
      <c r="K1187" s="4">
        <f>IFERROR(__xludf.DUMMYFUNCTION("""COMPUTED_VALUE"""),2023.0)</f>
        <v>2023</v>
      </c>
    </row>
    <row r="1188">
      <c r="A1188" s="1" t="s">
        <v>8886</v>
      </c>
      <c r="B1188" s="4" t="s">
        <v>22</v>
      </c>
      <c r="C1188" s="4" t="s">
        <v>24</v>
      </c>
      <c r="D1188" s="4" t="s">
        <v>30</v>
      </c>
      <c r="E1188" s="4">
        <v>5.0</v>
      </c>
      <c r="F1188" s="4">
        <v>2.0</v>
      </c>
      <c r="G1188" s="4">
        <v>10.0</v>
      </c>
      <c r="H1188" s="5">
        <v>44964.0</v>
      </c>
      <c r="I1188" s="4">
        <f>IFERROR(__xludf.DUMMYFUNCTION("SPLIT(H1188,""/"")"),7.0)</f>
        <v>7</v>
      </c>
      <c r="J1188" s="4">
        <f>IFERROR(__xludf.DUMMYFUNCTION("""COMPUTED_VALUE"""),2.0)</f>
        <v>2</v>
      </c>
      <c r="K1188" s="4">
        <f>IFERROR(__xludf.DUMMYFUNCTION("""COMPUTED_VALUE"""),2023.0)</f>
        <v>2023</v>
      </c>
    </row>
    <row r="1189">
      <c r="A1189" s="1" t="s">
        <v>1243</v>
      </c>
      <c r="B1189" s="4" t="s">
        <v>22</v>
      </c>
      <c r="C1189" s="4" t="s">
        <v>29</v>
      </c>
      <c r="D1189" s="4" t="s">
        <v>30</v>
      </c>
      <c r="E1189" s="4">
        <v>4.0</v>
      </c>
      <c r="F1189" s="4">
        <v>2.0</v>
      </c>
      <c r="G1189" s="4">
        <v>8.0</v>
      </c>
      <c r="H1189" s="5">
        <v>44965.0</v>
      </c>
      <c r="I1189" s="4">
        <f>IFERROR(__xludf.DUMMYFUNCTION("SPLIT(H1189,""/"")"),8.0)</f>
        <v>8</v>
      </c>
      <c r="J1189" s="4">
        <f>IFERROR(__xludf.DUMMYFUNCTION("""COMPUTED_VALUE"""),2.0)</f>
        <v>2</v>
      </c>
      <c r="K1189" s="4">
        <f>IFERROR(__xludf.DUMMYFUNCTION("""COMPUTED_VALUE"""),2023.0)</f>
        <v>2023</v>
      </c>
    </row>
    <row r="1190">
      <c r="A1190" s="1" t="s">
        <v>9100</v>
      </c>
      <c r="B1190" s="4" t="s">
        <v>22</v>
      </c>
      <c r="C1190" s="4" t="s">
        <v>29</v>
      </c>
      <c r="D1190" s="4" t="s">
        <v>39</v>
      </c>
      <c r="E1190" s="4">
        <v>5.0</v>
      </c>
      <c r="F1190" s="4">
        <v>2.0</v>
      </c>
      <c r="G1190" s="4">
        <v>10.0</v>
      </c>
      <c r="H1190" s="5">
        <v>44966.0</v>
      </c>
      <c r="I1190" s="4">
        <f>IFERROR(__xludf.DUMMYFUNCTION("SPLIT(H1190,""/"")"),9.0)</f>
        <v>9</v>
      </c>
      <c r="J1190" s="4">
        <f>IFERROR(__xludf.DUMMYFUNCTION("""COMPUTED_VALUE"""),2.0)</f>
        <v>2</v>
      </c>
      <c r="K1190" s="4">
        <f>IFERROR(__xludf.DUMMYFUNCTION("""COMPUTED_VALUE"""),2023.0)</f>
        <v>2023</v>
      </c>
    </row>
    <row r="1191">
      <c r="A1191" s="1" t="s">
        <v>4022</v>
      </c>
      <c r="B1191" s="4" t="s">
        <v>22</v>
      </c>
      <c r="C1191" s="4" t="s">
        <v>24</v>
      </c>
      <c r="D1191" s="4" t="s">
        <v>30</v>
      </c>
      <c r="E1191" s="4">
        <v>3.0</v>
      </c>
      <c r="F1191" s="4">
        <v>2.0</v>
      </c>
      <c r="G1191" s="4">
        <v>6.0</v>
      </c>
      <c r="H1191" s="5">
        <v>44966.0</v>
      </c>
      <c r="I1191" s="4">
        <f>IFERROR(__xludf.DUMMYFUNCTION("SPLIT(H1191,""/"")"),9.0)</f>
        <v>9</v>
      </c>
      <c r="J1191" s="4">
        <f>IFERROR(__xludf.DUMMYFUNCTION("""COMPUTED_VALUE"""),2.0)</f>
        <v>2</v>
      </c>
      <c r="K1191" s="4">
        <f>IFERROR(__xludf.DUMMYFUNCTION("""COMPUTED_VALUE"""),2023.0)</f>
        <v>2023</v>
      </c>
    </row>
    <row r="1192">
      <c r="A1192" s="1" t="s">
        <v>2563</v>
      </c>
      <c r="B1192" s="4" t="s">
        <v>22</v>
      </c>
      <c r="C1192" s="4" t="s">
        <v>24</v>
      </c>
      <c r="D1192" s="4" t="s">
        <v>30</v>
      </c>
      <c r="E1192" s="4">
        <v>5.0</v>
      </c>
      <c r="F1192" s="4">
        <v>2.0</v>
      </c>
      <c r="G1192" s="4">
        <v>10.0</v>
      </c>
      <c r="H1192" s="5">
        <v>44966.0</v>
      </c>
      <c r="I1192" s="4">
        <f>IFERROR(__xludf.DUMMYFUNCTION("SPLIT(H1192,""/"")"),9.0)</f>
        <v>9</v>
      </c>
      <c r="J1192" s="4">
        <f>IFERROR(__xludf.DUMMYFUNCTION("""COMPUTED_VALUE"""),2.0)</f>
        <v>2</v>
      </c>
      <c r="K1192" s="4">
        <f>IFERROR(__xludf.DUMMYFUNCTION("""COMPUTED_VALUE"""),2023.0)</f>
        <v>2023</v>
      </c>
    </row>
    <row r="1193">
      <c r="A1193" s="1" t="s">
        <v>636</v>
      </c>
      <c r="B1193" s="4" t="s">
        <v>22</v>
      </c>
      <c r="C1193" s="4" t="s">
        <v>29</v>
      </c>
      <c r="D1193" s="4" t="s">
        <v>39</v>
      </c>
      <c r="E1193" s="4">
        <v>5.0</v>
      </c>
      <c r="F1193" s="4">
        <v>2.0</v>
      </c>
      <c r="G1193" s="4">
        <v>10.0</v>
      </c>
      <c r="H1193" s="5">
        <v>44966.0</v>
      </c>
      <c r="I1193" s="4">
        <f>IFERROR(__xludf.DUMMYFUNCTION("SPLIT(H1193,""/"")"),9.0)</f>
        <v>9</v>
      </c>
      <c r="J1193" s="4">
        <f>IFERROR(__xludf.DUMMYFUNCTION("""COMPUTED_VALUE"""),2.0)</f>
        <v>2</v>
      </c>
      <c r="K1193" s="4">
        <f>IFERROR(__xludf.DUMMYFUNCTION("""COMPUTED_VALUE"""),2023.0)</f>
        <v>2023</v>
      </c>
    </row>
    <row r="1194">
      <c r="A1194" s="1" t="s">
        <v>7835</v>
      </c>
      <c r="B1194" s="4" t="s">
        <v>22</v>
      </c>
      <c r="C1194" s="4" t="s">
        <v>24</v>
      </c>
      <c r="D1194" s="4" t="s">
        <v>30</v>
      </c>
      <c r="E1194" s="4">
        <v>1.0</v>
      </c>
      <c r="F1194" s="4">
        <v>2.0</v>
      </c>
      <c r="G1194" s="4">
        <v>2.0</v>
      </c>
      <c r="H1194" s="5">
        <v>44966.0</v>
      </c>
      <c r="I1194" s="4">
        <f>IFERROR(__xludf.DUMMYFUNCTION("SPLIT(H1194,""/"")"),9.0)</f>
        <v>9</v>
      </c>
      <c r="J1194" s="4">
        <f>IFERROR(__xludf.DUMMYFUNCTION("""COMPUTED_VALUE"""),2.0)</f>
        <v>2</v>
      </c>
      <c r="K1194" s="4">
        <f>IFERROR(__xludf.DUMMYFUNCTION("""COMPUTED_VALUE"""),2023.0)</f>
        <v>2023</v>
      </c>
    </row>
    <row r="1195">
      <c r="A1195" s="1" t="s">
        <v>2247</v>
      </c>
      <c r="B1195" s="4" t="s">
        <v>22</v>
      </c>
      <c r="C1195" s="4" t="s">
        <v>29</v>
      </c>
      <c r="D1195" s="4" t="s">
        <v>30</v>
      </c>
      <c r="E1195" s="4">
        <v>3.0</v>
      </c>
      <c r="F1195" s="4">
        <v>2.0</v>
      </c>
      <c r="G1195" s="4">
        <v>6.0</v>
      </c>
      <c r="H1195" s="5">
        <v>44966.0</v>
      </c>
      <c r="I1195" s="4">
        <f>IFERROR(__xludf.DUMMYFUNCTION("SPLIT(H1195,""/"")"),9.0)</f>
        <v>9</v>
      </c>
      <c r="J1195" s="4">
        <f>IFERROR(__xludf.DUMMYFUNCTION("""COMPUTED_VALUE"""),2.0)</f>
        <v>2</v>
      </c>
      <c r="K1195" s="4">
        <f>IFERROR(__xludf.DUMMYFUNCTION("""COMPUTED_VALUE"""),2023.0)</f>
        <v>2023</v>
      </c>
    </row>
    <row r="1196">
      <c r="A1196" s="1" t="s">
        <v>847</v>
      </c>
      <c r="B1196" s="4" t="s">
        <v>22</v>
      </c>
      <c r="C1196" s="4" t="s">
        <v>29</v>
      </c>
      <c r="D1196" s="4" t="s">
        <v>28</v>
      </c>
      <c r="E1196" s="4">
        <v>3.0</v>
      </c>
      <c r="F1196" s="4">
        <v>2.0</v>
      </c>
      <c r="G1196" s="4">
        <v>6.0</v>
      </c>
      <c r="H1196" s="5">
        <v>44967.0</v>
      </c>
      <c r="I1196" s="4">
        <f>IFERROR(__xludf.DUMMYFUNCTION("SPLIT(H1196,""/"")"),10.0)</f>
        <v>10</v>
      </c>
      <c r="J1196" s="4">
        <f>IFERROR(__xludf.DUMMYFUNCTION("""COMPUTED_VALUE"""),2.0)</f>
        <v>2</v>
      </c>
      <c r="K1196" s="4">
        <f>IFERROR(__xludf.DUMMYFUNCTION("""COMPUTED_VALUE"""),2023.0)</f>
        <v>2023</v>
      </c>
    </row>
    <row r="1197">
      <c r="A1197" s="1" t="s">
        <v>6832</v>
      </c>
      <c r="B1197" s="4" t="s">
        <v>22</v>
      </c>
      <c r="C1197" s="4" t="s">
        <v>29</v>
      </c>
      <c r="D1197" s="4" t="s">
        <v>23</v>
      </c>
      <c r="E1197" s="4">
        <v>1.0</v>
      </c>
      <c r="F1197" s="4">
        <v>2.0</v>
      </c>
      <c r="G1197" s="4">
        <v>2.0</v>
      </c>
      <c r="H1197" s="5">
        <v>44967.0</v>
      </c>
      <c r="I1197" s="4">
        <f>IFERROR(__xludf.DUMMYFUNCTION("SPLIT(H1197,""/"")"),10.0)</f>
        <v>10</v>
      </c>
      <c r="J1197" s="4">
        <f>IFERROR(__xludf.DUMMYFUNCTION("""COMPUTED_VALUE"""),2.0)</f>
        <v>2</v>
      </c>
      <c r="K1197" s="4">
        <f>IFERROR(__xludf.DUMMYFUNCTION("""COMPUTED_VALUE"""),2023.0)</f>
        <v>2023</v>
      </c>
    </row>
    <row r="1198">
      <c r="A1198" s="1" t="s">
        <v>9140</v>
      </c>
      <c r="B1198" s="4" t="s">
        <v>22</v>
      </c>
      <c r="C1198" s="4" t="s">
        <v>30</v>
      </c>
      <c r="D1198" s="4" t="s">
        <v>23</v>
      </c>
      <c r="E1198" s="4">
        <v>4.0</v>
      </c>
      <c r="F1198" s="4">
        <v>2.0</v>
      </c>
      <c r="G1198" s="4">
        <v>8.0</v>
      </c>
      <c r="H1198" s="5">
        <v>44967.0</v>
      </c>
      <c r="I1198" s="4">
        <f>IFERROR(__xludf.DUMMYFUNCTION("SPLIT(H1198,""/"")"),10.0)</f>
        <v>10</v>
      </c>
      <c r="J1198" s="4">
        <f>IFERROR(__xludf.DUMMYFUNCTION("""COMPUTED_VALUE"""),2.0)</f>
        <v>2</v>
      </c>
      <c r="K1198" s="4">
        <f>IFERROR(__xludf.DUMMYFUNCTION("""COMPUTED_VALUE"""),2023.0)</f>
        <v>2023</v>
      </c>
    </row>
    <row r="1199">
      <c r="A1199" s="1" t="s">
        <v>1844</v>
      </c>
      <c r="B1199" s="4" t="s">
        <v>22</v>
      </c>
      <c r="C1199" s="4" t="s">
        <v>24</v>
      </c>
      <c r="D1199" s="4" t="s">
        <v>23</v>
      </c>
      <c r="E1199" s="4">
        <v>1.0</v>
      </c>
      <c r="F1199" s="4">
        <v>2.0</v>
      </c>
      <c r="G1199" s="4">
        <v>2.0</v>
      </c>
      <c r="H1199" s="5">
        <v>44967.0</v>
      </c>
      <c r="I1199" s="4">
        <f>IFERROR(__xludf.DUMMYFUNCTION("SPLIT(H1199,""/"")"),10.0)</f>
        <v>10</v>
      </c>
      <c r="J1199" s="4">
        <f>IFERROR(__xludf.DUMMYFUNCTION("""COMPUTED_VALUE"""),2.0)</f>
        <v>2</v>
      </c>
      <c r="K1199" s="4">
        <f>IFERROR(__xludf.DUMMYFUNCTION("""COMPUTED_VALUE"""),2023.0)</f>
        <v>2023</v>
      </c>
    </row>
    <row r="1200">
      <c r="A1200" s="1" t="s">
        <v>1151</v>
      </c>
      <c r="B1200" s="4" t="s">
        <v>22</v>
      </c>
      <c r="C1200" s="4" t="s">
        <v>24</v>
      </c>
      <c r="D1200" s="4" t="s">
        <v>30</v>
      </c>
      <c r="E1200" s="4">
        <v>3.0</v>
      </c>
      <c r="F1200" s="4">
        <v>2.0</v>
      </c>
      <c r="G1200" s="4">
        <v>6.0</v>
      </c>
      <c r="H1200" s="5">
        <v>44967.0</v>
      </c>
      <c r="I1200" s="4">
        <f>IFERROR(__xludf.DUMMYFUNCTION("SPLIT(H1200,""/"")"),10.0)</f>
        <v>10</v>
      </c>
      <c r="J1200" s="4">
        <f>IFERROR(__xludf.DUMMYFUNCTION("""COMPUTED_VALUE"""),2.0)</f>
        <v>2</v>
      </c>
      <c r="K1200" s="4">
        <f>IFERROR(__xludf.DUMMYFUNCTION("""COMPUTED_VALUE"""),2023.0)</f>
        <v>2023</v>
      </c>
    </row>
    <row r="1201">
      <c r="A1201" s="1" t="s">
        <v>9921</v>
      </c>
      <c r="B1201" s="4" t="s">
        <v>22</v>
      </c>
      <c r="C1201" s="4" t="s">
        <v>30</v>
      </c>
      <c r="D1201" s="4" t="s">
        <v>28</v>
      </c>
      <c r="E1201" s="4">
        <v>5.0</v>
      </c>
      <c r="F1201" s="4">
        <v>2.0</v>
      </c>
      <c r="G1201" s="4">
        <v>10.0</v>
      </c>
      <c r="H1201" s="5">
        <v>44968.0</v>
      </c>
      <c r="I1201" s="4">
        <f>IFERROR(__xludf.DUMMYFUNCTION("SPLIT(H1201,""/"")"),11.0)</f>
        <v>11</v>
      </c>
      <c r="J1201" s="4">
        <f>IFERROR(__xludf.DUMMYFUNCTION("""COMPUTED_VALUE"""),2.0)</f>
        <v>2</v>
      </c>
      <c r="K1201" s="4">
        <f>IFERROR(__xludf.DUMMYFUNCTION("""COMPUTED_VALUE"""),2023.0)</f>
        <v>2023</v>
      </c>
    </row>
    <row r="1202">
      <c r="A1202" s="1" t="s">
        <v>8792</v>
      </c>
      <c r="B1202" s="4" t="s">
        <v>22</v>
      </c>
      <c r="C1202" s="4" t="s">
        <v>30</v>
      </c>
      <c r="D1202" s="4" t="s">
        <v>23</v>
      </c>
      <c r="E1202" s="4">
        <v>5.0</v>
      </c>
      <c r="F1202" s="4">
        <v>2.0</v>
      </c>
      <c r="G1202" s="4">
        <v>10.0</v>
      </c>
      <c r="H1202" s="5">
        <v>44970.0</v>
      </c>
      <c r="I1202" s="4">
        <f>IFERROR(__xludf.DUMMYFUNCTION("SPLIT(H1202,""/"")"),13.0)</f>
        <v>13</v>
      </c>
      <c r="J1202" s="4">
        <f>IFERROR(__xludf.DUMMYFUNCTION("""COMPUTED_VALUE"""),2.0)</f>
        <v>2</v>
      </c>
      <c r="K1202" s="4">
        <f>IFERROR(__xludf.DUMMYFUNCTION("""COMPUTED_VALUE"""),2023.0)</f>
        <v>2023</v>
      </c>
    </row>
    <row r="1203">
      <c r="A1203" s="1" t="s">
        <v>7726</v>
      </c>
      <c r="B1203" s="4" t="s">
        <v>22</v>
      </c>
      <c r="C1203" s="4" t="s">
        <v>29</v>
      </c>
      <c r="D1203" s="4" t="s">
        <v>23</v>
      </c>
      <c r="E1203" s="4">
        <v>4.0</v>
      </c>
      <c r="F1203" s="4">
        <v>2.0</v>
      </c>
      <c r="G1203" s="4">
        <v>8.0</v>
      </c>
      <c r="H1203" s="5">
        <v>44970.0</v>
      </c>
      <c r="I1203" s="4">
        <f>IFERROR(__xludf.DUMMYFUNCTION("SPLIT(H1203,""/"")"),13.0)</f>
        <v>13</v>
      </c>
      <c r="J1203" s="4">
        <f>IFERROR(__xludf.DUMMYFUNCTION("""COMPUTED_VALUE"""),2.0)</f>
        <v>2</v>
      </c>
      <c r="K1203" s="4">
        <f>IFERROR(__xludf.DUMMYFUNCTION("""COMPUTED_VALUE"""),2023.0)</f>
        <v>2023</v>
      </c>
    </row>
    <row r="1204">
      <c r="A1204" s="1" t="s">
        <v>9505</v>
      </c>
      <c r="B1204" s="4" t="s">
        <v>22</v>
      </c>
      <c r="C1204" s="4" t="s">
        <v>29</v>
      </c>
      <c r="D1204" s="4" t="s">
        <v>30</v>
      </c>
      <c r="E1204" s="4">
        <v>5.0</v>
      </c>
      <c r="F1204" s="4">
        <v>2.0</v>
      </c>
      <c r="G1204" s="4">
        <v>10.0</v>
      </c>
      <c r="H1204" s="5">
        <v>44970.0</v>
      </c>
      <c r="I1204" s="4">
        <f>IFERROR(__xludf.DUMMYFUNCTION("SPLIT(H1204,""/"")"),13.0)</f>
        <v>13</v>
      </c>
      <c r="J1204" s="4">
        <f>IFERROR(__xludf.DUMMYFUNCTION("""COMPUTED_VALUE"""),2.0)</f>
        <v>2</v>
      </c>
      <c r="K1204" s="4">
        <f>IFERROR(__xludf.DUMMYFUNCTION("""COMPUTED_VALUE"""),2023.0)</f>
        <v>2023</v>
      </c>
    </row>
    <row r="1205">
      <c r="A1205" s="1" t="s">
        <v>2125</v>
      </c>
      <c r="B1205" s="4" t="s">
        <v>22</v>
      </c>
      <c r="C1205" s="4" t="s">
        <v>29</v>
      </c>
      <c r="D1205" s="4" t="s">
        <v>39</v>
      </c>
      <c r="E1205" s="4">
        <v>2.0</v>
      </c>
      <c r="F1205" s="4">
        <v>2.0</v>
      </c>
      <c r="G1205" s="4">
        <v>4.0</v>
      </c>
      <c r="H1205" s="5">
        <v>44970.0</v>
      </c>
      <c r="I1205" s="4">
        <f>IFERROR(__xludf.DUMMYFUNCTION("SPLIT(H1205,""/"")"),13.0)</f>
        <v>13</v>
      </c>
      <c r="J1205" s="4">
        <f>IFERROR(__xludf.DUMMYFUNCTION("""COMPUTED_VALUE"""),2.0)</f>
        <v>2</v>
      </c>
      <c r="K1205" s="4">
        <f>IFERROR(__xludf.DUMMYFUNCTION("""COMPUTED_VALUE"""),2023.0)</f>
        <v>2023</v>
      </c>
    </row>
    <row r="1206">
      <c r="A1206" s="1" t="s">
        <v>6551</v>
      </c>
      <c r="B1206" s="4" t="s">
        <v>22</v>
      </c>
      <c r="C1206" s="4" t="s">
        <v>29</v>
      </c>
      <c r="D1206" s="4" t="s">
        <v>30</v>
      </c>
      <c r="E1206" s="4">
        <v>2.0</v>
      </c>
      <c r="F1206" s="4">
        <v>2.0</v>
      </c>
      <c r="G1206" s="4">
        <v>4.0</v>
      </c>
      <c r="H1206" s="5">
        <v>44970.0</v>
      </c>
      <c r="I1206" s="4">
        <f>IFERROR(__xludf.DUMMYFUNCTION("SPLIT(H1206,""/"")"),13.0)</f>
        <v>13</v>
      </c>
      <c r="J1206" s="4">
        <f>IFERROR(__xludf.DUMMYFUNCTION("""COMPUTED_VALUE"""),2.0)</f>
        <v>2</v>
      </c>
      <c r="K1206" s="4">
        <f>IFERROR(__xludf.DUMMYFUNCTION("""COMPUTED_VALUE"""),2023.0)</f>
        <v>2023</v>
      </c>
    </row>
    <row r="1207">
      <c r="A1207" s="1" t="s">
        <v>3314</v>
      </c>
      <c r="B1207" s="4" t="s">
        <v>22</v>
      </c>
      <c r="C1207" s="4" t="s">
        <v>24</v>
      </c>
      <c r="D1207" s="4" t="s">
        <v>28</v>
      </c>
      <c r="E1207" s="4">
        <v>5.0</v>
      </c>
      <c r="F1207" s="4">
        <v>2.0</v>
      </c>
      <c r="G1207" s="4">
        <v>10.0</v>
      </c>
      <c r="H1207" s="5">
        <v>44971.0</v>
      </c>
      <c r="I1207" s="4">
        <f>IFERROR(__xludf.DUMMYFUNCTION("SPLIT(H1207,""/"")"),14.0)</f>
        <v>14</v>
      </c>
      <c r="J1207" s="4">
        <f>IFERROR(__xludf.DUMMYFUNCTION("""COMPUTED_VALUE"""),2.0)</f>
        <v>2</v>
      </c>
      <c r="K1207" s="4">
        <f>IFERROR(__xludf.DUMMYFUNCTION("""COMPUTED_VALUE"""),2023.0)</f>
        <v>2023</v>
      </c>
    </row>
    <row r="1208">
      <c r="A1208" s="1" t="s">
        <v>7411</v>
      </c>
      <c r="B1208" s="4" t="s">
        <v>22</v>
      </c>
      <c r="C1208" s="4" t="s">
        <v>29</v>
      </c>
      <c r="D1208" s="4" t="s">
        <v>28</v>
      </c>
      <c r="E1208" s="4">
        <v>5.0</v>
      </c>
      <c r="F1208" s="4">
        <v>2.0</v>
      </c>
      <c r="G1208" s="4">
        <v>10.0</v>
      </c>
      <c r="H1208" s="5">
        <v>44971.0</v>
      </c>
      <c r="I1208" s="4">
        <f>IFERROR(__xludf.DUMMYFUNCTION("SPLIT(H1208,""/"")"),14.0)</f>
        <v>14</v>
      </c>
      <c r="J1208" s="4">
        <f>IFERROR(__xludf.DUMMYFUNCTION("""COMPUTED_VALUE"""),2.0)</f>
        <v>2</v>
      </c>
      <c r="K1208" s="4">
        <f>IFERROR(__xludf.DUMMYFUNCTION("""COMPUTED_VALUE"""),2023.0)</f>
        <v>2023</v>
      </c>
    </row>
    <row r="1209">
      <c r="A1209" s="1" t="s">
        <v>5631</v>
      </c>
      <c r="B1209" s="4" t="s">
        <v>22</v>
      </c>
      <c r="C1209" s="4" t="s">
        <v>24</v>
      </c>
      <c r="D1209" s="4" t="s">
        <v>23</v>
      </c>
      <c r="E1209" s="4">
        <v>4.0</v>
      </c>
      <c r="F1209" s="4">
        <v>2.0</v>
      </c>
      <c r="G1209" s="4">
        <v>8.0</v>
      </c>
      <c r="H1209" s="5">
        <v>44971.0</v>
      </c>
      <c r="I1209" s="4">
        <f>IFERROR(__xludf.DUMMYFUNCTION("SPLIT(H1209,""/"")"),14.0)</f>
        <v>14</v>
      </c>
      <c r="J1209" s="4">
        <f>IFERROR(__xludf.DUMMYFUNCTION("""COMPUTED_VALUE"""),2.0)</f>
        <v>2</v>
      </c>
      <c r="K1209" s="4">
        <f>IFERROR(__xludf.DUMMYFUNCTION("""COMPUTED_VALUE"""),2023.0)</f>
        <v>2023</v>
      </c>
    </row>
    <row r="1210">
      <c r="A1210" s="1" t="s">
        <v>9895</v>
      </c>
      <c r="B1210" s="4" t="s">
        <v>22</v>
      </c>
      <c r="C1210" s="4" t="s">
        <v>29</v>
      </c>
      <c r="D1210" s="4" t="s">
        <v>28</v>
      </c>
      <c r="E1210" s="4">
        <v>3.0</v>
      </c>
      <c r="F1210" s="4">
        <v>2.0</v>
      </c>
      <c r="G1210" s="4">
        <v>6.0</v>
      </c>
      <c r="H1210" s="5">
        <v>44971.0</v>
      </c>
      <c r="I1210" s="4">
        <f>IFERROR(__xludf.DUMMYFUNCTION("SPLIT(H1210,""/"")"),14.0)</f>
        <v>14</v>
      </c>
      <c r="J1210" s="4">
        <f>IFERROR(__xludf.DUMMYFUNCTION("""COMPUTED_VALUE"""),2.0)</f>
        <v>2</v>
      </c>
      <c r="K1210" s="4">
        <f>IFERROR(__xludf.DUMMYFUNCTION("""COMPUTED_VALUE"""),2023.0)</f>
        <v>2023</v>
      </c>
    </row>
    <row r="1211">
      <c r="A1211" s="1" t="s">
        <v>8967</v>
      </c>
      <c r="B1211" s="4" t="s">
        <v>22</v>
      </c>
      <c r="C1211" s="4" t="s">
        <v>30</v>
      </c>
      <c r="D1211" s="4" t="s">
        <v>39</v>
      </c>
      <c r="E1211" s="4">
        <v>3.0</v>
      </c>
      <c r="F1211" s="4">
        <v>2.0</v>
      </c>
      <c r="G1211" s="4">
        <v>6.0</v>
      </c>
      <c r="H1211" s="5">
        <v>44971.0</v>
      </c>
      <c r="I1211" s="4">
        <f>IFERROR(__xludf.DUMMYFUNCTION("SPLIT(H1211,""/"")"),14.0)</f>
        <v>14</v>
      </c>
      <c r="J1211" s="4">
        <f>IFERROR(__xludf.DUMMYFUNCTION("""COMPUTED_VALUE"""),2.0)</f>
        <v>2</v>
      </c>
      <c r="K1211" s="4">
        <f>IFERROR(__xludf.DUMMYFUNCTION("""COMPUTED_VALUE"""),2023.0)</f>
        <v>2023</v>
      </c>
    </row>
    <row r="1212">
      <c r="A1212" s="1" t="s">
        <v>2470</v>
      </c>
      <c r="B1212" s="4" t="s">
        <v>22</v>
      </c>
      <c r="C1212" s="4" t="s">
        <v>29</v>
      </c>
      <c r="D1212" s="4" t="s">
        <v>30</v>
      </c>
      <c r="E1212" s="4">
        <v>4.0</v>
      </c>
      <c r="F1212" s="4">
        <v>2.0</v>
      </c>
      <c r="G1212" s="4">
        <v>8.0</v>
      </c>
      <c r="H1212" s="5">
        <v>44972.0</v>
      </c>
      <c r="I1212" s="4">
        <f>IFERROR(__xludf.DUMMYFUNCTION("SPLIT(H1212,""/"")"),15.0)</f>
        <v>15</v>
      </c>
      <c r="J1212" s="4">
        <f>IFERROR(__xludf.DUMMYFUNCTION("""COMPUTED_VALUE"""),2.0)</f>
        <v>2</v>
      </c>
      <c r="K1212" s="4">
        <f>IFERROR(__xludf.DUMMYFUNCTION("""COMPUTED_VALUE"""),2023.0)</f>
        <v>2023</v>
      </c>
    </row>
    <row r="1213">
      <c r="A1213" s="1" t="s">
        <v>7737</v>
      </c>
      <c r="B1213" s="4" t="s">
        <v>22</v>
      </c>
      <c r="C1213" s="4" t="s">
        <v>30</v>
      </c>
      <c r="D1213" s="4" t="s">
        <v>30</v>
      </c>
      <c r="E1213" s="4">
        <v>5.0</v>
      </c>
      <c r="F1213" s="4">
        <v>2.0</v>
      </c>
      <c r="G1213" s="4">
        <v>10.0</v>
      </c>
      <c r="H1213" s="5">
        <v>44972.0</v>
      </c>
      <c r="I1213" s="4">
        <f>IFERROR(__xludf.DUMMYFUNCTION("SPLIT(H1213,""/"")"),15.0)</f>
        <v>15</v>
      </c>
      <c r="J1213" s="4">
        <f>IFERROR(__xludf.DUMMYFUNCTION("""COMPUTED_VALUE"""),2.0)</f>
        <v>2</v>
      </c>
      <c r="K1213" s="4">
        <f>IFERROR(__xludf.DUMMYFUNCTION("""COMPUTED_VALUE"""),2023.0)</f>
        <v>2023</v>
      </c>
    </row>
    <row r="1214">
      <c r="A1214" s="1" t="s">
        <v>6169</v>
      </c>
      <c r="B1214" s="4" t="s">
        <v>22</v>
      </c>
      <c r="C1214" s="4" t="s">
        <v>29</v>
      </c>
      <c r="D1214" s="4" t="s">
        <v>30</v>
      </c>
      <c r="E1214" s="4">
        <v>4.0</v>
      </c>
      <c r="F1214" s="4">
        <v>2.0</v>
      </c>
      <c r="G1214" s="4">
        <v>8.0</v>
      </c>
      <c r="H1214" s="5">
        <v>44973.0</v>
      </c>
      <c r="I1214" s="4">
        <f>IFERROR(__xludf.DUMMYFUNCTION("SPLIT(H1214,""/"")"),16.0)</f>
        <v>16</v>
      </c>
      <c r="J1214" s="4">
        <f>IFERROR(__xludf.DUMMYFUNCTION("""COMPUTED_VALUE"""),2.0)</f>
        <v>2</v>
      </c>
      <c r="K1214" s="4">
        <f>IFERROR(__xludf.DUMMYFUNCTION("""COMPUTED_VALUE"""),2023.0)</f>
        <v>2023</v>
      </c>
    </row>
    <row r="1215">
      <c r="A1215" s="1" t="s">
        <v>4115</v>
      </c>
      <c r="B1215" s="4" t="s">
        <v>22</v>
      </c>
      <c r="C1215" s="4" t="s">
        <v>30</v>
      </c>
      <c r="D1215" s="4" t="s">
        <v>30</v>
      </c>
      <c r="E1215" s="4">
        <v>1.0</v>
      </c>
      <c r="F1215" s="4">
        <v>2.0</v>
      </c>
      <c r="G1215" s="4">
        <v>2.0</v>
      </c>
      <c r="H1215" s="5">
        <v>44974.0</v>
      </c>
      <c r="I1215" s="4">
        <f>IFERROR(__xludf.DUMMYFUNCTION("SPLIT(H1215,""/"")"),17.0)</f>
        <v>17</v>
      </c>
      <c r="J1215" s="4">
        <f>IFERROR(__xludf.DUMMYFUNCTION("""COMPUTED_VALUE"""),2.0)</f>
        <v>2</v>
      </c>
      <c r="K1215" s="4">
        <f>IFERROR(__xludf.DUMMYFUNCTION("""COMPUTED_VALUE"""),2023.0)</f>
        <v>2023</v>
      </c>
    </row>
    <row r="1216">
      <c r="A1216" s="1" t="s">
        <v>8848</v>
      </c>
      <c r="B1216" s="4" t="s">
        <v>22</v>
      </c>
      <c r="C1216" s="4" t="s">
        <v>24</v>
      </c>
      <c r="D1216" s="4" t="s">
        <v>28</v>
      </c>
      <c r="E1216" s="4">
        <v>2.0</v>
      </c>
      <c r="F1216" s="4">
        <v>2.0</v>
      </c>
      <c r="G1216" s="4">
        <v>4.0</v>
      </c>
      <c r="H1216" s="5">
        <v>44974.0</v>
      </c>
      <c r="I1216" s="4">
        <f>IFERROR(__xludf.DUMMYFUNCTION("SPLIT(H1216,""/"")"),17.0)</f>
        <v>17</v>
      </c>
      <c r="J1216" s="4">
        <f>IFERROR(__xludf.DUMMYFUNCTION("""COMPUTED_VALUE"""),2.0)</f>
        <v>2</v>
      </c>
      <c r="K1216" s="4">
        <f>IFERROR(__xludf.DUMMYFUNCTION("""COMPUTED_VALUE"""),2023.0)</f>
        <v>2023</v>
      </c>
    </row>
    <row r="1217">
      <c r="A1217" s="1" t="s">
        <v>9172</v>
      </c>
      <c r="B1217" s="4" t="s">
        <v>22</v>
      </c>
      <c r="C1217" s="4" t="s">
        <v>30</v>
      </c>
      <c r="D1217" s="4" t="s">
        <v>23</v>
      </c>
      <c r="E1217" s="4">
        <v>2.0</v>
      </c>
      <c r="F1217" s="4">
        <v>2.0</v>
      </c>
      <c r="G1217" s="4">
        <v>4.0</v>
      </c>
      <c r="H1217" s="5">
        <v>44975.0</v>
      </c>
      <c r="I1217" s="4">
        <f>IFERROR(__xludf.DUMMYFUNCTION("SPLIT(H1217,""/"")"),18.0)</f>
        <v>18</v>
      </c>
      <c r="J1217" s="4">
        <f>IFERROR(__xludf.DUMMYFUNCTION("""COMPUTED_VALUE"""),2.0)</f>
        <v>2</v>
      </c>
      <c r="K1217" s="4">
        <f>IFERROR(__xludf.DUMMYFUNCTION("""COMPUTED_VALUE"""),2023.0)</f>
        <v>2023</v>
      </c>
    </row>
    <row r="1218">
      <c r="A1218" s="1" t="s">
        <v>2779</v>
      </c>
      <c r="B1218" s="4" t="s">
        <v>22</v>
      </c>
      <c r="C1218" s="4" t="s">
        <v>24</v>
      </c>
      <c r="D1218" s="4" t="s">
        <v>30</v>
      </c>
      <c r="E1218" s="4">
        <v>4.0</v>
      </c>
      <c r="F1218" s="4">
        <v>2.0</v>
      </c>
      <c r="G1218" s="4">
        <v>8.0</v>
      </c>
      <c r="H1218" s="5">
        <v>44975.0</v>
      </c>
      <c r="I1218" s="4">
        <f>IFERROR(__xludf.DUMMYFUNCTION("SPLIT(H1218,""/"")"),18.0)</f>
        <v>18</v>
      </c>
      <c r="J1218" s="4">
        <f>IFERROR(__xludf.DUMMYFUNCTION("""COMPUTED_VALUE"""),2.0)</f>
        <v>2</v>
      </c>
      <c r="K1218" s="4">
        <f>IFERROR(__xludf.DUMMYFUNCTION("""COMPUTED_VALUE"""),2023.0)</f>
        <v>2023</v>
      </c>
    </row>
    <row r="1219">
      <c r="A1219" s="1" t="s">
        <v>8113</v>
      </c>
      <c r="B1219" s="4" t="s">
        <v>22</v>
      </c>
      <c r="C1219" s="4" t="s">
        <v>24</v>
      </c>
      <c r="D1219" s="4" t="s">
        <v>28</v>
      </c>
      <c r="E1219" s="4">
        <v>5.0</v>
      </c>
      <c r="F1219" s="4">
        <v>2.0</v>
      </c>
      <c r="G1219" s="4">
        <v>10.0</v>
      </c>
      <c r="H1219" s="5">
        <v>44975.0</v>
      </c>
      <c r="I1219" s="4">
        <f>IFERROR(__xludf.DUMMYFUNCTION("SPLIT(H1219,""/"")"),18.0)</f>
        <v>18</v>
      </c>
      <c r="J1219" s="4">
        <f>IFERROR(__xludf.DUMMYFUNCTION("""COMPUTED_VALUE"""),2.0)</f>
        <v>2</v>
      </c>
      <c r="K1219" s="4">
        <f>IFERROR(__xludf.DUMMYFUNCTION("""COMPUTED_VALUE"""),2023.0)</f>
        <v>2023</v>
      </c>
    </row>
    <row r="1220">
      <c r="A1220" s="1" t="s">
        <v>2300</v>
      </c>
      <c r="B1220" s="4" t="s">
        <v>22</v>
      </c>
      <c r="C1220" s="4" t="s">
        <v>24</v>
      </c>
      <c r="D1220" s="4" t="s">
        <v>30</v>
      </c>
      <c r="E1220" s="4">
        <v>4.0</v>
      </c>
      <c r="F1220" s="4">
        <v>2.0</v>
      </c>
      <c r="G1220" s="4">
        <v>8.0</v>
      </c>
      <c r="H1220" s="5">
        <v>44975.0</v>
      </c>
      <c r="I1220" s="4">
        <f>IFERROR(__xludf.DUMMYFUNCTION("SPLIT(H1220,""/"")"),18.0)</f>
        <v>18</v>
      </c>
      <c r="J1220" s="4">
        <f>IFERROR(__xludf.DUMMYFUNCTION("""COMPUTED_VALUE"""),2.0)</f>
        <v>2</v>
      </c>
      <c r="K1220" s="4">
        <f>IFERROR(__xludf.DUMMYFUNCTION("""COMPUTED_VALUE"""),2023.0)</f>
        <v>2023</v>
      </c>
    </row>
    <row r="1221">
      <c r="A1221" s="1" t="s">
        <v>8727</v>
      </c>
      <c r="B1221" s="4" t="s">
        <v>22</v>
      </c>
      <c r="C1221" s="4" t="s">
        <v>24</v>
      </c>
      <c r="D1221" s="4" t="s">
        <v>23</v>
      </c>
      <c r="E1221" s="4">
        <v>3.0</v>
      </c>
      <c r="F1221" s="4">
        <v>2.0</v>
      </c>
      <c r="G1221" s="4">
        <v>6.0</v>
      </c>
      <c r="H1221" s="5">
        <v>44975.0</v>
      </c>
      <c r="I1221" s="4">
        <f>IFERROR(__xludf.DUMMYFUNCTION("SPLIT(H1221,""/"")"),18.0)</f>
        <v>18</v>
      </c>
      <c r="J1221" s="4">
        <f>IFERROR(__xludf.DUMMYFUNCTION("""COMPUTED_VALUE"""),2.0)</f>
        <v>2</v>
      </c>
      <c r="K1221" s="4">
        <f>IFERROR(__xludf.DUMMYFUNCTION("""COMPUTED_VALUE"""),2023.0)</f>
        <v>2023</v>
      </c>
    </row>
    <row r="1222">
      <c r="A1222" s="1" t="s">
        <v>724</v>
      </c>
      <c r="B1222" s="4" t="s">
        <v>22</v>
      </c>
      <c r="C1222" s="4" t="s">
        <v>30</v>
      </c>
      <c r="D1222" s="4" t="s">
        <v>28</v>
      </c>
      <c r="E1222" s="4">
        <v>5.0</v>
      </c>
      <c r="F1222" s="4">
        <v>2.0</v>
      </c>
      <c r="G1222" s="4">
        <v>10.0</v>
      </c>
      <c r="H1222" s="5">
        <v>44975.0</v>
      </c>
      <c r="I1222" s="4">
        <f>IFERROR(__xludf.DUMMYFUNCTION("SPLIT(H1222,""/"")"),18.0)</f>
        <v>18</v>
      </c>
      <c r="J1222" s="4">
        <f>IFERROR(__xludf.DUMMYFUNCTION("""COMPUTED_VALUE"""),2.0)</f>
        <v>2</v>
      </c>
      <c r="K1222" s="4">
        <f>IFERROR(__xludf.DUMMYFUNCTION("""COMPUTED_VALUE"""),2023.0)</f>
        <v>2023</v>
      </c>
    </row>
    <row r="1223">
      <c r="A1223" s="1" t="s">
        <v>2511</v>
      </c>
      <c r="B1223" s="4" t="s">
        <v>22</v>
      </c>
      <c r="C1223" s="4" t="s">
        <v>29</v>
      </c>
      <c r="D1223" s="4" t="s">
        <v>28</v>
      </c>
      <c r="E1223" s="4">
        <v>1.0</v>
      </c>
      <c r="F1223" s="4">
        <v>2.0</v>
      </c>
      <c r="G1223" s="4">
        <v>2.0</v>
      </c>
      <c r="H1223" s="5">
        <v>44976.0</v>
      </c>
      <c r="I1223" s="4">
        <f>IFERROR(__xludf.DUMMYFUNCTION("SPLIT(H1223,""/"")"),19.0)</f>
        <v>19</v>
      </c>
      <c r="J1223" s="4">
        <f>IFERROR(__xludf.DUMMYFUNCTION("""COMPUTED_VALUE"""),2.0)</f>
        <v>2</v>
      </c>
      <c r="K1223" s="4">
        <f>IFERROR(__xludf.DUMMYFUNCTION("""COMPUTED_VALUE"""),2023.0)</f>
        <v>2023</v>
      </c>
    </row>
    <row r="1224">
      <c r="A1224" s="1" t="s">
        <v>673</v>
      </c>
      <c r="B1224" s="4" t="s">
        <v>22</v>
      </c>
      <c r="C1224" s="4" t="s">
        <v>30</v>
      </c>
      <c r="D1224" s="4" t="s">
        <v>23</v>
      </c>
      <c r="E1224" s="4">
        <v>4.0</v>
      </c>
      <c r="F1224" s="4">
        <v>2.0</v>
      </c>
      <c r="G1224" s="4">
        <v>8.0</v>
      </c>
      <c r="H1224" s="5">
        <v>44976.0</v>
      </c>
      <c r="I1224" s="4">
        <f>IFERROR(__xludf.DUMMYFUNCTION("SPLIT(H1224,""/"")"),19.0)</f>
        <v>19</v>
      </c>
      <c r="J1224" s="4">
        <f>IFERROR(__xludf.DUMMYFUNCTION("""COMPUTED_VALUE"""),2.0)</f>
        <v>2</v>
      </c>
      <c r="K1224" s="4">
        <f>IFERROR(__xludf.DUMMYFUNCTION("""COMPUTED_VALUE"""),2023.0)</f>
        <v>2023</v>
      </c>
    </row>
    <row r="1225">
      <c r="A1225" s="1" t="s">
        <v>5408</v>
      </c>
      <c r="B1225" s="4" t="s">
        <v>22</v>
      </c>
      <c r="C1225" s="4" t="s">
        <v>30</v>
      </c>
      <c r="D1225" s="4" t="s">
        <v>30</v>
      </c>
      <c r="E1225" s="4">
        <v>5.0</v>
      </c>
      <c r="F1225" s="4">
        <v>2.0</v>
      </c>
      <c r="G1225" s="4">
        <v>10.0</v>
      </c>
      <c r="H1225" s="5">
        <v>44976.0</v>
      </c>
      <c r="I1225" s="4">
        <f>IFERROR(__xludf.DUMMYFUNCTION("SPLIT(H1225,""/"")"),19.0)</f>
        <v>19</v>
      </c>
      <c r="J1225" s="4">
        <f>IFERROR(__xludf.DUMMYFUNCTION("""COMPUTED_VALUE"""),2.0)</f>
        <v>2</v>
      </c>
      <c r="K1225" s="4">
        <f>IFERROR(__xludf.DUMMYFUNCTION("""COMPUTED_VALUE"""),2023.0)</f>
        <v>2023</v>
      </c>
    </row>
    <row r="1226">
      <c r="A1226" s="1" t="s">
        <v>3820</v>
      </c>
      <c r="B1226" s="4" t="s">
        <v>22</v>
      </c>
      <c r="C1226" s="4" t="s">
        <v>30</v>
      </c>
      <c r="D1226" s="4" t="s">
        <v>30</v>
      </c>
      <c r="E1226" s="4">
        <v>2.0</v>
      </c>
      <c r="F1226" s="4">
        <v>2.0</v>
      </c>
      <c r="G1226" s="4">
        <v>4.0</v>
      </c>
      <c r="H1226" s="5">
        <v>44977.0</v>
      </c>
      <c r="I1226" s="4">
        <f>IFERROR(__xludf.DUMMYFUNCTION("SPLIT(H1226,""/"")"),20.0)</f>
        <v>20</v>
      </c>
      <c r="J1226" s="4">
        <f>IFERROR(__xludf.DUMMYFUNCTION("""COMPUTED_VALUE"""),2.0)</f>
        <v>2</v>
      </c>
      <c r="K1226" s="4">
        <f>IFERROR(__xludf.DUMMYFUNCTION("""COMPUTED_VALUE"""),2023.0)</f>
        <v>2023</v>
      </c>
    </row>
    <row r="1227">
      <c r="A1227" s="1" t="s">
        <v>9372</v>
      </c>
      <c r="B1227" s="4" t="s">
        <v>22</v>
      </c>
      <c r="C1227" s="4" t="s">
        <v>29</v>
      </c>
      <c r="D1227" s="4" t="s">
        <v>30</v>
      </c>
      <c r="E1227" s="4">
        <v>4.0</v>
      </c>
      <c r="F1227" s="4">
        <v>2.0</v>
      </c>
      <c r="G1227" s="4">
        <v>8.0</v>
      </c>
      <c r="H1227" s="5">
        <v>44977.0</v>
      </c>
      <c r="I1227" s="4">
        <f>IFERROR(__xludf.DUMMYFUNCTION("SPLIT(H1227,""/"")"),20.0)</f>
        <v>20</v>
      </c>
      <c r="J1227" s="4">
        <f>IFERROR(__xludf.DUMMYFUNCTION("""COMPUTED_VALUE"""),2.0)</f>
        <v>2</v>
      </c>
      <c r="K1227" s="4">
        <f>IFERROR(__xludf.DUMMYFUNCTION("""COMPUTED_VALUE"""),2023.0)</f>
        <v>2023</v>
      </c>
    </row>
    <row r="1228">
      <c r="A1228" s="1" t="s">
        <v>7248</v>
      </c>
      <c r="B1228" s="4" t="s">
        <v>22</v>
      </c>
      <c r="C1228" s="4" t="s">
        <v>29</v>
      </c>
      <c r="D1228" s="4" t="s">
        <v>39</v>
      </c>
      <c r="E1228" s="4">
        <v>4.0</v>
      </c>
      <c r="F1228" s="4">
        <v>2.0</v>
      </c>
      <c r="G1228" s="4">
        <v>8.0</v>
      </c>
      <c r="H1228" s="5">
        <v>44977.0</v>
      </c>
      <c r="I1228" s="4">
        <f>IFERROR(__xludf.DUMMYFUNCTION("SPLIT(H1228,""/"")"),20.0)</f>
        <v>20</v>
      </c>
      <c r="J1228" s="4">
        <f>IFERROR(__xludf.DUMMYFUNCTION("""COMPUTED_VALUE"""),2.0)</f>
        <v>2</v>
      </c>
      <c r="K1228" s="4">
        <f>IFERROR(__xludf.DUMMYFUNCTION("""COMPUTED_VALUE"""),2023.0)</f>
        <v>2023</v>
      </c>
    </row>
    <row r="1229">
      <c r="A1229" s="1" t="s">
        <v>5423</v>
      </c>
      <c r="B1229" s="4" t="s">
        <v>22</v>
      </c>
      <c r="C1229" s="4" t="s">
        <v>24</v>
      </c>
      <c r="D1229" s="4" t="s">
        <v>39</v>
      </c>
      <c r="E1229" s="4">
        <v>3.0</v>
      </c>
      <c r="F1229" s="4">
        <v>2.0</v>
      </c>
      <c r="G1229" s="4">
        <v>6.0</v>
      </c>
      <c r="H1229" s="5">
        <v>44977.0</v>
      </c>
      <c r="I1229" s="4">
        <f>IFERROR(__xludf.DUMMYFUNCTION("SPLIT(H1229,""/"")"),20.0)</f>
        <v>20</v>
      </c>
      <c r="J1229" s="4">
        <f>IFERROR(__xludf.DUMMYFUNCTION("""COMPUTED_VALUE"""),2.0)</f>
        <v>2</v>
      </c>
      <c r="K1229" s="4">
        <f>IFERROR(__xludf.DUMMYFUNCTION("""COMPUTED_VALUE"""),2023.0)</f>
        <v>2023</v>
      </c>
    </row>
    <row r="1230">
      <c r="A1230" s="1" t="s">
        <v>8490</v>
      </c>
      <c r="B1230" s="4" t="s">
        <v>22</v>
      </c>
      <c r="C1230" s="4" t="s">
        <v>29</v>
      </c>
      <c r="D1230" s="4" t="s">
        <v>23</v>
      </c>
      <c r="E1230" s="4">
        <v>4.0</v>
      </c>
      <c r="F1230" s="4">
        <v>2.0</v>
      </c>
      <c r="G1230" s="4">
        <v>8.0</v>
      </c>
      <c r="H1230" s="5">
        <v>44978.0</v>
      </c>
      <c r="I1230" s="4">
        <f>IFERROR(__xludf.DUMMYFUNCTION("SPLIT(H1230,""/"")"),21.0)</f>
        <v>21</v>
      </c>
      <c r="J1230" s="4">
        <f>IFERROR(__xludf.DUMMYFUNCTION("""COMPUTED_VALUE"""),2.0)</f>
        <v>2</v>
      </c>
      <c r="K1230" s="4">
        <f>IFERROR(__xludf.DUMMYFUNCTION("""COMPUTED_VALUE"""),2023.0)</f>
        <v>2023</v>
      </c>
    </row>
    <row r="1231">
      <c r="A1231" s="1" t="s">
        <v>153</v>
      </c>
      <c r="B1231" s="4" t="s">
        <v>22</v>
      </c>
      <c r="C1231" s="4" t="s">
        <v>30</v>
      </c>
      <c r="D1231" s="4" t="s">
        <v>39</v>
      </c>
      <c r="E1231" s="4">
        <v>5.0</v>
      </c>
      <c r="F1231" s="4">
        <v>2.0</v>
      </c>
      <c r="G1231" s="4">
        <v>10.0</v>
      </c>
      <c r="H1231" s="5">
        <v>44978.0</v>
      </c>
      <c r="I1231" s="4">
        <f>IFERROR(__xludf.DUMMYFUNCTION("SPLIT(H1231,""/"")"),21.0)</f>
        <v>21</v>
      </c>
      <c r="J1231" s="4">
        <f>IFERROR(__xludf.DUMMYFUNCTION("""COMPUTED_VALUE"""),2.0)</f>
        <v>2</v>
      </c>
      <c r="K1231" s="4">
        <f>IFERROR(__xludf.DUMMYFUNCTION("""COMPUTED_VALUE"""),2023.0)</f>
        <v>2023</v>
      </c>
    </row>
    <row r="1232">
      <c r="A1232" s="1" t="s">
        <v>1684</v>
      </c>
      <c r="B1232" s="4" t="s">
        <v>22</v>
      </c>
      <c r="C1232" s="4" t="s">
        <v>30</v>
      </c>
      <c r="D1232" s="4" t="s">
        <v>28</v>
      </c>
      <c r="E1232" s="4">
        <v>5.0</v>
      </c>
      <c r="F1232" s="4">
        <v>2.0</v>
      </c>
      <c r="G1232" s="4">
        <v>10.0</v>
      </c>
      <c r="H1232" s="5">
        <v>44978.0</v>
      </c>
      <c r="I1232" s="4">
        <f>IFERROR(__xludf.DUMMYFUNCTION("SPLIT(H1232,""/"")"),21.0)</f>
        <v>21</v>
      </c>
      <c r="J1232" s="4">
        <f>IFERROR(__xludf.DUMMYFUNCTION("""COMPUTED_VALUE"""),2.0)</f>
        <v>2</v>
      </c>
      <c r="K1232" s="4">
        <f>IFERROR(__xludf.DUMMYFUNCTION("""COMPUTED_VALUE"""),2023.0)</f>
        <v>2023</v>
      </c>
    </row>
    <row r="1233">
      <c r="A1233" s="1" t="s">
        <v>1351</v>
      </c>
      <c r="B1233" s="4" t="s">
        <v>22</v>
      </c>
      <c r="C1233" s="4" t="s">
        <v>30</v>
      </c>
      <c r="D1233" s="4" t="s">
        <v>23</v>
      </c>
      <c r="E1233" s="4">
        <v>5.0</v>
      </c>
      <c r="F1233" s="4">
        <v>2.0</v>
      </c>
      <c r="G1233" s="4">
        <v>10.0</v>
      </c>
      <c r="H1233" s="5">
        <v>44978.0</v>
      </c>
      <c r="I1233" s="4">
        <f>IFERROR(__xludf.DUMMYFUNCTION("SPLIT(H1233,""/"")"),21.0)</f>
        <v>21</v>
      </c>
      <c r="J1233" s="4">
        <f>IFERROR(__xludf.DUMMYFUNCTION("""COMPUTED_VALUE"""),2.0)</f>
        <v>2</v>
      </c>
      <c r="K1233" s="4">
        <f>IFERROR(__xludf.DUMMYFUNCTION("""COMPUTED_VALUE"""),2023.0)</f>
        <v>2023</v>
      </c>
    </row>
    <row r="1234">
      <c r="A1234" s="1" t="s">
        <v>9688</v>
      </c>
      <c r="B1234" s="4" t="s">
        <v>22</v>
      </c>
      <c r="C1234" s="4" t="s">
        <v>30</v>
      </c>
      <c r="D1234" s="4" t="s">
        <v>30</v>
      </c>
      <c r="E1234" s="4">
        <v>1.0</v>
      </c>
      <c r="F1234" s="4">
        <v>2.0</v>
      </c>
      <c r="G1234" s="4">
        <v>2.0</v>
      </c>
      <c r="H1234" s="5">
        <v>44979.0</v>
      </c>
      <c r="I1234" s="4">
        <f>IFERROR(__xludf.DUMMYFUNCTION("SPLIT(H1234,""/"")"),22.0)</f>
        <v>22</v>
      </c>
      <c r="J1234" s="4">
        <f>IFERROR(__xludf.DUMMYFUNCTION("""COMPUTED_VALUE"""),2.0)</f>
        <v>2</v>
      </c>
      <c r="K1234" s="4">
        <f>IFERROR(__xludf.DUMMYFUNCTION("""COMPUTED_VALUE"""),2023.0)</f>
        <v>2023</v>
      </c>
    </row>
    <row r="1235">
      <c r="A1235" s="1" t="s">
        <v>8131</v>
      </c>
      <c r="B1235" s="4" t="s">
        <v>22</v>
      </c>
      <c r="C1235" s="4" t="s">
        <v>24</v>
      </c>
      <c r="D1235" s="4" t="s">
        <v>30</v>
      </c>
      <c r="E1235" s="4">
        <v>1.0</v>
      </c>
      <c r="F1235" s="4">
        <v>2.0</v>
      </c>
      <c r="G1235" s="4">
        <v>2.0</v>
      </c>
      <c r="H1235" s="5">
        <v>44979.0</v>
      </c>
      <c r="I1235" s="4">
        <f>IFERROR(__xludf.DUMMYFUNCTION("SPLIT(H1235,""/"")"),22.0)</f>
        <v>22</v>
      </c>
      <c r="J1235" s="4">
        <f>IFERROR(__xludf.DUMMYFUNCTION("""COMPUTED_VALUE"""),2.0)</f>
        <v>2</v>
      </c>
      <c r="K1235" s="4">
        <f>IFERROR(__xludf.DUMMYFUNCTION("""COMPUTED_VALUE"""),2023.0)</f>
        <v>2023</v>
      </c>
    </row>
    <row r="1236">
      <c r="A1236" s="1" t="s">
        <v>3815</v>
      </c>
      <c r="B1236" s="4" t="s">
        <v>22</v>
      </c>
      <c r="C1236" s="4" t="s">
        <v>24</v>
      </c>
      <c r="D1236" s="4" t="s">
        <v>30</v>
      </c>
      <c r="E1236" s="4">
        <v>5.0</v>
      </c>
      <c r="F1236" s="4">
        <v>2.0</v>
      </c>
      <c r="G1236" s="4">
        <v>10.0</v>
      </c>
      <c r="H1236" s="5">
        <v>44979.0</v>
      </c>
      <c r="I1236" s="4">
        <f>IFERROR(__xludf.DUMMYFUNCTION("SPLIT(H1236,""/"")"),22.0)</f>
        <v>22</v>
      </c>
      <c r="J1236" s="4">
        <f>IFERROR(__xludf.DUMMYFUNCTION("""COMPUTED_VALUE"""),2.0)</f>
        <v>2</v>
      </c>
      <c r="K1236" s="4">
        <f>IFERROR(__xludf.DUMMYFUNCTION("""COMPUTED_VALUE"""),2023.0)</f>
        <v>2023</v>
      </c>
    </row>
    <row r="1237">
      <c r="A1237" s="1" t="s">
        <v>1393</v>
      </c>
      <c r="B1237" s="4" t="s">
        <v>22</v>
      </c>
      <c r="C1237" s="4" t="s">
        <v>29</v>
      </c>
      <c r="D1237" s="4" t="s">
        <v>30</v>
      </c>
      <c r="E1237" s="4">
        <v>4.0</v>
      </c>
      <c r="F1237" s="4">
        <v>2.0</v>
      </c>
      <c r="G1237" s="4">
        <v>8.0</v>
      </c>
      <c r="H1237" s="5">
        <v>44979.0</v>
      </c>
      <c r="I1237" s="4">
        <f>IFERROR(__xludf.DUMMYFUNCTION("SPLIT(H1237,""/"")"),22.0)</f>
        <v>22</v>
      </c>
      <c r="J1237" s="4">
        <f>IFERROR(__xludf.DUMMYFUNCTION("""COMPUTED_VALUE"""),2.0)</f>
        <v>2</v>
      </c>
      <c r="K1237" s="4">
        <f>IFERROR(__xludf.DUMMYFUNCTION("""COMPUTED_VALUE"""),2023.0)</f>
        <v>2023</v>
      </c>
    </row>
    <row r="1238">
      <c r="A1238" s="1" t="s">
        <v>3892</v>
      </c>
      <c r="B1238" s="4" t="s">
        <v>22</v>
      </c>
      <c r="C1238" s="4" t="s">
        <v>24</v>
      </c>
      <c r="D1238" s="4" t="s">
        <v>30</v>
      </c>
      <c r="E1238" s="4">
        <v>3.0</v>
      </c>
      <c r="F1238" s="4">
        <v>2.0</v>
      </c>
      <c r="G1238" s="4">
        <v>6.0</v>
      </c>
      <c r="H1238" s="5">
        <v>44979.0</v>
      </c>
      <c r="I1238" s="4">
        <f>IFERROR(__xludf.DUMMYFUNCTION("SPLIT(H1238,""/"")"),22.0)</f>
        <v>22</v>
      </c>
      <c r="J1238" s="4">
        <f>IFERROR(__xludf.DUMMYFUNCTION("""COMPUTED_VALUE"""),2.0)</f>
        <v>2</v>
      </c>
      <c r="K1238" s="4">
        <f>IFERROR(__xludf.DUMMYFUNCTION("""COMPUTED_VALUE"""),2023.0)</f>
        <v>2023</v>
      </c>
    </row>
    <row r="1239">
      <c r="A1239" s="1" t="s">
        <v>5238</v>
      </c>
      <c r="B1239" s="4" t="s">
        <v>22</v>
      </c>
      <c r="C1239" s="4" t="s">
        <v>29</v>
      </c>
      <c r="D1239" s="4" t="s">
        <v>23</v>
      </c>
      <c r="E1239" s="4">
        <v>3.0</v>
      </c>
      <c r="F1239" s="4">
        <v>2.0</v>
      </c>
      <c r="G1239" s="4">
        <v>6.0</v>
      </c>
      <c r="H1239" s="5">
        <v>44979.0</v>
      </c>
      <c r="I1239" s="4">
        <f>IFERROR(__xludf.DUMMYFUNCTION("SPLIT(H1239,""/"")"),22.0)</f>
        <v>22</v>
      </c>
      <c r="J1239" s="4">
        <f>IFERROR(__xludf.DUMMYFUNCTION("""COMPUTED_VALUE"""),2.0)</f>
        <v>2</v>
      </c>
      <c r="K1239" s="4">
        <f>IFERROR(__xludf.DUMMYFUNCTION("""COMPUTED_VALUE"""),2023.0)</f>
        <v>2023</v>
      </c>
    </row>
    <row r="1240">
      <c r="A1240" s="1" t="s">
        <v>5790</v>
      </c>
      <c r="B1240" s="4" t="s">
        <v>22</v>
      </c>
      <c r="C1240" s="4" t="s">
        <v>30</v>
      </c>
      <c r="D1240" s="4" t="s">
        <v>30</v>
      </c>
      <c r="E1240" s="4">
        <v>2.0</v>
      </c>
      <c r="F1240" s="4">
        <v>2.0</v>
      </c>
      <c r="G1240" s="4">
        <v>4.0</v>
      </c>
      <c r="H1240" s="5">
        <v>44980.0</v>
      </c>
      <c r="I1240" s="4">
        <f>IFERROR(__xludf.DUMMYFUNCTION("SPLIT(H1240,""/"")"),23.0)</f>
        <v>23</v>
      </c>
      <c r="J1240" s="4">
        <f>IFERROR(__xludf.DUMMYFUNCTION("""COMPUTED_VALUE"""),2.0)</f>
        <v>2</v>
      </c>
      <c r="K1240" s="4">
        <f>IFERROR(__xludf.DUMMYFUNCTION("""COMPUTED_VALUE"""),2023.0)</f>
        <v>2023</v>
      </c>
    </row>
    <row r="1241">
      <c r="A1241" s="1" t="s">
        <v>1449</v>
      </c>
      <c r="B1241" s="4" t="s">
        <v>22</v>
      </c>
      <c r="C1241" s="4" t="s">
        <v>24</v>
      </c>
      <c r="D1241" s="4" t="s">
        <v>30</v>
      </c>
      <c r="E1241" s="4">
        <v>2.0</v>
      </c>
      <c r="F1241" s="4">
        <v>2.0</v>
      </c>
      <c r="G1241" s="4">
        <v>4.0</v>
      </c>
      <c r="H1241" s="5">
        <v>44981.0</v>
      </c>
      <c r="I1241" s="4">
        <f>IFERROR(__xludf.DUMMYFUNCTION("SPLIT(H1241,""/"")"),24.0)</f>
        <v>24</v>
      </c>
      <c r="J1241" s="4">
        <f>IFERROR(__xludf.DUMMYFUNCTION("""COMPUTED_VALUE"""),2.0)</f>
        <v>2</v>
      </c>
      <c r="K1241" s="4">
        <f>IFERROR(__xludf.DUMMYFUNCTION("""COMPUTED_VALUE"""),2023.0)</f>
        <v>2023</v>
      </c>
    </row>
    <row r="1242">
      <c r="A1242" s="1" t="s">
        <v>988</v>
      </c>
      <c r="B1242" s="4" t="s">
        <v>22</v>
      </c>
      <c r="C1242" s="4" t="s">
        <v>30</v>
      </c>
      <c r="D1242" s="4" t="s">
        <v>39</v>
      </c>
      <c r="E1242" s="4">
        <v>2.0</v>
      </c>
      <c r="F1242" s="4">
        <v>2.0</v>
      </c>
      <c r="G1242" s="4">
        <v>4.0</v>
      </c>
      <c r="H1242" s="5">
        <v>44981.0</v>
      </c>
      <c r="I1242" s="4">
        <f>IFERROR(__xludf.DUMMYFUNCTION("SPLIT(H1242,""/"")"),24.0)</f>
        <v>24</v>
      </c>
      <c r="J1242" s="4">
        <f>IFERROR(__xludf.DUMMYFUNCTION("""COMPUTED_VALUE"""),2.0)</f>
        <v>2</v>
      </c>
      <c r="K1242" s="4">
        <f>IFERROR(__xludf.DUMMYFUNCTION("""COMPUTED_VALUE"""),2023.0)</f>
        <v>2023</v>
      </c>
    </row>
    <row r="1243">
      <c r="A1243" s="1" t="s">
        <v>8829</v>
      </c>
      <c r="B1243" s="4" t="s">
        <v>22</v>
      </c>
      <c r="C1243" s="4" t="s">
        <v>29</v>
      </c>
      <c r="D1243" s="4" t="s">
        <v>30</v>
      </c>
      <c r="E1243" s="4">
        <v>1.0</v>
      </c>
      <c r="F1243" s="4">
        <v>2.0</v>
      </c>
      <c r="G1243" s="4">
        <v>2.0</v>
      </c>
      <c r="H1243" s="5">
        <v>44981.0</v>
      </c>
      <c r="I1243" s="4">
        <f>IFERROR(__xludf.DUMMYFUNCTION("SPLIT(H1243,""/"")"),24.0)</f>
        <v>24</v>
      </c>
      <c r="J1243" s="4">
        <f>IFERROR(__xludf.DUMMYFUNCTION("""COMPUTED_VALUE"""),2.0)</f>
        <v>2</v>
      </c>
      <c r="K1243" s="4">
        <f>IFERROR(__xludf.DUMMYFUNCTION("""COMPUTED_VALUE"""),2023.0)</f>
        <v>2023</v>
      </c>
    </row>
    <row r="1244">
      <c r="A1244" s="1" t="s">
        <v>6606</v>
      </c>
      <c r="B1244" s="4" t="s">
        <v>22</v>
      </c>
      <c r="C1244" s="4" t="s">
        <v>24</v>
      </c>
      <c r="D1244" s="4" t="s">
        <v>23</v>
      </c>
      <c r="E1244" s="4">
        <v>1.0</v>
      </c>
      <c r="F1244" s="4">
        <v>2.0</v>
      </c>
      <c r="G1244" s="4">
        <v>2.0</v>
      </c>
      <c r="H1244" s="5">
        <v>44981.0</v>
      </c>
      <c r="I1244" s="4">
        <f>IFERROR(__xludf.DUMMYFUNCTION("SPLIT(H1244,""/"")"),24.0)</f>
        <v>24</v>
      </c>
      <c r="J1244" s="4">
        <f>IFERROR(__xludf.DUMMYFUNCTION("""COMPUTED_VALUE"""),2.0)</f>
        <v>2</v>
      </c>
      <c r="K1244" s="4">
        <f>IFERROR(__xludf.DUMMYFUNCTION("""COMPUTED_VALUE"""),2023.0)</f>
        <v>2023</v>
      </c>
    </row>
    <row r="1245">
      <c r="A1245" s="1" t="s">
        <v>9882</v>
      </c>
      <c r="B1245" s="4" t="s">
        <v>22</v>
      </c>
      <c r="C1245" s="4" t="s">
        <v>29</v>
      </c>
      <c r="D1245" s="4" t="s">
        <v>30</v>
      </c>
      <c r="E1245" s="4">
        <v>3.0</v>
      </c>
      <c r="F1245" s="4">
        <v>2.0</v>
      </c>
      <c r="G1245" s="4">
        <v>6.0</v>
      </c>
      <c r="H1245" s="5">
        <v>44982.0</v>
      </c>
      <c r="I1245" s="4">
        <f>IFERROR(__xludf.DUMMYFUNCTION("SPLIT(H1245,""/"")"),25.0)</f>
        <v>25</v>
      </c>
      <c r="J1245" s="4">
        <f>IFERROR(__xludf.DUMMYFUNCTION("""COMPUTED_VALUE"""),2.0)</f>
        <v>2</v>
      </c>
      <c r="K1245" s="4">
        <f>IFERROR(__xludf.DUMMYFUNCTION("""COMPUTED_VALUE"""),2023.0)</f>
        <v>2023</v>
      </c>
    </row>
    <row r="1246">
      <c r="A1246" s="1" t="s">
        <v>6356</v>
      </c>
      <c r="B1246" s="4" t="s">
        <v>22</v>
      </c>
      <c r="C1246" s="4" t="s">
        <v>29</v>
      </c>
      <c r="D1246" s="4" t="s">
        <v>39</v>
      </c>
      <c r="E1246" s="4">
        <v>5.0</v>
      </c>
      <c r="F1246" s="4">
        <v>2.0</v>
      </c>
      <c r="G1246" s="4">
        <v>10.0</v>
      </c>
      <c r="H1246" s="5">
        <v>44982.0</v>
      </c>
      <c r="I1246" s="4">
        <f>IFERROR(__xludf.DUMMYFUNCTION("SPLIT(H1246,""/"")"),25.0)</f>
        <v>25</v>
      </c>
      <c r="J1246" s="4">
        <f>IFERROR(__xludf.DUMMYFUNCTION("""COMPUTED_VALUE"""),2.0)</f>
        <v>2</v>
      </c>
      <c r="K1246" s="4">
        <f>IFERROR(__xludf.DUMMYFUNCTION("""COMPUTED_VALUE"""),2023.0)</f>
        <v>2023</v>
      </c>
    </row>
    <row r="1247">
      <c r="A1247" s="1" t="s">
        <v>9276</v>
      </c>
      <c r="B1247" s="4" t="s">
        <v>22</v>
      </c>
      <c r="C1247" s="4" t="s">
        <v>29</v>
      </c>
      <c r="D1247" s="4" t="s">
        <v>30</v>
      </c>
      <c r="E1247" s="4">
        <v>5.0</v>
      </c>
      <c r="F1247" s="4">
        <v>2.0</v>
      </c>
      <c r="G1247" s="4">
        <v>10.0</v>
      </c>
      <c r="H1247" s="5">
        <v>44983.0</v>
      </c>
      <c r="I1247" s="4">
        <f>IFERROR(__xludf.DUMMYFUNCTION("SPLIT(H1247,""/"")"),26.0)</f>
        <v>26</v>
      </c>
      <c r="J1247" s="4">
        <f>IFERROR(__xludf.DUMMYFUNCTION("""COMPUTED_VALUE"""),2.0)</f>
        <v>2</v>
      </c>
      <c r="K1247" s="4">
        <f>IFERROR(__xludf.DUMMYFUNCTION("""COMPUTED_VALUE"""),2023.0)</f>
        <v>2023</v>
      </c>
    </row>
    <row r="1248">
      <c r="A1248" s="1" t="s">
        <v>8958</v>
      </c>
      <c r="B1248" s="4" t="s">
        <v>22</v>
      </c>
      <c r="C1248" s="4" t="s">
        <v>30</v>
      </c>
      <c r="D1248" s="4" t="s">
        <v>30</v>
      </c>
      <c r="E1248" s="4">
        <v>5.0</v>
      </c>
      <c r="F1248" s="4">
        <v>2.0</v>
      </c>
      <c r="G1248" s="4">
        <v>10.0</v>
      </c>
      <c r="H1248" s="5">
        <v>44984.0</v>
      </c>
      <c r="I1248" s="4">
        <f>IFERROR(__xludf.DUMMYFUNCTION("SPLIT(H1248,""/"")"),27.0)</f>
        <v>27</v>
      </c>
      <c r="J1248" s="4">
        <f>IFERROR(__xludf.DUMMYFUNCTION("""COMPUTED_VALUE"""),2.0)</f>
        <v>2</v>
      </c>
      <c r="K1248" s="4">
        <f>IFERROR(__xludf.DUMMYFUNCTION("""COMPUTED_VALUE"""),2023.0)</f>
        <v>2023</v>
      </c>
    </row>
    <row r="1249">
      <c r="A1249" s="1" t="s">
        <v>7913</v>
      </c>
      <c r="B1249" s="4" t="s">
        <v>22</v>
      </c>
      <c r="C1249" s="4" t="s">
        <v>30</v>
      </c>
      <c r="D1249" s="4" t="s">
        <v>30</v>
      </c>
      <c r="E1249" s="4">
        <v>2.0</v>
      </c>
      <c r="F1249" s="4">
        <v>2.0</v>
      </c>
      <c r="G1249" s="4">
        <v>4.0</v>
      </c>
      <c r="H1249" s="5">
        <v>44985.0</v>
      </c>
      <c r="I1249" s="4">
        <f>IFERROR(__xludf.DUMMYFUNCTION("SPLIT(H1249,""/"")"),28.0)</f>
        <v>28</v>
      </c>
      <c r="J1249" s="4">
        <f>IFERROR(__xludf.DUMMYFUNCTION("""COMPUTED_VALUE"""),2.0)</f>
        <v>2</v>
      </c>
      <c r="K1249" s="4">
        <f>IFERROR(__xludf.DUMMYFUNCTION("""COMPUTED_VALUE"""),2023.0)</f>
        <v>2023</v>
      </c>
    </row>
    <row r="1250">
      <c r="A1250" s="1" t="s">
        <v>6979</v>
      </c>
      <c r="B1250" s="4" t="s">
        <v>22</v>
      </c>
      <c r="C1250" s="4" t="s">
        <v>30</v>
      </c>
      <c r="D1250" s="4" t="s">
        <v>39</v>
      </c>
      <c r="E1250" s="4">
        <v>5.0</v>
      </c>
      <c r="F1250" s="4">
        <v>2.0</v>
      </c>
      <c r="G1250" s="4">
        <v>10.0</v>
      </c>
      <c r="H1250" s="5">
        <v>44985.0</v>
      </c>
      <c r="I1250" s="4">
        <f>IFERROR(__xludf.DUMMYFUNCTION("SPLIT(H1250,""/"")"),28.0)</f>
        <v>28</v>
      </c>
      <c r="J1250" s="4">
        <f>IFERROR(__xludf.DUMMYFUNCTION("""COMPUTED_VALUE"""),2.0)</f>
        <v>2</v>
      </c>
      <c r="K1250" s="4">
        <f>IFERROR(__xludf.DUMMYFUNCTION("""COMPUTED_VALUE"""),2023.0)</f>
        <v>2023</v>
      </c>
    </row>
    <row r="1251">
      <c r="A1251" s="1" t="s">
        <v>4538</v>
      </c>
      <c r="B1251" s="4" t="s">
        <v>22</v>
      </c>
      <c r="C1251" s="4" t="s">
        <v>24</v>
      </c>
      <c r="D1251" s="4" t="s">
        <v>30</v>
      </c>
      <c r="E1251" s="4">
        <v>4.0</v>
      </c>
      <c r="F1251" s="4">
        <v>2.0</v>
      </c>
      <c r="G1251" s="4">
        <v>8.0</v>
      </c>
      <c r="H1251" s="5">
        <v>44985.0</v>
      </c>
      <c r="I1251" s="4">
        <f>IFERROR(__xludf.DUMMYFUNCTION("SPLIT(H1251,""/"")"),28.0)</f>
        <v>28</v>
      </c>
      <c r="J1251" s="4">
        <f>IFERROR(__xludf.DUMMYFUNCTION("""COMPUTED_VALUE"""),2.0)</f>
        <v>2</v>
      </c>
      <c r="K1251" s="4">
        <f>IFERROR(__xludf.DUMMYFUNCTION("""COMPUTED_VALUE"""),2023.0)</f>
        <v>2023</v>
      </c>
    </row>
    <row r="1252">
      <c r="A1252" s="1" t="s">
        <v>5224</v>
      </c>
      <c r="B1252" s="4" t="s">
        <v>22</v>
      </c>
      <c r="C1252" s="4" t="s">
        <v>30</v>
      </c>
      <c r="D1252" s="4" t="s">
        <v>30</v>
      </c>
      <c r="E1252" s="4">
        <v>1.0</v>
      </c>
      <c r="F1252" s="4">
        <v>2.0</v>
      </c>
      <c r="G1252" s="4">
        <v>2.0</v>
      </c>
      <c r="H1252" s="5">
        <v>44985.0</v>
      </c>
      <c r="I1252" s="4">
        <f>IFERROR(__xludf.DUMMYFUNCTION("SPLIT(H1252,""/"")"),28.0)</f>
        <v>28</v>
      </c>
      <c r="J1252" s="4">
        <f>IFERROR(__xludf.DUMMYFUNCTION("""COMPUTED_VALUE"""),2.0)</f>
        <v>2</v>
      </c>
      <c r="K1252" s="4">
        <f>IFERROR(__xludf.DUMMYFUNCTION("""COMPUTED_VALUE"""),2023.0)</f>
        <v>2023</v>
      </c>
    </row>
    <row r="1253">
      <c r="A1253" s="1" t="s">
        <v>8875</v>
      </c>
      <c r="B1253" s="4" t="s">
        <v>22</v>
      </c>
      <c r="C1253" s="4" t="s">
        <v>30</v>
      </c>
      <c r="D1253" s="4" t="s">
        <v>39</v>
      </c>
      <c r="E1253" s="4">
        <v>1.0</v>
      </c>
      <c r="F1253" s="4">
        <v>2.0</v>
      </c>
      <c r="G1253" s="4">
        <v>2.0</v>
      </c>
      <c r="H1253" s="5">
        <v>44986.0</v>
      </c>
      <c r="I1253" s="4">
        <f>IFERROR(__xludf.DUMMYFUNCTION("SPLIT(H1253,""/"")"),1.0)</f>
        <v>1</v>
      </c>
      <c r="J1253" s="4">
        <f>IFERROR(__xludf.DUMMYFUNCTION("""COMPUTED_VALUE"""),3.0)</f>
        <v>3</v>
      </c>
      <c r="K1253" s="4">
        <f>IFERROR(__xludf.DUMMYFUNCTION("""COMPUTED_VALUE"""),2023.0)</f>
        <v>2023</v>
      </c>
    </row>
    <row r="1254">
      <c r="A1254" s="1" t="s">
        <v>259</v>
      </c>
      <c r="B1254" s="4" t="s">
        <v>22</v>
      </c>
      <c r="C1254" s="4" t="s">
        <v>29</v>
      </c>
      <c r="D1254" s="4" t="s">
        <v>39</v>
      </c>
      <c r="E1254" s="4">
        <v>4.0</v>
      </c>
      <c r="F1254" s="4">
        <v>2.0</v>
      </c>
      <c r="G1254" s="4">
        <v>8.0</v>
      </c>
      <c r="H1254" s="5">
        <v>44986.0</v>
      </c>
      <c r="I1254" s="4">
        <f>IFERROR(__xludf.DUMMYFUNCTION("SPLIT(H1254,""/"")"),1.0)</f>
        <v>1</v>
      </c>
      <c r="J1254" s="4">
        <f>IFERROR(__xludf.DUMMYFUNCTION("""COMPUTED_VALUE"""),3.0)</f>
        <v>3</v>
      </c>
      <c r="K1254" s="4">
        <f>IFERROR(__xludf.DUMMYFUNCTION("""COMPUTED_VALUE"""),2023.0)</f>
        <v>2023</v>
      </c>
    </row>
    <row r="1255">
      <c r="A1255" s="1" t="s">
        <v>10036</v>
      </c>
      <c r="B1255" s="4" t="s">
        <v>22</v>
      </c>
      <c r="C1255" s="4" t="s">
        <v>30</v>
      </c>
      <c r="D1255" s="4" t="s">
        <v>39</v>
      </c>
      <c r="E1255" s="4">
        <v>4.0</v>
      </c>
      <c r="F1255" s="4">
        <v>2.0</v>
      </c>
      <c r="G1255" s="4">
        <v>8.0</v>
      </c>
      <c r="H1255" s="5">
        <v>44987.0</v>
      </c>
      <c r="I1255" s="4">
        <f>IFERROR(__xludf.DUMMYFUNCTION("SPLIT(H1255,""/"")"),2.0)</f>
        <v>2</v>
      </c>
      <c r="J1255" s="4">
        <f>IFERROR(__xludf.DUMMYFUNCTION("""COMPUTED_VALUE"""),3.0)</f>
        <v>3</v>
      </c>
      <c r="K1255" s="4">
        <f>IFERROR(__xludf.DUMMYFUNCTION("""COMPUTED_VALUE"""),2023.0)</f>
        <v>2023</v>
      </c>
    </row>
    <row r="1256">
      <c r="A1256" s="1" t="s">
        <v>5197</v>
      </c>
      <c r="B1256" s="4" t="s">
        <v>22</v>
      </c>
      <c r="C1256" s="4" t="s">
        <v>24</v>
      </c>
      <c r="D1256" s="4" t="s">
        <v>28</v>
      </c>
      <c r="E1256" s="4">
        <v>2.0</v>
      </c>
      <c r="F1256" s="4">
        <v>2.0</v>
      </c>
      <c r="G1256" s="4">
        <v>4.0</v>
      </c>
      <c r="H1256" s="5">
        <v>44987.0</v>
      </c>
      <c r="I1256" s="4">
        <f>IFERROR(__xludf.DUMMYFUNCTION("SPLIT(H1256,""/"")"),2.0)</f>
        <v>2</v>
      </c>
      <c r="J1256" s="4">
        <f>IFERROR(__xludf.DUMMYFUNCTION("""COMPUTED_VALUE"""),3.0)</f>
        <v>3</v>
      </c>
      <c r="K1256" s="4">
        <f>IFERROR(__xludf.DUMMYFUNCTION("""COMPUTED_VALUE"""),2023.0)</f>
        <v>2023</v>
      </c>
    </row>
    <row r="1257">
      <c r="A1257" s="1" t="s">
        <v>3920</v>
      </c>
      <c r="B1257" s="4" t="s">
        <v>22</v>
      </c>
      <c r="C1257" s="4" t="s">
        <v>24</v>
      </c>
      <c r="D1257" s="4" t="s">
        <v>30</v>
      </c>
      <c r="E1257" s="4">
        <v>5.0</v>
      </c>
      <c r="F1257" s="4">
        <v>2.0</v>
      </c>
      <c r="G1257" s="4">
        <v>10.0</v>
      </c>
      <c r="H1257" s="5">
        <v>44987.0</v>
      </c>
      <c r="I1257" s="4">
        <f>IFERROR(__xludf.DUMMYFUNCTION("SPLIT(H1257,""/"")"),2.0)</f>
        <v>2</v>
      </c>
      <c r="J1257" s="4">
        <f>IFERROR(__xludf.DUMMYFUNCTION("""COMPUTED_VALUE"""),3.0)</f>
        <v>3</v>
      </c>
      <c r="K1257" s="4">
        <f>IFERROR(__xludf.DUMMYFUNCTION("""COMPUTED_VALUE"""),2023.0)</f>
        <v>2023</v>
      </c>
    </row>
    <row r="1258">
      <c r="A1258" s="1" t="s">
        <v>6039</v>
      </c>
      <c r="B1258" s="4" t="s">
        <v>22</v>
      </c>
      <c r="C1258" s="4" t="s">
        <v>30</v>
      </c>
      <c r="D1258" s="4" t="s">
        <v>30</v>
      </c>
      <c r="E1258" s="4">
        <v>3.0</v>
      </c>
      <c r="F1258" s="4">
        <v>2.0</v>
      </c>
      <c r="G1258" s="4">
        <v>6.0</v>
      </c>
      <c r="H1258" s="5">
        <v>44987.0</v>
      </c>
      <c r="I1258" s="4">
        <f>IFERROR(__xludf.DUMMYFUNCTION("SPLIT(H1258,""/"")"),2.0)</f>
        <v>2</v>
      </c>
      <c r="J1258" s="4">
        <f>IFERROR(__xludf.DUMMYFUNCTION("""COMPUTED_VALUE"""),3.0)</f>
        <v>3</v>
      </c>
      <c r="K1258" s="4">
        <f>IFERROR(__xludf.DUMMYFUNCTION("""COMPUTED_VALUE"""),2023.0)</f>
        <v>2023</v>
      </c>
    </row>
    <row r="1259">
      <c r="A1259" s="1" t="s">
        <v>7117</v>
      </c>
      <c r="B1259" s="4" t="s">
        <v>22</v>
      </c>
      <c r="C1259" s="4" t="s">
        <v>24</v>
      </c>
      <c r="D1259" s="4" t="s">
        <v>30</v>
      </c>
      <c r="E1259" s="4">
        <v>3.0</v>
      </c>
      <c r="F1259" s="4">
        <v>2.0</v>
      </c>
      <c r="G1259" s="4">
        <v>6.0</v>
      </c>
      <c r="H1259" s="5">
        <v>44987.0</v>
      </c>
      <c r="I1259" s="4">
        <f>IFERROR(__xludf.DUMMYFUNCTION("SPLIT(H1259,""/"")"),2.0)</f>
        <v>2</v>
      </c>
      <c r="J1259" s="4">
        <f>IFERROR(__xludf.DUMMYFUNCTION("""COMPUTED_VALUE"""),3.0)</f>
        <v>3</v>
      </c>
      <c r="K1259" s="4">
        <f>IFERROR(__xludf.DUMMYFUNCTION("""COMPUTED_VALUE"""),2023.0)</f>
        <v>2023</v>
      </c>
    </row>
    <row r="1260">
      <c r="A1260" s="1" t="s">
        <v>6046</v>
      </c>
      <c r="B1260" s="4" t="s">
        <v>22</v>
      </c>
      <c r="C1260" s="4" t="s">
        <v>30</v>
      </c>
      <c r="D1260" s="4" t="s">
        <v>30</v>
      </c>
      <c r="E1260" s="4">
        <v>5.0</v>
      </c>
      <c r="F1260" s="4">
        <v>2.0</v>
      </c>
      <c r="G1260" s="4">
        <v>10.0</v>
      </c>
      <c r="H1260" s="5">
        <v>44987.0</v>
      </c>
      <c r="I1260" s="4">
        <f>IFERROR(__xludf.DUMMYFUNCTION("SPLIT(H1260,""/"")"),2.0)</f>
        <v>2</v>
      </c>
      <c r="J1260" s="4">
        <f>IFERROR(__xludf.DUMMYFUNCTION("""COMPUTED_VALUE"""),3.0)</f>
        <v>3</v>
      </c>
      <c r="K1260" s="4">
        <f>IFERROR(__xludf.DUMMYFUNCTION("""COMPUTED_VALUE"""),2023.0)</f>
        <v>2023</v>
      </c>
    </row>
    <row r="1261">
      <c r="A1261" s="1" t="s">
        <v>4510</v>
      </c>
      <c r="B1261" s="4" t="s">
        <v>22</v>
      </c>
      <c r="C1261" s="4" t="s">
        <v>24</v>
      </c>
      <c r="D1261" s="4" t="s">
        <v>28</v>
      </c>
      <c r="E1261" s="4">
        <v>3.0</v>
      </c>
      <c r="F1261" s="4">
        <v>2.0</v>
      </c>
      <c r="G1261" s="4">
        <v>6.0</v>
      </c>
      <c r="H1261" s="5">
        <v>44988.0</v>
      </c>
      <c r="I1261" s="4">
        <f>IFERROR(__xludf.DUMMYFUNCTION("SPLIT(H1261,""/"")"),3.0)</f>
        <v>3</v>
      </c>
      <c r="J1261" s="4">
        <f>IFERROR(__xludf.DUMMYFUNCTION("""COMPUTED_VALUE"""),3.0)</f>
        <v>3</v>
      </c>
      <c r="K1261" s="4">
        <f>IFERROR(__xludf.DUMMYFUNCTION("""COMPUTED_VALUE"""),2023.0)</f>
        <v>2023</v>
      </c>
    </row>
    <row r="1262">
      <c r="A1262" s="1" t="s">
        <v>5270</v>
      </c>
      <c r="B1262" s="4" t="s">
        <v>22</v>
      </c>
      <c r="C1262" s="4" t="s">
        <v>24</v>
      </c>
      <c r="D1262" s="4" t="s">
        <v>39</v>
      </c>
      <c r="E1262" s="4">
        <v>5.0</v>
      </c>
      <c r="F1262" s="4">
        <v>2.0</v>
      </c>
      <c r="G1262" s="4">
        <v>10.0</v>
      </c>
      <c r="H1262" s="5">
        <v>44988.0</v>
      </c>
      <c r="I1262" s="4">
        <f>IFERROR(__xludf.DUMMYFUNCTION("SPLIT(H1262,""/"")"),3.0)</f>
        <v>3</v>
      </c>
      <c r="J1262" s="4">
        <f>IFERROR(__xludf.DUMMYFUNCTION("""COMPUTED_VALUE"""),3.0)</f>
        <v>3</v>
      </c>
      <c r="K1262" s="4">
        <f>IFERROR(__xludf.DUMMYFUNCTION("""COMPUTED_VALUE"""),2023.0)</f>
        <v>2023</v>
      </c>
    </row>
    <row r="1263">
      <c r="A1263" s="1" t="s">
        <v>8485</v>
      </c>
      <c r="B1263" s="4" t="s">
        <v>22</v>
      </c>
      <c r="C1263" s="4" t="s">
        <v>24</v>
      </c>
      <c r="D1263" s="4" t="s">
        <v>30</v>
      </c>
      <c r="E1263" s="4">
        <v>1.0</v>
      </c>
      <c r="F1263" s="4">
        <v>2.0</v>
      </c>
      <c r="G1263" s="4">
        <v>2.0</v>
      </c>
      <c r="H1263" s="5">
        <v>44988.0</v>
      </c>
      <c r="I1263" s="4">
        <f>IFERROR(__xludf.DUMMYFUNCTION("SPLIT(H1263,""/"")"),3.0)</f>
        <v>3</v>
      </c>
      <c r="J1263" s="4">
        <f>IFERROR(__xludf.DUMMYFUNCTION("""COMPUTED_VALUE"""),3.0)</f>
        <v>3</v>
      </c>
      <c r="K1263" s="4">
        <f>IFERROR(__xludf.DUMMYFUNCTION("""COMPUTED_VALUE"""),2023.0)</f>
        <v>2023</v>
      </c>
    </row>
    <row r="1264">
      <c r="A1264" s="1" t="s">
        <v>1876</v>
      </c>
      <c r="B1264" s="4" t="s">
        <v>22</v>
      </c>
      <c r="C1264" s="4" t="s">
        <v>24</v>
      </c>
      <c r="D1264" s="4" t="s">
        <v>28</v>
      </c>
      <c r="E1264" s="4">
        <v>3.0</v>
      </c>
      <c r="F1264" s="4">
        <v>2.0</v>
      </c>
      <c r="G1264" s="4">
        <v>6.0</v>
      </c>
      <c r="H1264" s="5">
        <v>44988.0</v>
      </c>
      <c r="I1264" s="4">
        <f>IFERROR(__xludf.DUMMYFUNCTION("SPLIT(H1264,""/"")"),3.0)</f>
        <v>3</v>
      </c>
      <c r="J1264" s="4">
        <f>IFERROR(__xludf.DUMMYFUNCTION("""COMPUTED_VALUE"""),3.0)</f>
        <v>3</v>
      </c>
      <c r="K1264" s="4">
        <f>IFERROR(__xludf.DUMMYFUNCTION("""COMPUTED_VALUE"""),2023.0)</f>
        <v>2023</v>
      </c>
    </row>
    <row r="1265">
      <c r="A1265" s="1" t="s">
        <v>5575</v>
      </c>
      <c r="B1265" s="4" t="s">
        <v>22</v>
      </c>
      <c r="C1265" s="4" t="s">
        <v>24</v>
      </c>
      <c r="D1265" s="4" t="s">
        <v>39</v>
      </c>
      <c r="E1265" s="4">
        <v>5.0</v>
      </c>
      <c r="F1265" s="4">
        <v>2.0</v>
      </c>
      <c r="G1265" s="4">
        <v>10.0</v>
      </c>
      <c r="H1265" s="5">
        <v>44988.0</v>
      </c>
      <c r="I1265" s="4">
        <f>IFERROR(__xludf.DUMMYFUNCTION("SPLIT(H1265,""/"")"),3.0)</f>
        <v>3</v>
      </c>
      <c r="J1265" s="4">
        <f>IFERROR(__xludf.DUMMYFUNCTION("""COMPUTED_VALUE"""),3.0)</f>
        <v>3</v>
      </c>
      <c r="K1265" s="4">
        <f>IFERROR(__xludf.DUMMYFUNCTION("""COMPUTED_VALUE"""),2023.0)</f>
        <v>2023</v>
      </c>
    </row>
    <row r="1266">
      <c r="A1266" s="1" t="s">
        <v>4655</v>
      </c>
      <c r="B1266" s="4" t="s">
        <v>22</v>
      </c>
      <c r="C1266" s="4" t="s">
        <v>24</v>
      </c>
      <c r="D1266" s="4" t="s">
        <v>30</v>
      </c>
      <c r="E1266" s="4">
        <v>2.0</v>
      </c>
      <c r="F1266" s="4">
        <v>2.0</v>
      </c>
      <c r="G1266" s="4">
        <v>4.0</v>
      </c>
      <c r="H1266" s="5">
        <v>44988.0</v>
      </c>
      <c r="I1266" s="4">
        <f>IFERROR(__xludf.DUMMYFUNCTION("SPLIT(H1266,""/"")"),3.0)</f>
        <v>3</v>
      </c>
      <c r="J1266" s="4">
        <f>IFERROR(__xludf.DUMMYFUNCTION("""COMPUTED_VALUE"""),3.0)</f>
        <v>3</v>
      </c>
      <c r="K1266" s="4">
        <f>IFERROR(__xludf.DUMMYFUNCTION("""COMPUTED_VALUE"""),2023.0)</f>
        <v>2023</v>
      </c>
    </row>
    <row r="1267">
      <c r="A1267" s="1" t="s">
        <v>6106</v>
      </c>
      <c r="B1267" s="4" t="s">
        <v>22</v>
      </c>
      <c r="C1267" s="4" t="s">
        <v>30</v>
      </c>
      <c r="D1267" s="4" t="s">
        <v>28</v>
      </c>
      <c r="E1267" s="4">
        <v>4.0</v>
      </c>
      <c r="F1267" s="4">
        <v>2.0</v>
      </c>
      <c r="G1267" s="4">
        <v>8.0</v>
      </c>
      <c r="H1267" s="5">
        <v>44989.0</v>
      </c>
      <c r="I1267" s="4">
        <f>IFERROR(__xludf.DUMMYFUNCTION("SPLIT(H1267,""/"")"),4.0)</f>
        <v>4</v>
      </c>
      <c r="J1267" s="4">
        <f>IFERROR(__xludf.DUMMYFUNCTION("""COMPUTED_VALUE"""),3.0)</f>
        <v>3</v>
      </c>
      <c r="K1267" s="4">
        <f>IFERROR(__xludf.DUMMYFUNCTION("""COMPUTED_VALUE"""),2023.0)</f>
        <v>2023</v>
      </c>
    </row>
    <row r="1268">
      <c r="A1268" s="1" t="s">
        <v>1288</v>
      </c>
      <c r="B1268" s="4" t="s">
        <v>22</v>
      </c>
      <c r="C1268" s="4" t="s">
        <v>24</v>
      </c>
      <c r="D1268" s="4" t="s">
        <v>23</v>
      </c>
      <c r="E1268" s="4">
        <v>5.0</v>
      </c>
      <c r="F1268" s="4">
        <v>2.0</v>
      </c>
      <c r="G1268" s="4">
        <v>10.0</v>
      </c>
      <c r="H1268" s="5">
        <v>44990.0</v>
      </c>
      <c r="I1268" s="4">
        <f>IFERROR(__xludf.DUMMYFUNCTION("SPLIT(H1268,""/"")"),5.0)</f>
        <v>5</v>
      </c>
      <c r="J1268" s="4">
        <f>IFERROR(__xludf.DUMMYFUNCTION("""COMPUTED_VALUE"""),3.0)</f>
        <v>3</v>
      </c>
      <c r="K1268" s="4">
        <f>IFERROR(__xludf.DUMMYFUNCTION("""COMPUTED_VALUE"""),2023.0)</f>
        <v>2023</v>
      </c>
    </row>
    <row r="1269">
      <c r="A1269" s="1" t="s">
        <v>7585</v>
      </c>
      <c r="B1269" s="4" t="s">
        <v>22</v>
      </c>
      <c r="C1269" s="4" t="s">
        <v>24</v>
      </c>
      <c r="D1269" s="4" t="s">
        <v>30</v>
      </c>
      <c r="E1269" s="4">
        <v>1.0</v>
      </c>
      <c r="F1269" s="4">
        <v>2.0</v>
      </c>
      <c r="G1269" s="4">
        <v>2.0</v>
      </c>
      <c r="H1269" s="5">
        <v>44990.0</v>
      </c>
      <c r="I1269" s="4">
        <f>IFERROR(__xludf.DUMMYFUNCTION("SPLIT(H1269,""/"")"),5.0)</f>
        <v>5</v>
      </c>
      <c r="J1269" s="4">
        <f>IFERROR(__xludf.DUMMYFUNCTION("""COMPUTED_VALUE"""),3.0)</f>
        <v>3</v>
      </c>
      <c r="K1269" s="4">
        <f>IFERROR(__xludf.DUMMYFUNCTION("""COMPUTED_VALUE"""),2023.0)</f>
        <v>2023</v>
      </c>
    </row>
    <row r="1270">
      <c r="A1270" s="1" t="s">
        <v>1818</v>
      </c>
      <c r="B1270" s="4" t="s">
        <v>22</v>
      </c>
      <c r="C1270" s="4" t="s">
        <v>24</v>
      </c>
      <c r="D1270" s="4" t="s">
        <v>30</v>
      </c>
      <c r="E1270" s="4">
        <v>5.0</v>
      </c>
      <c r="F1270" s="4">
        <v>2.0</v>
      </c>
      <c r="G1270" s="4">
        <v>10.0</v>
      </c>
      <c r="H1270" s="5">
        <v>44991.0</v>
      </c>
      <c r="I1270" s="4">
        <f>IFERROR(__xludf.DUMMYFUNCTION("SPLIT(H1270,""/"")"),6.0)</f>
        <v>6</v>
      </c>
      <c r="J1270" s="4">
        <f>IFERROR(__xludf.DUMMYFUNCTION("""COMPUTED_VALUE"""),3.0)</f>
        <v>3</v>
      </c>
      <c r="K1270" s="4">
        <f>IFERROR(__xludf.DUMMYFUNCTION("""COMPUTED_VALUE"""),2023.0)</f>
        <v>2023</v>
      </c>
    </row>
    <row r="1271">
      <c r="A1271" s="1" t="s">
        <v>1210</v>
      </c>
      <c r="B1271" s="4" t="s">
        <v>22</v>
      </c>
      <c r="C1271" s="4" t="s">
        <v>24</v>
      </c>
      <c r="D1271" s="4" t="s">
        <v>39</v>
      </c>
      <c r="E1271" s="4">
        <v>4.0</v>
      </c>
      <c r="F1271" s="4">
        <v>2.0</v>
      </c>
      <c r="G1271" s="4">
        <v>8.0</v>
      </c>
      <c r="H1271" s="5">
        <v>44991.0</v>
      </c>
      <c r="I1271" s="4">
        <f>IFERROR(__xludf.DUMMYFUNCTION("SPLIT(H1271,""/"")"),6.0)</f>
        <v>6</v>
      </c>
      <c r="J1271" s="4">
        <f>IFERROR(__xludf.DUMMYFUNCTION("""COMPUTED_VALUE"""),3.0)</f>
        <v>3</v>
      </c>
      <c r="K1271" s="4">
        <f>IFERROR(__xludf.DUMMYFUNCTION("""COMPUTED_VALUE"""),2023.0)</f>
        <v>2023</v>
      </c>
    </row>
    <row r="1272">
      <c r="A1272" s="1" t="s">
        <v>4761</v>
      </c>
      <c r="B1272" s="4" t="s">
        <v>22</v>
      </c>
      <c r="C1272" s="4" t="s">
        <v>29</v>
      </c>
      <c r="D1272" s="4" t="s">
        <v>30</v>
      </c>
      <c r="E1272" s="4">
        <v>5.0</v>
      </c>
      <c r="F1272" s="4">
        <v>2.0</v>
      </c>
      <c r="G1272" s="4">
        <v>10.0</v>
      </c>
      <c r="H1272" s="5">
        <v>44991.0</v>
      </c>
      <c r="I1272" s="4">
        <f>IFERROR(__xludf.DUMMYFUNCTION("SPLIT(H1272,""/"")"),6.0)</f>
        <v>6</v>
      </c>
      <c r="J1272" s="4">
        <f>IFERROR(__xludf.DUMMYFUNCTION("""COMPUTED_VALUE"""),3.0)</f>
        <v>3</v>
      </c>
      <c r="K1272" s="4">
        <f>IFERROR(__xludf.DUMMYFUNCTION("""COMPUTED_VALUE"""),2023.0)</f>
        <v>2023</v>
      </c>
    </row>
    <row r="1273">
      <c r="A1273" s="1" t="s">
        <v>5418</v>
      </c>
      <c r="B1273" s="4" t="s">
        <v>22</v>
      </c>
      <c r="C1273" s="4" t="s">
        <v>24</v>
      </c>
      <c r="D1273" s="4" t="s">
        <v>28</v>
      </c>
      <c r="E1273" s="4">
        <v>4.0</v>
      </c>
      <c r="F1273" s="4">
        <v>2.0</v>
      </c>
      <c r="G1273" s="4">
        <v>8.0</v>
      </c>
      <c r="H1273" s="5">
        <v>44991.0</v>
      </c>
      <c r="I1273" s="4">
        <f>IFERROR(__xludf.DUMMYFUNCTION("SPLIT(H1273,""/"")"),6.0)</f>
        <v>6</v>
      </c>
      <c r="J1273" s="4">
        <f>IFERROR(__xludf.DUMMYFUNCTION("""COMPUTED_VALUE"""),3.0)</f>
        <v>3</v>
      </c>
      <c r="K1273" s="4">
        <f>IFERROR(__xludf.DUMMYFUNCTION("""COMPUTED_VALUE"""),2023.0)</f>
        <v>2023</v>
      </c>
    </row>
    <row r="1274">
      <c r="A1274" s="1" t="s">
        <v>9624</v>
      </c>
      <c r="B1274" s="4" t="s">
        <v>22</v>
      </c>
      <c r="C1274" s="4" t="s">
        <v>24</v>
      </c>
      <c r="D1274" s="4" t="s">
        <v>23</v>
      </c>
      <c r="E1274" s="4">
        <v>5.0</v>
      </c>
      <c r="F1274" s="4">
        <v>2.0</v>
      </c>
      <c r="G1274" s="4">
        <v>10.0</v>
      </c>
      <c r="H1274" s="5">
        <v>44991.0</v>
      </c>
      <c r="I1274" s="4">
        <f>IFERROR(__xludf.DUMMYFUNCTION("SPLIT(H1274,""/"")"),6.0)</f>
        <v>6</v>
      </c>
      <c r="J1274" s="4">
        <f>IFERROR(__xludf.DUMMYFUNCTION("""COMPUTED_VALUE"""),3.0)</f>
        <v>3</v>
      </c>
      <c r="K1274" s="4">
        <f>IFERROR(__xludf.DUMMYFUNCTION("""COMPUTED_VALUE"""),2023.0)</f>
        <v>2023</v>
      </c>
    </row>
    <row r="1275">
      <c r="A1275" s="1" t="s">
        <v>132</v>
      </c>
      <c r="B1275" s="4" t="s">
        <v>22</v>
      </c>
      <c r="C1275" s="4" t="s">
        <v>30</v>
      </c>
      <c r="D1275" s="4" t="s">
        <v>23</v>
      </c>
      <c r="E1275" s="4">
        <v>3.0</v>
      </c>
      <c r="F1275" s="4">
        <v>2.0</v>
      </c>
      <c r="G1275" s="4">
        <v>6.0</v>
      </c>
      <c r="H1275" s="5">
        <v>44992.0</v>
      </c>
      <c r="I1275" s="4">
        <f>IFERROR(__xludf.DUMMYFUNCTION("SPLIT(H1275,""/"")"),7.0)</f>
        <v>7</v>
      </c>
      <c r="J1275" s="4">
        <f>IFERROR(__xludf.DUMMYFUNCTION("""COMPUTED_VALUE"""),3.0)</f>
        <v>3</v>
      </c>
      <c r="K1275" s="4">
        <f>IFERROR(__xludf.DUMMYFUNCTION("""COMPUTED_VALUE"""),2023.0)</f>
        <v>2023</v>
      </c>
    </row>
    <row r="1276">
      <c r="A1276" s="1" t="s">
        <v>6127</v>
      </c>
      <c r="B1276" s="4" t="s">
        <v>22</v>
      </c>
      <c r="C1276" s="4" t="s">
        <v>24</v>
      </c>
      <c r="D1276" s="4" t="s">
        <v>23</v>
      </c>
      <c r="E1276" s="4">
        <v>4.0</v>
      </c>
      <c r="F1276" s="4">
        <v>2.0</v>
      </c>
      <c r="G1276" s="4">
        <v>8.0</v>
      </c>
      <c r="H1276" s="5">
        <v>44992.0</v>
      </c>
      <c r="I1276" s="4">
        <f>IFERROR(__xludf.DUMMYFUNCTION("SPLIT(H1276,""/"")"),7.0)</f>
        <v>7</v>
      </c>
      <c r="J1276" s="4">
        <f>IFERROR(__xludf.DUMMYFUNCTION("""COMPUTED_VALUE"""),3.0)</f>
        <v>3</v>
      </c>
      <c r="K1276" s="4">
        <f>IFERROR(__xludf.DUMMYFUNCTION("""COMPUTED_VALUE"""),2023.0)</f>
        <v>2023</v>
      </c>
    </row>
    <row r="1277">
      <c r="A1277" s="1" t="s">
        <v>9885</v>
      </c>
      <c r="B1277" s="4" t="s">
        <v>22</v>
      </c>
      <c r="C1277" s="4" t="s">
        <v>29</v>
      </c>
      <c r="D1277" s="4" t="s">
        <v>30</v>
      </c>
      <c r="E1277" s="4">
        <v>3.0</v>
      </c>
      <c r="F1277" s="4">
        <v>2.0</v>
      </c>
      <c r="G1277" s="4">
        <v>6.0</v>
      </c>
      <c r="H1277" s="5">
        <v>44992.0</v>
      </c>
      <c r="I1277" s="4">
        <f>IFERROR(__xludf.DUMMYFUNCTION("SPLIT(H1277,""/"")"),7.0)</f>
        <v>7</v>
      </c>
      <c r="J1277" s="4">
        <f>IFERROR(__xludf.DUMMYFUNCTION("""COMPUTED_VALUE"""),3.0)</f>
        <v>3</v>
      </c>
      <c r="K1277" s="4">
        <f>IFERROR(__xludf.DUMMYFUNCTION("""COMPUTED_VALUE"""),2023.0)</f>
        <v>2023</v>
      </c>
    </row>
    <row r="1278">
      <c r="A1278" s="1" t="s">
        <v>4503</v>
      </c>
      <c r="B1278" s="4" t="s">
        <v>22</v>
      </c>
      <c r="C1278" s="4" t="s">
        <v>29</v>
      </c>
      <c r="D1278" s="4" t="s">
        <v>30</v>
      </c>
      <c r="E1278" s="4">
        <v>4.0</v>
      </c>
      <c r="F1278" s="4">
        <v>2.0</v>
      </c>
      <c r="G1278" s="4">
        <v>8.0</v>
      </c>
      <c r="H1278" s="5">
        <v>44992.0</v>
      </c>
      <c r="I1278" s="4">
        <f>IFERROR(__xludf.DUMMYFUNCTION("SPLIT(H1278,""/"")"),7.0)</f>
        <v>7</v>
      </c>
      <c r="J1278" s="4">
        <f>IFERROR(__xludf.DUMMYFUNCTION("""COMPUTED_VALUE"""),3.0)</f>
        <v>3</v>
      </c>
      <c r="K1278" s="4">
        <f>IFERROR(__xludf.DUMMYFUNCTION("""COMPUTED_VALUE"""),2023.0)</f>
        <v>2023</v>
      </c>
    </row>
    <row r="1279">
      <c r="A1279" s="1" t="s">
        <v>197</v>
      </c>
      <c r="B1279" s="4" t="s">
        <v>22</v>
      </c>
      <c r="C1279" s="4" t="s">
        <v>30</v>
      </c>
      <c r="D1279" s="4" t="s">
        <v>23</v>
      </c>
      <c r="E1279" s="4">
        <v>2.0</v>
      </c>
      <c r="F1279" s="4">
        <v>2.0</v>
      </c>
      <c r="G1279" s="4">
        <v>4.0</v>
      </c>
      <c r="H1279" s="5">
        <v>44992.0</v>
      </c>
      <c r="I1279" s="4">
        <f>IFERROR(__xludf.DUMMYFUNCTION("SPLIT(H1279,""/"")"),7.0)</f>
        <v>7</v>
      </c>
      <c r="J1279" s="4">
        <f>IFERROR(__xludf.DUMMYFUNCTION("""COMPUTED_VALUE"""),3.0)</f>
        <v>3</v>
      </c>
      <c r="K1279" s="4">
        <f>IFERROR(__xludf.DUMMYFUNCTION("""COMPUTED_VALUE"""),2023.0)</f>
        <v>2023</v>
      </c>
    </row>
    <row r="1280">
      <c r="A1280" s="1" t="s">
        <v>3134</v>
      </c>
      <c r="B1280" s="4" t="s">
        <v>22</v>
      </c>
      <c r="C1280" s="4" t="s">
        <v>30</v>
      </c>
      <c r="D1280" s="4" t="s">
        <v>39</v>
      </c>
      <c r="E1280" s="4">
        <v>1.0</v>
      </c>
      <c r="F1280" s="4">
        <v>2.0</v>
      </c>
      <c r="G1280" s="4">
        <v>2.0</v>
      </c>
      <c r="H1280" s="5">
        <v>44993.0</v>
      </c>
      <c r="I1280" s="4">
        <f>IFERROR(__xludf.DUMMYFUNCTION("SPLIT(H1280,""/"")"),8.0)</f>
        <v>8</v>
      </c>
      <c r="J1280" s="4">
        <f>IFERROR(__xludf.DUMMYFUNCTION("""COMPUTED_VALUE"""),3.0)</f>
        <v>3</v>
      </c>
      <c r="K1280" s="4">
        <f>IFERROR(__xludf.DUMMYFUNCTION("""COMPUTED_VALUE"""),2023.0)</f>
        <v>2023</v>
      </c>
    </row>
    <row r="1281">
      <c r="A1281" s="1" t="s">
        <v>5230</v>
      </c>
      <c r="B1281" s="4" t="s">
        <v>22</v>
      </c>
      <c r="C1281" s="4" t="s">
        <v>30</v>
      </c>
      <c r="D1281" s="4" t="s">
        <v>23</v>
      </c>
      <c r="E1281" s="4">
        <v>4.0</v>
      </c>
      <c r="F1281" s="4">
        <v>2.0</v>
      </c>
      <c r="G1281" s="4">
        <v>8.0</v>
      </c>
      <c r="H1281" s="5">
        <v>44993.0</v>
      </c>
      <c r="I1281" s="4">
        <f>IFERROR(__xludf.DUMMYFUNCTION("SPLIT(H1281,""/"")"),8.0)</f>
        <v>8</v>
      </c>
      <c r="J1281" s="4">
        <f>IFERROR(__xludf.DUMMYFUNCTION("""COMPUTED_VALUE"""),3.0)</f>
        <v>3</v>
      </c>
      <c r="K1281" s="4">
        <f>IFERROR(__xludf.DUMMYFUNCTION("""COMPUTED_VALUE"""),2023.0)</f>
        <v>2023</v>
      </c>
    </row>
    <row r="1282">
      <c r="A1282" s="1" t="s">
        <v>5868</v>
      </c>
      <c r="B1282" s="4" t="s">
        <v>22</v>
      </c>
      <c r="C1282" s="4" t="s">
        <v>30</v>
      </c>
      <c r="D1282" s="4" t="s">
        <v>30</v>
      </c>
      <c r="E1282" s="4">
        <v>2.0</v>
      </c>
      <c r="F1282" s="4">
        <v>2.0</v>
      </c>
      <c r="G1282" s="4">
        <v>4.0</v>
      </c>
      <c r="H1282" s="5">
        <v>44993.0</v>
      </c>
      <c r="I1282" s="4">
        <f>IFERROR(__xludf.DUMMYFUNCTION("SPLIT(H1282,""/"")"),8.0)</f>
        <v>8</v>
      </c>
      <c r="J1282" s="4">
        <f>IFERROR(__xludf.DUMMYFUNCTION("""COMPUTED_VALUE"""),3.0)</f>
        <v>3</v>
      </c>
      <c r="K1282" s="4">
        <f>IFERROR(__xludf.DUMMYFUNCTION("""COMPUTED_VALUE"""),2023.0)</f>
        <v>2023</v>
      </c>
    </row>
    <row r="1283">
      <c r="A1283" s="1" t="s">
        <v>7864</v>
      </c>
      <c r="B1283" s="4" t="s">
        <v>22</v>
      </c>
      <c r="C1283" s="4" t="s">
        <v>24</v>
      </c>
      <c r="D1283" s="4" t="s">
        <v>39</v>
      </c>
      <c r="E1283" s="4">
        <v>1.0</v>
      </c>
      <c r="F1283" s="4">
        <v>2.0</v>
      </c>
      <c r="G1283" s="4">
        <v>2.0</v>
      </c>
      <c r="H1283" s="5">
        <v>44994.0</v>
      </c>
      <c r="I1283" s="4">
        <f>IFERROR(__xludf.DUMMYFUNCTION("SPLIT(H1283,""/"")"),9.0)</f>
        <v>9</v>
      </c>
      <c r="J1283" s="4">
        <f>IFERROR(__xludf.DUMMYFUNCTION("""COMPUTED_VALUE"""),3.0)</f>
        <v>3</v>
      </c>
      <c r="K1283" s="4">
        <f>IFERROR(__xludf.DUMMYFUNCTION("""COMPUTED_VALUE"""),2023.0)</f>
        <v>2023</v>
      </c>
    </row>
    <row r="1284">
      <c r="A1284" s="1" t="s">
        <v>7154</v>
      </c>
      <c r="B1284" s="4" t="s">
        <v>22</v>
      </c>
      <c r="C1284" s="4" t="s">
        <v>30</v>
      </c>
      <c r="D1284" s="4" t="s">
        <v>28</v>
      </c>
      <c r="E1284" s="4">
        <v>4.0</v>
      </c>
      <c r="F1284" s="4">
        <v>2.0</v>
      </c>
      <c r="G1284" s="4">
        <v>8.0</v>
      </c>
      <c r="H1284" s="5">
        <v>44994.0</v>
      </c>
      <c r="I1284" s="4">
        <f>IFERROR(__xludf.DUMMYFUNCTION("SPLIT(H1284,""/"")"),9.0)</f>
        <v>9</v>
      </c>
      <c r="J1284" s="4">
        <f>IFERROR(__xludf.DUMMYFUNCTION("""COMPUTED_VALUE"""),3.0)</f>
        <v>3</v>
      </c>
      <c r="K1284" s="4">
        <f>IFERROR(__xludf.DUMMYFUNCTION("""COMPUTED_VALUE"""),2023.0)</f>
        <v>2023</v>
      </c>
    </row>
    <row r="1285">
      <c r="A1285" s="1" t="s">
        <v>7035</v>
      </c>
      <c r="B1285" s="4" t="s">
        <v>22</v>
      </c>
      <c r="C1285" s="4" t="s">
        <v>24</v>
      </c>
      <c r="D1285" s="4" t="s">
        <v>28</v>
      </c>
      <c r="E1285" s="4">
        <v>1.0</v>
      </c>
      <c r="F1285" s="4">
        <v>2.0</v>
      </c>
      <c r="G1285" s="4">
        <v>2.0</v>
      </c>
      <c r="H1285" s="5">
        <v>44995.0</v>
      </c>
      <c r="I1285" s="4">
        <f>IFERROR(__xludf.DUMMYFUNCTION("SPLIT(H1285,""/"")"),10.0)</f>
        <v>10</v>
      </c>
      <c r="J1285" s="4">
        <f>IFERROR(__xludf.DUMMYFUNCTION("""COMPUTED_VALUE"""),3.0)</f>
        <v>3</v>
      </c>
      <c r="K1285" s="4">
        <f>IFERROR(__xludf.DUMMYFUNCTION("""COMPUTED_VALUE"""),2023.0)</f>
        <v>2023</v>
      </c>
    </row>
    <row r="1286">
      <c r="A1286" s="1" t="s">
        <v>8846</v>
      </c>
      <c r="B1286" s="4" t="s">
        <v>22</v>
      </c>
      <c r="C1286" s="4" t="s">
        <v>24</v>
      </c>
      <c r="D1286" s="4" t="s">
        <v>23</v>
      </c>
      <c r="E1286" s="4">
        <v>1.0</v>
      </c>
      <c r="F1286" s="4">
        <v>2.0</v>
      </c>
      <c r="G1286" s="4">
        <v>2.0</v>
      </c>
      <c r="H1286" s="5">
        <v>44995.0</v>
      </c>
      <c r="I1286" s="4">
        <f>IFERROR(__xludf.DUMMYFUNCTION("SPLIT(H1286,""/"")"),10.0)</f>
        <v>10</v>
      </c>
      <c r="J1286" s="4">
        <f>IFERROR(__xludf.DUMMYFUNCTION("""COMPUTED_VALUE"""),3.0)</f>
        <v>3</v>
      </c>
      <c r="K1286" s="4">
        <f>IFERROR(__xludf.DUMMYFUNCTION("""COMPUTED_VALUE"""),2023.0)</f>
        <v>2023</v>
      </c>
    </row>
    <row r="1287">
      <c r="A1287" s="1" t="s">
        <v>5283</v>
      </c>
      <c r="B1287" s="4" t="s">
        <v>22</v>
      </c>
      <c r="C1287" s="4" t="s">
        <v>24</v>
      </c>
      <c r="D1287" s="4" t="s">
        <v>30</v>
      </c>
      <c r="E1287" s="4">
        <v>5.0</v>
      </c>
      <c r="F1287" s="4">
        <v>2.0</v>
      </c>
      <c r="G1287" s="4">
        <v>10.0</v>
      </c>
      <c r="H1287" s="5">
        <v>44995.0</v>
      </c>
      <c r="I1287" s="4">
        <f>IFERROR(__xludf.DUMMYFUNCTION("SPLIT(H1287,""/"")"),10.0)</f>
        <v>10</v>
      </c>
      <c r="J1287" s="4">
        <f>IFERROR(__xludf.DUMMYFUNCTION("""COMPUTED_VALUE"""),3.0)</f>
        <v>3</v>
      </c>
      <c r="K1287" s="4">
        <f>IFERROR(__xludf.DUMMYFUNCTION("""COMPUTED_VALUE"""),2023.0)</f>
        <v>2023</v>
      </c>
    </row>
    <row r="1288">
      <c r="A1288" s="1" t="s">
        <v>5460</v>
      </c>
      <c r="B1288" s="4" t="s">
        <v>22</v>
      </c>
      <c r="C1288" s="4" t="s">
        <v>29</v>
      </c>
      <c r="D1288" s="4" t="s">
        <v>23</v>
      </c>
      <c r="E1288" s="4">
        <v>5.0</v>
      </c>
      <c r="F1288" s="4">
        <v>2.0</v>
      </c>
      <c r="G1288" s="4">
        <v>10.0</v>
      </c>
      <c r="H1288" s="5">
        <v>44996.0</v>
      </c>
      <c r="I1288" s="4">
        <f>IFERROR(__xludf.DUMMYFUNCTION("SPLIT(H1288,""/"")"),11.0)</f>
        <v>11</v>
      </c>
      <c r="J1288" s="4">
        <f>IFERROR(__xludf.DUMMYFUNCTION("""COMPUTED_VALUE"""),3.0)</f>
        <v>3</v>
      </c>
      <c r="K1288" s="4">
        <f>IFERROR(__xludf.DUMMYFUNCTION("""COMPUTED_VALUE"""),2023.0)</f>
        <v>2023</v>
      </c>
    </row>
    <row r="1289">
      <c r="A1289" s="1" t="s">
        <v>6212</v>
      </c>
      <c r="B1289" s="4" t="s">
        <v>22</v>
      </c>
      <c r="C1289" s="4" t="s">
        <v>30</v>
      </c>
      <c r="D1289" s="4" t="s">
        <v>30</v>
      </c>
      <c r="E1289" s="4">
        <v>1.0</v>
      </c>
      <c r="F1289" s="4">
        <v>2.0</v>
      </c>
      <c r="G1289" s="4">
        <v>2.0</v>
      </c>
      <c r="H1289" s="5">
        <v>44997.0</v>
      </c>
      <c r="I1289" s="4">
        <f>IFERROR(__xludf.DUMMYFUNCTION("SPLIT(H1289,""/"")"),12.0)</f>
        <v>12</v>
      </c>
      <c r="J1289" s="4">
        <f>IFERROR(__xludf.DUMMYFUNCTION("""COMPUTED_VALUE"""),3.0)</f>
        <v>3</v>
      </c>
      <c r="K1289" s="4">
        <f>IFERROR(__xludf.DUMMYFUNCTION("""COMPUTED_VALUE"""),2023.0)</f>
        <v>2023</v>
      </c>
    </row>
    <row r="1290">
      <c r="A1290" s="1" t="s">
        <v>9935</v>
      </c>
      <c r="B1290" s="4" t="s">
        <v>22</v>
      </c>
      <c r="C1290" s="4" t="s">
        <v>29</v>
      </c>
      <c r="D1290" s="4" t="s">
        <v>28</v>
      </c>
      <c r="E1290" s="4">
        <v>5.0</v>
      </c>
      <c r="F1290" s="4">
        <v>2.0</v>
      </c>
      <c r="G1290" s="4">
        <v>10.0</v>
      </c>
      <c r="H1290" s="5">
        <v>44997.0</v>
      </c>
      <c r="I1290" s="4">
        <f>IFERROR(__xludf.DUMMYFUNCTION("SPLIT(H1290,""/"")"),12.0)</f>
        <v>12</v>
      </c>
      <c r="J1290" s="4">
        <f>IFERROR(__xludf.DUMMYFUNCTION("""COMPUTED_VALUE"""),3.0)</f>
        <v>3</v>
      </c>
      <c r="K1290" s="4">
        <f>IFERROR(__xludf.DUMMYFUNCTION("""COMPUTED_VALUE"""),2023.0)</f>
        <v>2023</v>
      </c>
    </row>
    <row r="1291">
      <c r="A1291" s="1" t="s">
        <v>8562</v>
      </c>
      <c r="B1291" s="4" t="s">
        <v>22</v>
      </c>
      <c r="C1291" s="4" t="s">
        <v>30</v>
      </c>
      <c r="D1291" s="4" t="s">
        <v>28</v>
      </c>
      <c r="E1291" s="4">
        <v>4.0</v>
      </c>
      <c r="F1291" s="4">
        <v>2.0</v>
      </c>
      <c r="G1291" s="4">
        <v>8.0</v>
      </c>
      <c r="H1291" s="5">
        <v>44998.0</v>
      </c>
      <c r="I1291" s="4">
        <f>IFERROR(__xludf.DUMMYFUNCTION("SPLIT(H1291,""/"")"),13.0)</f>
        <v>13</v>
      </c>
      <c r="J1291" s="4">
        <f>IFERROR(__xludf.DUMMYFUNCTION("""COMPUTED_VALUE"""),3.0)</f>
        <v>3</v>
      </c>
      <c r="K1291" s="4">
        <f>IFERROR(__xludf.DUMMYFUNCTION("""COMPUTED_VALUE"""),2023.0)</f>
        <v>2023</v>
      </c>
    </row>
    <row r="1292">
      <c r="A1292" s="1" t="s">
        <v>6756</v>
      </c>
      <c r="B1292" s="4" t="s">
        <v>22</v>
      </c>
      <c r="C1292" s="4" t="s">
        <v>29</v>
      </c>
      <c r="D1292" s="4" t="s">
        <v>23</v>
      </c>
      <c r="E1292" s="4">
        <v>4.0</v>
      </c>
      <c r="F1292" s="4">
        <v>2.0</v>
      </c>
      <c r="G1292" s="4">
        <v>8.0</v>
      </c>
      <c r="H1292" s="5">
        <v>44998.0</v>
      </c>
      <c r="I1292" s="4">
        <f>IFERROR(__xludf.DUMMYFUNCTION("SPLIT(H1292,""/"")"),13.0)</f>
        <v>13</v>
      </c>
      <c r="J1292" s="4">
        <f>IFERROR(__xludf.DUMMYFUNCTION("""COMPUTED_VALUE"""),3.0)</f>
        <v>3</v>
      </c>
      <c r="K1292" s="4">
        <f>IFERROR(__xludf.DUMMYFUNCTION("""COMPUTED_VALUE"""),2023.0)</f>
        <v>2023</v>
      </c>
    </row>
    <row r="1293">
      <c r="A1293" s="1" t="s">
        <v>5742</v>
      </c>
      <c r="B1293" s="4" t="s">
        <v>22</v>
      </c>
      <c r="C1293" s="4" t="s">
        <v>29</v>
      </c>
      <c r="D1293" s="4" t="s">
        <v>28</v>
      </c>
      <c r="E1293" s="4">
        <v>1.0</v>
      </c>
      <c r="F1293" s="4">
        <v>2.0</v>
      </c>
      <c r="G1293" s="4">
        <v>2.0</v>
      </c>
      <c r="H1293" s="5">
        <v>44999.0</v>
      </c>
      <c r="I1293" s="4">
        <f>IFERROR(__xludf.DUMMYFUNCTION("SPLIT(H1293,""/"")"),14.0)</f>
        <v>14</v>
      </c>
      <c r="J1293" s="4">
        <f>IFERROR(__xludf.DUMMYFUNCTION("""COMPUTED_VALUE"""),3.0)</f>
        <v>3</v>
      </c>
      <c r="K1293" s="4">
        <f>IFERROR(__xludf.DUMMYFUNCTION("""COMPUTED_VALUE"""),2023.0)</f>
        <v>2023</v>
      </c>
    </row>
    <row r="1294">
      <c r="A1294" s="1" t="s">
        <v>8910</v>
      </c>
      <c r="B1294" s="4" t="s">
        <v>22</v>
      </c>
      <c r="C1294" s="4" t="s">
        <v>30</v>
      </c>
      <c r="D1294" s="4" t="s">
        <v>30</v>
      </c>
      <c r="E1294" s="4">
        <v>5.0</v>
      </c>
      <c r="F1294" s="4">
        <v>2.0</v>
      </c>
      <c r="G1294" s="4">
        <v>10.0</v>
      </c>
      <c r="H1294" s="5">
        <v>44999.0</v>
      </c>
      <c r="I1294" s="4">
        <f>IFERROR(__xludf.DUMMYFUNCTION("SPLIT(H1294,""/"")"),14.0)</f>
        <v>14</v>
      </c>
      <c r="J1294" s="4">
        <f>IFERROR(__xludf.DUMMYFUNCTION("""COMPUTED_VALUE"""),3.0)</f>
        <v>3</v>
      </c>
      <c r="K1294" s="4">
        <f>IFERROR(__xludf.DUMMYFUNCTION("""COMPUTED_VALUE"""),2023.0)</f>
        <v>2023</v>
      </c>
    </row>
    <row r="1295">
      <c r="A1295" s="1" t="s">
        <v>3494</v>
      </c>
      <c r="B1295" s="4" t="s">
        <v>22</v>
      </c>
      <c r="C1295" s="4" t="s">
        <v>30</v>
      </c>
      <c r="D1295" s="4" t="s">
        <v>39</v>
      </c>
      <c r="E1295" s="4">
        <v>5.0</v>
      </c>
      <c r="F1295" s="4">
        <v>2.0</v>
      </c>
      <c r="G1295" s="4">
        <v>10.0</v>
      </c>
      <c r="H1295" s="5">
        <v>44999.0</v>
      </c>
      <c r="I1295" s="4">
        <f>IFERROR(__xludf.DUMMYFUNCTION("SPLIT(H1295,""/"")"),14.0)</f>
        <v>14</v>
      </c>
      <c r="J1295" s="4">
        <f>IFERROR(__xludf.DUMMYFUNCTION("""COMPUTED_VALUE"""),3.0)</f>
        <v>3</v>
      </c>
      <c r="K1295" s="4">
        <f>IFERROR(__xludf.DUMMYFUNCTION("""COMPUTED_VALUE"""),2023.0)</f>
        <v>2023</v>
      </c>
    </row>
    <row r="1296">
      <c r="A1296" s="1" t="s">
        <v>6722</v>
      </c>
      <c r="B1296" s="4" t="s">
        <v>22</v>
      </c>
      <c r="C1296" s="4" t="s">
        <v>30</v>
      </c>
      <c r="D1296" s="4" t="s">
        <v>23</v>
      </c>
      <c r="E1296" s="4">
        <v>5.0</v>
      </c>
      <c r="F1296" s="4">
        <v>2.0</v>
      </c>
      <c r="G1296" s="4">
        <v>10.0</v>
      </c>
      <c r="H1296" s="5">
        <v>45000.0</v>
      </c>
      <c r="I1296" s="4">
        <f>IFERROR(__xludf.DUMMYFUNCTION("SPLIT(H1296,""/"")"),15.0)</f>
        <v>15</v>
      </c>
      <c r="J1296" s="4">
        <f>IFERROR(__xludf.DUMMYFUNCTION("""COMPUTED_VALUE"""),3.0)</f>
        <v>3</v>
      </c>
      <c r="K1296" s="4">
        <f>IFERROR(__xludf.DUMMYFUNCTION("""COMPUTED_VALUE"""),2023.0)</f>
        <v>2023</v>
      </c>
    </row>
    <row r="1297">
      <c r="A1297" s="1" t="s">
        <v>9818</v>
      </c>
      <c r="B1297" s="4" t="s">
        <v>22</v>
      </c>
      <c r="C1297" s="4" t="s">
        <v>29</v>
      </c>
      <c r="D1297" s="4" t="s">
        <v>23</v>
      </c>
      <c r="E1297" s="4">
        <v>5.0</v>
      </c>
      <c r="F1297" s="4">
        <v>2.0</v>
      </c>
      <c r="G1297" s="4">
        <v>10.0</v>
      </c>
      <c r="H1297" s="5">
        <v>45000.0</v>
      </c>
      <c r="I1297" s="4">
        <f>IFERROR(__xludf.DUMMYFUNCTION("SPLIT(H1297,""/"")"),15.0)</f>
        <v>15</v>
      </c>
      <c r="J1297" s="4">
        <f>IFERROR(__xludf.DUMMYFUNCTION("""COMPUTED_VALUE"""),3.0)</f>
        <v>3</v>
      </c>
      <c r="K1297" s="4">
        <f>IFERROR(__xludf.DUMMYFUNCTION("""COMPUTED_VALUE"""),2023.0)</f>
        <v>2023</v>
      </c>
    </row>
    <row r="1298">
      <c r="A1298" s="1" t="s">
        <v>4416</v>
      </c>
      <c r="B1298" s="4" t="s">
        <v>22</v>
      </c>
      <c r="C1298" s="4" t="s">
        <v>30</v>
      </c>
      <c r="D1298" s="4" t="s">
        <v>39</v>
      </c>
      <c r="E1298" s="4">
        <v>1.0</v>
      </c>
      <c r="F1298" s="4">
        <v>2.0</v>
      </c>
      <c r="G1298" s="4">
        <v>2.0</v>
      </c>
      <c r="H1298" s="5">
        <v>45000.0</v>
      </c>
      <c r="I1298" s="4">
        <f>IFERROR(__xludf.DUMMYFUNCTION("SPLIT(H1298,""/"")"),15.0)</f>
        <v>15</v>
      </c>
      <c r="J1298" s="4">
        <f>IFERROR(__xludf.DUMMYFUNCTION("""COMPUTED_VALUE"""),3.0)</f>
        <v>3</v>
      </c>
      <c r="K1298" s="4">
        <f>IFERROR(__xludf.DUMMYFUNCTION("""COMPUTED_VALUE"""),2023.0)</f>
        <v>2023</v>
      </c>
    </row>
    <row r="1299">
      <c r="A1299" s="1" t="s">
        <v>8865</v>
      </c>
      <c r="B1299" s="4" t="s">
        <v>22</v>
      </c>
      <c r="C1299" s="4" t="s">
        <v>29</v>
      </c>
      <c r="D1299" s="4" t="s">
        <v>23</v>
      </c>
      <c r="E1299" s="4">
        <v>4.0</v>
      </c>
      <c r="F1299" s="4">
        <v>2.0</v>
      </c>
      <c r="G1299" s="4">
        <v>8.0</v>
      </c>
      <c r="H1299" s="5">
        <v>45001.0</v>
      </c>
      <c r="I1299" s="4">
        <f>IFERROR(__xludf.DUMMYFUNCTION("SPLIT(H1299,""/"")"),16.0)</f>
        <v>16</v>
      </c>
      <c r="J1299" s="4">
        <f>IFERROR(__xludf.DUMMYFUNCTION("""COMPUTED_VALUE"""),3.0)</f>
        <v>3</v>
      </c>
      <c r="K1299" s="4">
        <f>IFERROR(__xludf.DUMMYFUNCTION("""COMPUTED_VALUE"""),2023.0)</f>
        <v>2023</v>
      </c>
    </row>
    <row r="1300">
      <c r="A1300" s="1" t="s">
        <v>900</v>
      </c>
      <c r="B1300" s="4" t="s">
        <v>22</v>
      </c>
      <c r="C1300" s="4" t="s">
        <v>30</v>
      </c>
      <c r="D1300" s="4" t="s">
        <v>28</v>
      </c>
      <c r="E1300" s="4">
        <v>4.0</v>
      </c>
      <c r="F1300" s="4">
        <v>2.0</v>
      </c>
      <c r="G1300" s="4">
        <v>8.0</v>
      </c>
      <c r="H1300" s="5">
        <v>45001.0</v>
      </c>
      <c r="I1300" s="4">
        <f>IFERROR(__xludf.DUMMYFUNCTION("SPLIT(H1300,""/"")"),16.0)</f>
        <v>16</v>
      </c>
      <c r="J1300" s="4">
        <f>IFERROR(__xludf.DUMMYFUNCTION("""COMPUTED_VALUE"""),3.0)</f>
        <v>3</v>
      </c>
      <c r="K1300" s="4">
        <f>IFERROR(__xludf.DUMMYFUNCTION("""COMPUTED_VALUE"""),2023.0)</f>
        <v>2023</v>
      </c>
    </row>
    <row r="1301">
      <c r="A1301" s="1" t="s">
        <v>8904</v>
      </c>
      <c r="B1301" s="4" t="s">
        <v>22</v>
      </c>
      <c r="C1301" s="4" t="s">
        <v>24</v>
      </c>
      <c r="D1301" s="4" t="s">
        <v>30</v>
      </c>
      <c r="E1301" s="4">
        <v>3.0</v>
      </c>
      <c r="F1301" s="4">
        <v>2.0</v>
      </c>
      <c r="G1301" s="4">
        <v>6.0</v>
      </c>
      <c r="H1301" s="5">
        <v>45001.0</v>
      </c>
      <c r="I1301" s="4">
        <f>IFERROR(__xludf.DUMMYFUNCTION("SPLIT(H1301,""/"")"),16.0)</f>
        <v>16</v>
      </c>
      <c r="J1301" s="4">
        <f>IFERROR(__xludf.DUMMYFUNCTION("""COMPUTED_VALUE"""),3.0)</f>
        <v>3</v>
      </c>
      <c r="K1301" s="4">
        <f>IFERROR(__xludf.DUMMYFUNCTION("""COMPUTED_VALUE"""),2023.0)</f>
        <v>2023</v>
      </c>
    </row>
    <row r="1302">
      <c r="A1302" s="1" t="s">
        <v>5723</v>
      </c>
      <c r="B1302" s="4" t="s">
        <v>22</v>
      </c>
      <c r="C1302" s="4" t="s">
        <v>24</v>
      </c>
      <c r="D1302" s="4" t="s">
        <v>23</v>
      </c>
      <c r="E1302" s="4">
        <v>5.0</v>
      </c>
      <c r="F1302" s="4">
        <v>2.0</v>
      </c>
      <c r="G1302" s="4">
        <v>10.0</v>
      </c>
      <c r="H1302" s="5">
        <v>45001.0</v>
      </c>
      <c r="I1302" s="4">
        <f>IFERROR(__xludf.DUMMYFUNCTION("SPLIT(H1302,""/"")"),16.0)</f>
        <v>16</v>
      </c>
      <c r="J1302" s="4">
        <f>IFERROR(__xludf.DUMMYFUNCTION("""COMPUTED_VALUE"""),3.0)</f>
        <v>3</v>
      </c>
      <c r="K1302" s="4">
        <f>IFERROR(__xludf.DUMMYFUNCTION("""COMPUTED_VALUE"""),2023.0)</f>
        <v>2023</v>
      </c>
    </row>
    <row r="1303">
      <c r="A1303" s="1" t="s">
        <v>928</v>
      </c>
      <c r="B1303" s="4" t="s">
        <v>22</v>
      </c>
      <c r="C1303" s="4" t="s">
        <v>30</v>
      </c>
      <c r="D1303" s="4" t="s">
        <v>23</v>
      </c>
      <c r="E1303" s="4">
        <v>2.0</v>
      </c>
      <c r="F1303" s="4">
        <v>2.0</v>
      </c>
      <c r="G1303" s="4">
        <v>4.0</v>
      </c>
      <c r="H1303" s="5">
        <v>45001.0</v>
      </c>
      <c r="I1303" s="4">
        <f>IFERROR(__xludf.DUMMYFUNCTION("SPLIT(H1303,""/"")"),16.0)</f>
        <v>16</v>
      </c>
      <c r="J1303" s="4">
        <f>IFERROR(__xludf.DUMMYFUNCTION("""COMPUTED_VALUE"""),3.0)</f>
        <v>3</v>
      </c>
      <c r="K1303" s="4">
        <f>IFERROR(__xludf.DUMMYFUNCTION("""COMPUTED_VALUE"""),2023.0)</f>
        <v>2023</v>
      </c>
    </row>
    <row r="1304">
      <c r="A1304" s="1" t="s">
        <v>7671</v>
      </c>
      <c r="B1304" s="4" t="s">
        <v>22</v>
      </c>
      <c r="C1304" s="4" t="s">
        <v>30</v>
      </c>
      <c r="D1304" s="4" t="s">
        <v>30</v>
      </c>
      <c r="E1304" s="4">
        <v>5.0</v>
      </c>
      <c r="F1304" s="4">
        <v>2.0</v>
      </c>
      <c r="G1304" s="4">
        <v>10.0</v>
      </c>
      <c r="H1304" s="5">
        <v>45001.0</v>
      </c>
      <c r="I1304" s="4">
        <f>IFERROR(__xludf.DUMMYFUNCTION("SPLIT(H1304,""/"")"),16.0)</f>
        <v>16</v>
      </c>
      <c r="J1304" s="4">
        <f>IFERROR(__xludf.DUMMYFUNCTION("""COMPUTED_VALUE"""),3.0)</f>
        <v>3</v>
      </c>
      <c r="K1304" s="4">
        <f>IFERROR(__xludf.DUMMYFUNCTION("""COMPUTED_VALUE"""),2023.0)</f>
        <v>2023</v>
      </c>
    </row>
    <row r="1305">
      <c r="A1305" s="1" t="s">
        <v>7461</v>
      </c>
      <c r="B1305" s="4" t="s">
        <v>22</v>
      </c>
      <c r="C1305" s="4" t="s">
        <v>30</v>
      </c>
      <c r="D1305" s="4" t="s">
        <v>30</v>
      </c>
      <c r="E1305" s="4">
        <v>5.0</v>
      </c>
      <c r="F1305" s="4">
        <v>2.0</v>
      </c>
      <c r="G1305" s="4">
        <v>10.0</v>
      </c>
      <c r="H1305" s="5">
        <v>45002.0</v>
      </c>
      <c r="I1305" s="4">
        <f>IFERROR(__xludf.DUMMYFUNCTION("SPLIT(H1305,""/"")"),17.0)</f>
        <v>17</v>
      </c>
      <c r="J1305" s="4">
        <f>IFERROR(__xludf.DUMMYFUNCTION("""COMPUTED_VALUE"""),3.0)</f>
        <v>3</v>
      </c>
      <c r="K1305" s="4">
        <f>IFERROR(__xludf.DUMMYFUNCTION("""COMPUTED_VALUE"""),2023.0)</f>
        <v>2023</v>
      </c>
    </row>
    <row r="1306">
      <c r="A1306" s="1" t="s">
        <v>4491</v>
      </c>
      <c r="B1306" s="4" t="s">
        <v>22</v>
      </c>
      <c r="C1306" s="4" t="s">
        <v>30</v>
      </c>
      <c r="D1306" s="4" t="s">
        <v>39</v>
      </c>
      <c r="E1306" s="4">
        <v>1.0</v>
      </c>
      <c r="F1306" s="4">
        <v>2.0</v>
      </c>
      <c r="G1306" s="4">
        <v>2.0</v>
      </c>
      <c r="H1306" s="5">
        <v>45002.0</v>
      </c>
      <c r="I1306" s="4">
        <f>IFERROR(__xludf.DUMMYFUNCTION("SPLIT(H1306,""/"")"),17.0)</f>
        <v>17</v>
      </c>
      <c r="J1306" s="4">
        <f>IFERROR(__xludf.DUMMYFUNCTION("""COMPUTED_VALUE"""),3.0)</f>
        <v>3</v>
      </c>
      <c r="K1306" s="4">
        <f>IFERROR(__xludf.DUMMYFUNCTION("""COMPUTED_VALUE"""),2023.0)</f>
        <v>2023</v>
      </c>
    </row>
    <row r="1307">
      <c r="A1307" s="1" t="s">
        <v>2440</v>
      </c>
      <c r="B1307" s="4" t="s">
        <v>22</v>
      </c>
      <c r="C1307" s="4" t="s">
        <v>24</v>
      </c>
      <c r="D1307" s="4" t="s">
        <v>23</v>
      </c>
      <c r="E1307" s="4">
        <v>3.0</v>
      </c>
      <c r="F1307" s="4">
        <v>2.0</v>
      </c>
      <c r="G1307" s="4">
        <v>6.0</v>
      </c>
      <c r="H1307" s="5">
        <v>45002.0</v>
      </c>
      <c r="I1307" s="4">
        <f>IFERROR(__xludf.DUMMYFUNCTION("SPLIT(H1307,""/"")"),17.0)</f>
        <v>17</v>
      </c>
      <c r="J1307" s="4">
        <f>IFERROR(__xludf.DUMMYFUNCTION("""COMPUTED_VALUE"""),3.0)</f>
        <v>3</v>
      </c>
      <c r="K1307" s="4">
        <f>IFERROR(__xludf.DUMMYFUNCTION("""COMPUTED_VALUE"""),2023.0)</f>
        <v>2023</v>
      </c>
    </row>
    <row r="1308">
      <c r="A1308" s="1" t="s">
        <v>6915</v>
      </c>
      <c r="B1308" s="4" t="s">
        <v>22</v>
      </c>
      <c r="C1308" s="4" t="s">
        <v>24</v>
      </c>
      <c r="D1308" s="4" t="s">
        <v>30</v>
      </c>
      <c r="E1308" s="4">
        <v>4.0</v>
      </c>
      <c r="F1308" s="4">
        <v>2.0</v>
      </c>
      <c r="G1308" s="4">
        <v>8.0</v>
      </c>
      <c r="H1308" s="5">
        <v>45002.0</v>
      </c>
      <c r="I1308" s="4">
        <f>IFERROR(__xludf.DUMMYFUNCTION("SPLIT(H1308,""/"")"),17.0)</f>
        <v>17</v>
      </c>
      <c r="J1308" s="4">
        <f>IFERROR(__xludf.DUMMYFUNCTION("""COMPUTED_VALUE"""),3.0)</f>
        <v>3</v>
      </c>
      <c r="K1308" s="4">
        <f>IFERROR(__xludf.DUMMYFUNCTION("""COMPUTED_VALUE"""),2023.0)</f>
        <v>2023</v>
      </c>
    </row>
    <row r="1309">
      <c r="A1309" s="1" t="s">
        <v>8244</v>
      </c>
      <c r="B1309" s="4" t="s">
        <v>22</v>
      </c>
      <c r="C1309" s="4" t="s">
        <v>30</v>
      </c>
      <c r="D1309" s="4" t="s">
        <v>30</v>
      </c>
      <c r="E1309" s="4">
        <v>4.0</v>
      </c>
      <c r="F1309" s="4">
        <v>2.0</v>
      </c>
      <c r="G1309" s="4">
        <v>8.0</v>
      </c>
      <c r="H1309" s="5">
        <v>45003.0</v>
      </c>
      <c r="I1309" s="4">
        <f>IFERROR(__xludf.DUMMYFUNCTION("SPLIT(H1309,""/"")"),18.0)</f>
        <v>18</v>
      </c>
      <c r="J1309" s="4">
        <f>IFERROR(__xludf.DUMMYFUNCTION("""COMPUTED_VALUE"""),3.0)</f>
        <v>3</v>
      </c>
      <c r="K1309" s="4">
        <f>IFERROR(__xludf.DUMMYFUNCTION("""COMPUTED_VALUE"""),2023.0)</f>
        <v>2023</v>
      </c>
    </row>
    <row r="1310">
      <c r="A1310" s="1" t="s">
        <v>3846</v>
      </c>
      <c r="B1310" s="4" t="s">
        <v>22</v>
      </c>
      <c r="C1310" s="4" t="s">
        <v>24</v>
      </c>
      <c r="D1310" s="4" t="s">
        <v>23</v>
      </c>
      <c r="E1310" s="4">
        <v>2.0</v>
      </c>
      <c r="F1310" s="4">
        <v>2.0</v>
      </c>
      <c r="G1310" s="4">
        <v>4.0</v>
      </c>
      <c r="H1310" s="5">
        <v>45003.0</v>
      </c>
      <c r="I1310" s="4">
        <f>IFERROR(__xludf.DUMMYFUNCTION("SPLIT(H1310,""/"")"),18.0)</f>
        <v>18</v>
      </c>
      <c r="J1310" s="4">
        <f>IFERROR(__xludf.DUMMYFUNCTION("""COMPUTED_VALUE"""),3.0)</f>
        <v>3</v>
      </c>
      <c r="K1310" s="4">
        <f>IFERROR(__xludf.DUMMYFUNCTION("""COMPUTED_VALUE"""),2023.0)</f>
        <v>2023</v>
      </c>
    </row>
    <row r="1311">
      <c r="A1311" s="1" t="s">
        <v>7125</v>
      </c>
      <c r="B1311" s="4" t="s">
        <v>22</v>
      </c>
      <c r="C1311" s="4" t="s">
        <v>29</v>
      </c>
      <c r="D1311" s="4" t="s">
        <v>30</v>
      </c>
      <c r="E1311" s="4">
        <v>3.0</v>
      </c>
      <c r="F1311" s="4">
        <v>2.0</v>
      </c>
      <c r="G1311" s="4">
        <v>6.0</v>
      </c>
      <c r="H1311" s="5">
        <v>45003.0</v>
      </c>
      <c r="I1311" s="4">
        <f>IFERROR(__xludf.DUMMYFUNCTION("SPLIT(H1311,""/"")"),18.0)</f>
        <v>18</v>
      </c>
      <c r="J1311" s="4">
        <f>IFERROR(__xludf.DUMMYFUNCTION("""COMPUTED_VALUE"""),3.0)</f>
        <v>3</v>
      </c>
      <c r="K1311" s="4">
        <f>IFERROR(__xludf.DUMMYFUNCTION("""COMPUTED_VALUE"""),2023.0)</f>
        <v>2023</v>
      </c>
    </row>
    <row r="1312">
      <c r="A1312" s="1" t="s">
        <v>1657</v>
      </c>
      <c r="B1312" s="4" t="s">
        <v>22</v>
      </c>
      <c r="C1312" s="4" t="s">
        <v>29</v>
      </c>
      <c r="D1312" s="4" t="s">
        <v>30</v>
      </c>
      <c r="E1312" s="4">
        <v>2.0</v>
      </c>
      <c r="F1312" s="4">
        <v>2.0</v>
      </c>
      <c r="G1312" s="4">
        <v>4.0</v>
      </c>
      <c r="H1312" s="5">
        <v>45004.0</v>
      </c>
      <c r="I1312" s="4">
        <f>IFERROR(__xludf.DUMMYFUNCTION("SPLIT(H1312,""/"")"),19.0)</f>
        <v>19</v>
      </c>
      <c r="J1312" s="4">
        <f>IFERROR(__xludf.DUMMYFUNCTION("""COMPUTED_VALUE"""),3.0)</f>
        <v>3</v>
      </c>
      <c r="K1312" s="4">
        <f>IFERROR(__xludf.DUMMYFUNCTION("""COMPUTED_VALUE"""),2023.0)</f>
        <v>2023</v>
      </c>
    </row>
    <row r="1313">
      <c r="A1313" s="1" t="s">
        <v>5914</v>
      </c>
      <c r="B1313" s="4" t="s">
        <v>22</v>
      </c>
      <c r="C1313" s="4" t="s">
        <v>30</v>
      </c>
      <c r="D1313" s="4" t="s">
        <v>30</v>
      </c>
      <c r="E1313" s="4">
        <v>4.0</v>
      </c>
      <c r="F1313" s="4">
        <v>2.0</v>
      </c>
      <c r="G1313" s="4">
        <v>8.0</v>
      </c>
      <c r="H1313" s="5">
        <v>45004.0</v>
      </c>
      <c r="I1313" s="4">
        <f>IFERROR(__xludf.DUMMYFUNCTION("SPLIT(H1313,""/"")"),19.0)</f>
        <v>19</v>
      </c>
      <c r="J1313" s="4">
        <f>IFERROR(__xludf.DUMMYFUNCTION("""COMPUTED_VALUE"""),3.0)</f>
        <v>3</v>
      </c>
      <c r="K1313" s="4">
        <f>IFERROR(__xludf.DUMMYFUNCTION("""COMPUTED_VALUE"""),2023.0)</f>
        <v>2023</v>
      </c>
    </row>
    <row r="1314">
      <c r="A1314" s="1" t="s">
        <v>4049</v>
      </c>
      <c r="B1314" s="4" t="s">
        <v>22</v>
      </c>
      <c r="C1314" s="4" t="s">
        <v>24</v>
      </c>
      <c r="D1314" s="4" t="s">
        <v>39</v>
      </c>
      <c r="E1314" s="4">
        <v>5.0</v>
      </c>
      <c r="F1314" s="4">
        <v>2.0</v>
      </c>
      <c r="G1314" s="4">
        <v>10.0</v>
      </c>
      <c r="H1314" s="5">
        <v>45005.0</v>
      </c>
      <c r="I1314" s="4">
        <f>IFERROR(__xludf.DUMMYFUNCTION("SPLIT(H1314,""/"")"),20.0)</f>
        <v>20</v>
      </c>
      <c r="J1314" s="4">
        <f>IFERROR(__xludf.DUMMYFUNCTION("""COMPUTED_VALUE"""),3.0)</f>
        <v>3</v>
      </c>
      <c r="K1314" s="4">
        <f>IFERROR(__xludf.DUMMYFUNCTION("""COMPUTED_VALUE"""),2023.0)</f>
        <v>2023</v>
      </c>
    </row>
    <row r="1315">
      <c r="A1315" s="1" t="s">
        <v>2043</v>
      </c>
      <c r="B1315" s="4" t="s">
        <v>22</v>
      </c>
      <c r="C1315" s="4" t="s">
        <v>24</v>
      </c>
      <c r="D1315" s="4" t="s">
        <v>39</v>
      </c>
      <c r="E1315" s="4">
        <v>1.0</v>
      </c>
      <c r="F1315" s="4">
        <v>2.0</v>
      </c>
      <c r="G1315" s="4">
        <v>2.0</v>
      </c>
      <c r="H1315" s="5">
        <v>45005.0</v>
      </c>
      <c r="I1315" s="4">
        <f>IFERROR(__xludf.DUMMYFUNCTION("SPLIT(H1315,""/"")"),20.0)</f>
        <v>20</v>
      </c>
      <c r="J1315" s="4">
        <f>IFERROR(__xludf.DUMMYFUNCTION("""COMPUTED_VALUE"""),3.0)</f>
        <v>3</v>
      </c>
      <c r="K1315" s="4">
        <f>IFERROR(__xludf.DUMMYFUNCTION("""COMPUTED_VALUE"""),2023.0)</f>
        <v>2023</v>
      </c>
    </row>
    <row r="1316">
      <c r="A1316" s="1" t="s">
        <v>7428</v>
      </c>
      <c r="B1316" s="4" t="s">
        <v>22</v>
      </c>
      <c r="C1316" s="4" t="s">
        <v>30</v>
      </c>
      <c r="D1316" s="4" t="s">
        <v>28</v>
      </c>
      <c r="E1316" s="4">
        <v>5.0</v>
      </c>
      <c r="F1316" s="4">
        <v>2.0</v>
      </c>
      <c r="G1316" s="4">
        <v>10.0</v>
      </c>
      <c r="H1316" s="5">
        <v>45005.0</v>
      </c>
      <c r="I1316" s="4">
        <f>IFERROR(__xludf.DUMMYFUNCTION("SPLIT(H1316,""/"")"),20.0)</f>
        <v>20</v>
      </c>
      <c r="J1316" s="4">
        <f>IFERROR(__xludf.DUMMYFUNCTION("""COMPUTED_VALUE"""),3.0)</f>
        <v>3</v>
      </c>
      <c r="K1316" s="4">
        <f>IFERROR(__xludf.DUMMYFUNCTION("""COMPUTED_VALUE"""),2023.0)</f>
        <v>2023</v>
      </c>
    </row>
    <row r="1317">
      <c r="A1317" s="1" t="s">
        <v>3382</v>
      </c>
      <c r="B1317" s="4" t="s">
        <v>22</v>
      </c>
      <c r="C1317" s="4" t="s">
        <v>24</v>
      </c>
      <c r="D1317" s="4" t="s">
        <v>23</v>
      </c>
      <c r="E1317" s="4">
        <v>2.0</v>
      </c>
      <c r="F1317" s="4">
        <v>2.0</v>
      </c>
      <c r="G1317" s="4">
        <v>4.0</v>
      </c>
      <c r="H1317" s="5">
        <v>45006.0</v>
      </c>
      <c r="I1317" s="4">
        <f>IFERROR(__xludf.DUMMYFUNCTION("SPLIT(H1317,""/"")"),21.0)</f>
        <v>21</v>
      </c>
      <c r="J1317" s="4">
        <f>IFERROR(__xludf.DUMMYFUNCTION("""COMPUTED_VALUE"""),3.0)</f>
        <v>3</v>
      </c>
      <c r="K1317" s="4">
        <f>IFERROR(__xludf.DUMMYFUNCTION("""COMPUTED_VALUE"""),2023.0)</f>
        <v>2023</v>
      </c>
    </row>
    <row r="1318">
      <c r="A1318" s="1" t="s">
        <v>2431</v>
      </c>
      <c r="B1318" s="4" t="s">
        <v>22</v>
      </c>
      <c r="C1318" s="4" t="s">
        <v>24</v>
      </c>
      <c r="D1318" s="4" t="s">
        <v>39</v>
      </c>
      <c r="E1318" s="4">
        <v>4.0</v>
      </c>
      <c r="F1318" s="4">
        <v>2.0</v>
      </c>
      <c r="G1318" s="4">
        <v>8.0</v>
      </c>
      <c r="H1318" s="5">
        <v>45006.0</v>
      </c>
      <c r="I1318" s="4">
        <f>IFERROR(__xludf.DUMMYFUNCTION("SPLIT(H1318,""/"")"),21.0)</f>
        <v>21</v>
      </c>
      <c r="J1318" s="4">
        <f>IFERROR(__xludf.DUMMYFUNCTION("""COMPUTED_VALUE"""),3.0)</f>
        <v>3</v>
      </c>
      <c r="K1318" s="4">
        <f>IFERROR(__xludf.DUMMYFUNCTION("""COMPUTED_VALUE"""),2023.0)</f>
        <v>2023</v>
      </c>
    </row>
    <row r="1319">
      <c r="A1319" s="1" t="s">
        <v>2833</v>
      </c>
      <c r="B1319" s="4" t="s">
        <v>22</v>
      </c>
      <c r="C1319" s="4" t="s">
        <v>29</v>
      </c>
      <c r="D1319" s="4" t="s">
        <v>28</v>
      </c>
      <c r="E1319" s="4">
        <v>3.0</v>
      </c>
      <c r="F1319" s="4">
        <v>2.0</v>
      </c>
      <c r="G1319" s="4">
        <v>6.0</v>
      </c>
      <c r="H1319" s="5">
        <v>45006.0</v>
      </c>
      <c r="I1319" s="4">
        <f>IFERROR(__xludf.DUMMYFUNCTION("SPLIT(H1319,""/"")"),21.0)</f>
        <v>21</v>
      </c>
      <c r="J1319" s="4">
        <f>IFERROR(__xludf.DUMMYFUNCTION("""COMPUTED_VALUE"""),3.0)</f>
        <v>3</v>
      </c>
      <c r="K1319" s="4">
        <f>IFERROR(__xludf.DUMMYFUNCTION("""COMPUTED_VALUE"""),2023.0)</f>
        <v>2023</v>
      </c>
    </row>
    <row r="1320">
      <c r="A1320" s="1" t="s">
        <v>9122</v>
      </c>
      <c r="B1320" s="4" t="s">
        <v>22</v>
      </c>
      <c r="C1320" s="4" t="s">
        <v>29</v>
      </c>
      <c r="D1320" s="4" t="s">
        <v>30</v>
      </c>
      <c r="E1320" s="4">
        <v>2.0</v>
      </c>
      <c r="F1320" s="4">
        <v>2.0</v>
      </c>
      <c r="G1320" s="4">
        <v>4.0</v>
      </c>
      <c r="H1320" s="5">
        <v>45007.0</v>
      </c>
      <c r="I1320" s="4">
        <f>IFERROR(__xludf.DUMMYFUNCTION("SPLIT(H1320,""/"")"),22.0)</f>
        <v>22</v>
      </c>
      <c r="J1320" s="4">
        <f>IFERROR(__xludf.DUMMYFUNCTION("""COMPUTED_VALUE"""),3.0)</f>
        <v>3</v>
      </c>
      <c r="K1320" s="4">
        <f>IFERROR(__xludf.DUMMYFUNCTION("""COMPUTED_VALUE"""),2023.0)</f>
        <v>2023</v>
      </c>
    </row>
    <row r="1321">
      <c r="A1321" s="1" t="s">
        <v>2238</v>
      </c>
      <c r="B1321" s="4" t="s">
        <v>22</v>
      </c>
      <c r="C1321" s="4" t="s">
        <v>30</v>
      </c>
      <c r="D1321" s="4" t="s">
        <v>30</v>
      </c>
      <c r="E1321" s="4">
        <v>4.0</v>
      </c>
      <c r="F1321" s="4">
        <v>2.0</v>
      </c>
      <c r="G1321" s="4">
        <v>8.0</v>
      </c>
      <c r="H1321" s="5">
        <v>45007.0</v>
      </c>
      <c r="I1321" s="4">
        <f>IFERROR(__xludf.DUMMYFUNCTION("SPLIT(H1321,""/"")"),22.0)</f>
        <v>22</v>
      </c>
      <c r="J1321" s="4">
        <f>IFERROR(__xludf.DUMMYFUNCTION("""COMPUTED_VALUE"""),3.0)</f>
        <v>3</v>
      </c>
      <c r="K1321" s="4">
        <f>IFERROR(__xludf.DUMMYFUNCTION("""COMPUTED_VALUE"""),2023.0)</f>
        <v>2023</v>
      </c>
    </row>
    <row r="1322">
      <c r="A1322" s="1" t="s">
        <v>2789</v>
      </c>
      <c r="B1322" s="4" t="s">
        <v>22</v>
      </c>
      <c r="C1322" s="4" t="s">
        <v>29</v>
      </c>
      <c r="D1322" s="4" t="s">
        <v>23</v>
      </c>
      <c r="E1322" s="4">
        <v>5.0</v>
      </c>
      <c r="F1322" s="4">
        <v>2.0</v>
      </c>
      <c r="G1322" s="4">
        <v>10.0</v>
      </c>
      <c r="H1322" s="5">
        <v>45008.0</v>
      </c>
      <c r="I1322" s="4">
        <f>IFERROR(__xludf.DUMMYFUNCTION("SPLIT(H1322,""/"")"),23.0)</f>
        <v>23</v>
      </c>
      <c r="J1322" s="4">
        <f>IFERROR(__xludf.DUMMYFUNCTION("""COMPUTED_VALUE"""),3.0)</f>
        <v>3</v>
      </c>
      <c r="K1322" s="4">
        <f>IFERROR(__xludf.DUMMYFUNCTION("""COMPUTED_VALUE"""),2023.0)</f>
        <v>2023</v>
      </c>
    </row>
    <row r="1323">
      <c r="A1323" s="1" t="s">
        <v>2857</v>
      </c>
      <c r="B1323" s="4" t="s">
        <v>22</v>
      </c>
      <c r="C1323" s="4" t="s">
        <v>30</v>
      </c>
      <c r="D1323" s="4" t="s">
        <v>39</v>
      </c>
      <c r="E1323" s="4">
        <v>2.0</v>
      </c>
      <c r="F1323" s="4">
        <v>2.0</v>
      </c>
      <c r="G1323" s="4">
        <v>4.0</v>
      </c>
      <c r="H1323" s="5">
        <v>45009.0</v>
      </c>
      <c r="I1323" s="4">
        <f>IFERROR(__xludf.DUMMYFUNCTION("SPLIT(H1323,""/"")"),24.0)</f>
        <v>24</v>
      </c>
      <c r="J1323" s="4">
        <f>IFERROR(__xludf.DUMMYFUNCTION("""COMPUTED_VALUE"""),3.0)</f>
        <v>3</v>
      </c>
      <c r="K1323" s="4">
        <f>IFERROR(__xludf.DUMMYFUNCTION("""COMPUTED_VALUE"""),2023.0)</f>
        <v>2023</v>
      </c>
    </row>
    <row r="1324">
      <c r="A1324" s="1" t="s">
        <v>8081</v>
      </c>
      <c r="B1324" s="4" t="s">
        <v>22</v>
      </c>
      <c r="C1324" s="4" t="s">
        <v>30</v>
      </c>
      <c r="D1324" s="4" t="s">
        <v>30</v>
      </c>
      <c r="E1324" s="4">
        <v>5.0</v>
      </c>
      <c r="F1324" s="4">
        <v>2.0</v>
      </c>
      <c r="G1324" s="4">
        <v>10.0</v>
      </c>
      <c r="H1324" s="5">
        <v>45009.0</v>
      </c>
      <c r="I1324" s="4">
        <f>IFERROR(__xludf.DUMMYFUNCTION("SPLIT(H1324,""/"")"),24.0)</f>
        <v>24</v>
      </c>
      <c r="J1324" s="4">
        <f>IFERROR(__xludf.DUMMYFUNCTION("""COMPUTED_VALUE"""),3.0)</f>
        <v>3</v>
      </c>
      <c r="K1324" s="4">
        <f>IFERROR(__xludf.DUMMYFUNCTION("""COMPUTED_VALUE"""),2023.0)</f>
        <v>2023</v>
      </c>
    </row>
    <row r="1325">
      <c r="A1325" s="1" t="s">
        <v>1794</v>
      </c>
      <c r="B1325" s="4" t="s">
        <v>22</v>
      </c>
      <c r="C1325" s="4" t="s">
        <v>29</v>
      </c>
      <c r="D1325" s="4" t="s">
        <v>28</v>
      </c>
      <c r="E1325" s="4">
        <v>2.0</v>
      </c>
      <c r="F1325" s="4">
        <v>2.0</v>
      </c>
      <c r="G1325" s="4">
        <v>4.0</v>
      </c>
      <c r="H1325" s="5">
        <v>45009.0</v>
      </c>
      <c r="I1325" s="4">
        <f>IFERROR(__xludf.DUMMYFUNCTION("SPLIT(H1325,""/"")"),24.0)</f>
        <v>24</v>
      </c>
      <c r="J1325" s="4">
        <f>IFERROR(__xludf.DUMMYFUNCTION("""COMPUTED_VALUE"""),3.0)</f>
        <v>3</v>
      </c>
      <c r="K1325" s="4">
        <f>IFERROR(__xludf.DUMMYFUNCTION("""COMPUTED_VALUE"""),2023.0)</f>
        <v>2023</v>
      </c>
    </row>
    <row r="1326">
      <c r="A1326" s="1" t="s">
        <v>8117</v>
      </c>
      <c r="B1326" s="4" t="s">
        <v>22</v>
      </c>
      <c r="C1326" s="4" t="s">
        <v>24</v>
      </c>
      <c r="D1326" s="4" t="s">
        <v>39</v>
      </c>
      <c r="E1326" s="4">
        <v>2.0</v>
      </c>
      <c r="F1326" s="4">
        <v>2.0</v>
      </c>
      <c r="G1326" s="4">
        <v>4.0</v>
      </c>
      <c r="H1326" s="5">
        <v>45009.0</v>
      </c>
      <c r="I1326" s="4">
        <f>IFERROR(__xludf.DUMMYFUNCTION("SPLIT(H1326,""/"")"),24.0)</f>
        <v>24</v>
      </c>
      <c r="J1326" s="4">
        <f>IFERROR(__xludf.DUMMYFUNCTION("""COMPUTED_VALUE"""),3.0)</f>
        <v>3</v>
      </c>
      <c r="K1326" s="4">
        <f>IFERROR(__xludf.DUMMYFUNCTION("""COMPUTED_VALUE"""),2023.0)</f>
        <v>2023</v>
      </c>
    </row>
    <row r="1327">
      <c r="A1327" s="1" t="s">
        <v>8348</v>
      </c>
      <c r="B1327" s="4" t="s">
        <v>22</v>
      </c>
      <c r="C1327" s="4" t="s">
        <v>29</v>
      </c>
      <c r="D1327" s="4" t="s">
        <v>30</v>
      </c>
      <c r="E1327" s="4">
        <v>3.0</v>
      </c>
      <c r="F1327" s="4">
        <v>2.0</v>
      </c>
      <c r="G1327" s="4">
        <v>6.0</v>
      </c>
      <c r="H1327" s="5">
        <v>45010.0</v>
      </c>
      <c r="I1327" s="4">
        <f>IFERROR(__xludf.DUMMYFUNCTION("SPLIT(H1327,""/"")"),25.0)</f>
        <v>25</v>
      </c>
      <c r="J1327" s="4">
        <f>IFERROR(__xludf.DUMMYFUNCTION("""COMPUTED_VALUE"""),3.0)</f>
        <v>3</v>
      </c>
      <c r="K1327" s="4">
        <f>IFERROR(__xludf.DUMMYFUNCTION("""COMPUTED_VALUE"""),2023.0)</f>
        <v>2023</v>
      </c>
    </row>
    <row r="1328">
      <c r="A1328" s="1" t="s">
        <v>4640</v>
      </c>
      <c r="B1328" s="4" t="s">
        <v>22</v>
      </c>
      <c r="C1328" s="4" t="s">
        <v>30</v>
      </c>
      <c r="D1328" s="4" t="s">
        <v>30</v>
      </c>
      <c r="E1328" s="4">
        <v>5.0</v>
      </c>
      <c r="F1328" s="4">
        <v>2.0</v>
      </c>
      <c r="G1328" s="4">
        <v>10.0</v>
      </c>
      <c r="H1328" s="5">
        <v>45010.0</v>
      </c>
      <c r="I1328" s="4">
        <f>IFERROR(__xludf.DUMMYFUNCTION("SPLIT(H1328,""/"")"),25.0)</f>
        <v>25</v>
      </c>
      <c r="J1328" s="4">
        <f>IFERROR(__xludf.DUMMYFUNCTION("""COMPUTED_VALUE"""),3.0)</f>
        <v>3</v>
      </c>
      <c r="K1328" s="4">
        <f>IFERROR(__xludf.DUMMYFUNCTION("""COMPUTED_VALUE"""),2023.0)</f>
        <v>2023</v>
      </c>
    </row>
    <row r="1329">
      <c r="A1329" s="1" t="s">
        <v>8608</v>
      </c>
      <c r="B1329" s="4" t="s">
        <v>22</v>
      </c>
      <c r="C1329" s="4" t="s">
        <v>24</v>
      </c>
      <c r="D1329" s="4" t="s">
        <v>39</v>
      </c>
      <c r="E1329" s="4">
        <v>1.0</v>
      </c>
      <c r="F1329" s="4">
        <v>2.0</v>
      </c>
      <c r="G1329" s="4">
        <v>2.0</v>
      </c>
      <c r="H1329" s="5">
        <v>45011.0</v>
      </c>
      <c r="I1329" s="4">
        <f>IFERROR(__xludf.DUMMYFUNCTION("SPLIT(H1329,""/"")"),26.0)</f>
        <v>26</v>
      </c>
      <c r="J1329" s="4">
        <f>IFERROR(__xludf.DUMMYFUNCTION("""COMPUTED_VALUE"""),3.0)</f>
        <v>3</v>
      </c>
      <c r="K1329" s="4">
        <f>IFERROR(__xludf.DUMMYFUNCTION("""COMPUTED_VALUE"""),2023.0)</f>
        <v>2023</v>
      </c>
    </row>
    <row r="1330">
      <c r="A1330" s="1" t="s">
        <v>7732</v>
      </c>
      <c r="B1330" s="4" t="s">
        <v>22</v>
      </c>
      <c r="C1330" s="4" t="s">
        <v>30</v>
      </c>
      <c r="D1330" s="4" t="s">
        <v>39</v>
      </c>
      <c r="E1330" s="4">
        <v>3.0</v>
      </c>
      <c r="F1330" s="4">
        <v>2.0</v>
      </c>
      <c r="G1330" s="4">
        <v>6.0</v>
      </c>
      <c r="H1330" s="5">
        <v>45011.0</v>
      </c>
      <c r="I1330" s="4">
        <f>IFERROR(__xludf.DUMMYFUNCTION("SPLIT(H1330,""/"")"),26.0)</f>
        <v>26</v>
      </c>
      <c r="J1330" s="4">
        <f>IFERROR(__xludf.DUMMYFUNCTION("""COMPUTED_VALUE"""),3.0)</f>
        <v>3</v>
      </c>
      <c r="K1330" s="4">
        <f>IFERROR(__xludf.DUMMYFUNCTION("""COMPUTED_VALUE"""),2023.0)</f>
        <v>2023</v>
      </c>
    </row>
    <row r="1331">
      <c r="A1331" s="1" t="s">
        <v>8024</v>
      </c>
      <c r="B1331" s="4" t="s">
        <v>22</v>
      </c>
      <c r="C1331" s="4" t="s">
        <v>30</v>
      </c>
      <c r="D1331" s="4" t="s">
        <v>23</v>
      </c>
      <c r="E1331" s="4">
        <v>3.0</v>
      </c>
      <c r="F1331" s="4">
        <v>2.0</v>
      </c>
      <c r="G1331" s="4">
        <v>6.0</v>
      </c>
      <c r="H1331" s="5">
        <v>45011.0</v>
      </c>
      <c r="I1331" s="4">
        <f>IFERROR(__xludf.DUMMYFUNCTION("SPLIT(H1331,""/"")"),26.0)</f>
        <v>26</v>
      </c>
      <c r="J1331" s="4">
        <f>IFERROR(__xludf.DUMMYFUNCTION("""COMPUTED_VALUE"""),3.0)</f>
        <v>3</v>
      </c>
      <c r="K1331" s="4">
        <f>IFERROR(__xludf.DUMMYFUNCTION("""COMPUTED_VALUE"""),2023.0)</f>
        <v>2023</v>
      </c>
    </row>
    <row r="1332">
      <c r="A1332" s="1" t="s">
        <v>6358</v>
      </c>
      <c r="B1332" s="4" t="s">
        <v>22</v>
      </c>
      <c r="C1332" s="4" t="s">
        <v>29</v>
      </c>
      <c r="D1332" s="4" t="s">
        <v>23</v>
      </c>
      <c r="E1332" s="4">
        <v>3.0</v>
      </c>
      <c r="F1332" s="4">
        <v>2.0</v>
      </c>
      <c r="G1332" s="4">
        <v>6.0</v>
      </c>
      <c r="H1332" s="5">
        <v>45011.0</v>
      </c>
      <c r="I1332" s="4">
        <f>IFERROR(__xludf.DUMMYFUNCTION("SPLIT(H1332,""/"")"),26.0)</f>
        <v>26</v>
      </c>
      <c r="J1332" s="4">
        <f>IFERROR(__xludf.DUMMYFUNCTION("""COMPUTED_VALUE"""),3.0)</f>
        <v>3</v>
      </c>
      <c r="K1332" s="4">
        <f>IFERROR(__xludf.DUMMYFUNCTION("""COMPUTED_VALUE"""),2023.0)</f>
        <v>2023</v>
      </c>
    </row>
    <row r="1333">
      <c r="A1333" s="1" t="s">
        <v>2280</v>
      </c>
      <c r="B1333" s="4" t="s">
        <v>22</v>
      </c>
      <c r="C1333" s="4" t="s">
        <v>30</v>
      </c>
      <c r="D1333" s="4" t="s">
        <v>23</v>
      </c>
      <c r="E1333" s="4">
        <v>4.0</v>
      </c>
      <c r="F1333" s="4">
        <v>2.0</v>
      </c>
      <c r="G1333" s="4">
        <v>8.0</v>
      </c>
      <c r="H1333" s="5">
        <v>45011.0</v>
      </c>
      <c r="I1333" s="4">
        <f>IFERROR(__xludf.DUMMYFUNCTION("SPLIT(H1333,""/"")"),26.0)</f>
        <v>26</v>
      </c>
      <c r="J1333" s="4">
        <f>IFERROR(__xludf.DUMMYFUNCTION("""COMPUTED_VALUE"""),3.0)</f>
        <v>3</v>
      </c>
      <c r="K1333" s="4">
        <f>IFERROR(__xludf.DUMMYFUNCTION("""COMPUTED_VALUE"""),2023.0)</f>
        <v>2023</v>
      </c>
    </row>
    <row r="1334">
      <c r="A1334" s="1" t="s">
        <v>5043</v>
      </c>
      <c r="B1334" s="4" t="s">
        <v>22</v>
      </c>
      <c r="C1334" s="4" t="s">
        <v>29</v>
      </c>
      <c r="D1334" s="4" t="s">
        <v>30</v>
      </c>
      <c r="E1334" s="4">
        <v>1.0</v>
      </c>
      <c r="F1334" s="4">
        <v>2.0</v>
      </c>
      <c r="G1334" s="4">
        <v>2.0</v>
      </c>
      <c r="H1334" s="5">
        <v>45011.0</v>
      </c>
      <c r="I1334" s="4">
        <f>IFERROR(__xludf.DUMMYFUNCTION("SPLIT(H1334,""/"")"),26.0)</f>
        <v>26</v>
      </c>
      <c r="J1334" s="4">
        <f>IFERROR(__xludf.DUMMYFUNCTION("""COMPUTED_VALUE"""),3.0)</f>
        <v>3</v>
      </c>
      <c r="K1334" s="4">
        <f>IFERROR(__xludf.DUMMYFUNCTION("""COMPUTED_VALUE"""),2023.0)</f>
        <v>2023</v>
      </c>
    </row>
    <row r="1335">
      <c r="A1335" s="1" t="s">
        <v>8751</v>
      </c>
      <c r="B1335" s="4" t="s">
        <v>22</v>
      </c>
      <c r="C1335" s="4" t="s">
        <v>24</v>
      </c>
      <c r="D1335" s="4" t="s">
        <v>30</v>
      </c>
      <c r="E1335" s="4">
        <v>1.0</v>
      </c>
      <c r="F1335" s="4">
        <v>2.0</v>
      </c>
      <c r="G1335" s="4">
        <v>2.0</v>
      </c>
      <c r="H1335" s="5">
        <v>45012.0</v>
      </c>
      <c r="I1335" s="4">
        <f>IFERROR(__xludf.DUMMYFUNCTION("SPLIT(H1335,""/"")"),27.0)</f>
        <v>27</v>
      </c>
      <c r="J1335" s="4">
        <f>IFERROR(__xludf.DUMMYFUNCTION("""COMPUTED_VALUE"""),3.0)</f>
        <v>3</v>
      </c>
      <c r="K1335" s="4">
        <f>IFERROR(__xludf.DUMMYFUNCTION("""COMPUTED_VALUE"""),2023.0)</f>
        <v>2023</v>
      </c>
    </row>
    <row r="1336">
      <c r="A1336" s="1" t="s">
        <v>7987</v>
      </c>
      <c r="B1336" s="4" t="s">
        <v>22</v>
      </c>
      <c r="C1336" s="4" t="s">
        <v>30</v>
      </c>
      <c r="D1336" s="4" t="s">
        <v>30</v>
      </c>
      <c r="E1336" s="4">
        <v>1.0</v>
      </c>
      <c r="F1336" s="4">
        <v>2.0</v>
      </c>
      <c r="G1336" s="4">
        <v>2.0</v>
      </c>
      <c r="H1336" s="5">
        <v>45012.0</v>
      </c>
      <c r="I1336" s="4">
        <f>IFERROR(__xludf.DUMMYFUNCTION("SPLIT(H1336,""/"")"),27.0)</f>
        <v>27</v>
      </c>
      <c r="J1336" s="4">
        <f>IFERROR(__xludf.DUMMYFUNCTION("""COMPUTED_VALUE"""),3.0)</f>
        <v>3</v>
      </c>
      <c r="K1336" s="4">
        <f>IFERROR(__xludf.DUMMYFUNCTION("""COMPUTED_VALUE"""),2023.0)</f>
        <v>2023</v>
      </c>
    </row>
    <row r="1337">
      <c r="A1337" s="1" t="s">
        <v>2689</v>
      </c>
      <c r="B1337" s="4" t="s">
        <v>22</v>
      </c>
      <c r="C1337" s="4" t="s">
        <v>30</v>
      </c>
      <c r="D1337" s="4" t="s">
        <v>30</v>
      </c>
      <c r="E1337" s="4">
        <v>4.0</v>
      </c>
      <c r="F1337" s="4">
        <v>2.0</v>
      </c>
      <c r="G1337" s="4">
        <v>8.0</v>
      </c>
      <c r="H1337" s="5">
        <v>45012.0</v>
      </c>
      <c r="I1337" s="4">
        <f>IFERROR(__xludf.DUMMYFUNCTION("SPLIT(H1337,""/"")"),27.0)</f>
        <v>27</v>
      </c>
      <c r="J1337" s="4">
        <f>IFERROR(__xludf.DUMMYFUNCTION("""COMPUTED_VALUE"""),3.0)</f>
        <v>3</v>
      </c>
      <c r="K1337" s="4">
        <f>IFERROR(__xludf.DUMMYFUNCTION("""COMPUTED_VALUE"""),2023.0)</f>
        <v>2023</v>
      </c>
    </row>
    <row r="1338">
      <c r="A1338" s="1" t="s">
        <v>5274</v>
      </c>
      <c r="B1338" s="4" t="s">
        <v>22</v>
      </c>
      <c r="C1338" s="4" t="s">
        <v>29</v>
      </c>
      <c r="D1338" s="4" t="s">
        <v>28</v>
      </c>
      <c r="E1338" s="4">
        <v>5.0</v>
      </c>
      <c r="F1338" s="4">
        <v>2.0</v>
      </c>
      <c r="G1338" s="4">
        <v>10.0</v>
      </c>
      <c r="H1338" s="5">
        <v>45012.0</v>
      </c>
      <c r="I1338" s="4">
        <f>IFERROR(__xludf.DUMMYFUNCTION("SPLIT(H1338,""/"")"),27.0)</f>
        <v>27</v>
      </c>
      <c r="J1338" s="4">
        <f>IFERROR(__xludf.DUMMYFUNCTION("""COMPUTED_VALUE"""),3.0)</f>
        <v>3</v>
      </c>
      <c r="K1338" s="4">
        <f>IFERROR(__xludf.DUMMYFUNCTION("""COMPUTED_VALUE"""),2023.0)</f>
        <v>2023</v>
      </c>
    </row>
    <row r="1339">
      <c r="A1339" s="1" t="s">
        <v>1948</v>
      </c>
      <c r="B1339" s="4" t="s">
        <v>22</v>
      </c>
      <c r="C1339" s="4" t="s">
        <v>30</v>
      </c>
      <c r="D1339" s="4" t="s">
        <v>39</v>
      </c>
      <c r="E1339" s="4">
        <v>1.0</v>
      </c>
      <c r="F1339" s="4">
        <v>2.0</v>
      </c>
      <c r="G1339" s="4">
        <v>2.0</v>
      </c>
      <c r="H1339" s="5">
        <v>45012.0</v>
      </c>
      <c r="I1339" s="4">
        <f>IFERROR(__xludf.DUMMYFUNCTION("SPLIT(H1339,""/"")"),27.0)</f>
        <v>27</v>
      </c>
      <c r="J1339" s="4">
        <f>IFERROR(__xludf.DUMMYFUNCTION("""COMPUTED_VALUE"""),3.0)</f>
        <v>3</v>
      </c>
      <c r="K1339" s="4">
        <f>IFERROR(__xludf.DUMMYFUNCTION("""COMPUTED_VALUE"""),2023.0)</f>
        <v>2023</v>
      </c>
    </row>
    <row r="1340">
      <c r="A1340" s="1" t="s">
        <v>2587</v>
      </c>
      <c r="B1340" s="4" t="s">
        <v>22</v>
      </c>
      <c r="C1340" s="4" t="s">
        <v>29</v>
      </c>
      <c r="D1340" s="4" t="s">
        <v>28</v>
      </c>
      <c r="E1340" s="4">
        <v>4.0</v>
      </c>
      <c r="F1340" s="4">
        <v>2.0</v>
      </c>
      <c r="G1340" s="4">
        <v>8.0</v>
      </c>
      <c r="H1340" s="5">
        <v>45012.0</v>
      </c>
      <c r="I1340" s="4">
        <f>IFERROR(__xludf.DUMMYFUNCTION("SPLIT(H1340,""/"")"),27.0)</f>
        <v>27</v>
      </c>
      <c r="J1340" s="4">
        <f>IFERROR(__xludf.DUMMYFUNCTION("""COMPUTED_VALUE"""),3.0)</f>
        <v>3</v>
      </c>
      <c r="K1340" s="4">
        <f>IFERROR(__xludf.DUMMYFUNCTION("""COMPUTED_VALUE"""),2023.0)</f>
        <v>2023</v>
      </c>
    </row>
    <row r="1341">
      <c r="A1341" s="1" t="s">
        <v>8962</v>
      </c>
      <c r="B1341" s="4" t="s">
        <v>22</v>
      </c>
      <c r="C1341" s="4" t="s">
        <v>30</v>
      </c>
      <c r="D1341" s="4" t="s">
        <v>39</v>
      </c>
      <c r="E1341" s="4">
        <v>3.0</v>
      </c>
      <c r="F1341" s="4">
        <v>2.0</v>
      </c>
      <c r="G1341" s="4">
        <v>6.0</v>
      </c>
      <c r="H1341" s="5">
        <v>45013.0</v>
      </c>
      <c r="I1341" s="4">
        <f>IFERROR(__xludf.DUMMYFUNCTION("SPLIT(H1341,""/"")"),28.0)</f>
        <v>28</v>
      </c>
      <c r="J1341" s="4">
        <f>IFERROR(__xludf.DUMMYFUNCTION("""COMPUTED_VALUE"""),3.0)</f>
        <v>3</v>
      </c>
      <c r="K1341" s="4">
        <f>IFERROR(__xludf.DUMMYFUNCTION("""COMPUTED_VALUE"""),2023.0)</f>
        <v>2023</v>
      </c>
    </row>
    <row r="1342">
      <c r="A1342" s="1" t="s">
        <v>9296</v>
      </c>
      <c r="B1342" s="4" t="s">
        <v>22</v>
      </c>
      <c r="C1342" s="4" t="s">
        <v>30</v>
      </c>
      <c r="D1342" s="4" t="s">
        <v>23</v>
      </c>
      <c r="E1342" s="4">
        <v>3.0</v>
      </c>
      <c r="F1342" s="4">
        <v>2.0</v>
      </c>
      <c r="G1342" s="4">
        <v>6.0</v>
      </c>
      <c r="H1342" s="5">
        <v>45013.0</v>
      </c>
      <c r="I1342" s="4">
        <f>IFERROR(__xludf.DUMMYFUNCTION("SPLIT(H1342,""/"")"),28.0)</f>
        <v>28</v>
      </c>
      <c r="J1342" s="4">
        <f>IFERROR(__xludf.DUMMYFUNCTION("""COMPUTED_VALUE"""),3.0)</f>
        <v>3</v>
      </c>
      <c r="K1342" s="4">
        <f>IFERROR(__xludf.DUMMYFUNCTION("""COMPUTED_VALUE"""),2023.0)</f>
        <v>2023</v>
      </c>
    </row>
    <row r="1343">
      <c r="A1343" s="1" t="s">
        <v>9432</v>
      </c>
      <c r="B1343" s="4" t="s">
        <v>22</v>
      </c>
      <c r="C1343" s="4" t="s">
        <v>30</v>
      </c>
      <c r="D1343" s="4" t="s">
        <v>23</v>
      </c>
      <c r="E1343" s="4">
        <v>5.0</v>
      </c>
      <c r="F1343" s="4">
        <v>2.0</v>
      </c>
      <c r="G1343" s="4">
        <v>10.0</v>
      </c>
      <c r="H1343" s="5">
        <v>45014.0</v>
      </c>
      <c r="I1343" s="4">
        <f>IFERROR(__xludf.DUMMYFUNCTION("SPLIT(H1343,""/"")"),29.0)</f>
        <v>29</v>
      </c>
      <c r="J1343" s="4">
        <f>IFERROR(__xludf.DUMMYFUNCTION("""COMPUTED_VALUE"""),3.0)</f>
        <v>3</v>
      </c>
      <c r="K1343" s="4">
        <f>IFERROR(__xludf.DUMMYFUNCTION("""COMPUTED_VALUE"""),2023.0)</f>
        <v>2023</v>
      </c>
    </row>
    <row r="1344">
      <c r="A1344" s="1" t="s">
        <v>160</v>
      </c>
      <c r="B1344" s="4" t="s">
        <v>22</v>
      </c>
      <c r="C1344" s="4" t="s">
        <v>24</v>
      </c>
      <c r="D1344" s="4" t="s">
        <v>30</v>
      </c>
      <c r="E1344" s="4">
        <v>3.0</v>
      </c>
      <c r="F1344" s="4">
        <v>2.0</v>
      </c>
      <c r="G1344" s="4">
        <v>6.0</v>
      </c>
      <c r="H1344" s="5">
        <v>45014.0</v>
      </c>
      <c r="I1344" s="4">
        <f>IFERROR(__xludf.DUMMYFUNCTION("SPLIT(H1344,""/"")"),29.0)</f>
        <v>29</v>
      </c>
      <c r="J1344" s="4">
        <f>IFERROR(__xludf.DUMMYFUNCTION("""COMPUTED_VALUE"""),3.0)</f>
        <v>3</v>
      </c>
      <c r="K1344" s="4">
        <f>IFERROR(__xludf.DUMMYFUNCTION("""COMPUTED_VALUE"""),2023.0)</f>
        <v>2023</v>
      </c>
    </row>
    <row r="1345">
      <c r="A1345" s="1" t="s">
        <v>6143</v>
      </c>
      <c r="B1345" s="4" t="s">
        <v>22</v>
      </c>
      <c r="C1345" s="4" t="s">
        <v>29</v>
      </c>
      <c r="D1345" s="4" t="s">
        <v>30</v>
      </c>
      <c r="E1345" s="4">
        <v>3.0</v>
      </c>
      <c r="F1345" s="4">
        <v>2.0</v>
      </c>
      <c r="G1345" s="4">
        <v>6.0</v>
      </c>
      <c r="H1345" s="5">
        <v>45014.0</v>
      </c>
      <c r="I1345" s="4">
        <f>IFERROR(__xludf.DUMMYFUNCTION("SPLIT(H1345,""/"")"),29.0)</f>
        <v>29</v>
      </c>
      <c r="J1345" s="4">
        <f>IFERROR(__xludf.DUMMYFUNCTION("""COMPUTED_VALUE"""),3.0)</f>
        <v>3</v>
      </c>
      <c r="K1345" s="4">
        <f>IFERROR(__xludf.DUMMYFUNCTION("""COMPUTED_VALUE"""),2023.0)</f>
        <v>2023</v>
      </c>
    </row>
    <row r="1346">
      <c r="A1346" s="1" t="s">
        <v>2839</v>
      </c>
      <c r="B1346" s="4" t="s">
        <v>22</v>
      </c>
      <c r="C1346" s="4" t="s">
        <v>24</v>
      </c>
      <c r="D1346" s="4" t="s">
        <v>23</v>
      </c>
      <c r="E1346" s="4">
        <v>1.0</v>
      </c>
      <c r="F1346" s="4">
        <v>2.0</v>
      </c>
      <c r="G1346" s="4">
        <v>2.0</v>
      </c>
      <c r="H1346" s="5">
        <v>45015.0</v>
      </c>
      <c r="I1346" s="4">
        <f>IFERROR(__xludf.DUMMYFUNCTION("SPLIT(H1346,""/"")"),30.0)</f>
        <v>30</v>
      </c>
      <c r="J1346" s="4">
        <f>IFERROR(__xludf.DUMMYFUNCTION("""COMPUTED_VALUE"""),3.0)</f>
        <v>3</v>
      </c>
      <c r="K1346" s="4">
        <f>IFERROR(__xludf.DUMMYFUNCTION("""COMPUTED_VALUE"""),2023.0)</f>
        <v>2023</v>
      </c>
    </row>
    <row r="1347">
      <c r="A1347" s="1" t="s">
        <v>5560</v>
      </c>
      <c r="B1347" s="4" t="s">
        <v>22</v>
      </c>
      <c r="C1347" s="4" t="s">
        <v>29</v>
      </c>
      <c r="D1347" s="4" t="s">
        <v>30</v>
      </c>
      <c r="E1347" s="4">
        <v>3.0</v>
      </c>
      <c r="F1347" s="4">
        <v>2.0</v>
      </c>
      <c r="G1347" s="4">
        <v>6.0</v>
      </c>
      <c r="H1347" s="5">
        <v>45015.0</v>
      </c>
      <c r="I1347" s="4">
        <f>IFERROR(__xludf.DUMMYFUNCTION("SPLIT(H1347,""/"")"),30.0)</f>
        <v>30</v>
      </c>
      <c r="J1347" s="4">
        <f>IFERROR(__xludf.DUMMYFUNCTION("""COMPUTED_VALUE"""),3.0)</f>
        <v>3</v>
      </c>
      <c r="K1347" s="4">
        <f>IFERROR(__xludf.DUMMYFUNCTION("""COMPUTED_VALUE"""),2023.0)</f>
        <v>2023</v>
      </c>
    </row>
    <row r="1348">
      <c r="A1348" s="1" t="s">
        <v>3124</v>
      </c>
      <c r="B1348" s="4" t="s">
        <v>22</v>
      </c>
      <c r="C1348" s="4" t="s">
        <v>30</v>
      </c>
      <c r="D1348" s="4" t="s">
        <v>39</v>
      </c>
      <c r="E1348" s="4">
        <v>4.0</v>
      </c>
      <c r="F1348" s="4">
        <v>2.0</v>
      </c>
      <c r="G1348" s="4">
        <v>8.0</v>
      </c>
      <c r="H1348" s="5">
        <v>45015.0</v>
      </c>
      <c r="I1348" s="4">
        <f>IFERROR(__xludf.DUMMYFUNCTION("SPLIT(H1348,""/"")"),30.0)</f>
        <v>30</v>
      </c>
      <c r="J1348" s="4">
        <f>IFERROR(__xludf.DUMMYFUNCTION("""COMPUTED_VALUE"""),3.0)</f>
        <v>3</v>
      </c>
      <c r="K1348" s="4">
        <f>IFERROR(__xludf.DUMMYFUNCTION("""COMPUTED_VALUE"""),2023.0)</f>
        <v>2023</v>
      </c>
    </row>
    <row r="1349">
      <c r="A1349" s="1" t="s">
        <v>2880</v>
      </c>
      <c r="B1349" s="4" t="s">
        <v>22</v>
      </c>
      <c r="C1349" s="4" t="s">
        <v>30</v>
      </c>
      <c r="D1349" s="4" t="s">
        <v>30</v>
      </c>
      <c r="E1349" s="4">
        <v>2.0</v>
      </c>
      <c r="F1349" s="4">
        <v>2.0</v>
      </c>
      <c r="G1349" s="4">
        <v>4.0</v>
      </c>
      <c r="H1349" s="5">
        <v>45015.0</v>
      </c>
      <c r="I1349" s="4">
        <f>IFERROR(__xludf.DUMMYFUNCTION("SPLIT(H1349,""/"")"),30.0)</f>
        <v>30</v>
      </c>
      <c r="J1349" s="4">
        <f>IFERROR(__xludf.DUMMYFUNCTION("""COMPUTED_VALUE"""),3.0)</f>
        <v>3</v>
      </c>
      <c r="K1349" s="4">
        <f>IFERROR(__xludf.DUMMYFUNCTION("""COMPUTED_VALUE"""),2023.0)</f>
        <v>2023</v>
      </c>
    </row>
    <row r="1350">
      <c r="A1350" s="1" t="s">
        <v>4629</v>
      </c>
      <c r="B1350" s="4" t="s">
        <v>22</v>
      </c>
      <c r="C1350" s="4" t="s">
        <v>30</v>
      </c>
      <c r="D1350" s="4" t="s">
        <v>30</v>
      </c>
      <c r="E1350" s="4">
        <v>4.0</v>
      </c>
      <c r="F1350" s="4">
        <v>2.0</v>
      </c>
      <c r="G1350" s="4">
        <v>8.0</v>
      </c>
      <c r="H1350" s="5">
        <v>45015.0</v>
      </c>
      <c r="I1350" s="4">
        <f>IFERROR(__xludf.DUMMYFUNCTION("SPLIT(H1350,""/"")"),30.0)</f>
        <v>30</v>
      </c>
      <c r="J1350" s="4">
        <f>IFERROR(__xludf.DUMMYFUNCTION("""COMPUTED_VALUE"""),3.0)</f>
        <v>3</v>
      </c>
      <c r="K1350" s="4">
        <f>IFERROR(__xludf.DUMMYFUNCTION("""COMPUTED_VALUE"""),2023.0)</f>
        <v>2023</v>
      </c>
    </row>
    <row r="1351">
      <c r="A1351" s="1" t="s">
        <v>7758</v>
      </c>
      <c r="B1351" s="4" t="s">
        <v>22</v>
      </c>
      <c r="C1351" s="4" t="s">
        <v>29</v>
      </c>
      <c r="D1351" s="4" t="s">
        <v>30</v>
      </c>
      <c r="E1351" s="4">
        <v>3.0</v>
      </c>
      <c r="F1351" s="4">
        <v>2.0</v>
      </c>
      <c r="G1351" s="4">
        <v>6.0</v>
      </c>
      <c r="H1351" s="5">
        <v>45016.0</v>
      </c>
      <c r="I1351" s="4">
        <f>IFERROR(__xludf.DUMMYFUNCTION("SPLIT(H1351,""/"")"),31.0)</f>
        <v>31</v>
      </c>
      <c r="J1351" s="4">
        <f>IFERROR(__xludf.DUMMYFUNCTION("""COMPUTED_VALUE"""),3.0)</f>
        <v>3</v>
      </c>
      <c r="K1351" s="4">
        <f>IFERROR(__xludf.DUMMYFUNCTION("""COMPUTED_VALUE"""),2023.0)</f>
        <v>2023</v>
      </c>
    </row>
    <row r="1352">
      <c r="A1352" s="1" t="s">
        <v>1334</v>
      </c>
      <c r="B1352" s="4" t="s">
        <v>22</v>
      </c>
      <c r="C1352" s="4" t="s">
        <v>30</v>
      </c>
      <c r="D1352" s="4" t="s">
        <v>39</v>
      </c>
      <c r="E1352" s="4">
        <v>4.0</v>
      </c>
      <c r="F1352" s="4">
        <v>2.0</v>
      </c>
      <c r="G1352" s="4">
        <v>8.0</v>
      </c>
      <c r="H1352" s="5">
        <v>45016.0</v>
      </c>
      <c r="I1352" s="4">
        <f>IFERROR(__xludf.DUMMYFUNCTION("SPLIT(H1352,""/"")"),31.0)</f>
        <v>31</v>
      </c>
      <c r="J1352" s="4">
        <f>IFERROR(__xludf.DUMMYFUNCTION("""COMPUTED_VALUE"""),3.0)</f>
        <v>3</v>
      </c>
      <c r="K1352" s="4">
        <f>IFERROR(__xludf.DUMMYFUNCTION("""COMPUTED_VALUE"""),2023.0)</f>
        <v>2023</v>
      </c>
    </row>
    <row r="1353">
      <c r="A1353" s="1" t="s">
        <v>7745</v>
      </c>
      <c r="B1353" s="4" t="s">
        <v>22</v>
      </c>
      <c r="C1353" s="4" t="s">
        <v>30</v>
      </c>
      <c r="D1353" s="4" t="s">
        <v>30</v>
      </c>
      <c r="E1353" s="4">
        <v>5.0</v>
      </c>
      <c r="F1353" s="4">
        <v>2.0</v>
      </c>
      <c r="G1353" s="4">
        <v>10.0</v>
      </c>
      <c r="H1353" s="5">
        <v>45017.0</v>
      </c>
      <c r="I1353" s="4">
        <f>IFERROR(__xludf.DUMMYFUNCTION("SPLIT(H1353,""/"")"),1.0)</f>
        <v>1</v>
      </c>
      <c r="J1353" s="4">
        <f>IFERROR(__xludf.DUMMYFUNCTION("""COMPUTED_VALUE"""),4.0)</f>
        <v>4</v>
      </c>
      <c r="K1353" s="4">
        <f>IFERROR(__xludf.DUMMYFUNCTION("""COMPUTED_VALUE"""),2023.0)</f>
        <v>2023</v>
      </c>
    </row>
    <row r="1354">
      <c r="A1354" s="1" t="s">
        <v>735</v>
      </c>
      <c r="B1354" s="4" t="s">
        <v>22</v>
      </c>
      <c r="C1354" s="4" t="s">
        <v>24</v>
      </c>
      <c r="D1354" s="4" t="s">
        <v>23</v>
      </c>
      <c r="E1354" s="4">
        <v>4.0</v>
      </c>
      <c r="F1354" s="4">
        <v>2.0</v>
      </c>
      <c r="G1354" s="4">
        <v>8.0</v>
      </c>
      <c r="H1354" s="5">
        <v>45017.0</v>
      </c>
      <c r="I1354" s="4">
        <f>IFERROR(__xludf.DUMMYFUNCTION("SPLIT(H1354,""/"")"),1.0)</f>
        <v>1</v>
      </c>
      <c r="J1354" s="4">
        <f>IFERROR(__xludf.DUMMYFUNCTION("""COMPUTED_VALUE"""),4.0)</f>
        <v>4</v>
      </c>
      <c r="K1354" s="4">
        <f>IFERROR(__xludf.DUMMYFUNCTION("""COMPUTED_VALUE"""),2023.0)</f>
        <v>2023</v>
      </c>
    </row>
    <row r="1355">
      <c r="A1355" s="1" t="s">
        <v>6380</v>
      </c>
      <c r="B1355" s="4" t="s">
        <v>22</v>
      </c>
      <c r="C1355" s="4" t="s">
        <v>30</v>
      </c>
      <c r="D1355" s="4" t="s">
        <v>28</v>
      </c>
      <c r="E1355" s="4">
        <v>2.0</v>
      </c>
      <c r="F1355" s="4">
        <v>2.0</v>
      </c>
      <c r="G1355" s="4">
        <v>4.0</v>
      </c>
      <c r="H1355" s="5">
        <v>45017.0</v>
      </c>
      <c r="I1355" s="4">
        <f>IFERROR(__xludf.DUMMYFUNCTION("SPLIT(H1355,""/"")"),1.0)</f>
        <v>1</v>
      </c>
      <c r="J1355" s="4">
        <f>IFERROR(__xludf.DUMMYFUNCTION("""COMPUTED_VALUE"""),4.0)</f>
        <v>4</v>
      </c>
      <c r="K1355" s="4">
        <f>IFERROR(__xludf.DUMMYFUNCTION("""COMPUTED_VALUE"""),2023.0)</f>
        <v>2023</v>
      </c>
    </row>
    <row r="1356">
      <c r="A1356" s="1" t="s">
        <v>6130</v>
      </c>
      <c r="B1356" s="4" t="s">
        <v>22</v>
      </c>
      <c r="C1356" s="4" t="s">
        <v>24</v>
      </c>
      <c r="D1356" s="4" t="s">
        <v>28</v>
      </c>
      <c r="E1356" s="4">
        <v>5.0</v>
      </c>
      <c r="F1356" s="4">
        <v>2.0</v>
      </c>
      <c r="G1356" s="4">
        <v>10.0</v>
      </c>
      <c r="H1356" s="5">
        <v>45017.0</v>
      </c>
      <c r="I1356" s="4">
        <f>IFERROR(__xludf.DUMMYFUNCTION("SPLIT(H1356,""/"")"),1.0)</f>
        <v>1</v>
      </c>
      <c r="J1356" s="4">
        <f>IFERROR(__xludf.DUMMYFUNCTION("""COMPUTED_VALUE"""),4.0)</f>
        <v>4</v>
      </c>
      <c r="K1356" s="4">
        <f>IFERROR(__xludf.DUMMYFUNCTION("""COMPUTED_VALUE"""),2023.0)</f>
        <v>2023</v>
      </c>
    </row>
    <row r="1357">
      <c r="A1357" s="1" t="s">
        <v>5598</v>
      </c>
      <c r="B1357" s="4" t="s">
        <v>22</v>
      </c>
      <c r="C1357" s="4" t="s">
        <v>24</v>
      </c>
      <c r="D1357" s="4" t="s">
        <v>28</v>
      </c>
      <c r="E1357" s="4">
        <v>1.0</v>
      </c>
      <c r="F1357" s="4">
        <v>2.0</v>
      </c>
      <c r="G1357" s="4">
        <v>2.0</v>
      </c>
      <c r="H1357" s="5">
        <v>45017.0</v>
      </c>
      <c r="I1357" s="4">
        <f>IFERROR(__xludf.DUMMYFUNCTION("SPLIT(H1357,""/"")"),1.0)</f>
        <v>1</v>
      </c>
      <c r="J1357" s="4">
        <f>IFERROR(__xludf.DUMMYFUNCTION("""COMPUTED_VALUE"""),4.0)</f>
        <v>4</v>
      </c>
      <c r="K1357" s="4">
        <f>IFERROR(__xludf.DUMMYFUNCTION("""COMPUTED_VALUE"""),2023.0)</f>
        <v>2023</v>
      </c>
    </row>
    <row r="1358">
      <c r="A1358" s="1" t="s">
        <v>9438</v>
      </c>
      <c r="B1358" s="4" t="s">
        <v>22</v>
      </c>
      <c r="C1358" s="4" t="s">
        <v>29</v>
      </c>
      <c r="D1358" s="4" t="s">
        <v>28</v>
      </c>
      <c r="E1358" s="4">
        <v>5.0</v>
      </c>
      <c r="F1358" s="4">
        <v>2.0</v>
      </c>
      <c r="G1358" s="4">
        <v>10.0</v>
      </c>
      <c r="H1358" s="5">
        <v>45017.0</v>
      </c>
      <c r="I1358" s="4">
        <f>IFERROR(__xludf.DUMMYFUNCTION("SPLIT(H1358,""/"")"),1.0)</f>
        <v>1</v>
      </c>
      <c r="J1358" s="4">
        <f>IFERROR(__xludf.DUMMYFUNCTION("""COMPUTED_VALUE"""),4.0)</f>
        <v>4</v>
      </c>
      <c r="K1358" s="4">
        <f>IFERROR(__xludf.DUMMYFUNCTION("""COMPUTED_VALUE"""),2023.0)</f>
        <v>2023</v>
      </c>
    </row>
    <row r="1359">
      <c r="A1359" s="1" t="s">
        <v>5312</v>
      </c>
      <c r="B1359" s="4" t="s">
        <v>22</v>
      </c>
      <c r="C1359" s="4" t="s">
        <v>29</v>
      </c>
      <c r="D1359" s="4" t="s">
        <v>39</v>
      </c>
      <c r="E1359" s="4">
        <v>2.0</v>
      </c>
      <c r="F1359" s="4">
        <v>2.0</v>
      </c>
      <c r="G1359" s="4">
        <v>4.0</v>
      </c>
      <c r="H1359" s="5">
        <v>45017.0</v>
      </c>
      <c r="I1359" s="4">
        <f>IFERROR(__xludf.DUMMYFUNCTION("SPLIT(H1359,""/"")"),1.0)</f>
        <v>1</v>
      </c>
      <c r="J1359" s="4">
        <f>IFERROR(__xludf.DUMMYFUNCTION("""COMPUTED_VALUE"""),4.0)</f>
        <v>4</v>
      </c>
      <c r="K1359" s="4">
        <f>IFERROR(__xludf.DUMMYFUNCTION("""COMPUTED_VALUE"""),2023.0)</f>
        <v>2023</v>
      </c>
    </row>
    <row r="1360">
      <c r="A1360" s="1" t="s">
        <v>6550</v>
      </c>
      <c r="B1360" s="4" t="s">
        <v>22</v>
      </c>
      <c r="C1360" s="4" t="s">
        <v>24</v>
      </c>
      <c r="D1360" s="4" t="s">
        <v>28</v>
      </c>
      <c r="E1360" s="4">
        <v>3.0</v>
      </c>
      <c r="F1360" s="4">
        <v>2.0</v>
      </c>
      <c r="G1360" s="4">
        <v>6.0</v>
      </c>
      <c r="H1360" s="5">
        <v>45018.0</v>
      </c>
      <c r="I1360" s="4">
        <f>IFERROR(__xludf.DUMMYFUNCTION("SPLIT(H1360,""/"")"),2.0)</f>
        <v>2</v>
      </c>
      <c r="J1360" s="4">
        <f>IFERROR(__xludf.DUMMYFUNCTION("""COMPUTED_VALUE"""),4.0)</f>
        <v>4</v>
      </c>
      <c r="K1360" s="4">
        <f>IFERROR(__xludf.DUMMYFUNCTION("""COMPUTED_VALUE"""),2023.0)</f>
        <v>2023</v>
      </c>
    </row>
    <row r="1361">
      <c r="A1361" s="1" t="s">
        <v>5095</v>
      </c>
      <c r="B1361" s="4" t="s">
        <v>22</v>
      </c>
      <c r="C1361" s="4" t="s">
        <v>24</v>
      </c>
      <c r="D1361" s="4" t="s">
        <v>30</v>
      </c>
      <c r="E1361" s="4">
        <v>2.0</v>
      </c>
      <c r="F1361" s="4">
        <v>2.0</v>
      </c>
      <c r="G1361" s="4">
        <v>4.0</v>
      </c>
      <c r="H1361" s="5">
        <v>45018.0</v>
      </c>
      <c r="I1361" s="4">
        <f>IFERROR(__xludf.DUMMYFUNCTION("SPLIT(H1361,""/"")"),2.0)</f>
        <v>2</v>
      </c>
      <c r="J1361" s="4">
        <f>IFERROR(__xludf.DUMMYFUNCTION("""COMPUTED_VALUE"""),4.0)</f>
        <v>4</v>
      </c>
      <c r="K1361" s="4">
        <f>IFERROR(__xludf.DUMMYFUNCTION("""COMPUTED_VALUE"""),2023.0)</f>
        <v>2023</v>
      </c>
    </row>
    <row r="1362">
      <c r="A1362" s="1" t="s">
        <v>7826</v>
      </c>
      <c r="B1362" s="4" t="s">
        <v>22</v>
      </c>
      <c r="C1362" s="4" t="s">
        <v>30</v>
      </c>
      <c r="D1362" s="4" t="s">
        <v>30</v>
      </c>
      <c r="E1362" s="4">
        <v>1.0</v>
      </c>
      <c r="F1362" s="4">
        <v>2.0</v>
      </c>
      <c r="G1362" s="4">
        <v>2.0</v>
      </c>
      <c r="H1362" s="5">
        <v>45018.0</v>
      </c>
      <c r="I1362" s="4">
        <f>IFERROR(__xludf.DUMMYFUNCTION("SPLIT(H1362,""/"")"),2.0)</f>
        <v>2</v>
      </c>
      <c r="J1362" s="4">
        <f>IFERROR(__xludf.DUMMYFUNCTION("""COMPUTED_VALUE"""),4.0)</f>
        <v>4</v>
      </c>
      <c r="K1362" s="4">
        <f>IFERROR(__xludf.DUMMYFUNCTION("""COMPUTED_VALUE"""),2023.0)</f>
        <v>2023</v>
      </c>
    </row>
    <row r="1363">
      <c r="A1363" s="1" t="s">
        <v>791</v>
      </c>
      <c r="B1363" s="4" t="s">
        <v>22</v>
      </c>
      <c r="C1363" s="4" t="s">
        <v>30</v>
      </c>
      <c r="D1363" s="4" t="s">
        <v>39</v>
      </c>
      <c r="E1363" s="4">
        <v>2.0</v>
      </c>
      <c r="F1363" s="4">
        <v>2.0</v>
      </c>
      <c r="G1363" s="4">
        <v>4.0</v>
      </c>
      <c r="H1363" s="5">
        <v>45018.0</v>
      </c>
      <c r="I1363" s="4">
        <f>IFERROR(__xludf.DUMMYFUNCTION("SPLIT(H1363,""/"")"),2.0)</f>
        <v>2</v>
      </c>
      <c r="J1363" s="4">
        <f>IFERROR(__xludf.DUMMYFUNCTION("""COMPUTED_VALUE"""),4.0)</f>
        <v>4</v>
      </c>
      <c r="K1363" s="4">
        <f>IFERROR(__xludf.DUMMYFUNCTION("""COMPUTED_VALUE"""),2023.0)</f>
        <v>2023</v>
      </c>
    </row>
    <row r="1364">
      <c r="A1364" s="1" t="s">
        <v>3345</v>
      </c>
      <c r="B1364" s="4" t="s">
        <v>22</v>
      </c>
      <c r="C1364" s="4" t="s">
        <v>30</v>
      </c>
      <c r="D1364" s="4" t="s">
        <v>39</v>
      </c>
      <c r="E1364" s="4">
        <v>4.0</v>
      </c>
      <c r="F1364" s="4">
        <v>2.0</v>
      </c>
      <c r="G1364" s="4">
        <v>8.0</v>
      </c>
      <c r="H1364" s="5">
        <v>45019.0</v>
      </c>
      <c r="I1364" s="4">
        <f>IFERROR(__xludf.DUMMYFUNCTION("SPLIT(H1364,""/"")"),3.0)</f>
        <v>3</v>
      </c>
      <c r="J1364" s="4">
        <f>IFERROR(__xludf.DUMMYFUNCTION("""COMPUTED_VALUE"""),4.0)</f>
        <v>4</v>
      </c>
      <c r="K1364" s="4">
        <f>IFERROR(__xludf.DUMMYFUNCTION("""COMPUTED_VALUE"""),2023.0)</f>
        <v>2023</v>
      </c>
    </row>
    <row r="1365">
      <c r="A1365" s="1" t="s">
        <v>8085</v>
      </c>
      <c r="B1365" s="4" t="s">
        <v>22</v>
      </c>
      <c r="C1365" s="4" t="s">
        <v>29</v>
      </c>
      <c r="D1365" s="4" t="s">
        <v>30</v>
      </c>
      <c r="E1365" s="4">
        <v>5.0</v>
      </c>
      <c r="F1365" s="4">
        <v>2.0</v>
      </c>
      <c r="G1365" s="4">
        <v>10.0</v>
      </c>
      <c r="H1365" s="5">
        <v>45019.0</v>
      </c>
      <c r="I1365" s="4">
        <f>IFERROR(__xludf.DUMMYFUNCTION("SPLIT(H1365,""/"")"),3.0)</f>
        <v>3</v>
      </c>
      <c r="J1365" s="4">
        <f>IFERROR(__xludf.DUMMYFUNCTION("""COMPUTED_VALUE"""),4.0)</f>
        <v>4</v>
      </c>
      <c r="K1365" s="4">
        <f>IFERROR(__xludf.DUMMYFUNCTION("""COMPUTED_VALUE"""),2023.0)</f>
        <v>2023</v>
      </c>
    </row>
    <row r="1366">
      <c r="A1366" s="1" t="s">
        <v>7627</v>
      </c>
      <c r="B1366" s="4" t="s">
        <v>22</v>
      </c>
      <c r="C1366" s="4" t="s">
        <v>30</v>
      </c>
      <c r="D1366" s="4" t="s">
        <v>39</v>
      </c>
      <c r="E1366" s="4">
        <v>4.0</v>
      </c>
      <c r="F1366" s="4">
        <v>2.0</v>
      </c>
      <c r="G1366" s="4">
        <v>8.0</v>
      </c>
      <c r="H1366" s="5">
        <v>45019.0</v>
      </c>
      <c r="I1366" s="4">
        <f>IFERROR(__xludf.DUMMYFUNCTION("SPLIT(H1366,""/"")"),3.0)</f>
        <v>3</v>
      </c>
      <c r="J1366" s="4">
        <f>IFERROR(__xludf.DUMMYFUNCTION("""COMPUTED_VALUE"""),4.0)</f>
        <v>4</v>
      </c>
      <c r="K1366" s="4">
        <f>IFERROR(__xludf.DUMMYFUNCTION("""COMPUTED_VALUE"""),2023.0)</f>
        <v>2023</v>
      </c>
    </row>
    <row r="1367">
      <c r="A1367" s="1" t="s">
        <v>6952</v>
      </c>
      <c r="B1367" s="4" t="s">
        <v>22</v>
      </c>
      <c r="C1367" s="4" t="s">
        <v>30</v>
      </c>
      <c r="D1367" s="4" t="s">
        <v>23</v>
      </c>
      <c r="E1367" s="4">
        <v>5.0</v>
      </c>
      <c r="F1367" s="4">
        <v>2.0</v>
      </c>
      <c r="G1367" s="4">
        <v>10.0</v>
      </c>
      <c r="H1367" s="5">
        <v>45020.0</v>
      </c>
      <c r="I1367" s="4">
        <f>IFERROR(__xludf.DUMMYFUNCTION("SPLIT(H1367,""/"")"),4.0)</f>
        <v>4</v>
      </c>
      <c r="J1367" s="4">
        <f>IFERROR(__xludf.DUMMYFUNCTION("""COMPUTED_VALUE"""),4.0)</f>
        <v>4</v>
      </c>
      <c r="K1367" s="4">
        <f>IFERROR(__xludf.DUMMYFUNCTION("""COMPUTED_VALUE"""),2023.0)</f>
        <v>2023</v>
      </c>
    </row>
    <row r="1368">
      <c r="A1368" s="1" t="s">
        <v>4231</v>
      </c>
      <c r="B1368" s="4" t="s">
        <v>22</v>
      </c>
      <c r="C1368" s="4" t="s">
        <v>24</v>
      </c>
      <c r="D1368" s="4" t="s">
        <v>30</v>
      </c>
      <c r="E1368" s="4">
        <v>2.0</v>
      </c>
      <c r="F1368" s="4">
        <v>2.0</v>
      </c>
      <c r="G1368" s="4">
        <v>4.0</v>
      </c>
      <c r="H1368" s="5">
        <v>45021.0</v>
      </c>
      <c r="I1368" s="4">
        <f>IFERROR(__xludf.DUMMYFUNCTION("SPLIT(H1368,""/"")"),5.0)</f>
        <v>5</v>
      </c>
      <c r="J1368" s="4">
        <f>IFERROR(__xludf.DUMMYFUNCTION("""COMPUTED_VALUE"""),4.0)</f>
        <v>4</v>
      </c>
      <c r="K1368" s="4">
        <f>IFERROR(__xludf.DUMMYFUNCTION("""COMPUTED_VALUE"""),2023.0)</f>
        <v>2023</v>
      </c>
    </row>
    <row r="1369">
      <c r="A1369" s="1" t="s">
        <v>7545</v>
      </c>
      <c r="B1369" s="4" t="s">
        <v>22</v>
      </c>
      <c r="C1369" s="4" t="s">
        <v>30</v>
      </c>
      <c r="D1369" s="4" t="s">
        <v>39</v>
      </c>
      <c r="E1369" s="4">
        <v>2.0</v>
      </c>
      <c r="F1369" s="4">
        <v>2.0</v>
      </c>
      <c r="G1369" s="4">
        <v>4.0</v>
      </c>
      <c r="H1369" s="5">
        <v>45021.0</v>
      </c>
      <c r="I1369" s="4">
        <f>IFERROR(__xludf.DUMMYFUNCTION("SPLIT(H1369,""/"")"),5.0)</f>
        <v>5</v>
      </c>
      <c r="J1369" s="4">
        <f>IFERROR(__xludf.DUMMYFUNCTION("""COMPUTED_VALUE"""),4.0)</f>
        <v>4</v>
      </c>
      <c r="K1369" s="4">
        <f>IFERROR(__xludf.DUMMYFUNCTION("""COMPUTED_VALUE"""),2023.0)</f>
        <v>2023</v>
      </c>
    </row>
    <row r="1370">
      <c r="A1370" s="1" t="s">
        <v>1417</v>
      </c>
      <c r="B1370" s="4" t="s">
        <v>22</v>
      </c>
      <c r="C1370" s="4" t="s">
        <v>24</v>
      </c>
      <c r="D1370" s="4" t="s">
        <v>30</v>
      </c>
      <c r="E1370" s="4">
        <v>5.0</v>
      </c>
      <c r="F1370" s="4">
        <v>2.0</v>
      </c>
      <c r="G1370" s="4">
        <v>10.0</v>
      </c>
      <c r="H1370" s="5">
        <v>45021.0</v>
      </c>
      <c r="I1370" s="4">
        <f>IFERROR(__xludf.DUMMYFUNCTION("SPLIT(H1370,""/"")"),5.0)</f>
        <v>5</v>
      </c>
      <c r="J1370" s="4">
        <f>IFERROR(__xludf.DUMMYFUNCTION("""COMPUTED_VALUE"""),4.0)</f>
        <v>4</v>
      </c>
      <c r="K1370" s="4">
        <f>IFERROR(__xludf.DUMMYFUNCTION("""COMPUTED_VALUE"""),2023.0)</f>
        <v>2023</v>
      </c>
    </row>
    <row r="1371">
      <c r="A1371" s="1" t="s">
        <v>5094</v>
      </c>
      <c r="B1371" s="4" t="s">
        <v>22</v>
      </c>
      <c r="C1371" s="4" t="s">
        <v>30</v>
      </c>
      <c r="D1371" s="4" t="s">
        <v>30</v>
      </c>
      <c r="E1371" s="4">
        <v>3.0</v>
      </c>
      <c r="F1371" s="4">
        <v>2.0</v>
      </c>
      <c r="G1371" s="4">
        <v>6.0</v>
      </c>
      <c r="H1371" s="5">
        <v>45021.0</v>
      </c>
      <c r="I1371" s="4">
        <f>IFERROR(__xludf.DUMMYFUNCTION("SPLIT(H1371,""/"")"),5.0)</f>
        <v>5</v>
      </c>
      <c r="J1371" s="4">
        <f>IFERROR(__xludf.DUMMYFUNCTION("""COMPUTED_VALUE"""),4.0)</f>
        <v>4</v>
      </c>
      <c r="K1371" s="4">
        <f>IFERROR(__xludf.DUMMYFUNCTION("""COMPUTED_VALUE"""),2023.0)</f>
        <v>2023</v>
      </c>
    </row>
    <row r="1372">
      <c r="A1372" s="1" t="s">
        <v>4850</v>
      </c>
      <c r="B1372" s="4" t="s">
        <v>22</v>
      </c>
      <c r="C1372" s="4" t="s">
        <v>29</v>
      </c>
      <c r="D1372" s="4" t="s">
        <v>28</v>
      </c>
      <c r="E1372" s="4">
        <v>3.0</v>
      </c>
      <c r="F1372" s="4">
        <v>2.0</v>
      </c>
      <c r="G1372" s="4">
        <v>6.0</v>
      </c>
      <c r="H1372" s="5">
        <v>45021.0</v>
      </c>
      <c r="I1372" s="4">
        <f>IFERROR(__xludf.DUMMYFUNCTION("SPLIT(H1372,""/"")"),5.0)</f>
        <v>5</v>
      </c>
      <c r="J1372" s="4">
        <f>IFERROR(__xludf.DUMMYFUNCTION("""COMPUTED_VALUE"""),4.0)</f>
        <v>4</v>
      </c>
      <c r="K1372" s="4">
        <f>IFERROR(__xludf.DUMMYFUNCTION("""COMPUTED_VALUE"""),2023.0)</f>
        <v>2023</v>
      </c>
    </row>
    <row r="1373">
      <c r="A1373" s="1" t="s">
        <v>3882</v>
      </c>
      <c r="B1373" s="4" t="s">
        <v>22</v>
      </c>
      <c r="C1373" s="4" t="s">
        <v>29</v>
      </c>
      <c r="D1373" s="4" t="s">
        <v>39</v>
      </c>
      <c r="E1373" s="4">
        <v>1.0</v>
      </c>
      <c r="F1373" s="4">
        <v>2.0</v>
      </c>
      <c r="G1373" s="4">
        <v>2.0</v>
      </c>
      <c r="H1373" s="5">
        <v>45022.0</v>
      </c>
      <c r="I1373" s="4">
        <f>IFERROR(__xludf.DUMMYFUNCTION("SPLIT(H1373,""/"")"),6.0)</f>
        <v>6</v>
      </c>
      <c r="J1373" s="4">
        <f>IFERROR(__xludf.DUMMYFUNCTION("""COMPUTED_VALUE"""),4.0)</f>
        <v>4</v>
      </c>
      <c r="K1373" s="4">
        <f>IFERROR(__xludf.DUMMYFUNCTION("""COMPUTED_VALUE"""),2023.0)</f>
        <v>2023</v>
      </c>
    </row>
    <row r="1374">
      <c r="A1374" s="1" t="s">
        <v>5226</v>
      </c>
      <c r="B1374" s="4" t="s">
        <v>22</v>
      </c>
      <c r="C1374" s="4" t="s">
        <v>29</v>
      </c>
      <c r="D1374" s="4" t="s">
        <v>28</v>
      </c>
      <c r="E1374" s="4">
        <v>1.0</v>
      </c>
      <c r="F1374" s="4">
        <v>2.0</v>
      </c>
      <c r="G1374" s="4">
        <v>2.0</v>
      </c>
      <c r="H1374" s="5">
        <v>45022.0</v>
      </c>
      <c r="I1374" s="4">
        <f>IFERROR(__xludf.DUMMYFUNCTION("SPLIT(H1374,""/"")"),6.0)</f>
        <v>6</v>
      </c>
      <c r="J1374" s="4">
        <f>IFERROR(__xludf.DUMMYFUNCTION("""COMPUTED_VALUE"""),4.0)</f>
        <v>4</v>
      </c>
      <c r="K1374" s="4">
        <f>IFERROR(__xludf.DUMMYFUNCTION("""COMPUTED_VALUE"""),2023.0)</f>
        <v>2023</v>
      </c>
    </row>
    <row r="1375">
      <c r="A1375" s="1" t="s">
        <v>9409</v>
      </c>
      <c r="B1375" s="4" t="s">
        <v>22</v>
      </c>
      <c r="C1375" s="4" t="s">
        <v>24</v>
      </c>
      <c r="D1375" s="4" t="s">
        <v>28</v>
      </c>
      <c r="E1375" s="4">
        <v>1.0</v>
      </c>
      <c r="F1375" s="4">
        <v>2.0</v>
      </c>
      <c r="G1375" s="4">
        <v>2.0</v>
      </c>
      <c r="H1375" s="5">
        <v>45023.0</v>
      </c>
      <c r="I1375" s="4">
        <f>IFERROR(__xludf.DUMMYFUNCTION("SPLIT(H1375,""/"")"),7.0)</f>
        <v>7</v>
      </c>
      <c r="J1375" s="4">
        <f>IFERROR(__xludf.DUMMYFUNCTION("""COMPUTED_VALUE"""),4.0)</f>
        <v>4</v>
      </c>
      <c r="K1375" s="4">
        <f>IFERROR(__xludf.DUMMYFUNCTION("""COMPUTED_VALUE"""),2023.0)</f>
        <v>2023</v>
      </c>
    </row>
    <row r="1376">
      <c r="A1376" s="1" t="s">
        <v>6037</v>
      </c>
      <c r="B1376" s="4" t="s">
        <v>22</v>
      </c>
      <c r="C1376" s="4" t="s">
        <v>30</v>
      </c>
      <c r="D1376" s="4" t="s">
        <v>30</v>
      </c>
      <c r="E1376" s="4">
        <v>2.0</v>
      </c>
      <c r="F1376" s="4">
        <v>2.0</v>
      </c>
      <c r="G1376" s="4">
        <v>4.0</v>
      </c>
      <c r="H1376" s="5">
        <v>45023.0</v>
      </c>
      <c r="I1376" s="4">
        <f>IFERROR(__xludf.DUMMYFUNCTION("SPLIT(H1376,""/"")"),7.0)</f>
        <v>7</v>
      </c>
      <c r="J1376" s="4">
        <f>IFERROR(__xludf.DUMMYFUNCTION("""COMPUTED_VALUE"""),4.0)</f>
        <v>4</v>
      </c>
      <c r="K1376" s="4">
        <f>IFERROR(__xludf.DUMMYFUNCTION("""COMPUTED_VALUE"""),2023.0)</f>
        <v>2023</v>
      </c>
    </row>
    <row r="1377">
      <c r="A1377" s="1" t="s">
        <v>7516</v>
      </c>
      <c r="B1377" s="4" t="s">
        <v>22</v>
      </c>
      <c r="C1377" s="4" t="s">
        <v>24</v>
      </c>
      <c r="D1377" s="4" t="s">
        <v>28</v>
      </c>
      <c r="E1377" s="4">
        <v>2.0</v>
      </c>
      <c r="F1377" s="4">
        <v>2.0</v>
      </c>
      <c r="G1377" s="4">
        <v>4.0</v>
      </c>
      <c r="H1377" s="5">
        <v>45023.0</v>
      </c>
      <c r="I1377" s="4">
        <f>IFERROR(__xludf.DUMMYFUNCTION("SPLIT(H1377,""/"")"),7.0)</f>
        <v>7</v>
      </c>
      <c r="J1377" s="4">
        <f>IFERROR(__xludf.DUMMYFUNCTION("""COMPUTED_VALUE"""),4.0)</f>
        <v>4</v>
      </c>
      <c r="K1377" s="4">
        <f>IFERROR(__xludf.DUMMYFUNCTION("""COMPUTED_VALUE"""),2023.0)</f>
        <v>2023</v>
      </c>
    </row>
    <row r="1378">
      <c r="A1378" s="1" t="s">
        <v>8240</v>
      </c>
      <c r="B1378" s="4" t="s">
        <v>22</v>
      </c>
      <c r="C1378" s="4" t="s">
        <v>30</v>
      </c>
      <c r="D1378" s="4" t="s">
        <v>39</v>
      </c>
      <c r="E1378" s="4">
        <v>2.0</v>
      </c>
      <c r="F1378" s="4">
        <v>2.0</v>
      </c>
      <c r="G1378" s="4">
        <v>4.0</v>
      </c>
      <c r="H1378" s="5">
        <v>45024.0</v>
      </c>
      <c r="I1378" s="4">
        <f>IFERROR(__xludf.DUMMYFUNCTION("SPLIT(H1378,""/"")"),8.0)</f>
        <v>8</v>
      </c>
      <c r="J1378" s="4">
        <f>IFERROR(__xludf.DUMMYFUNCTION("""COMPUTED_VALUE"""),4.0)</f>
        <v>4</v>
      </c>
      <c r="K1378" s="4">
        <f>IFERROR(__xludf.DUMMYFUNCTION("""COMPUTED_VALUE"""),2023.0)</f>
        <v>2023</v>
      </c>
    </row>
    <row r="1379">
      <c r="A1379" s="1" t="s">
        <v>4873</v>
      </c>
      <c r="B1379" s="4" t="s">
        <v>22</v>
      </c>
      <c r="C1379" s="4" t="s">
        <v>24</v>
      </c>
      <c r="D1379" s="4" t="s">
        <v>28</v>
      </c>
      <c r="E1379" s="4">
        <v>2.0</v>
      </c>
      <c r="F1379" s="4">
        <v>2.0</v>
      </c>
      <c r="G1379" s="4">
        <v>4.0</v>
      </c>
      <c r="H1379" s="5">
        <v>45025.0</v>
      </c>
      <c r="I1379" s="4">
        <f>IFERROR(__xludf.DUMMYFUNCTION("SPLIT(H1379,""/"")"),9.0)</f>
        <v>9</v>
      </c>
      <c r="J1379" s="4">
        <f>IFERROR(__xludf.DUMMYFUNCTION("""COMPUTED_VALUE"""),4.0)</f>
        <v>4</v>
      </c>
      <c r="K1379" s="4">
        <f>IFERROR(__xludf.DUMMYFUNCTION("""COMPUTED_VALUE"""),2023.0)</f>
        <v>2023</v>
      </c>
    </row>
    <row r="1380">
      <c r="A1380" s="1" t="s">
        <v>8944</v>
      </c>
      <c r="B1380" s="4" t="s">
        <v>22</v>
      </c>
      <c r="C1380" s="4" t="s">
        <v>24</v>
      </c>
      <c r="D1380" s="4" t="s">
        <v>30</v>
      </c>
      <c r="E1380" s="4">
        <v>4.0</v>
      </c>
      <c r="F1380" s="4">
        <v>2.0</v>
      </c>
      <c r="G1380" s="4">
        <v>8.0</v>
      </c>
      <c r="H1380" s="5">
        <v>45025.0</v>
      </c>
      <c r="I1380" s="4">
        <f>IFERROR(__xludf.DUMMYFUNCTION("SPLIT(H1380,""/"")"),9.0)</f>
        <v>9</v>
      </c>
      <c r="J1380" s="4">
        <f>IFERROR(__xludf.DUMMYFUNCTION("""COMPUTED_VALUE"""),4.0)</f>
        <v>4</v>
      </c>
      <c r="K1380" s="4">
        <f>IFERROR(__xludf.DUMMYFUNCTION("""COMPUTED_VALUE"""),2023.0)</f>
        <v>2023</v>
      </c>
    </row>
    <row r="1381">
      <c r="A1381" s="1" t="s">
        <v>7530</v>
      </c>
      <c r="B1381" s="4" t="s">
        <v>22</v>
      </c>
      <c r="C1381" s="4" t="s">
        <v>30</v>
      </c>
      <c r="D1381" s="4" t="s">
        <v>23</v>
      </c>
      <c r="E1381" s="4">
        <v>5.0</v>
      </c>
      <c r="F1381" s="4">
        <v>2.0</v>
      </c>
      <c r="G1381" s="4">
        <v>10.0</v>
      </c>
      <c r="H1381" s="5">
        <v>45025.0</v>
      </c>
      <c r="I1381" s="4">
        <f>IFERROR(__xludf.DUMMYFUNCTION("SPLIT(H1381,""/"")"),9.0)</f>
        <v>9</v>
      </c>
      <c r="J1381" s="4">
        <f>IFERROR(__xludf.DUMMYFUNCTION("""COMPUTED_VALUE"""),4.0)</f>
        <v>4</v>
      </c>
      <c r="K1381" s="4">
        <f>IFERROR(__xludf.DUMMYFUNCTION("""COMPUTED_VALUE"""),2023.0)</f>
        <v>2023</v>
      </c>
    </row>
    <row r="1382">
      <c r="A1382" s="1" t="s">
        <v>3599</v>
      </c>
      <c r="B1382" s="4" t="s">
        <v>22</v>
      </c>
      <c r="C1382" s="4" t="s">
        <v>30</v>
      </c>
      <c r="D1382" s="4" t="s">
        <v>30</v>
      </c>
      <c r="E1382" s="4">
        <v>2.0</v>
      </c>
      <c r="F1382" s="4">
        <v>2.0</v>
      </c>
      <c r="G1382" s="4">
        <v>4.0</v>
      </c>
      <c r="H1382" s="5">
        <v>45026.0</v>
      </c>
      <c r="I1382" s="4">
        <f>IFERROR(__xludf.DUMMYFUNCTION("SPLIT(H1382,""/"")"),10.0)</f>
        <v>10</v>
      </c>
      <c r="J1382" s="4">
        <f>IFERROR(__xludf.DUMMYFUNCTION("""COMPUTED_VALUE"""),4.0)</f>
        <v>4</v>
      </c>
      <c r="K1382" s="4">
        <f>IFERROR(__xludf.DUMMYFUNCTION("""COMPUTED_VALUE"""),2023.0)</f>
        <v>2023</v>
      </c>
    </row>
    <row r="1383">
      <c r="A1383" s="1" t="s">
        <v>9747</v>
      </c>
      <c r="B1383" s="4" t="s">
        <v>22</v>
      </c>
      <c r="C1383" s="4" t="s">
        <v>30</v>
      </c>
      <c r="D1383" s="4" t="s">
        <v>23</v>
      </c>
      <c r="E1383" s="4">
        <v>2.0</v>
      </c>
      <c r="F1383" s="4">
        <v>2.0</v>
      </c>
      <c r="G1383" s="4">
        <v>4.0</v>
      </c>
      <c r="H1383" s="5">
        <v>45026.0</v>
      </c>
      <c r="I1383" s="4">
        <f>IFERROR(__xludf.DUMMYFUNCTION("SPLIT(H1383,""/"")"),10.0)</f>
        <v>10</v>
      </c>
      <c r="J1383" s="4">
        <f>IFERROR(__xludf.DUMMYFUNCTION("""COMPUTED_VALUE"""),4.0)</f>
        <v>4</v>
      </c>
      <c r="K1383" s="4">
        <f>IFERROR(__xludf.DUMMYFUNCTION("""COMPUTED_VALUE"""),2023.0)</f>
        <v>2023</v>
      </c>
    </row>
    <row r="1384">
      <c r="A1384" s="1" t="s">
        <v>6004</v>
      </c>
      <c r="B1384" s="4" t="s">
        <v>22</v>
      </c>
      <c r="C1384" s="4" t="s">
        <v>30</v>
      </c>
      <c r="D1384" s="4" t="s">
        <v>28</v>
      </c>
      <c r="E1384" s="4">
        <v>1.0</v>
      </c>
      <c r="F1384" s="4">
        <v>2.0</v>
      </c>
      <c r="G1384" s="4">
        <v>2.0</v>
      </c>
      <c r="H1384" s="5">
        <v>45027.0</v>
      </c>
      <c r="I1384" s="4">
        <f>IFERROR(__xludf.DUMMYFUNCTION("SPLIT(H1384,""/"")"),11.0)</f>
        <v>11</v>
      </c>
      <c r="J1384" s="4">
        <f>IFERROR(__xludf.DUMMYFUNCTION("""COMPUTED_VALUE"""),4.0)</f>
        <v>4</v>
      </c>
      <c r="K1384" s="4">
        <f>IFERROR(__xludf.DUMMYFUNCTION("""COMPUTED_VALUE"""),2023.0)</f>
        <v>2023</v>
      </c>
    </row>
    <row r="1385">
      <c r="A1385" s="1" t="s">
        <v>5655</v>
      </c>
      <c r="B1385" s="4" t="s">
        <v>22</v>
      </c>
      <c r="C1385" s="4" t="s">
        <v>29</v>
      </c>
      <c r="D1385" s="4" t="s">
        <v>39</v>
      </c>
      <c r="E1385" s="4">
        <v>1.0</v>
      </c>
      <c r="F1385" s="4">
        <v>2.0</v>
      </c>
      <c r="G1385" s="4">
        <v>2.0</v>
      </c>
      <c r="H1385" s="5">
        <v>45027.0</v>
      </c>
      <c r="I1385" s="4">
        <f>IFERROR(__xludf.DUMMYFUNCTION("SPLIT(H1385,""/"")"),11.0)</f>
        <v>11</v>
      </c>
      <c r="J1385" s="4">
        <f>IFERROR(__xludf.DUMMYFUNCTION("""COMPUTED_VALUE"""),4.0)</f>
        <v>4</v>
      </c>
      <c r="K1385" s="4">
        <f>IFERROR(__xludf.DUMMYFUNCTION("""COMPUTED_VALUE"""),2023.0)</f>
        <v>2023</v>
      </c>
    </row>
    <row r="1386">
      <c r="A1386" s="1" t="s">
        <v>8183</v>
      </c>
      <c r="B1386" s="4" t="s">
        <v>22</v>
      </c>
      <c r="C1386" s="4" t="s">
        <v>30</v>
      </c>
      <c r="D1386" s="4" t="s">
        <v>39</v>
      </c>
      <c r="E1386" s="4">
        <v>5.0</v>
      </c>
      <c r="F1386" s="4">
        <v>2.0</v>
      </c>
      <c r="G1386" s="4">
        <v>10.0</v>
      </c>
      <c r="H1386" s="5">
        <v>45027.0</v>
      </c>
      <c r="I1386" s="4">
        <f>IFERROR(__xludf.DUMMYFUNCTION("SPLIT(H1386,""/"")"),11.0)</f>
        <v>11</v>
      </c>
      <c r="J1386" s="4">
        <f>IFERROR(__xludf.DUMMYFUNCTION("""COMPUTED_VALUE"""),4.0)</f>
        <v>4</v>
      </c>
      <c r="K1386" s="4">
        <f>IFERROR(__xludf.DUMMYFUNCTION("""COMPUTED_VALUE"""),2023.0)</f>
        <v>2023</v>
      </c>
    </row>
    <row r="1387">
      <c r="A1387" s="1" t="s">
        <v>3381</v>
      </c>
      <c r="B1387" s="4" t="s">
        <v>22</v>
      </c>
      <c r="C1387" s="4" t="s">
        <v>24</v>
      </c>
      <c r="D1387" s="4" t="s">
        <v>39</v>
      </c>
      <c r="E1387" s="4">
        <v>2.0</v>
      </c>
      <c r="F1387" s="4">
        <v>2.0</v>
      </c>
      <c r="G1387" s="4">
        <v>4.0</v>
      </c>
      <c r="H1387" s="5">
        <v>45028.0</v>
      </c>
      <c r="I1387" s="4">
        <f>IFERROR(__xludf.DUMMYFUNCTION("SPLIT(H1387,""/"")"),12.0)</f>
        <v>12</v>
      </c>
      <c r="J1387" s="4">
        <f>IFERROR(__xludf.DUMMYFUNCTION("""COMPUTED_VALUE"""),4.0)</f>
        <v>4</v>
      </c>
      <c r="K1387" s="4">
        <f>IFERROR(__xludf.DUMMYFUNCTION("""COMPUTED_VALUE"""),2023.0)</f>
        <v>2023</v>
      </c>
    </row>
    <row r="1388">
      <c r="A1388" s="1" t="s">
        <v>897</v>
      </c>
      <c r="B1388" s="4" t="s">
        <v>22</v>
      </c>
      <c r="C1388" s="4" t="s">
        <v>29</v>
      </c>
      <c r="D1388" s="4" t="s">
        <v>39</v>
      </c>
      <c r="E1388" s="4">
        <v>3.0</v>
      </c>
      <c r="F1388" s="4">
        <v>2.0</v>
      </c>
      <c r="G1388" s="4">
        <v>6.0</v>
      </c>
      <c r="H1388" s="5">
        <v>45028.0</v>
      </c>
      <c r="I1388" s="4">
        <f>IFERROR(__xludf.DUMMYFUNCTION("SPLIT(H1388,""/"")"),12.0)</f>
        <v>12</v>
      </c>
      <c r="J1388" s="4">
        <f>IFERROR(__xludf.DUMMYFUNCTION("""COMPUTED_VALUE"""),4.0)</f>
        <v>4</v>
      </c>
      <c r="K1388" s="4">
        <f>IFERROR(__xludf.DUMMYFUNCTION("""COMPUTED_VALUE"""),2023.0)</f>
        <v>2023</v>
      </c>
    </row>
    <row r="1389">
      <c r="A1389" s="1" t="s">
        <v>2215</v>
      </c>
      <c r="B1389" s="4" t="s">
        <v>22</v>
      </c>
      <c r="C1389" s="4" t="s">
        <v>29</v>
      </c>
      <c r="D1389" s="4" t="s">
        <v>30</v>
      </c>
      <c r="E1389" s="4">
        <v>2.0</v>
      </c>
      <c r="F1389" s="4">
        <v>2.0</v>
      </c>
      <c r="G1389" s="4">
        <v>4.0</v>
      </c>
      <c r="H1389" s="5">
        <v>45029.0</v>
      </c>
      <c r="I1389" s="4">
        <f>IFERROR(__xludf.DUMMYFUNCTION("SPLIT(H1389,""/"")"),13.0)</f>
        <v>13</v>
      </c>
      <c r="J1389" s="4">
        <f>IFERROR(__xludf.DUMMYFUNCTION("""COMPUTED_VALUE"""),4.0)</f>
        <v>4</v>
      </c>
      <c r="K1389" s="4">
        <f>IFERROR(__xludf.DUMMYFUNCTION("""COMPUTED_VALUE"""),2023.0)</f>
        <v>2023</v>
      </c>
    </row>
    <row r="1390">
      <c r="A1390" s="1" t="s">
        <v>4514</v>
      </c>
      <c r="B1390" s="4" t="s">
        <v>22</v>
      </c>
      <c r="C1390" s="4" t="s">
        <v>30</v>
      </c>
      <c r="D1390" s="4" t="s">
        <v>39</v>
      </c>
      <c r="E1390" s="4">
        <v>2.0</v>
      </c>
      <c r="F1390" s="4">
        <v>2.0</v>
      </c>
      <c r="G1390" s="4">
        <v>4.0</v>
      </c>
      <c r="H1390" s="5">
        <v>45029.0</v>
      </c>
      <c r="I1390" s="4">
        <f>IFERROR(__xludf.DUMMYFUNCTION("SPLIT(H1390,""/"")"),13.0)</f>
        <v>13</v>
      </c>
      <c r="J1390" s="4">
        <f>IFERROR(__xludf.DUMMYFUNCTION("""COMPUTED_VALUE"""),4.0)</f>
        <v>4</v>
      </c>
      <c r="K1390" s="4">
        <f>IFERROR(__xludf.DUMMYFUNCTION("""COMPUTED_VALUE"""),2023.0)</f>
        <v>2023</v>
      </c>
    </row>
    <row r="1391">
      <c r="A1391" s="1" t="s">
        <v>8271</v>
      </c>
      <c r="B1391" s="4" t="s">
        <v>22</v>
      </c>
      <c r="C1391" s="4" t="s">
        <v>29</v>
      </c>
      <c r="D1391" s="4" t="s">
        <v>28</v>
      </c>
      <c r="E1391" s="4">
        <v>5.0</v>
      </c>
      <c r="F1391" s="4">
        <v>2.0</v>
      </c>
      <c r="G1391" s="4">
        <v>10.0</v>
      </c>
      <c r="H1391" s="5">
        <v>45030.0</v>
      </c>
      <c r="I1391" s="4">
        <f>IFERROR(__xludf.DUMMYFUNCTION("SPLIT(H1391,""/"")"),14.0)</f>
        <v>14</v>
      </c>
      <c r="J1391" s="4">
        <f>IFERROR(__xludf.DUMMYFUNCTION("""COMPUTED_VALUE"""),4.0)</f>
        <v>4</v>
      </c>
      <c r="K1391" s="4">
        <f>IFERROR(__xludf.DUMMYFUNCTION("""COMPUTED_VALUE"""),2023.0)</f>
        <v>2023</v>
      </c>
    </row>
    <row r="1392">
      <c r="A1392" s="1" t="s">
        <v>6074</v>
      </c>
      <c r="B1392" s="4" t="s">
        <v>22</v>
      </c>
      <c r="C1392" s="4" t="s">
        <v>30</v>
      </c>
      <c r="D1392" s="4" t="s">
        <v>23</v>
      </c>
      <c r="E1392" s="4">
        <v>2.0</v>
      </c>
      <c r="F1392" s="4">
        <v>2.0</v>
      </c>
      <c r="G1392" s="4">
        <v>4.0</v>
      </c>
      <c r="H1392" s="5">
        <v>45031.0</v>
      </c>
      <c r="I1392" s="4">
        <f>IFERROR(__xludf.DUMMYFUNCTION("SPLIT(H1392,""/"")"),15.0)</f>
        <v>15</v>
      </c>
      <c r="J1392" s="4">
        <f>IFERROR(__xludf.DUMMYFUNCTION("""COMPUTED_VALUE"""),4.0)</f>
        <v>4</v>
      </c>
      <c r="K1392" s="4">
        <f>IFERROR(__xludf.DUMMYFUNCTION("""COMPUTED_VALUE"""),2023.0)</f>
        <v>2023</v>
      </c>
    </row>
    <row r="1393">
      <c r="A1393" s="1" t="s">
        <v>6934</v>
      </c>
      <c r="B1393" s="4" t="s">
        <v>22</v>
      </c>
      <c r="C1393" s="4" t="s">
        <v>24</v>
      </c>
      <c r="D1393" s="4" t="s">
        <v>23</v>
      </c>
      <c r="E1393" s="4">
        <v>1.0</v>
      </c>
      <c r="F1393" s="4">
        <v>2.0</v>
      </c>
      <c r="G1393" s="4">
        <v>2.0</v>
      </c>
      <c r="H1393" s="5">
        <v>45031.0</v>
      </c>
      <c r="I1393" s="4">
        <f>IFERROR(__xludf.DUMMYFUNCTION("SPLIT(H1393,""/"")"),15.0)</f>
        <v>15</v>
      </c>
      <c r="J1393" s="4">
        <f>IFERROR(__xludf.DUMMYFUNCTION("""COMPUTED_VALUE"""),4.0)</f>
        <v>4</v>
      </c>
      <c r="K1393" s="4">
        <f>IFERROR(__xludf.DUMMYFUNCTION("""COMPUTED_VALUE"""),2023.0)</f>
        <v>2023</v>
      </c>
    </row>
    <row r="1394">
      <c r="A1394" s="1" t="s">
        <v>2608</v>
      </c>
      <c r="B1394" s="4" t="s">
        <v>22</v>
      </c>
      <c r="C1394" s="4" t="s">
        <v>30</v>
      </c>
      <c r="D1394" s="4" t="s">
        <v>39</v>
      </c>
      <c r="E1394" s="4">
        <v>1.0</v>
      </c>
      <c r="F1394" s="4">
        <v>2.0</v>
      </c>
      <c r="G1394" s="4">
        <v>2.0</v>
      </c>
      <c r="H1394" s="5">
        <v>45031.0</v>
      </c>
      <c r="I1394" s="4">
        <f>IFERROR(__xludf.DUMMYFUNCTION("SPLIT(H1394,""/"")"),15.0)</f>
        <v>15</v>
      </c>
      <c r="J1394" s="4">
        <f>IFERROR(__xludf.DUMMYFUNCTION("""COMPUTED_VALUE"""),4.0)</f>
        <v>4</v>
      </c>
      <c r="K1394" s="4">
        <f>IFERROR(__xludf.DUMMYFUNCTION("""COMPUTED_VALUE"""),2023.0)</f>
        <v>2023</v>
      </c>
    </row>
    <row r="1395">
      <c r="A1395" s="1" t="s">
        <v>136</v>
      </c>
      <c r="B1395" s="4" t="s">
        <v>22</v>
      </c>
      <c r="C1395" s="4" t="s">
        <v>29</v>
      </c>
      <c r="D1395" s="4" t="s">
        <v>39</v>
      </c>
      <c r="E1395" s="4">
        <v>4.0</v>
      </c>
      <c r="F1395" s="4">
        <v>2.0</v>
      </c>
      <c r="G1395" s="4">
        <v>8.0</v>
      </c>
      <c r="H1395" s="5">
        <v>45031.0</v>
      </c>
      <c r="I1395" s="4">
        <f>IFERROR(__xludf.DUMMYFUNCTION("SPLIT(H1395,""/"")"),15.0)</f>
        <v>15</v>
      </c>
      <c r="J1395" s="4">
        <f>IFERROR(__xludf.DUMMYFUNCTION("""COMPUTED_VALUE"""),4.0)</f>
        <v>4</v>
      </c>
      <c r="K1395" s="4">
        <f>IFERROR(__xludf.DUMMYFUNCTION("""COMPUTED_VALUE"""),2023.0)</f>
        <v>2023</v>
      </c>
    </row>
    <row r="1396">
      <c r="A1396" s="1" t="s">
        <v>6724</v>
      </c>
      <c r="B1396" s="4" t="s">
        <v>22</v>
      </c>
      <c r="C1396" s="4" t="s">
        <v>24</v>
      </c>
      <c r="D1396" s="4" t="s">
        <v>23</v>
      </c>
      <c r="E1396" s="4">
        <v>1.0</v>
      </c>
      <c r="F1396" s="4">
        <v>2.0</v>
      </c>
      <c r="G1396" s="4">
        <v>2.0</v>
      </c>
      <c r="H1396" s="5">
        <v>45031.0</v>
      </c>
      <c r="I1396" s="4">
        <f>IFERROR(__xludf.DUMMYFUNCTION("SPLIT(H1396,""/"")"),15.0)</f>
        <v>15</v>
      </c>
      <c r="J1396" s="4">
        <f>IFERROR(__xludf.DUMMYFUNCTION("""COMPUTED_VALUE"""),4.0)</f>
        <v>4</v>
      </c>
      <c r="K1396" s="4">
        <f>IFERROR(__xludf.DUMMYFUNCTION("""COMPUTED_VALUE"""),2023.0)</f>
        <v>2023</v>
      </c>
    </row>
    <row r="1397">
      <c r="A1397" s="1" t="s">
        <v>8474</v>
      </c>
      <c r="B1397" s="4" t="s">
        <v>22</v>
      </c>
      <c r="C1397" s="4" t="s">
        <v>30</v>
      </c>
      <c r="D1397" s="4" t="s">
        <v>23</v>
      </c>
      <c r="E1397" s="4">
        <v>1.0</v>
      </c>
      <c r="F1397" s="4">
        <v>2.0</v>
      </c>
      <c r="G1397" s="4">
        <v>2.0</v>
      </c>
      <c r="H1397" s="5">
        <v>45031.0</v>
      </c>
      <c r="I1397" s="4">
        <f>IFERROR(__xludf.DUMMYFUNCTION("SPLIT(H1397,""/"")"),15.0)</f>
        <v>15</v>
      </c>
      <c r="J1397" s="4">
        <f>IFERROR(__xludf.DUMMYFUNCTION("""COMPUTED_VALUE"""),4.0)</f>
        <v>4</v>
      </c>
      <c r="K1397" s="4">
        <f>IFERROR(__xludf.DUMMYFUNCTION("""COMPUTED_VALUE"""),2023.0)</f>
        <v>2023</v>
      </c>
    </row>
    <row r="1398">
      <c r="A1398" s="1" t="s">
        <v>6652</v>
      </c>
      <c r="B1398" s="4" t="s">
        <v>22</v>
      </c>
      <c r="C1398" s="4" t="s">
        <v>30</v>
      </c>
      <c r="D1398" s="4" t="s">
        <v>30</v>
      </c>
      <c r="E1398" s="4">
        <v>4.0</v>
      </c>
      <c r="F1398" s="4">
        <v>2.0</v>
      </c>
      <c r="G1398" s="4">
        <v>8.0</v>
      </c>
      <c r="H1398" s="5">
        <v>45032.0</v>
      </c>
      <c r="I1398" s="4">
        <f>IFERROR(__xludf.DUMMYFUNCTION("SPLIT(H1398,""/"")"),16.0)</f>
        <v>16</v>
      </c>
      <c r="J1398" s="4">
        <f>IFERROR(__xludf.DUMMYFUNCTION("""COMPUTED_VALUE"""),4.0)</f>
        <v>4</v>
      </c>
      <c r="K1398" s="4">
        <f>IFERROR(__xludf.DUMMYFUNCTION("""COMPUTED_VALUE"""),2023.0)</f>
        <v>2023</v>
      </c>
    </row>
    <row r="1399">
      <c r="A1399" s="1" t="s">
        <v>1032</v>
      </c>
      <c r="B1399" s="4" t="s">
        <v>22</v>
      </c>
      <c r="C1399" s="4" t="s">
        <v>30</v>
      </c>
      <c r="D1399" s="4" t="s">
        <v>28</v>
      </c>
      <c r="E1399" s="4">
        <v>5.0</v>
      </c>
      <c r="F1399" s="4">
        <v>2.0</v>
      </c>
      <c r="G1399" s="4">
        <v>10.0</v>
      </c>
      <c r="H1399" s="5">
        <v>45032.0</v>
      </c>
      <c r="I1399" s="4">
        <f>IFERROR(__xludf.DUMMYFUNCTION("SPLIT(H1399,""/"")"),16.0)</f>
        <v>16</v>
      </c>
      <c r="J1399" s="4">
        <f>IFERROR(__xludf.DUMMYFUNCTION("""COMPUTED_VALUE"""),4.0)</f>
        <v>4</v>
      </c>
      <c r="K1399" s="4">
        <f>IFERROR(__xludf.DUMMYFUNCTION("""COMPUTED_VALUE"""),2023.0)</f>
        <v>2023</v>
      </c>
    </row>
    <row r="1400">
      <c r="A1400" s="1" t="s">
        <v>6787</v>
      </c>
      <c r="B1400" s="4" t="s">
        <v>22</v>
      </c>
      <c r="C1400" s="4" t="s">
        <v>30</v>
      </c>
      <c r="D1400" s="4" t="s">
        <v>39</v>
      </c>
      <c r="E1400" s="4">
        <v>4.0</v>
      </c>
      <c r="F1400" s="4">
        <v>2.0</v>
      </c>
      <c r="G1400" s="4">
        <v>8.0</v>
      </c>
      <c r="H1400" s="5">
        <v>45032.0</v>
      </c>
      <c r="I1400" s="4">
        <f>IFERROR(__xludf.DUMMYFUNCTION("SPLIT(H1400,""/"")"),16.0)</f>
        <v>16</v>
      </c>
      <c r="J1400" s="4">
        <f>IFERROR(__xludf.DUMMYFUNCTION("""COMPUTED_VALUE"""),4.0)</f>
        <v>4</v>
      </c>
      <c r="K1400" s="4">
        <f>IFERROR(__xludf.DUMMYFUNCTION("""COMPUTED_VALUE"""),2023.0)</f>
        <v>2023</v>
      </c>
    </row>
    <row r="1401">
      <c r="A1401" s="1" t="s">
        <v>8860</v>
      </c>
      <c r="B1401" s="4" t="s">
        <v>22</v>
      </c>
      <c r="C1401" s="4" t="s">
        <v>30</v>
      </c>
      <c r="D1401" s="4" t="s">
        <v>30</v>
      </c>
      <c r="E1401" s="4">
        <v>1.0</v>
      </c>
      <c r="F1401" s="4">
        <v>2.0</v>
      </c>
      <c r="G1401" s="4">
        <v>2.0</v>
      </c>
      <c r="H1401" s="5">
        <v>45032.0</v>
      </c>
      <c r="I1401" s="4">
        <f>IFERROR(__xludf.DUMMYFUNCTION("SPLIT(H1401,""/"")"),16.0)</f>
        <v>16</v>
      </c>
      <c r="J1401" s="4">
        <f>IFERROR(__xludf.DUMMYFUNCTION("""COMPUTED_VALUE"""),4.0)</f>
        <v>4</v>
      </c>
      <c r="K1401" s="4">
        <f>IFERROR(__xludf.DUMMYFUNCTION("""COMPUTED_VALUE"""),2023.0)</f>
        <v>2023</v>
      </c>
    </row>
    <row r="1402">
      <c r="A1402" s="1" t="s">
        <v>3544</v>
      </c>
      <c r="B1402" s="4" t="s">
        <v>22</v>
      </c>
      <c r="C1402" s="4" t="s">
        <v>30</v>
      </c>
      <c r="D1402" s="4" t="s">
        <v>39</v>
      </c>
      <c r="E1402" s="4">
        <v>1.0</v>
      </c>
      <c r="F1402" s="4">
        <v>2.0</v>
      </c>
      <c r="G1402" s="4">
        <v>2.0</v>
      </c>
      <c r="H1402" s="5">
        <v>45032.0</v>
      </c>
      <c r="I1402" s="4">
        <f>IFERROR(__xludf.DUMMYFUNCTION("SPLIT(H1402,""/"")"),16.0)</f>
        <v>16</v>
      </c>
      <c r="J1402" s="4">
        <f>IFERROR(__xludf.DUMMYFUNCTION("""COMPUTED_VALUE"""),4.0)</f>
        <v>4</v>
      </c>
      <c r="K1402" s="4">
        <f>IFERROR(__xludf.DUMMYFUNCTION("""COMPUTED_VALUE"""),2023.0)</f>
        <v>2023</v>
      </c>
    </row>
    <row r="1403">
      <c r="A1403" s="1" t="s">
        <v>6316</v>
      </c>
      <c r="B1403" s="4" t="s">
        <v>22</v>
      </c>
      <c r="C1403" s="4" t="s">
        <v>29</v>
      </c>
      <c r="D1403" s="4" t="s">
        <v>23</v>
      </c>
      <c r="E1403" s="4">
        <v>5.0</v>
      </c>
      <c r="F1403" s="4">
        <v>2.0</v>
      </c>
      <c r="G1403" s="4">
        <v>10.0</v>
      </c>
      <c r="H1403" s="5">
        <v>45033.0</v>
      </c>
      <c r="I1403" s="4">
        <f>IFERROR(__xludf.DUMMYFUNCTION("SPLIT(H1403,""/"")"),17.0)</f>
        <v>17</v>
      </c>
      <c r="J1403" s="4">
        <f>IFERROR(__xludf.DUMMYFUNCTION("""COMPUTED_VALUE"""),4.0)</f>
        <v>4</v>
      </c>
      <c r="K1403" s="4">
        <f>IFERROR(__xludf.DUMMYFUNCTION("""COMPUTED_VALUE"""),2023.0)</f>
        <v>2023</v>
      </c>
    </row>
    <row r="1404">
      <c r="A1404" s="1" t="s">
        <v>9854</v>
      </c>
      <c r="B1404" s="4" t="s">
        <v>22</v>
      </c>
      <c r="C1404" s="4" t="s">
        <v>24</v>
      </c>
      <c r="D1404" s="4" t="s">
        <v>30</v>
      </c>
      <c r="E1404" s="4">
        <v>3.0</v>
      </c>
      <c r="F1404" s="4">
        <v>2.0</v>
      </c>
      <c r="G1404" s="4">
        <v>6.0</v>
      </c>
      <c r="H1404" s="5">
        <v>45033.0</v>
      </c>
      <c r="I1404" s="4">
        <f>IFERROR(__xludf.DUMMYFUNCTION("SPLIT(H1404,""/"")"),17.0)</f>
        <v>17</v>
      </c>
      <c r="J1404" s="4">
        <f>IFERROR(__xludf.DUMMYFUNCTION("""COMPUTED_VALUE"""),4.0)</f>
        <v>4</v>
      </c>
      <c r="K1404" s="4">
        <f>IFERROR(__xludf.DUMMYFUNCTION("""COMPUTED_VALUE"""),2023.0)</f>
        <v>2023</v>
      </c>
    </row>
    <row r="1405">
      <c r="A1405" s="1" t="s">
        <v>1970</v>
      </c>
      <c r="B1405" s="4" t="s">
        <v>22</v>
      </c>
      <c r="C1405" s="4" t="s">
        <v>30</v>
      </c>
      <c r="D1405" s="4" t="s">
        <v>28</v>
      </c>
      <c r="E1405" s="4">
        <v>2.0</v>
      </c>
      <c r="F1405" s="4">
        <v>2.0</v>
      </c>
      <c r="G1405" s="4">
        <v>4.0</v>
      </c>
      <c r="H1405" s="5">
        <v>45033.0</v>
      </c>
      <c r="I1405" s="4">
        <f>IFERROR(__xludf.DUMMYFUNCTION("SPLIT(H1405,""/"")"),17.0)</f>
        <v>17</v>
      </c>
      <c r="J1405" s="4">
        <f>IFERROR(__xludf.DUMMYFUNCTION("""COMPUTED_VALUE"""),4.0)</f>
        <v>4</v>
      </c>
      <c r="K1405" s="4">
        <f>IFERROR(__xludf.DUMMYFUNCTION("""COMPUTED_VALUE"""),2023.0)</f>
        <v>2023</v>
      </c>
    </row>
    <row r="1406">
      <c r="A1406" s="1" t="s">
        <v>211</v>
      </c>
      <c r="B1406" s="4" t="s">
        <v>22</v>
      </c>
      <c r="C1406" s="4" t="s">
        <v>29</v>
      </c>
      <c r="D1406" s="4" t="s">
        <v>30</v>
      </c>
      <c r="E1406" s="4">
        <v>3.0</v>
      </c>
      <c r="F1406" s="4">
        <v>2.0</v>
      </c>
      <c r="G1406" s="4">
        <v>6.0</v>
      </c>
      <c r="H1406" s="5">
        <v>45033.0</v>
      </c>
      <c r="I1406" s="4">
        <f>IFERROR(__xludf.DUMMYFUNCTION("SPLIT(H1406,""/"")"),17.0)</f>
        <v>17</v>
      </c>
      <c r="J1406" s="4">
        <f>IFERROR(__xludf.DUMMYFUNCTION("""COMPUTED_VALUE"""),4.0)</f>
        <v>4</v>
      </c>
      <c r="K1406" s="4">
        <f>IFERROR(__xludf.DUMMYFUNCTION("""COMPUTED_VALUE"""),2023.0)</f>
        <v>2023</v>
      </c>
    </row>
    <row r="1407">
      <c r="A1407" s="1" t="s">
        <v>5041</v>
      </c>
      <c r="B1407" s="4" t="s">
        <v>22</v>
      </c>
      <c r="C1407" s="4" t="s">
        <v>24</v>
      </c>
      <c r="D1407" s="4" t="s">
        <v>30</v>
      </c>
      <c r="E1407" s="4">
        <v>2.0</v>
      </c>
      <c r="F1407" s="4">
        <v>2.0</v>
      </c>
      <c r="G1407" s="4">
        <v>4.0</v>
      </c>
      <c r="H1407" s="5">
        <v>45034.0</v>
      </c>
      <c r="I1407" s="4">
        <f>IFERROR(__xludf.DUMMYFUNCTION("SPLIT(H1407,""/"")"),18.0)</f>
        <v>18</v>
      </c>
      <c r="J1407" s="4">
        <f>IFERROR(__xludf.DUMMYFUNCTION("""COMPUTED_VALUE"""),4.0)</f>
        <v>4</v>
      </c>
      <c r="K1407" s="4">
        <f>IFERROR(__xludf.DUMMYFUNCTION("""COMPUTED_VALUE"""),2023.0)</f>
        <v>2023</v>
      </c>
    </row>
    <row r="1408">
      <c r="A1408" s="1" t="s">
        <v>2270</v>
      </c>
      <c r="B1408" s="4" t="s">
        <v>22</v>
      </c>
      <c r="C1408" s="4" t="s">
        <v>24</v>
      </c>
      <c r="D1408" s="4" t="s">
        <v>39</v>
      </c>
      <c r="E1408" s="4">
        <v>5.0</v>
      </c>
      <c r="F1408" s="4">
        <v>2.0</v>
      </c>
      <c r="G1408" s="4">
        <v>10.0</v>
      </c>
      <c r="H1408" s="5">
        <v>45034.0</v>
      </c>
      <c r="I1408" s="4">
        <f>IFERROR(__xludf.DUMMYFUNCTION("SPLIT(H1408,""/"")"),18.0)</f>
        <v>18</v>
      </c>
      <c r="J1408" s="4">
        <f>IFERROR(__xludf.DUMMYFUNCTION("""COMPUTED_VALUE"""),4.0)</f>
        <v>4</v>
      </c>
      <c r="K1408" s="4">
        <f>IFERROR(__xludf.DUMMYFUNCTION("""COMPUTED_VALUE"""),2023.0)</f>
        <v>2023</v>
      </c>
    </row>
    <row r="1409">
      <c r="A1409" s="1" t="s">
        <v>5946</v>
      </c>
      <c r="B1409" s="4" t="s">
        <v>22</v>
      </c>
      <c r="C1409" s="4" t="s">
        <v>29</v>
      </c>
      <c r="D1409" s="4" t="s">
        <v>28</v>
      </c>
      <c r="E1409" s="4">
        <v>5.0</v>
      </c>
      <c r="F1409" s="4">
        <v>2.0</v>
      </c>
      <c r="G1409" s="4">
        <v>10.0</v>
      </c>
      <c r="H1409" s="5">
        <v>45034.0</v>
      </c>
      <c r="I1409" s="4">
        <f>IFERROR(__xludf.DUMMYFUNCTION("SPLIT(H1409,""/"")"),18.0)</f>
        <v>18</v>
      </c>
      <c r="J1409" s="4">
        <f>IFERROR(__xludf.DUMMYFUNCTION("""COMPUTED_VALUE"""),4.0)</f>
        <v>4</v>
      </c>
      <c r="K1409" s="4">
        <f>IFERROR(__xludf.DUMMYFUNCTION("""COMPUTED_VALUE"""),2023.0)</f>
        <v>2023</v>
      </c>
    </row>
    <row r="1410">
      <c r="A1410" s="1" t="s">
        <v>2592</v>
      </c>
      <c r="B1410" s="4" t="s">
        <v>22</v>
      </c>
      <c r="C1410" s="4" t="s">
        <v>24</v>
      </c>
      <c r="D1410" s="4" t="s">
        <v>39</v>
      </c>
      <c r="E1410" s="4">
        <v>3.0</v>
      </c>
      <c r="F1410" s="4">
        <v>2.0</v>
      </c>
      <c r="G1410" s="4">
        <v>6.0</v>
      </c>
      <c r="H1410" s="5">
        <v>45034.0</v>
      </c>
      <c r="I1410" s="4">
        <f>IFERROR(__xludf.DUMMYFUNCTION("SPLIT(H1410,""/"")"),18.0)</f>
        <v>18</v>
      </c>
      <c r="J1410" s="4">
        <f>IFERROR(__xludf.DUMMYFUNCTION("""COMPUTED_VALUE"""),4.0)</f>
        <v>4</v>
      </c>
      <c r="K1410" s="4">
        <f>IFERROR(__xludf.DUMMYFUNCTION("""COMPUTED_VALUE"""),2023.0)</f>
        <v>2023</v>
      </c>
    </row>
    <row r="1411">
      <c r="A1411" s="1" t="s">
        <v>1625</v>
      </c>
      <c r="B1411" s="4" t="s">
        <v>22</v>
      </c>
      <c r="C1411" s="4" t="s">
        <v>30</v>
      </c>
      <c r="D1411" s="4" t="s">
        <v>28</v>
      </c>
      <c r="E1411" s="4">
        <v>5.0</v>
      </c>
      <c r="F1411" s="4">
        <v>2.0</v>
      </c>
      <c r="G1411" s="4">
        <v>10.0</v>
      </c>
      <c r="H1411" s="5">
        <v>45035.0</v>
      </c>
      <c r="I1411" s="4">
        <f>IFERROR(__xludf.DUMMYFUNCTION("SPLIT(H1411,""/"")"),19.0)</f>
        <v>19</v>
      </c>
      <c r="J1411" s="4">
        <f>IFERROR(__xludf.DUMMYFUNCTION("""COMPUTED_VALUE"""),4.0)</f>
        <v>4</v>
      </c>
      <c r="K1411" s="4">
        <f>IFERROR(__xludf.DUMMYFUNCTION("""COMPUTED_VALUE"""),2023.0)</f>
        <v>2023</v>
      </c>
    </row>
    <row r="1412">
      <c r="A1412" s="1" t="s">
        <v>1871</v>
      </c>
      <c r="B1412" s="4" t="s">
        <v>22</v>
      </c>
      <c r="C1412" s="4" t="s">
        <v>29</v>
      </c>
      <c r="D1412" s="4" t="s">
        <v>30</v>
      </c>
      <c r="E1412" s="4">
        <v>3.0</v>
      </c>
      <c r="F1412" s="4">
        <v>2.0</v>
      </c>
      <c r="G1412" s="4">
        <v>6.0</v>
      </c>
      <c r="H1412" s="5">
        <v>45035.0</v>
      </c>
      <c r="I1412" s="4">
        <f>IFERROR(__xludf.DUMMYFUNCTION("SPLIT(H1412,""/"")"),19.0)</f>
        <v>19</v>
      </c>
      <c r="J1412" s="4">
        <f>IFERROR(__xludf.DUMMYFUNCTION("""COMPUTED_VALUE"""),4.0)</f>
        <v>4</v>
      </c>
      <c r="K1412" s="4">
        <f>IFERROR(__xludf.DUMMYFUNCTION("""COMPUTED_VALUE"""),2023.0)</f>
        <v>2023</v>
      </c>
    </row>
    <row r="1413">
      <c r="A1413" s="1" t="s">
        <v>5686</v>
      </c>
      <c r="B1413" s="4" t="s">
        <v>22</v>
      </c>
      <c r="C1413" s="4" t="s">
        <v>24</v>
      </c>
      <c r="D1413" s="4" t="s">
        <v>23</v>
      </c>
      <c r="E1413" s="4">
        <v>3.0</v>
      </c>
      <c r="F1413" s="4">
        <v>2.0</v>
      </c>
      <c r="G1413" s="4">
        <v>6.0</v>
      </c>
      <c r="H1413" s="5">
        <v>45036.0</v>
      </c>
      <c r="I1413" s="4">
        <f>IFERROR(__xludf.DUMMYFUNCTION("SPLIT(H1413,""/"")"),20.0)</f>
        <v>20</v>
      </c>
      <c r="J1413" s="4">
        <f>IFERROR(__xludf.DUMMYFUNCTION("""COMPUTED_VALUE"""),4.0)</f>
        <v>4</v>
      </c>
      <c r="K1413" s="4">
        <f>IFERROR(__xludf.DUMMYFUNCTION("""COMPUTED_VALUE"""),2023.0)</f>
        <v>2023</v>
      </c>
    </row>
    <row r="1414">
      <c r="A1414" s="1" t="s">
        <v>774</v>
      </c>
      <c r="B1414" s="4" t="s">
        <v>22</v>
      </c>
      <c r="C1414" s="4" t="s">
        <v>24</v>
      </c>
      <c r="D1414" s="4" t="s">
        <v>39</v>
      </c>
      <c r="E1414" s="4">
        <v>2.0</v>
      </c>
      <c r="F1414" s="4">
        <v>2.0</v>
      </c>
      <c r="G1414" s="4">
        <v>4.0</v>
      </c>
      <c r="H1414" s="5">
        <v>45036.0</v>
      </c>
      <c r="I1414" s="4">
        <f>IFERROR(__xludf.DUMMYFUNCTION("SPLIT(H1414,""/"")"),20.0)</f>
        <v>20</v>
      </c>
      <c r="J1414" s="4">
        <f>IFERROR(__xludf.DUMMYFUNCTION("""COMPUTED_VALUE"""),4.0)</f>
        <v>4</v>
      </c>
      <c r="K1414" s="4">
        <f>IFERROR(__xludf.DUMMYFUNCTION("""COMPUTED_VALUE"""),2023.0)</f>
        <v>2023</v>
      </c>
    </row>
    <row r="1415">
      <c r="A1415" s="1" t="s">
        <v>5709</v>
      </c>
      <c r="B1415" s="4" t="s">
        <v>22</v>
      </c>
      <c r="C1415" s="4" t="s">
        <v>30</v>
      </c>
      <c r="D1415" s="4" t="s">
        <v>30</v>
      </c>
      <c r="E1415" s="4">
        <v>3.0</v>
      </c>
      <c r="F1415" s="4">
        <v>2.0</v>
      </c>
      <c r="G1415" s="4">
        <v>6.0</v>
      </c>
      <c r="H1415" s="5">
        <v>45036.0</v>
      </c>
      <c r="I1415" s="4">
        <f>IFERROR(__xludf.DUMMYFUNCTION("SPLIT(H1415,""/"")"),20.0)</f>
        <v>20</v>
      </c>
      <c r="J1415" s="4">
        <f>IFERROR(__xludf.DUMMYFUNCTION("""COMPUTED_VALUE"""),4.0)</f>
        <v>4</v>
      </c>
      <c r="K1415" s="4">
        <f>IFERROR(__xludf.DUMMYFUNCTION("""COMPUTED_VALUE"""),2023.0)</f>
        <v>2023</v>
      </c>
    </row>
    <row r="1416">
      <c r="A1416" s="1" t="s">
        <v>9350</v>
      </c>
      <c r="B1416" s="4" t="s">
        <v>22</v>
      </c>
      <c r="C1416" s="4" t="s">
        <v>30</v>
      </c>
      <c r="D1416" s="4" t="s">
        <v>23</v>
      </c>
      <c r="E1416" s="4">
        <v>4.0</v>
      </c>
      <c r="F1416" s="4">
        <v>2.0</v>
      </c>
      <c r="G1416" s="4">
        <v>8.0</v>
      </c>
      <c r="H1416" s="5">
        <v>45037.0</v>
      </c>
      <c r="I1416" s="4">
        <f>IFERROR(__xludf.DUMMYFUNCTION("SPLIT(H1416,""/"")"),21.0)</f>
        <v>21</v>
      </c>
      <c r="J1416" s="4">
        <f>IFERROR(__xludf.DUMMYFUNCTION("""COMPUTED_VALUE"""),4.0)</f>
        <v>4</v>
      </c>
      <c r="K1416" s="4">
        <f>IFERROR(__xludf.DUMMYFUNCTION("""COMPUTED_VALUE"""),2023.0)</f>
        <v>2023</v>
      </c>
    </row>
    <row r="1417">
      <c r="A1417" s="1" t="s">
        <v>1232</v>
      </c>
      <c r="B1417" s="4" t="s">
        <v>22</v>
      </c>
      <c r="C1417" s="4" t="s">
        <v>30</v>
      </c>
      <c r="D1417" s="4" t="s">
        <v>28</v>
      </c>
      <c r="E1417" s="4">
        <v>4.0</v>
      </c>
      <c r="F1417" s="4">
        <v>2.0</v>
      </c>
      <c r="G1417" s="4">
        <v>8.0</v>
      </c>
      <c r="H1417" s="5">
        <v>45037.0</v>
      </c>
      <c r="I1417" s="4">
        <f>IFERROR(__xludf.DUMMYFUNCTION("SPLIT(H1417,""/"")"),21.0)</f>
        <v>21</v>
      </c>
      <c r="J1417" s="4">
        <f>IFERROR(__xludf.DUMMYFUNCTION("""COMPUTED_VALUE"""),4.0)</f>
        <v>4</v>
      </c>
      <c r="K1417" s="4">
        <f>IFERROR(__xludf.DUMMYFUNCTION("""COMPUTED_VALUE"""),2023.0)</f>
        <v>2023</v>
      </c>
    </row>
    <row r="1418">
      <c r="A1418" s="1" t="s">
        <v>6308</v>
      </c>
      <c r="B1418" s="4" t="s">
        <v>22</v>
      </c>
      <c r="C1418" s="4" t="s">
        <v>30</v>
      </c>
      <c r="D1418" s="4" t="s">
        <v>30</v>
      </c>
      <c r="E1418" s="4">
        <v>1.0</v>
      </c>
      <c r="F1418" s="4">
        <v>2.0</v>
      </c>
      <c r="G1418" s="4">
        <v>2.0</v>
      </c>
      <c r="H1418" s="5">
        <v>45037.0</v>
      </c>
      <c r="I1418" s="4">
        <f>IFERROR(__xludf.DUMMYFUNCTION("SPLIT(H1418,""/"")"),21.0)</f>
        <v>21</v>
      </c>
      <c r="J1418" s="4">
        <f>IFERROR(__xludf.DUMMYFUNCTION("""COMPUTED_VALUE"""),4.0)</f>
        <v>4</v>
      </c>
      <c r="K1418" s="4">
        <f>IFERROR(__xludf.DUMMYFUNCTION("""COMPUTED_VALUE"""),2023.0)</f>
        <v>2023</v>
      </c>
    </row>
    <row r="1419">
      <c r="A1419" s="1" t="s">
        <v>5027</v>
      </c>
      <c r="B1419" s="4" t="s">
        <v>22</v>
      </c>
      <c r="C1419" s="4" t="s">
        <v>30</v>
      </c>
      <c r="D1419" s="4" t="s">
        <v>23</v>
      </c>
      <c r="E1419" s="4">
        <v>1.0</v>
      </c>
      <c r="F1419" s="4">
        <v>2.0</v>
      </c>
      <c r="G1419" s="4">
        <v>2.0</v>
      </c>
      <c r="H1419" s="5">
        <v>45037.0</v>
      </c>
      <c r="I1419" s="4">
        <f>IFERROR(__xludf.DUMMYFUNCTION("SPLIT(H1419,""/"")"),21.0)</f>
        <v>21</v>
      </c>
      <c r="J1419" s="4">
        <f>IFERROR(__xludf.DUMMYFUNCTION("""COMPUTED_VALUE"""),4.0)</f>
        <v>4</v>
      </c>
      <c r="K1419" s="4">
        <f>IFERROR(__xludf.DUMMYFUNCTION("""COMPUTED_VALUE"""),2023.0)</f>
        <v>2023</v>
      </c>
    </row>
    <row r="1420">
      <c r="A1420" s="1" t="s">
        <v>5792</v>
      </c>
      <c r="B1420" s="4" t="s">
        <v>22</v>
      </c>
      <c r="C1420" s="4" t="s">
        <v>30</v>
      </c>
      <c r="D1420" s="4" t="s">
        <v>30</v>
      </c>
      <c r="E1420" s="4">
        <v>3.0</v>
      </c>
      <c r="F1420" s="4">
        <v>2.0</v>
      </c>
      <c r="G1420" s="4">
        <v>6.0</v>
      </c>
      <c r="H1420" s="5">
        <v>45038.0</v>
      </c>
      <c r="I1420" s="4">
        <f>IFERROR(__xludf.DUMMYFUNCTION("SPLIT(H1420,""/"")"),22.0)</f>
        <v>22</v>
      </c>
      <c r="J1420" s="4">
        <f>IFERROR(__xludf.DUMMYFUNCTION("""COMPUTED_VALUE"""),4.0)</f>
        <v>4</v>
      </c>
      <c r="K1420" s="4">
        <f>IFERROR(__xludf.DUMMYFUNCTION("""COMPUTED_VALUE"""),2023.0)</f>
        <v>2023</v>
      </c>
    </row>
    <row r="1421">
      <c r="A1421" s="1" t="s">
        <v>3481</v>
      </c>
      <c r="B1421" s="4" t="s">
        <v>22</v>
      </c>
      <c r="C1421" s="4" t="s">
        <v>24</v>
      </c>
      <c r="D1421" s="4" t="s">
        <v>28</v>
      </c>
      <c r="E1421" s="4">
        <v>5.0</v>
      </c>
      <c r="F1421" s="4">
        <v>2.0</v>
      </c>
      <c r="G1421" s="4">
        <v>10.0</v>
      </c>
      <c r="H1421" s="5">
        <v>45039.0</v>
      </c>
      <c r="I1421" s="4">
        <f>IFERROR(__xludf.DUMMYFUNCTION("SPLIT(H1421,""/"")"),23.0)</f>
        <v>23</v>
      </c>
      <c r="J1421" s="4">
        <f>IFERROR(__xludf.DUMMYFUNCTION("""COMPUTED_VALUE"""),4.0)</f>
        <v>4</v>
      </c>
      <c r="K1421" s="4">
        <f>IFERROR(__xludf.DUMMYFUNCTION("""COMPUTED_VALUE"""),2023.0)</f>
        <v>2023</v>
      </c>
    </row>
    <row r="1422">
      <c r="A1422" s="1" t="s">
        <v>8591</v>
      </c>
      <c r="B1422" s="4" t="s">
        <v>22</v>
      </c>
      <c r="C1422" s="4" t="s">
        <v>29</v>
      </c>
      <c r="D1422" s="4" t="s">
        <v>39</v>
      </c>
      <c r="E1422" s="4">
        <v>4.0</v>
      </c>
      <c r="F1422" s="4">
        <v>2.0</v>
      </c>
      <c r="G1422" s="4">
        <v>8.0</v>
      </c>
      <c r="H1422" s="5">
        <v>45039.0</v>
      </c>
      <c r="I1422" s="4">
        <f>IFERROR(__xludf.DUMMYFUNCTION("SPLIT(H1422,""/"")"),23.0)</f>
        <v>23</v>
      </c>
      <c r="J1422" s="4">
        <f>IFERROR(__xludf.DUMMYFUNCTION("""COMPUTED_VALUE"""),4.0)</f>
        <v>4</v>
      </c>
      <c r="K1422" s="4">
        <f>IFERROR(__xludf.DUMMYFUNCTION("""COMPUTED_VALUE"""),2023.0)</f>
        <v>2023</v>
      </c>
    </row>
    <row r="1423">
      <c r="A1423" s="1" t="s">
        <v>7617</v>
      </c>
      <c r="B1423" s="4" t="s">
        <v>22</v>
      </c>
      <c r="C1423" s="4" t="s">
        <v>30</v>
      </c>
      <c r="D1423" s="4" t="s">
        <v>39</v>
      </c>
      <c r="E1423" s="4">
        <v>1.0</v>
      </c>
      <c r="F1423" s="4">
        <v>2.0</v>
      </c>
      <c r="G1423" s="4">
        <v>2.0</v>
      </c>
      <c r="H1423" s="5">
        <v>45039.0</v>
      </c>
      <c r="I1423" s="4">
        <f>IFERROR(__xludf.DUMMYFUNCTION("SPLIT(H1423,""/"")"),23.0)</f>
        <v>23</v>
      </c>
      <c r="J1423" s="4">
        <f>IFERROR(__xludf.DUMMYFUNCTION("""COMPUTED_VALUE"""),4.0)</f>
        <v>4</v>
      </c>
      <c r="K1423" s="4">
        <f>IFERROR(__xludf.DUMMYFUNCTION("""COMPUTED_VALUE"""),2023.0)</f>
        <v>2023</v>
      </c>
    </row>
    <row r="1424">
      <c r="A1424" s="1" t="s">
        <v>5271</v>
      </c>
      <c r="B1424" s="4" t="s">
        <v>22</v>
      </c>
      <c r="C1424" s="4" t="s">
        <v>30</v>
      </c>
      <c r="D1424" s="4" t="s">
        <v>30</v>
      </c>
      <c r="E1424" s="4">
        <v>1.0</v>
      </c>
      <c r="F1424" s="4">
        <v>2.0</v>
      </c>
      <c r="G1424" s="4">
        <v>2.0</v>
      </c>
      <c r="H1424" s="5">
        <v>45039.0</v>
      </c>
      <c r="I1424" s="4">
        <f>IFERROR(__xludf.DUMMYFUNCTION("SPLIT(H1424,""/"")"),23.0)</f>
        <v>23</v>
      </c>
      <c r="J1424" s="4">
        <f>IFERROR(__xludf.DUMMYFUNCTION("""COMPUTED_VALUE"""),4.0)</f>
        <v>4</v>
      </c>
      <c r="K1424" s="4">
        <f>IFERROR(__xludf.DUMMYFUNCTION("""COMPUTED_VALUE"""),2023.0)</f>
        <v>2023</v>
      </c>
    </row>
    <row r="1425">
      <c r="A1425" s="1" t="s">
        <v>1973</v>
      </c>
      <c r="B1425" s="4" t="s">
        <v>22</v>
      </c>
      <c r="C1425" s="4" t="s">
        <v>29</v>
      </c>
      <c r="D1425" s="4" t="s">
        <v>30</v>
      </c>
      <c r="E1425" s="4">
        <v>5.0</v>
      </c>
      <c r="F1425" s="4">
        <v>2.0</v>
      </c>
      <c r="G1425" s="4">
        <v>10.0</v>
      </c>
      <c r="H1425" s="5">
        <v>45040.0</v>
      </c>
      <c r="I1425" s="4">
        <f>IFERROR(__xludf.DUMMYFUNCTION("SPLIT(H1425,""/"")"),24.0)</f>
        <v>24</v>
      </c>
      <c r="J1425" s="4">
        <f>IFERROR(__xludf.DUMMYFUNCTION("""COMPUTED_VALUE"""),4.0)</f>
        <v>4</v>
      </c>
      <c r="K1425" s="4">
        <f>IFERROR(__xludf.DUMMYFUNCTION("""COMPUTED_VALUE"""),2023.0)</f>
        <v>2023</v>
      </c>
    </row>
    <row r="1426">
      <c r="A1426" s="1" t="s">
        <v>8982</v>
      </c>
      <c r="B1426" s="4" t="s">
        <v>22</v>
      </c>
      <c r="C1426" s="4" t="s">
        <v>30</v>
      </c>
      <c r="D1426" s="4" t="s">
        <v>30</v>
      </c>
      <c r="E1426" s="4">
        <v>5.0</v>
      </c>
      <c r="F1426" s="4">
        <v>2.0</v>
      </c>
      <c r="G1426" s="4">
        <v>10.0</v>
      </c>
      <c r="H1426" s="5">
        <v>45040.0</v>
      </c>
      <c r="I1426" s="4">
        <f>IFERROR(__xludf.DUMMYFUNCTION("SPLIT(H1426,""/"")"),24.0)</f>
        <v>24</v>
      </c>
      <c r="J1426" s="4">
        <f>IFERROR(__xludf.DUMMYFUNCTION("""COMPUTED_VALUE"""),4.0)</f>
        <v>4</v>
      </c>
      <c r="K1426" s="4">
        <f>IFERROR(__xludf.DUMMYFUNCTION("""COMPUTED_VALUE"""),2023.0)</f>
        <v>2023</v>
      </c>
    </row>
    <row r="1427">
      <c r="A1427" s="1" t="s">
        <v>6084</v>
      </c>
      <c r="B1427" s="4" t="s">
        <v>22</v>
      </c>
      <c r="C1427" s="4" t="s">
        <v>29</v>
      </c>
      <c r="D1427" s="4" t="s">
        <v>23</v>
      </c>
      <c r="E1427" s="4">
        <v>3.0</v>
      </c>
      <c r="F1427" s="4">
        <v>2.0</v>
      </c>
      <c r="G1427" s="4">
        <v>6.0</v>
      </c>
      <c r="H1427" s="5">
        <v>45040.0</v>
      </c>
      <c r="I1427" s="4">
        <f>IFERROR(__xludf.DUMMYFUNCTION("SPLIT(H1427,""/"")"),24.0)</f>
        <v>24</v>
      </c>
      <c r="J1427" s="4">
        <f>IFERROR(__xludf.DUMMYFUNCTION("""COMPUTED_VALUE"""),4.0)</f>
        <v>4</v>
      </c>
      <c r="K1427" s="4">
        <f>IFERROR(__xludf.DUMMYFUNCTION("""COMPUTED_VALUE"""),2023.0)</f>
        <v>2023</v>
      </c>
    </row>
    <row r="1428">
      <c r="A1428" s="1" t="s">
        <v>326</v>
      </c>
      <c r="B1428" s="4" t="s">
        <v>22</v>
      </c>
      <c r="C1428" s="4" t="s">
        <v>30</v>
      </c>
      <c r="D1428" s="4" t="s">
        <v>28</v>
      </c>
      <c r="E1428" s="4">
        <v>4.0</v>
      </c>
      <c r="F1428" s="4">
        <v>2.0</v>
      </c>
      <c r="G1428" s="4">
        <v>8.0</v>
      </c>
      <c r="H1428" s="5">
        <v>45041.0</v>
      </c>
      <c r="I1428" s="4">
        <f>IFERROR(__xludf.DUMMYFUNCTION("SPLIT(H1428,""/"")"),25.0)</f>
        <v>25</v>
      </c>
      <c r="J1428" s="4">
        <f>IFERROR(__xludf.DUMMYFUNCTION("""COMPUTED_VALUE"""),4.0)</f>
        <v>4</v>
      </c>
      <c r="K1428" s="4">
        <f>IFERROR(__xludf.DUMMYFUNCTION("""COMPUTED_VALUE"""),2023.0)</f>
        <v>2023</v>
      </c>
    </row>
    <row r="1429">
      <c r="A1429" s="1" t="s">
        <v>3608</v>
      </c>
      <c r="B1429" s="4" t="s">
        <v>22</v>
      </c>
      <c r="C1429" s="4" t="s">
        <v>30</v>
      </c>
      <c r="D1429" s="4" t="s">
        <v>39</v>
      </c>
      <c r="E1429" s="4">
        <v>3.0</v>
      </c>
      <c r="F1429" s="4">
        <v>2.0</v>
      </c>
      <c r="G1429" s="4">
        <v>6.0</v>
      </c>
      <c r="H1429" s="5">
        <v>45041.0</v>
      </c>
      <c r="I1429" s="4">
        <f>IFERROR(__xludf.DUMMYFUNCTION("SPLIT(H1429,""/"")"),25.0)</f>
        <v>25</v>
      </c>
      <c r="J1429" s="4">
        <f>IFERROR(__xludf.DUMMYFUNCTION("""COMPUTED_VALUE"""),4.0)</f>
        <v>4</v>
      </c>
      <c r="K1429" s="4">
        <f>IFERROR(__xludf.DUMMYFUNCTION("""COMPUTED_VALUE"""),2023.0)</f>
        <v>2023</v>
      </c>
    </row>
    <row r="1430">
      <c r="A1430" s="1" t="s">
        <v>4854</v>
      </c>
      <c r="B1430" s="4" t="s">
        <v>22</v>
      </c>
      <c r="C1430" s="4" t="s">
        <v>29</v>
      </c>
      <c r="D1430" s="4" t="s">
        <v>28</v>
      </c>
      <c r="E1430" s="4">
        <v>3.0</v>
      </c>
      <c r="F1430" s="4">
        <v>2.0</v>
      </c>
      <c r="G1430" s="4">
        <v>6.0</v>
      </c>
      <c r="H1430" s="5">
        <v>45041.0</v>
      </c>
      <c r="I1430" s="4">
        <f>IFERROR(__xludf.DUMMYFUNCTION("SPLIT(H1430,""/"")"),25.0)</f>
        <v>25</v>
      </c>
      <c r="J1430" s="4">
        <f>IFERROR(__xludf.DUMMYFUNCTION("""COMPUTED_VALUE"""),4.0)</f>
        <v>4</v>
      </c>
      <c r="K1430" s="4">
        <f>IFERROR(__xludf.DUMMYFUNCTION("""COMPUTED_VALUE"""),2023.0)</f>
        <v>2023</v>
      </c>
    </row>
    <row r="1431">
      <c r="A1431" s="1" t="s">
        <v>2388</v>
      </c>
      <c r="B1431" s="4" t="s">
        <v>22</v>
      </c>
      <c r="C1431" s="4" t="s">
        <v>24</v>
      </c>
      <c r="D1431" s="4" t="s">
        <v>30</v>
      </c>
      <c r="E1431" s="4">
        <v>1.0</v>
      </c>
      <c r="F1431" s="4">
        <v>2.0</v>
      </c>
      <c r="G1431" s="4">
        <v>2.0</v>
      </c>
      <c r="H1431" s="5">
        <v>45042.0</v>
      </c>
      <c r="I1431" s="4">
        <f>IFERROR(__xludf.DUMMYFUNCTION("SPLIT(H1431,""/"")"),26.0)</f>
        <v>26</v>
      </c>
      <c r="J1431" s="4">
        <f>IFERROR(__xludf.DUMMYFUNCTION("""COMPUTED_VALUE"""),4.0)</f>
        <v>4</v>
      </c>
      <c r="K1431" s="4">
        <f>IFERROR(__xludf.DUMMYFUNCTION("""COMPUTED_VALUE"""),2023.0)</f>
        <v>2023</v>
      </c>
    </row>
    <row r="1432">
      <c r="A1432" s="1" t="s">
        <v>3338</v>
      </c>
      <c r="B1432" s="4" t="s">
        <v>22</v>
      </c>
      <c r="C1432" s="4" t="s">
        <v>30</v>
      </c>
      <c r="D1432" s="4" t="s">
        <v>30</v>
      </c>
      <c r="E1432" s="4">
        <v>5.0</v>
      </c>
      <c r="F1432" s="4">
        <v>2.0</v>
      </c>
      <c r="G1432" s="4">
        <v>10.0</v>
      </c>
      <c r="H1432" s="5">
        <v>45044.0</v>
      </c>
      <c r="I1432" s="4">
        <f>IFERROR(__xludf.DUMMYFUNCTION("SPLIT(H1432,""/"")"),28.0)</f>
        <v>28</v>
      </c>
      <c r="J1432" s="4">
        <f>IFERROR(__xludf.DUMMYFUNCTION("""COMPUTED_VALUE"""),4.0)</f>
        <v>4</v>
      </c>
      <c r="K1432" s="4">
        <f>IFERROR(__xludf.DUMMYFUNCTION("""COMPUTED_VALUE"""),2023.0)</f>
        <v>2023</v>
      </c>
    </row>
    <row r="1433">
      <c r="A1433" s="1" t="s">
        <v>5545</v>
      </c>
      <c r="B1433" s="4" t="s">
        <v>22</v>
      </c>
      <c r="C1433" s="4" t="s">
        <v>29</v>
      </c>
      <c r="D1433" s="4" t="s">
        <v>39</v>
      </c>
      <c r="E1433" s="4">
        <v>4.0</v>
      </c>
      <c r="F1433" s="4">
        <v>2.0</v>
      </c>
      <c r="G1433" s="4">
        <v>8.0</v>
      </c>
      <c r="H1433" s="5">
        <v>45045.0</v>
      </c>
      <c r="I1433" s="4">
        <f>IFERROR(__xludf.DUMMYFUNCTION("SPLIT(H1433,""/"")"),29.0)</f>
        <v>29</v>
      </c>
      <c r="J1433" s="4">
        <f>IFERROR(__xludf.DUMMYFUNCTION("""COMPUTED_VALUE"""),4.0)</f>
        <v>4</v>
      </c>
      <c r="K1433" s="4">
        <f>IFERROR(__xludf.DUMMYFUNCTION("""COMPUTED_VALUE"""),2023.0)</f>
        <v>2023</v>
      </c>
    </row>
    <row r="1434">
      <c r="A1434" s="1" t="s">
        <v>8006</v>
      </c>
      <c r="B1434" s="4" t="s">
        <v>22</v>
      </c>
      <c r="C1434" s="4" t="s">
        <v>30</v>
      </c>
      <c r="D1434" s="4" t="s">
        <v>30</v>
      </c>
      <c r="E1434" s="4">
        <v>5.0</v>
      </c>
      <c r="F1434" s="4">
        <v>2.0</v>
      </c>
      <c r="G1434" s="4">
        <v>10.0</v>
      </c>
      <c r="H1434" s="5">
        <v>45045.0</v>
      </c>
      <c r="I1434" s="4">
        <f>IFERROR(__xludf.DUMMYFUNCTION("SPLIT(H1434,""/"")"),29.0)</f>
        <v>29</v>
      </c>
      <c r="J1434" s="4">
        <f>IFERROR(__xludf.DUMMYFUNCTION("""COMPUTED_VALUE"""),4.0)</f>
        <v>4</v>
      </c>
      <c r="K1434" s="4">
        <f>IFERROR(__xludf.DUMMYFUNCTION("""COMPUTED_VALUE"""),2023.0)</f>
        <v>2023</v>
      </c>
    </row>
    <row r="1435">
      <c r="A1435" s="1" t="s">
        <v>5574</v>
      </c>
      <c r="B1435" s="4" t="s">
        <v>22</v>
      </c>
      <c r="C1435" s="4" t="s">
        <v>29</v>
      </c>
      <c r="D1435" s="4" t="s">
        <v>39</v>
      </c>
      <c r="E1435" s="4">
        <v>4.0</v>
      </c>
      <c r="F1435" s="4">
        <v>2.0</v>
      </c>
      <c r="G1435" s="4">
        <v>8.0</v>
      </c>
      <c r="H1435" s="5">
        <v>45045.0</v>
      </c>
      <c r="I1435" s="4">
        <f>IFERROR(__xludf.DUMMYFUNCTION("SPLIT(H1435,""/"")"),29.0)</f>
        <v>29</v>
      </c>
      <c r="J1435" s="4">
        <f>IFERROR(__xludf.DUMMYFUNCTION("""COMPUTED_VALUE"""),4.0)</f>
        <v>4</v>
      </c>
      <c r="K1435" s="4">
        <f>IFERROR(__xludf.DUMMYFUNCTION("""COMPUTED_VALUE"""),2023.0)</f>
        <v>2023</v>
      </c>
    </row>
    <row r="1436">
      <c r="A1436" s="1" t="s">
        <v>195</v>
      </c>
      <c r="B1436" s="4" t="s">
        <v>22</v>
      </c>
      <c r="C1436" s="4" t="s">
        <v>29</v>
      </c>
      <c r="D1436" s="4" t="s">
        <v>28</v>
      </c>
      <c r="E1436" s="4">
        <v>3.0</v>
      </c>
      <c r="F1436" s="4">
        <v>2.0</v>
      </c>
      <c r="G1436" s="4">
        <v>6.0</v>
      </c>
      <c r="H1436" s="5">
        <v>45046.0</v>
      </c>
      <c r="I1436" s="4">
        <f>IFERROR(__xludf.DUMMYFUNCTION("SPLIT(H1436,""/"")"),30.0)</f>
        <v>30</v>
      </c>
      <c r="J1436" s="4">
        <f>IFERROR(__xludf.DUMMYFUNCTION("""COMPUTED_VALUE"""),4.0)</f>
        <v>4</v>
      </c>
      <c r="K1436" s="4">
        <f>IFERROR(__xludf.DUMMYFUNCTION("""COMPUTED_VALUE"""),2023.0)</f>
        <v>2023</v>
      </c>
    </row>
    <row r="1437">
      <c r="A1437" s="1" t="s">
        <v>5932</v>
      </c>
      <c r="B1437" s="4" t="s">
        <v>22</v>
      </c>
      <c r="C1437" s="4" t="s">
        <v>29</v>
      </c>
      <c r="D1437" s="4" t="s">
        <v>30</v>
      </c>
      <c r="E1437" s="4">
        <v>4.0</v>
      </c>
      <c r="F1437" s="4">
        <v>2.0</v>
      </c>
      <c r="G1437" s="4">
        <v>8.0</v>
      </c>
      <c r="H1437" s="5">
        <v>45046.0</v>
      </c>
      <c r="I1437" s="4">
        <f>IFERROR(__xludf.DUMMYFUNCTION("SPLIT(H1437,""/"")"),30.0)</f>
        <v>30</v>
      </c>
      <c r="J1437" s="4">
        <f>IFERROR(__xludf.DUMMYFUNCTION("""COMPUTED_VALUE"""),4.0)</f>
        <v>4</v>
      </c>
      <c r="K1437" s="4">
        <f>IFERROR(__xludf.DUMMYFUNCTION("""COMPUTED_VALUE"""),2023.0)</f>
        <v>2023</v>
      </c>
    </row>
    <row r="1438">
      <c r="A1438" s="1" t="s">
        <v>2669</v>
      </c>
      <c r="B1438" s="4" t="s">
        <v>22</v>
      </c>
      <c r="C1438" s="4" t="s">
        <v>24</v>
      </c>
      <c r="D1438" s="4" t="s">
        <v>30</v>
      </c>
      <c r="E1438" s="4">
        <v>4.0</v>
      </c>
      <c r="F1438" s="4">
        <v>2.0</v>
      </c>
      <c r="G1438" s="4">
        <v>8.0</v>
      </c>
      <c r="H1438" s="5">
        <v>45046.0</v>
      </c>
      <c r="I1438" s="4">
        <f>IFERROR(__xludf.DUMMYFUNCTION("SPLIT(H1438,""/"")"),30.0)</f>
        <v>30</v>
      </c>
      <c r="J1438" s="4">
        <f>IFERROR(__xludf.DUMMYFUNCTION("""COMPUTED_VALUE"""),4.0)</f>
        <v>4</v>
      </c>
      <c r="K1438" s="4">
        <f>IFERROR(__xludf.DUMMYFUNCTION("""COMPUTED_VALUE"""),2023.0)</f>
        <v>2023</v>
      </c>
    </row>
    <row r="1439">
      <c r="A1439" s="1" t="s">
        <v>6293</v>
      </c>
      <c r="B1439" s="4" t="s">
        <v>22</v>
      </c>
      <c r="C1439" s="4" t="s">
        <v>30</v>
      </c>
      <c r="D1439" s="4" t="s">
        <v>30</v>
      </c>
      <c r="E1439" s="4">
        <v>2.0</v>
      </c>
      <c r="F1439" s="4">
        <v>2.0</v>
      </c>
      <c r="G1439" s="4">
        <v>4.0</v>
      </c>
      <c r="H1439" s="5">
        <v>45047.0</v>
      </c>
      <c r="I1439" s="4">
        <f>IFERROR(__xludf.DUMMYFUNCTION("SPLIT(H1439,""/"")"),1.0)</f>
        <v>1</v>
      </c>
      <c r="J1439" s="4">
        <f>IFERROR(__xludf.DUMMYFUNCTION("""COMPUTED_VALUE"""),5.0)</f>
        <v>5</v>
      </c>
      <c r="K1439" s="4">
        <f>IFERROR(__xludf.DUMMYFUNCTION("""COMPUTED_VALUE"""),2023.0)</f>
        <v>2023</v>
      </c>
    </row>
    <row r="1440">
      <c r="A1440" s="1" t="s">
        <v>8287</v>
      </c>
      <c r="B1440" s="4" t="s">
        <v>22</v>
      </c>
      <c r="C1440" s="4" t="s">
        <v>30</v>
      </c>
      <c r="D1440" s="4" t="s">
        <v>28</v>
      </c>
      <c r="E1440" s="4">
        <v>1.0</v>
      </c>
      <c r="F1440" s="4">
        <v>2.0</v>
      </c>
      <c r="G1440" s="4">
        <v>2.0</v>
      </c>
      <c r="H1440" s="5">
        <v>45047.0</v>
      </c>
      <c r="I1440" s="4">
        <f>IFERROR(__xludf.DUMMYFUNCTION("SPLIT(H1440,""/"")"),1.0)</f>
        <v>1</v>
      </c>
      <c r="J1440" s="4">
        <f>IFERROR(__xludf.DUMMYFUNCTION("""COMPUTED_VALUE"""),5.0)</f>
        <v>5</v>
      </c>
      <c r="K1440" s="4">
        <f>IFERROR(__xludf.DUMMYFUNCTION("""COMPUTED_VALUE"""),2023.0)</f>
        <v>2023</v>
      </c>
    </row>
    <row r="1441">
      <c r="A1441" s="1" t="s">
        <v>6594</v>
      </c>
      <c r="B1441" s="4" t="s">
        <v>22</v>
      </c>
      <c r="C1441" s="4" t="s">
        <v>24</v>
      </c>
      <c r="D1441" s="4" t="s">
        <v>39</v>
      </c>
      <c r="E1441" s="4">
        <v>1.0</v>
      </c>
      <c r="F1441" s="4">
        <v>2.0</v>
      </c>
      <c r="G1441" s="4">
        <v>2.0</v>
      </c>
      <c r="H1441" s="5">
        <v>45048.0</v>
      </c>
      <c r="I1441" s="4">
        <f>IFERROR(__xludf.DUMMYFUNCTION("SPLIT(H1441,""/"")"),2.0)</f>
        <v>2</v>
      </c>
      <c r="J1441" s="4">
        <f>IFERROR(__xludf.DUMMYFUNCTION("""COMPUTED_VALUE"""),5.0)</f>
        <v>5</v>
      </c>
      <c r="K1441" s="4">
        <f>IFERROR(__xludf.DUMMYFUNCTION("""COMPUTED_VALUE"""),2023.0)</f>
        <v>2023</v>
      </c>
    </row>
    <row r="1442">
      <c r="A1442" s="1" t="s">
        <v>1961</v>
      </c>
      <c r="B1442" s="4" t="s">
        <v>22</v>
      </c>
      <c r="C1442" s="4" t="s">
        <v>29</v>
      </c>
      <c r="D1442" s="4" t="s">
        <v>23</v>
      </c>
      <c r="E1442" s="4">
        <v>3.0</v>
      </c>
      <c r="F1442" s="4">
        <v>2.0</v>
      </c>
      <c r="G1442" s="4">
        <v>6.0</v>
      </c>
      <c r="H1442" s="5">
        <v>45048.0</v>
      </c>
      <c r="I1442" s="4">
        <f>IFERROR(__xludf.DUMMYFUNCTION("SPLIT(H1442,""/"")"),2.0)</f>
        <v>2</v>
      </c>
      <c r="J1442" s="4">
        <f>IFERROR(__xludf.DUMMYFUNCTION("""COMPUTED_VALUE"""),5.0)</f>
        <v>5</v>
      </c>
      <c r="K1442" s="4">
        <f>IFERROR(__xludf.DUMMYFUNCTION("""COMPUTED_VALUE"""),2023.0)</f>
        <v>2023</v>
      </c>
    </row>
    <row r="1443">
      <c r="A1443" s="1" t="s">
        <v>5778</v>
      </c>
      <c r="B1443" s="4" t="s">
        <v>22</v>
      </c>
      <c r="C1443" s="4" t="s">
        <v>29</v>
      </c>
      <c r="D1443" s="4" t="s">
        <v>30</v>
      </c>
      <c r="E1443" s="4">
        <v>5.0</v>
      </c>
      <c r="F1443" s="4">
        <v>2.0</v>
      </c>
      <c r="G1443" s="4">
        <v>10.0</v>
      </c>
      <c r="H1443" s="5">
        <v>45048.0</v>
      </c>
      <c r="I1443" s="4">
        <f>IFERROR(__xludf.DUMMYFUNCTION("SPLIT(H1443,""/"")"),2.0)</f>
        <v>2</v>
      </c>
      <c r="J1443" s="4">
        <f>IFERROR(__xludf.DUMMYFUNCTION("""COMPUTED_VALUE"""),5.0)</f>
        <v>5</v>
      </c>
      <c r="K1443" s="4">
        <f>IFERROR(__xludf.DUMMYFUNCTION("""COMPUTED_VALUE"""),2023.0)</f>
        <v>2023</v>
      </c>
    </row>
    <row r="1444">
      <c r="A1444" s="1" t="s">
        <v>3234</v>
      </c>
      <c r="B1444" s="4" t="s">
        <v>22</v>
      </c>
      <c r="C1444" s="4" t="s">
        <v>30</v>
      </c>
      <c r="D1444" s="4" t="s">
        <v>23</v>
      </c>
      <c r="E1444" s="4">
        <v>3.0</v>
      </c>
      <c r="F1444" s="4">
        <v>2.0</v>
      </c>
      <c r="G1444" s="4">
        <v>6.0</v>
      </c>
      <c r="H1444" s="5">
        <v>45048.0</v>
      </c>
      <c r="I1444" s="4">
        <f>IFERROR(__xludf.DUMMYFUNCTION("SPLIT(H1444,""/"")"),2.0)</f>
        <v>2</v>
      </c>
      <c r="J1444" s="4">
        <f>IFERROR(__xludf.DUMMYFUNCTION("""COMPUTED_VALUE"""),5.0)</f>
        <v>5</v>
      </c>
      <c r="K1444" s="4">
        <f>IFERROR(__xludf.DUMMYFUNCTION("""COMPUTED_VALUE"""),2023.0)</f>
        <v>2023</v>
      </c>
    </row>
    <row r="1445">
      <c r="A1445" s="1" t="s">
        <v>5424</v>
      </c>
      <c r="B1445" s="4" t="s">
        <v>22</v>
      </c>
      <c r="C1445" s="4" t="s">
        <v>29</v>
      </c>
      <c r="D1445" s="4" t="s">
        <v>39</v>
      </c>
      <c r="E1445" s="4">
        <v>5.0</v>
      </c>
      <c r="F1445" s="4">
        <v>2.0</v>
      </c>
      <c r="G1445" s="4">
        <v>10.0</v>
      </c>
      <c r="H1445" s="5">
        <v>45049.0</v>
      </c>
      <c r="I1445" s="4">
        <f>IFERROR(__xludf.DUMMYFUNCTION("SPLIT(H1445,""/"")"),3.0)</f>
        <v>3</v>
      </c>
      <c r="J1445" s="4">
        <f>IFERROR(__xludf.DUMMYFUNCTION("""COMPUTED_VALUE"""),5.0)</f>
        <v>5</v>
      </c>
      <c r="K1445" s="4">
        <f>IFERROR(__xludf.DUMMYFUNCTION("""COMPUTED_VALUE"""),2023.0)</f>
        <v>2023</v>
      </c>
    </row>
    <row r="1446">
      <c r="A1446" s="1" t="s">
        <v>2936</v>
      </c>
      <c r="B1446" s="4" t="s">
        <v>22</v>
      </c>
      <c r="C1446" s="4" t="s">
        <v>24</v>
      </c>
      <c r="D1446" s="4" t="s">
        <v>30</v>
      </c>
      <c r="E1446" s="4">
        <v>5.0</v>
      </c>
      <c r="F1446" s="4">
        <v>2.0</v>
      </c>
      <c r="G1446" s="4">
        <v>10.0</v>
      </c>
      <c r="H1446" s="5">
        <v>45049.0</v>
      </c>
      <c r="I1446" s="4">
        <f>IFERROR(__xludf.DUMMYFUNCTION("SPLIT(H1446,""/"")"),3.0)</f>
        <v>3</v>
      </c>
      <c r="J1446" s="4">
        <f>IFERROR(__xludf.DUMMYFUNCTION("""COMPUTED_VALUE"""),5.0)</f>
        <v>5</v>
      </c>
      <c r="K1446" s="4">
        <f>IFERROR(__xludf.DUMMYFUNCTION("""COMPUTED_VALUE"""),2023.0)</f>
        <v>2023</v>
      </c>
    </row>
    <row r="1447">
      <c r="A1447" s="1" t="s">
        <v>3359</v>
      </c>
      <c r="B1447" s="4" t="s">
        <v>22</v>
      </c>
      <c r="C1447" s="4" t="s">
        <v>24</v>
      </c>
      <c r="D1447" s="4" t="s">
        <v>39</v>
      </c>
      <c r="E1447" s="4">
        <v>3.0</v>
      </c>
      <c r="F1447" s="4">
        <v>2.0</v>
      </c>
      <c r="G1447" s="4">
        <v>6.0</v>
      </c>
      <c r="H1447" s="5">
        <v>45049.0</v>
      </c>
      <c r="I1447" s="4">
        <f>IFERROR(__xludf.DUMMYFUNCTION("SPLIT(H1447,""/"")"),3.0)</f>
        <v>3</v>
      </c>
      <c r="J1447" s="4">
        <f>IFERROR(__xludf.DUMMYFUNCTION("""COMPUTED_VALUE"""),5.0)</f>
        <v>5</v>
      </c>
      <c r="K1447" s="4">
        <f>IFERROR(__xludf.DUMMYFUNCTION("""COMPUTED_VALUE"""),2023.0)</f>
        <v>2023</v>
      </c>
    </row>
    <row r="1448">
      <c r="A1448" s="1" t="s">
        <v>975</v>
      </c>
      <c r="B1448" s="4" t="s">
        <v>22</v>
      </c>
      <c r="C1448" s="4" t="s">
        <v>30</v>
      </c>
      <c r="D1448" s="4" t="s">
        <v>39</v>
      </c>
      <c r="E1448" s="4">
        <v>5.0</v>
      </c>
      <c r="F1448" s="4">
        <v>2.0</v>
      </c>
      <c r="G1448" s="4">
        <v>10.0</v>
      </c>
      <c r="H1448" s="5">
        <v>45050.0</v>
      </c>
      <c r="I1448" s="4">
        <f>IFERROR(__xludf.DUMMYFUNCTION("SPLIT(H1448,""/"")"),4.0)</f>
        <v>4</v>
      </c>
      <c r="J1448" s="4">
        <f>IFERROR(__xludf.DUMMYFUNCTION("""COMPUTED_VALUE"""),5.0)</f>
        <v>5</v>
      </c>
      <c r="K1448" s="4">
        <f>IFERROR(__xludf.DUMMYFUNCTION("""COMPUTED_VALUE"""),2023.0)</f>
        <v>2023</v>
      </c>
    </row>
    <row r="1449">
      <c r="A1449" s="1" t="s">
        <v>8625</v>
      </c>
      <c r="B1449" s="4" t="s">
        <v>22</v>
      </c>
      <c r="C1449" s="4" t="s">
        <v>24</v>
      </c>
      <c r="D1449" s="4" t="s">
        <v>39</v>
      </c>
      <c r="E1449" s="4">
        <v>2.0</v>
      </c>
      <c r="F1449" s="4">
        <v>2.0</v>
      </c>
      <c r="G1449" s="4">
        <v>4.0</v>
      </c>
      <c r="H1449" s="5">
        <v>45050.0</v>
      </c>
      <c r="I1449" s="4">
        <f>IFERROR(__xludf.DUMMYFUNCTION("SPLIT(H1449,""/"")"),4.0)</f>
        <v>4</v>
      </c>
      <c r="J1449" s="4">
        <f>IFERROR(__xludf.DUMMYFUNCTION("""COMPUTED_VALUE"""),5.0)</f>
        <v>5</v>
      </c>
      <c r="K1449" s="4">
        <f>IFERROR(__xludf.DUMMYFUNCTION("""COMPUTED_VALUE"""),2023.0)</f>
        <v>2023</v>
      </c>
    </row>
    <row r="1450">
      <c r="A1450" s="1" t="s">
        <v>7472</v>
      </c>
      <c r="B1450" s="4" t="s">
        <v>22</v>
      </c>
      <c r="C1450" s="4" t="s">
        <v>24</v>
      </c>
      <c r="D1450" s="4" t="s">
        <v>28</v>
      </c>
      <c r="E1450" s="4">
        <v>3.0</v>
      </c>
      <c r="F1450" s="4">
        <v>2.0</v>
      </c>
      <c r="G1450" s="4">
        <v>6.0</v>
      </c>
      <c r="H1450" s="5">
        <v>45050.0</v>
      </c>
      <c r="I1450" s="4">
        <f>IFERROR(__xludf.DUMMYFUNCTION("SPLIT(H1450,""/"")"),4.0)</f>
        <v>4</v>
      </c>
      <c r="J1450" s="4">
        <f>IFERROR(__xludf.DUMMYFUNCTION("""COMPUTED_VALUE"""),5.0)</f>
        <v>5</v>
      </c>
      <c r="K1450" s="4">
        <f>IFERROR(__xludf.DUMMYFUNCTION("""COMPUTED_VALUE"""),2023.0)</f>
        <v>2023</v>
      </c>
    </row>
    <row r="1451">
      <c r="A1451" s="1" t="s">
        <v>3371</v>
      </c>
      <c r="B1451" s="4" t="s">
        <v>22</v>
      </c>
      <c r="C1451" s="4" t="s">
        <v>29</v>
      </c>
      <c r="D1451" s="4" t="s">
        <v>39</v>
      </c>
      <c r="E1451" s="4">
        <v>4.0</v>
      </c>
      <c r="F1451" s="4">
        <v>2.0</v>
      </c>
      <c r="G1451" s="4">
        <v>8.0</v>
      </c>
      <c r="H1451" s="5">
        <v>45051.0</v>
      </c>
      <c r="I1451" s="4">
        <f>IFERROR(__xludf.DUMMYFUNCTION("SPLIT(H1451,""/"")"),5.0)</f>
        <v>5</v>
      </c>
      <c r="J1451" s="4">
        <f>IFERROR(__xludf.DUMMYFUNCTION("""COMPUTED_VALUE"""),5.0)</f>
        <v>5</v>
      </c>
      <c r="K1451" s="4">
        <f>IFERROR(__xludf.DUMMYFUNCTION("""COMPUTED_VALUE"""),2023.0)</f>
        <v>2023</v>
      </c>
    </row>
    <row r="1452">
      <c r="A1452" s="1" t="s">
        <v>3664</v>
      </c>
      <c r="B1452" s="4" t="s">
        <v>22</v>
      </c>
      <c r="C1452" s="4" t="s">
        <v>24</v>
      </c>
      <c r="D1452" s="4" t="s">
        <v>23</v>
      </c>
      <c r="E1452" s="4">
        <v>4.0</v>
      </c>
      <c r="F1452" s="4">
        <v>2.0</v>
      </c>
      <c r="G1452" s="4">
        <v>8.0</v>
      </c>
      <c r="H1452" s="5">
        <v>45051.0</v>
      </c>
      <c r="I1452" s="4">
        <f>IFERROR(__xludf.DUMMYFUNCTION("SPLIT(H1452,""/"")"),5.0)</f>
        <v>5</v>
      </c>
      <c r="J1452" s="4">
        <f>IFERROR(__xludf.DUMMYFUNCTION("""COMPUTED_VALUE"""),5.0)</f>
        <v>5</v>
      </c>
      <c r="K1452" s="4">
        <f>IFERROR(__xludf.DUMMYFUNCTION("""COMPUTED_VALUE"""),2023.0)</f>
        <v>2023</v>
      </c>
    </row>
    <row r="1453">
      <c r="A1453" s="1" t="s">
        <v>6612</v>
      </c>
      <c r="B1453" s="4" t="s">
        <v>22</v>
      </c>
      <c r="C1453" s="4" t="s">
        <v>24</v>
      </c>
      <c r="D1453" s="4" t="s">
        <v>30</v>
      </c>
      <c r="E1453" s="4">
        <v>4.0</v>
      </c>
      <c r="F1453" s="4">
        <v>2.0</v>
      </c>
      <c r="G1453" s="4">
        <v>8.0</v>
      </c>
      <c r="H1453" s="5">
        <v>45051.0</v>
      </c>
      <c r="I1453" s="4">
        <f>IFERROR(__xludf.DUMMYFUNCTION("SPLIT(H1453,""/"")"),5.0)</f>
        <v>5</v>
      </c>
      <c r="J1453" s="4">
        <f>IFERROR(__xludf.DUMMYFUNCTION("""COMPUTED_VALUE"""),5.0)</f>
        <v>5</v>
      </c>
      <c r="K1453" s="4">
        <f>IFERROR(__xludf.DUMMYFUNCTION("""COMPUTED_VALUE"""),2023.0)</f>
        <v>2023</v>
      </c>
    </row>
    <row r="1454">
      <c r="A1454" s="1" t="s">
        <v>9675</v>
      </c>
      <c r="B1454" s="4" t="s">
        <v>22</v>
      </c>
      <c r="C1454" s="4" t="s">
        <v>24</v>
      </c>
      <c r="D1454" s="4" t="s">
        <v>30</v>
      </c>
      <c r="E1454" s="4">
        <v>2.0</v>
      </c>
      <c r="F1454" s="4">
        <v>2.0</v>
      </c>
      <c r="G1454" s="4">
        <v>4.0</v>
      </c>
      <c r="H1454" s="5">
        <v>45051.0</v>
      </c>
      <c r="I1454" s="4">
        <f>IFERROR(__xludf.DUMMYFUNCTION("SPLIT(H1454,""/"")"),5.0)</f>
        <v>5</v>
      </c>
      <c r="J1454" s="4">
        <f>IFERROR(__xludf.DUMMYFUNCTION("""COMPUTED_VALUE"""),5.0)</f>
        <v>5</v>
      </c>
      <c r="K1454" s="4">
        <f>IFERROR(__xludf.DUMMYFUNCTION("""COMPUTED_VALUE"""),2023.0)</f>
        <v>2023</v>
      </c>
    </row>
    <row r="1455">
      <c r="A1455" s="1" t="s">
        <v>7135</v>
      </c>
      <c r="B1455" s="4" t="s">
        <v>22</v>
      </c>
      <c r="C1455" s="4" t="s">
        <v>24</v>
      </c>
      <c r="D1455" s="4" t="s">
        <v>39</v>
      </c>
      <c r="E1455" s="4">
        <v>5.0</v>
      </c>
      <c r="F1455" s="4">
        <v>2.0</v>
      </c>
      <c r="G1455" s="4">
        <v>10.0</v>
      </c>
      <c r="H1455" s="5">
        <v>45051.0</v>
      </c>
      <c r="I1455" s="4">
        <f>IFERROR(__xludf.DUMMYFUNCTION("SPLIT(H1455,""/"")"),5.0)</f>
        <v>5</v>
      </c>
      <c r="J1455" s="4">
        <f>IFERROR(__xludf.DUMMYFUNCTION("""COMPUTED_VALUE"""),5.0)</f>
        <v>5</v>
      </c>
      <c r="K1455" s="4">
        <f>IFERROR(__xludf.DUMMYFUNCTION("""COMPUTED_VALUE"""),2023.0)</f>
        <v>2023</v>
      </c>
    </row>
    <row r="1456">
      <c r="A1456" s="1" t="s">
        <v>9308</v>
      </c>
      <c r="B1456" s="4" t="s">
        <v>22</v>
      </c>
      <c r="C1456" s="4" t="s">
        <v>24</v>
      </c>
      <c r="D1456" s="4" t="s">
        <v>39</v>
      </c>
      <c r="E1456" s="4">
        <v>4.0</v>
      </c>
      <c r="F1456" s="4">
        <v>2.0</v>
      </c>
      <c r="G1456" s="4">
        <v>8.0</v>
      </c>
      <c r="H1456" s="5">
        <v>45051.0</v>
      </c>
      <c r="I1456" s="4">
        <f>IFERROR(__xludf.DUMMYFUNCTION("SPLIT(H1456,""/"")"),5.0)</f>
        <v>5</v>
      </c>
      <c r="J1456" s="4">
        <f>IFERROR(__xludf.DUMMYFUNCTION("""COMPUTED_VALUE"""),5.0)</f>
        <v>5</v>
      </c>
      <c r="K1456" s="4">
        <f>IFERROR(__xludf.DUMMYFUNCTION("""COMPUTED_VALUE"""),2023.0)</f>
        <v>2023</v>
      </c>
    </row>
    <row r="1457">
      <c r="A1457" s="1" t="s">
        <v>9713</v>
      </c>
      <c r="B1457" s="4" t="s">
        <v>22</v>
      </c>
      <c r="C1457" s="4" t="s">
        <v>30</v>
      </c>
      <c r="D1457" s="4" t="s">
        <v>28</v>
      </c>
      <c r="E1457" s="4">
        <v>2.0</v>
      </c>
      <c r="F1457" s="4">
        <v>2.0</v>
      </c>
      <c r="G1457" s="4">
        <v>4.0</v>
      </c>
      <c r="H1457" s="5">
        <v>45051.0</v>
      </c>
      <c r="I1457" s="4">
        <f>IFERROR(__xludf.DUMMYFUNCTION("SPLIT(H1457,""/"")"),5.0)</f>
        <v>5</v>
      </c>
      <c r="J1457" s="4">
        <f>IFERROR(__xludf.DUMMYFUNCTION("""COMPUTED_VALUE"""),5.0)</f>
        <v>5</v>
      </c>
      <c r="K1457" s="4">
        <f>IFERROR(__xludf.DUMMYFUNCTION("""COMPUTED_VALUE"""),2023.0)</f>
        <v>2023</v>
      </c>
    </row>
    <row r="1458">
      <c r="A1458" s="1" t="s">
        <v>9073</v>
      </c>
      <c r="B1458" s="4" t="s">
        <v>22</v>
      </c>
      <c r="C1458" s="4" t="s">
        <v>30</v>
      </c>
      <c r="D1458" s="4" t="s">
        <v>23</v>
      </c>
      <c r="E1458" s="4">
        <v>2.0</v>
      </c>
      <c r="F1458" s="4">
        <v>2.0</v>
      </c>
      <c r="G1458" s="4">
        <v>4.0</v>
      </c>
      <c r="H1458" s="5">
        <v>45052.0</v>
      </c>
      <c r="I1458" s="4">
        <f>IFERROR(__xludf.DUMMYFUNCTION("SPLIT(H1458,""/"")"),6.0)</f>
        <v>6</v>
      </c>
      <c r="J1458" s="4">
        <f>IFERROR(__xludf.DUMMYFUNCTION("""COMPUTED_VALUE"""),5.0)</f>
        <v>5</v>
      </c>
      <c r="K1458" s="4">
        <f>IFERROR(__xludf.DUMMYFUNCTION("""COMPUTED_VALUE"""),2023.0)</f>
        <v>2023</v>
      </c>
    </row>
    <row r="1459">
      <c r="A1459" s="1" t="s">
        <v>4192</v>
      </c>
      <c r="B1459" s="4" t="s">
        <v>22</v>
      </c>
      <c r="C1459" s="4" t="s">
        <v>30</v>
      </c>
      <c r="D1459" s="4" t="s">
        <v>30</v>
      </c>
      <c r="E1459" s="4">
        <v>2.0</v>
      </c>
      <c r="F1459" s="4">
        <v>2.0</v>
      </c>
      <c r="G1459" s="4">
        <v>4.0</v>
      </c>
      <c r="H1459" s="5">
        <v>45053.0</v>
      </c>
      <c r="I1459" s="4">
        <f>IFERROR(__xludf.DUMMYFUNCTION("SPLIT(H1459,""/"")"),7.0)</f>
        <v>7</v>
      </c>
      <c r="J1459" s="4">
        <f>IFERROR(__xludf.DUMMYFUNCTION("""COMPUTED_VALUE"""),5.0)</f>
        <v>5</v>
      </c>
      <c r="K1459" s="4">
        <f>IFERROR(__xludf.DUMMYFUNCTION("""COMPUTED_VALUE"""),2023.0)</f>
        <v>2023</v>
      </c>
    </row>
    <row r="1460">
      <c r="A1460" s="1" t="s">
        <v>8600</v>
      </c>
      <c r="B1460" s="4" t="s">
        <v>22</v>
      </c>
      <c r="C1460" s="4" t="s">
        <v>30</v>
      </c>
      <c r="D1460" s="4" t="s">
        <v>39</v>
      </c>
      <c r="E1460" s="4">
        <v>3.0</v>
      </c>
      <c r="F1460" s="4">
        <v>2.0</v>
      </c>
      <c r="G1460" s="4">
        <v>6.0</v>
      </c>
      <c r="H1460" s="5">
        <v>45054.0</v>
      </c>
      <c r="I1460" s="4">
        <f>IFERROR(__xludf.DUMMYFUNCTION("SPLIT(H1460,""/"")"),8.0)</f>
        <v>8</v>
      </c>
      <c r="J1460" s="4">
        <f>IFERROR(__xludf.DUMMYFUNCTION("""COMPUTED_VALUE"""),5.0)</f>
        <v>5</v>
      </c>
      <c r="K1460" s="4">
        <f>IFERROR(__xludf.DUMMYFUNCTION("""COMPUTED_VALUE"""),2023.0)</f>
        <v>2023</v>
      </c>
    </row>
    <row r="1461">
      <c r="A1461" s="1" t="s">
        <v>9930</v>
      </c>
      <c r="B1461" s="4" t="s">
        <v>22</v>
      </c>
      <c r="C1461" s="4" t="s">
        <v>29</v>
      </c>
      <c r="D1461" s="4" t="s">
        <v>30</v>
      </c>
      <c r="E1461" s="4">
        <v>5.0</v>
      </c>
      <c r="F1461" s="4">
        <v>2.0</v>
      </c>
      <c r="G1461" s="4">
        <v>10.0</v>
      </c>
      <c r="H1461" s="5">
        <v>45055.0</v>
      </c>
      <c r="I1461" s="4">
        <f>IFERROR(__xludf.DUMMYFUNCTION("SPLIT(H1461,""/"")"),9.0)</f>
        <v>9</v>
      </c>
      <c r="J1461" s="4">
        <f>IFERROR(__xludf.DUMMYFUNCTION("""COMPUTED_VALUE"""),5.0)</f>
        <v>5</v>
      </c>
      <c r="K1461" s="4">
        <f>IFERROR(__xludf.DUMMYFUNCTION("""COMPUTED_VALUE"""),2023.0)</f>
        <v>2023</v>
      </c>
    </row>
    <row r="1462">
      <c r="A1462" s="1" t="s">
        <v>9881</v>
      </c>
      <c r="B1462" s="4" t="s">
        <v>22</v>
      </c>
      <c r="C1462" s="4" t="s">
        <v>24</v>
      </c>
      <c r="D1462" s="4" t="s">
        <v>30</v>
      </c>
      <c r="E1462" s="4">
        <v>2.0</v>
      </c>
      <c r="F1462" s="4">
        <v>2.0</v>
      </c>
      <c r="G1462" s="4">
        <v>4.0</v>
      </c>
      <c r="H1462" s="5">
        <v>45055.0</v>
      </c>
      <c r="I1462" s="4">
        <f>IFERROR(__xludf.DUMMYFUNCTION("SPLIT(H1462,""/"")"),9.0)</f>
        <v>9</v>
      </c>
      <c r="J1462" s="4">
        <f>IFERROR(__xludf.DUMMYFUNCTION("""COMPUTED_VALUE"""),5.0)</f>
        <v>5</v>
      </c>
      <c r="K1462" s="4">
        <f>IFERROR(__xludf.DUMMYFUNCTION("""COMPUTED_VALUE"""),2023.0)</f>
        <v>2023</v>
      </c>
    </row>
    <row r="1463">
      <c r="A1463" s="1" t="s">
        <v>4434</v>
      </c>
      <c r="B1463" s="4" t="s">
        <v>22</v>
      </c>
      <c r="C1463" s="4" t="s">
        <v>24</v>
      </c>
      <c r="D1463" s="4" t="s">
        <v>39</v>
      </c>
      <c r="E1463" s="4">
        <v>4.0</v>
      </c>
      <c r="F1463" s="4">
        <v>2.0</v>
      </c>
      <c r="G1463" s="4">
        <v>8.0</v>
      </c>
      <c r="H1463" s="5">
        <v>45057.0</v>
      </c>
      <c r="I1463" s="4">
        <f>IFERROR(__xludf.DUMMYFUNCTION("SPLIT(H1463,""/"")"),11.0)</f>
        <v>11</v>
      </c>
      <c r="J1463" s="4">
        <f>IFERROR(__xludf.DUMMYFUNCTION("""COMPUTED_VALUE"""),5.0)</f>
        <v>5</v>
      </c>
      <c r="K1463" s="4">
        <f>IFERROR(__xludf.DUMMYFUNCTION("""COMPUTED_VALUE"""),2023.0)</f>
        <v>2023</v>
      </c>
    </row>
    <row r="1464">
      <c r="A1464" s="1" t="s">
        <v>6913</v>
      </c>
      <c r="B1464" s="4" t="s">
        <v>22</v>
      </c>
      <c r="C1464" s="4" t="s">
        <v>30</v>
      </c>
      <c r="D1464" s="4" t="s">
        <v>39</v>
      </c>
      <c r="E1464" s="4">
        <v>4.0</v>
      </c>
      <c r="F1464" s="4">
        <v>2.0</v>
      </c>
      <c r="G1464" s="4">
        <v>8.0</v>
      </c>
      <c r="H1464" s="5">
        <v>45057.0</v>
      </c>
      <c r="I1464" s="4">
        <f>IFERROR(__xludf.DUMMYFUNCTION("SPLIT(H1464,""/"")"),11.0)</f>
        <v>11</v>
      </c>
      <c r="J1464" s="4">
        <f>IFERROR(__xludf.DUMMYFUNCTION("""COMPUTED_VALUE"""),5.0)</f>
        <v>5</v>
      </c>
      <c r="K1464" s="4">
        <f>IFERROR(__xludf.DUMMYFUNCTION("""COMPUTED_VALUE"""),2023.0)</f>
        <v>2023</v>
      </c>
    </row>
    <row r="1465">
      <c r="A1465" s="1" t="s">
        <v>7768</v>
      </c>
      <c r="B1465" s="4" t="s">
        <v>22</v>
      </c>
      <c r="C1465" s="4" t="s">
        <v>30</v>
      </c>
      <c r="D1465" s="4" t="s">
        <v>30</v>
      </c>
      <c r="E1465" s="4">
        <v>5.0</v>
      </c>
      <c r="F1465" s="4">
        <v>2.0</v>
      </c>
      <c r="G1465" s="4">
        <v>10.0</v>
      </c>
      <c r="H1465" s="5">
        <v>45058.0</v>
      </c>
      <c r="I1465" s="4">
        <f>IFERROR(__xludf.DUMMYFUNCTION("SPLIT(H1465,""/"")"),12.0)</f>
        <v>12</v>
      </c>
      <c r="J1465" s="4">
        <f>IFERROR(__xludf.DUMMYFUNCTION("""COMPUTED_VALUE"""),5.0)</f>
        <v>5</v>
      </c>
      <c r="K1465" s="4">
        <f>IFERROR(__xludf.DUMMYFUNCTION("""COMPUTED_VALUE"""),2023.0)</f>
        <v>2023</v>
      </c>
    </row>
    <row r="1466">
      <c r="A1466" s="1" t="s">
        <v>573</v>
      </c>
      <c r="B1466" s="4" t="s">
        <v>22</v>
      </c>
      <c r="C1466" s="4" t="s">
        <v>24</v>
      </c>
      <c r="D1466" s="4" t="s">
        <v>30</v>
      </c>
      <c r="E1466" s="4">
        <v>1.0</v>
      </c>
      <c r="F1466" s="4">
        <v>2.0</v>
      </c>
      <c r="G1466" s="4">
        <v>2.0</v>
      </c>
      <c r="H1466" s="5">
        <v>45059.0</v>
      </c>
      <c r="I1466" s="4">
        <f>IFERROR(__xludf.DUMMYFUNCTION("SPLIT(H1466,""/"")"),13.0)</f>
        <v>13</v>
      </c>
      <c r="J1466" s="4">
        <f>IFERROR(__xludf.DUMMYFUNCTION("""COMPUTED_VALUE"""),5.0)</f>
        <v>5</v>
      </c>
      <c r="K1466" s="4">
        <f>IFERROR(__xludf.DUMMYFUNCTION("""COMPUTED_VALUE"""),2023.0)</f>
        <v>2023</v>
      </c>
    </row>
    <row r="1467">
      <c r="A1467" s="1" t="s">
        <v>8225</v>
      </c>
      <c r="B1467" s="4" t="s">
        <v>22</v>
      </c>
      <c r="C1467" s="4" t="s">
        <v>30</v>
      </c>
      <c r="D1467" s="4" t="s">
        <v>23</v>
      </c>
      <c r="E1467" s="4">
        <v>1.0</v>
      </c>
      <c r="F1467" s="4">
        <v>2.0</v>
      </c>
      <c r="G1467" s="4">
        <v>2.0</v>
      </c>
      <c r="H1467" s="5">
        <v>45060.0</v>
      </c>
      <c r="I1467" s="4">
        <f>IFERROR(__xludf.DUMMYFUNCTION("SPLIT(H1467,""/"")"),14.0)</f>
        <v>14</v>
      </c>
      <c r="J1467" s="4">
        <f>IFERROR(__xludf.DUMMYFUNCTION("""COMPUTED_VALUE"""),5.0)</f>
        <v>5</v>
      </c>
      <c r="K1467" s="4">
        <f>IFERROR(__xludf.DUMMYFUNCTION("""COMPUTED_VALUE"""),2023.0)</f>
        <v>2023</v>
      </c>
    </row>
    <row r="1468">
      <c r="A1468" s="1" t="s">
        <v>414</v>
      </c>
      <c r="B1468" s="4" t="s">
        <v>22</v>
      </c>
      <c r="C1468" s="4" t="s">
        <v>29</v>
      </c>
      <c r="D1468" s="4" t="s">
        <v>28</v>
      </c>
      <c r="E1468" s="4">
        <v>1.0</v>
      </c>
      <c r="F1468" s="4">
        <v>2.0</v>
      </c>
      <c r="G1468" s="4">
        <v>2.0</v>
      </c>
      <c r="H1468" s="5">
        <v>45060.0</v>
      </c>
      <c r="I1468" s="4">
        <f>IFERROR(__xludf.DUMMYFUNCTION("SPLIT(H1468,""/"")"),14.0)</f>
        <v>14</v>
      </c>
      <c r="J1468" s="4">
        <f>IFERROR(__xludf.DUMMYFUNCTION("""COMPUTED_VALUE"""),5.0)</f>
        <v>5</v>
      </c>
      <c r="K1468" s="4">
        <f>IFERROR(__xludf.DUMMYFUNCTION("""COMPUTED_VALUE"""),2023.0)</f>
        <v>2023</v>
      </c>
    </row>
    <row r="1469">
      <c r="A1469" s="1" t="s">
        <v>1864</v>
      </c>
      <c r="B1469" s="4" t="s">
        <v>22</v>
      </c>
      <c r="C1469" s="4" t="s">
        <v>30</v>
      </c>
      <c r="D1469" s="4" t="s">
        <v>30</v>
      </c>
      <c r="E1469" s="4">
        <v>3.0</v>
      </c>
      <c r="F1469" s="4">
        <v>2.0</v>
      </c>
      <c r="G1469" s="4">
        <v>6.0</v>
      </c>
      <c r="H1469" s="5">
        <v>45060.0</v>
      </c>
      <c r="I1469" s="4">
        <f>IFERROR(__xludf.DUMMYFUNCTION("SPLIT(H1469,""/"")"),14.0)</f>
        <v>14</v>
      </c>
      <c r="J1469" s="4">
        <f>IFERROR(__xludf.DUMMYFUNCTION("""COMPUTED_VALUE"""),5.0)</f>
        <v>5</v>
      </c>
      <c r="K1469" s="4">
        <f>IFERROR(__xludf.DUMMYFUNCTION("""COMPUTED_VALUE"""),2023.0)</f>
        <v>2023</v>
      </c>
    </row>
    <row r="1470">
      <c r="A1470" s="1" t="s">
        <v>7291</v>
      </c>
      <c r="B1470" s="4" t="s">
        <v>22</v>
      </c>
      <c r="C1470" s="4" t="s">
        <v>30</v>
      </c>
      <c r="D1470" s="4" t="s">
        <v>39</v>
      </c>
      <c r="E1470" s="4">
        <v>5.0</v>
      </c>
      <c r="F1470" s="4">
        <v>2.0</v>
      </c>
      <c r="G1470" s="4">
        <v>10.0</v>
      </c>
      <c r="H1470" s="5">
        <v>45061.0</v>
      </c>
      <c r="I1470" s="4">
        <f>IFERROR(__xludf.DUMMYFUNCTION("SPLIT(H1470,""/"")"),15.0)</f>
        <v>15</v>
      </c>
      <c r="J1470" s="4">
        <f>IFERROR(__xludf.DUMMYFUNCTION("""COMPUTED_VALUE"""),5.0)</f>
        <v>5</v>
      </c>
      <c r="K1470" s="4">
        <f>IFERROR(__xludf.DUMMYFUNCTION("""COMPUTED_VALUE"""),2023.0)</f>
        <v>2023</v>
      </c>
    </row>
    <row r="1471">
      <c r="A1471" s="1" t="s">
        <v>3354</v>
      </c>
      <c r="B1471" s="4" t="s">
        <v>22</v>
      </c>
      <c r="C1471" s="4" t="s">
        <v>24</v>
      </c>
      <c r="D1471" s="4" t="s">
        <v>30</v>
      </c>
      <c r="E1471" s="4">
        <v>2.0</v>
      </c>
      <c r="F1471" s="4">
        <v>2.0</v>
      </c>
      <c r="G1471" s="4">
        <v>4.0</v>
      </c>
      <c r="H1471" s="5">
        <v>45061.0</v>
      </c>
      <c r="I1471" s="4">
        <f>IFERROR(__xludf.DUMMYFUNCTION("SPLIT(H1471,""/"")"),15.0)</f>
        <v>15</v>
      </c>
      <c r="J1471" s="4">
        <f>IFERROR(__xludf.DUMMYFUNCTION("""COMPUTED_VALUE"""),5.0)</f>
        <v>5</v>
      </c>
      <c r="K1471" s="4">
        <f>IFERROR(__xludf.DUMMYFUNCTION("""COMPUTED_VALUE"""),2023.0)</f>
        <v>2023</v>
      </c>
    </row>
    <row r="1472">
      <c r="A1472" s="1" t="s">
        <v>3395</v>
      </c>
      <c r="B1472" s="4" t="s">
        <v>22</v>
      </c>
      <c r="C1472" s="4" t="s">
        <v>30</v>
      </c>
      <c r="D1472" s="4" t="s">
        <v>23</v>
      </c>
      <c r="E1472" s="4">
        <v>4.0</v>
      </c>
      <c r="F1472" s="4">
        <v>2.0</v>
      </c>
      <c r="G1472" s="4">
        <v>8.0</v>
      </c>
      <c r="H1472" s="5">
        <v>45061.0</v>
      </c>
      <c r="I1472" s="4">
        <f>IFERROR(__xludf.DUMMYFUNCTION("SPLIT(H1472,""/"")"),15.0)</f>
        <v>15</v>
      </c>
      <c r="J1472" s="4">
        <f>IFERROR(__xludf.DUMMYFUNCTION("""COMPUTED_VALUE"""),5.0)</f>
        <v>5</v>
      </c>
      <c r="K1472" s="4">
        <f>IFERROR(__xludf.DUMMYFUNCTION("""COMPUTED_VALUE"""),2023.0)</f>
        <v>2023</v>
      </c>
    </row>
    <row r="1473">
      <c r="A1473" s="1" t="s">
        <v>6583</v>
      </c>
      <c r="B1473" s="4" t="s">
        <v>22</v>
      </c>
      <c r="C1473" s="4" t="s">
        <v>24</v>
      </c>
      <c r="D1473" s="4" t="s">
        <v>30</v>
      </c>
      <c r="E1473" s="4">
        <v>4.0</v>
      </c>
      <c r="F1473" s="4">
        <v>2.0</v>
      </c>
      <c r="G1473" s="4">
        <v>8.0</v>
      </c>
      <c r="H1473" s="5">
        <v>45062.0</v>
      </c>
      <c r="I1473" s="4">
        <f>IFERROR(__xludf.DUMMYFUNCTION("SPLIT(H1473,""/"")"),16.0)</f>
        <v>16</v>
      </c>
      <c r="J1473" s="4">
        <f>IFERROR(__xludf.DUMMYFUNCTION("""COMPUTED_VALUE"""),5.0)</f>
        <v>5</v>
      </c>
      <c r="K1473" s="4">
        <f>IFERROR(__xludf.DUMMYFUNCTION("""COMPUTED_VALUE"""),2023.0)</f>
        <v>2023</v>
      </c>
    </row>
    <row r="1474">
      <c r="A1474" s="1" t="s">
        <v>3692</v>
      </c>
      <c r="B1474" s="4" t="s">
        <v>22</v>
      </c>
      <c r="C1474" s="4" t="s">
        <v>24</v>
      </c>
      <c r="D1474" s="4" t="s">
        <v>23</v>
      </c>
      <c r="E1474" s="4">
        <v>5.0</v>
      </c>
      <c r="F1474" s="4">
        <v>2.0</v>
      </c>
      <c r="G1474" s="4">
        <v>10.0</v>
      </c>
      <c r="H1474" s="5">
        <v>45062.0</v>
      </c>
      <c r="I1474" s="4">
        <f>IFERROR(__xludf.DUMMYFUNCTION("SPLIT(H1474,""/"")"),16.0)</f>
        <v>16</v>
      </c>
      <c r="J1474" s="4">
        <f>IFERROR(__xludf.DUMMYFUNCTION("""COMPUTED_VALUE"""),5.0)</f>
        <v>5</v>
      </c>
      <c r="K1474" s="4">
        <f>IFERROR(__xludf.DUMMYFUNCTION("""COMPUTED_VALUE"""),2023.0)</f>
        <v>2023</v>
      </c>
    </row>
    <row r="1475">
      <c r="A1475" s="1" t="s">
        <v>3928</v>
      </c>
      <c r="B1475" s="4" t="s">
        <v>22</v>
      </c>
      <c r="C1475" s="4" t="s">
        <v>30</v>
      </c>
      <c r="D1475" s="4" t="s">
        <v>30</v>
      </c>
      <c r="E1475" s="4">
        <v>2.0</v>
      </c>
      <c r="F1475" s="4">
        <v>2.0</v>
      </c>
      <c r="G1475" s="4">
        <v>4.0</v>
      </c>
      <c r="H1475" s="5">
        <v>45063.0</v>
      </c>
      <c r="I1475" s="4">
        <f>IFERROR(__xludf.DUMMYFUNCTION("SPLIT(H1475,""/"")"),17.0)</f>
        <v>17</v>
      </c>
      <c r="J1475" s="4">
        <f>IFERROR(__xludf.DUMMYFUNCTION("""COMPUTED_VALUE"""),5.0)</f>
        <v>5</v>
      </c>
      <c r="K1475" s="4">
        <f>IFERROR(__xludf.DUMMYFUNCTION("""COMPUTED_VALUE"""),2023.0)</f>
        <v>2023</v>
      </c>
    </row>
    <row r="1476">
      <c r="A1476" s="1" t="s">
        <v>7677</v>
      </c>
      <c r="B1476" s="4" t="s">
        <v>22</v>
      </c>
      <c r="C1476" s="4" t="s">
        <v>30</v>
      </c>
      <c r="D1476" s="4" t="s">
        <v>39</v>
      </c>
      <c r="E1476" s="4">
        <v>3.0</v>
      </c>
      <c r="F1476" s="4">
        <v>2.0</v>
      </c>
      <c r="G1476" s="4">
        <v>6.0</v>
      </c>
      <c r="H1476" s="5">
        <v>45063.0</v>
      </c>
      <c r="I1476" s="4">
        <f>IFERROR(__xludf.DUMMYFUNCTION("SPLIT(H1476,""/"")"),17.0)</f>
        <v>17</v>
      </c>
      <c r="J1476" s="4">
        <f>IFERROR(__xludf.DUMMYFUNCTION("""COMPUTED_VALUE"""),5.0)</f>
        <v>5</v>
      </c>
      <c r="K1476" s="4">
        <f>IFERROR(__xludf.DUMMYFUNCTION("""COMPUTED_VALUE"""),2023.0)</f>
        <v>2023</v>
      </c>
    </row>
    <row r="1477">
      <c r="A1477" s="1" t="s">
        <v>967</v>
      </c>
      <c r="B1477" s="4" t="s">
        <v>22</v>
      </c>
      <c r="C1477" s="4" t="s">
        <v>30</v>
      </c>
      <c r="D1477" s="4" t="s">
        <v>28</v>
      </c>
      <c r="E1477" s="4">
        <v>1.0</v>
      </c>
      <c r="F1477" s="4">
        <v>2.0</v>
      </c>
      <c r="G1477" s="4">
        <v>2.0</v>
      </c>
      <c r="H1477" s="5">
        <v>45063.0</v>
      </c>
      <c r="I1477" s="4">
        <f>IFERROR(__xludf.DUMMYFUNCTION("SPLIT(H1477,""/"")"),17.0)</f>
        <v>17</v>
      </c>
      <c r="J1477" s="4">
        <f>IFERROR(__xludf.DUMMYFUNCTION("""COMPUTED_VALUE"""),5.0)</f>
        <v>5</v>
      </c>
      <c r="K1477" s="4">
        <f>IFERROR(__xludf.DUMMYFUNCTION("""COMPUTED_VALUE"""),2023.0)</f>
        <v>2023</v>
      </c>
    </row>
    <row r="1478">
      <c r="A1478" s="1" t="s">
        <v>5133</v>
      </c>
      <c r="B1478" s="4" t="s">
        <v>22</v>
      </c>
      <c r="C1478" s="4" t="s">
        <v>30</v>
      </c>
      <c r="D1478" s="4" t="s">
        <v>39</v>
      </c>
      <c r="E1478" s="4">
        <v>2.0</v>
      </c>
      <c r="F1478" s="4">
        <v>2.0</v>
      </c>
      <c r="G1478" s="4">
        <v>4.0</v>
      </c>
      <c r="H1478" s="5">
        <v>45064.0</v>
      </c>
      <c r="I1478" s="4">
        <f>IFERROR(__xludf.DUMMYFUNCTION("SPLIT(H1478,""/"")"),18.0)</f>
        <v>18</v>
      </c>
      <c r="J1478" s="4">
        <f>IFERROR(__xludf.DUMMYFUNCTION("""COMPUTED_VALUE"""),5.0)</f>
        <v>5</v>
      </c>
      <c r="K1478" s="4">
        <f>IFERROR(__xludf.DUMMYFUNCTION("""COMPUTED_VALUE"""),2023.0)</f>
        <v>2023</v>
      </c>
    </row>
    <row r="1479">
      <c r="A1479" s="1" t="s">
        <v>9200</v>
      </c>
      <c r="B1479" s="4" t="s">
        <v>22</v>
      </c>
      <c r="C1479" s="4" t="s">
        <v>30</v>
      </c>
      <c r="D1479" s="4" t="s">
        <v>30</v>
      </c>
      <c r="E1479" s="4">
        <v>1.0</v>
      </c>
      <c r="F1479" s="4">
        <v>2.0</v>
      </c>
      <c r="G1479" s="4">
        <v>2.0</v>
      </c>
      <c r="H1479" s="5">
        <v>45064.0</v>
      </c>
      <c r="I1479" s="4">
        <f>IFERROR(__xludf.DUMMYFUNCTION("SPLIT(H1479,""/"")"),18.0)</f>
        <v>18</v>
      </c>
      <c r="J1479" s="4">
        <f>IFERROR(__xludf.DUMMYFUNCTION("""COMPUTED_VALUE"""),5.0)</f>
        <v>5</v>
      </c>
      <c r="K1479" s="4">
        <f>IFERROR(__xludf.DUMMYFUNCTION("""COMPUTED_VALUE"""),2023.0)</f>
        <v>2023</v>
      </c>
    </row>
    <row r="1480">
      <c r="A1480" s="1" t="s">
        <v>1496</v>
      </c>
      <c r="B1480" s="4" t="s">
        <v>22</v>
      </c>
      <c r="C1480" s="4" t="s">
        <v>30</v>
      </c>
      <c r="D1480" s="4" t="s">
        <v>30</v>
      </c>
      <c r="E1480" s="4">
        <v>1.0</v>
      </c>
      <c r="F1480" s="4">
        <v>2.0</v>
      </c>
      <c r="G1480" s="4">
        <v>2.0</v>
      </c>
      <c r="H1480" s="5">
        <v>45064.0</v>
      </c>
      <c r="I1480" s="4">
        <f>IFERROR(__xludf.DUMMYFUNCTION("SPLIT(H1480,""/"")"),18.0)</f>
        <v>18</v>
      </c>
      <c r="J1480" s="4">
        <f>IFERROR(__xludf.DUMMYFUNCTION("""COMPUTED_VALUE"""),5.0)</f>
        <v>5</v>
      </c>
      <c r="K1480" s="4">
        <f>IFERROR(__xludf.DUMMYFUNCTION("""COMPUTED_VALUE"""),2023.0)</f>
        <v>2023</v>
      </c>
    </row>
    <row r="1481">
      <c r="A1481" s="1" t="s">
        <v>8931</v>
      </c>
      <c r="B1481" s="4" t="s">
        <v>22</v>
      </c>
      <c r="C1481" s="4" t="s">
        <v>29</v>
      </c>
      <c r="D1481" s="4" t="s">
        <v>39</v>
      </c>
      <c r="E1481" s="4">
        <v>2.0</v>
      </c>
      <c r="F1481" s="4">
        <v>2.0</v>
      </c>
      <c r="G1481" s="4">
        <v>4.0</v>
      </c>
      <c r="H1481" s="5">
        <v>45064.0</v>
      </c>
      <c r="I1481" s="4">
        <f>IFERROR(__xludf.DUMMYFUNCTION("SPLIT(H1481,""/"")"),18.0)</f>
        <v>18</v>
      </c>
      <c r="J1481" s="4">
        <f>IFERROR(__xludf.DUMMYFUNCTION("""COMPUTED_VALUE"""),5.0)</f>
        <v>5</v>
      </c>
      <c r="K1481" s="4">
        <f>IFERROR(__xludf.DUMMYFUNCTION("""COMPUTED_VALUE"""),2023.0)</f>
        <v>2023</v>
      </c>
    </row>
    <row r="1482">
      <c r="A1482" s="1" t="s">
        <v>1943</v>
      </c>
      <c r="B1482" s="4" t="s">
        <v>22</v>
      </c>
      <c r="C1482" s="4" t="s">
        <v>24</v>
      </c>
      <c r="D1482" s="4" t="s">
        <v>30</v>
      </c>
      <c r="E1482" s="4">
        <v>1.0</v>
      </c>
      <c r="F1482" s="4">
        <v>2.0</v>
      </c>
      <c r="G1482" s="4">
        <v>2.0</v>
      </c>
      <c r="H1482" s="5">
        <v>45064.0</v>
      </c>
      <c r="I1482" s="4">
        <f>IFERROR(__xludf.DUMMYFUNCTION("SPLIT(H1482,""/"")"),18.0)</f>
        <v>18</v>
      </c>
      <c r="J1482" s="4">
        <f>IFERROR(__xludf.DUMMYFUNCTION("""COMPUTED_VALUE"""),5.0)</f>
        <v>5</v>
      </c>
      <c r="K1482" s="4">
        <f>IFERROR(__xludf.DUMMYFUNCTION("""COMPUTED_VALUE"""),2023.0)</f>
        <v>2023</v>
      </c>
    </row>
    <row r="1483">
      <c r="A1483" s="1" t="s">
        <v>2754</v>
      </c>
      <c r="B1483" s="4" t="s">
        <v>22</v>
      </c>
      <c r="C1483" s="4" t="s">
        <v>30</v>
      </c>
      <c r="D1483" s="4" t="s">
        <v>30</v>
      </c>
      <c r="E1483" s="4">
        <v>2.0</v>
      </c>
      <c r="F1483" s="4">
        <v>2.0</v>
      </c>
      <c r="G1483" s="4">
        <v>4.0</v>
      </c>
      <c r="H1483" s="5">
        <v>45064.0</v>
      </c>
      <c r="I1483" s="4">
        <f>IFERROR(__xludf.DUMMYFUNCTION("SPLIT(H1483,""/"")"),18.0)</f>
        <v>18</v>
      </c>
      <c r="J1483" s="4">
        <f>IFERROR(__xludf.DUMMYFUNCTION("""COMPUTED_VALUE"""),5.0)</f>
        <v>5</v>
      </c>
      <c r="K1483" s="4">
        <f>IFERROR(__xludf.DUMMYFUNCTION("""COMPUTED_VALUE"""),2023.0)</f>
        <v>2023</v>
      </c>
    </row>
    <row r="1484">
      <c r="A1484" s="1" t="s">
        <v>3524</v>
      </c>
      <c r="B1484" s="4" t="s">
        <v>22</v>
      </c>
      <c r="C1484" s="4" t="s">
        <v>24</v>
      </c>
      <c r="D1484" s="4" t="s">
        <v>23</v>
      </c>
      <c r="E1484" s="4">
        <v>5.0</v>
      </c>
      <c r="F1484" s="4">
        <v>2.0</v>
      </c>
      <c r="G1484" s="4">
        <v>10.0</v>
      </c>
      <c r="H1484" s="5">
        <v>45065.0</v>
      </c>
      <c r="I1484" s="4">
        <f>IFERROR(__xludf.DUMMYFUNCTION("SPLIT(H1484,""/"")"),19.0)</f>
        <v>19</v>
      </c>
      <c r="J1484" s="4">
        <f>IFERROR(__xludf.DUMMYFUNCTION("""COMPUTED_VALUE"""),5.0)</f>
        <v>5</v>
      </c>
      <c r="K1484" s="4">
        <f>IFERROR(__xludf.DUMMYFUNCTION("""COMPUTED_VALUE"""),2023.0)</f>
        <v>2023</v>
      </c>
    </row>
    <row r="1485">
      <c r="A1485" s="1" t="s">
        <v>3902</v>
      </c>
      <c r="B1485" s="4" t="s">
        <v>22</v>
      </c>
      <c r="C1485" s="4" t="s">
        <v>24</v>
      </c>
      <c r="D1485" s="4" t="s">
        <v>30</v>
      </c>
      <c r="E1485" s="4">
        <v>5.0</v>
      </c>
      <c r="F1485" s="4">
        <v>2.0</v>
      </c>
      <c r="G1485" s="4">
        <v>10.0</v>
      </c>
      <c r="H1485" s="5">
        <v>45065.0</v>
      </c>
      <c r="I1485" s="4">
        <f>IFERROR(__xludf.DUMMYFUNCTION("SPLIT(H1485,""/"")"),19.0)</f>
        <v>19</v>
      </c>
      <c r="J1485" s="4">
        <f>IFERROR(__xludf.DUMMYFUNCTION("""COMPUTED_VALUE"""),5.0)</f>
        <v>5</v>
      </c>
      <c r="K1485" s="4">
        <f>IFERROR(__xludf.DUMMYFUNCTION("""COMPUTED_VALUE"""),2023.0)</f>
        <v>2023</v>
      </c>
    </row>
    <row r="1486">
      <c r="A1486" s="1" t="s">
        <v>4791</v>
      </c>
      <c r="B1486" s="4" t="s">
        <v>22</v>
      </c>
      <c r="C1486" s="4" t="s">
        <v>30</v>
      </c>
      <c r="D1486" s="4" t="s">
        <v>28</v>
      </c>
      <c r="E1486" s="4">
        <v>2.0</v>
      </c>
      <c r="F1486" s="4">
        <v>2.0</v>
      </c>
      <c r="G1486" s="4">
        <v>4.0</v>
      </c>
      <c r="H1486" s="5">
        <v>45065.0</v>
      </c>
      <c r="I1486" s="4">
        <f>IFERROR(__xludf.DUMMYFUNCTION("SPLIT(H1486,""/"")"),19.0)</f>
        <v>19</v>
      </c>
      <c r="J1486" s="4">
        <f>IFERROR(__xludf.DUMMYFUNCTION("""COMPUTED_VALUE"""),5.0)</f>
        <v>5</v>
      </c>
      <c r="K1486" s="4">
        <f>IFERROR(__xludf.DUMMYFUNCTION("""COMPUTED_VALUE"""),2023.0)</f>
        <v>2023</v>
      </c>
    </row>
    <row r="1487">
      <c r="A1487" s="1" t="s">
        <v>8713</v>
      </c>
      <c r="B1487" s="4" t="s">
        <v>22</v>
      </c>
      <c r="C1487" s="4" t="s">
        <v>24</v>
      </c>
      <c r="D1487" s="4" t="s">
        <v>23</v>
      </c>
      <c r="E1487" s="4">
        <v>4.0</v>
      </c>
      <c r="F1487" s="4">
        <v>2.0</v>
      </c>
      <c r="G1487" s="4">
        <v>8.0</v>
      </c>
      <c r="H1487" s="5">
        <v>45065.0</v>
      </c>
      <c r="I1487" s="4">
        <f>IFERROR(__xludf.DUMMYFUNCTION("SPLIT(H1487,""/"")"),19.0)</f>
        <v>19</v>
      </c>
      <c r="J1487" s="4">
        <f>IFERROR(__xludf.DUMMYFUNCTION("""COMPUTED_VALUE"""),5.0)</f>
        <v>5</v>
      </c>
      <c r="K1487" s="4">
        <f>IFERROR(__xludf.DUMMYFUNCTION("""COMPUTED_VALUE"""),2023.0)</f>
        <v>2023</v>
      </c>
    </row>
    <row r="1488">
      <c r="A1488" s="1" t="s">
        <v>2745</v>
      </c>
      <c r="B1488" s="4" t="s">
        <v>22</v>
      </c>
      <c r="C1488" s="4" t="s">
        <v>24</v>
      </c>
      <c r="D1488" s="4" t="s">
        <v>39</v>
      </c>
      <c r="E1488" s="4">
        <v>3.0</v>
      </c>
      <c r="F1488" s="4">
        <v>2.0</v>
      </c>
      <c r="G1488" s="4">
        <v>6.0</v>
      </c>
      <c r="H1488" s="5">
        <v>45065.0</v>
      </c>
      <c r="I1488" s="4">
        <f>IFERROR(__xludf.DUMMYFUNCTION("SPLIT(H1488,""/"")"),19.0)</f>
        <v>19</v>
      </c>
      <c r="J1488" s="4">
        <f>IFERROR(__xludf.DUMMYFUNCTION("""COMPUTED_VALUE"""),5.0)</f>
        <v>5</v>
      </c>
      <c r="K1488" s="4">
        <f>IFERROR(__xludf.DUMMYFUNCTION("""COMPUTED_VALUE"""),2023.0)</f>
        <v>2023</v>
      </c>
    </row>
    <row r="1489">
      <c r="A1489" s="1" t="s">
        <v>9982</v>
      </c>
      <c r="B1489" s="4" t="s">
        <v>22</v>
      </c>
      <c r="C1489" s="4" t="s">
        <v>29</v>
      </c>
      <c r="D1489" s="4" t="s">
        <v>23</v>
      </c>
      <c r="E1489" s="4">
        <v>4.0</v>
      </c>
      <c r="F1489" s="4">
        <v>2.0</v>
      </c>
      <c r="G1489" s="4">
        <v>8.0</v>
      </c>
      <c r="H1489" s="5">
        <v>45066.0</v>
      </c>
      <c r="I1489" s="4">
        <f>IFERROR(__xludf.DUMMYFUNCTION("SPLIT(H1489,""/"")"),20.0)</f>
        <v>20</v>
      </c>
      <c r="J1489" s="4">
        <f>IFERROR(__xludf.DUMMYFUNCTION("""COMPUTED_VALUE"""),5.0)</f>
        <v>5</v>
      </c>
      <c r="K1489" s="4">
        <f>IFERROR(__xludf.DUMMYFUNCTION("""COMPUTED_VALUE"""),2023.0)</f>
        <v>2023</v>
      </c>
    </row>
    <row r="1490">
      <c r="A1490" s="1" t="s">
        <v>3591</v>
      </c>
      <c r="B1490" s="4" t="s">
        <v>22</v>
      </c>
      <c r="C1490" s="4" t="s">
        <v>30</v>
      </c>
      <c r="D1490" s="4" t="s">
        <v>30</v>
      </c>
      <c r="E1490" s="4">
        <v>3.0</v>
      </c>
      <c r="F1490" s="4">
        <v>2.0</v>
      </c>
      <c r="G1490" s="4">
        <v>6.0</v>
      </c>
      <c r="H1490" s="5">
        <v>45066.0</v>
      </c>
      <c r="I1490" s="4">
        <f>IFERROR(__xludf.DUMMYFUNCTION("SPLIT(H1490,""/"")"),20.0)</f>
        <v>20</v>
      </c>
      <c r="J1490" s="4">
        <f>IFERROR(__xludf.DUMMYFUNCTION("""COMPUTED_VALUE"""),5.0)</f>
        <v>5</v>
      </c>
      <c r="K1490" s="4">
        <f>IFERROR(__xludf.DUMMYFUNCTION("""COMPUTED_VALUE"""),2023.0)</f>
        <v>2023</v>
      </c>
    </row>
    <row r="1491">
      <c r="A1491" s="1" t="s">
        <v>3652</v>
      </c>
      <c r="B1491" s="4" t="s">
        <v>22</v>
      </c>
      <c r="C1491" s="4" t="s">
        <v>30</v>
      </c>
      <c r="D1491" s="4" t="s">
        <v>23</v>
      </c>
      <c r="E1491" s="4">
        <v>1.0</v>
      </c>
      <c r="F1491" s="4">
        <v>2.0</v>
      </c>
      <c r="G1491" s="4">
        <v>2.0</v>
      </c>
      <c r="H1491" s="5">
        <v>45066.0</v>
      </c>
      <c r="I1491" s="4">
        <f>IFERROR(__xludf.DUMMYFUNCTION("SPLIT(H1491,""/"")"),20.0)</f>
        <v>20</v>
      </c>
      <c r="J1491" s="4">
        <f>IFERROR(__xludf.DUMMYFUNCTION("""COMPUTED_VALUE"""),5.0)</f>
        <v>5</v>
      </c>
      <c r="K1491" s="4">
        <f>IFERROR(__xludf.DUMMYFUNCTION("""COMPUTED_VALUE"""),2023.0)</f>
        <v>2023</v>
      </c>
    </row>
    <row r="1492">
      <c r="A1492" s="1" t="s">
        <v>2820</v>
      </c>
      <c r="B1492" s="4" t="s">
        <v>22</v>
      </c>
      <c r="C1492" s="4" t="s">
        <v>24</v>
      </c>
      <c r="D1492" s="4" t="s">
        <v>30</v>
      </c>
      <c r="E1492" s="4">
        <v>2.0</v>
      </c>
      <c r="F1492" s="4">
        <v>2.0</v>
      </c>
      <c r="G1492" s="4">
        <v>4.0</v>
      </c>
      <c r="H1492" s="5">
        <v>45067.0</v>
      </c>
      <c r="I1492" s="4">
        <f>IFERROR(__xludf.DUMMYFUNCTION("SPLIT(H1492,""/"")"),21.0)</f>
        <v>21</v>
      </c>
      <c r="J1492" s="4">
        <f>IFERROR(__xludf.DUMMYFUNCTION("""COMPUTED_VALUE"""),5.0)</f>
        <v>5</v>
      </c>
      <c r="K1492" s="4">
        <f>IFERROR(__xludf.DUMMYFUNCTION("""COMPUTED_VALUE"""),2023.0)</f>
        <v>2023</v>
      </c>
    </row>
    <row r="1493">
      <c r="A1493" s="1" t="s">
        <v>6352</v>
      </c>
      <c r="B1493" s="4" t="s">
        <v>22</v>
      </c>
      <c r="C1493" s="4" t="s">
        <v>24</v>
      </c>
      <c r="D1493" s="4" t="s">
        <v>28</v>
      </c>
      <c r="E1493" s="4">
        <v>2.0</v>
      </c>
      <c r="F1493" s="4">
        <v>2.0</v>
      </c>
      <c r="G1493" s="4">
        <v>4.0</v>
      </c>
      <c r="H1493" s="5">
        <v>45067.0</v>
      </c>
      <c r="I1493" s="4">
        <f>IFERROR(__xludf.DUMMYFUNCTION("SPLIT(H1493,""/"")"),21.0)</f>
        <v>21</v>
      </c>
      <c r="J1493" s="4">
        <f>IFERROR(__xludf.DUMMYFUNCTION("""COMPUTED_VALUE"""),5.0)</f>
        <v>5</v>
      </c>
      <c r="K1493" s="4">
        <f>IFERROR(__xludf.DUMMYFUNCTION("""COMPUTED_VALUE"""),2023.0)</f>
        <v>2023</v>
      </c>
    </row>
    <row r="1494">
      <c r="A1494" s="1" t="s">
        <v>9775</v>
      </c>
      <c r="B1494" s="4" t="s">
        <v>22</v>
      </c>
      <c r="C1494" s="4" t="s">
        <v>30</v>
      </c>
      <c r="D1494" s="4" t="s">
        <v>23</v>
      </c>
      <c r="E1494" s="4">
        <v>4.0</v>
      </c>
      <c r="F1494" s="4">
        <v>2.0</v>
      </c>
      <c r="G1494" s="4">
        <v>8.0</v>
      </c>
      <c r="H1494" s="5">
        <v>45067.0</v>
      </c>
      <c r="I1494" s="4">
        <f>IFERROR(__xludf.DUMMYFUNCTION("SPLIT(H1494,""/"")"),21.0)</f>
        <v>21</v>
      </c>
      <c r="J1494" s="4">
        <f>IFERROR(__xludf.DUMMYFUNCTION("""COMPUTED_VALUE"""),5.0)</f>
        <v>5</v>
      </c>
      <c r="K1494" s="4">
        <f>IFERROR(__xludf.DUMMYFUNCTION("""COMPUTED_VALUE"""),2023.0)</f>
        <v>2023</v>
      </c>
    </row>
    <row r="1495">
      <c r="A1495" s="1" t="s">
        <v>2466</v>
      </c>
      <c r="B1495" s="4" t="s">
        <v>22</v>
      </c>
      <c r="C1495" s="4" t="s">
        <v>29</v>
      </c>
      <c r="D1495" s="4" t="s">
        <v>30</v>
      </c>
      <c r="E1495" s="4">
        <v>3.0</v>
      </c>
      <c r="F1495" s="4">
        <v>2.0</v>
      </c>
      <c r="G1495" s="4">
        <v>6.0</v>
      </c>
      <c r="H1495" s="5">
        <v>45067.0</v>
      </c>
      <c r="I1495" s="4">
        <f>IFERROR(__xludf.DUMMYFUNCTION("SPLIT(H1495,""/"")"),21.0)</f>
        <v>21</v>
      </c>
      <c r="J1495" s="4">
        <f>IFERROR(__xludf.DUMMYFUNCTION("""COMPUTED_VALUE"""),5.0)</f>
        <v>5</v>
      </c>
      <c r="K1495" s="4">
        <f>IFERROR(__xludf.DUMMYFUNCTION("""COMPUTED_VALUE"""),2023.0)</f>
        <v>2023</v>
      </c>
    </row>
    <row r="1496">
      <c r="A1496" s="1" t="s">
        <v>9489</v>
      </c>
      <c r="B1496" s="4" t="s">
        <v>22</v>
      </c>
      <c r="C1496" s="4" t="s">
        <v>30</v>
      </c>
      <c r="D1496" s="4" t="s">
        <v>30</v>
      </c>
      <c r="E1496" s="4">
        <v>3.0</v>
      </c>
      <c r="F1496" s="4">
        <v>2.0</v>
      </c>
      <c r="G1496" s="4">
        <v>6.0</v>
      </c>
      <c r="H1496" s="5">
        <v>45067.0</v>
      </c>
      <c r="I1496" s="4">
        <f>IFERROR(__xludf.DUMMYFUNCTION("SPLIT(H1496,""/"")"),21.0)</f>
        <v>21</v>
      </c>
      <c r="J1496" s="4">
        <f>IFERROR(__xludf.DUMMYFUNCTION("""COMPUTED_VALUE"""),5.0)</f>
        <v>5</v>
      </c>
      <c r="K1496" s="4">
        <f>IFERROR(__xludf.DUMMYFUNCTION("""COMPUTED_VALUE"""),2023.0)</f>
        <v>2023</v>
      </c>
    </row>
    <row r="1497">
      <c r="A1497" s="1" t="s">
        <v>10029</v>
      </c>
      <c r="B1497" s="4" t="s">
        <v>22</v>
      </c>
      <c r="C1497" s="4" t="s">
        <v>30</v>
      </c>
      <c r="D1497" s="4" t="s">
        <v>39</v>
      </c>
      <c r="E1497" s="4">
        <v>5.0</v>
      </c>
      <c r="F1497" s="4">
        <v>2.0</v>
      </c>
      <c r="G1497" s="4">
        <v>10.0</v>
      </c>
      <c r="H1497" s="5">
        <v>45068.0</v>
      </c>
      <c r="I1497" s="4">
        <f>IFERROR(__xludf.DUMMYFUNCTION("SPLIT(H1497,""/"")"),22.0)</f>
        <v>22</v>
      </c>
      <c r="J1497" s="4">
        <f>IFERROR(__xludf.DUMMYFUNCTION("""COMPUTED_VALUE"""),5.0)</f>
        <v>5</v>
      </c>
      <c r="K1497" s="4">
        <f>IFERROR(__xludf.DUMMYFUNCTION("""COMPUTED_VALUE"""),2023.0)</f>
        <v>2023</v>
      </c>
    </row>
    <row r="1498">
      <c r="A1498" s="1" t="s">
        <v>1579</v>
      </c>
      <c r="B1498" s="4" t="s">
        <v>22</v>
      </c>
      <c r="C1498" s="4" t="s">
        <v>30</v>
      </c>
      <c r="D1498" s="4" t="s">
        <v>30</v>
      </c>
      <c r="E1498" s="4">
        <v>5.0</v>
      </c>
      <c r="F1498" s="4">
        <v>2.0</v>
      </c>
      <c r="G1498" s="4">
        <v>10.0</v>
      </c>
      <c r="H1498" s="5">
        <v>45068.0</v>
      </c>
      <c r="I1498" s="4">
        <f>IFERROR(__xludf.DUMMYFUNCTION("SPLIT(H1498,""/"")"),22.0)</f>
        <v>22</v>
      </c>
      <c r="J1498" s="4">
        <f>IFERROR(__xludf.DUMMYFUNCTION("""COMPUTED_VALUE"""),5.0)</f>
        <v>5</v>
      </c>
      <c r="K1498" s="4">
        <f>IFERROR(__xludf.DUMMYFUNCTION("""COMPUTED_VALUE"""),2023.0)</f>
        <v>2023</v>
      </c>
    </row>
    <row r="1499">
      <c r="A1499" s="1" t="s">
        <v>9828</v>
      </c>
      <c r="B1499" s="4" t="s">
        <v>22</v>
      </c>
      <c r="C1499" s="4" t="s">
        <v>30</v>
      </c>
      <c r="D1499" s="4" t="s">
        <v>30</v>
      </c>
      <c r="E1499" s="4">
        <v>1.0</v>
      </c>
      <c r="F1499" s="4">
        <v>2.0</v>
      </c>
      <c r="G1499" s="4">
        <v>2.0</v>
      </c>
      <c r="H1499" s="5">
        <v>45069.0</v>
      </c>
      <c r="I1499" s="4">
        <f>IFERROR(__xludf.DUMMYFUNCTION("SPLIT(H1499,""/"")"),23.0)</f>
        <v>23</v>
      </c>
      <c r="J1499" s="4">
        <f>IFERROR(__xludf.DUMMYFUNCTION("""COMPUTED_VALUE"""),5.0)</f>
        <v>5</v>
      </c>
      <c r="K1499" s="4">
        <f>IFERROR(__xludf.DUMMYFUNCTION("""COMPUTED_VALUE"""),2023.0)</f>
        <v>2023</v>
      </c>
    </row>
    <row r="1500">
      <c r="A1500" s="1" t="s">
        <v>4733</v>
      </c>
      <c r="B1500" s="4" t="s">
        <v>22</v>
      </c>
      <c r="C1500" s="4" t="s">
        <v>29</v>
      </c>
      <c r="D1500" s="4" t="s">
        <v>30</v>
      </c>
      <c r="E1500" s="4">
        <v>2.0</v>
      </c>
      <c r="F1500" s="4">
        <v>2.0</v>
      </c>
      <c r="G1500" s="4">
        <v>4.0</v>
      </c>
      <c r="H1500" s="5">
        <v>45069.0</v>
      </c>
      <c r="I1500" s="4">
        <f>IFERROR(__xludf.DUMMYFUNCTION("SPLIT(H1500,""/"")"),23.0)</f>
        <v>23</v>
      </c>
      <c r="J1500" s="4">
        <f>IFERROR(__xludf.DUMMYFUNCTION("""COMPUTED_VALUE"""),5.0)</f>
        <v>5</v>
      </c>
      <c r="K1500" s="4">
        <f>IFERROR(__xludf.DUMMYFUNCTION("""COMPUTED_VALUE"""),2023.0)</f>
        <v>2023</v>
      </c>
    </row>
    <row r="1501">
      <c r="A1501" s="1" t="s">
        <v>1383</v>
      </c>
      <c r="B1501" s="4" t="s">
        <v>22</v>
      </c>
      <c r="C1501" s="4" t="s">
        <v>24</v>
      </c>
      <c r="D1501" s="4" t="s">
        <v>23</v>
      </c>
      <c r="E1501" s="4">
        <v>5.0</v>
      </c>
      <c r="F1501" s="4">
        <v>2.0</v>
      </c>
      <c r="G1501" s="4">
        <v>10.0</v>
      </c>
      <c r="H1501" s="5">
        <v>45069.0</v>
      </c>
      <c r="I1501" s="4">
        <f>IFERROR(__xludf.DUMMYFUNCTION("SPLIT(H1501,""/"")"),23.0)</f>
        <v>23</v>
      </c>
      <c r="J1501" s="4">
        <f>IFERROR(__xludf.DUMMYFUNCTION("""COMPUTED_VALUE"""),5.0)</f>
        <v>5</v>
      </c>
      <c r="K1501" s="4">
        <f>IFERROR(__xludf.DUMMYFUNCTION("""COMPUTED_VALUE"""),2023.0)</f>
        <v>2023</v>
      </c>
    </row>
    <row r="1502">
      <c r="A1502" s="1" t="s">
        <v>2978</v>
      </c>
      <c r="B1502" s="4" t="s">
        <v>22</v>
      </c>
      <c r="C1502" s="4" t="s">
        <v>24</v>
      </c>
      <c r="D1502" s="4" t="s">
        <v>30</v>
      </c>
      <c r="E1502" s="4">
        <v>2.0</v>
      </c>
      <c r="F1502" s="4">
        <v>2.0</v>
      </c>
      <c r="G1502" s="4">
        <v>4.0</v>
      </c>
      <c r="H1502" s="5">
        <v>45070.0</v>
      </c>
      <c r="I1502" s="4">
        <f>IFERROR(__xludf.DUMMYFUNCTION("SPLIT(H1502,""/"")"),24.0)</f>
        <v>24</v>
      </c>
      <c r="J1502" s="4">
        <f>IFERROR(__xludf.DUMMYFUNCTION("""COMPUTED_VALUE"""),5.0)</f>
        <v>5</v>
      </c>
      <c r="K1502" s="4">
        <f>IFERROR(__xludf.DUMMYFUNCTION("""COMPUTED_VALUE"""),2023.0)</f>
        <v>2023</v>
      </c>
    </row>
    <row r="1503">
      <c r="A1503" s="1" t="s">
        <v>10005</v>
      </c>
      <c r="B1503" s="4" t="s">
        <v>22</v>
      </c>
      <c r="C1503" s="4" t="s">
        <v>30</v>
      </c>
      <c r="D1503" s="4" t="s">
        <v>30</v>
      </c>
      <c r="E1503" s="4">
        <v>2.0</v>
      </c>
      <c r="F1503" s="4">
        <v>2.0</v>
      </c>
      <c r="G1503" s="4">
        <v>4.0</v>
      </c>
      <c r="H1503" s="5">
        <v>45070.0</v>
      </c>
      <c r="I1503" s="4">
        <f>IFERROR(__xludf.DUMMYFUNCTION("SPLIT(H1503,""/"")"),24.0)</f>
        <v>24</v>
      </c>
      <c r="J1503" s="4">
        <f>IFERROR(__xludf.DUMMYFUNCTION("""COMPUTED_VALUE"""),5.0)</f>
        <v>5</v>
      </c>
      <c r="K1503" s="4">
        <f>IFERROR(__xludf.DUMMYFUNCTION("""COMPUTED_VALUE"""),2023.0)</f>
        <v>2023</v>
      </c>
    </row>
    <row r="1504">
      <c r="A1504" s="1" t="s">
        <v>2666</v>
      </c>
      <c r="B1504" s="4" t="s">
        <v>22</v>
      </c>
      <c r="C1504" s="4" t="s">
        <v>30</v>
      </c>
      <c r="D1504" s="4" t="s">
        <v>30</v>
      </c>
      <c r="E1504" s="4">
        <v>2.0</v>
      </c>
      <c r="F1504" s="4">
        <v>2.0</v>
      </c>
      <c r="G1504" s="4">
        <v>4.0</v>
      </c>
      <c r="H1504" s="5">
        <v>45071.0</v>
      </c>
      <c r="I1504" s="4">
        <f>IFERROR(__xludf.DUMMYFUNCTION("SPLIT(H1504,""/"")"),25.0)</f>
        <v>25</v>
      </c>
      <c r="J1504" s="4">
        <f>IFERROR(__xludf.DUMMYFUNCTION("""COMPUTED_VALUE"""),5.0)</f>
        <v>5</v>
      </c>
      <c r="K1504" s="4">
        <f>IFERROR(__xludf.DUMMYFUNCTION("""COMPUTED_VALUE"""),2023.0)</f>
        <v>2023</v>
      </c>
    </row>
    <row r="1505">
      <c r="A1505" s="1" t="s">
        <v>4747</v>
      </c>
      <c r="B1505" s="4" t="s">
        <v>22</v>
      </c>
      <c r="C1505" s="4" t="s">
        <v>24</v>
      </c>
      <c r="D1505" s="4" t="s">
        <v>28</v>
      </c>
      <c r="E1505" s="4">
        <v>4.0</v>
      </c>
      <c r="F1505" s="4">
        <v>2.0</v>
      </c>
      <c r="G1505" s="4">
        <v>8.0</v>
      </c>
      <c r="H1505" s="5">
        <v>45071.0</v>
      </c>
      <c r="I1505" s="4">
        <f>IFERROR(__xludf.DUMMYFUNCTION("SPLIT(H1505,""/"")"),25.0)</f>
        <v>25</v>
      </c>
      <c r="J1505" s="4">
        <f>IFERROR(__xludf.DUMMYFUNCTION("""COMPUTED_VALUE"""),5.0)</f>
        <v>5</v>
      </c>
      <c r="K1505" s="4">
        <f>IFERROR(__xludf.DUMMYFUNCTION("""COMPUTED_VALUE"""),2023.0)</f>
        <v>2023</v>
      </c>
    </row>
    <row r="1506">
      <c r="A1506" s="1" t="s">
        <v>1733</v>
      </c>
      <c r="B1506" s="4" t="s">
        <v>22</v>
      </c>
      <c r="C1506" s="4" t="s">
        <v>24</v>
      </c>
      <c r="D1506" s="4" t="s">
        <v>23</v>
      </c>
      <c r="E1506" s="4">
        <v>5.0</v>
      </c>
      <c r="F1506" s="4">
        <v>2.0</v>
      </c>
      <c r="G1506" s="4">
        <v>10.0</v>
      </c>
      <c r="H1506" s="5">
        <v>45072.0</v>
      </c>
      <c r="I1506" s="4">
        <f>IFERROR(__xludf.DUMMYFUNCTION("SPLIT(H1506,""/"")"),26.0)</f>
        <v>26</v>
      </c>
      <c r="J1506" s="4">
        <f>IFERROR(__xludf.DUMMYFUNCTION("""COMPUTED_VALUE"""),5.0)</f>
        <v>5</v>
      </c>
      <c r="K1506" s="4">
        <f>IFERROR(__xludf.DUMMYFUNCTION("""COMPUTED_VALUE"""),2023.0)</f>
        <v>2023</v>
      </c>
    </row>
    <row r="1507">
      <c r="A1507" s="1" t="s">
        <v>3653</v>
      </c>
      <c r="B1507" s="4" t="s">
        <v>22</v>
      </c>
      <c r="C1507" s="4" t="s">
        <v>24</v>
      </c>
      <c r="D1507" s="4" t="s">
        <v>39</v>
      </c>
      <c r="E1507" s="4">
        <v>3.0</v>
      </c>
      <c r="F1507" s="4">
        <v>2.0</v>
      </c>
      <c r="G1507" s="4">
        <v>6.0</v>
      </c>
      <c r="H1507" s="5">
        <v>45072.0</v>
      </c>
      <c r="I1507" s="4">
        <f>IFERROR(__xludf.DUMMYFUNCTION("SPLIT(H1507,""/"")"),26.0)</f>
        <v>26</v>
      </c>
      <c r="J1507" s="4">
        <f>IFERROR(__xludf.DUMMYFUNCTION("""COMPUTED_VALUE"""),5.0)</f>
        <v>5</v>
      </c>
      <c r="K1507" s="4">
        <f>IFERROR(__xludf.DUMMYFUNCTION("""COMPUTED_VALUE"""),2023.0)</f>
        <v>2023</v>
      </c>
    </row>
    <row r="1508">
      <c r="A1508" s="1" t="s">
        <v>2769</v>
      </c>
      <c r="B1508" s="4" t="s">
        <v>22</v>
      </c>
      <c r="C1508" s="4" t="s">
        <v>29</v>
      </c>
      <c r="D1508" s="4" t="s">
        <v>23</v>
      </c>
      <c r="E1508" s="4">
        <v>4.0</v>
      </c>
      <c r="F1508" s="4">
        <v>2.0</v>
      </c>
      <c r="G1508" s="4">
        <v>8.0</v>
      </c>
      <c r="H1508" s="5">
        <v>45072.0</v>
      </c>
      <c r="I1508" s="4">
        <f>IFERROR(__xludf.DUMMYFUNCTION("SPLIT(H1508,""/"")"),26.0)</f>
        <v>26</v>
      </c>
      <c r="J1508" s="4">
        <f>IFERROR(__xludf.DUMMYFUNCTION("""COMPUTED_VALUE"""),5.0)</f>
        <v>5</v>
      </c>
      <c r="K1508" s="4">
        <f>IFERROR(__xludf.DUMMYFUNCTION("""COMPUTED_VALUE"""),2023.0)</f>
        <v>2023</v>
      </c>
    </row>
    <row r="1509">
      <c r="A1509" s="1" t="s">
        <v>5624</v>
      </c>
      <c r="B1509" s="4" t="s">
        <v>22</v>
      </c>
      <c r="C1509" s="4" t="s">
        <v>24</v>
      </c>
      <c r="D1509" s="4" t="s">
        <v>30</v>
      </c>
      <c r="E1509" s="4">
        <v>3.0</v>
      </c>
      <c r="F1509" s="4">
        <v>2.0</v>
      </c>
      <c r="G1509" s="4">
        <v>6.0</v>
      </c>
      <c r="H1509" s="5">
        <v>45073.0</v>
      </c>
      <c r="I1509" s="4">
        <f>IFERROR(__xludf.DUMMYFUNCTION("SPLIT(H1509,""/"")"),27.0)</f>
        <v>27</v>
      </c>
      <c r="J1509" s="4">
        <f>IFERROR(__xludf.DUMMYFUNCTION("""COMPUTED_VALUE"""),5.0)</f>
        <v>5</v>
      </c>
      <c r="K1509" s="4">
        <f>IFERROR(__xludf.DUMMYFUNCTION("""COMPUTED_VALUE"""),2023.0)</f>
        <v>2023</v>
      </c>
    </row>
    <row r="1510">
      <c r="A1510" s="1" t="s">
        <v>5454</v>
      </c>
      <c r="B1510" s="4" t="s">
        <v>22</v>
      </c>
      <c r="C1510" s="4" t="s">
        <v>29</v>
      </c>
      <c r="D1510" s="4" t="s">
        <v>23</v>
      </c>
      <c r="E1510" s="4">
        <v>5.0</v>
      </c>
      <c r="F1510" s="4">
        <v>2.0</v>
      </c>
      <c r="G1510" s="4">
        <v>10.0</v>
      </c>
      <c r="H1510" s="5">
        <v>45073.0</v>
      </c>
      <c r="I1510" s="4">
        <f>IFERROR(__xludf.DUMMYFUNCTION("SPLIT(H1510,""/"")"),27.0)</f>
        <v>27</v>
      </c>
      <c r="J1510" s="4">
        <f>IFERROR(__xludf.DUMMYFUNCTION("""COMPUTED_VALUE"""),5.0)</f>
        <v>5</v>
      </c>
      <c r="K1510" s="4">
        <f>IFERROR(__xludf.DUMMYFUNCTION("""COMPUTED_VALUE"""),2023.0)</f>
        <v>2023</v>
      </c>
    </row>
    <row r="1511">
      <c r="A1511" s="1" t="s">
        <v>973</v>
      </c>
      <c r="B1511" s="4" t="s">
        <v>22</v>
      </c>
      <c r="C1511" s="4" t="s">
        <v>29</v>
      </c>
      <c r="D1511" s="4" t="s">
        <v>39</v>
      </c>
      <c r="E1511" s="4">
        <v>1.0</v>
      </c>
      <c r="F1511" s="4">
        <v>2.0</v>
      </c>
      <c r="G1511" s="4">
        <v>2.0</v>
      </c>
      <c r="H1511" s="5">
        <v>45073.0</v>
      </c>
      <c r="I1511" s="4">
        <f>IFERROR(__xludf.DUMMYFUNCTION("SPLIT(H1511,""/"")"),27.0)</f>
        <v>27</v>
      </c>
      <c r="J1511" s="4">
        <f>IFERROR(__xludf.DUMMYFUNCTION("""COMPUTED_VALUE"""),5.0)</f>
        <v>5</v>
      </c>
      <c r="K1511" s="4">
        <f>IFERROR(__xludf.DUMMYFUNCTION("""COMPUTED_VALUE"""),2023.0)</f>
        <v>2023</v>
      </c>
    </row>
    <row r="1512">
      <c r="A1512" s="1" t="s">
        <v>1679</v>
      </c>
      <c r="B1512" s="4" t="s">
        <v>22</v>
      </c>
      <c r="C1512" s="4" t="s">
        <v>30</v>
      </c>
      <c r="D1512" s="4" t="s">
        <v>23</v>
      </c>
      <c r="E1512" s="4">
        <v>5.0</v>
      </c>
      <c r="F1512" s="4">
        <v>2.0</v>
      </c>
      <c r="G1512" s="4">
        <v>10.0</v>
      </c>
      <c r="H1512" s="5">
        <v>45073.0</v>
      </c>
      <c r="I1512" s="4">
        <f>IFERROR(__xludf.DUMMYFUNCTION("SPLIT(H1512,""/"")"),27.0)</f>
        <v>27</v>
      </c>
      <c r="J1512" s="4">
        <f>IFERROR(__xludf.DUMMYFUNCTION("""COMPUTED_VALUE"""),5.0)</f>
        <v>5</v>
      </c>
      <c r="K1512" s="4">
        <f>IFERROR(__xludf.DUMMYFUNCTION("""COMPUTED_VALUE"""),2023.0)</f>
        <v>2023</v>
      </c>
    </row>
    <row r="1513">
      <c r="A1513" s="1" t="s">
        <v>8469</v>
      </c>
      <c r="B1513" s="4" t="s">
        <v>22</v>
      </c>
      <c r="C1513" s="4" t="s">
        <v>30</v>
      </c>
      <c r="D1513" s="4" t="s">
        <v>39</v>
      </c>
      <c r="E1513" s="4">
        <v>3.0</v>
      </c>
      <c r="F1513" s="4">
        <v>2.0</v>
      </c>
      <c r="G1513" s="4">
        <v>6.0</v>
      </c>
      <c r="H1513" s="5">
        <v>45074.0</v>
      </c>
      <c r="I1513" s="4">
        <f>IFERROR(__xludf.DUMMYFUNCTION("SPLIT(H1513,""/"")"),28.0)</f>
        <v>28</v>
      </c>
      <c r="J1513" s="4">
        <f>IFERROR(__xludf.DUMMYFUNCTION("""COMPUTED_VALUE"""),5.0)</f>
        <v>5</v>
      </c>
      <c r="K1513" s="4">
        <f>IFERROR(__xludf.DUMMYFUNCTION("""COMPUTED_VALUE"""),2023.0)</f>
        <v>2023</v>
      </c>
    </row>
    <row r="1514">
      <c r="A1514" s="1" t="s">
        <v>2154</v>
      </c>
      <c r="B1514" s="4" t="s">
        <v>22</v>
      </c>
      <c r="C1514" s="4" t="s">
        <v>24</v>
      </c>
      <c r="D1514" s="4" t="s">
        <v>39</v>
      </c>
      <c r="E1514" s="4">
        <v>5.0</v>
      </c>
      <c r="F1514" s="4">
        <v>2.0</v>
      </c>
      <c r="G1514" s="4">
        <v>10.0</v>
      </c>
      <c r="H1514" s="5">
        <v>45074.0</v>
      </c>
      <c r="I1514" s="4">
        <f>IFERROR(__xludf.DUMMYFUNCTION("SPLIT(H1514,""/"")"),28.0)</f>
        <v>28</v>
      </c>
      <c r="J1514" s="4">
        <f>IFERROR(__xludf.DUMMYFUNCTION("""COMPUTED_VALUE"""),5.0)</f>
        <v>5</v>
      </c>
      <c r="K1514" s="4">
        <f>IFERROR(__xludf.DUMMYFUNCTION("""COMPUTED_VALUE"""),2023.0)</f>
        <v>2023</v>
      </c>
    </row>
    <row r="1515">
      <c r="A1515" s="1" t="s">
        <v>9776</v>
      </c>
      <c r="B1515" s="4" t="s">
        <v>22</v>
      </c>
      <c r="C1515" s="4" t="s">
        <v>30</v>
      </c>
      <c r="D1515" s="4" t="s">
        <v>23</v>
      </c>
      <c r="E1515" s="4">
        <v>3.0</v>
      </c>
      <c r="F1515" s="4">
        <v>2.0</v>
      </c>
      <c r="G1515" s="4">
        <v>6.0</v>
      </c>
      <c r="H1515" s="5">
        <v>45074.0</v>
      </c>
      <c r="I1515" s="4">
        <f>IFERROR(__xludf.DUMMYFUNCTION("SPLIT(H1515,""/"")"),28.0)</f>
        <v>28</v>
      </c>
      <c r="J1515" s="4">
        <f>IFERROR(__xludf.DUMMYFUNCTION("""COMPUTED_VALUE"""),5.0)</f>
        <v>5</v>
      </c>
      <c r="K1515" s="4">
        <f>IFERROR(__xludf.DUMMYFUNCTION("""COMPUTED_VALUE"""),2023.0)</f>
        <v>2023</v>
      </c>
    </row>
    <row r="1516">
      <c r="A1516" s="1" t="s">
        <v>9738</v>
      </c>
      <c r="B1516" s="4" t="s">
        <v>22</v>
      </c>
      <c r="C1516" s="4" t="s">
        <v>29</v>
      </c>
      <c r="D1516" s="4" t="s">
        <v>30</v>
      </c>
      <c r="E1516" s="4">
        <v>1.0</v>
      </c>
      <c r="F1516" s="4">
        <v>2.0</v>
      </c>
      <c r="G1516" s="4">
        <v>2.0</v>
      </c>
      <c r="H1516" s="5">
        <v>45075.0</v>
      </c>
      <c r="I1516" s="4">
        <f>IFERROR(__xludf.DUMMYFUNCTION("SPLIT(H1516,""/"")"),29.0)</f>
        <v>29</v>
      </c>
      <c r="J1516" s="4">
        <f>IFERROR(__xludf.DUMMYFUNCTION("""COMPUTED_VALUE"""),5.0)</f>
        <v>5</v>
      </c>
      <c r="K1516" s="4">
        <f>IFERROR(__xludf.DUMMYFUNCTION("""COMPUTED_VALUE"""),2023.0)</f>
        <v>2023</v>
      </c>
    </row>
    <row r="1517">
      <c r="A1517" s="1" t="s">
        <v>4473</v>
      </c>
      <c r="B1517" s="4" t="s">
        <v>22</v>
      </c>
      <c r="C1517" s="4" t="s">
        <v>30</v>
      </c>
      <c r="D1517" s="4" t="s">
        <v>30</v>
      </c>
      <c r="E1517" s="4">
        <v>4.0</v>
      </c>
      <c r="F1517" s="4">
        <v>2.0</v>
      </c>
      <c r="G1517" s="4">
        <v>8.0</v>
      </c>
      <c r="H1517" s="5">
        <v>45075.0</v>
      </c>
      <c r="I1517" s="4">
        <f>IFERROR(__xludf.DUMMYFUNCTION("SPLIT(H1517,""/"")"),29.0)</f>
        <v>29</v>
      </c>
      <c r="J1517" s="4">
        <f>IFERROR(__xludf.DUMMYFUNCTION("""COMPUTED_VALUE"""),5.0)</f>
        <v>5</v>
      </c>
      <c r="K1517" s="4">
        <f>IFERROR(__xludf.DUMMYFUNCTION("""COMPUTED_VALUE"""),2023.0)</f>
        <v>2023</v>
      </c>
    </row>
    <row r="1518">
      <c r="A1518" s="1" t="s">
        <v>620</v>
      </c>
      <c r="B1518" s="4" t="s">
        <v>22</v>
      </c>
      <c r="C1518" s="4" t="s">
        <v>29</v>
      </c>
      <c r="D1518" s="4" t="s">
        <v>28</v>
      </c>
      <c r="E1518" s="4">
        <v>1.0</v>
      </c>
      <c r="F1518" s="4">
        <v>2.0</v>
      </c>
      <c r="G1518" s="4">
        <v>2.0</v>
      </c>
      <c r="H1518" s="5">
        <v>45076.0</v>
      </c>
      <c r="I1518" s="4">
        <f>IFERROR(__xludf.DUMMYFUNCTION("SPLIT(H1518,""/"")"),30.0)</f>
        <v>30</v>
      </c>
      <c r="J1518" s="4">
        <f>IFERROR(__xludf.DUMMYFUNCTION("""COMPUTED_VALUE"""),5.0)</f>
        <v>5</v>
      </c>
      <c r="K1518" s="4">
        <f>IFERROR(__xludf.DUMMYFUNCTION("""COMPUTED_VALUE"""),2023.0)</f>
        <v>2023</v>
      </c>
    </row>
    <row r="1519">
      <c r="A1519" s="1" t="s">
        <v>2107</v>
      </c>
      <c r="B1519" s="4" t="s">
        <v>22</v>
      </c>
      <c r="C1519" s="4" t="s">
        <v>29</v>
      </c>
      <c r="D1519" s="4" t="s">
        <v>39</v>
      </c>
      <c r="E1519" s="4">
        <v>2.0</v>
      </c>
      <c r="F1519" s="4">
        <v>2.0</v>
      </c>
      <c r="G1519" s="4">
        <v>4.0</v>
      </c>
      <c r="H1519" s="5">
        <v>45076.0</v>
      </c>
      <c r="I1519" s="4">
        <f>IFERROR(__xludf.DUMMYFUNCTION("SPLIT(H1519,""/"")"),30.0)</f>
        <v>30</v>
      </c>
      <c r="J1519" s="4">
        <f>IFERROR(__xludf.DUMMYFUNCTION("""COMPUTED_VALUE"""),5.0)</f>
        <v>5</v>
      </c>
      <c r="K1519" s="4">
        <f>IFERROR(__xludf.DUMMYFUNCTION("""COMPUTED_VALUE"""),2023.0)</f>
        <v>2023</v>
      </c>
    </row>
    <row r="1520">
      <c r="A1520" s="1" t="s">
        <v>2611</v>
      </c>
      <c r="B1520" s="4" t="s">
        <v>22</v>
      </c>
      <c r="C1520" s="4" t="s">
        <v>30</v>
      </c>
      <c r="D1520" s="4" t="s">
        <v>30</v>
      </c>
      <c r="E1520" s="4">
        <v>3.0</v>
      </c>
      <c r="F1520" s="4">
        <v>2.0</v>
      </c>
      <c r="G1520" s="4">
        <v>6.0</v>
      </c>
      <c r="H1520" s="5">
        <v>45076.0</v>
      </c>
      <c r="I1520" s="4">
        <f>IFERROR(__xludf.DUMMYFUNCTION("SPLIT(H1520,""/"")"),30.0)</f>
        <v>30</v>
      </c>
      <c r="J1520" s="4">
        <f>IFERROR(__xludf.DUMMYFUNCTION("""COMPUTED_VALUE"""),5.0)</f>
        <v>5</v>
      </c>
      <c r="K1520" s="4">
        <f>IFERROR(__xludf.DUMMYFUNCTION("""COMPUTED_VALUE"""),2023.0)</f>
        <v>2023</v>
      </c>
    </row>
    <row r="1521">
      <c r="A1521" s="1" t="s">
        <v>7018</v>
      </c>
      <c r="B1521" s="4" t="s">
        <v>22</v>
      </c>
      <c r="C1521" s="4" t="s">
        <v>24</v>
      </c>
      <c r="D1521" s="4" t="s">
        <v>30</v>
      </c>
      <c r="E1521" s="4">
        <v>3.0</v>
      </c>
      <c r="F1521" s="4">
        <v>2.0</v>
      </c>
      <c r="G1521" s="4">
        <v>6.0</v>
      </c>
      <c r="H1521" s="5">
        <v>45077.0</v>
      </c>
      <c r="I1521" s="4">
        <f>IFERROR(__xludf.DUMMYFUNCTION("SPLIT(H1521,""/"")"),31.0)</f>
        <v>31</v>
      </c>
      <c r="J1521" s="4">
        <f>IFERROR(__xludf.DUMMYFUNCTION("""COMPUTED_VALUE"""),5.0)</f>
        <v>5</v>
      </c>
      <c r="K1521" s="4">
        <f>IFERROR(__xludf.DUMMYFUNCTION("""COMPUTED_VALUE"""),2023.0)</f>
        <v>2023</v>
      </c>
    </row>
    <row r="1522">
      <c r="A1522" s="1" t="s">
        <v>1922</v>
      </c>
      <c r="B1522" s="4" t="s">
        <v>22</v>
      </c>
      <c r="C1522" s="4" t="s">
        <v>24</v>
      </c>
      <c r="D1522" s="4" t="s">
        <v>39</v>
      </c>
      <c r="E1522" s="4">
        <v>1.0</v>
      </c>
      <c r="F1522" s="4">
        <v>2.0</v>
      </c>
      <c r="G1522" s="4">
        <v>2.0</v>
      </c>
      <c r="H1522" s="5">
        <v>45078.0</v>
      </c>
      <c r="I1522" s="4">
        <f>IFERROR(__xludf.DUMMYFUNCTION("SPLIT(H1522,""/"")"),1.0)</f>
        <v>1</v>
      </c>
      <c r="J1522" s="4">
        <f>IFERROR(__xludf.DUMMYFUNCTION("""COMPUTED_VALUE"""),6.0)</f>
        <v>6</v>
      </c>
      <c r="K1522" s="4">
        <f>IFERROR(__xludf.DUMMYFUNCTION("""COMPUTED_VALUE"""),2023.0)</f>
        <v>2023</v>
      </c>
    </row>
    <row r="1523">
      <c r="A1523" s="1" t="s">
        <v>7155</v>
      </c>
      <c r="B1523" s="4" t="s">
        <v>22</v>
      </c>
      <c r="C1523" s="4" t="s">
        <v>24</v>
      </c>
      <c r="D1523" s="4" t="s">
        <v>28</v>
      </c>
      <c r="E1523" s="4">
        <v>5.0</v>
      </c>
      <c r="F1523" s="4">
        <v>2.0</v>
      </c>
      <c r="G1523" s="4">
        <v>10.0</v>
      </c>
      <c r="H1523" s="5">
        <v>45078.0</v>
      </c>
      <c r="I1523" s="4">
        <f>IFERROR(__xludf.DUMMYFUNCTION("SPLIT(H1523,""/"")"),1.0)</f>
        <v>1</v>
      </c>
      <c r="J1523" s="4">
        <f>IFERROR(__xludf.DUMMYFUNCTION("""COMPUTED_VALUE"""),6.0)</f>
        <v>6</v>
      </c>
      <c r="K1523" s="4">
        <f>IFERROR(__xludf.DUMMYFUNCTION("""COMPUTED_VALUE"""),2023.0)</f>
        <v>2023</v>
      </c>
    </row>
    <row r="1524">
      <c r="A1524" s="1" t="s">
        <v>8210</v>
      </c>
      <c r="B1524" s="4" t="s">
        <v>22</v>
      </c>
      <c r="C1524" s="4" t="s">
        <v>30</v>
      </c>
      <c r="D1524" s="4" t="s">
        <v>30</v>
      </c>
      <c r="E1524" s="4">
        <v>5.0</v>
      </c>
      <c r="F1524" s="4">
        <v>2.0</v>
      </c>
      <c r="G1524" s="4">
        <v>10.0</v>
      </c>
      <c r="H1524" s="5">
        <v>45078.0</v>
      </c>
      <c r="I1524" s="4">
        <f>IFERROR(__xludf.DUMMYFUNCTION("SPLIT(H1524,""/"")"),1.0)</f>
        <v>1</v>
      </c>
      <c r="J1524" s="4">
        <f>IFERROR(__xludf.DUMMYFUNCTION("""COMPUTED_VALUE"""),6.0)</f>
        <v>6</v>
      </c>
      <c r="K1524" s="4">
        <f>IFERROR(__xludf.DUMMYFUNCTION("""COMPUTED_VALUE"""),2023.0)</f>
        <v>2023</v>
      </c>
    </row>
    <row r="1525">
      <c r="A1525" s="1" t="s">
        <v>3386</v>
      </c>
      <c r="B1525" s="4" t="s">
        <v>22</v>
      </c>
      <c r="C1525" s="4" t="s">
        <v>29</v>
      </c>
      <c r="D1525" s="4" t="s">
        <v>30</v>
      </c>
      <c r="E1525" s="4">
        <v>4.0</v>
      </c>
      <c r="F1525" s="4">
        <v>2.0</v>
      </c>
      <c r="G1525" s="4">
        <v>8.0</v>
      </c>
      <c r="H1525" s="5">
        <v>45079.0</v>
      </c>
      <c r="I1525" s="4">
        <f>IFERROR(__xludf.DUMMYFUNCTION("SPLIT(H1525,""/"")"),2.0)</f>
        <v>2</v>
      </c>
      <c r="J1525" s="4">
        <f>IFERROR(__xludf.DUMMYFUNCTION("""COMPUTED_VALUE"""),6.0)</f>
        <v>6</v>
      </c>
      <c r="K1525" s="4">
        <f>IFERROR(__xludf.DUMMYFUNCTION("""COMPUTED_VALUE"""),2023.0)</f>
        <v>2023</v>
      </c>
    </row>
    <row r="1526">
      <c r="A1526" s="1" t="s">
        <v>7127</v>
      </c>
      <c r="B1526" s="4" t="s">
        <v>22</v>
      </c>
      <c r="C1526" s="4" t="s">
        <v>29</v>
      </c>
      <c r="D1526" s="4" t="s">
        <v>39</v>
      </c>
      <c r="E1526" s="4">
        <v>2.0</v>
      </c>
      <c r="F1526" s="4">
        <v>2.0</v>
      </c>
      <c r="G1526" s="4">
        <v>4.0</v>
      </c>
      <c r="H1526" s="5">
        <v>45079.0</v>
      </c>
      <c r="I1526" s="4">
        <f>IFERROR(__xludf.DUMMYFUNCTION("SPLIT(H1526,""/"")"),2.0)</f>
        <v>2</v>
      </c>
      <c r="J1526" s="4">
        <f>IFERROR(__xludf.DUMMYFUNCTION("""COMPUTED_VALUE"""),6.0)</f>
        <v>6</v>
      </c>
      <c r="K1526" s="4">
        <f>IFERROR(__xludf.DUMMYFUNCTION("""COMPUTED_VALUE"""),2023.0)</f>
        <v>2023</v>
      </c>
    </row>
    <row r="1527">
      <c r="A1527" s="1" t="s">
        <v>1035</v>
      </c>
      <c r="B1527" s="4" t="s">
        <v>22</v>
      </c>
      <c r="C1527" s="4" t="s">
        <v>30</v>
      </c>
      <c r="D1527" s="4" t="s">
        <v>39</v>
      </c>
      <c r="E1527" s="4">
        <v>2.0</v>
      </c>
      <c r="F1527" s="4">
        <v>2.0</v>
      </c>
      <c r="G1527" s="4">
        <v>4.0</v>
      </c>
      <c r="H1527" s="5">
        <v>45079.0</v>
      </c>
      <c r="I1527" s="4">
        <f>IFERROR(__xludf.DUMMYFUNCTION("SPLIT(H1527,""/"")"),2.0)</f>
        <v>2</v>
      </c>
      <c r="J1527" s="4">
        <f>IFERROR(__xludf.DUMMYFUNCTION("""COMPUTED_VALUE"""),6.0)</f>
        <v>6</v>
      </c>
      <c r="K1527" s="4">
        <f>IFERROR(__xludf.DUMMYFUNCTION("""COMPUTED_VALUE"""),2023.0)</f>
        <v>2023</v>
      </c>
    </row>
    <row r="1528">
      <c r="A1528" s="1" t="s">
        <v>6020</v>
      </c>
      <c r="B1528" s="4" t="s">
        <v>22</v>
      </c>
      <c r="C1528" s="4" t="s">
        <v>29</v>
      </c>
      <c r="D1528" s="4" t="s">
        <v>39</v>
      </c>
      <c r="E1528" s="4">
        <v>4.0</v>
      </c>
      <c r="F1528" s="4">
        <v>2.0</v>
      </c>
      <c r="G1528" s="4">
        <v>8.0</v>
      </c>
      <c r="H1528" s="5">
        <v>45080.0</v>
      </c>
      <c r="I1528" s="4">
        <f>IFERROR(__xludf.DUMMYFUNCTION("SPLIT(H1528,""/"")"),3.0)</f>
        <v>3</v>
      </c>
      <c r="J1528" s="4">
        <f>IFERROR(__xludf.DUMMYFUNCTION("""COMPUTED_VALUE"""),6.0)</f>
        <v>6</v>
      </c>
      <c r="K1528" s="4">
        <f>IFERROR(__xludf.DUMMYFUNCTION("""COMPUTED_VALUE"""),2023.0)</f>
        <v>2023</v>
      </c>
    </row>
    <row r="1529">
      <c r="A1529" s="1" t="s">
        <v>1557</v>
      </c>
      <c r="B1529" s="4" t="s">
        <v>22</v>
      </c>
      <c r="C1529" s="4" t="s">
        <v>30</v>
      </c>
      <c r="D1529" s="4" t="s">
        <v>30</v>
      </c>
      <c r="E1529" s="4">
        <v>4.0</v>
      </c>
      <c r="F1529" s="4">
        <v>2.0</v>
      </c>
      <c r="G1529" s="4">
        <v>8.0</v>
      </c>
      <c r="H1529" s="5">
        <v>45080.0</v>
      </c>
      <c r="I1529" s="4">
        <f>IFERROR(__xludf.DUMMYFUNCTION("SPLIT(H1529,""/"")"),3.0)</f>
        <v>3</v>
      </c>
      <c r="J1529" s="4">
        <f>IFERROR(__xludf.DUMMYFUNCTION("""COMPUTED_VALUE"""),6.0)</f>
        <v>6</v>
      </c>
      <c r="K1529" s="4">
        <f>IFERROR(__xludf.DUMMYFUNCTION("""COMPUTED_VALUE"""),2023.0)</f>
        <v>2023</v>
      </c>
    </row>
    <row r="1530">
      <c r="A1530" s="1" t="s">
        <v>7318</v>
      </c>
      <c r="B1530" s="4" t="s">
        <v>22</v>
      </c>
      <c r="C1530" s="4" t="s">
        <v>30</v>
      </c>
      <c r="D1530" s="4" t="s">
        <v>39</v>
      </c>
      <c r="E1530" s="4">
        <v>2.0</v>
      </c>
      <c r="F1530" s="4">
        <v>2.0</v>
      </c>
      <c r="G1530" s="4">
        <v>4.0</v>
      </c>
      <c r="H1530" s="5">
        <v>45080.0</v>
      </c>
      <c r="I1530" s="4">
        <f>IFERROR(__xludf.DUMMYFUNCTION("SPLIT(H1530,""/"")"),3.0)</f>
        <v>3</v>
      </c>
      <c r="J1530" s="4">
        <f>IFERROR(__xludf.DUMMYFUNCTION("""COMPUTED_VALUE"""),6.0)</f>
        <v>6</v>
      </c>
      <c r="K1530" s="4">
        <f>IFERROR(__xludf.DUMMYFUNCTION("""COMPUTED_VALUE"""),2023.0)</f>
        <v>2023</v>
      </c>
    </row>
    <row r="1531">
      <c r="A1531" s="1" t="s">
        <v>6174</v>
      </c>
      <c r="B1531" s="4" t="s">
        <v>22</v>
      </c>
      <c r="C1531" s="4" t="s">
        <v>24</v>
      </c>
      <c r="D1531" s="4" t="s">
        <v>23</v>
      </c>
      <c r="E1531" s="4">
        <v>2.0</v>
      </c>
      <c r="F1531" s="4">
        <v>2.0</v>
      </c>
      <c r="G1531" s="4">
        <v>4.0</v>
      </c>
      <c r="H1531" s="5">
        <v>45080.0</v>
      </c>
      <c r="I1531" s="4">
        <f>IFERROR(__xludf.DUMMYFUNCTION("SPLIT(H1531,""/"")"),3.0)</f>
        <v>3</v>
      </c>
      <c r="J1531" s="4">
        <f>IFERROR(__xludf.DUMMYFUNCTION("""COMPUTED_VALUE"""),6.0)</f>
        <v>6</v>
      </c>
      <c r="K1531" s="4">
        <f>IFERROR(__xludf.DUMMYFUNCTION("""COMPUTED_VALUE"""),2023.0)</f>
        <v>2023</v>
      </c>
    </row>
    <row r="1532">
      <c r="A1532" s="1" t="s">
        <v>6908</v>
      </c>
      <c r="B1532" s="4" t="s">
        <v>22</v>
      </c>
      <c r="C1532" s="4" t="s">
        <v>30</v>
      </c>
      <c r="D1532" s="4" t="s">
        <v>39</v>
      </c>
      <c r="E1532" s="4">
        <v>5.0</v>
      </c>
      <c r="F1532" s="4">
        <v>2.0</v>
      </c>
      <c r="G1532" s="4">
        <v>10.0</v>
      </c>
      <c r="H1532" s="5">
        <v>45080.0</v>
      </c>
      <c r="I1532" s="4">
        <f>IFERROR(__xludf.DUMMYFUNCTION("SPLIT(H1532,""/"")"),3.0)</f>
        <v>3</v>
      </c>
      <c r="J1532" s="4">
        <f>IFERROR(__xludf.DUMMYFUNCTION("""COMPUTED_VALUE"""),6.0)</f>
        <v>6</v>
      </c>
      <c r="K1532" s="4">
        <f>IFERROR(__xludf.DUMMYFUNCTION("""COMPUTED_VALUE"""),2023.0)</f>
        <v>2023</v>
      </c>
    </row>
    <row r="1533">
      <c r="A1533" s="1" t="s">
        <v>7599</v>
      </c>
      <c r="B1533" s="4" t="s">
        <v>22</v>
      </c>
      <c r="C1533" s="4" t="s">
        <v>30</v>
      </c>
      <c r="D1533" s="4" t="s">
        <v>30</v>
      </c>
      <c r="E1533" s="4">
        <v>5.0</v>
      </c>
      <c r="F1533" s="4">
        <v>2.0</v>
      </c>
      <c r="G1533" s="4">
        <v>10.0</v>
      </c>
      <c r="H1533" s="5">
        <v>45080.0</v>
      </c>
      <c r="I1533" s="4">
        <f>IFERROR(__xludf.DUMMYFUNCTION("SPLIT(H1533,""/"")"),3.0)</f>
        <v>3</v>
      </c>
      <c r="J1533" s="4">
        <f>IFERROR(__xludf.DUMMYFUNCTION("""COMPUTED_VALUE"""),6.0)</f>
        <v>6</v>
      </c>
      <c r="K1533" s="4">
        <f>IFERROR(__xludf.DUMMYFUNCTION("""COMPUTED_VALUE"""),2023.0)</f>
        <v>2023</v>
      </c>
    </row>
    <row r="1534">
      <c r="A1534" s="1" t="s">
        <v>4848</v>
      </c>
      <c r="B1534" s="4" t="s">
        <v>22</v>
      </c>
      <c r="C1534" s="4" t="s">
        <v>24</v>
      </c>
      <c r="D1534" s="4" t="s">
        <v>23</v>
      </c>
      <c r="E1534" s="4">
        <v>4.0</v>
      </c>
      <c r="F1534" s="4">
        <v>2.0</v>
      </c>
      <c r="G1534" s="4">
        <v>8.0</v>
      </c>
      <c r="H1534" s="5">
        <v>45081.0</v>
      </c>
      <c r="I1534" s="4">
        <f>IFERROR(__xludf.DUMMYFUNCTION("SPLIT(H1534,""/"")"),4.0)</f>
        <v>4</v>
      </c>
      <c r="J1534" s="4">
        <f>IFERROR(__xludf.DUMMYFUNCTION("""COMPUTED_VALUE"""),6.0)</f>
        <v>6</v>
      </c>
      <c r="K1534" s="4">
        <f>IFERROR(__xludf.DUMMYFUNCTION("""COMPUTED_VALUE"""),2023.0)</f>
        <v>2023</v>
      </c>
    </row>
    <row r="1535">
      <c r="A1535" s="1" t="s">
        <v>6775</v>
      </c>
      <c r="B1535" s="4" t="s">
        <v>22</v>
      </c>
      <c r="C1535" s="4" t="s">
        <v>24</v>
      </c>
      <c r="D1535" s="4" t="s">
        <v>30</v>
      </c>
      <c r="E1535" s="4">
        <v>3.0</v>
      </c>
      <c r="F1535" s="4">
        <v>2.0</v>
      </c>
      <c r="G1535" s="4">
        <v>6.0</v>
      </c>
      <c r="H1535" s="5">
        <v>45081.0</v>
      </c>
      <c r="I1535" s="4">
        <f>IFERROR(__xludf.DUMMYFUNCTION("SPLIT(H1535,""/"")"),4.0)</f>
        <v>4</v>
      </c>
      <c r="J1535" s="4">
        <f>IFERROR(__xludf.DUMMYFUNCTION("""COMPUTED_VALUE"""),6.0)</f>
        <v>6</v>
      </c>
      <c r="K1535" s="4">
        <f>IFERROR(__xludf.DUMMYFUNCTION("""COMPUTED_VALUE"""),2023.0)</f>
        <v>2023</v>
      </c>
    </row>
    <row r="1536">
      <c r="A1536" s="1" t="s">
        <v>8814</v>
      </c>
      <c r="B1536" s="4" t="s">
        <v>22</v>
      </c>
      <c r="C1536" s="4" t="s">
        <v>29</v>
      </c>
      <c r="D1536" s="4" t="s">
        <v>39</v>
      </c>
      <c r="E1536" s="4">
        <v>1.0</v>
      </c>
      <c r="F1536" s="4">
        <v>2.0</v>
      </c>
      <c r="G1536" s="4">
        <v>2.0</v>
      </c>
      <c r="H1536" s="5">
        <v>45081.0</v>
      </c>
      <c r="I1536" s="4">
        <f>IFERROR(__xludf.DUMMYFUNCTION("SPLIT(H1536,""/"")"),4.0)</f>
        <v>4</v>
      </c>
      <c r="J1536" s="4">
        <f>IFERROR(__xludf.DUMMYFUNCTION("""COMPUTED_VALUE"""),6.0)</f>
        <v>6</v>
      </c>
      <c r="K1536" s="4">
        <f>IFERROR(__xludf.DUMMYFUNCTION("""COMPUTED_VALUE"""),2023.0)</f>
        <v>2023</v>
      </c>
    </row>
    <row r="1537">
      <c r="A1537" s="1" t="s">
        <v>3078</v>
      </c>
      <c r="B1537" s="4" t="s">
        <v>22</v>
      </c>
      <c r="C1537" s="4" t="s">
        <v>29</v>
      </c>
      <c r="D1537" s="4" t="s">
        <v>23</v>
      </c>
      <c r="E1537" s="4">
        <v>1.0</v>
      </c>
      <c r="F1537" s="4">
        <v>2.0</v>
      </c>
      <c r="G1537" s="4">
        <v>2.0</v>
      </c>
      <c r="H1537" s="5">
        <v>45082.0</v>
      </c>
      <c r="I1537" s="4">
        <f>IFERROR(__xludf.DUMMYFUNCTION("SPLIT(H1537,""/"")"),5.0)</f>
        <v>5</v>
      </c>
      <c r="J1537" s="4">
        <f>IFERROR(__xludf.DUMMYFUNCTION("""COMPUTED_VALUE"""),6.0)</f>
        <v>6</v>
      </c>
      <c r="K1537" s="4">
        <f>IFERROR(__xludf.DUMMYFUNCTION("""COMPUTED_VALUE"""),2023.0)</f>
        <v>2023</v>
      </c>
    </row>
    <row r="1538">
      <c r="A1538" s="1" t="s">
        <v>8202</v>
      </c>
      <c r="B1538" s="4" t="s">
        <v>22</v>
      </c>
      <c r="C1538" s="4" t="s">
        <v>30</v>
      </c>
      <c r="D1538" s="4" t="s">
        <v>39</v>
      </c>
      <c r="E1538" s="4">
        <v>3.0</v>
      </c>
      <c r="F1538" s="4">
        <v>2.0</v>
      </c>
      <c r="G1538" s="4">
        <v>6.0</v>
      </c>
      <c r="H1538" s="5">
        <v>45082.0</v>
      </c>
      <c r="I1538" s="4">
        <f>IFERROR(__xludf.DUMMYFUNCTION("SPLIT(H1538,""/"")"),5.0)</f>
        <v>5</v>
      </c>
      <c r="J1538" s="4">
        <f>IFERROR(__xludf.DUMMYFUNCTION("""COMPUTED_VALUE"""),6.0)</f>
        <v>6</v>
      </c>
      <c r="K1538" s="4">
        <f>IFERROR(__xludf.DUMMYFUNCTION("""COMPUTED_VALUE"""),2023.0)</f>
        <v>2023</v>
      </c>
    </row>
    <row r="1539">
      <c r="A1539" s="1" t="s">
        <v>8803</v>
      </c>
      <c r="B1539" s="4" t="s">
        <v>22</v>
      </c>
      <c r="C1539" s="4" t="s">
        <v>30</v>
      </c>
      <c r="D1539" s="4" t="s">
        <v>39</v>
      </c>
      <c r="E1539" s="4">
        <v>1.0</v>
      </c>
      <c r="F1539" s="4">
        <v>2.0</v>
      </c>
      <c r="G1539" s="4">
        <v>2.0</v>
      </c>
      <c r="H1539" s="5">
        <v>45082.0</v>
      </c>
      <c r="I1539" s="4">
        <f>IFERROR(__xludf.DUMMYFUNCTION("SPLIT(H1539,""/"")"),5.0)</f>
        <v>5</v>
      </c>
      <c r="J1539" s="4">
        <f>IFERROR(__xludf.DUMMYFUNCTION("""COMPUTED_VALUE"""),6.0)</f>
        <v>6</v>
      </c>
      <c r="K1539" s="4">
        <f>IFERROR(__xludf.DUMMYFUNCTION("""COMPUTED_VALUE"""),2023.0)</f>
        <v>2023</v>
      </c>
    </row>
    <row r="1540">
      <c r="A1540" s="1" t="s">
        <v>1888</v>
      </c>
      <c r="B1540" s="4" t="s">
        <v>22</v>
      </c>
      <c r="C1540" s="4" t="s">
        <v>24</v>
      </c>
      <c r="D1540" s="4" t="s">
        <v>28</v>
      </c>
      <c r="E1540" s="4">
        <v>5.0</v>
      </c>
      <c r="F1540" s="4">
        <v>2.0</v>
      </c>
      <c r="G1540" s="4">
        <v>10.0</v>
      </c>
      <c r="H1540" s="5">
        <v>45082.0</v>
      </c>
      <c r="I1540" s="4">
        <f>IFERROR(__xludf.DUMMYFUNCTION("SPLIT(H1540,""/"")"),5.0)</f>
        <v>5</v>
      </c>
      <c r="J1540" s="4">
        <f>IFERROR(__xludf.DUMMYFUNCTION("""COMPUTED_VALUE"""),6.0)</f>
        <v>6</v>
      </c>
      <c r="K1540" s="4">
        <f>IFERROR(__xludf.DUMMYFUNCTION("""COMPUTED_VALUE"""),2023.0)</f>
        <v>2023</v>
      </c>
    </row>
    <row r="1541">
      <c r="A1541" s="1" t="s">
        <v>9634</v>
      </c>
      <c r="B1541" s="4" t="s">
        <v>22</v>
      </c>
      <c r="C1541" s="4" t="s">
        <v>30</v>
      </c>
      <c r="D1541" s="4" t="s">
        <v>39</v>
      </c>
      <c r="E1541" s="4">
        <v>1.0</v>
      </c>
      <c r="F1541" s="4">
        <v>2.0</v>
      </c>
      <c r="G1541" s="4">
        <v>2.0</v>
      </c>
      <c r="H1541" s="5">
        <v>45083.0</v>
      </c>
      <c r="I1541" s="4">
        <f>IFERROR(__xludf.DUMMYFUNCTION("SPLIT(H1541,""/"")"),6.0)</f>
        <v>6</v>
      </c>
      <c r="J1541" s="4">
        <f>IFERROR(__xludf.DUMMYFUNCTION("""COMPUTED_VALUE"""),6.0)</f>
        <v>6</v>
      </c>
      <c r="K1541" s="4">
        <f>IFERROR(__xludf.DUMMYFUNCTION("""COMPUTED_VALUE"""),2023.0)</f>
        <v>2023</v>
      </c>
    </row>
    <row r="1542">
      <c r="A1542" s="1" t="s">
        <v>4149</v>
      </c>
      <c r="B1542" s="4" t="s">
        <v>22</v>
      </c>
      <c r="C1542" s="4" t="s">
        <v>30</v>
      </c>
      <c r="D1542" s="4" t="s">
        <v>30</v>
      </c>
      <c r="E1542" s="4">
        <v>1.0</v>
      </c>
      <c r="F1542" s="4">
        <v>2.0</v>
      </c>
      <c r="G1542" s="4">
        <v>2.0</v>
      </c>
      <c r="H1542" s="5">
        <v>45083.0</v>
      </c>
      <c r="I1542" s="4">
        <f>IFERROR(__xludf.DUMMYFUNCTION("SPLIT(H1542,""/"")"),6.0)</f>
        <v>6</v>
      </c>
      <c r="J1542" s="4">
        <f>IFERROR(__xludf.DUMMYFUNCTION("""COMPUTED_VALUE"""),6.0)</f>
        <v>6</v>
      </c>
      <c r="K1542" s="4">
        <f>IFERROR(__xludf.DUMMYFUNCTION("""COMPUTED_VALUE"""),2023.0)</f>
        <v>2023</v>
      </c>
    </row>
    <row r="1543">
      <c r="A1543" s="1" t="s">
        <v>5116</v>
      </c>
      <c r="B1543" s="4" t="s">
        <v>22</v>
      </c>
      <c r="C1543" s="4" t="s">
        <v>24</v>
      </c>
      <c r="D1543" s="4" t="s">
        <v>30</v>
      </c>
      <c r="E1543" s="4">
        <v>5.0</v>
      </c>
      <c r="F1543" s="4">
        <v>2.0</v>
      </c>
      <c r="G1543" s="4">
        <v>10.0</v>
      </c>
      <c r="H1543" s="5">
        <v>45084.0</v>
      </c>
      <c r="I1543" s="4">
        <f>IFERROR(__xludf.DUMMYFUNCTION("SPLIT(H1543,""/"")"),7.0)</f>
        <v>7</v>
      </c>
      <c r="J1543" s="4">
        <f>IFERROR(__xludf.DUMMYFUNCTION("""COMPUTED_VALUE"""),6.0)</f>
        <v>6</v>
      </c>
      <c r="K1543" s="4">
        <f>IFERROR(__xludf.DUMMYFUNCTION("""COMPUTED_VALUE"""),2023.0)</f>
        <v>2023</v>
      </c>
    </row>
    <row r="1544">
      <c r="A1544" s="1" t="s">
        <v>4312</v>
      </c>
      <c r="B1544" s="4" t="s">
        <v>22</v>
      </c>
      <c r="C1544" s="4" t="s">
        <v>24</v>
      </c>
      <c r="D1544" s="4" t="s">
        <v>30</v>
      </c>
      <c r="E1544" s="4">
        <v>3.0</v>
      </c>
      <c r="F1544" s="4">
        <v>2.0</v>
      </c>
      <c r="G1544" s="4">
        <v>6.0</v>
      </c>
      <c r="H1544" s="5">
        <v>45084.0</v>
      </c>
      <c r="I1544" s="4">
        <f>IFERROR(__xludf.DUMMYFUNCTION("SPLIT(H1544,""/"")"),7.0)</f>
        <v>7</v>
      </c>
      <c r="J1544" s="4">
        <f>IFERROR(__xludf.DUMMYFUNCTION("""COMPUTED_VALUE"""),6.0)</f>
        <v>6</v>
      </c>
      <c r="K1544" s="4">
        <f>IFERROR(__xludf.DUMMYFUNCTION("""COMPUTED_VALUE"""),2023.0)</f>
        <v>2023</v>
      </c>
    </row>
    <row r="1545">
      <c r="A1545" s="1" t="s">
        <v>3998</v>
      </c>
      <c r="B1545" s="4" t="s">
        <v>22</v>
      </c>
      <c r="C1545" s="4" t="s">
        <v>24</v>
      </c>
      <c r="D1545" s="4" t="s">
        <v>39</v>
      </c>
      <c r="E1545" s="4">
        <v>5.0</v>
      </c>
      <c r="F1545" s="4">
        <v>2.0</v>
      </c>
      <c r="G1545" s="4">
        <v>10.0</v>
      </c>
      <c r="H1545" s="5">
        <v>45085.0</v>
      </c>
      <c r="I1545" s="4">
        <f>IFERROR(__xludf.DUMMYFUNCTION("SPLIT(H1545,""/"")"),8.0)</f>
        <v>8</v>
      </c>
      <c r="J1545" s="4">
        <f>IFERROR(__xludf.DUMMYFUNCTION("""COMPUTED_VALUE"""),6.0)</f>
        <v>6</v>
      </c>
      <c r="K1545" s="4">
        <f>IFERROR(__xludf.DUMMYFUNCTION("""COMPUTED_VALUE"""),2023.0)</f>
        <v>2023</v>
      </c>
    </row>
    <row r="1546">
      <c r="A1546" s="1" t="s">
        <v>8007</v>
      </c>
      <c r="B1546" s="4" t="s">
        <v>22</v>
      </c>
      <c r="C1546" s="4" t="s">
        <v>29</v>
      </c>
      <c r="D1546" s="4" t="s">
        <v>23</v>
      </c>
      <c r="E1546" s="4">
        <v>2.0</v>
      </c>
      <c r="F1546" s="4">
        <v>2.0</v>
      </c>
      <c r="G1546" s="4">
        <v>4.0</v>
      </c>
      <c r="H1546" s="5">
        <v>45085.0</v>
      </c>
      <c r="I1546" s="4">
        <f>IFERROR(__xludf.DUMMYFUNCTION("SPLIT(H1546,""/"")"),8.0)</f>
        <v>8</v>
      </c>
      <c r="J1546" s="4">
        <f>IFERROR(__xludf.DUMMYFUNCTION("""COMPUTED_VALUE"""),6.0)</f>
        <v>6</v>
      </c>
      <c r="K1546" s="4">
        <f>IFERROR(__xludf.DUMMYFUNCTION("""COMPUTED_VALUE"""),2023.0)</f>
        <v>2023</v>
      </c>
    </row>
    <row r="1547">
      <c r="A1547" s="1" t="s">
        <v>9679</v>
      </c>
      <c r="B1547" s="4" t="s">
        <v>22</v>
      </c>
      <c r="C1547" s="4" t="s">
        <v>30</v>
      </c>
      <c r="D1547" s="4" t="s">
        <v>30</v>
      </c>
      <c r="E1547" s="4">
        <v>1.0</v>
      </c>
      <c r="F1547" s="4">
        <v>2.0</v>
      </c>
      <c r="G1547" s="4">
        <v>2.0</v>
      </c>
      <c r="H1547" s="5">
        <v>45085.0</v>
      </c>
      <c r="I1547" s="4">
        <f>IFERROR(__xludf.DUMMYFUNCTION("SPLIT(H1547,""/"")"),8.0)</f>
        <v>8</v>
      </c>
      <c r="J1547" s="4">
        <f>IFERROR(__xludf.DUMMYFUNCTION("""COMPUTED_VALUE"""),6.0)</f>
        <v>6</v>
      </c>
      <c r="K1547" s="4">
        <f>IFERROR(__xludf.DUMMYFUNCTION("""COMPUTED_VALUE"""),2023.0)</f>
        <v>2023</v>
      </c>
    </row>
    <row r="1548">
      <c r="A1548" s="1" t="s">
        <v>3703</v>
      </c>
      <c r="B1548" s="4" t="s">
        <v>22</v>
      </c>
      <c r="C1548" s="4" t="s">
        <v>30</v>
      </c>
      <c r="D1548" s="4" t="s">
        <v>23</v>
      </c>
      <c r="E1548" s="4">
        <v>1.0</v>
      </c>
      <c r="F1548" s="4">
        <v>2.0</v>
      </c>
      <c r="G1548" s="4">
        <v>2.0</v>
      </c>
      <c r="H1548" s="5">
        <v>45085.0</v>
      </c>
      <c r="I1548" s="4">
        <f>IFERROR(__xludf.DUMMYFUNCTION("SPLIT(H1548,""/"")"),8.0)</f>
        <v>8</v>
      </c>
      <c r="J1548" s="4">
        <f>IFERROR(__xludf.DUMMYFUNCTION("""COMPUTED_VALUE"""),6.0)</f>
        <v>6</v>
      </c>
      <c r="K1548" s="4">
        <f>IFERROR(__xludf.DUMMYFUNCTION("""COMPUTED_VALUE"""),2023.0)</f>
        <v>2023</v>
      </c>
    </row>
    <row r="1549">
      <c r="A1549" s="1" t="s">
        <v>3907</v>
      </c>
      <c r="B1549" s="4" t="s">
        <v>22</v>
      </c>
      <c r="C1549" s="4" t="s">
        <v>24</v>
      </c>
      <c r="D1549" s="4" t="s">
        <v>39</v>
      </c>
      <c r="E1549" s="4">
        <v>5.0</v>
      </c>
      <c r="F1549" s="4">
        <v>2.0</v>
      </c>
      <c r="G1549" s="4">
        <v>10.0</v>
      </c>
      <c r="H1549" s="5">
        <v>45085.0</v>
      </c>
      <c r="I1549" s="4">
        <f>IFERROR(__xludf.DUMMYFUNCTION("SPLIT(H1549,""/"")"),8.0)</f>
        <v>8</v>
      </c>
      <c r="J1549" s="4">
        <f>IFERROR(__xludf.DUMMYFUNCTION("""COMPUTED_VALUE"""),6.0)</f>
        <v>6</v>
      </c>
      <c r="K1549" s="4">
        <f>IFERROR(__xludf.DUMMYFUNCTION("""COMPUTED_VALUE"""),2023.0)</f>
        <v>2023</v>
      </c>
    </row>
    <row r="1550">
      <c r="A1550" s="1" t="s">
        <v>2586</v>
      </c>
      <c r="B1550" s="4" t="s">
        <v>22</v>
      </c>
      <c r="C1550" s="4" t="s">
        <v>30</v>
      </c>
      <c r="D1550" s="4" t="s">
        <v>23</v>
      </c>
      <c r="E1550" s="4">
        <v>4.0</v>
      </c>
      <c r="F1550" s="4">
        <v>2.0</v>
      </c>
      <c r="G1550" s="4">
        <v>8.0</v>
      </c>
      <c r="H1550" s="5">
        <v>45086.0</v>
      </c>
      <c r="I1550" s="4">
        <f>IFERROR(__xludf.DUMMYFUNCTION("SPLIT(H1550,""/"")"),9.0)</f>
        <v>9</v>
      </c>
      <c r="J1550" s="4">
        <f>IFERROR(__xludf.DUMMYFUNCTION("""COMPUTED_VALUE"""),6.0)</f>
        <v>6</v>
      </c>
      <c r="K1550" s="4">
        <f>IFERROR(__xludf.DUMMYFUNCTION("""COMPUTED_VALUE"""),2023.0)</f>
        <v>2023</v>
      </c>
    </row>
    <row r="1551">
      <c r="A1551" s="1" t="s">
        <v>440</v>
      </c>
      <c r="B1551" s="4" t="s">
        <v>22</v>
      </c>
      <c r="C1551" s="4" t="s">
        <v>30</v>
      </c>
      <c r="D1551" s="4" t="s">
        <v>23</v>
      </c>
      <c r="E1551" s="4">
        <v>4.0</v>
      </c>
      <c r="F1551" s="4">
        <v>2.0</v>
      </c>
      <c r="G1551" s="4">
        <v>8.0</v>
      </c>
      <c r="H1551" s="5">
        <v>45087.0</v>
      </c>
      <c r="I1551" s="4">
        <f>IFERROR(__xludf.DUMMYFUNCTION("SPLIT(H1551,""/"")"),10.0)</f>
        <v>10</v>
      </c>
      <c r="J1551" s="4">
        <f>IFERROR(__xludf.DUMMYFUNCTION("""COMPUTED_VALUE"""),6.0)</f>
        <v>6</v>
      </c>
      <c r="K1551" s="4">
        <f>IFERROR(__xludf.DUMMYFUNCTION("""COMPUTED_VALUE"""),2023.0)</f>
        <v>2023</v>
      </c>
    </row>
    <row r="1552">
      <c r="A1552" s="1" t="s">
        <v>2987</v>
      </c>
      <c r="B1552" s="4" t="s">
        <v>22</v>
      </c>
      <c r="C1552" s="4" t="s">
        <v>30</v>
      </c>
      <c r="D1552" s="4" t="s">
        <v>39</v>
      </c>
      <c r="E1552" s="4">
        <v>3.0</v>
      </c>
      <c r="F1552" s="4">
        <v>2.0</v>
      </c>
      <c r="G1552" s="4">
        <v>6.0</v>
      </c>
      <c r="H1552" s="5">
        <v>45087.0</v>
      </c>
      <c r="I1552" s="4">
        <f>IFERROR(__xludf.DUMMYFUNCTION("SPLIT(H1552,""/"")"),10.0)</f>
        <v>10</v>
      </c>
      <c r="J1552" s="4">
        <f>IFERROR(__xludf.DUMMYFUNCTION("""COMPUTED_VALUE"""),6.0)</f>
        <v>6</v>
      </c>
      <c r="K1552" s="4">
        <f>IFERROR(__xludf.DUMMYFUNCTION("""COMPUTED_VALUE"""),2023.0)</f>
        <v>2023</v>
      </c>
    </row>
    <row r="1553">
      <c r="A1553" s="1" t="s">
        <v>5152</v>
      </c>
      <c r="B1553" s="4" t="s">
        <v>22</v>
      </c>
      <c r="C1553" s="4" t="s">
        <v>29</v>
      </c>
      <c r="D1553" s="4" t="s">
        <v>39</v>
      </c>
      <c r="E1553" s="4">
        <v>4.0</v>
      </c>
      <c r="F1553" s="4">
        <v>2.0</v>
      </c>
      <c r="G1553" s="4">
        <v>8.0</v>
      </c>
      <c r="H1553" s="5">
        <v>45087.0</v>
      </c>
      <c r="I1553" s="4">
        <f>IFERROR(__xludf.DUMMYFUNCTION("SPLIT(H1553,""/"")"),10.0)</f>
        <v>10</v>
      </c>
      <c r="J1553" s="4">
        <f>IFERROR(__xludf.DUMMYFUNCTION("""COMPUTED_VALUE"""),6.0)</f>
        <v>6</v>
      </c>
      <c r="K1553" s="4">
        <f>IFERROR(__xludf.DUMMYFUNCTION("""COMPUTED_VALUE"""),2023.0)</f>
        <v>2023</v>
      </c>
    </row>
    <row r="1554">
      <c r="A1554" s="1" t="s">
        <v>3415</v>
      </c>
      <c r="B1554" s="4" t="s">
        <v>22</v>
      </c>
      <c r="C1554" s="4" t="s">
        <v>30</v>
      </c>
      <c r="D1554" s="4" t="s">
        <v>28</v>
      </c>
      <c r="E1554" s="4">
        <v>2.0</v>
      </c>
      <c r="F1554" s="4">
        <v>2.0</v>
      </c>
      <c r="G1554" s="4">
        <v>4.0</v>
      </c>
      <c r="H1554" s="5">
        <v>45087.0</v>
      </c>
      <c r="I1554" s="4">
        <f>IFERROR(__xludf.DUMMYFUNCTION("SPLIT(H1554,""/"")"),10.0)</f>
        <v>10</v>
      </c>
      <c r="J1554" s="4">
        <f>IFERROR(__xludf.DUMMYFUNCTION("""COMPUTED_VALUE"""),6.0)</f>
        <v>6</v>
      </c>
      <c r="K1554" s="4">
        <f>IFERROR(__xludf.DUMMYFUNCTION("""COMPUTED_VALUE"""),2023.0)</f>
        <v>2023</v>
      </c>
    </row>
    <row r="1555">
      <c r="A1555" s="1" t="s">
        <v>38</v>
      </c>
      <c r="B1555" s="4" t="s">
        <v>22</v>
      </c>
      <c r="C1555" s="4" t="s">
        <v>29</v>
      </c>
      <c r="D1555" s="4" t="s">
        <v>39</v>
      </c>
      <c r="E1555" s="4">
        <v>2.0</v>
      </c>
      <c r="F1555" s="4">
        <v>2.0</v>
      </c>
      <c r="G1555" s="4">
        <v>4.0</v>
      </c>
      <c r="H1555" s="5">
        <v>45088.0</v>
      </c>
      <c r="I1555" s="4">
        <f>IFERROR(__xludf.DUMMYFUNCTION("SPLIT(H1555,""/"")"),11.0)</f>
        <v>11</v>
      </c>
      <c r="J1555" s="4">
        <f>IFERROR(__xludf.DUMMYFUNCTION("""COMPUTED_VALUE"""),6.0)</f>
        <v>6</v>
      </c>
      <c r="K1555" s="4">
        <f>IFERROR(__xludf.DUMMYFUNCTION("""COMPUTED_VALUE"""),2023.0)</f>
        <v>2023</v>
      </c>
    </row>
    <row r="1556">
      <c r="A1556" s="1" t="s">
        <v>7986</v>
      </c>
      <c r="B1556" s="4" t="s">
        <v>22</v>
      </c>
      <c r="C1556" s="4" t="s">
        <v>24</v>
      </c>
      <c r="D1556" s="4" t="s">
        <v>30</v>
      </c>
      <c r="E1556" s="4">
        <v>1.0</v>
      </c>
      <c r="F1556" s="4">
        <v>2.0</v>
      </c>
      <c r="G1556" s="4">
        <v>2.0</v>
      </c>
      <c r="H1556" s="5">
        <v>45088.0</v>
      </c>
      <c r="I1556" s="4">
        <f>IFERROR(__xludf.DUMMYFUNCTION("SPLIT(H1556,""/"")"),11.0)</f>
        <v>11</v>
      </c>
      <c r="J1556" s="4">
        <f>IFERROR(__xludf.DUMMYFUNCTION("""COMPUTED_VALUE"""),6.0)</f>
        <v>6</v>
      </c>
      <c r="K1556" s="4">
        <f>IFERROR(__xludf.DUMMYFUNCTION("""COMPUTED_VALUE"""),2023.0)</f>
        <v>2023</v>
      </c>
    </row>
    <row r="1557">
      <c r="A1557" s="1" t="s">
        <v>2636</v>
      </c>
      <c r="B1557" s="4" t="s">
        <v>22</v>
      </c>
      <c r="C1557" s="4" t="s">
        <v>29</v>
      </c>
      <c r="D1557" s="4" t="s">
        <v>39</v>
      </c>
      <c r="E1557" s="4">
        <v>3.0</v>
      </c>
      <c r="F1557" s="4">
        <v>2.0</v>
      </c>
      <c r="G1557" s="4">
        <v>6.0</v>
      </c>
      <c r="H1557" s="5">
        <v>45088.0</v>
      </c>
      <c r="I1557" s="4">
        <f>IFERROR(__xludf.DUMMYFUNCTION("SPLIT(H1557,""/"")"),11.0)</f>
        <v>11</v>
      </c>
      <c r="J1557" s="4">
        <f>IFERROR(__xludf.DUMMYFUNCTION("""COMPUTED_VALUE"""),6.0)</f>
        <v>6</v>
      </c>
      <c r="K1557" s="4">
        <f>IFERROR(__xludf.DUMMYFUNCTION("""COMPUTED_VALUE"""),2023.0)</f>
        <v>2023</v>
      </c>
    </row>
    <row r="1558">
      <c r="A1558" s="1" t="s">
        <v>770</v>
      </c>
      <c r="B1558" s="4" t="s">
        <v>22</v>
      </c>
      <c r="C1558" s="4" t="s">
        <v>30</v>
      </c>
      <c r="D1558" s="4" t="s">
        <v>23</v>
      </c>
      <c r="E1558" s="4">
        <v>4.0</v>
      </c>
      <c r="F1558" s="4">
        <v>2.0</v>
      </c>
      <c r="G1558" s="4">
        <v>8.0</v>
      </c>
      <c r="H1558" s="5">
        <v>45088.0</v>
      </c>
      <c r="I1558" s="4">
        <f>IFERROR(__xludf.DUMMYFUNCTION("SPLIT(H1558,""/"")"),11.0)</f>
        <v>11</v>
      </c>
      <c r="J1558" s="4">
        <f>IFERROR(__xludf.DUMMYFUNCTION("""COMPUTED_VALUE"""),6.0)</f>
        <v>6</v>
      </c>
      <c r="K1558" s="4">
        <f>IFERROR(__xludf.DUMMYFUNCTION("""COMPUTED_VALUE"""),2023.0)</f>
        <v>2023</v>
      </c>
    </row>
    <row r="1559">
      <c r="A1559" s="1" t="s">
        <v>9160</v>
      </c>
      <c r="B1559" s="4" t="s">
        <v>22</v>
      </c>
      <c r="C1559" s="4" t="s">
        <v>29</v>
      </c>
      <c r="D1559" s="4" t="s">
        <v>30</v>
      </c>
      <c r="E1559" s="4">
        <v>1.0</v>
      </c>
      <c r="F1559" s="4">
        <v>2.0</v>
      </c>
      <c r="G1559" s="4">
        <v>2.0</v>
      </c>
      <c r="H1559" s="5">
        <v>45089.0</v>
      </c>
      <c r="I1559" s="4">
        <f>IFERROR(__xludf.DUMMYFUNCTION("SPLIT(H1559,""/"")"),12.0)</f>
        <v>12</v>
      </c>
      <c r="J1559" s="4">
        <f>IFERROR(__xludf.DUMMYFUNCTION("""COMPUTED_VALUE"""),6.0)</f>
        <v>6</v>
      </c>
      <c r="K1559" s="4">
        <f>IFERROR(__xludf.DUMMYFUNCTION("""COMPUTED_VALUE"""),2023.0)</f>
        <v>2023</v>
      </c>
    </row>
    <row r="1560">
      <c r="A1560" s="1" t="s">
        <v>9036</v>
      </c>
      <c r="B1560" s="4" t="s">
        <v>22</v>
      </c>
      <c r="C1560" s="4" t="s">
        <v>30</v>
      </c>
      <c r="D1560" s="4" t="s">
        <v>28</v>
      </c>
      <c r="E1560" s="4">
        <v>1.0</v>
      </c>
      <c r="F1560" s="4">
        <v>2.0</v>
      </c>
      <c r="G1560" s="4">
        <v>2.0</v>
      </c>
      <c r="H1560" s="5">
        <v>45090.0</v>
      </c>
      <c r="I1560" s="4">
        <f>IFERROR(__xludf.DUMMYFUNCTION("SPLIT(H1560,""/"")"),13.0)</f>
        <v>13</v>
      </c>
      <c r="J1560" s="4">
        <f>IFERROR(__xludf.DUMMYFUNCTION("""COMPUTED_VALUE"""),6.0)</f>
        <v>6</v>
      </c>
      <c r="K1560" s="4">
        <f>IFERROR(__xludf.DUMMYFUNCTION("""COMPUTED_VALUE"""),2023.0)</f>
        <v>2023</v>
      </c>
    </row>
    <row r="1561">
      <c r="A1561" s="1" t="s">
        <v>5772</v>
      </c>
      <c r="B1561" s="4" t="s">
        <v>22</v>
      </c>
      <c r="C1561" s="4" t="s">
        <v>30</v>
      </c>
      <c r="D1561" s="4" t="s">
        <v>39</v>
      </c>
      <c r="E1561" s="4">
        <v>4.0</v>
      </c>
      <c r="F1561" s="4">
        <v>2.0</v>
      </c>
      <c r="G1561" s="4">
        <v>8.0</v>
      </c>
      <c r="H1561" s="5">
        <v>45090.0</v>
      </c>
      <c r="I1561" s="4">
        <f>IFERROR(__xludf.DUMMYFUNCTION("SPLIT(H1561,""/"")"),13.0)</f>
        <v>13</v>
      </c>
      <c r="J1561" s="4">
        <f>IFERROR(__xludf.DUMMYFUNCTION("""COMPUTED_VALUE"""),6.0)</f>
        <v>6</v>
      </c>
      <c r="K1561" s="4">
        <f>IFERROR(__xludf.DUMMYFUNCTION("""COMPUTED_VALUE"""),2023.0)</f>
        <v>2023</v>
      </c>
    </row>
    <row r="1562">
      <c r="A1562" s="1" t="s">
        <v>7730</v>
      </c>
      <c r="B1562" s="4" t="s">
        <v>22</v>
      </c>
      <c r="C1562" s="4" t="s">
        <v>29</v>
      </c>
      <c r="D1562" s="4" t="s">
        <v>28</v>
      </c>
      <c r="E1562" s="4">
        <v>5.0</v>
      </c>
      <c r="F1562" s="4">
        <v>2.0</v>
      </c>
      <c r="G1562" s="4">
        <v>10.0</v>
      </c>
      <c r="H1562" s="5">
        <v>45090.0</v>
      </c>
      <c r="I1562" s="4">
        <f>IFERROR(__xludf.DUMMYFUNCTION("SPLIT(H1562,""/"")"),13.0)</f>
        <v>13</v>
      </c>
      <c r="J1562" s="4">
        <f>IFERROR(__xludf.DUMMYFUNCTION("""COMPUTED_VALUE"""),6.0)</f>
        <v>6</v>
      </c>
      <c r="K1562" s="4">
        <f>IFERROR(__xludf.DUMMYFUNCTION("""COMPUTED_VALUE"""),2023.0)</f>
        <v>2023</v>
      </c>
    </row>
    <row r="1563">
      <c r="A1563" s="1" t="s">
        <v>915</v>
      </c>
      <c r="B1563" s="4" t="s">
        <v>22</v>
      </c>
      <c r="C1563" s="4" t="s">
        <v>30</v>
      </c>
      <c r="D1563" s="4" t="s">
        <v>28</v>
      </c>
      <c r="E1563" s="4">
        <v>5.0</v>
      </c>
      <c r="F1563" s="4">
        <v>2.0</v>
      </c>
      <c r="G1563" s="4">
        <v>10.0</v>
      </c>
      <c r="H1563" s="5">
        <v>45090.0</v>
      </c>
      <c r="I1563" s="4">
        <f>IFERROR(__xludf.DUMMYFUNCTION("SPLIT(H1563,""/"")"),13.0)</f>
        <v>13</v>
      </c>
      <c r="J1563" s="4">
        <f>IFERROR(__xludf.DUMMYFUNCTION("""COMPUTED_VALUE"""),6.0)</f>
        <v>6</v>
      </c>
      <c r="K1563" s="4">
        <f>IFERROR(__xludf.DUMMYFUNCTION("""COMPUTED_VALUE"""),2023.0)</f>
        <v>2023</v>
      </c>
    </row>
    <row r="1564">
      <c r="A1564" s="1" t="s">
        <v>6690</v>
      </c>
      <c r="B1564" s="4" t="s">
        <v>22</v>
      </c>
      <c r="C1564" s="4" t="s">
        <v>30</v>
      </c>
      <c r="D1564" s="4" t="s">
        <v>30</v>
      </c>
      <c r="E1564" s="4">
        <v>5.0</v>
      </c>
      <c r="F1564" s="4">
        <v>2.0</v>
      </c>
      <c r="G1564" s="4">
        <v>10.0</v>
      </c>
      <c r="H1564" s="5">
        <v>45091.0</v>
      </c>
      <c r="I1564" s="4">
        <f>IFERROR(__xludf.DUMMYFUNCTION("SPLIT(H1564,""/"")"),14.0)</f>
        <v>14</v>
      </c>
      <c r="J1564" s="4">
        <f>IFERROR(__xludf.DUMMYFUNCTION("""COMPUTED_VALUE"""),6.0)</f>
        <v>6</v>
      </c>
      <c r="K1564" s="4">
        <f>IFERROR(__xludf.DUMMYFUNCTION("""COMPUTED_VALUE"""),2023.0)</f>
        <v>2023</v>
      </c>
    </row>
    <row r="1565">
      <c r="A1565" s="1" t="s">
        <v>1349</v>
      </c>
      <c r="B1565" s="4" t="s">
        <v>22</v>
      </c>
      <c r="C1565" s="4" t="s">
        <v>29</v>
      </c>
      <c r="D1565" s="4" t="s">
        <v>30</v>
      </c>
      <c r="E1565" s="4">
        <v>2.0</v>
      </c>
      <c r="F1565" s="4">
        <v>2.0</v>
      </c>
      <c r="G1565" s="4">
        <v>4.0</v>
      </c>
      <c r="H1565" s="5">
        <v>45091.0</v>
      </c>
      <c r="I1565" s="4">
        <f>IFERROR(__xludf.DUMMYFUNCTION("SPLIT(H1565,""/"")"),14.0)</f>
        <v>14</v>
      </c>
      <c r="J1565" s="4">
        <f>IFERROR(__xludf.DUMMYFUNCTION("""COMPUTED_VALUE"""),6.0)</f>
        <v>6</v>
      </c>
      <c r="K1565" s="4">
        <f>IFERROR(__xludf.DUMMYFUNCTION("""COMPUTED_VALUE"""),2023.0)</f>
        <v>2023</v>
      </c>
    </row>
    <row r="1566">
      <c r="A1566" s="1" t="s">
        <v>3180</v>
      </c>
      <c r="B1566" s="4" t="s">
        <v>22</v>
      </c>
      <c r="C1566" s="4" t="s">
        <v>30</v>
      </c>
      <c r="D1566" s="4" t="s">
        <v>28</v>
      </c>
      <c r="E1566" s="4">
        <v>3.0</v>
      </c>
      <c r="F1566" s="4">
        <v>2.0</v>
      </c>
      <c r="G1566" s="4">
        <v>6.0</v>
      </c>
      <c r="H1566" s="5">
        <v>45091.0</v>
      </c>
      <c r="I1566" s="4">
        <f>IFERROR(__xludf.DUMMYFUNCTION("SPLIT(H1566,""/"")"),14.0)</f>
        <v>14</v>
      </c>
      <c r="J1566" s="4">
        <f>IFERROR(__xludf.DUMMYFUNCTION("""COMPUTED_VALUE"""),6.0)</f>
        <v>6</v>
      </c>
      <c r="K1566" s="4">
        <f>IFERROR(__xludf.DUMMYFUNCTION("""COMPUTED_VALUE"""),2023.0)</f>
        <v>2023</v>
      </c>
    </row>
    <row r="1567">
      <c r="A1567" s="1" t="s">
        <v>8634</v>
      </c>
      <c r="B1567" s="4" t="s">
        <v>22</v>
      </c>
      <c r="C1567" s="4" t="s">
        <v>30</v>
      </c>
      <c r="D1567" s="4" t="s">
        <v>23</v>
      </c>
      <c r="E1567" s="4">
        <v>5.0</v>
      </c>
      <c r="F1567" s="4">
        <v>2.0</v>
      </c>
      <c r="G1567" s="4">
        <v>10.0</v>
      </c>
      <c r="H1567" s="5">
        <v>45091.0</v>
      </c>
      <c r="I1567" s="4">
        <f>IFERROR(__xludf.DUMMYFUNCTION("SPLIT(H1567,""/"")"),14.0)</f>
        <v>14</v>
      </c>
      <c r="J1567" s="4">
        <f>IFERROR(__xludf.DUMMYFUNCTION("""COMPUTED_VALUE"""),6.0)</f>
        <v>6</v>
      </c>
      <c r="K1567" s="4">
        <f>IFERROR(__xludf.DUMMYFUNCTION("""COMPUTED_VALUE"""),2023.0)</f>
        <v>2023</v>
      </c>
    </row>
    <row r="1568">
      <c r="A1568" s="1" t="s">
        <v>6012</v>
      </c>
      <c r="B1568" s="4" t="s">
        <v>22</v>
      </c>
      <c r="C1568" s="4" t="s">
        <v>24</v>
      </c>
      <c r="D1568" s="4" t="s">
        <v>39</v>
      </c>
      <c r="E1568" s="4">
        <v>3.0</v>
      </c>
      <c r="F1568" s="4">
        <v>2.0</v>
      </c>
      <c r="G1568" s="4">
        <v>6.0</v>
      </c>
      <c r="H1568" s="5">
        <v>45092.0</v>
      </c>
      <c r="I1568" s="4">
        <f>IFERROR(__xludf.DUMMYFUNCTION("SPLIT(H1568,""/"")"),15.0)</f>
        <v>15</v>
      </c>
      <c r="J1568" s="4">
        <f>IFERROR(__xludf.DUMMYFUNCTION("""COMPUTED_VALUE"""),6.0)</f>
        <v>6</v>
      </c>
      <c r="K1568" s="4">
        <f>IFERROR(__xludf.DUMMYFUNCTION("""COMPUTED_VALUE"""),2023.0)</f>
        <v>2023</v>
      </c>
    </row>
    <row r="1569">
      <c r="A1569" s="1" t="s">
        <v>4028</v>
      </c>
      <c r="B1569" s="4" t="s">
        <v>22</v>
      </c>
      <c r="C1569" s="4" t="s">
        <v>24</v>
      </c>
      <c r="D1569" s="4" t="s">
        <v>28</v>
      </c>
      <c r="E1569" s="4">
        <v>4.0</v>
      </c>
      <c r="F1569" s="4">
        <v>2.0</v>
      </c>
      <c r="G1569" s="4">
        <v>8.0</v>
      </c>
      <c r="H1569" s="5">
        <v>45093.0</v>
      </c>
      <c r="I1569" s="4">
        <f>IFERROR(__xludf.DUMMYFUNCTION("SPLIT(H1569,""/"")"),16.0)</f>
        <v>16</v>
      </c>
      <c r="J1569" s="4">
        <f>IFERROR(__xludf.DUMMYFUNCTION("""COMPUTED_VALUE"""),6.0)</f>
        <v>6</v>
      </c>
      <c r="K1569" s="4">
        <f>IFERROR(__xludf.DUMMYFUNCTION("""COMPUTED_VALUE"""),2023.0)</f>
        <v>2023</v>
      </c>
    </row>
    <row r="1570">
      <c r="A1570" s="1" t="s">
        <v>7030</v>
      </c>
      <c r="B1570" s="4" t="s">
        <v>22</v>
      </c>
      <c r="C1570" s="4" t="s">
        <v>29</v>
      </c>
      <c r="D1570" s="4" t="s">
        <v>30</v>
      </c>
      <c r="E1570" s="4">
        <v>1.0</v>
      </c>
      <c r="F1570" s="4">
        <v>2.0</v>
      </c>
      <c r="G1570" s="4">
        <v>2.0</v>
      </c>
      <c r="H1570" s="5">
        <v>45093.0</v>
      </c>
      <c r="I1570" s="4">
        <f>IFERROR(__xludf.DUMMYFUNCTION("SPLIT(H1570,""/"")"),16.0)</f>
        <v>16</v>
      </c>
      <c r="J1570" s="4">
        <f>IFERROR(__xludf.DUMMYFUNCTION("""COMPUTED_VALUE"""),6.0)</f>
        <v>6</v>
      </c>
      <c r="K1570" s="4">
        <f>IFERROR(__xludf.DUMMYFUNCTION("""COMPUTED_VALUE"""),2023.0)</f>
        <v>2023</v>
      </c>
    </row>
    <row r="1571">
      <c r="A1571" s="1" t="s">
        <v>7805</v>
      </c>
      <c r="B1571" s="4" t="s">
        <v>22</v>
      </c>
      <c r="C1571" s="4" t="s">
        <v>24</v>
      </c>
      <c r="D1571" s="4" t="s">
        <v>39</v>
      </c>
      <c r="E1571" s="4">
        <v>2.0</v>
      </c>
      <c r="F1571" s="4">
        <v>2.0</v>
      </c>
      <c r="G1571" s="4">
        <v>4.0</v>
      </c>
      <c r="H1571" s="5">
        <v>45094.0</v>
      </c>
      <c r="I1571" s="4">
        <f>IFERROR(__xludf.DUMMYFUNCTION("SPLIT(H1571,""/"")"),17.0)</f>
        <v>17</v>
      </c>
      <c r="J1571" s="4">
        <f>IFERROR(__xludf.DUMMYFUNCTION("""COMPUTED_VALUE"""),6.0)</f>
        <v>6</v>
      </c>
      <c r="K1571" s="4">
        <f>IFERROR(__xludf.DUMMYFUNCTION("""COMPUTED_VALUE"""),2023.0)</f>
        <v>2023</v>
      </c>
    </row>
    <row r="1572">
      <c r="A1572" s="1" t="s">
        <v>2356</v>
      </c>
      <c r="B1572" s="4" t="s">
        <v>22</v>
      </c>
      <c r="C1572" s="4" t="s">
        <v>29</v>
      </c>
      <c r="D1572" s="4" t="s">
        <v>28</v>
      </c>
      <c r="E1572" s="4">
        <v>1.0</v>
      </c>
      <c r="F1572" s="4">
        <v>2.0</v>
      </c>
      <c r="G1572" s="4">
        <v>2.0</v>
      </c>
      <c r="H1572" s="5">
        <v>45094.0</v>
      </c>
      <c r="I1572" s="4">
        <f>IFERROR(__xludf.DUMMYFUNCTION("SPLIT(H1572,""/"")"),17.0)</f>
        <v>17</v>
      </c>
      <c r="J1572" s="4">
        <f>IFERROR(__xludf.DUMMYFUNCTION("""COMPUTED_VALUE"""),6.0)</f>
        <v>6</v>
      </c>
      <c r="K1572" s="4">
        <f>IFERROR(__xludf.DUMMYFUNCTION("""COMPUTED_VALUE"""),2023.0)</f>
        <v>2023</v>
      </c>
    </row>
    <row r="1573">
      <c r="A1573" s="1" t="s">
        <v>2310</v>
      </c>
      <c r="B1573" s="4" t="s">
        <v>22</v>
      </c>
      <c r="C1573" s="4" t="s">
        <v>24</v>
      </c>
      <c r="D1573" s="4" t="s">
        <v>30</v>
      </c>
      <c r="E1573" s="4">
        <v>2.0</v>
      </c>
      <c r="F1573" s="4">
        <v>2.0</v>
      </c>
      <c r="G1573" s="4">
        <v>4.0</v>
      </c>
      <c r="H1573" s="5">
        <v>45094.0</v>
      </c>
      <c r="I1573" s="4">
        <f>IFERROR(__xludf.DUMMYFUNCTION("SPLIT(H1573,""/"")"),17.0)</f>
        <v>17</v>
      </c>
      <c r="J1573" s="4">
        <f>IFERROR(__xludf.DUMMYFUNCTION("""COMPUTED_VALUE"""),6.0)</f>
        <v>6</v>
      </c>
      <c r="K1573" s="4">
        <f>IFERROR(__xludf.DUMMYFUNCTION("""COMPUTED_VALUE"""),2023.0)</f>
        <v>2023</v>
      </c>
    </row>
    <row r="1574">
      <c r="A1574" s="1" t="s">
        <v>1768</v>
      </c>
      <c r="B1574" s="4" t="s">
        <v>22</v>
      </c>
      <c r="C1574" s="4" t="s">
        <v>30</v>
      </c>
      <c r="D1574" s="4" t="s">
        <v>39</v>
      </c>
      <c r="E1574" s="4">
        <v>3.0</v>
      </c>
      <c r="F1574" s="4">
        <v>2.0</v>
      </c>
      <c r="G1574" s="4">
        <v>6.0</v>
      </c>
      <c r="H1574" s="5">
        <v>45094.0</v>
      </c>
      <c r="I1574" s="4">
        <f>IFERROR(__xludf.DUMMYFUNCTION("SPLIT(H1574,""/"")"),17.0)</f>
        <v>17</v>
      </c>
      <c r="J1574" s="4">
        <f>IFERROR(__xludf.DUMMYFUNCTION("""COMPUTED_VALUE"""),6.0)</f>
        <v>6</v>
      </c>
      <c r="K1574" s="4">
        <f>IFERROR(__xludf.DUMMYFUNCTION("""COMPUTED_VALUE"""),2023.0)</f>
        <v>2023</v>
      </c>
    </row>
    <row r="1575">
      <c r="A1575" s="1" t="s">
        <v>3512</v>
      </c>
      <c r="B1575" s="4" t="s">
        <v>22</v>
      </c>
      <c r="C1575" s="4" t="s">
        <v>30</v>
      </c>
      <c r="D1575" s="4" t="s">
        <v>28</v>
      </c>
      <c r="E1575" s="4">
        <v>5.0</v>
      </c>
      <c r="F1575" s="4">
        <v>2.0</v>
      </c>
      <c r="G1575" s="4">
        <v>10.0</v>
      </c>
      <c r="H1575" s="5">
        <v>45095.0</v>
      </c>
      <c r="I1575" s="4">
        <f>IFERROR(__xludf.DUMMYFUNCTION("SPLIT(H1575,""/"")"),18.0)</f>
        <v>18</v>
      </c>
      <c r="J1575" s="4">
        <f>IFERROR(__xludf.DUMMYFUNCTION("""COMPUTED_VALUE"""),6.0)</f>
        <v>6</v>
      </c>
      <c r="K1575" s="4">
        <f>IFERROR(__xludf.DUMMYFUNCTION("""COMPUTED_VALUE"""),2023.0)</f>
        <v>2023</v>
      </c>
    </row>
    <row r="1576">
      <c r="A1576" s="1" t="s">
        <v>4868</v>
      </c>
      <c r="B1576" s="4" t="s">
        <v>22</v>
      </c>
      <c r="C1576" s="4" t="s">
        <v>24</v>
      </c>
      <c r="D1576" s="4" t="s">
        <v>23</v>
      </c>
      <c r="E1576" s="4">
        <v>4.0</v>
      </c>
      <c r="F1576" s="4">
        <v>2.0</v>
      </c>
      <c r="G1576" s="4">
        <v>8.0</v>
      </c>
      <c r="H1576" s="5">
        <v>45095.0</v>
      </c>
      <c r="I1576" s="4">
        <f>IFERROR(__xludf.DUMMYFUNCTION("SPLIT(H1576,""/"")"),18.0)</f>
        <v>18</v>
      </c>
      <c r="J1576" s="4">
        <f>IFERROR(__xludf.DUMMYFUNCTION("""COMPUTED_VALUE"""),6.0)</f>
        <v>6</v>
      </c>
      <c r="K1576" s="4">
        <f>IFERROR(__xludf.DUMMYFUNCTION("""COMPUTED_VALUE"""),2023.0)</f>
        <v>2023</v>
      </c>
    </row>
    <row r="1577">
      <c r="A1577" s="1" t="s">
        <v>7483</v>
      </c>
      <c r="B1577" s="4" t="s">
        <v>22</v>
      </c>
      <c r="C1577" s="4" t="s">
        <v>29</v>
      </c>
      <c r="D1577" s="4" t="s">
        <v>23</v>
      </c>
      <c r="E1577" s="4">
        <v>2.0</v>
      </c>
      <c r="F1577" s="4">
        <v>2.0</v>
      </c>
      <c r="G1577" s="4">
        <v>4.0</v>
      </c>
      <c r="H1577" s="5">
        <v>45095.0</v>
      </c>
      <c r="I1577" s="4">
        <f>IFERROR(__xludf.DUMMYFUNCTION("SPLIT(H1577,""/"")"),18.0)</f>
        <v>18</v>
      </c>
      <c r="J1577" s="4">
        <f>IFERROR(__xludf.DUMMYFUNCTION("""COMPUTED_VALUE"""),6.0)</f>
        <v>6</v>
      </c>
      <c r="K1577" s="4">
        <f>IFERROR(__xludf.DUMMYFUNCTION("""COMPUTED_VALUE"""),2023.0)</f>
        <v>2023</v>
      </c>
    </row>
    <row r="1578">
      <c r="A1578" s="1" t="s">
        <v>6939</v>
      </c>
      <c r="B1578" s="4" t="s">
        <v>22</v>
      </c>
      <c r="C1578" s="4" t="s">
        <v>29</v>
      </c>
      <c r="D1578" s="4" t="s">
        <v>30</v>
      </c>
      <c r="E1578" s="4">
        <v>3.0</v>
      </c>
      <c r="F1578" s="4">
        <v>2.0</v>
      </c>
      <c r="G1578" s="4">
        <v>6.0</v>
      </c>
      <c r="H1578" s="5">
        <v>45095.0</v>
      </c>
      <c r="I1578" s="4">
        <f>IFERROR(__xludf.DUMMYFUNCTION("SPLIT(H1578,""/"")"),18.0)</f>
        <v>18</v>
      </c>
      <c r="J1578" s="4">
        <f>IFERROR(__xludf.DUMMYFUNCTION("""COMPUTED_VALUE"""),6.0)</f>
        <v>6</v>
      </c>
      <c r="K1578" s="4">
        <f>IFERROR(__xludf.DUMMYFUNCTION("""COMPUTED_VALUE"""),2023.0)</f>
        <v>2023</v>
      </c>
    </row>
    <row r="1579">
      <c r="A1579" s="1" t="s">
        <v>4680</v>
      </c>
      <c r="B1579" s="4" t="s">
        <v>22</v>
      </c>
      <c r="C1579" s="4" t="s">
        <v>24</v>
      </c>
      <c r="D1579" s="4" t="s">
        <v>30</v>
      </c>
      <c r="E1579" s="4">
        <v>2.0</v>
      </c>
      <c r="F1579" s="4">
        <v>2.0</v>
      </c>
      <c r="G1579" s="4">
        <v>4.0</v>
      </c>
      <c r="H1579" s="5">
        <v>45095.0</v>
      </c>
      <c r="I1579" s="4">
        <f>IFERROR(__xludf.DUMMYFUNCTION("SPLIT(H1579,""/"")"),18.0)</f>
        <v>18</v>
      </c>
      <c r="J1579" s="4">
        <f>IFERROR(__xludf.DUMMYFUNCTION("""COMPUTED_VALUE"""),6.0)</f>
        <v>6</v>
      </c>
      <c r="K1579" s="4">
        <f>IFERROR(__xludf.DUMMYFUNCTION("""COMPUTED_VALUE"""),2023.0)</f>
        <v>2023</v>
      </c>
    </row>
    <row r="1580">
      <c r="A1580" s="1" t="s">
        <v>3073</v>
      </c>
      <c r="B1580" s="4" t="s">
        <v>22</v>
      </c>
      <c r="C1580" s="4" t="s">
        <v>29</v>
      </c>
      <c r="D1580" s="4" t="s">
        <v>28</v>
      </c>
      <c r="E1580" s="4">
        <v>1.0</v>
      </c>
      <c r="F1580" s="4">
        <v>2.0</v>
      </c>
      <c r="G1580" s="4">
        <v>2.0</v>
      </c>
      <c r="H1580" s="5">
        <v>45095.0</v>
      </c>
      <c r="I1580" s="4">
        <f>IFERROR(__xludf.DUMMYFUNCTION("SPLIT(H1580,""/"")"),18.0)</f>
        <v>18</v>
      </c>
      <c r="J1580" s="4">
        <f>IFERROR(__xludf.DUMMYFUNCTION("""COMPUTED_VALUE"""),6.0)</f>
        <v>6</v>
      </c>
      <c r="K1580" s="4">
        <f>IFERROR(__xludf.DUMMYFUNCTION("""COMPUTED_VALUE"""),2023.0)</f>
        <v>2023</v>
      </c>
    </row>
    <row r="1581">
      <c r="A1581" s="1" t="s">
        <v>8448</v>
      </c>
      <c r="B1581" s="4" t="s">
        <v>22</v>
      </c>
      <c r="C1581" s="4" t="s">
        <v>29</v>
      </c>
      <c r="D1581" s="4" t="s">
        <v>30</v>
      </c>
      <c r="E1581" s="4">
        <v>5.0</v>
      </c>
      <c r="F1581" s="4">
        <v>2.0</v>
      </c>
      <c r="G1581" s="4">
        <v>10.0</v>
      </c>
      <c r="H1581" s="5">
        <v>45097.0</v>
      </c>
      <c r="I1581" s="4">
        <f>IFERROR(__xludf.DUMMYFUNCTION("SPLIT(H1581,""/"")"),20.0)</f>
        <v>20</v>
      </c>
      <c r="J1581" s="4">
        <f>IFERROR(__xludf.DUMMYFUNCTION("""COMPUTED_VALUE"""),6.0)</f>
        <v>6</v>
      </c>
      <c r="K1581" s="4">
        <f>IFERROR(__xludf.DUMMYFUNCTION("""COMPUTED_VALUE"""),2023.0)</f>
        <v>2023</v>
      </c>
    </row>
    <row r="1582">
      <c r="A1582" s="1" t="s">
        <v>1269</v>
      </c>
      <c r="B1582" s="4" t="s">
        <v>22</v>
      </c>
      <c r="C1582" s="4" t="s">
        <v>30</v>
      </c>
      <c r="D1582" s="4" t="s">
        <v>23</v>
      </c>
      <c r="E1582" s="4">
        <v>2.0</v>
      </c>
      <c r="F1582" s="4">
        <v>2.0</v>
      </c>
      <c r="G1582" s="4">
        <v>4.0</v>
      </c>
      <c r="H1582" s="5">
        <v>45097.0</v>
      </c>
      <c r="I1582" s="4">
        <f>IFERROR(__xludf.DUMMYFUNCTION("SPLIT(H1582,""/"")"),20.0)</f>
        <v>20</v>
      </c>
      <c r="J1582" s="4">
        <f>IFERROR(__xludf.DUMMYFUNCTION("""COMPUTED_VALUE"""),6.0)</f>
        <v>6</v>
      </c>
      <c r="K1582" s="4">
        <f>IFERROR(__xludf.DUMMYFUNCTION("""COMPUTED_VALUE"""),2023.0)</f>
        <v>2023</v>
      </c>
    </row>
    <row r="1583">
      <c r="A1583" s="1" t="s">
        <v>5402</v>
      </c>
      <c r="B1583" s="4" t="s">
        <v>22</v>
      </c>
      <c r="C1583" s="4" t="s">
        <v>30</v>
      </c>
      <c r="D1583" s="4" t="s">
        <v>30</v>
      </c>
      <c r="E1583" s="4">
        <v>3.0</v>
      </c>
      <c r="F1583" s="4">
        <v>2.0</v>
      </c>
      <c r="G1583" s="4">
        <v>6.0</v>
      </c>
      <c r="H1583" s="5">
        <v>45098.0</v>
      </c>
      <c r="I1583" s="4">
        <f>IFERROR(__xludf.DUMMYFUNCTION("SPLIT(H1583,""/"")"),21.0)</f>
        <v>21</v>
      </c>
      <c r="J1583" s="4">
        <f>IFERROR(__xludf.DUMMYFUNCTION("""COMPUTED_VALUE"""),6.0)</f>
        <v>6</v>
      </c>
      <c r="K1583" s="4">
        <f>IFERROR(__xludf.DUMMYFUNCTION("""COMPUTED_VALUE"""),2023.0)</f>
        <v>2023</v>
      </c>
    </row>
    <row r="1584">
      <c r="A1584" s="1" t="s">
        <v>7394</v>
      </c>
      <c r="B1584" s="4" t="s">
        <v>22</v>
      </c>
      <c r="C1584" s="4" t="s">
        <v>29</v>
      </c>
      <c r="D1584" s="4" t="s">
        <v>39</v>
      </c>
      <c r="E1584" s="4">
        <v>1.0</v>
      </c>
      <c r="F1584" s="4">
        <v>2.0</v>
      </c>
      <c r="G1584" s="4">
        <v>2.0</v>
      </c>
      <c r="H1584" s="5">
        <v>45098.0</v>
      </c>
      <c r="I1584" s="4">
        <f>IFERROR(__xludf.DUMMYFUNCTION("SPLIT(H1584,""/"")"),21.0)</f>
        <v>21</v>
      </c>
      <c r="J1584" s="4">
        <f>IFERROR(__xludf.DUMMYFUNCTION("""COMPUTED_VALUE"""),6.0)</f>
        <v>6</v>
      </c>
      <c r="K1584" s="4">
        <f>IFERROR(__xludf.DUMMYFUNCTION("""COMPUTED_VALUE"""),2023.0)</f>
        <v>2023</v>
      </c>
    </row>
    <row r="1585">
      <c r="A1585" s="1" t="s">
        <v>5688</v>
      </c>
      <c r="B1585" s="4" t="s">
        <v>22</v>
      </c>
      <c r="C1585" s="4" t="s">
        <v>24</v>
      </c>
      <c r="D1585" s="4" t="s">
        <v>30</v>
      </c>
      <c r="E1585" s="4">
        <v>4.0</v>
      </c>
      <c r="F1585" s="4">
        <v>2.0</v>
      </c>
      <c r="G1585" s="4">
        <v>8.0</v>
      </c>
      <c r="H1585" s="5">
        <v>45098.0</v>
      </c>
      <c r="I1585" s="4">
        <f>IFERROR(__xludf.DUMMYFUNCTION("SPLIT(H1585,""/"")"),21.0)</f>
        <v>21</v>
      </c>
      <c r="J1585" s="4">
        <f>IFERROR(__xludf.DUMMYFUNCTION("""COMPUTED_VALUE"""),6.0)</f>
        <v>6</v>
      </c>
      <c r="K1585" s="4">
        <f>IFERROR(__xludf.DUMMYFUNCTION("""COMPUTED_VALUE"""),2023.0)</f>
        <v>2023</v>
      </c>
    </row>
    <row r="1586">
      <c r="A1586" s="1" t="s">
        <v>2804</v>
      </c>
      <c r="B1586" s="4" t="s">
        <v>22</v>
      </c>
      <c r="C1586" s="4" t="s">
        <v>30</v>
      </c>
      <c r="D1586" s="4" t="s">
        <v>23</v>
      </c>
      <c r="E1586" s="4">
        <v>3.0</v>
      </c>
      <c r="F1586" s="4">
        <v>2.0</v>
      </c>
      <c r="G1586" s="4">
        <v>6.0</v>
      </c>
      <c r="H1586" s="5">
        <v>45098.0</v>
      </c>
      <c r="I1586" s="4">
        <f>IFERROR(__xludf.DUMMYFUNCTION("SPLIT(H1586,""/"")"),21.0)</f>
        <v>21</v>
      </c>
      <c r="J1586" s="4">
        <f>IFERROR(__xludf.DUMMYFUNCTION("""COMPUTED_VALUE"""),6.0)</f>
        <v>6</v>
      </c>
      <c r="K1586" s="4">
        <f>IFERROR(__xludf.DUMMYFUNCTION("""COMPUTED_VALUE"""),2023.0)</f>
        <v>2023</v>
      </c>
    </row>
    <row r="1587">
      <c r="A1587" s="1" t="s">
        <v>2725</v>
      </c>
      <c r="B1587" s="4" t="s">
        <v>22</v>
      </c>
      <c r="C1587" s="4" t="s">
        <v>24</v>
      </c>
      <c r="D1587" s="4" t="s">
        <v>39</v>
      </c>
      <c r="E1587" s="4">
        <v>5.0</v>
      </c>
      <c r="F1587" s="4">
        <v>2.0</v>
      </c>
      <c r="G1587" s="4">
        <v>10.0</v>
      </c>
      <c r="H1587" s="5">
        <v>45099.0</v>
      </c>
      <c r="I1587" s="4">
        <f>IFERROR(__xludf.DUMMYFUNCTION("SPLIT(H1587,""/"")"),22.0)</f>
        <v>22</v>
      </c>
      <c r="J1587" s="4">
        <f>IFERROR(__xludf.DUMMYFUNCTION("""COMPUTED_VALUE"""),6.0)</f>
        <v>6</v>
      </c>
      <c r="K1587" s="4">
        <f>IFERROR(__xludf.DUMMYFUNCTION("""COMPUTED_VALUE"""),2023.0)</f>
        <v>2023</v>
      </c>
    </row>
    <row r="1588">
      <c r="A1588" s="1" t="s">
        <v>8189</v>
      </c>
      <c r="B1588" s="4" t="s">
        <v>22</v>
      </c>
      <c r="C1588" s="4" t="s">
        <v>29</v>
      </c>
      <c r="D1588" s="4" t="s">
        <v>28</v>
      </c>
      <c r="E1588" s="4">
        <v>2.0</v>
      </c>
      <c r="F1588" s="4">
        <v>2.0</v>
      </c>
      <c r="G1588" s="4">
        <v>4.0</v>
      </c>
      <c r="H1588" s="5">
        <v>45099.0</v>
      </c>
      <c r="I1588" s="4">
        <f>IFERROR(__xludf.DUMMYFUNCTION("SPLIT(H1588,""/"")"),22.0)</f>
        <v>22</v>
      </c>
      <c r="J1588" s="4">
        <f>IFERROR(__xludf.DUMMYFUNCTION("""COMPUTED_VALUE"""),6.0)</f>
        <v>6</v>
      </c>
      <c r="K1588" s="4">
        <f>IFERROR(__xludf.DUMMYFUNCTION("""COMPUTED_VALUE"""),2023.0)</f>
        <v>2023</v>
      </c>
    </row>
    <row r="1589">
      <c r="A1589" s="1" t="s">
        <v>2808</v>
      </c>
      <c r="B1589" s="4" t="s">
        <v>22</v>
      </c>
      <c r="C1589" s="4" t="s">
        <v>24</v>
      </c>
      <c r="D1589" s="4" t="s">
        <v>39</v>
      </c>
      <c r="E1589" s="4">
        <v>5.0</v>
      </c>
      <c r="F1589" s="4">
        <v>2.0</v>
      </c>
      <c r="G1589" s="4">
        <v>10.0</v>
      </c>
      <c r="H1589" s="5">
        <v>45100.0</v>
      </c>
      <c r="I1589" s="4">
        <f>IFERROR(__xludf.DUMMYFUNCTION("SPLIT(H1589,""/"")"),23.0)</f>
        <v>23</v>
      </c>
      <c r="J1589" s="4">
        <f>IFERROR(__xludf.DUMMYFUNCTION("""COMPUTED_VALUE"""),6.0)</f>
        <v>6</v>
      </c>
      <c r="K1589" s="4">
        <f>IFERROR(__xludf.DUMMYFUNCTION("""COMPUTED_VALUE"""),2023.0)</f>
        <v>2023</v>
      </c>
    </row>
    <row r="1590">
      <c r="A1590" s="1" t="s">
        <v>191</v>
      </c>
      <c r="B1590" s="4" t="s">
        <v>22</v>
      </c>
      <c r="C1590" s="4" t="s">
        <v>30</v>
      </c>
      <c r="D1590" s="4" t="s">
        <v>30</v>
      </c>
      <c r="E1590" s="4">
        <v>1.0</v>
      </c>
      <c r="F1590" s="4">
        <v>2.0</v>
      </c>
      <c r="G1590" s="4">
        <v>2.0</v>
      </c>
      <c r="H1590" s="5">
        <v>45100.0</v>
      </c>
      <c r="I1590" s="4">
        <f>IFERROR(__xludf.DUMMYFUNCTION("SPLIT(H1590,""/"")"),23.0)</f>
        <v>23</v>
      </c>
      <c r="J1590" s="4">
        <f>IFERROR(__xludf.DUMMYFUNCTION("""COMPUTED_VALUE"""),6.0)</f>
        <v>6</v>
      </c>
      <c r="K1590" s="4">
        <f>IFERROR(__xludf.DUMMYFUNCTION("""COMPUTED_VALUE"""),2023.0)</f>
        <v>2023</v>
      </c>
    </row>
    <row r="1591">
      <c r="A1591" s="1" t="s">
        <v>8229</v>
      </c>
      <c r="B1591" s="4" t="s">
        <v>22</v>
      </c>
      <c r="C1591" s="4" t="s">
        <v>30</v>
      </c>
      <c r="D1591" s="4" t="s">
        <v>30</v>
      </c>
      <c r="E1591" s="4">
        <v>3.0</v>
      </c>
      <c r="F1591" s="4">
        <v>2.0</v>
      </c>
      <c r="G1591" s="4">
        <v>6.0</v>
      </c>
      <c r="H1591" s="5">
        <v>45100.0</v>
      </c>
      <c r="I1591" s="4">
        <f>IFERROR(__xludf.DUMMYFUNCTION("SPLIT(H1591,""/"")"),23.0)</f>
        <v>23</v>
      </c>
      <c r="J1591" s="4">
        <f>IFERROR(__xludf.DUMMYFUNCTION("""COMPUTED_VALUE"""),6.0)</f>
        <v>6</v>
      </c>
      <c r="K1591" s="4">
        <f>IFERROR(__xludf.DUMMYFUNCTION("""COMPUTED_VALUE"""),2023.0)</f>
        <v>2023</v>
      </c>
    </row>
    <row r="1592">
      <c r="A1592" s="1" t="s">
        <v>4711</v>
      </c>
      <c r="B1592" s="4" t="s">
        <v>22</v>
      </c>
      <c r="C1592" s="4" t="s">
        <v>24</v>
      </c>
      <c r="D1592" s="4" t="s">
        <v>28</v>
      </c>
      <c r="E1592" s="4">
        <v>3.0</v>
      </c>
      <c r="F1592" s="4">
        <v>2.0</v>
      </c>
      <c r="G1592" s="4">
        <v>6.0</v>
      </c>
      <c r="H1592" s="5">
        <v>45100.0</v>
      </c>
      <c r="I1592" s="4">
        <f>IFERROR(__xludf.DUMMYFUNCTION("SPLIT(H1592,""/"")"),23.0)</f>
        <v>23</v>
      </c>
      <c r="J1592" s="4">
        <f>IFERROR(__xludf.DUMMYFUNCTION("""COMPUTED_VALUE"""),6.0)</f>
        <v>6</v>
      </c>
      <c r="K1592" s="4">
        <f>IFERROR(__xludf.DUMMYFUNCTION("""COMPUTED_VALUE"""),2023.0)</f>
        <v>2023</v>
      </c>
    </row>
    <row r="1593">
      <c r="A1593" s="1" t="s">
        <v>8798</v>
      </c>
      <c r="B1593" s="4" t="s">
        <v>22</v>
      </c>
      <c r="C1593" s="4" t="s">
        <v>24</v>
      </c>
      <c r="D1593" s="4" t="s">
        <v>23</v>
      </c>
      <c r="E1593" s="4">
        <v>5.0</v>
      </c>
      <c r="F1593" s="4">
        <v>2.0</v>
      </c>
      <c r="G1593" s="4">
        <v>10.0</v>
      </c>
      <c r="H1593" s="5">
        <v>45101.0</v>
      </c>
      <c r="I1593" s="4">
        <f>IFERROR(__xludf.DUMMYFUNCTION("SPLIT(H1593,""/"")"),24.0)</f>
        <v>24</v>
      </c>
      <c r="J1593" s="4">
        <f>IFERROR(__xludf.DUMMYFUNCTION("""COMPUTED_VALUE"""),6.0)</f>
        <v>6</v>
      </c>
      <c r="K1593" s="4">
        <f>IFERROR(__xludf.DUMMYFUNCTION("""COMPUTED_VALUE"""),2023.0)</f>
        <v>2023</v>
      </c>
    </row>
    <row r="1594">
      <c r="A1594" s="1" t="s">
        <v>6964</v>
      </c>
      <c r="B1594" s="4" t="s">
        <v>22</v>
      </c>
      <c r="C1594" s="4" t="s">
        <v>29</v>
      </c>
      <c r="D1594" s="4" t="s">
        <v>30</v>
      </c>
      <c r="E1594" s="4">
        <v>5.0</v>
      </c>
      <c r="F1594" s="4">
        <v>2.0</v>
      </c>
      <c r="G1594" s="4">
        <v>10.0</v>
      </c>
      <c r="H1594" s="5">
        <v>45101.0</v>
      </c>
      <c r="I1594" s="4">
        <f>IFERROR(__xludf.DUMMYFUNCTION("SPLIT(H1594,""/"")"),24.0)</f>
        <v>24</v>
      </c>
      <c r="J1594" s="4">
        <f>IFERROR(__xludf.DUMMYFUNCTION("""COMPUTED_VALUE"""),6.0)</f>
        <v>6</v>
      </c>
      <c r="K1594" s="4">
        <f>IFERROR(__xludf.DUMMYFUNCTION("""COMPUTED_VALUE"""),2023.0)</f>
        <v>2023</v>
      </c>
    </row>
    <row r="1595">
      <c r="A1595" s="1" t="s">
        <v>7818</v>
      </c>
      <c r="B1595" s="4" t="s">
        <v>22</v>
      </c>
      <c r="C1595" s="4" t="s">
        <v>30</v>
      </c>
      <c r="D1595" s="4" t="s">
        <v>30</v>
      </c>
      <c r="E1595" s="4">
        <v>3.0</v>
      </c>
      <c r="F1595" s="4">
        <v>2.0</v>
      </c>
      <c r="G1595" s="4">
        <v>6.0</v>
      </c>
      <c r="H1595" s="5">
        <v>45101.0</v>
      </c>
      <c r="I1595" s="4">
        <f>IFERROR(__xludf.DUMMYFUNCTION("SPLIT(H1595,""/"")"),24.0)</f>
        <v>24</v>
      </c>
      <c r="J1595" s="4">
        <f>IFERROR(__xludf.DUMMYFUNCTION("""COMPUTED_VALUE"""),6.0)</f>
        <v>6</v>
      </c>
      <c r="K1595" s="4">
        <f>IFERROR(__xludf.DUMMYFUNCTION("""COMPUTED_VALUE"""),2023.0)</f>
        <v>2023</v>
      </c>
    </row>
    <row r="1596">
      <c r="A1596" s="1" t="s">
        <v>9015</v>
      </c>
      <c r="B1596" s="4" t="s">
        <v>22</v>
      </c>
      <c r="C1596" s="4" t="s">
        <v>29</v>
      </c>
      <c r="D1596" s="4" t="s">
        <v>39</v>
      </c>
      <c r="E1596" s="4">
        <v>5.0</v>
      </c>
      <c r="F1596" s="4">
        <v>2.0</v>
      </c>
      <c r="G1596" s="4">
        <v>10.0</v>
      </c>
      <c r="H1596" s="5">
        <v>45101.0</v>
      </c>
      <c r="I1596" s="4">
        <f>IFERROR(__xludf.DUMMYFUNCTION("SPLIT(H1596,""/"")"),24.0)</f>
        <v>24</v>
      </c>
      <c r="J1596" s="4">
        <f>IFERROR(__xludf.DUMMYFUNCTION("""COMPUTED_VALUE"""),6.0)</f>
        <v>6</v>
      </c>
      <c r="K1596" s="4">
        <f>IFERROR(__xludf.DUMMYFUNCTION("""COMPUTED_VALUE"""),2023.0)</f>
        <v>2023</v>
      </c>
    </row>
    <row r="1597">
      <c r="A1597" s="1" t="s">
        <v>8914</v>
      </c>
      <c r="B1597" s="4" t="s">
        <v>22</v>
      </c>
      <c r="C1597" s="4" t="s">
        <v>30</v>
      </c>
      <c r="D1597" s="4" t="s">
        <v>23</v>
      </c>
      <c r="E1597" s="4">
        <v>1.0</v>
      </c>
      <c r="F1597" s="4">
        <v>2.0</v>
      </c>
      <c r="G1597" s="4">
        <v>2.0</v>
      </c>
      <c r="H1597" s="5">
        <v>45101.0</v>
      </c>
      <c r="I1597" s="4">
        <f>IFERROR(__xludf.DUMMYFUNCTION("SPLIT(H1597,""/"")"),24.0)</f>
        <v>24</v>
      </c>
      <c r="J1597" s="4">
        <f>IFERROR(__xludf.DUMMYFUNCTION("""COMPUTED_VALUE"""),6.0)</f>
        <v>6</v>
      </c>
      <c r="K1597" s="4">
        <f>IFERROR(__xludf.DUMMYFUNCTION("""COMPUTED_VALUE"""),2023.0)</f>
        <v>2023</v>
      </c>
    </row>
    <row r="1598">
      <c r="A1598" s="1" t="s">
        <v>2997</v>
      </c>
      <c r="B1598" s="4" t="s">
        <v>22</v>
      </c>
      <c r="C1598" s="4" t="s">
        <v>30</v>
      </c>
      <c r="D1598" s="4" t="s">
        <v>39</v>
      </c>
      <c r="E1598" s="4">
        <v>1.0</v>
      </c>
      <c r="F1598" s="4">
        <v>2.0</v>
      </c>
      <c r="G1598" s="4">
        <v>2.0</v>
      </c>
      <c r="H1598" s="5">
        <v>45101.0</v>
      </c>
      <c r="I1598" s="4">
        <f>IFERROR(__xludf.DUMMYFUNCTION("SPLIT(H1598,""/"")"),24.0)</f>
        <v>24</v>
      </c>
      <c r="J1598" s="4">
        <f>IFERROR(__xludf.DUMMYFUNCTION("""COMPUTED_VALUE"""),6.0)</f>
        <v>6</v>
      </c>
      <c r="K1598" s="4">
        <f>IFERROR(__xludf.DUMMYFUNCTION("""COMPUTED_VALUE"""),2023.0)</f>
        <v>2023</v>
      </c>
    </row>
    <row r="1599">
      <c r="A1599" s="1" t="s">
        <v>8237</v>
      </c>
      <c r="B1599" s="4" t="s">
        <v>22</v>
      </c>
      <c r="C1599" s="4" t="s">
        <v>24</v>
      </c>
      <c r="D1599" s="4" t="s">
        <v>30</v>
      </c>
      <c r="E1599" s="4">
        <v>4.0</v>
      </c>
      <c r="F1599" s="4">
        <v>2.0</v>
      </c>
      <c r="G1599" s="4">
        <v>8.0</v>
      </c>
      <c r="H1599" s="5">
        <v>45101.0</v>
      </c>
      <c r="I1599" s="4">
        <f>IFERROR(__xludf.DUMMYFUNCTION("SPLIT(H1599,""/"")"),24.0)</f>
        <v>24</v>
      </c>
      <c r="J1599" s="4">
        <f>IFERROR(__xludf.DUMMYFUNCTION("""COMPUTED_VALUE"""),6.0)</f>
        <v>6</v>
      </c>
      <c r="K1599" s="4">
        <f>IFERROR(__xludf.DUMMYFUNCTION("""COMPUTED_VALUE"""),2023.0)</f>
        <v>2023</v>
      </c>
    </row>
    <row r="1600">
      <c r="A1600" s="1" t="s">
        <v>7645</v>
      </c>
      <c r="B1600" s="4" t="s">
        <v>22</v>
      </c>
      <c r="C1600" s="4" t="s">
        <v>24</v>
      </c>
      <c r="D1600" s="4" t="s">
        <v>23</v>
      </c>
      <c r="E1600" s="4">
        <v>2.0</v>
      </c>
      <c r="F1600" s="4">
        <v>2.0</v>
      </c>
      <c r="G1600" s="4">
        <v>4.0</v>
      </c>
      <c r="H1600" s="5">
        <v>45102.0</v>
      </c>
      <c r="I1600" s="4">
        <f>IFERROR(__xludf.DUMMYFUNCTION("SPLIT(H1600,""/"")"),25.0)</f>
        <v>25</v>
      </c>
      <c r="J1600" s="4">
        <f>IFERROR(__xludf.DUMMYFUNCTION("""COMPUTED_VALUE"""),6.0)</f>
        <v>6</v>
      </c>
      <c r="K1600" s="4">
        <f>IFERROR(__xludf.DUMMYFUNCTION("""COMPUTED_VALUE"""),2023.0)</f>
        <v>2023</v>
      </c>
    </row>
    <row r="1601">
      <c r="A1601" s="1" t="s">
        <v>3619</v>
      </c>
      <c r="B1601" s="4" t="s">
        <v>22</v>
      </c>
      <c r="C1601" s="4" t="s">
        <v>24</v>
      </c>
      <c r="D1601" s="4" t="s">
        <v>39</v>
      </c>
      <c r="E1601" s="4">
        <v>2.0</v>
      </c>
      <c r="F1601" s="4">
        <v>2.0</v>
      </c>
      <c r="G1601" s="4">
        <v>4.0</v>
      </c>
      <c r="H1601" s="5">
        <v>45103.0</v>
      </c>
      <c r="I1601" s="4">
        <f>IFERROR(__xludf.DUMMYFUNCTION("SPLIT(H1601,""/"")"),26.0)</f>
        <v>26</v>
      </c>
      <c r="J1601" s="4">
        <f>IFERROR(__xludf.DUMMYFUNCTION("""COMPUTED_VALUE"""),6.0)</f>
        <v>6</v>
      </c>
      <c r="K1601" s="4">
        <f>IFERROR(__xludf.DUMMYFUNCTION("""COMPUTED_VALUE"""),2023.0)</f>
        <v>2023</v>
      </c>
    </row>
    <row r="1602">
      <c r="A1602" s="1" t="s">
        <v>4949</v>
      </c>
      <c r="B1602" s="4" t="s">
        <v>22</v>
      </c>
      <c r="C1602" s="4" t="s">
        <v>29</v>
      </c>
      <c r="D1602" s="4" t="s">
        <v>23</v>
      </c>
      <c r="E1602" s="4">
        <v>4.0</v>
      </c>
      <c r="F1602" s="4">
        <v>2.0</v>
      </c>
      <c r="G1602" s="4">
        <v>8.0</v>
      </c>
      <c r="H1602" s="5">
        <v>45103.0</v>
      </c>
      <c r="I1602" s="4">
        <f>IFERROR(__xludf.DUMMYFUNCTION("SPLIT(H1602,""/"")"),26.0)</f>
        <v>26</v>
      </c>
      <c r="J1602" s="4">
        <f>IFERROR(__xludf.DUMMYFUNCTION("""COMPUTED_VALUE"""),6.0)</f>
        <v>6</v>
      </c>
      <c r="K1602" s="4">
        <f>IFERROR(__xludf.DUMMYFUNCTION("""COMPUTED_VALUE"""),2023.0)</f>
        <v>2023</v>
      </c>
    </row>
    <row r="1603">
      <c r="A1603" s="1" t="s">
        <v>4058</v>
      </c>
      <c r="B1603" s="4" t="s">
        <v>22</v>
      </c>
      <c r="C1603" s="4" t="s">
        <v>24</v>
      </c>
      <c r="D1603" s="4" t="s">
        <v>39</v>
      </c>
      <c r="E1603" s="4">
        <v>1.0</v>
      </c>
      <c r="F1603" s="4">
        <v>2.0</v>
      </c>
      <c r="G1603" s="4">
        <v>2.0</v>
      </c>
      <c r="H1603" s="5">
        <v>45103.0</v>
      </c>
      <c r="I1603" s="4">
        <f>IFERROR(__xludf.DUMMYFUNCTION("SPLIT(H1603,""/"")"),26.0)</f>
        <v>26</v>
      </c>
      <c r="J1603" s="4">
        <f>IFERROR(__xludf.DUMMYFUNCTION("""COMPUTED_VALUE"""),6.0)</f>
        <v>6</v>
      </c>
      <c r="K1603" s="4">
        <f>IFERROR(__xludf.DUMMYFUNCTION("""COMPUTED_VALUE"""),2023.0)</f>
        <v>2023</v>
      </c>
    </row>
    <row r="1604">
      <c r="A1604" s="1" t="s">
        <v>9457</v>
      </c>
      <c r="B1604" s="4" t="s">
        <v>22</v>
      </c>
      <c r="C1604" s="4" t="s">
        <v>30</v>
      </c>
      <c r="D1604" s="4" t="s">
        <v>30</v>
      </c>
      <c r="E1604" s="4">
        <v>4.0</v>
      </c>
      <c r="F1604" s="4">
        <v>2.0</v>
      </c>
      <c r="G1604" s="4">
        <v>8.0</v>
      </c>
      <c r="H1604" s="5">
        <v>45103.0</v>
      </c>
      <c r="I1604" s="4">
        <f>IFERROR(__xludf.DUMMYFUNCTION("SPLIT(H1604,""/"")"),26.0)</f>
        <v>26</v>
      </c>
      <c r="J1604" s="4">
        <f>IFERROR(__xludf.DUMMYFUNCTION("""COMPUTED_VALUE"""),6.0)</f>
        <v>6</v>
      </c>
      <c r="K1604" s="4">
        <f>IFERROR(__xludf.DUMMYFUNCTION("""COMPUTED_VALUE"""),2023.0)</f>
        <v>2023</v>
      </c>
    </row>
    <row r="1605">
      <c r="A1605" s="1" t="s">
        <v>9347</v>
      </c>
      <c r="B1605" s="4" t="s">
        <v>22</v>
      </c>
      <c r="C1605" s="4" t="s">
        <v>30</v>
      </c>
      <c r="D1605" s="4" t="s">
        <v>39</v>
      </c>
      <c r="E1605" s="4">
        <v>3.0</v>
      </c>
      <c r="F1605" s="4">
        <v>2.0</v>
      </c>
      <c r="G1605" s="4">
        <v>6.0</v>
      </c>
      <c r="H1605" s="5">
        <v>45104.0</v>
      </c>
      <c r="I1605" s="4">
        <f>IFERROR(__xludf.DUMMYFUNCTION("SPLIT(H1605,""/"")"),27.0)</f>
        <v>27</v>
      </c>
      <c r="J1605" s="4">
        <f>IFERROR(__xludf.DUMMYFUNCTION("""COMPUTED_VALUE"""),6.0)</f>
        <v>6</v>
      </c>
      <c r="K1605" s="4">
        <f>IFERROR(__xludf.DUMMYFUNCTION("""COMPUTED_VALUE"""),2023.0)</f>
        <v>2023</v>
      </c>
    </row>
    <row r="1606">
      <c r="A1606" s="1" t="s">
        <v>5756</v>
      </c>
      <c r="B1606" s="4" t="s">
        <v>22</v>
      </c>
      <c r="C1606" s="4" t="s">
        <v>24</v>
      </c>
      <c r="D1606" s="4" t="s">
        <v>23</v>
      </c>
      <c r="E1606" s="4">
        <v>2.0</v>
      </c>
      <c r="F1606" s="4">
        <v>2.0</v>
      </c>
      <c r="G1606" s="4">
        <v>4.0</v>
      </c>
      <c r="H1606" s="5">
        <v>45105.0</v>
      </c>
      <c r="I1606" s="4">
        <f>IFERROR(__xludf.DUMMYFUNCTION("SPLIT(H1606,""/"")"),28.0)</f>
        <v>28</v>
      </c>
      <c r="J1606" s="4">
        <f>IFERROR(__xludf.DUMMYFUNCTION("""COMPUTED_VALUE"""),6.0)</f>
        <v>6</v>
      </c>
      <c r="K1606" s="4">
        <f>IFERROR(__xludf.DUMMYFUNCTION("""COMPUTED_VALUE"""),2023.0)</f>
        <v>2023</v>
      </c>
    </row>
    <row r="1607">
      <c r="A1607" s="1" t="s">
        <v>6413</v>
      </c>
      <c r="B1607" s="4" t="s">
        <v>22</v>
      </c>
      <c r="C1607" s="4" t="s">
        <v>30</v>
      </c>
      <c r="D1607" s="4" t="s">
        <v>28</v>
      </c>
      <c r="E1607" s="4">
        <v>1.0</v>
      </c>
      <c r="F1607" s="4">
        <v>2.0</v>
      </c>
      <c r="G1607" s="4">
        <v>2.0</v>
      </c>
      <c r="H1607" s="5">
        <v>45105.0</v>
      </c>
      <c r="I1607" s="4">
        <f>IFERROR(__xludf.DUMMYFUNCTION("SPLIT(H1607,""/"")"),28.0)</f>
        <v>28</v>
      </c>
      <c r="J1607" s="4">
        <f>IFERROR(__xludf.DUMMYFUNCTION("""COMPUTED_VALUE"""),6.0)</f>
        <v>6</v>
      </c>
      <c r="K1607" s="4">
        <f>IFERROR(__xludf.DUMMYFUNCTION("""COMPUTED_VALUE"""),2023.0)</f>
        <v>2023</v>
      </c>
    </row>
    <row r="1608">
      <c r="A1608" s="1" t="s">
        <v>9618</v>
      </c>
      <c r="B1608" s="4" t="s">
        <v>22</v>
      </c>
      <c r="C1608" s="4" t="s">
        <v>30</v>
      </c>
      <c r="D1608" s="4" t="s">
        <v>30</v>
      </c>
      <c r="E1608" s="4">
        <v>5.0</v>
      </c>
      <c r="F1608" s="4">
        <v>2.0</v>
      </c>
      <c r="G1608" s="4">
        <v>10.0</v>
      </c>
      <c r="H1608" s="5">
        <v>45105.0</v>
      </c>
      <c r="I1608" s="4">
        <f>IFERROR(__xludf.DUMMYFUNCTION("SPLIT(H1608,""/"")"),28.0)</f>
        <v>28</v>
      </c>
      <c r="J1608" s="4">
        <f>IFERROR(__xludf.DUMMYFUNCTION("""COMPUTED_VALUE"""),6.0)</f>
        <v>6</v>
      </c>
      <c r="K1608" s="4">
        <f>IFERROR(__xludf.DUMMYFUNCTION("""COMPUTED_VALUE"""),2023.0)</f>
        <v>2023</v>
      </c>
    </row>
    <row r="1609">
      <c r="A1609" s="1" t="s">
        <v>559</v>
      </c>
      <c r="B1609" s="4" t="s">
        <v>22</v>
      </c>
      <c r="C1609" s="4" t="s">
        <v>30</v>
      </c>
      <c r="D1609" s="4" t="s">
        <v>30</v>
      </c>
      <c r="E1609" s="4">
        <v>3.0</v>
      </c>
      <c r="F1609" s="4">
        <v>2.0</v>
      </c>
      <c r="G1609" s="4">
        <v>6.0</v>
      </c>
      <c r="H1609" s="5">
        <v>45106.0</v>
      </c>
      <c r="I1609" s="4">
        <f>IFERROR(__xludf.DUMMYFUNCTION("SPLIT(H1609,""/"")"),29.0)</f>
        <v>29</v>
      </c>
      <c r="J1609" s="4">
        <f>IFERROR(__xludf.DUMMYFUNCTION("""COMPUTED_VALUE"""),6.0)</f>
        <v>6</v>
      </c>
      <c r="K1609" s="4">
        <f>IFERROR(__xludf.DUMMYFUNCTION("""COMPUTED_VALUE"""),2023.0)</f>
        <v>2023</v>
      </c>
    </row>
    <row r="1610">
      <c r="A1610" s="1" t="s">
        <v>6338</v>
      </c>
      <c r="B1610" s="4" t="s">
        <v>22</v>
      </c>
      <c r="C1610" s="4" t="s">
        <v>24</v>
      </c>
      <c r="D1610" s="4" t="s">
        <v>28</v>
      </c>
      <c r="E1610" s="4">
        <v>4.0</v>
      </c>
      <c r="F1610" s="4">
        <v>2.0</v>
      </c>
      <c r="G1610" s="4">
        <v>8.0</v>
      </c>
      <c r="H1610" s="5">
        <v>45106.0</v>
      </c>
      <c r="I1610" s="4">
        <f>IFERROR(__xludf.DUMMYFUNCTION("SPLIT(H1610,""/"")"),29.0)</f>
        <v>29</v>
      </c>
      <c r="J1610" s="4">
        <f>IFERROR(__xludf.DUMMYFUNCTION("""COMPUTED_VALUE"""),6.0)</f>
        <v>6</v>
      </c>
      <c r="K1610" s="4">
        <f>IFERROR(__xludf.DUMMYFUNCTION("""COMPUTED_VALUE"""),2023.0)</f>
        <v>2023</v>
      </c>
    </row>
    <row r="1611">
      <c r="A1611" s="1" t="s">
        <v>1959</v>
      </c>
      <c r="B1611" s="4" t="s">
        <v>22</v>
      </c>
      <c r="C1611" s="4" t="s">
        <v>30</v>
      </c>
      <c r="D1611" s="4" t="s">
        <v>28</v>
      </c>
      <c r="E1611" s="4">
        <v>2.0</v>
      </c>
      <c r="F1611" s="4">
        <v>2.0</v>
      </c>
      <c r="G1611" s="4">
        <v>4.0</v>
      </c>
      <c r="H1611" s="5">
        <v>45106.0</v>
      </c>
      <c r="I1611" s="4">
        <f>IFERROR(__xludf.DUMMYFUNCTION("SPLIT(H1611,""/"")"),29.0)</f>
        <v>29</v>
      </c>
      <c r="J1611" s="4">
        <f>IFERROR(__xludf.DUMMYFUNCTION("""COMPUTED_VALUE"""),6.0)</f>
        <v>6</v>
      </c>
      <c r="K1611" s="4">
        <f>IFERROR(__xludf.DUMMYFUNCTION("""COMPUTED_VALUE"""),2023.0)</f>
        <v>2023</v>
      </c>
    </row>
    <row r="1612">
      <c r="A1612" s="1" t="s">
        <v>77</v>
      </c>
      <c r="B1612" s="4" t="s">
        <v>22</v>
      </c>
      <c r="C1612" s="4" t="s">
        <v>30</v>
      </c>
      <c r="D1612" s="4" t="s">
        <v>30</v>
      </c>
      <c r="E1612" s="4">
        <v>4.0</v>
      </c>
      <c r="F1612" s="4">
        <v>2.0</v>
      </c>
      <c r="G1612" s="4">
        <v>8.0</v>
      </c>
      <c r="H1612" s="5">
        <v>45106.0</v>
      </c>
      <c r="I1612" s="4">
        <f>IFERROR(__xludf.DUMMYFUNCTION("SPLIT(H1612,""/"")"),29.0)</f>
        <v>29</v>
      </c>
      <c r="J1612" s="4">
        <f>IFERROR(__xludf.DUMMYFUNCTION("""COMPUTED_VALUE"""),6.0)</f>
        <v>6</v>
      </c>
      <c r="K1612" s="4">
        <f>IFERROR(__xludf.DUMMYFUNCTION("""COMPUTED_VALUE"""),2023.0)</f>
        <v>2023</v>
      </c>
    </row>
    <row r="1613">
      <c r="A1613" s="1" t="s">
        <v>5343</v>
      </c>
      <c r="B1613" s="4" t="s">
        <v>22</v>
      </c>
      <c r="C1613" s="4" t="s">
        <v>29</v>
      </c>
      <c r="D1613" s="4" t="s">
        <v>23</v>
      </c>
      <c r="E1613" s="4">
        <v>5.0</v>
      </c>
      <c r="F1613" s="4">
        <v>2.0</v>
      </c>
      <c r="G1613" s="4">
        <v>10.0</v>
      </c>
      <c r="H1613" s="5">
        <v>45106.0</v>
      </c>
      <c r="I1613" s="4">
        <f>IFERROR(__xludf.DUMMYFUNCTION("SPLIT(H1613,""/"")"),29.0)</f>
        <v>29</v>
      </c>
      <c r="J1613" s="4">
        <f>IFERROR(__xludf.DUMMYFUNCTION("""COMPUTED_VALUE"""),6.0)</f>
        <v>6</v>
      </c>
      <c r="K1613" s="4">
        <f>IFERROR(__xludf.DUMMYFUNCTION("""COMPUTED_VALUE"""),2023.0)</f>
        <v>2023</v>
      </c>
    </row>
    <row r="1614">
      <c r="A1614" s="1" t="s">
        <v>2891</v>
      </c>
      <c r="B1614" s="4" t="s">
        <v>22</v>
      </c>
      <c r="C1614" s="4" t="s">
        <v>30</v>
      </c>
      <c r="D1614" s="4" t="s">
        <v>28</v>
      </c>
      <c r="E1614" s="4">
        <v>2.0</v>
      </c>
      <c r="F1614" s="4">
        <v>2.0</v>
      </c>
      <c r="G1614" s="4">
        <v>4.0</v>
      </c>
      <c r="H1614" s="5">
        <v>45106.0</v>
      </c>
      <c r="I1614" s="4">
        <f>IFERROR(__xludf.DUMMYFUNCTION("SPLIT(H1614,""/"")"),29.0)</f>
        <v>29</v>
      </c>
      <c r="J1614" s="4">
        <f>IFERROR(__xludf.DUMMYFUNCTION("""COMPUTED_VALUE"""),6.0)</f>
        <v>6</v>
      </c>
      <c r="K1614" s="4">
        <f>IFERROR(__xludf.DUMMYFUNCTION("""COMPUTED_VALUE"""),2023.0)</f>
        <v>2023</v>
      </c>
    </row>
    <row r="1615">
      <c r="A1615" s="1" t="s">
        <v>6820</v>
      </c>
      <c r="B1615" s="4" t="s">
        <v>22</v>
      </c>
      <c r="C1615" s="4" t="s">
        <v>30</v>
      </c>
      <c r="D1615" s="4" t="s">
        <v>28</v>
      </c>
      <c r="E1615" s="4">
        <v>2.0</v>
      </c>
      <c r="F1615" s="4">
        <v>2.0</v>
      </c>
      <c r="G1615" s="4">
        <v>4.0</v>
      </c>
      <c r="H1615" s="5">
        <v>45107.0</v>
      </c>
      <c r="I1615" s="4">
        <f>IFERROR(__xludf.DUMMYFUNCTION("SPLIT(H1615,""/"")"),30.0)</f>
        <v>30</v>
      </c>
      <c r="J1615" s="4">
        <f>IFERROR(__xludf.DUMMYFUNCTION("""COMPUTED_VALUE"""),6.0)</f>
        <v>6</v>
      </c>
      <c r="K1615" s="4">
        <f>IFERROR(__xludf.DUMMYFUNCTION("""COMPUTED_VALUE"""),2023.0)</f>
        <v>2023</v>
      </c>
    </row>
    <row r="1616">
      <c r="A1616" s="1" t="s">
        <v>6562</v>
      </c>
      <c r="B1616" s="4" t="s">
        <v>22</v>
      </c>
      <c r="C1616" s="4" t="s">
        <v>24</v>
      </c>
      <c r="D1616" s="4" t="s">
        <v>39</v>
      </c>
      <c r="E1616" s="4">
        <v>4.0</v>
      </c>
      <c r="F1616" s="4">
        <v>2.0</v>
      </c>
      <c r="G1616" s="4">
        <v>8.0</v>
      </c>
      <c r="H1616" s="5">
        <v>45107.0</v>
      </c>
      <c r="I1616" s="4">
        <f>IFERROR(__xludf.DUMMYFUNCTION("SPLIT(H1616,""/"")"),30.0)</f>
        <v>30</v>
      </c>
      <c r="J1616" s="4">
        <f>IFERROR(__xludf.DUMMYFUNCTION("""COMPUTED_VALUE"""),6.0)</f>
        <v>6</v>
      </c>
      <c r="K1616" s="4">
        <f>IFERROR(__xludf.DUMMYFUNCTION("""COMPUTED_VALUE"""),2023.0)</f>
        <v>2023</v>
      </c>
    </row>
    <row r="1617">
      <c r="A1617" s="1" t="s">
        <v>6638</v>
      </c>
      <c r="B1617" s="4" t="s">
        <v>22</v>
      </c>
      <c r="C1617" s="4" t="s">
        <v>30</v>
      </c>
      <c r="D1617" s="4" t="s">
        <v>23</v>
      </c>
      <c r="E1617" s="4">
        <v>1.0</v>
      </c>
      <c r="F1617" s="4">
        <v>2.0</v>
      </c>
      <c r="G1617" s="4">
        <v>2.0</v>
      </c>
      <c r="H1617" s="5">
        <v>45107.0</v>
      </c>
      <c r="I1617" s="4">
        <f>IFERROR(__xludf.DUMMYFUNCTION("SPLIT(H1617,""/"")"),30.0)</f>
        <v>30</v>
      </c>
      <c r="J1617" s="4">
        <f>IFERROR(__xludf.DUMMYFUNCTION("""COMPUTED_VALUE"""),6.0)</f>
        <v>6</v>
      </c>
      <c r="K1617" s="4">
        <f>IFERROR(__xludf.DUMMYFUNCTION("""COMPUTED_VALUE"""),2023.0)</f>
        <v>2023</v>
      </c>
    </row>
    <row r="1618">
      <c r="A1618" s="1" t="s">
        <v>6401</v>
      </c>
      <c r="B1618" s="4" t="s">
        <v>22</v>
      </c>
      <c r="C1618" s="4" t="s">
        <v>30</v>
      </c>
      <c r="D1618" s="4" t="s">
        <v>23</v>
      </c>
      <c r="E1618" s="4">
        <v>1.0</v>
      </c>
      <c r="F1618" s="4">
        <v>2.0</v>
      </c>
      <c r="G1618" s="4">
        <v>2.0</v>
      </c>
      <c r="H1618" s="5">
        <v>45107.0</v>
      </c>
      <c r="I1618" s="4">
        <f>IFERROR(__xludf.DUMMYFUNCTION("SPLIT(H1618,""/"")"),30.0)</f>
        <v>30</v>
      </c>
      <c r="J1618" s="4">
        <f>IFERROR(__xludf.DUMMYFUNCTION("""COMPUTED_VALUE"""),6.0)</f>
        <v>6</v>
      </c>
      <c r="K1618" s="4">
        <f>IFERROR(__xludf.DUMMYFUNCTION("""COMPUTED_VALUE"""),2023.0)</f>
        <v>2023</v>
      </c>
    </row>
    <row r="1619">
      <c r="A1619" s="1" t="s">
        <v>3143</v>
      </c>
      <c r="B1619" s="4" t="s">
        <v>22</v>
      </c>
      <c r="C1619" s="4" t="s">
        <v>30</v>
      </c>
      <c r="D1619" s="4" t="s">
        <v>30</v>
      </c>
      <c r="E1619" s="4">
        <v>2.0</v>
      </c>
      <c r="F1619" s="4">
        <v>2.0</v>
      </c>
      <c r="G1619" s="4">
        <v>4.0</v>
      </c>
      <c r="H1619" s="5">
        <v>45107.0</v>
      </c>
      <c r="I1619" s="4">
        <f>IFERROR(__xludf.DUMMYFUNCTION("SPLIT(H1619,""/"")"),30.0)</f>
        <v>30</v>
      </c>
      <c r="J1619" s="4">
        <f>IFERROR(__xludf.DUMMYFUNCTION("""COMPUTED_VALUE"""),6.0)</f>
        <v>6</v>
      </c>
      <c r="K1619" s="4">
        <f>IFERROR(__xludf.DUMMYFUNCTION("""COMPUTED_VALUE"""),2023.0)</f>
        <v>2023</v>
      </c>
    </row>
    <row r="1620">
      <c r="A1620" s="1" t="s">
        <v>3061</v>
      </c>
      <c r="B1620" s="4" t="s">
        <v>22</v>
      </c>
      <c r="C1620" s="4" t="s">
        <v>30</v>
      </c>
      <c r="D1620" s="4" t="s">
        <v>30</v>
      </c>
      <c r="E1620" s="4">
        <v>4.0</v>
      </c>
      <c r="F1620" s="4">
        <v>2.0</v>
      </c>
      <c r="G1620" s="4">
        <v>8.0</v>
      </c>
      <c r="H1620" s="5">
        <v>45107.0</v>
      </c>
      <c r="I1620" s="4">
        <f>IFERROR(__xludf.DUMMYFUNCTION("SPLIT(H1620,""/"")"),30.0)</f>
        <v>30</v>
      </c>
      <c r="J1620" s="4">
        <f>IFERROR(__xludf.DUMMYFUNCTION("""COMPUTED_VALUE"""),6.0)</f>
        <v>6</v>
      </c>
      <c r="K1620" s="4">
        <f>IFERROR(__xludf.DUMMYFUNCTION("""COMPUTED_VALUE"""),2023.0)</f>
        <v>2023</v>
      </c>
    </row>
    <row r="1621">
      <c r="A1621" s="1" t="s">
        <v>9179</v>
      </c>
      <c r="B1621" s="4" t="s">
        <v>22</v>
      </c>
      <c r="C1621" s="4" t="s">
        <v>24</v>
      </c>
      <c r="D1621" s="4" t="s">
        <v>28</v>
      </c>
      <c r="E1621" s="4">
        <v>2.0</v>
      </c>
      <c r="F1621" s="4">
        <v>2.0</v>
      </c>
      <c r="G1621" s="4">
        <v>4.0</v>
      </c>
      <c r="H1621" s="5">
        <v>45107.0</v>
      </c>
      <c r="I1621" s="4">
        <f>IFERROR(__xludf.DUMMYFUNCTION("SPLIT(H1621,""/"")"),30.0)</f>
        <v>30</v>
      </c>
      <c r="J1621" s="4">
        <f>IFERROR(__xludf.DUMMYFUNCTION("""COMPUTED_VALUE"""),6.0)</f>
        <v>6</v>
      </c>
      <c r="K1621" s="4">
        <f>IFERROR(__xludf.DUMMYFUNCTION("""COMPUTED_VALUE"""),2023.0)</f>
        <v>2023</v>
      </c>
    </row>
    <row r="1622">
      <c r="A1622" s="1" t="s">
        <v>6287</v>
      </c>
      <c r="B1622" s="4" t="s">
        <v>22</v>
      </c>
      <c r="C1622" s="4" t="s">
        <v>24</v>
      </c>
      <c r="D1622" s="4" t="s">
        <v>39</v>
      </c>
      <c r="E1622" s="4">
        <v>4.0</v>
      </c>
      <c r="F1622" s="4">
        <v>2.0</v>
      </c>
      <c r="G1622" s="4">
        <v>8.0</v>
      </c>
      <c r="H1622" s="5">
        <v>45108.0</v>
      </c>
      <c r="I1622" s="4">
        <f>IFERROR(__xludf.DUMMYFUNCTION("SPLIT(H1622,""/"")"),1.0)</f>
        <v>1</v>
      </c>
      <c r="J1622" s="4">
        <f>IFERROR(__xludf.DUMMYFUNCTION("""COMPUTED_VALUE"""),7.0)</f>
        <v>7</v>
      </c>
      <c r="K1622" s="4">
        <f>IFERROR(__xludf.DUMMYFUNCTION("""COMPUTED_VALUE"""),2023.0)</f>
        <v>2023</v>
      </c>
    </row>
    <row r="1623">
      <c r="A1623" s="1" t="s">
        <v>1213</v>
      </c>
      <c r="B1623" s="4" t="s">
        <v>22</v>
      </c>
      <c r="C1623" s="4" t="s">
        <v>29</v>
      </c>
      <c r="D1623" s="4" t="s">
        <v>39</v>
      </c>
      <c r="E1623" s="4">
        <v>4.0</v>
      </c>
      <c r="F1623" s="4">
        <v>2.0</v>
      </c>
      <c r="G1623" s="4">
        <v>8.0</v>
      </c>
      <c r="H1623" s="5">
        <v>45108.0</v>
      </c>
      <c r="I1623" s="4">
        <f>IFERROR(__xludf.DUMMYFUNCTION("SPLIT(H1623,""/"")"),1.0)</f>
        <v>1</v>
      </c>
      <c r="J1623" s="4">
        <f>IFERROR(__xludf.DUMMYFUNCTION("""COMPUTED_VALUE"""),7.0)</f>
        <v>7</v>
      </c>
      <c r="K1623" s="4">
        <f>IFERROR(__xludf.DUMMYFUNCTION("""COMPUTED_VALUE"""),2023.0)</f>
        <v>2023</v>
      </c>
    </row>
    <row r="1624">
      <c r="A1624" s="1" t="s">
        <v>3737</v>
      </c>
      <c r="B1624" s="4" t="s">
        <v>22</v>
      </c>
      <c r="C1624" s="4" t="s">
        <v>24</v>
      </c>
      <c r="D1624" s="4" t="s">
        <v>39</v>
      </c>
      <c r="E1624" s="4">
        <v>2.0</v>
      </c>
      <c r="F1624" s="4">
        <v>2.0</v>
      </c>
      <c r="G1624" s="4">
        <v>4.0</v>
      </c>
      <c r="H1624" s="5">
        <v>45108.0</v>
      </c>
      <c r="I1624" s="4">
        <f>IFERROR(__xludf.DUMMYFUNCTION("SPLIT(H1624,""/"")"),1.0)</f>
        <v>1</v>
      </c>
      <c r="J1624" s="4">
        <f>IFERROR(__xludf.DUMMYFUNCTION("""COMPUTED_VALUE"""),7.0)</f>
        <v>7</v>
      </c>
      <c r="K1624" s="4">
        <f>IFERROR(__xludf.DUMMYFUNCTION("""COMPUTED_VALUE"""),2023.0)</f>
        <v>2023</v>
      </c>
    </row>
    <row r="1625">
      <c r="A1625" s="1" t="s">
        <v>7970</v>
      </c>
      <c r="B1625" s="4" t="s">
        <v>22</v>
      </c>
      <c r="C1625" s="4" t="s">
        <v>24</v>
      </c>
      <c r="D1625" s="4" t="s">
        <v>30</v>
      </c>
      <c r="E1625" s="4">
        <v>1.0</v>
      </c>
      <c r="F1625" s="4">
        <v>2.0</v>
      </c>
      <c r="G1625" s="4">
        <v>2.0</v>
      </c>
      <c r="H1625" s="5">
        <v>45108.0</v>
      </c>
      <c r="I1625" s="4">
        <f>IFERROR(__xludf.DUMMYFUNCTION("SPLIT(H1625,""/"")"),1.0)</f>
        <v>1</v>
      </c>
      <c r="J1625" s="4">
        <f>IFERROR(__xludf.DUMMYFUNCTION("""COMPUTED_VALUE"""),7.0)</f>
        <v>7</v>
      </c>
      <c r="K1625" s="4">
        <f>IFERROR(__xludf.DUMMYFUNCTION("""COMPUTED_VALUE"""),2023.0)</f>
        <v>2023</v>
      </c>
    </row>
    <row r="1626">
      <c r="A1626" s="1" t="s">
        <v>2500</v>
      </c>
      <c r="B1626" s="4" t="s">
        <v>22</v>
      </c>
      <c r="C1626" s="4" t="s">
        <v>30</v>
      </c>
      <c r="D1626" s="4" t="s">
        <v>23</v>
      </c>
      <c r="E1626" s="4">
        <v>4.0</v>
      </c>
      <c r="F1626" s="4">
        <v>2.0</v>
      </c>
      <c r="G1626" s="4">
        <v>8.0</v>
      </c>
      <c r="H1626" s="5">
        <v>45108.0</v>
      </c>
      <c r="I1626" s="4">
        <f>IFERROR(__xludf.DUMMYFUNCTION("SPLIT(H1626,""/"")"),1.0)</f>
        <v>1</v>
      </c>
      <c r="J1626" s="4">
        <f>IFERROR(__xludf.DUMMYFUNCTION("""COMPUTED_VALUE"""),7.0)</f>
        <v>7</v>
      </c>
      <c r="K1626" s="4">
        <f>IFERROR(__xludf.DUMMYFUNCTION("""COMPUTED_VALUE"""),2023.0)</f>
        <v>2023</v>
      </c>
    </row>
    <row r="1627">
      <c r="A1627" s="1" t="s">
        <v>498</v>
      </c>
      <c r="B1627" s="4" t="s">
        <v>22</v>
      </c>
      <c r="C1627" s="4" t="s">
        <v>30</v>
      </c>
      <c r="D1627" s="4" t="s">
        <v>28</v>
      </c>
      <c r="E1627" s="4">
        <v>5.0</v>
      </c>
      <c r="F1627" s="4">
        <v>2.0</v>
      </c>
      <c r="G1627" s="4">
        <v>10.0</v>
      </c>
      <c r="H1627" s="5">
        <v>45109.0</v>
      </c>
      <c r="I1627" s="4">
        <f>IFERROR(__xludf.DUMMYFUNCTION("SPLIT(H1627,""/"")"),2.0)</f>
        <v>2</v>
      </c>
      <c r="J1627" s="4">
        <f>IFERROR(__xludf.DUMMYFUNCTION("""COMPUTED_VALUE"""),7.0)</f>
        <v>7</v>
      </c>
      <c r="K1627" s="4">
        <f>IFERROR(__xludf.DUMMYFUNCTION("""COMPUTED_VALUE"""),2023.0)</f>
        <v>2023</v>
      </c>
    </row>
    <row r="1628">
      <c r="A1628" s="1" t="s">
        <v>7016</v>
      </c>
      <c r="B1628" s="4" t="s">
        <v>22</v>
      </c>
      <c r="C1628" s="4" t="s">
        <v>29</v>
      </c>
      <c r="D1628" s="4" t="s">
        <v>30</v>
      </c>
      <c r="E1628" s="4">
        <v>5.0</v>
      </c>
      <c r="F1628" s="4">
        <v>2.0</v>
      </c>
      <c r="G1628" s="4">
        <v>10.0</v>
      </c>
      <c r="H1628" s="5">
        <v>45109.0</v>
      </c>
      <c r="I1628" s="4">
        <f>IFERROR(__xludf.DUMMYFUNCTION("SPLIT(H1628,""/"")"),2.0)</f>
        <v>2</v>
      </c>
      <c r="J1628" s="4">
        <f>IFERROR(__xludf.DUMMYFUNCTION("""COMPUTED_VALUE"""),7.0)</f>
        <v>7</v>
      </c>
      <c r="K1628" s="4">
        <f>IFERROR(__xludf.DUMMYFUNCTION("""COMPUTED_VALUE"""),2023.0)</f>
        <v>2023</v>
      </c>
    </row>
    <row r="1629">
      <c r="A1629" s="1" t="s">
        <v>8044</v>
      </c>
      <c r="B1629" s="4" t="s">
        <v>22</v>
      </c>
      <c r="C1629" s="4" t="s">
        <v>24</v>
      </c>
      <c r="D1629" s="4" t="s">
        <v>39</v>
      </c>
      <c r="E1629" s="4">
        <v>4.0</v>
      </c>
      <c r="F1629" s="4">
        <v>2.0</v>
      </c>
      <c r="G1629" s="4">
        <v>8.0</v>
      </c>
      <c r="H1629" s="5">
        <v>45109.0</v>
      </c>
      <c r="I1629" s="4">
        <f>IFERROR(__xludf.DUMMYFUNCTION("SPLIT(H1629,""/"")"),2.0)</f>
        <v>2</v>
      </c>
      <c r="J1629" s="4">
        <f>IFERROR(__xludf.DUMMYFUNCTION("""COMPUTED_VALUE"""),7.0)</f>
        <v>7</v>
      </c>
      <c r="K1629" s="4">
        <f>IFERROR(__xludf.DUMMYFUNCTION("""COMPUTED_VALUE"""),2023.0)</f>
        <v>2023</v>
      </c>
    </row>
    <row r="1630">
      <c r="A1630" s="1" t="s">
        <v>8804</v>
      </c>
      <c r="B1630" s="4" t="s">
        <v>22</v>
      </c>
      <c r="C1630" s="4" t="s">
        <v>30</v>
      </c>
      <c r="D1630" s="4" t="s">
        <v>39</v>
      </c>
      <c r="E1630" s="4">
        <v>4.0</v>
      </c>
      <c r="F1630" s="4">
        <v>2.0</v>
      </c>
      <c r="G1630" s="4">
        <v>8.0</v>
      </c>
      <c r="H1630" s="5">
        <v>45109.0</v>
      </c>
      <c r="I1630" s="4">
        <f>IFERROR(__xludf.DUMMYFUNCTION("SPLIT(H1630,""/"")"),2.0)</f>
        <v>2</v>
      </c>
      <c r="J1630" s="4">
        <f>IFERROR(__xludf.DUMMYFUNCTION("""COMPUTED_VALUE"""),7.0)</f>
        <v>7</v>
      </c>
      <c r="K1630" s="4">
        <f>IFERROR(__xludf.DUMMYFUNCTION("""COMPUTED_VALUE"""),2023.0)</f>
        <v>2023</v>
      </c>
    </row>
    <row r="1631">
      <c r="A1631" s="1" t="s">
        <v>8397</v>
      </c>
      <c r="B1631" s="4" t="s">
        <v>22</v>
      </c>
      <c r="C1631" s="4" t="s">
        <v>24</v>
      </c>
      <c r="D1631" s="4" t="s">
        <v>39</v>
      </c>
      <c r="E1631" s="4">
        <v>5.0</v>
      </c>
      <c r="F1631" s="4">
        <v>2.0</v>
      </c>
      <c r="G1631" s="4">
        <v>10.0</v>
      </c>
      <c r="H1631" s="5">
        <v>45110.0</v>
      </c>
      <c r="I1631" s="4">
        <f>IFERROR(__xludf.DUMMYFUNCTION("SPLIT(H1631,""/"")"),3.0)</f>
        <v>3</v>
      </c>
      <c r="J1631" s="4">
        <f>IFERROR(__xludf.DUMMYFUNCTION("""COMPUTED_VALUE"""),7.0)</f>
        <v>7</v>
      </c>
      <c r="K1631" s="4">
        <f>IFERROR(__xludf.DUMMYFUNCTION("""COMPUTED_VALUE"""),2023.0)</f>
        <v>2023</v>
      </c>
    </row>
    <row r="1632">
      <c r="A1632" s="1" t="s">
        <v>4428</v>
      </c>
      <c r="B1632" s="4" t="s">
        <v>22</v>
      </c>
      <c r="C1632" s="4" t="s">
        <v>30</v>
      </c>
      <c r="D1632" s="4" t="s">
        <v>28</v>
      </c>
      <c r="E1632" s="4">
        <v>2.0</v>
      </c>
      <c r="F1632" s="4">
        <v>2.0</v>
      </c>
      <c r="G1632" s="4">
        <v>4.0</v>
      </c>
      <c r="H1632" s="5">
        <v>45110.0</v>
      </c>
      <c r="I1632" s="4">
        <f>IFERROR(__xludf.DUMMYFUNCTION("SPLIT(H1632,""/"")"),3.0)</f>
        <v>3</v>
      </c>
      <c r="J1632" s="4">
        <f>IFERROR(__xludf.DUMMYFUNCTION("""COMPUTED_VALUE"""),7.0)</f>
        <v>7</v>
      </c>
      <c r="K1632" s="4">
        <f>IFERROR(__xludf.DUMMYFUNCTION("""COMPUTED_VALUE"""),2023.0)</f>
        <v>2023</v>
      </c>
    </row>
    <row r="1633">
      <c r="A1633" s="1" t="s">
        <v>6687</v>
      </c>
      <c r="B1633" s="4" t="s">
        <v>22</v>
      </c>
      <c r="C1633" s="4" t="s">
        <v>29</v>
      </c>
      <c r="D1633" s="4" t="s">
        <v>39</v>
      </c>
      <c r="E1633" s="4">
        <v>1.0</v>
      </c>
      <c r="F1633" s="4">
        <v>2.0</v>
      </c>
      <c r="G1633" s="4">
        <v>2.0</v>
      </c>
      <c r="H1633" s="5">
        <v>45110.0</v>
      </c>
      <c r="I1633" s="4">
        <f>IFERROR(__xludf.DUMMYFUNCTION("SPLIT(H1633,""/"")"),3.0)</f>
        <v>3</v>
      </c>
      <c r="J1633" s="4">
        <f>IFERROR(__xludf.DUMMYFUNCTION("""COMPUTED_VALUE"""),7.0)</f>
        <v>7</v>
      </c>
      <c r="K1633" s="4">
        <f>IFERROR(__xludf.DUMMYFUNCTION("""COMPUTED_VALUE"""),2023.0)</f>
        <v>2023</v>
      </c>
    </row>
    <row r="1634">
      <c r="A1634" s="1" t="s">
        <v>8974</v>
      </c>
      <c r="B1634" s="4" t="s">
        <v>22</v>
      </c>
      <c r="C1634" s="4" t="s">
        <v>24</v>
      </c>
      <c r="D1634" s="4" t="s">
        <v>30</v>
      </c>
      <c r="E1634" s="4">
        <v>1.0</v>
      </c>
      <c r="F1634" s="4">
        <v>2.0</v>
      </c>
      <c r="G1634" s="4">
        <v>2.0</v>
      </c>
      <c r="H1634" s="5">
        <v>45110.0</v>
      </c>
      <c r="I1634" s="4">
        <f>IFERROR(__xludf.DUMMYFUNCTION("SPLIT(H1634,""/"")"),3.0)</f>
        <v>3</v>
      </c>
      <c r="J1634" s="4">
        <f>IFERROR(__xludf.DUMMYFUNCTION("""COMPUTED_VALUE"""),7.0)</f>
        <v>7</v>
      </c>
      <c r="K1634" s="4">
        <f>IFERROR(__xludf.DUMMYFUNCTION("""COMPUTED_VALUE"""),2023.0)</f>
        <v>2023</v>
      </c>
    </row>
    <row r="1635">
      <c r="A1635" s="1" t="s">
        <v>1308</v>
      </c>
      <c r="B1635" s="4" t="s">
        <v>22</v>
      </c>
      <c r="C1635" s="4" t="s">
        <v>24</v>
      </c>
      <c r="D1635" s="4" t="s">
        <v>28</v>
      </c>
      <c r="E1635" s="4">
        <v>5.0</v>
      </c>
      <c r="F1635" s="4">
        <v>2.0</v>
      </c>
      <c r="G1635" s="4">
        <v>10.0</v>
      </c>
      <c r="H1635" s="5">
        <v>45111.0</v>
      </c>
      <c r="I1635" s="4">
        <f>IFERROR(__xludf.DUMMYFUNCTION("SPLIT(H1635,""/"")"),4.0)</f>
        <v>4</v>
      </c>
      <c r="J1635" s="4">
        <f>IFERROR(__xludf.DUMMYFUNCTION("""COMPUTED_VALUE"""),7.0)</f>
        <v>7</v>
      </c>
      <c r="K1635" s="4">
        <f>IFERROR(__xludf.DUMMYFUNCTION("""COMPUTED_VALUE"""),2023.0)</f>
        <v>2023</v>
      </c>
    </row>
    <row r="1636">
      <c r="A1636" s="1" t="s">
        <v>6770</v>
      </c>
      <c r="B1636" s="4" t="s">
        <v>22</v>
      </c>
      <c r="C1636" s="4" t="s">
        <v>24</v>
      </c>
      <c r="D1636" s="4" t="s">
        <v>23</v>
      </c>
      <c r="E1636" s="4">
        <v>4.0</v>
      </c>
      <c r="F1636" s="4">
        <v>2.0</v>
      </c>
      <c r="G1636" s="4">
        <v>8.0</v>
      </c>
      <c r="H1636" s="5">
        <v>45111.0</v>
      </c>
      <c r="I1636" s="4">
        <f>IFERROR(__xludf.DUMMYFUNCTION("SPLIT(H1636,""/"")"),4.0)</f>
        <v>4</v>
      </c>
      <c r="J1636" s="4">
        <f>IFERROR(__xludf.DUMMYFUNCTION("""COMPUTED_VALUE"""),7.0)</f>
        <v>7</v>
      </c>
      <c r="K1636" s="4">
        <f>IFERROR(__xludf.DUMMYFUNCTION("""COMPUTED_VALUE"""),2023.0)</f>
        <v>2023</v>
      </c>
    </row>
    <row r="1637">
      <c r="A1637" s="1" t="s">
        <v>5259</v>
      </c>
      <c r="B1637" s="4" t="s">
        <v>22</v>
      </c>
      <c r="C1637" s="4" t="s">
        <v>29</v>
      </c>
      <c r="D1637" s="4" t="s">
        <v>30</v>
      </c>
      <c r="E1637" s="4">
        <v>3.0</v>
      </c>
      <c r="F1637" s="4">
        <v>2.0</v>
      </c>
      <c r="G1637" s="4">
        <v>6.0</v>
      </c>
      <c r="H1637" s="5">
        <v>45111.0</v>
      </c>
      <c r="I1637" s="4">
        <f>IFERROR(__xludf.DUMMYFUNCTION("SPLIT(H1637,""/"")"),4.0)</f>
        <v>4</v>
      </c>
      <c r="J1637" s="4">
        <f>IFERROR(__xludf.DUMMYFUNCTION("""COMPUTED_VALUE"""),7.0)</f>
        <v>7</v>
      </c>
      <c r="K1637" s="4">
        <f>IFERROR(__xludf.DUMMYFUNCTION("""COMPUTED_VALUE"""),2023.0)</f>
        <v>2023</v>
      </c>
    </row>
    <row r="1638">
      <c r="A1638" s="1" t="s">
        <v>9897</v>
      </c>
      <c r="B1638" s="4" t="s">
        <v>22</v>
      </c>
      <c r="C1638" s="4" t="s">
        <v>30</v>
      </c>
      <c r="D1638" s="4" t="s">
        <v>28</v>
      </c>
      <c r="E1638" s="4">
        <v>1.0</v>
      </c>
      <c r="F1638" s="4">
        <v>2.0</v>
      </c>
      <c r="G1638" s="4">
        <v>2.0</v>
      </c>
      <c r="H1638" s="5">
        <v>45111.0</v>
      </c>
      <c r="I1638" s="4">
        <f>IFERROR(__xludf.DUMMYFUNCTION("SPLIT(H1638,""/"")"),4.0)</f>
        <v>4</v>
      </c>
      <c r="J1638" s="4">
        <f>IFERROR(__xludf.DUMMYFUNCTION("""COMPUTED_VALUE"""),7.0)</f>
        <v>7</v>
      </c>
      <c r="K1638" s="4">
        <f>IFERROR(__xludf.DUMMYFUNCTION("""COMPUTED_VALUE"""),2023.0)</f>
        <v>2023</v>
      </c>
    </row>
    <row r="1639">
      <c r="A1639" s="1" t="s">
        <v>5327</v>
      </c>
      <c r="B1639" s="4" t="s">
        <v>22</v>
      </c>
      <c r="C1639" s="4" t="s">
        <v>29</v>
      </c>
      <c r="D1639" s="4" t="s">
        <v>30</v>
      </c>
      <c r="E1639" s="4">
        <v>4.0</v>
      </c>
      <c r="F1639" s="4">
        <v>2.0</v>
      </c>
      <c r="G1639" s="4">
        <v>8.0</v>
      </c>
      <c r="H1639" s="5">
        <v>45112.0</v>
      </c>
      <c r="I1639" s="4">
        <f>IFERROR(__xludf.DUMMYFUNCTION("SPLIT(H1639,""/"")"),5.0)</f>
        <v>5</v>
      </c>
      <c r="J1639" s="4">
        <f>IFERROR(__xludf.DUMMYFUNCTION("""COMPUTED_VALUE"""),7.0)</f>
        <v>7</v>
      </c>
      <c r="K1639" s="4">
        <f>IFERROR(__xludf.DUMMYFUNCTION("""COMPUTED_VALUE"""),2023.0)</f>
        <v>2023</v>
      </c>
    </row>
    <row r="1640">
      <c r="A1640" s="1" t="s">
        <v>7025</v>
      </c>
      <c r="B1640" s="4" t="s">
        <v>22</v>
      </c>
      <c r="C1640" s="4" t="s">
        <v>29</v>
      </c>
      <c r="D1640" s="4" t="s">
        <v>28</v>
      </c>
      <c r="E1640" s="4">
        <v>4.0</v>
      </c>
      <c r="F1640" s="4">
        <v>2.0</v>
      </c>
      <c r="G1640" s="4">
        <v>8.0</v>
      </c>
      <c r="H1640" s="5">
        <v>45112.0</v>
      </c>
      <c r="I1640" s="4">
        <f>IFERROR(__xludf.DUMMYFUNCTION("SPLIT(H1640,""/"")"),5.0)</f>
        <v>5</v>
      </c>
      <c r="J1640" s="4">
        <f>IFERROR(__xludf.DUMMYFUNCTION("""COMPUTED_VALUE"""),7.0)</f>
        <v>7</v>
      </c>
      <c r="K1640" s="4">
        <f>IFERROR(__xludf.DUMMYFUNCTION("""COMPUTED_VALUE"""),2023.0)</f>
        <v>2023</v>
      </c>
    </row>
    <row r="1641">
      <c r="A1641" s="1" t="s">
        <v>2104</v>
      </c>
      <c r="B1641" s="4" t="s">
        <v>22</v>
      </c>
      <c r="C1641" s="4" t="s">
        <v>24</v>
      </c>
      <c r="D1641" s="4" t="s">
        <v>28</v>
      </c>
      <c r="E1641" s="4">
        <v>5.0</v>
      </c>
      <c r="F1641" s="4">
        <v>2.0</v>
      </c>
      <c r="G1641" s="4">
        <v>10.0</v>
      </c>
      <c r="H1641" s="5">
        <v>45113.0</v>
      </c>
      <c r="I1641" s="4">
        <f>IFERROR(__xludf.DUMMYFUNCTION("SPLIT(H1641,""/"")"),6.0)</f>
        <v>6</v>
      </c>
      <c r="J1641" s="4">
        <f>IFERROR(__xludf.DUMMYFUNCTION("""COMPUTED_VALUE"""),7.0)</f>
        <v>7</v>
      </c>
      <c r="K1641" s="4">
        <f>IFERROR(__xludf.DUMMYFUNCTION("""COMPUTED_VALUE"""),2023.0)</f>
        <v>2023</v>
      </c>
    </row>
    <row r="1642">
      <c r="A1642" s="1" t="s">
        <v>9888</v>
      </c>
      <c r="B1642" s="4" t="s">
        <v>22</v>
      </c>
      <c r="C1642" s="4" t="s">
        <v>30</v>
      </c>
      <c r="D1642" s="4" t="s">
        <v>28</v>
      </c>
      <c r="E1642" s="4">
        <v>1.0</v>
      </c>
      <c r="F1642" s="4">
        <v>2.0</v>
      </c>
      <c r="G1642" s="4">
        <v>2.0</v>
      </c>
      <c r="H1642" s="5">
        <v>45114.0</v>
      </c>
      <c r="I1642" s="4">
        <f>IFERROR(__xludf.DUMMYFUNCTION("SPLIT(H1642,""/"")"),7.0)</f>
        <v>7</v>
      </c>
      <c r="J1642" s="4">
        <f>IFERROR(__xludf.DUMMYFUNCTION("""COMPUTED_VALUE"""),7.0)</f>
        <v>7</v>
      </c>
      <c r="K1642" s="4">
        <f>IFERROR(__xludf.DUMMYFUNCTION("""COMPUTED_VALUE"""),2023.0)</f>
        <v>2023</v>
      </c>
    </row>
    <row r="1643">
      <c r="A1643" s="1" t="s">
        <v>5122</v>
      </c>
      <c r="B1643" s="4" t="s">
        <v>22</v>
      </c>
      <c r="C1643" s="4" t="s">
        <v>30</v>
      </c>
      <c r="D1643" s="4" t="s">
        <v>30</v>
      </c>
      <c r="E1643" s="4">
        <v>5.0</v>
      </c>
      <c r="F1643" s="4">
        <v>2.0</v>
      </c>
      <c r="G1643" s="4">
        <v>10.0</v>
      </c>
      <c r="H1643" s="5">
        <v>45115.0</v>
      </c>
      <c r="I1643" s="4">
        <f>IFERROR(__xludf.DUMMYFUNCTION("SPLIT(H1643,""/"")"),8.0)</f>
        <v>8</v>
      </c>
      <c r="J1643" s="4">
        <f>IFERROR(__xludf.DUMMYFUNCTION("""COMPUTED_VALUE"""),7.0)</f>
        <v>7</v>
      </c>
      <c r="K1643" s="4">
        <f>IFERROR(__xludf.DUMMYFUNCTION("""COMPUTED_VALUE"""),2023.0)</f>
        <v>2023</v>
      </c>
    </row>
    <row r="1644">
      <c r="A1644" s="1" t="s">
        <v>7633</v>
      </c>
      <c r="B1644" s="4" t="s">
        <v>22</v>
      </c>
      <c r="C1644" s="4" t="s">
        <v>30</v>
      </c>
      <c r="D1644" s="4" t="s">
        <v>28</v>
      </c>
      <c r="E1644" s="4">
        <v>2.0</v>
      </c>
      <c r="F1644" s="4">
        <v>2.0</v>
      </c>
      <c r="G1644" s="4">
        <v>4.0</v>
      </c>
      <c r="H1644" s="5">
        <v>45115.0</v>
      </c>
      <c r="I1644" s="4">
        <f>IFERROR(__xludf.DUMMYFUNCTION("SPLIT(H1644,""/"")"),8.0)</f>
        <v>8</v>
      </c>
      <c r="J1644" s="4">
        <f>IFERROR(__xludf.DUMMYFUNCTION("""COMPUTED_VALUE"""),7.0)</f>
        <v>7</v>
      </c>
      <c r="K1644" s="4">
        <f>IFERROR(__xludf.DUMMYFUNCTION("""COMPUTED_VALUE"""),2023.0)</f>
        <v>2023</v>
      </c>
    </row>
    <row r="1645">
      <c r="A1645" s="1" t="s">
        <v>5169</v>
      </c>
      <c r="B1645" s="4" t="s">
        <v>22</v>
      </c>
      <c r="C1645" s="4" t="s">
        <v>29</v>
      </c>
      <c r="D1645" s="4" t="s">
        <v>30</v>
      </c>
      <c r="E1645" s="4">
        <v>3.0</v>
      </c>
      <c r="F1645" s="4">
        <v>2.0</v>
      </c>
      <c r="G1645" s="4">
        <v>6.0</v>
      </c>
      <c r="H1645" s="5">
        <v>45116.0</v>
      </c>
      <c r="I1645" s="4">
        <f>IFERROR(__xludf.DUMMYFUNCTION("SPLIT(H1645,""/"")"),9.0)</f>
        <v>9</v>
      </c>
      <c r="J1645" s="4">
        <f>IFERROR(__xludf.DUMMYFUNCTION("""COMPUTED_VALUE"""),7.0)</f>
        <v>7</v>
      </c>
      <c r="K1645" s="4">
        <f>IFERROR(__xludf.DUMMYFUNCTION("""COMPUTED_VALUE"""),2023.0)</f>
        <v>2023</v>
      </c>
    </row>
    <row r="1646">
      <c r="A1646" s="1" t="s">
        <v>1270</v>
      </c>
      <c r="B1646" s="4" t="s">
        <v>22</v>
      </c>
      <c r="C1646" s="4" t="s">
        <v>24</v>
      </c>
      <c r="D1646" s="4" t="s">
        <v>39</v>
      </c>
      <c r="E1646" s="4">
        <v>4.0</v>
      </c>
      <c r="F1646" s="4">
        <v>2.0</v>
      </c>
      <c r="G1646" s="4">
        <v>8.0</v>
      </c>
      <c r="H1646" s="5">
        <v>45116.0</v>
      </c>
      <c r="I1646" s="4">
        <f>IFERROR(__xludf.DUMMYFUNCTION("SPLIT(H1646,""/"")"),9.0)</f>
        <v>9</v>
      </c>
      <c r="J1646" s="4">
        <f>IFERROR(__xludf.DUMMYFUNCTION("""COMPUTED_VALUE"""),7.0)</f>
        <v>7</v>
      </c>
      <c r="K1646" s="4">
        <f>IFERROR(__xludf.DUMMYFUNCTION("""COMPUTED_VALUE"""),2023.0)</f>
        <v>2023</v>
      </c>
    </row>
    <row r="1647">
      <c r="A1647" s="1" t="s">
        <v>3845</v>
      </c>
      <c r="B1647" s="4" t="s">
        <v>22</v>
      </c>
      <c r="C1647" s="4" t="s">
        <v>30</v>
      </c>
      <c r="D1647" s="4" t="s">
        <v>39</v>
      </c>
      <c r="E1647" s="4">
        <v>3.0</v>
      </c>
      <c r="F1647" s="4">
        <v>2.0</v>
      </c>
      <c r="G1647" s="4">
        <v>6.0</v>
      </c>
      <c r="H1647" s="5">
        <v>45116.0</v>
      </c>
      <c r="I1647" s="4">
        <f>IFERROR(__xludf.DUMMYFUNCTION("SPLIT(H1647,""/"")"),9.0)</f>
        <v>9</v>
      </c>
      <c r="J1647" s="4">
        <f>IFERROR(__xludf.DUMMYFUNCTION("""COMPUTED_VALUE"""),7.0)</f>
        <v>7</v>
      </c>
      <c r="K1647" s="4">
        <f>IFERROR(__xludf.DUMMYFUNCTION("""COMPUTED_VALUE"""),2023.0)</f>
        <v>2023</v>
      </c>
    </row>
    <row r="1648">
      <c r="A1648" s="1" t="s">
        <v>7833</v>
      </c>
      <c r="B1648" s="4" t="s">
        <v>22</v>
      </c>
      <c r="C1648" s="4" t="s">
        <v>29</v>
      </c>
      <c r="D1648" s="4" t="s">
        <v>23</v>
      </c>
      <c r="E1648" s="4">
        <v>3.0</v>
      </c>
      <c r="F1648" s="4">
        <v>2.0</v>
      </c>
      <c r="G1648" s="4">
        <v>6.0</v>
      </c>
      <c r="H1648" s="5">
        <v>45118.0</v>
      </c>
      <c r="I1648" s="4">
        <f>IFERROR(__xludf.DUMMYFUNCTION("SPLIT(H1648,""/"")"),11.0)</f>
        <v>11</v>
      </c>
      <c r="J1648" s="4">
        <f>IFERROR(__xludf.DUMMYFUNCTION("""COMPUTED_VALUE"""),7.0)</f>
        <v>7</v>
      </c>
      <c r="K1648" s="4">
        <f>IFERROR(__xludf.DUMMYFUNCTION("""COMPUTED_VALUE"""),2023.0)</f>
        <v>2023</v>
      </c>
    </row>
    <row r="1649">
      <c r="A1649" s="1" t="s">
        <v>6121</v>
      </c>
      <c r="B1649" s="4" t="s">
        <v>22</v>
      </c>
      <c r="C1649" s="4" t="s">
        <v>29</v>
      </c>
      <c r="D1649" s="4" t="s">
        <v>23</v>
      </c>
      <c r="E1649" s="4">
        <v>1.0</v>
      </c>
      <c r="F1649" s="4">
        <v>2.0</v>
      </c>
      <c r="G1649" s="4">
        <v>2.0</v>
      </c>
      <c r="H1649" s="5">
        <v>45118.0</v>
      </c>
      <c r="I1649" s="4">
        <f>IFERROR(__xludf.DUMMYFUNCTION("SPLIT(H1649,""/"")"),11.0)</f>
        <v>11</v>
      </c>
      <c r="J1649" s="4">
        <f>IFERROR(__xludf.DUMMYFUNCTION("""COMPUTED_VALUE"""),7.0)</f>
        <v>7</v>
      </c>
      <c r="K1649" s="4">
        <f>IFERROR(__xludf.DUMMYFUNCTION("""COMPUTED_VALUE"""),2023.0)</f>
        <v>2023</v>
      </c>
    </row>
    <row r="1650">
      <c r="A1650" s="1" t="s">
        <v>8873</v>
      </c>
      <c r="B1650" s="4" t="s">
        <v>22</v>
      </c>
      <c r="C1650" s="4" t="s">
        <v>29</v>
      </c>
      <c r="D1650" s="4" t="s">
        <v>30</v>
      </c>
      <c r="E1650" s="4">
        <v>4.0</v>
      </c>
      <c r="F1650" s="4">
        <v>2.0</v>
      </c>
      <c r="G1650" s="4">
        <v>8.0</v>
      </c>
      <c r="H1650" s="5">
        <v>45119.0</v>
      </c>
      <c r="I1650" s="4">
        <f>IFERROR(__xludf.DUMMYFUNCTION("SPLIT(H1650,""/"")"),12.0)</f>
        <v>12</v>
      </c>
      <c r="J1650" s="4">
        <f>IFERROR(__xludf.DUMMYFUNCTION("""COMPUTED_VALUE"""),7.0)</f>
        <v>7</v>
      </c>
      <c r="K1650" s="4">
        <f>IFERROR(__xludf.DUMMYFUNCTION("""COMPUTED_VALUE"""),2023.0)</f>
        <v>2023</v>
      </c>
    </row>
    <row r="1651">
      <c r="A1651" s="1" t="s">
        <v>1548</v>
      </c>
      <c r="B1651" s="4" t="s">
        <v>22</v>
      </c>
      <c r="C1651" s="4" t="s">
        <v>29</v>
      </c>
      <c r="D1651" s="4" t="s">
        <v>39</v>
      </c>
      <c r="E1651" s="4">
        <v>3.0</v>
      </c>
      <c r="F1651" s="4">
        <v>2.0</v>
      </c>
      <c r="G1651" s="4">
        <v>6.0</v>
      </c>
      <c r="H1651" s="5">
        <v>45119.0</v>
      </c>
      <c r="I1651" s="4">
        <f>IFERROR(__xludf.DUMMYFUNCTION("SPLIT(H1651,""/"")"),12.0)</f>
        <v>12</v>
      </c>
      <c r="J1651" s="4">
        <f>IFERROR(__xludf.DUMMYFUNCTION("""COMPUTED_VALUE"""),7.0)</f>
        <v>7</v>
      </c>
      <c r="K1651" s="4">
        <f>IFERROR(__xludf.DUMMYFUNCTION("""COMPUTED_VALUE"""),2023.0)</f>
        <v>2023</v>
      </c>
    </row>
    <row r="1652">
      <c r="A1652" s="1" t="s">
        <v>2016</v>
      </c>
      <c r="B1652" s="4" t="s">
        <v>22</v>
      </c>
      <c r="C1652" s="4" t="s">
        <v>30</v>
      </c>
      <c r="D1652" s="4" t="s">
        <v>39</v>
      </c>
      <c r="E1652" s="4">
        <v>1.0</v>
      </c>
      <c r="F1652" s="4">
        <v>2.0</v>
      </c>
      <c r="G1652" s="4">
        <v>2.0</v>
      </c>
      <c r="H1652" s="5">
        <v>45121.0</v>
      </c>
      <c r="I1652" s="4">
        <f>IFERROR(__xludf.DUMMYFUNCTION("SPLIT(H1652,""/"")"),14.0)</f>
        <v>14</v>
      </c>
      <c r="J1652" s="4">
        <f>IFERROR(__xludf.DUMMYFUNCTION("""COMPUTED_VALUE"""),7.0)</f>
        <v>7</v>
      </c>
      <c r="K1652" s="4">
        <f>IFERROR(__xludf.DUMMYFUNCTION("""COMPUTED_VALUE"""),2023.0)</f>
        <v>2023</v>
      </c>
    </row>
    <row r="1653">
      <c r="A1653" s="1" t="s">
        <v>7792</v>
      </c>
      <c r="B1653" s="4" t="s">
        <v>22</v>
      </c>
      <c r="C1653" s="4" t="s">
        <v>24</v>
      </c>
      <c r="D1653" s="4" t="s">
        <v>23</v>
      </c>
      <c r="E1653" s="4">
        <v>4.0</v>
      </c>
      <c r="F1653" s="4">
        <v>2.0</v>
      </c>
      <c r="G1653" s="4">
        <v>8.0</v>
      </c>
      <c r="H1653" s="5">
        <v>45122.0</v>
      </c>
      <c r="I1653" s="4">
        <f>IFERROR(__xludf.DUMMYFUNCTION("SPLIT(H1653,""/"")"),15.0)</f>
        <v>15</v>
      </c>
      <c r="J1653" s="4">
        <f>IFERROR(__xludf.DUMMYFUNCTION("""COMPUTED_VALUE"""),7.0)</f>
        <v>7</v>
      </c>
      <c r="K1653" s="4">
        <f>IFERROR(__xludf.DUMMYFUNCTION("""COMPUTED_VALUE"""),2023.0)</f>
        <v>2023</v>
      </c>
    </row>
    <row r="1654">
      <c r="A1654" s="1" t="s">
        <v>3228</v>
      </c>
      <c r="B1654" s="4" t="s">
        <v>22</v>
      </c>
      <c r="C1654" s="4" t="s">
        <v>30</v>
      </c>
      <c r="D1654" s="4" t="s">
        <v>23</v>
      </c>
      <c r="E1654" s="4">
        <v>3.0</v>
      </c>
      <c r="F1654" s="4">
        <v>2.0</v>
      </c>
      <c r="G1654" s="4">
        <v>6.0</v>
      </c>
      <c r="H1654" s="5">
        <v>45122.0</v>
      </c>
      <c r="I1654" s="4">
        <f>IFERROR(__xludf.DUMMYFUNCTION("SPLIT(H1654,""/"")"),15.0)</f>
        <v>15</v>
      </c>
      <c r="J1654" s="4">
        <f>IFERROR(__xludf.DUMMYFUNCTION("""COMPUTED_VALUE"""),7.0)</f>
        <v>7</v>
      </c>
      <c r="K1654" s="4">
        <f>IFERROR(__xludf.DUMMYFUNCTION("""COMPUTED_VALUE"""),2023.0)</f>
        <v>2023</v>
      </c>
    </row>
    <row r="1655">
      <c r="A1655" s="1" t="s">
        <v>8805</v>
      </c>
      <c r="B1655" s="4" t="s">
        <v>22</v>
      </c>
      <c r="C1655" s="4" t="s">
        <v>30</v>
      </c>
      <c r="D1655" s="4" t="s">
        <v>28</v>
      </c>
      <c r="E1655" s="4">
        <v>1.0</v>
      </c>
      <c r="F1655" s="4">
        <v>2.0</v>
      </c>
      <c r="G1655" s="4">
        <v>2.0</v>
      </c>
      <c r="H1655" s="5">
        <v>45122.0</v>
      </c>
      <c r="I1655" s="4">
        <f>IFERROR(__xludf.DUMMYFUNCTION("SPLIT(H1655,""/"")"),15.0)</f>
        <v>15</v>
      </c>
      <c r="J1655" s="4">
        <f>IFERROR(__xludf.DUMMYFUNCTION("""COMPUTED_VALUE"""),7.0)</f>
        <v>7</v>
      </c>
      <c r="K1655" s="4">
        <f>IFERROR(__xludf.DUMMYFUNCTION("""COMPUTED_VALUE"""),2023.0)</f>
        <v>2023</v>
      </c>
    </row>
    <row r="1656">
      <c r="A1656" s="1" t="s">
        <v>2690</v>
      </c>
      <c r="B1656" s="4" t="s">
        <v>22</v>
      </c>
      <c r="C1656" s="4" t="s">
        <v>30</v>
      </c>
      <c r="D1656" s="4" t="s">
        <v>39</v>
      </c>
      <c r="E1656" s="4">
        <v>1.0</v>
      </c>
      <c r="F1656" s="4">
        <v>2.0</v>
      </c>
      <c r="G1656" s="4">
        <v>2.0</v>
      </c>
      <c r="H1656" s="5">
        <v>45122.0</v>
      </c>
      <c r="I1656" s="4">
        <f>IFERROR(__xludf.DUMMYFUNCTION("SPLIT(H1656,""/"")"),15.0)</f>
        <v>15</v>
      </c>
      <c r="J1656" s="4">
        <f>IFERROR(__xludf.DUMMYFUNCTION("""COMPUTED_VALUE"""),7.0)</f>
        <v>7</v>
      </c>
      <c r="K1656" s="4">
        <f>IFERROR(__xludf.DUMMYFUNCTION("""COMPUTED_VALUE"""),2023.0)</f>
        <v>2023</v>
      </c>
    </row>
    <row r="1657">
      <c r="A1657" s="1" t="s">
        <v>5523</v>
      </c>
      <c r="B1657" s="4" t="s">
        <v>22</v>
      </c>
      <c r="C1657" s="4" t="s">
        <v>30</v>
      </c>
      <c r="D1657" s="4" t="s">
        <v>28</v>
      </c>
      <c r="E1657" s="4">
        <v>4.0</v>
      </c>
      <c r="F1657" s="4">
        <v>2.0</v>
      </c>
      <c r="G1657" s="4">
        <v>8.0</v>
      </c>
      <c r="H1657" s="5">
        <v>45122.0</v>
      </c>
      <c r="I1657" s="4">
        <f>IFERROR(__xludf.DUMMYFUNCTION("SPLIT(H1657,""/"")"),15.0)</f>
        <v>15</v>
      </c>
      <c r="J1657" s="4">
        <f>IFERROR(__xludf.DUMMYFUNCTION("""COMPUTED_VALUE"""),7.0)</f>
        <v>7</v>
      </c>
      <c r="K1657" s="4">
        <f>IFERROR(__xludf.DUMMYFUNCTION("""COMPUTED_VALUE"""),2023.0)</f>
        <v>2023</v>
      </c>
    </row>
    <row r="1658">
      <c r="A1658" s="1" t="s">
        <v>4090</v>
      </c>
      <c r="B1658" s="4" t="s">
        <v>22</v>
      </c>
      <c r="C1658" s="4" t="s">
        <v>30</v>
      </c>
      <c r="D1658" s="4" t="s">
        <v>30</v>
      </c>
      <c r="E1658" s="4">
        <v>4.0</v>
      </c>
      <c r="F1658" s="4">
        <v>2.0</v>
      </c>
      <c r="G1658" s="4">
        <v>8.0</v>
      </c>
      <c r="H1658" s="5">
        <v>45123.0</v>
      </c>
      <c r="I1658" s="4">
        <f>IFERROR(__xludf.DUMMYFUNCTION("SPLIT(H1658,""/"")"),16.0)</f>
        <v>16</v>
      </c>
      <c r="J1658" s="4">
        <f>IFERROR(__xludf.DUMMYFUNCTION("""COMPUTED_VALUE"""),7.0)</f>
        <v>7</v>
      </c>
      <c r="K1658" s="4">
        <f>IFERROR(__xludf.DUMMYFUNCTION("""COMPUTED_VALUE"""),2023.0)</f>
        <v>2023</v>
      </c>
    </row>
    <row r="1659">
      <c r="A1659" s="1" t="s">
        <v>7112</v>
      </c>
      <c r="B1659" s="4" t="s">
        <v>22</v>
      </c>
      <c r="C1659" s="4" t="s">
        <v>30</v>
      </c>
      <c r="D1659" s="4" t="s">
        <v>30</v>
      </c>
      <c r="E1659" s="4">
        <v>5.0</v>
      </c>
      <c r="F1659" s="4">
        <v>2.0</v>
      </c>
      <c r="G1659" s="4">
        <v>10.0</v>
      </c>
      <c r="H1659" s="5">
        <v>45123.0</v>
      </c>
      <c r="I1659" s="4">
        <f>IFERROR(__xludf.DUMMYFUNCTION("SPLIT(H1659,""/"")"),16.0)</f>
        <v>16</v>
      </c>
      <c r="J1659" s="4">
        <f>IFERROR(__xludf.DUMMYFUNCTION("""COMPUTED_VALUE"""),7.0)</f>
        <v>7</v>
      </c>
      <c r="K1659" s="4">
        <f>IFERROR(__xludf.DUMMYFUNCTION("""COMPUTED_VALUE"""),2023.0)</f>
        <v>2023</v>
      </c>
    </row>
    <row r="1660">
      <c r="A1660" s="1" t="s">
        <v>2193</v>
      </c>
      <c r="B1660" s="4" t="s">
        <v>22</v>
      </c>
      <c r="C1660" s="4" t="s">
        <v>29</v>
      </c>
      <c r="D1660" s="4" t="s">
        <v>39</v>
      </c>
      <c r="E1660" s="4">
        <v>3.0</v>
      </c>
      <c r="F1660" s="4">
        <v>2.0</v>
      </c>
      <c r="G1660" s="4">
        <v>6.0</v>
      </c>
      <c r="H1660" s="5">
        <v>45123.0</v>
      </c>
      <c r="I1660" s="4">
        <f>IFERROR(__xludf.DUMMYFUNCTION("SPLIT(H1660,""/"")"),16.0)</f>
        <v>16</v>
      </c>
      <c r="J1660" s="4">
        <f>IFERROR(__xludf.DUMMYFUNCTION("""COMPUTED_VALUE"""),7.0)</f>
        <v>7</v>
      </c>
      <c r="K1660" s="4">
        <f>IFERROR(__xludf.DUMMYFUNCTION("""COMPUTED_VALUE"""),2023.0)</f>
        <v>2023</v>
      </c>
    </row>
    <row r="1661">
      <c r="A1661" s="1" t="s">
        <v>114</v>
      </c>
      <c r="B1661" s="4" t="s">
        <v>22</v>
      </c>
      <c r="C1661" s="4" t="s">
        <v>24</v>
      </c>
      <c r="D1661" s="4" t="s">
        <v>28</v>
      </c>
      <c r="E1661" s="4">
        <v>1.0</v>
      </c>
      <c r="F1661" s="4">
        <v>2.0</v>
      </c>
      <c r="G1661" s="4">
        <v>2.0</v>
      </c>
      <c r="H1661" s="5">
        <v>45123.0</v>
      </c>
      <c r="I1661" s="4">
        <f>IFERROR(__xludf.DUMMYFUNCTION("SPLIT(H1661,""/"")"),16.0)</f>
        <v>16</v>
      </c>
      <c r="J1661" s="4">
        <f>IFERROR(__xludf.DUMMYFUNCTION("""COMPUTED_VALUE"""),7.0)</f>
        <v>7</v>
      </c>
      <c r="K1661" s="4">
        <f>IFERROR(__xludf.DUMMYFUNCTION("""COMPUTED_VALUE"""),2023.0)</f>
        <v>2023</v>
      </c>
    </row>
    <row r="1662">
      <c r="A1662" s="1" t="s">
        <v>8458</v>
      </c>
      <c r="B1662" s="4" t="s">
        <v>22</v>
      </c>
      <c r="C1662" s="4" t="s">
        <v>29</v>
      </c>
      <c r="D1662" s="4" t="s">
        <v>28</v>
      </c>
      <c r="E1662" s="4">
        <v>1.0</v>
      </c>
      <c r="F1662" s="4">
        <v>2.0</v>
      </c>
      <c r="G1662" s="4">
        <v>2.0</v>
      </c>
      <c r="H1662" s="5">
        <v>45123.0</v>
      </c>
      <c r="I1662" s="4">
        <f>IFERROR(__xludf.DUMMYFUNCTION("SPLIT(H1662,""/"")"),16.0)</f>
        <v>16</v>
      </c>
      <c r="J1662" s="4">
        <f>IFERROR(__xludf.DUMMYFUNCTION("""COMPUTED_VALUE"""),7.0)</f>
        <v>7</v>
      </c>
      <c r="K1662" s="4">
        <f>IFERROR(__xludf.DUMMYFUNCTION("""COMPUTED_VALUE"""),2023.0)</f>
        <v>2023</v>
      </c>
    </row>
    <row r="1663">
      <c r="A1663" s="1" t="s">
        <v>5354</v>
      </c>
      <c r="B1663" s="4" t="s">
        <v>22</v>
      </c>
      <c r="C1663" s="4" t="s">
        <v>24</v>
      </c>
      <c r="D1663" s="4" t="s">
        <v>23</v>
      </c>
      <c r="E1663" s="4">
        <v>4.0</v>
      </c>
      <c r="F1663" s="4">
        <v>2.0</v>
      </c>
      <c r="G1663" s="4">
        <v>8.0</v>
      </c>
      <c r="H1663" s="5">
        <v>45123.0</v>
      </c>
      <c r="I1663" s="4">
        <f>IFERROR(__xludf.DUMMYFUNCTION("SPLIT(H1663,""/"")"),16.0)</f>
        <v>16</v>
      </c>
      <c r="J1663" s="4">
        <f>IFERROR(__xludf.DUMMYFUNCTION("""COMPUTED_VALUE"""),7.0)</f>
        <v>7</v>
      </c>
      <c r="K1663" s="4">
        <f>IFERROR(__xludf.DUMMYFUNCTION("""COMPUTED_VALUE"""),2023.0)</f>
        <v>2023</v>
      </c>
    </row>
    <row r="1664">
      <c r="A1664" s="1" t="s">
        <v>1813</v>
      </c>
      <c r="B1664" s="4" t="s">
        <v>22</v>
      </c>
      <c r="C1664" s="4" t="s">
        <v>29</v>
      </c>
      <c r="D1664" s="4" t="s">
        <v>30</v>
      </c>
      <c r="E1664" s="4">
        <v>3.0</v>
      </c>
      <c r="F1664" s="4">
        <v>2.0</v>
      </c>
      <c r="G1664" s="4">
        <v>6.0</v>
      </c>
      <c r="H1664" s="5">
        <v>45124.0</v>
      </c>
      <c r="I1664" s="4">
        <f>IFERROR(__xludf.DUMMYFUNCTION("SPLIT(H1664,""/"")"),17.0)</f>
        <v>17</v>
      </c>
      <c r="J1664" s="4">
        <f>IFERROR(__xludf.DUMMYFUNCTION("""COMPUTED_VALUE"""),7.0)</f>
        <v>7</v>
      </c>
      <c r="K1664" s="4">
        <f>IFERROR(__xludf.DUMMYFUNCTION("""COMPUTED_VALUE"""),2023.0)</f>
        <v>2023</v>
      </c>
    </row>
    <row r="1665">
      <c r="A1665" s="1" t="s">
        <v>6793</v>
      </c>
      <c r="B1665" s="4" t="s">
        <v>22</v>
      </c>
      <c r="C1665" s="4" t="s">
        <v>24</v>
      </c>
      <c r="D1665" s="4" t="s">
        <v>39</v>
      </c>
      <c r="E1665" s="4">
        <v>3.0</v>
      </c>
      <c r="F1665" s="4">
        <v>2.0</v>
      </c>
      <c r="G1665" s="4">
        <v>6.0</v>
      </c>
      <c r="H1665" s="5">
        <v>45125.0</v>
      </c>
      <c r="I1665" s="4">
        <f>IFERROR(__xludf.DUMMYFUNCTION("SPLIT(H1665,""/"")"),18.0)</f>
        <v>18</v>
      </c>
      <c r="J1665" s="4">
        <f>IFERROR(__xludf.DUMMYFUNCTION("""COMPUTED_VALUE"""),7.0)</f>
        <v>7</v>
      </c>
      <c r="K1665" s="4">
        <f>IFERROR(__xludf.DUMMYFUNCTION("""COMPUTED_VALUE"""),2023.0)</f>
        <v>2023</v>
      </c>
    </row>
    <row r="1666">
      <c r="A1666" s="1" t="s">
        <v>1576</v>
      </c>
      <c r="B1666" s="4" t="s">
        <v>22</v>
      </c>
      <c r="C1666" s="4" t="s">
        <v>24</v>
      </c>
      <c r="D1666" s="4" t="s">
        <v>39</v>
      </c>
      <c r="E1666" s="4">
        <v>2.0</v>
      </c>
      <c r="F1666" s="4">
        <v>2.0</v>
      </c>
      <c r="G1666" s="4">
        <v>4.0</v>
      </c>
      <c r="H1666" s="5">
        <v>45125.0</v>
      </c>
      <c r="I1666" s="4">
        <f>IFERROR(__xludf.DUMMYFUNCTION("SPLIT(H1666,""/"")"),18.0)</f>
        <v>18</v>
      </c>
      <c r="J1666" s="4">
        <f>IFERROR(__xludf.DUMMYFUNCTION("""COMPUTED_VALUE"""),7.0)</f>
        <v>7</v>
      </c>
      <c r="K1666" s="4">
        <f>IFERROR(__xludf.DUMMYFUNCTION("""COMPUTED_VALUE"""),2023.0)</f>
        <v>2023</v>
      </c>
    </row>
    <row r="1667">
      <c r="A1667" s="1" t="s">
        <v>5963</v>
      </c>
      <c r="B1667" s="4" t="s">
        <v>22</v>
      </c>
      <c r="C1667" s="4" t="s">
        <v>30</v>
      </c>
      <c r="D1667" s="4" t="s">
        <v>28</v>
      </c>
      <c r="E1667" s="4">
        <v>3.0</v>
      </c>
      <c r="F1667" s="4">
        <v>2.0</v>
      </c>
      <c r="G1667" s="4">
        <v>6.0</v>
      </c>
      <c r="H1667" s="5">
        <v>45125.0</v>
      </c>
      <c r="I1667" s="4">
        <f>IFERROR(__xludf.DUMMYFUNCTION("SPLIT(H1667,""/"")"),18.0)</f>
        <v>18</v>
      </c>
      <c r="J1667" s="4">
        <f>IFERROR(__xludf.DUMMYFUNCTION("""COMPUTED_VALUE"""),7.0)</f>
        <v>7</v>
      </c>
      <c r="K1667" s="4">
        <f>IFERROR(__xludf.DUMMYFUNCTION("""COMPUTED_VALUE"""),2023.0)</f>
        <v>2023</v>
      </c>
    </row>
    <row r="1668">
      <c r="A1668" s="1" t="s">
        <v>415</v>
      </c>
      <c r="B1668" s="4" t="s">
        <v>22</v>
      </c>
      <c r="C1668" s="4" t="s">
        <v>29</v>
      </c>
      <c r="D1668" s="4" t="s">
        <v>23</v>
      </c>
      <c r="E1668" s="4">
        <v>2.0</v>
      </c>
      <c r="F1668" s="4">
        <v>2.0</v>
      </c>
      <c r="G1668" s="4">
        <v>4.0</v>
      </c>
      <c r="H1668" s="5">
        <v>45125.0</v>
      </c>
      <c r="I1668" s="4">
        <f>IFERROR(__xludf.DUMMYFUNCTION("SPLIT(H1668,""/"")"),18.0)</f>
        <v>18</v>
      </c>
      <c r="J1668" s="4">
        <f>IFERROR(__xludf.DUMMYFUNCTION("""COMPUTED_VALUE"""),7.0)</f>
        <v>7</v>
      </c>
      <c r="K1668" s="4">
        <f>IFERROR(__xludf.DUMMYFUNCTION("""COMPUTED_VALUE"""),2023.0)</f>
        <v>2023</v>
      </c>
    </row>
    <row r="1669">
      <c r="A1669" s="1" t="s">
        <v>9699</v>
      </c>
      <c r="B1669" s="4" t="s">
        <v>22</v>
      </c>
      <c r="C1669" s="4" t="s">
        <v>30</v>
      </c>
      <c r="D1669" s="4" t="s">
        <v>23</v>
      </c>
      <c r="E1669" s="4">
        <v>3.0</v>
      </c>
      <c r="F1669" s="4">
        <v>2.0</v>
      </c>
      <c r="G1669" s="4">
        <v>6.0</v>
      </c>
      <c r="H1669" s="5">
        <v>45126.0</v>
      </c>
      <c r="I1669" s="4">
        <f>IFERROR(__xludf.DUMMYFUNCTION("SPLIT(H1669,""/"")"),19.0)</f>
        <v>19</v>
      </c>
      <c r="J1669" s="4">
        <f>IFERROR(__xludf.DUMMYFUNCTION("""COMPUTED_VALUE"""),7.0)</f>
        <v>7</v>
      </c>
      <c r="K1669" s="4">
        <f>IFERROR(__xludf.DUMMYFUNCTION("""COMPUTED_VALUE"""),2023.0)</f>
        <v>2023</v>
      </c>
    </row>
    <row r="1670">
      <c r="A1670" s="1" t="s">
        <v>6744</v>
      </c>
      <c r="B1670" s="4" t="s">
        <v>22</v>
      </c>
      <c r="C1670" s="4" t="s">
        <v>30</v>
      </c>
      <c r="D1670" s="4" t="s">
        <v>23</v>
      </c>
      <c r="E1670" s="4">
        <v>2.0</v>
      </c>
      <c r="F1670" s="4">
        <v>2.0</v>
      </c>
      <c r="G1670" s="4">
        <v>4.0</v>
      </c>
      <c r="H1670" s="5">
        <v>45126.0</v>
      </c>
      <c r="I1670" s="4">
        <f>IFERROR(__xludf.DUMMYFUNCTION("SPLIT(H1670,""/"")"),19.0)</f>
        <v>19</v>
      </c>
      <c r="J1670" s="4">
        <f>IFERROR(__xludf.DUMMYFUNCTION("""COMPUTED_VALUE"""),7.0)</f>
        <v>7</v>
      </c>
      <c r="K1670" s="4">
        <f>IFERROR(__xludf.DUMMYFUNCTION("""COMPUTED_VALUE"""),2023.0)</f>
        <v>2023</v>
      </c>
    </row>
    <row r="1671">
      <c r="A1671" s="1" t="s">
        <v>3261</v>
      </c>
      <c r="B1671" s="4" t="s">
        <v>22</v>
      </c>
      <c r="C1671" s="4" t="s">
        <v>30</v>
      </c>
      <c r="D1671" s="4" t="s">
        <v>23</v>
      </c>
      <c r="E1671" s="4">
        <v>2.0</v>
      </c>
      <c r="F1671" s="4">
        <v>2.0</v>
      </c>
      <c r="G1671" s="4">
        <v>4.0</v>
      </c>
      <c r="H1671" s="5">
        <v>45127.0</v>
      </c>
      <c r="I1671" s="4">
        <f>IFERROR(__xludf.DUMMYFUNCTION("SPLIT(H1671,""/"")"),20.0)</f>
        <v>20</v>
      </c>
      <c r="J1671" s="4">
        <f>IFERROR(__xludf.DUMMYFUNCTION("""COMPUTED_VALUE"""),7.0)</f>
        <v>7</v>
      </c>
      <c r="K1671" s="4">
        <f>IFERROR(__xludf.DUMMYFUNCTION("""COMPUTED_VALUE"""),2023.0)</f>
        <v>2023</v>
      </c>
    </row>
    <row r="1672">
      <c r="A1672" s="1" t="s">
        <v>9702</v>
      </c>
      <c r="B1672" s="4" t="s">
        <v>22</v>
      </c>
      <c r="C1672" s="4" t="s">
        <v>30</v>
      </c>
      <c r="D1672" s="4" t="s">
        <v>30</v>
      </c>
      <c r="E1672" s="4">
        <v>1.0</v>
      </c>
      <c r="F1672" s="4">
        <v>2.0</v>
      </c>
      <c r="G1672" s="4">
        <v>2.0</v>
      </c>
      <c r="H1672" s="5">
        <v>45127.0</v>
      </c>
      <c r="I1672" s="4">
        <f>IFERROR(__xludf.DUMMYFUNCTION("SPLIT(H1672,""/"")"),20.0)</f>
        <v>20</v>
      </c>
      <c r="J1672" s="4">
        <f>IFERROR(__xludf.DUMMYFUNCTION("""COMPUTED_VALUE"""),7.0)</f>
        <v>7</v>
      </c>
      <c r="K1672" s="4">
        <f>IFERROR(__xludf.DUMMYFUNCTION("""COMPUTED_VALUE"""),2023.0)</f>
        <v>2023</v>
      </c>
    </row>
    <row r="1673">
      <c r="A1673" s="1" t="s">
        <v>5956</v>
      </c>
      <c r="B1673" s="4" t="s">
        <v>22</v>
      </c>
      <c r="C1673" s="4" t="s">
        <v>30</v>
      </c>
      <c r="D1673" s="4" t="s">
        <v>30</v>
      </c>
      <c r="E1673" s="4">
        <v>4.0</v>
      </c>
      <c r="F1673" s="4">
        <v>2.0</v>
      </c>
      <c r="G1673" s="4">
        <v>8.0</v>
      </c>
      <c r="H1673" s="5">
        <v>45127.0</v>
      </c>
      <c r="I1673" s="4">
        <f>IFERROR(__xludf.DUMMYFUNCTION("SPLIT(H1673,""/"")"),20.0)</f>
        <v>20</v>
      </c>
      <c r="J1673" s="4">
        <f>IFERROR(__xludf.DUMMYFUNCTION("""COMPUTED_VALUE"""),7.0)</f>
        <v>7</v>
      </c>
      <c r="K1673" s="4">
        <f>IFERROR(__xludf.DUMMYFUNCTION("""COMPUTED_VALUE"""),2023.0)</f>
        <v>2023</v>
      </c>
    </row>
    <row r="1674">
      <c r="A1674" s="1" t="s">
        <v>7203</v>
      </c>
      <c r="B1674" s="4" t="s">
        <v>22</v>
      </c>
      <c r="C1674" s="4" t="s">
        <v>29</v>
      </c>
      <c r="D1674" s="4" t="s">
        <v>39</v>
      </c>
      <c r="E1674" s="4">
        <v>2.0</v>
      </c>
      <c r="F1674" s="4">
        <v>2.0</v>
      </c>
      <c r="G1674" s="4">
        <v>4.0</v>
      </c>
      <c r="H1674" s="5">
        <v>45127.0</v>
      </c>
      <c r="I1674" s="4">
        <f>IFERROR(__xludf.DUMMYFUNCTION("SPLIT(H1674,""/"")"),20.0)</f>
        <v>20</v>
      </c>
      <c r="J1674" s="4">
        <f>IFERROR(__xludf.DUMMYFUNCTION("""COMPUTED_VALUE"""),7.0)</f>
        <v>7</v>
      </c>
      <c r="K1674" s="4">
        <f>IFERROR(__xludf.DUMMYFUNCTION("""COMPUTED_VALUE"""),2023.0)</f>
        <v>2023</v>
      </c>
    </row>
    <row r="1675">
      <c r="A1675" s="1" t="s">
        <v>2121</v>
      </c>
      <c r="B1675" s="4" t="s">
        <v>22</v>
      </c>
      <c r="C1675" s="4" t="s">
        <v>24</v>
      </c>
      <c r="D1675" s="4" t="s">
        <v>30</v>
      </c>
      <c r="E1675" s="4">
        <v>5.0</v>
      </c>
      <c r="F1675" s="4">
        <v>2.0</v>
      </c>
      <c r="G1675" s="4">
        <v>10.0</v>
      </c>
      <c r="H1675" s="5">
        <v>45128.0</v>
      </c>
      <c r="I1675" s="4">
        <f>IFERROR(__xludf.DUMMYFUNCTION("SPLIT(H1675,""/"")"),21.0)</f>
        <v>21</v>
      </c>
      <c r="J1675" s="4">
        <f>IFERROR(__xludf.DUMMYFUNCTION("""COMPUTED_VALUE"""),7.0)</f>
        <v>7</v>
      </c>
      <c r="K1675" s="4">
        <f>IFERROR(__xludf.DUMMYFUNCTION("""COMPUTED_VALUE"""),2023.0)</f>
        <v>2023</v>
      </c>
    </row>
    <row r="1676">
      <c r="A1676" s="1" t="s">
        <v>7952</v>
      </c>
      <c r="B1676" s="4" t="s">
        <v>22</v>
      </c>
      <c r="C1676" s="4" t="s">
        <v>24</v>
      </c>
      <c r="D1676" s="4" t="s">
        <v>30</v>
      </c>
      <c r="E1676" s="4">
        <v>4.0</v>
      </c>
      <c r="F1676" s="4">
        <v>2.0</v>
      </c>
      <c r="G1676" s="4">
        <v>8.0</v>
      </c>
      <c r="H1676" s="5">
        <v>45128.0</v>
      </c>
      <c r="I1676" s="4">
        <f>IFERROR(__xludf.DUMMYFUNCTION("SPLIT(H1676,""/"")"),21.0)</f>
        <v>21</v>
      </c>
      <c r="J1676" s="4">
        <f>IFERROR(__xludf.DUMMYFUNCTION("""COMPUTED_VALUE"""),7.0)</f>
        <v>7</v>
      </c>
      <c r="K1676" s="4">
        <f>IFERROR(__xludf.DUMMYFUNCTION("""COMPUTED_VALUE"""),2023.0)</f>
        <v>2023</v>
      </c>
    </row>
    <row r="1677">
      <c r="A1677" s="1" t="s">
        <v>5593</v>
      </c>
      <c r="B1677" s="4" t="s">
        <v>22</v>
      </c>
      <c r="C1677" s="4" t="s">
        <v>24</v>
      </c>
      <c r="D1677" s="4" t="s">
        <v>28</v>
      </c>
      <c r="E1677" s="4">
        <v>5.0</v>
      </c>
      <c r="F1677" s="4">
        <v>2.0</v>
      </c>
      <c r="G1677" s="4">
        <v>10.0</v>
      </c>
      <c r="H1677" s="5">
        <v>45128.0</v>
      </c>
      <c r="I1677" s="4">
        <f>IFERROR(__xludf.DUMMYFUNCTION("SPLIT(H1677,""/"")"),21.0)</f>
        <v>21</v>
      </c>
      <c r="J1677" s="4">
        <f>IFERROR(__xludf.DUMMYFUNCTION("""COMPUTED_VALUE"""),7.0)</f>
        <v>7</v>
      </c>
      <c r="K1677" s="4">
        <f>IFERROR(__xludf.DUMMYFUNCTION("""COMPUTED_VALUE"""),2023.0)</f>
        <v>2023</v>
      </c>
    </row>
    <row r="1678">
      <c r="A1678" s="1" t="s">
        <v>7259</v>
      </c>
      <c r="B1678" s="4" t="s">
        <v>22</v>
      </c>
      <c r="C1678" s="4" t="s">
        <v>24</v>
      </c>
      <c r="D1678" s="4" t="s">
        <v>39</v>
      </c>
      <c r="E1678" s="4">
        <v>2.0</v>
      </c>
      <c r="F1678" s="4">
        <v>2.0</v>
      </c>
      <c r="G1678" s="4">
        <v>4.0</v>
      </c>
      <c r="H1678" s="5">
        <v>45128.0</v>
      </c>
      <c r="I1678" s="4">
        <f>IFERROR(__xludf.DUMMYFUNCTION("SPLIT(H1678,""/"")"),21.0)</f>
        <v>21</v>
      </c>
      <c r="J1678" s="4">
        <f>IFERROR(__xludf.DUMMYFUNCTION("""COMPUTED_VALUE"""),7.0)</f>
        <v>7</v>
      </c>
      <c r="K1678" s="4">
        <f>IFERROR(__xludf.DUMMYFUNCTION("""COMPUTED_VALUE"""),2023.0)</f>
        <v>2023</v>
      </c>
    </row>
    <row r="1679">
      <c r="A1679" s="1" t="s">
        <v>2508</v>
      </c>
      <c r="B1679" s="4" t="s">
        <v>22</v>
      </c>
      <c r="C1679" s="4" t="s">
        <v>24</v>
      </c>
      <c r="D1679" s="4" t="s">
        <v>23</v>
      </c>
      <c r="E1679" s="4">
        <v>2.0</v>
      </c>
      <c r="F1679" s="4">
        <v>2.0</v>
      </c>
      <c r="G1679" s="4">
        <v>4.0</v>
      </c>
      <c r="H1679" s="5">
        <v>45128.0</v>
      </c>
      <c r="I1679" s="4">
        <f>IFERROR(__xludf.DUMMYFUNCTION("SPLIT(H1679,""/"")"),21.0)</f>
        <v>21</v>
      </c>
      <c r="J1679" s="4">
        <f>IFERROR(__xludf.DUMMYFUNCTION("""COMPUTED_VALUE"""),7.0)</f>
        <v>7</v>
      </c>
      <c r="K1679" s="4">
        <f>IFERROR(__xludf.DUMMYFUNCTION("""COMPUTED_VALUE"""),2023.0)</f>
        <v>2023</v>
      </c>
    </row>
    <row r="1680">
      <c r="A1680" s="1" t="s">
        <v>4904</v>
      </c>
      <c r="B1680" s="4" t="s">
        <v>22</v>
      </c>
      <c r="C1680" s="4" t="s">
        <v>29</v>
      </c>
      <c r="D1680" s="4" t="s">
        <v>28</v>
      </c>
      <c r="E1680" s="4">
        <v>4.0</v>
      </c>
      <c r="F1680" s="4">
        <v>2.0</v>
      </c>
      <c r="G1680" s="4">
        <v>8.0</v>
      </c>
      <c r="H1680" s="5">
        <v>45128.0</v>
      </c>
      <c r="I1680" s="4">
        <f>IFERROR(__xludf.DUMMYFUNCTION("SPLIT(H1680,""/"")"),21.0)</f>
        <v>21</v>
      </c>
      <c r="J1680" s="4">
        <f>IFERROR(__xludf.DUMMYFUNCTION("""COMPUTED_VALUE"""),7.0)</f>
        <v>7</v>
      </c>
      <c r="K1680" s="4">
        <f>IFERROR(__xludf.DUMMYFUNCTION("""COMPUTED_VALUE"""),2023.0)</f>
        <v>2023</v>
      </c>
    </row>
    <row r="1681">
      <c r="A1681" s="1" t="s">
        <v>3018</v>
      </c>
      <c r="B1681" s="4" t="s">
        <v>22</v>
      </c>
      <c r="C1681" s="4" t="s">
        <v>30</v>
      </c>
      <c r="D1681" s="4" t="s">
        <v>39</v>
      </c>
      <c r="E1681" s="4">
        <v>5.0</v>
      </c>
      <c r="F1681" s="4">
        <v>2.0</v>
      </c>
      <c r="G1681" s="4">
        <v>10.0</v>
      </c>
      <c r="H1681" s="5">
        <v>45128.0</v>
      </c>
      <c r="I1681" s="4">
        <f>IFERROR(__xludf.DUMMYFUNCTION("SPLIT(H1681,""/"")"),21.0)</f>
        <v>21</v>
      </c>
      <c r="J1681" s="4">
        <f>IFERROR(__xludf.DUMMYFUNCTION("""COMPUTED_VALUE"""),7.0)</f>
        <v>7</v>
      </c>
      <c r="K1681" s="4">
        <f>IFERROR(__xludf.DUMMYFUNCTION("""COMPUTED_VALUE"""),2023.0)</f>
        <v>2023</v>
      </c>
    </row>
    <row r="1682">
      <c r="A1682" s="1" t="s">
        <v>9534</v>
      </c>
      <c r="B1682" s="4" t="s">
        <v>22</v>
      </c>
      <c r="C1682" s="4" t="s">
        <v>29</v>
      </c>
      <c r="D1682" s="4" t="s">
        <v>39</v>
      </c>
      <c r="E1682" s="4">
        <v>5.0</v>
      </c>
      <c r="F1682" s="4">
        <v>2.0</v>
      </c>
      <c r="G1682" s="4">
        <v>10.0</v>
      </c>
      <c r="H1682" s="5">
        <v>45128.0</v>
      </c>
      <c r="I1682" s="4">
        <f>IFERROR(__xludf.DUMMYFUNCTION("SPLIT(H1682,""/"")"),21.0)</f>
        <v>21</v>
      </c>
      <c r="J1682" s="4">
        <f>IFERROR(__xludf.DUMMYFUNCTION("""COMPUTED_VALUE"""),7.0)</f>
        <v>7</v>
      </c>
      <c r="K1682" s="4">
        <f>IFERROR(__xludf.DUMMYFUNCTION("""COMPUTED_VALUE"""),2023.0)</f>
        <v>2023</v>
      </c>
    </row>
    <row r="1683">
      <c r="A1683" s="1" t="s">
        <v>2014</v>
      </c>
      <c r="B1683" s="4" t="s">
        <v>22</v>
      </c>
      <c r="C1683" s="4" t="s">
        <v>30</v>
      </c>
      <c r="D1683" s="4" t="s">
        <v>23</v>
      </c>
      <c r="E1683" s="4">
        <v>3.0</v>
      </c>
      <c r="F1683" s="4">
        <v>2.0</v>
      </c>
      <c r="G1683" s="4">
        <v>6.0</v>
      </c>
      <c r="H1683" s="5">
        <v>45129.0</v>
      </c>
      <c r="I1683" s="4">
        <f>IFERROR(__xludf.DUMMYFUNCTION("SPLIT(H1683,""/"")"),22.0)</f>
        <v>22</v>
      </c>
      <c r="J1683" s="4">
        <f>IFERROR(__xludf.DUMMYFUNCTION("""COMPUTED_VALUE"""),7.0)</f>
        <v>7</v>
      </c>
      <c r="K1683" s="4">
        <f>IFERROR(__xludf.DUMMYFUNCTION("""COMPUTED_VALUE"""),2023.0)</f>
        <v>2023</v>
      </c>
    </row>
    <row r="1684">
      <c r="A1684" s="1" t="s">
        <v>3873</v>
      </c>
      <c r="B1684" s="4" t="s">
        <v>22</v>
      </c>
      <c r="C1684" s="4" t="s">
        <v>30</v>
      </c>
      <c r="D1684" s="4" t="s">
        <v>30</v>
      </c>
      <c r="E1684" s="4">
        <v>1.0</v>
      </c>
      <c r="F1684" s="4">
        <v>2.0</v>
      </c>
      <c r="G1684" s="4">
        <v>2.0</v>
      </c>
      <c r="H1684" s="5">
        <v>45129.0</v>
      </c>
      <c r="I1684" s="4">
        <f>IFERROR(__xludf.DUMMYFUNCTION("SPLIT(H1684,""/"")"),22.0)</f>
        <v>22</v>
      </c>
      <c r="J1684" s="4">
        <f>IFERROR(__xludf.DUMMYFUNCTION("""COMPUTED_VALUE"""),7.0)</f>
        <v>7</v>
      </c>
      <c r="K1684" s="4">
        <f>IFERROR(__xludf.DUMMYFUNCTION("""COMPUTED_VALUE"""),2023.0)</f>
        <v>2023</v>
      </c>
    </row>
    <row r="1685">
      <c r="A1685" s="1" t="s">
        <v>4367</v>
      </c>
      <c r="B1685" s="4" t="s">
        <v>22</v>
      </c>
      <c r="C1685" s="4" t="s">
        <v>30</v>
      </c>
      <c r="D1685" s="4" t="s">
        <v>39</v>
      </c>
      <c r="E1685" s="4">
        <v>2.0</v>
      </c>
      <c r="F1685" s="4">
        <v>2.0</v>
      </c>
      <c r="G1685" s="4">
        <v>4.0</v>
      </c>
      <c r="H1685" s="5">
        <v>45130.0</v>
      </c>
      <c r="I1685" s="4">
        <f>IFERROR(__xludf.DUMMYFUNCTION("SPLIT(H1685,""/"")"),23.0)</f>
        <v>23</v>
      </c>
      <c r="J1685" s="4">
        <f>IFERROR(__xludf.DUMMYFUNCTION("""COMPUTED_VALUE"""),7.0)</f>
        <v>7</v>
      </c>
      <c r="K1685" s="4">
        <f>IFERROR(__xludf.DUMMYFUNCTION("""COMPUTED_VALUE"""),2023.0)</f>
        <v>2023</v>
      </c>
    </row>
    <row r="1686">
      <c r="A1686" s="1" t="s">
        <v>6569</v>
      </c>
      <c r="B1686" s="4" t="s">
        <v>22</v>
      </c>
      <c r="C1686" s="4" t="s">
        <v>24</v>
      </c>
      <c r="D1686" s="4" t="s">
        <v>30</v>
      </c>
      <c r="E1686" s="4">
        <v>1.0</v>
      </c>
      <c r="F1686" s="4">
        <v>2.0</v>
      </c>
      <c r="G1686" s="4">
        <v>2.0</v>
      </c>
      <c r="H1686" s="5">
        <v>45130.0</v>
      </c>
      <c r="I1686" s="4">
        <f>IFERROR(__xludf.DUMMYFUNCTION("SPLIT(H1686,""/"")"),23.0)</f>
        <v>23</v>
      </c>
      <c r="J1686" s="4">
        <f>IFERROR(__xludf.DUMMYFUNCTION("""COMPUTED_VALUE"""),7.0)</f>
        <v>7</v>
      </c>
      <c r="K1686" s="4">
        <f>IFERROR(__xludf.DUMMYFUNCTION("""COMPUTED_VALUE"""),2023.0)</f>
        <v>2023</v>
      </c>
    </row>
    <row r="1687">
      <c r="A1687" s="1" t="s">
        <v>5397</v>
      </c>
      <c r="B1687" s="4" t="s">
        <v>22</v>
      </c>
      <c r="C1687" s="4" t="s">
        <v>29</v>
      </c>
      <c r="D1687" s="4" t="s">
        <v>39</v>
      </c>
      <c r="E1687" s="4">
        <v>5.0</v>
      </c>
      <c r="F1687" s="4">
        <v>2.0</v>
      </c>
      <c r="G1687" s="4">
        <v>10.0</v>
      </c>
      <c r="H1687" s="5">
        <v>45131.0</v>
      </c>
      <c r="I1687" s="4">
        <f>IFERROR(__xludf.DUMMYFUNCTION("SPLIT(H1687,""/"")"),24.0)</f>
        <v>24</v>
      </c>
      <c r="J1687" s="4">
        <f>IFERROR(__xludf.DUMMYFUNCTION("""COMPUTED_VALUE"""),7.0)</f>
        <v>7</v>
      </c>
      <c r="K1687" s="4">
        <f>IFERROR(__xludf.DUMMYFUNCTION("""COMPUTED_VALUE"""),2023.0)</f>
        <v>2023</v>
      </c>
    </row>
    <row r="1688">
      <c r="A1688" s="1" t="s">
        <v>8395</v>
      </c>
      <c r="B1688" s="4" t="s">
        <v>22</v>
      </c>
      <c r="C1688" s="4" t="s">
        <v>24</v>
      </c>
      <c r="D1688" s="4" t="s">
        <v>28</v>
      </c>
      <c r="E1688" s="4">
        <v>2.0</v>
      </c>
      <c r="F1688" s="4">
        <v>2.0</v>
      </c>
      <c r="G1688" s="4">
        <v>4.0</v>
      </c>
      <c r="H1688" s="5">
        <v>45131.0</v>
      </c>
      <c r="I1688" s="4">
        <f>IFERROR(__xludf.DUMMYFUNCTION("SPLIT(H1688,""/"")"),24.0)</f>
        <v>24</v>
      </c>
      <c r="J1688" s="4">
        <f>IFERROR(__xludf.DUMMYFUNCTION("""COMPUTED_VALUE"""),7.0)</f>
        <v>7</v>
      </c>
      <c r="K1688" s="4">
        <f>IFERROR(__xludf.DUMMYFUNCTION("""COMPUTED_VALUE"""),2023.0)</f>
        <v>2023</v>
      </c>
    </row>
    <row r="1689">
      <c r="A1689" s="1" t="s">
        <v>3929</v>
      </c>
      <c r="B1689" s="4" t="s">
        <v>22</v>
      </c>
      <c r="C1689" s="4" t="s">
        <v>24</v>
      </c>
      <c r="D1689" s="4" t="s">
        <v>23</v>
      </c>
      <c r="E1689" s="4">
        <v>4.0</v>
      </c>
      <c r="F1689" s="4">
        <v>2.0</v>
      </c>
      <c r="G1689" s="4">
        <v>8.0</v>
      </c>
      <c r="H1689" s="5">
        <v>45131.0</v>
      </c>
      <c r="I1689" s="4">
        <f>IFERROR(__xludf.DUMMYFUNCTION("SPLIT(H1689,""/"")"),24.0)</f>
        <v>24</v>
      </c>
      <c r="J1689" s="4">
        <f>IFERROR(__xludf.DUMMYFUNCTION("""COMPUTED_VALUE"""),7.0)</f>
        <v>7</v>
      </c>
      <c r="K1689" s="4">
        <f>IFERROR(__xludf.DUMMYFUNCTION("""COMPUTED_VALUE"""),2023.0)</f>
        <v>2023</v>
      </c>
    </row>
    <row r="1690">
      <c r="A1690" s="1" t="s">
        <v>3823</v>
      </c>
      <c r="B1690" s="4" t="s">
        <v>22</v>
      </c>
      <c r="C1690" s="4" t="s">
        <v>24</v>
      </c>
      <c r="D1690" s="4" t="s">
        <v>30</v>
      </c>
      <c r="E1690" s="4">
        <v>5.0</v>
      </c>
      <c r="F1690" s="4">
        <v>2.0</v>
      </c>
      <c r="G1690" s="4">
        <v>10.0</v>
      </c>
      <c r="H1690" s="5">
        <v>45131.0</v>
      </c>
      <c r="I1690" s="4">
        <f>IFERROR(__xludf.DUMMYFUNCTION("SPLIT(H1690,""/"")"),24.0)</f>
        <v>24</v>
      </c>
      <c r="J1690" s="4">
        <f>IFERROR(__xludf.DUMMYFUNCTION("""COMPUTED_VALUE"""),7.0)</f>
        <v>7</v>
      </c>
      <c r="K1690" s="4">
        <f>IFERROR(__xludf.DUMMYFUNCTION("""COMPUTED_VALUE"""),2023.0)</f>
        <v>2023</v>
      </c>
    </row>
    <row r="1691">
      <c r="A1691" s="1" t="s">
        <v>9386</v>
      </c>
      <c r="B1691" s="4" t="s">
        <v>22</v>
      </c>
      <c r="C1691" s="4" t="s">
        <v>30</v>
      </c>
      <c r="D1691" s="4" t="s">
        <v>30</v>
      </c>
      <c r="E1691" s="4">
        <v>1.0</v>
      </c>
      <c r="F1691" s="4">
        <v>2.0</v>
      </c>
      <c r="G1691" s="4">
        <v>2.0</v>
      </c>
      <c r="H1691" s="5">
        <v>45131.0</v>
      </c>
      <c r="I1691" s="4">
        <f>IFERROR(__xludf.DUMMYFUNCTION("SPLIT(H1691,""/"")"),24.0)</f>
        <v>24</v>
      </c>
      <c r="J1691" s="4">
        <f>IFERROR(__xludf.DUMMYFUNCTION("""COMPUTED_VALUE"""),7.0)</f>
        <v>7</v>
      </c>
      <c r="K1691" s="4">
        <f>IFERROR(__xludf.DUMMYFUNCTION("""COMPUTED_VALUE"""),2023.0)</f>
        <v>2023</v>
      </c>
    </row>
    <row r="1692">
      <c r="A1692" s="1" t="s">
        <v>9381</v>
      </c>
      <c r="B1692" s="4" t="s">
        <v>22</v>
      </c>
      <c r="C1692" s="4" t="s">
        <v>29</v>
      </c>
      <c r="D1692" s="4" t="s">
        <v>23</v>
      </c>
      <c r="E1692" s="4">
        <v>1.0</v>
      </c>
      <c r="F1692" s="4">
        <v>2.0</v>
      </c>
      <c r="G1692" s="4">
        <v>2.0</v>
      </c>
      <c r="H1692" s="5">
        <v>45131.0</v>
      </c>
      <c r="I1692" s="4">
        <f>IFERROR(__xludf.DUMMYFUNCTION("SPLIT(H1692,""/"")"),24.0)</f>
        <v>24</v>
      </c>
      <c r="J1692" s="4">
        <f>IFERROR(__xludf.DUMMYFUNCTION("""COMPUTED_VALUE"""),7.0)</f>
        <v>7</v>
      </c>
      <c r="K1692" s="4">
        <f>IFERROR(__xludf.DUMMYFUNCTION("""COMPUTED_VALUE"""),2023.0)</f>
        <v>2023</v>
      </c>
    </row>
    <row r="1693">
      <c r="A1693" s="1" t="s">
        <v>3042</v>
      </c>
      <c r="B1693" s="4" t="s">
        <v>22</v>
      </c>
      <c r="C1693" s="4" t="s">
        <v>29</v>
      </c>
      <c r="D1693" s="4" t="s">
        <v>30</v>
      </c>
      <c r="E1693" s="4">
        <v>3.0</v>
      </c>
      <c r="F1693" s="4">
        <v>2.0</v>
      </c>
      <c r="G1693" s="4">
        <v>6.0</v>
      </c>
      <c r="H1693" s="5">
        <v>45131.0</v>
      </c>
      <c r="I1693" s="4">
        <f>IFERROR(__xludf.DUMMYFUNCTION("SPLIT(H1693,""/"")"),24.0)</f>
        <v>24</v>
      </c>
      <c r="J1693" s="4">
        <f>IFERROR(__xludf.DUMMYFUNCTION("""COMPUTED_VALUE"""),7.0)</f>
        <v>7</v>
      </c>
      <c r="K1693" s="4">
        <f>IFERROR(__xludf.DUMMYFUNCTION("""COMPUTED_VALUE"""),2023.0)</f>
        <v>2023</v>
      </c>
    </row>
    <row r="1694">
      <c r="A1694" s="1" t="s">
        <v>1162</v>
      </c>
      <c r="B1694" s="4" t="s">
        <v>22</v>
      </c>
      <c r="C1694" s="4" t="s">
        <v>30</v>
      </c>
      <c r="D1694" s="4" t="s">
        <v>30</v>
      </c>
      <c r="E1694" s="4">
        <v>3.0</v>
      </c>
      <c r="F1694" s="4">
        <v>2.0</v>
      </c>
      <c r="G1694" s="4">
        <v>6.0</v>
      </c>
      <c r="H1694" s="5">
        <v>45132.0</v>
      </c>
      <c r="I1694" s="4">
        <f>IFERROR(__xludf.DUMMYFUNCTION("SPLIT(H1694,""/"")"),25.0)</f>
        <v>25</v>
      </c>
      <c r="J1694" s="4">
        <f>IFERROR(__xludf.DUMMYFUNCTION("""COMPUTED_VALUE"""),7.0)</f>
        <v>7</v>
      </c>
      <c r="K1694" s="4">
        <f>IFERROR(__xludf.DUMMYFUNCTION("""COMPUTED_VALUE"""),2023.0)</f>
        <v>2023</v>
      </c>
    </row>
    <row r="1695">
      <c r="A1695" s="1" t="s">
        <v>8568</v>
      </c>
      <c r="B1695" s="4" t="s">
        <v>22</v>
      </c>
      <c r="C1695" s="4" t="s">
        <v>30</v>
      </c>
      <c r="D1695" s="4" t="s">
        <v>28</v>
      </c>
      <c r="E1695" s="4">
        <v>5.0</v>
      </c>
      <c r="F1695" s="4">
        <v>2.0</v>
      </c>
      <c r="G1695" s="4">
        <v>10.0</v>
      </c>
      <c r="H1695" s="5">
        <v>45132.0</v>
      </c>
      <c r="I1695" s="4">
        <f>IFERROR(__xludf.DUMMYFUNCTION("SPLIT(H1695,""/"")"),25.0)</f>
        <v>25</v>
      </c>
      <c r="J1695" s="4">
        <f>IFERROR(__xludf.DUMMYFUNCTION("""COMPUTED_VALUE"""),7.0)</f>
        <v>7</v>
      </c>
      <c r="K1695" s="4">
        <f>IFERROR(__xludf.DUMMYFUNCTION("""COMPUTED_VALUE"""),2023.0)</f>
        <v>2023</v>
      </c>
    </row>
    <row r="1696">
      <c r="A1696" s="1" t="s">
        <v>138</v>
      </c>
      <c r="B1696" s="4" t="s">
        <v>22</v>
      </c>
      <c r="C1696" s="4" t="s">
        <v>29</v>
      </c>
      <c r="D1696" s="4" t="s">
        <v>28</v>
      </c>
      <c r="E1696" s="4">
        <v>4.0</v>
      </c>
      <c r="F1696" s="4">
        <v>2.0</v>
      </c>
      <c r="G1696" s="4">
        <v>8.0</v>
      </c>
      <c r="H1696" s="5">
        <v>45132.0</v>
      </c>
      <c r="I1696" s="4">
        <f>IFERROR(__xludf.DUMMYFUNCTION("SPLIT(H1696,""/"")"),25.0)</f>
        <v>25</v>
      </c>
      <c r="J1696" s="4">
        <f>IFERROR(__xludf.DUMMYFUNCTION("""COMPUTED_VALUE"""),7.0)</f>
        <v>7</v>
      </c>
      <c r="K1696" s="4">
        <f>IFERROR(__xludf.DUMMYFUNCTION("""COMPUTED_VALUE"""),2023.0)</f>
        <v>2023</v>
      </c>
    </row>
    <row r="1697">
      <c r="A1697" s="1" t="s">
        <v>8973</v>
      </c>
      <c r="B1697" s="4" t="s">
        <v>22</v>
      </c>
      <c r="C1697" s="4" t="s">
        <v>24</v>
      </c>
      <c r="D1697" s="4" t="s">
        <v>30</v>
      </c>
      <c r="E1697" s="4">
        <v>2.0</v>
      </c>
      <c r="F1697" s="4">
        <v>2.0</v>
      </c>
      <c r="G1697" s="4">
        <v>4.0</v>
      </c>
      <c r="H1697" s="5">
        <v>45133.0</v>
      </c>
      <c r="I1697" s="4">
        <f>IFERROR(__xludf.DUMMYFUNCTION("SPLIT(H1697,""/"")"),26.0)</f>
        <v>26</v>
      </c>
      <c r="J1697" s="4">
        <f>IFERROR(__xludf.DUMMYFUNCTION("""COMPUTED_VALUE"""),7.0)</f>
        <v>7</v>
      </c>
      <c r="K1697" s="4">
        <f>IFERROR(__xludf.DUMMYFUNCTION("""COMPUTED_VALUE"""),2023.0)</f>
        <v>2023</v>
      </c>
    </row>
    <row r="1698">
      <c r="A1698" s="1" t="s">
        <v>4414</v>
      </c>
      <c r="B1698" s="4" t="s">
        <v>22</v>
      </c>
      <c r="C1698" s="4" t="s">
        <v>24</v>
      </c>
      <c r="D1698" s="4" t="s">
        <v>30</v>
      </c>
      <c r="E1698" s="4">
        <v>5.0</v>
      </c>
      <c r="F1698" s="4">
        <v>2.0</v>
      </c>
      <c r="G1698" s="4">
        <v>10.0</v>
      </c>
      <c r="H1698" s="5">
        <v>45133.0</v>
      </c>
      <c r="I1698" s="4">
        <f>IFERROR(__xludf.DUMMYFUNCTION("SPLIT(H1698,""/"")"),26.0)</f>
        <v>26</v>
      </c>
      <c r="J1698" s="4">
        <f>IFERROR(__xludf.DUMMYFUNCTION("""COMPUTED_VALUE"""),7.0)</f>
        <v>7</v>
      </c>
      <c r="K1698" s="4">
        <f>IFERROR(__xludf.DUMMYFUNCTION("""COMPUTED_VALUE"""),2023.0)</f>
        <v>2023</v>
      </c>
    </row>
    <row r="1699">
      <c r="A1699" s="1" t="s">
        <v>7190</v>
      </c>
      <c r="B1699" s="4" t="s">
        <v>22</v>
      </c>
      <c r="C1699" s="4" t="s">
        <v>30</v>
      </c>
      <c r="D1699" s="4" t="s">
        <v>39</v>
      </c>
      <c r="E1699" s="4">
        <v>3.0</v>
      </c>
      <c r="F1699" s="4">
        <v>2.0</v>
      </c>
      <c r="G1699" s="4">
        <v>6.0</v>
      </c>
      <c r="H1699" s="5">
        <v>45133.0</v>
      </c>
      <c r="I1699" s="4">
        <f>IFERROR(__xludf.DUMMYFUNCTION("SPLIT(H1699,""/"")"),26.0)</f>
        <v>26</v>
      </c>
      <c r="J1699" s="4">
        <f>IFERROR(__xludf.DUMMYFUNCTION("""COMPUTED_VALUE"""),7.0)</f>
        <v>7</v>
      </c>
      <c r="K1699" s="4">
        <f>IFERROR(__xludf.DUMMYFUNCTION("""COMPUTED_VALUE"""),2023.0)</f>
        <v>2023</v>
      </c>
    </row>
    <row r="1700">
      <c r="A1700" s="1" t="s">
        <v>6016</v>
      </c>
      <c r="B1700" s="4" t="s">
        <v>22</v>
      </c>
      <c r="C1700" s="4" t="s">
        <v>30</v>
      </c>
      <c r="D1700" s="4" t="s">
        <v>28</v>
      </c>
      <c r="E1700" s="4">
        <v>4.0</v>
      </c>
      <c r="F1700" s="4">
        <v>2.0</v>
      </c>
      <c r="G1700" s="4">
        <v>8.0</v>
      </c>
      <c r="H1700" s="5">
        <v>45133.0</v>
      </c>
      <c r="I1700" s="4">
        <f>IFERROR(__xludf.DUMMYFUNCTION("SPLIT(H1700,""/"")"),26.0)</f>
        <v>26</v>
      </c>
      <c r="J1700" s="4">
        <f>IFERROR(__xludf.DUMMYFUNCTION("""COMPUTED_VALUE"""),7.0)</f>
        <v>7</v>
      </c>
      <c r="K1700" s="4">
        <f>IFERROR(__xludf.DUMMYFUNCTION("""COMPUTED_VALUE"""),2023.0)</f>
        <v>2023</v>
      </c>
    </row>
    <row r="1701">
      <c r="A1701" s="1" t="s">
        <v>2926</v>
      </c>
      <c r="B1701" s="4" t="s">
        <v>22</v>
      </c>
      <c r="C1701" s="4" t="s">
        <v>30</v>
      </c>
      <c r="D1701" s="4" t="s">
        <v>30</v>
      </c>
      <c r="E1701" s="4">
        <v>5.0</v>
      </c>
      <c r="F1701" s="4">
        <v>2.0</v>
      </c>
      <c r="G1701" s="4">
        <v>10.0</v>
      </c>
      <c r="H1701" s="5">
        <v>45133.0</v>
      </c>
      <c r="I1701" s="4">
        <f>IFERROR(__xludf.DUMMYFUNCTION("SPLIT(H1701,""/"")"),26.0)</f>
        <v>26</v>
      </c>
      <c r="J1701" s="4">
        <f>IFERROR(__xludf.DUMMYFUNCTION("""COMPUTED_VALUE"""),7.0)</f>
        <v>7</v>
      </c>
      <c r="K1701" s="4">
        <f>IFERROR(__xludf.DUMMYFUNCTION("""COMPUTED_VALUE"""),2023.0)</f>
        <v>2023</v>
      </c>
    </row>
    <row r="1702">
      <c r="A1702" s="1" t="s">
        <v>393</v>
      </c>
      <c r="B1702" s="4" t="s">
        <v>22</v>
      </c>
      <c r="C1702" s="4" t="s">
        <v>24</v>
      </c>
      <c r="D1702" s="4" t="s">
        <v>28</v>
      </c>
      <c r="E1702" s="4">
        <v>3.0</v>
      </c>
      <c r="F1702" s="4">
        <v>2.0</v>
      </c>
      <c r="G1702" s="4">
        <v>6.0</v>
      </c>
      <c r="H1702" s="5">
        <v>45134.0</v>
      </c>
      <c r="I1702" s="4">
        <f>IFERROR(__xludf.DUMMYFUNCTION("SPLIT(H1702,""/"")"),27.0)</f>
        <v>27</v>
      </c>
      <c r="J1702" s="4">
        <f>IFERROR(__xludf.DUMMYFUNCTION("""COMPUTED_VALUE"""),7.0)</f>
        <v>7</v>
      </c>
      <c r="K1702" s="4">
        <f>IFERROR(__xludf.DUMMYFUNCTION("""COMPUTED_VALUE"""),2023.0)</f>
        <v>2023</v>
      </c>
    </row>
    <row r="1703">
      <c r="A1703" s="1" t="s">
        <v>3942</v>
      </c>
      <c r="B1703" s="4" t="s">
        <v>22</v>
      </c>
      <c r="C1703" s="4" t="s">
        <v>24</v>
      </c>
      <c r="D1703" s="4" t="s">
        <v>39</v>
      </c>
      <c r="E1703" s="4">
        <v>4.0</v>
      </c>
      <c r="F1703" s="4">
        <v>2.0</v>
      </c>
      <c r="G1703" s="4">
        <v>8.0</v>
      </c>
      <c r="H1703" s="5">
        <v>45134.0</v>
      </c>
      <c r="I1703" s="4">
        <f>IFERROR(__xludf.DUMMYFUNCTION("SPLIT(H1703,""/"")"),27.0)</f>
        <v>27</v>
      </c>
      <c r="J1703" s="4">
        <f>IFERROR(__xludf.DUMMYFUNCTION("""COMPUTED_VALUE"""),7.0)</f>
        <v>7</v>
      </c>
      <c r="K1703" s="4">
        <f>IFERROR(__xludf.DUMMYFUNCTION("""COMPUTED_VALUE"""),2023.0)</f>
        <v>2023</v>
      </c>
    </row>
    <row r="1704">
      <c r="A1704" s="1" t="s">
        <v>7397</v>
      </c>
      <c r="B1704" s="4" t="s">
        <v>22</v>
      </c>
      <c r="C1704" s="4" t="s">
        <v>30</v>
      </c>
      <c r="D1704" s="4" t="s">
        <v>39</v>
      </c>
      <c r="E1704" s="4">
        <v>1.0</v>
      </c>
      <c r="F1704" s="4">
        <v>2.0</v>
      </c>
      <c r="G1704" s="4">
        <v>2.0</v>
      </c>
      <c r="H1704" s="5">
        <v>45134.0</v>
      </c>
      <c r="I1704" s="4">
        <f>IFERROR(__xludf.DUMMYFUNCTION("SPLIT(H1704,""/"")"),27.0)</f>
        <v>27</v>
      </c>
      <c r="J1704" s="4">
        <f>IFERROR(__xludf.DUMMYFUNCTION("""COMPUTED_VALUE"""),7.0)</f>
        <v>7</v>
      </c>
      <c r="K1704" s="4">
        <f>IFERROR(__xludf.DUMMYFUNCTION("""COMPUTED_VALUE"""),2023.0)</f>
        <v>2023</v>
      </c>
    </row>
    <row r="1705">
      <c r="A1705" s="1" t="s">
        <v>9826</v>
      </c>
      <c r="B1705" s="4" t="s">
        <v>22</v>
      </c>
      <c r="C1705" s="4" t="s">
        <v>24</v>
      </c>
      <c r="D1705" s="4" t="s">
        <v>23</v>
      </c>
      <c r="E1705" s="4">
        <v>4.0</v>
      </c>
      <c r="F1705" s="4">
        <v>2.0</v>
      </c>
      <c r="G1705" s="4">
        <v>8.0</v>
      </c>
      <c r="H1705" s="5">
        <v>45135.0</v>
      </c>
      <c r="I1705" s="4">
        <f>IFERROR(__xludf.DUMMYFUNCTION("SPLIT(H1705,""/"")"),28.0)</f>
        <v>28</v>
      </c>
      <c r="J1705" s="4">
        <f>IFERROR(__xludf.DUMMYFUNCTION("""COMPUTED_VALUE"""),7.0)</f>
        <v>7</v>
      </c>
      <c r="K1705" s="4">
        <f>IFERROR(__xludf.DUMMYFUNCTION("""COMPUTED_VALUE"""),2023.0)</f>
        <v>2023</v>
      </c>
    </row>
    <row r="1706">
      <c r="A1706" s="1" t="s">
        <v>463</v>
      </c>
      <c r="B1706" s="4" t="s">
        <v>22</v>
      </c>
      <c r="C1706" s="4" t="s">
        <v>24</v>
      </c>
      <c r="D1706" s="4" t="s">
        <v>23</v>
      </c>
      <c r="E1706" s="4">
        <v>5.0</v>
      </c>
      <c r="F1706" s="4">
        <v>2.0</v>
      </c>
      <c r="G1706" s="4">
        <v>10.0</v>
      </c>
      <c r="H1706" s="5">
        <v>45135.0</v>
      </c>
      <c r="I1706" s="4">
        <f>IFERROR(__xludf.DUMMYFUNCTION("SPLIT(H1706,""/"")"),28.0)</f>
        <v>28</v>
      </c>
      <c r="J1706" s="4">
        <f>IFERROR(__xludf.DUMMYFUNCTION("""COMPUTED_VALUE"""),7.0)</f>
        <v>7</v>
      </c>
      <c r="K1706" s="4">
        <f>IFERROR(__xludf.DUMMYFUNCTION("""COMPUTED_VALUE"""),2023.0)</f>
        <v>2023</v>
      </c>
    </row>
    <row r="1707">
      <c r="A1707" s="1" t="s">
        <v>9543</v>
      </c>
      <c r="B1707" s="4" t="s">
        <v>22</v>
      </c>
      <c r="C1707" s="4" t="s">
        <v>24</v>
      </c>
      <c r="D1707" s="4" t="s">
        <v>28</v>
      </c>
      <c r="E1707" s="4">
        <v>2.0</v>
      </c>
      <c r="F1707" s="4">
        <v>2.0</v>
      </c>
      <c r="G1707" s="4">
        <v>4.0</v>
      </c>
      <c r="H1707" s="5">
        <v>45135.0</v>
      </c>
      <c r="I1707" s="4">
        <f>IFERROR(__xludf.DUMMYFUNCTION("SPLIT(H1707,""/"")"),28.0)</f>
        <v>28</v>
      </c>
      <c r="J1707" s="4">
        <f>IFERROR(__xludf.DUMMYFUNCTION("""COMPUTED_VALUE"""),7.0)</f>
        <v>7</v>
      </c>
      <c r="K1707" s="4">
        <f>IFERROR(__xludf.DUMMYFUNCTION("""COMPUTED_VALUE"""),2023.0)</f>
        <v>2023</v>
      </c>
    </row>
    <row r="1708">
      <c r="A1708" s="1" t="s">
        <v>503</v>
      </c>
      <c r="B1708" s="4" t="s">
        <v>22</v>
      </c>
      <c r="C1708" s="4" t="s">
        <v>24</v>
      </c>
      <c r="D1708" s="4" t="s">
        <v>28</v>
      </c>
      <c r="E1708" s="4">
        <v>4.0</v>
      </c>
      <c r="F1708" s="4">
        <v>2.0</v>
      </c>
      <c r="G1708" s="4">
        <v>8.0</v>
      </c>
      <c r="H1708" s="5">
        <v>45136.0</v>
      </c>
      <c r="I1708" s="4">
        <f>IFERROR(__xludf.DUMMYFUNCTION("SPLIT(H1708,""/"")"),29.0)</f>
        <v>29</v>
      </c>
      <c r="J1708" s="4">
        <f>IFERROR(__xludf.DUMMYFUNCTION("""COMPUTED_VALUE"""),7.0)</f>
        <v>7</v>
      </c>
      <c r="K1708" s="4">
        <f>IFERROR(__xludf.DUMMYFUNCTION("""COMPUTED_VALUE"""),2023.0)</f>
        <v>2023</v>
      </c>
    </row>
    <row r="1709">
      <c r="A1709" s="1" t="s">
        <v>3529</v>
      </c>
      <c r="B1709" s="4" t="s">
        <v>22</v>
      </c>
      <c r="C1709" s="4" t="s">
        <v>30</v>
      </c>
      <c r="D1709" s="4" t="s">
        <v>30</v>
      </c>
      <c r="E1709" s="4">
        <v>3.0</v>
      </c>
      <c r="F1709" s="4">
        <v>2.0</v>
      </c>
      <c r="G1709" s="4">
        <v>6.0</v>
      </c>
      <c r="H1709" s="5">
        <v>45136.0</v>
      </c>
      <c r="I1709" s="4">
        <f>IFERROR(__xludf.DUMMYFUNCTION("SPLIT(H1709,""/"")"),29.0)</f>
        <v>29</v>
      </c>
      <c r="J1709" s="4">
        <f>IFERROR(__xludf.DUMMYFUNCTION("""COMPUTED_VALUE"""),7.0)</f>
        <v>7</v>
      </c>
      <c r="K1709" s="4">
        <f>IFERROR(__xludf.DUMMYFUNCTION("""COMPUTED_VALUE"""),2023.0)</f>
        <v>2023</v>
      </c>
    </row>
    <row r="1710">
      <c r="A1710" s="1" t="s">
        <v>8610</v>
      </c>
      <c r="B1710" s="4" t="s">
        <v>22</v>
      </c>
      <c r="C1710" s="4" t="s">
        <v>29</v>
      </c>
      <c r="D1710" s="4" t="s">
        <v>28</v>
      </c>
      <c r="E1710" s="4">
        <v>5.0</v>
      </c>
      <c r="F1710" s="4">
        <v>2.0</v>
      </c>
      <c r="G1710" s="4">
        <v>10.0</v>
      </c>
      <c r="H1710" s="5">
        <v>45137.0</v>
      </c>
      <c r="I1710" s="4">
        <f>IFERROR(__xludf.DUMMYFUNCTION("SPLIT(H1710,""/"")"),30.0)</f>
        <v>30</v>
      </c>
      <c r="J1710" s="4">
        <f>IFERROR(__xludf.DUMMYFUNCTION("""COMPUTED_VALUE"""),7.0)</f>
        <v>7</v>
      </c>
      <c r="K1710" s="4">
        <f>IFERROR(__xludf.DUMMYFUNCTION("""COMPUTED_VALUE"""),2023.0)</f>
        <v>2023</v>
      </c>
    </row>
    <row r="1711">
      <c r="A1711" s="1" t="s">
        <v>8557</v>
      </c>
      <c r="B1711" s="4" t="s">
        <v>22</v>
      </c>
      <c r="C1711" s="4" t="s">
        <v>30</v>
      </c>
      <c r="D1711" s="4" t="s">
        <v>28</v>
      </c>
      <c r="E1711" s="4">
        <v>5.0</v>
      </c>
      <c r="F1711" s="4">
        <v>2.0</v>
      </c>
      <c r="G1711" s="4">
        <v>10.0</v>
      </c>
      <c r="H1711" s="5">
        <v>45137.0</v>
      </c>
      <c r="I1711" s="4">
        <f>IFERROR(__xludf.DUMMYFUNCTION("SPLIT(H1711,""/"")"),30.0)</f>
        <v>30</v>
      </c>
      <c r="J1711" s="4">
        <f>IFERROR(__xludf.DUMMYFUNCTION("""COMPUTED_VALUE"""),7.0)</f>
        <v>7</v>
      </c>
      <c r="K1711" s="4">
        <f>IFERROR(__xludf.DUMMYFUNCTION("""COMPUTED_VALUE"""),2023.0)</f>
        <v>2023</v>
      </c>
    </row>
    <row r="1712">
      <c r="A1712" s="1" t="s">
        <v>9565</v>
      </c>
      <c r="B1712" s="4" t="s">
        <v>22</v>
      </c>
      <c r="C1712" s="4" t="s">
        <v>29</v>
      </c>
      <c r="D1712" s="4" t="s">
        <v>28</v>
      </c>
      <c r="E1712" s="4">
        <v>4.0</v>
      </c>
      <c r="F1712" s="4">
        <v>2.0</v>
      </c>
      <c r="G1712" s="4">
        <v>8.0</v>
      </c>
      <c r="H1712" s="5">
        <v>45138.0</v>
      </c>
      <c r="I1712" s="4">
        <f>IFERROR(__xludf.DUMMYFUNCTION("SPLIT(H1712,""/"")"),31.0)</f>
        <v>31</v>
      </c>
      <c r="J1712" s="4">
        <f>IFERROR(__xludf.DUMMYFUNCTION("""COMPUTED_VALUE"""),7.0)</f>
        <v>7</v>
      </c>
      <c r="K1712" s="4">
        <f>IFERROR(__xludf.DUMMYFUNCTION("""COMPUTED_VALUE"""),2023.0)</f>
        <v>2023</v>
      </c>
    </row>
    <row r="1713">
      <c r="A1713" s="1" t="s">
        <v>2893</v>
      </c>
      <c r="B1713" s="4" t="s">
        <v>22</v>
      </c>
      <c r="C1713" s="4" t="s">
        <v>30</v>
      </c>
      <c r="D1713" s="4" t="s">
        <v>30</v>
      </c>
      <c r="E1713" s="4">
        <v>4.0</v>
      </c>
      <c r="F1713" s="4">
        <v>2.0</v>
      </c>
      <c r="G1713" s="4">
        <v>8.0</v>
      </c>
      <c r="H1713" s="5">
        <v>45138.0</v>
      </c>
      <c r="I1713" s="4">
        <f>IFERROR(__xludf.DUMMYFUNCTION("SPLIT(H1713,""/"")"),31.0)</f>
        <v>31</v>
      </c>
      <c r="J1713" s="4">
        <f>IFERROR(__xludf.DUMMYFUNCTION("""COMPUTED_VALUE"""),7.0)</f>
        <v>7</v>
      </c>
      <c r="K1713" s="4">
        <f>IFERROR(__xludf.DUMMYFUNCTION("""COMPUTED_VALUE"""),2023.0)</f>
        <v>2023</v>
      </c>
    </row>
    <row r="1714">
      <c r="A1714" s="1" t="s">
        <v>9873</v>
      </c>
      <c r="B1714" s="4" t="s">
        <v>22</v>
      </c>
      <c r="C1714" s="4" t="s">
        <v>30</v>
      </c>
      <c r="D1714" s="4" t="s">
        <v>39</v>
      </c>
      <c r="E1714" s="4">
        <v>2.0</v>
      </c>
      <c r="F1714" s="4">
        <v>2.0</v>
      </c>
      <c r="G1714" s="4">
        <v>4.0</v>
      </c>
      <c r="H1714" s="5">
        <v>45140.0</v>
      </c>
      <c r="I1714" s="4">
        <f>IFERROR(__xludf.DUMMYFUNCTION("SPLIT(H1714,""/"")"),2.0)</f>
        <v>2</v>
      </c>
      <c r="J1714" s="4">
        <f>IFERROR(__xludf.DUMMYFUNCTION("""COMPUTED_VALUE"""),8.0)</f>
        <v>8</v>
      </c>
      <c r="K1714" s="4">
        <f>IFERROR(__xludf.DUMMYFUNCTION("""COMPUTED_VALUE"""),2023.0)</f>
        <v>2023</v>
      </c>
    </row>
    <row r="1715">
      <c r="A1715" s="1" t="s">
        <v>4408</v>
      </c>
      <c r="B1715" s="4" t="s">
        <v>22</v>
      </c>
      <c r="C1715" s="4" t="s">
        <v>30</v>
      </c>
      <c r="D1715" s="4" t="s">
        <v>39</v>
      </c>
      <c r="E1715" s="4">
        <v>5.0</v>
      </c>
      <c r="F1715" s="4">
        <v>2.0</v>
      </c>
      <c r="G1715" s="4">
        <v>10.0</v>
      </c>
      <c r="H1715" s="5">
        <v>45140.0</v>
      </c>
      <c r="I1715" s="4">
        <f>IFERROR(__xludf.DUMMYFUNCTION("SPLIT(H1715,""/"")"),2.0)</f>
        <v>2</v>
      </c>
      <c r="J1715" s="4">
        <f>IFERROR(__xludf.DUMMYFUNCTION("""COMPUTED_VALUE"""),8.0)</f>
        <v>8</v>
      </c>
      <c r="K1715" s="4">
        <f>IFERROR(__xludf.DUMMYFUNCTION("""COMPUTED_VALUE"""),2023.0)</f>
        <v>2023</v>
      </c>
    </row>
    <row r="1716">
      <c r="A1716" s="1" t="s">
        <v>8624</v>
      </c>
      <c r="B1716" s="4" t="s">
        <v>22</v>
      </c>
      <c r="C1716" s="4" t="s">
        <v>30</v>
      </c>
      <c r="D1716" s="4" t="s">
        <v>30</v>
      </c>
      <c r="E1716" s="4">
        <v>3.0</v>
      </c>
      <c r="F1716" s="4">
        <v>2.0</v>
      </c>
      <c r="G1716" s="4">
        <v>6.0</v>
      </c>
      <c r="H1716" s="5">
        <v>45140.0</v>
      </c>
      <c r="I1716" s="4">
        <f>IFERROR(__xludf.DUMMYFUNCTION("SPLIT(H1716,""/"")"),2.0)</f>
        <v>2</v>
      </c>
      <c r="J1716" s="4">
        <f>IFERROR(__xludf.DUMMYFUNCTION("""COMPUTED_VALUE"""),8.0)</f>
        <v>8</v>
      </c>
      <c r="K1716" s="4">
        <f>IFERROR(__xludf.DUMMYFUNCTION("""COMPUTED_VALUE"""),2023.0)</f>
        <v>2023</v>
      </c>
    </row>
    <row r="1717">
      <c r="A1717" s="1" t="s">
        <v>8276</v>
      </c>
      <c r="B1717" s="4" t="s">
        <v>22</v>
      </c>
      <c r="C1717" s="4" t="s">
        <v>29</v>
      </c>
      <c r="D1717" s="4" t="s">
        <v>28</v>
      </c>
      <c r="E1717" s="4">
        <v>1.0</v>
      </c>
      <c r="F1717" s="4">
        <v>2.0</v>
      </c>
      <c r="G1717" s="4">
        <v>2.0</v>
      </c>
      <c r="H1717" s="5">
        <v>45140.0</v>
      </c>
      <c r="I1717" s="4">
        <f>IFERROR(__xludf.DUMMYFUNCTION("SPLIT(H1717,""/"")"),2.0)</f>
        <v>2</v>
      </c>
      <c r="J1717" s="4">
        <f>IFERROR(__xludf.DUMMYFUNCTION("""COMPUTED_VALUE"""),8.0)</f>
        <v>8</v>
      </c>
      <c r="K1717" s="4">
        <f>IFERROR(__xludf.DUMMYFUNCTION("""COMPUTED_VALUE"""),2023.0)</f>
        <v>2023</v>
      </c>
    </row>
    <row r="1718">
      <c r="A1718" s="1" t="s">
        <v>4477</v>
      </c>
      <c r="B1718" s="4" t="s">
        <v>22</v>
      </c>
      <c r="C1718" s="4" t="s">
        <v>30</v>
      </c>
      <c r="D1718" s="4" t="s">
        <v>30</v>
      </c>
      <c r="E1718" s="4">
        <v>3.0</v>
      </c>
      <c r="F1718" s="4">
        <v>2.0</v>
      </c>
      <c r="G1718" s="4">
        <v>6.0</v>
      </c>
      <c r="H1718" s="5">
        <v>45140.0</v>
      </c>
      <c r="I1718" s="4">
        <f>IFERROR(__xludf.DUMMYFUNCTION("SPLIT(H1718,""/"")"),2.0)</f>
        <v>2</v>
      </c>
      <c r="J1718" s="4">
        <f>IFERROR(__xludf.DUMMYFUNCTION("""COMPUTED_VALUE"""),8.0)</f>
        <v>8</v>
      </c>
      <c r="K1718" s="4">
        <f>IFERROR(__xludf.DUMMYFUNCTION("""COMPUTED_VALUE"""),2023.0)</f>
        <v>2023</v>
      </c>
    </row>
    <row r="1719">
      <c r="A1719" s="1" t="s">
        <v>607</v>
      </c>
      <c r="B1719" s="4" t="s">
        <v>22</v>
      </c>
      <c r="C1719" s="4" t="s">
        <v>30</v>
      </c>
      <c r="D1719" s="4" t="s">
        <v>28</v>
      </c>
      <c r="E1719" s="4">
        <v>2.0</v>
      </c>
      <c r="F1719" s="4">
        <v>2.0</v>
      </c>
      <c r="G1719" s="4">
        <v>4.0</v>
      </c>
      <c r="H1719" s="5">
        <v>45141.0</v>
      </c>
      <c r="I1719" s="4">
        <f>IFERROR(__xludf.DUMMYFUNCTION("SPLIT(H1719,""/"")"),3.0)</f>
        <v>3</v>
      </c>
      <c r="J1719" s="4">
        <f>IFERROR(__xludf.DUMMYFUNCTION("""COMPUTED_VALUE"""),8.0)</f>
        <v>8</v>
      </c>
      <c r="K1719" s="4">
        <f>IFERROR(__xludf.DUMMYFUNCTION("""COMPUTED_VALUE"""),2023.0)</f>
        <v>2023</v>
      </c>
    </row>
    <row r="1720">
      <c r="A1720" s="1" t="s">
        <v>510</v>
      </c>
      <c r="B1720" s="4" t="s">
        <v>22</v>
      </c>
      <c r="C1720" s="4" t="s">
        <v>29</v>
      </c>
      <c r="D1720" s="4" t="s">
        <v>30</v>
      </c>
      <c r="E1720" s="4">
        <v>4.0</v>
      </c>
      <c r="F1720" s="4">
        <v>2.0</v>
      </c>
      <c r="G1720" s="4">
        <v>8.0</v>
      </c>
      <c r="H1720" s="5">
        <v>45141.0</v>
      </c>
      <c r="I1720" s="4">
        <f>IFERROR(__xludf.DUMMYFUNCTION("SPLIT(H1720,""/"")"),3.0)</f>
        <v>3</v>
      </c>
      <c r="J1720" s="4">
        <f>IFERROR(__xludf.DUMMYFUNCTION("""COMPUTED_VALUE"""),8.0)</f>
        <v>8</v>
      </c>
      <c r="K1720" s="4">
        <f>IFERROR(__xludf.DUMMYFUNCTION("""COMPUTED_VALUE"""),2023.0)</f>
        <v>2023</v>
      </c>
    </row>
    <row r="1721">
      <c r="A1721" s="1" t="s">
        <v>193</v>
      </c>
      <c r="B1721" s="4" t="s">
        <v>22</v>
      </c>
      <c r="C1721" s="4" t="s">
        <v>30</v>
      </c>
      <c r="D1721" s="4" t="s">
        <v>28</v>
      </c>
      <c r="E1721" s="4">
        <v>5.0</v>
      </c>
      <c r="F1721" s="4">
        <v>2.0</v>
      </c>
      <c r="G1721" s="4">
        <v>10.0</v>
      </c>
      <c r="H1721" s="5">
        <v>45141.0</v>
      </c>
      <c r="I1721" s="4">
        <f>IFERROR(__xludf.DUMMYFUNCTION("SPLIT(H1721,""/"")"),3.0)</f>
        <v>3</v>
      </c>
      <c r="J1721" s="4">
        <f>IFERROR(__xludf.DUMMYFUNCTION("""COMPUTED_VALUE"""),8.0)</f>
        <v>8</v>
      </c>
      <c r="K1721" s="4">
        <f>IFERROR(__xludf.DUMMYFUNCTION("""COMPUTED_VALUE"""),2023.0)</f>
        <v>2023</v>
      </c>
    </row>
    <row r="1722">
      <c r="A1722" s="1" t="s">
        <v>9745</v>
      </c>
      <c r="B1722" s="4" t="s">
        <v>22</v>
      </c>
      <c r="C1722" s="4" t="s">
        <v>24</v>
      </c>
      <c r="D1722" s="4" t="s">
        <v>30</v>
      </c>
      <c r="E1722" s="4">
        <v>5.0</v>
      </c>
      <c r="F1722" s="4">
        <v>2.0</v>
      </c>
      <c r="G1722" s="4">
        <v>10.0</v>
      </c>
      <c r="H1722" s="5">
        <v>45142.0</v>
      </c>
      <c r="I1722" s="4">
        <f>IFERROR(__xludf.DUMMYFUNCTION("SPLIT(H1722,""/"")"),4.0)</f>
        <v>4</v>
      </c>
      <c r="J1722" s="4">
        <f>IFERROR(__xludf.DUMMYFUNCTION("""COMPUTED_VALUE"""),8.0)</f>
        <v>8</v>
      </c>
      <c r="K1722" s="4">
        <f>IFERROR(__xludf.DUMMYFUNCTION("""COMPUTED_VALUE"""),2023.0)</f>
        <v>2023</v>
      </c>
    </row>
    <row r="1723">
      <c r="A1723" s="1" t="s">
        <v>4368</v>
      </c>
      <c r="B1723" s="4" t="s">
        <v>22</v>
      </c>
      <c r="C1723" s="4" t="s">
        <v>30</v>
      </c>
      <c r="D1723" s="4" t="s">
        <v>23</v>
      </c>
      <c r="E1723" s="4">
        <v>5.0</v>
      </c>
      <c r="F1723" s="4">
        <v>2.0</v>
      </c>
      <c r="G1723" s="4">
        <v>10.0</v>
      </c>
      <c r="H1723" s="5">
        <v>45142.0</v>
      </c>
      <c r="I1723" s="4">
        <f>IFERROR(__xludf.DUMMYFUNCTION("SPLIT(H1723,""/"")"),4.0)</f>
        <v>4</v>
      </c>
      <c r="J1723" s="4">
        <f>IFERROR(__xludf.DUMMYFUNCTION("""COMPUTED_VALUE"""),8.0)</f>
        <v>8</v>
      </c>
      <c r="K1723" s="4">
        <f>IFERROR(__xludf.DUMMYFUNCTION("""COMPUTED_VALUE"""),2023.0)</f>
        <v>2023</v>
      </c>
    </row>
    <row r="1724">
      <c r="A1724" s="1" t="s">
        <v>8691</v>
      </c>
      <c r="B1724" s="4" t="s">
        <v>22</v>
      </c>
      <c r="C1724" s="4" t="s">
        <v>30</v>
      </c>
      <c r="D1724" s="4" t="s">
        <v>30</v>
      </c>
      <c r="E1724" s="4">
        <v>1.0</v>
      </c>
      <c r="F1724" s="4">
        <v>2.0</v>
      </c>
      <c r="G1724" s="4">
        <v>2.0</v>
      </c>
      <c r="H1724" s="5">
        <v>45143.0</v>
      </c>
      <c r="I1724" s="4">
        <f>IFERROR(__xludf.DUMMYFUNCTION("SPLIT(H1724,""/"")"),5.0)</f>
        <v>5</v>
      </c>
      <c r="J1724" s="4">
        <f>IFERROR(__xludf.DUMMYFUNCTION("""COMPUTED_VALUE"""),8.0)</f>
        <v>8</v>
      </c>
      <c r="K1724" s="4">
        <f>IFERROR(__xludf.DUMMYFUNCTION("""COMPUTED_VALUE"""),2023.0)</f>
        <v>2023</v>
      </c>
    </row>
    <row r="1725">
      <c r="A1725" s="1" t="s">
        <v>1546</v>
      </c>
      <c r="B1725" s="4" t="s">
        <v>22</v>
      </c>
      <c r="C1725" s="4" t="s">
        <v>30</v>
      </c>
      <c r="D1725" s="4" t="s">
        <v>30</v>
      </c>
      <c r="E1725" s="4">
        <v>3.0</v>
      </c>
      <c r="F1725" s="4">
        <v>2.0</v>
      </c>
      <c r="G1725" s="4">
        <v>6.0</v>
      </c>
      <c r="H1725" s="5">
        <v>45143.0</v>
      </c>
      <c r="I1725" s="4">
        <f>IFERROR(__xludf.DUMMYFUNCTION("SPLIT(H1725,""/"")"),5.0)</f>
        <v>5</v>
      </c>
      <c r="J1725" s="4">
        <f>IFERROR(__xludf.DUMMYFUNCTION("""COMPUTED_VALUE"""),8.0)</f>
        <v>8</v>
      </c>
      <c r="K1725" s="4">
        <f>IFERROR(__xludf.DUMMYFUNCTION("""COMPUTED_VALUE"""),2023.0)</f>
        <v>2023</v>
      </c>
    </row>
    <row r="1726">
      <c r="A1726" s="1" t="s">
        <v>1927</v>
      </c>
      <c r="B1726" s="4" t="s">
        <v>22</v>
      </c>
      <c r="C1726" s="4" t="s">
        <v>29</v>
      </c>
      <c r="D1726" s="4" t="s">
        <v>30</v>
      </c>
      <c r="E1726" s="4">
        <v>5.0</v>
      </c>
      <c r="F1726" s="4">
        <v>2.0</v>
      </c>
      <c r="G1726" s="4">
        <v>10.0</v>
      </c>
      <c r="H1726" s="5">
        <v>45143.0</v>
      </c>
      <c r="I1726" s="4">
        <f>IFERROR(__xludf.DUMMYFUNCTION("SPLIT(H1726,""/"")"),5.0)</f>
        <v>5</v>
      </c>
      <c r="J1726" s="4">
        <f>IFERROR(__xludf.DUMMYFUNCTION("""COMPUTED_VALUE"""),8.0)</f>
        <v>8</v>
      </c>
      <c r="K1726" s="4">
        <f>IFERROR(__xludf.DUMMYFUNCTION("""COMPUTED_VALUE"""),2023.0)</f>
        <v>2023</v>
      </c>
    </row>
    <row r="1727">
      <c r="A1727" s="1" t="s">
        <v>4952</v>
      </c>
      <c r="B1727" s="4" t="s">
        <v>22</v>
      </c>
      <c r="C1727" s="4" t="s">
        <v>30</v>
      </c>
      <c r="D1727" s="4" t="s">
        <v>23</v>
      </c>
      <c r="E1727" s="4">
        <v>1.0</v>
      </c>
      <c r="F1727" s="4">
        <v>2.0</v>
      </c>
      <c r="G1727" s="4">
        <v>2.0</v>
      </c>
      <c r="H1727" s="5">
        <v>45144.0</v>
      </c>
      <c r="I1727" s="4">
        <f>IFERROR(__xludf.DUMMYFUNCTION("SPLIT(H1727,""/"")"),6.0)</f>
        <v>6</v>
      </c>
      <c r="J1727" s="4">
        <f>IFERROR(__xludf.DUMMYFUNCTION("""COMPUTED_VALUE"""),8.0)</f>
        <v>8</v>
      </c>
      <c r="K1727" s="4">
        <f>IFERROR(__xludf.DUMMYFUNCTION("""COMPUTED_VALUE"""),2023.0)</f>
        <v>2023</v>
      </c>
    </row>
    <row r="1728">
      <c r="A1728" s="1" t="s">
        <v>2970</v>
      </c>
      <c r="B1728" s="4" t="s">
        <v>22</v>
      </c>
      <c r="C1728" s="4" t="s">
        <v>29</v>
      </c>
      <c r="D1728" s="4" t="s">
        <v>39</v>
      </c>
      <c r="E1728" s="4">
        <v>3.0</v>
      </c>
      <c r="F1728" s="4">
        <v>2.0</v>
      </c>
      <c r="G1728" s="4">
        <v>6.0</v>
      </c>
      <c r="H1728" s="5">
        <v>45144.0</v>
      </c>
      <c r="I1728" s="4">
        <f>IFERROR(__xludf.DUMMYFUNCTION("SPLIT(H1728,""/"")"),6.0)</f>
        <v>6</v>
      </c>
      <c r="J1728" s="4">
        <f>IFERROR(__xludf.DUMMYFUNCTION("""COMPUTED_VALUE"""),8.0)</f>
        <v>8</v>
      </c>
      <c r="K1728" s="4">
        <f>IFERROR(__xludf.DUMMYFUNCTION("""COMPUTED_VALUE"""),2023.0)</f>
        <v>2023</v>
      </c>
    </row>
    <row r="1729">
      <c r="A1729" s="1" t="s">
        <v>5207</v>
      </c>
      <c r="B1729" s="4" t="s">
        <v>22</v>
      </c>
      <c r="C1729" s="4" t="s">
        <v>30</v>
      </c>
      <c r="D1729" s="4" t="s">
        <v>39</v>
      </c>
      <c r="E1729" s="4">
        <v>2.0</v>
      </c>
      <c r="F1729" s="4">
        <v>2.0</v>
      </c>
      <c r="G1729" s="4">
        <v>4.0</v>
      </c>
      <c r="H1729" s="5">
        <v>45145.0</v>
      </c>
      <c r="I1729" s="4">
        <f>IFERROR(__xludf.DUMMYFUNCTION("SPLIT(H1729,""/"")"),7.0)</f>
        <v>7</v>
      </c>
      <c r="J1729" s="4">
        <f>IFERROR(__xludf.DUMMYFUNCTION("""COMPUTED_VALUE"""),8.0)</f>
        <v>8</v>
      </c>
      <c r="K1729" s="4">
        <f>IFERROR(__xludf.DUMMYFUNCTION("""COMPUTED_VALUE"""),2023.0)</f>
        <v>2023</v>
      </c>
    </row>
    <row r="1730">
      <c r="A1730" s="1" t="s">
        <v>9309</v>
      </c>
      <c r="B1730" s="4" t="s">
        <v>22</v>
      </c>
      <c r="C1730" s="4" t="s">
        <v>30</v>
      </c>
      <c r="D1730" s="4" t="s">
        <v>39</v>
      </c>
      <c r="E1730" s="4">
        <v>4.0</v>
      </c>
      <c r="F1730" s="4">
        <v>2.0</v>
      </c>
      <c r="G1730" s="4">
        <v>8.0</v>
      </c>
      <c r="H1730" s="5">
        <v>45145.0</v>
      </c>
      <c r="I1730" s="4">
        <f>IFERROR(__xludf.DUMMYFUNCTION("SPLIT(H1730,""/"")"),7.0)</f>
        <v>7</v>
      </c>
      <c r="J1730" s="4">
        <f>IFERROR(__xludf.DUMMYFUNCTION("""COMPUTED_VALUE"""),8.0)</f>
        <v>8</v>
      </c>
      <c r="K1730" s="4">
        <f>IFERROR(__xludf.DUMMYFUNCTION("""COMPUTED_VALUE"""),2023.0)</f>
        <v>2023</v>
      </c>
    </row>
    <row r="1731">
      <c r="A1731" s="1" t="s">
        <v>9267</v>
      </c>
      <c r="B1731" s="4" t="s">
        <v>22</v>
      </c>
      <c r="C1731" s="4" t="s">
        <v>29</v>
      </c>
      <c r="D1731" s="4" t="s">
        <v>23</v>
      </c>
      <c r="E1731" s="4">
        <v>1.0</v>
      </c>
      <c r="F1731" s="4">
        <v>2.0</v>
      </c>
      <c r="G1731" s="4">
        <v>2.0</v>
      </c>
      <c r="H1731" s="5">
        <v>45145.0</v>
      </c>
      <c r="I1731" s="4">
        <f>IFERROR(__xludf.DUMMYFUNCTION("SPLIT(H1731,""/"")"),7.0)</f>
        <v>7</v>
      </c>
      <c r="J1731" s="4">
        <f>IFERROR(__xludf.DUMMYFUNCTION("""COMPUTED_VALUE"""),8.0)</f>
        <v>8</v>
      </c>
      <c r="K1731" s="4">
        <f>IFERROR(__xludf.DUMMYFUNCTION("""COMPUTED_VALUE"""),2023.0)</f>
        <v>2023</v>
      </c>
    </row>
    <row r="1732">
      <c r="A1732" s="1" t="s">
        <v>7047</v>
      </c>
      <c r="B1732" s="4" t="s">
        <v>22</v>
      </c>
      <c r="C1732" s="4" t="s">
        <v>24</v>
      </c>
      <c r="D1732" s="4" t="s">
        <v>28</v>
      </c>
      <c r="E1732" s="4">
        <v>2.0</v>
      </c>
      <c r="F1732" s="4">
        <v>2.0</v>
      </c>
      <c r="G1732" s="4">
        <v>4.0</v>
      </c>
      <c r="H1732" s="5">
        <v>45145.0</v>
      </c>
      <c r="I1732" s="4">
        <f>IFERROR(__xludf.DUMMYFUNCTION("SPLIT(H1732,""/"")"),7.0)</f>
        <v>7</v>
      </c>
      <c r="J1732" s="4">
        <f>IFERROR(__xludf.DUMMYFUNCTION("""COMPUTED_VALUE"""),8.0)</f>
        <v>8</v>
      </c>
      <c r="K1732" s="4">
        <f>IFERROR(__xludf.DUMMYFUNCTION("""COMPUTED_VALUE"""),2023.0)</f>
        <v>2023</v>
      </c>
    </row>
    <row r="1733">
      <c r="A1733" s="1" t="s">
        <v>7084</v>
      </c>
      <c r="B1733" s="4" t="s">
        <v>22</v>
      </c>
      <c r="C1733" s="4" t="s">
        <v>29</v>
      </c>
      <c r="D1733" s="4" t="s">
        <v>28</v>
      </c>
      <c r="E1733" s="4">
        <v>5.0</v>
      </c>
      <c r="F1733" s="4">
        <v>2.0</v>
      </c>
      <c r="G1733" s="4">
        <v>10.0</v>
      </c>
      <c r="H1733" s="5">
        <v>45145.0</v>
      </c>
      <c r="I1733" s="4">
        <f>IFERROR(__xludf.DUMMYFUNCTION("SPLIT(H1733,""/"")"),7.0)</f>
        <v>7</v>
      </c>
      <c r="J1733" s="4">
        <f>IFERROR(__xludf.DUMMYFUNCTION("""COMPUTED_VALUE"""),8.0)</f>
        <v>8</v>
      </c>
      <c r="K1733" s="4">
        <f>IFERROR(__xludf.DUMMYFUNCTION("""COMPUTED_VALUE"""),2023.0)</f>
        <v>2023</v>
      </c>
    </row>
    <row r="1734">
      <c r="A1734" s="1" t="s">
        <v>7343</v>
      </c>
      <c r="B1734" s="4" t="s">
        <v>22</v>
      </c>
      <c r="C1734" s="4" t="s">
        <v>30</v>
      </c>
      <c r="D1734" s="4" t="s">
        <v>30</v>
      </c>
      <c r="E1734" s="4">
        <v>5.0</v>
      </c>
      <c r="F1734" s="4">
        <v>2.0</v>
      </c>
      <c r="G1734" s="4">
        <v>10.0</v>
      </c>
      <c r="H1734" s="5">
        <v>45146.0</v>
      </c>
      <c r="I1734" s="4">
        <f>IFERROR(__xludf.DUMMYFUNCTION("SPLIT(H1734,""/"")"),8.0)</f>
        <v>8</v>
      </c>
      <c r="J1734" s="4">
        <f>IFERROR(__xludf.DUMMYFUNCTION("""COMPUTED_VALUE"""),8.0)</f>
        <v>8</v>
      </c>
      <c r="K1734" s="4">
        <f>IFERROR(__xludf.DUMMYFUNCTION("""COMPUTED_VALUE"""),2023.0)</f>
        <v>2023</v>
      </c>
    </row>
    <row r="1735">
      <c r="A1735" s="1" t="s">
        <v>4922</v>
      </c>
      <c r="B1735" s="4" t="s">
        <v>22</v>
      </c>
      <c r="C1735" s="4" t="s">
        <v>24</v>
      </c>
      <c r="D1735" s="4" t="s">
        <v>28</v>
      </c>
      <c r="E1735" s="4">
        <v>4.0</v>
      </c>
      <c r="F1735" s="4">
        <v>2.0</v>
      </c>
      <c r="G1735" s="4">
        <v>8.0</v>
      </c>
      <c r="H1735" s="5">
        <v>45146.0</v>
      </c>
      <c r="I1735" s="4">
        <f>IFERROR(__xludf.DUMMYFUNCTION("SPLIT(H1735,""/"")"),8.0)</f>
        <v>8</v>
      </c>
      <c r="J1735" s="4">
        <f>IFERROR(__xludf.DUMMYFUNCTION("""COMPUTED_VALUE"""),8.0)</f>
        <v>8</v>
      </c>
      <c r="K1735" s="4">
        <f>IFERROR(__xludf.DUMMYFUNCTION("""COMPUTED_VALUE"""),2023.0)</f>
        <v>2023</v>
      </c>
    </row>
    <row r="1736">
      <c r="A1736" s="1" t="s">
        <v>9840</v>
      </c>
      <c r="B1736" s="4" t="s">
        <v>22</v>
      </c>
      <c r="C1736" s="4" t="s">
        <v>29</v>
      </c>
      <c r="D1736" s="4" t="s">
        <v>28</v>
      </c>
      <c r="E1736" s="4">
        <v>4.0</v>
      </c>
      <c r="F1736" s="4">
        <v>2.0</v>
      </c>
      <c r="G1736" s="4">
        <v>8.0</v>
      </c>
      <c r="H1736" s="5">
        <v>45147.0</v>
      </c>
      <c r="I1736" s="4">
        <f>IFERROR(__xludf.DUMMYFUNCTION("SPLIT(H1736,""/"")"),9.0)</f>
        <v>9</v>
      </c>
      <c r="J1736" s="4">
        <f>IFERROR(__xludf.DUMMYFUNCTION("""COMPUTED_VALUE"""),8.0)</f>
        <v>8</v>
      </c>
      <c r="K1736" s="4">
        <f>IFERROR(__xludf.DUMMYFUNCTION("""COMPUTED_VALUE"""),2023.0)</f>
        <v>2023</v>
      </c>
    </row>
    <row r="1737">
      <c r="A1737" s="1" t="s">
        <v>2609</v>
      </c>
      <c r="B1737" s="4" t="s">
        <v>22</v>
      </c>
      <c r="C1737" s="4" t="s">
        <v>30</v>
      </c>
      <c r="D1737" s="4" t="s">
        <v>28</v>
      </c>
      <c r="E1737" s="4">
        <v>1.0</v>
      </c>
      <c r="F1737" s="4">
        <v>2.0</v>
      </c>
      <c r="G1737" s="4">
        <v>2.0</v>
      </c>
      <c r="H1737" s="5">
        <v>45147.0</v>
      </c>
      <c r="I1737" s="4">
        <f>IFERROR(__xludf.DUMMYFUNCTION("SPLIT(H1737,""/"")"),9.0)</f>
        <v>9</v>
      </c>
      <c r="J1737" s="4">
        <f>IFERROR(__xludf.DUMMYFUNCTION("""COMPUTED_VALUE"""),8.0)</f>
        <v>8</v>
      </c>
      <c r="K1737" s="4">
        <f>IFERROR(__xludf.DUMMYFUNCTION("""COMPUTED_VALUE"""),2023.0)</f>
        <v>2023</v>
      </c>
    </row>
    <row r="1738">
      <c r="A1738" s="1" t="s">
        <v>4694</v>
      </c>
      <c r="B1738" s="4" t="s">
        <v>22</v>
      </c>
      <c r="C1738" s="4" t="s">
        <v>30</v>
      </c>
      <c r="D1738" s="4" t="s">
        <v>30</v>
      </c>
      <c r="E1738" s="4">
        <v>2.0</v>
      </c>
      <c r="F1738" s="4">
        <v>2.0</v>
      </c>
      <c r="G1738" s="4">
        <v>4.0</v>
      </c>
      <c r="H1738" s="5">
        <v>45147.0</v>
      </c>
      <c r="I1738" s="4">
        <f>IFERROR(__xludf.DUMMYFUNCTION("SPLIT(H1738,""/"")"),9.0)</f>
        <v>9</v>
      </c>
      <c r="J1738" s="4">
        <f>IFERROR(__xludf.DUMMYFUNCTION("""COMPUTED_VALUE"""),8.0)</f>
        <v>8</v>
      </c>
      <c r="K1738" s="4">
        <f>IFERROR(__xludf.DUMMYFUNCTION("""COMPUTED_VALUE"""),2023.0)</f>
        <v>2023</v>
      </c>
    </row>
    <row r="1739">
      <c r="A1739" s="1" t="s">
        <v>4987</v>
      </c>
      <c r="B1739" s="4" t="s">
        <v>22</v>
      </c>
      <c r="C1739" s="4" t="s">
        <v>29</v>
      </c>
      <c r="D1739" s="4" t="s">
        <v>28</v>
      </c>
      <c r="E1739" s="4">
        <v>1.0</v>
      </c>
      <c r="F1739" s="4">
        <v>2.0</v>
      </c>
      <c r="G1739" s="4">
        <v>2.0</v>
      </c>
      <c r="H1739" s="5">
        <v>45147.0</v>
      </c>
      <c r="I1739" s="4">
        <f>IFERROR(__xludf.DUMMYFUNCTION("SPLIT(H1739,""/"")"),9.0)</f>
        <v>9</v>
      </c>
      <c r="J1739" s="4">
        <f>IFERROR(__xludf.DUMMYFUNCTION("""COMPUTED_VALUE"""),8.0)</f>
        <v>8</v>
      </c>
      <c r="K1739" s="4">
        <f>IFERROR(__xludf.DUMMYFUNCTION("""COMPUTED_VALUE"""),2023.0)</f>
        <v>2023</v>
      </c>
    </row>
    <row r="1740">
      <c r="A1740" s="1" t="s">
        <v>2453</v>
      </c>
      <c r="B1740" s="4" t="s">
        <v>22</v>
      </c>
      <c r="C1740" s="4" t="s">
        <v>29</v>
      </c>
      <c r="D1740" s="4" t="s">
        <v>39</v>
      </c>
      <c r="E1740" s="4">
        <v>3.0</v>
      </c>
      <c r="F1740" s="4">
        <v>2.0</v>
      </c>
      <c r="G1740" s="4">
        <v>6.0</v>
      </c>
      <c r="H1740" s="5">
        <v>45148.0</v>
      </c>
      <c r="I1740" s="4">
        <f>IFERROR(__xludf.DUMMYFUNCTION("SPLIT(H1740,""/"")"),10.0)</f>
        <v>10</v>
      </c>
      <c r="J1740" s="4">
        <f>IFERROR(__xludf.DUMMYFUNCTION("""COMPUTED_VALUE"""),8.0)</f>
        <v>8</v>
      </c>
      <c r="K1740" s="4">
        <f>IFERROR(__xludf.DUMMYFUNCTION("""COMPUTED_VALUE"""),2023.0)</f>
        <v>2023</v>
      </c>
    </row>
    <row r="1741">
      <c r="A1741" s="1" t="s">
        <v>8442</v>
      </c>
      <c r="B1741" s="4" t="s">
        <v>22</v>
      </c>
      <c r="C1741" s="4" t="s">
        <v>24</v>
      </c>
      <c r="D1741" s="4" t="s">
        <v>28</v>
      </c>
      <c r="E1741" s="4">
        <v>2.0</v>
      </c>
      <c r="F1741" s="4">
        <v>2.0</v>
      </c>
      <c r="G1741" s="4">
        <v>4.0</v>
      </c>
      <c r="H1741" s="5">
        <v>45148.0</v>
      </c>
      <c r="I1741" s="4">
        <f>IFERROR(__xludf.DUMMYFUNCTION("SPLIT(H1741,""/"")"),10.0)</f>
        <v>10</v>
      </c>
      <c r="J1741" s="4">
        <f>IFERROR(__xludf.DUMMYFUNCTION("""COMPUTED_VALUE"""),8.0)</f>
        <v>8</v>
      </c>
      <c r="K1741" s="4">
        <f>IFERROR(__xludf.DUMMYFUNCTION("""COMPUTED_VALUE"""),2023.0)</f>
        <v>2023</v>
      </c>
    </row>
    <row r="1742">
      <c r="A1742" s="1" t="s">
        <v>6181</v>
      </c>
      <c r="B1742" s="4" t="s">
        <v>22</v>
      </c>
      <c r="C1742" s="4" t="s">
        <v>24</v>
      </c>
      <c r="D1742" s="4" t="s">
        <v>28</v>
      </c>
      <c r="E1742" s="4">
        <v>2.0</v>
      </c>
      <c r="F1742" s="4">
        <v>2.0</v>
      </c>
      <c r="G1742" s="4">
        <v>4.0</v>
      </c>
      <c r="H1742" s="5">
        <v>45148.0</v>
      </c>
      <c r="I1742" s="4">
        <f>IFERROR(__xludf.DUMMYFUNCTION("SPLIT(H1742,""/"")"),10.0)</f>
        <v>10</v>
      </c>
      <c r="J1742" s="4">
        <f>IFERROR(__xludf.DUMMYFUNCTION("""COMPUTED_VALUE"""),8.0)</f>
        <v>8</v>
      </c>
      <c r="K1742" s="4">
        <f>IFERROR(__xludf.DUMMYFUNCTION("""COMPUTED_VALUE"""),2023.0)</f>
        <v>2023</v>
      </c>
    </row>
    <row r="1743">
      <c r="A1743" s="1" t="s">
        <v>5295</v>
      </c>
      <c r="B1743" s="4" t="s">
        <v>22</v>
      </c>
      <c r="C1743" s="4" t="s">
        <v>30</v>
      </c>
      <c r="D1743" s="4" t="s">
        <v>30</v>
      </c>
      <c r="E1743" s="4">
        <v>5.0</v>
      </c>
      <c r="F1743" s="4">
        <v>2.0</v>
      </c>
      <c r="G1743" s="4">
        <v>10.0</v>
      </c>
      <c r="H1743" s="5">
        <v>45148.0</v>
      </c>
      <c r="I1743" s="4">
        <f>IFERROR(__xludf.DUMMYFUNCTION("SPLIT(H1743,""/"")"),10.0)</f>
        <v>10</v>
      </c>
      <c r="J1743" s="4">
        <f>IFERROR(__xludf.DUMMYFUNCTION("""COMPUTED_VALUE"""),8.0)</f>
        <v>8</v>
      </c>
      <c r="K1743" s="4">
        <f>IFERROR(__xludf.DUMMYFUNCTION("""COMPUTED_VALUE"""),2023.0)</f>
        <v>2023</v>
      </c>
    </row>
    <row r="1744">
      <c r="A1744" s="1" t="s">
        <v>5503</v>
      </c>
      <c r="B1744" s="4" t="s">
        <v>22</v>
      </c>
      <c r="C1744" s="4" t="s">
        <v>24</v>
      </c>
      <c r="D1744" s="4" t="s">
        <v>30</v>
      </c>
      <c r="E1744" s="4">
        <v>5.0</v>
      </c>
      <c r="F1744" s="4">
        <v>2.0</v>
      </c>
      <c r="G1744" s="4">
        <v>10.0</v>
      </c>
      <c r="H1744" s="5">
        <v>45148.0</v>
      </c>
      <c r="I1744" s="4">
        <f>IFERROR(__xludf.DUMMYFUNCTION("SPLIT(H1744,""/"")"),10.0)</f>
        <v>10</v>
      </c>
      <c r="J1744" s="4">
        <f>IFERROR(__xludf.DUMMYFUNCTION("""COMPUTED_VALUE"""),8.0)</f>
        <v>8</v>
      </c>
      <c r="K1744" s="4">
        <f>IFERROR(__xludf.DUMMYFUNCTION("""COMPUTED_VALUE"""),2023.0)</f>
        <v>2023</v>
      </c>
    </row>
    <row r="1745">
      <c r="A1745" s="1" t="s">
        <v>4540</v>
      </c>
      <c r="B1745" s="4" t="s">
        <v>22</v>
      </c>
      <c r="C1745" s="4" t="s">
        <v>30</v>
      </c>
      <c r="D1745" s="4" t="s">
        <v>28</v>
      </c>
      <c r="E1745" s="4">
        <v>4.0</v>
      </c>
      <c r="F1745" s="4">
        <v>2.0</v>
      </c>
      <c r="G1745" s="4">
        <v>8.0</v>
      </c>
      <c r="H1745" s="5">
        <v>45149.0</v>
      </c>
      <c r="I1745" s="4">
        <f>IFERROR(__xludf.DUMMYFUNCTION("SPLIT(H1745,""/"")"),11.0)</f>
        <v>11</v>
      </c>
      <c r="J1745" s="4">
        <f>IFERROR(__xludf.DUMMYFUNCTION("""COMPUTED_VALUE"""),8.0)</f>
        <v>8</v>
      </c>
      <c r="K1745" s="4">
        <f>IFERROR(__xludf.DUMMYFUNCTION("""COMPUTED_VALUE"""),2023.0)</f>
        <v>2023</v>
      </c>
    </row>
    <row r="1746">
      <c r="A1746" s="1" t="s">
        <v>361</v>
      </c>
      <c r="B1746" s="4" t="s">
        <v>22</v>
      </c>
      <c r="C1746" s="4" t="s">
        <v>24</v>
      </c>
      <c r="D1746" s="4" t="s">
        <v>28</v>
      </c>
      <c r="E1746" s="4">
        <v>5.0</v>
      </c>
      <c r="F1746" s="4">
        <v>2.0</v>
      </c>
      <c r="G1746" s="4">
        <v>10.0</v>
      </c>
      <c r="H1746" s="5">
        <v>45149.0</v>
      </c>
      <c r="I1746" s="4">
        <f>IFERROR(__xludf.DUMMYFUNCTION("SPLIT(H1746,""/"")"),11.0)</f>
        <v>11</v>
      </c>
      <c r="J1746" s="4">
        <f>IFERROR(__xludf.DUMMYFUNCTION("""COMPUTED_VALUE"""),8.0)</f>
        <v>8</v>
      </c>
      <c r="K1746" s="4">
        <f>IFERROR(__xludf.DUMMYFUNCTION("""COMPUTED_VALUE"""),2023.0)</f>
        <v>2023</v>
      </c>
    </row>
    <row r="1747">
      <c r="A1747" s="1" t="s">
        <v>2030</v>
      </c>
      <c r="B1747" s="4" t="s">
        <v>22</v>
      </c>
      <c r="C1747" s="4" t="s">
        <v>30</v>
      </c>
      <c r="D1747" s="4" t="s">
        <v>30</v>
      </c>
      <c r="E1747" s="4">
        <v>1.0</v>
      </c>
      <c r="F1747" s="4">
        <v>2.0</v>
      </c>
      <c r="G1747" s="4">
        <v>2.0</v>
      </c>
      <c r="H1747" s="5">
        <v>45150.0</v>
      </c>
      <c r="I1747" s="4">
        <f>IFERROR(__xludf.DUMMYFUNCTION("SPLIT(H1747,""/"")"),12.0)</f>
        <v>12</v>
      </c>
      <c r="J1747" s="4">
        <f>IFERROR(__xludf.DUMMYFUNCTION("""COMPUTED_VALUE"""),8.0)</f>
        <v>8</v>
      </c>
      <c r="K1747" s="4">
        <f>IFERROR(__xludf.DUMMYFUNCTION("""COMPUTED_VALUE"""),2023.0)</f>
        <v>2023</v>
      </c>
    </row>
    <row r="1748">
      <c r="A1748" s="1" t="s">
        <v>6024</v>
      </c>
      <c r="B1748" s="4" t="s">
        <v>22</v>
      </c>
      <c r="C1748" s="4" t="s">
        <v>29</v>
      </c>
      <c r="D1748" s="4" t="s">
        <v>30</v>
      </c>
      <c r="E1748" s="4">
        <v>3.0</v>
      </c>
      <c r="F1748" s="4">
        <v>2.0</v>
      </c>
      <c r="G1748" s="4">
        <v>6.0</v>
      </c>
      <c r="H1748" s="5">
        <v>45150.0</v>
      </c>
      <c r="I1748" s="4">
        <f>IFERROR(__xludf.DUMMYFUNCTION("SPLIT(H1748,""/"")"),12.0)</f>
        <v>12</v>
      </c>
      <c r="J1748" s="4">
        <f>IFERROR(__xludf.DUMMYFUNCTION("""COMPUTED_VALUE"""),8.0)</f>
        <v>8</v>
      </c>
      <c r="K1748" s="4">
        <f>IFERROR(__xludf.DUMMYFUNCTION("""COMPUTED_VALUE"""),2023.0)</f>
        <v>2023</v>
      </c>
    </row>
    <row r="1749">
      <c r="A1749" s="1" t="s">
        <v>1646</v>
      </c>
      <c r="B1749" s="4" t="s">
        <v>22</v>
      </c>
      <c r="C1749" s="4" t="s">
        <v>24</v>
      </c>
      <c r="D1749" s="4" t="s">
        <v>23</v>
      </c>
      <c r="E1749" s="4">
        <v>2.0</v>
      </c>
      <c r="F1749" s="4">
        <v>2.0</v>
      </c>
      <c r="G1749" s="4">
        <v>4.0</v>
      </c>
      <c r="H1749" s="5">
        <v>45151.0</v>
      </c>
      <c r="I1749" s="4">
        <f>IFERROR(__xludf.DUMMYFUNCTION("SPLIT(H1749,""/"")"),13.0)</f>
        <v>13</v>
      </c>
      <c r="J1749" s="4">
        <f>IFERROR(__xludf.DUMMYFUNCTION("""COMPUTED_VALUE"""),8.0)</f>
        <v>8</v>
      </c>
      <c r="K1749" s="4">
        <f>IFERROR(__xludf.DUMMYFUNCTION("""COMPUTED_VALUE"""),2023.0)</f>
        <v>2023</v>
      </c>
    </row>
    <row r="1750">
      <c r="A1750" s="1" t="s">
        <v>6396</v>
      </c>
      <c r="B1750" s="4" t="s">
        <v>22</v>
      </c>
      <c r="C1750" s="4" t="s">
        <v>29</v>
      </c>
      <c r="D1750" s="4" t="s">
        <v>39</v>
      </c>
      <c r="E1750" s="4">
        <v>1.0</v>
      </c>
      <c r="F1750" s="4">
        <v>2.0</v>
      </c>
      <c r="G1750" s="4">
        <v>2.0</v>
      </c>
      <c r="H1750" s="5">
        <v>45151.0</v>
      </c>
      <c r="I1750" s="4">
        <f>IFERROR(__xludf.DUMMYFUNCTION("SPLIT(H1750,""/"")"),13.0)</f>
        <v>13</v>
      </c>
      <c r="J1750" s="4">
        <f>IFERROR(__xludf.DUMMYFUNCTION("""COMPUTED_VALUE"""),8.0)</f>
        <v>8</v>
      </c>
      <c r="K1750" s="4">
        <f>IFERROR(__xludf.DUMMYFUNCTION("""COMPUTED_VALUE"""),2023.0)</f>
        <v>2023</v>
      </c>
    </row>
    <row r="1751">
      <c r="A1751" s="1" t="s">
        <v>2023</v>
      </c>
      <c r="B1751" s="4" t="s">
        <v>22</v>
      </c>
      <c r="C1751" s="4" t="s">
        <v>30</v>
      </c>
      <c r="D1751" s="4" t="s">
        <v>28</v>
      </c>
      <c r="E1751" s="4">
        <v>3.0</v>
      </c>
      <c r="F1751" s="4">
        <v>2.0</v>
      </c>
      <c r="G1751" s="4">
        <v>6.0</v>
      </c>
      <c r="H1751" s="5">
        <v>45151.0</v>
      </c>
      <c r="I1751" s="4">
        <f>IFERROR(__xludf.DUMMYFUNCTION("SPLIT(H1751,""/"")"),13.0)</f>
        <v>13</v>
      </c>
      <c r="J1751" s="4">
        <f>IFERROR(__xludf.DUMMYFUNCTION("""COMPUTED_VALUE"""),8.0)</f>
        <v>8</v>
      </c>
      <c r="K1751" s="4">
        <f>IFERROR(__xludf.DUMMYFUNCTION("""COMPUTED_VALUE"""),2023.0)</f>
        <v>2023</v>
      </c>
    </row>
    <row r="1752">
      <c r="A1752" s="1" t="s">
        <v>9901</v>
      </c>
      <c r="B1752" s="4" t="s">
        <v>22</v>
      </c>
      <c r="C1752" s="4" t="s">
        <v>30</v>
      </c>
      <c r="D1752" s="4" t="s">
        <v>23</v>
      </c>
      <c r="E1752" s="4">
        <v>3.0</v>
      </c>
      <c r="F1752" s="4">
        <v>2.0</v>
      </c>
      <c r="G1752" s="4">
        <v>6.0</v>
      </c>
      <c r="H1752" s="5">
        <v>45151.0</v>
      </c>
      <c r="I1752" s="4">
        <f>IFERROR(__xludf.DUMMYFUNCTION("SPLIT(H1752,""/"")"),13.0)</f>
        <v>13</v>
      </c>
      <c r="J1752" s="4">
        <f>IFERROR(__xludf.DUMMYFUNCTION("""COMPUTED_VALUE"""),8.0)</f>
        <v>8</v>
      </c>
      <c r="K1752" s="4">
        <f>IFERROR(__xludf.DUMMYFUNCTION("""COMPUTED_VALUE"""),2023.0)</f>
        <v>2023</v>
      </c>
    </row>
    <row r="1753">
      <c r="A1753" s="1" t="s">
        <v>6942</v>
      </c>
      <c r="B1753" s="4" t="s">
        <v>22</v>
      </c>
      <c r="C1753" s="4" t="s">
        <v>30</v>
      </c>
      <c r="D1753" s="4" t="s">
        <v>30</v>
      </c>
      <c r="E1753" s="4">
        <v>3.0</v>
      </c>
      <c r="F1753" s="4">
        <v>2.0</v>
      </c>
      <c r="G1753" s="4">
        <v>6.0</v>
      </c>
      <c r="H1753" s="5">
        <v>45151.0</v>
      </c>
      <c r="I1753" s="4">
        <f>IFERROR(__xludf.DUMMYFUNCTION("SPLIT(H1753,""/"")"),13.0)</f>
        <v>13</v>
      </c>
      <c r="J1753" s="4">
        <f>IFERROR(__xludf.DUMMYFUNCTION("""COMPUTED_VALUE"""),8.0)</f>
        <v>8</v>
      </c>
      <c r="K1753" s="4">
        <f>IFERROR(__xludf.DUMMYFUNCTION("""COMPUTED_VALUE"""),2023.0)</f>
        <v>2023</v>
      </c>
    </row>
    <row r="1754">
      <c r="A1754" s="1" t="s">
        <v>9278</v>
      </c>
      <c r="B1754" s="4" t="s">
        <v>22</v>
      </c>
      <c r="C1754" s="4" t="s">
        <v>30</v>
      </c>
      <c r="D1754" s="4" t="s">
        <v>23</v>
      </c>
      <c r="E1754" s="4">
        <v>2.0</v>
      </c>
      <c r="F1754" s="4">
        <v>2.0</v>
      </c>
      <c r="G1754" s="4">
        <v>4.0</v>
      </c>
      <c r="H1754" s="5">
        <v>45152.0</v>
      </c>
      <c r="I1754" s="4">
        <f>IFERROR(__xludf.DUMMYFUNCTION("SPLIT(H1754,""/"")"),14.0)</f>
        <v>14</v>
      </c>
      <c r="J1754" s="4">
        <f>IFERROR(__xludf.DUMMYFUNCTION("""COMPUTED_VALUE"""),8.0)</f>
        <v>8</v>
      </c>
      <c r="K1754" s="4">
        <f>IFERROR(__xludf.DUMMYFUNCTION("""COMPUTED_VALUE"""),2023.0)</f>
        <v>2023</v>
      </c>
    </row>
    <row r="1755">
      <c r="A1755" s="1" t="s">
        <v>1413</v>
      </c>
      <c r="B1755" s="4" t="s">
        <v>22</v>
      </c>
      <c r="C1755" s="4" t="s">
        <v>30</v>
      </c>
      <c r="D1755" s="4" t="s">
        <v>30</v>
      </c>
      <c r="E1755" s="4">
        <v>5.0</v>
      </c>
      <c r="F1755" s="4">
        <v>2.0</v>
      </c>
      <c r="G1755" s="4">
        <v>10.0</v>
      </c>
      <c r="H1755" s="5">
        <v>45152.0</v>
      </c>
      <c r="I1755" s="4">
        <f>IFERROR(__xludf.DUMMYFUNCTION("SPLIT(H1755,""/"")"),14.0)</f>
        <v>14</v>
      </c>
      <c r="J1755" s="4">
        <f>IFERROR(__xludf.DUMMYFUNCTION("""COMPUTED_VALUE"""),8.0)</f>
        <v>8</v>
      </c>
      <c r="K1755" s="4">
        <f>IFERROR(__xludf.DUMMYFUNCTION("""COMPUTED_VALUE"""),2023.0)</f>
        <v>2023</v>
      </c>
    </row>
    <row r="1756">
      <c r="A1756" s="1" t="s">
        <v>8154</v>
      </c>
      <c r="B1756" s="4" t="s">
        <v>22</v>
      </c>
      <c r="C1756" s="4" t="s">
        <v>24</v>
      </c>
      <c r="D1756" s="4" t="s">
        <v>28</v>
      </c>
      <c r="E1756" s="4">
        <v>2.0</v>
      </c>
      <c r="F1756" s="4">
        <v>2.0</v>
      </c>
      <c r="G1756" s="4">
        <v>4.0</v>
      </c>
      <c r="H1756" s="5">
        <v>45152.0</v>
      </c>
      <c r="I1756" s="4">
        <f>IFERROR(__xludf.DUMMYFUNCTION("SPLIT(H1756,""/"")"),14.0)</f>
        <v>14</v>
      </c>
      <c r="J1756" s="4">
        <f>IFERROR(__xludf.DUMMYFUNCTION("""COMPUTED_VALUE"""),8.0)</f>
        <v>8</v>
      </c>
      <c r="K1756" s="4">
        <f>IFERROR(__xludf.DUMMYFUNCTION("""COMPUTED_VALUE"""),2023.0)</f>
        <v>2023</v>
      </c>
    </row>
    <row r="1757">
      <c r="A1757" s="1" t="s">
        <v>5198</v>
      </c>
      <c r="B1757" s="4" t="s">
        <v>22</v>
      </c>
      <c r="C1757" s="4" t="s">
        <v>29</v>
      </c>
      <c r="D1757" s="4" t="s">
        <v>39</v>
      </c>
      <c r="E1757" s="4">
        <v>1.0</v>
      </c>
      <c r="F1757" s="4">
        <v>2.0</v>
      </c>
      <c r="G1757" s="4">
        <v>2.0</v>
      </c>
      <c r="H1757" s="5">
        <v>45152.0</v>
      </c>
      <c r="I1757" s="4">
        <f>IFERROR(__xludf.DUMMYFUNCTION("SPLIT(H1757,""/"")"),14.0)</f>
        <v>14</v>
      </c>
      <c r="J1757" s="4">
        <f>IFERROR(__xludf.DUMMYFUNCTION("""COMPUTED_VALUE"""),8.0)</f>
        <v>8</v>
      </c>
      <c r="K1757" s="4">
        <f>IFERROR(__xludf.DUMMYFUNCTION("""COMPUTED_VALUE"""),2023.0)</f>
        <v>2023</v>
      </c>
    </row>
    <row r="1758">
      <c r="A1758" s="1" t="s">
        <v>5875</v>
      </c>
      <c r="B1758" s="4" t="s">
        <v>22</v>
      </c>
      <c r="C1758" s="4" t="s">
        <v>24</v>
      </c>
      <c r="D1758" s="4" t="s">
        <v>39</v>
      </c>
      <c r="E1758" s="4">
        <v>3.0</v>
      </c>
      <c r="F1758" s="4">
        <v>2.0</v>
      </c>
      <c r="G1758" s="4">
        <v>6.0</v>
      </c>
      <c r="H1758" s="5">
        <v>45152.0</v>
      </c>
      <c r="I1758" s="4">
        <f>IFERROR(__xludf.DUMMYFUNCTION("SPLIT(H1758,""/"")"),14.0)</f>
        <v>14</v>
      </c>
      <c r="J1758" s="4">
        <f>IFERROR(__xludf.DUMMYFUNCTION("""COMPUTED_VALUE"""),8.0)</f>
        <v>8</v>
      </c>
      <c r="K1758" s="4">
        <f>IFERROR(__xludf.DUMMYFUNCTION("""COMPUTED_VALUE"""),2023.0)</f>
        <v>2023</v>
      </c>
    </row>
    <row r="1759">
      <c r="A1759" s="1" t="s">
        <v>4237</v>
      </c>
      <c r="B1759" s="4" t="s">
        <v>22</v>
      </c>
      <c r="C1759" s="4" t="s">
        <v>24</v>
      </c>
      <c r="D1759" s="4" t="s">
        <v>28</v>
      </c>
      <c r="E1759" s="4">
        <v>5.0</v>
      </c>
      <c r="F1759" s="4">
        <v>2.0</v>
      </c>
      <c r="G1759" s="4">
        <v>10.0</v>
      </c>
      <c r="H1759" s="5">
        <v>45152.0</v>
      </c>
      <c r="I1759" s="4">
        <f>IFERROR(__xludf.DUMMYFUNCTION("SPLIT(H1759,""/"")"),14.0)</f>
        <v>14</v>
      </c>
      <c r="J1759" s="4">
        <f>IFERROR(__xludf.DUMMYFUNCTION("""COMPUTED_VALUE"""),8.0)</f>
        <v>8</v>
      </c>
      <c r="K1759" s="4">
        <f>IFERROR(__xludf.DUMMYFUNCTION("""COMPUTED_VALUE"""),2023.0)</f>
        <v>2023</v>
      </c>
    </row>
    <row r="1760">
      <c r="A1760" s="1" t="s">
        <v>9184</v>
      </c>
      <c r="B1760" s="4" t="s">
        <v>22</v>
      </c>
      <c r="C1760" s="4" t="s">
        <v>30</v>
      </c>
      <c r="D1760" s="4" t="s">
        <v>23</v>
      </c>
      <c r="E1760" s="4">
        <v>3.0</v>
      </c>
      <c r="F1760" s="4">
        <v>2.0</v>
      </c>
      <c r="G1760" s="4">
        <v>6.0</v>
      </c>
      <c r="H1760" s="5">
        <v>45152.0</v>
      </c>
      <c r="I1760" s="4">
        <f>IFERROR(__xludf.DUMMYFUNCTION("SPLIT(H1760,""/"")"),14.0)</f>
        <v>14</v>
      </c>
      <c r="J1760" s="4">
        <f>IFERROR(__xludf.DUMMYFUNCTION("""COMPUTED_VALUE"""),8.0)</f>
        <v>8</v>
      </c>
      <c r="K1760" s="4">
        <f>IFERROR(__xludf.DUMMYFUNCTION("""COMPUTED_VALUE"""),2023.0)</f>
        <v>2023</v>
      </c>
    </row>
    <row r="1761">
      <c r="A1761" s="1" t="s">
        <v>8493</v>
      </c>
      <c r="B1761" s="4" t="s">
        <v>22</v>
      </c>
      <c r="C1761" s="4" t="s">
        <v>30</v>
      </c>
      <c r="D1761" s="4" t="s">
        <v>30</v>
      </c>
      <c r="E1761" s="4">
        <v>3.0</v>
      </c>
      <c r="F1761" s="4">
        <v>2.0</v>
      </c>
      <c r="G1761" s="4">
        <v>6.0</v>
      </c>
      <c r="H1761" s="5">
        <v>45153.0</v>
      </c>
      <c r="I1761" s="4">
        <f>IFERROR(__xludf.DUMMYFUNCTION("SPLIT(H1761,""/"")"),15.0)</f>
        <v>15</v>
      </c>
      <c r="J1761" s="4">
        <f>IFERROR(__xludf.DUMMYFUNCTION("""COMPUTED_VALUE"""),8.0)</f>
        <v>8</v>
      </c>
      <c r="K1761" s="4">
        <f>IFERROR(__xludf.DUMMYFUNCTION("""COMPUTED_VALUE"""),2023.0)</f>
        <v>2023</v>
      </c>
    </row>
    <row r="1762">
      <c r="A1762" s="1" t="s">
        <v>1981</v>
      </c>
      <c r="B1762" s="4" t="s">
        <v>22</v>
      </c>
      <c r="C1762" s="4" t="s">
        <v>30</v>
      </c>
      <c r="D1762" s="4" t="s">
        <v>39</v>
      </c>
      <c r="E1762" s="4">
        <v>2.0</v>
      </c>
      <c r="F1762" s="4">
        <v>2.0</v>
      </c>
      <c r="G1762" s="4">
        <v>4.0</v>
      </c>
      <c r="H1762" s="5">
        <v>45153.0</v>
      </c>
      <c r="I1762" s="4">
        <f>IFERROR(__xludf.DUMMYFUNCTION("SPLIT(H1762,""/"")"),15.0)</f>
        <v>15</v>
      </c>
      <c r="J1762" s="4">
        <f>IFERROR(__xludf.DUMMYFUNCTION("""COMPUTED_VALUE"""),8.0)</f>
        <v>8</v>
      </c>
      <c r="K1762" s="4">
        <f>IFERROR(__xludf.DUMMYFUNCTION("""COMPUTED_VALUE"""),2023.0)</f>
        <v>2023</v>
      </c>
    </row>
    <row r="1763">
      <c r="A1763" s="1" t="s">
        <v>6916</v>
      </c>
      <c r="B1763" s="4" t="s">
        <v>22</v>
      </c>
      <c r="C1763" s="4" t="s">
        <v>30</v>
      </c>
      <c r="D1763" s="4" t="s">
        <v>30</v>
      </c>
      <c r="E1763" s="4">
        <v>2.0</v>
      </c>
      <c r="F1763" s="4">
        <v>2.0</v>
      </c>
      <c r="G1763" s="4">
        <v>4.0</v>
      </c>
      <c r="H1763" s="5">
        <v>45154.0</v>
      </c>
      <c r="I1763" s="4">
        <f>IFERROR(__xludf.DUMMYFUNCTION("SPLIT(H1763,""/"")"),16.0)</f>
        <v>16</v>
      </c>
      <c r="J1763" s="4">
        <f>IFERROR(__xludf.DUMMYFUNCTION("""COMPUTED_VALUE"""),8.0)</f>
        <v>8</v>
      </c>
      <c r="K1763" s="4">
        <f>IFERROR(__xludf.DUMMYFUNCTION("""COMPUTED_VALUE"""),2023.0)</f>
        <v>2023</v>
      </c>
    </row>
    <row r="1764">
      <c r="A1764" s="1" t="s">
        <v>6733</v>
      </c>
      <c r="B1764" s="4" t="s">
        <v>22</v>
      </c>
      <c r="C1764" s="4" t="s">
        <v>29</v>
      </c>
      <c r="D1764" s="4" t="s">
        <v>30</v>
      </c>
      <c r="E1764" s="4">
        <v>2.0</v>
      </c>
      <c r="F1764" s="4">
        <v>2.0</v>
      </c>
      <c r="G1764" s="4">
        <v>4.0</v>
      </c>
      <c r="H1764" s="5">
        <v>45155.0</v>
      </c>
      <c r="I1764" s="4">
        <f>IFERROR(__xludf.DUMMYFUNCTION("SPLIT(H1764,""/"")"),17.0)</f>
        <v>17</v>
      </c>
      <c r="J1764" s="4">
        <f>IFERROR(__xludf.DUMMYFUNCTION("""COMPUTED_VALUE"""),8.0)</f>
        <v>8</v>
      </c>
      <c r="K1764" s="4">
        <f>IFERROR(__xludf.DUMMYFUNCTION("""COMPUTED_VALUE"""),2023.0)</f>
        <v>2023</v>
      </c>
    </row>
    <row r="1765">
      <c r="A1765" s="1" t="s">
        <v>2379</v>
      </c>
      <c r="B1765" s="4" t="s">
        <v>22</v>
      </c>
      <c r="C1765" s="4" t="s">
        <v>24</v>
      </c>
      <c r="D1765" s="4" t="s">
        <v>39</v>
      </c>
      <c r="E1765" s="4">
        <v>5.0</v>
      </c>
      <c r="F1765" s="4">
        <v>2.0</v>
      </c>
      <c r="G1765" s="4">
        <v>10.0</v>
      </c>
      <c r="H1765" s="5">
        <v>45155.0</v>
      </c>
      <c r="I1765" s="4">
        <f>IFERROR(__xludf.DUMMYFUNCTION("SPLIT(H1765,""/"")"),17.0)</f>
        <v>17</v>
      </c>
      <c r="J1765" s="4">
        <f>IFERROR(__xludf.DUMMYFUNCTION("""COMPUTED_VALUE"""),8.0)</f>
        <v>8</v>
      </c>
      <c r="K1765" s="4">
        <f>IFERROR(__xludf.DUMMYFUNCTION("""COMPUTED_VALUE"""),2023.0)</f>
        <v>2023</v>
      </c>
    </row>
    <row r="1766">
      <c r="A1766" s="1" t="s">
        <v>7832</v>
      </c>
      <c r="B1766" s="4" t="s">
        <v>22</v>
      </c>
      <c r="C1766" s="4" t="s">
        <v>30</v>
      </c>
      <c r="D1766" s="4" t="s">
        <v>30</v>
      </c>
      <c r="E1766" s="4">
        <v>5.0</v>
      </c>
      <c r="F1766" s="4">
        <v>2.0</v>
      </c>
      <c r="G1766" s="4">
        <v>10.0</v>
      </c>
      <c r="H1766" s="5">
        <v>45155.0</v>
      </c>
      <c r="I1766" s="4">
        <f>IFERROR(__xludf.DUMMYFUNCTION("SPLIT(H1766,""/"")"),17.0)</f>
        <v>17</v>
      </c>
      <c r="J1766" s="4">
        <f>IFERROR(__xludf.DUMMYFUNCTION("""COMPUTED_VALUE"""),8.0)</f>
        <v>8</v>
      </c>
      <c r="K1766" s="4">
        <f>IFERROR(__xludf.DUMMYFUNCTION("""COMPUTED_VALUE"""),2023.0)</f>
        <v>2023</v>
      </c>
    </row>
    <row r="1767">
      <c r="A1767" s="1" t="s">
        <v>977</v>
      </c>
      <c r="B1767" s="4" t="s">
        <v>22</v>
      </c>
      <c r="C1767" s="4" t="s">
        <v>24</v>
      </c>
      <c r="D1767" s="4" t="s">
        <v>30</v>
      </c>
      <c r="E1767" s="4">
        <v>5.0</v>
      </c>
      <c r="F1767" s="4">
        <v>2.0</v>
      </c>
      <c r="G1767" s="4">
        <v>10.0</v>
      </c>
      <c r="H1767" s="5">
        <v>45155.0</v>
      </c>
      <c r="I1767" s="4">
        <f>IFERROR(__xludf.DUMMYFUNCTION("SPLIT(H1767,""/"")"),17.0)</f>
        <v>17</v>
      </c>
      <c r="J1767" s="4">
        <f>IFERROR(__xludf.DUMMYFUNCTION("""COMPUTED_VALUE"""),8.0)</f>
        <v>8</v>
      </c>
      <c r="K1767" s="4">
        <f>IFERROR(__xludf.DUMMYFUNCTION("""COMPUTED_VALUE"""),2023.0)</f>
        <v>2023</v>
      </c>
    </row>
    <row r="1768">
      <c r="A1768" s="1" t="s">
        <v>4559</v>
      </c>
      <c r="B1768" s="4" t="s">
        <v>22</v>
      </c>
      <c r="C1768" s="4" t="s">
        <v>30</v>
      </c>
      <c r="D1768" s="4" t="s">
        <v>23</v>
      </c>
      <c r="E1768" s="4">
        <v>2.0</v>
      </c>
      <c r="F1768" s="4">
        <v>2.0</v>
      </c>
      <c r="G1768" s="4">
        <v>4.0</v>
      </c>
      <c r="H1768" s="5">
        <v>45155.0</v>
      </c>
      <c r="I1768" s="4">
        <f>IFERROR(__xludf.DUMMYFUNCTION("SPLIT(H1768,""/"")"),17.0)</f>
        <v>17</v>
      </c>
      <c r="J1768" s="4">
        <f>IFERROR(__xludf.DUMMYFUNCTION("""COMPUTED_VALUE"""),8.0)</f>
        <v>8</v>
      </c>
      <c r="K1768" s="4">
        <f>IFERROR(__xludf.DUMMYFUNCTION("""COMPUTED_VALUE"""),2023.0)</f>
        <v>2023</v>
      </c>
    </row>
    <row r="1769">
      <c r="A1769" s="1" t="s">
        <v>9950</v>
      </c>
      <c r="B1769" s="4" t="s">
        <v>22</v>
      </c>
      <c r="C1769" s="4" t="s">
        <v>24</v>
      </c>
      <c r="D1769" s="4" t="s">
        <v>30</v>
      </c>
      <c r="E1769" s="4">
        <v>5.0</v>
      </c>
      <c r="F1769" s="4">
        <v>2.0</v>
      </c>
      <c r="G1769" s="4">
        <v>10.0</v>
      </c>
      <c r="H1769" s="5">
        <v>45156.0</v>
      </c>
      <c r="I1769" s="4">
        <f>IFERROR(__xludf.DUMMYFUNCTION("SPLIT(H1769,""/"")"),18.0)</f>
        <v>18</v>
      </c>
      <c r="J1769" s="4">
        <f>IFERROR(__xludf.DUMMYFUNCTION("""COMPUTED_VALUE"""),8.0)</f>
        <v>8</v>
      </c>
      <c r="K1769" s="4">
        <f>IFERROR(__xludf.DUMMYFUNCTION("""COMPUTED_VALUE"""),2023.0)</f>
        <v>2023</v>
      </c>
    </row>
    <row r="1770">
      <c r="A1770" s="1" t="s">
        <v>9698</v>
      </c>
      <c r="B1770" s="4" t="s">
        <v>22</v>
      </c>
      <c r="C1770" s="4" t="s">
        <v>24</v>
      </c>
      <c r="D1770" s="4" t="s">
        <v>39</v>
      </c>
      <c r="E1770" s="4">
        <v>3.0</v>
      </c>
      <c r="F1770" s="4">
        <v>2.0</v>
      </c>
      <c r="G1770" s="4">
        <v>6.0</v>
      </c>
      <c r="H1770" s="5">
        <v>45156.0</v>
      </c>
      <c r="I1770" s="4">
        <f>IFERROR(__xludf.DUMMYFUNCTION("SPLIT(H1770,""/"")"),18.0)</f>
        <v>18</v>
      </c>
      <c r="J1770" s="4">
        <f>IFERROR(__xludf.DUMMYFUNCTION("""COMPUTED_VALUE"""),8.0)</f>
        <v>8</v>
      </c>
      <c r="K1770" s="4">
        <f>IFERROR(__xludf.DUMMYFUNCTION("""COMPUTED_VALUE"""),2023.0)</f>
        <v>2023</v>
      </c>
    </row>
    <row r="1771">
      <c r="A1771" s="1" t="s">
        <v>1352</v>
      </c>
      <c r="B1771" s="4" t="s">
        <v>22</v>
      </c>
      <c r="C1771" s="4" t="s">
        <v>30</v>
      </c>
      <c r="D1771" s="4" t="s">
        <v>23</v>
      </c>
      <c r="E1771" s="4">
        <v>4.0</v>
      </c>
      <c r="F1771" s="4">
        <v>2.0</v>
      </c>
      <c r="G1771" s="4">
        <v>8.0</v>
      </c>
      <c r="H1771" s="5">
        <v>45156.0</v>
      </c>
      <c r="I1771" s="4">
        <f>IFERROR(__xludf.DUMMYFUNCTION("SPLIT(H1771,""/"")"),18.0)</f>
        <v>18</v>
      </c>
      <c r="J1771" s="4">
        <f>IFERROR(__xludf.DUMMYFUNCTION("""COMPUTED_VALUE"""),8.0)</f>
        <v>8</v>
      </c>
      <c r="K1771" s="4">
        <f>IFERROR(__xludf.DUMMYFUNCTION("""COMPUTED_VALUE"""),2023.0)</f>
        <v>2023</v>
      </c>
    </row>
    <row r="1772">
      <c r="A1772" s="1" t="s">
        <v>8821</v>
      </c>
      <c r="B1772" s="4" t="s">
        <v>22</v>
      </c>
      <c r="C1772" s="4" t="s">
        <v>30</v>
      </c>
      <c r="D1772" s="4" t="s">
        <v>30</v>
      </c>
      <c r="E1772" s="4">
        <v>4.0</v>
      </c>
      <c r="F1772" s="4">
        <v>2.0</v>
      </c>
      <c r="G1772" s="4">
        <v>8.0</v>
      </c>
      <c r="H1772" s="5">
        <v>45157.0</v>
      </c>
      <c r="I1772" s="4">
        <f>IFERROR(__xludf.DUMMYFUNCTION("SPLIT(H1772,""/"")"),19.0)</f>
        <v>19</v>
      </c>
      <c r="J1772" s="4">
        <f>IFERROR(__xludf.DUMMYFUNCTION("""COMPUTED_VALUE"""),8.0)</f>
        <v>8</v>
      </c>
      <c r="K1772" s="4">
        <f>IFERROR(__xludf.DUMMYFUNCTION("""COMPUTED_VALUE"""),2023.0)</f>
        <v>2023</v>
      </c>
    </row>
    <row r="1773">
      <c r="A1773" s="1" t="s">
        <v>5633</v>
      </c>
      <c r="B1773" s="4" t="s">
        <v>22</v>
      </c>
      <c r="C1773" s="4" t="s">
        <v>30</v>
      </c>
      <c r="D1773" s="4" t="s">
        <v>39</v>
      </c>
      <c r="E1773" s="4">
        <v>1.0</v>
      </c>
      <c r="F1773" s="4">
        <v>2.0</v>
      </c>
      <c r="G1773" s="4">
        <v>2.0</v>
      </c>
      <c r="H1773" s="5">
        <v>45157.0</v>
      </c>
      <c r="I1773" s="4">
        <f>IFERROR(__xludf.DUMMYFUNCTION("SPLIT(H1773,""/"")"),19.0)</f>
        <v>19</v>
      </c>
      <c r="J1773" s="4">
        <f>IFERROR(__xludf.DUMMYFUNCTION("""COMPUTED_VALUE"""),8.0)</f>
        <v>8</v>
      </c>
      <c r="K1773" s="4">
        <f>IFERROR(__xludf.DUMMYFUNCTION("""COMPUTED_VALUE"""),2023.0)</f>
        <v>2023</v>
      </c>
    </row>
    <row r="1774">
      <c r="A1774" s="1" t="s">
        <v>1828</v>
      </c>
      <c r="B1774" s="4" t="s">
        <v>22</v>
      </c>
      <c r="C1774" s="4" t="s">
        <v>30</v>
      </c>
      <c r="D1774" s="4" t="s">
        <v>23</v>
      </c>
      <c r="E1774" s="4">
        <v>2.0</v>
      </c>
      <c r="F1774" s="4">
        <v>2.0</v>
      </c>
      <c r="G1774" s="4">
        <v>4.0</v>
      </c>
      <c r="H1774" s="5">
        <v>45157.0</v>
      </c>
      <c r="I1774" s="4">
        <f>IFERROR(__xludf.DUMMYFUNCTION("SPLIT(H1774,""/"")"),19.0)</f>
        <v>19</v>
      </c>
      <c r="J1774" s="4">
        <f>IFERROR(__xludf.DUMMYFUNCTION("""COMPUTED_VALUE"""),8.0)</f>
        <v>8</v>
      </c>
      <c r="K1774" s="4">
        <f>IFERROR(__xludf.DUMMYFUNCTION("""COMPUTED_VALUE"""),2023.0)</f>
        <v>2023</v>
      </c>
    </row>
    <row r="1775">
      <c r="A1775" s="1" t="s">
        <v>488</v>
      </c>
      <c r="B1775" s="4" t="s">
        <v>22</v>
      </c>
      <c r="C1775" s="4" t="s">
        <v>30</v>
      </c>
      <c r="D1775" s="4" t="s">
        <v>28</v>
      </c>
      <c r="E1775" s="4">
        <v>2.0</v>
      </c>
      <c r="F1775" s="4">
        <v>2.0</v>
      </c>
      <c r="G1775" s="4">
        <v>4.0</v>
      </c>
      <c r="H1775" s="5">
        <v>45158.0</v>
      </c>
      <c r="I1775" s="4">
        <f>IFERROR(__xludf.DUMMYFUNCTION("SPLIT(H1775,""/"")"),20.0)</f>
        <v>20</v>
      </c>
      <c r="J1775" s="4">
        <f>IFERROR(__xludf.DUMMYFUNCTION("""COMPUTED_VALUE"""),8.0)</f>
        <v>8</v>
      </c>
      <c r="K1775" s="4">
        <f>IFERROR(__xludf.DUMMYFUNCTION("""COMPUTED_VALUE"""),2023.0)</f>
        <v>2023</v>
      </c>
    </row>
    <row r="1776">
      <c r="A1776" s="1" t="s">
        <v>6788</v>
      </c>
      <c r="B1776" s="4" t="s">
        <v>22</v>
      </c>
      <c r="C1776" s="4" t="s">
        <v>30</v>
      </c>
      <c r="D1776" s="4" t="s">
        <v>30</v>
      </c>
      <c r="E1776" s="4">
        <v>4.0</v>
      </c>
      <c r="F1776" s="4">
        <v>2.0</v>
      </c>
      <c r="G1776" s="4">
        <v>8.0</v>
      </c>
      <c r="H1776" s="5">
        <v>45159.0</v>
      </c>
      <c r="I1776" s="4">
        <f>IFERROR(__xludf.DUMMYFUNCTION("SPLIT(H1776,""/"")"),21.0)</f>
        <v>21</v>
      </c>
      <c r="J1776" s="4">
        <f>IFERROR(__xludf.DUMMYFUNCTION("""COMPUTED_VALUE"""),8.0)</f>
        <v>8</v>
      </c>
      <c r="K1776" s="4">
        <f>IFERROR(__xludf.DUMMYFUNCTION("""COMPUTED_VALUE"""),2023.0)</f>
        <v>2023</v>
      </c>
    </row>
    <row r="1777">
      <c r="A1777" s="1" t="s">
        <v>1326</v>
      </c>
      <c r="B1777" s="4" t="s">
        <v>22</v>
      </c>
      <c r="C1777" s="4" t="s">
        <v>30</v>
      </c>
      <c r="D1777" s="4" t="s">
        <v>23</v>
      </c>
      <c r="E1777" s="4">
        <v>2.0</v>
      </c>
      <c r="F1777" s="4">
        <v>2.0</v>
      </c>
      <c r="G1777" s="4">
        <v>4.0</v>
      </c>
      <c r="H1777" s="5">
        <v>45159.0</v>
      </c>
      <c r="I1777" s="4">
        <f>IFERROR(__xludf.DUMMYFUNCTION("SPLIT(H1777,""/"")"),21.0)</f>
        <v>21</v>
      </c>
      <c r="J1777" s="4">
        <f>IFERROR(__xludf.DUMMYFUNCTION("""COMPUTED_VALUE"""),8.0)</f>
        <v>8</v>
      </c>
      <c r="K1777" s="4">
        <f>IFERROR(__xludf.DUMMYFUNCTION("""COMPUTED_VALUE"""),2023.0)</f>
        <v>2023</v>
      </c>
    </row>
    <row r="1778">
      <c r="A1778" s="1" t="s">
        <v>1616</v>
      </c>
      <c r="B1778" s="4" t="s">
        <v>22</v>
      </c>
      <c r="C1778" s="4" t="s">
        <v>29</v>
      </c>
      <c r="D1778" s="4" t="s">
        <v>30</v>
      </c>
      <c r="E1778" s="4">
        <v>1.0</v>
      </c>
      <c r="F1778" s="4">
        <v>2.0</v>
      </c>
      <c r="G1778" s="4">
        <v>2.0</v>
      </c>
      <c r="H1778" s="5">
        <v>45159.0</v>
      </c>
      <c r="I1778" s="4">
        <f>IFERROR(__xludf.DUMMYFUNCTION("SPLIT(H1778,""/"")"),21.0)</f>
        <v>21</v>
      </c>
      <c r="J1778" s="4">
        <f>IFERROR(__xludf.DUMMYFUNCTION("""COMPUTED_VALUE"""),8.0)</f>
        <v>8</v>
      </c>
      <c r="K1778" s="4">
        <f>IFERROR(__xludf.DUMMYFUNCTION("""COMPUTED_VALUE"""),2023.0)</f>
        <v>2023</v>
      </c>
    </row>
    <row r="1779">
      <c r="A1779" s="1" t="s">
        <v>4535</v>
      </c>
      <c r="B1779" s="4" t="s">
        <v>22</v>
      </c>
      <c r="C1779" s="4" t="s">
        <v>29</v>
      </c>
      <c r="D1779" s="4" t="s">
        <v>39</v>
      </c>
      <c r="E1779" s="4">
        <v>1.0</v>
      </c>
      <c r="F1779" s="4">
        <v>2.0</v>
      </c>
      <c r="G1779" s="4">
        <v>2.0</v>
      </c>
      <c r="H1779" s="5">
        <v>45159.0</v>
      </c>
      <c r="I1779" s="4">
        <f>IFERROR(__xludf.DUMMYFUNCTION("SPLIT(H1779,""/"")"),21.0)</f>
        <v>21</v>
      </c>
      <c r="J1779" s="4">
        <f>IFERROR(__xludf.DUMMYFUNCTION("""COMPUTED_VALUE"""),8.0)</f>
        <v>8</v>
      </c>
      <c r="K1779" s="4">
        <f>IFERROR(__xludf.DUMMYFUNCTION("""COMPUTED_VALUE"""),2023.0)</f>
        <v>2023</v>
      </c>
    </row>
    <row r="1780">
      <c r="A1780" s="1" t="s">
        <v>1318</v>
      </c>
      <c r="B1780" s="4" t="s">
        <v>22</v>
      </c>
      <c r="C1780" s="4" t="s">
        <v>30</v>
      </c>
      <c r="D1780" s="4" t="s">
        <v>30</v>
      </c>
      <c r="E1780" s="4">
        <v>4.0</v>
      </c>
      <c r="F1780" s="4">
        <v>2.0</v>
      </c>
      <c r="G1780" s="4">
        <v>8.0</v>
      </c>
      <c r="H1780" s="5">
        <v>45159.0</v>
      </c>
      <c r="I1780" s="4">
        <f>IFERROR(__xludf.DUMMYFUNCTION("SPLIT(H1780,""/"")"),21.0)</f>
        <v>21</v>
      </c>
      <c r="J1780" s="4">
        <f>IFERROR(__xludf.DUMMYFUNCTION("""COMPUTED_VALUE"""),8.0)</f>
        <v>8</v>
      </c>
      <c r="K1780" s="4">
        <f>IFERROR(__xludf.DUMMYFUNCTION("""COMPUTED_VALUE"""),2023.0)</f>
        <v>2023</v>
      </c>
    </row>
    <row r="1781">
      <c r="A1781" s="1" t="s">
        <v>2072</v>
      </c>
      <c r="B1781" s="4" t="s">
        <v>22</v>
      </c>
      <c r="C1781" s="4" t="s">
        <v>24</v>
      </c>
      <c r="D1781" s="4" t="s">
        <v>23</v>
      </c>
      <c r="E1781" s="4">
        <v>3.0</v>
      </c>
      <c r="F1781" s="4">
        <v>2.0</v>
      </c>
      <c r="G1781" s="4">
        <v>6.0</v>
      </c>
      <c r="H1781" s="5">
        <v>45159.0</v>
      </c>
      <c r="I1781" s="4">
        <f>IFERROR(__xludf.DUMMYFUNCTION("SPLIT(H1781,""/"")"),21.0)</f>
        <v>21</v>
      </c>
      <c r="J1781" s="4">
        <f>IFERROR(__xludf.DUMMYFUNCTION("""COMPUTED_VALUE"""),8.0)</f>
        <v>8</v>
      </c>
      <c r="K1781" s="4">
        <f>IFERROR(__xludf.DUMMYFUNCTION("""COMPUTED_VALUE"""),2023.0)</f>
        <v>2023</v>
      </c>
    </row>
    <row r="1782">
      <c r="A1782" s="1" t="s">
        <v>3670</v>
      </c>
      <c r="B1782" s="4" t="s">
        <v>22</v>
      </c>
      <c r="C1782" s="4" t="s">
        <v>24</v>
      </c>
      <c r="D1782" s="4" t="s">
        <v>30</v>
      </c>
      <c r="E1782" s="4">
        <v>3.0</v>
      </c>
      <c r="F1782" s="4">
        <v>2.0</v>
      </c>
      <c r="G1782" s="4">
        <v>6.0</v>
      </c>
      <c r="H1782" s="5">
        <v>45160.0</v>
      </c>
      <c r="I1782" s="4">
        <f>IFERROR(__xludf.DUMMYFUNCTION("SPLIT(H1782,""/"")"),22.0)</f>
        <v>22</v>
      </c>
      <c r="J1782" s="4">
        <f>IFERROR(__xludf.DUMMYFUNCTION("""COMPUTED_VALUE"""),8.0)</f>
        <v>8</v>
      </c>
      <c r="K1782" s="4">
        <f>IFERROR(__xludf.DUMMYFUNCTION("""COMPUTED_VALUE"""),2023.0)</f>
        <v>2023</v>
      </c>
    </row>
    <row r="1783">
      <c r="A1783" s="1" t="s">
        <v>9602</v>
      </c>
      <c r="B1783" s="4" t="s">
        <v>22</v>
      </c>
      <c r="C1783" s="4" t="s">
        <v>24</v>
      </c>
      <c r="D1783" s="4" t="s">
        <v>39</v>
      </c>
      <c r="E1783" s="4">
        <v>2.0</v>
      </c>
      <c r="F1783" s="4">
        <v>2.0</v>
      </c>
      <c r="G1783" s="4">
        <v>4.0</v>
      </c>
      <c r="H1783" s="5">
        <v>45160.0</v>
      </c>
      <c r="I1783" s="4">
        <f>IFERROR(__xludf.DUMMYFUNCTION("SPLIT(H1783,""/"")"),22.0)</f>
        <v>22</v>
      </c>
      <c r="J1783" s="4">
        <f>IFERROR(__xludf.DUMMYFUNCTION("""COMPUTED_VALUE"""),8.0)</f>
        <v>8</v>
      </c>
      <c r="K1783" s="4">
        <f>IFERROR(__xludf.DUMMYFUNCTION("""COMPUTED_VALUE"""),2023.0)</f>
        <v>2023</v>
      </c>
    </row>
    <row r="1784">
      <c r="A1784" s="1" t="s">
        <v>4252</v>
      </c>
      <c r="B1784" s="4" t="s">
        <v>22</v>
      </c>
      <c r="C1784" s="4" t="s">
        <v>30</v>
      </c>
      <c r="D1784" s="4" t="s">
        <v>39</v>
      </c>
      <c r="E1784" s="4">
        <v>5.0</v>
      </c>
      <c r="F1784" s="4">
        <v>2.0</v>
      </c>
      <c r="G1784" s="4">
        <v>10.0</v>
      </c>
      <c r="H1784" s="5">
        <v>45160.0</v>
      </c>
      <c r="I1784" s="4">
        <f>IFERROR(__xludf.DUMMYFUNCTION("SPLIT(H1784,""/"")"),22.0)</f>
        <v>22</v>
      </c>
      <c r="J1784" s="4">
        <f>IFERROR(__xludf.DUMMYFUNCTION("""COMPUTED_VALUE"""),8.0)</f>
        <v>8</v>
      </c>
      <c r="K1784" s="4">
        <f>IFERROR(__xludf.DUMMYFUNCTION("""COMPUTED_VALUE"""),2023.0)</f>
        <v>2023</v>
      </c>
    </row>
    <row r="1785">
      <c r="A1785" s="1" t="s">
        <v>743</v>
      </c>
      <c r="B1785" s="4" t="s">
        <v>22</v>
      </c>
      <c r="C1785" s="4" t="s">
        <v>29</v>
      </c>
      <c r="D1785" s="4" t="s">
        <v>23</v>
      </c>
      <c r="E1785" s="4">
        <v>3.0</v>
      </c>
      <c r="F1785" s="4">
        <v>2.0</v>
      </c>
      <c r="G1785" s="4">
        <v>6.0</v>
      </c>
      <c r="H1785" s="5">
        <v>45161.0</v>
      </c>
      <c r="I1785" s="4">
        <f>IFERROR(__xludf.DUMMYFUNCTION("SPLIT(H1785,""/"")"),23.0)</f>
        <v>23</v>
      </c>
      <c r="J1785" s="4">
        <f>IFERROR(__xludf.DUMMYFUNCTION("""COMPUTED_VALUE"""),8.0)</f>
        <v>8</v>
      </c>
      <c r="K1785" s="4">
        <f>IFERROR(__xludf.DUMMYFUNCTION("""COMPUTED_VALUE"""),2023.0)</f>
        <v>2023</v>
      </c>
    </row>
    <row r="1786">
      <c r="A1786" s="1" t="s">
        <v>7293</v>
      </c>
      <c r="B1786" s="4" t="s">
        <v>22</v>
      </c>
      <c r="C1786" s="4" t="s">
        <v>30</v>
      </c>
      <c r="D1786" s="4" t="s">
        <v>23</v>
      </c>
      <c r="E1786" s="4">
        <v>4.0</v>
      </c>
      <c r="F1786" s="4">
        <v>2.0</v>
      </c>
      <c r="G1786" s="4">
        <v>8.0</v>
      </c>
      <c r="H1786" s="5">
        <v>45161.0</v>
      </c>
      <c r="I1786" s="4">
        <f>IFERROR(__xludf.DUMMYFUNCTION("SPLIT(H1786,""/"")"),23.0)</f>
        <v>23</v>
      </c>
      <c r="J1786" s="4">
        <f>IFERROR(__xludf.DUMMYFUNCTION("""COMPUTED_VALUE"""),8.0)</f>
        <v>8</v>
      </c>
      <c r="K1786" s="4">
        <f>IFERROR(__xludf.DUMMYFUNCTION("""COMPUTED_VALUE"""),2023.0)</f>
        <v>2023</v>
      </c>
    </row>
    <row r="1787">
      <c r="A1787" s="1" t="s">
        <v>852</v>
      </c>
      <c r="B1787" s="4" t="s">
        <v>22</v>
      </c>
      <c r="C1787" s="4" t="s">
        <v>24</v>
      </c>
      <c r="D1787" s="4" t="s">
        <v>30</v>
      </c>
      <c r="E1787" s="4">
        <v>3.0</v>
      </c>
      <c r="F1787" s="4">
        <v>2.0</v>
      </c>
      <c r="G1787" s="4">
        <v>6.0</v>
      </c>
      <c r="H1787" s="5">
        <v>45161.0</v>
      </c>
      <c r="I1787" s="4">
        <f>IFERROR(__xludf.DUMMYFUNCTION("SPLIT(H1787,""/"")"),23.0)</f>
        <v>23</v>
      </c>
      <c r="J1787" s="4">
        <f>IFERROR(__xludf.DUMMYFUNCTION("""COMPUTED_VALUE"""),8.0)</f>
        <v>8</v>
      </c>
      <c r="K1787" s="4">
        <f>IFERROR(__xludf.DUMMYFUNCTION("""COMPUTED_VALUE"""),2023.0)</f>
        <v>2023</v>
      </c>
    </row>
    <row r="1788">
      <c r="A1788" s="1" t="s">
        <v>1783</v>
      </c>
      <c r="B1788" s="4" t="s">
        <v>22</v>
      </c>
      <c r="C1788" s="4" t="s">
        <v>30</v>
      </c>
      <c r="D1788" s="4" t="s">
        <v>39</v>
      </c>
      <c r="E1788" s="4">
        <v>1.0</v>
      </c>
      <c r="F1788" s="4">
        <v>2.0</v>
      </c>
      <c r="G1788" s="4">
        <v>2.0</v>
      </c>
      <c r="H1788" s="5">
        <v>45161.0</v>
      </c>
      <c r="I1788" s="4">
        <f>IFERROR(__xludf.DUMMYFUNCTION("SPLIT(H1788,""/"")"),23.0)</f>
        <v>23</v>
      </c>
      <c r="J1788" s="4">
        <f>IFERROR(__xludf.DUMMYFUNCTION("""COMPUTED_VALUE"""),8.0)</f>
        <v>8</v>
      </c>
      <c r="K1788" s="4">
        <f>IFERROR(__xludf.DUMMYFUNCTION("""COMPUTED_VALUE"""),2023.0)</f>
        <v>2023</v>
      </c>
    </row>
    <row r="1789">
      <c r="A1789" s="1" t="s">
        <v>5130</v>
      </c>
      <c r="B1789" s="4" t="s">
        <v>22</v>
      </c>
      <c r="C1789" s="4" t="s">
        <v>29</v>
      </c>
      <c r="D1789" s="4" t="s">
        <v>30</v>
      </c>
      <c r="E1789" s="4">
        <v>4.0</v>
      </c>
      <c r="F1789" s="4">
        <v>2.0</v>
      </c>
      <c r="G1789" s="4">
        <v>8.0</v>
      </c>
      <c r="H1789" s="5">
        <v>45161.0</v>
      </c>
      <c r="I1789" s="4">
        <f>IFERROR(__xludf.DUMMYFUNCTION("SPLIT(H1789,""/"")"),23.0)</f>
        <v>23</v>
      </c>
      <c r="J1789" s="4">
        <f>IFERROR(__xludf.DUMMYFUNCTION("""COMPUTED_VALUE"""),8.0)</f>
        <v>8</v>
      </c>
      <c r="K1789" s="4">
        <f>IFERROR(__xludf.DUMMYFUNCTION("""COMPUTED_VALUE"""),2023.0)</f>
        <v>2023</v>
      </c>
    </row>
    <row r="1790">
      <c r="A1790" s="1" t="s">
        <v>3726</v>
      </c>
      <c r="B1790" s="4" t="s">
        <v>22</v>
      </c>
      <c r="C1790" s="4" t="s">
        <v>24</v>
      </c>
      <c r="D1790" s="4" t="s">
        <v>30</v>
      </c>
      <c r="E1790" s="4">
        <v>2.0</v>
      </c>
      <c r="F1790" s="4">
        <v>2.0</v>
      </c>
      <c r="G1790" s="4">
        <v>4.0</v>
      </c>
      <c r="H1790" s="5">
        <v>45162.0</v>
      </c>
      <c r="I1790" s="4">
        <f>IFERROR(__xludf.DUMMYFUNCTION("SPLIT(H1790,""/"")"),24.0)</f>
        <v>24</v>
      </c>
      <c r="J1790" s="4">
        <f>IFERROR(__xludf.DUMMYFUNCTION("""COMPUTED_VALUE"""),8.0)</f>
        <v>8</v>
      </c>
      <c r="K1790" s="4">
        <f>IFERROR(__xludf.DUMMYFUNCTION("""COMPUTED_VALUE"""),2023.0)</f>
        <v>2023</v>
      </c>
    </row>
    <row r="1791">
      <c r="A1791" s="1" t="s">
        <v>4839</v>
      </c>
      <c r="B1791" s="4" t="s">
        <v>22</v>
      </c>
      <c r="C1791" s="4" t="s">
        <v>29</v>
      </c>
      <c r="D1791" s="4" t="s">
        <v>30</v>
      </c>
      <c r="E1791" s="4">
        <v>3.0</v>
      </c>
      <c r="F1791" s="4">
        <v>2.0</v>
      </c>
      <c r="G1791" s="4">
        <v>6.0</v>
      </c>
      <c r="H1791" s="5">
        <v>45162.0</v>
      </c>
      <c r="I1791" s="4">
        <f>IFERROR(__xludf.DUMMYFUNCTION("SPLIT(H1791,""/"")"),24.0)</f>
        <v>24</v>
      </c>
      <c r="J1791" s="4">
        <f>IFERROR(__xludf.DUMMYFUNCTION("""COMPUTED_VALUE"""),8.0)</f>
        <v>8</v>
      </c>
      <c r="K1791" s="4">
        <f>IFERROR(__xludf.DUMMYFUNCTION("""COMPUTED_VALUE"""),2023.0)</f>
        <v>2023</v>
      </c>
    </row>
    <row r="1792">
      <c r="A1792" s="1" t="s">
        <v>5134</v>
      </c>
      <c r="B1792" s="4" t="s">
        <v>22</v>
      </c>
      <c r="C1792" s="4" t="s">
        <v>29</v>
      </c>
      <c r="D1792" s="4" t="s">
        <v>28</v>
      </c>
      <c r="E1792" s="4">
        <v>3.0</v>
      </c>
      <c r="F1792" s="4">
        <v>2.0</v>
      </c>
      <c r="G1792" s="4">
        <v>6.0</v>
      </c>
      <c r="H1792" s="5">
        <v>45162.0</v>
      </c>
      <c r="I1792" s="4">
        <f>IFERROR(__xludf.DUMMYFUNCTION("SPLIT(H1792,""/"")"),24.0)</f>
        <v>24</v>
      </c>
      <c r="J1792" s="4">
        <f>IFERROR(__xludf.DUMMYFUNCTION("""COMPUTED_VALUE"""),8.0)</f>
        <v>8</v>
      </c>
      <c r="K1792" s="4">
        <f>IFERROR(__xludf.DUMMYFUNCTION("""COMPUTED_VALUE"""),2023.0)</f>
        <v>2023</v>
      </c>
    </row>
    <row r="1793">
      <c r="A1793" s="1" t="s">
        <v>5249</v>
      </c>
      <c r="B1793" s="4" t="s">
        <v>22</v>
      </c>
      <c r="C1793" s="4" t="s">
        <v>29</v>
      </c>
      <c r="D1793" s="4" t="s">
        <v>30</v>
      </c>
      <c r="E1793" s="4">
        <v>4.0</v>
      </c>
      <c r="F1793" s="4">
        <v>2.0</v>
      </c>
      <c r="G1793" s="4">
        <v>8.0</v>
      </c>
      <c r="H1793" s="5">
        <v>45162.0</v>
      </c>
      <c r="I1793" s="4">
        <f>IFERROR(__xludf.DUMMYFUNCTION("SPLIT(H1793,""/"")"),24.0)</f>
        <v>24</v>
      </c>
      <c r="J1793" s="4">
        <f>IFERROR(__xludf.DUMMYFUNCTION("""COMPUTED_VALUE"""),8.0)</f>
        <v>8</v>
      </c>
      <c r="K1793" s="4">
        <f>IFERROR(__xludf.DUMMYFUNCTION("""COMPUTED_VALUE"""),2023.0)</f>
        <v>2023</v>
      </c>
    </row>
    <row r="1794">
      <c r="A1794" s="1" t="s">
        <v>462</v>
      </c>
      <c r="B1794" s="4" t="s">
        <v>22</v>
      </c>
      <c r="C1794" s="4" t="s">
        <v>24</v>
      </c>
      <c r="D1794" s="4" t="s">
        <v>39</v>
      </c>
      <c r="E1794" s="4">
        <v>5.0</v>
      </c>
      <c r="F1794" s="4">
        <v>2.0</v>
      </c>
      <c r="G1794" s="4">
        <v>10.0</v>
      </c>
      <c r="H1794" s="5">
        <v>45163.0</v>
      </c>
      <c r="I1794" s="4">
        <f>IFERROR(__xludf.DUMMYFUNCTION("SPLIT(H1794,""/"")"),25.0)</f>
        <v>25</v>
      </c>
      <c r="J1794" s="4">
        <f>IFERROR(__xludf.DUMMYFUNCTION("""COMPUTED_VALUE"""),8.0)</f>
        <v>8</v>
      </c>
      <c r="K1794" s="4">
        <f>IFERROR(__xludf.DUMMYFUNCTION("""COMPUTED_VALUE"""),2023.0)</f>
        <v>2023</v>
      </c>
    </row>
    <row r="1795">
      <c r="A1795" s="1" t="s">
        <v>2773</v>
      </c>
      <c r="B1795" s="4" t="s">
        <v>22</v>
      </c>
      <c r="C1795" s="4" t="s">
        <v>30</v>
      </c>
      <c r="D1795" s="4" t="s">
        <v>39</v>
      </c>
      <c r="E1795" s="4">
        <v>5.0</v>
      </c>
      <c r="F1795" s="4">
        <v>2.0</v>
      </c>
      <c r="G1795" s="4">
        <v>10.0</v>
      </c>
      <c r="H1795" s="5">
        <v>45163.0</v>
      </c>
      <c r="I1795" s="4">
        <f>IFERROR(__xludf.DUMMYFUNCTION("SPLIT(H1795,""/"")"),25.0)</f>
        <v>25</v>
      </c>
      <c r="J1795" s="4">
        <f>IFERROR(__xludf.DUMMYFUNCTION("""COMPUTED_VALUE"""),8.0)</f>
        <v>8</v>
      </c>
      <c r="K1795" s="4">
        <f>IFERROR(__xludf.DUMMYFUNCTION("""COMPUTED_VALUE"""),2023.0)</f>
        <v>2023</v>
      </c>
    </row>
    <row r="1796">
      <c r="A1796" s="1" t="s">
        <v>3963</v>
      </c>
      <c r="B1796" s="4" t="s">
        <v>22</v>
      </c>
      <c r="C1796" s="4" t="s">
        <v>24</v>
      </c>
      <c r="D1796" s="4" t="s">
        <v>39</v>
      </c>
      <c r="E1796" s="4">
        <v>3.0</v>
      </c>
      <c r="F1796" s="4">
        <v>2.0</v>
      </c>
      <c r="G1796" s="4">
        <v>6.0</v>
      </c>
      <c r="H1796" s="5">
        <v>45163.0</v>
      </c>
      <c r="I1796" s="4">
        <f>IFERROR(__xludf.DUMMYFUNCTION("SPLIT(H1796,""/"")"),25.0)</f>
        <v>25</v>
      </c>
      <c r="J1796" s="4">
        <f>IFERROR(__xludf.DUMMYFUNCTION("""COMPUTED_VALUE"""),8.0)</f>
        <v>8</v>
      </c>
      <c r="K1796" s="4">
        <f>IFERROR(__xludf.DUMMYFUNCTION("""COMPUTED_VALUE"""),2023.0)</f>
        <v>2023</v>
      </c>
    </row>
    <row r="1797">
      <c r="A1797" s="1" t="s">
        <v>6249</v>
      </c>
      <c r="B1797" s="4" t="s">
        <v>22</v>
      </c>
      <c r="C1797" s="4" t="s">
        <v>24</v>
      </c>
      <c r="D1797" s="4" t="s">
        <v>28</v>
      </c>
      <c r="E1797" s="4">
        <v>5.0</v>
      </c>
      <c r="F1797" s="4">
        <v>2.0</v>
      </c>
      <c r="G1797" s="4">
        <v>10.0</v>
      </c>
      <c r="H1797" s="5">
        <v>45164.0</v>
      </c>
      <c r="I1797" s="4">
        <f>IFERROR(__xludf.DUMMYFUNCTION("SPLIT(H1797,""/"")"),26.0)</f>
        <v>26</v>
      </c>
      <c r="J1797" s="4">
        <f>IFERROR(__xludf.DUMMYFUNCTION("""COMPUTED_VALUE"""),8.0)</f>
        <v>8</v>
      </c>
      <c r="K1797" s="4">
        <f>IFERROR(__xludf.DUMMYFUNCTION("""COMPUTED_VALUE"""),2023.0)</f>
        <v>2023</v>
      </c>
    </row>
    <row r="1798">
      <c r="A1798" s="1" t="s">
        <v>6537</v>
      </c>
      <c r="B1798" s="4" t="s">
        <v>22</v>
      </c>
      <c r="C1798" s="4" t="s">
        <v>30</v>
      </c>
      <c r="D1798" s="4" t="s">
        <v>30</v>
      </c>
      <c r="E1798" s="4">
        <v>4.0</v>
      </c>
      <c r="F1798" s="4">
        <v>2.0</v>
      </c>
      <c r="G1798" s="4">
        <v>8.0</v>
      </c>
      <c r="H1798" s="5">
        <v>45164.0</v>
      </c>
      <c r="I1798" s="4">
        <f>IFERROR(__xludf.DUMMYFUNCTION("SPLIT(H1798,""/"")"),26.0)</f>
        <v>26</v>
      </c>
      <c r="J1798" s="4">
        <f>IFERROR(__xludf.DUMMYFUNCTION("""COMPUTED_VALUE"""),8.0)</f>
        <v>8</v>
      </c>
      <c r="K1798" s="4">
        <f>IFERROR(__xludf.DUMMYFUNCTION("""COMPUTED_VALUE"""),2023.0)</f>
        <v>2023</v>
      </c>
    </row>
    <row r="1799">
      <c r="A1799" s="1" t="s">
        <v>6879</v>
      </c>
      <c r="B1799" s="4" t="s">
        <v>22</v>
      </c>
      <c r="C1799" s="4" t="s">
        <v>24</v>
      </c>
      <c r="D1799" s="4" t="s">
        <v>28</v>
      </c>
      <c r="E1799" s="4">
        <v>3.0</v>
      </c>
      <c r="F1799" s="4">
        <v>2.0</v>
      </c>
      <c r="G1799" s="4">
        <v>6.0</v>
      </c>
      <c r="H1799" s="5">
        <v>45164.0</v>
      </c>
      <c r="I1799" s="4">
        <f>IFERROR(__xludf.DUMMYFUNCTION("SPLIT(H1799,""/"")"),26.0)</f>
        <v>26</v>
      </c>
      <c r="J1799" s="4">
        <f>IFERROR(__xludf.DUMMYFUNCTION("""COMPUTED_VALUE"""),8.0)</f>
        <v>8</v>
      </c>
      <c r="K1799" s="4">
        <f>IFERROR(__xludf.DUMMYFUNCTION("""COMPUTED_VALUE"""),2023.0)</f>
        <v>2023</v>
      </c>
    </row>
    <row r="1800">
      <c r="A1800" s="1" t="s">
        <v>2256</v>
      </c>
      <c r="B1800" s="4" t="s">
        <v>22</v>
      </c>
      <c r="C1800" s="4" t="s">
        <v>30</v>
      </c>
      <c r="D1800" s="4" t="s">
        <v>28</v>
      </c>
      <c r="E1800" s="4">
        <v>2.0</v>
      </c>
      <c r="F1800" s="4">
        <v>2.0</v>
      </c>
      <c r="G1800" s="4">
        <v>4.0</v>
      </c>
      <c r="H1800" s="5">
        <v>45167.0</v>
      </c>
      <c r="I1800" s="4">
        <f>IFERROR(__xludf.DUMMYFUNCTION("SPLIT(H1800,""/"")"),29.0)</f>
        <v>29</v>
      </c>
      <c r="J1800" s="4">
        <f>IFERROR(__xludf.DUMMYFUNCTION("""COMPUTED_VALUE"""),8.0)</f>
        <v>8</v>
      </c>
      <c r="K1800" s="4">
        <f>IFERROR(__xludf.DUMMYFUNCTION("""COMPUTED_VALUE"""),2023.0)</f>
        <v>2023</v>
      </c>
    </row>
    <row r="1801">
      <c r="A1801" s="1" t="s">
        <v>8055</v>
      </c>
      <c r="B1801" s="4" t="s">
        <v>22</v>
      </c>
      <c r="C1801" s="4" t="s">
        <v>30</v>
      </c>
      <c r="D1801" s="4" t="s">
        <v>30</v>
      </c>
      <c r="E1801" s="4">
        <v>5.0</v>
      </c>
      <c r="F1801" s="4">
        <v>2.0</v>
      </c>
      <c r="G1801" s="4">
        <v>10.0</v>
      </c>
      <c r="H1801" s="5">
        <v>45167.0</v>
      </c>
      <c r="I1801" s="4">
        <f>IFERROR(__xludf.DUMMYFUNCTION("SPLIT(H1801,""/"")"),29.0)</f>
        <v>29</v>
      </c>
      <c r="J1801" s="4">
        <f>IFERROR(__xludf.DUMMYFUNCTION("""COMPUTED_VALUE"""),8.0)</f>
        <v>8</v>
      </c>
      <c r="K1801" s="4">
        <f>IFERROR(__xludf.DUMMYFUNCTION("""COMPUTED_VALUE"""),2023.0)</f>
        <v>2023</v>
      </c>
    </row>
    <row r="1802">
      <c r="A1802" s="1" t="s">
        <v>6561</v>
      </c>
      <c r="B1802" s="4" t="s">
        <v>22</v>
      </c>
      <c r="C1802" s="4" t="s">
        <v>30</v>
      </c>
      <c r="D1802" s="4" t="s">
        <v>30</v>
      </c>
      <c r="E1802" s="4">
        <v>4.0</v>
      </c>
      <c r="F1802" s="4">
        <v>2.0</v>
      </c>
      <c r="G1802" s="4">
        <v>8.0</v>
      </c>
      <c r="H1802" s="5">
        <v>45167.0</v>
      </c>
      <c r="I1802" s="4">
        <f>IFERROR(__xludf.DUMMYFUNCTION("SPLIT(H1802,""/"")"),29.0)</f>
        <v>29</v>
      </c>
      <c r="J1802" s="4">
        <f>IFERROR(__xludf.DUMMYFUNCTION("""COMPUTED_VALUE"""),8.0)</f>
        <v>8</v>
      </c>
      <c r="K1802" s="4">
        <f>IFERROR(__xludf.DUMMYFUNCTION("""COMPUTED_VALUE"""),2023.0)</f>
        <v>2023</v>
      </c>
    </row>
    <row r="1803">
      <c r="A1803" s="1" t="s">
        <v>4279</v>
      </c>
      <c r="B1803" s="4" t="s">
        <v>22</v>
      </c>
      <c r="C1803" s="4" t="s">
        <v>24</v>
      </c>
      <c r="D1803" s="4" t="s">
        <v>30</v>
      </c>
      <c r="E1803" s="4">
        <v>1.0</v>
      </c>
      <c r="F1803" s="4">
        <v>2.0</v>
      </c>
      <c r="G1803" s="4">
        <v>2.0</v>
      </c>
      <c r="H1803" s="5">
        <v>45167.0</v>
      </c>
      <c r="I1803" s="4">
        <f>IFERROR(__xludf.DUMMYFUNCTION("SPLIT(H1803,""/"")"),29.0)</f>
        <v>29</v>
      </c>
      <c r="J1803" s="4">
        <f>IFERROR(__xludf.DUMMYFUNCTION("""COMPUTED_VALUE"""),8.0)</f>
        <v>8</v>
      </c>
      <c r="K1803" s="4">
        <f>IFERROR(__xludf.DUMMYFUNCTION("""COMPUTED_VALUE"""),2023.0)</f>
        <v>2023</v>
      </c>
    </row>
    <row r="1804">
      <c r="A1804" s="1" t="s">
        <v>3112</v>
      </c>
      <c r="B1804" s="4" t="s">
        <v>22</v>
      </c>
      <c r="C1804" s="4" t="s">
        <v>24</v>
      </c>
      <c r="D1804" s="4" t="s">
        <v>39</v>
      </c>
      <c r="E1804" s="4">
        <v>3.0</v>
      </c>
      <c r="F1804" s="4">
        <v>2.0</v>
      </c>
      <c r="G1804" s="4">
        <v>6.0</v>
      </c>
      <c r="H1804" s="5">
        <v>45168.0</v>
      </c>
      <c r="I1804" s="4">
        <f>IFERROR(__xludf.DUMMYFUNCTION("SPLIT(H1804,""/"")"),30.0)</f>
        <v>30</v>
      </c>
      <c r="J1804" s="4">
        <f>IFERROR(__xludf.DUMMYFUNCTION("""COMPUTED_VALUE"""),8.0)</f>
        <v>8</v>
      </c>
      <c r="K1804" s="4">
        <f>IFERROR(__xludf.DUMMYFUNCTION("""COMPUTED_VALUE"""),2023.0)</f>
        <v>2023</v>
      </c>
    </row>
    <row r="1805">
      <c r="A1805" s="1" t="s">
        <v>2077</v>
      </c>
      <c r="B1805" s="4" t="s">
        <v>22</v>
      </c>
      <c r="C1805" s="4" t="s">
        <v>29</v>
      </c>
      <c r="D1805" s="4" t="s">
        <v>39</v>
      </c>
      <c r="E1805" s="4">
        <v>4.0</v>
      </c>
      <c r="F1805" s="4">
        <v>2.0</v>
      </c>
      <c r="G1805" s="4">
        <v>8.0</v>
      </c>
      <c r="H1805" s="5">
        <v>45168.0</v>
      </c>
      <c r="I1805" s="4">
        <f>IFERROR(__xludf.DUMMYFUNCTION("SPLIT(H1805,""/"")"),30.0)</f>
        <v>30</v>
      </c>
      <c r="J1805" s="4">
        <f>IFERROR(__xludf.DUMMYFUNCTION("""COMPUTED_VALUE"""),8.0)</f>
        <v>8</v>
      </c>
      <c r="K1805" s="4">
        <f>IFERROR(__xludf.DUMMYFUNCTION("""COMPUTED_VALUE"""),2023.0)</f>
        <v>2023</v>
      </c>
    </row>
    <row r="1806">
      <c r="A1806" s="1" t="s">
        <v>9465</v>
      </c>
      <c r="B1806" s="4" t="s">
        <v>22</v>
      </c>
      <c r="C1806" s="4" t="s">
        <v>29</v>
      </c>
      <c r="D1806" s="4" t="s">
        <v>30</v>
      </c>
      <c r="E1806" s="4">
        <v>2.0</v>
      </c>
      <c r="F1806" s="4">
        <v>2.0</v>
      </c>
      <c r="G1806" s="4">
        <v>4.0</v>
      </c>
      <c r="H1806" s="5">
        <v>45168.0</v>
      </c>
      <c r="I1806" s="4">
        <f>IFERROR(__xludf.DUMMYFUNCTION("SPLIT(H1806,""/"")"),30.0)</f>
        <v>30</v>
      </c>
      <c r="J1806" s="4">
        <f>IFERROR(__xludf.DUMMYFUNCTION("""COMPUTED_VALUE"""),8.0)</f>
        <v>8</v>
      </c>
      <c r="K1806" s="4">
        <f>IFERROR(__xludf.DUMMYFUNCTION("""COMPUTED_VALUE"""),2023.0)</f>
        <v>2023</v>
      </c>
    </row>
    <row r="1807">
      <c r="A1807" s="1" t="s">
        <v>10034</v>
      </c>
      <c r="B1807" s="4" t="s">
        <v>22</v>
      </c>
      <c r="C1807" s="4" t="s">
        <v>30</v>
      </c>
      <c r="D1807" s="4" t="s">
        <v>30</v>
      </c>
      <c r="E1807" s="4">
        <v>2.0</v>
      </c>
      <c r="F1807" s="4">
        <v>2.0</v>
      </c>
      <c r="G1807" s="4">
        <v>4.0</v>
      </c>
      <c r="H1807" s="5">
        <v>45168.0</v>
      </c>
      <c r="I1807" s="4">
        <f>IFERROR(__xludf.DUMMYFUNCTION("SPLIT(H1807,""/"")"),30.0)</f>
        <v>30</v>
      </c>
      <c r="J1807" s="4">
        <f>IFERROR(__xludf.DUMMYFUNCTION("""COMPUTED_VALUE"""),8.0)</f>
        <v>8</v>
      </c>
      <c r="K1807" s="4">
        <f>IFERROR(__xludf.DUMMYFUNCTION("""COMPUTED_VALUE"""),2023.0)</f>
        <v>2023</v>
      </c>
    </row>
    <row r="1808">
      <c r="A1808" s="1" t="s">
        <v>332</v>
      </c>
      <c r="B1808" s="4" t="s">
        <v>22</v>
      </c>
      <c r="C1808" s="4" t="s">
        <v>24</v>
      </c>
      <c r="D1808" s="4" t="s">
        <v>30</v>
      </c>
      <c r="E1808" s="4">
        <v>5.0</v>
      </c>
      <c r="F1808" s="4">
        <v>2.0</v>
      </c>
      <c r="G1808" s="4">
        <v>10.0</v>
      </c>
      <c r="H1808" s="5">
        <v>45168.0</v>
      </c>
      <c r="I1808" s="4">
        <f>IFERROR(__xludf.DUMMYFUNCTION("SPLIT(H1808,""/"")"),30.0)</f>
        <v>30</v>
      </c>
      <c r="J1808" s="4">
        <f>IFERROR(__xludf.DUMMYFUNCTION("""COMPUTED_VALUE"""),8.0)</f>
        <v>8</v>
      </c>
      <c r="K1808" s="4">
        <f>IFERROR(__xludf.DUMMYFUNCTION("""COMPUTED_VALUE"""),2023.0)</f>
        <v>2023</v>
      </c>
    </row>
    <row r="1809">
      <c r="A1809" s="1" t="s">
        <v>2799</v>
      </c>
      <c r="B1809" s="4" t="s">
        <v>22</v>
      </c>
      <c r="C1809" s="4" t="s">
        <v>24</v>
      </c>
      <c r="D1809" s="4" t="s">
        <v>30</v>
      </c>
      <c r="E1809" s="4">
        <v>5.0</v>
      </c>
      <c r="F1809" s="4">
        <v>2.0</v>
      </c>
      <c r="G1809" s="4">
        <v>10.0</v>
      </c>
      <c r="H1809" s="5">
        <v>45169.0</v>
      </c>
      <c r="I1809" s="4">
        <f>IFERROR(__xludf.DUMMYFUNCTION("SPLIT(H1809,""/"")"),31.0)</f>
        <v>31</v>
      </c>
      <c r="J1809" s="4">
        <f>IFERROR(__xludf.DUMMYFUNCTION("""COMPUTED_VALUE"""),8.0)</f>
        <v>8</v>
      </c>
      <c r="K1809" s="4">
        <f>IFERROR(__xludf.DUMMYFUNCTION("""COMPUTED_VALUE"""),2023.0)</f>
        <v>2023</v>
      </c>
    </row>
    <row r="1810">
      <c r="A1810" s="1" t="s">
        <v>8429</v>
      </c>
      <c r="B1810" s="4" t="s">
        <v>22</v>
      </c>
      <c r="C1810" s="4" t="s">
        <v>30</v>
      </c>
      <c r="D1810" s="4" t="s">
        <v>30</v>
      </c>
      <c r="E1810" s="4">
        <v>4.0</v>
      </c>
      <c r="F1810" s="4">
        <v>2.0</v>
      </c>
      <c r="G1810" s="4">
        <v>8.0</v>
      </c>
      <c r="H1810" s="5">
        <v>45170.0</v>
      </c>
      <c r="I1810" s="4">
        <f>IFERROR(__xludf.DUMMYFUNCTION("SPLIT(H1810,""/"")"),1.0)</f>
        <v>1</v>
      </c>
      <c r="J1810" s="4">
        <f>IFERROR(__xludf.DUMMYFUNCTION("""COMPUTED_VALUE"""),9.0)</f>
        <v>9</v>
      </c>
      <c r="K1810" s="4">
        <f>IFERROR(__xludf.DUMMYFUNCTION("""COMPUTED_VALUE"""),2023.0)</f>
        <v>2023</v>
      </c>
    </row>
    <row r="1811">
      <c r="A1811" s="1" t="s">
        <v>3508</v>
      </c>
      <c r="B1811" s="4" t="s">
        <v>22</v>
      </c>
      <c r="C1811" s="4" t="s">
        <v>30</v>
      </c>
      <c r="D1811" s="4" t="s">
        <v>30</v>
      </c>
      <c r="E1811" s="4">
        <v>4.0</v>
      </c>
      <c r="F1811" s="4">
        <v>2.0</v>
      </c>
      <c r="G1811" s="4">
        <v>8.0</v>
      </c>
      <c r="H1811" s="5">
        <v>45170.0</v>
      </c>
      <c r="I1811" s="4">
        <f>IFERROR(__xludf.DUMMYFUNCTION("SPLIT(H1811,""/"")"),1.0)</f>
        <v>1</v>
      </c>
      <c r="J1811" s="4">
        <f>IFERROR(__xludf.DUMMYFUNCTION("""COMPUTED_VALUE"""),9.0)</f>
        <v>9</v>
      </c>
      <c r="K1811" s="4">
        <f>IFERROR(__xludf.DUMMYFUNCTION("""COMPUTED_VALUE"""),2023.0)</f>
        <v>2023</v>
      </c>
    </row>
    <row r="1812">
      <c r="A1812" s="1" t="s">
        <v>765</v>
      </c>
      <c r="B1812" s="4" t="s">
        <v>22</v>
      </c>
      <c r="C1812" s="4" t="s">
        <v>30</v>
      </c>
      <c r="D1812" s="4" t="s">
        <v>30</v>
      </c>
      <c r="E1812" s="4">
        <v>1.0</v>
      </c>
      <c r="F1812" s="4">
        <v>2.0</v>
      </c>
      <c r="G1812" s="4">
        <v>2.0</v>
      </c>
      <c r="H1812" s="5">
        <v>45170.0</v>
      </c>
      <c r="I1812" s="4">
        <f>IFERROR(__xludf.DUMMYFUNCTION("SPLIT(H1812,""/"")"),1.0)</f>
        <v>1</v>
      </c>
      <c r="J1812" s="4">
        <f>IFERROR(__xludf.DUMMYFUNCTION("""COMPUTED_VALUE"""),9.0)</f>
        <v>9</v>
      </c>
      <c r="K1812" s="4">
        <f>IFERROR(__xludf.DUMMYFUNCTION("""COMPUTED_VALUE"""),2023.0)</f>
        <v>2023</v>
      </c>
    </row>
    <row r="1813">
      <c r="A1813" s="1" t="s">
        <v>1043</v>
      </c>
      <c r="B1813" s="4" t="s">
        <v>22</v>
      </c>
      <c r="C1813" s="4" t="s">
        <v>30</v>
      </c>
      <c r="D1813" s="4" t="s">
        <v>30</v>
      </c>
      <c r="E1813" s="4">
        <v>1.0</v>
      </c>
      <c r="F1813" s="4">
        <v>2.0</v>
      </c>
      <c r="G1813" s="4">
        <v>2.0</v>
      </c>
      <c r="H1813" s="5">
        <v>45171.0</v>
      </c>
      <c r="I1813" s="4">
        <f>IFERROR(__xludf.DUMMYFUNCTION("SPLIT(H1813,""/"")"),2.0)</f>
        <v>2</v>
      </c>
      <c r="J1813" s="4">
        <f>IFERROR(__xludf.DUMMYFUNCTION("""COMPUTED_VALUE"""),9.0)</f>
        <v>9</v>
      </c>
      <c r="K1813" s="4">
        <f>IFERROR(__xludf.DUMMYFUNCTION("""COMPUTED_VALUE"""),2023.0)</f>
        <v>2023</v>
      </c>
    </row>
    <row r="1814">
      <c r="A1814" s="1" t="s">
        <v>9259</v>
      </c>
      <c r="B1814" s="4" t="s">
        <v>22</v>
      </c>
      <c r="C1814" s="4" t="s">
        <v>30</v>
      </c>
      <c r="D1814" s="4" t="s">
        <v>23</v>
      </c>
      <c r="E1814" s="4">
        <v>5.0</v>
      </c>
      <c r="F1814" s="4">
        <v>2.0</v>
      </c>
      <c r="G1814" s="4">
        <v>10.0</v>
      </c>
      <c r="H1814" s="5">
        <v>45171.0</v>
      </c>
      <c r="I1814" s="4">
        <f>IFERROR(__xludf.DUMMYFUNCTION("SPLIT(H1814,""/"")"),2.0)</f>
        <v>2</v>
      </c>
      <c r="J1814" s="4">
        <f>IFERROR(__xludf.DUMMYFUNCTION("""COMPUTED_VALUE"""),9.0)</f>
        <v>9</v>
      </c>
      <c r="K1814" s="4">
        <f>IFERROR(__xludf.DUMMYFUNCTION("""COMPUTED_VALUE"""),2023.0)</f>
        <v>2023</v>
      </c>
    </row>
    <row r="1815">
      <c r="A1815" s="1" t="s">
        <v>6778</v>
      </c>
      <c r="B1815" s="4" t="s">
        <v>22</v>
      </c>
      <c r="C1815" s="4" t="s">
        <v>29</v>
      </c>
      <c r="D1815" s="4" t="s">
        <v>30</v>
      </c>
      <c r="E1815" s="4">
        <v>5.0</v>
      </c>
      <c r="F1815" s="4">
        <v>2.0</v>
      </c>
      <c r="G1815" s="4">
        <v>10.0</v>
      </c>
      <c r="H1815" s="5">
        <v>45172.0</v>
      </c>
      <c r="I1815" s="4">
        <f>IFERROR(__xludf.DUMMYFUNCTION("SPLIT(H1815,""/"")"),3.0)</f>
        <v>3</v>
      </c>
      <c r="J1815" s="4">
        <f>IFERROR(__xludf.DUMMYFUNCTION("""COMPUTED_VALUE"""),9.0)</f>
        <v>9</v>
      </c>
      <c r="K1815" s="4">
        <f>IFERROR(__xludf.DUMMYFUNCTION("""COMPUTED_VALUE"""),2023.0)</f>
        <v>2023</v>
      </c>
    </row>
    <row r="1816">
      <c r="A1816" s="1" t="s">
        <v>8343</v>
      </c>
      <c r="B1816" s="4" t="s">
        <v>22</v>
      </c>
      <c r="C1816" s="4" t="s">
        <v>29</v>
      </c>
      <c r="D1816" s="4" t="s">
        <v>30</v>
      </c>
      <c r="E1816" s="4">
        <v>1.0</v>
      </c>
      <c r="F1816" s="4">
        <v>2.0</v>
      </c>
      <c r="G1816" s="4">
        <v>2.0</v>
      </c>
      <c r="H1816" s="5">
        <v>45172.0</v>
      </c>
      <c r="I1816" s="4">
        <f>IFERROR(__xludf.DUMMYFUNCTION("SPLIT(H1816,""/"")"),3.0)</f>
        <v>3</v>
      </c>
      <c r="J1816" s="4">
        <f>IFERROR(__xludf.DUMMYFUNCTION("""COMPUTED_VALUE"""),9.0)</f>
        <v>9</v>
      </c>
      <c r="K1816" s="4">
        <f>IFERROR(__xludf.DUMMYFUNCTION("""COMPUTED_VALUE"""),2023.0)</f>
        <v>2023</v>
      </c>
    </row>
    <row r="1817">
      <c r="A1817" s="1" t="s">
        <v>3715</v>
      </c>
      <c r="B1817" s="4" t="s">
        <v>22</v>
      </c>
      <c r="C1817" s="4" t="s">
        <v>30</v>
      </c>
      <c r="D1817" s="4" t="s">
        <v>30</v>
      </c>
      <c r="E1817" s="4">
        <v>3.0</v>
      </c>
      <c r="F1817" s="4">
        <v>2.0</v>
      </c>
      <c r="G1817" s="4">
        <v>6.0</v>
      </c>
      <c r="H1817" s="5">
        <v>45173.0</v>
      </c>
      <c r="I1817" s="4">
        <f>IFERROR(__xludf.DUMMYFUNCTION("SPLIT(H1817,""/"")"),4.0)</f>
        <v>4</v>
      </c>
      <c r="J1817" s="4">
        <f>IFERROR(__xludf.DUMMYFUNCTION("""COMPUTED_VALUE"""),9.0)</f>
        <v>9</v>
      </c>
      <c r="K1817" s="4">
        <f>IFERROR(__xludf.DUMMYFUNCTION("""COMPUTED_VALUE"""),2023.0)</f>
        <v>2023</v>
      </c>
    </row>
    <row r="1818">
      <c r="A1818" s="1" t="s">
        <v>1060</v>
      </c>
      <c r="B1818" s="4" t="s">
        <v>22</v>
      </c>
      <c r="C1818" s="4" t="s">
        <v>30</v>
      </c>
      <c r="D1818" s="4" t="s">
        <v>30</v>
      </c>
      <c r="E1818" s="4">
        <v>1.0</v>
      </c>
      <c r="F1818" s="4">
        <v>2.0</v>
      </c>
      <c r="G1818" s="4">
        <v>2.0</v>
      </c>
      <c r="H1818" s="5">
        <v>45174.0</v>
      </c>
      <c r="I1818" s="4">
        <f>IFERROR(__xludf.DUMMYFUNCTION("SPLIT(H1818,""/"")"),5.0)</f>
        <v>5</v>
      </c>
      <c r="J1818" s="4">
        <f>IFERROR(__xludf.DUMMYFUNCTION("""COMPUTED_VALUE"""),9.0)</f>
        <v>9</v>
      </c>
      <c r="K1818" s="4">
        <f>IFERROR(__xludf.DUMMYFUNCTION("""COMPUTED_VALUE"""),2023.0)</f>
        <v>2023</v>
      </c>
    </row>
    <row r="1819">
      <c r="A1819" s="1" t="s">
        <v>1173</v>
      </c>
      <c r="B1819" s="4" t="s">
        <v>22</v>
      </c>
      <c r="C1819" s="4" t="s">
        <v>24</v>
      </c>
      <c r="D1819" s="4" t="s">
        <v>30</v>
      </c>
      <c r="E1819" s="4">
        <v>5.0</v>
      </c>
      <c r="F1819" s="4">
        <v>2.0</v>
      </c>
      <c r="G1819" s="4">
        <v>10.0</v>
      </c>
      <c r="H1819" s="5">
        <v>45174.0</v>
      </c>
      <c r="I1819" s="4">
        <f>IFERROR(__xludf.DUMMYFUNCTION("SPLIT(H1819,""/"")"),5.0)</f>
        <v>5</v>
      </c>
      <c r="J1819" s="4">
        <f>IFERROR(__xludf.DUMMYFUNCTION("""COMPUTED_VALUE"""),9.0)</f>
        <v>9</v>
      </c>
      <c r="K1819" s="4">
        <f>IFERROR(__xludf.DUMMYFUNCTION("""COMPUTED_VALUE"""),2023.0)</f>
        <v>2023</v>
      </c>
    </row>
    <row r="1820">
      <c r="A1820" s="1" t="s">
        <v>2223</v>
      </c>
      <c r="B1820" s="4" t="s">
        <v>22</v>
      </c>
      <c r="C1820" s="4" t="s">
        <v>30</v>
      </c>
      <c r="D1820" s="4" t="s">
        <v>39</v>
      </c>
      <c r="E1820" s="4">
        <v>4.0</v>
      </c>
      <c r="F1820" s="4">
        <v>2.0</v>
      </c>
      <c r="G1820" s="4">
        <v>8.0</v>
      </c>
      <c r="H1820" s="5">
        <v>45174.0</v>
      </c>
      <c r="I1820" s="4">
        <f>IFERROR(__xludf.DUMMYFUNCTION("SPLIT(H1820,""/"")"),5.0)</f>
        <v>5</v>
      </c>
      <c r="J1820" s="4">
        <f>IFERROR(__xludf.DUMMYFUNCTION("""COMPUTED_VALUE"""),9.0)</f>
        <v>9</v>
      </c>
      <c r="K1820" s="4">
        <f>IFERROR(__xludf.DUMMYFUNCTION("""COMPUTED_VALUE"""),2023.0)</f>
        <v>2023</v>
      </c>
    </row>
    <row r="1821">
      <c r="A1821" s="1" t="s">
        <v>7783</v>
      </c>
      <c r="B1821" s="4" t="s">
        <v>22</v>
      </c>
      <c r="C1821" s="4" t="s">
        <v>30</v>
      </c>
      <c r="D1821" s="4" t="s">
        <v>39</v>
      </c>
      <c r="E1821" s="4">
        <v>3.0</v>
      </c>
      <c r="F1821" s="4">
        <v>2.0</v>
      </c>
      <c r="G1821" s="4">
        <v>6.0</v>
      </c>
      <c r="H1821" s="5">
        <v>45175.0</v>
      </c>
      <c r="I1821" s="4">
        <f>IFERROR(__xludf.DUMMYFUNCTION("SPLIT(H1821,""/"")"),6.0)</f>
        <v>6</v>
      </c>
      <c r="J1821" s="4">
        <f>IFERROR(__xludf.DUMMYFUNCTION("""COMPUTED_VALUE"""),9.0)</f>
        <v>9</v>
      </c>
      <c r="K1821" s="4">
        <f>IFERROR(__xludf.DUMMYFUNCTION("""COMPUTED_VALUE"""),2023.0)</f>
        <v>2023</v>
      </c>
    </row>
    <row r="1822">
      <c r="A1822" s="1" t="s">
        <v>3506</v>
      </c>
      <c r="B1822" s="4" t="s">
        <v>22</v>
      </c>
      <c r="C1822" s="4" t="s">
        <v>30</v>
      </c>
      <c r="D1822" s="4" t="s">
        <v>30</v>
      </c>
      <c r="E1822" s="4">
        <v>3.0</v>
      </c>
      <c r="F1822" s="4">
        <v>2.0</v>
      </c>
      <c r="G1822" s="4">
        <v>6.0</v>
      </c>
      <c r="H1822" s="5">
        <v>45176.0</v>
      </c>
      <c r="I1822" s="4">
        <f>IFERROR(__xludf.DUMMYFUNCTION("SPLIT(H1822,""/"")"),7.0)</f>
        <v>7</v>
      </c>
      <c r="J1822" s="4">
        <f>IFERROR(__xludf.DUMMYFUNCTION("""COMPUTED_VALUE"""),9.0)</f>
        <v>9</v>
      </c>
      <c r="K1822" s="4">
        <f>IFERROR(__xludf.DUMMYFUNCTION("""COMPUTED_VALUE"""),2023.0)</f>
        <v>2023</v>
      </c>
    </row>
    <row r="1823">
      <c r="A1823" s="1" t="s">
        <v>2286</v>
      </c>
      <c r="B1823" s="4" t="s">
        <v>22</v>
      </c>
      <c r="C1823" s="4" t="s">
        <v>30</v>
      </c>
      <c r="D1823" s="4" t="s">
        <v>23</v>
      </c>
      <c r="E1823" s="4">
        <v>4.0</v>
      </c>
      <c r="F1823" s="4">
        <v>2.0</v>
      </c>
      <c r="G1823" s="4">
        <v>8.0</v>
      </c>
      <c r="H1823" s="5">
        <v>45176.0</v>
      </c>
      <c r="I1823" s="4">
        <f>IFERROR(__xludf.DUMMYFUNCTION("SPLIT(H1823,""/"")"),7.0)</f>
        <v>7</v>
      </c>
      <c r="J1823" s="4">
        <f>IFERROR(__xludf.DUMMYFUNCTION("""COMPUTED_VALUE"""),9.0)</f>
        <v>9</v>
      </c>
      <c r="K1823" s="4">
        <f>IFERROR(__xludf.DUMMYFUNCTION("""COMPUTED_VALUE"""),2023.0)</f>
        <v>2023</v>
      </c>
    </row>
    <row r="1824">
      <c r="A1824" s="1" t="s">
        <v>21</v>
      </c>
      <c r="B1824" s="4" t="s">
        <v>22</v>
      </c>
      <c r="C1824" s="4" t="s">
        <v>24</v>
      </c>
      <c r="D1824" s="4" t="s">
        <v>23</v>
      </c>
      <c r="E1824" s="4">
        <v>2.0</v>
      </c>
      <c r="F1824" s="4">
        <v>2.0</v>
      </c>
      <c r="G1824" s="4">
        <v>4.0</v>
      </c>
      <c r="H1824" s="5">
        <v>45177.0</v>
      </c>
      <c r="I1824" s="4">
        <f>IFERROR(__xludf.DUMMYFUNCTION("SPLIT(H1824,""/"")"),8.0)</f>
        <v>8</v>
      </c>
      <c r="J1824" s="4">
        <f>IFERROR(__xludf.DUMMYFUNCTION("""COMPUTED_VALUE"""),9.0)</f>
        <v>9</v>
      </c>
      <c r="K1824" s="4">
        <f>IFERROR(__xludf.DUMMYFUNCTION("""COMPUTED_VALUE"""),2023.0)</f>
        <v>2023</v>
      </c>
    </row>
    <row r="1825">
      <c r="A1825" s="1" t="s">
        <v>8328</v>
      </c>
      <c r="B1825" s="4" t="s">
        <v>22</v>
      </c>
      <c r="C1825" s="4" t="s">
        <v>29</v>
      </c>
      <c r="D1825" s="4" t="s">
        <v>23</v>
      </c>
      <c r="E1825" s="4">
        <v>4.0</v>
      </c>
      <c r="F1825" s="4">
        <v>2.0</v>
      </c>
      <c r="G1825" s="4">
        <v>8.0</v>
      </c>
      <c r="H1825" s="5">
        <v>45177.0</v>
      </c>
      <c r="I1825" s="4">
        <f>IFERROR(__xludf.DUMMYFUNCTION("SPLIT(H1825,""/"")"),8.0)</f>
        <v>8</v>
      </c>
      <c r="J1825" s="4">
        <f>IFERROR(__xludf.DUMMYFUNCTION("""COMPUTED_VALUE"""),9.0)</f>
        <v>9</v>
      </c>
      <c r="K1825" s="4">
        <f>IFERROR(__xludf.DUMMYFUNCTION("""COMPUTED_VALUE"""),2023.0)</f>
        <v>2023</v>
      </c>
    </row>
    <row r="1826">
      <c r="A1826" s="1" t="s">
        <v>6797</v>
      </c>
      <c r="B1826" s="4" t="s">
        <v>22</v>
      </c>
      <c r="C1826" s="4" t="s">
        <v>29</v>
      </c>
      <c r="D1826" s="4" t="s">
        <v>39</v>
      </c>
      <c r="E1826" s="4">
        <v>2.0</v>
      </c>
      <c r="F1826" s="4">
        <v>2.0</v>
      </c>
      <c r="G1826" s="4">
        <v>4.0</v>
      </c>
      <c r="H1826" s="5">
        <v>45177.0</v>
      </c>
      <c r="I1826" s="4">
        <f>IFERROR(__xludf.DUMMYFUNCTION("SPLIT(H1826,""/"")"),8.0)</f>
        <v>8</v>
      </c>
      <c r="J1826" s="4">
        <f>IFERROR(__xludf.DUMMYFUNCTION("""COMPUTED_VALUE"""),9.0)</f>
        <v>9</v>
      </c>
      <c r="K1826" s="4">
        <f>IFERROR(__xludf.DUMMYFUNCTION("""COMPUTED_VALUE"""),2023.0)</f>
        <v>2023</v>
      </c>
    </row>
    <row r="1827">
      <c r="A1827" s="1" t="s">
        <v>2840</v>
      </c>
      <c r="B1827" s="4" t="s">
        <v>22</v>
      </c>
      <c r="C1827" s="4" t="s">
        <v>24</v>
      </c>
      <c r="D1827" s="4" t="s">
        <v>39</v>
      </c>
      <c r="E1827" s="4">
        <v>1.0</v>
      </c>
      <c r="F1827" s="4">
        <v>2.0</v>
      </c>
      <c r="G1827" s="4">
        <v>2.0</v>
      </c>
      <c r="H1827" s="5">
        <v>45177.0</v>
      </c>
      <c r="I1827" s="4">
        <f>IFERROR(__xludf.DUMMYFUNCTION("SPLIT(H1827,""/"")"),8.0)</f>
        <v>8</v>
      </c>
      <c r="J1827" s="4">
        <f>IFERROR(__xludf.DUMMYFUNCTION("""COMPUTED_VALUE"""),9.0)</f>
        <v>9</v>
      </c>
      <c r="K1827" s="4">
        <f>IFERROR(__xludf.DUMMYFUNCTION("""COMPUTED_VALUE"""),2023.0)</f>
        <v>2023</v>
      </c>
    </row>
    <row r="1828">
      <c r="A1828" s="1" t="s">
        <v>8521</v>
      </c>
      <c r="B1828" s="4" t="s">
        <v>22</v>
      </c>
      <c r="C1828" s="4" t="s">
        <v>30</v>
      </c>
      <c r="D1828" s="4" t="s">
        <v>23</v>
      </c>
      <c r="E1828" s="4">
        <v>1.0</v>
      </c>
      <c r="F1828" s="4">
        <v>2.0</v>
      </c>
      <c r="G1828" s="4">
        <v>2.0</v>
      </c>
      <c r="H1828" s="5">
        <v>45178.0</v>
      </c>
      <c r="I1828" s="4">
        <f>IFERROR(__xludf.DUMMYFUNCTION("SPLIT(H1828,""/"")"),9.0)</f>
        <v>9</v>
      </c>
      <c r="J1828" s="4">
        <f>IFERROR(__xludf.DUMMYFUNCTION("""COMPUTED_VALUE"""),9.0)</f>
        <v>9</v>
      </c>
      <c r="K1828" s="4">
        <f>IFERROR(__xludf.DUMMYFUNCTION("""COMPUTED_VALUE"""),2023.0)</f>
        <v>2023</v>
      </c>
    </row>
    <row r="1829">
      <c r="A1829" s="1" t="s">
        <v>3751</v>
      </c>
      <c r="B1829" s="4" t="s">
        <v>22</v>
      </c>
      <c r="C1829" s="4" t="s">
        <v>24</v>
      </c>
      <c r="D1829" s="4" t="s">
        <v>30</v>
      </c>
      <c r="E1829" s="4">
        <v>3.0</v>
      </c>
      <c r="F1829" s="4">
        <v>2.0</v>
      </c>
      <c r="G1829" s="4">
        <v>6.0</v>
      </c>
      <c r="H1829" s="5">
        <v>45178.0</v>
      </c>
      <c r="I1829" s="4">
        <f>IFERROR(__xludf.DUMMYFUNCTION("SPLIT(H1829,""/"")"),9.0)</f>
        <v>9</v>
      </c>
      <c r="J1829" s="4">
        <f>IFERROR(__xludf.DUMMYFUNCTION("""COMPUTED_VALUE"""),9.0)</f>
        <v>9</v>
      </c>
      <c r="K1829" s="4">
        <f>IFERROR(__xludf.DUMMYFUNCTION("""COMPUTED_VALUE"""),2023.0)</f>
        <v>2023</v>
      </c>
    </row>
    <row r="1830">
      <c r="A1830" s="1" t="s">
        <v>7844</v>
      </c>
      <c r="B1830" s="4" t="s">
        <v>22</v>
      </c>
      <c r="C1830" s="4" t="s">
        <v>29</v>
      </c>
      <c r="D1830" s="4" t="s">
        <v>23</v>
      </c>
      <c r="E1830" s="4">
        <v>2.0</v>
      </c>
      <c r="F1830" s="4">
        <v>2.0</v>
      </c>
      <c r="G1830" s="4">
        <v>4.0</v>
      </c>
      <c r="H1830" s="5">
        <v>45178.0</v>
      </c>
      <c r="I1830" s="4">
        <f>IFERROR(__xludf.DUMMYFUNCTION("SPLIT(H1830,""/"")"),9.0)</f>
        <v>9</v>
      </c>
      <c r="J1830" s="4">
        <f>IFERROR(__xludf.DUMMYFUNCTION("""COMPUTED_VALUE"""),9.0)</f>
        <v>9</v>
      </c>
      <c r="K1830" s="4">
        <f>IFERROR(__xludf.DUMMYFUNCTION("""COMPUTED_VALUE"""),2023.0)</f>
        <v>2023</v>
      </c>
    </row>
    <row r="1831">
      <c r="A1831" s="1" t="s">
        <v>2059</v>
      </c>
      <c r="B1831" s="4" t="s">
        <v>22</v>
      </c>
      <c r="C1831" s="4" t="s">
        <v>30</v>
      </c>
      <c r="D1831" s="4" t="s">
        <v>39</v>
      </c>
      <c r="E1831" s="4">
        <v>1.0</v>
      </c>
      <c r="F1831" s="4">
        <v>2.0</v>
      </c>
      <c r="G1831" s="4">
        <v>2.0</v>
      </c>
      <c r="H1831" s="5">
        <v>45178.0</v>
      </c>
      <c r="I1831" s="4">
        <f>IFERROR(__xludf.DUMMYFUNCTION("SPLIT(H1831,""/"")"),9.0)</f>
        <v>9</v>
      </c>
      <c r="J1831" s="4">
        <f>IFERROR(__xludf.DUMMYFUNCTION("""COMPUTED_VALUE"""),9.0)</f>
        <v>9</v>
      </c>
      <c r="K1831" s="4">
        <f>IFERROR(__xludf.DUMMYFUNCTION("""COMPUTED_VALUE"""),2023.0)</f>
        <v>2023</v>
      </c>
    </row>
    <row r="1832">
      <c r="A1832" s="1" t="s">
        <v>1705</v>
      </c>
      <c r="B1832" s="4" t="s">
        <v>22</v>
      </c>
      <c r="C1832" s="4" t="s">
        <v>29</v>
      </c>
      <c r="D1832" s="4" t="s">
        <v>30</v>
      </c>
      <c r="E1832" s="4">
        <v>5.0</v>
      </c>
      <c r="F1832" s="4">
        <v>2.0</v>
      </c>
      <c r="G1832" s="4">
        <v>10.0</v>
      </c>
      <c r="H1832" s="5">
        <v>45178.0</v>
      </c>
      <c r="I1832" s="4">
        <f>IFERROR(__xludf.DUMMYFUNCTION("SPLIT(H1832,""/"")"),9.0)</f>
        <v>9</v>
      </c>
      <c r="J1832" s="4">
        <f>IFERROR(__xludf.DUMMYFUNCTION("""COMPUTED_VALUE"""),9.0)</f>
        <v>9</v>
      </c>
      <c r="K1832" s="4">
        <f>IFERROR(__xludf.DUMMYFUNCTION("""COMPUTED_VALUE"""),2023.0)</f>
        <v>2023</v>
      </c>
    </row>
    <row r="1833">
      <c r="A1833" s="1" t="s">
        <v>7504</v>
      </c>
      <c r="B1833" s="4" t="s">
        <v>22</v>
      </c>
      <c r="C1833" s="4" t="s">
        <v>30</v>
      </c>
      <c r="D1833" s="4" t="s">
        <v>28</v>
      </c>
      <c r="E1833" s="4">
        <v>3.0</v>
      </c>
      <c r="F1833" s="4">
        <v>2.0</v>
      </c>
      <c r="G1833" s="4">
        <v>6.0</v>
      </c>
      <c r="H1833" s="5">
        <v>45179.0</v>
      </c>
      <c r="I1833" s="4">
        <f>IFERROR(__xludf.DUMMYFUNCTION("SPLIT(H1833,""/"")"),10.0)</f>
        <v>10</v>
      </c>
      <c r="J1833" s="4">
        <f>IFERROR(__xludf.DUMMYFUNCTION("""COMPUTED_VALUE"""),9.0)</f>
        <v>9</v>
      </c>
      <c r="K1833" s="4">
        <f>IFERROR(__xludf.DUMMYFUNCTION("""COMPUTED_VALUE"""),2023.0)</f>
        <v>2023</v>
      </c>
    </row>
    <row r="1834">
      <c r="A1834" s="1" t="s">
        <v>1391</v>
      </c>
      <c r="B1834" s="4" t="s">
        <v>22</v>
      </c>
      <c r="C1834" s="4" t="s">
        <v>24</v>
      </c>
      <c r="D1834" s="4" t="s">
        <v>28</v>
      </c>
      <c r="E1834" s="4">
        <v>1.0</v>
      </c>
      <c r="F1834" s="4">
        <v>2.0</v>
      </c>
      <c r="G1834" s="4">
        <v>2.0</v>
      </c>
      <c r="H1834" s="5">
        <v>45179.0</v>
      </c>
      <c r="I1834" s="4">
        <f>IFERROR(__xludf.DUMMYFUNCTION("SPLIT(H1834,""/"")"),10.0)</f>
        <v>10</v>
      </c>
      <c r="J1834" s="4">
        <f>IFERROR(__xludf.DUMMYFUNCTION("""COMPUTED_VALUE"""),9.0)</f>
        <v>9</v>
      </c>
      <c r="K1834" s="4">
        <f>IFERROR(__xludf.DUMMYFUNCTION("""COMPUTED_VALUE"""),2023.0)</f>
        <v>2023</v>
      </c>
    </row>
    <row r="1835">
      <c r="A1835" s="1" t="s">
        <v>9239</v>
      </c>
      <c r="B1835" s="4" t="s">
        <v>22</v>
      </c>
      <c r="C1835" s="4" t="s">
        <v>29</v>
      </c>
      <c r="D1835" s="4" t="s">
        <v>23</v>
      </c>
      <c r="E1835" s="4">
        <v>1.0</v>
      </c>
      <c r="F1835" s="4">
        <v>2.0</v>
      </c>
      <c r="G1835" s="4">
        <v>2.0</v>
      </c>
      <c r="H1835" s="5">
        <v>45179.0</v>
      </c>
      <c r="I1835" s="4">
        <f>IFERROR(__xludf.DUMMYFUNCTION("SPLIT(H1835,""/"")"),10.0)</f>
        <v>10</v>
      </c>
      <c r="J1835" s="4">
        <f>IFERROR(__xludf.DUMMYFUNCTION("""COMPUTED_VALUE"""),9.0)</f>
        <v>9</v>
      </c>
      <c r="K1835" s="4">
        <f>IFERROR(__xludf.DUMMYFUNCTION("""COMPUTED_VALUE"""),2023.0)</f>
        <v>2023</v>
      </c>
    </row>
    <row r="1836">
      <c r="A1836" s="1" t="s">
        <v>9224</v>
      </c>
      <c r="B1836" s="4" t="s">
        <v>22</v>
      </c>
      <c r="C1836" s="4" t="s">
        <v>30</v>
      </c>
      <c r="D1836" s="4" t="s">
        <v>28</v>
      </c>
      <c r="E1836" s="4">
        <v>4.0</v>
      </c>
      <c r="F1836" s="4">
        <v>2.0</v>
      </c>
      <c r="G1836" s="4">
        <v>8.0</v>
      </c>
      <c r="H1836" s="5">
        <v>45179.0</v>
      </c>
      <c r="I1836" s="4">
        <f>IFERROR(__xludf.DUMMYFUNCTION("SPLIT(H1836,""/"")"),10.0)</f>
        <v>10</v>
      </c>
      <c r="J1836" s="4">
        <f>IFERROR(__xludf.DUMMYFUNCTION("""COMPUTED_VALUE"""),9.0)</f>
        <v>9</v>
      </c>
      <c r="K1836" s="4">
        <f>IFERROR(__xludf.DUMMYFUNCTION("""COMPUTED_VALUE"""),2023.0)</f>
        <v>2023</v>
      </c>
    </row>
    <row r="1837">
      <c r="A1837" s="1" t="s">
        <v>3616</v>
      </c>
      <c r="B1837" s="4" t="s">
        <v>22</v>
      </c>
      <c r="C1837" s="4" t="s">
        <v>24</v>
      </c>
      <c r="D1837" s="4" t="s">
        <v>30</v>
      </c>
      <c r="E1837" s="4">
        <v>2.0</v>
      </c>
      <c r="F1837" s="4">
        <v>2.0</v>
      </c>
      <c r="G1837" s="4">
        <v>4.0</v>
      </c>
      <c r="H1837" s="5">
        <v>45179.0</v>
      </c>
      <c r="I1837" s="4">
        <f>IFERROR(__xludf.DUMMYFUNCTION("SPLIT(H1837,""/"")"),10.0)</f>
        <v>10</v>
      </c>
      <c r="J1837" s="4">
        <f>IFERROR(__xludf.DUMMYFUNCTION("""COMPUTED_VALUE"""),9.0)</f>
        <v>9</v>
      </c>
      <c r="K1837" s="4">
        <f>IFERROR(__xludf.DUMMYFUNCTION("""COMPUTED_VALUE"""),2023.0)</f>
        <v>2023</v>
      </c>
    </row>
    <row r="1838">
      <c r="A1838" s="1" t="s">
        <v>7814</v>
      </c>
      <c r="B1838" s="4" t="s">
        <v>22</v>
      </c>
      <c r="C1838" s="4" t="s">
        <v>30</v>
      </c>
      <c r="D1838" s="4" t="s">
        <v>23</v>
      </c>
      <c r="E1838" s="4">
        <v>4.0</v>
      </c>
      <c r="F1838" s="4">
        <v>2.0</v>
      </c>
      <c r="G1838" s="4">
        <v>8.0</v>
      </c>
      <c r="H1838" s="5">
        <v>45179.0</v>
      </c>
      <c r="I1838" s="4">
        <f>IFERROR(__xludf.DUMMYFUNCTION("SPLIT(H1838,""/"")"),10.0)</f>
        <v>10</v>
      </c>
      <c r="J1838" s="4">
        <f>IFERROR(__xludf.DUMMYFUNCTION("""COMPUTED_VALUE"""),9.0)</f>
        <v>9</v>
      </c>
      <c r="K1838" s="4">
        <f>IFERROR(__xludf.DUMMYFUNCTION("""COMPUTED_VALUE"""),2023.0)</f>
        <v>2023</v>
      </c>
    </row>
    <row r="1839">
      <c r="A1839" s="1" t="s">
        <v>7093</v>
      </c>
      <c r="B1839" s="4" t="s">
        <v>22</v>
      </c>
      <c r="C1839" s="4" t="s">
        <v>30</v>
      </c>
      <c r="D1839" s="4" t="s">
        <v>23</v>
      </c>
      <c r="E1839" s="4">
        <v>1.0</v>
      </c>
      <c r="F1839" s="4">
        <v>2.0</v>
      </c>
      <c r="G1839" s="4">
        <v>2.0</v>
      </c>
      <c r="H1839" s="5">
        <v>45179.0</v>
      </c>
      <c r="I1839" s="4">
        <f>IFERROR(__xludf.DUMMYFUNCTION("SPLIT(H1839,""/"")"),10.0)</f>
        <v>10</v>
      </c>
      <c r="J1839" s="4">
        <f>IFERROR(__xludf.DUMMYFUNCTION("""COMPUTED_VALUE"""),9.0)</f>
        <v>9</v>
      </c>
      <c r="K1839" s="4">
        <f>IFERROR(__xludf.DUMMYFUNCTION("""COMPUTED_VALUE"""),2023.0)</f>
        <v>2023</v>
      </c>
    </row>
    <row r="1840">
      <c r="A1840" s="1" t="s">
        <v>7728</v>
      </c>
      <c r="B1840" s="4" t="s">
        <v>22</v>
      </c>
      <c r="C1840" s="4" t="s">
        <v>30</v>
      </c>
      <c r="D1840" s="4" t="s">
        <v>30</v>
      </c>
      <c r="E1840" s="4">
        <v>2.0</v>
      </c>
      <c r="F1840" s="4">
        <v>2.0</v>
      </c>
      <c r="G1840" s="4">
        <v>4.0</v>
      </c>
      <c r="H1840" s="5">
        <v>45179.0</v>
      </c>
      <c r="I1840" s="4">
        <f>IFERROR(__xludf.DUMMYFUNCTION("SPLIT(H1840,""/"")"),10.0)</f>
        <v>10</v>
      </c>
      <c r="J1840" s="4">
        <f>IFERROR(__xludf.DUMMYFUNCTION("""COMPUTED_VALUE"""),9.0)</f>
        <v>9</v>
      </c>
      <c r="K1840" s="4">
        <f>IFERROR(__xludf.DUMMYFUNCTION("""COMPUTED_VALUE"""),2023.0)</f>
        <v>2023</v>
      </c>
    </row>
    <row r="1841">
      <c r="A1841" s="1" t="s">
        <v>6671</v>
      </c>
      <c r="B1841" s="4" t="s">
        <v>22</v>
      </c>
      <c r="C1841" s="4" t="s">
        <v>30</v>
      </c>
      <c r="D1841" s="4" t="s">
        <v>30</v>
      </c>
      <c r="E1841" s="4">
        <v>3.0</v>
      </c>
      <c r="F1841" s="4">
        <v>2.0</v>
      </c>
      <c r="G1841" s="4">
        <v>6.0</v>
      </c>
      <c r="H1841" s="5">
        <v>45180.0</v>
      </c>
      <c r="I1841" s="4">
        <f>IFERROR(__xludf.DUMMYFUNCTION("SPLIT(H1841,""/"")"),11.0)</f>
        <v>11</v>
      </c>
      <c r="J1841" s="4">
        <f>IFERROR(__xludf.DUMMYFUNCTION("""COMPUTED_VALUE"""),9.0)</f>
        <v>9</v>
      </c>
      <c r="K1841" s="4">
        <f>IFERROR(__xludf.DUMMYFUNCTION("""COMPUTED_VALUE"""),2023.0)</f>
        <v>2023</v>
      </c>
    </row>
    <row r="1842">
      <c r="A1842" s="1" t="s">
        <v>4121</v>
      </c>
      <c r="B1842" s="4" t="s">
        <v>22</v>
      </c>
      <c r="C1842" s="4" t="s">
        <v>30</v>
      </c>
      <c r="D1842" s="4" t="s">
        <v>30</v>
      </c>
      <c r="E1842" s="4">
        <v>3.0</v>
      </c>
      <c r="F1842" s="4">
        <v>2.0</v>
      </c>
      <c r="G1842" s="4">
        <v>6.0</v>
      </c>
      <c r="H1842" s="5">
        <v>45180.0</v>
      </c>
      <c r="I1842" s="4">
        <f>IFERROR(__xludf.DUMMYFUNCTION("SPLIT(H1842,""/"")"),11.0)</f>
        <v>11</v>
      </c>
      <c r="J1842" s="4">
        <f>IFERROR(__xludf.DUMMYFUNCTION("""COMPUTED_VALUE"""),9.0)</f>
        <v>9</v>
      </c>
      <c r="K1842" s="4">
        <f>IFERROR(__xludf.DUMMYFUNCTION("""COMPUTED_VALUE"""),2023.0)</f>
        <v>2023</v>
      </c>
    </row>
    <row r="1843">
      <c r="A1843" s="1" t="s">
        <v>1478</v>
      </c>
      <c r="B1843" s="4" t="s">
        <v>22</v>
      </c>
      <c r="C1843" s="4" t="s">
        <v>29</v>
      </c>
      <c r="D1843" s="4" t="s">
        <v>30</v>
      </c>
      <c r="E1843" s="4">
        <v>4.0</v>
      </c>
      <c r="F1843" s="4">
        <v>2.0</v>
      </c>
      <c r="G1843" s="4">
        <v>8.0</v>
      </c>
      <c r="H1843" s="5">
        <v>45180.0</v>
      </c>
      <c r="I1843" s="4">
        <f>IFERROR(__xludf.DUMMYFUNCTION("SPLIT(H1843,""/"")"),11.0)</f>
        <v>11</v>
      </c>
      <c r="J1843" s="4">
        <f>IFERROR(__xludf.DUMMYFUNCTION("""COMPUTED_VALUE"""),9.0)</f>
        <v>9</v>
      </c>
      <c r="K1843" s="4">
        <f>IFERROR(__xludf.DUMMYFUNCTION("""COMPUTED_VALUE"""),2023.0)</f>
        <v>2023</v>
      </c>
    </row>
    <row r="1844">
      <c r="A1844" s="1" t="s">
        <v>9287</v>
      </c>
      <c r="B1844" s="4" t="s">
        <v>22</v>
      </c>
      <c r="C1844" s="4" t="s">
        <v>30</v>
      </c>
      <c r="D1844" s="4" t="s">
        <v>30</v>
      </c>
      <c r="E1844" s="4">
        <v>2.0</v>
      </c>
      <c r="F1844" s="4">
        <v>2.0</v>
      </c>
      <c r="G1844" s="4">
        <v>4.0</v>
      </c>
      <c r="H1844" s="5">
        <v>45181.0</v>
      </c>
      <c r="I1844" s="4">
        <f>IFERROR(__xludf.DUMMYFUNCTION("SPLIT(H1844,""/"")"),12.0)</f>
        <v>12</v>
      </c>
      <c r="J1844" s="4">
        <f>IFERROR(__xludf.DUMMYFUNCTION("""COMPUTED_VALUE"""),9.0)</f>
        <v>9</v>
      </c>
      <c r="K1844" s="4">
        <f>IFERROR(__xludf.DUMMYFUNCTION("""COMPUTED_VALUE"""),2023.0)</f>
        <v>2023</v>
      </c>
    </row>
    <row r="1845">
      <c r="A1845" s="1" t="s">
        <v>4260</v>
      </c>
      <c r="B1845" s="4" t="s">
        <v>22</v>
      </c>
      <c r="C1845" s="4" t="s">
        <v>30</v>
      </c>
      <c r="D1845" s="4" t="s">
        <v>28</v>
      </c>
      <c r="E1845" s="4">
        <v>3.0</v>
      </c>
      <c r="F1845" s="4">
        <v>2.0</v>
      </c>
      <c r="G1845" s="4">
        <v>6.0</v>
      </c>
      <c r="H1845" s="5">
        <v>45181.0</v>
      </c>
      <c r="I1845" s="4">
        <f>IFERROR(__xludf.DUMMYFUNCTION("SPLIT(H1845,""/"")"),12.0)</f>
        <v>12</v>
      </c>
      <c r="J1845" s="4">
        <f>IFERROR(__xludf.DUMMYFUNCTION("""COMPUTED_VALUE"""),9.0)</f>
        <v>9</v>
      </c>
      <c r="K1845" s="4">
        <f>IFERROR(__xludf.DUMMYFUNCTION("""COMPUTED_VALUE"""),2023.0)</f>
        <v>2023</v>
      </c>
    </row>
    <row r="1846">
      <c r="A1846" s="1" t="s">
        <v>10008</v>
      </c>
      <c r="B1846" s="4" t="s">
        <v>22</v>
      </c>
      <c r="C1846" s="4" t="s">
        <v>29</v>
      </c>
      <c r="D1846" s="4" t="s">
        <v>28</v>
      </c>
      <c r="E1846" s="4">
        <v>2.0</v>
      </c>
      <c r="F1846" s="4">
        <v>2.0</v>
      </c>
      <c r="G1846" s="4">
        <v>4.0</v>
      </c>
      <c r="H1846" s="5">
        <v>45181.0</v>
      </c>
      <c r="I1846" s="4">
        <f>IFERROR(__xludf.DUMMYFUNCTION("SPLIT(H1846,""/"")"),12.0)</f>
        <v>12</v>
      </c>
      <c r="J1846" s="4">
        <f>IFERROR(__xludf.DUMMYFUNCTION("""COMPUTED_VALUE"""),9.0)</f>
        <v>9</v>
      </c>
      <c r="K1846" s="4">
        <f>IFERROR(__xludf.DUMMYFUNCTION("""COMPUTED_VALUE"""),2023.0)</f>
        <v>2023</v>
      </c>
    </row>
    <row r="1847">
      <c r="A1847" s="1" t="s">
        <v>3064</v>
      </c>
      <c r="B1847" s="4" t="s">
        <v>22</v>
      </c>
      <c r="C1847" s="4" t="s">
        <v>24</v>
      </c>
      <c r="D1847" s="4" t="s">
        <v>23</v>
      </c>
      <c r="E1847" s="4">
        <v>1.0</v>
      </c>
      <c r="F1847" s="4">
        <v>2.0</v>
      </c>
      <c r="G1847" s="4">
        <v>2.0</v>
      </c>
      <c r="H1847" s="5">
        <v>45182.0</v>
      </c>
      <c r="I1847" s="4">
        <f>IFERROR(__xludf.DUMMYFUNCTION("SPLIT(H1847,""/"")"),13.0)</f>
        <v>13</v>
      </c>
      <c r="J1847" s="4">
        <f>IFERROR(__xludf.DUMMYFUNCTION("""COMPUTED_VALUE"""),9.0)</f>
        <v>9</v>
      </c>
      <c r="K1847" s="4">
        <f>IFERROR(__xludf.DUMMYFUNCTION("""COMPUTED_VALUE"""),2023.0)</f>
        <v>2023</v>
      </c>
    </row>
    <row r="1848">
      <c r="A1848" s="1" t="s">
        <v>1615</v>
      </c>
      <c r="B1848" s="4" t="s">
        <v>22</v>
      </c>
      <c r="C1848" s="4" t="s">
        <v>29</v>
      </c>
      <c r="D1848" s="4" t="s">
        <v>30</v>
      </c>
      <c r="E1848" s="4">
        <v>2.0</v>
      </c>
      <c r="F1848" s="4">
        <v>2.0</v>
      </c>
      <c r="G1848" s="4">
        <v>4.0</v>
      </c>
      <c r="H1848" s="5">
        <v>45182.0</v>
      </c>
      <c r="I1848" s="4">
        <f>IFERROR(__xludf.DUMMYFUNCTION("SPLIT(H1848,""/"")"),13.0)</f>
        <v>13</v>
      </c>
      <c r="J1848" s="4">
        <f>IFERROR(__xludf.DUMMYFUNCTION("""COMPUTED_VALUE"""),9.0)</f>
        <v>9</v>
      </c>
      <c r="K1848" s="4">
        <f>IFERROR(__xludf.DUMMYFUNCTION("""COMPUTED_VALUE"""),2023.0)</f>
        <v>2023</v>
      </c>
    </row>
    <row r="1849">
      <c r="A1849" s="1" t="s">
        <v>2368</v>
      </c>
      <c r="B1849" s="4" t="s">
        <v>22</v>
      </c>
      <c r="C1849" s="4" t="s">
        <v>24</v>
      </c>
      <c r="D1849" s="4" t="s">
        <v>28</v>
      </c>
      <c r="E1849" s="4">
        <v>4.0</v>
      </c>
      <c r="F1849" s="4">
        <v>2.0</v>
      </c>
      <c r="G1849" s="4">
        <v>8.0</v>
      </c>
      <c r="H1849" s="5">
        <v>45182.0</v>
      </c>
      <c r="I1849" s="4">
        <f>IFERROR(__xludf.DUMMYFUNCTION("SPLIT(H1849,""/"")"),13.0)</f>
        <v>13</v>
      </c>
      <c r="J1849" s="4">
        <f>IFERROR(__xludf.DUMMYFUNCTION("""COMPUTED_VALUE"""),9.0)</f>
        <v>9</v>
      </c>
      <c r="K1849" s="4">
        <f>IFERROR(__xludf.DUMMYFUNCTION("""COMPUTED_VALUE"""),2023.0)</f>
        <v>2023</v>
      </c>
    </row>
    <row r="1850">
      <c r="A1850" s="1" t="s">
        <v>1015</v>
      </c>
      <c r="B1850" s="4" t="s">
        <v>22</v>
      </c>
      <c r="C1850" s="4" t="s">
        <v>24</v>
      </c>
      <c r="D1850" s="4" t="s">
        <v>39</v>
      </c>
      <c r="E1850" s="4">
        <v>5.0</v>
      </c>
      <c r="F1850" s="4">
        <v>2.0</v>
      </c>
      <c r="G1850" s="4">
        <v>10.0</v>
      </c>
      <c r="H1850" s="5">
        <v>45182.0</v>
      </c>
      <c r="I1850" s="4">
        <f>IFERROR(__xludf.DUMMYFUNCTION("SPLIT(H1850,""/"")"),13.0)</f>
        <v>13</v>
      </c>
      <c r="J1850" s="4">
        <f>IFERROR(__xludf.DUMMYFUNCTION("""COMPUTED_VALUE"""),9.0)</f>
        <v>9</v>
      </c>
      <c r="K1850" s="4">
        <f>IFERROR(__xludf.DUMMYFUNCTION("""COMPUTED_VALUE"""),2023.0)</f>
        <v>2023</v>
      </c>
    </row>
    <row r="1851">
      <c r="A1851" s="1" t="s">
        <v>7698</v>
      </c>
      <c r="B1851" s="4" t="s">
        <v>22</v>
      </c>
      <c r="C1851" s="4" t="s">
        <v>24</v>
      </c>
      <c r="D1851" s="4" t="s">
        <v>30</v>
      </c>
      <c r="E1851" s="4">
        <v>3.0</v>
      </c>
      <c r="F1851" s="4">
        <v>2.0</v>
      </c>
      <c r="G1851" s="4">
        <v>6.0</v>
      </c>
      <c r="H1851" s="5">
        <v>45183.0</v>
      </c>
      <c r="I1851" s="4">
        <f>IFERROR(__xludf.DUMMYFUNCTION("SPLIT(H1851,""/"")"),14.0)</f>
        <v>14</v>
      </c>
      <c r="J1851" s="4">
        <f>IFERROR(__xludf.DUMMYFUNCTION("""COMPUTED_VALUE"""),9.0)</f>
        <v>9</v>
      </c>
      <c r="K1851" s="4">
        <f>IFERROR(__xludf.DUMMYFUNCTION("""COMPUTED_VALUE"""),2023.0)</f>
        <v>2023</v>
      </c>
    </row>
    <row r="1852">
      <c r="A1852" s="1" t="s">
        <v>775</v>
      </c>
      <c r="B1852" s="4" t="s">
        <v>22</v>
      </c>
      <c r="C1852" s="4" t="s">
        <v>24</v>
      </c>
      <c r="D1852" s="4" t="s">
        <v>39</v>
      </c>
      <c r="E1852" s="4">
        <v>3.0</v>
      </c>
      <c r="F1852" s="4">
        <v>2.0</v>
      </c>
      <c r="G1852" s="4">
        <v>6.0</v>
      </c>
      <c r="H1852" s="5">
        <v>45184.0</v>
      </c>
      <c r="I1852" s="4">
        <f>IFERROR(__xludf.DUMMYFUNCTION("SPLIT(H1852,""/"")"),15.0)</f>
        <v>15</v>
      </c>
      <c r="J1852" s="4">
        <f>IFERROR(__xludf.DUMMYFUNCTION("""COMPUTED_VALUE"""),9.0)</f>
        <v>9</v>
      </c>
      <c r="K1852" s="4">
        <f>IFERROR(__xludf.DUMMYFUNCTION("""COMPUTED_VALUE"""),2023.0)</f>
        <v>2023</v>
      </c>
    </row>
    <row r="1853">
      <c r="A1853" s="1" t="s">
        <v>1967</v>
      </c>
      <c r="B1853" s="4" t="s">
        <v>22</v>
      </c>
      <c r="C1853" s="4" t="s">
        <v>30</v>
      </c>
      <c r="D1853" s="4" t="s">
        <v>28</v>
      </c>
      <c r="E1853" s="4">
        <v>5.0</v>
      </c>
      <c r="F1853" s="4">
        <v>2.0</v>
      </c>
      <c r="G1853" s="4">
        <v>10.0</v>
      </c>
      <c r="H1853" s="5">
        <v>45184.0</v>
      </c>
      <c r="I1853" s="4">
        <f>IFERROR(__xludf.DUMMYFUNCTION("SPLIT(H1853,""/"")"),15.0)</f>
        <v>15</v>
      </c>
      <c r="J1853" s="4">
        <f>IFERROR(__xludf.DUMMYFUNCTION("""COMPUTED_VALUE"""),9.0)</f>
        <v>9</v>
      </c>
      <c r="K1853" s="4">
        <f>IFERROR(__xludf.DUMMYFUNCTION("""COMPUTED_VALUE"""),2023.0)</f>
        <v>2023</v>
      </c>
    </row>
    <row r="1854">
      <c r="A1854" s="1" t="s">
        <v>2686</v>
      </c>
      <c r="B1854" s="4" t="s">
        <v>22</v>
      </c>
      <c r="C1854" s="4" t="s">
        <v>30</v>
      </c>
      <c r="D1854" s="4" t="s">
        <v>39</v>
      </c>
      <c r="E1854" s="4">
        <v>2.0</v>
      </c>
      <c r="F1854" s="4">
        <v>2.0</v>
      </c>
      <c r="G1854" s="4">
        <v>4.0</v>
      </c>
      <c r="H1854" s="5">
        <v>45184.0</v>
      </c>
      <c r="I1854" s="4">
        <f>IFERROR(__xludf.DUMMYFUNCTION("SPLIT(H1854,""/"")"),15.0)</f>
        <v>15</v>
      </c>
      <c r="J1854" s="4">
        <f>IFERROR(__xludf.DUMMYFUNCTION("""COMPUTED_VALUE"""),9.0)</f>
        <v>9</v>
      </c>
      <c r="K1854" s="4">
        <f>IFERROR(__xludf.DUMMYFUNCTION("""COMPUTED_VALUE"""),2023.0)</f>
        <v>2023</v>
      </c>
    </row>
    <row r="1855">
      <c r="A1855" s="1" t="s">
        <v>7092</v>
      </c>
      <c r="B1855" s="4" t="s">
        <v>22</v>
      </c>
      <c r="C1855" s="4" t="s">
        <v>30</v>
      </c>
      <c r="D1855" s="4" t="s">
        <v>23</v>
      </c>
      <c r="E1855" s="4">
        <v>3.0</v>
      </c>
      <c r="F1855" s="4">
        <v>2.0</v>
      </c>
      <c r="G1855" s="4">
        <v>6.0</v>
      </c>
      <c r="H1855" s="5">
        <v>45184.0</v>
      </c>
      <c r="I1855" s="4">
        <f>IFERROR(__xludf.DUMMYFUNCTION("SPLIT(H1855,""/"")"),15.0)</f>
        <v>15</v>
      </c>
      <c r="J1855" s="4">
        <f>IFERROR(__xludf.DUMMYFUNCTION("""COMPUTED_VALUE"""),9.0)</f>
        <v>9</v>
      </c>
      <c r="K1855" s="4">
        <f>IFERROR(__xludf.DUMMYFUNCTION("""COMPUTED_VALUE"""),2023.0)</f>
        <v>2023</v>
      </c>
    </row>
    <row r="1856">
      <c r="A1856" s="1" t="s">
        <v>2903</v>
      </c>
      <c r="B1856" s="4" t="s">
        <v>22</v>
      </c>
      <c r="C1856" s="4" t="s">
        <v>30</v>
      </c>
      <c r="D1856" s="4" t="s">
        <v>23</v>
      </c>
      <c r="E1856" s="4">
        <v>4.0</v>
      </c>
      <c r="F1856" s="4">
        <v>2.0</v>
      </c>
      <c r="G1856" s="4">
        <v>8.0</v>
      </c>
      <c r="H1856" s="5">
        <v>45184.0</v>
      </c>
      <c r="I1856" s="4">
        <f>IFERROR(__xludf.DUMMYFUNCTION("SPLIT(H1856,""/"")"),15.0)</f>
        <v>15</v>
      </c>
      <c r="J1856" s="4">
        <f>IFERROR(__xludf.DUMMYFUNCTION("""COMPUTED_VALUE"""),9.0)</f>
        <v>9</v>
      </c>
      <c r="K1856" s="4">
        <f>IFERROR(__xludf.DUMMYFUNCTION("""COMPUTED_VALUE"""),2023.0)</f>
        <v>2023</v>
      </c>
    </row>
    <row r="1857">
      <c r="A1857" s="1" t="s">
        <v>4430</v>
      </c>
      <c r="B1857" s="4" t="s">
        <v>22</v>
      </c>
      <c r="C1857" s="4" t="s">
        <v>30</v>
      </c>
      <c r="D1857" s="4" t="s">
        <v>23</v>
      </c>
      <c r="E1857" s="4">
        <v>3.0</v>
      </c>
      <c r="F1857" s="4">
        <v>2.0</v>
      </c>
      <c r="G1857" s="4">
        <v>6.0</v>
      </c>
      <c r="H1857" s="5">
        <v>45184.0</v>
      </c>
      <c r="I1857" s="4">
        <f>IFERROR(__xludf.DUMMYFUNCTION("SPLIT(H1857,""/"")"),15.0)</f>
        <v>15</v>
      </c>
      <c r="J1857" s="4">
        <f>IFERROR(__xludf.DUMMYFUNCTION("""COMPUTED_VALUE"""),9.0)</f>
        <v>9</v>
      </c>
      <c r="K1857" s="4">
        <f>IFERROR(__xludf.DUMMYFUNCTION("""COMPUTED_VALUE"""),2023.0)</f>
        <v>2023</v>
      </c>
    </row>
    <row r="1858">
      <c r="A1858" s="1" t="s">
        <v>2990</v>
      </c>
      <c r="B1858" s="4" t="s">
        <v>22</v>
      </c>
      <c r="C1858" s="4" t="s">
        <v>30</v>
      </c>
      <c r="D1858" s="4" t="s">
        <v>39</v>
      </c>
      <c r="E1858" s="4">
        <v>3.0</v>
      </c>
      <c r="F1858" s="4">
        <v>2.0</v>
      </c>
      <c r="G1858" s="4">
        <v>6.0</v>
      </c>
      <c r="H1858" s="5">
        <v>45185.0</v>
      </c>
      <c r="I1858" s="4">
        <f>IFERROR(__xludf.DUMMYFUNCTION("SPLIT(H1858,""/"")"),16.0)</f>
        <v>16</v>
      </c>
      <c r="J1858" s="4">
        <f>IFERROR(__xludf.DUMMYFUNCTION("""COMPUTED_VALUE"""),9.0)</f>
        <v>9</v>
      </c>
      <c r="K1858" s="4">
        <f>IFERROR(__xludf.DUMMYFUNCTION("""COMPUTED_VALUE"""),2023.0)</f>
        <v>2023</v>
      </c>
    </row>
    <row r="1859">
      <c r="A1859" s="1" t="s">
        <v>4549</v>
      </c>
      <c r="B1859" s="4" t="s">
        <v>22</v>
      </c>
      <c r="C1859" s="4" t="s">
        <v>30</v>
      </c>
      <c r="D1859" s="4" t="s">
        <v>23</v>
      </c>
      <c r="E1859" s="4">
        <v>2.0</v>
      </c>
      <c r="F1859" s="4">
        <v>2.0</v>
      </c>
      <c r="G1859" s="4">
        <v>4.0</v>
      </c>
      <c r="H1859" s="5">
        <v>45185.0</v>
      </c>
      <c r="I1859" s="4">
        <f>IFERROR(__xludf.DUMMYFUNCTION("SPLIT(H1859,""/"")"),16.0)</f>
        <v>16</v>
      </c>
      <c r="J1859" s="4">
        <f>IFERROR(__xludf.DUMMYFUNCTION("""COMPUTED_VALUE"""),9.0)</f>
        <v>9</v>
      </c>
      <c r="K1859" s="4">
        <f>IFERROR(__xludf.DUMMYFUNCTION("""COMPUTED_VALUE"""),2023.0)</f>
        <v>2023</v>
      </c>
    </row>
    <row r="1860">
      <c r="A1860" s="1" t="s">
        <v>4397</v>
      </c>
      <c r="B1860" s="4" t="s">
        <v>22</v>
      </c>
      <c r="C1860" s="4" t="s">
        <v>29</v>
      </c>
      <c r="D1860" s="4" t="s">
        <v>28</v>
      </c>
      <c r="E1860" s="4">
        <v>3.0</v>
      </c>
      <c r="F1860" s="4">
        <v>2.0</v>
      </c>
      <c r="G1860" s="4">
        <v>6.0</v>
      </c>
      <c r="H1860" s="5">
        <v>45186.0</v>
      </c>
      <c r="I1860" s="4">
        <f>IFERROR(__xludf.DUMMYFUNCTION("SPLIT(H1860,""/"")"),17.0)</f>
        <v>17</v>
      </c>
      <c r="J1860" s="4">
        <f>IFERROR(__xludf.DUMMYFUNCTION("""COMPUTED_VALUE"""),9.0)</f>
        <v>9</v>
      </c>
      <c r="K1860" s="4">
        <f>IFERROR(__xludf.DUMMYFUNCTION("""COMPUTED_VALUE"""),2023.0)</f>
        <v>2023</v>
      </c>
    </row>
    <row r="1861">
      <c r="A1861" s="1" t="s">
        <v>6776</v>
      </c>
      <c r="B1861" s="4" t="s">
        <v>22</v>
      </c>
      <c r="C1861" s="4" t="s">
        <v>24</v>
      </c>
      <c r="D1861" s="4" t="s">
        <v>39</v>
      </c>
      <c r="E1861" s="4">
        <v>5.0</v>
      </c>
      <c r="F1861" s="4">
        <v>2.0</v>
      </c>
      <c r="G1861" s="4">
        <v>10.0</v>
      </c>
      <c r="H1861" s="5">
        <v>45187.0</v>
      </c>
      <c r="I1861" s="4">
        <f>IFERROR(__xludf.DUMMYFUNCTION("SPLIT(H1861,""/"")"),18.0)</f>
        <v>18</v>
      </c>
      <c r="J1861" s="4">
        <f>IFERROR(__xludf.DUMMYFUNCTION("""COMPUTED_VALUE"""),9.0)</f>
        <v>9</v>
      </c>
      <c r="K1861" s="4">
        <f>IFERROR(__xludf.DUMMYFUNCTION("""COMPUTED_VALUE"""),2023.0)</f>
        <v>2023</v>
      </c>
    </row>
    <row r="1862">
      <c r="A1862" s="1" t="s">
        <v>4936</v>
      </c>
      <c r="B1862" s="4" t="s">
        <v>22</v>
      </c>
      <c r="C1862" s="4" t="s">
        <v>29</v>
      </c>
      <c r="D1862" s="4" t="s">
        <v>28</v>
      </c>
      <c r="E1862" s="4">
        <v>1.0</v>
      </c>
      <c r="F1862" s="4">
        <v>2.0</v>
      </c>
      <c r="G1862" s="4">
        <v>2.0</v>
      </c>
      <c r="H1862" s="5">
        <v>45187.0</v>
      </c>
      <c r="I1862" s="4">
        <f>IFERROR(__xludf.DUMMYFUNCTION("SPLIT(H1862,""/"")"),18.0)</f>
        <v>18</v>
      </c>
      <c r="J1862" s="4">
        <f>IFERROR(__xludf.DUMMYFUNCTION("""COMPUTED_VALUE"""),9.0)</f>
        <v>9</v>
      </c>
      <c r="K1862" s="4">
        <f>IFERROR(__xludf.DUMMYFUNCTION("""COMPUTED_VALUE"""),2023.0)</f>
        <v>2023</v>
      </c>
    </row>
    <row r="1863">
      <c r="A1863" s="1" t="s">
        <v>5434</v>
      </c>
      <c r="B1863" s="4" t="s">
        <v>22</v>
      </c>
      <c r="C1863" s="4" t="s">
        <v>30</v>
      </c>
      <c r="D1863" s="4" t="s">
        <v>39</v>
      </c>
      <c r="E1863" s="4">
        <v>5.0</v>
      </c>
      <c r="F1863" s="4">
        <v>2.0</v>
      </c>
      <c r="G1863" s="4">
        <v>10.0</v>
      </c>
      <c r="H1863" s="5">
        <v>45188.0</v>
      </c>
      <c r="I1863" s="4">
        <f>IFERROR(__xludf.DUMMYFUNCTION("SPLIT(H1863,""/"")"),19.0)</f>
        <v>19</v>
      </c>
      <c r="J1863" s="4">
        <f>IFERROR(__xludf.DUMMYFUNCTION("""COMPUTED_VALUE"""),9.0)</f>
        <v>9</v>
      </c>
      <c r="K1863" s="4">
        <f>IFERROR(__xludf.DUMMYFUNCTION("""COMPUTED_VALUE"""),2023.0)</f>
        <v>2023</v>
      </c>
    </row>
    <row r="1864">
      <c r="A1864" s="1" t="s">
        <v>396</v>
      </c>
      <c r="B1864" s="4" t="s">
        <v>22</v>
      </c>
      <c r="C1864" s="4" t="s">
        <v>24</v>
      </c>
      <c r="D1864" s="4" t="s">
        <v>39</v>
      </c>
      <c r="E1864" s="4">
        <v>3.0</v>
      </c>
      <c r="F1864" s="4">
        <v>2.0</v>
      </c>
      <c r="G1864" s="4">
        <v>6.0</v>
      </c>
      <c r="H1864" s="5">
        <v>45188.0</v>
      </c>
      <c r="I1864" s="4">
        <f>IFERROR(__xludf.DUMMYFUNCTION("SPLIT(H1864,""/"")"),19.0)</f>
        <v>19</v>
      </c>
      <c r="J1864" s="4">
        <f>IFERROR(__xludf.DUMMYFUNCTION("""COMPUTED_VALUE"""),9.0)</f>
        <v>9</v>
      </c>
      <c r="K1864" s="4">
        <f>IFERROR(__xludf.DUMMYFUNCTION("""COMPUTED_VALUE"""),2023.0)</f>
        <v>2023</v>
      </c>
    </row>
    <row r="1865">
      <c r="A1865" s="1" t="s">
        <v>6668</v>
      </c>
      <c r="B1865" s="4" t="s">
        <v>22</v>
      </c>
      <c r="C1865" s="4" t="s">
        <v>24</v>
      </c>
      <c r="D1865" s="4" t="s">
        <v>28</v>
      </c>
      <c r="E1865" s="4">
        <v>1.0</v>
      </c>
      <c r="F1865" s="4">
        <v>2.0</v>
      </c>
      <c r="G1865" s="4">
        <v>2.0</v>
      </c>
      <c r="H1865" s="5">
        <v>45188.0</v>
      </c>
      <c r="I1865" s="4">
        <f>IFERROR(__xludf.DUMMYFUNCTION("SPLIT(H1865,""/"")"),19.0)</f>
        <v>19</v>
      </c>
      <c r="J1865" s="4">
        <f>IFERROR(__xludf.DUMMYFUNCTION("""COMPUTED_VALUE"""),9.0)</f>
        <v>9</v>
      </c>
      <c r="K1865" s="4">
        <f>IFERROR(__xludf.DUMMYFUNCTION("""COMPUTED_VALUE"""),2023.0)</f>
        <v>2023</v>
      </c>
    </row>
    <row r="1866">
      <c r="A1866" s="1" t="s">
        <v>9246</v>
      </c>
      <c r="B1866" s="4" t="s">
        <v>22</v>
      </c>
      <c r="C1866" s="4" t="s">
        <v>24</v>
      </c>
      <c r="D1866" s="4" t="s">
        <v>30</v>
      </c>
      <c r="E1866" s="4">
        <v>4.0</v>
      </c>
      <c r="F1866" s="4">
        <v>2.0</v>
      </c>
      <c r="G1866" s="4">
        <v>8.0</v>
      </c>
      <c r="H1866" s="5">
        <v>45188.0</v>
      </c>
      <c r="I1866" s="4">
        <f>IFERROR(__xludf.DUMMYFUNCTION("SPLIT(H1866,""/"")"),19.0)</f>
        <v>19</v>
      </c>
      <c r="J1866" s="4">
        <f>IFERROR(__xludf.DUMMYFUNCTION("""COMPUTED_VALUE"""),9.0)</f>
        <v>9</v>
      </c>
      <c r="K1866" s="4">
        <f>IFERROR(__xludf.DUMMYFUNCTION("""COMPUTED_VALUE"""),2023.0)</f>
        <v>2023</v>
      </c>
    </row>
    <row r="1867">
      <c r="A1867" s="1" t="s">
        <v>5297</v>
      </c>
      <c r="B1867" s="4" t="s">
        <v>22</v>
      </c>
      <c r="C1867" s="4" t="s">
        <v>24</v>
      </c>
      <c r="D1867" s="4" t="s">
        <v>23</v>
      </c>
      <c r="E1867" s="4">
        <v>1.0</v>
      </c>
      <c r="F1867" s="4">
        <v>2.0</v>
      </c>
      <c r="G1867" s="4">
        <v>2.0</v>
      </c>
      <c r="H1867" s="5">
        <v>45188.0</v>
      </c>
      <c r="I1867" s="4">
        <f>IFERROR(__xludf.DUMMYFUNCTION("SPLIT(H1867,""/"")"),19.0)</f>
        <v>19</v>
      </c>
      <c r="J1867" s="4">
        <f>IFERROR(__xludf.DUMMYFUNCTION("""COMPUTED_VALUE"""),9.0)</f>
        <v>9</v>
      </c>
      <c r="K1867" s="4">
        <f>IFERROR(__xludf.DUMMYFUNCTION("""COMPUTED_VALUE"""),2023.0)</f>
        <v>2023</v>
      </c>
    </row>
    <row r="1868">
      <c r="A1868" s="1" t="s">
        <v>2756</v>
      </c>
      <c r="B1868" s="4" t="s">
        <v>22</v>
      </c>
      <c r="C1868" s="4" t="s">
        <v>30</v>
      </c>
      <c r="D1868" s="4" t="s">
        <v>30</v>
      </c>
      <c r="E1868" s="4">
        <v>2.0</v>
      </c>
      <c r="F1868" s="4">
        <v>2.0</v>
      </c>
      <c r="G1868" s="4">
        <v>4.0</v>
      </c>
      <c r="H1868" s="5">
        <v>45189.0</v>
      </c>
      <c r="I1868" s="4">
        <f>IFERROR(__xludf.DUMMYFUNCTION("SPLIT(H1868,""/"")"),20.0)</f>
        <v>20</v>
      </c>
      <c r="J1868" s="4">
        <f>IFERROR(__xludf.DUMMYFUNCTION("""COMPUTED_VALUE"""),9.0)</f>
        <v>9</v>
      </c>
      <c r="K1868" s="4">
        <f>IFERROR(__xludf.DUMMYFUNCTION("""COMPUTED_VALUE"""),2023.0)</f>
        <v>2023</v>
      </c>
    </row>
    <row r="1869">
      <c r="A1869" s="1" t="s">
        <v>6260</v>
      </c>
      <c r="B1869" s="4" t="s">
        <v>22</v>
      </c>
      <c r="C1869" s="4" t="s">
        <v>30</v>
      </c>
      <c r="D1869" s="4" t="s">
        <v>28</v>
      </c>
      <c r="E1869" s="4">
        <v>4.0</v>
      </c>
      <c r="F1869" s="4">
        <v>2.0</v>
      </c>
      <c r="G1869" s="4">
        <v>8.0</v>
      </c>
      <c r="H1869" s="5">
        <v>45189.0</v>
      </c>
      <c r="I1869" s="4">
        <f>IFERROR(__xludf.DUMMYFUNCTION("SPLIT(H1869,""/"")"),20.0)</f>
        <v>20</v>
      </c>
      <c r="J1869" s="4">
        <f>IFERROR(__xludf.DUMMYFUNCTION("""COMPUTED_VALUE"""),9.0)</f>
        <v>9</v>
      </c>
      <c r="K1869" s="4">
        <f>IFERROR(__xludf.DUMMYFUNCTION("""COMPUTED_VALUE"""),2023.0)</f>
        <v>2023</v>
      </c>
    </row>
    <row r="1870">
      <c r="A1870" s="1" t="s">
        <v>1532</v>
      </c>
      <c r="B1870" s="4" t="s">
        <v>22</v>
      </c>
      <c r="C1870" s="4" t="s">
        <v>24</v>
      </c>
      <c r="D1870" s="4" t="s">
        <v>23</v>
      </c>
      <c r="E1870" s="4">
        <v>5.0</v>
      </c>
      <c r="F1870" s="4">
        <v>2.0</v>
      </c>
      <c r="G1870" s="4">
        <v>10.0</v>
      </c>
      <c r="H1870" s="5">
        <v>45190.0</v>
      </c>
      <c r="I1870" s="4">
        <f>IFERROR(__xludf.DUMMYFUNCTION("SPLIT(H1870,""/"")"),21.0)</f>
        <v>21</v>
      </c>
      <c r="J1870" s="4">
        <f>IFERROR(__xludf.DUMMYFUNCTION("""COMPUTED_VALUE"""),9.0)</f>
        <v>9</v>
      </c>
      <c r="K1870" s="4">
        <f>IFERROR(__xludf.DUMMYFUNCTION("""COMPUTED_VALUE"""),2023.0)</f>
        <v>2023</v>
      </c>
    </row>
    <row r="1871">
      <c r="A1871" s="1" t="s">
        <v>7907</v>
      </c>
      <c r="B1871" s="4" t="s">
        <v>22</v>
      </c>
      <c r="C1871" s="4" t="s">
        <v>24</v>
      </c>
      <c r="D1871" s="4" t="s">
        <v>23</v>
      </c>
      <c r="E1871" s="4">
        <v>5.0</v>
      </c>
      <c r="F1871" s="4">
        <v>2.0</v>
      </c>
      <c r="G1871" s="4">
        <v>10.0</v>
      </c>
      <c r="H1871" s="5">
        <v>45191.0</v>
      </c>
      <c r="I1871" s="4">
        <f>IFERROR(__xludf.DUMMYFUNCTION("SPLIT(H1871,""/"")"),22.0)</f>
        <v>22</v>
      </c>
      <c r="J1871" s="4">
        <f>IFERROR(__xludf.DUMMYFUNCTION("""COMPUTED_VALUE"""),9.0)</f>
        <v>9</v>
      </c>
      <c r="K1871" s="4">
        <f>IFERROR(__xludf.DUMMYFUNCTION("""COMPUTED_VALUE"""),2023.0)</f>
        <v>2023</v>
      </c>
    </row>
    <row r="1872">
      <c r="A1872" s="1" t="s">
        <v>8155</v>
      </c>
      <c r="B1872" s="4" t="s">
        <v>22</v>
      </c>
      <c r="C1872" s="4" t="s">
        <v>24</v>
      </c>
      <c r="D1872" s="4" t="s">
        <v>30</v>
      </c>
      <c r="E1872" s="4">
        <v>1.0</v>
      </c>
      <c r="F1872" s="4">
        <v>2.0</v>
      </c>
      <c r="G1872" s="4">
        <v>2.0</v>
      </c>
      <c r="H1872" s="5">
        <v>45191.0</v>
      </c>
      <c r="I1872" s="4">
        <f>IFERROR(__xludf.DUMMYFUNCTION("SPLIT(H1872,""/"")"),22.0)</f>
        <v>22</v>
      </c>
      <c r="J1872" s="4">
        <f>IFERROR(__xludf.DUMMYFUNCTION("""COMPUTED_VALUE"""),9.0)</f>
        <v>9</v>
      </c>
      <c r="K1872" s="4">
        <f>IFERROR(__xludf.DUMMYFUNCTION("""COMPUTED_VALUE"""),2023.0)</f>
        <v>2023</v>
      </c>
    </row>
    <row r="1873">
      <c r="A1873" s="1" t="s">
        <v>8416</v>
      </c>
      <c r="B1873" s="4" t="s">
        <v>22</v>
      </c>
      <c r="C1873" s="4" t="s">
        <v>30</v>
      </c>
      <c r="D1873" s="4" t="s">
        <v>28</v>
      </c>
      <c r="E1873" s="4">
        <v>5.0</v>
      </c>
      <c r="F1873" s="4">
        <v>2.0</v>
      </c>
      <c r="G1873" s="4">
        <v>10.0</v>
      </c>
      <c r="H1873" s="5">
        <v>45192.0</v>
      </c>
      <c r="I1873" s="4">
        <f>IFERROR(__xludf.DUMMYFUNCTION("SPLIT(H1873,""/"")"),23.0)</f>
        <v>23</v>
      </c>
      <c r="J1873" s="4">
        <f>IFERROR(__xludf.DUMMYFUNCTION("""COMPUTED_VALUE"""),9.0)</f>
        <v>9</v>
      </c>
      <c r="K1873" s="4">
        <f>IFERROR(__xludf.DUMMYFUNCTION("""COMPUTED_VALUE"""),2023.0)</f>
        <v>2023</v>
      </c>
    </row>
    <row r="1874">
      <c r="A1874" s="1" t="s">
        <v>6827</v>
      </c>
      <c r="B1874" s="4" t="s">
        <v>22</v>
      </c>
      <c r="C1874" s="4" t="s">
        <v>30</v>
      </c>
      <c r="D1874" s="4" t="s">
        <v>23</v>
      </c>
      <c r="E1874" s="4">
        <v>2.0</v>
      </c>
      <c r="F1874" s="4">
        <v>2.0</v>
      </c>
      <c r="G1874" s="4">
        <v>4.0</v>
      </c>
      <c r="H1874" s="5">
        <v>45192.0</v>
      </c>
      <c r="I1874" s="4">
        <f>IFERROR(__xludf.DUMMYFUNCTION("SPLIT(H1874,""/"")"),23.0)</f>
        <v>23</v>
      </c>
      <c r="J1874" s="4">
        <f>IFERROR(__xludf.DUMMYFUNCTION("""COMPUTED_VALUE"""),9.0)</f>
        <v>9</v>
      </c>
      <c r="K1874" s="4">
        <f>IFERROR(__xludf.DUMMYFUNCTION("""COMPUTED_VALUE"""),2023.0)</f>
        <v>2023</v>
      </c>
    </row>
    <row r="1875">
      <c r="A1875" s="1" t="s">
        <v>162</v>
      </c>
      <c r="B1875" s="4" t="s">
        <v>22</v>
      </c>
      <c r="C1875" s="4" t="s">
        <v>29</v>
      </c>
      <c r="D1875" s="4" t="s">
        <v>39</v>
      </c>
      <c r="E1875" s="4">
        <v>5.0</v>
      </c>
      <c r="F1875" s="4">
        <v>2.0</v>
      </c>
      <c r="G1875" s="4">
        <v>10.0</v>
      </c>
      <c r="H1875" s="5">
        <v>45192.0</v>
      </c>
      <c r="I1875" s="4">
        <f>IFERROR(__xludf.DUMMYFUNCTION("SPLIT(H1875,""/"")"),23.0)</f>
        <v>23</v>
      </c>
      <c r="J1875" s="4">
        <f>IFERROR(__xludf.DUMMYFUNCTION("""COMPUTED_VALUE"""),9.0)</f>
        <v>9</v>
      </c>
      <c r="K1875" s="4">
        <f>IFERROR(__xludf.DUMMYFUNCTION("""COMPUTED_VALUE"""),2023.0)</f>
        <v>2023</v>
      </c>
    </row>
    <row r="1876">
      <c r="A1876" s="1" t="s">
        <v>4093</v>
      </c>
      <c r="B1876" s="4" t="s">
        <v>22</v>
      </c>
      <c r="C1876" s="4" t="s">
        <v>30</v>
      </c>
      <c r="D1876" s="4" t="s">
        <v>30</v>
      </c>
      <c r="E1876" s="4">
        <v>2.0</v>
      </c>
      <c r="F1876" s="4">
        <v>2.0</v>
      </c>
      <c r="G1876" s="4">
        <v>4.0</v>
      </c>
      <c r="H1876" s="5">
        <v>45192.0</v>
      </c>
      <c r="I1876" s="4">
        <f>IFERROR(__xludf.DUMMYFUNCTION("SPLIT(H1876,""/"")"),23.0)</f>
        <v>23</v>
      </c>
      <c r="J1876" s="4">
        <f>IFERROR(__xludf.DUMMYFUNCTION("""COMPUTED_VALUE"""),9.0)</f>
        <v>9</v>
      </c>
      <c r="K1876" s="4">
        <f>IFERROR(__xludf.DUMMYFUNCTION("""COMPUTED_VALUE"""),2023.0)</f>
        <v>2023</v>
      </c>
    </row>
    <row r="1877">
      <c r="A1877" s="1" t="s">
        <v>8714</v>
      </c>
      <c r="B1877" s="4" t="s">
        <v>22</v>
      </c>
      <c r="C1877" s="4" t="s">
        <v>30</v>
      </c>
      <c r="D1877" s="4" t="s">
        <v>39</v>
      </c>
      <c r="E1877" s="4">
        <v>4.0</v>
      </c>
      <c r="F1877" s="4">
        <v>2.0</v>
      </c>
      <c r="G1877" s="4">
        <v>8.0</v>
      </c>
      <c r="H1877" s="5">
        <v>45192.0</v>
      </c>
      <c r="I1877" s="4">
        <f>IFERROR(__xludf.DUMMYFUNCTION("SPLIT(H1877,""/"")"),23.0)</f>
        <v>23</v>
      </c>
      <c r="J1877" s="4">
        <f>IFERROR(__xludf.DUMMYFUNCTION("""COMPUTED_VALUE"""),9.0)</f>
        <v>9</v>
      </c>
      <c r="K1877" s="4">
        <f>IFERROR(__xludf.DUMMYFUNCTION("""COMPUTED_VALUE"""),2023.0)</f>
        <v>2023</v>
      </c>
    </row>
    <row r="1878">
      <c r="A1878" s="1" t="s">
        <v>1264</v>
      </c>
      <c r="B1878" s="4" t="s">
        <v>22</v>
      </c>
      <c r="C1878" s="4" t="s">
        <v>29</v>
      </c>
      <c r="D1878" s="4" t="s">
        <v>30</v>
      </c>
      <c r="E1878" s="4">
        <v>2.0</v>
      </c>
      <c r="F1878" s="4">
        <v>2.0</v>
      </c>
      <c r="G1878" s="4">
        <v>4.0</v>
      </c>
      <c r="H1878" s="5">
        <v>45193.0</v>
      </c>
      <c r="I1878" s="4">
        <f>IFERROR(__xludf.DUMMYFUNCTION("SPLIT(H1878,""/"")"),24.0)</f>
        <v>24</v>
      </c>
      <c r="J1878" s="4">
        <f>IFERROR(__xludf.DUMMYFUNCTION("""COMPUTED_VALUE"""),9.0)</f>
        <v>9</v>
      </c>
      <c r="K1878" s="4">
        <f>IFERROR(__xludf.DUMMYFUNCTION("""COMPUTED_VALUE"""),2023.0)</f>
        <v>2023</v>
      </c>
    </row>
    <row r="1879">
      <c r="A1879" s="1" t="s">
        <v>603</v>
      </c>
      <c r="B1879" s="4" t="s">
        <v>22</v>
      </c>
      <c r="C1879" s="4" t="s">
        <v>24</v>
      </c>
      <c r="D1879" s="4" t="s">
        <v>28</v>
      </c>
      <c r="E1879" s="4">
        <v>2.0</v>
      </c>
      <c r="F1879" s="4">
        <v>2.0</v>
      </c>
      <c r="G1879" s="4">
        <v>4.0</v>
      </c>
      <c r="H1879" s="5">
        <v>45194.0</v>
      </c>
      <c r="I1879" s="4">
        <f>IFERROR(__xludf.DUMMYFUNCTION("SPLIT(H1879,""/"")"),25.0)</f>
        <v>25</v>
      </c>
      <c r="J1879" s="4">
        <f>IFERROR(__xludf.DUMMYFUNCTION("""COMPUTED_VALUE"""),9.0)</f>
        <v>9</v>
      </c>
      <c r="K1879" s="4">
        <f>IFERROR(__xludf.DUMMYFUNCTION("""COMPUTED_VALUE"""),2023.0)</f>
        <v>2023</v>
      </c>
    </row>
    <row r="1880">
      <c r="A1880" s="1" t="s">
        <v>1575</v>
      </c>
      <c r="B1880" s="4" t="s">
        <v>22</v>
      </c>
      <c r="C1880" s="4" t="s">
        <v>29</v>
      </c>
      <c r="D1880" s="4" t="s">
        <v>28</v>
      </c>
      <c r="E1880" s="4">
        <v>4.0</v>
      </c>
      <c r="F1880" s="4">
        <v>2.0</v>
      </c>
      <c r="G1880" s="4">
        <v>8.0</v>
      </c>
      <c r="H1880" s="5">
        <v>45194.0</v>
      </c>
      <c r="I1880" s="4">
        <f>IFERROR(__xludf.DUMMYFUNCTION("SPLIT(H1880,""/"")"),25.0)</f>
        <v>25</v>
      </c>
      <c r="J1880" s="4">
        <f>IFERROR(__xludf.DUMMYFUNCTION("""COMPUTED_VALUE"""),9.0)</f>
        <v>9</v>
      </c>
      <c r="K1880" s="4">
        <f>IFERROR(__xludf.DUMMYFUNCTION("""COMPUTED_VALUE"""),2023.0)</f>
        <v>2023</v>
      </c>
    </row>
    <row r="1881">
      <c r="A1881" s="1" t="s">
        <v>9716</v>
      </c>
      <c r="B1881" s="4" t="s">
        <v>22</v>
      </c>
      <c r="C1881" s="4" t="s">
        <v>24</v>
      </c>
      <c r="D1881" s="4" t="s">
        <v>30</v>
      </c>
      <c r="E1881" s="4">
        <v>5.0</v>
      </c>
      <c r="F1881" s="4">
        <v>2.0</v>
      </c>
      <c r="G1881" s="4">
        <v>10.0</v>
      </c>
      <c r="H1881" s="5">
        <v>45195.0</v>
      </c>
      <c r="I1881" s="4">
        <f>IFERROR(__xludf.DUMMYFUNCTION("SPLIT(H1881,""/"")"),26.0)</f>
        <v>26</v>
      </c>
      <c r="J1881" s="4">
        <f>IFERROR(__xludf.DUMMYFUNCTION("""COMPUTED_VALUE"""),9.0)</f>
        <v>9</v>
      </c>
      <c r="K1881" s="4">
        <f>IFERROR(__xludf.DUMMYFUNCTION("""COMPUTED_VALUE"""),2023.0)</f>
        <v>2023</v>
      </c>
    </row>
    <row r="1882">
      <c r="A1882" s="1" t="s">
        <v>5160</v>
      </c>
      <c r="B1882" s="4" t="s">
        <v>22</v>
      </c>
      <c r="C1882" s="4" t="s">
        <v>30</v>
      </c>
      <c r="D1882" s="4" t="s">
        <v>28</v>
      </c>
      <c r="E1882" s="4">
        <v>3.0</v>
      </c>
      <c r="F1882" s="4">
        <v>2.0</v>
      </c>
      <c r="G1882" s="4">
        <v>6.0</v>
      </c>
      <c r="H1882" s="5">
        <v>45196.0</v>
      </c>
      <c r="I1882" s="4">
        <f>IFERROR(__xludf.DUMMYFUNCTION("SPLIT(H1882,""/"")"),27.0)</f>
        <v>27</v>
      </c>
      <c r="J1882" s="4">
        <f>IFERROR(__xludf.DUMMYFUNCTION("""COMPUTED_VALUE"""),9.0)</f>
        <v>9</v>
      </c>
      <c r="K1882" s="4">
        <f>IFERROR(__xludf.DUMMYFUNCTION("""COMPUTED_VALUE"""),2023.0)</f>
        <v>2023</v>
      </c>
    </row>
    <row r="1883">
      <c r="A1883" s="1" t="s">
        <v>2396</v>
      </c>
      <c r="B1883" s="4" t="s">
        <v>22</v>
      </c>
      <c r="C1883" s="4" t="s">
        <v>29</v>
      </c>
      <c r="D1883" s="4" t="s">
        <v>28</v>
      </c>
      <c r="E1883" s="4">
        <v>2.0</v>
      </c>
      <c r="F1883" s="4">
        <v>2.0</v>
      </c>
      <c r="G1883" s="4">
        <v>4.0</v>
      </c>
      <c r="H1883" s="5">
        <v>45196.0</v>
      </c>
      <c r="I1883" s="4">
        <f>IFERROR(__xludf.DUMMYFUNCTION("SPLIT(H1883,""/"")"),27.0)</f>
        <v>27</v>
      </c>
      <c r="J1883" s="4">
        <f>IFERROR(__xludf.DUMMYFUNCTION("""COMPUTED_VALUE"""),9.0)</f>
        <v>9</v>
      </c>
      <c r="K1883" s="4">
        <f>IFERROR(__xludf.DUMMYFUNCTION("""COMPUTED_VALUE"""),2023.0)</f>
        <v>2023</v>
      </c>
    </row>
    <row r="1884">
      <c r="A1884" s="1" t="s">
        <v>8871</v>
      </c>
      <c r="B1884" s="4" t="s">
        <v>22</v>
      </c>
      <c r="C1884" s="4" t="s">
        <v>24</v>
      </c>
      <c r="D1884" s="4" t="s">
        <v>28</v>
      </c>
      <c r="E1884" s="4">
        <v>2.0</v>
      </c>
      <c r="F1884" s="4">
        <v>2.0</v>
      </c>
      <c r="G1884" s="4">
        <v>4.0</v>
      </c>
      <c r="H1884" s="5">
        <v>45198.0</v>
      </c>
      <c r="I1884" s="4">
        <f>IFERROR(__xludf.DUMMYFUNCTION("SPLIT(H1884,""/"")"),29.0)</f>
        <v>29</v>
      </c>
      <c r="J1884" s="4">
        <f>IFERROR(__xludf.DUMMYFUNCTION("""COMPUTED_VALUE"""),9.0)</f>
        <v>9</v>
      </c>
      <c r="K1884" s="4">
        <f>IFERROR(__xludf.DUMMYFUNCTION("""COMPUTED_VALUE"""),2023.0)</f>
        <v>2023</v>
      </c>
    </row>
    <row r="1885">
      <c r="A1885" s="1" t="s">
        <v>6871</v>
      </c>
      <c r="B1885" s="4" t="s">
        <v>22</v>
      </c>
      <c r="C1885" s="4" t="s">
        <v>24</v>
      </c>
      <c r="D1885" s="4" t="s">
        <v>23</v>
      </c>
      <c r="E1885" s="4">
        <v>1.0</v>
      </c>
      <c r="F1885" s="4">
        <v>2.0</v>
      </c>
      <c r="G1885" s="4">
        <v>2.0</v>
      </c>
      <c r="H1885" s="5">
        <v>45198.0</v>
      </c>
      <c r="I1885" s="4">
        <f>IFERROR(__xludf.DUMMYFUNCTION("SPLIT(H1885,""/"")"),29.0)</f>
        <v>29</v>
      </c>
      <c r="J1885" s="4">
        <f>IFERROR(__xludf.DUMMYFUNCTION("""COMPUTED_VALUE"""),9.0)</f>
        <v>9</v>
      </c>
      <c r="K1885" s="4">
        <f>IFERROR(__xludf.DUMMYFUNCTION("""COMPUTED_VALUE"""),2023.0)</f>
        <v>2023</v>
      </c>
    </row>
    <row r="1886">
      <c r="A1886" s="1" t="s">
        <v>2302</v>
      </c>
      <c r="B1886" s="4" t="s">
        <v>22</v>
      </c>
      <c r="C1886" s="4" t="s">
        <v>24</v>
      </c>
      <c r="D1886" s="4" t="s">
        <v>30</v>
      </c>
      <c r="E1886" s="4">
        <v>3.0</v>
      </c>
      <c r="F1886" s="4">
        <v>2.0</v>
      </c>
      <c r="G1886" s="4">
        <v>6.0</v>
      </c>
      <c r="H1886" s="5">
        <v>45199.0</v>
      </c>
      <c r="I1886" s="4">
        <f>IFERROR(__xludf.DUMMYFUNCTION("SPLIT(H1886,""/"")"),30.0)</f>
        <v>30</v>
      </c>
      <c r="J1886" s="4">
        <f>IFERROR(__xludf.DUMMYFUNCTION("""COMPUTED_VALUE"""),9.0)</f>
        <v>9</v>
      </c>
      <c r="K1886" s="4">
        <f>IFERROR(__xludf.DUMMYFUNCTION("""COMPUTED_VALUE"""),2023.0)</f>
        <v>2023</v>
      </c>
    </row>
    <row r="1887">
      <c r="A1887" s="1" t="s">
        <v>6653</v>
      </c>
      <c r="B1887" s="4" t="s">
        <v>22</v>
      </c>
      <c r="C1887" s="4" t="s">
        <v>30</v>
      </c>
      <c r="D1887" s="4" t="s">
        <v>30</v>
      </c>
      <c r="E1887" s="4">
        <v>1.0</v>
      </c>
      <c r="F1887" s="4">
        <v>2.0</v>
      </c>
      <c r="G1887" s="4">
        <v>2.0</v>
      </c>
      <c r="H1887" s="5">
        <v>45199.0</v>
      </c>
      <c r="I1887" s="4">
        <f>IFERROR(__xludf.DUMMYFUNCTION("SPLIT(H1887,""/"")"),30.0)</f>
        <v>30</v>
      </c>
      <c r="J1887" s="4">
        <f>IFERROR(__xludf.DUMMYFUNCTION("""COMPUTED_VALUE"""),9.0)</f>
        <v>9</v>
      </c>
      <c r="K1887" s="4">
        <f>IFERROR(__xludf.DUMMYFUNCTION("""COMPUTED_VALUE"""),2023.0)</f>
        <v>2023</v>
      </c>
    </row>
    <row r="1888">
      <c r="A1888" s="1" t="s">
        <v>8501</v>
      </c>
      <c r="B1888" s="4" t="s">
        <v>22</v>
      </c>
      <c r="C1888" s="4" t="s">
        <v>30</v>
      </c>
      <c r="D1888" s="4" t="s">
        <v>23</v>
      </c>
      <c r="E1888" s="4">
        <v>2.0</v>
      </c>
      <c r="F1888" s="4">
        <v>2.0</v>
      </c>
      <c r="G1888" s="4">
        <v>4.0</v>
      </c>
      <c r="H1888" s="5">
        <v>45200.0</v>
      </c>
      <c r="I1888" s="4">
        <f>IFERROR(__xludf.DUMMYFUNCTION("SPLIT(H1888,""/"")"),1.0)</f>
        <v>1</v>
      </c>
      <c r="J1888" s="4">
        <f>IFERROR(__xludf.DUMMYFUNCTION("""COMPUTED_VALUE"""),10.0)</f>
        <v>10</v>
      </c>
      <c r="K1888" s="4">
        <f>IFERROR(__xludf.DUMMYFUNCTION("""COMPUTED_VALUE"""),2023.0)</f>
        <v>2023</v>
      </c>
    </row>
    <row r="1889">
      <c r="A1889" s="1" t="s">
        <v>6492</v>
      </c>
      <c r="B1889" s="4" t="s">
        <v>22</v>
      </c>
      <c r="C1889" s="4" t="s">
        <v>24</v>
      </c>
      <c r="D1889" s="4" t="s">
        <v>39</v>
      </c>
      <c r="E1889" s="4">
        <v>1.0</v>
      </c>
      <c r="F1889" s="4">
        <v>2.0</v>
      </c>
      <c r="G1889" s="4">
        <v>2.0</v>
      </c>
      <c r="H1889" s="5">
        <v>45200.0</v>
      </c>
      <c r="I1889" s="4">
        <f>IFERROR(__xludf.DUMMYFUNCTION("SPLIT(H1889,""/"")"),1.0)</f>
        <v>1</v>
      </c>
      <c r="J1889" s="4">
        <f>IFERROR(__xludf.DUMMYFUNCTION("""COMPUTED_VALUE"""),10.0)</f>
        <v>10</v>
      </c>
      <c r="K1889" s="4">
        <f>IFERROR(__xludf.DUMMYFUNCTION("""COMPUTED_VALUE"""),2023.0)</f>
        <v>2023</v>
      </c>
    </row>
    <row r="1890">
      <c r="A1890" s="1" t="s">
        <v>1050</v>
      </c>
      <c r="B1890" s="4" t="s">
        <v>22</v>
      </c>
      <c r="C1890" s="4" t="s">
        <v>29</v>
      </c>
      <c r="D1890" s="4" t="s">
        <v>23</v>
      </c>
      <c r="E1890" s="4">
        <v>1.0</v>
      </c>
      <c r="F1890" s="4">
        <v>2.0</v>
      </c>
      <c r="G1890" s="4">
        <v>2.0</v>
      </c>
      <c r="H1890" s="5">
        <v>45201.0</v>
      </c>
      <c r="I1890" s="4">
        <f>IFERROR(__xludf.DUMMYFUNCTION("SPLIT(H1890,""/"")"),2.0)</f>
        <v>2</v>
      </c>
      <c r="J1890" s="4">
        <f>IFERROR(__xludf.DUMMYFUNCTION("""COMPUTED_VALUE"""),10.0)</f>
        <v>10</v>
      </c>
      <c r="K1890" s="4">
        <f>IFERROR(__xludf.DUMMYFUNCTION("""COMPUTED_VALUE"""),2023.0)</f>
        <v>2023</v>
      </c>
    </row>
    <row r="1891">
      <c r="A1891" s="1" t="s">
        <v>1618</v>
      </c>
      <c r="B1891" s="4" t="s">
        <v>22</v>
      </c>
      <c r="C1891" s="4" t="s">
        <v>24</v>
      </c>
      <c r="D1891" s="4" t="s">
        <v>28</v>
      </c>
      <c r="E1891" s="4">
        <v>3.0</v>
      </c>
      <c r="F1891" s="4">
        <v>2.0</v>
      </c>
      <c r="G1891" s="4">
        <v>6.0</v>
      </c>
      <c r="H1891" s="5">
        <v>45201.0</v>
      </c>
      <c r="I1891" s="4">
        <f>IFERROR(__xludf.DUMMYFUNCTION("SPLIT(H1891,""/"")"),2.0)</f>
        <v>2</v>
      </c>
      <c r="J1891" s="4">
        <f>IFERROR(__xludf.DUMMYFUNCTION("""COMPUTED_VALUE"""),10.0)</f>
        <v>10</v>
      </c>
      <c r="K1891" s="4">
        <f>IFERROR(__xludf.DUMMYFUNCTION("""COMPUTED_VALUE"""),2023.0)</f>
        <v>2023</v>
      </c>
    </row>
    <row r="1892">
      <c r="A1892" s="1" t="s">
        <v>1711</v>
      </c>
      <c r="B1892" s="4" t="s">
        <v>22</v>
      </c>
      <c r="C1892" s="4" t="s">
        <v>30</v>
      </c>
      <c r="D1892" s="4" t="s">
        <v>23</v>
      </c>
      <c r="E1892" s="4">
        <v>2.0</v>
      </c>
      <c r="F1892" s="4">
        <v>2.0</v>
      </c>
      <c r="G1892" s="4">
        <v>4.0</v>
      </c>
      <c r="H1892" s="5">
        <v>45201.0</v>
      </c>
      <c r="I1892" s="4">
        <f>IFERROR(__xludf.DUMMYFUNCTION("SPLIT(H1892,""/"")"),2.0)</f>
        <v>2</v>
      </c>
      <c r="J1892" s="4">
        <f>IFERROR(__xludf.DUMMYFUNCTION("""COMPUTED_VALUE"""),10.0)</f>
        <v>10</v>
      </c>
      <c r="K1892" s="4">
        <f>IFERROR(__xludf.DUMMYFUNCTION("""COMPUTED_VALUE"""),2023.0)</f>
        <v>2023</v>
      </c>
    </row>
    <row r="1893">
      <c r="A1893" s="1" t="s">
        <v>2090</v>
      </c>
      <c r="B1893" s="4" t="s">
        <v>22</v>
      </c>
      <c r="C1893" s="4" t="s">
        <v>24</v>
      </c>
      <c r="D1893" s="4" t="s">
        <v>23</v>
      </c>
      <c r="E1893" s="4">
        <v>1.0</v>
      </c>
      <c r="F1893" s="4">
        <v>2.0</v>
      </c>
      <c r="G1893" s="4">
        <v>2.0</v>
      </c>
      <c r="H1893" s="5">
        <v>45202.0</v>
      </c>
      <c r="I1893" s="4">
        <f>IFERROR(__xludf.DUMMYFUNCTION("SPLIT(H1893,""/"")"),3.0)</f>
        <v>3</v>
      </c>
      <c r="J1893" s="4">
        <f>IFERROR(__xludf.DUMMYFUNCTION("""COMPUTED_VALUE"""),10.0)</f>
        <v>10</v>
      </c>
      <c r="K1893" s="4">
        <f>IFERROR(__xludf.DUMMYFUNCTION("""COMPUTED_VALUE"""),2023.0)</f>
        <v>2023</v>
      </c>
    </row>
    <row r="1894">
      <c r="A1894" s="1" t="s">
        <v>6379</v>
      </c>
      <c r="B1894" s="4" t="s">
        <v>22</v>
      </c>
      <c r="C1894" s="4" t="s">
        <v>29</v>
      </c>
      <c r="D1894" s="4" t="s">
        <v>30</v>
      </c>
      <c r="E1894" s="4">
        <v>2.0</v>
      </c>
      <c r="F1894" s="4">
        <v>2.0</v>
      </c>
      <c r="G1894" s="4">
        <v>4.0</v>
      </c>
      <c r="H1894" s="5">
        <v>45202.0</v>
      </c>
      <c r="I1894" s="4">
        <f>IFERROR(__xludf.DUMMYFUNCTION("SPLIT(H1894,""/"")"),3.0)</f>
        <v>3</v>
      </c>
      <c r="J1894" s="4">
        <f>IFERROR(__xludf.DUMMYFUNCTION("""COMPUTED_VALUE"""),10.0)</f>
        <v>10</v>
      </c>
      <c r="K1894" s="4">
        <f>IFERROR(__xludf.DUMMYFUNCTION("""COMPUTED_VALUE"""),2023.0)</f>
        <v>2023</v>
      </c>
    </row>
    <row r="1895">
      <c r="A1895" s="1" t="s">
        <v>4627</v>
      </c>
      <c r="B1895" s="4" t="s">
        <v>22</v>
      </c>
      <c r="C1895" s="4" t="s">
        <v>30</v>
      </c>
      <c r="D1895" s="4" t="s">
        <v>28</v>
      </c>
      <c r="E1895" s="4">
        <v>5.0</v>
      </c>
      <c r="F1895" s="4">
        <v>2.0</v>
      </c>
      <c r="G1895" s="4">
        <v>10.0</v>
      </c>
      <c r="H1895" s="5">
        <v>45203.0</v>
      </c>
      <c r="I1895" s="4">
        <f>IFERROR(__xludf.DUMMYFUNCTION("SPLIT(H1895,""/"")"),4.0)</f>
        <v>4</v>
      </c>
      <c r="J1895" s="4">
        <f>IFERROR(__xludf.DUMMYFUNCTION("""COMPUTED_VALUE"""),10.0)</f>
        <v>10</v>
      </c>
      <c r="K1895" s="4">
        <f>IFERROR(__xludf.DUMMYFUNCTION("""COMPUTED_VALUE"""),2023.0)</f>
        <v>2023</v>
      </c>
    </row>
    <row r="1896">
      <c r="A1896" s="1" t="s">
        <v>9149</v>
      </c>
      <c r="B1896" s="4" t="s">
        <v>22</v>
      </c>
      <c r="C1896" s="4" t="s">
        <v>30</v>
      </c>
      <c r="D1896" s="4" t="s">
        <v>30</v>
      </c>
      <c r="E1896" s="4">
        <v>5.0</v>
      </c>
      <c r="F1896" s="4">
        <v>2.0</v>
      </c>
      <c r="G1896" s="4">
        <v>10.0</v>
      </c>
      <c r="H1896" s="5">
        <v>45203.0</v>
      </c>
      <c r="I1896" s="4">
        <f>IFERROR(__xludf.DUMMYFUNCTION("SPLIT(H1896,""/"")"),4.0)</f>
        <v>4</v>
      </c>
      <c r="J1896" s="4">
        <f>IFERROR(__xludf.DUMMYFUNCTION("""COMPUTED_VALUE"""),10.0)</f>
        <v>10</v>
      </c>
      <c r="K1896" s="4">
        <f>IFERROR(__xludf.DUMMYFUNCTION("""COMPUTED_VALUE"""),2023.0)</f>
        <v>2023</v>
      </c>
    </row>
    <row r="1897">
      <c r="A1897" s="1" t="s">
        <v>8706</v>
      </c>
      <c r="B1897" s="4" t="s">
        <v>22</v>
      </c>
      <c r="C1897" s="4" t="s">
        <v>30</v>
      </c>
      <c r="D1897" s="4" t="s">
        <v>28</v>
      </c>
      <c r="E1897" s="4">
        <v>5.0</v>
      </c>
      <c r="F1897" s="4">
        <v>2.0</v>
      </c>
      <c r="G1897" s="4">
        <v>10.0</v>
      </c>
      <c r="H1897" s="5">
        <v>45203.0</v>
      </c>
      <c r="I1897" s="4">
        <f>IFERROR(__xludf.DUMMYFUNCTION("SPLIT(H1897,""/"")"),4.0)</f>
        <v>4</v>
      </c>
      <c r="J1897" s="4">
        <f>IFERROR(__xludf.DUMMYFUNCTION("""COMPUTED_VALUE"""),10.0)</f>
        <v>10</v>
      </c>
      <c r="K1897" s="4">
        <f>IFERROR(__xludf.DUMMYFUNCTION("""COMPUTED_VALUE"""),2023.0)</f>
        <v>2023</v>
      </c>
    </row>
    <row r="1898">
      <c r="A1898" s="1" t="s">
        <v>7123</v>
      </c>
      <c r="B1898" s="4" t="s">
        <v>22</v>
      </c>
      <c r="C1898" s="4" t="s">
        <v>30</v>
      </c>
      <c r="D1898" s="4" t="s">
        <v>28</v>
      </c>
      <c r="E1898" s="4">
        <v>1.0</v>
      </c>
      <c r="F1898" s="4">
        <v>2.0</v>
      </c>
      <c r="G1898" s="4">
        <v>2.0</v>
      </c>
      <c r="H1898" s="5">
        <v>45204.0</v>
      </c>
      <c r="I1898" s="4">
        <f>IFERROR(__xludf.DUMMYFUNCTION("SPLIT(H1898,""/"")"),5.0)</f>
        <v>5</v>
      </c>
      <c r="J1898" s="4">
        <f>IFERROR(__xludf.DUMMYFUNCTION("""COMPUTED_VALUE"""),10.0)</f>
        <v>10</v>
      </c>
      <c r="K1898" s="4">
        <f>IFERROR(__xludf.DUMMYFUNCTION("""COMPUTED_VALUE"""),2023.0)</f>
        <v>2023</v>
      </c>
    </row>
    <row r="1899">
      <c r="A1899" s="1" t="s">
        <v>2655</v>
      </c>
      <c r="B1899" s="4" t="s">
        <v>22</v>
      </c>
      <c r="C1899" s="4" t="s">
        <v>24</v>
      </c>
      <c r="D1899" s="4" t="s">
        <v>23</v>
      </c>
      <c r="E1899" s="4">
        <v>2.0</v>
      </c>
      <c r="F1899" s="4">
        <v>2.0</v>
      </c>
      <c r="G1899" s="4">
        <v>4.0</v>
      </c>
      <c r="H1899" s="5">
        <v>45204.0</v>
      </c>
      <c r="I1899" s="4">
        <f>IFERROR(__xludf.DUMMYFUNCTION("SPLIT(H1899,""/"")"),5.0)</f>
        <v>5</v>
      </c>
      <c r="J1899" s="4">
        <f>IFERROR(__xludf.DUMMYFUNCTION("""COMPUTED_VALUE"""),10.0)</f>
        <v>10</v>
      </c>
      <c r="K1899" s="4">
        <f>IFERROR(__xludf.DUMMYFUNCTION("""COMPUTED_VALUE"""),2023.0)</f>
        <v>2023</v>
      </c>
    </row>
    <row r="1900">
      <c r="A1900" s="1" t="s">
        <v>9227</v>
      </c>
      <c r="B1900" s="4" t="s">
        <v>22</v>
      </c>
      <c r="C1900" s="4" t="s">
        <v>30</v>
      </c>
      <c r="D1900" s="4" t="s">
        <v>28</v>
      </c>
      <c r="E1900" s="4">
        <v>2.0</v>
      </c>
      <c r="F1900" s="4">
        <v>2.0</v>
      </c>
      <c r="G1900" s="4">
        <v>4.0</v>
      </c>
      <c r="H1900" s="5">
        <v>45204.0</v>
      </c>
      <c r="I1900" s="4">
        <f>IFERROR(__xludf.DUMMYFUNCTION("SPLIT(H1900,""/"")"),5.0)</f>
        <v>5</v>
      </c>
      <c r="J1900" s="4">
        <f>IFERROR(__xludf.DUMMYFUNCTION("""COMPUTED_VALUE"""),10.0)</f>
        <v>10</v>
      </c>
      <c r="K1900" s="4">
        <f>IFERROR(__xludf.DUMMYFUNCTION("""COMPUTED_VALUE"""),2023.0)</f>
        <v>2023</v>
      </c>
    </row>
    <row r="1901">
      <c r="A1901" s="1" t="s">
        <v>751</v>
      </c>
      <c r="B1901" s="4" t="s">
        <v>22</v>
      </c>
      <c r="C1901" s="4" t="s">
        <v>29</v>
      </c>
      <c r="D1901" s="4" t="s">
        <v>30</v>
      </c>
      <c r="E1901" s="4">
        <v>3.0</v>
      </c>
      <c r="F1901" s="4">
        <v>2.0</v>
      </c>
      <c r="G1901" s="4">
        <v>6.0</v>
      </c>
      <c r="H1901" s="5">
        <v>45204.0</v>
      </c>
      <c r="I1901" s="4">
        <f>IFERROR(__xludf.DUMMYFUNCTION("SPLIT(H1901,""/"")"),5.0)</f>
        <v>5</v>
      </c>
      <c r="J1901" s="4">
        <f>IFERROR(__xludf.DUMMYFUNCTION("""COMPUTED_VALUE"""),10.0)</f>
        <v>10</v>
      </c>
      <c r="K1901" s="4">
        <f>IFERROR(__xludf.DUMMYFUNCTION("""COMPUTED_VALUE"""),2023.0)</f>
        <v>2023</v>
      </c>
    </row>
    <row r="1902">
      <c r="A1902" s="1" t="s">
        <v>3641</v>
      </c>
      <c r="B1902" s="4" t="s">
        <v>22</v>
      </c>
      <c r="C1902" s="4" t="s">
        <v>29</v>
      </c>
      <c r="D1902" s="4" t="s">
        <v>23</v>
      </c>
      <c r="E1902" s="4">
        <v>1.0</v>
      </c>
      <c r="F1902" s="4">
        <v>2.0</v>
      </c>
      <c r="G1902" s="4">
        <v>2.0</v>
      </c>
      <c r="H1902" s="5">
        <v>45205.0</v>
      </c>
      <c r="I1902" s="4">
        <f>IFERROR(__xludf.DUMMYFUNCTION("SPLIT(H1902,""/"")"),6.0)</f>
        <v>6</v>
      </c>
      <c r="J1902" s="4">
        <f>IFERROR(__xludf.DUMMYFUNCTION("""COMPUTED_VALUE"""),10.0)</f>
        <v>10</v>
      </c>
      <c r="K1902" s="4">
        <f>IFERROR(__xludf.DUMMYFUNCTION("""COMPUTED_VALUE"""),2023.0)</f>
        <v>2023</v>
      </c>
    </row>
    <row r="1903">
      <c r="A1903" s="1" t="s">
        <v>3012</v>
      </c>
      <c r="B1903" s="4" t="s">
        <v>22</v>
      </c>
      <c r="C1903" s="4" t="s">
        <v>30</v>
      </c>
      <c r="D1903" s="4" t="s">
        <v>39</v>
      </c>
      <c r="E1903" s="4">
        <v>5.0</v>
      </c>
      <c r="F1903" s="4">
        <v>2.0</v>
      </c>
      <c r="G1903" s="4">
        <v>10.0</v>
      </c>
      <c r="H1903" s="5">
        <v>45205.0</v>
      </c>
      <c r="I1903" s="4">
        <f>IFERROR(__xludf.DUMMYFUNCTION("SPLIT(H1903,""/"")"),6.0)</f>
        <v>6</v>
      </c>
      <c r="J1903" s="4">
        <f>IFERROR(__xludf.DUMMYFUNCTION("""COMPUTED_VALUE"""),10.0)</f>
        <v>10</v>
      </c>
      <c r="K1903" s="4">
        <f>IFERROR(__xludf.DUMMYFUNCTION("""COMPUTED_VALUE"""),2023.0)</f>
        <v>2023</v>
      </c>
    </row>
    <row r="1904">
      <c r="A1904" s="1" t="s">
        <v>2418</v>
      </c>
      <c r="B1904" s="4" t="s">
        <v>22</v>
      </c>
      <c r="C1904" s="4" t="s">
        <v>24</v>
      </c>
      <c r="D1904" s="4" t="s">
        <v>39</v>
      </c>
      <c r="E1904" s="4">
        <v>2.0</v>
      </c>
      <c r="F1904" s="4">
        <v>2.0</v>
      </c>
      <c r="G1904" s="4">
        <v>4.0</v>
      </c>
      <c r="H1904" s="5">
        <v>45205.0</v>
      </c>
      <c r="I1904" s="4">
        <f>IFERROR(__xludf.DUMMYFUNCTION("SPLIT(H1904,""/"")"),6.0)</f>
        <v>6</v>
      </c>
      <c r="J1904" s="4">
        <f>IFERROR(__xludf.DUMMYFUNCTION("""COMPUTED_VALUE"""),10.0)</f>
        <v>10</v>
      </c>
      <c r="K1904" s="4">
        <f>IFERROR(__xludf.DUMMYFUNCTION("""COMPUTED_VALUE"""),2023.0)</f>
        <v>2023</v>
      </c>
    </row>
    <row r="1905">
      <c r="A1905" s="1" t="s">
        <v>2443</v>
      </c>
      <c r="B1905" s="4" t="s">
        <v>22</v>
      </c>
      <c r="C1905" s="4" t="s">
        <v>30</v>
      </c>
      <c r="D1905" s="4" t="s">
        <v>30</v>
      </c>
      <c r="E1905" s="4">
        <v>4.0</v>
      </c>
      <c r="F1905" s="4">
        <v>2.0</v>
      </c>
      <c r="G1905" s="4">
        <v>8.0</v>
      </c>
      <c r="H1905" s="5">
        <v>45205.0</v>
      </c>
      <c r="I1905" s="4">
        <f>IFERROR(__xludf.DUMMYFUNCTION("SPLIT(H1905,""/"")"),6.0)</f>
        <v>6</v>
      </c>
      <c r="J1905" s="4">
        <f>IFERROR(__xludf.DUMMYFUNCTION("""COMPUTED_VALUE"""),10.0)</f>
        <v>10</v>
      </c>
      <c r="K1905" s="4">
        <f>IFERROR(__xludf.DUMMYFUNCTION("""COMPUTED_VALUE"""),2023.0)</f>
        <v>2023</v>
      </c>
    </row>
    <row r="1906">
      <c r="A1906" s="1" t="s">
        <v>2408</v>
      </c>
      <c r="B1906" s="4" t="s">
        <v>22</v>
      </c>
      <c r="C1906" s="4" t="s">
        <v>29</v>
      </c>
      <c r="D1906" s="4" t="s">
        <v>30</v>
      </c>
      <c r="E1906" s="4">
        <v>1.0</v>
      </c>
      <c r="F1906" s="4">
        <v>2.0</v>
      </c>
      <c r="G1906" s="4">
        <v>2.0</v>
      </c>
      <c r="H1906" s="5">
        <v>45205.0</v>
      </c>
      <c r="I1906" s="4">
        <f>IFERROR(__xludf.DUMMYFUNCTION("SPLIT(H1906,""/"")"),6.0)</f>
        <v>6</v>
      </c>
      <c r="J1906" s="4">
        <f>IFERROR(__xludf.DUMMYFUNCTION("""COMPUTED_VALUE"""),10.0)</f>
        <v>10</v>
      </c>
      <c r="K1906" s="4">
        <f>IFERROR(__xludf.DUMMYFUNCTION("""COMPUTED_VALUE"""),2023.0)</f>
        <v>2023</v>
      </c>
    </row>
    <row r="1907">
      <c r="A1907" s="1" t="s">
        <v>9167</v>
      </c>
      <c r="B1907" s="4" t="s">
        <v>22</v>
      </c>
      <c r="C1907" s="4" t="s">
        <v>24</v>
      </c>
      <c r="D1907" s="4" t="s">
        <v>28</v>
      </c>
      <c r="E1907" s="4">
        <v>3.0</v>
      </c>
      <c r="F1907" s="4">
        <v>2.0</v>
      </c>
      <c r="G1907" s="4">
        <v>6.0</v>
      </c>
      <c r="H1907" s="5">
        <v>45206.0</v>
      </c>
      <c r="I1907" s="4">
        <f>IFERROR(__xludf.DUMMYFUNCTION("SPLIT(H1907,""/"")"),7.0)</f>
        <v>7</v>
      </c>
      <c r="J1907" s="4">
        <f>IFERROR(__xludf.DUMMYFUNCTION("""COMPUTED_VALUE"""),10.0)</f>
        <v>10</v>
      </c>
      <c r="K1907" s="4">
        <f>IFERROR(__xludf.DUMMYFUNCTION("""COMPUTED_VALUE"""),2023.0)</f>
        <v>2023</v>
      </c>
    </row>
    <row r="1908">
      <c r="A1908" s="1" t="s">
        <v>3005</v>
      </c>
      <c r="B1908" s="4" t="s">
        <v>22</v>
      </c>
      <c r="C1908" s="4" t="s">
        <v>30</v>
      </c>
      <c r="D1908" s="4" t="s">
        <v>30</v>
      </c>
      <c r="E1908" s="4">
        <v>4.0</v>
      </c>
      <c r="F1908" s="4">
        <v>2.0</v>
      </c>
      <c r="G1908" s="4">
        <v>8.0</v>
      </c>
      <c r="H1908" s="5">
        <v>45206.0</v>
      </c>
      <c r="I1908" s="4">
        <f>IFERROR(__xludf.DUMMYFUNCTION("SPLIT(H1908,""/"")"),7.0)</f>
        <v>7</v>
      </c>
      <c r="J1908" s="4">
        <f>IFERROR(__xludf.DUMMYFUNCTION("""COMPUTED_VALUE"""),10.0)</f>
        <v>10</v>
      </c>
      <c r="K1908" s="4">
        <f>IFERROR(__xludf.DUMMYFUNCTION("""COMPUTED_VALUE"""),2023.0)</f>
        <v>2023</v>
      </c>
    </row>
    <row r="1909">
      <c r="A1909" s="1" t="s">
        <v>1038</v>
      </c>
      <c r="B1909" s="4" t="s">
        <v>22</v>
      </c>
      <c r="C1909" s="4" t="s">
        <v>30</v>
      </c>
      <c r="D1909" s="4" t="s">
        <v>28</v>
      </c>
      <c r="E1909" s="4">
        <v>1.0</v>
      </c>
      <c r="F1909" s="4">
        <v>2.0</v>
      </c>
      <c r="G1909" s="4">
        <v>2.0</v>
      </c>
      <c r="H1909" s="5">
        <v>45206.0</v>
      </c>
      <c r="I1909" s="4">
        <f>IFERROR(__xludf.DUMMYFUNCTION("SPLIT(H1909,""/"")"),7.0)</f>
        <v>7</v>
      </c>
      <c r="J1909" s="4">
        <f>IFERROR(__xludf.DUMMYFUNCTION("""COMPUTED_VALUE"""),10.0)</f>
        <v>10</v>
      </c>
      <c r="K1909" s="4">
        <f>IFERROR(__xludf.DUMMYFUNCTION("""COMPUTED_VALUE"""),2023.0)</f>
        <v>2023</v>
      </c>
    </row>
    <row r="1910">
      <c r="A1910" s="1" t="s">
        <v>4032</v>
      </c>
      <c r="B1910" s="4" t="s">
        <v>22</v>
      </c>
      <c r="C1910" s="4" t="s">
        <v>29</v>
      </c>
      <c r="D1910" s="4" t="s">
        <v>30</v>
      </c>
      <c r="E1910" s="4">
        <v>5.0</v>
      </c>
      <c r="F1910" s="4">
        <v>2.0</v>
      </c>
      <c r="G1910" s="4">
        <v>10.0</v>
      </c>
      <c r="H1910" s="5">
        <v>45206.0</v>
      </c>
      <c r="I1910" s="4">
        <f>IFERROR(__xludf.DUMMYFUNCTION("SPLIT(H1910,""/"")"),7.0)</f>
        <v>7</v>
      </c>
      <c r="J1910" s="4">
        <f>IFERROR(__xludf.DUMMYFUNCTION("""COMPUTED_VALUE"""),10.0)</f>
        <v>10</v>
      </c>
      <c r="K1910" s="4">
        <f>IFERROR(__xludf.DUMMYFUNCTION("""COMPUTED_VALUE"""),2023.0)</f>
        <v>2023</v>
      </c>
    </row>
    <row r="1911">
      <c r="A1911" s="1" t="s">
        <v>1019</v>
      </c>
      <c r="B1911" s="4" t="s">
        <v>22</v>
      </c>
      <c r="C1911" s="4" t="s">
        <v>29</v>
      </c>
      <c r="D1911" s="4" t="s">
        <v>39</v>
      </c>
      <c r="E1911" s="4">
        <v>1.0</v>
      </c>
      <c r="F1911" s="4">
        <v>2.0</v>
      </c>
      <c r="G1911" s="4">
        <v>2.0</v>
      </c>
      <c r="H1911" s="5">
        <v>45207.0</v>
      </c>
      <c r="I1911" s="4">
        <f>IFERROR(__xludf.DUMMYFUNCTION("SPLIT(H1911,""/"")"),8.0)</f>
        <v>8</v>
      </c>
      <c r="J1911" s="4">
        <f>IFERROR(__xludf.DUMMYFUNCTION("""COMPUTED_VALUE"""),10.0)</f>
        <v>10</v>
      </c>
      <c r="K1911" s="4">
        <f>IFERROR(__xludf.DUMMYFUNCTION("""COMPUTED_VALUE"""),2023.0)</f>
        <v>2023</v>
      </c>
    </row>
    <row r="1912">
      <c r="A1912" s="1" t="s">
        <v>3541</v>
      </c>
      <c r="B1912" s="4" t="s">
        <v>22</v>
      </c>
      <c r="C1912" s="4" t="s">
        <v>30</v>
      </c>
      <c r="D1912" s="4" t="s">
        <v>23</v>
      </c>
      <c r="E1912" s="4">
        <v>5.0</v>
      </c>
      <c r="F1912" s="4">
        <v>2.0</v>
      </c>
      <c r="G1912" s="4">
        <v>10.0</v>
      </c>
      <c r="H1912" s="5">
        <v>45207.0</v>
      </c>
      <c r="I1912" s="4">
        <f>IFERROR(__xludf.DUMMYFUNCTION("SPLIT(H1912,""/"")"),8.0)</f>
        <v>8</v>
      </c>
      <c r="J1912" s="4">
        <f>IFERROR(__xludf.DUMMYFUNCTION("""COMPUTED_VALUE"""),10.0)</f>
        <v>10</v>
      </c>
      <c r="K1912" s="4">
        <f>IFERROR(__xludf.DUMMYFUNCTION("""COMPUTED_VALUE"""),2023.0)</f>
        <v>2023</v>
      </c>
    </row>
    <row r="1913">
      <c r="A1913" s="1" t="s">
        <v>8653</v>
      </c>
      <c r="B1913" s="4" t="s">
        <v>22</v>
      </c>
      <c r="C1913" s="4" t="s">
        <v>24</v>
      </c>
      <c r="D1913" s="4" t="s">
        <v>28</v>
      </c>
      <c r="E1913" s="4">
        <v>5.0</v>
      </c>
      <c r="F1913" s="4">
        <v>2.0</v>
      </c>
      <c r="G1913" s="4">
        <v>10.0</v>
      </c>
      <c r="H1913" s="5">
        <v>45207.0</v>
      </c>
      <c r="I1913" s="4">
        <f>IFERROR(__xludf.DUMMYFUNCTION("SPLIT(H1913,""/"")"),8.0)</f>
        <v>8</v>
      </c>
      <c r="J1913" s="4">
        <f>IFERROR(__xludf.DUMMYFUNCTION("""COMPUTED_VALUE"""),10.0)</f>
        <v>10</v>
      </c>
      <c r="K1913" s="4">
        <f>IFERROR(__xludf.DUMMYFUNCTION("""COMPUTED_VALUE"""),2023.0)</f>
        <v>2023</v>
      </c>
    </row>
    <row r="1914">
      <c r="A1914" s="1" t="s">
        <v>863</v>
      </c>
      <c r="B1914" s="4" t="s">
        <v>22</v>
      </c>
      <c r="C1914" s="4" t="s">
        <v>30</v>
      </c>
      <c r="D1914" s="4" t="s">
        <v>30</v>
      </c>
      <c r="E1914" s="4">
        <v>1.0</v>
      </c>
      <c r="F1914" s="4">
        <v>2.0</v>
      </c>
      <c r="G1914" s="4">
        <v>2.0</v>
      </c>
      <c r="H1914" s="5">
        <v>45207.0</v>
      </c>
      <c r="I1914" s="4">
        <f>IFERROR(__xludf.DUMMYFUNCTION("SPLIT(H1914,""/"")"),8.0)</f>
        <v>8</v>
      </c>
      <c r="J1914" s="4">
        <f>IFERROR(__xludf.DUMMYFUNCTION("""COMPUTED_VALUE"""),10.0)</f>
        <v>10</v>
      </c>
      <c r="K1914" s="4">
        <f>IFERROR(__xludf.DUMMYFUNCTION("""COMPUTED_VALUE"""),2023.0)</f>
        <v>2023</v>
      </c>
    </row>
    <row r="1915">
      <c r="A1915" s="1" t="s">
        <v>9682</v>
      </c>
      <c r="B1915" s="4" t="s">
        <v>22</v>
      </c>
      <c r="C1915" s="4" t="s">
        <v>24</v>
      </c>
      <c r="D1915" s="4" t="s">
        <v>39</v>
      </c>
      <c r="E1915" s="4">
        <v>2.0</v>
      </c>
      <c r="F1915" s="4">
        <v>2.0</v>
      </c>
      <c r="G1915" s="4">
        <v>4.0</v>
      </c>
      <c r="H1915" s="5">
        <v>45207.0</v>
      </c>
      <c r="I1915" s="4">
        <f>IFERROR(__xludf.DUMMYFUNCTION("SPLIT(H1915,""/"")"),8.0)</f>
        <v>8</v>
      </c>
      <c r="J1915" s="4">
        <f>IFERROR(__xludf.DUMMYFUNCTION("""COMPUTED_VALUE"""),10.0)</f>
        <v>10</v>
      </c>
      <c r="K1915" s="4">
        <f>IFERROR(__xludf.DUMMYFUNCTION("""COMPUTED_VALUE"""),2023.0)</f>
        <v>2023</v>
      </c>
    </row>
    <row r="1916">
      <c r="A1916" s="1" t="s">
        <v>3109</v>
      </c>
      <c r="B1916" s="4" t="s">
        <v>22</v>
      </c>
      <c r="C1916" s="4" t="s">
        <v>24</v>
      </c>
      <c r="D1916" s="4" t="s">
        <v>39</v>
      </c>
      <c r="E1916" s="4">
        <v>5.0</v>
      </c>
      <c r="F1916" s="4">
        <v>2.0</v>
      </c>
      <c r="G1916" s="4">
        <v>10.0</v>
      </c>
      <c r="H1916" s="5">
        <v>45208.0</v>
      </c>
      <c r="I1916" s="4">
        <f>IFERROR(__xludf.DUMMYFUNCTION("SPLIT(H1916,""/"")"),9.0)</f>
        <v>9</v>
      </c>
      <c r="J1916" s="4">
        <f>IFERROR(__xludf.DUMMYFUNCTION("""COMPUTED_VALUE"""),10.0)</f>
        <v>10</v>
      </c>
      <c r="K1916" s="4">
        <f>IFERROR(__xludf.DUMMYFUNCTION("""COMPUTED_VALUE"""),2023.0)</f>
        <v>2023</v>
      </c>
    </row>
    <row r="1917">
      <c r="A1917" s="1" t="s">
        <v>6815</v>
      </c>
      <c r="B1917" s="4" t="s">
        <v>22</v>
      </c>
      <c r="C1917" s="4" t="s">
        <v>29</v>
      </c>
      <c r="D1917" s="4" t="s">
        <v>30</v>
      </c>
      <c r="E1917" s="4">
        <v>2.0</v>
      </c>
      <c r="F1917" s="4">
        <v>2.0</v>
      </c>
      <c r="G1917" s="4">
        <v>4.0</v>
      </c>
      <c r="H1917" s="5">
        <v>45208.0</v>
      </c>
      <c r="I1917" s="4">
        <f>IFERROR(__xludf.DUMMYFUNCTION("SPLIT(H1917,""/"")"),9.0)</f>
        <v>9</v>
      </c>
      <c r="J1917" s="4">
        <f>IFERROR(__xludf.DUMMYFUNCTION("""COMPUTED_VALUE"""),10.0)</f>
        <v>10</v>
      </c>
      <c r="K1917" s="4">
        <f>IFERROR(__xludf.DUMMYFUNCTION("""COMPUTED_VALUE"""),2023.0)</f>
        <v>2023</v>
      </c>
    </row>
    <row r="1918">
      <c r="A1918" s="1" t="s">
        <v>2342</v>
      </c>
      <c r="B1918" s="4" t="s">
        <v>22</v>
      </c>
      <c r="C1918" s="4" t="s">
        <v>24</v>
      </c>
      <c r="D1918" s="4" t="s">
        <v>30</v>
      </c>
      <c r="E1918" s="4">
        <v>5.0</v>
      </c>
      <c r="F1918" s="4">
        <v>2.0</v>
      </c>
      <c r="G1918" s="4">
        <v>10.0</v>
      </c>
      <c r="H1918" s="7">
        <v>45209.0</v>
      </c>
      <c r="I1918" s="4">
        <f>IFERROR(__xludf.DUMMYFUNCTION("SPLIT(H1918,""/"")"),10.0)</f>
        <v>10</v>
      </c>
      <c r="J1918" s="4">
        <f>IFERROR(__xludf.DUMMYFUNCTION("""COMPUTED_VALUE"""),10.0)</f>
        <v>10</v>
      </c>
      <c r="K1918" s="4">
        <f>IFERROR(__xludf.DUMMYFUNCTION("""COMPUTED_VALUE"""),2023.0)</f>
        <v>2023</v>
      </c>
    </row>
    <row r="1919">
      <c r="A1919" s="1" t="s">
        <v>3480</v>
      </c>
      <c r="B1919" s="4" t="s">
        <v>22</v>
      </c>
      <c r="C1919" s="4" t="s">
        <v>24</v>
      </c>
      <c r="D1919" s="4" t="s">
        <v>30</v>
      </c>
      <c r="E1919" s="4">
        <v>4.0</v>
      </c>
      <c r="F1919" s="4">
        <v>2.0</v>
      </c>
      <c r="G1919" s="4">
        <v>8.0</v>
      </c>
      <c r="H1919" s="7">
        <v>45209.0</v>
      </c>
      <c r="I1919" s="4">
        <f>IFERROR(__xludf.DUMMYFUNCTION("SPLIT(H1919,""/"")"),10.0)</f>
        <v>10</v>
      </c>
      <c r="J1919" s="4">
        <f>IFERROR(__xludf.DUMMYFUNCTION("""COMPUTED_VALUE"""),10.0)</f>
        <v>10</v>
      </c>
      <c r="K1919" s="4">
        <f>IFERROR(__xludf.DUMMYFUNCTION("""COMPUTED_VALUE"""),2023.0)</f>
        <v>2023</v>
      </c>
    </row>
    <row r="1920">
      <c r="A1920" s="1" t="s">
        <v>3313</v>
      </c>
      <c r="B1920" s="4" t="s">
        <v>22</v>
      </c>
      <c r="C1920" s="4" t="s">
        <v>24</v>
      </c>
      <c r="D1920" s="4" t="s">
        <v>30</v>
      </c>
      <c r="E1920" s="4">
        <v>2.0</v>
      </c>
      <c r="F1920" s="4">
        <v>2.0</v>
      </c>
      <c r="G1920" s="4">
        <v>4.0</v>
      </c>
      <c r="H1920" s="7">
        <v>45209.0</v>
      </c>
      <c r="I1920" s="4">
        <f>IFERROR(__xludf.DUMMYFUNCTION("SPLIT(H1920,""/"")"),10.0)</f>
        <v>10</v>
      </c>
      <c r="J1920" s="4">
        <f>IFERROR(__xludf.DUMMYFUNCTION("""COMPUTED_VALUE"""),10.0)</f>
        <v>10</v>
      </c>
      <c r="K1920" s="4">
        <f>IFERROR(__xludf.DUMMYFUNCTION("""COMPUTED_VALUE"""),2023.0)</f>
        <v>2023</v>
      </c>
    </row>
    <row r="1921">
      <c r="A1921" s="1" t="s">
        <v>4333</v>
      </c>
      <c r="B1921" s="4" t="s">
        <v>22</v>
      </c>
      <c r="C1921" s="4" t="s">
        <v>29</v>
      </c>
      <c r="D1921" s="4" t="s">
        <v>28</v>
      </c>
      <c r="E1921" s="4">
        <v>4.0</v>
      </c>
      <c r="F1921" s="4">
        <v>2.0</v>
      </c>
      <c r="G1921" s="4">
        <v>8.0</v>
      </c>
      <c r="H1921" s="7">
        <v>45209.0</v>
      </c>
      <c r="I1921" s="4">
        <f>IFERROR(__xludf.DUMMYFUNCTION("SPLIT(H1921,""/"")"),10.0)</f>
        <v>10</v>
      </c>
      <c r="J1921" s="4">
        <f>IFERROR(__xludf.DUMMYFUNCTION("""COMPUTED_VALUE"""),10.0)</f>
        <v>10</v>
      </c>
      <c r="K1921" s="4">
        <f>IFERROR(__xludf.DUMMYFUNCTION("""COMPUTED_VALUE"""),2023.0)</f>
        <v>2023</v>
      </c>
    </row>
    <row r="1922">
      <c r="A1922" s="1" t="s">
        <v>4960</v>
      </c>
      <c r="B1922" s="4" t="s">
        <v>22</v>
      </c>
      <c r="C1922" s="4" t="s">
        <v>29</v>
      </c>
      <c r="D1922" s="4" t="s">
        <v>23</v>
      </c>
      <c r="E1922" s="4">
        <v>5.0</v>
      </c>
      <c r="F1922" s="4">
        <v>2.0</v>
      </c>
      <c r="G1922" s="4">
        <v>10.0</v>
      </c>
      <c r="H1922" s="7">
        <v>45210.0</v>
      </c>
      <c r="I1922" s="4">
        <f>IFERROR(__xludf.DUMMYFUNCTION("SPLIT(H1922,""/"")"),11.0)</f>
        <v>11</v>
      </c>
      <c r="J1922" s="4">
        <f>IFERROR(__xludf.DUMMYFUNCTION("""COMPUTED_VALUE"""),10.0)</f>
        <v>10</v>
      </c>
      <c r="K1922" s="4">
        <f>IFERROR(__xludf.DUMMYFUNCTION("""COMPUTED_VALUE"""),2023.0)</f>
        <v>2023</v>
      </c>
    </row>
    <row r="1923">
      <c r="A1923" s="1" t="s">
        <v>7202</v>
      </c>
      <c r="B1923" s="4" t="s">
        <v>22</v>
      </c>
      <c r="C1923" s="4" t="s">
        <v>30</v>
      </c>
      <c r="D1923" s="4" t="s">
        <v>39</v>
      </c>
      <c r="E1923" s="4">
        <v>3.0</v>
      </c>
      <c r="F1923" s="4">
        <v>2.0</v>
      </c>
      <c r="G1923" s="4">
        <v>6.0</v>
      </c>
      <c r="H1923" s="7">
        <v>45210.0</v>
      </c>
      <c r="I1923" s="4">
        <f>IFERROR(__xludf.DUMMYFUNCTION("SPLIT(H1923,""/"")"),11.0)</f>
        <v>11</v>
      </c>
      <c r="J1923" s="4">
        <f>IFERROR(__xludf.DUMMYFUNCTION("""COMPUTED_VALUE"""),10.0)</f>
        <v>10</v>
      </c>
      <c r="K1923" s="4">
        <f>IFERROR(__xludf.DUMMYFUNCTION("""COMPUTED_VALUE"""),2023.0)</f>
        <v>2023</v>
      </c>
    </row>
    <row r="1924">
      <c r="A1924" s="1" t="s">
        <v>2327</v>
      </c>
      <c r="B1924" s="4" t="s">
        <v>22</v>
      </c>
      <c r="C1924" s="4" t="s">
        <v>24</v>
      </c>
      <c r="D1924" s="4" t="s">
        <v>23</v>
      </c>
      <c r="E1924" s="4">
        <v>4.0</v>
      </c>
      <c r="F1924" s="4">
        <v>2.0</v>
      </c>
      <c r="G1924" s="4">
        <v>8.0</v>
      </c>
      <c r="H1924" s="7">
        <v>45210.0</v>
      </c>
      <c r="I1924" s="4">
        <f>IFERROR(__xludf.DUMMYFUNCTION("SPLIT(H1924,""/"")"),11.0)</f>
        <v>11</v>
      </c>
      <c r="J1924" s="4">
        <f>IFERROR(__xludf.DUMMYFUNCTION("""COMPUTED_VALUE"""),10.0)</f>
        <v>10</v>
      </c>
      <c r="K1924" s="4">
        <f>IFERROR(__xludf.DUMMYFUNCTION("""COMPUTED_VALUE"""),2023.0)</f>
        <v>2023</v>
      </c>
    </row>
    <row r="1925">
      <c r="A1925" s="1" t="s">
        <v>3643</v>
      </c>
      <c r="B1925" s="4" t="s">
        <v>22</v>
      </c>
      <c r="C1925" s="4" t="s">
        <v>29</v>
      </c>
      <c r="D1925" s="4" t="s">
        <v>30</v>
      </c>
      <c r="E1925" s="4">
        <v>5.0</v>
      </c>
      <c r="F1925" s="4">
        <v>2.0</v>
      </c>
      <c r="G1925" s="4">
        <v>10.0</v>
      </c>
      <c r="H1925" s="7">
        <v>45211.0</v>
      </c>
      <c r="I1925" s="4">
        <f>IFERROR(__xludf.DUMMYFUNCTION("SPLIT(H1925,""/"")"),12.0)</f>
        <v>12</v>
      </c>
      <c r="J1925" s="4">
        <f>IFERROR(__xludf.DUMMYFUNCTION("""COMPUTED_VALUE"""),10.0)</f>
        <v>10</v>
      </c>
      <c r="K1925" s="4">
        <f>IFERROR(__xludf.DUMMYFUNCTION("""COMPUTED_VALUE"""),2023.0)</f>
        <v>2023</v>
      </c>
    </row>
    <row r="1926">
      <c r="A1926" s="1" t="s">
        <v>1652</v>
      </c>
      <c r="B1926" s="4" t="s">
        <v>22</v>
      </c>
      <c r="C1926" s="4" t="s">
        <v>29</v>
      </c>
      <c r="D1926" s="4" t="s">
        <v>30</v>
      </c>
      <c r="E1926" s="4">
        <v>2.0</v>
      </c>
      <c r="F1926" s="4">
        <v>2.0</v>
      </c>
      <c r="G1926" s="4">
        <v>4.0</v>
      </c>
      <c r="H1926" s="7">
        <v>45211.0</v>
      </c>
      <c r="I1926" s="4">
        <f>IFERROR(__xludf.DUMMYFUNCTION("SPLIT(H1926,""/"")"),12.0)</f>
        <v>12</v>
      </c>
      <c r="J1926" s="4">
        <f>IFERROR(__xludf.DUMMYFUNCTION("""COMPUTED_VALUE"""),10.0)</f>
        <v>10</v>
      </c>
      <c r="K1926" s="4">
        <f>IFERROR(__xludf.DUMMYFUNCTION("""COMPUTED_VALUE"""),2023.0)</f>
        <v>2023</v>
      </c>
    </row>
    <row r="1927">
      <c r="A1927" s="1" t="s">
        <v>5426</v>
      </c>
      <c r="B1927" s="4" t="s">
        <v>22</v>
      </c>
      <c r="C1927" s="4" t="s">
        <v>24</v>
      </c>
      <c r="D1927" s="4" t="s">
        <v>30</v>
      </c>
      <c r="E1927" s="4">
        <v>4.0</v>
      </c>
      <c r="F1927" s="4">
        <v>2.0</v>
      </c>
      <c r="G1927" s="4">
        <v>8.0</v>
      </c>
      <c r="H1927" s="7">
        <v>45211.0</v>
      </c>
      <c r="I1927" s="4">
        <f>IFERROR(__xludf.DUMMYFUNCTION("SPLIT(H1927,""/"")"),12.0)</f>
        <v>12</v>
      </c>
      <c r="J1927" s="4">
        <f>IFERROR(__xludf.DUMMYFUNCTION("""COMPUTED_VALUE"""),10.0)</f>
        <v>10</v>
      </c>
      <c r="K1927" s="4">
        <f>IFERROR(__xludf.DUMMYFUNCTION("""COMPUTED_VALUE"""),2023.0)</f>
        <v>2023</v>
      </c>
    </row>
    <row r="1928">
      <c r="A1928" s="1" t="s">
        <v>8292</v>
      </c>
      <c r="B1928" s="4" t="s">
        <v>22</v>
      </c>
      <c r="C1928" s="4" t="s">
        <v>24</v>
      </c>
      <c r="D1928" s="4" t="s">
        <v>39</v>
      </c>
      <c r="E1928" s="4">
        <v>1.0</v>
      </c>
      <c r="F1928" s="4">
        <v>2.0</v>
      </c>
      <c r="G1928" s="4">
        <v>2.0</v>
      </c>
      <c r="H1928" s="7">
        <v>45211.0</v>
      </c>
      <c r="I1928" s="4">
        <f>IFERROR(__xludf.DUMMYFUNCTION("SPLIT(H1928,""/"")"),12.0)</f>
        <v>12</v>
      </c>
      <c r="J1928" s="4">
        <f>IFERROR(__xludf.DUMMYFUNCTION("""COMPUTED_VALUE"""),10.0)</f>
        <v>10</v>
      </c>
      <c r="K1928" s="4">
        <f>IFERROR(__xludf.DUMMYFUNCTION("""COMPUTED_VALUE"""),2023.0)</f>
        <v>2023</v>
      </c>
    </row>
    <row r="1929">
      <c r="A1929" s="1" t="s">
        <v>8954</v>
      </c>
      <c r="B1929" s="4" t="s">
        <v>22</v>
      </c>
      <c r="C1929" s="4" t="s">
        <v>29</v>
      </c>
      <c r="D1929" s="4" t="s">
        <v>39</v>
      </c>
      <c r="E1929" s="4">
        <v>1.0</v>
      </c>
      <c r="F1929" s="4">
        <v>2.0</v>
      </c>
      <c r="G1929" s="4">
        <v>2.0</v>
      </c>
      <c r="H1929" s="7">
        <v>45212.0</v>
      </c>
      <c r="I1929" s="4">
        <f>IFERROR(__xludf.DUMMYFUNCTION("SPLIT(H1929,""/"")"),13.0)</f>
        <v>13</v>
      </c>
      <c r="J1929" s="4">
        <f>IFERROR(__xludf.DUMMYFUNCTION("""COMPUTED_VALUE"""),10.0)</f>
        <v>10</v>
      </c>
      <c r="K1929" s="4">
        <f>IFERROR(__xludf.DUMMYFUNCTION("""COMPUTED_VALUE"""),2023.0)</f>
        <v>2023</v>
      </c>
    </row>
    <row r="1930">
      <c r="A1930" s="1" t="s">
        <v>2520</v>
      </c>
      <c r="B1930" s="4" t="s">
        <v>22</v>
      </c>
      <c r="C1930" s="4" t="s">
        <v>29</v>
      </c>
      <c r="D1930" s="4" t="s">
        <v>28</v>
      </c>
      <c r="E1930" s="4">
        <v>1.0</v>
      </c>
      <c r="F1930" s="4">
        <v>2.0</v>
      </c>
      <c r="G1930" s="4">
        <v>2.0</v>
      </c>
      <c r="H1930" s="7">
        <v>45212.0</v>
      </c>
      <c r="I1930" s="4">
        <f>IFERROR(__xludf.DUMMYFUNCTION("SPLIT(H1930,""/"")"),13.0)</f>
        <v>13</v>
      </c>
      <c r="J1930" s="4">
        <f>IFERROR(__xludf.DUMMYFUNCTION("""COMPUTED_VALUE"""),10.0)</f>
        <v>10</v>
      </c>
      <c r="K1930" s="4">
        <f>IFERROR(__xludf.DUMMYFUNCTION("""COMPUTED_VALUE"""),2023.0)</f>
        <v>2023</v>
      </c>
    </row>
    <row r="1931">
      <c r="A1931" s="1" t="s">
        <v>3776</v>
      </c>
      <c r="B1931" s="4" t="s">
        <v>22</v>
      </c>
      <c r="C1931" s="4" t="s">
        <v>30</v>
      </c>
      <c r="D1931" s="4" t="s">
        <v>28</v>
      </c>
      <c r="E1931" s="4">
        <v>1.0</v>
      </c>
      <c r="F1931" s="4">
        <v>2.0</v>
      </c>
      <c r="G1931" s="4">
        <v>2.0</v>
      </c>
      <c r="H1931" s="7">
        <v>45213.0</v>
      </c>
      <c r="I1931" s="4">
        <f>IFERROR(__xludf.DUMMYFUNCTION("SPLIT(H1931,""/"")"),14.0)</f>
        <v>14</v>
      </c>
      <c r="J1931" s="4">
        <f>IFERROR(__xludf.DUMMYFUNCTION("""COMPUTED_VALUE"""),10.0)</f>
        <v>10</v>
      </c>
      <c r="K1931" s="4">
        <f>IFERROR(__xludf.DUMMYFUNCTION("""COMPUTED_VALUE"""),2023.0)</f>
        <v>2023</v>
      </c>
    </row>
    <row r="1932">
      <c r="A1932" s="1" t="s">
        <v>5183</v>
      </c>
      <c r="B1932" s="4" t="s">
        <v>22</v>
      </c>
      <c r="C1932" s="4" t="s">
        <v>30</v>
      </c>
      <c r="D1932" s="4" t="s">
        <v>23</v>
      </c>
      <c r="E1932" s="4">
        <v>1.0</v>
      </c>
      <c r="F1932" s="4">
        <v>2.0</v>
      </c>
      <c r="G1932" s="4">
        <v>2.0</v>
      </c>
      <c r="H1932" s="7">
        <v>45213.0</v>
      </c>
      <c r="I1932" s="4">
        <f>IFERROR(__xludf.DUMMYFUNCTION("SPLIT(H1932,""/"")"),14.0)</f>
        <v>14</v>
      </c>
      <c r="J1932" s="4">
        <f>IFERROR(__xludf.DUMMYFUNCTION("""COMPUTED_VALUE"""),10.0)</f>
        <v>10</v>
      </c>
      <c r="K1932" s="4">
        <f>IFERROR(__xludf.DUMMYFUNCTION("""COMPUTED_VALUE"""),2023.0)</f>
        <v>2023</v>
      </c>
    </row>
    <row r="1933">
      <c r="A1933" s="1" t="s">
        <v>9623</v>
      </c>
      <c r="B1933" s="4" t="s">
        <v>22</v>
      </c>
      <c r="C1933" s="4" t="s">
        <v>29</v>
      </c>
      <c r="D1933" s="4" t="s">
        <v>23</v>
      </c>
      <c r="E1933" s="4">
        <v>3.0</v>
      </c>
      <c r="F1933" s="4">
        <v>2.0</v>
      </c>
      <c r="G1933" s="4">
        <v>6.0</v>
      </c>
      <c r="H1933" s="7">
        <v>45213.0</v>
      </c>
      <c r="I1933" s="4">
        <f>IFERROR(__xludf.DUMMYFUNCTION("SPLIT(H1933,""/"")"),14.0)</f>
        <v>14</v>
      </c>
      <c r="J1933" s="4">
        <f>IFERROR(__xludf.DUMMYFUNCTION("""COMPUTED_VALUE"""),10.0)</f>
        <v>10</v>
      </c>
      <c r="K1933" s="4">
        <f>IFERROR(__xludf.DUMMYFUNCTION("""COMPUTED_VALUE"""),2023.0)</f>
        <v>2023</v>
      </c>
    </row>
    <row r="1934">
      <c r="A1934" s="1" t="s">
        <v>9955</v>
      </c>
      <c r="B1934" s="4" t="s">
        <v>22</v>
      </c>
      <c r="C1934" s="4" t="s">
        <v>29</v>
      </c>
      <c r="D1934" s="4" t="s">
        <v>39</v>
      </c>
      <c r="E1934" s="4">
        <v>3.0</v>
      </c>
      <c r="F1934" s="4">
        <v>2.0</v>
      </c>
      <c r="G1934" s="4">
        <v>6.0</v>
      </c>
      <c r="H1934" s="7">
        <v>45214.0</v>
      </c>
      <c r="I1934" s="4">
        <f>IFERROR(__xludf.DUMMYFUNCTION("SPLIT(H1934,""/"")"),15.0)</f>
        <v>15</v>
      </c>
      <c r="J1934" s="4">
        <f>IFERROR(__xludf.DUMMYFUNCTION("""COMPUTED_VALUE"""),10.0)</f>
        <v>10</v>
      </c>
      <c r="K1934" s="4">
        <f>IFERROR(__xludf.DUMMYFUNCTION("""COMPUTED_VALUE"""),2023.0)</f>
        <v>2023</v>
      </c>
    </row>
    <row r="1935">
      <c r="A1935" s="1" t="s">
        <v>7187</v>
      </c>
      <c r="B1935" s="4" t="s">
        <v>22</v>
      </c>
      <c r="C1935" s="4" t="s">
        <v>24</v>
      </c>
      <c r="D1935" s="4" t="s">
        <v>28</v>
      </c>
      <c r="E1935" s="4">
        <v>4.0</v>
      </c>
      <c r="F1935" s="4">
        <v>2.0</v>
      </c>
      <c r="G1935" s="4">
        <v>8.0</v>
      </c>
      <c r="H1935" s="7">
        <v>45214.0</v>
      </c>
      <c r="I1935" s="4">
        <f>IFERROR(__xludf.DUMMYFUNCTION("SPLIT(H1935,""/"")"),15.0)</f>
        <v>15</v>
      </c>
      <c r="J1935" s="4">
        <f>IFERROR(__xludf.DUMMYFUNCTION("""COMPUTED_VALUE"""),10.0)</f>
        <v>10</v>
      </c>
      <c r="K1935" s="4">
        <f>IFERROR(__xludf.DUMMYFUNCTION("""COMPUTED_VALUE"""),2023.0)</f>
        <v>2023</v>
      </c>
    </row>
    <row r="1936">
      <c r="A1936" s="1" t="s">
        <v>8068</v>
      </c>
      <c r="B1936" s="4" t="s">
        <v>22</v>
      </c>
      <c r="C1936" s="4" t="s">
        <v>30</v>
      </c>
      <c r="D1936" s="4" t="s">
        <v>23</v>
      </c>
      <c r="E1936" s="4">
        <v>3.0</v>
      </c>
      <c r="F1936" s="4">
        <v>2.0</v>
      </c>
      <c r="G1936" s="4">
        <v>6.0</v>
      </c>
      <c r="H1936" s="7">
        <v>45214.0</v>
      </c>
      <c r="I1936" s="4">
        <f>IFERROR(__xludf.DUMMYFUNCTION("SPLIT(H1936,""/"")"),15.0)</f>
        <v>15</v>
      </c>
      <c r="J1936" s="4">
        <f>IFERROR(__xludf.DUMMYFUNCTION("""COMPUTED_VALUE"""),10.0)</f>
        <v>10</v>
      </c>
      <c r="K1936" s="4">
        <f>IFERROR(__xludf.DUMMYFUNCTION("""COMPUTED_VALUE"""),2023.0)</f>
        <v>2023</v>
      </c>
    </row>
    <row r="1937">
      <c r="A1937" s="1" t="s">
        <v>3065</v>
      </c>
      <c r="B1937" s="4" t="s">
        <v>22</v>
      </c>
      <c r="C1937" s="4" t="s">
        <v>24</v>
      </c>
      <c r="D1937" s="4" t="s">
        <v>28</v>
      </c>
      <c r="E1937" s="4">
        <v>2.0</v>
      </c>
      <c r="F1937" s="4">
        <v>2.0</v>
      </c>
      <c r="G1937" s="4">
        <v>4.0</v>
      </c>
      <c r="H1937" s="7">
        <v>45214.0</v>
      </c>
      <c r="I1937" s="4">
        <f>IFERROR(__xludf.DUMMYFUNCTION("SPLIT(H1937,""/"")"),15.0)</f>
        <v>15</v>
      </c>
      <c r="J1937" s="4">
        <f>IFERROR(__xludf.DUMMYFUNCTION("""COMPUTED_VALUE"""),10.0)</f>
        <v>10</v>
      </c>
      <c r="K1937" s="4">
        <f>IFERROR(__xludf.DUMMYFUNCTION("""COMPUTED_VALUE"""),2023.0)</f>
        <v>2023</v>
      </c>
    </row>
    <row r="1938">
      <c r="A1938" s="1" t="s">
        <v>4901</v>
      </c>
      <c r="B1938" s="4" t="s">
        <v>22</v>
      </c>
      <c r="C1938" s="4" t="s">
        <v>30</v>
      </c>
      <c r="D1938" s="4" t="s">
        <v>30</v>
      </c>
      <c r="E1938" s="4">
        <v>1.0</v>
      </c>
      <c r="F1938" s="4">
        <v>2.0</v>
      </c>
      <c r="G1938" s="4">
        <v>2.0</v>
      </c>
      <c r="H1938" s="7">
        <v>45215.0</v>
      </c>
      <c r="I1938" s="4">
        <f>IFERROR(__xludf.DUMMYFUNCTION("SPLIT(H1938,""/"")"),16.0)</f>
        <v>16</v>
      </c>
      <c r="J1938" s="4">
        <f>IFERROR(__xludf.DUMMYFUNCTION("""COMPUTED_VALUE"""),10.0)</f>
        <v>10</v>
      </c>
      <c r="K1938" s="4">
        <f>IFERROR(__xludf.DUMMYFUNCTION("""COMPUTED_VALUE"""),2023.0)</f>
        <v>2023</v>
      </c>
    </row>
    <row r="1939">
      <c r="A1939" s="1" t="s">
        <v>8999</v>
      </c>
      <c r="B1939" s="4" t="s">
        <v>22</v>
      </c>
      <c r="C1939" s="4" t="s">
        <v>24</v>
      </c>
      <c r="D1939" s="4" t="s">
        <v>39</v>
      </c>
      <c r="E1939" s="4">
        <v>1.0</v>
      </c>
      <c r="F1939" s="4">
        <v>2.0</v>
      </c>
      <c r="G1939" s="4">
        <v>2.0</v>
      </c>
      <c r="H1939" s="7">
        <v>45215.0</v>
      </c>
      <c r="I1939" s="4">
        <f>IFERROR(__xludf.DUMMYFUNCTION("SPLIT(H1939,""/"")"),16.0)</f>
        <v>16</v>
      </c>
      <c r="J1939" s="4">
        <f>IFERROR(__xludf.DUMMYFUNCTION("""COMPUTED_VALUE"""),10.0)</f>
        <v>10</v>
      </c>
      <c r="K1939" s="4">
        <f>IFERROR(__xludf.DUMMYFUNCTION("""COMPUTED_VALUE"""),2023.0)</f>
        <v>2023</v>
      </c>
    </row>
    <row r="1940">
      <c r="A1940" s="1" t="s">
        <v>4866</v>
      </c>
      <c r="B1940" s="4" t="s">
        <v>22</v>
      </c>
      <c r="C1940" s="4" t="s">
        <v>24</v>
      </c>
      <c r="D1940" s="4" t="s">
        <v>28</v>
      </c>
      <c r="E1940" s="4">
        <v>3.0</v>
      </c>
      <c r="F1940" s="4">
        <v>2.0</v>
      </c>
      <c r="G1940" s="4">
        <v>6.0</v>
      </c>
      <c r="H1940" s="7">
        <v>45215.0</v>
      </c>
      <c r="I1940" s="4">
        <f>IFERROR(__xludf.DUMMYFUNCTION("SPLIT(H1940,""/"")"),16.0)</f>
        <v>16</v>
      </c>
      <c r="J1940" s="4">
        <f>IFERROR(__xludf.DUMMYFUNCTION("""COMPUTED_VALUE"""),10.0)</f>
        <v>10</v>
      </c>
      <c r="K1940" s="4">
        <f>IFERROR(__xludf.DUMMYFUNCTION("""COMPUTED_VALUE"""),2023.0)</f>
        <v>2023</v>
      </c>
    </row>
    <row r="1941">
      <c r="A1941" s="1" t="s">
        <v>9363</v>
      </c>
      <c r="B1941" s="4" t="s">
        <v>22</v>
      </c>
      <c r="C1941" s="4" t="s">
        <v>29</v>
      </c>
      <c r="D1941" s="4" t="s">
        <v>30</v>
      </c>
      <c r="E1941" s="4">
        <v>4.0</v>
      </c>
      <c r="F1941" s="4">
        <v>2.0</v>
      </c>
      <c r="G1941" s="4">
        <v>8.0</v>
      </c>
      <c r="H1941" s="7">
        <v>45216.0</v>
      </c>
      <c r="I1941" s="4">
        <f>IFERROR(__xludf.DUMMYFUNCTION("SPLIT(H1941,""/"")"),17.0)</f>
        <v>17</v>
      </c>
      <c r="J1941" s="4">
        <f>IFERROR(__xludf.DUMMYFUNCTION("""COMPUTED_VALUE"""),10.0)</f>
        <v>10</v>
      </c>
      <c r="K1941" s="4">
        <f>IFERROR(__xludf.DUMMYFUNCTION("""COMPUTED_VALUE"""),2023.0)</f>
        <v>2023</v>
      </c>
    </row>
    <row r="1942">
      <c r="A1942" s="1" t="s">
        <v>2614</v>
      </c>
      <c r="B1942" s="4" t="s">
        <v>22</v>
      </c>
      <c r="C1942" s="4" t="s">
        <v>24</v>
      </c>
      <c r="D1942" s="4" t="s">
        <v>28</v>
      </c>
      <c r="E1942" s="4">
        <v>5.0</v>
      </c>
      <c r="F1942" s="4">
        <v>2.0</v>
      </c>
      <c r="G1942" s="4">
        <v>10.0</v>
      </c>
      <c r="H1942" s="7">
        <v>45216.0</v>
      </c>
      <c r="I1942" s="4">
        <f>IFERROR(__xludf.DUMMYFUNCTION("SPLIT(H1942,""/"")"),17.0)</f>
        <v>17</v>
      </c>
      <c r="J1942" s="4">
        <f>IFERROR(__xludf.DUMMYFUNCTION("""COMPUTED_VALUE"""),10.0)</f>
        <v>10</v>
      </c>
      <c r="K1942" s="4">
        <f>IFERROR(__xludf.DUMMYFUNCTION("""COMPUTED_VALUE"""),2023.0)</f>
        <v>2023</v>
      </c>
    </row>
    <row r="1943">
      <c r="A1943" s="1" t="s">
        <v>5937</v>
      </c>
      <c r="B1943" s="4" t="s">
        <v>22</v>
      </c>
      <c r="C1943" s="4" t="s">
        <v>30</v>
      </c>
      <c r="D1943" s="4" t="s">
        <v>30</v>
      </c>
      <c r="E1943" s="4">
        <v>5.0</v>
      </c>
      <c r="F1943" s="4">
        <v>2.0</v>
      </c>
      <c r="G1943" s="4">
        <v>10.0</v>
      </c>
      <c r="H1943" s="7">
        <v>45216.0</v>
      </c>
      <c r="I1943" s="4">
        <f>IFERROR(__xludf.DUMMYFUNCTION("SPLIT(H1943,""/"")"),17.0)</f>
        <v>17</v>
      </c>
      <c r="J1943" s="4">
        <f>IFERROR(__xludf.DUMMYFUNCTION("""COMPUTED_VALUE"""),10.0)</f>
        <v>10</v>
      </c>
      <c r="K1943" s="4">
        <f>IFERROR(__xludf.DUMMYFUNCTION("""COMPUTED_VALUE"""),2023.0)</f>
        <v>2023</v>
      </c>
    </row>
    <row r="1944">
      <c r="A1944" s="1" t="s">
        <v>4615</v>
      </c>
      <c r="B1944" s="4" t="s">
        <v>22</v>
      </c>
      <c r="C1944" s="4" t="s">
        <v>30</v>
      </c>
      <c r="D1944" s="4" t="s">
        <v>30</v>
      </c>
      <c r="E1944" s="4">
        <v>2.0</v>
      </c>
      <c r="F1944" s="4">
        <v>2.0</v>
      </c>
      <c r="G1944" s="4">
        <v>4.0</v>
      </c>
      <c r="H1944" s="7">
        <v>45217.0</v>
      </c>
      <c r="I1944" s="4">
        <f>IFERROR(__xludf.DUMMYFUNCTION("SPLIT(H1944,""/"")"),18.0)</f>
        <v>18</v>
      </c>
      <c r="J1944" s="4">
        <f>IFERROR(__xludf.DUMMYFUNCTION("""COMPUTED_VALUE"""),10.0)</f>
        <v>10</v>
      </c>
      <c r="K1944" s="4">
        <f>IFERROR(__xludf.DUMMYFUNCTION("""COMPUTED_VALUE"""),2023.0)</f>
        <v>2023</v>
      </c>
    </row>
    <row r="1945">
      <c r="A1945" s="1" t="s">
        <v>3424</v>
      </c>
      <c r="B1945" s="4" t="s">
        <v>22</v>
      </c>
      <c r="C1945" s="4" t="s">
        <v>29</v>
      </c>
      <c r="D1945" s="4" t="s">
        <v>23</v>
      </c>
      <c r="E1945" s="4">
        <v>4.0</v>
      </c>
      <c r="F1945" s="4">
        <v>2.0</v>
      </c>
      <c r="G1945" s="4">
        <v>8.0</v>
      </c>
      <c r="H1945" s="7">
        <v>45217.0</v>
      </c>
      <c r="I1945" s="4">
        <f>IFERROR(__xludf.DUMMYFUNCTION("SPLIT(H1945,""/"")"),18.0)</f>
        <v>18</v>
      </c>
      <c r="J1945" s="4">
        <f>IFERROR(__xludf.DUMMYFUNCTION("""COMPUTED_VALUE"""),10.0)</f>
        <v>10</v>
      </c>
      <c r="K1945" s="4">
        <f>IFERROR(__xludf.DUMMYFUNCTION("""COMPUTED_VALUE"""),2023.0)</f>
        <v>2023</v>
      </c>
    </row>
    <row r="1946">
      <c r="A1946" s="1" t="s">
        <v>8275</v>
      </c>
      <c r="B1946" s="4" t="s">
        <v>22</v>
      </c>
      <c r="C1946" s="4" t="s">
        <v>29</v>
      </c>
      <c r="D1946" s="4" t="s">
        <v>28</v>
      </c>
      <c r="E1946" s="4">
        <v>3.0</v>
      </c>
      <c r="F1946" s="4">
        <v>2.0</v>
      </c>
      <c r="G1946" s="4">
        <v>6.0</v>
      </c>
      <c r="H1946" s="7">
        <v>45217.0</v>
      </c>
      <c r="I1946" s="4">
        <f>IFERROR(__xludf.DUMMYFUNCTION("SPLIT(H1946,""/"")"),18.0)</f>
        <v>18</v>
      </c>
      <c r="J1946" s="4">
        <f>IFERROR(__xludf.DUMMYFUNCTION("""COMPUTED_VALUE"""),10.0)</f>
        <v>10</v>
      </c>
      <c r="K1946" s="4">
        <f>IFERROR(__xludf.DUMMYFUNCTION("""COMPUTED_VALUE"""),2023.0)</f>
        <v>2023</v>
      </c>
    </row>
    <row r="1947">
      <c r="A1947" s="1" t="s">
        <v>6941</v>
      </c>
      <c r="B1947" s="4" t="s">
        <v>22</v>
      </c>
      <c r="C1947" s="4" t="s">
        <v>30</v>
      </c>
      <c r="D1947" s="4" t="s">
        <v>30</v>
      </c>
      <c r="E1947" s="4">
        <v>3.0</v>
      </c>
      <c r="F1947" s="4">
        <v>2.0</v>
      </c>
      <c r="G1947" s="4">
        <v>6.0</v>
      </c>
      <c r="H1947" s="7">
        <v>45217.0</v>
      </c>
      <c r="I1947" s="4">
        <f>IFERROR(__xludf.DUMMYFUNCTION("SPLIT(H1947,""/"")"),18.0)</f>
        <v>18</v>
      </c>
      <c r="J1947" s="4">
        <f>IFERROR(__xludf.DUMMYFUNCTION("""COMPUTED_VALUE"""),10.0)</f>
        <v>10</v>
      </c>
      <c r="K1947" s="4">
        <f>IFERROR(__xludf.DUMMYFUNCTION("""COMPUTED_VALUE"""),2023.0)</f>
        <v>2023</v>
      </c>
    </row>
    <row r="1948">
      <c r="A1948" s="1" t="s">
        <v>4138</v>
      </c>
      <c r="B1948" s="4" t="s">
        <v>22</v>
      </c>
      <c r="C1948" s="4" t="s">
        <v>30</v>
      </c>
      <c r="D1948" s="4" t="s">
        <v>30</v>
      </c>
      <c r="E1948" s="4">
        <v>4.0</v>
      </c>
      <c r="F1948" s="4">
        <v>2.0</v>
      </c>
      <c r="G1948" s="4">
        <v>8.0</v>
      </c>
      <c r="H1948" s="7">
        <v>45219.0</v>
      </c>
      <c r="I1948" s="4">
        <f>IFERROR(__xludf.DUMMYFUNCTION("SPLIT(H1948,""/"")"),20.0)</f>
        <v>20</v>
      </c>
      <c r="J1948" s="4">
        <f>IFERROR(__xludf.DUMMYFUNCTION("""COMPUTED_VALUE"""),10.0)</f>
        <v>10</v>
      </c>
      <c r="K1948" s="4">
        <f>IFERROR(__xludf.DUMMYFUNCTION("""COMPUTED_VALUE"""),2023.0)</f>
        <v>2023</v>
      </c>
    </row>
    <row r="1949">
      <c r="A1949" s="1" t="s">
        <v>4645</v>
      </c>
      <c r="B1949" s="4" t="s">
        <v>22</v>
      </c>
      <c r="C1949" s="4" t="s">
        <v>30</v>
      </c>
      <c r="D1949" s="4" t="s">
        <v>28</v>
      </c>
      <c r="E1949" s="4">
        <v>4.0</v>
      </c>
      <c r="F1949" s="4">
        <v>2.0</v>
      </c>
      <c r="G1949" s="4">
        <v>8.0</v>
      </c>
      <c r="H1949" s="7">
        <v>45219.0</v>
      </c>
      <c r="I1949" s="4">
        <f>IFERROR(__xludf.DUMMYFUNCTION("SPLIT(H1949,""/"")"),20.0)</f>
        <v>20</v>
      </c>
      <c r="J1949" s="4">
        <f>IFERROR(__xludf.DUMMYFUNCTION("""COMPUTED_VALUE"""),10.0)</f>
        <v>10</v>
      </c>
      <c r="K1949" s="4">
        <f>IFERROR(__xludf.DUMMYFUNCTION("""COMPUTED_VALUE"""),2023.0)</f>
        <v>2023</v>
      </c>
    </row>
    <row r="1950">
      <c r="A1950" s="1" t="s">
        <v>4314</v>
      </c>
      <c r="B1950" s="4" t="s">
        <v>22</v>
      </c>
      <c r="C1950" s="4" t="s">
        <v>24</v>
      </c>
      <c r="D1950" s="4" t="s">
        <v>23</v>
      </c>
      <c r="E1950" s="4">
        <v>4.0</v>
      </c>
      <c r="F1950" s="4">
        <v>2.0</v>
      </c>
      <c r="G1950" s="4">
        <v>8.0</v>
      </c>
      <c r="H1950" s="7">
        <v>45219.0</v>
      </c>
      <c r="I1950" s="4">
        <f>IFERROR(__xludf.DUMMYFUNCTION("SPLIT(H1950,""/"")"),20.0)</f>
        <v>20</v>
      </c>
      <c r="J1950" s="4">
        <f>IFERROR(__xludf.DUMMYFUNCTION("""COMPUTED_VALUE"""),10.0)</f>
        <v>10</v>
      </c>
      <c r="K1950" s="4">
        <f>IFERROR(__xludf.DUMMYFUNCTION("""COMPUTED_VALUE"""),2023.0)</f>
        <v>2023</v>
      </c>
    </row>
    <row r="1951">
      <c r="A1951" s="1" t="s">
        <v>2575</v>
      </c>
      <c r="B1951" s="4" t="s">
        <v>22</v>
      </c>
      <c r="C1951" s="4" t="s">
        <v>30</v>
      </c>
      <c r="D1951" s="4" t="s">
        <v>39</v>
      </c>
      <c r="E1951" s="4">
        <v>3.0</v>
      </c>
      <c r="F1951" s="4">
        <v>2.0</v>
      </c>
      <c r="G1951" s="4">
        <v>6.0</v>
      </c>
      <c r="H1951" s="7">
        <v>45219.0</v>
      </c>
      <c r="I1951" s="4">
        <f>IFERROR(__xludf.DUMMYFUNCTION("SPLIT(H1951,""/"")"),20.0)</f>
        <v>20</v>
      </c>
      <c r="J1951" s="4">
        <f>IFERROR(__xludf.DUMMYFUNCTION("""COMPUTED_VALUE"""),10.0)</f>
        <v>10</v>
      </c>
      <c r="K1951" s="4">
        <f>IFERROR(__xludf.DUMMYFUNCTION("""COMPUTED_VALUE"""),2023.0)</f>
        <v>2023</v>
      </c>
    </row>
    <row r="1952">
      <c r="A1952" s="1" t="s">
        <v>5202</v>
      </c>
      <c r="B1952" s="4" t="s">
        <v>22</v>
      </c>
      <c r="C1952" s="4" t="s">
        <v>30</v>
      </c>
      <c r="D1952" s="4" t="s">
        <v>30</v>
      </c>
      <c r="E1952" s="4">
        <v>5.0</v>
      </c>
      <c r="F1952" s="4">
        <v>2.0</v>
      </c>
      <c r="G1952" s="4">
        <v>10.0</v>
      </c>
      <c r="H1952" s="7">
        <v>45219.0</v>
      </c>
      <c r="I1952" s="4">
        <f>IFERROR(__xludf.DUMMYFUNCTION("SPLIT(H1952,""/"")"),20.0)</f>
        <v>20</v>
      </c>
      <c r="J1952" s="4">
        <f>IFERROR(__xludf.DUMMYFUNCTION("""COMPUTED_VALUE"""),10.0)</f>
        <v>10</v>
      </c>
      <c r="K1952" s="4">
        <f>IFERROR(__xludf.DUMMYFUNCTION("""COMPUTED_VALUE"""),2023.0)</f>
        <v>2023</v>
      </c>
    </row>
    <row r="1953">
      <c r="A1953" s="1" t="s">
        <v>4183</v>
      </c>
      <c r="B1953" s="4" t="s">
        <v>22</v>
      </c>
      <c r="C1953" s="4" t="s">
        <v>30</v>
      </c>
      <c r="D1953" s="4" t="s">
        <v>30</v>
      </c>
      <c r="E1953" s="4">
        <v>2.0</v>
      </c>
      <c r="F1953" s="4">
        <v>2.0</v>
      </c>
      <c r="G1953" s="4">
        <v>4.0</v>
      </c>
      <c r="H1953" s="7">
        <v>45220.0</v>
      </c>
      <c r="I1953" s="4">
        <f>IFERROR(__xludf.DUMMYFUNCTION("SPLIT(H1953,""/"")"),21.0)</f>
        <v>21</v>
      </c>
      <c r="J1953" s="4">
        <f>IFERROR(__xludf.DUMMYFUNCTION("""COMPUTED_VALUE"""),10.0)</f>
        <v>10</v>
      </c>
      <c r="K1953" s="4">
        <f>IFERROR(__xludf.DUMMYFUNCTION("""COMPUTED_VALUE"""),2023.0)</f>
        <v>2023</v>
      </c>
    </row>
    <row r="1954">
      <c r="A1954" s="1" t="s">
        <v>9112</v>
      </c>
      <c r="B1954" s="4" t="s">
        <v>22</v>
      </c>
      <c r="C1954" s="4" t="s">
        <v>30</v>
      </c>
      <c r="D1954" s="4" t="s">
        <v>30</v>
      </c>
      <c r="E1954" s="4">
        <v>3.0</v>
      </c>
      <c r="F1954" s="4">
        <v>2.0</v>
      </c>
      <c r="G1954" s="4">
        <v>6.0</v>
      </c>
      <c r="H1954" s="7">
        <v>45220.0</v>
      </c>
      <c r="I1954" s="4">
        <f>IFERROR(__xludf.DUMMYFUNCTION("SPLIT(H1954,""/"")"),21.0)</f>
        <v>21</v>
      </c>
      <c r="J1954" s="4">
        <f>IFERROR(__xludf.DUMMYFUNCTION("""COMPUTED_VALUE"""),10.0)</f>
        <v>10</v>
      </c>
      <c r="K1954" s="4">
        <f>IFERROR(__xludf.DUMMYFUNCTION("""COMPUTED_VALUE"""),2023.0)</f>
        <v>2023</v>
      </c>
    </row>
    <row r="1955">
      <c r="A1955" s="1" t="s">
        <v>444</v>
      </c>
      <c r="B1955" s="4" t="s">
        <v>22</v>
      </c>
      <c r="C1955" s="4" t="s">
        <v>24</v>
      </c>
      <c r="D1955" s="4" t="s">
        <v>30</v>
      </c>
      <c r="E1955" s="4">
        <v>3.0</v>
      </c>
      <c r="F1955" s="4">
        <v>2.0</v>
      </c>
      <c r="G1955" s="4">
        <v>6.0</v>
      </c>
      <c r="H1955" s="7">
        <v>45220.0</v>
      </c>
      <c r="I1955" s="4">
        <f>IFERROR(__xludf.DUMMYFUNCTION("SPLIT(H1955,""/"")"),21.0)</f>
        <v>21</v>
      </c>
      <c r="J1955" s="4">
        <f>IFERROR(__xludf.DUMMYFUNCTION("""COMPUTED_VALUE"""),10.0)</f>
        <v>10</v>
      </c>
      <c r="K1955" s="4">
        <f>IFERROR(__xludf.DUMMYFUNCTION("""COMPUTED_VALUE"""),2023.0)</f>
        <v>2023</v>
      </c>
    </row>
    <row r="1956">
      <c r="A1956" s="1" t="s">
        <v>3036</v>
      </c>
      <c r="B1956" s="4" t="s">
        <v>22</v>
      </c>
      <c r="C1956" s="4" t="s">
        <v>30</v>
      </c>
      <c r="D1956" s="4" t="s">
        <v>23</v>
      </c>
      <c r="E1956" s="4">
        <v>1.0</v>
      </c>
      <c r="F1956" s="4">
        <v>2.0</v>
      </c>
      <c r="G1956" s="4">
        <v>2.0</v>
      </c>
      <c r="H1956" s="7">
        <v>45220.0</v>
      </c>
      <c r="I1956" s="4">
        <f>IFERROR(__xludf.DUMMYFUNCTION("SPLIT(H1956,""/"")"),21.0)</f>
        <v>21</v>
      </c>
      <c r="J1956" s="4">
        <f>IFERROR(__xludf.DUMMYFUNCTION("""COMPUTED_VALUE"""),10.0)</f>
        <v>10</v>
      </c>
      <c r="K1956" s="4">
        <f>IFERROR(__xludf.DUMMYFUNCTION("""COMPUTED_VALUE"""),2023.0)</f>
        <v>2023</v>
      </c>
    </row>
    <row r="1957">
      <c r="A1957" s="1" t="s">
        <v>1360</v>
      </c>
      <c r="B1957" s="4" t="s">
        <v>22</v>
      </c>
      <c r="C1957" s="4" t="s">
        <v>29</v>
      </c>
      <c r="D1957" s="4" t="s">
        <v>30</v>
      </c>
      <c r="E1957" s="4">
        <v>2.0</v>
      </c>
      <c r="F1957" s="4">
        <v>2.0</v>
      </c>
      <c r="G1957" s="4">
        <v>4.0</v>
      </c>
      <c r="H1957" s="7">
        <v>45220.0</v>
      </c>
      <c r="I1957" s="4">
        <f>IFERROR(__xludf.DUMMYFUNCTION("SPLIT(H1957,""/"")"),21.0)</f>
        <v>21</v>
      </c>
      <c r="J1957" s="4">
        <f>IFERROR(__xludf.DUMMYFUNCTION("""COMPUTED_VALUE"""),10.0)</f>
        <v>10</v>
      </c>
      <c r="K1957" s="4">
        <f>IFERROR(__xludf.DUMMYFUNCTION("""COMPUTED_VALUE"""),2023.0)</f>
        <v>2023</v>
      </c>
    </row>
    <row r="1958">
      <c r="A1958" s="1" t="s">
        <v>8451</v>
      </c>
      <c r="B1958" s="4" t="s">
        <v>22</v>
      </c>
      <c r="C1958" s="4" t="s">
        <v>29</v>
      </c>
      <c r="D1958" s="4" t="s">
        <v>23</v>
      </c>
      <c r="E1958" s="4">
        <v>2.0</v>
      </c>
      <c r="F1958" s="4">
        <v>2.0</v>
      </c>
      <c r="G1958" s="4">
        <v>4.0</v>
      </c>
      <c r="H1958" s="7">
        <v>45220.0</v>
      </c>
      <c r="I1958" s="4">
        <f>IFERROR(__xludf.DUMMYFUNCTION("SPLIT(H1958,""/"")"),21.0)</f>
        <v>21</v>
      </c>
      <c r="J1958" s="4">
        <f>IFERROR(__xludf.DUMMYFUNCTION("""COMPUTED_VALUE"""),10.0)</f>
        <v>10</v>
      </c>
      <c r="K1958" s="4">
        <f>IFERROR(__xludf.DUMMYFUNCTION("""COMPUTED_VALUE"""),2023.0)</f>
        <v>2023</v>
      </c>
    </row>
    <row r="1959">
      <c r="A1959" s="1" t="s">
        <v>9559</v>
      </c>
      <c r="B1959" s="4" t="s">
        <v>22</v>
      </c>
      <c r="C1959" s="4" t="s">
        <v>30</v>
      </c>
      <c r="D1959" s="4" t="s">
        <v>39</v>
      </c>
      <c r="E1959" s="4">
        <v>3.0</v>
      </c>
      <c r="F1959" s="4">
        <v>2.0</v>
      </c>
      <c r="G1959" s="4">
        <v>6.0</v>
      </c>
      <c r="H1959" s="7">
        <v>45221.0</v>
      </c>
      <c r="I1959" s="4">
        <f>IFERROR(__xludf.DUMMYFUNCTION("SPLIT(H1959,""/"")"),22.0)</f>
        <v>22</v>
      </c>
      <c r="J1959" s="4">
        <f>IFERROR(__xludf.DUMMYFUNCTION("""COMPUTED_VALUE"""),10.0)</f>
        <v>10</v>
      </c>
      <c r="K1959" s="4">
        <f>IFERROR(__xludf.DUMMYFUNCTION("""COMPUTED_VALUE"""),2023.0)</f>
        <v>2023</v>
      </c>
    </row>
    <row r="1960">
      <c r="A1960" s="1" t="s">
        <v>7947</v>
      </c>
      <c r="B1960" s="4" t="s">
        <v>22</v>
      </c>
      <c r="C1960" s="4" t="s">
        <v>29</v>
      </c>
      <c r="D1960" s="4" t="s">
        <v>30</v>
      </c>
      <c r="E1960" s="4">
        <v>3.0</v>
      </c>
      <c r="F1960" s="4">
        <v>2.0</v>
      </c>
      <c r="G1960" s="4">
        <v>6.0</v>
      </c>
      <c r="H1960" s="7">
        <v>45221.0</v>
      </c>
      <c r="I1960" s="4">
        <f>IFERROR(__xludf.DUMMYFUNCTION("SPLIT(H1960,""/"")"),22.0)</f>
        <v>22</v>
      </c>
      <c r="J1960" s="4">
        <f>IFERROR(__xludf.DUMMYFUNCTION("""COMPUTED_VALUE"""),10.0)</f>
        <v>10</v>
      </c>
      <c r="K1960" s="4">
        <f>IFERROR(__xludf.DUMMYFUNCTION("""COMPUTED_VALUE"""),2023.0)</f>
        <v>2023</v>
      </c>
    </row>
    <row r="1961">
      <c r="A1961" s="1" t="s">
        <v>949</v>
      </c>
      <c r="B1961" s="4" t="s">
        <v>22</v>
      </c>
      <c r="C1961" s="4" t="s">
        <v>29</v>
      </c>
      <c r="D1961" s="4" t="s">
        <v>28</v>
      </c>
      <c r="E1961" s="4">
        <v>5.0</v>
      </c>
      <c r="F1961" s="4">
        <v>2.0</v>
      </c>
      <c r="G1961" s="4">
        <v>10.0</v>
      </c>
      <c r="H1961" s="7">
        <v>45221.0</v>
      </c>
      <c r="I1961" s="4">
        <f>IFERROR(__xludf.DUMMYFUNCTION("SPLIT(H1961,""/"")"),22.0)</f>
        <v>22</v>
      </c>
      <c r="J1961" s="4">
        <f>IFERROR(__xludf.DUMMYFUNCTION("""COMPUTED_VALUE"""),10.0)</f>
        <v>10</v>
      </c>
      <c r="K1961" s="4">
        <f>IFERROR(__xludf.DUMMYFUNCTION("""COMPUTED_VALUE"""),2023.0)</f>
        <v>2023</v>
      </c>
    </row>
    <row r="1962">
      <c r="A1962" s="1" t="s">
        <v>4823</v>
      </c>
      <c r="B1962" s="4" t="s">
        <v>22</v>
      </c>
      <c r="C1962" s="4" t="s">
        <v>30</v>
      </c>
      <c r="D1962" s="4" t="s">
        <v>23</v>
      </c>
      <c r="E1962" s="4">
        <v>5.0</v>
      </c>
      <c r="F1962" s="4">
        <v>2.0</v>
      </c>
      <c r="G1962" s="4">
        <v>10.0</v>
      </c>
      <c r="H1962" s="7">
        <v>45221.0</v>
      </c>
      <c r="I1962" s="4">
        <f>IFERROR(__xludf.DUMMYFUNCTION("SPLIT(H1962,""/"")"),22.0)</f>
        <v>22</v>
      </c>
      <c r="J1962" s="4">
        <f>IFERROR(__xludf.DUMMYFUNCTION("""COMPUTED_VALUE"""),10.0)</f>
        <v>10</v>
      </c>
      <c r="K1962" s="4">
        <f>IFERROR(__xludf.DUMMYFUNCTION("""COMPUTED_VALUE"""),2023.0)</f>
        <v>2023</v>
      </c>
    </row>
    <row r="1963">
      <c r="A1963" s="1" t="s">
        <v>6992</v>
      </c>
      <c r="B1963" s="4" t="s">
        <v>22</v>
      </c>
      <c r="C1963" s="4" t="s">
        <v>29</v>
      </c>
      <c r="D1963" s="4" t="s">
        <v>23</v>
      </c>
      <c r="E1963" s="4">
        <v>5.0</v>
      </c>
      <c r="F1963" s="4">
        <v>2.0</v>
      </c>
      <c r="G1963" s="4">
        <v>10.0</v>
      </c>
      <c r="H1963" s="7">
        <v>45221.0</v>
      </c>
      <c r="I1963" s="4">
        <f>IFERROR(__xludf.DUMMYFUNCTION("SPLIT(H1963,""/"")"),22.0)</f>
        <v>22</v>
      </c>
      <c r="J1963" s="4">
        <f>IFERROR(__xludf.DUMMYFUNCTION("""COMPUTED_VALUE"""),10.0)</f>
        <v>10</v>
      </c>
      <c r="K1963" s="4">
        <f>IFERROR(__xludf.DUMMYFUNCTION("""COMPUTED_VALUE"""),2023.0)</f>
        <v>2023</v>
      </c>
    </row>
    <row r="1964">
      <c r="A1964" s="1" t="s">
        <v>6094</v>
      </c>
      <c r="B1964" s="4" t="s">
        <v>22</v>
      </c>
      <c r="C1964" s="4" t="s">
        <v>29</v>
      </c>
      <c r="D1964" s="4" t="s">
        <v>28</v>
      </c>
      <c r="E1964" s="4">
        <v>3.0</v>
      </c>
      <c r="F1964" s="4">
        <v>2.0</v>
      </c>
      <c r="G1964" s="4">
        <v>6.0</v>
      </c>
      <c r="H1964" s="7">
        <v>45221.0</v>
      </c>
      <c r="I1964" s="4">
        <f>IFERROR(__xludf.DUMMYFUNCTION("SPLIT(H1964,""/"")"),22.0)</f>
        <v>22</v>
      </c>
      <c r="J1964" s="4">
        <f>IFERROR(__xludf.DUMMYFUNCTION("""COMPUTED_VALUE"""),10.0)</f>
        <v>10</v>
      </c>
      <c r="K1964" s="4">
        <f>IFERROR(__xludf.DUMMYFUNCTION("""COMPUTED_VALUE"""),2023.0)</f>
        <v>2023</v>
      </c>
    </row>
    <row r="1965">
      <c r="A1965" s="1" t="s">
        <v>2631</v>
      </c>
      <c r="B1965" s="4" t="s">
        <v>22</v>
      </c>
      <c r="C1965" s="4" t="s">
        <v>30</v>
      </c>
      <c r="D1965" s="4" t="s">
        <v>30</v>
      </c>
      <c r="E1965" s="4">
        <v>1.0</v>
      </c>
      <c r="F1965" s="4">
        <v>2.0</v>
      </c>
      <c r="G1965" s="4">
        <v>2.0</v>
      </c>
      <c r="H1965" s="7">
        <v>45221.0</v>
      </c>
      <c r="I1965" s="4">
        <f>IFERROR(__xludf.DUMMYFUNCTION("SPLIT(H1965,""/"")"),22.0)</f>
        <v>22</v>
      </c>
      <c r="J1965" s="4">
        <f>IFERROR(__xludf.DUMMYFUNCTION("""COMPUTED_VALUE"""),10.0)</f>
        <v>10</v>
      </c>
      <c r="K1965" s="4">
        <f>IFERROR(__xludf.DUMMYFUNCTION("""COMPUTED_VALUE"""),2023.0)</f>
        <v>2023</v>
      </c>
    </row>
    <row r="1966">
      <c r="A1966" s="1" t="s">
        <v>877</v>
      </c>
      <c r="B1966" s="4" t="s">
        <v>22</v>
      </c>
      <c r="C1966" s="4" t="s">
        <v>30</v>
      </c>
      <c r="D1966" s="4" t="s">
        <v>23</v>
      </c>
      <c r="E1966" s="4">
        <v>4.0</v>
      </c>
      <c r="F1966" s="4">
        <v>2.0</v>
      </c>
      <c r="G1966" s="4">
        <v>8.0</v>
      </c>
      <c r="H1966" s="7">
        <v>45222.0</v>
      </c>
      <c r="I1966" s="4">
        <f>IFERROR(__xludf.DUMMYFUNCTION("SPLIT(H1966,""/"")"),23.0)</f>
        <v>23</v>
      </c>
      <c r="J1966" s="4">
        <f>IFERROR(__xludf.DUMMYFUNCTION("""COMPUTED_VALUE"""),10.0)</f>
        <v>10</v>
      </c>
      <c r="K1966" s="4">
        <f>IFERROR(__xludf.DUMMYFUNCTION("""COMPUTED_VALUE"""),2023.0)</f>
        <v>2023</v>
      </c>
    </row>
    <row r="1967">
      <c r="A1967" s="1" t="s">
        <v>767</v>
      </c>
      <c r="B1967" s="4" t="s">
        <v>22</v>
      </c>
      <c r="C1967" s="4" t="s">
        <v>24</v>
      </c>
      <c r="D1967" s="4" t="s">
        <v>39</v>
      </c>
      <c r="E1967" s="4">
        <v>5.0</v>
      </c>
      <c r="F1967" s="4">
        <v>2.0</v>
      </c>
      <c r="G1967" s="4">
        <v>10.0</v>
      </c>
      <c r="H1967" s="7">
        <v>45222.0</v>
      </c>
      <c r="I1967" s="4">
        <f>IFERROR(__xludf.DUMMYFUNCTION("SPLIT(H1967,""/"")"),23.0)</f>
        <v>23</v>
      </c>
      <c r="J1967" s="4">
        <f>IFERROR(__xludf.DUMMYFUNCTION("""COMPUTED_VALUE"""),10.0)</f>
        <v>10</v>
      </c>
      <c r="K1967" s="4">
        <f>IFERROR(__xludf.DUMMYFUNCTION("""COMPUTED_VALUE"""),2023.0)</f>
        <v>2023</v>
      </c>
    </row>
    <row r="1968">
      <c r="A1968" s="1" t="s">
        <v>3047</v>
      </c>
      <c r="B1968" s="4" t="s">
        <v>22</v>
      </c>
      <c r="C1968" s="4" t="s">
        <v>24</v>
      </c>
      <c r="D1968" s="4" t="s">
        <v>39</v>
      </c>
      <c r="E1968" s="4">
        <v>2.0</v>
      </c>
      <c r="F1968" s="4">
        <v>2.0</v>
      </c>
      <c r="G1968" s="4">
        <v>4.0</v>
      </c>
      <c r="H1968" s="7">
        <v>45222.0</v>
      </c>
      <c r="I1968" s="4">
        <f>IFERROR(__xludf.DUMMYFUNCTION("SPLIT(H1968,""/"")"),23.0)</f>
        <v>23</v>
      </c>
      <c r="J1968" s="4">
        <f>IFERROR(__xludf.DUMMYFUNCTION("""COMPUTED_VALUE"""),10.0)</f>
        <v>10</v>
      </c>
      <c r="K1968" s="4">
        <f>IFERROR(__xludf.DUMMYFUNCTION("""COMPUTED_VALUE"""),2023.0)</f>
        <v>2023</v>
      </c>
    </row>
    <row r="1969">
      <c r="A1969" s="1" t="s">
        <v>2662</v>
      </c>
      <c r="B1969" s="4" t="s">
        <v>22</v>
      </c>
      <c r="C1969" s="4" t="s">
        <v>29</v>
      </c>
      <c r="D1969" s="4" t="s">
        <v>23</v>
      </c>
      <c r="E1969" s="4">
        <v>1.0</v>
      </c>
      <c r="F1969" s="4">
        <v>2.0</v>
      </c>
      <c r="G1969" s="4">
        <v>2.0</v>
      </c>
      <c r="H1969" s="7">
        <v>45223.0</v>
      </c>
      <c r="I1969" s="4">
        <f>IFERROR(__xludf.DUMMYFUNCTION("SPLIT(H1969,""/"")"),24.0)</f>
        <v>24</v>
      </c>
      <c r="J1969" s="4">
        <f>IFERROR(__xludf.DUMMYFUNCTION("""COMPUTED_VALUE"""),10.0)</f>
        <v>10</v>
      </c>
      <c r="K1969" s="4">
        <f>IFERROR(__xludf.DUMMYFUNCTION("""COMPUTED_VALUE"""),2023.0)</f>
        <v>2023</v>
      </c>
    </row>
    <row r="1970">
      <c r="A1970" s="1" t="s">
        <v>7511</v>
      </c>
      <c r="B1970" s="4" t="s">
        <v>22</v>
      </c>
      <c r="C1970" s="4" t="s">
        <v>30</v>
      </c>
      <c r="D1970" s="4" t="s">
        <v>28</v>
      </c>
      <c r="E1970" s="4">
        <v>2.0</v>
      </c>
      <c r="F1970" s="4">
        <v>2.0</v>
      </c>
      <c r="G1970" s="4">
        <v>4.0</v>
      </c>
      <c r="H1970" s="7">
        <v>45223.0</v>
      </c>
      <c r="I1970" s="4">
        <f>IFERROR(__xludf.DUMMYFUNCTION("SPLIT(H1970,""/"")"),24.0)</f>
        <v>24</v>
      </c>
      <c r="J1970" s="4">
        <f>IFERROR(__xludf.DUMMYFUNCTION("""COMPUTED_VALUE"""),10.0)</f>
        <v>10</v>
      </c>
      <c r="K1970" s="4">
        <f>IFERROR(__xludf.DUMMYFUNCTION("""COMPUTED_VALUE"""),2023.0)</f>
        <v>2023</v>
      </c>
    </row>
    <row r="1971">
      <c r="A1971" s="1" t="s">
        <v>7333</v>
      </c>
      <c r="B1971" s="4" t="s">
        <v>22</v>
      </c>
      <c r="C1971" s="4" t="s">
        <v>30</v>
      </c>
      <c r="D1971" s="4" t="s">
        <v>39</v>
      </c>
      <c r="E1971" s="4">
        <v>3.0</v>
      </c>
      <c r="F1971" s="4">
        <v>2.0</v>
      </c>
      <c r="G1971" s="4">
        <v>6.0</v>
      </c>
      <c r="H1971" s="7">
        <v>45223.0</v>
      </c>
      <c r="I1971" s="4">
        <f>IFERROR(__xludf.DUMMYFUNCTION("SPLIT(H1971,""/"")"),24.0)</f>
        <v>24</v>
      </c>
      <c r="J1971" s="4">
        <f>IFERROR(__xludf.DUMMYFUNCTION("""COMPUTED_VALUE"""),10.0)</f>
        <v>10</v>
      </c>
      <c r="K1971" s="4">
        <f>IFERROR(__xludf.DUMMYFUNCTION("""COMPUTED_VALUE"""),2023.0)</f>
        <v>2023</v>
      </c>
    </row>
    <row r="1972">
      <c r="A1972" s="1" t="s">
        <v>6038</v>
      </c>
      <c r="B1972" s="4" t="s">
        <v>22</v>
      </c>
      <c r="C1972" s="4" t="s">
        <v>29</v>
      </c>
      <c r="D1972" s="4" t="s">
        <v>30</v>
      </c>
      <c r="E1972" s="4">
        <v>1.0</v>
      </c>
      <c r="F1972" s="4">
        <v>2.0</v>
      </c>
      <c r="G1972" s="4">
        <v>2.0</v>
      </c>
      <c r="H1972" s="7">
        <v>45223.0</v>
      </c>
      <c r="I1972" s="4">
        <f>IFERROR(__xludf.DUMMYFUNCTION("SPLIT(H1972,""/"")"),24.0)</f>
        <v>24</v>
      </c>
      <c r="J1972" s="4">
        <f>IFERROR(__xludf.DUMMYFUNCTION("""COMPUTED_VALUE"""),10.0)</f>
        <v>10</v>
      </c>
      <c r="K1972" s="4">
        <f>IFERROR(__xludf.DUMMYFUNCTION("""COMPUTED_VALUE"""),2023.0)</f>
        <v>2023</v>
      </c>
    </row>
    <row r="1973">
      <c r="A1973" s="1" t="s">
        <v>7309</v>
      </c>
      <c r="B1973" s="4" t="s">
        <v>22</v>
      </c>
      <c r="C1973" s="4" t="s">
        <v>30</v>
      </c>
      <c r="D1973" s="4" t="s">
        <v>30</v>
      </c>
      <c r="E1973" s="4">
        <v>2.0</v>
      </c>
      <c r="F1973" s="4">
        <v>2.0</v>
      </c>
      <c r="G1973" s="4">
        <v>4.0</v>
      </c>
      <c r="H1973" s="7">
        <v>45223.0</v>
      </c>
      <c r="I1973" s="4">
        <f>IFERROR(__xludf.DUMMYFUNCTION("SPLIT(H1973,""/"")"),24.0)</f>
        <v>24</v>
      </c>
      <c r="J1973" s="4">
        <f>IFERROR(__xludf.DUMMYFUNCTION("""COMPUTED_VALUE"""),10.0)</f>
        <v>10</v>
      </c>
      <c r="K1973" s="4">
        <f>IFERROR(__xludf.DUMMYFUNCTION("""COMPUTED_VALUE"""),2023.0)</f>
        <v>2023</v>
      </c>
    </row>
    <row r="1974">
      <c r="A1974" s="1" t="s">
        <v>7039</v>
      </c>
      <c r="B1974" s="4" t="s">
        <v>22</v>
      </c>
      <c r="C1974" s="4" t="s">
        <v>29</v>
      </c>
      <c r="D1974" s="4" t="s">
        <v>28</v>
      </c>
      <c r="E1974" s="4">
        <v>3.0</v>
      </c>
      <c r="F1974" s="4">
        <v>2.0</v>
      </c>
      <c r="G1974" s="4">
        <v>6.0</v>
      </c>
      <c r="H1974" s="7">
        <v>45224.0</v>
      </c>
      <c r="I1974" s="4">
        <f>IFERROR(__xludf.DUMMYFUNCTION("SPLIT(H1974,""/"")"),25.0)</f>
        <v>25</v>
      </c>
      <c r="J1974" s="4">
        <f>IFERROR(__xludf.DUMMYFUNCTION("""COMPUTED_VALUE"""),10.0)</f>
        <v>10</v>
      </c>
      <c r="K1974" s="4">
        <f>IFERROR(__xludf.DUMMYFUNCTION("""COMPUTED_VALUE"""),2023.0)</f>
        <v>2023</v>
      </c>
    </row>
    <row r="1975">
      <c r="A1975" s="1" t="s">
        <v>6729</v>
      </c>
      <c r="B1975" s="4" t="s">
        <v>22</v>
      </c>
      <c r="C1975" s="4" t="s">
        <v>29</v>
      </c>
      <c r="D1975" s="4" t="s">
        <v>30</v>
      </c>
      <c r="E1975" s="4">
        <v>5.0</v>
      </c>
      <c r="F1975" s="4">
        <v>2.0</v>
      </c>
      <c r="G1975" s="4">
        <v>10.0</v>
      </c>
      <c r="H1975" s="7">
        <v>45224.0</v>
      </c>
      <c r="I1975" s="4">
        <f>IFERROR(__xludf.DUMMYFUNCTION("SPLIT(H1975,""/"")"),25.0)</f>
        <v>25</v>
      </c>
      <c r="J1975" s="4">
        <f>IFERROR(__xludf.DUMMYFUNCTION("""COMPUTED_VALUE"""),10.0)</f>
        <v>10</v>
      </c>
      <c r="K1975" s="4">
        <f>IFERROR(__xludf.DUMMYFUNCTION("""COMPUTED_VALUE"""),2023.0)</f>
        <v>2023</v>
      </c>
    </row>
    <row r="1976">
      <c r="A1976" s="1" t="s">
        <v>4304</v>
      </c>
      <c r="B1976" s="4" t="s">
        <v>22</v>
      </c>
      <c r="C1976" s="4" t="s">
        <v>29</v>
      </c>
      <c r="D1976" s="4" t="s">
        <v>28</v>
      </c>
      <c r="E1976" s="4">
        <v>1.0</v>
      </c>
      <c r="F1976" s="4">
        <v>2.0</v>
      </c>
      <c r="G1976" s="4">
        <v>2.0</v>
      </c>
      <c r="H1976" s="7">
        <v>45224.0</v>
      </c>
      <c r="I1976" s="4">
        <f>IFERROR(__xludf.DUMMYFUNCTION("SPLIT(H1976,""/"")"),25.0)</f>
        <v>25</v>
      </c>
      <c r="J1976" s="4">
        <f>IFERROR(__xludf.DUMMYFUNCTION("""COMPUTED_VALUE"""),10.0)</f>
        <v>10</v>
      </c>
      <c r="K1976" s="4">
        <f>IFERROR(__xludf.DUMMYFUNCTION("""COMPUTED_VALUE"""),2023.0)</f>
        <v>2023</v>
      </c>
    </row>
    <row r="1977">
      <c r="A1977" s="1" t="s">
        <v>1200</v>
      </c>
      <c r="B1977" s="4" t="s">
        <v>22</v>
      </c>
      <c r="C1977" s="4" t="s">
        <v>24</v>
      </c>
      <c r="D1977" s="4" t="s">
        <v>23</v>
      </c>
      <c r="E1977" s="4">
        <v>5.0</v>
      </c>
      <c r="F1977" s="4">
        <v>2.0</v>
      </c>
      <c r="G1977" s="4">
        <v>10.0</v>
      </c>
      <c r="H1977" s="7">
        <v>45224.0</v>
      </c>
      <c r="I1977" s="4">
        <f>IFERROR(__xludf.DUMMYFUNCTION("SPLIT(H1977,""/"")"),25.0)</f>
        <v>25</v>
      </c>
      <c r="J1977" s="4">
        <f>IFERROR(__xludf.DUMMYFUNCTION("""COMPUTED_VALUE"""),10.0)</f>
        <v>10</v>
      </c>
      <c r="K1977" s="4">
        <f>IFERROR(__xludf.DUMMYFUNCTION("""COMPUTED_VALUE"""),2023.0)</f>
        <v>2023</v>
      </c>
    </row>
    <row r="1978">
      <c r="A1978" s="1" t="s">
        <v>8530</v>
      </c>
      <c r="B1978" s="4" t="s">
        <v>22</v>
      </c>
      <c r="C1978" s="4" t="s">
        <v>29</v>
      </c>
      <c r="D1978" s="4" t="s">
        <v>30</v>
      </c>
      <c r="E1978" s="4">
        <v>1.0</v>
      </c>
      <c r="F1978" s="4">
        <v>2.0</v>
      </c>
      <c r="G1978" s="4">
        <v>2.0</v>
      </c>
      <c r="H1978" s="7">
        <v>45224.0</v>
      </c>
      <c r="I1978" s="4">
        <f>IFERROR(__xludf.DUMMYFUNCTION("SPLIT(H1978,""/"")"),25.0)</f>
        <v>25</v>
      </c>
      <c r="J1978" s="4">
        <f>IFERROR(__xludf.DUMMYFUNCTION("""COMPUTED_VALUE"""),10.0)</f>
        <v>10</v>
      </c>
      <c r="K1978" s="4">
        <f>IFERROR(__xludf.DUMMYFUNCTION("""COMPUTED_VALUE"""),2023.0)</f>
        <v>2023</v>
      </c>
    </row>
    <row r="1979">
      <c r="A1979" s="1" t="s">
        <v>8920</v>
      </c>
      <c r="B1979" s="4" t="s">
        <v>22</v>
      </c>
      <c r="C1979" s="4" t="s">
        <v>30</v>
      </c>
      <c r="D1979" s="4" t="s">
        <v>39</v>
      </c>
      <c r="E1979" s="4">
        <v>4.0</v>
      </c>
      <c r="F1979" s="4">
        <v>2.0</v>
      </c>
      <c r="G1979" s="4">
        <v>8.0</v>
      </c>
      <c r="H1979" s="7">
        <v>45225.0</v>
      </c>
      <c r="I1979" s="4">
        <f>IFERROR(__xludf.DUMMYFUNCTION("SPLIT(H1979,""/"")"),26.0)</f>
        <v>26</v>
      </c>
      <c r="J1979" s="4">
        <f>IFERROR(__xludf.DUMMYFUNCTION("""COMPUTED_VALUE"""),10.0)</f>
        <v>10</v>
      </c>
      <c r="K1979" s="4">
        <f>IFERROR(__xludf.DUMMYFUNCTION("""COMPUTED_VALUE"""),2023.0)</f>
        <v>2023</v>
      </c>
    </row>
    <row r="1980">
      <c r="A1980" s="1" t="s">
        <v>3953</v>
      </c>
      <c r="B1980" s="4" t="s">
        <v>22</v>
      </c>
      <c r="C1980" s="4" t="s">
        <v>24</v>
      </c>
      <c r="D1980" s="4" t="s">
        <v>39</v>
      </c>
      <c r="E1980" s="4">
        <v>1.0</v>
      </c>
      <c r="F1980" s="4">
        <v>2.0</v>
      </c>
      <c r="G1980" s="4">
        <v>2.0</v>
      </c>
      <c r="H1980" s="7">
        <v>45225.0</v>
      </c>
      <c r="I1980" s="4">
        <f>IFERROR(__xludf.DUMMYFUNCTION("SPLIT(H1980,""/"")"),26.0)</f>
        <v>26</v>
      </c>
      <c r="J1980" s="4">
        <f>IFERROR(__xludf.DUMMYFUNCTION("""COMPUTED_VALUE"""),10.0)</f>
        <v>10</v>
      </c>
      <c r="K1980" s="4">
        <f>IFERROR(__xludf.DUMMYFUNCTION("""COMPUTED_VALUE"""),2023.0)</f>
        <v>2023</v>
      </c>
    </row>
    <row r="1981">
      <c r="A1981" s="1" t="s">
        <v>3867</v>
      </c>
      <c r="B1981" s="4" t="s">
        <v>22</v>
      </c>
      <c r="C1981" s="4" t="s">
        <v>30</v>
      </c>
      <c r="D1981" s="4" t="s">
        <v>28</v>
      </c>
      <c r="E1981" s="4">
        <v>3.0</v>
      </c>
      <c r="F1981" s="4">
        <v>2.0</v>
      </c>
      <c r="G1981" s="4">
        <v>6.0</v>
      </c>
      <c r="H1981" s="7">
        <v>45225.0</v>
      </c>
      <c r="I1981" s="4">
        <f>IFERROR(__xludf.DUMMYFUNCTION("SPLIT(H1981,""/"")"),26.0)</f>
        <v>26</v>
      </c>
      <c r="J1981" s="4">
        <f>IFERROR(__xludf.DUMMYFUNCTION("""COMPUTED_VALUE"""),10.0)</f>
        <v>10</v>
      </c>
      <c r="K1981" s="4">
        <f>IFERROR(__xludf.DUMMYFUNCTION("""COMPUTED_VALUE"""),2023.0)</f>
        <v>2023</v>
      </c>
    </row>
    <row r="1982">
      <c r="A1982" s="1" t="s">
        <v>811</v>
      </c>
      <c r="B1982" s="4" t="s">
        <v>22</v>
      </c>
      <c r="C1982" s="4" t="s">
        <v>29</v>
      </c>
      <c r="D1982" s="4" t="s">
        <v>39</v>
      </c>
      <c r="E1982" s="4">
        <v>3.0</v>
      </c>
      <c r="F1982" s="4">
        <v>2.0</v>
      </c>
      <c r="G1982" s="4">
        <v>6.0</v>
      </c>
      <c r="H1982" s="7">
        <v>45225.0</v>
      </c>
      <c r="I1982" s="4">
        <f>IFERROR(__xludf.DUMMYFUNCTION("SPLIT(H1982,""/"")"),26.0)</f>
        <v>26</v>
      </c>
      <c r="J1982" s="4">
        <f>IFERROR(__xludf.DUMMYFUNCTION("""COMPUTED_VALUE"""),10.0)</f>
        <v>10</v>
      </c>
      <c r="K1982" s="4">
        <f>IFERROR(__xludf.DUMMYFUNCTION("""COMPUTED_VALUE"""),2023.0)</f>
        <v>2023</v>
      </c>
    </row>
    <row r="1983">
      <c r="A1983" s="1" t="s">
        <v>7853</v>
      </c>
      <c r="B1983" s="4" t="s">
        <v>22</v>
      </c>
      <c r="C1983" s="4" t="s">
        <v>30</v>
      </c>
      <c r="D1983" s="4" t="s">
        <v>39</v>
      </c>
      <c r="E1983" s="4">
        <v>4.0</v>
      </c>
      <c r="F1983" s="4">
        <v>2.0</v>
      </c>
      <c r="G1983" s="4">
        <v>8.0</v>
      </c>
      <c r="H1983" s="7">
        <v>45225.0</v>
      </c>
      <c r="I1983" s="4">
        <f>IFERROR(__xludf.DUMMYFUNCTION("SPLIT(H1983,""/"")"),26.0)</f>
        <v>26</v>
      </c>
      <c r="J1983" s="4">
        <f>IFERROR(__xludf.DUMMYFUNCTION("""COMPUTED_VALUE"""),10.0)</f>
        <v>10</v>
      </c>
      <c r="K1983" s="4">
        <f>IFERROR(__xludf.DUMMYFUNCTION("""COMPUTED_VALUE"""),2023.0)</f>
        <v>2023</v>
      </c>
    </row>
    <row r="1984">
      <c r="A1984" s="1" t="s">
        <v>787</v>
      </c>
      <c r="B1984" s="4" t="s">
        <v>22</v>
      </c>
      <c r="C1984" s="4" t="s">
        <v>30</v>
      </c>
      <c r="D1984" s="4" t="s">
        <v>39</v>
      </c>
      <c r="E1984" s="4">
        <v>3.0</v>
      </c>
      <c r="F1984" s="4">
        <v>2.0</v>
      </c>
      <c r="G1984" s="4">
        <v>6.0</v>
      </c>
      <c r="H1984" s="7">
        <v>45225.0</v>
      </c>
      <c r="I1984" s="4">
        <f>IFERROR(__xludf.DUMMYFUNCTION("SPLIT(H1984,""/"")"),26.0)</f>
        <v>26</v>
      </c>
      <c r="J1984" s="4">
        <f>IFERROR(__xludf.DUMMYFUNCTION("""COMPUTED_VALUE"""),10.0)</f>
        <v>10</v>
      </c>
      <c r="K1984" s="4">
        <f>IFERROR(__xludf.DUMMYFUNCTION("""COMPUTED_VALUE"""),2023.0)</f>
        <v>2023</v>
      </c>
    </row>
    <row r="1985">
      <c r="A1985" s="1" t="s">
        <v>1910</v>
      </c>
      <c r="B1985" s="4" t="s">
        <v>22</v>
      </c>
      <c r="C1985" s="4" t="s">
        <v>29</v>
      </c>
      <c r="D1985" s="4" t="s">
        <v>30</v>
      </c>
      <c r="E1985" s="4">
        <v>4.0</v>
      </c>
      <c r="F1985" s="4">
        <v>2.0</v>
      </c>
      <c r="G1985" s="4">
        <v>8.0</v>
      </c>
      <c r="H1985" s="7">
        <v>45225.0</v>
      </c>
      <c r="I1985" s="4">
        <f>IFERROR(__xludf.DUMMYFUNCTION("SPLIT(H1985,""/"")"),26.0)</f>
        <v>26</v>
      </c>
      <c r="J1985" s="4">
        <f>IFERROR(__xludf.DUMMYFUNCTION("""COMPUTED_VALUE"""),10.0)</f>
        <v>10</v>
      </c>
      <c r="K1985" s="4">
        <f>IFERROR(__xludf.DUMMYFUNCTION("""COMPUTED_VALUE"""),2023.0)</f>
        <v>2023</v>
      </c>
    </row>
    <row r="1986">
      <c r="A1986" s="1" t="s">
        <v>4222</v>
      </c>
      <c r="B1986" s="4" t="s">
        <v>22</v>
      </c>
      <c r="C1986" s="4" t="s">
        <v>29</v>
      </c>
      <c r="D1986" s="4" t="s">
        <v>28</v>
      </c>
      <c r="E1986" s="4">
        <v>2.0</v>
      </c>
      <c r="F1986" s="4">
        <v>2.0</v>
      </c>
      <c r="G1986" s="4">
        <v>4.0</v>
      </c>
      <c r="H1986" s="7">
        <v>45226.0</v>
      </c>
      <c r="I1986" s="4">
        <f>IFERROR(__xludf.DUMMYFUNCTION("SPLIT(H1986,""/"")"),27.0)</f>
        <v>27</v>
      </c>
      <c r="J1986" s="4">
        <f>IFERROR(__xludf.DUMMYFUNCTION("""COMPUTED_VALUE"""),10.0)</f>
        <v>10</v>
      </c>
      <c r="K1986" s="4">
        <f>IFERROR(__xludf.DUMMYFUNCTION("""COMPUTED_VALUE"""),2023.0)</f>
        <v>2023</v>
      </c>
    </row>
    <row r="1987">
      <c r="A1987" s="1" t="s">
        <v>6745</v>
      </c>
      <c r="B1987" s="4" t="s">
        <v>22</v>
      </c>
      <c r="C1987" s="4" t="s">
        <v>24</v>
      </c>
      <c r="D1987" s="4" t="s">
        <v>28</v>
      </c>
      <c r="E1987" s="4">
        <v>4.0</v>
      </c>
      <c r="F1987" s="4">
        <v>2.0</v>
      </c>
      <c r="G1987" s="4">
        <v>8.0</v>
      </c>
      <c r="H1987" s="7">
        <v>45226.0</v>
      </c>
      <c r="I1987" s="4">
        <f>IFERROR(__xludf.DUMMYFUNCTION("SPLIT(H1987,""/"")"),27.0)</f>
        <v>27</v>
      </c>
      <c r="J1987" s="4">
        <f>IFERROR(__xludf.DUMMYFUNCTION("""COMPUTED_VALUE"""),10.0)</f>
        <v>10</v>
      </c>
      <c r="K1987" s="4">
        <f>IFERROR(__xludf.DUMMYFUNCTION("""COMPUTED_VALUE"""),2023.0)</f>
        <v>2023</v>
      </c>
    </row>
    <row r="1988">
      <c r="A1988" s="1" t="s">
        <v>7700</v>
      </c>
      <c r="B1988" s="4" t="s">
        <v>22</v>
      </c>
      <c r="C1988" s="4" t="s">
        <v>24</v>
      </c>
      <c r="D1988" s="4" t="s">
        <v>28</v>
      </c>
      <c r="E1988" s="4">
        <v>3.0</v>
      </c>
      <c r="F1988" s="4">
        <v>2.0</v>
      </c>
      <c r="G1988" s="4">
        <v>6.0</v>
      </c>
      <c r="H1988" s="7">
        <v>45226.0</v>
      </c>
      <c r="I1988" s="4">
        <f>IFERROR(__xludf.DUMMYFUNCTION("SPLIT(H1988,""/"")"),27.0)</f>
        <v>27</v>
      </c>
      <c r="J1988" s="4">
        <f>IFERROR(__xludf.DUMMYFUNCTION("""COMPUTED_VALUE"""),10.0)</f>
        <v>10</v>
      </c>
      <c r="K1988" s="4">
        <f>IFERROR(__xludf.DUMMYFUNCTION("""COMPUTED_VALUE"""),2023.0)</f>
        <v>2023</v>
      </c>
    </row>
    <row r="1989">
      <c r="A1989" s="1" t="s">
        <v>1356</v>
      </c>
      <c r="B1989" s="4" t="s">
        <v>22</v>
      </c>
      <c r="C1989" s="4" t="s">
        <v>29</v>
      </c>
      <c r="D1989" s="4" t="s">
        <v>30</v>
      </c>
      <c r="E1989" s="4">
        <v>3.0</v>
      </c>
      <c r="F1989" s="4">
        <v>2.0</v>
      </c>
      <c r="G1989" s="4">
        <v>6.0</v>
      </c>
      <c r="H1989" s="7">
        <v>45226.0</v>
      </c>
      <c r="I1989" s="4">
        <f>IFERROR(__xludf.DUMMYFUNCTION("SPLIT(H1989,""/"")"),27.0)</f>
        <v>27</v>
      </c>
      <c r="J1989" s="4">
        <f>IFERROR(__xludf.DUMMYFUNCTION("""COMPUTED_VALUE"""),10.0)</f>
        <v>10</v>
      </c>
      <c r="K1989" s="4">
        <f>IFERROR(__xludf.DUMMYFUNCTION("""COMPUTED_VALUE"""),2023.0)</f>
        <v>2023</v>
      </c>
    </row>
    <row r="1990">
      <c r="A1990" s="1" t="s">
        <v>3324</v>
      </c>
      <c r="B1990" s="4" t="s">
        <v>22</v>
      </c>
      <c r="C1990" s="4" t="s">
        <v>30</v>
      </c>
      <c r="D1990" s="4" t="s">
        <v>30</v>
      </c>
      <c r="E1990" s="4">
        <v>2.0</v>
      </c>
      <c r="F1990" s="4">
        <v>2.0</v>
      </c>
      <c r="G1990" s="4">
        <v>4.0</v>
      </c>
      <c r="H1990" s="7">
        <v>45227.0</v>
      </c>
      <c r="I1990" s="4">
        <f>IFERROR(__xludf.DUMMYFUNCTION("SPLIT(H1990,""/"")"),28.0)</f>
        <v>28</v>
      </c>
      <c r="J1990" s="4">
        <f>IFERROR(__xludf.DUMMYFUNCTION("""COMPUTED_VALUE"""),10.0)</f>
        <v>10</v>
      </c>
      <c r="K1990" s="4">
        <f>IFERROR(__xludf.DUMMYFUNCTION("""COMPUTED_VALUE"""),2023.0)</f>
        <v>2023</v>
      </c>
    </row>
    <row r="1991">
      <c r="A1991" s="1" t="s">
        <v>2098</v>
      </c>
      <c r="B1991" s="4" t="s">
        <v>22</v>
      </c>
      <c r="C1991" s="4" t="s">
        <v>30</v>
      </c>
      <c r="D1991" s="4" t="s">
        <v>39</v>
      </c>
      <c r="E1991" s="4">
        <v>5.0</v>
      </c>
      <c r="F1991" s="4">
        <v>2.0</v>
      </c>
      <c r="G1991" s="4">
        <v>10.0</v>
      </c>
      <c r="H1991" s="7">
        <v>45227.0</v>
      </c>
      <c r="I1991" s="4">
        <f>IFERROR(__xludf.DUMMYFUNCTION("SPLIT(H1991,""/"")"),28.0)</f>
        <v>28</v>
      </c>
      <c r="J1991" s="4">
        <f>IFERROR(__xludf.DUMMYFUNCTION("""COMPUTED_VALUE"""),10.0)</f>
        <v>10</v>
      </c>
      <c r="K1991" s="4">
        <f>IFERROR(__xludf.DUMMYFUNCTION("""COMPUTED_VALUE"""),2023.0)</f>
        <v>2023</v>
      </c>
    </row>
    <row r="1992">
      <c r="A1992" s="1" t="s">
        <v>7260</v>
      </c>
      <c r="B1992" s="4" t="s">
        <v>22</v>
      </c>
      <c r="C1992" s="4" t="s">
        <v>24</v>
      </c>
      <c r="D1992" s="4" t="s">
        <v>23</v>
      </c>
      <c r="E1992" s="4">
        <v>4.0</v>
      </c>
      <c r="F1992" s="4">
        <v>2.0</v>
      </c>
      <c r="G1992" s="4">
        <v>8.0</v>
      </c>
      <c r="H1992" s="7">
        <v>45228.0</v>
      </c>
      <c r="I1992" s="4">
        <f>IFERROR(__xludf.DUMMYFUNCTION("SPLIT(H1992,""/"")"),29.0)</f>
        <v>29</v>
      </c>
      <c r="J1992" s="4">
        <f>IFERROR(__xludf.DUMMYFUNCTION("""COMPUTED_VALUE"""),10.0)</f>
        <v>10</v>
      </c>
      <c r="K1992" s="4">
        <f>IFERROR(__xludf.DUMMYFUNCTION("""COMPUTED_VALUE"""),2023.0)</f>
        <v>2023</v>
      </c>
    </row>
    <row r="1993">
      <c r="A1993" s="1" t="s">
        <v>5213</v>
      </c>
      <c r="B1993" s="4" t="s">
        <v>22</v>
      </c>
      <c r="C1993" s="4" t="s">
        <v>30</v>
      </c>
      <c r="D1993" s="4" t="s">
        <v>39</v>
      </c>
      <c r="E1993" s="4">
        <v>2.0</v>
      </c>
      <c r="F1993" s="4">
        <v>2.0</v>
      </c>
      <c r="G1993" s="4">
        <v>4.0</v>
      </c>
      <c r="H1993" s="7">
        <v>45228.0</v>
      </c>
      <c r="I1993" s="4">
        <f>IFERROR(__xludf.DUMMYFUNCTION("SPLIT(H1993,""/"")"),29.0)</f>
        <v>29</v>
      </c>
      <c r="J1993" s="4">
        <f>IFERROR(__xludf.DUMMYFUNCTION("""COMPUTED_VALUE"""),10.0)</f>
        <v>10</v>
      </c>
      <c r="K1993" s="4">
        <f>IFERROR(__xludf.DUMMYFUNCTION("""COMPUTED_VALUE"""),2023.0)</f>
        <v>2023</v>
      </c>
    </row>
    <row r="1994">
      <c r="A1994" s="1" t="s">
        <v>5358</v>
      </c>
      <c r="B1994" s="4" t="s">
        <v>22</v>
      </c>
      <c r="C1994" s="4" t="s">
        <v>24</v>
      </c>
      <c r="D1994" s="4" t="s">
        <v>28</v>
      </c>
      <c r="E1994" s="4">
        <v>5.0</v>
      </c>
      <c r="F1994" s="4">
        <v>2.0</v>
      </c>
      <c r="G1994" s="4">
        <v>10.0</v>
      </c>
      <c r="H1994" s="7">
        <v>45228.0</v>
      </c>
      <c r="I1994" s="4">
        <f>IFERROR(__xludf.DUMMYFUNCTION("SPLIT(H1994,""/"")"),29.0)</f>
        <v>29</v>
      </c>
      <c r="J1994" s="4">
        <f>IFERROR(__xludf.DUMMYFUNCTION("""COMPUTED_VALUE"""),10.0)</f>
        <v>10</v>
      </c>
      <c r="K1994" s="4">
        <f>IFERROR(__xludf.DUMMYFUNCTION("""COMPUTED_VALUE"""),2023.0)</f>
        <v>2023</v>
      </c>
    </row>
    <row r="1995">
      <c r="A1995" s="1" t="s">
        <v>4643</v>
      </c>
      <c r="B1995" s="4" t="s">
        <v>22</v>
      </c>
      <c r="C1995" s="4" t="s">
        <v>24</v>
      </c>
      <c r="D1995" s="4" t="s">
        <v>39</v>
      </c>
      <c r="E1995" s="4">
        <v>1.0</v>
      </c>
      <c r="F1995" s="4">
        <v>2.0</v>
      </c>
      <c r="G1995" s="4">
        <v>2.0</v>
      </c>
      <c r="H1995" s="7">
        <v>45228.0</v>
      </c>
      <c r="I1995" s="4">
        <f>IFERROR(__xludf.DUMMYFUNCTION("SPLIT(H1995,""/"")"),29.0)</f>
        <v>29</v>
      </c>
      <c r="J1995" s="4">
        <f>IFERROR(__xludf.DUMMYFUNCTION("""COMPUTED_VALUE"""),10.0)</f>
        <v>10</v>
      </c>
      <c r="K1995" s="4">
        <f>IFERROR(__xludf.DUMMYFUNCTION("""COMPUTED_VALUE"""),2023.0)</f>
        <v>2023</v>
      </c>
    </row>
    <row r="1996">
      <c r="A1996" s="1" t="s">
        <v>9064</v>
      </c>
      <c r="B1996" s="4" t="s">
        <v>22</v>
      </c>
      <c r="C1996" s="4" t="s">
        <v>29</v>
      </c>
      <c r="D1996" s="4" t="s">
        <v>28</v>
      </c>
      <c r="E1996" s="4">
        <v>4.0</v>
      </c>
      <c r="F1996" s="4">
        <v>2.0</v>
      </c>
      <c r="G1996" s="4">
        <v>8.0</v>
      </c>
      <c r="H1996" s="7">
        <v>45229.0</v>
      </c>
      <c r="I1996" s="4">
        <f>IFERROR(__xludf.DUMMYFUNCTION("SPLIT(H1996,""/"")"),30.0)</f>
        <v>30</v>
      </c>
      <c r="J1996" s="4">
        <f>IFERROR(__xludf.DUMMYFUNCTION("""COMPUTED_VALUE"""),10.0)</f>
        <v>10</v>
      </c>
      <c r="K1996" s="4">
        <f>IFERROR(__xludf.DUMMYFUNCTION("""COMPUTED_VALUE"""),2023.0)</f>
        <v>2023</v>
      </c>
    </row>
    <row r="1997">
      <c r="A1997" s="1" t="s">
        <v>7110</v>
      </c>
      <c r="B1997" s="4" t="s">
        <v>22</v>
      </c>
      <c r="C1997" s="4" t="s">
        <v>29</v>
      </c>
      <c r="D1997" s="4" t="s">
        <v>30</v>
      </c>
      <c r="E1997" s="4">
        <v>3.0</v>
      </c>
      <c r="F1997" s="4">
        <v>2.0</v>
      </c>
      <c r="G1997" s="4">
        <v>6.0</v>
      </c>
      <c r="H1997" s="7">
        <v>45229.0</v>
      </c>
      <c r="I1997" s="4">
        <f>IFERROR(__xludf.DUMMYFUNCTION("SPLIT(H1997,""/"")"),30.0)</f>
        <v>30</v>
      </c>
      <c r="J1997" s="4">
        <f>IFERROR(__xludf.DUMMYFUNCTION("""COMPUTED_VALUE"""),10.0)</f>
        <v>10</v>
      </c>
      <c r="K1997" s="4">
        <f>IFERROR(__xludf.DUMMYFUNCTION("""COMPUTED_VALUE"""),2023.0)</f>
        <v>2023</v>
      </c>
    </row>
    <row r="1998">
      <c r="A1998" s="1" t="s">
        <v>7685</v>
      </c>
      <c r="B1998" s="4" t="s">
        <v>22</v>
      </c>
      <c r="C1998" s="4" t="s">
        <v>24</v>
      </c>
      <c r="D1998" s="4" t="s">
        <v>23</v>
      </c>
      <c r="E1998" s="4">
        <v>5.0</v>
      </c>
      <c r="F1998" s="4">
        <v>2.0</v>
      </c>
      <c r="G1998" s="4">
        <v>10.0</v>
      </c>
      <c r="H1998" s="7">
        <v>45229.0</v>
      </c>
      <c r="I1998" s="4">
        <f>IFERROR(__xludf.DUMMYFUNCTION("SPLIT(H1998,""/"")"),30.0)</f>
        <v>30</v>
      </c>
      <c r="J1998" s="4">
        <f>IFERROR(__xludf.DUMMYFUNCTION("""COMPUTED_VALUE"""),10.0)</f>
        <v>10</v>
      </c>
      <c r="K1998" s="4">
        <f>IFERROR(__xludf.DUMMYFUNCTION("""COMPUTED_VALUE"""),2023.0)</f>
        <v>2023</v>
      </c>
    </row>
    <row r="1999">
      <c r="A1999" s="1" t="s">
        <v>2288</v>
      </c>
      <c r="B1999" s="4" t="s">
        <v>22</v>
      </c>
      <c r="C1999" s="4" t="s">
        <v>30</v>
      </c>
      <c r="D1999" s="4" t="s">
        <v>30</v>
      </c>
      <c r="E1999" s="4">
        <v>5.0</v>
      </c>
      <c r="F1999" s="4">
        <v>2.0</v>
      </c>
      <c r="G1999" s="4">
        <v>10.0</v>
      </c>
      <c r="H1999" s="7">
        <v>45229.0</v>
      </c>
      <c r="I1999" s="4">
        <f>IFERROR(__xludf.DUMMYFUNCTION("SPLIT(H1999,""/"")"),30.0)</f>
        <v>30</v>
      </c>
      <c r="J1999" s="4">
        <f>IFERROR(__xludf.DUMMYFUNCTION("""COMPUTED_VALUE"""),10.0)</f>
        <v>10</v>
      </c>
      <c r="K1999" s="4">
        <f>IFERROR(__xludf.DUMMYFUNCTION("""COMPUTED_VALUE"""),2023.0)</f>
        <v>2023</v>
      </c>
    </row>
    <row r="2000">
      <c r="A2000" s="1" t="s">
        <v>6290</v>
      </c>
      <c r="B2000" s="4" t="s">
        <v>22</v>
      </c>
      <c r="C2000" s="4" t="s">
        <v>29</v>
      </c>
      <c r="D2000" s="4" t="s">
        <v>39</v>
      </c>
      <c r="E2000" s="4">
        <v>1.0</v>
      </c>
      <c r="F2000" s="4">
        <v>2.0</v>
      </c>
      <c r="G2000" s="4">
        <v>2.0</v>
      </c>
      <c r="H2000" s="7">
        <v>45229.0</v>
      </c>
      <c r="I2000" s="4">
        <f>IFERROR(__xludf.DUMMYFUNCTION("SPLIT(H2000,""/"")"),30.0)</f>
        <v>30</v>
      </c>
      <c r="J2000" s="4">
        <f>IFERROR(__xludf.DUMMYFUNCTION("""COMPUTED_VALUE"""),10.0)</f>
        <v>10</v>
      </c>
      <c r="K2000" s="4">
        <f>IFERROR(__xludf.DUMMYFUNCTION("""COMPUTED_VALUE"""),2023.0)</f>
        <v>2023</v>
      </c>
    </row>
    <row r="2001">
      <c r="A2001" s="1" t="s">
        <v>5103</v>
      </c>
      <c r="B2001" s="4" t="s">
        <v>22</v>
      </c>
      <c r="C2001" s="4" t="s">
        <v>29</v>
      </c>
      <c r="D2001" s="4" t="s">
        <v>30</v>
      </c>
      <c r="E2001" s="4">
        <v>2.0</v>
      </c>
      <c r="F2001" s="4">
        <v>2.0</v>
      </c>
      <c r="G2001" s="4">
        <v>4.0</v>
      </c>
      <c r="H2001" s="7">
        <v>45230.0</v>
      </c>
      <c r="I2001" s="4">
        <f>IFERROR(__xludf.DUMMYFUNCTION("SPLIT(H2001,""/"")"),31.0)</f>
        <v>31</v>
      </c>
      <c r="J2001" s="4">
        <f>IFERROR(__xludf.DUMMYFUNCTION("""COMPUTED_VALUE"""),10.0)</f>
        <v>10</v>
      </c>
      <c r="K2001" s="4">
        <f>IFERROR(__xludf.DUMMYFUNCTION("""COMPUTED_VALUE"""),2023.0)</f>
        <v>2023</v>
      </c>
    </row>
    <row r="2002">
      <c r="A2002" s="1" t="s">
        <v>4147</v>
      </c>
      <c r="B2002" s="4" t="s">
        <v>22</v>
      </c>
      <c r="C2002" s="4" t="s">
        <v>24</v>
      </c>
      <c r="D2002" s="4" t="s">
        <v>28</v>
      </c>
      <c r="E2002" s="4">
        <v>3.0</v>
      </c>
      <c r="F2002" s="4">
        <v>2.0</v>
      </c>
      <c r="G2002" s="4">
        <v>6.0</v>
      </c>
      <c r="H2002" s="7">
        <v>45230.0</v>
      </c>
      <c r="I2002" s="4">
        <f>IFERROR(__xludf.DUMMYFUNCTION("SPLIT(H2002,""/"")"),31.0)</f>
        <v>31</v>
      </c>
      <c r="J2002" s="4">
        <f>IFERROR(__xludf.DUMMYFUNCTION("""COMPUTED_VALUE"""),10.0)</f>
        <v>10</v>
      </c>
      <c r="K2002" s="4">
        <f>IFERROR(__xludf.DUMMYFUNCTION("""COMPUTED_VALUE"""),2023.0)</f>
        <v>2023</v>
      </c>
    </row>
    <row r="2003">
      <c r="A2003" s="1" t="s">
        <v>8091</v>
      </c>
      <c r="B2003" s="4" t="s">
        <v>22</v>
      </c>
      <c r="C2003" s="4" t="s">
        <v>30</v>
      </c>
      <c r="D2003" s="4" t="s">
        <v>28</v>
      </c>
      <c r="E2003" s="4">
        <v>3.0</v>
      </c>
      <c r="F2003" s="4">
        <v>2.0</v>
      </c>
      <c r="G2003" s="4">
        <v>6.0</v>
      </c>
      <c r="H2003" s="5">
        <v>45231.0</v>
      </c>
      <c r="I2003" s="4">
        <f>IFERROR(__xludf.DUMMYFUNCTION("SPLIT(H2003,""/"")"),1.0)</f>
        <v>1</v>
      </c>
      <c r="J2003" s="4">
        <f>IFERROR(__xludf.DUMMYFUNCTION("""COMPUTED_VALUE"""),11.0)</f>
        <v>11</v>
      </c>
      <c r="K2003" s="4">
        <f>IFERROR(__xludf.DUMMYFUNCTION("""COMPUTED_VALUE"""),2023.0)</f>
        <v>2023</v>
      </c>
    </row>
    <row r="2004">
      <c r="A2004" s="1" t="s">
        <v>6221</v>
      </c>
      <c r="B2004" s="4" t="s">
        <v>22</v>
      </c>
      <c r="C2004" s="4" t="s">
        <v>24</v>
      </c>
      <c r="D2004" s="4" t="s">
        <v>39</v>
      </c>
      <c r="E2004" s="4">
        <v>1.0</v>
      </c>
      <c r="F2004" s="4">
        <v>2.0</v>
      </c>
      <c r="G2004" s="4">
        <v>2.0</v>
      </c>
      <c r="H2004" s="5">
        <v>45232.0</v>
      </c>
      <c r="I2004" s="4">
        <f>IFERROR(__xludf.DUMMYFUNCTION("SPLIT(H2004,""/"")"),2.0)</f>
        <v>2</v>
      </c>
      <c r="J2004" s="4">
        <f>IFERROR(__xludf.DUMMYFUNCTION("""COMPUTED_VALUE"""),11.0)</f>
        <v>11</v>
      </c>
      <c r="K2004" s="4">
        <f>IFERROR(__xludf.DUMMYFUNCTION("""COMPUTED_VALUE"""),2023.0)</f>
        <v>2023</v>
      </c>
    </row>
    <row r="2005">
      <c r="A2005" s="1" t="s">
        <v>9401</v>
      </c>
      <c r="B2005" s="4" t="s">
        <v>22</v>
      </c>
      <c r="C2005" s="4" t="s">
        <v>30</v>
      </c>
      <c r="D2005" s="4" t="s">
        <v>30</v>
      </c>
      <c r="E2005" s="4">
        <v>2.0</v>
      </c>
      <c r="F2005" s="4">
        <v>2.0</v>
      </c>
      <c r="G2005" s="4">
        <v>4.0</v>
      </c>
      <c r="H2005" s="5">
        <v>45232.0</v>
      </c>
      <c r="I2005" s="4">
        <f>IFERROR(__xludf.DUMMYFUNCTION("SPLIT(H2005,""/"")"),2.0)</f>
        <v>2</v>
      </c>
      <c r="J2005" s="4">
        <f>IFERROR(__xludf.DUMMYFUNCTION("""COMPUTED_VALUE"""),11.0)</f>
        <v>11</v>
      </c>
      <c r="K2005" s="4">
        <f>IFERROR(__xludf.DUMMYFUNCTION("""COMPUTED_VALUE"""),2023.0)</f>
        <v>2023</v>
      </c>
    </row>
    <row r="2006">
      <c r="A2006" s="1" t="s">
        <v>2630</v>
      </c>
      <c r="B2006" s="4" t="s">
        <v>22</v>
      </c>
      <c r="C2006" s="4" t="s">
        <v>30</v>
      </c>
      <c r="D2006" s="4" t="s">
        <v>30</v>
      </c>
      <c r="E2006" s="4">
        <v>3.0</v>
      </c>
      <c r="F2006" s="4">
        <v>2.0</v>
      </c>
      <c r="G2006" s="4">
        <v>6.0</v>
      </c>
      <c r="H2006" s="5">
        <v>45232.0</v>
      </c>
      <c r="I2006" s="4">
        <f>IFERROR(__xludf.DUMMYFUNCTION("SPLIT(H2006,""/"")"),2.0)</f>
        <v>2</v>
      </c>
      <c r="J2006" s="4">
        <f>IFERROR(__xludf.DUMMYFUNCTION("""COMPUTED_VALUE"""),11.0)</f>
        <v>11</v>
      </c>
      <c r="K2006" s="4">
        <f>IFERROR(__xludf.DUMMYFUNCTION("""COMPUTED_VALUE"""),2023.0)</f>
        <v>2023</v>
      </c>
    </row>
    <row r="2007">
      <c r="A2007" s="1" t="s">
        <v>4539</v>
      </c>
      <c r="B2007" s="4" t="s">
        <v>22</v>
      </c>
      <c r="C2007" s="4" t="s">
        <v>30</v>
      </c>
      <c r="D2007" s="4" t="s">
        <v>30</v>
      </c>
      <c r="E2007" s="4">
        <v>1.0</v>
      </c>
      <c r="F2007" s="4">
        <v>2.0</v>
      </c>
      <c r="G2007" s="4">
        <v>2.0</v>
      </c>
      <c r="H2007" s="5">
        <v>45232.0</v>
      </c>
      <c r="I2007" s="4">
        <f>IFERROR(__xludf.DUMMYFUNCTION("SPLIT(H2007,""/"")"),2.0)</f>
        <v>2</v>
      </c>
      <c r="J2007" s="4">
        <f>IFERROR(__xludf.DUMMYFUNCTION("""COMPUTED_VALUE"""),11.0)</f>
        <v>11</v>
      </c>
      <c r="K2007" s="4">
        <f>IFERROR(__xludf.DUMMYFUNCTION("""COMPUTED_VALUE"""),2023.0)</f>
        <v>2023</v>
      </c>
    </row>
    <row r="2008">
      <c r="A2008" s="1" t="s">
        <v>334</v>
      </c>
      <c r="B2008" s="4" t="s">
        <v>22</v>
      </c>
      <c r="C2008" s="4" t="s">
        <v>30</v>
      </c>
      <c r="D2008" s="4" t="s">
        <v>23</v>
      </c>
      <c r="E2008" s="4">
        <v>3.0</v>
      </c>
      <c r="F2008" s="4">
        <v>2.0</v>
      </c>
      <c r="G2008" s="4">
        <v>6.0</v>
      </c>
      <c r="H2008" s="5">
        <v>45232.0</v>
      </c>
      <c r="I2008" s="4">
        <f>IFERROR(__xludf.DUMMYFUNCTION("SPLIT(H2008,""/"")"),2.0)</f>
        <v>2</v>
      </c>
      <c r="J2008" s="4">
        <f>IFERROR(__xludf.DUMMYFUNCTION("""COMPUTED_VALUE"""),11.0)</f>
        <v>11</v>
      </c>
      <c r="K2008" s="4">
        <f>IFERROR(__xludf.DUMMYFUNCTION("""COMPUTED_VALUE"""),2023.0)</f>
        <v>2023</v>
      </c>
    </row>
    <row r="2009">
      <c r="A2009" s="1" t="s">
        <v>3577</v>
      </c>
      <c r="B2009" s="4" t="s">
        <v>22</v>
      </c>
      <c r="C2009" s="4" t="s">
        <v>29</v>
      </c>
      <c r="D2009" s="4" t="s">
        <v>28</v>
      </c>
      <c r="E2009" s="4">
        <v>2.0</v>
      </c>
      <c r="F2009" s="4">
        <v>2.0</v>
      </c>
      <c r="G2009" s="4">
        <v>4.0</v>
      </c>
      <c r="H2009" s="5">
        <v>45233.0</v>
      </c>
      <c r="I2009" s="4">
        <f>IFERROR(__xludf.DUMMYFUNCTION("SPLIT(H2009,""/"")"),3.0)</f>
        <v>3</v>
      </c>
      <c r="J2009" s="4">
        <f>IFERROR(__xludf.DUMMYFUNCTION("""COMPUTED_VALUE"""),11.0)</f>
        <v>11</v>
      </c>
      <c r="K2009" s="4">
        <f>IFERROR(__xludf.DUMMYFUNCTION("""COMPUTED_VALUE"""),2023.0)</f>
        <v>2023</v>
      </c>
    </row>
    <row r="2010">
      <c r="A2010" s="1" t="s">
        <v>1925</v>
      </c>
      <c r="B2010" s="4" t="s">
        <v>22</v>
      </c>
      <c r="C2010" s="4" t="s">
        <v>24</v>
      </c>
      <c r="D2010" s="4" t="s">
        <v>39</v>
      </c>
      <c r="E2010" s="4">
        <v>1.0</v>
      </c>
      <c r="F2010" s="4">
        <v>2.0</v>
      </c>
      <c r="G2010" s="4">
        <v>2.0</v>
      </c>
      <c r="H2010" s="5">
        <v>45234.0</v>
      </c>
      <c r="I2010" s="4">
        <f>IFERROR(__xludf.DUMMYFUNCTION("SPLIT(H2010,""/"")"),4.0)</f>
        <v>4</v>
      </c>
      <c r="J2010" s="4">
        <f>IFERROR(__xludf.DUMMYFUNCTION("""COMPUTED_VALUE"""),11.0)</f>
        <v>11</v>
      </c>
      <c r="K2010" s="4">
        <f>IFERROR(__xludf.DUMMYFUNCTION("""COMPUTED_VALUE"""),2023.0)</f>
        <v>2023</v>
      </c>
    </row>
    <row r="2011">
      <c r="A2011" s="1" t="s">
        <v>5592</v>
      </c>
      <c r="B2011" s="4" t="s">
        <v>22</v>
      </c>
      <c r="C2011" s="4" t="s">
        <v>29</v>
      </c>
      <c r="D2011" s="4" t="s">
        <v>23</v>
      </c>
      <c r="E2011" s="4">
        <v>2.0</v>
      </c>
      <c r="F2011" s="4">
        <v>2.0</v>
      </c>
      <c r="G2011" s="4">
        <v>4.0</v>
      </c>
      <c r="H2011" s="5">
        <v>45234.0</v>
      </c>
      <c r="I2011" s="4">
        <f>IFERROR(__xludf.DUMMYFUNCTION("SPLIT(H2011,""/"")"),4.0)</f>
        <v>4</v>
      </c>
      <c r="J2011" s="4">
        <f>IFERROR(__xludf.DUMMYFUNCTION("""COMPUTED_VALUE"""),11.0)</f>
        <v>11</v>
      </c>
      <c r="K2011" s="4">
        <f>IFERROR(__xludf.DUMMYFUNCTION("""COMPUTED_VALUE"""),2023.0)</f>
        <v>2023</v>
      </c>
    </row>
    <row r="2012">
      <c r="A2012" s="1" t="s">
        <v>1362</v>
      </c>
      <c r="B2012" s="4" t="s">
        <v>22</v>
      </c>
      <c r="C2012" s="4" t="s">
        <v>29</v>
      </c>
      <c r="D2012" s="4" t="s">
        <v>23</v>
      </c>
      <c r="E2012" s="4">
        <v>2.0</v>
      </c>
      <c r="F2012" s="4">
        <v>2.0</v>
      </c>
      <c r="G2012" s="4">
        <v>4.0</v>
      </c>
      <c r="H2012" s="5">
        <v>45234.0</v>
      </c>
      <c r="I2012" s="4">
        <f>IFERROR(__xludf.DUMMYFUNCTION("SPLIT(H2012,""/"")"),4.0)</f>
        <v>4</v>
      </c>
      <c r="J2012" s="4">
        <f>IFERROR(__xludf.DUMMYFUNCTION("""COMPUTED_VALUE"""),11.0)</f>
        <v>11</v>
      </c>
      <c r="K2012" s="4">
        <f>IFERROR(__xludf.DUMMYFUNCTION("""COMPUTED_VALUE"""),2023.0)</f>
        <v>2023</v>
      </c>
    </row>
    <row r="2013">
      <c r="A2013" s="1" t="s">
        <v>3905</v>
      </c>
      <c r="B2013" s="4" t="s">
        <v>22</v>
      </c>
      <c r="C2013" s="4" t="s">
        <v>24</v>
      </c>
      <c r="D2013" s="4" t="s">
        <v>23</v>
      </c>
      <c r="E2013" s="4">
        <v>1.0</v>
      </c>
      <c r="F2013" s="4">
        <v>2.0</v>
      </c>
      <c r="G2013" s="4">
        <v>2.0</v>
      </c>
      <c r="H2013" s="5">
        <v>45234.0</v>
      </c>
      <c r="I2013" s="4">
        <f>IFERROR(__xludf.DUMMYFUNCTION("SPLIT(H2013,""/"")"),4.0)</f>
        <v>4</v>
      </c>
      <c r="J2013" s="4">
        <f>IFERROR(__xludf.DUMMYFUNCTION("""COMPUTED_VALUE"""),11.0)</f>
        <v>11</v>
      </c>
      <c r="K2013" s="4">
        <f>IFERROR(__xludf.DUMMYFUNCTION("""COMPUTED_VALUE"""),2023.0)</f>
        <v>2023</v>
      </c>
    </row>
    <row r="2014">
      <c r="A2014" s="1" t="s">
        <v>5993</v>
      </c>
      <c r="B2014" s="4" t="s">
        <v>22</v>
      </c>
      <c r="C2014" s="4" t="s">
        <v>30</v>
      </c>
      <c r="D2014" s="4" t="s">
        <v>30</v>
      </c>
      <c r="E2014" s="4">
        <v>3.0</v>
      </c>
      <c r="F2014" s="4">
        <v>2.0</v>
      </c>
      <c r="G2014" s="4">
        <v>6.0</v>
      </c>
      <c r="H2014" s="5">
        <v>45235.0</v>
      </c>
      <c r="I2014" s="4">
        <f>IFERROR(__xludf.DUMMYFUNCTION("SPLIT(H2014,""/"")"),5.0)</f>
        <v>5</v>
      </c>
      <c r="J2014" s="4">
        <f>IFERROR(__xludf.DUMMYFUNCTION("""COMPUTED_VALUE"""),11.0)</f>
        <v>11</v>
      </c>
      <c r="K2014" s="4">
        <f>IFERROR(__xludf.DUMMYFUNCTION("""COMPUTED_VALUE"""),2023.0)</f>
        <v>2023</v>
      </c>
    </row>
    <row r="2015">
      <c r="A2015" s="1" t="s">
        <v>2353</v>
      </c>
      <c r="B2015" s="4" t="s">
        <v>22</v>
      </c>
      <c r="C2015" s="4" t="s">
        <v>24</v>
      </c>
      <c r="D2015" s="4" t="s">
        <v>39</v>
      </c>
      <c r="E2015" s="4">
        <v>2.0</v>
      </c>
      <c r="F2015" s="4">
        <v>2.0</v>
      </c>
      <c r="G2015" s="4">
        <v>4.0</v>
      </c>
      <c r="H2015" s="5">
        <v>45235.0</v>
      </c>
      <c r="I2015" s="4">
        <f>IFERROR(__xludf.DUMMYFUNCTION("SPLIT(H2015,""/"")"),5.0)</f>
        <v>5</v>
      </c>
      <c r="J2015" s="4">
        <f>IFERROR(__xludf.DUMMYFUNCTION("""COMPUTED_VALUE"""),11.0)</f>
        <v>11</v>
      </c>
      <c r="K2015" s="4">
        <f>IFERROR(__xludf.DUMMYFUNCTION("""COMPUTED_VALUE"""),2023.0)</f>
        <v>2023</v>
      </c>
    </row>
    <row r="2016">
      <c r="A2016" s="1" t="s">
        <v>4968</v>
      </c>
      <c r="B2016" s="4" t="s">
        <v>22</v>
      </c>
      <c r="C2016" s="4" t="s">
        <v>29</v>
      </c>
      <c r="D2016" s="4" t="s">
        <v>23</v>
      </c>
      <c r="E2016" s="4">
        <v>4.0</v>
      </c>
      <c r="F2016" s="4">
        <v>2.0</v>
      </c>
      <c r="G2016" s="4">
        <v>8.0</v>
      </c>
      <c r="H2016" s="5">
        <v>45236.0</v>
      </c>
      <c r="I2016" s="4">
        <f>IFERROR(__xludf.DUMMYFUNCTION("SPLIT(H2016,""/"")"),6.0)</f>
        <v>6</v>
      </c>
      <c r="J2016" s="4">
        <f>IFERROR(__xludf.DUMMYFUNCTION("""COMPUTED_VALUE"""),11.0)</f>
        <v>11</v>
      </c>
      <c r="K2016" s="4">
        <f>IFERROR(__xludf.DUMMYFUNCTION("""COMPUTED_VALUE"""),2023.0)</f>
        <v>2023</v>
      </c>
    </row>
    <row r="2017">
      <c r="A2017" s="1" t="s">
        <v>8122</v>
      </c>
      <c r="B2017" s="4" t="s">
        <v>22</v>
      </c>
      <c r="C2017" s="4" t="s">
        <v>24</v>
      </c>
      <c r="D2017" s="4" t="s">
        <v>23</v>
      </c>
      <c r="E2017" s="4">
        <v>5.0</v>
      </c>
      <c r="F2017" s="4">
        <v>2.0</v>
      </c>
      <c r="G2017" s="4">
        <v>10.0</v>
      </c>
      <c r="H2017" s="5">
        <v>45236.0</v>
      </c>
      <c r="I2017" s="4">
        <f>IFERROR(__xludf.DUMMYFUNCTION("SPLIT(H2017,""/"")"),6.0)</f>
        <v>6</v>
      </c>
      <c r="J2017" s="4">
        <f>IFERROR(__xludf.DUMMYFUNCTION("""COMPUTED_VALUE"""),11.0)</f>
        <v>11</v>
      </c>
      <c r="K2017" s="4">
        <f>IFERROR(__xludf.DUMMYFUNCTION("""COMPUTED_VALUE"""),2023.0)</f>
        <v>2023</v>
      </c>
    </row>
    <row r="2018">
      <c r="A2018" s="1" t="s">
        <v>5023</v>
      </c>
      <c r="B2018" s="4" t="s">
        <v>22</v>
      </c>
      <c r="C2018" s="4" t="s">
        <v>30</v>
      </c>
      <c r="D2018" s="4" t="s">
        <v>28</v>
      </c>
      <c r="E2018" s="4">
        <v>1.0</v>
      </c>
      <c r="F2018" s="4">
        <v>2.0</v>
      </c>
      <c r="G2018" s="4">
        <v>2.0</v>
      </c>
      <c r="H2018" s="5">
        <v>45237.0</v>
      </c>
      <c r="I2018" s="4">
        <f>IFERROR(__xludf.DUMMYFUNCTION("SPLIT(H2018,""/"")"),7.0)</f>
        <v>7</v>
      </c>
      <c r="J2018" s="4">
        <f>IFERROR(__xludf.DUMMYFUNCTION("""COMPUTED_VALUE"""),11.0)</f>
        <v>11</v>
      </c>
      <c r="K2018" s="4">
        <f>IFERROR(__xludf.DUMMYFUNCTION("""COMPUTED_VALUE"""),2023.0)</f>
        <v>2023</v>
      </c>
    </row>
    <row r="2019">
      <c r="A2019" s="1" t="s">
        <v>9730</v>
      </c>
      <c r="B2019" s="4" t="s">
        <v>22</v>
      </c>
      <c r="C2019" s="4" t="s">
        <v>29</v>
      </c>
      <c r="D2019" s="4" t="s">
        <v>23</v>
      </c>
      <c r="E2019" s="4">
        <v>1.0</v>
      </c>
      <c r="F2019" s="4">
        <v>2.0</v>
      </c>
      <c r="G2019" s="4">
        <v>2.0</v>
      </c>
      <c r="H2019" s="5">
        <v>45237.0</v>
      </c>
      <c r="I2019" s="4">
        <f>IFERROR(__xludf.DUMMYFUNCTION("SPLIT(H2019,""/"")"),7.0)</f>
        <v>7</v>
      </c>
      <c r="J2019" s="4">
        <f>IFERROR(__xludf.DUMMYFUNCTION("""COMPUTED_VALUE"""),11.0)</f>
        <v>11</v>
      </c>
      <c r="K2019" s="4">
        <f>IFERROR(__xludf.DUMMYFUNCTION("""COMPUTED_VALUE"""),2023.0)</f>
        <v>2023</v>
      </c>
    </row>
    <row r="2020">
      <c r="A2020" s="1" t="s">
        <v>6765</v>
      </c>
      <c r="B2020" s="4" t="s">
        <v>22</v>
      </c>
      <c r="C2020" s="4" t="s">
        <v>30</v>
      </c>
      <c r="D2020" s="4" t="s">
        <v>30</v>
      </c>
      <c r="E2020" s="4">
        <v>1.0</v>
      </c>
      <c r="F2020" s="4">
        <v>2.0</v>
      </c>
      <c r="G2020" s="4">
        <v>2.0</v>
      </c>
      <c r="H2020" s="5">
        <v>45238.0</v>
      </c>
      <c r="I2020" s="4">
        <f>IFERROR(__xludf.DUMMYFUNCTION("SPLIT(H2020,""/"")"),8.0)</f>
        <v>8</v>
      </c>
      <c r="J2020" s="4">
        <f>IFERROR(__xludf.DUMMYFUNCTION("""COMPUTED_VALUE"""),11.0)</f>
        <v>11</v>
      </c>
      <c r="K2020" s="4">
        <f>IFERROR(__xludf.DUMMYFUNCTION("""COMPUTED_VALUE"""),2023.0)</f>
        <v>2023</v>
      </c>
    </row>
    <row r="2021">
      <c r="A2021" s="1" t="s">
        <v>1624</v>
      </c>
      <c r="B2021" s="4" t="s">
        <v>22</v>
      </c>
      <c r="C2021" s="4" t="s">
        <v>24</v>
      </c>
      <c r="D2021" s="4" t="s">
        <v>23</v>
      </c>
      <c r="E2021" s="4">
        <v>5.0</v>
      </c>
      <c r="F2021" s="4">
        <v>2.0</v>
      </c>
      <c r="G2021" s="4">
        <v>10.0</v>
      </c>
      <c r="H2021" s="5">
        <v>45238.0</v>
      </c>
      <c r="I2021" s="4">
        <f>IFERROR(__xludf.DUMMYFUNCTION("SPLIT(H2021,""/"")"),8.0)</f>
        <v>8</v>
      </c>
      <c r="J2021" s="4">
        <f>IFERROR(__xludf.DUMMYFUNCTION("""COMPUTED_VALUE"""),11.0)</f>
        <v>11</v>
      </c>
      <c r="K2021" s="4">
        <f>IFERROR(__xludf.DUMMYFUNCTION("""COMPUTED_VALUE"""),2023.0)</f>
        <v>2023</v>
      </c>
    </row>
    <row r="2022">
      <c r="A2022" s="1" t="s">
        <v>8795</v>
      </c>
      <c r="B2022" s="4" t="s">
        <v>22</v>
      </c>
      <c r="C2022" s="4" t="s">
        <v>30</v>
      </c>
      <c r="D2022" s="4" t="s">
        <v>39</v>
      </c>
      <c r="E2022" s="4">
        <v>3.0</v>
      </c>
      <c r="F2022" s="4">
        <v>2.0</v>
      </c>
      <c r="G2022" s="4">
        <v>6.0</v>
      </c>
      <c r="H2022" s="5">
        <v>45238.0</v>
      </c>
      <c r="I2022" s="4">
        <f>IFERROR(__xludf.DUMMYFUNCTION("SPLIT(H2022,""/"")"),8.0)</f>
        <v>8</v>
      </c>
      <c r="J2022" s="4">
        <f>IFERROR(__xludf.DUMMYFUNCTION("""COMPUTED_VALUE"""),11.0)</f>
        <v>11</v>
      </c>
      <c r="K2022" s="4">
        <f>IFERROR(__xludf.DUMMYFUNCTION("""COMPUTED_VALUE"""),2023.0)</f>
        <v>2023</v>
      </c>
    </row>
    <row r="2023">
      <c r="A2023" s="1" t="s">
        <v>716</v>
      </c>
      <c r="B2023" s="4" t="s">
        <v>22</v>
      </c>
      <c r="C2023" s="4" t="s">
        <v>24</v>
      </c>
      <c r="D2023" s="4" t="s">
        <v>39</v>
      </c>
      <c r="E2023" s="4">
        <v>3.0</v>
      </c>
      <c r="F2023" s="4">
        <v>2.0</v>
      </c>
      <c r="G2023" s="4">
        <v>6.0</v>
      </c>
      <c r="H2023" s="5">
        <v>45238.0</v>
      </c>
      <c r="I2023" s="4">
        <f>IFERROR(__xludf.DUMMYFUNCTION("SPLIT(H2023,""/"")"),8.0)</f>
        <v>8</v>
      </c>
      <c r="J2023" s="4">
        <f>IFERROR(__xludf.DUMMYFUNCTION("""COMPUTED_VALUE"""),11.0)</f>
        <v>11</v>
      </c>
      <c r="K2023" s="4">
        <f>IFERROR(__xludf.DUMMYFUNCTION("""COMPUTED_VALUE"""),2023.0)</f>
        <v>2023</v>
      </c>
    </row>
    <row r="2024">
      <c r="A2024" s="1" t="s">
        <v>7841</v>
      </c>
      <c r="B2024" s="4" t="s">
        <v>22</v>
      </c>
      <c r="C2024" s="4" t="s">
        <v>29</v>
      </c>
      <c r="D2024" s="4" t="s">
        <v>23</v>
      </c>
      <c r="E2024" s="4">
        <v>5.0</v>
      </c>
      <c r="F2024" s="4">
        <v>2.0</v>
      </c>
      <c r="G2024" s="4">
        <v>10.0</v>
      </c>
      <c r="H2024" s="7">
        <v>45240.0</v>
      </c>
      <c r="I2024" s="4">
        <f>IFERROR(__xludf.DUMMYFUNCTION("SPLIT(H2024,""/"")"),10.0)</f>
        <v>10</v>
      </c>
      <c r="J2024" s="4">
        <f>IFERROR(__xludf.DUMMYFUNCTION("""COMPUTED_VALUE"""),11.0)</f>
        <v>11</v>
      </c>
      <c r="K2024" s="4">
        <f>IFERROR(__xludf.DUMMYFUNCTION("""COMPUTED_VALUE"""),2023.0)</f>
        <v>2023</v>
      </c>
    </row>
    <row r="2025">
      <c r="A2025" s="1" t="s">
        <v>5637</v>
      </c>
      <c r="B2025" s="4" t="s">
        <v>22</v>
      </c>
      <c r="C2025" s="4" t="s">
        <v>24</v>
      </c>
      <c r="D2025" s="4" t="s">
        <v>30</v>
      </c>
      <c r="E2025" s="4">
        <v>2.0</v>
      </c>
      <c r="F2025" s="4">
        <v>2.0</v>
      </c>
      <c r="G2025" s="4">
        <v>4.0</v>
      </c>
      <c r="H2025" s="7">
        <v>45240.0</v>
      </c>
      <c r="I2025" s="4">
        <f>IFERROR(__xludf.DUMMYFUNCTION("SPLIT(H2025,""/"")"),10.0)</f>
        <v>10</v>
      </c>
      <c r="J2025" s="4">
        <f>IFERROR(__xludf.DUMMYFUNCTION("""COMPUTED_VALUE"""),11.0)</f>
        <v>11</v>
      </c>
      <c r="K2025" s="4">
        <f>IFERROR(__xludf.DUMMYFUNCTION("""COMPUTED_VALUE"""),2023.0)</f>
        <v>2023</v>
      </c>
    </row>
    <row r="2026">
      <c r="A2026" s="1" t="s">
        <v>6219</v>
      </c>
      <c r="B2026" s="4" t="s">
        <v>22</v>
      </c>
      <c r="C2026" s="4" t="s">
        <v>30</v>
      </c>
      <c r="D2026" s="4" t="s">
        <v>30</v>
      </c>
      <c r="E2026" s="4">
        <v>2.0</v>
      </c>
      <c r="F2026" s="4">
        <v>2.0</v>
      </c>
      <c r="G2026" s="4">
        <v>4.0</v>
      </c>
      <c r="H2026" s="7">
        <v>45240.0</v>
      </c>
      <c r="I2026" s="4">
        <f>IFERROR(__xludf.DUMMYFUNCTION("SPLIT(H2026,""/"")"),10.0)</f>
        <v>10</v>
      </c>
      <c r="J2026" s="4">
        <f>IFERROR(__xludf.DUMMYFUNCTION("""COMPUTED_VALUE"""),11.0)</f>
        <v>11</v>
      </c>
      <c r="K2026" s="4">
        <f>IFERROR(__xludf.DUMMYFUNCTION("""COMPUTED_VALUE"""),2023.0)</f>
        <v>2023</v>
      </c>
    </row>
    <row r="2027">
      <c r="A2027" s="1" t="s">
        <v>7695</v>
      </c>
      <c r="B2027" s="4" t="s">
        <v>22</v>
      </c>
      <c r="C2027" s="4" t="s">
        <v>30</v>
      </c>
      <c r="D2027" s="4" t="s">
        <v>28</v>
      </c>
      <c r="E2027" s="4">
        <v>3.0</v>
      </c>
      <c r="F2027" s="4">
        <v>2.0</v>
      </c>
      <c r="G2027" s="4">
        <v>6.0</v>
      </c>
      <c r="H2027" s="7">
        <v>45241.0</v>
      </c>
      <c r="I2027" s="4">
        <f>IFERROR(__xludf.DUMMYFUNCTION("SPLIT(H2027,""/"")"),11.0)</f>
        <v>11</v>
      </c>
      <c r="J2027" s="4">
        <f>IFERROR(__xludf.DUMMYFUNCTION("""COMPUTED_VALUE"""),11.0)</f>
        <v>11</v>
      </c>
      <c r="K2027" s="4">
        <f>IFERROR(__xludf.DUMMYFUNCTION("""COMPUTED_VALUE"""),2023.0)</f>
        <v>2023</v>
      </c>
    </row>
    <row r="2028">
      <c r="A2028" s="1" t="s">
        <v>6367</v>
      </c>
      <c r="B2028" s="4" t="s">
        <v>22</v>
      </c>
      <c r="C2028" s="4" t="s">
        <v>29</v>
      </c>
      <c r="D2028" s="4" t="s">
        <v>30</v>
      </c>
      <c r="E2028" s="4">
        <v>3.0</v>
      </c>
      <c r="F2028" s="4">
        <v>2.0</v>
      </c>
      <c r="G2028" s="4">
        <v>6.0</v>
      </c>
      <c r="H2028" s="7">
        <v>45241.0</v>
      </c>
      <c r="I2028" s="4">
        <f>IFERROR(__xludf.DUMMYFUNCTION("SPLIT(H2028,""/"")"),11.0)</f>
        <v>11</v>
      </c>
      <c r="J2028" s="4">
        <f>IFERROR(__xludf.DUMMYFUNCTION("""COMPUTED_VALUE"""),11.0)</f>
        <v>11</v>
      </c>
      <c r="K2028" s="4">
        <f>IFERROR(__xludf.DUMMYFUNCTION("""COMPUTED_VALUE"""),2023.0)</f>
        <v>2023</v>
      </c>
    </row>
    <row r="2029">
      <c r="A2029" s="1" t="s">
        <v>7592</v>
      </c>
      <c r="B2029" s="4" t="s">
        <v>22</v>
      </c>
      <c r="C2029" s="4" t="s">
        <v>30</v>
      </c>
      <c r="D2029" s="4" t="s">
        <v>28</v>
      </c>
      <c r="E2029" s="4">
        <v>5.0</v>
      </c>
      <c r="F2029" s="4">
        <v>2.0</v>
      </c>
      <c r="G2029" s="4">
        <v>10.0</v>
      </c>
      <c r="H2029" s="7">
        <v>45242.0</v>
      </c>
      <c r="I2029" s="4">
        <f>IFERROR(__xludf.DUMMYFUNCTION("SPLIT(H2029,""/"")"),12.0)</f>
        <v>12</v>
      </c>
      <c r="J2029" s="4">
        <f>IFERROR(__xludf.DUMMYFUNCTION("""COMPUTED_VALUE"""),11.0)</f>
        <v>11</v>
      </c>
      <c r="K2029" s="4">
        <f>IFERROR(__xludf.DUMMYFUNCTION("""COMPUTED_VALUE"""),2023.0)</f>
        <v>2023</v>
      </c>
    </row>
    <row r="2030">
      <c r="A2030" s="1" t="s">
        <v>3334</v>
      </c>
      <c r="B2030" s="4" t="s">
        <v>22</v>
      </c>
      <c r="C2030" s="4" t="s">
        <v>30</v>
      </c>
      <c r="D2030" s="4" t="s">
        <v>23</v>
      </c>
      <c r="E2030" s="4">
        <v>1.0</v>
      </c>
      <c r="F2030" s="4">
        <v>2.0</v>
      </c>
      <c r="G2030" s="4">
        <v>2.0</v>
      </c>
      <c r="H2030" s="7">
        <v>45243.0</v>
      </c>
      <c r="I2030" s="4">
        <f>IFERROR(__xludf.DUMMYFUNCTION("SPLIT(H2030,""/"")"),13.0)</f>
        <v>13</v>
      </c>
      <c r="J2030" s="4">
        <f>IFERROR(__xludf.DUMMYFUNCTION("""COMPUTED_VALUE"""),11.0)</f>
        <v>11</v>
      </c>
      <c r="K2030" s="4">
        <f>IFERROR(__xludf.DUMMYFUNCTION("""COMPUTED_VALUE"""),2023.0)</f>
        <v>2023</v>
      </c>
    </row>
    <row r="2031">
      <c r="A2031" s="1" t="s">
        <v>5443</v>
      </c>
      <c r="B2031" s="4" t="s">
        <v>22</v>
      </c>
      <c r="C2031" s="4" t="s">
        <v>24</v>
      </c>
      <c r="D2031" s="4" t="s">
        <v>39</v>
      </c>
      <c r="E2031" s="4">
        <v>2.0</v>
      </c>
      <c r="F2031" s="4">
        <v>2.0</v>
      </c>
      <c r="G2031" s="4">
        <v>4.0</v>
      </c>
      <c r="H2031" s="7">
        <v>45243.0</v>
      </c>
      <c r="I2031" s="4">
        <f>IFERROR(__xludf.DUMMYFUNCTION("SPLIT(H2031,""/"")"),13.0)</f>
        <v>13</v>
      </c>
      <c r="J2031" s="4">
        <f>IFERROR(__xludf.DUMMYFUNCTION("""COMPUTED_VALUE"""),11.0)</f>
        <v>11</v>
      </c>
      <c r="K2031" s="4">
        <f>IFERROR(__xludf.DUMMYFUNCTION("""COMPUTED_VALUE"""),2023.0)</f>
        <v>2023</v>
      </c>
    </row>
    <row r="2032">
      <c r="A2032" s="1" t="s">
        <v>2350</v>
      </c>
      <c r="B2032" s="4" t="s">
        <v>22</v>
      </c>
      <c r="C2032" s="4" t="s">
        <v>30</v>
      </c>
      <c r="D2032" s="4" t="s">
        <v>28</v>
      </c>
      <c r="E2032" s="4">
        <v>5.0</v>
      </c>
      <c r="F2032" s="4">
        <v>2.0</v>
      </c>
      <c r="G2032" s="4">
        <v>10.0</v>
      </c>
      <c r="H2032" s="7">
        <v>45243.0</v>
      </c>
      <c r="I2032" s="4">
        <f>IFERROR(__xludf.DUMMYFUNCTION("SPLIT(H2032,""/"")"),13.0)</f>
        <v>13</v>
      </c>
      <c r="J2032" s="4">
        <f>IFERROR(__xludf.DUMMYFUNCTION("""COMPUTED_VALUE"""),11.0)</f>
        <v>11</v>
      </c>
      <c r="K2032" s="4">
        <f>IFERROR(__xludf.DUMMYFUNCTION("""COMPUTED_VALUE"""),2023.0)</f>
        <v>2023</v>
      </c>
    </row>
    <row r="2033">
      <c r="A2033" s="1" t="s">
        <v>5752</v>
      </c>
      <c r="B2033" s="4" t="s">
        <v>22</v>
      </c>
      <c r="C2033" s="4" t="s">
        <v>30</v>
      </c>
      <c r="D2033" s="4" t="s">
        <v>30</v>
      </c>
      <c r="E2033" s="4">
        <v>3.0</v>
      </c>
      <c r="F2033" s="4">
        <v>2.0</v>
      </c>
      <c r="G2033" s="4">
        <v>6.0</v>
      </c>
      <c r="H2033" s="7">
        <v>45243.0</v>
      </c>
      <c r="I2033" s="4">
        <f>IFERROR(__xludf.DUMMYFUNCTION("SPLIT(H2033,""/"")"),13.0)</f>
        <v>13</v>
      </c>
      <c r="J2033" s="4">
        <f>IFERROR(__xludf.DUMMYFUNCTION("""COMPUTED_VALUE"""),11.0)</f>
        <v>11</v>
      </c>
      <c r="K2033" s="4">
        <f>IFERROR(__xludf.DUMMYFUNCTION("""COMPUTED_VALUE"""),2023.0)</f>
        <v>2023</v>
      </c>
    </row>
    <row r="2034">
      <c r="A2034" s="1" t="s">
        <v>1314</v>
      </c>
      <c r="B2034" s="4" t="s">
        <v>22</v>
      </c>
      <c r="C2034" s="4" t="s">
        <v>24</v>
      </c>
      <c r="D2034" s="4" t="s">
        <v>30</v>
      </c>
      <c r="E2034" s="4">
        <v>1.0</v>
      </c>
      <c r="F2034" s="4">
        <v>2.0</v>
      </c>
      <c r="G2034" s="4">
        <v>2.0</v>
      </c>
      <c r="H2034" s="7">
        <v>45243.0</v>
      </c>
      <c r="I2034" s="4">
        <f>IFERROR(__xludf.DUMMYFUNCTION("SPLIT(H2034,""/"")"),13.0)</f>
        <v>13</v>
      </c>
      <c r="J2034" s="4">
        <f>IFERROR(__xludf.DUMMYFUNCTION("""COMPUTED_VALUE"""),11.0)</f>
        <v>11</v>
      </c>
      <c r="K2034" s="4">
        <f>IFERROR(__xludf.DUMMYFUNCTION("""COMPUTED_VALUE"""),2023.0)</f>
        <v>2023</v>
      </c>
    </row>
    <row r="2035">
      <c r="A2035" s="1" t="s">
        <v>5537</v>
      </c>
      <c r="B2035" s="4" t="s">
        <v>22</v>
      </c>
      <c r="C2035" s="4" t="s">
        <v>24</v>
      </c>
      <c r="D2035" s="4" t="s">
        <v>28</v>
      </c>
      <c r="E2035" s="4">
        <v>1.0</v>
      </c>
      <c r="F2035" s="4">
        <v>2.0</v>
      </c>
      <c r="G2035" s="4">
        <v>2.0</v>
      </c>
      <c r="H2035" s="7">
        <v>45244.0</v>
      </c>
      <c r="I2035" s="4">
        <f>IFERROR(__xludf.DUMMYFUNCTION("SPLIT(H2035,""/"")"),14.0)</f>
        <v>14</v>
      </c>
      <c r="J2035" s="4">
        <f>IFERROR(__xludf.DUMMYFUNCTION("""COMPUTED_VALUE"""),11.0)</f>
        <v>11</v>
      </c>
      <c r="K2035" s="4">
        <f>IFERROR(__xludf.DUMMYFUNCTION("""COMPUTED_VALUE"""),2023.0)</f>
        <v>2023</v>
      </c>
    </row>
    <row r="2036">
      <c r="A2036" s="1" t="s">
        <v>9647</v>
      </c>
      <c r="B2036" s="4" t="s">
        <v>22</v>
      </c>
      <c r="C2036" s="4" t="s">
        <v>30</v>
      </c>
      <c r="D2036" s="4" t="s">
        <v>28</v>
      </c>
      <c r="E2036" s="4">
        <v>5.0</v>
      </c>
      <c r="F2036" s="4">
        <v>2.0</v>
      </c>
      <c r="G2036" s="4">
        <v>10.0</v>
      </c>
      <c r="H2036" s="7">
        <v>45244.0</v>
      </c>
      <c r="I2036" s="4">
        <f>IFERROR(__xludf.DUMMYFUNCTION("SPLIT(H2036,""/"")"),14.0)</f>
        <v>14</v>
      </c>
      <c r="J2036" s="4">
        <f>IFERROR(__xludf.DUMMYFUNCTION("""COMPUTED_VALUE"""),11.0)</f>
        <v>11</v>
      </c>
      <c r="K2036" s="4">
        <f>IFERROR(__xludf.DUMMYFUNCTION("""COMPUTED_VALUE"""),2023.0)</f>
        <v>2023</v>
      </c>
    </row>
    <row r="2037">
      <c r="A2037" s="1" t="s">
        <v>6895</v>
      </c>
      <c r="B2037" s="4" t="s">
        <v>22</v>
      </c>
      <c r="C2037" s="4" t="s">
        <v>24</v>
      </c>
      <c r="D2037" s="4" t="s">
        <v>30</v>
      </c>
      <c r="E2037" s="4">
        <v>4.0</v>
      </c>
      <c r="F2037" s="4">
        <v>2.0</v>
      </c>
      <c r="G2037" s="4">
        <v>8.0</v>
      </c>
      <c r="H2037" s="7">
        <v>45244.0</v>
      </c>
      <c r="I2037" s="4">
        <f>IFERROR(__xludf.DUMMYFUNCTION("SPLIT(H2037,""/"")"),14.0)</f>
        <v>14</v>
      </c>
      <c r="J2037" s="4">
        <f>IFERROR(__xludf.DUMMYFUNCTION("""COMPUTED_VALUE"""),11.0)</f>
        <v>11</v>
      </c>
      <c r="K2037" s="4">
        <f>IFERROR(__xludf.DUMMYFUNCTION("""COMPUTED_VALUE"""),2023.0)</f>
        <v>2023</v>
      </c>
    </row>
    <row r="2038">
      <c r="A2038" s="1" t="s">
        <v>5651</v>
      </c>
      <c r="B2038" s="4" t="s">
        <v>22</v>
      </c>
      <c r="C2038" s="4" t="s">
        <v>30</v>
      </c>
      <c r="D2038" s="4" t="s">
        <v>28</v>
      </c>
      <c r="E2038" s="4">
        <v>3.0</v>
      </c>
      <c r="F2038" s="4">
        <v>2.0</v>
      </c>
      <c r="G2038" s="4">
        <v>6.0</v>
      </c>
      <c r="H2038" s="7">
        <v>45244.0</v>
      </c>
      <c r="I2038" s="4">
        <f>IFERROR(__xludf.DUMMYFUNCTION("SPLIT(H2038,""/"")"),14.0)</f>
        <v>14</v>
      </c>
      <c r="J2038" s="4">
        <f>IFERROR(__xludf.DUMMYFUNCTION("""COMPUTED_VALUE"""),11.0)</f>
        <v>11</v>
      </c>
      <c r="K2038" s="4">
        <f>IFERROR(__xludf.DUMMYFUNCTION("""COMPUTED_VALUE"""),2023.0)</f>
        <v>2023</v>
      </c>
    </row>
    <row r="2039">
      <c r="A2039" s="1" t="s">
        <v>3525</v>
      </c>
      <c r="B2039" s="4" t="s">
        <v>22</v>
      </c>
      <c r="C2039" s="4" t="s">
        <v>30</v>
      </c>
      <c r="D2039" s="4" t="s">
        <v>39</v>
      </c>
      <c r="E2039" s="4">
        <v>5.0</v>
      </c>
      <c r="F2039" s="4">
        <v>2.0</v>
      </c>
      <c r="G2039" s="4">
        <v>10.0</v>
      </c>
      <c r="H2039" s="7">
        <v>45244.0</v>
      </c>
      <c r="I2039" s="4">
        <f>IFERROR(__xludf.DUMMYFUNCTION("SPLIT(H2039,""/"")"),14.0)</f>
        <v>14</v>
      </c>
      <c r="J2039" s="4">
        <f>IFERROR(__xludf.DUMMYFUNCTION("""COMPUTED_VALUE"""),11.0)</f>
        <v>11</v>
      </c>
      <c r="K2039" s="4">
        <f>IFERROR(__xludf.DUMMYFUNCTION("""COMPUTED_VALUE"""),2023.0)</f>
        <v>2023</v>
      </c>
    </row>
    <row r="2040">
      <c r="A2040" s="1" t="s">
        <v>6684</v>
      </c>
      <c r="B2040" s="4" t="s">
        <v>22</v>
      </c>
      <c r="C2040" s="4" t="s">
        <v>30</v>
      </c>
      <c r="D2040" s="4" t="s">
        <v>39</v>
      </c>
      <c r="E2040" s="4">
        <v>2.0</v>
      </c>
      <c r="F2040" s="4">
        <v>2.0</v>
      </c>
      <c r="G2040" s="4">
        <v>4.0</v>
      </c>
      <c r="H2040" s="7">
        <v>45245.0</v>
      </c>
      <c r="I2040" s="4">
        <f>IFERROR(__xludf.DUMMYFUNCTION("SPLIT(H2040,""/"")"),15.0)</f>
        <v>15</v>
      </c>
      <c r="J2040" s="4">
        <f>IFERROR(__xludf.DUMMYFUNCTION("""COMPUTED_VALUE"""),11.0)</f>
        <v>11</v>
      </c>
      <c r="K2040" s="4">
        <f>IFERROR(__xludf.DUMMYFUNCTION("""COMPUTED_VALUE"""),2023.0)</f>
        <v>2023</v>
      </c>
    </row>
    <row r="2041">
      <c r="A2041" s="1" t="s">
        <v>8551</v>
      </c>
      <c r="B2041" s="4" t="s">
        <v>22</v>
      </c>
      <c r="C2041" s="4" t="s">
        <v>29</v>
      </c>
      <c r="D2041" s="4" t="s">
        <v>30</v>
      </c>
      <c r="E2041" s="4">
        <v>2.0</v>
      </c>
      <c r="F2041" s="4">
        <v>2.0</v>
      </c>
      <c r="G2041" s="4">
        <v>4.0</v>
      </c>
      <c r="H2041" s="7">
        <v>45245.0</v>
      </c>
      <c r="I2041" s="4">
        <f>IFERROR(__xludf.DUMMYFUNCTION("SPLIT(H2041,""/"")"),15.0)</f>
        <v>15</v>
      </c>
      <c r="J2041" s="4">
        <f>IFERROR(__xludf.DUMMYFUNCTION("""COMPUTED_VALUE"""),11.0)</f>
        <v>11</v>
      </c>
      <c r="K2041" s="4">
        <f>IFERROR(__xludf.DUMMYFUNCTION("""COMPUTED_VALUE"""),2023.0)</f>
        <v>2023</v>
      </c>
    </row>
    <row r="2042">
      <c r="A2042" s="1" t="s">
        <v>9996</v>
      </c>
      <c r="B2042" s="4" t="s">
        <v>22</v>
      </c>
      <c r="C2042" s="4" t="s">
        <v>24</v>
      </c>
      <c r="D2042" s="4" t="s">
        <v>23</v>
      </c>
      <c r="E2042" s="4">
        <v>4.0</v>
      </c>
      <c r="F2042" s="4">
        <v>2.0</v>
      </c>
      <c r="G2042" s="4">
        <v>8.0</v>
      </c>
      <c r="H2042" s="7">
        <v>45245.0</v>
      </c>
      <c r="I2042" s="4">
        <f>IFERROR(__xludf.DUMMYFUNCTION("SPLIT(H2042,""/"")"),15.0)</f>
        <v>15</v>
      </c>
      <c r="J2042" s="4">
        <f>IFERROR(__xludf.DUMMYFUNCTION("""COMPUTED_VALUE"""),11.0)</f>
        <v>11</v>
      </c>
      <c r="K2042" s="4">
        <f>IFERROR(__xludf.DUMMYFUNCTION("""COMPUTED_VALUE"""),2023.0)</f>
        <v>2023</v>
      </c>
    </row>
    <row r="2043">
      <c r="A2043" s="1" t="s">
        <v>8774</v>
      </c>
      <c r="B2043" s="4" t="s">
        <v>22</v>
      </c>
      <c r="C2043" s="4" t="s">
        <v>29</v>
      </c>
      <c r="D2043" s="4" t="s">
        <v>39</v>
      </c>
      <c r="E2043" s="4">
        <v>1.0</v>
      </c>
      <c r="F2043" s="4">
        <v>2.0</v>
      </c>
      <c r="G2043" s="4">
        <v>2.0</v>
      </c>
      <c r="H2043" s="7">
        <v>45245.0</v>
      </c>
      <c r="I2043" s="4">
        <f>IFERROR(__xludf.DUMMYFUNCTION("SPLIT(H2043,""/"")"),15.0)</f>
        <v>15</v>
      </c>
      <c r="J2043" s="4">
        <f>IFERROR(__xludf.DUMMYFUNCTION("""COMPUTED_VALUE"""),11.0)</f>
        <v>11</v>
      </c>
      <c r="K2043" s="4">
        <f>IFERROR(__xludf.DUMMYFUNCTION("""COMPUTED_VALUE"""),2023.0)</f>
        <v>2023</v>
      </c>
    </row>
    <row r="2044">
      <c r="A2044" s="1" t="s">
        <v>5001</v>
      </c>
      <c r="B2044" s="4" t="s">
        <v>22</v>
      </c>
      <c r="C2044" s="4" t="s">
        <v>24</v>
      </c>
      <c r="D2044" s="4" t="s">
        <v>28</v>
      </c>
      <c r="E2044" s="4">
        <v>1.0</v>
      </c>
      <c r="F2044" s="4">
        <v>2.0</v>
      </c>
      <c r="G2044" s="4">
        <v>2.0</v>
      </c>
      <c r="H2044" s="7">
        <v>45245.0</v>
      </c>
      <c r="I2044" s="4">
        <f>IFERROR(__xludf.DUMMYFUNCTION("SPLIT(H2044,""/"")"),15.0)</f>
        <v>15</v>
      </c>
      <c r="J2044" s="4">
        <f>IFERROR(__xludf.DUMMYFUNCTION("""COMPUTED_VALUE"""),11.0)</f>
        <v>11</v>
      </c>
      <c r="K2044" s="4">
        <f>IFERROR(__xludf.DUMMYFUNCTION("""COMPUTED_VALUE"""),2023.0)</f>
        <v>2023</v>
      </c>
    </row>
    <row r="2045">
      <c r="A2045" s="1" t="s">
        <v>2909</v>
      </c>
      <c r="B2045" s="4" t="s">
        <v>22</v>
      </c>
      <c r="C2045" s="4" t="s">
        <v>24</v>
      </c>
      <c r="D2045" s="4" t="s">
        <v>30</v>
      </c>
      <c r="E2045" s="4">
        <v>3.0</v>
      </c>
      <c r="F2045" s="4">
        <v>2.0</v>
      </c>
      <c r="G2045" s="4">
        <v>6.0</v>
      </c>
      <c r="H2045" s="7">
        <v>45246.0</v>
      </c>
      <c r="I2045" s="4">
        <f>IFERROR(__xludf.DUMMYFUNCTION("SPLIT(H2045,""/"")"),16.0)</f>
        <v>16</v>
      </c>
      <c r="J2045" s="4">
        <f>IFERROR(__xludf.DUMMYFUNCTION("""COMPUTED_VALUE"""),11.0)</f>
        <v>11</v>
      </c>
      <c r="K2045" s="4">
        <f>IFERROR(__xludf.DUMMYFUNCTION("""COMPUTED_VALUE"""),2023.0)</f>
        <v>2023</v>
      </c>
    </row>
    <row r="2046">
      <c r="A2046" s="1" t="s">
        <v>8750</v>
      </c>
      <c r="B2046" s="4" t="s">
        <v>22</v>
      </c>
      <c r="C2046" s="4" t="s">
        <v>30</v>
      </c>
      <c r="D2046" s="4" t="s">
        <v>28</v>
      </c>
      <c r="E2046" s="4">
        <v>5.0</v>
      </c>
      <c r="F2046" s="4">
        <v>2.0</v>
      </c>
      <c r="G2046" s="4">
        <v>10.0</v>
      </c>
      <c r="H2046" s="7">
        <v>45246.0</v>
      </c>
      <c r="I2046" s="4">
        <f>IFERROR(__xludf.DUMMYFUNCTION("SPLIT(H2046,""/"")"),16.0)</f>
        <v>16</v>
      </c>
      <c r="J2046" s="4">
        <f>IFERROR(__xludf.DUMMYFUNCTION("""COMPUTED_VALUE"""),11.0)</f>
        <v>11</v>
      </c>
      <c r="K2046" s="4">
        <f>IFERROR(__xludf.DUMMYFUNCTION("""COMPUTED_VALUE"""),2023.0)</f>
        <v>2023</v>
      </c>
    </row>
    <row r="2047">
      <c r="A2047" s="1" t="s">
        <v>2192</v>
      </c>
      <c r="B2047" s="4" t="s">
        <v>22</v>
      </c>
      <c r="C2047" s="4" t="s">
        <v>29</v>
      </c>
      <c r="D2047" s="4" t="s">
        <v>30</v>
      </c>
      <c r="E2047" s="4">
        <v>4.0</v>
      </c>
      <c r="F2047" s="4">
        <v>2.0</v>
      </c>
      <c r="G2047" s="4">
        <v>8.0</v>
      </c>
      <c r="H2047" s="7">
        <v>45247.0</v>
      </c>
      <c r="I2047" s="4">
        <f>IFERROR(__xludf.DUMMYFUNCTION("SPLIT(H2047,""/"")"),17.0)</f>
        <v>17</v>
      </c>
      <c r="J2047" s="4">
        <f>IFERROR(__xludf.DUMMYFUNCTION("""COMPUTED_VALUE"""),11.0)</f>
        <v>11</v>
      </c>
      <c r="K2047" s="4">
        <f>IFERROR(__xludf.DUMMYFUNCTION("""COMPUTED_VALUE"""),2023.0)</f>
        <v>2023</v>
      </c>
    </row>
    <row r="2048">
      <c r="A2048" s="1" t="s">
        <v>3292</v>
      </c>
      <c r="B2048" s="4" t="s">
        <v>22</v>
      </c>
      <c r="C2048" s="4" t="s">
        <v>30</v>
      </c>
      <c r="D2048" s="4" t="s">
        <v>23</v>
      </c>
      <c r="E2048" s="4">
        <v>3.0</v>
      </c>
      <c r="F2048" s="4">
        <v>2.0</v>
      </c>
      <c r="G2048" s="4">
        <v>6.0</v>
      </c>
      <c r="H2048" s="7">
        <v>45247.0</v>
      </c>
      <c r="I2048" s="4">
        <f>IFERROR(__xludf.DUMMYFUNCTION("SPLIT(H2048,""/"")"),17.0)</f>
        <v>17</v>
      </c>
      <c r="J2048" s="4">
        <f>IFERROR(__xludf.DUMMYFUNCTION("""COMPUTED_VALUE"""),11.0)</f>
        <v>11</v>
      </c>
      <c r="K2048" s="4">
        <f>IFERROR(__xludf.DUMMYFUNCTION("""COMPUTED_VALUE"""),2023.0)</f>
        <v>2023</v>
      </c>
    </row>
    <row r="2049">
      <c r="A2049" s="1" t="s">
        <v>5836</v>
      </c>
      <c r="B2049" s="4" t="s">
        <v>22</v>
      </c>
      <c r="C2049" s="4" t="s">
        <v>24</v>
      </c>
      <c r="D2049" s="4" t="s">
        <v>23</v>
      </c>
      <c r="E2049" s="4">
        <v>1.0</v>
      </c>
      <c r="F2049" s="4">
        <v>2.0</v>
      </c>
      <c r="G2049" s="4">
        <v>2.0</v>
      </c>
      <c r="H2049" s="7">
        <v>45247.0</v>
      </c>
      <c r="I2049" s="4">
        <f>IFERROR(__xludf.DUMMYFUNCTION("SPLIT(H2049,""/"")"),17.0)</f>
        <v>17</v>
      </c>
      <c r="J2049" s="4">
        <f>IFERROR(__xludf.DUMMYFUNCTION("""COMPUTED_VALUE"""),11.0)</f>
        <v>11</v>
      </c>
      <c r="K2049" s="4">
        <f>IFERROR(__xludf.DUMMYFUNCTION("""COMPUTED_VALUE"""),2023.0)</f>
        <v>2023</v>
      </c>
    </row>
    <row r="2050">
      <c r="A2050" s="1" t="s">
        <v>8816</v>
      </c>
      <c r="B2050" s="4" t="s">
        <v>22</v>
      </c>
      <c r="C2050" s="4" t="s">
        <v>29</v>
      </c>
      <c r="D2050" s="4" t="s">
        <v>23</v>
      </c>
      <c r="E2050" s="4">
        <v>5.0</v>
      </c>
      <c r="F2050" s="4">
        <v>2.0</v>
      </c>
      <c r="G2050" s="4">
        <v>10.0</v>
      </c>
      <c r="H2050" s="7">
        <v>45248.0</v>
      </c>
      <c r="I2050" s="4">
        <f>IFERROR(__xludf.DUMMYFUNCTION("SPLIT(H2050,""/"")"),18.0)</f>
        <v>18</v>
      </c>
      <c r="J2050" s="4">
        <f>IFERROR(__xludf.DUMMYFUNCTION("""COMPUTED_VALUE"""),11.0)</f>
        <v>11</v>
      </c>
      <c r="K2050" s="4">
        <f>IFERROR(__xludf.DUMMYFUNCTION("""COMPUTED_VALUE"""),2023.0)</f>
        <v>2023</v>
      </c>
    </row>
    <row r="2051">
      <c r="A2051" s="1" t="s">
        <v>9343</v>
      </c>
      <c r="B2051" s="4" t="s">
        <v>22</v>
      </c>
      <c r="C2051" s="4" t="s">
        <v>29</v>
      </c>
      <c r="D2051" s="4" t="s">
        <v>28</v>
      </c>
      <c r="E2051" s="4">
        <v>2.0</v>
      </c>
      <c r="F2051" s="4">
        <v>2.0</v>
      </c>
      <c r="G2051" s="4">
        <v>4.0</v>
      </c>
      <c r="H2051" s="7">
        <v>45249.0</v>
      </c>
      <c r="I2051" s="4">
        <f>IFERROR(__xludf.DUMMYFUNCTION("SPLIT(H2051,""/"")"),19.0)</f>
        <v>19</v>
      </c>
      <c r="J2051" s="4">
        <f>IFERROR(__xludf.DUMMYFUNCTION("""COMPUTED_VALUE"""),11.0)</f>
        <v>11</v>
      </c>
      <c r="K2051" s="4">
        <f>IFERROR(__xludf.DUMMYFUNCTION("""COMPUTED_VALUE"""),2023.0)</f>
        <v>2023</v>
      </c>
    </row>
    <row r="2052">
      <c r="A2052" s="1" t="s">
        <v>4313</v>
      </c>
      <c r="B2052" s="4" t="s">
        <v>22</v>
      </c>
      <c r="C2052" s="4" t="s">
        <v>24</v>
      </c>
      <c r="D2052" s="4" t="s">
        <v>39</v>
      </c>
      <c r="E2052" s="4">
        <v>1.0</v>
      </c>
      <c r="F2052" s="4">
        <v>2.0</v>
      </c>
      <c r="G2052" s="4">
        <v>2.0</v>
      </c>
      <c r="H2052" s="7">
        <v>45249.0</v>
      </c>
      <c r="I2052" s="4">
        <f>IFERROR(__xludf.DUMMYFUNCTION("SPLIT(H2052,""/"")"),19.0)</f>
        <v>19</v>
      </c>
      <c r="J2052" s="4">
        <f>IFERROR(__xludf.DUMMYFUNCTION("""COMPUTED_VALUE"""),11.0)</f>
        <v>11</v>
      </c>
      <c r="K2052" s="4">
        <f>IFERROR(__xludf.DUMMYFUNCTION("""COMPUTED_VALUE"""),2023.0)</f>
        <v>2023</v>
      </c>
    </row>
    <row r="2053">
      <c r="A2053" s="1" t="s">
        <v>1389</v>
      </c>
      <c r="B2053" s="4" t="s">
        <v>22</v>
      </c>
      <c r="C2053" s="4" t="s">
        <v>24</v>
      </c>
      <c r="D2053" s="4" t="s">
        <v>39</v>
      </c>
      <c r="E2053" s="4">
        <v>3.0</v>
      </c>
      <c r="F2053" s="4">
        <v>2.0</v>
      </c>
      <c r="G2053" s="4">
        <v>6.0</v>
      </c>
      <c r="H2053" s="7">
        <v>45249.0</v>
      </c>
      <c r="I2053" s="4">
        <f>IFERROR(__xludf.DUMMYFUNCTION("SPLIT(H2053,""/"")"),19.0)</f>
        <v>19</v>
      </c>
      <c r="J2053" s="4">
        <f>IFERROR(__xludf.DUMMYFUNCTION("""COMPUTED_VALUE"""),11.0)</f>
        <v>11</v>
      </c>
      <c r="K2053" s="4">
        <f>IFERROR(__xludf.DUMMYFUNCTION("""COMPUTED_VALUE"""),2023.0)</f>
        <v>2023</v>
      </c>
    </row>
    <row r="2054">
      <c r="A2054" s="1" t="s">
        <v>7316</v>
      </c>
      <c r="B2054" s="4" t="s">
        <v>22</v>
      </c>
      <c r="C2054" s="4" t="s">
        <v>24</v>
      </c>
      <c r="D2054" s="4" t="s">
        <v>39</v>
      </c>
      <c r="E2054" s="4">
        <v>3.0</v>
      </c>
      <c r="F2054" s="4">
        <v>2.0</v>
      </c>
      <c r="G2054" s="4">
        <v>6.0</v>
      </c>
      <c r="H2054" s="7">
        <v>45249.0</v>
      </c>
      <c r="I2054" s="4">
        <f>IFERROR(__xludf.DUMMYFUNCTION("SPLIT(H2054,""/"")"),19.0)</f>
        <v>19</v>
      </c>
      <c r="J2054" s="4">
        <f>IFERROR(__xludf.DUMMYFUNCTION("""COMPUTED_VALUE"""),11.0)</f>
        <v>11</v>
      </c>
      <c r="K2054" s="4">
        <f>IFERROR(__xludf.DUMMYFUNCTION("""COMPUTED_VALUE"""),2023.0)</f>
        <v>2023</v>
      </c>
    </row>
    <row r="2055">
      <c r="A2055" s="1" t="s">
        <v>2089</v>
      </c>
      <c r="B2055" s="4" t="s">
        <v>22</v>
      </c>
      <c r="C2055" s="4" t="s">
        <v>30</v>
      </c>
      <c r="D2055" s="4" t="s">
        <v>30</v>
      </c>
      <c r="E2055" s="4">
        <v>1.0</v>
      </c>
      <c r="F2055" s="4">
        <v>2.0</v>
      </c>
      <c r="G2055" s="4">
        <v>2.0</v>
      </c>
      <c r="H2055" s="7">
        <v>45249.0</v>
      </c>
      <c r="I2055" s="4">
        <f>IFERROR(__xludf.DUMMYFUNCTION("SPLIT(H2055,""/"")"),19.0)</f>
        <v>19</v>
      </c>
      <c r="J2055" s="4">
        <f>IFERROR(__xludf.DUMMYFUNCTION("""COMPUTED_VALUE"""),11.0)</f>
        <v>11</v>
      </c>
      <c r="K2055" s="4">
        <f>IFERROR(__xludf.DUMMYFUNCTION("""COMPUTED_VALUE"""),2023.0)</f>
        <v>2023</v>
      </c>
    </row>
    <row r="2056">
      <c r="A2056" s="1" t="s">
        <v>5350</v>
      </c>
      <c r="B2056" s="4" t="s">
        <v>22</v>
      </c>
      <c r="C2056" s="4" t="s">
        <v>30</v>
      </c>
      <c r="D2056" s="4" t="s">
        <v>28</v>
      </c>
      <c r="E2056" s="4">
        <v>1.0</v>
      </c>
      <c r="F2056" s="4">
        <v>2.0</v>
      </c>
      <c r="G2056" s="4">
        <v>2.0</v>
      </c>
      <c r="H2056" s="7">
        <v>45249.0</v>
      </c>
      <c r="I2056" s="4">
        <f>IFERROR(__xludf.DUMMYFUNCTION("SPLIT(H2056,""/"")"),19.0)</f>
        <v>19</v>
      </c>
      <c r="J2056" s="4">
        <f>IFERROR(__xludf.DUMMYFUNCTION("""COMPUTED_VALUE"""),11.0)</f>
        <v>11</v>
      </c>
      <c r="K2056" s="4">
        <f>IFERROR(__xludf.DUMMYFUNCTION("""COMPUTED_VALUE"""),2023.0)</f>
        <v>2023</v>
      </c>
    </row>
    <row r="2057">
      <c r="A2057" s="1" t="s">
        <v>1223</v>
      </c>
      <c r="B2057" s="4" t="s">
        <v>22</v>
      </c>
      <c r="C2057" s="4" t="s">
        <v>30</v>
      </c>
      <c r="D2057" s="4" t="s">
        <v>39</v>
      </c>
      <c r="E2057" s="4">
        <v>4.0</v>
      </c>
      <c r="F2057" s="4">
        <v>2.0</v>
      </c>
      <c r="G2057" s="4">
        <v>8.0</v>
      </c>
      <c r="H2057" s="7">
        <v>45250.0</v>
      </c>
      <c r="I2057" s="4">
        <f>IFERROR(__xludf.DUMMYFUNCTION("SPLIT(H2057,""/"")"),20.0)</f>
        <v>20</v>
      </c>
      <c r="J2057" s="4">
        <f>IFERROR(__xludf.DUMMYFUNCTION("""COMPUTED_VALUE"""),11.0)</f>
        <v>11</v>
      </c>
      <c r="K2057" s="4">
        <f>IFERROR(__xludf.DUMMYFUNCTION("""COMPUTED_VALUE"""),2023.0)</f>
        <v>2023</v>
      </c>
    </row>
    <row r="2058">
      <c r="A2058" s="1" t="s">
        <v>9993</v>
      </c>
      <c r="B2058" s="4" t="s">
        <v>22</v>
      </c>
      <c r="C2058" s="4" t="s">
        <v>29</v>
      </c>
      <c r="D2058" s="4" t="s">
        <v>23</v>
      </c>
      <c r="E2058" s="4">
        <v>4.0</v>
      </c>
      <c r="F2058" s="4">
        <v>2.0</v>
      </c>
      <c r="G2058" s="4">
        <v>8.0</v>
      </c>
      <c r="H2058" s="7">
        <v>45251.0</v>
      </c>
      <c r="I2058" s="4">
        <f>IFERROR(__xludf.DUMMYFUNCTION("SPLIT(H2058,""/"")"),21.0)</f>
        <v>21</v>
      </c>
      <c r="J2058" s="4">
        <f>IFERROR(__xludf.DUMMYFUNCTION("""COMPUTED_VALUE"""),11.0)</f>
        <v>11</v>
      </c>
      <c r="K2058" s="4">
        <f>IFERROR(__xludf.DUMMYFUNCTION("""COMPUTED_VALUE"""),2023.0)</f>
        <v>2023</v>
      </c>
    </row>
    <row r="2059">
      <c r="A2059" s="1" t="s">
        <v>3582</v>
      </c>
      <c r="B2059" s="4" t="s">
        <v>22</v>
      </c>
      <c r="C2059" s="4" t="s">
        <v>30</v>
      </c>
      <c r="D2059" s="4" t="s">
        <v>23</v>
      </c>
      <c r="E2059" s="4">
        <v>3.0</v>
      </c>
      <c r="F2059" s="4">
        <v>2.0</v>
      </c>
      <c r="G2059" s="4">
        <v>6.0</v>
      </c>
      <c r="H2059" s="7">
        <v>45251.0</v>
      </c>
      <c r="I2059" s="4">
        <f>IFERROR(__xludf.DUMMYFUNCTION("SPLIT(H2059,""/"")"),21.0)</f>
        <v>21</v>
      </c>
      <c r="J2059" s="4">
        <f>IFERROR(__xludf.DUMMYFUNCTION("""COMPUTED_VALUE"""),11.0)</f>
        <v>11</v>
      </c>
      <c r="K2059" s="4">
        <f>IFERROR(__xludf.DUMMYFUNCTION("""COMPUTED_VALUE"""),2023.0)</f>
        <v>2023</v>
      </c>
    </row>
    <row r="2060">
      <c r="A2060" s="1" t="s">
        <v>631</v>
      </c>
      <c r="B2060" s="4" t="s">
        <v>22</v>
      </c>
      <c r="C2060" s="4" t="s">
        <v>24</v>
      </c>
      <c r="D2060" s="4" t="s">
        <v>28</v>
      </c>
      <c r="E2060" s="4">
        <v>3.0</v>
      </c>
      <c r="F2060" s="4">
        <v>2.0</v>
      </c>
      <c r="G2060" s="4">
        <v>6.0</v>
      </c>
      <c r="H2060" s="7">
        <v>45251.0</v>
      </c>
      <c r="I2060" s="4">
        <f>IFERROR(__xludf.DUMMYFUNCTION("SPLIT(H2060,""/"")"),21.0)</f>
        <v>21</v>
      </c>
      <c r="J2060" s="4">
        <f>IFERROR(__xludf.DUMMYFUNCTION("""COMPUTED_VALUE"""),11.0)</f>
        <v>11</v>
      </c>
      <c r="K2060" s="4">
        <f>IFERROR(__xludf.DUMMYFUNCTION("""COMPUTED_VALUE"""),2023.0)</f>
        <v>2023</v>
      </c>
    </row>
    <row r="2061">
      <c r="A2061" s="1" t="s">
        <v>7646</v>
      </c>
      <c r="B2061" s="4" t="s">
        <v>22</v>
      </c>
      <c r="C2061" s="4" t="s">
        <v>29</v>
      </c>
      <c r="D2061" s="4" t="s">
        <v>30</v>
      </c>
      <c r="E2061" s="4">
        <v>3.0</v>
      </c>
      <c r="F2061" s="4">
        <v>2.0</v>
      </c>
      <c r="G2061" s="4">
        <v>6.0</v>
      </c>
      <c r="H2061" s="7">
        <v>45251.0</v>
      </c>
      <c r="I2061" s="4">
        <f>IFERROR(__xludf.DUMMYFUNCTION("SPLIT(H2061,""/"")"),21.0)</f>
        <v>21</v>
      </c>
      <c r="J2061" s="4">
        <f>IFERROR(__xludf.DUMMYFUNCTION("""COMPUTED_VALUE"""),11.0)</f>
        <v>11</v>
      </c>
      <c r="K2061" s="4">
        <f>IFERROR(__xludf.DUMMYFUNCTION("""COMPUTED_VALUE"""),2023.0)</f>
        <v>2023</v>
      </c>
    </row>
    <row r="2062">
      <c r="A2062" s="1" t="s">
        <v>8248</v>
      </c>
      <c r="B2062" s="4" t="s">
        <v>22</v>
      </c>
      <c r="C2062" s="4" t="s">
        <v>30</v>
      </c>
      <c r="D2062" s="4" t="s">
        <v>39</v>
      </c>
      <c r="E2062" s="4">
        <v>2.0</v>
      </c>
      <c r="F2062" s="4">
        <v>2.0</v>
      </c>
      <c r="G2062" s="4">
        <v>4.0</v>
      </c>
      <c r="H2062" s="7">
        <v>45252.0</v>
      </c>
      <c r="I2062" s="4">
        <f>IFERROR(__xludf.DUMMYFUNCTION("SPLIT(H2062,""/"")"),22.0)</f>
        <v>22</v>
      </c>
      <c r="J2062" s="4">
        <f>IFERROR(__xludf.DUMMYFUNCTION("""COMPUTED_VALUE"""),11.0)</f>
        <v>11</v>
      </c>
      <c r="K2062" s="4">
        <f>IFERROR(__xludf.DUMMYFUNCTION("""COMPUTED_VALUE"""),2023.0)</f>
        <v>2023</v>
      </c>
    </row>
    <row r="2063">
      <c r="A2063" s="1" t="s">
        <v>7452</v>
      </c>
      <c r="B2063" s="4" t="s">
        <v>22</v>
      </c>
      <c r="C2063" s="4" t="s">
        <v>29</v>
      </c>
      <c r="D2063" s="4" t="s">
        <v>23</v>
      </c>
      <c r="E2063" s="4">
        <v>5.0</v>
      </c>
      <c r="F2063" s="4">
        <v>2.0</v>
      </c>
      <c r="G2063" s="4">
        <v>10.0</v>
      </c>
      <c r="H2063" s="7">
        <v>45253.0</v>
      </c>
      <c r="I2063" s="4">
        <f>IFERROR(__xludf.DUMMYFUNCTION("SPLIT(H2063,""/"")"),23.0)</f>
        <v>23</v>
      </c>
      <c r="J2063" s="4">
        <f>IFERROR(__xludf.DUMMYFUNCTION("""COMPUTED_VALUE"""),11.0)</f>
        <v>11</v>
      </c>
      <c r="K2063" s="4">
        <f>IFERROR(__xludf.DUMMYFUNCTION("""COMPUTED_VALUE"""),2023.0)</f>
        <v>2023</v>
      </c>
    </row>
    <row r="2064">
      <c r="A2064" s="1" t="s">
        <v>8523</v>
      </c>
      <c r="B2064" s="4" t="s">
        <v>22</v>
      </c>
      <c r="C2064" s="4" t="s">
        <v>24</v>
      </c>
      <c r="D2064" s="4" t="s">
        <v>39</v>
      </c>
      <c r="E2064" s="4">
        <v>5.0</v>
      </c>
      <c r="F2064" s="4">
        <v>2.0</v>
      </c>
      <c r="G2064" s="4">
        <v>10.0</v>
      </c>
      <c r="H2064" s="7">
        <v>45253.0</v>
      </c>
      <c r="I2064" s="4">
        <f>IFERROR(__xludf.DUMMYFUNCTION("SPLIT(H2064,""/"")"),23.0)</f>
        <v>23</v>
      </c>
      <c r="J2064" s="4">
        <f>IFERROR(__xludf.DUMMYFUNCTION("""COMPUTED_VALUE"""),11.0)</f>
        <v>11</v>
      </c>
      <c r="K2064" s="4">
        <f>IFERROR(__xludf.DUMMYFUNCTION("""COMPUTED_VALUE"""),2023.0)</f>
        <v>2023</v>
      </c>
    </row>
    <row r="2065">
      <c r="A2065" s="1" t="s">
        <v>1145</v>
      </c>
      <c r="B2065" s="4" t="s">
        <v>22</v>
      </c>
      <c r="C2065" s="4" t="s">
        <v>30</v>
      </c>
      <c r="D2065" s="4" t="s">
        <v>23</v>
      </c>
      <c r="E2065" s="4">
        <v>3.0</v>
      </c>
      <c r="F2065" s="4">
        <v>2.0</v>
      </c>
      <c r="G2065" s="4">
        <v>6.0</v>
      </c>
      <c r="H2065" s="7">
        <v>45254.0</v>
      </c>
      <c r="I2065" s="4">
        <f>IFERROR(__xludf.DUMMYFUNCTION("SPLIT(H2065,""/"")"),24.0)</f>
        <v>24</v>
      </c>
      <c r="J2065" s="4">
        <f>IFERROR(__xludf.DUMMYFUNCTION("""COMPUTED_VALUE"""),11.0)</f>
        <v>11</v>
      </c>
      <c r="K2065" s="4">
        <f>IFERROR(__xludf.DUMMYFUNCTION("""COMPUTED_VALUE"""),2023.0)</f>
        <v>2023</v>
      </c>
    </row>
    <row r="2066">
      <c r="A2066" s="1" t="s">
        <v>5322</v>
      </c>
      <c r="B2066" s="4" t="s">
        <v>22</v>
      </c>
      <c r="C2066" s="4" t="s">
        <v>29</v>
      </c>
      <c r="D2066" s="4" t="s">
        <v>23</v>
      </c>
      <c r="E2066" s="4">
        <v>1.0</v>
      </c>
      <c r="F2066" s="4">
        <v>2.0</v>
      </c>
      <c r="G2066" s="4">
        <v>2.0</v>
      </c>
      <c r="H2066" s="7">
        <v>45254.0</v>
      </c>
      <c r="I2066" s="4">
        <f>IFERROR(__xludf.DUMMYFUNCTION("SPLIT(H2066,""/"")"),24.0)</f>
        <v>24</v>
      </c>
      <c r="J2066" s="4">
        <f>IFERROR(__xludf.DUMMYFUNCTION("""COMPUTED_VALUE"""),11.0)</f>
        <v>11</v>
      </c>
      <c r="K2066" s="4">
        <f>IFERROR(__xludf.DUMMYFUNCTION("""COMPUTED_VALUE"""),2023.0)</f>
        <v>2023</v>
      </c>
    </row>
    <row r="2067">
      <c r="A2067" s="1" t="s">
        <v>7750</v>
      </c>
      <c r="B2067" s="4" t="s">
        <v>22</v>
      </c>
      <c r="C2067" s="4" t="s">
        <v>30</v>
      </c>
      <c r="D2067" s="4" t="s">
        <v>28</v>
      </c>
      <c r="E2067" s="4">
        <v>2.0</v>
      </c>
      <c r="F2067" s="4">
        <v>2.0</v>
      </c>
      <c r="G2067" s="4">
        <v>4.0</v>
      </c>
      <c r="H2067" s="7">
        <v>45254.0</v>
      </c>
      <c r="I2067" s="4">
        <f>IFERROR(__xludf.DUMMYFUNCTION("SPLIT(H2067,""/"")"),24.0)</f>
        <v>24</v>
      </c>
      <c r="J2067" s="4">
        <f>IFERROR(__xludf.DUMMYFUNCTION("""COMPUTED_VALUE"""),11.0)</f>
        <v>11</v>
      </c>
      <c r="K2067" s="4">
        <f>IFERROR(__xludf.DUMMYFUNCTION("""COMPUTED_VALUE"""),2023.0)</f>
        <v>2023</v>
      </c>
    </row>
    <row r="2068">
      <c r="A2068" s="1" t="s">
        <v>3742</v>
      </c>
      <c r="B2068" s="4" t="s">
        <v>22</v>
      </c>
      <c r="C2068" s="4" t="s">
        <v>29</v>
      </c>
      <c r="D2068" s="4" t="s">
        <v>30</v>
      </c>
      <c r="E2068" s="4">
        <v>1.0</v>
      </c>
      <c r="F2068" s="4">
        <v>2.0</v>
      </c>
      <c r="G2068" s="4">
        <v>2.0</v>
      </c>
      <c r="H2068" s="7">
        <v>45255.0</v>
      </c>
      <c r="I2068" s="4">
        <f>IFERROR(__xludf.DUMMYFUNCTION("SPLIT(H2068,""/"")"),25.0)</f>
        <v>25</v>
      </c>
      <c r="J2068" s="4">
        <f>IFERROR(__xludf.DUMMYFUNCTION("""COMPUTED_VALUE"""),11.0)</f>
        <v>11</v>
      </c>
      <c r="K2068" s="4">
        <f>IFERROR(__xludf.DUMMYFUNCTION("""COMPUTED_VALUE"""),2023.0)</f>
        <v>2023</v>
      </c>
    </row>
    <row r="2069">
      <c r="A2069" s="1" t="s">
        <v>2150</v>
      </c>
      <c r="B2069" s="4" t="s">
        <v>22</v>
      </c>
      <c r="C2069" s="4" t="s">
        <v>30</v>
      </c>
      <c r="D2069" s="4" t="s">
        <v>30</v>
      </c>
      <c r="E2069" s="4">
        <v>2.0</v>
      </c>
      <c r="F2069" s="4">
        <v>2.0</v>
      </c>
      <c r="G2069" s="4">
        <v>4.0</v>
      </c>
      <c r="H2069" s="7">
        <v>45255.0</v>
      </c>
      <c r="I2069" s="4">
        <f>IFERROR(__xludf.DUMMYFUNCTION("SPLIT(H2069,""/"")"),25.0)</f>
        <v>25</v>
      </c>
      <c r="J2069" s="4">
        <f>IFERROR(__xludf.DUMMYFUNCTION("""COMPUTED_VALUE"""),11.0)</f>
        <v>11</v>
      </c>
      <c r="K2069" s="4">
        <f>IFERROR(__xludf.DUMMYFUNCTION("""COMPUTED_VALUE"""),2023.0)</f>
        <v>2023</v>
      </c>
    </row>
    <row r="2070">
      <c r="A2070" s="1" t="s">
        <v>6359</v>
      </c>
      <c r="B2070" s="4" t="s">
        <v>22</v>
      </c>
      <c r="C2070" s="4" t="s">
        <v>30</v>
      </c>
      <c r="D2070" s="4" t="s">
        <v>30</v>
      </c>
      <c r="E2070" s="4">
        <v>5.0</v>
      </c>
      <c r="F2070" s="4">
        <v>2.0</v>
      </c>
      <c r="G2070" s="4">
        <v>10.0</v>
      </c>
      <c r="H2070" s="7">
        <v>45255.0</v>
      </c>
      <c r="I2070" s="4">
        <f>IFERROR(__xludf.DUMMYFUNCTION("SPLIT(H2070,""/"")"),25.0)</f>
        <v>25</v>
      </c>
      <c r="J2070" s="4">
        <f>IFERROR(__xludf.DUMMYFUNCTION("""COMPUTED_VALUE"""),11.0)</f>
        <v>11</v>
      </c>
      <c r="K2070" s="4">
        <f>IFERROR(__xludf.DUMMYFUNCTION("""COMPUTED_VALUE"""),2023.0)</f>
        <v>2023</v>
      </c>
    </row>
    <row r="2071">
      <c r="A2071" s="1" t="s">
        <v>2433</v>
      </c>
      <c r="B2071" s="4" t="s">
        <v>22</v>
      </c>
      <c r="C2071" s="4" t="s">
        <v>24</v>
      </c>
      <c r="D2071" s="4" t="s">
        <v>23</v>
      </c>
      <c r="E2071" s="4">
        <v>5.0</v>
      </c>
      <c r="F2071" s="4">
        <v>2.0</v>
      </c>
      <c r="G2071" s="4">
        <v>10.0</v>
      </c>
      <c r="H2071" s="7">
        <v>45256.0</v>
      </c>
      <c r="I2071" s="4">
        <f>IFERROR(__xludf.DUMMYFUNCTION("SPLIT(H2071,""/"")"),26.0)</f>
        <v>26</v>
      </c>
      <c r="J2071" s="4">
        <f>IFERROR(__xludf.DUMMYFUNCTION("""COMPUTED_VALUE"""),11.0)</f>
        <v>11</v>
      </c>
      <c r="K2071" s="4">
        <f>IFERROR(__xludf.DUMMYFUNCTION("""COMPUTED_VALUE"""),2023.0)</f>
        <v>2023</v>
      </c>
    </row>
    <row r="2072">
      <c r="A2072" s="1" t="s">
        <v>2118</v>
      </c>
      <c r="B2072" s="4" t="s">
        <v>22</v>
      </c>
      <c r="C2072" s="4" t="s">
        <v>29</v>
      </c>
      <c r="D2072" s="4" t="s">
        <v>30</v>
      </c>
      <c r="E2072" s="4">
        <v>1.0</v>
      </c>
      <c r="F2072" s="4">
        <v>2.0</v>
      </c>
      <c r="G2072" s="4">
        <v>2.0</v>
      </c>
      <c r="H2072" s="7">
        <v>45256.0</v>
      </c>
      <c r="I2072" s="4">
        <f>IFERROR(__xludf.DUMMYFUNCTION("SPLIT(H2072,""/"")"),26.0)</f>
        <v>26</v>
      </c>
      <c r="J2072" s="4">
        <f>IFERROR(__xludf.DUMMYFUNCTION("""COMPUTED_VALUE"""),11.0)</f>
        <v>11</v>
      </c>
      <c r="K2072" s="4">
        <f>IFERROR(__xludf.DUMMYFUNCTION("""COMPUTED_VALUE"""),2023.0)</f>
        <v>2023</v>
      </c>
    </row>
    <row r="2073">
      <c r="A2073" s="1" t="s">
        <v>2580</v>
      </c>
      <c r="B2073" s="4" t="s">
        <v>22</v>
      </c>
      <c r="C2073" s="4" t="s">
        <v>29</v>
      </c>
      <c r="D2073" s="4" t="s">
        <v>28</v>
      </c>
      <c r="E2073" s="4">
        <v>5.0</v>
      </c>
      <c r="F2073" s="4">
        <v>2.0</v>
      </c>
      <c r="G2073" s="4">
        <v>10.0</v>
      </c>
      <c r="H2073" s="7">
        <v>45256.0</v>
      </c>
      <c r="I2073" s="4">
        <f>IFERROR(__xludf.DUMMYFUNCTION("SPLIT(H2073,""/"")"),26.0)</f>
        <v>26</v>
      </c>
      <c r="J2073" s="4">
        <f>IFERROR(__xludf.DUMMYFUNCTION("""COMPUTED_VALUE"""),11.0)</f>
        <v>11</v>
      </c>
      <c r="K2073" s="4">
        <f>IFERROR(__xludf.DUMMYFUNCTION("""COMPUTED_VALUE"""),2023.0)</f>
        <v>2023</v>
      </c>
    </row>
    <row r="2074">
      <c r="A2074" s="1" t="s">
        <v>9366</v>
      </c>
      <c r="B2074" s="4" t="s">
        <v>22</v>
      </c>
      <c r="C2074" s="4" t="s">
        <v>30</v>
      </c>
      <c r="D2074" s="4" t="s">
        <v>23</v>
      </c>
      <c r="E2074" s="4">
        <v>3.0</v>
      </c>
      <c r="F2074" s="4">
        <v>2.0</v>
      </c>
      <c r="G2074" s="4">
        <v>6.0</v>
      </c>
      <c r="H2074" s="7">
        <v>45256.0</v>
      </c>
      <c r="I2074" s="4">
        <f>IFERROR(__xludf.DUMMYFUNCTION("SPLIT(H2074,""/"")"),26.0)</f>
        <v>26</v>
      </c>
      <c r="J2074" s="4">
        <f>IFERROR(__xludf.DUMMYFUNCTION("""COMPUTED_VALUE"""),11.0)</f>
        <v>11</v>
      </c>
      <c r="K2074" s="4">
        <f>IFERROR(__xludf.DUMMYFUNCTION("""COMPUTED_VALUE"""),2023.0)</f>
        <v>2023</v>
      </c>
    </row>
    <row r="2075">
      <c r="A2075" s="1" t="s">
        <v>8230</v>
      </c>
      <c r="B2075" s="4" t="s">
        <v>22</v>
      </c>
      <c r="C2075" s="4" t="s">
        <v>29</v>
      </c>
      <c r="D2075" s="4" t="s">
        <v>23</v>
      </c>
      <c r="E2075" s="4">
        <v>4.0</v>
      </c>
      <c r="F2075" s="4">
        <v>2.0</v>
      </c>
      <c r="G2075" s="4">
        <v>8.0</v>
      </c>
      <c r="H2075" s="7">
        <v>45257.0</v>
      </c>
      <c r="I2075" s="4">
        <f>IFERROR(__xludf.DUMMYFUNCTION("SPLIT(H2075,""/"")"),27.0)</f>
        <v>27</v>
      </c>
      <c r="J2075" s="4">
        <f>IFERROR(__xludf.DUMMYFUNCTION("""COMPUTED_VALUE"""),11.0)</f>
        <v>11</v>
      </c>
      <c r="K2075" s="4">
        <f>IFERROR(__xludf.DUMMYFUNCTION("""COMPUTED_VALUE"""),2023.0)</f>
        <v>2023</v>
      </c>
    </row>
    <row r="2076">
      <c r="A2076" s="1" t="s">
        <v>8102</v>
      </c>
      <c r="B2076" s="4" t="s">
        <v>22</v>
      </c>
      <c r="C2076" s="4" t="s">
        <v>30</v>
      </c>
      <c r="D2076" s="4" t="s">
        <v>30</v>
      </c>
      <c r="E2076" s="4">
        <v>1.0</v>
      </c>
      <c r="F2076" s="4">
        <v>2.0</v>
      </c>
      <c r="G2076" s="4">
        <v>2.0</v>
      </c>
      <c r="H2076" s="7">
        <v>45257.0</v>
      </c>
      <c r="I2076" s="4">
        <f>IFERROR(__xludf.DUMMYFUNCTION("SPLIT(H2076,""/"")"),27.0)</f>
        <v>27</v>
      </c>
      <c r="J2076" s="4">
        <f>IFERROR(__xludf.DUMMYFUNCTION("""COMPUTED_VALUE"""),11.0)</f>
        <v>11</v>
      </c>
      <c r="K2076" s="4">
        <f>IFERROR(__xludf.DUMMYFUNCTION("""COMPUTED_VALUE"""),2023.0)</f>
        <v>2023</v>
      </c>
    </row>
    <row r="2077">
      <c r="A2077" s="1" t="s">
        <v>4896</v>
      </c>
      <c r="B2077" s="4" t="s">
        <v>22</v>
      </c>
      <c r="C2077" s="4" t="s">
        <v>30</v>
      </c>
      <c r="D2077" s="4" t="s">
        <v>39</v>
      </c>
      <c r="E2077" s="4">
        <v>3.0</v>
      </c>
      <c r="F2077" s="4">
        <v>2.0</v>
      </c>
      <c r="G2077" s="4">
        <v>6.0</v>
      </c>
      <c r="H2077" s="7">
        <v>45257.0</v>
      </c>
      <c r="I2077" s="4">
        <f>IFERROR(__xludf.DUMMYFUNCTION("SPLIT(H2077,""/"")"),27.0)</f>
        <v>27</v>
      </c>
      <c r="J2077" s="4">
        <f>IFERROR(__xludf.DUMMYFUNCTION("""COMPUTED_VALUE"""),11.0)</f>
        <v>11</v>
      </c>
      <c r="K2077" s="4">
        <f>IFERROR(__xludf.DUMMYFUNCTION("""COMPUTED_VALUE"""),2023.0)</f>
        <v>2023</v>
      </c>
    </row>
    <row r="2078">
      <c r="A2078" s="1" t="s">
        <v>1891</v>
      </c>
      <c r="B2078" s="4" t="s">
        <v>22</v>
      </c>
      <c r="C2078" s="4" t="s">
        <v>29</v>
      </c>
      <c r="D2078" s="4" t="s">
        <v>30</v>
      </c>
      <c r="E2078" s="4">
        <v>5.0</v>
      </c>
      <c r="F2078" s="4">
        <v>2.0</v>
      </c>
      <c r="G2078" s="4">
        <v>10.0</v>
      </c>
      <c r="H2078" s="7">
        <v>45257.0</v>
      </c>
      <c r="I2078" s="4">
        <f>IFERROR(__xludf.DUMMYFUNCTION("SPLIT(H2078,""/"")"),27.0)</f>
        <v>27</v>
      </c>
      <c r="J2078" s="4">
        <f>IFERROR(__xludf.DUMMYFUNCTION("""COMPUTED_VALUE"""),11.0)</f>
        <v>11</v>
      </c>
      <c r="K2078" s="4">
        <f>IFERROR(__xludf.DUMMYFUNCTION("""COMPUTED_VALUE"""),2023.0)</f>
        <v>2023</v>
      </c>
    </row>
    <row r="2079">
      <c r="A2079" s="1" t="s">
        <v>8079</v>
      </c>
      <c r="B2079" s="4" t="s">
        <v>22</v>
      </c>
      <c r="C2079" s="4" t="s">
        <v>30</v>
      </c>
      <c r="D2079" s="4" t="s">
        <v>23</v>
      </c>
      <c r="E2079" s="4">
        <v>2.0</v>
      </c>
      <c r="F2079" s="4">
        <v>2.0</v>
      </c>
      <c r="G2079" s="4">
        <v>4.0</v>
      </c>
      <c r="H2079" s="7">
        <v>45258.0</v>
      </c>
      <c r="I2079" s="4">
        <f>IFERROR(__xludf.DUMMYFUNCTION("SPLIT(H2079,""/"")"),28.0)</f>
        <v>28</v>
      </c>
      <c r="J2079" s="4">
        <f>IFERROR(__xludf.DUMMYFUNCTION("""COMPUTED_VALUE"""),11.0)</f>
        <v>11</v>
      </c>
      <c r="K2079" s="4">
        <f>IFERROR(__xludf.DUMMYFUNCTION("""COMPUTED_VALUE"""),2023.0)</f>
        <v>2023</v>
      </c>
    </row>
    <row r="2080">
      <c r="A2080" s="1" t="s">
        <v>1508</v>
      </c>
      <c r="B2080" s="4" t="s">
        <v>22</v>
      </c>
      <c r="C2080" s="4" t="s">
        <v>24</v>
      </c>
      <c r="D2080" s="4" t="s">
        <v>39</v>
      </c>
      <c r="E2080" s="4">
        <v>5.0</v>
      </c>
      <c r="F2080" s="4">
        <v>2.0</v>
      </c>
      <c r="G2080" s="4">
        <v>10.0</v>
      </c>
      <c r="H2080" s="7">
        <v>45258.0</v>
      </c>
      <c r="I2080" s="4">
        <f>IFERROR(__xludf.DUMMYFUNCTION("SPLIT(H2080,""/"")"),28.0)</f>
        <v>28</v>
      </c>
      <c r="J2080" s="4">
        <f>IFERROR(__xludf.DUMMYFUNCTION("""COMPUTED_VALUE"""),11.0)</f>
        <v>11</v>
      </c>
      <c r="K2080" s="4">
        <f>IFERROR(__xludf.DUMMYFUNCTION("""COMPUTED_VALUE"""),2023.0)</f>
        <v>2023</v>
      </c>
    </row>
    <row r="2081">
      <c r="A2081" s="1" t="s">
        <v>6415</v>
      </c>
      <c r="B2081" s="4" t="s">
        <v>22</v>
      </c>
      <c r="C2081" s="4" t="s">
        <v>24</v>
      </c>
      <c r="D2081" s="4" t="s">
        <v>30</v>
      </c>
      <c r="E2081" s="4">
        <v>2.0</v>
      </c>
      <c r="F2081" s="4">
        <v>2.0</v>
      </c>
      <c r="G2081" s="4">
        <v>4.0</v>
      </c>
      <c r="H2081" s="7">
        <v>45258.0</v>
      </c>
      <c r="I2081" s="4">
        <f>IFERROR(__xludf.DUMMYFUNCTION("SPLIT(H2081,""/"")"),28.0)</f>
        <v>28</v>
      </c>
      <c r="J2081" s="4">
        <f>IFERROR(__xludf.DUMMYFUNCTION("""COMPUTED_VALUE"""),11.0)</f>
        <v>11</v>
      </c>
      <c r="K2081" s="4">
        <f>IFERROR(__xludf.DUMMYFUNCTION("""COMPUTED_VALUE"""),2023.0)</f>
        <v>2023</v>
      </c>
    </row>
    <row r="2082">
      <c r="A2082" s="1" t="s">
        <v>3843</v>
      </c>
      <c r="B2082" s="4" t="s">
        <v>22</v>
      </c>
      <c r="C2082" s="4" t="s">
        <v>29</v>
      </c>
      <c r="D2082" s="4" t="s">
        <v>39</v>
      </c>
      <c r="E2082" s="4">
        <v>2.0</v>
      </c>
      <c r="F2082" s="4">
        <v>2.0</v>
      </c>
      <c r="G2082" s="4">
        <v>4.0</v>
      </c>
      <c r="H2082" s="7">
        <v>45259.0</v>
      </c>
      <c r="I2082" s="4">
        <f>IFERROR(__xludf.DUMMYFUNCTION("SPLIT(H2082,""/"")"),29.0)</f>
        <v>29</v>
      </c>
      <c r="J2082" s="4">
        <f>IFERROR(__xludf.DUMMYFUNCTION("""COMPUTED_VALUE"""),11.0)</f>
        <v>11</v>
      </c>
      <c r="K2082" s="4">
        <f>IFERROR(__xludf.DUMMYFUNCTION("""COMPUTED_VALUE"""),2023.0)</f>
        <v>2023</v>
      </c>
    </row>
    <row r="2083">
      <c r="A2083" s="1" t="s">
        <v>6540</v>
      </c>
      <c r="B2083" s="4" t="s">
        <v>22</v>
      </c>
      <c r="C2083" s="4" t="s">
        <v>30</v>
      </c>
      <c r="D2083" s="4" t="s">
        <v>39</v>
      </c>
      <c r="E2083" s="4">
        <v>2.0</v>
      </c>
      <c r="F2083" s="4">
        <v>2.0</v>
      </c>
      <c r="G2083" s="4">
        <v>4.0</v>
      </c>
      <c r="H2083" s="7">
        <v>45259.0</v>
      </c>
      <c r="I2083" s="4">
        <f>IFERROR(__xludf.DUMMYFUNCTION("SPLIT(H2083,""/"")"),29.0)</f>
        <v>29</v>
      </c>
      <c r="J2083" s="4">
        <f>IFERROR(__xludf.DUMMYFUNCTION("""COMPUTED_VALUE"""),11.0)</f>
        <v>11</v>
      </c>
      <c r="K2083" s="4">
        <f>IFERROR(__xludf.DUMMYFUNCTION("""COMPUTED_VALUE"""),2023.0)</f>
        <v>2023</v>
      </c>
    </row>
    <row r="2084">
      <c r="A2084" s="1" t="s">
        <v>9000</v>
      </c>
      <c r="B2084" s="4" t="s">
        <v>22</v>
      </c>
      <c r="C2084" s="4" t="s">
        <v>30</v>
      </c>
      <c r="D2084" s="4" t="s">
        <v>23</v>
      </c>
      <c r="E2084" s="4">
        <v>1.0</v>
      </c>
      <c r="F2084" s="4">
        <v>2.0</v>
      </c>
      <c r="G2084" s="4">
        <v>2.0</v>
      </c>
      <c r="H2084" s="7">
        <v>45259.0</v>
      </c>
      <c r="I2084" s="4">
        <f>IFERROR(__xludf.DUMMYFUNCTION("SPLIT(H2084,""/"")"),29.0)</f>
        <v>29</v>
      </c>
      <c r="J2084" s="4">
        <f>IFERROR(__xludf.DUMMYFUNCTION("""COMPUTED_VALUE"""),11.0)</f>
        <v>11</v>
      </c>
      <c r="K2084" s="4">
        <f>IFERROR(__xludf.DUMMYFUNCTION("""COMPUTED_VALUE"""),2023.0)</f>
        <v>2023</v>
      </c>
    </row>
    <row r="2085">
      <c r="A2085" s="1" t="s">
        <v>1578</v>
      </c>
      <c r="B2085" s="4" t="s">
        <v>22</v>
      </c>
      <c r="C2085" s="4" t="s">
        <v>30</v>
      </c>
      <c r="D2085" s="4" t="s">
        <v>28</v>
      </c>
      <c r="E2085" s="4">
        <v>5.0</v>
      </c>
      <c r="F2085" s="4">
        <v>2.0</v>
      </c>
      <c r="G2085" s="4">
        <v>10.0</v>
      </c>
      <c r="H2085" s="7">
        <v>45259.0</v>
      </c>
      <c r="I2085" s="4">
        <f>IFERROR(__xludf.DUMMYFUNCTION("SPLIT(H2085,""/"")"),29.0)</f>
        <v>29</v>
      </c>
      <c r="J2085" s="4">
        <f>IFERROR(__xludf.DUMMYFUNCTION("""COMPUTED_VALUE"""),11.0)</f>
        <v>11</v>
      </c>
      <c r="K2085" s="4">
        <f>IFERROR(__xludf.DUMMYFUNCTION("""COMPUTED_VALUE"""),2023.0)</f>
        <v>2023</v>
      </c>
    </row>
    <row r="2086">
      <c r="A2086" s="1" t="s">
        <v>6685</v>
      </c>
      <c r="B2086" s="4" t="s">
        <v>22</v>
      </c>
      <c r="C2086" s="4" t="s">
        <v>30</v>
      </c>
      <c r="D2086" s="4" t="s">
        <v>30</v>
      </c>
      <c r="E2086" s="4">
        <v>1.0</v>
      </c>
      <c r="F2086" s="4">
        <v>2.0</v>
      </c>
      <c r="G2086" s="4">
        <v>2.0</v>
      </c>
      <c r="H2086" s="7">
        <v>45259.0</v>
      </c>
      <c r="I2086" s="4">
        <f>IFERROR(__xludf.DUMMYFUNCTION("SPLIT(H2086,""/"")"),29.0)</f>
        <v>29</v>
      </c>
      <c r="J2086" s="4">
        <f>IFERROR(__xludf.DUMMYFUNCTION("""COMPUTED_VALUE"""),11.0)</f>
        <v>11</v>
      </c>
      <c r="K2086" s="4">
        <f>IFERROR(__xludf.DUMMYFUNCTION("""COMPUTED_VALUE"""),2023.0)</f>
        <v>2023</v>
      </c>
    </row>
    <row r="2087">
      <c r="A2087" s="1" t="s">
        <v>9142</v>
      </c>
      <c r="B2087" s="4" t="s">
        <v>22</v>
      </c>
      <c r="C2087" s="4" t="s">
        <v>30</v>
      </c>
      <c r="D2087" s="4" t="s">
        <v>39</v>
      </c>
      <c r="E2087" s="4">
        <v>3.0</v>
      </c>
      <c r="F2087" s="4">
        <v>2.0</v>
      </c>
      <c r="G2087" s="4">
        <v>6.0</v>
      </c>
      <c r="H2087" s="7">
        <v>45259.0</v>
      </c>
      <c r="I2087" s="4">
        <f>IFERROR(__xludf.DUMMYFUNCTION("SPLIT(H2087,""/"")"),29.0)</f>
        <v>29</v>
      </c>
      <c r="J2087" s="4">
        <f>IFERROR(__xludf.DUMMYFUNCTION("""COMPUTED_VALUE"""),11.0)</f>
        <v>11</v>
      </c>
      <c r="K2087" s="4">
        <f>IFERROR(__xludf.DUMMYFUNCTION("""COMPUTED_VALUE"""),2023.0)</f>
        <v>2023</v>
      </c>
    </row>
    <row r="2088">
      <c r="A2088" s="1" t="s">
        <v>3402</v>
      </c>
      <c r="B2088" s="4" t="s">
        <v>22</v>
      </c>
      <c r="C2088" s="4" t="s">
        <v>30</v>
      </c>
      <c r="D2088" s="4" t="s">
        <v>39</v>
      </c>
      <c r="E2088" s="4">
        <v>4.0</v>
      </c>
      <c r="F2088" s="4">
        <v>2.0</v>
      </c>
      <c r="G2088" s="4">
        <v>8.0</v>
      </c>
      <c r="H2088" s="7">
        <v>45260.0</v>
      </c>
      <c r="I2088" s="4">
        <f>IFERROR(__xludf.DUMMYFUNCTION("SPLIT(H2088,""/"")"),30.0)</f>
        <v>30</v>
      </c>
      <c r="J2088" s="4">
        <f>IFERROR(__xludf.DUMMYFUNCTION("""COMPUTED_VALUE"""),11.0)</f>
        <v>11</v>
      </c>
      <c r="K2088" s="4">
        <f>IFERROR(__xludf.DUMMYFUNCTION("""COMPUTED_VALUE"""),2023.0)</f>
        <v>2023</v>
      </c>
    </row>
    <row r="2089">
      <c r="A2089" s="1" t="s">
        <v>3499</v>
      </c>
      <c r="B2089" s="4" t="s">
        <v>22</v>
      </c>
      <c r="C2089" s="4" t="s">
        <v>30</v>
      </c>
      <c r="D2089" s="4" t="s">
        <v>30</v>
      </c>
      <c r="E2089" s="4">
        <v>3.0</v>
      </c>
      <c r="F2089" s="4">
        <v>2.0</v>
      </c>
      <c r="G2089" s="4">
        <v>6.0</v>
      </c>
      <c r="H2089" s="7">
        <v>45260.0</v>
      </c>
      <c r="I2089" s="4">
        <f>IFERROR(__xludf.DUMMYFUNCTION("SPLIT(H2089,""/"")"),30.0)</f>
        <v>30</v>
      </c>
      <c r="J2089" s="4">
        <f>IFERROR(__xludf.DUMMYFUNCTION("""COMPUTED_VALUE"""),11.0)</f>
        <v>11</v>
      </c>
      <c r="K2089" s="4">
        <f>IFERROR(__xludf.DUMMYFUNCTION("""COMPUTED_VALUE"""),2023.0)</f>
        <v>2023</v>
      </c>
    </row>
    <row r="2090">
      <c r="A2090" s="1" t="s">
        <v>6048</v>
      </c>
      <c r="B2090" s="4" t="s">
        <v>22</v>
      </c>
      <c r="C2090" s="4" t="s">
        <v>24</v>
      </c>
      <c r="D2090" s="4" t="s">
        <v>39</v>
      </c>
      <c r="E2090" s="4">
        <v>5.0</v>
      </c>
      <c r="F2090" s="4">
        <v>2.0</v>
      </c>
      <c r="G2090" s="4">
        <v>10.0</v>
      </c>
      <c r="H2090" s="7">
        <v>45260.0</v>
      </c>
      <c r="I2090" s="4">
        <f>IFERROR(__xludf.DUMMYFUNCTION("SPLIT(H2090,""/"")"),30.0)</f>
        <v>30</v>
      </c>
      <c r="J2090" s="4">
        <f>IFERROR(__xludf.DUMMYFUNCTION("""COMPUTED_VALUE"""),11.0)</f>
        <v>11</v>
      </c>
      <c r="K2090" s="4">
        <f>IFERROR(__xludf.DUMMYFUNCTION("""COMPUTED_VALUE"""),2023.0)</f>
        <v>2023</v>
      </c>
    </row>
    <row r="2091">
      <c r="A2091" s="1" t="s">
        <v>4107</v>
      </c>
      <c r="B2091" s="4" t="s">
        <v>22</v>
      </c>
      <c r="C2091" s="4" t="s">
        <v>24</v>
      </c>
      <c r="D2091" s="4" t="s">
        <v>39</v>
      </c>
      <c r="E2091" s="4">
        <v>2.0</v>
      </c>
      <c r="F2091" s="4">
        <v>2.0</v>
      </c>
      <c r="G2091" s="4">
        <v>4.0</v>
      </c>
      <c r="H2091" s="5">
        <v>45261.0</v>
      </c>
      <c r="I2091" s="4">
        <f>IFERROR(__xludf.DUMMYFUNCTION("SPLIT(H2091,""/"")"),1.0)</f>
        <v>1</v>
      </c>
      <c r="J2091" s="4">
        <f>IFERROR(__xludf.DUMMYFUNCTION("""COMPUTED_VALUE"""),12.0)</f>
        <v>12</v>
      </c>
      <c r="K2091" s="4">
        <f>IFERROR(__xludf.DUMMYFUNCTION("""COMPUTED_VALUE"""),2023.0)</f>
        <v>2023</v>
      </c>
    </row>
    <row r="2092">
      <c r="A2092" s="1" t="s">
        <v>2294</v>
      </c>
      <c r="B2092" s="4" t="s">
        <v>22</v>
      </c>
      <c r="C2092" s="4" t="s">
        <v>24</v>
      </c>
      <c r="D2092" s="4" t="s">
        <v>23</v>
      </c>
      <c r="E2092" s="4">
        <v>2.0</v>
      </c>
      <c r="F2092" s="4">
        <v>2.0</v>
      </c>
      <c r="G2092" s="4">
        <v>4.0</v>
      </c>
      <c r="H2092" s="5">
        <v>45261.0</v>
      </c>
      <c r="I2092" s="4">
        <f>IFERROR(__xludf.DUMMYFUNCTION("SPLIT(H2092,""/"")"),1.0)</f>
        <v>1</v>
      </c>
      <c r="J2092" s="4">
        <f>IFERROR(__xludf.DUMMYFUNCTION("""COMPUTED_VALUE"""),12.0)</f>
        <v>12</v>
      </c>
      <c r="K2092" s="4">
        <f>IFERROR(__xludf.DUMMYFUNCTION("""COMPUTED_VALUE"""),2023.0)</f>
        <v>2023</v>
      </c>
    </row>
    <row r="2093">
      <c r="A2093" s="1" t="s">
        <v>2677</v>
      </c>
      <c r="B2093" s="4" t="s">
        <v>22</v>
      </c>
      <c r="C2093" s="4" t="s">
        <v>29</v>
      </c>
      <c r="D2093" s="4" t="s">
        <v>23</v>
      </c>
      <c r="E2093" s="4">
        <v>1.0</v>
      </c>
      <c r="F2093" s="4">
        <v>2.0</v>
      </c>
      <c r="G2093" s="4">
        <v>2.0</v>
      </c>
      <c r="H2093" s="5">
        <v>45261.0</v>
      </c>
      <c r="I2093" s="4">
        <f>IFERROR(__xludf.DUMMYFUNCTION("SPLIT(H2093,""/"")"),1.0)</f>
        <v>1</v>
      </c>
      <c r="J2093" s="4">
        <f>IFERROR(__xludf.DUMMYFUNCTION("""COMPUTED_VALUE"""),12.0)</f>
        <v>12</v>
      </c>
      <c r="K2093" s="4">
        <f>IFERROR(__xludf.DUMMYFUNCTION("""COMPUTED_VALUE"""),2023.0)</f>
        <v>2023</v>
      </c>
    </row>
    <row r="2094">
      <c r="A2094" s="1" t="s">
        <v>5638</v>
      </c>
      <c r="B2094" s="4" t="s">
        <v>22</v>
      </c>
      <c r="C2094" s="4" t="s">
        <v>30</v>
      </c>
      <c r="D2094" s="4" t="s">
        <v>23</v>
      </c>
      <c r="E2094" s="4">
        <v>5.0</v>
      </c>
      <c r="F2094" s="4">
        <v>2.0</v>
      </c>
      <c r="G2094" s="4">
        <v>10.0</v>
      </c>
      <c r="H2094" s="5">
        <v>45262.0</v>
      </c>
      <c r="I2094" s="4">
        <f>IFERROR(__xludf.DUMMYFUNCTION("SPLIT(H2094,""/"")"),2.0)</f>
        <v>2</v>
      </c>
      <c r="J2094" s="4">
        <f>IFERROR(__xludf.DUMMYFUNCTION("""COMPUTED_VALUE"""),12.0)</f>
        <v>12</v>
      </c>
      <c r="K2094" s="4">
        <f>IFERROR(__xludf.DUMMYFUNCTION("""COMPUTED_VALUE"""),2023.0)</f>
        <v>2023</v>
      </c>
    </row>
    <row r="2095">
      <c r="A2095" s="1" t="s">
        <v>4483</v>
      </c>
      <c r="B2095" s="4" t="s">
        <v>22</v>
      </c>
      <c r="C2095" s="4" t="s">
        <v>30</v>
      </c>
      <c r="D2095" s="4" t="s">
        <v>28</v>
      </c>
      <c r="E2095" s="4">
        <v>2.0</v>
      </c>
      <c r="F2095" s="4">
        <v>2.0</v>
      </c>
      <c r="G2095" s="4">
        <v>4.0</v>
      </c>
      <c r="H2095" s="5">
        <v>45262.0</v>
      </c>
      <c r="I2095" s="4">
        <f>IFERROR(__xludf.DUMMYFUNCTION("SPLIT(H2095,""/"")"),2.0)</f>
        <v>2</v>
      </c>
      <c r="J2095" s="4">
        <f>IFERROR(__xludf.DUMMYFUNCTION("""COMPUTED_VALUE"""),12.0)</f>
        <v>12</v>
      </c>
      <c r="K2095" s="4">
        <f>IFERROR(__xludf.DUMMYFUNCTION("""COMPUTED_VALUE"""),2023.0)</f>
        <v>2023</v>
      </c>
    </row>
    <row r="2096">
      <c r="A2096" s="1" t="s">
        <v>5351</v>
      </c>
      <c r="B2096" s="4" t="s">
        <v>22</v>
      </c>
      <c r="C2096" s="4" t="s">
        <v>30</v>
      </c>
      <c r="D2096" s="4" t="s">
        <v>30</v>
      </c>
      <c r="E2096" s="4">
        <v>4.0</v>
      </c>
      <c r="F2096" s="4">
        <v>2.0</v>
      </c>
      <c r="G2096" s="4">
        <v>8.0</v>
      </c>
      <c r="H2096" s="5">
        <v>45262.0</v>
      </c>
      <c r="I2096" s="4">
        <f>IFERROR(__xludf.DUMMYFUNCTION("SPLIT(H2096,""/"")"),2.0)</f>
        <v>2</v>
      </c>
      <c r="J2096" s="4">
        <f>IFERROR(__xludf.DUMMYFUNCTION("""COMPUTED_VALUE"""),12.0)</f>
        <v>12</v>
      </c>
      <c r="K2096" s="4">
        <f>IFERROR(__xludf.DUMMYFUNCTION("""COMPUTED_VALUE"""),2023.0)</f>
        <v>2023</v>
      </c>
    </row>
    <row r="2097">
      <c r="A2097" s="1" t="s">
        <v>3273</v>
      </c>
      <c r="B2097" s="4" t="s">
        <v>22</v>
      </c>
      <c r="C2097" s="4" t="s">
        <v>24</v>
      </c>
      <c r="D2097" s="4" t="s">
        <v>30</v>
      </c>
      <c r="E2097" s="4">
        <v>5.0</v>
      </c>
      <c r="F2097" s="4">
        <v>2.0</v>
      </c>
      <c r="G2097" s="4">
        <v>10.0</v>
      </c>
      <c r="H2097" s="5">
        <v>45262.0</v>
      </c>
      <c r="I2097" s="4">
        <f>IFERROR(__xludf.DUMMYFUNCTION("SPLIT(H2097,""/"")"),2.0)</f>
        <v>2</v>
      </c>
      <c r="J2097" s="4">
        <f>IFERROR(__xludf.DUMMYFUNCTION("""COMPUTED_VALUE"""),12.0)</f>
        <v>12</v>
      </c>
      <c r="K2097" s="4">
        <f>IFERROR(__xludf.DUMMYFUNCTION("""COMPUTED_VALUE"""),2023.0)</f>
        <v>2023</v>
      </c>
    </row>
    <row r="2098">
      <c r="A2098" s="1" t="s">
        <v>8048</v>
      </c>
      <c r="B2098" s="4" t="s">
        <v>22</v>
      </c>
      <c r="C2098" s="4" t="s">
        <v>29</v>
      </c>
      <c r="D2098" s="4" t="s">
        <v>23</v>
      </c>
      <c r="E2098" s="4">
        <v>2.0</v>
      </c>
      <c r="F2098" s="4">
        <v>2.0</v>
      </c>
      <c r="G2098" s="4">
        <v>4.0</v>
      </c>
      <c r="H2098" s="5">
        <v>45262.0</v>
      </c>
      <c r="I2098" s="4">
        <f>IFERROR(__xludf.DUMMYFUNCTION("SPLIT(H2098,""/"")"),2.0)</f>
        <v>2</v>
      </c>
      <c r="J2098" s="4">
        <f>IFERROR(__xludf.DUMMYFUNCTION("""COMPUTED_VALUE"""),12.0)</f>
        <v>12</v>
      </c>
      <c r="K2098" s="4">
        <f>IFERROR(__xludf.DUMMYFUNCTION("""COMPUTED_VALUE"""),2023.0)</f>
        <v>2023</v>
      </c>
    </row>
    <row r="2099">
      <c r="A2099" s="1" t="s">
        <v>8697</v>
      </c>
      <c r="B2099" s="4" t="s">
        <v>22</v>
      </c>
      <c r="C2099" s="4" t="s">
        <v>24</v>
      </c>
      <c r="D2099" s="4" t="s">
        <v>39</v>
      </c>
      <c r="E2099" s="4">
        <v>1.0</v>
      </c>
      <c r="F2099" s="4">
        <v>2.0</v>
      </c>
      <c r="G2099" s="4">
        <v>2.0</v>
      </c>
      <c r="H2099" s="5">
        <v>45262.0</v>
      </c>
      <c r="I2099" s="4">
        <f>IFERROR(__xludf.DUMMYFUNCTION("SPLIT(H2099,""/"")"),2.0)</f>
        <v>2</v>
      </c>
      <c r="J2099" s="4">
        <f>IFERROR(__xludf.DUMMYFUNCTION("""COMPUTED_VALUE"""),12.0)</f>
        <v>12</v>
      </c>
      <c r="K2099" s="4">
        <f>IFERROR(__xludf.DUMMYFUNCTION("""COMPUTED_VALUE"""),2023.0)</f>
        <v>2023</v>
      </c>
    </row>
    <row r="2100">
      <c r="A2100" s="1" t="s">
        <v>7949</v>
      </c>
      <c r="B2100" s="4" t="s">
        <v>22</v>
      </c>
      <c r="C2100" s="4" t="s">
        <v>29</v>
      </c>
      <c r="D2100" s="4" t="s">
        <v>28</v>
      </c>
      <c r="E2100" s="4">
        <v>4.0</v>
      </c>
      <c r="F2100" s="4">
        <v>2.0</v>
      </c>
      <c r="G2100" s="4">
        <v>8.0</v>
      </c>
      <c r="H2100" s="5">
        <v>45263.0</v>
      </c>
      <c r="I2100" s="4">
        <f>IFERROR(__xludf.DUMMYFUNCTION("SPLIT(H2100,""/"")"),3.0)</f>
        <v>3</v>
      </c>
      <c r="J2100" s="4">
        <f>IFERROR(__xludf.DUMMYFUNCTION("""COMPUTED_VALUE"""),12.0)</f>
        <v>12</v>
      </c>
      <c r="K2100" s="4">
        <f>IFERROR(__xludf.DUMMYFUNCTION("""COMPUTED_VALUE"""),2023.0)</f>
        <v>2023</v>
      </c>
    </row>
    <row r="2101">
      <c r="A2101" s="1" t="s">
        <v>1012</v>
      </c>
      <c r="B2101" s="4" t="s">
        <v>22</v>
      </c>
      <c r="C2101" s="4" t="s">
        <v>24</v>
      </c>
      <c r="D2101" s="4" t="s">
        <v>30</v>
      </c>
      <c r="E2101" s="4">
        <v>2.0</v>
      </c>
      <c r="F2101" s="4">
        <v>2.0</v>
      </c>
      <c r="G2101" s="4">
        <v>4.0</v>
      </c>
      <c r="H2101" s="5">
        <v>45263.0</v>
      </c>
      <c r="I2101" s="4">
        <f>IFERROR(__xludf.DUMMYFUNCTION("SPLIT(H2101,""/"")"),3.0)</f>
        <v>3</v>
      </c>
      <c r="J2101" s="4">
        <f>IFERROR(__xludf.DUMMYFUNCTION("""COMPUTED_VALUE"""),12.0)</f>
        <v>12</v>
      </c>
      <c r="K2101" s="4">
        <f>IFERROR(__xludf.DUMMYFUNCTION("""COMPUTED_VALUE"""),2023.0)</f>
        <v>2023</v>
      </c>
    </row>
    <row r="2102">
      <c r="A2102" s="1" t="s">
        <v>8162</v>
      </c>
      <c r="B2102" s="4" t="s">
        <v>22</v>
      </c>
      <c r="C2102" s="4" t="s">
        <v>24</v>
      </c>
      <c r="D2102" s="4" t="s">
        <v>30</v>
      </c>
      <c r="E2102" s="4">
        <v>5.0</v>
      </c>
      <c r="F2102" s="4">
        <v>2.0</v>
      </c>
      <c r="G2102" s="4">
        <v>10.0</v>
      </c>
      <c r="H2102" s="5">
        <v>45263.0</v>
      </c>
      <c r="I2102" s="4">
        <f>IFERROR(__xludf.DUMMYFUNCTION("SPLIT(H2102,""/"")"),3.0)</f>
        <v>3</v>
      </c>
      <c r="J2102" s="4">
        <f>IFERROR(__xludf.DUMMYFUNCTION("""COMPUTED_VALUE"""),12.0)</f>
        <v>12</v>
      </c>
      <c r="K2102" s="4">
        <f>IFERROR(__xludf.DUMMYFUNCTION("""COMPUTED_VALUE"""),2023.0)</f>
        <v>2023</v>
      </c>
    </row>
    <row r="2103">
      <c r="A2103" s="1" t="s">
        <v>364</v>
      </c>
      <c r="B2103" s="4" t="s">
        <v>22</v>
      </c>
      <c r="C2103" s="4" t="s">
        <v>29</v>
      </c>
      <c r="D2103" s="4" t="s">
        <v>30</v>
      </c>
      <c r="E2103" s="4">
        <v>5.0</v>
      </c>
      <c r="F2103" s="4">
        <v>2.0</v>
      </c>
      <c r="G2103" s="4">
        <v>10.0</v>
      </c>
      <c r="H2103" s="5">
        <v>45263.0</v>
      </c>
      <c r="I2103" s="4">
        <f>IFERROR(__xludf.DUMMYFUNCTION("SPLIT(H2103,""/"")"),3.0)</f>
        <v>3</v>
      </c>
      <c r="J2103" s="4">
        <f>IFERROR(__xludf.DUMMYFUNCTION("""COMPUTED_VALUE"""),12.0)</f>
        <v>12</v>
      </c>
      <c r="K2103" s="4">
        <f>IFERROR(__xludf.DUMMYFUNCTION("""COMPUTED_VALUE"""),2023.0)</f>
        <v>2023</v>
      </c>
    </row>
    <row r="2104">
      <c r="A2104" s="1" t="s">
        <v>3772</v>
      </c>
      <c r="B2104" s="4" t="s">
        <v>22</v>
      </c>
      <c r="C2104" s="4" t="s">
        <v>30</v>
      </c>
      <c r="D2104" s="4" t="s">
        <v>28</v>
      </c>
      <c r="E2104" s="4">
        <v>4.0</v>
      </c>
      <c r="F2104" s="4">
        <v>2.0</v>
      </c>
      <c r="G2104" s="4">
        <v>8.0</v>
      </c>
      <c r="H2104" s="5">
        <v>45263.0</v>
      </c>
      <c r="I2104" s="4">
        <f>IFERROR(__xludf.DUMMYFUNCTION("SPLIT(H2104,""/"")"),3.0)</f>
        <v>3</v>
      </c>
      <c r="J2104" s="4">
        <f>IFERROR(__xludf.DUMMYFUNCTION("""COMPUTED_VALUE"""),12.0)</f>
        <v>12</v>
      </c>
      <c r="K2104" s="4">
        <f>IFERROR(__xludf.DUMMYFUNCTION("""COMPUTED_VALUE"""),2023.0)</f>
        <v>2023</v>
      </c>
    </row>
    <row r="2105">
      <c r="A2105" s="1" t="s">
        <v>7672</v>
      </c>
      <c r="B2105" s="4" t="s">
        <v>22</v>
      </c>
      <c r="C2105" s="4" t="s">
        <v>30</v>
      </c>
      <c r="D2105" s="4" t="s">
        <v>28</v>
      </c>
      <c r="E2105" s="4">
        <v>2.0</v>
      </c>
      <c r="F2105" s="4">
        <v>2.0</v>
      </c>
      <c r="G2105" s="4">
        <v>4.0</v>
      </c>
      <c r="H2105" s="5">
        <v>45263.0</v>
      </c>
      <c r="I2105" s="4">
        <f>IFERROR(__xludf.DUMMYFUNCTION("SPLIT(H2105,""/"")"),3.0)</f>
        <v>3</v>
      </c>
      <c r="J2105" s="4">
        <f>IFERROR(__xludf.DUMMYFUNCTION("""COMPUTED_VALUE"""),12.0)</f>
        <v>12</v>
      </c>
      <c r="K2105" s="4">
        <f>IFERROR(__xludf.DUMMYFUNCTION("""COMPUTED_VALUE"""),2023.0)</f>
        <v>2023</v>
      </c>
    </row>
    <row r="2106">
      <c r="A2106" s="1" t="s">
        <v>1753</v>
      </c>
      <c r="B2106" s="4" t="s">
        <v>22</v>
      </c>
      <c r="C2106" s="4" t="s">
        <v>29</v>
      </c>
      <c r="D2106" s="4" t="s">
        <v>30</v>
      </c>
      <c r="E2106" s="4">
        <v>3.0</v>
      </c>
      <c r="F2106" s="4">
        <v>2.0</v>
      </c>
      <c r="G2106" s="4">
        <v>6.0</v>
      </c>
      <c r="H2106" s="5">
        <v>45264.0</v>
      </c>
      <c r="I2106" s="4">
        <f>IFERROR(__xludf.DUMMYFUNCTION("SPLIT(H2106,""/"")"),4.0)</f>
        <v>4</v>
      </c>
      <c r="J2106" s="4">
        <f>IFERROR(__xludf.DUMMYFUNCTION("""COMPUTED_VALUE"""),12.0)</f>
        <v>12</v>
      </c>
      <c r="K2106" s="4">
        <f>IFERROR(__xludf.DUMMYFUNCTION("""COMPUTED_VALUE"""),2023.0)</f>
        <v>2023</v>
      </c>
    </row>
    <row r="2107">
      <c r="A2107" s="1" t="s">
        <v>7523</v>
      </c>
      <c r="B2107" s="4" t="s">
        <v>22</v>
      </c>
      <c r="C2107" s="4" t="s">
        <v>24</v>
      </c>
      <c r="D2107" s="4" t="s">
        <v>39</v>
      </c>
      <c r="E2107" s="4">
        <v>5.0</v>
      </c>
      <c r="F2107" s="4">
        <v>2.0</v>
      </c>
      <c r="G2107" s="4">
        <v>10.0</v>
      </c>
      <c r="H2107" s="5">
        <v>45264.0</v>
      </c>
      <c r="I2107" s="4">
        <f>IFERROR(__xludf.DUMMYFUNCTION("SPLIT(H2107,""/"")"),4.0)</f>
        <v>4</v>
      </c>
      <c r="J2107" s="4">
        <f>IFERROR(__xludf.DUMMYFUNCTION("""COMPUTED_VALUE"""),12.0)</f>
        <v>12</v>
      </c>
      <c r="K2107" s="4">
        <f>IFERROR(__xludf.DUMMYFUNCTION("""COMPUTED_VALUE"""),2023.0)</f>
        <v>2023</v>
      </c>
    </row>
    <row r="2108">
      <c r="A2108" s="1" t="s">
        <v>9586</v>
      </c>
      <c r="B2108" s="4" t="s">
        <v>22</v>
      </c>
      <c r="C2108" s="4" t="s">
        <v>29</v>
      </c>
      <c r="D2108" s="4" t="s">
        <v>30</v>
      </c>
      <c r="E2108" s="4">
        <v>5.0</v>
      </c>
      <c r="F2108" s="4">
        <v>2.0</v>
      </c>
      <c r="G2108" s="4">
        <v>10.0</v>
      </c>
      <c r="H2108" s="5">
        <v>45264.0</v>
      </c>
      <c r="I2108" s="4">
        <f>IFERROR(__xludf.DUMMYFUNCTION("SPLIT(H2108,""/"")"),4.0)</f>
        <v>4</v>
      </c>
      <c r="J2108" s="4">
        <f>IFERROR(__xludf.DUMMYFUNCTION("""COMPUTED_VALUE"""),12.0)</f>
        <v>12</v>
      </c>
      <c r="K2108" s="4">
        <f>IFERROR(__xludf.DUMMYFUNCTION("""COMPUTED_VALUE"""),2023.0)</f>
        <v>2023</v>
      </c>
    </row>
    <row r="2109">
      <c r="A2109" s="1" t="s">
        <v>5359</v>
      </c>
      <c r="B2109" s="4" t="s">
        <v>22</v>
      </c>
      <c r="C2109" s="4" t="s">
        <v>24</v>
      </c>
      <c r="D2109" s="4" t="s">
        <v>28</v>
      </c>
      <c r="E2109" s="4">
        <v>4.0</v>
      </c>
      <c r="F2109" s="4">
        <v>2.0</v>
      </c>
      <c r="G2109" s="4">
        <v>8.0</v>
      </c>
      <c r="H2109" s="5">
        <v>45264.0</v>
      </c>
      <c r="I2109" s="4">
        <f>IFERROR(__xludf.DUMMYFUNCTION("SPLIT(H2109,""/"")"),4.0)</f>
        <v>4</v>
      </c>
      <c r="J2109" s="4">
        <f>IFERROR(__xludf.DUMMYFUNCTION("""COMPUTED_VALUE"""),12.0)</f>
        <v>12</v>
      </c>
      <c r="K2109" s="4">
        <f>IFERROR(__xludf.DUMMYFUNCTION("""COMPUTED_VALUE"""),2023.0)</f>
        <v>2023</v>
      </c>
    </row>
    <row r="2110">
      <c r="A2110" s="1" t="s">
        <v>3588</v>
      </c>
      <c r="B2110" s="4" t="s">
        <v>22</v>
      </c>
      <c r="C2110" s="4" t="s">
        <v>24</v>
      </c>
      <c r="D2110" s="4" t="s">
        <v>28</v>
      </c>
      <c r="E2110" s="4">
        <v>2.0</v>
      </c>
      <c r="F2110" s="4">
        <v>2.0</v>
      </c>
      <c r="G2110" s="4">
        <v>4.0</v>
      </c>
      <c r="H2110" s="5">
        <v>45265.0</v>
      </c>
      <c r="I2110" s="4">
        <f>IFERROR(__xludf.DUMMYFUNCTION("SPLIT(H2110,""/"")"),5.0)</f>
        <v>5</v>
      </c>
      <c r="J2110" s="4">
        <f>IFERROR(__xludf.DUMMYFUNCTION("""COMPUTED_VALUE"""),12.0)</f>
        <v>12</v>
      </c>
      <c r="K2110" s="4">
        <f>IFERROR(__xludf.DUMMYFUNCTION("""COMPUTED_VALUE"""),2023.0)</f>
        <v>2023</v>
      </c>
    </row>
    <row r="2111">
      <c r="A2111" s="1" t="s">
        <v>3457</v>
      </c>
      <c r="B2111" s="4" t="s">
        <v>22</v>
      </c>
      <c r="C2111" s="4" t="s">
        <v>24</v>
      </c>
      <c r="D2111" s="4" t="s">
        <v>28</v>
      </c>
      <c r="E2111" s="4">
        <v>2.0</v>
      </c>
      <c r="F2111" s="4">
        <v>2.0</v>
      </c>
      <c r="G2111" s="4">
        <v>4.0</v>
      </c>
      <c r="H2111" s="5">
        <v>45265.0</v>
      </c>
      <c r="I2111" s="4">
        <f>IFERROR(__xludf.DUMMYFUNCTION("SPLIT(H2111,""/"")"),5.0)</f>
        <v>5</v>
      </c>
      <c r="J2111" s="4">
        <f>IFERROR(__xludf.DUMMYFUNCTION("""COMPUTED_VALUE"""),12.0)</f>
        <v>12</v>
      </c>
      <c r="K2111" s="4">
        <f>IFERROR(__xludf.DUMMYFUNCTION("""COMPUTED_VALUE"""),2023.0)</f>
        <v>2023</v>
      </c>
    </row>
    <row r="2112">
      <c r="A2112" s="1" t="s">
        <v>3919</v>
      </c>
      <c r="B2112" s="4" t="s">
        <v>22</v>
      </c>
      <c r="C2112" s="4" t="s">
        <v>30</v>
      </c>
      <c r="D2112" s="4" t="s">
        <v>30</v>
      </c>
      <c r="E2112" s="4">
        <v>5.0</v>
      </c>
      <c r="F2112" s="4">
        <v>2.0</v>
      </c>
      <c r="G2112" s="4">
        <v>10.0</v>
      </c>
      <c r="H2112" s="5">
        <v>45265.0</v>
      </c>
      <c r="I2112" s="4">
        <f>IFERROR(__xludf.DUMMYFUNCTION("SPLIT(H2112,""/"")"),5.0)</f>
        <v>5</v>
      </c>
      <c r="J2112" s="4">
        <f>IFERROR(__xludf.DUMMYFUNCTION("""COMPUTED_VALUE"""),12.0)</f>
        <v>12</v>
      </c>
      <c r="K2112" s="4">
        <f>IFERROR(__xludf.DUMMYFUNCTION("""COMPUTED_VALUE"""),2023.0)</f>
        <v>2023</v>
      </c>
    </row>
    <row r="2113">
      <c r="A2113" s="1" t="s">
        <v>3854</v>
      </c>
      <c r="B2113" s="4" t="s">
        <v>22</v>
      </c>
      <c r="C2113" s="4" t="s">
        <v>29</v>
      </c>
      <c r="D2113" s="4" t="s">
        <v>23</v>
      </c>
      <c r="E2113" s="4">
        <v>1.0</v>
      </c>
      <c r="F2113" s="4">
        <v>2.0</v>
      </c>
      <c r="G2113" s="4">
        <v>2.0</v>
      </c>
      <c r="H2113" s="5">
        <v>45266.0</v>
      </c>
      <c r="I2113" s="4">
        <f>IFERROR(__xludf.DUMMYFUNCTION("SPLIT(H2113,""/"")"),6.0)</f>
        <v>6</v>
      </c>
      <c r="J2113" s="4">
        <f>IFERROR(__xludf.DUMMYFUNCTION("""COMPUTED_VALUE"""),12.0)</f>
        <v>12</v>
      </c>
      <c r="K2113" s="4">
        <f>IFERROR(__xludf.DUMMYFUNCTION("""COMPUTED_VALUE"""),2023.0)</f>
        <v>2023</v>
      </c>
    </row>
    <row r="2114">
      <c r="A2114" s="1" t="s">
        <v>6559</v>
      </c>
      <c r="B2114" s="4" t="s">
        <v>22</v>
      </c>
      <c r="C2114" s="4" t="s">
        <v>24</v>
      </c>
      <c r="D2114" s="4" t="s">
        <v>28</v>
      </c>
      <c r="E2114" s="4">
        <v>1.0</v>
      </c>
      <c r="F2114" s="4">
        <v>2.0</v>
      </c>
      <c r="G2114" s="4">
        <v>2.0</v>
      </c>
      <c r="H2114" s="5">
        <v>45266.0</v>
      </c>
      <c r="I2114" s="4">
        <f>IFERROR(__xludf.DUMMYFUNCTION("SPLIT(H2114,""/"")"),6.0)</f>
        <v>6</v>
      </c>
      <c r="J2114" s="4">
        <f>IFERROR(__xludf.DUMMYFUNCTION("""COMPUTED_VALUE"""),12.0)</f>
        <v>12</v>
      </c>
      <c r="K2114" s="4">
        <f>IFERROR(__xludf.DUMMYFUNCTION("""COMPUTED_VALUE"""),2023.0)</f>
        <v>2023</v>
      </c>
    </row>
    <row r="2115">
      <c r="A2115" s="1" t="s">
        <v>4844</v>
      </c>
      <c r="B2115" s="4" t="s">
        <v>22</v>
      </c>
      <c r="C2115" s="4" t="s">
        <v>29</v>
      </c>
      <c r="D2115" s="4" t="s">
        <v>28</v>
      </c>
      <c r="E2115" s="4">
        <v>3.0</v>
      </c>
      <c r="F2115" s="4">
        <v>2.0</v>
      </c>
      <c r="G2115" s="4">
        <v>6.0</v>
      </c>
      <c r="H2115" s="5">
        <v>45266.0</v>
      </c>
      <c r="I2115" s="4">
        <f>IFERROR(__xludf.DUMMYFUNCTION("SPLIT(H2115,""/"")"),6.0)</f>
        <v>6</v>
      </c>
      <c r="J2115" s="4">
        <f>IFERROR(__xludf.DUMMYFUNCTION("""COMPUTED_VALUE"""),12.0)</f>
        <v>12</v>
      </c>
      <c r="K2115" s="4">
        <f>IFERROR(__xludf.DUMMYFUNCTION("""COMPUTED_VALUE"""),2023.0)</f>
        <v>2023</v>
      </c>
    </row>
    <row r="2116">
      <c r="A2116" s="1" t="s">
        <v>2181</v>
      </c>
      <c r="B2116" s="4" t="s">
        <v>22</v>
      </c>
      <c r="C2116" s="4" t="s">
        <v>29</v>
      </c>
      <c r="D2116" s="4" t="s">
        <v>23</v>
      </c>
      <c r="E2116" s="4">
        <v>4.0</v>
      </c>
      <c r="F2116" s="4">
        <v>2.0</v>
      </c>
      <c r="G2116" s="4">
        <v>8.0</v>
      </c>
      <c r="H2116" s="5">
        <v>45266.0</v>
      </c>
      <c r="I2116" s="4">
        <f>IFERROR(__xludf.DUMMYFUNCTION("SPLIT(H2116,""/"")"),6.0)</f>
        <v>6</v>
      </c>
      <c r="J2116" s="4">
        <f>IFERROR(__xludf.DUMMYFUNCTION("""COMPUTED_VALUE"""),12.0)</f>
        <v>12</v>
      </c>
      <c r="K2116" s="4">
        <f>IFERROR(__xludf.DUMMYFUNCTION("""COMPUTED_VALUE"""),2023.0)</f>
        <v>2023</v>
      </c>
    </row>
    <row r="2117">
      <c r="A2117" s="1" t="s">
        <v>2020</v>
      </c>
      <c r="B2117" s="4" t="s">
        <v>22</v>
      </c>
      <c r="C2117" s="4" t="s">
        <v>30</v>
      </c>
      <c r="D2117" s="4" t="s">
        <v>30</v>
      </c>
      <c r="E2117" s="4">
        <v>5.0</v>
      </c>
      <c r="F2117" s="4">
        <v>2.0</v>
      </c>
      <c r="G2117" s="4">
        <v>10.0</v>
      </c>
      <c r="H2117" s="5">
        <v>45266.0</v>
      </c>
      <c r="I2117" s="4">
        <f>IFERROR(__xludf.DUMMYFUNCTION("SPLIT(H2117,""/"")"),6.0)</f>
        <v>6</v>
      </c>
      <c r="J2117" s="4">
        <f>IFERROR(__xludf.DUMMYFUNCTION("""COMPUTED_VALUE"""),12.0)</f>
        <v>12</v>
      </c>
      <c r="K2117" s="4">
        <f>IFERROR(__xludf.DUMMYFUNCTION("""COMPUTED_VALUE"""),2023.0)</f>
        <v>2023</v>
      </c>
    </row>
    <row r="2118">
      <c r="A2118" s="1" t="s">
        <v>8400</v>
      </c>
      <c r="B2118" s="4" t="s">
        <v>22</v>
      </c>
      <c r="C2118" s="4" t="s">
        <v>24</v>
      </c>
      <c r="D2118" s="4" t="s">
        <v>39</v>
      </c>
      <c r="E2118" s="4">
        <v>5.0</v>
      </c>
      <c r="F2118" s="4">
        <v>2.0</v>
      </c>
      <c r="G2118" s="4">
        <v>10.0</v>
      </c>
      <c r="H2118" s="5">
        <v>45267.0</v>
      </c>
      <c r="I2118" s="4">
        <f>IFERROR(__xludf.DUMMYFUNCTION("SPLIT(H2118,""/"")"),7.0)</f>
        <v>7</v>
      </c>
      <c r="J2118" s="4">
        <f>IFERROR(__xludf.DUMMYFUNCTION("""COMPUTED_VALUE"""),12.0)</f>
        <v>12</v>
      </c>
      <c r="K2118" s="4">
        <f>IFERROR(__xludf.DUMMYFUNCTION("""COMPUTED_VALUE"""),2023.0)</f>
        <v>2023</v>
      </c>
    </row>
    <row r="2119">
      <c r="A2119" s="1" t="s">
        <v>4175</v>
      </c>
      <c r="B2119" s="4" t="s">
        <v>22</v>
      </c>
      <c r="C2119" s="4" t="s">
        <v>24</v>
      </c>
      <c r="D2119" s="4" t="s">
        <v>30</v>
      </c>
      <c r="E2119" s="4">
        <v>1.0</v>
      </c>
      <c r="F2119" s="4">
        <v>2.0</v>
      </c>
      <c r="G2119" s="4">
        <v>2.0</v>
      </c>
      <c r="H2119" s="5">
        <v>45267.0</v>
      </c>
      <c r="I2119" s="4">
        <f>IFERROR(__xludf.DUMMYFUNCTION("SPLIT(H2119,""/"")"),7.0)</f>
        <v>7</v>
      </c>
      <c r="J2119" s="4">
        <f>IFERROR(__xludf.DUMMYFUNCTION("""COMPUTED_VALUE"""),12.0)</f>
        <v>12</v>
      </c>
      <c r="K2119" s="4">
        <f>IFERROR(__xludf.DUMMYFUNCTION("""COMPUTED_VALUE"""),2023.0)</f>
        <v>2023</v>
      </c>
    </row>
    <row r="2120">
      <c r="A2120" s="1" t="s">
        <v>6625</v>
      </c>
      <c r="B2120" s="4" t="s">
        <v>22</v>
      </c>
      <c r="C2120" s="4" t="s">
        <v>29</v>
      </c>
      <c r="D2120" s="4" t="s">
        <v>23</v>
      </c>
      <c r="E2120" s="4">
        <v>1.0</v>
      </c>
      <c r="F2120" s="4">
        <v>2.0</v>
      </c>
      <c r="G2120" s="4">
        <v>2.0</v>
      </c>
      <c r="H2120" s="5">
        <v>45267.0</v>
      </c>
      <c r="I2120" s="4">
        <f>IFERROR(__xludf.DUMMYFUNCTION("SPLIT(H2120,""/"")"),7.0)</f>
        <v>7</v>
      </c>
      <c r="J2120" s="4">
        <f>IFERROR(__xludf.DUMMYFUNCTION("""COMPUTED_VALUE"""),12.0)</f>
        <v>12</v>
      </c>
      <c r="K2120" s="4">
        <f>IFERROR(__xludf.DUMMYFUNCTION("""COMPUTED_VALUE"""),2023.0)</f>
        <v>2023</v>
      </c>
    </row>
    <row r="2121">
      <c r="A2121" s="1" t="s">
        <v>3651</v>
      </c>
      <c r="B2121" s="4" t="s">
        <v>22</v>
      </c>
      <c r="C2121" s="4" t="s">
        <v>30</v>
      </c>
      <c r="D2121" s="4" t="s">
        <v>28</v>
      </c>
      <c r="E2121" s="4">
        <v>2.0</v>
      </c>
      <c r="F2121" s="4">
        <v>2.0</v>
      </c>
      <c r="G2121" s="4">
        <v>4.0</v>
      </c>
      <c r="H2121" s="5">
        <v>45267.0</v>
      </c>
      <c r="I2121" s="4">
        <f>IFERROR(__xludf.DUMMYFUNCTION("SPLIT(H2121,""/"")"),7.0)</f>
        <v>7</v>
      </c>
      <c r="J2121" s="4">
        <f>IFERROR(__xludf.DUMMYFUNCTION("""COMPUTED_VALUE"""),12.0)</f>
        <v>12</v>
      </c>
      <c r="K2121" s="4">
        <f>IFERROR(__xludf.DUMMYFUNCTION("""COMPUTED_VALUE"""),2023.0)</f>
        <v>2023</v>
      </c>
    </row>
    <row r="2122">
      <c r="A2122" s="1" t="s">
        <v>1968</v>
      </c>
      <c r="B2122" s="4" t="s">
        <v>22</v>
      </c>
      <c r="C2122" s="4" t="s">
        <v>30</v>
      </c>
      <c r="D2122" s="4" t="s">
        <v>28</v>
      </c>
      <c r="E2122" s="4">
        <v>2.0</v>
      </c>
      <c r="F2122" s="4">
        <v>2.0</v>
      </c>
      <c r="G2122" s="4">
        <v>4.0</v>
      </c>
      <c r="H2122" s="5">
        <v>45268.0</v>
      </c>
      <c r="I2122" s="4">
        <f>IFERROR(__xludf.DUMMYFUNCTION("SPLIT(H2122,""/"")"),8.0)</f>
        <v>8</v>
      </c>
      <c r="J2122" s="4">
        <f>IFERROR(__xludf.DUMMYFUNCTION("""COMPUTED_VALUE"""),12.0)</f>
        <v>12</v>
      </c>
      <c r="K2122" s="4">
        <f>IFERROR(__xludf.DUMMYFUNCTION("""COMPUTED_VALUE"""),2023.0)</f>
        <v>2023</v>
      </c>
    </row>
    <row r="2123">
      <c r="A2123" s="1" t="s">
        <v>8553</v>
      </c>
      <c r="B2123" s="4" t="s">
        <v>22</v>
      </c>
      <c r="C2123" s="4" t="s">
        <v>29</v>
      </c>
      <c r="D2123" s="4" t="s">
        <v>23</v>
      </c>
      <c r="E2123" s="4">
        <v>4.0</v>
      </c>
      <c r="F2123" s="4">
        <v>2.0</v>
      </c>
      <c r="G2123" s="4">
        <v>8.0</v>
      </c>
      <c r="H2123" s="5">
        <v>45268.0</v>
      </c>
      <c r="I2123" s="4">
        <f>IFERROR(__xludf.DUMMYFUNCTION("SPLIT(H2123,""/"")"),8.0)</f>
        <v>8</v>
      </c>
      <c r="J2123" s="4">
        <f>IFERROR(__xludf.DUMMYFUNCTION("""COMPUTED_VALUE"""),12.0)</f>
        <v>12</v>
      </c>
      <c r="K2123" s="4">
        <f>IFERROR(__xludf.DUMMYFUNCTION("""COMPUTED_VALUE"""),2023.0)</f>
        <v>2023</v>
      </c>
    </row>
    <row r="2124">
      <c r="A2124" s="1" t="s">
        <v>1191</v>
      </c>
      <c r="B2124" s="4" t="s">
        <v>22</v>
      </c>
      <c r="C2124" s="4" t="s">
        <v>29</v>
      </c>
      <c r="D2124" s="4" t="s">
        <v>28</v>
      </c>
      <c r="E2124" s="4">
        <v>4.0</v>
      </c>
      <c r="F2124" s="4">
        <v>2.0</v>
      </c>
      <c r="G2124" s="4">
        <v>8.0</v>
      </c>
      <c r="H2124" s="5">
        <v>45268.0</v>
      </c>
      <c r="I2124" s="4">
        <f>IFERROR(__xludf.DUMMYFUNCTION("SPLIT(H2124,""/"")"),8.0)</f>
        <v>8</v>
      </c>
      <c r="J2124" s="4">
        <f>IFERROR(__xludf.DUMMYFUNCTION("""COMPUTED_VALUE"""),12.0)</f>
        <v>12</v>
      </c>
      <c r="K2124" s="4">
        <f>IFERROR(__xludf.DUMMYFUNCTION("""COMPUTED_VALUE"""),2023.0)</f>
        <v>2023</v>
      </c>
    </row>
    <row r="2125">
      <c r="A2125" s="1" t="s">
        <v>8251</v>
      </c>
      <c r="B2125" s="4" t="s">
        <v>22</v>
      </c>
      <c r="C2125" s="4" t="s">
        <v>30</v>
      </c>
      <c r="D2125" s="4" t="s">
        <v>39</v>
      </c>
      <c r="E2125" s="4">
        <v>4.0</v>
      </c>
      <c r="F2125" s="4">
        <v>2.0</v>
      </c>
      <c r="G2125" s="4">
        <v>8.0</v>
      </c>
      <c r="H2125" s="5">
        <v>45268.0</v>
      </c>
      <c r="I2125" s="4">
        <f>IFERROR(__xludf.DUMMYFUNCTION("SPLIT(H2125,""/"")"),8.0)</f>
        <v>8</v>
      </c>
      <c r="J2125" s="4">
        <f>IFERROR(__xludf.DUMMYFUNCTION("""COMPUTED_VALUE"""),12.0)</f>
        <v>12</v>
      </c>
      <c r="K2125" s="4">
        <f>IFERROR(__xludf.DUMMYFUNCTION("""COMPUTED_VALUE"""),2023.0)</f>
        <v>2023</v>
      </c>
    </row>
    <row r="2126">
      <c r="A2126" s="1" t="s">
        <v>8012</v>
      </c>
      <c r="B2126" s="4" t="s">
        <v>22</v>
      </c>
      <c r="C2126" s="4" t="s">
        <v>30</v>
      </c>
      <c r="D2126" s="4" t="s">
        <v>30</v>
      </c>
      <c r="E2126" s="4">
        <v>4.0</v>
      </c>
      <c r="F2126" s="4">
        <v>2.0</v>
      </c>
      <c r="G2126" s="4">
        <v>8.0</v>
      </c>
      <c r="H2126" s="5">
        <v>45268.0</v>
      </c>
      <c r="I2126" s="4">
        <f>IFERROR(__xludf.DUMMYFUNCTION("SPLIT(H2126,""/"")"),8.0)</f>
        <v>8</v>
      </c>
      <c r="J2126" s="4">
        <f>IFERROR(__xludf.DUMMYFUNCTION("""COMPUTED_VALUE"""),12.0)</f>
        <v>12</v>
      </c>
      <c r="K2126" s="4">
        <f>IFERROR(__xludf.DUMMYFUNCTION("""COMPUTED_VALUE"""),2023.0)</f>
        <v>2023</v>
      </c>
    </row>
    <row r="2127">
      <c r="A2127" s="1" t="s">
        <v>3663</v>
      </c>
      <c r="B2127" s="4" t="s">
        <v>22</v>
      </c>
      <c r="C2127" s="4" t="s">
        <v>30</v>
      </c>
      <c r="D2127" s="4" t="s">
        <v>30</v>
      </c>
      <c r="E2127" s="4">
        <v>5.0</v>
      </c>
      <c r="F2127" s="4">
        <v>2.0</v>
      </c>
      <c r="G2127" s="4">
        <v>10.0</v>
      </c>
      <c r="H2127" s="5">
        <v>45269.0</v>
      </c>
      <c r="I2127" s="4">
        <f>IFERROR(__xludf.DUMMYFUNCTION("SPLIT(H2127,""/"")"),9.0)</f>
        <v>9</v>
      </c>
      <c r="J2127" s="4">
        <f>IFERROR(__xludf.DUMMYFUNCTION("""COMPUTED_VALUE"""),12.0)</f>
        <v>12</v>
      </c>
      <c r="K2127" s="4">
        <f>IFERROR(__xludf.DUMMYFUNCTION("""COMPUTED_VALUE"""),2023.0)</f>
        <v>2023</v>
      </c>
    </row>
    <row r="2128">
      <c r="A2128" s="1" t="s">
        <v>119</v>
      </c>
      <c r="B2128" s="4" t="s">
        <v>22</v>
      </c>
      <c r="C2128" s="4" t="s">
        <v>29</v>
      </c>
      <c r="D2128" s="4" t="s">
        <v>23</v>
      </c>
      <c r="E2128" s="4">
        <v>2.0</v>
      </c>
      <c r="F2128" s="4">
        <v>2.0</v>
      </c>
      <c r="G2128" s="4">
        <v>4.0</v>
      </c>
      <c r="H2128" s="5">
        <v>45269.0</v>
      </c>
      <c r="I2128" s="4">
        <f>IFERROR(__xludf.DUMMYFUNCTION("SPLIT(H2128,""/"")"),9.0)</f>
        <v>9</v>
      </c>
      <c r="J2128" s="4">
        <f>IFERROR(__xludf.DUMMYFUNCTION("""COMPUTED_VALUE"""),12.0)</f>
        <v>12</v>
      </c>
      <c r="K2128" s="4">
        <f>IFERROR(__xludf.DUMMYFUNCTION("""COMPUTED_VALUE"""),2023.0)</f>
        <v>2023</v>
      </c>
    </row>
    <row r="2129">
      <c r="A2129" s="1" t="s">
        <v>5761</v>
      </c>
      <c r="B2129" s="4" t="s">
        <v>22</v>
      </c>
      <c r="C2129" s="4" t="s">
        <v>24</v>
      </c>
      <c r="D2129" s="4" t="s">
        <v>30</v>
      </c>
      <c r="E2129" s="4">
        <v>4.0</v>
      </c>
      <c r="F2129" s="4">
        <v>2.0</v>
      </c>
      <c r="G2129" s="4">
        <v>8.0</v>
      </c>
      <c r="H2129" s="5">
        <v>45269.0</v>
      </c>
      <c r="I2129" s="4">
        <f>IFERROR(__xludf.DUMMYFUNCTION("SPLIT(H2129,""/"")"),9.0)</f>
        <v>9</v>
      </c>
      <c r="J2129" s="4">
        <f>IFERROR(__xludf.DUMMYFUNCTION("""COMPUTED_VALUE"""),12.0)</f>
        <v>12</v>
      </c>
      <c r="K2129" s="4">
        <f>IFERROR(__xludf.DUMMYFUNCTION("""COMPUTED_VALUE"""),2023.0)</f>
        <v>2023</v>
      </c>
    </row>
    <row r="2130">
      <c r="A2130" s="1" t="s">
        <v>5070</v>
      </c>
      <c r="B2130" s="4" t="s">
        <v>22</v>
      </c>
      <c r="C2130" s="4" t="s">
        <v>30</v>
      </c>
      <c r="D2130" s="4" t="s">
        <v>30</v>
      </c>
      <c r="E2130" s="4">
        <v>1.0</v>
      </c>
      <c r="F2130" s="4">
        <v>2.0</v>
      </c>
      <c r="G2130" s="4">
        <v>2.0</v>
      </c>
      <c r="H2130" s="5">
        <v>45269.0</v>
      </c>
      <c r="I2130" s="4">
        <f>IFERROR(__xludf.DUMMYFUNCTION("SPLIT(H2130,""/"")"),9.0)</f>
        <v>9</v>
      </c>
      <c r="J2130" s="4">
        <f>IFERROR(__xludf.DUMMYFUNCTION("""COMPUTED_VALUE"""),12.0)</f>
        <v>12</v>
      </c>
      <c r="K2130" s="4">
        <f>IFERROR(__xludf.DUMMYFUNCTION("""COMPUTED_VALUE"""),2023.0)</f>
        <v>2023</v>
      </c>
    </row>
    <row r="2131">
      <c r="A2131" s="1" t="s">
        <v>1317</v>
      </c>
      <c r="B2131" s="4" t="s">
        <v>22</v>
      </c>
      <c r="C2131" s="4" t="s">
        <v>29</v>
      </c>
      <c r="D2131" s="4" t="s">
        <v>30</v>
      </c>
      <c r="E2131" s="4">
        <v>4.0</v>
      </c>
      <c r="F2131" s="4">
        <v>2.0</v>
      </c>
      <c r="G2131" s="4">
        <v>8.0</v>
      </c>
      <c r="H2131" s="5">
        <v>45269.0</v>
      </c>
      <c r="I2131" s="4">
        <f>IFERROR(__xludf.DUMMYFUNCTION("SPLIT(H2131,""/"")"),9.0)</f>
        <v>9</v>
      </c>
      <c r="J2131" s="4">
        <f>IFERROR(__xludf.DUMMYFUNCTION("""COMPUTED_VALUE"""),12.0)</f>
        <v>12</v>
      </c>
      <c r="K2131" s="4">
        <f>IFERROR(__xludf.DUMMYFUNCTION("""COMPUTED_VALUE"""),2023.0)</f>
        <v>2023</v>
      </c>
    </row>
    <row r="2132">
      <c r="A2132" s="1" t="s">
        <v>9767</v>
      </c>
      <c r="B2132" s="4" t="s">
        <v>22</v>
      </c>
      <c r="C2132" s="4" t="s">
        <v>24</v>
      </c>
      <c r="D2132" s="4" t="s">
        <v>30</v>
      </c>
      <c r="E2132" s="4">
        <v>3.0</v>
      </c>
      <c r="F2132" s="4">
        <v>2.0</v>
      </c>
      <c r="G2132" s="4">
        <v>6.0</v>
      </c>
      <c r="H2132" s="5">
        <v>45269.0</v>
      </c>
      <c r="I2132" s="4">
        <f>IFERROR(__xludf.DUMMYFUNCTION("SPLIT(H2132,""/"")"),9.0)</f>
        <v>9</v>
      </c>
      <c r="J2132" s="4">
        <f>IFERROR(__xludf.DUMMYFUNCTION("""COMPUTED_VALUE"""),12.0)</f>
        <v>12</v>
      </c>
      <c r="K2132" s="4">
        <f>IFERROR(__xludf.DUMMYFUNCTION("""COMPUTED_VALUE"""),2023.0)</f>
        <v>2023</v>
      </c>
    </row>
    <row r="2133">
      <c r="A2133" s="1" t="s">
        <v>4281</v>
      </c>
      <c r="B2133" s="4" t="s">
        <v>22</v>
      </c>
      <c r="C2133" s="4" t="s">
        <v>24</v>
      </c>
      <c r="D2133" s="4" t="s">
        <v>30</v>
      </c>
      <c r="E2133" s="4">
        <v>1.0</v>
      </c>
      <c r="F2133" s="4">
        <v>2.0</v>
      </c>
      <c r="G2133" s="4">
        <v>2.0</v>
      </c>
      <c r="H2133" s="5">
        <v>45269.0</v>
      </c>
      <c r="I2133" s="4">
        <f>IFERROR(__xludf.DUMMYFUNCTION("SPLIT(H2133,""/"")"),9.0)</f>
        <v>9</v>
      </c>
      <c r="J2133" s="4">
        <f>IFERROR(__xludf.DUMMYFUNCTION("""COMPUTED_VALUE"""),12.0)</f>
        <v>12</v>
      </c>
      <c r="K2133" s="4">
        <f>IFERROR(__xludf.DUMMYFUNCTION("""COMPUTED_VALUE"""),2023.0)</f>
        <v>2023</v>
      </c>
    </row>
    <row r="2134">
      <c r="A2134" s="1" t="s">
        <v>9576</v>
      </c>
      <c r="B2134" s="4" t="s">
        <v>22</v>
      </c>
      <c r="C2134" s="4" t="s">
        <v>30</v>
      </c>
      <c r="D2134" s="4" t="s">
        <v>30</v>
      </c>
      <c r="E2134" s="4">
        <v>4.0</v>
      </c>
      <c r="F2134" s="4">
        <v>2.0</v>
      </c>
      <c r="G2134" s="4">
        <v>8.0</v>
      </c>
      <c r="H2134" s="7">
        <v>45270.0</v>
      </c>
      <c r="I2134" s="4">
        <f>IFERROR(__xludf.DUMMYFUNCTION("SPLIT(H2134,""/"")"),10.0)</f>
        <v>10</v>
      </c>
      <c r="J2134" s="4">
        <f>IFERROR(__xludf.DUMMYFUNCTION("""COMPUTED_VALUE"""),12.0)</f>
        <v>12</v>
      </c>
      <c r="K2134" s="4">
        <f>IFERROR(__xludf.DUMMYFUNCTION("""COMPUTED_VALUE"""),2023.0)</f>
        <v>2023</v>
      </c>
    </row>
    <row r="2135">
      <c r="A2135" s="1" t="s">
        <v>239</v>
      </c>
      <c r="B2135" s="4" t="s">
        <v>22</v>
      </c>
      <c r="C2135" s="4" t="s">
        <v>24</v>
      </c>
      <c r="D2135" s="4" t="s">
        <v>23</v>
      </c>
      <c r="E2135" s="4">
        <v>2.0</v>
      </c>
      <c r="F2135" s="4">
        <v>2.0</v>
      </c>
      <c r="G2135" s="4">
        <v>4.0</v>
      </c>
      <c r="H2135" s="7">
        <v>45270.0</v>
      </c>
      <c r="I2135" s="4">
        <f>IFERROR(__xludf.DUMMYFUNCTION("SPLIT(H2135,""/"")"),10.0)</f>
        <v>10</v>
      </c>
      <c r="J2135" s="4">
        <f>IFERROR(__xludf.DUMMYFUNCTION("""COMPUTED_VALUE"""),12.0)</f>
        <v>12</v>
      </c>
      <c r="K2135" s="4">
        <f>IFERROR(__xludf.DUMMYFUNCTION("""COMPUTED_VALUE"""),2023.0)</f>
        <v>2023</v>
      </c>
    </row>
    <row r="2136">
      <c r="A2136" s="1" t="s">
        <v>3996</v>
      </c>
      <c r="B2136" s="4" t="s">
        <v>22</v>
      </c>
      <c r="C2136" s="4" t="s">
        <v>30</v>
      </c>
      <c r="D2136" s="4" t="s">
        <v>30</v>
      </c>
      <c r="E2136" s="4">
        <v>4.0</v>
      </c>
      <c r="F2136" s="4">
        <v>2.0</v>
      </c>
      <c r="G2136" s="4">
        <v>8.0</v>
      </c>
      <c r="H2136" s="7">
        <v>45270.0</v>
      </c>
      <c r="I2136" s="4">
        <f>IFERROR(__xludf.DUMMYFUNCTION("SPLIT(H2136,""/"")"),10.0)</f>
        <v>10</v>
      </c>
      <c r="J2136" s="4">
        <f>IFERROR(__xludf.DUMMYFUNCTION("""COMPUTED_VALUE"""),12.0)</f>
        <v>12</v>
      </c>
      <c r="K2136" s="4">
        <f>IFERROR(__xludf.DUMMYFUNCTION("""COMPUTED_VALUE"""),2023.0)</f>
        <v>2023</v>
      </c>
    </row>
    <row r="2137">
      <c r="A2137" s="1" t="s">
        <v>4667</v>
      </c>
      <c r="B2137" s="4" t="s">
        <v>22</v>
      </c>
      <c r="C2137" s="4" t="s">
        <v>24</v>
      </c>
      <c r="D2137" s="4" t="s">
        <v>28</v>
      </c>
      <c r="E2137" s="4">
        <v>2.0</v>
      </c>
      <c r="F2137" s="4">
        <v>2.0</v>
      </c>
      <c r="G2137" s="4">
        <v>4.0</v>
      </c>
      <c r="H2137" s="7">
        <v>45270.0</v>
      </c>
      <c r="I2137" s="4">
        <f>IFERROR(__xludf.DUMMYFUNCTION("SPLIT(H2137,""/"")"),10.0)</f>
        <v>10</v>
      </c>
      <c r="J2137" s="4">
        <f>IFERROR(__xludf.DUMMYFUNCTION("""COMPUTED_VALUE"""),12.0)</f>
        <v>12</v>
      </c>
      <c r="K2137" s="4">
        <f>IFERROR(__xludf.DUMMYFUNCTION("""COMPUTED_VALUE"""),2023.0)</f>
        <v>2023</v>
      </c>
    </row>
    <row r="2138">
      <c r="A2138" s="1" t="s">
        <v>1341</v>
      </c>
      <c r="B2138" s="4" t="s">
        <v>22</v>
      </c>
      <c r="C2138" s="4" t="s">
        <v>29</v>
      </c>
      <c r="D2138" s="4" t="s">
        <v>23</v>
      </c>
      <c r="E2138" s="4">
        <v>3.0</v>
      </c>
      <c r="F2138" s="4">
        <v>2.0</v>
      </c>
      <c r="G2138" s="4">
        <v>6.0</v>
      </c>
      <c r="H2138" s="7">
        <v>45271.0</v>
      </c>
      <c r="I2138" s="4">
        <f>IFERROR(__xludf.DUMMYFUNCTION("SPLIT(H2138,""/"")"),11.0)</f>
        <v>11</v>
      </c>
      <c r="J2138" s="4">
        <f>IFERROR(__xludf.DUMMYFUNCTION("""COMPUTED_VALUE"""),12.0)</f>
        <v>12</v>
      </c>
      <c r="K2138" s="4">
        <f>IFERROR(__xludf.DUMMYFUNCTION("""COMPUTED_VALUE"""),2023.0)</f>
        <v>2023</v>
      </c>
    </row>
    <row r="2139">
      <c r="A2139" s="1" t="s">
        <v>4014</v>
      </c>
      <c r="B2139" s="4" t="s">
        <v>22</v>
      </c>
      <c r="C2139" s="4" t="s">
        <v>24</v>
      </c>
      <c r="D2139" s="4" t="s">
        <v>39</v>
      </c>
      <c r="E2139" s="4">
        <v>3.0</v>
      </c>
      <c r="F2139" s="4">
        <v>2.0</v>
      </c>
      <c r="G2139" s="4">
        <v>6.0</v>
      </c>
      <c r="H2139" s="7">
        <v>45271.0</v>
      </c>
      <c r="I2139" s="4">
        <f>IFERROR(__xludf.DUMMYFUNCTION("SPLIT(H2139,""/"")"),11.0)</f>
        <v>11</v>
      </c>
      <c r="J2139" s="4">
        <f>IFERROR(__xludf.DUMMYFUNCTION("""COMPUTED_VALUE"""),12.0)</f>
        <v>12</v>
      </c>
      <c r="K2139" s="4">
        <f>IFERROR(__xludf.DUMMYFUNCTION("""COMPUTED_VALUE"""),2023.0)</f>
        <v>2023</v>
      </c>
    </row>
    <row r="2140">
      <c r="A2140" s="1" t="s">
        <v>2935</v>
      </c>
      <c r="B2140" s="4" t="s">
        <v>22</v>
      </c>
      <c r="C2140" s="4" t="s">
        <v>29</v>
      </c>
      <c r="D2140" s="4" t="s">
        <v>28</v>
      </c>
      <c r="E2140" s="4">
        <v>4.0</v>
      </c>
      <c r="F2140" s="4">
        <v>2.0</v>
      </c>
      <c r="G2140" s="4">
        <v>8.0</v>
      </c>
      <c r="H2140" s="7">
        <v>45272.0</v>
      </c>
      <c r="I2140" s="4">
        <f>IFERROR(__xludf.DUMMYFUNCTION("SPLIT(H2140,""/"")"),12.0)</f>
        <v>12</v>
      </c>
      <c r="J2140" s="4">
        <f>IFERROR(__xludf.DUMMYFUNCTION("""COMPUTED_VALUE"""),12.0)</f>
        <v>12</v>
      </c>
      <c r="K2140" s="4">
        <f>IFERROR(__xludf.DUMMYFUNCTION("""COMPUTED_VALUE"""),2023.0)</f>
        <v>2023</v>
      </c>
    </row>
    <row r="2141">
      <c r="A2141" s="1" t="s">
        <v>6600</v>
      </c>
      <c r="B2141" s="4" t="s">
        <v>22</v>
      </c>
      <c r="C2141" s="4" t="s">
        <v>29</v>
      </c>
      <c r="D2141" s="4" t="s">
        <v>23</v>
      </c>
      <c r="E2141" s="4">
        <v>1.0</v>
      </c>
      <c r="F2141" s="4">
        <v>2.0</v>
      </c>
      <c r="G2141" s="4">
        <v>2.0</v>
      </c>
      <c r="H2141" s="7">
        <v>45272.0</v>
      </c>
      <c r="I2141" s="4">
        <f>IFERROR(__xludf.DUMMYFUNCTION("SPLIT(H2141,""/"")"),12.0)</f>
        <v>12</v>
      </c>
      <c r="J2141" s="4">
        <f>IFERROR(__xludf.DUMMYFUNCTION("""COMPUTED_VALUE"""),12.0)</f>
        <v>12</v>
      </c>
      <c r="K2141" s="4">
        <f>IFERROR(__xludf.DUMMYFUNCTION("""COMPUTED_VALUE"""),2023.0)</f>
        <v>2023</v>
      </c>
    </row>
    <row r="2142">
      <c r="A2142" s="1" t="s">
        <v>9744</v>
      </c>
      <c r="B2142" s="4" t="s">
        <v>22</v>
      </c>
      <c r="C2142" s="4" t="s">
        <v>30</v>
      </c>
      <c r="D2142" s="4" t="s">
        <v>39</v>
      </c>
      <c r="E2142" s="4">
        <v>2.0</v>
      </c>
      <c r="F2142" s="4">
        <v>2.0</v>
      </c>
      <c r="G2142" s="4">
        <v>4.0</v>
      </c>
      <c r="H2142" s="7">
        <v>45272.0</v>
      </c>
      <c r="I2142" s="4">
        <f>IFERROR(__xludf.DUMMYFUNCTION("SPLIT(H2142,""/"")"),12.0)</f>
        <v>12</v>
      </c>
      <c r="J2142" s="4">
        <f>IFERROR(__xludf.DUMMYFUNCTION("""COMPUTED_VALUE"""),12.0)</f>
        <v>12</v>
      </c>
      <c r="K2142" s="4">
        <f>IFERROR(__xludf.DUMMYFUNCTION("""COMPUTED_VALUE"""),2023.0)</f>
        <v>2023</v>
      </c>
    </row>
    <row r="2143">
      <c r="A2143" s="1" t="s">
        <v>9264</v>
      </c>
      <c r="B2143" s="4" t="s">
        <v>22</v>
      </c>
      <c r="C2143" s="4" t="s">
        <v>30</v>
      </c>
      <c r="D2143" s="4" t="s">
        <v>23</v>
      </c>
      <c r="E2143" s="4">
        <v>3.0</v>
      </c>
      <c r="F2143" s="4">
        <v>2.0</v>
      </c>
      <c r="G2143" s="4">
        <v>6.0</v>
      </c>
      <c r="H2143" s="7">
        <v>45274.0</v>
      </c>
      <c r="I2143" s="4">
        <f>IFERROR(__xludf.DUMMYFUNCTION("SPLIT(H2143,""/"")"),14.0)</f>
        <v>14</v>
      </c>
      <c r="J2143" s="4">
        <f>IFERROR(__xludf.DUMMYFUNCTION("""COMPUTED_VALUE"""),12.0)</f>
        <v>12</v>
      </c>
      <c r="K2143" s="4">
        <f>IFERROR(__xludf.DUMMYFUNCTION("""COMPUTED_VALUE"""),2023.0)</f>
        <v>2023</v>
      </c>
    </row>
    <row r="2144">
      <c r="A2144" s="1" t="s">
        <v>1184</v>
      </c>
      <c r="B2144" s="4" t="s">
        <v>22</v>
      </c>
      <c r="C2144" s="4" t="s">
        <v>29</v>
      </c>
      <c r="D2144" s="4" t="s">
        <v>28</v>
      </c>
      <c r="E2144" s="4">
        <v>2.0</v>
      </c>
      <c r="F2144" s="4">
        <v>2.0</v>
      </c>
      <c r="G2144" s="4">
        <v>4.0</v>
      </c>
      <c r="H2144" s="7">
        <v>45274.0</v>
      </c>
      <c r="I2144" s="4">
        <f>IFERROR(__xludf.DUMMYFUNCTION("SPLIT(H2144,""/"")"),14.0)</f>
        <v>14</v>
      </c>
      <c r="J2144" s="4">
        <f>IFERROR(__xludf.DUMMYFUNCTION("""COMPUTED_VALUE"""),12.0)</f>
        <v>12</v>
      </c>
      <c r="K2144" s="4">
        <f>IFERROR(__xludf.DUMMYFUNCTION("""COMPUTED_VALUE"""),2023.0)</f>
        <v>2023</v>
      </c>
    </row>
    <row r="2145">
      <c r="A2145" s="1" t="s">
        <v>1057</v>
      </c>
      <c r="B2145" s="4" t="s">
        <v>22</v>
      </c>
      <c r="C2145" s="4" t="s">
        <v>24</v>
      </c>
      <c r="D2145" s="4" t="s">
        <v>23</v>
      </c>
      <c r="E2145" s="4">
        <v>3.0</v>
      </c>
      <c r="F2145" s="4">
        <v>2.0</v>
      </c>
      <c r="G2145" s="4">
        <v>6.0</v>
      </c>
      <c r="H2145" s="7">
        <v>45275.0</v>
      </c>
      <c r="I2145" s="4">
        <f>IFERROR(__xludf.DUMMYFUNCTION("SPLIT(H2145,""/"")"),15.0)</f>
        <v>15</v>
      </c>
      <c r="J2145" s="4">
        <f>IFERROR(__xludf.DUMMYFUNCTION("""COMPUTED_VALUE"""),12.0)</f>
        <v>12</v>
      </c>
      <c r="K2145" s="4">
        <f>IFERROR(__xludf.DUMMYFUNCTION("""COMPUTED_VALUE"""),2023.0)</f>
        <v>2023</v>
      </c>
    </row>
    <row r="2146">
      <c r="A2146" s="1" t="s">
        <v>7602</v>
      </c>
      <c r="B2146" s="4" t="s">
        <v>22</v>
      </c>
      <c r="C2146" s="4" t="s">
        <v>30</v>
      </c>
      <c r="D2146" s="4" t="s">
        <v>28</v>
      </c>
      <c r="E2146" s="4">
        <v>2.0</v>
      </c>
      <c r="F2146" s="4">
        <v>2.0</v>
      </c>
      <c r="G2146" s="4">
        <v>4.0</v>
      </c>
      <c r="H2146" s="7">
        <v>45275.0</v>
      </c>
      <c r="I2146" s="4">
        <f>IFERROR(__xludf.DUMMYFUNCTION("SPLIT(H2146,""/"")"),15.0)</f>
        <v>15</v>
      </c>
      <c r="J2146" s="4">
        <f>IFERROR(__xludf.DUMMYFUNCTION("""COMPUTED_VALUE"""),12.0)</f>
        <v>12</v>
      </c>
      <c r="K2146" s="4">
        <f>IFERROR(__xludf.DUMMYFUNCTION("""COMPUTED_VALUE"""),2023.0)</f>
        <v>2023</v>
      </c>
    </row>
    <row r="2147">
      <c r="A2147" s="1" t="s">
        <v>7228</v>
      </c>
      <c r="B2147" s="4" t="s">
        <v>22</v>
      </c>
      <c r="C2147" s="4" t="s">
        <v>29</v>
      </c>
      <c r="D2147" s="4" t="s">
        <v>39</v>
      </c>
      <c r="E2147" s="4">
        <v>4.0</v>
      </c>
      <c r="F2147" s="4">
        <v>2.0</v>
      </c>
      <c r="G2147" s="4">
        <v>8.0</v>
      </c>
      <c r="H2147" s="7">
        <v>45275.0</v>
      </c>
      <c r="I2147" s="4">
        <f>IFERROR(__xludf.DUMMYFUNCTION("SPLIT(H2147,""/"")"),15.0)</f>
        <v>15</v>
      </c>
      <c r="J2147" s="4">
        <f>IFERROR(__xludf.DUMMYFUNCTION("""COMPUTED_VALUE"""),12.0)</f>
        <v>12</v>
      </c>
      <c r="K2147" s="4">
        <f>IFERROR(__xludf.DUMMYFUNCTION("""COMPUTED_VALUE"""),2023.0)</f>
        <v>2023</v>
      </c>
    </row>
    <row r="2148">
      <c r="A2148" s="1" t="s">
        <v>1545</v>
      </c>
      <c r="B2148" s="4" t="s">
        <v>22</v>
      </c>
      <c r="C2148" s="4" t="s">
        <v>29</v>
      </c>
      <c r="D2148" s="4" t="s">
        <v>23</v>
      </c>
      <c r="E2148" s="4">
        <v>1.0</v>
      </c>
      <c r="F2148" s="4">
        <v>2.0</v>
      </c>
      <c r="G2148" s="4">
        <v>2.0</v>
      </c>
      <c r="H2148" s="7">
        <v>45275.0</v>
      </c>
      <c r="I2148" s="4">
        <f>IFERROR(__xludf.DUMMYFUNCTION("SPLIT(H2148,""/"")"),15.0)</f>
        <v>15</v>
      </c>
      <c r="J2148" s="4">
        <f>IFERROR(__xludf.DUMMYFUNCTION("""COMPUTED_VALUE"""),12.0)</f>
        <v>12</v>
      </c>
      <c r="K2148" s="4">
        <f>IFERROR(__xludf.DUMMYFUNCTION("""COMPUTED_VALUE"""),2023.0)</f>
        <v>2023</v>
      </c>
    </row>
    <row r="2149">
      <c r="A2149" s="1" t="s">
        <v>1683</v>
      </c>
      <c r="B2149" s="4" t="s">
        <v>22</v>
      </c>
      <c r="C2149" s="4" t="s">
        <v>24</v>
      </c>
      <c r="D2149" s="4" t="s">
        <v>28</v>
      </c>
      <c r="E2149" s="4">
        <v>3.0</v>
      </c>
      <c r="F2149" s="4">
        <v>2.0</v>
      </c>
      <c r="G2149" s="4">
        <v>6.0</v>
      </c>
      <c r="H2149" s="7">
        <v>45276.0</v>
      </c>
      <c r="I2149" s="4">
        <f>IFERROR(__xludf.DUMMYFUNCTION("SPLIT(H2149,""/"")"),16.0)</f>
        <v>16</v>
      </c>
      <c r="J2149" s="4">
        <f>IFERROR(__xludf.DUMMYFUNCTION("""COMPUTED_VALUE"""),12.0)</f>
        <v>12</v>
      </c>
      <c r="K2149" s="4">
        <f>IFERROR(__xludf.DUMMYFUNCTION("""COMPUTED_VALUE"""),2023.0)</f>
        <v>2023</v>
      </c>
    </row>
    <row r="2150">
      <c r="A2150" s="1" t="s">
        <v>7380</v>
      </c>
      <c r="B2150" s="4" t="s">
        <v>22</v>
      </c>
      <c r="C2150" s="4" t="s">
        <v>24</v>
      </c>
      <c r="D2150" s="4" t="s">
        <v>39</v>
      </c>
      <c r="E2150" s="4">
        <v>4.0</v>
      </c>
      <c r="F2150" s="4">
        <v>2.0</v>
      </c>
      <c r="G2150" s="4">
        <v>8.0</v>
      </c>
      <c r="H2150" s="7">
        <v>45276.0</v>
      </c>
      <c r="I2150" s="4">
        <f>IFERROR(__xludf.DUMMYFUNCTION("SPLIT(H2150,""/"")"),16.0)</f>
        <v>16</v>
      </c>
      <c r="J2150" s="4">
        <f>IFERROR(__xludf.DUMMYFUNCTION("""COMPUTED_VALUE"""),12.0)</f>
        <v>12</v>
      </c>
      <c r="K2150" s="4">
        <f>IFERROR(__xludf.DUMMYFUNCTION("""COMPUTED_VALUE"""),2023.0)</f>
        <v>2023</v>
      </c>
    </row>
    <row r="2151">
      <c r="A2151" s="1" t="s">
        <v>8671</v>
      </c>
      <c r="B2151" s="4" t="s">
        <v>22</v>
      </c>
      <c r="C2151" s="4" t="s">
        <v>29</v>
      </c>
      <c r="D2151" s="4" t="s">
        <v>39</v>
      </c>
      <c r="E2151" s="4">
        <v>4.0</v>
      </c>
      <c r="F2151" s="4">
        <v>2.0</v>
      </c>
      <c r="G2151" s="4">
        <v>8.0</v>
      </c>
      <c r="H2151" s="7">
        <v>45276.0</v>
      </c>
      <c r="I2151" s="4">
        <f>IFERROR(__xludf.DUMMYFUNCTION("SPLIT(H2151,""/"")"),16.0)</f>
        <v>16</v>
      </c>
      <c r="J2151" s="4">
        <f>IFERROR(__xludf.DUMMYFUNCTION("""COMPUTED_VALUE"""),12.0)</f>
        <v>12</v>
      </c>
      <c r="K2151" s="4">
        <f>IFERROR(__xludf.DUMMYFUNCTION("""COMPUTED_VALUE"""),2023.0)</f>
        <v>2023</v>
      </c>
    </row>
    <row r="2152">
      <c r="A2152" s="1" t="s">
        <v>941</v>
      </c>
      <c r="B2152" s="4" t="s">
        <v>22</v>
      </c>
      <c r="C2152" s="4" t="s">
        <v>30</v>
      </c>
      <c r="D2152" s="4" t="s">
        <v>30</v>
      </c>
      <c r="E2152" s="4">
        <v>5.0</v>
      </c>
      <c r="F2152" s="4">
        <v>2.0</v>
      </c>
      <c r="G2152" s="4">
        <v>10.0</v>
      </c>
      <c r="H2152" s="7">
        <v>45276.0</v>
      </c>
      <c r="I2152" s="4">
        <f>IFERROR(__xludf.DUMMYFUNCTION("SPLIT(H2152,""/"")"),16.0)</f>
        <v>16</v>
      </c>
      <c r="J2152" s="4">
        <f>IFERROR(__xludf.DUMMYFUNCTION("""COMPUTED_VALUE"""),12.0)</f>
        <v>12</v>
      </c>
      <c r="K2152" s="4">
        <f>IFERROR(__xludf.DUMMYFUNCTION("""COMPUTED_VALUE"""),2023.0)</f>
        <v>2023</v>
      </c>
    </row>
    <row r="2153">
      <c r="A2153" s="1" t="s">
        <v>1289</v>
      </c>
      <c r="B2153" s="4" t="s">
        <v>22</v>
      </c>
      <c r="C2153" s="4" t="s">
        <v>24</v>
      </c>
      <c r="D2153" s="4" t="s">
        <v>23</v>
      </c>
      <c r="E2153" s="4">
        <v>1.0</v>
      </c>
      <c r="F2153" s="4">
        <v>2.0</v>
      </c>
      <c r="G2153" s="4">
        <v>2.0</v>
      </c>
      <c r="H2153" s="7">
        <v>45277.0</v>
      </c>
      <c r="I2153" s="4">
        <f>IFERROR(__xludf.DUMMYFUNCTION("SPLIT(H2153,""/"")"),17.0)</f>
        <v>17</v>
      </c>
      <c r="J2153" s="4">
        <f>IFERROR(__xludf.DUMMYFUNCTION("""COMPUTED_VALUE"""),12.0)</f>
        <v>12</v>
      </c>
      <c r="K2153" s="4">
        <f>IFERROR(__xludf.DUMMYFUNCTION("""COMPUTED_VALUE"""),2023.0)</f>
        <v>2023</v>
      </c>
    </row>
    <row r="2154">
      <c r="A2154" s="1" t="s">
        <v>5525</v>
      </c>
      <c r="B2154" s="4" t="s">
        <v>22</v>
      </c>
      <c r="C2154" s="4" t="s">
        <v>30</v>
      </c>
      <c r="D2154" s="4" t="s">
        <v>30</v>
      </c>
      <c r="E2154" s="4">
        <v>1.0</v>
      </c>
      <c r="F2154" s="4">
        <v>2.0</v>
      </c>
      <c r="G2154" s="4">
        <v>2.0</v>
      </c>
      <c r="H2154" s="7">
        <v>45277.0</v>
      </c>
      <c r="I2154" s="4">
        <f>IFERROR(__xludf.DUMMYFUNCTION("SPLIT(H2154,""/"")"),17.0)</f>
        <v>17</v>
      </c>
      <c r="J2154" s="4">
        <f>IFERROR(__xludf.DUMMYFUNCTION("""COMPUTED_VALUE"""),12.0)</f>
        <v>12</v>
      </c>
      <c r="K2154" s="4">
        <f>IFERROR(__xludf.DUMMYFUNCTION("""COMPUTED_VALUE"""),2023.0)</f>
        <v>2023</v>
      </c>
    </row>
    <row r="2155">
      <c r="A2155" s="1" t="s">
        <v>5469</v>
      </c>
      <c r="B2155" s="4" t="s">
        <v>22</v>
      </c>
      <c r="C2155" s="4" t="s">
        <v>24</v>
      </c>
      <c r="D2155" s="4" t="s">
        <v>39</v>
      </c>
      <c r="E2155" s="4">
        <v>5.0</v>
      </c>
      <c r="F2155" s="4">
        <v>2.0</v>
      </c>
      <c r="G2155" s="4">
        <v>10.0</v>
      </c>
      <c r="H2155" s="7">
        <v>45278.0</v>
      </c>
      <c r="I2155" s="4">
        <f>IFERROR(__xludf.DUMMYFUNCTION("SPLIT(H2155,""/"")"),18.0)</f>
        <v>18</v>
      </c>
      <c r="J2155" s="4">
        <f>IFERROR(__xludf.DUMMYFUNCTION("""COMPUTED_VALUE"""),12.0)</f>
        <v>12</v>
      </c>
      <c r="K2155" s="4">
        <f>IFERROR(__xludf.DUMMYFUNCTION("""COMPUTED_VALUE"""),2023.0)</f>
        <v>2023</v>
      </c>
    </row>
    <row r="2156">
      <c r="A2156" s="1" t="s">
        <v>6402</v>
      </c>
      <c r="B2156" s="4" t="s">
        <v>22</v>
      </c>
      <c r="C2156" s="4" t="s">
        <v>29</v>
      </c>
      <c r="D2156" s="4" t="s">
        <v>30</v>
      </c>
      <c r="E2156" s="4">
        <v>1.0</v>
      </c>
      <c r="F2156" s="4">
        <v>2.0</v>
      </c>
      <c r="G2156" s="4">
        <v>2.0</v>
      </c>
      <c r="H2156" s="7">
        <v>45278.0</v>
      </c>
      <c r="I2156" s="4">
        <f>IFERROR(__xludf.DUMMYFUNCTION("SPLIT(H2156,""/"")"),18.0)</f>
        <v>18</v>
      </c>
      <c r="J2156" s="4">
        <f>IFERROR(__xludf.DUMMYFUNCTION("""COMPUTED_VALUE"""),12.0)</f>
        <v>12</v>
      </c>
      <c r="K2156" s="4">
        <f>IFERROR(__xludf.DUMMYFUNCTION("""COMPUTED_VALUE"""),2023.0)</f>
        <v>2023</v>
      </c>
    </row>
    <row r="2157">
      <c r="A2157" s="1" t="s">
        <v>5801</v>
      </c>
      <c r="B2157" s="4" t="s">
        <v>22</v>
      </c>
      <c r="C2157" s="4" t="s">
        <v>24</v>
      </c>
      <c r="D2157" s="4" t="s">
        <v>30</v>
      </c>
      <c r="E2157" s="4">
        <v>1.0</v>
      </c>
      <c r="F2157" s="4">
        <v>2.0</v>
      </c>
      <c r="G2157" s="4">
        <v>2.0</v>
      </c>
      <c r="H2157" s="7">
        <v>45278.0</v>
      </c>
      <c r="I2157" s="4">
        <f>IFERROR(__xludf.DUMMYFUNCTION("SPLIT(H2157,""/"")"),18.0)</f>
        <v>18</v>
      </c>
      <c r="J2157" s="4">
        <f>IFERROR(__xludf.DUMMYFUNCTION("""COMPUTED_VALUE"""),12.0)</f>
        <v>12</v>
      </c>
      <c r="K2157" s="4">
        <f>IFERROR(__xludf.DUMMYFUNCTION("""COMPUTED_VALUE"""),2023.0)</f>
        <v>2023</v>
      </c>
    </row>
    <row r="2158">
      <c r="A2158" s="1" t="s">
        <v>4464</v>
      </c>
      <c r="B2158" s="4" t="s">
        <v>22</v>
      </c>
      <c r="C2158" s="4" t="s">
        <v>24</v>
      </c>
      <c r="D2158" s="4" t="s">
        <v>39</v>
      </c>
      <c r="E2158" s="4">
        <v>1.0</v>
      </c>
      <c r="F2158" s="4">
        <v>2.0</v>
      </c>
      <c r="G2158" s="4">
        <v>2.0</v>
      </c>
      <c r="H2158" s="7">
        <v>45278.0</v>
      </c>
      <c r="I2158" s="4">
        <f>IFERROR(__xludf.DUMMYFUNCTION("SPLIT(H2158,""/"")"),18.0)</f>
        <v>18</v>
      </c>
      <c r="J2158" s="4">
        <f>IFERROR(__xludf.DUMMYFUNCTION("""COMPUTED_VALUE"""),12.0)</f>
        <v>12</v>
      </c>
      <c r="K2158" s="4">
        <f>IFERROR(__xludf.DUMMYFUNCTION("""COMPUTED_VALUE"""),2023.0)</f>
        <v>2023</v>
      </c>
    </row>
    <row r="2159">
      <c r="A2159" s="1" t="s">
        <v>6476</v>
      </c>
      <c r="B2159" s="4" t="s">
        <v>22</v>
      </c>
      <c r="C2159" s="4" t="s">
        <v>24</v>
      </c>
      <c r="D2159" s="4" t="s">
        <v>30</v>
      </c>
      <c r="E2159" s="4">
        <v>5.0</v>
      </c>
      <c r="F2159" s="4">
        <v>2.0</v>
      </c>
      <c r="G2159" s="4">
        <v>10.0</v>
      </c>
      <c r="H2159" s="7">
        <v>45279.0</v>
      </c>
      <c r="I2159" s="4">
        <f>IFERROR(__xludf.DUMMYFUNCTION("SPLIT(H2159,""/"")"),19.0)</f>
        <v>19</v>
      </c>
      <c r="J2159" s="4">
        <f>IFERROR(__xludf.DUMMYFUNCTION("""COMPUTED_VALUE"""),12.0)</f>
        <v>12</v>
      </c>
      <c r="K2159" s="4">
        <f>IFERROR(__xludf.DUMMYFUNCTION("""COMPUTED_VALUE"""),2023.0)</f>
        <v>2023</v>
      </c>
    </row>
    <row r="2160">
      <c r="A2160" s="1" t="s">
        <v>4681</v>
      </c>
      <c r="B2160" s="4" t="s">
        <v>22</v>
      </c>
      <c r="C2160" s="4" t="s">
        <v>24</v>
      </c>
      <c r="D2160" s="4" t="s">
        <v>30</v>
      </c>
      <c r="E2160" s="4">
        <v>3.0</v>
      </c>
      <c r="F2160" s="4">
        <v>2.0</v>
      </c>
      <c r="G2160" s="4">
        <v>6.0</v>
      </c>
      <c r="H2160" s="7">
        <v>45279.0</v>
      </c>
      <c r="I2160" s="4">
        <f>IFERROR(__xludf.DUMMYFUNCTION("SPLIT(H2160,""/"")"),19.0)</f>
        <v>19</v>
      </c>
      <c r="J2160" s="4">
        <f>IFERROR(__xludf.DUMMYFUNCTION("""COMPUTED_VALUE"""),12.0)</f>
        <v>12</v>
      </c>
      <c r="K2160" s="4">
        <f>IFERROR(__xludf.DUMMYFUNCTION("""COMPUTED_VALUE"""),2023.0)</f>
        <v>2023</v>
      </c>
    </row>
    <row r="2161">
      <c r="A2161" s="1" t="s">
        <v>4065</v>
      </c>
      <c r="B2161" s="4" t="s">
        <v>22</v>
      </c>
      <c r="C2161" s="4" t="s">
        <v>29</v>
      </c>
      <c r="D2161" s="4" t="s">
        <v>23</v>
      </c>
      <c r="E2161" s="4">
        <v>2.0</v>
      </c>
      <c r="F2161" s="4">
        <v>2.0</v>
      </c>
      <c r="G2161" s="4">
        <v>4.0</v>
      </c>
      <c r="H2161" s="7">
        <v>45279.0</v>
      </c>
      <c r="I2161" s="4">
        <f>IFERROR(__xludf.DUMMYFUNCTION("SPLIT(H2161,""/"")"),19.0)</f>
        <v>19</v>
      </c>
      <c r="J2161" s="4">
        <f>IFERROR(__xludf.DUMMYFUNCTION("""COMPUTED_VALUE"""),12.0)</f>
        <v>12</v>
      </c>
      <c r="K2161" s="4">
        <f>IFERROR(__xludf.DUMMYFUNCTION("""COMPUTED_VALUE"""),2023.0)</f>
        <v>2023</v>
      </c>
    </row>
    <row r="2162">
      <c r="A2162" s="1" t="s">
        <v>1468</v>
      </c>
      <c r="B2162" s="4" t="s">
        <v>22</v>
      </c>
      <c r="C2162" s="4" t="s">
        <v>24</v>
      </c>
      <c r="D2162" s="4" t="s">
        <v>30</v>
      </c>
      <c r="E2162" s="4">
        <v>3.0</v>
      </c>
      <c r="F2162" s="4">
        <v>2.0</v>
      </c>
      <c r="G2162" s="4">
        <v>6.0</v>
      </c>
      <c r="H2162" s="7">
        <v>45279.0</v>
      </c>
      <c r="I2162" s="4">
        <f>IFERROR(__xludf.DUMMYFUNCTION("SPLIT(H2162,""/"")"),19.0)</f>
        <v>19</v>
      </c>
      <c r="J2162" s="4">
        <f>IFERROR(__xludf.DUMMYFUNCTION("""COMPUTED_VALUE"""),12.0)</f>
        <v>12</v>
      </c>
      <c r="K2162" s="4">
        <f>IFERROR(__xludf.DUMMYFUNCTION("""COMPUTED_VALUE"""),2023.0)</f>
        <v>2023</v>
      </c>
    </row>
    <row r="2163">
      <c r="A2163" s="1" t="s">
        <v>3028</v>
      </c>
      <c r="B2163" s="4" t="s">
        <v>22</v>
      </c>
      <c r="C2163" s="4" t="s">
        <v>29</v>
      </c>
      <c r="D2163" s="4" t="s">
        <v>23</v>
      </c>
      <c r="E2163" s="4">
        <v>4.0</v>
      </c>
      <c r="F2163" s="4">
        <v>2.0</v>
      </c>
      <c r="G2163" s="4">
        <v>8.0</v>
      </c>
      <c r="H2163" s="7">
        <v>45279.0</v>
      </c>
      <c r="I2163" s="4">
        <f>IFERROR(__xludf.DUMMYFUNCTION("SPLIT(H2163,""/"")"),19.0)</f>
        <v>19</v>
      </c>
      <c r="J2163" s="4">
        <f>IFERROR(__xludf.DUMMYFUNCTION("""COMPUTED_VALUE"""),12.0)</f>
        <v>12</v>
      </c>
      <c r="K2163" s="4">
        <f>IFERROR(__xludf.DUMMYFUNCTION("""COMPUTED_VALUE"""),2023.0)</f>
        <v>2023</v>
      </c>
    </row>
    <row r="2164">
      <c r="A2164" s="1" t="s">
        <v>6193</v>
      </c>
      <c r="B2164" s="4" t="s">
        <v>22</v>
      </c>
      <c r="C2164" s="4" t="s">
        <v>24</v>
      </c>
      <c r="D2164" s="4" t="s">
        <v>30</v>
      </c>
      <c r="E2164" s="4">
        <v>4.0</v>
      </c>
      <c r="F2164" s="4">
        <v>2.0</v>
      </c>
      <c r="G2164" s="4">
        <v>8.0</v>
      </c>
      <c r="H2164" s="7">
        <v>45280.0</v>
      </c>
      <c r="I2164" s="4">
        <f>IFERROR(__xludf.DUMMYFUNCTION("SPLIT(H2164,""/"")"),20.0)</f>
        <v>20</v>
      </c>
      <c r="J2164" s="4">
        <f>IFERROR(__xludf.DUMMYFUNCTION("""COMPUTED_VALUE"""),12.0)</f>
        <v>12</v>
      </c>
      <c r="K2164" s="4">
        <f>IFERROR(__xludf.DUMMYFUNCTION("""COMPUTED_VALUE"""),2023.0)</f>
        <v>2023</v>
      </c>
    </row>
    <row r="2165">
      <c r="A2165" s="1" t="s">
        <v>1208</v>
      </c>
      <c r="B2165" s="4" t="s">
        <v>22</v>
      </c>
      <c r="C2165" s="4" t="s">
        <v>30</v>
      </c>
      <c r="D2165" s="4" t="s">
        <v>23</v>
      </c>
      <c r="E2165" s="4">
        <v>3.0</v>
      </c>
      <c r="F2165" s="4">
        <v>2.0</v>
      </c>
      <c r="G2165" s="4">
        <v>6.0</v>
      </c>
      <c r="H2165" s="7">
        <v>45280.0</v>
      </c>
      <c r="I2165" s="4">
        <f>IFERROR(__xludf.DUMMYFUNCTION("SPLIT(H2165,""/"")"),20.0)</f>
        <v>20</v>
      </c>
      <c r="J2165" s="4">
        <f>IFERROR(__xludf.DUMMYFUNCTION("""COMPUTED_VALUE"""),12.0)</f>
        <v>12</v>
      </c>
      <c r="K2165" s="4">
        <f>IFERROR(__xludf.DUMMYFUNCTION("""COMPUTED_VALUE"""),2023.0)</f>
        <v>2023</v>
      </c>
    </row>
    <row r="2166">
      <c r="A2166" s="1" t="s">
        <v>7424</v>
      </c>
      <c r="B2166" s="4" t="s">
        <v>22</v>
      </c>
      <c r="C2166" s="4" t="s">
        <v>24</v>
      </c>
      <c r="D2166" s="4" t="s">
        <v>39</v>
      </c>
      <c r="E2166" s="4">
        <v>2.0</v>
      </c>
      <c r="F2166" s="4">
        <v>2.0</v>
      </c>
      <c r="G2166" s="4">
        <v>4.0</v>
      </c>
      <c r="H2166" s="7">
        <v>45280.0</v>
      </c>
      <c r="I2166" s="4">
        <f>IFERROR(__xludf.DUMMYFUNCTION("SPLIT(H2166,""/"")"),20.0)</f>
        <v>20</v>
      </c>
      <c r="J2166" s="4">
        <f>IFERROR(__xludf.DUMMYFUNCTION("""COMPUTED_VALUE"""),12.0)</f>
        <v>12</v>
      </c>
      <c r="K2166" s="4">
        <f>IFERROR(__xludf.DUMMYFUNCTION("""COMPUTED_VALUE"""),2023.0)</f>
        <v>2023</v>
      </c>
    </row>
    <row r="2167">
      <c r="A2167" s="1" t="s">
        <v>6651</v>
      </c>
      <c r="B2167" s="4" t="s">
        <v>22</v>
      </c>
      <c r="C2167" s="4" t="s">
        <v>30</v>
      </c>
      <c r="D2167" s="4" t="s">
        <v>30</v>
      </c>
      <c r="E2167" s="4">
        <v>3.0</v>
      </c>
      <c r="F2167" s="4">
        <v>2.0</v>
      </c>
      <c r="G2167" s="4">
        <v>6.0</v>
      </c>
      <c r="H2167" s="7">
        <v>45281.0</v>
      </c>
      <c r="I2167" s="4">
        <f>IFERROR(__xludf.DUMMYFUNCTION("SPLIT(H2167,""/"")"),21.0)</f>
        <v>21</v>
      </c>
      <c r="J2167" s="4">
        <f>IFERROR(__xludf.DUMMYFUNCTION("""COMPUTED_VALUE"""),12.0)</f>
        <v>12</v>
      </c>
      <c r="K2167" s="4">
        <f>IFERROR(__xludf.DUMMYFUNCTION("""COMPUTED_VALUE"""),2023.0)</f>
        <v>2023</v>
      </c>
    </row>
    <row r="2168">
      <c r="A2168" s="1" t="s">
        <v>276</v>
      </c>
      <c r="B2168" s="4" t="s">
        <v>22</v>
      </c>
      <c r="C2168" s="4" t="s">
        <v>29</v>
      </c>
      <c r="D2168" s="4" t="s">
        <v>30</v>
      </c>
      <c r="E2168" s="4">
        <v>4.0</v>
      </c>
      <c r="F2168" s="4">
        <v>2.0</v>
      </c>
      <c r="G2168" s="4">
        <v>8.0</v>
      </c>
      <c r="H2168" s="7">
        <v>45281.0</v>
      </c>
      <c r="I2168" s="4">
        <f>IFERROR(__xludf.DUMMYFUNCTION("SPLIT(H2168,""/"")"),21.0)</f>
        <v>21</v>
      </c>
      <c r="J2168" s="4">
        <f>IFERROR(__xludf.DUMMYFUNCTION("""COMPUTED_VALUE"""),12.0)</f>
        <v>12</v>
      </c>
      <c r="K2168" s="4">
        <f>IFERROR(__xludf.DUMMYFUNCTION("""COMPUTED_VALUE"""),2023.0)</f>
        <v>2023</v>
      </c>
    </row>
    <row r="2169">
      <c r="A2169" s="1" t="s">
        <v>6184</v>
      </c>
      <c r="B2169" s="4" t="s">
        <v>22</v>
      </c>
      <c r="C2169" s="4" t="s">
        <v>29</v>
      </c>
      <c r="D2169" s="4" t="s">
        <v>28</v>
      </c>
      <c r="E2169" s="4">
        <v>5.0</v>
      </c>
      <c r="F2169" s="4">
        <v>2.0</v>
      </c>
      <c r="G2169" s="4">
        <v>10.0</v>
      </c>
      <c r="H2169" s="7">
        <v>45281.0</v>
      </c>
      <c r="I2169" s="4">
        <f>IFERROR(__xludf.DUMMYFUNCTION("SPLIT(H2169,""/"")"),21.0)</f>
        <v>21</v>
      </c>
      <c r="J2169" s="4">
        <f>IFERROR(__xludf.DUMMYFUNCTION("""COMPUTED_VALUE"""),12.0)</f>
        <v>12</v>
      </c>
      <c r="K2169" s="4">
        <f>IFERROR(__xludf.DUMMYFUNCTION("""COMPUTED_VALUE"""),2023.0)</f>
        <v>2023</v>
      </c>
    </row>
    <row r="2170">
      <c r="A2170" s="1" t="s">
        <v>8940</v>
      </c>
      <c r="B2170" s="4" t="s">
        <v>22</v>
      </c>
      <c r="C2170" s="4" t="s">
        <v>29</v>
      </c>
      <c r="D2170" s="4" t="s">
        <v>23</v>
      </c>
      <c r="E2170" s="4">
        <v>5.0</v>
      </c>
      <c r="F2170" s="4">
        <v>2.0</v>
      </c>
      <c r="G2170" s="4">
        <v>10.0</v>
      </c>
      <c r="H2170" s="7">
        <v>45281.0</v>
      </c>
      <c r="I2170" s="4">
        <f>IFERROR(__xludf.DUMMYFUNCTION("SPLIT(H2170,""/"")"),21.0)</f>
        <v>21</v>
      </c>
      <c r="J2170" s="4">
        <f>IFERROR(__xludf.DUMMYFUNCTION("""COMPUTED_VALUE"""),12.0)</f>
        <v>12</v>
      </c>
      <c r="K2170" s="4">
        <f>IFERROR(__xludf.DUMMYFUNCTION("""COMPUTED_VALUE"""),2023.0)</f>
        <v>2023</v>
      </c>
    </row>
    <row r="2171">
      <c r="A2171" s="1" t="s">
        <v>1533</v>
      </c>
      <c r="B2171" s="4" t="s">
        <v>22</v>
      </c>
      <c r="C2171" s="4" t="s">
        <v>30</v>
      </c>
      <c r="D2171" s="4" t="s">
        <v>30</v>
      </c>
      <c r="E2171" s="4">
        <v>4.0</v>
      </c>
      <c r="F2171" s="4">
        <v>2.0</v>
      </c>
      <c r="G2171" s="4">
        <v>8.0</v>
      </c>
      <c r="H2171" s="7">
        <v>45281.0</v>
      </c>
      <c r="I2171" s="4">
        <f>IFERROR(__xludf.DUMMYFUNCTION("SPLIT(H2171,""/"")"),21.0)</f>
        <v>21</v>
      </c>
      <c r="J2171" s="4">
        <f>IFERROR(__xludf.DUMMYFUNCTION("""COMPUTED_VALUE"""),12.0)</f>
        <v>12</v>
      </c>
      <c r="K2171" s="4">
        <f>IFERROR(__xludf.DUMMYFUNCTION("""COMPUTED_VALUE"""),2023.0)</f>
        <v>2023</v>
      </c>
    </row>
    <row r="2172">
      <c r="A2172" s="1" t="s">
        <v>2066</v>
      </c>
      <c r="B2172" s="4" t="s">
        <v>22</v>
      </c>
      <c r="C2172" s="4" t="s">
        <v>29</v>
      </c>
      <c r="D2172" s="4" t="s">
        <v>28</v>
      </c>
      <c r="E2172" s="4">
        <v>3.0</v>
      </c>
      <c r="F2172" s="4">
        <v>2.0</v>
      </c>
      <c r="G2172" s="4">
        <v>6.0</v>
      </c>
      <c r="H2172" s="7">
        <v>45282.0</v>
      </c>
      <c r="I2172" s="4">
        <f>IFERROR(__xludf.DUMMYFUNCTION("SPLIT(H2172,""/"")"),22.0)</f>
        <v>22</v>
      </c>
      <c r="J2172" s="4">
        <f>IFERROR(__xludf.DUMMYFUNCTION("""COMPUTED_VALUE"""),12.0)</f>
        <v>12</v>
      </c>
      <c r="K2172" s="4">
        <f>IFERROR(__xludf.DUMMYFUNCTION("""COMPUTED_VALUE"""),2023.0)</f>
        <v>2023</v>
      </c>
    </row>
    <row r="2173">
      <c r="A2173" s="1" t="s">
        <v>493</v>
      </c>
      <c r="B2173" s="4" t="s">
        <v>22</v>
      </c>
      <c r="C2173" s="4" t="s">
        <v>29</v>
      </c>
      <c r="D2173" s="4" t="s">
        <v>39</v>
      </c>
      <c r="E2173" s="4">
        <v>1.0</v>
      </c>
      <c r="F2173" s="4">
        <v>2.0</v>
      </c>
      <c r="G2173" s="4">
        <v>2.0</v>
      </c>
      <c r="H2173" s="7">
        <v>45282.0</v>
      </c>
      <c r="I2173" s="4">
        <f>IFERROR(__xludf.DUMMYFUNCTION("SPLIT(H2173,""/"")"),22.0)</f>
        <v>22</v>
      </c>
      <c r="J2173" s="4">
        <f>IFERROR(__xludf.DUMMYFUNCTION("""COMPUTED_VALUE"""),12.0)</f>
        <v>12</v>
      </c>
      <c r="K2173" s="4">
        <f>IFERROR(__xludf.DUMMYFUNCTION("""COMPUTED_VALUE"""),2023.0)</f>
        <v>2023</v>
      </c>
    </row>
    <row r="2174">
      <c r="A2174" s="1" t="s">
        <v>1479</v>
      </c>
      <c r="B2174" s="4" t="s">
        <v>22</v>
      </c>
      <c r="C2174" s="4" t="s">
        <v>24</v>
      </c>
      <c r="D2174" s="4" t="s">
        <v>30</v>
      </c>
      <c r="E2174" s="4">
        <v>4.0</v>
      </c>
      <c r="F2174" s="4">
        <v>2.0</v>
      </c>
      <c r="G2174" s="4">
        <v>8.0</v>
      </c>
      <c r="H2174" s="7">
        <v>45283.0</v>
      </c>
      <c r="I2174" s="4">
        <f>IFERROR(__xludf.DUMMYFUNCTION("SPLIT(H2174,""/"")"),23.0)</f>
        <v>23</v>
      </c>
      <c r="J2174" s="4">
        <f>IFERROR(__xludf.DUMMYFUNCTION("""COMPUTED_VALUE"""),12.0)</f>
        <v>12</v>
      </c>
      <c r="K2174" s="4">
        <f>IFERROR(__xludf.DUMMYFUNCTION("""COMPUTED_VALUE"""),2023.0)</f>
        <v>2023</v>
      </c>
    </row>
    <row r="2175">
      <c r="A2175" s="1" t="s">
        <v>3904</v>
      </c>
      <c r="B2175" s="4" t="s">
        <v>22</v>
      </c>
      <c r="C2175" s="4" t="s">
        <v>30</v>
      </c>
      <c r="D2175" s="4" t="s">
        <v>30</v>
      </c>
      <c r="E2175" s="4">
        <v>1.0</v>
      </c>
      <c r="F2175" s="4">
        <v>2.0</v>
      </c>
      <c r="G2175" s="4">
        <v>2.0</v>
      </c>
      <c r="H2175" s="7">
        <v>45283.0</v>
      </c>
      <c r="I2175" s="4">
        <f>IFERROR(__xludf.DUMMYFUNCTION("SPLIT(H2175,""/"")"),23.0)</f>
        <v>23</v>
      </c>
      <c r="J2175" s="4">
        <f>IFERROR(__xludf.DUMMYFUNCTION("""COMPUTED_VALUE"""),12.0)</f>
        <v>12</v>
      </c>
      <c r="K2175" s="4">
        <f>IFERROR(__xludf.DUMMYFUNCTION("""COMPUTED_VALUE"""),2023.0)</f>
        <v>2023</v>
      </c>
    </row>
    <row r="2176">
      <c r="A2176" s="1" t="s">
        <v>5983</v>
      </c>
      <c r="B2176" s="4" t="s">
        <v>22</v>
      </c>
      <c r="C2176" s="4" t="s">
        <v>30</v>
      </c>
      <c r="D2176" s="4" t="s">
        <v>30</v>
      </c>
      <c r="E2176" s="4">
        <v>5.0</v>
      </c>
      <c r="F2176" s="4">
        <v>2.0</v>
      </c>
      <c r="G2176" s="4">
        <v>10.0</v>
      </c>
      <c r="H2176" s="7">
        <v>45284.0</v>
      </c>
      <c r="I2176" s="4">
        <f>IFERROR(__xludf.DUMMYFUNCTION("SPLIT(H2176,""/"")"),24.0)</f>
        <v>24</v>
      </c>
      <c r="J2176" s="4">
        <f>IFERROR(__xludf.DUMMYFUNCTION("""COMPUTED_VALUE"""),12.0)</f>
        <v>12</v>
      </c>
      <c r="K2176" s="4">
        <f>IFERROR(__xludf.DUMMYFUNCTION("""COMPUTED_VALUE"""),2023.0)</f>
        <v>2023</v>
      </c>
    </row>
    <row r="2177">
      <c r="A2177" s="1" t="s">
        <v>3970</v>
      </c>
      <c r="B2177" s="4" t="s">
        <v>22</v>
      </c>
      <c r="C2177" s="4" t="s">
        <v>29</v>
      </c>
      <c r="D2177" s="4" t="s">
        <v>30</v>
      </c>
      <c r="E2177" s="4">
        <v>3.0</v>
      </c>
      <c r="F2177" s="4">
        <v>2.0</v>
      </c>
      <c r="G2177" s="4">
        <v>6.0</v>
      </c>
      <c r="H2177" s="7">
        <v>45284.0</v>
      </c>
      <c r="I2177" s="4">
        <f>IFERROR(__xludf.DUMMYFUNCTION("SPLIT(H2177,""/"")"),24.0)</f>
        <v>24</v>
      </c>
      <c r="J2177" s="4">
        <f>IFERROR(__xludf.DUMMYFUNCTION("""COMPUTED_VALUE"""),12.0)</f>
        <v>12</v>
      </c>
      <c r="K2177" s="4">
        <f>IFERROR(__xludf.DUMMYFUNCTION("""COMPUTED_VALUE"""),2023.0)</f>
        <v>2023</v>
      </c>
    </row>
    <row r="2178">
      <c r="A2178" s="1" t="s">
        <v>6678</v>
      </c>
      <c r="B2178" s="4" t="s">
        <v>22</v>
      </c>
      <c r="C2178" s="4" t="s">
        <v>24</v>
      </c>
      <c r="D2178" s="4" t="s">
        <v>23</v>
      </c>
      <c r="E2178" s="4">
        <v>3.0</v>
      </c>
      <c r="F2178" s="4">
        <v>2.0</v>
      </c>
      <c r="G2178" s="4">
        <v>6.0</v>
      </c>
      <c r="H2178" s="7">
        <v>45284.0</v>
      </c>
      <c r="I2178" s="4">
        <f>IFERROR(__xludf.DUMMYFUNCTION("SPLIT(H2178,""/"")"),24.0)</f>
        <v>24</v>
      </c>
      <c r="J2178" s="4">
        <f>IFERROR(__xludf.DUMMYFUNCTION("""COMPUTED_VALUE"""),12.0)</f>
        <v>12</v>
      </c>
      <c r="K2178" s="4">
        <f>IFERROR(__xludf.DUMMYFUNCTION("""COMPUTED_VALUE"""),2023.0)</f>
        <v>2023</v>
      </c>
    </row>
    <row r="2179">
      <c r="A2179" s="1" t="s">
        <v>476</v>
      </c>
      <c r="B2179" s="4" t="s">
        <v>22</v>
      </c>
      <c r="C2179" s="4" t="s">
        <v>30</v>
      </c>
      <c r="D2179" s="4" t="s">
        <v>30</v>
      </c>
      <c r="E2179" s="4">
        <v>5.0</v>
      </c>
      <c r="F2179" s="4">
        <v>2.0</v>
      </c>
      <c r="G2179" s="4">
        <v>10.0</v>
      </c>
      <c r="H2179" s="7">
        <v>45284.0</v>
      </c>
      <c r="I2179" s="4">
        <f>IFERROR(__xludf.DUMMYFUNCTION("SPLIT(H2179,""/"")"),24.0)</f>
        <v>24</v>
      </c>
      <c r="J2179" s="4">
        <f>IFERROR(__xludf.DUMMYFUNCTION("""COMPUTED_VALUE"""),12.0)</f>
        <v>12</v>
      </c>
      <c r="K2179" s="4">
        <f>IFERROR(__xludf.DUMMYFUNCTION("""COMPUTED_VALUE"""),2023.0)</f>
        <v>2023</v>
      </c>
    </row>
    <row r="2180">
      <c r="A2180" s="1" t="s">
        <v>4651</v>
      </c>
      <c r="B2180" s="4" t="s">
        <v>22</v>
      </c>
      <c r="C2180" s="4" t="s">
        <v>30</v>
      </c>
      <c r="D2180" s="4" t="s">
        <v>23</v>
      </c>
      <c r="E2180" s="4">
        <v>1.0</v>
      </c>
      <c r="F2180" s="4">
        <v>2.0</v>
      </c>
      <c r="G2180" s="4">
        <v>2.0</v>
      </c>
      <c r="H2180" s="7">
        <v>45284.0</v>
      </c>
      <c r="I2180" s="4">
        <f>IFERROR(__xludf.DUMMYFUNCTION("SPLIT(H2180,""/"")"),24.0)</f>
        <v>24</v>
      </c>
      <c r="J2180" s="4">
        <f>IFERROR(__xludf.DUMMYFUNCTION("""COMPUTED_VALUE"""),12.0)</f>
        <v>12</v>
      </c>
      <c r="K2180" s="4">
        <f>IFERROR(__xludf.DUMMYFUNCTION("""COMPUTED_VALUE"""),2023.0)</f>
        <v>2023</v>
      </c>
    </row>
    <row r="2181">
      <c r="A2181" s="1" t="s">
        <v>2775</v>
      </c>
      <c r="B2181" s="4" t="s">
        <v>22</v>
      </c>
      <c r="C2181" s="4" t="s">
        <v>30</v>
      </c>
      <c r="D2181" s="4" t="s">
        <v>30</v>
      </c>
      <c r="E2181" s="4">
        <v>1.0</v>
      </c>
      <c r="F2181" s="4">
        <v>2.0</v>
      </c>
      <c r="G2181" s="4">
        <v>2.0</v>
      </c>
      <c r="H2181" s="7">
        <v>45285.0</v>
      </c>
      <c r="I2181" s="4">
        <f>IFERROR(__xludf.DUMMYFUNCTION("SPLIT(H2181,""/"")"),25.0)</f>
        <v>25</v>
      </c>
      <c r="J2181" s="4">
        <f>IFERROR(__xludf.DUMMYFUNCTION("""COMPUTED_VALUE"""),12.0)</f>
        <v>12</v>
      </c>
      <c r="K2181" s="4">
        <f>IFERROR(__xludf.DUMMYFUNCTION("""COMPUTED_VALUE"""),2023.0)</f>
        <v>2023</v>
      </c>
    </row>
    <row r="2182">
      <c r="A2182" s="1" t="s">
        <v>2746</v>
      </c>
      <c r="B2182" s="4" t="s">
        <v>22</v>
      </c>
      <c r="C2182" s="4" t="s">
        <v>30</v>
      </c>
      <c r="D2182" s="4" t="s">
        <v>30</v>
      </c>
      <c r="E2182" s="4">
        <v>3.0</v>
      </c>
      <c r="F2182" s="4">
        <v>2.0</v>
      </c>
      <c r="G2182" s="4">
        <v>6.0</v>
      </c>
      <c r="H2182" s="7">
        <v>45285.0</v>
      </c>
      <c r="I2182" s="4">
        <f>IFERROR(__xludf.DUMMYFUNCTION("SPLIT(H2182,""/"")"),25.0)</f>
        <v>25</v>
      </c>
      <c r="J2182" s="4">
        <f>IFERROR(__xludf.DUMMYFUNCTION("""COMPUTED_VALUE"""),12.0)</f>
        <v>12</v>
      </c>
      <c r="K2182" s="4">
        <f>IFERROR(__xludf.DUMMYFUNCTION("""COMPUTED_VALUE"""),2023.0)</f>
        <v>2023</v>
      </c>
    </row>
    <row r="2183">
      <c r="A2183" s="1" t="s">
        <v>4177</v>
      </c>
      <c r="B2183" s="4" t="s">
        <v>22</v>
      </c>
      <c r="C2183" s="4" t="s">
        <v>29</v>
      </c>
      <c r="D2183" s="4" t="s">
        <v>39</v>
      </c>
      <c r="E2183" s="4">
        <v>1.0</v>
      </c>
      <c r="F2183" s="4">
        <v>2.0</v>
      </c>
      <c r="G2183" s="4">
        <v>2.0</v>
      </c>
      <c r="H2183" s="7">
        <v>45286.0</v>
      </c>
      <c r="I2183" s="4">
        <f>IFERROR(__xludf.DUMMYFUNCTION("SPLIT(H2183,""/"")"),26.0)</f>
        <v>26</v>
      </c>
      <c r="J2183" s="4">
        <f>IFERROR(__xludf.DUMMYFUNCTION("""COMPUTED_VALUE"""),12.0)</f>
        <v>12</v>
      </c>
      <c r="K2183" s="4">
        <f>IFERROR(__xludf.DUMMYFUNCTION("""COMPUTED_VALUE"""),2023.0)</f>
        <v>2023</v>
      </c>
    </row>
    <row r="2184">
      <c r="A2184" s="1" t="s">
        <v>9798</v>
      </c>
      <c r="B2184" s="4" t="s">
        <v>22</v>
      </c>
      <c r="C2184" s="4" t="s">
        <v>24</v>
      </c>
      <c r="D2184" s="4" t="s">
        <v>23</v>
      </c>
      <c r="E2184" s="4">
        <v>3.0</v>
      </c>
      <c r="F2184" s="4">
        <v>2.0</v>
      </c>
      <c r="G2184" s="4">
        <v>6.0</v>
      </c>
      <c r="H2184" s="7">
        <v>45286.0</v>
      </c>
      <c r="I2184" s="4">
        <f>IFERROR(__xludf.DUMMYFUNCTION("SPLIT(H2184,""/"")"),26.0)</f>
        <v>26</v>
      </c>
      <c r="J2184" s="4">
        <f>IFERROR(__xludf.DUMMYFUNCTION("""COMPUTED_VALUE"""),12.0)</f>
        <v>12</v>
      </c>
      <c r="K2184" s="4">
        <f>IFERROR(__xludf.DUMMYFUNCTION("""COMPUTED_VALUE"""),2023.0)</f>
        <v>2023</v>
      </c>
    </row>
    <row r="2185">
      <c r="A2185" s="1" t="s">
        <v>2147</v>
      </c>
      <c r="B2185" s="4" t="s">
        <v>22</v>
      </c>
      <c r="C2185" s="4" t="s">
        <v>30</v>
      </c>
      <c r="D2185" s="4" t="s">
        <v>39</v>
      </c>
      <c r="E2185" s="4">
        <v>5.0</v>
      </c>
      <c r="F2185" s="4">
        <v>2.0</v>
      </c>
      <c r="G2185" s="4">
        <v>10.0</v>
      </c>
      <c r="H2185" s="7">
        <v>45287.0</v>
      </c>
      <c r="I2185" s="4">
        <f>IFERROR(__xludf.DUMMYFUNCTION("SPLIT(H2185,""/"")"),27.0)</f>
        <v>27</v>
      </c>
      <c r="J2185" s="4">
        <f>IFERROR(__xludf.DUMMYFUNCTION("""COMPUTED_VALUE"""),12.0)</f>
        <v>12</v>
      </c>
      <c r="K2185" s="4">
        <f>IFERROR(__xludf.DUMMYFUNCTION("""COMPUTED_VALUE"""),2023.0)</f>
        <v>2023</v>
      </c>
    </row>
    <row r="2186">
      <c r="A2186" s="1" t="s">
        <v>9614</v>
      </c>
      <c r="B2186" s="4" t="s">
        <v>22</v>
      </c>
      <c r="C2186" s="4" t="s">
        <v>29</v>
      </c>
      <c r="D2186" s="4" t="s">
        <v>30</v>
      </c>
      <c r="E2186" s="4">
        <v>2.0</v>
      </c>
      <c r="F2186" s="4">
        <v>2.0</v>
      </c>
      <c r="G2186" s="4">
        <v>4.0</v>
      </c>
      <c r="H2186" s="7">
        <v>45287.0</v>
      </c>
      <c r="I2186" s="4">
        <f>IFERROR(__xludf.DUMMYFUNCTION("SPLIT(H2186,""/"")"),27.0)</f>
        <v>27</v>
      </c>
      <c r="J2186" s="4">
        <f>IFERROR(__xludf.DUMMYFUNCTION("""COMPUTED_VALUE"""),12.0)</f>
        <v>12</v>
      </c>
      <c r="K2186" s="4">
        <f>IFERROR(__xludf.DUMMYFUNCTION("""COMPUTED_VALUE"""),2023.0)</f>
        <v>2023</v>
      </c>
    </row>
    <row r="2187">
      <c r="A2187" s="1" t="s">
        <v>9515</v>
      </c>
      <c r="B2187" s="4" t="s">
        <v>22</v>
      </c>
      <c r="C2187" s="4" t="s">
        <v>29</v>
      </c>
      <c r="D2187" s="4" t="s">
        <v>28</v>
      </c>
      <c r="E2187" s="4">
        <v>1.0</v>
      </c>
      <c r="F2187" s="4">
        <v>2.0</v>
      </c>
      <c r="G2187" s="4">
        <v>2.0</v>
      </c>
      <c r="H2187" s="7">
        <v>45287.0</v>
      </c>
      <c r="I2187" s="4">
        <f>IFERROR(__xludf.DUMMYFUNCTION("SPLIT(H2187,""/"")"),27.0)</f>
        <v>27</v>
      </c>
      <c r="J2187" s="4">
        <f>IFERROR(__xludf.DUMMYFUNCTION("""COMPUTED_VALUE"""),12.0)</f>
        <v>12</v>
      </c>
      <c r="K2187" s="4">
        <f>IFERROR(__xludf.DUMMYFUNCTION("""COMPUTED_VALUE"""),2023.0)</f>
        <v>2023</v>
      </c>
    </row>
    <row r="2188">
      <c r="A2188" s="1" t="s">
        <v>3606</v>
      </c>
      <c r="B2188" s="4" t="s">
        <v>22</v>
      </c>
      <c r="C2188" s="4" t="s">
        <v>30</v>
      </c>
      <c r="D2188" s="4" t="s">
        <v>30</v>
      </c>
      <c r="E2188" s="4">
        <v>3.0</v>
      </c>
      <c r="F2188" s="4">
        <v>2.0</v>
      </c>
      <c r="G2188" s="4">
        <v>6.0</v>
      </c>
      <c r="H2188" s="7">
        <v>45287.0</v>
      </c>
      <c r="I2188" s="4">
        <f>IFERROR(__xludf.DUMMYFUNCTION("SPLIT(H2188,""/"")"),27.0)</f>
        <v>27</v>
      </c>
      <c r="J2188" s="4">
        <f>IFERROR(__xludf.DUMMYFUNCTION("""COMPUTED_VALUE"""),12.0)</f>
        <v>12</v>
      </c>
      <c r="K2188" s="4">
        <f>IFERROR(__xludf.DUMMYFUNCTION("""COMPUTED_VALUE"""),2023.0)</f>
        <v>2023</v>
      </c>
    </row>
    <row r="2189">
      <c r="A2189" s="1" t="s">
        <v>5010</v>
      </c>
      <c r="B2189" s="4" t="s">
        <v>22</v>
      </c>
      <c r="C2189" s="4" t="s">
        <v>30</v>
      </c>
      <c r="D2189" s="4" t="s">
        <v>28</v>
      </c>
      <c r="E2189" s="4">
        <v>1.0</v>
      </c>
      <c r="F2189" s="4">
        <v>2.0</v>
      </c>
      <c r="G2189" s="4">
        <v>2.0</v>
      </c>
      <c r="H2189" s="7">
        <v>45288.0</v>
      </c>
      <c r="I2189" s="4">
        <f>IFERROR(__xludf.DUMMYFUNCTION("SPLIT(H2189,""/"")"),28.0)</f>
        <v>28</v>
      </c>
      <c r="J2189" s="4">
        <f>IFERROR(__xludf.DUMMYFUNCTION("""COMPUTED_VALUE"""),12.0)</f>
        <v>12</v>
      </c>
      <c r="K2189" s="4">
        <f>IFERROR(__xludf.DUMMYFUNCTION("""COMPUTED_VALUE"""),2023.0)</f>
        <v>2023</v>
      </c>
    </row>
    <row r="2190">
      <c r="A2190" s="1" t="s">
        <v>3918</v>
      </c>
      <c r="B2190" s="4" t="s">
        <v>22</v>
      </c>
      <c r="C2190" s="4" t="s">
        <v>30</v>
      </c>
      <c r="D2190" s="4" t="s">
        <v>28</v>
      </c>
      <c r="E2190" s="4">
        <v>5.0</v>
      </c>
      <c r="F2190" s="4">
        <v>2.0</v>
      </c>
      <c r="G2190" s="4">
        <v>10.0</v>
      </c>
      <c r="H2190" s="7">
        <v>45288.0</v>
      </c>
      <c r="I2190" s="4">
        <f>IFERROR(__xludf.DUMMYFUNCTION("SPLIT(H2190,""/"")"),28.0)</f>
        <v>28</v>
      </c>
      <c r="J2190" s="4">
        <f>IFERROR(__xludf.DUMMYFUNCTION("""COMPUTED_VALUE"""),12.0)</f>
        <v>12</v>
      </c>
      <c r="K2190" s="4">
        <f>IFERROR(__xludf.DUMMYFUNCTION("""COMPUTED_VALUE"""),2023.0)</f>
        <v>2023</v>
      </c>
    </row>
    <row r="2191">
      <c r="A2191" s="1" t="s">
        <v>5083</v>
      </c>
      <c r="B2191" s="4" t="s">
        <v>22</v>
      </c>
      <c r="C2191" s="4" t="s">
        <v>29</v>
      </c>
      <c r="D2191" s="4" t="s">
        <v>28</v>
      </c>
      <c r="E2191" s="4">
        <v>4.0</v>
      </c>
      <c r="F2191" s="4">
        <v>2.0</v>
      </c>
      <c r="G2191" s="4">
        <v>8.0</v>
      </c>
      <c r="H2191" s="7">
        <v>45288.0</v>
      </c>
      <c r="I2191" s="4">
        <f>IFERROR(__xludf.DUMMYFUNCTION("SPLIT(H2191,""/"")"),28.0)</f>
        <v>28</v>
      </c>
      <c r="J2191" s="4">
        <f>IFERROR(__xludf.DUMMYFUNCTION("""COMPUTED_VALUE"""),12.0)</f>
        <v>12</v>
      </c>
      <c r="K2191" s="4">
        <f>IFERROR(__xludf.DUMMYFUNCTION("""COMPUTED_VALUE"""),2023.0)</f>
        <v>2023</v>
      </c>
    </row>
    <row r="2192">
      <c r="A2192" s="1" t="s">
        <v>9848</v>
      </c>
      <c r="B2192" s="4" t="s">
        <v>22</v>
      </c>
      <c r="C2192" s="4" t="s">
        <v>29</v>
      </c>
      <c r="D2192" s="4" t="s">
        <v>30</v>
      </c>
      <c r="E2192" s="4">
        <v>4.0</v>
      </c>
      <c r="F2192" s="4">
        <v>2.0</v>
      </c>
      <c r="G2192" s="4">
        <v>8.0</v>
      </c>
      <c r="H2192" s="7">
        <v>45290.0</v>
      </c>
      <c r="I2192" s="4">
        <f>IFERROR(__xludf.DUMMYFUNCTION("SPLIT(H2192,""/"")"),30.0)</f>
        <v>30</v>
      </c>
      <c r="J2192" s="4">
        <f>IFERROR(__xludf.DUMMYFUNCTION("""COMPUTED_VALUE"""),12.0)</f>
        <v>12</v>
      </c>
      <c r="K2192" s="4">
        <f>IFERROR(__xludf.DUMMYFUNCTION("""COMPUTED_VALUE"""),2023.0)</f>
        <v>2023</v>
      </c>
    </row>
    <row r="2193">
      <c r="A2193" s="1" t="s">
        <v>8885</v>
      </c>
      <c r="B2193" s="4" t="s">
        <v>22</v>
      </c>
      <c r="C2193" s="4" t="s">
        <v>29</v>
      </c>
      <c r="D2193" s="4" t="s">
        <v>39</v>
      </c>
      <c r="E2193" s="4">
        <v>4.0</v>
      </c>
      <c r="F2193" s="4">
        <v>2.0</v>
      </c>
      <c r="G2193" s="4">
        <v>8.0</v>
      </c>
      <c r="H2193" s="7">
        <v>45290.0</v>
      </c>
      <c r="I2193" s="4">
        <f>IFERROR(__xludf.DUMMYFUNCTION("SPLIT(H2193,""/"")"),30.0)</f>
        <v>30</v>
      </c>
      <c r="J2193" s="4">
        <f>IFERROR(__xludf.DUMMYFUNCTION("""COMPUTED_VALUE"""),12.0)</f>
        <v>12</v>
      </c>
      <c r="K2193" s="4">
        <f>IFERROR(__xludf.DUMMYFUNCTION("""COMPUTED_VALUE"""),2023.0)</f>
        <v>2023</v>
      </c>
    </row>
    <row r="2194">
      <c r="A2194" s="1" t="s">
        <v>841</v>
      </c>
      <c r="B2194" s="4" t="s">
        <v>22</v>
      </c>
      <c r="C2194" s="4" t="s">
        <v>29</v>
      </c>
      <c r="D2194" s="4" t="s">
        <v>28</v>
      </c>
      <c r="E2194" s="4">
        <v>1.0</v>
      </c>
      <c r="F2194" s="4">
        <v>2.0</v>
      </c>
      <c r="G2194" s="4">
        <v>2.0</v>
      </c>
      <c r="H2194" s="7">
        <v>45291.0</v>
      </c>
      <c r="I2194" s="4">
        <f>IFERROR(__xludf.DUMMYFUNCTION("SPLIT(H2194,""/"")"),31.0)</f>
        <v>31</v>
      </c>
      <c r="J2194" s="4">
        <f>IFERROR(__xludf.DUMMYFUNCTION("""COMPUTED_VALUE"""),12.0)</f>
        <v>12</v>
      </c>
      <c r="K2194" s="4">
        <f>IFERROR(__xludf.DUMMYFUNCTION("""COMPUTED_VALUE"""),2023.0)</f>
        <v>2023</v>
      </c>
    </row>
    <row r="2195">
      <c r="A2195" s="1" t="s">
        <v>7345</v>
      </c>
      <c r="B2195" s="4" t="s">
        <v>32</v>
      </c>
      <c r="C2195" s="4" t="s">
        <v>30</v>
      </c>
      <c r="D2195" s="4" t="s">
        <v>23</v>
      </c>
      <c r="E2195" s="4">
        <v>4.0</v>
      </c>
      <c r="F2195" s="4">
        <v>1.0</v>
      </c>
      <c r="G2195" s="4">
        <v>4.0</v>
      </c>
      <c r="H2195" s="5">
        <v>44927.0</v>
      </c>
      <c r="I2195" s="4">
        <f>IFERROR(__xludf.DUMMYFUNCTION("SPLIT(H2195,""/"")"),1.0)</f>
        <v>1</v>
      </c>
      <c r="J2195" s="4">
        <f>IFERROR(__xludf.DUMMYFUNCTION("""COMPUTED_VALUE"""),1.0)</f>
        <v>1</v>
      </c>
      <c r="K2195" s="4">
        <f>IFERROR(__xludf.DUMMYFUNCTION("""COMPUTED_VALUE"""),2023.0)</f>
        <v>2023</v>
      </c>
    </row>
    <row r="2196">
      <c r="A2196" s="1" t="s">
        <v>886</v>
      </c>
      <c r="B2196" s="4" t="s">
        <v>32</v>
      </c>
      <c r="C2196" s="4" t="s">
        <v>29</v>
      </c>
      <c r="D2196" s="4" t="s">
        <v>39</v>
      </c>
      <c r="E2196" s="4">
        <v>4.0</v>
      </c>
      <c r="F2196" s="4">
        <v>1.0</v>
      </c>
      <c r="G2196" s="4">
        <v>4.0</v>
      </c>
      <c r="H2196" s="5">
        <v>44928.0</v>
      </c>
      <c r="I2196" s="4">
        <f>IFERROR(__xludf.DUMMYFUNCTION("SPLIT(H2196,""/"")"),2.0)</f>
        <v>2</v>
      </c>
      <c r="J2196" s="4">
        <f>IFERROR(__xludf.DUMMYFUNCTION("""COMPUTED_VALUE"""),1.0)</f>
        <v>1</v>
      </c>
      <c r="K2196" s="4">
        <f>IFERROR(__xludf.DUMMYFUNCTION("""COMPUTED_VALUE"""),2023.0)</f>
        <v>2023</v>
      </c>
    </row>
    <row r="2197">
      <c r="A2197" s="1" t="s">
        <v>3086</v>
      </c>
      <c r="B2197" s="4" t="s">
        <v>32</v>
      </c>
      <c r="C2197" s="4" t="s">
        <v>30</v>
      </c>
      <c r="D2197" s="4" t="s">
        <v>23</v>
      </c>
      <c r="E2197" s="4">
        <v>5.0</v>
      </c>
      <c r="F2197" s="4">
        <v>1.0</v>
      </c>
      <c r="G2197" s="4">
        <v>5.0</v>
      </c>
      <c r="H2197" s="5">
        <v>44928.0</v>
      </c>
      <c r="I2197" s="4">
        <f>IFERROR(__xludf.DUMMYFUNCTION("SPLIT(H2197,""/"")"),2.0)</f>
        <v>2</v>
      </c>
      <c r="J2197" s="4">
        <f>IFERROR(__xludf.DUMMYFUNCTION("""COMPUTED_VALUE"""),1.0)</f>
        <v>1</v>
      </c>
      <c r="K2197" s="4">
        <f>IFERROR(__xludf.DUMMYFUNCTION("""COMPUTED_VALUE"""),2023.0)</f>
        <v>2023</v>
      </c>
    </row>
    <row r="2198">
      <c r="A2198" s="1" t="s">
        <v>5427</v>
      </c>
      <c r="B2198" s="4" t="s">
        <v>32</v>
      </c>
      <c r="C2198" s="4" t="s">
        <v>24</v>
      </c>
      <c r="D2198" s="4" t="s">
        <v>30</v>
      </c>
      <c r="E2198" s="4">
        <v>4.0</v>
      </c>
      <c r="F2198" s="4">
        <v>1.0</v>
      </c>
      <c r="G2198" s="4">
        <v>4.0</v>
      </c>
      <c r="H2198" s="5">
        <v>44928.0</v>
      </c>
      <c r="I2198" s="4">
        <f>IFERROR(__xludf.DUMMYFUNCTION("SPLIT(H2198,""/"")"),2.0)</f>
        <v>2</v>
      </c>
      <c r="J2198" s="4">
        <f>IFERROR(__xludf.DUMMYFUNCTION("""COMPUTED_VALUE"""),1.0)</f>
        <v>1</v>
      </c>
      <c r="K2198" s="4">
        <f>IFERROR(__xludf.DUMMYFUNCTION("""COMPUTED_VALUE"""),2023.0)</f>
        <v>2023</v>
      </c>
    </row>
    <row r="2199">
      <c r="A2199" s="1" t="s">
        <v>3774</v>
      </c>
      <c r="B2199" s="4" t="s">
        <v>32</v>
      </c>
      <c r="C2199" s="4" t="s">
        <v>24</v>
      </c>
      <c r="D2199" s="4" t="s">
        <v>30</v>
      </c>
      <c r="E2199" s="4">
        <v>1.0</v>
      </c>
      <c r="F2199" s="4">
        <v>1.0</v>
      </c>
      <c r="G2199" s="4">
        <v>1.0</v>
      </c>
      <c r="H2199" s="5">
        <v>44929.0</v>
      </c>
      <c r="I2199" s="4">
        <f>IFERROR(__xludf.DUMMYFUNCTION("SPLIT(H2199,""/"")"),3.0)</f>
        <v>3</v>
      </c>
      <c r="J2199" s="4">
        <f>IFERROR(__xludf.DUMMYFUNCTION("""COMPUTED_VALUE"""),1.0)</f>
        <v>1</v>
      </c>
      <c r="K2199" s="4">
        <f>IFERROR(__xludf.DUMMYFUNCTION("""COMPUTED_VALUE"""),2023.0)</f>
        <v>2023</v>
      </c>
    </row>
    <row r="2200">
      <c r="A2200" s="1" t="s">
        <v>1687</v>
      </c>
      <c r="B2200" s="4" t="s">
        <v>32</v>
      </c>
      <c r="C2200" s="4" t="s">
        <v>24</v>
      </c>
      <c r="D2200" s="4" t="s">
        <v>23</v>
      </c>
      <c r="E2200" s="4">
        <v>2.0</v>
      </c>
      <c r="F2200" s="4">
        <v>1.0</v>
      </c>
      <c r="G2200" s="4">
        <v>2.0</v>
      </c>
      <c r="H2200" s="5">
        <v>44929.0</v>
      </c>
      <c r="I2200" s="4">
        <f>IFERROR(__xludf.DUMMYFUNCTION("SPLIT(H2200,""/"")"),3.0)</f>
        <v>3</v>
      </c>
      <c r="J2200" s="4">
        <f>IFERROR(__xludf.DUMMYFUNCTION("""COMPUTED_VALUE"""),1.0)</f>
        <v>1</v>
      </c>
      <c r="K2200" s="4">
        <f>IFERROR(__xludf.DUMMYFUNCTION("""COMPUTED_VALUE"""),2023.0)</f>
        <v>2023</v>
      </c>
    </row>
    <row r="2201">
      <c r="A2201" s="1" t="s">
        <v>5786</v>
      </c>
      <c r="B2201" s="4" t="s">
        <v>32</v>
      </c>
      <c r="C2201" s="4" t="s">
        <v>30</v>
      </c>
      <c r="D2201" s="4" t="s">
        <v>30</v>
      </c>
      <c r="E2201" s="4">
        <v>1.0</v>
      </c>
      <c r="F2201" s="4">
        <v>1.0</v>
      </c>
      <c r="G2201" s="4">
        <v>1.0</v>
      </c>
      <c r="H2201" s="5">
        <v>44929.0</v>
      </c>
      <c r="I2201" s="4">
        <f>IFERROR(__xludf.DUMMYFUNCTION("SPLIT(H2201,""/"")"),3.0)</f>
        <v>3</v>
      </c>
      <c r="J2201" s="4">
        <f>IFERROR(__xludf.DUMMYFUNCTION("""COMPUTED_VALUE"""),1.0)</f>
        <v>1</v>
      </c>
      <c r="K2201" s="4">
        <f>IFERROR(__xludf.DUMMYFUNCTION("""COMPUTED_VALUE"""),2023.0)</f>
        <v>2023</v>
      </c>
    </row>
    <row r="2202">
      <c r="A2202" s="1" t="s">
        <v>8109</v>
      </c>
      <c r="B2202" s="4" t="s">
        <v>32</v>
      </c>
      <c r="C2202" s="4" t="s">
        <v>30</v>
      </c>
      <c r="D2202" s="4" t="s">
        <v>30</v>
      </c>
      <c r="E2202" s="4">
        <v>4.0</v>
      </c>
      <c r="F2202" s="4">
        <v>1.0</v>
      </c>
      <c r="G2202" s="4">
        <v>4.0</v>
      </c>
      <c r="H2202" s="5">
        <v>44930.0</v>
      </c>
      <c r="I2202" s="4">
        <f>IFERROR(__xludf.DUMMYFUNCTION("SPLIT(H2202,""/"")"),4.0)</f>
        <v>4</v>
      </c>
      <c r="J2202" s="4">
        <f>IFERROR(__xludf.DUMMYFUNCTION("""COMPUTED_VALUE"""),1.0)</f>
        <v>1</v>
      </c>
      <c r="K2202" s="4">
        <f>IFERROR(__xludf.DUMMYFUNCTION("""COMPUTED_VALUE"""),2023.0)</f>
        <v>2023</v>
      </c>
    </row>
    <row r="2203">
      <c r="A2203" s="1" t="s">
        <v>2728</v>
      </c>
      <c r="B2203" s="4" t="s">
        <v>32</v>
      </c>
      <c r="C2203" s="4" t="s">
        <v>29</v>
      </c>
      <c r="D2203" s="4" t="s">
        <v>23</v>
      </c>
      <c r="E2203" s="4">
        <v>3.0</v>
      </c>
      <c r="F2203" s="4">
        <v>1.0</v>
      </c>
      <c r="G2203" s="4">
        <v>3.0</v>
      </c>
      <c r="H2203" s="5">
        <v>44931.0</v>
      </c>
      <c r="I2203" s="4">
        <f>IFERROR(__xludf.DUMMYFUNCTION("SPLIT(H2203,""/"")"),5.0)</f>
        <v>5</v>
      </c>
      <c r="J2203" s="4">
        <f>IFERROR(__xludf.DUMMYFUNCTION("""COMPUTED_VALUE"""),1.0)</f>
        <v>1</v>
      </c>
      <c r="K2203" s="4">
        <f>IFERROR(__xludf.DUMMYFUNCTION("""COMPUTED_VALUE"""),2023.0)</f>
        <v>2023</v>
      </c>
    </row>
    <row r="2204">
      <c r="A2204" s="1" t="s">
        <v>1633</v>
      </c>
      <c r="B2204" s="4" t="s">
        <v>32</v>
      </c>
      <c r="C2204" s="4" t="s">
        <v>24</v>
      </c>
      <c r="D2204" s="4" t="s">
        <v>28</v>
      </c>
      <c r="E2204" s="4">
        <v>2.0</v>
      </c>
      <c r="F2204" s="4">
        <v>1.0</v>
      </c>
      <c r="G2204" s="4">
        <v>2.0</v>
      </c>
      <c r="H2204" s="5">
        <v>44931.0</v>
      </c>
      <c r="I2204" s="4">
        <f>IFERROR(__xludf.DUMMYFUNCTION("SPLIT(H2204,""/"")"),5.0)</f>
        <v>5</v>
      </c>
      <c r="J2204" s="4">
        <f>IFERROR(__xludf.DUMMYFUNCTION("""COMPUTED_VALUE"""),1.0)</f>
        <v>1</v>
      </c>
      <c r="K2204" s="4">
        <f>IFERROR(__xludf.DUMMYFUNCTION("""COMPUTED_VALUE"""),2023.0)</f>
        <v>2023</v>
      </c>
    </row>
    <row r="2205">
      <c r="A2205" s="1" t="s">
        <v>9383</v>
      </c>
      <c r="B2205" s="4" t="s">
        <v>32</v>
      </c>
      <c r="C2205" s="4" t="s">
        <v>29</v>
      </c>
      <c r="D2205" s="4" t="s">
        <v>39</v>
      </c>
      <c r="E2205" s="4">
        <v>2.0</v>
      </c>
      <c r="F2205" s="4">
        <v>1.0</v>
      </c>
      <c r="G2205" s="4">
        <v>2.0</v>
      </c>
      <c r="H2205" s="5">
        <v>44931.0</v>
      </c>
      <c r="I2205" s="4">
        <f>IFERROR(__xludf.DUMMYFUNCTION("SPLIT(H2205,""/"")"),5.0)</f>
        <v>5</v>
      </c>
      <c r="J2205" s="4">
        <f>IFERROR(__xludf.DUMMYFUNCTION("""COMPUTED_VALUE"""),1.0)</f>
        <v>1</v>
      </c>
      <c r="K2205" s="4">
        <f>IFERROR(__xludf.DUMMYFUNCTION("""COMPUTED_VALUE"""),2023.0)</f>
        <v>2023</v>
      </c>
    </row>
    <row r="2206">
      <c r="A2206" s="1" t="s">
        <v>1354</v>
      </c>
      <c r="B2206" s="4" t="s">
        <v>32</v>
      </c>
      <c r="C2206" s="4" t="s">
        <v>29</v>
      </c>
      <c r="D2206" s="4" t="s">
        <v>39</v>
      </c>
      <c r="E2206" s="4">
        <v>1.0</v>
      </c>
      <c r="F2206" s="4">
        <v>1.0</v>
      </c>
      <c r="G2206" s="4">
        <v>1.0</v>
      </c>
      <c r="H2206" s="5">
        <v>44932.0</v>
      </c>
      <c r="I2206" s="4">
        <f>IFERROR(__xludf.DUMMYFUNCTION("SPLIT(H2206,""/"")"),6.0)</f>
        <v>6</v>
      </c>
      <c r="J2206" s="4">
        <f>IFERROR(__xludf.DUMMYFUNCTION("""COMPUTED_VALUE"""),1.0)</f>
        <v>1</v>
      </c>
      <c r="K2206" s="4">
        <f>IFERROR(__xludf.DUMMYFUNCTION("""COMPUTED_VALUE"""),2023.0)</f>
        <v>2023</v>
      </c>
    </row>
    <row r="2207">
      <c r="A2207" s="1" t="s">
        <v>5541</v>
      </c>
      <c r="B2207" s="4" t="s">
        <v>32</v>
      </c>
      <c r="C2207" s="4" t="s">
        <v>30</v>
      </c>
      <c r="D2207" s="4" t="s">
        <v>30</v>
      </c>
      <c r="E2207" s="4">
        <v>5.0</v>
      </c>
      <c r="F2207" s="4">
        <v>1.0</v>
      </c>
      <c r="G2207" s="4">
        <v>5.0</v>
      </c>
      <c r="H2207" s="5">
        <v>44932.0</v>
      </c>
      <c r="I2207" s="4">
        <f>IFERROR(__xludf.DUMMYFUNCTION("SPLIT(H2207,""/"")"),6.0)</f>
        <v>6</v>
      </c>
      <c r="J2207" s="4">
        <f>IFERROR(__xludf.DUMMYFUNCTION("""COMPUTED_VALUE"""),1.0)</f>
        <v>1</v>
      </c>
      <c r="K2207" s="4">
        <f>IFERROR(__xludf.DUMMYFUNCTION("""COMPUTED_VALUE"""),2023.0)</f>
        <v>2023</v>
      </c>
    </row>
    <row r="2208">
      <c r="A2208" s="1" t="s">
        <v>6706</v>
      </c>
      <c r="B2208" s="4" t="s">
        <v>32</v>
      </c>
      <c r="C2208" s="4" t="s">
        <v>24</v>
      </c>
      <c r="D2208" s="4" t="s">
        <v>39</v>
      </c>
      <c r="E2208" s="4">
        <v>1.0</v>
      </c>
      <c r="F2208" s="4">
        <v>1.0</v>
      </c>
      <c r="G2208" s="4">
        <v>1.0</v>
      </c>
      <c r="H2208" s="5">
        <v>44933.0</v>
      </c>
      <c r="I2208" s="4">
        <f>IFERROR(__xludf.DUMMYFUNCTION("SPLIT(H2208,""/"")"),7.0)</f>
        <v>7</v>
      </c>
      <c r="J2208" s="4">
        <f>IFERROR(__xludf.DUMMYFUNCTION("""COMPUTED_VALUE"""),1.0)</f>
        <v>1</v>
      </c>
      <c r="K2208" s="4">
        <f>IFERROR(__xludf.DUMMYFUNCTION("""COMPUTED_VALUE"""),2023.0)</f>
        <v>2023</v>
      </c>
    </row>
    <row r="2209">
      <c r="A2209" s="1" t="s">
        <v>782</v>
      </c>
      <c r="B2209" s="4" t="s">
        <v>32</v>
      </c>
      <c r="C2209" s="4" t="s">
        <v>29</v>
      </c>
      <c r="D2209" s="4" t="s">
        <v>23</v>
      </c>
      <c r="E2209" s="4">
        <v>3.0</v>
      </c>
      <c r="F2209" s="4">
        <v>1.0</v>
      </c>
      <c r="G2209" s="4">
        <v>3.0</v>
      </c>
      <c r="H2209" s="5">
        <v>44933.0</v>
      </c>
      <c r="I2209" s="4">
        <f>IFERROR(__xludf.DUMMYFUNCTION("SPLIT(H2209,""/"")"),7.0)</f>
        <v>7</v>
      </c>
      <c r="J2209" s="4">
        <f>IFERROR(__xludf.DUMMYFUNCTION("""COMPUTED_VALUE"""),1.0)</f>
        <v>1</v>
      </c>
      <c r="K2209" s="4">
        <f>IFERROR(__xludf.DUMMYFUNCTION("""COMPUTED_VALUE"""),2023.0)</f>
        <v>2023</v>
      </c>
    </row>
    <row r="2210">
      <c r="A2210" s="1" t="s">
        <v>9418</v>
      </c>
      <c r="B2210" s="4" t="s">
        <v>32</v>
      </c>
      <c r="C2210" s="4" t="s">
        <v>24</v>
      </c>
      <c r="D2210" s="4" t="s">
        <v>30</v>
      </c>
      <c r="E2210" s="4">
        <v>1.0</v>
      </c>
      <c r="F2210" s="4">
        <v>1.0</v>
      </c>
      <c r="G2210" s="4">
        <v>1.0</v>
      </c>
      <c r="H2210" s="5">
        <v>44933.0</v>
      </c>
      <c r="I2210" s="4">
        <f>IFERROR(__xludf.DUMMYFUNCTION("SPLIT(H2210,""/"")"),7.0)</f>
        <v>7</v>
      </c>
      <c r="J2210" s="4">
        <f>IFERROR(__xludf.DUMMYFUNCTION("""COMPUTED_VALUE"""),1.0)</f>
        <v>1</v>
      </c>
      <c r="K2210" s="4">
        <f>IFERROR(__xludf.DUMMYFUNCTION("""COMPUTED_VALUE"""),2023.0)</f>
        <v>2023</v>
      </c>
    </row>
    <row r="2211">
      <c r="A2211" s="1" t="s">
        <v>5968</v>
      </c>
      <c r="B2211" s="4" t="s">
        <v>32</v>
      </c>
      <c r="C2211" s="4" t="s">
        <v>24</v>
      </c>
      <c r="D2211" s="4" t="s">
        <v>28</v>
      </c>
      <c r="E2211" s="4">
        <v>3.0</v>
      </c>
      <c r="F2211" s="4">
        <v>1.0</v>
      </c>
      <c r="G2211" s="4">
        <v>3.0</v>
      </c>
      <c r="H2211" s="5">
        <v>44933.0</v>
      </c>
      <c r="I2211" s="4">
        <f>IFERROR(__xludf.DUMMYFUNCTION("SPLIT(H2211,""/"")"),7.0)</f>
        <v>7</v>
      </c>
      <c r="J2211" s="4">
        <f>IFERROR(__xludf.DUMMYFUNCTION("""COMPUTED_VALUE"""),1.0)</f>
        <v>1</v>
      </c>
      <c r="K2211" s="4">
        <f>IFERROR(__xludf.DUMMYFUNCTION("""COMPUTED_VALUE"""),2023.0)</f>
        <v>2023</v>
      </c>
    </row>
    <row r="2212">
      <c r="A2212" s="1" t="s">
        <v>514</v>
      </c>
      <c r="B2212" s="4" t="s">
        <v>32</v>
      </c>
      <c r="C2212" s="4" t="s">
        <v>29</v>
      </c>
      <c r="D2212" s="4" t="s">
        <v>30</v>
      </c>
      <c r="E2212" s="4">
        <v>5.0</v>
      </c>
      <c r="F2212" s="4">
        <v>1.0</v>
      </c>
      <c r="G2212" s="4">
        <v>5.0</v>
      </c>
      <c r="H2212" s="5">
        <v>44933.0</v>
      </c>
      <c r="I2212" s="4">
        <f>IFERROR(__xludf.DUMMYFUNCTION("SPLIT(H2212,""/"")"),7.0)</f>
        <v>7</v>
      </c>
      <c r="J2212" s="4">
        <f>IFERROR(__xludf.DUMMYFUNCTION("""COMPUTED_VALUE"""),1.0)</f>
        <v>1</v>
      </c>
      <c r="K2212" s="4">
        <f>IFERROR(__xludf.DUMMYFUNCTION("""COMPUTED_VALUE"""),2023.0)</f>
        <v>2023</v>
      </c>
    </row>
    <row r="2213">
      <c r="A2213" s="1" t="s">
        <v>6981</v>
      </c>
      <c r="B2213" s="4" t="s">
        <v>32</v>
      </c>
      <c r="C2213" s="4" t="s">
        <v>24</v>
      </c>
      <c r="D2213" s="4" t="s">
        <v>28</v>
      </c>
      <c r="E2213" s="4">
        <v>2.0</v>
      </c>
      <c r="F2213" s="4">
        <v>1.0</v>
      </c>
      <c r="G2213" s="4">
        <v>2.0</v>
      </c>
      <c r="H2213" s="5">
        <v>44933.0</v>
      </c>
      <c r="I2213" s="4">
        <f>IFERROR(__xludf.DUMMYFUNCTION("SPLIT(H2213,""/"")"),7.0)</f>
        <v>7</v>
      </c>
      <c r="J2213" s="4">
        <f>IFERROR(__xludf.DUMMYFUNCTION("""COMPUTED_VALUE"""),1.0)</f>
        <v>1</v>
      </c>
      <c r="K2213" s="4">
        <f>IFERROR(__xludf.DUMMYFUNCTION("""COMPUTED_VALUE"""),2023.0)</f>
        <v>2023</v>
      </c>
    </row>
    <row r="2214">
      <c r="A2214" s="1" t="s">
        <v>5627</v>
      </c>
      <c r="B2214" s="4" t="s">
        <v>32</v>
      </c>
      <c r="C2214" s="4" t="s">
        <v>30</v>
      </c>
      <c r="D2214" s="4" t="s">
        <v>30</v>
      </c>
      <c r="E2214" s="4">
        <v>1.0</v>
      </c>
      <c r="F2214" s="4">
        <v>1.0</v>
      </c>
      <c r="G2214" s="4">
        <v>1.0</v>
      </c>
      <c r="H2214" s="5">
        <v>44933.0</v>
      </c>
      <c r="I2214" s="4">
        <f>IFERROR(__xludf.DUMMYFUNCTION("SPLIT(H2214,""/"")"),7.0)</f>
        <v>7</v>
      </c>
      <c r="J2214" s="4">
        <f>IFERROR(__xludf.DUMMYFUNCTION("""COMPUTED_VALUE"""),1.0)</f>
        <v>1</v>
      </c>
      <c r="K2214" s="4">
        <f>IFERROR(__xludf.DUMMYFUNCTION("""COMPUTED_VALUE"""),2023.0)</f>
        <v>2023</v>
      </c>
    </row>
    <row r="2215">
      <c r="A2215" s="1" t="s">
        <v>4973</v>
      </c>
      <c r="B2215" s="4" t="s">
        <v>32</v>
      </c>
      <c r="C2215" s="4" t="s">
        <v>29</v>
      </c>
      <c r="D2215" s="4" t="s">
        <v>30</v>
      </c>
      <c r="E2215" s="4">
        <v>4.0</v>
      </c>
      <c r="F2215" s="4">
        <v>1.0</v>
      </c>
      <c r="G2215" s="4">
        <v>4.0</v>
      </c>
      <c r="H2215" s="5">
        <v>44933.0</v>
      </c>
      <c r="I2215" s="4">
        <f>IFERROR(__xludf.DUMMYFUNCTION("SPLIT(H2215,""/"")"),7.0)</f>
        <v>7</v>
      </c>
      <c r="J2215" s="4">
        <f>IFERROR(__xludf.DUMMYFUNCTION("""COMPUTED_VALUE"""),1.0)</f>
        <v>1</v>
      </c>
      <c r="K2215" s="4">
        <f>IFERROR(__xludf.DUMMYFUNCTION("""COMPUTED_VALUE"""),2023.0)</f>
        <v>2023</v>
      </c>
    </row>
    <row r="2216">
      <c r="A2216" s="1" t="s">
        <v>8684</v>
      </c>
      <c r="B2216" s="4" t="s">
        <v>32</v>
      </c>
      <c r="C2216" s="4" t="s">
        <v>29</v>
      </c>
      <c r="D2216" s="4" t="s">
        <v>39</v>
      </c>
      <c r="E2216" s="4">
        <v>1.0</v>
      </c>
      <c r="F2216" s="4">
        <v>1.0</v>
      </c>
      <c r="G2216" s="4">
        <v>1.0</v>
      </c>
      <c r="H2216" s="5">
        <v>44933.0</v>
      </c>
      <c r="I2216" s="4">
        <f>IFERROR(__xludf.DUMMYFUNCTION("SPLIT(H2216,""/"")"),7.0)</f>
        <v>7</v>
      </c>
      <c r="J2216" s="4">
        <f>IFERROR(__xludf.DUMMYFUNCTION("""COMPUTED_VALUE"""),1.0)</f>
        <v>1</v>
      </c>
      <c r="K2216" s="4">
        <f>IFERROR(__xludf.DUMMYFUNCTION("""COMPUTED_VALUE"""),2023.0)</f>
        <v>2023</v>
      </c>
    </row>
    <row r="2217">
      <c r="A2217" s="1" t="s">
        <v>6093</v>
      </c>
      <c r="B2217" s="4" t="s">
        <v>32</v>
      </c>
      <c r="C2217" s="4" t="s">
        <v>30</v>
      </c>
      <c r="D2217" s="4" t="s">
        <v>28</v>
      </c>
      <c r="E2217" s="4">
        <v>4.0</v>
      </c>
      <c r="F2217" s="4">
        <v>1.0</v>
      </c>
      <c r="G2217" s="4">
        <v>4.0</v>
      </c>
      <c r="H2217" s="5">
        <v>44934.0</v>
      </c>
      <c r="I2217" s="4">
        <f>IFERROR(__xludf.DUMMYFUNCTION("SPLIT(H2217,""/"")"),8.0)</f>
        <v>8</v>
      </c>
      <c r="J2217" s="4">
        <f>IFERROR(__xludf.DUMMYFUNCTION("""COMPUTED_VALUE"""),1.0)</f>
        <v>1</v>
      </c>
      <c r="K2217" s="4">
        <f>IFERROR(__xludf.DUMMYFUNCTION("""COMPUTED_VALUE"""),2023.0)</f>
        <v>2023</v>
      </c>
    </row>
    <row r="2218">
      <c r="A2218" s="1" t="s">
        <v>8651</v>
      </c>
      <c r="B2218" s="4" t="s">
        <v>32</v>
      </c>
      <c r="C2218" s="4" t="s">
        <v>24</v>
      </c>
      <c r="D2218" s="4" t="s">
        <v>28</v>
      </c>
      <c r="E2218" s="4">
        <v>3.0</v>
      </c>
      <c r="F2218" s="4">
        <v>1.0</v>
      </c>
      <c r="G2218" s="4">
        <v>3.0</v>
      </c>
      <c r="H2218" s="5">
        <v>44935.0</v>
      </c>
      <c r="I2218" s="4">
        <f>IFERROR(__xludf.DUMMYFUNCTION("SPLIT(H2218,""/"")"),9.0)</f>
        <v>9</v>
      </c>
      <c r="J2218" s="4">
        <f>IFERROR(__xludf.DUMMYFUNCTION("""COMPUTED_VALUE"""),1.0)</f>
        <v>1</v>
      </c>
      <c r="K2218" s="4">
        <f>IFERROR(__xludf.DUMMYFUNCTION("""COMPUTED_VALUE"""),2023.0)</f>
        <v>2023</v>
      </c>
    </row>
    <row r="2219">
      <c r="A2219" s="1" t="s">
        <v>4677</v>
      </c>
      <c r="B2219" s="4" t="s">
        <v>32</v>
      </c>
      <c r="C2219" s="4" t="s">
        <v>30</v>
      </c>
      <c r="D2219" s="4" t="s">
        <v>30</v>
      </c>
      <c r="E2219" s="4">
        <v>4.0</v>
      </c>
      <c r="F2219" s="4">
        <v>1.0</v>
      </c>
      <c r="G2219" s="4">
        <v>4.0</v>
      </c>
      <c r="H2219" s="5">
        <v>44935.0</v>
      </c>
      <c r="I2219" s="4">
        <f>IFERROR(__xludf.DUMMYFUNCTION("SPLIT(H2219,""/"")"),9.0)</f>
        <v>9</v>
      </c>
      <c r="J2219" s="4">
        <f>IFERROR(__xludf.DUMMYFUNCTION("""COMPUTED_VALUE"""),1.0)</f>
        <v>1</v>
      </c>
      <c r="K2219" s="4">
        <f>IFERROR(__xludf.DUMMYFUNCTION("""COMPUTED_VALUE"""),2023.0)</f>
        <v>2023</v>
      </c>
    </row>
    <row r="2220">
      <c r="A2220" s="1" t="s">
        <v>1484</v>
      </c>
      <c r="B2220" s="4" t="s">
        <v>32</v>
      </c>
      <c r="C2220" s="4" t="s">
        <v>30</v>
      </c>
      <c r="D2220" s="4" t="s">
        <v>28</v>
      </c>
      <c r="E2220" s="4">
        <v>3.0</v>
      </c>
      <c r="F2220" s="4">
        <v>1.0</v>
      </c>
      <c r="G2220" s="4">
        <v>3.0</v>
      </c>
      <c r="H2220" s="5">
        <v>44936.0</v>
      </c>
      <c r="I2220" s="4">
        <f>IFERROR(__xludf.DUMMYFUNCTION("SPLIT(H2220,""/"")"),10.0)</f>
        <v>10</v>
      </c>
      <c r="J2220" s="4">
        <f>IFERROR(__xludf.DUMMYFUNCTION("""COMPUTED_VALUE"""),1.0)</f>
        <v>1</v>
      </c>
      <c r="K2220" s="4">
        <f>IFERROR(__xludf.DUMMYFUNCTION("""COMPUTED_VALUE"""),2023.0)</f>
        <v>2023</v>
      </c>
    </row>
    <row r="2221">
      <c r="A2221" s="1" t="s">
        <v>6510</v>
      </c>
      <c r="B2221" s="4" t="s">
        <v>32</v>
      </c>
      <c r="C2221" s="4" t="s">
        <v>29</v>
      </c>
      <c r="D2221" s="4" t="s">
        <v>23</v>
      </c>
      <c r="E2221" s="4">
        <v>3.0</v>
      </c>
      <c r="F2221" s="4">
        <v>1.0</v>
      </c>
      <c r="G2221" s="4">
        <v>3.0</v>
      </c>
      <c r="H2221" s="5">
        <v>44936.0</v>
      </c>
      <c r="I2221" s="4">
        <f>IFERROR(__xludf.DUMMYFUNCTION("SPLIT(H2221,""/"")"),10.0)</f>
        <v>10</v>
      </c>
      <c r="J2221" s="4">
        <f>IFERROR(__xludf.DUMMYFUNCTION("""COMPUTED_VALUE"""),1.0)</f>
        <v>1</v>
      </c>
      <c r="K2221" s="4">
        <f>IFERROR(__xludf.DUMMYFUNCTION("""COMPUTED_VALUE"""),2023.0)</f>
        <v>2023</v>
      </c>
    </row>
    <row r="2222">
      <c r="A2222" s="1" t="s">
        <v>7519</v>
      </c>
      <c r="B2222" s="4" t="s">
        <v>32</v>
      </c>
      <c r="C2222" s="4" t="s">
        <v>29</v>
      </c>
      <c r="D2222" s="4" t="s">
        <v>28</v>
      </c>
      <c r="E2222" s="4">
        <v>1.0</v>
      </c>
      <c r="F2222" s="4">
        <v>1.0</v>
      </c>
      <c r="G2222" s="4">
        <v>1.0</v>
      </c>
      <c r="H2222" s="5">
        <v>44936.0</v>
      </c>
      <c r="I2222" s="4">
        <f>IFERROR(__xludf.DUMMYFUNCTION("SPLIT(H2222,""/"")"),10.0)</f>
        <v>10</v>
      </c>
      <c r="J2222" s="4">
        <f>IFERROR(__xludf.DUMMYFUNCTION("""COMPUTED_VALUE"""),1.0)</f>
        <v>1</v>
      </c>
      <c r="K2222" s="4">
        <f>IFERROR(__xludf.DUMMYFUNCTION("""COMPUTED_VALUE"""),2023.0)</f>
        <v>2023</v>
      </c>
    </row>
    <row r="2223">
      <c r="A2223" s="1" t="s">
        <v>5387</v>
      </c>
      <c r="B2223" s="4" t="s">
        <v>32</v>
      </c>
      <c r="C2223" s="4" t="s">
        <v>29</v>
      </c>
      <c r="D2223" s="4" t="s">
        <v>30</v>
      </c>
      <c r="E2223" s="4">
        <v>4.0</v>
      </c>
      <c r="F2223" s="4">
        <v>1.0</v>
      </c>
      <c r="G2223" s="4">
        <v>4.0</v>
      </c>
      <c r="H2223" s="5">
        <v>44937.0</v>
      </c>
      <c r="I2223" s="4">
        <f>IFERROR(__xludf.DUMMYFUNCTION("SPLIT(H2223,""/"")"),11.0)</f>
        <v>11</v>
      </c>
      <c r="J2223" s="4">
        <f>IFERROR(__xludf.DUMMYFUNCTION("""COMPUTED_VALUE"""),1.0)</f>
        <v>1</v>
      </c>
      <c r="K2223" s="4">
        <f>IFERROR(__xludf.DUMMYFUNCTION("""COMPUTED_VALUE"""),2023.0)</f>
        <v>2023</v>
      </c>
    </row>
    <row r="2224">
      <c r="A2224" s="1" t="s">
        <v>4347</v>
      </c>
      <c r="B2224" s="4" t="s">
        <v>32</v>
      </c>
      <c r="C2224" s="4" t="s">
        <v>29</v>
      </c>
      <c r="D2224" s="4" t="s">
        <v>23</v>
      </c>
      <c r="E2224" s="4">
        <v>3.0</v>
      </c>
      <c r="F2224" s="4">
        <v>1.0</v>
      </c>
      <c r="G2224" s="4">
        <v>3.0</v>
      </c>
      <c r="H2224" s="5">
        <v>44938.0</v>
      </c>
      <c r="I2224" s="4">
        <f>IFERROR(__xludf.DUMMYFUNCTION("SPLIT(H2224,""/"")"),12.0)</f>
        <v>12</v>
      </c>
      <c r="J2224" s="4">
        <f>IFERROR(__xludf.DUMMYFUNCTION("""COMPUTED_VALUE"""),1.0)</f>
        <v>1</v>
      </c>
      <c r="K2224" s="4">
        <f>IFERROR(__xludf.DUMMYFUNCTION("""COMPUTED_VALUE"""),2023.0)</f>
        <v>2023</v>
      </c>
    </row>
    <row r="2225">
      <c r="A2225" s="1" t="s">
        <v>7404</v>
      </c>
      <c r="B2225" s="4" t="s">
        <v>32</v>
      </c>
      <c r="C2225" s="4" t="s">
        <v>24</v>
      </c>
      <c r="D2225" s="4" t="s">
        <v>23</v>
      </c>
      <c r="E2225" s="4">
        <v>2.0</v>
      </c>
      <c r="F2225" s="4">
        <v>1.0</v>
      </c>
      <c r="G2225" s="4">
        <v>2.0</v>
      </c>
      <c r="H2225" s="5">
        <v>44938.0</v>
      </c>
      <c r="I2225" s="4">
        <f>IFERROR(__xludf.DUMMYFUNCTION("SPLIT(H2225,""/"")"),12.0)</f>
        <v>12</v>
      </c>
      <c r="J2225" s="4">
        <f>IFERROR(__xludf.DUMMYFUNCTION("""COMPUTED_VALUE"""),1.0)</f>
        <v>1</v>
      </c>
      <c r="K2225" s="4">
        <f>IFERROR(__xludf.DUMMYFUNCTION("""COMPUTED_VALUE"""),2023.0)</f>
        <v>2023</v>
      </c>
    </row>
    <row r="2226">
      <c r="A2226" s="1" t="s">
        <v>4561</v>
      </c>
      <c r="B2226" s="4" t="s">
        <v>32</v>
      </c>
      <c r="C2226" s="4" t="s">
        <v>24</v>
      </c>
      <c r="D2226" s="4" t="s">
        <v>28</v>
      </c>
      <c r="E2226" s="4">
        <v>4.0</v>
      </c>
      <c r="F2226" s="4">
        <v>1.0</v>
      </c>
      <c r="G2226" s="4">
        <v>4.0</v>
      </c>
      <c r="H2226" s="5">
        <v>44939.0</v>
      </c>
      <c r="I2226" s="4">
        <f>IFERROR(__xludf.DUMMYFUNCTION("SPLIT(H2226,""/"")"),13.0)</f>
        <v>13</v>
      </c>
      <c r="J2226" s="4">
        <f>IFERROR(__xludf.DUMMYFUNCTION("""COMPUTED_VALUE"""),1.0)</f>
        <v>1</v>
      </c>
      <c r="K2226" s="4">
        <f>IFERROR(__xludf.DUMMYFUNCTION("""COMPUTED_VALUE"""),2023.0)</f>
        <v>2023</v>
      </c>
    </row>
    <row r="2227">
      <c r="A2227" s="1" t="s">
        <v>4413</v>
      </c>
      <c r="B2227" s="4" t="s">
        <v>32</v>
      </c>
      <c r="C2227" s="4" t="s">
        <v>24</v>
      </c>
      <c r="D2227" s="4" t="s">
        <v>23</v>
      </c>
      <c r="E2227" s="4">
        <v>3.0</v>
      </c>
      <c r="F2227" s="4">
        <v>1.0</v>
      </c>
      <c r="G2227" s="4">
        <v>3.0</v>
      </c>
      <c r="H2227" s="5">
        <v>44940.0</v>
      </c>
      <c r="I2227" s="4">
        <f>IFERROR(__xludf.DUMMYFUNCTION("SPLIT(H2227,""/"")"),14.0)</f>
        <v>14</v>
      </c>
      <c r="J2227" s="4">
        <f>IFERROR(__xludf.DUMMYFUNCTION("""COMPUTED_VALUE"""),1.0)</f>
        <v>1</v>
      </c>
      <c r="K2227" s="4">
        <f>IFERROR(__xludf.DUMMYFUNCTION("""COMPUTED_VALUE"""),2023.0)</f>
        <v>2023</v>
      </c>
    </row>
    <row r="2228">
      <c r="A2228" s="1" t="s">
        <v>8818</v>
      </c>
      <c r="B2228" s="4" t="s">
        <v>32</v>
      </c>
      <c r="C2228" s="4" t="s">
        <v>30</v>
      </c>
      <c r="D2228" s="4" t="s">
        <v>23</v>
      </c>
      <c r="E2228" s="4">
        <v>5.0</v>
      </c>
      <c r="F2228" s="4">
        <v>1.0</v>
      </c>
      <c r="G2228" s="4">
        <v>5.0</v>
      </c>
      <c r="H2228" s="5">
        <v>44940.0</v>
      </c>
      <c r="I2228" s="4">
        <f>IFERROR(__xludf.DUMMYFUNCTION("SPLIT(H2228,""/"")"),14.0)</f>
        <v>14</v>
      </c>
      <c r="J2228" s="4">
        <f>IFERROR(__xludf.DUMMYFUNCTION("""COMPUTED_VALUE"""),1.0)</f>
        <v>1</v>
      </c>
      <c r="K2228" s="4">
        <f>IFERROR(__xludf.DUMMYFUNCTION("""COMPUTED_VALUE"""),2023.0)</f>
        <v>2023</v>
      </c>
    </row>
    <row r="2229">
      <c r="A2229" s="1" t="s">
        <v>4066</v>
      </c>
      <c r="B2229" s="4" t="s">
        <v>32</v>
      </c>
      <c r="C2229" s="4" t="s">
        <v>29</v>
      </c>
      <c r="D2229" s="4" t="s">
        <v>23</v>
      </c>
      <c r="E2229" s="4">
        <v>4.0</v>
      </c>
      <c r="F2229" s="4">
        <v>1.0</v>
      </c>
      <c r="G2229" s="4">
        <v>4.0</v>
      </c>
      <c r="H2229" s="5">
        <v>44940.0</v>
      </c>
      <c r="I2229" s="4">
        <f>IFERROR(__xludf.DUMMYFUNCTION("SPLIT(H2229,""/"")"),14.0)</f>
        <v>14</v>
      </c>
      <c r="J2229" s="4">
        <f>IFERROR(__xludf.DUMMYFUNCTION("""COMPUTED_VALUE"""),1.0)</f>
        <v>1</v>
      </c>
      <c r="K2229" s="4">
        <f>IFERROR(__xludf.DUMMYFUNCTION("""COMPUTED_VALUE"""),2023.0)</f>
        <v>2023</v>
      </c>
    </row>
    <row r="2230">
      <c r="A2230" s="1" t="s">
        <v>5273</v>
      </c>
      <c r="B2230" s="4" t="s">
        <v>32</v>
      </c>
      <c r="C2230" s="4" t="s">
        <v>29</v>
      </c>
      <c r="D2230" s="4" t="s">
        <v>39</v>
      </c>
      <c r="E2230" s="4">
        <v>3.0</v>
      </c>
      <c r="F2230" s="4">
        <v>1.0</v>
      </c>
      <c r="G2230" s="4">
        <v>3.0</v>
      </c>
      <c r="H2230" s="5">
        <v>44940.0</v>
      </c>
      <c r="I2230" s="4">
        <f>IFERROR(__xludf.DUMMYFUNCTION("SPLIT(H2230,""/"")"),14.0)</f>
        <v>14</v>
      </c>
      <c r="J2230" s="4">
        <f>IFERROR(__xludf.DUMMYFUNCTION("""COMPUTED_VALUE"""),1.0)</f>
        <v>1</v>
      </c>
      <c r="K2230" s="4">
        <f>IFERROR(__xludf.DUMMYFUNCTION("""COMPUTED_VALUE"""),2023.0)</f>
        <v>2023</v>
      </c>
    </row>
    <row r="2231">
      <c r="A2231" s="1" t="s">
        <v>5147</v>
      </c>
      <c r="B2231" s="4" t="s">
        <v>32</v>
      </c>
      <c r="C2231" s="4" t="s">
        <v>29</v>
      </c>
      <c r="D2231" s="4" t="s">
        <v>23</v>
      </c>
      <c r="E2231" s="4">
        <v>1.0</v>
      </c>
      <c r="F2231" s="4">
        <v>1.0</v>
      </c>
      <c r="G2231" s="4">
        <v>1.0</v>
      </c>
      <c r="H2231" s="5">
        <v>44940.0</v>
      </c>
      <c r="I2231" s="4">
        <f>IFERROR(__xludf.DUMMYFUNCTION("SPLIT(H2231,""/"")"),14.0)</f>
        <v>14</v>
      </c>
      <c r="J2231" s="4">
        <f>IFERROR(__xludf.DUMMYFUNCTION("""COMPUTED_VALUE"""),1.0)</f>
        <v>1</v>
      </c>
      <c r="K2231" s="4">
        <f>IFERROR(__xludf.DUMMYFUNCTION("""COMPUTED_VALUE"""),2023.0)</f>
        <v>2023</v>
      </c>
    </row>
    <row r="2232">
      <c r="A2232" s="1" t="s">
        <v>9835</v>
      </c>
      <c r="B2232" s="4" t="s">
        <v>32</v>
      </c>
      <c r="C2232" s="4" t="s">
        <v>29</v>
      </c>
      <c r="D2232" s="4" t="s">
        <v>39</v>
      </c>
      <c r="E2232" s="4">
        <v>2.0</v>
      </c>
      <c r="F2232" s="4">
        <v>1.0</v>
      </c>
      <c r="G2232" s="4">
        <v>2.0</v>
      </c>
      <c r="H2232" s="5">
        <v>44940.0</v>
      </c>
      <c r="I2232" s="4">
        <f>IFERROR(__xludf.DUMMYFUNCTION("SPLIT(H2232,""/"")"),14.0)</f>
        <v>14</v>
      </c>
      <c r="J2232" s="4">
        <f>IFERROR(__xludf.DUMMYFUNCTION("""COMPUTED_VALUE"""),1.0)</f>
        <v>1</v>
      </c>
      <c r="K2232" s="4">
        <f>IFERROR(__xludf.DUMMYFUNCTION("""COMPUTED_VALUE"""),2023.0)</f>
        <v>2023</v>
      </c>
    </row>
    <row r="2233">
      <c r="A2233" s="1" t="s">
        <v>4113</v>
      </c>
      <c r="B2233" s="4" t="s">
        <v>32</v>
      </c>
      <c r="C2233" s="4" t="s">
        <v>24</v>
      </c>
      <c r="D2233" s="4" t="s">
        <v>23</v>
      </c>
      <c r="E2233" s="4">
        <v>4.0</v>
      </c>
      <c r="F2233" s="4">
        <v>1.0</v>
      </c>
      <c r="G2233" s="4">
        <v>4.0</v>
      </c>
      <c r="H2233" s="5">
        <v>44941.0</v>
      </c>
      <c r="I2233" s="4">
        <f>IFERROR(__xludf.DUMMYFUNCTION("SPLIT(H2233,""/"")"),15.0)</f>
        <v>15</v>
      </c>
      <c r="J2233" s="4">
        <f>IFERROR(__xludf.DUMMYFUNCTION("""COMPUTED_VALUE"""),1.0)</f>
        <v>1</v>
      </c>
      <c r="K2233" s="4">
        <f>IFERROR(__xludf.DUMMYFUNCTION("""COMPUTED_VALUE"""),2023.0)</f>
        <v>2023</v>
      </c>
    </row>
    <row r="2234">
      <c r="A2234" s="1" t="s">
        <v>8686</v>
      </c>
      <c r="B2234" s="4" t="s">
        <v>32</v>
      </c>
      <c r="C2234" s="4" t="s">
        <v>29</v>
      </c>
      <c r="D2234" s="4" t="s">
        <v>23</v>
      </c>
      <c r="E2234" s="4">
        <v>3.0</v>
      </c>
      <c r="F2234" s="4">
        <v>1.0</v>
      </c>
      <c r="G2234" s="4">
        <v>3.0</v>
      </c>
      <c r="H2234" s="5">
        <v>44941.0</v>
      </c>
      <c r="I2234" s="4">
        <f>IFERROR(__xludf.DUMMYFUNCTION("SPLIT(H2234,""/"")"),15.0)</f>
        <v>15</v>
      </c>
      <c r="J2234" s="4">
        <f>IFERROR(__xludf.DUMMYFUNCTION("""COMPUTED_VALUE"""),1.0)</f>
        <v>1</v>
      </c>
      <c r="K2234" s="4">
        <f>IFERROR(__xludf.DUMMYFUNCTION("""COMPUTED_VALUE"""),2023.0)</f>
        <v>2023</v>
      </c>
    </row>
    <row r="2235">
      <c r="A2235" s="1" t="s">
        <v>6151</v>
      </c>
      <c r="B2235" s="4" t="s">
        <v>32</v>
      </c>
      <c r="C2235" s="4" t="s">
        <v>29</v>
      </c>
      <c r="D2235" s="4" t="s">
        <v>23</v>
      </c>
      <c r="E2235" s="4">
        <v>2.0</v>
      </c>
      <c r="F2235" s="4">
        <v>1.0</v>
      </c>
      <c r="G2235" s="4">
        <v>2.0</v>
      </c>
      <c r="H2235" s="5">
        <v>44942.0</v>
      </c>
      <c r="I2235" s="4">
        <f>IFERROR(__xludf.DUMMYFUNCTION("SPLIT(H2235,""/"")"),16.0)</f>
        <v>16</v>
      </c>
      <c r="J2235" s="4">
        <f>IFERROR(__xludf.DUMMYFUNCTION("""COMPUTED_VALUE"""),1.0)</f>
        <v>1</v>
      </c>
      <c r="K2235" s="4">
        <f>IFERROR(__xludf.DUMMYFUNCTION("""COMPUTED_VALUE"""),2023.0)</f>
        <v>2023</v>
      </c>
    </row>
    <row r="2236">
      <c r="A2236" s="1" t="s">
        <v>7849</v>
      </c>
      <c r="B2236" s="4" t="s">
        <v>32</v>
      </c>
      <c r="C2236" s="4" t="s">
        <v>29</v>
      </c>
      <c r="D2236" s="4" t="s">
        <v>23</v>
      </c>
      <c r="E2236" s="4">
        <v>5.0</v>
      </c>
      <c r="F2236" s="4">
        <v>1.0</v>
      </c>
      <c r="G2236" s="4">
        <v>5.0</v>
      </c>
      <c r="H2236" s="5">
        <v>44942.0</v>
      </c>
      <c r="I2236" s="4">
        <f>IFERROR(__xludf.DUMMYFUNCTION("SPLIT(H2236,""/"")"),16.0)</f>
        <v>16</v>
      </c>
      <c r="J2236" s="4">
        <f>IFERROR(__xludf.DUMMYFUNCTION("""COMPUTED_VALUE"""),1.0)</f>
        <v>1</v>
      </c>
      <c r="K2236" s="4">
        <f>IFERROR(__xludf.DUMMYFUNCTION("""COMPUTED_VALUE"""),2023.0)</f>
        <v>2023</v>
      </c>
    </row>
    <row r="2237">
      <c r="A2237" s="1" t="s">
        <v>8764</v>
      </c>
      <c r="B2237" s="4" t="s">
        <v>32</v>
      </c>
      <c r="C2237" s="4" t="s">
        <v>24</v>
      </c>
      <c r="D2237" s="4" t="s">
        <v>28</v>
      </c>
      <c r="E2237" s="4">
        <v>5.0</v>
      </c>
      <c r="F2237" s="4">
        <v>1.0</v>
      </c>
      <c r="G2237" s="4">
        <v>5.0</v>
      </c>
      <c r="H2237" s="5">
        <v>44943.0</v>
      </c>
      <c r="I2237" s="4">
        <f>IFERROR(__xludf.DUMMYFUNCTION("SPLIT(H2237,""/"")"),17.0)</f>
        <v>17</v>
      </c>
      <c r="J2237" s="4">
        <f>IFERROR(__xludf.DUMMYFUNCTION("""COMPUTED_VALUE"""),1.0)</f>
        <v>1</v>
      </c>
      <c r="K2237" s="4">
        <f>IFERROR(__xludf.DUMMYFUNCTION("""COMPUTED_VALUE"""),2023.0)</f>
        <v>2023</v>
      </c>
    </row>
    <row r="2238">
      <c r="A2238" s="1" t="s">
        <v>2458</v>
      </c>
      <c r="B2238" s="4" t="s">
        <v>32</v>
      </c>
      <c r="C2238" s="4" t="s">
        <v>30</v>
      </c>
      <c r="D2238" s="4" t="s">
        <v>28</v>
      </c>
      <c r="E2238" s="4">
        <v>2.0</v>
      </c>
      <c r="F2238" s="4">
        <v>1.0</v>
      </c>
      <c r="G2238" s="4">
        <v>2.0</v>
      </c>
      <c r="H2238" s="5">
        <v>44943.0</v>
      </c>
      <c r="I2238" s="4">
        <f>IFERROR(__xludf.DUMMYFUNCTION("SPLIT(H2238,""/"")"),17.0)</f>
        <v>17</v>
      </c>
      <c r="J2238" s="4">
        <f>IFERROR(__xludf.DUMMYFUNCTION("""COMPUTED_VALUE"""),1.0)</f>
        <v>1</v>
      </c>
      <c r="K2238" s="4">
        <f>IFERROR(__xludf.DUMMYFUNCTION("""COMPUTED_VALUE"""),2023.0)</f>
        <v>2023</v>
      </c>
    </row>
    <row r="2239">
      <c r="A2239" s="1" t="s">
        <v>7945</v>
      </c>
      <c r="B2239" s="4" t="s">
        <v>32</v>
      </c>
      <c r="C2239" s="4" t="s">
        <v>24</v>
      </c>
      <c r="D2239" s="4" t="s">
        <v>30</v>
      </c>
      <c r="E2239" s="4">
        <v>5.0</v>
      </c>
      <c r="F2239" s="4">
        <v>1.0</v>
      </c>
      <c r="G2239" s="4">
        <v>5.0</v>
      </c>
      <c r="H2239" s="5">
        <v>44943.0</v>
      </c>
      <c r="I2239" s="4">
        <f>IFERROR(__xludf.DUMMYFUNCTION("SPLIT(H2239,""/"")"),17.0)</f>
        <v>17</v>
      </c>
      <c r="J2239" s="4">
        <f>IFERROR(__xludf.DUMMYFUNCTION("""COMPUTED_VALUE"""),1.0)</f>
        <v>1</v>
      </c>
      <c r="K2239" s="4">
        <f>IFERROR(__xludf.DUMMYFUNCTION("""COMPUTED_VALUE"""),2023.0)</f>
        <v>2023</v>
      </c>
    </row>
    <row r="2240">
      <c r="A2240" s="1" t="s">
        <v>5940</v>
      </c>
      <c r="B2240" s="4" t="s">
        <v>32</v>
      </c>
      <c r="C2240" s="4" t="s">
        <v>24</v>
      </c>
      <c r="D2240" s="4" t="s">
        <v>30</v>
      </c>
      <c r="E2240" s="4">
        <v>5.0</v>
      </c>
      <c r="F2240" s="4">
        <v>1.0</v>
      </c>
      <c r="G2240" s="4">
        <v>5.0</v>
      </c>
      <c r="H2240" s="5">
        <v>44943.0</v>
      </c>
      <c r="I2240" s="4">
        <f>IFERROR(__xludf.DUMMYFUNCTION("SPLIT(H2240,""/"")"),17.0)</f>
        <v>17</v>
      </c>
      <c r="J2240" s="4">
        <f>IFERROR(__xludf.DUMMYFUNCTION("""COMPUTED_VALUE"""),1.0)</f>
        <v>1</v>
      </c>
      <c r="K2240" s="4">
        <f>IFERROR(__xludf.DUMMYFUNCTION("""COMPUTED_VALUE"""),2023.0)</f>
        <v>2023</v>
      </c>
    </row>
    <row r="2241">
      <c r="A2241" s="1" t="s">
        <v>6884</v>
      </c>
      <c r="B2241" s="4" t="s">
        <v>32</v>
      </c>
      <c r="C2241" s="4" t="s">
        <v>24</v>
      </c>
      <c r="D2241" s="4" t="s">
        <v>30</v>
      </c>
      <c r="E2241" s="4">
        <v>3.0</v>
      </c>
      <c r="F2241" s="4">
        <v>1.0</v>
      </c>
      <c r="G2241" s="4">
        <v>3.0</v>
      </c>
      <c r="H2241" s="5">
        <v>44944.0</v>
      </c>
      <c r="I2241" s="4">
        <f>IFERROR(__xludf.DUMMYFUNCTION("SPLIT(H2241,""/"")"),18.0)</f>
        <v>18</v>
      </c>
      <c r="J2241" s="4">
        <f>IFERROR(__xludf.DUMMYFUNCTION("""COMPUTED_VALUE"""),1.0)</f>
        <v>1</v>
      </c>
      <c r="K2241" s="4">
        <f>IFERROR(__xludf.DUMMYFUNCTION("""COMPUTED_VALUE"""),2023.0)</f>
        <v>2023</v>
      </c>
    </row>
    <row r="2242">
      <c r="A2242" s="1" t="s">
        <v>4106</v>
      </c>
      <c r="B2242" s="4" t="s">
        <v>32</v>
      </c>
      <c r="C2242" s="4" t="s">
        <v>29</v>
      </c>
      <c r="D2242" s="4" t="s">
        <v>30</v>
      </c>
      <c r="E2242" s="4">
        <v>3.0</v>
      </c>
      <c r="F2242" s="4">
        <v>1.0</v>
      </c>
      <c r="G2242" s="4">
        <v>3.0</v>
      </c>
      <c r="H2242" s="5">
        <v>44944.0</v>
      </c>
      <c r="I2242" s="4">
        <f>IFERROR(__xludf.DUMMYFUNCTION("SPLIT(H2242,""/"")"),18.0)</f>
        <v>18</v>
      </c>
      <c r="J2242" s="4">
        <f>IFERROR(__xludf.DUMMYFUNCTION("""COMPUTED_VALUE"""),1.0)</f>
        <v>1</v>
      </c>
      <c r="K2242" s="4">
        <f>IFERROR(__xludf.DUMMYFUNCTION("""COMPUTED_VALUE"""),2023.0)</f>
        <v>2023</v>
      </c>
    </row>
    <row r="2243">
      <c r="A2243" s="1" t="s">
        <v>8164</v>
      </c>
      <c r="B2243" s="4" t="s">
        <v>32</v>
      </c>
      <c r="C2243" s="4" t="s">
        <v>24</v>
      </c>
      <c r="D2243" s="4" t="s">
        <v>39</v>
      </c>
      <c r="E2243" s="4">
        <v>4.0</v>
      </c>
      <c r="F2243" s="4">
        <v>1.0</v>
      </c>
      <c r="G2243" s="4">
        <v>4.0</v>
      </c>
      <c r="H2243" s="5">
        <v>44944.0</v>
      </c>
      <c r="I2243" s="4">
        <f>IFERROR(__xludf.DUMMYFUNCTION("SPLIT(H2243,""/"")"),18.0)</f>
        <v>18</v>
      </c>
      <c r="J2243" s="4">
        <f>IFERROR(__xludf.DUMMYFUNCTION("""COMPUTED_VALUE"""),1.0)</f>
        <v>1</v>
      </c>
      <c r="K2243" s="4">
        <f>IFERROR(__xludf.DUMMYFUNCTION("""COMPUTED_VALUE"""),2023.0)</f>
        <v>2023</v>
      </c>
    </row>
    <row r="2244">
      <c r="A2244" s="1" t="s">
        <v>6047</v>
      </c>
      <c r="B2244" s="4" t="s">
        <v>32</v>
      </c>
      <c r="C2244" s="4" t="s">
        <v>24</v>
      </c>
      <c r="D2244" s="4" t="s">
        <v>30</v>
      </c>
      <c r="E2244" s="4">
        <v>2.0</v>
      </c>
      <c r="F2244" s="4">
        <v>1.0</v>
      </c>
      <c r="G2244" s="4">
        <v>2.0</v>
      </c>
      <c r="H2244" s="5">
        <v>44945.0</v>
      </c>
      <c r="I2244" s="4">
        <f>IFERROR(__xludf.DUMMYFUNCTION("SPLIT(H2244,""/"")"),19.0)</f>
        <v>19</v>
      </c>
      <c r="J2244" s="4">
        <f>IFERROR(__xludf.DUMMYFUNCTION("""COMPUTED_VALUE"""),1.0)</f>
        <v>1</v>
      </c>
      <c r="K2244" s="4">
        <f>IFERROR(__xludf.DUMMYFUNCTION("""COMPUTED_VALUE"""),2023.0)</f>
        <v>2023</v>
      </c>
    </row>
    <row r="2245">
      <c r="A2245" s="1" t="s">
        <v>1442</v>
      </c>
      <c r="B2245" s="4" t="s">
        <v>32</v>
      </c>
      <c r="C2245" s="4" t="s">
        <v>30</v>
      </c>
      <c r="D2245" s="4" t="s">
        <v>28</v>
      </c>
      <c r="E2245" s="4">
        <v>3.0</v>
      </c>
      <c r="F2245" s="4">
        <v>1.0</v>
      </c>
      <c r="G2245" s="4">
        <v>3.0</v>
      </c>
      <c r="H2245" s="5">
        <v>44945.0</v>
      </c>
      <c r="I2245" s="4">
        <f>IFERROR(__xludf.DUMMYFUNCTION("SPLIT(H2245,""/"")"),19.0)</f>
        <v>19</v>
      </c>
      <c r="J2245" s="4">
        <f>IFERROR(__xludf.DUMMYFUNCTION("""COMPUTED_VALUE"""),1.0)</f>
        <v>1</v>
      </c>
      <c r="K2245" s="4">
        <f>IFERROR(__xludf.DUMMYFUNCTION("""COMPUTED_VALUE"""),2023.0)</f>
        <v>2023</v>
      </c>
    </row>
    <row r="2246">
      <c r="A2246" s="1" t="s">
        <v>9248</v>
      </c>
      <c r="B2246" s="4" t="s">
        <v>32</v>
      </c>
      <c r="C2246" s="4" t="s">
        <v>29</v>
      </c>
      <c r="D2246" s="4" t="s">
        <v>39</v>
      </c>
      <c r="E2246" s="4">
        <v>3.0</v>
      </c>
      <c r="F2246" s="4">
        <v>1.0</v>
      </c>
      <c r="G2246" s="4">
        <v>3.0</v>
      </c>
      <c r="H2246" s="5">
        <v>44945.0</v>
      </c>
      <c r="I2246" s="4">
        <f>IFERROR(__xludf.DUMMYFUNCTION("SPLIT(H2246,""/"")"),19.0)</f>
        <v>19</v>
      </c>
      <c r="J2246" s="4">
        <f>IFERROR(__xludf.DUMMYFUNCTION("""COMPUTED_VALUE"""),1.0)</f>
        <v>1</v>
      </c>
      <c r="K2246" s="4">
        <f>IFERROR(__xludf.DUMMYFUNCTION("""COMPUTED_VALUE"""),2023.0)</f>
        <v>2023</v>
      </c>
    </row>
    <row r="2247">
      <c r="A2247" s="1" t="s">
        <v>5013</v>
      </c>
      <c r="B2247" s="4" t="s">
        <v>32</v>
      </c>
      <c r="C2247" s="4" t="s">
        <v>29</v>
      </c>
      <c r="D2247" s="4" t="s">
        <v>23</v>
      </c>
      <c r="E2247" s="4">
        <v>3.0</v>
      </c>
      <c r="F2247" s="4">
        <v>1.0</v>
      </c>
      <c r="G2247" s="4">
        <v>3.0</v>
      </c>
      <c r="H2247" s="5">
        <v>44945.0</v>
      </c>
      <c r="I2247" s="4">
        <f>IFERROR(__xludf.DUMMYFUNCTION("SPLIT(H2247,""/"")"),19.0)</f>
        <v>19</v>
      </c>
      <c r="J2247" s="4">
        <f>IFERROR(__xludf.DUMMYFUNCTION("""COMPUTED_VALUE"""),1.0)</f>
        <v>1</v>
      </c>
      <c r="K2247" s="4">
        <f>IFERROR(__xludf.DUMMYFUNCTION("""COMPUTED_VALUE"""),2023.0)</f>
        <v>2023</v>
      </c>
    </row>
    <row r="2248">
      <c r="A2248" s="1" t="s">
        <v>9023</v>
      </c>
      <c r="B2248" s="4" t="s">
        <v>32</v>
      </c>
      <c r="C2248" s="4" t="s">
        <v>29</v>
      </c>
      <c r="D2248" s="4" t="s">
        <v>28</v>
      </c>
      <c r="E2248" s="4">
        <v>3.0</v>
      </c>
      <c r="F2248" s="4">
        <v>1.0</v>
      </c>
      <c r="G2248" s="4">
        <v>3.0</v>
      </c>
      <c r="H2248" s="5">
        <v>44945.0</v>
      </c>
      <c r="I2248" s="4">
        <f>IFERROR(__xludf.DUMMYFUNCTION("SPLIT(H2248,""/"")"),19.0)</f>
        <v>19</v>
      </c>
      <c r="J2248" s="4">
        <f>IFERROR(__xludf.DUMMYFUNCTION("""COMPUTED_VALUE"""),1.0)</f>
        <v>1</v>
      </c>
      <c r="K2248" s="4">
        <f>IFERROR(__xludf.DUMMYFUNCTION("""COMPUTED_VALUE"""),2023.0)</f>
        <v>2023</v>
      </c>
    </row>
    <row r="2249">
      <c r="A2249" s="1" t="s">
        <v>1586</v>
      </c>
      <c r="B2249" s="4" t="s">
        <v>32</v>
      </c>
      <c r="C2249" s="4" t="s">
        <v>24</v>
      </c>
      <c r="D2249" s="4" t="s">
        <v>23</v>
      </c>
      <c r="E2249" s="4">
        <v>3.0</v>
      </c>
      <c r="F2249" s="4">
        <v>1.0</v>
      </c>
      <c r="G2249" s="4">
        <v>3.0</v>
      </c>
      <c r="H2249" s="5">
        <v>44946.0</v>
      </c>
      <c r="I2249" s="4">
        <f>IFERROR(__xludf.DUMMYFUNCTION("SPLIT(H2249,""/"")"),20.0)</f>
        <v>20</v>
      </c>
      <c r="J2249" s="4">
        <f>IFERROR(__xludf.DUMMYFUNCTION("""COMPUTED_VALUE"""),1.0)</f>
        <v>1</v>
      </c>
      <c r="K2249" s="4">
        <f>IFERROR(__xludf.DUMMYFUNCTION("""COMPUTED_VALUE"""),2023.0)</f>
        <v>2023</v>
      </c>
    </row>
    <row r="2250">
      <c r="A2250" s="1" t="s">
        <v>1821</v>
      </c>
      <c r="B2250" s="4" t="s">
        <v>32</v>
      </c>
      <c r="C2250" s="4" t="s">
        <v>30</v>
      </c>
      <c r="D2250" s="4" t="s">
        <v>30</v>
      </c>
      <c r="E2250" s="4">
        <v>5.0</v>
      </c>
      <c r="F2250" s="4">
        <v>1.0</v>
      </c>
      <c r="G2250" s="4">
        <v>5.0</v>
      </c>
      <c r="H2250" s="5">
        <v>44946.0</v>
      </c>
      <c r="I2250" s="4">
        <f>IFERROR(__xludf.DUMMYFUNCTION("SPLIT(H2250,""/"")"),20.0)</f>
        <v>20</v>
      </c>
      <c r="J2250" s="4">
        <f>IFERROR(__xludf.DUMMYFUNCTION("""COMPUTED_VALUE"""),1.0)</f>
        <v>1</v>
      </c>
      <c r="K2250" s="4">
        <f>IFERROR(__xludf.DUMMYFUNCTION("""COMPUTED_VALUE"""),2023.0)</f>
        <v>2023</v>
      </c>
    </row>
    <row r="2251">
      <c r="A2251" s="1" t="s">
        <v>5473</v>
      </c>
      <c r="B2251" s="4" t="s">
        <v>32</v>
      </c>
      <c r="C2251" s="4" t="s">
        <v>29</v>
      </c>
      <c r="D2251" s="4" t="s">
        <v>23</v>
      </c>
      <c r="E2251" s="4">
        <v>3.0</v>
      </c>
      <c r="F2251" s="4">
        <v>1.0</v>
      </c>
      <c r="G2251" s="4">
        <v>3.0</v>
      </c>
      <c r="H2251" s="5">
        <v>44947.0</v>
      </c>
      <c r="I2251" s="4">
        <f>IFERROR(__xludf.DUMMYFUNCTION("SPLIT(H2251,""/"")"),21.0)</f>
        <v>21</v>
      </c>
      <c r="J2251" s="4">
        <f>IFERROR(__xludf.DUMMYFUNCTION("""COMPUTED_VALUE"""),1.0)</f>
        <v>1</v>
      </c>
      <c r="K2251" s="4">
        <f>IFERROR(__xludf.DUMMYFUNCTION("""COMPUTED_VALUE"""),2023.0)</f>
        <v>2023</v>
      </c>
    </row>
    <row r="2252">
      <c r="A2252" s="1" t="s">
        <v>358</v>
      </c>
      <c r="B2252" s="4" t="s">
        <v>32</v>
      </c>
      <c r="C2252" s="4" t="s">
        <v>29</v>
      </c>
      <c r="D2252" s="4" t="s">
        <v>28</v>
      </c>
      <c r="E2252" s="4">
        <v>3.0</v>
      </c>
      <c r="F2252" s="4">
        <v>1.0</v>
      </c>
      <c r="G2252" s="4">
        <v>3.0</v>
      </c>
      <c r="H2252" s="5">
        <v>44948.0</v>
      </c>
      <c r="I2252" s="4">
        <f>IFERROR(__xludf.DUMMYFUNCTION("SPLIT(H2252,""/"")"),22.0)</f>
        <v>22</v>
      </c>
      <c r="J2252" s="4">
        <f>IFERROR(__xludf.DUMMYFUNCTION("""COMPUTED_VALUE"""),1.0)</f>
        <v>1</v>
      </c>
      <c r="K2252" s="4">
        <f>IFERROR(__xludf.DUMMYFUNCTION("""COMPUTED_VALUE"""),2023.0)</f>
        <v>2023</v>
      </c>
    </row>
    <row r="2253">
      <c r="A2253" s="1" t="s">
        <v>6394</v>
      </c>
      <c r="B2253" s="4" t="s">
        <v>32</v>
      </c>
      <c r="C2253" s="4" t="s">
        <v>29</v>
      </c>
      <c r="D2253" s="4" t="s">
        <v>23</v>
      </c>
      <c r="E2253" s="4">
        <v>1.0</v>
      </c>
      <c r="F2253" s="4">
        <v>1.0</v>
      </c>
      <c r="G2253" s="4">
        <v>1.0</v>
      </c>
      <c r="H2253" s="5">
        <v>44949.0</v>
      </c>
      <c r="I2253" s="4">
        <f>IFERROR(__xludf.DUMMYFUNCTION("SPLIT(H2253,""/"")"),23.0)</f>
        <v>23</v>
      </c>
      <c r="J2253" s="4">
        <f>IFERROR(__xludf.DUMMYFUNCTION("""COMPUTED_VALUE"""),1.0)</f>
        <v>1</v>
      </c>
      <c r="K2253" s="4">
        <f>IFERROR(__xludf.DUMMYFUNCTION("""COMPUTED_VALUE"""),2023.0)</f>
        <v>2023</v>
      </c>
    </row>
    <row r="2254">
      <c r="A2254" s="1" t="s">
        <v>6642</v>
      </c>
      <c r="B2254" s="4" t="s">
        <v>32</v>
      </c>
      <c r="C2254" s="4" t="s">
        <v>30</v>
      </c>
      <c r="D2254" s="4" t="s">
        <v>28</v>
      </c>
      <c r="E2254" s="4">
        <v>1.0</v>
      </c>
      <c r="F2254" s="4">
        <v>1.0</v>
      </c>
      <c r="G2254" s="4">
        <v>1.0</v>
      </c>
      <c r="H2254" s="5">
        <v>44949.0</v>
      </c>
      <c r="I2254" s="4">
        <f>IFERROR(__xludf.DUMMYFUNCTION("SPLIT(H2254,""/"")"),23.0)</f>
        <v>23</v>
      </c>
      <c r="J2254" s="4">
        <f>IFERROR(__xludf.DUMMYFUNCTION("""COMPUTED_VALUE"""),1.0)</f>
        <v>1</v>
      </c>
      <c r="K2254" s="4">
        <f>IFERROR(__xludf.DUMMYFUNCTION("""COMPUTED_VALUE"""),2023.0)</f>
        <v>2023</v>
      </c>
    </row>
    <row r="2255">
      <c r="A2255" s="1" t="s">
        <v>3617</v>
      </c>
      <c r="B2255" s="4" t="s">
        <v>32</v>
      </c>
      <c r="C2255" s="4" t="s">
        <v>29</v>
      </c>
      <c r="D2255" s="4" t="s">
        <v>30</v>
      </c>
      <c r="E2255" s="4">
        <v>4.0</v>
      </c>
      <c r="F2255" s="4">
        <v>1.0</v>
      </c>
      <c r="G2255" s="4">
        <v>4.0</v>
      </c>
      <c r="H2255" s="5">
        <v>44950.0</v>
      </c>
      <c r="I2255" s="4">
        <f>IFERROR(__xludf.DUMMYFUNCTION("SPLIT(H2255,""/"")"),24.0)</f>
        <v>24</v>
      </c>
      <c r="J2255" s="4">
        <f>IFERROR(__xludf.DUMMYFUNCTION("""COMPUTED_VALUE"""),1.0)</f>
        <v>1</v>
      </c>
      <c r="K2255" s="4">
        <f>IFERROR(__xludf.DUMMYFUNCTION("""COMPUTED_VALUE"""),2023.0)</f>
        <v>2023</v>
      </c>
    </row>
    <row r="2256">
      <c r="A2256" s="1" t="s">
        <v>5378</v>
      </c>
      <c r="B2256" s="4" t="s">
        <v>32</v>
      </c>
      <c r="C2256" s="4" t="s">
        <v>30</v>
      </c>
      <c r="D2256" s="4" t="s">
        <v>30</v>
      </c>
      <c r="E2256" s="4">
        <v>4.0</v>
      </c>
      <c r="F2256" s="4">
        <v>1.0</v>
      </c>
      <c r="G2256" s="4">
        <v>4.0</v>
      </c>
      <c r="H2256" s="5">
        <v>44951.0</v>
      </c>
      <c r="I2256" s="4">
        <f>IFERROR(__xludf.DUMMYFUNCTION("SPLIT(H2256,""/"")"),25.0)</f>
        <v>25</v>
      </c>
      <c r="J2256" s="4">
        <f>IFERROR(__xludf.DUMMYFUNCTION("""COMPUTED_VALUE"""),1.0)</f>
        <v>1</v>
      </c>
      <c r="K2256" s="4">
        <f>IFERROR(__xludf.DUMMYFUNCTION("""COMPUTED_VALUE"""),2023.0)</f>
        <v>2023</v>
      </c>
    </row>
    <row r="2257">
      <c r="A2257" s="1" t="s">
        <v>3921</v>
      </c>
      <c r="B2257" s="4" t="s">
        <v>32</v>
      </c>
      <c r="C2257" s="4" t="s">
        <v>29</v>
      </c>
      <c r="D2257" s="4" t="s">
        <v>28</v>
      </c>
      <c r="E2257" s="4">
        <v>4.0</v>
      </c>
      <c r="F2257" s="4">
        <v>1.0</v>
      </c>
      <c r="G2257" s="4">
        <v>4.0</v>
      </c>
      <c r="H2257" s="5">
        <v>44952.0</v>
      </c>
      <c r="I2257" s="4">
        <f>IFERROR(__xludf.DUMMYFUNCTION("SPLIT(H2257,""/"")"),26.0)</f>
        <v>26</v>
      </c>
      <c r="J2257" s="4">
        <f>IFERROR(__xludf.DUMMYFUNCTION("""COMPUTED_VALUE"""),1.0)</f>
        <v>1</v>
      </c>
      <c r="K2257" s="4">
        <f>IFERROR(__xludf.DUMMYFUNCTION("""COMPUTED_VALUE"""),2023.0)</f>
        <v>2023</v>
      </c>
    </row>
    <row r="2258">
      <c r="A2258" s="1" t="s">
        <v>2232</v>
      </c>
      <c r="B2258" s="4" t="s">
        <v>32</v>
      </c>
      <c r="C2258" s="4" t="s">
        <v>24</v>
      </c>
      <c r="D2258" s="4" t="s">
        <v>28</v>
      </c>
      <c r="E2258" s="4">
        <v>3.0</v>
      </c>
      <c r="F2258" s="4">
        <v>1.0</v>
      </c>
      <c r="G2258" s="4">
        <v>3.0</v>
      </c>
      <c r="H2258" s="5">
        <v>44952.0</v>
      </c>
      <c r="I2258" s="4">
        <f>IFERROR(__xludf.DUMMYFUNCTION("SPLIT(H2258,""/"")"),26.0)</f>
        <v>26</v>
      </c>
      <c r="J2258" s="4">
        <f>IFERROR(__xludf.DUMMYFUNCTION("""COMPUTED_VALUE"""),1.0)</f>
        <v>1</v>
      </c>
      <c r="K2258" s="4">
        <f>IFERROR(__xludf.DUMMYFUNCTION("""COMPUTED_VALUE"""),2023.0)</f>
        <v>2023</v>
      </c>
    </row>
    <row r="2259">
      <c r="A2259" s="1" t="s">
        <v>7297</v>
      </c>
      <c r="B2259" s="4" t="s">
        <v>32</v>
      </c>
      <c r="C2259" s="4" t="s">
        <v>29</v>
      </c>
      <c r="D2259" s="4" t="s">
        <v>30</v>
      </c>
      <c r="E2259" s="4">
        <v>5.0</v>
      </c>
      <c r="F2259" s="4">
        <v>1.0</v>
      </c>
      <c r="G2259" s="4">
        <v>5.0</v>
      </c>
      <c r="H2259" s="5">
        <v>44952.0</v>
      </c>
      <c r="I2259" s="4">
        <f>IFERROR(__xludf.DUMMYFUNCTION("SPLIT(H2259,""/"")"),26.0)</f>
        <v>26</v>
      </c>
      <c r="J2259" s="4">
        <f>IFERROR(__xludf.DUMMYFUNCTION("""COMPUTED_VALUE"""),1.0)</f>
        <v>1</v>
      </c>
      <c r="K2259" s="4">
        <f>IFERROR(__xludf.DUMMYFUNCTION("""COMPUTED_VALUE"""),2023.0)</f>
        <v>2023</v>
      </c>
    </row>
    <row r="2260">
      <c r="A2260" s="1" t="s">
        <v>3783</v>
      </c>
      <c r="B2260" s="4" t="s">
        <v>32</v>
      </c>
      <c r="C2260" s="4" t="s">
        <v>24</v>
      </c>
      <c r="D2260" s="4" t="s">
        <v>30</v>
      </c>
      <c r="E2260" s="4">
        <v>5.0</v>
      </c>
      <c r="F2260" s="4">
        <v>1.0</v>
      </c>
      <c r="G2260" s="4">
        <v>5.0</v>
      </c>
      <c r="H2260" s="5">
        <v>44952.0</v>
      </c>
      <c r="I2260" s="4">
        <f>IFERROR(__xludf.DUMMYFUNCTION("SPLIT(H2260,""/"")"),26.0)</f>
        <v>26</v>
      </c>
      <c r="J2260" s="4">
        <f>IFERROR(__xludf.DUMMYFUNCTION("""COMPUTED_VALUE"""),1.0)</f>
        <v>1</v>
      </c>
      <c r="K2260" s="4">
        <f>IFERROR(__xludf.DUMMYFUNCTION("""COMPUTED_VALUE"""),2023.0)</f>
        <v>2023</v>
      </c>
    </row>
    <row r="2261">
      <c r="A2261" s="1" t="s">
        <v>7660</v>
      </c>
      <c r="B2261" s="4" t="s">
        <v>32</v>
      </c>
      <c r="C2261" s="4" t="s">
        <v>24</v>
      </c>
      <c r="D2261" s="4" t="s">
        <v>39</v>
      </c>
      <c r="E2261" s="4">
        <v>2.0</v>
      </c>
      <c r="F2261" s="4">
        <v>1.0</v>
      </c>
      <c r="G2261" s="4">
        <v>2.0</v>
      </c>
      <c r="H2261" s="5">
        <v>44953.0</v>
      </c>
      <c r="I2261" s="4">
        <f>IFERROR(__xludf.DUMMYFUNCTION("SPLIT(H2261,""/"")"),27.0)</f>
        <v>27</v>
      </c>
      <c r="J2261" s="4">
        <f>IFERROR(__xludf.DUMMYFUNCTION("""COMPUTED_VALUE"""),1.0)</f>
        <v>1</v>
      </c>
      <c r="K2261" s="4">
        <f>IFERROR(__xludf.DUMMYFUNCTION("""COMPUTED_VALUE"""),2023.0)</f>
        <v>2023</v>
      </c>
    </row>
    <row r="2262">
      <c r="A2262" s="1" t="s">
        <v>375</v>
      </c>
      <c r="B2262" s="4" t="s">
        <v>32</v>
      </c>
      <c r="C2262" s="4" t="s">
        <v>30</v>
      </c>
      <c r="D2262" s="4" t="s">
        <v>30</v>
      </c>
      <c r="E2262" s="4">
        <v>2.0</v>
      </c>
      <c r="F2262" s="4">
        <v>1.0</v>
      </c>
      <c r="G2262" s="4">
        <v>2.0</v>
      </c>
      <c r="H2262" s="5">
        <v>44953.0</v>
      </c>
      <c r="I2262" s="4">
        <f>IFERROR(__xludf.DUMMYFUNCTION("SPLIT(H2262,""/"")"),27.0)</f>
        <v>27</v>
      </c>
      <c r="J2262" s="4">
        <f>IFERROR(__xludf.DUMMYFUNCTION("""COMPUTED_VALUE"""),1.0)</f>
        <v>1</v>
      </c>
      <c r="K2262" s="4">
        <f>IFERROR(__xludf.DUMMYFUNCTION("""COMPUTED_VALUE"""),2023.0)</f>
        <v>2023</v>
      </c>
    </row>
    <row r="2263">
      <c r="A2263" s="1" t="s">
        <v>876</v>
      </c>
      <c r="B2263" s="4" t="s">
        <v>32</v>
      </c>
      <c r="C2263" s="4" t="s">
        <v>30</v>
      </c>
      <c r="D2263" s="4" t="s">
        <v>23</v>
      </c>
      <c r="E2263" s="4">
        <v>1.0</v>
      </c>
      <c r="F2263" s="4">
        <v>1.0</v>
      </c>
      <c r="G2263" s="4">
        <v>1.0</v>
      </c>
      <c r="H2263" s="5">
        <v>44953.0</v>
      </c>
      <c r="I2263" s="4">
        <f>IFERROR(__xludf.DUMMYFUNCTION("SPLIT(H2263,""/"")"),27.0)</f>
        <v>27</v>
      </c>
      <c r="J2263" s="4">
        <f>IFERROR(__xludf.DUMMYFUNCTION("""COMPUTED_VALUE"""),1.0)</f>
        <v>1</v>
      </c>
      <c r="K2263" s="4">
        <f>IFERROR(__xludf.DUMMYFUNCTION("""COMPUTED_VALUE"""),2023.0)</f>
        <v>2023</v>
      </c>
    </row>
    <row r="2264">
      <c r="A2264" s="1" t="s">
        <v>2918</v>
      </c>
      <c r="B2264" s="4" t="s">
        <v>32</v>
      </c>
      <c r="C2264" s="4" t="s">
        <v>29</v>
      </c>
      <c r="D2264" s="4" t="s">
        <v>23</v>
      </c>
      <c r="E2264" s="4">
        <v>4.0</v>
      </c>
      <c r="F2264" s="4">
        <v>1.0</v>
      </c>
      <c r="G2264" s="4">
        <v>4.0</v>
      </c>
      <c r="H2264" s="5">
        <v>44953.0</v>
      </c>
      <c r="I2264" s="4">
        <f>IFERROR(__xludf.DUMMYFUNCTION("SPLIT(H2264,""/"")"),27.0)</f>
        <v>27</v>
      </c>
      <c r="J2264" s="4">
        <f>IFERROR(__xludf.DUMMYFUNCTION("""COMPUTED_VALUE"""),1.0)</f>
        <v>1</v>
      </c>
      <c r="K2264" s="4">
        <f>IFERROR(__xludf.DUMMYFUNCTION("""COMPUTED_VALUE"""),2023.0)</f>
        <v>2023</v>
      </c>
    </row>
    <row r="2265">
      <c r="A2265" s="1" t="s">
        <v>5672</v>
      </c>
      <c r="B2265" s="4" t="s">
        <v>32</v>
      </c>
      <c r="C2265" s="4" t="s">
        <v>30</v>
      </c>
      <c r="D2265" s="4" t="s">
        <v>30</v>
      </c>
      <c r="E2265" s="4">
        <v>3.0</v>
      </c>
      <c r="F2265" s="4">
        <v>1.0</v>
      </c>
      <c r="G2265" s="4">
        <v>3.0</v>
      </c>
      <c r="H2265" s="5">
        <v>44953.0</v>
      </c>
      <c r="I2265" s="4">
        <f>IFERROR(__xludf.DUMMYFUNCTION("SPLIT(H2265,""/"")"),27.0)</f>
        <v>27</v>
      </c>
      <c r="J2265" s="4">
        <f>IFERROR(__xludf.DUMMYFUNCTION("""COMPUTED_VALUE"""),1.0)</f>
        <v>1</v>
      </c>
      <c r="K2265" s="4">
        <f>IFERROR(__xludf.DUMMYFUNCTION("""COMPUTED_VALUE"""),2023.0)</f>
        <v>2023</v>
      </c>
    </row>
    <row r="2266">
      <c r="A2266" s="1" t="s">
        <v>3103</v>
      </c>
      <c r="B2266" s="4" t="s">
        <v>32</v>
      </c>
      <c r="C2266" s="4" t="s">
        <v>30</v>
      </c>
      <c r="D2266" s="4" t="s">
        <v>30</v>
      </c>
      <c r="E2266" s="4">
        <v>1.0</v>
      </c>
      <c r="F2266" s="4">
        <v>1.0</v>
      </c>
      <c r="G2266" s="4">
        <v>1.0</v>
      </c>
      <c r="H2266" s="5">
        <v>44954.0</v>
      </c>
      <c r="I2266" s="4">
        <f>IFERROR(__xludf.DUMMYFUNCTION("SPLIT(H2266,""/"")"),28.0)</f>
        <v>28</v>
      </c>
      <c r="J2266" s="4">
        <f>IFERROR(__xludf.DUMMYFUNCTION("""COMPUTED_VALUE"""),1.0)</f>
        <v>1</v>
      </c>
      <c r="K2266" s="4">
        <f>IFERROR(__xludf.DUMMYFUNCTION("""COMPUTED_VALUE"""),2023.0)</f>
        <v>2023</v>
      </c>
    </row>
    <row r="2267">
      <c r="A2267" s="1" t="s">
        <v>360</v>
      </c>
      <c r="B2267" s="4" t="s">
        <v>32</v>
      </c>
      <c r="C2267" s="4" t="s">
        <v>24</v>
      </c>
      <c r="D2267" s="4" t="s">
        <v>39</v>
      </c>
      <c r="E2267" s="4">
        <v>4.0</v>
      </c>
      <c r="F2267" s="4">
        <v>1.0</v>
      </c>
      <c r="G2267" s="4">
        <v>4.0</v>
      </c>
      <c r="H2267" s="5">
        <v>44954.0</v>
      </c>
      <c r="I2267" s="4">
        <f>IFERROR(__xludf.DUMMYFUNCTION("SPLIT(H2267,""/"")"),28.0)</f>
        <v>28</v>
      </c>
      <c r="J2267" s="4">
        <f>IFERROR(__xludf.DUMMYFUNCTION("""COMPUTED_VALUE"""),1.0)</f>
        <v>1</v>
      </c>
      <c r="K2267" s="4">
        <f>IFERROR(__xludf.DUMMYFUNCTION("""COMPUTED_VALUE"""),2023.0)</f>
        <v>2023</v>
      </c>
    </row>
    <row r="2268">
      <c r="A2268" s="1" t="s">
        <v>6828</v>
      </c>
      <c r="B2268" s="4" t="s">
        <v>32</v>
      </c>
      <c r="C2268" s="4" t="s">
        <v>24</v>
      </c>
      <c r="D2268" s="4" t="s">
        <v>39</v>
      </c>
      <c r="E2268" s="4">
        <v>3.0</v>
      </c>
      <c r="F2268" s="4">
        <v>1.0</v>
      </c>
      <c r="G2268" s="4">
        <v>3.0</v>
      </c>
      <c r="H2268" s="5">
        <v>44955.0</v>
      </c>
      <c r="I2268" s="4">
        <f>IFERROR(__xludf.DUMMYFUNCTION("SPLIT(H2268,""/"")"),29.0)</f>
        <v>29</v>
      </c>
      <c r="J2268" s="4">
        <f>IFERROR(__xludf.DUMMYFUNCTION("""COMPUTED_VALUE"""),1.0)</f>
        <v>1</v>
      </c>
      <c r="K2268" s="4">
        <f>IFERROR(__xludf.DUMMYFUNCTION("""COMPUTED_VALUE"""),2023.0)</f>
        <v>2023</v>
      </c>
    </row>
    <row r="2269">
      <c r="A2269" s="1" t="s">
        <v>7775</v>
      </c>
      <c r="B2269" s="4" t="s">
        <v>32</v>
      </c>
      <c r="C2269" s="4" t="s">
        <v>29</v>
      </c>
      <c r="D2269" s="4" t="s">
        <v>30</v>
      </c>
      <c r="E2269" s="4">
        <v>1.0</v>
      </c>
      <c r="F2269" s="4">
        <v>1.0</v>
      </c>
      <c r="G2269" s="4">
        <v>1.0</v>
      </c>
      <c r="H2269" s="5">
        <v>44955.0</v>
      </c>
      <c r="I2269" s="4">
        <f>IFERROR(__xludf.DUMMYFUNCTION("SPLIT(H2269,""/"")"),29.0)</f>
        <v>29</v>
      </c>
      <c r="J2269" s="4">
        <f>IFERROR(__xludf.DUMMYFUNCTION("""COMPUTED_VALUE"""),1.0)</f>
        <v>1</v>
      </c>
      <c r="K2269" s="4">
        <f>IFERROR(__xludf.DUMMYFUNCTION("""COMPUTED_VALUE"""),2023.0)</f>
        <v>2023</v>
      </c>
    </row>
    <row r="2270">
      <c r="A2270" s="1" t="s">
        <v>6921</v>
      </c>
      <c r="B2270" s="4" t="s">
        <v>32</v>
      </c>
      <c r="C2270" s="4" t="s">
        <v>24</v>
      </c>
      <c r="D2270" s="4" t="s">
        <v>23</v>
      </c>
      <c r="E2270" s="4">
        <v>4.0</v>
      </c>
      <c r="F2270" s="4">
        <v>1.0</v>
      </c>
      <c r="G2270" s="4">
        <v>4.0</v>
      </c>
      <c r="H2270" s="5">
        <v>44955.0</v>
      </c>
      <c r="I2270" s="4">
        <f>IFERROR(__xludf.DUMMYFUNCTION("SPLIT(H2270,""/"")"),29.0)</f>
        <v>29</v>
      </c>
      <c r="J2270" s="4">
        <f>IFERROR(__xludf.DUMMYFUNCTION("""COMPUTED_VALUE"""),1.0)</f>
        <v>1</v>
      </c>
      <c r="K2270" s="4">
        <f>IFERROR(__xludf.DUMMYFUNCTION("""COMPUTED_VALUE"""),2023.0)</f>
        <v>2023</v>
      </c>
    </row>
    <row r="2271">
      <c r="A2271" s="1" t="s">
        <v>3754</v>
      </c>
      <c r="B2271" s="4" t="s">
        <v>32</v>
      </c>
      <c r="C2271" s="4" t="s">
        <v>24</v>
      </c>
      <c r="D2271" s="4" t="s">
        <v>28</v>
      </c>
      <c r="E2271" s="4">
        <v>3.0</v>
      </c>
      <c r="F2271" s="4">
        <v>1.0</v>
      </c>
      <c r="G2271" s="4">
        <v>3.0</v>
      </c>
      <c r="H2271" s="5">
        <v>44955.0</v>
      </c>
      <c r="I2271" s="4">
        <f>IFERROR(__xludf.DUMMYFUNCTION("SPLIT(H2271,""/"")"),29.0)</f>
        <v>29</v>
      </c>
      <c r="J2271" s="4">
        <f>IFERROR(__xludf.DUMMYFUNCTION("""COMPUTED_VALUE"""),1.0)</f>
        <v>1</v>
      </c>
      <c r="K2271" s="4">
        <f>IFERROR(__xludf.DUMMYFUNCTION("""COMPUTED_VALUE"""),2023.0)</f>
        <v>2023</v>
      </c>
    </row>
    <row r="2272">
      <c r="A2272" s="1" t="s">
        <v>3623</v>
      </c>
      <c r="B2272" s="4" t="s">
        <v>32</v>
      </c>
      <c r="C2272" s="4" t="s">
        <v>29</v>
      </c>
      <c r="D2272" s="4" t="s">
        <v>30</v>
      </c>
      <c r="E2272" s="4">
        <v>2.0</v>
      </c>
      <c r="F2272" s="4">
        <v>1.0</v>
      </c>
      <c r="G2272" s="4">
        <v>2.0</v>
      </c>
      <c r="H2272" s="5">
        <v>44955.0</v>
      </c>
      <c r="I2272" s="4">
        <f>IFERROR(__xludf.DUMMYFUNCTION("SPLIT(H2272,""/"")"),29.0)</f>
        <v>29</v>
      </c>
      <c r="J2272" s="4">
        <f>IFERROR(__xludf.DUMMYFUNCTION("""COMPUTED_VALUE"""),1.0)</f>
        <v>1</v>
      </c>
      <c r="K2272" s="4">
        <f>IFERROR(__xludf.DUMMYFUNCTION("""COMPUTED_VALUE"""),2023.0)</f>
        <v>2023</v>
      </c>
    </row>
    <row r="2273">
      <c r="A2273" s="1" t="s">
        <v>9784</v>
      </c>
      <c r="B2273" s="4" t="s">
        <v>32</v>
      </c>
      <c r="C2273" s="4" t="s">
        <v>24</v>
      </c>
      <c r="D2273" s="4" t="s">
        <v>23</v>
      </c>
      <c r="E2273" s="4">
        <v>5.0</v>
      </c>
      <c r="F2273" s="4">
        <v>1.0</v>
      </c>
      <c r="G2273" s="4">
        <v>5.0</v>
      </c>
      <c r="H2273" s="5">
        <v>44955.0</v>
      </c>
      <c r="I2273" s="4">
        <f>IFERROR(__xludf.DUMMYFUNCTION("SPLIT(H2273,""/"")"),29.0)</f>
        <v>29</v>
      </c>
      <c r="J2273" s="4">
        <f>IFERROR(__xludf.DUMMYFUNCTION("""COMPUTED_VALUE"""),1.0)</f>
        <v>1</v>
      </c>
      <c r="K2273" s="4">
        <f>IFERROR(__xludf.DUMMYFUNCTION("""COMPUTED_VALUE"""),2023.0)</f>
        <v>2023</v>
      </c>
    </row>
    <row r="2274">
      <c r="A2274" s="1" t="s">
        <v>9326</v>
      </c>
      <c r="B2274" s="4" t="s">
        <v>32</v>
      </c>
      <c r="C2274" s="4" t="s">
        <v>24</v>
      </c>
      <c r="D2274" s="4" t="s">
        <v>39</v>
      </c>
      <c r="E2274" s="4">
        <v>1.0</v>
      </c>
      <c r="F2274" s="4">
        <v>1.0</v>
      </c>
      <c r="G2274" s="4">
        <v>1.0</v>
      </c>
      <c r="H2274" s="5">
        <v>44955.0</v>
      </c>
      <c r="I2274" s="4">
        <f>IFERROR(__xludf.DUMMYFUNCTION("SPLIT(H2274,""/"")"),29.0)</f>
        <v>29</v>
      </c>
      <c r="J2274" s="4">
        <f>IFERROR(__xludf.DUMMYFUNCTION("""COMPUTED_VALUE"""),1.0)</f>
        <v>1</v>
      </c>
      <c r="K2274" s="4">
        <f>IFERROR(__xludf.DUMMYFUNCTION("""COMPUTED_VALUE"""),2023.0)</f>
        <v>2023</v>
      </c>
    </row>
    <row r="2275">
      <c r="A2275" s="1" t="s">
        <v>5653</v>
      </c>
      <c r="B2275" s="4" t="s">
        <v>32</v>
      </c>
      <c r="C2275" s="4" t="s">
        <v>30</v>
      </c>
      <c r="D2275" s="4" t="s">
        <v>23</v>
      </c>
      <c r="E2275" s="4">
        <v>4.0</v>
      </c>
      <c r="F2275" s="4">
        <v>1.0</v>
      </c>
      <c r="G2275" s="4">
        <v>4.0</v>
      </c>
      <c r="H2275" s="5">
        <v>44955.0</v>
      </c>
      <c r="I2275" s="4">
        <f>IFERROR(__xludf.DUMMYFUNCTION("SPLIT(H2275,""/"")"),29.0)</f>
        <v>29</v>
      </c>
      <c r="J2275" s="4">
        <f>IFERROR(__xludf.DUMMYFUNCTION("""COMPUTED_VALUE"""),1.0)</f>
        <v>1</v>
      </c>
      <c r="K2275" s="4">
        <f>IFERROR(__xludf.DUMMYFUNCTION("""COMPUTED_VALUE"""),2023.0)</f>
        <v>2023</v>
      </c>
    </row>
    <row r="2276">
      <c r="A2276" s="1" t="s">
        <v>9728</v>
      </c>
      <c r="B2276" s="4" t="s">
        <v>32</v>
      </c>
      <c r="C2276" s="4" t="s">
        <v>29</v>
      </c>
      <c r="D2276" s="4" t="s">
        <v>30</v>
      </c>
      <c r="E2276" s="4">
        <v>1.0</v>
      </c>
      <c r="F2276" s="4">
        <v>1.0</v>
      </c>
      <c r="G2276" s="4">
        <v>1.0</v>
      </c>
      <c r="H2276" s="5">
        <v>44956.0</v>
      </c>
      <c r="I2276" s="4">
        <f>IFERROR(__xludf.DUMMYFUNCTION("SPLIT(H2276,""/"")"),30.0)</f>
        <v>30</v>
      </c>
      <c r="J2276" s="4">
        <f>IFERROR(__xludf.DUMMYFUNCTION("""COMPUTED_VALUE"""),1.0)</f>
        <v>1</v>
      </c>
      <c r="K2276" s="4">
        <f>IFERROR(__xludf.DUMMYFUNCTION("""COMPUTED_VALUE"""),2023.0)</f>
        <v>2023</v>
      </c>
    </row>
    <row r="2277">
      <c r="A2277" s="1" t="s">
        <v>484</v>
      </c>
      <c r="B2277" s="4" t="s">
        <v>32</v>
      </c>
      <c r="C2277" s="4" t="s">
        <v>24</v>
      </c>
      <c r="D2277" s="4" t="s">
        <v>23</v>
      </c>
      <c r="E2277" s="4">
        <v>3.0</v>
      </c>
      <c r="F2277" s="4">
        <v>1.0</v>
      </c>
      <c r="G2277" s="4">
        <v>3.0</v>
      </c>
      <c r="H2277" s="5">
        <v>44956.0</v>
      </c>
      <c r="I2277" s="4">
        <f>IFERROR(__xludf.DUMMYFUNCTION("SPLIT(H2277,""/"")"),30.0)</f>
        <v>30</v>
      </c>
      <c r="J2277" s="4">
        <f>IFERROR(__xludf.DUMMYFUNCTION("""COMPUTED_VALUE"""),1.0)</f>
        <v>1</v>
      </c>
      <c r="K2277" s="4">
        <f>IFERROR(__xludf.DUMMYFUNCTION("""COMPUTED_VALUE"""),2023.0)</f>
        <v>2023</v>
      </c>
    </row>
    <row r="2278">
      <c r="A2278" s="1" t="s">
        <v>6477</v>
      </c>
      <c r="B2278" s="4" t="s">
        <v>32</v>
      </c>
      <c r="C2278" s="4" t="s">
        <v>29</v>
      </c>
      <c r="D2278" s="4" t="s">
        <v>28</v>
      </c>
      <c r="E2278" s="4">
        <v>2.0</v>
      </c>
      <c r="F2278" s="4">
        <v>1.0</v>
      </c>
      <c r="G2278" s="4">
        <v>2.0</v>
      </c>
      <c r="H2278" s="5">
        <v>44957.0</v>
      </c>
      <c r="I2278" s="4">
        <f>IFERROR(__xludf.DUMMYFUNCTION("SPLIT(H2278,""/"")"),31.0)</f>
        <v>31</v>
      </c>
      <c r="J2278" s="4">
        <f>IFERROR(__xludf.DUMMYFUNCTION("""COMPUTED_VALUE"""),1.0)</f>
        <v>1</v>
      </c>
      <c r="K2278" s="4">
        <f>IFERROR(__xludf.DUMMYFUNCTION("""COMPUTED_VALUE"""),2023.0)</f>
        <v>2023</v>
      </c>
    </row>
    <row r="2279">
      <c r="A2279" s="1" t="s">
        <v>2539</v>
      </c>
      <c r="B2279" s="4" t="s">
        <v>32</v>
      </c>
      <c r="C2279" s="4" t="s">
        <v>24</v>
      </c>
      <c r="D2279" s="4" t="s">
        <v>39</v>
      </c>
      <c r="E2279" s="4">
        <v>5.0</v>
      </c>
      <c r="F2279" s="4">
        <v>1.0</v>
      </c>
      <c r="G2279" s="4">
        <v>5.0</v>
      </c>
      <c r="H2279" s="5">
        <v>44958.0</v>
      </c>
      <c r="I2279" s="4">
        <f>IFERROR(__xludf.DUMMYFUNCTION("SPLIT(H2279,""/"")"),1.0)</f>
        <v>1</v>
      </c>
      <c r="J2279" s="4">
        <f>IFERROR(__xludf.DUMMYFUNCTION("""COMPUTED_VALUE"""),2.0)</f>
        <v>2</v>
      </c>
      <c r="K2279" s="4">
        <f>IFERROR(__xludf.DUMMYFUNCTION("""COMPUTED_VALUE"""),2023.0)</f>
        <v>2023</v>
      </c>
    </row>
    <row r="2280">
      <c r="A2280" s="1" t="s">
        <v>1448</v>
      </c>
      <c r="B2280" s="4" t="s">
        <v>32</v>
      </c>
      <c r="C2280" s="4" t="s">
        <v>24</v>
      </c>
      <c r="D2280" s="4" t="s">
        <v>23</v>
      </c>
      <c r="E2280" s="4">
        <v>4.0</v>
      </c>
      <c r="F2280" s="4">
        <v>1.0</v>
      </c>
      <c r="G2280" s="4">
        <v>4.0</v>
      </c>
      <c r="H2280" s="5">
        <v>44958.0</v>
      </c>
      <c r="I2280" s="4">
        <f>IFERROR(__xludf.DUMMYFUNCTION("SPLIT(H2280,""/"")"),1.0)</f>
        <v>1</v>
      </c>
      <c r="J2280" s="4">
        <f>IFERROR(__xludf.DUMMYFUNCTION("""COMPUTED_VALUE"""),2.0)</f>
        <v>2</v>
      </c>
      <c r="K2280" s="4">
        <f>IFERROR(__xludf.DUMMYFUNCTION("""COMPUTED_VALUE"""),2023.0)</f>
        <v>2023</v>
      </c>
    </row>
    <row r="2281">
      <c r="A2281" s="1" t="s">
        <v>450</v>
      </c>
      <c r="B2281" s="4" t="s">
        <v>32</v>
      </c>
      <c r="C2281" s="4" t="s">
        <v>24</v>
      </c>
      <c r="D2281" s="4" t="s">
        <v>39</v>
      </c>
      <c r="E2281" s="4">
        <v>2.0</v>
      </c>
      <c r="F2281" s="4">
        <v>1.0</v>
      </c>
      <c r="G2281" s="4">
        <v>2.0</v>
      </c>
      <c r="H2281" s="5">
        <v>44958.0</v>
      </c>
      <c r="I2281" s="4">
        <f>IFERROR(__xludf.DUMMYFUNCTION("SPLIT(H2281,""/"")"),1.0)</f>
        <v>1</v>
      </c>
      <c r="J2281" s="4">
        <f>IFERROR(__xludf.DUMMYFUNCTION("""COMPUTED_VALUE"""),2.0)</f>
        <v>2</v>
      </c>
      <c r="K2281" s="4">
        <f>IFERROR(__xludf.DUMMYFUNCTION("""COMPUTED_VALUE"""),2023.0)</f>
        <v>2023</v>
      </c>
    </row>
    <row r="2282">
      <c r="A2282" s="1" t="s">
        <v>3906</v>
      </c>
      <c r="B2282" s="4" t="s">
        <v>32</v>
      </c>
      <c r="C2282" s="4" t="s">
        <v>29</v>
      </c>
      <c r="D2282" s="4" t="s">
        <v>28</v>
      </c>
      <c r="E2282" s="4">
        <v>3.0</v>
      </c>
      <c r="F2282" s="4">
        <v>1.0</v>
      </c>
      <c r="G2282" s="4">
        <v>3.0</v>
      </c>
      <c r="H2282" s="5">
        <v>44958.0</v>
      </c>
      <c r="I2282" s="4">
        <f>IFERROR(__xludf.DUMMYFUNCTION("SPLIT(H2282,""/"")"),1.0)</f>
        <v>1</v>
      </c>
      <c r="J2282" s="4">
        <f>IFERROR(__xludf.DUMMYFUNCTION("""COMPUTED_VALUE"""),2.0)</f>
        <v>2</v>
      </c>
      <c r="K2282" s="4">
        <f>IFERROR(__xludf.DUMMYFUNCTION("""COMPUTED_VALUE"""),2023.0)</f>
        <v>2023</v>
      </c>
    </row>
    <row r="2283">
      <c r="A2283" s="1" t="s">
        <v>8046</v>
      </c>
      <c r="B2283" s="4" t="s">
        <v>32</v>
      </c>
      <c r="C2283" s="4" t="s">
        <v>29</v>
      </c>
      <c r="D2283" s="4" t="s">
        <v>30</v>
      </c>
      <c r="E2283" s="4">
        <v>1.0</v>
      </c>
      <c r="F2283" s="4">
        <v>1.0</v>
      </c>
      <c r="G2283" s="4">
        <v>1.0</v>
      </c>
      <c r="H2283" s="5">
        <v>44959.0</v>
      </c>
      <c r="I2283" s="4">
        <f>IFERROR(__xludf.DUMMYFUNCTION("SPLIT(H2283,""/"")"),2.0)</f>
        <v>2</v>
      </c>
      <c r="J2283" s="4">
        <f>IFERROR(__xludf.DUMMYFUNCTION("""COMPUTED_VALUE"""),2.0)</f>
        <v>2</v>
      </c>
      <c r="K2283" s="4">
        <f>IFERROR(__xludf.DUMMYFUNCTION("""COMPUTED_VALUE"""),2023.0)</f>
        <v>2023</v>
      </c>
    </row>
    <row r="2284">
      <c r="A2284" s="1" t="s">
        <v>8217</v>
      </c>
      <c r="B2284" s="4" t="s">
        <v>32</v>
      </c>
      <c r="C2284" s="4" t="s">
        <v>24</v>
      </c>
      <c r="D2284" s="4" t="s">
        <v>28</v>
      </c>
      <c r="E2284" s="4">
        <v>4.0</v>
      </c>
      <c r="F2284" s="4">
        <v>1.0</v>
      </c>
      <c r="G2284" s="4">
        <v>4.0</v>
      </c>
      <c r="H2284" s="5">
        <v>44960.0</v>
      </c>
      <c r="I2284" s="4">
        <f>IFERROR(__xludf.DUMMYFUNCTION("SPLIT(H2284,""/"")"),3.0)</f>
        <v>3</v>
      </c>
      <c r="J2284" s="4">
        <f>IFERROR(__xludf.DUMMYFUNCTION("""COMPUTED_VALUE"""),2.0)</f>
        <v>2</v>
      </c>
      <c r="K2284" s="4">
        <f>IFERROR(__xludf.DUMMYFUNCTION("""COMPUTED_VALUE"""),2023.0)</f>
        <v>2023</v>
      </c>
    </row>
    <row r="2285">
      <c r="A2285" s="1" t="s">
        <v>5917</v>
      </c>
      <c r="B2285" s="4" t="s">
        <v>32</v>
      </c>
      <c r="C2285" s="4" t="s">
        <v>29</v>
      </c>
      <c r="D2285" s="4" t="s">
        <v>30</v>
      </c>
      <c r="E2285" s="4">
        <v>1.0</v>
      </c>
      <c r="F2285" s="4">
        <v>1.0</v>
      </c>
      <c r="G2285" s="4">
        <v>1.0</v>
      </c>
      <c r="H2285" s="5">
        <v>44960.0</v>
      </c>
      <c r="I2285" s="4">
        <f>IFERROR(__xludf.DUMMYFUNCTION("SPLIT(H2285,""/"")"),3.0)</f>
        <v>3</v>
      </c>
      <c r="J2285" s="4">
        <f>IFERROR(__xludf.DUMMYFUNCTION("""COMPUTED_VALUE"""),2.0)</f>
        <v>2</v>
      </c>
      <c r="K2285" s="4">
        <f>IFERROR(__xludf.DUMMYFUNCTION("""COMPUTED_VALUE"""),2023.0)</f>
        <v>2023</v>
      </c>
    </row>
    <row r="2286">
      <c r="A2286" s="1" t="s">
        <v>3974</v>
      </c>
      <c r="B2286" s="4" t="s">
        <v>32</v>
      </c>
      <c r="C2286" s="4" t="s">
        <v>29</v>
      </c>
      <c r="D2286" s="4" t="s">
        <v>30</v>
      </c>
      <c r="E2286" s="4">
        <v>4.0</v>
      </c>
      <c r="F2286" s="4">
        <v>1.0</v>
      </c>
      <c r="G2286" s="4">
        <v>4.0</v>
      </c>
      <c r="H2286" s="5">
        <v>44961.0</v>
      </c>
      <c r="I2286" s="4">
        <f>IFERROR(__xludf.DUMMYFUNCTION("SPLIT(H2286,""/"")"),4.0)</f>
        <v>4</v>
      </c>
      <c r="J2286" s="4">
        <f>IFERROR(__xludf.DUMMYFUNCTION("""COMPUTED_VALUE"""),2.0)</f>
        <v>2</v>
      </c>
      <c r="K2286" s="4">
        <f>IFERROR(__xludf.DUMMYFUNCTION("""COMPUTED_VALUE"""),2023.0)</f>
        <v>2023</v>
      </c>
    </row>
    <row r="2287">
      <c r="A2287" s="1" t="s">
        <v>1640</v>
      </c>
      <c r="B2287" s="4" t="s">
        <v>32</v>
      </c>
      <c r="C2287" s="4" t="s">
        <v>30</v>
      </c>
      <c r="D2287" s="4" t="s">
        <v>30</v>
      </c>
      <c r="E2287" s="4">
        <v>4.0</v>
      </c>
      <c r="F2287" s="4">
        <v>1.0</v>
      </c>
      <c r="G2287" s="4">
        <v>4.0</v>
      </c>
      <c r="H2287" s="5">
        <v>44961.0</v>
      </c>
      <c r="I2287" s="4">
        <f>IFERROR(__xludf.DUMMYFUNCTION("SPLIT(H2287,""/"")"),4.0)</f>
        <v>4</v>
      </c>
      <c r="J2287" s="4">
        <f>IFERROR(__xludf.DUMMYFUNCTION("""COMPUTED_VALUE"""),2.0)</f>
        <v>2</v>
      </c>
      <c r="K2287" s="4">
        <f>IFERROR(__xludf.DUMMYFUNCTION("""COMPUTED_VALUE"""),2023.0)</f>
        <v>2023</v>
      </c>
    </row>
    <row r="2288">
      <c r="A2288" s="1" t="s">
        <v>6591</v>
      </c>
      <c r="B2288" s="4" t="s">
        <v>32</v>
      </c>
      <c r="C2288" s="4" t="s">
        <v>30</v>
      </c>
      <c r="D2288" s="4" t="s">
        <v>39</v>
      </c>
      <c r="E2288" s="4">
        <v>3.0</v>
      </c>
      <c r="F2288" s="4">
        <v>1.0</v>
      </c>
      <c r="G2288" s="4">
        <v>3.0</v>
      </c>
      <c r="H2288" s="5">
        <v>44961.0</v>
      </c>
      <c r="I2288" s="4">
        <f>IFERROR(__xludf.DUMMYFUNCTION("SPLIT(H2288,""/"")"),4.0)</f>
        <v>4</v>
      </c>
      <c r="J2288" s="4">
        <f>IFERROR(__xludf.DUMMYFUNCTION("""COMPUTED_VALUE"""),2.0)</f>
        <v>2</v>
      </c>
      <c r="K2288" s="4">
        <f>IFERROR(__xludf.DUMMYFUNCTION("""COMPUTED_VALUE"""),2023.0)</f>
        <v>2023</v>
      </c>
    </row>
    <row r="2289">
      <c r="A2289" s="1" t="s">
        <v>5900</v>
      </c>
      <c r="B2289" s="4" t="s">
        <v>32</v>
      </c>
      <c r="C2289" s="4" t="s">
        <v>30</v>
      </c>
      <c r="D2289" s="4" t="s">
        <v>30</v>
      </c>
      <c r="E2289" s="4">
        <v>4.0</v>
      </c>
      <c r="F2289" s="4">
        <v>1.0</v>
      </c>
      <c r="G2289" s="4">
        <v>4.0</v>
      </c>
      <c r="H2289" s="5">
        <v>44961.0</v>
      </c>
      <c r="I2289" s="4">
        <f>IFERROR(__xludf.DUMMYFUNCTION("SPLIT(H2289,""/"")"),4.0)</f>
        <v>4</v>
      </c>
      <c r="J2289" s="4">
        <f>IFERROR(__xludf.DUMMYFUNCTION("""COMPUTED_VALUE"""),2.0)</f>
        <v>2</v>
      </c>
      <c r="K2289" s="4">
        <f>IFERROR(__xludf.DUMMYFUNCTION("""COMPUTED_VALUE"""),2023.0)</f>
        <v>2023</v>
      </c>
    </row>
    <row r="2290">
      <c r="A2290" s="1" t="s">
        <v>4942</v>
      </c>
      <c r="B2290" s="4" t="s">
        <v>32</v>
      </c>
      <c r="C2290" s="4" t="s">
        <v>30</v>
      </c>
      <c r="D2290" s="4" t="s">
        <v>30</v>
      </c>
      <c r="E2290" s="4">
        <v>3.0</v>
      </c>
      <c r="F2290" s="4">
        <v>1.0</v>
      </c>
      <c r="G2290" s="4">
        <v>3.0</v>
      </c>
      <c r="H2290" s="5">
        <v>44962.0</v>
      </c>
      <c r="I2290" s="4">
        <f>IFERROR(__xludf.DUMMYFUNCTION("SPLIT(H2290,""/"")"),5.0)</f>
        <v>5</v>
      </c>
      <c r="J2290" s="4">
        <f>IFERROR(__xludf.DUMMYFUNCTION("""COMPUTED_VALUE"""),2.0)</f>
        <v>2</v>
      </c>
      <c r="K2290" s="4">
        <f>IFERROR(__xludf.DUMMYFUNCTION("""COMPUTED_VALUE"""),2023.0)</f>
        <v>2023</v>
      </c>
    </row>
    <row r="2291">
      <c r="A2291" s="1" t="s">
        <v>3029</v>
      </c>
      <c r="B2291" s="4" t="s">
        <v>32</v>
      </c>
      <c r="C2291" s="4" t="s">
        <v>30</v>
      </c>
      <c r="D2291" s="4" t="s">
        <v>30</v>
      </c>
      <c r="E2291" s="4">
        <v>5.0</v>
      </c>
      <c r="F2291" s="4">
        <v>1.0</v>
      </c>
      <c r="G2291" s="4">
        <v>5.0</v>
      </c>
      <c r="H2291" s="5">
        <v>44963.0</v>
      </c>
      <c r="I2291" s="4">
        <f>IFERROR(__xludf.DUMMYFUNCTION("SPLIT(H2291,""/"")"),6.0)</f>
        <v>6</v>
      </c>
      <c r="J2291" s="4">
        <f>IFERROR(__xludf.DUMMYFUNCTION("""COMPUTED_VALUE"""),2.0)</f>
        <v>2</v>
      </c>
      <c r="K2291" s="4">
        <f>IFERROR(__xludf.DUMMYFUNCTION("""COMPUTED_VALUE"""),2023.0)</f>
        <v>2023</v>
      </c>
    </row>
    <row r="2292">
      <c r="A2292" s="1" t="s">
        <v>3360</v>
      </c>
      <c r="B2292" s="4" t="s">
        <v>32</v>
      </c>
      <c r="C2292" s="4" t="s">
        <v>24</v>
      </c>
      <c r="D2292" s="4" t="s">
        <v>30</v>
      </c>
      <c r="E2292" s="4">
        <v>4.0</v>
      </c>
      <c r="F2292" s="4">
        <v>1.0</v>
      </c>
      <c r="G2292" s="4">
        <v>4.0</v>
      </c>
      <c r="H2292" s="5">
        <v>44963.0</v>
      </c>
      <c r="I2292" s="4">
        <f>IFERROR(__xludf.DUMMYFUNCTION("SPLIT(H2292,""/"")"),6.0)</f>
        <v>6</v>
      </c>
      <c r="J2292" s="4">
        <f>IFERROR(__xludf.DUMMYFUNCTION("""COMPUTED_VALUE"""),2.0)</f>
        <v>2</v>
      </c>
      <c r="K2292" s="4">
        <f>IFERROR(__xludf.DUMMYFUNCTION("""COMPUTED_VALUE"""),2023.0)</f>
        <v>2023</v>
      </c>
    </row>
    <row r="2293">
      <c r="A2293" s="1" t="s">
        <v>7015</v>
      </c>
      <c r="B2293" s="4" t="s">
        <v>32</v>
      </c>
      <c r="C2293" s="4" t="s">
        <v>30</v>
      </c>
      <c r="D2293" s="4" t="s">
        <v>23</v>
      </c>
      <c r="E2293" s="4">
        <v>3.0</v>
      </c>
      <c r="F2293" s="4">
        <v>1.0</v>
      </c>
      <c r="G2293" s="4">
        <v>3.0</v>
      </c>
      <c r="H2293" s="5">
        <v>44963.0</v>
      </c>
      <c r="I2293" s="4">
        <f>IFERROR(__xludf.DUMMYFUNCTION("SPLIT(H2293,""/"")"),6.0)</f>
        <v>6</v>
      </c>
      <c r="J2293" s="4">
        <f>IFERROR(__xludf.DUMMYFUNCTION("""COMPUTED_VALUE"""),2.0)</f>
        <v>2</v>
      </c>
      <c r="K2293" s="4">
        <f>IFERROR(__xludf.DUMMYFUNCTION("""COMPUTED_VALUE"""),2023.0)</f>
        <v>2023</v>
      </c>
    </row>
    <row r="2294">
      <c r="A2294" s="1" t="s">
        <v>1282</v>
      </c>
      <c r="B2294" s="4" t="s">
        <v>32</v>
      </c>
      <c r="C2294" s="4" t="s">
        <v>30</v>
      </c>
      <c r="D2294" s="4" t="s">
        <v>30</v>
      </c>
      <c r="E2294" s="4">
        <v>4.0</v>
      </c>
      <c r="F2294" s="4">
        <v>1.0</v>
      </c>
      <c r="G2294" s="4">
        <v>4.0</v>
      </c>
      <c r="H2294" s="5">
        <v>44963.0</v>
      </c>
      <c r="I2294" s="4">
        <f>IFERROR(__xludf.DUMMYFUNCTION("SPLIT(H2294,""/"")"),6.0)</f>
        <v>6</v>
      </c>
      <c r="J2294" s="4">
        <f>IFERROR(__xludf.DUMMYFUNCTION("""COMPUTED_VALUE"""),2.0)</f>
        <v>2</v>
      </c>
      <c r="K2294" s="4">
        <f>IFERROR(__xludf.DUMMYFUNCTION("""COMPUTED_VALUE"""),2023.0)</f>
        <v>2023</v>
      </c>
    </row>
    <row r="2295">
      <c r="A2295" s="1" t="s">
        <v>5814</v>
      </c>
      <c r="B2295" s="4" t="s">
        <v>32</v>
      </c>
      <c r="C2295" s="4" t="s">
        <v>29</v>
      </c>
      <c r="D2295" s="4" t="s">
        <v>30</v>
      </c>
      <c r="E2295" s="4">
        <v>2.0</v>
      </c>
      <c r="F2295" s="4">
        <v>1.0</v>
      </c>
      <c r="G2295" s="4">
        <v>2.0</v>
      </c>
      <c r="H2295" s="5">
        <v>44963.0</v>
      </c>
      <c r="I2295" s="4">
        <f>IFERROR(__xludf.DUMMYFUNCTION("SPLIT(H2295,""/"")"),6.0)</f>
        <v>6</v>
      </c>
      <c r="J2295" s="4">
        <f>IFERROR(__xludf.DUMMYFUNCTION("""COMPUTED_VALUE"""),2.0)</f>
        <v>2</v>
      </c>
      <c r="K2295" s="4">
        <f>IFERROR(__xludf.DUMMYFUNCTION("""COMPUTED_VALUE"""),2023.0)</f>
        <v>2023</v>
      </c>
    </row>
    <row r="2296">
      <c r="A2296" s="1" t="s">
        <v>6910</v>
      </c>
      <c r="B2296" s="4" t="s">
        <v>32</v>
      </c>
      <c r="C2296" s="4" t="s">
        <v>29</v>
      </c>
      <c r="D2296" s="4" t="s">
        <v>30</v>
      </c>
      <c r="E2296" s="4">
        <v>3.0</v>
      </c>
      <c r="F2296" s="4">
        <v>1.0</v>
      </c>
      <c r="G2296" s="4">
        <v>3.0</v>
      </c>
      <c r="H2296" s="5">
        <v>44963.0</v>
      </c>
      <c r="I2296" s="4">
        <f>IFERROR(__xludf.DUMMYFUNCTION("SPLIT(H2296,""/"")"),6.0)</f>
        <v>6</v>
      </c>
      <c r="J2296" s="4">
        <f>IFERROR(__xludf.DUMMYFUNCTION("""COMPUTED_VALUE"""),2.0)</f>
        <v>2</v>
      </c>
      <c r="K2296" s="4">
        <f>IFERROR(__xludf.DUMMYFUNCTION("""COMPUTED_VALUE"""),2023.0)</f>
        <v>2023</v>
      </c>
    </row>
    <row r="2297">
      <c r="A2297" s="1" t="s">
        <v>4037</v>
      </c>
      <c r="B2297" s="4" t="s">
        <v>32</v>
      </c>
      <c r="C2297" s="4" t="s">
        <v>29</v>
      </c>
      <c r="D2297" s="4" t="s">
        <v>23</v>
      </c>
      <c r="E2297" s="4">
        <v>1.0</v>
      </c>
      <c r="F2297" s="4">
        <v>1.0</v>
      </c>
      <c r="G2297" s="4">
        <v>1.0</v>
      </c>
      <c r="H2297" s="5">
        <v>44964.0</v>
      </c>
      <c r="I2297" s="4">
        <f>IFERROR(__xludf.DUMMYFUNCTION("SPLIT(H2297,""/"")"),7.0)</f>
        <v>7</v>
      </c>
      <c r="J2297" s="4">
        <f>IFERROR(__xludf.DUMMYFUNCTION("""COMPUTED_VALUE"""),2.0)</f>
        <v>2</v>
      </c>
      <c r="K2297" s="4">
        <f>IFERROR(__xludf.DUMMYFUNCTION("""COMPUTED_VALUE"""),2023.0)</f>
        <v>2023</v>
      </c>
    </row>
    <row r="2298">
      <c r="A2298" s="1" t="s">
        <v>3394</v>
      </c>
      <c r="B2298" s="4" t="s">
        <v>32</v>
      </c>
      <c r="C2298" s="4" t="s">
        <v>30</v>
      </c>
      <c r="D2298" s="4" t="s">
        <v>30</v>
      </c>
      <c r="E2298" s="4">
        <v>4.0</v>
      </c>
      <c r="F2298" s="4">
        <v>1.0</v>
      </c>
      <c r="G2298" s="4">
        <v>4.0</v>
      </c>
      <c r="H2298" s="5">
        <v>44964.0</v>
      </c>
      <c r="I2298" s="4">
        <f>IFERROR(__xludf.DUMMYFUNCTION("SPLIT(H2298,""/"")"),7.0)</f>
        <v>7</v>
      </c>
      <c r="J2298" s="4">
        <f>IFERROR(__xludf.DUMMYFUNCTION("""COMPUTED_VALUE"""),2.0)</f>
        <v>2</v>
      </c>
      <c r="K2298" s="4">
        <f>IFERROR(__xludf.DUMMYFUNCTION("""COMPUTED_VALUE"""),2023.0)</f>
        <v>2023</v>
      </c>
    </row>
    <row r="2299">
      <c r="A2299" s="1" t="s">
        <v>4193</v>
      </c>
      <c r="B2299" s="4" t="s">
        <v>32</v>
      </c>
      <c r="C2299" s="4" t="s">
        <v>24</v>
      </c>
      <c r="D2299" s="4" t="s">
        <v>28</v>
      </c>
      <c r="E2299" s="4">
        <v>5.0</v>
      </c>
      <c r="F2299" s="4">
        <v>1.0</v>
      </c>
      <c r="G2299" s="4">
        <v>5.0</v>
      </c>
      <c r="H2299" s="5">
        <v>44964.0</v>
      </c>
      <c r="I2299" s="4">
        <f>IFERROR(__xludf.DUMMYFUNCTION("SPLIT(H2299,""/"")"),7.0)</f>
        <v>7</v>
      </c>
      <c r="J2299" s="4">
        <f>IFERROR(__xludf.DUMMYFUNCTION("""COMPUTED_VALUE"""),2.0)</f>
        <v>2</v>
      </c>
      <c r="K2299" s="4">
        <f>IFERROR(__xludf.DUMMYFUNCTION("""COMPUTED_VALUE"""),2023.0)</f>
        <v>2023</v>
      </c>
    </row>
    <row r="2300">
      <c r="A2300" s="1" t="s">
        <v>5033</v>
      </c>
      <c r="B2300" s="4" t="s">
        <v>32</v>
      </c>
      <c r="C2300" s="4" t="s">
        <v>24</v>
      </c>
      <c r="D2300" s="4" t="s">
        <v>23</v>
      </c>
      <c r="E2300" s="4">
        <v>4.0</v>
      </c>
      <c r="F2300" s="4">
        <v>1.0</v>
      </c>
      <c r="G2300" s="4">
        <v>4.0</v>
      </c>
      <c r="H2300" s="5">
        <v>44964.0</v>
      </c>
      <c r="I2300" s="4">
        <f>IFERROR(__xludf.DUMMYFUNCTION("SPLIT(H2300,""/"")"),7.0)</f>
        <v>7</v>
      </c>
      <c r="J2300" s="4">
        <f>IFERROR(__xludf.DUMMYFUNCTION("""COMPUTED_VALUE"""),2.0)</f>
        <v>2</v>
      </c>
      <c r="K2300" s="4">
        <f>IFERROR(__xludf.DUMMYFUNCTION("""COMPUTED_VALUE"""),2023.0)</f>
        <v>2023</v>
      </c>
    </row>
    <row r="2301">
      <c r="A2301" s="1" t="s">
        <v>7724</v>
      </c>
      <c r="B2301" s="4" t="s">
        <v>32</v>
      </c>
      <c r="C2301" s="4" t="s">
        <v>29</v>
      </c>
      <c r="D2301" s="4" t="s">
        <v>28</v>
      </c>
      <c r="E2301" s="4">
        <v>4.0</v>
      </c>
      <c r="F2301" s="4">
        <v>1.0</v>
      </c>
      <c r="G2301" s="4">
        <v>4.0</v>
      </c>
      <c r="H2301" s="5">
        <v>44964.0</v>
      </c>
      <c r="I2301" s="4">
        <f>IFERROR(__xludf.DUMMYFUNCTION("SPLIT(H2301,""/"")"),7.0)</f>
        <v>7</v>
      </c>
      <c r="J2301" s="4">
        <f>IFERROR(__xludf.DUMMYFUNCTION("""COMPUTED_VALUE"""),2.0)</f>
        <v>2</v>
      </c>
      <c r="K2301" s="4">
        <f>IFERROR(__xludf.DUMMYFUNCTION("""COMPUTED_VALUE"""),2023.0)</f>
        <v>2023</v>
      </c>
    </row>
    <row r="2302">
      <c r="A2302" s="1" t="s">
        <v>3161</v>
      </c>
      <c r="B2302" s="4" t="s">
        <v>32</v>
      </c>
      <c r="C2302" s="4" t="s">
        <v>30</v>
      </c>
      <c r="D2302" s="4" t="s">
        <v>30</v>
      </c>
      <c r="E2302" s="4">
        <v>5.0</v>
      </c>
      <c r="F2302" s="4">
        <v>1.0</v>
      </c>
      <c r="G2302" s="4">
        <v>5.0</v>
      </c>
      <c r="H2302" s="5">
        <v>44964.0</v>
      </c>
      <c r="I2302" s="4">
        <f>IFERROR(__xludf.DUMMYFUNCTION("SPLIT(H2302,""/"")"),7.0)</f>
        <v>7</v>
      </c>
      <c r="J2302" s="4">
        <f>IFERROR(__xludf.DUMMYFUNCTION("""COMPUTED_VALUE"""),2.0)</f>
        <v>2</v>
      </c>
      <c r="K2302" s="4">
        <f>IFERROR(__xludf.DUMMYFUNCTION("""COMPUTED_VALUE"""),2023.0)</f>
        <v>2023</v>
      </c>
    </row>
    <row r="2303">
      <c r="A2303" s="1" t="s">
        <v>643</v>
      </c>
      <c r="B2303" s="4" t="s">
        <v>32</v>
      </c>
      <c r="C2303" s="4" t="s">
        <v>24</v>
      </c>
      <c r="D2303" s="4" t="s">
        <v>30</v>
      </c>
      <c r="E2303" s="4">
        <v>2.0</v>
      </c>
      <c r="F2303" s="4">
        <v>1.0</v>
      </c>
      <c r="G2303" s="4">
        <v>2.0</v>
      </c>
      <c r="H2303" s="5">
        <v>44964.0</v>
      </c>
      <c r="I2303" s="4">
        <f>IFERROR(__xludf.DUMMYFUNCTION("SPLIT(H2303,""/"")"),7.0)</f>
        <v>7</v>
      </c>
      <c r="J2303" s="4">
        <f>IFERROR(__xludf.DUMMYFUNCTION("""COMPUTED_VALUE"""),2.0)</f>
        <v>2</v>
      </c>
      <c r="K2303" s="4">
        <f>IFERROR(__xludf.DUMMYFUNCTION("""COMPUTED_VALUE"""),2023.0)</f>
        <v>2023</v>
      </c>
    </row>
    <row r="2304">
      <c r="A2304" s="1" t="s">
        <v>1301</v>
      </c>
      <c r="B2304" s="4" t="s">
        <v>32</v>
      </c>
      <c r="C2304" s="4" t="s">
        <v>24</v>
      </c>
      <c r="D2304" s="4" t="s">
        <v>39</v>
      </c>
      <c r="E2304" s="4">
        <v>2.0</v>
      </c>
      <c r="F2304" s="4">
        <v>1.0</v>
      </c>
      <c r="G2304" s="4">
        <v>2.0</v>
      </c>
      <c r="H2304" s="5">
        <v>44965.0</v>
      </c>
      <c r="I2304" s="4">
        <f>IFERROR(__xludf.DUMMYFUNCTION("SPLIT(H2304,""/"")"),8.0)</f>
        <v>8</v>
      </c>
      <c r="J2304" s="4">
        <f>IFERROR(__xludf.DUMMYFUNCTION("""COMPUTED_VALUE"""),2.0)</f>
        <v>2</v>
      </c>
      <c r="K2304" s="4">
        <f>IFERROR(__xludf.DUMMYFUNCTION("""COMPUTED_VALUE"""),2023.0)</f>
        <v>2023</v>
      </c>
    </row>
    <row r="2305">
      <c r="A2305" s="1" t="s">
        <v>8666</v>
      </c>
      <c r="B2305" s="4" t="s">
        <v>32</v>
      </c>
      <c r="C2305" s="4" t="s">
        <v>30</v>
      </c>
      <c r="D2305" s="4" t="s">
        <v>30</v>
      </c>
      <c r="E2305" s="4">
        <v>2.0</v>
      </c>
      <c r="F2305" s="4">
        <v>1.0</v>
      </c>
      <c r="G2305" s="4">
        <v>2.0</v>
      </c>
      <c r="H2305" s="5">
        <v>44965.0</v>
      </c>
      <c r="I2305" s="4">
        <f>IFERROR(__xludf.DUMMYFUNCTION("SPLIT(H2305,""/"")"),8.0)</f>
        <v>8</v>
      </c>
      <c r="J2305" s="4">
        <f>IFERROR(__xludf.DUMMYFUNCTION("""COMPUTED_VALUE"""),2.0)</f>
        <v>2</v>
      </c>
      <c r="K2305" s="4">
        <f>IFERROR(__xludf.DUMMYFUNCTION("""COMPUTED_VALUE"""),2023.0)</f>
        <v>2023</v>
      </c>
    </row>
    <row r="2306">
      <c r="A2306" s="1" t="s">
        <v>7560</v>
      </c>
      <c r="B2306" s="4" t="s">
        <v>32</v>
      </c>
      <c r="C2306" s="4" t="s">
        <v>29</v>
      </c>
      <c r="D2306" s="4" t="s">
        <v>30</v>
      </c>
      <c r="E2306" s="4">
        <v>4.0</v>
      </c>
      <c r="F2306" s="4">
        <v>1.0</v>
      </c>
      <c r="G2306" s="4">
        <v>4.0</v>
      </c>
      <c r="H2306" s="5">
        <v>44965.0</v>
      </c>
      <c r="I2306" s="4">
        <f>IFERROR(__xludf.DUMMYFUNCTION("SPLIT(H2306,""/"")"),8.0)</f>
        <v>8</v>
      </c>
      <c r="J2306" s="4">
        <f>IFERROR(__xludf.DUMMYFUNCTION("""COMPUTED_VALUE"""),2.0)</f>
        <v>2</v>
      </c>
      <c r="K2306" s="4">
        <f>IFERROR(__xludf.DUMMYFUNCTION("""COMPUTED_VALUE"""),2023.0)</f>
        <v>2023</v>
      </c>
    </row>
    <row r="2307">
      <c r="A2307" s="1" t="s">
        <v>2915</v>
      </c>
      <c r="B2307" s="4" t="s">
        <v>32</v>
      </c>
      <c r="C2307" s="4" t="s">
        <v>30</v>
      </c>
      <c r="D2307" s="4" t="s">
        <v>23</v>
      </c>
      <c r="E2307" s="4">
        <v>5.0</v>
      </c>
      <c r="F2307" s="4">
        <v>1.0</v>
      </c>
      <c r="G2307" s="4">
        <v>5.0</v>
      </c>
      <c r="H2307" s="5">
        <v>44965.0</v>
      </c>
      <c r="I2307" s="4">
        <f>IFERROR(__xludf.DUMMYFUNCTION("SPLIT(H2307,""/"")"),8.0)</f>
        <v>8</v>
      </c>
      <c r="J2307" s="4">
        <f>IFERROR(__xludf.DUMMYFUNCTION("""COMPUTED_VALUE"""),2.0)</f>
        <v>2</v>
      </c>
      <c r="K2307" s="4">
        <f>IFERROR(__xludf.DUMMYFUNCTION("""COMPUTED_VALUE"""),2023.0)</f>
        <v>2023</v>
      </c>
    </row>
    <row r="2308">
      <c r="A2308" s="1" t="s">
        <v>9324</v>
      </c>
      <c r="B2308" s="4" t="s">
        <v>32</v>
      </c>
      <c r="C2308" s="4" t="s">
        <v>24</v>
      </c>
      <c r="D2308" s="4" t="s">
        <v>30</v>
      </c>
      <c r="E2308" s="4">
        <v>1.0</v>
      </c>
      <c r="F2308" s="4">
        <v>1.0</v>
      </c>
      <c r="G2308" s="4">
        <v>1.0</v>
      </c>
      <c r="H2308" s="5">
        <v>44967.0</v>
      </c>
      <c r="I2308" s="4">
        <f>IFERROR(__xludf.DUMMYFUNCTION("SPLIT(H2308,""/"")"),10.0)</f>
        <v>10</v>
      </c>
      <c r="J2308" s="4">
        <f>IFERROR(__xludf.DUMMYFUNCTION("""COMPUTED_VALUE"""),2.0)</f>
        <v>2</v>
      </c>
      <c r="K2308" s="4">
        <f>IFERROR(__xludf.DUMMYFUNCTION("""COMPUTED_VALUE"""),2023.0)</f>
        <v>2023</v>
      </c>
    </row>
    <row r="2309">
      <c r="A2309" s="1" t="s">
        <v>5498</v>
      </c>
      <c r="B2309" s="4" t="s">
        <v>32</v>
      </c>
      <c r="C2309" s="4" t="s">
        <v>24</v>
      </c>
      <c r="D2309" s="4" t="s">
        <v>28</v>
      </c>
      <c r="E2309" s="4">
        <v>4.0</v>
      </c>
      <c r="F2309" s="4">
        <v>1.0</v>
      </c>
      <c r="G2309" s="4">
        <v>4.0</v>
      </c>
      <c r="H2309" s="5">
        <v>44967.0</v>
      </c>
      <c r="I2309" s="4">
        <f>IFERROR(__xludf.DUMMYFUNCTION("SPLIT(H2309,""/"")"),10.0)</f>
        <v>10</v>
      </c>
      <c r="J2309" s="4">
        <f>IFERROR(__xludf.DUMMYFUNCTION("""COMPUTED_VALUE"""),2.0)</f>
        <v>2</v>
      </c>
      <c r="K2309" s="4">
        <f>IFERROR(__xludf.DUMMYFUNCTION("""COMPUTED_VALUE"""),2023.0)</f>
        <v>2023</v>
      </c>
    </row>
    <row r="2310">
      <c r="A2310" s="1" t="s">
        <v>859</v>
      </c>
      <c r="B2310" s="4" t="s">
        <v>32</v>
      </c>
      <c r="C2310" s="4" t="s">
        <v>29</v>
      </c>
      <c r="D2310" s="4" t="s">
        <v>23</v>
      </c>
      <c r="E2310" s="4">
        <v>3.0</v>
      </c>
      <c r="F2310" s="4">
        <v>1.0</v>
      </c>
      <c r="G2310" s="4">
        <v>3.0</v>
      </c>
      <c r="H2310" s="5">
        <v>44968.0</v>
      </c>
      <c r="I2310" s="4">
        <f>IFERROR(__xludf.DUMMYFUNCTION("SPLIT(H2310,""/"")"),11.0)</f>
        <v>11</v>
      </c>
      <c r="J2310" s="4">
        <f>IFERROR(__xludf.DUMMYFUNCTION("""COMPUTED_VALUE"""),2.0)</f>
        <v>2</v>
      </c>
      <c r="K2310" s="4">
        <f>IFERROR(__xludf.DUMMYFUNCTION("""COMPUTED_VALUE"""),2023.0)</f>
        <v>2023</v>
      </c>
    </row>
    <row r="2311">
      <c r="A2311" s="1" t="s">
        <v>8765</v>
      </c>
      <c r="B2311" s="4" t="s">
        <v>32</v>
      </c>
      <c r="C2311" s="4" t="s">
        <v>29</v>
      </c>
      <c r="D2311" s="4" t="s">
        <v>30</v>
      </c>
      <c r="E2311" s="4">
        <v>1.0</v>
      </c>
      <c r="F2311" s="4">
        <v>1.0</v>
      </c>
      <c r="G2311" s="4">
        <v>1.0</v>
      </c>
      <c r="H2311" s="5">
        <v>44968.0</v>
      </c>
      <c r="I2311" s="4">
        <f>IFERROR(__xludf.DUMMYFUNCTION("SPLIT(H2311,""/"")"),11.0)</f>
        <v>11</v>
      </c>
      <c r="J2311" s="4">
        <f>IFERROR(__xludf.DUMMYFUNCTION("""COMPUTED_VALUE"""),2.0)</f>
        <v>2</v>
      </c>
      <c r="K2311" s="4">
        <f>IFERROR(__xludf.DUMMYFUNCTION("""COMPUTED_VALUE"""),2023.0)</f>
        <v>2023</v>
      </c>
    </row>
    <row r="2312">
      <c r="A2312" s="1" t="s">
        <v>9003</v>
      </c>
      <c r="B2312" s="4" t="s">
        <v>32</v>
      </c>
      <c r="C2312" s="4" t="s">
        <v>29</v>
      </c>
      <c r="D2312" s="4" t="s">
        <v>39</v>
      </c>
      <c r="E2312" s="4">
        <v>4.0</v>
      </c>
      <c r="F2312" s="4">
        <v>1.0</v>
      </c>
      <c r="G2312" s="4">
        <v>4.0</v>
      </c>
      <c r="H2312" s="5">
        <v>44969.0</v>
      </c>
      <c r="I2312" s="4">
        <f>IFERROR(__xludf.DUMMYFUNCTION("SPLIT(H2312,""/"")"),12.0)</f>
        <v>12</v>
      </c>
      <c r="J2312" s="4">
        <f>IFERROR(__xludf.DUMMYFUNCTION("""COMPUTED_VALUE"""),2.0)</f>
        <v>2</v>
      </c>
      <c r="K2312" s="4">
        <f>IFERROR(__xludf.DUMMYFUNCTION("""COMPUTED_VALUE"""),2023.0)</f>
        <v>2023</v>
      </c>
    </row>
    <row r="2313">
      <c r="A2313" s="1" t="s">
        <v>5055</v>
      </c>
      <c r="B2313" s="4" t="s">
        <v>32</v>
      </c>
      <c r="C2313" s="4" t="s">
        <v>30</v>
      </c>
      <c r="D2313" s="4" t="s">
        <v>28</v>
      </c>
      <c r="E2313" s="4">
        <v>5.0</v>
      </c>
      <c r="F2313" s="4">
        <v>1.0</v>
      </c>
      <c r="G2313" s="4">
        <v>5.0</v>
      </c>
      <c r="H2313" s="5">
        <v>44969.0</v>
      </c>
      <c r="I2313" s="4">
        <f>IFERROR(__xludf.DUMMYFUNCTION("SPLIT(H2313,""/"")"),12.0)</f>
        <v>12</v>
      </c>
      <c r="J2313" s="4">
        <f>IFERROR(__xludf.DUMMYFUNCTION("""COMPUTED_VALUE"""),2.0)</f>
        <v>2</v>
      </c>
      <c r="K2313" s="4">
        <f>IFERROR(__xludf.DUMMYFUNCTION("""COMPUTED_VALUE"""),2023.0)</f>
        <v>2023</v>
      </c>
    </row>
    <row r="2314">
      <c r="A2314" s="1" t="s">
        <v>7287</v>
      </c>
      <c r="B2314" s="4" t="s">
        <v>32</v>
      </c>
      <c r="C2314" s="4" t="s">
        <v>30</v>
      </c>
      <c r="D2314" s="4" t="s">
        <v>28</v>
      </c>
      <c r="E2314" s="4">
        <v>1.0</v>
      </c>
      <c r="F2314" s="4">
        <v>1.0</v>
      </c>
      <c r="G2314" s="4">
        <v>1.0</v>
      </c>
      <c r="H2314" s="5">
        <v>44969.0</v>
      </c>
      <c r="I2314" s="4">
        <f>IFERROR(__xludf.DUMMYFUNCTION("SPLIT(H2314,""/"")"),12.0)</f>
        <v>12</v>
      </c>
      <c r="J2314" s="4">
        <f>IFERROR(__xludf.DUMMYFUNCTION("""COMPUTED_VALUE"""),2.0)</f>
        <v>2</v>
      </c>
      <c r="K2314" s="4">
        <f>IFERROR(__xludf.DUMMYFUNCTION("""COMPUTED_VALUE"""),2023.0)</f>
        <v>2023</v>
      </c>
    </row>
    <row r="2315">
      <c r="A2315" s="1" t="s">
        <v>7688</v>
      </c>
      <c r="B2315" s="4" t="s">
        <v>32</v>
      </c>
      <c r="C2315" s="4" t="s">
        <v>30</v>
      </c>
      <c r="D2315" s="4" t="s">
        <v>23</v>
      </c>
      <c r="E2315" s="4">
        <v>3.0</v>
      </c>
      <c r="F2315" s="4">
        <v>1.0</v>
      </c>
      <c r="G2315" s="4">
        <v>3.0</v>
      </c>
      <c r="H2315" s="5">
        <v>44970.0</v>
      </c>
      <c r="I2315" s="4">
        <f>IFERROR(__xludf.DUMMYFUNCTION("SPLIT(H2315,""/"")"),13.0)</f>
        <v>13</v>
      </c>
      <c r="J2315" s="4">
        <f>IFERROR(__xludf.DUMMYFUNCTION("""COMPUTED_VALUE"""),2.0)</f>
        <v>2</v>
      </c>
      <c r="K2315" s="4">
        <f>IFERROR(__xludf.DUMMYFUNCTION("""COMPUTED_VALUE"""),2023.0)</f>
        <v>2023</v>
      </c>
    </row>
    <row r="2316">
      <c r="A2316" s="1" t="s">
        <v>4976</v>
      </c>
      <c r="B2316" s="4" t="s">
        <v>32</v>
      </c>
      <c r="C2316" s="4" t="s">
        <v>24</v>
      </c>
      <c r="D2316" s="4" t="s">
        <v>30</v>
      </c>
      <c r="E2316" s="4">
        <v>1.0</v>
      </c>
      <c r="F2316" s="4">
        <v>1.0</v>
      </c>
      <c r="G2316" s="4">
        <v>1.0</v>
      </c>
      <c r="H2316" s="5">
        <v>44970.0</v>
      </c>
      <c r="I2316" s="4">
        <f>IFERROR(__xludf.DUMMYFUNCTION("SPLIT(H2316,""/"")"),13.0)</f>
        <v>13</v>
      </c>
      <c r="J2316" s="4">
        <f>IFERROR(__xludf.DUMMYFUNCTION("""COMPUTED_VALUE"""),2.0)</f>
        <v>2</v>
      </c>
      <c r="K2316" s="4">
        <f>IFERROR(__xludf.DUMMYFUNCTION("""COMPUTED_VALUE"""),2023.0)</f>
        <v>2023</v>
      </c>
    </row>
    <row r="2317">
      <c r="A2317" s="1" t="s">
        <v>2183</v>
      </c>
      <c r="B2317" s="4" t="s">
        <v>32</v>
      </c>
      <c r="C2317" s="4" t="s">
        <v>29</v>
      </c>
      <c r="D2317" s="4" t="s">
        <v>39</v>
      </c>
      <c r="E2317" s="4">
        <v>4.0</v>
      </c>
      <c r="F2317" s="4">
        <v>1.0</v>
      </c>
      <c r="G2317" s="4">
        <v>4.0</v>
      </c>
      <c r="H2317" s="5">
        <v>44970.0</v>
      </c>
      <c r="I2317" s="4">
        <f>IFERROR(__xludf.DUMMYFUNCTION("SPLIT(H2317,""/"")"),13.0)</f>
        <v>13</v>
      </c>
      <c r="J2317" s="4">
        <f>IFERROR(__xludf.DUMMYFUNCTION("""COMPUTED_VALUE"""),2.0)</f>
        <v>2</v>
      </c>
      <c r="K2317" s="4">
        <f>IFERROR(__xludf.DUMMYFUNCTION("""COMPUTED_VALUE"""),2023.0)</f>
        <v>2023</v>
      </c>
    </row>
    <row r="2318">
      <c r="A2318" s="1" t="s">
        <v>7425</v>
      </c>
      <c r="B2318" s="4" t="s">
        <v>32</v>
      </c>
      <c r="C2318" s="4" t="s">
        <v>29</v>
      </c>
      <c r="D2318" s="4" t="s">
        <v>23</v>
      </c>
      <c r="E2318" s="4">
        <v>5.0</v>
      </c>
      <c r="F2318" s="4">
        <v>1.0</v>
      </c>
      <c r="G2318" s="4">
        <v>5.0</v>
      </c>
      <c r="H2318" s="5">
        <v>44971.0</v>
      </c>
      <c r="I2318" s="4">
        <f>IFERROR(__xludf.DUMMYFUNCTION("SPLIT(H2318,""/"")"),14.0)</f>
        <v>14</v>
      </c>
      <c r="J2318" s="4">
        <f>IFERROR(__xludf.DUMMYFUNCTION("""COMPUTED_VALUE"""),2.0)</f>
        <v>2</v>
      </c>
      <c r="K2318" s="4">
        <f>IFERROR(__xludf.DUMMYFUNCTION("""COMPUTED_VALUE"""),2023.0)</f>
        <v>2023</v>
      </c>
    </row>
    <row r="2319">
      <c r="A2319" s="1" t="s">
        <v>4900</v>
      </c>
      <c r="B2319" s="4" t="s">
        <v>32</v>
      </c>
      <c r="C2319" s="4" t="s">
        <v>29</v>
      </c>
      <c r="D2319" s="4" t="s">
        <v>23</v>
      </c>
      <c r="E2319" s="4">
        <v>5.0</v>
      </c>
      <c r="F2319" s="4">
        <v>1.0</v>
      </c>
      <c r="G2319" s="4">
        <v>5.0</v>
      </c>
      <c r="H2319" s="5">
        <v>44971.0</v>
      </c>
      <c r="I2319" s="4">
        <f>IFERROR(__xludf.DUMMYFUNCTION("SPLIT(H2319,""/"")"),14.0)</f>
        <v>14</v>
      </c>
      <c r="J2319" s="4">
        <f>IFERROR(__xludf.DUMMYFUNCTION("""COMPUTED_VALUE"""),2.0)</f>
        <v>2</v>
      </c>
      <c r="K2319" s="4">
        <f>IFERROR(__xludf.DUMMYFUNCTION("""COMPUTED_VALUE"""),2023.0)</f>
        <v>2023</v>
      </c>
    </row>
    <row r="2320">
      <c r="A2320" s="1" t="s">
        <v>4963</v>
      </c>
      <c r="B2320" s="4" t="s">
        <v>32</v>
      </c>
      <c r="C2320" s="4" t="s">
        <v>24</v>
      </c>
      <c r="D2320" s="4" t="s">
        <v>30</v>
      </c>
      <c r="E2320" s="4">
        <v>5.0</v>
      </c>
      <c r="F2320" s="4">
        <v>1.0</v>
      </c>
      <c r="G2320" s="4">
        <v>5.0</v>
      </c>
      <c r="H2320" s="5">
        <v>44971.0</v>
      </c>
      <c r="I2320" s="4">
        <f>IFERROR(__xludf.DUMMYFUNCTION("SPLIT(H2320,""/"")"),14.0)</f>
        <v>14</v>
      </c>
      <c r="J2320" s="4">
        <f>IFERROR(__xludf.DUMMYFUNCTION("""COMPUTED_VALUE"""),2.0)</f>
        <v>2</v>
      </c>
      <c r="K2320" s="4">
        <f>IFERROR(__xludf.DUMMYFUNCTION("""COMPUTED_VALUE"""),2023.0)</f>
        <v>2023</v>
      </c>
    </row>
    <row r="2321">
      <c r="A2321" s="1" t="s">
        <v>909</v>
      </c>
      <c r="B2321" s="4" t="s">
        <v>32</v>
      </c>
      <c r="C2321" s="4" t="s">
        <v>24</v>
      </c>
      <c r="D2321" s="4" t="s">
        <v>39</v>
      </c>
      <c r="E2321" s="4">
        <v>2.0</v>
      </c>
      <c r="F2321" s="4">
        <v>1.0</v>
      </c>
      <c r="G2321" s="4">
        <v>2.0</v>
      </c>
      <c r="H2321" s="5">
        <v>44972.0</v>
      </c>
      <c r="I2321" s="4">
        <f>IFERROR(__xludf.DUMMYFUNCTION("SPLIT(H2321,""/"")"),15.0)</f>
        <v>15</v>
      </c>
      <c r="J2321" s="4">
        <f>IFERROR(__xludf.DUMMYFUNCTION("""COMPUTED_VALUE"""),2.0)</f>
        <v>2</v>
      </c>
      <c r="K2321" s="4">
        <f>IFERROR(__xludf.DUMMYFUNCTION("""COMPUTED_VALUE"""),2023.0)</f>
        <v>2023</v>
      </c>
    </row>
    <row r="2322">
      <c r="A2322" s="1" t="s">
        <v>5536</v>
      </c>
      <c r="B2322" s="4" t="s">
        <v>32</v>
      </c>
      <c r="C2322" s="4" t="s">
        <v>30</v>
      </c>
      <c r="D2322" s="4" t="s">
        <v>28</v>
      </c>
      <c r="E2322" s="4">
        <v>5.0</v>
      </c>
      <c r="F2322" s="4">
        <v>1.0</v>
      </c>
      <c r="G2322" s="4">
        <v>5.0</v>
      </c>
      <c r="H2322" s="5">
        <v>44972.0</v>
      </c>
      <c r="I2322" s="4">
        <f>IFERROR(__xludf.DUMMYFUNCTION("SPLIT(H2322,""/"")"),15.0)</f>
        <v>15</v>
      </c>
      <c r="J2322" s="4">
        <f>IFERROR(__xludf.DUMMYFUNCTION("""COMPUTED_VALUE"""),2.0)</f>
        <v>2</v>
      </c>
      <c r="K2322" s="4">
        <f>IFERROR(__xludf.DUMMYFUNCTION("""COMPUTED_VALUE"""),2023.0)</f>
        <v>2023</v>
      </c>
    </row>
    <row r="2323">
      <c r="A2323" s="1" t="s">
        <v>2359</v>
      </c>
      <c r="B2323" s="4" t="s">
        <v>32</v>
      </c>
      <c r="C2323" s="4" t="s">
        <v>30</v>
      </c>
      <c r="D2323" s="4" t="s">
        <v>23</v>
      </c>
      <c r="E2323" s="4">
        <v>3.0</v>
      </c>
      <c r="F2323" s="4">
        <v>1.0</v>
      </c>
      <c r="G2323" s="4">
        <v>3.0</v>
      </c>
      <c r="H2323" s="5">
        <v>44972.0</v>
      </c>
      <c r="I2323" s="4">
        <f>IFERROR(__xludf.DUMMYFUNCTION("SPLIT(H2323,""/"")"),15.0)</f>
        <v>15</v>
      </c>
      <c r="J2323" s="4">
        <f>IFERROR(__xludf.DUMMYFUNCTION("""COMPUTED_VALUE"""),2.0)</f>
        <v>2</v>
      </c>
      <c r="K2323" s="4">
        <f>IFERROR(__xludf.DUMMYFUNCTION("""COMPUTED_VALUE"""),2023.0)</f>
        <v>2023</v>
      </c>
    </row>
    <row r="2324">
      <c r="A2324" s="1" t="s">
        <v>2498</v>
      </c>
      <c r="B2324" s="4" t="s">
        <v>32</v>
      </c>
      <c r="C2324" s="4" t="s">
        <v>24</v>
      </c>
      <c r="D2324" s="4" t="s">
        <v>39</v>
      </c>
      <c r="E2324" s="4">
        <v>4.0</v>
      </c>
      <c r="F2324" s="4">
        <v>1.0</v>
      </c>
      <c r="G2324" s="4">
        <v>4.0</v>
      </c>
      <c r="H2324" s="5">
        <v>44972.0</v>
      </c>
      <c r="I2324" s="4">
        <f>IFERROR(__xludf.DUMMYFUNCTION("SPLIT(H2324,""/"")"),15.0)</f>
        <v>15</v>
      </c>
      <c r="J2324" s="4">
        <f>IFERROR(__xludf.DUMMYFUNCTION("""COMPUTED_VALUE"""),2.0)</f>
        <v>2</v>
      </c>
      <c r="K2324" s="4">
        <f>IFERROR(__xludf.DUMMYFUNCTION("""COMPUTED_VALUE"""),2023.0)</f>
        <v>2023</v>
      </c>
    </row>
    <row r="2325">
      <c r="A2325" s="1" t="s">
        <v>215</v>
      </c>
      <c r="B2325" s="4" t="s">
        <v>32</v>
      </c>
      <c r="C2325" s="4" t="s">
        <v>29</v>
      </c>
      <c r="D2325" s="4" t="s">
        <v>39</v>
      </c>
      <c r="E2325" s="4">
        <v>3.0</v>
      </c>
      <c r="F2325" s="4">
        <v>1.0</v>
      </c>
      <c r="G2325" s="4">
        <v>3.0</v>
      </c>
      <c r="H2325" s="5">
        <v>44973.0</v>
      </c>
      <c r="I2325" s="4">
        <f>IFERROR(__xludf.DUMMYFUNCTION("SPLIT(H2325,""/"")"),16.0)</f>
        <v>16</v>
      </c>
      <c r="J2325" s="4">
        <f>IFERROR(__xludf.DUMMYFUNCTION("""COMPUTED_VALUE"""),2.0)</f>
        <v>2</v>
      </c>
      <c r="K2325" s="4">
        <f>IFERROR(__xludf.DUMMYFUNCTION("""COMPUTED_VALUE"""),2023.0)</f>
        <v>2023</v>
      </c>
    </row>
    <row r="2326">
      <c r="A2326" s="1" t="s">
        <v>954</v>
      </c>
      <c r="B2326" s="4" t="s">
        <v>32</v>
      </c>
      <c r="C2326" s="4" t="s">
        <v>30</v>
      </c>
      <c r="D2326" s="4" t="s">
        <v>39</v>
      </c>
      <c r="E2326" s="4">
        <v>1.0</v>
      </c>
      <c r="F2326" s="4">
        <v>1.0</v>
      </c>
      <c r="G2326" s="4">
        <v>1.0</v>
      </c>
      <c r="H2326" s="5">
        <v>44973.0</v>
      </c>
      <c r="I2326" s="4">
        <f>IFERROR(__xludf.DUMMYFUNCTION("SPLIT(H2326,""/"")"),16.0)</f>
        <v>16</v>
      </c>
      <c r="J2326" s="4">
        <f>IFERROR(__xludf.DUMMYFUNCTION("""COMPUTED_VALUE"""),2.0)</f>
        <v>2</v>
      </c>
      <c r="K2326" s="4">
        <f>IFERROR(__xludf.DUMMYFUNCTION("""COMPUTED_VALUE"""),2023.0)</f>
        <v>2023</v>
      </c>
    </row>
    <row r="2327">
      <c r="A2327" s="1" t="s">
        <v>9861</v>
      </c>
      <c r="B2327" s="4" t="s">
        <v>32</v>
      </c>
      <c r="C2327" s="4" t="s">
        <v>30</v>
      </c>
      <c r="D2327" s="4" t="s">
        <v>30</v>
      </c>
      <c r="E2327" s="4">
        <v>1.0</v>
      </c>
      <c r="F2327" s="4">
        <v>1.0</v>
      </c>
      <c r="G2327" s="4">
        <v>1.0</v>
      </c>
      <c r="H2327" s="5">
        <v>44973.0</v>
      </c>
      <c r="I2327" s="4">
        <f>IFERROR(__xludf.DUMMYFUNCTION("SPLIT(H2327,""/"")"),16.0)</f>
        <v>16</v>
      </c>
      <c r="J2327" s="4">
        <f>IFERROR(__xludf.DUMMYFUNCTION("""COMPUTED_VALUE"""),2.0)</f>
        <v>2</v>
      </c>
      <c r="K2327" s="4">
        <f>IFERROR(__xludf.DUMMYFUNCTION("""COMPUTED_VALUE"""),2023.0)</f>
        <v>2023</v>
      </c>
    </row>
    <row r="2328">
      <c r="A2328" s="1" t="s">
        <v>233</v>
      </c>
      <c r="B2328" s="4" t="s">
        <v>32</v>
      </c>
      <c r="C2328" s="4" t="s">
        <v>24</v>
      </c>
      <c r="D2328" s="4" t="s">
        <v>28</v>
      </c>
      <c r="E2328" s="4">
        <v>3.0</v>
      </c>
      <c r="F2328" s="4">
        <v>1.0</v>
      </c>
      <c r="G2328" s="4">
        <v>3.0</v>
      </c>
      <c r="H2328" s="5">
        <v>44973.0</v>
      </c>
      <c r="I2328" s="4">
        <f>IFERROR(__xludf.DUMMYFUNCTION("SPLIT(H2328,""/"")"),16.0)</f>
        <v>16</v>
      </c>
      <c r="J2328" s="4">
        <f>IFERROR(__xludf.DUMMYFUNCTION("""COMPUTED_VALUE"""),2.0)</f>
        <v>2</v>
      </c>
      <c r="K2328" s="4">
        <f>IFERROR(__xludf.DUMMYFUNCTION("""COMPUTED_VALUE"""),2023.0)</f>
        <v>2023</v>
      </c>
    </row>
    <row r="2329">
      <c r="A2329" s="1" t="s">
        <v>1977</v>
      </c>
      <c r="B2329" s="4" t="s">
        <v>32</v>
      </c>
      <c r="C2329" s="4" t="s">
        <v>30</v>
      </c>
      <c r="D2329" s="4" t="s">
        <v>30</v>
      </c>
      <c r="E2329" s="4">
        <v>3.0</v>
      </c>
      <c r="F2329" s="4">
        <v>1.0</v>
      </c>
      <c r="G2329" s="4">
        <v>3.0</v>
      </c>
      <c r="H2329" s="5">
        <v>44974.0</v>
      </c>
      <c r="I2329" s="4">
        <f>IFERROR(__xludf.DUMMYFUNCTION("SPLIT(H2329,""/"")"),17.0)</f>
        <v>17</v>
      </c>
      <c r="J2329" s="4">
        <f>IFERROR(__xludf.DUMMYFUNCTION("""COMPUTED_VALUE"""),2.0)</f>
        <v>2</v>
      </c>
      <c r="K2329" s="4">
        <f>IFERROR(__xludf.DUMMYFUNCTION("""COMPUTED_VALUE"""),2023.0)</f>
        <v>2023</v>
      </c>
    </row>
    <row r="2330">
      <c r="A2330" s="1" t="s">
        <v>8402</v>
      </c>
      <c r="B2330" s="4" t="s">
        <v>32</v>
      </c>
      <c r="C2330" s="4" t="s">
        <v>30</v>
      </c>
      <c r="D2330" s="4" t="s">
        <v>30</v>
      </c>
      <c r="E2330" s="4">
        <v>2.0</v>
      </c>
      <c r="F2330" s="4">
        <v>1.0</v>
      </c>
      <c r="G2330" s="4">
        <v>2.0</v>
      </c>
      <c r="H2330" s="5">
        <v>44975.0</v>
      </c>
      <c r="I2330" s="4">
        <f>IFERROR(__xludf.DUMMYFUNCTION("SPLIT(H2330,""/"")"),18.0)</f>
        <v>18</v>
      </c>
      <c r="J2330" s="4">
        <f>IFERROR(__xludf.DUMMYFUNCTION("""COMPUTED_VALUE"""),2.0)</f>
        <v>2</v>
      </c>
      <c r="K2330" s="4">
        <f>IFERROR(__xludf.DUMMYFUNCTION("""COMPUTED_VALUE"""),2023.0)</f>
        <v>2023</v>
      </c>
    </row>
    <row r="2331">
      <c r="A2331" s="1" t="s">
        <v>9291</v>
      </c>
      <c r="B2331" s="4" t="s">
        <v>32</v>
      </c>
      <c r="C2331" s="4" t="s">
        <v>30</v>
      </c>
      <c r="D2331" s="4" t="s">
        <v>23</v>
      </c>
      <c r="E2331" s="4">
        <v>1.0</v>
      </c>
      <c r="F2331" s="4">
        <v>1.0</v>
      </c>
      <c r="G2331" s="4">
        <v>1.0</v>
      </c>
      <c r="H2331" s="5">
        <v>44975.0</v>
      </c>
      <c r="I2331" s="4">
        <f>IFERROR(__xludf.DUMMYFUNCTION("SPLIT(H2331,""/"")"),18.0)</f>
        <v>18</v>
      </c>
      <c r="J2331" s="4">
        <f>IFERROR(__xludf.DUMMYFUNCTION("""COMPUTED_VALUE"""),2.0)</f>
        <v>2</v>
      </c>
      <c r="K2331" s="4">
        <f>IFERROR(__xludf.DUMMYFUNCTION("""COMPUTED_VALUE"""),2023.0)</f>
        <v>2023</v>
      </c>
    </row>
    <row r="2332">
      <c r="A2332" s="1" t="s">
        <v>768</v>
      </c>
      <c r="B2332" s="4" t="s">
        <v>32</v>
      </c>
      <c r="C2332" s="4" t="s">
        <v>29</v>
      </c>
      <c r="D2332" s="4" t="s">
        <v>30</v>
      </c>
      <c r="E2332" s="4">
        <v>5.0</v>
      </c>
      <c r="F2332" s="4">
        <v>1.0</v>
      </c>
      <c r="G2332" s="4">
        <v>5.0</v>
      </c>
      <c r="H2332" s="5">
        <v>44976.0</v>
      </c>
      <c r="I2332" s="4">
        <f>IFERROR(__xludf.DUMMYFUNCTION("SPLIT(H2332,""/"")"),19.0)</f>
        <v>19</v>
      </c>
      <c r="J2332" s="4">
        <f>IFERROR(__xludf.DUMMYFUNCTION("""COMPUTED_VALUE"""),2.0)</f>
        <v>2</v>
      </c>
      <c r="K2332" s="4">
        <f>IFERROR(__xludf.DUMMYFUNCTION("""COMPUTED_VALUE"""),2023.0)</f>
        <v>2023</v>
      </c>
    </row>
    <row r="2333">
      <c r="A2333" s="1" t="s">
        <v>4038</v>
      </c>
      <c r="B2333" s="4" t="s">
        <v>32</v>
      </c>
      <c r="C2333" s="4" t="s">
        <v>29</v>
      </c>
      <c r="D2333" s="4" t="s">
        <v>28</v>
      </c>
      <c r="E2333" s="4">
        <v>5.0</v>
      </c>
      <c r="F2333" s="4">
        <v>1.0</v>
      </c>
      <c r="G2333" s="4">
        <v>5.0</v>
      </c>
      <c r="H2333" s="5">
        <v>44976.0</v>
      </c>
      <c r="I2333" s="4">
        <f>IFERROR(__xludf.DUMMYFUNCTION("SPLIT(H2333,""/"")"),19.0)</f>
        <v>19</v>
      </c>
      <c r="J2333" s="4">
        <f>IFERROR(__xludf.DUMMYFUNCTION("""COMPUTED_VALUE"""),2.0)</f>
        <v>2</v>
      </c>
      <c r="K2333" s="4">
        <f>IFERROR(__xludf.DUMMYFUNCTION("""COMPUTED_VALUE"""),2023.0)</f>
        <v>2023</v>
      </c>
    </row>
    <row r="2334">
      <c r="A2334" s="1" t="s">
        <v>9293</v>
      </c>
      <c r="B2334" s="4" t="s">
        <v>32</v>
      </c>
      <c r="C2334" s="4" t="s">
        <v>29</v>
      </c>
      <c r="D2334" s="4" t="s">
        <v>28</v>
      </c>
      <c r="E2334" s="4">
        <v>1.0</v>
      </c>
      <c r="F2334" s="4">
        <v>1.0</v>
      </c>
      <c r="G2334" s="4">
        <v>1.0</v>
      </c>
      <c r="H2334" s="5">
        <v>44977.0</v>
      </c>
      <c r="I2334" s="4">
        <f>IFERROR(__xludf.DUMMYFUNCTION("SPLIT(H2334,""/"")"),20.0)</f>
        <v>20</v>
      </c>
      <c r="J2334" s="4">
        <f>IFERROR(__xludf.DUMMYFUNCTION("""COMPUTED_VALUE"""),2.0)</f>
        <v>2</v>
      </c>
      <c r="K2334" s="4">
        <f>IFERROR(__xludf.DUMMYFUNCTION("""COMPUTED_VALUE"""),2023.0)</f>
        <v>2023</v>
      </c>
    </row>
    <row r="2335">
      <c r="A2335" s="1" t="s">
        <v>1913</v>
      </c>
      <c r="B2335" s="4" t="s">
        <v>32</v>
      </c>
      <c r="C2335" s="4" t="s">
        <v>29</v>
      </c>
      <c r="D2335" s="4" t="s">
        <v>39</v>
      </c>
      <c r="E2335" s="4">
        <v>2.0</v>
      </c>
      <c r="F2335" s="4">
        <v>1.0</v>
      </c>
      <c r="G2335" s="4">
        <v>2.0</v>
      </c>
      <c r="H2335" s="5">
        <v>44977.0</v>
      </c>
      <c r="I2335" s="4">
        <f>IFERROR(__xludf.DUMMYFUNCTION("SPLIT(H2335,""/"")"),20.0)</f>
        <v>20</v>
      </c>
      <c r="J2335" s="4">
        <f>IFERROR(__xludf.DUMMYFUNCTION("""COMPUTED_VALUE"""),2.0)</f>
        <v>2</v>
      </c>
      <c r="K2335" s="4">
        <f>IFERROR(__xludf.DUMMYFUNCTION("""COMPUTED_VALUE"""),2023.0)</f>
        <v>2023</v>
      </c>
    </row>
    <row r="2336">
      <c r="A2336" s="1" t="s">
        <v>2600</v>
      </c>
      <c r="B2336" s="4" t="s">
        <v>32</v>
      </c>
      <c r="C2336" s="4" t="s">
        <v>24</v>
      </c>
      <c r="D2336" s="4" t="s">
        <v>28</v>
      </c>
      <c r="E2336" s="4">
        <v>4.0</v>
      </c>
      <c r="F2336" s="4">
        <v>1.0</v>
      </c>
      <c r="G2336" s="4">
        <v>4.0</v>
      </c>
      <c r="H2336" s="5">
        <v>44978.0</v>
      </c>
      <c r="I2336" s="4">
        <f>IFERROR(__xludf.DUMMYFUNCTION("SPLIT(H2336,""/"")"),21.0)</f>
        <v>21</v>
      </c>
      <c r="J2336" s="4">
        <f>IFERROR(__xludf.DUMMYFUNCTION("""COMPUTED_VALUE"""),2.0)</f>
        <v>2</v>
      </c>
      <c r="K2336" s="4">
        <f>IFERROR(__xludf.DUMMYFUNCTION("""COMPUTED_VALUE"""),2023.0)</f>
        <v>2023</v>
      </c>
    </row>
    <row r="2337">
      <c r="A2337" s="1" t="s">
        <v>83</v>
      </c>
      <c r="B2337" s="4" t="s">
        <v>32</v>
      </c>
      <c r="C2337" s="4" t="s">
        <v>30</v>
      </c>
      <c r="D2337" s="4" t="s">
        <v>30</v>
      </c>
      <c r="E2337" s="4">
        <v>2.0</v>
      </c>
      <c r="F2337" s="4">
        <v>1.0</v>
      </c>
      <c r="G2337" s="4">
        <v>2.0</v>
      </c>
      <c r="H2337" s="5">
        <v>44980.0</v>
      </c>
      <c r="I2337" s="4">
        <f>IFERROR(__xludf.DUMMYFUNCTION("SPLIT(H2337,""/"")"),23.0)</f>
        <v>23</v>
      </c>
      <c r="J2337" s="4">
        <f>IFERROR(__xludf.DUMMYFUNCTION("""COMPUTED_VALUE"""),2.0)</f>
        <v>2</v>
      </c>
      <c r="K2337" s="4">
        <f>IFERROR(__xludf.DUMMYFUNCTION("""COMPUTED_VALUE"""),2023.0)</f>
        <v>2023</v>
      </c>
    </row>
    <row r="2338">
      <c r="A2338" s="1" t="s">
        <v>2338</v>
      </c>
      <c r="B2338" s="4" t="s">
        <v>32</v>
      </c>
      <c r="C2338" s="4" t="s">
        <v>30</v>
      </c>
      <c r="D2338" s="4" t="s">
        <v>39</v>
      </c>
      <c r="E2338" s="4">
        <v>2.0</v>
      </c>
      <c r="F2338" s="4">
        <v>1.0</v>
      </c>
      <c r="G2338" s="4">
        <v>2.0</v>
      </c>
      <c r="H2338" s="5">
        <v>44980.0</v>
      </c>
      <c r="I2338" s="4">
        <f>IFERROR(__xludf.DUMMYFUNCTION("SPLIT(H2338,""/"")"),23.0)</f>
        <v>23</v>
      </c>
      <c r="J2338" s="4">
        <f>IFERROR(__xludf.DUMMYFUNCTION("""COMPUTED_VALUE"""),2.0)</f>
        <v>2</v>
      </c>
      <c r="K2338" s="4">
        <f>IFERROR(__xludf.DUMMYFUNCTION("""COMPUTED_VALUE"""),2023.0)</f>
        <v>2023</v>
      </c>
    </row>
    <row r="2339">
      <c r="A2339" s="1" t="s">
        <v>8362</v>
      </c>
      <c r="B2339" s="4" t="s">
        <v>32</v>
      </c>
      <c r="C2339" s="4" t="s">
        <v>29</v>
      </c>
      <c r="D2339" s="4" t="s">
        <v>30</v>
      </c>
      <c r="E2339" s="4">
        <v>2.0</v>
      </c>
      <c r="F2339" s="4">
        <v>1.0</v>
      </c>
      <c r="G2339" s="4">
        <v>2.0</v>
      </c>
      <c r="H2339" s="5">
        <v>44981.0</v>
      </c>
      <c r="I2339" s="4">
        <f>IFERROR(__xludf.DUMMYFUNCTION("SPLIT(H2339,""/"")"),24.0)</f>
        <v>24</v>
      </c>
      <c r="J2339" s="4">
        <f>IFERROR(__xludf.DUMMYFUNCTION("""COMPUTED_VALUE"""),2.0)</f>
        <v>2</v>
      </c>
      <c r="K2339" s="4">
        <f>IFERROR(__xludf.DUMMYFUNCTION("""COMPUTED_VALUE"""),2023.0)</f>
        <v>2023</v>
      </c>
    </row>
    <row r="2340">
      <c r="A2340" s="1" t="s">
        <v>9525</v>
      </c>
      <c r="B2340" s="4" t="s">
        <v>32</v>
      </c>
      <c r="C2340" s="4" t="s">
        <v>24</v>
      </c>
      <c r="D2340" s="4" t="s">
        <v>30</v>
      </c>
      <c r="E2340" s="4">
        <v>3.0</v>
      </c>
      <c r="F2340" s="4">
        <v>1.0</v>
      </c>
      <c r="G2340" s="4">
        <v>3.0</v>
      </c>
      <c r="H2340" s="5">
        <v>44982.0</v>
      </c>
      <c r="I2340" s="4">
        <f>IFERROR(__xludf.DUMMYFUNCTION("SPLIT(H2340,""/"")"),25.0)</f>
        <v>25</v>
      </c>
      <c r="J2340" s="4">
        <f>IFERROR(__xludf.DUMMYFUNCTION("""COMPUTED_VALUE"""),2.0)</f>
        <v>2</v>
      </c>
      <c r="K2340" s="4">
        <f>IFERROR(__xludf.DUMMYFUNCTION("""COMPUTED_VALUE"""),2023.0)</f>
        <v>2023</v>
      </c>
    </row>
    <row r="2341">
      <c r="A2341" s="1" t="s">
        <v>8655</v>
      </c>
      <c r="B2341" s="4" t="s">
        <v>32</v>
      </c>
      <c r="C2341" s="4" t="s">
        <v>30</v>
      </c>
      <c r="D2341" s="4" t="s">
        <v>28</v>
      </c>
      <c r="E2341" s="4">
        <v>1.0</v>
      </c>
      <c r="F2341" s="4">
        <v>1.0</v>
      </c>
      <c r="G2341" s="4">
        <v>1.0</v>
      </c>
      <c r="H2341" s="5">
        <v>44982.0</v>
      </c>
      <c r="I2341" s="4">
        <f>IFERROR(__xludf.DUMMYFUNCTION("SPLIT(H2341,""/"")"),25.0)</f>
        <v>25</v>
      </c>
      <c r="J2341" s="4">
        <f>IFERROR(__xludf.DUMMYFUNCTION("""COMPUTED_VALUE"""),2.0)</f>
        <v>2</v>
      </c>
      <c r="K2341" s="4">
        <f>IFERROR(__xludf.DUMMYFUNCTION("""COMPUTED_VALUE"""),2023.0)</f>
        <v>2023</v>
      </c>
    </row>
    <row r="2342">
      <c r="A2342" s="1" t="s">
        <v>8984</v>
      </c>
      <c r="B2342" s="4" t="s">
        <v>32</v>
      </c>
      <c r="C2342" s="4" t="s">
        <v>24</v>
      </c>
      <c r="D2342" s="4" t="s">
        <v>28</v>
      </c>
      <c r="E2342" s="4">
        <v>2.0</v>
      </c>
      <c r="F2342" s="4">
        <v>1.0</v>
      </c>
      <c r="G2342" s="4">
        <v>2.0</v>
      </c>
      <c r="H2342" s="5">
        <v>44982.0</v>
      </c>
      <c r="I2342" s="4">
        <f>IFERROR(__xludf.DUMMYFUNCTION("SPLIT(H2342,""/"")"),25.0)</f>
        <v>25</v>
      </c>
      <c r="J2342" s="4">
        <f>IFERROR(__xludf.DUMMYFUNCTION("""COMPUTED_VALUE"""),2.0)</f>
        <v>2</v>
      </c>
      <c r="K2342" s="4">
        <f>IFERROR(__xludf.DUMMYFUNCTION("""COMPUTED_VALUE"""),2023.0)</f>
        <v>2023</v>
      </c>
    </row>
    <row r="2343">
      <c r="A2343" s="1" t="s">
        <v>605</v>
      </c>
      <c r="B2343" s="4" t="s">
        <v>32</v>
      </c>
      <c r="C2343" s="4" t="s">
        <v>30</v>
      </c>
      <c r="D2343" s="4" t="s">
        <v>23</v>
      </c>
      <c r="E2343" s="4">
        <v>4.0</v>
      </c>
      <c r="F2343" s="4">
        <v>1.0</v>
      </c>
      <c r="G2343" s="4">
        <v>4.0</v>
      </c>
      <c r="H2343" s="5">
        <v>44982.0</v>
      </c>
      <c r="I2343" s="4">
        <f>IFERROR(__xludf.DUMMYFUNCTION("SPLIT(H2343,""/"")"),25.0)</f>
        <v>25</v>
      </c>
      <c r="J2343" s="4">
        <f>IFERROR(__xludf.DUMMYFUNCTION("""COMPUTED_VALUE"""),2.0)</f>
        <v>2</v>
      </c>
      <c r="K2343" s="4">
        <f>IFERROR(__xludf.DUMMYFUNCTION("""COMPUTED_VALUE"""),2023.0)</f>
        <v>2023</v>
      </c>
    </row>
    <row r="2344">
      <c r="A2344" s="1" t="s">
        <v>6371</v>
      </c>
      <c r="B2344" s="4" t="s">
        <v>32</v>
      </c>
      <c r="C2344" s="4" t="s">
        <v>30</v>
      </c>
      <c r="D2344" s="4" t="s">
        <v>30</v>
      </c>
      <c r="E2344" s="4">
        <v>1.0</v>
      </c>
      <c r="F2344" s="4">
        <v>1.0</v>
      </c>
      <c r="G2344" s="4">
        <v>1.0</v>
      </c>
      <c r="H2344" s="5">
        <v>44983.0</v>
      </c>
      <c r="I2344" s="4">
        <f>IFERROR(__xludf.DUMMYFUNCTION("SPLIT(H2344,""/"")"),26.0)</f>
        <v>26</v>
      </c>
      <c r="J2344" s="4">
        <f>IFERROR(__xludf.DUMMYFUNCTION("""COMPUTED_VALUE"""),2.0)</f>
        <v>2</v>
      </c>
      <c r="K2344" s="4">
        <f>IFERROR(__xludf.DUMMYFUNCTION("""COMPUTED_VALUE"""),2023.0)</f>
        <v>2023</v>
      </c>
    </row>
    <row r="2345">
      <c r="A2345" s="1" t="s">
        <v>4984</v>
      </c>
      <c r="B2345" s="4" t="s">
        <v>32</v>
      </c>
      <c r="C2345" s="4" t="s">
        <v>24</v>
      </c>
      <c r="D2345" s="4" t="s">
        <v>39</v>
      </c>
      <c r="E2345" s="4">
        <v>3.0</v>
      </c>
      <c r="F2345" s="4">
        <v>1.0</v>
      </c>
      <c r="G2345" s="4">
        <v>3.0</v>
      </c>
      <c r="H2345" s="5">
        <v>44983.0</v>
      </c>
      <c r="I2345" s="4">
        <f>IFERROR(__xludf.DUMMYFUNCTION("SPLIT(H2345,""/"")"),26.0)</f>
        <v>26</v>
      </c>
      <c r="J2345" s="4">
        <f>IFERROR(__xludf.DUMMYFUNCTION("""COMPUTED_VALUE"""),2.0)</f>
        <v>2</v>
      </c>
      <c r="K2345" s="4">
        <f>IFERROR(__xludf.DUMMYFUNCTION("""COMPUTED_VALUE"""),2023.0)</f>
        <v>2023</v>
      </c>
    </row>
    <row r="2346">
      <c r="A2346" s="1" t="s">
        <v>6779</v>
      </c>
      <c r="B2346" s="4" t="s">
        <v>32</v>
      </c>
      <c r="C2346" s="4" t="s">
        <v>24</v>
      </c>
      <c r="D2346" s="4" t="s">
        <v>23</v>
      </c>
      <c r="E2346" s="4">
        <v>2.0</v>
      </c>
      <c r="F2346" s="4">
        <v>1.0</v>
      </c>
      <c r="G2346" s="4">
        <v>2.0</v>
      </c>
      <c r="H2346" s="5">
        <v>44983.0</v>
      </c>
      <c r="I2346" s="4">
        <f>IFERROR(__xludf.DUMMYFUNCTION("SPLIT(H2346,""/"")"),26.0)</f>
        <v>26</v>
      </c>
      <c r="J2346" s="4">
        <f>IFERROR(__xludf.DUMMYFUNCTION("""COMPUTED_VALUE"""),2.0)</f>
        <v>2</v>
      </c>
      <c r="K2346" s="4">
        <f>IFERROR(__xludf.DUMMYFUNCTION("""COMPUTED_VALUE"""),2023.0)</f>
        <v>2023</v>
      </c>
    </row>
    <row r="2347">
      <c r="A2347" s="1" t="s">
        <v>7494</v>
      </c>
      <c r="B2347" s="4" t="s">
        <v>32</v>
      </c>
      <c r="C2347" s="4" t="s">
        <v>30</v>
      </c>
      <c r="D2347" s="4" t="s">
        <v>39</v>
      </c>
      <c r="E2347" s="4">
        <v>4.0</v>
      </c>
      <c r="F2347" s="4">
        <v>1.0</v>
      </c>
      <c r="G2347" s="4">
        <v>4.0</v>
      </c>
      <c r="H2347" s="5">
        <v>44983.0</v>
      </c>
      <c r="I2347" s="4">
        <f>IFERROR(__xludf.DUMMYFUNCTION("SPLIT(H2347,""/"")"),26.0)</f>
        <v>26</v>
      </c>
      <c r="J2347" s="4">
        <f>IFERROR(__xludf.DUMMYFUNCTION("""COMPUTED_VALUE"""),2.0)</f>
        <v>2</v>
      </c>
      <c r="K2347" s="4">
        <f>IFERROR(__xludf.DUMMYFUNCTION("""COMPUTED_VALUE"""),2023.0)</f>
        <v>2023</v>
      </c>
    </row>
    <row r="2348">
      <c r="A2348" s="1" t="s">
        <v>7765</v>
      </c>
      <c r="B2348" s="4" t="s">
        <v>32</v>
      </c>
      <c r="C2348" s="4" t="s">
        <v>30</v>
      </c>
      <c r="D2348" s="4" t="s">
        <v>39</v>
      </c>
      <c r="E2348" s="4">
        <v>2.0</v>
      </c>
      <c r="F2348" s="4">
        <v>1.0</v>
      </c>
      <c r="G2348" s="4">
        <v>2.0</v>
      </c>
      <c r="H2348" s="5">
        <v>44983.0</v>
      </c>
      <c r="I2348" s="4">
        <f>IFERROR(__xludf.DUMMYFUNCTION("SPLIT(H2348,""/"")"),26.0)</f>
        <v>26</v>
      </c>
      <c r="J2348" s="4">
        <f>IFERROR(__xludf.DUMMYFUNCTION("""COMPUTED_VALUE"""),2.0)</f>
        <v>2</v>
      </c>
      <c r="K2348" s="4">
        <f>IFERROR(__xludf.DUMMYFUNCTION("""COMPUTED_VALUE"""),2023.0)</f>
        <v>2023</v>
      </c>
    </row>
    <row r="2349">
      <c r="A2349" s="1" t="s">
        <v>2917</v>
      </c>
      <c r="B2349" s="4" t="s">
        <v>32</v>
      </c>
      <c r="C2349" s="4" t="s">
        <v>24</v>
      </c>
      <c r="D2349" s="4" t="s">
        <v>28</v>
      </c>
      <c r="E2349" s="4">
        <v>5.0</v>
      </c>
      <c r="F2349" s="4">
        <v>1.0</v>
      </c>
      <c r="G2349" s="4">
        <v>5.0</v>
      </c>
      <c r="H2349" s="5">
        <v>44984.0</v>
      </c>
      <c r="I2349" s="4">
        <f>IFERROR(__xludf.DUMMYFUNCTION("SPLIT(H2349,""/"")"),27.0)</f>
        <v>27</v>
      </c>
      <c r="J2349" s="4">
        <f>IFERROR(__xludf.DUMMYFUNCTION("""COMPUTED_VALUE"""),2.0)</f>
        <v>2</v>
      </c>
      <c r="K2349" s="4">
        <f>IFERROR(__xludf.DUMMYFUNCTION("""COMPUTED_VALUE"""),2023.0)</f>
        <v>2023</v>
      </c>
    </row>
    <row r="2350">
      <c r="A2350" s="1" t="s">
        <v>7471</v>
      </c>
      <c r="B2350" s="4" t="s">
        <v>32</v>
      </c>
      <c r="C2350" s="4" t="s">
        <v>30</v>
      </c>
      <c r="D2350" s="4" t="s">
        <v>28</v>
      </c>
      <c r="E2350" s="4">
        <v>1.0</v>
      </c>
      <c r="F2350" s="4">
        <v>1.0</v>
      </c>
      <c r="G2350" s="4">
        <v>1.0</v>
      </c>
      <c r="H2350" s="5">
        <v>44984.0</v>
      </c>
      <c r="I2350" s="4">
        <f>IFERROR(__xludf.DUMMYFUNCTION("SPLIT(H2350,""/"")"),27.0)</f>
        <v>27</v>
      </c>
      <c r="J2350" s="4">
        <f>IFERROR(__xludf.DUMMYFUNCTION("""COMPUTED_VALUE"""),2.0)</f>
        <v>2</v>
      </c>
      <c r="K2350" s="4">
        <f>IFERROR(__xludf.DUMMYFUNCTION("""COMPUTED_VALUE"""),2023.0)</f>
        <v>2023</v>
      </c>
    </row>
    <row r="2351">
      <c r="A2351" s="1" t="s">
        <v>1801</v>
      </c>
      <c r="B2351" s="4" t="s">
        <v>32</v>
      </c>
      <c r="C2351" s="4" t="s">
        <v>29</v>
      </c>
      <c r="D2351" s="4" t="s">
        <v>28</v>
      </c>
      <c r="E2351" s="4">
        <v>5.0</v>
      </c>
      <c r="F2351" s="4">
        <v>1.0</v>
      </c>
      <c r="G2351" s="4">
        <v>5.0</v>
      </c>
      <c r="H2351" s="5">
        <v>44984.0</v>
      </c>
      <c r="I2351" s="4">
        <f>IFERROR(__xludf.DUMMYFUNCTION("SPLIT(H2351,""/"")"),27.0)</f>
        <v>27</v>
      </c>
      <c r="J2351" s="4">
        <f>IFERROR(__xludf.DUMMYFUNCTION("""COMPUTED_VALUE"""),2.0)</f>
        <v>2</v>
      </c>
      <c r="K2351" s="4">
        <f>IFERROR(__xludf.DUMMYFUNCTION("""COMPUTED_VALUE"""),2023.0)</f>
        <v>2023</v>
      </c>
    </row>
    <row r="2352">
      <c r="A2352" s="1" t="s">
        <v>7733</v>
      </c>
      <c r="B2352" s="4" t="s">
        <v>32</v>
      </c>
      <c r="C2352" s="4" t="s">
        <v>29</v>
      </c>
      <c r="D2352" s="4" t="s">
        <v>23</v>
      </c>
      <c r="E2352" s="4">
        <v>3.0</v>
      </c>
      <c r="F2352" s="4">
        <v>1.0</v>
      </c>
      <c r="G2352" s="4">
        <v>3.0</v>
      </c>
      <c r="H2352" s="5">
        <v>44986.0</v>
      </c>
      <c r="I2352" s="4">
        <f>IFERROR(__xludf.DUMMYFUNCTION("SPLIT(H2352,""/"")"),1.0)</f>
        <v>1</v>
      </c>
      <c r="J2352" s="4">
        <f>IFERROR(__xludf.DUMMYFUNCTION("""COMPUTED_VALUE"""),3.0)</f>
        <v>3</v>
      </c>
      <c r="K2352" s="4">
        <f>IFERROR(__xludf.DUMMYFUNCTION("""COMPUTED_VALUE"""),2023.0)</f>
        <v>2023</v>
      </c>
    </row>
    <row r="2353">
      <c r="A2353" s="1" t="s">
        <v>7720</v>
      </c>
      <c r="B2353" s="4" t="s">
        <v>32</v>
      </c>
      <c r="C2353" s="4" t="s">
        <v>30</v>
      </c>
      <c r="D2353" s="4" t="s">
        <v>30</v>
      </c>
      <c r="E2353" s="4">
        <v>3.0</v>
      </c>
      <c r="F2353" s="4">
        <v>1.0</v>
      </c>
      <c r="G2353" s="4">
        <v>3.0</v>
      </c>
      <c r="H2353" s="5">
        <v>44986.0</v>
      </c>
      <c r="I2353" s="4">
        <f>IFERROR(__xludf.DUMMYFUNCTION("SPLIT(H2353,""/"")"),1.0)</f>
        <v>1</v>
      </c>
      <c r="J2353" s="4">
        <f>IFERROR(__xludf.DUMMYFUNCTION("""COMPUTED_VALUE"""),3.0)</f>
        <v>3</v>
      </c>
      <c r="K2353" s="4">
        <f>IFERROR(__xludf.DUMMYFUNCTION("""COMPUTED_VALUE"""),2023.0)</f>
        <v>2023</v>
      </c>
    </row>
    <row r="2354">
      <c r="A2354" s="1" t="s">
        <v>6295</v>
      </c>
      <c r="B2354" s="4" t="s">
        <v>32</v>
      </c>
      <c r="C2354" s="4" t="s">
        <v>29</v>
      </c>
      <c r="D2354" s="4" t="s">
        <v>39</v>
      </c>
      <c r="E2354" s="4">
        <v>3.0</v>
      </c>
      <c r="F2354" s="4">
        <v>1.0</v>
      </c>
      <c r="G2354" s="4">
        <v>3.0</v>
      </c>
      <c r="H2354" s="5">
        <v>44986.0</v>
      </c>
      <c r="I2354" s="4">
        <f>IFERROR(__xludf.DUMMYFUNCTION("SPLIT(H2354,""/"")"),1.0)</f>
        <v>1</v>
      </c>
      <c r="J2354" s="4">
        <f>IFERROR(__xludf.DUMMYFUNCTION("""COMPUTED_VALUE"""),3.0)</f>
        <v>3</v>
      </c>
      <c r="K2354" s="4">
        <f>IFERROR(__xludf.DUMMYFUNCTION("""COMPUTED_VALUE"""),2023.0)</f>
        <v>2023</v>
      </c>
    </row>
    <row r="2355">
      <c r="A2355" s="1" t="s">
        <v>6951</v>
      </c>
      <c r="B2355" s="4" t="s">
        <v>32</v>
      </c>
      <c r="C2355" s="4" t="s">
        <v>29</v>
      </c>
      <c r="D2355" s="4" t="s">
        <v>30</v>
      </c>
      <c r="E2355" s="4">
        <v>5.0</v>
      </c>
      <c r="F2355" s="4">
        <v>1.0</v>
      </c>
      <c r="G2355" s="4">
        <v>5.0</v>
      </c>
      <c r="H2355" s="5">
        <v>44987.0</v>
      </c>
      <c r="I2355" s="4">
        <f>IFERROR(__xludf.DUMMYFUNCTION("SPLIT(H2355,""/"")"),2.0)</f>
        <v>2</v>
      </c>
      <c r="J2355" s="4">
        <f>IFERROR(__xludf.DUMMYFUNCTION("""COMPUTED_VALUE"""),3.0)</f>
        <v>3</v>
      </c>
      <c r="K2355" s="4">
        <f>IFERROR(__xludf.DUMMYFUNCTION("""COMPUTED_VALUE"""),2023.0)</f>
        <v>2023</v>
      </c>
    </row>
    <row r="2356">
      <c r="A2356" s="1" t="s">
        <v>3535</v>
      </c>
      <c r="B2356" s="4" t="s">
        <v>32</v>
      </c>
      <c r="C2356" s="4" t="s">
        <v>29</v>
      </c>
      <c r="D2356" s="4" t="s">
        <v>23</v>
      </c>
      <c r="E2356" s="4">
        <v>4.0</v>
      </c>
      <c r="F2356" s="4">
        <v>1.0</v>
      </c>
      <c r="G2356" s="4">
        <v>4.0</v>
      </c>
      <c r="H2356" s="5">
        <v>44987.0</v>
      </c>
      <c r="I2356" s="4">
        <f>IFERROR(__xludf.DUMMYFUNCTION("SPLIT(H2356,""/"")"),2.0)</f>
        <v>2</v>
      </c>
      <c r="J2356" s="4">
        <f>IFERROR(__xludf.DUMMYFUNCTION("""COMPUTED_VALUE"""),3.0)</f>
        <v>3</v>
      </c>
      <c r="K2356" s="4">
        <f>IFERROR(__xludf.DUMMYFUNCTION("""COMPUTED_VALUE"""),2023.0)</f>
        <v>2023</v>
      </c>
    </row>
    <row r="2357">
      <c r="A2357" s="1" t="s">
        <v>5075</v>
      </c>
      <c r="B2357" s="4" t="s">
        <v>32</v>
      </c>
      <c r="C2357" s="4" t="s">
        <v>30</v>
      </c>
      <c r="D2357" s="4" t="s">
        <v>30</v>
      </c>
      <c r="E2357" s="4">
        <v>2.0</v>
      </c>
      <c r="F2357" s="4">
        <v>1.0</v>
      </c>
      <c r="G2357" s="4">
        <v>2.0</v>
      </c>
      <c r="H2357" s="5">
        <v>44987.0</v>
      </c>
      <c r="I2357" s="4">
        <f>IFERROR(__xludf.DUMMYFUNCTION("SPLIT(H2357,""/"")"),2.0)</f>
        <v>2</v>
      </c>
      <c r="J2357" s="4">
        <f>IFERROR(__xludf.DUMMYFUNCTION("""COMPUTED_VALUE"""),3.0)</f>
        <v>3</v>
      </c>
      <c r="K2357" s="4">
        <f>IFERROR(__xludf.DUMMYFUNCTION("""COMPUTED_VALUE"""),2023.0)</f>
        <v>2023</v>
      </c>
    </row>
    <row r="2358">
      <c r="A2358" s="1" t="s">
        <v>1265</v>
      </c>
      <c r="B2358" s="4" t="s">
        <v>32</v>
      </c>
      <c r="C2358" s="4" t="s">
        <v>24</v>
      </c>
      <c r="D2358" s="4" t="s">
        <v>23</v>
      </c>
      <c r="E2358" s="4">
        <v>2.0</v>
      </c>
      <c r="F2358" s="4">
        <v>1.0</v>
      </c>
      <c r="G2358" s="4">
        <v>2.0</v>
      </c>
      <c r="H2358" s="5">
        <v>44987.0</v>
      </c>
      <c r="I2358" s="4">
        <f>IFERROR(__xludf.DUMMYFUNCTION("SPLIT(H2358,""/"")"),2.0)</f>
        <v>2</v>
      </c>
      <c r="J2358" s="4">
        <f>IFERROR(__xludf.DUMMYFUNCTION("""COMPUTED_VALUE"""),3.0)</f>
        <v>3</v>
      </c>
      <c r="K2358" s="4">
        <f>IFERROR(__xludf.DUMMYFUNCTION("""COMPUTED_VALUE"""),2023.0)</f>
        <v>2023</v>
      </c>
    </row>
    <row r="2359">
      <c r="A2359" s="1" t="s">
        <v>7923</v>
      </c>
      <c r="B2359" s="4" t="s">
        <v>32</v>
      </c>
      <c r="C2359" s="4" t="s">
        <v>29</v>
      </c>
      <c r="D2359" s="4" t="s">
        <v>23</v>
      </c>
      <c r="E2359" s="4">
        <v>3.0</v>
      </c>
      <c r="F2359" s="4">
        <v>1.0</v>
      </c>
      <c r="G2359" s="4">
        <v>3.0</v>
      </c>
      <c r="H2359" s="5">
        <v>44987.0</v>
      </c>
      <c r="I2359" s="4">
        <f>IFERROR(__xludf.DUMMYFUNCTION("SPLIT(H2359,""/"")"),2.0)</f>
        <v>2</v>
      </c>
      <c r="J2359" s="4">
        <f>IFERROR(__xludf.DUMMYFUNCTION("""COMPUTED_VALUE"""),3.0)</f>
        <v>3</v>
      </c>
      <c r="K2359" s="4">
        <f>IFERROR(__xludf.DUMMYFUNCTION("""COMPUTED_VALUE"""),2023.0)</f>
        <v>2023</v>
      </c>
    </row>
    <row r="2360">
      <c r="A2360" s="1" t="s">
        <v>5854</v>
      </c>
      <c r="B2360" s="4" t="s">
        <v>32</v>
      </c>
      <c r="C2360" s="4" t="s">
        <v>29</v>
      </c>
      <c r="D2360" s="4" t="s">
        <v>39</v>
      </c>
      <c r="E2360" s="4">
        <v>5.0</v>
      </c>
      <c r="F2360" s="4">
        <v>1.0</v>
      </c>
      <c r="G2360" s="4">
        <v>5.0</v>
      </c>
      <c r="H2360" s="5">
        <v>44988.0</v>
      </c>
      <c r="I2360" s="4">
        <f>IFERROR(__xludf.DUMMYFUNCTION("SPLIT(H2360,""/"")"),3.0)</f>
        <v>3</v>
      </c>
      <c r="J2360" s="4">
        <f>IFERROR(__xludf.DUMMYFUNCTION("""COMPUTED_VALUE"""),3.0)</f>
        <v>3</v>
      </c>
      <c r="K2360" s="4">
        <f>IFERROR(__xludf.DUMMYFUNCTION("""COMPUTED_VALUE"""),2023.0)</f>
        <v>2023</v>
      </c>
    </row>
    <row r="2361">
      <c r="A2361" s="1" t="s">
        <v>7046</v>
      </c>
      <c r="B2361" s="4" t="s">
        <v>32</v>
      </c>
      <c r="C2361" s="4" t="s">
        <v>24</v>
      </c>
      <c r="D2361" s="4" t="s">
        <v>39</v>
      </c>
      <c r="E2361" s="4">
        <v>1.0</v>
      </c>
      <c r="F2361" s="4">
        <v>1.0</v>
      </c>
      <c r="G2361" s="4">
        <v>1.0</v>
      </c>
      <c r="H2361" s="5">
        <v>44989.0</v>
      </c>
      <c r="I2361" s="4">
        <f>IFERROR(__xludf.DUMMYFUNCTION("SPLIT(H2361,""/"")"),4.0)</f>
        <v>4</v>
      </c>
      <c r="J2361" s="4">
        <f>IFERROR(__xludf.DUMMYFUNCTION("""COMPUTED_VALUE"""),3.0)</f>
        <v>3</v>
      </c>
      <c r="K2361" s="4">
        <f>IFERROR(__xludf.DUMMYFUNCTION("""COMPUTED_VALUE"""),2023.0)</f>
        <v>2023</v>
      </c>
    </row>
    <row r="2362">
      <c r="A2362" s="1" t="s">
        <v>8369</v>
      </c>
      <c r="B2362" s="4" t="s">
        <v>32</v>
      </c>
      <c r="C2362" s="4" t="s">
        <v>30</v>
      </c>
      <c r="D2362" s="4" t="s">
        <v>39</v>
      </c>
      <c r="E2362" s="4">
        <v>4.0</v>
      </c>
      <c r="F2362" s="4">
        <v>1.0</v>
      </c>
      <c r="G2362" s="4">
        <v>4.0</v>
      </c>
      <c r="H2362" s="5">
        <v>44989.0</v>
      </c>
      <c r="I2362" s="4">
        <f>IFERROR(__xludf.DUMMYFUNCTION("SPLIT(H2362,""/"")"),4.0)</f>
        <v>4</v>
      </c>
      <c r="J2362" s="4">
        <f>IFERROR(__xludf.DUMMYFUNCTION("""COMPUTED_VALUE"""),3.0)</f>
        <v>3</v>
      </c>
      <c r="K2362" s="4">
        <f>IFERROR(__xludf.DUMMYFUNCTION("""COMPUTED_VALUE"""),2023.0)</f>
        <v>2023</v>
      </c>
    </row>
    <row r="2363">
      <c r="A2363" s="1" t="s">
        <v>5129</v>
      </c>
      <c r="B2363" s="4" t="s">
        <v>32</v>
      </c>
      <c r="C2363" s="4" t="s">
        <v>29</v>
      </c>
      <c r="D2363" s="4" t="s">
        <v>39</v>
      </c>
      <c r="E2363" s="4">
        <v>3.0</v>
      </c>
      <c r="F2363" s="4">
        <v>1.0</v>
      </c>
      <c r="G2363" s="4">
        <v>3.0</v>
      </c>
      <c r="H2363" s="5">
        <v>44989.0</v>
      </c>
      <c r="I2363" s="4">
        <f>IFERROR(__xludf.DUMMYFUNCTION("SPLIT(H2363,""/"")"),4.0)</f>
        <v>4</v>
      </c>
      <c r="J2363" s="4">
        <f>IFERROR(__xludf.DUMMYFUNCTION("""COMPUTED_VALUE"""),3.0)</f>
        <v>3</v>
      </c>
      <c r="K2363" s="4">
        <f>IFERROR(__xludf.DUMMYFUNCTION("""COMPUTED_VALUE"""),2023.0)</f>
        <v>2023</v>
      </c>
    </row>
    <row r="2364">
      <c r="A2364" s="1" t="s">
        <v>1760</v>
      </c>
      <c r="B2364" s="4" t="s">
        <v>32</v>
      </c>
      <c r="C2364" s="4" t="s">
        <v>24</v>
      </c>
      <c r="D2364" s="4" t="s">
        <v>28</v>
      </c>
      <c r="E2364" s="4">
        <v>5.0</v>
      </c>
      <c r="F2364" s="4">
        <v>1.0</v>
      </c>
      <c r="G2364" s="4">
        <v>5.0</v>
      </c>
      <c r="H2364" s="5">
        <v>44989.0</v>
      </c>
      <c r="I2364" s="4">
        <f>IFERROR(__xludf.DUMMYFUNCTION("SPLIT(H2364,""/"")"),4.0)</f>
        <v>4</v>
      </c>
      <c r="J2364" s="4">
        <f>IFERROR(__xludf.DUMMYFUNCTION("""COMPUTED_VALUE"""),3.0)</f>
        <v>3</v>
      </c>
      <c r="K2364" s="4">
        <f>IFERROR(__xludf.DUMMYFUNCTION("""COMPUTED_VALUE"""),2023.0)</f>
        <v>2023</v>
      </c>
    </row>
    <row r="2365">
      <c r="A2365" s="1" t="s">
        <v>6052</v>
      </c>
      <c r="B2365" s="4" t="s">
        <v>32</v>
      </c>
      <c r="C2365" s="4" t="s">
        <v>24</v>
      </c>
      <c r="D2365" s="4" t="s">
        <v>28</v>
      </c>
      <c r="E2365" s="4">
        <v>1.0</v>
      </c>
      <c r="F2365" s="4">
        <v>1.0</v>
      </c>
      <c r="G2365" s="4">
        <v>1.0</v>
      </c>
      <c r="H2365" s="5">
        <v>44989.0</v>
      </c>
      <c r="I2365" s="4">
        <f>IFERROR(__xludf.DUMMYFUNCTION("SPLIT(H2365,""/"")"),4.0)</f>
        <v>4</v>
      </c>
      <c r="J2365" s="4">
        <f>IFERROR(__xludf.DUMMYFUNCTION("""COMPUTED_VALUE"""),3.0)</f>
        <v>3</v>
      </c>
      <c r="K2365" s="4">
        <f>IFERROR(__xludf.DUMMYFUNCTION("""COMPUTED_VALUE"""),2023.0)</f>
        <v>2023</v>
      </c>
    </row>
    <row r="2366">
      <c r="A2366" s="1" t="s">
        <v>3298</v>
      </c>
      <c r="B2366" s="4" t="s">
        <v>32</v>
      </c>
      <c r="C2366" s="4" t="s">
        <v>29</v>
      </c>
      <c r="D2366" s="4" t="s">
        <v>30</v>
      </c>
      <c r="E2366" s="4">
        <v>3.0</v>
      </c>
      <c r="F2366" s="4">
        <v>1.0</v>
      </c>
      <c r="G2366" s="4">
        <v>3.0</v>
      </c>
      <c r="H2366" s="5">
        <v>44989.0</v>
      </c>
      <c r="I2366" s="4">
        <f>IFERROR(__xludf.DUMMYFUNCTION("SPLIT(H2366,""/"")"),4.0)</f>
        <v>4</v>
      </c>
      <c r="J2366" s="4">
        <f>IFERROR(__xludf.DUMMYFUNCTION("""COMPUTED_VALUE"""),3.0)</f>
        <v>3</v>
      </c>
      <c r="K2366" s="4">
        <f>IFERROR(__xludf.DUMMYFUNCTION("""COMPUTED_VALUE"""),2023.0)</f>
        <v>2023</v>
      </c>
    </row>
    <row r="2367">
      <c r="A2367" s="1" t="s">
        <v>7731</v>
      </c>
      <c r="B2367" s="4" t="s">
        <v>32</v>
      </c>
      <c r="C2367" s="4" t="s">
        <v>29</v>
      </c>
      <c r="D2367" s="4" t="s">
        <v>23</v>
      </c>
      <c r="E2367" s="4">
        <v>2.0</v>
      </c>
      <c r="F2367" s="4">
        <v>1.0</v>
      </c>
      <c r="G2367" s="4">
        <v>2.0</v>
      </c>
      <c r="H2367" s="5">
        <v>44990.0</v>
      </c>
      <c r="I2367" s="4">
        <f>IFERROR(__xludf.DUMMYFUNCTION("SPLIT(H2367,""/"")"),5.0)</f>
        <v>5</v>
      </c>
      <c r="J2367" s="4">
        <f>IFERROR(__xludf.DUMMYFUNCTION("""COMPUTED_VALUE"""),3.0)</f>
        <v>3</v>
      </c>
      <c r="K2367" s="4">
        <f>IFERROR(__xludf.DUMMYFUNCTION("""COMPUTED_VALUE"""),2023.0)</f>
        <v>2023</v>
      </c>
    </row>
    <row r="2368">
      <c r="A2368" s="1" t="s">
        <v>7319</v>
      </c>
      <c r="B2368" s="4" t="s">
        <v>32</v>
      </c>
      <c r="C2368" s="4" t="s">
        <v>29</v>
      </c>
      <c r="D2368" s="4" t="s">
        <v>23</v>
      </c>
      <c r="E2368" s="4">
        <v>1.0</v>
      </c>
      <c r="F2368" s="4">
        <v>1.0</v>
      </c>
      <c r="G2368" s="4">
        <v>1.0</v>
      </c>
      <c r="H2368" s="5">
        <v>44990.0</v>
      </c>
      <c r="I2368" s="4">
        <f>IFERROR(__xludf.DUMMYFUNCTION("SPLIT(H2368,""/"")"),5.0)</f>
        <v>5</v>
      </c>
      <c r="J2368" s="4">
        <f>IFERROR(__xludf.DUMMYFUNCTION("""COMPUTED_VALUE"""),3.0)</f>
        <v>3</v>
      </c>
      <c r="K2368" s="4">
        <f>IFERROR(__xludf.DUMMYFUNCTION("""COMPUTED_VALUE"""),2023.0)</f>
        <v>2023</v>
      </c>
    </row>
    <row r="2369">
      <c r="A2369" s="1" t="s">
        <v>8003</v>
      </c>
      <c r="B2369" s="4" t="s">
        <v>32</v>
      </c>
      <c r="C2369" s="4" t="s">
        <v>30</v>
      </c>
      <c r="D2369" s="4" t="s">
        <v>30</v>
      </c>
      <c r="E2369" s="4">
        <v>2.0</v>
      </c>
      <c r="F2369" s="4">
        <v>1.0</v>
      </c>
      <c r="G2369" s="4">
        <v>2.0</v>
      </c>
      <c r="H2369" s="5">
        <v>44990.0</v>
      </c>
      <c r="I2369" s="4">
        <f>IFERROR(__xludf.DUMMYFUNCTION("SPLIT(H2369,""/"")"),5.0)</f>
        <v>5</v>
      </c>
      <c r="J2369" s="4">
        <f>IFERROR(__xludf.DUMMYFUNCTION("""COMPUTED_VALUE"""),3.0)</f>
        <v>3</v>
      </c>
      <c r="K2369" s="4">
        <f>IFERROR(__xludf.DUMMYFUNCTION("""COMPUTED_VALUE"""),2023.0)</f>
        <v>2023</v>
      </c>
    </row>
    <row r="2370">
      <c r="A2370" s="1" t="s">
        <v>4496</v>
      </c>
      <c r="B2370" s="4" t="s">
        <v>32</v>
      </c>
      <c r="C2370" s="4" t="s">
        <v>30</v>
      </c>
      <c r="D2370" s="4" t="s">
        <v>30</v>
      </c>
      <c r="E2370" s="4">
        <v>1.0</v>
      </c>
      <c r="F2370" s="4">
        <v>1.0</v>
      </c>
      <c r="G2370" s="4">
        <v>1.0</v>
      </c>
      <c r="H2370" s="5">
        <v>44991.0</v>
      </c>
      <c r="I2370" s="4">
        <f>IFERROR(__xludf.DUMMYFUNCTION("SPLIT(H2370,""/"")"),6.0)</f>
        <v>6</v>
      </c>
      <c r="J2370" s="4">
        <f>IFERROR(__xludf.DUMMYFUNCTION("""COMPUTED_VALUE"""),3.0)</f>
        <v>3</v>
      </c>
      <c r="K2370" s="4">
        <f>IFERROR(__xludf.DUMMYFUNCTION("""COMPUTED_VALUE"""),2023.0)</f>
        <v>2023</v>
      </c>
    </row>
    <row r="2371">
      <c r="A2371" s="1" t="s">
        <v>6416</v>
      </c>
      <c r="B2371" s="4" t="s">
        <v>32</v>
      </c>
      <c r="C2371" s="4" t="s">
        <v>29</v>
      </c>
      <c r="D2371" s="4" t="s">
        <v>30</v>
      </c>
      <c r="E2371" s="4">
        <v>4.0</v>
      </c>
      <c r="F2371" s="4">
        <v>1.0</v>
      </c>
      <c r="G2371" s="4">
        <v>4.0</v>
      </c>
      <c r="H2371" s="5">
        <v>44991.0</v>
      </c>
      <c r="I2371" s="4">
        <f>IFERROR(__xludf.DUMMYFUNCTION("SPLIT(H2371,""/"")"),6.0)</f>
        <v>6</v>
      </c>
      <c r="J2371" s="4">
        <f>IFERROR(__xludf.DUMMYFUNCTION("""COMPUTED_VALUE"""),3.0)</f>
        <v>3</v>
      </c>
      <c r="K2371" s="4">
        <f>IFERROR(__xludf.DUMMYFUNCTION("""COMPUTED_VALUE"""),2023.0)</f>
        <v>2023</v>
      </c>
    </row>
    <row r="2372">
      <c r="A2372" s="1" t="s">
        <v>1906</v>
      </c>
      <c r="B2372" s="4" t="s">
        <v>32</v>
      </c>
      <c r="C2372" s="4" t="s">
        <v>29</v>
      </c>
      <c r="D2372" s="4" t="s">
        <v>30</v>
      </c>
      <c r="E2372" s="4">
        <v>5.0</v>
      </c>
      <c r="F2372" s="4">
        <v>1.0</v>
      </c>
      <c r="G2372" s="4">
        <v>5.0</v>
      </c>
      <c r="H2372" s="5">
        <v>44992.0</v>
      </c>
      <c r="I2372" s="4">
        <f>IFERROR(__xludf.DUMMYFUNCTION("SPLIT(H2372,""/"")"),7.0)</f>
        <v>7</v>
      </c>
      <c r="J2372" s="4">
        <f>IFERROR(__xludf.DUMMYFUNCTION("""COMPUTED_VALUE"""),3.0)</f>
        <v>3</v>
      </c>
      <c r="K2372" s="4">
        <f>IFERROR(__xludf.DUMMYFUNCTION("""COMPUTED_VALUE"""),2023.0)</f>
        <v>2023</v>
      </c>
    </row>
    <row r="2373">
      <c r="A2373" s="1" t="s">
        <v>6122</v>
      </c>
      <c r="B2373" s="4" t="s">
        <v>32</v>
      </c>
      <c r="C2373" s="4" t="s">
        <v>30</v>
      </c>
      <c r="D2373" s="4" t="s">
        <v>28</v>
      </c>
      <c r="E2373" s="4">
        <v>4.0</v>
      </c>
      <c r="F2373" s="4">
        <v>1.0</v>
      </c>
      <c r="G2373" s="4">
        <v>4.0</v>
      </c>
      <c r="H2373" s="5">
        <v>44992.0</v>
      </c>
      <c r="I2373" s="4">
        <f>IFERROR(__xludf.DUMMYFUNCTION("SPLIT(H2373,""/"")"),7.0)</f>
        <v>7</v>
      </c>
      <c r="J2373" s="4">
        <f>IFERROR(__xludf.DUMMYFUNCTION("""COMPUTED_VALUE"""),3.0)</f>
        <v>3</v>
      </c>
      <c r="K2373" s="4">
        <f>IFERROR(__xludf.DUMMYFUNCTION("""COMPUTED_VALUE"""),2023.0)</f>
        <v>2023</v>
      </c>
    </row>
    <row r="2374">
      <c r="A2374" s="1" t="s">
        <v>9210</v>
      </c>
      <c r="B2374" s="4" t="s">
        <v>32</v>
      </c>
      <c r="C2374" s="4" t="s">
        <v>30</v>
      </c>
      <c r="D2374" s="4" t="s">
        <v>23</v>
      </c>
      <c r="E2374" s="4">
        <v>5.0</v>
      </c>
      <c r="F2374" s="4">
        <v>1.0</v>
      </c>
      <c r="G2374" s="4">
        <v>5.0</v>
      </c>
      <c r="H2374" s="5">
        <v>44992.0</v>
      </c>
      <c r="I2374" s="4">
        <f>IFERROR(__xludf.DUMMYFUNCTION("SPLIT(H2374,""/"")"),7.0)</f>
        <v>7</v>
      </c>
      <c r="J2374" s="4">
        <f>IFERROR(__xludf.DUMMYFUNCTION("""COMPUTED_VALUE"""),3.0)</f>
        <v>3</v>
      </c>
      <c r="K2374" s="4">
        <f>IFERROR(__xludf.DUMMYFUNCTION("""COMPUTED_VALUE"""),2023.0)</f>
        <v>2023</v>
      </c>
    </row>
    <row r="2375">
      <c r="A2375" s="1" t="s">
        <v>2845</v>
      </c>
      <c r="B2375" s="4" t="s">
        <v>32</v>
      </c>
      <c r="C2375" s="4" t="s">
        <v>24</v>
      </c>
      <c r="D2375" s="4" t="s">
        <v>30</v>
      </c>
      <c r="E2375" s="4">
        <v>4.0</v>
      </c>
      <c r="F2375" s="4">
        <v>1.0</v>
      </c>
      <c r="G2375" s="4">
        <v>4.0</v>
      </c>
      <c r="H2375" s="5">
        <v>44993.0</v>
      </c>
      <c r="I2375" s="4">
        <f>IFERROR(__xludf.DUMMYFUNCTION("SPLIT(H2375,""/"")"),8.0)</f>
        <v>8</v>
      </c>
      <c r="J2375" s="4">
        <f>IFERROR(__xludf.DUMMYFUNCTION("""COMPUTED_VALUE"""),3.0)</f>
        <v>3</v>
      </c>
      <c r="K2375" s="4">
        <f>IFERROR(__xludf.DUMMYFUNCTION("""COMPUTED_VALUE"""),2023.0)</f>
        <v>2023</v>
      </c>
    </row>
    <row r="2376">
      <c r="A2376" s="1" t="s">
        <v>7082</v>
      </c>
      <c r="B2376" s="4" t="s">
        <v>32</v>
      </c>
      <c r="C2376" s="4" t="s">
        <v>30</v>
      </c>
      <c r="D2376" s="4" t="s">
        <v>39</v>
      </c>
      <c r="E2376" s="4">
        <v>4.0</v>
      </c>
      <c r="F2376" s="4">
        <v>1.0</v>
      </c>
      <c r="G2376" s="4">
        <v>4.0</v>
      </c>
      <c r="H2376" s="5">
        <v>44993.0</v>
      </c>
      <c r="I2376" s="4">
        <f>IFERROR(__xludf.DUMMYFUNCTION("SPLIT(H2376,""/"")"),8.0)</f>
        <v>8</v>
      </c>
      <c r="J2376" s="4">
        <f>IFERROR(__xludf.DUMMYFUNCTION("""COMPUTED_VALUE"""),3.0)</f>
        <v>3</v>
      </c>
      <c r="K2376" s="4">
        <f>IFERROR(__xludf.DUMMYFUNCTION("""COMPUTED_VALUE"""),2023.0)</f>
        <v>2023</v>
      </c>
    </row>
    <row r="2377">
      <c r="A2377" s="1" t="s">
        <v>5865</v>
      </c>
      <c r="B2377" s="4" t="s">
        <v>32</v>
      </c>
      <c r="C2377" s="4" t="s">
        <v>24</v>
      </c>
      <c r="D2377" s="4" t="s">
        <v>28</v>
      </c>
      <c r="E2377" s="4">
        <v>5.0</v>
      </c>
      <c r="F2377" s="4">
        <v>1.0</v>
      </c>
      <c r="G2377" s="4">
        <v>5.0</v>
      </c>
      <c r="H2377" s="5">
        <v>44993.0</v>
      </c>
      <c r="I2377" s="4">
        <f>IFERROR(__xludf.DUMMYFUNCTION("SPLIT(H2377,""/"")"),8.0)</f>
        <v>8</v>
      </c>
      <c r="J2377" s="4">
        <f>IFERROR(__xludf.DUMMYFUNCTION("""COMPUTED_VALUE"""),3.0)</f>
        <v>3</v>
      </c>
      <c r="K2377" s="4">
        <f>IFERROR(__xludf.DUMMYFUNCTION("""COMPUTED_VALUE"""),2023.0)</f>
        <v>2023</v>
      </c>
    </row>
    <row r="2378">
      <c r="A2378" s="1" t="s">
        <v>3878</v>
      </c>
      <c r="B2378" s="4" t="s">
        <v>32</v>
      </c>
      <c r="C2378" s="4" t="s">
        <v>24</v>
      </c>
      <c r="D2378" s="4" t="s">
        <v>30</v>
      </c>
      <c r="E2378" s="4">
        <v>4.0</v>
      </c>
      <c r="F2378" s="4">
        <v>1.0</v>
      </c>
      <c r="G2378" s="4">
        <v>4.0</v>
      </c>
      <c r="H2378" s="5">
        <v>44993.0</v>
      </c>
      <c r="I2378" s="4">
        <f>IFERROR(__xludf.DUMMYFUNCTION("SPLIT(H2378,""/"")"),8.0)</f>
        <v>8</v>
      </c>
      <c r="J2378" s="4">
        <f>IFERROR(__xludf.DUMMYFUNCTION("""COMPUTED_VALUE"""),3.0)</f>
        <v>3</v>
      </c>
      <c r="K2378" s="4">
        <f>IFERROR(__xludf.DUMMYFUNCTION("""COMPUTED_VALUE"""),2023.0)</f>
        <v>2023</v>
      </c>
    </row>
    <row r="2379">
      <c r="A2379" s="1" t="s">
        <v>7800</v>
      </c>
      <c r="B2379" s="4" t="s">
        <v>32</v>
      </c>
      <c r="C2379" s="4" t="s">
        <v>30</v>
      </c>
      <c r="D2379" s="4" t="s">
        <v>23</v>
      </c>
      <c r="E2379" s="4">
        <v>5.0</v>
      </c>
      <c r="F2379" s="4">
        <v>1.0</v>
      </c>
      <c r="G2379" s="4">
        <v>5.0</v>
      </c>
      <c r="H2379" s="5">
        <v>44993.0</v>
      </c>
      <c r="I2379" s="4">
        <f>IFERROR(__xludf.DUMMYFUNCTION("SPLIT(H2379,""/"")"),8.0)</f>
        <v>8</v>
      </c>
      <c r="J2379" s="4">
        <f>IFERROR(__xludf.DUMMYFUNCTION("""COMPUTED_VALUE"""),3.0)</f>
        <v>3</v>
      </c>
      <c r="K2379" s="4">
        <f>IFERROR(__xludf.DUMMYFUNCTION("""COMPUTED_VALUE"""),2023.0)</f>
        <v>2023</v>
      </c>
    </row>
    <row r="2380">
      <c r="A2380" s="1" t="s">
        <v>8888</v>
      </c>
      <c r="B2380" s="4" t="s">
        <v>32</v>
      </c>
      <c r="C2380" s="4" t="s">
        <v>24</v>
      </c>
      <c r="D2380" s="4" t="s">
        <v>39</v>
      </c>
      <c r="E2380" s="4">
        <v>1.0</v>
      </c>
      <c r="F2380" s="4">
        <v>1.0</v>
      </c>
      <c r="G2380" s="4">
        <v>1.0</v>
      </c>
      <c r="H2380" s="5">
        <v>44993.0</v>
      </c>
      <c r="I2380" s="4">
        <f>IFERROR(__xludf.DUMMYFUNCTION("SPLIT(H2380,""/"")"),8.0)</f>
        <v>8</v>
      </c>
      <c r="J2380" s="4">
        <f>IFERROR(__xludf.DUMMYFUNCTION("""COMPUTED_VALUE"""),3.0)</f>
        <v>3</v>
      </c>
      <c r="K2380" s="4">
        <f>IFERROR(__xludf.DUMMYFUNCTION("""COMPUTED_VALUE"""),2023.0)</f>
        <v>2023</v>
      </c>
    </row>
    <row r="2381">
      <c r="A2381" s="1" t="s">
        <v>6483</v>
      </c>
      <c r="B2381" s="4" t="s">
        <v>32</v>
      </c>
      <c r="C2381" s="4" t="s">
        <v>30</v>
      </c>
      <c r="D2381" s="4" t="s">
        <v>28</v>
      </c>
      <c r="E2381" s="4">
        <v>3.0</v>
      </c>
      <c r="F2381" s="4">
        <v>1.0</v>
      </c>
      <c r="G2381" s="4">
        <v>3.0</v>
      </c>
      <c r="H2381" s="5">
        <v>44993.0</v>
      </c>
      <c r="I2381" s="4">
        <f>IFERROR(__xludf.DUMMYFUNCTION("SPLIT(H2381,""/"")"),8.0)</f>
        <v>8</v>
      </c>
      <c r="J2381" s="4">
        <f>IFERROR(__xludf.DUMMYFUNCTION("""COMPUTED_VALUE"""),3.0)</f>
        <v>3</v>
      </c>
      <c r="K2381" s="4">
        <f>IFERROR(__xludf.DUMMYFUNCTION("""COMPUTED_VALUE"""),2023.0)</f>
        <v>2023</v>
      </c>
    </row>
    <row r="2382">
      <c r="A2382" s="1" t="s">
        <v>2768</v>
      </c>
      <c r="B2382" s="4" t="s">
        <v>32</v>
      </c>
      <c r="C2382" s="4" t="s">
        <v>30</v>
      </c>
      <c r="D2382" s="4" t="s">
        <v>30</v>
      </c>
      <c r="E2382" s="4">
        <v>5.0</v>
      </c>
      <c r="F2382" s="4">
        <v>1.0</v>
      </c>
      <c r="G2382" s="4">
        <v>5.0</v>
      </c>
      <c r="H2382" s="5">
        <v>44994.0</v>
      </c>
      <c r="I2382" s="4">
        <f>IFERROR(__xludf.DUMMYFUNCTION("SPLIT(H2382,""/"")"),9.0)</f>
        <v>9</v>
      </c>
      <c r="J2382" s="4">
        <f>IFERROR(__xludf.DUMMYFUNCTION("""COMPUTED_VALUE"""),3.0)</f>
        <v>3</v>
      </c>
      <c r="K2382" s="4">
        <f>IFERROR(__xludf.DUMMYFUNCTION("""COMPUTED_VALUE"""),2023.0)</f>
        <v>2023</v>
      </c>
    </row>
    <row r="2383">
      <c r="A2383" s="1" t="s">
        <v>1344</v>
      </c>
      <c r="B2383" s="4" t="s">
        <v>32</v>
      </c>
      <c r="C2383" s="4" t="s">
        <v>24</v>
      </c>
      <c r="D2383" s="4" t="s">
        <v>30</v>
      </c>
      <c r="E2383" s="4">
        <v>4.0</v>
      </c>
      <c r="F2383" s="4">
        <v>1.0</v>
      </c>
      <c r="G2383" s="4">
        <v>4.0</v>
      </c>
      <c r="H2383" s="5">
        <v>44995.0</v>
      </c>
      <c r="I2383" s="4">
        <f>IFERROR(__xludf.DUMMYFUNCTION("SPLIT(H2383,""/"")"),10.0)</f>
        <v>10</v>
      </c>
      <c r="J2383" s="4">
        <f>IFERROR(__xludf.DUMMYFUNCTION("""COMPUTED_VALUE"""),3.0)</f>
        <v>3</v>
      </c>
      <c r="K2383" s="4">
        <f>IFERROR(__xludf.DUMMYFUNCTION("""COMPUTED_VALUE"""),2023.0)</f>
        <v>2023</v>
      </c>
    </row>
    <row r="2384">
      <c r="A2384" s="1" t="s">
        <v>359</v>
      </c>
      <c r="B2384" s="4" t="s">
        <v>32</v>
      </c>
      <c r="C2384" s="4" t="s">
        <v>29</v>
      </c>
      <c r="D2384" s="4" t="s">
        <v>30</v>
      </c>
      <c r="E2384" s="4">
        <v>3.0</v>
      </c>
      <c r="F2384" s="4">
        <v>1.0</v>
      </c>
      <c r="G2384" s="4">
        <v>3.0</v>
      </c>
      <c r="H2384" s="5">
        <v>44995.0</v>
      </c>
      <c r="I2384" s="4">
        <f>IFERROR(__xludf.DUMMYFUNCTION("SPLIT(H2384,""/"")"),10.0)</f>
        <v>10</v>
      </c>
      <c r="J2384" s="4">
        <f>IFERROR(__xludf.DUMMYFUNCTION("""COMPUTED_VALUE"""),3.0)</f>
        <v>3</v>
      </c>
      <c r="K2384" s="4">
        <f>IFERROR(__xludf.DUMMYFUNCTION("""COMPUTED_VALUE"""),2023.0)</f>
        <v>2023</v>
      </c>
    </row>
    <row r="2385">
      <c r="A2385" s="1" t="s">
        <v>830</v>
      </c>
      <c r="B2385" s="4" t="s">
        <v>32</v>
      </c>
      <c r="C2385" s="4" t="s">
        <v>29</v>
      </c>
      <c r="D2385" s="4" t="s">
        <v>30</v>
      </c>
      <c r="E2385" s="4">
        <v>4.0</v>
      </c>
      <c r="F2385" s="4">
        <v>1.0</v>
      </c>
      <c r="G2385" s="4">
        <v>4.0</v>
      </c>
      <c r="H2385" s="5">
        <v>44995.0</v>
      </c>
      <c r="I2385" s="4">
        <f>IFERROR(__xludf.DUMMYFUNCTION("SPLIT(H2385,""/"")"),10.0)</f>
        <v>10</v>
      </c>
      <c r="J2385" s="4">
        <f>IFERROR(__xludf.DUMMYFUNCTION("""COMPUTED_VALUE"""),3.0)</f>
        <v>3</v>
      </c>
      <c r="K2385" s="4">
        <f>IFERROR(__xludf.DUMMYFUNCTION("""COMPUTED_VALUE"""),2023.0)</f>
        <v>2023</v>
      </c>
    </row>
    <row r="2386">
      <c r="A2386" s="1" t="s">
        <v>3586</v>
      </c>
      <c r="B2386" s="4" t="s">
        <v>32</v>
      </c>
      <c r="C2386" s="4" t="s">
        <v>30</v>
      </c>
      <c r="D2386" s="4" t="s">
        <v>39</v>
      </c>
      <c r="E2386" s="4">
        <v>3.0</v>
      </c>
      <c r="F2386" s="4">
        <v>1.0</v>
      </c>
      <c r="G2386" s="4">
        <v>3.0</v>
      </c>
      <c r="H2386" s="5">
        <v>44995.0</v>
      </c>
      <c r="I2386" s="4">
        <f>IFERROR(__xludf.DUMMYFUNCTION("SPLIT(H2386,""/"")"),10.0)</f>
        <v>10</v>
      </c>
      <c r="J2386" s="4">
        <f>IFERROR(__xludf.DUMMYFUNCTION("""COMPUTED_VALUE"""),3.0)</f>
        <v>3</v>
      </c>
      <c r="K2386" s="4">
        <f>IFERROR(__xludf.DUMMYFUNCTION("""COMPUTED_VALUE"""),2023.0)</f>
        <v>2023</v>
      </c>
    </row>
    <row r="2387">
      <c r="A2387" s="1" t="s">
        <v>6252</v>
      </c>
      <c r="B2387" s="4" t="s">
        <v>32</v>
      </c>
      <c r="C2387" s="4" t="s">
        <v>24</v>
      </c>
      <c r="D2387" s="4" t="s">
        <v>28</v>
      </c>
      <c r="E2387" s="4">
        <v>2.0</v>
      </c>
      <c r="F2387" s="4">
        <v>1.0</v>
      </c>
      <c r="G2387" s="4">
        <v>2.0</v>
      </c>
      <c r="H2387" s="5">
        <v>44996.0</v>
      </c>
      <c r="I2387" s="4">
        <f>IFERROR(__xludf.DUMMYFUNCTION("SPLIT(H2387,""/"")"),11.0)</f>
        <v>11</v>
      </c>
      <c r="J2387" s="4">
        <f>IFERROR(__xludf.DUMMYFUNCTION("""COMPUTED_VALUE"""),3.0)</f>
        <v>3</v>
      </c>
      <c r="K2387" s="4">
        <f>IFERROR(__xludf.DUMMYFUNCTION("""COMPUTED_VALUE"""),2023.0)</f>
        <v>2023</v>
      </c>
    </row>
    <row r="2388">
      <c r="A2388" s="1" t="s">
        <v>7558</v>
      </c>
      <c r="B2388" s="4" t="s">
        <v>32</v>
      </c>
      <c r="C2388" s="4" t="s">
        <v>24</v>
      </c>
      <c r="D2388" s="4" t="s">
        <v>28</v>
      </c>
      <c r="E2388" s="4">
        <v>2.0</v>
      </c>
      <c r="F2388" s="4">
        <v>1.0</v>
      </c>
      <c r="G2388" s="4">
        <v>2.0</v>
      </c>
      <c r="H2388" s="5">
        <v>44996.0</v>
      </c>
      <c r="I2388" s="4">
        <f>IFERROR(__xludf.DUMMYFUNCTION("SPLIT(H2388,""/"")"),11.0)</f>
        <v>11</v>
      </c>
      <c r="J2388" s="4">
        <f>IFERROR(__xludf.DUMMYFUNCTION("""COMPUTED_VALUE"""),3.0)</f>
        <v>3</v>
      </c>
      <c r="K2388" s="4">
        <f>IFERROR(__xludf.DUMMYFUNCTION("""COMPUTED_VALUE"""),2023.0)</f>
        <v>2023</v>
      </c>
    </row>
    <row r="2389">
      <c r="A2389" s="1" t="s">
        <v>4039</v>
      </c>
      <c r="B2389" s="4" t="s">
        <v>32</v>
      </c>
      <c r="C2389" s="4" t="s">
        <v>29</v>
      </c>
      <c r="D2389" s="4" t="s">
        <v>23</v>
      </c>
      <c r="E2389" s="4">
        <v>1.0</v>
      </c>
      <c r="F2389" s="4">
        <v>1.0</v>
      </c>
      <c r="G2389" s="4">
        <v>1.0</v>
      </c>
      <c r="H2389" s="5">
        <v>44998.0</v>
      </c>
      <c r="I2389" s="4">
        <f>IFERROR(__xludf.DUMMYFUNCTION("SPLIT(H2389,""/"")"),13.0)</f>
        <v>13</v>
      </c>
      <c r="J2389" s="4">
        <f>IFERROR(__xludf.DUMMYFUNCTION("""COMPUTED_VALUE"""),3.0)</f>
        <v>3</v>
      </c>
      <c r="K2389" s="4">
        <f>IFERROR(__xludf.DUMMYFUNCTION("""COMPUTED_VALUE"""),2023.0)</f>
        <v>2023</v>
      </c>
    </row>
    <row r="2390">
      <c r="A2390" s="1" t="s">
        <v>2316</v>
      </c>
      <c r="B2390" s="4" t="s">
        <v>32</v>
      </c>
      <c r="C2390" s="4" t="s">
        <v>30</v>
      </c>
      <c r="D2390" s="4" t="s">
        <v>30</v>
      </c>
      <c r="E2390" s="4">
        <v>1.0</v>
      </c>
      <c r="F2390" s="4">
        <v>1.0</v>
      </c>
      <c r="G2390" s="4">
        <v>1.0</v>
      </c>
      <c r="H2390" s="5">
        <v>44998.0</v>
      </c>
      <c r="I2390" s="4">
        <f>IFERROR(__xludf.DUMMYFUNCTION("SPLIT(H2390,""/"")"),13.0)</f>
        <v>13</v>
      </c>
      <c r="J2390" s="4">
        <f>IFERROR(__xludf.DUMMYFUNCTION("""COMPUTED_VALUE"""),3.0)</f>
        <v>3</v>
      </c>
      <c r="K2390" s="4">
        <f>IFERROR(__xludf.DUMMYFUNCTION("""COMPUTED_VALUE"""),2023.0)</f>
        <v>2023</v>
      </c>
    </row>
    <row r="2391">
      <c r="A2391" s="1" t="s">
        <v>7094</v>
      </c>
      <c r="B2391" s="4" t="s">
        <v>32</v>
      </c>
      <c r="C2391" s="4" t="s">
        <v>24</v>
      </c>
      <c r="D2391" s="4" t="s">
        <v>28</v>
      </c>
      <c r="E2391" s="4">
        <v>4.0</v>
      </c>
      <c r="F2391" s="4">
        <v>1.0</v>
      </c>
      <c r="G2391" s="4">
        <v>4.0</v>
      </c>
      <c r="H2391" s="5">
        <v>44998.0</v>
      </c>
      <c r="I2391" s="4">
        <f>IFERROR(__xludf.DUMMYFUNCTION("SPLIT(H2391,""/"")"),13.0)</f>
        <v>13</v>
      </c>
      <c r="J2391" s="4">
        <f>IFERROR(__xludf.DUMMYFUNCTION("""COMPUTED_VALUE"""),3.0)</f>
        <v>3</v>
      </c>
      <c r="K2391" s="4">
        <f>IFERROR(__xludf.DUMMYFUNCTION("""COMPUTED_VALUE"""),2023.0)</f>
        <v>2023</v>
      </c>
    </row>
    <row r="2392">
      <c r="A2392" s="1" t="s">
        <v>9460</v>
      </c>
      <c r="B2392" s="4" t="s">
        <v>32</v>
      </c>
      <c r="C2392" s="4" t="s">
        <v>24</v>
      </c>
      <c r="D2392" s="4" t="s">
        <v>30</v>
      </c>
      <c r="E2392" s="4">
        <v>1.0</v>
      </c>
      <c r="F2392" s="4">
        <v>1.0</v>
      </c>
      <c r="G2392" s="4">
        <v>1.0</v>
      </c>
      <c r="H2392" s="5">
        <v>44998.0</v>
      </c>
      <c r="I2392" s="4">
        <f>IFERROR(__xludf.DUMMYFUNCTION("SPLIT(H2392,""/"")"),13.0)</f>
        <v>13</v>
      </c>
      <c r="J2392" s="4">
        <f>IFERROR(__xludf.DUMMYFUNCTION("""COMPUTED_VALUE"""),3.0)</f>
        <v>3</v>
      </c>
      <c r="K2392" s="4">
        <f>IFERROR(__xludf.DUMMYFUNCTION("""COMPUTED_VALUE"""),2023.0)</f>
        <v>2023</v>
      </c>
    </row>
    <row r="2393">
      <c r="A2393" s="1" t="s">
        <v>6774</v>
      </c>
      <c r="B2393" s="4" t="s">
        <v>32</v>
      </c>
      <c r="C2393" s="4" t="s">
        <v>30</v>
      </c>
      <c r="D2393" s="4" t="s">
        <v>30</v>
      </c>
      <c r="E2393" s="4">
        <v>1.0</v>
      </c>
      <c r="F2393" s="4">
        <v>1.0</v>
      </c>
      <c r="G2393" s="4">
        <v>1.0</v>
      </c>
      <c r="H2393" s="5">
        <v>44998.0</v>
      </c>
      <c r="I2393" s="4">
        <f>IFERROR(__xludf.DUMMYFUNCTION("SPLIT(H2393,""/"")"),13.0)</f>
        <v>13</v>
      </c>
      <c r="J2393" s="4">
        <f>IFERROR(__xludf.DUMMYFUNCTION("""COMPUTED_VALUE"""),3.0)</f>
        <v>3</v>
      </c>
      <c r="K2393" s="4">
        <f>IFERROR(__xludf.DUMMYFUNCTION("""COMPUTED_VALUE"""),2023.0)</f>
        <v>2023</v>
      </c>
    </row>
    <row r="2394">
      <c r="A2394" s="1" t="s">
        <v>212</v>
      </c>
      <c r="B2394" s="4" t="s">
        <v>32</v>
      </c>
      <c r="C2394" s="4" t="s">
        <v>29</v>
      </c>
      <c r="D2394" s="4" t="s">
        <v>39</v>
      </c>
      <c r="E2394" s="4">
        <v>3.0</v>
      </c>
      <c r="F2394" s="4">
        <v>1.0</v>
      </c>
      <c r="G2394" s="4">
        <v>3.0</v>
      </c>
      <c r="H2394" s="5">
        <v>44998.0</v>
      </c>
      <c r="I2394" s="4">
        <f>IFERROR(__xludf.DUMMYFUNCTION("SPLIT(H2394,""/"")"),13.0)</f>
        <v>13</v>
      </c>
      <c r="J2394" s="4">
        <f>IFERROR(__xludf.DUMMYFUNCTION("""COMPUTED_VALUE"""),3.0)</f>
        <v>3</v>
      </c>
      <c r="K2394" s="4">
        <f>IFERROR(__xludf.DUMMYFUNCTION("""COMPUTED_VALUE"""),2023.0)</f>
        <v>2023</v>
      </c>
    </row>
    <row r="2395">
      <c r="A2395" s="1" t="s">
        <v>8858</v>
      </c>
      <c r="B2395" s="4" t="s">
        <v>32</v>
      </c>
      <c r="C2395" s="4" t="s">
        <v>24</v>
      </c>
      <c r="D2395" s="4" t="s">
        <v>30</v>
      </c>
      <c r="E2395" s="4">
        <v>2.0</v>
      </c>
      <c r="F2395" s="4">
        <v>1.0</v>
      </c>
      <c r="G2395" s="4">
        <v>2.0</v>
      </c>
      <c r="H2395" s="5">
        <v>44999.0</v>
      </c>
      <c r="I2395" s="4">
        <f>IFERROR(__xludf.DUMMYFUNCTION("SPLIT(H2395,""/"")"),14.0)</f>
        <v>14</v>
      </c>
      <c r="J2395" s="4">
        <f>IFERROR(__xludf.DUMMYFUNCTION("""COMPUTED_VALUE"""),3.0)</f>
        <v>3</v>
      </c>
      <c r="K2395" s="4">
        <f>IFERROR(__xludf.DUMMYFUNCTION("""COMPUTED_VALUE"""),2023.0)</f>
        <v>2023</v>
      </c>
    </row>
    <row r="2396">
      <c r="A2396" s="1" t="s">
        <v>7712</v>
      </c>
      <c r="B2396" s="4" t="s">
        <v>32</v>
      </c>
      <c r="C2396" s="4" t="s">
        <v>24</v>
      </c>
      <c r="D2396" s="4" t="s">
        <v>30</v>
      </c>
      <c r="E2396" s="4">
        <v>3.0</v>
      </c>
      <c r="F2396" s="4">
        <v>1.0</v>
      </c>
      <c r="G2396" s="4">
        <v>3.0</v>
      </c>
      <c r="H2396" s="5">
        <v>44999.0</v>
      </c>
      <c r="I2396" s="4">
        <f>IFERROR(__xludf.DUMMYFUNCTION("SPLIT(H2396,""/"")"),14.0)</f>
        <v>14</v>
      </c>
      <c r="J2396" s="4">
        <f>IFERROR(__xludf.DUMMYFUNCTION("""COMPUTED_VALUE"""),3.0)</f>
        <v>3</v>
      </c>
      <c r="K2396" s="4">
        <f>IFERROR(__xludf.DUMMYFUNCTION("""COMPUTED_VALUE"""),2023.0)</f>
        <v>2023</v>
      </c>
    </row>
    <row r="2397">
      <c r="A2397" s="1" t="s">
        <v>9158</v>
      </c>
      <c r="B2397" s="4" t="s">
        <v>32</v>
      </c>
      <c r="C2397" s="4" t="s">
        <v>29</v>
      </c>
      <c r="D2397" s="4" t="s">
        <v>23</v>
      </c>
      <c r="E2397" s="4">
        <v>2.0</v>
      </c>
      <c r="F2397" s="4">
        <v>1.0</v>
      </c>
      <c r="G2397" s="4">
        <v>2.0</v>
      </c>
      <c r="H2397" s="5">
        <v>44999.0</v>
      </c>
      <c r="I2397" s="4">
        <f>IFERROR(__xludf.DUMMYFUNCTION("SPLIT(H2397,""/"")"),14.0)</f>
        <v>14</v>
      </c>
      <c r="J2397" s="4">
        <f>IFERROR(__xludf.DUMMYFUNCTION("""COMPUTED_VALUE"""),3.0)</f>
        <v>3</v>
      </c>
      <c r="K2397" s="4">
        <f>IFERROR(__xludf.DUMMYFUNCTION("""COMPUTED_VALUE"""),2023.0)</f>
        <v>2023</v>
      </c>
    </row>
    <row r="2398">
      <c r="A2398" s="1" t="s">
        <v>5873</v>
      </c>
      <c r="B2398" s="4" t="s">
        <v>32</v>
      </c>
      <c r="C2398" s="4" t="s">
        <v>24</v>
      </c>
      <c r="D2398" s="4" t="s">
        <v>28</v>
      </c>
      <c r="E2398" s="4">
        <v>5.0</v>
      </c>
      <c r="F2398" s="4">
        <v>1.0</v>
      </c>
      <c r="G2398" s="4">
        <v>5.0</v>
      </c>
      <c r="H2398" s="5">
        <v>44999.0</v>
      </c>
      <c r="I2398" s="4">
        <f>IFERROR(__xludf.DUMMYFUNCTION("SPLIT(H2398,""/"")"),14.0)</f>
        <v>14</v>
      </c>
      <c r="J2398" s="4">
        <f>IFERROR(__xludf.DUMMYFUNCTION("""COMPUTED_VALUE"""),3.0)</f>
        <v>3</v>
      </c>
      <c r="K2398" s="4">
        <f>IFERROR(__xludf.DUMMYFUNCTION("""COMPUTED_VALUE"""),2023.0)</f>
        <v>2023</v>
      </c>
    </row>
    <row r="2399">
      <c r="A2399" s="1" t="s">
        <v>4096</v>
      </c>
      <c r="B2399" s="4" t="s">
        <v>32</v>
      </c>
      <c r="C2399" s="4" t="s">
        <v>30</v>
      </c>
      <c r="D2399" s="4" t="s">
        <v>23</v>
      </c>
      <c r="E2399" s="4">
        <v>3.0</v>
      </c>
      <c r="F2399" s="4">
        <v>1.0</v>
      </c>
      <c r="G2399" s="4">
        <v>3.0</v>
      </c>
      <c r="H2399" s="5">
        <v>45000.0</v>
      </c>
      <c r="I2399" s="4">
        <f>IFERROR(__xludf.DUMMYFUNCTION("SPLIT(H2399,""/"")"),15.0)</f>
        <v>15</v>
      </c>
      <c r="J2399" s="4">
        <f>IFERROR(__xludf.DUMMYFUNCTION("""COMPUTED_VALUE"""),3.0)</f>
        <v>3</v>
      </c>
      <c r="K2399" s="4">
        <f>IFERROR(__xludf.DUMMYFUNCTION("""COMPUTED_VALUE"""),2023.0)</f>
        <v>2023</v>
      </c>
    </row>
    <row r="2400">
      <c r="A2400" s="1" t="s">
        <v>5736</v>
      </c>
      <c r="B2400" s="4" t="s">
        <v>32</v>
      </c>
      <c r="C2400" s="4" t="s">
        <v>30</v>
      </c>
      <c r="D2400" s="4" t="s">
        <v>23</v>
      </c>
      <c r="E2400" s="4">
        <v>4.0</v>
      </c>
      <c r="F2400" s="4">
        <v>1.0</v>
      </c>
      <c r="G2400" s="4">
        <v>4.0</v>
      </c>
      <c r="H2400" s="5">
        <v>45000.0</v>
      </c>
      <c r="I2400" s="4">
        <f>IFERROR(__xludf.DUMMYFUNCTION("SPLIT(H2400,""/"")"),15.0)</f>
        <v>15</v>
      </c>
      <c r="J2400" s="4">
        <f>IFERROR(__xludf.DUMMYFUNCTION("""COMPUTED_VALUE"""),3.0)</f>
        <v>3</v>
      </c>
      <c r="K2400" s="4">
        <f>IFERROR(__xludf.DUMMYFUNCTION("""COMPUTED_VALUE"""),2023.0)</f>
        <v>2023</v>
      </c>
    </row>
    <row r="2401">
      <c r="A2401" s="1" t="s">
        <v>3315</v>
      </c>
      <c r="B2401" s="4" t="s">
        <v>32</v>
      </c>
      <c r="C2401" s="4" t="s">
        <v>24</v>
      </c>
      <c r="D2401" s="4" t="s">
        <v>39</v>
      </c>
      <c r="E2401" s="4">
        <v>3.0</v>
      </c>
      <c r="F2401" s="4">
        <v>1.0</v>
      </c>
      <c r="G2401" s="4">
        <v>3.0</v>
      </c>
      <c r="H2401" s="5">
        <v>45000.0</v>
      </c>
      <c r="I2401" s="4">
        <f>IFERROR(__xludf.DUMMYFUNCTION("SPLIT(H2401,""/"")"),15.0)</f>
        <v>15</v>
      </c>
      <c r="J2401" s="4">
        <f>IFERROR(__xludf.DUMMYFUNCTION("""COMPUTED_VALUE"""),3.0)</f>
        <v>3</v>
      </c>
      <c r="K2401" s="4">
        <f>IFERROR(__xludf.DUMMYFUNCTION("""COMPUTED_VALUE"""),2023.0)</f>
        <v>2023</v>
      </c>
    </row>
    <row r="2402">
      <c r="A2402" s="1" t="s">
        <v>4893</v>
      </c>
      <c r="B2402" s="4" t="s">
        <v>32</v>
      </c>
      <c r="C2402" s="4" t="s">
        <v>30</v>
      </c>
      <c r="D2402" s="4" t="s">
        <v>28</v>
      </c>
      <c r="E2402" s="4">
        <v>3.0</v>
      </c>
      <c r="F2402" s="4">
        <v>1.0</v>
      </c>
      <c r="G2402" s="4">
        <v>3.0</v>
      </c>
      <c r="H2402" s="5">
        <v>45000.0</v>
      </c>
      <c r="I2402" s="4">
        <f>IFERROR(__xludf.DUMMYFUNCTION("SPLIT(H2402,""/"")"),15.0)</f>
        <v>15</v>
      </c>
      <c r="J2402" s="4">
        <f>IFERROR(__xludf.DUMMYFUNCTION("""COMPUTED_VALUE"""),3.0)</f>
        <v>3</v>
      </c>
      <c r="K2402" s="4">
        <f>IFERROR(__xludf.DUMMYFUNCTION("""COMPUTED_VALUE"""),2023.0)</f>
        <v>2023</v>
      </c>
    </row>
    <row r="2403">
      <c r="A2403" s="1" t="s">
        <v>6199</v>
      </c>
      <c r="B2403" s="4" t="s">
        <v>32</v>
      </c>
      <c r="C2403" s="4" t="s">
        <v>24</v>
      </c>
      <c r="D2403" s="4" t="s">
        <v>39</v>
      </c>
      <c r="E2403" s="4">
        <v>1.0</v>
      </c>
      <c r="F2403" s="4">
        <v>1.0</v>
      </c>
      <c r="G2403" s="4">
        <v>1.0</v>
      </c>
      <c r="H2403" s="5">
        <v>45000.0</v>
      </c>
      <c r="I2403" s="4">
        <f>IFERROR(__xludf.DUMMYFUNCTION("SPLIT(H2403,""/"")"),15.0)</f>
        <v>15</v>
      </c>
      <c r="J2403" s="4">
        <f>IFERROR(__xludf.DUMMYFUNCTION("""COMPUTED_VALUE"""),3.0)</f>
        <v>3</v>
      </c>
      <c r="K2403" s="4">
        <f>IFERROR(__xludf.DUMMYFUNCTION("""COMPUTED_VALUE"""),2023.0)</f>
        <v>2023</v>
      </c>
    </row>
    <row r="2404">
      <c r="A2404" s="1" t="s">
        <v>9914</v>
      </c>
      <c r="B2404" s="4" t="s">
        <v>32</v>
      </c>
      <c r="C2404" s="4" t="s">
        <v>29</v>
      </c>
      <c r="D2404" s="4" t="s">
        <v>23</v>
      </c>
      <c r="E2404" s="4">
        <v>1.0</v>
      </c>
      <c r="F2404" s="4">
        <v>1.0</v>
      </c>
      <c r="G2404" s="4">
        <v>1.0</v>
      </c>
      <c r="H2404" s="5">
        <v>45001.0</v>
      </c>
      <c r="I2404" s="4">
        <f>IFERROR(__xludf.DUMMYFUNCTION("SPLIT(H2404,""/"")"),16.0)</f>
        <v>16</v>
      </c>
      <c r="J2404" s="4">
        <f>IFERROR(__xludf.DUMMYFUNCTION("""COMPUTED_VALUE"""),3.0)</f>
        <v>3</v>
      </c>
      <c r="K2404" s="4">
        <f>IFERROR(__xludf.DUMMYFUNCTION("""COMPUTED_VALUE"""),2023.0)</f>
        <v>2023</v>
      </c>
    </row>
    <row r="2405">
      <c r="A2405" s="1" t="s">
        <v>6288</v>
      </c>
      <c r="B2405" s="4" t="s">
        <v>32</v>
      </c>
      <c r="C2405" s="4" t="s">
        <v>30</v>
      </c>
      <c r="D2405" s="4" t="s">
        <v>28</v>
      </c>
      <c r="E2405" s="4">
        <v>2.0</v>
      </c>
      <c r="F2405" s="4">
        <v>1.0</v>
      </c>
      <c r="G2405" s="4">
        <v>2.0</v>
      </c>
      <c r="H2405" s="5">
        <v>45003.0</v>
      </c>
      <c r="I2405" s="4">
        <f>IFERROR(__xludf.DUMMYFUNCTION("SPLIT(H2405,""/"")"),18.0)</f>
        <v>18</v>
      </c>
      <c r="J2405" s="4">
        <f>IFERROR(__xludf.DUMMYFUNCTION("""COMPUTED_VALUE"""),3.0)</f>
        <v>3</v>
      </c>
      <c r="K2405" s="4">
        <f>IFERROR(__xludf.DUMMYFUNCTION("""COMPUTED_VALUE"""),2023.0)</f>
        <v>2023</v>
      </c>
    </row>
    <row r="2406">
      <c r="A2406" s="1" t="s">
        <v>1839</v>
      </c>
      <c r="B2406" s="4" t="s">
        <v>32</v>
      </c>
      <c r="C2406" s="4" t="s">
        <v>29</v>
      </c>
      <c r="D2406" s="4" t="s">
        <v>28</v>
      </c>
      <c r="E2406" s="4">
        <v>5.0</v>
      </c>
      <c r="F2406" s="4">
        <v>1.0</v>
      </c>
      <c r="G2406" s="4">
        <v>5.0</v>
      </c>
      <c r="H2406" s="5">
        <v>45003.0</v>
      </c>
      <c r="I2406" s="4">
        <f>IFERROR(__xludf.DUMMYFUNCTION("SPLIT(H2406,""/"")"),18.0)</f>
        <v>18</v>
      </c>
      <c r="J2406" s="4">
        <f>IFERROR(__xludf.DUMMYFUNCTION("""COMPUTED_VALUE"""),3.0)</f>
        <v>3</v>
      </c>
      <c r="K2406" s="4">
        <f>IFERROR(__xludf.DUMMYFUNCTION("""COMPUTED_VALUE"""),2023.0)</f>
        <v>2023</v>
      </c>
    </row>
    <row r="2407">
      <c r="A2407" s="1" t="s">
        <v>9315</v>
      </c>
      <c r="B2407" s="4" t="s">
        <v>32</v>
      </c>
      <c r="C2407" s="4" t="s">
        <v>24</v>
      </c>
      <c r="D2407" s="4" t="s">
        <v>23</v>
      </c>
      <c r="E2407" s="4">
        <v>1.0</v>
      </c>
      <c r="F2407" s="4">
        <v>1.0</v>
      </c>
      <c r="G2407" s="4">
        <v>1.0</v>
      </c>
      <c r="H2407" s="5">
        <v>45003.0</v>
      </c>
      <c r="I2407" s="4">
        <f>IFERROR(__xludf.DUMMYFUNCTION("SPLIT(H2407,""/"")"),18.0)</f>
        <v>18</v>
      </c>
      <c r="J2407" s="4">
        <f>IFERROR(__xludf.DUMMYFUNCTION("""COMPUTED_VALUE"""),3.0)</f>
        <v>3</v>
      </c>
      <c r="K2407" s="4">
        <f>IFERROR(__xludf.DUMMYFUNCTION("""COMPUTED_VALUE"""),2023.0)</f>
        <v>2023</v>
      </c>
    </row>
    <row r="2408">
      <c r="A2408" s="1" t="s">
        <v>3786</v>
      </c>
      <c r="B2408" s="4" t="s">
        <v>32</v>
      </c>
      <c r="C2408" s="4" t="s">
        <v>30</v>
      </c>
      <c r="D2408" s="4" t="s">
        <v>30</v>
      </c>
      <c r="E2408" s="4">
        <v>4.0</v>
      </c>
      <c r="F2408" s="4">
        <v>1.0</v>
      </c>
      <c r="G2408" s="4">
        <v>4.0</v>
      </c>
      <c r="H2408" s="5">
        <v>45003.0</v>
      </c>
      <c r="I2408" s="4">
        <f>IFERROR(__xludf.DUMMYFUNCTION("SPLIT(H2408,""/"")"),18.0)</f>
        <v>18</v>
      </c>
      <c r="J2408" s="4">
        <f>IFERROR(__xludf.DUMMYFUNCTION("""COMPUTED_VALUE"""),3.0)</f>
        <v>3</v>
      </c>
      <c r="K2408" s="4">
        <f>IFERROR(__xludf.DUMMYFUNCTION("""COMPUTED_VALUE"""),2023.0)</f>
        <v>2023</v>
      </c>
    </row>
    <row r="2409">
      <c r="A2409" s="1" t="s">
        <v>5795</v>
      </c>
      <c r="B2409" s="4" t="s">
        <v>32</v>
      </c>
      <c r="C2409" s="4" t="s">
        <v>24</v>
      </c>
      <c r="D2409" s="4" t="s">
        <v>28</v>
      </c>
      <c r="E2409" s="4">
        <v>2.0</v>
      </c>
      <c r="F2409" s="4">
        <v>1.0</v>
      </c>
      <c r="G2409" s="4">
        <v>2.0</v>
      </c>
      <c r="H2409" s="5">
        <v>45003.0</v>
      </c>
      <c r="I2409" s="4">
        <f>IFERROR(__xludf.DUMMYFUNCTION("SPLIT(H2409,""/"")"),18.0)</f>
        <v>18</v>
      </c>
      <c r="J2409" s="4">
        <f>IFERROR(__xludf.DUMMYFUNCTION("""COMPUTED_VALUE"""),3.0)</f>
        <v>3</v>
      </c>
      <c r="K2409" s="4">
        <f>IFERROR(__xludf.DUMMYFUNCTION("""COMPUTED_VALUE"""),2023.0)</f>
        <v>2023</v>
      </c>
    </row>
    <row r="2410">
      <c r="A2410" s="1" t="s">
        <v>94</v>
      </c>
      <c r="B2410" s="4" t="s">
        <v>32</v>
      </c>
      <c r="C2410" s="4" t="s">
        <v>24</v>
      </c>
      <c r="D2410" s="4" t="s">
        <v>23</v>
      </c>
      <c r="E2410" s="4">
        <v>2.0</v>
      </c>
      <c r="F2410" s="4">
        <v>1.0</v>
      </c>
      <c r="G2410" s="4">
        <v>2.0</v>
      </c>
      <c r="H2410" s="5">
        <v>45004.0</v>
      </c>
      <c r="I2410" s="4">
        <f>IFERROR(__xludf.DUMMYFUNCTION("SPLIT(H2410,""/"")"),19.0)</f>
        <v>19</v>
      </c>
      <c r="J2410" s="4">
        <f>IFERROR(__xludf.DUMMYFUNCTION("""COMPUTED_VALUE"""),3.0)</f>
        <v>3</v>
      </c>
      <c r="K2410" s="4">
        <f>IFERROR(__xludf.DUMMYFUNCTION("""COMPUTED_VALUE"""),2023.0)</f>
        <v>2023</v>
      </c>
    </row>
    <row r="2411">
      <c r="A2411" s="1" t="s">
        <v>9427</v>
      </c>
      <c r="B2411" s="4" t="s">
        <v>32</v>
      </c>
      <c r="C2411" s="4" t="s">
        <v>29</v>
      </c>
      <c r="D2411" s="4" t="s">
        <v>28</v>
      </c>
      <c r="E2411" s="4">
        <v>2.0</v>
      </c>
      <c r="F2411" s="4">
        <v>1.0</v>
      </c>
      <c r="G2411" s="4">
        <v>2.0</v>
      </c>
      <c r="H2411" s="5">
        <v>45005.0</v>
      </c>
      <c r="I2411" s="4">
        <f>IFERROR(__xludf.DUMMYFUNCTION("SPLIT(H2411,""/"")"),20.0)</f>
        <v>20</v>
      </c>
      <c r="J2411" s="4">
        <f>IFERROR(__xludf.DUMMYFUNCTION("""COMPUTED_VALUE"""),3.0)</f>
        <v>3</v>
      </c>
      <c r="K2411" s="4">
        <f>IFERROR(__xludf.DUMMYFUNCTION("""COMPUTED_VALUE"""),2023.0)</f>
        <v>2023</v>
      </c>
    </row>
    <row r="2412">
      <c r="A2412" s="1" t="s">
        <v>9392</v>
      </c>
      <c r="B2412" s="4" t="s">
        <v>32</v>
      </c>
      <c r="C2412" s="4" t="s">
        <v>29</v>
      </c>
      <c r="D2412" s="4" t="s">
        <v>28</v>
      </c>
      <c r="E2412" s="4">
        <v>5.0</v>
      </c>
      <c r="F2412" s="4">
        <v>1.0</v>
      </c>
      <c r="G2412" s="4">
        <v>5.0</v>
      </c>
      <c r="H2412" s="5">
        <v>45005.0</v>
      </c>
      <c r="I2412" s="4">
        <f>IFERROR(__xludf.DUMMYFUNCTION("SPLIT(H2412,""/"")"),20.0)</f>
        <v>20</v>
      </c>
      <c r="J2412" s="4">
        <f>IFERROR(__xludf.DUMMYFUNCTION("""COMPUTED_VALUE"""),3.0)</f>
        <v>3</v>
      </c>
      <c r="K2412" s="4">
        <f>IFERROR(__xludf.DUMMYFUNCTION("""COMPUTED_VALUE"""),2023.0)</f>
        <v>2023</v>
      </c>
    </row>
    <row r="2413">
      <c r="A2413" s="1" t="s">
        <v>526</v>
      </c>
      <c r="B2413" s="4" t="s">
        <v>32</v>
      </c>
      <c r="C2413" s="4" t="s">
        <v>29</v>
      </c>
      <c r="D2413" s="4" t="s">
        <v>28</v>
      </c>
      <c r="E2413" s="4">
        <v>1.0</v>
      </c>
      <c r="F2413" s="4">
        <v>1.0</v>
      </c>
      <c r="G2413" s="4">
        <v>1.0</v>
      </c>
      <c r="H2413" s="5">
        <v>45005.0</v>
      </c>
      <c r="I2413" s="4">
        <f>IFERROR(__xludf.DUMMYFUNCTION("SPLIT(H2413,""/"")"),20.0)</f>
        <v>20</v>
      </c>
      <c r="J2413" s="4">
        <f>IFERROR(__xludf.DUMMYFUNCTION("""COMPUTED_VALUE"""),3.0)</f>
        <v>3</v>
      </c>
      <c r="K2413" s="4">
        <f>IFERROR(__xludf.DUMMYFUNCTION("""COMPUTED_VALUE"""),2023.0)</f>
        <v>2023</v>
      </c>
    </row>
    <row r="2414">
      <c r="A2414" s="1" t="s">
        <v>4271</v>
      </c>
      <c r="B2414" s="4" t="s">
        <v>32</v>
      </c>
      <c r="C2414" s="4" t="s">
        <v>29</v>
      </c>
      <c r="D2414" s="4" t="s">
        <v>39</v>
      </c>
      <c r="E2414" s="4">
        <v>1.0</v>
      </c>
      <c r="F2414" s="4">
        <v>1.0</v>
      </c>
      <c r="G2414" s="4">
        <v>1.0</v>
      </c>
      <c r="H2414" s="5">
        <v>45005.0</v>
      </c>
      <c r="I2414" s="4">
        <f>IFERROR(__xludf.DUMMYFUNCTION("SPLIT(H2414,""/"")"),20.0)</f>
        <v>20</v>
      </c>
      <c r="J2414" s="4">
        <f>IFERROR(__xludf.DUMMYFUNCTION("""COMPUTED_VALUE"""),3.0)</f>
        <v>3</v>
      </c>
      <c r="K2414" s="4">
        <f>IFERROR(__xludf.DUMMYFUNCTION("""COMPUTED_VALUE"""),2023.0)</f>
        <v>2023</v>
      </c>
    </row>
    <row r="2415">
      <c r="A2415" s="1" t="s">
        <v>4326</v>
      </c>
      <c r="B2415" s="4" t="s">
        <v>32</v>
      </c>
      <c r="C2415" s="4" t="s">
        <v>24</v>
      </c>
      <c r="D2415" s="4" t="s">
        <v>23</v>
      </c>
      <c r="E2415" s="4">
        <v>1.0</v>
      </c>
      <c r="F2415" s="4">
        <v>1.0</v>
      </c>
      <c r="G2415" s="4">
        <v>1.0</v>
      </c>
      <c r="H2415" s="5">
        <v>45005.0</v>
      </c>
      <c r="I2415" s="4">
        <f>IFERROR(__xludf.DUMMYFUNCTION("SPLIT(H2415,""/"")"),20.0)</f>
        <v>20</v>
      </c>
      <c r="J2415" s="4">
        <f>IFERROR(__xludf.DUMMYFUNCTION("""COMPUTED_VALUE"""),3.0)</f>
        <v>3</v>
      </c>
      <c r="K2415" s="4">
        <f>IFERROR(__xludf.DUMMYFUNCTION("""COMPUTED_VALUE"""),2023.0)</f>
        <v>2023</v>
      </c>
    </row>
    <row r="2416">
      <c r="A2416" s="1" t="s">
        <v>4820</v>
      </c>
      <c r="B2416" s="4" t="s">
        <v>32</v>
      </c>
      <c r="C2416" s="4" t="s">
        <v>29</v>
      </c>
      <c r="D2416" s="4" t="s">
        <v>39</v>
      </c>
      <c r="E2416" s="4">
        <v>5.0</v>
      </c>
      <c r="F2416" s="4">
        <v>1.0</v>
      </c>
      <c r="G2416" s="4">
        <v>5.0</v>
      </c>
      <c r="H2416" s="5">
        <v>45005.0</v>
      </c>
      <c r="I2416" s="4">
        <f>IFERROR(__xludf.DUMMYFUNCTION("SPLIT(H2416,""/"")"),20.0)</f>
        <v>20</v>
      </c>
      <c r="J2416" s="4">
        <f>IFERROR(__xludf.DUMMYFUNCTION("""COMPUTED_VALUE"""),3.0)</f>
        <v>3</v>
      </c>
      <c r="K2416" s="4">
        <f>IFERROR(__xludf.DUMMYFUNCTION("""COMPUTED_VALUE"""),2023.0)</f>
        <v>2023</v>
      </c>
    </row>
    <row r="2417">
      <c r="A2417" s="1" t="s">
        <v>5622</v>
      </c>
      <c r="B2417" s="4" t="s">
        <v>32</v>
      </c>
      <c r="C2417" s="4" t="s">
        <v>24</v>
      </c>
      <c r="D2417" s="4" t="s">
        <v>39</v>
      </c>
      <c r="E2417" s="4">
        <v>3.0</v>
      </c>
      <c r="F2417" s="4">
        <v>1.0</v>
      </c>
      <c r="G2417" s="4">
        <v>3.0</v>
      </c>
      <c r="H2417" s="5">
        <v>45006.0</v>
      </c>
      <c r="I2417" s="4">
        <f>IFERROR(__xludf.DUMMYFUNCTION("SPLIT(H2417,""/"")"),21.0)</f>
        <v>21</v>
      </c>
      <c r="J2417" s="4">
        <f>IFERROR(__xludf.DUMMYFUNCTION("""COMPUTED_VALUE"""),3.0)</f>
        <v>3</v>
      </c>
      <c r="K2417" s="4">
        <f>IFERROR(__xludf.DUMMYFUNCTION("""COMPUTED_VALUE"""),2023.0)</f>
        <v>2023</v>
      </c>
    </row>
    <row r="2418">
      <c r="A2418" s="1" t="s">
        <v>2468</v>
      </c>
      <c r="B2418" s="4" t="s">
        <v>32</v>
      </c>
      <c r="C2418" s="4" t="s">
        <v>30</v>
      </c>
      <c r="D2418" s="4" t="s">
        <v>23</v>
      </c>
      <c r="E2418" s="4">
        <v>2.0</v>
      </c>
      <c r="F2418" s="4">
        <v>1.0</v>
      </c>
      <c r="G2418" s="4">
        <v>2.0</v>
      </c>
      <c r="H2418" s="5">
        <v>45006.0</v>
      </c>
      <c r="I2418" s="4">
        <f>IFERROR(__xludf.DUMMYFUNCTION("SPLIT(H2418,""/"")"),21.0)</f>
        <v>21</v>
      </c>
      <c r="J2418" s="4">
        <f>IFERROR(__xludf.DUMMYFUNCTION("""COMPUTED_VALUE"""),3.0)</f>
        <v>3</v>
      </c>
      <c r="K2418" s="4">
        <f>IFERROR(__xludf.DUMMYFUNCTION("""COMPUTED_VALUE"""),2023.0)</f>
        <v>2023</v>
      </c>
    </row>
    <row r="2419">
      <c r="A2419" s="1" t="s">
        <v>8278</v>
      </c>
      <c r="B2419" s="4" t="s">
        <v>32</v>
      </c>
      <c r="C2419" s="4" t="s">
        <v>30</v>
      </c>
      <c r="D2419" s="4" t="s">
        <v>28</v>
      </c>
      <c r="E2419" s="4">
        <v>5.0</v>
      </c>
      <c r="F2419" s="4">
        <v>1.0</v>
      </c>
      <c r="G2419" s="4">
        <v>5.0</v>
      </c>
      <c r="H2419" s="5">
        <v>45006.0</v>
      </c>
      <c r="I2419" s="4">
        <f>IFERROR(__xludf.DUMMYFUNCTION("SPLIT(H2419,""/"")"),21.0)</f>
        <v>21</v>
      </c>
      <c r="J2419" s="4">
        <f>IFERROR(__xludf.DUMMYFUNCTION("""COMPUTED_VALUE"""),3.0)</f>
        <v>3</v>
      </c>
      <c r="K2419" s="4">
        <f>IFERROR(__xludf.DUMMYFUNCTION("""COMPUTED_VALUE"""),2023.0)</f>
        <v>2023</v>
      </c>
    </row>
    <row r="2420">
      <c r="A2420" s="1" t="s">
        <v>7005</v>
      </c>
      <c r="B2420" s="4" t="s">
        <v>32</v>
      </c>
      <c r="C2420" s="4" t="s">
        <v>30</v>
      </c>
      <c r="D2420" s="4" t="s">
        <v>39</v>
      </c>
      <c r="E2420" s="4">
        <v>2.0</v>
      </c>
      <c r="F2420" s="4">
        <v>1.0</v>
      </c>
      <c r="G2420" s="4">
        <v>2.0</v>
      </c>
      <c r="H2420" s="5">
        <v>45006.0</v>
      </c>
      <c r="I2420" s="4">
        <f>IFERROR(__xludf.DUMMYFUNCTION("SPLIT(H2420,""/"")"),21.0)</f>
        <v>21</v>
      </c>
      <c r="J2420" s="4">
        <f>IFERROR(__xludf.DUMMYFUNCTION("""COMPUTED_VALUE"""),3.0)</f>
        <v>3</v>
      </c>
      <c r="K2420" s="4">
        <f>IFERROR(__xludf.DUMMYFUNCTION("""COMPUTED_VALUE"""),2023.0)</f>
        <v>2023</v>
      </c>
    </row>
    <row r="2421">
      <c r="A2421" s="1" t="s">
        <v>2543</v>
      </c>
      <c r="B2421" s="4" t="s">
        <v>32</v>
      </c>
      <c r="C2421" s="4" t="s">
        <v>29</v>
      </c>
      <c r="D2421" s="4" t="s">
        <v>30</v>
      </c>
      <c r="E2421" s="4">
        <v>5.0</v>
      </c>
      <c r="F2421" s="4">
        <v>1.0</v>
      </c>
      <c r="G2421" s="4">
        <v>5.0</v>
      </c>
      <c r="H2421" s="5">
        <v>45007.0</v>
      </c>
      <c r="I2421" s="4">
        <f>IFERROR(__xludf.DUMMYFUNCTION("SPLIT(H2421,""/"")"),22.0)</f>
        <v>22</v>
      </c>
      <c r="J2421" s="4">
        <f>IFERROR(__xludf.DUMMYFUNCTION("""COMPUTED_VALUE"""),3.0)</f>
        <v>3</v>
      </c>
      <c r="K2421" s="4">
        <f>IFERROR(__xludf.DUMMYFUNCTION("""COMPUTED_VALUE"""),2023.0)</f>
        <v>2023</v>
      </c>
    </row>
    <row r="2422">
      <c r="A2422" s="1" t="s">
        <v>3723</v>
      </c>
      <c r="B2422" s="4" t="s">
        <v>32</v>
      </c>
      <c r="C2422" s="4" t="s">
        <v>30</v>
      </c>
      <c r="D2422" s="4" t="s">
        <v>39</v>
      </c>
      <c r="E2422" s="4">
        <v>1.0</v>
      </c>
      <c r="F2422" s="4">
        <v>1.0</v>
      </c>
      <c r="G2422" s="4">
        <v>1.0</v>
      </c>
      <c r="H2422" s="5">
        <v>45009.0</v>
      </c>
      <c r="I2422" s="4">
        <f>IFERROR(__xludf.DUMMYFUNCTION("SPLIT(H2422,""/"")"),24.0)</f>
        <v>24</v>
      </c>
      <c r="J2422" s="4">
        <f>IFERROR(__xludf.DUMMYFUNCTION("""COMPUTED_VALUE"""),3.0)</f>
        <v>3</v>
      </c>
      <c r="K2422" s="4">
        <f>IFERROR(__xludf.DUMMYFUNCTION("""COMPUTED_VALUE"""),2023.0)</f>
        <v>2023</v>
      </c>
    </row>
    <row r="2423">
      <c r="A2423" s="1" t="s">
        <v>501</v>
      </c>
      <c r="B2423" s="4" t="s">
        <v>32</v>
      </c>
      <c r="C2423" s="4" t="s">
        <v>30</v>
      </c>
      <c r="D2423" s="4" t="s">
        <v>39</v>
      </c>
      <c r="E2423" s="4">
        <v>4.0</v>
      </c>
      <c r="F2423" s="4">
        <v>1.0</v>
      </c>
      <c r="G2423" s="4">
        <v>4.0</v>
      </c>
      <c r="H2423" s="5">
        <v>45009.0</v>
      </c>
      <c r="I2423" s="4">
        <f>IFERROR(__xludf.DUMMYFUNCTION("SPLIT(H2423,""/"")"),24.0)</f>
        <v>24</v>
      </c>
      <c r="J2423" s="4">
        <f>IFERROR(__xludf.DUMMYFUNCTION("""COMPUTED_VALUE"""),3.0)</f>
        <v>3</v>
      </c>
      <c r="K2423" s="4">
        <f>IFERROR(__xludf.DUMMYFUNCTION("""COMPUTED_VALUE"""),2023.0)</f>
        <v>2023</v>
      </c>
    </row>
    <row r="2424">
      <c r="A2424" s="1" t="s">
        <v>7071</v>
      </c>
      <c r="B2424" s="4" t="s">
        <v>32</v>
      </c>
      <c r="C2424" s="4" t="s">
        <v>30</v>
      </c>
      <c r="D2424" s="4" t="s">
        <v>39</v>
      </c>
      <c r="E2424" s="4">
        <v>2.0</v>
      </c>
      <c r="F2424" s="4">
        <v>1.0</v>
      </c>
      <c r="G2424" s="4">
        <v>2.0</v>
      </c>
      <c r="H2424" s="5">
        <v>45009.0</v>
      </c>
      <c r="I2424" s="4">
        <f>IFERROR(__xludf.DUMMYFUNCTION("SPLIT(H2424,""/"")"),24.0)</f>
        <v>24</v>
      </c>
      <c r="J2424" s="4">
        <f>IFERROR(__xludf.DUMMYFUNCTION("""COMPUTED_VALUE"""),3.0)</f>
        <v>3</v>
      </c>
      <c r="K2424" s="4">
        <f>IFERROR(__xludf.DUMMYFUNCTION("""COMPUTED_VALUE"""),2023.0)</f>
        <v>2023</v>
      </c>
    </row>
    <row r="2425">
      <c r="A2425" s="1" t="s">
        <v>6223</v>
      </c>
      <c r="B2425" s="4" t="s">
        <v>32</v>
      </c>
      <c r="C2425" s="4" t="s">
        <v>24</v>
      </c>
      <c r="D2425" s="4" t="s">
        <v>39</v>
      </c>
      <c r="E2425" s="4">
        <v>4.0</v>
      </c>
      <c r="F2425" s="4">
        <v>1.0</v>
      </c>
      <c r="G2425" s="4">
        <v>4.0</v>
      </c>
      <c r="H2425" s="5">
        <v>45009.0</v>
      </c>
      <c r="I2425" s="4">
        <f>IFERROR(__xludf.DUMMYFUNCTION("SPLIT(H2425,""/"")"),24.0)</f>
        <v>24</v>
      </c>
      <c r="J2425" s="4">
        <f>IFERROR(__xludf.DUMMYFUNCTION("""COMPUTED_VALUE"""),3.0)</f>
        <v>3</v>
      </c>
      <c r="K2425" s="4">
        <f>IFERROR(__xludf.DUMMYFUNCTION("""COMPUTED_VALUE"""),2023.0)</f>
        <v>2023</v>
      </c>
    </row>
    <row r="2426">
      <c r="A2426" s="1" t="s">
        <v>7158</v>
      </c>
      <c r="B2426" s="4" t="s">
        <v>32</v>
      </c>
      <c r="C2426" s="4" t="s">
        <v>30</v>
      </c>
      <c r="D2426" s="4" t="s">
        <v>39</v>
      </c>
      <c r="E2426" s="4">
        <v>4.0</v>
      </c>
      <c r="F2426" s="4">
        <v>1.0</v>
      </c>
      <c r="G2426" s="4">
        <v>4.0</v>
      </c>
      <c r="H2426" s="5">
        <v>45010.0</v>
      </c>
      <c r="I2426" s="4">
        <f>IFERROR(__xludf.DUMMYFUNCTION("SPLIT(H2426,""/"")"),25.0)</f>
        <v>25</v>
      </c>
      <c r="J2426" s="4">
        <f>IFERROR(__xludf.DUMMYFUNCTION("""COMPUTED_VALUE"""),3.0)</f>
        <v>3</v>
      </c>
      <c r="K2426" s="4">
        <f>IFERROR(__xludf.DUMMYFUNCTION("""COMPUTED_VALUE"""),2023.0)</f>
        <v>2023</v>
      </c>
    </row>
    <row r="2427">
      <c r="A2427" s="1" t="s">
        <v>1623</v>
      </c>
      <c r="B2427" s="4" t="s">
        <v>32</v>
      </c>
      <c r="C2427" s="4" t="s">
        <v>30</v>
      </c>
      <c r="D2427" s="4" t="s">
        <v>28</v>
      </c>
      <c r="E2427" s="4">
        <v>3.0</v>
      </c>
      <c r="F2427" s="4">
        <v>1.0</v>
      </c>
      <c r="G2427" s="4">
        <v>3.0</v>
      </c>
      <c r="H2427" s="5">
        <v>45011.0</v>
      </c>
      <c r="I2427" s="4">
        <f>IFERROR(__xludf.DUMMYFUNCTION("SPLIT(H2427,""/"")"),26.0)</f>
        <v>26</v>
      </c>
      <c r="J2427" s="4">
        <f>IFERROR(__xludf.DUMMYFUNCTION("""COMPUTED_VALUE"""),3.0)</f>
        <v>3</v>
      </c>
      <c r="K2427" s="4">
        <f>IFERROR(__xludf.DUMMYFUNCTION("""COMPUTED_VALUE"""),2023.0)</f>
        <v>2023</v>
      </c>
    </row>
    <row r="2428">
      <c r="A2428" s="1" t="s">
        <v>4915</v>
      </c>
      <c r="B2428" s="4" t="s">
        <v>32</v>
      </c>
      <c r="C2428" s="4" t="s">
        <v>24</v>
      </c>
      <c r="D2428" s="4" t="s">
        <v>39</v>
      </c>
      <c r="E2428" s="4">
        <v>5.0</v>
      </c>
      <c r="F2428" s="4">
        <v>1.0</v>
      </c>
      <c r="G2428" s="4">
        <v>5.0</v>
      </c>
      <c r="H2428" s="5">
        <v>45011.0</v>
      </c>
      <c r="I2428" s="4">
        <f>IFERROR(__xludf.DUMMYFUNCTION("SPLIT(H2428,""/"")"),26.0)</f>
        <v>26</v>
      </c>
      <c r="J2428" s="4">
        <f>IFERROR(__xludf.DUMMYFUNCTION("""COMPUTED_VALUE"""),3.0)</f>
        <v>3</v>
      </c>
      <c r="K2428" s="4">
        <f>IFERROR(__xludf.DUMMYFUNCTION("""COMPUTED_VALUE"""),2023.0)</f>
        <v>2023</v>
      </c>
    </row>
    <row r="2429">
      <c r="A2429" s="1" t="s">
        <v>4937</v>
      </c>
      <c r="B2429" s="4" t="s">
        <v>32</v>
      </c>
      <c r="C2429" s="4" t="s">
        <v>30</v>
      </c>
      <c r="D2429" s="4" t="s">
        <v>28</v>
      </c>
      <c r="E2429" s="4">
        <v>4.0</v>
      </c>
      <c r="F2429" s="4">
        <v>1.0</v>
      </c>
      <c r="G2429" s="4">
        <v>4.0</v>
      </c>
      <c r="H2429" s="5">
        <v>45011.0</v>
      </c>
      <c r="I2429" s="4">
        <f>IFERROR(__xludf.DUMMYFUNCTION("SPLIT(H2429,""/"")"),26.0)</f>
        <v>26</v>
      </c>
      <c r="J2429" s="4">
        <f>IFERROR(__xludf.DUMMYFUNCTION("""COMPUTED_VALUE"""),3.0)</f>
        <v>3</v>
      </c>
      <c r="K2429" s="4">
        <f>IFERROR(__xludf.DUMMYFUNCTION("""COMPUTED_VALUE"""),2023.0)</f>
        <v>2023</v>
      </c>
    </row>
    <row r="2430">
      <c r="A2430" s="1" t="s">
        <v>8208</v>
      </c>
      <c r="B2430" s="4" t="s">
        <v>32</v>
      </c>
      <c r="C2430" s="4" t="s">
        <v>30</v>
      </c>
      <c r="D2430" s="4" t="s">
        <v>23</v>
      </c>
      <c r="E2430" s="4">
        <v>5.0</v>
      </c>
      <c r="F2430" s="4">
        <v>1.0</v>
      </c>
      <c r="G2430" s="4">
        <v>5.0</v>
      </c>
      <c r="H2430" s="5">
        <v>45012.0</v>
      </c>
      <c r="I2430" s="4">
        <f>IFERROR(__xludf.DUMMYFUNCTION("SPLIT(H2430,""/"")"),27.0)</f>
        <v>27</v>
      </c>
      <c r="J2430" s="4">
        <f>IFERROR(__xludf.DUMMYFUNCTION("""COMPUTED_VALUE"""),3.0)</f>
        <v>3</v>
      </c>
      <c r="K2430" s="4">
        <f>IFERROR(__xludf.DUMMYFUNCTION("""COMPUTED_VALUE"""),2023.0)</f>
        <v>2023</v>
      </c>
    </row>
    <row r="2431">
      <c r="A2431" s="1" t="s">
        <v>9553</v>
      </c>
      <c r="B2431" s="4" t="s">
        <v>32</v>
      </c>
      <c r="C2431" s="4" t="s">
        <v>30</v>
      </c>
      <c r="D2431" s="4" t="s">
        <v>23</v>
      </c>
      <c r="E2431" s="4">
        <v>1.0</v>
      </c>
      <c r="F2431" s="4">
        <v>1.0</v>
      </c>
      <c r="G2431" s="4">
        <v>1.0</v>
      </c>
      <c r="H2431" s="5">
        <v>45012.0</v>
      </c>
      <c r="I2431" s="4">
        <f>IFERROR(__xludf.DUMMYFUNCTION("SPLIT(H2431,""/"")"),27.0)</f>
        <v>27</v>
      </c>
      <c r="J2431" s="4">
        <f>IFERROR(__xludf.DUMMYFUNCTION("""COMPUTED_VALUE"""),3.0)</f>
        <v>3</v>
      </c>
      <c r="K2431" s="4">
        <f>IFERROR(__xludf.DUMMYFUNCTION("""COMPUTED_VALUE"""),2023.0)</f>
        <v>2023</v>
      </c>
    </row>
    <row r="2432">
      <c r="A2432" s="1" t="s">
        <v>1219</v>
      </c>
      <c r="B2432" s="4" t="s">
        <v>32</v>
      </c>
      <c r="C2432" s="4" t="s">
        <v>30</v>
      </c>
      <c r="D2432" s="4" t="s">
        <v>28</v>
      </c>
      <c r="E2432" s="4">
        <v>3.0</v>
      </c>
      <c r="F2432" s="4">
        <v>1.0</v>
      </c>
      <c r="G2432" s="4">
        <v>3.0</v>
      </c>
      <c r="H2432" s="5">
        <v>45013.0</v>
      </c>
      <c r="I2432" s="4">
        <f>IFERROR(__xludf.DUMMYFUNCTION("SPLIT(H2432,""/"")"),28.0)</f>
        <v>28</v>
      </c>
      <c r="J2432" s="4">
        <f>IFERROR(__xludf.DUMMYFUNCTION("""COMPUTED_VALUE"""),3.0)</f>
        <v>3</v>
      </c>
      <c r="K2432" s="4">
        <f>IFERROR(__xludf.DUMMYFUNCTION("""COMPUTED_VALUE"""),2023.0)</f>
        <v>2023</v>
      </c>
    </row>
    <row r="2433">
      <c r="A2433" s="1" t="s">
        <v>6598</v>
      </c>
      <c r="B2433" s="4" t="s">
        <v>32</v>
      </c>
      <c r="C2433" s="4" t="s">
        <v>24</v>
      </c>
      <c r="D2433" s="4" t="s">
        <v>39</v>
      </c>
      <c r="E2433" s="4">
        <v>2.0</v>
      </c>
      <c r="F2433" s="4">
        <v>1.0</v>
      </c>
      <c r="G2433" s="4">
        <v>2.0</v>
      </c>
      <c r="H2433" s="5">
        <v>45013.0</v>
      </c>
      <c r="I2433" s="4">
        <f>IFERROR(__xludf.DUMMYFUNCTION("SPLIT(H2433,""/"")"),28.0)</f>
        <v>28</v>
      </c>
      <c r="J2433" s="4">
        <f>IFERROR(__xludf.DUMMYFUNCTION("""COMPUTED_VALUE"""),3.0)</f>
        <v>3</v>
      </c>
      <c r="K2433" s="4">
        <f>IFERROR(__xludf.DUMMYFUNCTION("""COMPUTED_VALUE"""),2023.0)</f>
        <v>2023</v>
      </c>
    </row>
    <row r="2434">
      <c r="A2434" s="1" t="s">
        <v>7150</v>
      </c>
      <c r="B2434" s="4" t="s">
        <v>32</v>
      </c>
      <c r="C2434" s="4" t="s">
        <v>24</v>
      </c>
      <c r="D2434" s="4" t="s">
        <v>28</v>
      </c>
      <c r="E2434" s="4">
        <v>4.0</v>
      </c>
      <c r="F2434" s="4">
        <v>1.0</v>
      </c>
      <c r="G2434" s="4">
        <v>4.0</v>
      </c>
      <c r="H2434" s="5">
        <v>45013.0</v>
      </c>
      <c r="I2434" s="4">
        <f>IFERROR(__xludf.DUMMYFUNCTION("SPLIT(H2434,""/"")"),28.0)</f>
        <v>28</v>
      </c>
      <c r="J2434" s="4">
        <f>IFERROR(__xludf.DUMMYFUNCTION("""COMPUTED_VALUE"""),3.0)</f>
        <v>3</v>
      </c>
      <c r="K2434" s="4">
        <f>IFERROR(__xludf.DUMMYFUNCTION("""COMPUTED_VALUE"""),2023.0)</f>
        <v>2023</v>
      </c>
    </row>
    <row r="2435">
      <c r="A2435" s="1" t="s">
        <v>8628</v>
      </c>
      <c r="B2435" s="4" t="s">
        <v>32</v>
      </c>
      <c r="C2435" s="4" t="s">
        <v>29</v>
      </c>
      <c r="D2435" s="4" t="s">
        <v>28</v>
      </c>
      <c r="E2435" s="4">
        <v>3.0</v>
      </c>
      <c r="F2435" s="4">
        <v>1.0</v>
      </c>
      <c r="G2435" s="4">
        <v>3.0</v>
      </c>
      <c r="H2435" s="5">
        <v>45014.0</v>
      </c>
      <c r="I2435" s="4">
        <f>IFERROR(__xludf.DUMMYFUNCTION("SPLIT(H2435,""/"")"),29.0)</f>
        <v>29</v>
      </c>
      <c r="J2435" s="4">
        <f>IFERROR(__xludf.DUMMYFUNCTION("""COMPUTED_VALUE"""),3.0)</f>
        <v>3</v>
      </c>
      <c r="K2435" s="4">
        <f>IFERROR(__xludf.DUMMYFUNCTION("""COMPUTED_VALUE"""),2023.0)</f>
        <v>2023</v>
      </c>
    </row>
    <row r="2436">
      <c r="A2436" s="1" t="s">
        <v>6869</v>
      </c>
      <c r="B2436" s="4" t="s">
        <v>32</v>
      </c>
      <c r="C2436" s="4" t="s">
        <v>24</v>
      </c>
      <c r="D2436" s="4" t="s">
        <v>30</v>
      </c>
      <c r="E2436" s="4">
        <v>4.0</v>
      </c>
      <c r="F2436" s="4">
        <v>1.0</v>
      </c>
      <c r="G2436" s="4">
        <v>4.0</v>
      </c>
      <c r="H2436" s="5">
        <v>45015.0</v>
      </c>
      <c r="I2436" s="4">
        <f>IFERROR(__xludf.DUMMYFUNCTION("SPLIT(H2436,""/"")"),30.0)</f>
        <v>30</v>
      </c>
      <c r="J2436" s="4">
        <f>IFERROR(__xludf.DUMMYFUNCTION("""COMPUTED_VALUE"""),3.0)</f>
        <v>3</v>
      </c>
      <c r="K2436" s="4">
        <f>IFERROR(__xludf.DUMMYFUNCTION("""COMPUTED_VALUE"""),2023.0)</f>
        <v>2023</v>
      </c>
    </row>
    <row r="2437">
      <c r="A2437" s="1" t="s">
        <v>7946</v>
      </c>
      <c r="B2437" s="4" t="s">
        <v>32</v>
      </c>
      <c r="C2437" s="4" t="s">
        <v>30</v>
      </c>
      <c r="D2437" s="4" t="s">
        <v>28</v>
      </c>
      <c r="E2437" s="4">
        <v>2.0</v>
      </c>
      <c r="F2437" s="4">
        <v>1.0</v>
      </c>
      <c r="G2437" s="4">
        <v>2.0</v>
      </c>
      <c r="H2437" s="5">
        <v>45015.0</v>
      </c>
      <c r="I2437" s="4">
        <f>IFERROR(__xludf.DUMMYFUNCTION("SPLIT(H2437,""/"")"),30.0)</f>
        <v>30</v>
      </c>
      <c r="J2437" s="4">
        <f>IFERROR(__xludf.DUMMYFUNCTION("""COMPUTED_VALUE"""),3.0)</f>
        <v>3</v>
      </c>
      <c r="K2437" s="4">
        <f>IFERROR(__xludf.DUMMYFUNCTION("""COMPUTED_VALUE"""),2023.0)</f>
        <v>2023</v>
      </c>
    </row>
    <row r="2438">
      <c r="A2438" s="1" t="s">
        <v>5725</v>
      </c>
      <c r="B2438" s="4" t="s">
        <v>32</v>
      </c>
      <c r="C2438" s="4" t="s">
        <v>24</v>
      </c>
      <c r="D2438" s="4" t="s">
        <v>23</v>
      </c>
      <c r="E2438" s="4">
        <v>1.0</v>
      </c>
      <c r="F2438" s="4">
        <v>1.0</v>
      </c>
      <c r="G2438" s="4">
        <v>1.0</v>
      </c>
      <c r="H2438" s="5">
        <v>45015.0</v>
      </c>
      <c r="I2438" s="4">
        <f>IFERROR(__xludf.DUMMYFUNCTION("SPLIT(H2438,""/"")"),30.0)</f>
        <v>30</v>
      </c>
      <c r="J2438" s="4">
        <f>IFERROR(__xludf.DUMMYFUNCTION("""COMPUTED_VALUE"""),3.0)</f>
        <v>3</v>
      </c>
      <c r="K2438" s="4">
        <f>IFERROR(__xludf.DUMMYFUNCTION("""COMPUTED_VALUE"""),2023.0)</f>
        <v>2023</v>
      </c>
    </row>
    <row r="2439">
      <c r="A2439" s="1" t="s">
        <v>1491</v>
      </c>
      <c r="B2439" s="4" t="s">
        <v>32</v>
      </c>
      <c r="C2439" s="4" t="s">
        <v>30</v>
      </c>
      <c r="D2439" s="4" t="s">
        <v>39</v>
      </c>
      <c r="E2439" s="4">
        <v>2.0</v>
      </c>
      <c r="F2439" s="4">
        <v>1.0</v>
      </c>
      <c r="G2439" s="4">
        <v>2.0</v>
      </c>
      <c r="H2439" s="5">
        <v>45015.0</v>
      </c>
      <c r="I2439" s="4">
        <f>IFERROR(__xludf.DUMMYFUNCTION("SPLIT(H2439,""/"")"),30.0)</f>
        <v>30</v>
      </c>
      <c r="J2439" s="4">
        <f>IFERROR(__xludf.DUMMYFUNCTION("""COMPUTED_VALUE"""),3.0)</f>
        <v>3</v>
      </c>
      <c r="K2439" s="4">
        <f>IFERROR(__xludf.DUMMYFUNCTION("""COMPUTED_VALUE"""),2023.0)</f>
        <v>2023</v>
      </c>
    </row>
    <row r="2440">
      <c r="A2440" s="1" t="s">
        <v>2547</v>
      </c>
      <c r="B2440" s="4" t="s">
        <v>32</v>
      </c>
      <c r="C2440" s="4" t="s">
        <v>30</v>
      </c>
      <c r="D2440" s="4" t="s">
        <v>30</v>
      </c>
      <c r="E2440" s="4">
        <v>1.0</v>
      </c>
      <c r="F2440" s="4">
        <v>1.0</v>
      </c>
      <c r="G2440" s="4">
        <v>1.0</v>
      </c>
      <c r="H2440" s="5">
        <v>45016.0</v>
      </c>
      <c r="I2440" s="4">
        <f>IFERROR(__xludf.DUMMYFUNCTION("SPLIT(H2440,""/"")"),31.0)</f>
        <v>31</v>
      </c>
      <c r="J2440" s="4">
        <f>IFERROR(__xludf.DUMMYFUNCTION("""COMPUTED_VALUE"""),3.0)</f>
        <v>3</v>
      </c>
      <c r="K2440" s="4">
        <f>IFERROR(__xludf.DUMMYFUNCTION("""COMPUTED_VALUE"""),2023.0)</f>
        <v>2023</v>
      </c>
    </row>
    <row r="2441">
      <c r="A2441" s="1" t="s">
        <v>2813</v>
      </c>
      <c r="B2441" s="4" t="s">
        <v>32</v>
      </c>
      <c r="C2441" s="4" t="s">
        <v>24</v>
      </c>
      <c r="D2441" s="4" t="s">
        <v>30</v>
      </c>
      <c r="E2441" s="4">
        <v>3.0</v>
      </c>
      <c r="F2441" s="4">
        <v>1.0</v>
      </c>
      <c r="G2441" s="4">
        <v>3.0</v>
      </c>
      <c r="H2441" s="5">
        <v>45016.0</v>
      </c>
      <c r="I2441" s="4">
        <f>IFERROR(__xludf.DUMMYFUNCTION("SPLIT(H2441,""/"")"),31.0)</f>
        <v>31</v>
      </c>
      <c r="J2441" s="4">
        <f>IFERROR(__xludf.DUMMYFUNCTION("""COMPUTED_VALUE"""),3.0)</f>
        <v>3</v>
      </c>
      <c r="K2441" s="4">
        <f>IFERROR(__xludf.DUMMYFUNCTION("""COMPUTED_VALUE"""),2023.0)</f>
        <v>2023</v>
      </c>
    </row>
    <row r="2442">
      <c r="A2442" s="1" t="s">
        <v>3447</v>
      </c>
      <c r="B2442" s="4" t="s">
        <v>32</v>
      </c>
      <c r="C2442" s="4" t="s">
        <v>30</v>
      </c>
      <c r="D2442" s="4" t="s">
        <v>23</v>
      </c>
      <c r="E2442" s="4">
        <v>2.0</v>
      </c>
      <c r="F2442" s="4">
        <v>1.0</v>
      </c>
      <c r="G2442" s="4">
        <v>2.0</v>
      </c>
      <c r="H2442" s="5">
        <v>45016.0</v>
      </c>
      <c r="I2442" s="4">
        <f>IFERROR(__xludf.DUMMYFUNCTION("SPLIT(H2442,""/"")"),31.0)</f>
        <v>31</v>
      </c>
      <c r="J2442" s="4">
        <f>IFERROR(__xludf.DUMMYFUNCTION("""COMPUTED_VALUE"""),3.0)</f>
        <v>3</v>
      </c>
      <c r="K2442" s="4">
        <f>IFERROR(__xludf.DUMMYFUNCTION("""COMPUTED_VALUE"""),2023.0)</f>
        <v>2023</v>
      </c>
    </row>
    <row r="2443">
      <c r="A2443" s="1" t="s">
        <v>4243</v>
      </c>
      <c r="B2443" s="4" t="s">
        <v>32</v>
      </c>
      <c r="C2443" s="4" t="s">
        <v>29</v>
      </c>
      <c r="D2443" s="4" t="s">
        <v>23</v>
      </c>
      <c r="E2443" s="4">
        <v>2.0</v>
      </c>
      <c r="F2443" s="4">
        <v>1.0</v>
      </c>
      <c r="G2443" s="4">
        <v>2.0</v>
      </c>
      <c r="H2443" s="5">
        <v>45016.0</v>
      </c>
      <c r="I2443" s="4">
        <f>IFERROR(__xludf.DUMMYFUNCTION("SPLIT(H2443,""/"")"),31.0)</f>
        <v>31</v>
      </c>
      <c r="J2443" s="4">
        <f>IFERROR(__xludf.DUMMYFUNCTION("""COMPUTED_VALUE"""),3.0)</f>
        <v>3</v>
      </c>
      <c r="K2443" s="4">
        <f>IFERROR(__xludf.DUMMYFUNCTION("""COMPUTED_VALUE"""),2023.0)</f>
        <v>2023</v>
      </c>
    </row>
    <row r="2444">
      <c r="A2444" s="1" t="s">
        <v>3108</v>
      </c>
      <c r="B2444" s="4" t="s">
        <v>32</v>
      </c>
      <c r="C2444" s="4" t="s">
        <v>24</v>
      </c>
      <c r="D2444" s="4" t="s">
        <v>39</v>
      </c>
      <c r="E2444" s="4">
        <v>1.0</v>
      </c>
      <c r="F2444" s="4">
        <v>1.0</v>
      </c>
      <c r="G2444" s="4">
        <v>1.0</v>
      </c>
      <c r="H2444" s="5">
        <v>45016.0</v>
      </c>
      <c r="I2444" s="4">
        <f>IFERROR(__xludf.DUMMYFUNCTION("SPLIT(H2444,""/"")"),31.0)</f>
        <v>31</v>
      </c>
      <c r="J2444" s="4">
        <f>IFERROR(__xludf.DUMMYFUNCTION("""COMPUTED_VALUE"""),3.0)</f>
        <v>3</v>
      </c>
      <c r="K2444" s="4">
        <f>IFERROR(__xludf.DUMMYFUNCTION("""COMPUTED_VALUE"""),2023.0)</f>
        <v>2023</v>
      </c>
    </row>
    <row r="2445">
      <c r="A2445" s="1" t="s">
        <v>9312</v>
      </c>
      <c r="B2445" s="4" t="s">
        <v>32</v>
      </c>
      <c r="C2445" s="4" t="s">
        <v>30</v>
      </c>
      <c r="D2445" s="4" t="s">
        <v>23</v>
      </c>
      <c r="E2445" s="4">
        <v>5.0</v>
      </c>
      <c r="F2445" s="4">
        <v>1.0</v>
      </c>
      <c r="G2445" s="4">
        <v>5.0</v>
      </c>
      <c r="H2445" s="5">
        <v>45017.0</v>
      </c>
      <c r="I2445" s="4">
        <f>IFERROR(__xludf.DUMMYFUNCTION("SPLIT(H2445,""/"")"),1.0)</f>
        <v>1</v>
      </c>
      <c r="J2445" s="4">
        <f>IFERROR(__xludf.DUMMYFUNCTION("""COMPUTED_VALUE"""),4.0)</f>
        <v>4</v>
      </c>
      <c r="K2445" s="4">
        <f>IFERROR(__xludf.DUMMYFUNCTION("""COMPUTED_VALUE"""),2023.0)</f>
        <v>2023</v>
      </c>
    </row>
    <row r="2446">
      <c r="A2446" s="1" t="s">
        <v>3706</v>
      </c>
      <c r="B2446" s="4" t="s">
        <v>32</v>
      </c>
      <c r="C2446" s="4" t="s">
        <v>30</v>
      </c>
      <c r="D2446" s="4" t="s">
        <v>30</v>
      </c>
      <c r="E2446" s="4">
        <v>4.0</v>
      </c>
      <c r="F2446" s="4">
        <v>1.0</v>
      </c>
      <c r="G2446" s="4">
        <v>4.0</v>
      </c>
      <c r="H2446" s="5">
        <v>45017.0</v>
      </c>
      <c r="I2446" s="4">
        <f>IFERROR(__xludf.DUMMYFUNCTION("SPLIT(H2446,""/"")"),1.0)</f>
        <v>1</v>
      </c>
      <c r="J2446" s="4">
        <f>IFERROR(__xludf.DUMMYFUNCTION("""COMPUTED_VALUE"""),4.0)</f>
        <v>4</v>
      </c>
      <c r="K2446" s="4">
        <f>IFERROR(__xludf.DUMMYFUNCTION("""COMPUTED_VALUE"""),2023.0)</f>
        <v>2023</v>
      </c>
    </row>
    <row r="2447">
      <c r="A2447" s="1" t="s">
        <v>9398</v>
      </c>
      <c r="B2447" s="4" t="s">
        <v>32</v>
      </c>
      <c r="C2447" s="4" t="s">
        <v>29</v>
      </c>
      <c r="D2447" s="4" t="s">
        <v>28</v>
      </c>
      <c r="E2447" s="4">
        <v>3.0</v>
      </c>
      <c r="F2447" s="4">
        <v>1.0</v>
      </c>
      <c r="G2447" s="4">
        <v>3.0</v>
      </c>
      <c r="H2447" s="5">
        <v>45018.0</v>
      </c>
      <c r="I2447" s="4">
        <f>IFERROR(__xludf.DUMMYFUNCTION("SPLIT(H2447,""/"")"),2.0)</f>
        <v>2</v>
      </c>
      <c r="J2447" s="4">
        <f>IFERROR(__xludf.DUMMYFUNCTION("""COMPUTED_VALUE"""),4.0)</f>
        <v>4</v>
      </c>
      <c r="K2447" s="4">
        <f>IFERROR(__xludf.DUMMYFUNCTION("""COMPUTED_VALUE"""),2023.0)</f>
        <v>2023</v>
      </c>
    </row>
    <row r="2448">
      <c r="A2448" s="1" t="s">
        <v>4399</v>
      </c>
      <c r="B2448" s="4" t="s">
        <v>32</v>
      </c>
      <c r="C2448" s="4" t="s">
        <v>30</v>
      </c>
      <c r="D2448" s="4" t="s">
        <v>30</v>
      </c>
      <c r="E2448" s="4">
        <v>5.0</v>
      </c>
      <c r="F2448" s="4">
        <v>1.0</v>
      </c>
      <c r="G2448" s="4">
        <v>5.0</v>
      </c>
      <c r="H2448" s="5">
        <v>45018.0</v>
      </c>
      <c r="I2448" s="4">
        <f>IFERROR(__xludf.DUMMYFUNCTION("SPLIT(H2448,""/"")"),2.0)</f>
        <v>2</v>
      </c>
      <c r="J2448" s="4">
        <f>IFERROR(__xludf.DUMMYFUNCTION("""COMPUTED_VALUE"""),4.0)</f>
        <v>4</v>
      </c>
      <c r="K2448" s="4">
        <f>IFERROR(__xludf.DUMMYFUNCTION("""COMPUTED_VALUE"""),2023.0)</f>
        <v>2023</v>
      </c>
    </row>
    <row r="2449">
      <c r="A2449" s="1" t="s">
        <v>9376</v>
      </c>
      <c r="B2449" s="4" t="s">
        <v>32</v>
      </c>
      <c r="C2449" s="4" t="s">
        <v>30</v>
      </c>
      <c r="D2449" s="4" t="s">
        <v>39</v>
      </c>
      <c r="E2449" s="4">
        <v>5.0</v>
      </c>
      <c r="F2449" s="4">
        <v>1.0</v>
      </c>
      <c r="G2449" s="4">
        <v>5.0</v>
      </c>
      <c r="H2449" s="5">
        <v>45018.0</v>
      </c>
      <c r="I2449" s="4">
        <f>IFERROR(__xludf.DUMMYFUNCTION("SPLIT(H2449,""/"")"),2.0)</f>
        <v>2</v>
      </c>
      <c r="J2449" s="4">
        <f>IFERROR(__xludf.DUMMYFUNCTION("""COMPUTED_VALUE"""),4.0)</f>
        <v>4</v>
      </c>
      <c r="K2449" s="4">
        <f>IFERROR(__xludf.DUMMYFUNCTION("""COMPUTED_VALUE"""),2023.0)</f>
        <v>2023</v>
      </c>
    </row>
    <row r="2450">
      <c r="A2450" s="1" t="s">
        <v>126</v>
      </c>
      <c r="B2450" s="4" t="s">
        <v>32</v>
      </c>
      <c r="C2450" s="4" t="s">
        <v>24</v>
      </c>
      <c r="D2450" s="4" t="s">
        <v>30</v>
      </c>
      <c r="E2450" s="4">
        <v>5.0</v>
      </c>
      <c r="F2450" s="4">
        <v>1.0</v>
      </c>
      <c r="G2450" s="4">
        <v>5.0</v>
      </c>
      <c r="H2450" s="5">
        <v>45018.0</v>
      </c>
      <c r="I2450" s="4">
        <f>IFERROR(__xludf.DUMMYFUNCTION("SPLIT(H2450,""/"")"),2.0)</f>
        <v>2</v>
      </c>
      <c r="J2450" s="4">
        <f>IFERROR(__xludf.DUMMYFUNCTION("""COMPUTED_VALUE"""),4.0)</f>
        <v>4</v>
      </c>
      <c r="K2450" s="4">
        <f>IFERROR(__xludf.DUMMYFUNCTION("""COMPUTED_VALUE"""),2023.0)</f>
        <v>2023</v>
      </c>
    </row>
    <row r="2451">
      <c r="A2451" s="1" t="s">
        <v>3020</v>
      </c>
      <c r="B2451" s="4" t="s">
        <v>32</v>
      </c>
      <c r="C2451" s="4" t="s">
        <v>24</v>
      </c>
      <c r="D2451" s="4" t="s">
        <v>30</v>
      </c>
      <c r="E2451" s="4">
        <v>2.0</v>
      </c>
      <c r="F2451" s="4">
        <v>1.0</v>
      </c>
      <c r="G2451" s="4">
        <v>2.0</v>
      </c>
      <c r="H2451" s="5">
        <v>45018.0</v>
      </c>
      <c r="I2451" s="4">
        <f>IFERROR(__xludf.DUMMYFUNCTION("SPLIT(H2451,""/"")"),2.0)</f>
        <v>2</v>
      </c>
      <c r="J2451" s="4">
        <f>IFERROR(__xludf.DUMMYFUNCTION("""COMPUTED_VALUE"""),4.0)</f>
        <v>4</v>
      </c>
      <c r="K2451" s="4">
        <f>IFERROR(__xludf.DUMMYFUNCTION("""COMPUTED_VALUE"""),2023.0)</f>
        <v>2023</v>
      </c>
    </row>
    <row r="2452">
      <c r="A2452" s="1" t="s">
        <v>5906</v>
      </c>
      <c r="B2452" s="4" t="s">
        <v>32</v>
      </c>
      <c r="C2452" s="4" t="s">
        <v>29</v>
      </c>
      <c r="D2452" s="4" t="s">
        <v>23</v>
      </c>
      <c r="E2452" s="4">
        <v>1.0</v>
      </c>
      <c r="F2452" s="4">
        <v>1.0</v>
      </c>
      <c r="G2452" s="4">
        <v>1.0</v>
      </c>
      <c r="H2452" s="5">
        <v>45018.0</v>
      </c>
      <c r="I2452" s="4">
        <f>IFERROR(__xludf.DUMMYFUNCTION("SPLIT(H2452,""/"")"),2.0)</f>
        <v>2</v>
      </c>
      <c r="J2452" s="4">
        <f>IFERROR(__xludf.DUMMYFUNCTION("""COMPUTED_VALUE"""),4.0)</f>
        <v>4</v>
      </c>
      <c r="K2452" s="4">
        <f>IFERROR(__xludf.DUMMYFUNCTION("""COMPUTED_VALUE"""),2023.0)</f>
        <v>2023</v>
      </c>
    </row>
    <row r="2453">
      <c r="A2453" s="1" t="s">
        <v>9355</v>
      </c>
      <c r="B2453" s="4" t="s">
        <v>32</v>
      </c>
      <c r="C2453" s="4" t="s">
        <v>29</v>
      </c>
      <c r="D2453" s="4" t="s">
        <v>23</v>
      </c>
      <c r="E2453" s="4">
        <v>5.0</v>
      </c>
      <c r="F2453" s="4">
        <v>1.0</v>
      </c>
      <c r="G2453" s="4">
        <v>5.0</v>
      </c>
      <c r="H2453" s="5">
        <v>45018.0</v>
      </c>
      <c r="I2453" s="4">
        <f>IFERROR(__xludf.DUMMYFUNCTION("SPLIT(H2453,""/"")"),2.0)</f>
        <v>2</v>
      </c>
      <c r="J2453" s="4">
        <f>IFERROR(__xludf.DUMMYFUNCTION("""COMPUTED_VALUE"""),4.0)</f>
        <v>4</v>
      </c>
      <c r="K2453" s="4">
        <f>IFERROR(__xludf.DUMMYFUNCTION("""COMPUTED_VALUE"""),2023.0)</f>
        <v>2023</v>
      </c>
    </row>
    <row r="2454">
      <c r="A2454" s="1" t="s">
        <v>7103</v>
      </c>
      <c r="B2454" s="4" t="s">
        <v>32</v>
      </c>
      <c r="C2454" s="4" t="s">
        <v>29</v>
      </c>
      <c r="D2454" s="4" t="s">
        <v>28</v>
      </c>
      <c r="E2454" s="4">
        <v>5.0</v>
      </c>
      <c r="F2454" s="4">
        <v>1.0</v>
      </c>
      <c r="G2454" s="4">
        <v>5.0</v>
      </c>
      <c r="H2454" s="5">
        <v>45019.0</v>
      </c>
      <c r="I2454" s="4">
        <f>IFERROR(__xludf.DUMMYFUNCTION("SPLIT(H2454,""/"")"),3.0)</f>
        <v>3</v>
      </c>
      <c r="J2454" s="4">
        <f>IFERROR(__xludf.DUMMYFUNCTION("""COMPUTED_VALUE"""),4.0)</f>
        <v>4</v>
      </c>
      <c r="K2454" s="4">
        <f>IFERROR(__xludf.DUMMYFUNCTION("""COMPUTED_VALUE"""),2023.0)</f>
        <v>2023</v>
      </c>
    </row>
    <row r="2455">
      <c r="A2455" s="1" t="s">
        <v>145</v>
      </c>
      <c r="B2455" s="4" t="s">
        <v>32</v>
      </c>
      <c r="C2455" s="4" t="s">
        <v>30</v>
      </c>
      <c r="D2455" s="4" t="s">
        <v>23</v>
      </c>
      <c r="E2455" s="4">
        <v>3.0</v>
      </c>
      <c r="F2455" s="4">
        <v>1.0</v>
      </c>
      <c r="G2455" s="4">
        <v>3.0</v>
      </c>
      <c r="H2455" s="5">
        <v>45019.0</v>
      </c>
      <c r="I2455" s="4">
        <f>IFERROR(__xludf.DUMMYFUNCTION("SPLIT(H2455,""/"")"),3.0)</f>
        <v>3</v>
      </c>
      <c r="J2455" s="4">
        <f>IFERROR(__xludf.DUMMYFUNCTION("""COMPUTED_VALUE"""),4.0)</f>
        <v>4</v>
      </c>
      <c r="K2455" s="4">
        <f>IFERROR(__xludf.DUMMYFUNCTION("""COMPUTED_VALUE"""),2023.0)</f>
        <v>2023</v>
      </c>
    </row>
    <row r="2456">
      <c r="A2456" s="1" t="s">
        <v>8120</v>
      </c>
      <c r="B2456" s="4" t="s">
        <v>32</v>
      </c>
      <c r="C2456" s="4" t="s">
        <v>30</v>
      </c>
      <c r="D2456" s="4" t="s">
        <v>39</v>
      </c>
      <c r="E2456" s="4">
        <v>2.0</v>
      </c>
      <c r="F2456" s="4">
        <v>1.0</v>
      </c>
      <c r="G2456" s="4">
        <v>2.0</v>
      </c>
      <c r="H2456" s="5">
        <v>45020.0</v>
      </c>
      <c r="I2456" s="4">
        <f>IFERROR(__xludf.DUMMYFUNCTION("SPLIT(H2456,""/"")"),4.0)</f>
        <v>4</v>
      </c>
      <c r="J2456" s="4">
        <f>IFERROR(__xludf.DUMMYFUNCTION("""COMPUTED_VALUE"""),4.0)</f>
        <v>4</v>
      </c>
      <c r="K2456" s="4">
        <f>IFERROR(__xludf.DUMMYFUNCTION("""COMPUTED_VALUE"""),2023.0)</f>
        <v>2023</v>
      </c>
    </row>
    <row r="2457">
      <c r="A2457" s="1" t="s">
        <v>9331</v>
      </c>
      <c r="B2457" s="4" t="s">
        <v>32</v>
      </c>
      <c r="C2457" s="4" t="s">
        <v>30</v>
      </c>
      <c r="D2457" s="4" t="s">
        <v>30</v>
      </c>
      <c r="E2457" s="4">
        <v>2.0</v>
      </c>
      <c r="F2457" s="4">
        <v>1.0</v>
      </c>
      <c r="G2457" s="4">
        <v>2.0</v>
      </c>
      <c r="H2457" s="5">
        <v>45021.0</v>
      </c>
      <c r="I2457" s="4">
        <f>IFERROR(__xludf.DUMMYFUNCTION("SPLIT(H2457,""/"")"),5.0)</f>
        <v>5</v>
      </c>
      <c r="J2457" s="4">
        <f>IFERROR(__xludf.DUMMYFUNCTION("""COMPUTED_VALUE"""),4.0)</f>
        <v>4</v>
      </c>
      <c r="K2457" s="4">
        <f>IFERROR(__xludf.DUMMYFUNCTION("""COMPUTED_VALUE"""),2023.0)</f>
        <v>2023</v>
      </c>
    </row>
    <row r="2458">
      <c r="A2458" s="1" t="s">
        <v>8524</v>
      </c>
      <c r="B2458" s="4" t="s">
        <v>32</v>
      </c>
      <c r="C2458" s="4" t="s">
        <v>29</v>
      </c>
      <c r="D2458" s="4" t="s">
        <v>23</v>
      </c>
      <c r="E2458" s="4">
        <v>1.0</v>
      </c>
      <c r="F2458" s="4">
        <v>1.0</v>
      </c>
      <c r="G2458" s="4">
        <v>1.0</v>
      </c>
      <c r="H2458" s="5">
        <v>45021.0</v>
      </c>
      <c r="I2458" s="4">
        <f>IFERROR(__xludf.DUMMYFUNCTION("SPLIT(H2458,""/"")"),5.0)</f>
        <v>5</v>
      </c>
      <c r="J2458" s="4">
        <f>IFERROR(__xludf.DUMMYFUNCTION("""COMPUTED_VALUE"""),4.0)</f>
        <v>4</v>
      </c>
      <c r="K2458" s="4">
        <f>IFERROR(__xludf.DUMMYFUNCTION("""COMPUTED_VALUE"""),2023.0)</f>
        <v>2023</v>
      </c>
    </row>
    <row r="2459">
      <c r="A2459" s="1" t="s">
        <v>3787</v>
      </c>
      <c r="B2459" s="4" t="s">
        <v>32</v>
      </c>
      <c r="C2459" s="4" t="s">
        <v>30</v>
      </c>
      <c r="D2459" s="4" t="s">
        <v>28</v>
      </c>
      <c r="E2459" s="4">
        <v>2.0</v>
      </c>
      <c r="F2459" s="4">
        <v>1.0</v>
      </c>
      <c r="G2459" s="4">
        <v>2.0</v>
      </c>
      <c r="H2459" s="5">
        <v>45022.0</v>
      </c>
      <c r="I2459" s="4">
        <f>IFERROR(__xludf.DUMMYFUNCTION("SPLIT(H2459,""/"")"),6.0)</f>
        <v>6</v>
      </c>
      <c r="J2459" s="4">
        <f>IFERROR(__xludf.DUMMYFUNCTION("""COMPUTED_VALUE"""),4.0)</f>
        <v>4</v>
      </c>
      <c r="K2459" s="4">
        <f>IFERROR(__xludf.DUMMYFUNCTION("""COMPUTED_VALUE"""),2023.0)</f>
        <v>2023</v>
      </c>
    </row>
    <row r="2460">
      <c r="A2460" s="1" t="s">
        <v>3569</v>
      </c>
      <c r="B2460" s="4" t="s">
        <v>32</v>
      </c>
      <c r="C2460" s="4" t="s">
        <v>24</v>
      </c>
      <c r="D2460" s="4" t="s">
        <v>39</v>
      </c>
      <c r="E2460" s="4">
        <v>4.0</v>
      </c>
      <c r="F2460" s="4">
        <v>1.0</v>
      </c>
      <c r="G2460" s="4">
        <v>4.0</v>
      </c>
      <c r="H2460" s="5">
        <v>45022.0</v>
      </c>
      <c r="I2460" s="4">
        <f>IFERROR(__xludf.DUMMYFUNCTION("SPLIT(H2460,""/"")"),6.0)</f>
        <v>6</v>
      </c>
      <c r="J2460" s="4">
        <f>IFERROR(__xludf.DUMMYFUNCTION("""COMPUTED_VALUE"""),4.0)</f>
        <v>4</v>
      </c>
      <c r="K2460" s="4">
        <f>IFERROR(__xludf.DUMMYFUNCTION("""COMPUTED_VALUE"""),2023.0)</f>
        <v>2023</v>
      </c>
    </row>
    <row r="2461">
      <c r="A2461" s="1" t="s">
        <v>6968</v>
      </c>
      <c r="B2461" s="4" t="s">
        <v>32</v>
      </c>
      <c r="C2461" s="4" t="s">
        <v>30</v>
      </c>
      <c r="D2461" s="4" t="s">
        <v>30</v>
      </c>
      <c r="E2461" s="4">
        <v>3.0</v>
      </c>
      <c r="F2461" s="4">
        <v>1.0</v>
      </c>
      <c r="G2461" s="4">
        <v>3.0</v>
      </c>
      <c r="H2461" s="5">
        <v>45022.0</v>
      </c>
      <c r="I2461" s="4">
        <f>IFERROR(__xludf.DUMMYFUNCTION("SPLIT(H2461,""/"")"),6.0)</f>
        <v>6</v>
      </c>
      <c r="J2461" s="4">
        <f>IFERROR(__xludf.DUMMYFUNCTION("""COMPUTED_VALUE"""),4.0)</f>
        <v>4</v>
      </c>
      <c r="K2461" s="4">
        <f>IFERROR(__xludf.DUMMYFUNCTION("""COMPUTED_VALUE"""),2023.0)</f>
        <v>2023</v>
      </c>
    </row>
    <row r="2462">
      <c r="A2462" s="1" t="s">
        <v>2701</v>
      </c>
      <c r="B2462" s="4" t="s">
        <v>32</v>
      </c>
      <c r="C2462" s="4" t="s">
        <v>24</v>
      </c>
      <c r="D2462" s="4" t="s">
        <v>23</v>
      </c>
      <c r="E2462" s="4">
        <v>1.0</v>
      </c>
      <c r="F2462" s="4">
        <v>1.0</v>
      </c>
      <c r="G2462" s="4">
        <v>1.0</v>
      </c>
      <c r="H2462" s="5">
        <v>45022.0</v>
      </c>
      <c r="I2462" s="4">
        <f>IFERROR(__xludf.DUMMYFUNCTION("SPLIT(H2462,""/"")"),6.0)</f>
        <v>6</v>
      </c>
      <c r="J2462" s="4">
        <f>IFERROR(__xludf.DUMMYFUNCTION("""COMPUTED_VALUE"""),4.0)</f>
        <v>4</v>
      </c>
      <c r="K2462" s="4">
        <f>IFERROR(__xludf.DUMMYFUNCTION("""COMPUTED_VALUE"""),2023.0)</f>
        <v>2023</v>
      </c>
    </row>
    <row r="2463">
      <c r="A2463" s="1" t="s">
        <v>6470</v>
      </c>
      <c r="B2463" s="4" t="s">
        <v>32</v>
      </c>
      <c r="C2463" s="4" t="s">
        <v>30</v>
      </c>
      <c r="D2463" s="4" t="s">
        <v>39</v>
      </c>
      <c r="E2463" s="4">
        <v>5.0</v>
      </c>
      <c r="F2463" s="4">
        <v>1.0</v>
      </c>
      <c r="G2463" s="4">
        <v>5.0</v>
      </c>
      <c r="H2463" s="5">
        <v>45022.0</v>
      </c>
      <c r="I2463" s="4">
        <f>IFERROR(__xludf.DUMMYFUNCTION("SPLIT(H2463,""/"")"),6.0)</f>
        <v>6</v>
      </c>
      <c r="J2463" s="4">
        <f>IFERROR(__xludf.DUMMYFUNCTION("""COMPUTED_VALUE"""),4.0)</f>
        <v>4</v>
      </c>
      <c r="K2463" s="4">
        <f>IFERROR(__xludf.DUMMYFUNCTION("""COMPUTED_VALUE"""),2023.0)</f>
        <v>2023</v>
      </c>
    </row>
    <row r="2464">
      <c r="A2464" s="1" t="s">
        <v>7931</v>
      </c>
      <c r="B2464" s="4" t="s">
        <v>32</v>
      </c>
      <c r="C2464" s="4" t="s">
        <v>24</v>
      </c>
      <c r="D2464" s="4" t="s">
        <v>39</v>
      </c>
      <c r="E2464" s="4">
        <v>5.0</v>
      </c>
      <c r="F2464" s="4">
        <v>1.0</v>
      </c>
      <c r="G2464" s="4">
        <v>5.0</v>
      </c>
      <c r="H2464" s="5">
        <v>45022.0</v>
      </c>
      <c r="I2464" s="4">
        <f>IFERROR(__xludf.DUMMYFUNCTION("SPLIT(H2464,""/"")"),6.0)</f>
        <v>6</v>
      </c>
      <c r="J2464" s="4">
        <f>IFERROR(__xludf.DUMMYFUNCTION("""COMPUTED_VALUE"""),4.0)</f>
        <v>4</v>
      </c>
      <c r="K2464" s="4">
        <f>IFERROR(__xludf.DUMMYFUNCTION("""COMPUTED_VALUE"""),2023.0)</f>
        <v>2023</v>
      </c>
    </row>
    <row r="2465">
      <c r="A2465" s="1" t="s">
        <v>1370</v>
      </c>
      <c r="B2465" s="4" t="s">
        <v>32</v>
      </c>
      <c r="C2465" s="4" t="s">
        <v>24</v>
      </c>
      <c r="D2465" s="4" t="s">
        <v>28</v>
      </c>
      <c r="E2465" s="4">
        <v>1.0</v>
      </c>
      <c r="F2465" s="4">
        <v>1.0</v>
      </c>
      <c r="G2465" s="4">
        <v>1.0</v>
      </c>
      <c r="H2465" s="5">
        <v>45024.0</v>
      </c>
      <c r="I2465" s="4">
        <f>IFERROR(__xludf.DUMMYFUNCTION("SPLIT(H2465,""/"")"),8.0)</f>
        <v>8</v>
      </c>
      <c r="J2465" s="4">
        <f>IFERROR(__xludf.DUMMYFUNCTION("""COMPUTED_VALUE"""),4.0)</f>
        <v>4</v>
      </c>
      <c r="K2465" s="4">
        <f>IFERROR(__xludf.DUMMYFUNCTION("""COMPUTED_VALUE"""),2023.0)</f>
        <v>2023</v>
      </c>
    </row>
    <row r="2466">
      <c r="A2466" s="1" t="s">
        <v>5245</v>
      </c>
      <c r="B2466" s="4" t="s">
        <v>32</v>
      </c>
      <c r="C2466" s="4" t="s">
        <v>29</v>
      </c>
      <c r="D2466" s="4" t="s">
        <v>39</v>
      </c>
      <c r="E2466" s="4">
        <v>5.0</v>
      </c>
      <c r="F2466" s="4">
        <v>1.0</v>
      </c>
      <c r="G2466" s="4">
        <v>5.0</v>
      </c>
      <c r="H2466" s="5">
        <v>45024.0</v>
      </c>
      <c r="I2466" s="4">
        <f>IFERROR(__xludf.DUMMYFUNCTION("SPLIT(H2466,""/"")"),8.0)</f>
        <v>8</v>
      </c>
      <c r="J2466" s="4">
        <f>IFERROR(__xludf.DUMMYFUNCTION("""COMPUTED_VALUE"""),4.0)</f>
        <v>4</v>
      </c>
      <c r="K2466" s="4">
        <f>IFERROR(__xludf.DUMMYFUNCTION("""COMPUTED_VALUE"""),2023.0)</f>
        <v>2023</v>
      </c>
    </row>
    <row r="2467">
      <c r="A2467" s="1" t="s">
        <v>3492</v>
      </c>
      <c r="B2467" s="4" t="s">
        <v>32</v>
      </c>
      <c r="C2467" s="4" t="s">
        <v>29</v>
      </c>
      <c r="D2467" s="4" t="s">
        <v>39</v>
      </c>
      <c r="E2467" s="4">
        <v>5.0</v>
      </c>
      <c r="F2467" s="4">
        <v>1.0</v>
      </c>
      <c r="G2467" s="4">
        <v>5.0</v>
      </c>
      <c r="H2467" s="5">
        <v>45024.0</v>
      </c>
      <c r="I2467" s="4">
        <f>IFERROR(__xludf.DUMMYFUNCTION("SPLIT(H2467,""/"")"),8.0)</f>
        <v>8</v>
      </c>
      <c r="J2467" s="4">
        <f>IFERROR(__xludf.DUMMYFUNCTION("""COMPUTED_VALUE"""),4.0)</f>
        <v>4</v>
      </c>
      <c r="K2467" s="4">
        <f>IFERROR(__xludf.DUMMYFUNCTION("""COMPUTED_VALUE"""),2023.0)</f>
        <v>2023</v>
      </c>
    </row>
    <row r="2468">
      <c r="A2468" s="1" t="s">
        <v>3203</v>
      </c>
      <c r="B2468" s="4" t="s">
        <v>32</v>
      </c>
      <c r="C2468" s="4" t="s">
        <v>24</v>
      </c>
      <c r="D2468" s="4" t="s">
        <v>28</v>
      </c>
      <c r="E2468" s="4">
        <v>2.0</v>
      </c>
      <c r="F2468" s="4">
        <v>1.0</v>
      </c>
      <c r="G2468" s="4">
        <v>2.0</v>
      </c>
      <c r="H2468" s="5">
        <v>45024.0</v>
      </c>
      <c r="I2468" s="4">
        <f>IFERROR(__xludf.DUMMYFUNCTION("SPLIT(H2468,""/"")"),8.0)</f>
        <v>8</v>
      </c>
      <c r="J2468" s="4">
        <f>IFERROR(__xludf.DUMMYFUNCTION("""COMPUTED_VALUE"""),4.0)</f>
        <v>4</v>
      </c>
      <c r="K2468" s="4">
        <f>IFERROR(__xludf.DUMMYFUNCTION("""COMPUTED_VALUE"""),2023.0)</f>
        <v>2023</v>
      </c>
    </row>
    <row r="2469">
      <c r="A2469" s="1" t="s">
        <v>8632</v>
      </c>
      <c r="B2469" s="4" t="s">
        <v>32</v>
      </c>
      <c r="C2469" s="4" t="s">
        <v>30</v>
      </c>
      <c r="D2469" s="4" t="s">
        <v>30</v>
      </c>
      <c r="E2469" s="4">
        <v>4.0</v>
      </c>
      <c r="F2469" s="4">
        <v>1.0</v>
      </c>
      <c r="G2469" s="4">
        <v>4.0</v>
      </c>
      <c r="H2469" s="5">
        <v>45025.0</v>
      </c>
      <c r="I2469" s="4">
        <f>IFERROR(__xludf.DUMMYFUNCTION("SPLIT(H2469,""/"")"),9.0)</f>
        <v>9</v>
      </c>
      <c r="J2469" s="4">
        <f>IFERROR(__xludf.DUMMYFUNCTION("""COMPUTED_VALUE"""),4.0)</f>
        <v>4</v>
      </c>
      <c r="K2469" s="4">
        <f>IFERROR(__xludf.DUMMYFUNCTION("""COMPUTED_VALUE"""),2023.0)</f>
        <v>2023</v>
      </c>
    </row>
    <row r="2470">
      <c r="A2470" s="1" t="s">
        <v>8531</v>
      </c>
      <c r="B2470" s="4" t="s">
        <v>32</v>
      </c>
      <c r="C2470" s="4" t="s">
        <v>24</v>
      </c>
      <c r="D2470" s="4" t="s">
        <v>28</v>
      </c>
      <c r="E2470" s="4">
        <v>5.0</v>
      </c>
      <c r="F2470" s="4">
        <v>1.0</v>
      </c>
      <c r="G2470" s="4">
        <v>5.0</v>
      </c>
      <c r="H2470" s="5">
        <v>45025.0</v>
      </c>
      <c r="I2470" s="4">
        <f>IFERROR(__xludf.DUMMYFUNCTION("SPLIT(H2470,""/"")"),9.0)</f>
        <v>9</v>
      </c>
      <c r="J2470" s="4">
        <f>IFERROR(__xludf.DUMMYFUNCTION("""COMPUTED_VALUE"""),4.0)</f>
        <v>4</v>
      </c>
      <c r="K2470" s="4">
        <f>IFERROR(__xludf.DUMMYFUNCTION("""COMPUTED_VALUE"""),2023.0)</f>
        <v>2023</v>
      </c>
    </row>
    <row r="2471">
      <c r="A2471" s="1" t="s">
        <v>5547</v>
      </c>
      <c r="B2471" s="4" t="s">
        <v>32</v>
      </c>
      <c r="C2471" s="4" t="s">
        <v>30</v>
      </c>
      <c r="D2471" s="4" t="s">
        <v>28</v>
      </c>
      <c r="E2471" s="4">
        <v>2.0</v>
      </c>
      <c r="F2471" s="4">
        <v>1.0</v>
      </c>
      <c r="G2471" s="4">
        <v>2.0</v>
      </c>
      <c r="H2471" s="5">
        <v>45028.0</v>
      </c>
      <c r="I2471" s="4">
        <f>IFERROR(__xludf.DUMMYFUNCTION("SPLIT(H2471,""/"")"),12.0)</f>
        <v>12</v>
      </c>
      <c r="J2471" s="4">
        <f>IFERROR(__xludf.DUMMYFUNCTION("""COMPUTED_VALUE"""),4.0)</f>
        <v>4</v>
      </c>
      <c r="K2471" s="4">
        <f>IFERROR(__xludf.DUMMYFUNCTION("""COMPUTED_VALUE"""),2023.0)</f>
        <v>2023</v>
      </c>
    </row>
    <row r="2472">
      <c r="A2472" s="1" t="s">
        <v>5399</v>
      </c>
      <c r="B2472" s="4" t="s">
        <v>32</v>
      </c>
      <c r="C2472" s="4" t="s">
        <v>24</v>
      </c>
      <c r="D2472" s="4" t="s">
        <v>30</v>
      </c>
      <c r="E2472" s="4">
        <v>4.0</v>
      </c>
      <c r="F2472" s="4">
        <v>1.0</v>
      </c>
      <c r="G2472" s="4">
        <v>4.0</v>
      </c>
      <c r="H2472" s="5">
        <v>45028.0</v>
      </c>
      <c r="I2472" s="4">
        <f>IFERROR(__xludf.DUMMYFUNCTION("SPLIT(H2472,""/"")"),12.0)</f>
        <v>12</v>
      </c>
      <c r="J2472" s="4">
        <f>IFERROR(__xludf.DUMMYFUNCTION("""COMPUTED_VALUE"""),4.0)</f>
        <v>4</v>
      </c>
      <c r="K2472" s="4">
        <f>IFERROR(__xludf.DUMMYFUNCTION("""COMPUTED_VALUE"""),2023.0)</f>
        <v>2023</v>
      </c>
    </row>
    <row r="2473">
      <c r="A2473" s="1" t="s">
        <v>2724</v>
      </c>
      <c r="B2473" s="4" t="s">
        <v>32</v>
      </c>
      <c r="C2473" s="4" t="s">
        <v>29</v>
      </c>
      <c r="D2473" s="4" t="s">
        <v>30</v>
      </c>
      <c r="E2473" s="4">
        <v>4.0</v>
      </c>
      <c r="F2473" s="4">
        <v>1.0</v>
      </c>
      <c r="G2473" s="4">
        <v>4.0</v>
      </c>
      <c r="H2473" s="5">
        <v>45028.0</v>
      </c>
      <c r="I2473" s="4">
        <f>IFERROR(__xludf.DUMMYFUNCTION("SPLIT(H2473,""/"")"),12.0)</f>
        <v>12</v>
      </c>
      <c r="J2473" s="4">
        <f>IFERROR(__xludf.DUMMYFUNCTION("""COMPUTED_VALUE"""),4.0)</f>
        <v>4</v>
      </c>
      <c r="K2473" s="4">
        <f>IFERROR(__xludf.DUMMYFUNCTION("""COMPUTED_VALUE"""),2023.0)</f>
        <v>2023</v>
      </c>
    </row>
    <row r="2474">
      <c r="A2474" s="1" t="s">
        <v>4307</v>
      </c>
      <c r="B2474" s="4" t="s">
        <v>32</v>
      </c>
      <c r="C2474" s="4" t="s">
        <v>30</v>
      </c>
      <c r="D2474" s="4" t="s">
        <v>39</v>
      </c>
      <c r="E2474" s="4">
        <v>3.0</v>
      </c>
      <c r="F2474" s="4">
        <v>1.0</v>
      </c>
      <c r="G2474" s="4">
        <v>3.0</v>
      </c>
      <c r="H2474" s="5">
        <v>45029.0</v>
      </c>
      <c r="I2474" s="4">
        <f>IFERROR(__xludf.DUMMYFUNCTION("SPLIT(H2474,""/"")"),13.0)</f>
        <v>13</v>
      </c>
      <c r="J2474" s="4">
        <f>IFERROR(__xludf.DUMMYFUNCTION("""COMPUTED_VALUE"""),4.0)</f>
        <v>4</v>
      </c>
      <c r="K2474" s="4">
        <f>IFERROR(__xludf.DUMMYFUNCTION("""COMPUTED_VALUE"""),2023.0)</f>
        <v>2023</v>
      </c>
    </row>
    <row r="2475">
      <c r="A2475" s="1" t="s">
        <v>4375</v>
      </c>
      <c r="B2475" s="4" t="s">
        <v>32</v>
      </c>
      <c r="C2475" s="4" t="s">
        <v>24</v>
      </c>
      <c r="D2475" s="4" t="s">
        <v>28</v>
      </c>
      <c r="E2475" s="4">
        <v>3.0</v>
      </c>
      <c r="F2475" s="4">
        <v>1.0</v>
      </c>
      <c r="G2475" s="4">
        <v>3.0</v>
      </c>
      <c r="H2475" s="5">
        <v>45030.0</v>
      </c>
      <c r="I2475" s="4">
        <f>IFERROR(__xludf.DUMMYFUNCTION("SPLIT(H2475,""/"")"),14.0)</f>
        <v>14</v>
      </c>
      <c r="J2475" s="4">
        <f>IFERROR(__xludf.DUMMYFUNCTION("""COMPUTED_VALUE"""),4.0)</f>
        <v>4</v>
      </c>
      <c r="K2475" s="4">
        <f>IFERROR(__xludf.DUMMYFUNCTION("""COMPUTED_VALUE"""),2023.0)</f>
        <v>2023</v>
      </c>
    </row>
    <row r="2476">
      <c r="A2476" s="1" t="s">
        <v>6280</v>
      </c>
      <c r="B2476" s="4" t="s">
        <v>32</v>
      </c>
      <c r="C2476" s="4" t="s">
        <v>24</v>
      </c>
      <c r="D2476" s="4" t="s">
        <v>23</v>
      </c>
      <c r="E2476" s="4">
        <v>4.0</v>
      </c>
      <c r="F2476" s="4">
        <v>1.0</v>
      </c>
      <c r="G2476" s="4">
        <v>4.0</v>
      </c>
      <c r="H2476" s="5">
        <v>45030.0</v>
      </c>
      <c r="I2476" s="4">
        <f>IFERROR(__xludf.DUMMYFUNCTION("SPLIT(H2476,""/"")"),14.0)</f>
        <v>14</v>
      </c>
      <c r="J2476" s="4">
        <f>IFERROR(__xludf.DUMMYFUNCTION("""COMPUTED_VALUE"""),4.0)</f>
        <v>4</v>
      </c>
      <c r="K2476" s="4">
        <f>IFERROR(__xludf.DUMMYFUNCTION("""COMPUTED_VALUE"""),2023.0)</f>
        <v>2023</v>
      </c>
    </row>
    <row r="2477">
      <c r="A2477" s="1" t="s">
        <v>1017</v>
      </c>
      <c r="B2477" s="4" t="s">
        <v>32</v>
      </c>
      <c r="C2477" s="4" t="s">
        <v>30</v>
      </c>
      <c r="D2477" s="4" t="s">
        <v>39</v>
      </c>
      <c r="E2477" s="4">
        <v>1.0</v>
      </c>
      <c r="F2477" s="4">
        <v>1.0</v>
      </c>
      <c r="G2477" s="4">
        <v>1.0</v>
      </c>
      <c r="H2477" s="5">
        <v>45030.0</v>
      </c>
      <c r="I2477" s="4">
        <f>IFERROR(__xludf.DUMMYFUNCTION("SPLIT(H2477,""/"")"),14.0)</f>
        <v>14</v>
      </c>
      <c r="J2477" s="4">
        <f>IFERROR(__xludf.DUMMYFUNCTION("""COMPUTED_VALUE"""),4.0)</f>
        <v>4</v>
      </c>
      <c r="K2477" s="4">
        <f>IFERROR(__xludf.DUMMYFUNCTION("""COMPUTED_VALUE"""),2023.0)</f>
        <v>2023</v>
      </c>
    </row>
    <row r="2478">
      <c r="A2478" s="1" t="s">
        <v>244</v>
      </c>
      <c r="B2478" s="4" t="s">
        <v>32</v>
      </c>
      <c r="C2478" s="4" t="s">
        <v>29</v>
      </c>
      <c r="D2478" s="4" t="s">
        <v>39</v>
      </c>
      <c r="E2478" s="4">
        <v>1.0</v>
      </c>
      <c r="F2478" s="4">
        <v>1.0</v>
      </c>
      <c r="G2478" s="4">
        <v>1.0</v>
      </c>
      <c r="H2478" s="5">
        <v>45031.0</v>
      </c>
      <c r="I2478" s="4">
        <f>IFERROR(__xludf.DUMMYFUNCTION("SPLIT(H2478,""/"")"),15.0)</f>
        <v>15</v>
      </c>
      <c r="J2478" s="4">
        <f>IFERROR(__xludf.DUMMYFUNCTION("""COMPUTED_VALUE"""),4.0)</f>
        <v>4</v>
      </c>
      <c r="K2478" s="4">
        <f>IFERROR(__xludf.DUMMYFUNCTION("""COMPUTED_VALUE"""),2023.0)</f>
        <v>2023</v>
      </c>
    </row>
    <row r="2479">
      <c r="A2479" s="1" t="s">
        <v>9575</v>
      </c>
      <c r="B2479" s="4" t="s">
        <v>32</v>
      </c>
      <c r="C2479" s="4" t="s">
        <v>30</v>
      </c>
      <c r="D2479" s="4" t="s">
        <v>28</v>
      </c>
      <c r="E2479" s="4">
        <v>4.0</v>
      </c>
      <c r="F2479" s="4">
        <v>1.0</v>
      </c>
      <c r="G2479" s="4">
        <v>4.0</v>
      </c>
      <c r="H2479" s="5">
        <v>45032.0</v>
      </c>
      <c r="I2479" s="4">
        <f>IFERROR(__xludf.DUMMYFUNCTION("SPLIT(H2479,""/"")"),16.0)</f>
        <v>16</v>
      </c>
      <c r="J2479" s="4">
        <f>IFERROR(__xludf.DUMMYFUNCTION("""COMPUTED_VALUE"""),4.0)</f>
        <v>4</v>
      </c>
      <c r="K2479" s="4">
        <f>IFERROR(__xludf.DUMMYFUNCTION("""COMPUTED_VALUE"""),2023.0)</f>
        <v>2023</v>
      </c>
    </row>
    <row r="2480">
      <c r="A2480" s="1" t="s">
        <v>5221</v>
      </c>
      <c r="B2480" s="4" t="s">
        <v>32</v>
      </c>
      <c r="C2480" s="4" t="s">
        <v>24</v>
      </c>
      <c r="D2480" s="4" t="s">
        <v>28</v>
      </c>
      <c r="E2480" s="4">
        <v>2.0</v>
      </c>
      <c r="F2480" s="4">
        <v>1.0</v>
      </c>
      <c r="G2480" s="4">
        <v>2.0</v>
      </c>
      <c r="H2480" s="5">
        <v>45033.0</v>
      </c>
      <c r="I2480" s="4">
        <f>IFERROR(__xludf.DUMMYFUNCTION("SPLIT(H2480,""/"")"),17.0)</f>
        <v>17</v>
      </c>
      <c r="J2480" s="4">
        <f>IFERROR(__xludf.DUMMYFUNCTION("""COMPUTED_VALUE"""),4.0)</f>
        <v>4</v>
      </c>
      <c r="K2480" s="4">
        <f>IFERROR(__xludf.DUMMYFUNCTION("""COMPUTED_VALUE"""),2023.0)</f>
        <v>2023</v>
      </c>
    </row>
    <row r="2481">
      <c r="A2481" s="1" t="s">
        <v>4905</v>
      </c>
      <c r="B2481" s="4" t="s">
        <v>32</v>
      </c>
      <c r="C2481" s="4" t="s">
        <v>30</v>
      </c>
      <c r="D2481" s="4" t="s">
        <v>39</v>
      </c>
      <c r="E2481" s="4">
        <v>4.0</v>
      </c>
      <c r="F2481" s="4">
        <v>1.0</v>
      </c>
      <c r="G2481" s="4">
        <v>4.0</v>
      </c>
      <c r="H2481" s="5">
        <v>45034.0</v>
      </c>
      <c r="I2481" s="4">
        <f>IFERROR(__xludf.DUMMYFUNCTION("SPLIT(H2481,""/"")"),18.0)</f>
        <v>18</v>
      </c>
      <c r="J2481" s="4">
        <f>IFERROR(__xludf.DUMMYFUNCTION("""COMPUTED_VALUE"""),4.0)</f>
        <v>4</v>
      </c>
      <c r="K2481" s="4">
        <f>IFERROR(__xludf.DUMMYFUNCTION("""COMPUTED_VALUE"""),2023.0)</f>
        <v>2023</v>
      </c>
    </row>
    <row r="2482">
      <c r="A2482" s="1" t="s">
        <v>4726</v>
      </c>
      <c r="B2482" s="4" t="s">
        <v>32</v>
      </c>
      <c r="C2482" s="4" t="s">
        <v>29</v>
      </c>
      <c r="D2482" s="4" t="s">
        <v>39</v>
      </c>
      <c r="E2482" s="4">
        <v>1.0</v>
      </c>
      <c r="F2482" s="4">
        <v>1.0</v>
      </c>
      <c r="G2482" s="4">
        <v>1.0</v>
      </c>
      <c r="H2482" s="5">
        <v>45035.0</v>
      </c>
      <c r="I2482" s="4">
        <f>IFERROR(__xludf.DUMMYFUNCTION("SPLIT(H2482,""/"")"),19.0)</f>
        <v>19</v>
      </c>
      <c r="J2482" s="4">
        <f>IFERROR(__xludf.DUMMYFUNCTION("""COMPUTED_VALUE"""),4.0)</f>
        <v>4</v>
      </c>
      <c r="K2482" s="4">
        <f>IFERROR(__xludf.DUMMYFUNCTION("""COMPUTED_VALUE"""),2023.0)</f>
        <v>2023</v>
      </c>
    </row>
    <row r="2483">
      <c r="A2483" s="1" t="s">
        <v>2549</v>
      </c>
      <c r="B2483" s="4" t="s">
        <v>32</v>
      </c>
      <c r="C2483" s="4" t="s">
        <v>24</v>
      </c>
      <c r="D2483" s="4" t="s">
        <v>39</v>
      </c>
      <c r="E2483" s="4">
        <v>5.0</v>
      </c>
      <c r="F2483" s="4">
        <v>1.0</v>
      </c>
      <c r="G2483" s="4">
        <v>5.0</v>
      </c>
      <c r="H2483" s="5">
        <v>45035.0</v>
      </c>
      <c r="I2483" s="4">
        <f>IFERROR(__xludf.DUMMYFUNCTION("SPLIT(H2483,""/"")"),19.0)</f>
        <v>19</v>
      </c>
      <c r="J2483" s="4">
        <f>IFERROR(__xludf.DUMMYFUNCTION("""COMPUTED_VALUE"""),4.0)</f>
        <v>4</v>
      </c>
      <c r="K2483" s="4">
        <f>IFERROR(__xludf.DUMMYFUNCTION("""COMPUTED_VALUE"""),2023.0)</f>
        <v>2023</v>
      </c>
    </row>
    <row r="2484">
      <c r="A2484" s="1" t="s">
        <v>9485</v>
      </c>
      <c r="B2484" s="4" t="s">
        <v>32</v>
      </c>
      <c r="C2484" s="4" t="s">
        <v>30</v>
      </c>
      <c r="D2484" s="4" t="s">
        <v>28</v>
      </c>
      <c r="E2484" s="4">
        <v>1.0</v>
      </c>
      <c r="F2484" s="4">
        <v>1.0</v>
      </c>
      <c r="G2484" s="4">
        <v>1.0</v>
      </c>
      <c r="H2484" s="5">
        <v>45036.0</v>
      </c>
      <c r="I2484" s="4">
        <f>IFERROR(__xludf.DUMMYFUNCTION("SPLIT(H2484,""/"")"),20.0)</f>
        <v>20</v>
      </c>
      <c r="J2484" s="4">
        <f>IFERROR(__xludf.DUMMYFUNCTION("""COMPUTED_VALUE"""),4.0)</f>
        <v>4</v>
      </c>
      <c r="K2484" s="4">
        <f>IFERROR(__xludf.DUMMYFUNCTION("""COMPUTED_VALUE"""),2023.0)</f>
        <v>2023</v>
      </c>
    </row>
    <row r="2485">
      <c r="A2485" s="1" t="s">
        <v>4080</v>
      </c>
      <c r="B2485" s="4" t="s">
        <v>32</v>
      </c>
      <c r="C2485" s="4" t="s">
        <v>24</v>
      </c>
      <c r="D2485" s="4" t="s">
        <v>39</v>
      </c>
      <c r="E2485" s="4">
        <v>2.0</v>
      </c>
      <c r="F2485" s="4">
        <v>1.0</v>
      </c>
      <c r="G2485" s="4">
        <v>2.0</v>
      </c>
      <c r="H2485" s="5">
        <v>45036.0</v>
      </c>
      <c r="I2485" s="4">
        <f>IFERROR(__xludf.DUMMYFUNCTION("SPLIT(H2485,""/"")"),20.0)</f>
        <v>20</v>
      </c>
      <c r="J2485" s="4">
        <f>IFERROR(__xludf.DUMMYFUNCTION("""COMPUTED_VALUE"""),4.0)</f>
        <v>4</v>
      </c>
      <c r="K2485" s="4">
        <f>IFERROR(__xludf.DUMMYFUNCTION("""COMPUTED_VALUE"""),2023.0)</f>
        <v>2023</v>
      </c>
    </row>
    <row r="2486">
      <c r="A2486" s="1" t="s">
        <v>64</v>
      </c>
      <c r="B2486" s="4" t="s">
        <v>32</v>
      </c>
      <c r="C2486" s="4" t="s">
        <v>29</v>
      </c>
      <c r="D2486" s="4" t="s">
        <v>23</v>
      </c>
      <c r="E2486" s="4">
        <v>5.0</v>
      </c>
      <c r="F2486" s="4">
        <v>1.0</v>
      </c>
      <c r="G2486" s="4">
        <v>5.0</v>
      </c>
      <c r="H2486" s="5">
        <v>45036.0</v>
      </c>
      <c r="I2486" s="4">
        <f>IFERROR(__xludf.DUMMYFUNCTION("SPLIT(H2486,""/"")"),20.0)</f>
        <v>20</v>
      </c>
      <c r="J2486" s="4">
        <f>IFERROR(__xludf.DUMMYFUNCTION("""COMPUTED_VALUE"""),4.0)</f>
        <v>4</v>
      </c>
      <c r="K2486" s="4">
        <f>IFERROR(__xludf.DUMMYFUNCTION("""COMPUTED_VALUE"""),2023.0)</f>
        <v>2023</v>
      </c>
    </row>
    <row r="2487">
      <c r="A2487" s="1" t="s">
        <v>6785</v>
      </c>
      <c r="B2487" s="4" t="s">
        <v>32</v>
      </c>
      <c r="C2487" s="4" t="s">
        <v>30</v>
      </c>
      <c r="D2487" s="4" t="s">
        <v>30</v>
      </c>
      <c r="E2487" s="4">
        <v>5.0</v>
      </c>
      <c r="F2487" s="4">
        <v>1.0</v>
      </c>
      <c r="G2487" s="4">
        <v>5.0</v>
      </c>
      <c r="H2487" s="5">
        <v>45036.0</v>
      </c>
      <c r="I2487" s="4">
        <f>IFERROR(__xludf.DUMMYFUNCTION("SPLIT(H2487,""/"")"),20.0)</f>
        <v>20</v>
      </c>
      <c r="J2487" s="4">
        <f>IFERROR(__xludf.DUMMYFUNCTION("""COMPUTED_VALUE"""),4.0)</f>
        <v>4</v>
      </c>
      <c r="K2487" s="4">
        <f>IFERROR(__xludf.DUMMYFUNCTION("""COMPUTED_VALUE"""),2023.0)</f>
        <v>2023</v>
      </c>
    </row>
    <row r="2488">
      <c r="A2488" s="1" t="s">
        <v>1751</v>
      </c>
      <c r="B2488" s="4" t="s">
        <v>32</v>
      </c>
      <c r="C2488" s="4" t="s">
        <v>30</v>
      </c>
      <c r="D2488" s="4" t="s">
        <v>39</v>
      </c>
      <c r="E2488" s="4">
        <v>2.0</v>
      </c>
      <c r="F2488" s="4">
        <v>1.0</v>
      </c>
      <c r="G2488" s="4">
        <v>2.0</v>
      </c>
      <c r="H2488" s="5">
        <v>45036.0</v>
      </c>
      <c r="I2488" s="4">
        <f>IFERROR(__xludf.DUMMYFUNCTION("SPLIT(H2488,""/"")"),20.0)</f>
        <v>20</v>
      </c>
      <c r="J2488" s="4">
        <f>IFERROR(__xludf.DUMMYFUNCTION("""COMPUTED_VALUE"""),4.0)</f>
        <v>4</v>
      </c>
      <c r="K2488" s="4">
        <f>IFERROR(__xludf.DUMMYFUNCTION("""COMPUTED_VALUE"""),2023.0)</f>
        <v>2023</v>
      </c>
    </row>
    <row r="2489">
      <c r="A2489" s="1" t="s">
        <v>4224</v>
      </c>
      <c r="B2489" s="4" t="s">
        <v>32</v>
      </c>
      <c r="C2489" s="4" t="s">
        <v>29</v>
      </c>
      <c r="D2489" s="4" t="s">
        <v>28</v>
      </c>
      <c r="E2489" s="4">
        <v>3.0</v>
      </c>
      <c r="F2489" s="4">
        <v>1.0</v>
      </c>
      <c r="G2489" s="4">
        <v>3.0</v>
      </c>
      <c r="H2489" s="5">
        <v>45036.0</v>
      </c>
      <c r="I2489" s="4">
        <f>IFERROR(__xludf.DUMMYFUNCTION("SPLIT(H2489,""/"")"),20.0)</f>
        <v>20</v>
      </c>
      <c r="J2489" s="4">
        <f>IFERROR(__xludf.DUMMYFUNCTION("""COMPUTED_VALUE"""),4.0)</f>
        <v>4</v>
      </c>
      <c r="K2489" s="4">
        <f>IFERROR(__xludf.DUMMYFUNCTION("""COMPUTED_VALUE"""),2023.0)</f>
        <v>2023</v>
      </c>
    </row>
    <row r="2490">
      <c r="A2490" s="1" t="s">
        <v>7910</v>
      </c>
      <c r="B2490" s="4" t="s">
        <v>32</v>
      </c>
      <c r="C2490" s="4" t="s">
        <v>24</v>
      </c>
      <c r="D2490" s="4" t="s">
        <v>23</v>
      </c>
      <c r="E2490" s="4">
        <v>4.0</v>
      </c>
      <c r="F2490" s="4">
        <v>1.0</v>
      </c>
      <c r="G2490" s="4">
        <v>4.0</v>
      </c>
      <c r="H2490" s="5">
        <v>45037.0</v>
      </c>
      <c r="I2490" s="4">
        <f>IFERROR(__xludf.DUMMYFUNCTION("SPLIT(H2490,""/"")"),21.0)</f>
        <v>21</v>
      </c>
      <c r="J2490" s="4">
        <f>IFERROR(__xludf.DUMMYFUNCTION("""COMPUTED_VALUE"""),4.0)</f>
        <v>4</v>
      </c>
      <c r="K2490" s="4">
        <f>IFERROR(__xludf.DUMMYFUNCTION("""COMPUTED_VALUE"""),2023.0)</f>
        <v>2023</v>
      </c>
    </row>
    <row r="2491">
      <c r="A2491" s="1" t="s">
        <v>3253</v>
      </c>
      <c r="B2491" s="4" t="s">
        <v>32</v>
      </c>
      <c r="C2491" s="4" t="s">
        <v>29</v>
      </c>
      <c r="D2491" s="4" t="s">
        <v>23</v>
      </c>
      <c r="E2491" s="4">
        <v>2.0</v>
      </c>
      <c r="F2491" s="4">
        <v>1.0</v>
      </c>
      <c r="G2491" s="4">
        <v>2.0</v>
      </c>
      <c r="H2491" s="5">
        <v>45037.0</v>
      </c>
      <c r="I2491" s="4">
        <f>IFERROR(__xludf.DUMMYFUNCTION("SPLIT(H2491,""/"")"),21.0)</f>
        <v>21</v>
      </c>
      <c r="J2491" s="4">
        <f>IFERROR(__xludf.DUMMYFUNCTION("""COMPUTED_VALUE"""),4.0)</f>
        <v>4</v>
      </c>
      <c r="K2491" s="4">
        <f>IFERROR(__xludf.DUMMYFUNCTION("""COMPUTED_VALUE"""),2023.0)</f>
        <v>2023</v>
      </c>
    </row>
    <row r="2492">
      <c r="A2492" s="1" t="s">
        <v>6502</v>
      </c>
      <c r="B2492" s="4" t="s">
        <v>32</v>
      </c>
      <c r="C2492" s="4" t="s">
        <v>29</v>
      </c>
      <c r="D2492" s="4" t="s">
        <v>39</v>
      </c>
      <c r="E2492" s="4">
        <v>1.0</v>
      </c>
      <c r="F2492" s="4">
        <v>1.0</v>
      </c>
      <c r="G2492" s="4">
        <v>1.0</v>
      </c>
      <c r="H2492" s="5">
        <v>45037.0</v>
      </c>
      <c r="I2492" s="4">
        <f>IFERROR(__xludf.DUMMYFUNCTION("SPLIT(H2492,""/"")"),21.0)</f>
        <v>21</v>
      </c>
      <c r="J2492" s="4">
        <f>IFERROR(__xludf.DUMMYFUNCTION("""COMPUTED_VALUE"""),4.0)</f>
        <v>4</v>
      </c>
      <c r="K2492" s="4">
        <f>IFERROR(__xludf.DUMMYFUNCTION("""COMPUTED_VALUE"""),2023.0)</f>
        <v>2023</v>
      </c>
    </row>
    <row r="2493">
      <c r="A2493" s="1" t="s">
        <v>9037</v>
      </c>
      <c r="B2493" s="4" t="s">
        <v>32</v>
      </c>
      <c r="C2493" s="4" t="s">
        <v>29</v>
      </c>
      <c r="D2493" s="4" t="s">
        <v>39</v>
      </c>
      <c r="E2493" s="4">
        <v>2.0</v>
      </c>
      <c r="F2493" s="4">
        <v>1.0</v>
      </c>
      <c r="G2493" s="4">
        <v>2.0</v>
      </c>
      <c r="H2493" s="5">
        <v>45038.0</v>
      </c>
      <c r="I2493" s="4">
        <f>IFERROR(__xludf.DUMMYFUNCTION("SPLIT(H2493,""/"")"),22.0)</f>
        <v>22</v>
      </c>
      <c r="J2493" s="4">
        <f>IFERROR(__xludf.DUMMYFUNCTION("""COMPUTED_VALUE"""),4.0)</f>
        <v>4</v>
      </c>
      <c r="K2493" s="4">
        <f>IFERROR(__xludf.DUMMYFUNCTION("""COMPUTED_VALUE"""),2023.0)</f>
        <v>2023</v>
      </c>
    </row>
    <row r="2494">
      <c r="A2494" s="1" t="s">
        <v>437</v>
      </c>
      <c r="B2494" s="4" t="s">
        <v>32</v>
      </c>
      <c r="C2494" s="4" t="s">
        <v>30</v>
      </c>
      <c r="D2494" s="4" t="s">
        <v>23</v>
      </c>
      <c r="E2494" s="4">
        <v>1.0</v>
      </c>
      <c r="F2494" s="4">
        <v>1.0</v>
      </c>
      <c r="G2494" s="4">
        <v>1.0</v>
      </c>
      <c r="H2494" s="5">
        <v>45039.0</v>
      </c>
      <c r="I2494" s="4">
        <f>IFERROR(__xludf.DUMMYFUNCTION("SPLIT(H2494,""/"")"),23.0)</f>
        <v>23</v>
      </c>
      <c r="J2494" s="4">
        <f>IFERROR(__xludf.DUMMYFUNCTION("""COMPUTED_VALUE"""),4.0)</f>
        <v>4</v>
      </c>
      <c r="K2494" s="4">
        <f>IFERROR(__xludf.DUMMYFUNCTION("""COMPUTED_VALUE"""),2023.0)</f>
        <v>2023</v>
      </c>
    </row>
    <row r="2495">
      <c r="A2495" s="1" t="s">
        <v>1474</v>
      </c>
      <c r="B2495" s="4" t="s">
        <v>32</v>
      </c>
      <c r="C2495" s="4" t="s">
        <v>30</v>
      </c>
      <c r="D2495" s="4" t="s">
        <v>30</v>
      </c>
      <c r="E2495" s="4">
        <v>5.0</v>
      </c>
      <c r="F2495" s="4">
        <v>1.0</v>
      </c>
      <c r="G2495" s="4">
        <v>5.0</v>
      </c>
      <c r="H2495" s="5">
        <v>45039.0</v>
      </c>
      <c r="I2495" s="4">
        <f>IFERROR(__xludf.DUMMYFUNCTION("SPLIT(H2495,""/"")"),23.0)</f>
        <v>23</v>
      </c>
      <c r="J2495" s="4">
        <f>IFERROR(__xludf.DUMMYFUNCTION("""COMPUTED_VALUE"""),4.0)</f>
        <v>4</v>
      </c>
      <c r="K2495" s="4">
        <f>IFERROR(__xludf.DUMMYFUNCTION("""COMPUTED_VALUE"""),2023.0)</f>
        <v>2023</v>
      </c>
    </row>
    <row r="2496">
      <c r="A2496" s="1" t="s">
        <v>4738</v>
      </c>
      <c r="B2496" s="4" t="s">
        <v>32</v>
      </c>
      <c r="C2496" s="4" t="s">
        <v>30</v>
      </c>
      <c r="D2496" s="4" t="s">
        <v>23</v>
      </c>
      <c r="E2496" s="4">
        <v>1.0</v>
      </c>
      <c r="F2496" s="4">
        <v>1.0</v>
      </c>
      <c r="G2496" s="4">
        <v>1.0</v>
      </c>
      <c r="H2496" s="5">
        <v>45039.0</v>
      </c>
      <c r="I2496" s="4">
        <f>IFERROR(__xludf.DUMMYFUNCTION("SPLIT(H2496,""/"")"),23.0)</f>
        <v>23</v>
      </c>
      <c r="J2496" s="4">
        <f>IFERROR(__xludf.DUMMYFUNCTION("""COMPUTED_VALUE"""),4.0)</f>
        <v>4</v>
      </c>
      <c r="K2496" s="4">
        <f>IFERROR(__xludf.DUMMYFUNCTION("""COMPUTED_VALUE"""),2023.0)</f>
        <v>2023</v>
      </c>
    </row>
    <row r="2497">
      <c r="A2497" s="1" t="s">
        <v>9868</v>
      </c>
      <c r="B2497" s="4" t="s">
        <v>32</v>
      </c>
      <c r="C2497" s="4" t="s">
        <v>30</v>
      </c>
      <c r="D2497" s="4" t="s">
        <v>30</v>
      </c>
      <c r="E2497" s="4">
        <v>5.0</v>
      </c>
      <c r="F2497" s="4">
        <v>1.0</v>
      </c>
      <c r="G2497" s="4">
        <v>5.0</v>
      </c>
      <c r="H2497" s="5">
        <v>45040.0</v>
      </c>
      <c r="I2497" s="4">
        <f>IFERROR(__xludf.DUMMYFUNCTION("SPLIT(H2497,""/"")"),24.0)</f>
        <v>24</v>
      </c>
      <c r="J2497" s="4">
        <f>IFERROR(__xludf.DUMMYFUNCTION("""COMPUTED_VALUE"""),4.0)</f>
        <v>4</v>
      </c>
      <c r="K2497" s="4">
        <f>IFERROR(__xludf.DUMMYFUNCTION("""COMPUTED_VALUE"""),2023.0)</f>
        <v>2023</v>
      </c>
    </row>
    <row r="2498">
      <c r="A2498" s="1" t="s">
        <v>6431</v>
      </c>
      <c r="B2498" s="4" t="s">
        <v>32</v>
      </c>
      <c r="C2498" s="4" t="s">
        <v>30</v>
      </c>
      <c r="D2498" s="4" t="s">
        <v>28</v>
      </c>
      <c r="E2498" s="4">
        <v>5.0</v>
      </c>
      <c r="F2498" s="4">
        <v>1.0</v>
      </c>
      <c r="G2498" s="4">
        <v>5.0</v>
      </c>
      <c r="H2498" s="5">
        <v>45040.0</v>
      </c>
      <c r="I2498" s="4">
        <f>IFERROR(__xludf.DUMMYFUNCTION("SPLIT(H2498,""/"")"),24.0)</f>
        <v>24</v>
      </c>
      <c r="J2498" s="4">
        <f>IFERROR(__xludf.DUMMYFUNCTION("""COMPUTED_VALUE"""),4.0)</f>
        <v>4</v>
      </c>
      <c r="K2498" s="4">
        <f>IFERROR(__xludf.DUMMYFUNCTION("""COMPUTED_VALUE"""),2023.0)</f>
        <v>2023</v>
      </c>
    </row>
    <row r="2499">
      <c r="A2499" s="1" t="s">
        <v>2726</v>
      </c>
      <c r="B2499" s="4" t="s">
        <v>32</v>
      </c>
      <c r="C2499" s="4" t="s">
        <v>29</v>
      </c>
      <c r="D2499" s="4" t="s">
        <v>30</v>
      </c>
      <c r="E2499" s="4">
        <v>3.0</v>
      </c>
      <c r="F2499" s="4">
        <v>1.0</v>
      </c>
      <c r="G2499" s="4">
        <v>3.0</v>
      </c>
      <c r="H2499" s="5">
        <v>45041.0</v>
      </c>
      <c r="I2499" s="4">
        <f>IFERROR(__xludf.DUMMYFUNCTION("SPLIT(H2499,""/"")"),25.0)</f>
        <v>25</v>
      </c>
      <c r="J2499" s="4">
        <f>IFERROR(__xludf.DUMMYFUNCTION("""COMPUTED_VALUE"""),4.0)</f>
        <v>4</v>
      </c>
      <c r="K2499" s="4">
        <f>IFERROR(__xludf.DUMMYFUNCTION("""COMPUTED_VALUE"""),2023.0)</f>
        <v>2023</v>
      </c>
    </row>
    <row r="2500">
      <c r="A2500" s="1" t="s">
        <v>4552</v>
      </c>
      <c r="B2500" s="4" t="s">
        <v>32</v>
      </c>
      <c r="C2500" s="4" t="s">
        <v>30</v>
      </c>
      <c r="D2500" s="4" t="s">
        <v>23</v>
      </c>
      <c r="E2500" s="4">
        <v>1.0</v>
      </c>
      <c r="F2500" s="4">
        <v>1.0</v>
      </c>
      <c r="G2500" s="4">
        <v>1.0</v>
      </c>
      <c r="H2500" s="5">
        <v>45041.0</v>
      </c>
      <c r="I2500" s="4">
        <f>IFERROR(__xludf.DUMMYFUNCTION("SPLIT(H2500,""/"")"),25.0)</f>
        <v>25</v>
      </c>
      <c r="J2500" s="4">
        <f>IFERROR(__xludf.DUMMYFUNCTION("""COMPUTED_VALUE"""),4.0)</f>
        <v>4</v>
      </c>
      <c r="K2500" s="4">
        <f>IFERROR(__xludf.DUMMYFUNCTION("""COMPUTED_VALUE"""),2023.0)</f>
        <v>2023</v>
      </c>
    </row>
    <row r="2501">
      <c r="A2501" s="1" t="s">
        <v>7129</v>
      </c>
      <c r="B2501" s="4" t="s">
        <v>32</v>
      </c>
      <c r="C2501" s="4" t="s">
        <v>30</v>
      </c>
      <c r="D2501" s="4" t="s">
        <v>30</v>
      </c>
      <c r="E2501" s="4">
        <v>2.0</v>
      </c>
      <c r="F2501" s="4">
        <v>1.0</v>
      </c>
      <c r="G2501" s="4">
        <v>2.0</v>
      </c>
      <c r="H2501" s="5">
        <v>45043.0</v>
      </c>
      <c r="I2501" s="4">
        <f>IFERROR(__xludf.DUMMYFUNCTION("SPLIT(H2501,""/"")"),27.0)</f>
        <v>27</v>
      </c>
      <c r="J2501" s="4">
        <f>IFERROR(__xludf.DUMMYFUNCTION("""COMPUTED_VALUE"""),4.0)</f>
        <v>4</v>
      </c>
      <c r="K2501" s="4">
        <f>IFERROR(__xludf.DUMMYFUNCTION("""COMPUTED_VALUE"""),2023.0)</f>
        <v>2023</v>
      </c>
    </row>
    <row r="2502">
      <c r="A2502" s="1" t="s">
        <v>2060</v>
      </c>
      <c r="B2502" s="4" t="s">
        <v>32</v>
      </c>
      <c r="C2502" s="4" t="s">
        <v>24</v>
      </c>
      <c r="D2502" s="4" t="s">
        <v>30</v>
      </c>
      <c r="E2502" s="4">
        <v>4.0</v>
      </c>
      <c r="F2502" s="4">
        <v>1.0</v>
      </c>
      <c r="G2502" s="4">
        <v>4.0</v>
      </c>
      <c r="H2502" s="5">
        <v>45043.0</v>
      </c>
      <c r="I2502" s="4">
        <f>IFERROR(__xludf.DUMMYFUNCTION("SPLIT(H2502,""/"")"),27.0)</f>
        <v>27</v>
      </c>
      <c r="J2502" s="4">
        <f>IFERROR(__xludf.DUMMYFUNCTION("""COMPUTED_VALUE"""),4.0)</f>
        <v>4</v>
      </c>
      <c r="K2502" s="4">
        <f>IFERROR(__xludf.DUMMYFUNCTION("""COMPUTED_VALUE"""),2023.0)</f>
        <v>2023</v>
      </c>
    </row>
    <row r="2503">
      <c r="A2503" s="1" t="s">
        <v>7658</v>
      </c>
      <c r="B2503" s="4" t="s">
        <v>32</v>
      </c>
      <c r="C2503" s="4" t="s">
        <v>30</v>
      </c>
      <c r="D2503" s="4" t="s">
        <v>28</v>
      </c>
      <c r="E2503" s="4">
        <v>2.0</v>
      </c>
      <c r="F2503" s="4">
        <v>1.0</v>
      </c>
      <c r="G2503" s="4">
        <v>2.0</v>
      </c>
      <c r="H2503" s="5">
        <v>45044.0</v>
      </c>
      <c r="I2503" s="4">
        <f>IFERROR(__xludf.DUMMYFUNCTION("SPLIT(H2503,""/"")"),28.0)</f>
        <v>28</v>
      </c>
      <c r="J2503" s="4">
        <f>IFERROR(__xludf.DUMMYFUNCTION("""COMPUTED_VALUE"""),4.0)</f>
        <v>4</v>
      </c>
      <c r="K2503" s="4">
        <f>IFERROR(__xludf.DUMMYFUNCTION("""COMPUTED_VALUE"""),2023.0)</f>
        <v>2023</v>
      </c>
    </row>
    <row r="2504">
      <c r="A2504" s="1" t="s">
        <v>2312</v>
      </c>
      <c r="B2504" s="4" t="s">
        <v>32</v>
      </c>
      <c r="C2504" s="4" t="s">
        <v>30</v>
      </c>
      <c r="D2504" s="4" t="s">
        <v>30</v>
      </c>
      <c r="E2504" s="4">
        <v>1.0</v>
      </c>
      <c r="F2504" s="4">
        <v>1.0</v>
      </c>
      <c r="G2504" s="4">
        <v>1.0</v>
      </c>
      <c r="H2504" s="5">
        <v>45044.0</v>
      </c>
      <c r="I2504" s="4">
        <f>IFERROR(__xludf.DUMMYFUNCTION("SPLIT(H2504,""/"")"),28.0)</f>
        <v>28</v>
      </c>
      <c r="J2504" s="4">
        <f>IFERROR(__xludf.DUMMYFUNCTION("""COMPUTED_VALUE"""),4.0)</f>
        <v>4</v>
      </c>
      <c r="K2504" s="4">
        <f>IFERROR(__xludf.DUMMYFUNCTION("""COMPUTED_VALUE"""),2023.0)</f>
        <v>2023</v>
      </c>
    </row>
    <row r="2505">
      <c r="A2505" s="1" t="s">
        <v>2641</v>
      </c>
      <c r="B2505" s="4" t="s">
        <v>32</v>
      </c>
      <c r="C2505" s="4" t="s">
        <v>30</v>
      </c>
      <c r="D2505" s="4" t="s">
        <v>39</v>
      </c>
      <c r="E2505" s="4">
        <v>4.0</v>
      </c>
      <c r="F2505" s="4">
        <v>1.0</v>
      </c>
      <c r="G2505" s="4">
        <v>4.0</v>
      </c>
      <c r="H2505" s="5">
        <v>45044.0</v>
      </c>
      <c r="I2505" s="4">
        <f>IFERROR(__xludf.DUMMYFUNCTION("SPLIT(H2505,""/"")"),28.0)</f>
        <v>28</v>
      </c>
      <c r="J2505" s="4">
        <f>IFERROR(__xludf.DUMMYFUNCTION("""COMPUTED_VALUE"""),4.0)</f>
        <v>4</v>
      </c>
      <c r="K2505" s="4">
        <f>IFERROR(__xludf.DUMMYFUNCTION("""COMPUTED_VALUE"""),2023.0)</f>
        <v>2023</v>
      </c>
    </row>
    <row r="2506">
      <c r="A2506" s="1" t="s">
        <v>352</v>
      </c>
      <c r="B2506" s="4" t="s">
        <v>32</v>
      </c>
      <c r="C2506" s="4" t="s">
        <v>30</v>
      </c>
      <c r="D2506" s="4" t="s">
        <v>30</v>
      </c>
      <c r="E2506" s="4">
        <v>1.0</v>
      </c>
      <c r="F2506" s="4">
        <v>1.0</v>
      </c>
      <c r="G2506" s="4">
        <v>1.0</v>
      </c>
      <c r="H2506" s="5">
        <v>45044.0</v>
      </c>
      <c r="I2506" s="4">
        <f>IFERROR(__xludf.DUMMYFUNCTION("SPLIT(H2506,""/"")"),28.0)</f>
        <v>28</v>
      </c>
      <c r="J2506" s="4">
        <f>IFERROR(__xludf.DUMMYFUNCTION("""COMPUTED_VALUE"""),4.0)</f>
        <v>4</v>
      </c>
      <c r="K2506" s="4">
        <f>IFERROR(__xludf.DUMMYFUNCTION("""COMPUTED_VALUE"""),2023.0)</f>
        <v>2023</v>
      </c>
    </row>
    <row r="2507">
      <c r="A2507" s="1" t="s">
        <v>3145</v>
      </c>
      <c r="B2507" s="4" t="s">
        <v>32</v>
      </c>
      <c r="C2507" s="4" t="s">
        <v>29</v>
      </c>
      <c r="D2507" s="4" t="s">
        <v>23</v>
      </c>
      <c r="E2507" s="4">
        <v>2.0</v>
      </c>
      <c r="F2507" s="4">
        <v>1.0</v>
      </c>
      <c r="G2507" s="4">
        <v>2.0</v>
      </c>
      <c r="H2507" s="5">
        <v>45044.0</v>
      </c>
      <c r="I2507" s="4">
        <f>IFERROR(__xludf.DUMMYFUNCTION("SPLIT(H2507,""/"")"),28.0)</f>
        <v>28</v>
      </c>
      <c r="J2507" s="4">
        <f>IFERROR(__xludf.DUMMYFUNCTION("""COMPUTED_VALUE"""),4.0)</f>
        <v>4</v>
      </c>
      <c r="K2507" s="4">
        <f>IFERROR(__xludf.DUMMYFUNCTION("""COMPUTED_VALUE"""),2023.0)</f>
        <v>2023</v>
      </c>
    </row>
    <row r="2508">
      <c r="A2508" s="1" t="s">
        <v>8214</v>
      </c>
      <c r="B2508" s="4" t="s">
        <v>32</v>
      </c>
      <c r="C2508" s="4" t="s">
        <v>30</v>
      </c>
      <c r="D2508" s="4" t="s">
        <v>23</v>
      </c>
      <c r="E2508" s="4">
        <v>2.0</v>
      </c>
      <c r="F2508" s="4">
        <v>1.0</v>
      </c>
      <c r="G2508" s="4">
        <v>2.0</v>
      </c>
      <c r="H2508" s="5">
        <v>45044.0</v>
      </c>
      <c r="I2508" s="4">
        <f>IFERROR(__xludf.DUMMYFUNCTION("SPLIT(H2508,""/"")"),28.0)</f>
        <v>28</v>
      </c>
      <c r="J2508" s="4">
        <f>IFERROR(__xludf.DUMMYFUNCTION("""COMPUTED_VALUE"""),4.0)</f>
        <v>4</v>
      </c>
      <c r="K2508" s="4">
        <f>IFERROR(__xludf.DUMMYFUNCTION("""COMPUTED_VALUE"""),2023.0)</f>
        <v>2023</v>
      </c>
    </row>
    <row r="2509">
      <c r="A2509" s="1" t="s">
        <v>657</v>
      </c>
      <c r="B2509" s="4" t="s">
        <v>32</v>
      </c>
      <c r="C2509" s="4" t="s">
        <v>24</v>
      </c>
      <c r="D2509" s="4" t="s">
        <v>39</v>
      </c>
      <c r="E2509" s="4">
        <v>5.0</v>
      </c>
      <c r="F2509" s="4">
        <v>1.0</v>
      </c>
      <c r="G2509" s="4">
        <v>5.0</v>
      </c>
      <c r="H2509" s="5">
        <v>45045.0</v>
      </c>
      <c r="I2509" s="4">
        <f>IFERROR(__xludf.DUMMYFUNCTION("SPLIT(H2509,""/"")"),29.0)</f>
        <v>29</v>
      </c>
      <c r="J2509" s="4">
        <f>IFERROR(__xludf.DUMMYFUNCTION("""COMPUTED_VALUE"""),4.0)</f>
        <v>4</v>
      </c>
      <c r="K2509" s="4">
        <f>IFERROR(__xludf.DUMMYFUNCTION("""COMPUTED_VALUE"""),2023.0)</f>
        <v>2023</v>
      </c>
    </row>
    <row r="2510">
      <c r="A2510" s="1" t="s">
        <v>3162</v>
      </c>
      <c r="B2510" s="4" t="s">
        <v>32</v>
      </c>
      <c r="C2510" s="4" t="s">
        <v>30</v>
      </c>
      <c r="D2510" s="4" t="s">
        <v>30</v>
      </c>
      <c r="E2510" s="4">
        <v>1.0</v>
      </c>
      <c r="F2510" s="4">
        <v>1.0</v>
      </c>
      <c r="G2510" s="4">
        <v>1.0</v>
      </c>
      <c r="H2510" s="5">
        <v>45045.0</v>
      </c>
      <c r="I2510" s="4">
        <f>IFERROR(__xludf.DUMMYFUNCTION("SPLIT(H2510,""/"")"),29.0)</f>
        <v>29</v>
      </c>
      <c r="J2510" s="4">
        <f>IFERROR(__xludf.DUMMYFUNCTION("""COMPUTED_VALUE"""),4.0)</f>
        <v>4</v>
      </c>
      <c r="K2510" s="4">
        <f>IFERROR(__xludf.DUMMYFUNCTION("""COMPUTED_VALUE"""),2023.0)</f>
        <v>2023</v>
      </c>
    </row>
    <row r="2511">
      <c r="A2511" s="1" t="s">
        <v>9217</v>
      </c>
      <c r="B2511" s="4" t="s">
        <v>32</v>
      </c>
      <c r="C2511" s="4" t="s">
        <v>24</v>
      </c>
      <c r="D2511" s="4" t="s">
        <v>30</v>
      </c>
      <c r="E2511" s="4">
        <v>4.0</v>
      </c>
      <c r="F2511" s="4">
        <v>1.0</v>
      </c>
      <c r="G2511" s="4">
        <v>4.0</v>
      </c>
      <c r="H2511" s="5">
        <v>45045.0</v>
      </c>
      <c r="I2511" s="4">
        <f>IFERROR(__xludf.DUMMYFUNCTION("SPLIT(H2511,""/"")"),29.0)</f>
        <v>29</v>
      </c>
      <c r="J2511" s="4">
        <f>IFERROR(__xludf.DUMMYFUNCTION("""COMPUTED_VALUE"""),4.0)</f>
        <v>4</v>
      </c>
      <c r="K2511" s="4">
        <f>IFERROR(__xludf.DUMMYFUNCTION("""COMPUTED_VALUE"""),2023.0)</f>
        <v>2023</v>
      </c>
    </row>
    <row r="2512">
      <c r="A2512" s="1" t="s">
        <v>6326</v>
      </c>
      <c r="B2512" s="4" t="s">
        <v>32</v>
      </c>
      <c r="C2512" s="4" t="s">
        <v>24</v>
      </c>
      <c r="D2512" s="4" t="s">
        <v>28</v>
      </c>
      <c r="E2512" s="4">
        <v>2.0</v>
      </c>
      <c r="F2512" s="4">
        <v>1.0</v>
      </c>
      <c r="G2512" s="4">
        <v>2.0</v>
      </c>
      <c r="H2512" s="5">
        <v>45045.0</v>
      </c>
      <c r="I2512" s="4">
        <f>IFERROR(__xludf.DUMMYFUNCTION("SPLIT(H2512,""/"")"),29.0)</f>
        <v>29</v>
      </c>
      <c r="J2512" s="4">
        <f>IFERROR(__xludf.DUMMYFUNCTION("""COMPUTED_VALUE"""),4.0)</f>
        <v>4</v>
      </c>
      <c r="K2512" s="4">
        <f>IFERROR(__xludf.DUMMYFUNCTION("""COMPUTED_VALUE"""),2023.0)</f>
        <v>2023</v>
      </c>
    </row>
    <row r="2513">
      <c r="A2513" s="1" t="s">
        <v>2961</v>
      </c>
      <c r="B2513" s="4" t="s">
        <v>32</v>
      </c>
      <c r="C2513" s="4" t="s">
        <v>30</v>
      </c>
      <c r="D2513" s="4" t="s">
        <v>23</v>
      </c>
      <c r="E2513" s="4">
        <v>5.0</v>
      </c>
      <c r="F2513" s="4">
        <v>1.0</v>
      </c>
      <c r="G2513" s="4">
        <v>5.0</v>
      </c>
      <c r="H2513" s="5">
        <v>45046.0</v>
      </c>
      <c r="I2513" s="4">
        <f>IFERROR(__xludf.DUMMYFUNCTION("SPLIT(H2513,""/"")"),30.0)</f>
        <v>30</v>
      </c>
      <c r="J2513" s="4">
        <f>IFERROR(__xludf.DUMMYFUNCTION("""COMPUTED_VALUE"""),4.0)</f>
        <v>4</v>
      </c>
      <c r="K2513" s="4">
        <f>IFERROR(__xludf.DUMMYFUNCTION("""COMPUTED_VALUE"""),2023.0)</f>
        <v>2023</v>
      </c>
    </row>
    <row r="2514">
      <c r="A2514" s="1" t="s">
        <v>4805</v>
      </c>
      <c r="B2514" s="4" t="s">
        <v>32</v>
      </c>
      <c r="C2514" s="4" t="s">
        <v>29</v>
      </c>
      <c r="D2514" s="4" t="s">
        <v>30</v>
      </c>
      <c r="E2514" s="4">
        <v>3.0</v>
      </c>
      <c r="F2514" s="4">
        <v>1.0</v>
      </c>
      <c r="G2514" s="4">
        <v>3.0</v>
      </c>
      <c r="H2514" s="5">
        <v>45046.0</v>
      </c>
      <c r="I2514" s="4">
        <f>IFERROR(__xludf.DUMMYFUNCTION("SPLIT(H2514,""/"")"),30.0)</f>
        <v>30</v>
      </c>
      <c r="J2514" s="4">
        <f>IFERROR(__xludf.DUMMYFUNCTION("""COMPUTED_VALUE"""),4.0)</f>
        <v>4</v>
      </c>
      <c r="K2514" s="4">
        <f>IFERROR(__xludf.DUMMYFUNCTION("""COMPUTED_VALUE"""),2023.0)</f>
        <v>2023</v>
      </c>
    </row>
    <row r="2515">
      <c r="A2515" s="1" t="s">
        <v>1218</v>
      </c>
      <c r="B2515" s="4" t="s">
        <v>32</v>
      </c>
      <c r="C2515" s="4" t="s">
        <v>30</v>
      </c>
      <c r="D2515" s="4" t="s">
        <v>23</v>
      </c>
      <c r="E2515" s="4">
        <v>1.0</v>
      </c>
      <c r="F2515" s="4">
        <v>1.0</v>
      </c>
      <c r="G2515" s="4">
        <v>1.0</v>
      </c>
      <c r="H2515" s="5">
        <v>45046.0</v>
      </c>
      <c r="I2515" s="4">
        <f>IFERROR(__xludf.DUMMYFUNCTION("SPLIT(H2515,""/"")"),30.0)</f>
        <v>30</v>
      </c>
      <c r="J2515" s="4">
        <f>IFERROR(__xludf.DUMMYFUNCTION("""COMPUTED_VALUE"""),4.0)</f>
        <v>4</v>
      </c>
      <c r="K2515" s="4">
        <f>IFERROR(__xludf.DUMMYFUNCTION("""COMPUTED_VALUE"""),2023.0)</f>
        <v>2023</v>
      </c>
    </row>
    <row r="2516">
      <c r="A2516" s="1" t="s">
        <v>2292</v>
      </c>
      <c r="B2516" s="4" t="s">
        <v>32</v>
      </c>
      <c r="C2516" s="4" t="s">
        <v>24</v>
      </c>
      <c r="D2516" s="4" t="s">
        <v>39</v>
      </c>
      <c r="E2516" s="4">
        <v>1.0</v>
      </c>
      <c r="F2516" s="4">
        <v>1.0</v>
      </c>
      <c r="G2516" s="4">
        <v>1.0</v>
      </c>
      <c r="H2516" s="5">
        <v>45046.0</v>
      </c>
      <c r="I2516" s="4">
        <f>IFERROR(__xludf.DUMMYFUNCTION("SPLIT(H2516,""/"")"),30.0)</f>
        <v>30</v>
      </c>
      <c r="J2516" s="4">
        <f>IFERROR(__xludf.DUMMYFUNCTION("""COMPUTED_VALUE"""),4.0)</f>
        <v>4</v>
      </c>
      <c r="K2516" s="4">
        <f>IFERROR(__xludf.DUMMYFUNCTION("""COMPUTED_VALUE"""),2023.0)</f>
        <v>2023</v>
      </c>
    </row>
    <row r="2517">
      <c r="A2517" s="1" t="s">
        <v>8699</v>
      </c>
      <c r="B2517" s="4" t="s">
        <v>32</v>
      </c>
      <c r="C2517" s="4" t="s">
        <v>30</v>
      </c>
      <c r="D2517" s="4" t="s">
        <v>39</v>
      </c>
      <c r="E2517" s="4">
        <v>1.0</v>
      </c>
      <c r="F2517" s="4">
        <v>1.0</v>
      </c>
      <c r="G2517" s="4">
        <v>1.0</v>
      </c>
      <c r="H2517" s="5">
        <v>45047.0</v>
      </c>
      <c r="I2517" s="4">
        <f>IFERROR(__xludf.DUMMYFUNCTION("SPLIT(H2517,""/"")"),1.0)</f>
        <v>1</v>
      </c>
      <c r="J2517" s="4">
        <f>IFERROR(__xludf.DUMMYFUNCTION("""COMPUTED_VALUE"""),5.0)</f>
        <v>5</v>
      </c>
      <c r="K2517" s="4">
        <f>IFERROR(__xludf.DUMMYFUNCTION("""COMPUTED_VALUE"""),2023.0)</f>
        <v>2023</v>
      </c>
    </row>
    <row r="2518">
      <c r="A2518" s="1" t="s">
        <v>3200</v>
      </c>
      <c r="B2518" s="4" t="s">
        <v>32</v>
      </c>
      <c r="C2518" s="4" t="s">
        <v>24</v>
      </c>
      <c r="D2518" s="4" t="s">
        <v>39</v>
      </c>
      <c r="E2518" s="4">
        <v>2.0</v>
      </c>
      <c r="F2518" s="4">
        <v>1.0</v>
      </c>
      <c r="G2518" s="4">
        <v>2.0</v>
      </c>
      <c r="H2518" s="5">
        <v>45047.0</v>
      </c>
      <c r="I2518" s="4">
        <f>IFERROR(__xludf.DUMMYFUNCTION("SPLIT(H2518,""/"")"),1.0)</f>
        <v>1</v>
      </c>
      <c r="J2518" s="4">
        <f>IFERROR(__xludf.DUMMYFUNCTION("""COMPUTED_VALUE"""),5.0)</f>
        <v>5</v>
      </c>
      <c r="K2518" s="4">
        <f>IFERROR(__xludf.DUMMYFUNCTION("""COMPUTED_VALUE"""),2023.0)</f>
        <v>2023</v>
      </c>
    </row>
    <row r="2519">
      <c r="A2519" s="1" t="s">
        <v>8297</v>
      </c>
      <c r="B2519" s="4" t="s">
        <v>32</v>
      </c>
      <c r="C2519" s="4" t="s">
        <v>29</v>
      </c>
      <c r="D2519" s="4" t="s">
        <v>23</v>
      </c>
      <c r="E2519" s="4">
        <v>3.0</v>
      </c>
      <c r="F2519" s="4">
        <v>1.0</v>
      </c>
      <c r="G2519" s="4">
        <v>3.0</v>
      </c>
      <c r="H2519" s="5">
        <v>45047.0</v>
      </c>
      <c r="I2519" s="4">
        <f>IFERROR(__xludf.DUMMYFUNCTION("SPLIT(H2519,""/"")"),1.0)</f>
        <v>1</v>
      </c>
      <c r="J2519" s="4">
        <f>IFERROR(__xludf.DUMMYFUNCTION("""COMPUTED_VALUE"""),5.0)</f>
        <v>5</v>
      </c>
      <c r="K2519" s="4">
        <f>IFERROR(__xludf.DUMMYFUNCTION("""COMPUTED_VALUE"""),2023.0)</f>
        <v>2023</v>
      </c>
    </row>
    <row r="2520">
      <c r="A2520" s="1" t="s">
        <v>2697</v>
      </c>
      <c r="B2520" s="4" t="s">
        <v>32</v>
      </c>
      <c r="C2520" s="4" t="s">
        <v>24</v>
      </c>
      <c r="D2520" s="4" t="s">
        <v>30</v>
      </c>
      <c r="E2520" s="4">
        <v>4.0</v>
      </c>
      <c r="F2520" s="4">
        <v>1.0</v>
      </c>
      <c r="G2520" s="4">
        <v>4.0</v>
      </c>
      <c r="H2520" s="5">
        <v>45048.0</v>
      </c>
      <c r="I2520" s="4">
        <f>IFERROR(__xludf.DUMMYFUNCTION("SPLIT(H2520,""/"")"),2.0)</f>
        <v>2</v>
      </c>
      <c r="J2520" s="4">
        <f>IFERROR(__xludf.DUMMYFUNCTION("""COMPUTED_VALUE"""),5.0)</f>
        <v>5</v>
      </c>
      <c r="K2520" s="4">
        <f>IFERROR(__xludf.DUMMYFUNCTION("""COMPUTED_VALUE"""),2023.0)</f>
        <v>2023</v>
      </c>
    </row>
    <row r="2521">
      <c r="A2521" s="1" t="s">
        <v>858</v>
      </c>
      <c r="B2521" s="4" t="s">
        <v>32</v>
      </c>
      <c r="C2521" s="4" t="s">
        <v>29</v>
      </c>
      <c r="D2521" s="4" t="s">
        <v>30</v>
      </c>
      <c r="E2521" s="4">
        <v>1.0</v>
      </c>
      <c r="F2521" s="4">
        <v>1.0</v>
      </c>
      <c r="G2521" s="4">
        <v>1.0</v>
      </c>
      <c r="H2521" s="5">
        <v>45048.0</v>
      </c>
      <c r="I2521" s="4">
        <f>IFERROR(__xludf.DUMMYFUNCTION("SPLIT(H2521,""/"")"),2.0)</f>
        <v>2</v>
      </c>
      <c r="J2521" s="4">
        <f>IFERROR(__xludf.DUMMYFUNCTION("""COMPUTED_VALUE"""),5.0)</f>
        <v>5</v>
      </c>
      <c r="K2521" s="4">
        <f>IFERROR(__xludf.DUMMYFUNCTION("""COMPUTED_VALUE"""),2023.0)</f>
        <v>2023</v>
      </c>
    </row>
    <row r="2522">
      <c r="A2522" s="1" t="s">
        <v>2432</v>
      </c>
      <c r="B2522" s="4" t="s">
        <v>32</v>
      </c>
      <c r="C2522" s="4" t="s">
        <v>29</v>
      </c>
      <c r="D2522" s="4" t="s">
        <v>39</v>
      </c>
      <c r="E2522" s="4">
        <v>5.0</v>
      </c>
      <c r="F2522" s="4">
        <v>1.0</v>
      </c>
      <c r="G2522" s="4">
        <v>5.0</v>
      </c>
      <c r="H2522" s="5">
        <v>45048.0</v>
      </c>
      <c r="I2522" s="4">
        <f>IFERROR(__xludf.DUMMYFUNCTION("SPLIT(H2522,""/"")"),2.0)</f>
        <v>2</v>
      </c>
      <c r="J2522" s="4">
        <f>IFERROR(__xludf.DUMMYFUNCTION("""COMPUTED_VALUE"""),5.0)</f>
        <v>5</v>
      </c>
      <c r="K2522" s="4">
        <f>IFERROR(__xludf.DUMMYFUNCTION("""COMPUTED_VALUE"""),2023.0)</f>
        <v>2023</v>
      </c>
    </row>
    <row r="2523">
      <c r="A2523" s="1" t="s">
        <v>1797</v>
      </c>
      <c r="B2523" s="4" t="s">
        <v>32</v>
      </c>
      <c r="C2523" s="4" t="s">
        <v>30</v>
      </c>
      <c r="D2523" s="4" t="s">
        <v>28</v>
      </c>
      <c r="E2523" s="4">
        <v>5.0</v>
      </c>
      <c r="F2523" s="4">
        <v>1.0</v>
      </c>
      <c r="G2523" s="4">
        <v>5.0</v>
      </c>
      <c r="H2523" s="5">
        <v>45048.0</v>
      </c>
      <c r="I2523" s="4">
        <f>IFERROR(__xludf.DUMMYFUNCTION("SPLIT(H2523,""/"")"),2.0)</f>
        <v>2</v>
      </c>
      <c r="J2523" s="4">
        <f>IFERROR(__xludf.DUMMYFUNCTION("""COMPUTED_VALUE"""),5.0)</f>
        <v>5</v>
      </c>
      <c r="K2523" s="4">
        <f>IFERROR(__xludf.DUMMYFUNCTION("""COMPUTED_VALUE"""),2023.0)</f>
        <v>2023</v>
      </c>
    </row>
    <row r="2524">
      <c r="A2524" s="1" t="s">
        <v>6259</v>
      </c>
      <c r="B2524" s="4" t="s">
        <v>32</v>
      </c>
      <c r="C2524" s="4" t="s">
        <v>30</v>
      </c>
      <c r="D2524" s="4" t="s">
        <v>30</v>
      </c>
      <c r="E2524" s="4">
        <v>4.0</v>
      </c>
      <c r="F2524" s="4">
        <v>1.0</v>
      </c>
      <c r="G2524" s="4">
        <v>4.0</v>
      </c>
      <c r="H2524" s="5">
        <v>45049.0</v>
      </c>
      <c r="I2524" s="4">
        <f>IFERROR(__xludf.DUMMYFUNCTION("SPLIT(H2524,""/"")"),3.0)</f>
        <v>3</v>
      </c>
      <c r="J2524" s="4">
        <f>IFERROR(__xludf.DUMMYFUNCTION("""COMPUTED_VALUE"""),5.0)</f>
        <v>5</v>
      </c>
      <c r="K2524" s="4">
        <f>IFERROR(__xludf.DUMMYFUNCTION("""COMPUTED_VALUE"""),2023.0)</f>
        <v>2023</v>
      </c>
    </row>
    <row r="2525">
      <c r="A2525" s="1" t="s">
        <v>8077</v>
      </c>
      <c r="B2525" s="4" t="s">
        <v>32</v>
      </c>
      <c r="C2525" s="4" t="s">
        <v>30</v>
      </c>
      <c r="D2525" s="4" t="s">
        <v>28</v>
      </c>
      <c r="E2525" s="4">
        <v>3.0</v>
      </c>
      <c r="F2525" s="4">
        <v>1.0</v>
      </c>
      <c r="G2525" s="4">
        <v>3.0</v>
      </c>
      <c r="H2525" s="5">
        <v>45049.0</v>
      </c>
      <c r="I2525" s="4">
        <f>IFERROR(__xludf.DUMMYFUNCTION("SPLIT(H2525,""/"")"),3.0)</f>
        <v>3</v>
      </c>
      <c r="J2525" s="4">
        <f>IFERROR(__xludf.DUMMYFUNCTION("""COMPUTED_VALUE"""),5.0)</f>
        <v>5</v>
      </c>
      <c r="K2525" s="4">
        <f>IFERROR(__xludf.DUMMYFUNCTION("""COMPUTED_VALUE"""),2023.0)</f>
        <v>2023</v>
      </c>
    </row>
    <row r="2526">
      <c r="A2526" s="1" t="s">
        <v>7796</v>
      </c>
      <c r="B2526" s="4" t="s">
        <v>32</v>
      </c>
      <c r="C2526" s="4" t="s">
        <v>29</v>
      </c>
      <c r="D2526" s="4" t="s">
        <v>30</v>
      </c>
      <c r="E2526" s="4">
        <v>5.0</v>
      </c>
      <c r="F2526" s="4">
        <v>1.0</v>
      </c>
      <c r="G2526" s="4">
        <v>5.0</v>
      </c>
      <c r="H2526" s="5">
        <v>45049.0</v>
      </c>
      <c r="I2526" s="4">
        <f>IFERROR(__xludf.DUMMYFUNCTION("SPLIT(H2526,""/"")"),3.0)</f>
        <v>3</v>
      </c>
      <c r="J2526" s="4">
        <f>IFERROR(__xludf.DUMMYFUNCTION("""COMPUTED_VALUE"""),5.0)</f>
        <v>5</v>
      </c>
      <c r="K2526" s="4">
        <f>IFERROR(__xludf.DUMMYFUNCTION("""COMPUTED_VALUE"""),2023.0)</f>
        <v>2023</v>
      </c>
    </row>
    <row r="2527">
      <c r="A2527" s="1" t="s">
        <v>3861</v>
      </c>
      <c r="B2527" s="4" t="s">
        <v>32</v>
      </c>
      <c r="C2527" s="4" t="s">
        <v>24</v>
      </c>
      <c r="D2527" s="4" t="s">
        <v>39</v>
      </c>
      <c r="E2527" s="4">
        <v>5.0</v>
      </c>
      <c r="F2527" s="4">
        <v>1.0</v>
      </c>
      <c r="G2527" s="4">
        <v>5.0</v>
      </c>
      <c r="H2527" s="5">
        <v>45050.0</v>
      </c>
      <c r="I2527" s="4">
        <f>IFERROR(__xludf.DUMMYFUNCTION("SPLIT(H2527,""/"")"),4.0)</f>
        <v>4</v>
      </c>
      <c r="J2527" s="4">
        <f>IFERROR(__xludf.DUMMYFUNCTION("""COMPUTED_VALUE"""),5.0)</f>
        <v>5</v>
      </c>
      <c r="K2527" s="4">
        <f>IFERROR(__xludf.DUMMYFUNCTION("""COMPUTED_VALUE"""),2023.0)</f>
        <v>2023</v>
      </c>
    </row>
    <row r="2528">
      <c r="A2528" s="1" t="s">
        <v>5429</v>
      </c>
      <c r="B2528" s="4" t="s">
        <v>32</v>
      </c>
      <c r="C2528" s="4" t="s">
        <v>30</v>
      </c>
      <c r="D2528" s="4" t="s">
        <v>28</v>
      </c>
      <c r="E2528" s="4">
        <v>1.0</v>
      </c>
      <c r="F2528" s="4">
        <v>1.0</v>
      </c>
      <c r="G2528" s="4">
        <v>1.0</v>
      </c>
      <c r="H2528" s="5">
        <v>45051.0</v>
      </c>
      <c r="I2528" s="4">
        <f>IFERROR(__xludf.DUMMYFUNCTION("SPLIT(H2528,""/"")"),5.0)</f>
        <v>5</v>
      </c>
      <c r="J2528" s="4">
        <f>IFERROR(__xludf.DUMMYFUNCTION("""COMPUTED_VALUE"""),5.0)</f>
        <v>5</v>
      </c>
      <c r="K2528" s="4">
        <f>IFERROR(__xludf.DUMMYFUNCTION("""COMPUTED_VALUE"""),2023.0)</f>
        <v>2023</v>
      </c>
    </row>
    <row r="2529">
      <c r="A2529" s="1" t="s">
        <v>4522</v>
      </c>
      <c r="B2529" s="4" t="s">
        <v>32</v>
      </c>
      <c r="C2529" s="4" t="s">
        <v>29</v>
      </c>
      <c r="D2529" s="4" t="s">
        <v>39</v>
      </c>
      <c r="E2529" s="4">
        <v>1.0</v>
      </c>
      <c r="F2529" s="4">
        <v>1.0</v>
      </c>
      <c r="G2529" s="4">
        <v>1.0</v>
      </c>
      <c r="H2529" s="5">
        <v>45051.0</v>
      </c>
      <c r="I2529" s="4">
        <f>IFERROR(__xludf.DUMMYFUNCTION("SPLIT(H2529,""/"")"),5.0)</f>
        <v>5</v>
      </c>
      <c r="J2529" s="4">
        <f>IFERROR(__xludf.DUMMYFUNCTION("""COMPUTED_VALUE"""),5.0)</f>
        <v>5</v>
      </c>
      <c r="K2529" s="4">
        <f>IFERROR(__xludf.DUMMYFUNCTION("""COMPUTED_VALUE"""),2023.0)</f>
        <v>2023</v>
      </c>
    </row>
    <row r="2530">
      <c r="A2530" s="1" t="s">
        <v>4235</v>
      </c>
      <c r="B2530" s="4" t="s">
        <v>32</v>
      </c>
      <c r="C2530" s="4" t="s">
        <v>24</v>
      </c>
      <c r="D2530" s="4" t="s">
        <v>28</v>
      </c>
      <c r="E2530" s="4">
        <v>3.0</v>
      </c>
      <c r="F2530" s="4">
        <v>1.0</v>
      </c>
      <c r="G2530" s="4">
        <v>3.0</v>
      </c>
      <c r="H2530" s="5">
        <v>45051.0</v>
      </c>
      <c r="I2530" s="4">
        <f>IFERROR(__xludf.DUMMYFUNCTION("SPLIT(H2530,""/"")"),5.0)</f>
        <v>5</v>
      </c>
      <c r="J2530" s="4">
        <f>IFERROR(__xludf.DUMMYFUNCTION("""COMPUTED_VALUE"""),5.0)</f>
        <v>5</v>
      </c>
      <c r="K2530" s="4">
        <f>IFERROR(__xludf.DUMMYFUNCTION("""COMPUTED_VALUE"""),2023.0)</f>
        <v>2023</v>
      </c>
    </row>
    <row r="2531">
      <c r="A2531" s="1" t="s">
        <v>8540</v>
      </c>
      <c r="B2531" s="4" t="s">
        <v>32</v>
      </c>
      <c r="C2531" s="4" t="s">
        <v>30</v>
      </c>
      <c r="D2531" s="4" t="s">
        <v>30</v>
      </c>
      <c r="E2531" s="4">
        <v>2.0</v>
      </c>
      <c r="F2531" s="4">
        <v>1.0</v>
      </c>
      <c r="G2531" s="4">
        <v>2.0</v>
      </c>
      <c r="H2531" s="5">
        <v>45051.0</v>
      </c>
      <c r="I2531" s="4">
        <f>IFERROR(__xludf.DUMMYFUNCTION("SPLIT(H2531,""/"")"),5.0)</f>
        <v>5</v>
      </c>
      <c r="J2531" s="4">
        <f>IFERROR(__xludf.DUMMYFUNCTION("""COMPUTED_VALUE"""),5.0)</f>
        <v>5</v>
      </c>
      <c r="K2531" s="4">
        <f>IFERROR(__xludf.DUMMYFUNCTION("""COMPUTED_VALUE"""),2023.0)</f>
        <v>2023</v>
      </c>
    </row>
    <row r="2532">
      <c r="A2532" s="1" t="s">
        <v>868</v>
      </c>
      <c r="B2532" s="4" t="s">
        <v>32</v>
      </c>
      <c r="C2532" s="4" t="s">
        <v>24</v>
      </c>
      <c r="D2532" s="4" t="s">
        <v>39</v>
      </c>
      <c r="E2532" s="4">
        <v>2.0</v>
      </c>
      <c r="F2532" s="4">
        <v>1.0</v>
      </c>
      <c r="G2532" s="4">
        <v>2.0</v>
      </c>
      <c r="H2532" s="5">
        <v>45051.0</v>
      </c>
      <c r="I2532" s="4">
        <f>IFERROR(__xludf.DUMMYFUNCTION("SPLIT(H2532,""/"")"),5.0)</f>
        <v>5</v>
      </c>
      <c r="J2532" s="4">
        <f>IFERROR(__xludf.DUMMYFUNCTION("""COMPUTED_VALUE"""),5.0)</f>
        <v>5</v>
      </c>
      <c r="K2532" s="4">
        <f>IFERROR(__xludf.DUMMYFUNCTION("""COMPUTED_VALUE"""),2023.0)</f>
        <v>2023</v>
      </c>
    </row>
    <row r="2533">
      <c r="A2533" s="1" t="s">
        <v>9082</v>
      </c>
      <c r="B2533" s="4" t="s">
        <v>32</v>
      </c>
      <c r="C2533" s="4" t="s">
        <v>29</v>
      </c>
      <c r="D2533" s="4" t="s">
        <v>23</v>
      </c>
      <c r="E2533" s="4">
        <v>1.0</v>
      </c>
      <c r="F2533" s="4">
        <v>1.0</v>
      </c>
      <c r="G2533" s="4">
        <v>1.0</v>
      </c>
      <c r="H2533" s="5">
        <v>45051.0</v>
      </c>
      <c r="I2533" s="4">
        <f>IFERROR(__xludf.DUMMYFUNCTION("SPLIT(H2533,""/"")"),5.0)</f>
        <v>5</v>
      </c>
      <c r="J2533" s="4">
        <f>IFERROR(__xludf.DUMMYFUNCTION("""COMPUTED_VALUE"""),5.0)</f>
        <v>5</v>
      </c>
      <c r="K2533" s="4">
        <f>IFERROR(__xludf.DUMMYFUNCTION("""COMPUTED_VALUE"""),2023.0)</f>
        <v>2023</v>
      </c>
    </row>
    <row r="2534">
      <c r="A2534" s="1" t="s">
        <v>9691</v>
      </c>
      <c r="B2534" s="4" t="s">
        <v>32</v>
      </c>
      <c r="C2534" s="4" t="s">
        <v>30</v>
      </c>
      <c r="D2534" s="4" t="s">
        <v>23</v>
      </c>
      <c r="E2534" s="4">
        <v>3.0</v>
      </c>
      <c r="F2534" s="4">
        <v>1.0</v>
      </c>
      <c r="G2534" s="4">
        <v>3.0</v>
      </c>
      <c r="H2534" s="5">
        <v>45052.0</v>
      </c>
      <c r="I2534" s="4">
        <f>IFERROR(__xludf.DUMMYFUNCTION("SPLIT(H2534,""/"")"),6.0)</f>
        <v>6</v>
      </c>
      <c r="J2534" s="4">
        <f>IFERROR(__xludf.DUMMYFUNCTION("""COMPUTED_VALUE"""),5.0)</f>
        <v>5</v>
      </c>
      <c r="K2534" s="4">
        <f>IFERROR(__xludf.DUMMYFUNCTION("""COMPUTED_VALUE"""),2023.0)</f>
        <v>2023</v>
      </c>
    </row>
    <row r="2535">
      <c r="A2535" s="1" t="s">
        <v>4530</v>
      </c>
      <c r="B2535" s="4" t="s">
        <v>32</v>
      </c>
      <c r="C2535" s="4" t="s">
        <v>24</v>
      </c>
      <c r="D2535" s="4" t="s">
        <v>23</v>
      </c>
      <c r="E2535" s="4">
        <v>2.0</v>
      </c>
      <c r="F2535" s="4">
        <v>1.0</v>
      </c>
      <c r="G2535" s="4">
        <v>2.0</v>
      </c>
      <c r="H2535" s="5">
        <v>45052.0</v>
      </c>
      <c r="I2535" s="4">
        <f>IFERROR(__xludf.DUMMYFUNCTION("SPLIT(H2535,""/"")"),6.0)</f>
        <v>6</v>
      </c>
      <c r="J2535" s="4">
        <f>IFERROR(__xludf.DUMMYFUNCTION("""COMPUTED_VALUE"""),5.0)</f>
        <v>5</v>
      </c>
      <c r="K2535" s="4">
        <f>IFERROR(__xludf.DUMMYFUNCTION("""COMPUTED_VALUE"""),2023.0)</f>
        <v>2023</v>
      </c>
    </row>
    <row r="2536">
      <c r="A2536" s="1" t="s">
        <v>9494</v>
      </c>
      <c r="B2536" s="4" t="s">
        <v>32</v>
      </c>
      <c r="C2536" s="4" t="s">
        <v>30</v>
      </c>
      <c r="D2536" s="4" t="s">
        <v>28</v>
      </c>
      <c r="E2536" s="4">
        <v>2.0</v>
      </c>
      <c r="F2536" s="4">
        <v>1.0</v>
      </c>
      <c r="G2536" s="4">
        <v>2.0</v>
      </c>
      <c r="H2536" s="5">
        <v>45052.0</v>
      </c>
      <c r="I2536" s="4">
        <f>IFERROR(__xludf.DUMMYFUNCTION("SPLIT(H2536,""/"")"),6.0)</f>
        <v>6</v>
      </c>
      <c r="J2536" s="4">
        <f>IFERROR(__xludf.DUMMYFUNCTION("""COMPUTED_VALUE"""),5.0)</f>
        <v>5</v>
      </c>
      <c r="K2536" s="4">
        <f>IFERROR(__xludf.DUMMYFUNCTION("""COMPUTED_VALUE"""),2023.0)</f>
        <v>2023</v>
      </c>
    </row>
    <row r="2537">
      <c r="A2537" s="1" t="s">
        <v>8370</v>
      </c>
      <c r="B2537" s="4" t="s">
        <v>32</v>
      </c>
      <c r="C2537" s="4" t="s">
        <v>30</v>
      </c>
      <c r="D2537" s="4" t="s">
        <v>28</v>
      </c>
      <c r="E2537" s="4">
        <v>3.0</v>
      </c>
      <c r="F2537" s="4">
        <v>1.0</v>
      </c>
      <c r="G2537" s="4">
        <v>3.0</v>
      </c>
      <c r="H2537" s="5">
        <v>45052.0</v>
      </c>
      <c r="I2537" s="4">
        <f>IFERROR(__xludf.DUMMYFUNCTION("SPLIT(H2537,""/"")"),6.0)</f>
        <v>6</v>
      </c>
      <c r="J2537" s="4">
        <f>IFERROR(__xludf.DUMMYFUNCTION("""COMPUTED_VALUE"""),5.0)</f>
        <v>5</v>
      </c>
      <c r="K2537" s="4">
        <f>IFERROR(__xludf.DUMMYFUNCTION("""COMPUTED_VALUE"""),2023.0)</f>
        <v>2023</v>
      </c>
    </row>
    <row r="2538">
      <c r="A2538" s="1" t="s">
        <v>3150</v>
      </c>
      <c r="B2538" s="4" t="s">
        <v>32</v>
      </c>
      <c r="C2538" s="4" t="s">
        <v>24</v>
      </c>
      <c r="D2538" s="4" t="s">
        <v>30</v>
      </c>
      <c r="E2538" s="4">
        <v>4.0</v>
      </c>
      <c r="F2538" s="4">
        <v>1.0</v>
      </c>
      <c r="G2538" s="4">
        <v>4.0</v>
      </c>
      <c r="H2538" s="5">
        <v>45052.0</v>
      </c>
      <c r="I2538" s="4">
        <f>IFERROR(__xludf.DUMMYFUNCTION("SPLIT(H2538,""/"")"),6.0)</f>
        <v>6</v>
      </c>
      <c r="J2538" s="4">
        <f>IFERROR(__xludf.DUMMYFUNCTION("""COMPUTED_VALUE"""),5.0)</f>
        <v>5</v>
      </c>
      <c r="K2538" s="4">
        <f>IFERROR(__xludf.DUMMYFUNCTION("""COMPUTED_VALUE"""),2023.0)</f>
        <v>2023</v>
      </c>
    </row>
    <row r="2539">
      <c r="A2539" s="1" t="s">
        <v>1980</v>
      </c>
      <c r="B2539" s="4" t="s">
        <v>32</v>
      </c>
      <c r="C2539" s="4" t="s">
        <v>24</v>
      </c>
      <c r="D2539" s="4" t="s">
        <v>30</v>
      </c>
      <c r="E2539" s="4">
        <v>1.0</v>
      </c>
      <c r="F2539" s="4">
        <v>1.0</v>
      </c>
      <c r="G2539" s="4">
        <v>1.0</v>
      </c>
      <c r="H2539" s="5">
        <v>45053.0</v>
      </c>
      <c r="I2539" s="4">
        <f>IFERROR(__xludf.DUMMYFUNCTION("SPLIT(H2539,""/"")"),7.0)</f>
        <v>7</v>
      </c>
      <c r="J2539" s="4">
        <f>IFERROR(__xludf.DUMMYFUNCTION("""COMPUTED_VALUE"""),5.0)</f>
        <v>5</v>
      </c>
      <c r="K2539" s="4">
        <f>IFERROR(__xludf.DUMMYFUNCTION("""COMPUTED_VALUE"""),2023.0)</f>
        <v>2023</v>
      </c>
    </row>
    <row r="2540">
      <c r="A2540" s="1" t="s">
        <v>8227</v>
      </c>
      <c r="B2540" s="4" t="s">
        <v>32</v>
      </c>
      <c r="C2540" s="4" t="s">
        <v>24</v>
      </c>
      <c r="D2540" s="4" t="s">
        <v>30</v>
      </c>
      <c r="E2540" s="4">
        <v>2.0</v>
      </c>
      <c r="F2540" s="4">
        <v>1.0</v>
      </c>
      <c r="G2540" s="4">
        <v>2.0</v>
      </c>
      <c r="H2540" s="5">
        <v>45054.0</v>
      </c>
      <c r="I2540" s="4">
        <f>IFERROR(__xludf.DUMMYFUNCTION("SPLIT(H2540,""/"")"),8.0)</f>
        <v>8</v>
      </c>
      <c r="J2540" s="4">
        <f>IFERROR(__xludf.DUMMYFUNCTION("""COMPUTED_VALUE"""),5.0)</f>
        <v>5</v>
      </c>
      <c r="K2540" s="4">
        <f>IFERROR(__xludf.DUMMYFUNCTION("""COMPUTED_VALUE"""),2023.0)</f>
        <v>2023</v>
      </c>
    </row>
    <row r="2541">
      <c r="A2541" s="1" t="s">
        <v>4126</v>
      </c>
      <c r="B2541" s="4" t="s">
        <v>32</v>
      </c>
      <c r="C2541" s="4" t="s">
        <v>29</v>
      </c>
      <c r="D2541" s="4" t="s">
        <v>23</v>
      </c>
      <c r="E2541" s="4">
        <v>1.0</v>
      </c>
      <c r="F2541" s="4">
        <v>1.0</v>
      </c>
      <c r="G2541" s="4">
        <v>1.0</v>
      </c>
      <c r="H2541" s="5">
        <v>45054.0</v>
      </c>
      <c r="I2541" s="4">
        <f>IFERROR(__xludf.DUMMYFUNCTION("SPLIT(H2541,""/"")"),8.0)</f>
        <v>8</v>
      </c>
      <c r="J2541" s="4">
        <f>IFERROR(__xludf.DUMMYFUNCTION("""COMPUTED_VALUE"""),5.0)</f>
        <v>5</v>
      </c>
      <c r="K2541" s="4">
        <f>IFERROR(__xludf.DUMMYFUNCTION("""COMPUTED_VALUE"""),2023.0)</f>
        <v>2023</v>
      </c>
    </row>
    <row r="2542">
      <c r="A2542" s="1" t="s">
        <v>6092</v>
      </c>
      <c r="B2542" s="4" t="s">
        <v>32</v>
      </c>
      <c r="C2542" s="4" t="s">
        <v>24</v>
      </c>
      <c r="D2542" s="4" t="s">
        <v>30</v>
      </c>
      <c r="E2542" s="4">
        <v>3.0</v>
      </c>
      <c r="F2542" s="4">
        <v>1.0</v>
      </c>
      <c r="G2542" s="4">
        <v>3.0</v>
      </c>
      <c r="H2542" s="5">
        <v>45055.0</v>
      </c>
      <c r="I2542" s="4">
        <f>IFERROR(__xludf.DUMMYFUNCTION("SPLIT(H2542,""/"")"),9.0)</f>
        <v>9</v>
      </c>
      <c r="J2542" s="4">
        <f>IFERROR(__xludf.DUMMYFUNCTION("""COMPUTED_VALUE"""),5.0)</f>
        <v>5</v>
      </c>
      <c r="K2542" s="4">
        <f>IFERROR(__xludf.DUMMYFUNCTION("""COMPUTED_VALUE"""),2023.0)</f>
        <v>2023</v>
      </c>
    </row>
    <row r="2543">
      <c r="A2543" s="1" t="s">
        <v>4173</v>
      </c>
      <c r="B2543" s="4" t="s">
        <v>32</v>
      </c>
      <c r="C2543" s="4" t="s">
        <v>24</v>
      </c>
      <c r="D2543" s="4" t="s">
        <v>23</v>
      </c>
      <c r="E2543" s="4">
        <v>5.0</v>
      </c>
      <c r="F2543" s="4">
        <v>1.0</v>
      </c>
      <c r="G2543" s="4">
        <v>5.0</v>
      </c>
      <c r="H2543" s="5">
        <v>45056.0</v>
      </c>
      <c r="I2543" s="4">
        <f>IFERROR(__xludf.DUMMYFUNCTION("SPLIT(H2543,""/"")"),10.0)</f>
        <v>10</v>
      </c>
      <c r="J2543" s="4">
        <f>IFERROR(__xludf.DUMMYFUNCTION("""COMPUTED_VALUE"""),5.0)</f>
        <v>5</v>
      </c>
      <c r="K2543" s="4">
        <f>IFERROR(__xludf.DUMMYFUNCTION("""COMPUTED_VALUE"""),2023.0)</f>
        <v>2023</v>
      </c>
    </row>
    <row r="2544">
      <c r="A2544" s="1" t="s">
        <v>2420</v>
      </c>
      <c r="B2544" s="4" t="s">
        <v>32</v>
      </c>
      <c r="C2544" s="4" t="s">
        <v>24</v>
      </c>
      <c r="D2544" s="4" t="s">
        <v>39</v>
      </c>
      <c r="E2544" s="4">
        <v>2.0</v>
      </c>
      <c r="F2544" s="4">
        <v>1.0</v>
      </c>
      <c r="G2544" s="4">
        <v>2.0</v>
      </c>
      <c r="H2544" s="5">
        <v>45056.0</v>
      </c>
      <c r="I2544" s="4">
        <f>IFERROR(__xludf.DUMMYFUNCTION("SPLIT(H2544,""/"")"),10.0)</f>
        <v>10</v>
      </c>
      <c r="J2544" s="4">
        <f>IFERROR(__xludf.DUMMYFUNCTION("""COMPUTED_VALUE"""),5.0)</f>
        <v>5</v>
      </c>
      <c r="K2544" s="4">
        <f>IFERROR(__xludf.DUMMYFUNCTION("""COMPUTED_VALUE"""),2023.0)</f>
        <v>2023</v>
      </c>
    </row>
    <row r="2545">
      <c r="A2545" s="1" t="s">
        <v>5586</v>
      </c>
      <c r="B2545" s="4" t="s">
        <v>32</v>
      </c>
      <c r="C2545" s="4" t="s">
        <v>30</v>
      </c>
      <c r="D2545" s="4" t="s">
        <v>30</v>
      </c>
      <c r="E2545" s="4">
        <v>5.0</v>
      </c>
      <c r="F2545" s="4">
        <v>1.0</v>
      </c>
      <c r="G2545" s="4">
        <v>5.0</v>
      </c>
      <c r="H2545" s="5">
        <v>45057.0</v>
      </c>
      <c r="I2545" s="4">
        <f>IFERROR(__xludf.DUMMYFUNCTION("SPLIT(H2545,""/"")"),11.0)</f>
        <v>11</v>
      </c>
      <c r="J2545" s="4">
        <f>IFERROR(__xludf.DUMMYFUNCTION("""COMPUTED_VALUE"""),5.0)</f>
        <v>5</v>
      </c>
      <c r="K2545" s="4">
        <f>IFERROR(__xludf.DUMMYFUNCTION("""COMPUTED_VALUE"""),2023.0)</f>
        <v>2023</v>
      </c>
    </row>
    <row r="2546">
      <c r="A2546" s="1" t="s">
        <v>8037</v>
      </c>
      <c r="B2546" s="4" t="s">
        <v>32</v>
      </c>
      <c r="C2546" s="4" t="s">
        <v>24</v>
      </c>
      <c r="D2546" s="4" t="s">
        <v>30</v>
      </c>
      <c r="E2546" s="4">
        <v>4.0</v>
      </c>
      <c r="F2546" s="4">
        <v>1.0</v>
      </c>
      <c r="G2546" s="4">
        <v>4.0</v>
      </c>
      <c r="H2546" s="5">
        <v>45057.0</v>
      </c>
      <c r="I2546" s="4">
        <f>IFERROR(__xludf.DUMMYFUNCTION("SPLIT(H2546,""/"")"),11.0)</f>
        <v>11</v>
      </c>
      <c r="J2546" s="4">
        <f>IFERROR(__xludf.DUMMYFUNCTION("""COMPUTED_VALUE"""),5.0)</f>
        <v>5</v>
      </c>
      <c r="K2546" s="4">
        <f>IFERROR(__xludf.DUMMYFUNCTION("""COMPUTED_VALUE"""),2023.0)</f>
        <v>2023</v>
      </c>
    </row>
    <row r="2547">
      <c r="A2547" s="1" t="s">
        <v>7735</v>
      </c>
      <c r="B2547" s="4" t="s">
        <v>32</v>
      </c>
      <c r="C2547" s="4" t="s">
        <v>29</v>
      </c>
      <c r="D2547" s="4" t="s">
        <v>23</v>
      </c>
      <c r="E2547" s="4">
        <v>2.0</v>
      </c>
      <c r="F2547" s="4">
        <v>1.0</v>
      </c>
      <c r="G2547" s="4">
        <v>2.0</v>
      </c>
      <c r="H2547" s="5">
        <v>45057.0</v>
      </c>
      <c r="I2547" s="4">
        <f>IFERROR(__xludf.DUMMYFUNCTION("SPLIT(H2547,""/"")"),11.0)</f>
        <v>11</v>
      </c>
      <c r="J2547" s="4">
        <f>IFERROR(__xludf.DUMMYFUNCTION("""COMPUTED_VALUE"""),5.0)</f>
        <v>5</v>
      </c>
      <c r="K2547" s="4">
        <f>IFERROR(__xludf.DUMMYFUNCTION("""COMPUTED_VALUE"""),2023.0)</f>
        <v>2023</v>
      </c>
    </row>
    <row r="2548">
      <c r="A2548" s="1" t="s">
        <v>3420</v>
      </c>
      <c r="B2548" s="4" t="s">
        <v>32</v>
      </c>
      <c r="C2548" s="4" t="s">
        <v>29</v>
      </c>
      <c r="D2548" s="4" t="s">
        <v>28</v>
      </c>
      <c r="E2548" s="4">
        <v>5.0</v>
      </c>
      <c r="F2548" s="4">
        <v>1.0</v>
      </c>
      <c r="G2548" s="4">
        <v>5.0</v>
      </c>
      <c r="H2548" s="5">
        <v>45057.0</v>
      </c>
      <c r="I2548" s="4">
        <f>IFERROR(__xludf.DUMMYFUNCTION("SPLIT(H2548,""/"")"),11.0)</f>
        <v>11</v>
      </c>
      <c r="J2548" s="4">
        <f>IFERROR(__xludf.DUMMYFUNCTION("""COMPUTED_VALUE"""),5.0)</f>
        <v>5</v>
      </c>
      <c r="K2548" s="4">
        <f>IFERROR(__xludf.DUMMYFUNCTION("""COMPUTED_VALUE"""),2023.0)</f>
        <v>2023</v>
      </c>
    </row>
    <row r="2549">
      <c r="A2549" s="1" t="s">
        <v>8253</v>
      </c>
      <c r="B2549" s="4" t="s">
        <v>32</v>
      </c>
      <c r="C2549" s="4" t="s">
        <v>24</v>
      </c>
      <c r="D2549" s="4" t="s">
        <v>30</v>
      </c>
      <c r="E2549" s="4">
        <v>1.0</v>
      </c>
      <c r="F2549" s="4">
        <v>1.0</v>
      </c>
      <c r="G2549" s="4">
        <v>1.0</v>
      </c>
      <c r="H2549" s="5">
        <v>45058.0</v>
      </c>
      <c r="I2549" s="4">
        <f>IFERROR(__xludf.DUMMYFUNCTION("SPLIT(H2549,""/"")"),12.0)</f>
        <v>12</v>
      </c>
      <c r="J2549" s="4">
        <f>IFERROR(__xludf.DUMMYFUNCTION("""COMPUTED_VALUE"""),5.0)</f>
        <v>5</v>
      </c>
      <c r="K2549" s="4">
        <f>IFERROR(__xludf.DUMMYFUNCTION("""COMPUTED_VALUE"""),2023.0)</f>
        <v>2023</v>
      </c>
    </row>
    <row r="2550">
      <c r="A2550" s="1" t="s">
        <v>4632</v>
      </c>
      <c r="B2550" s="4" t="s">
        <v>32</v>
      </c>
      <c r="C2550" s="4" t="s">
        <v>24</v>
      </c>
      <c r="D2550" s="4" t="s">
        <v>30</v>
      </c>
      <c r="E2550" s="4">
        <v>5.0</v>
      </c>
      <c r="F2550" s="4">
        <v>1.0</v>
      </c>
      <c r="G2550" s="4">
        <v>5.0</v>
      </c>
      <c r="H2550" s="5">
        <v>45058.0</v>
      </c>
      <c r="I2550" s="4">
        <f>IFERROR(__xludf.DUMMYFUNCTION("SPLIT(H2550,""/"")"),12.0)</f>
        <v>12</v>
      </c>
      <c r="J2550" s="4">
        <f>IFERROR(__xludf.DUMMYFUNCTION("""COMPUTED_VALUE"""),5.0)</f>
        <v>5</v>
      </c>
      <c r="K2550" s="4">
        <f>IFERROR(__xludf.DUMMYFUNCTION("""COMPUTED_VALUE"""),2023.0)</f>
        <v>2023</v>
      </c>
    </row>
    <row r="2551">
      <c r="A2551" s="1" t="s">
        <v>7201</v>
      </c>
      <c r="B2551" s="4" t="s">
        <v>32</v>
      </c>
      <c r="C2551" s="4" t="s">
        <v>29</v>
      </c>
      <c r="D2551" s="4" t="s">
        <v>28</v>
      </c>
      <c r="E2551" s="4">
        <v>4.0</v>
      </c>
      <c r="F2551" s="4">
        <v>1.0</v>
      </c>
      <c r="G2551" s="4">
        <v>4.0</v>
      </c>
      <c r="H2551" s="5">
        <v>45058.0</v>
      </c>
      <c r="I2551" s="4">
        <f>IFERROR(__xludf.DUMMYFUNCTION("SPLIT(H2551,""/"")"),12.0)</f>
        <v>12</v>
      </c>
      <c r="J2551" s="4">
        <f>IFERROR(__xludf.DUMMYFUNCTION("""COMPUTED_VALUE"""),5.0)</f>
        <v>5</v>
      </c>
      <c r="K2551" s="4">
        <f>IFERROR(__xludf.DUMMYFUNCTION("""COMPUTED_VALUE"""),2023.0)</f>
        <v>2023</v>
      </c>
    </row>
    <row r="2552">
      <c r="A2552" s="1" t="s">
        <v>1501</v>
      </c>
      <c r="B2552" s="4" t="s">
        <v>32</v>
      </c>
      <c r="C2552" s="4" t="s">
        <v>24</v>
      </c>
      <c r="D2552" s="4" t="s">
        <v>39</v>
      </c>
      <c r="E2552" s="4">
        <v>5.0</v>
      </c>
      <c r="F2552" s="4">
        <v>1.0</v>
      </c>
      <c r="G2552" s="4">
        <v>5.0</v>
      </c>
      <c r="H2552" s="5">
        <v>45058.0</v>
      </c>
      <c r="I2552" s="4">
        <f>IFERROR(__xludf.DUMMYFUNCTION("SPLIT(H2552,""/"")"),12.0)</f>
        <v>12</v>
      </c>
      <c r="J2552" s="4">
        <f>IFERROR(__xludf.DUMMYFUNCTION("""COMPUTED_VALUE"""),5.0)</f>
        <v>5</v>
      </c>
      <c r="K2552" s="4">
        <f>IFERROR(__xludf.DUMMYFUNCTION("""COMPUTED_VALUE"""),2023.0)</f>
        <v>2023</v>
      </c>
    </row>
    <row r="2553">
      <c r="A2553" s="1" t="s">
        <v>5910</v>
      </c>
      <c r="B2553" s="4" t="s">
        <v>32</v>
      </c>
      <c r="C2553" s="4" t="s">
        <v>30</v>
      </c>
      <c r="D2553" s="4" t="s">
        <v>28</v>
      </c>
      <c r="E2553" s="4">
        <v>1.0</v>
      </c>
      <c r="F2553" s="4">
        <v>1.0</v>
      </c>
      <c r="G2553" s="4">
        <v>1.0</v>
      </c>
      <c r="H2553" s="5">
        <v>45058.0</v>
      </c>
      <c r="I2553" s="4">
        <f>IFERROR(__xludf.DUMMYFUNCTION("SPLIT(H2553,""/"")"),12.0)</f>
        <v>12</v>
      </c>
      <c r="J2553" s="4">
        <f>IFERROR(__xludf.DUMMYFUNCTION("""COMPUTED_VALUE"""),5.0)</f>
        <v>5</v>
      </c>
      <c r="K2553" s="4">
        <f>IFERROR(__xludf.DUMMYFUNCTION("""COMPUTED_VALUE"""),2023.0)</f>
        <v>2023</v>
      </c>
    </row>
    <row r="2554">
      <c r="A2554" s="1" t="s">
        <v>2413</v>
      </c>
      <c r="B2554" s="4" t="s">
        <v>32</v>
      </c>
      <c r="C2554" s="4" t="s">
        <v>30</v>
      </c>
      <c r="D2554" s="4" t="s">
        <v>28</v>
      </c>
      <c r="E2554" s="4">
        <v>4.0</v>
      </c>
      <c r="F2554" s="4">
        <v>1.0</v>
      </c>
      <c r="G2554" s="4">
        <v>4.0</v>
      </c>
      <c r="H2554" s="5">
        <v>45059.0</v>
      </c>
      <c r="I2554" s="4">
        <f>IFERROR(__xludf.DUMMYFUNCTION("SPLIT(H2554,""/"")"),13.0)</f>
        <v>13</v>
      </c>
      <c r="J2554" s="4">
        <f>IFERROR(__xludf.DUMMYFUNCTION("""COMPUTED_VALUE"""),5.0)</f>
        <v>5</v>
      </c>
      <c r="K2554" s="4">
        <f>IFERROR(__xludf.DUMMYFUNCTION("""COMPUTED_VALUE"""),2023.0)</f>
        <v>2023</v>
      </c>
    </row>
    <row r="2555">
      <c r="A2555" s="1" t="s">
        <v>3247</v>
      </c>
      <c r="B2555" s="4" t="s">
        <v>32</v>
      </c>
      <c r="C2555" s="4" t="s">
        <v>30</v>
      </c>
      <c r="D2555" s="4" t="s">
        <v>39</v>
      </c>
      <c r="E2555" s="4">
        <v>5.0</v>
      </c>
      <c r="F2555" s="4">
        <v>1.0</v>
      </c>
      <c r="G2555" s="4">
        <v>5.0</v>
      </c>
      <c r="H2555" s="5">
        <v>45059.0</v>
      </c>
      <c r="I2555" s="4">
        <f>IFERROR(__xludf.DUMMYFUNCTION("SPLIT(H2555,""/"")"),13.0)</f>
        <v>13</v>
      </c>
      <c r="J2555" s="4">
        <f>IFERROR(__xludf.DUMMYFUNCTION("""COMPUTED_VALUE"""),5.0)</f>
        <v>5</v>
      </c>
      <c r="K2555" s="4">
        <f>IFERROR(__xludf.DUMMYFUNCTION("""COMPUTED_VALUE"""),2023.0)</f>
        <v>2023</v>
      </c>
    </row>
    <row r="2556">
      <c r="A2556" s="1" t="s">
        <v>9176</v>
      </c>
      <c r="B2556" s="4" t="s">
        <v>32</v>
      </c>
      <c r="C2556" s="4" t="s">
        <v>30</v>
      </c>
      <c r="D2556" s="4" t="s">
        <v>23</v>
      </c>
      <c r="E2556" s="4">
        <v>2.0</v>
      </c>
      <c r="F2556" s="4">
        <v>1.0</v>
      </c>
      <c r="G2556" s="4">
        <v>2.0</v>
      </c>
      <c r="H2556" s="5">
        <v>45059.0</v>
      </c>
      <c r="I2556" s="4">
        <f>IFERROR(__xludf.DUMMYFUNCTION("SPLIT(H2556,""/"")"),13.0)</f>
        <v>13</v>
      </c>
      <c r="J2556" s="4">
        <f>IFERROR(__xludf.DUMMYFUNCTION("""COMPUTED_VALUE"""),5.0)</f>
        <v>5</v>
      </c>
      <c r="K2556" s="4">
        <f>IFERROR(__xludf.DUMMYFUNCTION("""COMPUTED_VALUE"""),2023.0)</f>
        <v>2023</v>
      </c>
    </row>
    <row r="2557">
      <c r="A2557" s="1" t="s">
        <v>5512</v>
      </c>
      <c r="B2557" s="4" t="s">
        <v>32</v>
      </c>
      <c r="C2557" s="4" t="s">
        <v>30</v>
      </c>
      <c r="D2557" s="4" t="s">
        <v>28</v>
      </c>
      <c r="E2557" s="4">
        <v>1.0</v>
      </c>
      <c r="F2557" s="4">
        <v>1.0</v>
      </c>
      <c r="G2557" s="4">
        <v>1.0</v>
      </c>
      <c r="H2557" s="5">
        <v>45060.0</v>
      </c>
      <c r="I2557" s="4">
        <f>IFERROR(__xludf.DUMMYFUNCTION("SPLIT(H2557,""/"")"),14.0)</f>
        <v>14</v>
      </c>
      <c r="J2557" s="4">
        <f>IFERROR(__xludf.DUMMYFUNCTION("""COMPUTED_VALUE"""),5.0)</f>
        <v>5</v>
      </c>
      <c r="K2557" s="4">
        <f>IFERROR(__xludf.DUMMYFUNCTION("""COMPUTED_VALUE"""),2023.0)</f>
        <v>2023</v>
      </c>
    </row>
    <row r="2558">
      <c r="A2558" s="1" t="s">
        <v>4089</v>
      </c>
      <c r="B2558" s="4" t="s">
        <v>32</v>
      </c>
      <c r="C2558" s="4" t="s">
        <v>29</v>
      </c>
      <c r="D2558" s="4" t="s">
        <v>30</v>
      </c>
      <c r="E2558" s="4">
        <v>2.0</v>
      </c>
      <c r="F2558" s="4">
        <v>1.0</v>
      </c>
      <c r="G2558" s="4">
        <v>2.0</v>
      </c>
      <c r="H2558" s="5">
        <v>45060.0</v>
      </c>
      <c r="I2558" s="4">
        <f>IFERROR(__xludf.DUMMYFUNCTION("SPLIT(H2558,""/"")"),14.0)</f>
        <v>14</v>
      </c>
      <c r="J2558" s="4">
        <f>IFERROR(__xludf.DUMMYFUNCTION("""COMPUTED_VALUE"""),5.0)</f>
        <v>5</v>
      </c>
      <c r="K2558" s="4">
        <f>IFERROR(__xludf.DUMMYFUNCTION("""COMPUTED_VALUE"""),2023.0)</f>
        <v>2023</v>
      </c>
    </row>
    <row r="2559">
      <c r="A2559" s="1" t="s">
        <v>3429</v>
      </c>
      <c r="B2559" s="4" t="s">
        <v>32</v>
      </c>
      <c r="C2559" s="4" t="s">
        <v>30</v>
      </c>
      <c r="D2559" s="4" t="s">
        <v>23</v>
      </c>
      <c r="E2559" s="4">
        <v>3.0</v>
      </c>
      <c r="F2559" s="4">
        <v>1.0</v>
      </c>
      <c r="G2559" s="4">
        <v>3.0</v>
      </c>
      <c r="H2559" s="5">
        <v>45061.0</v>
      </c>
      <c r="I2559" s="4">
        <f>IFERROR(__xludf.DUMMYFUNCTION("SPLIT(H2559,""/"")"),15.0)</f>
        <v>15</v>
      </c>
      <c r="J2559" s="4">
        <f>IFERROR(__xludf.DUMMYFUNCTION("""COMPUTED_VALUE"""),5.0)</f>
        <v>5</v>
      </c>
      <c r="K2559" s="4">
        <f>IFERROR(__xludf.DUMMYFUNCTION("""COMPUTED_VALUE"""),2023.0)</f>
        <v>2023</v>
      </c>
    </row>
    <row r="2560">
      <c r="A2560" s="1" t="s">
        <v>9814</v>
      </c>
      <c r="B2560" s="4" t="s">
        <v>32</v>
      </c>
      <c r="C2560" s="4" t="s">
        <v>24</v>
      </c>
      <c r="D2560" s="4" t="s">
        <v>39</v>
      </c>
      <c r="E2560" s="4">
        <v>4.0</v>
      </c>
      <c r="F2560" s="4">
        <v>1.0</v>
      </c>
      <c r="G2560" s="4">
        <v>4.0</v>
      </c>
      <c r="H2560" s="5">
        <v>45061.0</v>
      </c>
      <c r="I2560" s="4">
        <f>IFERROR(__xludf.DUMMYFUNCTION("SPLIT(H2560,""/"")"),15.0)</f>
        <v>15</v>
      </c>
      <c r="J2560" s="4">
        <f>IFERROR(__xludf.DUMMYFUNCTION("""COMPUTED_VALUE"""),5.0)</f>
        <v>5</v>
      </c>
      <c r="K2560" s="4">
        <f>IFERROR(__xludf.DUMMYFUNCTION("""COMPUTED_VALUE"""),2023.0)</f>
        <v>2023</v>
      </c>
    </row>
    <row r="2561">
      <c r="A2561" s="1" t="s">
        <v>9735</v>
      </c>
      <c r="B2561" s="4" t="s">
        <v>32</v>
      </c>
      <c r="C2561" s="4" t="s">
        <v>24</v>
      </c>
      <c r="D2561" s="4" t="s">
        <v>28</v>
      </c>
      <c r="E2561" s="4">
        <v>3.0</v>
      </c>
      <c r="F2561" s="4">
        <v>1.0</v>
      </c>
      <c r="G2561" s="4">
        <v>3.0</v>
      </c>
      <c r="H2561" s="5">
        <v>45061.0</v>
      </c>
      <c r="I2561" s="4">
        <f>IFERROR(__xludf.DUMMYFUNCTION("SPLIT(H2561,""/"")"),15.0)</f>
        <v>15</v>
      </c>
      <c r="J2561" s="4">
        <f>IFERROR(__xludf.DUMMYFUNCTION("""COMPUTED_VALUE"""),5.0)</f>
        <v>5</v>
      </c>
      <c r="K2561" s="4">
        <f>IFERROR(__xludf.DUMMYFUNCTION("""COMPUTED_VALUE"""),2023.0)</f>
        <v>2023</v>
      </c>
    </row>
    <row r="2562">
      <c r="A2562" s="1" t="s">
        <v>6478</v>
      </c>
      <c r="B2562" s="4" t="s">
        <v>32</v>
      </c>
      <c r="C2562" s="4" t="s">
        <v>24</v>
      </c>
      <c r="D2562" s="4" t="s">
        <v>39</v>
      </c>
      <c r="E2562" s="4">
        <v>4.0</v>
      </c>
      <c r="F2562" s="4">
        <v>1.0</v>
      </c>
      <c r="G2562" s="4">
        <v>4.0</v>
      </c>
      <c r="H2562" s="5">
        <v>45062.0</v>
      </c>
      <c r="I2562" s="4">
        <f>IFERROR(__xludf.DUMMYFUNCTION("SPLIT(H2562,""/"")"),16.0)</f>
        <v>16</v>
      </c>
      <c r="J2562" s="4">
        <f>IFERROR(__xludf.DUMMYFUNCTION("""COMPUTED_VALUE"""),5.0)</f>
        <v>5</v>
      </c>
      <c r="K2562" s="4">
        <f>IFERROR(__xludf.DUMMYFUNCTION("""COMPUTED_VALUE"""),2023.0)</f>
        <v>2023</v>
      </c>
    </row>
    <row r="2563">
      <c r="A2563" s="1" t="s">
        <v>5758</v>
      </c>
      <c r="B2563" s="4" t="s">
        <v>32</v>
      </c>
      <c r="C2563" s="4" t="s">
        <v>24</v>
      </c>
      <c r="D2563" s="4" t="s">
        <v>30</v>
      </c>
      <c r="E2563" s="4">
        <v>3.0</v>
      </c>
      <c r="F2563" s="4">
        <v>1.0</v>
      </c>
      <c r="G2563" s="4">
        <v>3.0</v>
      </c>
      <c r="H2563" s="5">
        <v>45062.0</v>
      </c>
      <c r="I2563" s="4">
        <f>IFERROR(__xludf.DUMMYFUNCTION("SPLIT(H2563,""/"")"),16.0)</f>
        <v>16</v>
      </c>
      <c r="J2563" s="4">
        <f>IFERROR(__xludf.DUMMYFUNCTION("""COMPUTED_VALUE"""),5.0)</f>
        <v>5</v>
      </c>
      <c r="K2563" s="4">
        <f>IFERROR(__xludf.DUMMYFUNCTION("""COMPUTED_VALUE"""),2023.0)</f>
        <v>2023</v>
      </c>
    </row>
    <row r="2564">
      <c r="A2564" s="1" t="s">
        <v>2568</v>
      </c>
      <c r="B2564" s="4" t="s">
        <v>32</v>
      </c>
      <c r="C2564" s="4" t="s">
        <v>29</v>
      </c>
      <c r="D2564" s="4" t="s">
        <v>23</v>
      </c>
      <c r="E2564" s="4">
        <v>2.0</v>
      </c>
      <c r="F2564" s="4">
        <v>1.0</v>
      </c>
      <c r="G2564" s="4">
        <v>2.0</v>
      </c>
      <c r="H2564" s="5">
        <v>45062.0</v>
      </c>
      <c r="I2564" s="4">
        <f>IFERROR(__xludf.DUMMYFUNCTION("SPLIT(H2564,""/"")"),16.0)</f>
        <v>16</v>
      </c>
      <c r="J2564" s="4">
        <f>IFERROR(__xludf.DUMMYFUNCTION("""COMPUTED_VALUE"""),5.0)</f>
        <v>5</v>
      </c>
      <c r="K2564" s="4">
        <f>IFERROR(__xludf.DUMMYFUNCTION("""COMPUTED_VALUE"""),2023.0)</f>
        <v>2023</v>
      </c>
    </row>
    <row r="2565">
      <c r="A2565" s="1" t="s">
        <v>5823</v>
      </c>
      <c r="B2565" s="4" t="s">
        <v>32</v>
      </c>
      <c r="C2565" s="4" t="s">
        <v>24</v>
      </c>
      <c r="D2565" s="4" t="s">
        <v>39</v>
      </c>
      <c r="E2565" s="4">
        <v>5.0</v>
      </c>
      <c r="F2565" s="4">
        <v>1.0</v>
      </c>
      <c r="G2565" s="4">
        <v>5.0</v>
      </c>
      <c r="H2565" s="5">
        <v>45063.0</v>
      </c>
      <c r="I2565" s="4">
        <f>IFERROR(__xludf.DUMMYFUNCTION("SPLIT(H2565,""/"")"),17.0)</f>
        <v>17</v>
      </c>
      <c r="J2565" s="4">
        <f>IFERROR(__xludf.DUMMYFUNCTION("""COMPUTED_VALUE"""),5.0)</f>
        <v>5</v>
      </c>
      <c r="K2565" s="4">
        <f>IFERROR(__xludf.DUMMYFUNCTION("""COMPUTED_VALUE"""),2023.0)</f>
        <v>2023</v>
      </c>
    </row>
    <row r="2566">
      <c r="A2566" s="1" t="s">
        <v>5750</v>
      </c>
      <c r="B2566" s="4" t="s">
        <v>32</v>
      </c>
      <c r="C2566" s="4" t="s">
        <v>24</v>
      </c>
      <c r="D2566" s="4" t="s">
        <v>23</v>
      </c>
      <c r="E2566" s="4">
        <v>1.0</v>
      </c>
      <c r="F2566" s="4">
        <v>1.0</v>
      </c>
      <c r="G2566" s="4">
        <v>1.0</v>
      </c>
      <c r="H2566" s="5">
        <v>45063.0</v>
      </c>
      <c r="I2566" s="4">
        <f>IFERROR(__xludf.DUMMYFUNCTION("SPLIT(H2566,""/"")"),17.0)</f>
        <v>17</v>
      </c>
      <c r="J2566" s="4">
        <f>IFERROR(__xludf.DUMMYFUNCTION("""COMPUTED_VALUE"""),5.0)</f>
        <v>5</v>
      </c>
      <c r="K2566" s="4">
        <f>IFERROR(__xludf.DUMMYFUNCTION("""COMPUTED_VALUE"""),2023.0)</f>
        <v>2023</v>
      </c>
    </row>
    <row r="2567">
      <c r="A2567" s="1" t="s">
        <v>2496</v>
      </c>
      <c r="B2567" s="4" t="s">
        <v>32</v>
      </c>
      <c r="C2567" s="4" t="s">
        <v>30</v>
      </c>
      <c r="D2567" s="4" t="s">
        <v>39</v>
      </c>
      <c r="E2567" s="4">
        <v>2.0</v>
      </c>
      <c r="F2567" s="4">
        <v>1.0</v>
      </c>
      <c r="G2567" s="4">
        <v>2.0</v>
      </c>
      <c r="H2567" s="5">
        <v>45063.0</v>
      </c>
      <c r="I2567" s="4">
        <f>IFERROR(__xludf.DUMMYFUNCTION("SPLIT(H2567,""/"")"),17.0)</f>
        <v>17</v>
      </c>
      <c r="J2567" s="4">
        <f>IFERROR(__xludf.DUMMYFUNCTION("""COMPUTED_VALUE"""),5.0)</f>
        <v>5</v>
      </c>
      <c r="K2567" s="4">
        <f>IFERROR(__xludf.DUMMYFUNCTION("""COMPUTED_VALUE"""),2023.0)</f>
        <v>2023</v>
      </c>
    </row>
    <row r="2568">
      <c r="A2568" s="1" t="s">
        <v>1382</v>
      </c>
      <c r="B2568" s="4" t="s">
        <v>32</v>
      </c>
      <c r="C2568" s="4" t="s">
        <v>24</v>
      </c>
      <c r="D2568" s="4" t="s">
        <v>39</v>
      </c>
      <c r="E2568" s="4">
        <v>5.0</v>
      </c>
      <c r="F2568" s="4">
        <v>1.0</v>
      </c>
      <c r="G2568" s="4">
        <v>5.0</v>
      </c>
      <c r="H2568" s="5">
        <v>45063.0</v>
      </c>
      <c r="I2568" s="4">
        <f>IFERROR(__xludf.DUMMYFUNCTION("SPLIT(H2568,""/"")"),17.0)</f>
        <v>17</v>
      </c>
      <c r="J2568" s="4">
        <f>IFERROR(__xludf.DUMMYFUNCTION("""COMPUTED_VALUE"""),5.0)</f>
        <v>5</v>
      </c>
      <c r="K2568" s="4">
        <f>IFERROR(__xludf.DUMMYFUNCTION("""COMPUTED_VALUE"""),2023.0)</f>
        <v>2023</v>
      </c>
    </row>
    <row r="2569">
      <c r="A2569" s="1" t="s">
        <v>3615</v>
      </c>
      <c r="B2569" s="4" t="s">
        <v>32</v>
      </c>
      <c r="C2569" s="4" t="s">
        <v>30</v>
      </c>
      <c r="D2569" s="4" t="s">
        <v>30</v>
      </c>
      <c r="E2569" s="4">
        <v>2.0</v>
      </c>
      <c r="F2569" s="4">
        <v>1.0</v>
      </c>
      <c r="G2569" s="4">
        <v>2.0</v>
      </c>
      <c r="H2569" s="5">
        <v>45064.0</v>
      </c>
      <c r="I2569" s="4">
        <f>IFERROR(__xludf.DUMMYFUNCTION("SPLIT(H2569,""/"")"),18.0)</f>
        <v>18</v>
      </c>
      <c r="J2569" s="4">
        <f>IFERROR(__xludf.DUMMYFUNCTION("""COMPUTED_VALUE"""),5.0)</f>
        <v>5</v>
      </c>
      <c r="K2569" s="4">
        <f>IFERROR(__xludf.DUMMYFUNCTION("""COMPUTED_VALUE"""),2023.0)</f>
        <v>2023</v>
      </c>
    </row>
    <row r="2570">
      <c r="A2570" s="1" t="s">
        <v>265</v>
      </c>
      <c r="B2570" s="4" t="s">
        <v>32</v>
      </c>
      <c r="C2570" s="4" t="s">
        <v>24</v>
      </c>
      <c r="D2570" s="4" t="s">
        <v>39</v>
      </c>
      <c r="E2570" s="4">
        <v>5.0</v>
      </c>
      <c r="F2570" s="4">
        <v>1.0</v>
      </c>
      <c r="G2570" s="4">
        <v>5.0</v>
      </c>
      <c r="H2570" s="5">
        <v>45064.0</v>
      </c>
      <c r="I2570" s="4">
        <f>IFERROR(__xludf.DUMMYFUNCTION("SPLIT(H2570,""/"")"),18.0)</f>
        <v>18</v>
      </c>
      <c r="J2570" s="4">
        <f>IFERROR(__xludf.DUMMYFUNCTION("""COMPUTED_VALUE"""),5.0)</f>
        <v>5</v>
      </c>
      <c r="K2570" s="4">
        <f>IFERROR(__xludf.DUMMYFUNCTION("""COMPUTED_VALUE"""),2023.0)</f>
        <v>2023</v>
      </c>
    </row>
    <row r="2571">
      <c r="A2571" s="1" t="s">
        <v>2315</v>
      </c>
      <c r="B2571" s="4" t="s">
        <v>32</v>
      </c>
      <c r="C2571" s="4" t="s">
        <v>30</v>
      </c>
      <c r="D2571" s="4" t="s">
        <v>28</v>
      </c>
      <c r="E2571" s="4">
        <v>3.0</v>
      </c>
      <c r="F2571" s="4">
        <v>1.0</v>
      </c>
      <c r="G2571" s="4">
        <v>3.0</v>
      </c>
      <c r="H2571" s="5">
        <v>45064.0</v>
      </c>
      <c r="I2571" s="4">
        <f>IFERROR(__xludf.DUMMYFUNCTION("SPLIT(H2571,""/"")"),18.0)</f>
        <v>18</v>
      </c>
      <c r="J2571" s="4">
        <f>IFERROR(__xludf.DUMMYFUNCTION("""COMPUTED_VALUE"""),5.0)</f>
        <v>5</v>
      </c>
      <c r="K2571" s="4">
        <f>IFERROR(__xludf.DUMMYFUNCTION("""COMPUTED_VALUE"""),2023.0)</f>
        <v>2023</v>
      </c>
    </row>
    <row r="2572">
      <c r="A2572" s="1" t="s">
        <v>6611</v>
      </c>
      <c r="B2572" s="4" t="s">
        <v>32</v>
      </c>
      <c r="C2572" s="4" t="s">
        <v>24</v>
      </c>
      <c r="D2572" s="4" t="s">
        <v>30</v>
      </c>
      <c r="E2572" s="4">
        <v>2.0</v>
      </c>
      <c r="F2572" s="4">
        <v>1.0</v>
      </c>
      <c r="G2572" s="4">
        <v>2.0</v>
      </c>
      <c r="H2572" s="5">
        <v>45065.0</v>
      </c>
      <c r="I2572" s="4">
        <f>IFERROR(__xludf.DUMMYFUNCTION("SPLIT(H2572,""/"")"),19.0)</f>
        <v>19</v>
      </c>
      <c r="J2572" s="4">
        <f>IFERROR(__xludf.DUMMYFUNCTION("""COMPUTED_VALUE"""),5.0)</f>
        <v>5</v>
      </c>
      <c r="K2572" s="4">
        <f>IFERROR(__xludf.DUMMYFUNCTION("""COMPUTED_VALUE"""),2023.0)</f>
        <v>2023</v>
      </c>
    </row>
    <row r="2573">
      <c r="A2573" s="1" t="s">
        <v>2722</v>
      </c>
      <c r="B2573" s="4" t="s">
        <v>32</v>
      </c>
      <c r="C2573" s="4" t="s">
        <v>29</v>
      </c>
      <c r="D2573" s="4" t="s">
        <v>39</v>
      </c>
      <c r="E2573" s="4">
        <v>5.0</v>
      </c>
      <c r="F2573" s="4">
        <v>1.0</v>
      </c>
      <c r="G2573" s="4">
        <v>5.0</v>
      </c>
      <c r="H2573" s="5">
        <v>45065.0</v>
      </c>
      <c r="I2573" s="4">
        <f>IFERROR(__xludf.DUMMYFUNCTION("SPLIT(H2573,""/"")"),19.0)</f>
        <v>19</v>
      </c>
      <c r="J2573" s="4">
        <f>IFERROR(__xludf.DUMMYFUNCTION("""COMPUTED_VALUE"""),5.0)</f>
        <v>5</v>
      </c>
      <c r="K2573" s="4">
        <f>IFERROR(__xludf.DUMMYFUNCTION("""COMPUTED_VALUE"""),2023.0)</f>
        <v>2023</v>
      </c>
    </row>
    <row r="2574">
      <c r="A2574" s="1" t="s">
        <v>8387</v>
      </c>
      <c r="B2574" s="4" t="s">
        <v>32</v>
      </c>
      <c r="C2574" s="4" t="s">
        <v>30</v>
      </c>
      <c r="D2574" s="4" t="s">
        <v>28</v>
      </c>
      <c r="E2574" s="4">
        <v>5.0</v>
      </c>
      <c r="F2574" s="4">
        <v>1.0</v>
      </c>
      <c r="G2574" s="4">
        <v>5.0</v>
      </c>
      <c r="H2574" s="5">
        <v>45065.0</v>
      </c>
      <c r="I2574" s="4">
        <f>IFERROR(__xludf.DUMMYFUNCTION("SPLIT(H2574,""/"")"),19.0)</f>
        <v>19</v>
      </c>
      <c r="J2574" s="4">
        <f>IFERROR(__xludf.DUMMYFUNCTION("""COMPUTED_VALUE"""),5.0)</f>
        <v>5</v>
      </c>
      <c r="K2574" s="4">
        <f>IFERROR(__xludf.DUMMYFUNCTION("""COMPUTED_VALUE"""),2023.0)</f>
        <v>2023</v>
      </c>
    </row>
    <row r="2575">
      <c r="A2575" s="1" t="s">
        <v>9143</v>
      </c>
      <c r="B2575" s="4" t="s">
        <v>32</v>
      </c>
      <c r="C2575" s="4" t="s">
        <v>29</v>
      </c>
      <c r="D2575" s="4" t="s">
        <v>30</v>
      </c>
      <c r="E2575" s="4">
        <v>3.0</v>
      </c>
      <c r="F2575" s="4">
        <v>1.0</v>
      </c>
      <c r="G2575" s="4">
        <v>3.0</v>
      </c>
      <c r="H2575" s="5">
        <v>45066.0</v>
      </c>
      <c r="I2575" s="4">
        <f>IFERROR(__xludf.DUMMYFUNCTION("SPLIT(H2575,""/"")"),20.0)</f>
        <v>20</v>
      </c>
      <c r="J2575" s="4">
        <f>IFERROR(__xludf.DUMMYFUNCTION("""COMPUTED_VALUE"""),5.0)</f>
        <v>5</v>
      </c>
      <c r="K2575" s="4">
        <f>IFERROR(__xludf.DUMMYFUNCTION("""COMPUTED_VALUE"""),2023.0)</f>
        <v>2023</v>
      </c>
    </row>
    <row r="2576">
      <c r="A2576" s="1" t="s">
        <v>8334</v>
      </c>
      <c r="B2576" s="4" t="s">
        <v>32</v>
      </c>
      <c r="C2576" s="4" t="s">
        <v>30</v>
      </c>
      <c r="D2576" s="4" t="s">
        <v>39</v>
      </c>
      <c r="E2576" s="4">
        <v>5.0</v>
      </c>
      <c r="F2576" s="4">
        <v>1.0</v>
      </c>
      <c r="G2576" s="4">
        <v>5.0</v>
      </c>
      <c r="H2576" s="5">
        <v>45066.0</v>
      </c>
      <c r="I2576" s="4">
        <f>IFERROR(__xludf.DUMMYFUNCTION("SPLIT(H2576,""/"")"),20.0)</f>
        <v>20</v>
      </c>
      <c r="J2576" s="4">
        <f>IFERROR(__xludf.DUMMYFUNCTION("""COMPUTED_VALUE"""),5.0)</f>
        <v>5</v>
      </c>
      <c r="K2576" s="4">
        <f>IFERROR(__xludf.DUMMYFUNCTION("""COMPUTED_VALUE"""),2023.0)</f>
        <v>2023</v>
      </c>
    </row>
    <row r="2577">
      <c r="A2577" s="1" t="s">
        <v>6357</v>
      </c>
      <c r="B2577" s="4" t="s">
        <v>32</v>
      </c>
      <c r="C2577" s="4" t="s">
        <v>29</v>
      </c>
      <c r="D2577" s="4" t="s">
        <v>30</v>
      </c>
      <c r="E2577" s="4">
        <v>5.0</v>
      </c>
      <c r="F2577" s="4">
        <v>1.0</v>
      </c>
      <c r="G2577" s="4">
        <v>5.0</v>
      </c>
      <c r="H2577" s="5">
        <v>45066.0</v>
      </c>
      <c r="I2577" s="4">
        <f>IFERROR(__xludf.DUMMYFUNCTION("SPLIT(H2577,""/"")"),20.0)</f>
        <v>20</v>
      </c>
      <c r="J2577" s="4">
        <f>IFERROR(__xludf.DUMMYFUNCTION("""COMPUTED_VALUE"""),5.0)</f>
        <v>5</v>
      </c>
      <c r="K2577" s="4">
        <f>IFERROR(__xludf.DUMMYFUNCTION("""COMPUTED_VALUE"""),2023.0)</f>
        <v>2023</v>
      </c>
    </row>
    <row r="2578">
      <c r="A2578" s="1" t="s">
        <v>2204</v>
      </c>
      <c r="B2578" s="4" t="s">
        <v>32</v>
      </c>
      <c r="C2578" s="4" t="s">
        <v>29</v>
      </c>
      <c r="D2578" s="4" t="s">
        <v>30</v>
      </c>
      <c r="E2578" s="4">
        <v>1.0</v>
      </c>
      <c r="F2578" s="4">
        <v>1.0</v>
      </c>
      <c r="G2578" s="4">
        <v>1.0</v>
      </c>
      <c r="H2578" s="5">
        <v>45067.0</v>
      </c>
      <c r="I2578" s="4">
        <f>IFERROR(__xludf.DUMMYFUNCTION("SPLIT(H2578,""/"")"),21.0)</f>
        <v>21</v>
      </c>
      <c r="J2578" s="4">
        <f>IFERROR(__xludf.DUMMYFUNCTION("""COMPUTED_VALUE"""),5.0)</f>
        <v>5</v>
      </c>
      <c r="K2578" s="4">
        <f>IFERROR(__xludf.DUMMYFUNCTION("""COMPUTED_VALUE"""),2023.0)</f>
        <v>2023</v>
      </c>
    </row>
    <row r="2579">
      <c r="A2579" s="1" t="s">
        <v>3752</v>
      </c>
      <c r="B2579" s="4" t="s">
        <v>32</v>
      </c>
      <c r="C2579" s="4" t="s">
        <v>29</v>
      </c>
      <c r="D2579" s="4" t="s">
        <v>23</v>
      </c>
      <c r="E2579" s="4">
        <v>3.0</v>
      </c>
      <c r="F2579" s="4">
        <v>1.0</v>
      </c>
      <c r="G2579" s="4">
        <v>3.0</v>
      </c>
      <c r="H2579" s="5">
        <v>45067.0</v>
      </c>
      <c r="I2579" s="4">
        <f>IFERROR(__xludf.DUMMYFUNCTION("SPLIT(H2579,""/"")"),21.0)</f>
        <v>21</v>
      </c>
      <c r="J2579" s="4">
        <f>IFERROR(__xludf.DUMMYFUNCTION("""COMPUTED_VALUE"""),5.0)</f>
        <v>5</v>
      </c>
      <c r="K2579" s="4">
        <f>IFERROR(__xludf.DUMMYFUNCTION("""COMPUTED_VALUE"""),2023.0)</f>
        <v>2023</v>
      </c>
    </row>
    <row r="2580">
      <c r="A2580" s="1" t="s">
        <v>3033</v>
      </c>
      <c r="B2580" s="4" t="s">
        <v>32</v>
      </c>
      <c r="C2580" s="4" t="s">
        <v>24</v>
      </c>
      <c r="D2580" s="4" t="s">
        <v>39</v>
      </c>
      <c r="E2580" s="4">
        <v>1.0</v>
      </c>
      <c r="F2580" s="4">
        <v>1.0</v>
      </c>
      <c r="G2580" s="4">
        <v>1.0</v>
      </c>
      <c r="H2580" s="5">
        <v>45067.0</v>
      </c>
      <c r="I2580" s="4">
        <f>IFERROR(__xludf.DUMMYFUNCTION("SPLIT(H2580,""/"")"),21.0)</f>
        <v>21</v>
      </c>
      <c r="J2580" s="4">
        <f>IFERROR(__xludf.DUMMYFUNCTION("""COMPUTED_VALUE"""),5.0)</f>
        <v>5</v>
      </c>
      <c r="K2580" s="4">
        <f>IFERROR(__xludf.DUMMYFUNCTION("""COMPUTED_VALUE"""),2023.0)</f>
        <v>2023</v>
      </c>
    </row>
    <row r="2581">
      <c r="A2581" s="1" t="s">
        <v>5504</v>
      </c>
      <c r="B2581" s="4" t="s">
        <v>32</v>
      </c>
      <c r="C2581" s="4" t="s">
        <v>30</v>
      </c>
      <c r="D2581" s="4" t="s">
        <v>30</v>
      </c>
      <c r="E2581" s="4">
        <v>2.0</v>
      </c>
      <c r="F2581" s="4">
        <v>1.0</v>
      </c>
      <c r="G2581" s="4">
        <v>2.0</v>
      </c>
      <c r="H2581" s="5">
        <v>45067.0</v>
      </c>
      <c r="I2581" s="4">
        <f>IFERROR(__xludf.DUMMYFUNCTION("SPLIT(H2581,""/"")"),21.0)</f>
        <v>21</v>
      </c>
      <c r="J2581" s="4">
        <f>IFERROR(__xludf.DUMMYFUNCTION("""COMPUTED_VALUE"""),5.0)</f>
        <v>5</v>
      </c>
      <c r="K2581" s="4">
        <f>IFERROR(__xludf.DUMMYFUNCTION("""COMPUTED_VALUE"""),2023.0)</f>
        <v>2023</v>
      </c>
    </row>
    <row r="2582">
      <c r="A2582" s="1" t="s">
        <v>3578</v>
      </c>
      <c r="B2582" s="4" t="s">
        <v>32</v>
      </c>
      <c r="C2582" s="4" t="s">
        <v>24</v>
      </c>
      <c r="D2582" s="4" t="s">
        <v>30</v>
      </c>
      <c r="E2582" s="4">
        <v>1.0</v>
      </c>
      <c r="F2582" s="4">
        <v>1.0</v>
      </c>
      <c r="G2582" s="4">
        <v>1.0</v>
      </c>
      <c r="H2582" s="5">
        <v>45068.0</v>
      </c>
      <c r="I2582" s="4">
        <f>IFERROR(__xludf.DUMMYFUNCTION("SPLIT(H2582,""/"")"),22.0)</f>
        <v>22</v>
      </c>
      <c r="J2582" s="4">
        <f>IFERROR(__xludf.DUMMYFUNCTION("""COMPUTED_VALUE"""),5.0)</f>
        <v>5</v>
      </c>
      <c r="K2582" s="4">
        <f>IFERROR(__xludf.DUMMYFUNCTION("""COMPUTED_VALUE"""),2023.0)</f>
        <v>2023</v>
      </c>
    </row>
    <row r="2583">
      <c r="A2583" s="1" t="s">
        <v>6051</v>
      </c>
      <c r="B2583" s="4" t="s">
        <v>32</v>
      </c>
      <c r="C2583" s="4" t="s">
        <v>29</v>
      </c>
      <c r="D2583" s="4" t="s">
        <v>28</v>
      </c>
      <c r="E2583" s="4">
        <v>3.0</v>
      </c>
      <c r="F2583" s="4">
        <v>1.0</v>
      </c>
      <c r="G2583" s="4">
        <v>3.0</v>
      </c>
      <c r="H2583" s="5">
        <v>45068.0</v>
      </c>
      <c r="I2583" s="4">
        <f>IFERROR(__xludf.DUMMYFUNCTION("SPLIT(H2583,""/"")"),22.0)</f>
        <v>22</v>
      </c>
      <c r="J2583" s="4">
        <f>IFERROR(__xludf.DUMMYFUNCTION("""COMPUTED_VALUE"""),5.0)</f>
        <v>5</v>
      </c>
      <c r="K2583" s="4">
        <f>IFERROR(__xludf.DUMMYFUNCTION("""COMPUTED_VALUE"""),2023.0)</f>
        <v>2023</v>
      </c>
    </row>
    <row r="2584">
      <c r="A2584" s="1" t="s">
        <v>2095</v>
      </c>
      <c r="B2584" s="4" t="s">
        <v>32</v>
      </c>
      <c r="C2584" s="4" t="s">
        <v>29</v>
      </c>
      <c r="D2584" s="4" t="s">
        <v>30</v>
      </c>
      <c r="E2584" s="4">
        <v>3.0</v>
      </c>
      <c r="F2584" s="4">
        <v>1.0</v>
      </c>
      <c r="G2584" s="4">
        <v>3.0</v>
      </c>
      <c r="H2584" s="5">
        <v>45068.0</v>
      </c>
      <c r="I2584" s="4">
        <f>IFERROR(__xludf.DUMMYFUNCTION("SPLIT(H2584,""/"")"),22.0)</f>
        <v>22</v>
      </c>
      <c r="J2584" s="4">
        <f>IFERROR(__xludf.DUMMYFUNCTION("""COMPUTED_VALUE"""),5.0)</f>
        <v>5</v>
      </c>
      <c r="K2584" s="4">
        <f>IFERROR(__xludf.DUMMYFUNCTION("""COMPUTED_VALUE"""),2023.0)</f>
        <v>2023</v>
      </c>
    </row>
    <row r="2585">
      <c r="A2585" s="1" t="s">
        <v>1357</v>
      </c>
      <c r="B2585" s="4" t="s">
        <v>32</v>
      </c>
      <c r="C2585" s="4" t="s">
        <v>30</v>
      </c>
      <c r="D2585" s="4" t="s">
        <v>28</v>
      </c>
      <c r="E2585" s="4">
        <v>4.0</v>
      </c>
      <c r="F2585" s="4">
        <v>1.0</v>
      </c>
      <c r="G2585" s="4">
        <v>4.0</v>
      </c>
      <c r="H2585" s="5">
        <v>45068.0</v>
      </c>
      <c r="I2585" s="4">
        <f>IFERROR(__xludf.DUMMYFUNCTION("SPLIT(H2585,""/"")"),22.0)</f>
        <v>22</v>
      </c>
      <c r="J2585" s="4">
        <f>IFERROR(__xludf.DUMMYFUNCTION("""COMPUTED_VALUE"""),5.0)</f>
        <v>5</v>
      </c>
      <c r="K2585" s="4">
        <f>IFERROR(__xludf.DUMMYFUNCTION("""COMPUTED_VALUE"""),2023.0)</f>
        <v>2023</v>
      </c>
    </row>
    <row r="2586">
      <c r="A2586" s="1" t="s">
        <v>9886</v>
      </c>
      <c r="B2586" s="4" t="s">
        <v>32</v>
      </c>
      <c r="C2586" s="4" t="s">
        <v>24</v>
      </c>
      <c r="D2586" s="4" t="s">
        <v>28</v>
      </c>
      <c r="E2586" s="4">
        <v>2.0</v>
      </c>
      <c r="F2586" s="4">
        <v>1.0</v>
      </c>
      <c r="G2586" s="4">
        <v>2.0</v>
      </c>
      <c r="H2586" s="5">
        <v>45069.0</v>
      </c>
      <c r="I2586" s="4">
        <f>IFERROR(__xludf.DUMMYFUNCTION("SPLIT(H2586,""/"")"),23.0)</f>
        <v>23</v>
      </c>
      <c r="J2586" s="4">
        <f>IFERROR(__xludf.DUMMYFUNCTION("""COMPUTED_VALUE"""),5.0)</f>
        <v>5</v>
      </c>
      <c r="K2586" s="4">
        <f>IFERROR(__xludf.DUMMYFUNCTION("""COMPUTED_VALUE"""),2023.0)</f>
        <v>2023</v>
      </c>
    </row>
    <row r="2587">
      <c r="A2587" s="1" t="s">
        <v>6796</v>
      </c>
      <c r="B2587" s="4" t="s">
        <v>32</v>
      </c>
      <c r="C2587" s="4" t="s">
        <v>29</v>
      </c>
      <c r="D2587" s="4" t="s">
        <v>30</v>
      </c>
      <c r="E2587" s="4">
        <v>5.0</v>
      </c>
      <c r="F2587" s="4">
        <v>1.0</v>
      </c>
      <c r="G2587" s="4">
        <v>5.0</v>
      </c>
      <c r="H2587" s="5">
        <v>45071.0</v>
      </c>
      <c r="I2587" s="4">
        <f>IFERROR(__xludf.DUMMYFUNCTION("SPLIT(H2587,""/"")"),25.0)</f>
        <v>25</v>
      </c>
      <c r="J2587" s="4">
        <f>IFERROR(__xludf.DUMMYFUNCTION("""COMPUTED_VALUE"""),5.0)</f>
        <v>5</v>
      </c>
      <c r="K2587" s="4">
        <f>IFERROR(__xludf.DUMMYFUNCTION("""COMPUTED_VALUE"""),2023.0)</f>
        <v>2023</v>
      </c>
    </row>
    <row r="2588">
      <c r="A2588" s="1" t="s">
        <v>6318</v>
      </c>
      <c r="B2588" s="4" t="s">
        <v>32</v>
      </c>
      <c r="C2588" s="4" t="s">
        <v>30</v>
      </c>
      <c r="D2588" s="4" t="s">
        <v>23</v>
      </c>
      <c r="E2588" s="4">
        <v>3.0</v>
      </c>
      <c r="F2588" s="4">
        <v>1.0</v>
      </c>
      <c r="G2588" s="4">
        <v>3.0</v>
      </c>
      <c r="H2588" s="5">
        <v>45071.0</v>
      </c>
      <c r="I2588" s="4">
        <f>IFERROR(__xludf.DUMMYFUNCTION("SPLIT(H2588,""/"")"),25.0)</f>
        <v>25</v>
      </c>
      <c r="J2588" s="4">
        <f>IFERROR(__xludf.DUMMYFUNCTION("""COMPUTED_VALUE"""),5.0)</f>
        <v>5</v>
      </c>
      <c r="K2588" s="4">
        <f>IFERROR(__xludf.DUMMYFUNCTION("""COMPUTED_VALUE"""),2023.0)</f>
        <v>2023</v>
      </c>
    </row>
    <row r="2589">
      <c r="A2589" s="1" t="s">
        <v>2895</v>
      </c>
      <c r="B2589" s="4" t="s">
        <v>32</v>
      </c>
      <c r="C2589" s="4" t="s">
        <v>24</v>
      </c>
      <c r="D2589" s="4" t="s">
        <v>30</v>
      </c>
      <c r="E2589" s="4">
        <v>3.0</v>
      </c>
      <c r="F2589" s="4">
        <v>1.0</v>
      </c>
      <c r="G2589" s="4">
        <v>3.0</v>
      </c>
      <c r="H2589" s="5">
        <v>45072.0</v>
      </c>
      <c r="I2589" s="4">
        <f>IFERROR(__xludf.DUMMYFUNCTION("SPLIT(H2589,""/"")"),26.0)</f>
        <v>26</v>
      </c>
      <c r="J2589" s="4">
        <f>IFERROR(__xludf.DUMMYFUNCTION("""COMPUTED_VALUE"""),5.0)</f>
        <v>5</v>
      </c>
      <c r="K2589" s="4">
        <f>IFERROR(__xludf.DUMMYFUNCTION("""COMPUTED_VALUE"""),2023.0)</f>
        <v>2023</v>
      </c>
    </row>
    <row r="2590">
      <c r="A2590" s="1" t="s">
        <v>8711</v>
      </c>
      <c r="B2590" s="4" t="s">
        <v>32</v>
      </c>
      <c r="C2590" s="4" t="s">
        <v>30</v>
      </c>
      <c r="D2590" s="4" t="s">
        <v>39</v>
      </c>
      <c r="E2590" s="4">
        <v>2.0</v>
      </c>
      <c r="F2590" s="4">
        <v>1.0</v>
      </c>
      <c r="G2590" s="4">
        <v>2.0</v>
      </c>
      <c r="H2590" s="5">
        <v>45072.0</v>
      </c>
      <c r="I2590" s="4">
        <f>IFERROR(__xludf.DUMMYFUNCTION("SPLIT(H2590,""/"")"),26.0)</f>
        <v>26</v>
      </c>
      <c r="J2590" s="4">
        <f>IFERROR(__xludf.DUMMYFUNCTION("""COMPUTED_VALUE"""),5.0)</f>
        <v>5</v>
      </c>
      <c r="K2590" s="4">
        <f>IFERROR(__xludf.DUMMYFUNCTION("""COMPUTED_VALUE"""),2023.0)</f>
        <v>2023</v>
      </c>
    </row>
    <row r="2591">
      <c r="A2591" s="1" t="s">
        <v>9010</v>
      </c>
      <c r="B2591" s="4" t="s">
        <v>32</v>
      </c>
      <c r="C2591" s="4" t="s">
        <v>30</v>
      </c>
      <c r="D2591" s="4" t="s">
        <v>28</v>
      </c>
      <c r="E2591" s="4">
        <v>3.0</v>
      </c>
      <c r="F2591" s="4">
        <v>1.0</v>
      </c>
      <c r="G2591" s="4">
        <v>3.0</v>
      </c>
      <c r="H2591" s="5">
        <v>45072.0</v>
      </c>
      <c r="I2591" s="4">
        <f>IFERROR(__xludf.DUMMYFUNCTION("SPLIT(H2591,""/"")"),26.0)</f>
        <v>26</v>
      </c>
      <c r="J2591" s="4">
        <f>IFERROR(__xludf.DUMMYFUNCTION("""COMPUTED_VALUE"""),5.0)</f>
        <v>5</v>
      </c>
      <c r="K2591" s="4">
        <f>IFERROR(__xludf.DUMMYFUNCTION("""COMPUTED_VALUE"""),2023.0)</f>
        <v>2023</v>
      </c>
    </row>
    <row r="2592">
      <c r="A2592" s="1" t="s">
        <v>556</v>
      </c>
      <c r="B2592" s="4" t="s">
        <v>32</v>
      </c>
      <c r="C2592" s="4" t="s">
        <v>29</v>
      </c>
      <c r="D2592" s="4" t="s">
        <v>28</v>
      </c>
      <c r="E2592" s="4">
        <v>1.0</v>
      </c>
      <c r="F2592" s="4">
        <v>1.0</v>
      </c>
      <c r="G2592" s="4">
        <v>1.0</v>
      </c>
      <c r="H2592" s="5">
        <v>45073.0</v>
      </c>
      <c r="I2592" s="4">
        <f>IFERROR(__xludf.DUMMYFUNCTION("SPLIT(H2592,""/"")"),27.0)</f>
        <v>27</v>
      </c>
      <c r="J2592" s="4">
        <f>IFERROR(__xludf.DUMMYFUNCTION("""COMPUTED_VALUE"""),5.0)</f>
        <v>5</v>
      </c>
      <c r="K2592" s="4">
        <f>IFERROR(__xludf.DUMMYFUNCTION("""COMPUTED_VALUE"""),2023.0)</f>
        <v>2023</v>
      </c>
    </row>
    <row r="2593">
      <c r="A2593" s="1" t="s">
        <v>4007</v>
      </c>
      <c r="B2593" s="4" t="s">
        <v>32</v>
      </c>
      <c r="C2593" s="4" t="s">
        <v>30</v>
      </c>
      <c r="D2593" s="4" t="s">
        <v>28</v>
      </c>
      <c r="E2593" s="4">
        <v>4.0</v>
      </c>
      <c r="F2593" s="4">
        <v>1.0</v>
      </c>
      <c r="G2593" s="4">
        <v>4.0</v>
      </c>
      <c r="H2593" s="5">
        <v>45074.0</v>
      </c>
      <c r="I2593" s="4">
        <f>IFERROR(__xludf.DUMMYFUNCTION("SPLIT(H2593,""/"")"),28.0)</f>
        <v>28</v>
      </c>
      <c r="J2593" s="4">
        <f>IFERROR(__xludf.DUMMYFUNCTION("""COMPUTED_VALUE"""),5.0)</f>
        <v>5</v>
      </c>
      <c r="K2593" s="4">
        <f>IFERROR(__xludf.DUMMYFUNCTION("""COMPUTED_VALUE"""),2023.0)</f>
        <v>2023</v>
      </c>
    </row>
    <row r="2594">
      <c r="A2594" s="1" t="s">
        <v>6086</v>
      </c>
      <c r="B2594" s="4" t="s">
        <v>32</v>
      </c>
      <c r="C2594" s="4" t="s">
        <v>29</v>
      </c>
      <c r="D2594" s="4" t="s">
        <v>39</v>
      </c>
      <c r="E2594" s="4">
        <v>1.0</v>
      </c>
      <c r="F2594" s="4">
        <v>1.0</v>
      </c>
      <c r="G2594" s="4">
        <v>1.0</v>
      </c>
      <c r="H2594" s="5">
        <v>45074.0</v>
      </c>
      <c r="I2594" s="4">
        <f>IFERROR(__xludf.DUMMYFUNCTION("SPLIT(H2594,""/"")"),28.0)</f>
        <v>28</v>
      </c>
      <c r="J2594" s="4">
        <f>IFERROR(__xludf.DUMMYFUNCTION("""COMPUTED_VALUE"""),5.0)</f>
        <v>5</v>
      </c>
      <c r="K2594" s="4">
        <f>IFERROR(__xludf.DUMMYFUNCTION("""COMPUTED_VALUE"""),2023.0)</f>
        <v>2023</v>
      </c>
    </row>
    <row r="2595">
      <c r="A2595" s="1" t="s">
        <v>8076</v>
      </c>
      <c r="B2595" s="4" t="s">
        <v>32</v>
      </c>
      <c r="C2595" s="4" t="s">
        <v>29</v>
      </c>
      <c r="D2595" s="4" t="s">
        <v>39</v>
      </c>
      <c r="E2595" s="4">
        <v>3.0</v>
      </c>
      <c r="F2595" s="4">
        <v>1.0</v>
      </c>
      <c r="G2595" s="4">
        <v>3.0</v>
      </c>
      <c r="H2595" s="5">
        <v>45074.0</v>
      </c>
      <c r="I2595" s="4">
        <f>IFERROR(__xludf.DUMMYFUNCTION("SPLIT(H2595,""/"")"),28.0)</f>
        <v>28</v>
      </c>
      <c r="J2595" s="4">
        <f>IFERROR(__xludf.DUMMYFUNCTION("""COMPUTED_VALUE"""),5.0)</f>
        <v>5</v>
      </c>
      <c r="K2595" s="4">
        <f>IFERROR(__xludf.DUMMYFUNCTION("""COMPUTED_VALUE"""),2023.0)</f>
        <v>2023</v>
      </c>
    </row>
    <row r="2596">
      <c r="A2596" s="1" t="s">
        <v>9407</v>
      </c>
      <c r="B2596" s="4" t="s">
        <v>32</v>
      </c>
      <c r="C2596" s="4" t="s">
        <v>30</v>
      </c>
      <c r="D2596" s="4" t="s">
        <v>39</v>
      </c>
      <c r="E2596" s="4">
        <v>3.0</v>
      </c>
      <c r="F2596" s="4">
        <v>1.0</v>
      </c>
      <c r="G2596" s="4">
        <v>3.0</v>
      </c>
      <c r="H2596" s="5">
        <v>45075.0</v>
      </c>
      <c r="I2596" s="4">
        <f>IFERROR(__xludf.DUMMYFUNCTION("SPLIT(H2596,""/"")"),29.0)</f>
        <v>29</v>
      </c>
      <c r="J2596" s="4">
        <f>IFERROR(__xludf.DUMMYFUNCTION("""COMPUTED_VALUE"""),5.0)</f>
        <v>5</v>
      </c>
      <c r="K2596" s="4">
        <f>IFERROR(__xludf.DUMMYFUNCTION("""COMPUTED_VALUE"""),2023.0)</f>
        <v>2023</v>
      </c>
    </row>
    <row r="2597">
      <c r="A2597" s="1" t="s">
        <v>2372</v>
      </c>
      <c r="B2597" s="4" t="s">
        <v>32</v>
      </c>
      <c r="C2597" s="4" t="s">
        <v>29</v>
      </c>
      <c r="D2597" s="4" t="s">
        <v>28</v>
      </c>
      <c r="E2597" s="4">
        <v>3.0</v>
      </c>
      <c r="F2597" s="4">
        <v>1.0</v>
      </c>
      <c r="G2597" s="4">
        <v>3.0</v>
      </c>
      <c r="H2597" s="5">
        <v>45075.0</v>
      </c>
      <c r="I2597" s="4">
        <f>IFERROR(__xludf.DUMMYFUNCTION("SPLIT(H2597,""/"")"),29.0)</f>
        <v>29</v>
      </c>
      <c r="J2597" s="4">
        <f>IFERROR(__xludf.DUMMYFUNCTION("""COMPUTED_VALUE"""),5.0)</f>
        <v>5</v>
      </c>
      <c r="K2597" s="4">
        <f>IFERROR(__xludf.DUMMYFUNCTION("""COMPUTED_VALUE"""),2023.0)</f>
        <v>2023</v>
      </c>
    </row>
    <row r="2598">
      <c r="A2598" s="1" t="s">
        <v>6001</v>
      </c>
      <c r="B2598" s="4" t="s">
        <v>32</v>
      </c>
      <c r="C2598" s="4" t="s">
        <v>30</v>
      </c>
      <c r="D2598" s="4" t="s">
        <v>30</v>
      </c>
      <c r="E2598" s="4">
        <v>4.0</v>
      </c>
      <c r="F2598" s="4">
        <v>1.0</v>
      </c>
      <c r="G2598" s="4">
        <v>4.0</v>
      </c>
      <c r="H2598" s="5">
        <v>45075.0</v>
      </c>
      <c r="I2598" s="4">
        <f>IFERROR(__xludf.DUMMYFUNCTION("SPLIT(H2598,""/"")"),29.0)</f>
        <v>29</v>
      </c>
      <c r="J2598" s="4">
        <f>IFERROR(__xludf.DUMMYFUNCTION("""COMPUTED_VALUE"""),5.0)</f>
        <v>5</v>
      </c>
      <c r="K2598" s="4">
        <f>IFERROR(__xludf.DUMMYFUNCTION("""COMPUTED_VALUE"""),2023.0)</f>
        <v>2023</v>
      </c>
    </row>
    <row r="2599">
      <c r="A2599" s="1" t="s">
        <v>5431</v>
      </c>
      <c r="B2599" s="4" t="s">
        <v>32</v>
      </c>
      <c r="C2599" s="4" t="s">
        <v>24</v>
      </c>
      <c r="D2599" s="4" t="s">
        <v>23</v>
      </c>
      <c r="E2599" s="4">
        <v>5.0</v>
      </c>
      <c r="F2599" s="4">
        <v>1.0</v>
      </c>
      <c r="G2599" s="4">
        <v>5.0</v>
      </c>
      <c r="H2599" s="5">
        <v>45076.0</v>
      </c>
      <c r="I2599" s="4">
        <f>IFERROR(__xludf.DUMMYFUNCTION("SPLIT(H2599,""/"")"),30.0)</f>
        <v>30</v>
      </c>
      <c r="J2599" s="4">
        <f>IFERROR(__xludf.DUMMYFUNCTION("""COMPUTED_VALUE"""),5.0)</f>
        <v>5</v>
      </c>
      <c r="K2599" s="4">
        <f>IFERROR(__xludf.DUMMYFUNCTION("""COMPUTED_VALUE"""),2023.0)</f>
        <v>2023</v>
      </c>
    </row>
    <row r="2600">
      <c r="A2600" s="1" t="s">
        <v>5766</v>
      </c>
      <c r="B2600" s="4" t="s">
        <v>32</v>
      </c>
      <c r="C2600" s="4" t="s">
        <v>29</v>
      </c>
      <c r="D2600" s="4" t="s">
        <v>39</v>
      </c>
      <c r="E2600" s="4">
        <v>5.0</v>
      </c>
      <c r="F2600" s="4">
        <v>1.0</v>
      </c>
      <c r="G2600" s="4">
        <v>5.0</v>
      </c>
      <c r="H2600" s="5">
        <v>45076.0</v>
      </c>
      <c r="I2600" s="4">
        <f>IFERROR(__xludf.DUMMYFUNCTION("SPLIT(H2600,""/"")"),30.0)</f>
        <v>30</v>
      </c>
      <c r="J2600" s="4">
        <f>IFERROR(__xludf.DUMMYFUNCTION("""COMPUTED_VALUE"""),5.0)</f>
        <v>5</v>
      </c>
      <c r="K2600" s="4">
        <f>IFERROR(__xludf.DUMMYFUNCTION("""COMPUTED_VALUE"""),2023.0)</f>
        <v>2023</v>
      </c>
    </row>
    <row r="2601">
      <c r="A2601" s="1" t="s">
        <v>2376</v>
      </c>
      <c r="B2601" s="4" t="s">
        <v>32</v>
      </c>
      <c r="C2601" s="4" t="s">
        <v>30</v>
      </c>
      <c r="D2601" s="4" t="s">
        <v>39</v>
      </c>
      <c r="E2601" s="4">
        <v>3.0</v>
      </c>
      <c r="F2601" s="4">
        <v>1.0</v>
      </c>
      <c r="G2601" s="4">
        <v>3.0</v>
      </c>
      <c r="H2601" s="5">
        <v>45076.0</v>
      </c>
      <c r="I2601" s="4">
        <f>IFERROR(__xludf.DUMMYFUNCTION("SPLIT(H2601,""/"")"),30.0)</f>
        <v>30</v>
      </c>
      <c r="J2601" s="4">
        <f>IFERROR(__xludf.DUMMYFUNCTION("""COMPUTED_VALUE"""),5.0)</f>
        <v>5</v>
      </c>
      <c r="K2601" s="4">
        <f>IFERROR(__xludf.DUMMYFUNCTION("""COMPUTED_VALUE"""),2023.0)</f>
        <v>2023</v>
      </c>
    </row>
    <row r="2602">
      <c r="A2602" s="1" t="s">
        <v>1824</v>
      </c>
      <c r="B2602" s="4" t="s">
        <v>32</v>
      </c>
      <c r="C2602" s="4" t="s">
        <v>24</v>
      </c>
      <c r="D2602" s="4" t="s">
        <v>39</v>
      </c>
      <c r="E2602" s="4">
        <v>2.0</v>
      </c>
      <c r="F2602" s="4">
        <v>1.0</v>
      </c>
      <c r="G2602" s="4">
        <v>2.0</v>
      </c>
      <c r="H2602" s="5">
        <v>45077.0</v>
      </c>
      <c r="I2602" s="4">
        <f>IFERROR(__xludf.DUMMYFUNCTION("SPLIT(H2602,""/"")"),31.0)</f>
        <v>31</v>
      </c>
      <c r="J2602" s="4">
        <f>IFERROR(__xludf.DUMMYFUNCTION("""COMPUTED_VALUE"""),5.0)</f>
        <v>5</v>
      </c>
      <c r="K2602" s="4">
        <f>IFERROR(__xludf.DUMMYFUNCTION("""COMPUTED_VALUE"""),2023.0)</f>
        <v>2023</v>
      </c>
    </row>
    <row r="2603">
      <c r="A2603" s="1" t="s">
        <v>3510</v>
      </c>
      <c r="B2603" s="4" t="s">
        <v>32</v>
      </c>
      <c r="C2603" s="4" t="s">
        <v>29</v>
      </c>
      <c r="D2603" s="4" t="s">
        <v>28</v>
      </c>
      <c r="E2603" s="4">
        <v>5.0</v>
      </c>
      <c r="F2603" s="4">
        <v>1.0</v>
      </c>
      <c r="G2603" s="4">
        <v>5.0</v>
      </c>
      <c r="H2603" s="5">
        <v>45077.0</v>
      </c>
      <c r="I2603" s="4">
        <f>IFERROR(__xludf.DUMMYFUNCTION("SPLIT(H2603,""/"")"),31.0)</f>
        <v>31</v>
      </c>
      <c r="J2603" s="4">
        <f>IFERROR(__xludf.DUMMYFUNCTION("""COMPUTED_VALUE"""),5.0)</f>
        <v>5</v>
      </c>
      <c r="K2603" s="4">
        <f>IFERROR(__xludf.DUMMYFUNCTION("""COMPUTED_VALUE"""),2023.0)</f>
        <v>2023</v>
      </c>
    </row>
    <row r="2604">
      <c r="A2604" s="1" t="s">
        <v>2633</v>
      </c>
      <c r="B2604" s="4" t="s">
        <v>32</v>
      </c>
      <c r="C2604" s="4" t="s">
        <v>29</v>
      </c>
      <c r="D2604" s="4" t="s">
        <v>30</v>
      </c>
      <c r="E2604" s="4">
        <v>2.0</v>
      </c>
      <c r="F2604" s="4">
        <v>1.0</v>
      </c>
      <c r="G2604" s="4">
        <v>2.0</v>
      </c>
      <c r="H2604" s="5">
        <v>45077.0</v>
      </c>
      <c r="I2604" s="4">
        <f>IFERROR(__xludf.DUMMYFUNCTION("SPLIT(H2604,""/"")"),31.0)</f>
        <v>31</v>
      </c>
      <c r="J2604" s="4">
        <f>IFERROR(__xludf.DUMMYFUNCTION("""COMPUTED_VALUE"""),5.0)</f>
        <v>5</v>
      </c>
      <c r="K2604" s="4">
        <f>IFERROR(__xludf.DUMMYFUNCTION("""COMPUTED_VALUE"""),2023.0)</f>
        <v>2023</v>
      </c>
    </row>
    <row r="2605">
      <c r="A2605" s="1" t="s">
        <v>3129</v>
      </c>
      <c r="B2605" s="4" t="s">
        <v>32</v>
      </c>
      <c r="C2605" s="4" t="s">
        <v>24</v>
      </c>
      <c r="D2605" s="4" t="s">
        <v>28</v>
      </c>
      <c r="E2605" s="4">
        <v>5.0</v>
      </c>
      <c r="F2605" s="4">
        <v>1.0</v>
      </c>
      <c r="G2605" s="4">
        <v>5.0</v>
      </c>
      <c r="H2605" s="5">
        <v>45078.0</v>
      </c>
      <c r="I2605" s="4">
        <f>IFERROR(__xludf.DUMMYFUNCTION("SPLIT(H2605,""/"")"),1.0)</f>
        <v>1</v>
      </c>
      <c r="J2605" s="4">
        <f>IFERROR(__xludf.DUMMYFUNCTION("""COMPUTED_VALUE"""),6.0)</f>
        <v>6</v>
      </c>
      <c r="K2605" s="4">
        <f>IFERROR(__xludf.DUMMYFUNCTION("""COMPUTED_VALUE"""),2023.0)</f>
        <v>2023</v>
      </c>
    </row>
    <row r="2606">
      <c r="A2606" s="1" t="s">
        <v>8029</v>
      </c>
      <c r="B2606" s="4" t="s">
        <v>32</v>
      </c>
      <c r="C2606" s="4" t="s">
        <v>24</v>
      </c>
      <c r="D2606" s="4" t="s">
        <v>30</v>
      </c>
      <c r="E2606" s="4">
        <v>3.0</v>
      </c>
      <c r="F2606" s="4">
        <v>1.0</v>
      </c>
      <c r="G2606" s="4">
        <v>3.0</v>
      </c>
      <c r="H2606" s="5">
        <v>45078.0</v>
      </c>
      <c r="I2606" s="4">
        <f>IFERROR(__xludf.DUMMYFUNCTION("SPLIT(H2606,""/"")"),1.0)</f>
        <v>1</v>
      </c>
      <c r="J2606" s="4">
        <f>IFERROR(__xludf.DUMMYFUNCTION("""COMPUTED_VALUE"""),6.0)</f>
        <v>6</v>
      </c>
      <c r="K2606" s="4">
        <f>IFERROR(__xludf.DUMMYFUNCTION("""COMPUTED_VALUE"""),2023.0)</f>
        <v>2023</v>
      </c>
    </row>
    <row r="2607">
      <c r="A2607" s="1" t="s">
        <v>9289</v>
      </c>
      <c r="B2607" s="4" t="s">
        <v>32</v>
      </c>
      <c r="C2607" s="4" t="s">
        <v>30</v>
      </c>
      <c r="D2607" s="4" t="s">
        <v>28</v>
      </c>
      <c r="E2607" s="4">
        <v>3.0</v>
      </c>
      <c r="F2607" s="4">
        <v>1.0</v>
      </c>
      <c r="G2607" s="4">
        <v>3.0</v>
      </c>
      <c r="H2607" s="5">
        <v>45078.0</v>
      </c>
      <c r="I2607" s="4">
        <f>IFERROR(__xludf.DUMMYFUNCTION("SPLIT(H2607,""/"")"),1.0)</f>
        <v>1</v>
      </c>
      <c r="J2607" s="4">
        <f>IFERROR(__xludf.DUMMYFUNCTION("""COMPUTED_VALUE"""),6.0)</f>
        <v>6</v>
      </c>
      <c r="K2607" s="4">
        <f>IFERROR(__xludf.DUMMYFUNCTION("""COMPUTED_VALUE"""),2023.0)</f>
        <v>2023</v>
      </c>
    </row>
    <row r="2608">
      <c r="A2608" s="1" t="s">
        <v>3592</v>
      </c>
      <c r="B2608" s="4" t="s">
        <v>32</v>
      </c>
      <c r="C2608" s="4" t="s">
        <v>24</v>
      </c>
      <c r="D2608" s="4" t="s">
        <v>30</v>
      </c>
      <c r="E2608" s="4">
        <v>4.0</v>
      </c>
      <c r="F2608" s="4">
        <v>1.0</v>
      </c>
      <c r="G2608" s="4">
        <v>4.0</v>
      </c>
      <c r="H2608" s="5">
        <v>45078.0</v>
      </c>
      <c r="I2608" s="4">
        <f>IFERROR(__xludf.DUMMYFUNCTION("SPLIT(H2608,""/"")"),1.0)</f>
        <v>1</v>
      </c>
      <c r="J2608" s="4">
        <f>IFERROR(__xludf.DUMMYFUNCTION("""COMPUTED_VALUE"""),6.0)</f>
        <v>6</v>
      </c>
      <c r="K2608" s="4">
        <f>IFERROR(__xludf.DUMMYFUNCTION("""COMPUTED_VALUE"""),2023.0)</f>
        <v>2023</v>
      </c>
    </row>
    <row r="2609">
      <c r="A2609" s="1" t="s">
        <v>50</v>
      </c>
      <c r="B2609" s="4" t="s">
        <v>32</v>
      </c>
      <c r="C2609" s="4" t="s">
        <v>24</v>
      </c>
      <c r="D2609" s="4" t="s">
        <v>30</v>
      </c>
      <c r="E2609" s="4">
        <v>5.0</v>
      </c>
      <c r="F2609" s="4">
        <v>1.0</v>
      </c>
      <c r="G2609" s="4">
        <v>5.0</v>
      </c>
      <c r="H2609" s="5">
        <v>45078.0</v>
      </c>
      <c r="I2609" s="4">
        <f>IFERROR(__xludf.DUMMYFUNCTION("SPLIT(H2609,""/"")"),1.0)</f>
        <v>1</v>
      </c>
      <c r="J2609" s="4">
        <f>IFERROR(__xludf.DUMMYFUNCTION("""COMPUTED_VALUE"""),6.0)</f>
        <v>6</v>
      </c>
      <c r="K2609" s="4">
        <f>IFERROR(__xludf.DUMMYFUNCTION("""COMPUTED_VALUE"""),2023.0)</f>
        <v>2023</v>
      </c>
    </row>
    <row r="2610">
      <c r="A2610" s="1" t="s">
        <v>4268</v>
      </c>
      <c r="B2610" s="4" t="s">
        <v>32</v>
      </c>
      <c r="C2610" s="4" t="s">
        <v>24</v>
      </c>
      <c r="D2610" s="4" t="s">
        <v>23</v>
      </c>
      <c r="E2610" s="4">
        <v>3.0</v>
      </c>
      <c r="F2610" s="4">
        <v>1.0</v>
      </c>
      <c r="G2610" s="4">
        <v>3.0</v>
      </c>
      <c r="H2610" s="5">
        <v>45079.0</v>
      </c>
      <c r="I2610" s="4">
        <f>IFERROR(__xludf.DUMMYFUNCTION("SPLIT(H2610,""/"")"),2.0)</f>
        <v>2</v>
      </c>
      <c r="J2610" s="4">
        <f>IFERROR(__xludf.DUMMYFUNCTION("""COMPUTED_VALUE"""),6.0)</f>
        <v>6</v>
      </c>
      <c r="K2610" s="4">
        <f>IFERROR(__xludf.DUMMYFUNCTION("""COMPUTED_VALUE"""),2023.0)</f>
        <v>2023</v>
      </c>
    </row>
    <row r="2611">
      <c r="A2611" s="1" t="s">
        <v>8615</v>
      </c>
      <c r="B2611" s="4" t="s">
        <v>32</v>
      </c>
      <c r="C2611" s="4" t="s">
        <v>24</v>
      </c>
      <c r="D2611" s="4" t="s">
        <v>30</v>
      </c>
      <c r="E2611" s="4">
        <v>1.0</v>
      </c>
      <c r="F2611" s="4">
        <v>1.0</v>
      </c>
      <c r="G2611" s="4">
        <v>1.0</v>
      </c>
      <c r="H2611" s="5">
        <v>45079.0</v>
      </c>
      <c r="I2611" s="4">
        <f>IFERROR(__xludf.DUMMYFUNCTION("SPLIT(H2611,""/"")"),2.0)</f>
        <v>2</v>
      </c>
      <c r="J2611" s="4">
        <f>IFERROR(__xludf.DUMMYFUNCTION("""COMPUTED_VALUE"""),6.0)</f>
        <v>6</v>
      </c>
      <c r="K2611" s="4">
        <f>IFERROR(__xludf.DUMMYFUNCTION("""COMPUTED_VALUE"""),2023.0)</f>
        <v>2023</v>
      </c>
    </row>
    <row r="2612">
      <c r="A2612" s="1" t="s">
        <v>9420</v>
      </c>
      <c r="B2612" s="4" t="s">
        <v>32</v>
      </c>
      <c r="C2612" s="4" t="s">
        <v>24</v>
      </c>
      <c r="D2612" s="4" t="s">
        <v>39</v>
      </c>
      <c r="E2612" s="4">
        <v>4.0</v>
      </c>
      <c r="F2612" s="4">
        <v>1.0</v>
      </c>
      <c r="G2612" s="4">
        <v>4.0</v>
      </c>
      <c r="H2612" s="5">
        <v>45079.0</v>
      </c>
      <c r="I2612" s="4">
        <f>IFERROR(__xludf.DUMMYFUNCTION("SPLIT(H2612,""/"")"),2.0)</f>
        <v>2</v>
      </c>
      <c r="J2612" s="4">
        <f>IFERROR(__xludf.DUMMYFUNCTION("""COMPUTED_VALUE"""),6.0)</f>
        <v>6</v>
      </c>
      <c r="K2612" s="4">
        <f>IFERROR(__xludf.DUMMYFUNCTION("""COMPUTED_VALUE"""),2023.0)</f>
        <v>2023</v>
      </c>
    </row>
    <row r="2613">
      <c r="A2613" s="1" t="s">
        <v>9718</v>
      </c>
      <c r="B2613" s="4" t="s">
        <v>32</v>
      </c>
      <c r="C2613" s="4" t="s">
        <v>24</v>
      </c>
      <c r="D2613" s="4" t="s">
        <v>28</v>
      </c>
      <c r="E2613" s="4">
        <v>1.0</v>
      </c>
      <c r="F2613" s="4">
        <v>1.0</v>
      </c>
      <c r="G2613" s="4">
        <v>1.0</v>
      </c>
      <c r="H2613" s="5">
        <v>45079.0</v>
      </c>
      <c r="I2613" s="4">
        <f>IFERROR(__xludf.DUMMYFUNCTION("SPLIT(H2613,""/"")"),2.0)</f>
        <v>2</v>
      </c>
      <c r="J2613" s="4">
        <f>IFERROR(__xludf.DUMMYFUNCTION("""COMPUTED_VALUE"""),6.0)</f>
        <v>6</v>
      </c>
      <c r="K2613" s="4">
        <f>IFERROR(__xludf.DUMMYFUNCTION("""COMPUTED_VALUE"""),2023.0)</f>
        <v>2023</v>
      </c>
    </row>
    <row r="2614">
      <c r="A2614" s="1" t="s">
        <v>2707</v>
      </c>
      <c r="B2614" s="4" t="s">
        <v>32</v>
      </c>
      <c r="C2614" s="4" t="s">
        <v>30</v>
      </c>
      <c r="D2614" s="4" t="s">
        <v>23</v>
      </c>
      <c r="E2614" s="4">
        <v>3.0</v>
      </c>
      <c r="F2614" s="4">
        <v>1.0</v>
      </c>
      <c r="G2614" s="4">
        <v>3.0</v>
      </c>
      <c r="H2614" s="5">
        <v>45079.0</v>
      </c>
      <c r="I2614" s="4">
        <f>IFERROR(__xludf.DUMMYFUNCTION("SPLIT(H2614,""/"")"),2.0)</f>
        <v>2</v>
      </c>
      <c r="J2614" s="4">
        <f>IFERROR(__xludf.DUMMYFUNCTION("""COMPUTED_VALUE"""),6.0)</f>
        <v>6</v>
      </c>
      <c r="K2614" s="4">
        <f>IFERROR(__xludf.DUMMYFUNCTION("""COMPUTED_VALUE"""),2023.0)</f>
        <v>2023</v>
      </c>
    </row>
    <row r="2615">
      <c r="A2615" s="1" t="s">
        <v>9162</v>
      </c>
      <c r="B2615" s="4" t="s">
        <v>32</v>
      </c>
      <c r="C2615" s="4" t="s">
        <v>30</v>
      </c>
      <c r="D2615" s="4" t="s">
        <v>23</v>
      </c>
      <c r="E2615" s="4">
        <v>2.0</v>
      </c>
      <c r="F2615" s="4">
        <v>1.0</v>
      </c>
      <c r="G2615" s="4">
        <v>2.0</v>
      </c>
      <c r="H2615" s="5">
        <v>45079.0</v>
      </c>
      <c r="I2615" s="4">
        <f>IFERROR(__xludf.DUMMYFUNCTION("SPLIT(H2615,""/"")"),2.0)</f>
        <v>2</v>
      </c>
      <c r="J2615" s="4">
        <f>IFERROR(__xludf.DUMMYFUNCTION("""COMPUTED_VALUE"""),6.0)</f>
        <v>6</v>
      </c>
      <c r="K2615" s="4">
        <f>IFERROR(__xludf.DUMMYFUNCTION("""COMPUTED_VALUE"""),2023.0)</f>
        <v>2023</v>
      </c>
    </row>
    <row r="2616">
      <c r="A2616" s="1" t="s">
        <v>6427</v>
      </c>
      <c r="B2616" s="4" t="s">
        <v>32</v>
      </c>
      <c r="C2616" s="4" t="s">
        <v>30</v>
      </c>
      <c r="D2616" s="4" t="s">
        <v>30</v>
      </c>
      <c r="E2616" s="4">
        <v>4.0</v>
      </c>
      <c r="F2616" s="4">
        <v>1.0</v>
      </c>
      <c r="G2616" s="4">
        <v>4.0</v>
      </c>
      <c r="H2616" s="5">
        <v>45079.0</v>
      </c>
      <c r="I2616" s="4">
        <f>IFERROR(__xludf.DUMMYFUNCTION("SPLIT(H2616,""/"")"),2.0)</f>
        <v>2</v>
      </c>
      <c r="J2616" s="4">
        <f>IFERROR(__xludf.DUMMYFUNCTION("""COMPUTED_VALUE"""),6.0)</f>
        <v>6</v>
      </c>
      <c r="K2616" s="4">
        <f>IFERROR(__xludf.DUMMYFUNCTION("""COMPUTED_VALUE"""),2023.0)</f>
        <v>2023</v>
      </c>
    </row>
    <row r="2617">
      <c r="A2617" s="1" t="s">
        <v>996</v>
      </c>
      <c r="B2617" s="4" t="s">
        <v>32</v>
      </c>
      <c r="C2617" s="4" t="s">
        <v>29</v>
      </c>
      <c r="D2617" s="4" t="s">
        <v>30</v>
      </c>
      <c r="E2617" s="4">
        <v>2.0</v>
      </c>
      <c r="F2617" s="4">
        <v>1.0</v>
      </c>
      <c r="G2617" s="4">
        <v>2.0</v>
      </c>
      <c r="H2617" s="5">
        <v>45081.0</v>
      </c>
      <c r="I2617" s="4">
        <f>IFERROR(__xludf.DUMMYFUNCTION("SPLIT(H2617,""/"")"),4.0)</f>
        <v>4</v>
      </c>
      <c r="J2617" s="4">
        <f>IFERROR(__xludf.DUMMYFUNCTION("""COMPUTED_VALUE"""),6.0)</f>
        <v>6</v>
      </c>
      <c r="K2617" s="4">
        <f>IFERROR(__xludf.DUMMYFUNCTION("""COMPUTED_VALUE"""),2023.0)</f>
        <v>2023</v>
      </c>
    </row>
    <row r="2618">
      <c r="A2618" s="1" t="s">
        <v>4217</v>
      </c>
      <c r="B2618" s="4" t="s">
        <v>32</v>
      </c>
      <c r="C2618" s="4" t="s">
        <v>24</v>
      </c>
      <c r="D2618" s="4" t="s">
        <v>30</v>
      </c>
      <c r="E2618" s="4">
        <v>5.0</v>
      </c>
      <c r="F2618" s="4">
        <v>1.0</v>
      </c>
      <c r="G2618" s="4">
        <v>5.0</v>
      </c>
      <c r="H2618" s="5">
        <v>45081.0</v>
      </c>
      <c r="I2618" s="4">
        <f>IFERROR(__xludf.DUMMYFUNCTION("SPLIT(H2618,""/"")"),4.0)</f>
        <v>4</v>
      </c>
      <c r="J2618" s="4">
        <f>IFERROR(__xludf.DUMMYFUNCTION("""COMPUTED_VALUE"""),6.0)</f>
        <v>6</v>
      </c>
      <c r="K2618" s="4">
        <f>IFERROR(__xludf.DUMMYFUNCTION("""COMPUTED_VALUE"""),2023.0)</f>
        <v>2023</v>
      </c>
    </row>
    <row r="2619">
      <c r="A2619" s="1" t="s">
        <v>3562</v>
      </c>
      <c r="B2619" s="4" t="s">
        <v>32</v>
      </c>
      <c r="C2619" s="4" t="s">
        <v>30</v>
      </c>
      <c r="D2619" s="4" t="s">
        <v>28</v>
      </c>
      <c r="E2619" s="4">
        <v>5.0</v>
      </c>
      <c r="F2619" s="4">
        <v>1.0</v>
      </c>
      <c r="G2619" s="4">
        <v>5.0</v>
      </c>
      <c r="H2619" s="5">
        <v>45081.0</v>
      </c>
      <c r="I2619" s="4">
        <f>IFERROR(__xludf.DUMMYFUNCTION("SPLIT(H2619,""/"")"),4.0)</f>
        <v>4</v>
      </c>
      <c r="J2619" s="4">
        <f>IFERROR(__xludf.DUMMYFUNCTION("""COMPUTED_VALUE"""),6.0)</f>
        <v>6</v>
      </c>
      <c r="K2619" s="4">
        <f>IFERROR(__xludf.DUMMYFUNCTION("""COMPUTED_VALUE"""),2023.0)</f>
        <v>2023</v>
      </c>
    </row>
    <row r="2620">
      <c r="A2620" s="1" t="s">
        <v>1112</v>
      </c>
      <c r="B2620" s="4" t="s">
        <v>32</v>
      </c>
      <c r="C2620" s="4" t="s">
        <v>24</v>
      </c>
      <c r="D2620" s="4" t="s">
        <v>39</v>
      </c>
      <c r="E2620" s="4">
        <v>1.0</v>
      </c>
      <c r="F2620" s="4">
        <v>1.0</v>
      </c>
      <c r="G2620" s="4">
        <v>1.0</v>
      </c>
      <c r="H2620" s="5">
        <v>45081.0</v>
      </c>
      <c r="I2620" s="4">
        <f>IFERROR(__xludf.DUMMYFUNCTION("SPLIT(H2620,""/"")"),4.0)</f>
        <v>4</v>
      </c>
      <c r="J2620" s="4">
        <f>IFERROR(__xludf.DUMMYFUNCTION("""COMPUTED_VALUE"""),6.0)</f>
        <v>6</v>
      </c>
      <c r="K2620" s="4">
        <f>IFERROR(__xludf.DUMMYFUNCTION("""COMPUTED_VALUE"""),2023.0)</f>
        <v>2023</v>
      </c>
    </row>
    <row r="2621">
      <c r="A2621" s="1" t="s">
        <v>1347</v>
      </c>
      <c r="B2621" s="4" t="s">
        <v>32</v>
      </c>
      <c r="C2621" s="4" t="s">
        <v>29</v>
      </c>
      <c r="D2621" s="4" t="s">
        <v>23</v>
      </c>
      <c r="E2621" s="4">
        <v>5.0</v>
      </c>
      <c r="F2621" s="4">
        <v>1.0</v>
      </c>
      <c r="G2621" s="4">
        <v>5.0</v>
      </c>
      <c r="H2621" s="5">
        <v>45082.0</v>
      </c>
      <c r="I2621" s="4">
        <f>IFERROR(__xludf.DUMMYFUNCTION("SPLIT(H2621,""/"")"),5.0)</f>
        <v>5</v>
      </c>
      <c r="J2621" s="4">
        <f>IFERROR(__xludf.DUMMYFUNCTION("""COMPUTED_VALUE"""),6.0)</f>
        <v>6</v>
      </c>
      <c r="K2621" s="4">
        <f>IFERROR(__xludf.DUMMYFUNCTION("""COMPUTED_VALUE"""),2023.0)</f>
        <v>2023</v>
      </c>
    </row>
    <row r="2622">
      <c r="A2622" s="1" t="s">
        <v>1812</v>
      </c>
      <c r="B2622" s="4" t="s">
        <v>32</v>
      </c>
      <c r="C2622" s="4" t="s">
        <v>29</v>
      </c>
      <c r="D2622" s="4" t="s">
        <v>28</v>
      </c>
      <c r="E2622" s="4">
        <v>2.0</v>
      </c>
      <c r="F2622" s="4">
        <v>1.0</v>
      </c>
      <c r="G2622" s="4">
        <v>2.0</v>
      </c>
      <c r="H2622" s="5">
        <v>45082.0</v>
      </c>
      <c r="I2622" s="4">
        <f>IFERROR(__xludf.DUMMYFUNCTION("SPLIT(H2622,""/"")"),5.0)</f>
        <v>5</v>
      </c>
      <c r="J2622" s="4">
        <f>IFERROR(__xludf.DUMMYFUNCTION("""COMPUTED_VALUE"""),6.0)</f>
        <v>6</v>
      </c>
      <c r="K2622" s="4">
        <f>IFERROR(__xludf.DUMMYFUNCTION("""COMPUTED_VALUE"""),2023.0)</f>
        <v>2023</v>
      </c>
    </row>
    <row r="2623">
      <c r="A2623" s="1" t="s">
        <v>6773</v>
      </c>
      <c r="B2623" s="4" t="s">
        <v>32</v>
      </c>
      <c r="C2623" s="4" t="s">
        <v>29</v>
      </c>
      <c r="D2623" s="4" t="s">
        <v>39</v>
      </c>
      <c r="E2623" s="4">
        <v>5.0</v>
      </c>
      <c r="F2623" s="4">
        <v>1.0</v>
      </c>
      <c r="G2623" s="4">
        <v>5.0</v>
      </c>
      <c r="H2623" s="5">
        <v>45082.0</v>
      </c>
      <c r="I2623" s="4">
        <f>IFERROR(__xludf.DUMMYFUNCTION("SPLIT(H2623,""/"")"),5.0)</f>
        <v>5</v>
      </c>
      <c r="J2623" s="4">
        <f>IFERROR(__xludf.DUMMYFUNCTION("""COMPUTED_VALUE"""),6.0)</f>
        <v>6</v>
      </c>
      <c r="K2623" s="4">
        <f>IFERROR(__xludf.DUMMYFUNCTION("""COMPUTED_VALUE"""),2023.0)</f>
        <v>2023</v>
      </c>
    </row>
    <row r="2624">
      <c r="A2624" s="1" t="s">
        <v>1638</v>
      </c>
      <c r="B2624" s="4" t="s">
        <v>32</v>
      </c>
      <c r="C2624" s="4" t="s">
        <v>24</v>
      </c>
      <c r="D2624" s="4" t="s">
        <v>28</v>
      </c>
      <c r="E2624" s="4">
        <v>3.0</v>
      </c>
      <c r="F2624" s="4">
        <v>1.0</v>
      </c>
      <c r="G2624" s="4">
        <v>3.0</v>
      </c>
      <c r="H2624" s="5">
        <v>45082.0</v>
      </c>
      <c r="I2624" s="4">
        <f>IFERROR(__xludf.DUMMYFUNCTION("SPLIT(H2624,""/"")"),5.0)</f>
        <v>5</v>
      </c>
      <c r="J2624" s="4">
        <f>IFERROR(__xludf.DUMMYFUNCTION("""COMPUTED_VALUE"""),6.0)</f>
        <v>6</v>
      </c>
      <c r="K2624" s="4">
        <f>IFERROR(__xludf.DUMMYFUNCTION("""COMPUTED_VALUE"""),2023.0)</f>
        <v>2023</v>
      </c>
    </row>
    <row r="2625">
      <c r="A2625" s="1" t="s">
        <v>2985</v>
      </c>
      <c r="B2625" s="4" t="s">
        <v>32</v>
      </c>
      <c r="C2625" s="4" t="s">
        <v>24</v>
      </c>
      <c r="D2625" s="4" t="s">
        <v>30</v>
      </c>
      <c r="E2625" s="4">
        <v>4.0</v>
      </c>
      <c r="F2625" s="4">
        <v>1.0</v>
      </c>
      <c r="G2625" s="4">
        <v>4.0</v>
      </c>
      <c r="H2625" s="5">
        <v>45083.0</v>
      </c>
      <c r="I2625" s="4">
        <f>IFERROR(__xludf.DUMMYFUNCTION("SPLIT(H2625,""/"")"),6.0)</f>
        <v>6</v>
      </c>
      <c r="J2625" s="4">
        <f>IFERROR(__xludf.DUMMYFUNCTION("""COMPUTED_VALUE"""),6.0)</f>
        <v>6</v>
      </c>
      <c r="K2625" s="4">
        <f>IFERROR(__xludf.DUMMYFUNCTION("""COMPUTED_VALUE"""),2023.0)</f>
        <v>2023</v>
      </c>
    </row>
    <row r="2626">
      <c r="A2626" s="1" t="s">
        <v>5149</v>
      </c>
      <c r="B2626" s="4" t="s">
        <v>32</v>
      </c>
      <c r="C2626" s="4" t="s">
        <v>30</v>
      </c>
      <c r="D2626" s="4" t="s">
        <v>39</v>
      </c>
      <c r="E2626" s="4">
        <v>2.0</v>
      </c>
      <c r="F2626" s="4">
        <v>1.0</v>
      </c>
      <c r="G2626" s="4">
        <v>2.0</v>
      </c>
      <c r="H2626" s="5">
        <v>45083.0</v>
      </c>
      <c r="I2626" s="4">
        <f>IFERROR(__xludf.DUMMYFUNCTION("SPLIT(H2626,""/"")"),6.0)</f>
        <v>6</v>
      </c>
      <c r="J2626" s="4">
        <f>IFERROR(__xludf.DUMMYFUNCTION("""COMPUTED_VALUE"""),6.0)</f>
        <v>6</v>
      </c>
      <c r="K2626" s="4">
        <f>IFERROR(__xludf.DUMMYFUNCTION("""COMPUTED_VALUE"""),2023.0)</f>
        <v>2023</v>
      </c>
    </row>
    <row r="2627">
      <c r="A2627" s="1" t="s">
        <v>3390</v>
      </c>
      <c r="B2627" s="4" t="s">
        <v>32</v>
      </c>
      <c r="C2627" s="4" t="s">
        <v>29</v>
      </c>
      <c r="D2627" s="4" t="s">
        <v>28</v>
      </c>
      <c r="E2627" s="4">
        <v>1.0</v>
      </c>
      <c r="F2627" s="4">
        <v>1.0</v>
      </c>
      <c r="G2627" s="4">
        <v>1.0</v>
      </c>
      <c r="H2627" s="5">
        <v>45083.0</v>
      </c>
      <c r="I2627" s="4">
        <f>IFERROR(__xludf.DUMMYFUNCTION("SPLIT(H2627,""/"")"),6.0)</f>
        <v>6</v>
      </c>
      <c r="J2627" s="4">
        <f>IFERROR(__xludf.DUMMYFUNCTION("""COMPUTED_VALUE"""),6.0)</f>
        <v>6</v>
      </c>
      <c r="K2627" s="4">
        <f>IFERROR(__xludf.DUMMYFUNCTION("""COMPUTED_VALUE"""),2023.0)</f>
        <v>2023</v>
      </c>
    </row>
    <row r="2628">
      <c r="A2628" s="1" t="s">
        <v>3782</v>
      </c>
      <c r="B2628" s="4" t="s">
        <v>32</v>
      </c>
      <c r="C2628" s="4" t="s">
        <v>30</v>
      </c>
      <c r="D2628" s="4" t="s">
        <v>39</v>
      </c>
      <c r="E2628" s="4">
        <v>1.0</v>
      </c>
      <c r="F2628" s="4">
        <v>1.0</v>
      </c>
      <c r="G2628" s="4">
        <v>1.0</v>
      </c>
      <c r="H2628" s="5">
        <v>45083.0</v>
      </c>
      <c r="I2628" s="4">
        <f>IFERROR(__xludf.DUMMYFUNCTION("SPLIT(H2628,""/"")"),6.0)</f>
        <v>6</v>
      </c>
      <c r="J2628" s="4">
        <f>IFERROR(__xludf.DUMMYFUNCTION("""COMPUTED_VALUE"""),6.0)</f>
        <v>6</v>
      </c>
      <c r="K2628" s="4">
        <f>IFERROR(__xludf.DUMMYFUNCTION("""COMPUTED_VALUE"""),2023.0)</f>
        <v>2023</v>
      </c>
    </row>
    <row r="2629">
      <c r="A2629" s="1" t="s">
        <v>1635</v>
      </c>
      <c r="B2629" s="4" t="s">
        <v>32</v>
      </c>
      <c r="C2629" s="4" t="s">
        <v>24</v>
      </c>
      <c r="D2629" s="4" t="s">
        <v>39</v>
      </c>
      <c r="E2629" s="4">
        <v>5.0</v>
      </c>
      <c r="F2629" s="4">
        <v>1.0</v>
      </c>
      <c r="G2629" s="4">
        <v>5.0</v>
      </c>
      <c r="H2629" s="5">
        <v>45083.0</v>
      </c>
      <c r="I2629" s="4">
        <f>IFERROR(__xludf.DUMMYFUNCTION("SPLIT(H2629,""/"")"),6.0)</f>
        <v>6</v>
      </c>
      <c r="J2629" s="4">
        <f>IFERROR(__xludf.DUMMYFUNCTION("""COMPUTED_VALUE"""),6.0)</f>
        <v>6</v>
      </c>
      <c r="K2629" s="4">
        <f>IFERROR(__xludf.DUMMYFUNCTION("""COMPUTED_VALUE"""),2023.0)</f>
        <v>2023</v>
      </c>
    </row>
    <row r="2630">
      <c r="A2630" s="1" t="s">
        <v>3838</v>
      </c>
      <c r="B2630" s="4" t="s">
        <v>32</v>
      </c>
      <c r="C2630" s="4" t="s">
        <v>29</v>
      </c>
      <c r="D2630" s="4" t="s">
        <v>39</v>
      </c>
      <c r="E2630" s="4">
        <v>1.0</v>
      </c>
      <c r="F2630" s="4">
        <v>1.0</v>
      </c>
      <c r="G2630" s="4">
        <v>1.0</v>
      </c>
      <c r="H2630" s="5">
        <v>45084.0</v>
      </c>
      <c r="I2630" s="4">
        <f>IFERROR(__xludf.DUMMYFUNCTION("SPLIT(H2630,""/"")"),7.0)</f>
        <v>7</v>
      </c>
      <c r="J2630" s="4">
        <f>IFERROR(__xludf.DUMMYFUNCTION("""COMPUTED_VALUE"""),6.0)</f>
        <v>6</v>
      </c>
      <c r="K2630" s="4">
        <f>IFERROR(__xludf.DUMMYFUNCTION("""COMPUTED_VALUE"""),2023.0)</f>
        <v>2023</v>
      </c>
    </row>
    <row r="2631">
      <c r="A2631" s="1" t="s">
        <v>6662</v>
      </c>
      <c r="B2631" s="4" t="s">
        <v>32</v>
      </c>
      <c r="C2631" s="4" t="s">
        <v>30</v>
      </c>
      <c r="D2631" s="4" t="s">
        <v>23</v>
      </c>
      <c r="E2631" s="4">
        <v>1.0</v>
      </c>
      <c r="F2631" s="4">
        <v>1.0</v>
      </c>
      <c r="G2631" s="4">
        <v>1.0</v>
      </c>
      <c r="H2631" s="5">
        <v>45084.0</v>
      </c>
      <c r="I2631" s="4">
        <f>IFERROR(__xludf.DUMMYFUNCTION("SPLIT(H2631,""/"")"),7.0)</f>
        <v>7</v>
      </c>
      <c r="J2631" s="4">
        <f>IFERROR(__xludf.DUMMYFUNCTION("""COMPUTED_VALUE"""),6.0)</f>
        <v>6</v>
      </c>
      <c r="K2631" s="4">
        <f>IFERROR(__xludf.DUMMYFUNCTION("""COMPUTED_VALUE"""),2023.0)</f>
        <v>2023</v>
      </c>
    </row>
    <row r="2632">
      <c r="A2632" s="1" t="s">
        <v>1837</v>
      </c>
      <c r="B2632" s="4" t="s">
        <v>32</v>
      </c>
      <c r="C2632" s="4" t="s">
        <v>24</v>
      </c>
      <c r="D2632" s="4" t="s">
        <v>28</v>
      </c>
      <c r="E2632" s="4">
        <v>4.0</v>
      </c>
      <c r="F2632" s="4">
        <v>1.0</v>
      </c>
      <c r="G2632" s="4">
        <v>4.0</v>
      </c>
      <c r="H2632" s="5">
        <v>45085.0</v>
      </c>
      <c r="I2632" s="4">
        <f>IFERROR(__xludf.DUMMYFUNCTION("SPLIT(H2632,""/"")"),8.0)</f>
        <v>8</v>
      </c>
      <c r="J2632" s="4">
        <f>IFERROR(__xludf.DUMMYFUNCTION("""COMPUTED_VALUE"""),6.0)</f>
        <v>6</v>
      </c>
      <c r="K2632" s="4">
        <f>IFERROR(__xludf.DUMMYFUNCTION("""COMPUTED_VALUE"""),2023.0)</f>
        <v>2023</v>
      </c>
    </row>
    <row r="2633">
      <c r="A2633" s="1" t="s">
        <v>8420</v>
      </c>
      <c r="B2633" s="4" t="s">
        <v>32</v>
      </c>
      <c r="C2633" s="4" t="s">
        <v>30</v>
      </c>
      <c r="D2633" s="4" t="s">
        <v>23</v>
      </c>
      <c r="E2633" s="4">
        <v>1.0</v>
      </c>
      <c r="F2633" s="4">
        <v>1.0</v>
      </c>
      <c r="G2633" s="4">
        <v>1.0</v>
      </c>
      <c r="H2633" s="5">
        <v>45086.0</v>
      </c>
      <c r="I2633" s="4">
        <f>IFERROR(__xludf.DUMMYFUNCTION("SPLIT(H2633,""/"")"),9.0)</f>
        <v>9</v>
      </c>
      <c r="J2633" s="4">
        <f>IFERROR(__xludf.DUMMYFUNCTION("""COMPUTED_VALUE"""),6.0)</f>
        <v>6</v>
      </c>
      <c r="K2633" s="4">
        <f>IFERROR(__xludf.DUMMYFUNCTION("""COMPUTED_VALUE"""),2023.0)</f>
        <v>2023</v>
      </c>
    </row>
    <row r="2634">
      <c r="A2634" s="1" t="s">
        <v>9040</v>
      </c>
      <c r="B2634" s="4" t="s">
        <v>32</v>
      </c>
      <c r="C2634" s="4" t="s">
        <v>24</v>
      </c>
      <c r="D2634" s="4" t="s">
        <v>30</v>
      </c>
      <c r="E2634" s="4">
        <v>4.0</v>
      </c>
      <c r="F2634" s="4">
        <v>1.0</v>
      </c>
      <c r="G2634" s="4">
        <v>4.0</v>
      </c>
      <c r="H2634" s="5">
        <v>45086.0</v>
      </c>
      <c r="I2634" s="4">
        <f>IFERROR(__xludf.DUMMYFUNCTION("SPLIT(H2634,""/"")"),9.0)</f>
        <v>9</v>
      </c>
      <c r="J2634" s="4">
        <f>IFERROR(__xludf.DUMMYFUNCTION("""COMPUTED_VALUE"""),6.0)</f>
        <v>6</v>
      </c>
      <c r="K2634" s="4">
        <f>IFERROR(__xludf.DUMMYFUNCTION("""COMPUTED_VALUE"""),2023.0)</f>
        <v>2023</v>
      </c>
    </row>
    <row r="2635">
      <c r="A2635" s="1" t="s">
        <v>2838</v>
      </c>
      <c r="B2635" s="4" t="s">
        <v>32</v>
      </c>
      <c r="C2635" s="4" t="s">
        <v>30</v>
      </c>
      <c r="D2635" s="4" t="s">
        <v>28</v>
      </c>
      <c r="E2635" s="4">
        <v>1.0</v>
      </c>
      <c r="F2635" s="4">
        <v>1.0</v>
      </c>
      <c r="G2635" s="4">
        <v>1.0</v>
      </c>
      <c r="H2635" s="5">
        <v>45086.0</v>
      </c>
      <c r="I2635" s="4">
        <f>IFERROR(__xludf.DUMMYFUNCTION("SPLIT(H2635,""/"")"),9.0)</f>
        <v>9</v>
      </c>
      <c r="J2635" s="4">
        <f>IFERROR(__xludf.DUMMYFUNCTION("""COMPUTED_VALUE"""),6.0)</f>
        <v>6</v>
      </c>
      <c r="K2635" s="4">
        <f>IFERROR(__xludf.DUMMYFUNCTION("""COMPUTED_VALUE"""),2023.0)</f>
        <v>2023</v>
      </c>
    </row>
    <row r="2636">
      <c r="A2636" s="1" t="s">
        <v>637</v>
      </c>
      <c r="B2636" s="4" t="s">
        <v>32</v>
      </c>
      <c r="C2636" s="4" t="s">
        <v>29</v>
      </c>
      <c r="D2636" s="4" t="s">
        <v>30</v>
      </c>
      <c r="E2636" s="4">
        <v>1.0</v>
      </c>
      <c r="F2636" s="4">
        <v>1.0</v>
      </c>
      <c r="G2636" s="4">
        <v>1.0</v>
      </c>
      <c r="H2636" s="5">
        <v>45087.0</v>
      </c>
      <c r="I2636" s="4">
        <f>IFERROR(__xludf.DUMMYFUNCTION("SPLIT(H2636,""/"")"),10.0)</f>
        <v>10</v>
      </c>
      <c r="J2636" s="4">
        <f>IFERROR(__xludf.DUMMYFUNCTION("""COMPUTED_VALUE"""),6.0)</f>
        <v>6</v>
      </c>
      <c r="K2636" s="4">
        <f>IFERROR(__xludf.DUMMYFUNCTION("""COMPUTED_VALUE"""),2023.0)</f>
        <v>2023</v>
      </c>
    </row>
    <row r="2637">
      <c r="A2637" s="1" t="s">
        <v>4140</v>
      </c>
      <c r="B2637" s="4" t="s">
        <v>32</v>
      </c>
      <c r="C2637" s="4" t="s">
        <v>24</v>
      </c>
      <c r="D2637" s="4" t="s">
        <v>28</v>
      </c>
      <c r="E2637" s="4">
        <v>1.0</v>
      </c>
      <c r="F2637" s="4">
        <v>1.0</v>
      </c>
      <c r="G2637" s="4">
        <v>1.0</v>
      </c>
      <c r="H2637" s="5">
        <v>45087.0</v>
      </c>
      <c r="I2637" s="4">
        <f>IFERROR(__xludf.DUMMYFUNCTION("SPLIT(H2637,""/"")"),10.0)</f>
        <v>10</v>
      </c>
      <c r="J2637" s="4">
        <f>IFERROR(__xludf.DUMMYFUNCTION("""COMPUTED_VALUE"""),6.0)</f>
        <v>6</v>
      </c>
      <c r="K2637" s="4">
        <f>IFERROR(__xludf.DUMMYFUNCTION("""COMPUTED_VALUE"""),2023.0)</f>
        <v>2023</v>
      </c>
    </row>
    <row r="2638">
      <c r="A2638" s="1" t="s">
        <v>6443</v>
      </c>
      <c r="B2638" s="4" t="s">
        <v>32</v>
      </c>
      <c r="C2638" s="4" t="s">
        <v>24</v>
      </c>
      <c r="D2638" s="4" t="s">
        <v>28</v>
      </c>
      <c r="E2638" s="4">
        <v>5.0</v>
      </c>
      <c r="F2638" s="4">
        <v>1.0</v>
      </c>
      <c r="G2638" s="4">
        <v>5.0</v>
      </c>
      <c r="H2638" s="5">
        <v>45088.0</v>
      </c>
      <c r="I2638" s="4">
        <f>IFERROR(__xludf.DUMMYFUNCTION("SPLIT(H2638,""/"")"),11.0)</f>
        <v>11</v>
      </c>
      <c r="J2638" s="4">
        <f>IFERROR(__xludf.DUMMYFUNCTION("""COMPUTED_VALUE"""),6.0)</f>
        <v>6</v>
      </c>
      <c r="K2638" s="4">
        <f>IFERROR(__xludf.DUMMYFUNCTION("""COMPUTED_VALUE"""),2023.0)</f>
        <v>2023</v>
      </c>
    </row>
    <row r="2639">
      <c r="A2639" s="1" t="s">
        <v>2053</v>
      </c>
      <c r="B2639" s="4" t="s">
        <v>32</v>
      </c>
      <c r="C2639" s="4" t="s">
        <v>29</v>
      </c>
      <c r="D2639" s="4" t="s">
        <v>30</v>
      </c>
      <c r="E2639" s="4">
        <v>3.0</v>
      </c>
      <c r="F2639" s="4">
        <v>1.0</v>
      </c>
      <c r="G2639" s="4">
        <v>3.0</v>
      </c>
      <c r="H2639" s="5">
        <v>45088.0</v>
      </c>
      <c r="I2639" s="4">
        <f>IFERROR(__xludf.DUMMYFUNCTION("SPLIT(H2639,""/"")"),11.0)</f>
        <v>11</v>
      </c>
      <c r="J2639" s="4">
        <f>IFERROR(__xludf.DUMMYFUNCTION("""COMPUTED_VALUE"""),6.0)</f>
        <v>6</v>
      </c>
      <c r="K2639" s="4">
        <f>IFERROR(__xludf.DUMMYFUNCTION("""COMPUTED_VALUE"""),2023.0)</f>
        <v>2023</v>
      </c>
    </row>
    <row r="2640">
      <c r="A2640" s="1" t="s">
        <v>9783</v>
      </c>
      <c r="B2640" s="4" t="s">
        <v>32</v>
      </c>
      <c r="C2640" s="4" t="s">
        <v>30</v>
      </c>
      <c r="D2640" s="4" t="s">
        <v>30</v>
      </c>
      <c r="E2640" s="4">
        <v>5.0</v>
      </c>
      <c r="F2640" s="4">
        <v>1.0</v>
      </c>
      <c r="G2640" s="4">
        <v>5.0</v>
      </c>
      <c r="H2640" s="5">
        <v>45088.0</v>
      </c>
      <c r="I2640" s="4">
        <f>IFERROR(__xludf.DUMMYFUNCTION("SPLIT(H2640,""/"")"),11.0)</f>
        <v>11</v>
      </c>
      <c r="J2640" s="4">
        <f>IFERROR(__xludf.DUMMYFUNCTION("""COMPUTED_VALUE"""),6.0)</f>
        <v>6</v>
      </c>
      <c r="K2640" s="4">
        <f>IFERROR(__xludf.DUMMYFUNCTION("""COMPUTED_VALUE"""),2023.0)</f>
        <v>2023</v>
      </c>
    </row>
    <row r="2641">
      <c r="A2641" s="1" t="s">
        <v>7992</v>
      </c>
      <c r="B2641" s="4" t="s">
        <v>32</v>
      </c>
      <c r="C2641" s="4" t="s">
        <v>30</v>
      </c>
      <c r="D2641" s="4" t="s">
        <v>30</v>
      </c>
      <c r="E2641" s="4">
        <v>2.0</v>
      </c>
      <c r="F2641" s="4">
        <v>1.0</v>
      </c>
      <c r="G2641" s="4">
        <v>2.0</v>
      </c>
      <c r="H2641" s="5">
        <v>45089.0</v>
      </c>
      <c r="I2641" s="4">
        <f>IFERROR(__xludf.DUMMYFUNCTION("SPLIT(H2641,""/"")"),12.0)</f>
        <v>12</v>
      </c>
      <c r="J2641" s="4">
        <f>IFERROR(__xludf.DUMMYFUNCTION("""COMPUTED_VALUE"""),6.0)</f>
        <v>6</v>
      </c>
      <c r="K2641" s="4">
        <f>IFERROR(__xludf.DUMMYFUNCTION("""COMPUTED_VALUE"""),2023.0)</f>
        <v>2023</v>
      </c>
    </row>
    <row r="2642">
      <c r="A2642" s="1" t="s">
        <v>2744</v>
      </c>
      <c r="B2642" s="4" t="s">
        <v>32</v>
      </c>
      <c r="C2642" s="4" t="s">
        <v>30</v>
      </c>
      <c r="D2642" s="4" t="s">
        <v>28</v>
      </c>
      <c r="E2642" s="4">
        <v>1.0</v>
      </c>
      <c r="F2642" s="4">
        <v>1.0</v>
      </c>
      <c r="G2642" s="4">
        <v>1.0</v>
      </c>
      <c r="H2642" s="5">
        <v>45089.0</v>
      </c>
      <c r="I2642" s="4">
        <f>IFERROR(__xludf.DUMMYFUNCTION("SPLIT(H2642,""/"")"),12.0)</f>
        <v>12</v>
      </c>
      <c r="J2642" s="4">
        <f>IFERROR(__xludf.DUMMYFUNCTION("""COMPUTED_VALUE"""),6.0)</f>
        <v>6</v>
      </c>
      <c r="K2642" s="4">
        <f>IFERROR(__xludf.DUMMYFUNCTION("""COMPUTED_VALUE"""),2023.0)</f>
        <v>2023</v>
      </c>
    </row>
    <row r="2643">
      <c r="A2643" s="1" t="s">
        <v>7238</v>
      </c>
      <c r="B2643" s="4" t="s">
        <v>32</v>
      </c>
      <c r="C2643" s="4" t="s">
        <v>24</v>
      </c>
      <c r="D2643" s="4" t="s">
        <v>30</v>
      </c>
      <c r="E2643" s="4">
        <v>1.0</v>
      </c>
      <c r="F2643" s="4">
        <v>1.0</v>
      </c>
      <c r="G2643" s="4">
        <v>1.0</v>
      </c>
      <c r="H2643" s="5">
        <v>45089.0</v>
      </c>
      <c r="I2643" s="4">
        <f>IFERROR(__xludf.DUMMYFUNCTION("SPLIT(H2643,""/"")"),12.0)</f>
        <v>12</v>
      </c>
      <c r="J2643" s="4">
        <f>IFERROR(__xludf.DUMMYFUNCTION("""COMPUTED_VALUE"""),6.0)</f>
        <v>6</v>
      </c>
      <c r="K2643" s="4">
        <f>IFERROR(__xludf.DUMMYFUNCTION("""COMPUTED_VALUE"""),2023.0)</f>
        <v>2023</v>
      </c>
    </row>
    <row r="2644">
      <c r="A2644" s="1" t="s">
        <v>5596</v>
      </c>
      <c r="B2644" s="4" t="s">
        <v>32</v>
      </c>
      <c r="C2644" s="4" t="s">
        <v>29</v>
      </c>
      <c r="D2644" s="4" t="s">
        <v>28</v>
      </c>
      <c r="E2644" s="4">
        <v>4.0</v>
      </c>
      <c r="F2644" s="4">
        <v>1.0</v>
      </c>
      <c r="G2644" s="4">
        <v>4.0</v>
      </c>
      <c r="H2644" s="5">
        <v>45089.0</v>
      </c>
      <c r="I2644" s="4">
        <f>IFERROR(__xludf.DUMMYFUNCTION("SPLIT(H2644,""/"")"),12.0)</f>
        <v>12</v>
      </c>
      <c r="J2644" s="4">
        <f>IFERROR(__xludf.DUMMYFUNCTION("""COMPUTED_VALUE"""),6.0)</f>
        <v>6</v>
      </c>
      <c r="K2644" s="4">
        <f>IFERROR(__xludf.DUMMYFUNCTION("""COMPUTED_VALUE"""),2023.0)</f>
        <v>2023</v>
      </c>
    </row>
    <row r="2645">
      <c r="A2645" s="1" t="s">
        <v>7253</v>
      </c>
      <c r="B2645" s="4" t="s">
        <v>32</v>
      </c>
      <c r="C2645" s="4" t="s">
        <v>29</v>
      </c>
      <c r="D2645" s="4" t="s">
        <v>28</v>
      </c>
      <c r="E2645" s="4">
        <v>4.0</v>
      </c>
      <c r="F2645" s="4">
        <v>1.0</v>
      </c>
      <c r="G2645" s="4">
        <v>4.0</v>
      </c>
      <c r="H2645" s="5">
        <v>45090.0</v>
      </c>
      <c r="I2645" s="4">
        <f>IFERROR(__xludf.DUMMYFUNCTION("SPLIT(H2645,""/"")"),13.0)</f>
        <v>13</v>
      </c>
      <c r="J2645" s="4">
        <f>IFERROR(__xludf.DUMMYFUNCTION("""COMPUTED_VALUE"""),6.0)</f>
        <v>6</v>
      </c>
      <c r="K2645" s="4">
        <f>IFERROR(__xludf.DUMMYFUNCTION("""COMPUTED_VALUE"""),2023.0)</f>
        <v>2023</v>
      </c>
    </row>
    <row r="2646">
      <c r="A2646" s="1" t="s">
        <v>5004</v>
      </c>
      <c r="B2646" s="4" t="s">
        <v>32</v>
      </c>
      <c r="C2646" s="4" t="s">
        <v>24</v>
      </c>
      <c r="D2646" s="4" t="s">
        <v>39</v>
      </c>
      <c r="E2646" s="4">
        <v>5.0</v>
      </c>
      <c r="F2646" s="4">
        <v>1.0</v>
      </c>
      <c r="G2646" s="4">
        <v>5.0</v>
      </c>
      <c r="H2646" s="5">
        <v>45091.0</v>
      </c>
      <c r="I2646" s="4">
        <f>IFERROR(__xludf.DUMMYFUNCTION("SPLIT(H2646,""/"")"),14.0)</f>
        <v>14</v>
      </c>
      <c r="J2646" s="4">
        <f>IFERROR(__xludf.DUMMYFUNCTION("""COMPUTED_VALUE"""),6.0)</f>
        <v>6</v>
      </c>
      <c r="K2646" s="4">
        <f>IFERROR(__xludf.DUMMYFUNCTION("""COMPUTED_VALUE"""),2023.0)</f>
        <v>2023</v>
      </c>
    </row>
    <row r="2647">
      <c r="A2647" s="1" t="s">
        <v>8659</v>
      </c>
      <c r="B2647" s="4" t="s">
        <v>32</v>
      </c>
      <c r="C2647" s="4" t="s">
        <v>24</v>
      </c>
      <c r="D2647" s="4" t="s">
        <v>30</v>
      </c>
      <c r="E2647" s="4">
        <v>1.0</v>
      </c>
      <c r="F2647" s="4">
        <v>1.0</v>
      </c>
      <c r="G2647" s="4">
        <v>1.0</v>
      </c>
      <c r="H2647" s="5">
        <v>45092.0</v>
      </c>
      <c r="I2647" s="4">
        <f>IFERROR(__xludf.DUMMYFUNCTION("SPLIT(H2647,""/"")"),15.0)</f>
        <v>15</v>
      </c>
      <c r="J2647" s="4">
        <f>IFERROR(__xludf.DUMMYFUNCTION("""COMPUTED_VALUE"""),6.0)</f>
        <v>6</v>
      </c>
      <c r="K2647" s="4">
        <f>IFERROR(__xludf.DUMMYFUNCTION("""COMPUTED_VALUE"""),2023.0)</f>
        <v>2023</v>
      </c>
    </row>
    <row r="2648">
      <c r="A2648" s="1" t="s">
        <v>6008</v>
      </c>
      <c r="B2648" s="4" t="s">
        <v>32</v>
      </c>
      <c r="C2648" s="4" t="s">
        <v>30</v>
      </c>
      <c r="D2648" s="4" t="s">
        <v>39</v>
      </c>
      <c r="E2648" s="4">
        <v>4.0</v>
      </c>
      <c r="F2648" s="4">
        <v>1.0</v>
      </c>
      <c r="G2648" s="4">
        <v>4.0</v>
      </c>
      <c r="H2648" s="5">
        <v>45092.0</v>
      </c>
      <c r="I2648" s="4">
        <f>IFERROR(__xludf.DUMMYFUNCTION("SPLIT(H2648,""/"")"),15.0)</f>
        <v>15</v>
      </c>
      <c r="J2648" s="4">
        <f>IFERROR(__xludf.DUMMYFUNCTION("""COMPUTED_VALUE"""),6.0)</f>
        <v>6</v>
      </c>
      <c r="K2648" s="4">
        <f>IFERROR(__xludf.DUMMYFUNCTION("""COMPUTED_VALUE"""),2023.0)</f>
        <v>2023</v>
      </c>
    </row>
    <row r="2649">
      <c r="A2649" s="1" t="s">
        <v>9638</v>
      </c>
      <c r="B2649" s="4" t="s">
        <v>32</v>
      </c>
      <c r="C2649" s="4" t="s">
        <v>24</v>
      </c>
      <c r="D2649" s="4" t="s">
        <v>28</v>
      </c>
      <c r="E2649" s="4">
        <v>1.0</v>
      </c>
      <c r="F2649" s="4">
        <v>1.0</v>
      </c>
      <c r="G2649" s="4">
        <v>1.0</v>
      </c>
      <c r="H2649" s="5">
        <v>45093.0</v>
      </c>
      <c r="I2649" s="4">
        <f>IFERROR(__xludf.DUMMYFUNCTION("SPLIT(H2649,""/"")"),16.0)</f>
        <v>16</v>
      </c>
      <c r="J2649" s="4">
        <f>IFERROR(__xludf.DUMMYFUNCTION("""COMPUTED_VALUE"""),6.0)</f>
        <v>6</v>
      </c>
      <c r="K2649" s="4">
        <f>IFERROR(__xludf.DUMMYFUNCTION("""COMPUTED_VALUE"""),2023.0)</f>
        <v>2023</v>
      </c>
    </row>
    <row r="2650">
      <c r="A2650" s="1" t="s">
        <v>5721</v>
      </c>
      <c r="B2650" s="4" t="s">
        <v>32</v>
      </c>
      <c r="C2650" s="4" t="s">
        <v>24</v>
      </c>
      <c r="D2650" s="4" t="s">
        <v>30</v>
      </c>
      <c r="E2650" s="4">
        <v>5.0</v>
      </c>
      <c r="F2650" s="4">
        <v>1.0</v>
      </c>
      <c r="G2650" s="4">
        <v>5.0</v>
      </c>
      <c r="H2650" s="5">
        <v>45094.0</v>
      </c>
      <c r="I2650" s="4">
        <f>IFERROR(__xludf.DUMMYFUNCTION("SPLIT(H2650,""/"")"),17.0)</f>
        <v>17</v>
      </c>
      <c r="J2650" s="4">
        <f>IFERROR(__xludf.DUMMYFUNCTION("""COMPUTED_VALUE"""),6.0)</f>
        <v>6</v>
      </c>
      <c r="K2650" s="4">
        <f>IFERROR(__xludf.DUMMYFUNCTION("""COMPUTED_VALUE"""),2023.0)</f>
        <v>2023</v>
      </c>
    </row>
    <row r="2651">
      <c r="A2651" s="1" t="s">
        <v>4227</v>
      </c>
      <c r="B2651" s="4" t="s">
        <v>32</v>
      </c>
      <c r="C2651" s="4" t="s">
        <v>29</v>
      </c>
      <c r="D2651" s="4" t="s">
        <v>30</v>
      </c>
      <c r="E2651" s="4">
        <v>3.0</v>
      </c>
      <c r="F2651" s="4">
        <v>1.0</v>
      </c>
      <c r="G2651" s="4">
        <v>3.0</v>
      </c>
      <c r="H2651" s="5">
        <v>45094.0</v>
      </c>
      <c r="I2651" s="4">
        <f>IFERROR(__xludf.DUMMYFUNCTION("SPLIT(H2651,""/"")"),17.0)</f>
        <v>17</v>
      </c>
      <c r="J2651" s="4">
        <f>IFERROR(__xludf.DUMMYFUNCTION("""COMPUTED_VALUE"""),6.0)</f>
        <v>6</v>
      </c>
      <c r="K2651" s="4">
        <f>IFERROR(__xludf.DUMMYFUNCTION("""COMPUTED_VALUE"""),2023.0)</f>
        <v>2023</v>
      </c>
    </row>
    <row r="2652">
      <c r="A2652" s="1" t="s">
        <v>4716</v>
      </c>
      <c r="B2652" s="4" t="s">
        <v>32</v>
      </c>
      <c r="C2652" s="4" t="s">
        <v>29</v>
      </c>
      <c r="D2652" s="4" t="s">
        <v>30</v>
      </c>
      <c r="E2652" s="4">
        <v>3.0</v>
      </c>
      <c r="F2652" s="4">
        <v>1.0</v>
      </c>
      <c r="G2652" s="4">
        <v>3.0</v>
      </c>
      <c r="H2652" s="5">
        <v>45094.0</v>
      </c>
      <c r="I2652" s="4">
        <f>IFERROR(__xludf.DUMMYFUNCTION("SPLIT(H2652,""/"")"),17.0)</f>
        <v>17</v>
      </c>
      <c r="J2652" s="4">
        <f>IFERROR(__xludf.DUMMYFUNCTION("""COMPUTED_VALUE"""),6.0)</f>
        <v>6</v>
      </c>
      <c r="K2652" s="4">
        <f>IFERROR(__xludf.DUMMYFUNCTION("""COMPUTED_VALUE"""),2023.0)</f>
        <v>2023</v>
      </c>
    </row>
    <row r="2653">
      <c r="A2653" s="1" t="s">
        <v>2658</v>
      </c>
      <c r="B2653" s="4" t="s">
        <v>32</v>
      </c>
      <c r="C2653" s="4" t="s">
        <v>24</v>
      </c>
      <c r="D2653" s="4" t="s">
        <v>39</v>
      </c>
      <c r="E2653" s="4">
        <v>2.0</v>
      </c>
      <c r="F2653" s="4">
        <v>1.0</v>
      </c>
      <c r="G2653" s="4">
        <v>2.0</v>
      </c>
      <c r="H2653" s="5">
        <v>45094.0</v>
      </c>
      <c r="I2653" s="4">
        <f>IFERROR(__xludf.DUMMYFUNCTION("SPLIT(H2653,""/"")"),17.0)</f>
        <v>17</v>
      </c>
      <c r="J2653" s="4">
        <f>IFERROR(__xludf.DUMMYFUNCTION("""COMPUTED_VALUE"""),6.0)</f>
        <v>6</v>
      </c>
      <c r="K2653" s="4">
        <f>IFERROR(__xludf.DUMMYFUNCTION("""COMPUTED_VALUE"""),2023.0)</f>
        <v>2023</v>
      </c>
    </row>
    <row r="2654">
      <c r="A2654" s="1" t="s">
        <v>3713</v>
      </c>
      <c r="B2654" s="4" t="s">
        <v>32</v>
      </c>
      <c r="C2654" s="4" t="s">
        <v>30</v>
      </c>
      <c r="D2654" s="4" t="s">
        <v>30</v>
      </c>
      <c r="E2654" s="4">
        <v>1.0</v>
      </c>
      <c r="F2654" s="4">
        <v>1.0</v>
      </c>
      <c r="G2654" s="4">
        <v>1.0</v>
      </c>
      <c r="H2654" s="5">
        <v>45094.0</v>
      </c>
      <c r="I2654" s="4">
        <f>IFERROR(__xludf.DUMMYFUNCTION("SPLIT(H2654,""/"")"),17.0)</f>
        <v>17</v>
      </c>
      <c r="J2654" s="4">
        <f>IFERROR(__xludf.DUMMYFUNCTION("""COMPUTED_VALUE"""),6.0)</f>
        <v>6</v>
      </c>
      <c r="K2654" s="4">
        <f>IFERROR(__xludf.DUMMYFUNCTION("""COMPUTED_VALUE"""),2023.0)</f>
        <v>2023</v>
      </c>
    </row>
    <row r="2655">
      <c r="A2655" s="1" t="s">
        <v>5543</v>
      </c>
      <c r="B2655" s="4" t="s">
        <v>32</v>
      </c>
      <c r="C2655" s="4" t="s">
        <v>30</v>
      </c>
      <c r="D2655" s="4" t="s">
        <v>30</v>
      </c>
      <c r="E2655" s="4">
        <v>1.0</v>
      </c>
      <c r="F2655" s="4">
        <v>1.0</v>
      </c>
      <c r="G2655" s="4">
        <v>1.0</v>
      </c>
      <c r="H2655" s="5">
        <v>45095.0</v>
      </c>
      <c r="I2655" s="4">
        <f>IFERROR(__xludf.DUMMYFUNCTION("SPLIT(H2655,""/"")"),18.0)</f>
        <v>18</v>
      </c>
      <c r="J2655" s="4">
        <f>IFERROR(__xludf.DUMMYFUNCTION("""COMPUTED_VALUE"""),6.0)</f>
        <v>6</v>
      </c>
      <c r="K2655" s="4">
        <f>IFERROR(__xludf.DUMMYFUNCTION("""COMPUTED_VALUE"""),2023.0)</f>
        <v>2023</v>
      </c>
    </row>
    <row r="2656">
      <c r="A2656" s="1" t="s">
        <v>6344</v>
      </c>
      <c r="B2656" s="4" t="s">
        <v>32</v>
      </c>
      <c r="C2656" s="4" t="s">
        <v>24</v>
      </c>
      <c r="D2656" s="4" t="s">
        <v>30</v>
      </c>
      <c r="E2656" s="4">
        <v>4.0</v>
      </c>
      <c r="F2656" s="4">
        <v>1.0</v>
      </c>
      <c r="G2656" s="4">
        <v>4.0</v>
      </c>
      <c r="H2656" s="5">
        <v>45095.0</v>
      </c>
      <c r="I2656" s="4">
        <f>IFERROR(__xludf.DUMMYFUNCTION("SPLIT(H2656,""/"")"),18.0)</f>
        <v>18</v>
      </c>
      <c r="J2656" s="4">
        <f>IFERROR(__xludf.DUMMYFUNCTION("""COMPUTED_VALUE"""),6.0)</f>
        <v>6</v>
      </c>
      <c r="K2656" s="4">
        <f>IFERROR(__xludf.DUMMYFUNCTION("""COMPUTED_VALUE"""),2023.0)</f>
        <v>2023</v>
      </c>
    </row>
    <row r="2657">
      <c r="A2657" s="1" t="s">
        <v>8289</v>
      </c>
      <c r="B2657" s="4" t="s">
        <v>32</v>
      </c>
      <c r="C2657" s="4" t="s">
        <v>29</v>
      </c>
      <c r="D2657" s="4" t="s">
        <v>30</v>
      </c>
      <c r="E2657" s="4">
        <v>4.0</v>
      </c>
      <c r="F2657" s="4">
        <v>1.0</v>
      </c>
      <c r="G2657" s="4">
        <v>4.0</v>
      </c>
      <c r="H2657" s="5">
        <v>45095.0</v>
      </c>
      <c r="I2657" s="4">
        <f>IFERROR(__xludf.DUMMYFUNCTION("SPLIT(H2657,""/"")"),18.0)</f>
        <v>18</v>
      </c>
      <c r="J2657" s="4">
        <f>IFERROR(__xludf.DUMMYFUNCTION("""COMPUTED_VALUE"""),6.0)</f>
        <v>6</v>
      </c>
      <c r="K2657" s="4">
        <f>IFERROR(__xludf.DUMMYFUNCTION("""COMPUTED_VALUE"""),2023.0)</f>
        <v>2023</v>
      </c>
    </row>
    <row r="2658">
      <c r="A2658" s="1" t="s">
        <v>3629</v>
      </c>
      <c r="B2658" s="4" t="s">
        <v>32</v>
      </c>
      <c r="C2658" s="4" t="s">
        <v>30</v>
      </c>
      <c r="D2658" s="4" t="s">
        <v>28</v>
      </c>
      <c r="E2658" s="4">
        <v>1.0</v>
      </c>
      <c r="F2658" s="4">
        <v>1.0</v>
      </c>
      <c r="G2658" s="4">
        <v>1.0</v>
      </c>
      <c r="H2658" s="5">
        <v>45095.0</v>
      </c>
      <c r="I2658" s="4">
        <f>IFERROR(__xludf.DUMMYFUNCTION("SPLIT(H2658,""/"")"),18.0)</f>
        <v>18</v>
      </c>
      <c r="J2658" s="4">
        <f>IFERROR(__xludf.DUMMYFUNCTION("""COMPUTED_VALUE"""),6.0)</f>
        <v>6</v>
      </c>
      <c r="K2658" s="4">
        <f>IFERROR(__xludf.DUMMYFUNCTION("""COMPUTED_VALUE"""),2023.0)</f>
        <v>2023</v>
      </c>
    </row>
    <row r="2659">
      <c r="A2659" s="1" t="s">
        <v>6332</v>
      </c>
      <c r="B2659" s="4" t="s">
        <v>32</v>
      </c>
      <c r="C2659" s="4" t="s">
        <v>24</v>
      </c>
      <c r="D2659" s="4" t="s">
        <v>23</v>
      </c>
      <c r="E2659" s="4">
        <v>2.0</v>
      </c>
      <c r="F2659" s="4">
        <v>1.0</v>
      </c>
      <c r="G2659" s="4">
        <v>2.0</v>
      </c>
      <c r="H2659" s="5">
        <v>45095.0</v>
      </c>
      <c r="I2659" s="4">
        <f>IFERROR(__xludf.DUMMYFUNCTION("SPLIT(H2659,""/"")"),18.0)</f>
        <v>18</v>
      </c>
      <c r="J2659" s="4">
        <f>IFERROR(__xludf.DUMMYFUNCTION("""COMPUTED_VALUE"""),6.0)</f>
        <v>6</v>
      </c>
      <c r="K2659" s="4">
        <f>IFERROR(__xludf.DUMMYFUNCTION("""COMPUTED_VALUE"""),2023.0)</f>
        <v>2023</v>
      </c>
    </row>
    <row r="2660">
      <c r="A2660" s="1" t="s">
        <v>6784</v>
      </c>
      <c r="B2660" s="4" t="s">
        <v>32</v>
      </c>
      <c r="C2660" s="4" t="s">
        <v>24</v>
      </c>
      <c r="D2660" s="4" t="s">
        <v>39</v>
      </c>
      <c r="E2660" s="4">
        <v>3.0</v>
      </c>
      <c r="F2660" s="4">
        <v>1.0</v>
      </c>
      <c r="G2660" s="4">
        <v>3.0</v>
      </c>
      <c r="H2660" s="5">
        <v>45095.0</v>
      </c>
      <c r="I2660" s="4">
        <f>IFERROR(__xludf.DUMMYFUNCTION("SPLIT(H2660,""/"")"),18.0)</f>
        <v>18</v>
      </c>
      <c r="J2660" s="4">
        <f>IFERROR(__xludf.DUMMYFUNCTION("""COMPUTED_VALUE"""),6.0)</f>
        <v>6</v>
      </c>
      <c r="K2660" s="4">
        <f>IFERROR(__xludf.DUMMYFUNCTION("""COMPUTED_VALUE"""),2023.0)</f>
        <v>2023</v>
      </c>
    </row>
    <row r="2661">
      <c r="A2661" s="1" t="s">
        <v>3793</v>
      </c>
      <c r="B2661" s="4" t="s">
        <v>32</v>
      </c>
      <c r="C2661" s="4" t="s">
        <v>24</v>
      </c>
      <c r="D2661" s="4" t="s">
        <v>30</v>
      </c>
      <c r="E2661" s="4">
        <v>4.0</v>
      </c>
      <c r="F2661" s="4">
        <v>1.0</v>
      </c>
      <c r="G2661" s="4">
        <v>4.0</v>
      </c>
      <c r="H2661" s="5">
        <v>45095.0</v>
      </c>
      <c r="I2661" s="4">
        <f>IFERROR(__xludf.DUMMYFUNCTION("SPLIT(H2661,""/"")"),18.0)</f>
        <v>18</v>
      </c>
      <c r="J2661" s="4">
        <f>IFERROR(__xludf.DUMMYFUNCTION("""COMPUTED_VALUE"""),6.0)</f>
        <v>6</v>
      </c>
      <c r="K2661" s="4">
        <f>IFERROR(__xludf.DUMMYFUNCTION("""COMPUTED_VALUE"""),2023.0)</f>
        <v>2023</v>
      </c>
    </row>
    <row r="2662">
      <c r="A2662" s="1" t="s">
        <v>8468</v>
      </c>
      <c r="B2662" s="4" t="s">
        <v>32</v>
      </c>
      <c r="C2662" s="4" t="s">
        <v>30</v>
      </c>
      <c r="D2662" s="4" t="s">
        <v>30</v>
      </c>
      <c r="E2662" s="4">
        <v>4.0</v>
      </c>
      <c r="F2662" s="4">
        <v>1.0</v>
      </c>
      <c r="G2662" s="4">
        <v>4.0</v>
      </c>
      <c r="H2662" s="5">
        <v>45096.0</v>
      </c>
      <c r="I2662" s="4">
        <f>IFERROR(__xludf.DUMMYFUNCTION("SPLIT(H2662,""/"")"),19.0)</f>
        <v>19</v>
      </c>
      <c r="J2662" s="4">
        <f>IFERROR(__xludf.DUMMYFUNCTION("""COMPUTED_VALUE"""),6.0)</f>
        <v>6</v>
      </c>
      <c r="K2662" s="4">
        <f>IFERROR(__xludf.DUMMYFUNCTION("""COMPUTED_VALUE"""),2023.0)</f>
        <v>2023</v>
      </c>
    </row>
    <row r="2663">
      <c r="A2663" s="1" t="s">
        <v>4724</v>
      </c>
      <c r="B2663" s="4" t="s">
        <v>32</v>
      </c>
      <c r="C2663" s="4" t="s">
        <v>30</v>
      </c>
      <c r="D2663" s="4" t="s">
        <v>30</v>
      </c>
      <c r="E2663" s="4">
        <v>1.0</v>
      </c>
      <c r="F2663" s="4">
        <v>1.0</v>
      </c>
      <c r="G2663" s="4">
        <v>1.0</v>
      </c>
      <c r="H2663" s="5">
        <v>45097.0</v>
      </c>
      <c r="I2663" s="4">
        <f>IFERROR(__xludf.DUMMYFUNCTION("SPLIT(H2663,""/"")"),20.0)</f>
        <v>20</v>
      </c>
      <c r="J2663" s="4">
        <f>IFERROR(__xludf.DUMMYFUNCTION("""COMPUTED_VALUE"""),6.0)</f>
        <v>6</v>
      </c>
      <c r="K2663" s="4">
        <f>IFERROR(__xludf.DUMMYFUNCTION("""COMPUTED_VALUE"""),2023.0)</f>
        <v>2023</v>
      </c>
    </row>
    <row r="2664">
      <c r="A2664" s="1" t="s">
        <v>2491</v>
      </c>
      <c r="B2664" s="4" t="s">
        <v>32</v>
      </c>
      <c r="C2664" s="4" t="s">
        <v>24</v>
      </c>
      <c r="D2664" s="4" t="s">
        <v>23</v>
      </c>
      <c r="E2664" s="4">
        <v>4.0</v>
      </c>
      <c r="F2664" s="4">
        <v>1.0</v>
      </c>
      <c r="G2664" s="4">
        <v>4.0</v>
      </c>
      <c r="H2664" s="5">
        <v>45097.0</v>
      </c>
      <c r="I2664" s="4">
        <f>IFERROR(__xludf.DUMMYFUNCTION("SPLIT(H2664,""/"")"),20.0)</f>
        <v>20</v>
      </c>
      <c r="J2664" s="4">
        <f>IFERROR(__xludf.DUMMYFUNCTION("""COMPUTED_VALUE"""),6.0)</f>
        <v>6</v>
      </c>
      <c r="K2664" s="4">
        <f>IFERROR(__xludf.DUMMYFUNCTION("""COMPUTED_VALUE"""),2023.0)</f>
        <v>2023</v>
      </c>
    </row>
    <row r="2665">
      <c r="A2665" s="1" t="s">
        <v>6493</v>
      </c>
      <c r="B2665" s="4" t="s">
        <v>32</v>
      </c>
      <c r="C2665" s="4" t="s">
        <v>30</v>
      </c>
      <c r="D2665" s="4" t="s">
        <v>23</v>
      </c>
      <c r="E2665" s="4">
        <v>3.0</v>
      </c>
      <c r="F2665" s="4">
        <v>1.0</v>
      </c>
      <c r="G2665" s="4">
        <v>3.0</v>
      </c>
      <c r="H2665" s="5">
        <v>45097.0</v>
      </c>
      <c r="I2665" s="4">
        <f>IFERROR(__xludf.DUMMYFUNCTION("SPLIT(H2665,""/"")"),20.0)</f>
        <v>20</v>
      </c>
      <c r="J2665" s="4">
        <f>IFERROR(__xludf.DUMMYFUNCTION("""COMPUTED_VALUE"""),6.0)</f>
        <v>6</v>
      </c>
      <c r="K2665" s="4">
        <f>IFERROR(__xludf.DUMMYFUNCTION("""COMPUTED_VALUE"""),2023.0)</f>
        <v>2023</v>
      </c>
    </row>
    <row r="2666">
      <c r="A2666" s="1" t="s">
        <v>2216</v>
      </c>
      <c r="B2666" s="4" t="s">
        <v>32</v>
      </c>
      <c r="C2666" s="4" t="s">
        <v>30</v>
      </c>
      <c r="D2666" s="4" t="s">
        <v>28</v>
      </c>
      <c r="E2666" s="4">
        <v>4.0</v>
      </c>
      <c r="F2666" s="4">
        <v>1.0</v>
      </c>
      <c r="G2666" s="4">
        <v>4.0</v>
      </c>
      <c r="H2666" s="5">
        <v>45098.0</v>
      </c>
      <c r="I2666" s="4">
        <f>IFERROR(__xludf.DUMMYFUNCTION("SPLIT(H2666,""/"")"),21.0)</f>
        <v>21</v>
      </c>
      <c r="J2666" s="4">
        <f>IFERROR(__xludf.DUMMYFUNCTION("""COMPUTED_VALUE"""),6.0)</f>
        <v>6</v>
      </c>
      <c r="K2666" s="4">
        <f>IFERROR(__xludf.DUMMYFUNCTION("""COMPUTED_VALUE"""),2023.0)</f>
        <v>2023</v>
      </c>
    </row>
    <row r="2667">
      <c r="A2667" s="1" t="s">
        <v>4523</v>
      </c>
      <c r="B2667" s="4" t="s">
        <v>32</v>
      </c>
      <c r="C2667" s="4" t="s">
        <v>30</v>
      </c>
      <c r="D2667" s="4" t="s">
        <v>23</v>
      </c>
      <c r="E2667" s="4">
        <v>5.0</v>
      </c>
      <c r="F2667" s="4">
        <v>1.0</v>
      </c>
      <c r="G2667" s="4">
        <v>5.0</v>
      </c>
      <c r="H2667" s="5">
        <v>45098.0</v>
      </c>
      <c r="I2667" s="4">
        <f>IFERROR(__xludf.DUMMYFUNCTION("SPLIT(H2667,""/"")"),21.0)</f>
        <v>21</v>
      </c>
      <c r="J2667" s="4">
        <f>IFERROR(__xludf.DUMMYFUNCTION("""COMPUTED_VALUE"""),6.0)</f>
        <v>6</v>
      </c>
      <c r="K2667" s="4">
        <f>IFERROR(__xludf.DUMMYFUNCTION("""COMPUTED_VALUE"""),2023.0)</f>
        <v>2023</v>
      </c>
    </row>
    <row r="2668">
      <c r="A2668" s="1" t="s">
        <v>8130</v>
      </c>
      <c r="B2668" s="4" t="s">
        <v>32</v>
      </c>
      <c r="C2668" s="4" t="s">
        <v>29</v>
      </c>
      <c r="D2668" s="4" t="s">
        <v>30</v>
      </c>
      <c r="E2668" s="4">
        <v>3.0</v>
      </c>
      <c r="F2668" s="4">
        <v>1.0</v>
      </c>
      <c r="G2668" s="4">
        <v>3.0</v>
      </c>
      <c r="H2668" s="5">
        <v>45099.0</v>
      </c>
      <c r="I2668" s="4">
        <f>IFERROR(__xludf.DUMMYFUNCTION("SPLIT(H2668,""/"")"),22.0)</f>
        <v>22</v>
      </c>
      <c r="J2668" s="4">
        <f>IFERROR(__xludf.DUMMYFUNCTION("""COMPUTED_VALUE"""),6.0)</f>
        <v>6</v>
      </c>
      <c r="K2668" s="4">
        <f>IFERROR(__xludf.DUMMYFUNCTION("""COMPUTED_VALUE"""),2023.0)</f>
        <v>2023</v>
      </c>
    </row>
    <row r="2669">
      <c r="A2669" s="1" t="s">
        <v>2561</v>
      </c>
      <c r="B2669" s="4" t="s">
        <v>32</v>
      </c>
      <c r="C2669" s="4" t="s">
        <v>30</v>
      </c>
      <c r="D2669" s="4" t="s">
        <v>39</v>
      </c>
      <c r="E2669" s="4">
        <v>3.0</v>
      </c>
      <c r="F2669" s="4">
        <v>1.0</v>
      </c>
      <c r="G2669" s="4">
        <v>3.0</v>
      </c>
      <c r="H2669" s="5">
        <v>45100.0</v>
      </c>
      <c r="I2669" s="4">
        <f>IFERROR(__xludf.DUMMYFUNCTION("SPLIT(H2669,""/"")"),23.0)</f>
        <v>23</v>
      </c>
      <c r="J2669" s="4">
        <f>IFERROR(__xludf.DUMMYFUNCTION("""COMPUTED_VALUE"""),6.0)</f>
        <v>6</v>
      </c>
      <c r="K2669" s="4">
        <f>IFERROR(__xludf.DUMMYFUNCTION("""COMPUTED_VALUE"""),2023.0)</f>
        <v>2023</v>
      </c>
    </row>
    <row r="2670">
      <c r="A2670" s="1" t="s">
        <v>4006</v>
      </c>
      <c r="B2670" s="4" t="s">
        <v>32</v>
      </c>
      <c r="C2670" s="4" t="s">
        <v>29</v>
      </c>
      <c r="D2670" s="4" t="s">
        <v>28</v>
      </c>
      <c r="E2670" s="4">
        <v>4.0</v>
      </c>
      <c r="F2670" s="4">
        <v>1.0</v>
      </c>
      <c r="G2670" s="4">
        <v>4.0</v>
      </c>
      <c r="H2670" s="5">
        <v>45100.0</v>
      </c>
      <c r="I2670" s="4">
        <f>IFERROR(__xludf.DUMMYFUNCTION("SPLIT(H2670,""/"")"),23.0)</f>
        <v>23</v>
      </c>
      <c r="J2670" s="4">
        <f>IFERROR(__xludf.DUMMYFUNCTION("""COMPUTED_VALUE"""),6.0)</f>
        <v>6</v>
      </c>
      <c r="K2670" s="4">
        <f>IFERROR(__xludf.DUMMYFUNCTION("""COMPUTED_VALUE"""),2023.0)</f>
        <v>2023</v>
      </c>
    </row>
    <row r="2671">
      <c r="A2671" s="1" t="s">
        <v>8725</v>
      </c>
      <c r="B2671" s="4" t="s">
        <v>32</v>
      </c>
      <c r="C2671" s="4" t="s">
        <v>29</v>
      </c>
      <c r="D2671" s="4" t="s">
        <v>28</v>
      </c>
      <c r="E2671" s="4">
        <v>5.0</v>
      </c>
      <c r="F2671" s="4">
        <v>1.0</v>
      </c>
      <c r="G2671" s="4">
        <v>5.0</v>
      </c>
      <c r="H2671" s="5">
        <v>45100.0</v>
      </c>
      <c r="I2671" s="4">
        <f>IFERROR(__xludf.DUMMYFUNCTION("SPLIT(H2671,""/"")"),23.0)</f>
        <v>23</v>
      </c>
      <c r="J2671" s="4">
        <f>IFERROR(__xludf.DUMMYFUNCTION("""COMPUTED_VALUE"""),6.0)</f>
        <v>6</v>
      </c>
      <c r="K2671" s="4">
        <f>IFERROR(__xludf.DUMMYFUNCTION("""COMPUTED_VALUE"""),2023.0)</f>
        <v>2023</v>
      </c>
    </row>
    <row r="2672">
      <c r="A2672" s="1" t="s">
        <v>4920</v>
      </c>
      <c r="B2672" s="4" t="s">
        <v>32</v>
      </c>
      <c r="C2672" s="4" t="s">
        <v>30</v>
      </c>
      <c r="D2672" s="4" t="s">
        <v>30</v>
      </c>
      <c r="E2672" s="4">
        <v>1.0</v>
      </c>
      <c r="F2672" s="4">
        <v>1.0</v>
      </c>
      <c r="G2672" s="4">
        <v>1.0</v>
      </c>
      <c r="H2672" s="5">
        <v>45101.0</v>
      </c>
      <c r="I2672" s="4">
        <f>IFERROR(__xludf.DUMMYFUNCTION("SPLIT(H2672,""/"")"),24.0)</f>
        <v>24</v>
      </c>
      <c r="J2672" s="4">
        <f>IFERROR(__xludf.DUMMYFUNCTION("""COMPUTED_VALUE"""),6.0)</f>
        <v>6</v>
      </c>
      <c r="K2672" s="4">
        <f>IFERROR(__xludf.DUMMYFUNCTION("""COMPUTED_VALUE"""),2023.0)</f>
        <v>2023</v>
      </c>
    </row>
    <row r="2673">
      <c r="A2673" s="1" t="s">
        <v>8324</v>
      </c>
      <c r="B2673" s="4" t="s">
        <v>32</v>
      </c>
      <c r="C2673" s="4" t="s">
        <v>24</v>
      </c>
      <c r="D2673" s="4" t="s">
        <v>39</v>
      </c>
      <c r="E2673" s="4">
        <v>5.0</v>
      </c>
      <c r="F2673" s="4">
        <v>1.0</v>
      </c>
      <c r="G2673" s="4">
        <v>5.0</v>
      </c>
      <c r="H2673" s="5">
        <v>45101.0</v>
      </c>
      <c r="I2673" s="4">
        <f>IFERROR(__xludf.DUMMYFUNCTION("SPLIT(H2673,""/"")"),24.0)</f>
        <v>24</v>
      </c>
      <c r="J2673" s="4">
        <f>IFERROR(__xludf.DUMMYFUNCTION("""COMPUTED_VALUE"""),6.0)</f>
        <v>6</v>
      </c>
      <c r="K2673" s="4">
        <f>IFERROR(__xludf.DUMMYFUNCTION("""COMPUTED_VALUE"""),2023.0)</f>
        <v>2023</v>
      </c>
    </row>
    <row r="2674">
      <c r="A2674" s="1" t="s">
        <v>3437</v>
      </c>
      <c r="B2674" s="4" t="s">
        <v>32</v>
      </c>
      <c r="C2674" s="4" t="s">
        <v>30</v>
      </c>
      <c r="D2674" s="4" t="s">
        <v>23</v>
      </c>
      <c r="E2674" s="4">
        <v>5.0</v>
      </c>
      <c r="F2674" s="4">
        <v>1.0</v>
      </c>
      <c r="G2674" s="4">
        <v>5.0</v>
      </c>
      <c r="H2674" s="5">
        <v>45102.0</v>
      </c>
      <c r="I2674" s="4">
        <f>IFERROR(__xludf.DUMMYFUNCTION("SPLIT(H2674,""/"")"),25.0)</f>
        <v>25</v>
      </c>
      <c r="J2674" s="4">
        <f>IFERROR(__xludf.DUMMYFUNCTION("""COMPUTED_VALUE"""),6.0)</f>
        <v>6</v>
      </c>
      <c r="K2674" s="4">
        <f>IFERROR(__xludf.DUMMYFUNCTION("""COMPUTED_VALUE"""),2023.0)</f>
        <v>2023</v>
      </c>
    </row>
    <row r="2675">
      <c r="A2675" s="1" t="s">
        <v>2550</v>
      </c>
      <c r="B2675" s="4" t="s">
        <v>32</v>
      </c>
      <c r="C2675" s="4" t="s">
        <v>30</v>
      </c>
      <c r="D2675" s="4" t="s">
        <v>39</v>
      </c>
      <c r="E2675" s="4">
        <v>3.0</v>
      </c>
      <c r="F2675" s="4">
        <v>1.0</v>
      </c>
      <c r="G2675" s="4">
        <v>3.0</v>
      </c>
      <c r="H2675" s="5">
        <v>45102.0</v>
      </c>
      <c r="I2675" s="4">
        <f>IFERROR(__xludf.DUMMYFUNCTION("SPLIT(H2675,""/"")"),25.0)</f>
        <v>25</v>
      </c>
      <c r="J2675" s="4">
        <f>IFERROR(__xludf.DUMMYFUNCTION("""COMPUTED_VALUE"""),6.0)</f>
        <v>6</v>
      </c>
      <c r="K2675" s="4">
        <f>IFERROR(__xludf.DUMMYFUNCTION("""COMPUTED_VALUE"""),2023.0)</f>
        <v>2023</v>
      </c>
    </row>
    <row r="2676">
      <c r="A2676" s="1" t="s">
        <v>5857</v>
      </c>
      <c r="B2676" s="4" t="s">
        <v>32</v>
      </c>
      <c r="C2676" s="4" t="s">
        <v>30</v>
      </c>
      <c r="D2676" s="4" t="s">
        <v>39</v>
      </c>
      <c r="E2676" s="4">
        <v>1.0</v>
      </c>
      <c r="F2676" s="4">
        <v>1.0</v>
      </c>
      <c r="G2676" s="4">
        <v>1.0</v>
      </c>
      <c r="H2676" s="5">
        <v>45102.0</v>
      </c>
      <c r="I2676" s="4">
        <f>IFERROR(__xludf.DUMMYFUNCTION("SPLIT(H2676,""/"")"),25.0)</f>
        <v>25</v>
      </c>
      <c r="J2676" s="4">
        <f>IFERROR(__xludf.DUMMYFUNCTION("""COMPUTED_VALUE"""),6.0)</f>
        <v>6</v>
      </c>
      <c r="K2676" s="4">
        <f>IFERROR(__xludf.DUMMYFUNCTION("""COMPUTED_VALUE"""),2023.0)</f>
        <v>2023</v>
      </c>
    </row>
    <row r="2677">
      <c r="A2677" s="1" t="s">
        <v>5594</v>
      </c>
      <c r="B2677" s="4" t="s">
        <v>32</v>
      </c>
      <c r="C2677" s="4" t="s">
        <v>30</v>
      </c>
      <c r="D2677" s="4" t="s">
        <v>30</v>
      </c>
      <c r="E2677" s="4">
        <v>2.0</v>
      </c>
      <c r="F2677" s="4">
        <v>1.0</v>
      </c>
      <c r="G2677" s="4">
        <v>2.0</v>
      </c>
      <c r="H2677" s="5">
        <v>45103.0</v>
      </c>
      <c r="I2677" s="4">
        <f>IFERROR(__xludf.DUMMYFUNCTION("SPLIT(H2677,""/"")"),26.0)</f>
        <v>26</v>
      </c>
      <c r="J2677" s="4">
        <f>IFERROR(__xludf.DUMMYFUNCTION("""COMPUTED_VALUE"""),6.0)</f>
        <v>6</v>
      </c>
      <c r="K2677" s="4">
        <f>IFERROR(__xludf.DUMMYFUNCTION("""COMPUTED_VALUE"""),2023.0)</f>
        <v>2023</v>
      </c>
    </row>
    <row r="2678">
      <c r="A2678" s="1" t="s">
        <v>8464</v>
      </c>
      <c r="B2678" s="4" t="s">
        <v>32</v>
      </c>
      <c r="C2678" s="4" t="s">
        <v>29</v>
      </c>
      <c r="D2678" s="4" t="s">
        <v>39</v>
      </c>
      <c r="E2678" s="4">
        <v>2.0</v>
      </c>
      <c r="F2678" s="4">
        <v>1.0</v>
      </c>
      <c r="G2678" s="4">
        <v>2.0</v>
      </c>
      <c r="H2678" s="5">
        <v>45103.0</v>
      </c>
      <c r="I2678" s="4">
        <f>IFERROR(__xludf.DUMMYFUNCTION("SPLIT(H2678,""/"")"),26.0)</f>
        <v>26</v>
      </c>
      <c r="J2678" s="4">
        <f>IFERROR(__xludf.DUMMYFUNCTION("""COMPUTED_VALUE"""),6.0)</f>
        <v>6</v>
      </c>
      <c r="K2678" s="4">
        <f>IFERROR(__xludf.DUMMYFUNCTION("""COMPUTED_VALUE"""),2023.0)</f>
        <v>2023</v>
      </c>
    </row>
    <row r="2679">
      <c r="A2679" s="1" t="s">
        <v>8375</v>
      </c>
      <c r="B2679" s="4" t="s">
        <v>32</v>
      </c>
      <c r="C2679" s="4" t="s">
        <v>30</v>
      </c>
      <c r="D2679" s="4" t="s">
        <v>23</v>
      </c>
      <c r="E2679" s="4">
        <v>1.0</v>
      </c>
      <c r="F2679" s="4">
        <v>1.0</v>
      </c>
      <c r="G2679" s="4">
        <v>1.0</v>
      </c>
      <c r="H2679" s="5">
        <v>45103.0</v>
      </c>
      <c r="I2679" s="4">
        <f>IFERROR(__xludf.DUMMYFUNCTION("SPLIT(H2679,""/"")"),26.0)</f>
        <v>26</v>
      </c>
      <c r="J2679" s="4">
        <f>IFERROR(__xludf.DUMMYFUNCTION("""COMPUTED_VALUE"""),6.0)</f>
        <v>6</v>
      </c>
      <c r="K2679" s="4">
        <f>IFERROR(__xludf.DUMMYFUNCTION("""COMPUTED_VALUE"""),2023.0)</f>
        <v>2023</v>
      </c>
    </row>
    <row r="2680">
      <c r="A2680" s="1" t="s">
        <v>5660</v>
      </c>
      <c r="B2680" s="4" t="s">
        <v>32</v>
      </c>
      <c r="C2680" s="4" t="s">
        <v>30</v>
      </c>
      <c r="D2680" s="4" t="s">
        <v>30</v>
      </c>
      <c r="E2680" s="4">
        <v>4.0</v>
      </c>
      <c r="F2680" s="4">
        <v>1.0</v>
      </c>
      <c r="G2680" s="4">
        <v>4.0</v>
      </c>
      <c r="H2680" s="5">
        <v>45104.0</v>
      </c>
      <c r="I2680" s="4">
        <f>IFERROR(__xludf.DUMMYFUNCTION("SPLIT(H2680,""/"")"),27.0)</f>
        <v>27</v>
      </c>
      <c r="J2680" s="4">
        <f>IFERROR(__xludf.DUMMYFUNCTION("""COMPUTED_VALUE"""),6.0)</f>
        <v>6</v>
      </c>
      <c r="K2680" s="4">
        <f>IFERROR(__xludf.DUMMYFUNCTION("""COMPUTED_VALUE"""),2023.0)</f>
        <v>2023</v>
      </c>
    </row>
    <row r="2681">
      <c r="A2681" s="1" t="s">
        <v>6831</v>
      </c>
      <c r="B2681" s="4" t="s">
        <v>32</v>
      </c>
      <c r="C2681" s="4" t="s">
        <v>29</v>
      </c>
      <c r="D2681" s="4" t="s">
        <v>23</v>
      </c>
      <c r="E2681" s="4">
        <v>3.0</v>
      </c>
      <c r="F2681" s="4">
        <v>1.0</v>
      </c>
      <c r="G2681" s="4">
        <v>3.0</v>
      </c>
      <c r="H2681" s="5">
        <v>45104.0</v>
      </c>
      <c r="I2681" s="4">
        <f>IFERROR(__xludf.DUMMYFUNCTION("SPLIT(H2681,""/"")"),27.0)</f>
        <v>27</v>
      </c>
      <c r="J2681" s="4">
        <f>IFERROR(__xludf.DUMMYFUNCTION("""COMPUTED_VALUE"""),6.0)</f>
        <v>6</v>
      </c>
      <c r="K2681" s="4">
        <f>IFERROR(__xludf.DUMMYFUNCTION("""COMPUTED_VALUE"""),2023.0)</f>
        <v>2023</v>
      </c>
    </row>
    <row r="2682">
      <c r="A2682" s="1" t="s">
        <v>2008</v>
      </c>
      <c r="B2682" s="4" t="s">
        <v>32</v>
      </c>
      <c r="C2682" s="4" t="s">
        <v>29</v>
      </c>
      <c r="D2682" s="4" t="s">
        <v>39</v>
      </c>
      <c r="E2682" s="4">
        <v>4.0</v>
      </c>
      <c r="F2682" s="4">
        <v>1.0</v>
      </c>
      <c r="G2682" s="4">
        <v>4.0</v>
      </c>
      <c r="H2682" s="5">
        <v>45104.0</v>
      </c>
      <c r="I2682" s="4">
        <f>IFERROR(__xludf.DUMMYFUNCTION("SPLIT(H2682,""/"")"),27.0)</f>
        <v>27</v>
      </c>
      <c r="J2682" s="4">
        <f>IFERROR(__xludf.DUMMYFUNCTION("""COMPUTED_VALUE"""),6.0)</f>
        <v>6</v>
      </c>
      <c r="K2682" s="4">
        <f>IFERROR(__xludf.DUMMYFUNCTION("""COMPUTED_VALUE"""),2023.0)</f>
        <v>2023</v>
      </c>
    </row>
    <row r="2683">
      <c r="A2683" s="1" t="s">
        <v>2377</v>
      </c>
      <c r="B2683" s="4" t="s">
        <v>32</v>
      </c>
      <c r="C2683" s="4" t="s">
        <v>29</v>
      </c>
      <c r="D2683" s="4" t="s">
        <v>30</v>
      </c>
      <c r="E2683" s="4">
        <v>1.0</v>
      </c>
      <c r="F2683" s="4">
        <v>1.0</v>
      </c>
      <c r="G2683" s="4">
        <v>1.0</v>
      </c>
      <c r="H2683" s="5">
        <v>45104.0</v>
      </c>
      <c r="I2683" s="4">
        <f>IFERROR(__xludf.DUMMYFUNCTION("SPLIT(H2683,""/"")"),27.0)</f>
        <v>27</v>
      </c>
      <c r="J2683" s="4">
        <f>IFERROR(__xludf.DUMMYFUNCTION("""COMPUTED_VALUE"""),6.0)</f>
        <v>6</v>
      </c>
      <c r="K2683" s="4">
        <f>IFERROR(__xludf.DUMMYFUNCTION("""COMPUTED_VALUE"""),2023.0)</f>
        <v>2023</v>
      </c>
    </row>
    <row r="2684">
      <c r="A2684" s="1" t="s">
        <v>823</v>
      </c>
      <c r="B2684" s="4" t="s">
        <v>32</v>
      </c>
      <c r="C2684" s="4" t="s">
        <v>30</v>
      </c>
      <c r="D2684" s="4" t="s">
        <v>30</v>
      </c>
      <c r="E2684" s="4">
        <v>1.0</v>
      </c>
      <c r="F2684" s="4">
        <v>1.0</v>
      </c>
      <c r="G2684" s="4">
        <v>1.0</v>
      </c>
      <c r="H2684" s="5">
        <v>45104.0</v>
      </c>
      <c r="I2684" s="4">
        <f>IFERROR(__xludf.DUMMYFUNCTION("SPLIT(H2684,""/"")"),27.0)</f>
        <v>27</v>
      </c>
      <c r="J2684" s="4">
        <f>IFERROR(__xludf.DUMMYFUNCTION("""COMPUTED_VALUE"""),6.0)</f>
        <v>6</v>
      </c>
      <c r="K2684" s="4">
        <f>IFERROR(__xludf.DUMMYFUNCTION("""COMPUTED_VALUE"""),2023.0)</f>
        <v>2023</v>
      </c>
    </row>
    <row r="2685">
      <c r="A2685" s="1" t="s">
        <v>9169</v>
      </c>
      <c r="B2685" s="4" t="s">
        <v>32</v>
      </c>
      <c r="C2685" s="4" t="s">
        <v>30</v>
      </c>
      <c r="D2685" s="4" t="s">
        <v>28</v>
      </c>
      <c r="E2685" s="4">
        <v>4.0</v>
      </c>
      <c r="F2685" s="4">
        <v>1.0</v>
      </c>
      <c r="G2685" s="4">
        <v>4.0</v>
      </c>
      <c r="H2685" s="5">
        <v>45105.0</v>
      </c>
      <c r="I2685" s="4">
        <f>IFERROR(__xludf.DUMMYFUNCTION("SPLIT(H2685,""/"")"),28.0)</f>
        <v>28</v>
      </c>
      <c r="J2685" s="4">
        <f>IFERROR(__xludf.DUMMYFUNCTION("""COMPUTED_VALUE"""),6.0)</f>
        <v>6</v>
      </c>
      <c r="K2685" s="4">
        <f>IFERROR(__xludf.DUMMYFUNCTION("""COMPUTED_VALUE"""),2023.0)</f>
        <v>2023</v>
      </c>
    </row>
    <row r="2686">
      <c r="A2686" s="1" t="s">
        <v>966</v>
      </c>
      <c r="B2686" s="4" t="s">
        <v>32</v>
      </c>
      <c r="C2686" s="4" t="s">
        <v>30</v>
      </c>
      <c r="D2686" s="4" t="s">
        <v>39</v>
      </c>
      <c r="E2686" s="4">
        <v>2.0</v>
      </c>
      <c r="F2686" s="4">
        <v>1.0</v>
      </c>
      <c r="G2686" s="4">
        <v>2.0</v>
      </c>
      <c r="H2686" s="5">
        <v>45106.0</v>
      </c>
      <c r="I2686" s="4">
        <f>IFERROR(__xludf.DUMMYFUNCTION("SPLIT(H2686,""/"")"),29.0)</f>
        <v>29</v>
      </c>
      <c r="J2686" s="4">
        <f>IFERROR(__xludf.DUMMYFUNCTION("""COMPUTED_VALUE"""),6.0)</f>
        <v>6</v>
      </c>
      <c r="K2686" s="4">
        <f>IFERROR(__xludf.DUMMYFUNCTION("""COMPUTED_VALUE"""),2023.0)</f>
        <v>2023</v>
      </c>
    </row>
    <row r="2687">
      <c r="A2687" s="1" t="s">
        <v>9777</v>
      </c>
      <c r="B2687" s="4" t="s">
        <v>32</v>
      </c>
      <c r="C2687" s="4" t="s">
        <v>29</v>
      </c>
      <c r="D2687" s="4" t="s">
        <v>39</v>
      </c>
      <c r="E2687" s="4">
        <v>4.0</v>
      </c>
      <c r="F2687" s="4">
        <v>1.0</v>
      </c>
      <c r="G2687" s="4">
        <v>4.0</v>
      </c>
      <c r="H2687" s="5">
        <v>45106.0</v>
      </c>
      <c r="I2687" s="4">
        <f>IFERROR(__xludf.DUMMYFUNCTION("SPLIT(H2687,""/"")"),29.0)</f>
        <v>29</v>
      </c>
      <c r="J2687" s="4">
        <f>IFERROR(__xludf.DUMMYFUNCTION("""COMPUTED_VALUE"""),6.0)</f>
        <v>6</v>
      </c>
      <c r="K2687" s="4">
        <f>IFERROR(__xludf.DUMMYFUNCTION("""COMPUTED_VALUE"""),2023.0)</f>
        <v>2023</v>
      </c>
    </row>
    <row r="2688">
      <c r="A2688" s="1" t="s">
        <v>729</v>
      </c>
      <c r="B2688" s="4" t="s">
        <v>32</v>
      </c>
      <c r="C2688" s="4" t="s">
        <v>30</v>
      </c>
      <c r="D2688" s="4" t="s">
        <v>23</v>
      </c>
      <c r="E2688" s="4">
        <v>5.0</v>
      </c>
      <c r="F2688" s="4">
        <v>1.0</v>
      </c>
      <c r="G2688" s="4">
        <v>5.0</v>
      </c>
      <c r="H2688" s="5">
        <v>45106.0</v>
      </c>
      <c r="I2688" s="4">
        <f>IFERROR(__xludf.DUMMYFUNCTION("SPLIT(H2688,""/"")"),29.0)</f>
        <v>29</v>
      </c>
      <c r="J2688" s="4">
        <f>IFERROR(__xludf.DUMMYFUNCTION("""COMPUTED_VALUE"""),6.0)</f>
        <v>6</v>
      </c>
      <c r="K2688" s="4">
        <f>IFERROR(__xludf.DUMMYFUNCTION("""COMPUTED_VALUE"""),2023.0)</f>
        <v>2023</v>
      </c>
    </row>
    <row r="2689">
      <c r="A2689" s="1" t="s">
        <v>6239</v>
      </c>
      <c r="B2689" s="4" t="s">
        <v>32</v>
      </c>
      <c r="C2689" s="4" t="s">
        <v>30</v>
      </c>
      <c r="D2689" s="4" t="s">
        <v>30</v>
      </c>
      <c r="E2689" s="4">
        <v>4.0</v>
      </c>
      <c r="F2689" s="4">
        <v>1.0</v>
      </c>
      <c r="G2689" s="4">
        <v>4.0</v>
      </c>
      <c r="H2689" s="5">
        <v>45106.0</v>
      </c>
      <c r="I2689" s="4">
        <f>IFERROR(__xludf.DUMMYFUNCTION("SPLIT(H2689,""/"")"),29.0)</f>
        <v>29</v>
      </c>
      <c r="J2689" s="4">
        <f>IFERROR(__xludf.DUMMYFUNCTION("""COMPUTED_VALUE"""),6.0)</f>
        <v>6</v>
      </c>
      <c r="K2689" s="4">
        <f>IFERROR(__xludf.DUMMYFUNCTION("""COMPUTED_VALUE"""),2023.0)</f>
        <v>2023</v>
      </c>
    </row>
    <row r="2690">
      <c r="A2690" s="1" t="s">
        <v>3833</v>
      </c>
      <c r="B2690" s="4" t="s">
        <v>32</v>
      </c>
      <c r="C2690" s="4" t="s">
        <v>24</v>
      </c>
      <c r="D2690" s="4" t="s">
        <v>39</v>
      </c>
      <c r="E2690" s="4">
        <v>4.0</v>
      </c>
      <c r="F2690" s="4">
        <v>1.0</v>
      </c>
      <c r="G2690" s="4">
        <v>4.0</v>
      </c>
      <c r="H2690" s="5">
        <v>45107.0</v>
      </c>
      <c r="I2690" s="4">
        <f>IFERROR(__xludf.DUMMYFUNCTION("SPLIT(H2690,""/"")"),30.0)</f>
        <v>30</v>
      </c>
      <c r="J2690" s="4">
        <f>IFERROR(__xludf.DUMMYFUNCTION("""COMPUTED_VALUE"""),6.0)</f>
        <v>6</v>
      </c>
      <c r="K2690" s="4">
        <f>IFERROR(__xludf.DUMMYFUNCTION("""COMPUTED_VALUE"""),2023.0)</f>
        <v>2023</v>
      </c>
    </row>
    <row r="2691">
      <c r="A2691" s="1" t="s">
        <v>323</v>
      </c>
      <c r="B2691" s="4" t="s">
        <v>32</v>
      </c>
      <c r="C2691" s="4" t="s">
        <v>30</v>
      </c>
      <c r="D2691" s="4" t="s">
        <v>30</v>
      </c>
      <c r="E2691" s="4">
        <v>1.0</v>
      </c>
      <c r="F2691" s="4">
        <v>1.0</v>
      </c>
      <c r="G2691" s="4">
        <v>1.0</v>
      </c>
      <c r="H2691" s="5">
        <v>45107.0</v>
      </c>
      <c r="I2691" s="4">
        <f>IFERROR(__xludf.DUMMYFUNCTION("SPLIT(H2691,""/"")"),30.0)</f>
        <v>30</v>
      </c>
      <c r="J2691" s="4">
        <f>IFERROR(__xludf.DUMMYFUNCTION("""COMPUTED_VALUE"""),6.0)</f>
        <v>6</v>
      </c>
      <c r="K2691" s="4">
        <f>IFERROR(__xludf.DUMMYFUNCTION("""COMPUTED_VALUE"""),2023.0)</f>
        <v>2023</v>
      </c>
    </row>
    <row r="2692">
      <c r="A2692" s="1" t="s">
        <v>3572</v>
      </c>
      <c r="B2692" s="4" t="s">
        <v>32</v>
      </c>
      <c r="C2692" s="4" t="s">
        <v>30</v>
      </c>
      <c r="D2692" s="4" t="s">
        <v>30</v>
      </c>
      <c r="E2692" s="4">
        <v>3.0</v>
      </c>
      <c r="F2692" s="4">
        <v>1.0</v>
      </c>
      <c r="G2692" s="4">
        <v>3.0</v>
      </c>
      <c r="H2692" s="5">
        <v>45108.0</v>
      </c>
      <c r="I2692" s="4">
        <f>IFERROR(__xludf.DUMMYFUNCTION("SPLIT(H2692,""/"")"),1.0)</f>
        <v>1</v>
      </c>
      <c r="J2692" s="4">
        <f>IFERROR(__xludf.DUMMYFUNCTION("""COMPUTED_VALUE"""),7.0)</f>
        <v>7</v>
      </c>
      <c r="K2692" s="4">
        <f>IFERROR(__xludf.DUMMYFUNCTION("""COMPUTED_VALUE"""),2023.0)</f>
        <v>2023</v>
      </c>
    </row>
    <row r="2693">
      <c r="A2693" s="1" t="s">
        <v>709</v>
      </c>
      <c r="B2693" s="4" t="s">
        <v>32</v>
      </c>
      <c r="C2693" s="4" t="s">
        <v>29</v>
      </c>
      <c r="D2693" s="4" t="s">
        <v>39</v>
      </c>
      <c r="E2693" s="4">
        <v>1.0</v>
      </c>
      <c r="F2693" s="4">
        <v>1.0</v>
      </c>
      <c r="G2693" s="4">
        <v>1.0</v>
      </c>
      <c r="H2693" s="5">
        <v>45108.0</v>
      </c>
      <c r="I2693" s="4">
        <f>IFERROR(__xludf.DUMMYFUNCTION("SPLIT(H2693,""/"")"),1.0)</f>
        <v>1</v>
      </c>
      <c r="J2693" s="4">
        <f>IFERROR(__xludf.DUMMYFUNCTION("""COMPUTED_VALUE"""),7.0)</f>
        <v>7</v>
      </c>
      <c r="K2693" s="4">
        <f>IFERROR(__xludf.DUMMYFUNCTION("""COMPUTED_VALUE"""),2023.0)</f>
        <v>2023</v>
      </c>
    </row>
    <row r="2694">
      <c r="A2694" s="1" t="s">
        <v>703</v>
      </c>
      <c r="B2694" s="4" t="s">
        <v>32</v>
      </c>
      <c r="C2694" s="4" t="s">
        <v>24</v>
      </c>
      <c r="D2694" s="4" t="s">
        <v>30</v>
      </c>
      <c r="E2694" s="4">
        <v>3.0</v>
      </c>
      <c r="F2694" s="4">
        <v>1.0</v>
      </c>
      <c r="G2694" s="4">
        <v>3.0</v>
      </c>
      <c r="H2694" s="5">
        <v>45108.0</v>
      </c>
      <c r="I2694" s="4">
        <f>IFERROR(__xludf.DUMMYFUNCTION("SPLIT(H2694,""/"")"),1.0)</f>
        <v>1</v>
      </c>
      <c r="J2694" s="4">
        <f>IFERROR(__xludf.DUMMYFUNCTION("""COMPUTED_VALUE"""),7.0)</f>
        <v>7</v>
      </c>
      <c r="K2694" s="4">
        <f>IFERROR(__xludf.DUMMYFUNCTION("""COMPUTED_VALUE"""),2023.0)</f>
        <v>2023</v>
      </c>
    </row>
    <row r="2695">
      <c r="A2695" s="1" t="s">
        <v>7488</v>
      </c>
      <c r="B2695" s="4" t="s">
        <v>32</v>
      </c>
      <c r="C2695" s="4" t="s">
        <v>24</v>
      </c>
      <c r="D2695" s="4" t="s">
        <v>39</v>
      </c>
      <c r="E2695" s="4">
        <v>4.0</v>
      </c>
      <c r="F2695" s="4">
        <v>1.0</v>
      </c>
      <c r="G2695" s="4">
        <v>4.0</v>
      </c>
      <c r="H2695" s="5">
        <v>45109.0</v>
      </c>
      <c r="I2695" s="4">
        <f>IFERROR(__xludf.DUMMYFUNCTION("SPLIT(H2695,""/"")"),2.0)</f>
        <v>2</v>
      </c>
      <c r="J2695" s="4">
        <f>IFERROR(__xludf.DUMMYFUNCTION("""COMPUTED_VALUE"""),7.0)</f>
        <v>7</v>
      </c>
      <c r="K2695" s="4">
        <f>IFERROR(__xludf.DUMMYFUNCTION("""COMPUTED_VALUE"""),2023.0)</f>
        <v>2023</v>
      </c>
    </row>
    <row r="2696">
      <c r="A2696" s="1" t="s">
        <v>3943</v>
      </c>
      <c r="B2696" s="4" t="s">
        <v>32</v>
      </c>
      <c r="C2696" s="4" t="s">
        <v>29</v>
      </c>
      <c r="D2696" s="4" t="s">
        <v>23</v>
      </c>
      <c r="E2696" s="4">
        <v>1.0</v>
      </c>
      <c r="F2696" s="4">
        <v>1.0</v>
      </c>
      <c r="G2696" s="4">
        <v>1.0</v>
      </c>
      <c r="H2696" s="5">
        <v>45109.0</v>
      </c>
      <c r="I2696" s="4">
        <f>IFERROR(__xludf.DUMMYFUNCTION("SPLIT(H2696,""/"")"),2.0)</f>
        <v>2</v>
      </c>
      <c r="J2696" s="4">
        <f>IFERROR(__xludf.DUMMYFUNCTION("""COMPUTED_VALUE"""),7.0)</f>
        <v>7</v>
      </c>
      <c r="K2696" s="4">
        <f>IFERROR(__xludf.DUMMYFUNCTION("""COMPUTED_VALUE"""),2023.0)</f>
        <v>2023</v>
      </c>
    </row>
    <row r="2697">
      <c r="A2697" s="1" t="s">
        <v>5571</v>
      </c>
      <c r="B2697" s="4" t="s">
        <v>32</v>
      </c>
      <c r="C2697" s="4" t="s">
        <v>24</v>
      </c>
      <c r="D2697" s="4" t="s">
        <v>28</v>
      </c>
      <c r="E2697" s="4">
        <v>5.0</v>
      </c>
      <c r="F2697" s="4">
        <v>1.0</v>
      </c>
      <c r="G2697" s="4">
        <v>5.0</v>
      </c>
      <c r="H2697" s="5">
        <v>45109.0</v>
      </c>
      <c r="I2697" s="4">
        <f>IFERROR(__xludf.DUMMYFUNCTION("SPLIT(H2697,""/"")"),2.0)</f>
        <v>2</v>
      </c>
      <c r="J2697" s="4">
        <f>IFERROR(__xludf.DUMMYFUNCTION("""COMPUTED_VALUE"""),7.0)</f>
        <v>7</v>
      </c>
      <c r="K2697" s="4">
        <f>IFERROR(__xludf.DUMMYFUNCTION("""COMPUTED_VALUE"""),2023.0)</f>
        <v>2023</v>
      </c>
    </row>
    <row r="2698">
      <c r="A2698" s="1" t="s">
        <v>8002</v>
      </c>
      <c r="B2698" s="4" t="s">
        <v>32</v>
      </c>
      <c r="C2698" s="4" t="s">
        <v>30</v>
      </c>
      <c r="D2698" s="4" t="s">
        <v>23</v>
      </c>
      <c r="E2698" s="4">
        <v>3.0</v>
      </c>
      <c r="F2698" s="4">
        <v>1.0</v>
      </c>
      <c r="G2698" s="4">
        <v>3.0</v>
      </c>
      <c r="H2698" s="5">
        <v>45109.0</v>
      </c>
      <c r="I2698" s="4">
        <f>IFERROR(__xludf.DUMMYFUNCTION("SPLIT(H2698,""/"")"),2.0)</f>
        <v>2</v>
      </c>
      <c r="J2698" s="4">
        <f>IFERROR(__xludf.DUMMYFUNCTION("""COMPUTED_VALUE"""),7.0)</f>
        <v>7</v>
      </c>
      <c r="K2698" s="4">
        <f>IFERROR(__xludf.DUMMYFUNCTION("""COMPUTED_VALUE"""),2023.0)</f>
        <v>2023</v>
      </c>
    </row>
    <row r="2699">
      <c r="A2699" s="1" t="s">
        <v>2538</v>
      </c>
      <c r="B2699" s="4" t="s">
        <v>32</v>
      </c>
      <c r="C2699" s="4" t="s">
        <v>24</v>
      </c>
      <c r="D2699" s="4" t="s">
        <v>23</v>
      </c>
      <c r="E2699" s="4">
        <v>5.0</v>
      </c>
      <c r="F2699" s="4">
        <v>1.0</v>
      </c>
      <c r="G2699" s="4">
        <v>5.0</v>
      </c>
      <c r="H2699" s="5">
        <v>45110.0</v>
      </c>
      <c r="I2699" s="4">
        <f>IFERROR(__xludf.DUMMYFUNCTION("SPLIT(H2699,""/"")"),3.0)</f>
        <v>3</v>
      </c>
      <c r="J2699" s="4">
        <f>IFERROR(__xludf.DUMMYFUNCTION("""COMPUTED_VALUE"""),7.0)</f>
        <v>7</v>
      </c>
      <c r="K2699" s="4">
        <f>IFERROR(__xludf.DUMMYFUNCTION("""COMPUTED_VALUE"""),2023.0)</f>
        <v>2023</v>
      </c>
    </row>
    <row r="2700">
      <c r="A2700" s="1" t="s">
        <v>2960</v>
      </c>
      <c r="B2700" s="4" t="s">
        <v>32</v>
      </c>
      <c r="C2700" s="4" t="s">
        <v>24</v>
      </c>
      <c r="D2700" s="4" t="s">
        <v>39</v>
      </c>
      <c r="E2700" s="4">
        <v>5.0</v>
      </c>
      <c r="F2700" s="4">
        <v>1.0</v>
      </c>
      <c r="G2700" s="4">
        <v>5.0</v>
      </c>
      <c r="H2700" s="5">
        <v>45110.0</v>
      </c>
      <c r="I2700" s="4">
        <f>IFERROR(__xludf.DUMMYFUNCTION("SPLIT(H2700,""/"")"),3.0)</f>
        <v>3</v>
      </c>
      <c r="J2700" s="4">
        <f>IFERROR(__xludf.DUMMYFUNCTION("""COMPUTED_VALUE"""),7.0)</f>
        <v>7</v>
      </c>
      <c r="K2700" s="4">
        <f>IFERROR(__xludf.DUMMYFUNCTION("""COMPUTED_VALUE"""),2023.0)</f>
        <v>2023</v>
      </c>
    </row>
    <row r="2701">
      <c r="A2701" s="1" t="s">
        <v>8016</v>
      </c>
      <c r="B2701" s="4" t="s">
        <v>32</v>
      </c>
      <c r="C2701" s="4" t="s">
        <v>24</v>
      </c>
      <c r="D2701" s="4" t="s">
        <v>28</v>
      </c>
      <c r="E2701" s="4">
        <v>4.0</v>
      </c>
      <c r="F2701" s="4">
        <v>1.0</v>
      </c>
      <c r="G2701" s="4">
        <v>4.0</v>
      </c>
      <c r="H2701" s="5">
        <v>45110.0</v>
      </c>
      <c r="I2701" s="4">
        <f>IFERROR(__xludf.DUMMYFUNCTION("SPLIT(H2701,""/"")"),3.0)</f>
        <v>3</v>
      </c>
      <c r="J2701" s="4">
        <f>IFERROR(__xludf.DUMMYFUNCTION("""COMPUTED_VALUE"""),7.0)</f>
        <v>7</v>
      </c>
      <c r="K2701" s="4">
        <f>IFERROR(__xludf.DUMMYFUNCTION("""COMPUTED_VALUE"""),2023.0)</f>
        <v>2023</v>
      </c>
    </row>
    <row r="2702">
      <c r="A2702" s="1" t="s">
        <v>2687</v>
      </c>
      <c r="B2702" s="4" t="s">
        <v>32</v>
      </c>
      <c r="C2702" s="4" t="s">
        <v>30</v>
      </c>
      <c r="D2702" s="4" t="s">
        <v>23</v>
      </c>
      <c r="E2702" s="4">
        <v>4.0</v>
      </c>
      <c r="F2702" s="4">
        <v>1.0</v>
      </c>
      <c r="G2702" s="4">
        <v>4.0</v>
      </c>
      <c r="H2702" s="5">
        <v>45111.0</v>
      </c>
      <c r="I2702" s="4">
        <f>IFERROR(__xludf.DUMMYFUNCTION("SPLIT(H2702,""/"")"),4.0)</f>
        <v>4</v>
      </c>
      <c r="J2702" s="4">
        <f>IFERROR(__xludf.DUMMYFUNCTION("""COMPUTED_VALUE"""),7.0)</f>
        <v>7</v>
      </c>
      <c r="K2702" s="4">
        <f>IFERROR(__xludf.DUMMYFUNCTION("""COMPUTED_VALUE"""),2023.0)</f>
        <v>2023</v>
      </c>
    </row>
    <row r="2703">
      <c r="A2703" s="1" t="s">
        <v>8601</v>
      </c>
      <c r="B2703" s="4" t="s">
        <v>32</v>
      </c>
      <c r="C2703" s="4" t="s">
        <v>30</v>
      </c>
      <c r="D2703" s="4" t="s">
        <v>28</v>
      </c>
      <c r="E2703" s="4">
        <v>4.0</v>
      </c>
      <c r="F2703" s="4">
        <v>1.0</v>
      </c>
      <c r="G2703" s="4">
        <v>4.0</v>
      </c>
      <c r="H2703" s="5">
        <v>45111.0</v>
      </c>
      <c r="I2703" s="4">
        <f>IFERROR(__xludf.DUMMYFUNCTION("SPLIT(H2703,""/"")"),4.0)</f>
        <v>4</v>
      </c>
      <c r="J2703" s="4">
        <f>IFERROR(__xludf.DUMMYFUNCTION("""COMPUTED_VALUE"""),7.0)</f>
        <v>7</v>
      </c>
      <c r="K2703" s="4">
        <f>IFERROR(__xludf.DUMMYFUNCTION("""COMPUTED_VALUE"""),2023.0)</f>
        <v>2023</v>
      </c>
    </row>
    <row r="2704">
      <c r="A2704" s="1" t="s">
        <v>5109</v>
      </c>
      <c r="B2704" s="4" t="s">
        <v>32</v>
      </c>
      <c r="C2704" s="4" t="s">
        <v>29</v>
      </c>
      <c r="D2704" s="4" t="s">
        <v>30</v>
      </c>
      <c r="E2704" s="4">
        <v>4.0</v>
      </c>
      <c r="F2704" s="4">
        <v>1.0</v>
      </c>
      <c r="G2704" s="4">
        <v>4.0</v>
      </c>
      <c r="H2704" s="5">
        <v>45111.0</v>
      </c>
      <c r="I2704" s="4">
        <f>IFERROR(__xludf.DUMMYFUNCTION("SPLIT(H2704,""/"")"),4.0)</f>
        <v>4</v>
      </c>
      <c r="J2704" s="4">
        <f>IFERROR(__xludf.DUMMYFUNCTION("""COMPUTED_VALUE"""),7.0)</f>
        <v>7</v>
      </c>
      <c r="K2704" s="4">
        <f>IFERROR(__xludf.DUMMYFUNCTION("""COMPUTED_VALUE"""),2023.0)</f>
        <v>2023</v>
      </c>
    </row>
    <row r="2705">
      <c r="A2705" s="1" t="s">
        <v>3624</v>
      </c>
      <c r="B2705" s="4" t="s">
        <v>32</v>
      </c>
      <c r="C2705" s="4" t="s">
        <v>29</v>
      </c>
      <c r="D2705" s="4" t="s">
        <v>23</v>
      </c>
      <c r="E2705" s="4">
        <v>2.0</v>
      </c>
      <c r="F2705" s="4">
        <v>1.0</v>
      </c>
      <c r="G2705" s="4">
        <v>2.0</v>
      </c>
      <c r="H2705" s="5">
        <v>45112.0</v>
      </c>
      <c r="I2705" s="4">
        <f>IFERROR(__xludf.DUMMYFUNCTION("SPLIT(H2705,""/"")"),5.0)</f>
        <v>5</v>
      </c>
      <c r="J2705" s="4">
        <f>IFERROR(__xludf.DUMMYFUNCTION("""COMPUTED_VALUE"""),7.0)</f>
        <v>7</v>
      </c>
      <c r="K2705" s="4">
        <f>IFERROR(__xludf.DUMMYFUNCTION("""COMPUTED_VALUE"""),2023.0)</f>
        <v>2023</v>
      </c>
    </row>
    <row r="2706">
      <c r="A2706" s="1" t="s">
        <v>2079</v>
      </c>
      <c r="B2706" s="4" t="s">
        <v>32</v>
      </c>
      <c r="C2706" s="4" t="s">
        <v>24</v>
      </c>
      <c r="D2706" s="4" t="s">
        <v>39</v>
      </c>
      <c r="E2706" s="4">
        <v>4.0</v>
      </c>
      <c r="F2706" s="4">
        <v>1.0</v>
      </c>
      <c r="G2706" s="4">
        <v>4.0</v>
      </c>
      <c r="H2706" s="5">
        <v>45112.0</v>
      </c>
      <c r="I2706" s="4">
        <f>IFERROR(__xludf.DUMMYFUNCTION("SPLIT(H2706,""/"")"),5.0)</f>
        <v>5</v>
      </c>
      <c r="J2706" s="4">
        <f>IFERROR(__xludf.DUMMYFUNCTION("""COMPUTED_VALUE"""),7.0)</f>
        <v>7</v>
      </c>
      <c r="K2706" s="4">
        <f>IFERROR(__xludf.DUMMYFUNCTION("""COMPUTED_VALUE"""),2023.0)</f>
        <v>2023</v>
      </c>
    </row>
    <row r="2707">
      <c r="A2707" s="1" t="s">
        <v>8288</v>
      </c>
      <c r="B2707" s="4" t="s">
        <v>32</v>
      </c>
      <c r="C2707" s="4" t="s">
        <v>30</v>
      </c>
      <c r="D2707" s="4" t="s">
        <v>39</v>
      </c>
      <c r="E2707" s="4">
        <v>2.0</v>
      </c>
      <c r="F2707" s="4">
        <v>1.0</v>
      </c>
      <c r="G2707" s="4">
        <v>2.0</v>
      </c>
      <c r="H2707" s="5">
        <v>45112.0</v>
      </c>
      <c r="I2707" s="4">
        <f>IFERROR(__xludf.DUMMYFUNCTION("SPLIT(H2707,""/"")"),5.0)</f>
        <v>5</v>
      </c>
      <c r="J2707" s="4">
        <f>IFERROR(__xludf.DUMMYFUNCTION("""COMPUTED_VALUE"""),7.0)</f>
        <v>7</v>
      </c>
      <c r="K2707" s="4">
        <f>IFERROR(__xludf.DUMMYFUNCTION("""COMPUTED_VALUE"""),2023.0)</f>
        <v>2023</v>
      </c>
    </row>
    <row r="2708">
      <c r="A2708" s="1" t="s">
        <v>6202</v>
      </c>
      <c r="B2708" s="4" t="s">
        <v>32</v>
      </c>
      <c r="C2708" s="4" t="s">
        <v>30</v>
      </c>
      <c r="D2708" s="4" t="s">
        <v>39</v>
      </c>
      <c r="E2708" s="4">
        <v>1.0</v>
      </c>
      <c r="F2708" s="4">
        <v>1.0</v>
      </c>
      <c r="G2708" s="4">
        <v>1.0</v>
      </c>
      <c r="H2708" s="5">
        <v>45113.0</v>
      </c>
      <c r="I2708" s="4">
        <f>IFERROR(__xludf.DUMMYFUNCTION("SPLIT(H2708,""/"")"),6.0)</f>
        <v>6</v>
      </c>
      <c r="J2708" s="4">
        <f>IFERROR(__xludf.DUMMYFUNCTION("""COMPUTED_VALUE"""),7.0)</f>
        <v>7</v>
      </c>
      <c r="K2708" s="4">
        <f>IFERROR(__xludf.DUMMYFUNCTION("""COMPUTED_VALUE"""),2023.0)</f>
        <v>2023</v>
      </c>
    </row>
    <row r="2709">
      <c r="A2709" s="1" t="s">
        <v>7993</v>
      </c>
      <c r="B2709" s="4" t="s">
        <v>32</v>
      </c>
      <c r="C2709" s="4" t="s">
        <v>30</v>
      </c>
      <c r="D2709" s="4" t="s">
        <v>30</v>
      </c>
      <c r="E2709" s="4">
        <v>5.0</v>
      </c>
      <c r="F2709" s="4">
        <v>1.0</v>
      </c>
      <c r="G2709" s="4">
        <v>5.0</v>
      </c>
      <c r="H2709" s="5">
        <v>45113.0</v>
      </c>
      <c r="I2709" s="4">
        <f>IFERROR(__xludf.DUMMYFUNCTION("SPLIT(H2709,""/"")"),6.0)</f>
        <v>6</v>
      </c>
      <c r="J2709" s="4">
        <f>IFERROR(__xludf.DUMMYFUNCTION("""COMPUTED_VALUE"""),7.0)</f>
        <v>7</v>
      </c>
      <c r="K2709" s="4">
        <f>IFERROR(__xludf.DUMMYFUNCTION("""COMPUTED_VALUE"""),2023.0)</f>
        <v>2023</v>
      </c>
    </row>
    <row r="2710">
      <c r="A2710" s="1" t="s">
        <v>2480</v>
      </c>
      <c r="B2710" s="4" t="s">
        <v>32</v>
      </c>
      <c r="C2710" s="4" t="s">
        <v>24</v>
      </c>
      <c r="D2710" s="4" t="s">
        <v>28</v>
      </c>
      <c r="E2710" s="4">
        <v>4.0</v>
      </c>
      <c r="F2710" s="4">
        <v>1.0</v>
      </c>
      <c r="G2710" s="4">
        <v>4.0</v>
      </c>
      <c r="H2710" s="5">
        <v>45114.0</v>
      </c>
      <c r="I2710" s="4">
        <f>IFERROR(__xludf.DUMMYFUNCTION("SPLIT(H2710,""/"")"),7.0)</f>
        <v>7</v>
      </c>
      <c r="J2710" s="4">
        <f>IFERROR(__xludf.DUMMYFUNCTION("""COMPUTED_VALUE"""),7.0)</f>
        <v>7</v>
      </c>
      <c r="K2710" s="4">
        <f>IFERROR(__xludf.DUMMYFUNCTION("""COMPUTED_VALUE"""),2023.0)</f>
        <v>2023</v>
      </c>
    </row>
    <row r="2711">
      <c r="A2711" s="1" t="s">
        <v>1253</v>
      </c>
      <c r="B2711" s="4" t="s">
        <v>32</v>
      </c>
      <c r="C2711" s="4" t="s">
        <v>30</v>
      </c>
      <c r="D2711" s="4" t="s">
        <v>30</v>
      </c>
      <c r="E2711" s="4">
        <v>5.0</v>
      </c>
      <c r="F2711" s="4">
        <v>1.0</v>
      </c>
      <c r="G2711" s="4">
        <v>5.0</v>
      </c>
      <c r="H2711" s="5">
        <v>45114.0</v>
      </c>
      <c r="I2711" s="4">
        <f>IFERROR(__xludf.DUMMYFUNCTION("SPLIT(H2711,""/"")"),7.0)</f>
        <v>7</v>
      </c>
      <c r="J2711" s="4">
        <f>IFERROR(__xludf.DUMMYFUNCTION("""COMPUTED_VALUE"""),7.0)</f>
        <v>7</v>
      </c>
      <c r="K2711" s="4">
        <f>IFERROR(__xludf.DUMMYFUNCTION("""COMPUTED_VALUE"""),2023.0)</f>
        <v>2023</v>
      </c>
    </row>
    <row r="2712">
      <c r="A2712" s="1" t="s">
        <v>1744</v>
      </c>
      <c r="B2712" s="4" t="s">
        <v>32</v>
      </c>
      <c r="C2712" s="4" t="s">
        <v>24</v>
      </c>
      <c r="D2712" s="4" t="s">
        <v>23</v>
      </c>
      <c r="E2712" s="4">
        <v>1.0</v>
      </c>
      <c r="F2712" s="4">
        <v>1.0</v>
      </c>
      <c r="G2712" s="4">
        <v>1.0</v>
      </c>
      <c r="H2712" s="5">
        <v>45114.0</v>
      </c>
      <c r="I2712" s="4">
        <f>IFERROR(__xludf.DUMMYFUNCTION("SPLIT(H2712,""/"")"),7.0)</f>
        <v>7</v>
      </c>
      <c r="J2712" s="4">
        <f>IFERROR(__xludf.DUMMYFUNCTION("""COMPUTED_VALUE"""),7.0)</f>
        <v>7</v>
      </c>
      <c r="K2712" s="4">
        <f>IFERROR(__xludf.DUMMYFUNCTION("""COMPUTED_VALUE"""),2023.0)</f>
        <v>2023</v>
      </c>
    </row>
    <row r="2713">
      <c r="A2713" s="1" t="s">
        <v>1211</v>
      </c>
      <c r="B2713" s="4" t="s">
        <v>32</v>
      </c>
      <c r="C2713" s="4" t="s">
        <v>30</v>
      </c>
      <c r="D2713" s="4" t="s">
        <v>39</v>
      </c>
      <c r="E2713" s="4">
        <v>1.0</v>
      </c>
      <c r="F2713" s="4">
        <v>1.0</v>
      </c>
      <c r="G2713" s="4">
        <v>1.0</v>
      </c>
      <c r="H2713" s="5">
        <v>45115.0</v>
      </c>
      <c r="I2713" s="4">
        <f>IFERROR(__xludf.DUMMYFUNCTION("SPLIT(H2713,""/"")"),8.0)</f>
        <v>8</v>
      </c>
      <c r="J2713" s="4">
        <f>IFERROR(__xludf.DUMMYFUNCTION("""COMPUTED_VALUE"""),7.0)</f>
        <v>7</v>
      </c>
      <c r="K2713" s="4">
        <f>IFERROR(__xludf.DUMMYFUNCTION("""COMPUTED_VALUE"""),2023.0)</f>
        <v>2023</v>
      </c>
    </row>
    <row r="2714">
      <c r="A2714" s="1" t="s">
        <v>2964</v>
      </c>
      <c r="B2714" s="4" t="s">
        <v>32</v>
      </c>
      <c r="C2714" s="4" t="s">
        <v>24</v>
      </c>
      <c r="D2714" s="4" t="s">
        <v>28</v>
      </c>
      <c r="E2714" s="4">
        <v>4.0</v>
      </c>
      <c r="F2714" s="4">
        <v>1.0</v>
      </c>
      <c r="G2714" s="4">
        <v>4.0</v>
      </c>
      <c r="H2714" s="5">
        <v>45115.0</v>
      </c>
      <c r="I2714" s="4">
        <f>IFERROR(__xludf.DUMMYFUNCTION("SPLIT(H2714,""/"")"),8.0)</f>
        <v>8</v>
      </c>
      <c r="J2714" s="4">
        <f>IFERROR(__xludf.DUMMYFUNCTION("""COMPUTED_VALUE"""),7.0)</f>
        <v>7</v>
      </c>
      <c r="K2714" s="4">
        <f>IFERROR(__xludf.DUMMYFUNCTION("""COMPUTED_VALUE"""),2023.0)</f>
        <v>2023</v>
      </c>
    </row>
    <row r="2715">
      <c r="A2715" s="1" t="s">
        <v>3570</v>
      </c>
      <c r="B2715" s="4" t="s">
        <v>32</v>
      </c>
      <c r="C2715" s="4" t="s">
        <v>30</v>
      </c>
      <c r="D2715" s="4" t="s">
        <v>23</v>
      </c>
      <c r="E2715" s="4">
        <v>2.0</v>
      </c>
      <c r="F2715" s="4">
        <v>1.0</v>
      </c>
      <c r="G2715" s="4">
        <v>2.0</v>
      </c>
      <c r="H2715" s="5">
        <v>45115.0</v>
      </c>
      <c r="I2715" s="4">
        <f>IFERROR(__xludf.DUMMYFUNCTION("SPLIT(H2715,""/"")"),8.0)</f>
        <v>8</v>
      </c>
      <c r="J2715" s="4">
        <f>IFERROR(__xludf.DUMMYFUNCTION("""COMPUTED_VALUE"""),7.0)</f>
        <v>7</v>
      </c>
      <c r="K2715" s="4">
        <f>IFERROR(__xludf.DUMMYFUNCTION("""COMPUTED_VALUE"""),2023.0)</f>
        <v>2023</v>
      </c>
    </row>
    <row r="2716">
      <c r="A2716" s="1" t="s">
        <v>2249</v>
      </c>
      <c r="B2716" s="4" t="s">
        <v>32</v>
      </c>
      <c r="C2716" s="4" t="s">
        <v>30</v>
      </c>
      <c r="D2716" s="4" t="s">
        <v>39</v>
      </c>
      <c r="E2716" s="4">
        <v>2.0</v>
      </c>
      <c r="F2716" s="4">
        <v>1.0</v>
      </c>
      <c r="G2716" s="4">
        <v>2.0</v>
      </c>
      <c r="H2716" s="5">
        <v>45115.0</v>
      </c>
      <c r="I2716" s="4">
        <f>IFERROR(__xludf.DUMMYFUNCTION("SPLIT(H2716,""/"")"),8.0)</f>
        <v>8</v>
      </c>
      <c r="J2716" s="4">
        <f>IFERROR(__xludf.DUMMYFUNCTION("""COMPUTED_VALUE"""),7.0)</f>
        <v>7</v>
      </c>
      <c r="K2716" s="4">
        <f>IFERROR(__xludf.DUMMYFUNCTION("""COMPUTED_VALUE"""),2023.0)</f>
        <v>2023</v>
      </c>
    </row>
    <row r="2717">
      <c r="A2717" s="1" t="s">
        <v>6075</v>
      </c>
      <c r="B2717" s="4" t="s">
        <v>32</v>
      </c>
      <c r="C2717" s="4" t="s">
        <v>24</v>
      </c>
      <c r="D2717" s="4" t="s">
        <v>23</v>
      </c>
      <c r="E2717" s="4">
        <v>2.0</v>
      </c>
      <c r="F2717" s="4">
        <v>1.0</v>
      </c>
      <c r="G2717" s="4">
        <v>2.0</v>
      </c>
      <c r="H2717" s="5">
        <v>45116.0</v>
      </c>
      <c r="I2717" s="4">
        <f>IFERROR(__xludf.DUMMYFUNCTION("SPLIT(H2717,""/"")"),9.0)</f>
        <v>9</v>
      </c>
      <c r="J2717" s="4">
        <f>IFERROR(__xludf.DUMMYFUNCTION("""COMPUTED_VALUE"""),7.0)</f>
        <v>7</v>
      </c>
      <c r="K2717" s="4">
        <f>IFERROR(__xludf.DUMMYFUNCTION("""COMPUTED_VALUE"""),2023.0)</f>
        <v>2023</v>
      </c>
    </row>
    <row r="2718">
      <c r="A2718" s="1" t="s">
        <v>6905</v>
      </c>
      <c r="B2718" s="4" t="s">
        <v>32</v>
      </c>
      <c r="C2718" s="4" t="s">
        <v>29</v>
      </c>
      <c r="D2718" s="4" t="s">
        <v>23</v>
      </c>
      <c r="E2718" s="4">
        <v>5.0</v>
      </c>
      <c r="F2718" s="4">
        <v>1.0</v>
      </c>
      <c r="G2718" s="4">
        <v>5.0</v>
      </c>
      <c r="H2718" s="5">
        <v>45116.0</v>
      </c>
      <c r="I2718" s="4">
        <f>IFERROR(__xludf.DUMMYFUNCTION("SPLIT(H2718,""/"")"),9.0)</f>
        <v>9</v>
      </c>
      <c r="J2718" s="4">
        <f>IFERROR(__xludf.DUMMYFUNCTION("""COMPUTED_VALUE"""),7.0)</f>
        <v>7</v>
      </c>
      <c r="K2718" s="4">
        <f>IFERROR(__xludf.DUMMYFUNCTION("""COMPUTED_VALUE"""),2023.0)</f>
        <v>2023</v>
      </c>
    </row>
    <row r="2719">
      <c r="A2719" s="1" t="s">
        <v>261</v>
      </c>
      <c r="B2719" s="4" t="s">
        <v>32</v>
      </c>
      <c r="C2719" s="4" t="s">
        <v>30</v>
      </c>
      <c r="D2719" s="4" t="s">
        <v>39</v>
      </c>
      <c r="E2719" s="4">
        <v>2.0</v>
      </c>
      <c r="F2719" s="4">
        <v>1.0</v>
      </c>
      <c r="G2719" s="4">
        <v>2.0</v>
      </c>
      <c r="H2719" s="5">
        <v>45116.0</v>
      </c>
      <c r="I2719" s="4">
        <f>IFERROR(__xludf.DUMMYFUNCTION("SPLIT(H2719,""/"")"),9.0)</f>
        <v>9</v>
      </c>
      <c r="J2719" s="4">
        <f>IFERROR(__xludf.DUMMYFUNCTION("""COMPUTED_VALUE"""),7.0)</f>
        <v>7</v>
      </c>
      <c r="K2719" s="4">
        <f>IFERROR(__xludf.DUMMYFUNCTION("""COMPUTED_VALUE"""),2023.0)</f>
        <v>2023</v>
      </c>
    </row>
    <row r="2720">
      <c r="A2720" s="1" t="s">
        <v>2134</v>
      </c>
      <c r="B2720" s="4" t="s">
        <v>32</v>
      </c>
      <c r="C2720" s="4" t="s">
        <v>30</v>
      </c>
      <c r="D2720" s="4" t="s">
        <v>28</v>
      </c>
      <c r="E2720" s="4">
        <v>1.0</v>
      </c>
      <c r="F2720" s="4">
        <v>1.0</v>
      </c>
      <c r="G2720" s="4">
        <v>1.0</v>
      </c>
      <c r="H2720" s="5">
        <v>45116.0</v>
      </c>
      <c r="I2720" s="4">
        <f>IFERROR(__xludf.DUMMYFUNCTION("SPLIT(H2720,""/"")"),9.0)</f>
        <v>9</v>
      </c>
      <c r="J2720" s="4">
        <f>IFERROR(__xludf.DUMMYFUNCTION("""COMPUTED_VALUE"""),7.0)</f>
        <v>7</v>
      </c>
      <c r="K2720" s="4">
        <f>IFERROR(__xludf.DUMMYFUNCTION("""COMPUTED_VALUE"""),2023.0)</f>
        <v>2023</v>
      </c>
    </row>
    <row r="2721">
      <c r="A2721" s="1" t="s">
        <v>8596</v>
      </c>
      <c r="B2721" s="4" t="s">
        <v>32</v>
      </c>
      <c r="C2721" s="4" t="s">
        <v>24</v>
      </c>
      <c r="D2721" s="4" t="s">
        <v>23</v>
      </c>
      <c r="E2721" s="4">
        <v>2.0</v>
      </c>
      <c r="F2721" s="4">
        <v>1.0</v>
      </c>
      <c r="G2721" s="4">
        <v>2.0</v>
      </c>
      <c r="H2721" s="5">
        <v>45116.0</v>
      </c>
      <c r="I2721" s="4">
        <f>IFERROR(__xludf.DUMMYFUNCTION("SPLIT(H2721,""/"")"),9.0)</f>
        <v>9</v>
      </c>
      <c r="J2721" s="4">
        <f>IFERROR(__xludf.DUMMYFUNCTION("""COMPUTED_VALUE"""),7.0)</f>
        <v>7</v>
      </c>
      <c r="K2721" s="4">
        <f>IFERROR(__xludf.DUMMYFUNCTION("""COMPUTED_VALUE"""),2023.0)</f>
        <v>2023</v>
      </c>
    </row>
    <row r="2722">
      <c r="A2722" s="1" t="s">
        <v>5365</v>
      </c>
      <c r="B2722" s="4" t="s">
        <v>32</v>
      </c>
      <c r="C2722" s="4" t="s">
        <v>29</v>
      </c>
      <c r="D2722" s="4" t="s">
        <v>39</v>
      </c>
      <c r="E2722" s="4">
        <v>3.0</v>
      </c>
      <c r="F2722" s="4">
        <v>1.0</v>
      </c>
      <c r="G2722" s="4">
        <v>3.0</v>
      </c>
      <c r="H2722" s="5">
        <v>45117.0</v>
      </c>
      <c r="I2722" s="4">
        <f>IFERROR(__xludf.DUMMYFUNCTION("SPLIT(H2722,""/"")"),10.0)</f>
        <v>10</v>
      </c>
      <c r="J2722" s="4">
        <f>IFERROR(__xludf.DUMMYFUNCTION("""COMPUTED_VALUE"""),7.0)</f>
        <v>7</v>
      </c>
      <c r="K2722" s="4">
        <f>IFERROR(__xludf.DUMMYFUNCTION("""COMPUTED_VALUE"""),2023.0)</f>
        <v>2023</v>
      </c>
    </row>
    <row r="2723">
      <c r="A2723" s="1" t="s">
        <v>5477</v>
      </c>
      <c r="B2723" s="4" t="s">
        <v>32</v>
      </c>
      <c r="C2723" s="4" t="s">
        <v>30</v>
      </c>
      <c r="D2723" s="4" t="s">
        <v>30</v>
      </c>
      <c r="E2723" s="4">
        <v>5.0</v>
      </c>
      <c r="F2723" s="4">
        <v>1.0</v>
      </c>
      <c r="G2723" s="4">
        <v>5.0</v>
      </c>
      <c r="H2723" s="5">
        <v>45117.0</v>
      </c>
      <c r="I2723" s="4">
        <f>IFERROR(__xludf.DUMMYFUNCTION("SPLIT(H2723,""/"")"),10.0)</f>
        <v>10</v>
      </c>
      <c r="J2723" s="4">
        <f>IFERROR(__xludf.DUMMYFUNCTION("""COMPUTED_VALUE"""),7.0)</f>
        <v>7</v>
      </c>
      <c r="K2723" s="4">
        <f>IFERROR(__xludf.DUMMYFUNCTION("""COMPUTED_VALUE"""),2023.0)</f>
        <v>2023</v>
      </c>
    </row>
    <row r="2724">
      <c r="A2724" s="1" t="s">
        <v>662</v>
      </c>
      <c r="B2724" s="4" t="s">
        <v>32</v>
      </c>
      <c r="C2724" s="4" t="s">
        <v>24</v>
      </c>
      <c r="D2724" s="4" t="s">
        <v>39</v>
      </c>
      <c r="E2724" s="4">
        <v>1.0</v>
      </c>
      <c r="F2724" s="4">
        <v>1.0</v>
      </c>
      <c r="G2724" s="4">
        <v>1.0</v>
      </c>
      <c r="H2724" s="5">
        <v>45118.0</v>
      </c>
      <c r="I2724" s="4">
        <f>IFERROR(__xludf.DUMMYFUNCTION("SPLIT(H2724,""/"")"),11.0)</f>
        <v>11</v>
      </c>
      <c r="J2724" s="4">
        <f>IFERROR(__xludf.DUMMYFUNCTION("""COMPUTED_VALUE"""),7.0)</f>
        <v>7</v>
      </c>
      <c r="K2724" s="4">
        <f>IFERROR(__xludf.DUMMYFUNCTION("""COMPUTED_VALUE"""),2023.0)</f>
        <v>2023</v>
      </c>
    </row>
    <row r="2725">
      <c r="A2725" s="1" t="s">
        <v>2429</v>
      </c>
      <c r="B2725" s="4" t="s">
        <v>32</v>
      </c>
      <c r="C2725" s="4" t="s">
        <v>30</v>
      </c>
      <c r="D2725" s="4" t="s">
        <v>30</v>
      </c>
      <c r="E2725" s="4">
        <v>4.0</v>
      </c>
      <c r="F2725" s="4">
        <v>1.0</v>
      </c>
      <c r="G2725" s="4">
        <v>4.0</v>
      </c>
      <c r="H2725" s="5">
        <v>45118.0</v>
      </c>
      <c r="I2725" s="4">
        <f>IFERROR(__xludf.DUMMYFUNCTION("SPLIT(H2725,""/"")"),11.0)</f>
        <v>11</v>
      </c>
      <c r="J2725" s="4">
        <f>IFERROR(__xludf.DUMMYFUNCTION("""COMPUTED_VALUE"""),7.0)</f>
        <v>7</v>
      </c>
      <c r="K2725" s="4">
        <f>IFERROR(__xludf.DUMMYFUNCTION("""COMPUTED_VALUE"""),2023.0)</f>
        <v>2023</v>
      </c>
    </row>
    <row r="2726">
      <c r="A2726" s="1" t="s">
        <v>8636</v>
      </c>
      <c r="B2726" s="4" t="s">
        <v>32</v>
      </c>
      <c r="C2726" s="4" t="s">
        <v>30</v>
      </c>
      <c r="D2726" s="4" t="s">
        <v>39</v>
      </c>
      <c r="E2726" s="4">
        <v>5.0</v>
      </c>
      <c r="F2726" s="4">
        <v>1.0</v>
      </c>
      <c r="G2726" s="4">
        <v>5.0</v>
      </c>
      <c r="H2726" s="5">
        <v>45118.0</v>
      </c>
      <c r="I2726" s="4">
        <f>IFERROR(__xludf.DUMMYFUNCTION("SPLIT(H2726,""/"")"),11.0)</f>
        <v>11</v>
      </c>
      <c r="J2726" s="4">
        <f>IFERROR(__xludf.DUMMYFUNCTION("""COMPUTED_VALUE"""),7.0)</f>
        <v>7</v>
      </c>
      <c r="K2726" s="4">
        <f>IFERROR(__xludf.DUMMYFUNCTION("""COMPUTED_VALUE"""),2023.0)</f>
        <v>2023</v>
      </c>
    </row>
    <row r="2727">
      <c r="A2727" s="1" t="s">
        <v>6058</v>
      </c>
      <c r="B2727" s="4" t="s">
        <v>32</v>
      </c>
      <c r="C2727" s="4" t="s">
        <v>29</v>
      </c>
      <c r="D2727" s="4" t="s">
        <v>39</v>
      </c>
      <c r="E2727" s="4">
        <v>1.0</v>
      </c>
      <c r="F2727" s="4">
        <v>1.0</v>
      </c>
      <c r="G2727" s="4">
        <v>1.0</v>
      </c>
      <c r="H2727" s="5">
        <v>45119.0</v>
      </c>
      <c r="I2727" s="4">
        <f>IFERROR(__xludf.DUMMYFUNCTION("SPLIT(H2727,""/"")"),12.0)</f>
        <v>12</v>
      </c>
      <c r="J2727" s="4">
        <f>IFERROR(__xludf.DUMMYFUNCTION("""COMPUTED_VALUE"""),7.0)</f>
        <v>7</v>
      </c>
      <c r="K2727" s="4">
        <f>IFERROR(__xludf.DUMMYFUNCTION("""COMPUTED_VALUE"""),2023.0)</f>
        <v>2023</v>
      </c>
    </row>
    <row r="2728">
      <c r="A2728" s="1" t="s">
        <v>972</v>
      </c>
      <c r="B2728" s="4" t="s">
        <v>32</v>
      </c>
      <c r="C2728" s="4" t="s">
        <v>30</v>
      </c>
      <c r="D2728" s="4" t="s">
        <v>30</v>
      </c>
      <c r="E2728" s="4">
        <v>1.0</v>
      </c>
      <c r="F2728" s="4">
        <v>1.0</v>
      </c>
      <c r="G2728" s="4">
        <v>1.0</v>
      </c>
      <c r="H2728" s="5">
        <v>45119.0</v>
      </c>
      <c r="I2728" s="4">
        <f>IFERROR(__xludf.DUMMYFUNCTION("SPLIT(H2728,""/"")"),12.0)</f>
        <v>12</v>
      </c>
      <c r="J2728" s="4">
        <f>IFERROR(__xludf.DUMMYFUNCTION("""COMPUTED_VALUE"""),7.0)</f>
        <v>7</v>
      </c>
      <c r="K2728" s="4">
        <f>IFERROR(__xludf.DUMMYFUNCTION("""COMPUTED_VALUE"""),2023.0)</f>
        <v>2023</v>
      </c>
    </row>
    <row r="2729">
      <c r="A2729" s="1" t="s">
        <v>3631</v>
      </c>
      <c r="B2729" s="4" t="s">
        <v>32</v>
      </c>
      <c r="C2729" s="4" t="s">
        <v>24</v>
      </c>
      <c r="D2729" s="4" t="s">
        <v>23</v>
      </c>
      <c r="E2729" s="4">
        <v>1.0</v>
      </c>
      <c r="F2729" s="4">
        <v>1.0</v>
      </c>
      <c r="G2729" s="4">
        <v>1.0</v>
      </c>
      <c r="H2729" s="5">
        <v>45119.0</v>
      </c>
      <c r="I2729" s="4">
        <f>IFERROR(__xludf.DUMMYFUNCTION("SPLIT(H2729,""/"")"),12.0)</f>
        <v>12</v>
      </c>
      <c r="J2729" s="4">
        <f>IFERROR(__xludf.DUMMYFUNCTION("""COMPUTED_VALUE"""),7.0)</f>
        <v>7</v>
      </c>
      <c r="K2729" s="4">
        <f>IFERROR(__xludf.DUMMYFUNCTION("""COMPUTED_VALUE"""),2023.0)</f>
        <v>2023</v>
      </c>
    </row>
    <row r="2730">
      <c r="A2730" s="1" t="s">
        <v>8652</v>
      </c>
      <c r="B2730" s="4" t="s">
        <v>32</v>
      </c>
      <c r="C2730" s="4" t="s">
        <v>29</v>
      </c>
      <c r="D2730" s="4" t="s">
        <v>23</v>
      </c>
      <c r="E2730" s="4">
        <v>1.0</v>
      </c>
      <c r="F2730" s="4">
        <v>1.0</v>
      </c>
      <c r="G2730" s="4">
        <v>1.0</v>
      </c>
      <c r="H2730" s="5">
        <v>45119.0</v>
      </c>
      <c r="I2730" s="4">
        <f>IFERROR(__xludf.DUMMYFUNCTION("SPLIT(H2730,""/"")"),12.0)</f>
        <v>12</v>
      </c>
      <c r="J2730" s="4">
        <f>IFERROR(__xludf.DUMMYFUNCTION("""COMPUTED_VALUE"""),7.0)</f>
        <v>7</v>
      </c>
      <c r="K2730" s="4">
        <f>IFERROR(__xludf.DUMMYFUNCTION("""COMPUTED_VALUE"""),2023.0)</f>
        <v>2023</v>
      </c>
    </row>
    <row r="2731">
      <c r="A2731" s="1" t="s">
        <v>4459</v>
      </c>
      <c r="B2731" s="4" t="s">
        <v>32</v>
      </c>
      <c r="C2731" s="4" t="s">
        <v>30</v>
      </c>
      <c r="D2731" s="4" t="s">
        <v>28</v>
      </c>
      <c r="E2731" s="4">
        <v>2.0</v>
      </c>
      <c r="F2731" s="4">
        <v>1.0</v>
      </c>
      <c r="G2731" s="4">
        <v>2.0</v>
      </c>
      <c r="H2731" s="5">
        <v>45119.0</v>
      </c>
      <c r="I2731" s="4">
        <f>IFERROR(__xludf.DUMMYFUNCTION("SPLIT(H2731,""/"")"),12.0)</f>
        <v>12</v>
      </c>
      <c r="J2731" s="4">
        <f>IFERROR(__xludf.DUMMYFUNCTION("""COMPUTED_VALUE"""),7.0)</f>
        <v>7</v>
      </c>
      <c r="K2731" s="4">
        <f>IFERROR(__xludf.DUMMYFUNCTION("""COMPUTED_VALUE"""),2023.0)</f>
        <v>2023</v>
      </c>
    </row>
    <row r="2732">
      <c r="A2732" s="1" t="s">
        <v>627</v>
      </c>
      <c r="B2732" s="4" t="s">
        <v>32</v>
      </c>
      <c r="C2732" s="4" t="s">
        <v>29</v>
      </c>
      <c r="D2732" s="4" t="s">
        <v>23</v>
      </c>
      <c r="E2732" s="4">
        <v>2.0</v>
      </c>
      <c r="F2732" s="4">
        <v>1.0</v>
      </c>
      <c r="G2732" s="4">
        <v>2.0</v>
      </c>
      <c r="H2732" s="5">
        <v>45119.0</v>
      </c>
      <c r="I2732" s="4">
        <f>IFERROR(__xludf.DUMMYFUNCTION("SPLIT(H2732,""/"")"),12.0)</f>
        <v>12</v>
      </c>
      <c r="J2732" s="4">
        <f>IFERROR(__xludf.DUMMYFUNCTION("""COMPUTED_VALUE"""),7.0)</f>
        <v>7</v>
      </c>
      <c r="K2732" s="4">
        <f>IFERROR(__xludf.DUMMYFUNCTION("""COMPUTED_VALUE"""),2023.0)</f>
        <v>2023</v>
      </c>
    </row>
    <row r="2733">
      <c r="A2733" s="1" t="s">
        <v>2846</v>
      </c>
      <c r="B2733" s="4" t="s">
        <v>32</v>
      </c>
      <c r="C2733" s="4" t="s">
        <v>24</v>
      </c>
      <c r="D2733" s="4" t="s">
        <v>39</v>
      </c>
      <c r="E2733" s="4">
        <v>5.0</v>
      </c>
      <c r="F2733" s="4">
        <v>1.0</v>
      </c>
      <c r="G2733" s="4">
        <v>5.0</v>
      </c>
      <c r="H2733" s="5">
        <v>45120.0</v>
      </c>
      <c r="I2733" s="4">
        <f>IFERROR(__xludf.DUMMYFUNCTION("SPLIT(H2733,""/"")"),13.0)</f>
        <v>13</v>
      </c>
      <c r="J2733" s="4">
        <f>IFERROR(__xludf.DUMMYFUNCTION("""COMPUTED_VALUE"""),7.0)</f>
        <v>7</v>
      </c>
      <c r="K2733" s="4">
        <f>IFERROR(__xludf.DUMMYFUNCTION("""COMPUTED_VALUE"""),2023.0)</f>
        <v>2023</v>
      </c>
    </row>
    <row r="2734">
      <c r="A2734" s="1" t="s">
        <v>7389</v>
      </c>
      <c r="B2734" s="4" t="s">
        <v>32</v>
      </c>
      <c r="C2734" s="4" t="s">
        <v>30</v>
      </c>
      <c r="D2734" s="4" t="s">
        <v>39</v>
      </c>
      <c r="E2734" s="4">
        <v>1.0</v>
      </c>
      <c r="F2734" s="4">
        <v>1.0</v>
      </c>
      <c r="G2734" s="4">
        <v>1.0</v>
      </c>
      <c r="H2734" s="5">
        <v>45120.0</v>
      </c>
      <c r="I2734" s="4">
        <f>IFERROR(__xludf.DUMMYFUNCTION("SPLIT(H2734,""/"")"),13.0)</f>
        <v>13</v>
      </c>
      <c r="J2734" s="4">
        <f>IFERROR(__xludf.DUMMYFUNCTION("""COMPUTED_VALUE"""),7.0)</f>
        <v>7</v>
      </c>
      <c r="K2734" s="4">
        <f>IFERROR(__xludf.DUMMYFUNCTION("""COMPUTED_VALUE"""),2023.0)</f>
        <v>2023</v>
      </c>
    </row>
    <row r="2735">
      <c r="A2735" s="1" t="s">
        <v>3276</v>
      </c>
      <c r="B2735" s="4" t="s">
        <v>32</v>
      </c>
      <c r="C2735" s="4" t="s">
        <v>29</v>
      </c>
      <c r="D2735" s="4" t="s">
        <v>30</v>
      </c>
      <c r="E2735" s="4">
        <v>2.0</v>
      </c>
      <c r="F2735" s="4">
        <v>1.0</v>
      </c>
      <c r="G2735" s="4">
        <v>2.0</v>
      </c>
      <c r="H2735" s="5">
        <v>45121.0</v>
      </c>
      <c r="I2735" s="4">
        <f>IFERROR(__xludf.DUMMYFUNCTION("SPLIT(H2735,""/"")"),14.0)</f>
        <v>14</v>
      </c>
      <c r="J2735" s="4">
        <f>IFERROR(__xludf.DUMMYFUNCTION("""COMPUTED_VALUE"""),7.0)</f>
        <v>7</v>
      </c>
      <c r="K2735" s="4">
        <f>IFERROR(__xludf.DUMMYFUNCTION("""COMPUTED_VALUE"""),2023.0)</f>
        <v>2023</v>
      </c>
    </row>
    <row r="2736">
      <c r="A2736" s="1" t="s">
        <v>379</v>
      </c>
      <c r="B2736" s="4" t="s">
        <v>32</v>
      </c>
      <c r="C2736" s="4" t="s">
        <v>30</v>
      </c>
      <c r="D2736" s="4" t="s">
        <v>23</v>
      </c>
      <c r="E2736" s="4">
        <v>1.0</v>
      </c>
      <c r="F2736" s="4">
        <v>1.0</v>
      </c>
      <c r="G2736" s="4">
        <v>1.0</v>
      </c>
      <c r="H2736" s="5">
        <v>45121.0</v>
      </c>
      <c r="I2736" s="4">
        <f>IFERROR(__xludf.DUMMYFUNCTION("SPLIT(H2736,""/"")"),14.0)</f>
        <v>14</v>
      </c>
      <c r="J2736" s="4">
        <f>IFERROR(__xludf.DUMMYFUNCTION("""COMPUTED_VALUE"""),7.0)</f>
        <v>7</v>
      </c>
      <c r="K2736" s="4">
        <f>IFERROR(__xludf.DUMMYFUNCTION("""COMPUTED_VALUE"""),2023.0)</f>
        <v>2023</v>
      </c>
    </row>
    <row r="2737">
      <c r="A2737" s="1" t="s">
        <v>6955</v>
      </c>
      <c r="B2737" s="4" t="s">
        <v>32</v>
      </c>
      <c r="C2737" s="4" t="s">
        <v>24</v>
      </c>
      <c r="D2737" s="4" t="s">
        <v>30</v>
      </c>
      <c r="E2737" s="4">
        <v>2.0</v>
      </c>
      <c r="F2737" s="4">
        <v>1.0</v>
      </c>
      <c r="G2737" s="4">
        <v>2.0</v>
      </c>
      <c r="H2737" s="5">
        <v>45122.0</v>
      </c>
      <c r="I2737" s="4">
        <f>IFERROR(__xludf.DUMMYFUNCTION("SPLIT(H2737,""/"")"),15.0)</f>
        <v>15</v>
      </c>
      <c r="J2737" s="4">
        <f>IFERROR(__xludf.DUMMYFUNCTION("""COMPUTED_VALUE"""),7.0)</f>
        <v>7</v>
      </c>
      <c r="K2737" s="4">
        <f>IFERROR(__xludf.DUMMYFUNCTION("""COMPUTED_VALUE"""),2023.0)</f>
        <v>2023</v>
      </c>
    </row>
    <row r="2738">
      <c r="A2738" s="1" t="s">
        <v>3004</v>
      </c>
      <c r="B2738" s="4" t="s">
        <v>32</v>
      </c>
      <c r="C2738" s="4" t="s">
        <v>30</v>
      </c>
      <c r="D2738" s="4" t="s">
        <v>28</v>
      </c>
      <c r="E2738" s="4">
        <v>1.0</v>
      </c>
      <c r="F2738" s="4">
        <v>1.0</v>
      </c>
      <c r="G2738" s="4">
        <v>1.0</v>
      </c>
      <c r="H2738" s="5">
        <v>45122.0</v>
      </c>
      <c r="I2738" s="4">
        <f>IFERROR(__xludf.DUMMYFUNCTION("SPLIT(H2738,""/"")"),15.0)</f>
        <v>15</v>
      </c>
      <c r="J2738" s="4">
        <f>IFERROR(__xludf.DUMMYFUNCTION("""COMPUTED_VALUE"""),7.0)</f>
        <v>7</v>
      </c>
      <c r="K2738" s="4">
        <f>IFERROR(__xludf.DUMMYFUNCTION("""COMPUTED_VALUE"""),2023.0)</f>
        <v>2023</v>
      </c>
    </row>
    <row r="2739">
      <c r="A2739" s="1" t="s">
        <v>9940</v>
      </c>
      <c r="B2739" s="4" t="s">
        <v>32</v>
      </c>
      <c r="C2739" s="4" t="s">
        <v>29</v>
      </c>
      <c r="D2739" s="4" t="s">
        <v>39</v>
      </c>
      <c r="E2739" s="4">
        <v>1.0</v>
      </c>
      <c r="F2739" s="4">
        <v>1.0</v>
      </c>
      <c r="G2739" s="4">
        <v>1.0</v>
      </c>
      <c r="H2739" s="5">
        <v>45122.0</v>
      </c>
      <c r="I2739" s="4">
        <f>IFERROR(__xludf.DUMMYFUNCTION("SPLIT(H2739,""/"")"),15.0)</f>
        <v>15</v>
      </c>
      <c r="J2739" s="4">
        <f>IFERROR(__xludf.DUMMYFUNCTION("""COMPUTED_VALUE"""),7.0)</f>
        <v>7</v>
      </c>
      <c r="K2739" s="4">
        <f>IFERROR(__xludf.DUMMYFUNCTION("""COMPUTED_VALUE"""),2023.0)</f>
        <v>2023</v>
      </c>
    </row>
    <row r="2740">
      <c r="A2740" s="1" t="s">
        <v>4269</v>
      </c>
      <c r="B2740" s="4" t="s">
        <v>32</v>
      </c>
      <c r="C2740" s="4" t="s">
        <v>24</v>
      </c>
      <c r="D2740" s="4" t="s">
        <v>23</v>
      </c>
      <c r="E2740" s="4">
        <v>5.0</v>
      </c>
      <c r="F2740" s="4">
        <v>1.0</v>
      </c>
      <c r="G2740" s="4">
        <v>5.0</v>
      </c>
      <c r="H2740" s="5">
        <v>45123.0</v>
      </c>
      <c r="I2740" s="4">
        <f>IFERROR(__xludf.DUMMYFUNCTION("SPLIT(H2740,""/"")"),16.0)</f>
        <v>16</v>
      </c>
      <c r="J2740" s="4">
        <f>IFERROR(__xludf.DUMMYFUNCTION("""COMPUTED_VALUE"""),7.0)</f>
        <v>7</v>
      </c>
      <c r="K2740" s="4">
        <f>IFERROR(__xludf.DUMMYFUNCTION("""COMPUTED_VALUE"""),2023.0)</f>
        <v>2023</v>
      </c>
    </row>
    <row r="2741">
      <c r="A2741" s="1" t="s">
        <v>2474</v>
      </c>
      <c r="B2741" s="4" t="s">
        <v>32</v>
      </c>
      <c r="C2741" s="4" t="s">
        <v>30</v>
      </c>
      <c r="D2741" s="4" t="s">
        <v>30</v>
      </c>
      <c r="E2741" s="4">
        <v>2.0</v>
      </c>
      <c r="F2741" s="4">
        <v>1.0</v>
      </c>
      <c r="G2741" s="4">
        <v>2.0</v>
      </c>
      <c r="H2741" s="5">
        <v>45123.0</v>
      </c>
      <c r="I2741" s="4">
        <f>IFERROR(__xludf.DUMMYFUNCTION("SPLIT(H2741,""/"")"),16.0)</f>
        <v>16</v>
      </c>
      <c r="J2741" s="4">
        <f>IFERROR(__xludf.DUMMYFUNCTION("""COMPUTED_VALUE"""),7.0)</f>
        <v>7</v>
      </c>
      <c r="K2741" s="4">
        <f>IFERROR(__xludf.DUMMYFUNCTION("""COMPUTED_VALUE"""),2023.0)</f>
        <v>2023</v>
      </c>
    </row>
    <row r="2742">
      <c r="A2742" s="1" t="s">
        <v>4310</v>
      </c>
      <c r="B2742" s="4" t="s">
        <v>32</v>
      </c>
      <c r="C2742" s="4" t="s">
        <v>30</v>
      </c>
      <c r="D2742" s="4" t="s">
        <v>23</v>
      </c>
      <c r="E2742" s="4">
        <v>4.0</v>
      </c>
      <c r="F2742" s="4">
        <v>1.0</v>
      </c>
      <c r="G2742" s="4">
        <v>4.0</v>
      </c>
      <c r="H2742" s="5">
        <v>45124.0</v>
      </c>
      <c r="I2742" s="4">
        <f>IFERROR(__xludf.DUMMYFUNCTION("SPLIT(H2742,""/"")"),17.0)</f>
        <v>17</v>
      </c>
      <c r="J2742" s="4">
        <f>IFERROR(__xludf.DUMMYFUNCTION("""COMPUTED_VALUE"""),7.0)</f>
        <v>7</v>
      </c>
      <c r="K2742" s="4">
        <f>IFERROR(__xludf.DUMMYFUNCTION("""COMPUTED_VALUE"""),2023.0)</f>
        <v>2023</v>
      </c>
    </row>
    <row r="2743">
      <c r="A2743" s="1" t="s">
        <v>2554</v>
      </c>
      <c r="B2743" s="4" t="s">
        <v>32</v>
      </c>
      <c r="C2743" s="4" t="s">
        <v>30</v>
      </c>
      <c r="D2743" s="4" t="s">
        <v>30</v>
      </c>
      <c r="E2743" s="4">
        <v>1.0</v>
      </c>
      <c r="F2743" s="4">
        <v>1.0</v>
      </c>
      <c r="G2743" s="4">
        <v>1.0</v>
      </c>
      <c r="H2743" s="5">
        <v>45124.0</v>
      </c>
      <c r="I2743" s="4">
        <f>IFERROR(__xludf.DUMMYFUNCTION("SPLIT(H2743,""/"")"),17.0)</f>
        <v>17</v>
      </c>
      <c r="J2743" s="4">
        <f>IFERROR(__xludf.DUMMYFUNCTION("""COMPUTED_VALUE"""),7.0)</f>
        <v>7</v>
      </c>
      <c r="K2743" s="4">
        <f>IFERROR(__xludf.DUMMYFUNCTION("""COMPUTED_VALUE"""),2023.0)</f>
        <v>2023</v>
      </c>
    </row>
    <row r="2744">
      <c r="A2744" s="1" t="s">
        <v>6424</v>
      </c>
      <c r="B2744" s="4" t="s">
        <v>32</v>
      </c>
      <c r="C2744" s="4" t="s">
        <v>30</v>
      </c>
      <c r="D2744" s="4" t="s">
        <v>39</v>
      </c>
      <c r="E2744" s="4">
        <v>3.0</v>
      </c>
      <c r="F2744" s="4">
        <v>1.0</v>
      </c>
      <c r="G2744" s="4">
        <v>3.0</v>
      </c>
      <c r="H2744" s="5">
        <v>45124.0</v>
      </c>
      <c r="I2744" s="4">
        <f>IFERROR(__xludf.DUMMYFUNCTION("SPLIT(H2744,""/"")"),17.0)</f>
        <v>17</v>
      </c>
      <c r="J2744" s="4">
        <f>IFERROR(__xludf.DUMMYFUNCTION("""COMPUTED_VALUE"""),7.0)</f>
        <v>7</v>
      </c>
      <c r="K2744" s="4">
        <f>IFERROR(__xludf.DUMMYFUNCTION("""COMPUTED_VALUE"""),2023.0)</f>
        <v>2023</v>
      </c>
    </row>
    <row r="2745">
      <c r="A2745" s="1" t="s">
        <v>8838</v>
      </c>
      <c r="B2745" s="4" t="s">
        <v>32</v>
      </c>
      <c r="C2745" s="4" t="s">
        <v>24</v>
      </c>
      <c r="D2745" s="4" t="s">
        <v>30</v>
      </c>
      <c r="E2745" s="4">
        <v>4.0</v>
      </c>
      <c r="F2745" s="4">
        <v>1.0</v>
      </c>
      <c r="G2745" s="4">
        <v>4.0</v>
      </c>
      <c r="H2745" s="5">
        <v>45125.0</v>
      </c>
      <c r="I2745" s="4">
        <f>IFERROR(__xludf.DUMMYFUNCTION("SPLIT(H2745,""/"")"),18.0)</f>
        <v>18</v>
      </c>
      <c r="J2745" s="4">
        <f>IFERROR(__xludf.DUMMYFUNCTION("""COMPUTED_VALUE"""),7.0)</f>
        <v>7</v>
      </c>
      <c r="K2745" s="4">
        <f>IFERROR(__xludf.DUMMYFUNCTION("""COMPUTED_VALUE"""),2023.0)</f>
        <v>2023</v>
      </c>
    </row>
    <row r="2746">
      <c r="A2746" s="1" t="s">
        <v>9351</v>
      </c>
      <c r="B2746" s="4" t="s">
        <v>32</v>
      </c>
      <c r="C2746" s="4" t="s">
        <v>30</v>
      </c>
      <c r="D2746" s="4" t="s">
        <v>30</v>
      </c>
      <c r="E2746" s="4">
        <v>4.0</v>
      </c>
      <c r="F2746" s="4">
        <v>1.0</v>
      </c>
      <c r="G2746" s="4">
        <v>4.0</v>
      </c>
      <c r="H2746" s="5">
        <v>45125.0</v>
      </c>
      <c r="I2746" s="4">
        <f>IFERROR(__xludf.DUMMYFUNCTION("SPLIT(H2746,""/"")"),18.0)</f>
        <v>18</v>
      </c>
      <c r="J2746" s="4">
        <f>IFERROR(__xludf.DUMMYFUNCTION("""COMPUTED_VALUE"""),7.0)</f>
        <v>7</v>
      </c>
      <c r="K2746" s="4">
        <f>IFERROR(__xludf.DUMMYFUNCTION("""COMPUTED_VALUE"""),2023.0)</f>
        <v>2023</v>
      </c>
    </row>
    <row r="2747">
      <c r="A2747" s="1" t="s">
        <v>8199</v>
      </c>
      <c r="B2747" s="4" t="s">
        <v>32</v>
      </c>
      <c r="C2747" s="4" t="s">
        <v>24</v>
      </c>
      <c r="D2747" s="4" t="s">
        <v>30</v>
      </c>
      <c r="E2747" s="4">
        <v>5.0</v>
      </c>
      <c r="F2747" s="4">
        <v>1.0</v>
      </c>
      <c r="G2747" s="4">
        <v>5.0</v>
      </c>
      <c r="H2747" s="5">
        <v>45125.0</v>
      </c>
      <c r="I2747" s="4">
        <f>IFERROR(__xludf.DUMMYFUNCTION("SPLIT(H2747,""/"")"),18.0)</f>
        <v>18</v>
      </c>
      <c r="J2747" s="4">
        <f>IFERROR(__xludf.DUMMYFUNCTION("""COMPUTED_VALUE"""),7.0)</f>
        <v>7</v>
      </c>
      <c r="K2747" s="4">
        <f>IFERROR(__xludf.DUMMYFUNCTION("""COMPUTED_VALUE"""),2023.0)</f>
        <v>2023</v>
      </c>
    </row>
    <row r="2748">
      <c r="A2748" s="1" t="s">
        <v>7604</v>
      </c>
      <c r="B2748" s="4" t="s">
        <v>32</v>
      </c>
      <c r="C2748" s="4" t="s">
        <v>24</v>
      </c>
      <c r="D2748" s="4" t="s">
        <v>30</v>
      </c>
      <c r="E2748" s="4">
        <v>2.0</v>
      </c>
      <c r="F2748" s="4">
        <v>1.0</v>
      </c>
      <c r="G2748" s="4">
        <v>2.0</v>
      </c>
      <c r="H2748" s="5">
        <v>45126.0</v>
      </c>
      <c r="I2748" s="4">
        <f>IFERROR(__xludf.DUMMYFUNCTION("SPLIT(H2748,""/"")"),19.0)</f>
        <v>19</v>
      </c>
      <c r="J2748" s="4">
        <f>IFERROR(__xludf.DUMMYFUNCTION("""COMPUTED_VALUE"""),7.0)</f>
        <v>7</v>
      </c>
      <c r="K2748" s="4">
        <f>IFERROR(__xludf.DUMMYFUNCTION("""COMPUTED_VALUE"""),2023.0)</f>
        <v>2023</v>
      </c>
    </row>
    <row r="2749">
      <c r="A2749" s="1" t="s">
        <v>7702</v>
      </c>
      <c r="B2749" s="4" t="s">
        <v>32</v>
      </c>
      <c r="C2749" s="4" t="s">
        <v>29</v>
      </c>
      <c r="D2749" s="4" t="s">
        <v>30</v>
      </c>
      <c r="E2749" s="4">
        <v>2.0</v>
      </c>
      <c r="F2749" s="4">
        <v>1.0</v>
      </c>
      <c r="G2749" s="4">
        <v>2.0</v>
      </c>
      <c r="H2749" s="5">
        <v>45126.0</v>
      </c>
      <c r="I2749" s="4">
        <f>IFERROR(__xludf.DUMMYFUNCTION("SPLIT(H2749,""/"")"),19.0)</f>
        <v>19</v>
      </c>
      <c r="J2749" s="4">
        <f>IFERROR(__xludf.DUMMYFUNCTION("""COMPUTED_VALUE"""),7.0)</f>
        <v>7</v>
      </c>
      <c r="K2749" s="4">
        <f>IFERROR(__xludf.DUMMYFUNCTION("""COMPUTED_VALUE"""),2023.0)</f>
        <v>2023</v>
      </c>
    </row>
    <row r="2750">
      <c r="A2750" s="1" t="s">
        <v>31</v>
      </c>
      <c r="B2750" s="4" t="s">
        <v>32</v>
      </c>
      <c r="C2750" s="4" t="s">
        <v>29</v>
      </c>
      <c r="D2750" s="4" t="s">
        <v>23</v>
      </c>
      <c r="E2750" s="4">
        <v>4.0</v>
      </c>
      <c r="F2750" s="4">
        <v>1.0</v>
      </c>
      <c r="G2750" s="4">
        <v>4.0</v>
      </c>
      <c r="H2750" s="5">
        <v>45126.0</v>
      </c>
      <c r="I2750" s="4">
        <f>IFERROR(__xludf.DUMMYFUNCTION("SPLIT(H2750,""/"")"),19.0)</f>
        <v>19</v>
      </c>
      <c r="J2750" s="4">
        <f>IFERROR(__xludf.DUMMYFUNCTION("""COMPUTED_VALUE"""),7.0)</f>
        <v>7</v>
      </c>
      <c r="K2750" s="4">
        <f>IFERROR(__xludf.DUMMYFUNCTION("""COMPUTED_VALUE"""),2023.0)</f>
        <v>2023</v>
      </c>
    </row>
    <row r="2751">
      <c r="A2751" s="1" t="s">
        <v>7034</v>
      </c>
      <c r="B2751" s="4" t="s">
        <v>32</v>
      </c>
      <c r="C2751" s="4" t="s">
        <v>29</v>
      </c>
      <c r="D2751" s="4" t="s">
        <v>30</v>
      </c>
      <c r="E2751" s="4">
        <v>4.0</v>
      </c>
      <c r="F2751" s="4">
        <v>1.0</v>
      </c>
      <c r="G2751" s="4">
        <v>4.0</v>
      </c>
      <c r="H2751" s="5">
        <v>45126.0</v>
      </c>
      <c r="I2751" s="4">
        <f>IFERROR(__xludf.DUMMYFUNCTION("SPLIT(H2751,""/"")"),19.0)</f>
        <v>19</v>
      </c>
      <c r="J2751" s="4">
        <f>IFERROR(__xludf.DUMMYFUNCTION("""COMPUTED_VALUE"""),7.0)</f>
        <v>7</v>
      </c>
      <c r="K2751" s="4">
        <f>IFERROR(__xludf.DUMMYFUNCTION("""COMPUTED_VALUE"""),2023.0)</f>
        <v>2023</v>
      </c>
    </row>
    <row r="2752">
      <c r="A2752" s="1" t="s">
        <v>6544</v>
      </c>
      <c r="B2752" s="4" t="s">
        <v>32</v>
      </c>
      <c r="C2752" s="4" t="s">
        <v>30</v>
      </c>
      <c r="D2752" s="4" t="s">
        <v>28</v>
      </c>
      <c r="E2752" s="4">
        <v>2.0</v>
      </c>
      <c r="F2752" s="4">
        <v>1.0</v>
      </c>
      <c r="G2752" s="4">
        <v>2.0</v>
      </c>
      <c r="H2752" s="5">
        <v>45126.0</v>
      </c>
      <c r="I2752" s="4">
        <f>IFERROR(__xludf.DUMMYFUNCTION("SPLIT(H2752,""/"")"),19.0)</f>
        <v>19</v>
      </c>
      <c r="J2752" s="4">
        <f>IFERROR(__xludf.DUMMYFUNCTION("""COMPUTED_VALUE"""),7.0)</f>
        <v>7</v>
      </c>
      <c r="K2752" s="4">
        <f>IFERROR(__xludf.DUMMYFUNCTION("""COMPUTED_VALUE"""),2023.0)</f>
        <v>2023</v>
      </c>
    </row>
    <row r="2753">
      <c r="A2753" s="1" t="s">
        <v>5446</v>
      </c>
      <c r="B2753" s="4" t="s">
        <v>32</v>
      </c>
      <c r="C2753" s="4" t="s">
        <v>24</v>
      </c>
      <c r="D2753" s="4" t="s">
        <v>30</v>
      </c>
      <c r="E2753" s="4">
        <v>3.0</v>
      </c>
      <c r="F2753" s="4">
        <v>1.0</v>
      </c>
      <c r="G2753" s="4">
        <v>3.0</v>
      </c>
      <c r="H2753" s="5">
        <v>45127.0</v>
      </c>
      <c r="I2753" s="4">
        <f>IFERROR(__xludf.DUMMYFUNCTION("SPLIT(H2753,""/"")"),20.0)</f>
        <v>20</v>
      </c>
      <c r="J2753" s="4">
        <f>IFERROR(__xludf.DUMMYFUNCTION("""COMPUTED_VALUE"""),7.0)</f>
        <v>7</v>
      </c>
      <c r="K2753" s="4">
        <f>IFERROR(__xludf.DUMMYFUNCTION("""COMPUTED_VALUE"""),2023.0)</f>
        <v>2023</v>
      </c>
    </row>
    <row r="2754">
      <c r="A2754" s="1" t="s">
        <v>4568</v>
      </c>
      <c r="B2754" s="4" t="s">
        <v>32</v>
      </c>
      <c r="C2754" s="4" t="s">
        <v>29</v>
      </c>
      <c r="D2754" s="4" t="s">
        <v>39</v>
      </c>
      <c r="E2754" s="4">
        <v>5.0</v>
      </c>
      <c r="F2754" s="4">
        <v>1.0</v>
      </c>
      <c r="G2754" s="4">
        <v>5.0</v>
      </c>
      <c r="H2754" s="5">
        <v>45127.0</v>
      </c>
      <c r="I2754" s="4">
        <f>IFERROR(__xludf.DUMMYFUNCTION("SPLIT(H2754,""/"")"),20.0)</f>
        <v>20</v>
      </c>
      <c r="J2754" s="4">
        <f>IFERROR(__xludf.DUMMYFUNCTION("""COMPUTED_VALUE"""),7.0)</f>
        <v>7</v>
      </c>
      <c r="K2754" s="4">
        <f>IFERROR(__xludf.DUMMYFUNCTION("""COMPUTED_VALUE"""),2023.0)</f>
        <v>2023</v>
      </c>
    </row>
    <row r="2755">
      <c r="A2755" s="1" t="s">
        <v>8983</v>
      </c>
      <c r="B2755" s="4" t="s">
        <v>32</v>
      </c>
      <c r="C2755" s="4" t="s">
        <v>29</v>
      </c>
      <c r="D2755" s="4" t="s">
        <v>23</v>
      </c>
      <c r="E2755" s="4">
        <v>5.0</v>
      </c>
      <c r="F2755" s="4">
        <v>1.0</v>
      </c>
      <c r="G2755" s="4">
        <v>5.0</v>
      </c>
      <c r="H2755" s="5">
        <v>45128.0</v>
      </c>
      <c r="I2755" s="4">
        <f>IFERROR(__xludf.DUMMYFUNCTION("SPLIT(H2755,""/"")"),21.0)</f>
        <v>21</v>
      </c>
      <c r="J2755" s="4">
        <f>IFERROR(__xludf.DUMMYFUNCTION("""COMPUTED_VALUE"""),7.0)</f>
        <v>7</v>
      </c>
      <c r="K2755" s="4">
        <f>IFERROR(__xludf.DUMMYFUNCTION("""COMPUTED_VALUE"""),2023.0)</f>
        <v>2023</v>
      </c>
    </row>
    <row r="2756">
      <c r="A2756" s="1" t="s">
        <v>1299</v>
      </c>
      <c r="B2756" s="4" t="s">
        <v>32</v>
      </c>
      <c r="C2756" s="4" t="s">
        <v>24</v>
      </c>
      <c r="D2756" s="4" t="s">
        <v>39</v>
      </c>
      <c r="E2756" s="4">
        <v>1.0</v>
      </c>
      <c r="F2756" s="4">
        <v>1.0</v>
      </c>
      <c r="G2756" s="4">
        <v>1.0</v>
      </c>
      <c r="H2756" s="5">
        <v>45128.0</v>
      </c>
      <c r="I2756" s="4">
        <f>IFERROR(__xludf.DUMMYFUNCTION("SPLIT(H2756,""/"")"),21.0)</f>
        <v>21</v>
      </c>
      <c r="J2756" s="4">
        <f>IFERROR(__xludf.DUMMYFUNCTION("""COMPUTED_VALUE"""),7.0)</f>
        <v>7</v>
      </c>
      <c r="K2756" s="4">
        <f>IFERROR(__xludf.DUMMYFUNCTION("""COMPUTED_VALUE"""),2023.0)</f>
        <v>2023</v>
      </c>
    </row>
    <row r="2757">
      <c r="A2757" s="1" t="s">
        <v>9630</v>
      </c>
      <c r="B2757" s="4" t="s">
        <v>32</v>
      </c>
      <c r="C2757" s="4" t="s">
        <v>30</v>
      </c>
      <c r="D2757" s="4" t="s">
        <v>39</v>
      </c>
      <c r="E2757" s="4">
        <v>4.0</v>
      </c>
      <c r="F2757" s="4">
        <v>1.0</v>
      </c>
      <c r="G2757" s="4">
        <v>4.0</v>
      </c>
      <c r="H2757" s="5">
        <v>45128.0</v>
      </c>
      <c r="I2757" s="4">
        <f>IFERROR(__xludf.DUMMYFUNCTION("SPLIT(H2757,""/"")"),21.0)</f>
        <v>21</v>
      </c>
      <c r="J2757" s="4">
        <f>IFERROR(__xludf.DUMMYFUNCTION("""COMPUTED_VALUE"""),7.0)</f>
        <v>7</v>
      </c>
      <c r="K2757" s="4">
        <f>IFERROR(__xludf.DUMMYFUNCTION("""COMPUTED_VALUE"""),2023.0)</f>
        <v>2023</v>
      </c>
    </row>
    <row r="2758">
      <c r="A2758" s="1" t="s">
        <v>2761</v>
      </c>
      <c r="B2758" s="4" t="s">
        <v>32</v>
      </c>
      <c r="C2758" s="4" t="s">
        <v>29</v>
      </c>
      <c r="D2758" s="4" t="s">
        <v>39</v>
      </c>
      <c r="E2758" s="4">
        <v>5.0</v>
      </c>
      <c r="F2758" s="4">
        <v>1.0</v>
      </c>
      <c r="G2758" s="4">
        <v>5.0</v>
      </c>
      <c r="H2758" s="5">
        <v>45128.0</v>
      </c>
      <c r="I2758" s="4">
        <f>IFERROR(__xludf.DUMMYFUNCTION("SPLIT(H2758,""/"")"),21.0)</f>
        <v>21</v>
      </c>
      <c r="J2758" s="4">
        <f>IFERROR(__xludf.DUMMYFUNCTION("""COMPUTED_VALUE"""),7.0)</f>
        <v>7</v>
      </c>
      <c r="K2758" s="4">
        <f>IFERROR(__xludf.DUMMYFUNCTION("""COMPUTED_VALUE"""),2023.0)</f>
        <v>2023</v>
      </c>
    </row>
    <row r="2759">
      <c r="A2759" s="1" t="s">
        <v>7966</v>
      </c>
      <c r="B2759" s="4" t="s">
        <v>32</v>
      </c>
      <c r="C2759" s="4" t="s">
        <v>24</v>
      </c>
      <c r="D2759" s="4" t="s">
        <v>30</v>
      </c>
      <c r="E2759" s="4">
        <v>2.0</v>
      </c>
      <c r="F2759" s="4">
        <v>1.0</v>
      </c>
      <c r="G2759" s="4">
        <v>2.0</v>
      </c>
      <c r="H2759" s="5">
        <v>45128.0</v>
      </c>
      <c r="I2759" s="4">
        <f>IFERROR(__xludf.DUMMYFUNCTION("SPLIT(H2759,""/"")"),21.0)</f>
        <v>21</v>
      </c>
      <c r="J2759" s="4">
        <f>IFERROR(__xludf.DUMMYFUNCTION("""COMPUTED_VALUE"""),7.0)</f>
        <v>7</v>
      </c>
      <c r="K2759" s="4">
        <f>IFERROR(__xludf.DUMMYFUNCTION("""COMPUTED_VALUE"""),2023.0)</f>
        <v>2023</v>
      </c>
    </row>
    <row r="2760">
      <c r="A2760" s="1" t="s">
        <v>8911</v>
      </c>
      <c r="B2760" s="4" t="s">
        <v>32</v>
      </c>
      <c r="C2760" s="4" t="s">
        <v>29</v>
      </c>
      <c r="D2760" s="4" t="s">
        <v>28</v>
      </c>
      <c r="E2760" s="4">
        <v>5.0</v>
      </c>
      <c r="F2760" s="4">
        <v>1.0</v>
      </c>
      <c r="G2760" s="4">
        <v>5.0</v>
      </c>
      <c r="H2760" s="5">
        <v>45130.0</v>
      </c>
      <c r="I2760" s="4">
        <f>IFERROR(__xludf.DUMMYFUNCTION("SPLIT(H2760,""/"")"),23.0)</f>
        <v>23</v>
      </c>
      <c r="J2760" s="4">
        <f>IFERROR(__xludf.DUMMYFUNCTION("""COMPUTED_VALUE"""),7.0)</f>
        <v>7</v>
      </c>
      <c r="K2760" s="4">
        <f>IFERROR(__xludf.DUMMYFUNCTION("""COMPUTED_VALUE"""),2023.0)</f>
        <v>2023</v>
      </c>
    </row>
    <row r="2761">
      <c r="A2761" s="1" t="s">
        <v>3035</v>
      </c>
      <c r="B2761" s="4" t="s">
        <v>32</v>
      </c>
      <c r="C2761" s="4" t="s">
        <v>30</v>
      </c>
      <c r="D2761" s="4" t="s">
        <v>39</v>
      </c>
      <c r="E2761" s="4">
        <v>4.0</v>
      </c>
      <c r="F2761" s="4">
        <v>1.0</v>
      </c>
      <c r="G2761" s="4">
        <v>4.0</v>
      </c>
      <c r="H2761" s="5">
        <v>45130.0</v>
      </c>
      <c r="I2761" s="4">
        <f>IFERROR(__xludf.DUMMYFUNCTION("SPLIT(H2761,""/"")"),23.0)</f>
        <v>23</v>
      </c>
      <c r="J2761" s="4">
        <f>IFERROR(__xludf.DUMMYFUNCTION("""COMPUTED_VALUE"""),7.0)</f>
        <v>7</v>
      </c>
      <c r="K2761" s="4">
        <f>IFERROR(__xludf.DUMMYFUNCTION("""COMPUTED_VALUE"""),2023.0)</f>
        <v>2023</v>
      </c>
    </row>
    <row r="2762">
      <c r="A2762" s="1" t="s">
        <v>5895</v>
      </c>
      <c r="B2762" s="4" t="s">
        <v>32</v>
      </c>
      <c r="C2762" s="4" t="s">
        <v>29</v>
      </c>
      <c r="D2762" s="4" t="s">
        <v>23</v>
      </c>
      <c r="E2762" s="4">
        <v>4.0</v>
      </c>
      <c r="F2762" s="4">
        <v>1.0</v>
      </c>
      <c r="G2762" s="4">
        <v>4.0</v>
      </c>
      <c r="H2762" s="5">
        <v>45130.0</v>
      </c>
      <c r="I2762" s="4">
        <f>IFERROR(__xludf.DUMMYFUNCTION("SPLIT(H2762,""/"")"),23.0)</f>
        <v>23</v>
      </c>
      <c r="J2762" s="4">
        <f>IFERROR(__xludf.DUMMYFUNCTION("""COMPUTED_VALUE"""),7.0)</f>
        <v>7</v>
      </c>
      <c r="K2762" s="4">
        <f>IFERROR(__xludf.DUMMYFUNCTION("""COMPUTED_VALUE"""),2023.0)</f>
        <v>2023</v>
      </c>
    </row>
    <row r="2763">
      <c r="A2763" s="1" t="s">
        <v>6334</v>
      </c>
      <c r="B2763" s="4" t="s">
        <v>32</v>
      </c>
      <c r="C2763" s="4" t="s">
        <v>30</v>
      </c>
      <c r="D2763" s="4" t="s">
        <v>28</v>
      </c>
      <c r="E2763" s="4">
        <v>4.0</v>
      </c>
      <c r="F2763" s="4">
        <v>1.0</v>
      </c>
      <c r="G2763" s="4">
        <v>4.0</v>
      </c>
      <c r="H2763" s="5">
        <v>45131.0</v>
      </c>
      <c r="I2763" s="4">
        <f>IFERROR(__xludf.DUMMYFUNCTION("SPLIT(H2763,""/"")"),24.0)</f>
        <v>24</v>
      </c>
      <c r="J2763" s="4">
        <f>IFERROR(__xludf.DUMMYFUNCTION("""COMPUTED_VALUE"""),7.0)</f>
        <v>7</v>
      </c>
      <c r="K2763" s="4">
        <f>IFERROR(__xludf.DUMMYFUNCTION("""COMPUTED_VALUE"""),2023.0)</f>
        <v>2023</v>
      </c>
    </row>
    <row r="2764">
      <c r="A2764" s="1" t="s">
        <v>8709</v>
      </c>
      <c r="B2764" s="4" t="s">
        <v>32</v>
      </c>
      <c r="C2764" s="4" t="s">
        <v>24</v>
      </c>
      <c r="D2764" s="4" t="s">
        <v>30</v>
      </c>
      <c r="E2764" s="4">
        <v>3.0</v>
      </c>
      <c r="F2764" s="4">
        <v>1.0</v>
      </c>
      <c r="G2764" s="4">
        <v>3.0</v>
      </c>
      <c r="H2764" s="5">
        <v>45131.0</v>
      </c>
      <c r="I2764" s="4">
        <f>IFERROR(__xludf.DUMMYFUNCTION("SPLIT(H2764,""/"")"),24.0)</f>
        <v>24</v>
      </c>
      <c r="J2764" s="4">
        <f>IFERROR(__xludf.DUMMYFUNCTION("""COMPUTED_VALUE"""),7.0)</f>
        <v>7</v>
      </c>
      <c r="K2764" s="4">
        <f>IFERROR(__xludf.DUMMYFUNCTION("""COMPUTED_VALUE"""),2023.0)</f>
        <v>2023</v>
      </c>
    </row>
    <row r="2765">
      <c r="A2765" s="1" t="s">
        <v>7466</v>
      </c>
      <c r="B2765" s="4" t="s">
        <v>32</v>
      </c>
      <c r="C2765" s="4" t="s">
        <v>30</v>
      </c>
      <c r="D2765" s="4" t="s">
        <v>30</v>
      </c>
      <c r="E2765" s="4">
        <v>2.0</v>
      </c>
      <c r="F2765" s="4">
        <v>1.0</v>
      </c>
      <c r="G2765" s="4">
        <v>2.0</v>
      </c>
      <c r="H2765" s="5">
        <v>45132.0</v>
      </c>
      <c r="I2765" s="4">
        <f>IFERROR(__xludf.DUMMYFUNCTION("SPLIT(H2765,""/"")"),25.0)</f>
        <v>25</v>
      </c>
      <c r="J2765" s="4">
        <f>IFERROR(__xludf.DUMMYFUNCTION("""COMPUTED_VALUE"""),7.0)</f>
        <v>7</v>
      </c>
      <c r="K2765" s="4">
        <f>IFERROR(__xludf.DUMMYFUNCTION("""COMPUTED_VALUE"""),2023.0)</f>
        <v>2023</v>
      </c>
    </row>
    <row r="2766">
      <c r="A2766" s="1" t="s">
        <v>9165</v>
      </c>
      <c r="B2766" s="4" t="s">
        <v>32</v>
      </c>
      <c r="C2766" s="4" t="s">
        <v>30</v>
      </c>
      <c r="D2766" s="4" t="s">
        <v>39</v>
      </c>
      <c r="E2766" s="4">
        <v>2.0</v>
      </c>
      <c r="F2766" s="4">
        <v>1.0</v>
      </c>
      <c r="G2766" s="4">
        <v>2.0</v>
      </c>
      <c r="H2766" s="5">
        <v>45132.0</v>
      </c>
      <c r="I2766" s="4">
        <f>IFERROR(__xludf.DUMMYFUNCTION("SPLIT(H2766,""/"")"),25.0)</f>
        <v>25</v>
      </c>
      <c r="J2766" s="4">
        <f>IFERROR(__xludf.DUMMYFUNCTION("""COMPUTED_VALUE"""),7.0)</f>
        <v>7</v>
      </c>
      <c r="K2766" s="4">
        <f>IFERROR(__xludf.DUMMYFUNCTION("""COMPUTED_VALUE"""),2023.0)</f>
        <v>2023</v>
      </c>
    </row>
    <row r="2767">
      <c r="A2767" s="1" t="s">
        <v>5828</v>
      </c>
      <c r="B2767" s="4" t="s">
        <v>32</v>
      </c>
      <c r="C2767" s="4" t="s">
        <v>30</v>
      </c>
      <c r="D2767" s="4" t="s">
        <v>39</v>
      </c>
      <c r="E2767" s="4">
        <v>4.0</v>
      </c>
      <c r="F2767" s="4">
        <v>1.0</v>
      </c>
      <c r="G2767" s="4">
        <v>4.0</v>
      </c>
      <c r="H2767" s="5">
        <v>45132.0</v>
      </c>
      <c r="I2767" s="4">
        <f>IFERROR(__xludf.DUMMYFUNCTION("SPLIT(H2767,""/"")"),25.0)</f>
        <v>25</v>
      </c>
      <c r="J2767" s="4">
        <f>IFERROR(__xludf.DUMMYFUNCTION("""COMPUTED_VALUE"""),7.0)</f>
        <v>7</v>
      </c>
      <c r="K2767" s="4">
        <f>IFERROR(__xludf.DUMMYFUNCTION("""COMPUTED_VALUE"""),2023.0)</f>
        <v>2023</v>
      </c>
    </row>
    <row r="2768">
      <c r="A2768" s="1" t="s">
        <v>7329</v>
      </c>
      <c r="B2768" s="4" t="s">
        <v>32</v>
      </c>
      <c r="C2768" s="4" t="s">
        <v>24</v>
      </c>
      <c r="D2768" s="4" t="s">
        <v>30</v>
      </c>
      <c r="E2768" s="4">
        <v>4.0</v>
      </c>
      <c r="F2768" s="4">
        <v>1.0</v>
      </c>
      <c r="G2768" s="4">
        <v>4.0</v>
      </c>
      <c r="H2768" s="5">
        <v>45133.0</v>
      </c>
      <c r="I2768" s="4">
        <f>IFERROR(__xludf.DUMMYFUNCTION("SPLIT(H2768,""/"")"),26.0)</f>
        <v>26</v>
      </c>
      <c r="J2768" s="4">
        <f>IFERROR(__xludf.DUMMYFUNCTION("""COMPUTED_VALUE"""),7.0)</f>
        <v>7</v>
      </c>
      <c r="K2768" s="4">
        <f>IFERROR(__xludf.DUMMYFUNCTION("""COMPUTED_VALUE"""),2023.0)</f>
        <v>2023</v>
      </c>
    </row>
    <row r="2769">
      <c r="A2769" s="1" t="s">
        <v>8609</v>
      </c>
      <c r="B2769" s="4" t="s">
        <v>32</v>
      </c>
      <c r="C2769" s="4" t="s">
        <v>29</v>
      </c>
      <c r="D2769" s="4" t="s">
        <v>30</v>
      </c>
      <c r="E2769" s="4">
        <v>4.0</v>
      </c>
      <c r="F2769" s="4">
        <v>1.0</v>
      </c>
      <c r="G2769" s="4">
        <v>4.0</v>
      </c>
      <c r="H2769" s="5">
        <v>45133.0</v>
      </c>
      <c r="I2769" s="4">
        <f>IFERROR(__xludf.DUMMYFUNCTION("SPLIT(H2769,""/"")"),26.0)</f>
        <v>26</v>
      </c>
      <c r="J2769" s="4">
        <f>IFERROR(__xludf.DUMMYFUNCTION("""COMPUTED_VALUE"""),7.0)</f>
        <v>7</v>
      </c>
      <c r="K2769" s="4">
        <f>IFERROR(__xludf.DUMMYFUNCTION("""COMPUTED_VALUE"""),2023.0)</f>
        <v>2023</v>
      </c>
    </row>
    <row r="2770">
      <c r="A2770" s="1" t="s">
        <v>2025</v>
      </c>
      <c r="B2770" s="4" t="s">
        <v>32</v>
      </c>
      <c r="C2770" s="4" t="s">
        <v>24</v>
      </c>
      <c r="D2770" s="4" t="s">
        <v>23</v>
      </c>
      <c r="E2770" s="4">
        <v>1.0</v>
      </c>
      <c r="F2770" s="4">
        <v>1.0</v>
      </c>
      <c r="G2770" s="4">
        <v>1.0</v>
      </c>
      <c r="H2770" s="5">
        <v>45133.0</v>
      </c>
      <c r="I2770" s="4">
        <f>IFERROR(__xludf.DUMMYFUNCTION("SPLIT(H2770,""/"")"),26.0)</f>
        <v>26</v>
      </c>
      <c r="J2770" s="4">
        <f>IFERROR(__xludf.DUMMYFUNCTION("""COMPUTED_VALUE"""),7.0)</f>
        <v>7</v>
      </c>
      <c r="K2770" s="4">
        <f>IFERROR(__xludf.DUMMYFUNCTION("""COMPUTED_VALUE"""),2023.0)</f>
        <v>2023</v>
      </c>
    </row>
    <row r="2771">
      <c r="A2771" s="1" t="s">
        <v>9051</v>
      </c>
      <c r="B2771" s="4" t="s">
        <v>32</v>
      </c>
      <c r="C2771" s="4" t="s">
        <v>24</v>
      </c>
      <c r="D2771" s="4" t="s">
        <v>39</v>
      </c>
      <c r="E2771" s="4">
        <v>1.0</v>
      </c>
      <c r="F2771" s="4">
        <v>1.0</v>
      </c>
      <c r="G2771" s="4">
        <v>1.0</v>
      </c>
      <c r="H2771" s="5">
        <v>45133.0</v>
      </c>
      <c r="I2771" s="4">
        <f>IFERROR(__xludf.DUMMYFUNCTION("SPLIT(H2771,""/"")"),26.0)</f>
        <v>26</v>
      </c>
      <c r="J2771" s="4">
        <f>IFERROR(__xludf.DUMMYFUNCTION("""COMPUTED_VALUE"""),7.0)</f>
        <v>7</v>
      </c>
      <c r="K2771" s="4">
        <f>IFERROR(__xludf.DUMMYFUNCTION("""COMPUTED_VALUE"""),2023.0)</f>
        <v>2023</v>
      </c>
    </row>
    <row r="2772">
      <c r="A2772" s="1" t="s">
        <v>6930</v>
      </c>
      <c r="B2772" s="4" t="s">
        <v>32</v>
      </c>
      <c r="C2772" s="4" t="s">
        <v>30</v>
      </c>
      <c r="D2772" s="4" t="s">
        <v>30</v>
      </c>
      <c r="E2772" s="4">
        <v>4.0</v>
      </c>
      <c r="F2772" s="4">
        <v>1.0</v>
      </c>
      <c r="G2772" s="4">
        <v>4.0</v>
      </c>
      <c r="H2772" s="5">
        <v>45134.0</v>
      </c>
      <c r="I2772" s="4">
        <f>IFERROR(__xludf.DUMMYFUNCTION("SPLIT(H2772,""/"")"),27.0)</f>
        <v>27</v>
      </c>
      <c r="J2772" s="4">
        <f>IFERROR(__xludf.DUMMYFUNCTION("""COMPUTED_VALUE"""),7.0)</f>
        <v>7</v>
      </c>
      <c r="K2772" s="4">
        <f>IFERROR(__xludf.DUMMYFUNCTION("""COMPUTED_VALUE"""),2023.0)</f>
        <v>2023</v>
      </c>
    </row>
    <row r="2773">
      <c r="A2773" s="1" t="s">
        <v>3468</v>
      </c>
      <c r="B2773" s="4" t="s">
        <v>32</v>
      </c>
      <c r="C2773" s="4" t="s">
        <v>29</v>
      </c>
      <c r="D2773" s="4" t="s">
        <v>30</v>
      </c>
      <c r="E2773" s="4">
        <v>2.0</v>
      </c>
      <c r="F2773" s="4">
        <v>1.0</v>
      </c>
      <c r="G2773" s="4">
        <v>2.0</v>
      </c>
      <c r="H2773" s="5">
        <v>45134.0</v>
      </c>
      <c r="I2773" s="4">
        <f>IFERROR(__xludf.DUMMYFUNCTION("SPLIT(H2773,""/"")"),27.0)</f>
        <v>27</v>
      </c>
      <c r="J2773" s="4">
        <f>IFERROR(__xludf.DUMMYFUNCTION("""COMPUTED_VALUE"""),7.0)</f>
        <v>7</v>
      </c>
      <c r="K2773" s="4">
        <f>IFERROR(__xludf.DUMMYFUNCTION("""COMPUTED_VALUE"""),2023.0)</f>
        <v>2023</v>
      </c>
    </row>
    <row r="2774">
      <c r="A2774" s="1" t="s">
        <v>4280</v>
      </c>
      <c r="B2774" s="4" t="s">
        <v>32</v>
      </c>
      <c r="C2774" s="4" t="s">
        <v>30</v>
      </c>
      <c r="D2774" s="4" t="s">
        <v>39</v>
      </c>
      <c r="E2774" s="4">
        <v>3.0</v>
      </c>
      <c r="F2774" s="4">
        <v>1.0</v>
      </c>
      <c r="G2774" s="4">
        <v>3.0</v>
      </c>
      <c r="H2774" s="5">
        <v>45135.0</v>
      </c>
      <c r="I2774" s="4">
        <f>IFERROR(__xludf.DUMMYFUNCTION("SPLIT(H2774,""/"")"),28.0)</f>
        <v>28</v>
      </c>
      <c r="J2774" s="4">
        <f>IFERROR(__xludf.DUMMYFUNCTION("""COMPUTED_VALUE"""),7.0)</f>
        <v>7</v>
      </c>
      <c r="K2774" s="4">
        <f>IFERROR(__xludf.DUMMYFUNCTION("""COMPUTED_VALUE"""),2023.0)</f>
        <v>2023</v>
      </c>
    </row>
    <row r="2775">
      <c r="A2775" s="1" t="s">
        <v>2374</v>
      </c>
      <c r="B2775" s="4" t="s">
        <v>32</v>
      </c>
      <c r="C2775" s="4" t="s">
        <v>24</v>
      </c>
      <c r="D2775" s="4" t="s">
        <v>23</v>
      </c>
      <c r="E2775" s="4">
        <v>5.0</v>
      </c>
      <c r="F2775" s="4">
        <v>1.0</v>
      </c>
      <c r="G2775" s="4">
        <v>5.0</v>
      </c>
      <c r="H2775" s="5">
        <v>45135.0</v>
      </c>
      <c r="I2775" s="4">
        <f>IFERROR(__xludf.DUMMYFUNCTION("SPLIT(H2775,""/"")"),28.0)</f>
        <v>28</v>
      </c>
      <c r="J2775" s="4">
        <f>IFERROR(__xludf.DUMMYFUNCTION("""COMPUTED_VALUE"""),7.0)</f>
        <v>7</v>
      </c>
      <c r="K2775" s="4">
        <f>IFERROR(__xludf.DUMMYFUNCTION("""COMPUTED_VALUE"""),2023.0)</f>
        <v>2023</v>
      </c>
    </row>
    <row r="2776">
      <c r="A2776" s="1" t="s">
        <v>2035</v>
      </c>
      <c r="B2776" s="4" t="s">
        <v>32</v>
      </c>
      <c r="C2776" s="4" t="s">
        <v>30</v>
      </c>
      <c r="D2776" s="4" t="s">
        <v>30</v>
      </c>
      <c r="E2776" s="4">
        <v>2.0</v>
      </c>
      <c r="F2776" s="4">
        <v>1.0</v>
      </c>
      <c r="G2776" s="4">
        <v>2.0</v>
      </c>
      <c r="H2776" s="5">
        <v>45135.0</v>
      </c>
      <c r="I2776" s="4">
        <f>IFERROR(__xludf.DUMMYFUNCTION("SPLIT(H2776,""/"")"),28.0)</f>
        <v>28</v>
      </c>
      <c r="J2776" s="4">
        <f>IFERROR(__xludf.DUMMYFUNCTION("""COMPUTED_VALUE"""),7.0)</f>
        <v>7</v>
      </c>
      <c r="K2776" s="4">
        <f>IFERROR(__xludf.DUMMYFUNCTION("""COMPUTED_VALUE"""),2023.0)</f>
        <v>2023</v>
      </c>
    </row>
    <row r="2777">
      <c r="A2777" s="1" t="s">
        <v>3097</v>
      </c>
      <c r="B2777" s="4" t="s">
        <v>32</v>
      </c>
      <c r="C2777" s="4" t="s">
        <v>24</v>
      </c>
      <c r="D2777" s="4" t="s">
        <v>39</v>
      </c>
      <c r="E2777" s="4">
        <v>5.0</v>
      </c>
      <c r="F2777" s="4">
        <v>1.0</v>
      </c>
      <c r="G2777" s="4">
        <v>5.0</v>
      </c>
      <c r="H2777" s="5">
        <v>45135.0</v>
      </c>
      <c r="I2777" s="4">
        <f>IFERROR(__xludf.DUMMYFUNCTION("SPLIT(H2777,""/"")"),28.0)</f>
        <v>28</v>
      </c>
      <c r="J2777" s="4">
        <f>IFERROR(__xludf.DUMMYFUNCTION("""COMPUTED_VALUE"""),7.0)</f>
        <v>7</v>
      </c>
      <c r="K2777" s="4">
        <f>IFERROR(__xludf.DUMMYFUNCTION("""COMPUTED_VALUE"""),2023.0)</f>
        <v>2023</v>
      </c>
    </row>
    <row r="2778">
      <c r="A2778" s="1" t="s">
        <v>5641</v>
      </c>
      <c r="B2778" s="4" t="s">
        <v>32</v>
      </c>
      <c r="C2778" s="4" t="s">
        <v>30</v>
      </c>
      <c r="D2778" s="4" t="s">
        <v>39</v>
      </c>
      <c r="E2778" s="4">
        <v>4.0</v>
      </c>
      <c r="F2778" s="4">
        <v>1.0</v>
      </c>
      <c r="G2778" s="4">
        <v>4.0</v>
      </c>
      <c r="H2778" s="5">
        <v>45135.0</v>
      </c>
      <c r="I2778" s="4">
        <f>IFERROR(__xludf.DUMMYFUNCTION("SPLIT(H2778,""/"")"),28.0)</f>
        <v>28</v>
      </c>
      <c r="J2778" s="4">
        <f>IFERROR(__xludf.DUMMYFUNCTION("""COMPUTED_VALUE"""),7.0)</f>
        <v>7</v>
      </c>
      <c r="K2778" s="4">
        <f>IFERROR(__xludf.DUMMYFUNCTION("""COMPUTED_VALUE"""),2023.0)</f>
        <v>2023</v>
      </c>
    </row>
    <row r="2779">
      <c r="A2779" s="1" t="s">
        <v>1809</v>
      </c>
      <c r="B2779" s="4" t="s">
        <v>32</v>
      </c>
      <c r="C2779" s="4" t="s">
        <v>30</v>
      </c>
      <c r="D2779" s="4" t="s">
        <v>23</v>
      </c>
      <c r="E2779" s="4">
        <v>1.0</v>
      </c>
      <c r="F2779" s="4">
        <v>1.0</v>
      </c>
      <c r="G2779" s="4">
        <v>1.0</v>
      </c>
      <c r="H2779" s="5">
        <v>45136.0</v>
      </c>
      <c r="I2779" s="4">
        <f>IFERROR(__xludf.DUMMYFUNCTION("SPLIT(H2779,""/"")"),29.0)</f>
        <v>29</v>
      </c>
      <c r="J2779" s="4">
        <f>IFERROR(__xludf.DUMMYFUNCTION("""COMPUTED_VALUE"""),7.0)</f>
        <v>7</v>
      </c>
      <c r="K2779" s="4">
        <f>IFERROR(__xludf.DUMMYFUNCTION("""COMPUTED_VALUE"""),2023.0)</f>
        <v>2023</v>
      </c>
    </row>
    <row r="2780">
      <c r="A2780" s="1" t="s">
        <v>5381</v>
      </c>
      <c r="B2780" s="4" t="s">
        <v>32</v>
      </c>
      <c r="C2780" s="4" t="s">
        <v>29</v>
      </c>
      <c r="D2780" s="4" t="s">
        <v>30</v>
      </c>
      <c r="E2780" s="4">
        <v>5.0</v>
      </c>
      <c r="F2780" s="4">
        <v>1.0</v>
      </c>
      <c r="G2780" s="4">
        <v>5.0</v>
      </c>
      <c r="H2780" s="5">
        <v>45136.0</v>
      </c>
      <c r="I2780" s="4">
        <f>IFERROR(__xludf.DUMMYFUNCTION("SPLIT(H2780,""/"")"),29.0)</f>
        <v>29</v>
      </c>
      <c r="J2780" s="4">
        <f>IFERROR(__xludf.DUMMYFUNCTION("""COMPUTED_VALUE"""),7.0)</f>
        <v>7</v>
      </c>
      <c r="K2780" s="4">
        <f>IFERROR(__xludf.DUMMYFUNCTION("""COMPUTED_VALUE"""),2023.0)</f>
        <v>2023</v>
      </c>
    </row>
    <row r="2781">
      <c r="A2781" s="1" t="s">
        <v>1463</v>
      </c>
      <c r="B2781" s="4" t="s">
        <v>32</v>
      </c>
      <c r="C2781" s="4" t="s">
        <v>29</v>
      </c>
      <c r="D2781" s="4" t="s">
        <v>30</v>
      </c>
      <c r="E2781" s="4">
        <v>4.0</v>
      </c>
      <c r="F2781" s="4">
        <v>1.0</v>
      </c>
      <c r="G2781" s="4">
        <v>4.0</v>
      </c>
      <c r="H2781" s="5">
        <v>45136.0</v>
      </c>
      <c r="I2781" s="4">
        <f>IFERROR(__xludf.DUMMYFUNCTION("SPLIT(H2781,""/"")"),29.0)</f>
        <v>29</v>
      </c>
      <c r="J2781" s="4">
        <f>IFERROR(__xludf.DUMMYFUNCTION("""COMPUTED_VALUE"""),7.0)</f>
        <v>7</v>
      </c>
      <c r="K2781" s="4">
        <f>IFERROR(__xludf.DUMMYFUNCTION("""COMPUTED_VALUE"""),2023.0)</f>
        <v>2023</v>
      </c>
    </row>
    <row r="2782">
      <c r="A2782" s="1" t="s">
        <v>1550</v>
      </c>
      <c r="B2782" s="4" t="s">
        <v>32</v>
      </c>
      <c r="C2782" s="4" t="s">
        <v>24</v>
      </c>
      <c r="D2782" s="4" t="s">
        <v>28</v>
      </c>
      <c r="E2782" s="4">
        <v>2.0</v>
      </c>
      <c r="F2782" s="4">
        <v>1.0</v>
      </c>
      <c r="G2782" s="4">
        <v>2.0</v>
      </c>
      <c r="H2782" s="5">
        <v>45137.0</v>
      </c>
      <c r="I2782" s="4">
        <f>IFERROR(__xludf.DUMMYFUNCTION("SPLIT(H2782,""/"")"),30.0)</f>
        <v>30</v>
      </c>
      <c r="J2782" s="4">
        <f>IFERROR(__xludf.DUMMYFUNCTION("""COMPUTED_VALUE"""),7.0)</f>
        <v>7</v>
      </c>
      <c r="K2782" s="4">
        <f>IFERROR(__xludf.DUMMYFUNCTION("""COMPUTED_VALUE"""),2023.0)</f>
        <v>2023</v>
      </c>
    </row>
    <row r="2783">
      <c r="A2783" s="1" t="s">
        <v>3300</v>
      </c>
      <c r="B2783" s="4" t="s">
        <v>32</v>
      </c>
      <c r="C2783" s="4" t="s">
        <v>29</v>
      </c>
      <c r="D2783" s="4" t="s">
        <v>23</v>
      </c>
      <c r="E2783" s="4">
        <v>1.0</v>
      </c>
      <c r="F2783" s="4">
        <v>1.0</v>
      </c>
      <c r="G2783" s="4">
        <v>1.0</v>
      </c>
      <c r="H2783" s="5">
        <v>45137.0</v>
      </c>
      <c r="I2783" s="4">
        <f>IFERROR(__xludf.DUMMYFUNCTION("SPLIT(H2783,""/"")"),30.0)</f>
        <v>30</v>
      </c>
      <c r="J2783" s="4">
        <f>IFERROR(__xludf.DUMMYFUNCTION("""COMPUTED_VALUE"""),7.0)</f>
        <v>7</v>
      </c>
      <c r="K2783" s="4">
        <f>IFERROR(__xludf.DUMMYFUNCTION("""COMPUTED_VALUE"""),2023.0)</f>
        <v>2023</v>
      </c>
    </row>
    <row r="2784">
      <c r="A2784" s="1" t="s">
        <v>3839</v>
      </c>
      <c r="B2784" s="4" t="s">
        <v>32</v>
      </c>
      <c r="C2784" s="4" t="s">
        <v>29</v>
      </c>
      <c r="D2784" s="4" t="s">
        <v>23</v>
      </c>
      <c r="E2784" s="4">
        <v>3.0</v>
      </c>
      <c r="F2784" s="4">
        <v>1.0</v>
      </c>
      <c r="G2784" s="4">
        <v>3.0</v>
      </c>
      <c r="H2784" s="5">
        <v>45138.0</v>
      </c>
      <c r="I2784" s="4">
        <f>IFERROR(__xludf.DUMMYFUNCTION("SPLIT(H2784,""/"")"),31.0)</f>
        <v>31</v>
      </c>
      <c r="J2784" s="4">
        <f>IFERROR(__xludf.DUMMYFUNCTION("""COMPUTED_VALUE"""),7.0)</f>
        <v>7</v>
      </c>
      <c r="K2784" s="4">
        <f>IFERROR(__xludf.DUMMYFUNCTION("""COMPUTED_VALUE"""),2023.0)</f>
        <v>2023</v>
      </c>
    </row>
    <row r="2785">
      <c r="A2785" s="1" t="s">
        <v>9613</v>
      </c>
      <c r="B2785" s="4" t="s">
        <v>32</v>
      </c>
      <c r="C2785" s="4" t="s">
        <v>30</v>
      </c>
      <c r="D2785" s="4" t="s">
        <v>30</v>
      </c>
      <c r="E2785" s="4">
        <v>4.0</v>
      </c>
      <c r="F2785" s="4">
        <v>1.0</v>
      </c>
      <c r="G2785" s="4">
        <v>4.0</v>
      </c>
      <c r="H2785" s="5">
        <v>45138.0</v>
      </c>
      <c r="I2785" s="4">
        <f>IFERROR(__xludf.DUMMYFUNCTION("SPLIT(H2785,""/"")"),31.0)</f>
        <v>31</v>
      </c>
      <c r="J2785" s="4">
        <f>IFERROR(__xludf.DUMMYFUNCTION("""COMPUTED_VALUE"""),7.0)</f>
        <v>7</v>
      </c>
      <c r="K2785" s="4">
        <f>IFERROR(__xludf.DUMMYFUNCTION("""COMPUTED_VALUE"""),2023.0)</f>
        <v>2023</v>
      </c>
    </row>
    <row r="2786">
      <c r="A2786" s="1" t="s">
        <v>7055</v>
      </c>
      <c r="B2786" s="4" t="s">
        <v>32</v>
      </c>
      <c r="C2786" s="4" t="s">
        <v>29</v>
      </c>
      <c r="D2786" s="4" t="s">
        <v>23</v>
      </c>
      <c r="E2786" s="4">
        <v>2.0</v>
      </c>
      <c r="F2786" s="4">
        <v>1.0</v>
      </c>
      <c r="G2786" s="4">
        <v>2.0</v>
      </c>
      <c r="H2786" s="5">
        <v>45138.0</v>
      </c>
      <c r="I2786" s="4">
        <f>IFERROR(__xludf.DUMMYFUNCTION("SPLIT(H2786,""/"")"),31.0)</f>
        <v>31</v>
      </c>
      <c r="J2786" s="4">
        <f>IFERROR(__xludf.DUMMYFUNCTION("""COMPUTED_VALUE"""),7.0)</f>
        <v>7</v>
      </c>
      <c r="K2786" s="4">
        <f>IFERROR(__xludf.DUMMYFUNCTION("""COMPUTED_VALUE"""),2023.0)</f>
        <v>2023</v>
      </c>
    </row>
    <row r="2787">
      <c r="A2787" s="1" t="s">
        <v>5871</v>
      </c>
      <c r="B2787" s="4" t="s">
        <v>32</v>
      </c>
      <c r="C2787" s="4" t="s">
        <v>30</v>
      </c>
      <c r="D2787" s="4" t="s">
        <v>39</v>
      </c>
      <c r="E2787" s="4">
        <v>2.0</v>
      </c>
      <c r="F2787" s="4">
        <v>1.0</v>
      </c>
      <c r="G2787" s="4">
        <v>2.0</v>
      </c>
      <c r="H2787" s="5">
        <v>45138.0</v>
      </c>
      <c r="I2787" s="4">
        <f>IFERROR(__xludf.DUMMYFUNCTION("SPLIT(H2787,""/"")"),31.0)</f>
        <v>31</v>
      </c>
      <c r="J2787" s="4">
        <f>IFERROR(__xludf.DUMMYFUNCTION("""COMPUTED_VALUE"""),7.0)</f>
        <v>7</v>
      </c>
      <c r="K2787" s="4">
        <f>IFERROR(__xludf.DUMMYFUNCTION("""COMPUTED_VALUE"""),2023.0)</f>
        <v>2023</v>
      </c>
    </row>
    <row r="2788">
      <c r="A2788" s="1" t="s">
        <v>201</v>
      </c>
      <c r="B2788" s="4" t="s">
        <v>32</v>
      </c>
      <c r="C2788" s="4" t="s">
        <v>24</v>
      </c>
      <c r="D2788" s="4" t="s">
        <v>30</v>
      </c>
      <c r="E2788" s="4">
        <v>1.0</v>
      </c>
      <c r="F2788" s="4">
        <v>1.0</v>
      </c>
      <c r="G2788" s="4">
        <v>1.0</v>
      </c>
      <c r="H2788" s="5">
        <v>45138.0</v>
      </c>
      <c r="I2788" s="4">
        <f>IFERROR(__xludf.DUMMYFUNCTION("SPLIT(H2788,""/"")"),31.0)</f>
        <v>31</v>
      </c>
      <c r="J2788" s="4">
        <f>IFERROR(__xludf.DUMMYFUNCTION("""COMPUTED_VALUE"""),7.0)</f>
        <v>7</v>
      </c>
      <c r="K2788" s="4">
        <f>IFERROR(__xludf.DUMMYFUNCTION("""COMPUTED_VALUE"""),2023.0)</f>
        <v>2023</v>
      </c>
    </row>
    <row r="2789">
      <c r="A2789" s="1" t="s">
        <v>3255</v>
      </c>
      <c r="B2789" s="4" t="s">
        <v>32</v>
      </c>
      <c r="C2789" s="4" t="s">
        <v>29</v>
      </c>
      <c r="D2789" s="4" t="s">
        <v>28</v>
      </c>
      <c r="E2789" s="4">
        <v>3.0</v>
      </c>
      <c r="F2789" s="4">
        <v>1.0</v>
      </c>
      <c r="G2789" s="4">
        <v>3.0</v>
      </c>
      <c r="H2789" s="5">
        <v>45139.0</v>
      </c>
      <c r="I2789" s="4">
        <f>IFERROR(__xludf.DUMMYFUNCTION("SPLIT(H2789,""/"")"),1.0)</f>
        <v>1</v>
      </c>
      <c r="J2789" s="4">
        <f>IFERROR(__xludf.DUMMYFUNCTION("""COMPUTED_VALUE"""),8.0)</f>
        <v>8</v>
      </c>
      <c r="K2789" s="4">
        <f>IFERROR(__xludf.DUMMYFUNCTION("""COMPUTED_VALUE"""),2023.0)</f>
        <v>2023</v>
      </c>
    </row>
    <row r="2790">
      <c r="A2790" s="1" t="s">
        <v>2930</v>
      </c>
      <c r="B2790" s="4" t="s">
        <v>32</v>
      </c>
      <c r="C2790" s="4" t="s">
        <v>24</v>
      </c>
      <c r="D2790" s="4" t="s">
        <v>28</v>
      </c>
      <c r="E2790" s="4">
        <v>2.0</v>
      </c>
      <c r="F2790" s="4">
        <v>1.0</v>
      </c>
      <c r="G2790" s="4">
        <v>2.0</v>
      </c>
      <c r="H2790" s="5">
        <v>45140.0</v>
      </c>
      <c r="I2790" s="4">
        <f>IFERROR(__xludf.DUMMYFUNCTION("SPLIT(H2790,""/"")"),2.0)</f>
        <v>2</v>
      </c>
      <c r="J2790" s="4">
        <f>IFERROR(__xludf.DUMMYFUNCTION("""COMPUTED_VALUE"""),8.0)</f>
        <v>8</v>
      </c>
      <c r="K2790" s="4">
        <f>IFERROR(__xludf.DUMMYFUNCTION("""COMPUTED_VALUE"""),2023.0)</f>
        <v>2023</v>
      </c>
    </row>
    <row r="2791">
      <c r="A2791" s="1" t="s">
        <v>9002</v>
      </c>
      <c r="B2791" s="4" t="s">
        <v>32</v>
      </c>
      <c r="C2791" s="4" t="s">
        <v>30</v>
      </c>
      <c r="D2791" s="4" t="s">
        <v>30</v>
      </c>
      <c r="E2791" s="4">
        <v>5.0</v>
      </c>
      <c r="F2791" s="4">
        <v>1.0</v>
      </c>
      <c r="G2791" s="4">
        <v>5.0</v>
      </c>
      <c r="H2791" s="5">
        <v>45140.0</v>
      </c>
      <c r="I2791" s="4">
        <f>IFERROR(__xludf.DUMMYFUNCTION("SPLIT(H2791,""/"")"),2.0)</f>
        <v>2</v>
      </c>
      <c r="J2791" s="4">
        <f>IFERROR(__xludf.DUMMYFUNCTION("""COMPUTED_VALUE"""),8.0)</f>
        <v>8</v>
      </c>
      <c r="K2791" s="4">
        <f>IFERROR(__xludf.DUMMYFUNCTION("""COMPUTED_VALUE"""),2023.0)</f>
        <v>2023</v>
      </c>
    </row>
    <row r="2792">
      <c r="A2792" s="1" t="s">
        <v>8660</v>
      </c>
      <c r="B2792" s="4" t="s">
        <v>32</v>
      </c>
      <c r="C2792" s="4" t="s">
        <v>30</v>
      </c>
      <c r="D2792" s="4" t="s">
        <v>30</v>
      </c>
      <c r="E2792" s="4">
        <v>1.0</v>
      </c>
      <c r="F2792" s="4">
        <v>1.0</v>
      </c>
      <c r="G2792" s="4">
        <v>1.0</v>
      </c>
      <c r="H2792" s="5">
        <v>45142.0</v>
      </c>
      <c r="I2792" s="4">
        <f>IFERROR(__xludf.DUMMYFUNCTION("SPLIT(H2792,""/"")"),4.0)</f>
        <v>4</v>
      </c>
      <c r="J2792" s="4">
        <f>IFERROR(__xludf.DUMMYFUNCTION("""COMPUTED_VALUE"""),8.0)</f>
        <v>8</v>
      </c>
      <c r="K2792" s="4">
        <f>IFERROR(__xludf.DUMMYFUNCTION("""COMPUTED_VALUE"""),2023.0)</f>
        <v>2023</v>
      </c>
    </row>
    <row r="2793">
      <c r="A2793" s="1" t="s">
        <v>1123</v>
      </c>
      <c r="B2793" s="4" t="s">
        <v>32</v>
      </c>
      <c r="C2793" s="4" t="s">
        <v>29</v>
      </c>
      <c r="D2793" s="4" t="s">
        <v>30</v>
      </c>
      <c r="E2793" s="4">
        <v>5.0</v>
      </c>
      <c r="F2793" s="4">
        <v>1.0</v>
      </c>
      <c r="G2793" s="4">
        <v>5.0</v>
      </c>
      <c r="H2793" s="5">
        <v>45142.0</v>
      </c>
      <c r="I2793" s="4">
        <f>IFERROR(__xludf.DUMMYFUNCTION("SPLIT(H2793,""/"")"),4.0)</f>
        <v>4</v>
      </c>
      <c r="J2793" s="4">
        <f>IFERROR(__xludf.DUMMYFUNCTION("""COMPUTED_VALUE"""),8.0)</f>
        <v>8</v>
      </c>
      <c r="K2793" s="4">
        <f>IFERROR(__xludf.DUMMYFUNCTION("""COMPUTED_VALUE"""),2023.0)</f>
        <v>2023</v>
      </c>
    </row>
    <row r="2794">
      <c r="A2794" s="1" t="s">
        <v>1180</v>
      </c>
      <c r="B2794" s="4" t="s">
        <v>32</v>
      </c>
      <c r="C2794" s="4" t="s">
        <v>29</v>
      </c>
      <c r="D2794" s="4" t="s">
        <v>28</v>
      </c>
      <c r="E2794" s="4">
        <v>1.0</v>
      </c>
      <c r="F2794" s="4">
        <v>1.0</v>
      </c>
      <c r="G2794" s="4">
        <v>1.0</v>
      </c>
      <c r="H2794" s="5">
        <v>45142.0</v>
      </c>
      <c r="I2794" s="4">
        <f>IFERROR(__xludf.DUMMYFUNCTION("SPLIT(H2794,""/"")"),4.0)</f>
        <v>4</v>
      </c>
      <c r="J2794" s="4">
        <f>IFERROR(__xludf.DUMMYFUNCTION("""COMPUTED_VALUE"""),8.0)</f>
        <v>8</v>
      </c>
      <c r="K2794" s="4">
        <f>IFERROR(__xludf.DUMMYFUNCTION("""COMPUTED_VALUE"""),2023.0)</f>
        <v>2023</v>
      </c>
    </row>
    <row r="2795">
      <c r="A2795" s="1" t="s">
        <v>7934</v>
      </c>
      <c r="B2795" s="4" t="s">
        <v>32</v>
      </c>
      <c r="C2795" s="4" t="s">
        <v>30</v>
      </c>
      <c r="D2795" s="4" t="s">
        <v>23</v>
      </c>
      <c r="E2795" s="4">
        <v>4.0</v>
      </c>
      <c r="F2795" s="4">
        <v>1.0</v>
      </c>
      <c r="G2795" s="4">
        <v>4.0</v>
      </c>
      <c r="H2795" s="5">
        <v>45142.0</v>
      </c>
      <c r="I2795" s="4">
        <f>IFERROR(__xludf.DUMMYFUNCTION("SPLIT(H2795,""/"")"),4.0)</f>
        <v>4</v>
      </c>
      <c r="J2795" s="4">
        <f>IFERROR(__xludf.DUMMYFUNCTION("""COMPUTED_VALUE"""),8.0)</f>
        <v>8</v>
      </c>
      <c r="K2795" s="4">
        <f>IFERROR(__xludf.DUMMYFUNCTION("""COMPUTED_VALUE"""),2023.0)</f>
        <v>2023</v>
      </c>
    </row>
    <row r="2796">
      <c r="A2796" s="1" t="s">
        <v>7372</v>
      </c>
      <c r="B2796" s="4" t="s">
        <v>32</v>
      </c>
      <c r="C2796" s="4" t="s">
        <v>29</v>
      </c>
      <c r="D2796" s="4" t="s">
        <v>30</v>
      </c>
      <c r="E2796" s="4">
        <v>1.0</v>
      </c>
      <c r="F2796" s="4">
        <v>1.0</v>
      </c>
      <c r="G2796" s="4">
        <v>1.0</v>
      </c>
      <c r="H2796" s="5">
        <v>45142.0</v>
      </c>
      <c r="I2796" s="4">
        <f>IFERROR(__xludf.DUMMYFUNCTION("SPLIT(H2796,""/"")"),4.0)</f>
        <v>4</v>
      </c>
      <c r="J2796" s="4">
        <f>IFERROR(__xludf.DUMMYFUNCTION("""COMPUTED_VALUE"""),8.0)</f>
        <v>8</v>
      </c>
      <c r="K2796" s="4">
        <f>IFERROR(__xludf.DUMMYFUNCTION("""COMPUTED_VALUE"""),2023.0)</f>
        <v>2023</v>
      </c>
    </row>
    <row r="2797">
      <c r="A2797" s="1" t="s">
        <v>3950</v>
      </c>
      <c r="B2797" s="4" t="s">
        <v>32</v>
      </c>
      <c r="C2797" s="4" t="s">
        <v>30</v>
      </c>
      <c r="D2797" s="4" t="s">
        <v>23</v>
      </c>
      <c r="E2797" s="4">
        <v>5.0</v>
      </c>
      <c r="F2797" s="4">
        <v>1.0</v>
      </c>
      <c r="G2797" s="4">
        <v>5.0</v>
      </c>
      <c r="H2797" s="5">
        <v>45143.0</v>
      </c>
      <c r="I2797" s="4">
        <f>IFERROR(__xludf.DUMMYFUNCTION("SPLIT(H2797,""/"")"),5.0)</f>
        <v>5</v>
      </c>
      <c r="J2797" s="4">
        <f>IFERROR(__xludf.DUMMYFUNCTION("""COMPUTED_VALUE"""),8.0)</f>
        <v>8</v>
      </c>
      <c r="K2797" s="4">
        <f>IFERROR(__xludf.DUMMYFUNCTION("""COMPUTED_VALUE"""),2023.0)</f>
        <v>2023</v>
      </c>
    </row>
    <row r="2798">
      <c r="A2798" s="1" t="s">
        <v>6709</v>
      </c>
      <c r="B2798" s="4" t="s">
        <v>32</v>
      </c>
      <c r="C2798" s="4" t="s">
        <v>30</v>
      </c>
      <c r="D2798" s="4" t="s">
        <v>30</v>
      </c>
      <c r="E2798" s="4">
        <v>3.0</v>
      </c>
      <c r="F2798" s="4">
        <v>1.0</v>
      </c>
      <c r="G2798" s="4">
        <v>3.0</v>
      </c>
      <c r="H2798" s="5">
        <v>45143.0</v>
      </c>
      <c r="I2798" s="4">
        <f>IFERROR(__xludf.DUMMYFUNCTION("SPLIT(H2798,""/"")"),5.0)</f>
        <v>5</v>
      </c>
      <c r="J2798" s="4">
        <f>IFERROR(__xludf.DUMMYFUNCTION("""COMPUTED_VALUE"""),8.0)</f>
        <v>8</v>
      </c>
      <c r="K2798" s="4">
        <f>IFERROR(__xludf.DUMMYFUNCTION("""COMPUTED_VALUE"""),2023.0)</f>
        <v>2023</v>
      </c>
    </row>
    <row r="2799">
      <c r="A2799" s="1" t="s">
        <v>5296</v>
      </c>
      <c r="B2799" s="4" t="s">
        <v>32</v>
      </c>
      <c r="C2799" s="4" t="s">
        <v>30</v>
      </c>
      <c r="D2799" s="4" t="s">
        <v>23</v>
      </c>
      <c r="E2799" s="4">
        <v>5.0</v>
      </c>
      <c r="F2799" s="4">
        <v>1.0</v>
      </c>
      <c r="G2799" s="4">
        <v>5.0</v>
      </c>
      <c r="H2799" s="5">
        <v>45144.0</v>
      </c>
      <c r="I2799" s="4">
        <f>IFERROR(__xludf.DUMMYFUNCTION("SPLIT(H2799,""/"")"),6.0)</f>
        <v>6</v>
      </c>
      <c r="J2799" s="4">
        <f>IFERROR(__xludf.DUMMYFUNCTION("""COMPUTED_VALUE"""),8.0)</f>
        <v>8</v>
      </c>
      <c r="K2799" s="4">
        <f>IFERROR(__xludf.DUMMYFUNCTION("""COMPUTED_VALUE"""),2023.0)</f>
        <v>2023</v>
      </c>
    </row>
    <row r="2800">
      <c r="A2800" s="1" t="s">
        <v>6489</v>
      </c>
      <c r="B2800" s="4" t="s">
        <v>32</v>
      </c>
      <c r="C2800" s="4" t="s">
        <v>24</v>
      </c>
      <c r="D2800" s="4" t="s">
        <v>39</v>
      </c>
      <c r="E2800" s="4">
        <v>4.0</v>
      </c>
      <c r="F2800" s="4">
        <v>1.0</v>
      </c>
      <c r="G2800" s="4">
        <v>4.0</v>
      </c>
      <c r="H2800" s="5">
        <v>45144.0</v>
      </c>
      <c r="I2800" s="4">
        <f>IFERROR(__xludf.DUMMYFUNCTION("SPLIT(H2800,""/"")"),6.0)</f>
        <v>6</v>
      </c>
      <c r="J2800" s="4">
        <f>IFERROR(__xludf.DUMMYFUNCTION("""COMPUTED_VALUE"""),8.0)</f>
        <v>8</v>
      </c>
      <c r="K2800" s="4">
        <f>IFERROR(__xludf.DUMMYFUNCTION("""COMPUTED_VALUE"""),2023.0)</f>
        <v>2023</v>
      </c>
    </row>
    <row r="2801">
      <c r="A2801" s="1" t="s">
        <v>2129</v>
      </c>
      <c r="B2801" s="4" t="s">
        <v>32</v>
      </c>
      <c r="C2801" s="4" t="s">
        <v>24</v>
      </c>
      <c r="D2801" s="4" t="s">
        <v>39</v>
      </c>
      <c r="E2801" s="4">
        <v>2.0</v>
      </c>
      <c r="F2801" s="4">
        <v>1.0</v>
      </c>
      <c r="G2801" s="4">
        <v>2.0</v>
      </c>
      <c r="H2801" s="5">
        <v>45144.0</v>
      </c>
      <c r="I2801" s="4">
        <f>IFERROR(__xludf.DUMMYFUNCTION("SPLIT(H2801,""/"")"),6.0)</f>
        <v>6</v>
      </c>
      <c r="J2801" s="4">
        <f>IFERROR(__xludf.DUMMYFUNCTION("""COMPUTED_VALUE"""),8.0)</f>
        <v>8</v>
      </c>
      <c r="K2801" s="4">
        <f>IFERROR(__xludf.DUMMYFUNCTION("""COMPUTED_VALUE"""),2023.0)</f>
        <v>2023</v>
      </c>
    </row>
    <row r="2802">
      <c r="A2802" s="1" t="s">
        <v>8272</v>
      </c>
      <c r="B2802" s="4" t="s">
        <v>32</v>
      </c>
      <c r="C2802" s="4" t="s">
        <v>24</v>
      </c>
      <c r="D2802" s="4" t="s">
        <v>23</v>
      </c>
      <c r="E2802" s="4">
        <v>4.0</v>
      </c>
      <c r="F2802" s="4">
        <v>1.0</v>
      </c>
      <c r="G2802" s="4">
        <v>4.0</v>
      </c>
      <c r="H2802" s="5">
        <v>45144.0</v>
      </c>
      <c r="I2802" s="4">
        <f>IFERROR(__xludf.DUMMYFUNCTION("SPLIT(H2802,""/"")"),6.0)</f>
        <v>6</v>
      </c>
      <c r="J2802" s="4">
        <f>IFERROR(__xludf.DUMMYFUNCTION("""COMPUTED_VALUE"""),8.0)</f>
        <v>8</v>
      </c>
      <c r="K2802" s="4">
        <f>IFERROR(__xludf.DUMMYFUNCTION("""COMPUTED_VALUE"""),2023.0)</f>
        <v>2023</v>
      </c>
    </row>
    <row r="2803">
      <c r="A2803" s="1" t="s">
        <v>8205</v>
      </c>
      <c r="B2803" s="4" t="s">
        <v>32</v>
      </c>
      <c r="C2803" s="4" t="s">
        <v>30</v>
      </c>
      <c r="D2803" s="4" t="s">
        <v>39</v>
      </c>
      <c r="E2803" s="4">
        <v>2.0</v>
      </c>
      <c r="F2803" s="4">
        <v>1.0</v>
      </c>
      <c r="G2803" s="4">
        <v>2.0</v>
      </c>
      <c r="H2803" s="5">
        <v>45144.0</v>
      </c>
      <c r="I2803" s="4">
        <f>IFERROR(__xludf.DUMMYFUNCTION("SPLIT(H2803,""/"")"),6.0)</f>
        <v>6</v>
      </c>
      <c r="J2803" s="4">
        <f>IFERROR(__xludf.DUMMYFUNCTION("""COMPUTED_VALUE"""),8.0)</f>
        <v>8</v>
      </c>
      <c r="K2803" s="4">
        <f>IFERROR(__xludf.DUMMYFUNCTION("""COMPUTED_VALUE"""),2023.0)</f>
        <v>2023</v>
      </c>
    </row>
    <row r="2804">
      <c r="A2804" s="1" t="s">
        <v>8971</v>
      </c>
      <c r="B2804" s="4" t="s">
        <v>32</v>
      </c>
      <c r="C2804" s="4" t="s">
        <v>29</v>
      </c>
      <c r="D2804" s="4" t="s">
        <v>39</v>
      </c>
      <c r="E2804" s="4">
        <v>1.0</v>
      </c>
      <c r="F2804" s="4">
        <v>1.0</v>
      </c>
      <c r="G2804" s="4">
        <v>1.0</v>
      </c>
      <c r="H2804" s="5">
        <v>45145.0</v>
      </c>
      <c r="I2804" s="4">
        <f>IFERROR(__xludf.DUMMYFUNCTION("SPLIT(H2804,""/"")"),7.0)</f>
        <v>7</v>
      </c>
      <c r="J2804" s="4">
        <f>IFERROR(__xludf.DUMMYFUNCTION("""COMPUTED_VALUE"""),8.0)</f>
        <v>8</v>
      </c>
      <c r="K2804" s="4">
        <f>IFERROR(__xludf.DUMMYFUNCTION("""COMPUTED_VALUE"""),2023.0)</f>
        <v>2023</v>
      </c>
    </row>
    <row r="2805">
      <c r="A2805" s="1" t="s">
        <v>5215</v>
      </c>
      <c r="B2805" s="4" t="s">
        <v>32</v>
      </c>
      <c r="C2805" s="4" t="s">
        <v>29</v>
      </c>
      <c r="D2805" s="4" t="s">
        <v>28</v>
      </c>
      <c r="E2805" s="4">
        <v>4.0</v>
      </c>
      <c r="F2805" s="4">
        <v>1.0</v>
      </c>
      <c r="G2805" s="4">
        <v>4.0</v>
      </c>
      <c r="H2805" s="5">
        <v>45145.0</v>
      </c>
      <c r="I2805" s="4">
        <f>IFERROR(__xludf.DUMMYFUNCTION("SPLIT(H2805,""/"")"),7.0)</f>
        <v>7</v>
      </c>
      <c r="J2805" s="4">
        <f>IFERROR(__xludf.DUMMYFUNCTION("""COMPUTED_VALUE"""),8.0)</f>
        <v>8</v>
      </c>
      <c r="K2805" s="4">
        <f>IFERROR(__xludf.DUMMYFUNCTION("""COMPUTED_VALUE"""),2023.0)</f>
        <v>2023</v>
      </c>
    </row>
    <row r="2806">
      <c r="A2806" s="1" t="s">
        <v>1071</v>
      </c>
      <c r="B2806" s="4" t="s">
        <v>32</v>
      </c>
      <c r="C2806" s="4" t="s">
        <v>30</v>
      </c>
      <c r="D2806" s="4" t="s">
        <v>28</v>
      </c>
      <c r="E2806" s="4">
        <v>4.0</v>
      </c>
      <c r="F2806" s="4">
        <v>1.0</v>
      </c>
      <c r="G2806" s="4">
        <v>4.0</v>
      </c>
      <c r="H2806" s="5">
        <v>45145.0</v>
      </c>
      <c r="I2806" s="4">
        <f>IFERROR(__xludf.DUMMYFUNCTION("SPLIT(H2806,""/"")"),7.0)</f>
        <v>7</v>
      </c>
      <c r="J2806" s="4">
        <f>IFERROR(__xludf.DUMMYFUNCTION("""COMPUTED_VALUE"""),8.0)</f>
        <v>8</v>
      </c>
      <c r="K2806" s="4">
        <f>IFERROR(__xludf.DUMMYFUNCTION("""COMPUTED_VALUE"""),2023.0)</f>
        <v>2023</v>
      </c>
    </row>
    <row r="2807">
      <c r="A2807" s="1" t="s">
        <v>2615</v>
      </c>
      <c r="B2807" s="4" t="s">
        <v>32</v>
      </c>
      <c r="C2807" s="4" t="s">
        <v>24</v>
      </c>
      <c r="D2807" s="4" t="s">
        <v>39</v>
      </c>
      <c r="E2807" s="4">
        <v>2.0</v>
      </c>
      <c r="F2807" s="4">
        <v>1.0</v>
      </c>
      <c r="G2807" s="4">
        <v>2.0</v>
      </c>
      <c r="H2807" s="5">
        <v>45145.0</v>
      </c>
      <c r="I2807" s="4">
        <f>IFERROR(__xludf.DUMMYFUNCTION("SPLIT(H2807,""/"")"),7.0)</f>
        <v>7</v>
      </c>
      <c r="J2807" s="4">
        <f>IFERROR(__xludf.DUMMYFUNCTION("""COMPUTED_VALUE"""),8.0)</f>
        <v>8</v>
      </c>
      <c r="K2807" s="4">
        <f>IFERROR(__xludf.DUMMYFUNCTION("""COMPUTED_VALUE"""),2023.0)</f>
        <v>2023</v>
      </c>
    </row>
    <row r="2808">
      <c r="A2808" s="1" t="s">
        <v>4815</v>
      </c>
      <c r="B2808" s="4" t="s">
        <v>32</v>
      </c>
      <c r="C2808" s="4" t="s">
        <v>29</v>
      </c>
      <c r="D2808" s="4" t="s">
        <v>23</v>
      </c>
      <c r="E2808" s="4">
        <v>4.0</v>
      </c>
      <c r="F2808" s="4">
        <v>1.0</v>
      </c>
      <c r="G2808" s="4">
        <v>4.0</v>
      </c>
      <c r="H2808" s="5">
        <v>45146.0</v>
      </c>
      <c r="I2808" s="4">
        <f>IFERROR(__xludf.DUMMYFUNCTION("SPLIT(H2808,""/"")"),8.0)</f>
        <v>8</v>
      </c>
      <c r="J2808" s="4">
        <f>IFERROR(__xludf.DUMMYFUNCTION("""COMPUTED_VALUE"""),8.0)</f>
        <v>8</v>
      </c>
      <c r="K2808" s="4">
        <f>IFERROR(__xludf.DUMMYFUNCTION("""COMPUTED_VALUE"""),2023.0)</f>
        <v>2023</v>
      </c>
    </row>
    <row r="2809">
      <c r="A2809" s="1" t="s">
        <v>8047</v>
      </c>
      <c r="B2809" s="4" t="s">
        <v>32</v>
      </c>
      <c r="C2809" s="4" t="s">
        <v>24</v>
      </c>
      <c r="D2809" s="4" t="s">
        <v>30</v>
      </c>
      <c r="E2809" s="4">
        <v>4.0</v>
      </c>
      <c r="F2809" s="4">
        <v>1.0</v>
      </c>
      <c r="G2809" s="4">
        <v>4.0</v>
      </c>
      <c r="H2809" s="5">
        <v>45146.0</v>
      </c>
      <c r="I2809" s="4">
        <f>IFERROR(__xludf.DUMMYFUNCTION("SPLIT(H2809,""/"")"),8.0)</f>
        <v>8</v>
      </c>
      <c r="J2809" s="4">
        <f>IFERROR(__xludf.DUMMYFUNCTION("""COMPUTED_VALUE"""),8.0)</f>
        <v>8</v>
      </c>
      <c r="K2809" s="4">
        <f>IFERROR(__xludf.DUMMYFUNCTION("""COMPUTED_VALUE"""),2023.0)</f>
        <v>2023</v>
      </c>
    </row>
    <row r="2810">
      <c r="A2810" s="1" t="s">
        <v>8926</v>
      </c>
      <c r="B2810" s="4" t="s">
        <v>32</v>
      </c>
      <c r="C2810" s="4" t="s">
        <v>30</v>
      </c>
      <c r="D2810" s="4" t="s">
        <v>30</v>
      </c>
      <c r="E2810" s="4">
        <v>5.0</v>
      </c>
      <c r="F2810" s="4">
        <v>1.0</v>
      </c>
      <c r="G2810" s="4">
        <v>5.0</v>
      </c>
      <c r="H2810" s="5">
        <v>45147.0</v>
      </c>
      <c r="I2810" s="4">
        <f>IFERROR(__xludf.DUMMYFUNCTION("SPLIT(H2810,""/"")"),9.0)</f>
        <v>9</v>
      </c>
      <c r="J2810" s="4">
        <f>IFERROR(__xludf.DUMMYFUNCTION("""COMPUTED_VALUE"""),8.0)</f>
        <v>8</v>
      </c>
      <c r="K2810" s="4">
        <f>IFERROR(__xludf.DUMMYFUNCTION("""COMPUTED_VALUE"""),2023.0)</f>
        <v>2023</v>
      </c>
    </row>
    <row r="2811">
      <c r="A2811" s="1" t="s">
        <v>7661</v>
      </c>
      <c r="B2811" s="4" t="s">
        <v>32</v>
      </c>
      <c r="C2811" s="4" t="s">
        <v>30</v>
      </c>
      <c r="D2811" s="4" t="s">
        <v>23</v>
      </c>
      <c r="E2811" s="4">
        <v>5.0</v>
      </c>
      <c r="F2811" s="4">
        <v>1.0</v>
      </c>
      <c r="G2811" s="4">
        <v>5.0</v>
      </c>
      <c r="H2811" s="5">
        <v>45147.0</v>
      </c>
      <c r="I2811" s="4">
        <f>IFERROR(__xludf.DUMMYFUNCTION("SPLIT(H2811,""/"")"),9.0)</f>
        <v>9</v>
      </c>
      <c r="J2811" s="4">
        <f>IFERROR(__xludf.DUMMYFUNCTION("""COMPUTED_VALUE"""),8.0)</f>
        <v>8</v>
      </c>
      <c r="K2811" s="4">
        <f>IFERROR(__xludf.DUMMYFUNCTION("""COMPUTED_VALUE"""),2023.0)</f>
        <v>2023</v>
      </c>
    </row>
    <row r="2812">
      <c r="A2812" s="1" t="s">
        <v>5610</v>
      </c>
      <c r="B2812" s="4" t="s">
        <v>32</v>
      </c>
      <c r="C2812" s="4" t="s">
        <v>29</v>
      </c>
      <c r="D2812" s="4" t="s">
        <v>28</v>
      </c>
      <c r="E2812" s="4">
        <v>1.0</v>
      </c>
      <c r="F2812" s="4">
        <v>1.0</v>
      </c>
      <c r="G2812" s="4">
        <v>1.0</v>
      </c>
      <c r="H2812" s="5">
        <v>45147.0</v>
      </c>
      <c r="I2812" s="4">
        <f>IFERROR(__xludf.DUMMYFUNCTION("SPLIT(H2812,""/"")"),9.0)</f>
        <v>9</v>
      </c>
      <c r="J2812" s="4">
        <f>IFERROR(__xludf.DUMMYFUNCTION("""COMPUTED_VALUE"""),8.0)</f>
        <v>8</v>
      </c>
      <c r="K2812" s="4">
        <f>IFERROR(__xludf.DUMMYFUNCTION("""COMPUTED_VALUE"""),2023.0)</f>
        <v>2023</v>
      </c>
    </row>
    <row r="2813">
      <c r="A2813" s="1" t="s">
        <v>4165</v>
      </c>
      <c r="B2813" s="4" t="s">
        <v>32</v>
      </c>
      <c r="C2813" s="4" t="s">
        <v>24</v>
      </c>
      <c r="D2813" s="4" t="s">
        <v>23</v>
      </c>
      <c r="E2813" s="4">
        <v>5.0</v>
      </c>
      <c r="F2813" s="4">
        <v>1.0</v>
      </c>
      <c r="G2813" s="4">
        <v>5.0</v>
      </c>
      <c r="H2813" s="5">
        <v>45149.0</v>
      </c>
      <c r="I2813" s="4">
        <f>IFERROR(__xludf.DUMMYFUNCTION("SPLIT(H2813,""/"")"),11.0)</f>
        <v>11</v>
      </c>
      <c r="J2813" s="4">
        <f>IFERROR(__xludf.DUMMYFUNCTION("""COMPUTED_VALUE"""),8.0)</f>
        <v>8</v>
      </c>
      <c r="K2813" s="4">
        <f>IFERROR(__xludf.DUMMYFUNCTION("""COMPUTED_VALUE"""),2023.0)</f>
        <v>2023</v>
      </c>
    </row>
    <row r="2814">
      <c r="A2814" s="1" t="s">
        <v>5978</v>
      </c>
      <c r="B2814" s="4" t="s">
        <v>32</v>
      </c>
      <c r="C2814" s="4" t="s">
        <v>24</v>
      </c>
      <c r="D2814" s="4" t="s">
        <v>23</v>
      </c>
      <c r="E2814" s="4">
        <v>3.0</v>
      </c>
      <c r="F2814" s="4">
        <v>1.0</v>
      </c>
      <c r="G2814" s="4">
        <v>3.0</v>
      </c>
      <c r="H2814" s="5">
        <v>45149.0</v>
      </c>
      <c r="I2814" s="4">
        <f>IFERROR(__xludf.DUMMYFUNCTION("SPLIT(H2814,""/"")"),11.0)</f>
        <v>11</v>
      </c>
      <c r="J2814" s="4">
        <f>IFERROR(__xludf.DUMMYFUNCTION("""COMPUTED_VALUE"""),8.0)</f>
        <v>8</v>
      </c>
      <c r="K2814" s="4">
        <f>IFERROR(__xludf.DUMMYFUNCTION("""COMPUTED_VALUE"""),2023.0)</f>
        <v>2023</v>
      </c>
    </row>
    <row r="2815">
      <c r="A2815" s="1" t="s">
        <v>7938</v>
      </c>
      <c r="B2815" s="4" t="s">
        <v>32</v>
      </c>
      <c r="C2815" s="4" t="s">
        <v>29</v>
      </c>
      <c r="D2815" s="4" t="s">
        <v>39</v>
      </c>
      <c r="E2815" s="4">
        <v>1.0</v>
      </c>
      <c r="F2815" s="4">
        <v>1.0</v>
      </c>
      <c r="G2815" s="4">
        <v>1.0</v>
      </c>
      <c r="H2815" s="5">
        <v>45149.0</v>
      </c>
      <c r="I2815" s="4">
        <f>IFERROR(__xludf.DUMMYFUNCTION("SPLIT(H2815,""/"")"),11.0)</f>
        <v>11</v>
      </c>
      <c r="J2815" s="4">
        <f>IFERROR(__xludf.DUMMYFUNCTION("""COMPUTED_VALUE"""),8.0)</f>
        <v>8</v>
      </c>
      <c r="K2815" s="4">
        <f>IFERROR(__xludf.DUMMYFUNCTION("""COMPUTED_VALUE"""),2023.0)</f>
        <v>2023</v>
      </c>
    </row>
    <row r="2816">
      <c r="A2816" s="1" t="s">
        <v>5826</v>
      </c>
      <c r="B2816" s="4" t="s">
        <v>32</v>
      </c>
      <c r="C2816" s="4" t="s">
        <v>24</v>
      </c>
      <c r="D2816" s="4" t="s">
        <v>23</v>
      </c>
      <c r="E2816" s="4">
        <v>4.0</v>
      </c>
      <c r="F2816" s="4">
        <v>1.0</v>
      </c>
      <c r="G2816" s="4">
        <v>4.0</v>
      </c>
      <c r="H2816" s="5">
        <v>45150.0</v>
      </c>
      <c r="I2816" s="4">
        <f>IFERROR(__xludf.DUMMYFUNCTION("SPLIT(H2816,""/"")"),12.0)</f>
        <v>12</v>
      </c>
      <c r="J2816" s="4">
        <f>IFERROR(__xludf.DUMMYFUNCTION("""COMPUTED_VALUE"""),8.0)</f>
        <v>8</v>
      </c>
      <c r="K2816" s="4">
        <f>IFERROR(__xludf.DUMMYFUNCTION("""COMPUTED_VALUE"""),2023.0)</f>
        <v>2023</v>
      </c>
    </row>
    <row r="2817">
      <c r="A2817" s="1" t="s">
        <v>6329</v>
      </c>
      <c r="B2817" s="4" t="s">
        <v>32</v>
      </c>
      <c r="C2817" s="4" t="s">
        <v>30</v>
      </c>
      <c r="D2817" s="4" t="s">
        <v>23</v>
      </c>
      <c r="E2817" s="4">
        <v>2.0</v>
      </c>
      <c r="F2817" s="4">
        <v>1.0</v>
      </c>
      <c r="G2817" s="4">
        <v>2.0</v>
      </c>
      <c r="H2817" s="5">
        <v>45150.0</v>
      </c>
      <c r="I2817" s="4">
        <f>IFERROR(__xludf.DUMMYFUNCTION("SPLIT(H2817,""/"")"),12.0)</f>
        <v>12</v>
      </c>
      <c r="J2817" s="4">
        <f>IFERROR(__xludf.DUMMYFUNCTION("""COMPUTED_VALUE"""),8.0)</f>
        <v>8</v>
      </c>
      <c r="K2817" s="4">
        <f>IFERROR(__xludf.DUMMYFUNCTION("""COMPUTED_VALUE"""),2023.0)</f>
        <v>2023</v>
      </c>
    </row>
    <row r="2818">
      <c r="A2818" s="1" t="s">
        <v>832</v>
      </c>
      <c r="B2818" s="4" t="s">
        <v>32</v>
      </c>
      <c r="C2818" s="4" t="s">
        <v>29</v>
      </c>
      <c r="D2818" s="4" t="s">
        <v>39</v>
      </c>
      <c r="E2818" s="4">
        <v>4.0</v>
      </c>
      <c r="F2818" s="4">
        <v>1.0</v>
      </c>
      <c r="G2818" s="4">
        <v>4.0</v>
      </c>
      <c r="H2818" s="5">
        <v>45150.0</v>
      </c>
      <c r="I2818" s="4">
        <f>IFERROR(__xludf.DUMMYFUNCTION("SPLIT(H2818,""/"")"),12.0)</f>
        <v>12</v>
      </c>
      <c r="J2818" s="4">
        <f>IFERROR(__xludf.DUMMYFUNCTION("""COMPUTED_VALUE"""),8.0)</f>
        <v>8</v>
      </c>
      <c r="K2818" s="4">
        <f>IFERROR(__xludf.DUMMYFUNCTION("""COMPUTED_VALUE"""),2023.0)</f>
        <v>2023</v>
      </c>
    </row>
    <row r="2819">
      <c r="A2819" s="1" t="s">
        <v>3819</v>
      </c>
      <c r="B2819" s="4" t="s">
        <v>32</v>
      </c>
      <c r="C2819" s="4" t="s">
        <v>30</v>
      </c>
      <c r="D2819" s="4" t="s">
        <v>39</v>
      </c>
      <c r="E2819" s="4">
        <v>2.0</v>
      </c>
      <c r="F2819" s="4">
        <v>1.0</v>
      </c>
      <c r="G2819" s="4">
        <v>2.0</v>
      </c>
      <c r="H2819" s="5">
        <v>45151.0</v>
      </c>
      <c r="I2819" s="4">
        <f>IFERROR(__xludf.DUMMYFUNCTION("SPLIT(H2819,""/"")"),13.0)</f>
        <v>13</v>
      </c>
      <c r="J2819" s="4">
        <f>IFERROR(__xludf.DUMMYFUNCTION("""COMPUTED_VALUE"""),8.0)</f>
        <v>8</v>
      </c>
      <c r="K2819" s="4">
        <f>IFERROR(__xludf.DUMMYFUNCTION("""COMPUTED_VALUE"""),2023.0)</f>
        <v>2023</v>
      </c>
    </row>
    <row r="2820">
      <c r="A2820" s="1" t="s">
        <v>542</v>
      </c>
      <c r="B2820" s="4" t="s">
        <v>32</v>
      </c>
      <c r="C2820" s="4" t="s">
        <v>24</v>
      </c>
      <c r="D2820" s="4" t="s">
        <v>30</v>
      </c>
      <c r="E2820" s="4">
        <v>5.0</v>
      </c>
      <c r="F2820" s="4">
        <v>1.0</v>
      </c>
      <c r="G2820" s="4">
        <v>5.0</v>
      </c>
      <c r="H2820" s="5">
        <v>45151.0</v>
      </c>
      <c r="I2820" s="4">
        <f>IFERROR(__xludf.DUMMYFUNCTION("SPLIT(H2820,""/"")"),13.0)</f>
        <v>13</v>
      </c>
      <c r="J2820" s="4">
        <f>IFERROR(__xludf.DUMMYFUNCTION("""COMPUTED_VALUE"""),8.0)</f>
        <v>8</v>
      </c>
      <c r="K2820" s="4">
        <f>IFERROR(__xludf.DUMMYFUNCTION("""COMPUTED_VALUE"""),2023.0)</f>
        <v>2023</v>
      </c>
    </row>
    <row r="2821">
      <c r="A2821" s="1" t="s">
        <v>802</v>
      </c>
      <c r="B2821" s="4" t="s">
        <v>32</v>
      </c>
      <c r="C2821" s="4" t="s">
        <v>30</v>
      </c>
      <c r="D2821" s="4" t="s">
        <v>28</v>
      </c>
      <c r="E2821" s="4">
        <v>5.0</v>
      </c>
      <c r="F2821" s="4">
        <v>1.0</v>
      </c>
      <c r="G2821" s="4">
        <v>5.0</v>
      </c>
      <c r="H2821" s="5">
        <v>45152.0</v>
      </c>
      <c r="I2821" s="4">
        <f>IFERROR(__xludf.DUMMYFUNCTION("SPLIT(H2821,""/"")"),14.0)</f>
        <v>14</v>
      </c>
      <c r="J2821" s="4">
        <f>IFERROR(__xludf.DUMMYFUNCTION("""COMPUTED_VALUE"""),8.0)</f>
        <v>8</v>
      </c>
      <c r="K2821" s="4">
        <f>IFERROR(__xludf.DUMMYFUNCTION("""COMPUTED_VALUE"""),2023.0)</f>
        <v>2023</v>
      </c>
    </row>
    <row r="2822">
      <c r="A2822" s="1" t="s">
        <v>9480</v>
      </c>
      <c r="B2822" s="4" t="s">
        <v>32</v>
      </c>
      <c r="C2822" s="4" t="s">
        <v>30</v>
      </c>
      <c r="D2822" s="4" t="s">
        <v>30</v>
      </c>
      <c r="E2822" s="4">
        <v>2.0</v>
      </c>
      <c r="F2822" s="4">
        <v>1.0</v>
      </c>
      <c r="G2822" s="4">
        <v>2.0</v>
      </c>
      <c r="H2822" s="5">
        <v>45152.0</v>
      </c>
      <c r="I2822" s="4">
        <f>IFERROR(__xludf.DUMMYFUNCTION("SPLIT(H2822,""/"")"),14.0)</f>
        <v>14</v>
      </c>
      <c r="J2822" s="4">
        <f>IFERROR(__xludf.DUMMYFUNCTION("""COMPUTED_VALUE"""),8.0)</f>
        <v>8</v>
      </c>
      <c r="K2822" s="4">
        <f>IFERROR(__xludf.DUMMYFUNCTION("""COMPUTED_VALUE"""),2023.0)</f>
        <v>2023</v>
      </c>
    </row>
    <row r="2823">
      <c r="A2823" s="1" t="s">
        <v>5912</v>
      </c>
      <c r="B2823" s="4" t="s">
        <v>32</v>
      </c>
      <c r="C2823" s="4" t="s">
        <v>29</v>
      </c>
      <c r="D2823" s="4" t="s">
        <v>30</v>
      </c>
      <c r="E2823" s="4">
        <v>2.0</v>
      </c>
      <c r="F2823" s="4">
        <v>1.0</v>
      </c>
      <c r="G2823" s="4">
        <v>2.0</v>
      </c>
      <c r="H2823" s="5">
        <v>45152.0</v>
      </c>
      <c r="I2823" s="4">
        <f>IFERROR(__xludf.DUMMYFUNCTION("SPLIT(H2823,""/"")"),14.0)</f>
        <v>14</v>
      </c>
      <c r="J2823" s="4">
        <f>IFERROR(__xludf.DUMMYFUNCTION("""COMPUTED_VALUE"""),8.0)</f>
        <v>8</v>
      </c>
      <c r="K2823" s="4">
        <f>IFERROR(__xludf.DUMMYFUNCTION("""COMPUTED_VALUE"""),2023.0)</f>
        <v>2023</v>
      </c>
    </row>
    <row r="2824">
      <c r="A2824" s="1" t="s">
        <v>5507</v>
      </c>
      <c r="B2824" s="4" t="s">
        <v>32</v>
      </c>
      <c r="C2824" s="4" t="s">
        <v>30</v>
      </c>
      <c r="D2824" s="4" t="s">
        <v>28</v>
      </c>
      <c r="E2824" s="4">
        <v>2.0</v>
      </c>
      <c r="F2824" s="4">
        <v>1.0</v>
      </c>
      <c r="G2824" s="4">
        <v>2.0</v>
      </c>
      <c r="H2824" s="5">
        <v>45152.0</v>
      </c>
      <c r="I2824" s="4">
        <f>IFERROR(__xludf.DUMMYFUNCTION("SPLIT(H2824,""/"")"),14.0)</f>
        <v>14</v>
      </c>
      <c r="J2824" s="4">
        <f>IFERROR(__xludf.DUMMYFUNCTION("""COMPUTED_VALUE"""),8.0)</f>
        <v>8</v>
      </c>
      <c r="K2824" s="4">
        <f>IFERROR(__xludf.DUMMYFUNCTION("""COMPUTED_VALUE"""),2023.0)</f>
        <v>2023</v>
      </c>
    </row>
    <row r="2825">
      <c r="A2825" s="1" t="s">
        <v>7597</v>
      </c>
      <c r="B2825" s="4" t="s">
        <v>32</v>
      </c>
      <c r="C2825" s="4" t="s">
        <v>24</v>
      </c>
      <c r="D2825" s="4" t="s">
        <v>39</v>
      </c>
      <c r="E2825" s="4">
        <v>5.0</v>
      </c>
      <c r="F2825" s="4">
        <v>1.0</v>
      </c>
      <c r="G2825" s="4">
        <v>5.0</v>
      </c>
      <c r="H2825" s="5">
        <v>45153.0</v>
      </c>
      <c r="I2825" s="4">
        <f>IFERROR(__xludf.DUMMYFUNCTION("SPLIT(H2825,""/"")"),15.0)</f>
        <v>15</v>
      </c>
      <c r="J2825" s="4">
        <f>IFERROR(__xludf.DUMMYFUNCTION("""COMPUTED_VALUE"""),8.0)</f>
        <v>8</v>
      </c>
      <c r="K2825" s="4">
        <f>IFERROR(__xludf.DUMMYFUNCTION("""COMPUTED_VALUE"""),2023.0)</f>
        <v>2023</v>
      </c>
    </row>
    <row r="2826">
      <c r="A2826" s="1" t="s">
        <v>5583</v>
      </c>
      <c r="B2826" s="4" t="s">
        <v>32</v>
      </c>
      <c r="C2826" s="4" t="s">
        <v>24</v>
      </c>
      <c r="D2826" s="4" t="s">
        <v>28</v>
      </c>
      <c r="E2826" s="4">
        <v>3.0</v>
      </c>
      <c r="F2826" s="4">
        <v>1.0</v>
      </c>
      <c r="G2826" s="4">
        <v>3.0</v>
      </c>
      <c r="H2826" s="5">
        <v>45153.0</v>
      </c>
      <c r="I2826" s="4">
        <f>IFERROR(__xludf.DUMMYFUNCTION("SPLIT(H2826,""/"")"),15.0)</f>
        <v>15</v>
      </c>
      <c r="J2826" s="4">
        <f>IFERROR(__xludf.DUMMYFUNCTION("""COMPUTED_VALUE"""),8.0)</f>
        <v>8</v>
      </c>
      <c r="K2826" s="4">
        <f>IFERROR(__xludf.DUMMYFUNCTION("""COMPUTED_VALUE"""),2023.0)</f>
        <v>2023</v>
      </c>
    </row>
    <row r="2827">
      <c r="A2827" s="1" t="s">
        <v>7623</v>
      </c>
      <c r="B2827" s="4" t="s">
        <v>32</v>
      </c>
      <c r="C2827" s="4" t="s">
        <v>29</v>
      </c>
      <c r="D2827" s="4" t="s">
        <v>30</v>
      </c>
      <c r="E2827" s="4">
        <v>3.0</v>
      </c>
      <c r="F2827" s="4">
        <v>1.0</v>
      </c>
      <c r="G2827" s="4">
        <v>3.0</v>
      </c>
      <c r="H2827" s="5">
        <v>45153.0</v>
      </c>
      <c r="I2827" s="4">
        <f>IFERROR(__xludf.DUMMYFUNCTION("SPLIT(H2827,""/"")"),15.0)</f>
        <v>15</v>
      </c>
      <c r="J2827" s="4">
        <f>IFERROR(__xludf.DUMMYFUNCTION("""COMPUTED_VALUE"""),8.0)</f>
        <v>8</v>
      </c>
      <c r="K2827" s="4">
        <f>IFERROR(__xludf.DUMMYFUNCTION("""COMPUTED_VALUE"""),2023.0)</f>
        <v>2023</v>
      </c>
    </row>
    <row r="2828">
      <c r="A2828" s="1" t="s">
        <v>9260</v>
      </c>
      <c r="B2828" s="4" t="s">
        <v>32</v>
      </c>
      <c r="C2828" s="4" t="s">
        <v>29</v>
      </c>
      <c r="D2828" s="4" t="s">
        <v>23</v>
      </c>
      <c r="E2828" s="4">
        <v>5.0</v>
      </c>
      <c r="F2828" s="4">
        <v>1.0</v>
      </c>
      <c r="G2828" s="4">
        <v>5.0</v>
      </c>
      <c r="H2828" s="5">
        <v>45154.0</v>
      </c>
      <c r="I2828" s="4">
        <f>IFERROR(__xludf.DUMMYFUNCTION("SPLIT(H2828,""/"")"),16.0)</f>
        <v>16</v>
      </c>
      <c r="J2828" s="4">
        <f>IFERROR(__xludf.DUMMYFUNCTION("""COMPUTED_VALUE"""),8.0)</f>
        <v>8</v>
      </c>
      <c r="K2828" s="4">
        <f>IFERROR(__xludf.DUMMYFUNCTION("""COMPUTED_VALUE"""),2023.0)</f>
        <v>2023</v>
      </c>
    </row>
    <row r="2829">
      <c r="A2829" s="1" t="s">
        <v>9332</v>
      </c>
      <c r="B2829" s="4" t="s">
        <v>32</v>
      </c>
      <c r="C2829" s="4" t="s">
        <v>30</v>
      </c>
      <c r="D2829" s="4" t="s">
        <v>23</v>
      </c>
      <c r="E2829" s="4">
        <v>4.0</v>
      </c>
      <c r="F2829" s="4">
        <v>1.0</v>
      </c>
      <c r="G2829" s="4">
        <v>4.0</v>
      </c>
      <c r="H2829" s="5">
        <v>45154.0</v>
      </c>
      <c r="I2829" s="4">
        <f>IFERROR(__xludf.DUMMYFUNCTION("SPLIT(H2829,""/"")"),16.0)</f>
        <v>16</v>
      </c>
      <c r="J2829" s="4">
        <f>IFERROR(__xludf.DUMMYFUNCTION("""COMPUTED_VALUE"""),8.0)</f>
        <v>8</v>
      </c>
      <c r="K2829" s="4">
        <f>IFERROR(__xludf.DUMMYFUNCTION("""COMPUTED_VALUE"""),2023.0)</f>
        <v>2023</v>
      </c>
    </row>
    <row r="2830">
      <c r="A2830" s="1" t="s">
        <v>5250</v>
      </c>
      <c r="B2830" s="4" t="s">
        <v>32</v>
      </c>
      <c r="C2830" s="4" t="s">
        <v>29</v>
      </c>
      <c r="D2830" s="4" t="s">
        <v>30</v>
      </c>
      <c r="E2830" s="4">
        <v>2.0</v>
      </c>
      <c r="F2830" s="4">
        <v>1.0</v>
      </c>
      <c r="G2830" s="4">
        <v>2.0</v>
      </c>
      <c r="H2830" s="5">
        <v>45154.0</v>
      </c>
      <c r="I2830" s="4">
        <f>IFERROR(__xludf.DUMMYFUNCTION("SPLIT(H2830,""/"")"),16.0)</f>
        <v>16</v>
      </c>
      <c r="J2830" s="4">
        <f>IFERROR(__xludf.DUMMYFUNCTION("""COMPUTED_VALUE"""),8.0)</f>
        <v>8</v>
      </c>
      <c r="K2830" s="4">
        <f>IFERROR(__xludf.DUMMYFUNCTION("""COMPUTED_VALUE"""),2023.0)</f>
        <v>2023</v>
      </c>
    </row>
    <row r="2831">
      <c r="A2831" s="1" t="s">
        <v>4362</v>
      </c>
      <c r="B2831" s="4" t="s">
        <v>32</v>
      </c>
      <c r="C2831" s="4" t="s">
        <v>29</v>
      </c>
      <c r="D2831" s="4" t="s">
        <v>30</v>
      </c>
      <c r="E2831" s="4">
        <v>5.0</v>
      </c>
      <c r="F2831" s="4">
        <v>1.0</v>
      </c>
      <c r="G2831" s="4">
        <v>5.0</v>
      </c>
      <c r="H2831" s="5">
        <v>45155.0</v>
      </c>
      <c r="I2831" s="4">
        <f>IFERROR(__xludf.DUMMYFUNCTION("SPLIT(H2831,""/"")"),17.0)</f>
        <v>17</v>
      </c>
      <c r="J2831" s="4">
        <f>IFERROR(__xludf.DUMMYFUNCTION("""COMPUTED_VALUE"""),8.0)</f>
        <v>8</v>
      </c>
      <c r="K2831" s="4">
        <f>IFERROR(__xludf.DUMMYFUNCTION("""COMPUTED_VALUE"""),2023.0)</f>
        <v>2023</v>
      </c>
    </row>
    <row r="2832">
      <c r="A2832" s="1" t="s">
        <v>9600</v>
      </c>
      <c r="B2832" s="4" t="s">
        <v>32</v>
      </c>
      <c r="C2832" s="4" t="s">
        <v>29</v>
      </c>
      <c r="D2832" s="4" t="s">
        <v>30</v>
      </c>
      <c r="E2832" s="4">
        <v>1.0</v>
      </c>
      <c r="F2832" s="4">
        <v>1.0</v>
      </c>
      <c r="G2832" s="4">
        <v>1.0</v>
      </c>
      <c r="H2832" s="5">
        <v>45155.0</v>
      </c>
      <c r="I2832" s="4">
        <f>IFERROR(__xludf.DUMMYFUNCTION("SPLIT(H2832,""/"")"),17.0)</f>
        <v>17</v>
      </c>
      <c r="J2832" s="4">
        <f>IFERROR(__xludf.DUMMYFUNCTION("""COMPUTED_VALUE"""),8.0)</f>
        <v>8</v>
      </c>
      <c r="K2832" s="4">
        <f>IFERROR(__xludf.DUMMYFUNCTION("""COMPUTED_VALUE"""),2023.0)</f>
        <v>2023</v>
      </c>
    </row>
    <row r="2833">
      <c r="A2833" s="1" t="s">
        <v>3289</v>
      </c>
      <c r="B2833" s="4" t="s">
        <v>32</v>
      </c>
      <c r="C2833" s="4" t="s">
        <v>24</v>
      </c>
      <c r="D2833" s="4" t="s">
        <v>39</v>
      </c>
      <c r="E2833" s="4">
        <v>5.0</v>
      </c>
      <c r="F2833" s="4">
        <v>1.0</v>
      </c>
      <c r="G2833" s="4">
        <v>5.0</v>
      </c>
      <c r="H2833" s="5">
        <v>45155.0</v>
      </c>
      <c r="I2833" s="4">
        <f>IFERROR(__xludf.DUMMYFUNCTION("SPLIT(H2833,""/"")"),17.0)</f>
        <v>17</v>
      </c>
      <c r="J2833" s="4">
        <f>IFERROR(__xludf.DUMMYFUNCTION("""COMPUTED_VALUE"""),8.0)</f>
        <v>8</v>
      </c>
      <c r="K2833" s="4">
        <f>IFERROR(__xludf.DUMMYFUNCTION("""COMPUTED_VALUE"""),2023.0)</f>
        <v>2023</v>
      </c>
    </row>
    <row r="2834">
      <c r="A2834" s="1" t="s">
        <v>6737</v>
      </c>
      <c r="B2834" s="4" t="s">
        <v>32</v>
      </c>
      <c r="C2834" s="4" t="s">
        <v>24</v>
      </c>
      <c r="D2834" s="4" t="s">
        <v>39</v>
      </c>
      <c r="E2834" s="4">
        <v>3.0</v>
      </c>
      <c r="F2834" s="4">
        <v>1.0</v>
      </c>
      <c r="G2834" s="4">
        <v>3.0</v>
      </c>
      <c r="H2834" s="5">
        <v>45155.0</v>
      </c>
      <c r="I2834" s="4">
        <f>IFERROR(__xludf.DUMMYFUNCTION("SPLIT(H2834,""/"")"),17.0)</f>
        <v>17</v>
      </c>
      <c r="J2834" s="4">
        <f>IFERROR(__xludf.DUMMYFUNCTION("""COMPUTED_VALUE"""),8.0)</f>
        <v>8</v>
      </c>
      <c r="K2834" s="4">
        <f>IFERROR(__xludf.DUMMYFUNCTION("""COMPUTED_VALUE"""),2023.0)</f>
        <v>2023</v>
      </c>
    </row>
    <row r="2835">
      <c r="A2835" s="1" t="s">
        <v>6321</v>
      </c>
      <c r="B2835" s="4" t="s">
        <v>32</v>
      </c>
      <c r="C2835" s="4" t="s">
        <v>29</v>
      </c>
      <c r="D2835" s="4" t="s">
        <v>39</v>
      </c>
      <c r="E2835" s="4">
        <v>5.0</v>
      </c>
      <c r="F2835" s="4">
        <v>1.0</v>
      </c>
      <c r="G2835" s="4">
        <v>5.0</v>
      </c>
      <c r="H2835" s="5">
        <v>45155.0</v>
      </c>
      <c r="I2835" s="4">
        <f>IFERROR(__xludf.DUMMYFUNCTION("SPLIT(H2835,""/"")"),17.0)</f>
        <v>17</v>
      </c>
      <c r="J2835" s="4">
        <f>IFERROR(__xludf.DUMMYFUNCTION("""COMPUTED_VALUE"""),8.0)</f>
        <v>8</v>
      </c>
      <c r="K2835" s="4">
        <f>IFERROR(__xludf.DUMMYFUNCTION("""COMPUTED_VALUE"""),2023.0)</f>
        <v>2023</v>
      </c>
    </row>
    <row r="2836">
      <c r="A2836" s="1" t="s">
        <v>8059</v>
      </c>
      <c r="B2836" s="4" t="s">
        <v>32</v>
      </c>
      <c r="C2836" s="4" t="s">
        <v>24</v>
      </c>
      <c r="D2836" s="4" t="s">
        <v>39</v>
      </c>
      <c r="E2836" s="4">
        <v>3.0</v>
      </c>
      <c r="F2836" s="4">
        <v>1.0</v>
      </c>
      <c r="G2836" s="4">
        <v>3.0</v>
      </c>
      <c r="H2836" s="5">
        <v>45156.0</v>
      </c>
      <c r="I2836" s="4">
        <f>IFERROR(__xludf.DUMMYFUNCTION("SPLIT(H2836,""/"")"),18.0)</f>
        <v>18</v>
      </c>
      <c r="J2836" s="4">
        <f>IFERROR(__xludf.DUMMYFUNCTION("""COMPUTED_VALUE"""),8.0)</f>
        <v>8</v>
      </c>
      <c r="K2836" s="4">
        <f>IFERROR(__xludf.DUMMYFUNCTION("""COMPUTED_VALUE"""),2023.0)</f>
        <v>2023</v>
      </c>
    </row>
    <row r="2837">
      <c r="A2837" s="1" t="s">
        <v>400</v>
      </c>
      <c r="B2837" s="4" t="s">
        <v>32</v>
      </c>
      <c r="C2837" s="4" t="s">
        <v>29</v>
      </c>
      <c r="D2837" s="4" t="s">
        <v>28</v>
      </c>
      <c r="E2837" s="4">
        <v>4.0</v>
      </c>
      <c r="F2837" s="4">
        <v>1.0</v>
      </c>
      <c r="G2837" s="4">
        <v>4.0</v>
      </c>
      <c r="H2837" s="5">
        <v>45156.0</v>
      </c>
      <c r="I2837" s="4">
        <f>IFERROR(__xludf.DUMMYFUNCTION("SPLIT(H2837,""/"")"),18.0)</f>
        <v>18</v>
      </c>
      <c r="J2837" s="4">
        <f>IFERROR(__xludf.DUMMYFUNCTION("""COMPUTED_VALUE"""),8.0)</f>
        <v>8</v>
      </c>
      <c r="K2837" s="4">
        <f>IFERROR(__xludf.DUMMYFUNCTION("""COMPUTED_VALUE"""),2023.0)</f>
        <v>2023</v>
      </c>
    </row>
    <row r="2838">
      <c r="A2838" s="1" t="s">
        <v>8008</v>
      </c>
      <c r="B2838" s="4" t="s">
        <v>32</v>
      </c>
      <c r="C2838" s="4" t="s">
        <v>30</v>
      </c>
      <c r="D2838" s="4" t="s">
        <v>28</v>
      </c>
      <c r="E2838" s="4">
        <v>2.0</v>
      </c>
      <c r="F2838" s="4">
        <v>1.0</v>
      </c>
      <c r="G2838" s="4">
        <v>2.0</v>
      </c>
      <c r="H2838" s="5">
        <v>45156.0</v>
      </c>
      <c r="I2838" s="4">
        <f>IFERROR(__xludf.DUMMYFUNCTION("SPLIT(H2838,""/"")"),18.0)</f>
        <v>18</v>
      </c>
      <c r="J2838" s="4">
        <f>IFERROR(__xludf.DUMMYFUNCTION("""COMPUTED_VALUE"""),8.0)</f>
        <v>8</v>
      </c>
      <c r="K2838" s="4">
        <f>IFERROR(__xludf.DUMMYFUNCTION("""COMPUTED_VALUE"""),2023.0)</f>
        <v>2023</v>
      </c>
    </row>
    <row r="2839">
      <c r="A2839" s="1" t="s">
        <v>2711</v>
      </c>
      <c r="B2839" s="4" t="s">
        <v>32</v>
      </c>
      <c r="C2839" s="4" t="s">
        <v>30</v>
      </c>
      <c r="D2839" s="4" t="s">
        <v>30</v>
      </c>
      <c r="E2839" s="4">
        <v>4.0</v>
      </c>
      <c r="F2839" s="4">
        <v>1.0</v>
      </c>
      <c r="G2839" s="4">
        <v>4.0</v>
      </c>
      <c r="H2839" s="5">
        <v>45157.0</v>
      </c>
      <c r="I2839" s="4">
        <f>IFERROR(__xludf.DUMMYFUNCTION("SPLIT(H2839,""/"")"),19.0)</f>
        <v>19</v>
      </c>
      <c r="J2839" s="4">
        <f>IFERROR(__xludf.DUMMYFUNCTION("""COMPUTED_VALUE"""),8.0)</f>
        <v>8</v>
      </c>
      <c r="K2839" s="4">
        <f>IFERROR(__xludf.DUMMYFUNCTION("""COMPUTED_VALUE"""),2023.0)</f>
        <v>2023</v>
      </c>
    </row>
    <row r="2840">
      <c r="A2840" s="1" t="s">
        <v>3515</v>
      </c>
      <c r="B2840" s="4" t="s">
        <v>32</v>
      </c>
      <c r="C2840" s="4" t="s">
        <v>29</v>
      </c>
      <c r="D2840" s="4" t="s">
        <v>28</v>
      </c>
      <c r="E2840" s="4">
        <v>5.0</v>
      </c>
      <c r="F2840" s="4">
        <v>1.0</v>
      </c>
      <c r="G2840" s="4">
        <v>5.0</v>
      </c>
      <c r="H2840" s="5">
        <v>45157.0</v>
      </c>
      <c r="I2840" s="4">
        <f>IFERROR(__xludf.DUMMYFUNCTION("SPLIT(H2840,""/"")"),19.0)</f>
        <v>19</v>
      </c>
      <c r="J2840" s="4">
        <f>IFERROR(__xludf.DUMMYFUNCTION("""COMPUTED_VALUE"""),8.0)</f>
        <v>8</v>
      </c>
      <c r="K2840" s="4">
        <f>IFERROR(__xludf.DUMMYFUNCTION("""COMPUTED_VALUE"""),2023.0)</f>
        <v>2023</v>
      </c>
    </row>
    <row r="2841">
      <c r="A2841" s="1" t="s">
        <v>6414</v>
      </c>
      <c r="B2841" s="4" t="s">
        <v>32</v>
      </c>
      <c r="C2841" s="4" t="s">
        <v>29</v>
      </c>
      <c r="D2841" s="4" t="s">
        <v>28</v>
      </c>
      <c r="E2841" s="4">
        <v>1.0</v>
      </c>
      <c r="F2841" s="4">
        <v>1.0</v>
      </c>
      <c r="G2841" s="4">
        <v>1.0</v>
      </c>
      <c r="H2841" s="5">
        <v>45157.0</v>
      </c>
      <c r="I2841" s="4">
        <f>IFERROR(__xludf.DUMMYFUNCTION("SPLIT(H2841,""/"")"),19.0)</f>
        <v>19</v>
      </c>
      <c r="J2841" s="4">
        <f>IFERROR(__xludf.DUMMYFUNCTION("""COMPUTED_VALUE"""),8.0)</f>
        <v>8</v>
      </c>
      <c r="K2841" s="4">
        <f>IFERROR(__xludf.DUMMYFUNCTION("""COMPUTED_VALUE"""),2023.0)</f>
        <v>2023</v>
      </c>
    </row>
    <row r="2842">
      <c r="A2842" s="1" t="s">
        <v>294</v>
      </c>
      <c r="B2842" s="4" t="s">
        <v>32</v>
      </c>
      <c r="C2842" s="4" t="s">
        <v>24</v>
      </c>
      <c r="D2842" s="4" t="s">
        <v>39</v>
      </c>
      <c r="E2842" s="4">
        <v>2.0</v>
      </c>
      <c r="F2842" s="4">
        <v>1.0</v>
      </c>
      <c r="G2842" s="4">
        <v>2.0</v>
      </c>
      <c r="H2842" s="5">
        <v>45157.0</v>
      </c>
      <c r="I2842" s="4">
        <f>IFERROR(__xludf.DUMMYFUNCTION("SPLIT(H2842,""/"")"),19.0)</f>
        <v>19</v>
      </c>
      <c r="J2842" s="4">
        <f>IFERROR(__xludf.DUMMYFUNCTION("""COMPUTED_VALUE"""),8.0)</f>
        <v>8</v>
      </c>
      <c r="K2842" s="4">
        <f>IFERROR(__xludf.DUMMYFUNCTION("""COMPUTED_VALUE"""),2023.0)</f>
        <v>2023</v>
      </c>
    </row>
    <row r="2843">
      <c r="A2843" s="1" t="s">
        <v>3374</v>
      </c>
      <c r="B2843" s="4" t="s">
        <v>32</v>
      </c>
      <c r="C2843" s="4" t="s">
        <v>24</v>
      </c>
      <c r="D2843" s="4" t="s">
        <v>28</v>
      </c>
      <c r="E2843" s="4">
        <v>1.0</v>
      </c>
      <c r="F2843" s="4">
        <v>1.0</v>
      </c>
      <c r="G2843" s="4">
        <v>1.0</v>
      </c>
      <c r="H2843" s="5">
        <v>45158.0</v>
      </c>
      <c r="I2843" s="4">
        <f>IFERROR(__xludf.DUMMYFUNCTION("SPLIT(H2843,""/"")"),20.0)</f>
        <v>20</v>
      </c>
      <c r="J2843" s="4">
        <f>IFERROR(__xludf.DUMMYFUNCTION("""COMPUTED_VALUE"""),8.0)</f>
        <v>8</v>
      </c>
      <c r="K2843" s="4">
        <f>IFERROR(__xludf.DUMMYFUNCTION("""COMPUTED_VALUE"""),2023.0)</f>
        <v>2023</v>
      </c>
    </row>
    <row r="2844">
      <c r="A2844" s="1" t="s">
        <v>1564</v>
      </c>
      <c r="B2844" s="4" t="s">
        <v>32</v>
      </c>
      <c r="C2844" s="4" t="s">
        <v>29</v>
      </c>
      <c r="D2844" s="4" t="s">
        <v>28</v>
      </c>
      <c r="E2844" s="4">
        <v>4.0</v>
      </c>
      <c r="F2844" s="4">
        <v>1.0</v>
      </c>
      <c r="G2844" s="4">
        <v>4.0</v>
      </c>
      <c r="H2844" s="5">
        <v>45158.0</v>
      </c>
      <c r="I2844" s="4">
        <f>IFERROR(__xludf.DUMMYFUNCTION("SPLIT(H2844,""/"")"),20.0)</f>
        <v>20</v>
      </c>
      <c r="J2844" s="4">
        <f>IFERROR(__xludf.DUMMYFUNCTION("""COMPUTED_VALUE"""),8.0)</f>
        <v>8</v>
      </c>
      <c r="K2844" s="4">
        <f>IFERROR(__xludf.DUMMYFUNCTION("""COMPUTED_VALUE"""),2023.0)</f>
        <v>2023</v>
      </c>
    </row>
    <row r="2845">
      <c r="A2845" s="1" t="s">
        <v>699</v>
      </c>
      <c r="B2845" s="4" t="s">
        <v>32</v>
      </c>
      <c r="C2845" s="4" t="s">
        <v>24</v>
      </c>
      <c r="D2845" s="4" t="s">
        <v>30</v>
      </c>
      <c r="E2845" s="4">
        <v>4.0</v>
      </c>
      <c r="F2845" s="4">
        <v>1.0</v>
      </c>
      <c r="G2845" s="4">
        <v>4.0</v>
      </c>
      <c r="H2845" s="5">
        <v>45159.0</v>
      </c>
      <c r="I2845" s="4">
        <f>IFERROR(__xludf.DUMMYFUNCTION("SPLIT(H2845,""/"")"),21.0)</f>
        <v>21</v>
      </c>
      <c r="J2845" s="4">
        <f>IFERROR(__xludf.DUMMYFUNCTION("""COMPUTED_VALUE"""),8.0)</f>
        <v>8</v>
      </c>
      <c r="K2845" s="4">
        <f>IFERROR(__xludf.DUMMYFUNCTION("""COMPUTED_VALUE"""),2023.0)</f>
        <v>2023</v>
      </c>
    </row>
    <row r="2846">
      <c r="A2846" s="1" t="s">
        <v>7782</v>
      </c>
      <c r="B2846" s="4" t="s">
        <v>32</v>
      </c>
      <c r="C2846" s="4" t="s">
        <v>30</v>
      </c>
      <c r="D2846" s="4" t="s">
        <v>28</v>
      </c>
      <c r="E2846" s="4">
        <v>1.0</v>
      </c>
      <c r="F2846" s="4">
        <v>1.0</v>
      </c>
      <c r="G2846" s="4">
        <v>1.0</v>
      </c>
      <c r="H2846" s="5">
        <v>45159.0</v>
      </c>
      <c r="I2846" s="4">
        <f>IFERROR(__xludf.DUMMYFUNCTION("SPLIT(H2846,""/"")"),21.0)</f>
        <v>21</v>
      </c>
      <c r="J2846" s="4">
        <f>IFERROR(__xludf.DUMMYFUNCTION("""COMPUTED_VALUE"""),8.0)</f>
        <v>8</v>
      </c>
      <c r="K2846" s="4">
        <f>IFERROR(__xludf.DUMMYFUNCTION("""COMPUTED_VALUE"""),2023.0)</f>
        <v>2023</v>
      </c>
    </row>
    <row r="2847">
      <c r="A2847" s="1" t="s">
        <v>7873</v>
      </c>
      <c r="B2847" s="4" t="s">
        <v>32</v>
      </c>
      <c r="C2847" s="4" t="s">
        <v>24</v>
      </c>
      <c r="D2847" s="4" t="s">
        <v>28</v>
      </c>
      <c r="E2847" s="4">
        <v>4.0</v>
      </c>
      <c r="F2847" s="4">
        <v>1.0</v>
      </c>
      <c r="G2847" s="4">
        <v>4.0</v>
      </c>
      <c r="H2847" s="5">
        <v>45159.0</v>
      </c>
      <c r="I2847" s="4">
        <f>IFERROR(__xludf.DUMMYFUNCTION("SPLIT(H2847,""/"")"),21.0)</f>
        <v>21</v>
      </c>
      <c r="J2847" s="4">
        <f>IFERROR(__xludf.DUMMYFUNCTION("""COMPUTED_VALUE"""),8.0)</f>
        <v>8</v>
      </c>
      <c r="K2847" s="4">
        <f>IFERROR(__xludf.DUMMYFUNCTION("""COMPUTED_VALUE"""),2023.0)</f>
        <v>2023</v>
      </c>
    </row>
    <row r="2848">
      <c r="A2848" s="1" t="s">
        <v>1230</v>
      </c>
      <c r="B2848" s="4" t="s">
        <v>32</v>
      </c>
      <c r="C2848" s="4" t="s">
        <v>24</v>
      </c>
      <c r="D2848" s="4" t="s">
        <v>23</v>
      </c>
      <c r="E2848" s="4">
        <v>2.0</v>
      </c>
      <c r="F2848" s="4">
        <v>1.0</v>
      </c>
      <c r="G2848" s="4">
        <v>2.0</v>
      </c>
      <c r="H2848" s="5">
        <v>45160.0</v>
      </c>
      <c r="I2848" s="4">
        <f>IFERROR(__xludf.DUMMYFUNCTION("SPLIT(H2848,""/"")"),22.0)</f>
        <v>22</v>
      </c>
      <c r="J2848" s="4">
        <f>IFERROR(__xludf.DUMMYFUNCTION("""COMPUTED_VALUE"""),8.0)</f>
        <v>8</v>
      </c>
      <c r="K2848" s="4">
        <f>IFERROR(__xludf.DUMMYFUNCTION("""COMPUTED_VALUE"""),2023.0)</f>
        <v>2023</v>
      </c>
    </row>
    <row r="2849">
      <c r="A2849" s="1" t="s">
        <v>6560</v>
      </c>
      <c r="B2849" s="4" t="s">
        <v>32</v>
      </c>
      <c r="C2849" s="4" t="s">
        <v>30</v>
      </c>
      <c r="D2849" s="4" t="s">
        <v>23</v>
      </c>
      <c r="E2849" s="4">
        <v>4.0</v>
      </c>
      <c r="F2849" s="4">
        <v>1.0</v>
      </c>
      <c r="G2849" s="4">
        <v>4.0</v>
      </c>
      <c r="H2849" s="5">
        <v>45160.0</v>
      </c>
      <c r="I2849" s="4">
        <f>IFERROR(__xludf.DUMMYFUNCTION("SPLIT(H2849,""/"")"),22.0)</f>
        <v>22</v>
      </c>
      <c r="J2849" s="4">
        <f>IFERROR(__xludf.DUMMYFUNCTION("""COMPUTED_VALUE"""),8.0)</f>
        <v>8</v>
      </c>
      <c r="K2849" s="4">
        <f>IFERROR(__xludf.DUMMYFUNCTION("""COMPUTED_VALUE"""),2023.0)</f>
        <v>2023</v>
      </c>
    </row>
    <row r="2850">
      <c r="A2850" s="1" t="s">
        <v>4843</v>
      </c>
      <c r="B2850" s="4" t="s">
        <v>32</v>
      </c>
      <c r="C2850" s="4" t="s">
        <v>30</v>
      </c>
      <c r="D2850" s="4" t="s">
        <v>30</v>
      </c>
      <c r="E2850" s="4">
        <v>4.0</v>
      </c>
      <c r="F2850" s="4">
        <v>1.0</v>
      </c>
      <c r="G2850" s="4">
        <v>4.0</v>
      </c>
      <c r="H2850" s="5">
        <v>45160.0</v>
      </c>
      <c r="I2850" s="4">
        <f>IFERROR(__xludf.DUMMYFUNCTION("SPLIT(H2850,""/"")"),22.0)</f>
        <v>22</v>
      </c>
      <c r="J2850" s="4">
        <f>IFERROR(__xludf.DUMMYFUNCTION("""COMPUTED_VALUE"""),8.0)</f>
        <v>8</v>
      </c>
      <c r="K2850" s="4">
        <f>IFERROR(__xludf.DUMMYFUNCTION("""COMPUTED_VALUE"""),2023.0)</f>
        <v>2023</v>
      </c>
    </row>
    <row r="2851">
      <c r="A2851" s="1" t="s">
        <v>6608</v>
      </c>
      <c r="B2851" s="4" t="s">
        <v>32</v>
      </c>
      <c r="C2851" s="4" t="s">
        <v>29</v>
      </c>
      <c r="D2851" s="4" t="s">
        <v>39</v>
      </c>
      <c r="E2851" s="4">
        <v>2.0</v>
      </c>
      <c r="F2851" s="4">
        <v>1.0</v>
      </c>
      <c r="G2851" s="4">
        <v>2.0</v>
      </c>
      <c r="H2851" s="5">
        <v>45161.0</v>
      </c>
      <c r="I2851" s="4">
        <f>IFERROR(__xludf.DUMMYFUNCTION("SPLIT(H2851,""/"")"),23.0)</f>
        <v>23</v>
      </c>
      <c r="J2851" s="4">
        <f>IFERROR(__xludf.DUMMYFUNCTION("""COMPUTED_VALUE"""),8.0)</f>
        <v>8</v>
      </c>
      <c r="K2851" s="4">
        <f>IFERROR(__xludf.DUMMYFUNCTION("""COMPUTED_VALUE"""),2023.0)</f>
        <v>2023</v>
      </c>
    </row>
    <row r="2852">
      <c r="A2852" s="1" t="s">
        <v>4577</v>
      </c>
      <c r="B2852" s="4" t="s">
        <v>32</v>
      </c>
      <c r="C2852" s="4" t="s">
        <v>30</v>
      </c>
      <c r="D2852" s="4" t="s">
        <v>28</v>
      </c>
      <c r="E2852" s="4">
        <v>5.0</v>
      </c>
      <c r="F2852" s="4">
        <v>1.0</v>
      </c>
      <c r="G2852" s="4">
        <v>5.0</v>
      </c>
      <c r="H2852" s="5">
        <v>45161.0</v>
      </c>
      <c r="I2852" s="4">
        <f>IFERROR(__xludf.DUMMYFUNCTION("SPLIT(H2852,""/"")"),23.0)</f>
        <v>23</v>
      </c>
      <c r="J2852" s="4">
        <f>IFERROR(__xludf.DUMMYFUNCTION("""COMPUTED_VALUE"""),8.0)</f>
        <v>8</v>
      </c>
      <c r="K2852" s="4">
        <f>IFERROR(__xludf.DUMMYFUNCTION("""COMPUTED_VALUE"""),2023.0)</f>
        <v>2023</v>
      </c>
    </row>
    <row r="2853">
      <c r="A2853" s="1" t="s">
        <v>8942</v>
      </c>
      <c r="B2853" s="4" t="s">
        <v>32</v>
      </c>
      <c r="C2853" s="4" t="s">
        <v>30</v>
      </c>
      <c r="D2853" s="4" t="s">
        <v>30</v>
      </c>
      <c r="E2853" s="4">
        <v>4.0</v>
      </c>
      <c r="F2853" s="4">
        <v>1.0</v>
      </c>
      <c r="G2853" s="4">
        <v>4.0</v>
      </c>
      <c r="H2853" s="5">
        <v>45162.0</v>
      </c>
      <c r="I2853" s="4">
        <f>IFERROR(__xludf.DUMMYFUNCTION("SPLIT(H2853,""/"")"),24.0)</f>
        <v>24</v>
      </c>
      <c r="J2853" s="4">
        <f>IFERROR(__xludf.DUMMYFUNCTION("""COMPUTED_VALUE"""),8.0)</f>
        <v>8</v>
      </c>
      <c r="K2853" s="4">
        <f>IFERROR(__xludf.DUMMYFUNCTION("""COMPUTED_VALUE"""),2023.0)</f>
        <v>2023</v>
      </c>
    </row>
    <row r="2854">
      <c r="A2854" s="1" t="s">
        <v>5419</v>
      </c>
      <c r="B2854" s="4" t="s">
        <v>32</v>
      </c>
      <c r="C2854" s="4" t="s">
        <v>24</v>
      </c>
      <c r="D2854" s="4" t="s">
        <v>28</v>
      </c>
      <c r="E2854" s="4">
        <v>1.0</v>
      </c>
      <c r="F2854" s="4">
        <v>1.0</v>
      </c>
      <c r="G2854" s="4">
        <v>1.0</v>
      </c>
      <c r="H2854" s="5">
        <v>45162.0</v>
      </c>
      <c r="I2854" s="4">
        <f>IFERROR(__xludf.DUMMYFUNCTION("SPLIT(H2854,""/"")"),24.0)</f>
        <v>24</v>
      </c>
      <c r="J2854" s="4">
        <f>IFERROR(__xludf.DUMMYFUNCTION("""COMPUTED_VALUE"""),8.0)</f>
        <v>8</v>
      </c>
      <c r="K2854" s="4">
        <f>IFERROR(__xludf.DUMMYFUNCTION("""COMPUTED_VALUE"""),2023.0)</f>
        <v>2023</v>
      </c>
    </row>
    <row r="2855">
      <c r="A2855" s="1" t="s">
        <v>828</v>
      </c>
      <c r="B2855" s="4" t="s">
        <v>32</v>
      </c>
      <c r="C2855" s="4" t="s">
        <v>30</v>
      </c>
      <c r="D2855" s="4" t="s">
        <v>28</v>
      </c>
      <c r="E2855" s="4">
        <v>2.0</v>
      </c>
      <c r="F2855" s="4">
        <v>1.0</v>
      </c>
      <c r="G2855" s="4">
        <v>2.0</v>
      </c>
      <c r="H2855" s="5">
        <v>45162.0</v>
      </c>
      <c r="I2855" s="4">
        <f>IFERROR(__xludf.DUMMYFUNCTION("SPLIT(H2855,""/"")"),24.0)</f>
        <v>24</v>
      </c>
      <c r="J2855" s="4">
        <f>IFERROR(__xludf.DUMMYFUNCTION("""COMPUTED_VALUE"""),8.0)</f>
        <v>8</v>
      </c>
      <c r="K2855" s="4">
        <f>IFERROR(__xludf.DUMMYFUNCTION("""COMPUTED_VALUE"""),2023.0)</f>
        <v>2023</v>
      </c>
    </row>
    <row r="2856">
      <c r="A2856" s="1" t="s">
        <v>8861</v>
      </c>
      <c r="B2856" s="4" t="s">
        <v>32</v>
      </c>
      <c r="C2856" s="4" t="s">
        <v>29</v>
      </c>
      <c r="D2856" s="4" t="s">
        <v>39</v>
      </c>
      <c r="E2856" s="4">
        <v>2.0</v>
      </c>
      <c r="F2856" s="4">
        <v>1.0</v>
      </c>
      <c r="G2856" s="4">
        <v>2.0</v>
      </c>
      <c r="H2856" s="5">
        <v>45163.0</v>
      </c>
      <c r="I2856" s="4">
        <f>IFERROR(__xludf.DUMMYFUNCTION("SPLIT(H2856,""/"")"),25.0)</f>
        <v>25</v>
      </c>
      <c r="J2856" s="4">
        <f>IFERROR(__xludf.DUMMYFUNCTION("""COMPUTED_VALUE"""),8.0)</f>
        <v>8</v>
      </c>
      <c r="K2856" s="4">
        <f>IFERROR(__xludf.DUMMYFUNCTION("""COMPUTED_VALUE"""),2023.0)</f>
        <v>2023</v>
      </c>
    </row>
    <row r="2857">
      <c r="A2857" s="1" t="s">
        <v>9362</v>
      </c>
      <c r="B2857" s="4" t="s">
        <v>32</v>
      </c>
      <c r="C2857" s="4" t="s">
        <v>24</v>
      </c>
      <c r="D2857" s="4" t="s">
        <v>23</v>
      </c>
      <c r="E2857" s="4">
        <v>2.0</v>
      </c>
      <c r="F2857" s="4">
        <v>1.0</v>
      </c>
      <c r="G2857" s="4">
        <v>2.0</v>
      </c>
      <c r="H2857" s="5">
        <v>45164.0</v>
      </c>
      <c r="I2857" s="4">
        <f>IFERROR(__xludf.DUMMYFUNCTION("SPLIT(H2857,""/"")"),26.0)</f>
        <v>26</v>
      </c>
      <c r="J2857" s="4">
        <f>IFERROR(__xludf.DUMMYFUNCTION("""COMPUTED_VALUE"""),8.0)</f>
        <v>8</v>
      </c>
      <c r="K2857" s="4">
        <f>IFERROR(__xludf.DUMMYFUNCTION("""COMPUTED_VALUE"""),2023.0)</f>
        <v>2023</v>
      </c>
    </row>
    <row r="2858">
      <c r="A2858" s="1" t="s">
        <v>10015</v>
      </c>
      <c r="B2858" s="4" t="s">
        <v>32</v>
      </c>
      <c r="C2858" s="4" t="s">
        <v>24</v>
      </c>
      <c r="D2858" s="4" t="s">
        <v>30</v>
      </c>
      <c r="E2858" s="4">
        <v>1.0</v>
      </c>
      <c r="F2858" s="4">
        <v>1.0</v>
      </c>
      <c r="G2858" s="4">
        <v>1.0</v>
      </c>
      <c r="H2858" s="5">
        <v>45164.0</v>
      </c>
      <c r="I2858" s="4">
        <f>IFERROR(__xludf.DUMMYFUNCTION("SPLIT(H2858,""/"")"),26.0)</f>
        <v>26</v>
      </c>
      <c r="J2858" s="4">
        <f>IFERROR(__xludf.DUMMYFUNCTION("""COMPUTED_VALUE"""),8.0)</f>
        <v>8</v>
      </c>
      <c r="K2858" s="4">
        <f>IFERROR(__xludf.DUMMYFUNCTION("""COMPUTED_VALUE"""),2023.0)</f>
        <v>2023</v>
      </c>
    </row>
    <row r="2859">
      <c r="A2859" s="1" t="s">
        <v>1892</v>
      </c>
      <c r="B2859" s="4" t="s">
        <v>32</v>
      </c>
      <c r="C2859" s="4" t="s">
        <v>30</v>
      </c>
      <c r="D2859" s="4" t="s">
        <v>39</v>
      </c>
      <c r="E2859" s="4">
        <v>3.0</v>
      </c>
      <c r="F2859" s="4">
        <v>1.0</v>
      </c>
      <c r="G2859" s="4">
        <v>3.0</v>
      </c>
      <c r="H2859" s="5">
        <v>45164.0</v>
      </c>
      <c r="I2859" s="4">
        <f>IFERROR(__xludf.DUMMYFUNCTION("SPLIT(H2859,""/"")"),26.0)</f>
        <v>26</v>
      </c>
      <c r="J2859" s="4">
        <f>IFERROR(__xludf.DUMMYFUNCTION("""COMPUTED_VALUE"""),8.0)</f>
        <v>8</v>
      </c>
      <c r="K2859" s="4">
        <f>IFERROR(__xludf.DUMMYFUNCTION("""COMPUTED_VALUE"""),2023.0)</f>
        <v>2023</v>
      </c>
    </row>
    <row r="2860">
      <c r="A2860" s="1" t="s">
        <v>9033</v>
      </c>
      <c r="B2860" s="4" t="s">
        <v>32</v>
      </c>
      <c r="C2860" s="4" t="s">
        <v>29</v>
      </c>
      <c r="D2860" s="4" t="s">
        <v>23</v>
      </c>
      <c r="E2860" s="4">
        <v>3.0</v>
      </c>
      <c r="F2860" s="4">
        <v>1.0</v>
      </c>
      <c r="G2860" s="4">
        <v>3.0</v>
      </c>
      <c r="H2860" s="5">
        <v>45165.0</v>
      </c>
      <c r="I2860" s="4">
        <f>IFERROR(__xludf.DUMMYFUNCTION("SPLIT(H2860,""/"")"),27.0)</f>
        <v>27</v>
      </c>
      <c r="J2860" s="4">
        <f>IFERROR(__xludf.DUMMYFUNCTION("""COMPUTED_VALUE"""),8.0)</f>
        <v>8</v>
      </c>
      <c r="K2860" s="4">
        <f>IFERROR(__xludf.DUMMYFUNCTION("""COMPUTED_VALUE"""),2023.0)</f>
        <v>2023</v>
      </c>
    </row>
    <row r="2861">
      <c r="A2861" s="1" t="s">
        <v>2009</v>
      </c>
      <c r="B2861" s="4" t="s">
        <v>32</v>
      </c>
      <c r="C2861" s="4" t="s">
        <v>30</v>
      </c>
      <c r="D2861" s="4" t="s">
        <v>28</v>
      </c>
      <c r="E2861" s="4">
        <v>3.0</v>
      </c>
      <c r="F2861" s="4">
        <v>1.0</v>
      </c>
      <c r="G2861" s="4">
        <v>3.0</v>
      </c>
      <c r="H2861" s="5">
        <v>45165.0</v>
      </c>
      <c r="I2861" s="4">
        <f>IFERROR(__xludf.DUMMYFUNCTION("SPLIT(H2861,""/"")"),27.0)</f>
        <v>27</v>
      </c>
      <c r="J2861" s="4">
        <f>IFERROR(__xludf.DUMMYFUNCTION("""COMPUTED_VALUE"""),8.0)</f>
        <v>8</v>
      </c>
      <c r="K2861" s="4">
        <f>IFERROR(__xludf.DUMMYFUNCTION("""COMPUTED_VALUE"""),2023.0)</f>
        <v>2023</v>
      </c>
    </row>
    <row r="2862">
      <c r="A2862" s="1" t="s">
        <v>7403</v>
      </c>
      <c r="B2862" s="4" t="s">
        <v>32</v>
      </c>
      <c r="C2862" s="4" t="s">
        <v>30</v>
      </c>
      <c r="D2862" s="4" t="s">
        <v>39</v>
      </c>
      <c r="E2862" s="4">
        <v>4.0</v>
      </c>
      <c r="F2862" s="4">
        <v>1.0</v>
      </c>
      <c r="G2862" s="4">
        <v>4.0</v>
      </c>
      <c r="H2862" s="5">
        <v>45165.0</v>
      </c>
      <c r="I2862" s="4">
        <f>IFERROR(__xludf.DUMMYFUNCTION("SPLIT(H2862,""/"")"),27.0)</f>
        <v>27</v>
      </c>
      <c r="J2862" s="4">
        <f>IFERROR(__xludf.DUMMYFUNCTION("""COMPUTED_VALUE"""),8.0)</f>
        <v>8</v>
      </c>
      <c r="K2862" s="4">
        <f>IFERROR(__xludf.DUMMYFUNCTION("""COMPUTED_VALUE"""),2023.0)</f>
        <v>2023</v>
      </c>
    </row>
    <row r="2863">
      <c r="A2863" s="1" t="s">
        <v>8270</v>
      </c>
      <c r="B2863" s="4" t="s">
        <v>32</v>
      </c>
      <c r="C2863" s="4" t="s">
        <v>30</v>
      </c>
      <c r="D2863" s="4" t="s">
        <v>28</v>
      </c>
      <c r="E2863" s="4">
        <v>4.0</v>
      </c>
      <c r="F2863" s="4">
        <v>1.0</v>
      </c>
      <c r="G2863" s="4">
        <v>4.0</v>
      </c>
      <c r="H2863" s="5">
        <v>45166.0</v>
      </c>
      <c r="I2863" s="4">
        <f>IFERROR(__xludf.DUMMYFUNCTION("SPLIT(H2863,""/"")"),28.0)</f>
        <v>28</v>
      </c>
      <c r="J2863" s="4">
        <f>IFERROR(__xludf.DUMMYFUNCTION("""COMPUTED_VALUE"""),8.0)</f>
        <v>8</v>
      </c>
      <c r="K2863" s="4">
        <f>IFERROR(__xludf.DUMMYFUNCTION("""COMPUTED_VALUE"""),2023.0)</f>
        <v>2023</v>
      </c>
    </row>
    <row r="2864">
      <c r="A2864" s="1" t="s">
        <v>5643</v>
      </c>
      <c r="B2864" s="4" t="s">
        <v>32</v>
      </c>
      <c r="C2864" s="4" t="s">
        <v>29</v>
      </c>
      <c r="D2864" s="4" t="s">
        <v>28</v>
      </c>
      <c r="E2864" s="4">
        <v>3.0</v>
      </c>
      <c r="F2864" s="4">
        <v>1.0</v>
      </c>
      <c r="G2864" s="4">
        <v>3.0</v>
      </c>
      <c r="H2864" s="5">
        <v>45167.0</v>
      </c>
      <c r="I2864" s="4">
        <f>IFERROR(__xludf.DUMMYFUNCTION("SPLIT(H2864,""/"")"),29.0)</f>
        <v>29</v>
      </c>
      <c r="J2864" s="4">
        <f>IFERROR(__xludf.DUMMYFUNCTION("""COMPUTED_VALUE"""),8.0)</f>
        <v>8</v>
      </c>
      <c r="K2864" s="4">
        <f>IFERROR(__xludf.DUMMYFUNCTION("""COMPUTED_VALUE"""),2023.0)</f>
        <v>2023</v>
      </c>
    </row>
    <row r="2865">
      <c r="A2865" s="1" t="s">
        <v>3734</v>
      </c>
      <c r="B2865" s="4" t="s">
        <v>32</v>
      </c>
      <c r="C2865" s="4" t="s">
        <v>30</v>
      </c>
      <c r="D2865" s="4" t="s">
        <v>23</v>
      </c>
      <c r="E2865" s="4">
        <v>2.0</v>
      </c>
      <c r="F2865" s="4">
        <v>1.0</v>
      </c>
      <c r="G2865" s="4">
        <v>2.0</v>
      </c>
      <c r="H2865" s="5">
        <v>45167.0</v>
      </c>
      <c r="I2865" s="4">
        <f>IFERROR(__xludf.DUMMYFUNCTION("SPLIT(H2865,""/"")"),29.0)</f>
        <v>29</v>
      </c>
      <c r="J2865" s="4">
        <f>IFERROR(__xludf.DUMMYFUNCTION("""COMPUTED_VALUE"""),8.0)</f>
        <v>8</v>
      </c>
      <c r="K2865" s="4">
        <f>IFERROR(__xludf.DUMMYFUNCTION("""COMPUTED_VALUE"""),2023.0)</f>
        <v>2023</v>
      </c>
    </row>
    <row r="2866">
      <c r="A2866" s="1" t="s">
        <v>4391</v>
      </c>
      <c r="B2866" s="4" t="s">
        <v>32</v>
      </c>
      <c r="C2866" s="4" t="s">
        <v>24</v>
      </c>
      <c r="D2866" s="4" t="s">
        <v>23</v>
      </c>
      <c r="E2866" s="4">
        <v>3.0</v>
      </c>
      <c r="F2866" s="4">
        <v>1.0</v>
      </c>
      <c r="G2866" s="4">
        <v>3.0</v>
      </c>
      <c r="H2866" s="5">
        <v>45169.0</v>
      </c>
      <c r="I2866" s="4">
        <f>IFERROR(__xludf.DUMMYFUNCTION("SPLIT(H2866,""/"")"),31.0)</f>
        <v>31</v>
      </c>
      <c r="J2866" s="4">
        <f>IFERROR(__xludf.DUMMYFUNCTION("""COMPUTED_VALUE"""),8.0)</f>
        <v>8</v>
      </c>
      <c r="K2866" s="4">
        <f>IFERROR(__xludf.DUMMYFUNCTION("""COMPUTED_VALUE"""),2023.0)</f>
        <v>2023</v>
      </c>
    </row>
    <row r="2867">
      <c r="A2867" s="1" t="s">
        <v>2829</v>
      </c>
      <c r="B2867" s="4" t="s">
        <v>32</v>
      </c>
      <c r="C2867" s="4" t="s">
        <v>24</v>
      </c>
      <c r="D2867" s="4" t="s">
        <v>30</v>
      </c>
      <c r="E2867" s="4">
        <v>5.0</v>
      </c>
      <c r="F2867" s="4">
        <v>1.0</v>
      </c>
      <c r="G2867" s="4">
        <v>5.0</v>
      </c>
      <c r="H2867" s="5">
        <v>45169.0</v>
      </c>
      <c r="I2867" s="4">
        <f>IFERROR(__xludf.DUMMYFUNCTION("SPLIT(H2867,""/"")"),31.0)</f>
        <v>31</v>
      </c>
      <c r="J2867" s="4">
        <f>IFERROR(__xludf.DUMMYFUNCTION("""COMPUTED_VALUE"""),8.0)</f>
        <v>8</v>
      </c>
      <c r="K2867" s="4">
        <f>IFERROR(__xludf.DUMMYFUNCTION("""COMPUTED_VALUE"""),2023.0)</f>
        <v>2023</v>
      </c>
    </row>
    <row r="2868">
      <c r="A2868" s="1" t="s">
        <v>4702</v>
      </c>
      <c r="B2868" s="4" t="s">
        <v>32</v>
      </c>
      <c r="C2868" s="4" t="s">
        <v>30</v>
      </c>
      <c r="D2868" s="4" t="s">
        <v>23</v>
      </c>
      <c r="E2868" s="4">
        <v>5.0</v>
      </c>
      <c r="F2868" s="4">
        <v>1.0</v>
      </c>
      <c r="G2868" s="4">
        <v>5.0</v>
      </c>
      <c r="H2868" s="5">
        <v>45170.0</v>
      </c>
      <c r="I2868" s="4">
        <f>IFERROR(__xludf.DUMMYFUNCTION("SPLIT(H2868,""/"")"),1.0)</f>
        <v>1</v>
      </c>
      <c r="J2868" s="4">
        <f>IFERROR(__xludf.DUMMYFUNCTION("""COMPUTED_VALUE"""),9.0)</f>
        <v>9</v>
      </c>
      <c r="K2868" s="4">
        <f>IFERROR(__xludf.DUMMYFUNCTION("""COMPUTED_VALUE"""),2023.0)</f>
        <v>2023</v>
      </c>
    </row>
    <row r="2869">
      <c r="A2869" s="1" t="s">
        <v>4991</v>
      </c>
      <c r="B2869" s="4" t="s">
        <v>32</v>
      </c>
      <c r="C2869" s="4" t="s">
        <v>30</v>
      </c>
      <c r="D2869" s="4" t="s">
        <v>30</v>
      </c>
      <c r="E2869" s="4">
        <v>5.0</v>
      </c>
      <c r="F2869" s="4">
        <v>1.0</v>
      </c>
      <c r="G2869" s="4">
        <v>5.0</v>
      </c>
      <c r="H2869" s="5">
        <v>45170.0</v>
      </c>
      <c r="I2869" s="4">
        <f>IFERROR(__xludf.DUMMYFUNCTION("SPLIT(H2869,""/"")"),1.0)</f>
        <v>1</v>
      </c>
      <c r="J2869" s="4">
        <f>IFERROR(__xludf.DUMMYFUNCTION("""COMPUTED_VALUE"""),9.0)</f>
        <v>9</v>
      </c>
      <c r="K2869" s="4">
        <f>IFERROR(__xludf.DUMMYFUNCTION("""COMPUTED_VALUE"""),2023.0)</f>
        <v>2023</v>
      </c>
    </row>
    <row r="2870">
      <c r="A2870" s="1" t="s">
        <v>6132</v>
      </c>
      <c r="B2870" s="4" t="s">
        <v>32</v>
      </c>
      <c r="C2870" s="4" t="s">
        <v>24</v>
      </c>
      <c r="D2870" s="4" t="s">
        <v>39</v>
      </c>
      <c r="E2870" s="4">
        <v>4.0</v>
      </c>
      <c r="F2870" s="4">
        <v>1.0</v>
      </c>
      <c r="G2870" s="4">
        <v>4.0</v>
      </c>
      <c r="H2870" s="5">
        <v>45170.0</v>
      </c>
      <c r="I2870" s="4">
        <f>IFERROR(__xludf.DUMMYFUNCTION("SPLIT(H2870,""/"")"),1.0)</f>
        <v>1</v>
      </c>
      <c r="J2870" s="4">
        <f>IFERROR(__xludf.DUMMYFUNCTION("""COMPUTED_VALUE"""),9.0)</f>
        <v>9</v>
      </c>
      <c r="K2870" s="4">
        <f>IFERROR(__xludf.DUMMYFUNCTION("""COMPUTED_VALUE"""),2023.0)</f>
        <v>2023</v>
      </c>
    </row>
    <row r="2871">
      <c r="A2871" s="1" t="s">
        <v>3899</v>
      </c>
      <c r="B2871" s="4" t="s">
        <v>32</v>
      </c>
      <c r="C2871" s="4" t="s">
        <v>24</v>
      </c>
      <c r="D2871" s="4" t="s">
        <v>39</v>
      </c>
      <c r="E2871" s="4">
        <v>1.0</v>
      </c>
      <c r="F2871" s="4">
        <v>1.0</v>
      </c>
      <c r="G2871" s="4">
        <v>1.0</v>
      </c>
      <c r="H2871" s="5">
        <v>45170.0</v>
      </c>
      <c r="I2871" s="4">
        <f>IFERROR(__xludf.DUMMYFUNCTION("SPLIT(H2871,""/"")"),1.0)</f>
        <v>1</v>
      </c>
      <c r="J2871" s="4">
        <f>IFERROR(__xludf.DUMMYFUNCTION("""COMPUTED_VALUE"""),9.0)</f>
        <v>9</v>
      </c>
      <c r="K2871" s="4">
        <f>IFERROR(__xludf.DUMMYFUNCTION("""COMPUTED_VALUE"""),2023.0)</f>
        <v>2023</v>
      </c>
    </row>
    <row r="2872">
      <c r="A2872" s="1" t="s">
        <v>2136</v>
      </c>
      <c r="B2872" s="4" t="s">
        <v>32</v>
      </c>
      <c r="C2872" s="4" t="s">
        <v>24</v>
      </c>
      <c r="D2872" s="4" t="s">
        <v>30</v>
      </c>
      <c r="E2872" s="4">
        <v>2.0</v>
      </c>
      <c r="F2872" s="4">
        <v>1.0</v>
      </c>
      <c r="G2872" s="4">
        <v>2.0</v>
      </c>
      <c r="H2872" s="5">
        <v>45170.0</v>
      </c>
      <c r="I2872" s="4">
        <f>IFERROR(__xludf.DUMMYFUNCTION("SPLIT(H2872,""/"")"),1.0)</f>
        <v>1</v>
      </c>
      <c r="J2872" s="4">
        <f>IFERROR(__xludf.DUMMYFUNCTION("""COMPUTED_VALUE"""),9.0)</f>
        <v>9</v>
      </c>
      <c r="K2872" s="4">
        <f>IFERROR(__xludf.DUMMYFUNCTION("""COMPUTED_VALUE"""),2023.0)</f>
        <v>2023</v>
      </c>
    </row>
    <row r="2873">
      <c r="A2873" s="1" t="s">
        <v>2802</v>
      </c>
      <c r="B2873" s="4" t="s">
        <v>32</v>
      </c>
      <c r="C2873" s="4" t="s">
        <v>29</v>
      </c>
      <c r="D2873" s="4" t="s">
        <v>39</v>
      </c>
      <c r="E2873" s="4">
        <v>3.0</v>
      </c>
      <c r="F2873" s="4">
        <v>1.0</v>
      </c>
      <c r="G2873" s="4">
        <v>3.0</v>
      </c>
      <c r="H2873" s="5">
        <v>45170.0</v>
      </c>
      <c r="I2873" s="4">
        <f>IFERROR(__xludf.DUMMYFUNCTION("SPLIT(H2873,""/"")"),1.0)</f>
        <v>1</v>
      </c>
      <c r="J2873" s="4">
        <f>IFERROR(__xludf.DUMMYFUNCTION("""COMPUTED_VALUE"""),9.0)</f>
        <v>9</v>
      </c>
      <c r="K2873" s="4">
        <f>IFERROR(__xludf.DUMMYFUNCTION("""COMPUTED_VALUE"""),2023.0)</f>
        <v>2023</v>
      </c>
    </row>
    <row r="2874">
      <c r="A2874" s="1" t="s">
        <v>410</v>
      </c>
      <c r="B2874" s="4" t="s">
        <v>32</v>
      </c>
      <c r="C2874" s="4" t="s">
        <v>24</v>
      </c>
      <c r="D2874" s="4" t="s">
        <v>28</v>
      </c>
      <c r="E2874" s="4">
        <v>2.0</v>
      </c>
      <c r="F2874" s="4">
        <v>1.0</v>
      </c>
      <c r="G2874" s="4">
        <v>2.0</v>
      </c>
      <c r="H2874" s="5">
        <v>45171.0</v>
      </c>
      <c r="I2874" s="4">
        <f>IFERROR(__xludf.DUMMYFUNCTION("SPLIT(H2874,""/"")"),2.0)</f>
        <v>2</v>
      </c>
      <c r="J2874" s="4">
        <f>IFERROR(__xludf.DUMMYFUNCTION("""COMPUTED_VALUE"""),9.0)</f>
        <v>9</v>
      </c>
      <c r="K2874" s="4">
        <f>IFERROR(__xludf.DUMMYFUNCTION("""COMPUTED_VALUE"""),2023.0)</f>
        <v>2023</v>
      </c>
    </row>
    <row r="2875">
      <c r="A2875" s="1" t="s">
        <v>4200</v>
      </c>
      <c r="B2875" s="4" t="s">
        <v>32</v>
      </c>
      <c r="C2875" s="4" t="s">
        <v>24</v>
      </c>
      <c r="D2875" s="4" t="s">
        <v>28</v>
      </c>
      <c r="E2875" s="4">
        <v>4.0</v>
      </c>
      <c r="F2875" s="4">
        <v>1.0</v>
      </c>
      <c r="G2875" s="4">
        <v>4.0</v>
      </c>
      <c r="H2875" s="5">
        <v>45171.0</v>
      </c>
      <c r="I2875" s="4">
        <f>IFERROR(__xludf.DUMMYFUNCTION("SPLIT(H2875,""/"")"),2.0)</f>
        <v>2</v>
      </c>
      <c r="J2875" s="4">
        <f>IFERROR(__xludf.DUMMYFUNCTION("""COMPUTED_VALUE"""),9.0)</f>
        <v>9</v>
      </c>
      <c r="K2875" s="4">
        <f>IFERROR(__xludf.DUMMYFUNCTION("""COMPUTED_VALUE"""),2023.0)</f>
        <v>2023</v>
      </c>
    </row>
    <row r="2876">
      <c r="A2876" s="1" t="s">
        <v>4206</v>
      </c>
      <c r="B2876" s="4" t="s">
        <v>32</v>
      </c>
      <c r="C2876" s="4" t="s">
        <v>30</v>
      </c>
      <c r="D2876" s="4" t="s">
        <v>28</v>
      </c>
      <c r="E2876" s="4">
        <v>2.0</v>
      </c>
      <c r="F2876" s="4">
        <v>1.0</v>
      </c>
      <c r="G2876" s="4">
        <v>2.0</v>
      </c>
      <c r="H2876" s="5">
        <v>45173.0</v>
      </c>
      <c r="I2876" s="4">
        <f>IFERROR(__xludf.DUMMYFUNCTION("SPLIT(H2876,""/"")"),4.0)</f>
        <v>4</v>
      </c>
      <c r="J2876" s="4">
        <f>IFERROR(__xludf.DUMMYFUNCTION("""COMPUTED_VALUE"""),9.0)</f>
        <v>9</v>
      </c>
      <c r="K2876" s="4">
        <f>IFERROR(__xludf.DUMMYFUNCTION("""COMPUTED_VALUE"""),2023.0)</f>
        <v>2023</v>
      </c>
    </row>
    <row r="2877">
      <c r="A2877" s="1" t="s">
        <v>914</v>
      </c>
      <c r="B2877" s="4" t="s">
        <v>32</v>
      </c>
      <c r="C2877" s="4" t="s">
        <v>24</v>
      </c>
      <c r="D2877" s="4" t="s">
        <v>30</v>
      </c>
      <c r="E2877" s="4">
        <v>3.0</v>
      </c>
      <c r="F2877" s="4">
        <v>1.0</v>
      </c>
      <c r="G2877" s="4">
        <v>3.0</v>
      </c>
      <c r="H2877" s="5">
        <v>45173.0</v>
      </c>
      <c r="I2877" s="4">
        <f>IFERROR(__xludf.DUMMYFUNCTION("SPLIT(H2877,""/"")"),4.0)</f>
        <v>4</v>
      </c>
      <c r="J2877" s="4">
        <f>IFERROR(__xludf.DUMMYFUNCTION("""COMPUTED_VALUE"""),9.0)</f>
        <v>9</v>
      </c>
      <c r="K2877" s="4">
        <f>IFERROR(__xludf.DUMMYFUNCTION("""COMPUTED_VALUE"""),2023.0)</f>
        <v>2023</v>
      </c>
    </row>
    <row r="2878">
      <c r="A2878" s="1" t="s">
        <v>8548</v>
      </c>
      <c r="B2878" s="4" t="s">
        <v>32</v>
      </c>
      <c r="C2878" s="4" t="s">
        <v>24</v>
      </c>
      <c r="D2878" s="4" t="s">
        <v>30</v>
      </c>
      <c r="E2878" s="4">
        <v>2.0</v>
      </c>
      <c r="F2878" s="4">
        <v>1.0</v>
      </c>
      <c r="G2878" s="4">
        <v>2.0</v>
      </c>
      <c r="H2878" s="5">
        <v>45173.0</v>
      </c>
      <c r="I2878" s="4">
        <f>IFERROR(__xludf.DUMMYFUNCTION("SPLIT(H2878,""/"")"),4.0)</f>
        <v>4</v>
      </c>
      <c r="J2878" s="4">
        <f>IFERROR(__xludf.DUMMYFUNCTION("""COMPUTED_VALUE"""),9.0)</f>
        <v>9</v>
      </c>
      <c r="K2878" s="4">
        <f>IFERROR(__xludf.DUMMYFUNCTION("""COMPUTED_VALUE"""),2023.0)</f>
        <v>2023</v>
      </c>
    </row>
    <row r="2879">
      <c r="A2879" s="1" t="s">
        <v>4261</v>
      </c>
      <c r="B2879" s="4" t="s">
        <v>32</v>
      </c>
      <c r="C2879" s="4" t="s">
        <v>29</v>
      </c>
      <c r="D2879" s="4" t="s">
        <v>28</v>
      </c>
      <c r="E2879" s="4">
        <v>4.0</v>
      </c>
      <c r="F2879" s="4">
        <v>1.0</v>
      </c>
      <c r="G2879" s="4">
        <v>4.0</v>
      </c>
      <c r="H2879" s="5">
        <v>45173.0</v>
      </c>
      <c r="I2879" s="4">
        <f>IFERROR(__xludf.DUMMYFUNCTION("SPLIT(H2879,""/"")"),4.0)</f>
        <v>4</v>
      </c>
      <c r="J2879" s="4">
        <f>IFERROR(__xludf.DUMMYFUNCTION("""COMPUTED_VALUE"""),9.0)</f>
        <v>9</v>
      </c>
      <c r="K2879" s="4">
        <f>IFERROR(__xludf.DUMMYFUNCTION("""COMPUTED_VALUE"""),2023.0)</f>
        <v>2023</v>
      </c>
    </row>
    <row r="2880">
      <c r="A2880" s="1" t="s">
        <v>5676</v>
      </c>
      <c r="B2880" s="4" t="s">
        <v>32</v>
      </c>
      <c r="C2880" s="4" t="s">
        <v>29</v>
      </c>
      <c r="D2880" s="4" t="s">
        <v>30</v>
      </c>
      <c r="E2880" s="4">
        <v>5.0</v>
      </c>
      <c r="F2880" s="4">
        <v>1.0</v>
      </c>
      <c r="G2880" s="4">
        <v>5.0</v>
      </c>
      <c r="H2880" s="5">
        <v>45174.0</v>
      </c>
      <c r="I2880" s="4">
        <f>IFERROR(__xludf.DUMMYFUNCTION("SPLIT(H2880,""/"")"),5.0)</f>
        <v>5</v>
      </c>
      <c r="J2880" s="4">
        <f>IFERROR(__xludf.DUMMYFUNCTION("""COMPUTED_VALUE"""),9.0)</f>
        <v>9</v>
      </c>
      <c r="K2880" s="4">
        <f>IFERROR(__xludf.DUMMYFUNCTION("""COMPUTED_VALUE"""),2023.0)</f>
        <v>2023</v>
      </c>
    </row>
    <row r="2881">
      <c r="A2881" s="1" t="s">
        <v>353</v>
      </c>
      <c r="B2881" s="4" t="s">
        <v>32</v>
      </c>
      <c r="C2881" s="4" t="s">
        <v>30</v>
      </c>
      <c r="D2881" s="4" t="s">
        <v>30</v>
      </c>
      <c r="E2881" s="4">
        <v>1.0</v>
      </c>
      <c r="F2881" s="4">
        <v>1.0</v>
      </c>
      <c r="G2881" s="4">
        <v>1.0</v>
      </c>
      <c r="H2881" s="5">
        <v>45175.0</v>
      </c>
      <c r="I2881" s="4">
        <f>IFERROR(__xludf.DUMMYFUNCTION("SPLIT(H2881,""/"")"),6.0)</f>
        <v>6</v>
      </c>
      <c r="J2881" s="4">
        <f>IFERROR(__xludf.DUMMYFUNCTION("""COMPUTED_VALUE"""),9.0)</f>
        <v>9</v>
      </c>
      <c r="K2881" s="4">
        <f>IFERROR(__xludf.DUMMYFUNCTION("""COMPUTED_VALUE"""),2023.0)</f>
        <v>2023</v>
      </c>
    </row>
    <row r="2882">
      <c r="A2882" s="1" t="s">
        <v>8401</v>
      </c>
      <c r="B2882" s="4" t="s">
        <v>32</v>
      </c>
      <c r="C2882" s="4" t="s">
        <v>29</v>
      </c>
      <c r="D2882" s="4" t="s">
        <v>30</v>
      </c>
      <c r="E2882" s="4">
        <v>5.0</v>
      </c>
      <c r="F2882" s="4">
        <v>1.0</v>
      </c>
      <c r="G2882" s="4">
        <v>5.0</v>
      </c>
      <c r="H2882" s="5">
        <v>45175.0</v>
      </c>
      <c r="I2882" s="4">
        <f>IFERROR(__xludf.DUMMYFUNCTION("SPLIT(H2882,""/"")"),6.0)</f>
        <v>6</v>
      </c>
      <c r="J2882" s="4">
        <f>IFERROR(__xludf.DUMMYFUNCTION("""COMPUTED_VALUE"""),9.0)</f>
        <v>9</v>
      </c>
      <c r="K2882" s="4">
        <f>IFERROR(__xludf.DUMMYFUNCTION("""COMPUTED_VALUE"""),2023.0)</f>
        <v>2023</v>
      </c>
    </row>
    <row r="2883">
      <c r="A2883" s="1" t="s">
        <v>4598</v>
      </c>
      <c r="B2883" s="4" t="s">
        <v>32</v>
      </c>
      <c r="C2883" s="4" t="s">
        <v>24</v>
      </c>
      <c r="D2883" s="4" t="s">
        <v>39</v>
      </c>
      <c r="E2883" s="4">
        <v>3.0</v>
      </c>
      <c r="F2883" s="4">
        <v>1.0</v>
      </c>
      <c r="G2883" s="4">
        <v>3.0</v>
      </c>
      <c r="H2883" s="5">
        <v>45176.0</v>
      </c>
      <c r="I2883" s="4">
        <f>IFERROR(__xludf.DUMMYFUNCTION("SPLIT(H2883,""/"")"),7.0)</f>
        <v>7</v>
      </c>
      <c r="J2883" s="4">
        <f>IFERROR(__xludf.DUMMYFUNCTION("""COMPUTED_VALUE"""),9.0)</f>
        <v>9</v>
      </c>
      <c r="K2883" s="4">
        <f>IFERROR(__xludf.DUMMYFUNCTION("""COMPUTED_VALUE"""),2023.0)</f>
        <v>2023</v>
      </c>
    </row>
    <row r="2884">
      <c r="A2884" s="1" t="s">
        <v>9452</v>
      </c>
      <c r="B2884" s="4" t="s">
        <v>32</v>
      </c>
      <c r="C2884" s="4" t="s">
        <v>29</v>
      </c>
      <c r="D2884" s="4" t="s">
        <v>23</v>
      </c>
      <c r="E2884" s="4">
        <v>1.0</v>
      </c>
      <c r="F2884" s="4">
        <v>1.0</v>
      </c>
      <c r="G2884" s="4">
        <v>1.0</v>
      </c>
      <c r="H2884" s="5">
        <v>45176.0</v>
      </c>
      <c r="I2884" s="4">
        <f>IFERROR(__xludf.DUMMYFUNCTION("SPLIT(H2884,""/"")"),7.0)</f>
        <v>7</v>
      </c>
      <c r="J2884" s="4">
        <f>IFERROR(__xludf.DUMMYFUNCTION("""COMPUTED_VALUE"""),9.0)</f>
        <v>9</v>
      </c>
      <c r="K2884" s="4">
        <f>IFERROR(__xludf.DUMMYFUNCTION("""COMPUTED_VALUE"""),2023.0)</f>
        <v>2023</v>
      </c>
    </row>
    <row r="2885">
      <c r="A2885" s="1" t="s">
        <v>6801</v>
      </c>
      <c r="B2885" s="4" t="s">
        <v>32</v>
      </c>
      <c r="C2885" s="4" t="s">
        <v>24</v>
      </c>
      <c r="D2885" s="4" t="s">
        <v>23</v>
      </c>
      <c r="E2885" s="4">
        <v>3.0</v>
      </c>
      <c r="F2885" s="4">
        <v>1.0</v>
      </c>
      <c r="G2885" s="4">
        <v>3.0</v>
      </c>
      <c r="H2885" s="5">
        <v>45177.0</v>
      </c>
      <c r="I2885" s="4">
        <f>IFERROR(__xludf.DUMMYFUNCTION("SPLIT(H2885,""/"")"),8.0)</f>
        <v>8</v>
      </c>
      <c r="J2885" s="4">
        <f>IFERROR(__xludf.DUMMYFUNCTION("""COMPUTED_VALUE"""),9.0)</f>
        <v>9</v>
      </c>
      <c r="K2885" s="4">
        <f>IFERROR(__xludf.DUMMYFUNCTION("""COMPUTED_VALUE"""),2023.0)</f>
        <v>2023</v>
      </c>
    </row>
    <row r="2886">
      <c r="A2886" s="1" t="s">
        <v>9869</v>
      </c>
      <c r="B2886" s="4" t="s">
        <v>32</v>
      </c>
      <c r="C2886" s="4" t="s">
        <v>24</v>
      </c>
      <c r="D2886" s="4" t="s">
        <v>39</v>
      </c>
      <c r="E2886" s="4">
        <v>2.0</v>
      </c>
      <c r="F2886" s="4">
        <v>1.0</v>
      </c>
      <c r="G2886" s="4">
        <v>2.0</v>
      </c>
      <c r="H2886" s="5">
        <v>45178.0</v>
      </c>
      <c r="I2886" s="4">
        <f>IFERROR(__xludf.DUMMYFUNCTION("SPLIT(H2886,""/"")"),9.0)</f>
        <v>9</v>
      </c>
      <c r="J2886" s="4">
        <f>IFERROR(__xludf.DUMMYFUNCTION("""COMPUTED_VALUE"""),9.0)</f>
        <v>9</v>
      </c>
      <c r="K2886" s="4">
        <f>IFERROR(__xludf.DUMMYFUNCTION("""COMPUTED_VALUE"""),2023.0)</f>
        <v>2023</v>
      </c>
    </row>
    <row r="2887">
      <c r="A2887" s="1" t="s">
        <v>8495</v>
      </c>
      <c r="B2887" s="4" t="s">
        <v>32</v>
      </c>
      <c r="C2887" s="4" t="s">
        <v>30</v>
      </c>
      <c r="D2887" s="4" t="s">
        <v>23</v>
      </c>
      <c r="E2887" s="4">
        <v>4.0</v>
      </c>
      <c r="F2887" s="4">
        <v>1.0</v>
      </c>
      <c r="G2887" s="4">
        <v>4.0</v>
      </c>
      <c r="H2887" s="5">
        <v>45178.0</v>
      </c>
      <c r="I2887" s="4">
        <f>IFERROR(__xludf.DUMMYFUNCTION("SPLIT(H2887,""/"")"),9.0)</f>
        <v>9</v>
      </c>
      <c r="J2887" s="4">
        <f>IFERROR(__xludf.DUMMYFUNCTION("""COMPUTED_VALUE"""),9.0)</f>
        <v>9</v>
      </c>
      <c r="K2887" s="4">
        <f>IFERROR(__xludf.DUMMYFUNCTION("""COMPUTED_VALUE"""),2023.0)</f>
        <v>2023</v>
      </c>
    </row>
    <row r="2888">
      <c r="A2888" s="1" t="s">
        <v>3199</v>
      </c>
      <c r="B2888" s="4" t="s">
        <v>32</v>
      </c>
      <c r="C2888" s="4" t="s">
        <v>29</v>
      </c>
      <c r="D2888" s="4" t="s">
        <v>23</v>
      </c>
      <c r="E2888" s="4">
        <v>1.0</v>
      </c>
      <c r="F2888" s="4">
        <v>1.0</v>
      </c>
      <c r="G2888" s="4">
        <v>1.0</v>
      </c>
      <c r="H2888" s="5">
        <v>45178.0</v>
      </c>
      <c r="I2888" s="4">
        <f>IFERROR(__xludf.DUMMYFUNCTION("SPLIT(H2888,""/"")"),9.0)</f>
        <v>9</v>
      </c>
      <c r="J2888" s="4">
        <f>IFERROR(__xludf.DUMMYFUNCTION("""COMPUTED_VALUE"""),9.0)</f>
        <v>9</v>
      </c>
      <c r="K2888" s="4">
        <f>IFERROR(__xludf.DUMMYFUNCTION("""COMPUTED_VALUE"""),2023.0)</f>
        <v>2023</v>
      </c>
    </row>
    <row r="2889">
      <c r="A2889" s="1" t="s">
        <v>8365</v>
      </c>
      <c r="B2889" s="4" t="s">
        <v>32</v>
      </c>
      <c r="C2889" s="4" t="s">
        <v>24</v>
      </c>
      <c r="D2889" s="4" t="s">
        <v>39</v>
      </c>
      <c r="E2889" s="4">
        <v>4.0</v>
      </c>
      <c r="F2889" s="4">
        <v>1.0</v>
      </c>
      <c r="G2889" s="4">
        <v>4.0</v>
      </c>
      <c r="H2889" s="5">
        <v>45178.0</v>
      </c>
      <c r="I2889" s="4">
        <f>IFERROR(__xludf.DUMMYFUNCTION("SPLIT(H2889,""/"")"),9.0)</f>
        <v>9</v>
      </c>
      <c r="J2889" s="4">
        <f>IFERROR(__xludf.DUMMYFUNCTION("""COMPUTED_VALUE"""),9.0)</f>
        <v>9</v>
      </c>
      <c r="K2889" s="4">
        <f>IFERROR(__xludf.DUMMYFUNCTION("""COMPUTED_VALUE"""),2023.0)</f>
        <v>2023</v>
      </c>
    </row>
    <row r="2890">
      <c r="A2890" s="1" t="s">
        <v>1696</v>
      </c>
      <c r="B2890" s="4" t="s">
        <v>32</v>
      </c>
      <c r="C2890" s="4" t="s">
        <v>29</v>
      </c>
      <c r="D2890" s="4" t="s">
        <v>39</v>
      </c>
      <c r="E2890" s="4">
        <v>5.0</v>
      </c>
      <c r="F2890" s="4">
        <v>1.0</v>
      </c>
      <c r="G2890" s="4">
        <v>5.0</v>
      </c>
      <c r="H2890" s="5">
        <v>45178.0</v>
      </c>
      <c r="I2890" s="4">
        <f>IFERROR(__xludf.DUMMYFUNCTION("SPLIT(H2890,""/"")"),9.0)</f>
        <v>9</v>
      </c>
      <c r="J2890" s="4">
        <f>IFERROR(__xludf.DUMMYFUNCTION("""COMPUTED_VALUE"""),9.0)</f>
        <v>9</v>
      </c>
      <c r="K2890" s="4">
        <f>IFERROR(__xludf.DUMMYFUNCTION("""COMPUTED_VALUE"""),2023.0)</f>
        <v>2023</v>
      </c>
    </row>
    <row r="2891">
      <c r="A2891" s="1" t="s">
        <v>5372</v>
      </c>
      <c r="B2891" s="4" t="s">
        <v>32</v>
      </c>
      <c r="C2891" s="4" t="s">
        <v>24</v>
      </c>
      <c r="D2891" s="4" t="s">
        <v>30</v>
      </c>
      <c r="E2891" s="4">
        <v>2.0</v>
      </c>
      <c r="F2891" s="4">
        <v>1.0</v>
      </c>
      <c r="G2891" s="4">
        <v>2.0</v>
      </c>
      <c r="H2891" s="5">
        <v>45179.0</v>
      </c>
      <c r="I2891" s="4">
        <f>IFERROR(__xludf.DUMMYFUNCTION("SPLIT(H2891,""/"")"),10.0)</f>
        <v>10</v>
      </c>
      <c r="J2891" s="4">
        <f>IFERROR(__xludf.DUMMYFUNCTION("""COMPUTED_VALUE"""),9.0)</f>
        <v>9</v>
      </c>
      <c r="K2891" s="4">
        <f>IFERROR(__xludf.DUMMYFUNCTION("""COMPUTED_VALUE"""),2023.0)</f>
        <v>2023</v>
      </c>
    </row>
    <row r="2892">
      <c r="A2892" s="1" t="s">
        <v>3284</v>
      </c>
      <c r="B2892" s="4" t="s">
        <v>32</v>
      </c>
      <c r="C2892" s="4" t="s">
        <v>29</v>
      </c>
      <c r="D2892" s="4" t="s">
        <v>30</v>
      </c>
      <c r="E2892" s="4">
        <v>5.0</v>
      </c>
      <c r="F2892" s="4">
        <v>1.0</v>
      </c>
      <c r="G2892" s="4">
        <v>5.0</v>
      </c>
      <c r="H2892" s="5">
        <v>45179.0</v>
      </c>
      <c r="I2892" s="4">
        <f>IFERROR(__xludf.DUMMYFUNCTION("SPLIT(H2892,""/"")"),10.0)</f>
        <v>10</v>
      </c>
      <c r="J2892" s="4">
        <f>IFERROR(__xludf.DUMMYFUNCTION("""COMPUTED_VALUE"""),9.0)</f>
        <v>9</v>
      </c>
      <c r="K2892" s="4">
        <f>IFERROR(__xludf.DUMMYFUNCTION("""COMPUTED_VALUE"""),2023.0)</f>
        <v>2023</v>
      </c>
    </row>
    <row r="2893">
      <c r="A2893" s="1" t="s">
        <v>8221</v>
      </c>
      <c r="B2893" s="4" t="s">
        <v>32</v>
      </c>
      <c r="C2893" s="4" t="s">
        <v>30</v>
      </c>
      <c r="D2893" s="4" t="s">
        <v>30</v>
      </c>
      <c r="E2893" s="4">
        <v>3.0</v>
      </c>
      <c r="F2893" s="4">
        <v>1.0</v>
      </c>
      <c r="G2893" s="4">
        <v>3.0</v>
      </c>
      <c r="H2893" s="5">
        <v>45180.0</v>
      </c>
      <c r="I2893" s="4">
        <f>IFERROR(__xludf.DUMMYFUNCTION("SPLIT(H2893,""/"")"),11.0)</f>
        <v>11</v>
      </c>
      <c r="J2893" s="4">
        <f>IFERROR(__xludf.DUMMYFUNCTION("""COMPUTED_VALUE"""),9.0)</f>
        <v>9</v>
      </c>
      <c r="K2893" s="4">
        <f>IFERROR(__xludf.DUMMYFUNCTION("""COMPUTED_VALUE"""),2023.0)</f>
        <v>2023</v>
      </c>
    </row>
    <row r="2894">
      <c r="A2894" s="1" t="s">
        <v>1073</v>
      </c>
      <c r="B2894" s="4" t="s">
        <v>32</v>
      </c>
      <c r="C2894" s="4" t="s">
        <v>30</v>
      </c>
      <c r="D2894" s="4" t="s">
        <v>23</v>
      </c>
      <c r="E2894" s="4">
        <v>1.0</v>
      </c>
      <c r="F2894" s="4">
        <v>1.0</v>
      </c>
      <c r="G2894" s="4">
        <v>1.0</v>
      </c>
      <c r="H2894" s="5">
        <v>45180.0</v>
      </c>
      <c r="I2894" s="4">
        <f>IFERROR(__xludf.DUMMYFUNCTION("SPLIT(H2894,""/"")"),11.0)</f>
        <v>11</v>
      </c>
      <c r="J2894" s="4">
        <f>IFERROR(__xludf.DUMMYFUNCTION("""COMPUTED_VALUE"""),9.0)</f>
        <v>9</v>
      </c>
      <c r="K2894" s="4">
        <f>IFERROR(__xludf.DUMMYFUNCTION("""COMPUTED_VALUE"""),2023.0)</f>
        <v>2023</v>
      </c>
    </row>
    <row r="2895">
      <c r="A2895" s="1" t="s">
        <v>312</v>
      </c>
      <c r="B2895" s="4" t="s">
        <v>32</v>
      </c>
      <c r="C2895" s="4" t="s">
        <v>29</v>
      </c>
      <c r="D2895" s="4" t="s">
        <v>30</v>
      </c>
      <c r="E2895" s="4">
        <v>1.0</v>
      </c>
      <c r="F2895" s="4">
        <v>1.0</v>
      </c>
      <c r="G2895" s="4">
        <v>1.0</v>
      </c>
      <c r="H2895" s="5">
        <v>45181.0</v>
      </c>
      <c r="I2895" s="4">
        <f>IFERROR(__xludf.DUMMYFUNCTION("SPLIT(H2895,""/"")"),12.0)</f>
        <v>12</v>
      </c>
      <c r="J2895" s="4">
        <f>IFERROR(__xludf.DUMMYFUNCTION("""COMPUTED_VALUE"""),9.0)</f>
        <v>9</v>
      </c>
      <c r="K2895" s="4">
        <f>IFERROR(__xludf.DUMMYFUNCTION("""COMPUTED_VALUE"""),2023.0)</f>
        <v>2023</v>
      </c>
    </row>
    <row r="2896">
      <c r="A2896" s="1" t="s">
        <v>5188</v>
      </c>
      <c r="B2896" s="4" t="s">
        <v>32</v>
      </c>
      <c r="C2896" s="4" t="s">
        <v>24</v>
      </c>
      <c r="D2896" s="4" t="s">
        <v>30</v>
      </c>
      <c r="E2896" s="4">
        <v>3.0</v>
      </c>
      <c r="F2896" s="4">
        <v>1.0</v>
      </c>
      <c r="G2896" s="4">
        <v>3.0</v>
      </c>
      <c r="H2896" s="5">
        <v>45181.0</v>
      </c>
      <c r="I2896" s="4">
        <f>IFERROR(__xludf.DUMMYFUNCTION("SPLIT(H2896,""/"")"),12.0)</f>
        <v>12</v>
      </c>
      <c r="J2896" s="4">
        <f>IFERROR(__xludf.DUMMYFUNCTION("""COMPUTED_VALUE"""),9.0)</f>
        <v>9</v>
      </c>
      <c r="K2896" s="4">
        <f>IFERROR(__xludf.DUMMYFUNCTION("""COMPUTED_VALUE"""),2023.0)</f>
        <v>2023</v>
      </c>
    </row>
    <row r="2897">
      <c r="A2897" s="1" t="s">
        <v>7634</v>
      </c>
      <c r="B2897" s="4" t="s">
        <v>32</v>
      </c>
      <c r="C2897" s="4" t="s">
        <v>29</v>
      </c>
      <c r="D2897" s="4" t="s">
        <v>23</v>
      </c>
      <c r="E2897" s="4">
        <v>4.0</v>
      </c>
      <c r="F2897" s="4">
        <v>1.0</v>
      </c>
      <c r="G2897" s="4">
        <v>4.0</v>
      </c>
      <c r="H2897" s="5">
        <v>45181.0</v>
      </c>
      <c r="I2897" s="4">
        <f>IFERROR(__xludf.DUMMYFUNCTION("SPLIT(H2897,""/"")"),12.0)</f>
        <v>12</v>
      </c>
      <c r="J2897" s="4">
        <f>IFERROR(__xludf.DUMMYFUNCTION("""COMPUTED_VALUE"""),9.0)</f>
        <v>9</v>
      </c>
      <c r="K2897" s="4">
        <f>IFERROR(__xludf.DUMMYFUNCTION("""COMPUTED_VALUE"""),2023.0)</f>
        <v>2023</v>
      </c>
    </row>
    <row r="2898">
      <c r="A2898" s="1" t="s">
        <v>4316</v>
      </c>
      <c r="B2898" s="4" t="s">
        <v>32</v>
      </c>
      <c r="C2898" s="4" t="s">
        <v>30</v>
      </c>
      <c r="D2898" s="4" t="s">
        <v>39</v>
      </c>
      <c r="E2898" s="4">
        <v>1.0</v>
      </c>
      <c r="F2898" s="4">
        <v>1.0</v>
      </c>
      <c r="G2898" s="4">
        <v>1.0</v>
      </c>
      <c r="H2898" s="5">
        <v>45182.0</v>
      </c>
      <c r="I2898" s="4">
        <f>IFERROR(__xludf.DUMMYFUNCTION("SPLIT(H2898,""/"")"),13.0)</f>
        <v>13</v>
      </c>
      <c r="J2898" s="4">
        <f>IFERROR(__xludf.DUMMYFUNCTION("""COMPUTED_VALUE"""),9.0)</f>
        <v>9</v>
      </c>
      <c r="K2898" s="4">
        <f>IFERROR(__xludf.DUMMYFUNCTION("""COMPUTED_VALUE"""),2023.0)</f>
        <v>2023</v>
      </c>
    </row>
    <row r="2899">
      <c r="A2899" s="1" t="s">
        <v>719</v>
      </c>
      <c r="B2899" s="4" t="s">
        <v>32</v>
      </c>
      <c r="C2899" s="4" t="s">
        <v>29</v>
      </c>
      <c r="D2899" s="4" t="s">
        <v>28</v>
      </c>
      <c r="E2899" s="4">
        <v>5.0</v>
      </c>
      <c r="F2899" s="4">
        <v>1.0</v>
      </c>
      <c r="G2899" s="4">
        <v>5.0</v>
      </c>
      <c r="H2899" s="5">
        <v>45182.0</v>
      </c>
      <c r="I2899" s="4">
        <f>IFERROR(__xludf.DUMMYFUNCTION("SPLIT(H2899,""/"")"),13.0)</f>
        <v>13</v>
      </c>
      <c r="J2899" s="4">
        <f>IFERROR(__xludf.DUMMYFUNCTION("""COMPUTED_VALUE"""),9.0)</f>
        <v>9</v>
      </c>
      <c r="K2899" s="4">
        <f>IFERROR(__xludf.DUMMYFUNCTION("""COMPUTED_VALUE"""),2023.0)</f>
        <v>2023</v>
      </c>
    </row>
    <row r="2900">
      <c r="A2900" s="1" t="s">
        <v>4442</v>
      </c>
      <c r="B2900" s="4" t="s">
        <v>32</v>
      </c>
      <c r="C2900" s="4" t="s">
        <v>29</v>
      </c>
      <c r="D2900" s="4" t="s">
        <v>23</v>
      </c>
      <c r="E2900" s="4">
        <v>2.0</v>
      </c>
      <c r="F2900" s="4">
        <v>1.0</v>
      </c>
      <c r="G2900" s="4">
        <v>2.0</v>
      </c>
      <c r="H2900" s="5">
        <v>45182.0</v>
      </c>
      <c r="I2900" s="4">
        <f>IFERROR(__xludf.DUMMYFUNCTION("SPLIT(H2900,""/"")"),13.0)</f>
        <v>13</v>
      </c>
      <c r="J2900" s="4">
        <f>IFERROR(__xludf.DUMMYFUNCTION("""COMPUTED_VALUE"""),9.0)</f>
        <v>9</v>
      </c>
      <c r="K2900" s="4">
        <f>IFERROR(__xludf.DUMMYFUNCTION("""COMPUTED_VALUE"""),2023.0)</f>
        <v>2023</v>
      </c>
    </row>
    <row r="2901">
      <c r="A2901" s="1" t="s">
        <v>3392</v>
      </c>
      <c r="B2901" s="4" t="s">
        <v>32</v>
      </c>
      <c r="C2901" s="4" t="s">
        <v>24</v>
      </c>
      <c r="D2901" s="4" t="s">
        <v>23</v>
      </c>
      <c r="E2901" s="4">
        <v>1.0</v>
      </c>
      <c r="F2901" s="4">
        <v>1.0</v>
      </c>
      <c r="G2901" s="4">
        <v>1.0</v>
      </c>
      <c r="H2901" s="5">
        <v>45183.0</v>
      </c>
      <c r="I2901" s="4">
        <f>IFERROR(__xludf.DUMMYFUNCTION("SPLIT(H2901,""/"")"),14.0)</f>
        <v>14</v>
      </c>
      <c r="J2901" s="4">
        <f>IFERROR(__xludf.DUMMYFUNCTION("""COMPUTED_VALUE"""),9.0)</f>
        <v>9</v>
      </c>
      <c r="K2901" s="4">
        <f>IFERROR(__xludf.DUMMYFUNCTION("""COMPUTED_VALUE"""),2023.0)</f>
        <v>2023</v>
      </c>
    </row>
    <row r="2902">
      <c r="A2902" s="1" t="s">
        <v>812</v>
      </c>
      <c r="B2902" s="4" t="s">
        <v>32</v>
      </c>
      <c r="C2902" s="4" t="s">
        <v>29</v>
      </c>
      <c r="D2902" s="4" t="s">
        <v>23</v>
      </c>
      <c r="E2902" s="4">
        <v>3.0</v>
      </c>
      <c r="F2902" s="4">
        <v>1.0</v>
      </c>
      <c r="G2902" s="4">
        <v>3.0</v>
      </c>
      <c r="H2902" s="5">
        <v>45183.0</v>
      </c>
      <c r="I2902" s="4">
        <f>IFERROR(__xludf.DUMMYFUNCTION("SPLIT(H2902,""/"")"),14.0)</f>
        <v>14</v>
      </c>
      <c r="J2902" s="4">
        <f>IFERROR(__xludf.DUMMYFUNCTION("""COMPUTED_VALUE"""),9.0)</f>
        <v>9</v>
      </c>
      <c r="K2902" s="4">
        <f>IFERROR(__xludf.DUMMYFUNCTION("""COMPUTED_VALUE"""),2023.0)</f>
        <v>2023</v>
      </c>
    </row>
    <row r="2903">
      <c r="A2903" s="1" t="s">
        <v>3434</v>
      </c>
      <c r="B2903" s="4" t="s">
        <v>32</v>
      </c>
      <c r="C2903" s="4" t="s">
        <v>30</v>
      </c>
      <c r="D2903" s="4" t="s">
        <v>39</v>
      </c>
      <c r="E2903" s="4">
        <v>1.0</v>
      </c>
      <c r="F2903" s="4">
        <v>1.0</v>
      </c>
      <c r="G2903" s="4">
        <v>1.0</v>
      </c>
      <c r="H2903" s="5">
        <v>45184.0</v>
      </c>
      <c r="I2903" s="4">
        <f>IFERROR(__xludf.DUMMYFUNCTION("SPLIT(H2903,""/"")"),15.0)</f>
        <v>15</v>
      </c>
      <c r="J2903" s="4">
        <f>IFERROR(__xludf.DUMMYFUNCTION("""COMPUTED_VALUE"""),9.0)</f>
        <v>9</v>
      </c>
      <c r="K2903" s="4">
        <f>IFERROR(__xludf.DUMMYFUNCTION("""COMPUTED_VALUE"""),2023.0)</f>
        <v>2023</v>
      </c>
    </row>
    <row r="2904">
      <c r="A2904" s="1" t="s">
        <v>8778</v>
      </c>
      <c r="B2904" s="4" t="s">
        <v>32</v>
      </c>
      <c r="C2904" s="4" t="s">
        <v>29</v>
      </c>
      <c r="D2904" s="4" t="s">
        <v>23</v>
      </c>
      <c r="E2904" s="4">
        <v>1.0</v>
      </c>
      <c r="F2904" s="4">
        <v>1.0</v>
      </c>
      <c r="G2904" s="4">
        <v>1.0</v>
      </c>
      <c r="H2904" s="5">
        <v>45185.0</v>
      </c>
      <c r="I2904" s="4">
        <f>IFERROR(__xludf.DUMMYFUNCTION("SPLIT(H2904,""/"")"),16.0)</f>
        <v>16</v>
      </c>
      <c r="J2904" s="4">
        <f>IFERROR(__xludf.DUMMYFUNCTION("""COMPUTED_VALUE"""),9.0)</f>
        <v>9</v>
      </c>
      <c r="K2904" s="4">
        <f>IFERROR(__xludf.DUMMYFUNCTION("""COMPUTED_VALUE"""),2023.0)</f>
        <v>2023</v>
      </c>
    </row>
    <row r="2905">
      <c r="A2905" s="1" t="s">
        <v>5305</v>
      </c>
      <c r="B2905" s="4" t="s">
        <v>32</v>
      </c>
      <c r="C2905" s="4" t="s">
        <v>30</v>
      </c>
      <c r="D2905" s="4" t="s">
        <v>28</v>
      </c>
      <c r="E2905" s="4">
        <v>5.0</v>
      </c>
      <c r="F2905" s="4">
        <v>1.0</v>
      </c>
      <c r="G2905" s="4">
        <v>5.0</v>
      </c>
      <c r="H2905" s="5">
        <v>45185.0</v>
      </c>
      <c r="I2905" s="4">
        <f>IFERROR(__xludf.DUMMYFUNCTION("SPLIT(H2905,""/"")"),16.0)</f>
        <v>16</v>
      </c>
      <c r="J2905" s="4">
        <f>IFERROR(__xludf.DUMMYFUNCTION("""COMPUTED_VALUE"""),9.0)</f>
        <v>9</v>
      </c>
      <c r="K2905" s="4">
        <f>IFERROR(__xludf.DUMMYFUNCTION("""COMPUTED_VALUE"""),2023.0)</f>
        <v>2023</v>
      </c>
    </row>
    <row r="2906">
      <c r="A2906" s="1" t="s">
        <v>3924</v>
      </c>
      <c r="B2906" s="4" t="s">
        <v>32</v>
      </c>
      <c r="C2906" s="4" t="s">
        <v>24</v>
      </c>
      <c r="D2906" s="4" t="s">
        <v>23</v>
      </c>
      <c r="E2906" s="4">
        <v>1.0</v>
      </c>
      <c r="F2906" s="4">
        <v>1.0</v>
      </c>
      <c r="G2906" s="4">
        <v>1.0</v>
      </c>
      <c r="H2906" s="5">
        <v>45185.0</v>
      </c>
      <c r="I2906" s="4">
        <f>IFERROR(__xludf.DUMMYFUNCTION("SPLIT(H2906,""/"")"),16.0)</f>
        <v>16</v>
      </c>
      <c r="J2906" s="4">
        <f>IFERROR(__xludf.DUMMYFUNCTION("""COMPUTED_VALUE"""),9.0)</f>
        <v>9</v>
      </c>
      <c r="K2906" s="4">
        <f>IFERROR(__xludf.DUMMYFUNCTION("""COMPUTED_VALUE"""),2023.0)</f>
        <v>2023</v>
      </c>
    </row>
    <row r="2907">
      <c r="A2907" s="1" t="s">
        <v>9684</v>
      </c>
      <c r="B2907" s="4" t="s">
        <v>32</v>
      </c>
      <c r="C2907" s="4" t="s">
        <v>24</v>
      </c>
      <c r="D2907" s="4" t="s">
        <v>28</v>
      </c>
      <c r="E2907" s="4">
        <v>2.0</v>
      </c>
      <c r="F2907" s="4">
        <v>1.0</v>
      </c>
      <c r="G2907" s="4">
        <v>2.0</v>
      </c>
      <c r="H2907" s="5">
        <v>45186.0</v>
      </c>
      <c r="I2907" s="4">
        <f>IFERROR(__xludf.DUMMYFUNCTION("SPLIT(H2907,""/"")"),17.0)</f>
        <v>17</v>
      </c>
      <c r="J2907" s="4">
        <f>IFERROR(__xludf.DUMMYFUNCTION("""COMPUTED_VALUE"""),9.0)</f>
        <v>9</v>
      </c>
      <c r="K2907" s="4">
        <f>IFERROR(__xludf.DUMMYFUNCTION("""COMPUTED_VALUE"""),2023.0)</f>
        <v>2023</v>
      </c>
    </row>
    <row r="2908">
      <c r="A2908" s="1" t="s">
        <v>8797</v>
      </c>
      <c r="B2908" s="4" t="s">
        <v>32</v>
      </c>
      <c r="C2908" s="4" t="s">
        <v>30</v>
      </c>
      <c r="D2908" s="4" t="s">
        <v>28</v>
      </c>
      <c r="E2908" s="4">
        <v>1.0</v>
      </c>
      <c r="F2908" s="4">
        <v>1.0</v>
      </c>
      <c r="G2908" s="4">
        <v>1.0</v>
      </c>
      <c r="H2908" s="5">
        <v>45186.0</v>
      </c>
      <c r="I2908" s="4">
        <f>IFERROR(__xludf.DUMMYFUNCTION("SPLIT(H2908,""/"")"),17.0)</f>
        <v>17</v>
      </c>
      <c r="J2908" s="4">
        <f>IFERROR(__xludf.DUMMYFUNCTION("""COMPUTED_VALUE"""),9.0)</f>
        <v>9</v>
      </c>
      <c r="K2908" s="4">
        <f>IFERROR(__xludf.DUMMYFUNCTION("""COMPUTED_VALUE"""),2023.0)</f>
        <v>2023</v>
      </c>
    </row>
    <row r="2909">
      <c r="A2909" s="1" t="s">
        <v>9667</v>
      </c>
      <c r="B2909" s="4" t="s">
        <v>32</v>
      </c>
      <c r="C2909" s="4" t="s">
        <v>29</v>
      </c>
      <c r="D2909" s="4" t="s">
        <v>39</v>
      </c>
      <c r="E2909" s="4">
        <v>2.0</v>
      </c>
      <c r="F2909" s="4">
        <v>1.0</v>
      </c>
      <c r="G2909" s="4">
        <v>2.0</v>
      </c>
      <c r="H2909" s="5">
        <v>45186.0</v>
      </c>
      <c r="I2909" s="4">
        <f>IFERROR(__xludf.DUMMYFUNCTION("SPLIT(H2909,""/"")"),17.0)</f>
        <v>17</v>
      </c>
      <c r="J2909" s="4">
        <f>IFERROR(__xludf.DUMMYFUNCTION("""COMPUTED_VALUE"""),9.0)</f>
        <v>9</v>
      </c>
      <c r="K2909" s="4">
        <f>IFERROR(__xludf.DUMMYFUNCTION("""COMPUTED_VALUE"""),2023.0)</f>
        <v>2023</v>
      </c>
    </row>
    <row r="2910">
      <c r="A2910" s="1" t="s">
        <v>9690</v>
      </c>
      <c r="B2910" s="4" t="s">
        <v>32</v>
      </c>
      <c r="C2910" s="4" t="s">
        <v>29</v>
      </c>
      <c r="D2910" s="4" t="s">
        <v>39</v>
      </c>
      <c r="E2910" s="4">
        <v>2.0</v>
      </c>
      <c r="F2910" s="4">
        <v>1.0</v>
      </c>
      <c r="G2910" s="4">
        <v>2.0</v>
      </c>
      <c r="H2910" s="5">
        <v>45186.0</v>
      </c>
      <c r="I2910" s="4">
        <f>IFERROR(__xludf.DUMMYFUNCTION("SPLIT(H2910,""/"")"),17.0)</f>
        <v>17</v>
      </c>
      <c r="J2910" s="4">
        <f>IFERROR(__xludf.DUMMYFUNCTION("""COMPUTED_VALUE"""),9.0)</f>
        <v>9</v>
      </c>
      <c r="K2910" s="4">
        <f>IFERROR(__xludf.DUMMYFUNCTION("""COMPUTED_VALUE"""),2023.0)</f>
        <v>2023</v>
      </c>
    </row>
    <row r="2911">
      <c r="A2911" s="1" t="s">
        <v>6042</v>
      </c>
      <c r="B2911" s="4" t="s">
        <v>32</v>
      </c>
      <c r="C2911" s="4" t="s">
        <v>29</v>
      </c>
      <c r="D2911" s="4" t="s">
        <v>28</v>
      </c>
      <c r="E2911" s="4">
        <v>5.0</v>
      </c>
      <c r="F2911" s="4">
        <v>1.0</v>
      </c>
      <c r="G2911" s="4">
        <v>5.0</v>
      </c>
      <c r="H2911" s="5">
        <v>45186.0</v>
      </c>
      <c r="I2911" s="4">
        <f>IFERROR(__xludf.DUMMYFUNCTION("SPLIT(H2911,""/"")"),17.0)</f>
        <v>17</v>
      </c>
      <c r="J2911" s="4">
        <f>IFERROR(__xludf.DUMMYFUNCTION("""COMPUTED_VALUE"""),9.0)</f>
        <v>9</v>
      </c>
      <c r="K2911" s="4">
        <f>IFERROR(__xludf.DUMMYFUNCTION("""COMPUTED_VALUE"""),2023.0)</f>
        <v>2023</v>
      </c>
    </row>
    <row r="2912">
      <c r="A2912" s="1" t="s">
        <v>7054</v>
      </c>
      <c r="B2912" s="4" t="s">
        <v>32</v>
      </c>
      <c r="C2912" s="4" t="s">
        <v>29</v>
      </c>
      <c r="D2912" s="4" t="s">
        <v>23</v>
      </c>
      <c r="E2912" s="4">
        <v>1.0</v>
      </c>
      <c r="F2912" s="4">
        <v>1.0</v>
      </c>
      <c r="G2912" s="4">
        <v>1.0</v>
      </c>
      <c r="H2912" s="5">
        <v>45186.0</v>
      </c>
      <c r="I2912" s="4">
        <f>IFERROR(__xludf.DUMMYFUNCTION("SPLIT(H2912,""/"")"),17.0)</f>
        <v>17</v>
      </c>
      <c r="J2912" s="4">
        <f>IFERROR(__xludf.DUMMYFUNCTION("""COMPUTED_VALUE"""),9.0)</f>
        <v>9</v>
      </c>
      <c r="K2912" s="4">
        <f>IFERROR(__xludf.DUMMYFUNCTION("""COMPUTED_VALUE"""),2023.0)</f>
        <v>2023</v>
      </c>
    </row>
    <row r="2913">
      <c r="A2913" s="1" t="s">
        <v>5475</v>
      </c>
      <c r="B2913" s="4" t="s">
        <v>32</v>
      </c>
      <c r="C2913" s="4" t="s">
        <v>29</v>
      </c>
      <c r="D2913" s="4" t="s">
        <v>23</v>
      </c>
      <c r="E2913" s="4">
        <v>1.0</v>
      </c>
      <c r="F2913" s="4">
        <v>1.0</v>
      </c>
      <c r="G2913" s="4">
        <v>1.0</v>
      </c>
      <c r="H2913" s="5">
        <v>45187.0</v>
      </c>
      <c r="I2913" s="4">
        <f>IFERROR(__xludf.DUMMYFUNCTION("SPLIT(H2913,""/"")"),18.0)</f>
        <v>18</v>
      </c>
      <c r="J2913" s="4">
        <f>IFERROR(__xludf.DUMMYFUNCTION("""COMPUTED_VALUE"""),9.0)</f>
        <v>9</v>
      </c>
      <c r="K2913" s="4">
        <f>IFERROR(__xludf.DUMMYFUNCTION("""COMPUTED_VALUE"""),2023.0)</f>
        <v>2023</v>
      </c>
    </row>
    <row r="2914">
      <c r="A2914" s="1" t="s">
        <v>1671</v>
      </c>
      <c r="B2914" s="4" t="s">
        <v>32</v>
      </c>
      <c r="C2914" s="4" t="s">
        <v>24</v>
      </c>
      <c r="D2914" s="4" t="s">
        <v>28</v>
      </c>
      <c r="E2914" s="4">
        <v>4.0</v>
      </c>
      <c r="F2914" s="4">
        <v>1.0</v>
      </c>
      <c r="G2914" s="4">
        <v>4.0</v>
      </c>
      <c r="H2914" s="5">
        <v>45187.0</v>
      </c>
      <c r="I2914" s="4">
        <f>IFERROR(__xludf.DUMMYFUNCTION("SPLIT(H2914,""/"")"),18.0)</f>
        <v>18</v>
      </c>
      <c r="J2914" s="4">
        <f>IFERROR(__xludf.DUMMYFUNCTION("""COMPUTED_VALUE"""),9.0)</f>
        <v>9</v>
      </c>
      <c r="K2914" s="4">
        <f>IFERROR(__xludf.DUMMYFUNCTION("""COMPUTED_VALUE"""),2023.0)</f>
        <v>2023</v>
      </c>
    </row>
    <row r="2915">
      <c r="A2915" s="1" t="s">
        <v>6520</v>
      </c>
      <c r="B2915" s="4" t="s">
        <v>32</v>
      </c>
      <c r="C2915" s="4" t="s">
        <v>30</v>
      </c>
      <c r="D2915" s="4" t="s">
        <v>23</v>
      </c>
      <c r="E2915" s="4">
        <v>5.0</v>
      </c>
      <c r="F2915" s="4">
        <v>1.0</v>
      </c>
      <c r="G2915" s="4">
        <v>5.0</v>
      </c>
      <c r="H2915" s="5">
        <v>45188.0</v>
      </c>
      <c r="I2915" s="4">
        <f>IFERROR(__xludf.DUMMYFUNCTION("SPLIT(H2915,""/"")"),19.0)</f>
        <v>19</v>
      </c>
      <c r="J2915" s="4">
        <f>IFERROR(__xludf.DUMMYFUNCTION("""COMPUTED_VALUE"""),9.0)</f>
        <v>9</v>
      </c>
      <c r="K2915" s="4">
        <f>IFERROR(__xludf.DUMMYFUNCTION("""COMPUTED_VALUE"""),2023.0)</f>
        <v>2023</v>
      </c>
    </row>
    <row r="2916">
      <c r="A2916" s="1" t="s">
        <v>3050</v>
      </c>
      <c r="B2916" s="4" t="s">
        <v>32</v>
      </c>
      <c r="C2916" s="4" t="s">
        <v>30</v>
      </c>
      <c r="D2916" s="4" t="s">
        <v>23</v>
      </c>
      <c r="E2916" s="4">
        <v>5.0</v>
      </c>
      <c r="F2916" s="4">
        <v>1.0</v>
      </c>
      <c r="G2916" s="4">
        <v>5.0</v>
      </c>
      <c r="H2916" s="5">
        <v>45188.0</v>
      </c>
      <c r="I2916" s="4">
        <f>IFERROR(__xludf.DUMMYFUNCTION("SPLIT(H2916,""/"")"),19.0)</f>
        <v>19</v>
      </c>
      <c r="J2916" s="4">
        <f>IFERROR(__xludf.DUMMYFUNCTION("""COMPUTED_VALUE"""),9.0)</f>
        <v>9</v>
      </c>
      <c r="K2916" s="4">
        <f>IFERROR(__xludf.DUMMYFUNCTION("""COMPUTED_VALUE"""),2023.0)</f>
        <v>2023</v>
      </c>
    </row>
    <row r="2917">
      <c r="A2917" s="1" t="s">
        <v>5789</v>
      </c>
      <c r="B2917" s="4" t="s">
        <v>32</v>
      </c>
      <c r="C2917" s="4" t="s">
        <v>24</v>
      </c>
      <c r="D2917" s="4" t="s">
        <v>30</v>
      </c>
      <c r="E2917" s="4">
        <v>2.0</v>
      </c>
      <c r="F2917" s="4">
        <v>1.0</v>
      </c>
      <c r="G2917" s="4">
        <v>2.0</v>
      </c>
      <c r="H2917" s="5">
        <v>45189.0</v>
      </c>
      <c r="I2917" s="4">
        <f>IFERROR(__xludf.DUMMYFUNCTION("SPLIT(H2917,""/"")"),20.0)</f>
        <v>20</v>
      </c>
      <c r="J2917" s="4">
        <f>IFERROR(__xludf.DUMMYFUNCTION("""COMPUTED_VALUE"""),9.0)</f>
        <v>9</v>
      </c>
      <c r="K2917" s="4">
        <f>IFERROR(__xludf.DUMMYFUNCTION("""COMPUTED_VALUE"""),2023.0)</f>
        <v>2023</v>
      </c>
    </row>
    <row r="2918">
      <c r="A2918" s="1" t="s">
        <v>1849</v>
      </c>
      <c r="B2918" s="4" t="s">
        <v>32</v>
      </c>
      <c r="C2918" s="4" t="s">
        <v>24</v>
      </c>
      <c r="D2918" s="4" t="s">
        <v>39</v>
      </c>
      <c r="E2918" s="4">
        <v>2.0</v>
      </c>
      <c r="F2918" s="4">
        <v>1.0</v>
      </c>
      <c r="G2918" s="4">
        <v>2.0</v>
      </c>
      <c r="H2918" s="5">
        <v>45189.0</v>
      </c>
      <c r="I2918" s="4">
        <f>IFERROR(__xludf.DUMMYFUNCTION("SPLIT(H2918,""/"")"),20.0)</f>
        <v>20</v>
      </c>
      <c r="J2918" s="4">
        <f>IFERROR(__xludf.DUMMYFUNCTION("""COMPUTED_VALUE"""),9.0)</f>
        <v>9</v>
      </c>
      <c r="K2918" s="4">
        <f>IFERROR(__xludf.DUMMYFUNCTION("""COMPUTED_VALUE"""),2023.0)</f>
        <v>2023</v>
      </c>
    </row>
    <row r="2919">
      <c r="A2919" s="1" t="s">
        <v>5844</v>
      </c>
      <c r="B2919" s="4" t="s">
        <v>32</v>
      </c>
      <c r="C2919" s="4" t="s">
        <v>24</v>
      </c>
      <c r="D2919" s="4" t="s">
        <v>30</v>
      </c>
      <c r="E2919" s="4">
        <v>2.0</v>
      </c>
      <c r="F2919" s="4">
        <v>1.0</v>
      </c>
      <c r="G2919" s="4">
        <v>2.0</v>
      </c>
      <c r="H2919" s="5">
        <v>45190.0</v>
      </c>
      <c r="I2919" s="4">
        <f>IFERROR(__xludf.DUMMYFUNCTION("SPLIT(H2919,""/"")"),21.0)</f>
        <v>21</v>
      </c>
      <c r="J2919" s="4">
        <f>IFERROR(__xludf.DUMMYFUNCTION("""COMPUTED_VALUE"""),9.0)</f>
        <v>9</v>
      </c>
      <c r="K2919" s="4">
        <f>IFERROR(__xludf.DUMMYFUNCTION("""COMPUTED_VALUE"""),2023.0)</f>
        <v>2023</v>
      </c>
    </row>
    <row r="2920">
      <c r="A2920" s="1" t="s">
        <v>6070</v>
      </c>
      <c r="B2920" s="4" t="s">
        <v>32</v>
      </c>
      <c r="C2920" s="4" t="s">
        <v>29</v>
      </c>
      <c r="D2920" s="4" t="s">
        <v>23</v>
      </c>
      <c r="E2920" s="4">
        <v>5.0</v>
      </c>
      <c r="F2920" s="4">
        <v>1.0</v>
      </c>
      <c r="G2920" s="4">
        <v>5.0</v>
      </c>
      <c r="H2920" s="5">
        <v>45190.0</v>
      </c>
      <c r="I2920" s="4">
        <f>IFERROR(__xludf.DUMMYFUNCTION("SPLIT(H2920,""/"")"),21.0)</f>
        <v>21</v>
      </c>
      <c r="J2920" s="4">
        <f>IFERROR(__xludf.DUMMYFUNCTION("""COMPUTED_VALUE"""),9.0)</f>
        <v>9</v>
      </c>
      <c r="K2920" s="4">
        <f>IFERROR(__xludf.DUMMYFUNCTION("""COMPUTED_VALUE"""),2023.0)</f>
        <v>2023</v>
      </c>
    </row>
    <row r="2921">
      <c r="A2921" s="1" t="s">
        <v>4929</v>
      </c>
      <c r="B2921" s="4" t="s">
        <v>32</v>
      </c>
      <c r="C2921" s="4" t="s">
        <v>30</v>
      </c>
      <c r="D2921" s="4" t="s">
        <v>39</v>
      </c>
      <c r="E2921" s="4">
        <v>4.0</v>
      </c>
      <c r="F2921" s="4">
        <v>1.0</v>
      </c>
      <c r="G2921" s="4">
        <v>4.0</v>
      </c>
      <c r="H2921" s="5">
        <v>45190.0</v>
      </c>
      <c r="I2921" s="4">
        <f>IFERROR(__xludf.DUMMYFUNCTION("SPLIT(H2921,""/"")"),21.0)</f>
        <v>21</v>
      </c>
      <c r="J2921" s="4">
        <f>IFERROR(__xludf.DUMMYFUNCTION("""COMPUTED_VALUE"""),9.0)</f>
        <v>9</v>
      </c>
      <c r="K2921" s="4">
        <f>IFERROR(__xludf.DUMMYFUNCTION("""COMPUTED_VALUE"""),2023.0)</f>
        <v>2023</v>
      </c>
    </row>
    <row r="2922">
      <c r="A2922" s="1" t="s">
        <v>5420</v>
      </c>
      <c r="B2922" s="4" t="s">
        <v>32</v>
      </c>
      <c r="C2922" s="4" t="s">
        <v>29</v>
      </c>
      <c r="D2922" s="4" t="s">
        <v>39</v>
      </c>
      <c r="E2922" s="4">
        <v>3.0</v>
      </c>
      <c r="F2922" s="4">
        <v>1.0</v>
      </c>
      <c r="G2922" s="4">
        <v>3.0</v>
      </c>
      <c r="H2922" s="5">
        <v>45190.0</v>
      </c>
      <c r="I2922" s="4">
        <f>IFERROR(__xludf.DUMMYFUNCTION("SPLIT(H2922,""/"")"),21.0)</f>
        <v>21</v>
      </c>
      <c r="J2922" s="4">
        <f>IFERROR(__xludf.DUMMYFUNCTION("""COMPUTED_VALUE"""),9.0)</f>
        <v>9</v>
      </c>
      <c r="K2922" s="4">
        <f>IFERROR(__xludf.DUMMYFUNCTION("""COMPUTED_VALUE"""),2023.0)</f>
        <v>2023</v>
      </c>
    </row>
    <row r="2923">
      <c r="A2923" s="1" t="s">
        <v>6989</v>
      </c>
      <c r="B2923" s="4" t="s">
        <v>32</v>
      </c>
      <c r="C2923" s="4" t="s">
        <v>24</v>
      </c>
      <c r="D2923" s="4" t="s">
        <v>28</v>
      </c>
      <c r="E2923" s="4">
        <v>4.0</v>
      </c>
      <c r="F2923" s="4">
        <v>1.0</v>
      </c>
      <c r="G2923" s="4">
        <v>4.0</v>
      </c>
      <c r="H2923" s="5">
        <v>45190.0</v>
      </c>
      <c r="I2923" s="4">
        <f>IFERROR(__xludf.DUMMYFUNCTION("SPLIT(H2923,""/"")"),21.0)</f>
        <v>21</v>
      </c>
      <c r="J2923" s="4">
        <f>IFERROR(__xludf.DUMMYFUNCTION("""COMPUTED_VALUE"""),9.0)</f>
        <v>9</v>
      </c>
      <c r="K2923" s="4">
        <f>IFERROR(__xludf.DUMMYFUNCTION("""COMPUTED_VALUE"""),2023.0)</f>
        <v>2023</v>
      </c>
    </row>
    <row r="2924">
      <c r="A2924" s="1" t="s">
        <v>3554</v>
      </c>
      <c r="B2924" s="4" t="s">
        <v>32</v>
      </c>
      <c r="C2924" s="4" t="s">
        <v>30</v>
      </c>
      <c r="D2924" s="4" t="s">
        <v>30</v>
      </c>
      <c r="E2924" s="4">
        <v>3.0</v>
      </c>
      <c r="F2924" s="4">
        <v>1.0</v>
      </c>
      <c r="G2924" s="4">
        <v>3.0</v>
      </c>
      <c r="H2924" s="5">
        <v>45190.0</v>
      </c>
      <c r="I2924" s="4">
        <f>IFERROR(__xludf.DUMMYFUNCTION("SPLIT(H2924,""/"")"),21.0)</f>
        <v>21</v>
      </c>
      <c r="J2924" s="4">
        <f>IFERROR(__xludf.DUMMYFUNCTION("""COMPUTED_VALUE"""),9.0)</f>
        <v>9</v>
      </c>
      <c r="K2924" s="4">
        <f>IFERROR(__xludf.DUMMYFUNCTION("""COMPUTED_VALUE"""),2023.0)</f>
        <v>2023</v>
      </c>
    </row>
    <row r="2925">
      <c r="A2925" s="1" t="s">
        <v>5320</v>
      </c>
      <c r="B2925" s="4" t="s">
        <v>32</v>
      </c>
      <c r="C2925" s="4" t="s">
        <v>24</v>
      </c>
      <c r="D2925" s="4" t="s">
        <v>39</v>
      </c>
      <c r="E2925" s="4">
        <v>4.0</v>
      </c>
      <c r="F2925" s="4">
        <v>1.0</v>
      </c>
      <c r="G2925" s="4">
        <v>4.0</v>
      </c>
      <c r="H2925" s="5">
        <v>45191.0</v>
      </c>
      <c r="I2925" s="4">
        <f>IFERROR(__xludf.DUMMYFUNCTION("SPLIT(H2925,""/"")"),22.0)</f>
        <v>22</v>
      </c>
      <c r="J2925" s="4">
        <f>IFERROR(__xludf.DUMMYFUNCTION("""COMPUTED_VALUE"""),9.0)</f>
        <v>9</v>
      </c>
      <c r="K2925" s="4">
        <f>IFERROR(__xludf.DUMMYFUNCTION("""COMPUTED_VALUE"""),2023.0)</f>
        <v>2023</v>
      </c>
    </row>
    <row r="2926">
      <c r="A2926" s="1" t="s">
        <v>1749</v>
      </c>
      <c r="B2926" s="4" t="s">
        <v>32</v>
      </c>
      <c r="C2926" s="4" t="s">
        <v>30</v>
      </c>
      <c r="D2926" s="4" t="s">
        <v>28</v>
      </c>
      <c r="E2926" s="4">
        <v>5.0</v>
      </c>
      <c r="F2926" s="4">
        <v>1.0</v>
      </c>
      <c r="G2926" s="4">
        <v>5.0</v>
      </c>
      <c r="H2926" s="5">
        <v>45192.0</v>
      </c>
      <c r="I2926" s="4">
        <f>IFERROR(__xludf.DUMMYFUNCTION("SPLIT(H2926,""/"")"),23.0)</f>
        <v>23</v>
      </c>
      <c r="J2926" s="4">
        <f>IFERROR(__xludf.DUMMYFUNCTION("""COMPUTED_VALUE"""),9.0)</f>
        <v>9</v>
      </c>
      <c r="K2926" s="4">
        <f>IFERROR(__xludf.DUMMYFUNCTION("""COMPUTED_VALUE"""),2023.0)</f>
        <v>2023</v>
      </c>
    </row>
    <row r="2927">
      <c r="A2927" s="1" t="s">
        <v>7569</v>
      </c>
      <c r="B2927" s="4" t="s">
        <v>32</v>
      </c>
      <c r="C2927" s="4" t="s">
        <v>30</v>
      </c>
      <c r="D2927" s="4" t="s">
        <v>30</v>
      </c>
      <c r="E2927" s="4">
        <v>4.0</v>
      </c>
      <c r="F2927" s="4">
        <v>1.0</v>
      </c>
      <c r="G2927" s="4">
        <v>4.0</v>
      </c>
      <c r="H2927" s="5">
        <v>45192.0</v>
      </c>
      <c r="I2927" s="4">
        <f>IFERROR(__xludf.DUMMYFUNCTION("SPLIT(H2927,""/"")"),23.0)</f>
        <v>23</v>
      </c>
      <c r="J2927" s="4">
        <f>IFERROR(__xludf.DUMMYFUNCTION("""COMPUTED_VALUE"""),9.0)</f>
        <v>9</v>
      </c>
      <c r="K2927" s="4">
        <f>IFERROR(__xludf.DUMMYFUNCTION("""COMPUTED_VALUE"""),2023.0)</f>
        <v>2023</v>
      </c>
    </row>
    <row r="2928">
      <c r="A2928" s="1" t="s">
        <v>8049</v>
      </c>
      <c r="B2928" s="4" t="s">
        <v>32</v>
      </c>
      <c r="C2928" s="4" t="s">
        <v>24</v>
      </c>
      <c r="D2928" s="4" t="s">
        <v>30</v>
      </c>
      <c r="E2928" s="4">
        <v>2.0</v>
      </c>
      <c r="F2928" s="4">
        <v>1.0</v>
      </c>
      <c r="G2928" s="4">
        <v>2.0</v>
      </c>
      <c r="H2928" s="5">
        <v>45192.0</v>
      </c>
      <c r="I2928" s="4">
        <f>IFERROR(__xludf.DUMMYFUNCTION("SPLIT(H2928,""/"")"),23.0)</f>
        <v>23</v>
      </c>
      <c r="J2928" s="4">
        <f>IFERROR(__xludf.DUMMYFUNCTION("""COMPUTED_VALUE"""),9.0)</f>
        <v>9</v>
      </c>
      <c r="K2928" s="4">
        <f>IFERROR(__xludf.DUMMYFUNCTION("""COMPUTED_VALUE"""),2023.0)</f>
        <v>2023</v>
      </c>
    </row>
    <row r="2929">
      <c r="A2929" s="1" t="s">
        <v>5422</v>
      </c>
      <c r="B2929" s="4" t="s">
        <v>32</v>
      </c>
      <c r="C2929" s="4" t="s">
        <v>24</v>
      </c>
      <c r="D2929" s="4" t="s">
        <v>28</v>
      </c>
      <c r="E2929" s="4">
        <v>5.0</v>
      </c>
      <c r="F2929" s="4">
        <v>1.0</v>
      </c>
      <c r="G2929" s="4">
        <v>5.0</v>
      </c>
      <c r="H2929" s="5">
        <v>45192.0</v>
      </c>
      <c r="I2929" s="4">
        <f>IFERROR(__xludf.DUMMYFUNCTION("SPLIT(H2929,""/"")"),23.0)</f>
        <v>23</v>
      </c>
      <c r="J2929" s="4">
        <f>IFERROR(__xludf.DUMMYFUNCTION("""COMPUTED_VALUE"""),9.0)</f>
        <v>9</v>
      </c>
      <c r="K2929" s="4">
        <f>IFERROR(__xludf.DUMMYFUNCTION("""COMPUTED_VALUE"""),2023.0)</f>
        <v>2023</v>
      </c>
    </row>
    <row r="2930">
      <c r="A2930" s="1" t="s">
        <v>5102</v>
      </c>
      <c r="B2930" s="4" t="s">
        <v>32</v>
      </c>
      <c r="C2930" s="4" t="s">
        <v>30</v>
      </c>
      <c r="D2930" s="4" t="s">
        <v>23</v>
      </c>
      <c r="E2930" s="4">
        <v>1.0</v>
      </c>
      <c r="F2930" s="4">
        <v>1.0</v>
      </c>
      <c r="G2930" s="4">
        <v>1.0</v>
      </c>
      <c r="H2930" s="5">
        <v>45193.0</v>
      </c>
      <c r="I2930" s="4">
        <f>IFERROR(__xludf.DUMMYFUNCTION("SPLIT(H2930,""/"")"),24.0)</f>
        <v>24</v>
      </c>
      <c r="J2930" s="4">
        <f>IFERROR(__xludf.DUMMYFUNCTION("""COMPUTED_VALUE"""),9.0)</f>
        <v>9</v>
      </c>
      <c r="K2930" s="4">
        <f>IFERROR(__xludf.DUMMYFUNCTION("""COMPUTED_VALUE"""),2023.0)</f>
        <v>2023</v>
      </c>
    </row>
    <row r="2931">
      <c r="A2931" s="1" t="s">
        <v>7320</v>
      </c>
      <c r="B2931" s="4" t="s">
        <v>32</v>
      </c>
      <c r="C2931" s="4" t="s">
        <v>30</v>
      </c>
      <c r="D2931" s="4" t="s">
        <v>30</v>
      </c>
      <c r="E2931" s="4">
        <v>1.0</v>
      </c>
      <c r="F2931" s="4">
        <v>1.0</v>
      </c>
      <c r="G2931" s="4">
        <v>1.0</v>
      </c>
      <c r="H2931" s="5">
        <v>45193.0</v>
      </c>
      <c r="I2931" s="4">
        <f>IFERROR(__xludf.DUMMYFUNCTION("SPLIT(H2931,""/"")"),24.0)</f>
        <v>24</v>
      </c>
      <c r="J2931" s="4">
        <f>IFERROR(__xludf.DUMMYFUNCTION("""COMPUTED_VALUE"""),9.0)</f>
        <v>9</v>
      </c>
      <c r="K2931" s="4">
        <f>IFERROR(__xludf.DUMMYFUNCTION("""COMPUTED_VALUE"""),2023.0)</f>
        <v>2023</v>
      </c>
    </row>
    <row r="2932">
      <c r="A2932" s="1" t="s">
        <v>3994</v>
      </c>
      <c r="B2932" s="4" t="s">
        <v>32</v>
      </c>
      <c r="C2932" s="4" t="s">
        <v>24</v>
      </c>
      <c r="D2932" s="4" t="s">
        <v>30</v>
      </c>
      <c r="E2932" s="4">
        <v>1.0</v>
      </c>
      <c r="F2932" s="4">
        <v>1.0</v>
      </c>
      <c r="G2932" s="4">
        <v>1.0</v>
      </c>
      <c r="H2932" s="5">
        <v>45193.0</v>
      </c>
      <c r="I2932" s="4">
        <f>IFERROR(__xludf.DUMMYFUNCTION("SPLIT(H2932,""/"")"),24.0)</f>
        <v>24</v>
      </c>
      <c r="J2932" s="4">
        <f>IFERROR(__xludf.DUMMYFUNCTION("""COMPUTED_VALUE"""),9.0)</f>
        <v>9</v>
      </c>
      <c r="K2932" s="4">
        <f>IFERROR(__xludf.DUMMYFUNCTION("""COMPUTED_VALUE"""),2023.0)</f>
        <v>2023</v>
      </c>
    </row>
    <row r="2933">
      <c r="A2933" s="1" t="s">
        <v>9497</v>
      </c>
      <c r="B2933" s="4" t="s">
        <v>32</v>
      </c>
      <c r="C2933" s="4" t="s">
        <v>30</v>
      </c>
      <c r="D2933" s="4" t="s">
        <v>39</v>
      </c>
      <c r="E2933" s="4">
        <v>5.0</v>
      </c>
      <c r="F2933" s="4">
        <v>1.0</v>
      </c>
      <c r="G2933" s="4">
        <v>5.0</v>
      </c>
      <c r="H2933" s="5">
        <v>45193.0</v>
      </c>
      <c r="I2933" s="4">
        <f>IFERROR(__xludf.DUMMYFUNCTION("SPLIT(H2933,""/"")"),24.0)</f>
        <v>24</v>
      </c>
      <c r="J2933" s="4">
        <f>IFERROR(__xludf.DUMMYFUNCTION("""COMPUTED_VALUE"""),9.0)</f>
        <v>9</v>
      </c>
      <c r="K2933" s="4">
        <f>IFERROR(__xludf.DUMMYFUNCTION("""COMPUTED_VALUE"""),2023.0)</f>
        <v>2023</v>
      </c>
    </row>
    <row r="2934">
      <c r="A2934" s="1" t="s">
        <v>8268</v>
      </c>
      <c r="B2934" s="4" t="s">
        <v>32</v>
      </c>
      <c r="C2934" s="4" t="s">
        <v>29</v>
      </c>
      <c r="D2934" s="4" t="s">
        <v>30</v>
      </c>
      <c r="E2934" s="4">
        <v>4.0</v>
      </c>
      <c r="F2934" s="4">
        <v>1.0</v>
      </c>
      <c r="G2934" s="4">
        <v>4.0</v>
      </c>
      <c r="H2934" s="5">
        <v>45194.0</v>
      </c>
      <c r="I2934" s="4">
        <f>IFERROR(__xludf.DUMMYFUNCTION("SPLIT(H2934,""/"")"),25.0)</f>
        <v>25</v>
      </c>
      <c r="J2934" s="4">
        <f>IFERROR(__xludf.DUMMYFUNCTION("""COMPUTED_VALUE"""),9.0)</f>
        <v>9</v>
      </c>
      <c r="K2934" s="4">
        <f>IFERROR(__xludf.DUMMYFUNCTION("""COMPUTED_VALUE"""),2023.0)</f>
        <v>2023</v>
      </c>
    </row>
    <row r="2935">
      <c r="A2935" s="1" t="s">
        <v>6034</v>
      </c>
      <c r="B2935" s="4" t="s">
        <v>32</v>
      </c>
      <c r="C2935" s="4" t="s">
        <v>24</v>
      </c>
      <c r="D2935" s="4" t="s">
        <v>39</v>
      </c>
      <c r="E2935" s="4">
        <v>2.0</v>
      </c>
      <c r="F2935" s="4">
        <v>1.0</v>
      </c>
      <c r="G2935" s="4">
        <v>2.0</v>
      </c>
      <c r="H2935" s="5">
        <v>45195.0</v>
      </c>
      <c r="I2935" s="4">
        <f>IFERROR(__xludf.DUMMYFUNCTION("SPLIT(H2935,""/"")"),26.0)</f>
        <v>26</v>
      </c>
      <c r="J2935" s="4">
        <f>IFERROR(__xludf.DUMMYFUNCTION("""COMPUTED_VALUE"""),9.0)</f>
        <v>9</v>
      </c>
      <c r="K2935" s="4">
        <f>IFERROR(__xludf.DUMMYFUNCTION("""COMPUTED_VALUE"""),2023.0)</f>
        <v>2023</v>
      </c>
    </row>
    <row r="2936">
      <c r="A2936" s="1" t="s">
        <v>5608</v>
      </c>
      <c r="B2936" s="4" t="s">
        <v>32</v>
      </c>
      <c r="C2936" s="4" t="s">
        <v>24</v>
      </c>
      <c r="D2936" s="4" t="s">
        <v>23</v>
      </c>
      <c r="E2936" s="4">
        <v>5.0</v>
      </c>
      <c r="F2936" s="4">
        <v>1.0</v>
      </c>
      <c r="G2936" s="4">
        <v>5.0</v>
      </c>
      <c r="H2936" s="5">
        <v>45195.0</v>
      </c>
      <c r="I2936" s="4">
        <f>IFERROR(__xludf.DUMMYFUNCTION("SPLIT(H2936,""/"")"),26.0)</f>
        <v>26</v>
      </c>
      <c r="J2936" s="4">
        <f>IFERROR(__xludf.DUMMYFUNCTION("""COMPUTED_VALUE"""),9.0)</f>
        <v>9</v>
      </c>
      <c r="K2936" s="4">
        <f>IFERROR(__xludf.DUMMYFUNCTION("""COMPUTED_VALUE"""),2023.0)</f>
        <v>2023</v>
      </c>
    </row>
    <row r="2937">
      <c r="A2937" s="1" t="s">
        <v>4587</v>
      </c>
      <c r="B2937" s="4" t="s">
        <v>32</v>
      </c>
      <c r="C2937" s="4" t="s">
        <v>24</v>
      </c>
      <c r="D2937" s="4" t="s">
        <v>30</v>
      </c>
      <c r="E2937" s="4">
        <v>5.0</v>
      </c>
      <c r="F2937" s="4">
        <v>1.0</v>
      </c>
      <c r="G2937" s="4">
        <v>5.0</v>
      </c>
      <c r="H2937" s="5">
        <v>45195.0</v>
      </c>
      <c r="I2937" s="4">
        <f>IFERROR(__xludf.DUMMYFUNCTION("SPLIT(H2937,""/"")"),26.0)</f>
        <v>26</v>
      </c>
      <c r="J2937" s="4">
        <f>IFERROR(__xludf.DUMMYFUNCTION("""COMPUTED_VALUE"""),9.0)</f>
        <v>9</v>
      </c>
      <c r="K2937" s="4">
        <f>IFERROR(__xludf.DUMMYFUNCTION("""COMPUTED_VALUE"""),2023.0)</f>
        <v>2023</v>
      </c>
    </row>
    <row r="2938">
      <c r="A2938" s="1" t="s">
        <v>6267</v>
      </c>
      <c r="B2938" s="4" t="s">
        <v>32</v>
      </c>
      <c r="C2938" s="4" t="s">
        <v>24</v>
      </c>
      <c r="D2938" s="4" t="s">
        <v>39</v>
      </c>
      <c r="E2938" s="4">
        <v>5.0</v>
      </c>
      <c r="F2938" s="4">
        <v>1.0</v>
      </c>
      <c r="G2938" s="4">
        <v>5.0</v>
      </c>
      <c r="H2938" s="5">
        <v>45196.0</v>
      </c>
      <c r="I2938" s="4">
        <f>IFERROR(__xludf.DUMMYFUNCTION("SPLIT(H2938,""/"")"),27.0)</f>
        <v>27</v>
      </c>
      <c r="J2938" s="4">
        <f>IFERROR(__xludf.DUMMYFUNCTION("""COMPUTED_VALUE"""),9.0)</f>
        <v>9</v>
      </c>
      <c r="K2938" s="4">
        <f>IFERROR(__xludf.DUMMYFUNCTION("""COMPUTED_VALUE"""),2023.0)</f>
        <v>2023</v>
      </c>
    </row>
    <row r="2939">
      <c r="A2939" s="1" t="s">
        <v>4010</v>
      </c>
      <c r="B2939" s="4" t="s">
        <v>32</v>
      </c>
      <c r="C2939" s="4" t="s">
        <v>30</v>
      </c>
      <c r="D2939" s="4" t="s">
        <v>39</v>
      </c>
      <c r="E2939" s="4">
        <v>5.0</v>
      </c>
      <c r="F2939" s="4">
        <v>1.0</v>
      </c>
      <c r="G2939" s="4">
        <v>5.0</v>
      </c>
      <c r="H2939" s="5">
        <v>45196.0</v>
      </c>
      <c r="I2939" s="4">
        <f>IFERROR(__xludf.DUMMYFUNCTION("SPLIT(H2939,""/"")"),27.0)</f>
        <v>27</v>
      </c>
      <c r="J2939" s="4">
        <f>IFERROR(__xludf.DUMMYFUNCTION("""COMPUTED_VALUE"""),9.0)</f>
        <v>9</v>
      </c>
      <c r="K2939" s="4">
        <f>IFERROR(__xludf.DUMMYFUNCTION("""COMPUTED_VALUE"""),2023.0)</f>
        <v>2023</v>
      </c>
    </row>
    <row r="2940">
      <c r="A2940" s="1" t="s">
        <v>2794</v>
      </c>
      <c r="B2940" s="4" t="s">
        <v>32</v>
      </c>
      <c r="C2940" s="4" t="s">
        <v>29</v>
      </c>
      <c r="D2940" s="4" t="s">
        <v>30</v>
      </c>
      <c r="E2940" s="4">
        <v>2.0</v>
      </c>
      <c r="F2940" s="4">
        <v>1.0</v>
      </c>
      <c r="G2940" s="4">
        <v>2.0</v>
      </c>
      <c r="H2940" s="5">
        <v>45196.0</v>
      </c>
      <c r="I2940" s="4">
        <f>IFERROR(__xludf.DUMMYFUNCTION("SPLIT(H2940,""/"")"),27.0)</f>
        <v>27</v>
      </c>
      <c r="J2940" s="4">
        <f>IFERROR(__xludf.DUMMYFUNCTION("""COMPUTED_VALUE"""),9.0)</f>
        <v>9</v>
      </c>
      <c r="K2940" s="4">
        <f>IFERROR(__xludf.DUMMYFUNCTION("""COMPUTED_VALUE"""),2023.0)</f>
        <v>2023</v>
      </c>
    </row>
    <row r="2941">
      <c r="A2941" s="1" t="s">
        <v>5282</v>
      </c>
      <c r="B2941" s="4" t="s">
        <v>32</v>
      </c>
      <c r="C2941" s="4" t="s">
        <v>29</v>
      </c>
      <c r="D2941" s="4" t="s">
        <v>39</v>
      </c>
      <c r="E2941" s="4">
        <v>3.0</v>
      </c>
      <c r="F2941" s="4">
        <v>1.0</v>
      </c>
      <c r="G2941" s="4">
        <v>3.0</v>
      </c>
      <c r="H2941" s="5">
        <v>45196.0</v>
      </c>
      <c r="I2941" s="4">
        <f>IFERROR(__xludf.DUMMYFUNCTION("SPLIT(H2941,""/"")"),27.0)</f>
        <v>27</v>
      </c>
      <c r="J2941" s="4">
        <f>IFERROR(__xludf.DUMMYFUNCTION("""COMPUTED_VALUE"""),9.0)</f>
        <v>9</v>
      </c>
      <c r="K2941" s="4">
        <f>IFERROR(__xludf.DUMMYFUNCTION("""COMPUTED_VALUE"""),2023.0)</f>
        <v>2023</v>
      </c>
    </row>
    <row r="2942">
      <c r="A2942" s="1" t="s">
        <v>3213</v>
      </c>
      <c r="B2942" s="4" t="s">
        <v>32</v>
      </c>
      <c r="C2942" s="4" t="s">
        <v>30</v>
      </c>
      <c r="D2942" s="4" t="s">
        <v>28</v>
      </c>
      <c r="E2942" s="4">
        <v>3.0</v>
      </c>
      <c r="F2942" s="4">
        <v>1.0</v>
      </c>
      <c r="G2942" s="4">
        <v>3.0</v>
      </c>
      <c r="H2942" s="5">
        <v>45197.0</v>
      </c>
      <c r="I2942" s="4">
        <f>IFERROR(__xludf.DUMMYFUNCTION("SPLIT(H2942,""/"")"),28.0)</f>
        <v>28</v>
      </c>
      <c r="J2942" s="4">
        <f>IFERROR(__xludf.DUMMYFUNCTION("""COMPUTED_VALUE"""),9.0)</f>
        <v>9</v>
      </c>
      <c r="K2942" s="4">
        <f>IFERROR(__xludf.DUMMYFUNCTION("""COMPUTED_VALUE"""),2023.0)</f>
        <v>2023</v>
      </c>
    </row>
    <row r="2943">
      <c r="A2943" s="1" t="s">
        <v>5604</v>
      </c>
      <c r="B2943" s="4" t="s">
        <v>32</v>
      </c>
      <c r="C2943" s="4" t="s">
        <v>30</v>
      </c>
      <c r="D2943" s="4" t="s">
        <v>28</v>
      </c>
      <c r="E2943" s="4">
        <v>5.0</v>
      </c>
      <c r="F2943" s="4">
        <v>1.0</v>
      </c>
      <c r="G2943" s="4">
        <v>5.0</v>
      </c>
      <c r="H2943" s="5">
        <v>45197.0</v>
      </c>
      <c r="I2943" s="4">
        <f>IFERROR(__xludf.DUMMYFUNCTION("SPLIT(H2943,""/"")"),28.0)</f>
        <v>28</v>
      </c>
      <c r="J2943" s="4">
        <f>IFERROR(__xludf.DUMMYFUNCTION("""COMPUTED_VALUE"""),9.0)</f>
        <v>9</v>
      </c>
      <c r="K2943" s="4">
        <f>IFERROR(__xludf.DUMMYFUNCTION("""COMPUTED_VALUE"""),2023.0)</f>
        <v>2023</v>
      </c>
    </row>
    <row r="2944">
      <c r="A2944" s="1" t="s">
        <v>5698</v>
      </c>
      <c r="B2944" s="4" t="s">
        <v>32</v>
      </c>
      <c r="C2944" s="4" t="s">
        <v>29</v>
      </c>
      <c r="D2944" s="4" t="s">
        <v>30</v>
      </c>
      <c r="E2944" s="4">
        <v>4.0</v>
      </c>
      <c r="F2944" s="4">
        <v>1.0</v>
      </c>
      <c r="G2944" s="4">
        <v>4.0</v>
      </c>
      <c r="H2944" s="5">
        <v>45197.0</v>
      </c>
      <c r="I2944" s="4">
        <f>IFERROR(__xludf.DUMMYFUNCTION("SPLIT(H2944,""/"")"),28.0)</f>
        <v>28</v>
      </c>
      <c r="J2944" s="4">
        <f>IFERROR(__xludf.DUMMYFUNCTION("""COMPUTED_VALUE"""),9.0)</f>
        <v>9</v>
      </c>
      <c r="K2944" s="4">
        <f>IFERROR(__xludf.DUMMYFUNCTION("""COMPUTED_VALUE"""),2023.0)</f>
        <v>2023</v>
      </c>
    </row>
    <row r="2945">
      <c r="A2945" s="1" t="s">
        <v>7939</v>
      </c>
      <c r="B2945" s="4" t="s">
        <v>32</v>
      </c>
      <c r="C2945" s="4" t="s">
        <v>24</v>
      </c>
      <c r="D2945" s="4" t="s">
        <v>28</v>
      </c>
      <c r="E2945" s="4">
        <v>2.0</v>
      </c>
      <c r="F2945" s="4">
        <v>1.0</v>
      </c>
      <c r="G2945" s="4">
        <v>2.0</v>
      </c>
      <c r="H2945" s="5">
        <v>45197.0</v>
      </c>
      <c r="I2945" s="4">
        <f>IFERROR(__xludf.DUMMYFUNCTION("SPLIT(H2945,""/"")"),28.0)</f>
        <v>28</v>
      </c>
      <c r="J2945" s="4">
        <f>IFERROR(__xludf.DUMMYFUNCTION("""COMPUTED_VALUE"""),9.0)</f>
        <v>9</v>
      </c>
      <c r="K2945" s="4">
        <f>IFERROR(__xludf.DUMMYFUNCTION("""COMPUTED_VALUE"""),2023.0)</f>
        <v>2023</v>
      </c>
    </row>
    <row r="2946">
      <c r="A2946" s="1" t="s">
        <v>457</v>
      </c>
      <c r="B2946" s="4" t="s">
        <v>32</v>
      </c>
      <c r="C2946" s="4" t="s">
        <v>24</v>
      </c>
      <c r="D2946" s="4" t="s">
        <v>39</v>
      </c>
      <c r="E2946" s="4">
        <v>5.0</v>
      </c>
      <c r="F2946" s="4">
        <v>1.0</v>
      </c>
      <c r="G2946" s="4">
        <v>5.0</v>
      </c>
      <c r="H2946" s="5">
        <v>45198.0</v>
      </c>
      <c r="I2946" s="4">
        <f>IFERROR(__xludf.DUMMYFUNCTION("SPLIT(H2946,""/"")"),29.0)</f>
        <v>29</v>
      </c>
      <c r="J2946" s="4">
        <f>IFERROR(__xludf.DUMMYFUNCTION("""COMPUTED_VALUE"""),9.0)</f>
        <v>9</v>
      </c>
      <c r="K2946" s="4">
        <f>IFERROR(__xludf.DUMMYFUNCTION("""COMPUTED_VALUE"""),2023.0)</f>
        <v>2023</v>
      </c>
    </row>
    <row r="2947">
      <c r="A2947" s="1" t="s">
        <v>3704</v>
      </c>
      <c r="B2947" s="4" t="s">
        <v>32</v>
      </c>
      <c r="C2947" s="4" t="s">
        <v>24</v>
      </c>
      <c r="D2947" s="4" t="s">
        <v>23</v>
      </c>
      <c r="E2947" s="4">
        <v>4.0</v>
      </c>
      <c r="F2947" s="4">
        <v>1.0</v>
      </c>
      <c r="G2947" s="4">
        <v>4.0</v>
      </c>
      <c r="H2947" s="5">
        <v>45198.0</v>
      </c>
      <c r="I2947" s="4">
        <f>IFERROR(__xludf.DUMMYFUNCTION("SPLIT(H2947,""/"")"),29.0)</f>
        <v>29</v>
      </c>
      <c r="J2947" s="4">
        <f>IFERROR(__xludf.DUMMYFUNCTION("""COMPUTED_VALUE"""),9.0)</f>
        <v>9</v>
      </c>
      <c r="K2947" s="4">
        <f>IFERROR(__xludf.DUMMYFUNCTION("""COMPUTED_VALUE"""),2023.0)</f>
        <v>2023</v>
      </c>
    </row>
    <row r="2948">
      <c r="A2948" s="1" t="s">
        <v>2928</v>
      </c>
      <c r="B2948" s="4" t="s">
        <v>32</v>
      </c>
      <c r="C2948" s="4" t="s">
        <v>29</v>
      </c>
      <c r="D2948" s="4" t="s">
        <v>28</v>
      </c>
      <c r="E2948" s="4">
        <v>3.0</v>
      </c>
      <c r="F2948" s="4">
        <v>1.0</v>
      </c>
      <c r="G2948" s="4">
        <v>3.0</v>
      </c>
      <c r="H2948" s="5">
        <v>45199.0</v>
      </c>
      <c r="I2948" s="4">
        <f>IFERROR(__xludf.DUMMYFUNCTION("SPLIT(H2948,""/"")"),30.0)</f>
        <v>30</v>
      </c>
      <c r="J2948" s="4">
        <f>IFERROR(__xludf.DUMMYFUNCTION("""COMPUTED_VALUE"""),9.0)</f>
        <v>9</v>
      </c>
      <c r="K2948" s="4">
        <f>IFERROR(__xludf.DUMMYFUNCTION("""COMPUTED_VALUE"""),2023.0)</f>
        <v>2023</v>
      </c>
    </row>
    <row r="2949">
      <c r="A2949" s="1" t="s">
        <v>4763</v>
      </c>
      <c r="B2949" s="4" t="s">
        <v>32</v>
      </c>
      <c r="C2949" s="4" t="s">
        <v>29</v>
      </c>
      <c r="D2949" s="4" t="s">
        <v>39</v>
      </c>
      <c r="E2949" s="4">
        <v>4.0</v>
      </c>
      <c r="F2949" s="4">
        <v>1.0</v>
      </c>
      <c r="G2949" s="4">
        <v>4.0</v>
      </c>
      <c r="H2949" s="5">
        <v>45199.0</v>
      </c>
      <c r="I2949" s="4">
        <f>IFERROR(__xludf.DUMMYFUNCTION("SPLIT(H2949,""/"")"),30.0)</f>
        <v>30</v>
      </c>
      <c r="J2949" s="4">
        <f>IFERROR(__xludf.DUMMYFUNCTION("""COMPUTED_VALUE"""),9.0)</f>
        <v>9</v>
      </c>
      <c r="K2949" s="4">
        <f>IFERROR(__xludf.DUMMYFUNCTION("""COMPUTED_VALUE"""),2023.0)</f>
        <v>2023</v>
      </c>
    </row>
    <row r="2950">
      <c r="A2950" s="1" t="s">
        <v>6327</v>
      </c>
      <c r="B2950" s="4" t="s">
        <v>32</v>
      </c>
      <c r="C2950" s="4" t="s">
        <v>30</v>
      </c>
      <c r="D2950" s="4" t="s">
        <v>28</v>
      </c>
      <c r="E2950" s="4">
        <v>2.0</v>
      </c>
      <c r="F2950" s="4">
        <v>1.0</v>
      </c>
      <c r="G2950" s="4">
        <v>2.0</v>
      </c>
      <c r="H2950" s="5">
        <v>45199.0</v>
      </c>
      <c r="I2950" s="4">
        <f>IFERROR(__xludf.DUMMYFUNCTION("SPLIT(H2950,""/"")"),30.0)</f>
        <v>30</v>
      </c>
      <c r="J2950" s="4">
        <f>IFERROR(__xludf.DUMMYFUNCTION("""COMPUTED_VALUE"""),9.0)</f>
        <v>9</v>
      </c>
      <c r="K2950" s="4">
        <f>IFERROR(__xludf.DUMMYFUNCTION("""COMPUTED_VALUE"""),2023.0)</f>
        <v>2023</v>
      </c>
    </row>
    <row r="2951">
      <c r="A2951" s="1" t="s">
        <v>5605</v>
      </c>
      <c r="B2951" s="4" t="s">
        <v>32</v>
      </c>
      <c r="C2951" s="4" t="s">
        <v>24</v>
      </c>
      <c r="D2951" s="4" t="s">
        <v>23</v>
      </c>
      <c r="E2951" s="4">
        <v>4.0</v>
      </c>
      <c r="F2951" s="4">
        <v>1.0</v>
      </c>
      <c r="G2951" s="4">
        <v>4.0</v>
      </c>
      <c r="H2951" s="5">
        <v>45200.0</v>
      </c>
      <c r="I2951" s="4">
        <f>IFERROR(__xludf.DUMMYFUNCTION("SPLIT(H2951,""/"")"),1.0)</f>
        <v>1</v>
      </c>
      <c r="J2951" s="4">
        <f>IFERROR(__xludf.DUMMYFUNCTION("""COMPUTED_VALUE"""),10.0)</f>
        <v>10</v>
      </c>
      <c r="K2951" s="4">
        <f>IFERROR(__xludf.DUMMYFUNCTION("""COMPUTED_VALUE"""),2023.0)</f>
        <v>2023</v>
      </c>
    </row>
    <row r="2952">
      <c r="A2952" s="1" t="s">
        <v>9463</v>
      </c>
      <c r="B2952" s="4" t="s">
        <v>32</v>
      </c>
      <c r="C2952" s="4" t="s">
        <v>24</v>
      </c>
      <c r="D2952" s="4" t="s">
        <v>30</v>
      </c>
      <c r="E2952" s="4">
        <v>5.0</v>
      </c>
      <c r="F2952" s="4">
        <v>1.0</v>
      </c>
      <c r="G2952" s="4">
        <v>5.0</v>
      </c>
      <c r="H2952" s="5">
        <v>45201.0</v>
      </c>
      <c r="I2952" s="4">
        <f>IFERROR(__xludf.DUMMYFUNCTION("SPLIT(H2952,""/"")"),2.0)</f>
        <v>2</v>
      </c>
      <c r="J2952" s="4">
        <f>IFERROR(__xludf.DUMMYFUNCTION("""COMPUTED_VALUE"""),10.0)</f>
        <v>10</v>
      </c>
      <c r="K2952" s="4">
        <f>IFERROR(__xludf.DUMMYFUNCTION("""COMPUTED_VALUE"""),2023.0)</f>
        <v>2023</v>
      </c>
    </row>
    <row r="2953">
      <c r="A2953" s="1" t="s">
        <v>5988</v>
      </c>
      <c r="B2953" s="4" t="s">
        <v>32</v>
      </c>
      <c r="C2953" s="4" t="s">
        <v>29</v>
      </c>
      <c r="D2953" s="4" t="s">
        <v>30</v>
      </c>
      <c r="E2953" s="4">
        <v>4.0</v>
      </c>
      <c r="F2953" s="4">
        <v>1.0</v>
      </c>
      <c r="G2953" s="4">
        <v>4.0</v>
      </c>
      <c r="H2953" s="5">
        <v>45201.0</v>
      </c>
      <c r="I2953" s="4">
        <f>IFERROR(__xludf.DUMMYFUNCTION("SPLIT(H2953,""/"")"),2.0)</f>
        <v>2</v>
      </c>
      <c r="J2953" s="4">
        <f>IFERROR(__xludf.DUMMYFUNCTION("""COMPUTED_VALUE"""),10.0)</f>
        <v>10</v>
      </c>
      <c r="K2953" s="4">
        <f>IFERROR(__xludf.DUMMYFUNCTION("""COMPUTED_VALUE"""),2023.0)</f>
        <v>2023</v>
      </c>
    </row>
    <row r="2954">
      <c r="A2954" s="1" t="s">
        <v>6568</v>
      </c>
      <c r="B2954" s="4" t="s">
        <v>32</v>
      </c>
      <c r="C2954" s="4" t="s">
        <v>24</v>
      </c>
      <c r="D2954" s="4" t="s">
        <v>28</v>
      </c>
      <c r="E2954" s="4">
        <v>3.0</v>
      </c>
      <c r="F2954" s="4">
        <v>1.0</v>
      </c>
      <c r="G2954" s="4">
        <v>3.0</v>
      </c>
      <c r="H2954" s="5">
        <v>45201.0</v>
      </c>
      <c r="I2954" s="4">
        <f>IFERROR(__xludf.DUMMYFUNCTION("SPLIT(H2954,""/"")"),2.0)</f>
        <v>2</v>
      </c>
      <c r="J2954" s="4">
        <f>IFERROR(__xludf.DUMMYFUNCTION("""COMPUTED_VALUE"""),10.0)</f>
        <v>10</v>
      </c>
      <c r="K2954" s="4">
        <f>IFERROR(__xludf.DUMMYFUNCTION("""COMPUTED_VALUE"""),2023.0)</f>
        <v>2023</v>
      </c>
    </row>
    <row r="2955">
      <c r="A2955" s="1" t="s">
        <v>8492</v>
      </c>
      <c r="B2955" s="4" t="s">
        <v>32</v>
      </c>
      <c r="C2955" s="4" t="s">
        <v>24</v>
      </c>
      <c r="D2955" s="4" t="s">
        <v>28</v>
      </c>
      <c r="E2955" s="4">
        <v>3.0</v>
      </c>
      <c r="F2955" s="4">
        <v>1.0</v>
      </c>
      <c r="G2955" s="4">
        <v>3.0</v>
      </c>
      <c r="H2955" s="5">
        <v>45201.0</v>
      </c>
      <c r="I2955" s="4">
        <f>IFERROR(__xludf.DUMMYFUNCTION("SPLIT(H2955,""/"")"),2.0)</f>
        <v>2</v>
      </c>
      <c r="J2955" s="4">
        <f>IFERROR(__xludf.DUMMYFUNCTION("""COMPUTED_VALUE"""),10.0)</f>
        <v>10</v>
      </c>
      <c r="K2955" s="4">
        <f>IFERROR(__xludf.DUMMYFUNCTION("""COMPUTED_VALUE"""),2023.0)</f>
        <v>2023</v>
      </c>
    </row>
    <row r="2956">
      <c r="A2956" s="1" t="s">
        <v>6178</v>
      </c>
      <c r="B2956" s="4" t="s">
        <v>32</v>
      </c>
      <c r="C2956" s="4" t="s">
        <v>30</v>
      </c>
      <c r="D2956" s="4" t="s">
        <v>30</v>
      </c>
      <c r="E2956" s="4">
        <v>2.0</v>
      </c>
      <c r="F2956" s="4">
        <v>1.0</v>
      </c>
      <c r="G2956" s="4">
        <v>2.0</v>
      </c>
      <c r="H2956" s="5">
        <v>45202.0</v>
      </c>
      <c r="I2956" s="4">
        <f>IFERROR(__xludf.DUMMYFUNCTION("SPLIT(H2956,""/"")"),3.0)</f>
        <v>3</v>
      </c>
      <c r="J2956" s="4">
        <f>IFERROR(__xludf.DUMMYFUNCTION("""COMPUTED_VALUE"""),10.0)</f>
        <v>10</v>
      </c>
      <c r="K2956" s="4">
        <f>IFERROR(__xludf.DUMMYFUNCTION("""COMPUTED_VALUE"""),2023.0)</f>
        <v>2023</v>
      </c>
    </row>
    <row r="2957">
      <c r="A2957" s="1" t="s">
        <v>3990</v>
      </c>
      <c r="B2957" s="4" t="s">
        <v>32</v>
      </c>
      <c r="C2957" s="4" t="s">
        <v>29</v>
      </c>
      <c r="D2957" s="4" t="s">
        <v>23</v>
      </c>
      <c r="E2957" s="4">
        <v>5.0</v>
      </c>
      <c r="F2957" s="4">
        <v>1.0</v>
      </c>
      <c r="G2957" s="4">
        <v>5.0</v>
      </c>
      <c r="H2957" s="5">
        <v>45202.0</v>
      </c>
      <c r="I2957" s="4">
        <f>IFERROR(__xludf.DUMMYFUNCTION("SPLIT(H2957,""/"")"),3.0)</f>
        <v>3</v>
      </c>
      <c r="J2957" s="4">
        <f>IFERROR(__xludf.DUMMYFUNCTION("""COMPUTED_VALUE"""),10.0)</f>
        <v>10</v>
      </c>
      <c r="K2957" s="4">
        <f>IFERROR(__xludf.DUMMYFUNCTION("""COMPUTED_VALUE"""),2023.0)</f>
        <v>2023</v>
      </c>
    </row>
    <row r="2958">
      <c r="A2958" s="1" t="s">
        <v>106</v>
      </c>
      <c r="B2958" s="4" t="s">
        <v>32</v>
      </c>
      <c r="C2958" s="4" t="s">
        <v>24</v>
      </c>
      <c r="D2958" s="4" t="s">
        <v>23</v>
      </c>
      <c r="E2958" s="4">
        <v>1.0</v>
      </c>
      <c r="F2958" s="4">
        <v>1.0</v>
      </c>
      <c r="G2958" s="4">
        <v>1.0</v>
      </c>
      <c r="H2958" s="5">
        <v>45202.0</v>
      </c>
      <c r="I2958" s="4">
        <f>IFERROR(__xludf.DUMMYFUNCTION("SPLIT(H2958,""/"")"),3.0)</f>
        <v>3</v>
      </c>
      <c r="J2958" s="4">
        <f>IFERROR(__xludf.DUMMYFUNCTION("""COMPUTED_VALUE"""),10.0)</f>
        <v>10</v>
      </c>
      <c r="K2958" s="4">
        <f>IFERROR(__xludf.DUMMYFUNCTION("""COMPUTED_VALUE"""),2023.0)</f>
        <v>2023</v>
      </c>
    </row>
    <row r="2959">
      <c r="A2959" s="1" t="s">
        <v>1132</v>
      </c>
      <c r="B2959" s="4" t="s">
        <v>32</v>
      </c>
      <c r="C2959" s="4" t="s">
        <v>24</v>
      </c>
      <c r="D2959" s="4" t="s">
        <v>28</v>
      </c>
      <c r="E2959" s="4">
        <v>2.0</v>
      </c>
      <c r="F2959" s="4">
        <v>1.0</v>
      </c>
      <c r="G2959" s="4">
        <v>2.0</v>
      </c>
      <c r="H2959" s="5">
        <v>45202.0</v>
      </c>
      <c r="I2959" s="4">
        <f>IFERROR(__xludf.DUMMYFUNCTION("SPLIT(H2959,""/"")"),3.0)</f>
        <v>3</v>
      </c>
      <c r="J2959" s="4">
        <f>IFERROR(__xludf.DUMMYFUNCTION("""COMPUTED_VALUE"""),10.0)</f>
        <v>10</v>
      </c>
      <c r="K2959" s="4">
        <f>IFERROR(__xludf.DUMMYFUNCTION("""COMPUTED_VALUE"""),2023.0)</f>
        <v>2023</v>
      </c>
    </row>
    <row r="2960">
      <c r="A2960" s="1" t="s">
        <v>338</v>
      </c>
      <c r="B2960" s="4" t="s">
        <v>32</v>
      </c>
      <c r="C2960" s="4" t="s">
        <v>29</v>
      </c>
      <c r="D2960" s="4" t="s">
        <v>28</v>
      </c>
      <c r="E2960" s="4">
        <v>2.0</v>
      </c>
      <c r="F2960" s="4">
        <v>1.0</v>
      </c>
      <c r="G2960" s="4">
        <v>2.0</v>
      </c>
      <c r="H2960" s="5">
        <v>45203.0</v>
      </c>
      <c r="I2960" s="4">
        <f>IFERROR(__xludf.DUMMYFUNCTION("SPLIT(H2960,""/"")"),4.0)</f>
        <v>4</v>
      </c>
      <c r="J2960" s="4">
        <f>IFERROR(__xludf.DUMMYFUNCTION("""COMPUTED_VALUE"""),10.0)</f>
        <v>10</v>
      </c>
      <c r="K2960" s="4">
        <f>IFERROR(__xludf.DUMMYFUNCTION("""COMPUTED_VALUE"""),2023.0)</f>
        <v>2023</v>
      </c>
    </row>
    <row r="2961">
      <c r="A2961" s="1" t="s">
        <v>9133</v>
      </c>
      <c r="B2961" s="4" t="s">
        <v>32</v>
      </c>
      <c r="C2961" s="4" t="s">
        <v>29</v>
      </c>
      <c r="D2961" s="4" t="s">
        <v>39</v>
      </c>
      <c r="E2961" s="4">
        <v>2.0</v>
      </c>
      <c r="F2961" s="4">
        <v>1.0</v>
      </c>
      <c r="G2961" s="4">
        <v>2.0</v>
      </c>
      <c r="H2961" s="5">
        <v>45203.0</v>
      </c>
      <c r="I2961" s="4">
        <f>IFERROR(__xludf.DUMMYFUNCTION("SPLIT(H2961,""/"")"),4.0)</f>
        <v>4</v>
      </c>
      <c r="J2961" s="4">
        <f>IFERROR(__xludf.DUMMYFUNCTION("""COMPUTED_VALUE"""),10.0)</f>
        <v>10</v>
      </c>
      <c r="K2961" s="4">
        <f>IFERROR(__xludf.DUMMYFUNCTION("""COMPUTED_VALUE"""),2023.0)</f>
        <v>2023</v>
      </c>
    </row>
    <row r="2962">
      <c r="A2962" s="1" t="s">
        <v>6201</v>
      </c>
      <c r="B2962" s="4" t="s">
        <v>32</v>
      </c>
      <c r="C2962" s="4" t="s">
        <v>24</v>
      </c>
      <c r="D2962" s="4" t="s">
        <v>30</v>
      </c>
      <c r="E2962" s="4">
        <v>4.0</v>
      </c>
      <c r="F2962" s="4">
        <v>1.0</v>
      </c>
      <c r="G2962" s="4">
        <v>4.0</v>
      </c>
      <c r="H2962" s="5">
        <v>45203.0</v>
      </c>
      <c r="I2962" s="4">
        <f>IFERROR(__xludf.DUMMYFUNCTION("SPLIT(H2962,""/"")"),4.0)</f>
        <v>4</v>
      </c>
      <c r="J2962" s="4">
        <f>IFERROR(__xludf.DUMMYFUNCTION("""COMPUTED_VALUE"""),10.0)</f>
        <v>10</v>
      </c>
      <c r="K2962" s="4">
        <f>IFERROR(__xludf.DUMMYFUNCTION("""COMPUTED_VALUE"""),2023.0)</f>
        <v>2023</v>
      </c>
    </row>
    <row r="2963">
      <c r="A2963" s="1" t="s">
        <v>7115</v>
      </c>
      <c r="B2963" s="4" t="s">
        <v>32</v>
      </c>
      <c r="C2963" s="4" t="s">
        <v>29</v>
      </c>
      <c r="D2963" s="4" t="s">
        <v>23</v>
      </c>
      <c r="E2963" s="4">
        <v>1.0</v>
      </c>
      <c r="F2963" s="4">
        <v>1.0</v>
      </c>
      <c r="G2963" s="4">
        <v>1.0</v>
      </c>
      <c r="H2963" s="5">
        <v>45204.0</v>
      </c>
      <c r="I2963" s="4">
        <f>IFERROR(__xludf.DUMMYFUNCTION("SPLIT(H2963,""/"")"),5.0)</f>
        <v>5</v>
      </c>
      <c r="J2963" s="4">
        <f>IFERROR(__xludf.DUMMYFUNCTION("""COMPUTED_VALUE"""),10.0)</f>
        <v>10</v>
      </c>
      <c r="K2963" s="4">
        <f>IFERROR(__xludf.DUMMYFUNCTION("""COMPUTED_VALUE"""),2023.0)</f>
        <v>2023</v>
      </c>
    </row>
    <row r="2964">
      <c r="A2964" s="1" t="s">
        <v>4425</v>
      </c>
      <c r="B2964" s="4" t="s">
        <v>32</v>
      </c>
      <c r="C2964" s="4" t="s">
        <v>29</v>
      </c>
      <c r="D2964" s="4" t="s">
        <v>28</v>
      </c>
      <c r="E2964" s="4">
        <v>4.0</v>
      </c>
      <c r="F2964" s="4">
        <v>1.0</v>
      </c>
      <c r="G2964" s="4">
        <v>4.0</v>
      </c>
      <c r="H2964" s="5">
        <v>45204.0</v>
      </c>
      <c r="I2964" s="4">
        <f>IFERROR(__xludf.DUMMYFUNCTION("SPLIT(H2964,""/"")"),5.0)</f>
        <v>5</v>
      </c>
      <c r="J2964" s="4">
        <f>IFERROR(__xludf.DUMMYFUNCTION("""COMPUTED_VALUE"""),10.0)</f>
        <v>10</v>
      </c>
      <c r="K2964" s="4">
        <f>IFERROR(__xludf.DUMMYFUNCTION("""COMPUTED_VALUE"""),2023.0)</f>
        <v>2023</v>
      </c>
    </row>
    <row r="2965">
      <c r="A2965" s="1" t="s">
        <v>3728</v>
      </c>
      <c r="B2965" s="4" t="s">
        <v>32</v>
      </c>
      <c r="C2965" s="4" t="s">
        <v>24</v>
      </c>
      <c r="D2965" s="4" t="s">
        <v>23</v>
      </c>
      <c r="E2965" s="4">
        <v>1.0</v>
      </c>
      <c r="F2965" s="4">
        <v>1.0</v>
      </c>
      <c r="G2965" s="4">
        <v>1.0</v>
      </c>
      <c r="H2965" s="5">
        <v>45204.0</v>
      </c>
      <c r="I2965" s="4">
        <f>IFERROR(__xludf.DUMMYFUNCTION("SPLIT(H2965,""/"")"),5.0)</f>
        <v>5</v>
      </c>
      <c r="J2965" s="4">
        <f>IFERROR(__xludf.DUMMYFUNCTION("""COMPUTED_VALUE"""),10.0)</f>
        <v>10</v>
      </c>
      <c r="K2965" s="4">
        <f>IFERROR(__xludf.DUMMYFUNCTION("""COMPUTED_VALUE"""),2023.0)</f>
        <v>2023</v>
      </c>
    </row>
    <row r="2966">
      <c r="A2966" s="1" t="s">
        <v>2273</v>
      </c>
      <c r="B2966" s="4" t="s">
        <v>32</v>
      </c>
      <c r="C2966" s="4" t="s">
        <v>30</v>
      </c>
      <c r="D2966" s="4" t="s">
        <v>23</v>
      </c>
      <c r="E2966" s="4">
        <v>5.0</v>
      </c>
      <c r="F2966" s="4">
        <v>1.0</v>
      </c>
      <c r="G2966" s="4">
        <v>5.0</v>
      </c>
      <c r="H2966" s="5">
        <v>45205.0</v>
      </c>
      <c r="I2966" s="4">
        <f>IFERROR(__xludf.DUMMYFUNCTION("SPLIT(H2966,""/"")"),6.0)</f>
        <v>6</v>
      </c>
      <c r="J2966" s="4">
        <f>IFERROR(__xludf.DUMMYFUNCTION("""COMPUTED_VALUE"""),10.0)</f>
        <v>10</v>
      </c>
      <c r="K2966" s="4">
        <f>IFERROR(__xludf.DUMMYFUNCTION("""COMPUTED_VALUE"""),2023.0)</f>
        <v>2023</v>
      </c>
    </row>
    <row r="2967">
      <c r="A2967" s="1" t="s">
        <v>9178</v>
      </c>
      <c r="B2967" s="4" t="s">
        <v>32</v>
      </c>
      <c r="C2967" s="4" t="s">
        <v>30</v>
      </c>
      <c r="D2967" s="4" t="s">
        <v>30</v>
      </c>
      <c r="E2967" s="4">
        <v>5.0</v>
      </c>
      <c r="F2967" s="4">
        <v>1.0</v>
      </c>
      <c r="G2967" s="4">
        <v>5.0</v>
      </c>
      <c r="H2967" s="5">
        <v>45206.0</v>
      </c>
      <c r="I2967" s="4">
        <f>IFERROR(__xludf.DUMMYFUNCTION("SPLIT(H2967,""/"")"),7.0)</f>
        <v>7</v>
      </c>
      <c r="J2967" s="4">
        <f>IFERROR(__xludf.DUMMYFUNCTION("""COMPUTED_VALUE"""),10.0)</f>
        <v>10</v>
      </c>
      <c r="K2967" s="4">
        <f>IFERROR(__xludf.DUMMYFUNCTION("""COMPUTED_VALUE"""),2023.0)</f>
        <v>2023</v>
      </c>
    </row>
    <row r="2968">
      <c r="A2968" s="1" t="s">
        <v>599</v>
      </c>
      <c r="B2968" s="4" t="s">
        <v>32</v>
      </c>
      <c r="C2968" s="4" t="s">
        <v>30</v>
      </c>
      <c r="D2968" s="4" t="s">
        <v>39</v>
      </c>
      <c r="E2968" s="4">
        <v>5.0</v>
      </c>
      <c r="F2968" s="4">
        <v>1.0</v>
      </c>
      <c r="G2968" s="4">
        <v>5.0</v>
      </c>
      <c r="H2968" s="5">
        <v>45206.0</v>
      </c>
      <c r="I2968" s="4">
        <f>IFERROR(__xludf.DUMMYFUNCTION("SPLIT(H2968,""/"")"),7.0)</f>
        <v>7</v>
      </c>
      <c r="J2968" s="4">
        <f>IFERROR(__xludf.DUMMYFUNCTION("""COMPUTED_VALUE"""),10.0)</f>
        <v>10</v>
      </c>
      <c r="K2968" s="4">
        <f>IFERROR(__xludf.DUMMYFUNCTION("""COMPUTED_VALUE"""),2023.0)</f>
        <v>2023</v>
      </c>
    </row>
    <row r="2969">
      <c r="A2969" s="1" t="s">
        <v>3597</v>
      </c>
      <c r="B2969" s="4" t="s">
        <v>32</v>
      </c>
      <c r="C2969" s="4" t="s">
        <v>24</v>
      </c>
      <c r="D2969" s="4" t="s">
        <v>30</v>
      </c>
      <c r="E2969" s="4">
        <v>4.0</v>
      </c>
      <c r="F2969" s="4">
        <v>1.0</v>
      </c>
      <c r="G2969" s="4">
        <v>4.0</v>
      </c>
      <c r="H2969" s="5">
        <v>45206.0</v>
      </c>
      <c r="I2969" s="4">
        <f>IFERROR(__xludf.DUMMYFUNCTION("SPLIT(H2969,""/"")"),7.0)</f>
        <v>7</v>
      </c>
      <c r="J2969" s="4">
        <f>IFERROR(__xludf.DUMMYFUNCTION("""COMPUTED_VALUE"""),10.0)</f>
        <v>10</v>
      </c>
      <c r="K2969" s="4">
        <f>IFERROR(__xludf.DUMMYFUNCTION("""COMPUTED_VALUE"""),2023.0)</f>
        <v>2023</v>
      </c>
    </row>
    <row r="2970">
      <c r="A2970" s="1" t="s">
        <v>9995</v>
      </c>
      <c r="B2970" s="4" t="s">
        <v>32</v>
      </c>
      <c r="C2970" s="4" t="s">
        <v>24</v>
      </c>
      <c r="D2970" s="4" t="s">
        <v>30</v>
      </c>
      <c r="E2970" s="4">
        <v>3.0</v>
      </c>
      <c r="F2970" s="4">
        <v>1.0</v>
      </c>
      <c r="G2970" s="4">
        <v>3.0</v>
      </c>
      <c r="H2970" s="5">
        <v>45207.0</v>
      </c>
      <c r="I2970" s="4">
        <f>IFERROR(__xludf.DUMMYFUNCTION("SPLIT(H2970,""/"")"),8.0)</f>
        <v>8</v>
      </c>
      <c r="J2970" s="4">
        <f>IFERROR(__xludf.DUMMYFUNCTION("""COMPUTED_VALUE"""),10.0)</f>
        <v>10</v>
      </c>
      <c r="K2970" s="4">
        <f>IFERROR(__xludf.DUMMYFUNCTION("""COMPUTED_VALUE"""),2023.0)</f>
        <v>2023</v>
      </c>
    </row>
    <row r="2971">
      <c r="A2971" s="1" t="s">
        <v>5229</v>
      </c>
      <c r="B2971" s="4" t="s">
        <v>32</v>
      </c>
      <c r="C2971" s="4" t="s">
        <v>24</v>
      </c>
      <c r="D2971" s="4" t="s">
        <v>23</v>
      </c>
      <c r="E2971" s="4">
        <v>2.0</v>
      </c>
      <c r="F2971" s="4">
        <v>1.0</v>
      </c>
      <c r="G2971" s="4">
        <v>2.0</v>
      </c>
      <c r="H2971" s="5">
        <v>45207.0</v>
      </c>
      <c r="I2971" s="4">
        <f>IFERROR(__xludf.DUMMYFUNCTION("SPLIT(H2971,""/"")"),8.0)</f>
        <v>8</v>
      </c>
      <c r="J2971" s="4">
        <f>IFERROR(__xludf.DUMMYFUNCTION("""COMPUTED_VALUE"""),10.0)</f>
        <v>10</v>
      </c>
      <c r="K2971" s="4">
        <f>IFERROR(__xludf.DUMMYFUNCTION("""COMPUTED_VALUE"""),2023.0)</f>
        <v>2023</v>
      </c>
    </row>
    <row r="2972">
      <c r="A2972" s="1" t="s">
        <v>416</v>
      </c>
      <c r="B2972" s="4" t="s">
        <v>32</v>
      </c>
      <c r="C2972" s="4" t="s">
        <v>24</v>
      </c>
      <c r="D2972" s="4" t="s">
        <v>23</v>
      </c>
      <c r="E2972" s="4">
        <v>2.0</v>
      </c>
      <c r="F2972" s="4">
        <v>1.0</v>
      </c>
      <c r="G2972" s="4">
        <v>2.0</v>
      </c>
      <c r="H2972" s="5">
        <v>45207.0</v>
      </c>
      <c r="I2972" s="4">
        <f>IFERROR(__xludf.DUMMYFUNCTION("SPLIT(H2972,""/"")"),8.0)</f>
        <v>8</v>
      </c>
      <c r="J2972" s="4">
        <f>IFERROR(__xludf.DUMMYFUNCTION("""COMPUTED_VALUE"""),10.0)</f>
        <v>10</v>
      </c>
      <c r="K2972" s="4">
        <f>IFERROR(__xludf.DUMMYFUNCTION("""COMPUTED_VALUE"""),2023.0)</f>
        <v>2023</v>
      </c>
    </row>
    <row r="2973">
      <c r="A2973" s="1" t="s">
        <v>146</v>
      </c>
      <c r="B2973" s="4" t="s">
        <v>32</v>
      </c>
      <c r="C2973" s="4" t="s">
        <v>30</v>
      </c>
      <c r="D2973" s="4" t="s">
        <v>23</v>
      </c>
      <c r="E2973" s="4">
        <v>3.0</v>
      </c>
      <c r="F2973" s="4">
        <v>1.0</v>
      </c>
      <c r="G2973" s="4">
        <v>3.0</v>
      </c>
      <c r="H2973" s="5">
        <v>45207.0</v>
      </c>
      <c r="I2973" s="4">
        <f>IFERROR(__xludf.DUMMYFUNCTION("SPLIT(H2973,""/"")"),8.0)</f>
        <v>8</v>
      </c>
      <c r="J2973" s="4">
        <f>IFERROR(__xludf.DUMMYFUNCTION("""COMPUTED_VALUE"""),10.0)</f>
        <v>10</v>
      </c>
      <c r="K2973" s="4">
        <f>IFERROR(__xludf.DUMMYFUNCTION("""COMPUTED_VALUE"""),2023.0)</f>
        <v>2023</v>
      </c>
    </row>
    <row r="2974">
      <c r="A2974" s="1" t="s">
        <v>9676</v>
      </c>
      <c r="B2974" s="4" t="s">
        <v>32</v>
      </c>
      <c r="C2974" s="4" t="s">
        <v>29</v>
      </c>
      <c r="D2974" s="4" t="s">
        <v>30</v>
      </c>
      <c r="E2974" s="4">
        <v>5.0</v>
      </c>
      <c r="F2974" s="4">
        <v>1.0</v>
      </c>
      <c r="G2974" s="4">
        <v>5.0</v>
      </c>
      <c r="H2974" s="5">
        <v>45208.0</v>
      </c>
      <c r="I2974" s="4">
        <f>IFERROR(__xludf.DUMMYFUNCTION("SPLIT(H2974,""/"")"),9.0)</f>
        <v>9</v>
      </c>
      <c r="J2974" s="4">
        <f>IFERROR(__xludf.DUMMYFUNCTION("""COMPUTED_VALUE"""),10.0)</f>
        <v>10</v>
      </c>
      <c r="K2974" s="4">
        <f>IFERROR(__xludf.DUMMYFUNCTION("""COMPUTED_VALUE"""),2023.0)</f>
        <v>2023</v>
      </c>
    </row>
    <row r="2975">
      <c r="A2975" s="1" t="s">
        <v>4970</v>
      </c>
      <c r="B2975" s="4" t="s">
        <v>32</v>
      </c>
      <c r="C2975" s="4" t="s">
        <v>24</v>
      </c>
      <c r="D2975" s="4" t="s">
        <v>23</v>
      </c>
      <c r="E2975" s="4">
        <v>1.0</v>
      </c>
      <c r="F2975" s="4">
        <v>1.0</v>
      </c>
      <c r="G2975" s="4">
        <v>1.0</v>
      </c>
      <c r="H2975" s="5">
        <v>45208.0</v>
      </c>
      <c r="I2975" s="4">
        <f>IFERROR(__xludf.DUMMYFUNCTION("SPLIT(H2975,""/"")"),9.0)</f>
        <v>9</v>
      </c>
      <c r="J2975" s="4">
        <f>IFERROR(__xludf.DUMMYFUNCTION("""COMPUTED_VALUE"""),10.0)</f>
        <v>10</v>
      </c>
      <c r="K2975" s="4">
        <f>IFERROR(__xludf.DUMMYFUNCTION("""COMPUTED_VALUE"""),2023.0)</f>
        <v>2023</v>
      </c>
    </row>
    <row r="2976">
      <c r="A2976" s="1" t="s">
        <v>1311</v>
      </c>
      <c r="B2976" s="4" t="s">
        <v>32</v>
      </c>
      <c r="C2976" s="4" t="s">
        <v>30</v>
      </c>
      <c r="D2976" s="4" t="s">
        <v>30</v>
      </c>
      <c r="E2976" s="4">
        <v>5.0</v>
      </c>
      <c r="F2976" s="4">
        <v>1.0</v>
      </c>
      <c r="G2976" s="4">
        <v>5.0</v>
      </c>
      <c r="H2976" s="7">
        <v>45209.0</v>
      </c>
      <c r="I2976" s="4">
        <f>IFERROR(__xludf.DUMMYFUNCTION("SPLIT(H2976,""/"")"),10.0)</f>
        <v>10</v>
      </c>
      <c r="J2976" s="4">
        <f>IFERROR(__xludf.DUMMYFUNCTION("""COMPUTED_VALUE"""),10.0)</f>
        <v>10</v>
      </c>
      <c r="K2976" s="4">
        <f>IFERROR(__xludf.DUMMYFUNCTION("""COMPUTED_VALUE"""),2023.0)</f>
        <v>2023</v>
      </c>
    </row>
    <row r="2977">
      <c r="A2977" s="1" t="s">
        <v>4872</v>
      </c>
      <c r="B2977" s="4" t="s">
        <v>32</v>
      </c>
      <c r="C2977" s="4" t="s">
        <v>30</v>
      </c>
      <c r="D2977" s="4" t="s">
        <v>23</v>
      </c>
      <c r="E2977" s="4">
        <v>2.0</v>
      </c>
      <c r="F2977" s="4">
        <v>1.0</v>
      </c>
      <c r="G2977" s="4">
        <v>2.0</v>
      </c>
      <c r="H2977" s="7">
        <v>45209.0</v>
      </c>
      <c r="I2977" s="4">
        <f>IFERROR(__xludf.DUMMYFUNCTION("SPLIT(H2977,""/"")"),10.0)</f>
        <v>10</v>
      </c>
      <c r="J2977" s="4">
        <f>IFERROR(__xludf.DUMMYFUNCTION("""COMPUTED_VALUE"""),10.0)</f>
        <v>10</v>
      </c>
      <c r="K2977" s="4">
        <f>IFERROR(__xludf.DUMMYFUNCTION("""COMPUTED_VALUE"""),2023.0)</f>
        <v>2023</v>
      </c>
    </row>
    <row r="2978">
      <c r="A2978" s="1" t="s">
        <v>345</v>
      </c>
      <c r="B2978" s="4" t="s">
        <v>32</v>
      </c>
      <c r="C2978" s="4" t="s">
        <v>29</v>
      </c>
      <c r="D2978" s="4" t="s">
        <v>30</v>
      </c>
      <c r="E2978" s="4">
        <v>1.0</v>
      </c>
      <c r="F2978" s="4">
        <v>1.0</v>
      </c>
      <c r="G2978" s="4">
        <v>1.0</v>
      </c>
      <c r="H2978" s="7">
        <v>45210.0</v>
      </c>
      <c r="I2978" s="4">
        <f>IFERROR(__xludf.DUMMYFUNCTION("SPLIT(H2978,""/"")"),11.0)</f>
        <v>11</v>
      </c>
      <c r="J2978" s="4">
        <f>IFERROR(__xludf.DUMMYFUNCTION("""COMPUTED_VALUE"""),10.0)</f>
        <v>10</v>
      </c>
      <c r="K2978" s="4">
        <f>IFERROR(__xludf.DUMMYFUNCTION("""COMPUTED_VALUE"""),2023.0)</f>
        <v>2023</v>
      </c>
    </row>
    <row r="2979">
      <c r="A2979" s="1" t="s">
        <v>9305</v>
      </c>
      <c r="B2979" s="4" t="s">
        <v>32</v>
      </c>
      <c r="C2979" s="4" t="s">
        <v>30</v>
      </c>
      <c r="D2979" s="4" t="s">
        <v>28</v>
      </c>
      <c r="E2979" s="4">
        <v>5.0</v>
      </c>
      <c r="F2979" s="4">
        <v>1.0</v>
      </c>
      <c r="G2979" s="4">
        <v>5.0</v>
      </c>
      <c r="H2979" s="7">
        <v>45211.0</v>
      </c>
      <c r="I2979" s="4">
        <f>IFERROR(__xludf.DUMMYFUNCTION("SPLIT(H2979,""/"")"),12.0)</f>
        <v>12</v>
      </c>
      <c r="J2979" s="4">
        <f>IFERROR(__xludf.DUMMYFUNCTION("""COMPUTED_VALUE"""),10.0)</f>
        <v>10</v>
      </c>
      <c r="K2979" s="4">
        <f>IFERROR(__xludf.DUMMYFUNCTION("""COMPUTED_VALUE"""),2023.0)</f>
        <v>2023</v>
      </c>
    </row>
    <row r="2980">
      <c r="A2980" s="1" t="s">
        <v>6283</v>
      </c>
      <c r="B2980" s="4" t="s">
        <v>32</v>
      </c>
      <c r="C2980" s="4" t="s">
        <v>24</v>
      </c>
      <c r="D2980" s="4" t="s">
        <v>39</v>
      </c>
      <c r="E2980" s="4">
        <v>3.0</v>
      </c>
      <c r="F2980" s="4">
        <v>1.0</v>
      </c>
      <c r="G2980" s="4">
        <v>3.0</v>
      </c>
      <c r="H2980" s="7">
        <v>45211.0</v>
      </c>
      <c r="I2980" s="4">
        <f>IFERROR(__xludf.DUMMYFUNCTION("SPLIT(H2980,""/"")"),12.0)</f>
        <v>12</v>
      </c>
      <c r="J2980" s="4">
        <f>IFERROR(__xludf.DUMMYFUNCTION("""COMPUTED_VALUE"""),10.0)</f>
        <v>10</v>
      </c>
      <c r="K2980" s="4">
        <f>IFERROR(__xludf.DUMMYFUNCTION("""COMPUTED_VALUE"""),2023.0)</f>
        <v>2023</v>
      </c>
    </row>
    <row r="2981">
      <c r="A2981" s="1" t="s">
        <v>2981</v>
      </c>
      <c r="B2981" s="4" t="s">
        <v>32</v>
      </c>
      <c r="C2981" s="4" t="s">
        <v>29</v>
      </c>
      <c r="D2981" s="4" t="s">
        <v>28</v>
      </c>
      <c r="E2981" s="4">
        <v>1.0</v>
      </c>
      <c r="F2981" s="4">
        <v>1.0</v>
      </c>
      <c r="G2981" s="4">
        <v>1.0</v>
      </c>
      <c r="H2981" s="7">
        <v>45211.0</v>
      </c>
      <c r="I2981" s="4">
        <f>IFERROR(__xludf.DUMMYFUNCTION("SPLIT(H2981,""/"")"),12.0)</f>
        <v>12</v>
      </c>
      <c r="J2981" s="4">
        <f>IFERROR(__xludf.DUMMYFUNCTION("""COMPUTED_VALUE"""),10.0)</f>
        <v>10</v>
      </c>
      <c r="K2981" s="4">
        <f>IFERROR(__xludf.DUMMYFUNCTION("""COMPUTED_VALUE"""),2023.0)</f>
        <v>2023</v>
      </c>
    </row>
    <row r="2982">
      <c r="A2982" s="1" t="s">
        <v>2142</v>
      </c>
      <c r="B2982" s="4" t="s">
        <v>32</v>
      </c>
      <c r="C2982" s="4" t="s">
        <v>24</v>
      </c>
      <c r="D2982" s="4" t="s">
        <v>30</v>
      </c>
      <c r="E2982" s="4">
        <v>4.0</v>
      </c>
      <c r="F2982" s="4">
        <v>1.0</v>
      </c>
      <c r="G2982" s="4">
        <v>4.0</v>
      </c>
      <c r="H2982" s="7">
        <v>45211.0</v>
      </c>
      <c r="I2982" s="4">
        <f>IFERROR(__xludf.DUMMYFUNCTION("SPLIT(H2982,""/"")"),12.0)</f>
        <v>12</v>
      </c>
      <c r="J2982" s="4">
        <f>IFERROR(__xludf.DUMMYFUNCTION("""COMPUTED_VALUE"""),10.0)</f>
        <v>10</v>
      </c>
      <c r="K2982" s="4">
        <f>IFERROR(__xludf.DUMMYFUNCTION("""COMPUTED_VALUE"""),2023.0)</f>
        <v>2023</v>
      </c>
    </row>
    <row r="2983">
      <c r="A2983" s="1" t="s">
        <v>9984</v>
      </c>
      <c r="B2983" s="4" t="s">
        <v>32</v>
      </c>
      <c r="C2983" s="4" t="s">
        <v>24</v>
      </c>
      <c r="D2983" s="4" t="s">
        <v>28</v>
      </c>
      <c r="E2983" s="4">
        <v>2.0</v>
      </c>
      <c r="F2983" s="4">
        <v>1.0</v>
      </c>
      <c r="G2983" s="4">
        <v>2.0</v>
      </c>
      <c r="H2983" s="7">
        <v>45211.0</v>
      </c>
      <c r="I2983" s="4">
        <f>IFERROR(__xludf.DUMMYFUNCTION("SPLIT(H2983,""/"")"),12.0)</f>
        <v>12</v>
      </c>
      <c r="J2983" s="4">
        <f>IFERROR(__xludf.DUMMYFUNCTION("""COMPUTED_VALUE"""),10.0)</f>
        <v>10</v>
      </c>
      <c r="K2983" s="4">
        <f>IFERROR(__xludf.DUMMYFUNCTION("""COMPUTED_VALUE"""),2023.0)</f>
        <v>2023</v>
      </c>
    </row>
    <row r="2984">
      <c r="A2984" s="1" t="s">
        <v>4298</v>
      </c>
      <c r="B2984" s="4" t="s">
        <v>32</v>
      </c>
      <c r="C2984" s="4" t="s">
        <v>30</v>
      </c>
      <c r="D2984" s="4" t="s">
        <v>28</v>
      </c>
      <c r="E2984" s="4">
        <v>1.0</v>
      </c>
      <c r="F2984" s="4">
        <v>1.0</v>
      </c>
      <c r="G2984" s="4">
        <v>1.0</v>
      </c>
      <c r="H2984" s="7">
        <v>45212.0</v>
      </c>
      <c r="I2984" s="4">
        <f>IFERROR(__xludf.DUMMYFUNCTION("SPLIT(H2984,""/"")"),13.0)</f>
        <v>13</v>
      </c>
      <c r="J2984" s="4">
        <f>IFERROR(__xludf.DUMMYFUNCTION("""COMPUTED_VALUE"""),10.0)</f>
        <v>10</v>
      </c>
      <c r="K2984" s="4">
        <f>IFERROR(__xludf.DUMMYFUNCTION("""COMPUTED_VALUE"""),2023.0)</f>
        <v>2023</v>
      </c>
    </row>
    <row r="2985">
      <c r="A2985" s="1" t="s">
        <v>2050</v>
      </c>
      <c r="B2985" s="4" t="s">
        <v>32</v>
      </c>
      <c r="C2985" s="4" t="s">
        <v>29</v>
      </c>
      <c r="D2985" s="4" t="s">
        <v>30</v>
      </c>
      <c r="E2985" s="4">
        <v>1.0</v>
      </c>
      <c r="F2985" s="4">
        <v>1.0</v>
      </c>
      <c r="G2985" s="4">
        <v>1.0</v>
      </c>
      <c r="H2985" s="7">
        <v>45212.0</v>
      </c>
      <c r="I2985" s="4">
        <f>IFERROR(__xludf.DUMMYFUNCTION("SPLIT(H2985,""/"")"),13.0)</f>
        <v>13</v>
      </c>
      <c r="J2985" s="4">
        <f>IFERROR(__xludf.DUMMYFUNCTION("""COMPUTED_VALUE"""),10.0)</f>
        <v>10</v>
      </c>
      <c r="K2985" s="4">
        <f>IFERROR(__xludf.DUMMYFUNCTION("""COMPUTED_VALUE"""),2023.0)</f>
        <v>2023</v>
      </c>
    </row>
    <row r="2986">
      <c r="A2986" s="1" t="s">
        <v>5154</v>
      </c>
      <c r="B2986" s="4" t="s">
        <v>32</v>
      </c>
      <c r="C2986" s="4" t="s">
        <v>29</v>
      </c>
      <c r="D2986" s="4" t="s">
        <v>28</v>
      </c>
      <c r="E2986" s="4">
        <v>3.0</v>
      </c>
      <c r="F2986" s="4">
        <v>1.0</v>
      </c>
      <c r="G2986" s="4">
        <v>3.0</v>
      </c>
      <c r="H2986" s="7">
        <v>45212.0</v>
      </c>
      <c r="I2986" s="4">
        <f>IFERROR(__xludf.DUMMYFUNCTION("SPLIT(H2986,""/"")"),13.0)</f>
        <v>13</v>
      </c>
      <c r="J2986" s="4">
        <f>IFERROR(__xludf.DUMMYFUNCTION("""COMPUTED_VALUE"""),10.0)</f>
        <v>10</v>
      </c>
      <c r="K2986" s="4">
        <f>IFERROR(__xludf.DUMMYFUNCTION("""COMPUTED_VALUE"""),2023.0)</f>
        <v>2023</v>
      </c>
    </row>
    <row r="2987">
      <c r="A2987" s="1" t="s">
        <v>1408</v>
      </c>
      <c r="B2987" s="4" t="s">
        <v>32</v>
      </c>
      <c r="C2987" s="4" t="s">
        <v>30</v>
      </c>
      <c r="D2987" s="4" t="s">
        <v>39</v>
      </c>
      <c r="E2987" s="4">
        <v>5.0</v>
      </c>
      <c r="F2987" s="4">
        <v>1.0</v>
      </c>
      <c r="G2987" s="4">
        <v>5.0</v>
      </c>
      <c r="H2987" s="7">
        <v>45212.0</v>
      </c>
      <c r="I2987" s="4">
        <f>IFERROR(__xludf.DUMMYFUNCTION("SPLIT(H2987,""/"")"),13.0)</f>
        <v>13</v>
      </c>
      <c r="J2987" s="4">
        <f>IFERROR(__xludf.DUMMYFUNCTION("""COMPUTED_VALUE"""),10.0)</f>
        <v>10</v>
      </c>
      <c r="K2987" s="4">
        <f>IFERROR(__xludf.DUMMYFUNCTION("""COMPUTED_VALUE"""),2023.0)</f>
        <v>2023</v>
      </c>
    </row>
    <row r="2988">
      <c r="A2988" s="1" t="s">
        <v>3647</v>
      </c>
      <c r="B2988" s="4" t="s">
        <v>32</v>
      </c>
      <c r="C2988" s="4" t="s">
        <v>24</v>
      </c>
      <c r="D2988" s="4" t="s">
        <v>39</v>
      </c>
      <c r="E2988" s="4">
        <v>3.0</v>
      </c>
      <c r="F2988" s="4">
        <v>1.0</v>
      </c>
      <c r="G2988" s="4">
        <v>3.0</v>
      </c>
      <c r="H2988" s="7">
        <v>45213.0</v>
      </c>
      <c r="I2988" s="4">
        <f>IFERROR(__xludf.DUMMYFUNCTION("SPLIT(H2988,""/"")"),14.0)</f>
        <v>14</v>
      </c>
      <c r="J2988" s="4">
        <f>IFERROR(__xludf.DUMMYFUNCTION("""COMPUTED_VALUE"""),10.0)</f>
        <v>10</v>
      </c>
      <c r="K2988" s="4">
        <f>IFERROR(__xludf.DUMMYFUNCTION("""COMPUTED_VALUE"""),2023.0)</f>
        <v>2023</v>
      </c>
    </row>
    <row r="2989">
      <c r="A2989" s="1" t="s">
        <v>843</v>
      </c>
      <c r="B2989" s="4" t="s">
        <v>32</v>
      </c>
      <c r="C2989" s="4" t="s">
        <v>24</v>
      </c>
      <c r="D2989" s="4" t="s">
        <v>23</v>
      </c>
      <c r="E2989" s="4">
        <v>3.0</v>
      </c>
      <c r="F2989" s="4">
        <v>1.0</v>
      </c>
      <c r="G2989" s="4">
        <v>3.0</v>
      </c>
      <c r="H2989" s="7">
        <v>45214.0</v>
      </c>
      <c r="I2989" s="4">
        <f>IFERROR(__xludf.DUMMYFUNCTION("SPLIT(H2989,""/"")"),15.0)</f>
        <v>15</v>
      </c>
      <c r="J2989" s="4">
        <f>IFERROR(__xludf.DUMMYFUNCTION("""COMPUTED_VALUE"""),10.0)</f>
        <v>10</v>
      </c>
      <c r="K2989" s="4">
        <f>IFERROR(__xludf.DUMMYFUNCTION("""COMPUTED_VALUE"""),2023.0)</f>
        <v>2023</v>
      </c>
    </row>
    <row r="2990">
      <c r="A2990" s="1" t="s">
        <v>1203</v>
      </c>
      <c r="B2990" s="4" t="s">
        <v>32</v>
      </c>
      <c r="C2990" s="4" t="s">
        <v>30</v>
      </c>
      <c r="D2990" s="4" t="s">
        <v>30</v>
      </c>
      <c r="E2990" s="4">
        <v>4.0</v>
      </c>
      <c r="F2990" s="4">
        <v>1.0</v>
      </c>
      <c r="G2990" s="4">
        <v>4.0</v>
      </c>
      <c r="H2990" s="7">
        <v>45214.0</v>
      </c>
      <c r="I2990" s="4">
        <f>IFERROR(__xludf.DUMMYFUNCTION("SPLIT(H2990,""/"")"),15.0)</f>
        <v>15</v>
      </c>
      <c r="J2990" s="4">
        <f>IFERROR(__xludf.DUMMYFUNCTION("""COMPUTED_VALUE"""),10.0)</f>
        <v>10</v>
      </c>
      <c r="K2990" s="4">
        <f>IFERROR(__xludf.DUMMYFUNCTION("""COMPUTED_VALUE"""),2023.0)</f>
        <v>2023</v>
      </c>
    </row>
    <row r="2991">
      <c r="A2991" s="1" t="s">
        <v>9778</v>
      </c>
      <c r="B2991" s="4" t="s">
        <v>32</v>
      </c>
      <c r="C2991" s="4" t="s">
        <v>30</v>
      </c>
      <c r="D2991" s="4" t="s">
        <v>23</v>
      </c>
      <c r="E2991" s="4">
        <v>4.0</v>
      </c>
      <c r="F2991" s="4">
        <v>1.0</v>
      </c>
      <c r="G2991" s="4">
        <v>4.0</v>
      </c>
      <c r="H2991" s="7">
        <v>45214.0</v>
      </c>
      <c r="I2991" s="4">
        <f>IFERROR(__xludf.DUMMYFUNCTION("SPLIT(H2991,""/"")"),15.0)</f>
        <v>15</v>
      </c>
      <c r="J2991" s="4">
        <f>IFERROR(__xludf.DUMMYFUNCTION("""COMPUTED_VALUE"""),10.0)</f>
        <v>10</v>
      </c>
      <c r="K2991" s="4">
        <f>IFERROR(__xludf.DUMMYFUNCTION("""COMPUTED_VALUE"""),2023.0)</f>
        <v>2023</v>
      </c>
    </row>
    <row r="2992">
      <c r="A2992" s="1" t="s">
        <v>7567</v>
      </c>
      <c r="B2992" s="4" t="s">
        <v>32</v>
      </c>
      <c r="C2992" s="4" t="s">
        <v>29</v>
      </c>
      <c r="D2992" s="4" t="s">
        <v>39</v>
      </c>
      <c r="E2992" s="4">
        <v>3.0</v>
      </c>
      <c r="F2992" s="4">
        <v>1.0</v>
      </c>
      <c r="G2992" s="4">
        <v>3.0</v>
      </c>
      <c r="H2992" s="7">
        <v>45214.0</v>
      </c>
      <c r="I2992" s="4">
        <f>IFERROR(__xludf.DUMMYFUNCTION("SPLIT(H2992,""/"")"),15.0)</f>
        <v>15</v>
      </c>
      <c r="J2992" s="4">
        <f>IFERROR(__xludf.DUMMYFUNCTION("""COMPUTED_VALUE"""),10.0)</f>
        <v>10</v>
      </c>
      <c r="K2992" s="4">
        <f>IFERROR(__xludf.DUMMYFUNCTION("""COMPUTED_VALUE"""),2023.0)</f>
        <v>2023</v>
      </c>
    </row>
    <row r="2993">
      <c r="A2993" s="1" t="s">
        <v>7322</v>
      </c>
      <c r="B2993" s="4" t="s">
        <v>32</v>
      </c>
      <c r="C2993" s="4" t="s">
        <v>24</v>
      </c>
      <c r="D2993" s="4" t="s">
        <v>30</v>
      </c>
      <c r="E2993" s="4">
        <v>5.0</v>
      </c>
      <c r="F2993" s="4">
        <v>1.0</v>
      </c>
      <c r="G2993" s="4">
        <v>5.0</v>
      </c>
      <c r="H2993" s="7">
        <v>45214.0</v>
      </c>
      <c r="I2993" s="4">
        <f>IFERROR(__xludf.DUMMYFUNCTION("SPLIT(H2993,""/"")"),15.0)</f>
        <v>15</v>
      </c>
      <c r="J2993" s="4">
        <f>IFERROR(__xludf.DUMMYFUNCTION("""COMPUTED_VALUE"""),10.0)</f>
        <v>10</v>
      </c>
      <c r="K2993" s="4">
        <f>IFERROR(__xludf.DUMMYFUNCTION("""COMPUTED_VALUE"""),2023.0)</f>
        <v>2023</v>
      </c>
    </row>
    <row r="2994">
      <c r="A2994" s="1" t="s">
        <v>5046</v>
      </c>
      <c r="B2994" s="4" t="s">
        <v>32</v>
      </c>
      <c r="C2994" s="4" t="s">
        <v>29</v>
      </c>
      <c r="D2994" s="4" t="s">
        <v>28</v>
      </c>
      <c r="E2994" s="4">
        <v>4.0</v>
      </c>
      <c r="F2994" s="4">
        <v>1.0</v>
      </c>
      <c r="G2994" s="4">
        <v>4.0</v>
      </c>
      <c r="H2994" s="7">
        <v>45215.0</v>
      </c>
      <c r="I2994" s="4">
        <f>IFERROR(__xludf.DUMMYFUNCTION("SPLIT(H2994,""/"")"),16.0)</f>
        <v>16</v>
      </c>
      <c r="J2994" s="4">
        <f>IFERROR(__xludf.DUMMYFUNCTION("""COMPUTED_VALUE"""),10.0)</f>
        <v>10</v>
      </c>
      <c r="K2994" s="4">
        <f>IFERROR(__xludf.DUMMYFUNCTION("""COMPUTED_VALUE"""),2023.0)</f>
        <v>2023</v>
      </c>
    </row>
    <row r="2995">
      <c r="A2995" s="1" t="s">
        <v>7192</v>
      </c>
      <c r="B2995" s="4" t="s">
        <v>32</v>
      </c>
      <c r="C2995" s="4" t="s">
        <v>24</v>
      </c>
      <c r="D2995" s="4" t="s">
        <v>28</v>
      </c>
      <c r="E2995" s="4">
        <v>4.0</v>
      </c>
      <c r="F2995" s="4">
        <v>1.0</v>
      </c>
      <c r="G2995" s="4">
        <v>4.0</v>
      </c>
      <c r="H2995" s="7">
        <v>45215.0</v>
      </c>
      <c r="I2995" s="4">
        <f>IFERROR(__xludf.DUMMYFUNCTION("SPLIT(H2995,""/"")"),16.0)</f>
        <v>16</v>
      </c>
      <c r="J2995" s="4">
        <f>IFERROR(__xludf.DUMMYFUNCTION("""COMPUTED_VALUE"""),10.0)</f>
        <v>10</v>
      </c>
      <c r="K2995" s="4">
        <f>IFERROR(__xludf.DUMMYFUNCTION("""COMPUTED_VALUE"""),2023.0)</f>
        <v>2023</v>
      </c>
    </row>
    <row r="2996">
      <c r="A2996" s="1" t="s">
        <v>7696</v>
      </c>
      <c r="B2996" s="4" t="s">
        <v>32</v>
      </c>
      <c r="C2996" s="4" t="s">
        <v>29</v>
      </c>
      <c r="D2996" s="4" t="s">
        <v>23</v>
      </c>
      <c r="E2996" s="4">
        <v>4.0</v>
      </c>
      <c r="F2996" s="4">
        <v>1.0</v>
      </c>
      <c r="G2996" s="4">
        <v>4.0</v>
      </c>
      <c r="H2996" s="7">
        <v>45215.0</v>
      </c>
      <c r="I2996" s="4">
        <f>IFERROR(__xludf.DUMMYFUNCTION("SPLIT(H2996,""/"")"),16.0)</f>
        <v>16</v>
      </c>
      <c r="J2996" s="4">
        <f>IFERROR(__xludf.DUMMYFUNCTION("""COMPUTED_VALUE"""),10.0)</f>
        <v>10</v>
      </c>
      <c r="K2996" s="4">
        <f>IFERROR(__xludf.DUMMYFUNCTION("""COMPUTED_VALUE"""),2023.0)</f>
        <v>2023</v>
      </c>
    </row>
    <row r="2997">
      <c r="A2997" s="1" t="s">
        <v>7239</v>
      </c>
      <c r="B2997" s="4" t="s">
        <v>32</v>
      </c>
      <c r="C2997" s="4" t="s">
        <v>29</v>
      </c>
      <c r="D2997" s="4" t="s">
        <v>30</v>
      </c>
      <c r="E2997" s="4">
        <v>2.0</v>
      </c>
      <c r="F2997" s="4">
        <v>1.0</v>
      </c>
      <c r="G2997" s="4">
        <v>2.0</v>
      </c>
      <c r="H2997" s="7">
        <v>45215.0</v>
      </c>
      <c r="I2997" s="4">
        <f>IFERROR(__xludf.DUMMYFUNCTION("SPLIT(H2997,""/"")"),16.0)</f>
        <v>16</v>
      </c>
      <c r="J2997" s="4">
        <f>IFERROR(__xludf.DUMMYFUNCTION("""COMPUTED_VALUE"""),10.0)</f>
        <v>10</v>
      </c>
      <c r="K2997" s="4">
        <f>IFERROR(__xludf.DUMMYFUNCTION("""COMPUTED_VALUE"""),2023.0)</f>
        <v>2023</v>
      </c>
    </row>
    <row r="2998">
      <c r="A2998" s="1" t="s">
        <v>433</v>
      </c>
      <c r="B2998" s="4" t="s">
        <v>32</v>
      </c>
      <c r="C2998" s="4" t="s">
        <v>29</v>
      </c>
      <c r="D2998" s="4" t="s">
        <v>28</v>
      </c>
      <c r="E2998" s="4">
        <v>5.0</v>
      </c>
      <c r="F2998" s="4">
        <v>1.0</v>
      </c>
      <c r="G2998" s="4">
        <v>5.0</v>
      </c>
      <c r="H2998" s="7">
        <v>45215.0</v>
      </c>
      <c r="I2998" s="4">
        <f>IFERROR(__xludf.DUMMYFUNCTION("SPLIT(H2998,""/"")"),16.0)</f>
        <v>16</v>
      </c>
      <c r="J2998" s="4">
        <f>IFERROR(__xludf.DUMMYFUNCTION("""COMPUTED_VALUE"""),10.0)</f>
        <v>10</v>
      </c>
      <c r="K2998" s="4">
        <f>IFERROR(__xludf.DUMMYFUNCTION("""COMPUTED_VALUE"""),2023.0)</f>
        <v>2023</v>
      </c>
    </row>
    <row r="2999">
      <c r="A2999" s="1" t="s">
        <v>7823</v>
      </c>
      <c r="B2999" s="4" t="s">
        <v>32</v>
      </c>
      <c r="C2999" s="4" t="s">
        <v>30</v>
      </c>
      <c r="D2999" s="4" t="s">
        <v>30</v>
      </c>
      <c r="E2999" s="4">
        <v>3.0</v>
      </c>
      <c r="F2999" s="4">
        <v>1.0</v>
      </c>
      <c r="G2999" s="4">
        <v>3.0</v>
      </c>
      <c r="H2999" s="7">
        <v>45215.0</v>
      </c>
      <c r="I2999" s="4">
        <f>IFERROR(__xludf.DUMMYFUNCTION("SPLIT(H2999,""/"")"),16.0)</f>
        <v>16</v>
      </c>
      <c r="J2999" s="4">
        <f>IFERROR(__xludf.DUMMYFUNCTION("""COMPUTED_VALUE"""),10.0)</f>
        <v>10</v>
      </c>
      <c r="K2999" s="4">
        <f>IFERROR(__xludf.DUMMYFUNCTION("""COMPUTED_VALUE"""),2023.0)</f>
        <v>2023</v>
      </c>
    </row>
    <row r="3000">
      <c r="A3000" s="1" t="s">
        <v>2370</v>
      </c>
      <c r="B3000" s="4" t="s">
        <v>32</v>
      </c>
      <c r="C3000" s="4" t="s">
        <v>24</v>
      </c>
      <c r="D3000" s="4" t="s">
        <v>23</v>
      </c>
      <c r="E3000" s="4">
        <v>2.0</v>
      </c>
      <c r="F3000" s="4">
        <v>1.0</v>
      </c>
      <c r="G3000" s="4">
        <v>2.0</v>
      </c>
      <c r="H3000" s="7">
        <v>45215.0</v>
      </c>
      <c r="I3000" s="4">
        <f>IFERROR(__xludf.DUMMYFUNCTION("SPLIT(H3000,""/"")"),16.0)</f>
        <v>16</v>
      </c>
      <c r="J3000" s="4">
        <f>IFERROR(__xludf.DUMMYFUNCTION("""COMPUTED_VALUE"""),10.0)</f>
        <v>10</v>
      </c>
      <c r="K3000" s="4">
        <f>IFERROR(__xludf.DUMMYFUNCTION("""COMPUTED_VALUE"""),2023.0)</f>
        <v>2023</v>
      </c>
    </row>
    <row r="3001">
      <c r="A3001" s="1" t="s">
        <v>4386</v>
      </c>
      <c r="B3001" s="4" t="s">
        <v>32</v>
      </c>
      <c r="C3001" s="4" t="s">
        <v>24</v>
      </c>
      <c r="D3001" s="4" t="s">
        <v>30</v>
      </c>
      <c r="E3001" s="4">
        <v>3.0</v>
      </c>
      <c r="F3001" s="4">
        <v>1.0</v>
      </c>
      <c r="G3001" s="4">
        <v>3.0</v>
      </c>
      <c r="H3001" s="7">
        <v>45216.0</v>
      </c>
      <c r="I3001" s="4">
        <f>IFERROR(__xludf.DUMMYFUNCTION("SPLIT(H3001,""/"")"),17.0)</f>
        <v>17</v>
      </c>
      <c r="J3001" s="4">
        <f>IFERROR(__xludf.DUMMYFUNCTION("""COMPUTED_VALUE"""),10.0)</f>
        <v>10</v>
      </c>
      <c r="K3001" s="4">
        <f>IFERROR(__xludf.DUMMYFUNCTION("""COMPUTED_VALUE"""),2023.0)</f>
        <v>2023</v>
      </c>
    </row>
    <row r="3002">
      <c r="A3002" s="1" t="s">
        <v>2739</v>
      </c>
      <c r="B3002" s="4" t="s">
        <v>32</v>
      </c>
      <c r="C3002" s="4" t="s">
        <v>24</v>
      </c>
      <c r="D3002" s="4" t="s">
        <v>23</v>
      </c>
      <c r="E3002" s="4">
        <v>1.0</v>
      </c>
      <c r="F3002" s="4">
        <v>1.0</v>
      </c>
      <c r="G3002" s="4">
        <v>1.0</v>
      </c>
      <c r="H3002" s="7">
        <v>45216.0</v>
      </c>
      <c r="I3002" s="4">
        <f>IFERROR(__xludf.DUMMYFUNCTION("SPLIT(H3002,""/"")"),17.0)</f>
        <v>17</v>
      </c>
      <c r="J3002" s="4">
        <f>IFERROR(__xludf.DUMMYFUNCTION("""COMPUTED_VALUE"""),10.0)</f>
        <v>10</v>
      </c>
      <c r="K3002" s="4">
        <f>IFERROR(__xludf.DUMMYFUNCTION("""COMPUTED_VALUE"""),2023.0)</f>
        <v>2023</v>
      </c>
    </row>
    <row r="3003">
      <c r="A3003" s="1" t="s">
        <v>1843</v>
      </c>
      <c r="B3003" s="4" t="s">
        <v>32</v>
      </c>
      <c r="C3003" s="4" t="s">
        <v>30</v>
      </c>
      <c r="D3003" s="4" t="s">
        <v>30</v>
      </c>
      <c r="E3003" s="4">
        <v>2.0</v>
      </c>
      <c r="F3003" s="4">
        <v>1.0</v>
      </c>
      <c r="G3003" s="4">
        <v>2.0</v>
      </c>
      <c r="H3003" s="7">
        <v>45216.0</v>
      </c>
      <c r="I3003" s="4">
        <f>IFERROR(__xludf.DUMMYFUNCTION("SPLIT(H3003,""/"")"),17.0)</f>
        <v>17</v>
      </c>
      <c r="J3003" s="4">
        <f>IFERROR(__xludf.DUMMYFUNCTION("""COMPUTED_VALUE"""),10.0)</f>
        <v>10</v>
      </c>
      <c r="K3003" s="4">
        <f>IFERROR(__xludf.DUMMYFUNCTION("""COMPUTED_VALUE"""),2023.0)</f>
        <v>2023</v>
      </c>
    </row>
    <row r="3004">
      <c r="A3004" s="1" t="s">
        <v>650</v>
      </c>
      <c r="B3004" s="4" t="s">
        <v>32</v>
      </c>
      <c r="C3004" s="4" t="s">
        <v>24</v>
      </c>
      <c r="D3004" s="4" t="s">
        <v>23</v>
      </c>
      <c r="E3004" s="4">
        <v>5.0</v>
      </c>
      <c r="F3004" s="4">
        <v>1.0</v>
      </c>
      <c r="G3004" s="4">
        <v>5.0</v>
      </c>
      <c r="H3004" s="7">
        <v>45217.0</v>
      </c>
      <c r="I3004" s="4">
        <f>IFERROR(__xludf.DUMMYFUNCTION("SPLIT(H3004,""/"")"),18.0)</f>
        <v>18</v>
      </c>
      <c r="J3004" s="4">
        <f>IFERROR(__xludf.DUMMYFUNCTION("""COMPUTED_VALUE"""),10.0)</f>
        <v>10</v>
      </c>
      <c r="K3004" s="4">
        <f>IFERROR(__xludf.DUMMYFUNCTION("""COMPUTED_VALUE"""),2023.0)</f>
        <v>2023</v>
      </c>
    </row>
    <row r="3005">
      <c r="A3005" s="1" t="s">
        <v>1386</v>
      </c>
      <c r="B3005" s="4" t="s">
        <v>32</v>
      </c>
      <c r="C3005" s="4" t="s">
        <v>30</v>
      </c>
      <c r="D3005" s="4" t="s">
        <v>28</v>
      </c>
      <c r="E3005" s="4">
        <v>3.0</v>
      </c>
      <c r="F3005" s="4">
        <v>1.0</v>
      </c>
      <c r="G3005" s="4">
        <v>3.0</v>
      </c>
      <c r="H3005" s="7">
        <v>45217.0</v>
      </c>
      <c r="I3005" s="4">
        <f>IFERROR(__xludf.DUMMYFUNCTION("SPLIT(H3005,""/"")"),18.0)</f>
        <v>18</v>
      </c>
      <c r="J3005" s="4">
        <f>IFERROR(__xludf.DUMMYFUNCTION("""COMPUTED_VALUE"""),10.0)</f>
        <v>10</v>
      </c>
      <c r="K3005" s="4">
        <f>IFERROR(__xludf.DUMMYFUNCTION("""COMPUTED_VALUE"""),2023.0)</f>
        <v>2023</v>
      </c>
    </row>
    <row r="3006">
      <c r="A3006" s="1" t="s">
        <v>577</v>
      </c>
      <c r="B3006" s="4" t="s">
        <v>32</v>
      </c>
      <c r="C3006" s="4" t="s">
        <v>29</v>
      </c>
      <c r="D3006" s="4" t="s">
        <v>28</v>
      </c>
      <c r="E3006" s="4">
        <v>4.0</v>
      </c>
      <c r="F3006" s="4">
        <v>1.0</v>
      </c>
      <c r="G3006" s="4">
        <v>4.0</v>
      </c>
      <c r="H3006" s="7">
        <v>45218.0</v>
      </c>
      <c r="I3006" s="4">
        <f>IFERROR(__xludf.DUMMYFUNCTION("SPLIT(H3006,""/"")"),19.0)</f>
        <v>19</v>
      </c>
      <c r="J3006" s="4">
        <f>IFERROR(__xludf.DUMMYFUNCTION("""COMPUTED_VALUE"""),10.0)</f>
        <v>10</v>
      </c>
      <c r="K3006" s="4">
        <f>IFERROR(__xludf.DUMMYFUNCTION("""COMPUTED_VALUE"""),2023.0)</f>
        <v>2023</v>
      </c>
    </row>
    <row r="3007">
      <c r="A3007" s="1" t="s">
        <v>674</v>
      </c>
      <c r="B3007" s="4" t="s">
        <v>32</v>
      </c>
      <c r="C3007" s="4" t="s">
        <v>24</v>
      </c>
      <c r="D3007" s="4" t="s">
        <v>28</v>
      </c>
      <c r="E3007" s="4">
        <v>3.0</v>
      </c>
      <c r="F3007" s="4">
        <v>1.0</v>
      </c>
      <c r="G3007" s="4">
        <v>3.0</v>
      </c>
      <c r="H3007" s="7">
        <v>45218.0</v>
      </c>
      <c r="I3007" s="4">
        <f>IFERROR(__xludf.DUMMYFUNCTION("SPLIT(H3007,""/"")"),19.0)</f>
        <v>19</v>
      </c>
      <c r="J3007" s="4">
        <f>IFERROR(__xludf.DUMMYFUNCTION("""COMPUTED_VALUE"""),10.0)</f>
        <v>10</v>
      </c>
      <c r="K3007" s="4">
        <f>IFERROR(__xludf.DUMMYFUNCTION("""COMPUTED_VALUE"""),2023.0)</f>
        <v>2023</v>
      </c>
    </row>
    <row r="3008">
      <c r="A3008" s="1" t="s">
        <v>9307</v>
      </c>
      <c r="B3008" s="4" t="s">
        <v>32</v>
      </c>
      <c r="C3008" s="4" t="s">
        <v>30</v>
      </c>
      <c r="D3008" s="4" t="s">
        <v>28</v>
      </c>
      <c r="E3008" s="4">
        <v>3.0</v>
      </c>
      <c r="F3008" s="4">
        <v>1.0</v>
      </c>
      <c r="G3008" s="4">
        <v>3.0</v>
      </c>
      <c r="H3008" s="7">
        <v>45218.0</v>
      </c>
      <c r="I3008" s="4">
        <f>IFERROR(__xludf.DUMMYFUNCTION("SPLIT(H3008,""/"")"),19.0)</f>
        <v>19</v>
      </c>
      <c r="J3008" s="4">
        <f>IFERROR(__xludf.DUMMYFUNCTION("""COMPUTED_VALUE"""),10.0)</f>
        <v>10</v>
      </c>
      <c r="K3008" s="4">
        <f>IFERROR(__xludf.DUMMYFUNCTION("""COMPUTED_VALUE"""),2023.0)</f>
        <v>2023</v>
      </c>
    </row>
    <row r="3009">
      <c r="A3009" s="1" t="s">
        <v>5138</v>
      </c>
      <c r="B3009" s="4" t="s">
        <v>32</v>
      </c>
      <c r="C3009" s="4" t="s">
        <v>29</v>
      </c>
      <c r="D3009" s="4" t="s">
        <v>23</v>
      </c>
      <c r="E3009" s="4">
        <v>5.0</v>
      </c>
      <c r="F3009" s="4">
        <v>1.0</v>
      </c>
      <c r="G3009" s="4">
        <v>5.0</v>
      </c>
      <c r="H3009" s="7">
        <v>45219.0</v>
      </c>
      <c r="I3009" s="4">
        <f>IFERROR(__xludf.DUMMYFUNCTION("SPLIT(H3009,""/"")"),20.0)</f>
        <v>20</v>
      </c>
      <c r="J3009" s="4">
        <f>IFERROR(__xludf.DUMMYFUNCTION("""COMPUTED_VALUE"""),10.0)</f>
        <v>10</v>
      </c>
      <c r="K3009" s="4">
        <f>IFERROR(__xludf.DUMMYFUNCTION("""COMPUTED_VALUE"""),2023.0)</f>
        <v>2023</v>
      </c>
    </row>
    <row r="3010">
      <c r="A3010" s="1" t="s">
        <v>1710</v>
      </c>
      <c r="B3010" s="4" t="s">
        <v>32</v>
      </c>
      <c r="C3010" s="4" t="s">
        <v>30</v>
      </c>
      <c r="D3010" s="4" t="s">
        <v>30</v>
      </c>
      <c r="E3010" s="4">
        <v>3.0</v>
      </c>
      <c r="F3010" s="4">
        <v>1.0</v>
      </c>
      <c r="G3010" s="4">
        <v>3.0</v>
      </c>
      <c r="H3010" s="7">
        <v>45220.0</v>
      </c>
      <c r="I3010" s="4">
        <f>IFERROR(__xludf.DUMMYFUNCTION("SPLIT(H3010,""/"")"),21.0)</f>
        <v>21</v>
      </c>
      <c r="J3010" s="4">
        <f>IFERROR(__xludf.DUMMYFUNCTION("""COMPUTED_VALUE"""),10.0)</f>
        <v>10</v>
      </c>
      <c r="K3010" s="4">
        <f>IFERROR(__xludf.DUMMYFUNCTION("""COMPUTED_VALUE"""),2023.0)</f>
        <v>2023</v>
      </c>
    </row>
    <row r="3011">
      <c r="A3011" s="1" t="s">
        <v>9654</v>
      </c>
      <c r="B3011" s="4" t="s">
        <v>32</v>
      </c>
      <c r="C3011" s="4" t="s">
        <v>29</v>
      </c>
      <c r="D3011" s="4" t="s">
        <v>23</v>
      </c>
      <c r="E3011" s="4">
        <v>4.0</v>
      </c>
      <c r="F3011" s="4">
        <v>1.0</v>
      </c>
      <c r="G3011" s="4">
        <v>4.0</v>
      </c>
      <c r="H3011" s="7">
        <v>45220.0</v>
      </c>
      <c r="I3011" s="4">
        <f>IFERROR(__xludf.DUMMYFUNCTION("SPLIT(H3011,""/"")"),21.0)</f>
        <v>21</v>
      </c>
      <c r="J3011" s="4">
        <f>IFERROR(__xludf.DUMMYFUNCTION("""COMPUTED_VALUE"""),10.0)</f>
        <v>10</v>
      </c>
      <c r="K3011" s="4">
        <f>IFERROR(__xludf.DUMMYFUNCTION("""COMPUTED_VALUE"""),2023.0)</f>
        <v>2023</v>
      </c>
    </row>
    <row r="3012">
      <c r="A3012" s="1" t="s">
        <v>1400</v>
      </c>
      <c r="B3012" s="4" t="s">
        <v>32</v>
      </c>
      <c r="C3012" s="4" t="s">
        <v>24</v>
      </c>
      <c r="D3012" s="4" t="s">
        <v>39</v>
      </c>
      <c r="E3012" s="4">
        <v>2.0</v>
      </c>
      <c r="F3012" s="4">
        <v>1.0</v>
      </c>
      <c r="G3012" s="4">
        <v>2.0</v>
      </c>
      <c r="H3012" s="7">
        <v>45220.0</v>
      </c>
      <c r="I3012" s="4">
        <f>IFERROR(__xludf.DUMMYFUNCTION("SPLIT(H3012,""/"")"),21.0)</f>
        <v>21</v>
      </c>
      <c r="J3012" s="4">
        <f>IFERROR(__xludf.DUMMYFUNCTION("""COMPUTED_VALUE"""),10.0)</f>
        <v>10</v>
      </c>
      <c r="K3012" s="4">
        <f>IFERROR(__xludf.DUMMYFUNCTION("""COMPUTED_VALUE"""),2023.0)</f>
        <v>2023</v>
      </c>
    </row>
    <row r="3013">
      <c r="A3013" s="1" t="s">
        <v>9349</v>
      </c>
      <c r="B3013" s="4" t="s">
        <v>32</v>
      </c>
      <c r="C3013" s="4" t="s">
        <v>30</v>
      </c>
      <c r="D3013" s="4" t="s">
        <v>28</v>
      </c>
      <c r="E3013" s="4">
        <v>2.0</v>
      </c>
      <c r="F3013" s="4">
        <v>1.0</v>
      </c>
      <c r="G3013" s="4">
        <v>2.0</v>
      </c>
      <c r="H3013" s="7">
        <v>45221.0</v>
      </c>
      <c r="I3013" s="4">
        <f>IFERROR(__xludf.DUMMYFUNCTION("SPLIT(H3013,""/"")"),22.0)</f>
        <v>22</v>
      </c>
      <c r="J3013" s="4">
        <f>IFERROR(__xludf.DUMMYFUNCTION("""COMPUTED_VALUE"""),10.0)</f>
        <v>10</v>
      </c>
      <c r="K3013" s="4">
        <f>IFERROR(__xludf.DUMMYFUNCTION("""COMPUTED_VALUE"""),2023.0)</f>
        <v>2023</v>
      </c>
    </row>
    <row r="3014">
      <c r="A3014" s="1" t="s">
        <v>3937</v>
      </c>
      <c r="B3014" s="4" t="s">
        <v>32</v>
      </c>
      <c r="C3014" s="4" t="s">
        <v>30</v>
      </c>
      <c r="D3014" s="4" t="s">
        <v>39</v>
      </c>
      <c r="E3014" s="4">
        <v>3.0</v>
      </c>
      <c r="F3014" s="4">
        <v>1.0</v>
      </c>
      <c r="G3014" s="4">
        <v>3.0</v>
      </c>
      <c r="H3014" s="7">
        <v>45222.0</v>
      </c>
      <c r="I3014" s="4">
        <f>IFERROR(__xludf.DUMMYFUNCTION("SPLIT(H3014,""/"")"),23.0)</f>
        <v>23</v>
      </c>
      <c r="J3014" s="4">
        <f>IFERROR(__xludf.DUMMYFUNCTION("""COMPUTED_VALUE"""),10.0)</f>
        <v>10</v>
      </c>
      <c r="K3014" s="4">
        <f>IFERROR(__xludf.DUMMYFUNCTION("""COMPUTED_VALUE"""),2023.0)</f>
        <v>2023</v>
      </c>
    </row>
    <row r="3015">
      <c r="A3015" s="1" t="s">
        <v>8133</v>
      </c>
      <c r="B3015" s="4" t="s">
        <v>32</v>
      </c>
      <c r="C3015" s="4" t="s">
        <v>24</v>
      </c>
      <c r="D3015" s="4" t="s">
        <v>28</v>
      </c>
      <c r="E3015" s="4">
        <v>1.0</v>
      </c>
      <c r="F3015" s="4">
        <v>1.0</v>
      </c>
      <c r="G3015" s="4">
        <v>1.0</v>
      </c>
      <c r="H3015" s="7">
        <v>45223.0</v>
      </c>
      <c r="I3015" s="4">
        <f>IFERROR(__xludf.DUMMYFUNCTION("SPLIT(H3015,""/"")"),24.0)</f>
        <v>24</v>
      </c>
      <c r="J3015" s="4">
        <f>IFERROR(__xludf.DUMMYFUNCTION("""COMPUTED_VALUE"""),10.0)</f>
        <v>10</v>
      </c>
      <c r="K3015" s="4">
        <f>IFERROR(__xludf.DUMMYFUNCTION("""COMPUTED_VALUE"""),2023.0)</f>
        <v>2023</v>
      </c>
    </row>
    <row r="3016">
      <c r="A3016" s="1" t="s">
        <v>3527</v>
      </c>
      <c r="B3016" s="4" t="s">
        <v>32</v>
      </c>
      <c r="C3016" s="4" t="s">
        <v>24</v>
      </c>
      <c r="D3016" s="4" t="s">
        <v>39</v>
      </c>
      <c r="E3016" s="4">
        <v>2.0</v>
      </c>
      <c r="F3016" s="4">
        <v>1.0</v>
      </c>
      <c r="G3016" s="4">
        <v>2.0</v>
      </c>
      <c r="H3016" s="7">
        <v>45223.0</v>
      </c>
      <c r="I3016" s="4">
        <f>IFERROR(__xludf.DUMMYFUNCTION("SPLIT(H3016,""/"")"),24.0)</f>
        <v>24</v>
      </c>
      <c r="J3016" s="4">
        <f>IFERROR(__xludf.DUMMYFUNCTION("""COMPUTED_VALUE"""),10.0)</f>
        <v>10</v>
      </c>
      <c r="K3016" s="4">
        <f>IFERROR(__xludf.DUMMYFUNCTION("""COMPUTED_VALUE"""),2023.0)</f>
        <v>2023</v>
      </c>
    </row>
    <row r="3017">
      <c r="A3017" s="1" t="s">
        <v>962</v>
      </c>
      <c r="B3017" s="4" t="s">
        <v>32</v>
      </c>
      <c r="C3017" s="4" t="s">
        <v>24</v>
      </c>
      <c r="D3017" s="4" t="s">
        <v>39</v>
      </c>
      <c r="E3017" s="4">
        <v>2.0</v>
      </c>
      <c r="F3017" s="4">
        <v>1.0</v>
      </c>
      <c r="G3017" s="4">
        <v>2.0</v>
      </c>
      <c r="H3017" s="7">
        <v>45223.0</v>
      </c>
      <c r="I3017" s="4">
        <f>IFERROR(__xludf.DUMMYFUNCTION("SPLIT(H3017,""/"")"),24.0)</f>
        <v>24</v>
      </c>
      <c r="J3017" s="4">
        <f>IFERROR(__xludf.DUMMYFUNCTION("""COMPUTED_VALUE"""),10.0)</f>
        <v>10</v>
      </c>
      <c r="K3017" s="4">
        <f>IFERROR(__xludf.DUMMYFUNCTION("""COMPUTED_VALUE"""),2023.0)</f>
        <v>2023</v>
      </c>
    </row>
    <row r="3018">
      <c r="A3018" s="1" t="s">
        <v>846</v>
      </c>
      <c r="B3018" s="4" t="s">
        <v>32</v>
      </c>
      <c r="C3018" s="4" t="s">
        <v>24</v>
      </c>
      <c r="D3018" s="4" t="s">
        <v>39</v>
      </c>
      <c r="E3018" s="4">
        <v>3.0</v>
      </c>
      <c r="F3018" s="4">
        <v>1.0</v>
      </c>
      <c r="G3018" s="4">
        <v>3.0</v>
      </c>
      <c r="H3018" s="7">
        <v>45224.0</v>
      </c>
      <c r="I3018" s="4">
        <f>IFERROR(__xludf.DUMMYFUNCTION("SPLIT(H3018,""/"")"),25.0)</f>
        <v>25</v>
      </c>
      <c r="J3018" s="4">
        <f>IFERROR(__xludf.DUMMYFUNCTION("""COMPUTED_VALUE"""),10.0)</f>
        <v>10</v>
      </c>
      <c r="K3018" s="4">
        <f>IFERROR(__xludf.DUMMYFUNCTION("""COMPUTED_VALUE"""),2023.0)</f>
        <v>2023</v>
      </c>
    </row>
    <row r="3019">
      <c r="A3019" s="1" t="s">
        <v>665</v>
      </c>
      <c r="B3019" s="4" t="s">
        <v>32</v>
      </c>
      <c r="C3019" s="4" t="s">
        <v>29</v>
      </c>
      <c r="D3019" s="4" t="s">
        <v>39</v>
      </c>
      <c r="E3019" s="4">
        <v>1.0</v>
      </c>
      <c r="F3019" s="4">
        <v>1.0</v>
      </c>
      <c r="G3019" s="4">
        <v>1.0</v>
      </c>
      <c r="H3019" s="7">
        <v>45224.0</v>
      </c>
      <c r="I3019" s="4">
        <f>IFERROR(__xludf.DUMMYFUNCTION("SPLIT(H3019,""/"")"),25.0)</f>
        <v>25</v>
      </c>
      <c r="J3019" s="4">
        <f>IFERROR(__xludf.DUMMYFUNCTION("""COMPUTED_VALUE"""),10.0)</f>
        <v>10</v>
      </c>
      <c r="K3019" s="4">
        <f>IFERROR(__xludf.DUMMYFUNCTION("""COMPUTED_VALUE"""),2023.0)</f>
        <v>2023</v>
      </c>
    </row>
    <row r="3020">
      <c r="A3020" s="1" t="s">
        <v>3204</v>
      </c>
      <c r="B3020" s="4" t="s">
        <v>32</v>
      </c>
      <c r="C3020" s="4" t="s">
        <v>30</v>
      </c>
      <c r="D3020" s="4" t="s">
        <v>39</v>
      </c>
      <c r="E3020" s="4">
        <v>5.0</v>
      </c>
      <c r="F3020" s="4">
        <v>1.0</v>
      </c>
      <c r="G3020" s="4">
        <v>5.0</v>
      </c>
      <c r="H3020" s="7">
        <v>45224.0</v>
      </c>
      <c r="I3020" s="4">
        <f>IFERROR(__xludf.DUMMYFUNCTION("SPLIT(H3020,""/"")"),25.0)</f>
        <v>25</v>
      </c>
      <c r="J3020" s="4">
        <f>IFERROR(__xludf.DUMMYFUNCTION("""COMPUTED_VALUE"""),10.0)</f>
        <v>10</v>
      </c>
      <c r="K3020" s="4">
        <f>IFERROR(__xludf.DUMMYFUNCTION("""COMPUTED_VALUE"""),2023.0)</f>
        <v>2023</v>
      </c>
    </row>
    <row r="3021">
      <c r="A3021" s="1" t="s">
        <v>2471</v>
      </c>
      <c r="B3021" s="4" t="s">
        <v>32</v>
      </c>
      <c r="C3021" s="4" t="s">
        <v>30</v>
      </c>
      <c r="D3021" s="4" t="s">
        <v>30</v>
      </c>
      <c r="E3021" s="4">
        <v>5.0</v>
      </c>
      <c r="F3021" s="4">
        <v>1.0</v>
      </c>
      <c r="G3021" s="4">
        <v>5.0</v>
      </c>
      <c r="H3021" s="7">
        <v>45224.0</v>
      </c>
      <c r="I3021" s="4">
        <f>IFERROR(__xludf.DUMMYFUNCTION("SPLIT(H3021,""/"")"),25.0)</f>
        <v>25</v>
      </c>
      <c r="J3021" s="4">
        <f>IFERROR(__xludf.DUMMYFUNCTION("""COMPUTED_VALUE"""),10.0)</f>
        <v>10</v>
      </c>
      <c r="K3021" s="4">
        <f>IFERROR(__xludf.DUMMYFUNCTION("""COMPUTED_VALUE"""),2023.0)</f>
        <v>2023</v>
      </c>
    </row>
    <row r="3022">
      <c r="A3022" s="1" t="s">
        <v>4676</v>
      </c>
      <c r="B3022" s="4" t="s">
        <v>32</v>
      </c>
      <c r="C3022" s="4" t="s">
        <v>29</v>
      </c>
      <c r="D3022" s="4" t="s">
        <v>23</v>
      </c>
      <c r="E3022" s="4">
        <v>4.0</v>
      </c>
      <c r="F3022" s="4">
        <v>1.0</v>
      </c>
      <c r="G3022" s="4">
        <v>4.0</v>
      </c>
      <c r="H3022" s="7">
        <v>45224.0</v>
      </c>
      <c r="I3022" s="4">
        <f>IFERROR(__xludf.DUMMYFUNCTION("SPLIT(H3022,""/"")"),25.0)</f>
        <v>25</v>
      </c>
      <c r="J3022" s="4">
        <f>IFERROR(__xludf.DUMMYFUNCTION("""COMPUTED_VALUE"""),10.0)</f>
        <v>10</v>
      </c>
      <c r="K3022" s="4">
        <f>IFERROR(__xludf.DUMMYFUNCTION("""COMPUTED_VALUE"""),2023.0)</f>
        <v>2023</v>
      </c>
    </row>
    <row r="3023">
      <c r="A3023" s="1" t="s">
        <v>1706</v>
      </c>
      <c r="B3023" s="4" t="s">
        <v>32</v>
      </c>
      <c r="C3023" s="4" t="s">
        <v>24</v>
      </c>
      <c r="D3023" s="4" t="s">
        <v>28</v>
      </c>
      <c r="E3023" s="4">
        <v>1.0</v>
      </c>
      <c r="F3023" s="4">
        <v>1.0</v>
      </c>
      <c r="G3023" s="4">
        <v>1.0</v>
      </c>
      <c r="H3023" s="7">
        <v>45225.0</v>
      </c>
      <c r="I3023" s="4">
        <f>IFERROR(__xludf.DUMMYFUNCTION("SPLIT(H3023,""/"")"),26.0)</f>
        <v>26</v>
      </c>
      <c r="J3023" s="4">
        <f>IFERROR(__xludf.DUMMYFUNCTION("""COMPUTED_VALUE"""),10.0)</f>
        <v>10</v>
      </c>
      <c r="K3023" s="4">
        <f>IFERROR(__xludf.DUMMYFUNCTION("""COMPUTED_VALUE"""),2023.0)</f>
        <v>2023</v>
      </c>
    </row>
    <row r="3024">
      <c r="A3024" s="1" t="s">
        <v>4898</v>
      </c>
      <c r="B3024" s="4" t="s">
        <v>32</v>
      </c>
      <c r="C3024" s="4" t="s">
        <v>24</v>
      </c>
      <c r="D3024" s="4" t="s">
        <v>23</v>
      </c>
      <c r="E3024" s="4">
        <v>3.0</v>
      </c>
      <c r="F3024" s="4">
        <v>1.0</v>
      </c>
      <c r="G3024" s="4">
        <v>3.0</v>
      </c>
      <c r="H3024" s="7">
        <v>45225.0</v>
      </c>
      <c r="I3024" s="4">
        <f>IFERROR(__xludf.DUMMYFUNCTION("SPLIT(H3024,""/"")"),26.0)</f>
        <v>26</v>
      </c>
      <c r="J3024" s="4">
        <f>IFERROR(__xludf.DUMMYFUNCTION("""COMPUTED_VALUE"""),10.0)</f>
        <v>10</v>
      </c>
      <c r="K3024" s="4">
        <f>IFERROR(__xludf.DUMMYFUNCTION("""COMPUTED_VALUE"""),2023.0)</f>
        <v>2023</v>
      </c>
    </row>
    <row r="3025">
      <c r="A3025" s="1" t="s">
        <v>9328</v>
      </c>
      <c r="B3025" s="4" t="s">
        <v>32</v>
      </c>
      <c r="C3025" s="4" t="s">
        <v>24</v>
      </c>
      <c r="D3025" s="4" t="s">
        <v>39</v>
      </c>
      <c r="E3025" s="4">
        <v>4.0</v>
      </c>
      <c r="F3025" s="4">
        <v>1.0</v>
      </c>
      <c r="G3025" s="4">
        <v>4.0</v>
      </c>
      <c r="H3025" s="7">
        <v>45226.0</v>
      </c>
      <c r="I3025" s="4">
        <f>IFERROR(__xludf.DUMMYFUNCTION("SPLIT(H3025,""/"")"),27.0)</f>
        <v>27</v>
      </c>
      <c r="J3025" s="4">
        <f>IFERROR(__xludf.DUMMYFUNCTION("""COMPUTED_VALUE"""),10.0)</f>
        <v>10</v>
      </c>
      <c r="K3025" s="4">
        <f>IFERROR(__xludf.DUMMYFUNCTION("""COMPUTED_VALUE"""),2023.0)</f>
        <v>2023</v>
      </c>
    </row>
    <row r="3026">
      <c r="A3026" s="1" t="s">
        <v>5704</v>
      </c>
      <c r="B3026" s="4" t="s">
        <v>32</v>
      </c>
      <c r="C3026" s="4" t="s">
        <v>24</v>
      </c>
      <c r="D3026" s="4" t="s">
        <v>39</v>
      </c>
      <c r="E3026" s="4">
        <v>4.0</v>
      </c>
      <c r="F3026" s="4">
        <v>1.0</v>
      </c>
      <c r="G3026" s="4">
        <v>4.0</v>
      </c>
      <c r="H3026" s="7">
        <v>45226.0</v>
      </c>
      <c r="I3026" s="4">
        <f>IFERROR(__xludf.DUMMYFUNCTION("SPLIT(H3026,""/"")"),27.0)</f>
        <v>27</v>
      </c>
      <c r="J3026" s="4">
        <f>IFERROR(__xludf.DUMMYFUNCTION("""COMPUTED_VALUE"""),10.0)</f>
        <v>10</v>
      </c>
      <c r="K3026" s="4">
        <f>IFERROR(__xludf.DUMMYFUNCTION("""COMPUTED_VALUE"""),2023.0)</f>
        <v>2023</v>
      </c>
    </row>
    <row r="3027">
      <c r="A3027" s="1" t="s">
        <v>516</v>
      </c>
      <c r="B3027" s="4" t="s">
        <v>32</v>
      </c>
      <c r="C3027" s="4" t="s">
        <v>24</v>
      </c>
      <c r="D3027" s="4" t="s">
        <v>28</v>
      </c>
      <c r="E3027" s="4">
        <v>1.0</v>
      </c>
      <c r="F3027" s="4">
        <v>1.0</v>
      </c>
      <c r="G3027" s="4">
        <v>1.0</v>
      </c>
      <c r="H3027" s="7">
        <v>45226.0</v>
      </c>
      <c r="I3027" s="4">
        <f>IFERROR(__xludf.DUMMYFUNCTION("SPLIT(H3027,""/"")"),27.0)</f>
        <v>27</v>
      </c>
      <c r="J3027" s="4">
        <f>IFERROR(__xludf.DUMMYFUNCTION("""COMPUTED_VALUE"""),10.0)</f>
        <v>10</v>
      </c>
      <c r="K3027" s="4">
        <f>IFERROR(__xludf.DUMMYFUNCTION("""COMPUTED_VALUE"""),2023.0)</f>
        <v>2023</v>
      </c>
    </row>
    <row r="3028">
      <c r="A3028" s="1" t="s">
        <v>3140</v>
      </c>
      <c r="B3028" s="4" t="s">
        <v>32</v>
      </c>
      <c r="C3028" s="4" t="s">
        <v>24</v>
      </c>
      <c r="D3028" s="4" t="s">
        <v>28</v>
      </c>
      <c r="E3028" s="4">
        <v>4.0</v>
      </c>
      <c r="F3028" s="4">
        <v>1.0</v>
      </c>
      <c r="G3028" s="4">
        <v>4.0</v>
      </c>
      <c r="H3028" s="7">
        <v>45226.0</v>
      </c>
      <c r="I3028" s="4">
        <f>IFERROR(__xludf.DUMMYFUNCTION("SPLIT(H3028,""/"")"),27.0)</f>
        <v>27</v>
      </c>
      <c r="J3028" s="4">
        <f>IFERROR(__xludf.DUMMYFUNCTION("""COMPUTED_VALUE"""),10.0)</f>
        <v>10</v>
      </c>
      <c r="K3028" s="4">
        <f>IFERROR(__xludf.DUMMYFUNCTION("""COMPUTED_VALUE"""),2023.0)</f>
        <v>2023</v>
      </c>
    </row>
    <row r="3029">
      <c r="A3029" s="1" t="s">
        <v>8505</v>
      </c>
      <c r="B3029" s="4" t="s">
        <v>32</v>
      </c>
      <c r="C3029" s="4" t="s">
        <v>30</v>
      </c>
      <c r="D3029" s="4" t="s">
        <v>28</v>
      </c>
      <c r="E3029" s="4">
        <v>2.0</v>
      </c>
      <c r="F3029" s="4">
        <v>1.0</v>
      </c>
      <c r="G3029" s="4">
        <v>2.0</v>
      </c>
      <c r="H3029" s="7">
        <v>45227.0</v>
      </c>
      <c r="I3029" s="4">
        <f>IFERROR(__xludf.DUMMYFUNCTION("SPLIT(H3029,""/"")"),28.0)</f>
        <v>28</v>
      </c>
      <c r="J3029" s="4">
        <f>IFERROR(__xludf.DUMMYFUNCTION("""COMPUTED_VALUE"""),10.0)</f>
        <v>10</v>
      </c>
      <c r="K3029" s="4">
        <f>IFERROR(__xludf.DUMMYFUNCTION("""COMPUTED_VALUE"""),2023.0)</f>
        <v>2023</v>
      </c>
    </row>
    <row r="3030">
      <c r="A3030" s="1" t="s">
        <v>2975</v>
      </c>
      <c r="B3030" s="4" t="s">
        <v>32</v>
      </c>
      <c r="C3030" s="4" t="s">
        <v>30</v>
      </c>
      <c r="D3030" s="4" t="s">
        <v>30</v>
      </c>
      <c r="E3030" s="4">
        <v>3.0</v>
      </c>
      <c r="F3030" s="4">
        <v>1.0</v>
      </c>
      <c r="G3030" s="4">
        <v>3.0</v>
      </c>
      <c r="H3030" s="7">
        <v>45227.0</v>
      </c>
      <c r="I3030" s="4">
        <f>IFERROR(__xludf.DUMMYFUNCTION("SPLIT(H3030,""/"")"),28.0)</f>
        <v>28</v>
      </c>
      <c r="J3030" s="4">
        <f>IFERROR(__xludf.DUMMYFUNCTION("""COMPUTED_VALUE"""),10.0)</f>
        <v>10</v>
      </c>
      <c r="K3030" s="4">
        <f>IFERROR(__xludf.DUMMYFUNCTION("""COMPUTED_VALUE"""),2023.0)</f>
        <v>2023</v>
      </c>
    </row>
    <row r="3031">
      <c r="A3031" s="1" t="s">
        <v>4103</v>
      </c>
      <c r="B3031" s="4" t="s">
        <v>32</v>
      </c>
      <c r="C3031" s="4" t="s">
        <v>29</v>
      </c>
      <c r="D3031" s="4" t="s">
        <v>23</v>
      </c>
      <c r="E3031" s="4">
        <v>1.0</v>
      </c>
      <c r="F3031" s="4">
        <v>1.0</v>
      </c>
      <c r="G3031" s="4">
        <v>1.0</v>
      </c>
      <c r="H3031" s="7">
        <v>45227.0</v>
      </c>
      <c r="I3031" s="4">
        <f>IFERROR(__xludf.DUMMYFUNCTION("SPLIT(H3031,""/"")"),28.0)</f>
        <v>28</v>
      </c>
      <c r="J3031" s="4">
        <f>IFERROR(__xludf.DUMMYFUNCTION("""COMPUTED_VALUE"""),10.0)</f>
        <v>10</v>
      </c>
      <c r="K3031" s="4">
        <f>IFERROR(__xludf.DUMMYFUNCTION("""COMPUTED_VALUE"""),2023.0)</f>
        <v>2023</v>
      </c>
    </row>
    <row r="3032">
      <c r="A3032" s="1" t="s">
        <v>8053</v>
      </c>
      <c r="B3032" s="4" t="s">
        <v>32</v>
      </c>
      <c r="C3032" s="4" t="s">
        <v>30</v>
      </c>
      <c r="D3032" s="4" t="s">
        <v>39</v>
      </c>
      <c r="E3032" s="4">
        <v>2.0</v>
      </c>
      <c r="F3032" s="4">
        <v>1.0</v>
      </c>
      <c r="G3032" s="4">
        <v>2.0</v>
      </c>
      <c r="H3032" s="7">
        <v>45228.0</v>
      </c>
      <c r="I3032" s="4">
        <f>IFERROR(__xludf.DUMMYFUNCTION("SPLIT(H3032,""/"")"),29.0)</f>
        <v>29</v>
      </c>
      <c r="J3032" s="4">
        <f>IFERROR(__xludf.DUMMYFUNCTION("""COMPUTED_VALUE"""),10.0)</f>
        <v>10</v>
      </c>
      <c r="K3032" s="4">
        <f>IFERROR(__xludf.DUMMYFUNCTION("""COMPUTED_VALUE"""),2023.0)</f>
        <v>2023</v>
      </c>
    </row>
    <row r="3033">
      <c r="A3033" s="1" t="s">
        <v>6220</v>
      </c>
      <c r="B3033" s="4" t="s">
        <v>32</v>
      </c>
      <c r="C3033" s="4" t="s">
        <v>29</v>
      </c>
      <c r="D3033" s="4" t="s">
        <v>30</v>
      </c>
      <c r="E3033" s="4">
        <v>2.0</v>
      </c>
      <c r="F3033" s="4">
        <v>1.0</v>
      </c>
      <c r="G3033" s="4">
        <v>2.0</v>
      </c>
      <c r="H3033" s="7">
        <v>45229.0</v>
      </c>
      <c r="I3033" s="4">
        <f>IFERROR(__xludf.DUMMYFUNCTION("SPLIT(H3033,""/"")"),30.0)</f>
        <v>30</v>
      </c>
      <c r="J3033" s="4">
        <f>IFERROR(__xludf.DUMMYFUNCTION("""COMPUTED_VALUE"""),10.0)</f>
        <v>10</v>
      </c>
      <c r="K3033" s="4">
        <f>IFERROR(__xludf.DUMMYFUNCTION("""COMPUTED_VALUE"""),2023.0)</f>
        <v>2023</v>
      </c>
    </row>
    <row r="3034">
      <c r="A3034" s="1" t="s">
        <v>819</v>
      </c>
      <c r="B3034" s="4" t="s">
        <v>32</v>
      </c>
      <c r="C3034" s="4" t="s">
        <v>30</v>
      </c>
      <c r="D3034" s="4" t="s">
        <v>28</v>
      </c>
      <c r="E3034" s="4">
        <v>2.0</v>
      </c>
      <c r="F3034" s="4">
        <v>1.0</v>
      </c>
      <c r="G3034" s="4">
        <v>2.0</v>
      </c>
      <c r="H3034" s="7">
        <v>45229.0</v>
      </c>
      <c r="I3034" s="4">
        <f>IFERROR(__xludf.DUMMYFUNCTION("SPLIT(H3034,""/"")"),30.0)</f>
        <v>30</v>
      </c>
      <c r="J3034" s="4">
        <f>IFERROR(__xludf.DUMMYFUNCTION("""COMPUTED_VALUE"""),10.0)</f>
        <v>10</v>
      </c>
      <c r="K3034" s="4">
        <f>IFERROR(__xludf.DUMMYFUNCTION("""COMPUTED_VALUE"""),2023.0)</f>
        <v>2023</v>
      </c>
    </row>
    <row r="3035">
      <c r="A3035" s="1" t="s">
        <v>8449</v>
      </c>
      <c r="B3035" s="4" t="s">
        <v>32</v>
      </c>
      <c r="C3035" s="4" t="s">
        <v>29</v>
      </c>
      <c r="D3035" s="4" t="s">
        <v>28</v>
      </c>
      <c r="E3035" s="4">
        <v>2.0</v>
      </c>
      <c r="F3035" s="4">
        <v>1.0</v>
      </c>
      <c r="G3035" s="4">
        <v>2.0</v>
      </c>
      <c r="H3035" s="7">
        <v>45229.0</v>
      </c>
      <c r="I3035" s="4">
        <f>IFERROR(__xludf.DUMMYFUNCTION("SPLIT(H3035,""/"")"),30.0)</f>
        <v>30</v>
      </c>
      <c r="J3035" s="4">
        <f>IFERROR(__xludf.DUMMYFUNCTION("""COMPUTED_VALUE"""),10.0)</f>
        <v>10</v>
      </c>
      <c r="K3035" s="4">
        <f>IFERROR(__xludf.DUMMYFUNCTION("""COMPUTED_VALUE"""),2023.0)</f>
        <v>2023</v>
      </c>
    </row>
    <row r="3036">
      <c r="A3036" s="1" t="s">
        <v>1120</v>
      </c>
      <c r="B3036" s="4" t="s">
        <v>32</v>
      </c>
      <c r="C3036" s="4" t="s">
        <v>24</v>
      </c>
      <c r="D3036" s="4" t="s">
        <v>28</v>
      </c>
      <c r="E3036" s="4">
        <v>2.0</v>
      </c>
      <c r="F3036" s="4">
        <v>1.0</v>
      </c>
      <c r="G3036" s="4">
        <v>2.0</v>
      </c>
      <c r="H3036" s="7">
        <v>45230.0</v>
      </c>
      <c r="I3036" s="4">
        <f>IFERROR(__xludf.DUMMYFUNCTION("SPLIT(H3036,""/"")"),31.0)</f>
        <v>31</v>
      </c>
      <c r="J3036" s="4">
        <f>IFERROR(__xludf.DUMMYFUNCTION("""COMPUTED_VALUE"""),10.0)</f>
        <v>10</v>
      </c>
      <c r="K3036" s="4">
        <f>IFERROR(__xludf.DUMMYFUNCTION("""COMPUTED_VALUE"""),2023.0)</f>
        <v>2023</v>
      </c>
    </row>
    <row r="3037">
      <c r="A3037" s="1" t="s">
        <v>9390</v>
      </c>
      <c r="B3037" s="4" t="s">
        <v>32</v>
      </c>
      <c r="C3037" s="4" t="s">
        <v>24</v>
      </c>
      <c r="D3037" s="4" t="s">
        <v>30</v>
      </c>
      <c r="E3037" s="4">
        <v>5.0</v>
      </c>
      <c r="F3037" s="4">
        <v>1.0</v>
      </c>
      <c r="G3037" s="4">
        <v>5.0</v>
      </c>
      <c r="H3037" s="5">
        <v>45231.0</v>
      </c>
      <c r="I3037" s="4">
        <f>IFERROR(__xludf.DUMMYFUNCTION("SPLIT(H3037,""/"")"),1.0)</f>
        <v>1</v>
      </c>
      <c r="J3037" s="4">
        <f>IFERROR(__xludf.DUMMYFUNCTION("""COMPUTED_VALUE"""),11.0)</f>
        <v>11</v>
      </c>
      <c r="K3037" s="4">
        <f>IFERROR(__xludf.DUMMYFUNCTION("""COMPUTED_VALUE"""),2023.0)</f>
        <v>2023</v>
      </c>
    </row>
    <row r="3038">
      <c r="A3038" s="1" t="s">
        <v>5018</v>
      </c>
      <c r="B3038" s="4" t="s">
        <v>32</v>
      </c>
      <c r="C3038" s="4" t="s">
        <v>29</v>
      </c>
      <c r="D3038" s="4" t="s">
        <v>28</v>
      </c>
      <c r="E3038" s="4">
        <v>1.0</v>
      </c>
      <c r="F3038" s="4">
        <v>1.0</v>
      </c>
      <c r="G3038" s="4">
        <v>1.0</v>
      </c>
      <c r="H3038" s="5">
        <v>45231.0</v>
      </c>
      <c r="I3038" s="4">
        <f>IFERROR(__xludf.DUMMYFUNCTION("SPLIT(H3038,""/"")"),1.0)</f>
        <v>1</v>
      </c>
      <c r="J3038" s="4">
        <f>IFERROR(__xludf.DUMMYFUNCTION("""COMPUTED_VALUE"""),11.0)</f>
        <v>11</v>
      </c>
      <c r="K3038" s="4">
        <f>IFERROR(__xludf.DUMMYFUNCTION("""COMPUTED_VALUE"""),2023.0)</f>
        <v>2023</v>
      </c>
    </row>
    <row r="3039">
      <c r="A3039" s="1" t="s">
        <v>7791</v>
      </c>
      <c r="B3039" s="4" t="s">
        <v>32</v>
      </c>
      <c r="C3039" s="4" t="s">
        <v>30</v>
      </c>
      <c r="D3039" s="4" t="s">
        <v>23</v>
      </c>
      <c r="E3039" s="4">
        <v>4.0</v>
      </c>
      <c r="F3039" s="4">
        <v>1.0</v>
      </c>
      <c r="G3039" s="4">
        <v>4.0</v>
      </c>
      <c r="H3039" s="5">
        <v>45231.0</v>
      </c>
      <c r="I3039" s="4">
        <f>IFERROR(__xludf.DUMMYFUNCTION("SPLIT(H3039,""/"")"),1.0)</f>
        <v>1</v>
      </c>
      <c r="J3039" s="4">
        <f>IFERROR(__xludf.DUMMYFUNCTION("""COMPUTED_VALUE"""),11.0)</f>
        <v>11</v>
      </c>
      <c r="K3039" s="4">
        <f>IFERROR(__xludf.DUMMYFUNCTION("""COMPUTED_VALUE"""),2023.0)</f>
        <v>2023</v>
      </c>
    </row>
    <row r="3040">
      <c r="A3040" s="1" t="s">
        <v>2581</v>
      </c>
      <c r="B3040" s="4" t="s">
        <v>32</v>
      </c>
      <c r="C3040" s="4" t="s">
        <v>30</v>
      </c>
      <c r="D3040" s="4" t="s">
        <v>39</v>
      </c>
      <c r="E3040" s="4">
        <v>1.0</v>
      </c>
      <c r="F3040" s="4">
        <v>1.0</v>
      </c>
      <c r="G3040" s="4">
        <v>1.0</v>
      </c>
      <c r="H3040" s="5">
        <v>45231.0</v>
      </c>
      <c r="I3040" s="4">
        <f>IFERROR(__xludf.DUMMYFUNCTION("SPLIT(H3040,""/"")"),1.0)</f>
        <v>1</v>
      </c>
      <c r="J3040" s="4">
        <f>IFERROR(__xludf.DUMMYFUNCTION("""COMPUTED_VALUE"""),11.0)</f>
        <v>11</v>
      </c>
      <c r="K3040" s="4">
        <f>IFERROR(__xludf.DUMMYFUNCTION("""COMPUTED_VALUE"""),2023.0)</f>
        <v>2023</v>
      </c>
    </row>
    <row r="3041">
      <c r="A3041" s="1" t="s">
        <v>2576</v>
      </c>
      <c r="B3041" s="4" t="s">
        <v>32</v>
      </c>
      <c r="C3041" s="4" t="s">
        <v>24</v>
      </c>
      <c r="D3041" s="4" t="s">
        <v>28</v>
      </c>
      <c r="E3041" s="4">
        <v>2.0</v>
      </c>
      <c r="F3041" s="4">
        <v>1.0</v>
      </c>
      <c r="G3041" s="4">
        <v>2.0</v>
      </c>
      <c r="H3041" s="5">
        <v>45231.0</v>
      </c>
      <c r="I3041" s="4">
        <f>IFERROR(__xludf.DUMMYFUNCTION("SPLIT(H3041,""/"")"),1.0)</f>
        <v>1</v>
      </c>
      <c r="J3041" s="4">
        <f>IFERROR(__xludf.DUMMYFUNCTION("""COMPUTED_VALUE"""),11.0)</f>
        <v>11</v>
      </c>
      <c r="K3041" s="4">
        <f>IFERROR(__xludf.DUMMYFUNCTION("""COMPUTED_VALUE"""),2023.0)</f>
        <v>2023</v>
      </c>
    </row>
    <row r="3042">
      <c r="A3042" s="1" t="s">
        <v>7326</v>
      </c>
      <c r="B3042" s="4" t="s">
        <v>32</v>
      </c>
      <c r="C3042" s="4" t="s">
        <v>24</v>
      </c>
      <c r="D3042" s="4" t="s">
        <v>39</v>
      </c>
      <c r="E3042" s="4">
        <v>3.0</v>
      </c>
      <c r="F3042" s="4">
        <v>1.0</v>
      </c>
      <c r="G3042" s="4">
        <v>3.0</v>
      </c>
      <c r="H3042" s="5">
        <v>45232.0</v>
      </c>
      <c r="I3042" s="4">
        <f>IFERROR(__xludf.DUMMYFUNCTION("SPLIT(H3042,""/"")"),2.0)</f>
        <v>2</v>
      </c>
      <c r="J3042" s="4">
        <f>IFERROR(__xludf.DUMMYFUNCTION("""COMPUTED_VALUE"""),11.0)</f>
        <v>11</v>
      </c>
      <c r="K3042" s="4">
        <f>IFERROR(__xludf.DUMMYFUNCTION("""COMPUTED_VALUE"""),2023.0)</f>
        <v>2023</v>
      </c>
    </row>
    <row r="3043">
      <c r="A3043" s="1" t="s">
        <v>3755</v>
      </c>
      <c r="B3043" s="4" t="s">
        <v>32</v>
      </c>
      <c r="C3043" s="4" t="s">
        <v>30</v>
      </c>
      <c r="D3043" s="4" t="s">
        <v>39</v>
      </c>
      <c r="E3043" s="4">
        <v>1.0</v>
      </c>
      <c r="F3043" s="4">
        <v>1.0</v>
      </c>
      <c r="G3043" s="4">
        <v>1.0</v>
      </c>
      <c r="H3043" s="5">
        <v>45232.0</v>
      </c>
      <c r="I3043" s="4">
        <f>IFERROR(__xludf.DUMMYFUNCTION("SPLIT(H3043,""/"")"),2.0)</f>
        <v>2</v>
      </c>
      <c r="J3043" s="4">
        <f>IFERROR(__xludf.DUMMYFUNCTION("""COMPUTED_VALUE"""),11.0)</f>
        <v>11</v>
      </c>
      <c r="K3043" s="4">
        <f>IFERROR(__xludf.DUMMYFUNCTION("""COMPUTED_VALUE"""),2023.0)</f>
        <v>2023</v>
      </c>
    </row>
    <row r="3044">
      <c r="A3044" s="1" t="s">
        <v>3965</v>
      </c>
      <c r="B3044" s="4" t="s">
        <v>32</v>
      </c>
      <c r="C3044" s="4" t="s">
        <v>30</v>
      </c>
      <c r="D3044" s="4" t="s">
        <v>39</v>
      </c>
      <c r="E3044" s="4">
        <v>2.0</v>
      </c>
      <c r="F3044" s="4">
        <v>1.0</v>
      </c>
      <c r="G3044" s="4">
        <v>2.0</v>
      </c>
      <c r="H3044" s="5">
        <v>45232.0</v>
      </c>
      <c r="I3044" s="4">
        <f>IFERROR(__xludf.DUMMYFUNCTION("SPLIT(H3044,""/"")"),2.0)</f>
        <v>2</v>
      </c>
      <c r="J3044" s="4">
        <f>IFERROR(__xludf.DUMMYFUNCTION("""COMPUTED_VALUE"""),11.0)</f>
        <v>11</v>
      </c>
      <c r="K3044" s="4">
        <f>IFERROR(__xludf.DUMMYFUNCTION("""COMPUTED_VALUE"""),2023.0)</f>
        <v>2023</v>
      </c>
    </row>
    <row r="3045">
      <c r="A3045" s="1" t="s">
        <v>315</v>
      </c>
      <c r="B3045" s="4" t="s">
        <v>32</v>
      </c>
      <c r="C3045" s="4" t="s">
        <v>24</v>
      </c>
      <c r="D3045" s="4" t="s">
        <v>30</v>
      </c>
      <c r="E3045" s="4">
        <v>2.0</v>
      </c>
      <c r="F3045" s="4">
        <v>1.0</v>
      </c>
      <c r="G3045" s="4">
        <v>2.0</v>
      </c>
      <c r="H3045" s="5">
        <v>45233.0</v>
      </c>
      <c r="I3045" s="4">
        <f>IFERROR(__xludf.DUMMYFUNCTION("SPLIT(H3045,""/"")"),3.0)</f>
        <v>3</v>
      </c>
      <c r="J3045" s="4">
        <f>IFERROR(__xludf.DUMMYFUNCTION("""COMPUTED_VALUE"""),11.0)</f>
        <v>11</v>
      </c>
      <c r="K3045" s="4">
        <f>IFERROR(__xludf.DUMMYFUNCTION("""COMPUTED_VALUE"""),2023.0)</f>
        <v>2023</v>
      </c>
    </row>
    <row r="3046">
      <c r="A3046" s="1" t="s">
        <v>8009</v>
      </c>
      <c r="B3046" s="4" t="s">
        <v>32</v>
      </c>
      <c r="C3046" s="4" t="s">
        <v>30</v>
      </c>
      <c r="D3046" s="4" t="s">
        <v>39</v>
      </c>
      <c r="E3046" s="4">
        <v>5.0</v>
      </c>
      <c r="F3046" s="4">
        <v>1.0</v>
      </c>
      <c r="G3046" s="4">
        <v>5.0</v>
      </c>
      <c r="H3046" s="5">
        <v>45233.0</v>
      </c>
      <c r="I3046" s="4">
        <f>IFERROR(__xludf.DUMMYFUNCTION("SPLIT(H3046,""/"")"),3.0)</f>
        <v>3</v>
      </c>
      <c r="J3046" s="4">
        <f>IFERROR(__xludf.DUMMYFUNCTION("""COMPUTED_VALUE"""),11.0)</f>
        <v>11</v>
      </c>
      <c r="K3046" s="4">
        <f>IFERROR(__xludf.DUMMYFUNCTION("""COMPUTED_VALUE"""),2023.0)</f>
        <v>2023</v>
      </c>
    </row>
    <row r="3047">
      <c r="A3047" s="1" t="s">
        <v>7492</v>
      </c>
      <c r="B3047" s="4" t="s">
        <v>32</v>
      </c>
      <c r="C3047" s="4" t="s">
        <v>30</v>
      </c>
      <c r="D3047" s="4" t="s">
        <v>30</v>
      </c>
      <c r="E3047" s="4">
        <v>2.0</v>
      </c>
      <c r="F3047" s="4">
        <v>1.0</v>
      </c>
      <c r="G3047" s="4">
        <v>2.0</v>
      </c>
      <c r="H3047" s="5">
        <v>45233.0</v>
      </c>
      <c r="I3047" s="4">
        <f>IFERROR(__xludf.DUMMYFUNCTION("SPLIT(H3047,""/"")"),3.0)</f>
        <v>3</v>
      </c>
      <c r="J3047" s="4">
        <f>IFERROR(__xludf.DUMMYFUNCTION("""COMPUTED_VALUE"""),11.0)</f>
        <v>11</v>
      </c>
      <c r="K3047" s="4">
        <f>IFERROR(__xludf.DUMMYFUNCTION("""COMPUTED_VALUE"""),2023.0)</f>
        <v>2023</v>
      </c>
    </row>
    <row r="3048">
      <c r="A3048" s="1" t="s">
        <v>1429</v>
      </c>
      <c r="B3048" s="4" t="s">
        <v>32</v>
      </c>
      <c r="C3048" s="4" t="s">
        <v>29</v>
      </c>
      <c r="D3048" s="4" t="s">
        <v>30</v>
      </c>
      <c r="E3048" s="4">
        <v>1.0</v>
      </c>
      <c r="F3048" s="4">
        <v>1.0</v>
      </c>
      <c r="G3048" s="4">
        <v>1.0</v>
      </c>
      <c r="H3048" s="5">
        <v>45233.0</v>
      </c>
      <c r="I3048" s="4">
        <f>IFERROR(__xludf.DUMMYFUNCTION("SPLIT(H3048,""/"")"),3.0)</f>
        <v>3</v>
      </c>
      <c r="J3048" s="4">
        <f>IFERROR(__xludf.DUMMYFUNCTION("""COMPUTED_VALUE"""),11.0)</f>
        <v>11</v>
      </c>
      <c r="K3048" s="4">
        <f>IFERROR(__xludf.DUMMYFUNCTION("""COMPUTED_VALUE"""),2023.0)</f>
        <v>2023</v>
      </c>
    </row>
    <row r="3049">
      <c r="A3049" s="1" t="s">
        <v>4792</v>
      </c>
      <c r="B3049" s="4" t="s">
        <v>32</v>
      </c>
      <c r="C3049" s="4" t="s">
        <v>30</v>
      </c>
      <c r="D3049" s="4" t="s">
        <v>30</v>
      </c>
      <c r="E3049" s="4">
        <v>1.0</v>
      </c>
      <c r="F3049" s="4">
        <v>1.0</v>
      </c>
      <c r="G3049" s="4">
        <v>1.0</v>
      </c>
      <c r="H3049" s="5">
        <v>45233.0</v>
      </c>
      <c r="I3049" s="4">
        <f>IFERROR(__xludf.DUMMYFUNCTION("SPLIT(H3049,""/"")"),3.0)</f>
        <v>3</v>
      </c>
      <c r="J3049" s="4">
        <f>IFERROR(__xludf.DUMMYFUNCTION("""COMPUTED_VALUE"""),11.0)</f>
        <v>11</v>
      </c>
      <c r="K3049" s="4">
        <f>IFERROR(__xludf.DUMMYFUNCTION("""COMPUTED_VALUE"""),2023.0)</f>
        <v>2023</v>
      </c>
    </row>
    <row r="3050">
      <c r="A3050" s="1" t="s">
        <v>3176</v>
      </c>
      <c r="B3050" s="4" t="s">
        <v>32</v>
      </c>
      <c r="C3050" s="4" t="s">
        <v>30</v>
      </c>
      <c r="D3050" s="4" t="s">
        <v>23</v>
      </c>
      <c r="E3050" s="4">
        <v>1.0</v>
      </c>
      <c r="F3050" s="4">
        <v>1.0</v>
      </c>
      <c r="G3050" s="4">
        <v>1.0</v>
      </c>
      <c r="H3050" s="5">
        <v>45234.0</v>
      </c>
      <c r="I3050" s="4">
        <f>IFERROR(__xludf.DUMMYFUNCTION("SPLIT(H3050,""/"")"),4.0)</f>
        <v>4</v>
      </c>
      <c r="J3050" s="4">
        <f>IFERROR(__xludf.DUMMYFUNCTION("""COMPUTED_VALUE"""),11.0)</f>
        <v>11</v>
      </c>
      <c r="K3050" s="4">
        <f>IFERROR(__xludf.DUMMYFUNCTION("""COMPUTED_VALUE"""),2023.0)</f>
        <v>2023</v>
      </c>
    </row>
    <row r="3051">
      <c r="A3051" s="1" t="s">
        <v>5163</v>
      </c>
      <c r="B3051" s="4" t="s">
        <v>32</v>
      </c>
      <c r="C3051" s="4" t="s">
        <v>30</v>
      </c>
      <c r="D3051" s="4" t="s">
        <v>39</v>
      </c>
      <c r="E3051" s="4">
        <v>2.0</v>
      </c>
      <c r="F3051" s="4">
        <v>1.0</v>
      </c>
      <c r="G3051" s="4">
        <v>2.0</v>
      </c>
      <c r="H3051" s="5">
        <v>45235.0</v>
      </c>
      <c r="I3051" s="4">
        <f>IFERROR(__xludf.DUMMYFUNCTION("SPLIT(H3051,""/"")"),5.0)</f>
        <v>5</v>
      </c>
      <c r="J3051" s="4">
        <f>IFERROR(__xludf.DUMMYFUNCTION("""COMPUTED_VALUE"""),11.0)</f>
        <v>11</v>
      </c>
      <c r="K3051" s="4">
        <f>IFERROR(__xludf.DUMMYFUNCTION("""COMPUTED_VALUE"""),2023.0)</f>
        <v>2023</v>
      </c>
    </row>
    <row r="3052">
      <c r="A3052" s="1" t="s">
        <v>5935</v>
      </c>
      <c r="B3052" s="4" t="s">
        <v>32</v>
      </c>
      <c r="C3052" s="4" t="s">
        <v>30</v>
      </c>
      <c r="D3052" s="4" t="s">
        <v>23</v>
      </c>
      <c r="E3052" s="4">
        <v>2.0</v>
      </c>
      <c r="F3052" s="4">
        <v>1.0</v>
      </c>
      <c r="G3052" s="4">
        <v>2.0</v>
      </c>
      <c r="H3052" s="5">
        <v>45235.0</v>
      </c>
      <c r="I3052" s="4">
        <f>IFERROR(__xludf.DUMMYFUNCTION("SPLIT(H3052,""/"")"),5.0)</f>
        <v>5</v>
      </c>
      <c r="J3052" s="4">
        <f>IFERROR(__xludf.DUMMYFUNCTION("""COMPUTED_VALUE"""),11.0)</f>
        <v>11</v>
      </c>
      <c r="K3052" s="4">
        <f>IFERROR(__xludf.DUMMYFUNCTION("""COMPUTED_VALUE"""),2023.0)</f>
        <v>2023</v>
      </c>
    </row>
    <row r="3053">
      <c r="A3053" s="1" t="s">
        <v>5406</v>
      </c>
      <c r="B3053" s="4" t="s">
        <v>32</v>
      </c>
      <c r="C3053" s="4" t="s">
        <v>24</v>
      </c>
      <c r="D3053" s="4" t="s">
        <v>39</v>
      </c>
      <c r="E3053" s="4">
        <v>5.0</v>
      </c>
      <c r="F3053" s="4">
        <v>1.0</v>
      </c>
      <c r="G3053" s="4">
        <v>5.0</v>
      </c>
      <c r="H3053" s="5">
        <v>45235.0</v>
      </c>
      <c r="I3053" s="4">
        <f>IFERROR(__xludf.DUMMYFUNCTION("SPLIT(H3053,""/"")"),5.0)</f>
        <v>5</v>
      </c>
      <c r="J3053" s="4">
        <f>IFERROR(__xludf.DUMMYFUNCTION("""COMPUTED_VALUE"""),11.0)</f>
        <v>11</v>
      </c>
      <c r="K3053" s="4">
        <f>IFERROR(__xludf.DUMMYFUNCTION("""COMPUTED_VALUE"""),2023.0)</f>
        <v>2023</v>
      </c>
    </row>
    <row r="3054">
      <c r="A3054" s="1" t="s">
        <v>7254</v>
      </c>
      <c r="B3054" s="4" t="s">
        <v>32</v>
      </c>
      <c r="C3054" s="4" t="s">
        <v>29</v>
      </c>
      <c r="D3054" s="4" t="s">
        <v>39</v>
      </c>
      <c r="E3054" s="4">
        <v>3.0</v>
      </c>
      <c r="F3054" s="4">
        <v>1.0</v>
      </c>
      <c r="G3054" s="4">
        <v>3.0</v>
      </c>
      <c r="H3054" s="5">
        <v>45235.0</v>
      </c>
      <c r="I3054" s="4">
        <f>IFERROR(__xludf.DUMMYFUNCTION("SPLIT(H3054,""/"")"),5.0)</f>
        <v>5</v>
      </c>
      <c r="J3054" s="4">
        <f>IFERROR(__xludf.DUMMYFUNCTION("""COMPUTED_VALUE"""),11.0)</f>
        <v>11</v>
      </c>
      <c r="K3054" s="4">
        <f>IFERROR(__xludf.DUMMYFUNCTION("""COMPUTED_VALUE"""),2023.0)</f>
        <v>2023</v>
      </c>
    </row>
    <row r="3055">
      <c r="A3055" s="1" t="s">
        <v>6847</v>
      </c>
      <c r="B3055" s="4" t="s">
        <v>32</v>
      </c>
      <c r="C3055" s="4" t="s">
        <v>24</v>
      </c>
      <c r="D3055" s="4" t="s">
        <v>39</v>
      </c>
      <c r="E3055" s="4">
        <v>2.0</v>
      </c>
      <c r="F3055" s="4">
        <v>1.0</v>
      </c>
      <c r="G3055" s="4">
        <v>2.0</v>
      </c>
      <c r="H3055" s="5">
        <v>45236.0</v>
      </c>
      <c r="I3055" s="4">
        <f>IFERROR(__xludf.DUMMYFUNCTION("SPLIT(H3055,""/"")"),6.0)</f>
        <v>6</v>
      </c>
      <c r="J3055" s="4">
        <f>IFERROR(__xludf.DUMMYFUNCTION("""COMPUTED_VALUE"""),11.0)</f>
        <v>11</v>
      </c>
      <c r="K3055" s="4">
        <f>IFERROR(__xludf.DUMMYFUNCTION("""COMPUTED_VALUE"""),2023.0)</f>
        <v>2023</v>
      </c>
    </row>
    <row r="3056">
      <c r="A3056" s="1" t="s">
        <v>1659</v>
      </c>
      <c r="B3056" s="4" t="s">
        <v>32</v>
      </c>
      <c r="C3056" s="4" t="s">
        <v>24</v>
      </c>
      <c r="D3056" s="4" t="s">
        <v>30</v>
      </c>
      <c r="E3056" s="4">
        <v>1.0</v>
      </c>
      <c r="F3056" s="4">
        <v>1.0</v>
      </c>
      <c r="G3056" s="4">
        <v>1.0</v>
      </c>
      <c r="H3056" s="5">
        <v>45236.0</v>
      </c>
      <c r="I3056" s="4">
        <f>IFERROR(__xludf.DUMMYFUNCTION("SPLIT(H3056,""/"")"),6.0)</f>
        <v>6</v>
      </c>
      <c r="J3056" s="4">
        <f>IFERROR(__xludf.DUMMYFUNCTION("""COMPUTED_VALUE"""),11.0)</f>
        <v>11</v>
      </c>
      <c r="K3056" s="4">
        <f>IFERROR(__xludf.DUMMYFUNCTION("""COMPUTED_VALUE"""),2023.0)</f>
        <v>2023</v>
      </c>
    </row>
    <row r="3057">
      <c r="A3057" s="1" t="s">
        <v>7359</v>
      </c>
      <c r="B3057" s="4" t="s">
        <v>32</v>
      </c>
      <c r="C3057" s="4" t="s">
        <v>30</v>
      </c>
      <c r="D3057" s="4" t="s">
        <v>39</v>
      </c>
      <c r="E3057" s="4">
        <v>5.0</v>
      </c>
      <c r="F3057" s="4">
        <v>1.0</v>
      </c>
      <c r="G3057" s="4">
        <v>5.0</v>
      </c>
      <c r="H3057" s="5">
        <v>45236.0</v>
      </c>
      <c r="I3057" s="4">
        <f>IFERROR(__xludf.DUMMYFUNCTION("SPLIT(H3057,""/"")"),6.0)</f>
        <v>6</v>
      </c>
      <c r="J3057" s="4">
        <f>IFERROR(__xludf.DUMMYFUNCTION("""COMPUTED_VALUE"""),11.0)</f>
        <v>11</v>
      </c>
      <c r="K3057" s="4">
        <f>IFERROR(__xludf.DUMMYFUNCTION("""COMPUTED_VALUE"""),2023.0)</f>
        <v>2023</v>
      </c>
    </row>
    <row r="3058">
      <c r="A3058" s="1" t="s">
        <v>121</v>
      </c>
      <c r="B3058" s="4" t="s">
        <v>32</v>
      </c>
      <c r="C3058" s="4" t="s">
        <v>30</v>
      </c>
      <c r="D3058" s="4" t="s">
        <v>30</v>
      </c>
      <c r="E3058" s="4">
        <v>2.0</v>
      </c>
      <c r="F3058" s="4">
        <v>1.0</v>
      </c>
      <c r="G3058" s="4">
        <v>2.0</v>
      </c>
      <c r="H3058" s="5">
        <v>45237.0</v>
      </c>
      <c r="I3058" s="4">
        <f>IFERROR(__xludf.DUMMYFUNCTION("SPLIT(H3058,""/"")"),7.0)</f>
        <v>7</v>
      </c>
      <c r="J3058" s="4">
        <f>IFERROR(__xludf.DUMMYFUNCTION("""COMPUTED_VALUE"""),11.0)</f>
        <v>11</v>
      </c>
      <c r="K3058" s="4">
        <f>IFERROR(__xludf.DUMMYFUNCTION("""COMPUTED_VALUE"""),2023.0)</f>
        <v>2023</v>
      </c>
    </row>
    <row r="3059">
      <c r="A3059" s="1" t="s">
        <v>2642</v>
      </c>
      <c r="B3059" s="4" t="s">
        <v>32</v>
      </c>
      <c r="C3059" s="4" t="s">
        <v>30</v>
      </c>
      <c r="D3059" s="4" t="s">
        <v>39</v>
      </c>
      <c r="E3059" s="4">
        <v>5.0</v>
      </c>
      <c r="F3059" s="4">
        <v>1.0</v>
      </c>
      <c r="G3059" s="4">
        <v>5.0</v>
      </c>
      <c r="H3059" s="5">
        <v>45237.0</v>
      </c>
      <c r="I3059" s="4">
        <f>IFERROR(__xludf.DUMMYFUNCTION("SPLIT(H3059,""/"")"),7.0)</f>
        <v>7</v>
      </c>
      <c r="J3059" s="4">
        <f>IFERROR(__xludf.DUMMYFUNCTION("""COMPUTED_VALUE"""),11.0)</f>
        <v>11</v>
      </c>
      <c r="K3059" s="4">
        <f>IFERROR(__xludf.DUMMYFUNCTION("""COMPUTED_VALUE"""),2023.0)</f>
        <v>2023</v>
      </c>
    </row>
    <row r="3060">
      <c r="A3060" s="1" t="s">
        <v>7225</v>
      </c>
      <c r="B3060" s="4" t="s">
        <v>32</v>
      </c>
      <c r="C3060" s="4" t="s">
        <v>24</v>
      </c>
      <c r="D3060" s="4" t="s">
        <v>30</v>
      </c>
      <c r="E3060" s="4">
        <v>4.0</v>
      </c>
      <c r="F3060" s="4">
        <v>1.0</v>
      </c>
      <c r="G3060" s="4">
        <v>4.0</v>
      </c>
      <c r="H3060" s="5">
        <v>45237.0</v>
      </c>
      <c r="I3060" s="4">
        <f>IFERROR(__xludf.DUMMYFUNCTION("SPLIT(H3060,""/"")"),7.0)</f>
        <v>7</v>
      </c>
      <c r="J3060" s="4">
        <f>IFERROR(__xludf.DUMMYFUNCTION("""COMPUTED_VALUE"""),11.0)</f>
        <v>11</v>
      </c>
      <c r="K3060" s="4">
        <f>IFERROR(__xludf.DUMMYFUNCTION("""COMPUTED_VALUE"""),2023.0)</f>
        <v>2023</v>
      </c>
    </row>
    <row r="3061">
      <c r="A3061" s="1" t="s">
        <v>1804</v>
      </c>
      <c r="B3061" s="4" t="s">
        <v>32</v>
      </c>
      <c r="C3061" s="4" t="s">
        <v>29</v>
      </c>
      <c r="D3061" s="4" t="s">
        <v>28</v>
      </c>
      <c r="E3061" s="4">
        <v>4.0</v>
      </c>
      <c r="F3061" s="4">
        <v>1.0</v>
      </c>
      <c r="G3061" s="4">
        <v>4.0</v>
      </c>
      <c r="H3061" s="5">
        <v>45237.0</v>
      </c>
      <c r="I3061" s="4">
        <f>IFERROR(__xludf.DUMMYFUNCTION("SPLIT(H3061,""/"")"),7.0)</f>
        <v>7</v>
      </c>
      <c r="J3061" s="4">
        <f>IFERROR(__xludf.DUMMYFUNCTION("""COMPUTED_VALUE"""),11.0)</f>
        <v>11</v>
      </c>
      <c r="K3061" s="4">
        <f>IFERROR(__xludf.DUMMYFUNCTION("""COMPUTED_VALUE"""),2023.0)</f>
        <v>2023</v>
      </c>
    </row>
    <row r="3062">
      <c r="A3062" s="1" t="s">
        <v>4919</v>
      </c>
      <c r="B3062" s="4" t="s">
        <v>32</v>
      </c>
      <c r="C3062" s="4" t="s">
        <v>29</v>
      </c>
      <c r="D3062" s="4" t="s">
        <v>28</v>
      </c>
      <c r="E3062" s="4">
        <v>3.0</v>
      </c>
      <c r="F3062" s="4">
        <v>1.0</v>
      </c>
      <c r="G3062" s="4">
        <v>3.0</v>
      </c>
      <c r="H3062" s="5">
        <v>45237.0</v>
      </c>
      <c r="I3062" s="4">
        <f>IFERROR(__xludf.DUMMYFUNCTION("SPLIT(H3062,""/"")"),7.0)</f>
        <v>7</v>
      </c>
      <c r="J3062" s="4">
        <f>IFERROR(__xludf.DUMMYFUNCTION("""COMPUTED_VALUE"""),11.0)</f>
        <v>11</v>
      </c>
      <c r="K3062" s="4">
        <f>IFERROR(__xludf.DUMMYFUNCTION("""COMPUTED_VALUE"""),2023.0)</f>
        <v>2023</v>
      </c>
    </row>
    <row r="3063">
      <c r="A3063" s="1" t="s">
        <v>4789</v>
      </c>
      <c r="B3063" s="4" t="s">
        <v>32</v>
      </c>
      <c r="C3063" s="4" t="s">
        <v>30</v>
      </c>
      <c r="D3063" s="4" t="s">
        <v>23</v>
      </c>
      <c r="E3063" s="4">
        <v>2.0</v>
      </c>
      <c r="F3063" s="4">
        <v>1.0</v>
      </c>
      <c r="G3063" s="4">
        <v>2.0</v>
      </c>
      <c r="H3063" s="5">
        <v>45237.0</v>
      </c>
      <c r="I3063" s="4">
        <f>IFERROR(__xludf.DUMMYFUNCTION("SPLIT(H3063,""/"")"),7.0)</f>
        <v>7</v>
      </c>
      <c r="J3063" s="4">
        <f>IFERROR(__xludf.DUMMYFUNCTION("""COMPUTED_VALUE"""),11.0)</f>
        <v>11</v>
      </c>
      <c r="K3063" s="4">
        <f>IFERROR(__xludf.DUMMYFUNCTION("""COMPUTED_VALUE"""),2023.0)</f>
        <v>2023</v>
      </c>
    </row>
    <row r="3064">
      <c r="A3064" s="1" t="s">
        <v>4971</v>
      </c>
      <c r="B3064" s="4" t="s">
        <v>32</v>
      </c>
      <c r="C3064" s="4" t="s">
        <v>30</v>
      </c>
      <c r="D3064" s="4" t="s">
        <v>28</v>
      </c>
      <c r="E3064" s="4">
        <v>2.0</v>
      </c>
      <c r="F3064" s="4">
        <v>1.0</v>
      </c>
      <c r="G3064" s="4">
        <v>2.0</v>
      </c>
      <c r="H3064" s="5">
        <v>45238.0</v>
      </c>
      <c r="I3064" s="4">
        <f>IFERROR(__xludf.DUMMYFUNCTION("SPLIT(H3064,""/"")"),8.0)</f>
        <v>8</v>
      </c>
      <c r="J3064" s="4">
        <f>IFERROR(__xludf.DUMMYFUNCTION("""COMPUTED_VALUE"""),11.0)</f>
        <v>11</v>
      </c>
      <c r="K3064" s="4">
        <f>IFERROR(__xludf.DUMMYFUNCTION("""COMPUTED_VALUE"""),2023.0)</f>
        <v>2023</v>
      </c>
    </row>
    <row r="3065">
      <c r="A3065" s="1" t="s">
        <v>3999</v>
      </c>
      <c r="B3065" s="4" t="s">
        <v>32</v>
      </c>
      <c r="C3065" s="4" t="s">
        <v>30</v>
      </c>
      <c r="D3065" s="4" t="s">
        <v>23</v>
      </c>
      <c r="E3065" s="4">
        <v>2.0</v>
      </c>
      <c r="F3065" s="4">
        <v>1.0</v>
      </c>
      <c r="G3065" s="4">
        <v>2.0</v>
      </c>
      <c r="H3065" s="5">
        <v>45238.0</v>
      </c>
      <c r="I3065" s="4">
        <f>IFERROR(__xludf.DUMMYFUNCTION("SPLIT(H3065,""/"")"),8.0)</f>
        <v>8</v>
      </c>
      <c r="J3065" s="4">
        <f>IFERROR(__xludf.DUMMYFUNCTION("""COMPUTED_VALUE"""),11.0)</f>
        <v>11</v>
      </c>
      <c r="K3065" s="4">
        <f>IFERROR(__xludf.DUMMYFUNCTION("""COMPUTED_VALUE"""),2023.0)</f>
        <v>2023</v>
      </c>
    </row>
    <row r="3066">
      <c r="A3066" s="1" t="s">
        <v>7435</v>
      </c>
      <c r="B3066" s="4" t="s">
        <v>32</v>
      </c>
      <c r="C3066" s="4" t="s">
        <v>24</v>
      </c>
      <c r="D3066" s="4" t="s">
        <v>39</v>
      </c>
      <c r="E3066" s="4">
        <v>3.0</v>
      </c>
      <c r="F3066" s="4">
        <v>1.0</v>
      </c>
      <c r="G3066" s="4">
        <v>3.0</v>
      </c>
      <c r="H3066" s="5">
        <v>45238.0</v>
      </c>
      <c r="I3066" s="4">
        <f>IFERROR(__xludf.DUMMYFUNCTION("SPLIT(H3066,""/"")"),8.0)</f>
        <v>8</v>
      </c>
      <c r="J3066" s="4">
        <f>IFERROR(__xludf.DUMMYFUNCTION("""COMPUTED_VALUE"""),11.0)</f>
        <v>11</v>
      </c>
      <c r="K3066" s="4">
        <f>IFERROR(__xludf.DUMMYFUNCTION("""COMPUTED_VALUE"""),2023.0)</f>
        <v>2023</v>
      </c>
    </row>
    <row r="3067">
      <c r="A3067" s="1" t="s">
        <v>3601</v>
      </c>
      <c r="B3067" s="4" t="s">
        <v>32</v>
      </c>
      <c r="C3067" s="4" t="s">
        <v>30</v>
      </c>
      <c r="D3067" s="4" t="s">
        <v>39</v>
      </c>
      <c r="E3067" s="4">
        <v>2.0</v>
      </c>
      <c r="F3067" s="4">
        <v>1.0</v>
      </c>
      <c r="G3067" s="4">
        <v>2.0</v>
      </c>
      <c r="H3067" s="5">
        <v>45238.0</v>
      </c>
      <c r="I3067" s="4">
        <f>IFERROR(__xludf.DUMMYFUNCTION("SPLIT(H3067,""/"")"),8.0)</f>
        <v>8</v>
      </c>
      <c r="J3067" s="4">
        <f>IFERROR(__xludf.DUMMYFUNCTION("""COMPUTED_VALUE"""),11.0)</f>
        <v>11</v>
      </c>
      <c r="K3067" s="4">
        <f>IFERROR(__xludf.DUMMYFUNCTION("""COMPUTED_VALUE"""),2023.0)</f>
        <v>2023</v>
      </c>
    </row>
    <row r="3068">
      <c r="A3068" s="1" t="s">
        <v>6610</v>
      </c>
      <c r="B3068" s="4" t="s">
        <v>32</v>
      </c>
      <c r="C3068" s="4" t="s">
        <v>24</v>
      </c>
      <c r="D3068" s="4" t="s">
        <v>23</v>
      </c>
      <c r="E3068" s="4">
        <v>2.0</v>
      </c>
      <c r="F3068" s="4">
        <v>1.0</v>
      </c>
      <c r="G3068" s="4">
        <v>2.0</v>
      </c>
      <c r="H3068" s="5">
        <v>45239.0</v>
      </c>
      <c r="I3068" s="4">
        <f>IFERROR(__xludf.DUMMYFUNCTION("SPLIT(H3068,""/"")"),9.0)</f>
        <v>9</v>
      </c>
      <c r="J3068" s="4">
        <f>IFERROR(__xludf.DUMMYFUNCTION("""COMPUTED_VALUE"""),11.0)</f>
        <v>11</v>
      </c>
      <c r="K3068" s="4">
        <f>IFERROR(__xludf.DUMMYFUNCTION("""COMPUTED_VALUE"""),2023.0)</f>
        <v>2023</v>
      </c>
    </row>
    <row r="3069">
      <c r="A3069" s="1" t="s">
        <v>7152</v>
      </c>
      <c r="B3069" s="4" t="s">
        <v>32</v>
      </c>
      <c r="C3069" s="4" t="s">
        <v>30</v>
      </c>
      <c r="D3069" s="4" t="s">
        <v>28</v>
      </c>
      <c r="E3069" s="4">
        <v>5.0</v>
      </c>
      <c r="F3069" s="4">
        <v>1.0</v>
      </c>
      <c r="G3069" s="4">
        <v>5.0</v>
      </c>
      <c r="H3069" s="5">
        <v>45239.0</v>
      </c>
      <c r="I3069" s="4">
        <f>IFERROR(__xludf.DUMMYFUNCTION("SPLIT(H3069,""/"")"),9.0)</f>
        <v>9</v>
      </c>
      <c r="J3069" s="4">
        <f>IFERROR(__xludf.DUMMYFUNCTION("""COMPUTED_VALUE"""),11.0)</f>
        <v>11</v>
      </c>
      <c r="K3069" s="4">
        <f>IFERROR(__xludf.DUMMYFUNCTION("""COMPUTED_VALUE"""),2023.0)</f>
        <v>2023</v>
      </c>
    </row>
    <row r="3070">
      <c r="A3070" s="1" t="s">
        <v>5091</v>
      </c>
      <c r="B3070" s="4" t="s">
        <v>32</v>
      </c>
      <c r="C3070" s="4" t="s">
        <v>30</v>
      </c>
      <c r="D3070" s="4" t="s">
        <v>28</v>
      </c>
      <c r="E3070" s="4">
        <v>4.0</v>
      </c>
      <c r="F3070" s="4">
        <v>1.0</v>
      </c>
      <c r="G3070" s="4">
        <v>4.0</v>
      </c>
      <c r="H3070" s="5">
        <v>45239.0</v>
      </c>
      <c r="I3070" s="4">
        <f>IFERROR(__xludf.DUMMYFUNCTION("SPLIT(H3070,""/"")"),9.0)</f>
        <v>9</v>
      </c>
      <c r="J3070" s="4">
        <f>IFERROR(__xludf.DUMMYFUNCTION("""COMPUTED_VALUE"""),11.0)</f>
        <v>11</v>
      </c>
      <c r="K3070" s="4">
        <f>IFERROR(__xludf.DUMMYFUNCTION("""COMPUTED_VALUE"""),2023.0)</f>
        <v>2023</v>
      </c>
    </row>
    <row r="3071">
      <c r="A3071" s="1" t="s">
        <v>2999</v>
      </c>
      <c r="B3071" s="4" t="s">
        <v>32</v>
      </c>
      <c r="C3071" s="4" t="s">
        <v>24</v>
      </c>
      <c r="D3071" s="4" t="s">
        <v>30</v>
      </c>
      <c r="E3071" s="4">
        <v>3.0</v>
      </c>
      <c r="F3071" s="4">
        <v>1.0</v>
      </c>
      <c r="G3071" s="4">
        <v>3.0</v>
      </c>
      <c r="H3071" s="5">
        <v>45239.0</v>
      </c>
      <c r="I3071" s="4">
        <f>IFERROR(__xludf.DUMMYFUNCTION("SPLIT(H3071,""/"")"),9.0)</f>
        <v>9</v>
      </c>
      <c r="J3071" s="4">
        <f>IFERROR(__xludf.DUMMYFUNCTION("""COMPUTED_VALUE"""),11.0)</f>
        <v>11</v>
      </c>
      <c r="K3071" s="4">
        <f>IFERROR(__xludf.DUMMYFUNCTION("""COMPUTED_VALUE"""),2023.0)</f>
        <v>2023</v>
      </c>
    </row>
    <row r="3072">
      <c r="A3072" s="1" t="s">
        <v>571</v>
      </c>
      <c r="B3072" s="4" t="s">
        <v>32</v>
      </c>
      <c r="C3072" s="4" t="s">
        <v>29</v>
      </c>
      <c r="D3072" s="4" t="s">
        <v>39</v>
      </c>
      <c r="E3072" s="4">
        <v>1.0</v>
      </c>
      <c r="F3072" s="4">
        <v>1.0</v>
      </c>
      <c r="G3072" s="4">
        <v>1.0</v>
      </c>
      <c r="H3072" s="5">
        <v>45239.0</v>
      </c>
      <c r="I3072" s="4">
        <f>IFERROR(__xludf.DUMMYFUNCTION("SPLIT(H3072,""/"")"),9.0)</f>
        <v>9</v>
      </c>
      <c r="J3072" s="4">
        <f>IFERROR(__xludf.DUMMYFUNCTION("""COMPUTED_VALUE"""),11.0)</f>
        <v>11</v>
      </c>
      <c r="K3072" s="4">
        <f>IFERROR(__xludf.DUMMYFUNCTION("""COMPUTED_VALUE"""),2023.0)</f>
        <v>2023</v>
      </c>
    </row>
    <row r="3073">
      <c r="A3073" s="1" t="s">
        <v>6986</v>
      </c>
      <c r="B3073" s="4" t="s">
        <v>32</v>
      </c>
      <c r="C3073" s="4" t="s">
        <v>24</v>
      </c>
      <c r="D3073" s="4" t="s">
        <v>30</v>
      </c>
      <c r="E3073" s="4">
        <v>4.0</v>
      </c>
      <c r="F3073" s="4">
        <v>1.0</v>
      </c>
      <c r="G3073" s="4">
        <v>4.0</v>
      </c>
      <c r="H3073" s="5">
        <v>45239.0</v>
      </c>
      <c r="I3073" s="4">
        <f>IFERROR(__xludf.DUMMYFUNCTION("SPLIT(H3073,""/"")"),9.0)</f>
        <v>9</v>
      </c>
      <c r="J3073" s="4">
        <f>IFERROR(__xludf.DUMMYFUNCTION("""COMPUTED_VALUE"""),11.0)</f>
        <v>11</v>
      </c>
      <c r="K3073" s="4">
        <f>IFERROR(__xludf.DUMMYFUNCTION("""COMPUTED_VALUE"""),2023.0)</f>
        <v>2023</v>
      </c>
    </row>
    <row r="3074">
      <c r="A3074" s="1" t="s">
        <v>7163</v>
      </c>
      <c r="B3074" s="4" t="s">
        <v>32</v>
      </c>
      <c r="C3074" s="4" t="s">
        <v>30</v>
      </c>
      <c r="D3074" s="4" t="s">
        <v>23</v>
      </c>
      <c r="E3074" s="4">
        <v>4.0</v>
      </c>
      <c r="F3074" s="4">
        <v>1.0</v>
      </c>
      <c r="G3074" s="4">
        <v>4.0</v>
      </c>
      <c r="H3074" s="5">
        <v>45239.0</v>
      </c>
      <c r="I3074" s="4">
        <f>IFERROR(__xludf.DUMMYFUNCTION("SPLIT(H3074,""/"")"),9.0)</f>
        <v>9</v>
      </c>
      <c r="J3074" s="4">
        <f>IFERROR(__xludf.DUMMYFUNCTION("""COMPUTED_VALUE"""),11.0)</f>
        <v>11</v>
      </c>
      <c r="K3074" s="4">
        <f>IFERROR(__xludf.DUMMYFUNCTION("""COMPUTED_VALUE"""),2023.0)</f>
        <v>2023</v>
      </c>
    </row>
    <row r="3075">
      <c r="A3075" s="1" t="s">
        <v>564</v>
      </c>
      <c r="B3075" s="4" t="s">
        <v>32</v>
      </c>
      <c r="C3075" s="4" t="s">
        <v>30</v>
      </c>
      <c r="D3075" s="4" t="s">
        <v>39</v>
      </c>
      <c r="E3075" s="4">
        <v>3.0</v>
      </c>
      <c r="F3075" s="4">
        <v>1.0</v>
      </c>
      <c r="G3075" s="4">
        <v>3.0</v>
      </c>
      <c r="H3075" s="7">
        <v>45240.0</v>
      </c>
      <c r="I3075" s="4">
        <f>IFERROR(__xludf.DUMMYFUNCTION("SPLIT(H3075,""/"")"),10.0)</f>
        <v>10</v>
      </c>
      <c r="J3075" s="4">
        <f>IFERROR(__xludf.DUMMYFUNCTION("""COMPUTED_VALUE"""),11.0)</f>
        <v>11</v>
      </c>
      <c r="K3075" s="4">
        <f>IFERROR(__xludf.DUMMYFUNCTION("""COMPUTED_VALUE"""),2023.0)</f>
        <v>2023</v>
      </c>
    </row>
    <row r="3076">
      <c r="A3076" s="1" t="s">
        <v>3321</v>
      </c>
      <c r="B3076" s="4" t="s">
        <v>32</v>
      </c>
      <c r="C3076" s="4" t="s">
        <v>29</v>
      </c>
      <c r="D3076" s="4" t="s">
        <v>30</v>
      </c>
      <c r="E3076" s="4">
        <v>5.0</v>
      </c>
      <c r="F3076" s="4">
        <v>1.0</v>
      </c>
      <c r="G3076" s="4">
        <v>5.0</v>
      </c>
      <c r="H3076" s="7">
        <v>45240.0</v>
      </c>
      <c r="I3076" s="4">
        <f>IFERROR(__xludf.DUMMYFUNCTION("SPLIT(H3076,""/"")"),10.0)</f>
        <v>10</v>
      </c>
      <c r="J3076" s="4">
        <f>IFERROR(__xludf.DUMMYFUNCTION("""COMPUTED_VALUE"""),11.0)</f>
        <v>11</v>
      </c>
      <c r="K3076" s="4">
        <f>IFERROR(__xludf.DUMMYFUNCTION("""COMPUTED_VALUE"""),2023.0)</f>
        <v>2023</v>
      </c>
    </row>
    <row r="3077">
      <c r="A3077" s="1" t="s">
        <v>9047</v>
      </c>
      <c r="B3077" s="4" t="s">
        <v>32</v>
      </c>
      <c r="C3077" s="4" t="s">
        <v>30</v>
      </c>
      <c r="D3077" s="4" t="s">
        <v>28</v>
      </c>
      <c r="E3077" s="4">
        <v>2.0</v>
      </c>
      <c r="F3077" s="4">
        <v>1.0</v>
      </c>
      <c r="G3077" s="4">
        <v>2.0</v>
      </c>
      <c r="H3077" s="7">
        <v>45240.0</v>
      </c>
      <c r="I3077" s="4">
        <f>IFERROR(__xludf.DUMMYFUNCTION("SPLIT(H3077,""/"")"),10.0)</f>
        <v>10</v>
      </c>
      <c r="J3077" s="4">
        <f>IFERROR(__xludf.DUMMYFUNCTION("""COMPUTED_VALUE"""),11.0)</f>
        <v>11</v>
      </c>
      <c r="K3077" s="4">
        <f>IFERROR(__xludf.DUMMYFUNCTION("""COMPUTED_VALUE"""),2023.0)</f>
        <v>2023</v>
      </c>
    </row>
    <row r="3078">
      <c r="A3078" s="1" t="s">
        <v>4533</v>
      </c>
      <c r="B3078" s="4" t="s">
        <v>32</v>
      </c>
      <c r="C3078" s="4" t="s">
        <v>29</v>
      </c>
      <c r="D3078" s="4" t="s">
        <v>30</v>
      </c>
      <c r="E3078" s="4">
        <v>1.0</v>
      </c>
      <c r="F3078" s="4">
        <v>1.0</v>
      </c>
      <c r="G3078" s="4">
        <v>1.0</v>
      </c>
      <c r="H3078" s="7">
        <v>45240.0</v>
      </c>
      <c r="I3078" s="4">
        <f>IFERROR(__xludf.DUMMYFUNCTION("SPLIT(H3078,""/"")"),10.0)</f>
        <v>10</v>
      </c>
      <c r="J3078" s="4">
        <f>IFERROR(__xludf.DUMMYFUNCTION("""COMPUTED_VALUE"""),11.0)</f>
        <v>11</v>
      </c>
      <c r="K3078" s="4">
        <f>IFERROR(__xludf.DUMMYFUNCTION("""COMPUTED_VALUE"""),2023.0)</f>
        <v>2023</v>
      </c>
    </row>
    <row r="3079">
      <c r="A3079" s="1" t="s">
        <v>3170</v>
      </c>
      <c r="B3079" s="4" t="s">
        <v>32</v>
      </c>
      <c r="C3079" s="4" t="s">
        <v>30</v>
      </c>
      <c r="D3079" s="4" t="s">
        <v>39</v>
      </c>
      <c r="E3079" s="4">
        <v>1.0</v>
      </c>
      <c r="F3079" s="4">
        <v>1.0</v>
      </c>
      <c r="G3079" s="4">
        <v>1.0</v>
      </c>
      <c r="H3079" s="7">
        <v>45240.0</v>
      </c>
      <c r="I3079" s="4">
        <f>IFERROR(__xludf.DUMMYFUNCTION("SPLIT(H3079,""/"")"),10.0)</f>
        <v>10</v>
      </c>
      <c r="J3079" s="4">
        <f>IFERROR(__xludf.DUMMYFUNCTION("""COMPUTED_VALUE"""),11.0)</f>
        <v>11</v>
      </c>
      <c r="K3079" s="4">
        <f>IFERROR(__xludf.DUMMYFUNCTION("""COMPUTED_VALUE"""),2023.0)</f>
        <v>2023</v>
      </c>
    </row>
    <row r="3080">
      <c r="A3080" s="1" t="s">
        <v>8753</v>
      </c>
      <c r="B3080" s="4" t="s">
        <v>32</v>
      </c>
      <c r="C3080" s="4" t="s">
        <v>30</v>
      </c>
      <c r="D3080" s="4" t="s">
        <v>23</v>
      </c>
      <c r="E3080" s="4">
        <v>4.0</v>
      </c>
      <c r="F3080" s="4">
        <v>1.0</v>
      </c>
      <c r="G3080" s="4">
        <v>4.0</v>
      </c>
      <c r="H3080" s="7">
        <v>45241.0</v>
      </c>
      <c r="I3080" s="4">
        <f>IFERROR(__xludf.DUMMYFUNCTION("SPLIT(H3080,""/"")"),11.0)</f>
        <v>11</v>
      </c>
      <c r="J3080" s="4">
        <f>IFERROR(__xludf.DUMMYFUNCTION("""COMPUTED_VALUE"""),11.0)</f>
        <v>11</v>
      </c>
      <c r="K3080" s="4">
        <f>IFERROR(__xludf.DUMMYFUNCTION("""COMPUTED_VALUE"""),2023.0)</f>
        <v>2023</v>
      </c>
    </row>
    <row r="3081">
      <c r="A3081" s="1" t="s">
        <v>9285</v>
      </c>
      <c r="B3081" s="4" t="s">
        <v>32</v>
      </c>
      <c r="C3081" s="4" t="s">
        <v>24</v>
      </c>
      <c r="D3081" s="4" t="s">
        <v>39</v>
      </c>
      <c r="E3081" s="4">
        <v>4.0</v>
      </c>
      <c r="F3081" s="4">
        <v>1.0</v>
      </c>
      <c r="G3081" s="4">
        <v>4.0</v>
      </c>
      <c r="H3081" s="7">
        <v>45241.0</v>
      </c>
      <c r="I3081" s="4">
        <f>IFERROR(__xludf.DUMMYFUNCTION("SPLIT(H3081,""/"")"),11.0)</f>
        <v>11</v>
      </c>
      <c r="J3081" s="4">
        <f>IFERROR(__xludf.DUMMYFUNCTION("""COMPUTED_VALUE"""),11.0)</f>
        <v>11</v>
      </c>
      <c r="K3081" s="4">
        <f>IFERROR(__xludf.DUMMYFUNCTION("""COMPUTED_VALUE"""),2023.0)</f>
        <v>2023</v>
      </c>
    </row>
    <row r="3082">
      <c r="A3082" s="1" t="s">
        <v>9832</v>
      </c>
      <c r="B3082" s="4" t="s">
        <v>32</v>
      </c>
      <c r="C3082" s="4" t="s">
        <v>30</v>
      </c>
      <c r="D3082" s="4" t="s">
        <v>28</v>
      </c>
      <c r="E3082" s="4">
        <v>2.0</v>
      </c>
      <c r="F3082" s="4">
        <v>1.0</v>
      </c>
      <c r="G3082" s="4">
        <v>2.0</v>
      </c>
      <c r="H3082" s="7">
        <v>45242.0</v>
      </c>
      <c r="I3082" s="4">
        <f>IFERROR(__xludf.DUMMYFUNCTION("SPLIT(H3082,""/"")"),12.0)</f>
        <v>12</v>
      </c>
      <c r="J3082" s="4">
        <f>IFERROR(__xludf.DUMMYFUNCTION("""COMPUTED_VALUE"""),11.0)</f>
        <v>11</v>
      </c>
      <c r="K3082" s="4">
        <f>IFERROR(__xludf.DUMMYFUNCTION("""COMPUTED_VALUE"""),2023.0)</f>
        <v>2023</v>
      </c>
    </row>
    <row r="3083">
      <c r="A3083" s="1" t="s">
        <v>4737</v>
      </c>
      <c r="B3083" s="4" t="s">
        <v>32</v>
      </c>
      <c r="C3083" s="4" t="s">
        <v>29</v>
      </c>
      <c r="D3083" s="4" t="s">
        <v>28</v>
      </c>
      <c r="E3083" s="4">
        <v>5.0</v>
      </c>
      <c r="F3083" s="4">
        <v>1.0</v>
      </c>
      <c r="G3083" s="4">
        <v>5.0</v>
      </c>
      <c r="H3083" s="7">
        <v>45242.0</v>
      </c>
      <c r="I3083" s="4">
        <f>IFERROR(__xludf.DUMMYFUNCTION("SPLIT(H3083,""/"")"),12.0)</f>
        <v>12</v>
      </c>
      <c r="J3083" s="4">
        <f>IFERROR(__xludf.DUMMYFUNCTION("""COMPUTED_VALUE"""),11.0)</f>
        <v>11</v>
      </c>
      <c r="K3083" s="4">
        <f>IFERROR(__xludf.DUMMYFUNCTION("""COMPUTED_VALUE"""),2023.0)</f>
        <v>2023</v>
      </c>
    </row>
    <row r="3084">
      <c r="A3084" s="1" t="s">
        <v>1262</v>
      </c>
      <c r="B3084" s="4" t="s">
        <v>32</v>
      </c>
      <c r="C3084" s="4" t="s">
        <v>29</v>
      </c>
      <c r="D3084" s="4" t="s">
        <v>39</v>
      </c>
      <c r="E3084" s="4">
        <v>2.0</v>
      </c>
      <c r="F3084" s="4">
        <v>1.0</v>
      </c>
      <c r="G3084" s="4">
        <v>2.0</v>
      </c>
      <c r="H3084" s="7">
        <v>45242.0</v>
      </c>
      <c r="I3084" s="4">
        <f>IFERROR(__xludf.DUMMYFUNCTION("SPLIT(H3084,""/"")"),12.0)</f>
        <v>12</v>
      </c>
      <c r="J3084" s="4">
        <f>IFERROR(__xludf.DUMMYFUNCTION("""COMPUTED_VALUE"""),11.0)</f>
        <v>11</v>
      </c>
      <c r="K3084" s="4">
        <f>IFERROR(__xludf.DUMMYFUNCTION("""COMPUTED_VALUE"""),2023.0)</f>
        <v>2023</v>
      </c>
    </row>
    <row r="3085">
      <c r="A3085" s="1" t="s">
        <v>3166</v>
      </c>
      <c r="B3085" s="4" t="s">
        <v>32</v>
      </c>
      <c r="C3085" s="4" t="s">
        <v>24</v>
      </c>
      <c r="D3085" s="4" t="s">
        <v>28</v>
      </c>
      <c r="E3085" s="4">
        <v>4.0</v>
      </c>
      <c r="F3085" s="4">
        <v>1.0</v>
      </c>
      <c r="G3085" s="4">
        <v>4.0</v>
      </c>
      <c r="H3085" s="7">
        <v>45242.0</v>
      </c>
      <c r="I3085" s="4">
        <f>IFERROR(__xludf.DUMMYFUNCTION("SPLIT(H3085,""/"")"),12.0)</f>
        <v>12</v>
      </c>
      <c r="J3085" s="4">
        <f>IFERROR(__xludf.DUMMYFUNCTION("""COMPUTED_VALUE"""),11.0)</f>
        <v>11</v>
      </c>
      <c r="K3085" s="4">
        <f>IFERROR(__xludf.DUMMYFUNCTION("""COMPUTED_VALUE"""),2023.0)</f>
        <v>2023</v>
      </c>
    </row>
    <row r="3086">
      <c r="A3086" s="1" t="s">
        <v>3310</v>
      </c>
      <c r="B3086" s="4" t="s">
        <v>32</v>
      </c>
      <c r="C3086" s="4" t="s">
        <v>24</v>
      </c>
      <c r="D3086" s="4" t="s">
        <v>23</v>
      </c>
      <c r="E3086" s="4">
        <v>5.0</v>
      </c>
      <c r="F3086" s="4">
        <v>1.0</v>
      </c>
      <c r="G3086" s="4">
        <v>5.0</v>
      </c>
      <c r="H3086" s="7">
        <v>45242.0</v>
      </c>
      <c r="I3086" s="4">
        <f>IFERROR(__xludf.DUMMYFUNCTION("SPLIT(H3086,""/"")"),12.0)</f>
        <v>12</v>
      </c>
      <c r="J3086" s="4">
        <f>IFERROR(__xludf.DUMMYFUNCTION("""COMPUTED_VALUE"""),11.0)</f>
        <v>11</v>
      </c>
      <c r="K3086" s="4">
        <f>IFERROR(__xludf.DUMMYFUNCTION("""COMPUTED_VALUE"""),2023.0)</f>
        <v>2023</v>
      </c>
    </row>
    <row r="3087">
      <c r="A3087" s="1" t="s">
        <v>2279</v>
      </c>
      <c r="B3087" s="4" t="s">
        <v>32</v>
      </c>
      <c r="C3087" s="4" t="s">
        <v>30</v>
      </c>
      <c r="D3087" s="4" t="s">
        <v>23</v>
      </c>
      <c r="E3087" s="4">
        <v>4.0</v>
      </c>
      <c r="F3087" s="4">
        <v>1.0</v>
      </c>
      <c r="G3087" s="4">
        <v>4.0</v>
      </c>
      <c r="H3087" s="7">
        <v>45242.0</v>
      </c>
      <c r="I3087" s="4">
        <f>IFERROR(__xludf.DUMMYFUNCTION("SPLIT(H3087,""/"")"),12.0)</f>
        <v>12</v>
      </c>
      <c r="J3087" s="4">
        <f>IFERROR(__xludf.DUMMYFUNCTION("""COMPUTED_VALUE"""),11.0)</f>
        <v>11</v>
      </c>
      <c r="K3087" s="4">
        <f>IFERROR(__xludf.DUMMYFUNCTION("""COMPUTED_VALUE"""),2023.0)</f>
        <v>2023</v>
      </c>
    </row>
    <row r="3088">
      <c r="A3088" s="1" t="s">
        <v>6878</v>
      </c>
      <c r="B3088" s="4" t="s">
        <v>32</v>
      </c>
      <c r="C3088" s="4" t="s">
        <v>24</v>
      </c>
      <c r="D3088" s="4" t="s">
        <v>23</v>
      </c>
      <c r="E3088" s="4">
        <v>4.0</v>
      </c>
      <c r="F3088" s="4">
        <v>1.0</v>
      </c>
      <c r="G3088" s="4">
        <v>4.0</v>
      </c>
      <c r="H3088" s="7">
        <v>45244.0</v>
      </c>
      <c r="I3088" s="4">
        <f>IFERROR(__xludf.DUMMYFUNCTION("SPLIT(H3088,""/"")"),14.0)</f>
        <v>14</v>
      </c>
      <c r="J3088" s="4">
        <f>IFERROR(__xludf.DUMMYFUNCTION("""COMPUTED_VALUE"""),11.0)</f>
        <v>11</v>
      </c>
      <c r="K3088" s="4">
        <f>IFERROR(__xludf.DUMMYFUNCTION("""COMPUTED_VALUE"""),2023.0)</f>
        <v>2023</v>
      </c>
    </row>
    <row r="3089">
      <c r="A3089" s="1" t="s">
        <v>4734</v>
      </c>
      <c r="B3089" s="4" t="s">
        <v>32</v>
      </c>
      <c r="C3089" s="4" t="s">
        <v>29</v>
      </c>
      <c r="D3089" s="4" t="s">
        <v>39</v>
      </c>
      <c r="E3089" s="4">
        <v>4.0</v>
      </c>
      <c r="F3089" s="4">
        <v>1.0</v>
      </c>
      <c r="G3089" s="4">
        <v>4.0</v>
      </c>
      <c r="H3089" s="7">
        <v>45244.0</v>
      </c>
      <c r="I3089" s="4">
        <f>IFERROR(__xludf.DUMMYFUNCTION("SPLIT(H3089,""/"")"),14.0)</f>
        <v>14</v>
      </c>
      <c r="J3089" s="4">
        <f>IFERROR(__xludf.DUMMYFUNCTION("""COMPUTED_VALUE"""),11.0)</f>
        <v>11</v>
      </c>
      <c r="K3089" s="4">
        <f>IFERROR(__xludf.DUMMYFUNCTION("""COMPUTED_VALUE"""),2023.0)</f>
        <v>2023</v>
      </c>
    </row>
    <row r="3090">
      <c r="A3090" s="1" t="s">
        <v>2530</v>
      </c>
      <c r="B3090" s="4" t="s">
        <v>32</v>
      </c>
      <c r="C3090" s="4" t="s">
        <v>30</v>
      </c>
      <c r="D3090" s="4" t="s">
        <v>30</v>
      </c>
      <c r="E3090" s="4">
        <v>1.0</v>
      </c>
      <c r="F3090" s="4">
        <v>1.0</v>
      </c>
      <c r="G3090" s="4">
        <v>1.0</v>
      </c>
      <c r="H3090" s="7">
        <v>45244.0</v>
      </c>
      <c r="I3090" s="4">
        <f>IFERROR(__xludf.DUMMYFUNCTION("SPLIT(H3090,""/"")"),14.0)</f>
        <v>14</v>
      </c>
      <c r="J3090" s="4">
        <f>IFERROR(__xludf.DUMMYFUNCTION("""COMPUTED_VALUE"""),11.0)</f>
        <v>11</v>
      </c>
      <c r="K3090" s="4">
        <f>IFERROR(__xludf.DUMMYFUNCTION("""COMPUTED_VALUE"""),2023.0)</f>
        <v>2023</v>
      </c>
    </row>
    <row r="3091">
      <c r="A3091" s="1" t="s">
        <v>5882</v>
      </c>
      <c r="B3091" s="4" t="s">
        <v>32</v>
      </c>
      <c r="C3091" s="4" t="s">
        <v>24</v>
      </c>
      <c r="D3091" s="4" t="s">
        <v>39</v>
      </c>
      <c r="E3091" s="4">
        <v>2.0</v>
      </c>
      <c r="F3091" s="4">
        <v>1.0</v>
      </c>
      <c r="G3091" s="4">
        <v>2.0</v>
      </c>
      <c r="H3091" s="7">
        <v>45244.0</v>
      </c>
      <c r="I3091" s="4">
        <f>IFERROR(__xludf.DUMMYFUNCTION("SPLIT(H3091,""/"")"),14.0)</f>
        <v>14</v>
      </c>
      <c r="J3091" s="4">
        <f>IFERROR(__xludf.DUMMYFUNCTION("""COMPUTED_VALUE"""),11.0)</f>
        <v>11</v>
      </c>
      <c r="K3091" s="4">
        <f>IFERROR(__xludf.DUMMYFUNCTION("""COMPUTED_VALUE"""),2023.0)</f>
        <v>2023</v>
      </c>
    </row>
    <row r="3092">
      <c r="A3092" s="1" t="s">
        <v>1834</v>
      </c>
      <c r="B3092" s="4" t="s">
        <v>32</v>
      </c>
      <c r="C3092" s="4" t="s">
        <v>30</v>
      </c>
      <c r="D3092" s="4" t="s">
        <v>23</v>
      </c>
      <c r="E3092" s="4">
        <v>1.0</v>
      </c>
      <c r="F3092" s="4">
        <v>1.0</v>
      </c>
      <c r="G3092" s="4">
        <v>1.0</v>
      </c>
      <c r="H3092" s="7">
        <v>45245.0</v>
      </c>
      <c r="I3092" s="4">
        <f>IFERROR(__xludf.DUMMYFUNCTION("SPLIT(H3092,""/"")"),15.0)</f>
        <v>15</v>
      </c>
      <c r="J3092" s="4">
        <f>IFERROR(__xludf.DUMMYFUNCTION("""COMPUTED_VALUE"""),11.0)</f>
        <v>11</v>
      </c>
      <c r="K3092" s="4">
        <f>IFERROR(__xludf.DUMMYFUNCTION("""COMPUTED_VALUE"""),2023.0)</f>
        <v>2023</v>
      </c>
    </row>
    <row r="3093">
      <c r="A3093" s="1" t="s">
        <v>9604</v>
      </c>
      <c r="B3093" s="4" t="s">
        <v>32</v>
      </c>
      <c r="C3093" s="4" t="s">
        <v>30</v>
      </c>
      <c r="D3093" s="4" t="s">
        <v>39</v>
      </c>
      <c r="E3093" s="4">
        <v>5.0</v>
      </c>
      <c r="F3093" s="4">
        <v>1.0</v>
      </c>
      <c r="G3093" s="4">
        <v>5.0</v>
      </c>
      <c r="H3093" s="7">
        <v>45245.0</v>
      </c>
      <c r="I3093" s="4">
        <f>IFERROR(__xludf.DUMMYFUNCTION("SPLIT(H3093,""/"")"),15.0)</f>
        <v>15</v>
      </c>
      <c r="J3093" s="4">
        <f>IFERROR(__xludf.DUMMYFUNCTION("""COMPUTED_VALUE"""),11.0)</f>
        <v>11</v>
      </c>
      <c r="K3093" s="4">
        <f>IFERROR(__xludf.DUMMYFUNCTION("""COMPUTED_VALUE"""),2023.0)</f>
        <v>2023</v>
      </c>
    </row>
    <row r="3094">
      <c r="A3094" s="1" t="s">
        <v>8658</v>
      </c>
      <c r="B3094" s="4" t="s">
        <v>32</v>
      </c>
      <c r="C3094" s="4" t="s">
        <v>24</v>
      </c>
      <c r="D3094" s="4" t="s">
        <v>30</v>
      </c>
      <c r="E3094" s="4">
        <v>5.0</v>
      </c>
      <c r="F3094" s="4">
        <v>1.0</v>
      </c>
      <c r="G3094" s="4">
        <v>5.0</v>
      </c>
      <c r="H3094" s="7">
        <v>45245.0</v>
      </c>
      <c r="I3094" s="4">
        <f>IFERROR(__xludf.DUMMYFUNCTION("SPLIT(H3094,""/"")"),15.0)</f>
        <v>15</v>
      </c>
      <c r="J3094" s="4">
        <f>IFERROR(__xludf.DUMMYFUNCTION("""COMPUTED_VALUE"""),11.0)</f>
        <v>11</v>
      </c>
      <c r="K3094" s="4">
        <f>IFERROR(__xludf.DUMMYFUNCTION("""COMPUTED_VALUE"""),2023.0)</f>
        <v>2023</v>
      </c>
    </row>
    <row r="3095">
      <c r="A3095" s="1" t="s">
        <v>1042</v>
      </c>
      <c r="B3095" s="4" t="s">
        <v>32</v>
      </c>
      <c r="C3095" s="4" t="s">
        <v>29</v>
      </c>
      <c r="D3095" s="4" t="s">
        <v>23</v>
      </c>
      <c r="E3095" s="4">
        <v>1.0</v>
      </c>
      <c r="F3095" s="4">
        <v>1.0</v>
      </c>
      <c r="G3095" s="4">
        <v>1.0</v>
      </c>
      <c r="H3095" s="7">
        <v>45245.0</v>
      </c>
      <c r="I3095" s="4">
        <f>IFERROR(__xludf.DUMMYFUNCTION("SPLIT(H3095,""/"")"),15.0)</f>
        <v>15</v>
      </c>
      <c r="J3095" s="4">
        <f>IFERROR(__xludf.DUMMYFUNCTION("""COMPUTED_VALUE"""),11.0)</f>
        <v>11</v>
      </c>
      <c r="K3095" s="4">
        <f>IFERROR(__xludf.DUMMYFUNCTION("""COMPUTED_VALUE"""),2023.0)</f>
        <v>2023</v>
      </c>
    </row>
    <row r="3096">
      <c r="A3096" s="1" t="s">
        <v>7564</v>
      </c>
      <c r="B3096" s="4" t="s">
        <v>32</v>
      </c>
      <c r="C3096" s="4" t="s">
        <v>24</v>
      </c>
      <c r="D3096" s="4" t="s">
        <v>23</v>
      </c>
      <c r="E3096" s="4">
        <v>5.0</v>
      </c>
      <c r="F3096" s="4">
        <v>1.0</v>
      </c>
      <c r="G3096" s="4">
        <v>5.0</v>
      </c>
      <c r="H3096" s="7">
        <v>45245.0</v>
      </c>
      <c r="I3096" s="4">
        <f>IFERROR(__xludf.DUMMYFUNCTION("SPLIT(H3096,""/"")"),15.0)</f>
        <v>15</v>
      </c>
      <c r="J3096" s="4">
        <f>IFERROR(__xludf.DUMMYFUNCTION("""COMPUTED_VALUE"""),11.0)</f>
        <v>11</v>
      </c>
      <c r="K3096" s="4">
        <f>IFERROR(__xludf.DUMMYFUNCTION("""COMPUTED_VALUE"""),2023.0)</f>
        <v>2023</v>
      </c>
    </row>
    <row r="3097">
      <c r="A3097" s="1" t="s">
        <v>3491</v>
      </c>
      <c r="B3097" s="4" t="s">
        <v>32</v>
      </c>
      <c r="C3097" s="4" t="s">
        <v>30</v>
      </c>
      <c r="D3097" s="4" t="s">
        <v>30</v>
      </c>
      <c r="E3097" s="4">
        <v>2.0</v>
      </c>
      <c r="F3097" s="4">
        <v>1.0</v>
      </c>
      <c r="G3097" s="4">
        <v>2.0</v>
      </c>
      <c r="H3097" s="7">
        <v>45246.0</v>
      </c>
      <c r="I3097" s="4">
        <f>IFERROR(__xludf.DUMMYFUNCTION("SPLIT(H3097,""/"")"),16.0)</f>
        <v>16</v>
      </c>
      <c r="J3097" s="4">
        <f>IFERROR(__xludf.DUMMYFUNCTION("""COMPUTED_VALUE"""),11.0)</f>
        <v>11</v>
      </c>
      <c r="K3097" s="4">
        <f>IFERROR(__xludf.DUMMYFUNCTION("""COMPUTED_VALUE"""),2023.0)</f>
        <v>2023</v>
      </c>
    </row>
    <row r="3098">
      <c r="A3098" s="1" t="s">
        <v>7705</v>
      </c>
      <c r="B3098" s="4" t="s">
        <v>32</v>
      </c>
      <c r="C3098" s="4" t="s">
        <v>30</v>
      </c>
      <c r="D3098" s="4" t="s">
        <v>39</v>
      </c>
      <c r="E3098" s="4">
        <v>4.0</v>
      </c>
      <c r="F3098" s="4">
        <v>1.0</v>
      </c>
      <c r="G3098" s="4">
        <v>4.0</v>
      </c>
      <c r="H3098" s="7">
        <v>45247.0</v>
      </c>
      <c r="I3098" s="4">
        <f>IFERROR(__xludf.DUMMYFUNCTION("SPLIT(H3098,""/"")"),17.0)</f>
        <v>17</v>
      </c>
      <c r="J3098" s="4">
        <f>IFERROR(__xludf.DUMMYFUNCTION("""COMPUTED_VALUE"""),11.0)</f>
        <v>11</v>
      </c>
      <c r="K3098" s="4">
        <f>IFERROR(__xludf.DUMMYFUNCTION("""COMPUTED_VALUE"""),2023.0)</f>
        <v>2023</v>
      </c>
    </row>
    <row r="3099">
      <c r="A3099" s="1" t="s">
        <v>9275</v>
      </c>
      <c r="B3099" s="4" t="s">
        <v>32</v>
      </c>
      <c r="C3099" s="4" t="s">
        <v>29</v>
      </c>
      <c r="D3099" s="4" t="s">
        <v>23</v>
      </c>
      <c r="E3099" s="4">
        <v>2.0</v>
      </c>
      <c r="F3099" s="4">
        <v>1.0</v>
      </c>
      <c r="G3099" s="4">
        <v>2.0</v>
      </c>
      <c r="H3099" s="7">
        <v>45248.0</v>
      </c>
      <c r="I3099" s="4">
        <f>IFERROR(__xludf.DUMMYFUNCTION("SPLIT(H3099,""/"")"),18.0)</f>
        <v>18</v>
      </c>
      <c r="J3099" s="4">
        <f>IFERROR(__xludf.DUMMYFUNCTION("""COMPUTED_VALUE"""),11.0)</f>
        <v>11</v>
      </c>
      <c r="K3099" s="4">
        <f>IFERROR(__xludf.DUMMYFUNCTION("""COMPUTED_VALUE"""),2023.0)</f>
        <v>2023</v>
      </c>
    </row>
    <row r="3100">
      <c r="A3100" s="1" t="s">
        <v>3649</v>
      </c>
      <c r="B3100" s="4" t="s">
        <v>32</v>
      </c>
      <c r="C3100" s="4" t="s">
        <v>29</v>
      </c>
      <c r="D3100" s="4" t="s">
        <v>28</v>
      </c>
      <c r="E3100" s="4">
        <v>3.0</v>
      </c>
      <c r="F3100" s="4">
        <v>1.0</v>
      </c>
      <c r="G3100" s="4">
        <v>3.0</v>
      </c>
      <c r="H3100" s="7">
        <v>45248.0</v>
      </c>
      <c r="I3100" s="4">
        <f>IFERROR(__xludf.DUMMYFUNCTION("SPLIT(H3100,""/"")"),18.0)</f>
        <v>18</v>
      </c>
      <c r="J3100" s="4">
        <f>IFERROR(__xludf.DUMMYFUNCTION("""COMPUTED_VALUE"""),11.0)</f>
        <v>11</v>
      </c>
      <c r="K3100" s="4">
        <f>IFERROR(__xludf.DUMMYFUNCTION("""COMPUTED_VALUE"""),2023.0)</f>
        <v>2023</v>
      </c>
    </row>
    <row r="3101">
      <c r="A3101" s="1" t="s">
        <v>1239</v>
      </c>
      <c r="B3101" s="4" t="s">
        <v>32</v>
      </c>
      <c r="C3101" s="4" t="s">
        <v>29</v>
      </c>
      <c r="D3101" s="4" t="s">
        <v>30</v>
      </c>
      <c r="E3101" s="4">
        <v>5.0</v>
      </c>
      <c r="F3101" s="4">
        <v>1.0</v>
      </c>
      <c r="G3101" s="4">
        <v>5.0</v>
      </c>
      <c r="H3101" s="7">
        <v>45248.0</v>
      </c>
      <c r="I3101" s="4">
        <f>IFERROR(__xludf.DUMMYFUNCTION("SPLIT(H3101,""/"")"),18.0)</f>
        <v>18</v>
      </c>
      <c r="J3101" s="4">
        <f>IFERROR(__xludf.DUMMYFUNCTION("""COMPUTED_VALUE"""),11.0)</f>
        <v>11</v>
      </c>
      <c r="K3101" s="4">
        <f>IFERROR(__xludf.DUMMYFUNCTION("""COMPUTED_VALUE"""),2023.0)</f>
        <v>2023</v>
      </c>
    </row>
    <row r="3102">
      <c r="A3102" s="1" t="s">
        <v>1461</v>
      </c>
      <c r="B3102" s="4" t="s">
        <v>32</v>
      </c>
      <c r="C3102" s="4" t="s">
        <v>30</v>
      </c>
      <c r="D3102" s="4" t="s">
        <v>30</v>
      </c>
      <c r="E3102" s="4">
        <v>4.0</v>
      </c>
      <c r="F3102" s="4">
        <v>1.0</v>
      </c>
      <c r="G3102" s="4">
        <v>4.0</v>
      </c>
      <c r="H3102" s="7">
        <v>45248.0</v>
      </c>
      <c r="I3102" s="4">
        <f>IFERROR(__xludf.DUMMYFUNCTION("SPLIT(H3102,""/"")"),18.0)</f>
        <v>18</v>
      </c>
      <c r="J3102" s="4">
        <f>IFERROR(__xludf.DUMMYFUNCTION("""COMPUTED_VALUE"""),11.0)</f>
        <v>11</v>
      </c>
      <c r="K3102" s="4">
        <f>IFERROR(__xludf.DUMMYFUNCTION("""COMPUTED_VALUE"""),2023.0)</f>
        <v>2023</v>
      </c>
    </row>
    <row r="3103">
      <c r="A3103" s="1" t="s">
        <v>1276</v>
      </c>
      <c r="B3103" s="4" t="s">
        <v>32</v>
      </c>
      <c r="C3103" s="4" t="s">
        <v>29</v>
      </c>
      <c r="D3103" s="4" t="s">
        <v>39</v>
      </c>
      <c r="E3103" s="4">
        <v>2.0</v>
      </c>
      <c r="F3103" s="4">
        <v>1.0</v>
      </c>
      <c r="G3103" s="4">
        <v>2.0</v>
      </c>
      <c r="H3103" s="7">
        <v>45249.0</v>
      </c>
      <c r="I3103" s="4">
        <f>IFERROR(__xludf.DUMMYFUNCTION("SPLIT(H3103,""/"")"),19.0)</f>
        <v>19</v>
      </c>
      <c r="J3103" s="4">
        <f>IFERROR(__xludf.DUMMYFUNCTION("""COMPUTED_VALUE"""),11.0)</f>
        <v>11</v>
      </c>
      <c r="K3103" s="4">
        <f>IFERROR(__xludf.DUMMYFUNCTION("""COMPUTED_VALUE"""),2023.0)</f>
        <v>2023</v>
      </c>
    </row>
    <row r="3104">
      <c r="A3104" s="1" t="s">
        <v>5368</v>
      </c>
      <c r="B3104" s="4" t="s">
        <v>32</v>
      </c>
      <c r="C3104" s="4" t="s">
        <v>29</v>
      </c>
      <c r="D3104" s="4" t="s">
        <v>30</v>
      </c>
      <c r="E3104" s="4">
        <v>5.0</v>
      </c>
      <c r="F3104" s="4">
        <v>1.0</v>
      </c>
      <c r="G3104" s="4">
        <v>5.0</v>
      </c>
      <c r="H3104" s="7">
        <v>45249.0</v>
      </c>
      <c r="I3104" s="4">
        <f>IFERROR(__xludf.DUMMYFUNCTION("SPLIT(H3104,""/"")"),19.0)</f>
        <v>19</v>
      </c>
      <c r="J3104" s="4">
        <f>IFERROR(__xludf.DUMMYFUNCTION("""COMPUTED_VALUE"""),11.0)</f>
        <v>11</v>
      </c>
      <c r="K3104" s="4">
        <f>IFERROR(__xludf.DUMMYFUNCTION("""COMPUTED_VALUE"""),2023.0)</f>
        <v>2023</v>
      </c>
    </row>
    <row r="3105">
      <c r="A3105" s="1" t="s">
        <v>5797</v>
      </c>
      <c r="B3105" s="4" t="s">
        <v>32</v>
      </c>
      <c r="C3105" s="4" t="s">
        <v>29</v>
      </c>
      <c r="D3105" s="4" t="s">
        <v>30</v>
      </c>
      <c r="E3105" s="4">
        <v>2.0</v>
      </c>
      <c r="F3105" s="4">
        <v>1.0</v>
      </c>
      <c r="G3105" s="4">
        <v>2.0</v>
      </c>
      <c r="H3105" s="7">
        <v>45249.0</v>
      </c>
      <c r="I3105" s="4">
        <f>IFERROR(__xludf.DUMMYFUNCTION("SPLIT(H3105,""/"")"),19.0)</f>
        <v>19</v>
      </c>
      <c r="J3105" s="4">
        <f>IFERROR(__xludf.DUMMYFUNCTION("""COMPUTED_VALUE"""),11.0)</f>
        <v>11</v>
      </c>
      <c r="K3105" s="4">
        <f>IFERROR(__xludf.DUMMYFUNCTION("""COMPUTED_VALUE"""),2023.0)</f>
        <v>2023</v>
      </c>
    </row>
    <row r="3106">
      <c r="A3106" s="1" t="s">
        <v>9461</v>
      </c>
      <c r="B3106" s="4" t="s">
        <v>32</v>
      </c>
      <c r="C3106" s="4" t="s">
        <v>24</v>
      </c>
      <c r="D3106" s="4" t="s">
        <v>23</v>
      </c>
      <c r="E3106" s="4">
        <v>2.0</v>
      </c>
      <c r="F3106" s="4">
        <v>1.0</v>
      </c>
      <c r="G3106" s="4">
        <v>2.0</v>
      </c>
      <c r="H3106" s="7">
        <v>45250.0</v>
      </c>
      <c r="I3106" s="4">
        <f>IFERROR(__xludf.DUMMYFUNCTION("SPLIT(H3106,""/"")"),20.0)</f>
        <v>20</v>
      </c>
      <c r="J3106" s="4">
        <f>IFERROR(__xludf.DUMMYFUNCTION("""COMPUTED_VALUE"""),11.0)</f>
        <v>11</v>
      </c>
      <c r="K3106" s="4">
        <f>IFERROR(__xludf.DUMMYFUNCTION("""COMPUTED_VALUE"""),2023.0)</f>
        <v>2023</v>
      </c>
    </row>
    <row r="3107">
      <c r="A3107" s="1" t="s">
        <v>3021</v>
      </c>
      <c r="B3107" s="4" t="s">
        <v>32</v>
      </c>
      <c r="C3107" s="4" t="s">
        <v>24</v>
      </c>
      <c r="D3107" s="4" t="s">
        <v>23</v>
      </c>
      <c r="E3107" s="4">
        <v>1.0</v>
      </c>
      <c r="F3107" s="4">
        <v>1.0</v>
      </c>
      <c r="G3107" s="4">
        <v>1.0</v>
      </c>
      <c r="H3107" s="7">
        <v>45251.0</v>
      </c>
      <c r="I3107" s="4">
        <f>IFERROR(__xludf.DUMMYFUNCTION("SPLIT(H3107,""/"")"),21.0)</f>
        <v>21</v>
      </c>
      <c r="J3107" s="4">
        <f>IFERROR(__xludf.DUMMYFUNCTION("""COMPUTED_VALUE"""),11.0)</f>
        <v>11</v>
      </c>
      <c r="K3107" s="4">
        <f>IFERROR(__xludf.DUMMYFUNCTION("""COMPUTED_VALUE"""),2023.0)</f>
        <v>2023</v>
      </c>
    </row>
    <row r="3108">
      <c r="A3108" s="1" t="s">
        <v>208</v>
      </c>
      <c r="B3108" s="4" t="s">
        <v>32</v>
      </c>
      <c r="C3108" s="4" t="s">
        <v>29</v>
      </c>
      <c r="D3108" s="4" t="s">
        <v>23</v>
      </c>
      <c r="E3108" s="4">
        <v>4.0</v>
      </c>
      <c r="F3108" s="4">
        <v>1.0</v>
      </c>
      <c r="G3108" s="4">
        <v>4.0</v>
      </c>
      <c r="H3108" s="7">
        <v>45251.0</v>
      </c>
      <c r="I3108" s="4">
        <f>IFERROR(__xludf.DUMMYFUNCTION("SPLIT(H3108,""/"")"),21.0)</f>
        <v>21</v>
      </c>
      <c r="J3108" s="4">
        <f>IFERROR(__xludf.DUMMYFUNCTION("""COMPUTED_VALUE"""),11.0)</f>
        <v>11</v>
      </c>
      <c r="K3108" s="4">
        <f>IFERROR(__xludf.DUMMYFUNCTION("""COMPUTED_VALUE"""),2023.0)</f>
        <v>2023</v>
      </c>
    </row>
    <row r="3109">
      <c r="A3109" s="1" t="s">
        <v>9043</v>
      </c>
      <c r="B3109" s="4" t="s">
        <v>32</v>
      </c>
      <c r="C3109" s="4" t="s">
        <v>24</v>
      </c>
      <c r="D3109" s="4" t="s">
        <v>30</v>
      </c>
      <c r="E3109" s="4">
        <v>4.0</v>
      </c>
      <c r="F3109" s="4">
        <v>1.0</v>
      </c>
      <c r="G3109" s="4">
        <v>4.0</v>
      </c>
      <c r="H3109" s="7">
        <v>45252.0</v>
      </c>
      <c r="I3109" s="4">
        <f>IFERROR(__xludf.DUMMYFUNCTION("SPLIT(H3109,""/"")"),22.0)</f>
        <v>22</v>
      </c>
      <c r="J3109" s="4">
        <f>IFERROR(__xludf.DUMMYFUNCTION("""COMPUTED_VALUE"""),11.0)</f>
        <v>11</v>
      </c>
      <c r="K3109" s="4">
        <f>IFERROR(__xludf.DUMMYFUNCTION("""COMPUTED_VALUE"""),2023.0)</f>
        <v>2023</v>
      </c>
    </row>
    <row r="3110">
      <c r="A3110" s="1" t="s">
        <v>8880</v>
      </c>
      <c r="B3110" s="4" t="s">
        <v>32</v>
      </c>
      <c r="C3110" s="4" t="s">
        <v>29</v>
      </c>
      <c r="D3110" s="4" t="s">
        <v>39</v>
      </c>
      <c r="E3110" s="4">
        <v>1.0</v>
      </c>
      <c r="F3110" s="4">
        <v>1.0</v>
      </c>
      <c r="G3110" s="4">
        <v>1.0</v>
      </c>
      <c r="H3110" s="7">
        <v>45252.0</v>
      </c>
      <c r="I3110" s="4">
        <f>IFERROR(__xludf.DUMMYFUNCTION("SPLIT(H3110,""/"")"),22.0)</f>
        <v>22</v>
      </c>
      <c r="J3110" s="4">
        <f>IFERROR(__xludf.DUMMYFUNCTION("""COMPUTED_VALUE"""),11.0)</f>
        <v>11</v>
      </c>
      <c r="K3110" s="4">
        <f>IFERROR(__xludf.DUMMYFUNCTION("""COMPUTED_VALUE"""),2023.0)</f>
        <v>2023</v>
      </c>
    </row>
    <row r="3111">
      <c r="A3111" s="1" t="s">
        <v>4865</v>
      </c>
      <c r="B3111" s="4" t="s">
        <v>32</v>
      </c>
      <c r="C3111" s="4" t="s">
        <v>30</v>
      </c>
      <c r="D3111" s="4" t="s">
        <v>28</v>
      </c>
      <c r="E3111" s="4">
        <v>2.0</v>
      </c>
      <c r="F3111" s="4">
        <v>1.0</v>
      </c>
      <c r="G3111" s="4">
        <v>2.0</v>
      </c>
      <c r="H3111" s="7">
        <v>45252.0</v>
      </c>
      <c r="I3111" s="4">
        <f>IFERROR(__xludf.DUMMYFUNCTION("SPLIT(H3111,""/"")"),22.0)</f>
        <v>22</v>
      </c>
      <c r="J3111" s="4">
        <f>IFERROR(__xludf.DUMMYFUNCTION("""COMPUTED_VALUE"""),11.0)</f>
        <v>11</v>
      </c>
      <c r="K3111" s="4">
        <f>IFERROR(__xludf.DUMMYFUNCTION("""COMPUTED_VALUE"""),2023.0)</f>
        <v>2023</v>
      </c>
    </row>
    <row r="3112">
      <c r="A3112" s="1" t="s">
        <v>9933</v>
      </c>
      <c r="B3112" s="4" t="s">
        <v>32</v>
      </c>
      <c r="C3112" s="4" t="s">
        <v>24</v>
      </c>
      <c r="D3112" s="4" t="s">
        <v>28</v>
      </c>
      <c r="E3112" s="4">
        <v>1.0</v>
      </c>
      <c r="F3112" s="4">
        <v>1.0</v>
      </c>
      <c r="G3112" s="4">
        <v>1.0</v>
      </c>
      <c r="H3112" s="7">
        <v>45253.0</v>
      </c>
      <c r="I3112" s="4">
        <f>IFERROR(__xludf.DUMMYFUNCTION("SPLIT(H3112,""/"")"),23.0)</f>
        <v>23</v>
      </c>
      <c r="J3112" s="4">
        <f>IFERROR(__xludf.DUMMYFUNCTION("""COMPUTED_VALUE"""),11.0)</f>
        <v>11</v>
      </c>
      <c r="K3112" s="4">
        <f>IFERROR(__xludf.DUMMYFUNCTION("""COMPUTED_VALUE"""),2023.0)</f>
        <v>2023</v>
      </c>
    </row>
    <row r="3113">
      <c r="A3113" s="1" t="s">
        <v>3470</v>
      </c>
      <c r="B3113" s="4" t="s">
        <v>32</v>
      </c>
      <c r="C3113" s="4" t="s">
        <v>30</v>
      </c>
      <c r="D3113" s="4" t="s">
        <v>28</v>
      </c>
      <c r="E3113" s="4">
        <v>5.0</v>
      </c>
      <c r="F3113" s="4">
        <v>1.0</v>
      </c>
      <c r="G3113" s="4">
        <v>5.0</v>
      </c>
      <c r="H3113" s="7">
        <v>45253.0</v>
      </c>
      <c r="I3113" s="4">
        <f>IFERROR(__xludf.DUMMYFUNCTION("SPLIT(H3113,""/"")"),23.0)</f>
        <v>23</v>
      </c>
      <c r="J3113" s="4">
        <f>IFERROR(__xludf.DUMMYFUNCTION("""COMPUTED_VALUE"""),11.0)</f>
        <v>11</v>
      </c>
      <c r="K3113" s="4">
        <f>IFERROR(__xludf.DUMMYFUNCTION("""COMPUTED_VALUE"""),2023.0)</f>
        <v>2023</v>
      </c>
    </row>
    <row r="3114">
      <c r="A3114" s="1" t="s">
        <v>7101</v>
      </c>
      <c r="B3114" s="4" t="s">
        <v>32</v>
      </c>
      <c r="C3114" s="4" t="s">
        <v>30</v>
      </c>
      <c r="D3114" s="4" t="s">
        <v>23</v>
      </c>
      <c r="E3114" s="4">
        <v>3.0</v>
      </c>
      <c r="F3114" s="4">
        <v>1.0</v>
      </c>
      <c r="G3114" s="4">
        <v>3.0</v>
      </c>
      <c r="H3114" s="7">
        <v>45253.0</v>
      </c>
      <c r="I3114" s="4">
        <f>IFERROR(__xludf.DUMMYFUNCTION("SPLIT(H3114,""/"")"),23.0)</f>
        <v>23</v>
      </c>
      <c r="J3114" s="4">
        <f>IFERROR(__xludf.DUMMYFUNCTION("""COMPUTED_VALUE"""),11.0)</f>
        <v>11</v>
      </c>
      <c r="K3114" s="4">
        <f>IFERROR(__xludf.DUMMYFUNCTION("""COMPUTED_VALUE"""),2023.0)</f>
        <v>2023</v>
      </c>
    </row>
    <row r="3115">
      <c r="A3115" s="1" t="s">
        <v>5421</v>
      </c>
      <c r="B3115" s="4" t="s">
        <v>32</v>
      </c>
      <c r="C3115" s="4" t="s">
        <v>30</v>
      </c>
      <c r="D3115" s="4" t="s">
        <v>30</v>
      </c>
      <c r="E3115" s="4">
        <v>2.0</v>
      </c>
      <c r="F3115" s="4">
        <v>1.0</v>
      </c>
      <c r="G3115" s="4">
        <v>2.0</v>
      </c>
      <c r="H3115" s="7">
        <v>45254.0</v>
      </c>
      <c r="I3115" s="4">
        <f>IFERROR(__xludf.DUMMYFUNCTION("SPLIT(H3115,""/"")"),24.0)</f>
        <v>24</v>
      </c>
      <c r="J3115" s="4">
        <f>IFERROR(__xludf.DUMMYFUNCTION("""COMPUTED_VALUE"""),11.0)</f>
        <v>11</v>
      </c>
      <c r="K3115" s="4">
        <f>IFERROR(__xludf.DUMMYFUNCTION("""COMPUTED_VALUE"""),2023.0)</f>
        <v>2023</v>
      </c>
    </row>
    <row r="3116">
      <c r="A3116" s="1" t="s">
        <v>1938</v>
      </c>
      <c r="B3116" s="4" t="s">
        <v>32</v>
      </c>
      <c r="C3116" s="4" t="s">
        <v>24</v>
      </c>
      <c r="D3116" s="4" t="s">
        <v>39</v>
      </c>
      <c r="E3116" s="4">
        <v>3.0</v>
      </c>
      <c r="F3116" s="4">
        <v>1.0</v>
      </c>
      <c r="G3116" s="4">
        <v>3.0</v>
      </c>
      <c r="H3116" s="7">
        <v>45254.0</v>
      </c>
      <c r="I3116" s="4">
        <f>IFERROR(__xludf.DUMMYFUNCTION("SPLIT(H3116,""/"")"),24.0)</f>
        <v>24</v>
      </c>
      <c r="J3116" s="4">
        <f>IFERROR(__xludf.DUMMYFUNCTION("""COMPUTED_VALUE"""),11.0)</f>
        <v>11</v>
      </c>
      <c r="K3116" s="4">
        <f>IFERROR(__xludf.DUMMYFUNCTION("""COMPUTED_VALUE"""),2023.0)</f>
        <v>2023</v>
      </c>
    </row>
    <row r="3117">
      <c r="A3117" s="1" t="s">
        <v>8855</v>
      </c>
      <c r="B3117" s="4" t="s">
        <v>32</v>
      </c>
      <c r="C3117" s="4" t="s">
        <v>29</v>
      </c>
      <c r="D3117" s="4" t="s">
        <v>30</v>
      </c>
      <c r="E3117" s="4">
        <v>2.0</v>
      </c>
      <c r="F3117" s="4">
        <v>1.0</v>
      </c>
      <c r="G3117" s="4">
        <v>2.0</v>
      </c>
      <c r="H3117" s="7">
        <v>45254.0</v>
      </c>
      <c r="I3117" s="4">
        <f>IFERROR(__xludf.DUMMYFUNCTION("SPLIT(H3117,""/"")"),24.0)</f>
        <v>24</v>
      </c>
      <c r="J3117" s="4">
        <f>IFERROR(__xludf.DUMMYFUNCTION("""COMPUTED_VALUE"""),11.0)</f>
        <v>11</v>
      </c>
      <c r="K3117" s="4">
        <f>IFERROR(__xludf.DUMMYFUNCTION("""COMPUTED_VALUE"""),2023.0)</f>
        <v>2023</v>
      </c>
    </row>
    <row r="3118">
      <c r="A3118" s="1" t="s">
        <v>8878</v>
      </c>
      <c r="B3118" s="4" t="s">
        <v>32</v>
      </c>
      <c r="C3118" s="4" t="s">
        <v>30</v>
      </c>
      <c r="D3118" s="4" t="s">
        <v>30</v>
      </c>
      <c r="E3118" s="4">
        <v>1.0</v>
      </c>
      <c r="F3118" s="4">
        <v>1.0</v>
      </c>
      <c r="G3118" s="4">
        <v>1.0</v>
      </c>
      <c r="H3118" s="7">
        <v>45254.0</v>
      </c>
      <c r="I3118" s="4">
        <f>IFERROR(__xludf.DUMMYFUNCTION("SPLIT(H3118,""/"")"),24.0)</f>
        <v>24</v>
      </c>
      <c r="J3118" s="4">
        <f>IFERROR(__xludf.DUMMYFUNCTION("""COMPUTED_VALUE"""),11.0)</f>
        <v>11</v>
      </c>
      <c r="K3118" s="4">
        <f>IFERROR(__xludf.DUMMYFUNCTION("""COMPUTED_VALUE"""),2023.0)</f>
        <v>2023</v>
      </c>
    </row>
    <row r="3119">
      <c r="A3119" s="1" t="s">
        <v>4867</v>
      </c>
      <c r="B3119" s="4" t="s">
        <v>32</v>
      </c>
      <c r="C3119" s="4" t="s">
        <v>30</v>
      </c>
      <c r="D3119" s="4" t="s">
        <v>39</v>
      </c>
      <c r="E3119" s="4">
        <v>2.0</v>
      </c>
      <c r="F3119" s="4">
        <v>1.0</v>
      </c>
      <c r="G3119" s="4">
        <v>2.0</v>
      </c>
      <c r="H3119" s="7">
        <v>45255.0</v>
      </c>
      <c r="I3119" s="4">
        <f>IFERROR(__xludf.DUMMYFUNCTION("SPLIT(H3119,""/"")"),25.0)</f>
        <v>25</v>
      </c>
      <c r="J3119" s="4">
        <f>IFERROR(__xludf.DUMMYFUNCTION("""COMPUTED_VALUE"""),11.0)</f>
        <v>11</v>
      </c>
      <c r="K3119" s="4">
        <f>IFERROR(__xludf.DUMMYFUNCTION("""COMPUTED_VALUE"""),2023.0)</f>
        <v>2023</v>
      </c>
    </row>
    <row r="3120">
      <c r="A3120" s="1" t="s">
        <v>4981</v>
      </c>
      <c r="B3120" s="4" t="s">
        <v>32</v>
      </c>
      <c r="C3120" s="4" t="s">
        <v>30</v>
      </c>
      <c r="D3120" s="4" t="s">
        <v>39</v>
      </c>
      <c r="E3120" s="4">
        <v>2.0</v>
      </c>
      <c r="F3120" s="4">
        <v>1.0</v>
      </c>
      <c r="G3120" s="4">
        <v>2.0</v>
      </c>
      <c r="H3120" s="7">
        <v>45255.0</v>
      </c>
      <c r="I3120" s="4">
        <f>IFERROR(__xludf.DUMMYFUNCTION("SPLIT(H3120,""/"")"),25.0)</f>
        <v>25</v>
      </c>
      <c r="J3120" s="4">
        <f>IFERROR(__xludf.DUMMYFUNCTION("""COMPUTED_VALUE"""),11.0)</f>
        <v>11</v>
      </c>
      <c r="K3120" s="4">
        <f>IFERROR(__xludf.DUMMYFUNCTION("""COMPUTED_VALUE"""),2023.0)</f>
        <v>2023</v>
      </c>
    </row>
    <row r="3121">
      <c r="A3121" s="1" t="s">
        <v>8098</v>
      </c>
      <c r="B3121" s="4" t="s">
        <v>32</v>
      </c>
      <c r="C3121" s="4" t="s">
        <v>29</v>
      </c>
      <c r="D3121" s="4" t="s">
        <v>30</v>
      </c>
      <c r="E3121" s="4">
        <v>1.0</v>
      </c>
      <c r="F3121" s="4">
        <v>1.0</v>
      </c>
      <c r="G3121" s="4">
        <v>1.0</v>
      </c>
      <c r="H3121" s="7">
        <v>45255.0</v>
      </c>
      <c r="I3121" s="4">
        <f>IFERROR(__xludf.DUMMYFUNCTION("SPLIT(H3121,""/"")"),25.0)</f>
        <v>25</v>
      </c>
      <c r="J3121" s="4">
        <f>IFERROR(__xludf.DUMMYFUNCTION("""COMPUTED_VALUE"""),11.0)</f>
        <v>11</v>
      </c>
      <c r="K3121" s="4">
        <f>IFERROR(__xludf.DUMMYFUNCTION("""COMPUTED_VALUE"""),2023.0)</f>
        <v>2023</v>
      </c>
    </row>
    <row r="3122">
      <c r="A3122" s="1" t="s">
        <v>9562</v>
      </c>
      <c r="B3122" s="4" t="s">
        <v>32</v>
      </c>
      <c r="C3122" s="4" t="s">
        <v>24</v>
      </c>
      <c r="D3122" s="4" t="s">
        <v>28</v>
      </c>
      <c r="E3122" s="4">
        <v>5.0</v>
      </c>
      <c r="F3122" s="4">
        <v>1.0</v>
      </c>
      <c r="G3122" s="4">
        <v>5.0</v>
      </c>
      <c r="H3122" s="7">
        <v>45255.0</v>
      </c>
      <c r="I3122" s="4">
        <f>IFERROR(__xludf.DUMMYFUNCTION("SPLIT(H3122,""/"")"),25.0)</f>
        <v>25</v>
      </c>
      <c r="J3122" s="4">
        <f>IFERROR(__xludf.DUMMYFUNCTION("""COMPUTED_VALUE"""),11.0)</f>
        <v>11</v>
      </c>
      <c r="K3122" s="4">
        <f>IFERROR(__xludf.DUMMYFUNCTION("""COMPUTED_VALUE"""),2023.0)</f>
        <v>2023</v>
      </c>
    </row>
    <row r="3123">
      <c r="A3123" s="1" t="s">
        <v>421</v>
      </c>
      <c r="B3123" s="4" t="s">
        <v>32</v>
      </c>
      <c r="C3123" s="4" t="s">
        <v>29</v>
      </c>
      <c r="D3123" s="4" t="s">
        <v>23</v>
      </c>
      <c r="E3123" s="4">
        <v>1.0</v>
      </c>
      <c r="F3123" s="4">
        <v>1.0</v>
      </c>
      <c r="G3123" s="4">
        <v>1.0</v>
      </c>
      <c r="H3123" s="7">
        <v>45256.0</v>
      </c>
      <c r="I3123" s="4">
        <f>IFERROR(__xludf.DUMMYFUNCTION("SPLIT(H3123,""/"")"),26.0)</f>
        <v>26</v>
      </c>
      <c r="J3123" s="4">
        <f>IFERROR(__xludf.DUMMYFUNCTION("""COMPUTED_VALUE"""),11.0)</f>
        <v>11</v>
      </c>
      <c r="K3123" s="4">
        <f>IFERROR(__xludf.DUMMYFUNCTION("""COMPUTED_VALUE"""),2023.0)</f>
        <v>2023</v>
      </c>
    </row>
    <row r="3124">
      <c r="A3124" s="1" t="s">
        <v>8849</v>
      </c>
      <c r="B3124" s="4" t="s">
        <v>32</v>
      </c>
      <c r="C3124" s="4" t="s">
        <v>24</v>
      </c>
      <c r="D3124" s="4" t="s">
        <v>30</v>
      </c>
      <c r="E3124" s="4">
        <v>1.0</v>
      </c>
      <c r="F3124" s="4">
        <v>1.0</v>
      </c>
      <c r="G3124" s="4">
        <v>1.0</v>
      </c>
      <c r="H3124" s="7">
        <v>45256.0</v>
      </c>
      <c r="I3124" s="4">
        <f>IFERROR(__xludf.DUMMYFUNCTION("SPLIT(H3124,""/"")"),26.0)</f>
        <v>26</v>
      </c>
      <c r="J3124" s="4">
        <f>IFERROR(__xludf.DUMMYFUNCTION("""COMPUTED_VALUE"""),11.0)</f>
        <v>11</v>
      </c>
      <c r="K3124" s="4">
        <f>IFERROR(__xludf.DUMMYFUNCTION("""COMPUTED_VALUE"""),2023.0)</f>
        <v>2023</v>
      </c>
    </row>
    <row r="3125">
      <c r="A3125" s="1" t="s">
        <v>4547</v>
      </c>
      <c r="B3125" s="4" t="s">
        <v>32</v>
      </c>
      <c r="C3125" s="4" t="s">
        <v>29</v>
      </c>
      <c r="D3125" s="4" t="s">
        <v>28</v>
      </c>
      <c r="E3125" s="4">
        <v>5.0</v>
      </c>
      <c r="F3125" s="4">
        <v>1.0</v>
      </c>
      <c r="G3125" s="4">
        <v>5.0</v>
      </c>
      <c r="H3125" s="7">
        <v>45256.0</v>
      </c>
      <c r="I3125" s="4">
        <f>IFERROR(__xludf.DUMMYFUNCTION("SPLIT(H3125,""/"")"),26.0)</f>
        <v>26</v>
      </c>
      <c r="J3125" s="4">
        <f>IFERROR(__xludf.DUMMYFUNCTION("""COMPUTED_VALUE"""),11.0)</f>
        <v>11</v>
      </c>
      <c r="K3125" s="4">
        <f>IFERROR(__xludf.DUMMYFUNCTION("""COMPUTED_VALUE"""),2023.0)</f>
        <v>2023</v>
      </c>
    </row>
    <row r="3126">
      <c r="A3126" s="1" t="s">
        <v>5554</v>
      </c>
      <c r="B3126" s="4" t="s">
        <v>32</v>
      </c>
      <c r="C3126" s="4" t="s">
        <v>29</v>
      </c>
      <c r="D3126" s="4" t="s">
        <v>30</v>
      </c>
      <c r="E3126" s="4">
        <v>2.0</v>
      </c>
      <c r="F3126" s="4">
        <v>1.0</v>
      </c>
      <c r="G3126" s="4">
        <v>2.0</v>
      </c>
      <c r="H3126" s="7">
        <v>45256.0</v>
      </c>
      <c r="I3126" s="4">
        <f>IFERROR(__xludf.DUMMYFUNCTION("SPLIT(H3126,""/"")"),26.0)</f>
        <v>26</v>
      </c>
      <c r="J3126" s="4">
        <f>IFERROR(__xludf.DUMMYFUNCTION("""COMPUTED_VALUE"""),11.0)</f>
        <v>11</v>
      </c>
      <c r="K3126" s="4">
        <f>IFERROR(__xludf.DUMMYFUNCTION("""COMPUTED_VALUE"""),2023.0)</f>
        <v>2023</v>
      </c>
    </row>
    <row r="3127">
      <c r="A3127" s="1" t="s">
        <v>4127</v>
      </c>
      <c r="B3127" s="4" t="s">
        <v>32</v>
      </c>
      <c r="C3127" s="4" t="s">
        <v>29</v>
      </c>
      <c r="D3127" s="4" t="s">
        <v>30</v>
      </c>
      <c r="E3127" s="4">
        <v>4.0</v>
      </c>
      <c r="F3127" s="4">
        <v>1.0</v>
      </c>
      <c r="G3127" s="4">
        <v>4.0</v>
      </c>
      <c r="H3127" s="7">
        <v>45257.0</v>
      </c>
      <c r="I3127" s="4">
        <f>IFERROR(__xludf.DUMMYFUNCTION("SPLIT(H3127,""/"")"),27.0)</f>
        <v>27</v>
      </c>
      <c r="J3127" s="4">
        <f>IFERROR(__xludf.DUMMYFUNCTION("""COMPUTED_VALUE"""),11.0)</f>
        <v>11</v>
      </c>
      <c r="K3127" s="4">
        <f>IFERROR(__xludf.DUMMYFUNCTION("""COMPUTED_VALUE"""),2023.0)</f>
        <v>2023</v>
      </c>
    </row>
    <row r="3128">
      <c r="A3128" s="1" t="s">
        <v>2793</v>
      </c>
      <c r="B3128" s="4" t="s">
        <v>32</v>
      </c>
      <c r="C3128" s="4" t="s">
        <v>30</v>
      </c>
      <c r="D3128" s="4" t="s">
        <v>39</v>
      </c>
      <c r="E3128" s="4">
        <v>1.0</v>
      </c>
      <c r="F3128" s="4">
        <v>1.0</v>
      </c>
      <c r="G3128" s="4">
        <v>1.0</v>
      </c>
      <c r="H3128" s="7">
        <v>45257.0</v>
      </c>
      <c r="I3128" s="4">
        <f>IFERROR(__xludf.DUMMYFUNCTION("SPLIT(H3128,""/"")"),27.0)</f>
        <v>27</v>
      </c>
      <c r="J3128" s="4">
        <f>IFERROR(__xludf.DUMMYFUNCTION("""COMPUTED_VALUE"""),11.0)</f>
        <v>11</v>
      </c>
      <c r="K3128" s="4">
        <f>IFERROR(__xludf.DUMMYFUNCTION("""COMPUTED_VALUE"""),2023.0)</f>
        <v>2023</v>
      </c>
    </row>
    <row r="3129">
      <c r="A3129" s="1" t="s">
        <v>5105</v>
      </c>
      <c r="B3129" s="4" t="s">
        <v>32</v>
      </c>
      <c r="C3129" s="4" t="s">
        <v>30</v>
      </c>
      <c r="D3129" s="4" t="s">
        <v>30</v>
      </c>
      <c r="E3129" s="4">
        <v>3.0</v>
      </c>
      <c r="F3129" s="4">
        <v>1.0</v>
      </c>
      <c r="G3129" s="4">
        <v>3.0</v>
      </c>
      <c r="H3129" s="7">
        <v>45258.0</v>
      </c>
      <c r="I3129" s="4">
        <f>IFERROR(__xludf.DUMMYFUNCTION("SPLIT(H3129,""/"")"),28.0)</f>
        <v>28</v>
      </c>
      <c r="J3129" s="4">
        <f>IFERROR(__xludf.DUMMYFUNCTION("""COMPUTED_VALUE"""),11.0)</f>
        <v>11</v>
      </c>
      <c r="K3129" s="4">
        <f>IFERROR(__xludf.DUMMYFUNCTION("""COMPUTED_VALUE"""),2023.0)</f>
        <v>2023</v>
      </c>
    </row>
    <row r="3130">
      <c r="A3130" s="1" t="s">
        <v>1033</v>
      </c>
      <c r="B3130" s="4" t="s">
        <v>32</v>
      </c>
      <c r="C3130" s="4" t="s">
        <v>29</v>
      </c>
      <c r="D3130" s="4" t="s">
        <v>23</v>
      </c>
      <c r="E3130" s="4">
        <v>2.0</v>
      </c>
      <c r="F3130" s="4">
        <v>1.0</v>
      </c>
      <c r="G3130" s="4">
        <v>2.0</v>
      </c>
      <c r="H3130" s="7">
        <v>45258.0</v>
      </c>
      <c r="I3130" s="4">
        <f>IFERROR(__xludf.DUMMYFUNCTION("SPLIT(H3130,""/"")"),28.0)</f>
        <v>28</v>
      </c>
      <c r="J3130" s="4">
        <f>IFERROR(__xludf.DUMMYFUNCTION("""COMPUTED_VALUE"""),11.0)</f>
        <v>11</v>
      </c>
      <c r="K3130" s="4">
        <f>IFERROR(__xludf.DUMMYFUNCTION("""COMPUTED_VALUE"""),2023.0)</f>
        <v>2023</v>
      </c>
    </row>
    <row r="3131">
      <c r="A3131" s="1" t="s">
        <v>2977</v>
      </c>
      <c r="B3131" s="4" t="s">
        <v>32</v>
      </c>
      <c r="C3131" s="4" t="s">
        <v>30</v>
      </c>
      <c r="D3131" s="4" t="s">
        <v>39</v>
      </c>
      <c r="E3131" s="4">
        <v>2.0</v>
      </c>
      <c r="F3131" s="4">
        <v>1.0</v>
      </c>
      <c r="G3131" s="4">
        <v>2.0</v>
      </c>
      <c r="H3131" s="7">
        <v>45258.0</v>
      </c>
      <c r="I3131" s="4">
        <f>IFERROR(__xludf.DUMMYFUNCTION("SPLIT(H3131,""/"")"),28.0)</f>
        <v>28</v>
      </c>
      <c r="J3131" s="4">
        <f>IFERROR(__xludf.DUMMYFUNCTION("""COMPUTED_VALUE"""),11.0)</f>
        <v>11</v>
      </c>
      <c r="K3131" s="4">
        <f>IFERROR(__xludf.DUMMYFUNCTION("""COMPUTED_VALUE"""),2023.0)</f>
        <v>2023</v>
      </c>
    </row>
    <row r="3132">
      <c r="A3132" s="1" t="s">
        <v>3708</v>
      </c>
      <c r="B3132" s="4" t="s">
        <v>32</v>
      </c>
      <c r="C3132" s="4" t="s">
        <v>24</v>
      </c>
      <c r="D3132" s="4" t="s">
        <v>23</v>
      </c>
      <c r="E3132" s="4">
        <v>3.0</v>
      </c>
      <c r="F3132" s="4">
        <v>1.0</v>
      </c>
      <c r="G3132" s="4">
        <v>3.0</v>
      </c>
      <c r="H3132" s="7">
        <v>45258.0</v>
      </c>
      <c r="I3132" s="4">
        <f>IFERROR(__xludf.DUMMYFUNCTION("SPLIT(H3132,""/"")"),28.0)</f>
        <v>28</v>
      </c>
      <c r="J3132" s="4">
        <f>IFERROR(__xludf.DUMMYFUNCTION("""COMPUTED_VALUE"""),11.0)</f>
        <v>11</v>
      </c>
      <c r="K3132" s="4">
        <f>IFERROR(__xludf.DUMMYFUNCTION("""COMPUTED_VALUE"""),2023.0)</f>
        <v>2023</v>
      </c>
    </row>
    <row r="3133">
      <c r="A3133" s="1" t="s">
        <v>1233</v>
      </c>
      <c r="B3133" s="4" t="s">
        <v>32</v>
      </c>
      <c r="C3133" s="4" t="s">
        <v>24</v>
      </c>
      <c r="D3133" s="4" t="s">
        <v>23</v>
      </c>
      <c r="E3133" s="4">
        <v>2.0</v>
      </c>
      <c r="F3133" s="4">
        <v>1.0</v>
      </c>
      <c r="G3133" s="4">
        <v>2.0</v>
      </c>
      <c r="H3133" s="7">
        <v>45259.0</v>
      </c>
      <c r="I3133" s="4">
        <f>IFERROR(__xludf.DUMMYFUNCTION("SPLIT(H3133,""/"")"),29.0)</f>
        <v>29</v>
      </c>
      <c r="J3133" s="4">
        <f>IFERROR(__xludf.DUMMYFUNCTION("""COMPUTED_VALUE"""),11.0)</f>
        <v>11</v>
      </c>
      <c r="K3133" s="4">
        <f>IFERROR(__xludf.DUMMYFUNCTION("""COMPUTED_VALUE"""),2023.0)</f>
        <v>2023</v>
      </c>
    </row>
    <row r="3134">
      <c r="A3134" s="1" t="s">
        <v>5805</v>
      </c>
      <c r="B3134" s="4" t="s">
        <v>32</v>
      </c>
      <c r="C3134" s="4" t="s">
        <v>29</v>
      </c>
      <c r="D3134" s="4" t="s">
        <v>30</v>
      </c>
      <c r="E3134" s="4">
        <v>3.0</v>
      </c>
      <c r="F3134" s="4">
        <v>1.0</v>
      </c>
      <c r="G3134" s="4">
        <v>3.0</v>
      </c>
      <c r="H3134" s="7">
        <v>45259.0</v>
      </c>
      <c r="I3134" s="4">
        <f>IFERROR(__xludf.DUMMYFUNCTION("SPLIT(H3134,""/"")"),29.0)</f>
        <v>29</v>
      </c>
      <c r="J3134" s="4">
        <f>IFERROR(__xludf.DUMMYFUNCTION("""COMPUTED_VALUE"""),11.0)</f>
        <v>11</v>
      </c>
      <c r="K3134" s="4">
        <f>IFERROR(__xludf.DUMMYFUNCTION("""COMPUTED_VALUE"""),2023.0)</f>
        <v>2023</v>
      </c>
    </row>
    <row r="3135">
      <c r="A3135" s="1" t="s">
        <v>9474</v>
      </c>
      <c r="B3135" s="4" t="s">
        <v>32</v>
      </c>
      <c r="C3135" s="4" t="s">
        <v>29</v>
      </c>
      <c r="D3135" s="4" t="s">
        <v>23</v>
      </c>
      <c r="E3135" s="4">
        <v>5.0</v>
      </c>
      <c r="F3135" s="4">
        <v>1.0</v>
      </c>
      <c r="G3135" s="4">
        <v>5.0</v>
      </c>
      <c r="H3135" s="7">
        <v>45259.0</v>
      </c>
      <c r="I3135" s="4">
        <f>IFERROR(__xludf.DUMMYFUNCTION("SPLIT(H3135,""/"")"),29.0)</f>
        <v>29</v>
      </c>
      <c r="J3135" s="4">
        <f>IFERROR(__xludf.DUMMYFUNCTION("""COMPUTED_VALUE"""),11.0)</f>
        <v>11</v>
      </c>
      <c r="K3135" s="4">
        <f>IFERROR(__xludf.DUMMYFUNCTION("""COMPUTED_VALUE"""),2023.0)</f>
        <v>2023</v>
      </c>
    </row>
    <row r="3136">
      <c r="A3136" s="1" t="s">
        <v>6383</v>
      </c>
      <c r="B3136" s="4" t="s">
        <v>32</v>
      </c>
      <c r="C3136" s="4" t="s">
        <v>30</v>
      </c>
      <c r="D3136" s="4" t="s">
        <v>39</v>
      </c>
      <c r="E3136" s="4">
        <v>2.0</v>
      </c>
      <c r="F3136" s="4">
        <v>1.0</v>
      </c>
      <c r="G3136" s="4">
        <v>2.0</v>
      </c>
      <c r="H3136" s="7">
        <v>45260.0</v>
      </c>
      <c r="I3136" s="4">
        <f>IFERROR(__xludf.DUMMYFUNCTION("SPLIT(H3136,""/"")"),30.0)</f>
        <v>30</v>
      </c>
      <c r="J3136" s="4">
        <f>IFERROR(__xludf.DUMMYFUNCTION("""COMPUTED_VALUE"""),11.0)</f>
        <v>11</v>
      </c>
      <c r="K3136" s="4">
        <f>IFERROR(__xludf.DUMMYFUNCTION("""COMPUTED_VALUE"""),2023.0)</f>
        <v>2023</v>
      </c>
    </row>
    <row r="3137">
      <c r="A3137" s="1" t="s">
        <v>4433</v>
      </c>
      <c r="B3137" s="4" t="s">
        <v>32</v>
      </c>
      <c r="C3137" s="4" t="s">
        <v>24</v>
      </c>
      <c r="D3137" s="4" t="s">
        <v>23</v>
      </c>
      <c r="E3137" s="4">
        <v>5.0</v>
      </c>
      <c r="F3137" s="4">
        <v>1.0</v>
      </c>
      <c r="G3137" s="4">
        <v>5.0</v>
      </c>
      <c r="H3137" s="7">
        <v>45260.0</v>
      </c>
      <c r="I3137" s="4">
        <f>IFERROR(__xludf.DUMMYFUNCTION("SPLIT(H3137,""/"")"),30.0)</f>
        <v>30</v>
      </c>
      <c r="J3137" s="4">
        <f>IFERROR(__xludf.DUMMYFUNCTION("""COMPUTED_VALUE"""),11.0)</f>
        <v>11</v>
      </c>
      <c r="K3137" s="4">
        <f>IFERROR(__xludf.DUMMYFUNCTION("""COMPUTED_VALUE"""),2023.0)</f>
        <v>2023</v>
      </c>
    </row>
    <row r="3138">
      <c r="A3138" s="1" t="s">
        <v>4461</v>
      </c>
      <c r="B3138" s="4" t="s">
        <v>32</v>
      </c>
      <c r="C3138" s="4" t="s">
        <v>24</v>
      </c>
      <c r="D3138" s="4" t="s">
        <v>28</v>
      </c>
      <c r="E3138" s="4">
        <v>3.0</v>
      </c>
      <c r="F3138" s="4">
        <v>1.0</v>
      </c>
      <c r="G3138" s="4">
        <v>3.0</v>
      </c>
      <c r="H3138" s="7">
        <v>45260.0</v>
      </c>
      <c r="I3138" s="4">
        <f>IFERROR(__xludf.DUMMYFUNCTION("SPLIT(H3138,""/"")"),30.0)</f>
        <v>30</v>
      </c>
      <c r="J3138" s="4">
        <f>IFERROR(__xludf.DUMMYFUNCTION("""COMPUTED_VALUE"""),11.0)</f>
        <v>11</v>
      </c>
      <c r="K3138" s="4">
        <f>IFERROR(__xludf.DUMMYFUNCTION("""COMPUTED_VALUE"""),2023.0)</f>
        <v>2023</v>
      </c>
    </row>
    <row r="3139">
      <c r="A3139" s="1" t="s">
        <v>7341</v>
      </c>
      <c r="B3139" s="4" t="s">
        <v>32</v>
      </c>
      <c r="C3139" s="4" t="s">
        <v>24</v>
      </c>
      <c r="D3139" s="4" t="s">
        <v>28</v>
      </c>
      <c r="E3139" s="4">
        <v>1.0</v>
      </c>
      <c r="F3139" s="4">
        <v>1.0</v>
      </c>
      <c r="G3139" s="4">
        <v>1.0</v>
      </c>
      <c r="H3139" s="5">
        <v>45261.0</v>
      </c>
      <c r="I3139" s="4">
        <f>IFERROR(__xludf.DUMMYFUNCTION("SPLIT(H3139,""/"")"),1.0)</f>
        <v>1</v>
      </c>
      <c r="J3139" s="4">
        <f>IFERROR(__xludf.DUMMYFUNCTION("""COMPUTED_VALUE"""),12.0)</f>
        <v>12</v>
      </c>
      <c r="K3139" s="4">
        <f>IFERROR(__xludf.DUMMYFUNCTION("""COMPUTED_VALUE"""),2023.0)</f>
        <v>2023</v>
      </c>
    </row>
    <row r="3140">
      <c r="A3140" s="1" t="s">
        <v>7312</v>
      </c>
      <c r="B3140" s="4" t="s">
        <v>32</v>
      </c>
      <c r="C3140" s="4" t="s">
        <v>29</v>
      </c>
      <c r="D3140" s="4" t="s">
        <v>30</v>
      </c>
      <c r="E3140" s="4">
        <v>5.0</v>
      </c>
      <c r="F3140" s="4">
        <v>1.0</v>
      </c>
      <c r="G3140" s="4">
        <v>5.0</v>
      </c>
      <c r="H3140" s="5">
        <v>45261.0</v>
      </c>
      <c r="I3140" s="4">
        <f>IFERROR(__xludf.DUMMYFUNCTION("SPLIT(H3140,""/"")"),1.0)</f>
        <v>1</v>
      </c>
      <c r="J3140" s="4">
        <f>IFERROR(__xludf.DUMMYFUNCTION("""COMPUTED_VALUE"""),12.0)</f>
        <v>12</v>
      </c>
      <c r="K3140" s="4">
        <f>IFERROR(__xludf.DUMMYFUNCTION("""COMPUTED_VALUE"""),2023.0)</f>
        <v>2023</v>
      </c>
    </row>
    <row r="3141">
      <c r="A3141" s="1" t="s">
        <v>7111</v>
      </c>
      <c r="B3141" s="4" t="s">
        <v>32</v>
      </c>
      <c r="C3141" s="4" t="s">
        <v>24</v>
      </c>
      <c r="D3141" s="4" t="s">
        <v>30</v>
      </c>
      <c r="E3141" s="4">
        <v>1.0</v>
      </c>
      <c r="F3141" s="4">
        <v>1.0</v>
      </c>
      <c r="G3141" s="4">
        <v>1.0</v>
      </c>
      <c r="H3141" s="5">
        <v>45261.0</v>
      </c>
      <c r="I3141" s="4">
        <f>IFERROR(__xludf.DUMMYFUNCTION("SPLIT(H3141,""/"")"),1.0)</f>
        <v>1</v>
      </c>
      <c r="J3141" s="4">
        <f>IFERROR(__xludf.DUMMYFUNCTION("""COMPUTED_VALUE"""),12.0)</f>
        <v>12</v>
      </c>
      <c r="K3141" s="4">
        <f>IFERROR(__xludf.DUMMYFUNCTION("""COMPUTED_VALUE"""),2023.0)</f>
        <v>2023</v>
      </c>
    </row>
    <row r="3142">
      <c r="A3142" s="1" t="s">
        <v>6645</v>
      </c>
      <c r="B3142" s="4" t="s">
        <v>32</v>
      </c>
      <c r="C3142" s="4" t="s">
        <v>30</v>
      </c>
      <c r="D3142" s="4" t="s">
        <v>39</v>
      </c>
      <c r="E3142" s="4">
        <v>2.0</v>
      </c>
      <c r="F3142" s="4">
        <v>1.0</v>
      </c>
      <c r="G3142" s="4">
        <v>2.0</v>
      </c>
      <c r="H3142" s="5">
        <v>45262.0</v>
      </c>
      <c r="I3142" s="4">
        <f>IFERROR(__xludf.DUMMYFUNCTION("SPLIT(H3142,""/"")"),2.0)</f>
        <v>2</v>
      </c>
      <c r="J3142" s="4">
        <f>IFERROR(__xludf.DUMMYFUNCTION("""COMPUTED_VALUE"""),12.0)</f>
        <v>12</v>
      </c>
      <c r="K3142" s="4">
        <f>IFERROR(__xludf.DUMMYFUNCTION("""COMPUTED_VALUE"""),2023.0)</f>
        <v>2023</v>
      </c>
    </row>
    <row r="3143">
      <c r="A3143" s="1" t="s">
        <v>10037</v>
      </c>
      <c r="B3143" s="4" t="s">
        <v>32</v>
      </c>
      <c r="C3143" s="4" t="s">
        <v>30</v>
      </c>
      <c r="D3143" s="4" t="s">
        <v>39</v>
      </c>
      <c r="E3143" s="4">
        <v>3.0</v>
      </c>
      <c r="F3143" s="4">
        <v>1.0</v>
      </c>
      <c r="G3143" s="4">
        <v>3.0</v>
      </c>
      <c r="H3143" s="5">
        <v>45262.0</v>
      </c>
      <c r="I3143" s="4">
        <f>IFERROR(__xludf.DUMMYFUNCTION("SPLIT(H3143,""/"")"),2.0)</f>
        <v>2</v>
      </c>
      <c r="J3143" s="4">
        <f>IFERROR(__xludf.DUMMYFUNCTION("""COMPUTED_VALUE"""),12.0)</f>
        <v>12</v>
      </c>
      <c r="K3143" s="4">
        <f>IFERROR(__xludf.DUMMYFUNCTION("""COMPUTED_VALUE"""),2023.0)</f>
        <v>2023</v>
      </c>
    </row>
    <row r="3144">
      <c r="A3144" s="1" t="s">
        <v>8021</v>
      </c>
      <c r="B3144" s="4" t="s">
        <v>32</v>
      </c>
      <c r="C3144" s="4" t="s">
        <v>24</v>
      </c>
      <c r="D3144" s="4" t="s">
        <v>30</v>
      </c>
      <c r="E3144" s="4">
        <v>2.0</v>
      </c>
      <c r="F3144" s="4">
        <v>1.0</v>
      </c>
      <c r="G3144" s="4">
        <v>2.0</v>
      </c>
      <c r="H3144" s="5">
        <v>45263.0</v>
      </c>
      <c r="I3144" s="4">
        <f>IFERROR(__xludf.DUMMYFUNCTION("SPLIT(H3144,""/"")"),3.0)</f>
        <v>3</v>
      </c>
      <c r="J3144" s="4">
        <f>IFERROR(__xludf.DUMMYFUNCTION("""COMPUTED_VALUE"""),12.0)</f>
        <v>12</v>
      </c>
      <c r="K3144" s="4">
        <f>IFERROR(__xludf.DUMMYFUNCTION("""COMPUTED_VALUE"""),2023.0)</f>
        <v>2023</v>
      </c>
    </row>
    <row r="3145">
      <c r="A3145" s="1" t="s">
        <v>1556</v>
      </c>
      <c r="B3145" s="4" t="s">
        <v>32</v>
      </c>
      <c r="C3145" s="4" t="s">
        <v>30</v>
      </c>
      <c r="D3145" s="4" t="s">
        <v>28</v>
      </c>
      <c r="E3145" s="4">
        <v>5.0</v>
      </c>
      <c r="F3145" s="4">
        <v>1.0</v>
      </c>
      <c r="G3145" s="4">
        <v>5.0</v>
      </c>
      <c r="H3145" s="5">
        <v>45263.0</v>
      </c>
      <c r="I3145" s="4">
        <f>IFERROR(__xludf.DUMMYFUNCTION("SPLIT(H3145,""/"")"),3.0)</f>
        <v>3</v>
      </c>
      <c r="J3145" s="4">
        <f>IFERROR(__xludf.DUMMYFUNCTION("""COMPUTED_VALUE"""),12.0)</f>
        <v>12</v>
      </c>
      <c r="K3145" s="4">
        <f>IFERROR(__xludf.DUMMYFUNCTION("""COMPUTED_VALUE"""),2023.0)</f>
        <v>2023</v>
      </c>
    </row>
    <row r="3146">
      <c r="A3146" s="1" t="s">
        <v>442</v>
      </c>
      <c r="B3146" s="4" t="s">
        <v>32</v>
      </c>
      <c r="C3146" s="4" t="s">
        <v>30</v>
      </c>
      <c r="D3146" s="4" t="s">
        <v>28</v>
      </c>
      <c r="E3146" s="4">
        <v>4.0</v>
      </c>
      <c r="F3146" s="4">
        <v>1.0</v>
      </c>
      <c r="G3146" s="4">
        <v>4.0</v>
      </c>
      <c r="H3146" s="5">
        <v>45264.0</v>
      </c>
      <c r="I3146" s="4">
        <f>IFERROR(__xludf.DUMMYFUNCTION("SPLIT(H3146,""/"")"),4.0)</f>
        <v>4</v>
      </c>
      <c r="J3146" s="4">
        <f>IFERROR(__xludf.DUMMYFUNCTION("""COMPUTED_VALUE"""),12.0)</f>
        <v>12</v>
      </c>
      <c r="K3146" s="4">
        <f>IFERROR(__xludf.DUMMYFUNCTION("""COMPUTED_VALUE"""),2023.0)</f>
        <v>2023</v>
      </c>
    </row>
    <row r="3147">
      <c r="A3147" s="1" t="s">
        <v>2425</v>
      </c>
      <c r="B3147" s="4" t="s">
        <v>32</v>
      </c>
      <c r="C3147" s="4" t="s">
        <v>24</v>
      </c>
      <c r="D3147" s="4" t="s">
        <v>23</v>
      </c>
      <c r="E3147" s="4">
        <v>5.0</v>
      </c>
      <c r="F3147" s="4">
        <v>1.0</v>
      </c>
      <c r="G3147" s="4">
        <v>5.0</v>
      </c>
      <c r="H3147" s="5">
        <v>45264.0</v>
      </c>
      <c r="I3147" s="4">
        <f>IFERROR(__xludf.DUMMYFUNCTION("SPLIT(H3147,""/"")"),4.0)</f>
        <v>4</v>
      </c>
      <c r="J3147" s="4">
        <f>IFERROR(__xludf.DUMMYFUNCTION("""COMPUTED_VALUE"""),12.0)</f>
        <v>12</v>
      </c>
      <c r="K3147" s="4">
        <f>IFERROR(__xludf.DUMMYFUNCTION("""COMPUTED_VALUE"""),2023.0)</f>
        <v>2023</v>
      </c>
    </row>
    <row r="3148">
      <c r="A3148" s="1" t="s">
        <v>1541</v>
      </c>
      <c r="B3148" s="4" t="s">
        <v>32</v>
      </c>
      <c r="C3148" s="4" t="s">
        <v>24</v>
      </c>
      <c r="D3148" s="4" t="s">
        <v>39</v>
      </c>
      <c r="E3148" s="4">
        <v>1.0</v>
      </c>
      <c r="F3148" s="4">
        <v>1.0</v>
      </c>
      <c r="G3148" s="4">
        <v>1.0</v>
      </c>
      <c r="H3148" s="5">
        <v>45264.0</v>
      </c>
      <c r="I3148" s="4">
        <f>IFERROR(__xludf.DUMMYFUNCTION("SPLIT(H3148,""/"")"),4.0)</f>
        <v>4</v>
      </c>
      <c r="J3148" s="4">
        <f>IFERROR(__xludf.DUMMYFUNCTION("""COMPUTED_VALUE"""),12.0)</f>
        <v>12</v>
      </c>
      <c r="K3148" s="4">
        <f>IFERROR(__xludf.DUMMYFUNCTION("""COMPUTED_VALUE"""),2023.0)</f>
        <v>2023</v>
      </c>
    </row>
    <row r="3149">
      <c r="A3149" s="1" t="s">
        <v>9692</v>
      </c>
      <c r="B3149" s="4" t="s">
        <v>32</v>
      </c>
      <c r="C3149" s="4" t="s">
        <v>30</v>
      </c>
      <c r="D3149" s="4" t="s">
        <v>39</v>
      </c>
      <c r="E3149" s="4">
        <v>3.0</v>
      </c>
      <c r="F3149" s="4">
        <v>1.0</v>
      </c>
      <c r="G3149" s="4">
        <v>3.0</v>
      </c>
      <c r="H3149" s="5">
        <v>45264.0</v>
      </c>
      <c r="I3149" s="4">
        <f>IFERROR(__xludf.DUMMYFUNCTION("SPLIT(H3149,""/"")"),4.0)</f>
        <v>4</v>
      </c>
      <c r="J3149" s="4">
        <f>IFERROR(__xludf.DUMMYFUNCTION("""COMPUTED_VALUE"""),12.0)</f>
        <v>12</v>
      </c>
      <c r="K3149" s="4">
        <f>IFERROR(__xludf.DUMMYFUNCTION("""COMPUTED_VALUE"""),2023.0)</f>
        <v>2023</v>
      </c>
    </row>
    <row r="3150">
      <c r="A3150" s="1" t="s">
        <v>9455</v>
      </c>
      <c r="B3150" s="4" t="s">
        <v>32</v>
      </c>
      <c r="C3150" s="4" t="s">
        <v>30</v>
      </c>
      <c r="D3150" s="4" t="s">
        <v>30</v>
      </c>
      <c r="E3150" s="4">
        <v>2.0</v>
      </c>
      <c r="F3150" s="4">
        <v>1.0</v>
      </c>
      <c r="G3150" s="4">
        <v>2.0</v>
      </c>
      <c r="H3150" s="5">
        <v>45264.0</v>
      </c>
      <c r="I3150" s="4">
        <f>IFERROR(__xludf.DUMMYFUNCTION("SPLIT(H3150,""/"")"),4.0)</f>
        <v>4</v>
      </c>
      <c r="J3150" s="4">
        <f>IFERROR(__xludf.DUMMYFUNCTION("""COMPUTED_VALUE"""),12.0)</f>
        <v>12</v>
      </c>
      <c r="K3150" s="4">
        <f>IFERROR(__xludf.DUMMYFUNCTION("""COMPUTED_VALUE"""),2023.0)</f>
        <v>2023</v>
      </c>
    </row>
    <row r="3151">
      <c r="A3151" s="1" t="s">
        <v>7409</v>
      </c>
      <c r="B3151" s="4" t="s">
        <v>32</v>
      </c>
      <c r="C3151" s="4" t="s">
        <v>29</v>
      </c>
      <c r="D3151" s="4" t="s">
        <v>30</v>
      </c>
      <c r="E3151" s="4">
        <v>4.0</v>
      </c>
      <c r="F3151" s="4">
        <v>1.0</v>
      </c>
      <c r="G3151" s="4">
        <v>4.0</v>
      </c>
      <c r="H3151" s="5">
        <v>45265.0</v>
      </c>
      <c r="I3151" s="4">
        <f>IFERROR(__xludf.DUMMYFUNCTION("SPLIT(H3151,""/"")"),5.0)</f>
        <v>5</v>
      </c>
      <c r="J3151" s="4">
        <f>IFERROR(__xludf.DUMMYFUNCTION("""COMPUTED_VALUE"""),12.0)</f>
        <v>12</v>
      </c>
      <c r="K3151" s="4">
        <f>IFERROR(__xludf.DUMMYFUNCTION("""COMPUTED_VALUE"""),2023.0)</f>
        <v>2023</v>
      </c>
    </row>
    <row r="3152">
      <c r="A3152" s="1" t="s">
        <v>3130</v>
      </c>
      <c r="B3152" s="4" t="s">
        <v>32</v>
      </c>
      <c r="C3152" s="4" t="s">
        <v>29</v>
      </c>
      <c r="D3152" s="4" t="s">
        <v>23</v>
      </c>
      <c r="E3152" s="4">
        <v>2.0</v>
      </c>
      <c r="F3152" s="4">
        <v>1.0</v>
      </c>
      <c r="G3152" s="4">
        <v>2.0</v>
      </c>
      <c r="H3152" s="5">
        <v>45265.0</v>
      </c>
      <c r="I3152" s="4">
        <f>IFERROR(__xludf.DUMMYFUNCTION("SPLIT(H3152,""/"")"),5.0)</f>
        <v>5</v>
      </c>
      <c r="J3152" s="4">
        <f>IFERROR(__xludf.DUMMYFUNCTION("""COMPUTED_VALUE"""),12.0)</f>
        <v>12</v>
      </c>
      <c r="K3152" s="4">
        <f>IFERROR(__xludf.DUMMYFUNCTION("""COMPUTED_VALUE"""),2023.0)</f>
        <v>2023</v>
      </c>
    </row>
    <row r="3153">
      <c r="A3153" s="1" t="s">
        <v>5701</v>
      </c>
      <c r="B3153" s="4" t="s">
        <v>32</v>
      </c>
      <c r="C3153" s="4" t="s">
        <v>29</v>
      </c>
      <c r="D3153" s="4" t="s">
        <v>23</v>
      </c>
      <c r="E3153" s="4">
        <v>1.0</v>
      </c>
      <c r="F3153" s="4">
        <v>1.0</v>
      </c>
      <c r="G3153" s="4">
        <v>1.0</v>
      </c>
      <c r="H3153" s="5">
        <v>45266.0</v>
      </c>
      <c r="I3153" s="4">
        <f>IFERROR(__xludf.DUMMYFUNCTION("SPLIT(H3153,""/"")"),6.0)</f>
        <v>6</v>
      </c>
      <c r="J3153" s="4">
        <f>IFERROR(__xludf.DUMMYFUNCTION("""COMPUTED_VALUE"""),12.0)</f>
        <v>12</v>
      </c>
      <c r="K3153" s="4">
        <f>IFERROR(__xludf.DUMMYFUNCTION("""COMPUTED_VALUE"""),2023.0)</f>
        <v>2023</v>
      </c>
    </row>
    <row r="3154">
      <c r="A3154" s="1" t="s">
        <v>228</v>
      </c>
      <c r="B3154" s="4" t="s">
        <v>32</v>
      </c>
      <c r="C3154" s="4" t="s">
        <v>30</v>
      </c>
      <c r="D3154" s="4" t="s">
        <v>30</v>
      </c>
      <c r="E3154" s="4">
        <v>3.0</v>
      </c>
      <c r="F3154" s="4">
        <v>1.0</v>
      </c>
      <c r="G3154" s="4">
        <v>3.0</v>
      </c>
      <c r="H3154" s="5">
        <v>45266.0</v>
      </c>
      <c r="I3154" s="4">
        <f>IFERROR(__xludf.DUMMYFUNCTION("SPLIT(H3154,""/"")"),6.0)</f>
        <v>6</v>
      </c>
      <c r="J3154" s="4">
        <f>IFERROR(__xludf.DUMMYFUNCTION("""COMPUTED_VALUE"""),12.0)</f>
        <v>12</v>
      </c>
      <c r="K3154" s="4">
        <f>IFERROR(__xludf.DUMMYFUNCTION("""COMPUTED_VALUE"""),2023.0)</f>
        <v>2023</v>
      </c>
    </row>
    <row r="3155">
      <c r="A3155" s="1" t="s">
        <v>1129</v>
      </c>
      <c r="B3155" s="4" t="s">
        <v>32</v>
      </c>
      <c r="C3155" s="4" t="s">
        <v>30</v>
      </c>
      <c r="D3155" s="4" t="s">
        <v>30</v>
      </c>
      <c r="E3155" s="4">
        <v>3.0</v>
      </c>
      <c r="F3155" s="4">
        <v>1.0</v>
      </c>
      <c r="G3155" s="4">
        <v>3.0</v>
      </c>
      <c r="H3155" s="5">
        <v>45266.0</v>
      </c>
      <c r="I3155" s="4">
        <f>IFERROR(__xludf.DUMMYFUNCTION("SPLIT(H3155,""/"")"),6.0)</f>
        <v>6</v>
      </c>
      <c r="J3155" s="4">
        <f>IFERROR(__xludf.DUMMYFUNCTION("""COMPUTED_VALUE"""),12.0)</f>
        <v>12</v>
      </c>
      <c r="K3155" s="4">
        <f>IFERROR(__xludf.DUMMYFUNCTION("""COMPUTED_VALUE"""),2023.0)</f>
        <v>2023</v>
      </c>
    </row>
    <row r="3156">
      <c r="A3156" s="1" t="s">
        <v>2207</v>
      </c>
      <c r="B3156" s="4" t="s">
        <v>32</v>
      </c>
      <c r="C3156" s="4" t="s">
        <v>29</v>
      </c>
      <c r="D3156" s="4" t="s">
        <v>23</v>
      </c>
      <c r="E3156" s="4">
        <v>4.0</v>
      </c>
      <c r="F3156" s="4">
        <v>1.0</v>
      </c>
      <c r="G3156" s="4">
        <v>4.0</v>
      </c>
      <c r="H3156" s="5">
        <v>45266.0</v>
      </c>
      <c r="I3156" s="4">
        <f>IFERROR(__xludf.DUMMYFUNCTION("SPLIT(H3156,""/"")"),6.0)</f>
        <v>6</v>
      </c>
      <c r="J3156" s="4">
        <f>IFERROR(__xludf.DUMMYFUNCTION("""COMPUTED_VALUE"""),12.0)</f>
        <v>12</v>
      </c>
      <c r="K3156" s="4">
        <f>IFERROR(__xludf.DUMMYFUNCTION("""COMPUTED_VALUE"""),2023.0)</f>
        <v>2023</v>
      </c>
    </row>
    <row r="3157">
      <c r="A3157" s="1" t="s">
        <v>2925</v>
      </c>
      <c r="B3157" s="4" t="s">
        <v>32</v>
      </c>
      <c r="C3157" s="4" t="s">
        <v>30</v>
      </c>
      <c r="D3157" s="4" t="s">
        <v>28</v>
      </c>
      <c r="E3157" s="4">
        <v>3.0</v>
      </c>
      <c r="F3157" s="4">
        <v>1.0</v>
      </c>
      <c r="G3157" s="4">
        <v>3.0</v>
      </c>
      <c r="H3157" s="5">
        <v>45266.0</v>
      </c>
      <c r="I3157" s="4">
        <f>IFERROR(__xludf.DUMMYFUNCTION("SPLIT(H3157,""/"")"),6.0)</f>
        <v>6</v>
      </c>
      <c r="J3157" s="4">
        <f>IFERROR(__xludf.DUMMYFUNCTION("""COMPUTED_VALUE"""),12.0)</f>
        <v>12</v>
      </c>
      <c r="K3157" s="4">
        <f>IFERROR(__xludf.DUMMYFUNCTION("""COMPUTED_VALUE"""),2023.0)</f>
        <v>2023</v>
      </c>
    </row>
    <row r="3158">
      <c r="A3158" s="1" t="s">
        <v>6045</v>
      </c>
      <c r="B3158" s="4" t="s">
        <v>32</v>
      </c>
      <c r="C3158" s="4" t="s">
        <v>24</v>
      </c>
      <c r="D3158" s="4" t="s">
        <v>39</v>
      </c>
      <c r="E3158" s="4">
        <v>3.0</v>
      </c>
      <c r="F3158" s="4">
        <v>1.0</v>
      </c>
      <c r="G3158" s="4">
        <v>3.0</v>
      </c>
      <c r="H3158" s="5">
        <v>45267.0</v>
      </c>
      <c r="I3158" s="4">
        <f>IFERROR(__xludf.DUMMYFUNCTION("SPLIT(H3158,""/"")"),7.0)</f>
        <v>7</v>
      </c>
      <c r="J3158" s="4">
        <f>IFERROR(__xludf.DUMMYFUNCTION("""COMPUTED_VALUE"""),12.0)</f>
        <v>12</v>
      </c>
      <c r="K3158" s="4">
        <f>IFERROR(__xludf.DUMMYFUNCTION("""COMPUTED_VALUE"""),2023.0)</f>
        <v>2023</v>
      </c>
    </row>
    <row r="3159">
      <c r="A3159" s="1" t="s">
        <v>6211</v>
      </c>
      <c r="B3159" s="4" t="s">
        <v>32</v>
      </c>
      <c r="C3159" s="4" t="s">
        <v>29</v>
      </c>
      <c r="D3159" s="4" t="s">
        <v>23</v>
      </c>
      <c r="E3159" s="4">
        <v>4.0</v>
      </c>
      <c r="F3159" s="4">
        <v>1.0</v>
      </c>
      <c r="G3159" s="4">
        <v>4.0</v>
      </c>
      <c r="H3159" s="5">
        <v>45267.0</v>
      </c>
      <c r="I3159" s="4">
        <f>IFERROR(__xludf.DUMMYFUNCTION("SPLIT(H3159,""/"")"),7.0)</f>
        <v>7</v>
      </c>
      <c r="J3159" s="4">
        <f>IFERROR(__xludf.DUMMYFUNCTION("""COMPUTED_VALUE"""),12.0)</f>
        <v>12</v>
      </c>
      <c r="K3159" s="4">
        <f>IFERROR(__xludf.DUMMYFUNCTION("""COMPUTED_VALUE"""),2023.0)</f>
        <v>2023</v>
      </c>
    </row>
    <row r="3160">
      <c r="A3160" s="1" t="s">
        <v>6133</v>
      </c>
      <c r="B3160" s="4" t="s">
        <v>32</v>
      </c>
      <c r="C3160" s="4" t="s">
        <v>24</v>
      </c>
      <c r="D3160" s="4" t="s">
        <v>39</v>
      </c>
      <c r="E3160" s="4">
        <v>1.0</v>
      </c>
      <c r="F3160" s="4">
        <v>1.0</v>
      </c>
      <c r="G3160" s="4">
        <v>1.0</v>
      </c>
      <c r="H3160" s="5">
        <v>45267.0</v>
      </c>
      <c r="I3160" s="4">
        <f>IFERROR(__xludf.DUMMYFUNCTION("SPLIT(H3160,""/"")"),7.0)</f>
        <v>7</v>
      </c>
      <c r="J3160" s="4">
        <f>IFERROR(__xludf.DUMMYFUNCTION("""COMPUTED_VALUE"""),12.0)</f>
        <v>12</v>
      </c>
      <c r="K3160" s="4">
        <f>IFERROR(__xludf.DUMMYFUNCTION("""COMPUTED_VALUE"""),2023.0)</f>
        <v>2023</v>
      </c>
    </row>
    <row r="3161">
      <c r="A3161" s="1" t="s">
        <v>7821</v>
      </c>
      <c r="B3161" s="4" t="s">
        <v>32</v>
      </c>
      <c r="C3161" s="4" t="s">
        <v>29</v>
      </c>
      <c r="D3161" s="4" t="s">
        <v>28</v>
      </c>
      <c r="E3161" s="4">
        <v>2.0</v>
      </c>
      <c r="F3161" s="4">
        <v>1.0</v>
      </c>
      <c r="G3161" s="4">
        <v>2.0</v>
      </c>
      <c r="H3161" s="5">
        <v>45267.0</v>
      </c>
      <c r="I3161" s="4">
        <f>IFERROR(__xludf.DUMMYFUNCTION("SPLIT(H3161,""/"")"),7.0)</f>
        <v>7</v>
      </c>
      <c r="J3161" s="4">
        <f>IFERROR(__xludf.DUMMYFUNCTION("""COMPUTED_VALUE"""),12.0)</f>
        <v>12</v>
      </c>
      <c r="K3161" s="4">
        <f>IFERROR(__xludf.DUMMYFUNCTION("""COMPUTED_VALUE"""),2023.0)</f>
        <v>2023</v>
      </c>
    </row>
    <row r="3162">
      <c r="A3162" s="1" t="s">
        <v>3717</v>
      </c>
      <c r="B3162" s="4" t="s">
        <v>32</v>
      </c>
      <c r="C3162" s="4" t="s">
        <v>24</v>
      </c>
      <c r="D3162" s="4" t="s">
        <v>28</v>
      </c>
      <c r="E3162" s="4">
        <v>2.0</v>
      </c>
      <c r="F3162" s="4">
        <v>1.0</v>
      </c>
      <c r="G3162" s="4">
        <v>2.0</v>
      </c>
      <c r="H3162" s="5">
        <v>45268.0</v>
      </c>
      <c r="I3162" s="4">
        <f>IFERROR(__xludf.DUMMYFUNCTION("SPLIT(H3162,""/"")"),8.0)</f>
        <v>8</v>
      </c>
      <c r="J3162" s="4">
        <f>IFERROR(__xludf.DUMMYFUNCTION("""COMPUTED_VALUE"""),12.0)</f>
        <v>12</v>
      </c>
      <c r="K3162" s="4">
        <f>IFERROR(__xludf.DUMMYFUNCTION("""COMPUTED_VALUE"""),2023.0)</f>
        <v>2023</v>
      </c>
    </row>
    <row r="3163">
      <c r="A3163" s="1" t="s">
        <v>5098</v>
      </c>
      <c r="B3163" s="4" t="s">
        <v>32</v>
      </c>
      <c r="C3163" s="4" t="s">
        <v>24</v>
      </c>
      <c r="D3163" s="4" t="s">
        <v>28</v>
      </c>
      <c r="E3163" s="4">
        <v>5.0</v>
      </c>
      <c r="F3163" s="4">
        <v>1.0</v>
      </c>
      <c r="G3163" s="4">
        <v>5.0</v>
      </c>
      <c r="H3163" s="5">
        <v>45269.0</v>
      </c>
      <c r="I3163" s="4">
        <f>IFERROR(__xludf.DUMMYFUNCTION("SPLIT(H3163,""/"")"),9.0)</f>
        <v>9</v>
      </c>
      <c r="J3163" s="4">
        <f>IFERROR(__xludf.DUMMYFUNCTION("""COMPUTED_VALUE"""),12.0)</f>
        <v>12</v>
      </c>
      <c r="K3163" s="4">
        <f>IFERROR(__xludf.DUMMYFUNCTION("""COMPUTED_VALUE"""),2023.0)</f>
        <v>2023</v>
      </c>
    </row>
    <row r="3164">
      <c r="A3164" s="1" t="s">
        <v>3493</v>
      </c>
      <c r="B3164" s="4" t="s">
        <v>32</v>
      </c>
      <c r="C3164" s="4" t="s">
        <v>30</v>
      </c>
      <c r="D3164" s="4" t="s">
        <v>30</v>
      </c>
      <c r="E3164" s="4">
        <v>1.0</v>
      </c>
      <c r="F3164" s="4">
        <v>1.0</v>
      </c>
      <c r="G3164" s="4">
        <v>1.0</v>
      </c>
      <c r="H3164" s="5">
        <v>45269.0</v>
      </c>
      <c r="I3164" s="4">
        <f>IFERROR(__xludf.DUMMYFUNCTION("SPLIT(H3164,""/"")"),9.0)</f>
        <v>9</v>
      </c>
      <c r="J3164" s="4">
        <f>IFERROR(__xludf.DUMMYFUNCTION("""COMPUTED_VALUE"""),12.0)</f>
        <v>12</v>
      </c>
      <c r="K3164" s="4">
        <f>IFERROR(__xludf.DUMMYFUNCTION("""COMPUTED_VALUE"""),2023.0)</f>
        <v>2023</v>
      </c>
    </row>
    <row r="3165">
      <c r="A3165" s="1" t="s">
        <v>7448</v>
      </c>
      <c r="B3165" s="4" t="s">
        <v>32</v>
      </c>
      <c r="C3165" s="4" t="s">
        <v>24</v>
      </c>
      <c r="D3165" s="4" t="s">
        <v>30</v>
      </c>
      <c r="E3165" s="4">
        <v>5.0</v>
      </c>
      <c r="F3165" s="4">
        <v>1.0</v>
      </c>
      <c r="G3165" s="4">
        <v>5.0</v>
      </c>
      <c r="H3165" s="5">
        <v>45269.0</v>
      </c>
      <c r="I3165" s="4">
        <f>IFERROR(__xludf.DUMMYFUNCTION("SPLIT(H3165,""/"")"),9.0)</f>
        <v>9</v>
      </c>
      <c r="J3165" s="4">
        <f>IFERROR(__xludf.DUMMYFUNCTION("""COMPUTED_VALUE"""),12.0)</f>
        <v>12</v>
      </c>
      <c r="K3165" s="4">
        <f>IFERROR(__xludf.DUMMYFUNCTION("""COMPUTED_VALUE"""),2023.0)</f>
        <v>2023</v>
      </c>
    </row>
    <row r="3166">
      <c r="A3166" s="1" t="s">
        <v>7057</v>
      </c>
      <c r="B3166" s="4" t="s">
        <v>32</v>
      </c>
      <c r="C3166" s="4" t="s">
        <v>30</v>
      </c>
      <c r="D3166" s="4" t="s">
        <v>28</v>
      </c>
      <c r="E3166" s="4">
        <v>1.0</v>
      </c>
      <c r="F3166" s="4">
        <v>1.0</v>
      </c>
      <c r="G3166" s="4">
        <v>1.0</v>
      </c>
      <c r="H3166" s="5">
        <v>45269.0</v>
      </c>
      <c r="I3166" s="4">
        <f>IFERROR(__xludf.DUMMYFUNCTION("SPLIT(H3166,""/"")"),9.0)</f>
        <v>9</v>
      </c>
      <c r="J3166" s="4">
        <f>IFERROR(__xludf.DUMMYFUNCTION("""COMPUTED_VALUE"""),12.0)</f>
        <v>12</v>
      </c>
      <c r="K3166" s="4">
        <f>IFERROR(__xludf.DUMMYFUNCTION("""COMPUTED_VALUE"""),2023.0)</f>
        <v>2023</v>
      </c>
    </row>
    <row r="3167">
      <c r="A3167" s="1" t="s">
        <v>6381</v>
      </c>
      <c r="B3167" s="4" t="s">
        <v>32</v>
      </c>
      <c r="C3167" s="4" t="s">
        <v>24</v>
      </c>
      <c r="D3167" s="4" t="s">
        <v>30</v>
      </c>
      <c r="E3167" s="4">
        <v>2.0</v>
      </c>
      <c r="F3167" s="4">
        <v>1.0</v>
      </c>
      <c r="G3167" s="4">
        <v>2.0</v>
      </c>
      <c r="H3167" s="5">
        <v>45269.0</v>
      </c>
      <c r="I3167" s="4">
        <f>IFERROR(__xludf.DUMMYFUNCTION("SPLIT(H3167,""/"")"),9.0)</f>
        <v>9</v>
      </c>
      <c r="J3167" s="4">
        <f>IFERROR(__xludf.DUMMYFUNCTION("""COMPUTED_VALUE"""),12.0)</f>
        <v>12</v>
      </c>
      <c r="K3167" s="4">
        <f>IFERROR(__xludf.DUMMYFUNCTION("""COMPUTED_VALUE"""),2023.0)</f>
        <v>2023</v>
      </c>
    </row>
    <row r="3168">
      <c r="A3168" s="1" t="s">
        <v>2678</v>
      </c>
      <c r="B3168" s="4" t="s">
        <v>32</v>
      </c>
      <c r="C3168" s="4" t="s">
        <v>24</v>
      </c>
      <c r="D3168" s="4" t="s">
        <v>39</v>
      </c>
      <c r="E3168" s="4">
        <v>2.0</v>
      </c>
      <c r="F3168" s="4">
        <v>1.0</v>
      </c>
      <c r="G3168" s="4">
        <v>2.0</v>
      </c>
      <c r="H3168" s="7">
        <v>45270.0</v>
      </c>
      <c r="I3168" s="4">
        <f>IFERROR(__xludf.DUMMYFUNCTION("SPLIT(H3168,""/"")"),10.0)</f>
        <v>10</v>
      </c>
      <c r="J3168" s="4">
        <f>IFERROR(__xludf.DUMMYFUNCTION("""COMPUTED_VALUE"""),12.0)</f>
        <v>12</v>
      </c>
      <c r="K3168" s="4">
        <f>IFERROR(__xludf.DUMMYFUNCTION("""COMPUTED_VALUE"""),2023.0)</f>
        <v>2023</v>
      </c>
    </row>
    <row r="3169">
      <c r="A3169" s="1" t="s">
        <v>4274</v>
      </c>
      <c r="B3169" s="4" t="s">
        <v>32</v>
      </c>
      <c r="C3169" s="4" t="s">
        <v>29</v>
      </c>
      <c r="D3169" s="4" t="s">
        <v>30</v>
      </c>
      <c r="E3169" s="4">
        <v>5.0</v>
      </c>
      <c r="F3169" s="4">
        <v>1.0</v>
      </c>
      <c r="G3169" s="4">
        <v>5.0</v>
      </c>
      <c r="H3169" s="7">
        <v>45270.0</v>
      </c>
      <c r="I3169" s="4">
        <f>IFERROR(__xludf.DUMMYFUNCTION("SPLIT(H3169,""/"")"),10.0)</f>
        <v>10</v>
      </c>
      <c r="J3169" s="4">
        <f>IFERROR(__xludf.DUMMYFUNCTION("""COMPUTED_VALUE"""),12.0)</f>
        <v>12</v>
      </c>
      <c r="K3169" s="4">
        <f>IFERROR(__xludf.DUMMYFUNCTION("""COMPUTED_VALUE"""),2023.0)</f>
        <v>2023</v>
      </c>
    </row>
    <row r="3170">
      <c r="A3170" s="1" t="s">
        <v>4641</v>
      </c>
      <c r="B3170" s="4" t="s">
        <v>32</v>
      </c>
      <c r="C3170" s="4" t="s">
        <v>29</v>
      </c>
      <c r="D3170" s="4" t="s">
        <v>23</v>
      </c>
      <c r="E3170" s="4">
        <v>5.0</v>
      </c>
      <c r="F3170" s="4">
        <v>1.0</v>
      </c>
      <c r="G3170" s="4">
        <v>5.0</v>
      </c>
      <c r="H3170" s="7">
        <v>45271.0</v>
      </c>
      <c r="I3170" s="4">
        <f>IFERROR(__xludf.DUMMYFUNCTION("SPLIT(H3170,""/"")"),11.0)</f>
        <v>11</v>
      </c>
      <c r="J3170" s="4">
        <f>IFERROR(__xludf.DUMMYFUNCTION("""COMPUTED_VALUE"""),12.0)</f>
        <v>12</v>
      </c>
      <c r="K3170" s="4">
        <f>IFERROR(__xludf.DUMMYFUNCTION("""COMPUTED_VALUE"""),2023.0)</f>
        <v>2023</v>
      </c>
    </row>
    <row r="3171">
      <c r="A3171" s="1" t="s">
        <v>9244</v>
      </c>
      <c r="B3171" s="4" t="s">
        <v>32</v>
      </c>
      <c r="C3171" s="4" t="s">
        <v>30</v>
      </c>
      <c r="D3171" s="4" t="s">
        <v>28</v>
      </c>
      <c r="E3171" s="4">
        <v>2.0</v>
      </c>
      <c r="F3171" s="4">
        <v>1.0</v>
      </c>
      <c r="G3171" s="4">
        <v>2.0</v>
      </c>
      <c r="H3171" s="7">
        <v>45271.0</v>
      </c>
      <c r="I3171" s="4">
        <f>IFERROR(__xludf.DUMMYFUNCTION("SPLIT(H3171,""/"")"),11.0)</f>
        <v>11</v>
      </c>
      <c r="J3171" s="4">
        <f>IFERROR(__xludf.DUMMYFUNCTION("""COMPUTED_VALUE"""),12.0)</f>
        <v>12</v>
      </c>
      <c r="K3171" s="4">
        <f>IFERROR(__xludf.DUMMYFUNCTION("""COMPUTED_VALUE"""),2023.0)</f>
        <v>2023</v>
      </c>
    </row>
    <row r="3172">
      <c r="A3172" s="1" t="s">
        <v>4613</v>
      </c>
      <c r="B3172" s="4" t="s">
        <v>32</v>
      </c>
      <c r="C3172" s="4" t="s">
        <v>30</v>
      </c>
      <c r="D3172" s="4" t="s">
        <v>23</v>
      </c>
      <c r="E3172" s="4">
        <v>3.0</v>
      </c>
      <c r="F3172" s="4">
        <v>1.0</v>
      </c>
      <c r="G3172" s="4">
        <v>3.0</v>
      </c>
      <c r="H3172" s="7">
        <v>45271.0</v>
      </c>
      <c r="I3172" s="4">
        <f>IFERROR(__xludf.DUMMYFUNCTION("SPLIT(H3172,""/"")"),11.0)</f>
        <v>11</v>
      </c>
      <c r="J3172" s="4">
        <f>IFERROR(__xludf.DUMMYFUNCTION("""COMPUTED_VALUE"""),12.0)</f>
        <v>12</v>
      </c>
      <c r="K3172" s="4">
        <f>IFERROR(__xludf.DUMMYFUNCTION("""COMPUTED_VALUE"""),2023.0)</f>
        <v>2023</v>
      </c>
    </row>
    <row r="3173">
      <c r="A3173" s="1" t="s">
        <v>4343</v>
      </c>
      <c r="B3173" s="4" t="s">
        <v>32</v>
      </c>
      <c r="C3173" s="4" t="s">
        <v>30</v>
      </c>
      <c r="D3173" s="4" t="s">
        <v>28</v>
      </c>
      <c r="E3173" s="4">
        <v>2.0</v>
      </c>
      <c r="F3173" s="4">
        <v>1.0</v>
      </c>
      <c r="G3173" s="4">
        <v>2.0</v>
      </c>
      <c r="H3173" s="7">
        <v>45271.0</v>
      </c>
      <c r="I3173" s="4">
        <f>IFERROR(__xludf.DUMMYFUNCTION("SPLIT(H3173,""/"")"),11.0)</f>
        <v>11</v>
      </c>
      <c r="J3173" s="4">
        <f>IFERROR(__xludf.DUMMYFUNCTION("""COMPUTED_VALUE"""),12.0)</f>
        <v>12</v>
      </c>
      <c r="K3173" s="4">
        <f>IFERROR(__xludf.DUMMYFUNCTION("""COMPUTED_VALUE"""),2023.0)</f>
        <v>2023</v>
      </c>
    </row>
    <row r="3174">
      <c r="A3174" s="1" t="s">
        <v>7078</v>
      </c>
      <c r="B3174" s="4" t="s">
        <v>32</v>
      </c>
      <c r="C3174" s="4" t="s">
        <v>30</v>
      </c>
      <c r="D3174" s="4" t="s">
        <v>30</v>
      </c>
      <c r="E3174" s="4">
        <v>5.0</v>
      </c>
      <c r="F3174" s="4">
        <v>1.0</v>
      </c>
      <c r="G3174" s="4">
        <v>5.0</v>
      </c>
      <c r="H3174" s="7">
        <v>45272.0</v>
      </c>
      <c r="I3174" s="4">
        <f>IFERROR(__xludf.DUMMYFUNCTION("SPLIT(H3174,""/"")"),12.0)</f>
        <v>12</v>
      </c>
      <c r="J3174" s="4">
        <f>IFERROR(__xludf.DUMMYFUNCTION("""COMPUTED_VALUE"""),12.0)</f>
        <v>12</v>
      </c>
      <c r="K3174" s="4">
        <f>IFERROR(__xludf.DUMMYFUNCTION("""COMPUTED_VALUE"""),2023.0)</f>
        <v>2023</v>
      </c>
    </row>
    <row r="3175">
      <c r="A3175" s="1" t="s">
        <v>9599</v>
      </c>
      <c r="B3175" s="4" t="s">
        <v>32</v>
      </c>
      <c r="C3175" s="4" t="s">
        <v>30</v>
      </c>
      <c r="D3175" s="4" t="s">
        <v>39</v>
      </c>
      <c r="E3175" s="4">
        <v>2.0</v>
      </c>
      <c r="F3175" s="4">
        <v>1.0</v>
      </c>
      <c r="G3175" s="4">
        <v>2.0</v>
      </c>
      <c r="H3175" s="7">
        <v>45273.0</v>
      </c>
      <c r="I3175" s="4">
        <f>IFERROR(__xludf.DUMMYFUNCTION("SPLIT(H3175,""/"")"),13.0)</f>
        <v>13</v>
      </c>
      <c r="J3175" s="4">
        <f>IFERROR(__xludf.DUMMYFUNCTION("""COMPUTED_VALUE"""),12.0)</f>
        <v>12</v>
      </c>
      <c r="K3175" s="4">
        <f>IFERROR(__xludf.DUMMYFUNCTION("""COMPUTED_VALUE"""),2023.0)</f>
        <v>2023</v>
      </c>
    </row>
    <row r="3176">
      <c r="A3176" s="1" t="s">
        <v>5272</v>
      </c>
      <c r="B3176" s="4" t="s">
        <v>32</v>
      </c>
      <c r="C3176" s="4" t="s">
        <v>24</v>
      </c>
      <c r="D3176" s="4" t="s">
        <v>28</v>
      </c>
      <c r="E3176" s="4">
        <v>2.0</v>
      </c>
      <c r="F3176" s="4">
        <v>1.0</v>
      </c>
      <c r="G3176" s="4">
        <v>2.0</v>
      </c>
      <c r="H3176" s="7">
        <v>45274.0</v>
      </c>
      <c r="I3176" s="4">
        <f>IFERROR(__xludf.DUMMYFUNCTION("SPLIT(H3176,""/"")"),14.0)</f>
        <v>14</v>
      </c>
      <c r="J3176" s="4">
        <f>IFERROR(__xludf.DUMMYFUNCTION("""COMPUTED_VALUE"""),12.0)</f>
        <v>12</v>
      </c>
      <c r="K3176" s="4">
        <f>IFERROR(__xludf.DUMMYFUNCTION("""COMPUTED_VALUE"""),2023.0)</f>
        <v>2023</v>
      </c>
    </row>
    <row r="3177">
      <c r="A3177" s="1" t="s">
        <v>3479</v>
      </c>
      <c r="B3177" s="4" t="s">
        <v>32</v>
      </c>
      <c r="C3177" s="4" t="s">
        <v>29</v>
      </c>
      <c r="D3177" s="4" t="s">
        <v>30</v>
      </c>
      <c r="E3177" s="4">
        <v>1.0</v>
      </c>
      <c r="F3177" s="4">
        <v>1.0</v>
      </c>
      <c r="G3177" s="4">
        <v>1.0</v>
      </c>
      <c r="H3177" s="7">
        <v>45274.0</v>
      </c>
      <c r="I3177" s="4">
        <f>IFERROR(__xludf.DUMMYFUNCTION("SPLIT(H3177,""/"")"),14.0)</f>
        <v>14</v>
      </c>
      <c r="J3177" s="4">
        <f>IFERROR(__xludf.DUMMYFUNCTION("""COMPUTED_VALUE"""),12.0)</f>
        <v>12</v>
      </c>
      <c r="K3177" s="4">
        <f>IFERROR(__xludf.DUMMYFUNCTION("""COMPUTED_VALUE"""),2023.0)</f>
        <v>2023</v>
      </c>
    </row>
    <row r="3178">
      <c r="A3178" s="1" t="s">
        <v>7721</v>
      </c>
      <c r="B3178" s="4" t="s">
        <v>32</v>
      </c>
      <c r="C3178" s="4" t="s">
        <v>24</v>
      </c>
      <c r="D3178" s="4" t="s">
        <v>30</v>
      </c>
      <c r="E3178" s="4">
        <v>5.0</v>
      </c>
      <c r="F3178" s="4">
        <v>1.0</v>
      </c>
      <c r="G3178" s="4">
        <v>5.0</v>
      </c>
      <c r="H3178" s="7">
        <v>45274.0</v>
      </c>
      <c r="I3178" s="4">
        <f>IFERROR(__xludf.DUMMYFUNCTION("SPLIT(H3178,""/"")"),14.0)</f>
        <v>14</v>
      </c>
      <c r="J3178" s="4">
        <f>IFERROR(__xludf.DUMMYFUNCTION("""COMPUTED_VALUE"""),12.0)</f>
        <v>12</v>
      </c>
      <c r="K3178" s="4">
        <f>IFERROR(__xludf.DUMMYFUNCTION("""COMPUTED_VALUE"""),2023.0)</f>
        <v>2023</v>
      </c>
    </row>
    <row r="3179">
      <c r="A3179" s="1" t="s">
        <v>4766</v>
      </c>
      <c r="B3179" s="4" t="s">
        <v>32</v>
      </c>
      <c r="C3179" s="4" t="s">
        <v>29</v>
      </c>
      <c r="D3179" s="4" t="s">
        <v>23</v>
      </c>
      <c r="E3179" s="4">
        <v>1.0</v>
      </c>
      <c r="F3179" s="4">
        <v>1.0</v>
      </c>
      <c r="G3179" s="4">
        <v>1.0</v>
      </c>
      <c r="H3179" s="7">
        <v>45275.0</v>
      </c>
      <c r="I3179" s="4">
        <f>IFERROR(__xludf.DUMMYFUNCTION("SPLIT(H3179,""/"")"),15.0)</f>
        <v>15</v>
      </c>
      <c r="J3179" s="4">
        <f>IFERROR(__xludf.DUMMYFUNCTION("""COMPUTED_VALUE"""),12.0)</f>
        <v>12</v>
      </c>
      <c r="K3179" s="4">
        <f>IFERROR(__xludf.DUMMYFUNCTION("""COMPUTED_VALUE"""),2023.0)</f>
        <v>2023</v>
      </c>
    </row>
    <row r="3180">
      <c r="A3180" s="1" t="s">
        <v>3855</v>
      </c>
      <c r="B3180" s="4" t="s">
        <v>32</v>
      </c>
      <c r="C3180" s="4" t="s">
        <v>29</v>
      </c>
      <c r="D3180" s="4" t="s">
        <v>28</v>
      </c>
      <c r="E3180" s="4">
        <v>5.0</v>
      </c>
      <c r="F3180" s="4">
        <v>1.0</v>
      </c>
      <c r="G3180" s="4">
        <v>5.0</v>
      </c>
      <c r="H3180" s="7">
        <v>45275.0</v>
      </c>
      <c r="I3180" s="4">
        <f>IFERROR(__xludf.DUMMYFUNCTION("SPLIT(H3180,""/"")"),15.0)</f>
        <v>15</v>
      </c>
      <c r="J3180" s="4">
        <f>IFERROR(__xludf.DUMMYFUNCTION("""COMPUTED_VALUE"""),12.0)</f>
        <v>12</v>
      </c>
      <c r="K3180" s="4">
        <f>IFERROR(__xludf.DUMMYFUNCTION("""COMPUTED_VALUE"""),2023.0)</f>
        <v>2023</v>
      </c>
    </row>
    <row r="3181">
      <c r="A3181" s="1" t="s">
        <v>3913</v>
      </c>
      <c r="B3181" s="4" t="s">
        <v>32</v>
      </c>
      <c r="C3181" s="4" t="s">
        <v>29</v>
      </c>
      <c r="D3181" s="4" t="s">
        <v>30</v>
      </c>
      <c r="E3181" s="4">
        <v>1.0</v>
      </c>
      <c r="F3181" s="4">
        <v>1.0</v>
      </c>
      <c r="G3181" s="4">
        <v>1.0</v>
      </c>
      <c r="H3181" s="7">
        <v>45275.0</v>
      </c>
      <c r="I3181" s="4">
        <f>IFERROR(__xludf.DUMMYFUNCTION("SPLIT(H3181,""/"")"),15.0)</f>
        <v>15</v>
      </c>
      <c r="J3181" s="4">
        <f>IFERROR(__xludf.DUMMYFUNCTION("""COMPUTED_VALUE"""),12.0)</f>
        <v>12</v>
      </c>
      <c r="K3181" s="4">
        <f>IFERROR(__xludf.DUMMYFUNCTION("""COMPUTED_VALUE"""),2023.0)</f>
        <v>2023</v>
      </c>
    </row>
    <row r="3182">
      <c r="A3182" s="1" t="s">
        <v>7044</v>
      </c>
      <c r="B3182" s="4" t="s">
        <v>32</v>
      </c>
      <c r="C3182" s="4" t="s">
        <v>24</v>
      </c>
      <c r="D3182" s="4" t="s">
        <v>23</v>
      </c>
      <c r="E3182" s="4">
        <v>2.0</v>
      </c>
      <c r="F3182" s="4">
        <v>1.0</v>
      </c>
      <c r="G3182" s="4">
        <v>2.0</v>
      </c>
      <c r="H3182" s="7">
        <v>45276.0</v>
      </c>
      <c r="I3182" s="4">
        <f>IFERROR(__xludf.DUMMYFUNCTION("SPLIT(H3182,""/"")"),16.0)</f>
        <v>16</v>
      </c>
      <c r="J3182" s="4">
        <f>IFERROR(__xludf.DUMMYFUNCTION("""COMPUTED_VALUE"""),12.0)</f>
        <v>12</v>
      </c>
      <c r="K3182" s="4">
        <f>IFERROR(__xludf.DUMMYFUNCTION("""COMPUTED_VALUE"""),2023.0)</f>
        <v>2023</v>
      </c>
    </row>
    <row r="3183">
      <c r="A3183" s="1" t="s">
        <v>8161</v>
      </c>
      <c r="B3183" s="4" t="s">
        <v>32</v>
      </c>
      <c r="C3183" s="4" t="s">
        <v>30</v>
      </c>
      <c r="D3183" s="4" t="s">
        <v>39</v>
      </c>
      <c r="E3183" s="4">
        <v>4.0</v>
      </c>
      <c r="F3183" s="4">
        <v>1.0</v>
      </c>
      <c r="G3183" s="4">
        <v>4.0</v>
      </c>
      <c r="H3183" s="7">
        <v>45277.0</v>
      </c>
      <c r="I3183" s="4">
        <f>IFERROR(__xludf.DUMMYFUNCTION("SPLIT(H3183,""/"")"),17.0)</f>
        <v>17</v>
      </c>
      <c r="J3183" s="4">
        <f>IFERROR(__xludf.DUMMYFUNCTION("""COMPUTED_VALUE"""),12.0)</f>
        <v>12</v>
      </c>
      <c r="K3183" s="4">
        <f>IFERROR(__xludf.DUMMYFUNCTION("""COMPUTED_VALUE"""),2023.0)</f>
        <v>2023</v>
      </c>
    </row>
    <row r="3184">
      <c r="A3184" s="1" t="s">
        <v>3868</v>
      </c>
      <c r="B3184" s="4" t="s">
        <v>32</v>
      </c>
      <c r="C3184" s="4" t="s">
        <v>29</v>
      </c>
      <c r="D3184" s="4" t="s">
        <v>23</v>
      </c>
      <c r="E3184" s="4">
        <v>4.0</v>
      </c>
      <c r="F3184" s="4">
        <v>1.0</v>
      </c>
      <c r="G3184" s="4">
        <v>4.0</v>
      </c>
      <c r="H3184" s="7">
        <v>45277.0</v>
      </c>
      <c r="I3184" s="4">
        <f>IFERROR(__xludf.DUMMYFUNCTION("SPLIT(H3184,""/"")"),17.0)</f>
        <v>17</v>
      </c>
      <c r="J3184" s="4">
        <f>IFERROR(__xludf.DUMMYFUNCTION("""COMPUTED_VALUE"""),12.0)</f>
        <v>12</v>
      </c>
      <c r="K3184" s="4">
        <f>IFERROR(__xludf.DUMMYFUNCTION("""COMPUTED_VALUE"""),2023.0)</f>
        <v>2023</v>
      </c>
    </row>
    <row r="3185">
      <c r="A3185" s="1" t="s">
        <v>9694</v>
      </c>
      <c r="B3185" s="4" t="s">
        <v>32</v>
      </c>
      <c r="C3185" s="4" t="s">
        <v>30</v>
      </c>
      <c r="D3185" s="4" t="s">
        <v>23</v>
      </c>
      <c r="E3185" s="4">
        <v>2.0</v>
      </c>
      <c r="F3185" s="4">
        <v>1.0</v>
      </c>
      <c r="G3185" s="4">
        <v>2.0</v>
      </c>
      <c r="H3185" s="7">
        <v>45277.0</v>
      </c>
      <c r="I3185" s="4">
        <f>IFERROR(__xludf.DUMMYFUNCTION("SPLIT(H3185,""/"")"),17.0)</f>
        <v>17</v>
      </c>
      <c r="J3185" s="4">
        <f>IFERROR(__xludf.DUMMYFUNCTION("""COMPUTED_VALUE"""),12.0)</f>
        <v>12</v>
      </c>
      <c r="K3185" s="4">
        <f>IFERROR(__xludf.DUMMYFUNCTION("""COMPUTED_VALUE"""),2023.0)</f>
        <v>2023</v>
      </c>
    </row>
    <row r="3186">
      <c r="A3186" s="1" t="s">
        <v>3981</v>
      </c>
      <c r="B3186" s="4" t="s">
        <v>32</v>
      </c>
      <c r="C3186" s="4" t="s">
        <v>29</v>
      </c>
      <c r="D3186" s="4" t="s">
        <v>39</v>
      </c>
      <c r="E3186" s="4">
        <v>3.0</v>
      </c>
      <c r="F3186" s="4">
        <v>1.0</v>
      </c>
      <c r="G3186" s="4">
        <v>3.0</v>
      </c>
      <c r="H3186" s="7">
        <v>45278.0</v>
      </c>
      <c r="I3186" s="4">
        <f>IFERROR(__xludf.DUMMYFUNCTION("SPLIT(H3186,""/"")"),18.0)</f>
        <v>18</v>
      </c>
      <c r="J3186" s="4">
        <f>IFERROR(__xludf.DUMMYFUNCTION("""COMPUTED_VALUE"""),12.0)</f>
        <v>12</v>
      </c>
      <c r="K3186" s="4">
        <f>IFERROR(__xludf.DUMMYFUNCTION("""COMPUTED_VALUE"""),2023.0)</f>
        <v>2023</v>
      </c>
    </row>
    <row r="3187">
      <c r="A3187" s="1" t="s">
        <v>5062</v>
      </c>
      <c r="B3187" s="4" t="s">
        <v>32</v>
      </c>
      <c r="C3187" s="4" t="s">
        <v>30</v>
      </c>
      <c r="D3187" s="4" t="s">
        <v>30</v>
      </c>
      <c r="E3187" s="4">
        <v>2.0</v>
      </c>
      <c r="F3187" s="4">
        <v>1.0</v>
      </c>
      <c r="G3187" s="4">
        <v>2.0</v>
      </c>
      <c r="H3187" s="7">
        <v>45278.0</v>
      </c>
      <c r="I3187" s="4">
        <f>IFERROR(__xludf.DUMMYFUNCTION("SPLIT(H3187,""/"")"),18.0)</f>
        <v>18</v>
      </c>
      <c r="J3187" s="4">
        <f>IFERROR(__xludf.DUMMYFUNCTION("""COMPUTED_VALUE"""),12.0)</f>
        <v>12</v>
      </c>
      <c r="K3187" s="4">
        <f>IFERROR(__xludf.DUMMYFUNCTION("""COMPUTED_VALUE"""),2023.0)</f>
        <v>2023</v>
      </c>
    </row>
    <row r="3188">
      <c r="A3188" s="1" t="s">
        <v>4618</v>
      </c>
      <c r="B3188" s="4" t="s">
        <v>32</v>
      </c>
      <c r="C3188" s="4" t="s">
        <v>29</v>
      </c>
      <c r="D3188" s="4" t="s">
        <v>30</v>
      </c>
      <c r="E3188" s="4">
        <v>4.0</v>
      </c>
      <c r="F3188" s="4">
        <v>1.0</v>
      </c>
      <c r="G3188" s="4">
        <v>4.0</v>
      </c>
      <c r="H3188" s="7">
        <v>45278.0</v>
      </c>
      <c r="I3188" s="4">
        <f>IFERROR(__xludf.DUMMYFUNCTION("SPLIT(H3188,""/"")"),18.0)</f>
        <v>18</v>
      </c>
      <c r="J3188" s="4">
        <f>IFERROR(__xludf.DUMMYFUNCTION("""COMPUTED_VALUE"""),12.0)</f>
        <v>12</v>
      </c>
      <c r="K3188" s="4">
        <f>IFERROR(__xludf.DUMMYFUNCTION("""COMPUTED_VALUE"""),2023.0)</f>
        <v>2023</v>
      </c>
    </row>
    <row r="3189">
      <c r="A3189" s="1" t="s">
        <v>4166</v>
      </c>
      <c r="B3189" s="4" t="s">
        <v>32</v>
      </c>
      <c r="C3189" s="4" t="s">
        <v>24</v>
      </c>
      <c r="D3189" s="4" t="s">
        <v>30</v>
      </c>
      <c r="E3189" s="4">
        <v>4.0</v>
      </c>
      <c r="F3189" s="4">
        <v>1.0</v>
      </c>
      <c r="G3189" s="4">
        <v>4.0</v>
      </c>
      <c r="H3189" s="7">
        <v>45279.0</v>
      </c>
      <c r="I3189" s="4">
        <f>IFERROR(__xludf.DUMMYFUNCTION("SPLIT(H3189,""/"")"),19.0)</f>
        <v>19</v>
      </c>
      <c r="J3189" s="4">
        <f>IFERROR(__xludf.DUMMYFUNCTION("""COMPUTED_VALUE"""),12.0)</f>
        <v>12</v>
      </c>
      <c r="K3189" s="4">
        <f>IFERROR(__xludf.DUMMYFUNCTION("""COMPUTED_VALUE"""),2023.0)</f>
        <v>2023</v>
      </c>
    </row>
    <row r="3190">
      <c r="A3190" s="1" t="s">
        <v>6454</v>
      </c>
      <c r="B3190" s="4" t="s">
        <v>32</v>
      </c>
      <c r="C3190" s="4" t="s">
        <v>30</v>
      </c>
      <c r="D3190" s="4" t="s">
        <v>28</v>
      </c>
      <c r="E3190" s="4">
        <v>5.0</v>
      </c>
      <c r="F3190" s="4">
        <v>1.0</v>
      </c>
      <c r="G3190" s="4">
        <v>5.0</v>
      </c>
      <c r="H3190" s="7">
        <v>45279.0</v>
      </c>
      <c r="I3190" s="4">
        <f>IFERROR(__xludf.DUMMYFUNCTION("SPLIT(H3190,""/"")"),19.0)</f>
        <v>19</v>
      </c>
      <c r="J3190" s="4">
        <f>IFERROR(__xludf.DUMMYFUNCTION("""COMPUTED_VALUE"""),12.0)</f>
        <v>12</v>
      </c>
      <c r="K3190" s="4">
        <f>IFERROR(__xludf.DUMMYFUNCTION("""COMPUTED_VALUE"""),2023.0)</f>
        <v>2023</v>
      </c>
    </row>
    <row r="3191">
      <c r="A3191" s="1" t="s">
        <v>3596</v>
      </c>
      <c r="B3191" s="4" t="s">
        <v>32</v>
      </c>
      <c r="C3191" s="4" t="s">
        <v>30</v>
      </c>
      <c r="D3191" s="4" t="s">
        <v>30</v>
      </c>
      <c r="E3191" s="4">
        <v>1.0</v>
      </c>
      <c r="F3191" s="4">
        <v>1.0</v>
      </c>
      <c r="G3191" s="4">
        <v>1.0</v>
      </c>
      <c r="H3191" s="7">
        <v>45280.0</v>
      </c>
      <c r="I3191" s="4">
        <f>IFERROR(__xludf.DUMMYFUNCTION("SPLIT(H3191,""/"")"),20.0)</f>
        <v>20</v>
      </c>
      <c r="J3191" s="4">
        <f>IFERROR(__xludf.DUMMYFUNCTION("""COMPUTED_VALUE"""),12.0)</f>
        <v>12</v>
      </c>
      <c r="K3191" s="4">
        <f>IFERROR(__xludf.DUMMYFUNCTION("""COMPUTED_VALUE"""),2023.0)</f>
        <v>2023</v>
      </c>
    </row>
    <row r="3192">
      <c r="A3192" s="1" t="s">
        <v>1402</v>
      </c>
      <c r="B3192" s="4" t="s">
        <v>32</v>
      </c>
      <c r="C3192" s="4" t="s">
        <v>30</v>
      </c>
      <c r="D3192" s="4" t="s">
        <v>39</v>
      </c>
      <c r="E3192" s="4">
        <v>3.0</v>
      </c>
      <c r="F3192" s="4">
        <v>1.0</v>
      </c>
      <c r="G3192" s="4">
        <v>3.0</v>
      </c>
      <c r="H3192" s="7">
        <v>45280.0</v>
      </c>
      <c r="I3192" s="4">
        <f>IFERROR(__xludf.DUMMYFUNCTION("SPLIT(H3192,""/"")"),20.0)</f>
        <v>20</v>
      </c>
      <c r="J3192" s="4">
        <f>IFERROR(__xludf.DUMMYFUNCTION("""COMPUTED_VALUE"""),12.0)</f>
        <v>12</v>
      </c>
      <c r="K3192" s="4">
        <f>IFERROR(__xludf.DUMMYFUNCTION("""COMPUTED_VALUE"""),2023.0)</f>
        <v>2023</v>
      </c>
    </row>
    <row r="3193">
      <c r="A3193" s="1" t="s">
        <v>907</v>
      </c>
      <c r="B3193" s="4" t="s">
        <v>32</v>
      </c>
      <c r="C3193" s="4" t="s">
        <v>24</v>
      </c>
      <c r="D3193" s="4" t="s">
        <v>28</v>
      </c>
      <c r="E3193" s="4">
        <v>4.0</v>
      </c>
      <c r="F3193" s="4">
        <v>1.0</v>
      </c>
      <c r="G3193" s="4">
        <v>4.0</v>
      </c>
      <c r="H3193" s="7">
        <v>45281.0</v>
      </c>
      <c r="I3193" s="4">
        <f>IFERROR(__xludf.DUMMYFUNCTION("SPLIT(H3193,""/"")"),21.0)</f>
        <v>21</v>
      </c>
      <c r="J3193" s="4">
        <f>IFERROR(__xludf.DUMMYFUNCTION("""COMPUTED_VALUE"""),12.0)</f>
        <v>12</v>
      </c>
      <c r="K3193" s="4">
        <f>IFERROR(__xludf.DUMMYFUNCTION("""COMPUTED_VALUE"""),2023.0)</f>
        <v>2023</v>
      </c>
    </row>
    <row r="3194">
      <c r="A3194" s="1" t="s">
        <v>611</v>
      </c>
      <c r="B3194" s="4" t="s">
        <v>32</v>
      </c>
      <c r="C3194" s="4" t="s">
        <v>29</v>
      </c>
      <c r="D3194" s="4" t="s">
        <v>39</v>
      </c>
      <c r="E3194" s="4">
        <v>1.0</v>
      </c>
      <c r="F3194" s="4">
        <v>1.0</v>
      </c>
      <c r="G3194" s="4">
        <v>1.0</v>
      </c>
      <c r="H3194" s="7">
        <v>45281.0</v>
      </c>
      <c r="I3194" s="4">
        <f>IFERROR(__xludf.DUMMYFUNCTION("SPLIT(H3194,""/"")"),21.0)</f>
        <v>21</v>
      </c>
      <c r="J3194" s="4">
        <f>IFERROR(__xludf.DUMMYFUNCTION("""COMPUTED_VALUE"""),12.0)</f>
        <v>12</v>
      </c>
      <c r="K3194" s="4">
        <f>IFERROR(__xludf.DUMMYFUNCTION("""COMPUTED_VALUE"""),2023.0)</f>
        <v>2023</v>
      </c>
    </row>
    <row r="3195">
      <c r="A3195" s="1" t="s">
        <v>7797</v>
      </c>
      <c r="B3195" s="4" t="s">
        <v>32</v>
      </c>
      <c r="C3195" s="4" t="s">
        <v>24</v>
      </c>
      <c r="D3195" s="4" t="s">
        <v>23</v>
      </c>
      <c r="E3195" s="4">
        <v>2.0</v>
      </c>
      <c r="F3195" s="4">
        <v>1.0</v>
      </c>
      <c r="G3195" s="4">
        <v>2.0</v>
      </c>
      <c r="H3195" s="7">
        <v>45281.0</v>
      </c>
      <c r="I3195" s="4">
        <f>IFERROR(__xludf.DUMMYFUNCTION("SPLIT(H3195,""/"")"),21.0)</f>
        <v>21</v>
      </c>
      <c r="J3195" s="4">
        <f>IFERROR(__xludf.DUMMYFUNCTION("""COMPUTED_VALUE"""),12.0)</f>
        <v>12</v>
      </c>
      <c r="K3195" s="4">
        <f>IFERROR(__xludf.DUMMYFUNCTION("""COMPUTED_VALUE"""),2023.0)</f>
        <v>2023</v>
      </c>
    </row>
    <row r="3196">
      <c r="A3196" s="1" t="s">
        <v>6395</v>
      </c>
      <c r="B3196" s="4" t="s">
        <v>32</v>
      </c>
      <c r="C3196" s="4" t="s">
        <v>24</v>
      </c>
      <c r="D3196" s="4" t="s">
        <v>28</v>
      </c>
      <c r="E3196" s="4">
        <v>2.0</v>
      </c>
      <c r="F3196" s="4">
        <v>1.0</v>
      </c>
      <c r="G3196" s="4">
        <v>2.0</v>
      </c>
      <c r="H3196" s="7">
        <v>45281.0</v>
      </c>
      <c r="I3196" s="4">
        <f>IFERROR(__xludf.DUMMYFUNCTION("SPLIT(H3196,""/"")"),21.0)</f>
        <v>21</v>
      </c>
      <c r="J3196" s="4">
        <f>IFERROR(__xludf.DUMMYFUNCTION("""COMPUTED_VALUE"""),12.0)</f>
        <v>12</v>
      </c>
      <c r="K3196" s="4">
        <f>IFERROR(__xludf.DUMMYFUNCTION("""COMPUTED_VALUE"""),2023.0)</f>
        <v>2023</v>
      </c>
    </row>
    <row r="3197">
      <c r="A3197" s="1" t="s">
        <v>6154</v>
      </c>
      <c r="B3197" s="4" t="s">
        <v>32</v>
      </c>
      <c r="C3197" s="4" t="s">
        <v>29</v>
      </c>
      <c r="D3197" s="4" t="s">
        <v>30</v>
      </c>
      <c r="E3197" s="4">
        <v>2.0</v>
      </c>
      <c r="F3197" s="4">
        <v>1.0</v>
      </c>
      <c r="G3197" s="4">
        <v>2.0</v>
      </c>
      <c r="H3197" s="7">
        <v>45281.0</v>
      </c>
      <c r="I3197" s="4">
        <f>IFERROR(__xludf.DUMMYFUNCTION("SPLIT(H3197,""/"")"),21.0)</f>
        <v>21</v>
      </c>
      <c r="J3197" s="4">
        <f>IFERROR(__xludf.DUMMYFUNCTION("""COMPUTED_VALUE"""),12.0)</f>
        <v>12</v>
      </c>
      <c r="K3197" s="4">
        <f>IFERROR(__xludf.DUMMYFUNCTION("""COMPUTED_VALUE"""),2023.0)</f>
        <v>2023</v>
      </c>
    </row>
    <row r="3198">
      <c r="A3198" s="1" t="s">
        <v>6699</v>
      </c>
      <c r="B3198" s="4" t="s">
        <v>32</v>
      </c>
      <c r="C3198" s="4" t="s">
        <v>29</v>
      </c>
      <c r="D3198" s="4" t="s">
        <v>39</v>
      </c>
      <c r="E3198" s="4">
        <v>4.0</v>
      </c>
      <c r="F3198" s="4">
        <v>1.0</v>
      </c>
      <c r="G3198" s="4">
        <v>4.0</v>
      </c>
      <c r="H3198" s="7">
        <v>45282.0</v>
      </c>
      <c r="I3198" s="4">
        <f>IFERROR(__xludf.DUMMYFUNCTION("SPLIT(H3198,""/"")"),22.0)</f>
        <v>22</v>
      </c>
      <c r="J3198" s="4">
        <f>IFERROR(__xludf.DUMMYFUNCTION("""COMPUTED_VALUE"""),12.0)</f>
        <v>12</v>
      </c>
      <c r="K3198" s="4">
        <f>IFERROR(__xludf.DUMMYFUNCTION("""COMPUTED_VALUE"""),2023.0)</f>
        <v>2023</v>
      </c>
    </row>
    <row r="3199">
      <c r="A3199" s="1" t="s">
        <v>5256</v>
      </c>
      <c r="B3199" s="4" t="s">
        <v>32</v>
      </c>
      <c r="C3199" s="4" t="s">
        <v>24</v>
      </c>
      <c r="D3199" s="4" t="s">
        <v>28</v>
      </c>
      <c r="E3199" s="4">
        <v>5.0</v>
      </c>
      <c r="F3199" s="4">
        <v>1.0</v>
      </c>
      <c r="G3199" s="4">
        <v>5.0</v>
      </c>
      <c r="H3199" s="7">
        <v>45282.0</v>
      </c>
      <c r="I3199" s="4">
        <f>IFERROR(__xludf.DUMMYFUNCTION("SPLIT(H3199,""/"")"),22.0)</f>
        <v>22</v>
      </c>
      <c r="J3199" s="4">
        <f>IFERROR(__xludf.DUMMYFUNCTION("""COMPUTED_VALUE"""),12.0)</f>
        <v>12</v>
      </c>
      <c r="K3199" s="4">
        <f>IFERROR(__xludf.DUMMYFUNCTION("""COMPUTED_VALUE"""),2023.0)</f>
        <v>2023</v>
      </c>
    </row>
    <row r="3200">
      <c r="A3200" s="1" t="s">
        <v>4276</v>
      </c>
      <c r="B3200" s="4" t="s">
        <v>32</v>
      </c>
      <c r="C3200" s="4" t="s">
        <v>30</v>
      </c>
      <c r="D3200" s="4" t="s">
        <v>39</v>
      </c>
      <c r="E3200" s="4">
        <v>5.0</v>
      </c>
      <c r="F3200" s="4">
        <v>1.0</v>
      </c>
      <c r="G3200" s="4">
        <v>5.0</v>
      </c>
      <c r="H3200" s="7">
        <v>45282.0</v>
      </c>
      <c r="I3200" s="4">
        <f>IFERROR(__xludf.DUMMYFUNCTION("SPLIT(H3200,""/"")"),22.0)</f>
        <v>22</v>
      </c>
      <c r="J3200" s="4">
        <f>IFERROR(__xludf.DUMMYFUNCTION("""COMPUTED_VALUE"""),12.0)</f>
        <v>12</v>
      </c>
      <c r="K3200" s="4">
        <f>IFERROR(__xludf.DUMMYFUNCTION("""COMPUTED_VALUE"""),2023.0)</f>
        <v>2023</v>
      </c>
    </row>
    <row r="3201">
      <c r="A3201" s="1" t="s">
        <v>6813</v>
      </c>
      <c r="B3201" s="4" t="s">
        <v>32</v>
      </c>
      <c r="C3201" s="4" t="s">
        <v>29</v>
      </c>
      <c r="D3201" s="4" t="s">
        <v>28</v>
      </c>
      <c r="E3201" s="4">
        <v>3.0</v>
      </c>
      <c r="F3201" s="4">
        <v>1.0</v>
      </c>
      <c r="G3201" s="4">
        <v>3.0</v>
      </c>
      <c r="H3201" s="7">
        <v>45283.0</v>
      </c>
      <c r="I3201" s="4">
        <f>IFERROR(__xludf.DUMMYFUNCTION("SPLIT(H3201,""/"")"),23.0)</f>
        <v>23</v>
      </c>
      <c r="J3201" s="4">
        <f>IFERROR(__xludf.DUMMYFUNCTION("""COMPUTED_VALUE"""),12.0)</f>
        <v>12</v>
      </c>
      <c r="K3201" s="4">
        <f>IFERROR(__xludf.DUMMYFUNCTION("""COMPUTED_VALUE"""),2023.0)</f>
        <v>2023</v>
      </c>
    </row>
    <row r="3202">
      <c r="A3202" s="1" t="s">
        <v>2625</v>
      </c>
      <c r="B3202" s="4" t="s">
        <v>32</v>
      </c>
      <c r="C3202" s="4" t="s">
        <v>30</v>
      </c>
      <c r="D3202" s="4" t="s">
        <v>30</v>
      </c>
      <c r="E3202" s="4">
        <v>3.0</v>
      </c>
      <c r="F3202" s="4">
        <v>1.0</v>
      </c>
      <c r="G3202" s="4">
        <v>3.0</v>
      </c>
      <c r="H3202" s="7">
        <v>45284.0</v>
      </c>
      <c r="I3202" s="4">
        <f>IFERROR(__xludf.DUMMYFUNCTION("SPLIT(H3202,""/"")"),24.0)</f>
        <v>24</v>
      </c>
      <c r="J3202" s="4">
        <f>IFERROR(__xludf.DUMMYFUNCTION("""COMPUTED_VALUE"""),12.0)</f>
        <v>12</v>
      </c>
      <c r="K3202" s="4">
        <f>IFERROR(__xludf.DUMMYFUNCTION("""COMPUTED_VALUE"""),2023.0)</f>
        <v>2023</v>
      </c>
    </row>
    <row r="3203">
      <c r="A3203" s="1" t="s">
        <v>9254</v>
      </c>
      <c r="B3203" s="4" t="s">
        <v>32</v>
      </c>
      <c r="C3203" s="4" t="s">
        <v>29</v>
      </c>
      <c r="D3203" s="4" t="s">
        <v>39</v>
      </c>
      <c r="E3203" s="4">
        <v>3.0</v>
      </c>
      <c r="F3203" s="4">
        <v>1.0</v>
      </c>
      <c r="G3203" s="4">
        <v>3.0</v>
      </c>
      <c r="H3203" s="7">
        <v>45284.0</v>
      </c>
      <c r="I3203" s="4">
        <f>IFERROR(__xludf.DUMMYFUNCTION("SPLIT(H3203,""/"")"),24.0)</f>
        <v>24</v>
      </c>
      <c r="J3203" s="4">
        <f>IFERROR(__xludf.DUMMYFUNCTION("""COMPUTED_VALUE"""),12.0)</f>
        <v>12</v>
      </c>
      <c r="K3203" s="4">
        <f>IFERROR(__xludf.DUMMYFUNCTION("""COMPUTED_VALUE"""),2023.0)</f>
        <v>2023</v>
      </c>
    </row>
    <row r="3204">
      <c r="A3204" s="1" t="s">
        <v>2645</v>
      </c>
      <c r="B3204" s="4" t="s">
        <v>32</v>
      </c>
      <c r="C3204" s="4" t="s">
        <v>30</v>
      </c>
      <c r="D3204" s="4" t="s">
        <v>30</v>
      </c>
      <c r="E3204" s="4">
        <v>4.0</v>
      </c>
      <c r="F3204" s="4">
        <v>1.0</v>
      </c>
      <c r="G3204" s="4">
        <v>4.0</v>
      </c>
      <c r="H3204" s="7">
        <v>45284.0</v>
      </c>
      <c r="I3204" s="4">
        <f>IFERROR(__xludf.DUMMYFUNCTION("SPLIT(H3204,""/"")"),24.0)</f>
        <v>24</v>
      </c>
      <c r="J3204" s="4">
        <f>IFERROR(__xludf.DUMMYFUNCTION("""COMPUTED_VALUE"""),12.0)</f>
        <v>12</v>
      </c>
      <c r="K3204" s="4">
        <f>IFERROR(__xludf.DUMMYFUNCTION("""COMPUTED_VALUE"""),2023.0)</f>
        <v>2023</v>
      </c>
    </row>
    <row r="3205">
      <c r="A3205" s="1" t="s">
        <v>5463</v>
      </c>
      <c r="B3205" s="4" t="s">
        <v>32</v>
      </c>
      <c r="C3205" s="4" t="s">
        <v>30</v>
      </c>
      <c r="D3205" s="4" t="s">
        <v>23</v>
      </c>
      <c r="E3205" s="4">
        <v>4.0</v>
      </c>
      <c r="F3205" s="4">
        <v>1.0</v>
      </c>
      <c r="G3205" s="4">
        <v>4.0</v>
      </c>
      <c r="H3205" s="7">
        <v>45285.0</v>
      </c>
      <c r="I3205" s="4">
        <f>IFERROR(__xludf.DUMMYFUNCTION("SPLIT(H3205,""/"")"),25.0)</f>
        <v>25</v>
      </c>
      <c r="J3205" s="4">
        <f>IFERROR(__xludf.DUMMYFUNCTION("""COMPUTED_VALUE"""),12.0)</f>
        <v>12</v>
      </c>
      <c r="K3205" s="4">
        <f>IFERROR(__xludf.DUMMYFUNCTION("""COMPUTED_VALUE"""),2023.0)</f>
        <v>2023</v>
      </c>
    </row>
    <row r="3206">
      <c r="A3206" s="1" t="s">
        <v>1885</v>
      </c>
      <c r="B3206" s="4" t="s">
        <v>32</v>
      </c>
      <c r="C3206" s="4" t="s">
        <v>24</v>
      </c>
      <c r="D3206" s="4" t="s">
        <v>23</v>
      </c>
      <c r="E3206" s="4">
        <v>4.0</v>
      </c>
      <c r="F3206" s="4">
        <v>1.0</v>
      </c>
      <c r="G3206" s="4">
        <v>4.0</v>
      </c>
      <c r="H3206" s="7">
        <v>45285.0</v>
      </c>
      <c r="I3206" s="4">
        <f>IFERROR(__xludf.DUMMYFUNCTION("SPLIT(H3206,""/"")"),25.0)</f>
        <v>25</v>
      </c>
      <c r="J3206" s="4">
        <f>IFERROR(__xludf.DUMMYFUNCTION("""COMPUTED_VALUE"""),12.0)</f>
        <v>12</v>
      </c>
      <c r="K3206" s="4">
        <f>IFERROR(__xludf.DUMMYFUNCTION("""COMPUTED_VALUE"""),2023.0)</f>
        <v>2023</v>
      </c>
    </row>
    <row r="3207">
      <c r="A3207" s="1" t="s">
        <v>3972</v>
      </c>
      <c r="B3207" s="4" t="s">
        <v>32</v>
      </c>
      <c r="C3207" s="4" t="s">
        <v>30</v>
      </c>
      <c r="D3207" s="4" t="s">
        <v>30</v>
      </c>
      <c r="E3207" s="4">
        <v>4.0</v>
      </c>
      <c r="F3207" s="4">
        <v>1.0</v>
      </c>
      <c r="G3207" s="4">
        <v>4.0</v>
      </c>
      <c r="H3207" s="7">
        <v>45286.0</v>
      </c>
      <c r="I3207" s="4">
        <f>IFERROR(__xludf.DUMMYFUNCTION("SPLIT(H3207,""/"")"),26.0)</f>
        <v>26</v>
      </c>
      <c r="J3207" s="4">
        <f>IFERROR(__xludf.DUMMYFUNCTION("""COMPUTED_VALUE"""),12.0)</f>
        <v>12</v>
      </c>
      <c r="K3207" s="4">
        <f>IFERROR(__xludf.DUMMYFUNCTION("""COMPUTED_VALUE"""),2023.0)</f>
        <v>2023</v>
      </c>
    </row>
    <row r="3208">
      <c r="A3208" s="1" t="s">
        <v>7169</v>
      </c>
      <c r="B3208" s="4" t="s">
        <v>32</v>
      </c>
      <c r="C3208" s="4" t="s">
        <v>30</v>
      </c>
      <c r="D3208" s="4" t="s">
        <v>28</v>
      </c>
      <c r="E3208" s="4">
        <v>3.0</v>
      </c>
      <c r="F3208" s="4">
        <v>1.0</v>
      </c>
      <c r="G3208" s="4">
        <v>3.0</v>
      </c>
      <c r="H3208" s="7">
        <v>45286.0</v>
      </c>
      <c r="I3208" s="4">
        <f>IFERROR(__xludf.DUMMYFUNCTION("SPLIT(H3208,""/"")"),26.0)</f>
        <v>26</v>
      </c>
      <c r="J3208" s="4">
        <f>IFERROR(__xludf.DUMMYFUNCTION("""COMPUTED_VALUE"""),12.0)</f>
        <v>12</v>
      </c>
      <c r="K3208" s="4">
        <f>IFERROR(__xludf.DUMMYFUNCTION("""COMPUTED_VALUE"""),2023.0)</f>
        <v>2023</v>
      </c>
    </row>
    <row r="3209">
      <c r="A3209" s="1" t="s">
        <v>234</v>
      </c>
      <c r="B3209" s="4" t="s">
        <v>32</v>
      </c>
      <c r="C3209" s="4" t="s">
        <v>29</v>
      </c>
      <c r="D3209" s="4" t="s">
        <v>30</v>
      </c>
      <c r="E3209" s="4">
        <v>4.0</v>
      </c>
      <c r="F3209" s="4">
        <v>1.0</v>
      </c>
      <c r="G3209" s="4">
        <v>4.0</v>
      </c>
      <c r="H3209" s="7">
        <v>45287.0</v>
      </c>
      <c r="I3209" s="4">
        <f>IFERROR(__xludf.DUMMYFUNCTION("SPLIT(H3209,""/"")"),27.0)</f>
        <v>27</v>
      </c>
      <c r="J3209" s="4">
        <f>IFERROR(__xludf.DUMMYFUNCTION("""COMPUTED_VALUE"""),12.0)</f>
        <v>12</v>
      </c>
      <c r="K3209" s="4">
        <f>IFERROR(__xludf.DUMMYFUNCTION("""COMPUTED_VALUE"""),2023.0)</f>
        <v>2023</v>
      </c>
    </row>
    <row r="3210">
      <c r="A3210" s="1" t="s">
        <v>4689</v>
      </c>
      <c r="B3210" s="4" t="s">
        <v>32</v>
      </c>
      <c r="C3210" s="4" t="s">
        <v>24</v>
      </c>
      <c r="D3210" s="4" t="s">
        <v>23</v>
      </c>
      <c r="E3210" s="4">
        <v>3.0</v>
      </c>
      <c r="F3210" s="4">
        <v>1.0</v>
      </c>
      <c r="G3210" s="4">
        <v>3.0</v>
      </c>
      <c r="H3210" s="7">
        <v>45287.0</v>
      </c>
      <c r="I3210" s="4">
        <f>IFERROR(__xludf.DUMMYFUNCTION("SPLIT(H3210,""/"")"),27.0)</f>
        <v>27</v>
      </c>
      <c r="J3210" s="4">
        <f>IFERROR(__xludf.DUMMYFUNCTION("""COMPUTED_VALUE"""),12.0)</f>
        <v>12</v>
      </c>
      <c r="K3210" s="4">
        <f>IFERROR(__xludf.DUMMYFUNCTION("""COMPUTED_VALUE"""),2023.0)</f>
        <v>2023</v>
      </c>
    </row>
    <row r="3211">
      <c r="A3211" s="1" t="s">
        <v>6377</v>
      </c>
      <c r="B3211" s="4" t="s">
        <v>32</v>
      </c>
      <c r="C3211" s="4" t="s">
        <v>30</v>
      </c>
      <c r="D3211" s="4" t="s">
        <v>39</v>
      </c>
      <c r="E3211" s="4">
        <v>5.0</v>
      </c>
      <c r="F3211" s="4">
        <v>1.0</v>
      </c>
      <c r="G3211" s="4">
        <v>5.0</v>
      </c>
      <c r="H3211" s="7">
        <v>45287.0</v>
      </c>
      <c r="I3211" s="4">
        <f>IFERROR(__xludf.DUMMYFUNCTION("SPLIT(H3211,""/"")"),27.0)</f>
        <v>27</v>
      </c>
      <c r="J3211" s="4">
        <f>IFERROR(__xludf.DUMMYFUNCTION("""COMPUTED_VALUE"""),12.0)</f>
        <v>12</v>
      </c>
      <c r="K3211" s="4">
        <f>IFERROR(__xludf.DUMMYFUNCTION("""COMPUTED_VALUE"""),2023.0)</f>
        <v>2023</v>
      </c>
    </row>
    <row r="3212">
      <c r="A3212" s="1" t="s">
        <v>3299</v>
      </c>
      <c r="B3212" s="4" t="s">
        <v>32</v>
      </c>
      <c r="C3212" s="4" t="s">
        <v>24</v>
      </c>
      <c r="D3212" s="4" t="s">
        <v>23</v>
      </c>
      <c r="E3212" s="4">
        <v>2.0</v>
      </c>
      <c r="F3212" s="4">
        <v>1.0</v>
      </c>
      <c r="G3212" s="4">
        <v>2.0</v>
      </c>
      <c r="H3212" s="7">
        <v>45288.0</v>
      </c>
      <c r="I3212" s="4">
        <f>IFERROR(__xludf.DUMMYFUNCTION("SPLIT(H3212,""/"")"),28.0)</f>
        <v>28</v>
      </c>
      <c r="J3212" s="4">
        <f>IFERROR(__xludf.DUMMYFUNCTION("""COMPUTED_VALUE"""),12.0)</f>
        <v>12</v>
      </c>
      <c r="K3212" s="4">
        <f>IFERROR(__xludf.DUMMYFUNCTION("""COMPUTED_VALUE"""),2023.0)</f>
        <v>2023</v>
      </c>
    </row>
    <row r="3213">
      <c r="A3213" s="1" t="s">
        <v>147</v>
      </c>
      <c r="B3213" s="4" t="s">
        <v>32</v>
      </c>
      <c r="C3213" s="4" t="s">
        <v>24</v>
      </c>
      <c r="D3213" s="4" t="s">
        <v>39</v>
      </c>
      <c r="E3213" s="4">
        <v>5.0</v>
      </c>
      <c r="F3213" s="4">
        <v>1.0</v>
      </c>
      <c r="G3213" s="4">
        <v>5.0</v>
      </c>
      <c r="H3213" s="7">
        <v>45288.0</v>
      </c>
      <c r="I3213" s="4">
        <f>IFERROR(__xludf.DUMMYFUNCTION("SPLIT(H3213,""/"")"),28.0)</f>
        <v>28</v>
      </c>
      <c r="J3213" s="4">
        <f>IFERROR(__xludf.DUMMYFUNCTION("""COMPUTED_VALUE"""),12.0)</f>
        <v>12</v>
      </c>
      <c r="K3213" s="4">
        <f>IFERROR(__xludf.DUMMYFUNCTION("""COMPUTED_VALUE"""),2023.0)</f>
        <v>2023</v>
      </c>
    </row>
    <row r="3214">
      <c r="A3214" s="1" t="s">
        <v>1969</v>
      </c>
      <c r="B3214" s="4" t="s">
        <v>32</v>
      </c>
      <c r="C3214" s="4" t="s">
        <v>29</v>
      </c>
      <c r="D3214" s="4" t="s">
        <v>23</v>
      </c>
      <c r="E3214" s="4">
        <v>2.0</v>
      </c>
      <c r="F3214" s="4">
        <v>1.0</v>
      </c>
      <c r="G3214" s="4">
        <v>2.0</v>
      </c>
      <c r="H3214" s="7">
        <v>45288.0</v>
      </c>
      <c r="I3214" s="4">
        <f>IFERROR(__xludf.DUMMYFUNCTION("SPLIT(H3214,""/"")"),28.0)</f>
        <v>28</v>
      </c>
      <c r="J3214" s="4">
        <f>IFERROR(__xludf.DUMMYFUNCTION("""COMPUTED_VALUE"""),12.0)</f>
        <v>12</v>
      </c>
      <c r="K3214" s="4">
        <f>IFERROR(__xludf.DUMMYFUNCTION("""COMPUTED_VALUE"""),2023.0)</f>
        <v>2023</v>
      </c>
    </row>
    <row r="3215">
      <c r="A3215" s="1" t="s">
        <v>380</v>
      </c>
      <c r="B3215" s="4" t="s">
        <v>32</v>
      </c>
      <c r="C3215" s="4" t="s">
        <v>29</v>
      </c>
      <c r="D3215" s="4" t="s">
        <v>23</v>
      </c>
      <c r="E3215" s="4">
        <v>3.0</v>
      </c>
      <c r="F3215" s="4">
        <v>1.0</v>
      </c>
      <c r="G3215" s="4">
        <v>3.0</v>
      </c>
      <c r="H3215" s="7">
        <v>45289.0</v>
      </c>
      <c r="I3215" s="4">
        <f>IFERROR(__xludf.DUMMYFUNCTION("SPLIT(H3215,""/"")"),29.0)</f>
        <v>29</v>
      </c>
      <c r="J3215" s="4">
        <f>IFERROR(__xludf.DUMMYFUNCTION("""COMPUTED_VALUE"""),12.0)</f>
        <v>12</v>
      </c>
      <c r="K3215" s="4">
        <f>IFERROR(__xludf.DUMMYFUNCTION("""COMPUTED_VALUE"""),2023.0)</f>
        <v>2023</v>
      </c>
    </row>
    <row r="3216">
      <c r="A3216" s="1" t="s">
        <v>7355</v>
      </c>
      <c r="B3216" s="4" t="s">
        <v>32</v>
      </c>
      <c r="C3216" s="4" t="s">
        <v>29</v>
      </c>
      <c r="D3216" s="4" t="s">
        <v>23</v>
      </c>
      <c r="E3216" s="4">
        <v>4.0</v>
      </c>
      <c r="F3216" s="4">
        <v>1.0</v>
      </c>
      <c r="G3216" s="4">
        <v>4.0</v>
      </c>
      <c r="H3216" s="7">
        <v>45289.0</v>
      </c>
      <c r="I3216" s="4">
        <f>IFERROR(__xludf.DUMMYFUNCTION("SPLIT(H3216,""/"")"),29.0)</f>
        <v>29</v>
      </c>
      <c r="J3216" s="4">
        <f>IFERROR(__xludf.DUMMYFUNCTION("""COMPUTED_VALUE"""),12.0)</f>
        <v>12</v>
      </c>
      <c r="K3216" s="4">
        <f>IFERROR(__xludf.DUMMYFUNCTION("""COMPUTED_VALUE"""),2023.0)</f>
        <v>2023</v>
      </c>
    </row>
    <row r="3217">
      <c r="A3217" s="1" t="s">
        <v>6903</v>
      </c>
      <c r="B3217" s="4" t="s">
        <v>32</v>
      </c>
      <c r="C3217" s="4" t="s">
        <v>29</v>
      </c>
      <c r="D3217" s="4" t="s">
        <v>30</v>
      </c>
      <c r="E3217" s="4">
        <v>3.0</v>
      </c>
      <c r="F3217" s="4">
        <v>1.0</v>
      </c>
      <c r="G3217" s="4">
        <v>3.0</v>
      </c>
      <c r="H3217" s="7">
        <v>45290.0</v>
      </c>
      <c r="I3217" s="4">
        <f>IFERROR(__xludf.DUMMYFUNCTION("SPLIT(H3217,""/"")"),30.0)</f>
        <v>30</v>
      </c>
      <c r="J3217" s="4">
        <f>IFERROR(__xludf.DUMMYFUNCTION("""COMPUTED_VALUE"""),12.0)</f>
        <v>12</v>
      </c>
      <c r="K3217" s="4">
        <f>IFERROR(__xludf.DUMMYFUNCTION("""COMPUTED_VALUE"""),2023.0)</f>
        <v>2023</v>
      </c>
    </row>
    <row r="3218">
      <c r="A3218" s="1" t="s">
        <v>2567</v>
      </c>
      <c r="B3218" s="4" t="s">
        <v>32</v>
      </c>
      <c r="C3218" s="4" t="s">
        <v>29</v>
      </c>
      <c r="D3218" s="4" t="s">
        <v>23</v>
      </c>
      <c r="E3218" s="4">
        <v>3.0</v>
      </c>
      <c r="F3218" s="4">
        <v>1.0</v>
      </c>
      <c r="G3218" s="4">
        <v>3.0</v>
      </c>
      <c r="H3218" s="7">
        <v>45290.0</v>
      </c>
      <c r="I3218" s="4">
        <f>IFERROR(__xludf.DUMMYFUNCTION("SPLIT(H3218,""/"")"),30.0)</f>
        <v>30</v>
      </c>
      <c r="J3218" s="4">
        <f>IFERROR(__xludf.DUMMYFUNCTION("""COMPUTED_VALUE"""),12.0)</f>
        <v>12</v>
      </c>
      <c r="K3218" s="4">
        <f>IFERROR(__xludf.DUMMYFUNCTION("""COMPUTED_VALUE"""),2023.0)</f>
        <v>2023</v>
      </c>
    </row>
    <row r="3219">
      <c r="A3219" s="1" t="s">
        <v>4056</v>
      </c>
      <c r="B3219" s="4" t="s">
        <v>32</v>
      </c>
      <c r="C3219" s="4" t="s">
        <v>29</v>
      </c>
      <c r="D3219" s="4" t="s">
        <v>28</v>
      </c>
      <c r="E3219" s="4">
        <v>3.0</v>
      </c>
      <c r="F3219" s="4">
        <v>1.0</v>
      </c>
      <c r="G3219" s="4">
        <v>3.0</v>
      </c>
      <c r="H3219" s="7">
        <v>45290.0</v>
      </c>
      <c r="I3219" s="4">
        <f>IFERROR(__xludf.DUMMYFUNCTION("SPLIT(H3219,""/"")"),30.0)</f>
        <v>30</v>
      </c>
      <c r="J3219" s="4">
        <f>IFERROR(__xludf.DUMMYFUNCTION("""COMPUTED_VALUE"""),12.0)</f>
        <v>12</v>
      </c>
      <c r="K3219" s="4">
        <f>IFERROR(__xludf.DUMMYFUNCTION("""COMPUTED_VALUE"""),2023.0)</f>
        <v>2023</v>
      </c>
    </row>
    <row r="3220">
      <c r="A3220" s="1" t="s">
        <v>10021</v>
      </c>
      <c r="B3220" s="4" t="s">
        <v>32</v>
      </c>
      <c r="C3220" s="4" t="s">
        <v>24</v>
      </c>
      <c r="D3220" s="4" t="s">
        <v>30</v>
      </c>
      <c r="E3220" s="4">
        <v>2.0</v>
      </c>
      <c r="F3220" s="4">
        <v>1.0</v>
      </c>
      <c r="G3220" s="4">
        <v>2.0</v>
      </c>
      <c r="H3220" s="7">
        <v>45290.0</v>
      </c>
      <c r="I3220" s="4">
        <f>IFERROR(__xludf.DUMMYFUNCTION("SPLIT(H3220,""/"")"),30.0)</f>
        <v>30</v>
      </c>
      <c r="J3220" s="4">
        <f>IFERROR(__xludf.DUMMYFUNCTION("""COMPUTED_VALUE"""),12.0)</f>
        <v>12</v>
      </c>
      <c r="K3220" s="4">
        <f>IFERROR(__xludf.DUMMYFUNCTION("""COMPUTED_VALUE"""),2023.0)</f>
        <v>2023</v>
      </c>
    </row>
    <row r="3221">
      <c r="A3221" s="1" t="s">
        <v>9433</v>
      </c>
      <c r="B3221" s="4" t="s">
        <v>32</v>
      </c>
      <c r="C3221" s="4" t="s">
        <v>29</v>
      </c>
      <c r="D3221" s="4" t="s">
        <v>30</v>
      </c>
      <c r="E3221" s="4">
        <v>5.0</v>
      </c>
      <c r="F3221" s="4">
        <v>1.0</v>
      </c>
      <c r="G3221" s="4">
        <v>5.0</v>
      </c>
      <c r="H3221" s="7">
        <v>45291.0</v>
      </c>
      <c r="I3221" s="4">
        <f>IFERROR(__xludf.DUMMYFUNCTION("SPLIT(H3221,""/"")"),31.0)</f>
        <v>31</v>
      </c>
      <c r="J3221" s="4">
        <f>IFERROR(__xludf.DUMMYFUNCTION("""COMPUTED_VALUE"""),12.0)</f>
        <v>12</v>
      </c>
      <c r="K3221" s="4">
        <f>IFERROR(__xludf.DUMMYFUNCTION("""COMPUTED_VALUE"""),2023.0)</f>
        <v>2023</v>
      </c>
    </row>
    <row r="3222">
      <c r="A3222" s="1" t="s">
        <v>8694</v>
      </c>
      <c r="B3222" s="4" t="s">
        <v>32</v>
      </c>
      <c r="C3222" s="4" t="s">
        <v>24</v>
      </c>
      <c r="D3222" s="4" t="s">
        <v>30</v>
      </c>
      <c r="E3222" s="4">
        <v>3.0</v>
      </c>
      <c r="F3222" s="4">
        <v>1.0</v>
      </c>
      <c r="G3222" s="4">
        <v>3.0</v>
      </c>
      <c r="H3222" s="7">
        <v>45291.0</v>
      </c>
      <c r="I3222" s="4">
        <f>IFERROR(__xludf.DUMMYFUNCTION("SPLIT(H3222,""/"")"),31.0)</f>
        <v>31</v>
      </c>
      <c r="J3222" s="4">
        <f>IFERROR(__xludf.DUMMYFUNCTION("""COMPUTED_VALUE"""),12.0)</f>
        <v>12</v>
      </c>
      <c r="K3222" s="4">
        <f>IFERROR(__xludf.DUMMYFUNCTION("""COMPUTED_VALUE"""),2023.0)</f>
        <v>2023</v>
      </c>
    </row>
    <row r="3223">
      <c r="A3223" s="1" t="s">
        <v>8054</v>
      </c>
      <c r="B3223" s="4" t="s">
        <v>55</v>
      </c>
      <c r="C3223" s="4" t="s">
        <v>24</v>
      </c>
      <c r="D3223" s="4" t="s">
        <v>39</v>
      </c>
      <c r="E3223" s="4">
        <v>1.0</v>
      </c>
      <c r="F3223" s="4">
        <v>3.0</v>
      </c>
      <c r="G3223" s="4">
        <v>3.0</v>
      </c>
      <c r="H3223" s="5">
        <v>44927.0</v>
      </c>
      <c r="I3223" s="4">
        <f>IFERROR(__xludf.DUMMYFUNCTION("SPLIT(H3223,""/"")"),1.0)</f>
        <v>1</v>
      </c>
      <c r="J3223" s="4">
        <f>IFERROR(__xludf.DUMMYFUNCTION("""COMPUTED_VALUE"""),1.0)</f>
        <v>1</v>
      </c>
      <c r="K3223" s="4">
        <f>IFERROR(__xludf.DUMMYFUNCTION("""COMPUTED_VALUE"""),2023.0)</f>
        <v>2023</v>
      </c>
    </row>
    <row r="3224">
      <c r="A3224" s="1" t="s">
        <v>1816</v>
      </c>
      <c r="B3224" s="4" t="s">
        <v>55</v>
      </c>
      <c r="C3224" s="4" t="s">
        <v>24</v>
      </c>
      <c r="D3224" s="4" t="s">
        <v>39</v>
      </c>
      <c r="E3224" s="4">
        <v>5.0</v>
      </c>
      <c r="F3224" s="4">
        <v>3.0</v>
      </c>
      <c r="G3224" s="4">
        <v>15.0</v>
      </c>
      <c r="H3224" s="5">
        <v>44927.0</v>
      </c>
      <c r="I3224" s="4">
        <f>IFERROR(__xludf.DUMMYFUNCTION("SPLIT(H3224,""/"")"),1.0)</f>
        <v>1</v>
      </c>
      <c r="J3224" s="4">
        <f>IFERROR(__xludf.DUMMYFUNCTION("""COMPUTED_VALUE"""),1.0)</f>
        <v>1</v>
      </c>
      <c r="K3224" s="4">
        <f>IFERROR(__xludf.DUMMYFUNCTION("""COMPUTED_VALUE"""),2023.0)</f>
        <v>2023</v>
      </c>
    </row>
    <row r="3225">
      <c r="A3225" s="1" t="s">
        <v>3764</v>
      </c>
      <c r="B3225" s="4" t="s">
        <v>55</v>
      </c>
      <c r="C3225" s="4" t="s">
        <v>24</v>
      </c>
      <c r="D3225" s="4" t="s">
        <v>30</v>
      </c>
      <c r="E3225" s="4">
        <v>4.0</v>
      </c>
      <c r="F3225" s="4">
        <v>3.0</v>
      </c>
      <c r="G3225" s="4">
        <v>12.0</v>
      </c>
      <c r="H3225" s="5">
        <v>44929.0</v>
      </c>
      <c r="I3225" s="4">
        <f>IFERROR(__xludf.DUMMYFUNCTION("SPLIT(H3225,""/"")"),3.0)</f>
        <v>3</v>
      </c>
      <c r="J3225" s="4">
        <f>IFERROR(__xludf.DUMMYFUNCTION("""COMPUTED_VALUE"""),1.0)</f>
        <v>1</v>
      </c>
      <c r="K3225" s="4">
        <f>IFERROR(__xludf.DUMMYFUNCTION("""COMPUTED_VALUE"""),2023.0)</f>
        <v>2023</v>
      </c>
    </row>
    <row r="3226">
      <c r="A3226" s="1" t="s">
        <v>8142</v>
      </c>
      <c r="B3226" s="4" t="s">
        <v>55</v>
      </c>
      <c r="C3226" s="4" t="s">
        <v>30</v>
      </c>
      <c r="D3226" s="4" t="s">
        <v>28</v>
      </c>
      <c r="E3226" s="4">
        <v>4.0</v>
      </c>
      <c r="F3226" s="4">
        <v>3.0</v>
      </c>
      <c r="G3226" s="4">
        <v>12.0</v>
      </c>
      <c r="H3226" s="5">
        <v>44929.0</v>
      </c>
      <c r="I3226" s="4">
        <f>IFERROR(__xludf.DUMMYFUNCTION("SPLIT(H3226,""/"")"),3.0)</f>
        <v>3</v>
      </c>
      <c r="J3226" s="4">
        <f>IFERROR(__xludf.DUMMYFUNCTION("""COMPUTED_VALUE"""),1.0)</f>
        <v>1</v>
      </c>
      <c r="K3226" s="4">
        <f>IFERROR(__xludf.DUMMYFUNCTION("""COMPUTED_VALUE"""),2023.0)</f>
        <v>2023</v>
      </c>
    </row>
    <row r="3227">
      <c r="A3227" s="1" t="s">
        <v>5628</v>
      </c>
      <c r="B3227" s="4" t="s">
        <v>55</v>
      </c>
      <c r="C3227" s="4" t="s">
        <v>24</v>
      </c>
      <c r="D3227" s="4" t="s">
        <v>30</v>
      </c>
      <c r="E3227" s="4">
        <v>1.0</v>
      </c>
      <c r="F3227" s="4">
        <v>3.0</v>
      </c>
      <c r="G3227" s="4">
        <v>3.0</v>
      </c>
      <c r="H3227" s="5">
        <v>44929.0</v>
      </c>
      <c r="I3227" s="4">
        <f>IFERROR(__xludf.DUMMYFUNCTION("SPLIT(H3227,""/"")"),3.0)</f>
        <v>3</v>
      </c>
      <c r="J3227" s="4">
        <f>IFERROR(__xludf.DUMMYFUNCTION("""COMPUTED_VALUE"""),1.0)</f>
        <v>1</v>
      </c>
      <c r="K3227" s="4">
        <f>IFERROR(__xludf.DUMMYFUNCTION("""COMPUTED_VALUE"""),2023.0)</f>
        <v>2023</v>
      </c>
    </row>
    <row r="3228">
      <c r="A3228" s="1" t="s">
        <v>1492</v>
      </c>
      <c r="B3228" s="4" t="s">
        <v>55</v>
      </c>
      <c r="C3228" s="4" t="s">
        <v>24</v>
      </c>
      <c r="D3228" s="4" t="s">
        <v>39</v>
      </c>
      <c r="E3228" s="4">
        <v>4.0</v>
      </c>
      <c r="F3228" s="4">
        <v>3.0</v>
      </c>
      <c r="G3228" s="4">
        <v>12.0</v>
      </c>
      <c r="H3228" s="5">
        <v>44929.0</v>
      </c>
      <c r="I3228" s="4">
        <f>IFERROR(__xludf.DUMMYFUNCTION("SPLIT(H3228,""/"")"),3.0)</f>
        <v>3</v>
      </c>
      <c r="J3228" s="4">
        <f>IFERROR(__xludf.DUMMYFUNCTION("""COMPUTED_VALUE"""),1.0)</f>
        <v>1</v>
      </c>
      <c r="K3228" s="4">
        <f>IFERROR(__xludf.DUMMYFUNCTION("""COMPUTED_VALUE"""),2023.0)</f>
        <v>2023</v>
      </c>
    </row>
    <row r="3229">
      <c r="A3229" s="1" t="s">
        <v>7790</v>
      </c>
      <c r="B3229" s="4" t="s">
        <v>55</v>
      </c>
      <c r="C3229" s="4" t="s">
        <v>30</v>
      </c>
      <c r="D3229" s="4" t="s">
        <v>39</v>
      </c>
      <c r="E3229" s="4">
        <v>2.0</v>
      </c>
      <c r="F3229" s="4">
        <v>3.0</v>
      </c>
      <c r="G3229" s="4">
        <v>6.0</v>
      </c>
      <c r="H3229" s="5">
        <v>44930.0</v>
      </c>
      <c r="I3229" s="4">
        <f>IFERROR(__xludf.DUMMYFUNCTION("SPLIT(H3229,""/"")"),4.0)</f>
        <v>4</v>
      </c>
      <c r="J3229" s="4">
        <f>IFERROR(__xludf.DUMMYFUNCTION("""COMPUTED_VALUE"""),1.0)</f>
        <v>1</v>
      </c>
      <c r="K3229" s="4">
        <f>IFERROR(__xludf.DUMMYFUNCTION("""COMPUTED_VALUE"""),2023.0)</f>
        <v>2023</v>
      </c>
    </row>
    <row r="3230">
      <c r="A3230" s="1" t="s">
        <v>3503</v>
      </c>
      <c r="B3230" s="4" t="s">
        <v>55</v>
      </c>
      <c r="C3230" s="4" t="s">
        <v>30</v>
      </c>
      <c r="D3230" s="4" t="s">
        <v>23</v>
      </c>
      <c r="E3230" s="4">
        <v>2.0</v>
      </c>
      <c r="F3230" s="4">
        <v>3.0</v>
      </c>
      <c r="G3230" s="4">
        <v>6.0</v>
      </c>
      <c r="H3230" s="5">
        <v>44930.0</v>
      </c>
      <c r="I3230" s="4">
        <f>IFERROR(__xludf.DUMMYFUNCTION("SPLIT(H3230,""/"")"),4.0)</f>
        <v>4</v>
      </c>
      <c r="J3230" s="4">
        <f>IFERROR(__xludf.DUMMYFUNCTION("""COMPUTED_VALUE"""),1.0)</f>
        <v>1</v>
      </c>
      <c r="K3230" s="4">
        <f>IFERROR(__xludf.DUMMYFUNCTION("""COMPUTED_VALUE"""),2023.0)</f>
        <v>2023</v>
      </c>
    </row>
    <row r="3231">
      <c r="A3231" s="1" t="s">
        <v>6967</v>
      </c>
      <c r="B3231" s="4" t="s">
        <v>55</v>
      </c>
      <c r="C3231" s="4" t="s">
        <v>24</v>
      </c>
      <c r="D3231" s="4" t="s">
        <v>30</v>
      </c>
      <c r="E3231" s="4">
        <v>4.0</v>
      </c>
      <c r="F3231" s="4">
        <v>3.0</v>
      </c>
      <c r="G3231" s="4">
        <v>12.0</v>
      </c>
      <c r="H3231" s="5">
        <v>44931.0</v>
      </c>
      <c r="I3231" s="4">
        <f>IFERROR(__xludf.DUMMYFUNCTION("SPLIT(H3231,""/"")"),5.0)</f>
        <v>5</v>
      </c>
      <c r="J3231" s="4">
        <f>IFERROR(__xludf.DUMMYFUNCTION("""COMPUTED_VALUE"""),1.0)</f>
        <v>1</v>
      </c>
      <c r="K3231" s="4">
        <f>IFERROR(__xludf.DUMMYFUNCTION("""COMPUTED_VALUE"""),2023.0)</f>
        <v>2023</v>
      </c>
    </row>
    <row r="3232">
      <c r="A3232" s="1" t="s">
        <v>5944</v>
      </c>
      <c r="B3232" s="4" t="s">
        <v>55</v>
      </c>
      <c r="C3232" s="4" t="s">
        <v>24</v>
      </c>
      <c r="D3232" s="4" t="s">
        <v>39</v>
      </c>
      <c r="E3232" s="4">
        <v>4.0</v>
      </c>
      <c r="F3232" s="4">
        <v>3.0</v>
      </c>
      <c r="G3232" s="4">
        <v>12.0</v>
      </c>
      <c r="H3232" s="5">
        <v>44931.0</v>
      </c>
      <c r="I3232" s="4">
        <f>IFERROR(__xludf.DUMMYFUNCTION("SPLIT(H3232,""/"")"),5.0)</f>
        <v>5</v>
      </c>
      <c r="J3232" s="4">
        <f>IFERROR(__xludf.DUMMYFUNCTION("""COMPUTED_VALUE"""),1.0)</f>
        <v>1</v>
      </c>
      <c r="K3232" s="4">
        <f>IFERROR(__xludf.DUMMYFUNCTION("""COMPUTED_VALUE"""),2023.0)</f>
        <v>2023</v>
      </c>
    </row>
    <row r="3233">
      <c r="A3233" s="1" t="s">
        <v>5361</v>
      </c>
      <c r="B3233" s="4" t="s">
        <v>55</v>
      </c>
      <c r="C3233" s="4" t="s">
        <v>29</v>
      </c>
      <c r="D3233" s="4" t="s">
        <v>23</v>
      </c>
      <c r="E3233" s="4">
        <v>4.0</v>
      </c>
      <c r="F3233" s="4">
        <v>3.0</v>
      </c>
      <c r="G3233" s="4">
        <v>12.0</v>
      </c>
      <c r="H3233" s="5">
        <v>44931.0</v>
      </c>
      <c r="I3233" s="4">
        <f>IFERROR(__xludf.DUMMYFUNCTION("SPLIT(H3233,""/"")"),5.0)</f>
        <v>5</v>
      </c>
      <c r="J3233" s="4">
        <f>IFERROR(__xludf.DUMMYFUNCTION("""COMPUTED_VALUE"""),1.0)</f>
        <v>1</v>
      </c>
      <c r="K3233" s="4">
        <f>IFERROR(__xludf.DUMMYFUNCTION("""COMPUTED_VALUE"""),2023.0)</f>
        <v>2023</v>
      </c>
    </row>
    <row r="3234">
      <c r="A3234" s="1" t="s">
        <v>7576</v>
      </c>
      <c r="B3234" s="4" t="s">
        <v>55</v>
      </c>
      <c r="C3234" s="4" t="s">
        <v>30</v>
      </c>
      <c r="D3234" s="4" t="s">
        <v>39</v>
      </c>
      <c r="E3234" s="4">
        <v>1.0</v>
      </c>
      <c r="F3234" s="4">
        <v>3.0</v>
      </c>
      <c r="G3234" s="4">
        <v>3.0</v>
      </c>
      <c r="H3234" s="5">
        <v>44931.0</v>
      </c>
      <c r="I3234" s="4">
        <f>IFERROR(__xludf.DUMMYFUNCTION("SPLIT(H3234,""/"")"),5.0)</f>
        <v>5</v>
      </c>
      <c r="J3234" s="4">
        <f>IFERROR(__xludf.DUMMYFUNCTION("""COMPUTED_VALUE"""),1.0)</f>
        <v>1</v>
      </c>
      <c r="K3234" s="4">
        <f>IFERROR(__xludf.DUMMYFUNCTION("""COMPUTED_VALUE"""),2023.0)</f>
        <v>2023</v>
      </c>
    </row>
    <row r="3235">
      <c r="A3235" s="1" t="s">
        <v>5722</v>
      </c>
      <c r="B3235" s="4" t="s">
        <v>55</v>
      </c>
      <c r="C3235" s="4" t="s">
        <v>29</v>
      </c>
      <c r="D3235" s="4" t="s">
        <v>30</v>
      </c>
      <c r="E3235" s="4">
        <v>2.0</v>
      </c>
      <c r="F3235" s="4">
        <v>3.0</v>
      </c>
      <c r="G3235" s="4">
        <v>6.0</v>
      </c>
      <c r="H3235" s="5">
        <v>44932.0</v>
      </c>
      <c r="I3235" s="4">
        <f>IFERROR(__xludf.DUMMYFUNCTION("SPLIT(H3235,""/"")"),6.0)</f>
        <v>6</v>
      </c>
      <c r="J3235" s="4">
        <f>IFERROR(__xludf.DUMMYFUNCTION("""COMPUTED_VALUE"""),1.0)</f>
        <v>1</v>
      </c>
      <c r="K3235" s="4">
        <f>IFERROR(__xludf.DUMMYFUNCTION("""COMPUTED_VALUE"""),2023.0)</f>
        <v>2023</v>
      </c>
    </row>
    <row r="3236">
      <c r="A3236" s="1" t="s">
        <v>2782</v>
      </c>
      <c r="B3236" s="4" t="s">
        <v>55</v>
      </c>
      <c r="C3236" s="4" t="s">
        <v>24</v>
      </c>
      <c r="D3236" s="4" t="s">
        <v>30</v>
      </c>
      <c r="E3236" s="4">
        <v>5.0</v>
      </c>
      <c r="F3236" s="4">
        <v>3.0</v>
      </c>
      <c r="G3236" s="4">
        <v>15.0</v>
      </c>
      <c r="H3236" s="5">
        <v>44932.0</v>
      </c>
      <c r="I3236" s="4">
        <f>IFERROR(__xludf.DUMMYFUNCTION("SPLIT(H3236,""/"")"),6.0)</f>
        <v>6</v>
      </c>
      <c r="J3236" s="4">
        <f>IFERROR(__xludf.DUMMYFUNCTION("""COMPUTED_VALUE"""),1.0)</f>
        <v>1</v>
      </c>
      <c r="K3236" s="4">
        <f>IFERROR(__xludf.DUMMYFUNCTION("""COMPUTED_VALUE"""),2023.0)</f>
        <v>2023</v>
      </c>
    </row>
    <row r="3237">
      <c r="A3237" s="1" t="s">
        <v>1743</v>
      </c>
      <c r="B3237" s="4" t="s">
        <v>55</v>
      </c>
      <c r="C3237" s="4" t="s">
        <v>30</v>
      </c>
      <c r="D3237" s="4" t="s">
        <v>30</v>
      </c>
      <c r="E3237" s="4">
        <v>1.0</v>
      </c>
      <c r="F3237" s="4">
        <v>3.0</v>
      </c>
      <c r="G3237" s="4">
        <v>3.0</v>
      </c>
      <c r="H3237" s="5">
        <v>44932.0</v>
      </c>
      <c r="I3237" s="4">
        <f>IFERROR(__xludf.DUMMYFUNCTION("SPLIT(H3237,""/"")"),6.0)</f>
        <v>6</v>
      </c>
      <c r="J3237" s="4">
        <f>IFERROR(__xludf.DUMMYFUNCTION("""COMPUTED_VALUE"""),1.0)</f>
        <v>1</v>
      </c>
      <c r="K3237" s="4">
        <f>IFERROR(__xludf.DUMMYFUNCTION("""COMPUTED_VALUE"""),2023.0)</f>
        <v>2023</v>
      </c>
    </row>
    <row r="3238">
      <c r="A3238" s="1" t="s">
        <v>6025</v>
      </c>
      <c r="B3238" s="4" t="s">
        <v>55</v>
      </c>
      <c r="C3238" s="4" t="s">
        <v>24</v>
      </c>
      <c r="D3238" s="4" t="s">
        <v>23</v>
      </c>
      <c r="E3238" s="4">
        <v>1.0</v>
      </c>
      <c r="F3238" s="4">
        <v>3.0</v>
      </c>
      <c r="G3238" s="4">
        <v>3.0</v>
      </c>
      <c r="H3238" s="5">
        <v>44933.0</v>
      </c>
      <c r="I3238" s="4">
        <f>IFERROR(__xludf.DUMMYFUNCTION("SPLIT(H3238,""/"")"),7.0)</f>
        <v>7</v>
      </c>
      <c r="J3238" s="4">
        <f>IFERROR(__xludf.DUMMYFUNCTION("""COMPUTED_VALUE"""),1.0)</f>
        <v>1</v>
      </c>
      <c r="K3238" s="4">
        <f>IFERROR(__xludf.DUMMYFUNCTION("""COMPUTED_VALUE"""),2023.0)</f>
        <v>2023</v>
      </c>
    </row>
    <row r="3239">
      <c r="A3239" s="1" t="s">
        <v>9741</v>
      </c>
      <c r="B3239" s="4" t="s">
        <v>55</v>
      </c>
      <c r="C3239" s="4" t="s">
        <v>29</v>
      </c>
      <c r="D3239" s="4" t="s">
        <v>28</v>
      </c>
      <c r="E3239" s="4">
        <v>2.0</v>
      </c>
      <c r="F3239" s="4">
        <v>3.0</v>
      </c>
      <c r="G3239" s="4">
        <v>6.0</v>
      </c>
      <c r="H3239" s="5">
        <v>44933.0</v>
      </c>
      <c r="I3239" s="4">
        <f>IFERROR(__xludf.DUMMYFUNCTION("SPLIT(H3239,""/"")"),7.0)</f>
        <v>7</v>
      </c>
      <c r="J3239" s="4">
        <f>IFERROR(__xludf.DUMMYFUNCTION("""COMPUTED_VALUE"""),1.0)</f>
        <v>1</v>
      </c>
      <c r="K3239" s="4">
        <f>IFERROR(__xludf.DUMMYFUNCTION("""COMPUTED_VALUE"""),2023.0)</f>
        <v>2023</v>
      </c>
    </row>
    <row r="3240">
      <c r="A3240" s="1" t="s">
        <v>3063</v>
      </c>
      <c r="B3240" s="4" t="s">
        <v>55</v>
      </c>
      <c r="C3240" s="4" t="s">
        <v>29</v>
      </c>
      <c r="D3240" s="4" t="s">
        <v>39</v>
      </c>
      <c r="E3240" s="4">
        <v>2.0</v>
      </c>
      <c r="F3240" s="4">
        <v>3.0</v>
      </c>
      <c r="G3240" s="4">
        <v>6.0</v>
      </c>
      <c r="H3240" s="5">
        <v>44933.0</v>
      </c>
      <c r="I3240" s="4">
        <f>IFERROR(__xludf.DUMMYFUNCTION("SPLIT(H3240,""/"")"),7.0)</f>
        <v>7</v>
      </c>
      <c r="J3240" s="4">
        <f>IFERROR(__xludf.DUMMYFUNCTION("""COMPUTED_VALUE"""),1.0)</f>
        <v>1</v>
      </c>
      <c r="K3240" s="4">
        <f>IFERROR(__xludf.DUMMYFUNCTION("""COMPUTED_VALUE"""),2023.0)</f>
        <v>2023</v>
      </c>
    </row>
    <row r="3241">
      <c r="A3241" s="1" t="s">
        <v>6935</v>
      </c>
      <c r="B3241" s="4" t="s">
        <v>55</v>
      </c>
      <c r="C3241" s="4" t="s">
        <v>29</v>
      </c>
      <c r="D3241" s="4" t="s">
        <v>28</v>
      </c>
      <c r="E3241" s="4">
        <v>2.0</v>
      </c>
      <c r="F3241" s="4">
        <v>3.0</v>
      </c>
      <c r="G3241" s="4">
        <v>6.0</v>
      </c>
      <c r="H3241" s="5">
        <v>44934.0</v>
      </c>
      <c r="I3241" s="4">
        <f>IFERROR(__xludf.DUMMYFUNCTION("SPLIT(H3241,""/"")"),8.0)</f>
        <v>8</v>
      </c>
      <c r="J3241" s="4">
        <f>IFERROR(__xludf.DUMMYFUNCTION("""COMPUTED_VALUE"""),1.0)</f>
        <v>1</v>
      </c>
      <c r="K3241" s="4">
        <f>IFERROR(__xludf.DUMMYFUNCTION("""COMPUTED_VALUE"""),2023.0)</f>
        <v>2023</v>
      </c>
    </row>
    <row r="3242">
      <c r="A3242" s="1" t="s">
        <v>5966</v>
      </c>
      <c r="B3242" s="4" t="s">
        <v>55</v>
      </c>
      <c r="C3242" s="4" t="s">
        <v>30</v>
      </c>
      <c r="D3242" s="4" t="s">
        <v>28</v>
      </c>
      <c r="E3242" s="4">
        <v>3.0</v>
      </c>
      <c r="F3242" s="4">
        <v>3.0</v>
      </c>
      <c r="G3242" s="4">
        <v>9.0</v>
      </c>
      <c r="H3242" s="5">
        <v>44934.0</v>
      </c>
      <c r="I3242" s="4">
        <f>IFERROR(__xludf.DUMMYFUNCTION("SPLIT(H3242,""/"")"),8.0)</f>
        <v>8</v>
      </c>
      <c r="J3242" s="4">
        <f>IFERROR(__xludf.DUMMYFUNCTION("""COMPUTED_VALUE"""),1.0)</f>
        <v>1</v>
      </c>
      <c r="K3242" s="4">
        <f>IFERROR(__xludf.DUMMYFUNCTION("""COMPUTED_VALUE"""),2023.0)</f>
        <v>2023</v>
      </c>
    </row>
    <row r="3243">
      <c r="A3243" s="1" t="s">
        <v>2144</v>
      </c>
      <c r="B3243" s="4" t="s">
        <v>55</v>
      </c>
      <c r="C3243" s="4" t="s">
        <v>30</v>
      </c>
      <c r="D3243" s="4" t="s">
        <v>30</v>
      </c>
      <c r="E3243" s="4">
        <v>5.0</v>
      </c>
      <c r="F3243" s="4">
        <v>3.0</v>
      </c>
      <c r="G3243" s="4">
        <v>15.0</v>
      </c>
      <c r="H3243" s="5">
        <v>44934.0</v>
      </c>
      <c r="I3243" s="4">
        <f>IFERROR(__xludf.DUMMYFUNCTION("SPLIT(H3243,""/"")"),8.0)</f>
        <v>8</v>
      </c>
      <c r="J3243" s="4">
        <f>IFERROR(__xludf.DUMMYFUNCTION("""COMPUTED_VALUE"""),1.0)</f>
        <v>1</v>
      </c>
      <c r="K3243" s="4">
        <f>IFERROR(__xludf.DUMMYFUNCTION("""COMPUTED_VALUE"""),2023.0)</f>
        <v>2023</v>
      </c>
    </row>
    <row r="3244">
      <c r="A3244" s="1" t="s">
        <v>156</v>
      </c>
      <c r="B3244" s="4" t="s">
        <v>55</v>
      </c>
      <c r="C3244" s="4" t="s">
        <v>30</v>
      </c>
      <c r="D3244" s="4" t="s">
        <v>39</v>
      </c>
      <c r="E3244" s="4">
        <v>3.0</v>
      </c>
      <c r="F3244" s="4">
        <v>3.0</v>
      </c>
      <c r="G3244" s="4">
        <v>9.0</v>
      </c>
      <c r="H3244" s="5">
        <v>44936.0</v>
      </c>
      <c r="I3244" s="4">
        <f>IFERROR(__xludf.DUMMYFUNCTION("SPLIT(H3244,""/"")"),10.0)</f>
        <v>10</v>
      </c>
      <c r="J3244" s="4">
        <f>IFERROR(__xludf.DUMMYFUNCTION("""COMPUTED_VALUE"""),1.0)</f>
        <v>1</v>
      </c>
      <c r="K3244" s="4">
        <f>IFERROR(__xludf.DUMMYFUNCTION("""COMPUTED_VALUE"""),2023.0)</f>
        <v>2023</v>
      </c>
    </row>
    <row r="3245">
      <c r="A3245" s="1" t="s">
        <v>1833</v>
      </c>
      <c r="B3245" s="4" t="s">
        <v>55</v>
      </c>
      <c r="C3245" s="4" t="s">
        <v>29</v>
      </c>
      <c r="D3245" s="4" t="s">
        <v>28</v>
      </c>
      <c r="E3245" s="4">
        <v>1.0</v>
      </c>
      <c r="F3245" s="4">
        <v>3.0</v>
      </c>
      <c r="G3245" s="4">
        <v>3.0</v>
      </c>
      <c r="H3245" s="5">
        <v>44936.0</v>
      </c>
      <c r="I3245" s="4">
        <f>IFERROR(__xludf.DUMMYFUNCTION("SPLIT(H3245,""/"")"),10.0)</f>
        <v>10</v>
      </c>
      <c r="J3245" s="4">
        <f>IFERROR(__xludf.DUMMYFUNCTION("""COMPUTED_VALUE"""),1.0)</f>
        <v>1</v>
      </c>
      <c r="K3245" s="4">
        <f>IFERROR(__xludf.DUMMYFUNCTION("""COMPUTED_VALUE"""),2023.0)</f>
        <v>2023</v>
      </c>
    </row>
    <row r="3246">
      <c r="A3246" s="1" t="s">
        <v>6919</v>
      </c>
      <c r="B3246" s="4" t="s">
        <v>55</v>
      </c>
      <c r="C3246" s="4" t="s">
        <v>24</v>
      </c>
      <c r="D3246" s="4" t="s">
        <v>30</v>
      </c>
      <c r="E3246" s="4">
        <v>5.0</v>
      </c>
      <c r="F3246" s="4">
        <v>3.0</v>
      </c>
      <c r="G3246" s="4">
        <v>15.0</v>
      </c>
      <c r="H3246" s="5">
        <v>44936.0</v>
      </c>
      <c r="I3246" s="4">
        <f>IFERROR(__xludf.DUMMYFUNCTION("SPLIT(H3246,""/"")"),10.0)</f>
        <v>10</v>
      </c>
      <c r="J3246" s="4">
        <f>IFERROR(__xludf.DUMMYFUNCTION("""COMPUTED_VALUE"""),1.0)</f>
        <v>1</v>
      </c>
      <c r="K3246" s="4">
        <f>IFERROR(__xludf.DUMMYFUNCTION("""COMPUTED_VALUE"""),2023.0)</f>
        <v>2023</v>
      </c>
    </row>
    <row r="3247">
      <c r="A3247" s="1" t="s">
        <v>2205</v>
      </c>
      <c r="B3247" s="4" t="s">
        <v>55</v>
      </c>
      <c r="C3247" s="4" t="s">
        <v>29</v>
      </c>
      <c r="D3247" s="4" t="s">
        <v>39</v>
      </c>
      <c r="E3247" s="4">
        <v>5.0</v>
      </c>
      <c r="F3247" s="4">
        <v>3.0</v>
      </c>
      <c r="G3247" s="4">
        <v>15.0</v>
      </c>
      <c r="H3247" s="5">
        <v>44936.0</v>
      </c>
      <c r="I3247" s="4">
        <f>IFERROR(__xludf.DUMMYFUNCTION("SPLIT(H3247,""/"")"),10.0)</f>
        <v>10</v>
      </c>
      <c r="J3247" s="4">
        <f>IFERROR(__xludf.DUMMYFUNCTION("""COMPUTED_VALUE"""),1.0)</f>
        <v>1</v>
      </c>
      <c r="K3247" s="4">
        <f>IFERROR(__xludf.DUMMYFUNCTION("""COMPUTED_VALUE"""),2023.0)</f>
        <v>2023</v>
      </c>
    </row>
    <row r="3248">
      <c r="A3248" s="1" t="s">
        <v>5356</v>
      </c>
      <c r="B3248" s="4" t="s">
        <v>55</v>
      </c>
      <c r="C3248" s="4" t="s">
        <v>24</v>
      </c>
      <c r="D3248" s="4" t="s">
        <v>30</v>
      </c>
      <c r="E3248" s="4">
        <v>4.0</v>
      </c>
      <c r="F3248" s="4">
        <v>3.0</v>
      </c>
      <c r="G3248" s="4">
        <v>12.0</v>
      </c>
      <c r="H3248" s="5">
        <v>44936.0</v>
      </c>
      <c r="I3248" s="4">
        <f>IFERROR(__xludf.DUMMYFUNCTION("SPLIT(H3248,""/"")"),10.0)</f>
        <v>10</v>
      </c>
      <c r="J3248" s="4">
        <f>IFERROR(__xludf.DUMMYFUNCTION("""COMPUTED_VALUE"""),1.0)</f>
        <v>1</v>
      </c>
      <c r="K3248" s="4">
        <f>IFERROR(__xludf.DUMMYFUNCTION("""COMPUTED_VALUE"""),2023.0)</f>
        <v>2023</v>
      </c>
    </row>
    <row r="3249">
      <c r="A3249" s="1" t="s">
        <v>5569</v>
      </c>
      <c r="B3249" s="4" t="s">
        <v>55</v>
      </c>
      <c r="C3249" s="4" t="s">
        <v>29</v>
      </c>
      <c r="D3249" s="4" t="s">
        <v>39</v>
      </c>
      <c r="E3249" s="4">
        <v>1.0</v>
      </c>
      <c r="F3249" s="4">
        <v>3.0</v>
      </c>
      <c r="G3249" s="4">
        <v>3.0</v>
      </c>
      <c r="H3249" s="5">
        <v>44937.0</v>
      </c>
      <c r="I3249" s="4">
        <f>IFERROR(__xludf.DUMMYFUNCTION("SPLIT(H3249,""/"")"),11.0)</f>
        <v>11</v>
      </c>
      <c r="J3249" s="4">
        <f>IFERROR(__xludf.DUMMYFUNCTION("""COMPUTED_VALUE"""),1.0)</f>
        <v>1</v>
      </c>
      <c r="K3249" s="4">
        <f>IFERROR(__xludf.DUMMYFUNCTION("""COMPUTED_VALUE"""),2023.0)</f>
        <v>2023</v>
      </c>
    </row>
    <row r="3250">
      <c r="A3250" s="1" t="s">
        <v>6990</v>
      </c>
      <c r="B3250" s="4" t="s">
        <v>55</v>
      </c>
      <c r="C3250" s="4" t="s">
        <v>29</v>
      </c>
      <c r="D3250" s="4" t="s">
        <v>30</v>
      </c>
      <c r="E3250" s="4">
        <v>2.0</v>
      </c>
      <c r="F3250" s="4">
        <v>3.0</v>
      </c>
      <c r="G3250" s="4">
        <v>6.0</v>
      </c>
      <c r="H3250" s="5">
        <v>44937.0</v>
      </c>
      <c r="I3250" s="4">
        <f>IFERROR(__xludf.DUMMYFUNCTION("SPLIT(H3250,""/"")"),11.0)</f>
        <v>11</v>
      </c>
      <c r="J3250" s="4">
        <f>IFERROR(__xludf.DUMMYFUNCTION("""COMPUTED_VALUE"""),1.0)</f>
        <v>1</v>
      </c>
      <c r="K3250" s="4">
        <f>IFERROR(__xludf.DUMMYFUNCTION("""COMPUTED_VALUE"""),2023.0)</f>
        <v>2023</v>
      </c>
    </row>
    <row r="3251">
      <c r="A3251" s="1" t="s">
        <v>8207</v>
      </c>
      <c r="B3251" s="4" t="s">
        <v>55</v>
      </c>
      <c r="C3251" s="4" t="s">
        <v>30</v>
      </c>
      <c r="D3251" s="4" t="s">
        <v>39</v>
      </c>
      <c r="E3251" s="4">
        <v>1.0</v>
      </c>
      <c r="F3251" s="4">
        <v>3.0</v>
      </c>
      <c r="G3251" s="4">
        <v>3.0</v>
      </c>
      <c r="H3251" s="5">
        <v>44937.0</v>
      </c>
      <c r="I3251" s="4">
        <f>IFERROR(__xludf.DUMMYFUNCTION("SPLIT(H3251,""/"")"),11.0)</f>
        <v>11</v>
      </c>
      <c r="J3251" s="4">
        <f>IFERROR(__xludf.DUMMYFUNCTION("""COMPUTED_VALUE"""),1.0)</f>
        <v>1</v>
      </c>
      <c r="K3251" s="4">
        <f>IFERROR(__xludf.DUMMYFUNCTION("""COMPUTED_VALUE"""),2023.0)</f>
        <v>2023</v>
      </c>
    </row>
    <row r="3252">
      <c r="A3252" s="1" t="s">
        <v>682</v>
      </c>
      <c r="B3252" s="4" t="s">
        <v>55</v>
      </c>
      <c r="C3252" s="4" t="s">
        <v>24</v>
      </c>
      <c r="D3252" s="4" t="s">
        <v>23</v>
      </c>
      <c r="E3252" s="4">
        <v>4.0</v>
      </c>
      <c r="F3252" s="4">
        <v>3.0</v>
      </c>
      <c r="G3252" s="4">
        <v>12.0</v>
      </c>
      <c r="H3252" s="5">
        <v>44938.0</v>
      </c>
      <c r="I3252" s="4">
        <f>IFERROR(__xludf.DUMMYFUNCTION("SPLIT(H3252,""/"")"),12.0)</f>
        <v>12</v>
      </c>
      <c r="J3252" s="4">
        <f>IFERROR(__xludf.DUMMYFUNCTION("""COMPUTED_VALUE"""),1.0)</f>
        <v>1</v>
      </c>
      <c r="K3252" s="4">
        <f>IFERROR(__xludf.DUMMYFUNCTION("""COMPUTED_VALUE"""),2023.0)</f>
        <v>2023</v>
      </c>
    </row>
    <row r="3253">
      <c r="A3253" s="1" t="s">
        <v>904</v>
      </c>
      <c r="B3253" s="4" t="s">
        <v>55</v>
      </c>
      <c r="C3253" s="4" t="s">
        <v>29</v>
      </c>
      <c r="D3253" s="4" t="s">
        <v>23</v>
      </c>
      <c r="E3253" s="4">
        <v>3.0</v>
      </c>
      <c r="F3253" s="4">
        <v>3.0</v>
      </c>
      <c r="G3253" s="4">
        <v>9.0</v>
      </c>
      <c r="H3253" s="5">
        <v>44938.0</v>
      </c>
      <c r="I3253" s="4">
        <f>IFERROR(__xludf.DUMMYFUNCTION("SPLIT(H3253,""/"")"),12.0)</f>
        <v>12</v>
      </c>
      <c r="J3253" s="4">
        <f>IFERROR(__xludf.DUMMYFUNCTION("""COMPUTED_VALUE"""),1.0)</f>
        <v>1</v>
      </c>
      <c r="K3253" s="4">
        <f>IFERROR(__xludf.DUMMYFUNCTION("""COMPUTED_VALUE"""),2023.0)</f>
        <v>2023</v>
      </c>
    </row>
    <row r="3254">
      <c r="A3254" s="1" t="s">
        <v>2639</v>
      </c>
      <c r="B3254" s="4" t="s">
        <v>55</v>
      </c>
      <c r="C3254" s="4" t="s">
        <v>29</v>
      </c>
      <c r="D3254" s="4" t="s">
        <v>39</v>
      </c>
      <c r="E3254" s="4">
        <v>5.0</v>
      </c>
      <c r="F3254" s="4">
        <v>3.0</v>
      </c>
      <c r="G3254" s="4">
        <v>15.0</v>
      </c>
      <c r="H3254" s="5">
        <v>44938.0</v>
      </c>
      <c r="I3254" s="4">
        <f>IFERROR(__xludf.DUMMYFUNCTION("SPLIT(H3254,""/"")"),12.0)</f>
        <v>12</v>
      </c>
      <c r="J3254" s="4">
        <f>IFERROR(__xludf.DUMMYFUNCTION("""COMPUTED_VALUE"""),1.0)</f>
        <v>1</v>
      </c>
      <c r="K3254" s="4">
        <f>IFERROR(__xludf.DUMMYFUNCTION("""COMPUTED_VALUE"""),2023.0)</f>
        <v>2023</v>
      </c>
    </row>
    <row r="3255">
      <c r="A3255" s="1" t="s">
        <v>7621</v>
      </c>
      <c r="B3255" s="4" t="s">
        <v>55</v>
      </c>
      <c r="C3255" s="4" t="s">
        <v>30</v>
      </c>
      <c r="D3255" s="4" t="s">
        <v>23</v>
      </c>
      <c r="E3255" s="4">
        <v>4.0</v>
      </c>
      <c r="F3255" s="4">
        <v>3.0</v>
      </c>
      <c r="G3255" s="4">
        <v>12.0</v>
      </c>
      <c r="H3255" s="5">
        <v>44938.0</v>
      </c>
      <c r="I3255" s="4">
        <f>IFERROR(__xludf.DUMMYFUNCTION("SPLIT(H3255,""/"")"),12.0)</f>
        <v>12</v>
      </c>
      <c r="J3255" s="4">
        <f>IFERROR(__xludf.DUMMYFUNCTION("""COMPUTED_VALUE"""),1.0)</f>
        <v>1</v>
      </c>
      <c r="K3255" s="4">
        <f>IFERROR(__xludf.DUMMYFUNCTION("""COMPUTED_VALUE"""),2023.0)</f>
        <v>2023</v>
      </c>
    </row>
    <row r="3256">
      <c r="A3256" s="1" t="s">
        <v>4913</v>
      </c>
      <c r="B3256" s="4" t="s">
        <v>55</v>
      </c>
      <c r="C3256" s="4" t="s">
        <v>30</v>
      </c>
      <c r="D3256" s="4" t="s">
        <v>39</v>
      </c>
      <c r="E3256" s="4">
        <v>1.0</v>
      </c>
      <c r="F3256" s="4">
        <v>3.0</v>
      </c>
      <c r="G3256" s="4">
        <v>3.0</v>
      </c>
      <c r="H3256" s="5">
        <v>44938.0</v>
      </c>
      <c r="I3256" s="4">
        <f>IFERROR(__xludf.DUMMYFUNCTION("SPLIT(H3256,""/"")"),12.0)</f>
        <v>12</v>
      </c>
      <c r="J3256" s="4">
        <f>IFERROR(__xludf.DUMMYFUNCTION("""COMPUTED_VALUE"""),1.0)</f>
        <v>1</v>
      </c>
      <c r="K3256" s="4">
        <f>IFERROR(__xludf.DUMMYFUNCTION("""COMPUTED_VALUE"""),2023.0)</f>
        <v>2023</v>
      </c>
    </row>
    <row r="3257">
      <c r="A3257" s="1" t="s">
        <v>5565</v>
      </c>
      <c r="B3257" s="4" t="s">
        <v>55</v>
      </c>
      <c r="C3257" s="4" t="s">
        <v>30</v>
      </c>
      <c r="D3257" s="4" t="s">
        <v>30</v>
      </c>
      <c r="E3257" s="4">
        <v>4.0</v>
      </c>
      <c r="F3257" s="4">
        <v>3.0</v>
      </c>
      <c r="G3257" s="4">
        <v>12.0</v>
      </c>
      <c r="H3257" s="5">
        <v>44939.0</v>
      </c>
      <c r="I3257" s="4">
        <f>IFERROR(__xludf.DUMMYFUNCTION("SPLIT(H3257,""/"")"),13.0)</f>
        <v>13</v>
      </c>
      <c r="J3257" s="4">
        <f>IFERROR(__xludf.DUMMYFUNCTION("""COMPUTED_VALUE"""),1.0)</f>
        <v>1</v>
      </c>
      <c r="K3257" s="4">
        <f>IFERROR(__xludf.DUMMYFUNCTION("""COMPUTED_VALUE"""),2023.0)</f>
        <v>2023</v>
      </c>
    </row>
    <row r="3258">
      <c r="A3258" s="1" t="s">
        <v>4990</v>
      </c>
      <c r="B3258" s="4" t="s">
        <v>55</v>
      </c>
      <c r="C3258" s="4" t="s">
        <v>30</v>
      </c>
      <c r="D3258" s="4" t="s">
        <v>30</v>
      </c>
      <c r="E3258" s="4">
        <v>3.0</v>
      </c>
      <c r="F3258" s="4">
        <v>3.0</v>
      </c>
      <c r="G3258" s="4">
        <v>9.0</v>
      </c>
      <c r="H3258" s="5">
        <v>44940.0</v>
      </c>
      <c r="I3258" s="4">
        <f>IFERROR(__xludf.DUMMYFUNCTION("SPLIT(H3258,""/"")"),14.0)</f>
        <v>14</v>
      </c>
      <c r="J3258" s="4">
        <f>IFERROR(__xludf.DUMMYFUNCTION("""COMPUTED_VALUE"""),1.0)</f>
        <v>1</v>
      </c>
      <c r="K3258" s="4">
        <f>IFERROR(__xludf.DUMMYFUNCTION("""COMPUTED_VALUE"""),2023.0)</f>
        <v>2023</v>
      </c>
    </row>
    <row r="3259">
      <c r="A3259" s="1" t="s">
        <v>2185</v>
      </c>
      <c r="B3259" s="4" t="s">
        <v>55</v>
      </c>
      <c r="C3259" s="4" t="s">
        <v>24</v>
      </c>
      <c r="D3259" s="4" t="s">
        <v>30</v>
      </c>
      <c r="E3259" s="4">
        <v>5.0</v>
      </c>
      <c r="F3259" s="4">
        <v>3.0</v>
      </c>
      <c r="G3259" s="4">
        <v>15.0</v>
      </c>
      <c r="H3259" s="5">
        <v>44940.0</v>
      </c>
      <c r="I3259" s="4">
        <f>IFERROR(__xludf.DUMMYFUNCTION("SPLIT(H3259,""/"")"),14.0)</f>
        <v>14</v>
      </c>
      <c r="J3259" s="4">
        <f>IFERROR(__xludf.DUMMYFUNCTION("""COMPUTED_VALUE"""),1.0)</f>
        <v>1</v>
      </c>
      <c r="K3259" s="4">
        <f>IFERROR(__xludf.DUMMYFUNCTION("""COMPUTED_VALUE"""),2023.0)</f>
        <v>2023</v>
      </c>
    </row>
    <row r="3260">
      <c r="A3260" s="1" t="s">
        <v>8545</v>
      </c>
      <c r="B3260" s="4" t="s">
        <v>55</v>
      </c>
      <c r="C3260" s="4" t="s">
        <v>30</v>
      </c>
      <c r="D3260" s="4" t="s">
        <v>30</v>
      </c>
      <c r="E3260" s="4">
        <v>5.0</v>
      </c>
      <c r="F3260" s="4">
        <v>3.0</v>
      </c>
      <c r="G3260" s="4">
        <v>15.0</v>
      </c>
      <c r="H3260" s="5">
        <v>44940.0</v>
      </c>
      <c r="I3260" s="4">
        <f>IFERROR(__xludf.DUMMYFUNCTION("SPLIT(H3260,""/"")"),14.0)</f>
        <v>14</v>
      </c>
      <c r="J3260" s="4">
        <f>IFERROR(__xludf.DUMMYFUNCTION("""COMPUTED_VALUE"""),1.0)</f>
        <v>1</v>
      </c>
      <c r="K3260" s="4">
        <f>IFERROR(__xludf.DUMMYFUNCTION("""COMPUTED_VALUE"""),2023.0)</f>
        <v>2023</v>
      </c>
    </row>
    <row r="3261">
      <c r="A3261" s="1" t="s">
        <v>2984</v>
      </c>
      <c r="B3261" s="4" t="s">
        <v>55</v>
      </c>
      <c r="C3261" s="4" t="s">
        <v>30</v>
      </c>
      <c r="D3261" s="4" t="s">
        <v>39</v>
      </c>
      <c r="E3261" s="4">
        <v>1.0</v>
      </c>
      <c r="F3261" s="4">
        <v>3.0</v>
      </c>
      <c r="G3261" s="4">
        <v>3.0</v>
      </c>
      <c r="H3261" s="5">
        <v>44940.0</v>
      </c>
      <c r="I3261" s="4">
        <f>IFERROR(__xludf.DUMMYFUNCTION("SPLIT(H3261,""/"")"),14.0)</f>
        <v>14</v>
      </c>
      <c r="J3261" s="4">
        <f>IFERROR(__xludf.DUMMYFUNCTION("""COMPUTED_VALUE"""),1.0)</f>
        <v>1</v>
      </c>
      <c r="K3261" s="4">
        <f>IFERROR(__xludf.DUMMYFUNCTION("""COMPUTED_VALUE"""),2023.0)</f>
        <v>2023</v>
      </c>
    </row>
    <row r="3262">
      <c r="A3262" s="1" t="s">
        <v>163</v>
      </c>
      <c r="B3262" s="4" t="s">
        <v>55</v>
      </c>
      <c r="C3262" s="4" t="s">
        <v>30</v>
      </c>
      <c r="D3262" s="4" t="s">
        <v>30</v>
      </c>
      <c r="E3262" s="4">
        <v>3.0</v>
      </c>
      <c r="F3262" s="4">
        <v>3.0</v>
      </c>
      <c r="G3262" s="4">
        <v>9.0</v>
      </c>
      <c r="H3262" s="5">
        <v>44940.0</v>
      </c>
      <c r="I3262" s="4">
        <f>IFERROR(__xludf.DUMMYFUNCTION("SPLIT(H3262,""/"")"),14.0)</f>
        <v>14</v>
      </c>
      <c r="J3262" s="4">
        <f>IFERROR(__xludf.DUMMYFUNCTION("""COMPUTED_VALUE"""),1.0)</f>
        <v>1</v>
      </c>
      <c r="K3262" s="4">
        <f>IFERROR(__xludf.DUMMYFUNCTION("""COMPUTED_VALUE"""),2023.0)</f>
        <v>2023</v>
      </c>
    </row>
    <row r="3263">
      <c r="A3263" s="1" t="s">
        <v>57</v>
      </c>
      <c r="B3263" s="4" t="s">
        <v>55</v>
      </c>
      <c r="C3263" s="4" t="s">
        <v>24</v>
      </c>
      <c r="D3263" s="4" t="s">
        <v>28</v>
      </c>
      <c r="E3263" s="4">
        <v>4.0</v>
      </c>
      <c r="F3263" s="4">
        <v>3.0</v>
      </c>
      <c r="G3263" s="4">
        <v>12.0</v>
      </c>
      <c r="H3263" s="5">
        <v>44941.0</v>
      </c>
      <c r="I3263" s="4">
        <f>IFERROR(__xludf.DUMMYFUNCTION("SPLIT(H3263,""/"")"),15.0)</f>
        <v>15</v>
      </c>
      <c r="J3263" s="4">
        <f>IFERROR(__xludf.DUMMYFUNCTION("""COMPUTED_VALUE"""),1.0)</f>
        <v>1</v>
      </c>
      <c r="K3263" s="4">
        <f>IFERROR(__xludf.DUMMYFUNCTION("""COMPUTED_VALUE"""),2023.0)</f>
        <v>2023</v>
      </c>
    </row>
    <row r="3264">
      <c r="A3264" s="1" t="s">
        <v>2313</v>
      </c>
      <c r="B3264" s="4" t="s">
        <v>55</v>
      </c>
      <c r="C3264" s="4" t="s">
        <v>30</v>
      </c>
      <c r="D3264" s="4" t="s">
        <v>30</v>
      </c>
      <c r="E3264" s="4">
        <v>2.0</v>
      </c>
      <c r="F3264" s="4">
        <v>3.0</v>
      </c>
      <c r="G3264" s="4">
        <v>6.0</v>
      </c>
      <c r="H3264" s="5">
        <v>44941.0</v>
      </c>
      <c r="I3264" s="4">
        <f>IFERROR(__xludf.DUMMYFUNCTION("SPLIT(H3264,""/"")"),15.0)</f>
        <v>15</v>
      </c>
      <c r="J3264" s="4">
        <f>IFERROR(__xludf.DUMMYFUNCTION("""COMPUTED_VALUE"""),1.0)</f>
        <v>1</v>
      </c>
      <c r="K3264" s="4">
        <f>IFERROR(__xludf.DUMMYFUNCTION("""COMPUTED_VALUE"""),2023.0)</f>
        <v>2023</v>
      </c>
    </row>
    <row r="3265">
      <c r="A3265" s="1" t="s">
        <v>2659</v>
      </c>
      <c r="B3265" s="4" t="s">
        <v>55</v>
      </c>
      <c r="C3265" s="4" t="s">
        <v>29</v>
      </c>
      <c r="D3265" s="4" t="s">
        <v>28</v>
      </c>
      <c r="E3265" s="4">
        <v>5.0</v>
      </c>
      <c r="F3265" s="4">
        <v>3.0</v>
      </c>
      <c r="G3265" s="4">
        <v>15.0</v>
      </c>
      <c r="H3265" s="5">
        <v>44941.0</v>
      </c>
      <c r="I3265" s="4">
        <f>IFERROR(__xludf.DUMMYFUNCTION("SPLIT(H3265,""/"")"),15.0)</f>
        <v>15</v>
      </c>
      <c r="J3265" s="4">
        <f>IFERROR(__xludf.DUMMYFUNCTION("""COMPUTED_VALUE"""),1.0)</f>
        <v>1</v>
      </c>
      <c r="K3265" s="4">
        <f>IFERROR(__xludf.DUMMYFUNCTION("""COMPUTED_VALUE"""),2023.0)</f>
        <v>2023</v>
      </c>
    </row>
    <row r="3266">
      <c r="A3266" s="1" t="s">
        <v>7746</v>
      </c>
      <c r="B3266" s="4" t="s">
        <v>55</v>
      </c>
      <c r="C3266" s="4" t="s">
        <v>30</v>
      </c>
      <c r="D3266" s="4" t="s">
        <v>30</v>
      </c>
      <c r="E3266" s="4">
        <v>3.0</v>
      </c>
      <c r="F3266" s="4">
        <v>3.0</v>
      </c>
      <c r="G3266" s="4">
        <v>9.0</v>
      </c>
      <c r="H3266" s="5">
        <v>44942.0</v>
      </c>
      <c r="I3266" s="4">
        <f>IFERROR(__xludf.DUMMYFUNCTION("SPLIT(H3266,""/"")"),16.0)</f>
        <v>16</v>
      </c>
      <c r="J3266" s="4">
        <f>IFERROR(__xludf.DUMMYFUNCTION("""COMPUTED_VALUE"""),1.0)</f>
        <v>1</v>
      </c>
      <c r="K3266" s="4">
        <f>IFERROR(__xludf.DUMMYFUNCTION("""COMPUTED_VALUE"""),2023.0)</f>
        <v>2023</v>
      </c>
    </row>
    <row r="3267">
      <c r="A3267" s="1" t="s">
        <v>9792</v>
      </c>
      <c r="B3267" s="4" t="s">
        <v>55</v>
      </c>
      <c r="C3267" s="4" t="s">
        <v>29</v>
      </c>
      <c r="D3267" s="4" t="s">
        <v>39</v>
      </c>
      <c r="E3267" s="4">
        <v>1.0</v>
      </c>
      <c r="F3267" s="4">
        <v>3.0</v>
      </c>
      <c r="G3267" s="4">
        <v>3.0</v>
      </c>
      <c r="H3267" s="5">
        <v>44942.0</v>
      </c>
      <c r="I3267" s="4">
        <f>IFERROR(__xludf.DUMMYFUNCTION("SPLIT(H3267,""/"")"),16.0)</f>
        <v>16</v>
      </c>
      <c r="J3267" s="4">
        <f>IFERROR(__xludf.DUMMYFUNCTION("""COMPUTED_VALUE"""),1.0)</f>
        <v>1</v>
      </c>
      <c r="K3267" s="4">
        <f>IFERROR(__xludf.DUMMYFUNCTION("""COMPUTED_VALUE"""),2023.0)</f>
        <v>2023</v>
      </c>
    </row>
    <row r="3268">
      <c r="A3268" s="1" t="s">
        <v>8327</v>
      </c>
      <c r="B3268" s="4" t="s">
        <v>55</v>
      </c>
      <c r="C3268" s="4" t="s">
        <v>24</v>
      </c>
      <c r="D3268" s="4" t="s">
        <v>28</v>
      </c>
      <c r="E3268" s="4">
        <v>2.0</v>
      </c>
      <c r="F3268" s="4">
        <v>3.0</v>
      </c>
      <c r="G3268" s="4">
        <v>6.0</v>
      </c>
      <c r="H3268" s="5">
        <v>44942.0</v>
      </c>
      <c r="I3268" s="4">
        <f>IFERROR(__xludf.DUMMYFUNCTION("SPLIT(H3268,""/"")"),16.0)</f>
        <v>16</v>
      </c>
      <c r="J3268" s="4">
        <f>IFERROR(__xludf.DUMMYFUNCTION("""COMPUTED_VALUE"""),1.0)</f>
        <v>1</v>
      </c>
      <c r="K3268" s="4">
        <f>IFERROR(__xludf.DUMMYFUNCTION("""COMPUTED_VALUE"""),2023.0)</f>
        <v>2023</v>
      </c>
    </row>
    <row r="3269">
      <c r="A3269" s="1" t="s">
        <v>2200</v>
      </c>
      <c r="B3269" s="4" t="s">
        <v>55</v>
      </c>
      <c r="C3269" s="4" t="s">
        <v>29</v>
      </c>
      <c r="D3269" s="4" t="s">
        <v>23</v>
      </c>
      <c r="E3269" s="4">
        <v>2.0</v>
      </c>
      <c r="F3269" s="4">
        <v>3.0</v>
      </c>
      <c r="G3269" s="4">
        <v>6.0</v>
      </c>
      <c r="H3269" s="5">
        <v>44943.0</v>
      </c>
      <c r="I3269" s="4">
        <f>IFERROR(__xludf.DUMMYFUNCTION("SPLIT(H3269,""/"")"),17.0)</f>
        <v>17</v>
      </c>
      <c r="J3269" s="4">
        <f>IFERROR(__xludf.DUMMYFUNCTION("""COMPUTED_VALUE"""),1.0)</f>
        <v>1</v>
      </c>
      <c r="K3269" s="4">
        <f>IFERROR(__xludf.DUMMYFUNCTION("""COMPUTED_VALUE"""),2023.0)</f>
        <v>2023</v>
      </c>
    </row>
    <row r="3270">
      <c r="A3270" s="1" t="s">
        <v>827</v>
      </c>
      <c r="B3270" s="4" t="s">
        <v>55</v>
      </c>
      <c r="C3270" s="4" t="s">
        <v>30</v>
      </c>
      <c r="D3270" s="4" t="s">
        <v>30</v>
      </c>
      <c r="E3270" s="4">
        <v>1.0</v>
      </c>
      <c r="F3270" s="4">
        <v>3.0</v>
      </c>
      <c r="G3270" s="4">
        <v>3.0</v>
      </c>
      <c r="H3270" s="5">
        <v>44943.0</v>
      </c>
      <c r="I3270" s="4">
        <f>IFERROR(__xludf.DUMMYFUNCTION("SPLIT(H3270,""/"")"),17.0)</f>
        <v>17</v>
      </c>
      <c r="J3270" s="4">
        <f>IFERROR(__xludf.DUMMYFUNCTION("""COMPUTED_VALUE"""),1.0)</f>
        <v>1</v>
      </c>
      <c r="K3270" s="4">
        <f>IFERROR(__xludf.DUMMYFUNCTION("""COMPUTED_VALUE"""),2023.0)</f>
        <v>2023</v>
      </c>
    </row>
    <row r="3271">
      <c r="A3271" s="1" t="s">
        <v>2042</v>
      </c>
      <c r="B3271" s="4" t="s">
        <v>55</v>
      </c>
      <c r="C3271" s="4" t="s">
        <v>29</v>
      </c>
      <c r="D3271" s="4" t="s">
        <v>23</v>
      </c>
      <c r="E3271" s="4">
        <v>3.0</v>
      </c>
      <c r="F3271" s="4">
        <v>3.0</v>
      </c>
      <c r="G3271" s="4">
        <v>9.0</v>
      </c>
      <c r="H3271" s="5">
        <v>44943.0</v>
      </c>
      <c r="I3271" s="4">
        <f>IFERROR(__xludf.DUMMYFUNCTION("SPLIT(H3271,""/"")"),17.0)</f>
        <v>17</v>
      </c>
      <c r="J3271" s="4">
        <f>IFERROR(__xludf.DUMMYFUNCTION("""COMPUTED_VALUE"""),1.0)</f>
        <v>1</v>
      </c>
      <c r="K3271" s="4">
        <f>IFERROR(__xludf.DUMMYFUNCTION("""COMPUTED_VALUE"""),2023.0)</f>
        <v>2023</v>
      </c>
    </row>
    <row r="3272">
      <c r="A3272" s="1" t="s">
        <v>9812</v>
      </c>
      <c r="B3272" s="4" t="s">
        <v>55</v>
      </c>
      <c r="C3272" s="4" t="s">
        <v>24</v>
      </c>
      <c r="D3272" s="4" t="s">
        <v>39</v>
      </c>
      <c r="E3272" s="4">
        <v>5.0</v>
      </c>
      <c r="F3272" s="4">
        <v>3.0</v>
      </c>
      <c r="G3272" s="4">
        <v>15.0</v>
      </c>
      <c r="H3272" s="5">
        <v>44943.0</v>
      </c>
      <c r="I3272" s="4">
        <f>IFERROR(__xludf.DUMMYFUNCTION("SPLIT(H3272,""/"")"),17.0)</f>
        <v>17</v>
      </c>
      <c r="J3272" s="4">
        <f>IFERROR(__xludf.DUMMYFUNCTION("""COMPUTED_VALUE"""),1.0)</f>
        <v>1</v>
      </c>
      <c r="K3272" s="4">
        <f>IFERROR(__xludf.DUMMYFUNCTION("""COMPUTED_VALUE"""),2023.0)</f>
        <v>2023</v>
      </c>
    </row>
    <row r="3273">
      <c r="A3273" s="1" t="s">
        <v>8925</v>
      </c>
      <c r="B3273" s="4" t="s">
        <v>55</v>
      </c>
      <c r="C3273" s="4" t="s">
        <v>29</v>
      </c>
      <c r="D3273" s="4" t="s">
        <v>30</v>
      </c>
      <c r="E3273" s="4">
        <v>4.0</v>
      </c>
      <c r="F3273" s="4">
        <v>3.0</v>
      </c>
      <c r="G3273" s="4">
        <v>12.0</v>
      </c>
      <c r="H3273" s="5">
        <v>44943.0</v>
      </c>
      <c r="I3273" s="4">
        <f>IFERROR(__xludf.DUMMYFUNCTION("SPLIT(H3273,""/"")"),17.0)</f>
        <v>17</v>
      </c>
      <c r="J3273" s="4">
        <f>IFERROR(__xludf.DUMMYFUNCTION("""COMPUTED_VALUE"""),1.0)</f>
        <v>1</v>
      </c>
      <c r="K3273" s="4">
        <f>IFERROR(__xludf.DUMMYFUNCTION("""COMPUTED_VALUE"""),2023.0)</f>
        <v>2023</v>
      </c>
    </row>
    <row r="3274">
      <c r="A3274" s="1" t="s">
        <v>1185</v>
      </c>
      <c r="B3274" s="4" t="s">
        <v>55</v>
      </c>
      <c r="C3274" s="4" t="s">
        <v>29</v>
      </c>
      <c r="D3274" s="4" t="s">
        <v>39</v>
      </c>
      <c r="E3274" s="4">
        <v>5.0</v>
      </c>
      <c r="F3274" s="4">
        <v>3.0</v>
      </c>
      <c r="G3274" s="4">
        <v>15.0</v>
      </c>
      <c r="H3274" s="5">
        <v>44944.0</v>
      </c>
      <c r="I3274" s="4">
        <f>IFERROR(__xludf.DUMMYFUNCTION("SPLIT(H3274,""/"")"),18.0)</f>
        <v>18</v>
      </c>
      <c r="J3274" s="4">
        <f>IFERROR(__xludf.DUMMYFUNCTION("""COMPUTED_VALUE"""),1.0)</f>
        <v>1</v>
      </c>
      <c r="K3274" s="4">
        <f>IFERROR(__xludf.DUMMYFUNCTION("""COMPUTED_VALUE"""),2023.0)</f>
        <v>2023</v>
      </c>
    </row>
    <row r="3275">
      <c r="A3275" s="1" t="s">
        <v>3896</v>
      </c>
      <c r="B3275" s="4" t="s">
        <v>55</v>
      </c>
      <c r="C3275" s="4" t="s">
        <v>30</v>
      </c>
      <c r="D3275" s="4" t="s">
        <v>28</v>
      </c>
      <c r="E3275" s="4">
        <v>5.0</v>
      </c>
      <c r="F3275" s="4">
        <v>3.0</v>
      </c>
      <c r="G3275" s="4">
        <v>15.0</v>
      </c>
      <c r="H3275" s="5">
        <v>44945.0</v>
      </c>
      <c r="I3275" s="4">
        <f>IFERROR(__xludf.DUMMYFUNCTION("SPLIT(H3275,""/"")"),19.0)</f>
        <v>19</v>
      </c>
      <c r="J3275" s="4">
        <f>IFERROR(__xludf.DUMMYFUNCTION("""COMPUTED_VALUE"""),1.0)</f>
        <v>1</v>
      </c>
      <c r="K3275" s="4">
        <f>IFERROR(__xludf.DUMMYFUNCTION("""COMPUTED_VALUE"""),2023.0)</f>
        <v>2023</v>
      </c>
    </row>
    <row r="3276">
      <c r="A3276" s="1" t="s">
        <v>4802</v>
      </c>
      <c r="B3276" s="4" t="s">
        <v>55</v>
      </c>
      <c r="C3276" s="4" t="s">
        <v>24</v>
      </c>
      <c r="D3276" s="4" t="s">
        <v>39</v>
      </c>
      <c r="E3276" s="4">
        <v>1.0</v>
      </c>
      <c r="F3276" s="4">
        <v>3.0</v>
      </c>
      <c r="G3276" s="4">
        <v>3.0</v>
      </c>
      <c r="H3276" s="5">
        <v>44946.0</v>
      </c>
      <c r="I3276" s="4">
        <f>IFERROR(__xludf.DUMMYFUNCTION("SPLIT(H3276,""/"")"),20.0)</f>
        <v>20</v>
      </c>
      <c r="J3276" s="4">
        <f>IFERROR(__xludf.DUMMYFUNCTION("""COMPUTED_VALUE"""),1.0)</f>
        <v>1</v>
      </c>
      <c r="K3276" s="4">
        <f>IFERROR(__xludf.DUMMYFUNCTION("""COMPUTED_VALUE"""),2023.0)</f>
        <v>2023</v>
      </c>
    </row>
    <row r="3277">
      <c r="A3277" s="1" t="s">
        <v>6947</v>
      </c>
      <c r="B3277" s="4" t="s">
        <v>55</v>
      </c>
      <c r="C3277" s="4" t="s">
        <v>30</v>
      </c>
      <c r="D3277" s="4" t="s">
        <v>39</v>
      </c>
      <c r="E3277" s="4">
        <v>5.0</v>
      </c>
      <c r="F3277" s="4">
        <v>3.0</v>
      </c>
      <c r="G3277" s="4">
        <v>15.0</v>
      </c>
      <c r="H3277" s="5">
        <v>44947.0</v>
      </c>
      <c r="I3277" s="4">
        <f>IFERROR(__xludf.DUMMYFUNCTION("SPLIT(H3277,""/"")"),21.0)</f>
        <v>21</v>
      </c>
      <c r="J3277" s="4">
        <f>IFERROR(__xludf.DUMMYFUNCTION("""COMPUTED_VALUE"""),1.0)</f>
        <v>1</v>
      </c>
      <c r="K3277" s="4">
        <f>IFERROR(__xludf.DUMMYFUNCTION("""COMPUTED_VALUE"""),2023.0)</f>
        <v>2023</v>
      </c>
    </row>
    <row r="3278">
      <c r="A3278" s="1" t="s">
        <v>8193</v>
      </c>
      <c r="B3278" s="4" t="s">
        <v>55</v>
      </c>
      <c r="C3278" s="4" t="s">
        <v>24</v>
      </c>
      <c r="D3278" s="4" t="s">
        <v>39</v>
      </c>
      <c r="E3278" s="4">
        <v>5.0</v>
      </c>
      <c r="F3278" s="4">
        <v>3.0</v>
      </c>
      <c r="G3278" s="4">
        <v>15.0</v>
      </c>
      <c r="H3278" s="5">
        <v>44947.0</v>
      </c>
      <c r="I3278" s="4">
        <f>IFERROR(__xludf.DUMMYFUNCTION("SPLIT(H3278,""/"")"),21.0)</f>
        <v>21</v>
      </c>
      <c r="J3278" s="4">
        <f>IFERROR(__xludf.DUMMYFUNCTION("""COMPUTED_VALUE"""),1.0)</f>
        <v>1</v>
      </c>
      <c r="K3278" s="4">
        <f>IFERROR(__xludf.DUMMYFUNCTION("""COMPUTED_VALUE"""),2023.0)</f>
        <v>2023</v>
      </c>
    </row>
    <row r="3279">
      <c r="A3279" s="1" t="s">
        <v>8630</v>
      </c>
      <c r="B3279" s="4" t="s">
        <v>55</v>
      </c>
      <c r="C3279" s="4" t="s">
        <v>30</v>
      </c>
      <c r="D3279" s="4" t="s">
        <v>30</v>
      </c>
      <c r="E3279" s="4">
        <v>2.0</v>
      </c>
      <c r="F3279" s="4">
        <v>3.0</v>
      </c>
      <c r="G3279" s="4">
        <v>6.0</v>
      </c>
      <c r="H3279" s="5">
        <v>44947.0</v>
      </c>
      <c r="I3279" s="4">
        <f>IFERROR(__xludf.DUMMYFUNCTION("SPLIT(H3279,""/"")"),21.0)</f>
        <v>21</v>
      </c>
      <c r="J3279" s="4">
        <f>IFERROR(__xludf.DUMMYFUNCTION("""COMPUTED_VALUE"""),1.0)</f>
        <v>1</v>
      </c>
      <c r="K3279" s="4">
        <f>IFERROR(__xludf.DUMMYFUNCTION("""COMPUTED_VALUE"""),2023.0)</f>
        <v>2023</v>
      </c>
    </row>
    <row r="3280">
      <c r="A3280" s="1" t="s">
        <v>9709</v>
      </c>
      <c r="B3280" s="4" t="s">
        <v>55</v>
      </c>
      <c r="C3280" s="4" t="s">
        <v>30</v>
      </c>
      <c r="D3280" s="4" t="s">
        <v>23</v>
      </c>
      <c r="E3280" s="4">
        <v>4.0</v>
      </c>
      <c r="F3280" s="4">
        <v>3.0</v>
      </c>
      <c r="G3280" s="4">
        <v>12.0</v>
      </c>
      <c r="H3280" s="5">
        <v>44948.0</v>
      </c>
      <c r="I3280" s="4">
        <f>IFERROR(__xludf.DUMMYFUNCTION("SPLIT(H3280,""/"")"),22.0)</f>
        <v>22</v>
      </c>
      <c r="J3280" s="4">
        <f>IFERROR(__xludf.DUMMYFUNCTION("""COMPUTED_VALUE"""),1.0)</f>
        <v>1</v>
      </c>
      <c r="K3280" s="4">
        <f>IFERROR(__xludf.DUMMYFUNCTION("""COMPUTED_VALUE"""),2023.0)</f>
        <v>2023</v>
      </c>
    </row>
    <row r="3281">
      <c r="A3281" s="1" t="s">
        <v>4305</v>
      </c>
      <c r="B3281" s="4" t="s">
        <v>55</v>
      </c>
      <c r="C3281" s="4" t="s">
        <v>24</v>
      </c>
      <c r="D3281" s="4" t="s">
        <v>23</v>
      </c>
      <c r="E3281" s="4">
        <v>3.0</v>
      </c>
      <c r="F3281" s="4">
        <v>3.0</v>
      </c>
      <c r="G3281" s="4">
        <v>9.0</v>
      </c>
      <c r="H3281" s="5">
        <v>44948.0</v>
      </c>
      <c r="I3281" s="4">
        <f>IFERROR(__xludf.DUMMYFUNCTION("SPLIT(H3281,""/"")"),22.0)</f>
        <v>22</v>
      </c>
      <c r="J3281" s="4">
        <f>IFERROR(__xludf.DUMMYFUNCTION("""COMPUTED_VALUE"""),1.0)</f>
        <v>1</v>
      </c>
      <c r="K3281" s="4">
        <f>IFERROR(__xludf.DUMMYFUNCTION("""COMPUTED_VALUE"""),2023.0)</f>
        <v>2023</v>
      </c>
    </row>
    <row r="3282">
      <c r="A3282" s="1" t="s">
        <v>2528</v>
      </c>
      <c r="B3282" s="4" t="s">
        <v>55</v>
      </c>
      <c r="C3282" s="4" t="s">
        <v>24</v>
      </c>
      <c r="D3282" s="4" t="s">
        <v>23</v>
      </c>
      <c r="E3282" s="4">
        <v>2.0</v>
      </c>
      <c r="F3282" s="4">
        <v>3.0</v>
      </c>
      <c r="G3282" s="4">
        <v>6.0</v>
      </c>
      <c r="H3282" s="5">
        <v>44948.0</v>
      </c>
      <c r="I3282" s="4">
        <f>IFERROR(__xludf.DUMMYFUNCTION("SPLIT(H3282,""/"")"),22.0)</f>
        <v>22</v>
      </c>
      <c r="J3282" s="4">
        <f>IFERROR(__xludf.DUMMYFUNCTION("""COMPUTED_VALUE"""),1.0)</f>
        <v>1</v>
      </c>
      <c r="K3282" s="4">
        <f>IFERROR(__xludf.DUMMYFUNCTION("""COMPUTED_VALUE"""),2023.0)</f>
        <v>2023</v>
      </c>
    </row>
    <row r="3283">
      <c r="A3283" s="1" t="s">
        <v>6781</v>
      </c>
      <c r="B3283" s="4" t="s">
        <v>55</v>
      </c>
      <c r="C3283" s="4" t="s">
        <v>30</v>
      </c>
      <c r="D3283" s="4" t="s">
        <v>39</v>
      </c>
      <c r="E3283" s="4">
        <v>3.0</v>
      </c>
      <c r="F3283" s="4">
        <v>3.0</v>
      </c>
      <c r="G3283" s="4">
        <v>9.0</v>
      </c>
      <c r="H3283" s="5">
        <v>44948.0</v>
      </c>
      <c r="I3283" s="4">
        <f>IFERROR(__xludf.DUMMYFUNCTION("SPLIT(H3283,""/"")"),22.0)</f>
        <v>22</v>
      </c>
      <c r="J3283" s="4">
        <f>IFERROR(__xludf.DUMMYFUNCTION("""COMPUTED_VALUE"""),1.0)</f>
        <v>1</v>
      </c>
      <c r="K3283" s="4">
        <f>IFERROR(__xludf.DUMMYFUNCTION("""COMPUTED_VALUE"""),2023.0)</f>
        <v>2023</v>
      </c>
    </row>
    <row r="3284">
      <c r="A3284" s="1" t="s">
        <v>4649</v>
      </c>
      <c r="B3284" s="4" t="s">
        <v>55</v>
      </c>
      <c r="C3284" s="4" t="s">
        <v>30</v>
      </c>
      <c r="D3284" s="4" t="s">
        <v>30</v>
      </c>
      <c r="E3284" s="4">
        <v>4.0</v>
      </c>
      <c r="F3284" s="4">
        <v>3.0</v>
      </c>
      <c r="G3284" s="4">
        <v>12.0</v>
      </c>
      <c r="H3284" s="5">
        <v>44948.0</v>
      </c>
      <c r="I3284" s="4">
        <f>IFERROR(__xludf.DUMMYFUNCTION("SPLIT(H3284,""/"")"),22.0)</f>
        <v>22</v>
      </c>
      <c r="J3284" s="4">
        <f>IFERROR(__xludf.DUMMYFUNCTION("""COMPUTED_VALUE"""),1.0)</f>
        <v>1</v>
      </c>
      <c r="K3284" s="4">
        <f>IFERROR(__xludf.DUMMYFUNCTION("""COMPUTED_VALUE"""),2023.0)</f>
        <v>2023</v>
      </c>
    </row>
    <row r="3285">
      <c r="A3285" s="1" t="s">
        <v>9641</v>
      </c>
      <c r="B3285" s="4" t="s">
        <v>55</v>
      </c>
      <c r="C3285" s="4" t="s">
        <v>30</v>
      </c>
      <c r="D3285" s="4" t="s">
        <v>30</v>
      </c>
      <c r="E3285" s="4">
        <v>3.0</v>
      </c>
      <c r="F3285" s="4">
        <v>3.0</v>
      </c>
      <c r="G3285" s="4">
        <v>9.0</v>
      </c>
      <c r="H3285" s="5">
        <v>44949.0</v>
      </c>
      <c r="I3285" s="4">
        <f>IFERROR(__xludf.DUMMYFUNCTION("SPLIT(H3285,""/"")"),23.0)</f>
        <v>23</v>
      </c>
      <c r="J3285" s="4">
        <f>IFERROR(__xludf.DUMMYFUNCTION("""COMPUTED_VALUE"""),1.0)</f>
        <v>1</v>
      </c>
      <c r="K3285" s="4">
        <f>IFERROR(__xludf.DUMMYFUNCTION("""COMPUTED_VALUE"""),2023.0)</f>
        <v>2023</v>
      </c>
    </row>
    <row r="3286">
      <c r="A3286" s="1" t="s">
        <v>9980</v>
      </c>
      <c r="B3286" s="4" t="s">
        <v>55</v>
      </c>
      <c r="C3286" s="4" t="s">
        <v>24</v>
      </c>
      <c r="D3286" s="4" t="s">
        <v>28</v>
      </c>
      <c r="E3286" s="4">
        <v>4.0</v>
      </c>
      <c r="F3286" s="4">
        <v>3.0</v>
      </c>
      <c r="G3286" s="4">
        <v>12.0</v>
      </c>
      <c r="H3286" s="5">
        <v>44949.0</v>
      </c>
      <c r="I3286" s="4">
        <f>IFERROR(__xludf.DUMMYFUNCTION("SPLIT(H3286,""/"")"),23.0)</f>
        <v>23</v>
      </c>
      <c r="J3286" s="4">
        <f>IFERROR(__xludf.DUMMYFUNCTION("""COMPUTED_VALUE"""),1.0)</f>
        <v>1</v>
      </c>
      <c r="K3286" s="4">
        <f>IFERROR(__xludf.DUMMYFUNCTION("""COMPUTED_VALUE"""),2023.0)</f>
        <v>2023</v>
      </c>
    </row>
    <row r="3287">
      <c r="A3287" s="1" t="s">
        <v>3224</v>
      </c>
      <c r="B3287" s="4" t="s">
        <v>55</v>
      </c>
      <c r="C3287" s="4" t="s">
        <v>30</v>
      </c>
      <c r="D3287" s="4" t="s">
        <v>39</v>
      </c>
      <c r="E3287" s="4">
        <v>3.0</v>
      </c>
      <c r="F3287" s="4">
        <v>3.0</v>
      </c>
      <c r="G3287" s="4">
        <v>9.0</v>
      </c>
      <c r="H3287" s="5">
        <v>44949.0</v>
      </c>
      <c r="I3287" s="4">
        <f>IFERROR(__xludf.DUMMYFUNCTION("SPLIT(H3287,""/"")"),23.0)</f>
        <v>23</v>
      </c>
      <c r="J3287" s="4">
        <f>IFERROR(__xludf.DUMMYFUNCTION("""COMPUTED_VALUE"""),1.0)</f>
        <v>1</v>
      </c>
      <c r="K3287" s="4">
        <f>IFERROR(__xludf.DUMMYFUNCTION("""COMPUTED_VALUE"""),2023.0)</f>
        <v>2023</v>
      </c>
    </row>
    <row r="3288">
      <c r="A3288" s="1" t="s">
        <v>5216</v>
      </c>
      <c r="B3288" s="4" t="s">
        <v>55</v>
      </c>
      <c r="C3288" s="4" t="s">
        <v>24</v>
      </c>
      <c r="D3288" s="4" t="s">
        <v>39</v>
      </c>
      <c r="E3288" s="4">
        <v>3.0</v>
      </c>
      <c r="F3288" s="4">
        <v>3.0</v>
      </c>
      <c r="G3288" s="4">
        <v>9.0</v>
      </c>
      <c r="H3288" s="5">
        <v>44949.0</v>
      </c>
      <c r="I3288" s="4">
        <f>IFERROR(__xludf.DUMMYFUNCTION("SPLIT(H3288,""/"")"),23.0)</f>
        <v>23</v>
      </c>
      <c r="J3288" s="4">
        <f>IFERROR(__xludf.DUMMYFUNCTION("""COMPUTED_VALUE"""),1.0)</f>
        <v>1</v>
      </c>
      <c r="K3288" s="4">
        <f>IFERROR(__xludf.DUMMYFUNCTION("""COMPUTED_VALUE"""),2023.0)</f>
        <v>2023</v>
      </c>
    </row>
    <row r="3289">
      <c r="A3289" s="1" t="s">
        <v>8038</v>
      </c>
      <c r="B3289" s="4" t="s">
        <v>55</v>
      </c>
      <c r="C3289" s="4" t="s">
        <v>30</v>
      </c>
      <c r="D3289" s="4" t="s">
        <v>23</v>
      </c>
      <c r="E3289" s="4">
        <v>3.0</v>
      </c>
      <c r="F3289" s="4">
        <v>3.0</v>
      </c>
      <c r="G3289" s="4">
        <v>9.0</v>
      </c>
      <c r="H3289" s="5">
        <v>44950.0</v>
      </c>
      <c r="I3289" s="4">
        <f>IFERROR(__xludf.DUMMYFUNCTION("SPLIT(H3289,""/"")"),24.0)</f>
        <v>24</v>
      </c>
      <c r="J3289" s="4">
        <f>IFERROR(__xludf.DUMMYFUNCTION("""COMPUTED_VALUE"""),1.0)</f>
        <v>1</v>
      </c>
      <c r="K3289" s="4">
        <f>IFERROR(__xludf.DUMMYFUNCTION("""COMPUTED_VALUE"""),2023.0)</f>
        <v>2023</v>
      </c>
    </row>
    <row r="3290">
      <c r="A3290" s="1" t="s">
        <v>8616</v>
      </c>
      <c r="B3290" s="4" t="s">
        <v>55</v>
      </c>
      <c r="C3290" s="4" t="s">
        <v>29</v>
      </c>
      <c r="D3290" s="4" t="s">
        <v>28</v>
      </c>
      <c r="E3290" s="4">
        <v>4.0</v>
      </c>
      <c r="F3290" s="4">
        <v>3.0</v>
      </c>
      <c r="G3290" s="4">
        <v>12.0</v>
      </c>
      <c r="H3290" s="5">
        <v>44950.0</v>
      </c>
      <c r="I3290" s="4">
        <f>IFERROR(__xludf.DUMMYFUNCTION("SPLIT(H3290,""/"")"),24.0)</f>
        <v>24</v>
      </c>
      <c r="J3290" s="4">
        <f>IFERROR(__xludf.DUMMYFUNCTION("""COMPUTED_VALUE"""),1.0)</f>
        <v>1</v>
      </c>
      <c r="K3290" s="4">
        <f>IFERROR(__xludf.DUMMYFUNCTION("""COMPUTED_VALUE"""),2023.0)</f>
        <v>2023</v>
      </c>
    </row>
    <row r="3291">
      <c r="A3291" s="1" t="s">
        <v>3677</v>
      </c>
      <c r="B3291" s="4" t="s">
        <v>55</v>
      </c>
      <c r="C3291" s="4" t="s">
        <v>30</v>
      </c>
      <c r="D3291" s="4" t="s">
        <v>30</v>
      </c>
      <c r="E3291" s="4">
        <v>5.0</v>
      </c>
      <c r="F3291" s="4">
        <v>3.0</v>
      </c>
      <c r="G3291" s="4">
        <v>15.0</v>
      </c>
      <c r="H3291" s="5">
        <v>44950.0</v>
      </c>
      <c r="I3291" s="4">
        <f>IFERROR(__xludf.DUMMYFUNCTION("SPLIT(H3291,""/"")"),24.0)</f>
        <v>24</v>
      </c>
      <c r="J3291" s="4">
        <f>IFERROR(__xludf.DUMMYFUNCTION("""COMPUTED_VALUE"""),1.0)</f>
        <v>1</v>
      </c>
      <c r="K3291" s="4">
        <f>IFERROR(__xludf.DUMMYFUNCTION("""COMPUTED_VALUE"""),2023.0)</f>
        <v>2023</v>
      </c>
    </row>
    <row r="3292">
      <c r="A3292" s="1" t="s">
        <v>6875</v>
      </c>
      <c r="B3292" s="4" t="s">
        <v>55</v>
      </c>
      <c r="C3292" s="4" t="s">
        <v>29</v>
      </c>
      <c r="D3292" s="4" t="s">
        <v>23</v>
      </c>
      <c r="E3292" s="4">
        <v>3.0</v>
      </c>
      <c r="F3292" s="4">
        <v>3.0</v>
      </c>
      <c r="G3292" s="4">
        <v>9.0</v>
      </c>
      <c r="H3292" s="5">
        <v>44951.0</v>
      </c>
      <c r="I3292" s="4">
        <f>IFERROR(__xludf.DUMMYFUNCTION("SPLIT(H3292,""/"")"),25.0)</f>
        <v>25</v>
      </c>
      <c r="J3292" s="4">
        <f>IFERROR(__xludf.DUMMYFUNCTION("""COMPUTED_VALUE"""),1.0)</f>
        <v>1</v>
      </c>
      <c r="K3292" s="4">
        <f>IFERROR(__xludf.DUMMYFUNCTION("""COMPUTED_VALUE"""),2023.0)</f>
        <v>2023</v>
      </c>
    </row>
    <row r="3293">
      <c r="A3293" s="1" t="s">
        <v>7739</v>
      </c>
      <c r="B3293" s="4" t="s">
        <v>55</v>
      </c>
      <c r="C3293" s="4" t="s">
        <v>30</v>
      </c>
      <c r="D3293" s="4" t="s">
        <v>28</v>
      </c>
      <c r="E3293" s="4">
        <v>1.0</v>
      </c>
      <c r="F3293" s="4">
        <v>3.0</v>
      </c>
      <c r="G3293" s="4">
        <v>3.0</v>
      </c>
      <c r="H3293" s="5">
        <v>44951.0</v>
      </c>
      <c r="I3293" s="4">
        <f>IFERROR(__xludf.DUMMYFUNCTION("SPLIT(H3293,""/"")"),25.0)</f>
        <v>25</v>
      </c>
      <c r="J3293" s="4">
        <f>IFERROR(__xludf.DUMMYFUNCTION("""COMPUTED_VALUE"""),1.0)</f>
        <v>1</v>
      </c>
      <c r="K3293" s="4">
        <f>IFERROR(__xludf.DUMMYFUNCTION("""COMPUTED_VALUE"""),2023.0)</f>
        <v>2023</v>
      </c>
    </row>
    <row r="3294">
      <c r="A3294" s="1" t="s">
        <v>1789</v>
      </c>
      <c r="B3294" s="4" t="s">
        <v>55</v>
      </c>
      <c r="C3294" s="4" t="s">
        <v>30</v>
      </c>
      <c r="D3294" s="4" t="s">
        <v>30</v>
      </c>
      <c r="E3294" s="4">
        <v>1.0</v>
      </c>
      <c r="F3294" s="4">
        <v>3.0</v>
      </c>
      <c r="G3294" s="4">
        <v>3.0</v>
      </c>
      <c r="H3294" s="5">
        <v>44951.0</v>
      </c>
      <c r="I3294" s="4">
        <f>IFERROR(__xludf.DUMMYFUNCTION("SPLIT(H3294,""/"")"),25.0)</f>
        <v>25</v>
      </c>
      <c r="J3294" s="4">
        <f>IFERROR(__xludf.DUMMYFUNCTION("""COMPUTED_VALUE"""),1.0)</f>
        <v>1</v>
      </c>
      <c r="K3294" s="4">
        <f>IFERROR(__xludf.DUMMYFUNCTION("""COMPUTED_VALUE"""),2023.0)</f>
        <v>2023</v>
      </c>
    </row>
    <row r="3295">
      <c r="A3295" s="1" t="s">
        <v>9626</v>
      </c>
      <c r="B3295" s="4" t="s">
        <v>55</v>
      </c>
      <c r="C3295" s="4" t="s">
        <v>30</v>
      </c>
      <c r="D3295" s="4" t="s">
        <v>23</v>
      </c>
      <c r="E3295" s="4">
        <v>3.0</v>
      </c>
      <c r="F3295" s="4">
        <v>3.0</v>
      </c>
      <c r="G3295" s="4">
        <v>9.0</v>
      </c>
      <c r="H3295" s="5">
        <v>44951.0</v>
      </c>
      <c r="I3295" s="4">
        <f>IFERROR(__xludf.DUMMYFUNCTION("SPLIT(H3295,""/"")"),25.0)</f>
        <v>25</v>
      </c>
      <c r="J3295" s="4">
        <f>IFERROR(__xludf.DUMMYFUNCTION("""COMPUTED_VALUE"""),1.0)</f>
        <v>1</v>
      </c>
      <c r="K3295" s="4">
        <f>IFERROR(__xludf.DUMMYFUNCTION("""COMPUTED_VALUE"""),2023.0)</f>
        <v>2023</v>
      </c>
    </row>
    <row r="3296">
      <c r="A3296" s="1" t="s">
        <v>7895</v>
      </c>
      <c r="B3296" s="4" t="s">
        <v>55</v>
      </c>
      <c r="C3296" s="4" t="s">
        <v>24</v>
      </c>
      <c r="D3296" s="4" t="s">
        <v>28</v>
      </c>
      <c r="E3296" s="4">
        <v>2.0</v>
      </c>
      <c r="F3296" s="4">
        <v>3.0</v>
      </c>
      <c r="G3296" s="4">
        <v>6.0</v>
      </c>
      <c r="H3296" s="5">
        <v>44951.0</v>
      </c>
      <c r="I3296" s="4">
        <f>IFERROR(__xludf.DUMMYFUNCTION("SPLIT(H3296,""/"")"),25.0)</f>
        <v>25</v>
      </c>
      <c r="J3296" s="4">
        <f>IFERROR(__xludf.DUMMYFUNCTION("""COMPUTED_VALUE"""),1.0)</f>
        <v>1</v>
      </c>
      <c r="K3296" s="4">
        <f>IFERROR(__xludf.DUMMYFUNCTION("""COMPUTED_VALUE"""),2023.0)</f>
        <v>2023</v>
      </c>
    </row>
    <row r="3297">
      <c r="A3297" s="1" t="s">
        <v>1340</v>
      </c>
      <c r="B3297" s="4" t="s">
        <v>55</v>
      </c>
      <c r="C3297" s="4" t="s">
        <v>30</v>
      </c>
      <c r="D3297" s="4" t="s">
        <v>30</v>
      </c>
      <c r="E3297" s="4">
        <v>3.0</v>
      </c>
      <c r="F3297" s="4">
        <v>3.0</v>
      </c>
      <c r="G3297" s="4">
        <v>9.0</v>
      </c>
      <c r="H3297" s="5">
        <v>44951.0</v>
      </c>
      <c r="I3297" s="4">
        <f>IFERROR(__xludf.DUMMYFUNCTION("SPLIT(H3297,""/"")"),25.0)</f>
        <v>25</v>
      </c>
      <c r="J3297" s="4">
        <f>IFERROR(__xludf.DUMMYFUNCTION("""COMPUTED_VALUE"""),1.0)</f>
        <v>1</v>
      </c>
      <c r="K3297" s="4">
        <f>IFERROR(__xludf.DUMMYFUNCTION("""COMPUTED_VALUE"""),2023.0)</f>
        <v>2023</v>
      </c>
    </row>
    <row r="3298">
      <c r="A3298" s="1" t="s">
        <v>7211</v>
      </c>
      <c r="B3298" s="4" t="s">
        <v>55</v>
      </c>
      <c r="C3298" s="4" t="s">
        <v>29</v>
      </c>
      <c r="D3298" s="4" t="s">
        <v>39</v>
      </c>
      <c r="E3298" s="4">
        <v>4.0</v>
      </c>
      <c r="F3298" s="4">
        <v>3.0</v>
      </c>
      <c r="G3298" s="4">
        <v>12.0</v>
      </c>
      <c r="H3298" s="5">
        <v>44951.0</v>
      </c>
      <c r="I3298" s="4">
        <f>IFERROR(__xludf.DUMMYFUNCTION("SPLIT(H3298,""/"")"),25.0)</f>
        <v>25</v>
      </c>
      <c r="J3298" s="4">
        <f>IFERROR(__xludf.DUMMYFUNCTION("""COMPUTED_VALUE"""),1.0)</f>
        <v>1</v>
      </c>
      <c r="K3298" s="4">
        <f>IFERROR(__xludf.DUMMYFUNCTION("""COMPUTED_VALUE"""),2023.0)</f>
        <v>2023</v>
      </c>
    </row>
    <row r="3299">
      <c r="A3299" s="1" t="s">
        <v>2398</v>
      </c>
      <c r="B3299" s="4" t="s">
        <v>55</v>
      </c>
      <c r="C3299" s="4" t="s">
        <v>29</v>
      </c>
      <c r="D3299" s="4" t="s">
        <v>28</v>
      </c>
      <c r="E3299" s="4">
        <v>3.0</v>
      </c>
      <c r="F3299" s="4">
        <v>3.0</v>
      </c>
      <c r="G3299" s="4">
        <v>9.0</v>
      </c>
      <c r="H3299" s="5">
        <v>44951.0</v>
      </c>
      <c r="I3299" s="4">
        <f>IFERROR(__xludf.DUMMYFUNCTION("SPLIT(H3299,""/"")"),25.0)</f>
        <v>25</v>
      </c>
      <c r="J3299" s="4">
        <f>IFERROR(__xludf.DUMMYFUNCTION("""COMPUTED_VALUE"""),1.0)</f>
        <v>1</v>
      </c>
      <c r="K3299" s="4">
        <f>IFERROR(__xludf.DUMMYFUNCTION("""COMPUTED_VALUE"""),2023.0)</f>
        <v>2023</v>
      </c>
    </row>
    <row r="3300">
      <c r="A3300" s="1" t="s">
        <v>2992</v>
      </c>
      <c r="B3300" s="4" t="s">
        <v>55</v>
      </c>
      <c r="C3300" s="4" t="s">
        <v>30</v>
      </c>
      <c r="D3300" s="4" t="s">
        <v>28</v>
      </c>
      <c r="E3300" s="4">
        <v>2.0</v>
      </c>
      <c r="F3300" s="4">
        <v>3.0</v>
      </c>
      <c r="G3300" s="4">
        <v>6.0</v>
      </c>
      <c r="H3300" s="5">
        <v>44952.0</v>
      </c>
      <c r="I3300" s="4">
        <f>IFERROR(__xludf.DUMMYFUNCTION("SPLIT(H3300,""/"")"),26.0)</f>
        <v>26</v>
      </c>
      <c r="J3300" s="4">
        <f>IFERROR(__xludf.DUMMYFUNCTION("""COMPUTED_VALUE"""),1.0)</f>
        <v>1</v>
      </c>
      <c r="K3300" s="4">
        <f>IFERROR(__xludf.DUMMYFUNCTION("""COMPUTED_VALUE"""),2023.0)</f>
        <v>2023</v>
      </c>
    </row>
    <row r="3301">
      <c r="A3301" s="1" t="s">
        <v>1551</v>
      </c>
      <c r="B3301" s="4" t="s">
        <v>55</v>
      </c>
      <c r="C3301" s="4" t="s">
        <v>30</v>
      </c>
      <c r="D3301" s="4" t="s">
        <v>23</v>
      </c>
      <c r="E3301" s="4">
        <v>5.0</v>
      </c>
      <c r="F3301" s="4">
        <v>3.0</v>
      </c>
      <c r="G3301" s="4">
        <v>15.0</v>
      </c>
      <c r="H3301" s="5">
        <v>44952.0</v>
      </c>
      <c r="I3301" s="4">
        <f>IFERROR(__xludf.DUMMYFUNCTION("SPLIT(H3301,""/"")"),26.0)</f>
        <v>26</v>
      </c>
      <c r="J3301" s="4">
        <f>IFERROR(__xludf.DUMMYFUNCTION("""COMPUTED_VALUE"""),1.0)</f>
        <v>1</v>
      </c>
      <c r="K3301" s="4">
        <f>IFERROR(__xludf.DUMMYFUNCTION("""COMPUTED_VALUE"""),2023.0)</f>
        <v>2023</v>
      </c>
    </row>
    <row r="3302">
      <c r="A3302" s="1" t="s">
        <v>3423</v>
      </c>
      <c r="B3302" s="4" t="s">
        <v>55</v>
      </c>
      <c r="C3302" s="4" t="s">
        <v>24</v>
      </c>
      <c r="D3302" s="4" t="s">
        <v>39</v>
      </c>
      <c r="E3302" s="4">
        <v>2.0</v>
      </c>
      <c r="F3302" s="4">
        <v>3.0</v>
      </c>
      <c r="G3302" s="4">
        <v>6.0</v>
      </c>
      <c r="H3302" s="5">
        <v>44952.0</v>
      </c>
      <c r="I3302" s="4">
        <f>IFERROR(__xludf.DUMMYFUNCTION("SPLIT(H3302,""/"")"),26.0)</f>
        <v>26</v>
      </c>
      <c r="J3302" s="4">
        <f>IFERROR(__xludf.DUMMYFUNCTION("""COMPUTED_VALUE"""),1.0)</f>
        <v>1</v>
      </c>
      <c r="K3302" s="4">
        <f>IFERROR(__xludf.DUMMYFUNCTION("""COMPUTED_VALUE"""),2023.0)</f>
        <v>2023</v>
      </c>
    </row>
    <row r="3303">
      <c r="A3303" s="1" t="s">
        <v>9931</v>
      </c>
      <c r="B3303" s="4" t="s">
        <v>55</v>
      </c>
      <c r="C3303" s="4" t="s">
        <v>24</v>
      </c>
      <c r="D3303" s="4" t="s">
        <v>30</v>
      </c>
      <c r="E3303" s="4">
        <v>1.0</v>
      </c>
      <c r="F3303" s="4">
        <v>3.0</v>
      </c>
      <c r="G3303" s="4">
        <v>3.0</v>
      </c>
      <c r="H3303" s="5">
        <v>44953.0</v>
      </c>
      <c r="I3303" s="4">
        <f>IFERROR(__xludf.DUMMYFUNCTION("SPLIT(H3303,""/"")"),27.0)</f>
        <v>27</v>
      </c>
      <c r="J3303" s="4">
        <f>IFERROR(__xludf.DUMMYFUNCTION("""COMPUTED_VALUE"""),1.0)</f>
        <v>1</v>
      </c>
      <c r="K3303" s="4">
        <f>IFERROR(__xludf.DUMMYFUNCTION("""COMPUTED_VALUE"""),2023.0)</f>
        <v>2023</v>
      </c>
    </row>
    <row r="3304">
      <c r="A3304" s="1" t="s">
        <v>5299</v>
      </c>
      <c r="B3304" s="4" t="s">
        <v>55</v>
      </c>
      <c r="C3304" s="4" t="s">
        <v>24</v>
      </c>
      <c r="D3304" s="4" t="s">
        <v>30</v>
      </c>
      <c r="E3304" s="4">
        <v>5.0</v>
      </c>
      <c r="F3304" s="4">
        <v>3.0</v>
      </c>
      <c r="G3304" s="4">
        <v>15.0</v>
      </c>
      <c r="H3304" s="5">
        <v>44953.0</v>
      </c>
      <c r="I3304" s="4">
        <f>IFERROR(__xludf.DUMMYFUNCTION("SPLIT(H3304,""/"")"),27.0)</f>
        <v>27</v>
      </c>
      <c r="J3304" s="4">
        <f>IFERROR(__xludf.DUMMYFUNCTION("""COMPUTED_VALUE"""),1.0)</f>
        <v>1</v>
      </c>
      <c r="K3304" s="4">
        <f>IFERROR(__xludf.DUMMYFUNCTION("""COMPUTED_VALUE"""),2023.0)</f>
        <v>2023</v>
      </c>
    </row>
    <row r="3305">
      <c r="A3305" s="1" t="s">
        <v>8026</v>
      </c>
      <c r="B3305" s="4" t="s">
        <v>55</v>
      </c>
      <c r="C3305" s="4" t="s">
        <v>30</v>
      </c>
      <c r="D3305" s="4" t="s">
        <v>28</v>
      </c>
      <c r="E3305" s="4">
        <v>4.0</v>
      </c>
      <c r="F3305" s="4">
        <v>3.0</v>
      </c>
      <c r="G3305" s="4">
        <v>12.0</v>
      </c>
      <c r="H3305" s="5">
        <v>44953.0</v>
      </c>
      <c r="I3305" s="4">
        <f>IFERROR(__xludf.DUMMYFUNCTION("SPLIT(H3305,""/"")"),27.0)</f>
        <v>27</v>
      </c>
      <c r="J3305" s="4">
        <f>IFERROR(__xludf.DUMMYFUNCTION("""COMPUTED_VALUE"""),1.0)</f>
        <v>1</v>
      </c>
      <c r="K3305" s="4">
        <f>IFERROR(__xludf.DUMMYFUNCTION("""COMPUTED_VALUE"""),2023.0)</f>
        <v>2023</v>
      </c>
    </row>
    <row r="3306">
      <c r="A3306" s="1" t="s">
        <v>7386</v>
      </c>
      <c r="B3306" s="4" t="s">
        <v>55</v>
      </c>
      <c r="C3306" s="4" t="s">
        <v>29</v>
      </c>
      <c r="D3306" s="4" t="s">
        <v>28</v>
      </c>
      <c r="E3306" s="4">
        <v>3.0</v>
      </c>
      <c r="F3306" s="4">
        <v>3.0</v>
      </c>
      <c r="G3306" s="4">
        <v>9.0</v>
      </c>
      <c r="H3306" s="5">
        <v>44953.0</v>
      </c>
      <c r="I3306" s="4">
        <f>IFERROR(__xludf.DUMMYFUNCTION("SPLIT(H3306,""/"")"),27.0)</f>
        <v>27</v>
      </c>
      <c r="J3306" s="4">
        <f>IFERROR(__xludf.DUMMYFUNCTION("""COMPUTED_VALUE"""),1.0)</f>
        <v>1</v>
      </c>
      <c r="K3306" s="4">
        <f>IFERROR(__xludf.DUMMYFUNCTION("""COMPUTED_VALUE"""),2023.0)</f>
        <v>2023</v>
      </c>
    </row>
    <row r="3307">
      <c r="A3307" s="1" t="s">
        <v>4692</v>
      </c>
      <c r="B3307" s="4" t="s">
        <v>55</v>
      </c>
      <c r="C3307" s="4" t="s">
        <v>30</v>
      </c>
      <c r="D3307" s="4" t="s">
        <v>39</v>
      </c>
      <c r="E3307" s="4">
        <v>3.0</v>
      </c>
      <c r="F3307" s="4">
        <v>3.0</v>
      </c>
      <c r="G3307" s="4">
        <v>9.0</v>
      </c>
      <c r="H3307" s="5">
        <v>44954.0</v>
      </c>
      <c r="I3307" s="4">
        <f>IFERROR(__xludf.DUMMYFUNCTION("SPLIT(H3307,""/"")"),28.0)</f>
        <v>28</v>
      </c>
      <c r="J3307" s="4">
        <f>IFERROR(__xludf.DUMMYFUNCTION("""COMPUTED_VALUE"""),1.0)</f>
        <v>1</v>
      </c>
      <c r="K3307" s="4">
        <f>IFERROR(__xludf.DUMMYFUNCTION("""COMPUTED_VALUE"""),2023.0)</f>
        <v>2023</v>
      </c>
    </row>
    <row r="3308">
      <c r="A3308" s="1" t="s">
        <v>426</v>
      </c>
      <c r="B3308" s="4" t="s">
        <v>55</v>
      </c>
      <c r="C3308" s="4" t="s">
        <v>30</v>
      </c>
      <c r="D3308" s="4" t="s">
        <v>28</v>
      </c>
      <c r="E3308" s="4">
        <v>5.0</v>
      </c>
      <c r="F3308" s="4">
        <v>3.0</v>
      </c>
      <c r="G3308" s="4">
        <v>15.0</v>
      </c>
      <c r="H3308" s="5">
        <v>44954.0</v>
      </c>
      <c r="I3308" s="4">
        <f>IFERROR(__xludf.DUMMYFUNCTION("SPLIT(H3308,""/"")"),28.0)</f>
        <v>28</v>
      </c>
      <c r="J3308" s="4">
        <f>IFERROR(__xludf.DUMMYFUNCTION("""COMPUTED_VALUE"""),1.0)</f>
        <v>1</v>
      </c>
      <c r="K3308" s="4">
        <f>IFERROR(__xludf.DUMMYFUNCTION("""COMPUTED_VALUE"""),2023.0)</f>
        <v>2023</v>
      </c>
    </row>
    <row r="3309">
      <c r="A3309" s="1" t="s">
        <v>1163</v>
      </c>
      <c r="B3309" s="4" t="s">
        <v>55</v>
      </c>
      <c r="C3309" s="4" t="s">
        <v>30</v>
      </c>
      <c r="D3309" s="4" t="s">
        <v>39</v>
      </c>
      <c r="E3309" s="4">
        <v>2.0</v>
      </c>
      <c r="F3309" s="4">
        <v>3.0</v>
      </c>
      <c r="G3309" s="4">
        <v>6.0</v>
      </c>
      <c r="H3309" s="5">
        <v>44954.0</v>
      </c>
      <c r="I3309" s="4">
        <f>IFERROR(__xludf.DUMMYFUNCTION("SPLIT(H3309,""/"")"),28.0)</f>
        <v>28</v>
      </c>
      <c r="J3309" s="4">
        <f>IFERROR(__xludf.DUMMYFUNCTION("""COMPUTED_VALUE"""),1.0)</f>
        <v>1</v>
      </c>
      <c r="K3309" s="4">
        <f>IFERROR(__xludf.DUMMYFUNCTION("""COMPUTED_VALUE"""),2023.0)</f>
        <v>2023</v>
      </c>
    </row>
    <row r="3310">
      <c r="A3310" s="1" t="s">
        <v>4622</v>
      </c>
      <c r="B3310" s="4" t="s">
        <v>55</v>
      </c>
      <c r="C3310" s="4" t="s">
        <v>29</v>
      </c>
      <c r="D3310" s="4" t="s">
        <v>30</v>
      </c>
      <c r="E3310" s="4">
        <v>1.0</v>
      </c>
      <c r="F3310" s="4">
        <v>3.0</v>
      </c>
      <c r="G3310" s="4">
        <v>3.0</v>
      </c>
      <c r="H3310" s="5">
        <v>44955.0</v>
      </c>
      <c r="I3310" s="4">
        <f>IFERROR(__xludf.DUMMYFUNCTION("SPLIT(H3310,""/"")"),29.0)</f>
        <v>29</v>
      </c>
      <c r="J3310" s="4">
        <f>IFERROR(__xludf.DUMMYFUNCTION("""COMPUTED_VALUE"""),1.0)</f>
        <v>1</v>
      </c>
      <c r="K3310" s="4">
        <f>IFERROR(__xludf.DUMMYFUNCTION("""COMPUTED_VALUE"""),2023.0)</f>
        <v>2023</v>
      </c>
    </row>
    <row r="3311">
      <c r="A3311" s="1" t="s">
        <v>3780</v>
      </c>
      <c r="B3311" s="4" t="s">
        <v>55</v>
      </c>
      <c r="C3311" s="4" t="s">
        <v>29</v>
      </c>
      <c r="D3311" s="4" t="s">
        <v>23</v>
      </c>
      <c r="E3311" s="4">
        <v>1.0</v>
      </c>
      <c r="F3311" s="4">
        <v>3.0</v>
      </c>
      <c r="G3311" s="4">
        <v>3.0</v>
      </c>
      <c r="H3311" s="5">
        <v>44955.0</v>
      </c>
      <c r="I3311" s="4">
        <f>IFERROR(__xludf.DUMMYFUNCTION("SPLIT(H3311,""/"")"),29.0)</f>
        <v>29</v>
      </c>
      <c r="J3311" s="4">
        <f>IFERROR(__xludf.DUMMYFUNCTION("""COMPUTED_VALUE"""),1.0)</f>
        <v>1</v>
      </c>
      <c r="K3311" s="4">
        <f>IFERROR(__xludf.DUMMYFUNCTION("""COMPUTED_VALUE"""),2023.0)</f>
        <v>2023</v>
      </c>
    </row>
    <row r="3312">
      <c r="A3312" s="1" t="s">
        <v>2619</v>
      </c>
      <c r="B3312" s="4" t="s">
        <v>55</v>
      </c>
      <c r="C3312" s="4" t="s">
        <v>30</v>
      </c>
      <c r="D3312" s="4" t="s">
        <v>23</v>
      </c>
      <c r="E3312" s="4">
        <v>3.0</v>
      </c>
      <c r="F3312" s="4">
        <v>3.0</v>
      </c>
      <c r="G3312" s="4">
        <v>9.0</v>
      </c>
      <c r="H3312" s="5">
        <v>44956.0</v>
      </c>
      <c r="I3312" s="4">
        <f>IFERROR(__xludf.DUMMYFUNCTION("SPLIT(H3312,""/"")"),30.0)</f>
        <v>30</v>
      </c>
      <c r="J3312" s="4">
        <f>IFERROR(__xludf.DUMMYFUNCTION("""COMPUTED_VALUE"""),1.0)</f>
        <v>1</v>
      </c>
      <c r="K3312" s="4">
        <f>IFERROR(__xludf.DUMMYFUNCTION("""COMPUTED_VALUE"""),2023.0)</f>
        <v>2023</v>
      </c>
    </row>
    <row r="3313">
      <c r="A3313" s="1" t="s">
        <v>5926</v>
      </c>
      <c r="B3313" s="4" t="s">
        <v>55</v>
      </c>
      <c r="C3313" s="4" t="s">
        <v>29</v>
      </c>
      <c r="D3313" s="4" t="s">
        <v>30</v>
      </c>
      <c r="E3313" s="4">
        <v>5.0</v>
      </c>
      <c r="F3313" s="4">
        <v>3.0</v>
      </c>
      <c r="G3313" s="4">
        <v>15.0</v>
      </c>
      <c r="H3313" s="5">
        <v>44956.0</v>
      </c>
      <c r="I3313" s="4">
        <f>IFERROR(__xludf.DUMMYFUNCTION("SPLIT(H3313,""/"")"),30.0)</f>
        <v>30</v>
      </c>
      <c r="J3313" s="4">
        <f>IFERROR(__xludf.DUMMYFUNCTION("""COMPUTED_VALUE"""),1.0)</f>
        <v>1</v>
      </c>
      <c r="K3313" s="4">
        <f>IFERROR(__xludf.DUMMYFUNCTION("""COMPUTED_VALUE"""),2023.0)</f>
        <v>2023</v>
      </c>
    </row>
    <row r="3314">
      <c r="A3314" s="1" t="s">
        <v>7708</v>
      </c>
      <c r="B3314" s="4" t="s">
        <v>55</v>
      </c>
      <c r="C3314" s="4" t="s">
        <v>29</v>
      </c>
      <c r="D3314" s="4" t="s">
        <v>28</v>
      </c>
      <c r="E3314" s="4">
        <v>2.0</v>
      </c>
      <c r="F3314" s="4">
        <v>3.0</v>
      </c>
      <c r="G3314" s="4">
        <v>6.0</v>
      </c>
      <c r="H3314" s="5">
        <v>44956.0</v>
      </c>
      <c r="I3314" s="4">
        <f>IFERROR(__xludf.DUMMYFUNCTION("SPLIT(H3314,""/"")"),30.0)</f>
        <v>30</v>
      </c>
      <c r="J3314" s="4">
        <f>IFERROR(__xludf.DUMMYFUNCTION("""COMPUTED_VALUE"""),1.0)</f>
        <v>1</v>
      </c>
      <c r="K3314" s="4">
        <f>IFERROR(__xludf.DUMMYFUNCTION("""COMPUTED_VALUE"""),2023.0)</f>
        <v>2023</v>
      </c>
    </row>
    <row r="3315">
      <c r="A3315" s="1" t="s">
        <v>9907</v>
      </c>
      <c r="B3315" s="4" t="s">
        <v>55</v>
      </c>
      <c r="C3315" s="4" t="s">
        <v>24</v>
      </c>
      <c r="D3315" s="4" t="s">
        <v>28</v>
      </c>
      <c r="E3315" s="4">
        <v>4.0</v>
      </c>
      <c r="F3315" s="4">
        <v>3.0</v>
      </c>
      <c r="G3315" s="4">
        <v>12.0</v>
      </c>
      <c r="H3315" s="5">
        <v>44956.0</v>
      </c>
      <c r="I3315" s="4">
        <f>IFERROR(__xludf.DUMMYFUNCTION("SPLIT(H3315,""/"")"),30.0)</f>
        <v>30</v>
      </c>
      <c r="J3315" s="4">
        <f>IFERROR(__xludf.DUMMYFUNCTION("""COMPUTED_VALUE"""),1.0)</f>
        <v>1</v>
      </c>
      <c r="K3315" s="4">
        <f>IFERROR(__xludf.DUMMYFUNCTION("""COMPUTED_VALUE"""),2023.0)</f>
        <v>2023</v>
      </c>
    </row>
    <row r="3316">
      <c r="A3316" s="1" t="s">
        <v>5453</v>
      </c>
      <c r="B3316" s="4" t="s">
        <v>55</v>
      </c>
      <c r="C3316" s="4" t="s">
        <v>24</v>
      </c>
      <c r="D3316" s="4" t="s">
        <v>28</v>
      </c>
      <c r="E3316" s="4">
        <v>3.0</v>
      </c>
      <c r="F3316" s="4">
        <v>3.0</v>
      </c>
      <c r="G3316" s="4">
        <v>9.0</v>
      </c>
      <c r="H3316" s="5">
        <v>44956.0</v>
      </c>
      <c r="I3316" s="4">
        <f>IFERROR(__xludf.DUMMYFUNCTION("SPLIT(H3316,""/"")"),30.0)</f>
        <v>30</v>
      </c>
      <c r="J3316" s="4">
        <f>IFERROR(__xludf.DUMMYFUNCTION("""COMPUTED_VALUE"""),1.0)</f>
        <v>1</v>
      </c>
      <c r="K3316" s="4">
        <f>IFERROR(__xludf.DUMMYFUNCTION("""COMPUTED_VALUE"""),2023.0)</f>
        <v>2023</v>
      </c>
    </row>
    <row r="3317">
      <c r="A3317" s="1" t="s">
        <v>1480</v>
      </c>
      <c r="B3317" s="4" t="s">
        <v>55</v>
      </c>
      <c r="C3317" s="4" t="s">
        <v>30</v>
      </c>
      <c r="D3317" s="4" t="s">
        <v>39</v>
      </c>
      <c r="E3317" s="4">
        <v>5.0</v>
      </c>
      <c r="F3317" s="4">
        <v>3.0</v>
      </c>
      <c r="G3317" s="4">
        <v>15.0</v>
      </c>
      <c r="H3317" s="5">
        <v>44956.0</v>
      </c>
      <c r="I3317" s="4">
        <f>IFERROR(__xludf.DUMMYFUNCTION("SPLIT(H3317,""/"")"),30.0)</f>
        <v>30</v>
      </c>
      <c r="J3317" s="4">
        <f>IFERROR(__xludf.DUMMYFUNCTION("""COMPUTED_VALUE"""),1.0)</f>
        <v>1</v>
      </c>
      <c r="K3317" s="4">
        <f>IFERROR(__xludf.DUMMYFUNCTION("""COMPUTED_VALUE"""),2023.0)</f>
        <v>2023</v>
      </c>
    </row>
    <row r="3318">
      <c r="A3318" s="1" t="s">
        <v>4718</v>
      </c>
      <c r="B3318" s="4" t="s">
        <v>55</v>
      </c>
      <c r="C3318" s="4" t="s">
        <v>29</v>
      </c>
      <c r="D3318" s="4" t="s">
        <v>39</v>
      </c>
      <c r="E3318" s="4">
        <v>1.0</v>
      </c>
      <c r="F3318" s="4">
        <v>3.0</v>
      </c>
      <c r="G3318" s="4">
        <v>3.0</v>
      </c>
      <c r="H3318" s="5">
        <v>44956.0</v>
      </c>
      <c r="I3318" s="4">
        <f>IFERROR(__xludf.DUMMYFUNCTION("SPLIT(H3318,""/"")"),30.0)</f>
        <v>30</v>
      </c>
      <c r="J3318" s="4">
        <f>IFERROR(__xludf.DUMMYFUNCTION("""COMPUTED_VALUE"""),1.0)</f>
        <v>1</v>
      </c>
      <c r="K3318" s="4">
        <f>IFERROR(__xludf.DUMMYFUNCTION("""COMPUTED_VALUE"""),2023.0)</f>
        <v>2023</v>
      </c>
    </row>
    <row r="3319">
      <c r="A3319" s="1" t="s">
        <v>3927</v>
      </c>
      <c r="B3319" s="4" t="s">
        <v>55</v>
      </c>
      <c r="C3319" s="4" t="s">
        <v>29</v>
      </c>
      <c r="D3319" s="4" t="s">
        <v>28</v>
      </c>
      <c r="E3319" s="4">
        <v>4.0</v>
      </c>
      <c r="F3319" s="4">
        <v>3.0</v>
      </c>
      <c r="G3319" s="4">
        <v>12.0</v>
      </c>
      <c r="H3319" s="5">
        <v>44956.0</v>
      </c>
      <c r="I3319" s="4">
        <f>IFERROR(__xludf.DUMMYFUNCTION("SPLIT(H3319,""/"")"),30.0)</f>
        <v>30</v>
      </c>
      <c r="J3319" s="4">
        <f>IFERROR(__xludf.DUMMYFUNCTION("""COMPUTED_VALUE"""),1.0)</f>
        <v>1</v>
      </c>
      <c r="K3319" s="4">
        <f>IFERROR(__xludf.DUMMYFUNCTION("""COMPUTED_VALUE"""),2023.0)</f>
        <v>2023</v>
      </c>
    </row>
    <row r="3320">
      <c r="A3320" s="1" t="s">
        <v>7398</v>
      </c>
      <c r="B3320" s="4" t="s">
        <v>55</v>
      </c>
      <c r="C3320" s="4" t="s">
        <v>30</v>
      </c>
      <c r="D3320" s="4" t="s">
        <v>30</v>
      </c>
      <c r="E3320" s="4">
        <v>5.0</v>
      </c>
      <c r="F3320" s="4">
        <v>3.0</v>
      </c>
      <c r="G3320" s="4">
        <v>15.0</v>
      </c>
      <c r="H3320" s="5">
        <v>44957.0</v>
      </c>
      <c r="I3320" s="4">
        <f>IFERROR(__xludf.DUMMYFUNCTION("SPLIT(H3320,""/"")"),31.0)</f>
        <v>31</v>
      </c>
      <c r="J3320" s="4">
        <f>IFERROR(__xludf.DUMMYFUNCTION("""COMPUTED_VALUE"""),1.0)</f>
        <v>1</v>
      </c>
      <c r="K3320" s="4">
        <f>IFERROR(__xludf.DUMMYFUNCTION("""COMPUTED_VALUE"""),2023.0)</f>
        <v>2023</v>
      </c>
    </row>
    <row r="3321">
      <c r="A3321" s="1" t="s">
        <v>6209</v>
      </c>
      <c r="B3321" s="4" t="s">
        <v>55</v>
      </c>
      <c r="C3321" s="4" t="s">
        <v>29</v>
      </c>
      <c r="D3321" s="4" t="s">
        <v>39</v>
      </c>
      <c r="E3321" s="4">
        <v>2.0</v>
      </c>
      <c r="F3321" s="4">
        <v>3.0</v>
      </c>
      <c r="G3321" s="4">
        <v>6.0</v>
      </c>
      <c r="H3321" s="5">
        <v>44957.0</v>
      </c>
      <c r="I3321" s="4">
        <f>IFERROR(__xludf.DUMMYFUNCTION("SPLIT(H3321,""/"")"),31.0)</f>
        <v>31</v>
      </c>
      <c r="J3321" s="4">
        <f>IFERROR(__xludf.DUMMYFUNCTION("""COMPUTED_VALUE"""),1.0)</f>
        <v>1</v>
      </c>
      <c r="K3321" s="4">
        <f>IFERROR(__xludf.DUMMYFUNCTION("""COMPUTED_VALUE"""),2023.0)</f>
        <v>2023</v>
      </c>
    </row>
    <row r="3322">
      <c r="A3322" s="1" t="s">
        <v>4102</v>
      </c>
      <c r="B3322" s="4" t="s">
        <v>55</v>
      </c>
      <c r="C3322" s="4" t="s">
        <v>29</v>
      </c>
      <c r="D3322" s="4" t="s">
        <v>23</v>
      </c>
      <c r="E3322" s="4">
        <v>3.0</v>
      </c>
      <c r="F3322" s="4">
        <v>3.0</v>
      </c>
      <c r="G3322" s="4">
        <v>9.0</v>
      </c>
      <c r="H3322" s="5">
        <v>44957.0</v>
      </c>
      <c r="I3322" s="4">
        <f>IFERROR(__xludf.DUMMYFUNCTION("SPLIT(H3322,""/"")"),31.0)</f>
        <v>31</v>
      </c>
      <c r="J3322" s="4">
        <f>IFERROR(__xludf.DUMMYFUNCTION("""COMPUTED_VALUE"""),1.0)</f>
        <v>1</v>
      </c>
      <c r="K3322" s="4">
        <f>IFERROR(__xludf.DUMMYFUNCTION("""COMPUTED_VALUE"""),2023.0)</f>
        <v>2023</v>
      </c>
    </row>
    <row r="3323">
      <c r="A3323" s="1" t="s">
        <v>9091</v>
      </c>
      <c r="B3323" s="4" t="s">
        <v>55</v>
      </c>
      <c r="C3323" s="4" t="s">
        <v>30</v>
      </c>
      <c r="D3323" s="4" t="s">
        <v>28</v>
      </c>
      <c r="E3323" s="4">
        <v>1.0</v>
      </c>
      <c r="F3323" s="4">
        <v>3.0</v>
      </c>
      <c r="G3323" s="4">
        <v>3.0</v>
      </c>
      <c r="H3323" s="5">
        <v>44958.0</v>
      </c>
      <c r="I3323" s="4">
        <f>IFERROR(__xludf.DUMMYFUNCTION("SPLIT(H3323,""/"")"),1.0)</f>
        <v>1</v>
      </c>
      <c r="J3323" s="4">
        <f>IFERROR(__xludf.DUMMYFUNCTION("""COMPUTED_VALUE"""),2.0)</f>
        <v>2</v>
      </c>
      <c r="K3323" s="4">
        <f>IFERROR(__xludf.DUMMYFUNCTION("""COMPUTED_VALUE"""),2023.0)</f>
        <v>2023</v>
      </c>
    </row>
    <row r="3324">
      <c r="A3324" s="1" t="s">
        <v>6627</v>
      </c>
      <c r="B3324" s="4" t="s">
        <v>55</v>
      </c>
      <c r="C3324" s="4" t="s">
        <v>24</v>
      </c>
      <c r="D3324" s="4" t="s">
        <v>30</v>
      </c>
      <c r="E3324" s="4">
        <v>5.0</v>
      </c>
      <c r="F3324" s="4">
        <v>3.0</v>
      </c>
      <c r="G3324" s="4">
        <v>15.0</v>
      </c>
      <c r="H3324" s="5">
        <v>44958.0</v>
      </c>
      <c r="I3324" s="4">
        <f>IFERROR(__xludf.DUMMYFUNCTION("SPLIT(H3324,""/"")"),1.0)</f>
        <v>1</v>
      </c>
      <c r="J3324" s="4">
        <f>IFERROR(__xludf.DUMMYFUNCTION("""COMPUTED_VALUE"""),2.0)</f>
        <v>2</v>
      </c>
      <c r="K3324" s="4">
        <f>IFERROR(__xludf.DUMMYFUNCTION("""COMPUTED_VALUE"""),2023.0)</f>
        <v>2023</v>
      </c>
    </row>
    <row r="3325">
      <c r="A3325" s="1" t="s">
        <v>815</v>
      </c>
      <c r="B3325" s="4" t="s">
        <v>55</v>
      </c>
      <c r="C3325" s="4" t="s">
        <v>24</v>
      </c>
      <c r="D3325" s="4" t="s">
        <v>39</v>
      </c>
      <c r="E3325" s="4">
        <v>3.0</v>
      </c>
      <c r="F3325" s="4">
        <v>3.0</v>
      </c>
      <c r="G3325" s="4">
        <v>9.0</v>
      </c>
      <c r="H3325" s="5">
        <v>44959.0</v>
      </c>
      <c r="I3325" s="4">
        <f>IFERROR(__xludf.DUMMYFUNCTION("SPLIT(H3325,""/"")"),2.0)</f>
        <v>2</v>
      </c>
      <c r="J3325" s="4">
        <f>IFERROR(__xludf.DUMMYFUNCTION("""COMPUTED_VALUE"""),2.0)</f>
        <v>2</v>
      </c>
      <c r="K3325" s="4">
        <f>IFERROR(__xludf.DUMMYFUNCTION("""COMPUTED_VALUE"""),2023.0)</f>
        <v>2023</v>
      </c>
    </row>
    <row r="3326">
      <c r="A3326" s="1" t="s">
        <v>6960</v>
      </c>
      <c r="B3326" s="4" t="s">
        <v>55</v>
      </c>
      <c r="C3326" s="4" t="s">
        <v>24</v>
      </c>
      <c r="D3326" s="4" t="s">
        <v>23</v>
      </c>
      <c r="E3326" s="4">
        <v>2.0</v>
      </c>
      <c r="F3326" s="4">
        <v>3.0</v>
      </c>
      <c r="G3326" s="4">
        <v>6.0</v>
      </c>
      <c r="H3326" s="5">
        <v>44959.0</v>
      </c>
      <c r="I3326" s="4">
        <f>IFERROR(__xludf.DUMMYFUNCTION("SPLIT(H3326,""/"")"),2.0)</f>
        <v>2</v>
      </c>
      <c r="J3326" s="4">
        <f>IFERROR(__xludf.DUMMYFUNCTION("""COMPUTED_VALUE"""),2.0)</f>
        <v>2</v>
      </c>
      <c r="K3326" s="4">
        <f>IFERROR(__xludf.DUMMYFUNCTION("""COMPUTED_VALUE"""),2023.0)</f>
        <v>2023</v>
      </c>
    </row>
    <row r="3327">
      <c r="A3327" s="1" t="s">
        <v>8291</v>
      </c>
      <c r="B3327" s="4" t="s">
        <v>55</v>
      </c>
      <c r="C3327" s="4" t="s">
        <v>30</v>
      </c>
      <c r="D3327" s="4" t="s">
        <v>23</v>
      </c>
      <c r="E3327" s="4">
        <v>4.0</v>
      </c>
      <c r="F3327" s="4">
        <v>3.0</v>
      </c>
      <c r="G3327" s="4">
        <v>12.0</v>
      </c>
      <c r="H3327" s="5">
        <v>44960.0</v>
      </c>
      <c r="I3327" s="4">
        <f>IFERROR(__xludf.DUMMYFUNCTION("SPLIT(H3327,""/"")"),3.0)</f>
        <v>3</v>
      </c>
      <c r="J3327" s="4">
        <f>IFERROR(__xludf.DUMMYFUNCTION("""COMPUTED_VALUE"""),2.0)</f>
        <v>2</v>
      </c>
      <c r="K3327" s="4">
        <f>IFERROR(__xludf.DUMMYFUNCTION("""COMPUTED_VALUE"""),2023.0)</f>
        <v>2023</v>
      </c>
    </row>
    <row r="3328">
      <c r="A3328" s="1" t="s">
        <v>4753</v>
      </c>
      <c r="B3328" s="4" t="s">
        <v>55</v>
      </c>
      <c r="C3328" s="4" t="s">
        <v>29</v>
      </c>
      <c r="D3328" s="4" t="s">
        <v>28</v>
      </c>
      <c r="E3328" s="4">
        <v>2.0</v>
      </c>
      <c r="F3328" s="4">
        <v>3.0</v>
      </c>
      <c r="G3328" s="4">
        <v>6.0</v>
      </c>
      <c r="H3328" s="5">
        <v>44960.0</v>
      </c>
      <c r="I3328" s="4">
        <f>IFERROR(__xludf.DUMMYFUNCTION("SPLIT(H3328,""/"")"),3.0)</f>
        <v>3</v>
      </c>
      <c r="J3328" s="4">
        <f>IFERROR(__xludf.DUMMYFUNCTION("""COMPUTED_VALUE"""),2.0)</f>
        <v>2</v>
      </c>
      <c r="K3328" s="4">
        <f>IFERROR(__xludf.DUMMYFUNCTION("""COMPUTED_VALUE"""),2023.0)</f>
        <v>2023</v>
      </c>
    </row>
    <row r="3329">
      <c r="A3329" s="1" t="s">
        <v>4388</v>
      </c>
      <c r="B3329" s="4" t="s">
        <v>55</v>
      </c>
      <c r="C3329" s="4" t="s">
        <v>30</v>
      </c>
      <c r="D3329" s="4" t="s">
        <v>23</v>
      </c>
      <c r="E3329" s="4">
        <v>2.0</v>
      </c>
      <c r="F3329" s="4">
        <v>3.0</v>
      </c>
      <c r="G3329" s="4">
        <v>6.0</v>
      </c>
      <c r="H3329" s="5">
        <v>44960.0</v>
      </c>
      <c r="I3329" s="4">
        <f>IFERROR(__xludf.DUMMYFUNCTION("SPLIT(H3329,""/"")"),3.0)</f>
        <v>3</v>
      </c>
      <c r="J3329" s="4">
        <f>IFERROR(__xludf.DUMMYFUNCTION("""COMPUTED_VALUE"""),2.0)</f>
        <v>2</v>
      </c>
      <c r="K3329" s="4">
        <f>IFERROR(__xludf.DUMMYFUNCTION("""COMPUTED_VALUE"""),2023.0)</f>
        <v>2023</v>
      </c>
    </row>
    <row r="3330">
      <c r="A3330" s="1" t="s">
        <v>9292</v>
      </c>
      <c r="B3330" s="4" t="s">
        <v>55</v>
      </c>
      <c r="C3330" s="4" t="s">
        <v>29</v>
      </c>
      <c r="D3330" s="4" t="s">
        <v>28</v>
      </c>
      <c r="E3330" s="4">
        <v>2.0</v>
      </c>
      <c r="F3330" s="4">
        <v>3.0</v>
      </c>
      <c r="G3330" s="4">
        <v>6.0</v>
      </c>
      <c r="H3330" s="5">
        <v>44960.0</v>
      </c>
      <c r="I3330" s="4">
        <f>IFERROR(__xludf.DUMMYFUNCTION("SPLIT(H3330,""/"")"),3.0)</f>
        <v>3</v>
      </c>
      <c r="J3330" s="4">
        <f>IFERROR(__xludf.DUMMYFUNCTION("""COMPUTED_VALUE"""),2.0)</f>
        <v>2</v>
      </c>
      <c r="K3330" s="4">
        <f>IFERROR(__xludf.DUMMYFUNCTION("""COMPUTED_VALUE"""),2023.0)</f>
        <v>2023</v>
      </c>
    </row>
    <row r="3331">
      <c r="A3331" s="1" t="s">
        <v>9428</v>
      </c>
      <c r="B3331" s="4" t="s">
        <v>55</v>
      </c>
      <c r="C3331" s="4" t="s">
        <v>30</v>
      </c>
      <c r="D3331" s="4" t="s">
        <v>30</v>
      </c>
      <c r="E3331" s="4">
        <v>1.0</v>
      </c>
      <c r="F3331" s="4">
        <v>3.0</v>
      </c>
      <c r="G3331" s="4">
        <v>3.0</v>
      </c>
      <c r="H3331" s="5">
        <v>44960.0</v>
      </c>
      <c r="I3331" s="4">
        <f>IFERROR(__xludf.DUMMYFUNCTION("SPLIT(H3331,""/"")"),3.0)</f>
        <v>3</v>
      </c>
      <c r="J3331" s="4">
        <f>IFERROR(__xludf.DUMMYFUNCTION("""COMPUTED_VALUE"""),2.0)</f>
        <v>2</v>
      </c>
      <c r="K3331" s="4">
        <f>IFERROR(__xludf.DUMMYFUNCTION("""COMPUTED_VALUE"""),2023.0)</f>
        <v>2023</v>
      </c>
    </row>
    <row r="3332">
      <c r="A3332" s="1" t="s">
        <v>1222</v>
      </c>
      <c r="B3332" s="4" t="s">
        <v>55</v>
      </c>
      <c r="C3332" s="4" t="s">
        <v>30</v>
      </c>
      <c r="D3332" s="4" t="s">
        <v>23</v>
      </c>
      <c r="E3332" s="4">
        <v>3.0</v>
      </c>
      <c r="F3332" s="4">
        <v>3.0</v>
      </c>
      <c r="G3332" s="4">
        <v>9.0</v>
      </c>
      <c r="H3332" s="5">
        <v>44961.0</v>
      </c>
      <c r="I3332" s="4">
        <f>IFERROR(__xludf.DUMMYFUNCTION("SPLIT(H3332,""/"")"),4.0)</f>
        <v>4</v>
      </c>
      <c r="J3332" s="4">
        <f>IFERROR(__xludf.DUMMYFUNCTION("""COMPUTED_VALUE"""),2.0)</f>
        <v>2</v>
      </c>
      <c r="K3332" s="4">
        <f>IFERROR(__xludf.DUMMYFUNCTION("""COMPUTED_VALUE"""),2023.0)</f>
        <v>2023</v>
      </c>
    </row>
    <row r="3333">
      <c r="A3333" s="1" t="s">
        <v>8001</v>
      </c>
      <c r="B3333" s="4" t="s">
        <v>55</v>
      </c>
      <c r="C3333" s="4" t="s">
        <v>29</v>
      </c>
      <c r="D3333" s="4" t="s">
        <v>30</v>
      </c>
      <c r="E3333" s="4">
        <v>2.0</v>
      </c>
      <c r="F3333" s="4">
        <v>3.0</v>
      </c>
      <c r="G3333" s="4">
        <v>6.0</v>
      </c>
      <c r="H3333" s="5">
        <v>44961.0</v>
      </c>
      <c r="I3333" s="4">
        <f>IFERROR(__xludf.DUMMYFUNCTION("SPLIT(H3333,""/"")"),4.0)</f>
        <v>4</v>
      </c>
      <c r="J3333" s="4">
        <f>IFERROR(__xludf.DUMMYFUNCTION("""COMPUTED_VALUE"""),2.0)</f>
        <v>2</v>
      </c>
      <c r="K3333" s="4">
        <f>IFERROR(__xludf.DUMMYFUNCTION("""COMPUTED_VALUE"""),2023.0)</f>
        <v>2023</v>
      </c>
    </row>
    <row r="3334">
      <c r="A3334" s="1" t="s">
        <v>9876</v>
      </c>
      <c r="B3334" s="4" t="s">
        <v>55</v>
      </c>
      <c r="C3334" s="4" t="s">
        <v>24</v>
      </c>
      <c r="D3334" s="4" t="s">
        <v>39</v>
      </c>
      <c r="E3334" s="4">
        <v>1.0</v>
      </c>
      <c r="F3334" s="4">
        <v>3.0</v>
      </c>
      <c r="G3334" s="4">
        <v>3.0</v>
      </c>
      <c r="H3334" s="5">
        <v>44961.0</v>
      </c>
      <c r="I3334" s="4">
        <f>IFERROR(__xludf.DUMMYFUNCTION("SPLIT(H3334,""/"")"),4.0)</f>
        <v>4</v>
      </c>
      <c r="J3334" s="4">
        <f>IFERROR(__xludf.DUMMYFUNCTION("""COMPUTED_VALUE"""),2.0)</f>
        <v>2</v>
      </c>
      <c r="K3334" s="4">
        <f>IFERROR(__xludf.DUMMYFUNCTION("""COMPUTED_VALUE"""),2023.0)</f>
        <v>2023</v>
      </c>
    </row>
    <row r="3335">
      <c r="A3335" s="1" t="s">
        <v>9609</v>
      </c>
      <c r="B3335" s="4" t="s">
        <v>55</v>
      </c>
      <c r="C3335" s="4" t="s">
        <v>24</v>
      </c>
      <c r="D3335" s="4" t="s">
        <v>23</v>
      </c>
      <c r="E3335" s="4">
        <v>1.0</v>
      </c>
      <c r="F3335" s="4">
        <v>3.0</v>
      </c>
      <c r="G3335" s="4">
        <v>3.0</v>
      </c>
      <c r="H3335" s="5">
        <v>44962.0</v>
      </c>
      <c r="I3335" s="4">
        <f>IFERROR(__xludf.DUMMYFUNCTION("SPLIT(H3335,""/"")"),5.0)</f>
        <v>5</v>
      </c>
      <c r="J3335" s="4">
        <f>IFERROR(__xludf.DUMMYFUNCTION("""COMPUTED_VALUE"""),2.0)</f>
        <v>2</v>
      </c>
      <c r="K3335" s="4">
        <f>IFERROR(__xludf.DUMMYFUNCTION("""COMPUTED_VALUE"""),2023.0)</f>
        <v>2023</v>
      </c>
    </row>
    <row r="3336">
      <c r="A3336" s="1" t="s">
        <v>7577</v>
      </c>
      <c r="B3336" s="4" t="s">
        <v>55</v>
      </c>
      <c r="C3336" s="4" t="s">
        <v>29</v>
      </c>
      <c r="D3336" s="4" t="s">
        <v>28</v>
      </c>
      <c r="E3336" s="4">
        <v>1.0</v>
      </c>
      <c r="F3336" s="4">
        <v>3.0</v>
      </c>
      <c r="G3336" s="4">
        <v>3.0</v>
      </c>
      <c r="H3336" s="5">
        <v>44962.0</v>
      </c>
      <c r="I3336" s="4">
        <f>IFERROR(__xludf.DUMMYFUNCTION("SPLIT(H3336,""/"")"),5.0)</f>
        <v>5</v>
      </c>
      <c r="J3336" s="4">
        <f>IFERROR(__xludf.DUMMYFUNCTION("""COMPUTED_VALUE"""),2.0)</f>
        <v>2</v>
      </c>
      <c r="K3336" s="4">
        <f>IFERROR(__xludf.DUMMYFUNCTION("""COMPUTED_VALUE"""),2023.0)</f>
        <v>2023</v>
      </c>
    </row>
    <row r="3337">
      <c r="A3337" s="1" t="s">
        <v>9923</v>
      </c>
      <c r="B3337" s="4" t="s">
        <v>55</v>
      </c>
      <c r="C3337" s="4" t="s">
        <v>30</v>
      </c>
      <c r="D3337" s="4" t="s">
        <v>23</v>
      </c>
      <c r="E3337" s="4">
        <v>3.0</v>
      </c>
      <c r="F3337" s="4">
        <v>3.0</v>
      </c>
      <c r="G3337" s="4">
        <v>9.0</v>
      </c>
      <c r="H3337" s="5">
        <v>44962.0</v>
      </c>
      <c r="I3337" s="4">
        <f>IFERROR(__xludf.DUMMYFUNCTION("SPLIT(H3337,""/"")"),5.0)</f>
        <v>5</v>
      </c>
      <c r="J3337" s="4">
        <f>IFERROR(__xludf.DUMMYFUNCTION("""COMPUTED_VALUE"""),2.0)</f>
        <v>2</v>
      </c>
      <c r="K3337" s="4">
        <f>IFERROR(__xludf.DUMMYFUNCTION("""COMPUTED_VALUE"""),2023.0)</f>
        <v>2023</v>
      </c>
    </row>
    <row r="3338">
      <c r="A3338" s="1" t="s">
        <v>1887</v>
      </c>
      <c r="B3338" s="4" t="s">
        <v>55</v>
      </c>
      <c r="C3338" s="4" t="s">
        <v>30</v>
      </c>
      <c r="D3338" s="4" t="s">
        <v>39</v>
      </c>
      <c r="E3338" s="4">
        <v>5.0</v>
      </c>
      <c r="F3338" s="4">
        <v>3.0</v>
      </c>
      <c r="G3338" s="4">
        <v>15.0</v>
      </c>
      <c r="H3338" s="5">
        <v>44963.0</v>
      </c>
      <c r="I3338" s="4">
        <f>IFERROR(__xludf.DUMMYFUNCTION("SPLIT(H3338,""/"")"),6.0)</f>
        <v>6</v>
      </c>
      <c r="J3338" s="4">
        <f>IFERROR(__xludf.DUMMYFUNCTION("""COMPUTED_VALUE"""),2.0)</f>
        <v>2</v>
      </c>
      <c r="K3338" s="4">
        <f>IFERROR(__xludf.DUMMYFUNCTION("""COMPUTED_VALUE"""),2023.0)</f>
        <v>2023</v>
      </c>
    </row>
    <row r="3339">
      <c r="A3339" s="1" t="s">
        <v>2565</v>
      </c>
      <c r="B3339" s="4" t="s">
        <v>55</v>
      </c>
      <c r="C3339" s="4" t="s">
        <v>24</v>
      </c>
      <c r="D3339" s="4" t="s">
        <v>28</v>
      </c>
      <c r="E3339" s="4">
        <v>5.0</v>
      </c>
      <c r="F3339" s="4">
        <v>3.0</v>
      </c>
      <c r="G3339" s="4">
        <v>15.0</v>
      </c>
      <c r="H3339" s="5">
        <v>44963.0</v>
      </c>
      <c r="I3339" s="4">
        <f>IFERROR(__xludf.DUMMYFUNCTION("SPLIT(H3339,""/"")"),6.0)</f>
        <v>6</v>
      </c>
      <c r="J3339" s="4">
        <f>IFERROR(__xludf.DUMMYFUNCTION("""COMPUTED_VALUE"""),2.0)</f>
        <v>2</v>
      </c>
      <c r="K3339" s="4">
        <f>IFERROR(__xludf.DUMMYFUNCTION("""COMPUTED_VALUE"""),2023.0)</f>
        <v>2023</v>
      </c>
    </row>
    <row r="3340">
      <c r="A3340" s="1" t="s">
        <v>167</v>
      </c>
      <c r="B3340" s="4" t="s">
        <v>55</v>
      </c>
      <c r="C3340" s="4" t="s">
        <v>24</v>
      </c>
      <c r="D3340" s="4" t="s">
        <v>39</v>
      </c>
      <c r="E3340" s="4">
        <v>2.0</v>
      </c>
      <c r="F3340" s="4">
        <v>3.0</v>
      </c>
      <c r="G3340" s="4">
        <v>6.0</v>
      </c>
      <c r="H3340" s="5">
        <v>44963.0</v>
      </c>
      <c r="I3340" s="4">
        <f>IFERROR(__xludf.DUMMYFUNCTION("SPLIT(H3340,""/"")"),6.0)</f>
        <v>6</v>
      </c>
      <c r="J3340" s="4">
        <f>IFERROR(__xludf.DUMMYFUNCTION("""COMPUTED_VALUE"""),2.0)</f>
        <v>2</v>
      </c>
      <c r="K3340" s="4">
        <f>IFERROR(__xludf.DUMMYFUNCTION("""COMPUTED_VALUE"""),2023.0)</f>
        <v>2023</v>
      </c>
    </row>
    <row r="3341">
      <c r="A3341" s="1" t="s">
        <v>8373</v>
      </c>
      <c r="B3341" s="4" t="s">
        <v>55</v>
      </c>
      <c r="C3341" s="4" t="s">
        <v>30</v>
      </c>
      <c r="D3341" s="4" t="s">
        <v>28</v>
      </c>
      <c r="E3341" s="4">
        <v>4.0</v>
      </c>
      <c r="F3341" s="4">
        <v>3.0</v>
      </c>
      <c r="G3341" s="4">
        <v>12.0</v>
      </c>
      <c r="H3341" s="5">
        <v>44963.0</v>
      </c>
      <c r="I3341" s="4">
        <f>IFERROR(__xludf.DUMMYFUNCTION("SPLIT(H3341,""/"")"),6.0)</f>
        <v>6</v>
      </c>
      <c r="J3341" s="4">
        <f>IFERROR(__xludf.DUMMYFUNCTION("""COMPUTED_VALUE"""),2.0)</f>
        <v>2</v>
      </c>
      <c r="K3341" s="4">
        <f>IFERROR(__xludf.DUMMYFUNCTION("""COMPUTED_VALUE"""),2023.0)</f>
        <v>2023</v>
      </c>
    </row>
    <row r="3342">
      <c r="A3342" s="1" t="s">
        <v>3700</v>
      </c>
      <c r="B3342" s="4" t="s">
        <v>55</v>
      </c>
      <c r="C3342" s="4" t="s">
        <v>30</v>
      </c>
      <c r="D3342" s="4" t="s">
        <v>28</v>
      </c>
      <c r="E3342" s="4">
        <v>4.0</v>
      </c>
      <c r="F3342" s="4">
        <v>3.0</v>
      </c>
      <c r="G3342" s="4">
        <v>12.0</v>
      </c>
      <c r="H3342" s="5">
        <v>44963.0</v>
      </c>
      <c r="I3342" s="4">
        <f>IFERROR(__xludf.DUMMYFUNCTION("SPLIT(H3342,""/"")"),6.0)</f>
        <v>6</v>
      </c>
      <c r="J3342" s="4">
        <f>IFERROR(__xludf.DUMMYFUNCTION("""COMPUTED_VALUE"""),2.0)</f>
        <v>2</v>
      </c>
      <c r="K3342" s="4">
        <f>IFERROR(__xludf.DUMMYFUNCTION("""COMPUTED_VALUE"""),2023.0)</f>
        <v>2023</v>
      </c>
    </row>
    <row r="3343">
      <c r="A3343" s="1" t="s">
        <v>1371</v>
      </c>
      <c r="B3343" s="4" t="s">
        <v>55</v>
      </c>
      <c r="C3343" s="4" t="s">
        <v>30</v>
      </c>
      <c r="D3343" s="4" t="s">
        <v>39</v>
      </c>
      <c r="E3343" s="4">
        <v>5.0</v>
      </c>
      <c r="F3343" s="4">
        <v>3.0</v>
      </c>
      <c r="G3343" s="4">
        <v>15.0</v>
      </c>
      <c r="H3343" s="5">
        <v>44964.0</v>
      </c>
      <c r="I3343" s="4">
        <f>IFERROR(__xludf.DUMMYFUNCTION("SPLIT(H3343,""/"")"),7.0)</f>
        <v>7</v>
      </c>
      <c r="J3343" s="4">
        <f>IFERROR(__xludf.DUMMYFUNCTION("""COMPUTED_VALUE"""),2.0)</f>
        <v>2</v>
      </c>
      <c r="K3343" s="4">
        <f>IFERROR(__xludf.DUMMYFUNCTION("""COMPUTED_VALUE"""),2023.0)</f>
        <v>2023</v>
      </c>
    </row>
    <row r="3344">
      <c r="A3344" s="1" t="s">
        <v>9757</v>
      </c>
      <c r="B3344" s="4" t="s">
        <v>55</v>
      </c>
      <c r="C3344" s="4" t="s">
        <v>29</v>
      </c>
      <c r="D3344" s="4" t="s">
        <v>23</v>
      </c>
      <c r="E3344" s="4">
        <v>3.0</v>
      </c>
      <c r="F3344" s="4">
        <v>3.0</v>
      </c>
      <c r="G3344" s="4">
        <v>9.0</v>
      </c>
      <c r="H3344" s="5">
        <v>44964.0</v>
      </c>
      <c r="I3344" s="4">
        <f>IFERROR(__xludf.DUMMYFUNCTION("SPLIT(H3344,""/"")"),7.0)</f>
        <v>7</v>
      </c>
      <c r="J3344" s="4">
        <f>IFERROR(__xludf.DUMMYFUNCTION("""COMPUTED_VALUE"""),2.0)</f>
        <v>2</v>
      </c>
      <c r="K3344" s="4">
        <f>IFERROR(__xludf.DUMMYFUNCTION("""COMPUTED_VALUE"""),2023.0)</f>
        <v>2023</v>
      </c>
    </row>
    <row r="3345">
      <c r="A3345" s="1" t="s">
        <v>1431</v>
      </c>
      <c r="B3345" s="4" t="s">
        <v>55</v>
      </c>
      <c r="C3345" s="4" t="s">
        <v>24</v>
      </c>
      <c r="D3345" s="4" t="s">
        <v>28</v>
      </c>
      <c r="E3345" s="4">
        <v>2.0</v>
      </c>
      <c r="F3345" s="4">
        <v>3.0</v>
      </c>
      <c r="G3345" s="4">
        <v>6.0</v>
      </c>
      <c r="H3345" s="5">
        <v>44964.0</v>
      </c>
      <c r="I3345" s="4">
        <f>IFERROR(__xludf.DUMMYFUNCTION("SPLIT(H3345,""/"")"),7.0)</f>
        <v>7</v>
      </c>
      <c r="J3345" s="4">
        <f>IFERROR(__xludf.DUMMYFUNCTION("""COMPUTED_VALUE"""),2.0)</f>
        <v>2</v>
      </c>
      <c r="K3345" s="4">
        <f>IFERROR(__xludf.DUMMYFUNCTION("""COMPUTED_VALUE"""),2023.0)</f>
        <v>2023</v>
      </c>
    </row>
    <row r="3346">
      <c r="A3346" s="1" t="s">
        <v>1388</v>
      </c>
      <c r="B3346" s="4" t="s">
        <v>55</v>
      </c>
      <c r="C3346" s="4" t="s">
        <v>24</v>
      </c>
      <c r="D3346" s="4" t="s">
        <v>28</v>
      </c>
      <c r="E3346" s="4">
        <v>3.0</v>
      </c>
      <c r="F3346" s="4">
        <v>3.0</v>
      </c>
      <c r="G3346" s="4">
        <v>9.0</v>
      </c>
      <c r="H3346" s="5">
        <v>44966.0</v>
      </c>
      <c r="I3346" s="4">
        <f>IFERROR(__xludf.DUMMYFUNCTION("SPLIT(H3346,""/"")"),9.0)</f>
        <v>9</v>
      </c>
      <c r="J3346" s="4">
        <f>IFERROR(__xludf.DUMMYFUNCTION("""COMPUTED_VALUE"""),2.0)</f>
        <v>2</v>
      </c>
      <c r="K3346" s="4">
        <f>IFERROR(__xludf.DUMMYFUNCTION("""COMPUTED_VALUE"""),2023.0)</f>
        <v>2023</v>
      </c>
    </row>
    <row r="3347">
      <c r="A3347" s="1" t="s">
        <v>9739</v>
      </c>
      <c r="B3347" s="4" t="s">
        <v>55</v>
      </c>
      <c r="C3347" s="4" t="s">
        <v>30</v>
      </c>
      <c r="D3347" s="4" t="s">
        <v>30</v>
      </c>
      <c r="E3347" s="4">
        <v>2.0</v>
      </c>
      <c r="F3347" s="4">
        <v>3.0</v>
      </c>
      <c r="G3347" s="4">
        <v>6.0</v>
      </c>
      <c r="H3347" s="5">
        <v>44966.0</v>
      </c>
      <c r="I3347" s="4">
        <f>IFERROR(__xludf.DUMMYFUNCTION("SPLIT(H3347,""/"")"),9.0)</f>
        <v>9</v>
      </c>
      <c r="J3347" s="4">
        <f>IFERROR(__xludf.DUMMYFUNCTION("""COMPUTED_VALUE"""),2.0)</f>
        <v>2</v>
      </c>
      <c r="K3347" s="4">
        <f>IFERROR(__xludf.DUMMYFUNCTION("""COMPUTED_VALUE"""),2023.0)</f>
        <v>2023</v>
      </c>
    </row>
    <row r="3348">
      <c r="A3348" s="1" t="s">
        <v>1310</v>
      </c>
      <c r="B3348" s="4" t="s">
        <v>55</v>
      </c>
      <c r="C3348" s="4" t="s">
        <v>24</v>
      </c>
      <c r="D3348" s="4" t="s">
        <v>30</v>
      </c>
      <c r="E3348" s="4">
        <v>3.0</v>
      </c>
      <c r="F3348" s="4">
        <v>3.0</v>
      </c>
      <c r="G3348" s="4">
        <v>9.0</v>
      </c>
      <c r="H3348" s="5">
        <v>44966.0</v>
      </c>
      <c r="I3348" s="4">
        <f>IFERROR(__xludf.DUMMYFUNCTION("SPLIT(H3348,""/"")"),9.0)</f>
        <v>9</v>
      </c>
      <c r="J3348" s="4">
        <f>IFERROR(__xludf.DUMMYFUNCTION("""COMPUTED_VALUE"""),2.0)</f>
        <v>2</v>
      </c>
      <c r="K3348" s="4">
        <f>IFERROR(__xludf.DUMMYFUNCTION("""COMPUTED_VALUE"""),2023.0)</f>
        <v>2023</v>
      </c>
    </row>
    <row r="3349">
      <c r="A3349" s="1" t="s">
        <v>7836</v>
      </c>
      <c r="B3349" s="4" t="s">
        <v>55</v>
      </c>
      <c r="C3349" s="4" t="s">
        <v>29</v>
      </c>
      <c r="D3349" s="4" t="s">
        <v>39</v>
      </c>
      <c r="E3349" s="4">
        <v>4.0</v>
      </c>
      <c r="F3349" s="4">
        <v>3.0</v>
      </c>
      <c r="G3349" s="4">
        <v>12.0</v>
      </c>
      <c r="H3349" s="5">
        <v>44967.0</v>
      </c>
      <c r="I3349" s="4">
        <f>IFERROR(__xludf.DUMMYFUNCTION("SPLIT(H3349,""/"")"),10.0)</f>
        <v>10</v>
      </c>
      <c r="J3349" s="4">
        <f>IFERROR(__xludf.DUMMYFUNCTION("""COMPUTED_VALUE"""),2.0)</f>
        <v>2</v>
      </c>
      <c r="K3349" s="4">
        <f>IFERROR(__xludf.DUMMYFUNCTION("""COMPUTED_VALUE"""),2023.0)</f>
        <v>2023</v>
      </c>
    </row>
    <row r="3350">
      <c r="A3350" s="1" t="s">
        <v>3894</v>
      </c>
      <c r="B3350" s="4" t="s">
        <v>55</v>
      </c>
      <c r="C3350" s="4" t="s">
        <v>24</v>
      </c>
      <c r="D3350" s="4" t="s">
        <v>39</v>
      </c>
      <c r="E3350" s="4">
        <v>4.0</v>
      </c>
      <c r="F3350" s="4">
        <v>3.0</v>
      </c>
      <c r="G3350" s="4">
        <v>12.0</v>
      </c>
      <c r="H3350" s="5">
        <v>44968.0</v>
      </c>
      <c r="I3350" s="4">
        <f>IFERROR(__xludf.DUMMYFUNCTION("SPLIT(H3350,""/"")"),11.0)</f>
        <v>11</v>
      </c>
      <c r="J3350" s="4">
        <f>IFERROR(__xludf.DUMMYFUNCTION("""COMPUTED_VALUE"""),2.0)</f>
        <v>2</v>
      </c>
      <c r="K3350" s="4">
        <f>IFERROR(__xludf.DUMMYFUNCTION("""COMPUTED_VALUE"""),2023.0)</f>
        <v>2023</v>
      </c>
    </row>
    <row r="3351">
      <c r="A3351" s="1" t="s">
        <v>7458</v>
      </c>
      <c r="B3351" s="4" t="s">
        <v>55</v>
      </c>
      <c r="C3351" s="4" t="s">
        <v>30</v>
      </c>
      <c r="D3351" s="4" t="s">
        <v>23</v>
      </c>
      <c r="E3351" s="4">
        <v>5.0</v>
      </c>
      <c r="F3351" s="4">
        <v>3.0</v>
      </c>
      <c r="G3351" s="4">
        <v>15.0</v>
      </c>
      <c r="H3351" s="5">
        <v>44968.0</v>
      </c>
      <c r="I3351" s="4">
        <f>IFERROR(__xludf.DUMMYFUNCTION("SPLIT(H3351,""/"")"),11.0)</f>
        <v>11</v>
      </c>
      <c r="J3351" s="4">
        <f>IFERROR(__xludf.DUMMYFUNCTION("""COMPUTED_VALUE"""),2.0)</f>
        <v>2</v>
      </c>
      <c r="K3351" s="4">
        <f>IFERROR(__xludf.DUMMYFUNCTION("""COMPUTED_VALUE"""),2023.0)</f>
        <v>2023</v>
      </c>
    </row>
    <row r="3352">
      <c r="A3352" s="1" t="s">
        <v>6195</v>
      </c>
      <c r="B3352" s="4" t="s">
        <v>55</v>
      </c>
      <c r="C3352" s="4" t="s">
        <v>29</v>
      </c>
      <c r="D3352" s="4" t="s">
        <v>30</v>
      </c>
      <c r="E3352" s="4">
        <v>1.0</v>
      </c>
      <c r="F3352" s="4">
        <v>3.0</v>
      </c>
      <c r="G3352" s="4">
        <v>3.0</v>
      </c>
      <c r="H3352" s="5">
        <v>44969.0</v>
      </c>
      <c r="I3352" s="4">
        <f>IFERROR(__xludf.DUMMYFUNCTION("SPLIT(H3352,""/"")"),12.0)</f>
        <v>12</v>
      </c>
      <c r="J3352" s="4">
        <f>IFERROR(__xludf.DUMMYFUNCTION("""COMPUTED_VALUE"""),2.0)</f>
        <v>2</v>
      </c>
      <c r="K3352" s="4">
        <f>IFERROR(__xludf.DUMMYFUNCTION("""COMPUTED_VALUE"""),2023.0)</f>
        <v>2023</v>
      </c>
    </row>
    <row r="3353">
      <c r="A3353" s="1" t="s">
        <v>6961</v>
      </c>
      <c r="B3353" s="4" t="s">
        <v>55</v>
      </c>
      <c r="C3353" s="4" t="s">
        <v>30</v>
      </c>
      <c r="D3353" s="4" t="s">
        <v>30</v>
      </c>
      <c r="E3353" s="4">
        <v>5.0</v>
      </c>
      <c r="F3353" s="4">
        <v>3.0</v>
      </c>
      <c r="G3353" s="4">
        <v>15.0</v>
      </c>
      <c r="H3353" s="5">
        <v>44969.0</v>
      </c>
      <c r="I3353" s="4">
        <f>IFERROR(__xludf.DUMMYFUNCTION("SPLIT(H3353,""/"")"),12.0)</f>
        <v>12</v>
      </c>
      <c r="J3353" s="4">
        <f>IFERROR(__xludf.DUMMYFUNCTION("""COMPUTED_VALUE"""),2.0)</f>
        <v>2</v>
      </c>
      <c r="K3353" s="4">
        <f>IFERROR(__xludf.DUMMYFUNCTION("""COMPUTED_VALUE"""),2023.0)</f>
        <v>2023</v>
      </c>
    </row>
    <row r="3354">
      <c r="A3354" s="1" t="s">
        <v>8097</v>
      </c>
      <c r="B3354" s="4" t="s">
        <v>55</v>
      </c>
      <c r="C3354" s="4" t="s">
        <v>30</v>
      </c>
      <c r="D3354" s="4" t="s">
        <v>23</v>
      </c>
      <c r="E3354" s="4">
        <v>1.0</v>
      </c>
      <c r="F3354" s="4">
        <v>3.0</v>
      </c>
      <c r="G3354" s="4">
        <v>3.0</v>
      </c>
      <c r="H3354" s="5">
        <v>44969.0</v>
      </c>
      <c r="I3354" s="4">
        <f>IFERROR(__xludf.DUMMYFUNCTION("SPLIT(H3354,""/"")"),12.0)</f>
        <v>12</v>
      </c>
      <c r="J3354" s="4">
        <f>IFERROR(__xludf.DUMMYFUNCTION("""COMPUTED_VALUE"""),2.0)</f>
        <v>2</v>
      </c>
      <c r="K3354" s="4">
        <f>IFERROR(__xludf.DUMMYFUNCTION("""COMPUTED_VALUE"""),2023.0)</f>
        <v>2023</v>
      </c>
    </row>
    <row r="3355">
      <c r="A3355" s="1" t="s">
        <v>9799</v>
      </c>
      <c r="B3355" s="4" t="s">
        <v>55</v>
      </c>
      <c r="C3355" s="4" t="s">
        <v>30</v>
      </c>
      <c r="D3355" s="4" t="s">
        <v>30</v>
      </c>
      <c r="E3355" s="4">
        <v>4.0</v>
      </c>
      <c r="F3355" s="4">
        <v>3.0</v>
      </c>
      <c r="G3355" s="4">
        <v>12.0</v>
      </c>
      <c r="H3355" s="5">
        <v>44970.0</v>
      </c>
      <c r="I3355" s="4">
        <f>IFERROR(__xludf.DUMMYFUNCTION("SPLIT(H3355,""/"")"),13.0)</f>
        <v>13</v>
      </c>
      <c r="J3355" s="4">
        <f>IFERROR(__xludf.DUMMYFUNCTION("""COMPUTED_VALUE"""),2.0)</f>
        <v>2</v>
      </c>
      <c r="K3355" s="4">
        <f>IFERROR(__xludf.DUMMYFUNCTION("""COMPUTED_VALUE"""),2023.0)</f>
        <v>2023</v>
      </c>
    </row>
    <row r="3356">
      <c r="A3356" s="1" t="s">
        <v>4972</v>
      </c>
      <c r="B3356" s="4" t="s">
        <v>55</v>
      </c>
      <c r="C3356" s="4" t="s">
        <v>24</v>
      </c>
      <c r="D3356" s="4" t="s">
        <v>28</v>
      </c>
      <c r="E3356" s="4">
        <v>2.0</v>
      </c>
      <c r="F3356" s="4">
        <v>3.0</v>
      </c>
      <c r="G3356" s="4">
        <v>6.0</v>
      </c>
      <c r="H3356" s="5">
        <v>44970.0</v>
      </c>
      <c r="I3356" s="4">
        <f>IFERROR(__xludf.DUMMYFUNCTION("SPLIT(H3356,""/"")"),13.0)</f>
        <v>13</v>
      </c>
      <c r="J3356" s="4">
        <f>IFERROR(__xludf.DUMMYFUNCTION("""COMPUTED_VALUE"""),2.0)</f>
        <v>2</v>
      </c>
      <c r="K3356" s="4">
        <f>IFERROR(__xludf.DUMMYFUNCTION("""COMPUTED_VALUE"""),2023.0)</f>
        <v>2023</v>
      </c>
    </row>
    <row r="3357">
      <c r="A3357" s="1" t="s">
        <v>3262</v>
      </c>
      <c r="B3357" s="4" t="s">
        <v>55</v>
      </c>
      <c r="C3357" s="4" t="s">
        <v>24</v>
      </c>
      <c r="D3357" s="4" t="s">
        <v>28</v>
      </c>
      <c r="E3357" s="4">
        <v>3.0</v>
      </c>
      <c r="F3357" s="4">
        <v>3.0</v>
      </c>
      <c r="G3357" s="4">
        <v>9.0</v>
      </c>
      <c r="H3357" s="5">
        <v>44970.0</v>
      </c>
      <c r="I3357" s="4">
        <f>IFERROR(__xludf.DUMMYFUNCTION("SPLIT(H3357,""/"")"),13.0)</f>
        <v>13</v>
      </c>
      <c r="J3357" s="4">
        <f>IFERROR(__xludf.DUMMYFUNCTION("""COMPUTED_VALUE"""),2.0)</f>
        <v>2</v>
      </c>
      <c r="K3357" s="4">
        <f>IFERROR(__xludf.DUMMYFUNCTION("""COMPUTED_VALUE"""),2023.0)</f>
        <v>2023</v>
      </c>
    </row>
    <row r="3358">
      <c r="A3358" s="1" t="s">
        <v>1874</v>
      </c>
      <c r="B3358" s="4" t="s">
        <v>55</v>
      </c>
      <c r="C3358" s="4" t="s">
        <v>29</v>
      </c>
      <c r="D3358" s="4" t="s">
        <v>30</v>
      </c>
      <c r="E3358" s="4">
        <v>4.0</v>
      </c>
      <c r="F3358" s="4">
        <v>3.0</v>
      </c>
      <c r="G3358" s="4">
        <v>12.0</v>
      </c>
      <c r="H3358" s="5">
        <v>44971.0</v>
      </c>
      <c r="I3358" s="4">
        <f>IFERROR(__xludf.DUMMYFUNCTION("SPLIT(H3358,""/"")"),14.0)</f>
        <v>14</v>
      </c>
      <c r="J3358" s="4">
        <f>IFERROR(__xludf.DUMMYFUNCTION("""COMPUTED_VALUE"""),2.0)</f>
        <v>2</v>
      </c>
      <c r="K3358" s="4">
        <f>IFERROR(__xludf.DUMMYFUNCTION("""COMPUTED_VALUE"""),2023.0)</f>
        <v>2023</v>
      </c>
    </row>
    <row r="3359">
      <c r="A3359" s="1" t="s">
        <v>2113</v>
      </c>
      <c r="B3359" s="4" t="s">
        <v>55</v>
      </c>
      <c r="C3359" s="4" t="s">
        <v>30</v>
      </c>
      <c r="D3359" s="4" t="s">
        <v>39</v>
      </c>
      <c r="E3359" s="4">
        <v>1.0</v>
      </c>
      <c r="F3359" s="4">
        <v>3.0</v>
      </c>
      <c r="G3359" s="4">
        <v>3.0</v>
      </c>
      <c r="H3359" s="5">
        <v>44971.0</v>
      </c>
      <c r="I3359" s="4">
        <f>IFERROR(__xludf.DUMMYFUNCTION("SPLIT(H3359,""/"")"),14.0)</f>
        <v>14</v>
      </c>
      <c r="J3359" s="4">
        <f>IFERROR(__xludf.DUMMYFUNCTION("""COMPUTED_VALUE"""),2.0)</f>
        <v>2</v>
      </c>
      <c r="K3359" s="4">
        <f>IFERROR(__xludf.DUMMYFUNCTION("""COMPUTED_VALUE"""),2023.0)</f>
        <v>2023</v>
      </c>
    </row>
    <row r="3360">
      <c r="A3360" s="1" t="s">
        <v>3456</v>
      </c>
      <c r="B3360" s="4" t="s">
        <v>55</v>
      </c>
      <c r="C3360" s="4" t="s">
        <v>30</v>
      </c>
      <c r="D3360" s="4" t="s">
        <v>30</v>
      </c>
      <c r="E3360" s="4">
        <v>2.0</v>
      </c>
      <c r="F3360" s="4">
        <v>3.0</v>
      </c>
      <c r="G3360" s="4">
        <v>6.0</v>
      </c>
      <c r="H3360" s="5">
        <v>44972.0</v>
      </c>
      <c r="I3360" s="4">
        <f>IFERROR(__xludf.DUMMYFUNCTION("SPLIT(H3360,""/"")"),15.0)</f>
        <v>15</v>
      </c>
      <c r="J3360" s="4">
        <f>IFERROR(__xludf.DUMMYFUNCTION("""COMPUTED_VALUE"""),2.0)</f>
        <v>2</v>
      </c>
      <c r="K3360" s="4">
        <f>IFERROR(__xludf.DUMMYFUNCTION("""COMPUTED_VALUE"""),2023.0)</f>
        <v>2023</v>
      </c>
    </row>
    <row r="3361">
      <c r="A3361" s="1" t="s">
        <v>1600</v>
      </c>
      <c r="B3361" s="4" t="s">
        <v>55</v>
      </c>
      <c r="C3361" s="4" t="s">
        <v>30</v>
      </c>
      <c r="D3361" s="4" t="s">
        <v>23</v>
      </c>
      <c r="E3361" s="4">
        <v>2.0</v>
      </c>
      <c r="F3361" s="4">
        <v>3.0</v>
      </c>
      <c r="G3361" s="4">
        <v>6.0</v>
      </c>
      <c r="H3361" s="5">
        <v>44972.0</v>
      </c>
      <c r="I3361" s="4">
        <f>IFERROR(__xludf.DUMMYFUNCTION("SPLIT(H3361,""/"")"),15.0)</f>
        <v>15</v>
      </c>
      <c r="J3361" s="4">
        <f>IFERROR(__xludf.DUMMYFUNCTION("""COMPUTED_VALUE"""),2.0)</f>
        <v>2</v>
      </c>
      <c r="K3361" s="4">
        <f>IFERROR(__xludf.DUMMYFUNCTION("""COMPUTED_VALUE"""),2023.0)</f>
        <v>2023</v>
      </c>
    </row>
    <row r="3362">
      <c r="A3362" s="1" t="s">
        <v>3365</v>
      </c>
      <c r="B3362" s="4" t="s">
        <v>55</v>
      </c>
      <c r="C3362" s="4" t="s">
        <v>29</v>
      </c>
      <c r="D3362" s="4" t="s">
        <v>23</v>
      </c>
      <c r="E3362" s="4">
        <v>4.0</v>
      </c>
      <c r="F3362" s="4">
        <v>3.0</v>
      </c>
      <c r="G3362" s="4">
        <v>12.0</v>
      </c>
      <c r="H3362" s="5">
        <v>44972.0</v>
      </c>
      <c r="I3362" s="4">
        <f>IFERROR(__xludf.DUMMYFUNCTION("SPLIT(H3362,""/"")"),15.0)</f>
        <v>15</v>
      </c>
      <c r="J3362" s="4">
        <f>IFERROR(__xludf.DUMMYFUNCTION("""COMPUTED_VALUE"""),2.0)</f>
        <v>2</v>
      </c>
      <c r="K3362" s="4">
        <f>IFERROR(__xludf.DUMMYFUNCTION("""COMPUTED_VALUE"""),2023.0)</f>
        <v>2023</v>
      </c>
    </row>
    <row r="3363">
      <c r="A3363" s="1" t="s">
        <v>2906</v>
      </c>
      <c r="B3363" s="4" t="s">
        <v>55</v>
      </c>
      <c r="C3363" s="4" t="s">
        <v>30</v>
      </c>
      <c r="D3363" s="4" t="s">
        <v>28</v>
      </c>
      <c r="E3363" s="4">
        <v>3.0</v>
      </c>
      <c r="F3363" s="4">
        <v>3.0</v>
      </c>
      <c r="G3363" s="4">
        <v>9.0</v>
      </c>
      <c r="H3363" s="5">
        <v>44972.0</v>
      </c>
      <c r="I3363" s="4">
        <f>IFERROR(__xludf.DUMMYFUNCTION("SPLIT(H3363,""/"")"),15.0)</f>
        <v>15</v>
      </c>
      <c r="J3363" s="4">
        <f>IFERROR(__xludf.DUMMYFUNCTION("""COMPUTED_VALUE"""),2.0)</f>
        <v>2</v>
      </c>
      <c r="K3363" s="4">
        <f>IFERROR(__xludf.DUMMYFUNCTION("""COMPUTED_VALUE"""),2023.0)</f>
        <v>2023</v>
      </c>
    </row>
    <row r="3364">
      <c r="A3364" s="1" t="s">
        <v>7388</v>
      </c>
      <c r="B3364" s="4" t="s">
        <v>55</v>
      </c>
      <c r="C3364" s="4" t="s">
        <v>29</v>
      </c>
      <c r="D3364" s="4" t="s">
        <v>23</v>
      </c>
      <c r="E3364" s="4">
        <v>1.0</v>
      </c>
      <c r="F3364" s="4">
        <v>3.0</v>
      </c>
      <c r="G3364" s="4">
        <v>3.0</v>
      </c>
      <c r="H3364" s="5">
        <v>44972.0</v>
      </c>
      <c r="I3364" s="4">
        <f>IFERROR(__xludf.DUMMYFUNCTION("SPLIT(H3364,""/"")"),15.0)</f>
        <v>15</v>
      </c>
      <c r="J3364" s="4">
        <f>IFERROR(__xludf.DUMMYFUNCTION("""COMPUTED_VALUE"""),2.0)</f>
        <v>2</v>
      </c>
      <c r="K3364" s="4">
        <f>IFERROR(__xludf.DUMMYFUNCTION("""COMPUTED_VALUE"""),2023.0)</f>
        <v>2023</v>
      </c>
    </row>
    <row r="3365">
      <c r="A3365" s="1" t="s">
        <v>5269</v>
      </c>
      <c r="B3365" s="4" t="s">
        <v>55</v>
      </c>
      <c r="C3365" s="4" t="s">
        <v>30</v>
      </c>
      <c r="D3365" s="4" t="s">
        <v>30</v>
      </c>
      <c r="E3365" s="4">
        <v>5.0</v>
      </c>
      <c r="F3365" s="4">
        <v>3.0</v>
      </c>
      <c r="G3365" s="4">
        <v>15.0</v>
      </c>
      <c r="H3365" s="5">
        <v>44972.0</v>
      </c>
      <c r="I3365" s="4">
        <f>IFERROR(__xludf.DUMMYFUNCTION("SPLIT(H3365,""/"")"),15.0)</f>
        <v>15</v>
      </c>
      <c r="J3365" s="4">
        <f>IFERROR(__xludf.DUMMYFUNCTION("""COMPUTED_VALUE"""),2.0)</f>
        <v>2</v>
      </c>
      <c r="K3365" s="4">
        <f>IFERROR(__xludf.DUMMYFUNCTION("""COMPUTED_VALUE"""),2023.0)</f>
        <v>2023</v>
      </c>
    </row>
    <row r="3366">
      <c r="A3366" s="1" t="s">
        <v>5040</v>
      </c>
      <c r="B3366" s="4" t="s">
        <v>55</v>
      </c>
      <c r="C3366" s="4" t="s">
        <v>24</v>
      </c>
      <c r="D3366" s="4" t="s">
        <v>39</v>
      </c>
      <c r="E3366" s="4">
        <v>2.0</v>
      </c>
      <c r="F3366" s="4">
        <v>3.0</v>
      </c>
      <c r="G3366" s="4">
        <v>6.0</v>
      </c>
      <c r="H3366" s="5">
        <v>44972.0</v>
      </c>
      <c r="I3366" s="4">
        <f>IFERROR(__xludf.DUMMYFUNCTION("SPLIT(H3366,""/"")"),15.0)</f>
        <v>15</v>
      </c>
      <c r="J3366" s="4">
        <f>IFERROR(__xludf.DUMMYFUNCTION("""COMPUTED_VALUE"""),2.0)</f>
        <v>2</v>
      </c>
      <c r="K3366" s="4">
        <f>IFERROR(__xludf.DUMMYFUNCTION("""COMPUTED_VALUE"""),2023.0)</f>
        <v>2023</v>
      </c>
    </row>
    <row r="3367">
      <c r="A3367" s="1" t="s">
        <v>9396</v>
      </c>
      <c r="B3367" s="4" t="s">
        <v>55</v>
      </c>
      <c r="C3367" s="4" t="s">
        <v>29</v>
      </c>
      <c r="D3367" s="4" t="s">
        <v>39</v>
      </c>
      <c r="E3367" s="4">
        <v>4.0</v>
      </c>
      <c r="F3367" s="4">
        <v>3.0</v>
      </c>
      <c r="G3367" s="4">
        <v>12.0</v>
      </c>
      <c r="H3367" s="5">
        <v>44973.0</v>
      </c>
      <c r="I3367" s="4">
        <f>IFERROR(__xludf.DUMMYFUNCTION("SPLIT(H3367,""/"")"),16.0)</f>
        <v>16</v>
      </c>
      <c r="J3367" s="4">
        <f>IFERROR(__xludf.DUMMYFUNCTION("""COMPUTED_VALUE"""),2.0)</f>
        <v>2</v>
      </c>
      <c r="K3367" s="4">
        <f>IFERROR(__xludf.DUMMYFUNCTION("""COMPUTED_VALUE"""),2023.0)</f>
        <v>2023</v>
      </c>
    </row>
    <row r="3368">
      <c r="A3368" s="1" t="s">
        <v>8565</v>
      </c>
      <c r="B3368" s="4" t="s">
        <v>55</v>
      </c>
      <c r="C3368" s="4" t="s">
        <v>29</v>
      </c>
      <c r="D3368" s="4" t="s">
        <v>39</v>
      </c>
      <c r="E3368" s="4">
        <v>2.0</v>
      </c>
      <c r="F3368" s="4">
        <v>3.0</v>
      </c>
      <c r="G3368" s="4">
        <v>6.0</v>
      </c>
      <c r="H3368" s="5">
        <v>44973.0</v>
      </c>
      <c r="I3368" s="4">
        <f>IFERROR(__xludf.DUMMYFUNCTION("SPLIT(H3368,""/"")"),16.0)</f>
        <v>16</v>
      </c>
      <c r="J3368" s="4">
        <f>IFERROR(__xludf.DUMMYFUNCTION("""COMPUTED_VALUE"""),2.0)</f>
        <v>2</v>
      </c>
      <c r="K3368" s="4">
        <f>IFERROR(__xludf.DUMMYFUNCTION("""COMPUTED_VALUE"""),2023.0)</f>
        <v>2023</v>
      </c>
    </row>
    <row r="3369">
      <c r="A3369" s="1" t="s">
        <v>9238</v>
      </c>
      <c r="B3369" s="4" t="s">
        <v>55</v>
      </c>
      <c r="C3369" s="4" t="s">
        <v>30</v>
      </c>
      <c r="D3369" s="4" t="s">
        <v>23</v>
      </c>
      <c r="E3369" s="4">
        <v>5.0</v>
      </c>
      <c r="F3369" s="4">
        <v>3.0</v>
      </c>
      <c r="G3369" s="4">
        <v>15.0</v>
      </c>
      <c r="H3369" s="5">
        <v>44973.0</v>
      </c>
      <c r="I3369" s="4">
        <f>IFERROR(__xludf.DUMMYFUNCTION("SPLIT(H3369,""/"")"),16.0)</f>
        <v>16</v>
      </c>
      <c r="J3369" s="4">
        <f>IFERROR(__xludf.DUMMYFUNCTION("""COMPUTED_VALUE"""),2.0)</f>
        <v>2</v>
      </c>
      <c r="K3369" s="4">
        <f>IFERROR(__xludf.DUMMYFUNCTION("""COMPUTED_VALUE"""),2023.0)</f>
        <v>2023</v>
      </c>
    </row>
    <row r="3370">
      <c r="A3370" s="1" t="s">
        <v>6291</v>
      </c>
      <c r="B3370" s="4" t="s">
        <v>55</v>
      </c>
      <c r="C3370" s="4" t="s">
        <v>29</v>
      </c>
      <c r="D3370" s="4" t="s">
        <v>39</v>
      </c>
      <c r="E3370" s="4">
        <v>5.0</v>
      </c>
      <c r="F3370" s="4">
        <v>3.0</v>
      </c>
      <c r="G3370" s="4">
        <v>15.0</v>
      </c>
      <c r="H3370" s="5">
        <v>44974.0</v>
      </c>
      <c r="I3370" s="4">
        <f>IFERROR(__xludf.DUMMYFUNCTION("SPLIT(H3370,""/"")"),17.0)</f>
        <v>17</v>
      </c>
      <c r="J3370" s="4">
        <f>IFERROR(__xludf.DUMMYFUNCTION("""COMPUTED_VALUE"""),2.0)</f>
        <v>2</v>
      </c>
      <c r="K3370" s="4">
        <f>IFERROR(__xludf.DUMMYFUNCTION("""COMPUTED_VALUE"""),2023.0)</f>
        <v>2023</v>
      </c>
    </row>
    <row r="3371">
      <c r="A3371" s="1" t="s">
        <v>8025</v>
      </c>
      <c r="B3371" s="4" t="s">
        <v>55</v>
      </c>
      <c r="C3371" s="4" t="s">
        <v>29</v>
      </c>
      <c r="D3371" s="4" t="s">
        <v>30</v>
      </c>
      <c r="E3371" s="4">
        <v>4.0</v>
      </c>
      <c r="F3371" s="4">
        <v>3.0</v>
      </c>
      <c r="G3371" s="4">
        <v>12.0</v>
      </c>
      <c r="H3371" s="5">
        <v>44974.0</v>
      </c>
      <c r="I3371" s="4">
        <f>IFERROR(__xludf.DUMMYFUNCTION("SPLIT(H3371,""/"")"),17.0)</f>
        <v>17</v>
      </c>
      <c r="J3371" s="4">
        <f>IFERROR(__xludf.DUMMYFUNCTION("""COMPUTED_VALUE"""),2.0)</f>
        <v>2</v>
      </c>
      <c r="K3371" s="4">
        <f>IFERROR(__xludf.DUMMYFUNCTION("""COMPUTED_VALUE"""),2023.0)</f>
        <v>2023</v>
      </c>
    </row>
    <row r="3372">
      <c r="A3372" s="1" t="s">
        <v>6844</v>
      </c>
      <c r="B3372" s="4" t="s">
        <v>55</v>
      </c>
      <c r="C3372" s="4" t="s">
        <v>30</v>
      </c>
      <c r="D3372" s="4" t="s">
        <v>30</v>
      </c>
      <c r="E3372" s="4">
        <v>3.0</v>
      </c>
      <c r="F3372" s="4">
        <v>3.0</v>
      </c>
      <c r="G3372" s="4">
        <v>9.0</v>
      </c>
      <c r="H3372" s="5">
        <v>44974.0</v>
      </c>
      <c r="I3372" s="4">
        <f>IFERROR(__xludf.DUMMYFUNCTION("SPLIT(H3372,""/"")"),17.0)</f>
        <v>17</v>
      </c>
      <c r="J3372" s="4">
        <f>IFERROR(__xludf.DUMMYFUNCTION("""COMPUTED_VALUE"""),2.0)</f>
        <v>2</v>
      </c>
      <c r="K3372" s="4">
        <f>IFERROR(__xludf.DUMMYFUNCTION("""COMPUTED_VALUE"""),2023.0)</f>
        <v>2023</v>
      </c>
    </row>
    <row r="3373">
      <c r="A3373" s="1" t="s">
        <v>7148</v>
      </c>
      <c r="B3373" s="4" t="s">
        <v>55</v>
      </c>
      <c r="C3373" s="4" t="s">
        <v>29</v>
      </c>
      <c r="D3373" s="4" t="s">
        <v>30</v>
      </c>
      <c r="E3373" s="4">
        <v>5.0</v>
      </c>
      <c r="F3373" s="4">
        <v>3.0</v>
      </c>
      <c r="G3373" s="4">
        <v>15.0</v>
      </c>
      <c r="H3373" s="5">
        <v>44975.0</v>
      </c>
      <c r="I3373" s="4">
        <f>IFERROR(__xludf.DUMMYFUNCTION("SPLIT(H3373,""/"")"),18.0)</f>
        <v>18</v>
      </c>
      <c r="J3373" s="4">
        <f>IFERROR(__xludf.DUMMYFUNCTION("""COMPUTED_VALUE"""),2.0)</f>
        <v>2</v>
      </c>
      <c r="K3373" s="4">
        <f>IFERROR(__xludf.DUMMYFUNCTION("""COMPUTED_VALUE"""),2023.0)</f>
        <v>2023</v>
      </c>
    </row>
    <row r="3374">
      <c r="A3374" s="1" t="s">
        <v>1904</v>
      </c>
      <c r="B3374" s="4" t="s">
        <v>55</v>
      </c>
      <c r="C3374" s="4" t="s">
        <v>24</v>
      </c>
      <c r="D3374" s="4" t="s">
        <v>28</v>
      </c>
      <c r="E3374" s="4">
        <v>3.0</v>
      </c>
      <c r="F3374" s="4">
        <v>3.0</v>
      </c>
      <c r="G3374" s="4">
        <v>9.0</v>
      </c>
      <c r="H3374" s="5">
        <v>44976.0</v>
      </c>
      <c r="I3374" s="4">
        <f>IFERROR(__xludf.DUMMYFUNCTION("SPLIT(H3374,""/"")"),19.0)</f>
        <v>19</v>
      </c>
      <c r="J3374" s="4">
        <f>IFERROR(__xludf.DUMMYFUNCTION("""COMPUTED_VALUE"""),2.0)</f>
        <v>2</v>
      </c>
      <c r="K3374" s="4">
        <f>IFERROR(__xludf.DUMMYFUNCTION("""COMPUTED_VALUE"""),2023.0)</f>
        <v>2023</v>
      </c>
    </row>
    <row r="3375">
      <c r="A3375" s="1" t="s">
        <v>3187</v>
      </c>
      <c r="B3375" s="4" t="s">
        <v>55</v>
      </c>
      <c r="C3375" s="4" t="s">
        <v>30</v>
      </c>
      <c r="D3375" s="4" t="s">
        <v>30</v>
      </c>
      <c r="E3375" s="4">
        <v>3.0</v>
      </c>
      <c r="F3375" s="4">
        <v>3.0</v>
      </c>
      <c r="G3375" s="4">
        <v>9.0</v>
      </c>
      <c r="H3375" s="5">
        <v>44976.0</v>
      </c>
      <c r="I3375" s="4">
        <f>IFERROR(__xludf.DUMMYFUNCTION("SPLIT(H3375,""/"")"),19.0)</f>
        <v>19</v>
      </c>
      <c r="J3375" s="4">
        <f>IFERROR(__xludf.DUMMYFUNCTION("""COMPUTED_VALUE"""),2.0)</f>
        <v>2</v>
      </c>
      <c r="K3375" s="4">
        <f>IFERROR(__xludf.DUMMYFUNCTION("""COMPUTED_VALUE"""),2023.0)</f>
        <v>2023</v>
      </c>
    </row>
    <row r="3376">
      <c r="A3376" s="1" t="s">
        <v>6190</v>
      </c>
      <c r="B3376" s="4" t="s">
        <v>55</v>
      </c>
      <c r="C3376" s="4" t="s">
        <v>30</v>
      </c>
      <c r="D3376" s="4" t="s">
        <v>28</v>
      </c>
      <c r="E3376" s="4">
        <v>4.0</v>
      </c>
      <c r="F3376" s="4">
        <v>3.0</v>
      </c>
      <c r="G3376" s="4">
        <v>12.0</v>
      </c>
      <c r="H3376" s="5">
        <v>44976.0</v>
      </c>
      <c r="I3376" s="4">
        <f>IFERROR(__xludf.DUMMYFUNCTION("SPLIT(H3376,""/"")"),19.0)</f>
        <v>19</v>
      </c>
      <c r="J3376" s="4">
        <f>IFERROR(__xludf.DUMMYFUNCTION("""COMPUTED_VALUE"""),2.0)</f>
        <v>2</v>
      </c>
      <c r="K3376" s="4">
        <f>IFERROR(__xludf.DUMMYFUNCTION("""COMPUTED_VALUE"""),2023.0)</f>
        <v>2023</v>
      </c>
    </row>
    <row r="3377">
      <c r="A3377" s="1" t="s">
        <v>9406</v>
      </c>
      <c r="B3377" s="4" t="s">
        <v>55</v>
      </c>
      <c r="C3377" s="4" t="s">
        <v>24</v>
      </c>
      <c r="D3377" s="4" t="s">
        <v>23</v>
      </c>
      <c r="E3377" s="4">
        <v>4.0</v>
      </c>
      <c r="F3377" s="4">
        <v>3.0</v>
      </c>
      <c r="G3377" s="4">
        <v>12.0</v>
      </c>
      <c r="H3377" s="5">
        <v>44977.0</v>
      </c>
      <c r="I3377" s="4">
        <f>IFERROR(__xludf.DUMMYFUNCTION("SPLIT(H3377,""/"")"),20.0)</f>
        <v>20</v>
      </c>
      <c r="J3377" s="4">
        <f>IFERROR(__xludf.DUMMYFUNCTION("""COMPUTED_VALUE"""),2.0)</f>
        <v>2</v>
      </c>
      <c r="K3377" s="4">
        <f>IFERROR(__xludf.DUMMYFUNCTION("""COMPUTED_VALUE"""),2023.0)</f>
        <v>2023</v>
      </c>
    </row>
    <row r="3378">
      <c r="A3378" s="1" t="s">
        <v>1926</v>
      </c>
      <c r="B3378" s="4" t="s">
        <v>55</v>
      </c>
      <c r="C3378" s="4" t="s">
        <v>29</v>
      </c>
      <c r="D3378" s="4" t="s">
        <v>28</v>
      </c>
      <c r="E3378" s="4">
        <v>5.0</v>
      </c>
      <c r="F3378" s="4">
        <v>3.0</v>
      </c>
      <c r="G3378" s="4">
        <v>15.0</v>
      </c>
      <c r="H3378" s="5">
        <v>44977.0</v>
      </c>
      <c r="I3378" s="4">
        <f>IFERROR(__xludf.DUMMYFUNCTION("SPLIT(H3378,""/"")"),20.0)</f>
        <v>20</v>
      </c>
      <c r="J3378" s="4">
        <f>IFERROR(__xludf.DUMMYFUNCTION("""COMPUTED_VALUE"""),2.0)</f>
        <v>2</v>
      </c>
      <c r="K3378" s="4">
        <f>IFERROR(__xludf.DUMMYFUNCTION("""COMPUTED_VALUE"""),2023.0)</f>
        <v>2023</v>
      </c>
    </row>
    <row r="3379">
      <c r="A3379" s="1" t="s">
        <v>2180</v>
      </c>
      <c r="B3379" s="4" t="s">
        <v>55</v>
      </c>
      <c r="C3379" s="4" t="s">
        <v>24</v>
      </c>
      <c r="D3379" s="4" t="s">
        <v>23</v>
      </c>
      <c r="E3379" s="4">
        <v>3.0</v>
      </c>
      <c r="F3379" s="4">
        <v>3.0</v>
      </c>
      <c r="G3379" s="4">
        <v>9.0</v>
      </c>
      <c r="H3379" s="5">
        <v>44977.0</v>
      </c>
      <c r="I3379" s="4">
        <f>IFERROR(__xludf.DUMMYFUNCTION("SPLIT(H3379,""/"")"),20.0)</f>
        <v>20</v>
      </c>
      <c r="J3379" s="4">
        <f>IFERROR(__xludf.DUMMYFUNCTION("""COMPUTED_VALUE"""),2.0)</f>
        <v>2</v>
      </c>
      <c r="K3379" s="4">
        <f>IFERROR(__xludf.DUMMYFUNCTION("""COMPUTED_VALUE"""),2023.0)</f>
        <v>2023</v>
      </c>
    </row>
    <row r="3380">
      <c r="A3380" s="1" t="s">
        <v>780</v>
      </c>
      <c r="B3380" s="4" t="s">
        <v>55</v>
      </c>
      <c r="C3380" s="4" t="s">
        <v>29</v>
      </c>
      <c r="D3380" s="4" t="s">
        <v>28</v>
      </c>
      <c r="E3380" s="4">
        <v>1.0</v>
      </c>
      <c r="F3380" s="4">
        <v>3.0</v>
      </c>
      <c r="G3380" s="4">
        <v>3.0</v>
      </c>
      <c r="H3380" s="5">
        <v>44977.0</v>
      </c>
      <c r="I3380" s="4">
        <f>IFERROR(__xludf.DUMMYFUNCTION("SPLIT(H3380,""/"")"),20.0)</f>
        <v>20</v>
      </c>
      <c r="J3380" s="4">
        <f>IFERROR(__xludf.DUMMYFUNCTION("""COMPUTED_VALUE"""),2.0)</f>
        <v>2</v>
      </c>
      <c r="K3380" s="4">
        <f>IFERROR(__xludf.DUMMYFUNCTION("""COMPUTED_VALUE"""),2023.0)</f>
        <v>2023</v>
      </c>
    </row>
    <row r="3381">
      <c r="A3381" s="1" t="s">
        <v>8427</v>
      </c>
      <c r="B3381" s="4" t="s">
        <v>55</v>
      </c>
      <c r="C3381" s="4" t="s">
        <v>29</v>
      </c>
      <c r="D3381" s="4" t="s">
        <v>30</v>
      </c>
      <c r="E3381" s="4">
        <v>4.0</v>
      </c>
      <c r="F3381" s="4">
        <v>3.0</v>
      </c>
      <c r="G3381" s="4">
        <v>12.0</v>
      </c>
      <c r="H3381" s="5">
        <v>44977.0</v>
      </c>
      <c r="I3381" s="4">
        <f>IFERROR(__xludf.DUMMYFUNCTION("SPLIT(H3381,""/"")"),20.0)</f>
        <v>20</v>
      </c>
      <c r="J3381" s="4">
        <f>IFERROR(__xludf.DUMMYFUNCTION("""COMPUTED_VALUE"""),2.0)</f>
        <v>2</v>
      </c>
      <c r="K3381" s="4">
        <f>IFERROR(__xludf.DUMMYFUNCTION("""COMPUTED_VALUE"""),2023.0)</f>
        <v>2023</v>
      </c>
    </row>
    <row r="3382">
      <c r="A3382" s="1" t="s">
        <v>4834</v>
      </c>
      <c r="B3382" s="4" t="s">
        <v>55</v>
      </c>
      <c r="C3382" s="4" t="s">
        <v>29</v>
      </c>
      <c r="D3382" s="4" t="s">
        <v>23</v>
      </c>
      <c r="E3382" s="4">
        <v>4.0</v>
      </c>
      <c r="F3382" s="4">
        <v>3.0</v>
      </c>
      <c r="G3382" s="4">
        <v>12.0</v>
      </c>
      <c r="H3382" s="5">
        <v>44978.0</v>
      </c>
      <c r="I3382" s="4">
        <f>IFERROR(__xludf.DUMMYFUNCTION("SPLIT(H3382,""/"")"),21.0)</f>
        <v>21</v>
      </c>
      <c r="J3382" s="4">
        <f>IFERROR(__xludf.DUMMYFUNCTION("""COMPUTED_VALUE"""),2.0)</f>
        <v>2</v>
      </c>
      <c r="K3382" s="4">
        <f>IFERROR(__xludf.DUMMYFUNCTION("""COMPUTED_VALUE"""),2023.0)</f>
        <v>2023</v>
      </c>
    </row>
    <row r="3383">
      <c r="A3383" s="1" t="s">
        <v>3841</v>
      </c>
      <c r="B3383" s="4" t="s">
        <v>55</v>
      </c>
      <c r="C3383" s="4" t="s">
        <v>30</v>
      </c>
      <c r="D3383" s="4" t="s">
        <v>30</v>
      </c>
      <c r="E3383" s="4">
        <v>3.0</v>
      </c>
      <c r="F3383" s="4">
        <v>3.0</v>
      </c>
      <c r="G3383" s="4">
        <v>9.0</v>
      </c>
      <c r="H3383" s="5">
        <v>44978.0</v>
      </c>
      <c r="I3383" s="4">
        <f>IFERROR(__xludf.DUMMYFUNCTION("SPLIT(H3383,""/"")"),21.0)</f>
        <v>21</v>
      </c>
      <c r="J3383" s="4">
        <f>IFERROR(__xludf.DUMMYFUNCTION("""COMPUTED_VALUE"""),2.0)</f>
        <v>2</v>
      </c>
      <c r="K3383" s="4">
        <f>IFERROR(__xludf.DUMMYFUNCTION("""COMPUTED_VALUE"""),2023.0)</f>
        <v>2023</v>
      </c>
    </row>
    <row r="3384">
      <c r="A3384" s="1" t="s">
        <v>5101</v>
      </c>
      <c r="B3384" s="4" t="s">
        <v>55</v>
      </c>
      <c r="C3384" s="4" t="s">
        <v>24</v>
      </c>
      <c r="D3384" s="4" t="s">
        <v>30</v>
      </c>
      <c r="E3384" s="4">
        <v>5.0</v>
      </c>
      <c r="F3384" s="4">
        <v>3.0</v>
      </c>
      <c r="G3384" s="4">
        <v>15.0</v>
      </c>
      <c r="H3384" s="5">
        <v>44978.0</v>
      </c>
      <c r="I3384" s="4">
        <f>IFERROR(__xludf.DUMMYFUNCTION("SPLIT(H3384,""/"")"),21.0)</f>
        <v>21</v>
      </c>
      <c r="J3384" s="4">
        <f>IFERROR(__xludf.DUMMYFUNCTION("""COMPUTED_VALUE"""),2.0)</f>
        <v>2</v>
      </c>
      <c r="K3384" s="4">
        <f>IFERROR(__xludf.DUMMYFUNCTION("""COMPUTED_VALUE"""),2023.0)</f>
        <v>2023</v>
      </c>
    </row>
    <row r="3385">
      <c r="A3385" s="1" t="s">
        <v>1553</v>
      </c>
      <c r="B3385" s="4" t="s">
        <v>55</v>
      </c>
      <c r="C3385" s="4" t="s">
        <v>30</v>
      </c>
      <c r="D3385" s="4" t="s">
        <v>23</v>
      </c>
      <c r="E3385" s="4">
        <v>1.0</v>
      </c>
      <c r="F3385" s="4">
        <v>3.0</v>
      </c>
      <c r="G3385" s="4">
        <v>3.0</v>
      </c>
      <c r="H3385" s="5">
        <v>44978.0</v>
      </c>
      <c r="I3385" s="4">
        <f>IFERROR(__xludf.DUMMYFUNCTION("SPLIT(H3385,""/"")"),21.0)</f>
        <v>21</v>
      </c>
      <c r="J3385" s="4">
        <f>IFERROR(__xludf.DUMMYFUNCTION("""COMPUTED_VALUE"""),2.0)</f>
        <v>2</v>
      </c>
      <c r="K3385" s="4">
        <f>IFERROR(__xludf.DUMMYFUNCTION("""COMPUTED_VALUE"""),2023.0)</f>
        <v>2023</v>
      </c>
    </row>
    <row r="3386">
      <c r="A3386" s="1" t="s">
        <v>3320</v>
      </c>
      <c r="B3386" s="4" t="s">
        <v>55</v>
      </c>
      <c r="C3386" s="4" t="s">
        <v>24</v>
      </c>
      <c r="D3386" s="4" t="s">
        <v>23</v>
      </c>
      <c r="E3386" s="4">
        <v>4.0</v>
      </c>
      <c r="F3386" s="4">
        <v>3.0</v>
      </c>
      <c r="G3386" s="4">
        <v>12.0</v>
      </c>
      <c r="H3386" s="5">
        <v>44979.0</v>
      </c>
      <c r="I3386" s="4">
        <f>IFERROR(__xludf.DUMMYFUNCTION("SPLIT(H3386,""/"")"),22.0)</f>
        <v>22</v>
      </c>
      <c r="J3386" s="4">
        <f>IFERROR(__xludf.DUMMYFUNCTION("""COMPUTED_VALUE"""),2.0)</f>
        <v>2</v>
      </c>
      <c r="K3386" s="4">
        <f>IFERROR(__xludf.DUMMYFUNCTION("""COMPUTED_VALUE"""),2023.0)</f>
        <v>2023</v>
      </c>
    </row>
    <row r="3387">
      <c r="A3387" s="1" t="s">
        <v>2497</v>
      </c>
      <c r="B3387" s="4" t="s">
        <v>55</v>
      </c>
      <c r="C3387" s="4" t="s">
        <v>24</v>
      </c>
      <c r="D3387" s="4" t="s">
        <v>23</v>
      </c>
      <c r="E3387" s="4">
        <v>1.0</v>
      </c>
      <c r="F3387" s="4">
        <v>3.0</v>
      </c>
      <c r="G3387" s="4">
        <v>3.0</v>
      </c>
      <c r="H3387" s="5">
        <v>44979.0</v>
      </c>
      <c r="I3387" s="4">
        <f>IFERROR(__xludf.DUMMYFUNCTION("SPLIT(H3387,""/"")"),22.0)</f>
        <v>22</v>
      </c>
      <c r="J3387" s="4">
        <f>IFERROR(__xludf.DUMMYFUNCTION("""COMPUTED_VALUE"""),2.0)</f>
        <v>2</v>
      </c>
      <c r="K3387" s="4">
        <f>IFERROR(__xludf.DUMMYFUNCTION("""COMPUTED_VALUE"""),2023.0)</f>
        <v>2023</v>
      </c>
    </row>
    <row r="3388">
      <c r="A3388" s="1" t="s">
        <v>3048</v>
      </c>
      <c r="B3388" s="4" t="s">
        <v>55</v>
      </c>
      <c r="C3388" s="4" t="s">
        <v>29</v>
      </c>
      <c r="D3388" s="4" t="s">
        <v>39</v>
      </c>
      <c r="E3388" s="4">
        <v>3.0</v>
      </c>
      <c r="F3388" s="4">
        <v>3.0</v>
      </c>
      <c r="G3388" s="4">
        <v>9.0</v>
      </c>
      <c r="H3388" s="5">
        <v>44980.0</v>
      </c>
      <c r="I3388" s="4">
        <f>IFERROR(__xludf.DUMMYFUNCTION("SPLIT(H3388,""/"")"),23.0)</f>
        <v>23</v>
      </c>
      <c r="J3388" s="4">
        <f>IFERROR(__xludf.DUMMYFUNCTION("""COMPUTED_VALUE"""),2.0)</f>
        <v>2</v>
      </c>
      <c r="K3388" s="4">
        <f>IFERROR(__xludf.DUMMYFUNCTION("""COMPUTED_VALUE"""),2023.0)</f>
        <v>2023</v>
      </c>
    </row>
    <row r="3389">
      <c r="A3389" s="1" t="s">
        <v>2758</v>
      </c>
      <c r="B3389" s="4" t="s">
        <v>55</v>
      </c>
      <c r="C3389" s="4" t="s">
        <v>24</v>
      </c>
      <c r="D3389" s="4" t="s">
        <v>28</v>
      </c>
      <c r="E3389" s="4">
        <v>3.0</v>
      </c>
      <c r="F3389" s="4">
        <v>3.0</v>
      </c>
      <c r="G3389" s="4">
        <v>9.0</v>
      </c>
      <c r="H3389" s="5">
        <v>44980.0</v>
      </c>
      <c r="I3389" s="4">
        <f>IFERROR(__xludf.DUMMYFUNCTION("SPLIT(H3389,""/"")"),23.0)</f>
        <v>23</v>
      </c>
      <c r="J3389" s="4">
        <f>IFERROR(__xludf.DUMMYFUNCTION("""COMPUTED_VALUE"""),2.0)</f>
        <v>2</v>
      </c>
      <c r="K3389" s="4">
        <f>IFERROR(__xludf.DUMMYFUNCTION("""COMPUTED_VALUE"""),2023.0)</f>
        <v>2023</v>
      </c>
    </row>
    <row r="3390">
      <c r="A3390" s="1" t="s">
        <v>4947</v>
      </c>
      <c r="B3390" s="4" t="s">
        <v>55</v>
      </c>
      <c r="C3390" s="4" t="s">
        <v>29</v>
      </c>
      <c r="D3390" s="4" t="s">
        <v>28</v>
      </c>
      <c r="E3390" s="4">
        <v>3.0</v>
      </c>
      <c r="F3390" s="4">
        <v>3.0</v>
      </c>
      <c r="G3390" s="4">
        <v>9.0</v>
      </c>
      <c r="H3390" s="5">
        <v>44981.0</v>
      </c>
      <c r="I3390" s="4">
        <f>IFERROR(__xludf.DUMMYFUNCTION("SPLIT(H3390,""/"")"),24.0)</f>
        <v>24</v>
      </c>
      <c r="J3390" s="4">
        <f>IFERROR(__xludf.DUMMYFUNCTION("""COMPUTED_VALUE"""),2.0)</f>
        <v>2</v>
      </c>
      <c r="K3390" s="4">
        <f>IFERROR(__xludf.DUMMYFUNCTION("""COMPUTED_VALUE"""),2023.0)</f>
        <v>2023</v>
      </c>
    </row>
    <row r="3391">
      <c r="A3391" s="1" t="s">
        <v>6309</v>
      </c>
      <c r="B3391" s="4" t="s">
        <v>55</v>
      </c>
      <c r="C3391" s="4" t="s">
        <v>29</v>
      </c>
      <c r="D3391" s="4" t="s">
        <v>39</v>
      </c>
      <c r="E3391" s="4">
        <v>4.0</v>
      </c>
      <c r="F3391" s="4">
        <v>3.0</v>
      </c>
      <c r="G3391" s="4">
        <v>12.0</v>
      </c>
      <c r="H3391" s="5">
        <v>44981.0</v>
      </c>
      <c r="I3391" s="4">
        <f>IFERROR(__xludf.DUMMYFUNCTION("SPLIT(H3391,""/"")"),24.0)</f>
        <v>24</v>
      </c>
      <c r="J3391" s="4">
        <f>IFERROR(__xludf.DUMMYFUNCTION("""COMPUTED_VALUE"""),2.0)</f>
        <v>2</v>
      </c>
      <c r="K3391" s="4">
        <f>IFERROR(__xludf.DUMMYFUNCTION("""COMPUTED_VALUE"""),2023.0)</f>
        <v>2023</v>
      </c>
    </row>
    <row r="3392">
      <c r="A3392" s="1" t="s">
        <v>3964</v>
      </c>
      <c r="B3392" s="4" t="s">
        <v>55</v>
      </c>
      <c r="C3392" s="4" t="s">
        <v>30</v>
      </c>
      <c r="D3392" s="4" t="s">
        <v>39</v>
      </c>
      <c r="E3392" s="4">
        <v>3.0</v>
      </c>
      <c r="F3392" s="4">
        <v>3.0</v>
      </c>
      <c r="G3392" s="4">
        <v>9.0</v>
      </c>
      <c r="H3392" s="5">
        <v>44981.0</v>
      </c>
      <c r="I3392" s="4">
        <f>IFERROR(__xludf.DUMMYFUNCTION("SPLIT(H3392,""/"")"),24.0)</f>
        <v>24</v>
      </c>
      <c r="J3392" s="4">
        <f>IFERROR(__xludf.DUMMYFUNCTION("""COMPUTED_VALUE"""),2.0)</f>
        <v>2</v>
      </c>
      <c r="K3392" s="4">
        <f>IFERROR(__xludf.DUMMYFUNCTION("""COMPUTED_VALUE"""),2023.0)</f>
        <v>2023</v>
      </c>
    </row>
    <row r="3393">
      <c r="A3393" s="1" t="s">
        <v>894</v>
      </c>
      <c r="B3393" s="4" t="s">
        <v>55</v>
      </c>
      <c r="C3393" s="4" t="s">
        <v>24</v>
      </c>
      <c r="D3393" s="4" t="s">
        <v>28</v>
      </c>
      <c r="E3393" s="4">
        <v>4.0</v>
      </c>
      <c r="F3393" s="4">
        <v>3.0</v>
      </c>
      <c r="G3393" s="4">
        <v>12.0</v>
      </c>
      <c r="H3393" s="5">
        <v>44981.0</v>
      </c>
      <c r="I3393" s="4">
        <f>IFERROR(__xludf.DUMMYFUNCTION("SPLIT(H3393,""/"")"),24.0)</f>
        <v>24</v>
      </c>
      <c r="J3393" s="4">
        <f>IFERROR(__xludf.DUMMYFUNCTION("""COMPUTED_VALUE"""),2.0)</f>
        <v>2</v>
      </c>
      <c r="K3393" s="4">
        <f>IFERROR(__xludf.DUMMYFUNCTION("""COMPUTED_VALUE"""),2023.0)</f>
        <v>2023</v>
      </c>
    </row>
    <row r="3394">
      <c r="A3394" s="1" t="s">
        <v>873</v>
      </c>
      <c r="B3394" s="4" t="s">
        <v>55</v>
      </c>
      <c r="C3394" s="4" t="s">
        <v>24</v>
      </c>
      <c r="D3394" s="4" t="s">
        <v>39</v>
      </c>
      <c r="E3394" s="4">
        <v>4.0</v>
      </c>
      <c r="F3394" s="4">
        <v>3.0</v>
      </c>
      <c r="G3394" s="4">
        <v>12.0</v>
      </c>
      <c r="H3394" s="5">
        <v>44981.0</v>
      </c>
      <c r="I3394" s="4">
        <f>IFERROR(__xludf.DUMMYFUNCTION("SPLIT(H3394,""/"")"),24.0)</f>
        <v>24</v>
      </c>
      <c r="J3394" s="4">
        <f>IFERROR(__xludf.DUMMYFUNCTION("""COMPUTED_VALUE"""),2.0)</f>
        <v>2</v>
      </c>
      <c r="K3394" s="4">
        <f>IFERROR(__xludf.DUMMYFUNCTION("""COMPUTED_VALUE"""),2023.0)</f>
        <v>2023</v>
      </c>
    </row>
    <row r="3395">
      <c r="A3395" s="1" t="s">
        <v>54</v>
      </c>
      <c r="B3395" s="4" t="s">
        <v>55</v>
      </c>
      <c r="C3395" s="4" t="s">
        <v>29</v>
      </c>
      <c r="D3395" s="4" t="s">
        <v>28</v>
      </c>
      <c r="E3395" s="4">
        <v>2.0</v>
      </c>
      <c r="F3395" s="4">
        <v>3.0</v>
      </c>
      <c r="G3395" s="4">
        <v>6.0</v>
      </c>
      <c r="H3395" s="5">
        <v>44981.0</v>
      </c>
      <c r="I3395" s="4">
        <f>IFERROR(__xludf.DUMMYFUNCTION("SPLIT(H3395,""/"")"),24.0)</f>
        <v>24</v>
      </c>
      <c r="J3395" s="4">
        <f>IFERROR(__xludf.DUMMYFUNCTION("""COMPUTED_VALUE"""),2.0)</f>
        <v>2</v>
      </c>
      <c r="K3395" s="4">
        <f>IFERROR(__xludf.DUMMYFUNCTION("""COMPUTED_VALUE"""),2023.0)</f>
        <v>2023</v>
      </c>
    </row>
    <row r="3396">
      <c r="A3396" s="1" t="s">
        <v>1150</v>
      </c>
      <c r="B3396" s="4" t="s">
        <v>55</v>
      </c>
      <c r="C3396" s="4" t="s">
        <v>24</v>
      </c>
      <c r="D3396" s="4" t="s">
        <v>30</v>
      </c>
      <c r="E3396" s="4">
        <v>5.0</v>
      </c>
      <c r="F3396" s="4">
        <v>3.0</v>
      </c>
      <c r="G3396" s="4">
        <v>15.0</v>
      </c>
      <c r="H3396" s="5">
        <v>44981.0</v>
      </c>
      <c r="I3396" s="4">
        <f>IFERROR(__xludf.DUMMYFUNCTION("SPLIT(H3396,""/"")"),24.0)</f>
        <v>24</v>
      </c>
      <c r="J3396" s="4">
        <f>IFERROR(__xludf.DUMMYFUNCTION("""COMPUTED_VALUE"""),2.0)</f>
        <v>2</v>
      </c>
      <c r="K3396" s="4">
        <f>IFERROR(__xludf.DUMMYFUNCTION("""COMPUTED_VALUE"""),2023.0)</f>
        <v>2023</v>
      </c>
    </row>
    <row r="3397">
      <c r="A3397" s="1" t="s">
        <v>4797</v>
      </c>
      <c r="B3397" s="4" t="s">
        <v>55</v>
      </c>
      <c r="C3397" s="4" t="s">
        <v>30</v>
      </c>
      <c r="D3397" s="4" t="s">
        <v>30</v>
      </c>
      <c r="E3397" s="4">
        <v>1.0</v>
      </c>
      <c r="F3397" s="4">
        <v>3.0</v>
      </c>
      <c r="G3397" s="4">
        <v>3.0</v>
      </c>
      <c r="H3397" s="5">
        <v>44982.0</v>
      </c>
      <c r="I3397" s="4">
        <f>IFERROR(__xludf.DUMMYFUNCTION("SPLIT(H3397,""/"")"),25.0)</f>
        <v>25</v>
      </c>
      <c r="J3397" s="4">
        <f>IFERROR(__xludf.DUMMYFUNCTION("""COMPUTED_VALUE"""),2.0)</f>
        <v>2</v>
      </c>
      <c r="K3397" s="4">
        <f>IFERROR(__xludf.DUMMYFUNCTION("""COMPUTED_VALUE"""),2023.0)</f>
        <v>2023</v>
      </c>
    </row>
    <row r="3398">
      <c r="A3398" s="1" t="s">
        <v>8286</v>
      </c>
      <c r="B3398" s="4" t="s">
        <v>55</v>
      </c>
      <c r="C3398" s="4" t="s">
        <v>29</v>
      </c>
      <c r="D3398" s="4" t="s">
        <v>28</v>
      </c>
      <c r="E3398" s="4">
        <v>2.0</v>
      </c>
      <c r="F3398" s="4">
        <v>3.0</v>
      </c>
      <c r="G3398" s="4">
        <v>6.0</v>
      </c>
      <c r="H3398" s="5">
        <v>44982.0</v>
      </c>
      <c r="I3398" s="4">
        <f>IFERROR(__xludf.DUMMYFUNCTION("SPLIT(H3398,""/"")"),25.0)</f>
        <v>25</v>
      </c>
      <c r="J3398" s="4">
        <f>IFERROR(__xludf.DUMMYFUNCTION("""COMPUTED_VALUE"""),2.0)</f>
        <v>2</v>
      </c>
      <c r="K3398" s="4">
        <f>IFERROR(__xludf.DUMMYFUNCTION("""COMPUTED_VALUE"""),2023.0)</f>
        <v>2023</v>
      </c>
    </row>
    <row r="3399">
      <c r="A3399" s="1" t="s">
        <v>6345</v>
      </c>
      <c r="B3399" s="4" t="s">
        <v>55</v>
      </c>
      <c r="C3399" s="4" t="s">
        <v>24</v>
      </c>
      <c r="D3399" s="4" t="s">
        <v>23</v>
      </c>
      <c r="E3399" s="4">
        <v>3.0</v>
      </c>
      <c r="F3399" s="4">
        <v>3.0</v>
      </c>
      <c r="G3399" s="4">
        <v>9.0</v>
      </c>
      <c r="H3399" s="5">
        <v>44982.0</v>
      </c>
      <c r="I3399" s="4">
        <f>IFERROR(__xludf.DUMMYFUNCTION("SPLIT(H3399,""/"")"),25.0)</f>
        <v>25</v>
      </c>
      <c r="J3399" s="4">
        <f>IFERROR(__xludf.DUMMYFUNCTION("""COMPUTED_VALUE"""),2.0)</f>
        <v>2</v>
      </c>
      <c r="K3399" s="4">
        <f>IFERROR(__xludf.DUMMYFUNCTION("""COMPUTED_VALUE"""),2023.0)</f>
        <v>2023</v>
      </c>
    </row>
    <row r="3400">
      <c r="A3400" s="1" t="s">
        <v>7943</v>
      </c>
      <c r="B3400" s="4" t="s">
        <v>55</v>
      </c>
      <c r="C3400" s="4" t="s">
        <v>30</v>
      </c>
      <c r="D3400" s="4" t="s">
        <v>23</v>
      </c>
      <c r="E3400" s="4">
        <v>1.0</v>
      </c>
      <c r="F3400" s="4">
        <v>3.0</v>
      </c>
      <c r="G3400" s="4">
        <v>3.0</v>
      </c>
      <c r="H3400" s="5">
        <v>44982.0</v>
      </c>
      <c r="I3400" s="4">
        <f>IFERROR(__xludf.DUMMYFUNCTION("SPLIT(H3400,""/"")"),25.0)</f>
        <v>25</v>
      </c>
      <c r="J3400" s="4">
        <f>IFERROR(__xludf.DUMMYFUNCTION("""COMPUTED_VALUE"""),2.0)</f>
        <v>2</v>
      </c>
      <c r="K3400" s="4">
        <f>IFERROR(__xludf.DUMMYFUNCTION("""COMPUTED_VALUE"""),2023.0)</f>
        <v>2023</v>
      </c>
    </row>
    <row r="3401">
      <c r="A3401" s="1" t="s">
        <v>890</v>
      </c>
      <c r="B3401" s="4" t="s">
        <v>55</v>
      </c>
      <c r="C3401" s="4" t="s">
        <v>30</v>
      </c>
      <c r="D3401" s="4" t="s">
        <v>23</v>
      </c>
      <c r="E3401" s="4">
        <v>4.0</v>
      </c>
      <c r="F3401" s="4">
        <v>3.0</v>
      </c>
      <c r="G3401" s="4">
        <v>12.0</v>
      </c>
      <c r="H3401" s="5">
        <v>44982.0</v>
      </c>
      <c r="I3401" s="4">
        <f>IFERROR(__xludf.DUMMYFUNCTION("SPLIT(H3401,""/"")"),25.0)</f>
        <v>25</v>
      </c>
      <c r="J3401" s="4">
        <f>IFERROR(__xludf.DUMMYFUNCTION("""COMPUTED_VALUE"""),2.0)</f>
        <v>2</v>
      </c>
      <c r="K3401" s="4">
        <f>IFERROR(__xludf.DUMMYFUNCTION("""COMPUTED_VALUE"""),2023.0)</f>
        <v>2023</v>
      </c>
    </row>
    <row r="3402">
      <c r="A3402" s="1" t="s">
        <v>6567</v>
      </c>
      <c r="B3402" s="4" t="s">
        <v>55</v>
      </c>
      <c r="C3402" s="4" t="s">
        <v>30</v>
      </c>
      <c r="D3402" s="4" t="s">
        <v>30</v>
      </c>
      <c r="E3402" s="4">
        <v>5.0</v>
      </c>
      <c r="F3402" s="4">
        <v>3.0</v>
      </c>
      <c r="G3402" s="4">
        <v>15.0</v>
      </c>
      <c r="H3402" s="5">
        <v>44982.0</v>
      </c>
      <c r="I3402" s="4">
        <f>IFERROR(__xludf.DUMMYFUNCTION("SPLIT(H3402,""/"")"),25.0)</f>
        <v>25</v>
      </c>
      <c r="J3402" s="4">
        <f>IFERROR(__xludf.DUMMYFUNCTION("""COMPUTED_VALUE"""),2.0)</f>
        <v>2</v>
      </c>
      <c r="K3402" s="4">
        <f>IFERROR(__xludf.DUMMYFUNCTION("""COMPUTED_VALUE"""),2023.0)</f>
        <v>2023</v>
      </c>
    </row>
    <row r="3403">
      <c r="A3403" s="1" t="s">
        <v>4938</v>
      </c>
      <c r="B3403" s="4" t="s">
        <v>55</v>
      </c>
      <c r="C3403" s="4" t="s">
        <v>30</v>
      </c>
      <c r="D3403" s="4" t="s">
        <v>30</v>
      </c>
      <c r="E3403" s="4">
        <v>3.0</v>
      </c>
      <c r="F3403" s="4">
        <v>3.0</v>
      </c>
      <c r="G3403" s="4">
        <v>9.0</v>
      </c>
      <c r="H3403" s="5">
        <v>44983.0</v>
      </c>
      <c r="I3403" s="4">
        <f>IFERROR(__xludf.DUMMYFUNCTION("SPLIT(H3403,""/"")"),26.0)</f>
        <v>26</v>
      </c>
      <c r="J3403" s="4">
        <f>IFERROR(__xludf.DUMMYFUNCTION("""COMPUTED_VALUE"""),2.0)</f>
        <v>2</v>
      </c>
      <c r="K3403" s="4">
        <f>IFERROR(__xludf.DUMMYFUNCTION("""COMPUTED_VALUE"""),2023.0)</f>
        <v>2023</v>
      </c>
    </row>
    <row r="3404">
      <c r="A3404" s="1" t="s">
        <v>5345</v>
      </c>
      <c r="B3404" s="4" t="s">
        <v>55</v>
      </c>
      <c r="C3404" s="4" t="s">
        <v>24</v>
      </c>
      <c r="D3404" s="4" t="s">
        <v>30</v>
      </c>
      <c r="E3404" s="4">
        <v>3.0</v>
      </c>
      <c r="F3404" s="4">
        <v>3.0</v>
      </c>
      <c r="G3404" s="4">
        <v>9.0</v>
      </c>
      <c r="H3404" s="5">
        <v>44983.0</v>
      </c>
      <c r="I3404" s="4">
        <f>IFERROR(__xludf.DUMMYFUNCTION("SPLIT(H3404,""/"")"),26.0)</f>
        <v>26</v>
      </c>
      <c r="J3404" s="4">
        <f>IFERROR(__xludf.DUMMYFUNCTION("""COMPUTED_VALUE"""),2.0)</f>
        <v>2</v>
      </c>
      <c r="K3404" s="4">
        <f>IFERROR(__xludf.DUMMYFUNCTION("""COMPUTED_VALUE"""),2023.0)</f>
        <v>2023</v>
      </c>
    </row>
    <row r="3405">
      <c r="A3405" s="1" t="s">
        <v>8461</v>
      </c>
      <c r="B3405" s="4" t="s">
        <v>55</v>
      </c>
      <c r="C3405" s="4" t="s">
        <v>24</v>
      </c>
      <c r="D3405" s="4" t="s">
        <v>28</v>
      </c>
      <c r="E3405" s="4">
        <v>2.0</v>
      </c>
      <c r="F3405" s="4">
        <v>3.0</v>
      </c>
      <c r="G3405" s="4">
        <v>6.0</v>
      </c>
      <c r="H3405" s="5">
        <v>44983.0</v>
      </c>
      <c r="I3405" s="4">
        <f>IFERROR(__xludf.DUMMYFUNCTION("SPLIT(H3405,""/"")"),26.0)</f>
        <v>26</v>
      </c>
      <c r="J3405" s="4">
        <f>IFERROR(__xludf.DUMMYFUNCTION("""COMPUTED_VALUE"""),2.0)</f>
        <v>2</v>
      </c>
      <c r="K3405" s="4">
        <f>IFERROR(__xludf.DUMMYFUNCTION("""COMPUTED_VALUE"""),2023.0)</f>
        <v>2023</v>
      </c>
    </row>
    <row r="3406">
      <c r="A3406" s="1" t="s">
        <v>2168</v>
      </c>
      <c r="B3406" s="4" t="s">
        <v>55</v>
      </c>
      <c r="C3406" s="4" t="s">
        <v>29</v>
      </c>
      <c r="D3406" s="4" t="s">
        <v>23</v>
      </c>
      <c r="E3406" s="4">
        <v>2.0</v>
      </c>
      <c r="F3406" s="4">
        <v>3.0</v>
      </c>
      <c r="G3406" s="4">
        <v>6.0</v>
      </c>
      <c r="H3406" s="5">
        <v>44984.0</v>
      </c>
      <c r="I3406" s="4">
        <f>IFERROR(__xludf.DUMMYFUNCTION("SPLIT(H3406,""/"")"),27.0)</f>
        <v>27</v>
      </c>
      <c r="J3406" s="4">
        <f>IFERROR(__xludf.DUMMYFUNCTION("""COMPUTED_VALUE"""),2.0)</f>
        <v>2</v>
      </c>
      <c r="K3406" s="4">
        <f>IFERROR(__xludf.DUMMYFUNCTION("""COMPUTED_VALUE"""),2023.0)</f>
        <v>2023</v>
      </c>
    </row>
    <row r="3407">
      <c r="A3407" s="1" t="s">
        <v>6743</v>
      </c>
      <c r="B3407" s="4" t="s">
        <v>55</v>
      </c>
      <c r="C3407" s="4" t="s">
        <v>24</v>
      </c>
      <c r="D3407" s="4" t="s">
        <v>30</v>
      </c>
      <c r="E3407" s="4">
        <v>1.0</v>
      </c>
      <c r="F3407" s="4">
        <v>3.0</v>
      </c>
      <c r="G3407" s="4">
        <v>3.0</v>
      </c>
      <c r="H3407" s="5">
        <v>44984.0</v>
      </c>
      <c r="I3407" s="4">
        <f>IFERROR(__xludf.DUMMYFUNCTION("SPLIT(H3407,""/"")"),27.0)</f>
        <v>27</v>
      </c>
      <c r="J3407" s="4">
        <f>IFERROR(__xludf.DUMMYFUNCTION("""COMPUTED_VALUE"""),2.0)</f>
        <v>2</v>
      </c>
      <c r="K3407" s="4">
        <f>IFERROR(__xludf.DUMMYFUNCTION("""COMPUTED_VALUE"""),2023.0)</f>
        <v>2023</v>
      </c>
    </row>
    <row r="3408">
      <c r="A3408" s="1" t="s">
        <v>9017</v>
      </c>
      <c r="B3408" s="4" t="s">
        <v>55</v>
      </c>
      <c r="C3408" s="4" t="s">
        <v>24</v>
      </c>
      <c r="D3408" s="4" t="s">
        <v>39</v>
      </c>
      <c r="E3408" s="4">
        <v>4.0</v>
      </c>
      <c r="F3408" s="4">
        <v>3.0</v>
      </c>
      <c r="G3408" s="4">
        <v>12.0</v>
      </c>
      <c r="H3408" s="5">
        <v>44984.0</v>
      </c>
      <c r="I3408" s="4">
        <f>IFERROR(__xludf.DUMMYFUNCTION("SPLIT(H3408,""/"")"),27.0)</f>
        <v>27</v>
      </c>
      <c r="J3408" s="4">
        <f>IFERROR(__xludf.DUMMYFUNCTION("""COMPUTED_VALUE"""),2.0)</f>
        <v>2</v>
      </c>
      <c r="K3408" s="4">
        <f>IFERROR(__xludf.DUMMYFUNCTION("""COMPUTED_VALUE"""),2023.0)</f>
        <v>2023</v>
      </c>
    </row>
    <row r="3409">
      <c r="A3409" s="1" t="s">
        <v>2825</v>
      </c>
      <c r="B3409" s="4" t="s">
        <v>55</v>
      </c>
      <c r="C3409" s="4" t="s">
        <v>30</v>
      </c>
      <c r="D3409" s="4" t="s">
        <v>23</v>
      </c>
      <c r="E3409" s="4">
        <v>4.0</v>
      </c>
      <c r="F3409" s="4">
        <v>3.0</v>
      </c>
      <c r="G3409" s="4">
        <v>12.0</v>
      </c>
      <c r="H3409" s="5">
        <v>44984.0</v>
      </c>
      <c r="I3409" s="4">
        <f>IFERROR(__xludf.DUMMYFUNCTION("SPLIT(H3409,""/"")"),27.0)</f>
        <v>27</v>
      </c>
      <c r="J3409" s="4">
        <f>IFERROR(__xludf.DUMMYFUNCTION("""COMPUTED_VALUE"""),2.0)</f>
        <v>2</v>
      </c>
      <c r="K3409" s="4">
        <f>IFERROR(__xludf.DUMMYFUNCTION("""COMPUTED_VALUE"""),2023.0)</f>
        <v>2023</v>
      </c>
    </row>
    <row r="3410">
      <c r="A3410" s="1" t="s">
        <v>6837</v>
      </c>
      <c r="B3410" s="4" t="s">
        <v>55</v>
      </c>
      <c r="C3410" s="4" t="s">
        <v>24</v>
      </c>
      <c r="D3410" s="4" t="s">
        <v>28</v>
      </c>
      <c r="E3410" s="4">
        <v>2.0</v>
      </c>
      <c r="F3410" s="4">
        <v>3.0</v>
      </c>
      <c r="G3410" s="4">
        <v>6.0</v>
      </c>
      <c r="H3410" s="5">
        <v>44984.0</v>
      </c>
      <c r="I3410" s="4">
        <f>IFERROR(__xludf.DUMMYFUNCTION("SPLIT(H3410,""/"")"),27.0)</f>
        <v>27</v>
      </c>
      <c r="J3410" s="4">
        <f>IFERROR(__xludf.DUMMYFUNCTION("""COMPUTED_VALUE"""),2.0)</f>
        <v>2</v>
      </c>
      <c r="K3410" s="4">
        <f>IFERROR(__xludf.DUMMYFUNCTION("""COMPUTED_VALUE"""),2023.0)</f>
        <v>2023</v>
      </c>
    </row>
    <row r="3411">
      <c r="A3411" s="1" t="s">
        <v>778</v>
      </c>
      <c r="B3411" s="4" t="s">
        <v>55</v>
      </c>
      <c r="C3411" s="4" t="s">
        <v>30</v>
      </c>
      <c r="D3411" s="4" t="s">
        <v>30</v>
      </c>
      <c r="E3411" s="4">
        <v>1.0</v>
      </c>
      <c r="F3411" s="4">
        <v>3.0</v>
      </c>
      <c r="G3411" s="4">
        <v>3.0</v>
      </c>
      <c r="H3411" s="5">
        <v>44984.0</v>
      </c>
      <c r="I3411" s="4">
        <f>IFERROR(__xludf.DUMMYFUNCTION("SPLIT(H3411,""/"")"),27.0)</f>
        <v>27</v>
      </c>
      <c r="J3411" s="4">
        <f>IFERROR(__xludf.DUMMYFUNCTION("""COMPUTED_VALUE"""),2.0)</f>
        <v>2</v>
      </c>
      <c r="K3411" s="4">
        <f>IFERROR(__xludf.DUMMYFUNCTION("""COMPUTED_VALUE"""),2023.0)</f>
        <v>2023</v>
      </c>
    </row>
    <row r="3412">
      <c r="A3412" s="1" t="s">
        <v>5992</v>
      </c>
      <c r="B3412" s="4" t="s">
        <v>55</v>
      </c>
      <c r="C3412" s="4" t="s">
        <v>24</v>
      </c>
      <c r="D3412" s="4" t="s">
        <v>39</v>
      </c>
      <c r="E3412" s="4">
        <v>4.0</v>
      </c>
      <c r="F3412" s="4">
        <v>3.0</v>
      </c>
      <c r="G3412" s="4">
        <v>12.0</v>
      </c>
      <c r="H3412" s="5">
        <v>44985.0</v>
      </c>
      <c r="I3412" s="4">
        <f>IFERROR(__xludf.DUMMYFUNCTION("SPLIT(H3412,""/"")"),28.0)</f>
        <v>28</v>
      </c>
      <c r="J3412" s="4">
        <f>IFERROR(__xludf.DUMMYFUNCTION("""COMPUTED_VALUE"""),2.0)</f>
        <v>2</v>
      </c>
      <c r="K3412" s="4">
        <f>IFERROR(__xludf.DUMMYFUNCTION("""COMPUTED_VALUE"""),2023.0)</f>
        <v>2023</v>
      </c>
    </row>
    <row r="3413">
      <c r="A3413" s="1" t="s">
        <v>2062</v>
      </c>
      <c r="B3413" s="4" t="s">
        <v>55</v>
      </c>
      <c r="C3413" s="4" t="s">
        <v>29</v>
      </c>
      <c r="D3413" s="4" t="s">
        <v>39</v>
      </c>
      <c r="E3413" s="4">
        <v>4.0</v>
      </c>
      <c r="F3413" s="4">
        <v>3.0</v>
      </c>
      <c r="G3413" s="4">
        <v>12.0</v>
      </c>
      <c r="H3413" s="5">
        <v>44985.0</v>
      </c>
      <c r="I3413" s="4">
        <f>IFERROR(__xludf.DUMMYFUNCTION("SPLIT(H3413,""/"")"),28.0)</f>
        <v>28</v>
      </c>
      <c r="J3413" s="4">
        <f>IFERROR(__xludf.DUMMYFUNCTION("""COMPUTED_VALUE"""),2.0)</f>
        <v>2</v>
      </c>
      <c r="K3413" s="4">
        <f>IFERROR(__xludf.DUMMYFUNCTION("""COMPUTED_VALUE"""),2023.0)</f>
        <v>2023</v>
      </c>
    </row>
    <row r="3414">
      <c r="A3414" s="1" t="s">
        <v>4928</v>
      </c>
      <c r="B3414" s="4" t="s">
        <v>55</v>
      </c>
      <c r="C3414" s="4" t="s">
        <v>30</v>
      </c>
      <c r="D3414" s="4" t="s">
        <v>30</v>
      </c>
      <c r="E3414" s="4">
        <v>1.0</v>
      </c>
      <c r="F3414" s="4">
        <v>3.0</v>
      </c>
      <c r="G3414" s="4">
        <v>3.0</v>
      </c>
      <c r="H3414" s="5">
        <v>44985.0</v>
      </c>
      <c r="I3414" s="4">
        <f>IFERROR(__xludf.DUMMYFUNCTION("SPLIT(H3414,""/"")"),28.0)</f>
        <v>28</v>
      </c>
      <c r="J3414" s="4">
        <f>IFERROR(__xludf.DUMMYFUNCTION("""COMPUTED_VALUE"""),2.0)</f>
        <v>2</v>
      </c>
      <c r="K3414" s="4">
        <f>IFERROR(__xludf.DUMMYFUNCTION("""COMPUTED_VALUE"""),2023.0)</f>
        <v>2023</v>
      </c>
    </row>
    <row r="3415">
      <c r="A3415" s="1" t="s">
        <v>9912</v>
      </c>
      <c r="B3415" s="4" t="s">
        <v>55</v>
      </c>
      <c r="C3415" s="4" t="s">
        <v>24</v>
      </c>
      <c r="D3415" s="4" t="s">
        <v>39</v>
      </c>
      <c r="E3415" s="4">
        <v>5.0</v>
      </c>
      <c r="F3415" s="4">
        <v>3.0</v>
      </c>
      <c r="G3415" s="4">
        <v>15.0</v>
      </c>
      <c r="H3415" s="5">
        <v>44985.0</v>
      </c>
      <c r="I3415" s="4">
        <f>IFERROR(__xludf.DUMMYFUNCTION("SPLIT(H3415,""/"")"),28.0)</f>
        <v>28</v>
      </c>
      <c r="J3415" s="4">
        <f>IFERROR(__xludf.DUMMYFUNCTION("""COMPUTED_VALUE"""),2.0)</f>
        <v>2</v>
      </c>
      <c r="K3415" s="4">
        <f>IFERROR(__xludf.DUMMYFUNCTION("""COMPUTED_VALUE"""),2023.0)</f>
        <v>2023</v>
      </c>
    </row>
    <row r="3416">
      <c r="A3416" s="1" t="s">
        <v>6826</v>
      </c>
      <c r="B3416" s="4" t="s">
        <v>55</v>
      </c>
      <c r="C3416" s="4" t="s">
        <v>24</v>
      </c>
      <c r="D3416" s="4" t="s">
        <v>28</v>
      </c>
      <c r="E3416" s="4">
        <v>2.0</v>
      </c>
      <c r="F3416" s="4">
        <v>3.0</v>
      </c>
      <c r="G3416" s="4">
        <v>6.0</v>
      </c>
      <c r="H3416" s="5">
        <v>44986.0</v>
      </c>
      <c r="I3416" s="4">
        <f>IFERROR(__xludf.DUMMYFUNCTION("SPLIT(H3416,""/"")"),1.0)</f>
        <v>1</v>
      </c>
      <c r="J3416" s="4">
        <f>IFERROR(__xludf.DUMMYFUNCTION("""COMPUTED_VALUE"""),3.0)</f>
        <v>3</v>
      </c>
      <c r="K3416" s="4">
        <f>IFERROR(__xludf.DUMMYFUNCTION("""COMPUTED_VALUE"""),2023.0)</f>
        <v>2023</v>
      </c>
    </row>
    <row r="3417">
      <c r="A3417" s="1" t="s">
        <v>7862</v>
      </c>
      <c r="B3417" s="4" t="s">
        <v>55</v>
      </c>
      <c r="C3417" s="4" t="s">
        <v>29</v>
      </c>
      <c r="D3417" s="4" t="s">
        <v>30</v>
      </c>
      <c r="E3417" s="4">
        <v>1.0</v>
      </c>
      <c r="F3417" s="4">
        <v>3.0</v>
      </c>
      <c r="G3417" s="4">
        <v>3.0</v>
      </c>
      <c r="H3417" s="5">
        <v>44986.0</v>
      </c>
      <c r="I3417" s="4">
        <f>IFERROR(__xludf.DUMMYFUNCTION("SPLIT(H3417,""/"")"),1.0)</f>
        <v>1</v>
      </c>
      <c r="J3417" s="4">
        <f>IFERROR(__xludf.DUMMYFUNCTION("""COMPUTED_VALUE"""),3.0)</f>
        <v>3</v>
      </c>
      <c r="K3417" s="4">
        <f>IFERROR(__xludf.DUMMYFUNCTION("""COMPUTED_VALUE"""),2023.0)</f>
        <v>2023</v>
      </c>
    </row>
    <row r="3418">
      <c r="A3418" s="1" t="s">
        <v>4047</v>
      </c>
      <c r="B3418" s="4" t="s">
        <v>55</v>
      </c>
      <c r="C3418" s="4" t="s">
        <v>30</v>
      </c>
      <c r="D3418" s="4" t="s">
        <v>23</v>
      </c>
      <c r="E3418" s="4">
        <v>2.0</v>
      </c>
      <c r="F3418" s="4">
        <v>3.0</v>
      </c>
      <c r="G3418" s="4">
        <v>6.0</v>
      </c>
      <c r="H3418" s="5">
        <v>44986.0</v>
      </c>
      <c r="I3418" s="4">
        <f>IFERROR(__xludf.DUMMYFUNCTION("SPLIT(H3418,""/"")"),1.0)</f>
        <v>1</v>
      </c>
      <c r="J3418" s="4">
        <f>IFERROR(__xludf.DUMMYFUNCTION("""COMPUTED_VALUE"""),3.0)</f>
        <v>3</v>
      </c>
      <c r="K3418" s="4">
        <f>IFERROR(__xludf.DUMMYFUNCTION("""COMPUTED_VALUE"""),2023.0)</f>
        <v>2023</v>
      </c>
    </row>
    <row r="3419">
      <c r="A3419" s="1" t="s">
        <v>86</v>
      </c>
      <c r="B3419" s="4" t="s">
        <v>55</v>
      </c>
      <c r="C3419" s="4" t="s">
        <v>30</v>
      </c>
      <c r="D3419" s="4" t="s">
        <v>30</v>
      </c>
      <c r="E3419" s="4">
        <v>5.0</v>
      </c>
      <c r="F3419" s="4">
        <v>3.0</v>
      </c>
      <c r="G3419" s="4">
        <v>15.0</v>
      </c>
      <c r="H3419" s="5">
        <v>44987.0</v>
      </c>
      <c r="I3419" s="4">
        <f>IFERROR(__xludf.DUMMYFUNCTION("SPLIT(H3419,""/"")"),2.0)</f>
        <v>2</v>
      </c>
      <c r="J3419" s="4">
        <f>IFERROR(__xludf.DUMMYFUNCTION("""COMPUTED_VALUE"""),3.0)</f>
        <v>3</v>
      </c>
      <c r="K3419" s="4">
        <f>IFERROR(__xludf.DUMMYFUNCTION("""COMPUTED_VALUE"""),2023.0)</f>
        <v>2023</v>
      </c>
    </row>
    <row r="3420">
      <c r="A3420" s="1" t="s">
        <v>6292</v>
      </c>
      <c r="B3420" s="4" t="s">
        <v>55</v>
      </c>
      <c r="C3420" s="4" t="s">
        <v>24</v>
      </c>
      <c r="D3420" s="4" t="s">
        <v>39</v>
      </c>
      <c r="E3420" s="4">
        <v>2.0</v>
      </c>
      <c r="F3420" s="4">
        <v>3.0</v>
      </c>
      <c r="G3420" s="4">
        <v>6.0</v>
      </c>
      <c r="H3420" s="5">
        <v>44988.0</v>
      </c>
      <c r="I3420" s="4">
        <f>IFERROR(__xludf.DUMMYFUNCTION("SPLIT(H3420,""/"")"),3.0)</f>
        <v>3</v>
      </c>
      <c r="J3420" s="4">
        <f>IFERROR(__xludf.DUMMYFUNCTION("""COMPUTED_VALUE"""),3.0)</f>
        <v>3</v>
      </c>
      <c r="K3420" s="4">
        <f>IFERROR(__xludf.DUMMYFUNCTION("""COMPUTED_VALUE"""),2023.0)</f>
        <v>2023</v>
      </c>
    </row>
    <row r="3421">
      <c r="A3421" s="1" t="s">
        <v>8398</v>
      </c>
      <c r="B3421" s="4" t="s">
        <v>55</v>
      </c>
      <c r="C3421" s="4" t="s">
        <v>30</v>
      </c>
      <c r="D3421" s="4" t="s">
        <v>39</v>
      </c>
      <c r="E3421" s="4">
        <v>1.0</v>
      </c>
      <c r="F3421" s="4">
        <v>3.0</v>
      </c>
      <c r="G3421" s="4">
        <v>3.0</v>
      </c>
      <c r="H3421" s="5">
        <v>44988.0</v>
      </c>
      <c r="I3421" s="4">
        <f>IFERROR(__xludf.DUMMYFUNCTION("SPLIT(H3421,""/"")"),3.0)</f>
        <v>3</v>
      </c>
      <c r="J3421" s="4">
        <f>IFERROR(__xludf.DUMMYFUNCTION("""COMPUTED_VALUE"""),3.0)</f>
        <v>3</v>
      </c>
      <c r="K3421" s="4">
        <f>IFERROR(__xludf.DUMMYFUNCTION("""COMPUTED_VALUE"""),2023.0)</f>
        <v>2023</v>
      </c>
    </row>
    <row r="3422">
      <c r="A3422" s="1" t="s">
        <v>394</v>
      </c>
      <c r="B3422" s="4" t="s">
        <v>55</v>
      </c>
      <c r="C3422" s="4" t="s">
        <v>29</v>
      </c>
      <c r="D3422" s="4" t="s">
        <v>30</v>
      </c>
      <c r="E3422" s="4">
        <v>5.0</v>
      </c>
      <c r="F3422" s="4">
        <v>3.0</v>
      </c>
      <c r="G3422" s="4">
        <v>15.0</v>
      </c>
      <c r="H3422" s="5">
        <v>44988.0</v>
      </c>
      <c r="I3422" s="4">
        <f>IFERROR(__xludf.DUMMYFUNCTION("SPLIT(H3422,""/"")"),3.0)</f>
        <v>3</v>
      </c>
      <c r="J3422" s="4">
        <f>IFERROR(__xludf.DUMMYFUNCTION("""COMPUTED_VALUE"""),3.0)</f>
        <v>3</v>
      </c>
      <c r="K3422" s="4">
        <f>IFERROR(__xludf.DUMMYFUNCTION("""COMPUTED_VALUE"""),2023.0)</f>
        <v>2023</v>
      </c>
    </row>
    <row r="3423">
      <c r="A3423" s="1" t="s">
        <v>9999</v>
      </c>
      <c r="B3423" s="4" t="s">
        <v>55</v>
      </c>
      <c r="C3423" s="4" t="s">
        <v>29</v>
      </c>
      <c r="D3423" s="4" t="s">
        <v>30</v>
      </c>
      <c r="E3423" s="4">
        <v>5.0</v>
      </c>
      <c r="F3423" s="4">
        <v>3.0</v>
      </c>
      <c r="G3423" s="4">
        <v>15.0</v>
      </c>
      <c r="H3423" s="5">
        <v>44989.0</v>
      </c>
      <c r="I3423" s="4">
        <f>IFERROR(__xludf.DUMMYFUNCTION("SPLIT(H3423,""/"")"),4.0)</f>
        <v>4</v>
      </c>
      <c r="J3423" s="4">
        <f>IFERROR(__xludf.DUMMYFUNCTION("""COMPUTED_VALUE"""),3.0)</f>
        <v>3</v>
      </c>
      <c r="K3423" s="4">
        <f>IFERROR(__xludf.DUMMYFUNCTION("""COMPUTED_VALUE"""),2023.0)</f>
        <v>2023</v>
      </c>
    </row>
    <row r="3424">
      <c r="A3424" s="1" t="s">
        <v>5355</v>
      </c>
      <c r="B3424" s="4" t="s">
        <v>55</v>
      </c>
      <c r="C3424" s="4" t="s">
        <v>30</v>
      </c>
      <c r="D3424" s="4" t="s">
        <v>30</v>
      </c>
      <c r="E3424" s="4">
        <v>2.0</v>
      </c>
      <c r="F3424" s="4">
        <v>3.0</v>
      </c>
      <c r="G3424" s="4">
        <v>6.0</v>
      </c>
      <c r="H3424" s="5">
        <v>44989.0</v>
      </c>
      <c r="I3424" s="4">
        <f>IFERROR(__xludf.DUMMYFUNCTION("SPLIT(H3424,""/"")"),4.0)</f>
        <v>4</v>
      </c>
      <c r="J3424" s="4">
        <f>IFERROR(__xludf.DUMMYFUNCTION("""COMPUTED_VALUE"""),3.0)</f>
        <v>3</v>
      </c>
      <c r="K3424" s="4">
        <f>IFERROR(__xludf.DUMMYFUNCTION("""COMPUTED_VALUE"""),2023.0)</f>
        <v>2023</v>
      </c>
    </row>
    <row r="3425">
      <c r="A3425" s="1" t="s">
        <v>8413</v>
      </c>
      <c r="B3425" s="4" t="s">
        <v>55</v>
      </c>
      <c r="C3425" s="4" t="s">
        <v>30</v>
      </c>
      <c r="D3425" s="4" t="s">
        <v>23</v>
      </c>
      <c r="E3425" s="4">
        <v>5.0</v>
      </c>
      <c r="F3425" s="4">
        <v>3.0</v>
      </c>
      <c r="G3425" s="4">
        <v>15.0</v>
      </c>
      <c r="H3425" s="5">
        <v>44989.0</v>
      </c>
      <c r="I3425" s="4">
        <f>IFERROR(__xludf.DUMMYFUNCTION("SPLIT(H3425,""/"")"),4.0)</f>
        <v>4</v>
      </c>
      <c r="J3425" s="4">
        <f>IFERROR(__xludf.DUMMYFUNCTION("""COMPUTED_VALUE"""),3.0)</f>
        <v>3</v>
      </c>
      <c r="K3425" s="4">
        <f>IFERROR(__xludf.DUMMYFUNCTION("""COMPUTED_VALUE"""),2023.0)</f>
        <v>2023</v>
      </c>
    </row>
    <row r="3426">
      <c r="A3426" s="1" t="s">
        <v>1529</v>
      </c>
      <c r="B3426" s="4" t="s">
        <v>55</v>
      </c>
      <c r="C3426" s="4" t="s">
        <v>30</v>
      </c>
      <c r="D3426" s="4" t="s">
        <v>28</v>
      </c>
      <c r="E3426" s="4">
        <v>3.0</v>
      </c>
      <c r="F3426" s="4">
        <v>3.0</v>
      </c>
      <c r="G3426" s="4">
        <v>9.0</v>
      </c>
      <c r="H3426" s="5">
        <v>44989.0</v>
      </c>
      <c r="I3426" s="4">
        <f>IFERROR(__xludf.DUMMYFUNCTION("SPLIT(H3426,""/"")"),4.0)</f>
        <v>4</v>
      </c>
      <c r="J3426" s="4">
        <f>IFERROR(__xludf.DUMMYFUNCTION("""COMPUTED_VALUE"""),3.0)</f>
        <v>3</v>
      </c>
      <c r="K3426" s="4">
        <f>IFERROR(__xludf.DUMMYFUNCTION("""COMPUTED_VALUE"""),2023.0)</f>
        <v>2023</v>
      </c>
    </row>
    <row r="3427">
      <c r="A3427" s="1" t="s">
        <v>7292</v>
      </c>
      <c r="B3427" s="4" t="s">
        <v>55</v>
      </c>
      <c r="C3427" s="4" t="s">
        <v>24</v>
      </c>
      <c r="D3427" s="4" t="s">
        <v>23</v>
      </c>
      <c r="E3427" s="4">
        <v>4.0</v>
      </c>
      <c r="F3427" s="4">
        <v>3.0</v>
      </c>
      <c r="G3427" s="4">
        <v>12.0</v>
      </c>
      <c r="H3427" s="5">
        <v>44990.0</v>
      </c>
      <c r="I3427" s="4">
        <f>IFERROR(__xludf.DUMMYFUNCTION("SPLIT(H3427,""/"")"),5.0)</f>
        <v>5</v>
      </c>
      <c r="J3427" s="4">
        <f>IFERROR(__xludf.DUMMYFUNCTION("""COMPUTED_VALUE"""),3.0)</f>
        <v>3</v>
      </c>
      <c r="K3427" s="4">
        <f>IFERROR(__xludf.DUMMYFUNCTION("""COMPUTED_VALUE"""),2023.0)</f>
        <v>2023</v>
      </c>
    </row>
    <row r="3428">
      <c r="A3428" s="1" t="s">
        <v>494</v>
      </c>
      <c r="B3428" s="4" t="s">
        <v>55</v>
      </c>
      <c r="C3428" s="4" t="s">
        <v>24</v>
      </c>
      <c r="D3428" s="4" t="s">
        <v>30</v>
      </c>
      <c r="E3428" s="4">
        <v>2.0</v>
      </c>
      <c r="F3428" s="4">
        <v>3.0</v>
      </c>
      <c r="G3428" s="4">
        <v>6.0</v>
      </c>
      <c r="H3428" s="5">
        <v>44990.0</v>
      </c>
      <c r="I3428" s="4">
        <f>IFERROR(__xludf.DUMMYFUNCTION("SPLIT(H3428,""/"")"),5.0)</f>
        <v>5</v>
      </c>
      <c r="J3428" s="4">
        <f>IFERROR(__xludf.DUMMYFUNCTION("""COMPUTED_VALUE"""),3.0)</f>
        <v>3</v>
      </c>
      <c r="K3428" s="4">
        <f>IFERROR(__xludf.DUMMYFUNCTION("""COMPUTED_VALUE"""),2023.0)</f>
        <v>2023</v>
      </c>
    </row>
    <row r="3429">
      <c r="A3429" s="1" t="s">
        <v>1689</v>
      </c>
      <c r="B3429" s="4" t="s">
        <v>55</v>
      </c>
      <c r="C3429" s="4" t="s">
        <v>29</v>
      </c>
      <c r="D3429" s="4" t="s">
        <v>39</v>
      </c>
      <c r="E3429" s="4">
        <v>2.0</v>
      </c>
      <c r="F3429" s="4">
        <v>3.0</v>
      </c>
      <c r="G3429" s="4">
        <v>6.0</v>
      </c>
      <c r="H3429" s="5">
        <v>44991.0</v>
      </c>
      <c r="I3429" s="4">
        <f>IFERROR(__xludf.DUMMYFUNCTION("SPLIT(H3429,""/"")"),6.0)</f>
        <v>6</v>
      </c>
      <c r="J3429" s="4">
        <f>IFERROR(__xludf.DUMMYFUNCTION("""COMPUTED_VALUE"""),3.0)</f>
        <v>3</v>
      </c>
      <c r="K3429" s="4">
        <f>IFERROR(__xludf.DUMMYFUNCTION("""COMPUTED_VALUE"""),2023.0)</f>
        <v>2023</v>
      </c>
    </row>
    <row r="3430">
      <c r="A3430" s="1" t="s">
        <v>604</v>
      </c>
      <c r="B3430" s="4" t="s">
        <v>55</v>
      </c>
      <c r="C3430" s="4" t="s">
        <v>30</v>
      </c>
      <c r="D3430" s="4" t="s">
        <v>23</v>
      </c>
      <c r="E3430" s="4">
        <v>1.0</v>
      </c>
      <c r="F3430" s="4">
        <v>3.0</v>
      </c>
      <c r="G3430" s="4">
        <v>3.0</v>
      </c>
      <c r="H3430" s="5">
        <v>44991.0</v>
      </c>
      <c r="I3430" s="4">
        <f>IFERROR(__xludf.DUMMYFUNCTION("SPLIT(H3430,""/"")"),6.0)</f>
        <v>6</v>
      </c>
      <c r="J3430" s="4">
        <f>IFERROR(__xludf.DUMMYFUNCTION("""COMPUTED_VALUE"""),3.0)</f>
        <v>3</v>
      </c>
      <c r="K3430" s="4">
        <f>IFERROR(__xludf.DUMMYFUNCTION("""COMPUTED_VALUE"""),2023.0)</f>
        <v>2023</v>
      </c>
    </row>
    <row r="3431">
      <c r="A3431" s="1" t="s">
        <v>9939</v>
      </c>
      <c r="B3431" s="4" t="s">
        <v>55</v>
      </c>
      <c r="C3431" s="4" t="s">
        <v>30</v>
      </c>
      <c r="D3431" s="4" t="s">
        <v>23</v>
      </c>
      <c r="E3431" s="4">
        <v>5.0</v>
      </c>
      <c r="F3431" s="4">
        <v>3.0</v>
      </c>
      <c r="G3431" s="4">
        <v>15.0</v>
      </c>
      <c r="H3431" s="5">
        <v>44992.0</v>
      </c>
      <c r="I3431" s="4">
        <f>IFERROR(__xludf.DUMMYFUNCTION("SPLIT(H3431,""/"")"),7.0)</f>
        <v>7</v>
      </c>
      <c r="J3431" s="4">
        <f>IFERROR(__xludf.DUMMYFUNCTION("""COMPUTED_VALUE"""),3.0)</f>
        <v>3</v>
      </c>
      <c r="K3431" s="4">
        <f>IFERROR(__xludf.DUMMYFUNCTION("""COMPUTED_VALUE"""),2023.0)</f>
        <v>2023</v>
      </c>
    </row>
    <row r="3432">
      <c r="A3432" s="1" t="s">
        <v>6658</v>
      </c>
      <c r="B3432" s="4" t="s">
        <v>55</v>
      </c>
      <c r="C3432" s="4" t="s">
        <v>29</v>
      </c>
      <c r="D3432" s="4" t="s">
        <v>39</v>
      </c>
      <c r="E3432" s="4">
        <v>2.0</v>
      </c>
      <c r="F3432" s="4">
        <v>3.0</v>
      </c>
      <c r="G3432" s="4">
        <v>6.0</v>
      </c>
      <c r="H3432" s="5">
        <v>44992.0</v>
      </c>
      <c r="I3432" s="4">
        <f>IFERROR(__xludf.DUMMYFUNCTION("SPLIT(H3432,""/"")"),7.0)</f>
        <v>7</v>
      </c>
      <c r="J3432" s="4">
        <f>IFERROR(__xludf.DUMMYFUNCTION("""COMPUTED_VALUE"""),3.0)</f>
        <v>3</v>
      </c>
      <c r="K3432" s="4">
        <f>IFERROR(__xludf.DUMMYFUNCTION("""COMPUTED_VALUE"""),2023.0)</f>
        <v>2023</v>
      </c>
    </row>
    <row r="3433">
      <c r="A3433" s="1" t="s">
        <v>7757</v>
      </c>
      <c r="B3433" s="4" t="s">
        <v>55</v>
      </c>
      <c r="C3433" s="4" t="s">
        <v>24</v>
      </c>
      <c r="D3433" s="4" t="s">
        <v>30</v>
      </c>
      <c r="E3433" s="4">
        <v>5.0</v>
      </c>
      <c r="F3433" s="4">
        <v>3.0</v>
      </c>
      <c r="G3433" s="4">
        <v>15.0</v>
      </c>
      <c r="H3433" s="5">
        <v>44993.0</v>
      </c>
      <c r="I3433" s="4">
        <f>IFERROR(__xludf.DUMMYFUNCTION("SPLIT(H3433,""/"")"),8.0)</f>
        <v>8</v>
      </c>
      <c r="J3433" s="4">
        <f>IFERROR(__xludf.DUMMYFUNCTION("""COMPUTED_VALUE"""),3.0)</f>
        <v>3</v>
      </c>
      <c r="K3433" s="4">
        <f>IFERROR(__xludf.DUMMYFUNCTION("""COMPUTED_VALUE"""),2023.0)</f>
        <v>2023</v>
      </c>
    </row>
    <row r="3434">
      <c r="A3434" s="1" t="s">
        <v>6111</v>
      </c>
      <c r="B3434" s="4" t="s">
        <v>55</v>
      </c>
      <c r="C3434" s="4" t="s">
        <v>29</v>
      </c>
      <c r="D3434" s="4" t="s">
        <v>39</v>
      </c>
      <c r="E3434" s="4">
        <v>5.0</v>
      </c>
      <c r="F3434" s="4">
        <v>3.0</v>
      </c>
      <c r="G3434" s="4">
        <v>15.0</v>
      </c>
      <c r="H3434" s="5">
        <v>44994.0</v>
      </c>
      <c r="I3434" s="4">
        <f>IFERROR(__xludf.DUMMYFUNCTION("SPLIT(H3434,""/"")"),9.0)</f>
        <v>9</v>
      </c>
      <c r="J3434" s="4">
        <f>IFERROR(__xludf.DUMMYFUNCTION("""COMPUTED_VALUE"""),3.0)</f>
        <v>3</v>
      </c>
      <c r="K3434" s="4">
        <f>IFERROR(__xludf.DUMMYFUNCTION("""COMPUTED_VALUE"""),2023.0)</f>
        <v>2023</v>
      </c>
    </row>
    <row r="3435">
      <c r="A3435" s="1" t="s">
        <v>9026</v>
      </c>
      <c r="B3435" s="4" t="s">
        <v>55</v>
      </c>
      <c r="C3435" s="4" t="s">
        <v>29</v>
      </c>
      <c r="D3435" s="4" t="s">
        <v>28</v>
      </c>
      <c r="E3435" s="4">
        <v>2.0</v>
      </c>
      <c r="F3435" s="4">
        <v>3.0</v>
      </c>
      <c r="G3435" s="4">
        <v>6.0</v>
      </c>
      <c r="H3435" s="5">
        <v>44994.0</v>
      </c>
      <c r="I3435" s="4">
        <f>IFERROR(__xludf.DUMMYFUNCTION("SPLIT(H3435,""/"")"),9.0)</f>
        <v>9</v>
      </c>
      <c r="J3435" s="4">
        <f>IFERROR(__xludf.DUMMYFUNCTION("""COMPUTED_VALUE"""),3.0)</f>
        <v>3</v>
      </c>
      <c r="K3435" s="4">
        <f>IFERROR(__xludf.DUMMYFUNCTION("""COMPUTED_VALUE"""),2023.0)</f>
        <v>2023</v>
      </c>
    </row>
    <row r="3436">
      <c r="A3436" s="1" t="s">
        <v>2888</v>
      </c>
      <c r="B3436" s="4" t="s">
        <v>55</v>
      </c>
      <c r="C3436" s="4" t="s">
        <v>29</v>
      </c>
      <c r="D3436" s="4" t="s">
        <v>39</v>
      </c>
      <c r="E3436" s="4">
        <v>3.0</v>
      </c>
      <c r="F3436" s="4">
        <v>3.0</v>
      </c>
      <c r="G3436" s="4">
        <v>9.0</v>
      </c>
      <c r="H3436" s="5">
        <v>44994.0</v>
      </c>
      <c r="I3436" s="4">
        <f>IFERROR(__xludf.DUMMYFUNCTION("SPLIT(H3436,""/"")"),9.0)</f>
        <v>9</v>
      </c>
      <c r="J3436" s="4">
        <f>IFERROR(__xludf.DUMMYFUNCTION("""COMPUTED_VALUE"""),3.0)</f>
        <v>3</v>
      </c>
      <c r="K3436" s="4">
        <f>IFERROR(__xludf.DUMMYFUNCTION("""COMPUTED_VALUE"""),2023.0)</f>
        <v>2023</v>
      </c>
    </row>
    <row r="3437">
      <c r="A3437" s="1" t="s">
        <v>1912</v>
      </c>
      <c r="B3437" s="4" t="s">
        <v>55</v>
      </c>
      <c r="C3437" s="4" t="s">
        <v>30</v>
      </c>
      <c r="D3437" s="4" t="s">
        <v>23</v>
      </c>
      <c r="E3437" s="4">
        <v>5.0</v>
      </c>
      <c r="F3437" s="4">
        <v>3.0</v>
      </c>
      <c r="G3437" s="4">
        <v>15.0</v>
      </c>
      <c r="H3437" s="5">
        <v>44994.0</v>
      </c>
      <c r="I3437" s="4">
        <f>IFERROR(__xludf.DUMMYFUNCTION("SPLIT(H3437,""/"")"),9.0)</f>
        <v>9</v>
      </c>
      <c r="J3437" s="4">
        <f>IFERROR(__xludf.DUMMYFUNCTION("""COMPUTED_VALUE"""),3.0)</f>
        <v>3</v>
      </c>
      <c r="K3437" s="4">
        <f>IFERROR(__xludf.DUMMYFUNCTION("""COMPUTED_VALUE"""),2023.0)</f>
        <v>2023</v>
      </c>
    </row>
    <row r="3438">
      <c r="A3438" s="1" t="s">
        <v>4999</v>
      </c>
      <c r="B3438" s="4" t="s">
        <v>55</v>
      </c>
      <c r="C3438" s="4" t="s">
        <v>29</v>
      </c>
      <c r="D3438" s="4" t="s">
        <v>30</v>
      </c>
      <c r="E3438" s="4">
        <v>1.0</v>
      </c>
      <c r="F3438" s="4">
        <v>3.0</v>
      </c>
      <c r="G3438" s="4">
        <v>3.0</v>
      </c>
      <c r="H3438" s="5">
        <v>44995.0</v>
      </c>
      <c r="I3438" s="4">
        <f>IFERROR(__xludf.DUMMYFUNCTION("SPLIT(H3438,""/"")"),10.0)</f>
        <v>10</v>
      </c>
      <c r="J3438" s="4">
        <f>IFERROR(__xludf.DUMMYFUNCTION("""COMPUTED_VALUE"""),3.0)</f>
        <v>3</v>
      </c>
      <c r="K3438" s="4">
        <f>IFERROR(__xludf.DUMMYFUNCTION("""COMPUTED_VALUE"""),2023.0)</f>
        <v>2023</v>
      </c>
    </row>
    <row r="3439">
      <c r="A3439" s="1" t="s">
        <v>5925</v>
      </c>
      <c r="B3439" s="4" t="s">
        <v>55</v>
      </c>
      <c r="C3439" s="4" t="s">
        <v>30</v>
      </c>
      <c r="D3439" s="4" t="s">
        <v>23</v>
      </c>
      <c r="E3439" s="4">
        <v>2.0</v>
      </c>
      <c r="F3439" s="4">
        <v>3.0</v>
      </c>
      <c r="G3439" s="4">
        <v>6.0</v>
      </c>
      <c r="H3439" s="5">
        <v>44995.0</v>
      </c>
      <c r="I3439" s="4">
        <f>IFERROR(__xludf.DUMMYFUNCTION("SPLIT(H3439,""/"")"),10.0)</f>
        <v>10</v>
      </c>
      <c r="J3439" s="4">
        <f>IFERROR(__xludf.DUMMYFUNCTION("""COMPUTED_VALUE"""),3.0)</f>
        <v>3</v>
      </c>
      <c r="K3439" s="4">
        <f>IFERROR(__xludf.DUMMYFUNCTION("""COMPUTED_VALUE"""),2023.0)</f>
        <v>2023</v>
      </c>
    </row>
    <row r="3440">
      <c r="A3440" s="1" t="s">
        <v>4351</v>
      </c>
      <c r="B3440" s="4" t="s">
        <v>55</v>
      </c>
      <c r="C3440" s="4" t="s">
        <v>30</v>
      </c>
      <c r="D3440" s="4" t="s">
        <v>30</v>
      </c>
      <c r="E3440" s="4">
        <v>5.0</v>
      </c>
      <c r="F3440" s="4">
        <v>3.0</v>
      </c>
      <c r="G3440" s="4">
        <v>15.0</v>
      </c>
      <c r="H3440" s="5">
        <v>44995.0</v>
      </c>
      <c r="I3440" s="4">
        <f>IFERROR(__xludf.DUMMYFUNCTION("SPLIT(H3440,""/"")"),10.0)</f>
        <v>10</v>
      </c>
      <c r="J3440" s="4">
        <f>IFERROR(__xludf.DUMMYFUNCTION("""COMPUTED_VALUE"""),3.0)</f>
        <v>3</v>
      </c>
      <c r="K3440" s="4">
        <f>IFERROR(__xludf.DUMMYFUNCTION("""COMPUTED_VALUE"""),2023.0)</f>
        <v>2023</v>
      </c>
    </row>
    <row r="3441">
      <c r="A3441" s="1" t="s">
        <v>4088</v>
      </c>
      <c r="B3441" s="4" t="s">
        <v>55</v>
      </c>
      <c r="C3441" s="4" t="s">
        <v>29</v>
      </c>
      <c r="D3441" s="4" t="s">
        <v>23</v>
      </c>
      <c r="E3441" s="4">
        <v>1.0</v>
      </c>
      <c r="F3441" s="4">
        <v>3.0</v>
      </c>
      <c r="G3441" s="4">
        <v>3.0</v>
      </c>
      <c r="H3441" s="5">
        <v>44995.0</v>
      </c>
      <c r="I3441" s="4">
        <f>IFERROR(__xludf.DUMMYFUNCTION("SPLIT(H3441,""/"")"),10.0)</f>
        <v>10</v>
      </c>
      <c r="J3441" s="4">
        <f>IFERROR(__xludf.DUMMYFUNCTION("""COMPUTED_VALUE"""),3.0)</f>
        <v>3</v>
      </c>
      <c r="K3441" s="4">
        <f>IFERROR(__xludf.DUMMYFUNCTION("""COMPUTED_VALUE"""),2023.0)</f>
        <v>2023</v>
      </c>
    </row>
    <row r="3442">
      <c r="A3442" s="1" t="s">
        <v>6704</v>
      </c>
      <c r="B3442" s="4" t="s">
        <v>55</v>
      </c>
      <c r="C3442" s="4" t="s">
        <v>30</v>
      </c>
      <c r="D3442" s="4" t="s">
        <v>23</v>
      </c>
      <c r="E3442" s="4">
        <v>2.0</v>
      </c>
      <c r="F3442" s="4">
        <v>3.0</v>
      </c>
      <c r="G3442" s="4">
        <v>6.0</v>
      </c>
      <c r="H3442" s="5">
        <v>44996.0</v>
      </c>
      <c r="I3442" s="4">
        <f>IFERROR(__xludf.DUMMYFUNCTION("SPLIT(H3442,""/"")"),11.0)</f>
        <v>11</v>
      </c>
      <c r="J3442" s="4">
        <f>IFERROR(__xludf.DUMMYFUNCTION("""COMPUTED_VALUE"""),3.0)</f>
        <v>3</v>
      </c>
      <c r="K3442" s="4">
        <f>IFERROR(__xludf.DUMMYFUNCTION("""COMPUTED_VALUE"""),2023.0)</f>
        <v>2023</v>
      </c>
    </row>
    <row r="3443">
      <c r="A3443" s="1" t="s">
        <v>1799</v>
      </c>
      <c r="B3443" s="4" t="s">
        <v>55</v>
      </c>
      <c r="C3443" s="4" t="s">
        <v>29</v>
      </c>
      <c r="D3443" s="4" t="s">
        <v>30</v>
      </c>
      <c r="E3443" s="4">
        <v>4.0</v>
      </c>
      <c r="F3443" s="4">
        <v>3.0</v>
      </c>
      <c r="G3443" s="4">
        <v>12.0</v>
      </c>
      <c r="H3443" s="5">
        <v>44996.0</v>
      </c>
      <c r="I3443" s="4">
        <f>IFERROR(__xludf.DUMMYFUNCTION("SPLIT(H3443,""/"")"),11.0)</f>
        <v>11</v>
      </c>
      <c r="J3443" s="4">
        <f>IFERROR(__xludf.DUMMYFUNCTION("""COMPUTED_VALUE"""),3.0)</f>
        <v>3</v>
      </c>
      <c r="K3443" s="4">
        <f>IFERROR(__xludf.DUMMYFUNCTION("""COMPUTED_VALUE"""),2023.0)</f>
        <v>2023</v>
      </c>
    </row>
    <row r="3444">
      <c r="A3444" s="1" t="s">
        <v>2675</v>
      </c>
      <c r="B3444" s="4" t="s">
        <v>55</v>
      </c>
      <c r="C3444" s="4" t="s">
        <v>30</v>
      </c>
      <c r="D3444" s="4" t="s">
        <v>28</v>
      </c>
      <c r="E3444" s="4">
        <v>1.0</v>
      </c>
      <c r="F3444" s="4">
        <v>3.0</v>
      </c>
      <c r="G3444" s="4">
        <v>3.0</v>
      </c>
      <c r="H3444" s="5">
        <v>44997.0</v>
      </c>
      <c r="I3444" s="4">
        <f>IFERROR(__xludf.DUMMYFUNCTION("SPLIT(H3444,""/"")"),12.0)</f>
        <v>12</v>
      </c>
      <c r="J3444" s="4">
        <f>IFERROR(__xludf.DUMMYFUNCTION("""COMPUTED_VALUE"""),3.0)</f>
        <v>3</v>
      </c>
      <c r="K3444" s="4">
        <f>IFERROR(__xludf.DUMMYFUNCTION("""COMPUTED_VALUE"""),2023.0)</f>
        <v>2023</v>
      </c>
    </row>
    <row r="3445">
      <c r="A3445" s="1" t="s">
        <v>4507</v>
      </c>
      <c r="B3445" s="4" t="s">
        <v>55</v>
      </c>
      <c r="C3445" s="4" t="s">
        <v>30</v>
      </c>
      <c r="D3445" s="4" t="s">
        <v>39</v>
      </c>
      <c r="E3445" s="4">
        <v>3.0</v>
      </c>
      <c r="F3445" s="4">
        <v>3.0</v>
      </c>
      <c r="G3445" s="4">
        <v>9.0</v>
      </c>
      <c r="H3445" s="5">
        <v>44997.0</v>
      </c>
      <c r="I3445" s="4">
        <f>IFERROR(__xludf.DUMMYFUNCTION("SPLIT(H3445,""/"")"),12.0)</f>
        <v>12</v>
      </c>
      <c r="J3445" s="4">
        <f>IFERROR(__xludf.DUMMYFUNCTION("""COMPUTED_VALUE"""),3.0)</f>
        <v>3</v>
      </c>
      <c r="K3445" s="4">
        <f>IFERROR(__xludf.DUMMYFUNCTION("""COMPUTED_VALUE"""),2023.0)</f>
        <v>2023</v>
      </c>
    </row>
    <row r="3446">
      <c r="A3446" s="1" t="s">
        <v>3478</v>
      </c>
      <c r="B3446" s="4" t="s">
        <v>55</v>
      </c>
      <c r="C3446" s="4" t="s">
        <v>24</v>
      </c>
      <c r="D3446" s="4" t="s">
        <v>28</v>
      </c>
      <c r="E3446" s="4">
        <v>1.0</v>
      </c>
      <c r="F3446" s="4">
        <v>3.0</v>
      </c>
      <c r="G3446" s="4">
        <v>3.0</v>
      </c>
      <c r="H3446" s="5">
        <v>44998.0</v>
      </c>
      <c r="I3446" s="4">
        <f>IFERROR(__xludf.DUMMYFUNCTION("SPLIT(H3446,""/"")"),13.0)</f>
        <v>13</v>
      </c>
      <c r="J3446" s="4">
        <f>IFERROR(__xludf.DUMMYFUNCTION("""COMPUTED_VALUE"""),3.0)</f>
        <v>3</v>
      </c>
      <c r="K3446" s="4">
        <f>IFERROR(__xludf.DUMMYFUNCTION("""COMPUTED_VALUE"""),2023.0)</f>
        <v>2023</v>
      </c>
    </row>
    <row r="3447">
      <c r="A3447" s="1" t="s">
        <v>8182</v>
      </c>
      <c r="B3447" s="4" t="s">
        <v>55</v>
      </c>
      <c r="C3447" s="4" t="s">
        <v>24</v>
      </c>
      <c r="D3447" s="4" t="s">
        <v>28</v>
      </c>
      <c r="E3447" s="4">
        <v>1.0</v>
      </c>
      <c r="F3447" s="4">
        <v>3.0</v>
      </c>
      <c r="G3447" s="4">
        <v>3.0</v>
      </c>
      <c r="H3447" s="5">
        <v>44998.0</v>
      </c>
      <c r="I3447" s="4">
        <f>IFERROR(__xludf.DUMMYFUNCTION("SPLIT(H3447,""/"")"),13.0)</f>
        <v>13</v>
      </c>
      <c r="J3447" s="4">
        <f>IFERROR(__xludf.DUMMYFUNCTION("""COMPUTED_VALUE"""),3.0)</f>
        <v>3</v>
      </c>
      <c r="K3447" s="4">
        <f>IFERROR(__xludf.DUMMYFUNCTION("""COMPUTED_VALUE"""),2023.0)</f>
        <v>2023</v>
      </c>
    </row>
    <row r="3448">
      <c r="A3448" s="1" t="s">
        <v>3809</v>
      </c>
      <c r="B3448" s="4" t="s">
        <v>55</v>
      </c>
      <c r="C3448" s="4" t="s">
        <v>24</v>
      </c>
      <c r="D3448" s="4" t="s">
        <v>23</v>
      </c>
      <c r="E3448" s="4">
        <v>3.0</v>
      </c>
      <c r="F3448" s="4">
        <v>3.0</v>
      </c>
      <c r="G3448" s="4">
        <v>9.0</v>
      </c>
      <c r="H3448" s="5">
        <v>44998.0</v>
      </c>
      <c r="I3448" s="4">
        <f>IFERROR(__xludf.DUMMYFUNCTION("SPLIT(H3448,""/"")"),13.0)</f>
        <v>13</v>
      </c>
      <c r="J3448" s="4">
        <f>IFERROR(__xludf.DUMMYFUNCTION("""COMPUTED_VALUE"""),3.0)</f>
        <v>3</v>
      </c>
      <c r="K3448" s="4">
        <f>IFERROR(__xludf.DUMMYFUNCTION("""COMPUTED_VALUE"""),2023.0)</f>
        <v>2023</v>
      </c>
    </row>
    <row r="3449">
      <c r="A3449" s="1" t="s">
        <v>9768</v>
      </c>
      <c r="B3449" s="4" t="s">
        <v>55</v>
      </c>
      <c r="C3449" s="4" t="s">
        <v>29</v>
      </c>
      <c r="D3449" s="4" t="s">
        <v>39</v>
      </c>
      <c r="E3449" s="4">
        <v>5.0</v>
      </c>
      <c r="F3449" s="4">
        <v>3.0</v>
      </c>
      <c r="G3449" s="4">
        <v>15.0</v>
      </c>
      <c r="H3449" s="5">
        <v>44998.0</v>
      </c>
      <c r="I3449" s="4">
        <f>IFERROR(__xludf.DUMMYFUNCTION("SPLIT(H3449,""/"")"),13.0)</f>
        <v>13</v>
      </c>
      <c r="J3449" s="4">
        <f>IFERROR(__xludf.DUMMYFUNCTION("""COMPUTED_VALUE"""),3.0)</f>
        <v>3</v>
      </c>
      <c r="K3449" s="4">
        <f>IFERROR(__xludf.DUMMYFUNCTION("""COMPUTED_VALUE"""),2023.0)</f>
        <v>2023</v>
      </c>
    </row>
    <row r="3450">
      <c r="A3450" s="1" t="s">
        <v>1055</v>
      </c>
      <c r="B3450" s="4" t="s">
        <v>55</v>
      </c>
      <c r="C3450" s="4" t="s">
        <v>30</v>
      </c>
      <c r="D3450" s="4" t="s">
        <v>30</v>
      </c>
      <c r="E3450" s="4">
        <v>1.0</v>
      </c>
      <c r="F3450" s="4">
        <v>3.0</v>
      </c>
      <c r="G3450" s="4">
        <v>3.0</v>
      </c>
      <c r="H3450" s="5">
        <v>44998.0</v>
      </c>
      <c r="I3450" s="4">
        <f>IFERROR(__xludf.DUMMYFUNCTION("SPLIT(H3450,""/"")"),13.0)</f>
        <v>13</v>
      </c>
      <c r="J3450" s="4">
        <f>IFERROR(__xludf.DUMMYFUNCTION("""COMPUTED_VALUE"""),3.0)</f>
        <v>3</v>
      </c>
      <c r="K3450" s="4">
        <f>IFERROR(__xludf.DUMMYFUNCTION("""COMPUTED_VALUE"""),2023.0)</f>
        <v>2023</v>
      </c>
    </row>
    <row r="3451">
      <c r="A3451" s="1" t="s">
        <v>3404</v>
      </c>
      <c r="B3451" s="4" t="s">
        <v>55</v>
      </c>
      <c r="C3451" s="4" t="s">
        <v>24</v>
      </c>
      <c r="D3451" s="4" t="s">
        <v>28</v>
      </c>
      <c r="E3451" s="4">
        <v>2.0</v>
      </c>
      <c r="F3451" s="4">
        <v>3.0</v>
      </c>
      <c r="G3451" s="4">
        <v>6.0</v>
      </c>
      <c r="H3451" s="5">
        <v>44998.0</v>
      </c>
      <c r="I3451" s="4">
        <f>IFERROR(__xludf.DUMMYFUNCTION("SPLIT(H3451,""/"")"),13.0)</f>
        <v>13</v>
      </c>
      <c r="J3451" s="4">
        <f>IFERROR(__xludf.DUMMYFUNCTION("""COMPUTED_VALUE"""),3.0)</f>
        <v>3</v>
      </c>
      <c r="K3451" s="4">
        <f>IFERROR(__xludf.DUMMYFUNCTION("""COMPUTED_VALUE"""),2023.0)</f>
        <v>2023</v>
      </c>
    </row>
    <row r="3452">
      <c r="A3452" s="1" t="s">
        <v>3638</v>
      </c>
      <c r="B3452" s="4" t="s">
        <v>55</v>
      </c>
      <c r="C3452" s="4" t="s">
        <v>29</v>
      </c>
      <c r="D3452" s="4" t="s">
        <v>39</v>
      </c>
      <c r="E3452" s="4">
        <v>4.0</v>
      </c>
      <c r="F3452" s="4">
        <v>3.0</v>
      </c>
      <c r="G3452" s="4">
        <v>12.0</v>
      </c>
      <c r="H3452" s="5">
        <v>44999.0</v>
      </c>
      <c r="I3452" s="4">
        <f>IFERROR(__xludf.DUMMYFUNCTION("SPLIT(H3452,""/"")"),14.0)</f>
        <v>14</v>
      </c>
      <c r="J3452" s="4">
        <f>IFERROR(__xludf.DUMMYFUNCTION("""COMPUTED_VALUE"""),3.0)</f>
        <v>3</v>
      </c>
      <c r="K3452" s="4">
        <f>IFERROR(__xludf.DUMMYFUNCTION("""COMPUTED_VALUE"""),2023.0)</f>
        <v>2023</v>
      </c>
    </row>
    <row r="3453">
      <c r="A3453" s="1" t="s">
        <v>1909</v>
      </c>
      <c r="B3453" s="4" t="s">
        <v>55</v>
      </c>
      <c r="C3453" s="4" t="s">
        <v>30</v>
      </c>
      <c r="D3453" s="4" t="s">
        <v>28</v>
      </c>
      <c r="E3453" s="4">
        <v>1.0</v>
      </c>
      <c r="F3453" s="4">
        <v>3.0</v>
      </c>
      <c r="G3453" s="4">
        <v>3.0</v>
      </c>
      <c r="H3453" s="5">
        <v>44999.0</v>
      </c>
      <c r="I3453" s="4">
        <f>IFERROR(__xludf.DUMMYFUNCTION("SPLIT(H3453,""/"")"),14.0)</f>
        <v>14</v>
      </c>
      <c r="J3453" s="4">
        <f>IFERROR(__xludf.DUMMYFUNCTION("""COMPUTED_VALUE"""),3.0)</f>
        <v>3</v>
      </c>
      <c r="K3453" s="4">
        <f>IFERROR(__xludf.DUMMYFUNCTION("""COMPUTED_VALUE"""),2023.0)</f>
        <v>2023</v>
      </c>
    </row>
    <row r="3454">
      <c r="A3454" s="1" t="s">
        <v>5885</v>
      </c>
      <c r="B3454" s="4" t="s">
        <v>55</v>
      </c>
      <c r="C3454" s="4" t="s">
        <v>29</v>
      </c>
      <c r="D3454" s="4" t="s">
        <v>28</v>
      </c>
      <c r="E3454" s="4">
        <v>1.0</v>
      </c>
      <c r="F3454" s="4">
        <v>3.0</v>
      </c>
      <c r="G3454" s="4">
        <v>3.0</v>
      </c>
      <c r="H3454" s="5">
        <v>44999.0</v>
      </c>
      <c r="I3454" s="4">
        <f>IFERROR(__xludf.DUMMYFUNCTION("SPLIT(H3454,""/"")"),14.0)</f>
        <v>14</v>
      </c>
      <c r="J3454" s="4">
        <f>IFERROR(__xludf.DUMMYFUNCTION("""COMPUTED_VALUE"""),3.0)</f>
        <v>3</v>
      </c>
      <c r="K3454" s="4">
        <f>IFERROR(__xludf.DUMMYFUNCTION("""COMPUTED_VALUE"""),2023.0)</f>
        <v>2023</v>
      </c>
    </row>
    <row r="3455">
      <c r="A3455" s="1" t="s">
        <v>430</v>
      </c>
      <c r="B3455" s="4" t="s">
        <v>55</v>
      </c>
      <c r="C3455" s="4" t="s">
        <v>29</v>
      </c>
      <c r="D3455" s="4" t="s">
        <v>28</v>
      </c>
      <c r="E3455" s="4">
        <v>3.0</v>
      </c>
      <c r="F3455" s="4">
        <v>3.0</v>
      </c>
      <c r="G3455" s="4">
        <v>9.0</v>
      </c>
      <c r="H3455" s="5">
        <v>45000.0</v>
      </c>
      <c r="I3455" s="4">
        <f>IFERROR(__xludf.DUMMYFUNCTION("SPLIT(H3455,""/"")"),15.0)</f>
        <v>15</v>
      </c>
      <c r="J3455" s="4">
        <f>IFERROR(__xludf.DUMMYFUNCTION("""COMPUTED_VALUE"""),3.0)</f>
        <v>3</v>
      </c>
      <c r="K3455" s="4">
        <f>IFERROR(__xludf.DUMMYFUNCTION("""COMPUTED_VALUE"""),2023.0)</f>
        <v>2023</v>
      </c>
    </row>
    <row r="3456">
      <c r="A3456" s="1" t="s">
        <v>2110</v>
      </c>
      <c r="B3456" s="4" t="s">
        <v>55</v>
      </c>
      <c r="C3456" s="4" t="s">
        <v>24</v>
      </c>
      <c r="D3456" s="4" t="s">
        <v>30</v>
      </c>
      <c r="E3456" s="4">
        <v>4.0</v>
      </c>
      <c r="F3456" s="4">
        <v>3.0</v>
      </c>
      <c r="G3456" s="4">
        <v>12.0</v>
      </c>
      <c r="H3456" s="5">
        <v>45000.0</v>
      </c>
      <c r="I3456" s="4">
        <f>IFERROR(__xludf.DUMMYFUNCTION("SPLIT(H3456,""/"")"),15.0)</f>
        <v>15</v>
      </c>
      <c r="J3456" s="4">
        <f>IFERROR(__xludf.DUMMYFUNCTION("""COMPUTED_VALUE"""),3.0)</f>
        <v>3</v>
      </c>
      <c r="K3456" s="4">
        <f>IFERROR(__xludf.DUMMYFUNCTION("""COMPUTED_VALUE"""),2023.0)</f>
        <v>2023</v>
      </c>
    </row>
    <row r="3457">
      <c r="A3457" s="1" t="s">
        <v>5137</v>
      </c>
      <c r="B3457" s="4" t="s">
        <v>55</v>
      </c>
      <c r="C3457" s="4" t="s">
        <v>29</v>
      </c>
      <c r="D3457" s="4" t="s">
        <v>39</v>
      </c>
      <c r="E3457" s="4">
        <v>1.0</v>
      </c>
      <c r="F3457" s="4">
        <v>3.0</v>
      </c>
      <c r="G3457" s="4">
        <v>3.0</v>
      </c>
      <c r="H3457" s="5">
        <v>45000.0</v>
      </c>
      <c r="I3457" s="4">
        <f>IFERROR(__xludf.DUMMYFUNCTION("SPLIT(H3457,""/"")"),15.0)</f>
        <v>15</v>
      </c>
      <c r="J3457" s="4">
        <f>IFERROR(__xludf.DUMMYFUNCTION("""COMPUTED_VALUE"""),3.0)</f>
        <v>3</v>
      </c>
      <c r="K3457" s="4">
        <f>IFERROR(__xludf.DUMMYFUNCTION("""COMPUTED_VALUE"""),2023.0)</f>
        <v>2023</v>
      </c>
    </row>
    <row r="3458">
      <c r="A3458" s="1" t="s">
        <v>7789</v>
      </c>
      <c r="B3458" s="4" t="s">
        <v>55</v>
      </c>
      <c r="C3458" s="4" t="s">
        <v>24</v>
      </c>
      <c r="D3458" s="4" t="s">
        <v>39</v>
      </c>
      <c r="E3458" s="4">
        <v>2.0</v>
      </c>
      <c r="F3458" s="4">
        <v>3.0</v>
      </c>
      <c r="G3458" s="4">
        <v>6.0</v>
      </c>
      <c r="H3458" s="5">
        <v>45000.0</v>
      </c>
      <c r="I3458" s="4">
        <f>IFERROR(__xludf.DUMMYFUNCTION("SPLIT(H3458,""/"")"),15.0)</f>
        <v>15</v>
      </c>
      <c r="J3458" s="4">
        <f>IFERROR(__xludf.DUMMYFUNCTION("""COMPUTED_VALUE"""),3.0)</f>
        <v>3</v>
      </c>
      <c r="K3458" s="4">
        <f>IFERROR(__xludf.DUMMYFUNCTION("""COMPUTED_VALUE"""),2023.0)</f>
        <v>2023</v>
      </c>
    </row>
    <row r="3459">
      <c r="A3459" s="1" t="s">
        <v>3464</v>
      </c>
      <c r="B3459" s="4" t="s">
        <v>55</v>
      </c>
      <c r="C3459" s="4" t="s">
        <v>24</v>
      </c>
      <c r="D3459" s="4" t="s">
        <v>39</v>
      </c>
      <c r="E3459" s="4">
        <v>3.0</v>
      </c>
      <c r="F3459" s="4">
        <v>3.0</v>
      </c>
      <c r="G3459" s="4">
        <v>9.0</v>
      </c>
      <c r="H3459" s="5">
        <v>45001.0</v>
      </c>
      <c r="I3459" s="4">
        <f>IFERROR(__xludf.DUMMYFUNCTION("SPLIT(H3459,""/"")"),16.0)</f>
        <v>16</v>
      </c>
      <c r="J3459" s="4">
        <f>IFERROR(__xludf.DUMMYFUNCTION("""COMPUTED_VALUE"""),3.0)</f>
        <v>3</v>
      </c>
      <c r="K3459" s="4">
        <f>IFERROR(__xludf.DUMMYFUNCTION("""COMPUTED_VALUE"""),2023.0)</f>
        <v>2023</v>
      </c>
    </row>
    <row r="3460">
      <c r="A3460" s="1" t="s">
        <v>155</v>
      </c>
      <c r="B3460" s="4" t="s">
        <v>55</v>
      </c>
      <c r="C3460" s="4" t="s">
        <v>30</v>
      </c>
      <c r="D3460" s="4" t="s">
        <v>28</v>
      </c>
      <c r="E3460" s="4">
        <v>3.0</v>
      </c>
      <c r="F3460" s="4">
        <v>3.0</v>
      </c>
      <c r="G3460" s="4">
        <v>9.0</v>
      </c>
      <c r="H3460" s="5">
        <v>45001.0</v>
      </c>
      <c r="I3460" s="4">
        <f>IFERROR(__xludf.DUMMYFUNCTION("SPLIT(H3460,""/"")"),16.0)</f>
        <v>16</v>
      </c>
      <c r="J3460" s="4">
        <f>IFERROR(__xludf.DUMMYFUNCTION("""COMPUTED_VALUE"""),3.0)</f>
        <v>3</v>
      </c>
      <c r="K3460" s="4">
        <f>IFERROR(__xludf.DUMMYFUNCTION("""COMPUTED_VALUE"""),2023.0)</f>
        <v>2023</v>
      </c>
    </row>
    <row r="3461">
      <c r="A3461" s="1" t="s">
        <v>4730</v>
      </c>
      <c r="B3461" s="4" t="s">
        <v>55</v>
      </c>
      <c r="C3461" s="4" t="s">
        <v>30</v>
      </c>
      <c r="D3461" s="4" t="s">
        <v>30</v>
      </c>
      <c r="E3461" s="4">
        <v>3.0</v>
      </c>
      <c r="F3461" s="4">
        <v>3.0</v>
      </c>
      <c r="G3461" s="4">
        <v>9.0</v>
      </c>
      <c r="H3461" s="5">
        <v>45001.0</v>
      </c>
      <c r="I3461" s="4">
        <f>IFERROR(__xludf.DUMMYFUNCTION("SPLIT(H3461,""/"")"),16.0)</f>
        <v>16</v>
      </c>
      <c r="J3461" s="4">
        <f>IFERROR(__xludf.DUMMYFUNCTION("""COMPUTED_VALUE"""),3.0)</f>
        <v>3</v>
      </c>
      <c r="K3461" s="4">
        <f>IFERROR(__xludf.DUMMYFUNCTION("""COMPUTED_VALUE"""),2023.0)</f>
        <v>2023</v>
      </c>
    </row>
    <row r="3462">
      <c r="A3462" s="1" t="s">
        <v>3767</v>
      </c>
      <c r="B3462" s="4" t="s">
        <v>55</v>
      </c>
      <c r="C3462" s="4" t="s">
        <v>29</v>
      </c>
      <c r="D3462" s="4" t="s">
        <v>39</v>
      </c>
      <c r="E3462" s="4">
        <v>2.0</v>
      </c>
      <c r="F3462" s="4">
        <v>3.0</v>
      </c>
      <c r="G3462" s="4">
        <v>6.0</v>
      </c>
      <c r="H3462" s="5">
        <v>45001.0</v>
      </c>
      <c r="I3462" s="4">
        <f>IFERROR(__xludf.DUMMYFUNCTION("SPLIT(H3462,""/"")"),16.0)</f>
        <v>16</v>
      </c>
      <c r="J3462" s="4">
        <f>IFERROR(__xludf.DUMMYFUNCTION("""COMPUTED_VALUE"""),3.0)</f>
        <v>3</v>
      </c>
      <c r="K3462" s="4">
        <f>IFERROR(__xludf.DUMMYFUNCTION("""COMPUTED_VALUE"""),2023.0)</f>
        <v>2023</v>
      </c>
    </row>
    <row r="3463">
      <c r="A3463" s="1" t="s">
        <v>2535</v>
      </c>
      <c r="B3463" s="4" t="s">
        <v>55</v>
      </c>
      <c r="C3463" s="4" t="s">
        <v>29</v>
      </c>
      <c r="D3463" s="4" t="s">
        <v>39</v>
      </c>
      <c r="E3463" s="4">
        <v>5.0</v>
      </c>
      <c r="F3463" s="4">
        <v>3.0</v>
      </c>
      <c r="G3463" s="4">
        <v>15.0</v>
      </c>
      <c r="H3463" s="5">
        <v>45001.0</v>
      </c>
      <c r="I3463" s="4">
        <f>IFERROR(__xludf.DUMMYFUNCTION("SPLIT(H3463,""/"")"),16.0)</f>
        <v>16</v>
      </c>
      <c r="J3463" s="4">
        <f>IFERROR(__xludf.DUMMYFUNCTION("""COMPUTED_VALUE"""),3.0)</f>
        <v>3</v>
      </c>
      <c r="K3463" s="4">
        <f>IFERROR(__xludf.DUMMYFUNCTION("""COMPUTED_VALUE"""),2023.0)</f>
        <v>2023</v>
      </c>
    </row>
    <row r="3464">
      <c r="A3464" s="1" t="s">
        <v>8851</v>
      </c>
      <c r="B3464" s="4" t="s">
        <v>55</v>
      </c>
      <c r="C3464" s="4" t="s">
        <v>30</v>
      </c>
      <c r="D3464" s="4" t="s">
        <v>30</v>
      </c>
      <c r="E3464" s="4">
        <v>4.0</v>
      </c>
      <c r="F3464" s="4">
        <v>3.0</v>
      </c>
      <c r="G3464" s="4">
        <v>12.0</v>
      </c>
      <c r="H3464" s="5">
        <v>45002.0</v>
      </c>
      <c r="I3464" s="4">
        <f>IFERROR(__xludf.DUMMYFUNCTION("SPLIT(H3464,""/"")"),17.0)</f>
        <v>17</v>
      </c>
      <c r="J3464" s="4">
        <f>IFERROR(__xludf.DUMMYFUNCTION("""COMPUTED_VALUE"""),3.0)</f>
        <v>3</v>
      </c>
      <c r="K3464" s="4">
        <f>IFERROR(__xludf.DUMMYFUNCTION("""COMPUTED_VALUE"""),2023.0)</f>
        <v>2023</v>
      </c>
    </row>
    <row r="3465">
      <c r="A3465" s="1" t="s">
        <v>3672</v>
      </c>
      <c r="B3465" s="4" t="s">
        <v>55</v>
      </c>
      <c r="C3465" s="4" t="s">
        <v>29</v>
      </c>
      <c r="D3465" s="4" t="s">
        <v>30</v>
      </c>
      <c r="E3465" s="4">
        <v>5.0</v>
      </c>
      <c r="F3465" s="4">
        <v>3.0</v>
      </c>
      <c r="G3465" s="4">
        <v>15.0</v>
      </c>
      <c r="H3465" s="5">
        <v>45002.0</v>
      </c>
      <c r="I3465" s="4">
        <f>IFERROR(__xludf.DUMMYFUNCTION("SPLIT(H3465,""/"")"),17.0)</f>
        <v>17</v>
      </c>
      <c r="J3465" s="4">
        <f>IFERROR(__xludf.DUMMYFUNCTION("""COMPUTED_VALUE"""),3.0)</f>
        <v>3</v>
      </c>
      <c r="K3465" s="4">
        <f>IFERROR(__xludf.DUMMYFUNCTION("""COMPUTED_VALUE"""),2023.0)</f>
        <v>2023</v>
      </c>
    </row>
    <row r="3466">
      <c r="A3466" s="1" t="s">
        <v>3431</v>
      </c>
      <c r="B3466" s="4" t="s">
        <v>55</v>
      </c>
      <c r="C3466" s="4" t="s">
        <v>30</v>
      </c>
      <c r="D3466" s="4" t="s">
        <v>39</v>
      </c>
      <c r="E3466" s="4">
        <v>3.0</v>
      </c>
      <c r="F3466" s="4">
        <v>3.0</v>
      </c>
      <c r="G3466" s="4">
        <v>9.0</v>
      </c>
      <c r="H3466" s="5">
        <v>45003.0</v>
      </c>
      <c r="I3466" s="4">
        <f>IFERROR(__xludf.DUMMYFUNCTION("SPLIT(H3466,""/"")"),18.0)</f>
        <v>18</v>
      </c>
      <c r="J3466" s="4">
        <f>IFERROR(__xludf.DUMMYFUNCTION("""COMPUTED_VALUE"""),3.0)</f>
        <v>3</v>
      </c>
      <c r="K3466" s="4">
        <f>IFERROR(__xludf.DUMMYFUNCTION("""COMPUTED_VALUE"""),2023.0)</f>
        <v>2023</v>
      </c>
    </row>
    <row r="3467">
      <c r="A3467" s="1" t="s">
        <v>7922</v>
      </c>
      <c r="B3467" s="4" t="s">
        <v>55</v>
      </c>
      <c r="C3467" s="4" t="s">
        <v>29</v>
      </c>
      <c r="D3467" s="4" t="s">
        <v>28</v>
      </c>
      <c r="E3467" s="4">
        <v>5.0</v>
      </c>
      <c r="F3467" s="4">
        <v>3.0</v>
      </c>
      <c r="G3467" s="4">
        <v>15.0</v>
      </c>
      <c r="H3467" s="5">
        <v>45004.0</v>
      </c>
      <c r="I3467" s="4">
        <f>IFERROR(__xludf.DUMMYFUNCTION("SPLIT(H3467,""/"")"),19.0)</f>
        <v>19</v>
      </c>
      <c r="J3467" s="4">
        <f>IFERROR(__xludf.DUMMYFUNCTION("""COMPUTED_VALUE"""),3.0)</f>
        <v>3</v>
      </c>
      <c r="K3467" s="4">
        <f>IFERROR(__xludf.DUMMYFUNCTION("""COMPUTED_VALUE"""),2023.0)</f>
        <v>2023</v>
      </c>
    </row>
    <row r="3468">
      <c r="A3468" s="1" t="s">
        <v>2693</v>
      </c>
      <c r="B3468" s="4" t="s">
        <v>55</v>
      </c>
      <c r="C3468" s="4" t="s">
        <v>29</v>
      </c>
      <c r="D3468" s="4" t="s">
        <v>23</v>
      </c>
      <c r="E3468" s="4">
        <v>1.0</v>
      </c>
      <c r="F3468" s="4">
        <v>3.0</v>
      </c>
      <c r="G3468" s="4">
        <v>3.0</v>
      </c>
      <c r="H3468" s="5">
        <v>45004.0</v>
      </c>
      <c r="I3468" s="4">
        <f>IFERROR(__xludf.DUMMYFUNCTION("SPLIT(H3468,""/"")"),19.0)</f>
        <v>19</v>
      </c>
      <c r="J3468" s="4">
        <f>IFERROR(__xludf.DUMMYFUNCTION("""COMPUTED_VALUE"""),3.0)</f>
        <v>3</v>
      </c>
      <c r="K3468" s="4">
        <f>IFERROR(__xludf.DUMMYFUNCTION("""COMPUTED_VALUE"""),2023.0)</f>
        <v>2023</v>
      </c>
    </row>
    <row r="3469">
      <c r="A3469" s="1" t="s">
        <v>921</v>
      </c>
      <c r="B3469" s="4" t="s">
        <v>55</v>
      </c>
      <c r="C3469" s="4" t="s">
        <v>30</v>
      </c>
      <c r="D3469" s="4" t="s">
        <v>30</v>
      </c>
      <c r="E3469" s="4">
        <v>5.0</v>
      </c>
      <c r="F3469" s="4">
        <v>3.0</v>
      </c>
      <c r="G3469" s="4">
        <v>15.0</v>
      </c>
      <c r="H3469" s="5">
        <v>45004.0</v>
      </c>
      <c r="I3469" s="4">
        <f>IFERROR(__xludf.DUMMYFUNCTION("SPLIT(H3469,""/"")"),19.0)</f>
        <v>19</v>
      </c>
      <c r="J3469" s="4">
        <f>IFERROR(__xludf.DUMMYFUNCTION("""COMPUTED_VALUE"""),3.0)</f>
        <v>3</v>
      </c>
      <c r="K3469" s="4">
        <f>IFERROR(__xludf.DUMMYFUNCTION("""COMPUTED_VALUE"""),2023.0)</f>
        <v>2023</v>
      </c>
    </row>
    <row r="3470">
      <c r="A3470" s="1" t="s">
        <v>3640</v>
      </c>
      <c r="B3470" s="4" t="s">
        <v>55</v>
      </c>
      <c r="C3470" s="4" t="s">
        <v>24</v>
      </c>
      <c r="D3470" s="4" t="s">
        <v>39</v>
      </c>
      <c r="E3470" s="4">
        <v>2.0</v>
      </c>
      <c r="F3470" s="4">
        <v>3.0</v>
      </c>
      <c r="G3470" s="4">
        <v>6.0</v>
      </c>
      <c r="H3470" s="5">
        <v>45004.0</v>
      </c>
      <c r="I3470" s="4">
        <f>IFERROR(__xludf.DUMMYFUNCTION("SPLIT(H3470,""/"")"),19.0)</f>
        <v>19</v>
      </c>
      <c r="J3470" s="4">
        <f>IFERROR(__xludf.DUMMYFUNCTION("""COMPUTED_VALUE"""),3.0)</f>
        <v>3</v>
      </c>
      <c r="K3470" s="4">
        <f>IFERROR(__xludf.DUMMYFUNCTION("""COMPUTED_VALUE"""),2023.0)</f>
        <v>2023</v>
      </c>
    </row>
    <row r="3471">
      <c r="A3471" s="1" t="s">
        <v>839</v>
      </c>
      <c r="B3471" s="4" t="s">
        <v>55</v>
      </c>
      <c r="C3471" s="4" t="s">
        <v>30</v>
      </c>
      <c r="D3471" s="4" t="s">
        <v>30</v>
      </c>
      <c r="E3471" s="4">
        <v>3.0</v>
      </c>
      <c r="F3471" s="4">
        <v>3.0</v>
      </c>
      <c r="G3471" s="4">
        <v>9.0</v>
      </c>
      <c r="H3471" s="5">
        <v>45005.0</v>
      </c>
      <c r="I3471" s="4">
        <f>IFERROR(__xludf.DUMMYFUNCTION("SPLIT(H3471,""/"")"),20.0)</f>
        <v>20</v>
      </c>
      <c r="J3471" s="4">
        <f>IFERROR(__xludf.DUMMYFUNCTION("""COMPUTED_VALUE"""),3.0)</f>
        <v>3</v>
      </c>
      <c r="K3471" s="4">
        <f>IFERROR(__xludf.DUMMYFUNCTION("""COMPUTED_VALUE"""),2023.0)</f>
        <v>2023</v>
      </c>
    </row>
    <row r="3472">
      <c r="A3472" s="1" t="s">
        <v>3084</v>
      </c>
      <c r="B3472" s="4" t="s">
        <v>55</v>
      </c>
      <c r="C3472" s="4" t="s">
        <v>30</v>
      </c>
      <c r="D3472" s="4" t="s">
        <v>39</v>
      </c>
      <c r="E3472" s="4">
        <v>1.0</v>
      </c>
      <c r="F3472" s="4">
        <v>3.0</v>
      </c>
      <c r="G3472" s="4">
        <v>3.0</v>
      </c>
      <c r="H3472" s="5">
        <v>45005.0</v>
      </c>
      <c r="I3472" s="4">
        <f>IFERROR(__xludf.DUMMYFUNCTION("SPLIT(H3472,""/"")"),20.0)</f>
        <v>20</v>
      </c>
      <c r="J3472" s="4">
        <f>IFERROR(__xludf.DUMMYFUNCTION("""COMPUTED_VALUE"""),3.0)</f>
        <v>3</v>
      </c>
      <c r="K3472" s="4">
        <f>IFERROR(__xludf.DUMMYFUNCTION("""COMPUTED_VALUE"""),2023.0)</f>
        <v>2023</v>
      </c>
    </row>
    <row r="3473">
      <c r="A3473" s="1" t="s">
        <v>6749</v>
      </c>
      <c r="B3473" s="4" t="s">
        <v>55</v>
      </c>
      <c r="C3473" s="4" t="s">
        <v>24</v>
      </c>
      <c r="D3473" s="4" t="s">
        <v>30</v>
      </c>
      <c r="E3473" s="4">
        <v>3.0</v>
      </c>
      <c r="F3473" s="4">
        <v>3.0</v>
      </c>
      <c r="G3473" s="4">
        <v>9.0</v>
      </c>
      <c r="H3473" s="5">
        <v>45005.0</v>
      </c>
      <c r="I3473" s="4">
        <f>IFERROR(__xludf.DUMMYFUNCTION("SPLIT(H3473,""/"")"),20.0)</f>
        <v>20</v>
      </c>
      <c r="J3473" s="4">
        <f>IFERROR(__xludf.DUMMYFUNCTION("""COMPUTED_VALUE"""),3.0)</f>
        <v>3</v>
      </c>
      <c r="K3473" s="4">
        <f>IFERROR(__xludf.DUMMYFUNCTION("""COMPUTED_VALUE"""),2023.0)</f>
        <v>2023</v>
      </c>
    </row>
    <row r="3474">
      <c r="A3474" s="1" t="s">
        <v>5191</v>
      </c>
      <c r="B3474" s="4" t="s">
        <v>55</v>
      </c>
      <c r="C3474" s="4" t="s">
        <v>30</v>
      </c>
      <c r="D3474" s="4" t="s">
        <v>23</v>
      </c>
      <c r="E3474" s="4">
        <v>2.0</v>
      </c>
      <c r="F3474" s="4">
        <v>3.0</v>
      </c>
      <c r="G3474" s="4">
        <v>6.0</v>
      </c>
      <c r="H3474" s="5">
        <v>45005.0</v>
      </c>
      <c r="I3474" s="4">
        <f>IFERROR(__xludf.DUMMYFUNCTION("SPLIT(H3474,""/"")"),20.0)</f>
        <v>20</v>
      </c>
      <c r="J3474" s="4">
        <f>IFERROR(__xludf.DUMMYFUNCTION("""COMPUTED_VALUE"""),3.0)</f>
        <v>3</v>
      </c>
      <c r="K3474" s="4">
        <f>IFERROR(__xludf.DUMMYFUNCTION("""COMPUTED_VALUE"""),2023.0)</f>
        <v>2023</v>
      </c>
    </row>
    <row r="3475">
      <c r="A3475" s="1" t="s">
        <v>4921</v>
      </c>
      <c r="B3475" s="4" t="s">
        <v>55</v>
      </c>
      <c r="C3475" s="4" t="s">
        <v>29</v>
      </c>
      <c r="D3475" s="4" t="s">
        <v>28</v>
      </c>
      <c r="E3475" s="4">
        <v>2.0</v>
      </c>
      <c r="F3475" s="4">
        <v>3.0</v>
      </c>
      <c r="G3475" s="4">
        <v>6.0</v>
      </c>
      <c r="H3475" s="5">
        <v>45006.0</v>
      </c>
      <c r="I3475" s="4">
        <f>IFERROR(__xludf.DUMMYFUNCTION("SPLIT(H3475,""/"")"),21.0)</f>
        <v>21</v>
      </c>
      <c r="J3475" s="4">
        <f>IFERROR(__xludf.DUMMYFUNCTION("""COMPUTED_VALUE"""),3.0)</f>
        <v>3</v>
      </c>
      <c r="K3475" s="4">
        <f>IFERROR(__xludf.DUMMYFUNCTION("""COMPUTED_VALUE"""),2023.0)</f>
        <v>2023</v>
      </c>
    </row>
    <row r="3476">
      <c r="A3476" s="1" t="s">
        <v>6072</v>
      </c>
      <c r="B3476" s="4" t="s">
        <v>55</v>
      </c>
      <c r="C3476" s="4" t="s">
        <v>30</v>
      </c>
      <c r="D3476" s="4" t="s">
        <v>39</v>
      </c>
      <c r="E3476" s="4">
        <v>4.0</v>
      </c>
      <c r="F3476" s="4">
        <v>3.0</v>
      </c>
      <c r="G3476" s="4">
        <v>12.0</v>
      </c>
      <c r="H3476" s="5">
        <v>45006.0</v>
      </c>
      <c r="I3476" s="4">
        <f>IFERROR(__xludf.DUMMYFUNCTION("SPLIT(H3476,""/"")"),21.0)</f>
        <v>21</v>
      </c>
      <c r="J3476" s="4">
        <f>IFERROR(__xludf.DUMMYFUNCTION("""COMPUTED_VALUE"""),3.0)</f>
        <v>3</v>
      </c>
      <c r="K3476" s="4">
        <f>IFERROR(__xludf.DUMMYFUNCTION("""COMPUTED_VALUE"""),2023.0)</f>
        <v>2023</v>
      </c>
    </row>
    <row r="3477">
      <c r="A3477" s="1" t="s">
        <v>1905</v>
      </c>
      <c r="B3477" s="4" t="s">
        <v>55</v>
      </c>
      <c r="C3477" s="4" t="s">
        <v>30</v>
      </c>
      <c r="D3477" s="4" t="s">
        <v>23</v>
      </c>
      <c r="E3477" s="4">
        <v>1.0</v>
      </c>
      <c r="F3477" s="4">
        <v>3.0</v>
      </c>
      <c r="G3477" s="4">
        <v>3.0</v>
      </c>
      <c r="H3477" s="5">
        <v>45006.0</v>
      </c>
      <c r="I3477" s="4">
        <f>IFERROR(__xludf.DUMMYFUNCTION("SPLIT(H3477,""/"")"),21.0)</f>
        <v>21</v>
      </c>
      <c r="J3477" s="4">
        <f>IFERROR(__xludf.DUMMYFUNCTION("""COMPUTED_VALUE"""),3.0)</f>
        <v>3</v>
      </c>
      <c r="K3477" s="4">
        <f>IFERROR(__xludf.DUMMYFUNCTION("""COMPUTED_VALUE"""),2023.0)</f>
        <v>2023</v>
      </c>
    </row>
    <row r="3478">
      <c r="A3478" s="1" t="s">
        <v>3475</v>
      </c>
      <c r="B3478" s="4" t="s">
        <v>55</v>
      </c>
      <c r="C3478" s="4" t="s">
        <v>30</v>
      </c>
      <c r="D3478" s="4" t="s">
        <v>23</v>
      </c>
      <c r="E3478" s="4">
        <v>5.0</v>
      </c>
      <c r="F3478" s="4">
        <v>3.0</v>
      </c>
      <c r="G3478" s="4">
        <v>15.0</v>
      </c>
      <c r="H3478" s="5">
        <v>45006.0</v>
      </c>
      <c r="I3478" s="4">
        <f>IFERROR(__xludf.DUMMYFUNCTION("SPLIT(H3478,""/"")"),21.0)</f>
        <v>21</v>
      </c>
      <c r="J3478" s="4">
        <f>IFERROR(__xludf.DUMMYFUNCTION("""COMPUTED_VALUE"""),3.0)</f>
        <v>3</v>
      </c>
      <c r="K3478" s="4">
        <f>IFERROR(__xludf.DUMMYFUNCTION("""COMPUTED_VALUE"""),2023.0)</f>
        <v>2023</v>
      </c>
    </row>
    <row r="3479">
      <c r="A3479" s="1" t="s">
        <v>512</v>
      </c>
      <c r="B3479" s="4" t="s">
        <v>55</v>
      </c>
      <c r="C3479" s="4" t="s">
        <v>29</v>
      </c>
      <c r="D3479" s="4" t="s">
        <v>23</v>
      </c>
      <c r="E3479" s="4">
        <v>5.0</v>
      </c>
      <c r="F3479" s="4">
        <v>3.0</v>
      </c>
      <c r="G3479" s="4">
        <v>15.0</v>
      </c>
      <c r="H3479" s="5">
        <v>45006.0</v>
      </c>
      <c r="I3479" s="4">
        <f>IFERROR(__xludf.DUMMYFUNCTION("SPLIT(H3479,""/"")"),21.0)</f>
        <v>21</v>
      </c>
      <c r="J3479" s="4">
        <f>IFERROR(__xludf.DUMMYFUNCTION("""COMPUTED_VALUE"""),3.0)</f>
        <v>3</v>
      </c>
      <c r="K3479" s="4">
        <f>IFERROR(__xludf.DUMMYFUNCTION("""COMPUTED_VALUE"""),2023.0)</f>
        <v>2023</v>
      </c>
    </row>
    <row r="3480">
      <c r="A3480" s="1" t="s">
        <v>8978</v>
      </c>
      <c r="B3480" s="4" t="s">
        <v>55</v>
      </c>
      <c r="C3480" s="4" t="s">
        <v>30</v>
      </c>
      <c r="D3480" s="4" t="s">
        <v>23</v>
      </c>
      <c r="E3480" s="4">
        <v>2.0</v>
      </c>
      <c r="F3480" s="4">
        <v>3.0</v>
      </c>
      <c r="G3480" s="4">
        <v>6.0</v>
      </c>
      <c r="H3480" s="5">
        <v>45007.0</v>
      </c>
      <c r="I3480" s="4">
        <f>IFERROR(__xludf.DUMMYFUNCTION("SPLIT(H3480,""/"")"),22.0)</f>
        <v>22</v>
      </c>
      <c r="J3480" s="4">
        <f>IFERROR(__xludf.DUMMYFUNCTION("""COMPUTED_VALUE"""),3.0)</f>
        <v>3</v>
      </c>
      <c r="K3480" s="4">
        <f>IFERROR(__xludf.DUMMYFUNCTION("""COMPUTED_VALUE"""),2023.0)</f>
        <v>2023</v>
      </c>
    </row>
    <row r="3481">
      <c r="A3481" s="1" t="s">
        <v>8198</v>
      </c>
      <c r="B3481" s="4" t="s">
        <v>55</v>
      </c>
      <c r="C3481" s="4" t="s">
        <v>30</v>
      </c>
      <c r="D3481" s="4" t="s">
        <v>39</v>
      </c>
      <c r="E3481" s="4">
        <v>1.0</v>
      </c>
      <c r="F3481" s="4">
        <v>3.0</v>
      </c>
      <c r="G3481" s="4">
        <v>3.0</v>
      </c>
      <c r="H3481" s="5">
        <v>45008.0</v>
      </c>
      <c r="I3481" s="4">
        <f>IFERROR(__xludf.DUMMYFUNCTION("SPLIT(H3481,""/"")"),23.0)</f>
        <v>23</v>
      </c>
      <c r="J3481" s="4">
        <f>IFERROR(__xludf.DUMMYFUNCTION("""COMPUTED_VALUE"""),3.0)</f>
        <v>3</v>
      </c>
      <c r="K3481" s="4">
        <f>IFERROR(__xludf.DUMMYFUNCTION("""COMPUTED_VALUE"""),2023.0)</f>
        <v>2023</v>
      </c>
    </row>
    <row r="3482">
      <c r="A3482" s="1" t="s">
        <v>4927</v>
      </c>
      <c r="B3482" s="4" t="s">
        <v>55</v>
      </c>
      <c r="C3482" s="4" t="s">
        <v>30</v>
      </c>
      <c r="D3482" s="4" t="s">
        <v>39</v>
      </c>
      <c r="E3482" s="4">
        <v>4.0</v>
      </c>
      <c r="F3482" s="4">
        <v>3.0</v>
      </c>
      <c r="G3482" s="4">
        <v>12.0</v>
      </c>
      <c r="H3482" s="5">
        <v>45008.0</v>
      </c>
      <c r="I3482" s="4">
        <f>IFERROR(__xludf.DUMMYFUNCTION("SPLIT(H3482,""/"")"),23.0)</f>
        <v>23</v>
      </c>
      <c r="J3482" s="4">
        <f>IFERROR(__xludf.DUMMYFUNCTION("""COMPUTED_VALUE"""),3.0)</f>
        <v>3</v>
      </c>
      <c r="K3482" s="4">
        <f>IFERROR(__xludf.DUMMYFUNCTION("""COMPUTED_VALUE"""),2023.0)</f>
        <v>2023</v>
      </c>
    </row>
    <row r="3483">
      <c r="A3483" s="1" t="s">
        <v>9387</v>
      </c>
      <c r="B3483" s="4" t="s">
        <v>55</v>
      </c>
      <c r="C3483" s="4" t="s">
        <v>30</v>
      </c>
      <c r="D3483" s="4" t="s">
        <v>30</v>
      </c>
      <c r="E3483" s="4">
        <v>5.0</v>
      </c>
      <c r="F3483" s="4">
        <v>3.0</v>
      </c>
      <c r="G3483" s="4">
        <v>15.0</v>
      </c>
      <c r="H3483" s="5">
        <v>45008.0</v>
      </c>
      <c r="I3483" s="4">
        <f>IFERROR(__xludf.DUMMYFUNCTION("SPLIT(H3483,""/"")"),23.0)</f>
        <v>23</v>
      </c>
      <c r="J3483" s="4">
        <f>IFERROR(__xludf.DUMMYFUNCTION("""COMPUTED_VALUE"""),3.0)</f>
        <v>3</v>
      </c>
      <c r="K3483" s="4">
        <f>IFERROR(__xludf.DUMMYFUNCTION("""COMPUTED_VALUE"""),2023.0)</f>
        <v>2023</v>
      </c>
    </row>
    <row r="3484">
      <c r="A3484" s="1" t="s">
        <v>5522</v>
      </c>
      <c r="B3484" s="4" t="s">
        <v>55</v>
      </c>
      <c r="C3484" s="4" t="s">
        <v>30</v>
      </c>
      <c r="D3484" s="4" t="s">
        <v>39</v>
      </c>
      <c r="E3484" s="4">
        <v>2.0</v>
      </c>
      <c r="F3484" s="4">
        <v>3.0</v>
      </c>
      <c r="G3484" s="4">
        <v>6.0</v>
      </c>
      <c r="H3484" s="5">
        <v>45008.0</v>
      </c>
      <c r="I3484" s="4">
        <f>IFERROR(__xludf.DUMMYFUNCTION("SPLIT(H3484,""/"")"),23.0)</f>
        <v>23</v>
      </c>
      <c r="J3484" s="4">
        <f>IFERROR(__xludf.DUMMYFUNCTION("""COMPUTED_VALUE"""),3.0)</f>
        <v>3</v>
      </c>
      <c r="K3484" s="4">
        <f>IFERROR(__xludf.DUMMYFUNCTION("""COMPUTED_VALUE"""),2023.0)</f>
        <v>2023</v>
      </c>
    </row>
    <row r="3485">
      <c r="A3485" s="1" t="s">
        <v>9106</v>
      </c>
      <c r="B3485" s="4" t="s">
        <v>55</v>
      </c>
      <c r="C3485" s="4" t="s">
        <v>30</v>
      </c>
      <c r="D3485" s="4" t="s">
        <v>28</v>
      </c>
      <c r="E3485" s="4">
        <v>4.0</v>
      </c>
      <c r="F3485" s="4">
        <v>3.0</v>
      </c>
      <c r="G3485" s="4">
        <v>12.0</v>
      </c>
      <c r="H3485" s="5">
        <v>45008.0</v>
      </c>
      <c r="I3485" s="4">
        <f>IFERROR(__xludf.DUMMYFUNCTION("SPLIT(H3485,""/"")"),23.0)</f>
        <v>23</v>
      </c>
      <c r="J3485" s="4">
        <f>IFERROR(__xludf.DUMMYFUNCTION("""COMPUTED_VALUE"""),3.0)</f>
        <v>3</v>
      </c>
      <c r="K3485" s="4">
        <f>IFERROR(__xludf.DUMMYFUNCTION("""COMPUTED_VALUE"""),2023.0)</f>
        <v>2023</v>
      </c>
    </row>
    <row r="3486">
      <c r="A3486" s="1" t="s">
        <v>4751</v>
      </c>
      <c r="B3486" s="4" t="s">
        <v>55</v>
      </c>
      <c r="C3486" s="4" t="s">
        <v>29</v>
      </c>
      <c r="D3486" s="4" t="s">
        <v>23</v>
      </c>
      <c r="E3486" s="4">
        <v>3.0</v>
      </c>
      <c r="F3486" s="4">
        <v>3.0</v>
      </c>
      <c r="G3486" s="4">
        <v>9.0</v>
      </c>
      <c r="H3486" s="5">
        <v>45008.0</v>
      </c>
      <c r="I3486" s="4">
        <f>IFERROR(__xludf.DUMMYFUNCTION("SPLIT(H3486,""/"")"),23.0)</f>
        <v>23</v>
      </c>
      <c r="J3486" s="4">
        <f>IFERROR(__xludf.DUMMYFUNCTION("""COMPUTED_VALUE"""),3.0)</f>
        <v>3</v>
      </c>
      <c r="K3486" s="4">
        <f>IFERROR(__xludf.DUMMYFUNCTION("""COMPUTED_VALUE"""),2023.0)</f>
        <v>2023</v>
      </c>
    </row>
    <row r="3487">
      <c r="A3487" s="1" t="s">
        <v>6142</v>
      </c>
      <c r="B3487" s="4" t="s">
        <v>55</v>
      </c>
      <c r="C3487" s="4" t="s">
        <v>30</v>
      </c>
      <c r="D3487" s="4" t="s">
        <v>30</v>
      </c>
      <c r="E3487" s="4">
        <v>5.0</v>
      </c>
      <c r="F3487" s="4">
        <v>3.0</v>
      </c>
      <c r="G3487" s="4">
        <v>15.0</v>
      </c>
      <c r="H3487" s="5">
        <v>45009.0</v>
      </c>
      <c r="I3487" s="4">
        <f>IFERROR(__xludf.DUMMYFUNCTION("SPLIT(H3487,""/"")"),24.0)</f>
        <v>24</v>
      </c>
      <c r="J3487" s="4">
        <f>IFERROR(__xludf.DUMMYFUNCTION("""COMPUTED_VALUE"""),3.0)</f>
        <v>3</v>
      </c>
      <c r="K3487" s="4">
        <f>IFERROR(__xludf.DUMMYFUNCTION("""COMPUTED_VALUE"""),2023.0)</f>
        <v>2023</v>
      </c>
    </row>
    <row r="3488">
      <c r="A3488" s="1" t="s">
        <v>2908</v>
      </c>
      <c r="B3488" s="4" t="s">
        <v>55</v>
      </c>
      <c r="C3488" s="4" t="s">
        <v>24</v>
      </c>
      <c r="D3488" s="4" t="s">
        <v>30</v>
      </c>
      <c r="E3488" s="4">
        <v>3.0</v>
      </c>
      <c r="F3488" s="4">
        <v>3.0</v>
      </c>
      <c r="G3488" s="4">
        <v>9.0</v>
      </c>
      <c r="H3488" s="5">
        <v>45009.0</v>
      </c>
      <c r="I3488" s="4">
        <f>IFERROR(__xludf.DUMMYFUNCTION("SPLIT(H3488,""/"")"),24.0)</f>
        <v>24</v>
      </c>
      <c r="J3488" s="4">
        <f>IFERROR(__xludf.DUMMYFUNCTION("""COMPUTED_VALUE"""),3.0)</f>
        <v>3</v>
      </c>
      <c r="K3488" s="4">
        <f>IFERROR(__xludf.DUMMYFUNCTION("""COMPUTED_VALUE"""),2023.0)</f>
        <v>2023</v>
      </c>
    </row>
    <row r="3489">
      <c r="A3489" s="1" t="s">
        <v>5286</v>
      </c>
      <c r="B3489" s="4" t="s">
        <v>55</v>
      </c>
      <c r="C3489" s="4" t="s">
        <v>24</v>
      </c>
      <c r="D3489" s="4" t="s">
        <v>39</v>
      </c>
      <c r="E3489" s="4">
        <v>3.0</v>
      </c>
      <c r="F3489" s="4">
        <v>3.0</v>
      </c>
      <c r="G3489" s="4">
        <v>9.0</v>
      </c>
      <c r="H3489" s="5">
        <v>45010.0</v>
      </c>
      <c r="I3489" s="4">
        <f>IFERROR(__xludf.DUMMYFUNCTION("SPLIT(H3489,""/"")"),25.0)</f>
        <v>25</v>
      </c>
      <c r="J3489" s="4">
        <f>IFERROR(__xludf.DUMMYFUNCTION("""COMPUTED_VALUE"""),3.0)</f>
        <v>3</v>
      </c>
      <c r="K3489" s="4">
        <f>IFERROR(__xludf.DUMMYFUNCTION("""COMPUTED_VALUE"""),2023.0)</f>
        <v>2023</v>
      </c>
    </row>
    <row r="3490">
      <c r="A3490" s="1" t="s">
        <v>1008</v>
      </c>
      <c r="B3490" s="4" t="s">
        <v>55</v>
      </c>
      <c r="C3490" s="4" t="s">
        <v>29</v>
      </c>
      <c r="D3490" s="4" t="s">
        <v>30</v>
      </c>
      <c r="E3490" s="4">
        <v>4.0</v>
      </c>
      <c r="F3490" s="4">
        <v>3.0</v>
      </c>
      <c r="G3490" s="4">
        <v>12.0</v>
      </c>
      <c r="H3490" s="5">
        <v>45010.0</v>
      </c>
      <c r="I3490" s="4">
        <f>IFERROR(__xludf.DUMMYFUNCTION("SPLIT(H3490,""/"")"),25.0)</f>
        <v>25</v>
      </c>
      <c r="J3490" s="4">
        <f>IFERROR(__xludf.DUMMYFUNCTION("""COMPUTED_VALUE"""),3.0)</f>
        <v>3</v>
      </c>
      <c r="K3490" s="4">
        <f>IFERROR(__xludf.DUMMYFUNCTION("""COMPUTED_VALUE"""),2023.0)</f>
        <v>2023</v>
      </c>
    </row>
    <row r="3491">
      <c r="A3491" s="1" t="s">
        <v>525</v>
      </c>
      <c r="B3491" s="4" t="s">
        <v>55</v>
      </c>
      <c r="C3491" s="4" t="s">
        <v>30</v>
      </c>
      <c r="D3491" s="4" t="s">
        <v>28</v>
      </c>
      <c r="E3491" s="4">
        <v>2.0</v>
      </c>
      <c r="F3491" s="4">
        <v>3.0</v>
      </c>
      <c r="G3491" s="4">
        <v>6.0</v>
      </c>
      <c r="H3491" s="5">
        <v>45010.0</v>
      </c>
      <c r="I3491" s="4">
        <f>IFERROR(__xludf.DUMMYFUNCTION("SPLIT(H3491,""/"")"),25.0)</f>
        <v>25</v>
      </c>
      <c r="J3491" s="4">
        <f>IFERROR(__xludf.DUMMYFUNCTION("""COMPUTED_VALUE"""),3.0)</f>
        <v>3</v>
      </c>
      <c r="K3491" s="4">
        <f>IFERROR(__xludf.DUMMYFUNCTION("""COMPUTED_VALUE"""),2023.0)</f>
        <v>2023</v>
      </c>
    </row>
    <row r="3492">
      <c r="A3492" s="1" t="s">
        <v>9183</v>
      </c>
      <c r="B3492" s="4" t="s">
        <v>55</v>
      </c>
      <c r="C3492" s="4" t="s">
        <v>30</v>
      </c>
      <c r="D3492" s="4" t="s">
        <v>30</v>
      </c>
      <c r="E3492" s="4">
        <v>5.0</v>
      </c>
      <c r="F3492" s="4">
        <v>3.0</v>
      </c>
      <c r="G3492" s="4">
        <v>15.0</v>
      </c>
      <c r="H3492" s="5">
        <v>45010.0</v>
      </c>
      <c r="I3492" s="4">
        <f>IFERROR(__xludf.DUMMYFUNCTION("SPLIT(H3492,""/"")"),25.0)</f>
        <v>25</v>
      </c>
      <c r="J3492" s="4">
        <f>IFERROR(__xludf.DUMMYFUNCTION("""COMPUTED_VALUE"""),3.0)</f>
        <v>3</v>
      </c>
      <c r="K3492" s="4">
        <f>IFERROR(__xludf.DUMMYFUNCTION("""COMPUTED_VALUE"""),2023.0)</f>
        <v>2023</v>
      </c>
    </row>
    <row r="3493">
      <c r="A3493" s="1" t="s">
        <v>5074</v>
      </c>
      <c r="B3493" s="4" t="s">
        <v>55</v>
      </c>
      <c r="C3493" s="4" t="s">
        <v>24</v>
      </c>
      <c r="D3493" s="4" t="s">
        <v>28</v>
      </c>
      <c r="E3493" s="4">
        <v>2.0</v>
      </c>
      <c r="F3493" s="4">
        <v>3.0</v>
      </c>
      <c r="G3493" s="4">
        <v>6.0</v>
      </c>
      <c r="H3493" s="5">
        <v>45011.0</v>
      </c>
      <c r="I3493" s="4">
        <f>IFERROR(__xludf.DUMMYFUNCTION("SPLIT(H3493,""/"")"),26.0)</f>
        <v>26</v>
      </c>
      <c r="J3493" s="4">
        <f>IFERROR(__xludf.DUMMYFUNCTION("""COMPUTED_VALUE"""),3.0)</f>
        <v>3</v>
      </c>
      <c r="K3493" s="4">
        <f>IFERROR(__xludf.DUMMYFUNCTION("""COMPUTED_VALUE"""),2023.0)</f>
        <v>2023</v>
      </c>
    </row>
    <row r="3494">
      <c r="A3494" s="1" t="s">
        <v>8190</v>
      </c>
      <c r="B3494" s="4" t="s">
        <v>55</v>
      </c>
      <c r="C3494" s="4" t="s">
        <v>24</v>
      </c>
      <c r="D3494" s="4" t="s">
        <v>23</v>
      </c>
      <c r="E3494" s="4">
        <v>2.0</v>
      </c>
      <c r="F3494" s="4">
        <v>3.0</v>
      </c>
      <c r="G3494" s="4">
        <v>6.0</v>
      </c>
      <c r="H3494" s="5">
        <v>45011.0</v>
      </c>
      <c r="I3494" s="4">
        <f>IFERROR(__xludf.DUMMYFUNCTION("SPLIT(H3494,""/"")"),26.0)</f>
        <v>26</v>
      </c>
      <c r="J3494" s="4">
        <f>IFERROR(__xludf.DUMMYFUNCTION("""COMPUTED_VALUE"""),3.0)</f>
        <v>3</v>
      </c>
      <c r="K3494" s="4">
        <f>IFERROR(__xludf.DUMMYFUNCTION("""COMPUTED_VALUE"""),2023.0)</f>
        <v>2023</v>
      </c>
    </row>
    <row r="3495">
      <c r="A3495" s="1" t="s">
        <v>5892</v>
      </c>
      <c r="B3495" s="4" t="s">
        <v>55</v>
      </c>
      <c r="C3495" s="4" t="s">
        <v>30</v>
      </c>
      <c r="D3495" s="4" t="s">
        <v>39</v>
      </c>
      <c r="E3495" s="4">
        <v>1.0</v>
      </c>
      <c r="F3495" s="4">
        <v>3.0</v>
      </c>
      <c r="G3495" s="4">
        <v>3.0</v>
      </c>
      <c r="H3495" s="5">
        <v>45011.0</v>
      </c>
      <c r="I3495" s="4">
        <f>IFERROR(__xludf.DUMMYFUNCTION("SPLIT(H3495,""/"")"),26.0)</f>
        <v>26</v>
      </c>
      <c r="J3495" s="4">
        <f>IFERROR(__xludf.DUMMYFUNCTION("""COMPUTED_VALUE"""),3.0)</f>
        <v>3</v>
      </c>
      <c r="K3495" s="4">
        <f>IFERROR(__xludf.DUMMYFUNCTION("""COMPUTED_VALUE"""),2023.0)</f>
        <v>2023</v>
      </c>
    </row>
    <row r="3496">
      <c r="A3496" s="1" t="s">
        <v>7232</v>
      </c>
      <c r="B3496" s="4" t="s">
        <v>55</v>
      </c>
      <c r="C3496" s="4" t="s">
        <v>30</v>
      </c>
      <c r="D3496" s="4" t="s">
        <v>30</v>
      </c>
      <c r="E3496" s="4">
        <v>3.0</v>
      </c>
      <c r="F3496" s="4">
        <v>3.0</v>
      </c>
      <c r="G3496" s="4">
        <v>9.0</v>
      </c>
      <c r="H3496" s="5">
        <v>45011.0</v>
      </c>
      <c r="I3496" s="4">
        <f>IFERROR(__xludf.DUMMYFUNCTION("SPLIT(H3496,""/"")"),26.0)</f>
        <v>26</v>
      </c>
      <c r="J3496" s="4">
        <f>IFERROR(__xludf.DUMMYFUNCTION("""COMPUTED_VALUE"""),3.0)</f>
        <v>3</v>
      </c>
      <c r="K3496" s="4">
        <f>IFERROR(__xludf.DUMMYFUNCTION("""COMPUTED_VALUE"""),2023.0)</f>
        <v>2023</v>
      </c>
    </row>
    <row r="3497">
      <c r="A3497" s="1" t="s">
        <v>1587</v>
      </c>
      <c r="B3497" s="4" t="s">
        <v>55</v>
      </c>
      <c r="C3497" s="4" t="s">
        <v>24</v>
      </c>
      <c r="D3497" s="4" t="s">
        <v>28</v>
      </c>
      <c r="E3497" s="4">
        <v>1.0</v>
      </c>
      <c r="F3497" s="4">
        <v>3.0</v>
      </c>
      <c r="G3497" s="4">
        <v>3.0</v>
      </c>
      <c r="H3497" s="5">
        <v>45011.0</v>
      </c>
      <c r="I3497" s="4">
        <f>IFERROR(__xludf.DUMMYFUNCTION("SPLIT(H3497,""/"")"),26.0)</f>
        <v>26</v>
      </c>
      <c r="J3497" s="4">
        <f>IFERROR(__xludf.DUMMYFUNCTION("""COMPUTED_VALUE"""),3.0)</f>
        <v>3</v>
      </c>
      <c r="K3497" s="4">
        <f>IFERROR(__xludf.DUMMYFUNCTION("""COMPUTED_VALUE"""),2023.0)</f>
        <v>2023</v>
      </c>
    </row>
    <row r="3498">
      <c r="A3498" s="1" t="s">
        <v>10006</v>
      </c>
      <c r="B3498" s="4" t="s">
        <v>55</v>
      </c>
      <c r="C3498" s="4" t="s">
        <v>29</v>
      </c>
      <c r="D3498" s="4" t="s">
        <v>30</v>
      </c>
      <c r="E3498" s="4">
        <v>4.0</v>
      </c>
      <c r="F3498" s="4">
        <v>3.0</v>
      </c>
      <c r="G3498" s="4">
        <v>12.0</v>
      </c>
      <c r="H3498" s="5">
        <v>45011.0</v>
      </c>
      <c r="I3498" s="4">
        <f>IFERROR(__xludf.DUMMYFUNCTION("SPLIT(H3498,""/"")"),26.0)</f>
        <v>26</v>
      </c>
      <c r="J3498" s="4">
        <f>IFERROR(__xludf.DUMMYFUNCTION("""COMPUTED_VALUE"""),3.0)</f>
        <v>3</v>
      </c>
      <c r="K3498" s="4">
        <f>IFERROR(__xludf.DUMMYFUNCTION("""COMPUTED_VALUE"""),2023.0)</f>
        <v>2023</v>
      </c>
    </row>
    <row r="3499">
      <c r="A3499" s="1" t="s">
        <v>8172</v>
      </c>
      <c r="B3499" s="4" t="s">
        <v>55</v>
      </c>
      <c r="C3499" s="4" t="s">
        <v>29</v>
      </c>
      <c r="D3499" s="4" t="s">
        <v>30</v>
      </c>
      <c r="E3499" s="4">
        <v>4.0</v>
      </c>
      <c r="F3499" s="4">
        <v>3.0</v>
      </c>
      <c r="G3499" s="4">
        <v>12.0</v>
      </c>
      <c r="H3499" s="5">
        <v>45011.0</v>
      </c>
      <c r="I3499" s="4">
        <f>IFERROR(__xludf.DUMMYFUNCTION("SPLIT(H3499,""/"")"),26.0)</f>
        <v>26</v>
      </c>
      <c r="J3499" s="4">
        <f>IFERROR(__xludf.DUMMYFUNCTION("""COMPUTED_VALUE"""),3.0)</f>
        <v>3</v>
      </c>
      <c r="K3499" s="4">
        <f>IFERROR(__xludf.DUMMYFUNCTION("""COMPUTED_VALUE"""),2023.0)</f>
        <v>2023</v>
      </c>
    </row>
    <row r="3500">
      <c r="A3500" s="1" t="s">
        <v>9763</v>
      </c>
      <c r="B3500" s="4" t="s">
        <v>55</v>
      </c>
      <c r="C3500" s="4" t="s">
        <v>30</v>
      </c>
      <c r="D3500" s="4" t="s">
        <v>39</v>
      </c>
      <c r="E3500" s="4">
        <v>3.0</v>
      </c>
      <c r="F3500" s="4">
        <v>3.0</v>
      </c>
      <c r="G3500" s="4">
        <v>9.0</v>
      </c>
      <c r="H3500" s="5">
        <v>45012.0</v>
      </c>
      <c r="I3500" s="4">
        <f>IFERROR(__xludf.DUMMYFUNCTION("SPLIT(H3500,""/"")"),27.0)</f>
        <v>27</v>
      </c>
      <c r="J3500" s="4">
        <f>IFERROR(__xludf.DUMMYFUNCTION("""COMPUTED_VALUE"""),3.0)</f>
        <v>3</v>
      </c>
      <c r="K3500" s="4">
        <f>IFERROR(__xludf.DUMMYFUNCTION("""COMPUTED_VALUE"""),2023.0)</f>
        <v>2023</v>
      </c>
    </row>
    <row r="3501">
      <c r="A3501" s="1" t="s">
        <v>6643</v>
      </c>
      <c r="B3501" s="4" t="s">
        <v>55</v>
      </c>
      <c r="C3501" s="4" t="s">
        <v>30</v>
      </c>
      <c r="D3501" s="4" t="s">
        <v>39</v>
      </c>
      <c r="E3501" s="4">
        <v>1.0</v>
      </c>
      <c r="F3501" s="4">
        <v>3.0</v>
      </c>
      <c r="G3501" s="4">
        <v>3.0</v>
      </c>
      <c r="H3501" s="5">
        <v>45012.0</v>
      </c>
      <c r="I3501" s="4">
        <f>IFERROR(__xludf.DUMMYFUNCTION("SPLIT(H3501,""/"")"),27.0)</f>
        <v>27</v>
      </c>
      <c r="J3501" s="4">
        <f>IFERROR(__xludf.DUMMYFUNCTION("""COMPUTED_VALUE"""),3.0)</f>
        <v>3</v>
      </c>
      <c r="K3501" s="4">
        <f>IFERROR(__xludf.DUMMYFUNCTION("""COMPUTED_VALUE"""),2023.0)</f>
        <v>2023</v>
      </c>
    </row>
    <row r="3502">
      <c r="A3502" s="1" t="s">
        <v>7838</v>
      </c>
      <c r="B3502" s="4" t="s">
        <v>55</v>
      </c>
      <c r="C3502" s="4" t="s">
        <v>30</v>
      </c>
      <c r="D3502" s="4" t="s">
        <v>23</v>
      </c>
      <c r="E3502" s="4">
        <v>1.0</v>
      </c>
      <c r="F3502" s="4">
        <v>3.0</v>
      </c>
      <c r="G3502" s="4">
        <v>3.0</v>
      </c>
      <c r="H3502" s="5">
        <v>45012.0</v>
      </c>
      <c r="I3502" s="4">
        <f>IFERROR(__xludf.DUMMYFUNCTION("SPLIT(H3502,""/"")"),27.0)</f>
        <v>27</v>
      </c>
      <c r="J3502" s="4">
        <f>IFERROR(__xludf.DUMMYFUNCTION("""COMPUTED_VALUE"""),3.0)</f>
        <v>3</v>
      </c>
      <c r="K3502" s="4">
        <f>IFERROR(__xludf.DUMMYFUNCTION("""COMPUTED_VALUE"""),2023.0)</f>
        <v>2023</v>
      </c>
    </row>
    <row r="3503">
      <c r="A3503" s="1" t="s">
        <v>7711</v>
      </c>
      <c r="B3503" s="4" t="s">
        <v>55</v>
      </c>
      <c r="C3503" s="4" t="s">
        <v>30</v>
      </c>
      <c r="D3503" s="4" t="s">
        <v>30</v>
      </c>
      <c r="E3503" s="4">
        <v>4.0</v>
      </c>
      <c r="F3503" s="4">
        <v>3.0</v>
      </c>
      <c r="G3503" s="4">
        <v>12.0</v>
      </c>
      <c r="H3503" s="5">
        <v>45012.0</v>
      </c>
      <c r="I3503" s="4">
        <f>IFERROR(__xludf.DUMMYFUNCTION("SPLIT(H3503,""/"")"),27.0)</f>
        <v>27</v>
      </c>
      <c r="J3503" s="4">
        <f>IFERROR(__xludf.DUMMYFUNCTION("""COMPUTED_VALUE"""),3.0)</f>
        <v>3</v>
      </c>
      <c r="K3503" s="4">
        <f>IFERROR(__xludf.DUMMYFUNCTION("""COMPUTED_VALUE"""),2023.0)</f>
        <v>2023</v>
      </c>
    </row>
    <row r="3504">
      <c r="A3504" s="1" t="s">
        <v>8702</v>
      </c>
      <c r="B3504" s="4" t="s">
        <v>55</v>
      </c>
      <c r="C3504" s="4" t="s">
        <v>30</v>
      </c>
      <c r="D3504" s="4" t="s">
        <v>23</v>
      </c>
      <c r="E3504" s="4">
        <v>5.0</v>
      </c>
      <c r="F3504" s="4">
        <v>3.0</v>
      </c>
      <c r="G3504" s="4">
        <v>15.0</v>
      </c>
      <c r="H3504" s="5">
        <v>45012.0</v>
      </c>
      <c r="I3504" s="4">
        <f>IFERROR(__xludf.DUMMYFUNCTION("SPLIT(H3504,""/"")"),27.0)</f>
        <v>27</v>
      </c>
      <c r="J3504" s="4">
        <f>IFERROR(__xludf.DUMMYFUNCTION("""COMPUTED_VALUE"""),3.0)</f>
        <v>3</v>
      </c>
      <c r="K3504" s="4">
        <f>IFERROR(__xludf.DUMMYFUNCTION("""COMPUTED_VALUE"""),2023.0)</f>
        <v>2023</v>
      </c>
    </row>
    <row r="3505">
      <c r="A3505" s="1" t="s">
        <v>8181</v>
      </c>
      <c r="B3505" s="4" t="s">
        <v>55</v>
      </c>
      <c r="C3505" s="4" t="s">
        <v>24</v>
      </c>
      <c r="D3505" s="4" t="s">
        <v>23</v>
      </c>
      <c r="E3505" s="4">
        <v>3.0</v>
      </c>
      <c r="F3505" s="4">
        <v>3.0</v>
      </c>
      <c r="G3505" s="4">
        <v>9.0</v>
      </c>
      <c r="H3505" s="5">
        <v>45013.0</v>
      </c>
      <c r="I3505" s="4">
        <f>IFERROR(__xludf.DUMMYFUNCTION("SPLIT(H3505,""/"")"),28.0)</f>
        <v>28</v>
      </c>
      <c r="J3505" s="4">
        <f>IFERROR(__xludf.DUMMYFUNCTION("""COMPUTED_VALUE"""),3.0)</f>
        <v>3</v>
      </c>
      <c r="K3505" s="4">
        <f>IFERROR(__xludf.DUMMYFUNCTION("""COMPUTED_VALUE"""),2023.0)</f>
        <v>2023</v>
      </c>
    </row>
    <row r="3506">
      <c r="A3506" s="1" t="s">
        <v>7221</v>
      </c>
      <c r="B3506" s="4" t="s">
        <v>55</v>
      </c>
      <c r="C3506" s="4" t="s">
        <v>30</v>
      </c>
      <c r="D3506" s="4" t="s">
        <v>39</v>
      </c>
      <c r="E3506" s="4">
        <v>3.0</v>
      </c>
      <c r="F3506" s="4">
        <v>3.0</v>
      </c>
      <c r="G3506" s="4">
        <v>9.0</v>
      </c>
      <c r="H3506" s="5">
        <v>45013.0</v>
      </c>
      <c r="I3506" s="4">
        <f>IFERROR(__xludf.DUMMYFUNCTION("SPLIT(H3506,""/"")"),28.0)</f>
        <v>28</v>
      </c>
      <c r="J3506" s="4">
        <f>IFERROR(__xludf.DUMMYFUNCTION("""COMPUTED_VALUE"""),3.0)</f>
        <v>3</v>
      </c>
      <c r="K3506" s="4">
        <f>IFERROR(__xludf.DUMMYFUNCTION("""COMPUTED_VALUE"""),2023.0)</f>
        <v>2023</v>
      </c>
    </row>
    <row r="3507">
      <c r="A3507" s="1" t="s">
        <v>1212</v>
      </c>
      <c r="B3507" s="4" t="s">
        <v>55</v>
      </c>
      <c r="C3507" s="4" t="s">
        <v>30</v>
      </c>
      <c r="D3507" s="4" t="s">
        <v>30</v>
      </c>
      <c r="E3507" s="4">
        <v>4.0</v>
      </c>
      <c r="F3507" s="4">
        <v>3.0</v>
      </c>
      <c r="G3507" s="4">
        <v>12.0</v>
      </c>
      <c r="H3507" s="5">
        <v>45013.0</v>
      </c>
      <c r="I3507" s="4">
        <f>IFERROR(__xludf.DUMMYFUNCTION("SPLIT(H3507,""/"")"),28.0)</f>
        <v>28</v>
      </c>
      <c r="J3507" s="4">
        <f>IFERROR(__xludf.DUMMYFUNCTION("""COMPUTED_VALUE"""),3.0)</f>
        <v>3</v>
      </c>
      <c r="K3507" s="4">
        <f>IFERROR(__xludf.DUMMYFUNCTION("""COMPUTED_VALUE"""),2023.0)</f>
        <v>2023</v>
      </c>
    </row>
    <row r="3508">
      <c r="A3508" s="1" t="s">
        <v>4364</v>
      </c>
      <c r="B3508" s="4" t="s">
        <v>55</v>
      </c>
      <c r="C3508" s="4" t="s">
        <v>30</v>
      </c>
      <c r="D3508" s="4" t="s">
        <v>39</v>
      </c>
      <c r="E3508" s="4">
        <v>1.0</v>
      </c>
      <c r="F3508" s="4">
        <v>3.0</v>
      </c>
      <c r="G3508" s="4">
        <v>3.0</v>
      </c>
      <c r="H3508" s="5">
        <v>45013.0</v>
      </c>
      <c r="I3508" s="4">
        <f>IFERROR(__xludf.DUMMYFUNCTION("SPLIT(H3508,""/"")"),28.0)</f>
        <v>28</v>
      </c>
      <c r="J3508" s="4">
        <f>IFERROR(__xludf.DUMMYFUNCTION("""COMPUTED_VALUE"""),3.0)</f>
        <v>3</v>
      </c>
      <c r="K3508" s="4">
        <f>IFERROR(__xludf.DUMMYFUNCTION("""COMPUTED_VALUE"""),2023.0)</f>
        <v>2023</v>
      </c>
    </row>
    <row r="3509">
      <c r="A3509" s="1" t="s">
        <v>8296</v>
      </c>
      <c r="B3509" s="4" t="s">
        <v>55</v>
      </c>
      <c r="C3509" s="4" t="s">
        <v>29</v>
      </c>
      <c r="D3509" s="4" t="s">
        <v>28</v>
      </c>
      <c r="E3509" s="4">
        <v>3.0</v>
      </c>
      <c r="F3509" s="4">
        <v>3.0</v>
      </c>
      <c r="G3509" s="4">
        <v>9.0</v>
      </c>
      <c r="H3509" s="5">
        <v>45013.0</v>
      </c>
      <c r="I3509" s="4">
        <f>IFERROR(__xludf.DUMMYFUNCTION("SPLIT(H3509,""/"")"),28.0)</f>
        <v>28</v>
      </c>
      <c r="J3509" s="4">
        <f>IFERROR(__xludf.DUMMYFUNCTION("""COMPUTED_VALUE"""),3.0)</f>
        <v>3</v>
      </c>
      <c r="K3509" s="4">
        <f>IFERROR(__xludf.DUMMYFUNCTION("""COMPUTED_VALUE"""),2023.0)</f>
        <v>2023</v>
      </c>
    </row>
    <row r="3510">
      <c r="A3510" s="1" t="s">
        <v>9708</v>
      </c>
      <c r="B3510" s="4" t="s">
        <v>55</v>
      </c>
      <c r="C3510" s="4" t="s">
        <v>30</v>
      </c>
      <c r="D3510" s="4" t="s">
        <v>30</v>
      </c>
      <c r="E3510" s="4">
        <v>5.0</v>
      </c>
      <c r="F3510" s="4">
        <v>3.0</v>
      </c>
      <c r="G3510" s="4">
        <v>15.0</v>
      </c>
      <c r="H3510" s="5">
        <v>45013.0</v>
      </c>
      <c r="I3510" s="4">
        <f>IFERROR(__xludf.DUMMYFUNCTION("SPLIT(H3510,""/"")"),28.0)</f>
        <v>28</v>
      </c>
      <c r="J3510" s="4">
        <f>IFERROR(__xludf.DUMMYFUNCTION("""COMPUTED_VALUE"""),3.0)</f>
        <v>3</v>
      </c>
      <c r="K3510" s="4">
        <f>IFERROR(__xludf.DUMMYFUNCTION("""COMPUTED_VALUE"""),2023.0)</f>
        <v>2023</v>
      </c>
    </row>
    <row r="3511">
      <c r="A3511" s="1" t="s">
        <v>4463</v>
      </c>
      <c r="B3511" s="4" t="s">
        <v>55</v>
      </c>
      <c r="C3511" s="4" t="s">
        <v>30</v>
      </c>
      <c r="D3511" s="4" t="s">
        <v>23</v>
      </c>
      <c r="E3511" s="4">
        <v>1.0</v>
      </c>
      <c r="F3511" s="4">
        <v>3.0</v>
      </c>
      <c r="G3511" s="4">
        <v>3.0</v>
      </c>
      <c r="H3511" s="5">
        <v>45014.0</v>
      </c>
      <c r="I3511" s="4">
        <f>IFERROR(__xludf.DUMMYFUNCTION("SPLIT(H3511,""/"")"),29.0)</f>
        <v>29</v>
      </c>
      <c r="J3511" s="4">
        <f>IFERROR(__xludf.DUMMYFUNCTION("""COMPUTED_VALUE"""),3.0)</f>
        <v>3</v>
      </c>
      <c r="K3511" s="4">
        <f>IFERROR(__xludf.DUMMYFUNCTION("""COMPUTED_VALUE"""),2023.0)</f>
        <v>2023</v>
      </c>
    </row>
    <row r="3512">
      <c r="A3512" s="1" t="s">
        <v>855</v>
      </c>
      <c r="B3512" s="4" t="s">
        <v>55</v>
      </c>
      <c r="C3512" s="4" t="s">
        <v>30</v>
      </c>
      <c r="D3512" s="4" t="s">
        <v>28</v>
      </c>
      <c r="E3512" s="4">
        <v>5.0</v>
      </c>
      <c r="F3512" s="4">
        <v>3.0</v>
      </c>
      <c r="G3512" s="4">
        <v>15.0</v>
      </c>
      <c r="H3512" s="5">
        <v>45015.0</v>
      </c>
      <c r="I3512" s="4">
        <f>IFERROR(__xludf.DUMMYFUNCTION("SPLIT(H3512,""/"")"),30.0)</f>
        <v>30</v>
      </c>
      <c r="J3512" s="4">
        <f>IFERROR(__xludf.DUMMYFUNCTION("""COMPUTED_VALUE"""),3.0)</f>
        <v>3</v>
      </c>
      <c r="K3512" s="4">
        <f>IFERROR(__xludf.DUMMYFUNCTION("""COMPUTED_VALUE"""),2023.0)</f>
        <v>2023</v>
      </c>
    </row>
    <row r="3513">
      <c r="A3513" s="1" t="s">
        <v>7070</v>
      </c>
      <c r="B3513" s="4" t="s">
        <v>55</v>
      </c>
      <c r="C3513" s="4" t="s">
        <v>30</v>
      </c>
      <c r="D3513" s="4" t="s">
        <v>30</v>
      </c>
      <c r="E3513" s="4">
        <v>5.0</v>
      </c>
      <c r="F3513" s="4">
        <v>3.0</v>
      </c>
      <c r="G3513" s="4">
        <v>15.0</v>
      </c>
      <c r="H3513" s="5">
        <v>45015.0</v>
      </c>
      <c r="I3513" s="4">
        <f>IFERROR(__xludf.DUMMYFUNCTION("SPLIT(H3513,""/"")"),30.0)</f>
        <v>30</v>
      </c>
      <c r="J3513" s="4">
        <f>IFERROR(__xludf.DUMMYFUNCTION("""COMPUTED_VALUE"""),3.0)</f>
        <v>3</v>
      </c>
      <c r="K3513" s="4">
        <f>IFERROR(__xludf.DUMMYFUNCTION("""COMPUTED_VALUE"""),2023.0)</f>
        <v>2023</v>
      </c>
    </row>
    <row r="3514">
      <c r="A3514" s="1" t="s">
        <v>645</v>
      </c>
      <c r="B3514" s="4" t="s">
        <v>55</v>
      </c>
      <c r="C3514" s="4" t="s">
        <v>24</v>
      </c>
      <c r="D3514" s="4" t="s">
        <v>28</v>
      </c>
      <c r="E3514" s="4">
        <v>2.0</v>
      </c>
      <c r="F3514" s="4">
        <v>3.0</v>
      </c>
      <c r="G3514" s="4">
        <v>6.0</v>
      </c>
      <c r="H3514" s="5">
        <v>45015.0</v>
      </c>
      <c r="I3514" s="4">
        <f>IFERROR(__xludf.DUMMYFUNCTION("SPLIT(H3514,""/"")"),30.0)</f>
        <v>30</v>
      </c>
      <c r="J3514" s="4">
        <f>IFERROR(__xludf.DUMMYFUNCTION("""COMPUTED_VALUE"""),3.0)</f>
        <v>3</v>
      </c>
      <c r="K3514" s="4">
        <f>IFERROR(__xludf.DUMMYFUNCTION("""COMPUTED_VALUE"""),2023.0)</f>
        <v>2023</v>
      </c>
    </row>
    <row r="3515">
      <c r="A3515" s="1" t="s">
        <v>105</v>
      </c>
      <c r="B3515" s="4" t="s">
        <v>55</v>
      </c>
      <c r="C3515" s="4" t="s">
        <v>30</v>
      </c>
      <c r="D3515" s="4" t="s">
        <v>28</v>
      </c>
      <c r="E3515" s="4">
        <v>2.0</v>
      </c>
      <c r="F3515" s="4">
        <v>3.0</v>
      </c>
      <c r="G3515" s="4">
        <v>6.0</v>
      </c>
      <c r="H3515" s="5">
        <v>45015.0</v>
      </c>
      <c r="I3515" s="4">
        <f>IFERROR(__xludf.DUMMYFUNCTION("SPLIT(H3515,""/"")"),30.0)</f>
        <v>30</v>
      </c>
      <c r="J3515" s="4">
        <f>IFERROR(__xludf.DUMMYFUNCTION("""COMPUTED_VALUE"""),3.0)</f>
        <v>3</v>
      </c>
      <c r="K3515" s="4">
        <f>IFERROR(__xludf.DUMMYFUNCTION("""COMPUTED_VALUE"""),2023.0)</f>
        <v>2023</v>
      </c>
    </row>
    <row r="3516">
      <c r="A3516" s="1" t="s">
        <v>3164</v>
      </c>
      <c r="B3516" s="4" t="s">
        <v>55</v>
      </c>
      <c r="C3516" s="4" t="s">
        <v>24</v>
      </c>
      <c r="D3516" s="4" t="s">
        <v>28</v>
      </c>
      <c r="E3516" s="4">
        <v>1.0</v>
      </c>
      <c r="F3516" s="4">
        <v>3.0</v>
      </c>
      <c r="G3516" s="4">
        <v>3.0</v>
      </c>
      <c r="H3516" s="5">
        <v>45016.0</v>
      </c>
      <c r="I3516" s="4">
        <f>IFERROR(__xludf.DUMMYFUNCTION("SPLIT(H3516,""/"")"),31.0)</f>
        <v>31</v>
      </c>
      <c r="J3516" s="4">
        <f>IFERROR(__xludf.DUMMYFUNCTION("""COMPUTED_VALUE"""),3.0)</f>
        <v>3</v>
      </c>
      <c r="K3516" s="4">
        <f>IFERROR(__xludf.DUMMYFUNCTION("""COMPUTED_VALUE"""),2023.0)</f>
        <v>2023</v>
      </c>
    </row>
    <row r="3517">
      <c r="A3517" s="1" t="s">
        <v>8715</v>
      </c>
      <c r="B3517" s="4" t="s">
        <v>55</v>
      </c>
      <c r="C3517" s="4" t="s">
        <v>24</v>
      </c>
      <c r="D3517" s="4" t="s">
        <v>28</v>
      </c>
      <c r="E3517" s="4">
        <v>5.0</v>
      </c>
      <c r="F3517" s="4">
        <v>3.0</v>
      </c>
      <c r="G3517" s="4">
        <v>15.0</v>
      </c>
      <c r="H3517" s="5">
        <v>45016.0</v>
      </c>
      <c r="I3517" s="4">
        <f>IFERROR(__xludf.DUMMYFUNCTION("SPLIT(H3517,""/"")"),31.0)</f>
        <v>31</v>
      </c>
      <c r="J3517" s="4">
        <f>IFERROR(__xludf.DUMMYFUNCTION("""COMPUTED_VALUE"""),3.0)</f>
        <v>3</v>
      </c>
      <c r="K3517" s="4">
        <f>IFERROR(__xludf.DUMMYFUNCTION("""COMPUTED_VALUE"""),2023.0)</f>
        <v>2023</v>
      </c>
    </row>
    <row r="3518">
      <c r="A3518" s="1" t="s">
        <v>7049</v>
      </c>
      <c r="B3518" s="4" t="s">
        <v>55</v>
      </c>
      <c r="C3518" s="4" t="s">
        <v>29</v>
      </c>
      <c r="D3518" s="4" t="s">
        <v>28</v>
      </c>
      <c r="E3518" s="4">
        <v>5.0</v>
      </c>
      <c r="F3518" s="4">
        <v>3.0</v>
      </c>
      <c r="G3518" s="4">
        <v>15.0</v>
      </c>
      <c r="H3518" s="5">
        <v>45016.0</v>
      </c>
      <c r="I3518" s="4">
        <f>IFERROR(__xludf.DUMMYFUNCTION("SPLIT(H3518,""/"")"),31.0)</f>
        <v>31</v>
      </c>
      <c r="J3518" s="4">
        <f>IFERROR(__xludf.DUMMYFUNCTION("""COMPUTED_VALUE"""),3.0)</f>
        <v>3</v>
      </c>
      <c r="K3518" s="4">
        <f>IFERROR(__xludf.DUMMYFUNCTION("""COMPUTED_VALUE"""),2023.0)</f>
        <v>2023</v>
      </c>
    </row>
    <row r="3519">
      <c r="A3519" s="1" t="s">
        <v>9412</v>
      </c>
      <c r="B3519" s="4" t="s">
        <v>55</v>
      </c>
      <c r="C3519" s="4" t="s">
        <v>30</v>
      </c>
      <c r="D3519" s="4" t="s">
        <v>28</v>
      </c>
      <c r="E3519" s="4">
        <v>5.0</v>
      </c>
      <c r="F3519" s="4">
        <v>3.0</v>
      </c>
      <c r="G3519" s="4">
        <v>15.0</v>
      </c>
      <c r="H3519" s="5">
        <v>45016.0</v>
      </c>
      <c r="I3519" s="4">
        <f>IFERROR(__xludf.DUMMYFUNCTION("SPLIT(H3519,""/"")"),31.0)</f>
        <v>31</v>
      </c>
      <c r="J3519" s="4">
        <f>IFERROR(__xludf.DUMMYFUNCTION("""COMPUTED_VALUE"""),3.0)</f>
        <v>3</v>
      </c>
      <c r="K3519" s="4">
        <f>IFERROR(__xludf.DUMMYFUNCTION("""COMPUTED_VALUE"""),2023.0)</f>
        <v>2023</v>
      </c>
    </row>
    <row r="3520">
      <c r="A3520" s="1" t="s">
        <v>2444</v>
      </c>
      <c r="B3520" s="4" t="s">
        <v>55</v>
      </c>
      <c r="C3520" s="4" t="s">
        <v>29</v>
      </c>
      <c r="D3520" s="4" t="s">
        <v>30</v>
      </c>
      <c r="E3520" s="4">
        <v>4.0</v>
      </c>
      <c r="F3520" s="4">
        <v>3.0</v>
      </c>
      <c r="G3520" s="4">
        <v>12.0</v>
      </c>
      <c r="H3520" s="5">
        <v>45017.0</v>
      </c>
      <c r="I3520" s="4">
        <f>IFERROR(__xludf.DUMMYFUNCTION("SPLIT(H3520,""/"")"),1.0)</f>
        <v>1</v>
      </c>
      <c r="J3520" s="4">
        <f>IFERROR(__xludf.DUMMYFUNCTION("""COMPUTED_VALUE"""),4.0)</f>
        <v>4</v>
      </c>
      <c r="K3520" s="4">
        <f>IFERROR(__xludf.DUMMYFUNCTION("""COMPUTED_VALUE"""),2023.0)</f>
        <v>2023</v>
      </c>
    </row>
    <row r="3521">
      <c r="A3521" s="1" t="s">
        <v>2003</v>
      </c>
      <c r="B3521" s="4" t="s">
        <v>55</v>
      </c>
      <c r="C3521" s="4" t="s">
        <v>29</v>
      </c>
      <c r="D3521" s="4" t="s">
        <v>30</v>
      </c>
      <c r="E3521" s="4">
        <v>5.0</v>
      </c>
      <c r="F3521" s="4">
        <v>3.0</v>
      </c>
      <c r="G3521" s="4">
        <v>15.0</v>
      </c>
      <c r="H3521" s="5">
        <v>45017.0</v>
      </c>
      <c r="I3521" s="4">
        <f>IFERROR(__xludf.DUMMYFUNCTION("SPLIT(H3521,""/"")"),1.0)</f>
        <v>1</v>
      </c>
      <c r="J3521" s="4">
        <f>IFERROR(__xludf.DUMMYFUNCTION("""COMPUTED_VALUE"""),4.0)</f>
        <v>4</v>
      </c>
      <c r="K3521" s="4">
        <f>IFERROR(__xludf.DUMMYFUNCTION("""COMPUTED_VALUE"""),2023.0)</f>
        <v>2023</v>
      </c>
    </row>
    <row r="3522">
      <c r="A3522" s="1" t="s">
        <v>9234</v>
      </c>
      <c r="B3522" s="4" t="s">
        <v>55</v>
      </c>
      <c r="C3522" s="4" t="s">
        <v>29</v>
      </c>
      <c r="D3522" s="4" t="s">
        <v>28</v>
      </c>
      <c r="E3522" s="4">
        <v>4.0</v>
      </c>
      <c r="F3522" s="4">
        <v>3.0</v>
      </c>
      <c r="G3522" s="4">
        <v>12.0</v>
      </c>
      <c r="H3522" s="5">
        <v>45018.0</v>
      </c>
      <c r="I3522" s="4">
        <f>IFERROR(__xludf.DUMMYFUNCTION("SPLIT(H3522,""/"")"),2.0)</f>
        <v>2</v>
      </c>
      <c r="J3522" s="4">
        <f>IFERROR(__xludf.DUMMYFUNCTION("""COMPUTED_VALUE"""),4.0)</f>
        <v>4</v>
      </c>
      <c r="K3522" s="4">
        <f>IFERROR(__xludf.DUMMYFUNCTION("""COMPUTED_VALUE"""),2023.0)</f>
        <v>2023</v>
      </c>
    </row>
    <row r="3523">
      <c r="A3523" s="1" t="s">
        <v>6635</v>
      </c>
      <c r="B3523" s="4" t="s">
        <v>55</v>
      </c>
      <c r="C3523" s="4" t="s">
        <v>30</v>
      </c>
      <c r="D3523" s="4" t="s">
        <v>39</v>
      </c>
      <c r="E3523" s="4">
        <v>2.0</v>
      </c>
      <c r="F3523" s="4">
        <v>3.0</v>
      </c>
      <c r="G3523" s="4">
        <v>6.0</v>
      </c>
      <c r="H3523" s="5">
        <v>45018.0</v>
      </c>
      <c r="I3523" s="4">
        <f>IFERROR(__xludf.DUMMYFUNCTION("SPLIT(H3523,""/"")"),2.0)</f>
        <v>2</v>
      </c>
      <c r="J3523" s="4">
        <f>IFERROR(__xludf.DUMMYFUNCTION("""COMPUTED_VALUE"""),4.0)</f>
        <v>4</v>
      </c>
      <c r="K3523" s="4">
        <f>IFERROR(__xludf.DUMMYFUNCTION("""COMPUTED_VALUE"""),2023.0)</f>
        <v>2023</v>
      </c>
    </row>
    <row r="3524">
      <c r="A3524" s="1" t="s">
        <v>4031</v>
      </c>
      <c r="B3524" s="4" t="s">
        <v>55</v>
      </c>
      <c r="C3524" s="4" t="s">
        <v>24</v>
      </c>
      <c r="D3524" s="4" t="s">
        <v>30</v>
      </c>
      <c r="E3524" s="4">
        <v>5.0</v>
      </c>
      <c r="F3524" s="4">
        <v>3.0</v>
      </c>
      <c r="G3524" s="4">
        <v>15.0</v>
      </c>
      <c r="H3524" s="5">
        <v>45018.0</v>
      </c>
      <c r="I3524" s="4">
        <f>IFERROR(__xludf.DUMMYFUNCTION("SPLIT(H3524,""/"")"),2.0)</f>
        <v>2</v>
      </c>
      <c r="J3524" s="4">
        <f>IFERROR(__xludf.DUMMYFUNCTION("""COMPUTED_VALUE"""),4.0)</f>
        <v>4</v>
      </c>
      <c r="K3524" s="4">
        <f>IFERROR(__xludf.DUMMYFUNCTION("""COMPUTED_VALUE"""),2023.0)</f>
        <v>2023</v>
      </c>
    </row>
    <row r="3525">
      <c r="A3525" s="1" t="s">
        <v>3030</v>
      </c>
      <c r="B3525" s="4" t="s">
        <v>55</v>
      </c>
      <c r="C3525" s="4" t="s">
        <v>30</v>
      </c>
      <c r="D3525" s="4" t="s">
        <v>30</v>
      </c>
      <c r="E3525" s="4">
        <v>5.0</v>
      </c>
      <c r="F3525" s="4">
        <v>3.0</v>
      </c>
      <c r="G3525" s="4">
        <v>15.0</v>
      </c>
      <c r="H3525" s="5">
        <v>45018.0</v>
      </c>
      <c r="I3525" s="4">
        <f>IFERROR(__xludf.DUMMYFUNCTION("SPLIT(H3525,""/"")"),2.0)</f>
        <v>2</v>
      </c>
      <c r="J3525" s="4">
        <f>IFERROR(__xludf.DUMMYFUNCTION("""COMPUTED_VALUE"""),4.0)</f>
        <v>4</v>
      </c>
      <c r="K3525" s="4">
        <f>IFERROR(__xludf.DUMMYFUNCTION("""COMPUTED_VALUE"""),2023.0)</f>
        <v>2023</v>
      </c>
    </row>
    <row r="3526">
      <c r="A3526" s="1" t="s">
        <v>4781</v>
      </c>
      <c r="B3526" s="4" t="s">
        <v>55</v>
      </c>
      <c r="C3526" s="4" t="s">
        <v>29</v>
      </c>
      <c r="D3526" s="4" t="s">
        <v>30</v>
      </c>
      <c r="E3526" s="4">
        <v>3.0</v>
      </c>
      <c r="F3526" s="4">
        <v>3.0</v>
      </c>
      <c r="G3526" s="4">
        <v>9.0</v>
      </c>
      <c r="H3526" s="5">
        <v>45018.0</v>
      </c>
      <c r="I3526" s="4">
        <f>IFERROR(__xludf.DUMMYFUNCTION("SPLIT(H3526,""/"")"),2.0)</f>
        <v>2</v>
      </c>
      <c r="J3526" s="4">
        <f>IFERROR(__xludf.DUMMYFUNCTION("""COMPUTED_VALUE"""),4.0)</f>
        <v>4</v>
      </c>
      <c r="K3526" s="4">
        <f>IFERROR(__xludf.DUMMYFUNCTION("""COMPUTED_VALUE"""),2023.0)</f>
        <v>2023</v>
      </c>
    </row>
    <row r="3527">
      <c r="A3527" s="1" t="s">
        <v>9516</v>
      </c>
      <c r="B3527" s="4" t="s">
        <v>55</v>
      </c>
      <c r="C3527" s="4" t="s">
        <v>30</v>
      </c>
      <c r="D3527" s="4" t="s">
        <v>30</v>
      </c>
      <c r="E3527" s="4">
        <v>3.0</v>
      </c>
      <c r="F3527" s="4">
        <v>3.0</v>
      </c>
      <c r="G3527" s="4">
        <v>9.0</v>
      </c>
      <c r="H3527" s="5">
        <v>45019.0</v>
      </c>
      <c r="I3527" s="4">
        <f>IFERROR(__xludf.DUMMYFUNCTION("SPLIT(H3527,""/"")"),3.0)</f>
        <v>3</v>
      </c>
      <c r="J3527" s="4">
        <f>IFERROR(__xludf.DUMMYFUNCTION("""COMPUTED_VALUE"""),4.0)</f>
        <v>4</v>
      </c>
      <c r="K3527" s="4">
        <f>IFERROR(__xludf.DUMMYFUNCTION("""COMPUTED_VALUE"""),2023.0)</f>
        <v>2023</v>
      </c>
    </row>
    <row r="3528">
      <c r="A3528" s="1" t="s">
        <v>8339</v>
      </c>
      <c r="B3528" s="4" t="s">
        <v>55</v>
      </c>
      <c r="C3528" s="4" t="s">
        <v>30</v>
      </c>
      <c r="D3528" s="4" t="s">
        <v>28</v>
      </c>
      <c r="E3528" s="4">
        <v>3.0</v>
      </c>
      <c r="F3528" s="4">
        <v>3.0</v>
      </c>
      <c r="G3528" s="4">
        <v>9.0</v>
      </c>
      <c r="H3528" s="5">
        <v>45019.0</v>
      </c>
      <c r="I3528" s="4">
        <f>IFERROR(__xludf.DUMMYFUNCTION("SPLIT(H3528,""/"")"),3.0)</f>
        <v>3</v>
      </c>
      <c r="J3528" s="4">
        <f>IFERROR(__xludf.DUMMYFUNCTION("""COMPUTED_VALUE"""),4.0)</f>
        <v>4</v>
      </c>
      <c r="K3528" s="4">
        <f>IFERROR(__xludf.DUMMYFUNCTION("""COMPUTED_VALUE"""),2023.0)</f>
        <v>2023</v>
      </c>
    </row>
    <row r="3529">
      <c r="A3529" s="1" t="s">
        <v>3331</v>
      </c>
      <c r="B3529" s="4" t="s">
        <v>55</v>
      </c>
      <c r="C3529" s="4" t="s">
        <v>24</v>
      </c>
      <c r="D3529" s="4" t="s">
        <v>39</v>
      </c>
      <c r="E3529" s="4">
        <v>1.0</v>
      </c>
      <c r="F3529" s="4">
        <v>3.0</v>
      </c>
      <c r="G3529" s="4">
        <v>3.0</v>
      </c>
      <c r="H3529" s="5">
        <v>45019.0</v>
      </c>
      <c r="I3529" s="4">
        <f>IFERROR(__xludf.DUMMYFUNCTION("SPLIT(H3529,""/"")"),3.0)</f>
        <v>3</v>
      </c>
      <c r="J3529" s="4">
        <f>IFERROR(__xludf.DUMMYFUNCTION("""COMPUTED_VALUE"""),4.0)</f>
        <v>4</v>
      </c>
      <c r="K3529" s="4">
        <f>IFERROR(__xludf.DUMMYFUNCTION("""COMPUTED_VALUE"""),2023.0)</f>
        <v>2023</v>
      </c>
    </row>
    <row r="3530">
      <c r="A3530" s="1" t="s">
        <v>5113</v>
      </c>
      <c r="B3530" s="4" t="s">
        <v>55</v>
      </c>
      <c r="C3530" s="4" t="s">
        <v>29</v>
      </c>
      <c r="D3530" s="4" t="s">
        <v>39</v>
      </c>
      <c r="E3530" s="4">
        <v>5.0</v>
      </c>
      <c r="F3530" s="4">
        <v>3.0</v>
      </c>
      <c r="G3530" s="4">
        <v>15.0</v>
      </c>
      <c r="H3530" s="5">
        <v>45020.0</v>
      </c>
      <c r="I3530" s="4">
        <f>IFERROR(__xludf.DUMMYFUNCTION("SPLIT(H3530,""/"")"),4.0)</f>
        <v>4</v>
      </c>
      <c r="J3530" s="4">
        <f>IFERROR(__xludf.DUMMYFUNCTION("""COMPUTED_VALUE"""),4.0)</f>
        <v>4</v>
      </c>
      <c r="K3530" s="4">
        <f>IFERROR(__xludf.DUMMYFUNCTION("""COMPUTED_VALUE"""),2023.0)</f>
        <v>2023</v>
      </c>
    </row>
    <row r="3531">
      <c r="A3531" s="1" t="s">
        <v>999</v>
      </c>
      <c r="B3531" s="4" t="s">
        <v>55</v>
      </c>
      <c r="C3531" s="4" t="s">
        <v>29</v>
      </c>
      <c r="D3531" s="4" t="s">
        <v>30</v>
      </c>
      <c r="E3531" s="4">
        <v>4.0</v>
      </c>
      <c r="F3531" s="4">
        <v>3.0</v>
      </c>
      <c r="G3531" s="4">
        <v>12.0</v>
      </c>
      <c r="H3531" s="5">
        <v>45020.0</v>
      </c>
      <c r="I3531" s="4">
        <f>IFERROR(__xludf.DUMMYFUNCTION("SPLIT(H3531,""/"")"),4.0)</f>
        <v>4</v>
      </c>
      <c r="J3531" s="4">
        <f>IFERROR(__xludf.DUMMYFUNCTION("""COMPUTED_VALUE"""),4.0)</f>
        <v>4</v>
      </c>
      <c r="K3531" s="4">
        <f>IFERROR(__xludf.DUMMYFUNCTION("""COMPUTED_VALUE"""),2023.0)</f>
        <v>2023</v>
      </c>
    </row>
    <row r="3532">
      <c r="A3532" s="1" t="s">
        <v>9311</v>
      </c>
      <c r="B3532" s="4" t="s">
        <v>55</v>
      </c>
      <c r="C3532" s="4" t="s">
        <v>30</v>
      </c>
      <c r="D3532" s="4" t="s">
        <v>30</v>
      </c>
      <c r="E3532" s="4">
        <v>3.0</v>
      </c>
      <c r="F3532" s="4">
        <v>3.0</v>
      </c>
      <c r="G3532" s="4">
        <v>9.0</v>
      </c>
      <c r="H3532" s="5">
        <v>45020.0</v>
      </c>
      <c r="I3532" s="4">
        <f>IFERROR(__xludf.DUMMYFUNCTION("SPLIT(H3532,""/"")"),4.0)</f>
        <v>4</v>
      </c>
      <c r="J3532" s="4">
        <f>IFERROR(__xludf.DUMMYFUNCTION("""COMPUTED_VALUE"""),4.0)</f>
        <v>4</v>
      </c>
      <c r="K3532" s="4">
        <f>IFERROR(__xludf.DUMMYFUNCTION("""COMPUTED_VALUE"""),2023.0)</f>
        <v>2023</v>
      </c>
    </row>
    <row r="3533">
      <c r="A3533" s="1" t="s">
        <v>1467</v>
      </c>
      <c r="B3533" s="4" t="s">
        <v>55</v>
      </c>
      <c r="C3533" s="4" t="s">
        <v>24</v>
      </c>
      <c r="D3533" s="4" t="s">
        <v>39</v>
      </c>
      <c r="E3533" s="4">
        <v>3.0</v>
      </c>
      <c r="F3533" s="4">
        <v>3.0</v>
      </c>
      <c r="G3533" s="4">
        <v>9.0</v>
      </c>
      <c r="H3533" s="5">
        <v>45021.0</v>
      </c>
      <c r="I3533" s="4">
        <f>IFERROR(__xludf.DUMMYFUNCTION("SPLIT(H3533,""/"")"),5.0)</f>
        <v>5</v>
      </c>
      <c r="J3533" s="4">
        <f>IFERROR(__xludf.DUMMYFUNCTION("""COMPUTED_VALUE"""),4.0)</f>
        <v>4</v>
      </c>
      <c r="K3533" s="4">
        <f>IFERROR(__xludf.DUMMYFUNCTION("""COMPUTED_VALUE"""),2023.0)</f>
        <v>2023</v>
      </c>
    </row>
    <row r="3534">
      <c r="A3534" s="1" t="s">
        <v>4977</v>
      </c>
      <c r="B3534" s="4" t="s">
        <v>55</v>
      </c>
      <c r="C3534" s="4" t="s">
        <v>29</v>
      </c>
      <c r="D3534" s="4" t="s">
        <v>23</v>
      </c>
      <c r="E3534" s="4">
        <v>4.0</v>
      </c>
      <c r="F3534" s="4">
        <v>3.0</v>
      </c>
      <c r="G3534" s="4">
        <v>12.0</v>
      </c>
      <c r="H3534" s="5">
        <v>45022.0</v>
      </c>
      <c r="I3534" s="4">
        <f>IFERROR(__xludf.DUMMYFUNCTION("SPLIT(H3534,""/"")"),6.0)</f>
        <v>6</v>
      </c>
      <c r="J3534" s="4">
        <f>IFERROR(__xludf.DUMMYFUNCTION("""COMPUTED_VALUE"""),4.0)</f>
        <v>4</v>
      </c>
      <c r="K3534" s="4">
        <f>IFERROR(__xludf.DUMMYFUNCTION("""COMPUTED_VALUE"""),2023.0)</f>
        <v>2023</v>
      </c>
    </row>
    <row r="3535">
      <c r="A3535" s="1" t="s">
        <v>6399</v>
      </c>
      <c r="B3535" s="4" t="s">
        <v>55</v>
      </c>
      <c r="C3535" s="4" t="s">
        <v>29</v>
      </c>
      <c r="D3535" s="4" t="s">
        <v>28</v>
      </c>
      <c r="E3535" s="4">
        <v>4.0</v>
      </c>
      <c r="F3535" s="4">
        <v>3.0</v>
      </c>
      <c r="G3535" s="4">
        <v>12.0</v>
      </c>
      <c r="H3535" s="5">
        <v>45022.0</v>
      </c>
      <c r="I3535" s="4">
        <f>IFERROR(__xludf.DUMMYFUNCTION("SPLIT(H3535,""/"")"),6.0)</f>
        <v>6</v>
      </c>
      <c r="J3535" s="4">
        <f>IFERROR(__xludf.DUMMYFUNCTION("""COMPUTED_VALUE"""),4.0)</f>
        <v>4</v>
      </c>
      <c r="K3535" s="4">
        <f>IFERROR(__xludf.DUMMYFUNCTION("""COMPUTED_VALUE"""),2023.0)</f>
        <v>2023</v>
      </c>
    </row>
    <row r="3536">
      <c r="A3536" s="1" t="s">
        <v>2715</v>
      </c>
      <c r="B3536" s="4" t="s">
        <v>55</v>
      </c>
      <c r="C3536" s="4" t="s">
        <v>30</v>
      </c>
      <c r="D3536" s="4" t="s">
        <v>39</v>
      </c>
      <c r="E3536" s="4">
        <v>5.0</v>
      </c>
      <c r="F3536" s="4">
        <v>3.0</v>
      </c>
      <c r="G3536" s="4">
        <v>15.0</v>
      </c>
      <c r="H3536" s="5">
        <v>45023.0</v>
      </c>
      <c r="I3536" s="4">
        <f>IFERROR(__xludf.DUMMYFUNCTION("SPLIT(H3536,""/"")"),7.0)</f>
        <v>7</v>
      </c>
      <c r="J3536" s="4">
        <f>IFERROR(__xludf.DUMMYFUNCTION("""COMPUTED_VALUE"""),4.0)</f>
        <v>4</v>
      </c>
      <c r="K3536" s="4">
        <f>IFERROR(__xludf.DUMMYFUNCTION("""COMPUTED_VALUE"""),2023.0)</f>
        <v>2023</v>
      </c>
    </row>
    <row r="3537">
      <c r="A3537" s="1" t="s">
        <v>231</v>
      </c>
      <c r="B3537" s="4" t="s">
        <v>55</v>
      </c>
      <c r="C3537" s="4" t="s">
        <v>29</v>
      </c>
      <c r="D3537" s="4" t="s">
        <v>28</v>
      </c>
      <c r="E3537" s="4">
        <v>4.0</v>
      </c>
      <c r="F3537" s="4">
        <v>3.0</v>
      </c>
      <c r="G3537" s="4">
        <v>12.0</v>
      </c>
      <c r="H3537" s="5">
        <v>45023.0</v>
      </c>
      <c r="I3537" s="4">
        <f>IFERROR(__xludf.DUMMYFUNCTION("SPLIT(H3537,""/"")"),7.0)</f>
        <v>7</v>
      </c>
      <c r="J3537" s="4">
        <f>IFERROR(__xludf.DUMMYFUNCTION("""COMPUTED_VALUE"""),4.0)</f>
        <v>4</v>
      </c>
      <c r="K3537" s="4">
        <f>IFERROR(__xludf.DUMMYFUNCTION("""COMPUTED_VALUE"""),2023.0)</f>
        <v>2023</v>
      </c>
    </row>
    <row r="3538">
      <c r="A3538" s="1" t="s">
        <v>5451</v>
      </c>
      <c r="B3538" s="4" t="s">
        <v>55</v>
      </c>
      <c r="C3538" s="4" t="s">
        <v>29</v>
      </c>
      <c r="D3538" s="4" t="s">
        <v>30</v>
      </c>
      <c r="E3538" s="4">
        <v>5.0</v>
      </c>
      <c r="F3538" s="4">
        <v>3.0</v>
      </c>
      <c r="G3538" s="4">
        <v>15.0</v>
      </c>
      <c r="H3538" s="5">
        <v>45023.0</v>
      </c>
      <c r="I3538" s="4">
        <f>IFERROR(__xludf.DUMMYFUNCTION("SPLIT(H3538,""/"")"),7.0)</f>
        <v>7</v>
      </c>
      <c r="J3538" s="4">
        <f>IFERROR(__xludf.DUMMYFUNCTION("""COMPUTED_VALUE"""),4.0)</f>
        <v>4</v>
      </c>
      <c r="K3538" s="4">
        <f>IFERROR(__xludf.DUMMYFUNCTION("""COMPUTED_VALUE"""),2023.0)</f>
        <v>2023</v>
      </c>
    </row>
    <row r="3539">
      <c r="A3539" s="1" t="s">
        <v>4146</v>
      </c>
      <c r="B3539" s="4" t="s">
        <v>55</v>
      </c>
      <c r="C3539" s="4" t="s">
        <v>30</v>
      </c>
      <c r="D3539" s="4" t="s">
        <v>23</v>
      </c>
      <c r="E3539" s="4">
        <v>4.0</v>
      </c>
      <c r="F3539" s="4">
        <v>3.0</v>
      </c>
      <c r="G3539" s="4">
        <v>12.0</v>
      </c>
      <c r="H3539" s="5">
        <v>45024.0</v>
      </c>
      <c r="I3539" s="4">
        <f>IFERROR(__xludf.DUMMYFUNCTION("SPLIT(H3539,""/"")"),8.0)</f>
        <v>8</v>
      </c>
      <c r="J3539" s="4">
        <f>IFERROR(__xludf.DUMMYFUNCTION("""COMPUTED_VALUE"""),4.0)</f>
        <v>4</v>
      </c>
      <c r="K3539" s="4">
        <f>IFERROR(__xludf.DUMMYFUNCTION("""COMPUTED_VALUE"""),2023.0)</f>
        <v>2023</v>
      </c>
    </row>
    <row r="3540">
      <c r="A3540" s="1" t="s">
        <v>2582</v>
      </c>
      <c r="B3540" s="4" t="s">
        <v>55</v>
      </c>
      <c r="C3540" s="4" t="s">
        <v>29</v>
      </c>
      <c r="D3540" s="4" t="s">
        <v>30</v>
      </c>
      <c r="E3540" s="4">
        <v>2.0</v>
      </c>
      <c r="F3540" s="4">
        <v>3.0</v>
      </c>
      <c r="G3540" s="4">
        <v>6.0</v>
      </c>
      <c r="H3540" s="5">
        <v>45024.0</v>
      </c>
      <c r="I3540" s="4">
        <f>IFERROR(__xludf.DUMMYFUNCTION("SPLIT(H3540,""/"")"),8.0)</f>
        <v>8</v>
      </c>
      <c r="J3540" s="4">
        <f>IFERROR(__xludf.DUMMYFUNCTION("""COMPUTED_VALUE"""),4.0)</f>
        <v>4</v>
      </c>
      <c r="K3540" s="4">
        <f>IFERROR(__xludf.DUMMYFUNCTION("""COMPUTED_VALUE"""),2023.0)</f>
        <v>2023</v>
      </c>
    </row>
    <row r="3541">
      <c r="A3541" s="1" t="s">
        <v>9188</v>
      </c>
      <c r="B3541" s="4" t="s">
        <v>55</v>
      </c>
      <c r="C3541" s="4" t="s">
        <v>30</v>
      </c>
      <c r="D3541" s="4" t="s">
        <v>28</v>
      </c>
      <c r="E3541" s="4">
        <v>4.0</v>
      </c>
      <c r="F3541" s="4">
        <v>3.0</v>
      </c>
      <c r="G3541" s="4">
        <v>12.0</v>
      </c>
      <c r="H3541" s="5">
        <v>45024.0</v>
      </c>
      <c r="I3541" s="4">
        <f>IFERROR(__xludf.DUMMYFUNCTION("SPLIT(H3541,""/"")"),8.0)</f>
        <v>8</v>
      </c>
      <c r="J3541" s="4">
        <f>IFERROR(__xludf.DUMMYFUNCTION("""COMPUTED_VALUE"""),4.0)</f>
        <v>4</v>
      </c>
      <c r="K3541" s="4">
        <f>IFERROR(__xludf.DUMMYFUNCTION("""COMPUTED_VALUE"""),2023.0)</f>
        <v>2023</v>
      </c>
    </row>
    <row r="3542">
      <c r="A3542" s="1" t="s">
        <v>8132</v>
      </c>
      <c r="B3542" s="4" t="s">
        <v>55</v>
      </c>
      <c r="C3542" s="4" t="s">
        <v>24</v>
      </c>
      <c r="D3542" s="4" t="s">
        <v>30</v>
      </c>
      <c r="E3542" s="4">
        <v>5.0</v>
      </c>
      <c r="F3542" s="4">
        <v>3.0</v>
      </c>
      <c r="G3542" s="4">
        <v>15.0</v>
      </c>
      <c r="H3542" s="5">
        <v>45025.0</v>
      </c>
      <c r="I3542" s="4">
        <f>IFERROR(__xludf.DUMMYFUNCTION("SPLIT(H3542,""/"")"),9.0)</f>
        <v>9</v>
      </c>
      <c r="J3542" s="4">
        <f>IFERROR(__xludf.DUMMYFUNCTION("""COMPUTED_VALUE"""),4.0)</f>
        <v>4</v>
      </c>
      <c r="K3542" s="4">
        <f>IFERROR(__xludf.DUMMYFUNCTION("""COMPUTED_VALUE"""),2023.0)</f>
        <v>2023</v>
      </c>
    </row>
    <row r="3543">
      <c r="A3543" s="1" t="s">
        <v>9097</v>
      </c>
      <c r="B3543" s="4" t="s">
        <v>55</v>
      </c>
      <c r="C3543" s="4" t="s">
        <v>24</v>
      </c>
      <c r="D3543" s="4" t="s">
        <v>28</v>
      </c>
      <c r="E3543" s="4">
        <v>2.0</v>
      </c>
      <c r="F3543" s="4">
        <v>3.0</v>
      </c>
      <c r="G3543" s="4">
        <v>6.0</v>
      </c>
      <c r="H3543" s="5">
        <v>45025.0</v>
      </c>
      <c r="I3543" s="4">
        <f>IFERROR(__xludf.DUMMYFUNCTION("SPLIT(H3543,""/"")"),9.0)</f>
        <v>9</v>
      </c>
      <c r="J3543" s="4">
        <f>IFERROR(__xludf.DUMMYFUNCTION("""COMPUTED_VALUE"""),4.0)</f>
        <v>4</v>
      </c>
      <c r="K3543" s="4">
        <f>IFERROR(__xludf.DUMMYFUNCTION("""COMPUTED_VALUE"""),2023.0)</f>
        <v>2023</v>
      </c>
    </row>
    <row r="3544">
      <c r="A3544" s="1" t="s">
        <v>7199</v>
      </c>
      <c r="B3544" s="4" t="s">
        <v>55</v>
      </c>
      <c r="C3544" s="4" t="s">
        <v>24</v>
      </c>
      <c r="D3544" s="4" t="s">
        <v>23</v>
      </c>
      <c r="E3544" s="4">
        <v>3.0</v>
      </c>
      <c r="F3544" s="4">
        <v>3.0</v>
      </c>
      <c r="G3544" s="4">
        <v>9.0</v>
      </c>
      <c r="H3544" s="5">
        <v>45025.0</v>
      </c>
      <c r="I3544" s="4">
        <f>IFERROR(__xludf.DUMMYFUNCTION("SPLIT(H3544,""/"")"),9.0)</f>
        <v>9</v>
      </c>
      <c r="J3544" s="4">
        <f>IFERROR(__xludf.DUMMYFUNCTION("""COMPUTED_VALUE"""),4.0)</f>
        <v>4</v>
      </c>
      <c r="K3544" s="4">
        <f>IFERROR(__xludf.DUMMYFUNCTION("""COMPUTED_VALUE"""),2023.0)</f>
        <v>2023</v>
      </c>
    </row>
    <row r="3545">
      <c r="A3545" s="1" t="s">
        <v>9637</v>
      </c>
      <c r="B3545" s="4" t="s">
        <v>55</v>
      </c>
      <c r="C3545" s="4" t="s">
        <v>24</v>
      </c>
      <c r="D3545" s="4" t="s">
        <v>23</v>
      </c>
      <c r="E3545" s="4">
        <v>4.0</v>
      </c>
      <c r="F3545" s="4">
        <v>3.0</v>
      </c>
      <c r="G3545" s="4">
        <v>12.0</v>
      </c>
      <c r="H3545" s="5">
        <v>45026.0</v>
      </c>
      <c r="I3545" s="4">
        <f>IFERROR(__xludf.DUMMYFUNCTION("SPLIT(H3545,""/"")"),10.0)</f>
        <v>10</v>
      </c>
      <c r="J3545" s="4">
        <f>IFERROR(__xludf.DUMMYFUNCTION("""COMPUTED_VALUE"""),4.0)</f>
        <v>4</v>
      </c>
      <c r="K3545" s="4">
        <f>IFERROR(__xludf.DUMMYFUNCTION("""COMPUTED_VALUE"""),2023.0)</f>
        <v>2023</v>
      </c>
    </row>
    <row r="3546">
      <c r="A3546" s="1" t="s">
        <v>4735</v>
      </c>
      <c r="B3546" s="4" t="s">
        <v>55</v>
      </c>
      <c r="C3546" s="4" t="s">
        <v>30</v>
      </c>
      <c r="D3546" s="4" t="s">
        <v>28</v>
      </c>
      <c r="E3546" s="4">
        <v>2.0</v>
      </c>
      <c r="F3546" s="4">
        <v>3.0</v>
      </c>
      <c r="G3546" s="4">
        <v>6.0</v>
      </c>
      <c r="H3546" s="5">
        <v>45026.0</v>
      </c>
      <c r="I3546" s="4">
        <f>IFERROR(__xludf.DUMMYFUNCTION("SPLIT(H3546,""/"")"),10.0)</f>
        <v>10</v>
      </c>
      <c r="J3546" s="4">
        <f>IFERROR(__xludf.DUMMYFUNCTION("""COMPUTED_VALUE"""),4.0)</f>
        <v>4</v>
      </c>
      <c r="K3546" s="4">
        <f>IFERROR(__xludf.DUMMYFUNCTION("""COMPUTED_VALUE"""),2023.0)</f>
        <v>2023</v>
      </c>
    </row>
    <row r="3547">
      <c r="A3547" s="1" t="s">
        <v>3260</v>
      </c>
      <c r="B3547" s="4" t="s">
        <v>55</v>
      </c>
      <c r="C3547" s="4" t="s">
        <v>30</v>
      </c>
      <c r="D3547" s="4" t="s">
        <v>39</v>
      </c>
      <c r="E3547" s="4">
        <v>4.0</v>
      </c>
      <c r="F3547" s="4">
        <v>3.0</v>
      </c>
      <c r="G3547" s="4">
        <v>12.0</v>
      </c>
      <c r="H3547" s="5">
        <v>45026.0</v>
      </c>
      <c r="I3547" s="4">
        <f>IFERROR(__xludf.DUMMYFUNCTION("SPLIT(H3547,""/"")"),10.0)</f>
        <v>10</v>
      </c>
      <c r="J3547" s="4">
        <f>IFERROR(__xludf.DUMMYFUNCTION("""COMPUTED_VALUE"""),4.0)</f>
        <v>4</v>
      </c>
      <c r="K3547" s="4">
        <f>IFERROR(__xludf.DUMMYFUNCTION("""COMPUTED_VALUE"""),2023.0)</f>
        <v>2023</v>
      </c>
    </row>
    <row r="3548">
      <c r="A3548" s="1" t="s">
        <v>65</v>
      </c>
      <c r="B3548" s="4" t="s">
        <v>55</v>
      </c>
      <c r="C3548" s="4" t="s">
        <v>24</v>
      </c>
      <c r="D3548" s="4" t="s">
        <v>23</v>
      </c>
      <c r="E3548" s="4">
        <v>4.0</v>
      </c>
      <c r="F3548" s="4">
        <v>3.0</v>
      </c>
      <c r="G3548" s="4">
        <v>12.0</v>
      </c>
      <c r="H3548" s="5">
        <v>45026.0</v>
      </c>
      <c r="I3548" s="4">
        <f>IFERROR(__xludf.DUMMYFUNCTION("SPLIT(H3548,""/"")"),10.0)</f>
        <v>10</v>
      </c>
      <c r="J3548" s="4">
        <f>IFERROR(__xludf.DUMMYFUNCTION("""COMPUTED_VALUE"""),4.0)</f>
        <v>4</v>
      </c>
      <c r="K3548" s="4">
        <f>IFERROR(__xludf.DUMMYFUNCTION("""COMPUTED_VALUE"""),2023.0)</f>
        <v>2023</v>
      </c>
    </row>
    <row r="3549">
      <c r="A3549" s="1" t="s">
        <v>6265</v>
      </c>
      <c r="B3549" s="4" t="s">
        <v>55</v>
      </c>
      <c r="C3549" s="4" t="s">
        <v>29</v>
      </c>
      <c r="D3549" s="4" t="s">
        <v>39</v>
      </c>
      <c r="E3549" s="4">
        <v>4.0</v>
      </c>
      <c r="F3549" s="4">
        <v>3.0</v>
      </c>
      <c r="G3549" s="4">
        <v>12.0</v>
      </c>
      <c r="H3549" s="5">
        <v>45027.0</v>
      </c>
      <c r="I3549" s="4">
        <f>IFERROR(__xludf.DUMMYFUNCTION("SPLIT(H3549,""/"")"),11.0)</f>
        <v>11</v>
      </c>
      <c r="J3549" s="4">
        <f>IFERROR(__xludf.DUMMYFUNCTION("""COMPUTED_VALUE"""),4.0)</f>
        <v>4</v>
      </c>
      <c r="K3549" s="4">
        <f>IFERROR(__xludf.DUMMYFUNCTION("""COMPUTED_VALUE"""),2023.0)</f>
        <v>2023</v>
      </c>
    </row>
    <row r="3550">
      <c r="A3550" s="1" t="s">
        <v>3923</v>
      </c>
      <c r="B3550" s="4" t="s">
        <v>55</v>
      </c>
      <c r="C3550" s="4" t="s">
        <v>29</v>
      </c>
      <c r="D3550" s="4" t="s">
        <v>28</v>
      </c>
      <c r="E3550" s="4">
        <v>4.0</v>
      </c>
      <c r="F3550" s="4">
        <v>3.0</v>
      </c>
      <c r="G3550" s="4">
        <v>12.0</v>
      </c>
      <c r="H3550" s="5">
        <v>45027.0</v>
      </c>
      <c r="I3550" s="4">
        <f>IFERROR(__xludf.DUMMYFUNCTION("SPLIT(H3550,""/"")"),11.0)</f>
        <v>11</v>
      </c>
      <c r="J3550" s="4">
        <f>IFERROR(__xludf.DUMMYFUNCTION("""COMPUTED_VALUE"""),4.0)</f>
        <v>4</v>
      </c>
      <c r="K3550" s="4">
        <f>IFERROR(__xludf.DUMMYFUNCTION("""COMPUTED_VALUE"""),2023.0)</f>
        <v>2023</v>
      </c>
    </row>
    <row r="3551">
      <c r="A3551" s="1" t="s">
        <v>4105</v>
      </c>
      <c r="B3551" s="4" t="s">
        <v>55</v>
      </c>
      <c r="C3551" s="4" t="s">
        <v>30</v>
      </c>
      <c r="D3551" s="4" t="s">
        <v>39</v>
      </c>
      <c r="E3551" s="4">
        <v>2.0</v>
      </c>
      <c r="F3551" s="4">
        <v>3.0</v>
      </c>
      <c r="G3551" s="4">
        <v>6.0</v>
      </c>
      <c r="H3551" s="5">
        <v>45027.0</v>
      </c>
      <c r="I3551" s="4">
        <f>IFERROR(__xludf.DUMMYFUNCTION("SPLIT(H3551,""/"")"),11.0)</f>
        <v>11</v>
      </c>
      <c r="J3551" s="4">
        <f>IFERROR(__xludf.DUMMYFUNCTION("""COMPUTED_VALUE"""),4.0)</f>
        <v>4</v>
      </c>
      <c r="K3551" s="4">
        <f>IFERROR(__xludf.DUMMYFUNCTION("""COMPUTED_VALUE"""),2023.0)</f>
        <v>2023</v>
      </c>
    </row>
    <row r="3552">
      <c r="A3552" s="1" t="s">
        <v>3955</v>
      </c>
      <c r="B3552" s="4" t="s">
        <v>55</v>
      </c>
      <c r="C3552" s="4" t="s">
        <v>30</v>
      </c>
      <c r="D3552" s="4" t="s">
        <v>28</v>
      </c>
      <c r="E3552" s="4">
        <v>4.0</v>
      </c>
      <c r="F3552" s="4">
        <v>3.0</v>
      </c>
      <c r="G3552" s="4">
        <v>12.0</v>
      </c>
      <c r="H3552" s="5">
        <v>45027.0</v>
      </c>
      <c r="I3552" s="4">
        <f>IFERROR(__xludf.DUMMYFUNCTION("SPLIT(H3552,""/"")"),11.0)</f>
        <v>11</v>
      </c>
      <c r="J3552" s="4">
        <f>IFERROR(__xludf.DUMMYFUNCTION("""COMPUTED_VALUE"""),4.0)</f>
        <v>4</v>
      </c>
      <c r="K3552" s="4">
        <f>IFERROR(__xludf.DUMMYFUNCTION("""COMPUTED_VALUE"""),2023.0)</f>
        <v>2023</v>
      </c>
    </row>
    <row r="3553">
      <c r="A3553" s="1" t="s">
        <v>2166</v>
      </c>
      <c r="B3553" s="4" t="s">
        <v>55</v>
      </c>
      <c r="C3553" s="4" t="s">
        <v>30</v>
      </c>
      <c r="D3553" s="4" t="s">
        <v>28</v>
      </c>
      <c r="E3553" s="4">
        <v>3.0</v>
      </c>
      <c r="F3553" s="4">
        <v>3.0</v>
      </c>
      <c r="G3553" s="4">
        <v>9.0</v>
      </c>
      <c r="H3553" s="5">
        <v>45027.0</v>
      </c>
      <c r="I3553" s="4">
        <f>IFERROR(__xludf.DUMMYFUNCTION("SPLIT(H3553,""/"")"),11.0)</f>
        <v>11</v>
      </c>
      <c r="J3553" s="4">
        <f>IFERROR(__xludf.DUMMYFUNCTION("""COMPUTED_VALUE"""),4.0)</f>
        <v>4</v>
      </c>
      <c r="K3553" s="4">
        <f>IFERROR(__xludf.DUMMYFUNCTION("""COMPUTED_VALUE"""),2023.0)</f>
        <v>2023</v>
      </c>
    </row>
    <row r="3554">
      <c r="A3554" s="1" t="s">
        <v>237</v>
      </c>
      <c r="B3554" s="4" t="s">
        <v>55</v>
      </c>
      <c r="C3554" s="4" t="s">
        <v>30</v>
      </c>
      <c r="D3554" s="4" t="s">
        <v>30</v>
      </c>
      <c r="E3554" s="4">
        <v>4.0</v>
      </c>
      <c r="F3554" s="4">
        <v>3.0</v>
      </c>
      <c r="G3554" s="4">
        <v>12.0</v>
      </c>
      <c r="H3554" s="5">
        <v>45027.0</v>
      </c>
      <c r="I3554" s="4">
        <f>IFERROR(__xludf.DUMMYFUNCTION("SPLIT(H3554,""/"")"),11.0)</f>
        <v>11</v>
      </c>
      <c r="J3554" s="4">
        <f>IFERROR(__xludf.DUMMYFUNCTION("""COMPUTED_VALUE"""),4.0)</f>
        <v>4</v>
      </c>
      <c r="K3554" s="4">
        <f>IFERROR(__xludf.DUMMYFUNCTION("""COMPUTED_VALUE"""),2023.0)</f>
        <v>2023</v>
      </c>
    </row>
    <row r="3555">
      <c r="A3555" s="1" t="s">
        <v>2786</v>
      </c>
      <c r="B3555" s="4" t="s">
        <v>55</v>
      </c>
      <c r="C3555" s="4" t="s">
        <v>30</v>
      </c>
      <c r="D3555" s="4" t="s">
        <v>30</v>
      </c>
      <c r="E3555" s="4">
        <v>4.0</v>
      </c>
      <c r="F3555" s="4">
        <v>3.0</v>
      </c>
      <c r="G3555" s="4">
        <v>12.0</v>
      </c>
      <c r="H3555" s="5">
        <v>45028.0</v>
      </c>
      <c r="I3555" s="4">
        <f>IFERROR(__xludf.DUMMYFUNCTION("SPLIT(H3555,""/"")"),12.0)</f>
        <v>12</v>
      </c>
      <c r="J3555" s="4">
        <f>IFERROR(__xludf.DUMMYFUNCTION("""COMPUTED_VALUE"""),4.0)</f>
        <v>4</v>
      </c>
      <c r="K3555" s="4">
        <f>IFERROR(__xludf.DUMMYFUNCTION("""COMPUTED_VALUE"""),2023.0)</f>
        <v>2023</v>
      </c>
    </row>
    <row r="3556">
      <c r="A3556" s="1" t="s">
        <v>9336</v>
      </c>
      <c r="B3556" s="4" t="s">
        <v>55</v>
      </c>
      <c r="C3556" s="4" t="s">
        <v>24</v>
      </c>
      <c r="D3556" s="4" t="s">
        <v>30</v>
      </c>
      <c r="E3556" s="4">
        <v>1.0</v>
      </c>
      <c r="F3556" s="4">
        <v>3.0</v>
      </c>
      <c r="G3556" s="4">
        <v>3.0</v>
      </c>
      <c r="H3556" s="5">
        <v>45028.0</v>
      </c>
      <c r="I3556" s="4">
        <f>IFERROR(__xludf.DUMMYFUNCTION("SPLIT(H3556,""/"")"),12.0)</f>
        <v>12</v>
      </c>
      <c r="J3556" s="4">
        <f>IFERROR(__xludf.DUMMYFUNCTION("""COMPUTED_VALUE"""),4.0)</f>
        <v>4</v>
      </c>
      <c r="K3556" s="4">
        <f>IFERROR(__xludf.DUMMYFUNCTION("""COMPUTED_VALUE"""),2023.0)</f>
        <v>2023</v>
      </c>
    </row>
    <row r="3557">
      <c r="A3557" s="1" t="s">
        <v>822</v>
      </c>
      <c r="B3557" s="4" t="s">
        <v>55</v>
      </c>
      <c r="C3557" s="4" t="s">
        <v>24</v>
      </c>
      <c r="D3557" s="4" t="s">
        <v>30</v>
      </c>
      <c r="E3557" s="4">
        <v>3.0</v>
      </c>
      <c r="F3557" s="4">
        <v>3.0</v>
      </c>
      <c r="G3557" s="4">
        <v>9.0</v>
      </c>
      <c r="H3557" s="5">
        <v>45028.0</v>
      </c>
      <c r="I3557" s="4">
        <f>IFERROR(__xludf.DUMMYFUNCTION("SPLIT(H3557,""/"")"),12.0)</f>
        <v>12</v>
      </c>
      <c r="J3557" s="4">
        <f>IFERROR(__xludf.DUMMYFUNCTION("""COMPUTED_VALUE"""),4.0)</f>
        <v>4</v>
      </c>
      <c r="K3557" s="4">
        <f>IFERROR(__xludf.DUMMYFUNCTION("""COMPUTED_VALUE"""),2023.0)</f>
        <v>2023</v>
      </c>
    </row>
    <row r="3558">
      <c r="A3558" s="1" t="s">
        <v>2676</v>
      </c>
      <c r="B3558" s="4" t="s">
        <v>55</v>
      </c>
      <c r="C3558" s="4" t="s">
        <v>30</v>
      </c>
      <c r="D3558" s="4" t="s">
        <v>30</v>
      </c>
      <c r="E3558" s="4">
        <v>1.0</v>
      </c>
      <c r="F3558" s="4">
        <v>3.0</v>
      </c>
      <c r="G3558" s="4">
        <v>3.0</v>
      </c>
      <c r="H3558" s="5">
        <v>45029.0</v>
      </c>
      <c r="I3558" s="4">
        <f>IFERROR(__xludf.DUMMYFUNCTION("SPLIT(H3558,""/"")"),13.0)</f>
        <v>13</v>
      </c>
      <c r="J3558" s="4">
        <f>IFERROR(__xludf.DUMMYFUNCTION("""COMPUTED_VALUE"""),4.0)</f>
        <v>4</v>
      </c>
      <c r="K3558" s="4">
        <f>IFERROR(__xludf.DUMMYFUNCTION("""COMPUTED_VALUE"""),2023.0)</f>
        <v>2023</v>
      </c>
    </row>
    <row r="3559">
      <c r="A3559" s="1" t="s">
        <v>9498</v>
      </c>
      <c r="B3559" s="4" t="s">
        <v>55</v>
      </c>
      <c r="C3559" s="4" t="s">
        <v>29</v>
      </c>
      <c r="D3559" s="4" t="s">
        <v>39</v>
      </c>
      <c r="E3559" s="4">
        <v>2.0</v>
      </c>
      <c r="F3559" s="4">
        <v>3.0</v>
      </c>
      <c r="G3559" s="4">
        <v>6.0</v>
      </c>
      <c r="H3559" s="5">
        <v>45029.0</v>
      </c>
      <c r="I3559" s="4">
        <f>IFERROR(__xludf.DUMMYFUNCTION("SPLIT(H3559,""/"")"),13.0)</f>
        <v>13</v>
      </c>
      <c r="J3559" s="4">
        <f>IFERROR(__xludf.DUMMYFUNCTION("""COMPUTED_VALUE"""),4.0)</f>
        <v>4</v>
      </c>
      <c r="K3559" s="4">
        <f>IFERROR(__xludf.DUMMYFUNCTION("""COMPUTED_VALUE"""),2023.0)</f>
        <v>2023</v>
      </c>
    </row>
    <row r="3560">
      <c r="A3560" s="1" t="s">
        <v>3552</v>
      </c>
      <c r="B3560" s="4" t="s">
        <v>55</v>
      </c>
      <c r="C3560" s="4" t="s">
        <v>24</v>
      </c>
      <c r="D3560" s="4" t="s">
        <v>39</v>
      </c>
      <c r="E3560" s="4">
        <v>4.0</v>
      </c>
      <c r="F3560" s="4">
        <v>3.0</v>
      </c>
      <c r="G3560" s="4">
        <v>12.0</v>
      </c>
      <c r="H3560" s="5">
        <v>45030.0</v>
      </c>
      <c r="I3560" s="4">
        <f>IFERROR(__xludf.DUMMYFUNCTION("SPLIT(H3560,""/"")"),14.0)</f>
        <v>14</v>
      </c>
      <c r="J3560" s="4">
        <f>IFERROR(__xludf.DUMMYFUNCTION("""COMPUTED_VALUE"""),4.0)</f>
        <v>4</v>
      </c>
      <c r="K3560" s="4">
        <f>IFERROR(__xludf.DUMMYFUNCTION("""COMPUTED_VALUE"""),2023.0)</f>
        <v>2023</v>
      </c>
    </row>
    <row r="3561">
      <c r="A3561" s="1" t="s">
        <v>8965</v>
      </c>
      <c r="B3561" s="4" t="s">
        <v>55</v>
      </c>
      <c r="C3561" s="4" t="s">
        <v>29</v>
      </c>
      <c r="D3561" s="4" t="s">
        <v>23</v>
      </c>
      <c r="E3561" s="4">
        <v>4.0</v>
      </c>
      <c r="F3561" s="4">
        <v>3.0</v>
      </c>
      <c r="G3561" s="4">
        <v>12.0</v>
      </c>
      <c r="H3561" s="5">
        <v>45030.0</v>
      </c>
      <c r="I3561" s="4">
        <f>IFERROR(__xludf.DUMMYFUNCTION("SPLIT(H3561,""/"")"),14.0)</f>
        <v>14</v>
      </c>
      <c r="J3561" s="4">
        <f>IFERROR(__xludf.DUMMYFUNCTION("""COMPUTED_VALUE"""),4.0)</f>
        <v>4</v>
      </c>
      <c r="K3561" s="4">
        <f>IFERROR(__xludf.DUMMYFUNCTION("""COMPUTED_VALUE"""),2023.0)</f>
        <v>2023</v>
      </c>
    </row>
    <row r="3562">
      <c r="A3562" s="1" t="s">
        <v>1811</v>
      </c>
      <c r="B3562" s="4" t="s">
        <v>55</v>
      </c>
      <c r="C3562" s="4" t="s">
        <v>30</v>
      </c>
      <c r="D3562" s="4" t="s">
        <v>39</v>
      </c>
      <c r="E3562" s="4">
        <v>2.0</v>
      </c>
      <c r="F3562" s="4">
        <v>3.0</v>
      </c>
      <c r="G3562" s="4">
        <v>6.0</v>
      </c>
      <c r="H3562" s="5">
        <v>45030.0</v>
      </c>
      <c r="I3562" s="4">
        <f>IFERROR(__xludf.DUMMYFUNCTION("SPLIT(H3562,""/"")"),14.0)</f>
        <v>14</v>
      </c>
      <c r="J3562" s="4">
        <f>IFERROR(__xludf.DUMMYFUNCTION("""COMPUTED_VALUE"""),4.0)</f>
        <v>4</v>
      </c>
      <c r="K3562" s="4">
        <f>IFERROR(__xludf.DUMMYFUNCTION("""COMPUTED_VALUE"""),2023.0)</f>
        <v>2023</v>
      </c>
    </row>
    <row r="3563">
      <c r="A3563" s="1" t="s">
        <v>5502</v>
      </c>
      <c r="B3563" s="4" t="s">
        <v>55</v>
      </c>
      <c r="C3563" s="4" t="s">
        <v>29</v>
      </c>
      <c r="D3563" s="4" t="s">
        <v>23</v>
      </c>
      <c r="E3563" s="4">
        <v>2.0</v>
      </c>
      <c r="F3563" s="4">
        <v>3.0</v>
      </c>
      <c r="G3563" s="4">
        <v>6.0</v>
      </c>
      <c r="H3563" s="5">
        <v>45030.0</v>
      </c>
      <c r="I3563" s="4">
        <f>IFERROR(__xludf.DUMMYFUNCTION("SPLIT(H3563,""/"")"),14.0)</f>
        <v>14</v>
      </c>
      <c r="J3563" s="4">
        <f>IFERROR(__xludf.DUMMYFUNCTION("""COMPUTED_VALUE"""),4.0)</f>
        <v>4</v>
      </c>
      <c r="K3563" s="4">
        <f>IFERROR(__xludf.DUMMYFUNCTION("""COMPUTED_VALUE"""),2023.0)</f>
        <v>2023</v>
      </c>
    </row>
    <row r="3564">
      <c r="A3564" s="1" t="s">
        <v>6614</v>
      </c>
      <c r="B3564" s="4" t="s">
        <v>55</v>
      </c>
      <c r="C3564" s="4" t="s">
        <v>30</v>
      </c>
      <c r="D3564" s="4" t="s">
        <v>39</v>
      </c>
      <c r="E3564" s="4">
        <v>3.0</v>
      </c>
      <c r="F3564" s="4">
        <v>3.0</v>
      </c>
      <c r="G3564" s="4">
        <v>9.0</v>
      </c>
      <c r="H3564" s="5">
        <v>45030.0</v>
      </c>
      <c r="I3564" s="4">
        <f>IFERROR(__xludf.DUMMYFUNCTION("SPLIT(H3564,""/"")"),14.0)</f>
        <v>14</v>
      </c>
      <c r="J3564" s="4">
        <f>IFERROR(__xludf.DUMMYFUNCTION("""COMPUTED_VALUE"""),4.0)</f>
        <v>4</v>
      </c>
      <c r="K3564" s="4">
        <f>IFERROR(__xludf.DUMMYFUNCTION("""COMPUTED_VALUE"""),2023.0)</f>
        <v>2023</v>
      </c>
    </row>
    <row r="3565">
      <c r="A3565" s="1" t="s">
        <v>279</v>
      </c>
      <c r="B3565" s="4" t="s">
        <v>55</v>
      </c>
      <c r="C3565" s="4" t="s">
        <v>30</v>
      </c>
      <c r="D3565" s="4" t="s">
        <v>30</v>
      </c>
      <c r="E3565" s="4">
        <v>4.0</v>
      </c>
      <c r="F3565" s="4">
        <v>3.0</v>
      </c>
      <c r="G3565" s="4">
        <v>12.0</v>
      </c>
      <c r="H3565" s="5">
        <v>45030.0</v>
      </c>
      <c r="I3565" s="4">
        <f>IFERROR(__xludf.DUMMYFUNCTION("SPLIT(H3565,""/"")"),14.0)</f>
        <v>14</v>
      </c>
      <c r="J3565" s="4">
        <f>IFERROR(__xludf.DUMMYFUNCTION("""COMPUTED_VALUE"""),4.0)</f>
        <v>4</v>
      </c>
      <c r="K3565" s="4">
        <f>IFERROR(__xludf.DUMMYFUNCTION("""COMPUTED_VALUE"""),2023.0)</f>
        <v>2023</v>
      </c>
    </row>
    <row r="3566">
      <c r="A3566" s="1" t="s">
        <v>3175</v>
      </c>
      <c r="B3566" s="4" t="s">
        <v>55</v>
      </c>
      <c r="C3566" s="4" t="s">
        <v>29</v>
      </c>
      <c r="D3566" s="4" t="s">
        <v>23</v>
      </c>
      <c r="E3566" s="4">
        <v>3.0</v>
      </c>
      <c r="F3566" s="4">
        <v>3.0</v>
      </c>
      <c r="G3566" s="4">
        <v>9.0</v>
      </c>
      <c r="H3566" s="5">
        <v>45031.0</v>
      </c>
      <c r="I3566" s="4">
        <f>IFERROR(__xludf.DUMMYFUNCTION("SPLIT(H3566,""/"")"),15.0)</f>
        <v>15</v>
      </c>
      <c r="J3566" s="4">
        <f>IFERROR(__xludf.DUMMYFUNCTION("""COMPUTED_VALUE"""),4.0)</f>
        <v>4</v>
      </c>
      <c r="K3566" s="4">
        <f>IFERROR(__xludf.DUMMYFUNCTION("""COMPUTED_VALUE"""),2023.0)</f>
        <v>2023</v>
      </c>
    </row>
    <row r="3567">
      <c r="A3567" s="1" t="s">
        <v>1002</v>
      </c>
      <c r="B3567" s="4" t="s">
        <v>55</v>
      </c>
      <c r="C3567" s="4" t="s">
        <v>30</v>
      </c>
      <c r="D3567" s="4" t="s">
        <v>30</v>
      </c>
      <c r="E3567" s="4">
        <v>5.0</v>
      </c>
      <c r="F3567" s="4">
        <v>3.0</v>
      </c>
      <c r="G3567" s="4">
        <v>15.0</v>
      </c>
      <c r="H3567" s="5">
        <v>45031.0</v>
      </c>
      <c r="I3567" s="4">
        <f>IFERROR(__xludf.DUMMYFUNCTION("SPLIT(H3567,""/"")"),15.0)</f>
        <v>15</v>
      </c>
      <c r="J3567" s="4">
        <f>IFERROR(__xludf.DUMMYFUNCTION("""COMPUTED_VALUE"""),4.0)</f>
        <v>4</v>
      </c>
      <c r="K3567" s="4">
        <f>IFERROR(__xludf.DUMMYFUNCTION("""COMPUTED_VALUE"""),2023.0)</f>
        <v>2023</v>
      </c>
    </row>
    <row r="3568">
      <c r="A3568" s="1" t="s">
        <v>8720</v>
      </c>
      <c r="B3568" s="4" t="s">
        <v>55</v>
      </c>
      <c r="C3568" s="4" t="s">
        <v>24</v>
      </c>
      <c r="D3568" s="4" t="s">
        <v>30</v>
      </c>
      <c r="E3568" s="4">
        <v>3.0</v>
      </c>
      <c r="F3568" s="4">
        <v>3.0</v>
      </c>
      <c r="G3568" s="4">
        <v>9.0</v>
      </c>
      <c r="H3568" s="5">
        <v>45032.0</v>
      </c>
      <c r="I3568" s="4">
        <f>IFERROR(__xludf.DUMMYFUNCTION("SPLIT(H3568,""/"")"),16.0)</f>
        <v>16</v>
      </c>
      <c r="J3568" s="4">
        <f>IFERROR(__xludf.DUMMYFUNCTION("""COMPUTED_VALUE"""),4.0)</f>
        <v>4</v>
      </c>
      <c r="K3568" s="4">
        <f>IFERROR(__xludf.DUMMYFUNCTION("""COMPUTED_VALUE"""),2023.0)</f>
        <v>2023</v>
      </c>
    </row>
    <row r="3569">
      <c r="A3569" s="1" t="s">
        <v>7453</v>
      </c>
      <c r="B3569" s="4" t="s">
        <v>55</v>
      </c>
      <c r="C3569" s="4" t="s">
        <v>24</v>
      </c>
      <c r="D3569" s="4" t="s">
        <v>39</v>
      </c>
      <c r="E3569" s="4">
        <v>4.0</v>
      </c>
      <c r="F3569" s="4">
        <v>3.0</v>
      </c>
      <c r="G3569" s="4">
        <v>12.0</v>
      </c>
      <c r="H3569" s="5">
        <v>45032.0</v>
      </c>
      <c r="I3569" s="4">
        <f>IFERROR(__xludf.DUMMYFUNCTION("SPLIT(H3569,""/"")"),16.0)</f>
        <v>16</v>
      </c>
      <c r="J3569" s="4">
        <f>IFERROR(__xludf.DUMMYFUNCTION("""COMPUTED_VALUE"""),4.0)</f>
        <v>4</v>
      </c>
      <c r="K3569" s="4">
        <f>IFERROR(__xludf.DUMMYFUNCTION("""COMPUTED_VALUE"""),2023.0)</f>
        <v>2023</v>
      </c>
    </row>
    <row r="3570">
      <c r="A3570" s="1" t="s">
        <v>711</v>
      </c>
      <c r="B3570" s="4" t="s">
        <v>55</v>
      </c>
      <c r="C3570" s="4" t="s">
        <v>29</v>
      </c>
      <c r="D3570" s="4" t="s">
        <v>23</v>
      </c>
      <c r="E3570" s="4">
        <v>4.0</v>
      </c>
      <c r="F3570" s="4">
        <v>3.0</v>
      </c>
      <c r="G3570" s="4">
        <v>12.0</v>
      </c>
      <c r="H3570" s="5">
        <v>45032.0</v>
      </c>
      <c r="I3570" s="4">
        <f>IFERROR(__xludf.DUMMYFUNCTION("SPLIT(H3570,""/"")"),16.0)</f>
        <v>16</v>
      </c>
      <c r="J3570" s="4">
        <f>IFERROR(__xludf.DUMMYFUNCTION("""COMPUTED_VALUE"""),4.0)</f>
        <v>4</v>
      </c>
      <c r="K3570" s="4">
        <f>IFERROR(__xludf.DUMMYFUNCTION("""COMPUTED_VALUE"""),2023.0)</f>
        <v>2023</v>
      </c>
    </row>
    <row r="3571">
      <c r="A3571" s="1" t="s">
        <v>8650</v>
      </c>
      <c r="B3571" s="4" t="s">
        <v>55</v>
      </c>
      <c r="C3571" s="4" t="s">
        <v>30</v>
      </c>
      <c r="D3571" s="4" t="s">
        <v>30</v>
      </c>
      <c r="E3571" s="4">
        <v>1.0</v>
      </c>
      <c r="F3571" s="4">
        <v>3.0</v>
      </c>
      <c r="G3571" s="4">
        <v>3.0</v>
      </c>
      <c r="H3571" s="5">
        <v>45032.0</v>
      </c>
      <c r="I3571" s="4">
        <f>IFERROR(__xludf.DUMMYFUNCTION("SPLIT(H3571,""/"")"),16.0)</f>
        <v>16</v>
      </c>
      <c r="J3571" s="4">
        <f>IFERROR(__xludf.DUMMYFUNCTION("""COMPUTED_VALUE"""),4.0)</f>
        <v>4</v>
      </c>
      <c r="K3571" s="4">
        <f>IFERROR(__xludf.DUMMYFUNCTION("""COMPUTED_VALUE"""),2023.0)</f>
        <v>2023</v>
      </c>
    </row>
    <row r="3572">
      <c r="A3572" s="1" t="s">
        <v>2034</v>
      </c>
      <c r="B3572" s="4" t="s">
        <v>55</v>
      </c>
      <c r="C3572" s="4" t="s">
        <v>29</v>
      </c>
      <c r="D3572" s="4" t="s">
        <v>30</v>
      </c>
      <c r="E3572" s="4">
        <v>2.0</v>
      </c>
      <c r="F3572" s="4">
        <v>3.0</v>
      </c>
      <c r="G3572" s="4">
        <v>6.0</v>
      </c>
      <c r="H3572" s="5">
        <v>45033.0</v>
      </c>
      <c r="I3572" s="4">
        <f>IFERROR(__xludf.DUMMYFUNCTION("SPLIT(H3572,""/"")"),17.0)</f>
        <v>17</v>
      </c>
      <c r="J3572" s="4">
        <f>IFERROR(__xludf.DUMMYFUNCTION("""COMPUTED_VALUE"""),4.0)</f>
        <v>4</v>
      </c>
      <c r="K3572" s="4">
        <f>IFERROR(__xludf.DUMMYFUNCTION("""COMPUTED_VALUE"""),2023.0)</f>
        <v>2023</v>
      </c>
    </row>
    <row r="3573">
      <c r="A3573" s="1" t="s">
        <v>7247</v>
      </c>
      <c r="B3573" s="4" t="s">
        <v>55</v>
      </c>
      <c r="C3573" s="4" t="s">
        <v>29</v>
      </c>
      <c r="D3573" s="4" t="s">
        <v>28</v>
      </c>
      <c r="E3573" s="4">
        <v>2.0</v>
      </c>
      <c r="F3573" s="4">
        <v>3.0</v>
      </c>
      <c r="G3573" s="4">
        <v>6.0</v>
      </c>
      <c r="H3573" s="5">
        <v>45033.0</v>
      </c>
      <c r="I3573" s="4">
        <f>IFERROR(__xludf.DUMMYFUNCTION("SPLIT(H3573,""/"")"),17.0)</f>
        <v>17</v>
      </c>
      <c r="J3573" s="4">
        <f>IFERROR(__xludf.DUMMYFUNCTION("""COMPUTED_VALUE"""),4.0)</f>
        <v>4</v>
      </c>
      <c r="K3573" s="4">
        <f>IFERROR(__xludf.DUMMYFUNCTION("""COMPUTED_VALUE"""),2023.0)</f>
        <v>2023</v>
      </c>
    </row>
    <row r="3574">
      <c r="A3574" s="1" t="s">
        <v>6970</v>
      </c>
      <c r="B3574" s="4" t="s">
        <v>55</v>
      </c>
      <c r="C3574" s="4" t="s">
        <v>24</v>
      </c>
      <c r="D3574" s="4" t="s">
        <v>28</v>
      </c>
      <c r="E3574" s="4">
        <v>4.0</v>
      </c>
      <c r="F3574" s="4">
        <v>3.0</v>
      </c>
      <c r="G3574" s="4">
        <v>12.0</v>
      </c>
      <c r="H3574" s="5">
        <v>45033.0</v>
      </c>
      <c r="I3574" s="4">
        <f>IFERROR(__xludf.DUMMYFUNCTION("SPLIT(H3574,""/"")"),17.0)</f>
        <v>17</v>
      </c>
      <c r="J3574" s="4">
        <f>IFERROR(__xludf.DUMMYFUNCTION("""COMPUTED_VALUE"""),4.0)</f>
        <v>4</v>
      </c>
      <c r="K3574" s="4">
        <f>IFERROR(__xludf.DUMMYFUNCTION("""COMPUTED_VALUE"""),2023.0)</f>
        <v>2023</v>
      </c>
    </row>
    <row r="3575">
      <c r="A3575" s="1" t="s">
        <v>1322</v>
      </c>
      <c r="B3575" s="4" t="s">
        <v>55</v>
      </c>
      <c r="C3575" s="4" t="s">
        <v>30</v>
      </c>
      <c r="D3575" s="4" t="s">
        <v>23</v>
      </c>
      <c r="E3575" s="4">
        <v>4.0</v>
      </c>
      <c r="F3575" s="4">
        <v>3.0</v>
      </c>
      <c r="G3575" s="4">
        <v>12.0</v>
      </c>
      <c r="H3575" s="5">
        <v>45033.0</v>
      </c>
      <c r="I3575" s="4">
        <f>IFERROR(__xludf.DUMMYFUNCTION("SPLIT(H3575,""/"")"),17.0)</f>
        <v>17</v>
      </c>
      <c r="J3575" s="4">
        <f>IFERROR(__xludf.DUMMYFUNCTION("""COMPUTED_VALUE"""),4.0)</f>
        <v>4</v>
      </c>
      <c r="K3575" s="4">
        <f>IFERROR(__xludf.DUMMYFUNCTION("""COMPUTED_VALUE"""),2023.0)</f>
        <v>2023</v>
      </c>
    </row>
    <row r="3576">
      <c r="A3576" s="1" t="s">
        <v>8118</v>
      </c>
      <c r="B3576" s="4" t="s">
        <v>55</v>
      </c>
      <c r="C3576" s="4" t="s">
        <v>30</v>
      </c>
      <c r="D3576" s="4" t="s">
        <v>23</v>
      </c>
      <c r="E3576" s="4">
        <v>3.0</v>
      </c>
      <c r="F3576" s="4">
        <v>3.0</v>
      </c>
      <c r="G3576" s="4">
        <v>9.0</v>
      </c>
      <c r="H3576" s="5">
        <v>45033.0</v>
      </c>
      <c r="I3576" s="4">
        <f>IFERROR(__xludf.DUMMYFUNCTION("SPLIT(H3576,""/"")"),17.0)</f>
        <v>17</v>
      </c>
      <c r="J3576" s="4">
        <f>IFERROR(__xludf.DUMMYFUNCTION("""COMPUTED_VALUE"""),4.0)</f>
        <v>4</v>
      </c>
      <c r="K3576" s="4">
        <f>IFERROR(__xludf.DUMMYFUNCTION("""COMPUTED_VALUE"""),2023.0)</f>
        <v>2023</v>
      </c>
    </row>
    <row r="3577">
      <c r="A3577" s="1" t="s">
        <v>172</v>
      </c>
      <c r="B3577" s="4" t="s">
        <v>55</v>
      </c>
      <c r="C3577" s="4" t="s">
        <v>29</v>
      </c>
      <c r="D3577" s="4" t="s">
        <v>28</v>
      </c>
      <c r="E3577" s="4">
        <v>5.0</v>
      </c>
      <c r="F3577" s="4">
        <v>3.0</v>
      </c>
      <c r="G3577" s="4">
        <v>15.0</v>
      </c>
      <c r="H3577" s="5">
        <v>45034.0</v>
      </c>
      <c r="I3577" s="4">
        <f>IFERROR(__xludf.DUMMYFUNCTION("SPLIT(H3577,""/"")"),18.0)</f>
        <v>18</v>
      </c>
      <c r="J3577" s="4">
        <f>IFERROR(__xludf.DUMMYFUNCTION("""COMPUTED_VALUE"""),4.0)</f>
        <v>4</v>
      </c>
      <c r="K3577" s="4">
        <f>IFERROR(__xludf.DUMMYFUNCTION("""COMPUTED_VALUE"""),2023.0)</f>
        <v>2023</v>
      </c>
    </row>
    <row r="3578">
      <c r="A3578" s="1" t="s">
        <v>1956</v>
      </c>
      <c r="B3578" s="4" t="s">
        <v>55</v>
      </c>
      <c r="C3578" s="4" t="s">
        <v>24</v>
      </c>
      <c r="D3578" s="4" t="s">
        <v>39</v>
      </c>
      <c r="E3578" s="4">
        <v>3.0</v>
      </c>
      <c r="F3578" s="4">
        <v>3.0</v>
      </c>
      <c r="G3578" s="4">
        <v>9.0</v>
      </c>
      <c r="H3578" s="5">
        <v>45034.0</v>
      </c>
      <c r="I3578" s="4">
        <f>IFERROR(__xludf.DUMMYFUNCTION("SPLIT(H3578,""/"")"),18.0)</f>
        <v>18</v>
      </c>
      <c r="J3578" s="4">
        <f>IFERROR(__xludf.DUMMYFUNCTION("""COMPUTED_VALUE"""),4.0)</f>
        <v>4</v>
      </c>
      <c r="K3578" s="4">
        <f>IFERROR(__xludf.DUMMYFUNCTION("""COMPUTED_VALUE"""),2023.0)</f>
        <v>2023</v>
      </c>
    </row>
    <row r="3579">
      <c r="A3579" s="1" t="s">
        <v>7808</v>
      </c>
      <c r="B3579" s="4" t="s">
        <v>55</v>
      </c>
      <c r="C3579" s="4" t="s">
        <v>29</v>
      </c>
      <c r="D3579" s="4" t="s">
        <v>28</v>
      </c>
      <c r="E3579" s="4">
        <v>2.0</v>
      </c>
      <c r="F3579" s="4">
        <v>3.0</v>
      </c>
      <c r="G3579" s="4">
        <v>6.0</v>
      </c>
      <c r="H3579" s="5">
        <v>45034.0</v>
      </c>
      <c r="I3579" s="4">
        <f>IFERROR(__xludf.DUMMYFUNCTION("SPLIT(H3579,""/"")"),18.0)</f>
        <v>18</v>
      </c>
      <c r="J3579" s="4">
        <f>IFERROR(__xludf.DUMMYFUNCTION("""COMPUTED_VALUE"""),4.0)</f>
        <v>4</v>
      </c>
      <c r="K3579" s="4">
        <f>IFERROR(__xludf.DUMMYFUNCTION("""COMPUTED_VALUE"""),2023.0)</f>
        <v>2023</v>
      </c>
    </row>
    <row r="3580">
      <c r="A3580" s="1" t="s">
        <v>1036</v>
      </c>
      <c r="B3580" s="4" t="s">
        <v>55</v>
      </c>
      <c r="C3580" s="4" t="s">
        <v>30</v>
      </c>
      <c r="D3580" s="4" t="s">
        <v>28</v>
      </c>
      <c r="E3580" s="4">
        <v>3.0</v>
      </c>
      <c r="F3580" s="4">
        <v>3.0</v>
      </c>
      <c r="G3580" s="4">
        <v>9.0</v>
      </c>
      <c r="H3580" s="5">
        <v>45035.0</v>
      </c>
      <c r="I3580" s="4">
        <f>IFERROR(__xludf.DUMMYFUNCTION("SPLIT(H3580,""/"")"),19.0)</f>
        <v>19</v>
      </c>
      <c r="J3580" s="4">
        <f>IFERROR(__xludf.DUMMYFUNCTION("""COMPUTED_VALUE"""),4.0)</f>
        <v>4</v>
      </c>
      <c r="K3580" s="4">
        <f>IFERROR(__xludf.DUMMYFUNCTION("""COMPUTED_VALUE"""),2023.0)</f>
        <v>2023</v>
      </c>
    </row>
    <row r="3581">
      <c r="A3581" s="1" t="s">
        <v>2865</v>
      </c>
      <c r="B3581" s="4" t="s">
        <v>55</v>
      </c>
      <c r="C3581" s="4" t="s">
        <v>29</v>
      </c>
      <c r="D3581" s="4" t="s">
        <v>23</v>
      </c>
      <c r="E3581" s="4">
        <v>3.0</v>
      </c>
      <c r="F3581" s="4">
        <v>3.0</v>
      </c>
      <c r="G3581" s="4">
        <v>9.0</v>
      </c>
      <c r="H3581" s="5">
        <v>45035.0</v>
      </c>
      <c r="I3581" s="4">
        <f>IFERROR(__xludf.DUMMYFUNCTION("SPLIT(H3581,""/"")"),19.0)</f>
        <v>19</v>
      </c>
      <c r="J3581" s="4">
        <f>IFERROR(__xludf.DUMMYFUNCTION("""COMPUTED_VALUE"""),4.0)</f>
        <v>4</v>
      </c>
      <c r="K3581" s="4">
        <f>IFERROR(__xludf.DUMMYFUNCTION("""COMPUTED_VALUE"""),2023.0)</f>
        <v>2023</v>
      </c>
    </row>
    <row r="3582">
      <c r="A3582" s="1" t="s">
        <v>9625</v>
      </c>
      <c r="B3582" s="4" t="s">
        <v>55</v>
      </c>
      <c r="C3582" s="4" t="s">
        <v>30</v>
      </c>
      <c r="D3582" s="4" t="s">
        <v>39</v>
      </c>
      <c r="E3582" s="4">
        <v>3.0</v>
      </c>
      <c r="F3582" s="4">
        <v>3.0</v>
      </c>
      <c r="G3582" s="4">
        <v>9.0</v>
      </c>
      <c r="H3582" s="5">
        <v>45035.0</v>
      </c>
      <c r="I3582" s="4">
        <f>IFERROR(__xludf.DUMMYFUNCTION("SPLIT(H3582,""/"")"),19.0)</f>
        <v>19</v>
      </c>
      <c r="J3582" s="4">
        <f>IFERROR(__xludf.DUMMYFUNCTION("""COMPUTED_VALUE"""),4.0)</f>
        <v>4</v>
      </c>
      <c r="K3582" s="4">
        <f>IFERROR(__xludf.DUMMYFUNCTION("""COMPUTED_VALUE"""),2023.0)</f>
        <v>2023</v>
      </c>
    </row>
    <row r="3583">
      <c r="A3583" s="1" t="s">
        <v>2681</v>
      </c>
      <c r="B3583" s="4" t="s">
        <v>55</v>
      </c>
      <c r="C3583" s="4" t="s">
        <v>24</v>
      </c>
      <c r="D3583" s="4" t="s">
        <v>30</v>
      </c>
      <c r="E3583" s="4">
        <v>1.0</v>
      </c>
      <c r="F3583" s="4">
        <v>3.0</v>
      </c>
      <c r="G3583" s="4">
        <v>3.0</v>
      </c>
      <c r="H3583" s="5">
        <v>45035.0</v>
      </c>
      <c r="I3583" s="4">
        <f>IFERROR(__xludf.DUMMYFUNCTION("SPLIT(H3583,""/"")"),19.0)</f>
        <v>19</v>
      </c>
      <c r="J3583" s="4">
        <f>IFERROR(__xludf.DUMMYFUNCTION("""COMPUTED_VALUE"""),4.0)</f>
        <v>4</v>
      </c>
      <c r="K3583" s="4">
        <f>IFERROR(__xludf.DUMMYFUNCTION("""COMPUTED_VALUE"""),2023.0)</f>
        <v>2023</v>
      </c>
    </row>
    <row r="3584">
      <c r="A3584" s="1" t="s">
        <v>4581</v>
      </c>
      <c r="B3584" s="4" t="s">
        <v>55</v>
      </c>
      <c r="C3584" s="4" t="s">
        <v>24</v>
      </c>
      <c r="D3584" s="4" t="s">
        <v>39</v>
      </c>
      <c r="E3584" s="4">
        <v>2.0</v>
      </c>
      <c r="F3584" s="4">
        <v>3.0</v>
      </c>
      <c r="G3584" s="4">
        <v>6.0</v>
      </c>
      <c r="H3584" s="5">
        <v>45036.0</v>
      </c>
      <c r="I3584" s="4">
        <f>IFERROR(__xludf.DUMMYFUNCTION("SPLIT(H3584,""/"")"),20.0)</f>
        <v>20</v>
      </c>
      <c r="J3584" s="4">
        <f>IFERROR(__xludf.DUMMYFUNCTION("""COMPUTED_VALUE"""),4.0)</f>
        <v>4</v>
      </c>
      <c r="K3584" s="4">
        <f>IFERROR(__xludf.DUMMYFUNCTION("""COMPUTED_VALUE"""),2023.0)</f>
        <v>2023</v>
      </c>
    </row>
    <row r="3585">
      <c r="A3585" s="1" t="s">
        <v>4596</v>
      </c>
      <c r="B3585" s="4" t="s">
        <v>55</v>
      </c>
      <c r="C3585" s="4" t="s">
        <v>29</v>
      </c>
      <c r="D3585" s="4" t="s">
        <v>30</v>
      </c>
      <c r="E3585" s="4">
        <v>5.0</v>
      </c>
      <c r="F3585" s="4">
        <v>3.0</v>
      </c>
      <c r="G3585" s="4">
        <v>15.0</v>
      </c>
      <c r="H3585" s="5">
        <v>45036.0</v>
      </c>
      <c r="I3585" s="4">
        <f>IFERROR(__xludf.DUMMYFUNCTION("SPLIT(H3585,""/"")"),20.0)</f>
        <v>20</v>
      </c>
      <c r="J3585" s="4">
        <f>IFERROR(__xludf.DUMMYFUNCTION("""COMPUTED_VALUE"""),4.0)</f>
        <v>4</v>
      </c>
      <c r="K3585" s="4">
        <f>IFERROR(__xludf.DUMMYFUNCTION("""COMPUTED_VALUE"""),2023.0)</f>
        <v>2023</v>
      </c>
    </row>
    <row r="3586">
      <c r="A3586" s="1" t="s">
        <v>6372</v>
      </c>
      <c r="B3586" s="4" t="s">
        <v>55</v>
      </c>
      <c r="C3586" s="4" t="s">
        <v>30</v>
      </c>
      <c r="D3586" s="4" t="s">
        <v>30</v>
      </c>
      <c r="E3586" s="4">
        <v>5.0</v>
      </c>
      <c r="F3586" s="4">
        <v>3.0</v>
      </c>
      <c r="G3586" s="4">
        <v>15.0</v>
      </c>
      <c r="H3586" s="5">
        <v>45036.0</v>
      </c>
      <c r="I3586" s="4">
        <f>IFERROR(__xludf.DUMMYFUNCTION("SPLIT(H3586,""/"")"),20.0)</f>
        <v>20</v>
      </c>
      <c r="J3586" s="4">
        <f>IFERROR(__xludf.DUMMYFUNCTION("""COMPUTED_VALUE"""),4.0)</f>
        <v>4</v>
      </c>
      <c r="K3586" s="4">
        <f>IFERROR(__xludf.DUMMYFUNCTION("""COMPUTED_VALUE"""),2023.0)</f>
        <v>2023</v>
      </c>
    </row>
    <row r="3587">
      <c r="A3587" s="1" t="s">
        <v>3090</v>
      </c>
      <c r="B3587" s="4" t="s">
        <v>55</v>
      </c>
      <c r="C3587" s="4" t="s">
        <v>24</v>
      </c>
      <c r="D3587" s="4" t="s">
        <v>23</v>
      </c>
      <c r="E3587" s="4">
        <v>4.0</v>
      </c>
      <c r="F3587" s="4">
        <v>3.0</v>
      </c>
      <c r="G3587" s="4">
        <v>12.0</v>
      </c>
      <c r="H3587" s="5">
        <v>45036.0</v>
      </c>
      <c r="I3587" s="4">
        <f>IFERROR(__xludf.DUMMYFUNCTION("SPLIT(H3587,""/"")"),20.0)</f>
        <v>20</v>
      </c>
      <c r="J3587" s="4">
        <f>IFERROR(__xludf.DUMMYFUNCTION("""COMPUTED_VALUE"""),4.0)</f>
        <v>4</v>
      </c>
      <c r="K3587" s="4">
        <f>IFERROR(__xludf.DUMMYFUNCTION("""COMPUTED_VALUE"""),2023.0)</f>
        <v>2023</v>
      </c>
    </row>
    <row r="3588">
      <c r="A3588" s="1" t="s">
        <v>8547</v>
      </c>
      <c r="B3588" s="4" t="s">
        <v>55</v>
      </c>
      <c r="C3588" s="4" t="s">
        <v>30</v>
      </c>
      <c r="D3588" s="4" t="s">
        <v>30</v>
      </c>
      <c r="E3588" s="4">
        <v>1.0</v>
      </c>
      <c r="F3588" s="4">
        <v>3.0</v>
      </c>
      <c r="G3588" s="4">
        <v>3.0</v>
      </c>
      <c r="H3588" s="5">
        <v>45036.0</v>
      </c>
      <c r="I3588" s="4">
        <f>IFERROR(__xludf.DUMMYFUNCTION("SPLIT(H3588,""/"")"),20.0)</f>
        <v>20</v>
      </c>
      <c r="J3588" s="4">
        <f>IFERROR(__xludf.DUMMYFUNCTION("""COMPUTED_VALUE"""),4.0)</f>
        <v>4</v>
      </c>
      <c r="K3588" s="4">
        <f>IFERROR(__xludf.DUMMYFUNCTION("""COMPUTED_VALUE"""),2023.0)</f>
        <v>2023</v>
      </c>
    </row>
    <row r="3589">
      <c r="A3589" s="1" t="s">
        <v>6179</v>
      </c>
      <c r="B3589" s="4" t="s">
        <v>55</v>
      </c>
      <c r="C3589" s="4" t="s">
        <v>30</v>
      </c>
      <c r="D3589" s="4" t="s">
        <v>28</v>
      </c>
      <c r="E3589" s="4">
        <v>3.0</v>
      </c>
      <c r="F3589" s="4">
        <v>3.0</v>
      </c>
      <c r="G3589" s="4">
        <v>9.0</v>
      </c>
      <c r="H3589" s="5">
        <v>45037.0</v>
      </c>
      <c r="I3589" s="4">
        <f>IFERROR(__xludf.DUMMYFUNCTION("SPLIT(H3589,""/"")"),21.0)</f>
        <v>21</v>
      </c>
      <c r="J3589" s="4">
        <f>IFERROR(__xludf.DUMMYFUNCTION("""COMPUTED_VALUE"""),4.0)</f>
        <v>4</v>
      </c>
      <c r="K3589" s="4">
        <f>IFERROR(__xludf.DUMMYFUNCTION("""COMPUTED_VALUE"""),2023.0)</f>
        <v>2023</v>
      </c>
    </row>
    <row r="3590">
      <c r="A3590" s="1" t="s">
        <v>569</v>
      </c>
      <c r="B3590" s="4" t="s">
        <v>55</v>
      </c>
      <c r="C3590" s="4" t="s">
        <v>24</v>
      </c>
      <c r="D3590" s="4" t="s">
        <v>28</v>
      </c>
      <c r="E3590" s="4">
        <v>3.0</v>
      </c>
      <c r="F3590" s="4">
        <v>3.0</v>
      </c>
      <c r="G3590" s="4">
        <v>9.0</v>
      </c>
      <c r="H3590" s="5">
        <v>45037.0</v>
      </c>
      <c r="I3590" s="4">
        <f>IFERROR(__xludf.DUMMYFUNCTION("SPLIT(H3590,""/"")"),21.0)</f>
        <v>21</v>
      </c>
      <c r="J3590" s="4">
        <f>IFERROR(__xludf.DUMMYFUNCTION("""COMPUTED_VALUE"""),4.0)</f>
        <v>4</v>
      </c>
      <c r="K3590" s="4">
        <f>IFERROR(__xludf.DUMMYFUNCTION("""COMPUTED_VALUE"""),2023.0)</f>
        <v>2023</v>
      </c>
    </row>
    <row r="3591">
      <c r="A3591" s="1" t="s">
        <v>1931</v>
      </c>
      <c r="B3591" s="4" t="s">
        <v>55</v>
      </c>
      <c r="C3591" s="4" t="s">
        <v>30</v>
      </c>
      <c r="D3591" s="4" t="s">
        <v>30</v>
      </c>
      <c r="E3591" s="4">
        <v>4.0</v>
      </c>
      <c r="F3591" s="4">
        <v>3.0</v>
      </c>
      <c r="G3591" s="4">
        <v>12.0</v>
      </c>
      <c r="H3591" s="5">
        <v>45037.0</v>
      </c>
      <c r="I3591" s="4">
        <f>IFERROR(__xludf.DUMMYFUNCTION("SPLIT(H3591,""/"")"),21.0)</f>
        <v>21</v>
      </c>
      <c r="J3591" s="4">
        <f>IFERROR(__xludf.DUMMYFUNCTION("""COMPUTED_VALUE"""),4.0)</f>
        <v>4</v>
      </c>
      <c r="K3591" s="4">
        <f>IFERROR(__xludf.DUMMYFUNCTION("""COMPUTED_VALUE"""),2023.0)</f>
        <v>2023</v>
      </c>
    </row>
    <row r="3592">
      <c r="A3592" s="1" t="s">
        <v>8294</v>
      </c>
      <c r="B3592" s="4" t="s">
        <v>55</v>
      </c>
      <c r="C3592" s="4" t="s">
        <v>24</v>
      </c>
      <c r="D3592" s="4" t="s">
        <v>28</v>
      </c>
      <c r="E3592" s="4">
        <v>3.0</v>
      </c>
      <c r="F3592" s="4">
        <v>3.0</v>
      </c>
      <c r="G3592" s="4">
        <v>9.0</v>
      </c>
      <c r="H3592" s="5">
        <v>45038.0</v>
      </c>
      <c r="I3592" s="4">
        <f>IFERROR(__xludf.DUMMYFUNCTION("SPLIT(H3592,""/"")"),22.0)</f>
        <v>22</v>
      </c>
      <c r="J3592" s="4">
        <f>IFERROR(__xludf.DUMMYFUNCTION("""COMPUTED_VALUE"""),4.0)</f>
        <v>4</v>
      </c>
      <c r="K3592" s="4">
        <f>IFERROR(__xludf.DUMMYFUNCTION("""COMPUTED_VALUE"""),2023.0)</f>
        <v>2023</v>
      </c>
    </row>
    <row r="3593">
      <c r="A3593" s="1" t="s">
        <v>2311</v>
      </c>
      <c r="B3593" s="4" t="s">
        <v>55</v>
      </c>
      <c r="C3593" s="4" t="s">
        <v>30</v>
      </c>
      <c r="D3593" s="4" t="s">
        <v>23</v>
      </c>
      <c r="E3593" s="4">
        <v>3.0</v>
      </c>
      <c r="F3593" s="4">
        <v>3.0</v>
      </c>
      <c r="G3593" s="4">
        <v>9.0</v>
      </c>
      <c r="H3593" s="5">
        <v>45039.0</v>
      </c>
      <c r="I3593" s="4">
        <f>IFERROR(__xludf.DUMMYFUNCTION("SPLIT(H3593,""/"")"),23.0)</f>
        <v>23</v>
      </c>
      <c r="J3593" s="4">
        <f>IFERROR(__xludf.DUMMYFUNCTION("""COMPUTED_VALUE"""),4.0)</f>
        <v>4</v>
      </c>
      <c r="K3593" s="4">
        <f>IFERROR(__xludf.DUMMYFUNCTION("""COMPUTED_VALUE"""),2023.0)</f>
        <v>2023</v>
      </c>
    </row>
    <row r="3594">
      <c r="A3594" s="1" t="s">
        <v>4466</v>
      </c>
      <c r="B3594" s="4" t="s">
        <v>55</v>
      </c>
      <c r="C3594" s="4" t="s">
        <v>29</v>
      </c>
      <c r="D3594" s="4" t="s">
        <v>28</v>
      </c>
      <c r="E3594" s="4">
        <v>3.0</v>
      </c>
      <c r="F3594" s="4">
        <v>3.0</v>
      </c>
      <c r="G3594" s="4">
        <v>9.0</v>
      </c>
      <c r="H3594" s="5">
        <v>45039.0</v>
      </c>
      <c r="I3594" s="4">
        <f>IFERROR(__xludf.DUMMYFUNCTION("SPLIT(H3594,""/"")"),23.0)</f>
        <v>23</v>
      </c>
      <c r="J3594" s="4">
        <f>IFERROR(__xludf.DUMMYFUNCTION("""COMPUTED_VALUE"""),4.0)</f>
        <v>4</v>
      </c>
      <c r="K3594" s="4">
        <f>IFERROR(__xludf.DUMMYFUNCTION("""COMPUTED_VALUE"""),2023.0)</f>
        <v>2023</v>
      </c>
    </row>
    <row r="3595">
      <c r="A3595" s="1" t="s">
        <v>9522</v>
      </c>
      <c r="B3595" s="4" t="s">
        <v>55</v>
      </c>
      <c r="C3595" s="4" t="s">
        <v>29</v>
      </c>
      <c r="D3595" s="4" t="s">
        <v>30</v>
      </c>
      <c r="E3595" s="4">
        <v>3.0</v>
      </c>
      <c r="F3595" s="4">
        <v>3.0</v>
      </c>
      <c r="G3595" s="4">
        <v>9.0</v>
      </c>
      <c r="H3595" s="5">
        <v>45039.0</v>
      </c>
      <c r="I3595" s="4">
        <f>IFERROR(__xludf.DUMMYFUNCTION("SPLIT(H3595,""/"")"),23.0)</f>
        <v>23</v>
      </c>
      <c r="J3595" s="4">
        <f>IFERROR(__xludf.DUMMYFUNCTION("""COMPUTED_VALUE"""),4.0)</f>
        <v>4</v>
      </c>
      <c r="K3595" s="4">
        <f>IFERROR(__xludf.DUMMYFUNCTION("""COMPUTED_VALUE"""),2023.0)</f>
        <v>2023</v>
      </c>
    </row>
    <row r="3596">
      <c r="A3596" s="1" t="s">
        <v>4074</v>
      </c>
      <c r="B3596" s="4" t="s">
        <v>55</v>
      </c>
      <c r="C3596" s="4" t="s">
        <v>24</v>
      </c>
      <c r="D3596" s="4" t="s">
        <v>30</v>
      </c>
      <c r="E3596" s="4">
        <v>3.0</v>
      </c>
      <c r="F3596" s="4">
        <v>3.0</v>
      </c>
      <c r="G3596" s="4">
        <v>9.0</v>
      </c>
      <c r="H3596" s="5">
        <v>45039.0</v>
      </c>
      <c r="I3596" s="4">
        <f>IFERROR(__xludf.DUMMYFUNCTION("SPLIT(H3596,""/"")"),23.0)</f>
        <v>23</v>
      </c>
      <c r="J3596" s="4">
        <f>IFERROR(__xludf.DUMMYFUNCTION("""COMPUTED_VALUE"""),4.0)</f>
        <v>4</v>
      </c>
      <c r="K3596" s="4">
        <f>IFERROR(__xludf.DUMMYFUNCTION("""COMPUTED_VALUE"""),2023.0)</f>
        <v>2023</v>
      </c>
    </row>
    <row r="3597">
      <c r="A3597" s="1" t="s">
        <v>2753</v>
      </c>
      <c r="B3597" s="4" t="s">
        <v>55</v>
      </c>
      <c r="C3597" s="4" t="s">
        <v>29</v>
      </c>
      <c r="D3597" s="4" t="s">
        <v>30</v>
      </c>
      <c r="E3597" s="4">
        <v>3.0</v>
      </c>
      <c r="F3597" s="4">
        <v>3.0</v>
      </c>
      <c r="G3597" s="4">
        <v>9.0</v>
      </c>
      <c r="H3597" s="5">
        <v>45040.0</v>
      </c>
      <c r="I3597" s="4">
        <f>IFERROR(__xludf.DUMMYFUNCTION("SPLIT(H3597,""/"")"),24.0)</f>
        <v>24</v>
      </c>
      <c r="J3597" s="4">
        <f>IFERROR(__xludf.DUMMYFUNCTION("""COMPUTED_VALUE"""),4.0)</f>
        <v>4</v>
      </c>
      <c r="K3597" s="4">
        <f>IFERROR(__xludf.DUMMYFUNCTION("""COMPUTED_VALUE"""),2023.0)</f>
        <v>2023</v>
      </c>
    </row>
    <row r="3598">
      <c r="A3598" s="1" t="s">
        <v>8281</v>
      </c>
      <c r="B3598" s="4" t="s">
        <v>55</v>
      </c>
      <c r="C3598" s="4" t="s">
        <v>24</v>
      </c>
      <c r="D3598" s="4" t="s">
        <v>30</v>
      </c>
      <c r="E3598" s="4">
        <v>1.0</v>
      </c>
      <c r="F3598" s="4">
        <v>3.0</v>
      </c>
      <c r="G3598" s="4">
        <v>3.0</v>
      </c>
      <c r="H3598" s="5">
        <v>45040.0</v>
      </c>
      <c r="I3598" s="4">
        <f>IFERROR(__xludf.DUMMYFUNCTION("SPLIT(H3598,""/"")"),24.0)</f>
        <v>24</v>
      </c>
      <c r="J3598" s="4">
        <f>IFERROR(__xludf.DUMMYFUNCTION("""COMPUTED_VALUE"""),4.0)</f>
        <v>4</v>
      </c>
      <c r="K3598" s="4">
        <f>IFERROR(__xludf.DUMMYFUNCTION("""COMPUTED_VALUE"""),2023.0)</f>
        <v>2023</v>
      </c>
    </row>
    <row r="3599">
      <c r="A3599" s="1" t="s">
        <v>2477</v>
      </c>
      <c r="B3599" s="4" t="s">
        <v>55</v>
      </c>
      <c r="C3599" s="4" t="s">
        <v>30</v>
      </c>
      <c r="D3599" s="4" t="s">
        <v>30</v>
      </c>
      <c r="E3599" s="4">
        <v>1.0</v>
      </c>
      <c r="F3599" s="4">
        <v>3.0</v>
      </c>
      <c r="G3599" s="4">
        <v>3.0</v>
      </c>
      <c r="H3599" s="5">
        <v>45040.0</v>
      </c>
      <c r="I3599" s="4">
        <f>IFERROR(__xludf.DUMMYFUNCTION("SPLIT(H3599,""/"")"),24.0)</f>
        <v>24</v>
      </c>
      <c r="J3599" s="4">
        <f>IFERROR(__xludf.DUMMYFUNCTION("""COMPUTED_VALUE"""),4.0)</f>
        <v>4</v>
      </c>
      <c r="K3599" s="4">
        <f>IFERROR(__xludf.DUMMYFUNCTION("""COMPUTED_VALUE"""),2023.0)</f>
        <v>2023</v>
      </c>
    </row>
    <row r="3600">
      <c r="A3600" s="1" t="s">
        <v>3398</v>
      </c>
      <c r="B3600" s="4" t="s">
        <v>55</v>
      </c>
      <c r="C3600" s="4" t="s">
        <v>29</v>
      </c>
      <c r="D3600" s="4" t="s">
        <v>30</v>
      </c>
      <c r="E3600" s="4">
        <v>5.0</v>
      </c>
      <c r="F3600" s="4">
        <v>3.0</v>
      </c>
      <c r="G3600" s="4">
        <v>15.0</v>
      </c>
      <c r="H3600" s="5">
        <v>45040.0</v>
      </c>
      <c r="I3600" s="4">
        <f>IFERROR(__xludf.DUMMYFUNCTION("SPLIT(H3600,""/"")"),24.0)</f>
        <v>24</v>
      </c>
      <c r="J3600" s="4">
        <f>IFERROR(__xludf.DUMMYFUNCTION("""COMPUTED_VALUE"""),4.0)</f>
        <v>4</v>
      </c>
      <c r="K3600" s="4">
        <f>IFERROR(__xludf.DUMMYFUNCTION("""COMPUTED_VALUE"""),2023.0)</f>
        <v>2023</v>
      </c>
    </row>
    <row r="3601">
      <c r="A3601" s="1" t="s">
        <v>9585</v>
      </c>
      <c r="B3601" s="4" t="s">
        <v>55</v>
      </c>
      <c r="C3601" s="4" t="s">
        <v>29</v>
      </c>
      <c r="D3601" s="4" t="s">
        <v>28</v>
      </c>
      <c r="E3601" s="4">
        <v>4.0</v>
      </c>
      <c r="F3601" s="4">
        <v>3.0</v>
      </c>
      <c r="G3601" s="4">
        <v>12.0</v>
      </c>
      <c r="H3601" s="5">
        <v>45040.0</v>
      </c>
      <c r="I3601" s="4">
        <f>IFERROR(__xludf.DUMMYFUNCTION("SPLIT(H3601,""/"")"),24.0)</f>
        <v>24</v>
      </c>
      <c r="J3601" s="4">
        <f>IFERROR(__xludf.DUMMYFUNCTION("""COMPUTED_VALUE"""),4.0)</f>
        <v>4</v>
      </c>
      <c r="K3601" s="4">
        <f>IFERROR(__xludf.DUMMYFUNCTION("""COMPUTED_VALUE"""),2023.0)</f>
        <v>2023</v>
      </c>
    </row>
    <row r="3602">
      <c r="A3602" s="1" t="s">
        <v>9672</v>
      </c>
      <c r="B3602" s="4" t="s">
        <v>55</v>
      </c>
      <c r="C3602" s="4" t="s">
        <v>29</v>
      </c>
      <c r="D3602" s="4" t="s">
        <v>28</v>
      </c>
      <c r="E3602" s="4">
        <v>3.0</v>
      </c>
      <c r="F3602" s="4">
        <v>3.0</v>
      </c>
      <c r="G3602" s="4">
        <v>9.0</v>
      </c>
      <c r="H3602" s="5">
        <v>45041.0</v>
      </c>
      <c r="I3602" s="4">
        <f>IFERROR(__xludf.DUMMYFUNCTION("SPLIT(H3602,""/"")"),25.0)</f>
        <v>25</v>
      </c>
      <c r="J3602" s="4">
        <f>IFERROR(__xludf.DUMMYFUNCTION("""COMPUTED_VALUE"""),4.0)</f>
        <v>4</v>
      </c>
      <c r="K3602" s="4">
        <f>IFERROR(__xludf.DUMMYFUNCTION("""COMPUTED_VALUE"""),2023.0)</f>
        <v>2023</v>
      </c>
    </row>
    <row r="3603">
      <c r="A3603" s="1" t="s">
        <v>6026</v>
      </c>
      <c r="B3603" s="4" t="s">
        <v>55</v>
      </c>
      <c r="C3603" s="4" t="s">
        <v>29</v>
      </c>
      <c r="D3603" s="4" t="s">
        <v>23</v>
      </c>
      <c r="E3603" s="4">
        <v>4.0</v>
      </c>
      <c r="F3603" s="4">
        <v>3.0</v>
      </c>
      <c r="G3603" s="4">
        <v>12.0</v>
      </c>
      <c r="H3603" s="5">
        <v>45041.0</v>
      </c>
      <c r="I3603" s="4">
        <f>IFERROR(__xludf.DUMMYFUNCTION("SPLIT(H3603,""/"")"),25.0)</f>
        <v>25</v>
      </c>
      <c r="J3603" s="4">
        <f>IFERROR(__xludf.DUMMYFUNCTION("""COMPUTED_VALUE"""),4.0)</f>
        <v>4</v>
      </c>
      <c r="K3603" s="4">
        <f>IFERROR(__xludf.DUMMYFUNCTION("""COMPUTED_VALUE"""),2023.0)</f>
        <v>2023</v>
      </c>
    </row>
    <row r="3604">
      <c r="A3604" s="1" t="s">
        <v>884</v>
      </c>
      <c r="B3604" s="4" t="s">
        <v>55</v>
      </c>
      <c r="C3604" s="4" t="s">
        <v>29</v>
      </c>
      <c r="D3604" s="4" t="s">
        <v>23</v>
      </c>
      <c r="E3604" s="4">
        <v>4.0</v>
      </c>
      <c r="F3604" s="4">
        <v>3.0</v>
      </c>
      <c r="G3604" s="4">
        <v>12.0</v>
      </c>
      <c r="H3604" s="5">
        <v>45042.0</v>
      </c>
      <c r="I3604" s="4">
        <f>IFERROR(__xludf.DUMMYFUNCTION("SPLIT(H3604,""/"")"),26.0)</f>
        <v>26</v>
      </c>
      <c r="J3604" s="4">
        <f>IFERROR(__xludf.DUMMYFUNCTION("""COMPUTED_VALUE"""),4.0)</f>
        <v>4</v>
      </c>
      <c r="K3604" s="4">
        <f>IFERROR(__xludf.DUMMYFUNCTION("""COMPUTED_VALUE"""),2023.0)</f>
        <v>2023</v>
      </c>
    </row>
    <row r="3605">
      <c r="A3605" s="1" t="s">
        <v>1803</v>
      </c>
      <c r="B3605" s="4" t="s">
        <v>55</v>
      </c>
      <c r="C3605" s="4" t="s">
        <v>30</v>
      </c>
      <c r="D3605" s="4" t="s">
        <v>30</v>
      </c>
      <c r="E3605" s="4">
        <v>4.0</v>
      </c>
      <c r="F3605" s="4">
        <v>3.0</v>
      </c>
      <c r="G3605" s="4">
        <v>12.0</v>
      </c>
      <c r="H3605" s="5">
        <v>45042.0</v>
      </c>
      <c r="I3605" s="4">
        <f>IFERROR(__xludf.DUMMYFUNCTION("SPLIT(H3605,""/"")"),26.0)</f>
        <v>26</v>
      </c>
      <c r="J3605" s="4">
        <f>IFERROR(__xludf.DUMMYFUNCTION("""COMPUTED_VALUE"""),4.0)</f>
        <v>4</v>
      </c>
      <c r="K3605" s="4">
        <f>IFERROR(__xludf.DUMMYFUNCTION("""COMPUTED_VALUE"""),2023.0)</f>
        <v>2023</v>
      </c>
    </row>
    <row r="3606">
      <c r="A3606" s="1" t="s">
        <v>4142</v>
      </c>
      <c r="B3606" s="4" t="s">
        <v>55</v>
      </c>
      <c r="C3606" s="4" t="s">
        <v>29</v>
      </c>
      <c r="D3606" s="4" t="s">
        <v>28</v>
      </c>
      <c r="E3606" s="4">
        <v>1.0</v>
      </c>
      <c r="F3606" s="4">
        <v>3.0</v>
      </c>
      <c r="G3606" s="4">
        <v>3.0</v>
      </c>
      <c r="H3606" s="5">
        <v>45044.0</v>
      </c>
      <c r="I3606" s="4">
        <f>IFERROR(__xludf.DUMMYFUNCTION("SPLIT(H3606,""/"")"),28.0)</f>
        <v>28</v>
      </c>
      <c r="J3606" s="4">
        <f>IFERROR(__xludf.DUMMYFUNCTION("""COMPUTED_VALUE"""),4.0)</f>
        <v>4</v>
      </c>
      <c r="K3606" s="4">
        <f>IFERROR(__xludf.DUMMYFUNCTION("""COMPUTED_VALUE"""),2023.0)</f>
        <v>2023</v>
      </c>
    </row>
    <row r="3607">
      <c r="A3607" s="1" t="s">
        <v>8224</v>
      </c>
      <c r="B3607" s="4" t="s">
        <v>55</v>
      </c>
      <c r="C3607" s="4" t="s">
        <v>29</v>
      </c>
      <c r="D3607" s="4" t="s">
        <v>30</v>
      </c>
      <c r="E3607" s="4">
        <v>1.0</v>
      </c>
      <c r="F3607" s="4">
        <v>3.0</v>
      </c>
      <c r="G3607" s="4">
        <v>3.0</v>
      </c>
      <c r="H3607" s="5">
        <v>45045.0</v>
      </c>
      <c r="I3607" s="4">
        <f>IFERROR(__xludf.DUMMYFUNCTION("SPLIT(H3607,""/"")"),29.0)</f>
        <v>29</v>
      </c>
      <c r="J3607" s="4">
        <f>IFERROR(__xludf.DUMMYFUNCTION("""COMPUTED_VALUE"""),4.0)</f>
        <v>4</v>
      </c>
      <c r="K3607" s="4">
        <f>IFERROR(__xludf.DUMMYFUNCTION("""COMPUTED_VALUE"""),2023.0)</f>
        <v>2023</v>
      </c>
    </row>
    <row r="3608">
      <c r="A3608" s="1" t="s">
        <v>7107</v>
      </c>
      <c r="B3608" s="4" t="s">
        <v>55</v>
      </c>
      <c r="C3608" s="4" t="s">
        <v>30</v>
      </c>
      <c r="D3608" s="4" t="s">
        <v>39</v>
      </c>
      <c r="E3608" s="4">
        <v>2.0</v>
      </c>
      <c r="F3608" s="4">
        <v>3.0</v>
      </c>
      <c r="G3608" s="4">
        <v>6.0</v>
      </c>
      <c r="H3608" s="5">
        <v>45046.0</v>
      </c>
      <c r="I3608" s="4">
        <f>IFERROR(__xludf.DUMMYFUNCTION("SPLIT(H3608,""/"")"),30.0)</f>
        <v>30</v>
      </c>
      <c r="J3608" s="4">
        <f>IFERROR(__xludf.DUMMYFUNCTION("""COMPUTED_VALUE"""),4.0)</f>
        <v>4</v>
      </c>
      <c r="K3608" s="4">
        <f>IFERROR(__xludf.DUMMYFUNCTION("""COMPUTED_VALUE"""),2023.0)</f>
        <v>2023</v>
      </c>
    </row>
    <row r="3609">
      <c r="A3609" s="1" t="s">
        <v>9632</v>
      </c>
      <c r="B3609" s="4" t="s">
        <v>55</v>
      </c>
      <c r="C3609" s="4" t="s">
        <v>29</v>
      </c>
      <c r="D3609" s="4" t="s">
        <v>30</v>
      </c>
      <c r="E3609" s="4">
        <v>4.0</v>
      </c>
      <c r="F3609" s="4">
        <v>3.0</v>
      </c>
      <c r="G3609" s="4">
        <v>12.0</v>
      </c>
      <c r="H3609" s="5">
        <v>45046.0</v>
      </c>
      <c r="I3609" s="4">
        <f>IFERROR(__xludf.DUMMYFUNCTION("SPLIT(H3609,""/"")"),30.0)</f>
        <v>30</v>
      </c>
      <c r="J3609" s="4">
        <f>IFERROR(__xludf.DUMMYFUNCTION("""COMPUTED_VALUE"""),4.0)</f>
        <v>4</v>
      </c>
      <c r="K3609" s="4">
        <f>IFERROR(__xludf.DUMMYFUNCTION("""COMPUTED_VALUE"""),2023.0)</f>
        <v>2023</v>
      </c>
    </row>
    <row r="3610">
      <c r="A3610" s="1" t="s">
        <v>8933</v>
      </c>
      <c r="B3610" s="4" t="s">
        <v>55</v>
      </c>
      <c r="C3610" s="4" t="s">
        <v>30</v>
      </c>
      <c r="D3610" s="4" t="s">
        <v>39</v>
      </c>
      <c r="E3610" s="4">
        <v>4.0</v>
      </c>
      <c r="F3610" s="4">
        <v>3.0</v>
      </c>
      <c r="G3610" s="4">
        <v>12.0</v>
      </c>
      <c r="H3610" s="5">
        <v>45046.0</v>
      </c>
      <c r="I3610" s="4">
        <f>IFERROR(__xludf.DUMMYFUNCTION("SPLIT(H3610,""/"")"),30.0)</f>
        <v>30</v>
      </c>
      <c r="J3610" s="4">
        <f>IFERROR(__xludf.DUMMYFUNCTION("""COMPUTED_VALUE"""),4.0)</f>
        <v>4</v>
      </c>
      <c r="K3610" s="4">
        <f>IFERROR(__xludf.DUMMYFUNCTION("""COMPUTED_VALUE"""),2023.0)</f>
        <v>2023</v>
      </c>
    </row>
    <row r="3611">
      <c r="A3611" s="1" t="s">
        <v>8262</v>
      </c>
      <c r="B3611" s="4" t="s">
        <v>55</v>
      </c>
      <c r="C3611" s="4" t="s">
        <v>24</v>
      </c>
      <c r="D3611" s="4" t="s">
        <v>28</v>
      </c>
      <c r="E3611" s="4">
        <v>4.0</v>
      </c>
      <c r="F3611" s="4">
        <v>3.0</v>
      </c>
      <c r="G3611" s="4">
        <v>12.0</v>
      </c>
      <c r="H3611" s="5">
        <v>45046.0</v>
      </c>
      <c r="I3611" s="4">
        <f>IFERROR(__xludf.DUMMYFUNCTION("SPLIT(H3611,""/"")"),30.0)</f>
        <v>30</v>
      </c>
      <c r="J3611" s="4">
        <f>IFERROR(__xludf.DUMMYFUNCTION("""COMPUTED_VALUE"""),4.0)</f>
        <v>4</v>
      </c>
      <c r="K3611" s="4">
        <f>IFERROR(__xludf.DUMMYFUNCTION("""COMPUTED_VALUE"""),2023.0)</f>
        <v>2023</v>
      </c>
    </row>
    <row r="3612">
      <c r="A3612" s="1" t="s">
        <v>257</v>
      </c>
      <c r="B3612" s="4" t="s">
        <v>55</v>
      </c>
      <c r="C3612" s="4" t="s">
        <v>24</v>
      </c>
      <c r="D3612" s="4" t="s">
        <v>30</v>
      </c>
      <c r="E3612" s="4">
        <v>1.0</v>
      </c>
      <c r="F3612" s="4">
        <v>3.0</v>
      </c>
      <c r="G3612" s="4">
        <v>3.0</v>
      </c>
      <c r="H3612" s="5">
        <v>45046.0</v>
      </c>
      <c r="I3612" s="4">
        <f>IFERROR(__xludf.DUMMYFUNCTION("SPLIT(H3612,""/"")"),30.0)</f>
        <v>30</v>
      </c>
      <c r="J3612" s="4">
        <f>IFERROR(__xludf.DUMMYFUNCTION("""COMPUTED_VALUE"""),4.0)</f>
        <v>4</v>
      </c>
      <c r="K3612" s="4">
        <f>IFERROR(__xludf.DUMMYFUNCTION("""COMPUTED_VALUE"""),2023.0)</f>
        <v>2023</v>
      </c>
    </row>
    <row r="3613">
      <c r="A3613" s="1" t="s">
        <v>7185</v>
      </c>
      <c r="B3613" s="4" t="s">
        <v>55</v>
      </c>
      <c r="C3613" s="4" t="s">
        <v>29</v>
      </c>
      <c r="D3613" s="4" t="s">
        <v>28</v>
      </c>
      <c r="E3613" s="4">
        <v>5.0</v>
      </c>
      <c r="F3613" s="4">
        <v>3.0</v>
      </c>
      <c r="G3613" s="4">
        <v>15.0</v>
      </c>
      <c r="H3613" s="5">
        <v>45046.0</v>
      </c>
      <c r="I3613" s="4">
        <f>IFERROR(__xludf.DUMMYFUNCTION("SPLIT(H3613,""/"")"),30.0)</f>
        <v>30</v>
      </c>
      <c r="J3613" s="4">
        <f>IFERROR(__xludf.DUMMYFUNCTION("""COMPUTED_VALUE"""),4.0)</f>
        <v>4</v>
      </c>
      <c r="K3613" s="4">
        <f>IFERROR(__xludf.DUMMYFUNCTION("""COMPUTED_VALUE"""),2023.0)</f>
        <v>2023</v>
      </c>
    </row>
    <row r="3614">
      <c r="A3614" s="1" t="s">
        <v>5623</v>
      </c>
      <c r="B3614" s="4" t="s">
        <v>55</v>
      </c>
      <c r="C3614" s="4" t="s">
        <v>24</v>
      </c>
      <c r="D3614" s="4" t="s">
        <v>39</v>
      </c>
      <c r="E3614" s="4">
        <v>3.0</v>
      </c>
      <c r="F3614" s="4">
        <v>3.0</v>
      </c>
      <c r="G3614" s="4">
        <v>9.0</v>
      </c>
      <c r="H3614" s="5">
        <v>45047.0</v>
      </c>
      <c r="I3614" s="4">
        <f>IFERROR(__xludf.DUMMYFUNCTION("SPLIT(H3614,""/"")"),1.0)</f>
        <v>1</v>
      </c>
      <c r="J3614" s="4">
        <f>IFERROR(__xludf.DUMMYFUNCTION("""COMPUTED_VALUE"""),5.0)</f>
        <v>5</v>
      </c>
      <c r="K3614" s="4">
        <f>IFERROR(__xludf.DUMMYFUNCTION("""COMPUTED_VALUE"""),2023.0)</f>
        <v>2023</v>
      </c>
    </row>
    <row r="3615">
      <c r="A3615" s="1" t="s">
        <v>7156</v>
      </c>
      <c r="B3615" s="4" t="s">
        <v>55</v>
      </c>
      <c r="C3615" s="4" t="s">
        <v>30</v>
      </c>
      <c r="D3615" s="4" t="s">
        <v>28</v>
      </c>
      <c r="E3615" s="4">
        <v>1.0</v>
      </c>
      <c r="F3615" s="4">
        <v>3.0</v>
      </c>
      <c r="G3615" s="4">
        <v>3.0</v>
      </c>
      <c r="H3615" s="5">
        <v>45047.0</v>
      </c>
      <c r="I3615" s="4">
        <f>IFERROR(__xludf.DUMMYFUNCTION("SPLIT(H3615,""/"")"),1.0)</f>
        <v>1</v>
      </c>
      <c r="J3615" s="4">
        <f>IFERROR(__xludf.DUMMYFUNCTION("""COMPUTED_VALUE"""),5.0)</f>
        <v>5</v>
      </c>
      <c r="K3615" s="4">
        <f>IFERROR(__xludf.DUMMYFUNCTION("""COMPUTED_VALUE"""),2023.0)</f>
        <v>2023</v>
      </c>
    </row>
    <row r="3616">
      <c r="A3616" s="1" t="s">
        <v>6839</v>
      </c>
      <c r="B3616" s="4" t="s">
        <v>55</v>
      </c>
      <c r="C3616" s="4" t="s">
        <v>29</v>
      </c>
      <c r="D3616" s="4" t="s">
        <v>23</v>
      </c>
      <c r="E3616" s="4">
        <v>1.0</v>
      </c>
      <c r="F3616" s="4">
        <v>3.0</v>
      </c>
      <c r="G3616" s="4">
        <v>3.0</v>
      </c>
      <c r="H3616" s="5">
        <v>45048.0</v>
      </c>
      <c r="I3616" s="4">
        <f>IFERROR(__xludf.DUMMYFUNCTION("SPLIT(H3616,""/"")"),2.0)</f>
        <v>2</v>
      </c>
      <c r="J3616" s="4">
        <f>IFERROR(__xludf.DUMMYFUNCTION("""COMPUTED_VALUE"""),5.0)</f>
        <v>5</v>
      </c>
      <c r="K3616" s="4">
        <f>IFERROR(__xludf.DUMMYFUNCTION("""COMPUTED_VALUE"""),2023.0)</f>
        <v>2023</v>
      </c>
    </row>
    <row r="3617">
      <c r="A3617" s="1" t="s">
        <v>4571</v>
      </c>
      <c r="B3617" s="4" t="s">
        <v>55</v>
      </c>
      <c r="C3617" s="4" t="s">
        <v>29</v>
      </c>
      <c r="D3617" s="4" t="s">
        <v>39</v>
      </c>
      <c r="E3617" s="4">
        <v>2.0</v>
      </c>
      <c r="F3617" s="4">
        <v>3.0</v>
      </c>
      <c r="G3617" s="4">
        <v>6.0</v>
      </c>
      <c r="H3617" s="5">
        <v>45048.0</v>
      </c>
      <c r="I3617" s="4">
        <f>IFERROR(__xludf.DUMMYFUNCTION("SPLIT(H3617,""/"")"),2.0)</f>
        <v>2</v>
      </c>
      <c r="J3617" s="4">
        <f>IFERROR(__xludf.DUMMYFUNCTION("""COMPUTED_VALUE"""),5.0)</f>
        <v>5</v>
      </c>
      <c r="K3617" s="4">
        <f>IFERROR(__xludf.DUMMYFUNCTION("""COMPUTED_VALUE"""),2023.0)</f>
        <v>2023</v>
      </c>
    </row>
    <row r="3618">
      <c r="A3618" s="1" t="s">
        <v>9631</v>
      </c>
      <c r="B3618" s="4" t="s">
        <v>55</v>
      </c>
      <c r="C3618" s="4" t="s">
        <v>30</v>
      </c>
      <c r="D3618" s="4" t="s">
        <v>39</v>
      </c>
      <c r="E3618" s="4">
        <v>2.0</v>
      </c>
      <c r="F3618" s="4">
        <v>3.0</v>
      </c>
      <c r="G3618" s="4">
        <v>6.0</v>
      </c>
      <c r="H3618" s="5">
        <v>45048.0</v>
      </c>
      <c r="I3618" s="4">
        <f>IFERROR(__xludf.DUMMYFUNCTION("SPLIT(H3618,""/"")"),2.0)</f>
        <v>2</v>
      </c>
      <c r="J3618" s="4">
        <f>IFERROR(__xludf.DUMMYFUNCTION("""COMPUTED_VALUE"""),5.0)</f>
        <v>5</v>
      </c>
      <c r="K3618" s="4">
        <f>IFERROR(__xludf.DUMMYFUNCTION("""COMPUTED_VALUE"""),2023.0)</f>
        <v>2023</v>
      </c>
    </row>
    <row r="3619">
      <c r="A3619" s="1" t="s">
        <v>4482</v>
      </c>
      <c r="B3619" s="4" t="s">
        <v>55</v>
      </c>
      <c r="C3619" s="4" t="s">
        <v>24</v>
      </c>
      <c r="D3619" s="4" t="s">
        <v>23</v>
      </c>
      <c r="E3619" s="4">
        <v>1.0</v>
      </c>
      <c r="F3619" s="4">
        <v>3.0</v>
      </c>
      <c r="G3619" s="4">
        <v>3.0</v>
      </c>
      <c r="H3619" s="5">
        <v>45048.0</v>
      </c>
      <c r="I3619" s="4">
        <f>IFERROR(__xludf.DUMMYFUNCTION("SPLIT(H3619,""/"")"),2.0)</f>
        <v>2</v>
      </c>
      <c r="J3619" s="4">
        <f>IFERROR(__xludf.DUMMYFUNCTION("""COMPUTED_VALUE"""),5.0)</f>
        <v>5</v>
      </c>
      <c r="K3619" s="4">
        <f>IFERROR(__xludf.DUMMYFUNCTION("""COMPUTED_VALUE"""),2023.0)</f>
        <v>2023</v>
      </c>
    </row>
    <row r="3620">
      <c r="A3620" s="1" t="s">
        <v>7235</v>
      </c>
      <c r="B3620" s="4" t="s">
        <v>55</v>
      </c>
      <c r="C3620" s="4" t="s">
        <v>24</v>
      </c>
      <c r="D3620" s="4" t="s">
        <v>30</v>
      </c>
      <c r="E3620" s="4">
        <v>3.0</v>
      </c>
      <c r="F3620" s="4">
        <v>3.0</v>
      </c>
      <c r="G3620" s="4">
        <v>9.0</v>
      </c>
      <c r="H3620" s="5">
        <v>45049.0</v>
      </c>
      <c r="I3620" s="4">
        <f>IFERROR(__xludf.DUMMYFUNCTION("SPLIT(H3620,""/"")"),3.0)</f>
        <v>3</v>
      </c>
      <c r="J3620" s="4">
        <f>IFERROR(__xludf.DUMMYFUNCTION("""COMPUTED_VALUE"""),5.0)</f>
        <v>5</v>
      </c>
      <c r="K3620" s="4">
        <f>IFERROR(__xludf.DUMMYFUNCTION("""COMPUTED_VALUE"""),2023.0)</f>
        <v>2023</v>
      </c>
    </row>
    <row r="3621">
      <c r="A3621" s="1" t="s">
        <v>6258</v>
      </c>
      <c r="B3621" s="4" t="s">
        <v>55</v>
      </c>
      <c r="C3621" s="4" t="s">
        <v>29</v>
      </c>
      <c r="D3621" s="4" t="s">
        <v>28</v>
      </c>
      <c r="E3621" s="4">
        <v>1.0</v>
      </c>
      <c r="F3621" s="4">
        <v>3.0</v>
      </c>
      <c r="G3621" s="4">
        <v>3.0</v>
      </c>
      <c r="H3621" s="5">
        <v>45049.0</v>
      </c>
      <c r="I3621" s="4">
        <f>IFERROR(__xludf.DUMMYFUNCTION("SPLIT(H3621,""/"")"),3.0)</f>
        <v>3</v>
      </c>
      <c r="J3621" s="4">
        <f>IFERROR(__xludf.DUMMYFUNCTION("""COMPUTED_VALUE"""),5.0)</f>
        <v>5</v>
      </c>
      <c r="K3621" s="4">
        <f>IFERROR(__xludf.DUMMYFUNCTION("""COMPUTED_VALUE"""),2023.0)</f>
        <v>2023</v>
      </c>
    </row>
    <row r="3622">
      <c r="A3622" s="1" t="s">
        <v>4161</v>
      </c>
      <c r="B3622" s="4" t="s">
        <v>55</v>
      </c>
      <c r="C3622" s="4" t="s">
        <v>30</v>
      </c>
      <c r="D3622" s="4" t="s">
        <v>28</v>
      </c>
      <c r="E3622" s="4">
        <v>5.0</v>
      </c>
      <c r="F3622" s="4">
        <v>3.0</v>
      </c>
      <c r="G3622" s="4">
        <v>15.0</v>
      </c>
      <c r="H3622" s="5">
        <v>45049.0</v>
      </c>
      <c r="I3622" s="4">
        <f>IFERROR(__xludf.DUMMYFUNCTION("SPLIT(H3622,""/"")"),3.0)</f>
        <v>3</v>
      </c>
      <c r="J3622" s="4">
        <f>IFERROR(__xludf.DUMMYFUNCTION("""COMPUTED_VALUE"""),5.0)</f>
        <v>5</v>
      </c>
      <c r="K3622" s="4">
        <f>IFERROR(__xludf.DUMMYFUNCTION("""COMPUTED_VALUE"""),2023.0)</f>
        <v>2023</v>
      </c>
    </row>
    <row r="3623">
      <c r="A3623" s="1" t="s">
        <v>5330</v>
      </c>
      <c r="B3623" s="4" t="s">
        <v>55</v>
      </c>
      <c r="C3623" s="4" t="s">
        <v>24</v>
      </c>
      <c r="D3623" s="4" t="s">
        <v>30</v>
      </c>
      <c r="E3623" s="4">
        <v>5.0</v>
      </c>
      <c r="F3623" s="4">
        <v>3.0</v>
      </c>
      <c r="G3623" s="4">
        <v>15.0</v>
      </c>
      <c r="H3623" s="5">
        <v>45049.0</v>
      </c>
      <c r="I3623" s="4">
        <f>IFERROR(__xludf.DUMMYFUNCTION("SPLIT(H3623,""/"")"),3.0)</f>
        <v>3</v>
      </c>
      <c r="J3623" s="4">
        <f>IFERROR(__xludf.DUMMYFUNCTION("""COMPUTED_VALUE"""),5.0)</f>
        <v>5</v>
      </c>
      <c r="K3623" s="4">
        <f>IFERROR(__xludf.DUMMYFUNCTION("""COMPUTED_VALUE"""),2023.0)</f>
        <v>2023</v>
      </c>
    </row>
    <row r="3624">
      <c r="A3624" s="1" t="s">
        <v>3096</v>
      </c>
      <c r="B3624" s="4" t="s">
        <v>55</v>
      </c>
      <c r="C3624" s="4" t="s">
        <v>29</v>
      </c>
      <c r="D3624" s="4" t="s">
        <v>39</v>
      </c>
      <c r="E3624" s="4">
        <v>3.0</v>
      </c>
      <c r="F3624" s="4">
        <v>3.0</v>
      </c>
      <c r="G3624" s="4">
        <v>9.0</v>
      </c>
      <c r="H3624" s="5">
        <v>45050.0</v>
      </c>
      <c r="I3624" s="4">
        <f>IFERROR(__xludf.DUMMYFUNCTION("SPLIT(H3624,""/"")"),4.0)</f>
        <v>4</v>
      </c>
      <c r="J3624" s="4">
        <f>IFERROR(__xludf.DUMMYFUNCTION("""COMPUTED_VALUE"""),5.0)</f>
        <v>5</v>
      </c>
      <c r="K3624" s="4">
        <f>IFERROR(__xludf.DUMMYFUNCTION("""COMPUTED_VALUE"""),2023.0)</f>
        <v>2023</v>
      </c>
    </row>
    <row r="3625">
      <c r="A3625" s="1" t="s">
        <v>152</v>
      </c>
      <c r="B3625" s="4" t="s">
        <v>55</v>
      </c>
      <c r="C3625" s="4" t="s">
        <v>30</v>
      </c>
      <c r="D3625" s="4" t="s">
        <v>39</v>
      </c>
      <c r="E3625" s="4">
        <v>3.0</v>
      </c>
      <c r="F3625" s="4">
        <v>3.0</v>
      </c>
      <c r="G3625" s="4">
        <v>9.0</v>
      </c>
      <c r="H3625" s="5">
        <v>45050.0</v>
      </c>
      <c r="I3625" s="4">
        <f>IFERROR(__xludf.DUMMYFUNCTION("SPLIT(H3625,""/"")"),4.0)</f>
        <v>4</v>
      </c>
      <c r="J3625" s="4">
        <f>IFERROR(__xludf.DUMMYFUNCTION("""COMPUTED_VALUE"""),5.0)</f>
        <v>5</v>
      </c>
      <c r="K3625" s="4">
        <f>IFERROR(__xludf.DUMMYFUNCTION("""COMPUTED_VALUE"""),2023.0)</f>
        <v>2023</v>
      </c>
    </row>
    <row r="3626">
      <c r="A3626" s="1" t="s">
        <v>5566</v>
      </c>
      <c r="B3626" s="4" t="s">
        <v>55</v>
      </c>
      <c r="C3626" s="4" t="s">
        <v>24</v>
      </c>
      <c r="D3626" s="4" t="s">
        <v>39</v>
      </c>
      <c r="E3626" s="4">
        <v>3.0</v>
      </c>
      <c r="F3626" s="4">
        <v>3.0</v>
      </c>
      <c r="G3626" s="4">
        <v>9.0</v>
      </c>
      <c r="H3626" s="5">
        <v>45050.0</v>
      </c>
      <c r="I3626" s="4">
        <f>IFERROR(__xludf.DUMMYFUNCTION("SPLIT(H3626,""/"")"),4.0)</f>
        <v>4</v>
      </c>
      <c r="J3626" s="4">
        <f>IFERROR(__xludf.DUMMYFUNCTION("""COMPUTED_VALUE"""),5.0)</f>
        <v>5</v>
      </c>
      <c r="K3626" s="4">
        <f>IFERROR(__xludf.DUMMYFUNCTION("""COMPUTED_VALUE"""),2023.0)</f>
        <v>2023</v>
      </c>
    </row>
    <row r="3627">
      <c r="A3627" s="1" t="s">
        <v>3644</v>
      </c>
      <c r="B3627" s="4" t="s">
        <v>55</v>
      </c>
      <c r="C3627" s="4" t="s">
        <v>24</v>
      </c>
      <c r="D3627" s="4" t="s">
        <v>39</v>
      </c>
      <c r="E3627" s="4">
        <v>2.0</v>
      </c>
      <c r="F3627" s="4">
        <v>3.0</v>
      </c>
      <c r="G3627" s="4">
        <v>6.0</v>
      </c>
      <c r="H3627" s="5">
        <v>45050.0</v>
      </c>
      <c r="I3627" s="4">
        <f>IFERROR(__xludf.DUMMYFUNCTION("SPLIT(H3627,""/"")"),4.0)</f>
        <v>4</v>
      </c>
      <c r="J3627" s="4">
        <f>IFERROR(__xludf.DUMMYFUNCTION("""COMPUTED_VALUE"""),5.0)</f>
        <v>5</v>
      </c>
      <c r="K3627" s="4">
        <f>IFERROR(__xludf.DUMMYFUNCTION("""COMPUTED_VALUE"""),2023.0)</f>
        <v>2023</v>
      </c>
    </row>
    <row r="3628">
      <c r="A3628" s="1" t="s">
        <v>7812</v>
      </c>
      <c r="B3628" s="4" t="s">
        <v>55</v>
      </c>
      <c r="C3628" s="4" t="s">
        <v>30</v>
      </c>
      <c r="D3628" s="4" t="s">
        <v>39</v>
      </c>
      <c r="E3628" s="4">
        <v>1.0</v>
      </c>
      <c r="F3628" s="4">
        <v>3.0</v>
      </c>
      <c r="G3628" s="4">
        <v>3.0</v>
      </c>
      <c r="H3628" s="5">
        <v>45051.0</v>
      </c>
      <c r="I3628" s="4">
        <f>IFERROR(__xludf.DUMMYFUNCTION("SPLIT(H3628,""/"")"),5.0)</f>
        <v>5</v>
      </c>
      <c r="J3628" s="4">
        <f>IFERROR(__xludf.DUMMYFUNCTION("""COMPUTED_VALUE"""),5.0)</f>
        <v>5</v>
      </c>
      <c r="K3628" s="4">
        <f>IFERROR(__xludf.DUMMYFUNCTION("""COMPUTED_VALUE"""),2023.0)</f>
        <v>2023</v>
      </c>
    </row>
    <row r="3629">
      <c r="A3629" s="1" t="s">
        <v>9539</v>
      </c>
      <c r="B3629" s="4" t="s">
        <v>55</v>
      </c>
      <c r="C3629" s="4" t="s">
        <v>24</v>
      </c>
      <c r="D3629" s="4" t="s">
        <v>28</v>
      </c>
      <c r="E3629" s="4">
        <v>5.0</v>
      </c>
      <c r="F3629" s="4">
        <v>3.0</v>
      </c>
      <c r="G3629" s="4">
        <v>15.0</v>
      </c>
      <c r="H3629" s="5">
        <v>45051.0</v>
      </c>
      <c r="I3629" s="4">
        <f>IFERROR(__xludf.DUMMYFUNCTION("SPLIT(H3629,""/"")"),5.0)</f>
        <v>5</v>
      </c>
      <c r="J3629" s="4">
        <f>IFERROR(__xludf.DUMMYFUNCTION("""COMPUTED_VALUE"""),5.0)</f>
        <v>5</v>
      </c>
      <c r="K3629" s="4">
        <f>IFERROR(__xludf.DUMMYFUNCTION("""COMPUTED_VALUE"""),2023.0)</f>
        <v>2023</v>
      </c>
    </row>
    <row r="3630">
      <c r="A3630" s="1" t="s">
        <v>2318</v>
      </c>
      <c r="B3630" s="4" t="s">
        <v>55</v>
      </c>
      <c r="C3630" s="4" t="s">
        <v>30</v>
      </c>
      <c r="D3630" s="4" t="s">
        <v>30</v>
      </c>
      <c r="E3630" s="4">
        <v>4.0</v>
      </c>
      <c r="F3630" s="4">
        <v>3.0</v>
      </c>
      <c r="G3630" s="4">
        <v>12.0</v>
      </c>
      <c r="H3630" s="5">
        <v>45051.0</v>
      </c>
      <c r="I3630" s="4">
        <f>IFERROR(__xludf.DUMMYFUNCTION("SPLIT(H3630,""/"")"),5.0)</f>
        <v>5</v>
      </c>
      <c r="J3630" s="4">
        <f>IFERROR(__xludf.DUMMYFUNCTION("""COMPUTED_VALUE"""),5.0)</f>
        <v>5</v>
      </c>
      <c r="K3630" s="4">
        <f>IFERROR(__xludf.DUMMYFUNCTION("""COMPUTED_VALUE"""),2023.0)</f>
        <v>2023</v>
      </c>
    </row>
    <row r="3631">
      <c r="A3631" s="1" t="s">
        <v>8310</v>
      </c>
      <c r="B3631" s="4" t="s">
        <v>55</v>
      </c>
      <c r="C3631" s="4" t="s">
        <v>24</v>
      </c>
      <c r="D3631" s="4" t="s">
        <v>28</v>
      </c>
      <c r="E3631" s="4">
        <v>2.0</v>
      </c>
      <c r="F3631" s="4">
        <v>3.0</v>
      </c>
      <c r="G3631" s="4">
        <v>6.0</v>
      </c>
      <c r="H3631" s="5">
        <v>45051.0</v>
      </c>
      <c r="I3631" s="4">
        <f>IFERROR(__xludf.DUMMYFUNCTION("SPLIT(H3631,""/"")"),5.0)</f>
        <v>5</v>
      </c>
      <c r="J3631" s="4">
        <f>IFERROR(__xludf.DUMMYFUNCTION("""COMPUTED_VALUE"""),5.0)</f>
        <v>5</v>
      </c>
      <c r="K3631" s="4">
        <f>IFERROR(__xludf.DUMMYFUNCTION("""COMPUTED_VALUE"""),2023.0)</f>
        <v>2023</v>
      </c>
    </row>
    <row r="3632">
      <c r="A3632" s="1" t="s">
        <v>6366</v>
      </c>
      <c r="B3632" s="4" t="s">
        <v>55</v>
      </c>
      <c r="C3632" s="4" t="s">
        <v>30</v>
      </c>
      <c r="D3632" s="4" t="s">
        <v>30</v>
      </c>
      <c r="E3632" s="4">
        <v>3.0</v>
      </c>
      <c r="F3632" s="4">
        <v>3.0</v>
      </c>
      <c r="G3632" s="4">
        <v>9.0</v>
      </c>
      <c r="H3632" s="5">
        <v>45052.0</v>
      </c>
      <c r="I3632" s="4">
        <f>IFERROR(__xludf.DUMMYFUNCTION("SPLIT(H3632,""/"")"),6.0)</f>
        <v>6</v>
      </c>
      <c r="J3632" s="4">
        <f>IFERROR(__xludf.DUMMYFUNCTION("""COMPUTED_VALUE"""),5.0)</f>
        <v>5</v>
      </c>
      <c r="K3632" s="4">
        <f>IFERROR(__xludf.DUMMYFUNCTION("""COMPUTED_VALUE"""),2023.0)</f>
        <v>2023</v>
      </c>
    </row>
    <row r="3633">
      <c r="A3633" s="1" t="s">
        <v>779</v>
      </c>
      <c r="B3633" s="4" t="s">
        <v>55</v>
      </c>
      <c r="C3633" s="4" t="s">
        <v>24</v>
      </c>
      <c r="D3633" s="4" t="s">
        <v>28</v>
      </c>
      <c r="E3633" s="4">
        <v>5.0</v>
      </c>
      <c r="F3633" s="4">
        <v>3.0</v>
      </c>
      <c r="G3633" s="4">
        <v>15.0</v>
      </c>
      <c r="H3633" s="5">
        <v>45052.0</v>
      </c>
      <c r="I3633" s="4">
        <f>IFERROR(__xludf.DUMMYFUNCTION("SPLIT(H3633,""/"")"),6.0)</f>
        <v>6</v>
      </c>
      <c r="J3633" s="4">
        <f>IFERROR(__xludf.DUMMYFUNCTION("""COMPUTED_VALUE"""),5.0)</f>
        <v>5</v>
      </c>
      <c r="K3633" s="4">
        <f>IFERROR(__xludf.DUMMYFUNCTION("""COMPUTED_VALUE"""),2023.0)</f>
        <v>2023</v>
      </c>
    </row>
    <row r="3634">
      <c r="A3634" s="1" t="s">
        <v>9071</v>
      </c>
      <c r="B3634" s="4" t="s">
        <v>55</v>
      </c>
      <c r="C3634" s="4" t="s">
        <v>30</v>
      </c>
      <c r="D3634" s="4" t="s">
        <v>30</v>
      </c>
      <c r="E3634" s="4">
        <v>2.0</v>
      </c>
      <c r="F3634" s="4">
        <v>3.0</v>
      </c>
      <c r="G3634" s="4">
        <v>6.0</v>
      </c>
      <c r="H3634" s="5">
        <v>45052.0</v>
      </c>
      <c r="I3634" s="4">
        <f>IFERROR(__xludf.DUMMYFUNCTION("SPLIT(H3634,""/"")"),6.0)</f>
        <v>6</v>
      </c>
      <c r="J3634" s="4">
        <f>IFERROR(__xludf.DUMMYFUNCTION("""COMPUTED_VALUE"""),5.0)</f>
        <v>5</v>
      </c>
      <c r="K3634" s="4">
        <f>IFERROR(__xludf.DUMMYFUNCTION("""COMPUTED_VALUE"""),2023.0)</f>
        <v>2023</v>
      </c>
    </row>
    <row r="3635">
      <c r="A3635" s="1" t="s">
        <v>4234</v>
      </c>
      <c r="B3635" s="4" t="s">
        <v>55</v>
      </c>
      <c r="C3635" s="4" t="s">
        <v>29</v>
      </c>
      <c r="D3635" s="4" t="s">
        <v>23</v>
      </c>
      <c r="E3635" s="4">
        <v>5.0</v>
      </c>
      <c r="F3635" s="4">
        <v>3.0</v>
      </c>
      <c r="G3635" s="4">
        <v>15.0</v>
      </c>
      <c r="H3635" s="5">
        <v>45052.0</v>
      </c>
      <c r="I3635" s="4">
        <f>IFERROR(__xludf.DUMMYFUNCTION("SPLIT(H3635,""/"")"),6.0)</f>
        <v>6</v>
      </c>
      <c r="J3635" s="4">
        <f>IFERROR(__xludf.DUMMYFUNCTION("""COMPUTED_VALUE"""),5.0)</f>
        <v>5</v>
      </c>
      <c r="K3635" s="4">
        <f>IFERROR(__xludf.DUMMYFUNCTION("""COMPUTED_VALUE"""),2023.0)</f>
        <v>2023</v>
      </c>
    </row>
    <row r="3636">
      <c r="A3636" s="1" t="s">
        <v>7076</v>
      </c>
      <c r="B3636" s="4" t="s">
        <v>55</v>
      </c>
      <c r="C3636" s="4" t="s">
        <v>24</v>
      </c>
      <c r="D3636" s="4" t="s">
        <v>39</v>
      </c>
      <c r="E3636" s="4">
        <v>2.0</v>
      </c>
      <c r="F3636" s="4">
        <v>3.0</v>
      </c>
      <c r="G3636" s="4">
        <v>6.0</v>
      </c>
      <c r="H3636" s="5">
        <v>45053.0</v>
      </c>
      <c r="I3636" s="4">
        <f>IFERROR(__xludf.DUMMYFUNCTION("SPLIT(H3636,""/"")"),7.0)</f>
        <v>7</v>
      </c>
      <c r="J3636" s="4">
        <f>IFERROR(__xludf.DUMMYFUNCTION("""COMPUTED_VALUE"""),5.0)</f>
        <v>5</v>
      </c>
      <c r="K3636" s="4">
        <f>IFERROR(__xludf.DUMMYFUNCTION("""COMPUTED_VALUE"""),2023.0)</f>
        <v>2023</v>
      </c>
    </row>
    <row r="3637">
      <c r="A3637" s="1" t="s">
        <v>7447</v>
      </c>
      <c r="B3637" s="4" t="s">
        <v>55</v>
      </c>
      <c r="C3637" s="4" t="s">
        <v>30</v>
      </c>
      <c r="D3637" s="4" t="s">
        <v>23</v>
      </c>
      <c r="E3637" s="4">
        <v>3.0</v>
      </c>
      <c r="F3637" s="4">
        <v>3.0</v>
      </c>
      <c r="G3637" s="4">
        <v>9.0</v>
      </c>
      <c r="H3637" s="5">
        <v>45054.0</v>
      </c>
      <c r="I3637" s="4">
        <f>IFERROR(__xludf.DUMMYFUNCTION("SPLIT(H3637,""/"")"),8.0)</f>
        <v>8</v>
      </c>
      <c r="J3637" s="4">
        <f>IFERROR(__xludf.DUMMYFUNCTION("""COMPUTED_VALUE"""),5.0)</f>
        <v>5</v>
      </c>
      <c r="K3637" s="4">
        <f>IFERROR(__xludf.DUMMYFUNCTION("""COMPUTED_VALUE"""),2023.0)</f>
        <v>2023</v>
      </c>
    </row>
    <row r="3638">
      <c r="A3638" s="1" t="s">
        <v>7477</v>
      </c>
      <c r="B3638" s="4" t="s">
        <v>55</v>
      </c>
      <c r="C3638" s="4" t="s">
        <v>30</v>
      </c>
      <c r="D3638" s="4" t="s">
        <v>39</v>
      </c>
      <c r="E3638" s="4">
        <v>1.0</v>
      </c>
      <c r="F3638" s="4">
        <v>3.0</v>
      </c>
      <c r="G3638" s="4">
        <v>3.0</v>
      </c>
      <c r="H3638" s="5">
        <v>45054.0</v>
      </c>
      <c r="I3638" s="4">
        <f>IFERROR(__xludf.DUMMYFUNCTION("SPLIT(H3638,""/"")"),8.0)</f>
        <v>8</v>
      </c>
      <c r="J3638" s="4">
        <f>IFERROR(__xludf.DUMMYFUNCTION("""COMPUTED_VALUE"""),5.0)</f>
        <v>5</v>
      </c>
      <c r="K3638" s="4">
        <f>IFERROR(__xludf.DUMMYFUNCTION("""COMPUTED_VALUE"""),2023.0)</f>
        <v>2023</v>
      </c>
    </row>
    <row r="3639">
      <c r="A3639" s="1" t="s">
        <v>7257</v>
      </c>
      <c r="B3639" s="4" t="s">
        <v>55</v>
      </c>
      <c r="C3639" s="4" t="s">
        <v>29</v>
      </c>
      <c r="D3639" s="4" t="s">
        <v>39</v>
      </c>
      <c r="E3639" s="4">
        <v>1.0</v>
      </c>
      <c r="F3639" s="4">
        <v>3.0</v>
      </c>
      <c r="G3639" s="4">
        <v>3.0</v>
      </c>
      <c r="H3639" s="5">
        <v>45054.0</v>
      </c>
      <c r="I3639" s="4">
        <f>IFERROR(__xludf.DUMMYFUNCTION("SPLIT(H3639,""/"")"),8.0)</f>
        <v>8</v>
      </c>
      <c r="J3639" s="4">
        <f>IFERROR(__xludf.DUMMYFUNCTION("""COMPUTED_VALUE"""),5.0)</f>
        <v>5</v>
      </c>
      <c r="K3639" s="4">
        <f>IFERROR(__xludf.DUMMYFUNCTION("""COMPUTED_VALUE"""),2023.0)</f>
        <v>2023</v>
      </c>
    </row>
    <row r="3640">
      <c r="A3640" s="1" t="s">
        <v>2164</v>
      </c>
      <c r="B3640" s="4" t="s">
        <v>55</v>
      </c>
      <c r="C3640" s="4" t="s">
        <v>24</v>
      </c>
      <c r="D3640" s="4" t="s">
        <v>30</v>
      </c>
      <c r="E3640" s="4">
        <v>4.0</v>
      </c>
      <c r="F3640" s="4">
        <v>3.0</v>
      </c>
      <c r="G3640" s="4">
        <v>12.0</v>
      </c>
      <c r="H3640" s="5">
        <v>45054.0</v>
      </c>
      <c r="I3640" s="4">
        <f>IFERROR(__xludf.DUMMYFUNCTION("SPLIT(H3640,""/"")"),8.0)</f>
        <v>8</v>
      </c>
      <c r="J3640" s="4">
        <f>IFERROR(__xludf.DUMMYFUNCTION("""COMPUTED_VALUE"""),5.0)</f>
        <v>5</v>
      </c>
      <c r="K3640" s="4">
        <f>IFERROR(__xludf.DUMMYFUNCTION("""COMPUTED_VALUE"""),2023.0)</f>
        <v>2023</v>
      </c>
    </row>
    <row r="3641">
      <c r="A3641" s="1" t="s">
        <v>9223</v>
      </c>
      <c r="B3641" s="4" t="s">
        <v>55</v>
      </c>
      <c r="C3641" s="4" t="s">
        <v>29</v>
      </c>
      <c r="D3641" s="4" t="s">
        <v>30</v>
      </c>
      <c r="E3641" s="4">
        <v>1.0</v>
      </c>
      <c r="F3641" s="4">
        <v>3.0</v>
      </c>
      <c r="G3641" s="4">
        <v>3.0</v>
      </c>
      <c r="H3641" s="5">
        <v>45054.0</v>
      </c>
      <c r="I3641" s="4">
        <f>IFERROR(__xludf.DUMMYFUNCTION("SPLIT(H3641,""/"")"),8.0)</f>
        <v>8</v>
      </c>
      <c r="J3641" s="4">
        <f>IFERROR(__xludf.DUMMYFUNCTION("""COMPUTED_VALUE"""),5.0)</f>
        <v>5</v>
      </c>
      <c r="K3641" s="4">
        <f>IFERROR(__xludf.DUMMYFUNCTION("""COMPUTED_VALUE"""),2023.0)</f>
        <v>2023</v>
      </c>
    </row>
    <row r="3642">
      <c r="A3642" s="1" t="s">
        <v>5120</v>
      </c>
      <c r="B3642" s="4" t="s">
        <v>55</v>
      </c>
      <c r="C3642" s="4" t="s">
        <v>30</v>
      </c>
      <c r="D3642" s="4" t="s">
        <v>23</v>
      </c>
      <c r="E3642" s="4">
        <v>1.0</v>
      </c>
      <c r="F3642" s="4">
        <v>3.0</v>
      </c>
      <c r="G3642" s="4">
        <v>3.0</v>
      </c>
      <c r="H3642" s="5">
        <v>45055.0</v>
      </c>
      <c r="I3642" s="4">
        <f>IFERROR(__xludf.DUMMYFUNCTION("SPLIT(H3642,""/"")"),9.0)</f>
        <v>9</v>
      </c>
      <c r="J3642" s="4">
        <f>IFERROR(__xludf.DUMMYFUNCTION("""COMPUTED_VALUE"""),5.0)</f>
        <v>5</v>
      </c>
      <c r="K3642" s="4">
        <f>IFERROR(__xludf.DUMMYFUNCTION("""COMPUTED_VALUE"""),2023.0)</f>
        <v>2023</v>
      </c>
    </row>
    <row r="3643">
      <c r="A3643" s="1" t="s">
        <v>5746</v>
      </c>
      <c r="B3643" s="4" t="s">
        <v>55</v>
      </c>
      <c r="C3643" s="4" t="s">
        <v>30</v>
      </c>
      <c r="D3643" s="4" t="s">
        <v>39</v>
      </c>
      <c r="E3643" s="4">
        <v>5.0</v>
      </c>
      <c r="F3643" s="4">
        <v>3.0</v>
      </c>
      <c r="G3643" s="4">
        <v>15.0</v>
      </c>
      <c r="H3643" s="5">
        <v>45055.0</v>
      </c>
      <c r="I3643" s="4">
        <f>IFERROR(__xludf.DUMMYFUNCTION("SPLIT(H3643,""/"")"),9.0)</f>
        <v>9</v>
      </c>
      <c r="J3643" s="4">
        <f>IFERROR(__xludf.DUMMYFUNCTION("""COMPUTED_VALUE"""),5.0)</f>
        <v>5</v>
      </c>
      <c r="K3643" s="4">
        <f>IFERROR(__xludf.DUMMYFUNCTION("""COMPUTED_VALUE"""),2023.0)</f>
        <v>2023</v>
      </c>
    </row>
    <row r="3644">
      <c r="A3644" s="1" t="s">
        <v>625</v>
      </c>
      <c r="B3644" s="4" t="s">
        <v>55</v>
      </c>
      <c r="C3644" s="4" t="s">
        <v>29</v>
      </c>
      <c r="D3644" s="4" t="s">
        <v>30</v>
      </c>
      <c r="E3644" s="4">
        <v>3.0</v>
      </c>
      <c r="F3644" s="4">
        <v>3.0</v>
      </c>
      <c r="G3644" s="4">
        <v>9.0</v>
      </c>
      <c r="H3644" s="5">
        <v>45055.0</v>
      </c>
      <c r="I3644" s="4">
        <f>IFERROR(__xludf.DUMMYFUNCTION("SPLIT(H3644,""/"")"),9.0)</f>
        <v>9</v>
      </c>
      <c r="J3644" s="4">
        <f>IFERROR(__xludf.DUMMYFUNCTION("""COMPUTED_VALUE"""),5.0)</f>
        <v>5</v>
      </c>
      <c r="K3644" s="4">
        <f>IFERROR(__xludf.DUMMYFUNCTION("""COMPUTED_VALUE"""),2023.0)</f>
        <v>2023</v>
      </c>
    </row>
    <row r="3645">
      <c r="A3645" s="1" t="s">
        <v>7640</v>
      </c>
      <c r="B3645" s="4" t="s">
        <v>55</v>
      </c>
      <c r="C3645" s="4" t="s">
        <v>30</v>
      </c>
      <c r="D3645" s="4" t="s">
        <v>28</v>
      </c>
      <c r="E3645" s="4">
        <v>2.0</v>
      </c>
      <c r="F3645" s="4">
        <v>3.0</v>
      </c>
      <c r="G3645" s="4">
        <v>6.0</v>
      </c>
      <c r="H3645" s="5">
        <v>45055.0</v>
      </c>
      <c r="I3645" s="4">
        <f>IFERROR(__xludf.DUMMYFUNCTION("SPLIT(H3645,""/"")"),9.0)</f>
        <v>9</v>
      </c>
      <c r="J3645" s="4">
        <f>IFERROR(__xludf.DUMMYFUNCTION("""COMPUTED_VALUE"""),5.0)</f>
        <v>5</v>
      </c>
      <c r="K3645" s="4">
        <f>IFERROR(__xludf.DUMMYFUNCTION("""COMPUTED_VALUE"""),2023.0)</f>
        <v>2023</v>
      </c>
    </row>
    <row r="3646">
      <c r="A3646" s="1" t="s">
        <v>8121</v>
      </c>
      <c r="B3646" s="4" t="s">
        <v>55</v>
      </c>
      <c r="C3646" s="4" t="s">
        <v>24</v>
      </c>
      <c r="D3646" s="4" t="s">
        <v>30</v>
      </c>
      <c r="E3646" s="4">
        <v>5.0</v>
      </c>
      <c r="F3646" s="4">
        <v>3.0</v>
      </c>
      <c r="G3646" s="4">
        <v>15.0</v>
      </c>
      <c r="H3646" s="5">
        <v>45055.0</v>
      </c>
      <c r="I3646" s="4">
        <f>IFERROR(__xludf.DUMMYFUNCTION("SPLIT(H3646,""/"")"),9.0)</f>
        <v>9</v>
      </c>
      <c r="J3646" s="4">
        <f>IFERROR(__xludf.DUMMYFUNCTION("""COMPUTED_VALUE"""),5.0)</f>
        <v>5</v>
      </c>
      <c r="K3646" s="4">
        <f>IFERROR(__xludf.DUMMYFUNCTION("""COMPUTED_VALUE"""),2023.0)</f>
        <v>2023</v>
      </c>
    </row>
    <row r="3647">
      <c r="A3647" s="1" t="s">
        <v>893</v>
      </c>
      <c r="B3647" s="4" t="s">
        <v>55</v>
      </c>
      <c r="C3647" s="4" t="s">
        <v>30</v>
      </c>
      <c r="D3647" s="4" t="s">
        <v>39</v>
      </c>
      <c r="E3647" s="4">
        <v>3.0</v>
      </c>
      <c r="F3647" s="4">
        <v>3.0</v>
      </c>
      <c r="G3647" s="4">
        <v>9.0</v>
      </c>
      <c r="H3647" s="5">
        <v>45056.0</v>
      </c>
      <c r="I3647" s="4">
        <f>IFERROR(__xludf.DUMMYFUNCTION("SPLIT(H3647,""/"")"),10.0)</f>
        <v>10</v>
      </c>
      <c r="J3647" s="4">
        <f>IFERROR(__xludf.DUMMYFUNCTION("""COMPUTED_VALUE"""),5.0)</f>
        <v>5</v>
      </c>
      <c r="K3647" s="4">
        <f>IFERROR(__xludf.DUMMYFUNCTION("""COMPUTED_VALUE"""),2023.0)</f>
        <v>2023</v>
      </c>
    </row>
    <row r="3648">
      <c r="A3648" s="1" t="s">
        <v>3003</v>
      </c>
      <c r="B3648" s="4" t="s">
        <v>55</v>
      </c>
      <c r="C3648" s="4" t="s">
        <v>24</v>
      </c>
      <c r="D3648" s="4" t="s">
        <v>39</v>
      </c>
      <c r="E3648" s="4">
        <v>3.0</v>
      </c>
      <c r="F3648" s="4">
        <v>3.0</v>
      </c>
      <c r="G3648" s="4">
        <v>9.0</v>
      </c>
      <c r="H3648" s="5">
        <v>45056.0</v>
      </c>
      <c r="I3648" s="4">
        <f>IFERROR(__xludf.DUMMYFUNCTION("SPLIT(H3648,""/"")"),10.0)</f>
        <v>10</v>
      </c>
      <c r="J3648" s="4">
        <f>IFERROR(__xludf.DUMMYFUNCTION("""COMPUTED_VALUE"""),5.0)</f>
        <v>5</v>
      </c>
      <c r="K3648" s="4">
        <f>IFERROR(__xludf.DUMMYFUNCTION("""COMPUTED_VALUE"""),2023.0)</f>
        <v>2023</v>
      </c>
    </row>
    <row r="3649">
      <c r="A3649" s="1" t="s">
        <v>5393</v>
      </c>
      <c r="B3649" s="4" t="s">
        <v>55</v>
      </c>
      <c r="C3649" s="4" t="s">
        <v>29</v>
      </c>
      <c r="D3649" s="4" t="s">
        <v>39</v>
      </c>
      <c r="E3649" s="4">
        <v>4.0</v>
      </c>
      <c r="F3649" s="4">
        <v>3.0</v>
      </c>
      <c r="G3649" s="4">
        <v>12.0</v>
      </c>
      <c r="H3649" s="5">
        <v>45057.0</v>
      </c>
      <c r="I3649" s="4">
        <f>IFERROR(__xludf.DUMMYFUNCTION("SPLIT(H3649,""/"")"),11.0)</f>
        <v>11</v>
      </c>
      <c r="J3649" s="4">
        <f>IFERROR(__xludf.DUMMYFUNCTION("""COMPUTED_VALUE"""),5.0)</f>
        <v>5</v>
      </c>
      <c r="K3649" s="4">
        <f>IFERROR(__xludf.DUMMYFUNCTION("""COMPUTED_VALUE"""),2023.0)</f>
        <v>2023</v>
      </c>
    </row>
    <row r="3650">
      <c r="A3650" s="1" t="s">
        <v>6255</v>
      </c>
      <c r="B3650" s="4" t="s">
        <v>55</v>
      </c>
      <c r="C3650" s="4" t="s">
        <v>29</v>
      </c>
      <c r="D3650" s="4" t="s">
        <v>28</v>
      </c>
      <c r="E3650" s="4">
        <v>3.0</v>
      </c>
      <c r="F3650" s="4">
        <v>3.0</v>
      </c>
      <c r="G3650" s="4">
        <v>9.0</v>
      </c>
      <c r="H3650" s="5">
        <v>45057.0</v>
      </c>
      <c r="I3650" s="4">
        <f>IFERROR(__xludf.DUMMYFUNCTION("SPLIT(H3650,""/"")"),11.0)</f>
        <v>11</v>
      </c>
      <c r="J3650" s="4">
        <f>IFERROR(__xludf.DUMMYFUNCTION("""COMPUTED_VALUE"""),5.0)</f>
        <v>5</v>
      </c>
      <c r="K3650" s="4">
        <f>IFERROR(__xludf.DUMMYFUNCTION("""COMPUTED_VALUE"""),2023.0)</f>
        <v>2023</v>
      </c>
    </row>
    <row r="3651">
      <c r="A3651" s="1" t="s">
        <v>4208</v>
      </c>
      <c r="B3651" s="4" t="s">
        <v>55</v>
      </c>
      <c r="C3651" s="4" t="s">
        <v>24</v>
      </c>
      <c r="D3651" s="4" t="s">
        <v>30</v>
      </c>
      <c r="E3651" s="4">
        <v>3.0</v>
      </c>
      <c r="F3651" s="4">
        <v>3.0</v>
      </c>
      <c r="G3651" s="4">
        <v>9.0</v>
      </c>
      <c r="H3651" s="5">
        <v>45057.0</v>
      </c>
      <c r="I3651" s="4">
        <f>IFERROR(__xludf.DUMMYFUNCTION("SPLIT(H3651,""/"")"),11.0)</f>
        <v>11</v>
      </c>
      <c r="J3651" s="4">
        <f>IFERROR(__xludf.DUMMYFUNCTION("""COMPUTED_VALUE"""),5.0)</f>
        <v>5</v>
      </c>
      <c r="K3651" s="4">
        <f>IFERROR(__xludf.DUMMYFUNCTION("""COMPUTED_VALUE"""),2023.0)</f>
        <v>2023</v>
      </c>
    </row>
    <row r="3652">
      <c r="A3652" s="1" t="s">
        <v>3852</v>
      </c>
      <c r="B3652" s="4" t="s">
        <v>55</v>
      </c>
      <c r="C3652" s="4" t="s">
        <v>24</v>
      </c>
      <c r="D3652" s="4" t="s">
        <v>39</v>
      </c>
      <c r="E3652" s="4">
        <v>2.0</v>
      </c>
      <c r="F3652" s="4">
        <v>3.0</v>
      </c>
      <c r="G3652" s="4">
        <v>6.0</v>
      </c>
      <c r="H3652" s="5">
        <v>45057.0</v>
      </c>
      <c r="I3652" s="4">
        <f>IFERROR(__xludf.DUMMYFUNCTION("SPLIT(H3652,""/"")"),11.0)</f>
        <v>11</v>
      </c>
      <c r="J3652" s="4">
        <f>IFERROR(__xludf.DUMMYFUNCTION("""COMPUTED_VALUE"""),5.0)</f>
        <v>5</v>
      </c>
      <c r="K3652" s="4">
        <f>IFERROR(__xludf.DUMMYFUNCTION("""COMPUTED_VALUE"""),2023.0)</f>
        <v>2023</v>
      </c>
    </row>
    <row r="3653">
      <c r="A3653" s="1" t="s">
        <v>2434</v>
      </c>
      <c r="B3653" s="4" t="s">
        <v>55</v>
      </c>
      <c r="C3653" s="4" t="s">
        <v>30</v>
      </c>
      <c r="D3653" s="4" t="s">
        <v>39</v>
      </c>
      <c r="E3653" s="4">
        <v>5.0</v>
      </c>
      <c r="F3653" s="4">
        <v>3.0</v>
      </c>
      <c r="G3653" s="4">
        <v>15.0</v>
      </c>
      <c r="H3653" s="5">
        <v>45057.0</v>
      </c>
      <c r="I3653" s="4">
        <f>IFERROR(__xludf.DUMMYFUNCTION("SPLIT(H3653,""/"")"),11.0)</f>
        <v>11</v>
      </c>
      <c r="J3653" s="4">
        <f>IFERROR(__xludf.DUMMYFUNCTION("""COMPUTED_VALUE"""),5.0)</f>
        <v>5</v>
      </c>
      <c r="K3653" s="4">
        <f>IFERROR(__xludf.DUMMYFUNCTION("""COMPUTED_VALUE"""),2023.0)</f>
        <v>2023</v>
      </c>
    </row>
    <row r="3654">
      <c r="A3654" s="1" t="s">
        <v>7578</v>
      </c>
      <c r="B3654" s="4" t="s">
        <v>55</v>
      </c>
      <c r="C3654" s="4" t="s">
        <v>30</v>
      </c>
      <c r="D3654" s="4" t="s">
        <v>23</v>
      </c>
      <c r="E3654" s="4">
        <v>4.0</v>
      </c>
      <c r="F3654" s="4">
        <v>3.0</v>
      </c>
      <c r="G3654" s="4">
        <v>12.0</v>
      </c>
      <c r="H3654" s="5">
        <v>45058.0</v>
      </c>
      <c r="I3654" s="4">
        <f>IFERROR(__xludf.DUMMYFUNCTION("SPLIT(H3654,""/"")"),12.0)</f>
        <v>12</v>
      </c>
      <c r="J3654" s="4">
        <f>IFERROR(__xludf.DUMMYFUNCTION("""COMPUTED_VALUE"""),5.0)</f>
        <v>5</v>
      </c>
      <c r="K3654" s="4">
        <f>IFERROR(__xludf.DUMMYFUNCTION("""COMPUTED_VALUE"""),2023.0)</f>
        <v>2023</v>
      </c>
    </row>
    <row r="3655">
      <c r="A3655" s="1" t="s">
        <v>5416</v>
      </c>
      <c r="B3655" s="4" t="s">
        <v>55</v>
      </c>
      <c r="C3655" s="4" t="s">
        <v>24</v>
      </c>
      <c r="D3655" s="4" t="s">
        <v>30</v>
      </c>
      <c r="E3655" s="4">
        <v>2.0</v>
      </c>
      <c r="F3655" s="4">
        <v>3.0</v>
      </c>
      <c r="G3655" s="4">
        <v>6.0</v>
      </c>
      <c r="H3655" s="5">
        <v>45058.0</v>
      </c>
      <c r="I3655" s="4">
        <f>IFERROR(__xludf.DUMMYFUNCTION("SPLIT(H3655,""/"")"),12.0)</f>
        <v>12</v>
      </c>
      <c r="J3655" s="4">
        <f>IFERROR(__xludf.DUMMYFUNCTION("""COMPUTED_VALUE"""),5.0)</f>
        <v>5</v>
      </c>
      <c r="K3655" s="4">
        <f>IFERROR(__xludf.DUMMYFUNCTION("""COMPUTED_VALUE"""),2023.0)</f>
        <v>2023</v>
      </c>
    </row>
    <row r="3656">
      <c r="A3656" s="1" t="s">
        <v>5104</v>
      </c>
      <c r="B3656" s="4" t="s">
        <v>55</v>
      </c>
      <c r="C3656" s="4" t="s">
        <v>29</v>
      </c>
      <c r="D3656" s="4" t="s">
        <v>30</v>
      </c>
      <c r="E3656" s="4">
        <v>5.0</v>
      </c>
      <c r="F3656" s="4">
        <v>3.0</v>
      </c>
      <c r="G3656" s="4">
        <v>15.0</v>
      </c>
      <c r="H3656" s="5">
        <v>45059.0</v>
      </c>
      <c r="I3656" s="4">
        <f>IFERROR(__xludf.DUMMYFUNCTION("SPLIT(H3656,""/"")"),13.0)</f>
        <v>13</v>
      </c>
      <c r="J3656" s="4">
        <f>IFERROR(__xludf.DUMMYFUNCTION("""COMPUTED_VALUE"""),5.0)</f>
        <v>5</v>
      </c>
      <c r="K3656" s="4">
        <f>IFERROR(__xludf.DUMMYFUNCTION("""COMPUTED_VALUE"""),2023.0)</f>
        <v>2023</v>
      </c>
    </row>
    <row r="3657">
      <c r="A3657" s="1" t="s">
        <v>7419</v>
      </c>
      <c r="B3657" s="4" t="s">
        <v>55</v>
      </c>
      <c r="C3657" s="4" t="s">
        <v>24</v>
      </c>
      <c r="D3657" s="4" t="s">
        <v>23</v>
      </c>
      <c r="E3657" s="4">
        <v>4.0</v>
      </c>
      <c r="F3657" s="4">
        <v>3.0</v>
      </c>
      <c r="G3657" s="4">
        <v>12.0</v>
      </c>
      <c r="H3657" s="5">
        <v>45059.0</v>
      </c>
      <c r="I3657" s="4">
        <f>IFERROR(__xludf.DUMMYFUNCTION("SPLIT(H3657,""/"")"),13.0)</f>
        <v>13</v>
      </c>
      <c r="J3657" s="4">
        <f>IFERROR(__xludf.DUMMYFUNCTION("""COMPUTED_VALUE"""),5.0)</f>
        <v>5</v>
      </c>
      <c r="K3657" s="4">
        <f>IFERROR(__xludf.DUMMYFUNCTION("""COMPUTED_VALUE"""),2023.0)</f>
        <v>2023</v>
      </c>
    </row>
    <row r="3658">
      <c r="A3658" s="1" t="s">
        <v>833</v>
      </c>
      <c r="B3658" s="4" t="s">
        <v>55</v>
      </c>
      <c r="C3658" s="4" t="s">
        <v>30</v>
      </c>
      <c r="D3658" s="4" t="s">
        <v>23</v>
      </c>
      <c r="E3658" s="4">
        <v>4.0</v>
      </c>
      <c r="F3658" s="4">
        <v>3.0</v>
      </c>
      <c r="G3658" s="4">
        <v>12.0</v>
      </c>
      <c r="H3658" s="5">
        <v>45059.0</v>
      </c>
      <c r="I3658" s="4">
        <f>IFERROR(__xludf.DUMMYFUNCTION("SPLIT(H3658,""/"")"),13.0)</f>
        <v>13</v>
      </c>
      <c r="J3658" s="4">
        <f>IFERROR(__xludf.DUMMYFUNCTION("""COMPUTED_VALUE"""),5.0)</f>
        <v>5</v>
      </c>
      <c r="K3658" s="4">
        <f>IFERROR(__xludf.DUMMYFUNCTION("""COMPUTED_VALUE"""),2023.0)</f>
        <v>2023</v>
      </c>
    </row>
    <row r="3659">
      <c r="A3659" s="1" t="s">
        <v>4185</v>
      </c>
      <c r="B3659" s="4" t="s">
        <v>55</v>
      </c>
      <c r="C3659" s="4" t="s">
        <v>30</v>
      </c>
      <c r="D3659" s="4" t="s">
        <v>23</v>
      </c>
      <c r="E3659" s="4">
        <v>3.0</v>
      </c>
      <c r="F3659" s="4">
        <v>3.0</v>
      </c>
      <c r="G3659" s="4">
        <v>9.0</v>
      </c>
      <c r="H3659" s="5">
        <v>45059.0</v>
      </c>
      <c r="I3659" s="4">
        <f>IFERROR(__xludf.DUMMYFUNCTION("SPLIT(H3659,""/"")"),13.0)</f>
        <v>13</v>
      </c>
      <c r="J3659" s="4">
        <f>IFERROR(__xludf.DUMMYFUNCTION("""COMPUTED_VALUE"""),5.0)</f>
        <v>5</v>
      </c>
      <c r="K3659" s="4">
        <f>IFERROR(__xludf.DUMMYFUNCTION("""COMPUTED_VALUE"""),2023.0)</f>
        <v>2023</v>
      </c>
    </row>
    <row r="3660">
      <c r="A3660" s="1" t="s">
        <v>8785</v>
      </c>
      <c r="B3660" s="4" t="s">
        <v>55</v>
      </c>
      <c r="C3660" s="4" t="s">
        <v>30</v>
      </c>
      <c r="D3660" s="4" t="s">
        <v>23</v>
      </c>
      <c r="E3660" s="4">
        <v>3.0</v>
      </c>
      <c r="F3660" s="4">
        <v>3.0</v>
      </c>
      <c r="G3660" s="4">
        <v>9.0</v>
      </c>
      <c r="H3660" s="5">
        <v>45059.0</v>
      </c>
      <c r="I3660" s="4">
        <f>IFERROR(__xludf.DUMMYFUNCTION("SPLIT(H3660,""/"")"),13.0)</f>
        <v>13</v>
      </c>
      <c r="J3660" s="4">
        <f>IFERROR(__xludf.DUMMYFUNCTION("""COMPUTED_VALUE"""),5.0)</f>
        <v>5</v>
      </c>
      <c r="K3660" s="4">
        <f>IFERROR(__xludf.DUMMYFUNCTION("""COMPUTED_VALUE"""),2023.0)</f>
        <v>2023</v>
      </c>
    </row>
    <row r="3661">
      <c r="A3661" s="1" t="s">
        <v>9086</v>
      </c>
      <c r="B3661" s="4" t="s">
        <v>55</v>
      </c>
      <c r="C3661" s="4" t="s">
        <v>30</v>
      </c>
      <c r="D3661" s="4" t="s">
        <v>39</v>
      </c>
      <c r="E3661" s="4">
        <v>2.0</v>
      </c>
      <c r="F3661" s="4">
        <v>3.0</v>
      </c>
      <c r="G3661" s="4">
        <v>6.0</v>
      </c>
      <c r="H3661" s="5">
        <v>45060.0</v>
      </c>
      <c r="I3661" s="4">
        <f>IFERROR(__xludf.DUMMYFUNCTION("SPLIT(H3661,""/"")"),14.0)</f>
        <v>14</v>
      </c>
      <c r="J3661" s="4">
        <f>IFERROR(__xludf.DUMMYFUNCTION("""COMPUTED_VALUE"""),5.0)</f>
        <v>5</v>
      </c>
      <c r="K3661" s="4">
        <f>IFERROR(__xludf.DUMMYFUNCTION("""COMPUTED_VALUE"""),2023.0)</f>
        <v>2023</v>
      </c>
    </row>
    <row r="3662">
      <c r="A3662" s="1" t="s">
        <v>7377</v>
      </c>
      <c r="B3662" s="4" t="s">
        <v>55</v>
      </c>
      <c r="C3662" s="4" t="s">
        <v>30</v>
      </c>
      <c r="D3662" s="4" t="s">
        <v>30</v>
      </c>
      <c r="E3662" s="4">
        <v>5.0</v>
      </c>
      <c r="F3662" s="4">
        <v>3.0</v>
      </c>
      <c r="G3662" s="4">
        <v>15.0</v>
      </c>
      <c r="H3662" s="5">
        <v>45060.0</v>
      </c>
      <c r="I3662" s="4">
        <f>IFERROR(__xludf.DUMMYFUNCTION("SPLIT(H3662,""/"")"),14.0)</f>
        <v>14</v>
      </c>
      <c r="J3662" s="4">
        <f>IFERROR(__xludf.DUMMYFUNCTION("""COMPUTED_VALUE"""),5.0)</f>
        <v>5</v>
      </c>
      <c r="K3662" s="4">
        <f>IFERROR(__xludf.DUMMYFUNCTION("""COMPUTED_VALUE"""),2023.0)</f>
        <v>2023</v>
      </c>
    </row>
    <row r="3663">
      <c r="A3663" s="1" t="s">
        <v>9141</v>
      </c>
      <c r="B3663" s="4" t="s">
        <v>55</v>
      </c>
      <c r="C3663" s="4" t="s">
        <v>29</v>
      </c>
      <c r="D3663" s="4" t="s">
        <v>23</v>
      </c>
      <c r="E3663" s="4">
        <v>4.0</v>
      </c>
      <c r="F3663" s="4">
        <v>3.0</v>
      </c>
      <c r="G3663" s="4">
        <v>12.0</v>
      </c>
      <c r="H3663" s="5">
        <v>45060.0</v>
      </c>
      <c r="I3663" s="4">
        <f>IFERROR(__xludf.DUMMYFUNCTION("SPLIT(H3663,""/"")"),14.0)</f>
        <v>14</v>
      </c>
      <c r="J3663" s="4">
        <f>IFERROR(__xludf.DUMMYFUNCTION("""COMPUTED_VALUE"""),5.0)</f>
        <v>5</v>
      </c>
      <c r="K3663" s="4">
        <f>IFERROR(__xludf.DUMMYFUNCTION("""COMPUTED_VALUE"""),2023.0)</f>
        <v>2023</v>
      </c>
    </row>
    <row r="3664">
      <c r="A3664" s="1" t="s">
        <v>6156</v>
      </c>
      <c r="B3664" s="4" t="s">
        <v>55</v>
      </c>
      <c r="C3664" s="4" t="s">
        <v>29</v>
      </c>
      <c r="D3664" s="4" t="s">
        <v>30</v>
      </c>
      <c r="E3664" s="4">
        <v>3.0</v>
      </c>
      <c r="F3664" s="4">
        <v>3.0</v>
      </c>
      <c r="G3664" s="4">
        <v>9.0</v>
      </c>
      <c r="H3664" s="5">
        <v>45061.0</v>
      </c>
      <c r="I3664" s="4">
        <f>IFERROR(__xludf.DUMMYFUNCTION("SPLIT(H3664,""/"")"),15.0)</f>
        <v>15</v>
      </c>
      <c r="J3664" s="4">
        <f>IFERROR(__xludf.DUMMYFUNCTION("""COMPUTED_VALUE"""),5.0)</f>
        <v>5</v>
      </c>
      <c r="K3664" s="4">
        <f>IFERROR(__xludf.DUMMYFUNCTION("""COMPUTED_VALUE"""),2023.0)</f>
        <v>2023</v>
      </c>
    </row>
    <row r="3665">
      <c r="A3665" s="1" t="s">
        <v>2358</v>
      </c>
      <c r="B3665" s="4" t="s">
        <v>55</v>
      </c>
      <c r="C3665" s="4" t="s">
        <v>24</v>
      </c>
      <c r="D3665" s="4" t="s">
        <v>30</v>
      </c>
      <c r="E3665" s="4">
        <v>4.0</v>
      </c>
      <c r="F3665" s="4">
        <v>3.0</v>
      </c>
      <c r="G3665" s="4">
        <v>12.0</v>
      </c>
      <c r="H3665" s="5">
        <v>45061.0</v>
      </c>
      <c r="I3665" s="4">
        <f>IFERROR(__xludf.DUMMYFUNCTION("SPLIT(H3665,""/"")"),15.0)</f>
        <v>15</v>
      </c>
      <c r="J3665" s="4">
        <f>IFERROR(__xludf.DUMMYFUNCTION("""COMPUTED_VALUE"""),5.0)</f>
        <v>5</v>
      </c>
      <c r="K3665" s="4">
        <f>IFERROR(__xludf.DUMMYFUNCTION("""COMPUTED_VALUE"""),2023.0)</f>
        <v>2023</v>
      </c>
    </row>
    <row r="3666">
      <c r="A3666" s="1" t="s">
        <v>238</v>
      </c>
      <c r="B3666" s="4" t="s">
        <v>55</v>
      </c>
      <c r="C3666" s="4" t="s">
        <v>30</v>
      </c>
      <c r="D3666" s="4" t="s">
        <v>23</v>
      </c>
      <c r="E3666" s="4">
        <v>3.0</v>
      </c>
      <c r="F3666" s="4">
        <v>3.0</v>
      </c>
      <c r="G3666" s="4">
        <v>9.0</v>
      </c>
      <c r="H3666" s="5">
        <v>45061.0</v>
      </c>
      <c r="I3666" s="4">
        <f>IFERROR(__xludf.DUMMYFUNCTION("SPLIT(H3666,""/"")"),15.0)</f>
        <v>15</v>
      </c>
      <c r="J3666" s="4">
        <f>IFERROR(__xludf.DUMMYFUNCTION("""COMPUTED_VALUE"""),5.0)</f>
        <v>5</v>
      </c>
      <c r="K3666" s="4">
        <f>IFERROR(__xludf.DUMMYFUNCTION("""COMPUTED_VALUE"""),2023.0)</f>
        <v>2023</v>
      </c>
    </row>
    <row r="3667">
      <c r="A3667" s="1" t="s">
        <v>4529</v>
      </c>
      <c r="B3667" s="4" t="s">
        <v>55</v>
      </c>
      <c r="C3667" s="4" t="s">
        <v>24</v>
      </c>
      <c r="D3667" s="4" t="s">
        <v>39</v>
      </c>
      <c r="E3667" s="4">
        <v>2.0</v>
      </c>
      <c r="F3667" s="4">
        <v>3.0</v>
      </c>
      <c r="G3667" s="4">
        <v>6.0</v>
      </c>
      <c r="H3667" s="5">
        <v>45061.0</v>
      </c>
      <c r="I3667" s="4">
        <f>IFERROR(__xludf.DUMMYFUNCTION("SPLIT(H3667,""/"")"),15.0)</f>
        <v>15</v>
      </c>
      <c r="J3667" s="4">
        <f>IFERROR(__xludf.DUMMYFUNCTION("""COMPUTED_VALUE"""),5.0)</f>
        <v>5</v>
      </c>
      <c r="K3667" s="4">
        <f>IFERROR(__xludf.DUMMYFUNCTION("""COMPUTED_VALUE"""),2023.0)</f>
        <v>2023</v>
      </c>
    </row>
    <row r="3668">
      <c r="A3668" s="1" t="s">
        <v>8813</v>
      </c>
      <c r="B3668" s="4" t="s">
        <v>55</v>
      </c>
      <c r="C3668" s="4" t="s">
        <v>29</v>
      </c>
      <c r="D3668" s="4" t="s">
        <v>39</v>
      </c>
      <c r="E3668" s="4">
        <v>4.0</v>
      </c>
      <c r="F3668" s="4">
        <v>3.0</v>
      </c>
      <c r="G3668" s="4">
        <v>12.0</v>
      </c>
      <c r="H3668" s="5">
        <v>45062.0</v>
      </c>
      <c r="I3668" s="4">
        <f>IFERROR(__xludf.DUMMYFUNCTION("SPLIT(H3668,""/"")"),16.0)</f>
        <v>16</v>
      </c>
      <c r="J3668" s="4">
        <f>IFERROR(__xludf.DUMMYFUNCTION("""COMPUTED_VALUE"""),5.0)</f>
        <v>5</v>
      </c>
      <c r="K3668" s="4">
        <f>IFERROR(__xludf.DUMMYFUNCTION("""COMPUTED_VALUE"""),2023.0)</f>
        <v>2023</v>
      </c>
    </row>
    <row r="3669">
      <c r="A3669" s="1" t="s">
        <v>3238</v>
      </c>
      <c r="B3669" s="4" t="s">
        <v>55</v>
      </c>
      <c r="C3669" s="4" t="s">
        <v>29</v>
      </c>
      <c r="D3669" s="4" t="s">
        <v>39</v>
      </c>
      <c r="E3669" s="4">
        <v>1.0</v>
      </c>
      <c r="F3669" s="4">
        <v>3.0</v>
      </c>
      <c r="G3669" s="4">
        <v>3.0</v>
      </c>
      <c r="H3669" s="5">
        <v>45063.0</v>
      </c>
      <c r="I3669" s="4">
        <f>IFERROR(__xludf.DUMMYFUNCTION("SPLIT(H3669,""/"")"),17.0)</f>
        <v>17</v>
      </c>
      <c r="J3669" s="4">
        <f>IFERROR(__xludf.DUMMYFUNCTION("""COMPUTED_VALUE"""),5.0)</f>
        <v>5</v>
      </c>
      <c r="K3669" s="4">
        <f>IFERROR(__xludf.DUMMYFUNCTION("""COMPUTED_VALUE"""),2023.0)</f>
        <v>2023</v>
      </c>
    </row>
    <row r="3670">
      <c r="A3670" s="1" t="s">
        <v>2153</v>
      </c>
      <c r="B3670" s="4" t="s">
        <v>55</v>
      </c>
      <c r="C3670" s="4" t="s">
        <v>30</v>
      </c>
      <c r="D3670" s="4" t="s">
        <v>28</v>
      </c>
      <c r="E3670" s="4">
        <v>4.0</v>
      </c>
      <c r="F3670" s="4">
        <v>3.0</v>
      </c>
      <c r="G3670" s="4">
        <v>12.0</v>
      </c>
      <c r="H3670" s="5">
        <v>45064.0</v>
      </c>
      <c r="I3670" s="4">
        <f>IFERROR(__xludf.DUMMYFUNCTION("SPLIT(H3670,""/"")"),18.0)</f>
        <v>18</v>
      </c>
      <c r="J3670" s="4">
        <f>IFERROR(__xludf.DUMMYFUNCTION("""COMPUTED_VALUE"""),5.0)</f>
        <v>5</v>
      </c>
      <c r="K3670" s="4">
        <f>IFERROR(__xludf.DUMMYFUNCTION("""COMPUTED_VALUE"""),2023.0)</f>
        <v>2023</v>
      </c>
    </row>
    <row r="3671">
      <c r="A3671" s="1" t="s">
        <v>818</v>
      </c>
      <c r="B3671" s="4" t="s">
        <v>55</v>
      </c>
      <c r="C3671" s="4" t="s">
        <v>30</v>
      </c>
      <c r="D3671" s="4" t="s">
        <v>28</v>
      </c>
      <c r="E3671" s="4">
        <v>4.0</v>
      </c>
      <c r="F3671" s="4">
        <v>3.0</v>
      </c>
      <c r="G3671" s="4">
        <v>12.0</v>
      </c>
      <c r="H3671" s="5">
        <v>45064.0</v>
      </c>
      <c r="I3671" s="4">
        <f>IFERROR(__xludf.DUMMYFUNCTION("SPLIT(H3671,""/"")"),18.0)</f>
        <v>18</v>
      </c>
      <c r="J3671" s="4">
        <f>IFERROR(__xludf.DUMMYFUNCTION("""COMPUTED_VALUE"""),5.0)</f>
        <v>5</v>
      </c>
      <c r="K3671" s="4">
        <f>IFERROR(__xludf.DUMMYFUNCTION("""COMPUTED_VALUE"""),2023.0)</f>
        <v>2023</v>
      </c>
    </row>
    <row r="3672">
      <c r="A3672" s="1" t="s">
        <v>1543</v>
      </c>
      <c r="B3672" s="4" t="s">
        <v>55</v>
      </c>
      <c r="C3672" s="4" t="s">
        <v>29</v>
      </c>
      <c r="D3672" s="4" t="s">
        <v>23</v>
      </c>
      <c r="E3672" s="4">
        <v>4.0</v>
      </c>
      <c r="F3672" s="4">
        <v>3.0</v>
      </c>
      <c r="G3672" s="4">
        <v>12.0</v>
      </c>
      <c r="H3672" s="5">
        <v>45064.0</v>
      </c>
      <c r="I3672" s="4">
        <f>IFERROR(__xludf.DUMMYFUNCTION("SPLIT(H3672,""/"")"),18.0)</f>
        <v>18</v>
      </c>
      <c r="J3672" s="4">
        <f>IFERROR(__xludf.DUMMYFUNCTION("""COMPUTED_VALUE"""),5.0)</f>
        <v>5</v>
      </c>
      <c r="K3672" s="4">
        <f>IFERROR(__xludf.DUMMYFUNCTION("""COMPUTED_VALUE"""),2023.0)</f>
        <v>2023</v>
      </c>
    </row>
    <row r="3673">
      <c r="A3673" s="1" t="s">
        <v>8312</v>
      </c>
      <c r="B3673" s="4" t="s">
        <v>55</v>
      </c>
      <c r="C3673" s="4" t="s">
        <v>24</v>
      </c>
      <c r="D3673" s="4" t="s">
        <v>30</v>
      </c>
      <c r="E3673" s="4">
        <v>4.0</v>
      </c>
      <c r="F3673" s="4">
        <v>3.0</v>
      </c>
      <c r="G3673" s="4">
        <v>12.0</v>
      </c>
      <c r="H3673" s="5">
        <v>45065.0</v>
      </c>
      <c r="I3673" s="4">
        <f>IFERROR(__xludf.DUMMYFUNCTION("SPLIT(H3673,""/"")"),19.0)</f>
        <v>19</v>
      </c>
      <c r="J3673" s="4">
        <f>IFERROR(__xludf.DUMMYFUNCTION("""COMPUTED_VALUE"""),5.0)</f>
        <v>5</v>
      </c>
      <c r="K3673" s="4">
        <f>IFERROR(__xludf.DUMMYFUNCTION("""COMPUTED_VALUE"""),2023.0)</f>
        <v>2023</v>
      </c>
    </row>
    <row r="3674">
      <c r="A3674" s="1" t="s">
        <v>1890</v>
      </c>
      <c r="B3674" s="4" t="s">
        <v>55</v>
      </c>
      <c r="C3674" s="4" t="s">
        <v>30</v>
      </c>
      <c r="D3674" s="4" t="s">
        <v>39</v>
      </c>
      <c r="E3674" s="4">
        <v>1.0</v>
      </c>
      <c r="F3674" s="4">
        <v>3.0</v>
      </c>
      <c r="G3674" s="4">
        <v>3.0</v>
      </c>
      <c r="H3674" s="5">
        <v>45065.0</v>
      </c>
      <c r="I3674" s="4">
        <f>IFERROR(__xludf.DUMMYFUNCTION("SPLIT(H3674,""/"")"),19.0)</f>
        <v>19</v>
      </c>
      <c r="J3674" s="4">
        <f>IFERROR(__xludf.DUMMYFUNCTION("""COMPUTED_VALUE"""),5.0)</f>
        <v>5</v>
      </c>
      <c r="K3674" s="4">
        <f>IFERROR(__xludf.DUMMYFUNCTION("""COMPUTED_VALUE"""),2023.0)</f>
        <v>2023</v>
      </c>
    </row>
    <row r="3675">
      <c r="A3675" s="1" t="s">
        <v>7391</v>
      </c>
      <c r="B3675" s="4" t="s">
        <v>55</v>
      </c>
      <c r="C3675" s="4" t="s">
        <v>24</v>
      </c>
      <c r="D3675" s="4" t="s">
        <v>39</v>
      </c>
      <c r="E3675" s="4">
        <v>4.0</v>
      </c>
      <c r="F3675" s="4">
        <v>3.0</v>
      </c>
      <c r="G3675" s="4">
        <v>12.0</v>
      </c>
      <c r="H3675" s="5">
        <v>45066.0</v>
      </c>
      <c r="I3675" s="4">
        <f>IFERROR(__xludf.DUMMYFUNCTION("SPLIT(H3675,""/"")"),20.0)</f>
        <v>20</v>
      </c>
      <c r="J3675" s="4">
        <f>IFERROR(__xludf.DUMMYFUNCTION("""COMPUTED_VALUE"""),5.0)</f>
        <v>5</v>
      </c>
      <c r="K3675" s="4">
        <f>IFERROR(__xludf.DUMMYFUNCTION("""COMPUTED_VALUE"""),2023.0)</f>
        <v>2023</v>
      </c>
    </row>
    <row r="3676">
      <c r="A3676" s="1" t="s">
        <v>2721</v>
      </c>
      <c r="B3676" s="4" t="s">
        <v>55</v>
      </c>
      <c r="C3676" s="4" t="s">
        <v>30</v>
      </c>
      <c r="D3676" s="4" t="s">
        <v>30</v>
      </c>
      <c r="E3676" s="4">
        <v>1.0</v>
      </c>
      <c r="F3676" s="4">
        <v>3.0</v>
      </c>
      <c r="G3676" s="4">
        <v>3.0</v>
      </c>
      <c r="H3676" s="5">
        <v>45066.0</v>
      </c>
      <c r="I3676" s="4">
        <f>IFERROR(__xludf.DUMMYFUNCTION("SPLIT(H3676,""/"")"),20.0)</f>
        <v>20</v>
      </c>
      <c r="J3676" s="4">
        <f>IFERROR(__xludf.DUMMYFUNCTION("""COMPUTED_VALUE"""),5.0)</f>
        <v>5</v>
      </c>
      <c r="K3676" s="4">
        <f>IFERROR(__xludf.DUMMYFUNCTION("""COMPUTED_VALUE"""),2023.0)</f>
        <v>2023</v>
      </c>
    </row>
    <row r="3677">
      <c r="A3677" s="1" t="s">
        <v>8679</v>
      </c>
      <c r="B3677" s="4" t="s">
        <v>55</v>
      </c>
      <c r="C3677" s="4" t="s">
        <v>24</v>
      </c>
      <c r="D3677" s="4" t="s">
        <v>39</v>
      </c>
      <c r="E3677" s="4">
        <v>1.0</v>
      </c>
      <c r="F3677" s="4">
        <v>3.0</v>
      </c>
      <c r="G3677" s="4">
        <v>3.0</v>
      </c>
      <c r="H3677" s="5">
        <v>45066.0</v>
      </c>
      <c r="I3677" s="4">
        <f>IFERROR(__xludf.DUMMYFUNCTION("SPLIT(H3677,""/"")"),20.0)</f>
        <v>20</v>
      </c>
      <c r="J3677" s="4">
        <f>IFERROR(__xludf.DUMMYFUNCTION("""COMPUTED_VALUE"""),5.0)</f>
        <v>5</v>
      </c>
      <c r="K3677" s="4">
        <f>IFERROR(__xludf.DUMMYFUNCTION("""COMPUTED_VALUE"""),2023.0)</f>
        <v>2023</v>
      </c>
    </row>
    <row r="3678">
      <c r="A3678" s="1" t="s">
        <v>385</v>
      </c>
      <c r="B3678" s="4" t="s">
        <v>55</v>
      </c>
      <c r="C3678" s="4" t="s">
        <v>29</v>
      </c>
      <c r="D3678" s="4" t="s">
        <v>28</v>
      </c>
      <c r="E3678" s="4">
        <v>3.0</v>
      </c>
      <c r="F3678" s="4">
        <v>3.0</v>
      </c>
      <c r="G3678" s="4">
        <v>9.0</v>
      </c>
      <c r="H3678" s="5">
        <v>45067.0</v>
      </c>
      <c r="I3678" s="4">
        <f>IFERROR(__xludf.DUMMYFUNCTION("SPLIT(H3678,""/"")"),21.0)</f>
        <v>21</v>
      </c>
      <c r="J3678" s="4">
        <f>IFERROR(__xludf.DUMMYFUNCTION("""COMPUTED_VALUE"""),5.0)</f>
        <v>5</v>
      </c>
      <c r="K3678" s="4">
        <f>IFERROR(__xludf.DUMMYFUNCTION("""COMPUTED_VALUE"""),2023.0)</f>
        <v>2023</v>
      </c>
    </row>
    <row r="3679">
      <c r="A3679" s="1" t="s">
        <v>9005</v>
      </c>
      <c r="B3679" s="4" t="s">
        <v>55</v>
      </c>
      <c r="C3679" s="4" t="s">
        <v>29</v>
      </c>
      <c r="D3679" s="4" t="s">
        <v>30</v>
      </c>
      <c r="E3679" s="4">
        <v>5.0</v>
      </c>
      <c r="F3679" s="4">
        <v>3.0</v>
      </c>
      <c r="G3679" s="4">
        <v>15.0</v>
      </c>
      <c r="H3679" s="5">
        <v>45067.0</v>
      </c>
      <c r="I3679" s="4">
        <f>IFERROR(__xludf.DUMMYFUNCTION("SPLIT(H3679,""/"")"),21.0)</f>
        <v>21</v>
      </c>
      <c r="J3679" s="4">
        <f>IFERROR(__xludf.DUMMYFUNCTION("""COMPUTED_VALUE"""),5.0)</f>
        <v>5</v>
      </c>
      <c r="K3679" s="4">
        <f>IFERROR(__xludf.DUMMYFUNCTION("""COMPUTED_VALUE"""),2023.0)</f>
        <v>2023</v>
      </c>
    </row>
    <row r="3680">
      <c r="A3680" s="1" t="s">
        <v>403</v>
      </c>
      <c r="B3680" s="4" t="s">
        <v>55</v>
      </c>
      <c r="C3680" s="4" t="s">
        <v>29</v>
      </c>
      <c r="D3680" s="4" t="s">
        <v>30</v>
      </c>
      <c r="E3680" s="4">
        <v>1.0</v>
      </c>
      <c r="F3680" s="4">
        <v>3.0</v>
      </c>
      <c r="G3680" s="4">
        <v>3.0</v>
      </c>
      <c r="H3680" s="5">
        <v>45067.0</v>
      </c>
      <c r="I3680" s="4">
        <f>IFERROR(__xludf.DUMMYFUNCTION("SPLIT(H3680,""/"")"),21.0)</f>
        <v>21</v>
      </c>
      <c r="J3680" s="4">
        <f>IFERROR(__xludf.DUMMYFUNCTION("""COMPUTED_VALUE"""),5.0)</f>
        <v>5</v>
      </c>
      <c r="K3680" s="4">
        <f>IFERROR(__xludf.DUMMYFUNCTION("""COMPUTED_VALUE"""),2023.0)</f>
        <v>2023</v>
      </c>
    </row>
    <row r="3681">
      <c r="A3681" s="1" t="s">
        <v>9703</v>
      </c>
      <c r="B3681" s="4" t="s">
        <v>55</v>
      </c>
      <c r="C3681" s="4" t="s">
        <v>24</v>
      </c>
      <c r="D3681" s="4" t="s">
        <v>30</v>
      </c>
      <c r="E3681" s="4">
        <v>5.0</v>
      </c>
      <c r="F3681" s="4">
        <v>3.0</v>
      </c>
      <c r="G3681" s="4">
        <v>15.0</v>
      </c>
      <c r="H3681" s="5">
        <v>45067.0</v>
      </c>
      <c r="I3681" s="4">
        <f>IFERROR(__xludf.DUMMYFUNCTION("SPLIT(H3681,""/"")"),21.0)</f>
        <v>21</v>
      </c>
      <c r="J3681" s="4">
        <f>IFERROR(__xludf.DUMMYFUNCTION("""COMPUTED_VALUE"""),5.0)</f>
        <v>5</v>
      </c>
      <c r="K3681" s="4">
        <f>IFERROR(__xludf.DUMMYFUNCTION("""COMPUTED_VALUE"""),2023.0)</f>
        <v>2023</v>
      </c>
    </row>
    <row r="3682">
      <c r="A3682" s="1" t="s">
        <v>4008</v>
      </c>
      <c r="B3682" s="4" t="s">
        <v>55</v>
      </c>
      <c r="C3682" s="4" t="s">
        <v>29</v>
      </c>
      <c r="D3682" s="4" t="s">
        <v>23</v>
      </c>
      <c r="E3682" s="4">
        <v>4.0</v>
      </c>
      <c r="F3682" s="4">
        <v>3.0</v>
      </c>
      <c r="G3682" s="4">
        <v>12.0</v>
      </c>
      <c r="H3682" s="5">
        <v>45067.0</v>
      </c>
      <c r="I3682" s="4">
        <f>IFERROR(__xludf.DUMMYFUNCTION("SPLIT(H3682,""/"")"),21.0)</f>
        <v>21</v>
      </c>
      <c r="J3682" s="4">
        <f>IFERROR(__xludf.DUMMYFUNCTION("""COMPUTED_VALUE"""),5.0)</f>
        <v>5</v>
      </c>
      <c r="K3682" s="4">
        <f>IFERROR(__xludf.DUMMYFUNCTION("""COMPUTED_VALUE"""),2023.0)</f>
        <v>2023</v>
      </c>
    </row>
    <row r="3683">
      <c r="A3683" s="1" t="s">
        <v>8412</v>
      </c>
      <c r="B3683" s="4" t="s">
        <v>55</v>
      </c>
      <c r="C3683" s="4" t="s">
        <v>30</v>
      </c>
      <c r="D3683" s="4" t="s">
        <v>23</v>
      </c>
      <c r="E3683" s="4">
        <v>1.0</v>
      </c>
      <c r="F3683" s="4">
        <v>3.0</v>
      </c>
      <c r="G3683" s="4">
        <v>3.0</v>
      </c>
      <c r="H3683" s="5">
        <v>45067.0</v>
      </c>
      <c r="I3683" s="4">
        <f>IFERROR(__xludf.DUMMYFUNCTION("SPLIT(H3683,""/"")"),21.0)</f>
        <v>21</v>
      </c>
      <c r="J3683" s="4">
        <f>IFERROR(__xludf.DUMMYFUNCTION("""COMPUTED_VALUE"""),5.0)</f>
        <v>5</v>
      </c>
      <c r="K3683" s="4">
        <f>IFERROR(__xludf.DUMMYFUNCTION("""COMPUTED_VALUE"""),2023.0)</f>
        <v>2023</v>
      </c>
    </row>
    <row r="3684">
      <c r="A3684" s="1" t="s">
        <v>7040</v>
      </c>
      <c r="B3684" s="4" t="s">
        <v>55</v>
      </c>
      <c r="C3684" s="4" t="s">
        <v>24</v>
      </c>
      <c r="D3684" s="4" t="s">
        <v>39</v>
      </c>
      <c r="E3684" s="4">
        <v>4.0</v>
      </c>
      <c r="F3684" s="4">
        <v>3.0</v>
      </c>
      <c r="G3684" s="4">
        <v>12.0</v>
      </c>
      <c r="H3684" s="5">
        <v>45068.0</v>
      </c>
      <c r="I3684" s="4">
        <f>IFERROR(__xludf.DUMMYFUNCTION("SPLIT(H3684,""/"")"),22.0)</f>
        <v>22</v>
      </c>
      <c r="J3684" s="4">
        <f>IFERROR(__xludf.DUMMYFUNCTION("""COMPUTED_VALUE"""),5.0)</f>
        <v>5</v>
      </c>
      <c r="K3684" s="4">
        <f>IFERROR(__xludf.DUMMYFUNCTION("""COMPUTED_VALUE"""),2023.0)</f>
        <v>2023</v>
      </c>
    </row>
    <row r="3685">
      <c r="A3685" s="1" t="s">
        <v>6090</v>
      </c>
      <c r="B3685" s="4" t="s">
        <v>55</v>
      </c>
      <c r="C3685" s="4" t="s">
        <v>24</v>
      </c>
      <c r="D3685" s="4" t="s">
        <v>30</v>
      </c>
      <c r="E3685" s="4">
        <v>2.0</v>
      </c>
      <c r="F3685" s="4">
        <v>3.0</v>
      </c>
      <c r="G3685" s="4">
        <v>6.0</v>
      </c>
      <c r="H3685" s="5">
        <v>45068.0</v>
      </c>
      <c r="I3685" s="4">
        <f>IFERROR(__xludf.DUMMYFUNCTION("SPLIT(H3685,""/"")"),22.0)</f>
        <v>22</v>
      </c>
      <c r="J3685" s="4">
        <f>IFERROR(__xludf.DUMMYFUNCTION("""COMPUTED_VALUE"""),5.0)</f>
        <v>5</v>
      </c>
      <c r="K3685" s="4">
        <f>IFERROR(__xludf.DUMMYFUNCTION("""COMPUTED_VALUE"""),2023.0)</f>
        <v>2023</v>
      </c>
    </row>
    <row r="3686">
      <c r="A3686" s="1" t="s">
        <v>4172</v>
      </c>
      <c r="B3686" s="4" t="s">
        <v>55</v>
      </c>
      <c r="C3686" s="4" t="s">
        <v>30</v>
      </c>
      <c r="D3686" s="4" t="s">
        <v>30</v>
      </c>
      <c r="E3686" s="4">
        <v>1.0</v>
      </c>
      <c r="F3686" s="4">
        <v>3.0</v>
      </c>
      <c r="G3686" s="4">
        <v>3.0</v>
      </c>
      <c r="H3686" s="5">
        <v>45069.0</v>
      </c>
      <c r="I3686" s="4">
        <f>IFERROR(__xludf.DUMMYFUNCTION("SPLIT(H3686,""/"")"),23.0)</f>
        <v>23</v>
      </c>
      <c r="J3686" s="4">
        <f>IFERROR(__xludf.DUMMYFUNCTION("""COMPUTED_VALUE"""),5.0)</f>
        <v>5</v>
      </c>
      <c r="K3686" s="4">
        <f>IFERROR(__xludf.DUMMYFUNCTION("""COMPUTED_VALUE"""),2023.0)</f>
        <v>2023</v>
      </c>
    </row>
    <row r="3687">
      <c r="A3687" s="1" t="s">
        <v>9867</v>
      </c>
      <c r="B3687" s="4" t="s">
        <v>55</v>
      </c>
      <c r="C3687" s="4" t="s">
        <v>29</v>
      </c>
      <c r="D3687" s="4" t="s">
        <v>39</v>
      </c>
      <c r="E3687" s="4">
        <v>5.0</v>
      </c>
      <c r="F3687" s="4">
        <v>3.0</v>
      </c>
      <c r="G3687" s="4">
        <v>15.0</v>
      </c>
      <c r="H3687" s="5">
        <v>45070.0</v>
      </c>
      <c r="I3687" s="4">
        <f>IFERROR(__xludf.DUMMYFUNCTION("SPLIT(H3687,""/"")"),24.0)</f>
        <v>24</v>
      </c>
      <c r="J3687" s="4">
        <f>IFERROR(__xludf.DUMMYFUNCTION("""COMPUTED_VALUE"""),5.0)</f>
        <v>5</v>
      </c>
      <c r="K3687" s="4">
        <f>IFERROR(__xludf.DUMMYFUNCTION("""COMPUTED_VALUE"""),2023.0)</f>
        <v>2023</v>
      </c>
    </row>
    <row r="3688">
      <c r="A3688" s="1" t="s">
        <v>7023</v>
      </c>
      <c r="B3688" s="4" t="s">
        <v>55</v>
      </c>
      <c r="C3688" s="4" t="s">
        <v>29</v>
      </c>
      <c r="D3688" s="4" t="s">
        <v>39</v>
      </c>
      <c r="E3688" s="4">
        <v>2.0</v>
      </c>
      <c r="F3688" s="4">
        <v>3.0</v>
      </c>
      <c r="G3688" s="4">
        <v>6.0</v>
      </c>
      <c r="H3688" s="5">
        <v>45070.0</v>
      </c>
      <c r="I3688" s="4">
        <f>IFERROR(__xludf.DUMMYFUNCTION("SPLIT(H3688,""/"")"),24.0)</f>
        <v>24</v>
      </c>
      <c r="J3688" s="4">
        <f>IFERROR(__xludf.DUMMYFUNCTION("""COMPUTED_VALUE"""),5.0)</f>
        <v>5</v>
      </c>
      <c r="K3688" s="4">
        <f>IFERROR(__xludf.DUMMYFUNCTION("""COMPUTED_VALUE"""),2023.0)</f>
        <v>2023</v>
      </c>
    </row>
    <row r="3689">
      <c r="A3689" s="1" t="s">
        <v>5919</v>
      </c>
      <c r="B3689" s="4" t="s">
        <v>55</v>
      </c>
      <c r="C3689" s="4" t="s">
        <v>30</v>
      </c>
      <c r="D3689" s="4" t="s">
        <v>28</v>
      </c>
      <c r="E3689" s="4">
        <v>3.0</v>
      </c>
      <c r="F3689" s="4">
        <v>3.0</v>
      </c>
      <c r="G3689" s="4">
        <v>9.0</v>
      </c>
      <c r="H3689" s="5">
        <v>45070.0</v>
      </c>
      <c r="I3689" s="4">
        <f>IFERROR(__xludf.DUMMYFUNCTION("SPLIT(H3689,""/"")"),24.0)</f>
        <v>24</v>
      </c>
      <c r="J3689" s="4">
        <f>IFERROR(__xludf.DUMMYFUNCTION("""COMPUTED_VALUE"""),5.0)</f>
        <v>5</v>
      </c>
      <c r="K3689" s="4">
        <f>IFERROR(__xludf.DUMMYFUNCTION("""COMPUTED_VALUE"""),2023.0)</f>
        <v>2023</v>
      </c>
    </row>
    <row r="3690">
      <c r="A3690" s="1" t="s">
        <v>2323</v>
      </c>
      <c r="B3690" s="4" t="s">
        <v>55</v>
      </c>
      <c r="C3690" s="4" t="s">
        <v>24</v>
      </c>
      <c r="D3690" s="4" t="s">
        <v>30</v>
      </c>
      <c r="E3690" s="4">
        <v>3.0</v>
      </c>
      <c r="F3690" s="4">
        <v>3.0</v>
      </c>
      <c r="G3690" s="4">
        <v>9.0</v>
      </c>
      <c r="H3690" s="5">
        <v>45070.0</v>
      </c>
      <c r="I3690" s="4">
        <f>IFERROR(__xludf.DUMMYFUNCTION("SPLIT(H3690,""/"")"),24.0)</f>
        <v>24</v>
      </c>
      <c r="J3690" s="4">
        <f>IFERROR(__xludf.DUMMYFUNCTION("""COMPUTED_VALUE"""),5.0)</f>
        <v>5</v>
      </c>
      <c r="K3690" s="4">
        <f>IFERROR(__xludf.DUMMYFUNCTION("""COMPUTED_VALUE"""),2023.0)</f>
        <v>2023</v>
      </c>
    </row>
    <row r="3691">
      <c r="A3691" s="1" t="s">
        <v>4545</v>
      </c>
      <c r="B3691" s="4" t="s">
        <v>55</v>
      </c>
      <c r="C3691" s="4" t="s">
        <v>30</v>
      </c>
      <c r="D3691" s="4" t="s">
        <v>30</v>
      </c>
      <c r="E3691" s="4">
        <v>5.0</v>
      </c>
      <c r="F3691" s="4">
        <v>3.0</v>
      </c>
      <c r="G3691" s="4">
        <v>15.0</v>
      </c>
      <c r="H3691" s="5">
        <v>45071.0</v>
      </c>
      <c r="I3691" s="4">
        <f>IFERROR(__xludf.DUMMYFUNCTION("SPLIT(H3691,""/"")"),25.0)</f>
        <v>25</v>
      </c>
      <c r="J3691" s="4">
        <f>IFERROR(__xludf.DUMMYFUNCTION("""COMPUTED_VALUE"""),5.0)</f>
        <v>5</v>
      </c>
      <c r="K3691" s="4">
        <f>IFERROR(__xludf.DUMMYFUNCTION("""COMPUTED_VALUE"""),2023.0)</f>
        <v>2023</v>
      </c>
    </row>
    <row r="3692">
      <c r="A3692" s="1" t="s">
        <v>1815</v>
      </c>
      <c r="B3692" s="4" t="s">
        <v>55</v>
      </c>
      <c r="C3692" s="4" t="s">
        <v>30</v>
      </c>
      <c r="D3692" s="4" t="s">
        <v>30</v>
      </c>
      <c r="E3692" s="4">
        <v>1.0</v>
      </c>
      <c r="F3692" s="4">
        <v>3.0</v>
      </c>
      <c r="G3692" s="4">
        <v>3.0</v>
      </c>
      <c r="H3692" s="5">
        <v>45071.0</v>
      </c>
      <c r="I3692" s="4">
        <f>IFERROR(__xludf.DUMMYFUNCTION("SPLIT(H3692,""/"")"),25.0)</f>
        <v>25</v>
      </c>
      <c r="J3692" s="4">
        <f>IFERROR(__xludf.DUMMYFUNCTION("""COMPUTED_VALUE"""),5.0)</f>
        <v>5</v>
      </c>
      <c r="K3692" s="4">
        <f>IFERROR(__xludf.DUMMYFUNCTION("""COMPUTED_VALUE"""),2023.0)</f>
        <v>2023</v>
      </c>
    </row>
    <row r="3693">
      <c r="A3693" s="1" t="s">
        <v>8828</v>
      </c>
      <c r="B3693" s="4" t="s">
        <v>55</v>
      </c>
      <c r="C3693" s="4" t="s">
        <v>29</v>
      </c>
      <c r="D3693" s="4" t="s">
        <v>23</v>
      </c>
      <c r="E3693" s="4">
        <v>2.0</v>
      </c>
      <c r="F3693" s="4">
        <v>3.0</v>
      </c>
      <c r="G3693" s="4">
        <v>6.0</v>
      </c>
      <c r="H3693" s="5">
        <v>45071.0</v>
      </c>
      <c r="I3693" s="4">
        <f>IFERROR(__xludf.DUMMYFUNCTION("SPLIT(H3693,""/"")"),25.0)</f>
        <v>25</v>
      </c>
      <c r="J3693" s="4">
        <f>IFERROR(__xludf.DUMMYFUNCTION("""COMPUTED_VALUE"""),5.0)</f>
        <v>5</v>
      </c>
      <c r="K3693" s="4">
        <f>IFERROR(__xludf.DUMMYFUNCTION("""COMPUTED_VALUE"""),2023.0)</f>
        <v>2023</v>
      </c>
    </row>
    <row r="3694">
      <c r="A3694" s="1" t="s">
        <v>8662</v>
      </c>
      <c r="B3694" s="4" t="s">
        <v>55</v>
      </c>
      <c r="C3694" s="4" t="s">
        <v>29</v>
      </c>
      <c r="D3694" s="4" t="s">
        <v>28</v>
      </c>
      <c r="E3694" s="4">
        <v>1.0</v>
      </c>
      <c r="F3694" s="4">
        <v>3.0</v>
      </c>
      <c r="G3694" s="4">
        <v>3.0</v>
      </c>
      <c r="H3694" s="5">
        <v>45072.0</v>
      </c>
      <c r="I3694" s="4">
        <f>IFERROR(__xludf.DUMMYFUNCTION("SPLIT(H3694,""/"")"),26.0)</f>
        <v>26</v>
      </c>
      <c r="J3694" s="4">
        <f>IFERROR(__xludf.DUMMYFUNCTION("""COMPUTED_VALUE"""),5.0)</f>
        <v>5</v>
      </c>
      <c r="K3694" s="4">
        <f>IFERROR(__xludf.DUMMYFUNCTION("""COMPUTED_VALUE"""),2023.0)</f>
        <v>2023</v>
      </c>
    </row>
    <row r="3695">
      <c r="A3695" s="1" t="s">
        <v>4614</v>
      </c>
      <c r="B3695" s="4" t="s">
        <v>55</v>
      </c>
      <c r="C3695" s="4" t="s">
        <v>29</v>
      </c>
      <c r="D3695" s="4" t="s">
        <v>30</v>
      </c>
      <c r="E3695" s="4">
        <v>4.0</v>
      </c>
      <c r="F3695" s="4">
        <v>3.0</v>
      </c>
      <c r="G3695" s="4">
        <v>12.0</v>
      </c>
      <c r="H3695" s="5">
        <v>45073.0</v>
      </c>
      <c r="I3695" s="4">
        <f>IFERROR(__xludf.DUMMYFUNCTION("SPLIT(H3695,""/"")"),27.0)</f>
        <v>27</v>
      </c>
      <c r="J3695" s="4">
        <f>IFERROR(__xludf.DUMMYFUNCTION("""COMPUTED_VALUE"""),5.0)</f>
        <v>5</v>
      </c>
      <c r="K3695" s="4">
        <f>IFERROR(__xludf.DUMMYFUNCTION("""COMPUTED_VALUE"""),2023.0)</f>
        <v>2023</v>
      </c>
    </row>
    <row r="3696">
      <c r="A3696" s="1" t="s">
        <v>137</v>
      </c>
      <c r="B3696" s="4" t="s">
        <v>55</v>
      </c>
      <c r="C3696" s="4" t="s">
        <v>24</v>
      </c>
      <c r="D3696" s="4" t="s">
        <v>28</v>
      </c>
      <c r="E3696" s="4">
        <v>4.0</v>
      </c>
      <c r="F3696" s="4">
        <v>3.0</v>
      </c>
      <c r="G3696" s="4">
        <v>12.0</v>
      </c>
      <c r="H3696" s="5">
        <v>45073.0</v>
      </c>
      <c r="I3696" s="4">
        <f>IFERROR(__xludf.DUMMYFUNCTION("SPLIT(H3696,""/"")"),27.0)</f>
        <v>27</v>
      </c>
      <c r="J3696" s="4">
        <f>IFERROR(__xludf.DUMMYFUNCTION("""COMPUTED_VALUE"""),5.0)</f>
        <v>5</v>
      </c>
      <c r="K3696" s="4">
        <f>IFERROR(__xludf.DUMMYFUNCTION("""COMPUTED_VALUE"""),2023.0)</f>
        <v>2023</v>
      </c>
    </row>
    <row r="3697">
      <c r="A3697" s="1" t="s">
        <v>3747</v>
      </c>
      <c r="B3697" s="4" t="s">
        <v>55</v>
      </c>
      <c r="C3697" s="4" t="s">
        <v>30</v>
      </c>
      <c r="D3697" s="4" t="s">
        <v>23</v>
      </c>
      <c r="E3697" s="4">
        <v>5.0</v>
      </c>
      <c r="F3697" s="4">
        <v>3.0</v>
      </c>
      <c r="G3697" s="4">
        <v>15.0</v>
      </c>
      <c r="H3697" s="5">
        <v>45074.0</v>
      </c>
      <c r="I3697" s="4">
        <f>IFERROR(__xludf.DUMMYFUNCTION("SPLIT(H3697,""/"")"),28.0)</f>
        <v>28</v>
      </c>
      <c r="J3697" s="4">
        <f>IFERROR(__xludf.DUMMYFUNCTION("""COMPUTED_VALUE"""),5.0)</f>
        <v>5</v>
      </c>
      <c r="K3697" s="4">
        <f>IFERROR(__xludf.DUMMYFUNCTION("""COMPUTED_VALUE"""),2023.0)</f>
        <v>2023</v>
      </c>
    </row>
    <row r="3698">
      <c r="A3698" s="1" t="s">
        <v>9998</v>
      </c>
      <c r="B3698" s="4" t="s">
        <v>55</v>
      </c>
      <c r="C3698" s="4" t="s">
        <v>29</v>
      </c>
      <c r="D3698" s="4" t="s">
        <v>39</v>
      </c>
      <c r="E3698" s="4">
        <v>2.0</v>
      </c>
      <c r="F3698" s="4">
        <v>3.0</v>
      </c>
      <c r="G3698" s="4">
        <v>6.0</v>
      </c>
      <c r="H3698" s="5">
        <v>45074.0</v>
      </c>
      <c r="I3698" s="4">
        <f>IFERROR(__xludf.DUMMYFUNCTION("SPLIT(H3698,""/"")"),28.0)</f>
        <v>28</v>
      </c>
      <c r="J3698" s="4">
        <f>IFERROR(__xludf.DUMMYFUNCTION("""COMPUTED_VALUE"""),5.0)</f>
        <v>5</v>
      </c>
      <c r="K3698" s="4">
        <f>IFERROR(__xludf.DUMMYFUNCTION("""COMPUTED_VALUE"""),2023.0)</f>
        <v>2023</v>
      </c>
    </row>
    <row r="3699">
      <c r="A3699" s="1" t="s">
        <v>6336</v>
      </c>
      <c r="B3699" s="4" t="s">
        <v>55</v>
      </c>
      <c r="C3699" s="4" t="s">
        <v>29</v>
      </c>
      <c r="D3699" s="4" t="s">
        <v>28</v>
      </c>
      <c r="E3699" s="4">
        <v>1.0</v>
      </c>
      <c r="F3699" s="4">
        <v>3.0</v>
      </c>
      <c r="G3699" s="4">
        <v>3.0</v>
      </c>
      <c r="H3699" s="5">
        <v>45074.0</v>
      </c>
      <c r="I3699" s="4">
        <f>IFERROR(__xludf.DUMMYFUNCTION("SPLIT(H3699,""/"")"),28.0)</f>
        <v>28</v>
      </c>
      <c r="J3699" s="4">
        <f>IFERROR(__xludf.DUMMYFUNCTION("""COMPUTED_VALUE"""),5.0)</f>
        <v>5</v>
      </c>
      <c r="K3699" s="4">
        <f>IFERROR(__xludf.DUMMYFUNCTION("""COMPUTED_VALUE"""),2023.0)</f>
        <v>2023</v>
      </c>
    </row>
    <row r="3700">
      <c r="A3700" s="1" t="s">
        <v>6870</v>
      </c>
      <c r="B3700" s="4" t="s">
        <v>55</v>
      </c>
      <c r="C3700" s="4" t="s">
        <v>29</v>
      </c>
      <c r="D3700" s="4" t="s">
        <v>23</v>
      </c>
      <c r="E3700" s="4">
        <v>2.0</v>
      </c>
      <c r="F3700" s="4">
        <v>3.0</v>
      </c>
      <c r="G3700" s="4">
        <v>6.0</v>
      </c>
      <c r="H3700" s="5">
        <v>45075.0</v>
      </c>
      <c r="I3700" s="4">
        <f>IFERROR(__xludf.DUMMYFUNCTION("SPLIT(H3700,""/"")"),29.0)</f>
        <v>29</v>
      </c>
      <c r="J3700" s="4">
        <f>IFERROR(__xludf.DUMMYFUNCTION("""COMPUTED_VALUE"""),5.0)</f>
        <v>5</v>
      </c>
      <c r="K3700" s="4">
        <f>IFERROR(__xludf.DUMMYFUNCTION("""COMPUTED_VALUE"""),2023.0)</f>
        <v>2023</v>
      </c>
    </row>
    <row r="3701">
      <c r="A3701" s="1" t="s">
        <v>9393</v>
      </c>
      <c r="B3701" s="4" t="s">
        <v>55</v>
      </c>
      <c r="C3701" s="4" t="s">
        <v>30</v>
      </c>
      <c r="D3701" s="4" t="s">
        <v>39</v>
      </c>
      <c r="E3701" s="4">
        <v>1.0</v>
      </c>
      <c r="F3701" s="4">
        <v>3.0</v>
      </c>
      <c r="G3701" s="4">
        <v>3.0</v>
      </c>
      <c r="H3701" s="5">
        <v>45075.0</v>
      </c>
      <c r="I3701" s="4">
        <f>IFERROR(__xludf.DUMMYFUNCTION("SPLIT(H3701,""/"")"),29.0)</f>
        <v>29</v>
      </c>
      <c r="J3701" s="4">
        <f>IFERROR(__xludf.DUMMYFUNCTION("""COMPUTED_VALUE"""),5.0)</f>
        <v>5</v>
      </c>
      <c r="K3701" s="4">
        <f>IFERROR(__xludf.DUMMYFUNCTION("""COMPUTED_VALUE"""),2023.0)</f>
        <v>2023</v>
      </c>
    </row>
    <row r="3702">
      <c r="A3702" s="1" t="s">
        <v>1131</v>
      </c>
      <c r="B3702" s="4" t="s">
        <v>55</v>
      </c>
      <c r="C3702" s="4" t="s">
        <v>30</v>
      </c>
      <c r="D3702" s="4" t="s">
        <v>39</v>
      </c>
      <c r="E3702" s="4">
        <v>5.0</v>
      </c>
      <c r="F3702" s="4">
        <v>3.0</v>
      </c>
      <c r="G3702" s="4">
        <v>15.0</v>
      </c>
      <c r="H3702" s="5">
        <v>45075.0</v>
      </c>
      <c r="I3702" s="4">
        <f>IFERROR(__xludf.DUMMYFUNCTION("SPLIT(H3702,""/"")"),29.0)</f>
        <v>29</v>
      </c>
      <c r="J3702" s="4">
        <f>IFERROR(__xludf.DUMMYFUNCTION("""COMPUTED_VALUE"""),5.0)</f>
        <v>5</v>
      </c>
      <c r="K3702" s="4">
        <f>IFERROR(__xludf.DUMMYFUNCTION("""COMPUTED_VALUE"""),2023.0)</f>
        <v>2023</v>
      </c>
    </row>
    <row r="3703">
      <c r="A3703" s="1" t="s">
        <v>6392</v>
      </c>
      <c r="B3703" s="4" t="s">
        <v>55</v>
      </c>
      <c r="C3703" s="4" t="s">
        <v>30</v>
      </c>
      <c r="D3703" s="4" t="s">
        <v>28</v>
      </c>
      <c r="E3703" s="4">
        <v>2.0</v>
      </c>
      <c r="F3703" s="4">
        <v>3.0</v>
      </c>
      <c r="G3703" s="4">
        <v>6.0</v>
      </c>
      <c r="H3703" s="5">
        <v>45076.0</v>
      </c>
      <c r="I3703" s="4">
        <f>IFERROR(__xludf.DUMMYFUNCTION("SPLIT(H3703,""/"")"),30.0)</f>
        <v>30</v>
      </c>
      <c r="J3703" s="4">
        <f>IFERROR(__xludf.DUMMYFUNCTION("""COMPUTED_VALUE"""),5.0)</f>
        <v>5</v>
      </c>
      <c r="K3703" s="4">
        <f>IFERROR(__xludf.DUMMYFUNCTION("""COMPUTED_VALUE"""),2023.0)</f>
        <v>2023</v>
      </c>
    </row>
    <row r="3704">
      <c r="A3704" s="1" t="s">
        <v>2827</v>
      </c>
      <c r="B3704" s="4" t="s">
        <v>55</v>
      </c>
      <c r="C3704" s="4" t="s">
        <v>24</v>
      </c>
      <c r="D3704" s="4" t="s">
        <v>30</v>
      </c>
      <c r="E3704" s="4">
        <v>3.0</v>
      </c>
      <c r="F3704" s="4">
        <v>3.0</v>
      </c>
      <c r="G3704" s="4">
        <v>9.0</v>
      </c>
      <c r="H3704" s="5">
        <v>45076.0</v>
      </c>
      <c r="I3704" s="4">
        <f>IFERROR(__xludf.DUMMYFUNCTION("SPLIT(H3704,""/"")"),30.0)</f>
        <v>30</v>
      </c>
      <c r="J3704" s="4">
        <f>IFERROR(__xludf.DUMMYFUNCTION("""COMPUTED_VALUE"""),5.0)</f>
        <v>5</v>
      </c>
      <c r="K3704" s="4">
        <f>IFERROR(__xludf.DUMMYFUNCTION("""COMPUTED_VALUE"""),2023.0)</f>
        <v>2023</v>
      </c>
    </row>
    <row r="3705">
      <c r="A3705" s="1" t="s">
        <v>5316</v>
      </c>
      <c r="B3705" s="4" t="s">
        <v>55</v>
      </c>
      <c r="C3705" s="4" t="s">
        <v>30</v>
      </c>
      <c r="D3705" s="4" t="s">
        <v>28</v>
      </c>
      <c r="E3705" s="4">
        <v>2.0</v>
      </c>
      <c r="F3705" s="4">
        <v>3.0</v>
      </c>
      <c r="G3705" s="4">
        <v>6.0</v>
      </c>
      <c r="H3705" s="5">
        <v>45077.0</v>
      </c>
      <c r="I3705" s="4">
        <f>IFERROR(__xludf.DUMMYFUNCTION("SPLIT(H3705,""/"")"),31.0)</f>
        <v>31</v>
      </c>
      <c r="J3705" s="4">
        <f>IFERROR(__xludf.DUMMYFUNCTION("""COMPUTED_VALUE"""),5.0)</f>
        <v>5</v>
      </c>
      <c r="K3705" s="4">
        <f>IFERROR(__xludf.DUMMYFUNCTION("""COMPUTED_VALUE"""),2023.0)</f>
        <v>2023</v>
      </c>
    </row>
    <row r="3706">
      <c r="A3706" s="1" t="s">
        <v>5733</v>
      </c>
      <c r="B3706" s="4" t="s">
        <v>55</v>
      </c>
      <c r="C3706" s="4" t="s">
        <v>29</v>
      </c>
      <c r="D3706" s="4" t="s">
        <v>23</v>
      </c>
      <c r="E3706" s="4">
        <v>3.0</v>
      </c>
      <c r="F3706" s="4">
        <v>3.0</v>
      </c>
      <c r="G3706" s="4">
        <v>9.0</v>
      </c>
      <c r="H3706" s="5">
        <v>45077.0</v>
      </c>
      <c r="I3706" s="4">
        <f>IFERROR(__xludf.DUMMYFUNCTION("SPLIT(H3706,""/"")"),31.0)</f>
        <v>31</v>
      </c>
      <c r="J3706" s="4">
        <f>IFERROR(__xludf.DUMMYFUNCTION("""COMPUTED_VALUE"""),5.0)</f>
        <v>5</v>
      </c>
      <c r="K3706" s="4">
        <f>IFERROR(__xludf.DUMMYFUNCTION("""COMPUTED_VALUE"""),2023.0)</f>
        <v>2023</v>
      </c>
    </row>
    <row r="3707">
      <c r="A3707" s="1" t="s">
        <v>2944</v>
      </c>
      <c r="B3707" s="4" t="s">
        <v>55</v>
      </c>
      <c r="C3707" s="4" t="s">
        <v>24</v>
      </c>
      <c r="D3707" s="4" t="s">
        <v>39</v>
      </c>
      <c r="E3707" s="4">
        <v>4.0</v>
      </c>
      <c r="F3707" s="4">
        <v>3.0</v>
      </c>
      <c r="G3707" s="4">
        <v>12.0</v>
      </c>
      <c r="H3707" s="5">
        <v>45077.0</v>
      </c>
      <c r="I3707" s="4">
        <f>IFERROR(__xludf.DUMMYFUNCTION("SPLIT(H3707,""/"")"),31.0)</f>
        <v>31</v>
      </c>
      <c r="J3707" s="4">
        <f>IFERROR(__xludf.DUMMYFUNCTION("""COMPUTED_VALUE"""),5.0)</f>
        <v>5</v>
      </c>
      <c r="K3707" s="4">
        <f>IFERROR(__xludf.DUMMYFUNCTION("""COMPUTED_VALUE"""),2023.0)</f>
        <v>2023</v>
      </c>
    </row>
    <row r="3708">
      <c r="A3708" s="1" t="s">
        <v>9968</v>
      </c>
      <c r="B3708" s="4" t="s">
        <v>55</v>
      </c>
      <c r="C3708" s="4" t="s">
        <v>30</v>
      </c>
      <c r="D3708" s="4" t="s">
        <v>28</v>
      </c>
      <c r="E3708" s="4">
        <v>1.0</v>
      </c>
      <c r="F3708" s="4">
        <v>3.0</v>
      </c>
      <c r="G3708" s="4">
        <v>3.0</v>
      </c>
      <c r="H3708" s="5">
        <v>45077.0</v>
      </c>
      <c r="I3708" s="4">
        <f>IFERROR(__xludf.DUMMYFUNCTION("SPLIT(H3708,""/"")"),31.0)</f>
        <v>31</v>
      </c>
      <c r="J3708" s="4">
        <f>IFERROR(__xludf.DUMMYFUNCTION("""COMPUTED_VALUE"""),5.0)</f>
        <v>5</v>
      </c>
      <c r="K3708" s="4">
        <f>IFERROR(__xludf.DUMMYFUNCTION("""COMPUTED_VALUE"""),2023.0)</f>
        <v>2023</v>
      </c>
    </row>
    <row r="3709">
      <c r="A3709" s="1" t="s">
        <v>182</v>
      </c>
      <c r="B3709" s="4" t="s">
        <v>55</v>
      </c>
      <c r="C3709" s="4" t="s">
        <v>30</v>
      </c>
      <c r="D3709" s="4" t="s">
        <v>28</v>
      </c>
      <c r="E3709" s="4">
        <v>1.0</v>
      </c>
      <c r="F3709" s="4">
        <v>3.0</v>
      </c>
      <c r="G3709" s="4">
        <v>3.0</v>
      </c>
      <c r="H3709" s="5">
        <v>45077.0</v>
      </c>
      <c r="I3709" s="4">
        <f>IFERROR(__xludf.DUMMYFUNCTION("SPLIT(H3709,""/"")"),31.0)</f>
        <v>31</v>
      </c>
      <c r="J3709" s="4">
        <f>IFERROR(__xludf.DUMMYFUNCTION("""COMPUTED_VALUE"""),5.0)</f>
        <v>5</v>
      </c>
      <c r="K3709" s="4">
        <f>IFERROR(__xludf.DUMMYFUNCTION("""COMPUTED_VALUE"""),2023.0)</f>
        <v>2023</v>
      </c>
    </row>
    <row r="3710">
      <c r="A3710" s="1" t="s">
        <v>6673</v>
      </c>
      <c r="B3710" s="4" t="s">
        <v>55</v>
      </c>
      <c r="C3710" s="4" t="s">
        <v>24</v>
      </c>
      <c r="D3710" s="4" t="s">
        <v>30</v>
      </c>
      <c r="E3710" s="4">
        <v>5.0</v>
      </c>
      <c r="F3710" s="4">
        <v>3.0</v>
      </c>
      <c r="G3710" s="4">
        <v>15.0</v>
      </c>
      <c r="H3710" s="5">
        <v>45078.0</v>
      </c>
      <c r="I3710" s="4">
        <f>IFERROR(__xludf.DUMMYFUNCTION("SPLIT(H3710,""/"")"),1.0)</f>
        <v>1</v>
      </c>
      <c r="J3710" s="4">
        <f>IFERROR(__xludf.DUMMYFUNCTION("""COMPUTED_VALUE"""),6.0)</f>
        <v>6</v>
      </c>
      <c r="K3710" s="4">
        <f>IFERROR(__xludf.DUMMYFUNCTION("""COMPUTED_VALUE"""),2023.0)</f>
        <v>2023</v>
      </c>
    </row>
    <row r="3711">
      <c r="A3711" s="1" t="s">
        <v>9615</v>
      </c>
      <c r="B3711" s="4" t="s">
        <v>55</v>
      </c>
      <c r="C3711" s="4" t="s">
        <v>29</v>
      </c>
      <c r="D3711" s="4" t="s">
        <v>23</v>
      </c>
      <c r="E3711" s="4">
        <v>2.0</v>
      </c>
      <c r="F3711" s="4">
        <v>3.0</v>
      </c>
      <c r="G3711" s="4">
        <v>6.0</v>
      </c>
      <c r="H3711" s="5">
        <v>45078.0</v>
      </c>
      <c r="I3711" s="4">
        <f>IFERROR(__xludf.DUMMYFUNCTION("SPLIT(H3711,""/"")"),1.0)</f>
        <v>1</v>
      </c>
      <c r="J3711" s="4">
        <f>IFERROR(__xludf.DUMMYFUNCTION("""COMPUTED_VALUE"""),6.0)</f>
        <v>6</v>
      </c>
      <c r="K3711" s="4">
        <f>IFERROR(__xludf.DUMMYFUNCTION("""COMPUTED_VALUE"""),2023.0)</f>
        <v>2023</v>
      </c>
    </row>
    <row r="3712">
      <c r="A3712" s="1" t="s">
        <v>3792</v>
      </c>
      <c r="B3712" s="4" t="s">
        <v>55</v>
      </c>
      <c r="C3712" s="4" t="s">
        <v>30</v>
      </c>
      <c r="D3712" s="4" t="s">
        <v>39</v>
      </c>
      <c r="E3712" s="4">
        <v>1.0</v>
      </c>
      <c r="F3712" s="4">
        <v>3.0</v>
      </c>
      <c r="G3712" s="4">
        <v>3.0</v>
      </c>
      <c r="H3712" s="5">
        <v>45078.0</v>
      </c>
      <c r="I3712" s="4">
        <f>IFERROR(__xludf.DUMMYFUNCTION("SPLIT(H3712,""/"")"),1.0)</f>
        <v>1</v>
      </c>
      <c r="J3712" s="4">
        <f>IFERROR(__xludf.DUMMYFUNCTION("""COMPUTED_VALUE"""),6.0)</f>
        <v>6</v>
      </c>
      <c r="K3712" s="4">
        <f>IFERROR(__xludf.DUMMYFUNCTION("""COMPUTED_VALUE"""),2023.0)</f>
        <v>2023</v>
      </c>
    </row>
    <row r="3713">
      <c r="A3713" s="1" t="s">
        <v>8426</v>
      </c>
      <c r="B3713" s="4" t="s">
        <v>55</v>
      </c>
      <c r="C3713" s="4" t="s">
        <v>30</v>
      </c>
      <c r="D3713" s="4" t="s">
        <v>39</v>
      </c>
      <c r="E3713" s="4">
        <v>5.0</v>
      </c>
      <c r="F3713" s="4">
        <v>3.0</v>
      </c>
      <c r="G3713" s="4">
        <v>15.0</v>
      </c>
      <c r="H3713" s="5">
        <v>45079.0</v>
      </c>
      <c r="I3713" s="4">
        <f>IFERROR(__xludf.DUMMYFUNCTION("SPLIT(H3713,""/"")"),2.0)</f>
        <v>2</v>
      </c>
      <c r="J3713" s="4">
        <f>IFERROR(__xludf.DUMMYFUNCTION("""COMPUTED_VALUE"""),6.0)</f>
        <v>6</v>
      </c>
      <c r="K3713" s="4">
        <f>IFERROR(__xludf.DUMMYFUNCTION("""COMPUTED_VALUE"""),2023.0)</f>
        <v>2023</v>
      </c>
    </row>
    <row r="3714">
      <c r="A3714" s="1" t="s">
        <v>5994</v>
      </c>
      <c r="B3714" s="4" t="s">
        <v>55</v>
      </c>
      <c r="C3714" s="4" t="s">
        <v>24</v>
      </c>
      <c r="D3714" s="4" t="s">
        <v>28</v>
      </c>
      <c r="E3714" s="4">
        <v>4.0</v>
      </c>
      <c r="F3714" s="4">
        <v>3.0</v>
      </c>
      <c r="G3714" s="4">
        <v>12.0</v>
      </c>
      <c r="H3714" s="5">
        <v>45079.0</v>
      </c>
      <c r="I3714" s="4">
        <f>IFERROR(__xludf.DUMMYFUNCTION("SPLIT(H3714,""/"")"),2.0)</f>
        <v>2</v>
      </c>
      <c r="J3714" s="4">
        <f>IFERROR(__xludf.DUMMYFUNCTION("""COMPUTED_VALUE"""),6.0)</f>
        <v>6</v>
      </c>
      <c r="K3714" s="4">
        <f>IFERROR(__xludf.DUMMYFUNCTION("""COMPUTED_VALUE"""),2023.0)</f>
        <v>2023</v>
      </c>
    </row>
    <row r="3715">
      <c r="A3715" s="1" t="s">
        <v>5809</v>
      </c>
      <c r="B3715" s="4" t="s">
        <v>55</v>
      </c>
      <c r="C3715" s="4" t="s">
        <v>29</v>
      </c>
      <c r="D3715" s="4" t="s">
        <v>30</v>
      </c>
      <c r="E3715" s="4">
        <v>5.0</v>
      </c>
      <c r="F3715" s="4">
        <v>3.0</v>
      </c>
      <c r="G3715" s="4">
        <v>15.0</v>
      </c>
      <c r="H3715" s="5">
        <v>45079.0</v>
      </c>
      <c r="I3715" s="4">
        <f>IFERROR(__xludf.DUMMYFUNCTION("SPLIT(H3715,""/"")"),2.0)</f>
        <v>2</v>
      </c>
      <c r="J3715" s="4">
        <f>IFERROR(__xludf.DUMMYFUNCTION("""COMPUTED_VALUE"""),6.0)</f>
        <v>6</v>
      </c>
      <c r="K3715" s="4">
        <f>IFERROR(__xludf.DUMMYFUNCTION("""COMPUTED_VALUE"""),2023.0)</f>
        <v>2023</v>
      </c>
    </row>
    <row r="3716">
      <c r="A3716" s="1" t="s">
        <v>6900</v>
      </c>
      <c r="B3716" s="4" t="s">
        <v>55</v>
      </c>
      <c r="C3716" s="4" t="s">
        <v>29</v>
      </c>
      <c r="D3716" s="4" t="s">
        <v>23</v>
      </c>
      <c r="E3716" s="4">
        <v>5.0</v>
      </c>
      <c r="F3716" s="4">
        <v>3.0</v>
      </c>
      <c r="G3716" s="4">
        <v>15.0</v>
      </c>
      <c r="H3716" s="5">
        <v>45079.0</v>
      </c>
      <c r="I3716" s="4">
        <f>IFERROR(__xludf.DUMMYFUNCTION("SPLIT(H3716,""/"")"),2.0)</f>
        <v>2</v>
      </c>
      <c r="J3716" s="4">
        <f>IFERROR(__xludf.DUMMYFUNCTION("""COMPUTED_VALUE"""),6.0)</f>
        <v>6</v>
      </c>
      <c r="K3716" s="4">
        <f>IFERROR(__xludf.DUMMYFUNCTION("""COMPUTED_VALUE"""),2023.0)</f>
        <v>2023</v>
      </c>
    </row>
    <row r="3717">
      <c r="A3717" s="1" t="s">
        <v>4320</v>
      </c>
      <c r="B3717" s="4" t="s">
        <v>55</v>
      </c>
      <c r="C3717" s="4" t="s">
        <v>30</v>
      </c>
      <c r="D3717" s="4" t="s">
        <v>28</v>
      </c>
      <c r="E3717" s="4">
        <v>4.0</v>
      </c>
      <c r="F3717" s="4">
        <v>3.0</v>
      </c>
      <c r="G3717" s="4">
        <v>12.0</v>
      </c>
      <c r="H3717" s="5">
        <v>45080.0</v>
      </c>
      <c r="I3717" s="4">
        <f>IFERROR(__xludf.DUMMYFUNCTION("SPLIT(H3717,""/"")"),3.0)</f>
        <v>3</v>
      </c>
      <c r="J3717" s="4">
        <f>IFERROR(__xludf.DUMMYFUNCTION("""COMPUTED_VALUE"""),6.0)</f>
        <v>6</v>
      </c>
      <c r="K3717" s="4">
        <f>IFERROR(__xludf.DUMMYFUNCTION("""COMPUTED_VALUE"""),2023.0)</f>
        <v>2023</v>
      </c>
    </row>
    <row r="3718">
      <c r="A3718" s="1" t="s">
        <v>8487</v>
      </c>
      <c r="B3718" s="4" t="s">
        <v>55</v>
      </c>
      <c r="C3718" s="4" t="s">
        <v>24</v>
      </c>
      <c r="D3718" s="4" t="s">
        <v>30</v>
      </c>
      <c r="E3718" s="4">
        <v>4.0</v>
      </c>
      <c r="F3718" s="4">
        <v>3.0</v>
      </c>
      <c r="G3718" s="4">
        <v>12.0</v>
      </c>
      <c r="H3718" s="5">
        <v>45080.0</v>
      </c>
      <c r="I3718" s="4">
        <f>IFERROR(__xludf.DUMMYFUNCTION("SPLIT(H3718,""/"")"),3.0)</f>
        <v>3</v>
      </c>
      <c r="J3718" s="4">
        <f>IFERROR(__xludf.DUMMYFUNCTION("""COMPUTED_VALUE"""),6.0)</f>
        <v>6</v>
      </c>
      <c r="K3718" s="4">
        <f>IFERROR(__xludf.DUMMYFUNCTION("""COMPUTED_VALUE"""),2023.0)</f>
        <v>2023</v>
      </c>
    </row>
    <row r="3719">
      <c r="A3719" s="1" t="s">
        <v>6501</v>
      </c>
      <c r="B3719" s="4" t="s">
        <v>55</v>
      </c>
      <c r="C3719" s="4" t="s">
        <v>29</v>
      </c>
      <c r="D3719" s="4" t="s">
        <v>39</v>
      </c>
      <c r="E3719" s="4">
        <v>4.0</v>
      </c>
      <c r="F3719" s="4">
        <v>3.0</v>
      </c>
      <c r="G3719" s="4">
        <v>12.0</v>
      </c>
      <c r="H3719" s="5">
        <v>45080.0</v>
      </c>
      <c r="I3719" s="4">
        <f>IFERROR(__xludf.DUMMYFUNCTION("SPLIT(H3719,""/"")"),3.0)</f>
        <v>3</v>
      </c>
      <c r="J3719" s="4">
        <f>IFERROR(__xludf.DUMMYFUNCTION("""COMPUTED_VALUE"""),6.0)</f>
        <v>6</v>
      </c>
      <c r="K3719" s="4">
        <f>IFERROR(__xludf.DUMMYFUNCTION("""COMPUTED_VALUE"""),2023.0)</f>
        <v>2023</v>
      </c>
    </row>
    <row r="3720">
      <c r="A3720" s="1" t="s">
        <v>500</v>
      </c>
      <c r="B3720" s="4" t="s">
        <v>55</v>
      </c>
      <c r="C3720" s="4" t="s">
        <v>24</v>
      </c>
      <c r="D3720" s="4" t="s">
        <v>30</v>
      </c>
      <c r="E3720" s="4">
        <v>1.0</v>
      </c>
      <c r="F3720" s="4">
        <v>3.0</v>
      </c>
      <c r="G3720" s="4">
        <v>3.0</v>
      </c>
      <c r="H3720" s="5">
        <v>45080.0</v>
      </c>
      <c r="I3720" s="4">
        <f>IFERROR(__xludf.DUMMYFUNCTION("SPLIT(H3720,""/"")"),3.0)</f>
        <v>3</v>
      </c>
      <c r="J3720" s="4">
        <f>IFERROR(__xludf.DUMMYFUNCTION("""COMPUTED_VALUE"""),6.0)</f>
        <v>6</v>
      </c>
      <c r="K3720" s="4">
        <f>IFERROR(__xludf.DUMMYFUNCTION("""COMPUTED_VALUE"""),2023.0)</f>
        <v>2023</v>
      </c>
    </row>
    <row r="3721">
      <c r="A3721" s="1" t="s">
        <v>8039</v>
      </c>
      <c r="B3721" s="4" t="s">
        <v>55</v>
      </c>
      <c r="C3721" s="4" t="s">
        <v>24</v>
      </c>
      <c r="D3721" s="4" t="s">
        <v>28</v>
      </c>
      <c r="E3721" s="4">
        <v>5.0</v>
      </c>
      <c r="F3721" s="4">
        <v>3.0</v>
      </c>
      <c r="G3721" s="4">
        <v>15.0</v>
      </c>
      <c r="H3721" s="5">
        <v>45081.0</v>
      </c>
      <c r="I3721" s="4">
        <f>IFERROR(__xludf.DUMMYFUNCTION("SPLIT(H3721,""/"")"),4.0)</f>
        <v>4</v>
      </c>
      <c r="J3721" s="4">
        <f>IFERROR(__xludf.DUMMYFUNCTION("""COMPUTED_VALUE"""),6.0)</f>
        <v>6</v>
      </c>
      <c r="K3721" s="4">
        <f>IFERROR(__xludf.DUMMYFUNCTION("""COMPUTED_VALUE"""),2023.0)</f>
        <v>2023</v>
      </c>
    </row>
    <row r="3722">
      <c r="A3722" s="1" t="s">
        <v>3197</v>
      </c>
      <c r="B3722" s="4" t="s">
        <v>55</v>
      </c>
      <c r="C3722" s="4" t="s">
        <v>24</v>
      </c>
      <c r="D3722" s="4" t="s">
        <v>28</v>
      </c>
      <c r="E3722" s="4">
        <v>1.0</v>
      </c>
      <c r="F3722" s="4">
        <v>3.0</v>
      </c>
      <c r="G3722" s="4">
        <v>3.0</v>
      </c>
      <c r="H3722" s="5">
        <v>45082.0</v>
      </c>
      <c r="I3722" s="4">
        <f>IFERROR(__xludf.DUMMYFUNCTION("SPLIT(H3722,""/"")"),5.0)</f>
        <v>5</v>
      </c>
      <c r="J3722" s="4">
        <f>IFERROR(__xludf.DUMMYFUNCTION("""COMPUTED_VALUE"""),6.0)</f>
        <v>6</v>
      </c>
      <c r="K3722" s="4">
        <f>IFERROR(__xludf.DUMMYFUNCTION("""COMPUTED_VALUE"""),2023.0)</f>
        <v>2023</v>
      </c>
    </row>
    <row r="3723">
      <c r="A3723" s="1" t="s">
        <v>4215</v>
      </c>
      <c r="B3723" s="4" t="s">
        <v>55</v>
      </c>
      <c r="C3723" s="4" t="s">
        <v>24</v>
      </c>
      <c r="D3723" s="4" t="s">
        <v>39</v>
      </c>
      <c r="E3723" s="4">
        <v>2.0</v>
      </c>
      <c r="F3723" s="4">
        <v>3.0</v>
      </c>
      <c r="G3723" s="4">
        <v>6.0</v>
      </c>
      <c r="H3723" s="5">
        <v>45082.0</v>
      </c>
      <c r="I3723" s="4">
        <f>IFERROR(__xludf.DUMMYFUNCTION("SPLIT(H3723,""/"")"),5.0)</f>
        <v>5</v>
      </c>
      <c r="J3723" s="4">
        <f>IFERROR(__xludf.DUMMYFUNCTION("""COMPUTED_VALUE"""),6.0)</f>
        <v>6</v>
      </c>
      <c r="K3723" s="4">
        <f>IFERROR(__xludf.DUMMYFUNCTION("""COMPUTED_VALUE"""),2023.0)</f>
        <v>2023</v>
      </c>
    </row>
    <row r="3724">
      <c r="A3724" s="1" t="s">
        <v>4729</v>
      </c>
      <c r="B3724" s="4" t="s">
        <v>55</v>
      </c>
      <c r="C3724" s="4" t="s">
        <v>29</v>
      </c>
      <c r="D3724" s="4" t="s">
        <v>23</v>
      </c>
      <c r="E3724" s="4">
        <v>4.0</v>
      </c>
      <c r="F3724" s="4">
        <v>3.0</v>
      </c>
      <c r="G3724" s="4">
        <v>12.0</v>
      </c>
      <c r="H3724" s="5">
        <v>45083.0</v>
      </c>
      <c r="I3724" s="4">
        <f>IFERROR(__xludf.DUMMYFUNCTION("SPLIT(H3724,""/"")"),6.0)</f>
        <v>6</v>
      </c>
      <c r="J3724" s="4">
        <f>IFERROR(__xludf.DUMMYFUNCTION("""COMPUTED_VALUE"""),6.0)</f>
        <v>6</v>
      </c>
      <c r="K3724" s="4">
        <f>IFERROR(__xludf.DUMMYFUNCTION("""COMPUTED_VALUE"""),2023.0)</f>
        <v>2023</v>
      </c>
    </row>
    <row r="3725">
      <c r="A3725" s="1" t="s">
        <v>4732</v>
      </c>
      <c r="B3725" s="4" t="s">
        <v>55</v>
      </c>
      <c r="C3725" s="4" t="s">
        <v>30</v>
      </c>
      <c r="D3725" s="4" t="s">
        <v>39</v>
      </c>
      <c r="E3725" s="4">
        <v>5.0</v>
      </c>
      <c r="F3725" s="4">
        <v>3.0</v>
      </c>
      <c r="G3725" s="4">
        <v>15.0</v>
      </c>
      <c r="H3725" s="5">
        <v>45083.0</v>
      </c>
      <c r="I3725" s="4">
        <f>IFERROR(__xludf.DUMMYFUNCTION("SPLIT(H3725,""/"")"),6.0)</f>
        <v>6</v>
      </c>
      <c r="J3725" s="4">
        <f>IFERROR(__xludf.DUMMYFUNCTION("""COMPUTED_VALUE"""),6.0)</f>
        <v>6</v>
      </c>
      <c r="K3725" s="4">
        <f>IFERROR(__xludf.DUMMYFUNCTION("""COMPUTED_VALUE"""),2023.0)</f>
        <v>2023</v>
      </c>
    </row>
    <row r="3726">
      <c r="A3726" s="1" t="s">
        <v>7032</v>
      </c>
      <c r="B3726" s="4" t="s">
        <v>55</v>
      </c>
      <c r="C3726" s="4" t="s">
        <v>30</v>
      </c>
      <c r="D3726" s="4" t="s">
        <v>23</v>
      </c>
      <c r="E3726" s="4">
        <v>2.0</v>
      </c>
      <c r="F3726" s="4">
        <v>3.0</v>
      </c>
      <c r="G3726" s="4">
        <v>6.0</v>
      </c>
      <c r="H3726" s="5">
        <v>45084.0</v>
      </c>
      <c r="I3726" s="4">
        <f>IFERROR(__xludf.DUMMYFUNCTION("SPLIT(H3726,""/"")"),7.0)</f>
        <v>7</v>
      </c>
      <c r="J3726" s="4">
        <f>IFERROR(__xludf.DUMMYFUNCTION("""COMPUTED_VALUE"""),6.0)</f>
        <v>6</v>
      </c>
      <c r="K3726" s="4">
        <f>IFERROR(__xludf.DUMMYFUNCTION("""COMPUTED_VALUE"""),2023.0)</f>
        <v>2023</v>
      </c>
    </row>
    <row r="3727">
      <c r="A3727" s="1" t="s">
        <v>8692</v>
      </c>
      <c r="B3727" s="4" t="s">
        <v>55</v>
      </c>
      <c r="C3727" s="4" t="s">
        <v>30</v>
      </c>
      <c r="D3727" s="4" t="s">
        <v>39</v>
      </c>
      <c r="E3727" s="4">
        <v>1.0</v>
      </c>
      <c r="F3727" s="4">
        <v>3.0</v>
      </c>
      <c r="G3727" s="4">
        <v>3.0</v>
      </c>
      <c r="H3727" s="5">
        <v>45084.0</v>
      </c>
      <c r="I3727" s="4">
        <f>IFERROR(__xludf.DUMMYFUNCTION("SPLIT(H3727,""/"")"),7.0)</f>
        <v>7</v>
      </c>
      <c r="J3727" s="4">
        <f>IFERROR(__xludf.DUMMYFUNCTION("""COMPUTED_VALUE"""),6.0)</f>
        <v>6</v>
      </c>
      <c r="K3727" s="4">
        <f>IFERROR(__xludf.DUMMYFUNCTION("""COMPUTED_VALUE"""),2023.0)</f>
        <v>2023</v>
      </c>
    </row>
    <row r="3728">
      <c r="A3728" s="1" t="s">
        <v>173</v>
      </c>
      <c r="B3728" s="4" t="s">
        <v>55</v>
      </c>
      <c r="C3728" s="4" t="s">
        <v>30</v>
      </c>
      <c r="D3728" s="4" t="s">
        <v>30</v>
      </c>
      <c r="E3728" s="4">
        <v>2.0</v>
      </c>
      <c r="F3728" s="4">
        <v>3.0</v>
      </c>
      <c r="G3728" s="4">
        <v>6.0</v>
      </c>
      <c r="H3728" s="5">
        <v>45085.0</v>
      </c>
      <c r="I3728" s="4">
        <f>IFERROR(__xludf.DUMMYFUNCTION("SPLIT(H3728,""/"")"),8.0)</f>
        <v>8</v>
      </c>
      <c r="J3728" s="4">
        <f>IFERROR(__xludf.DUMMYFUNCTION("""COMPUTED_VALUE"""),6.0)</f>
        <v>6</v>
      </c>
      <c r="K3728" s="4">
        <f>IFERROR(__xludf.DUMMYFUNCTION("""COMPUTED_VALUE"""),2023.0)</f>
        <v>2023</v>
      </c>
    </row>
    <row r="3729">
      <c r="A3729" s="1" t="s">
        <v>6097</v>
      </c>
      <c r="B3729" s="4" t="s">
        <v>55</v>
      </c>
      <c r="C3729" s="4" t="s">
        <v>30</v>
      </c>
      <c r="D3729" s="4" t="s">
        <v>23</v>
      </c>
      <c r="E3729" s="4">
        <v>5.0</v>
      </c>
      <c r="F3729" s="4">
        <v>3.0</v>
      </c>
      <c r="G3729" s="4">
        <v>15.0</v>
      </c>
      <c r="H3729" s="5">
        <v>45085.0</v>
      </c>
      <c r="I3729" s="4">
        <f>IFERROR(__xludf.DUMMYFUNCTION("SPLIT(H3729,""/"")"),8.0)</f>
        <v>8</v>
      </c>
      <c r="J3729" s="4">
        <f>IFERROR(__xludf.DUMMYFUNCTION("""COMPUTED_VALUE"""),6.0)</f>
        <v>6</v>
      </c>
      <c r="K3729" s="4">
        <f>IFERROR(__xludf.DUMMYFUNCTION("""COMPUTED_VALUE"""),2023.0)</f>
        <v>2023</v>
      </c>
    </row>
    <row r="3730">
      <c r="A3730" s="1" t="s">
        <v>7231</v>
      </c>
      <c r="B3730" s="4" t="s">
        <v>55</v>
      </c>
      <c r="C3730" s="4" t="s">
        <v>30</v>
      </c>
      <c r="D3730" s="4" t="s">
        <v>30</v>
      </c>
      <c r="E3730" s="4">
        <v>3.0</v>
      </c>
      <c r="F3730" s="4">
        <v>3.0</v>
      </c>
      <c r="G3730" s="4">
        <v>9.0</v>
      </c>
      <c r="H3730" s="5">
        <v>45085.0</v>
      </c>
      <c r="I3730" s="4">
        <f>IFERROR(__xludf.DUMMYFUNCTION("SPLIT(H3730,""/"")"),8.0)</f>
        <v>8</v>
      </c>
      <c r="J3730" s="4">
        <f>IFERROR(__xludf.DUMMYFUNCTION("""COMPUTED_VALUE"""),6.0)</f>
        <v>6</v>
      </c>
      <c r="K3730" s="4">
        <f>IFERROR(__xludf.DUMMYFUNCTION("""COMPUTED_VALUE"""),2023.0)</f>
        <v>2023</v>
      </c>
    </row>
    <row r="3731">
      <c r="A3731" s="1" t="s">
        <v>3040</v>
      </c>
      <c r="B3731" s="4" t="s">
        <v>55</v>
      </c>
      <c r="C3731" s="4" t="s">
        <v>29</v>
      </c>
      <c r="D3731" s="4" t="s">
        <v>23</v>
      </c>
      <c r="E3731" s="4">
        <v>5.0</v>
      </c>
      <c r="F3731" s="4">
        <v>3.0</v>
      </c>
      <c r="G3731" s="4">
        <v>15.0</v>
      </c>
      <c r="H3731" s="5">
        <v>45086.0</v>
      </c>
      <c r="I3731" s="4">
        <f>IFERROR(__xludf.DUMMYFUNCTION("SPLIT(H3731,""/"")"),9.0)</f>
        <v>9</v>
      </c>
      <c r="J3731" s="4">
        <f>IFERROR(__xludf.DUMMYFUNCTION("""COMPUTED_VALUE"""),6.0)</f>
        <v>6</v>
      </c>
      <c r="K3731" s="4">
        <f>IFERROR(__xludf.DUMMYFUNCTION("""COMPUTED_VALUE"""),2023.0)</f>
        <v>2023</v>
      </c>
    </row>
    <row r="3732">
      <c r="A3732" s="1" t="s">
        <v>3225</v>
      </c>
      <c r="B3732" s="4" t="s">
        <v>55</v>
      </c>
      <c r="C3732" s="4" t="s">
        <v>29</v>
      </c>
      <c r="D3732" s="4" t="s">
        <v>30</v>
      </c>
      <c r="E3732" s="4">
        <v>2.0</v>
      </c>
      <c r="F3732" s="4">
        <v>3.0</v>
      </c>
      <c r="G3732" s="4">
        <v>6.0</v>
      </c>
      <c r="H3732" s="5">
        <v>45086.0</v>
      </c>
      <c r="I3732" s="4">
        <f>IFERROR(__xludf.DUMMYFUNCTION("SPLIT(H3732,""/"")"),9.0)</f>
        <v>9</v>
      </c>
      <c r="J3732" s="4">
        <f>IFERROR(__xludf.DUMMYFUNCTION("""COMPUTED_VALUE"""),6.0)</f>
        <v>6</v>
      </c>
      <c r="K3732" s="4">
        <f>IFERROR(__xludf.DUMMYFUNCTION("""COMPUTED_VALUE"""),2023.0)</f>
        <v>2023</v>
      </c>
    </row>
    <row r="3733">
      <c r="A3733" s="1" t="s">
        <v>3580</v>
      </c>
      <c r="B3733" s="4" t="s">
        <v>55</v>
      </c>
      <c r="C3733" s="4" t="s">
        <v>30</v>
      </c>
      <c r="D3733" s="4" t="s">
        <v>39</v>
      </c>
      <c r="E3733" s="4">
        <v>5.0</v>
      </c>
      <c r="F3733" s="4">
        <v>3.0</v>
      </c>
      <c r="G3733" s="4">
        <v>15.0</v>
      </c>
      <c r="H3733" s="5">
        <v>45086.0</v>
      </c>
      <c r="I3733" s="4">
        <f>IFERROR(__xludf.DUMMYFUNCTION("SPLIT(H3733,""/"")"),9.0)</f>
        <v>9</v>
      </c>
      <c r="J3733" s="4">
        <f>IFERROR(__xludf.DUMMYFUNCTION("""COMPUTED_VALUE"""),6.0)</f>
        <v>6</v>
      </c>
      <c r="K3733" s="4">
        <f>IFERROR(__xludf.DUMMYFUNCTION("""COMPUTED_VALUE"""),2023.0)</f>
        <v>2023</v>
      </c>
    </row>
    <row r="3734">
      <c r="A3734" s="1" t="s">
        <v>2885</v>
      </c>
      <c r="B3734" s="4" t="s">
        <v>55</v>
      </c>
      <c r="C3734" s="4" t="s">
        <v>30</v>
      </c>
      <c r="D3734" s="4" t="s">
        <v>30</v>
      </c>
      <c r="E3734" s="4">
        <v>2.0</v>
      </c>
      <c r="F3734" s="4">
        <v>3.0</v>
      </c>
      <c r="G3734" s="4">
        <v>6.0</v>
      </c>
      <c r="H3734" s="5">
        <v>45086.0</v>
      </c>
      <c r="I3734" s="4">
        <f>IFERROR(__xludf.DUMMYFUNCTION("SPLIT(H3734,""/"")"),9.0)</f>
        <v>9</v>
      </c>
      <c r="J3734" s="4">
        <f>IFERROR(__xludf.DUMMYFUNCTION("""COMPUTED_VALUE"""),6.0)</f>
        <v>6</v>
      </c>
      <c r="K3734" s="4">
        <f>IFERROR(__xludf.DUMMYFUNCTION("""COMPUTED_VALUE"""),2023.0)</f>
        <v>2023</v>
      </c>
    </row>
    <row r="3735">
      <c r="A3735" s="1" t="s">
        <v>2046</v>
      </c>
      <c r="B3735" s="4" t="s">
        <v>55</v>
      </c>
      <c r="C3735" s="4" t="s">
        <v>30</v>
      </c>
      <c r="D3735" s="4" t="s">
        <v>28</v>
      </c>
      <c r="E3735" s="4">
        <v>2.0</v>
      </c>
      <c r="F3735" s="4">
        <v>3.0</v>
      </c>
      <c r="G3735" s="4">
        <v>6.0</v>
      </c>
      <c r="H3735" s="5">
        <v>45087.0</v>
      </c>
      <c r="I3735" s="4">
        <f>IFERROR(__xludf.DUMMYFUNCTION("SPLIT(H3735,""/"")"),10.0)</f>
        <v>10</v>
      </c>
      <c r="J3735" s="4">
        <f>IFERROR(__xludf.DUMMYFUNCTION("""COMPUTED_VALUE"""),6.0)</f>
        <v>6</v>
      </c>
      <c r="K3735" s="4">
        <f>IFERROR(__xludf.DUMMYFUNCTION("""COMPUTED_VALUE"""),2023.0)</f>
        <v>2023</v>
      </c>
    </row>
    <row r="3736">
      <c r="A3736" s="1" t="s">
        <v>3031</v>
      </c>
      <c r="B3736" s="4" t="s">
        <v>55</v>
      </c>
      <c r="C3736" s="4" t="s">
        <v>30</v>
      </c>
      <c r="D3736" s="4" t="s">
        <v>23</v>
      </c>
      <c r="E3736" s="4">
        <v>5.0</v>
      </c>
      <c r="F3736" s="4">
        <v>3.0</v>
      </c>
      <c r="G3736" s="4">
        <v>15.0</v>
      </c>
      <c r="H3736" s="5">
        <v>45088.0</v>
      </c>
      <c r="I3736" s="4">
        <f>IFERROR(__xludf.DUMMYFUNCTION("SPLIT(H3736,""/"")"),11.0)</f>
        <v>11</v>
      </c>
      <c r="J3736" s="4">
        <f>IFERROR(__xludf.DUMMYFUNCTION("""COMPUTED_VALUE"""),6.0)</f>
        <v>6</v>
      </c>
      <c r="K3736" s="4">
        <f>IFERROR(__xludf.DUMMYFUNCTION("""COMPUTED_VALUE"""),2023.0)</f>
        <v>2023</v>
      </c>
    </row>
    <row r="3737">
      <c r="A3737" s="1" t="s">
        <v>3681</v>
      </c>
      <c r="B3737" s="4" t="s">
        <v>55</v>
      </c>
      <c r="C3737" s="4" t="s">
        <v>30</v>
      </c>
      <c r="D3737" s="4" t="s">
        <v>28</v>
      </c>
      <c r="E3737" s="4">
        <v>4.0</v>
      </c>
      <c r="F3737" s="4">
        <v>3.0</v>
      </c>
      <c r="G3737" s="4">
        <v>12.0</v>
      </c>
      <c r="H3737" s="5">
        <v>45088.0</v>
      </c>
      <c r="I3737" s="4">
        <f>IFERROR(__xludf.DUMMYFUNCTION("SPLIT(H3737,""/"")"),11.0)</f>
        <v>11</v>
      </c>
      <c r="J3737" s="4">
        <f>IFERROR(__xludf.DUMMYFUNCTION("""COMPUTED_VALUE"""),6.0)</f>
        <v>6</v>
      </c>
      <c r="K3737" s="4">
        <f>IFERROR(__xludf.DUMMYFUNCTION("""COMPUTED_VALUE"""),2023.0)</f>
        <v>2023</v>
      </c>
    </row>
    <row r="3738">
      <c r="A3738" s="1" t="s">
        <v>3254</v>
      </c>
      <c r="B3738" s="4" t="s">
        <v>55</v>
      </c>
      <c r="C3738" s="4" t="s">
        <v>29</v>
      </c>
      <c r="D3738" s="4" t="s">
        <v>30</v>
      </c>
      <c r="E3738" s="4">
        <v>4.0</v>
      </c>
      <c r="F3738" s="4">
        <v>3.0</v>
      </c>
      <c r="G3738" s="4">
        <v>12.0</v>
      </c>
      <c r="H3738" s="5">
        <v>45088.0</v>
      </c>
      <c r="I3738" s="4">
        <f>IFERROR(__xludf.DUMMYFUNCTION("SPLIT(H3738,""/"")"),11.0)</f>
        <v>11</v>
      </c>
      <c r="J3738" s="4">
        <f>IFERROR(__xludf.DUMMYFUNCTION("""COMPUTED_VALUE"""),6.0)</f>
        <v>6</v>
      </c>
      <c r="K3738" s="4">
        <f>IFERROR(__xludf.DUMMYFUNCTION("""COMPUTED_VALUE"""),2023.0)</f>
        <v>2023</v>
      </c>
    </row>
    <row r="3739">
      <c r="A3739" s="1" t="s">
        <v>8515</v>
      </c>
      <c r="B3739" s="4" t="s">
        <v>55</v>
      </c>
      <c r="C3739" s="4" t="s">
        <v>29</v>
      </c>
      <c r="D3739" s="4" t="s">
        <v>23</v>
      </c>
      <c r="E3739" s="4">
        <v>1.0</v>
      </c>
      <c r="F3739" s="4">
        <v>3.0</v>
      </c>
      <c r="G3739" s="4">
        <v>3.0</v>
      </c>
      <c r="H3739" s="5">
        <v>45088.0</v>
      </c>
      <c r="I3739" s="4">
        <f>IFERROR(__xludf.DUMMYFUNCTION("SPLIT(H3739,""/"")"),11.0)</f>
        <v>11</v>
      </c>
      <c r="J3739" s="4">
        <f>IFERROR(__xludf.DUMMYFUNCTION("""COMPUTED_VALUE"""),6.0)</f>
        <v>6</v>
      </c>
      <c r="K3739" s="4">
        <f>IFERROR(__xludf.DUMMYFUNCTION("""COMPUTED_VALUE"""),2023.0)</f>
        <v>2023</v>
      </c>
    </row>
    <row r="3740">
      <c r="A3740" s="1" t="s">
        <v>5298</v>
      </c>
      <c r="B3740" s="4" t="s">
        <v>55</v>
      </c>
      <c r="C3740" s="4" t="s">
        <v>30</v>
      </c>
      <c r="D3740" s="4" t="s">
        <v>30</v>
      </c>
      <c r="E3740" s="4">
        <v>4.0</v>
      </c>
      <c r="F3740" s="4">
        <v>3.0</v>
      </c>
      <c r="G3740" s="4">
        <v>12.0</v>
      </c>
      <c r="H3740" s="5">
        <v>45088.0</v>
      </c>
      <c r="I3740" s="4">
        <f>IFERROR(__xludf.DUMMYFUNCTION("SPLIT(H3740,""/"")"),11.0)</f>
        <v>11</v>
      </c>
      <c r="J3740" s="4">
        <f>IFERROR(__xludf.DUMMYFUNCTION("""COMPUTED_VALUE"""),6.0)</f>
        <v>6</v>
      </c>
      <c r="K3740" s="4">
        <f>IFERROR(__xludf.DUMMYFUNCTION("""COMPUTED_VALUE"""),2023.0)</f>
        <v>2023</v>
      </c>
    </row>
    <row r="3741">
      <c r="A3741" s="1" t="s">
        <v>8090</v>
      </c>
      <c r="B3741" s="4" t="s">
        <v>55</v>
      </c>
      <c r="C3741" s="4" t="s">
        <v>29</v>
      </c>
      <c r="D3741" s="4" t="s">
        <v>23</v>
      </c>
      <c r="E3741" s="4">
        <v>3.0</v>
      </c>
      <c r="F3741" s="4">
        <v>3.0</v>
      </c>
      <c r="G3741" s="4">
        <v>9.0</v>
      </c>
      <c r="H3741" s="5">
        <v>45088.0</v>
      </c>
      <c r="I3741" s="4">
        <f>IFERROR(__xludf.DUMMYFUNCTION("SPLIT(H3741,""/"")"),11.0)</f>
        <v>11</v>
      </c>
      <c r="J3741" s="4">
        <f>IFERROR(__xludf.DUMMYFUNCTION("""COMPUTED_VALUE"""),6.0)</f>
        <v>6</v>
      </c>
      <c r="K3741" s="4">
        <f>IFERROR(__xludf.DUMMYFUNCTION("""COMPUTED_VALUE"""),2023.0)</f>
        <v>2023</v>
      </c>
    </row>
    <row r="3742">
      <c r="A3742" s="1" t="s">
        <v>9804</v>
      </c>
      <c r="B3742" s="4" t="s">
        <v>55</v>
      </c>
      <c r="C3742" s="4" t="s">
        <v>30</v>
      </c>
      <c r="D3742" s="4" t="s">
        <v>23</v>
      </c>
      <c r="E3742" s="4">
        <v>3.0</v>
      </c>
      <c r="F3742" s="4">
        <v>3.0</v>
      </c>
      <c r="G3742" s="4">
        <v>9.0</v>
      </c>
      <c r="H3742" s="5">
        <v>45089.0</v>
      </c>
      <c r="I3742" s="4">
        <f>IFERROR(__xludf.DUMMYFUNCTION("SPLIT(H3742,""/"")"),12.0)</f>
        <v>12</v>
      </c>
      <c r="J3742" s="4">
        <f>IFERROR(__xludf.DUMMYFUNCTION("""COMPUTED_VALUE"""),6.0)</f>
        <v>6</v>
      </c>
      <c r="K3742" s="4">
        <f>IFERROR(__xludf.DUMMYFUNCTION("""COMPUTED_VALUE"""),2023.0)</f>
        <v>2023</v>
      </c>
    </row>
    <row r="3743">
      <c r="A3743" s="1" t="s">
        <v>3307</v>
      </c>
      <c r="B3743" s="4" t="s">
        <v>55</v>
      </c>
      <c r="C3743" s="4" t="s">
        <v>30</v>
      </c>
      <c r="D3743" s="4" t="s">
        <v>23</v>
      </c>
      <c r="E3743" s="4">
        <v>1.0</v>
      </c>
      <c r="F3743" s="4">
        <v>3.0</v>
      </c>
      <c r="G3743" s="4">
        <v>3.0</v>
      </c>
      <c r="H3743" s="5">
        <v>45089.0</v>
      </c>
      <c r="I3743" s="4">
        <f>IFERROR(__xludf.DUMMYFUNCTION("SPLIT(H3743,""/"")"),12.0)</f>
        <v>12</v>
      </c>
      <c r="J3743" s="4">
        <f>IFERROR(__xludf.DUMMYFUNCTION("""COMPUTED_VALUE"""),6.0)</f>
        <v>6</v>
      </c>
      <c r="K3743" s="4">
        <f>IFERROR(__xludf.DUMMYFUNCTION("""COMPUTED_VALUE"""),2023.0)</f>
        <v>2023</v>
      </c>
    </row>
    <row r="3744">
      <c r="A3744" s="1" t="s">
        <v>6236</v>
      </c>
      <c r="B3744" s="4" t="s">
        <v>55</v>
      </c>
      <c r="C3744" s="4" t="s">
        <v>30</v>
      </c>
      <c r="D3744" s="4" t="s">
        <v>28</v>
      </c>
      <c r="E3744" s="4">
        <v>2.0</v>
      </c>
      <c r="F3744" s="4">
        <v>3.0</v>
      </c>
      <c r="G3744" s="4">
        <v>6.0</v>
      </c>
      <c r="H3744" s="5">
        <v>45089.0</v>
      </c>
      <c r="I3744" s="4">
        <f>IFERROR(__xludf.DUMMYFUNCTION("SPLIT(H3744,""/"")"),12.0)</f>
        <v>12</v>
      </c>
      <c r="J3744" s="4">
        <f>IFERROR(__xludf.DUMMYFUNCTION("""COMPUTED_VALUE"""),6.0)</f>
        <v>6</v>
      </c>
      <c r="K3744" s="4">
        <f>IFERROR(__xludf.DUMMYFUNCTION("""COMPUTED_VALUE"""),2023.0)</f>
        <v>2023</v>
      </c>
    </row>
    <row r="3745">
      <c r="A3745" s="1" t="s">
        <v>9511</v>
      </c>
      <c r="B3745" s="4" t="s">
        <v>55</v>
      </c>
      <c r="C3745" s="4" t="s">
        <v>24</v>
      </c>
      <c r="D3745" s="4" t="s">
        <v>30</v>
      </c>
      <c r="E3745" s="4">
        <v>4.0</v>
      </c>
      <c r="F3745" s="4">
        <v>3.0</v>
      </c>
      <c r="G3745" s="4">
        <v>12.0</v>
      </c>
      <c r="H3745" s="5">
        <v>45090.0</v>
      </c>
      <c r="I3745" s="4">
        <f>IFERROR(__xludf.DUMMYFUNCTION("SPLIT(H3745,""/"")"),13.0)</f>
        <v>13</v>
      </c>
      <c r="J3745" s="4">
        <f>IFERROR(__xludf.DUMMYFUNCTION("""COMPUTED_VALUE"""),6.0)</f>
        <v>6</v>
      </c>
      <c r="K3745" s="4">
        <f>IFERROR(__xludf.DUMMYFUNCTION("""COMPUTED_VALUE"""),2023.0)</f>
        <v>2023</v>
      </c>
    </row>
    <row r="3746">
      <c r="A3746" s="1" t="s">
        <v>9717</v>
      </c>
      <c r="B3746" s="4" t="s">
        <v>55</v>
      </c>
      <c r="C3746" s="4" t="s">
        <v>24</v>
      </c>
      <c r="D3746" s="4" t="s">
        <v>28</v>
      </c>
      <c r="E3746" s="4">
        <v>2.0</v>
      </c>
      <c r="F3746" s="4">
        <v>3.0</v>
      </c>
      <c r="G3746" s="4">
        <v>6.0</v>
      </c>
      <c r="H3746" s="5">
        <v>45090.0</v>
      </c>
      <c r="I3746" s="4">
        <f>IFERROR(__xludf.DUMMYFUNCTION("SPLIT(H3746,""/"")"),13.0)</f>
        <v>13</v>
      </c>
      <c r="J3746" s="4">
        <f>IFERROR(__xludf.DUMMYFUNCTION("""COMPUTED_VALUE"""),6.0)</f>
        <v>6</v>
      </c>
      <c r="K3746" s="4">
        <f>IFERROR(__xludf.DUMMYFUNCTION("""COMPUTED_VALUE"""),2023.0)</f>
        <v>2023</v>
      </c>
    </row>
    <row r="3747">
      <c r="A3747" s="1" t="s">
        <v>475</v>
      </c>
      <c r="B3747" s="4" t="s">
        <v>55</v>
      </c>
      <c r="C3747" s="4" t="s">
        <v>29</v>
      </c>
      <c r="D3747" s="4" t="s">
        <v>39</v>
      </c>
      <c r="E3747" s="4">
        <v>5.0</v>
      </c>
      <c r="F3747" s="4">
        <v>3.0</v>
      </c>
      <c r="G3747" s="4">
        <v>15.0</v>
      </c>
      <c r="H3747" s="5">
        <v>45090.0</v>
      </c>
      <c r="I3747" s="4">
        <f>IFERROR(__xludf.DUMMYFUNCTION("SPLIT(H3747,""/"")"),13.0)</f>
        <v>13</v>
      </c>
      <c r="J3747" s="4">
        <f>IFERROR(__xludf.DUMMYFUNCTION("""COMPUTED_VALUE"""),6.0)</f>
        <v>6</v>
      </c>
      <c r="K3747" s="4">
        <f>IFERROR(__xludf.DUMMYFUNCTION("""COMPUTED_VALUE"""),2023.0)</f>
        <v>2023</v>
      </c>
    </row>
    <row r="3748">
      <c r="A3748" s="1" t="s">
        <v>2698</v>
      </c>
      <c r="B3748" s="4" t="s">
        <v>55</v>
      </c>
      <c r="C3748" s="4" t="s">
        <v>24</v>
      </c>
      <c r="D3748" s="4" t="s">
        <v>23</v>
      </c>
      <c r="E3748" s="4">
        <v>2.0</v>
      </c>
      <c r="F3748" s="4">
        <v>3.0</v>
      </c>
      <c r="G3748" s="4">
        <v>6.0</v>
      </c>
      <c r="H3748" s="5">
        <v>45091.0</v>
      </c>
      <c r="I3748" s="4">
        <f>IFERROR(__xludf.DUMMYFUNCTION("SPLIT(H3748,""/"")"),14.0)</f>
        <v>14</v>
      </c>
      <c r="J3748" s="4">
        <f>IFERROR(__xludf.DUMMYFUNCTION("""COMPUTED_VALUE"""),6.0)</f>
        <v>6</v>
      </c>
      <c r="K3748" s="4">
        <f>IFERROR(__xludf.DUMMYFUNCTION("""COMPUTED_VALUE"""),2023.0)</f>
        <v>2023</v>
      </c>
    </row>
    <row r="3749">
      <c r="A3749" s="1" t="s">
        <v>4778</v>
      </c>
      <c r="B3749" s="4" t="s">
        <v>55</v>
      </c>
      <c r="C3749" s="4" t="s">
        <v>24</v>
      </c>
      <c r="D3749" s="4" t="s">
        <v>23</v>
      </c>
      <c r="E3749" s="4">
        <v>1.0</v>
      </c>
      <c r="F3749" s="4">
        <v>3.0</v>
      </c>
      <c r="G3749" s="4">
        <v>3.0</v>
      </c>
      <c r="H3749" s="5">
        <v>45091.0</v>
      </c>
      <c r="I3749" s="4">
        <f>IFERROR(__xludf.DUMMYFUNCTION("SPLIT(H3749,""/"")"),14.0)</f>
        <v>14</v>
      </c>
      <c r="J3749" s="4">
        <f>IFERROR(__xludf.DUMMYFUNCTION("""COMPUTED_VALUE"""),6.0)</f>
        <v>6</v>
      </c>
      <c r="K3749" s="4">
        <f>IFERROR(__xludf.DUMMYFUNCTION("""COMPUTED_VALUE"""),2023.0)</f>
        <v>2023</v>
      </c>
    </row>
    <row r="3750">
      <c r="A3750" s="1" t="s">
        <v>6962</v>
      </c>
      <c r="B3750" s="4" t="s">
        <v>55</v>
      </c>
      <c r="C3750" s="4" t="s">
        <v>30</v>
      </c>
      <c r="D3750" s="4" t="s">
        <v>28</v>
      </c>
      <c r="E3750" s="4">
        <v>4.0</v>
      </c>
      <c r="F3750" s="4">
        <v>3.0</v>
      </c>
      <c r="G3750" s="4">
        <v>12.0</v>
      </c>
      <c r="H3750" s="5">
        <v>45091.0</v>
      </c>
      <c r="I3750" s="4">
        <f>IFERROR(__xludf.DUMMYFUNCTION("SPLIT(H3750,""/"")"),14.0)</f>
        <v>14</v>
      </c>
      <c r="J3750" s="4">
        <f>IFERROR(__xludf.DUMMYFUNCTION("""COMPUTED_VALUE"""),6.0)</f>
        <v>6</v>
      </c>
      <c r="K3750" s="4">
        <f>IFERROR(__xludf.DUMMYFUNCTION("""COMPUTED_VALUE"""),2023.0)</f>
        <v>2023</v>
      </c>
    </row>
    <row r="3751">
      <c r="A3751" s="1" t="s">
        <v>2325</v>
      </c>
      <c r="B3751" s="4" t="s">
        <v>55</v>
      </c>
      <c r="C3751" s="4" t="s">
        <v>30</v>
      </c>
      <c r="D3751" s="4" t="s">
        <v>30</v>
      </c>
      <c r="E3751" s="4">
        <v>2.0</v>
      </c>
      <c r="F3751" s="4">
        <v>3.0</v>
      </c>
      <c r="G3751" s="4">
        <v>6.0</v>
      </c>
      <c r="H3751" s="5">
        <v>45092.0</v>
      </c>
      <c r="I3751" s="4">
        <f>IFERROR(__xludf.DUMMYFUNCTION("SPLIT(H3751,""/"")"),15.0)</f>
        <v>15</v>
      </c>
      <c r="J3751" s="4">
        <f>IFERROR(__xludf.DUMMYFUNCTION("""COMPUTED_VALUE"""),6.0)</f>
        <v>6</v>
      </c>
      <c r="K3751" s="4">
        <f>IFERROR(__xludf.DUMMYFUNCTION("""COMPUTED_VALUE"""),2023.0)</f>
        <v>2023</v>
      </c>
    </row>
    <row r="3752">
      <c r="A3752" s="1" t="s">
        <v>118</v>
      </c>
      <c r="B3752" s="4" t="s">
        <v>55</v>
      </c>
      <c r="C3752" s="4" t="s">
        <v>29</v>
      </c>
      <c r="D3752" s="4" t="s">
        <v>28</v>
      </c>
      <c r="E3752" s="4">
        <v>4.0</v>
      </c>
      <c r="F3752" s="4">
        <v>3.0</v>
      </c>
      <c r="G3752" s="4">
        <v>12.0</v>
      </c>
      <c r="H3752" s="5">
        <v>45092.0</v>
      </c>
      <c r="I3752" s="4">
        <f>IFERROR(__xludf.DUMMYFUNCTION("SPLIT(H3752,""/"")"),15.0)</f>
        <v>15</v>
      </c>
      <c r="J3752" s="4">
        <f>IFERROR(__xludf.DUMMYFUNCTION("""COMPUTED_VALUE"""),6.0)</f>
        <v>6</v>
      </c>
      <c r="K3752" s="4">
        <f>IFERROR(__xludf.DUMMYFUNCTION("""COMPUTED_VALUE"""),2023.0)</f>
        <v>2023</v>
      </c>
    </row>
    <row r="3753">
      <c r="A3753" s="1" t="s">
        <v>4980</v>
      </c>
      <c r="B3753" s="4" t="s">
        <v>55</v>
      </c>
      <c r="C3753" s="4" t="s">
        <v>30</v>
      </c>
      <c r="D3753" s="4" t="s">
        <v>30</v>
      </c>
      <c r="E3753" s="4">
        <v>1.0</v>
      </c>
      <c r="F3753" s="4">
        <v>3.0</v>
      </c>
      <c r="G3753" s="4">
        <v>3.0</v>
      </c>
      <c r="H3753" s="5">
        <v>45093.0</v>
      </c>
      <c r="I3753" s="4">
        <f>IFERROR(__xludf.DUMMYFUNCTION("SPLIT(H3753,""/"")"),16.0)</f>
        <v>16</v>
      </c>
      <c r="J3753" s="4">
        <f>IFERROR(__xludf.DUMMYFUNCTION("""COMPUTED_VALUE"""),6.0)</f>
        <v>6</v>
      </c>
      <c r="K3753" s="4">
        <f>IFERROR(__xludf.DUMMYFUNCTION("""COMPUTED_VALUE"""),2023.0)</f>
        <v>2023</v>
      </c>
    </row>
    <row r="3754">
      <c r="A3754" s="1" t="s">
        <v>1141</v>
      </c>
      <c r="B3754" s="4" t="s">
        <v>55</v>
      </c>
      <c r="C3754" s="4" t="s">
        <v>30</v>
      </c>
      <c r="D3754" s="4" t="s">
        <v>30</v>
      </c>
      <c r="E3754" s="4">
        <v>2.0</v>
      </c>
      <c r="F3754" s="4">
        <v>3.0</v>
      </c>
      <c r="G3754" s="4">
        <v>6.0</v>
      </c>
      <c r="H3754" s="5">
        <v>45093.0</v>
      </c>
      <c r="I3754" s="4">
        <f>IFERROR(__xludf.DUMMYFUNCTION("SPLIT(H3754,""/"")"),16.0)</f>
        <v>16</v>
      </c>
      <c r="J3754" s="4">
        <f>IFERROR(__xludf.DUMMYFUNCTION("""COMPUTED_VALUE"""),6.0)</f>
        <v>6</v>
      </c>
      <c r="K3754" s="4">
        <f>IFERROR(__xludf.DUMMYFUNCTION("""COMPUTED_VALUE"""),2023.0)</f>
        <v>2023</v>
      </c>
    </row>
    <row r="3755">
      <c r="A3755" s="1" t="s">
        <v>7994</v>
      </c>
      <c r="B3755" s="4" t="s">
        <v>55</v>
      </c>
      <c r="C3755" s="4" t="s">
        <v>29</v>
      </c>
      <c r="D3755" s="4" t="s">
        <v>23</v>
      </c>
      <c r="E3755" s="4">
        <v>2.0</v>
      </c>
      <c r="F3755" s="4">
        <v>3.0</v>
      </c>
      <c r="G3755" s="4">
        <v>6.0</v>
      </c>
      <c r="H3755" s="5">
        <v>45094.0</v>
      </c>
      <c r="I3755" s="4">
        <f>IFERROR(__xludf.DUMMYFUNCTION("SPLIT(H3755,""/"")"),17.0)</f>
        <v>17</v>
      </c>
      <c r="J3755" s="4">
        <f>IFERROR(__xludf.DUMMYFUNCTION("""COMPUTED_VALUE"""),6.0)</f>
        <v>6</v>
      </c>
      <c r="K3755" s="4">
        <f>IFERROR(__xludf.DUMMYFUNCTION("""COMPUTED_VALUE"""),2023.0)</f>
        <v>2023</v>
      </c>
    </row>
    <row r="3756">
      <c r="A3756" s="1" t="s">
        <v>898</v>
      </c>
      <c r="B3756" s="4" t="s">
        <v>55</v>
      </c>
      <c r="C3756" s="4" t="s">
        <v>30</v>
      </c>
      <c r="D3756" s="4" t="s">
        <v>30</v>
      </c>
      <c r="E3756" s="4">
        <v>5.0</v>
      </c>
      <c r="F3756" s="4">
        <v>3.0</v>
      </c>
      <c r="G3756" s="4">
        <v>15.0</v>
      </c>
      <c r="H3756" s="5">
        <v>45094.0</v>
      </c>
      <c r="I3756" s="4">
        <f>IFERROR(__xludf.DUMMYFUNCTION("SPLIT(H3756,""/"")"),17.0)</f>
        <v>17</v>
      </c>
      <c r="J3756" s="4">
        <f>IFERROR(__xludf.DUMMYFUNCTION("""COMPUTED_VALUE"""),6.0)</f>
        <v>6</v>
      </c>
      <c r="K3756" s="4">
        <f>IFERROR(__xludf.DUMMYFUNCTION("""COMPUTED_VALUE"""),2023.0)</f>
        <v>2023</v>
      </c>
    </row>
    <row r="3757">
      <c r="A3757" s="1" t="s">
        <v>5815</v>
      </c>
      <c r="B3757" s="4" t="s">
        <v>55</v>
      </c>
      <c r="C3757" s="4" t="s">
        <v>30</v>
      </c>
      <c r="D3757" s="4" t="s">
        <v>23</v>
      </c>
      <c r="E3757" s="4">
        <v>3.0</v>
      </c>
      <c r="F3757" s="4">
        <v>3.0</v>
      </c>
      <c r="G3757" s="4">
        <v>9.0</v>
      </c>
      <c r="H3757" s="5">
        <v>45094.0</v>
      </c>
      <c r="I3757" s="4">
        <f>IFERROR(__xludf.DUMMYFUNCTION("SPLIT(H3757,""/"")"),17.0)</f>
        <v>17</v>
      </c>
      <c r="J3757" s="4">
        <f>IFERROR(__xludf.DUMMYFUNCTION("""COMPUTED_VALUE"""),6.0)</f>
        <v>6</v>
      </c>
      <c r="K3757" s="4">
        <f>IFERROR(__xludf.DUMMYFUNCTION("""COMPUTED_VALUE"""),2023.0)</f>
        <v>2023</v>
      </c>
    </row>
    <row r="3758">
      <c r="A3758" s="1" t="s">
        <v>9365</v>
      </c>
      <c r="B3758" s="4" t="s">
        <v>55</v>
      </c>
      <c r="C3758" s="4" t="s">
        <v>24</v>
      </c>
      <c r="D3758" s="4" t="s">
        <v>28</v>
      </c>
      <c r="E3758" s="4">
        <v>4.0</v>
      </c>
      <c r="F3758" s="4">
        <v>3.0</v>
      </c>
      <c r="G3758" s="4">
        <v>12.0</v>
      </c>
      <c r="H3758" s="5">
        <v>45094.0</v>
      </c>
      <c r="I3758" s="4">
        <f>IFERROR(__xludf.DUMMYFUNCTION("SPLIT(H3758,""/"")"),17.0)</f>
        <v>17</v>
      </c>
      <c r="J3758" s="4">
        <f>IFERROR(__xludf.DUMMYFUNCTION("""COMPUTED_VALUE"""),6.0)</f>
        <v>6</v>
      </c>
      <c r="K3758" s="4">
        <f>IFERROR(__xludf.DUMMYFUNCTION("""COMPUTED_VALUE"""),2023.0)</f>
        <v>2023</v>
      </c>
    </row>
    <row r="3759">
      <c r="A3759" s="1" t="s">
        <v>8116</v>
      </c>
      <c r="B3759" s="4" t="s">
        <v>55</v>
      </c>
      <c r="C3759" s="4" t="s">
        <v>30</v>
      </c>
      <c r="D3759" s="4" t="s">
        <v>28</v>
      </c>
      <c r="E3759" s="4">
        <v>3.0</v>
      </c>
      <c r="F3759" s="4">
        <v>3.0</v>
      </c>
      <c r="G3759" s="4">
        <v>9.0</v>
      </c>
      <c r="H3759" s="5">
        <v>45095.0</v>
      </c>
      <c r="I3759" s="4">
        <f>IFERROR(__xludf.DUMMYFUNCTION("SPLIT(H3759,""/"")"),18.0)</f>
        <v>18</v>
      </c>
      <c r="J3759" s="4">
        <f>IFERROR(__xludf.DUMMYFUNCTION("""COMPUTED_VALUE"""),6.0)</f>
        <v>6</v>
      </c>
      <c r="K3759" s="4">
        <f>IFERROR(__xludf.DUMMYFUNCTION("""COMPUTED_VALUE"""),2023.0)</f>
        <v>2023</v>
      </c>
    </row>
    <row r="3760">
      <c r="A3760" s="1" t="s">
        <v>4016</v>
      </c>
      <c r="B3760" s="4" t="s">
        <v>55</v>
      </c>
      <c r="C3760" s="4" t="s">
        <v>29</v>
      </c>
      <c r="D3760" s="4" t="s">
        <v>30</v>
      </c>
      <c r="E3760" s="4">
        <v>3.0</v>
      </c>
      <c r="F3760" s="4">
        <v>3.0</v>
      </c>
      <c r="G3760" s="4">
        <v>9.0</v>
      </c>
      <c r="H3760" s="5">
        <v>45095.0</v>
      </c>
      <c r="I3760" s="4">
        <f>IFERROR(__xludf.DUMMYFUNCTION("SPLIT(H3760,""/"")"),18.0)</f>
        <v>18</v>
      </c>
      <c r="J3760" s="4">
        <f>IFERROR(__xludf.DUMMYFUNCTION("""COMPUTED_VALUE"""),6.0)</f>
        <v>6</v>
      </c>
      <c r="K3760" s="4">
        <f>IFERROR(__xludf.DUMMYFUNCTION("""COMPUTED_VALUE"""),2023.0)</f>
        <v>2023</v>
      </c>
    </row>
    <row r="3761">
      <c r="A3761" s="1" t="s">
        <v>9824</v>
      </c>
      <c r="B3761" s="4" t="s">
        <v>55</v>
      </c>
      <c r="C3761" s="4" t="s">
        <v>30</v>
      </c>
      <c r="D3761" s="4" t="s">
        <v>28</v>
      </c>
      <c r="E3761" s="4">
        <v>1.0</v>
      </c>
      <c r="F3761" s="4">
        <v>3.0</v>
      </c>
      <c r="G3761" s="4">
        <v>3.0</v>
      </c>
      <c r="H3761" s="5">
        <v>45095.0</v>
      </c>
      <c r="I3761" s="4">
        <f>IFERROR(__xludf.DUMMYFUNCTION("SPLIT(H3761,""/"")"),18.0)</f>
        <v>18</v>
      </c>
      <c r="J3761" s="4">
        <f>IFERROR(__xludf.DUMMYFUNCTION("""COMPUTED_VALUE"""),6.0)</f>
        <v>6</v>
      </c>
      <c r="K3761" s="4">
        <f>IFERROR(__xludf.DUMMYFUNCTION("""COMPUTED_VALUE"""),2023.0)</f>
        <v>2023</v>
      </c>
    </row>
    <row r="3762">
      <c r="A3762" s="1" t="s">
        <v>9596</v>
      </c>
      <c r="B3762" s="4" t="s">
        <v>55</v>
      </c>
      <c r="C3762" s="4" t="s">
        <v>29</v>
      </c>
      <c r="D3762" s="4" t="s">
        <v>30</v>
      </c>
      <c r="E3762" s="4">
        <v>5.0</v>
      </c>
      <c r="F3762" s="4">
        <v>3.0</v>
      </c>
      <c r="G3762" s="4">
        <v>15.0</v>
      </c>
      <c r="H3762" s="5">
        <v>45096.0</v>
      </c>
      <c r="I3762" s="4">
        <f>IFERROR(__xludf.DUMMYFUNCTION("SPLIT(H3762,""/"")"),19.0)</f>
        <v>19</v>
      </c>
      <c r="J3762" s="4">
        <f>IFERROR(__xludf.DUMMYFUNCTION("""COMPUTED_VALUE"""),6.0)</f>
        <v>6</v>
      </c>
      <c r="K3762" s="4">
        <f>IFERROR(__xludf.DUMMYFUNCTION("""COMPUTED_VALUE"""),2023.0)</f>
        <v>2023</v>
      </c>
    </row>
    <row r="3763">
      <c r="A3763" s="1" t="s">
        <v>3351</v>
      </c>
      <c r="B3763" s="4" t="s">
        <v>55</v>
      </c>
      <c r="C3763" s="4" t="s">
        <v>24</v>
      </c>
      <c r="D3763" s="4" t="s">
        <v>39</v>
      </c>
      <c r="E3763" s="4">
        <v>3.0</v>
      </c>
      <c r="F3763" s="4">
        <v>3.0</v>
      </c>
      <c r="G3763" s="4">
        <v>9.0</v>
      </c>
      <c r="H3763" s="5">
        <v>45096.0</v>
      </c>
      <c r="I3763" s="4">
        <f>IFERROR(__xludf.DUMMYFUNCTION("SPLIT(H3763,""/"")"),19.0)</f>
        <v>19</v>
      </c>
      <c r="J3763" s="4">
        <f>IFERROR(__xludf.DUMMYFUNCTION("""COMPUTED_VALUE"""),6.0)</f>
        <v>6</v>
      </c>
      <c r="K3763" s="4">
        <f>IFERROR(__xludf.DUMMYFUNCTION("""COMPUTED_VALUE"""),2023.0)</f>
        <v>2023</v>
      </c>
    </row>
    <row r="3764">
      <c r="A3764" s="1" t="s">
        <v>5059</v>
      </c>
      <c r="B3764" s="4" t="s">
        <v>55</v>
      </c>
      <c r="C3764" s="4" t="s">
        <v>30</v>
      </c>
      <c r="D3764" s="4" t="s">
        <v>28</v>
      </c>
      <c r="E3764" s="4">
        <v>2.0</v>
      </c>
      <c r="F3764" s="4">
        <v>3.0</v>
      </c>
      <c r="G3764" s="4">
        <v>6.0</v>
      </c>
      <c r="H3764" s="5">
        <v>45096.0</v>
      </c>
      <c r="I3764" s="4">
        <f>IFERROR(__xludf.DUMMYFUNCTION("SPLIT(H3764,""/"")"),19.0)</f>
        <v>19</v>
      </c>
      <c r="J3764" s="4">
        <f>IFERROR(__xludf.DUMMYFUNCTION("""COMPUTED_VALUE"""),6.0)</f>
        <v>6</v>
      </c>
      <c r="K3764" s="4">
        <f>IFERROR(__xludf.DUMMYFUNCTION("""COMPUTED_VALUE"""),2023.0)</f>
        <v>2023</v>
      </c>
    </row>
    <row r="3765">
      <c r="A3765" s="1" t="s">
        <v>8517</v>
      </c>
      <c r="B3765" s="4" t="s">
        <v>55</v>
      </c>
      <c r="C3765" s="4" t="s">
        <v>24</v>
      </c>
      <c r="D3765" s="4" t="s">
        <v>30</v>
      </c>
      <c r="E3765" s="4">
        <v>1.0</v>
      </c>
      <c r="F3765" s="4">
        <v>3.0</v>
      </c>
      <c r="G3765" s="4">
        <v>3.0</v>
      </c>
      <c r="H3765" s="5">
        <v>45097.0</v>
      </c>
      <c r="I3765" s="4">
        <f>IFERROR(__xludf.DUMMYFUNCTION("SPLIT(H3765,""/"")"),20.0)</f>
        <v>20</v>
      </c>
      <c r="J3765" s="4">
        <f>IFERROR(__xludf.DUMMYFUNCTION("""COMPUTED_VALUE"""),6.0)</f>
        <v>6</v>
      </c>
      <c r="K3765" s="4">
        <f>IFERROR(__xludf.DUMMYFUNCTION("""COMPUTED_VALUE"""),2023.0)</f>
        <v>2023</v>
      </c>
    </row>
    <row r="3766">
      <c r="A3766" s="1" t="s">
        <v>4709</v>
      </c>
      <c r="B3766" s="4" t="s">
        <v>55</v>
      </c>
      <c r="C3766" s="4" t="s">
        <v>24</v>
      </c>
      <c r="D3766" s="4" t="s">
        <v>30</v>
      </c>
      <c r="E3766" s="4">
        <v>5.0</v>
      </c>
      <c r="F3766" s="4">
        <v>3.0</v>
      </c>
      <c r="G3766" s="4">
        <v>15.0</v>
      </c>
      <c r="H3766" s="5">
        <v>45097.0</v>
      </c>
      <c r="I3766" s="4">
        <f>IFERROR(__xludf.DUMMYFUNCTION("SPLIT(H3766,""/"")"),20.0)</f>
        <v>20</v>
      </c>
      <c r="J3766" s="4">
        <f>IFERROR(__xludf.DUMMYFUNCTION("""COMPUTED_VALUE"""),6.0)</f>
        <v>6</v>
      </c>
      <c r="K3766" s="4">
        <f>IFERROR(__xludf.DUMMYFUNCTION("""COMPUTED_VALUE"""),2023.0)</f>
        <v>2023</v>
      </c>
    </row>
    <row r="3767">
      <c r="A3767" s="1" t="s">
        <v>558</v>
      </c>
      <c r="B3767" s="4" t="s">
        <v>55</v>
      </c>
      <c r="C3767" s="4" t="s">
        <v>24</v>
      </c>
      <c r="D3767" s="4" t="s">
        <v>30</v>
      </c>
      <c r="E3767" s="4">
        <v>2.0</v>
      </c>
      <c r="F3767" s="4">
        <v>3.0</v>
      </c>
      <c r="G3767" s="4">
        <v>6.0</v>
      </c>
      <c r="H3767" s="5">
        <v>45097.0</v>
      </c>
      <c r="I3767" s="4">
        <f>IFERROR(__xludf.DUMMYFUNCTION("SPLIT(H3767,""/"")"),20.0)</f>
        <v>20</v>
      </c>
      <c r="J3767" s="4">
        <f>IFERROR(__xludf.DUMMYFUNCTION("""COMPUTED_VALUE"""),6.0)</f>
        <v>6</v>
      </c>
      <c r="K3767" s="4">
        <f>IFERROR(__xludf.DUMMYFUNCTION("""COMPUTED_VALUE"""),2023.0)</f>
        <v>2023</v>
      </c>
    </row>
    <row r="3768">
      <c r="A3768" s="1" t="s">
        <v>4255</v>
      </c>
      <c r="B3768" s="4" t="s">
        <v>55</v>
      </c>
      <c r="C3768" s="4" t="s">
        <v>29</v>
      </c>
      <c r="D3768" s="4" t="s">
        <v>30</v>
      </c>
      <c r="E3768" s="4">
        <v>1.0</v>
      </c>
      <c r="F3768" s="4">
        <v>3.0</v>
      </c>
      <c r="G3768" s="4">
        <v>3.0</v>
      </c>
      <c r="H3768" s="5">
        <v>45098.0</v>
      </c>
      <c r="I3768" s="4">
        <f>IFERROR(__xludf.DUMMYFUNCTION("SPLIT(H3768,""/"")"),21.0)</f>
        <v>21</v>
      </c>
      <c r="J3768" s="4">
        <f>IFERROR(__xludf.DUMMYFUNCTION("""COMPUTED_VALUE"""),6.0)</f>
        <v>6</v>
      </c>
      <c r="K3768" s="4">
        <f>IFERROR(__xludf.DUMMYFUNCTION("""COMPUTED_VALUE"""),2023.0)</f>
        <v>2023</v>
      </c>
    </row>
    <row r="3769">
      <c r="A3769" s="1" t="s">
        <v>1577</v>
      </c>
      <c r="B3769" s="4" t="s">
        <v>55</v>
      </c>
      <c r="C3769" s="4" t="s">
        <v>29</v>
      </c>
      <c r="D3769" s="4" t="s">
        <v>23</v>
      </c>
      <c r="E3769" s="4">
        <v>4.0</v>
      </c>
      <c r="F3769" s="4">
        <v>3.0</v>
      </c>
      <c r="G3769" s="4">
        <v>12.0</v>
      </c>
      <c r="H3769" s="5">
        <v>45098.0</v>
      </c>
      <c r="I3769" s="4">
        <f>IFERROR(__xludf.DUMMYFUNCTION("SPLIT(H3769,""/"")"),21.0)</f>
        <v>21</v>
      </c>
      <c r="J3769" s="4">
        <f>IFERROR(__xludf.DUMMYFUNCTION("""COMPUTED_VALUE"""),6.0)</f>
        <v>6</v>
      </c>
      <c r="K3769" s="4">
        <f>IFERROR(__xludf.DUMMYFUNCTION("""COMPUTED_VALUE"""),2023.0)</f>
        <v>2023</v>
      </c>
    </row>
    <row r="3770">
      <c r="A3770" s="1" t="s">
        <v>2963</v>
      </c>
      <c r="B3770" s="4" t="s">
        <v>55</v>
      </c>
      <c r="C3770" s="4" t="s">
        <v>30</v>
      </c>
      <c r="D3770" s="4" t="s">
        <v>23</v>
      </c>
      <c r="E3770" s="4">
        <v>5.0</v>
      </c>
      <c r="F3770" s="4">
        <v>3.0</v>
      </c>
      <c r="G3770" s="4">
        <v>15.0</v>
      </c>
      <c r="H3770" s="5">
        <v>45099.0</v>
      </c>
      <c r="I3770" s="4">
        <f>IFERROR(__xludf.DUMMYFUNCTION("SPLIT(H3770,""/"")"),22.0)</f>
        <v>22</v>
      </c>
      <c r="J3770" s="4">
        <f>IFERROR(__xludf.DUMMYFUNCTION("""COMPUTED_VALUE"""),6.0)</f>
        <v>6</v>
      </c>
      <c r="K3770" s="4">
        <f>IFERROR(__xludf.DUMMYFUNCTION("""COMPUTED_VALUE"""),2023.0)</f>
        <v>2023</v>
      </c>
    </row>
    <row r="3771">
      <c r="A3771" s="1" t="s">
        <v>6271</v>
      </c>
      <c r="B3771" s="4" t="s">
        <v>55</v>
      </c>
      <c r="C3771" s="4" t="s">
        <v>29</v>
      </c>
      <c r="D3771" s="4" t="s">
        <v>30</v>
      </c>
      <c r="E3771" s="4">
        <v>4.0</v>
      </c>
      <c r="F3771" s="4">
        <v>3.0</v>
      </c>
      <c r="G3771" s="4">
        <v>12.0</v>
      </c>
      <c r="H3771" s="5">
        <v>45099.0</v>
      </c>
      <c r="I3771" s="4">
        <f>IFERROR(__xludf.DUMMYFUNCTION("SPLIT(H3771,""/"")"),22.0)</f>
        <v>22</v>
      </c>
      <c r="J3771" s="4">
        <f>IFERROR(__xludf.DUMMYFUNCTION("""COMPUTED_VALUE"""),6.0)</f>
        <v>6</v>
      </c>
      <c r="K3771" s="4">
        <f>IFERROR(__xludf.DUMMYFUNCTION("""COMPUTED_VALUE"""),2023.0)</f>
        <v>2023</v>
      </c>
    </row>
    <row r="3772">
      <c r="A3772" s="1" t="s">
        <v>9357</v>
      </c>
      <c r="B3772" s="4" t="s">
        <v>55</v>
      </c>
      <c r="C3772" s="4" t="s">
        <v>24</v>
      </c>
      <c r="D3772" s="4" t="s">
        <v>39</v>
      </c>
      <c r="E3772" s="4">
        <v>5.0</v>
      </c>
      <c r="F3772" s="4">
        <v>3.0</v>
      </c>
      <c r="G3772" s="4">
        <v>15.0</v>
      </c>
      <c r="H3772" s="5">
        <v>45100.0</v>
      </c>
      <c r="I3772" s="4">
        <f>IFERROR(__xludf.DUMMYFUNCTION("SPLIT(H3772,""/"")"),23.0)</f>
        <v>23</v>
      </c>
      <c r="J3772" s="4">
        <f>IFERROR(__xludf.DUMMYFUNCTION("""COMPUTED_VALUE"""),6.0)</f>
        <v>6</v>
      </c>
      <c r="K3772" s="4">
        <f>IFERROR(__xludf.DUMMYFUNCTION("""COMPUTED_VALUE"""),2023.0)</f>
        <v>2023</v>
      </c>
    </row>
    <row r="3773">
      <c r="A3773" s="1" t="s">
        <v>1295</v>
      </c>
      <c r="B3773" s="4" t="s">
        <v>55</v>
      </c>
      <c r="C3773" s="4" t="s">
        <v>24</v>
      </c>
      <c r="D3773" s="4" t="s">
        <v>23</v>
      </c>
      <c r="E3773" s="4">
        <v>1.0</v>
      </c>
      <c r="F3773" s="4">
        <v>3.0</v>
      </c>
      <c r="G3773" s="4">
        <v>3.0</v>
      </c>
      <c r="H3773" s="5">
        <v>45101.0</v>
      </c>
      <c r="I3773" s="4">
        <f>IFERROR(__xludf.DUMMYFUNCTION("SPLIT(H3773,""/"")"),24.0)</f>
        <v>24</v>
      </c>
      <c r="J3773" s="4">
        <f>IFERROR(__xludf.DUMMYFUNCTION("""COMPUTED_VALUE"""),6.0)</f>
        <v>6</v>
      </c>
      <c r="K3773" s="4">
        <f>IFERROR(__xludf.DUMMYFUNCTION("""COMPUTED_VALUE"""),2023.0)</f>
        <v>2023</v>
      </c>
    </row>
    <row r="3774">
      <c r="A3774" s="1" t="s">
        <v>7121</v>
      </c>
      <c r="B3774" s="4" t="s">
        <v>55</v>
      </c>
      <c r="C3774" s="4" t="s">
        <v>24</v>
      </c>
      <c r="D3774" s="4" t="s">
        <v>28</v>
      </c>
      <c r="E3774" s="4">
        <v>3.0</v>
      </c>
      <c r="F3774" s="4">
        <v>3.0</v>
      </c>
      <c r="G3774" s="4">
        <v>9.0</v>
      </c>
      <c r="H3774" s="5">
        <v>45101.0</v>
      </c>
      <c r="I3774" s="4">
        <f>IFERROR(__xludf.DUMMYFUNCTION("SPLIT(H3774,""/"")"),24.0)</f>
        <v>24</v>
      </c>
      <c r="J3774" s="4">
        <f>IFERROR(__xludf.DUMMYFUNCTION("""COMPUTED_VALUE"""),6.0)</f>
        <v>6</v>
      </c>
      <c r="K3774" s="4">
        <f>IFERROR(__xludf.DUMMYFUNCTION("""COMPUTED_VALUE"""),2023.0)</f>
        <v>2023</v>
      </c>
    </row>
    <row r="3775">
      <c r="A3775" s="1" t="s">
        <v>3122</v>
      </c>
      <c r="B3775" s="4" t="s">
        <v>55</v>
      </c>
      <c r="C3775" s="4" t="s">
        <v>24</v>
      </c>
      <c r="D3775" s="4" t="s">
        <v>23</v>
      </c>
      <c r="E3775" s="4">
        <v>1.0</v>
      </c>
      <c r="F3775" s="4">
        <v>3.0</v>
      </c>
      <c r="G3775" s="4">
        <v>3.0</v>
      </c>
      <c r="H3775" s="5">
        <v>45101.0</v>
      </c>
      <c r="I3775" s="4">
        <f>IFERROR(__xludf.DUMMYFUNCTION("SPLIT(H3775,""/"")"),24.0)</f>
        <v>24</v>
      </c>
      <c r="J3775" s="4">
        <f>IFERROR(__xludf.DUMMYFUNCTION("""COMPUTED_VALUE"""),6.0)</f>
        <v>6</v>
      </c>
      <c r="K3775" s="4">
        <f>IFERROR(__xludf.DUMMYFUNCTION("""COMPUTED_VALUE"""),2023.0)</f>
        <v>2023</v>
      </c>
    </row>
    <row r="3776">
      <c r="A3776" s="1" t="s">
        <v>1655</v>
      </c>
      <c r="B3776" s="4" t="s">
        <v>55</v>
      </c>
      <c r="C3776" s="4" t="s">
        <v>24</v>
      </c>
      <c r="D3776" s="4" t="s">
        <v>23</v>
      </c>
      <c r="E3776" s="4">
        <v>2.0</v>
      </c>
      <c r="F3776" s="4">
        <v>3.0</v>
      </c>
      <c r="G3776" s="4">
        <v>6.0</v>
      </c>
      <c r="H3776" s="5">
        <v>45102.0</v>
      </c>
      <c r="I3776" s="4">
        <f>IFERROR(__xludf.DUMMYFUNCTION("SPLIT(H3776,""/"")"),25.0)</f>
        <v>25</v>
      </c>
      <c r="J3776" s="4">
        <f>IFERROR(__xludf.DUMMYFUNCTION("""COMPUTED_VALUE"""),6.0)</f>
        <v>6</v>
      </c>
      <c r="K3776" s="4">
        <f>IFERROR(__xludf.DUMMYFUNCTION("""COMPUTED_VALUE"""),2023.0)</f>
        <v>2023</v>
      </c>
    </row>
    <row r="3777">
      <c r="A3777" s="1" t="s">
        <v>3504</v>
      </c>
      <c r="B3777" s="4" t="s">
        <v>55</v>
      </c>
      <c r="C3777" s="4" t="s">
        <v>30</v>
      </c>
      <c r="D3777" s="4" t="s">
        <v>39</v>
      </c>
      <c r="E3777" s="4">
        <v>1.0</v>
      </c>
      <c r="F3777" s="4">
        <v>3.0</v>
      </c>
      <c r="G3777" s="4">
        <v>3.0</v>
      </c>
      <c r="H3777" s="5">
        <v>45102.0</v>
      </c>
      <c r="I3777" s="4">
        <f>IFERROR(__xludf.DUMMYFUNCTION("SPLIT(H3777,""/"")"),25.0)</f>
        <v>25</v>
      </c>
      <c r="J3777" s="4">
        <f>IFERROR(__xludf.DUMMYFUNCTION("""COMPUTED_VALUE"""),6.0)</f>
        <v>6</v>
      </c>
      <c r="K3777" s="4">
        <f>IFERROR(__xludf.DUMMYFUNCTION("""COMPUTED_VALUE"""),2023.0)</f>
        <v>2023</v>
      </c>
    </row>
    <row r="3778">
      <c r="A3778" s="1" t="s">
        <v>2529</v>
      </c>
      <c r="B3778" s="4" t="s">
        <v>55</v>
      </c>
      <c r="C3778" s="4" t="s">
        <v>30</v>
      </c>
      <c r="D3778" s="4" t="s">
        <v>39</v>
      </c>
      <c r="E3778" s="4">
        <v>2.0</v>
      </c>
      <c r="F3778" s="4">
        <v>3.0</v>
      </c>
      <c r="G3778" s="4">
        <v>6.0</v>
      </c>
      <c r="H3778" s="5">
        <v>45102.0</v>
      </c>
      <c r="I3778" s="4">
        <f>IFERROR(__xludf.DUMMYFUNCTION("SPLIT(H3778,""/"")"),25.0)</f>
        <v>25</v>
      </c>
      <c r="J3778" s="4">
        <f>IFERROR(__xludf.DUMMYFUNCTION("""COMPUTED_VALUE"""),6.0)</f>
        <v>6</v>
      </c>
      <c r="K3778" s="4">
        <f>IFERROR(__xludf.DUMMYFUNCTION("""COMPUTED_VALUE"""),2023.0)</f>
        <v>2023</v>
      </c>
    </row>
    <row r="3779">
      <c r="A3779" s="1" t="s">
        <v>9079</v>
      </c>
      <c r="B3779" s="4" t="s">
        <v>55</v>
      </c>
      <c r="C3779" s="4" t="s">
        <v>29</v>
      </c>
      <c r="D3779" s="4" t="s">
        <v>23</v>
      </c>
      <c r="E3779" s="4">
        <v>1.0</v>
      </c>
      <c r="F3779" s="4">
        <v>3.0</v>
      </c>
      <c r="G3779" s="4">
        <v>3.0</v>
      </c>
      <c r="H3779" s="5">
        <v>45102.0</v>
      </c>
      <c r="I3779" s="4">
        <f>IFERROR(__xludf.DUMMYFUNCTION("SPLIT(H3779,""/"")"),25.0)</f>
        <v>25</v>
      </c>
      <c r="J3779" s="4">
        <f>IFERROR(__xludf.DUMMYFUNCTION("""COMPUTED_VALUE"""),6.0)</f>
        <v>6</v>
      </c>
      <c r="K3779" s="4">
        <f>IFERROR(__xludf.DUMMYFUNCTION("""COMPUTED_VALUE"""),2023.0)</f>
        <v>2023</v>
      </c>
    </row>
    <row r="3780">
      <c r="A3780" s="1" t="s">
        <v>5645</v>
      </c>
      <c r="B3780" s="4" t="s">
        <v>55</v>
      </c>
      <c r="C3780" s="4" t="s">
        <v>29</v>
      </c>
      <c r="D3780" s="4" t="s">
        <v>30</v>
      </c>
      <c r="E3780" s="4">
        <v>2.0</v>
      </c>
      <c r="F3780" s="4">
        <v>3.0</v>
      </c>
      <c r="G3780" s="4">
        <v>6.0</v>
      </c>
      <c r="H3780" s="5">
        <v>45102.0</v>
      </c>
      <c r="I3780" s="4">
        <f>IFERROR(__xludf.DUMMYFUNCTION("SPLIT(H3780,""/"")"),25.0)</f>
        <v>25</v>
      </c>
      <c r="J3780" s="4">
        <f>IFERROR(__xludf.DUMMYFUNCTION("""COMPUTED_VALUE"""),6.0)</f>
        <v>6</v>
      </c>
      <c r="K3780" s="4">
        <f>IFERROR(__xludf.DUMMYFUNCTION("""COMPUTED_VALUE"""),2023.0)</f>
        <v>2023</v>
      </c>
    </row>
    <row r="3781">
      <c r="A3781" s="1" t="s">
        <v>1156</v>
      </c>
      <c r="B3781" s="4" t="s">
        <v>55</v>
      </c>
      <c r="C3781" s="4" t="s">
        <v>30</v>
      </c>
      <c r="D3781" s="4" t="s">
        <v>30</v>
      </c>
      <c r="E3781" s="4">
        <v>5.0</v>
      </c>
      <c r="F3781" s="4">
        <v>3.0</v>
      </c>
      <c r="G3781" s="4">
        <v>15.0</v>
      </c>
      <c r="H3781" s="5">
        <v>45103.0</v>
      </c>
      <c r="I3781" s="4">
        <f>IFERROR(__xludf.DUMMYFUNCTION("SPLIT(H3781,""/"")"),26.0)</f>
        <v>26</v>
      </c>
      <c r="J3781" s="4">
        <f>IFERROR(__xludf.DUMMYFUNCTION("""COMPUTED_VALUE"""),6.0)</f>
        <v>6</v>
      </c>
      <c r="K3781" s="4">
        <f>IFERROR(__xludf.DUMMYFUNCTION("""COMPUTED_VALUE"""),2023.0)</f>
        <v>2023</v>
      </c>
    </row>
    <row r="3782">
      <c r="A3782" s="1" t="s">
        <v>87</v>
      </c>
      <c r="B3782" s="4" t="s">
        <v>55</v>
      </c>
      <c r="C3782" s="4" t="s">
        <v>30</v>
      </c>
      <c r="D3782" s="4" t="s">
        <v>28</v>
      </c>
      <c r="E3782" s="4">
        <v>5.0</v>
      </c>
      <c r="F3782" s="4">
        <v>3.0</v>
      </c>
      <c r="G3782" s="4">
        <v>15.0</v>
      </c>
      <c r="H3782" s="5">
        <v>45103.0</v>
      </c>
      <c r="I3782" s="4">
        <f>IFERROR(__xludf.DUMMYFUNCTION("SPLIT(H3782,""/"")"),26.0)</f>
        <v>26</v>
      </c>
      <c r="J3782" s="4">
        <f>IFERROR(__xludf.DUMMYFUNCTION("""COMPUTED_VALUE"""),6.0)</f>
        <v>6</v>
      </c>
      <c r="K3782" s="4">
        <f>IFERROR(__xludf.DUMMYFUNCTION("""COMPUTED_VALUE"""),2023.0)</f>
        <v>2023</v>
      </c>
    </row>
    <row r="3783">
      <c r="A3783" s="1" t="s">
        <v>6451</v>
      </c>
      <c r="B3783" s="4" t="s">
        <v>55</v>
      </c>
      <c r="C3783" s="4" t="s">
        <v>24</v>
      </c>
      <c r="D3783" s="4" t="s">
        <v>23</v>
      </c>
      <c r="E3783" s="4">
        <v>4.0</v>
      </c>
      <c r="F3783" s="4">
        <v>3.0</v>
      </c>
      <c r="G3783" s="4">
        <v>12.0</v>
      </c>
      <c r="H3783" s="5">
        <v>45103.0</v>
      </c>
      <c r="I3783" s="4">
        <f>IFERROR(__xludf.DUMMYFUNCTION("SPLIT(H3783,""/"")"),26.0)</f>
        <v>26</v>
      </c>
      <c r="J3783" s="4">
        <f>IFERROR(__xludf.DUMMYFUNCTION("""COMPUTED_VALUE"""),6.0)</f>
        <v>6</v>
      </c>
      <c r="K3783" s="4">
        <f>IFERROR(__xludf.DUMMYFUNCTION("""COMPUTED_VALUE"""),2023.0)</f>
        <v>2023</v>
      </c>
    </row>
    <row r="3784">
      <c r="A3784" s="1" t="s">
        <v>8901</v>
      </c>
      <c r="B3784" s="4" t="s">
        <v>55</v>
      </c>
      <c r="C3784" s="4" t="s">
        <v>29</v>
      </c>
      <c r="D3784" s="4" t="s">
        <v>28</v>
      </c>
      <c r="E3784" s="4">
        <v>1.0</v>
      </c>
      <c r="F3784" s="4">
        <v>3.0</v>
      </c>
      <c r="G3784" s="4">
        <v>3.0</v>
      </c>
      <c r="H3784" s="5">
        <v>45104.0</v>
      </c>
      <c r="I3784" s="4">
        <f>IFERROR(__xludf.DUMMYFUNCTION("SPLIT(H3784,""/"")"),27.0)</f>
        <v>27</v>
      </c>
      <c r="J3784" s="4">
        <f>IFERROR(__xludf.DUMMYFUNCTION("""COMPUTED_VALUE"""),6.0)</f>
        <v>6</v>
      </c>
      <c r="K3784" s="4">
        <f>IFERROR(__xludf.DUMMYFUNCTION("""COMPUTED_VALUE"""),2023.0)</f>
        <v>2023</v>
      </c>
    </row>
    <row r="3785">
      <c r="A3785" s="1" t="s">
        <v>4725</v>
      </c>
      <c r="B3785" s="4" t="s">
        <v>55</v>
      </c>
      <c r="C3785" s="4" t="s">
        <v>29</v>
      </c>
      <c r="D3785" s="4" t="s">
        <v>23</v>
      </c>
      <c r="E3785" s="4">
        <v>4.0</v>
      </c>
      <c r="F3785" s="4">
        <v>3.0</v>
      </c>
      <c r="G3785" s="4">
        <v>12.0</v>
      </c>
      <c r="H3785" s="5">
        <v>45104.0</v>
      </c>
      <c r="I3785" s="4">
        <f>IFERROR(__xludf.DUMMYFUNCTION("SPLIT(H3785,""/"")"),27.0)</f>
        <v>27</v>
      </c>
      <c r="J3785" s="4">
        <f>IFERROR(__xludf.DUMMYFUNCTION("""COMPUTED_VALUE"""),6.0)</f>
        <v>6</v>
      </c>
      <c r="K3785" s="4">
        <f>IFERROR(__xludf.DUMMYFUNCTION("""COMPUTED_VALUE"""),2023.0)</f>
        <v>2023</v>
      </c>
    </row>
    <row r="3786">
      <c r="A3786" s="1" t="s">
        <v>198</v>
      </c>
      <c r="B3786" s="4" t="s">
        <v>55</v>
      </c>
      <c r="C3786" s="4" t="s">
        <v>30</v>
      </c>
      <c r="D3786" s="4" t="s">
        <v>30</v>
      </c>
      <c r="E3786" s="4">
        <v>2.0</v>
      </c>
      <c r="F3786" s="4">
        <v>3.0</v>
      </c>
      <c r="G3786" s="4">
        <v>6.0</v>
      </c>
      <c r="H3786" s="5">
        <v>45104.0</v>
      </c>
      <c r="I3786" s="4">
        <f>IFERROR(__xludf.DUMMYFUNCTION("SPLIT(H3786,""/"")"),27.0)</f>
        <v>27</v>
      </c>
      <c r="J3786" s="4">
        <f>IFERROR(__xludf.DUMMYFUNCTION("""COMPUTED_VALUE"""),6.0)</f>
        <v>6</v>
      </c>
      <c r="K3786" s="4">
        <f>IFERROR(__xludf.DUMMYFUNCTION("""COMPUTED_VALUE"""),2023.0)</f>
        <v>2023</v>
      </c>
    </row>
    <row r="3787">
      <c r="A3787" s="1" t="s">
        <v>1641</v>
      </c>
      <c r="B3787" s="4" t="s">
        <v>55</v>
      </c>
      <c r="C3787" s="4" t="s">
        <v>30</v>
      </c>
      <c r="D3787" s="4" t="s">
        <v>23</v>
      </c>
      <c r="E3787" s="4">
        <v>2.0</v>
      </c>
      <c r="F3787" s="4">
        <v>3.0</v>
      </c>
      <c r="G3787" s="4">
        <v>6.0</v>
      </c>
      <c r="H3787" s="5">
        <v>45105.0</v>
      </c>
      <c r="I3787" s="4">
        <f>IFERROR(__xludf.DUMMYFUNCTION("SPLIT(H3787,""/"")"),28.0)</f>
        <v>28</v>
      </c>
      <c r="J3787" s="4">
        <f>IFERROR(__xludf.DUMMYFUNCTION("""COMPUTED_VALUE"""),6.0)</f>
        <v>6</v>
      </c>
      <c r="K3787" s="4">
        <f>IFERROR(__xludf.DUMMYFUNCTION("""COMPUTED_VALUE"""),2023.0)</f>
        <v>2023</v>
      </c>
    </row>
    <row r="3788">
      <c r="A3788" s="1" t="s">
        <v>3195</v>
      </c>
      <c r="B3788" s="4" t="s">
        <v>55</v>
      </c>
      <c r="C3788" s="4" t="s">
        <v>24</v>
      </c>
      <c r="D3788" s="4" t="s">
        <v>23</v>
      </c>
      <c r="E3788" s="4">
        <v>5.0</v>
      </c>
      <c r="F3788" s="4">
        <v>3.0</v>
      </c>
      <c r="G3788" s="4">
        <v>15.0</v>
      </c>
      <c r="H3788" s="5">
        <v>45105.0</v>
      </c>
      <c r="I3788" s="4">
        <f>IFERROR(__xludf.DUMMYFUNCTION("SPLIT(H3788,""/"")"),28.0)</f>
        <v>28</v>
      </c>
      <c r="J3788" s="4">
        <f>IFERROR(__xludf.DUMMYFUNCTION("""COMPUTED_VALUE"""),6.0)</f>
        <v>6</v>
      </c>
      <c r="K3788" s="4">
        <f>IFERROR(__xludf.DUMMYFUNCTION("""COMPUTED_VALUE"""),2023.0)</f>
        <v>2023</v>
      </c>
    </row>
    <row r="3789">
      <c r="A3789" s="1" t="s">
        <v>7874</v>
      </c>
      <c r="B3789" s="4" t="s">
        <v>55</v>
      </c>
      <c r="C3789" s="4" t="s">
        <v>30</v>
      </c>
      <c r="D3789" s="4" t="s">
        <v>28</v>
      </c>
      <c r="E3789" s="4">
        <v>4.0</v>
      </c>
      <c r="F3789" s="4">
        <v>3.0</v>
      </c>
      <c r="G3789" s="4">
        <v>12.0</v>
      </c>
      <c r="H3789" s="5">
        <v>45105.0</v>
      </c>
      <c r="I3789" s="4">
        <f>IFERROR(__xludf.DUMMYFUNCTION("SPLIT(H3789,""/"")"),28.0)</f>
        <v>28</v>
      </c>
      <c r="J3789" s="4">
        <f>IFERROR(__xludf.DUMMYFUNCTION("""COMPUTED_VALUE"""),6.0)</f>
        <v>6</v>
      </c>
      <c r="K3789" s="4">
        <f>IFERROR(__xludf.DUMMYFUNCTION("""COMPUTED_VALUE"""),2023.0)</f>
        <v>2023</v>
      </c>
    </row>
    <row r="3790">
      <c r="A3790" s="1" t="s">
        <v>7722</v>
      </c>
      <c r="B3790" s="4" t="s">
        <v>55</v>
      </c>
      <c r="C3790" s="4" t="s">
        <v>30</v>
      </c>
      <c r="D3790" s="4" t="s">
        <v>30</v>
      </c>
      <c r="E3790" s="4">
        <v>5.0</v>
      </c>
      <c r="F3790" s="4">
        <v>3.0</v>
      </c>
      <c r="G3790" s="4">
        <v>15.0</v>
      </c>
      <c r="H3790" s="5">
        <v>45105.0</v>
      </c>
      <c r="I3790" s="4">
        <f>IFERROR(__xludf.DUMMYFUNCTION("SPLIT(H3790,""/"")"),28.0)</f>
        <v>28</v>
      </c>
      <c r="J3790" s="4">
        <f>IFERROR(__xludf.DUMMYFUNCTION("""COMPUTED_VALUE"""),6.0)</f>
        <v>6</v>
      </c>
      <c r="K3790" s="4">
        <f>IFERROR(__xludf.DUMMYFUNCTION("""COMPUTED_VALUE"""),2023.0)</f>
        <v>2023</v>
      </c>
    </row>
    <row r="3791">
      <c r="A3791" s="1" t="s">
        <v>7261</v>
      </c>
      <c r="B3791" s="4" t="s">
        <v>55</v>
      </c>
      <c r="C3791" s="4" t="s">
        <v>29</v>
      </c>
      <c r="D3791" s="4" t="s">
        <v>23</v>
      </c>
      <c r="E3791" s="4">
        <v>4.0</v>
      </c>
      <c r="F3791" s="4">
        <v>3.0</v>
      </c>
      <c r="G3791" s="4">
        <v>12.0</v>
      </c>
      <c r="H3791" s="5">
        <v>45105.0</v>
      </c>
      <c r="I3791" s="4">
        <f>IFERROR(__xludf.DUMMYFUNCTION("SPLIT(H3791,""/"")"),28.0)</f>
        <v>28</v>
      </c>
      <c r="J3791" s="4">
        <f>IFERROR(__xludf.DUMMYFUNCTION("""COMPUTED_VALUE"""),6.0)</f>
        <v>6</v>
      </c>
      <c r="K3791" s="4">
        <f>IFERROR(__xludf.DUMMYFUNCTION("""COMPUTED_VALUE"""),2023.0)</f>
        <v>2023</v>
      </c>
    </row>
    <row r="3792">
      <c r="A3792" s="1" t="s">
        <v>9219</v>
      </c>
      <c r="B3792" s="4" t="s">
        <v>55</v>
      </c>
      <c r="C3792" s="4" t="s">
        <v>24</v>
      </c>
      <c r="D3792" s="4" t="s">
        <v>30</v>
      </c>
      <c r="E3792" s="4">
        <v>3.0</v>
      </c>
      <c r="F3792" s="4">
        <v>3.0</v>
      </c>
      <c r="G3792" s="4">
        <v>9.0</v>
      </c>
      <c r="H3792" s="5">
        <v>45105.0</v>
      </c>
      <c r="I3792" s="4">
        <f>IFERROR(__xludf.DUMMYFUNCTION("SPLIT(H3792,""/"")"),28.0)</f>
        <v>28</v>
      </c>
      <c r="J3792" s="4">
        <f>IFERROR(__xludf.DUMMYFUNCTION("""COMPUTED_VALUE"""),6.0)</f>
        <v>6</v>
      </c>
      <c r="K3792" s="4">
        <f>IFERROR(__xludf.DUMMYFUNCTION("""COMPUTED_VALUE"""),2023.0)</f>
        <v>2023</v>
      </c>
    </row>
    <row r="3793">
      <c r="A3793" s="1" t="s">
        <v>5617</v>
      </c>
      <c r="B3793" s="4" t="s">
        <v>55</v>
      </c>
      <c r="C3793" s="4" t="s">
        <v>30</v>
      </c>
      <c r="D3793" s="4" t="s">
        <v>28</v>
      </c>
      <c r="E3793" s="4">
        <v>3.0</v>
      </c>
      <c r="F3793" s="4">
        <v>3.0</v>
      </c>
      <c r="G3793" s="4">
        <v>9.0</v>
      </c>
      <c r="H3793" s="5">
        <v>45105.0</v>
      </c>
      <c r="I3793" s="4">
        <f>IFERROR(__xludf.DUMMYFUNCTION("SPLIT(H3793,""/"")"),28.0)</f>
        <v>28</v>
      </c>
      <c r="J3793" s="4">
        <f>IFERROR(__xludf.DUMMYFUNCTION("""COMPUTED_VALUE"""),6.0)</f>
        <v>6</v>
      </c>
      <c r="K3793" s="4">
        <f>IFERROR(__xludf.DUMMYFUNCTION("""COMPUTED_VALUE"""),2023.0)</f>
        <v>2023</v>
      </c>
    </row>
    <row r="3794">
      <c r="A3794" s="1" t="s">
        <v>7589</v>
      </c>
      <c r="B3794" s="4" t="s">
        <v>55</v>
      </c>
      <c r="C3794" s="4" t="s">
        <v>30</v>
      </c>
      <c r="D3794" s="4" t="s">
        <v>23</v>
      </c>
      <c r="E3794" s="4">
        <v>3.0</v>
      </c>
      <c r="F3794" s="4">
        <v>3.0</v>
      </c>
      <c r="G3794" s="4">
        <v>9.0</v>
      </c>
      <c r="H3794" s="5">
        <v>45106.0</v>
      </c>
      <c r="I3794" s="4">
        <f>IFERROR(__xludf.DUMMYFUNCTION("SPLIT(H3794,""/"")"),29.0)</f>
        <v>29</v>
      </c>
      <c r="J3794" s="4">
        <f>IFERROR(__xludf.DUMMYFUNCTION("""COMPUTED_VALUE"""),6.0)</f>
        <v>6</v>
      </c>
      <c r="K3794" s="4">
        <f>IFERROR(__xludf.DUMMYFUNCTION("""COMPUTED_VALUE"""),2023.0)</f>
        <v>2023</v>
      </c>
    </row>
    <row r="3795">
      <c r="A3795" s="1" t="s">
        <v>7151</v>
      </c>
      <c r="B3795" s="4" t="s">
        <v>55</v>
      </c>
      <c r="C3795" s="4" t="s">
        <v>29</v>
      </c>
      <c r="D3795" s="4" t="s">
        <v>30</v>
      </c>
      <c r="E3795" s="4">
        <v>1.0</v>
      </c>
      <c r="F3795" s="4">
        <v>3.0</v>
      </c>
      <c r="G3795" s="4">
        <v>3.0</v>
      </c>
      <c r="H3795" s="5">
        <v>45106.0</v>
      </c>
      <c r="I3795" s="4">
        <f>IFERROR(__xludf.DUMMYFUNCTION("SPLIT(H3795,""/"")"),29.0)</f>
        <v>29</v>
      </c>
      <c r="J3795" s="4">
        <f>IFERROR(__xludf.DUMMYFUNCTION("""COMPUTED_VALUE"""),6.0)</f>
        <v>6</v>
      </c>
      <c r="K3795" s="4">
        <f>IFERROR(__xludf.DUMMYFUNCTION("""COMPUTED_VALUE"""),2023.0)</f>
        <v>2023</v>
      </c>
    </row>
    <row r="3796">
      <c r="A3796" s="1" t="s">
        <v>1936</v>
      </c>
      <c r="B3796" s="4" t="s">
        <v>55</v>
      </c>
      <c r="C3796" s="4" t="s">
        <v>29</v>
      </c>
      <c r="D3796" s="4" t="s">
        <v>28</v>
      </c>
      <c r="E3796" s="4">
        <v>5.0</v>
      </c>
      <c r="F3796" s="4">
        <v>3.0</v>
      </c>
      <c r="G3796" s="4">
        <v>15.0</v>
      </c>
      <c r="H3796" s="5">
        <v>45106.0</v>
      </c>
      <c r="I3796" s="4">
        <f>IFERROR(__xludf.DUMMYFUNCTION("SPLIT(H3796,""/"")"),29.0)</f>
        <v>29</v>
      </c>
      <c r="J3796" s="4">
        <f>IFERROR(__xludf.DUMMYFUNCTION("""COMPUTED_VALUE"""),6.0)</f>
        <v>6</v>
      </c>
      <c r="K3796" s="4">
        <f>IFERROR(__xludf.DUMMYFUNCTION("""COMPUTED_VALUE"""),2023.0)</f>
        <v>2023</v>
      </c>
    </row>
    <row r="3797">
      <c r="A3797" s="1" t="s">
        <v>2094</v>
      </c>
      <c r="B3797" s="4" t="s">
        <v>55</v>
      </c>
      <c r="C3797" s="4" t="s">
        <v>29</v>
      </c>
      <c r="D3797" s="4" t="s">
        <v>30</v>
      </c>
      <c r="E3797" s="4">
        <v>4.0</v>
      </c>
      <c r="F3797" s="4">
        <v>3.0</v>
      </c>
      <c r="G3797" s="4">
        <v>12.0</v>
      </c>
      <c r="H3797" s="5">
        <v>45107.0</v>
      </c>
      <c r="I3797" s="4">
        <f>IFERROR(__xludf.DUMMYFUNCTION("SPLIT(H3797,""/"")"),30.0)</f>
        <v>30</v>
      </c>
      <c r="J3797" s="4">
        <f>IFERROR(__xludf.DUMMYFUNCTION("""COMPUTED_VALUE"""),6.0)</f>
        <v>6</v>
      </c>
      <c r="K3797" s="4">
        <f>IFERROR(__xludf.DUMMYFUNCTION("""COMPUTED_VALUE"""),2023.0)</f>
        <v>2023</v>
      </c>
    </row>
    <row r="3798">
      <c r="A3798" s="1" t="s">
        <v>2757</v>
      </c>
      <c r="B3798" s="4" t="s">
        <v>55</v>
      </c>
      <c r="C3798" s="4" t="s">
        <v>30</v>
      </c>
      <c r="D3798" s="4" t="s">
        <v>23</v>
      </c>
      <c r="E3798" s="4">
        <v>2.0</v>
      </c>
      <c r="F3798" s="4">
        <v>3.0</v>
      </c>
      <c r="G3798" s="4">
        <v>6.0</v>
      </c>
      <c r="H3798" s="5">
        <v>45107.0</v>
      </c>
      <c r="I3798" s="4">
        <f>IFERROR(__xludf.DUMMYFUNCTION("SPLIT(H3798,""/"")"),30.0)</f>
        <v>30</v>
      </c>
      <c r="J3798" s="4">
        <f>IFERROR(__xludf.DUMMYFUNCTION("""COMPUTED_VALUE"""),6.0)</f>
        <v>6</v>
      </c>
      <c r="K3798" s="4">
        <f>IFERROR(__xludf.DUMMYFUNCTION("""COMPUTED_VALUE"""),2023.0)</f>
        <v>2023</v>
      </c>
    </row>
    <row r="3799">
      <c r="A3799" s="1" t="s">
        <v>4943</v>
      </c>
      <c r="B3799" s="4" t="s">
        <v>55</v>
      </c>
      <c r="C3799" s="4" t="s">
        <v>30</v>
      </c>
      <c r="D3799" s="4" t="s">
        <v>28</v>
      </c>
      <c r="E3799" s="4">
        <v>3.0</v>
      </c>
      <c r="F3799" s="4">
        <v>3.0</v>
      </c>
      <c r="G3799" s="4">
        <v>9.0</v>
      </c>
      <c r="H3799" s="5">
        <v>45107.0</v>
      </c>
      <c r="I3799" s="4">
        <f>IFERROR(__xludf.DUMMYFUNCTION("SPLIT(H3799,""/"")"),30.0)</f>
        <v>30</v>
      </c>
      <c r="J3799" s="4">
        <f>IFERROR(__xludf.DUMMYFUNCTION("""COMPUTED_VALUE"""),6.0)</f>
        <v>6</v>
      </c>
      <c r="K3799" s="4">
        <f>IFERROR(__xludf.DUMMYFUNCTION("""COMPUTED_VALUE"""),2023.0)</f>
        <v>2023</v>
      </c>
    </row>
    <row r="3800">
      <c r="A3800" s="1" t="s">
        <v>7908</v>
      </c>
      <c r="B3800" s="4" t="s">
        <v>55</v>
      </c>
      <c r="C3800" s="4" t="s">
        <v>29</v>
      </c>
      <c r="D3800" s="4" t="s">
        <v>30</v>
      </c>
      <c r="E3800" s="4">
        <v>4.0</v>
      </c>
      <c r="F3800" s="4">
        <v>3.0</v>
      </c>
      <c r="G3800" s="4">
        <v>12.0</v>
      </c>
      <c r="H3800" s="5">
        <v>45107.0</v>
      </c>
      <c r="I3800" s="4">
        <f>IFERROR(__xludf.DUMMYFUNCTION("SPLIT(H3800,""/"")"),30.0)</f>
        <v>30</v>
      </c>
      <c r="J3800" s="4">
        <f>IFERROR(__xludf.DUMMYFUNCTION("""COMPUTED_VALUE"""),6.0)</f>
        <v>6</v>
      </c>
      <c r="K3800" s="4">
        <f>IFERROR(__xludf.DUMMYFUNCTION("""COMPUTED_VALUE"""),2023.0)</f>
        <v>2023</v>
      </c>
    </row>
    <row r="3801">
      <c r="A3801" s="1" t="s">
        <v>2525</v>
      </c>
      <c r="B3801" s="4" t="s">
        <v>55</v>
      </c>
      <c r="C3801" s="4" t="s">
        <v>29</v>
      </c>
      <c r="D3801" s="4" t="s">
        <v>39</v>
      </c>
      <c r="E3801" s="4">
        <v>2.0</v>
      </c>
      <c r="F3801" s="4">
        <v>3.0</v>
      </c>
      <c r="G3801" s="4">
        <v>6.0</v>
      </c>
      <c r="H3801" s="5">
        <v>45107.0</v>
      </c>
      <c r="I3801" s="4">
        <f>IFERROR(__xludf.DUMMYFUNCTION("SPLIT(H3801,""/"")"),30.0)</f>
        <v>30</v>
      </c>
      <c r="J3801" s="4">
        <f>IFERROR(__xludf.DUMMYFUNCTION("""COMPUTED_VALUE"""),6.0)</f>
        <v>6</v>
      </c>
      <c r="K3801" s="4">
        <f>IFERROR(__xludf.DUMMYFUNCTION("""COMPUTED_VALUE"""),2023.0)</f>
        <v>2023</v>
      </c>
    </row>
    <row r="3802">
      <c r="A3802" s="1" t="s">
        <v>1476</v>
      </c>
      <c r="B3802" s="4" t="s">
        <v>55</v>
      </c>
      <c r="C3802" s="4" t="s">
        <v>24</v>
      </c>
      <c r="D3802" s="4" t="s">
        <v>39</v>
      </c>
      <c r="E3802" s="4">
        <v>1.0</v>
      </c>
      <c r="F3802" s="4">
        <v>3.0</v>
      </c>
      <c r="G3802" s="4">
        <v>3.0</v>
      </c>
      <c r="H3802" s="5">
        <v>45107.0</v>
      </c>
      <c r="I3802" s="4">
        <f>IFERROR(__xludf.DUMMYFUNCTION("SPLIT(H3802,""/"")"),30.0)</f>
        <v>30</v>
      </c>
      <c r="J3802" s="4">
        <f>IFERROR(__xludf.DUMMYFUNCTION("""COMPUTED_VALUE"""),6.0)</f>
        <v>6</v>
      </c>
      <c r="K3802" s="4">
        <f>IFERROR(__xludf.DUMMYFUNCTION("""COMPUTED_VALUE"""),2023.0)</f>
        <v>2023</v>
      </c>
    </row>
    <row r="3803">
      <c r="A3803" s="1" t="s">
        <v>1877</v>
      </c>
      <c r="B3803" s="4" t="s">
        <v>55</v>
      </c>
      <c r="C3803" s="4" t="s">
        <v>24</v>
      </c>
      <c r="D3803" s="4" t="s">
        <v>23</v>
      </c>
      <c r="E3803" s="4">
        <v>2.0</v>
      </c>
      <c r="F3803" s="4">
        <v>3.0</v>
      </c>
      <c r="G3803" s="4">
        <v>6.0</v>
      </c>
      <c r="H3803" s="5">
        <v>45107.0</v>
      </c>
      <c r="I3803" s="4">
        <f>IFERROR(__xludf.DUMMYFUNCTION("SPLIT(H3803,""/"")"),30.0)</f>
        <v>30</v>
      </c>
      <c r="J3803" s="4">
        <f>IFERROR(__xludf.DUMMYFUNCTION("""COMPUTED_VALUE"""),6.0)</f>
        <v>6</v>
      </c>
      <c r="K3803" s="4">
        <f>IFERROR(__xludf.DUMMYFUNCTION("""COMPUTED_VALUE"""),2023.0)</f>
        <v>2023</v>
      </c>
    </row>
    <row r="3804">
      <c r="A3804" s="1" t="s">
        <v>8573</v>
      </c>
      <c r="B3804" s="4" t="s">
        <v>55</v>
      </c>
      <c r="C3804" s="4" t="s">
        <v>29</v>
      </c>
      <c r="D3804" s="4" t="s">
        <v>30</v>
      </c>
      <c r="E3804" s="4">
        <v>3.0</v>
      </c>
      <c r="F3804" s="4">
        <v>3.0</v>
      </c>
      <c r="G3804" s="4">
        <v>9.0</v>
      </c>
      <c r="H3804" s="5">
        <v>45108.0</v>
      </c>
      <c r="I3804" s="4">
        <f>IFERROR(__xludf.DUMMYFUNCTION("SPLIT(H3804,""/"")"),1.0)</f>
        <v>1</v>
      </c>
      <c r="J3804" s="4">
        <f>IFERROR(__xludf.DUMMYFUNCTION("""COMPUTED_VALUE"""),7.0)</f>
        <v>7</v>
      </c>
      <c r="K3804" s="4">
        <f>IFERROR(__xludf.DUMMYFUNCTION("""COMPUTED_VALUE"""),2023.0)</f>
        <v>2023</v>
      </c>
    </row>
    <row r="3805">
      <c r="A3805" s="1" t="s">
        <v>1142</v>
      </c>
      <c r="B3805" s="4" t="s">
        <v>55</v>
      </c>
      <c r="C3805" s="4" t="s">
        <v>29</v>
      </c>
      <c r="D3805" s="4" t="s">
        <v>39</v>
      </c>
      <c r="E3805" s="4">
        <v>4.0</v>
      </c>
      <c r="F3805" s="4">
        <v>3.0</v>
      </c>
      <c r="G3805" s="4">
        <v>12.0</v>
      </c>
      <c r="H3805" s="5">
        <v>45109.0</v>
      </c>
      <c r="I3805" s="4">
        <f>IFERROR(__xludf.DUMMYFUNCTION("SPLIT(H3805,""/"")"),2.0)</f>
        <v>2</v>
      </c>
      <c r="J3805" s="4">
        <f>IFERROR(__xludf.DUMMYFUNCTION("""COMPUTED_VALUE"""),7.0)</f>
        <v>7</v>
      </c>
      <c r="K3805" s="4">
        <f>IFERROR(__xludf.DUMMYFUNCTION("""COMPUTED_VALUE"""),2023.0)</f>
        <v>2023</v>
      </c>
    </row>
    <row r="3806">
      <c r="A3806" s="1" t="s">
        <v>9272</v>
      </c>
      <c r="B3806" s="4" t="s">
        <v>55</v>
      </c>
      <c r="C3806" s="4" t="s">
        <v>24</v>
      </c>
      <c r="D3806" s="4" t="s">
        <v>30</v>
      </c>
      <c r="E3806" s="4">
        <v>3.0</v>
      </c>
      <c r="F3806" s="4">
        <v>3.0</v>
      </c>
      <c r="G3806" s="4">
        <v>9.0</v>
      </c>
      <c r="H3806" s="5">
        <v>45109.0</v>
      </c>
      <c r="I3806" s="4">
        <f>IFERROR(__xludf.DUMMYFUNCTION("SPLIT(H3806,""/"")"),2.0)</f>
        <v>2</v>
      </c>
      <c r="J3806" s="4">
        <f>IFERROR(__xludf.DUMMYFUNCTION("""COMPUTED_VALUE"""),7.0)</f>
        <v>7</v>
      </c>
      <c r="K3806" s="4">
        <f>IFERROR(__xludf.DUMMYFUNCTION("""COMPUTED_VALUE"""),2023.0)</f>
        <v>2023</v>
      </c>
    </row>
    <row r="3807">
      <c r="A3807" s="1" t="s">
        <v>1498</v>
      </c>
      <c r="B3807" s="4" t="s">
        <v>55</v>
      </c>
      <c r="C3807" s="4" t="s">
        <v>30</v>
      </c>
      <c r="D3807" s="4" t="s">
        <v>30</v>
      </c>
      <c r="E3807" s="4">
        <v>3.0</v>
      </c>
      <c r="F3807" s="4">
        <v>3.0</v>
      </c>
      <c r="G3807" s="4">
        <v>9.0</v>
      </c>
      <c r="H3807" s="5">
        <v>45109.0</v>
      </c>
      <c r="I3807" s="4">
        <f>IFERROR(__xludf.DUMMYFUNCTION("SPLIT(H3807,""/"")"),2.0)</f>
        <v>2</v>
      </c>
      <c r="J3807" s="4">
        <f>IFERROR(__xludf.DUMMYFUNCTION("""COMPUTED_VALUE"""),7.0)</f>
        <v>7</v>
      </c>
      <c r="K3807" s="4">
        <f>IFERROR(__xludf.DUMMYFUNCTION("""COMPUTED_VALUE"""),2023.0)</f>
        <v>2023</v>
      </c>
    </row>
    <row r="3808">
      <c r="A3808" s="1" t="s">
        <v>2805</v>
      </c>
      <c r="B3808" s="4" t="s">
        <v>55</v>
      </c>
      <c r="C3808" s="4" t="s">
        <v>29</v>
      </c>
      <c r="D3808" s="4" t="s">
        <v>30</v>
      </c>
      <c r="E3808" s="4">
        <v>4.0</v>
      </c>
      <c r="F3808" s="4">
        <v>3.0</v>
      </c>
      <c r="G3808" s="4">
        <v>12.0</v>
      </c>
      <c r="H3808" s="5">
        <v>45109.0</v>
      </c>
      <c r="I3808" s="4">
        <f>IFERROR(__xludf.DUMMYFUNCTION("SPLIT(H3808,""/"")"),2.0)</f>
        <v>2</v>
      </c>
      <c r="J3808" s="4">
        <f>IFERROR(__xludf.DUMMYFUNCTION("""COMPUTED_VALUE"""),7.0)</f>
        <v>7</v>
      </c>
      <c r="K3808" s="4">
        <f>IFERROR(__xludf.DUMMYFUNCTION("""COMPUTED_VALUE"""),2023.0)</f>
        <v>2023</v>
      </c>
    </row>
    <row r="3809">
      <c r="A3809" s="1" t="s">
        <v>8741</v>
      </c>
      <c r="B3809" s="4" t="s">
        <v>55</v>
      </c>
      <c r="C3809" s="4" t="s">
        <v>30</v>
      </c>
      <c r="D3809" s="4" t="s">
        <v>28</v>
      </c>
      <c r="E3809" s="4">
        <v>3.0</v>
      </c>
      <c r="F3809" s="4">
        <v>3.0</v>
      </c>
      <c r="G3809" s="4">
        <v>9.0</v>
      </c>
      <c r="H3809" s="5">
        <v>45110.0</v>
      </c>
      <c r="I3809" s="4">
        <f>IFERROR(__xludf.DUMMYFUNCTION("SPLIT(H3809,""/"")"),3.0)</f>
        <v>3</v>
      </c>
      <c r="J3809" s="4">
        <f>IFERROR(__xludf.DUMMYFUNCTION("""COMPUTED_VALUE"""),7.0)</f>
        <v>7</v>
      </c>
      <c r="K3809" s="4">
        <f>IFERROR(__xludf.DUMMYFUNCTION("""COMPUTED_VALUE"""),2023.0)</f>
        <v>2023</v>
      </c>
    </row>
    <row r="3810">
      <c r="A3810" s="1" t="s">
        <v>9092</v>
      </c>
      <c r="B3810" s="4" t="s">
        <v>55</v>
      </c>
      <c r="C3810" s="4" t="s">
        <v>30</v>
      </c>
      <c r="D3810" s="4" t="s">
        <v>23</v>
      </c>
      <c r="E3810" s="4">
        <v>2.0</v>
      </c>
      <c r="F3810" s="4">
        <v>3.0</v>
      </c>
      <c r="G3810" s="4">
        <v>6.0</v>
      </c>
      <c r="H3810" s="5">
        <v>45110.0</v>
      </c>
      <c r="I3810" s="4">
        <f>IFERROR(__xludf.DUMMYFUNCTION("SPLIT(H3810,""/"")"),3.0)</f>
        <v>3</v>
      </c>
      <c r="J3810" s="4">
        <f>IFERROR(__xludf.DUMMYFUNCTION("""COMPUTED_VALUE"""),7.0)</f>
        <v>7</v>
      </c>
      <c r="K3810" s="4">
        <f>IFERROR(__xludf.DUMMYFUNCTION("""COMPUTED_VALUE"""),2023.0)</f>
        <v>2023</v>
      </c>
    </row>
    <row r="3811">
      <c r="A3811" s="1" t="s">
        <v>4418</v>
      </c>
      <c r="B3811" s="4" t="s">
        <v>55</v>
      </c>
      <c r="C3811" s="4" t="s">
        <v>30</v>
      </c>
      <c r="D3811" s="4" t="s">
        <v>30</v>
      </c>
      <c r="E3811" s="4">
        <v>5.0</v>
      </c>
      <c r="F3811" s="4">
        <v>3.0</v>
      </c>
      <c r="G3811" s="4">
        <v>15.0</v>
      </c>
      <c r="H3811" s="5">
        <v>45110.0</v>
      </c>
      <c r="I3811" s="4">
        <f>IFERROR(__xludf.DUMMYFUNCTION("SPLIT(H3811,""/"")"),3.0)</f>
        <v>3</v>
      </c>
      <c r="J3811" s="4">
        <f>IFERROR(__xludf.DUMMYFUNCTION("""COMPUTED_VALUE"""),7.0)</f>
        <v>7</v>
      </c>
      <c r="K3811" s="4">
        <f>IFERROR(__xludf.DUMMYFUNCTION("""COMPUTED_VALUE"""),2023.0)</f>
        <v>2023</v>
      </c>
    </row>
    <row r="3812">
      <c r="A3812" s="1" t="s">
        <v>2557</v>
      </c>
      <c r="B3812" s="4" t="s">
        <v>55</v>
      </c>
      <c r="C3812" s="4" t="s">
        <v>29</v>
      </c>
      <c r="D3812" s="4" t="s">
        <v>30</v>
      </c>
      <c r="E3812" s="4">
        <v>3.0</v>
      </c>
      <c r="F3812" s="4">
        <v>3.0</v>
      </c>
      <c r="G3812" s="4">
        <v>9.0</v>
      </c>
      <c r="H3812" s="5">
        <v>45111.0</v>
      </c>
      <c r="I3812" s="4">
        <f>IFERROR(__xludf.DUMMYFUNCTION("SPLIT(H3812,""/"")"),4.0)</f>
        <v>4</v>
      </c>
      <c r="J3812" s="4">
        <f>IFERROR(__xludf.DUMMYFUNCTION("""COMPUTED_VALUE"""),7.0)</f>
        <v>7</v>
      </c>
      <c r="K3812" s="4">
        <f>IFERROR(__xludf.DUMMYFUNCTION("""COMPUTED_VALUE"""),2023.0)</f>
        <v>2023</v>
      </c>
    </row>
    <row r="3813">
      <c r="A3813" s="1" t="s">
        <v>6411</v>
      </c>
      <c r="B3813" s="4" t="s">
        <v>55</v>
      </c>
      <c r="C3813" s="4" t="s">
        <v>29</v>
      </c>
      <c r="D3813" s="4" t="s">
        <v>28</v>
      </c>
      <c r="E3813" s="4">
        <v>1.0</v>
      </c>
      <c r="F3813" s="4">
        <v>3.0</v>
      </c>
      <c r="G3813" s="4">
        <v>3.0</v>
      </c>
      <c r="H3813" s="5">
        <v>45111.0</v>
      </c>
      <c r="I3813" s="4">
        <f>IFERROR(__xludf.DUMMYFUNCTION("SPLIT(H3813,""/"")"),4.0)</f>
        <v>4</v>
      </c>
      <c r="J3813" s="4">
        <f>IFERROR(__xludf.DUMMYFUNCTION("""COMPUTED_VALUE"""),7.0)</f>
        <v>7</v>
      </c>
      <c r="K3813" s="4">
        <f>IFERROR(__xludf.DUMMYFUNCTION("""COMPUTED_VALUE"""),2023.0)</f>
        <v>2023</v>
      </c>
    </row>
    <row r="3814">
      <c r="A3814" s="1" t="s">
        <v>4595</v>
      </c>
      <c r="B3814" s="4" t="s">
        <v>55</v>
      </c>
      <c r="C3814" s="4" t="s">
        <v>30</v>
      </c>
      <c r="D3814" s="4" t="s">
        <v>23</v>
      </c>
      <c r="E3814" s="4">
        <v>2.0</v>
      </c>
      <c r="F3814" s="4">
        <v>3.0</v>
      </c>
      <c r="G3814" s="4">
        <v>6.0</v>
      </c>
      <c r="H3814" s="5">
        <v>45111.0</v>
      </c>
      <c r="I3814" s="4">
        <f>IFERROR(__xludf.DUMMYFUNCTION("SPLIT(H3814,""/"")"),4.0)</f>
        <v>4</v>
      </c>
      <c r="J3814" s="4">
        <f>IFERROR(__xludf.DUMMYFUNCTION("""COMPUTED_VALUE"""),7.0)</f>
        <v>7</v>
      </c>
      <c r="K3814" s="4">
        <f>IFERROR(__xludf.DUMMYFUNCTION("""COMPUTED_VALUE"""),2023.0)</f>
        <v>2023</v>
      </c>
    </row>
    <row r="3815">
      <c r="A3815" s="1" t="s">
        <v>8432</v>
      </c>
      <c r="B3815" s="4" t="s">
        <v>55</v>
      </c>
      <c r="C3815" s="4" t="s">
        <v>24</v>
      </c>
      <c r="D3815" s="4" t="s">
        <v>30</v>
      </c>
      <c r="E3815" s="4">
        <v>2.0</v>
      </c>
      <c r="F3815" s="4">
        <v>3.0</v>
      </c>
      <c r="G3815" s="4">
        <v>6.0</v>
      </c>
      <c r="H3815" s="5">
        <v>45112.0</v>
      </c>
      <c r="I3815" s="4">
        <f>IFERROR(__xludf.DUMMYFUNCTION("SPLIT(H3815,""/"")"),5.0)</f>
        <v>5</v>
      </c>
      <c r="J3815" s="4">
        <f>IFERROR(__xludf.DUMMYFUNCTION("""COMPUTED_VALUE"""),7.0)</f>
        <v>7</v>
      </c>
      <c r="K3815" s="4">
        <f>IFERROR(__xludf.DUMMYFUNCTION("""COMPUTED_VALUE"""),2023.0)</f>
        <v>2023</v>
      </c>
    </row>
    <row r="3816">
      <c r="A3816" s="1" t="s">
        <v>2281</v>
      </c>
      <c r="B3816" s="4" t="s">
        <v>55</v>
      </c>
      <c r="C3816" s="4" t="s">
        <v>30</v>
      </c>
      <c r="D3816" s="4" t="s">
        <v>23</v>
      </c>
      <c r="E3816" s="4">
        <v>5.0</v>
      </c>
      <c r="F3816" s="4">
        <v>3.0</v>
      </c>
      <c r="G3816" s="4">
        <v>15.0</v>
      </c>
      <c r="H3816" s="5">
        <v>45112.0</v>
      </c>
      <c r="I3816" s="4">
        <f>IFERROR(__xludf.DUMMYFUNCTION("SPLIT(H3816,""/"")"),5.0)</f>
        <v>5</v>
      </c>
      <c r="J3816" s="4">
        <f>IFERROR(__xludf.DUMMYFUNCTION("""COMPUTED_VALUE"""),7.0)</f>
        <v>7</v>
      </c>
      <c r="K3816" s="4">
        <f>IFERROR(__xludf.DUMMYFUNCTION("""COMPUTED_VALUE"""),2023.0)</f>
        <v>2023</v>
      </c>
    </row>
    <row r="3817">
      <c r="A3817" s="1" t="s">
        <v>7893</v>
      </c>
      <c r="B3817" s="4" t="s">
        <v>55</v>
      </c>
      <c r="C3817" s="4" t="s">
        <v>29</v>
      </c>
      <c r="D3817" s="4" t="s">
        <v>28</v>
      </c>
      <c r="E3817" s="4">
        <v>2.0</v>
      </c>
      <c r="F3817" s="4">
        <v>3.0</v>
      </c>
      <c r="G3817" s="4">
        <v>6.0</v>
      </c>
      <c r="H3817" s="5">
        <v>45112.0</v>
      </c>
      <c r="I3817" s="4">
        <f>IFERROR(__xludf.DUMMYFUNCTION("SPLIT(H3817,""/"")"),5.0)</f>
        <v>5</v>
      </c>
      <c r="J3817" s="4">
        <f>IFERROR(__xludf.DUMMYFUNCTION("""COMPUTED_VALUE"""),7.0)</f>
        <v>7</v>
      </c>
      <c r="K3817" s="4">
        <f>IFERROR(__xludf.DUMMYFUNCTION("""COMPUTED_VALUE"""),2023.0)</f>
        <v>2023</v>
      </c>
    </row>
    <row r="3818">
      <c r="A3818" s="1" t="s">
        <v>6809</v>
      </c>
      <c r="B3818" s="4" t="s">
        <v>55</v>
      </c>
      <c r="C3818" s="4" t="s">
        <v>30</v>
      </c>
      <c r="D3818" s="4" t="s">
        <v>23</v>
      </c>
      <c r="E3818" s="4">
        <v>1.0</v>
      </c>
      <c r="F3818" s="4">
        <v>3.0</v>
      </c>
      <c r="G3818" s="4">
        <v>3.0</v>
      </c>
      <c r="H3818" s="5">
        <v>45112.0</v>
      </c>
      <c r="I3818" s="4">
        <f>IFERROR(__xludf.DUMMYFUNCTION("SPLIT(H3818,""/"")"),5.0)</f>
        <v>5</v>
      </c>
      <c r="J3818" s="4">
        <f>IFERROR(__xludf.DUMMYFUNCTION("""COMPUTED_VALUE"""),7.0)</f>
        <v>7</v>
      </c>
      <c r="K3818" s="4">
        <f>IFERROR(__xludf.DUMMYFUNCTION("""COMPUTED_VALUE"""),2023.0)</f>
        <v>2023</v>
      </c>
    </row>
    <row r="3819">
      <c r="A3819" s="1" t="s">
        <v>9322</v>
      </c>
      <c r="B3819" s="4" t="s">
        <v>55</v>
      </c>
      <c r="C3819" s="4" t="s">
        <v>29</v>
      </c>
      <c r="D3819" s="4" t="s">
        <v>28</v>
      </c>
      <c r="E3819" s="4">
        <v>4.0</v>
      </c>
      <c r="F3819" s="4">
        <v>3.0</v>
      </c>
      <c r="G3819" s="4">
        <v>12.0</v>
      </c>
      <c r="H3819" s="5">
        <v>45113.0</v>
      </c>
      <c r="I3819" s="4">
        <f>IFERROR(__xludf.DUMMYFUNCTION("SPLIT(H3819,""/"")"),6.0)</f>
        <v>6</v>
      </c>
      <c r="J3819" s="4">
        <f>IFERROR(__xludf.DUMMYFUNCTION("""COMPUTED_VALUE"""),7.0)</f>
        <v>7</v>
      </c>
      <c r="K3819" s="4">
        <f>IFERROR(__xludf.DUMMYFUNCTION("""COMPUTED_VALUE"""),2023.0)</f>
        <v>2023</v>
      </c>
    </row>
    <row r="3820">
      <c r="A3820" s="1" t="s">
        <v>4840</v>
      </c>
      <c r="B3820" s="4" t="s">
        <v>55</v>
      </c>
      <c r="C3820" s="4" t="s">
        <v>30</v>
      </c>
      <c r="D3820" s="4" t="s">
        <v>30</v>
      </c>
      <c r="E3820" s="4">
        <v>1.0</v>
      </c>
      <c r="F3820" s="4">
        <v>3.0</v>
      </c>
      <c r="G3820" s="4">
        <v>3.0</v>
      </c>
      <c r="H3820" s="5">
        <v>45114.0</v>
      </c>
      <c r="I3820" s="4">
        <f>IFERROR(__xludf.DUMMYFUNCTION("SPLIT(H3820,""/"")"),7.0)</f>
        <v>7</v>
      </c>
      <c r="J3820" s="4">
        <f>IFERROR(__xludf.DUMMYFUNCTION("""COMPUTED_VALUE"""),7.0)</f>
        <v>7</v>
      </c>
      <c r="K3820" s="4">
        <f>IFERROR(__xludf.DUMMYFUNCTION("""COMPUTED_VALUE"""),2023.0)</f>
        <v>2023</v>
      </c>
    </row>
    <row r="3821">
      <c r="A3821" s="1" t="s">
        <v>284</v>
      </c>
      <c r="B3821" s="4" t="s">
        <v>55</v>
      </c>
      <c r="C3821" s="4" t="s">
        <v>30</v>
      </c>
      <c r="D3821" s="4" t="s">
        <v>28</v>
      </c>
      <c r="E3821" s="4">
        <v>2.0</v>
      </c>
      <c r="F3821" s="4">
        <v>3.0</v>
      </c>
      <c r="G3821" s="4">
        <v>6.0</v>
      </c>
      <c r="H3821" s="5">
        <v>45114.0</v>
      </c>
      <c r="I3821" s="4">
        <f>IFERROR(__xludf.DUMMYFUNCTION("SPLIT(H3821,""/"")"),7.0)</f>
        <v>7</v>
      </c>
      <c r="J3821" s="4">
        <f>IFERROR(__xludf.DUMMYFUNCTION("""COMPUTED_VALUE"""),7.0)</f>
        <v>7</v>
      </c>
      <c r="K3821" s="4">
        <f>IFERROR(__xludf.DUMMYFUNCTION("""COMPUTED_VALUE"""),2023.0)</f>
        <v>2023</v>
      </c>
    </row>
    <row r="3822">
      <c r="A3822" s="1" t="s">
        <v>9579</v>
      </c>
      <c r="B3822" s="4" t="s">
        <v>55</v>
      </c>
      <c r="C3822" s="4" t="s">
        <v>30</v>
      </c>
      <c r="D3822" s="4" t="s">
        <v>30</v>
      </c>
      <c r="E3822" s="4">
        <v>4.0</v>
      </c>
      <c r="F3822" s="4">
        <v>3.0</v>
      </c>
      <c r="G3822" s="4">
        <v>12.0</v>
      </c>
      <c r="H3822" s="5">
        <v>45114.0</v>
      </c>
      <c r="I3822" s="4">
        <f>IFERROR(__xludf.DUMMYFUNCTION("SPLIT(H3822,""/"")"),7.0)</f>
        <v>7</v>
      </c>
      <c r="J3822" s="4">
        <f>IFERROR(__xludf.DUMMYFUNCTION("""COMPUTED_VALUE"""),7.0)</f>
        <v>7</v>
      </c>
      <c r="K3822" s="4">
        <f>IFERROR(__xludf.DUMMYFUNCTION("""COMPUTED_VALUE"""),2023.0)</f>
        <v>2023</v>
      </c>
    </row>
    <row r="3823">
      <c r="A3823" s="1" t="s">
        <v>2108</v>
      </c>
      <c r="B3823" s="4" t="s">
        <v>55</v>
      </c>
      <c r="C3823" s="4" t="s">
        <v>29</v>
      </c>
      <c r="D3823" s="4" t="s">
        <v>28</v>
      </c>
      <c r="E3823" s="4">
        <v>1.0</v>
      </c>
      <c r="F3823" s="4">
        <v>3.0</v>
      </c>
      <c r="G3823" s="4">
        <v>3.0</v>
      </c>
      <c r="H3823" s="5">
        <v>45115.0</v>
      </c>
      <c r="I3823" s="4">
        <f>IFERROR(__xludf.DUMMYFUNCTION("SPLIT(H3823,""/"")"),8.0)</f>
        <v>8</v>
      </c>
      <c r="J3823" s="4">
        <f>IFERROR(__xludf.DUMMYFUNCTION("""COMPUTED_VALUE"""),7.0)</f>
        <v>7</v>
      </c>
      <c r="K3823" s="4">
        <f>IFERROR(__xludf.DUMMYFUNCTION("""COMPUTED_VALUE"""),2023.0)</f>
        <v>2023</v>
      </c>
    </row>
    <row r="3824">
      <c r="A3824" s="1" t="s">
        <v>676</v>
      </c>
      <c r="B3824" s="4" t="s">
        <v>55</v>
      </c>
      <c r="C3824" s="4" t="s">
        <v>29</v>
      </c>
      <c r="D3824" s="4" t="s">
        <v>39</v>
      </c>
      <c r="E3824" s="4">
        <v>5.0</v>
      </c>
      <c r="F3824" s="4">
        <v>3.0</v>
      </c>
      <c r="G3824" s="4">
        <v>15.0</v>
      </c>
      <c r="H3824" s="5">
        <v>45115.0</v>
      </c>
      <c r="I3824" s="4">
        <f>IFERROR(__xludf.DUMMYFUNCTION("SPLIT(H3824,""/"")"),8.0)</f>
        <v>8</v>
      </c>
      <c r="J3824" s="4">
        <f>IFERROR(__xludf.DUMMYFUNCTION("""COMPUTED_VALUE"""),7.0)</f>
        <v>7</v>
      </c>
      <c r="K3824" s="4">
        <f>IFERROR(__xludf.DUMMYFUNCTION("""COMPUTED_VALUE"""),2023.0)</f>
        <v>2023</v>
      </c>
    </row>
    <row r="3825">
      <c r="A3825" s="1" t="s">
        <v>970</v>
      </c>
      <c r="B3825" s="4" t="s">
        <v>55</v>
      </c>
      <c r="C3825" s="4" t="s">
        <v>29</v>
      </c>
      <c r="D3825" s="4" t="s">
        <v>28</v>
      </c>
      <c r="E3825" s="4">
        <v>2.0</v>
      </c>
      <c r="F3825" s="4">
        <v>3.0</v>
      </c>
      <c r="G3825" s="4">
        <v>6.0</v>
      </c>
      <c r="H3825" s="5">
        <v>45115.0</v>
      </c>
      <c r="I3825" s="4">
        <f>IFERROR(__xludf.DUMMYFUNCTION("SPLIT(H3825,""/"")"),8.0)</f>
        <v>8</v>
      </c>
      <c r="J3825" s="4">
        <f>IFERROR(__xludf.DUMMYFUNCTION("""COMPUTED_VALUE"""),7.0)</f>
        <v>7</v>
      </c>
      <c r="K3825" s="4">
        <f>IFERROR(__xludf.DUMMYFUNCTION("""COMPUTED_VALUE"""),2023.0)</f>
        <v>2023</v>
      </c>
    </row>
    <row r="3826">
      <c r="A3826" s="1" t="s">
        <v>5108</v>
      </c>
      <c r="B3826" s="4" t="s">
        <v>55</v>
      </c>
      <c r="C3826" s="4" t="s">
        <v>30</v>
      </c>
      <c r="D3826" s="4" t="s">
        <v>23</v>
      </c>
      <c r="E3826" s="4">
        <v>3.0</v>
      </c>
      <c r="F3826" s="4">
        <v>3.0</v>
      </c>
      <c r="G3826" s="4">
        <v>9.0</v>
      </c>
      <c r="H3826" s="5">
        <v>45116.0</v>
      </c>
      <c r="I3826" s="4">
        <f>IFERROR(__xludf.DUMMYFUNCTION("SPLIT(H3826,""/"")"),9.0)</f>
        <v>9</v>
      </c>
      <c r="J3826" s="4">
        <f>IFERROR(__xludf.DUMMYFUNCTION("""COMPUTED_VALUE"""),7.0)</f>
        <v>7</v>
      </c>
      <c r="K3826" s="4">
        <f>IFERROR(__xludf.DUMMYFUNCTION("""COMPUTED_VALUE"""),2023.0)</f>
        <v>2023</v>
      </c>
    </row>
    <row r="3827">
      <c r="A3827" s="1" t="s">
        <v>9447</v>
      </c>
      <c r="B3827" s="4" t="s">
        <v>55</v>
      </c>
      <c r="C3827" s="4" t="s">
        <v>29</v>
      </c>
      <c r="D3827" s="4" t="s">
        <v>28</v>
      </c>
      <c r="E3827" s="4">
        <v>3.0</v>
      </c>
      <c r="F3827" s="4">
        <v>3.0</v>
      </c>
      <c r="G3827" s="4">
        <v>9.0</v>
      </c>
      <c r="H3827" s="5">
        <v>45116.0</v>
      </c>
      <c r="I3827" s="4">
        <f>IFERROR(__xludf.DUMMYFUNCTION("SPLIT(H3827,""/"")"),9.0)</f>
        <v>9</v>
      </c>
      <c r="J3827" s="4">
        <f>IFERROR(__xludf.DUMMYFUNCTION("""COMPUTED_VALUE"""),7.0)</f>
        <v>7</v>
      </c>
      <c r="K3827" s="4">
        <f>IFERROR(__xludf.DUMMYFUNCTION("""COMPUTED_VALUE"""),2023.0)</f>
        <v>2023</v>
      </c>
    </row>
    <row r="3828">
      <c r="A3828" s="1" t="s">
        <v>2691</v>
      </c>
      <c r="B3828" s="4" t="s">
        <v>55</v>
      </c>
      <c r="C3828" s="4" t="s">
        <v>24</v>
      </c>
      <c r="D3828" s="4" t="s">
        <v>39</v>
      </c>
      <c r="E3828" s="4">
        <v>1.0</v>
      </c>
      <c r="F3828" s="4">
        <v>3.0</v>
      </c>
      <c r="G3828" s="4">
        <v>3.0</v>
      </c>
      <c r="H3828" s="5">
        <v>45116.0</v>
      </c>
      <c r="I3828" s="4">
        <f>IFERROR(__xludf.DUMMYFUNCTION("SPLIT(H3828,""/"")"),9.0)</f>
        <v>9</v>
      </c>
      <c r="J3828" s="4">
        <f>IFERROR(__xludf.DUMMYFUNCTION("""COMPUTED_VALUE"""),7.0)</f>
        <v>7</v>
      </c>
      <c r="K3828" s="4">
        <f>IFERROR(__xludf.DUMMYFUNCTION("""COMPUTED_VALUE"""),2023.0)</f>
        <v>2023</v>
      </c>
    </row>
    <row r="3829">
      <c r="A3829" s="1" t="s">
        <v>8315</v>
      </c>
      <c r="B3829" s="4" t="s">
        <v>55</v>
      </c>
      <c r="C3829" s="4" t="s">
        <v>29</v>
      </c>
      <c r="D3829" s="4" t="s">
        <v>30</v>
      </c>
      <c r="E3829" s="4">
        <v>1.0</v>
      </c>
      <c r="F3829" s="4">
        <v>3.0</v>
      </c>
      <c r="G3829" s="4">
        <v>3.0</v>
      </c>
      <c r="H3829" s="5">
        <v>45116.0</v>
      </c>
      <c r="I3829" s="4">
        <f>IFERROR(__xludf.DUMMYFUNCTION("SPLIT(H3829,""/"")"),9.0)</f>
        <v>9</v>
      </c>
      <c r="J3829" s="4">
        <f>IFERROR(__xludf.DUMMYFUNCTION("""COMPUTED_VALUE"""),7.0)</f>
        <v>7</v>
      </c>
      <c r="K3829" s="4">
        <f>IFERROR(__xludf.DUMMYFUNCTION("""COMPUTED_VALUE"""),2023.0)</f>
        <v>2023</v>
      </c>
    </row>
    <row r="3830">
      <c r="A3830" s="1" t="s">
        <v>3077</v>
      </c>
      <c r="B3830" s="4" t="s">
        <v>55</v>
      </c>
      <c r="C3830" s="4" t="s">
        <v>24</v>
      </c>
      <c r="D3830" s="4" t="s">
        <v>39</v>
      </c>
      <c r="E3830" s="4">
        <v>4.0</v>
      </c>
      <c r="F3830" s="4">
        <v>3.0</v>
      </c>
      <c r="G3830" s="4">
        <v>12.0</v>
      </c>
      <c r="H3830" s="5">
        <v>45117.0</v>
      </c>
      <c r="I3830" s="4">
        <f>IFERROR(__xludf.DUMMYFUNCTION("SPLIT(H3830,""/"")"),10.0)</f>
        <v>10</v>
      </c>
      <c r="J3830" s="4">
        <f>IFERROR(__xludf.DUMMYFUNCTION("""COMPUTED_VALUE"""),7.0)</f>
        <v>7</v>
      </c>
      <c r="K3830" s="4">
        <f>IFERROR(__xludf.DUMMYFUNCTION("""COMPUTED_VALUE"""),2023.0)</f>
        <v>2023</v>
      </c>
    </row>
    <row r="3831">
      <c r="A3831" s="1" t="s">
        <v>7294</v>
      </c>
      <c r="B3831" s="4" t="s">
        <v>55</v>
      </c>
      <c r="C3831" s="4" t="s">
        <v>30</v>
      </c>
      <c r="D3831" s="4" t="s">
        <v>30</v>
      </c>
      <c r="E3831" s="4">
        <v>4.0</v>
      </c>
      <c r="F3831" s="4">
        <v>3.0</v>
      </c>
      <c r="G3831" s="4">
        <v>12.0</v>
      </c>
      <c r="H3831" s="5">
        <v>45117.0</v>
      </c>
      <c r="I3831" s="4">
        <f>IFERROR(__xludf.DUMMYFUNCTION("SPLIT(H3831,""/"")"),10.0)</f>
        <v>10</v>
      </c>
      <c r="J3831" s="4">
        <f>IFERROR(__xludf.DUMMYFUNCTION("""COMPUTED_VALUE"""),7.0)</f>
        <v>7</v>
      </c>
      <c r="K3831" s="4">
        <f>IFERROR(__xludf.DUMMYFUNCTION("""COMPUTED_VALUE"""),2023.0)</f>
        <v>2023</v>
      </c>
    </row>
    <row r="3832">
      <c r="A3832" s="1" t="s">
        <v>985</v>
      </c>
      <c r="B3832" s="4" t="s">
        <v>55</v>
      </c>
      <c r="C3832" s="4" t="s">
        <v>24</v>
      </c>
      <c r="D3832" s="4" t="s">
        <v>39</v>
      </c>
      <c r="E3832" s="4">
        <v>1.0</v>
      </c>
      <c r="F3832" s="4">
        <v>3.0</v>
      </c>
      <c r="G3832" s="4">
        <v>3.0</v>
      </c>
      <c r="H3832" s="5">
        <v>45117.0</v>
      </c>
      <c r="I3832" s="4">
        <f>IFERROR(__xludf.DUMMYFUNCTION("SPLIT(H3832,""/"")"),10.0)</f>
        <v>10</v>
      </c>
      <c r="J3832" s="4">
        <f>IFERROR(__xludf.DUMMYFUNCTION("""COMPUTED_VALUE"""),7.0)</f>
        <v>7</v>
      </c>
      <c r="K3832" s="4">
        <f>IFERROR(__xludf.DUMMYFUNCTION("""COMPUTED_VALUE"""),2023.0)</f>
        <v>2023</v>
      </c>
    </row>
    <row r="3833">
      <c r="A3833" s="1" t="s">
        <v>4209</v>
      </c>
      <c r="B3833" s="4" t="s">
        <v>55</v>
      </c>
      <c r="C3833" s="4" t="s">
        <v>30</v>
      </c>
      <c r="D3833" s="4" t="s">
        <v>23</v>
      </c>
      <c r="E3833" s="4">
        <v>4.0</v>
      </c>
      <c r="F3833" s="4">
        <v>3.0</v>
      </c>
      <c r="G3833" s="4">
        <v>12.0</v>
      </c>
      <c r="H3833" s="5">
        <v>45117.0</v>
      </c>
      <c r="I3833" s="4">
        <f>IFERROR(__xludf.DUMMYFUNCTION("SPLIT(H3833,""/"")"),10.0)</f>
        <v>10</v>
      </c>
      <c r="J3833" s="4">
        <f>IFERROR(__xludf.DUMMYFUNCTION("""COMPUTED_VALUE"""),7.0)</f>
        <v>7</v>
      </c>
      <c r="K3833" s="4">
        <f>IFERROR(__xludf.DUMMYFUNCTION("""COMPUTED_VALUE"""),2023.0)</f>
        <v>2023</v>
      </c>
    </row>
    <row r="3834">
      <c r="A3834" s="1" t="s">
        <v>2667</v>
      </c>
      <c r="B3834" s="4" t="s">
        <v>55</v>
      </c>
      <c r="C3834" s="4" t="s">
        <v>29</v>
      </c>
      <c r="D3834" s="4" t="s">
        <v>39</v>
      </c>
      <c r="E3834" s="4">
        <v>2.0</v>
      </c>
      <c r="F3834" s="4">
        <v>3.0</v>
      </c>
      <c r="G3834" s="4">
        <v>6.0</v>
      </c>
      <c r="H3834" s="5">
        <v>45119.0</v>
      </c>
      <c r="I3834" s="4">
        <f>IFERROR(__xludf.DUMMYFUNCTION("SPLIT(H3834,""/"")"),12.0)</f>
        <v>12</v>
      </c>
      <c r="J3834" s="4">
        <f>IFERROR(__xludf.DUMMYFUNCTION("""COMPUTED_VALUE"""),7.0)</f>
        <v>7</v>
      </c>
      <c r="K3834" s="4">
        <f>IFERROR(__xludf.DUMMYFUNCTION("""COMPUTED_VALUE"""),2023.0)</f>
        <v>2023</v>
      </c>
    </row>
    <row r="3835">
      <c r="A3835" s="1" t="s">
        <v>908</v>
      </c>
      <c r="B3835" s="4" t="s">
        <v>55</v>
      </c>
      <c r="C3835" s="4" t="s">
        <v>30</v>
      </c>
      <c r="D3835" s="4" t="s">
        <v>23</v>
      </c>
      <c r="E3835" s="4">
        <v>3.0</v>
      </c>
      <c r="F3835" s="4">
        <v>3.0</v>
      </c>
      <c r="G3835" s="4">
        <v>9.0</v>
      </c>
      <c r="H3835" s="5">
        <v>45119.0</v>
      </c>
      <c r="I3835" s="4">
        <f>IFERROR(__xludf.DUMMYFUNCTION("SPLIT(H3835,""/"")"),12.0)</f>
        <v>12</v>
      </c>
      <c r="J3835" s="4">
        <f>IFERROR(__xludf.DUMMYFUNCTION("""COMPUTED_VALUE"""),7.0)</f>
        <v>7</v>
      </c>
      <c r="K3835" s="4">
        <f>IFERROR(__xludf.DUMMYFUNCTION("""COMPUTED_VALUE"""),2023.0)</f>
        <v>2023</v>
      </c>
    </row>
    <row r="3836">
      <c r="A3836" s="1" t="s">
        <v>171</v>
      </c>
      <c r="B3836" s="4" t="s">
        <v>55</v>
      </c>
      <c r="C3836" s="4" t="s">
        <v>24</v>
      </c>
      <c r="D3836" s="4" t="s">
        <v>23</v>
      </c>
      <c r="E3836" s="4">
        <v>4.0</v>
      </c>
      <c r="F3836" s="4">
        <v>3.0</v>
      </c>
      <c r="G3836" s="4">
        <v>12.0</v>
      </c>
      <c r="H3836" s="5">
        <v>45121.0</v>
      </c>
      <c r="I3836" s="4">
        <f>IFERROR(__xludf.DUMMYFUNCTION("SPLIT(H3836,""/"")"),14.0)</f>
        <v>14</v>
      </c>
      <c r="J3836" s="4">
        <f>IFERROR(__xludf.DUMMYFUNCTION("""COMPUTED_VALUE"""),7.0)</f>
        <v>7</v>
      </c>
      <c r="K3836" s="4">
        <f>IFERROR(__xludf.DUMMYFUNCTION("""COMPUTED_VALUE"""),2023.0)</f>
        <v>2023</v>
      </c>
    </row>
    <row r="3837">
      <c r="A3837" s="1" t="s">
        <v>3978</v>
      </c>
      <c r="B3837" s="4" t="s">
        <v>55</v>
      </c>
      <c r="C3837" s="4" t="s">
        <v>30</v>
      </c>
      <c r="D3837" s="4" t="s">
        <v>39</v>
      </c>
      <c r="E3837" s="4">
        <v>3.0</v>
      </c>
      <c r="F3837" s="4">
        <v>3.0</v>
      </c>
      <c r="G3837" s="4">
        <v>9.0</v>
      </c>
      <c r="H3837" s="5">
        <v>45121.0</v>
      </c>
      <c r="I3837" s="4">
        <f>IFERROR(__xludf.DUMMYFUNCTION("SPLIT(H3837,""/"")"),14.0)</f>
        <v>14</v>
      </c>
      <c r="J3837" s="4">
        <f>IFERROR(__xludf.DUMMYFUNCTION("""COMPUTED_VALUE"""),7.0)</f>
        <v>7</v>
      </c>
      <c r="K3837" s="4">
        <f>IFERROR(__xludf.DUMMYFUNCTION("""COMPUTED_VALUE"""),2023.0)</f>
        <v>2023</v>
      </c>
    </row>
    <row r="3838">
      <c r="A3838" s="1" t="s">
        <v>3888</v>
      </c>
      <c r="B3838" s="4" t="s">
        <v>55</v>
      </c>
      <c r="C3838" s="4" t="s">
        <v>30</v>
      </c>
      <c r="D3838" s="4" t="s">
        <v>23</v>
      </c>
      <c r="E3838" s="4">
        <v>5.0</v>
      </c>
      <c r="F3838" s="4">
        <v>3.0</v>
      </c>
      <c r="G3838" s="4">
        <v>15.0</v>
      </c>
      <c r="H3838" s="5">
        <v>45121.0</v>
      </c>
      <c r="I3838" s="4">
        <f>IFERROR(__xludf.DUMMYFUNCTION("SPLIT(H3838,""/"")"),14.0)</f>
        <v>14</v>
      </c>
      <c r="J3838" s="4">
        <f>IFERROR(__xludf.DUMMYFUNCTION("""COMPUTED_VALUE"""),7.0)</f>
        <v>7</v>
      </c>
      <c r="K3838" s="4">
        <f>IFERROR(__xludf.DUMMYFUNCTION("""COMPUTED_VALUE"""),2023.0)</f>
        <v>2023</v>
      </c>
    </row>
    <row r="3839">
      <c r="A3839" s="1" t="s">
        <v>7056</v>
      </c>
      <c r="B3839" s="4" t="s">
        <v>55</v>
      </c>
      <c r="C3839" s="4" t="s">
        <v>24</v>
      </c>
      <c r="D3839" s="4" t="s">
        <v>39</v>
      </c>
      <c r="E3839" s="4">
        <v>3.0</v>
      </c>
      <c r="F3839" s="4">
        <v>3.0</v>
      </c>
      <c r="G3839" s="4">
        <v>9.0</v>
      </c>
      <c r="H3839" s="5">
        <v>45123.0</v>
      </c>
      <c r="I3839" s="4">
        <f>IFERROR(__xludf.DUMMYFUNCTION("SPLIT(H3839,""/"")"),16.0)</f>
        <v>16</v>
      </c>
      <c r="J3839" s="4">
        <f>IFERROR(__xludf.DUMMYFUNCTION("""COMPUTED_VALUE"""),7.0)</f>
        <v>7</v>
      </c>
      <c r="K3839" s="4">
        <f>IFERROR(__xludf.DUMMYFUNCTION("""COMPUTED_VALUE"""),2023.0)</f>
        <v>2023</v>
      </c>
    </row>
    <row r="3840">
      <c r="A3840" s="1" t="s">
        <v>2921</v>
      </c>
      <c r="B3840" s="4" t="s">
        <v>55</v>
      </c>
      <c r="C3840" s="4" t="s">
        <v>29</v>
      </c>
      <c r="D3840" s="4" t="s">
        <v>28</v>
      </c>
      <c r="E3840" s="4">
        <v>2.0</v>
      </c>
      <c r="F3840" s="4">
        <v>3.0</v>
      </c>
      <c r="G3840" s="4">
        <v>6.0</v>
      </c>
      <c r="H3840" s="5">
        <v>45123.0</v>
      </c>
      <c r="I3840" s="4">
        <f>IFERROR(__xludf.DUMMYFUNCTION("SPLIT(H3840,""/"")"),16.0)</f>
        <v>16</v>
      </c>
      <c r="J3840" s="4">
        <f>IFERROR(__xludf.DUMMYFUNCTION("""COMPUTED_VALUE"""),7.0)</f>
        <v>7</v>
      </c>
      <c r="K3840" s="4">
        <f>IFERROR(__xludf.DUMMYFUNCTION("""COMPUTED_VALUE"""),2023.0)</f>
        <v>2023</v>
      </c>
    </row>
    <row r="3841">
      <c r="A3841" s="1" t="s">
        <v>4723</v>
      </c>
      <c r="B3841" s="4" t="s">
        <v>55</v>
      </c>
      <c r="C3841" s="4" t="s">
        <v>30</v>
      </c>
      <c r="D3841" s="4" t="s">
        <v>28</v>
      </c>
      <c r="E3841" s="4">
        <v>1.0</v>
      </c>
      <c r="F3841" s="4">
        <v>3.0</v>
      </c>
      <c r="G3841" s="4">
        <v>3.0</v>
      </c>
      <c r="H3841" s="5">
        <v>45123.0</v>
      </c>
      <c r="I3841" s="4">
        <f>IFERROR(__xludf.DUMMYFUNCTION("SPLIT(H3841,""/"")"),16.0)</f>
        <v>16</v>
      </c>
      <c r="J3841" s="4">
        <f>IFERROR(__xludf.DUMMYFUNCTION("""COMPUTED_VALUE"""),7.0)</f>
        <v>7</v>
      </c>
      <c r="K3841" s="4">
        <f>IFERROR(__xludf.DUMMYFUNCTION("""COMPUTED_VALUE"""),2023.0)</f>
        <v>2023</v>
      </c>
    </row>
    <row r="3842">
      <c r="A3842" s="1" t="s">
        <v>9611</v>
      </c>
      <c r="B3842" s="4" t="s">
        <v>55</v>
      </c>
      <c r="C3842" s="4" t="s">
        <v>29</v>
      </c>
      <c r="D3842" s="4" t="s">
        <v>39</v>
      </c>
      <c r="E3842" s="4">
        <v>2.0</v>
      </c>
      <c r="F3842" s="4">
        <v>3.0</v>
      </c>
      <c r="G3842" s="4">
        <v>6.0</v>
      </c>
      <c r="H3842" s="5">
        <v>45124.0</v>
      </c>
      <c r="I3842" s="4">
        <f>IFERROR(__xludf.DUMMYFUNCTION("SPLIT(H3842,""/"")"),17.0)</f>
        <v>17</v>
      </c>
      <c r="J3842" s="4">
        <f>IFERROR(__xludf.DUMMYFUNCTION("""COMPUTED_VALUE"""),7.0)</f>
        <v>7</v>
      </c>
      <c r="K3842" s="4">
        <f>IFERROR(__xludf.DUMMYFUNCTION("""COMPUTED_VALUE"""),2023.0)</f>
        <v>2023</v>
      </c>
    </row>
    <row r="3843">
      <c r="A3843" s="1" t="s">
        <v>7719</v>
      </c>
      <c r="B3843" s="4" t="s">
        <v>55</v>
      </c>
      <c r="C3843" s="4" t="s">
        <v>30</v>
      </c>
      <c r="D3843" s="4" t="s">
        <v>23</v>
      </c>
      <c r="E3843" s="4">
        <v>3.0</v>
      </c>
      <c r="F3843" s="4">
        <v>3.0</v>
      </c>
      <c r="G3843" s="4">
        <v>9.0</v>
      </c>
      <c r="H3843" s="5">
        <v>45124.0</v>
      </c>
      <c r="I3843" s="4">
        <f>IFERROR(__xludf.DUMMYFUNCTION("SPLIT(H3843,""/"")"),17.0)</f>
        <v>17</v>
      </c>
      <c r="J3843" s="4">
        <f>IFERROR(__xludf.DUMMYFUNCTION("""COMPUTED_VALUE"""),7.0)</f>
        <v>7</v>
      </c>
      <c r="K3843" s="4">
        <f>IFERROR(__xludf.DUMMYFUNCTION("""COMPUTED_VALUE"""),2023.0)</f>
        <v>2023</v>
      </c>
    </row>
    <row r="3844">
      <c r="A3844" s="1" t="s">
        <v>2901</v>
      </c>
      <c r="B3844" s="4" t="s">
        <v>55</v>
      </c>
      <c r="C3844" s="4" t="s">
        <v>30</v>
      </c>
      <c r="D3844" s="4" t="s">
        <v>28</v>
      </c>
      <c r="E3844" s="4">
        <v>1.0</v>
      </c>
      <c r="F3844" s="4">
        <v>3.0</v>
      </c>
      <c r="G3844" s="4">
        <v>3.0</v>
      </c>
      <c r="H3844" s="5">
        <v>45125.0</v>
      </c>
      <c r="I3844" s="4">
        <f>IFERROR(__xludf.DUMMYFUNCTION("SPLIT(H3844,""/"")"),18.0)</f>
        <v>18</v>
      </c>
      <c r="J3844" s="4">
        <f>IFERROR(__xludf.DUMMYFUNCTION("""COMPUTED_VALUE"""),7.0)</f>
        <v>7</v>
      </c>
      <c r="K3844" s="4">
        <f>IFERROR(__xludf.DUMMYFUNCTION("""COMPUTED_VALUE"""),2023.0)</f>
        <v>2023</v>
      </c>
    </row>
    <row r="3845">
      <c r="A3845" s="1" t="s">
        <v>5398</v>
      </c>
      <c r="B3845" s="4" t="s">
        <v>55</v>
      </c>
      <c r="C3845" s="4" t="s">
        <v>30</v>
      </c>
      <c r="D3845" s="4" t="s">
        <v>30</v>
      </c>
      <c r="E3845" s="4">
        <v>5.0</v>
      </c>
      <c r="F3845" s="4">
        <v>3.0</v>
      </c>
      <c r="G3845" s="4">
        <v>15.0</v>
      </c>
      <c r="H3845" s="5">
        <v>45125.0</v>
      </c>
      <c r="I3845" s="4">
        <f>IFERROR(__xludf.DUMMYFUNCTION("SPLIT(H3845,""/"")"),18.0)</f>
        <v>18</v>
      </c>
      <c r="J3845" s="4">
        <f>IFERROR(__xludf.DUMMYFUNCTION("""COMPUTED_VALUE"""),7.0)</f>
        <v>7</v>
      </c>
      <c r="K3845" s="4">
        <f>IFERROR(__xludf.DUMMYFUNCTION("""COMPUTED_VALUE"""),2023.0)</f>
        <v>2023</v>
      </c>
    </row>
    <row r="3846">
      <c r="A3846" s="1" t="s">
        <v>5998</v>
      </c>
      <c r="B3846" s="4" t="s">
        <v>55</v>
      </c>
      <c r="C3846" s="4" t="s">
        <v>24</v>
      </c>
      <c r="D3846" s="4" t="s">
        <v>23</v>
      </c>
      <c r="E3846" s="4">
        <v>5.0</v>
      </c>
      <c r="F3846" s="4">
        <v>3.0</v>
      </c>
      <c r="G3846" s="4">
        <v>15.0</v>
      </c>
      <c r="H3846" s="5">
        <v>45125.0</v>
      </c>
      <c r="I3846" s="4">
        <f>IFERROR(__xludf.DUMMYFUNCTION("SPLIT(H3846,""/"")"),18.0)</f>
        <v>18</v>
      </c>
      <c r="J3846" s="4">
        <f>IFERROR(__xludf.DUMMYFUNCTION("""COMPUTED_VALUE"""),7.0)</f>
        <v>7</v>
      </c>
      <c r="K3846" s="4">
        <f>IFERROR(__xludf.DUMMYFUNCTION("""COMPUTED_VALUE"""),2023.0)</f>
        <v>2023</v>
      </c>
    </row>
    <row r="3847">
      <c r="A3847" s="1" t="s">
        <v>4283</v>
      </c>
      <c r="B3847" s="4" t="s">
        <v>55</v>
      </c>
      <c r="C3847" s="4" t="s">
        <v>30</v>
      </c>
      <c r="D3847" s="4" t="s">
        <v>30</v>
      </c>
      <c r="E3847" s="4">
        <v>1.0</v>
      </c>
      <c r="F3847" s="4">
        <v>3.0</v>
      </c>
      <c r="G3847" s="4">
        <v>3.0</v>
      </c>
      <c r="H3847" s="5">
        <v>45126.0</v>
      </c>
      <c r="I3847" s="4">
        <f>IFERROR(__xludf.DUMMYFUNCTION("SPLIT(H3847,""/"")"),19.0)</f>
        <v>19</v>
      </c>
      <c r="J3847" s="4">
        <f>IFERROR(__xludf.DUMMYFUNCTION("""COMPUTED_VALUE"""),7.0)</f>
        <v>7</v>
      </c>
      <c r="K3847" s="4">
        <f>IFERROR(__xludf.DUMMYFUNCTION("""COMPUTED_VALUE"""),2023.0)</f>
        <v>2023</v>
      </c>
    </row>
    <row r="3848">
      <c r="A3848" s="1" t="s">
        <v>1434</v>
      </c>
      <c r="B3848" s="4" t="s">
        <v>55</v>
      </c>
      <c r="C3848" s="4" t="s">
        <v>29</v>
      </c>
      <c r="D3848" s="4" t="s">
        <v>28</v>
      </c>
      <c r="E3848" s="4">
        <v>1.0</v>
      </c>
      <c r="F3848" s="4">
        <v>3.0</v>
      </c>
      <c r="G3848" s="4">
        <v>3.0</v>
      </c>
      <c r="H3848" s="5">
        <v>45126.0</v>
      </c>
      <c r="I3848" s="4">
        <f>IFERROR(__xludf.DUMMYFUNCTION("SPLIT(H3848,""/"")"),19.0)</f>
        <v>19</v>
      </c>
      <c r="J3848" s="4">
        <f>IFERROR(__xludf.DUMMYFUNCTION("""COMPUTED_VALUE"""),7.0)</f>
        <v>7</v>
      </c>
      <c r="K3848" s="4">
        <f>IFERROR(__xludf.DUMMYFUNCTION("""COMPUTED_VALUE"""),2023.0)</f>
        <v>2023</v>
      </c>
    </row>
    <row r="3849">
      <c r="A3849" s="1" t="s">
        <v>7357</v>
      </c>
      <c r="B3849" s="4" t="s">
        <v>55</v>
      </c>
      <c r="C3849" s="4" t="s">
        <v>29</v>
      </c>
      <c r="D3849" s="4" t="s">
        <v>30</v>
      </c>
      <c r="E3849" s="4">
        <v>3.0</v>
      </c>
      <c r="F3849" s="4">
        <v>3.0</v>
      </c>
      <c r="G3849" s="4">
        <v>9.0</v>
      </c>
      <c r="H3849" s="5">
        <v>45126.0</v>
      </c>
      <c r="I3849" s="4">
        <f>IFERROR(__xludf.DUMMYFUNCTION("SPLIT(H3849,""/"")"),19.0)</f>
        <v>19</v>
      </c>
      <c r="J3849" s="4">
        <f>IFERROR(__xludf.DUMMYFUNCTION("""COMPUTED_VALUE"""),7.0)</f>
        <v>7</v>
      </c>
      <c r="K3849" s="4">
        <f>IFERROR(__xludf.DUMMYFUNCTION("""COMPUTED_VALUE"""),2023.0)</f>
        <v>2023</v>
      </c>
    </row>
    <row r="3850">
      <c r="A3850" s="1" t="s">
        <v>6720</v>
      </c>
      <c r="B3850" s="4" t="s">
        <v>55</v>
      </c>
      <c r="C3850" s="4" t="s">
        <v>29</v>
      </c>
      <c r="D3850" s="4" t="s">
        <v>28</v>
      </c>
      <c r="E3850" s="4">
        <v>1.0</v>
      </c>
      <c r="F3850" s="4">
        <v>3.0</v>
      </c>
      <c r="G3850" s="4">
        <v>3.0</v>
      </c>
      <c r="H3850" s="5">
        <v>45126.0</v>
      </c>
      <c r="I3850" s="4">
        <f>IFERROR(__xludf.DUMMYFUNCTION("SPLIT(H3850,""/"")"),19.0)</f>
        <v>19</v>
      </c>
      <c r="J3850" s="4">
        <f>IFERROR(__xludf.DUMMYFUNCTION("""COMPUTED_VALUE"""),7.0)</f>
        <v>7</v>
      </c>
      <c r="K3850" s="4">
        <f>IFERROR(__xludf.DUMMYFUNCTION("""COMPUTED_VALUE"""),2023.0)</f>
        <v>2023</v>
      </c>
    </row>
    <row r="3851">
      <c r="A3851" s="1" t="s">
        <v>1869</v>
      </c>
      <c r="B3851" s="4" t="s">
        <v>55</v>
      </c>
      <c r="C3851" s="4" t="s">
        <v>29</v>
      </c>
      <c r="D3851" s="4" t="s">
        <v>30</v>
      </c>
      <c r="E3851" s="4">
        <v>3.0</v>
      </c>
      <c r="F3851" s="4">
        <v>3.0</v>
      </c>
      <c r="G3851" s="4">
        <v>9.0</v>
      </c>
      <c r="H3851" s="5">
        <v>45127.0</v>
      </c>
      <c r="I3851" s="4">
        <f>IFERROR(__xludf.DUMMYFUNCTION("SPLIT(H3851,""/"")"),20.0)</f>
        <v>20</v>
      </c>
      <c r="J3851" s="4">
        <f>IFERROR(__xludf.DUMMYFUNCTION("""COMPUTED_VALUE"""),7.0)</f>
        <v>7</v>
      </c>
      <c r="K3851" s="4">
        <f>IFERROR(__xludf.DUMMYFUNCTION("""COMPUTED_VALUE"""),2023.0)</f>
        <v>2023</v>
      </c>
    </row>
    <row r="3852">
      <c r="A3852" s="1" t="s">
        <v>524</v>
      </c>
      <c r="B3852" s="4" t="s">
        <v>55</v>
      </c>
      <c r="C3852" s="4" t="s">
        <v>30</v>
      </c>
      <c r="D3852" s="4" t="s">
        <v>39</v>
      </c>
      <c r="E3852" s="4">
        <v>4.0</v>
      </c>
      <c r="F3852" s="4">
        <v>3.0</v>
      </c>
      <c r="G3852" s="4">
        <v>12.0</v>
      </c>
      <c r="H3852" s="5">
        <v>45127.0</v>
      </c>
      <c r="I3852" s="4">
        <f>IFERROR(__xludf.DUMMYFUNCTION("SPLIT(H3852,""/"")"),20.0)</f>
        <v>20</v>
      </c>
      <c r="J3852" s="4">
        <f>IFERROR(__xludf.DUMMYFUNCTION("""COMPUTED_VALUE"""),7.0)</f>
        <v>7</v>
      </c>
      <c r="K3852" s="4">
        <f>IFERROR(__xludf.DUMMYFUNCTION("""COMPUTED_VALUE"""),2023.0)</f>
        <v>2023</v>
      </c>
    </row>
    <row r="3853">
      <c r="A3853" s="1" t="s">
        <v>1254</v>
      </c>
      <c r="B3853" s="4" t="s">
        <v>55</v>
      </c>
      <c r="C3853" s="4" t="s">
        <v>30</v>
      </c>
      <c r="D3853" s="4" t="s">
        <v>28</v>
      </c>
      <c r="E3853" s="4">
        <v>3.0</v>
      </c>
      <c r="F3853" s="4">
        <v>3.0</v>
      </c>
      <c r="G3853" s="4">
        <v>9.0</v>
      </c>
      <c r="H3853" s="5">
        <v>45127.0</v>
      </c>
      <c r="I3853" s="4">
        <f>IFERROR(__xludf.DUMMYFUNCTION("SPLIT(H3853,""/"")"),20.0)</f>
        <v>20</v>
      </c>
      <c r="J3853" s="4">
        <f>IFERROR(__xludf.DUMMYFUNCTION("""COMPUTED_VALUE"""),7.0)</f>
        <v>7</v>
      </c>
      <c r="K3853" s="4">
        <f>IFERROR(__xludf.DUMMYFUNCTION("""COMPUTED_VALUE"""),2023.0)</f>
        <v>2023</v>
      </c>
    </row>
    <row r="3854">
      <c r="A3854" s="1" t="s">
        <v>7610</v>
      </c>
      <c r="B3854" s="4" t="s">
        <v>55</v>
      </c>
      <c r="C3854" s="4" t="s">
        <v>24</v>
      </c>
      <c r="D3854" s="4" t="s">
        <v>39</v>
      </c>
      <c r="E3854" s="4">
        <v>2.0</v>
      </c>
      <c r="F3854" s="4">
        <v>3.0</v>
      </c>
      <c r="G3854" s="4">
        <v>6.0</v>
      </c>
      <c r="H3854" s="5">
        <v>45128.0</v>
      </c>
      <c r="I3854" s="4">
        <f>IFERROR(__xludf.DUMMYFUNCTION("SPLIT(H3854,""/"")"),21.0)</f>
        <v>21</v>
      </c>
      <c r="J3854" s="4">
        <f>IFERROR(__xludf.DUMMYFUNCTION("""COMPUTED_VALUE"""),7.0)</f>
        <v>7</v>
      </c>
      <c r="K3854" s="4">
        <f>IFERROR(__xludf.DUMMYFUNCTION("""COMPUTED_VALUE"""),2023.0)</f>
        <v>2023</v>
      </c>
    </row>
    <row r="3855">
      <c r="A3855" s="1" t="s">
        <v>8892</v>
      </c>
      <c r="B3855" s="4" t="s">
        <v>55</v>
      </c>
      <c r="C3855" s="4" t="s">
        <v>24</v>
      </c>
      <c r="D3855" s="4" t="s">
        <v>30</v>
      </c>
      <c r="E3855" s="4">
        <v>3.0</v>
      </c>
      <c r="F3855" s="4">
        <v>3.0</v>
      </c>
      <c r="G3855" s="4">
        <v>9.0</v>
      </c>
      <c r="H3855" s="5">
        <v>45128.0</v>
      </c>
      <c r="I3855" s="4">
        <f>IFERROR(__xludf.DUMMYFUNCTION("SPLIT(H3855,""/"")"),21.0)</f>
        <v>21</v>
      </c>
      <c r="J3855" s="4">
        <f>IFERROR(__xludf.DUMMYFUNCTION("""COMPUTED_VALUE"""),7.0)</f>
        <v>7</v>
      </c>
      <c r="K3855" s="4">
        <f>IFERROR(__xludf.DUMMYFUNCTION("""COMPUTED_VALUE"""),2023.0)</f>
        <v>2023</v>
      </c>
    </row>
    <row r="3856">
      <c r="A3856" s="1" t="s">
        <v>5461</v>
      </c>
      <c r="B3856" s="4" t="s">
        <v>55</v>
      </c>
      <c r="C3856" s="4" t="s">
        <v>30</v>
      </c>
      <c r="D3856" s="4" t="s">
        <v>23</v>
      </c>
      <c r="E3856" s="4">
        <v>4.0</v>
      </c>
      <c r="F3856" s="4">
        <v>3.0</v>
      </c>
      <c r="G3856" s="4">
        <v>12.0</v>
      </c>
      <c r="H3856" s="5">
        <v>45129.0</v>
      </c>
      <c r="I3856" s="4">
        <f>IFERROR(__xludf.DUMMYFUNCTION("SPLIT(H3856,""/"")"),22.0)</f>
        <v>22</v>
      </c>
      <c r="J3856" s="4">
        <f>IFERROR(__xludf.DUMMYFUNCTION("""COMPUTED_VALUE"""),7.0)</f>
        <v>7</v>
      </c>
      <c r="K3856" s="4">
        <f>IFERROR(__xludf.DUMMYFUNCTION("""COMPUTED_VALUE"""),2023.0)</f>
        <v>2023</v>
      </c>
    </row>
    <row r="3857">
      <c r="A3857" s="1" t="s">
        <v>5640</v>
      </c>
      <c r="B3857" s="4" t="s">
        <v>55</v>
      </c>
      <c r="C3857" s="4" t="s">
        <v>29</v>
      </c>
      <c r="D3857" s="4" t="s">
        <v>30</v>
      </c>
      <c r="E3857" s="4">
        <v>2.0</v>
      </c>
      <c r="F3857" s="4">
        <v>3.0</v>
      </c>
      <c r="G3857" s="4">
        <v>6.0</v>
      </c>
      <c r="H3857" s="5">
        <v>45130.0</v>
      </c>
      <c r="I3857" s="4">
        <f>IFERROR(__xludf.DUMMYFUNCTION("SPLIT(H3857,""/"")"),23.0)</f>
        <v>23</v>
      </c>
      <c r="J3857" s="4">
        <f>IFERROR(__xludf.DUMMYFUNCTION("""COMPUTED_VALUE"""),7.0)</f>
        <v>7</v>
      </c>
      <c r="K3857" s="4">
        <f>IFERROR(__xludf.DUMMYFUNCTION("""COMPUTED_VALUE"""),2023.0)</f>
        <v>2023</v>
      </c>
    </row>
    <row r="3858">
      <c r="A3858" s="1" t="s">
        <v>9633</v>
      </c>
      <c r="B3858" s="4" t="s">
        <v>55</v>
      </c>
      <c r="C3858" s="4" t="s">
        <v>29</v>
      </c>
      <c r="D3858" s="4" t="s">
        <v>28</v>
      </c>
      <c r="E3858" s="4">
        <v>5.0</v>
      </c>
      <c r="F3858" s="4">
        <v>3.0</v>
      </c>
      <c r="G3858" s="4">
        <v>15.0</v>
      </c>
      <c r="H3858" s="5">
        <v>45130.0</v>
      </c>
      <c r="I3858" s="4">
        <f>IFERROR(__xludf.DUMMYFUNCTION("SPLIT(H3858,""/"")"),23.0)</f>
        <v>23</v>
      </c>
      <c r="J3858" s="4">
        <f>IFERROR(__xludf.DUMMYFUNCTION("""COMPUTED_VALUE"""),7.0)</f>
        <v>7</v>
      </c>
      <c r="K3858" s="4">
        <f>IFERROR(__xludf.DUMMYFUNCTION("""COMPUTED_VALUE"""),2023.0)</f>
        <v>2023</v>
      </c>
    </row>
    <row r="3859">
      <c r="A3859" s="1" t="s">
        <v>3528</v>
      </c>
      <c r="B3859" s="4" t="s">
        <v>55</v>
      </c>
      <c r="C3859" s="4" t="s">
        <v>30</v>
      </c>
      <c r="D3859" s="4" t="s">
        <v>39</v>
      </c>
      <c r="E3859" s="4">
        <v>4.0</v>
      </c>
      <c r="F3859" s="4">
        <v>3.0</v>
      </c>
      <c r="G3859" s="4">
        <v>12.0</v>
      </c>
      <c r="H3859" s="5">
        <v>45130.0</v>
      </c>
      <c r="I3859" s="4">
        <f>IFERROR(__xludf.DUMMYFUNCTION("SPLIT(H3859,""/"")"),23.0)</f>
        <v>23</v>
      </c>
      <c r="J3859" s="4">
        <f>IFERROR(__xludf.DUMMYFUNCTION("""COMPUTED_VALUE"""),7.0)</f>
        <v>7</v>
      </c>
      <c r="K3859" s="4">
        <f>IFERROR(__xludf.DUMMYFUNCTION("""COMPUTED_VALUE"""),2023.0)</f>
        <v>2023</v>
      </c>
    </row>
    <row r="3860">
      <c r="A3860" s="1" t="s">
        <v>1031</v>
      </c>
      <c r="B3860" s="4" t="s">
        <v>55</v>
      </c>
      <c r="C3860" s="4" t="s">
        <v>24</v>
      </c>
      <c r="D3860" s="4" t="s">
        <v>23</v>
      </c>
      <c r="E3860" s="4">
        <v>3.0</v>
      </c>
      <c r="F3860" s="4">
        <v>3.0</v>
      </c>
      <c r="G3860" s="4">
        <v>9.0</v>
      </c>
      <c r="H3860" s="5">
        <v>45131.0</v>
      </c>
      <c r="I3860" s="4">
        <f>IFERROR(__xludf.DUMMYFUNCTION("SPLIT(H3860,""/"")"),24.0)</f>
        <v>24</v>
      </c>
      <c r="J3860" s="4">
        <f>IFERROR(__xludf.DUMMYFUNCTION("""COMPUTED_VALUE"""),7.0)</f>
        <v>7</v>
      </c>
      <c r="K3860" s="4">
        <f>IFERROR(__xludf.DUMMYFUNCTION("""COMPUTED_VALUE"""),2023.0)</f>
        <v>2023</v>
      </c>
    </row>
    <row r="3861">
      <c r="A3861" s="1" t="s">
        <v>8769</v>
      </c>
      <c r="B3861" s="4" t="s">
        <v>55</v>
      </c>
      <c r="C3861" s="4" t="s">
        <v>29</v>
      </c>
      <c r="D3861" s="4" t="s">
        <v>30</v>
      </c>
      <c r="E3861" s="4">
        <v>1.0</v>
      </c>
      <c r="F3861" s="4">
        <v>3.0</v>
      </c>
      <c r="G3861" s="4">
        <v>3.0</v>
      </c>
      <c r="H3861" s="5">
        <v>45131.0</v>
      </c>
      <c r="I3861" s="4">
        <f>IFERROR(__xludf.DUMMYFUNCTION("SPLIT(H3861,""/"")"),24.0)</f>
        <v>24</v>
      </c>
      <c r="J3861" s="4">
        <f>IFERROR(__xludf.DUMMYFUNCTION("""COMPUTED_VALUE"""),7.0)</f>
        <v>7</v>
      </c>
      <c r="K3861" s="4">
        <f>IFERROR(__xludf.DUMMYFUNCTION("""COMPUTED_VALUE"""),2023.0)</f>
        <v>2023</v>
      </c>
    </row>
    <row r="3862">
      <c r="A3862" s="1" t="s">
        <v>6936</v>
      </c>
      <c r="B3862" s="4" t="s">
        <v>55</v>
      </c>
      <c r="C3862" s="4" t="s">
        <v>24</v>
      </c>
      <c r="D3862" s="4" t="s">
        <v>28</v>
      </c>
      <c r="E3862" s="4">
        <v>4.0</v>
      </c>
      <c r="F3862" s="4">
        <v>3.0</v>
      </c>
      <c r="G3862" s="4">
        <v>12.0</v>
      </c>
      <c r="H3862" s="5">
        <v>45131.0</v>
      </c>
      <c r="I3862" s="4">
        <f>IFERROR(__xludf.DUMMYFUNCTION("SPLIT(H3862,""/"")"),24.0)</f>
        <v>24</v>
      </c>
      <c r="J3862" s="4">
        <f>IFERROR(__xludf.DUMMYFUNCTION("""COMPUTED_VALUE"""),7.0)</f>
        <v>7</v>
      </c>
      <c r="K3862" s="4">
        <f>IFERROR(__xludf.DUMMYFUNCTION("""COMPUTED_VALUE"""),2023.0)</f>
        <v>2023</v>
      </c>
    </row>
    <row r="3863">
      <c r="A3863" s="1" t="s">
        <v>4879</v>
      </c>
      <c r="B3863" s="4" t="s">
        <v>55</v>
      </c>
      <c r="C3863" s="4" t="s">
        <v>24</v>
      </c>
      <c r="D3863" s="4" t="s">
        <v>28</v>
      </c>
      <c r="E3863" s="4">
        <v>3.0</v>
      </c>
      <c r="F3863" s="4">
        <v>3.0</v>
      </c>
      <c r="G3863" s="4">
        <v>9.0</v>
      </c>
      <c r="H3863" s="5">
        <v>45132.0</v>
      </c>
      <c r="I3863" s="4">
        <f>IFERROR(__xludf.DUMMYFUNCTION("SPLIT(H3863,""/"")"),25.0)</f>
        <v>25</v>
      </c>
      <c r="J3863" s="4">
        <f>IFERROR(__xludf.DUMMYFUNCTION("""COMPUTED_VALUE"""),7.0)</f>
        <v>7</v>
      </c>
      <c r="K3863" s="4">
        <f>IFERROR(__xludf.DUMMYFUNCTION("""COMPUTED_VALUE"""),2023.0)</f>
        <v>2023</v>
      </c>
    </row>
    <row r="3864">
      <c r="A3864" s="1" t="s">
        <v>8475</v>
      </c>
      <c r="B3864" s="4" t="s">
        <v>55</v>
      </c>
      <c r="C3864" s="4" t="s">
        <v>29</v>
      </c>
      <c r="D3864" s="4" t="s">
        <v>23</v>
      </c>
      <c r="E3864" s="4">
        <v>3.0</v>
      </c>
      <c r="F3864" s="4">
        <v>3.0</v>
      </c>
      <c r="G3864" s="4">
        <v>9.0</v>
      </c>
      <c r="H3864" s="5">
        <v>45133.0</v>
      </c>
      <c r="I3864" s="4">
        <f>IFERROR(__xludf.DUMMYFUNCTION("SPLIT(H3864,""/"")"),26.0)</f>
        <v>26</v>
      </c>
      <c r="J3864" s="4">
        <f>IFERROR(__xludf.DUMMYFUNCTION("""COMPUTED_VALUE"""),7.0)</f>
        <v>7</v>
      </c>
      <c r="K3864" s="4">
        <f>IFERROR(__xludf.DUMMYFUNCTION("""COMPUTED_VALUE"""),2023.0)</f>
        <v>2023</v>
      </c>
    </row>
    <row r="3865">
      <c r="A3865" s="1" t="s">
        <v>8213</v>
      </c>
      <c r="B3865" s="4" t="s">
        <v>55</v>
      </c>
      <c r="C3865" s="4" t="s">
        <v>30</v>
      </c>
      <c r="D3865" s="4" t="s">
        <v>39</v>
      </c>
      <c r="E3865" s="4">
        <v>2.0</v>
      </c>
      <c r="F3865" s="4">
        <v>3.0</v>
      </c>
      <c r="G3865" s="4">
        <v>6.0</v>
      </c>
      <c r="H3865" s="5">
        <v>45134.0</v>
      </c>
      <c r="I3865" s="4">
        <f>IFERROR(__xludf.DUMMYFUNCTION("SPLIT(H3865,""/"")"),27.0)</f>
        <v>27</v>
      </c>
      <c r="J3865" s="4">
        <f>IFERROR(__xludf.DUMMYFUNCTION("""COMPUTED_VALUE"""),7.0)</f>
        <v>7</v>
      </c>
      <c r="K3865" s="4">
        <f>IFERROR(__xludf.DUMMYFUNCTION("""COMPUTED_VALUE"""),2023.0)</f>
        <v>2023</v>
      </c>
    </row>
    <row r="3866">
      <c r="A3866" s="1" t="s">
        <v>6066</v>
      </c>
      <c r="B3866" s="4" t="s">
        <v>55</v>
      </c>
      <c r="C3866" s="4" t="s">
        <v>29</v>
      </c>
      <c r="D3866" s="4" t="s">
        <v>28</v>
      </c>
      <c r="E3866" s="4">
        <v>3.0</v>
      </c>
      <c r="F3866" s="4">
        <v>3.0</v>
      </c>
      <c r="G3866" s="4">
        <v>9.0</v>
      </c>
      <c r="H3866" s="5">
        <v>45134.0</v>
      </c>
      <c r="I3866" s="4">
        <f>IFERROR(__xludf.DUMMYFUNCTION("SPLIT(H3866,""/"")"),27.0)</f>
        <v>27</v>
      </c>
      <c r="J3866" s="4">
        <f>IFERROR(__xludf.DUMMYFUNCTION("""COMPUTED_VALUE"""),7.0)</f>
        <v>7</v>
      </c>
      <c r="K3866" s="4">
        <f>IFERROR(__xludf.DUMMYFUNCTION("""COMPUTED_VALUE"""),2023.0)</f>
        <v>2023</v>
      </c>
    </row>
    <row r="3867">
      <c r="A3867" s="1" t="s">
        <v>2910</v>
      </c>
      <c r="B3867" s="4" t="s">
        <v>55</v>
      </c>
      <c r="C3867" s="4" t="s">
        <v>24</v>
      </c>
      <c r="D3867" s="4" t="s">
        <v>39</v>
      </c>
      <c r="E3867" s="4">
        <v>2.0</v>
      </c>
      <c r="F3867" s="4">
        <v>3.0</v>
      </c>
      <c r="G3867" s="4">
        <v>6.0</v>
      </c>
      <c r="H3867" s="5">
        <v>45135.0</v>
      </c>
      <c r="I3867" s="4">
        <f>IFERROR(__xludf.DUMMYFUNCTION("SPLIT(H3867,""/"")"),28.0)</f>
        <v>28</v>
      </c>
      <c r="J3867" s="4">
        <f>IFERROR(__xludf.DUMMYFUNCTION("""COMPUTED_VALUE"""),7.0)</f>
        <v>7</v>
      </c>
      <c r="K3867" s="4">
        <f>IFERROR(__xludf.DUMMYFUNCTION("""COMPUTED_VALUE"""),2023.0)</f>
        <v>2023</v>
      </c>
    </row>
    <row r="3868">
      <c r="A3868" s="1" t="s">
        <v>5179</v>
      </c>
      <c r="B3868" s="4" t="s">
        <v>55</v>
      </c>
      <c r="C3868" s="4" t="s">
        <v>24</v>
      </c>
      <c r="D3868" s="4" t="s">
        <v>39</v>
      </c>
      <c r="E3868" s="4">
        <v>3.0</v>
      </c>
      <c r="F3868" s="4">
        <v>3.0</v>
      </c>
      <c r="G3868" s="4">
        <v>9.0</v>
      </c>
      <c r="H3868" s="5">
        <v>45135.0</v>
      </c>
      <c r="I3868" s="4">
        <f>IFERROR(__xludf.DUMMYFUNCTION("SPLIT(H3868,""/"")"),28.0)</f>
        <v>28</v>
      </c>
      <c r="J3868" s="4">
        <f>IFERROR(__xludf.DUMMYFUNCTION("""COMPUTED_VALUE"""),7.0)</f>
        <v>7</v>
      </c>
      <c r="K3868" s="4">
        <f>IFERROR(__xludf.DUMMYFUNCTION("""COMPUTED_VALUE"""),2023.0)</f>
        <v>2023</v>
      </c>
    </row>
    <row r="3869">
      <c r="A3869" s="1" t="s">
        <v>9646</v>
      </c>
      <c r="B3869" s="4" t="s">
        <v>55</v>
      </c>
      <c r="C3869" s="4" t="s">
        <v>30</v>
      </c>
      <c r="D3869" s="4" t="s">
        <v>28</v>
      </c>
      <c r="E3869" s="4">
        <v>1.0</v>
      </c>
      <c r="F3869" s="4">
        <v>3.0</v>
      </c>
      <c r="G3869" s="4">
        <v>3.0</v>
      </c>
      <c r="H3869" s="5">
        <v>45136.0</v>
      </c>
      <c r="I3869" s="4">
        <f>IFERROR(__xludf.DUMMYFUNCTION("SPLIT(H3869,""/"")"),29.0)</f>
        <v>29</v>
      </c>
      <c r="J3869" s="4">
        <f>IFERROR(__xludf.DUMMYFUNCTION("""COMPUTED_VALUE"""),7.0)</f>
        <v>7</v>
      </c>
      <c r="K3869" s="4">
        <f>IFERROR(__xludf.DUMMYFUNCTION("""COMPUTED_VALUE"""),2023.0)</f>
        <v>2023</v>
      </c>
    </row>
    <row r="3870">
      <c r="A3870" s="1" t="s">
        <v>2132</v>
      </c>
      <c r="B3870" s="4" t="s">
        <v>55</v>
      </c>
      <c r="C3870" s="4" t="s">
        <v>30</v>
      </c>
      <c r="D3870" s="4" t="s">
        <v>30</v>
      </c>
      <c r="E3870" s="4">
        <v>1.0</v>
      </c>
      <c r="F3870" s="4">
        <v>3.0</v>
      </c>
      <c r="G3870" s="4">
        <v>3.0</v>
      </c>
      <c r="H3870" s="5">
        <v>45136.0</v>
      </c>
      <c r="I3870" s="4">
        <f>IFERROR(__xludf.DUMMYFUNCTION("SPLIT(H3870,""/"")"),29.0)</f>
        <v>29</v>
      </c>
      <c r="J3870" s="4">
        <f>IFERROR(__xludf.DUMMYFUNCTION("""COMPUTED_VALUE"""),7.0)</f>
        <v>7</v>
      </c>
      <c r="K3870" s="4">
        <f>IFERROR(__xludf.DUMMYFUNCTION("""COMPUTED_VALUE"""),2023.0)</f>
        <v>2023</v>
      </c>
    </row>
    <row r="3871">
      <c r="A3871" s="1" t="s">
        <v>8546</v>
      </c>
      <c r="B3871" s="4" t="s">
        <v>55</v>
      </c>
      <c r="C3871" s="4" t="s">
        <v>30</v>
      </c>
      <c r="D3871" s="4" t="s">
        <v>39</v>
      </c>
      <c r="E3871" s="4">
        <v>2.0</v>
      </c>
      <c r="F3871" s="4">
        <v>3.0</v>
      </c>
      <c r="G3871" s="4">
        <v>6.0</v>
      </c>
      <c r="H3871" s="5">
        <v>45136.0</v>
      </c>
      <c r="I3871" s="4">
        <f>IFERROR(__xludf.DUMMYFUNCTION("SPLIT(H3871,""/"")"),29.0)</f>
        <v>29</v>
      </c>
      <c r="J3871" s="4">
        <f>IFERROR(__xludf.DUMMYFUNCTION("""COMPUTED_VALUE"""),7.0)</f>
        <v>7</v>
      </c>
      <c r="K3871" s="4">
        <f>IFERROR(__xludf.DUMMYFUNCTION("""COMPUTED_VALUE"""),2023.0)</f>
        <v>2023</v>
      </c>
    </row>
    <row r="3872">
      <c r="A3872" s="1" t="s">
        <v>6626</v>
      </c>
      <c r="B3872" s="4" t="s">
        <v>55</v>
      </c>
      <c r="C3872" s="4" t="s">
        <v>24</v>
      </c>
      <c r="D3872" s="4" t="s">
        <v>28</v>
      </c>
      <c r="E3872" s="4">
        <v>5.0</v>
      </c>
      <c r="F3872" s="4">
        <v>3.0</v>
      </c>
      <c r="G3872" s="4">
        <v>15.0</v>
      </c>
      <c r="H3872" s="5">
        <v>45136.0</v>
      </c>
      <c r="I3872" s="4">
        <f>IFERROR(__xludf.DUMMYFUNCTION("SPLIT(H3872,""/"")"),29.0)</f>
        <v>29</v>
      </c>
      <c r="J3872" s="4">
        <f>IFERROR(__xludf.DUMMYFUNCTION("""COMPUTED_VALUE"""),7.0)</f>
        <v>7</v>
      </c>
      <c r="K3872" s="4">
        <f>IFERROR(__xludf.DUMMYFUNCTION("""COMPUTED_VALUE"""),2023.0)</f>
        <v>2023</v>
      </c>
    </row>
    <row r="3873">
      <c r="A3873" s="1" t="s">
        <v>2646</v>
      </c>
      <c r="B3873" s="4" t="s">
        <v>55</v>
      </c>
      <c r="C3873" s="4" t="s">
        <v>29</v>
      </c>
      <c r="D3873" s="4" t="s">
        <v>28</v>
      </c>
      <c r="E3873" s="4">
        <v>4.0</v>
      </c>
      <c r="F3873" s="4">
        <v>3.0</v>
      </c>
      <c r="G3873" s="4">
        <v>12.0</v>
      </c>
      <c r="H3873" s="5">
        <v>45137.0</v>
      </c>
      <c r="I3873" s="4">
        <f>IFERROR(__xludf.DUMMYFUNCTION("SPLIT(H3873,""/"")"),30.0)</f>
        <v>30</v>
      </c>
      <c r="J3873" s="4">
        <f>IFERROR(__xludf.DUMMYFUNCTION("""COMPUTED_VALUE"""),7.0)</f>
        <v>7</v>
      </c>
      <c r="K3873" s="4">
        <f>IFERROR(__xludf.DUMMYFUNCTION("""COMPUTED_VALUE"""),2023.0)</f>
        <v>2023</v>
      </c>
    </row>
    <row r="3874">
      <c r="A3874" s="1" t="s">
        <v>5196</v>
      </c>
      <c r="B3874" s="4" t="s">
        <v>55</v>
      </c>
      <c r="C3874" s="4" t="s">
        <v>30</v>
      </c>
      <c r="D3874" s="4" t="s">
        <v>23</v>
      </c>
      <c r="E3874" s="4">
        <v>4.0</v>
      </c>
      <c r="F3874" s="4">
        <v>3.0</v>
      </c>
      <c r="G3874" s="4">
        <v>12.0</v>
      </c>
      <c r="H3874" s="5">
        <v>45137.0</v>
      </c>
      <c r="I3874" s="4">
        <f>IFERROR(__xludf.DUMMYFUNCTION("SPLIT(H3874,""/"")"),30.0)</f>
        <v>30</v>
      </c>
      <c r="J3874" s="4">
        <f>IFERROR(__xludf.DUMMYFUNCTION("""COMPUTED_VALUE"""),7.0)</f>
        <v>7</v>
      </c>
      <c r="K3874" s="4">
        <f>IFERROR(__xludf.DUMMYFUNCTION("""COMPUTED_VALUE"""),2023.0)</f>
        <v>2023</v>
      </c>
    </row>
    <row r="3875">
      <c r="A3875" s="1" t="s">
        <v>7770</v>
      </c>
      <c r="B3875" s="4" t="s">
        <v>55</v>
      </c>
      <c r="C3875" s="4" t="s">
        <v>30</v>
      </c>
      <c r="D3875" s="4" t="s">
        <v>39</v>
      </c>
      <c r="E3875" s="4">
        <v>1.0</v>
      </c>
      <c r="F3875" s="4">
        <v>3.0</v>
      </c>
      <c r="G3875" s="4">
        <v>3.0</v>
      </c>
      <c r="H3875" s="5">
        <v>45137.0</v>
      </c>
      <c r="I3875" s="4">
        <f>IFERROR(__xludf.DUMMYFUNCTION("SPLIT(H3875,""/"")"),30.0)</f>
        <v>30</v>
      </c>
      <c r="J3875" s="4">
        <f>IFERROR(__xludf.DUMMYFUNCTION("""COMPUTED_VALUE"""),7.0)</f>
        <v>7</v>
      </c>
      <c r="K3875" s="4">
        <f>IFERROR(__xludf.DUMMYFUNCTION("""COMPUTED_VALUE"""),2023.0)</f>
        <v>2023</v>
      </c>
    </row>
    <row r="3876">
      <c r="A3876" s="1" t="s">
        <v>10026</v>
      </c>
      <c r="B3876" s="4" t="s">
        <v>55</v>
      </c>
      <c r="C3876" s="4" t="s">
        <v>30</v>
      </c>
      <c r="D3876" s="4" t="s">
        <v>28</v>
      </c>
      <c r="E3876" s="4">
        <v>5.0</v>
      </c>
      <c r="F3876" s="4">
        <v>3.0</v>
      </c>
      <c r="G3876" s="4">
        <v>15.0</v>
      </c>
      <c r="H3876" s="5">
        <v>45138.0</v>
      </c>
      <c r="I3876" s="4">
        <f>IFERROR(__xludf.DUMMYFUNCTION("SPLIT(H3876,""/"")"),31.0)</f>
        <v>31</v>
      </c>
      <c r="J3876" s="4">
        <f>IFERROR(__xludf.DUMMYFUNCTION("""COMPUTED_VALUE"""),7.0)</f>
        <v>7</v>
      </c>
      <c r="K3876" s="4">
        <f>IFERROR(__xludf.DUMMYFUNCTION("""COMPUTED_VALUE"""),2023.0)</f>
        <v>2023</v>
      </c>
    </row>
    <row r="3877">
      <c r="A3877" s="1" t="s">
        <v>1859</v>
      </c>
      <c r="B3877" s="4" t="s">
        <v>55</v>
      </c>
      <c r="C3877" s="4" t="s">
        <v>30</v>
      </c>
      <c r="D3877" s="4" t="s">
        <v>23</v>
      </c>
      <c r="E3877" s="4">
        <v>3.0</v>
      </c>
      <c r="F3877" s="4">
        <v>3.0</v>
      </c>
      <c r="G3877" s="4">
        <v>9.0</v>
      </c>
      <c r="H3877" s="5">
        <v>45138.0</v>
      </c>
      <c r="I3877" s="4">
        <f>IFERROR(__xludf.DUMMYFUNCTION("SPLIT(H3877,""/"")"),31.0)</f>
        <v>31</v>
      </c>
      <c r="J3877" s="4">
        <f>IFERROR(__xludf.DUMMYFUNCTION("""COMPUTED_VALUE"""),7.0)</f>
        <v>7</v>
      </c>
      <c r="K3877" s="4">
        <f>IFERROR(__xludf.DUMMYFUNCTION("""COMPUTED_VALUE"""),2023.0)</f>
        <v>2023</v>
      </c>
    </row>
    <row r="3878">
      <c r="A3878" s="1" t="s">
        <v>7815</v>
      </c>
      <c r="B3878" s="4" t="s">
        <v>55</v>
      </c>
      <c r="C3878" s="4" t="s">
        <v>24</v>
      </c>
      <c r="D3878" s="4" t="s">
        <v>30</v>
      </c>
      <c r="E3878" s="4">
        <v>1.0</v>
      </c>
      <c r="F3878" s="4">
        <v>3.0</v>
      </c>
      <c r="G3878" s="4">
        <v>3.0</v>
      </c>
      <c r="H3878" s="5">
        <v>45138.0</v>
      </c>
      <c r="I3878" s="4">
        <f>IFERROR(__xludf.DUMMYFUNCTION("SPLIT(H3878,""/"")"),31.0)</f>
        <v>31</v>
      </c>
      <c r="J3878" s="4">
        <f>IFERROR(__xludf.DUMMYFUNCTION("""COMPUTED_VALUE"""),7.0)</f>
        <v>7</v>
      </c>
      <c r="K3878" s="4">
        <f>IFERROR(__xludf.DUMMYFUNCTION("""COMPUTED_VALUE"""),2023.0)</f>
        <v>2023</v>
      </c>
    </row>
    <row r="3879">
      <c r="A3879" s="1" t="s">
        <v>4044</v>
      </c>
      <c r="B3879" s="4" t="s">
        <v>55</v>
      </c>
      <c r="C3879" s="4" t="s">
        <v>29</v>
      </c>
      <c r="D3879" s="4" t="s">
        <v>39</v>
      </c>
      <c r="E3879" s="4">
        <v>3.0</v>
      </c>
      <c r="F3879" s="4">
        <v>3.0</v>
      </c>
      <c r="G3879" s="4">
        <v>9.0</v>
      </c>
      <c r="H3879" s="5">
        <v>45140.0</v>
      </c>
      <c r="I3879" s="4">
        <f>IFERROR(__xludf.DUMMYFUNCTION("SPLIT(H3879,""/"")"),2.0)</f>
        <v>2</v>
      </c>
      <c r="J3879" s="4">
        <f>IFERROR(__xludf.DUMMYFUNCTION("""COMPUTED_VALUE"""),8.0)</f>
        <v>8</v>
      </c>
      <c r="K3879" s="4">
        <f>IFERROR(__xludf.DUMMYFUNCTION("""COMPUTED_VALUE"""),2023.0)</f>
        <v>2023</v>
      </c>
    </row>
    <row r="3880">
      <c r="A3880" s="1" t="s">
        <v>6362</v>
      </c>
      <c r="B3880" s="4" t="s">
        <v>55</v>
      </c>
      <c r="C3880" s="4" t="s">
        <v>24</v>
      </c>
      <c r="D3880" s="4" t="s">
        <v>30</v>
      </c>
      <c r="E3880" s="4">
        <v>3.0</v>
      </c>
      <c r="F3880" s="4">
        <v>3.0</v>
      </c>
      <c r="G3880" s="4">
        <v>9.0</v>
      </c>
      <c r="H3880" s="5">
        <v>45141.0</v>
      </c>
      <c r="I3880" s="4">
        <f>IFERROR(__xludf.DUMMYFUNCTION("SPLIT(H3880,""/"")"),3.0)</f>
        <v>3</v>
      </c>
      <c r="J3880" s="4">
        <f>IFERROR(__xludf.DUMMYFUNCTION("""COMPUTED_VALUE"""),8.0)</f>
        <v>8</v>
      </c>
      <c r="K3880" s="4">
        <f>IFERROR(__xludf.DUMMYFUNCTION("""COMPUTED_VALUE"""),2023.0)</f>
        <v>2023</v>
      </c>
    </row>
    <row r="3881">
      <c r="A3881" s="1" t="s">
        <v>7912</v>
      </c>
      <c r="B3881" s="4" t="s">
        <v>55</v>
      </c>
      <c r="C3881" s="4" t="s">
        <v>24</v>
      </c>
      <c r="D3881" s="4" t="s">
        <v>23</v>
      </c>
      <c r="E3881" s="4">
        <v>1.0</v>
      </c>
      <c r="F3881" s="4">
        <v>3.0</v>
      </c>
      <c r="G3881" s="4">
        <v>3.0</v>
      </c>
      <c r="H3881" s="5">
        <v>45142.0</v>
      </c>
      <c r="I3881" s="4">
        <f>IFERROR(__xludf.DUMMYFUNCTION("SPLIT(H3881,""/"")"),4.0)</f>
        <v>4</v>
      </c>
      <c r="J3881" s="4">
        <f>IFERROR(__xludf.DUMMYFUNCTION("""COMPUTED_VALUE"""),8.0)</f>
        <v>8</v>
      </c>
      <c r="K3881" s="4">
        <f>IFERROR(__xludf.DUMMYFUNCTION("""COMPUTED_VALUE"""),2023.0)</f>
        <v>2023</v>
      </c>
    </row>
    <row r="3882">
      <c r="A3882" s="1" t="s">
        <v>2131</v>
      </c>
      <c r="B3882" s="4" t="s">
        <v>55</v>
      </c>
      <c r="C3882" s="4" t="s">
        <v>30</v>
      </c>
      <c r="D3882" s="4" t="s">
        <v>39</v>
      </c>
      <c r="E3882" s="4">
        <v>5.0</v>
      </c>
      <c r="F3882" s="4">
        <v>3.0</v>
      </c>
      <c r="G3882" s="4">
        <v>15.0</v>
      </c>
      <c r="H3882" s="5">
        <v>45142.0</v>
      </c>
      <c r="I3882" s="4">
        <f>IFERROR(__xludf.DUMMYFUNCTION("SPLIT(H3882,""/"")"),4.0)</f>
        <v>4</v>
      </c>
      <c r="J3882" s="4">
        <f>IFERROR(__xludf.DUMMYFUNCTION("""COMPUTED_VALUE"""),8.0)</f>
        <v>8</v>
      </c>
      <c r="K3882" s="4">
        <f>IFERROR(__xludf.DUMMYFUNCTION("""COMPUTED_VALUE"""),2023.0)</f>
        <v>2023</v>
      </c>
    </row>
    <row r="3883">
      <c r="A3883" s="1" t="s">
        <v>7370</v>
      </c>
      <c r="B3883" s="4" t="s">
        <v>55</v>
      </c>
      <c r="C3883" s="4" t="s">
        <v>29</v>
      </c>
      <c r="D3883" s="4" t="s">
        <v>30</v>
      </c>
      <c r="E3883" s="4">
        <v>2.0</v>
      </c>
      <c r="F3883" s="4">
        <v>3.0</v>
      </c>
      <c r="G3883" s="4">
        <v>6.0</v>
      </c>
      <c r="H3883" s="5">
        <v>45143.0</v>
      </c>
      <c r="I3883" s="4">
        <f>IFERROR(__xludf.DUMMYFUNCTION("SPLIT(H3883,""/"")"),5.0)</f>
        <v>5</v>
      </c>
      <c r="J3883" s="4">
        <f>IFERROR(__xludf.DUMMYFUNCTION("""COMPUTED_VALUE"""),8.0)</f>
        <v>8</v>
      </c>
      <c r="K3883" s="4">
        <f>IFERROR(__xludf.DUMMYFUNCTION("""COMPUTED_VALUE"""),2023.0)</f>
        <v>2023</v>
      </c>
    </row>
    <row r="3884">
      <c r="A3884" s="1" t="s">
        <v>3987</v>
      </c>
      <c r="B3884" s="4" t="s">
        <v>55</v>
      </c>
      <c r="C3884" s="4" t="s">
        <v>24</v>
      </c>
      <c r="D3884" s="4" t="s">
        <v>39</v>
      </c>
      <c r="E3884" s="4">
        <v>4.0</v>
      </c>
      <c r="F3884" s="4">
        <v>3.0</v>
      </c>
      <c r="G3884" s="4">
        <v>12.0</v>
      </c>
      <c r="H3884" s="5">
        <v>45143.0</v>
      </c>
      <c r="I3884" s="4">
        <f>IFERROR(__xludf.DUMMYFUNCTION("SPLIT(H3884,""/"")"),5.0)</f>
        <v>5</v>
      </c>
      <c r="J3884" s="4">
        <f>IFERROR(__xludf.DUMMYFUNCTION("""COMPUTED_VALUE"""),8.0)</f>
        <v>8</v>
      </c>
      <c r="K3884" s="4">
        <f>IFERROR(__xludf.DUMMYFUNCTION("""COMPUTED_VALUE"""),2023.0)</f>
        <v>2023</v>
      </c>
    </row>
    <row r="3885">
      <c r="A3885" s="1" t="s">
        <v>3661</v>
      </c>
      <c r="B3885" s="4" t="s">
        <v>55</v>
      </c>
      <c r="C3885" s="4" t="s">
        <v>29</v>
      </c>
      <c r="D3885" s="4" t="s">
        <v>23</v>
      </c>
      <c r="E3885" s="4">
        <v>3.0</v>
      </c>
      <c r="F3885" s="4">
        <v>3.0</v>
      </c>
      <c r="G3885" s="4">
        <v>9.0</v>
      </c>
      <c r="H3885" s="5">
        <v>45143.0</v>
      </c>
      <c r="I3885" s="4">
        <f>IFERROR(__xludf.DUMMYFUNCTION("SPLIT(H3885,""/"")"),5.0)</f>
        <v>5</v>
      </c>
      <c r="J3885" s="4">
        <f>IFERROR(__xludf.DUMMYFUNCTION("""COMPUTED_VALUE"""),8.0)</f>
        <v>8</v>
      </c>
      <c r="K3885" s="4">
        <f>IFERROR(__xludf.DUMMYFUNCTION("""COMPUTED_VALUE"""),2023.0)</f>
        <v>2023</v>
      </c>
    </row>
    <row r="3886">
      <c r="A3886" s="1" t="s">
        <v>4083</v>
      </c>
      <c r="B3886" s="4" t="s">
        <v>55</v>
      </c>
      <c r="C3886" s="4" t="s">
        <v>29</v>
      </c>
      <c r="D3886" s="4" t="s">
        <v>39</v>
      </c>
      <c r="E3886" s="4">
        <v>4.0</v>
      </c>
      <c r="F3886" s="4">
        <v>3.0</v>
      </c>
      <c r="G3886" s="4">
        <v>12.0</v>
      </c>
      <c r="H3886" s="5">
        <v>45144.0</v>
      </c>
      <c r="I3886" s="4">
        <f>IFERROR(__xludf.DUMMYFUNCTION("SPLIT(H3886,""/"")"),6.0)</f>
        <v>6</v>
      </c>
      <c r="J3886" s="4">
        <f>IFERROR(__xludf.DUMMYFUNCTION("""COMPUTED_VALUE"""),8.0)</f>
        <v>8</v>
      </c>
      <c r="K3886" s="4">
        <f>IFERROR(__xludf.DUMMYFUNCTION("""COMPUTED_VALUE"""),2023.0)</f>
        <v>2023</v>
      </c>
    </row>
    <row r="3887">
      <c r="A3887" s="1" t="s">
        <v>9150</v>
      </c>
      <c r="B3887" s="4" t="s">
        <v>55</v>
      </c>
      <c r="C3887" s="4" t="s">
        <v>30</v>
      </c>
      <c r="D3887" s="4" t="s">
        <v>23</v>
      </c>
      <c r="E3887" s="4">
        <v>3.0</v>
      </c>
      <c r="F3887" s="4">
        <v>3.0</v>
      </c>
      <c r="G3887" s="4">
        <v>9.0</v>
      </c>
      <c r="H3887" s="5">
        <v>45144.0</v>
      </c>
      <c r="I3887" s="4">
        <f>IFERROR(__xludf.DUMMYFUNCTION("SPLIT(H3887,""/"")"),6.0)</f>
        <v>6</v>
      </c>
      <c r="J3887" s="4">
        <f>IFERROR(__xludf.DUMMYFUNCTION("""COMPUTED_VALUE"""),8.0)</f>
        <v>8</v>
      </c>
      <c r="K3887" s="4">
        <f>IFERROR(__xludf.DUMMYFUNCTION("""COMPUTED_VALUE"""),2023.0)</f>
        <v>2023</v>
      </c>
    </row>
    <row r="3888">
      <c r="A3888" s="1" t="s">
        <v>367</v>
      </c>
      <c r="B3888" s="4" t="s">
        <v>55</v>
      </c>
      <c r="C3888" s="4" t="s">
        <v>30</v>
      </c>
      <c r="D3888" s="4" t="s">
        <v>39</v>
      </c>
      <c r="E3888" s="4">
        <v>1.0</v>
      </c>
      <c r="F3888" s="4">
        <v>3.0</v>
      </c>
      <c r="G3888" s="4">
        <v>3.0</v>
      </c>
      <c r="H3888" s="5">
        <v>45144.0</v>
      </c>
      <c r="I3888" s="4">
        <f>IFERROR(__xludf.DUMMYFUNCTION("SPLIT(H3888,""/"")"),6.0)</f>
        <v>6</v>
      </c>
      <c r="J3888" s="4">
        <f>IFERROR(__xludf.DUMMYFUNCTION("""COMPUTED_VALUE"""),8.0)</f>
        <v>8</v>
      </c>
      <c r="K3888" s="4">
        <f>IFERROR(__xludf.DUMMYFUNCTION("""COMPUTED_VALUE"""),2023.0)</f>
        <v>2023</v>
      </c>
    </row>
    <row r="3889">
      <c r="A3889" s="1" t="s">
        <v>9851</v>
      </c>
      <c r="B3889" s="4" t="s">
        <v>55</v>
      </c>
      <c r="C3889" s="4" t="s">
        <v>30</v>
      </c>
      <c r="D3889" s="4" t="s">
        <v>23</v>
      </c>
      <c r="E3889" s="4">
        <v>4.0</v>
      </c>
      <c r="F3889" s="4">
        <v>3.0</v>
      </c>
      <c r="G3889" s="4">
        <v>12.0</v>
      </c>
      <c r="H3889" s="5">
        <v>45145.0</v>
      </c>
      <c r="I3889" s="4">
        <f>IFERROR(__xludf.DUMMYFUNCTION("SPLIT(H3889,""/"")"),7.0)</f>
        <v>7</v>
      </c>
      <c r="J3889" s="4">
        <f>IFERROR(__xludf.DUMMYFUNCTION("""COMPUTED_VALUE"""),8.0)</f>
        <v>8</v>
      </c>
      <c r="K3889" s="4">
        <f>IFERROR(__xludf.DUMMYFUNCTION("""COMPUTED_VALUE"""),2023.0)</f>
        <v>2023</v>
      </c>
    </row>
    <row r="3890">
      <c r="A3890" s="1" t="s">
        <v>8595</v>
      </c>
      <c r="B3890" s="4" t="s">
        <v>55</v>
      </c>
      <c r="C3890" s="4" t="s">
        <v>24</v>
      </c>
      <c r="D3890" s="4" t="s">
        <v>39</v>
      </c>
      <c r="E3890" s="4">
        <v>3.0</v>
      </c>
      <c r="F3890" s="4">
        <v>3.0</v>
      </c>
      <c r="G3890" s="4">
        <v>9.0</v>
      </c>
      <c r="H3890" s="5">
        <v>45145.0</v>
      </c>
      <c r="I3890" s="4">
        <f>IFERROR(__xludf.DUMMYFUNCTION("SPLIT(H3890,""/"")"),7.0)</f>
        <v>7</v>
      </c>
      <c r="J3890" s="4">
        <f>IFERROR(__xludf.DUMMYFUNCTION("""COMPUTED_VALUE"""),8.0)</f>
        <v>8</v>
      </c>
      <c r="K3890" s="4">
        <f>IFERROR(__xludf.DUMMYFUNCTION("""COMPUTED_VALUE"""),2023.0)</f>
        <v>2023</v>
      </c>
    </row>
    <row r="3891">
      <c r="A3891" s="1" t="s">
        <v>133</v>
      </c>
      <c r="B3891" s="4" t="s">
        <v>55</v>
      </c>
      <c r="C3891" s="4" t="s">
        <v>24</v>
      </c>
      <c r="D3891" s="4" t="s">
        <v>28</v>
      </c>
      <c r="E3891" s="4">
        <v>3.0</v>
      </c>
      <c r="F3891" s="4">
        <v>3.0</v>
      </c>
      <c r="G3891" s="4">
        <v>9.0</v>
      </c>
      <c r="H3891" s="5">
        <v>45145.0</v>
      </c>
      <c r="I3891" s="4">
        <f>IFERROR(__xludf.DUMMYFUNCTION("SPLIT(H3891,""/"")"),7.0)</f>
        <v>7</v>
      </c>
      <c r="J3891" s="4">
        <f>IFERROR(__xludf.DUMMYFUNCTION("""COMPUTED_VALUE"""),8.0)</f>
        <v>8</v>
      </c>
      <c r="K3891" s="4">
        <f>IFERROR(__xludf.DUMMYFUNCTION("""COMPUTED_VALUE"""),2023.0)</f>
        <v>2023</v>
      </c>
    </row>
    <row r="3892">
      <c r="A3892" s="1" t="s">
        <v>3472</v>
      </c>
      <c r="B3892" s="4" t="s">
        <v>55</v>
      </c>
      <c r="C3892" s="4" t="s">
        <v>30</v>
      </c>
      <c r="D3892" s="4" t="s">
        <v>23</v>
      </c>
      <c r="E3892" s="4">
        <v>1.0</v>
      </c>
      <c r="F3892" s="4">
        <v>3.0</v>
      </c>
      <c r="G3892" s="4">
        <v>3.0</v>
      </c>
      <c r="H3892" s="5">
        <v>45146.0</v>
      </c>
      <c r="I3892" s="4">
        <f>IFERROR(__xludf.DUMMYFUNCTION("SPLIT(H3892,""/"")"),8.0)</f>
        <v>8</v>
      </c>
      <c r="J3892" s="4">
        <f>IFERROR(__xludf.DUMMYFUNCTION("""COMPUTED_VALUE"""),8.0)</f>
        <v>8</v>
      </c>
      <c r="K3892" s="4">
        <f>IFERROR(__xludf.DUMMYFUNCTION("""COMPUTED_VALUE"""),2023.0)</f>
        <v>2023</v>
      </c>
    </row>
    <row r="3893">
      <c r="A3893" s="1" t="s">
        <v>7533</v>
      </c>
      <c r="B3893" s="4" t="s">
        <v>55</v>
      </c>
      <c r="C3893" s="4" t="s">
        <v>30</v>
      </c>
      <c r="D3893" s="4" t="s">
        <v>30</v>
      </c>
      <c r="E3893" s="4">
        <v>3.0</v>
      </c>
      <c r="F3893" s="4">
        <v>3.0</v>
      </c>
      <c r="G3893" s="4">
        <v>9.0</v>
      </c>
      <c r="H3893" s="5">
        <v>45147.0</v>
      </c>
      <c r="I3893" s="4">
        <f>IFERROR(__xludf.DUMMYFUNCTION("SPLIT(H3893,""/"")"),9.0)</f>
        <v>9</v>
      </c>
      <c r="J3893" s="4">
        <f>IFERROR(__xludf.DUMMYFUNCTION("""COMPUTED_VALUE"""),8.0)</f>
        <v>8</v>
      </c>
      <c r="K3893" s="4">
        <f>IFERROR(__xludf.DUMMYFUNCTION("""COMPUTED_VALUE"""),2023.0)</f>
        <v>2023</v>
      </c>
    </row>
    <row r="3894">
      <c r="A3894" s="1" t="s">
        <v>2914</v>
      </c>
      <c r="B3894" s="4" t="s">
        <v>55</v>
      </c>
      <c r="C3894" s="4" t="s">
        <v>29</v>
      </c>
      <c r="D3894" s="4" t="s">
        <v>30</v>
      </c>
      <c r="E3894" s="4">
        <v>3.0</v>
      </c>
      <c r="F3894" s="4">
        <v>3.0</v>
      </c>
      <c r="G3894" s="4">
        <v>9.0</v>
      </c>
      <c r="H3894" s="5">
        <v>45147.0</v>
      </c>
      <c r="I3894" s="4">
        <f>IFERROR(__xludf.DUMMYFUNCTION("SPLIT(H3894,""/"")"),9.0)</f>
        <v>9</v>
      </c>
      <c r="J3894" s="4">
        <f>IFERROR(__xludf.DUMMYFUNCTION("""COMPUTED_VALUE"""),8.0)</f>
        <v>8</v>
      </c>
      <c r="K3894" s="4">
        <f>IFERROR(__xludf.DUMMYFUNCTION("""COMPUTED_VALUE"""),2023.0)</f>
        <v>2023</v>
      </c>
    </row>
    <row r="3895">
      <c r="A3895" s="1" t="s">
        <v>978</v>
      </c>
      <c r="B3895" s="4" t="s">
        <v>55</v>
      </c>
      <c r="C3895" s="4" t="s">
        <v>29</v>
      </c>
      <c r="D3895" s="4" t="s">
        <v>28</v>
      </c>
      <c r="E3895" s="4">
        <v>3.0</v>
      </c>
      <c r="F3895" s="4">
        <v>3.0</v>
      </c>
      <c r="G3895" s="4">
        <v>9.0</v>
      </c>
      <c r="H3895" s="5">
        <v>45148.0</v>
      </c>
      <c r="I3895" s="4">
        <f>IFERROR(__xludf.DUMMYFUNCTION("SPLIT(H3895,""/"")"),10.0)</f>
        <v>10</v>
      </c>
      <c r="J3895" s="4">
        <f>IFERROR(__xludf.DUMMYFUNCTION("""COMPUTED_VALUE"""),8.0)</f>
        <v>8</v>
      </c>
      <c r="K3895" s="4">
        <f>IFERROR(__xludf.DUMMYFUNCTION("""COMPUTED_VALUE"""),2023.0)</f>
        <v>2023</v>
      </c>
    </row>
    <row r="3896">
      <c r="A3896" s="1" t="s">
        <v>2798</v>
      </c>
      <c r="B3896" s="4" t="s">
        <v>55</v>
      </c>
      <c r="C3896" s="4" t="s">
        <v>30</v>
      </c>
      <c r="D3896" s="4" t="s">
        <v>28</v>
      </c>
      <c r="E3896" s="4">
        <v>4.0</v>
      </c>
      <c r="F3896" s="4">
        <v>3.0</v>
      </c>
      <c r="G3896" s="4">
        <v>12.0</v>
      </c>
      <c r="H3896" s="5">
        <v>45148.0</v>
      </c>
      <c r="I3896" s="4">
        <f>IFERROR(__xludf.DUMMYFUNCTION("SPLIT(H3896,""/"")"),10.0)</f>
        <v>10</v>
      </c>
      <c r="J3896" s="4">
        <f>IFERROR(__xludf.DUMMYFUNCTION("""COMPUTED_VALUE"""),8.0)</f>
        <v>8</v>
      </c>
      <c r="K3896" s="4">
        <f>IFERROR(__xludf.DUMMYFUNCTION("""COMPUTED_VALUE"""),2023.0)</f>
        <v>2023</v>
      </c>
    </row>
    <row r="3897">
      <c r="A3897" s="1" t="s">
        <v>2436</v>
      </c>
      <c r="B3897" s="4" t="s">
        <v>55</v>
      </c>
      <c r="C3897" s="4" t="s">
        <v>30</v>
      </c>
      <c r="D3897" s="4" t="s">
        <v>23</v>
      </c>
      <c r="E3897" s="4">
        <v>1.0</v>
      </c>
      <c r="F3897" s="4">
        <v>3.0</v>
      </c>
      <c r="G3897" s="4">
        <v>3.0</v>
      </c>
      <c r="H3897" s="5">
        <v>45149.0</v>
      </c>
      <c r="I3897" s="4">
        <f>IFERROR(__xludf.DUMMYFUNCTION("SPLIT(H3897,""/"")"),11.0)</f>
        <v>11</v>
      </c>
      <c r="J3897" s="4">
        <f>IFERROR(__xludf.DUMMYFUNCTION("""COMPUTED_VALUE"""),8.0)</f>
        <v>8</v>
      </c>
      <c r="K3897" s="4">
        <f>IFERROR(__xludf.DUMMYFUNCTION("""COMPUTED_VALUE"""),2023.0)</f>
        <v>2023</v>
      </c>
    </row>
    <row r="3898">
      <c r="A3898" s="1" t="s">
        <v>6541</v>
      </c>
      <c r="B3898" s="4" t="s">
        <v>55</v>
      </c>
      <c r="C3898" s="4" t="s">
        <v>29</v>
      </c>
      <c r="D3898" s="4" t="s">
        <v>39</v>
      </c>
      <c r="E3898" s="4">
        <v>3.0</v>
      </c>
      <c r="F3898" s="4">
        <v>3.0</v>
      </c>
      <c r="G3898" s="4">
        <v>9.0</v>
      </c>
      <c r="H3898" s="5">
        <v>45149.0</v>
      </c>
      <c r="I3898" s="4">
        <f>IFERROR(__xludf.DUMMYFUNCTION("SPLIT(H3898,""/"")"),11.0)</f>
        <v>11</v>
      </c>
      <c r="J3898" s="4">
        <f>IFERROR(__xludf.DUMMYFUNCTION("""COMPUTED_VALUE"""),8.0)</f>
        <v>8</v>
      </c>
      <c r="K3898" s="4">
        <f>IFERROR(__xludf.DUMMYFUNCTION("""COMPUTED_VALUE"""),2023.0)</f>
        <v>2023</v>
      </c>
    </row>
    <row r="3899">
      <c r="A3899" s="1" t="s">
        <v>5257</v>
      </c>
      <c r="B3899" s="4" t="s">
        <v>55</v>
      </c>
      <c r="C3899" s="4" t="s">
        <v>24</v>
      </c>
      <c r="D3899" s="4" t="s">
        <v>39</v>
      </c>
      <c r="E3899" s="4">
        <v>2.0</v>
      </c>
      <c r="F3899" s="4">
        <v>3.0</v>
      </c>
      <c r="G3899" s="4">
        <v>6.0</v>
      </c>
      <c r="H3899" s="5">
        <v>45149.0</v>
      </c>
      <c r="I3899" s="4">
        <f>IFERROR(__xludf.DUMMYFUNCTION("SPLIT(H3899,""/"")"),11.0)</f>
        <v>11</v>
      </c>
      <c r="J3899" s="4">
        <f>IFERROR(__xludf.DUMMYFUNCTION("""COMPUTED_VALUE"""),8.0)</f>
        <v>8</v>
      </c>
      <c r="K3899" s="4">
        <f>IFERROR(__xludf.DUMMYFUNCTION("""COMPUTED_VALUE"""),2023.0)</f>
        <v>2023</v>
      </c>
    </row>
    <row r="3900">
      <c r="A3900" s="1" t="s">
        <v>8459</v>
      </c>
      <c r="B3900" s="4" t="s">
        <v>55</v>
      </c>
      <c r="C3900" s="4" t="s">
        <v>29</v>
      </c>
      <c r="D3900" s="4" t="s">
        <v>23</v>
      </c>
      <c r="E3900" s="4">
        <v>4.0</v>
      </c>
      <c r="F3900" s="4">
        <v>3.0</v>
      </c>
      <c r="G3900" s="4">
        <v>12.0</v>
      </c>
      <c r="H3900" s="5">
        <v>45149.0</v>
      </c>
      <c r="I3900" s="4">
        <f>IFERROR(__xludf.DUMMYFUNCTION("SPLIT(H3900,""/"")"),11.0)</f>
        <v>11</v>
      </c>
      <c r="J3900" s="4">
        <f>IFERROR(__xludf.DUMMYFUNCTION("""COMPUTED_VALUE"""),8.0)</f>
        <v>8</v>
      </c>
      <c r="K3900" s="4">
        <f>IFERROR(__xludf.DUMMYFUNCTION("""COMPUTED_VALUE"""),2023.0)</f>
        <v>2023</v>
      </c>
    </row>
    <row r="3901">
      <c r="A3901" s="1" t="s">
        <v>3850</v>
      </c>
      <c r="B3901" s="4" t="s">
        <v>55</v>
      </c>
      <c r="C3901" s="4" t="s">
        <v>29</v>
      </c>
      <c r="D3901" s="4" t="s">
        <v>30</v>
      </c>
      <c r="E3901" s="4">
        <v>4.0</v>
      </c>
      <c r="F3901" s="4">
        <v>3.0</v>
      </c>
      <c r="G3901" s="4">
        <v>12.0</v>
      </c>
      <c r="H3901" s="5">
        <v>45150.0</v>
      </c>
      <c r="I3901" s="4">
        <f>IFERROR(__xludf.DUMMYFUNCTION("SPLIT(H3901,""/"")"),12.0)</f>
        <v>12</v>
      </c>
      <c r="J3901" s="4">
        <f>IFERROR(__xludf.DUMMYFUNCTION("""COMPUTED_VALUE"""),8.0)</f>
        <v>8</v>
      </c>
      <c r="K3901" s="4">
        <f>IFERROR(__xludf.DUMMYFUNCTION("""COMPUTED_VALUE"""),2023.0)</f>
        <v>2023</v>
      </c>
    </row>
    <row r="3902">
      <c r="A3902" s="1" t="s">
        <v>2099</v>
      </c>
      <c r="B3902" s="4" t="s">
        <v>55</v>
      </c>
      <c r="C3902" s="4" t="s">
        <v>30</v>
      </c>
      <c r="D3902" s="4" t="s">
        <v>23</v>
      </c>
      <c r="E3902" s="4">
        <v>5.0</v>
      </c>
      <c r="F3902" s="4">
        <v>3.0</v>
      </c>
      <c r="G3902" s="4">
        <v>15.0</v>
      </c>
      <c r="H3902" s="5">
        <v>45150.0</v>
      </c>
      <c r="I3902" s="4">
        <f>IFERROR(__xludf.DUMMYFUNCTION("SPLIT(H3902,""/"")"),12.0)</f>
        <v>12</v>
      </c>
      <c r="J3902" s="4">
        <f>IFERROR(__xludf.DUMMYFUNCTION("""COMPUTED_VALUE"""),8.0)</f>
        <v>8</v>
      </c>
      <c r="K3902" s="4">
        <f>IFERROR(__xludf.DUMMYFUNCTION("""COMPUTED_VALUE"""),2023.0)</f>
        <v>2023</v>
      </c>
    </row>
    <row r="3903">
      <c r="A3903" s="1" t="s">
        <v>2640</v>
      </c>
      <c r="B3903" s="4" t="s">
        <v>55</v>
      </c>
      <c r="C3903" s="4" t="s">
        <v>24</v>
      </c>
      <c r="D3903" s="4" t="s">
        <v>28</v>
      </c>
      <c r="E3903" s="4">
        <v>5.0</v>
      </c>
      <c r="F3903" s="4">
        <v>3.0</v>
      </c>
      <c r="G3903" s="4">
        <v>15.0</v>
      </c>
      <c r="H3903" s="5">
        <v>45150.0</v>
      </c>
      <c r="I3903" s="4">
        <f>IFERROR(__xludf.DUMMYFUNCTION("SPLIT(H3903,""/"")"),12.0)</f>
        <v>12</v>
      </c>
      <c r="J3903" s="4">
        <f>IFERROR(__xludf.DUMMYFUNCTION("""COMPUTED_VALUE"""),8.0)</f>
        <v>8</v>
      </c>
      <c r="K3903" s="4">
        <f>IFERROR(__xludf.DUMMYFUNCTION("""COMPUTED_VALUE"""),2023.0)</f>
        <v>2023</v>
      </c>
    </row>
    <row r="3904">
      <c r="A3904" s="1" t="s">
        <v>7250</v>
      </c>
      <c r="B3904" s="4" t="s">
        <v>55</v>
      </c>
      <c r="C3904" s="4" t="s">
        <v>24</v>
      </c>
      <c r="D3904" s="4" t="s">
        <v>39</v>
      </c>
      <c r="E3904" s="4">
        <v>5.0</v>
      </c>
      <c r="F3904" s="4">
        <v>3.0</v>
      </c>
      <c r="G3904" s="4">
        <v>15.0</v>
      </c>
      <c r="H3904" s="5">
        <v>45151.0</v>
      </c>
      <c r="I3904" s="4">
        <f>IFERROR(__xludf.DUMMYFUNCTION("SPLIT(H3904,""/"")"),13.0)</f>
        <v>13</v>
      </c>
      <c r="J3904" s="4">
        <f>IFERROR(__xludf.DUMMYFUNCTION("""COMPUTED_VALUE"""),8.0)</f>
        <v>8</v>
      </c>
      <c r="K3904" s="4">
        <f>IFERROR(__xludf.DUMMYFUNCTION("""COMPUTED_VALUE"""),2023.0)</f>
        <v>2023</v>
      </c>
    </row>
    <row r="3905">
      <c r="A3905" s="1" t="s">
        <v>5428</v>
      </c>
      <c r="B3905" s="4" t="s">
        <v>55</v>
      </c>
      <c r="C3905" s="4" t="s">
        <v>30</v>
      </c>
      <c r="D3905" s="4" t="s">
        <v>30</v>
      </c>
      <c r="E3905" s="4">
        <v>2.0</v>
      </c>
      <c r="F3905" s="4">
        <v>3.0</v>
      </c>
      <c r="G3905" s="4">
        <v>6.0</v>
      </c>
      <c r="H3905" s="5">
        <v>45151.0</v>
      </c>
      <c r="I3905" s="4">
        <f>IFERROR(__xludf.DUMMYFUNCTION("SPLIT(H3905,""/"")"),13.0)</f>
        <v>13</v>
      </c>
      <c r="J3905" s="4">
        <f>IFERROR(__xludf.DUMMYFUNCTION("""COMPUTED_VALUE"""),8.0)</f>
        <v>8</v>
      </c>
      <c r="K3905" s="4">
        <f>IFERROR(__xludf.DUMMYFUNCTION("""COMPUTED_VALUE"""),2023.0)</f>
        <v>2023</v>
      </c>
    </row>
    <row r="3906">
      <c r="A3906" s="1" t="s">
        <v>4479</v>
      </c>
      <c r="B3906" s="4" t="s">
        <v>55</v>
      </c>
      <c r="C3906" s="4" t="s">
        <v>30</v>
      </c>
      <c r="D3906" s="4" t="s">
        <v>30</v>
      </c>
      <c r="E3906" s="4">
        <v>5.0</v>
      </c>
      <c r="F3906" s="4">
        <v>3.0</v>
      </c>
      <c r="G3906" s="4">
        <v>15.0</v>
      </c>
      <c r="H3906" s="5">
        <v>45151.0</v>
      </c>
      <c r="I3906" s="4">
        <f>IFERROR(__xludf.DUMMYFUNCTION("SPLIT(H3906,""/"")"),13.0)</f>
        <v>13</v>
      </c>
      <c r="J3906" s="4">
        <f>IFERROR(__xludf.DUMMYFUNCTION("""COMPUTED_VALUE"""),8.0)</f>
        <v>8</v>
      </c>
      <c r="K3906" s="4">
        <f>IFERROR(__xludf.DUMMYFUNCTION("""COMPUTED_VALUE"""),2023.0)</f>
        <v>2023</v>
      </c>
    </row>
    <row r="3907">
      <c r="A3907" s="1" t="s">
        <v>4481</v>
      </c>
      <c r="B3907" s="4" t="s">
        <v>55</v>
      </c>
      <c r="C3907" s="4" t="s">
        <v>30</v>
      </c>
      <c r="D3907" s="4" t="s">
        <v>39</v>
      </c>
      <c r="E3907" s="4">
        <v>5.0</v>
      </c>
      <c r="F3907" s="4">
        <v>3.0</v>
      </c>
      <c r="G3907" s="4">
        <v>15.0</v>
      </c>
      <c r="H3907" s="5">
        <v>45152.0</v>
      </c>
      <c r="I3907" s="4">
        <f>IFERROR(__xludf.DUMMYFUNCTION("SPLIT(H3907,""/"")"),14.0)</f>
        <v>14</v>
      </c>
      <c r="J3907" s="4">
        <f>IFERROR(__xludf.DUMMYFUNCTION("""COMPUTED_VALUE"""),8.0)</f>
        <v>8</v>
      </c>
      <c r="K3907" s="4">
        <f>IFERROR(__xludf.DUMMYFUNCTION("""COMPUTED_VALUE"""),2023.0)</f>
        <v>2023</v>
      </c>
    </row>
    <row r="3908">
      <c r="A3908" s="1" t="s">
        <v>5194</v>
      </c>
      <c r="B3908" s="4" t="s">
        <v>55</v>
      </c>
      <c r="C3908" s="4" t="s">
        <v>30</v>
      </c>
      <c r="D3908" s="4" t="s">
        <v>39</v>
      </c>
      <c r="E3908" s="4">
        <v>3.0</v>
      </c>
      <c r="F3908" s="4">
        <v>3.0</v>
      </c>
      <c r="G3908" s="4">
        <v>9.0</v>
      </c>
      <c r="H3908" s="5">
        <v>45152.0</v>
      </c>
      <c r="I3908" s="4">
        <f>IFERROR(__xludf.DUMMYFUNCTION("SPLIT(H3908,""/"")"),14.0)</f>
        <v>14</v>
      </c>
      <c r="J3908" s="4">
        <f>IFERROR(__xludf.DUMMYFUNCTION("""COMPUTED_VALUE"""),8.0)</f>
        <v>8</v>
      </c>
      <c r="K3908" s="4">
        <f>IFERROR(__xludf.DUMMYFUNCTION("""COMPUTED_VALUE"""),2023.0)</f>
        <v>2023</v>
      </c>
    </row>
    <row r="3909">
      <c r="A3909" s="1" t="s">
        <v>4784</v>
      </c>
      <c r="B3909" s="4" t="s">
        <v>55</v>
      </c>
      <c r="C3909" s="4" t="s">
        <v>29</v>
      </c>
      <c r="D3909" s="4" t="s">
        <v>28</v>
      </c>
      <c r="E3909" s="4">
        <v>2.0</v>
      </c>
      <c r="F3909" s="4">
        <v>3.0</v>
      </c>
      <c r="G3909" s="4">
        <v>6.0</v>
      </c>
      <c r="H3909" s="5">
        <v>45152.0</v>
      </c>
      <c r="I3909" s="4">
        <f>IFERROR(__xludf.DUMMYFUNCTION("SPLIT(H3909,""/"")"),14.0)</f>
        <v>14</v>
      </c>
      <c r="J3909" s="4">
        <f>IFERROR(__xludf.DUMMYFUNCTION("""COMPUTED_VALUE"""),8.0)</f>
        <v>8</v>
      </c>
      <c r="K3909" s="4">
        <f>IFERROR(__xludf.DUMMYFUNCTION("""COMPUTED_VALUE"""),2023.0)</f>
        <v>2023</v>
      </c>
    </row>
    <row r="3910">
      <c r="A3910" s="1" t="s">
        <v>9022</v>
      </c>
      <c r="B3910" s="4" t="s">
        <v>55</v>
      </c>
      <c r="C3910" s="4" t="s">
        <v>24</v>
      </c>
      <c r="D3910" s="4" t="s">
        <v>23</v>
      </c>
      <c r="E3910" s="4">
        <v>3.0</v>
      </c>
      <c r="F3910" s="4">
        <v>3.0</v>
      </c>
      <c r="G3910" s="4">
        <v>9.0</v>
      </c>
      <c r="H3910" s="5">
        <v>45152.0</v>
      </c>
      <c r="I3910" s="4">
        <f>IFERROR(__xludf.DUMMYFUNCTION("SPLIT(H3910,""/"")"),14.0)</f>
        <v>14</v>
      </c>
      <c r="J3910" s="4">
        <f>IFERROR(__xludf.DUMMYFUNCTION("""COMPUTED_VALUE"""),8.0)</f>
        <v>8</v>
      </c>
      <c r="K3910" s="4">
        <f>IFERROR(__xludf.DUMMYFUNCTION("""COMPUTED_VALUE"""),2023.0)</f>
        <v>2023</v>
      </c>
    </row>
    <row r="3911">
      <c r="A3911" s="1" t="s">
        <v>1462</v>
      </c>
      <c r="B3911" s="4" t="s">
        <v>55</v>
      </c>
      <c r="C3911" s="4" t="s">
        <v>30</v>
      </c>
      <c r="D3911" s="4" t="s">
        <v>23</v>
      </c>
      <c r="E3911" s="4">
        <v>5.0</v>
      </c>
      <c r="F3911" s="4">
        <v>3.0</v>
      </c>
      <c r="G3911" s="4">
        <v>15.0</v>
      </c>
      <c r="H3911" s="5">
        <v>45152.0</v>
      </c>
      <c r="I3911" s="4">
        <f>IFERROR(__xludf.DUMMYFUNCTION("SPLIT(H3911,""/"")"),14.0)</f>
        <v>14</v>
      </c>
      <c r="J3911" s="4">
        <f>IFERROR(__xludf.DUMMYFUNCTION("""COMPUTED_VALUE"""),8.0)</f>
        <v>8</v>
      </c>
      <c r="K3911" s="4">
        <f>IFERROR(__xludf.DUMMYFUNCTION("""COMPUTED_VALUE"""),2023.0)</f>
        <v>2023</v>
      </c>
    </row>
    <row r="3912">
      <c r="A3912" s="1" t="s">
        <v>1363</v>
      </c>
      <c r="B3912" s="4" t="s">
        <v>55</v>
      </c>
      <c r="C3912" s="4" t="s">
        <v>30</v>
      </c>
      <c r="D3912" s="4" t="s">
        <v>23</v>
      </c>
      <c r="E3912" s="4">
        <v>3.0</v>
      </c>
      <c r="F3912" s="4">
        <v>3.0</v>
      </c>
      <c r="G3912" s="4">
        <v>9.0</v>
      </c>
      <c r="H3912" s="5">
        <v>45153.0</v>
      </c>
      <c r="I3912" s="4">
        <f>IFERROR(__xludf.DUMMYFUNCTION("SPLIT(H3912,""/"")"),15.0)</f>
        <v>15</v>
      </c>
      <c r="J3912" s="4">
        <f>IFERROR(__xludf.DUMMYFUNCTION("""COMPUTED_VALUE"""),8.0)</f>
        <v>8</v>
      </c>
      <c r="K3912" s="4">
        <f>IFERROR(__xludf.DUMMYFUNCTION("""COMPUTED_VALUE"""),2023.0)</f>
        <v>2023</v>
      </c>
    </row>
    <row r="3913">
      <c r="A3913" s="1" t="s">
        <v>5082</v>
      </c>
      <c r="B3913" s="4" t="s">
        <v>55</v>
      </c>
      <c r="C3913" s="4" t="s">
        <v>30</v>
      </c>
      <c r="D3913" s="4" t="s">
        <v>39</v>
      </c>
      <c r="E3913" s="4">
        <v>4.0</v>
      </c>
      <c r="F3913" s="4">
        <v>3.0</v>
      </c>
      <c r="G3913" s="4">
        <v>12.0</v>
      </c>
      <c r="H3913" s="5">
        <v>45153.0</v>
      </c>
      <c r="I3913" s="4">
        <f>IFERROR(__xludf.DUMMYFUNCTION("SPLIT(H3913,""/"")"),15.0)</f>
        <v>15</v>
      </c>
      <c r="J3913" s="4">
        <f>IFERROR(__xludf.DUMMYFUNCTION("""COMPUTED_VALUE"""),8.0)</f>
        <v>8</v>
      </c>
      <c r="K3913" s="4">
        <f>IFERROR(__xludf.DUMMYFUNCTION("""COMPUTED_VALUE"""),2023.0)</f>
        <v>2023</v>
      </c>
    </row>
    <row r="3914">
      <c r="A3914" s="1" t="s">
        <v>1407</v>
      </c>
      <c r="B3914" s="4" t="s">
        <v>55</v>
      </c>
      <c r="C3914" s="4" t="s">
        <v>24</v>
      </c>
      <c r="D3914" s="4" t="s">
        <v>39</v>
      </c>
      <c r="E3914" s="4">
        <v>2.0</v>
      </c>
      <c r="F3914" s="4">
        <v>3.0</v>
      </c>
      <c r="G3914" s="4">
        <v>6.0</v>
      </c>
      <c r="H3914" s="5">
        <v>45153.0</v>
      </c>
      <c r="I3914" s="4">
        <f>IFERROR(__xludf.DUMMYFUNCTION("SPLIT(H3914,""/"")"),15.0)</f>
        <v>15</v>
      </c>
      <c r="J3914" s="4">
        <f>IFERROR(__xludf.DUMMYFUNCTION("""COMPUTED_VALUE"""),8.0)</f>
        <v>8</v>
      </c>
      <c r="K3914" s="4">
        <f>IFERROR(__xludf.DUMMYFUNCTION("""COMPUTED_VALUE"""),2023.0)</f>
        <v>2023</v>
      </c>
    </row>
    <row r="3915">
      <c r="A3915" s="1" t="s">
        <v>2254</v>
      </c>
      <c r="B3915" s="4" t="s">
        <v>55</v>
      </c>
      <c r="C3915" s="4" t="s">
        <v>24</v>
      </c>
      <c r="D3915" s="4" t="s">
        <v>28</v>
      </c>
      <c r="E3915" s="4">
        <v>3.0</v>
      </c>
      <c r="F3915" s="4">
        <v>3.0</v>
      </c>
      <c r="G3915" s="4">
        <v>9.0</v>
      </c>
      <c r="H3915" s="5">
        <v>45154.0</v>
      </c>
      <c r="I3915" s="4">
        <f>IFERROR(__xludf.DUMMYFUNCTION("SPLIT(H3915,""/"")"),16.0)</f>
        <v>16</v>
      </c>
      <c r="J3915" s="4">
        <f>IFERROR(__xludf.DUMMYFUNCTION("""COMPUTED_VALUE"""),8.0)</f>
        <v>8</v>
      </c>
      <c r="K3915" s="4">
        <f>IFERROR(__xludf.DUMMYFUNCTION("""COMPUTED_VALUE"""),2023.0)</f>
        <v>2023</v>
      </c>
    </row>
    <row r="3916">
      <c r="A3916" s="1" t="s">
        <v>8467</v>
      </c>
      <c r="B3916" s="4" t="s">
        <v>55</v>
      </c>
      <c r="C3916" s="4" t="s">
        <v>24</v>
      </c>
      <c r="D3916" s="4" t="s">
        <v>30</v>
      </c>
      <c r="E3916" s="4">
        <v>3.0</v>
      </c>
      <c r="F3916" s="4">
        <v>3.0</v>
      </c>
      <c r="G3916" s="4">
        <v>9.0</v>
      </c>
      <c r="H3916" s="5">
        <v>45154.0</v>
      </c>
      <c r="I3916" s="4">
        <f>IFERROR(__xludf.DUMMYFUNCTION("SPLIT(H3916,""/"")"),16.0)</f>
        <v>16</v>
      </c>
      <c r="J3916" s="4">
        <f>IFERROR(__xludf.DUMMYFUNCTION("""COMPUTED_VALUE"""),8.0)</f>
        <v>8</v>
      </c>
      <c r="K3916" s="4">
        <f>IFERROR(__xludf.DUMMYFUNCTION("""COMPUTED_VALUE"""),2023.0)</f>
        <v>2023</v>
      </c>
    </row>
    <row r="3917">
      <c r="A3917" s="1" t="s">
        <v>6928</v>
      </c>
      <c r="B3917" s="4" t="s">
        <v>55</v>
      </c>
      <c r="C3917" s="4" t="s">
        <v>30</v>
      </c>
      <c r="D3917" s="4" t="s">
        <v>23</v>
      </c>
      <c r="E3917" s="4">
        <v>4.0</v>
      </c>
      <c r="F3917" s="4">
        <v>3.0</v>
      </c>
      <c r="G3917" s="4">
        <v>12.0</v>
      </c>
      <c r="H3917" s="5">
        <v>45154.0</v>
      </c>
      <c r="I3917" s="4">
        <f>IFERROR(__xludf.DUMMYFUNCTION("SPLIT(H3917,""/"")"),16.0)</f>
        <v>16</v>
      </c>
      <c r="J3917" s="4">
        <f>IFERROR(__xludf.DUMMYFUNCTION("""COMPUTED_VALUE"""),8.0)</f>
        <v>8</v>
      </c>
      <c r="K3917" s="4">
        <f>IFERROR(__xludf.DUMMYFUNCTION("""COMPUTED_VALUE"""),2023.0)</f>
        <v>2023</v>
      </c>
    </row>
    <row r="3918">
      <c r="A3918" s="1" t="s">
        <v>3169</v>
      </c>
      <c r="B3918" s="4" t="s">
        <v>55</v>
      </c>
      <c r="C3918" s="4" t="s">
        <v>24</v>
      </c>
      <c r="D3918" s="4" t="s">
        <v>30</v>
      </c>
      <c r="E3918" s="4">
        <v>3.0</v>
      </c>
      <c r="F3918" s="4">
        <v>3.0</v>
      </c>
      <c r="G3918" s="4">
        <v>9.0</v>
      </c>
      <c r="H3918" s="5">
        <v>45154.0</v>
      </c>
      <c r="I3918" s="4">
        <f>IFERROR(__xludf.DUMMYFUNCTION("SPLIT(H3918,""/"")"),16.0)</f>
        <v>16</v>
      </c>
      <c r="J3918" s="4">
        <f>IFERROR(__xludf.DUMMYFUNCTION("""COMPUTED_VALUE"""),8.0)</f>
        <v>8</v>
      </c>
      <c r="K3918" s="4">
        <f>IFERROR(__xludf.DUMMYFUNCTION("""COMPUTED_VALUE"""),2023.0)</f>
        <v>2023</v>
      </c>
    </row>
    <row r="3919">
      <c r="A3919" s="1" t="s">
        <v>2991</v>
      </c>
      <c r="B3919" s="4" t="s">
        <v>55</v>
      </c>
      <c r="C3919" s="4" t="s">
        <v>24</v>
      </c>
      <c r="D3919" s="4" t="s">
        <v>23</v>
      </c>
      <c r="E3919" s="4">
        <v>2.0</v>
      </c>
      <c r="F3919" s="4">
        <v>3.0</v>
      </c>
      <c r="G3919" s="4">
        <v>6.0</v>
      </c>
      <c r="H3919" s="5">
        <v>45154.0</v>
      </c>
      <c r="I3919" s="4">
        <f>IFERROR(__xludf.DUMMYFUNCTION("SPLIT(H3919,""/"")"),16.0)</f>
        <v>16</v>
      </c>
      <c r="J3919" s="4">
        <f>IFERROR(__xludf.DUMMYFUNCTION("""COMPUTED_VALUE"""),8.0)</f>
        <v>8</v>
      </c>
      <c r="K3919" s="4">
        <f>IFERROR(__xludf.DUMMYFUNCTION("""COMPUTED_VALUE"""),2023.0)</f>
        <v>2023</v>
      </c>
    </row>
    <row r="3920">
      <c r="A3920" s="1" t="s">
        <v>3633</v>
      </c>
      <c r="B3920" s="4" t="s">
        <v>55</v>
      </c>
      <c r="C3920" s="4" t="s">
        <v>24</v>
      </c>
      <c r="D3920" s="4" t="s">
        <v>28</v>
      </c>
      <c r="E3920" s="4">
        <v>4.0</v>
      </c>
      <c r="F3920" s="4">
        <v>3.0</v>
      </c>
      <c r="G3920" s="4">
        <v>12.0</v>
      </c>
      <c r="H3920" s="5">
        <v>45155.0</v>
      </c>
      <c r="I3920" s="4">
        <f>IFERROR(__xludf.DUMMYFUNCTION("SPLIT(H3920,""/"")"),17.0)</f>
        <v>17</v>
      </c>
      <c r="J3920" s="4">
        <f>IFERROR(__xludf.DUMMYFUNCTION("""COMPUTED_VALUE"""),8.0)</f>
        <v>8</v>
      </c>
      <c r="K3920" s="4">
        <f>IFERROR(__xludf.DUMMYFUNCTION("""COMPUTED_VALUE"""),2023.0)</f>
        <v>2023</v>
      </c>
    </row>
    <row r="3921">
      <c r="A3921" s="1" t="s">
        <v>8997</v>
      </c>
      <c r="B3921" s="4" t="s">
        <v>55</v>
      </c>
      <c r="C3921" s="4" t="s">
        <v>24</v>
      </c>
      <c r="D3921" s="4" t="s">
        <v>28</v>
      </c>
      <c r="E3921" s="4">
        <v>1.0</v>
      </c>
      <c r="F3921" s="4">
        <v>3.0</v>
      </c>
      <c r="G3921" s="4">
        <v>3.0</v>
      </c>
      <c r="H3921" s="5">
        <v>45155.0</v>
      </c>
      <c r="I3921" s="4">
        <f>IFERROR(__xludf.DUMMYFUNCTION("SPLIT(H3921,""/"")"),17.0)</f>
        <v>17</v>
      </c>
      <c r="J3921" s="4">
        <f>IFERROR(__xludf.DUMMYFUNCTION("""COMPUTED_VALUE"""),8.0)</f>
        <v>8</v>
      </c>
      <c r="K3921" s="4">
        <f>IFERROR(__xludf.DUMMYFUNCTION("""COMPUTED_VALUE"""),2023.0)</f>
        <v>2023</v>
      </c>
    </row>
    <row r="3922">
      <c r="A3922" s="1" t="s">
        <v>8996</v>
      </c>
      <c r="B3922" s="4" t="s">
        <v>55</v>
      </c>
      <c r="C3922" s="4" t="s">
        <v>30</v>
      </c>
      <c r="D3922" s="4" t="s">
        <v>30</v>
      </c>
      <c r="E3922" s="4">
        <v>4.0</v>
      </c>
      <c r="F3922" s="4">
        <v>3.0</v>
      </c>
      <c r="G3922" s="4">
        <v>12.0</v>
      </c>
      <c r="H3922" s="5">
        <v>45155.0</v>
      </c>
      <c r="I3922" s="4">
        <f>IFERROR(__xludf.DUMMYFUNCTION("SPLIT(H3922,""/"")"),17.0)</f>
        <v>17</v>
      </c>
      <c r="J3922" s="4">
        <f>IFERROR(__xludf.DUMMYFUNCTION("""COMPUTED_VALUE"""),8.0)</f>
        <v>8</v>
      </c>
      <c r="K3922" s="4">
        <f>IFERROR(__xludf.DUMMYFUNCTION("""COMPUTED_VALUE"""),2023.0)</f>
        <v>2023</v>
      </c>
    </row>
    <row r="3923">
      <c r="A3923" s="1" t="s">
        <v>8069</v>
      </c>
      <c r="B3923" s="4" t="s">
        <v>55</v>
      </c>
      <c r="C3923" s="4" t="s">
        <v>30</v>
      </c>
      <c r="D3923" s="4" t="s">
        <v>30</v>
      </c>
      <c r="E3923" s="4">
        <v>4.0</v>
      </c>
      <c r="F3923" s="4">
        <v>3.0</v>
      </c>
      <c r="G3923" s="4">
        <v>12.0</v>
      </c>
      <c r="H3923" s="5">
        <v>45155.0</v>
      </c>
      <c r="I3923" s="4">
        <f>IFERROR(__xludf.DUMMYFUNCTION("SPLIT(H3923,""/"")"),17.0)</f>
        <v>17</v>
      </c>
      <c r="J3923" s="4">
        <f>IFERROR(__xludf.DUMMYFUNCTION("""COMPUTED_VALUE"""),8.0)</f>
        <v>8</v>
      </c>
      <c r="K3923" s="4">
        <f>IFERROR(__xludf.DUMMYFUNCTION("""COMPUTED_VALUE"""),2023.0)</f>
        <v>2023</v>
      </c>
    </row>
    <row r="3924">
      <c r="A3924" s="1" t="s">
        <v>10028</v>
      </c>
      <c r="B3924" s="4" t="s">
        <v>55</v>
      </c>
      <c r="C3924" s="4" t="s">
        <v>30</v>
      </c>
      <c r="D3924" s="4" t="s">
        <v>28</v>
      </c>
      <c r="E3924" s="4">
        <v>5.0</v>
      </c>
      <c r="F3924" s="4">
        <v>3.0</v>
      </c>
      <c r="G3924" s="4">
        <v>15.0</v>
      </c>
      <c r="H3924" s="5">
        <v>45156.0</v>
      </c>
      <c r="I3924" s="4">
        <f>IFERROR(__xludf.DUMMYFUNCTION("SPLIT(H3924,""/"")"),18.0)</f>
        <v>18</v>
      </c>
      <c r="J3924" s="4">
        <f>IFERROR(__xludf.DUMMYFUNCTION("""COMPUTED_VALUE"""),8.0)</f>
        <v>8</v>
      </c>
      <c r="K3924" s="4">
        <f>IFERROR(__xludf.DUMMYFUNCTION("""COMPUTED_VALUE"""),2023.0)</f>
        <v>2023</v>
      </c>
    </row>
    <row r="3925">
      <c r="A3925" s="1" t="s">
        <v>7762</v>
      </c>
      <c r="B3925" s="4" t="s">
        <v>55</v>
      </c>
      <c r="C3925" s="4" t="s">
        <v>30</v>
      </c>
      <c r="D3925" s="4" t="s">
        <v>28</v>
      </c>
      <c r="E3925" s="4">
        <v>5.0</v>
      </c>
      <c r="F3925" s="4">
        <v>3.0</v>
      </c>
      <c r="G3925" s="4">
        <v>15.0</v>
      </c>
      <c r="H3925" s="5">
        <v>45156.0</v>
      </c>
      <c r="I3925" s="4">
        <f>IFERROR(__xludf.DUMMYFUNCTION("SPLIT(H3925,""/"")"),18.0)</f>
        <v>18</v>
      </c>
      <c r="J3925" s="4">
        <f>IFERROR(__xludf.DUMMYFUNCTION("""COMPUTED_VALUE"""),8.0)</f>
        <v>8</v>
      </c>
      <c r="K3925" s="4">
        <f>IFERROR(__xludf.DUMMYFUNCTION("""COMPUTED_VALUE"""),2023.0)</f>
        <v>2023</v>
      </c>
    </row>
    <row r="3926">
      <c r="A3926" s="1" t="s">
        <v>8353</v>
      </c>
      <c r="B3926" s="4" t="s">
        <v>55</v>
      </c>
      <c r="C3926" s="4" t="s">
        <v>24</v>
      </c>
      <c r="D3926" s="4" t="s">
        <v>28</v>
      </c>
      <c r="E3926" s="4">
        <v>3.0</v>
      </c>
      <c r="F3926" s="4">
        <v>3.0</v>
      </c>
      <c r="G3926" s="4">
        <v>9.0</v>
      </c>
      <c r="H3926" s="5">
        <v>45156.0</v>
      </c>
      <c r="I3926" s="4">
        <f>IFERROR(__xludf.DUMMYFUNCTION("SPLIT(H3926,""/"")"),18.0)</f>
        <v>18</v>
      </c>
      <c r="J3926" s="4">
        <f>IFERROR(__xludf.DUMMYFUNCTION("""COMPUTED_VALUE"""),8.0)</f>
        <v>8</v>
      </c>
      <c r="K3926" s="4">
        <f>IFERROR(__xludf.DUMMYFUNCTION("""COMPUTED_VALUE"""),2023.0)</f>
        <v>2023</v>
      </c>
    </row>
    <row r="3927">
      <c r="A3927" s="1" t="s">
        <v>4112</v>
      </c>
      <c r="B3927" s="4" t="s">
        <v>55</v>
      </c>
      <c r="C3927" s="4" t="s">
        <v>30</v>
      </c>
      <c r="D3927" s="4" t="s">
        <v>39</v>
      </c>
      <c r="E3927" s="4">
        <v>2.0</v>
      </c>
      <c r="F3927" s="4">
        <v>3.0</v>
      </c>
      <c r="G3927" s="4">
        <v>6.0</v>
      </c>
      <c r="H3927" s="5">
        <v>45156.0</v>
      </c>
      <c r="I3927" s="4">
        <f>IFERROR(__xludf.DUMMYFUNCTION("SPLIT(H3927,""/"")"),18.0)</f>
        <v>18</v>
      </c>
      <c r="J3927" s="4">
        <f>IFERROR(__xludf.DUMMYFUNCTION("""COMPUTED_VALUE"""),8.0)</f>
        <v>8</v>
      </c>
      <c r="K3927" s="4">
        <f>IFERROR(__xludf.DUMMYFUNCTION("""COMPUTED_VALUE"""),2023.0)</f>
        <v>2023</v>
      </c>
    </row>
    <row r="3928">
      <c r="A3928" s="1" t="s">
        <v>8935</v>
      </c>
      <c r="B3928" s="4" t="s">
        <v>55</v>
      </c>
      <c r="C3928" s="4" t="s">
        <v>30</v>
      </c>
      <c r="D3928" s="4" t="s">
        <v>28</v>
      </c>
      <c r="E3928" s="4">
        <v>1.0</v>
      </c>
      <c r="F3928" s="4">
        <v>3.0</v>
      </c>
      <c r="G3928" s="4">
        <v>3.0</v>
      </c>
      <c r="H3928" s="5">
        <v>45156.0</v>
      </c>
      <c r="I3928" s="4">
        <f>IFERROR(__xludf.DUMMYFUNCTION("SPLIT(H3928,""/"")"),18.0)</f>
        <v>18</v>
      </c>
      <c r="J3928" s="4">
        <f>IFERROR(__xludf.DUMMYFUNCTION("""COMPUTED_VALUE"""),8.0)</f>
        <v>8</v>
      </c>
      <c r="K3928" s="4">
        <f>IFERROR(__xludf.DUMMYFUNCTION("""COMPUTED_VALUE"""),2023.0)</f>
        <v>2023</v>
      </c>
    </row>
    <row r="3929">
      <c r="A3929" s="1" t="s">
        <v>937</v>
      </c>
      <c r="B3929" s="4" t="s">
        <v>55</v>
      </c>
      <c r="C3929" s="4" t="s">
        <v>24</v>
      </c>
      <c r="D3929" s="4" t="s">
        <v>30</v>
      </c>
      <c r="E3929" s="4">
        <v>2.0</v>
      </c>
      <c r="F3929" s="4">
        <v>3.0</v>
      </c>
      <c r="G3929" s="4">
        <v>6.0</v>
      </c>
      <c r="H3929" s="5">
        <v>45157.0</v>
      </c>
      <c r="I3929" s="4">
        <f>IFERROR(__xludf.DUMMYFUNCTION("SPLIT(H3929,""/"")"),19.0)</f>
        <v>19</v>
      </c>
      <c r="J3929" s="4">
        <f>IFERROR(__xludf.DUMMYFUNCTION("""COMPUTED_VALUE"""),8.0)</f>
        <v>8</v>
      </c>
      <c r="K3929" s="4">
        <f>IFERROR(__xludf.DUMMYFUNCTION("""COMPUTED_VALUE"""),2023.0)</f>
        <v>2023</v>
      </c>
    </row>
    <row r="3930">
      <c r="A3930" s="1" t="s">
        <v>7252</v>
      </c>
      <c r="B3930" s="4" t="s">
        <v>55</v>
      </c>
      <c r="C3930" s="4" t="s">
        <v>30</v>
      </c>
      <c r="D3930" s="4" t="s">
        <v>28</v>
      </c>
      <c r="E3930" s="4">
        <v>2.0</v>
      </c>
      <c r="F3930" s="4">
        <v>3.0</v>
      </c>
      <c r="G3930" s="4">
        <v>6.0</v>
      </c>
      <c r="H3930" s="5">
        <v>45158.0</v>
      </c>
      <c r="I3930" s="4">
        <f>IFERROR(__xludf.DUMMYFUNCTION("SPLIT(H3930,""/"")"),20.0)</f>
        <v>20</v>
      </c>
      <c r="J3930" s="4">
        <f>IFERROR(__xludf.DUMMYFUNCTION("""COMPUTED_VALUE"""),8.0)</f>
        <v>8</v>
      </c>
      <c r="K3930" s="4">
        <f>IFERROR(__xludf.DUMMYFUNCTION("""COMPUTED_VALUE"""),2023.0)</f>
        <v>2023</v>
      </c>
    </row>
    <row r="3931">
      <c r="A3931" s="1" t="s">
        <v>3316</v>
      </c>
      <c r="B3931" s="4" t="s">
        <v>55</v>
      </c>
      <c r="C3931" s="4" t="s">
        <v>30</v>
      </c>
      <c r="D3931" s="4" t="s">
        <v>30</v>
      </c>
      <c r="E3931" s="4">
        <v>1.0</v>
      </c>
      <c r="F3931" s="4">
        <v>3.0</v>
      </c>
      <c r="G3931" s="4">
        <v>3.0</v>
      </c>
      <c r="H3931" s="5">
        <v>45158.0</v>
      </c>
      <c r="I3931" s="4">
        <f>IFERROR(__xludf.DUMMYFUNCTION("SPLIT(H3931,""/"")"),20.0)</f>
        <v>20</v>
      </c>
      <c r="J3931" s="4">
        <f>IFERROR(__xludf.DUMMYFUNCTION("""COMPUTED_VALUE"""),8.0)</f>
        <v>8</v>
      </c>
      <c r="K3931" s="4">
        <f>IFERROR(__xludf.DUMMYFUNCTION("""COMPUTED_VALUE"""),2023.0)</f>
        <v>2023</v>
      </c>
    </row>
    <row r="3932">
      <c r="A3932" s="1" t="s">
        <v>2029</v>
      </c>
      <c r="B3932" s="4" t="s">
        <v>55</v>
      </c>
      <c r="C3932" s="4" t="s">
        <v>29</v>
      </c>
      <c r="D3932" s="4" t="s">
        <v>30</v>
      </c>
      <c r="E3932" s="4">
        <v>3.0</v>
      </c>
      <c r="F3932" s="4">
        <v>3.0</v>
      </c>
      <c r="G3932" s="4">
        <v>9.0</v>
      </c>
      <c r="H3932" s="5">
        <v>45159.0</v>
      </c>
      <c r="I3932" s="4">
        <f>IFERROR(__xludf.DUMMYFUNCTION("SPLIT(H3932,""/"")"),21.0)</f>
        <v>21</v>
      </c>
      <c r="J3932" s="4">
        <f>IFERROR(__xludf.DUMMYFUNCTION("""COMPUTED_VALUE"""),8.0)</f>
        <v>8</v>
      </c>
      <c r="K3932" s="4">
        <f>IFERROR(__xludf.DUMMYFUNCTION("""COMPUTED_VALUE"""),2023.0)</f>
        <v>2023</v>
      </c>
    </row>
    <row r="3933">
      <c r="A3933" s="1" t="s">
        <v>2086</v>
      </c>
      <c r="B3933" s="4" t="s">
        <v>55</v>
      </c>
      <c r="C3933" s="4" t="s">
        <v>30</v>
      </c>
      <c r="D3933" s="4" t="s">
        <v>23</v>
      </c>
      <c r="E3933" s="4">
        <v>4.0</v>
      </c>
      <c r="F3933" s="4">
        <v>3.0</v>
      </c>
      <c r="G3933" s="4">
        <v>12.0</v>
      </c>
      <c r="H3933" s="5">
        <v>45159.0</v>
      </c>
      <c r="I3933" s="4">
        <f>IFERROR(__xludf.DUMMYFUNCTION("SPLIT(H3933,""/"")"),21.0)</f>
        <v>21</v>
      </c>
      <c r="J3933" s="4">
        <f>IFERROR(__xludf.DUMMYFUNCTION("""COMPUTED_VALUE"""),8.0)</f>
        <v>8</v>
      </c>
      <c r="K3933" s="4">
        <f>IFERROR(__xludf.DUMMYFUNCTION("""COMPUTED_VALUE"""),2023.0)</f>
        <v>2023</v>
      </c>
    </row>
    <row r="3934">
      <c r="A3934" s="1" t="s">
        <v>7036</v>
      </c>
      <c r="B3934" s="4" t="s">
        <v>55</v>
      </c>
      <c r="C3934" s="4" t="s">
        <v>24</v>
      </c>
      <c r="D3934" s="4" t="s">
        <v>30</v>
      </c>
      <c r="E3934" s="4">
        <v>1.0</v>
      </c>
      <c r="F3934" s="4">
        <v>3.0</v>
      </c>
      <c r="G3934" s="4">
        <v>3.0</v>
      </c>
      <c r="H3934" s="5">
        <v>45159.0</v>
      </c>
      <c r="I3934" s="4">
        <f>IFERROR(__xludf.DUMMYFUNCTION("SPLIT(H3934,""/"")"),21.0)</f>
        <v>21</v>
      </c>
      <c r="J3934" s="4">
        <f>IFERROR(__xludf.DUMMYFUNCTION("""COMPUTED_VALUE"""),8.0)</f>
        <v>8</v>
      </c>
      <c r="K3934" s="4">
        <f>IFERROR(__xludf.DUMMYFUNCTION("""COMPUTED_VALUE"""),2023.0)</f>
        <v>2023</v>
      </c>
    </row>
    <row r="3935">
      <c r="A3935" s="1" t="s">
        <v>3105</v>
      </c>
      <c r="B3935" s="4" t="s">
        <v>55</v>
      </c>
      <c r="C3935" s="4" t="s">
        <v>29</v>
      </c>
      <c r="D3935" s="4" t="s">
        <v>39</v>
      </c>
      <c r="E3935" s="4">
        <v>1.0</v>
      </c>
      <c r="F3935" s="4">
        <v>3.0</v>
      </c>
      <c r="G3935" s="4">
        <v>3.0</v>
      </c>
      <c r="H3935" s="5">
        <v>45159.0</v>
      </c>
      <c r="I3935" s="4">
        <f>IFERROR(__xludf.DUMMYFUNCTION("SPLIT(H3935,""/"")"),21.0)</f>
        <v>21</v>
      </c>
      <c r="J3935" s="4">
        <f>IFERROR(__xludf.DUMMYFUNCTION("""COMPUTED_VALUE"""),8.0)</f>
        <v>8</v>
      </c>
      <c r="K3935" s="4">
        <f>IFERROR(__xludf.DUMMYFUNCTION("""COMPUTED_VALUE"""),2023.0)</f>
        <v>2023</v>
      </c>
    </row>
    <row r="3936">
      <c r="A3936" s="1" t="s">
        <v>7644</v>
      </c>
      <c r="B3936" s="4" t="s">
        <v>55</v>
      </c>
      <c r="C3936" s="4" t="s">
        <v>29</v>
      </c>
      <c r="D3936" s="4" t="s">
        <v>28</v>
      </c>
      <c r="E3936" s="4">
        <v>5.0</v>
      </c>
      <c r="F3936" s="4">
        <v>3.0</v>
      </c>
      <c r="G3936" s="4">
        <v>15.0</v>
      </c>
      <c r="H3936" s="5">
        <v>45159.0</v>
      </c>
      <c r="I3936" s="4">
        <f>IFERROR(__xludf.DUMMYFUNCTION("SPLIT(H3936,""/"")"),21.0)</f>
        <v>21</v>
      </c>
      <c r="J3936" s="4">
        <f>IFERROR(__xludf.DUMMYFUNCTION("""COMPUTED_VALUE"""),8.0)</f>
        <v>8</v>
      </c>
      <c r="K3936" s="4">
        <f>IFERROR(__xludf.DUMMYFUNCTION("""COMPUTED_VALUE"""),2023.0)</f>
        <v>2023</v>
      </c>
    </row>
    <row r="3937">
      <c r="A3937" s="1" t="s">
        <v>4067</v>
      </c>
      <c r="B3937" s="4" t="s">
        <v>55</v>
      </c>
      <c r="C3937" s="4" t="s">
        <v>30</v>
      </c>
      <c r="D3937" s="4" t="s">
        <v>30</v>
      </c>
      <c r="E3937" s="4">
        <v>4.0</v>
      </c>
      <c r="F3937" s="4">
        <v>3.0</v>
      </c>
      <c r="G3937" s="4">
        <v>12.0</v>
      </c>
      <c r="H3937" s="5">
        <v>45160.0</v>
      </c>
      <c r="I3937" s="4">
        <f>IFERROR(__xludf.DUMMYFUNCTION("SPLIT(H3937,""/"")"),22.0)</f>
        <v>22</v>
      </c>
      <c r="J3937" s="4">
        <f>IFERROR(__xludf.DUMMYFUNCTION("""COMPUTED_VALUE"""),8.0)</f>
        <v>8</v>
      </c>
      <c r="K3937" s="4">
        <f>IFERROR(__xludf.DUMMYFUNCTION("""COMPUTED_VALUE"""),2023.0)</f>
        <v>2023</v>
      </c>
    </row>
    <row r="3938">
      <c r="A3938" s="1" t="s">
        <v>8023</v>
      </c>
      <c r="B3938" s="4" t="s">
        <v>55</v>
      </c>
      <c r="C3938" s="4" t="s">
        <v>29</v>
      </c>
      <c r="D3938" s="4" t="s">
        <v>23</v>
      </c>
      <c r="E3938" s="4">
        <v>3.0</v>
      </c>
      <c r="F3938" s="4">
        <v>3.0</v>
      </c>
      <c r="G3938" s="4">
        <v>9.0</v>
      </c>
      <c r="H3938" s="5">
        <v>45161.0</v>
      </c>
      <c r="I3938" s="4">
        <f>IFERROR(__xludf.DUMMYFUNCTION("SPLIT(H3938,""/"")"),23.0)</f>
        <v>23</v>
      </c>
      <c r="J3938" s="4">
        <f>IFERROR(__xludf.DUMMYFUNCTION("""COMPUTED_VALUE"""),8.0)</f>
        <v>8</v>
      </c>
      <c r="K3938" s="4">
        <f>IFERROR(__xludf.DUMMYFUNCTION("""COMPUTED_VALUE"""),2023.0)</f>
        <v>2023</v>
      </c>
    </row>
    <row r="3939">
      <c r="A3939" s="1" t="s">
        <v>1107</v>
      </c>
      <c r="B3939" s="4" t="s">
        <v>55</v>
      </c>
      <c r="C3939" s="4" t="s">
        <v>29</v>
      </c>
      <c r="D3939" s="4" t="s">
        <v>39</v>
      </c>
      <c r="E3939" s="4">
        <v>3.0</v>
      </c>
      <c r="F3939" s="4">
        <v>3.0</v>
      </c>
      <c r="G3939" s="4">
        <v>9.0</v>
      </c>
      <c r="H3939" s="5">
        <v>45161.0</v>
      </c>
      <c r="I3939" s="4">
        <f>IFERROR(__xludf.DUMMYFUNCTION("SPLIT(H3939,""/"")"),23.0)</f>
        <v>23</v>
      </c>
      <c r="J3939" s="4">
        <f>IFERROR(__xludf.DUMMYFUNCTION("""COMPUTED_VALUE"""),8.0)</f>
        <v>8</v>
      </c>
      <c r="K3939" s="4">
        <f>IFERROR(__xludf.DUMMYFUNCTION("""COMPUTED_VALUE"""),2023.0)</f>
        <v>2023</v>
      </c>
    </row>
    <row r="3940">
      <c r="A3940" s="1" t="s">
        <v>2790</v>
      </c>
      <c r="B3940" s="4" t="s">
        <v>55</v>
      </c>
      <c r="C3940" s="4" t="s">
        <v>29</v>
      </c>
      <c r="D3940" s="4" t="s">
        <v>39</v>
      </c>
      <c r="E3940" s="4">
        <v>2.0</v>
      </c>
      <c r="F3940" s="4">
        <v>3.0</v>
      </c>
      <c r="G3940" s="4">
        <v>6.0</v>
      </c>
      <c r="H3940" s="5">
        <v>45162.0</v>
      </c>
      <c r="I3940" s="4">
        <f>IFERROR(__xludf.DUMMYFUNCTION("SPLIT(H3940,""/"")"),24.0)</f>
        <v>24</v>
      </c>
      <c r="J3940" s="4">
        <f>IFERROR(__xludf.DUMMYFUNCTION("""COMPUTED_VALUE"""),8.0)</f>
        <v>8</v>
      </c>
      <c r="K3940" s="4">
        <f>IFERROR(__xludf.DUMMYFUNCTION("""COMPUTED_VALUE"""),2023.0)</f>
        <v>2023</v>
      </c>
    </row>
    <row r="3941">
      <c r="A3941" s="1" t="s">
        <v>7353</v>
      </c>
      <c r="B3941" s="4" t="s">
        <v>55</v>
      </c>
      <c r="C3941" s="4" t="s">
        <v>29</v>
      </c>
      <c r="D3941" s="4" t="s">
        <v>39</v>
      </c>
      <c r="E3941" s="4">
        <v>2.0</v>
      </c>
      <c r="F3941" s="4">
        <v>3.0</v>
      </c>
      <c r="G3941" s="4">
        <v>6.0</v>
      </c>
      <c r="H3941" s="5">
        <v>45162.0</v>
      </c>
      <c r="I3941" s="4">
        <f>IFERROR(__xludf.DUMMYFUNCTION("SPLIT(H3941,""/"")"),24.0)</f>
        <v>24</v>
      </c>
      <c r="J3941" s="4">
        <f>IFERROR(__xludf.DUMMYFUNCTION("""COMPUTED_VALUE"""),8.0)</f>
        <v>8</v>
      </c>
      <c r="K3941" s="4">
        <f>IFERROR(__xludf.DUMMYFUNCTION("""COMPUTED_VALUE"""),2023.0)</f>
        <v>2023</v>
      </c>
    </row>
    <row r="3942">
      <c r="A3942" s="1" t="s">
        <v>9635</v>
      </c>
      <c r="B3942" s="4" t="s">
        <v>55</v>
      </c>
      <c r="C3942" s="4" t="s">
        <v>30</v>
      </c>
      <c r="D3942" s="4" t="s">
        <v>39</v>
      </c>
      <c r="E3942" s="4">
        <v>5.0</v>
      </c>
      <c r="F3942" s="4">
        <v>3.0</v>
      </c>
      <c r="G3942" s="4">
        <v>15.0</v>
      </c>
      <c r="H3942" s="5">
        <v>45162.0</v>
      </c>
      <c r="I3942" s="4">
        <f>IFERROR(__xludf.DUMMYFUNCTION("SPLIT(H3942,""/"")"),24.0)</f>
        <v>24</v>
      </c>
      <c r="J3942" s="4">
        <f>IFERROR(__xludf.DUMMYFUNCTION("""COMPUTED_VALUE"""),8.0)</f>
        <v>8</v>
      </c>
      <c r="K3942" s="4">
        <f>IFERROR(__xludf.DUMMYFUNCTION("""COMPUTED_VALUE"""),2023.0)</f>
        <v>2023</v>
      </c>
    </row>
    <row r="3943">
      <c r="A3943" s="1" t="s">
        <v>3157</v>
      </c>
      <c r="B3943" s="4" t="s">
        <v>55</v>
      </c>
      <c r="C3943" s="4" t="s">
        <v>30</v>
      </c>
      <c r="D3943" s="4" t="s">
        <v>39</v>
      </c>
      <c r="E3943" s="4">
        <v>2.0</v>
      </c>
      <c r="F3943" s="4">
        <v>3.0</v>
      </c>
      <c r="G3943" s="4">
        <v>6.0</v>
      </c>
      <c r="H3943" s="5">
        <v>45163.0</v>
      </c>
      <c r="I3943" s="4">
        <f>IFERROR(__xludf.DUMMYFUNCTION("SPLIT(H3943,""/"")"),25.0)</f>
        <v>25</v>
      </c>
      <c r="J3943" s="4">
        <f>IFERROR(__xludf.DUMMYFUNCTION("""COMPUTED_VALUE"""),8.0)</f>
        <v>8</v>
      </c>
      <c r="K3943" s="4">
        <f>IFERROR(__xludf.DUMMYFUNCTION("""COMPUTED_VALUE"""),2023.0)</f>
        <v>2023</v>
      </c>
    </row>
    <row r="3944">
      <c r="A3944" s="1" t="s">
        <v>5731</v>
      </c>
      <c r="B3944" s="4" t="s">
        <v>55</v>
      </c>
      <c r="C3944" s="4" t="s">
        <v>24</v>
      </c>
      <c r="D3944" s="4" t="s">
        <v>28</v>
      </c>
      <c r="E3944" s="4">
        <v>1.0</v>
      </c>
      <c r="F3944" s="4">
        <v>3.0</v>
      </c>
      <c r="G3944" s="4">
        <v>3.0</v>
      </c>
      <c r="H3944" s="5">
        <v>45164.0</v>
      </c>
      <c r="I3944" s="4">
        <f>IFERROR(__xludf.DUMMYFUNCTION("SPLIT(H3944,""/"")"),26.0)</f>
        <v>26</v>
      </c>
      <c r="J3944" s="4">
        <f>IFERROR(__xludf.DUMMYFUNCTION("""COMPUTED_VALUE"""),8.0)</f>
        <v>8</v>
      </c>
      <c r="K3944" s="4">
        <f>IFERROR(__xludf.DUMMYFUNCTION("""COMPUTED_VALUE"""),2023.0)</f>
        <v>2023</v>
      </c>
    </row>
    <row r="3945">
      <c r="A3945" s="1" t="s">
        <v>9261</v>
      </c>
      <c r="B3945" s="4" t="s">
        <v>55</v>
      </c>
      <c r="C3945" s="4" t="s">
        <v>24</v>
      </c>
      <c r="D3945" s="4" t="s">
        <v>28</v>
      </c>
      <c r="E3945" s="4">
        <v>3.0</v>
      </c>
      <c r="F3945" s="4">
        <v>3.0</v>
      </c>
      <c r="G3945" s="4">
        <v>9.0</v>
      </c>
      <c r="H3945" s="5">
        <v>45165.0</v>
      </c>
      <c r="I3945" s="4">
        <f>IFERROR(__xludf.DUMMYFUNCTION("SPLIT(H3945,""/"")"),27.0)</f>
        <v>27</v>
      </c>
      <c r="J3945" s="4">
        <f>IFERROR(__xludf.DUMMYFUNCTION("""COMPUTED_VALUE"""),8.0)</f>
        <v>8</v>
      </c>
      <c r="K3945" s="4">
        <f>IFERROR(__xludf.DUMMYFUNCTION("""COMPUTED_VALUE"""),2023.0)</f>
        <v>2023</v>
      </c>
    </row>
    <row r="3946">
      <c r="A3946" s="1" t="s">
        <v>7433</v>
      </c>
      <c r="B3946" s="4" t="s">
        <v>55</v>
      </c>
      <c r="C3946" s="4" t="s">
        <v>24</v>
      </c>
      <c r="D3946" s="4" t="s">
        <v>30</v>
      </c>
      <c r="E3946" s="4">
        <v>1.0</v>
      </c>
      <c r="F3946" s="4">
        <v>3.0</v>
      </c>
      <c r="G3946" s="4">
        <v>3.0</v>
      </c>
      <c r="H3946" s="5">
        <v>45165.0</v>
      </c>
      <c r="I3946" s="4">
        <f>IFERROR(__xludf.DUMMYFUNCTION("SPLIT(H3946,""/"")"),27.0)</f>
        <v>27</v>
      </c>
      <c r="J3946" s="4">
        <f>IFERROR(__xludf.DUMMYFUNCTION("""COMPUTED_VALUE"""),8.0)</f>
        <v>8</v>
      </c>
      <c r="K3946" s="4">
        <f>IFERROR(__xludf.DUMMYFUNCTION("""COMPUTED_VALUE"""),2023.0)</f>
        <v>2023</v>
      </c>
    </row>
    <row r="3947">
      <c r="A3947" s="1" t="s">
        <v>5803</v>
      </c>
      <c r="B3947" s="4" t="s">
        <v>55</v>
      </c>
      <c r="C3947" s="4" t="s">
        <v>29</v>
      </c>
      <c r="D3947" s="4" t="s">
        <v>39</v>
      </c>
      <c r="E3947" s="4">
        <v>3.0</v>
      </c>
      <c r="F3947" s="4">
        <v>3.0</v>
      </c>
      <c r="G3947" s="4">
        <v>9.0</v>
      </c>
      <c r="H3947" s="5">
        <v>45165.0</v>
      </c>
      <c r="I3947" s="4">
        <f>IFERROR(__xludf.DUMMYFUNCTION("SPLIT(H3947,""/"")"),27.0)</f>
        <v>27</v>
      </c>
      <c r="J3947" s="4">
        <f>IFERROR(__xludf.DUMMYFUNCTION("""COMPUTED_VALUE"""),8.0)</f>
        <v>8</v>
      </c>
      <c r="K3947" s="4">
        <f>IFERROR(__xludf.DUMMYFUNCTION("""COMPUTED_VALUE"""),2023.0)</f>
        <v>2023</v>
      </c>
    </row>
    <row r="3948">
      <c r="A3948" s="1" t="s">
        <v>726</v>
      </c>
      <c r="B3948" s="4" t="s">
        <v>55</v>
      </c>
      <c r="C3948" s="4" t="s">
        <v>24</v>
      </c>
      <c r="D3948" s="4" t="s">
        <v>30</v>
      </c>
      <c r="E3948" s="4">
        <v>2.0</v>
      </c>
      <c r="F3948" s="4">
        <v>3.0</v>
      </c>
      <c r="G3948" s="4">
        <v>6.0</v>
      </c>
      <c r="H3948" s="5">
        <v>45166.0</v>
      </c>
      <c r="I3948" s="4">
        <f>IFERROR(__xludf.DUMMYFUNCTION("SPLIT(H3948,""/"")"),28.0)</f>
        <v>28</v>
      </c>
      <c r="J3948" s="4">
        <f>IFERROR(__xludf.DUMMYFUNCTION("""COMPUTED_VALUE"""),8.0)</f>
        <v>8</v>
      </c>
      <c r="K3948" s="4">
        <f>IFERROR(__xludf.DUMMYFUNCTION("""COMPUTED_VALUE"""),2023.0)</f>
        <v>2023</v>
      </c>
    </row>
    <row r="3949">
      <c r="A3949" s="1" t="s">
        <v>2956</v>
      </c>
      <c r="B3949" s="4" t="s">
        <v>55</v>
      </c>
      <c r="C3949" s="4" t="s">
        <v>24</v>
      </c>
      <c r="D3949" s="4" t="s">
        <v>23</v>
      </c>
      <c r="E3949" s="4">
        <v>4.0</v>
      </c>
      <c r="F3949" s="4">
        <v>3.0</v>
      </c>
      <c r="G3949" s="4">
        <v>12.0</v>
      </c>
      <c r="H3949" s="5">
        <v>45167.0</v>
      </c>
      <c r="I3949" s="4">
        <f>IFERROR(__xludf.DUMMYFUNCTION("SPLIT(H3949,""/"")"),29.0)</f>
        <v>29</v>
      </c>
      <c r="J3949" s="4">
        <f>IFERROR(__xludf.DUMMYFUNCTION("""COMPUTED_VALUE"""),8.0)</f>
        <v>8</v>
      </c>
      <c r="K3949" s="4">
        <f>IFERROR(__xludf.DUMMYFUNCTION("""COMPUTED_VALUE"""),2023.0)</f>
        <v>2023</v>
      </c>
    </row>
    <row r="3950">
      <c r="A3950" s="1" t="s">
        <v>6553</v>
      </c>
      <c r="B3950" s="4" t="s">
        <v>55</v>
      </c>
      <c r="C3950" s="4" t="s">
        <v>30</v>
      </c>
      <c r="D3950" s="4" t="s">
        <v>23</v>
      </c>
      <c r="E3950" s="4">
        <v>3.0</v>
      </c>
      <c r="F3950" s="4">
        <v>3.0</v>
      </c>
      <c r="G3950" s="4">
        <v>9.0</v>
      </c>
      <c r="H3950" s="5">
        <v>45167.0</v>
      </c>
      <c r="I3950" s="4">
        <f>IFERROR(__xludf.DUMMYFUNCTION("SPLIT(H3950,""/"")"),29.0)</f>
        <v>29</v>
      </c>
      <c r="J3950" s="4">
        <f>IFERROR(__xludf.DUMMYFUNCTION("""COMPUTED_VALUE"""),8.0)</f>
        <v>8</v>
      </c>
      <c r="K3950" s="4">
        <f>IFERROR(__xludf.DUMMYFUNCTION("""COMPUTED_VALUE"""),2023.0)</f>
        <v>2023</v>
      </c>
    </row>
    <row r="3951">
      <c r="A3951" s="1" t="s">
        <v>6682</v>
      </c>
      <c r="B3951" s="4" t="s">
        <v>55</v>
      </c>
      <c r="C3951" s="4" t="s">
        <v>29</v>
      </c>
      <c r="D3951" s="4" t="s">
        <v>39</v>
      </c>
      <c r="E3951" s="4">
        <v>4.0</v>
      </c>
      <c r="F3951" s="4">
        <v>3.0</v>
      </c>
      <c r="G3951" s="4">
        <v>12.0</v>
      </c>
      <c r="H3951" s="5">
        <v>45167.0</v>
      </c>
      <c r="I3951" s="4">
        <f>IFERROR(__xludf.DUMMYFUNCTION("SPLIT(H3951,""/"")"),29.0)</f>
        <v>29</v>
      </c>
      <c r="J3951" s="4">
        <f>IFERROR(__xludf.DUMMYFUNCTION("""COMPUTED_VALUE"""),8.0)</f>
        <v>8</v>
      </c>
      <c r="K3951" s="4">
        <f>IFERROR(__xludf.DUMMYFUNCTION("""COMPUTED_VALUE"""),2023.0)</f>
        <v>2023</v>
      </c>
    </row>
    <row r="3952">
      <c r="A3952" s="1" t="s">
        <v>4742</v>
      </c>
      <c r="B3952" s="4" t="s">
        <v>55</v>
      </c>
      <c r="C3952" s="4" t="s">
        <v>29</v>
      </c>
      <c r="D3952" s="4" t="s">
        <v>23</v>
      </c>
      <c r="E3952" s="4">
        <v>2.0</v>
      </c>
      <c r="F3952" s="4">
        <v>3.0</v>
      </c>
      <c r="G3952" s="4">
        <v>6.0</v>
      </c>
      <c r="H3952" s="5">
        <v>45168.0</v>
      </c>
      <c r="I3952" s="4">
        <f>IFERROR(__xludf.DUMMYFUNCTION("SPLIT(H3952,""/"")"),30.0)</f>
        <v>30</v>
      </c>
      <c r="J3952" s="4">
        <f>IFERROR(__xludf.DUMMYFUNCTION("""COMPUTED_VALUE"""),8.0)</f>
        <v>8</v>
      </c>
      <c r="K3952" s="4">
        <f>IFERROR(__xludf.DUMMYFUNCTION("""COMPUTED_VALUE"""),2023.0)</f>
        <v>2023</v>
      </c>
    </row>
    <row r="3953">
      <c r="A3953" s="1" t="s">
        <v>7019</v>
      </c>
      <c r="B3953" s="4" t="s">
        <v>55</v>
      </c>
      <c r="C3953" s="4" t="s">
        <v>30</v>
      </c>
      <c r="D3953" s="4" t="s">
        <v>30</v>
      </c>
      <c r="E3953" s="4">
        <v>3.0</v>
      </c>
      <c r="F3953" s="4">
        <v>3.0</v>
      </c>
      <c r="G3953" s="4">
        <v>9.0</v>
      </c>
      <c r="H3953" s="5">
        <v>45168.0</v>
      </c>
      <c r="I3953" s="4">
        <f>IFERROR(__xludf.DUMMYFUNCTION("SPLIT(H3953,""/"")"),30.0)</f>
        <v>30</v>
      </c>
      <c r="J3953" s="4">
        <f>IFERROR(__xludf.DUMMYFUNCTION("""COMPUTED_VALUE"""),8.0)</f>
        <v>8</v>
      </c>
      <c r="K3953" s="4">
        <f>IFERROR(__xludf.DUMMYFUNCTION("""COMPUTED_VALUE"""),2023.0)</f>
        <v>2023</v>
      </c>
    </row>
    <row r="3954">
      <c r="A3954" s="1" t="s">
        <v>3054</v>
      </c>
      <c r="B3954" s="4" t="s">
        <v>55</v>
      </c>
      <c r="C3954" s="4" t="s">
        <v>30</v>
      </c>
      <c r="D3954" s="4" t="s">
        <v>28</v>
      </c>
      <c r="E3954" s="4">
        <v>3.0</v>
      </c>
      <c r="F3954" s="4">
        <v>3.0</v>
      </c>
      <c r="G3954" s="4">
        <v>9.0</v>
      </c>
      <c r="H3954" s="5">
        <v>45168.0</v>
      </c>
      <c r="I3954" s="4">
        <f>IFERROR(__xludf.DUMMYFUNCTION("SPLIT(H3954,""/"")"),30.0)</f>
        <v>30</v>
      </c>
      <c r="J3954" s="4">
        <f>IFERROR(__xludf.DUMMYFUNCTION("""COMPUTED_VALUE"""),8.0)</f>
        <v>8</v>
      </c>
      <c r="K3954" s="4">
        <f>IFERROR(__xludf.DUMMYFUNCTION("""COMPUTED_VALUE"""),2023.0)</f>
        <v>2023</v>
      </c>
    </row>
    <row r="3955">
      <c r="A3955" s="1" t="s">
        <v>3257</v>
      </c>
      <c r="B3955" s="4" t="s">
        <v>55</v>
      </c>
      <c r="C3955" s="4" t="s">
        <v>29</v>
      </c>
      <c r="D3955" s="4" t="s">
        <v>23</v>
      </c>
      <c r="E3955" s="4">
        <v>4.0</v>
      </c>
      <c r="F3955" s="4">
        <v>3.0</v>
      </c>
      <c r="G3955" s="4">
        <v>12.0</v>
      </c>
      <c r="H3955" s="5">
        <v>45169.0</v>
      </c>
      <c r="I3955" s="4">
        <f>IFERROR(__xludf.DUMMYFUNCTION("SPLIT(H3955,""/"")"),31.0)</f>
        <v>31</v>
      </c>
      <c r="J3955" s="4">
        <f>IFERROR(__xludf.DUMMYFUNCTION("""COMPUTED_VALUE"""),8.0)</f>
        <v>8</v>
      </c>
      <c r="K3955" s="4">
        <f>IFERROR(__xludf.DUMMYFUNCTION("""COMPUTED_VALUE"""),2023.0)</f>
        <v>2023</v>
      </c>
    </row>
    <row r="3956">
      <c r="A3956" s="1" t="s">
        <v>8124</v>
      </c>
      <c r="B3956" s="4" t="s">
        <v>55</v>
      </c>
      <c r="C3956" s="4" t="s">
        <v>24</v>
      </c>
      <c r="D3956" s="4" t="s">
        <v>39</v>
      </c>
      <c r="E3956" s="4">
        <v>2.0</v>
      </c>
      <c r="F3956" s="4">
        <v>3.0</v>
      </c>
      <c r="G3956" s="4">
        <v>6.0</v>
      </c>
      <c r="H3956" s="5">
        <v>45169.0</v>
      </c>
      <c r="I3956" s="4">
        <f>IFERROR(__xludf.DUMMYFUNCTION("SPLIT(H3956,""/"")"),31.0)</f>
        <v>31</v>
      </c>
      <c r="J3956" s="4">
        <f>IFERROR(__xludf.DUMMYFUNCTION("""COMPUTED_VALUE"""),8.0)</f>
        <v>8</v>
      </c>
      <c r="K3956" s="4">
        <f>IFERROR(__xludf.DUMMYFUNCTION("""COMPUTED_VALUE"""),2023.0)</f>
        <v>2023</v>
      </c>
    </row>
    <row r="3957">
      <c r="A3957" s="1" t="s">
        <v>4931</v>
      </c>
      <c r="B3957" s="4" t="s">
        <v>55</v>
      </c>
      <c r="C3957" s="4" t="s">
        <v>29</v>
      </c>
      <c r="D3957" s="4" t="s">
        <v>30</v>
      </c>
      <c r="E3957" s="4">
        <v>5.0</v>
      </c>
      <c r="F3957" s="4">
        <v>3.0</v>
      </c>
      <c r="G3957" s="4">
        <v>15.0</v>
      </c>
      <c r="H3957" s="5">
        <v>45170.0</v>
      </c>
      <c r="I3957" s="4">
        <f>IFERROR(__xludf.DUMMYFUNCTION("SPLIT(H3957,""/"")"),1.0)</f>
        <v>1</v>
      </c>
      <c r="J3957" s="4">
        <f>IFERROR(__xludf.DUMMYFUNCTION("""COMPUTED_VALUE"""),9.0)</f>
        <v>9</v>
      </c>
      <c r="K3957" s="4">
        <f>IFERROR(__xludf.DUMMYFUNCTION("""COMPUTED_VALUE"""),2023.0)</f>
        <v>2023</v>
      </c>
    </row>
    <row r="3958">
      <c r="A3958" s="1" t="s">
        <v>1716</v>
      </c>
      <c r="B3958" s="4" t="s">
        <v>55</v>
      </c>
      <c r="C3958" s="4" t="s">
        <v>24</v>
      </c>
      <c r="D3958" s="4" t="s">
        <v>39</v>
      </c>
      <c r="E3958" s="4">
        <v>5.0</v>
      </c>
      <c r="F3958" s="4">
        <v>3.0</v>
      </c>
      <c r="G3958" s="4">
        <v>15.0</v>
      </c>
      <c r="H3958" s="5">
        <v>45170.0</v>
      </c>
      <c r="I3958" s="4">
        <f>IFERROR(__xludf.DUMMYFUNCTION("SPLIT(H3958,""/"")"),1.0)</f>
        <v>1</v>
      </c>
      <c r="J3958" s="4">
        <f>IFERROR(__xludf.DUMMYFUNCTION("""COMPUTED_VALUE"""),9.0)</f>
        <v>9</v>
      </c>
      <c r="K3958" s="4">
        <f>IFERROR(__xludf.DUMMYFUNCTION("""COMPUTED_VALUE"""),2023.0)</f>
        <v>2023</v>
      </c>
    </row>
    <row r="3959">
      <c r="A3959" s="1" t="s">
        <v>9660</v>
      </c>
      <c r="B3959" s="4" t="s">
        <v>55</v>
      </c>
      <c r="C3959" s="4" t="s">
        <v>24</v>
      </c>
      <c r="D3959" s="4" t="s">
        <v>30</v>
      </c>
      <c r="E3959" s="4">
        <v>2.0</v>
      </c>
      <c r="F3959" s="4">
        <v>3.0</v>
      </c>
      <c r="G3959" s="4">
        <v>6.0</v>
      </c>
      <c r="H3959" s="5">
        <v>45170.0</v>
      </c>
      <c r="I3959" s="4">
        <f>IFERROR(__xludf.DUMMYFUNCTION("SPLIT(H3959,""/"")"),1.0)</f>
        <v>1</v>
      </c>
      <c r="J3959" s="4">
        <f>IFERROR(__xludf.DUMMYFUNCTION("""COMPUTED_VALUE"""),9.0)</f>
        <v>9</v>
      </c>
      <c r="K3959" s="4">
        <f>IFERROR(__xludf.DUMMYFUNCTION("""COMPUTED_VALUE"""),2023.0)</f>
        <v>2023</v>
      </c>
    </row>
    <row r="3960">
      <c r="A3960" s="1" t="s">
        <v>6705</v>
      </c>
      <c r="B3960" s="4" t="s">
        <v>55</v>
      </c>
      <c r="C3960" s="4" t="s">
        <v>30</v>
      </c>
      <c r="D3960" s="4" t="s">
        <v>23</v>
      </c>
      <c r="E3960" s="4">
        <v>5.0</v>
      </c>
      <c r="F3960" s="4">
        <v>3.0</v>
      </c>
      <c r="G3960" s="4">
        <v>15.0</v>
      </c>
      <c r="H3960" s="5">
        <v>45170.0</v>
      </c>
      <c r="I3960" s="4">
        <f>IFERROR(__xludf.DUMMYFUNCTION("SPLIT(H3960,""/"")"),1.0)</f>
        <v>1</v>
      </c>
      <c r="J3960" s="4">
        <f>IFERROR(__xludf.DUMMYFUNCTION("""COMPUTED_VALUE"""),9.0)</f>
        <v>9</v>
      </c>
      <c r="K3960" s="4">
        <f>IFERROR(__xludf.DUMMYFUNCTION("""COMPUTED_VALUE"""),2023.0)</f>
        <v>2023</v>
      </c>
    </row>
    <row r="3961">
      <c r="A3961" s="1" t="s">
        <v>289</v>
      </c>
      <c r="B3961" s="4" t="s">
        <v>55</v>
      </c>
      <c r="C3961" s="4" t="s">
        <v>24</v>
      </c>
      <c r="D3961" s="4" t="s">
        <v>39</v>
      </c>
      <c r="E3961" s="4">
        <v>2.0</v>
      </c>
      <c r="F3961" s="4">
        <v>3.0</v>
      </c>
      <c r="G3961" s="4">
        <v>6.0</v>
      </c>
      <c r="H3961" s="5">
        <v>45171.0</v>
      </c>
      <c r="I3961" s="4">
        <f>IFERROR(__xludf.DUMMYFUNCTION("SPLIT(H3961,""/"")"),2.0)</f>
        <v>2</v>
      </c>
      <c r="J3961" s="4">
        <f>IFERROR(__xludf.DUMMYFUNCTION("""COMPUTED_VALUE"""),9.0)</f>
        <v>9</v>
      </c>
      <c r="K3961" s="4">
        <f>IFERROR(__xludf.DUMMYFUNCTION("""COMPUTED_VALUE"""),2023.0)</f>
        <v>2023</v>
      </c>
    </row>
    <row r="3962">
      <c r="A3962" s="1" t="s">
        <v>8112</v>
      </c>
      <c r="B3962" s="4" t="s">
        <v>55</v>
      </c>
      <c r="C3962" s="4" t="s">
        <v>24</v>
      </c>
      <c r="D3962" s="4" t="s">
        <v>23</v>
      </c>
      <c r="E3962" s="4">
        <v>2.0</v>
      </c>
      <c r="F3962" s="4">
        <v>3.0</v>
      </c>
      <c r="G3962" s="4">
        <v>6.0</v>
      </c>
      <c r="H3962" s="5">
        <v>45171.0</v>
      </c>
      <c r="I3962" s="4">
        <f>IFERROR(__xludf.DUMMYFUNCTION("SPLIT(H3962,""/"")"),2.0)</f>
        <v>2</v>
      </c>
      <c r="J3962" s="4">
        <f>IFERROR(__xludf.DUMMYFUNCTION("""COMPUTED_VALUE"""),9.0)</f>
        <v>9</v>
      </c>
      <c r="K3962" s="4">
        <f>IFERROR(__xludf.DUMMYFUNCTION("""COMPUTED_VALUE"""),2023.0)</f>
        <v>2023</v>
      </c>
    </row>
    <row r="3963">
      <c r="A3963" s="1" t="s">
        <v>6958</v>
      </c>
      <c r="B3963" s="4" t="s">
        <v>55</v>
      </c>
      <c r="C3963" s="4" t="s">
        <v>30</v>
      </c>
      <c r="D3963" s="4" t="s">
        <v>28</v>
      </c>
      <c r="E3963" s="4">
        <v>2.0</v>
      </c>
      <c r="F3963" s="4">
        <v>3.0</v>
      </c>
      <c r="G3963" s="4">
        <v>6.0</v>
      </c>
      <c r="H3963" s="5">
        <v>45172.0</v>
      </c>
      <c r="I3963" s="4">
        <f>IFERROR(__xludf.DUMMYFUNCTION("SPLIT(H3963,""/"")"),3.0)</f>
        <v>3</v>
      </c>
      <c r="J3963" s="4">
        <f>IFERROR(__xludf.DUMMYFUNCTION("""COMPUTED_VALUE"""),9.0)</f>
        <v>9</v>
      </c>
      <c r="K3963" s="4">
        <f>IFERROR(__xludf.DUMMYFUNCTION("""COMPUTED_VALUE"""),2023.0)</f>
        <v>2023</v>
      </c>
    </row>
    <row r="3964">
      <c r="A3964" s="1" t="s">
        <v>4064</v>
      </c>
      <c r="B3964" s="4" t="s">
        <v>55</v>
      </c>
      <c r="C3964" s="4" t="s">
        <v>24</v>
      </c>
      <c r="D3964" s="4" t="s">
        <v>30</v>
      </c>
      <c r="E3964" s="4">
        <v>3.0</v>
      </c>
      <c r="F3964" s="4">
        <v>3.0</v>
      </c>
      <c r="G3964" s="4">
        <v>9.0</v>
      </c>
      <c r="H3964" s="5">
        <v>45172.0</v>
      </c>
      <c r="I3964" s="4">
        <f>IFERROR(__xludf.DUMMYFUNCTION("SPLIT(H3964,""/"")"),3.0)</f>
        <v>3</v>
      </c>
      <c r="J3964" s="4">
        <f>IFERROR(__xludf.DUMMYFUNCTION("""COMPUTED_VALUE"""),9.0)</f>
        <v>9</v>
      </c>
      <c r="K3964" s="4">
        <f>IFERROR(__xludf.DUMMYFUNCTION("""COMPUTED_VALUE"""),2023.0)</f>
        <v>2023</v>
      </c>
    </row>
    <row r="3965">
      <c r="A3965" s="1" t="s">
        <v>1946</v>
      </c>
      <c r="B3965" s="4" t="s">
        <v>55</v>
      </c>
      <c r="C3965" s="4" t="s">
        <v>30</v>
      </c>
      <c r="D3965" s="4" t="s">
        <v>28</v>
      </c>
      <c r="E3965" s="4">
        <v>3.0</v>
      </c>
      <c r="F3965" s="4">
        <v>3.0</v>
      </c>
      <c r="G3965" s="4">
        <v>9.0</v>
      </c>
      <c r="H3965" s="5">
        <v>45172.0</v>
      </c>
      <c r="I3965" s="4">
        <f>IFERROR(__xludf.DUMMYFUNCTION("SPLIT(H3965,""/"")"),3.0)</f>
        <v>3</v>
      </c>
      <c r="J3965" s="4">
        <f>IFERROR(__xludf.DUMMYFUNCTION("""COMPUTED_VALUE"""),9.0)</f>
        <v>9</v>
      </c>
      <c r="K3965" s="4">
        <f>IFERROR(__xludf.DUMMYFUNCTION("""COMPUTED_VALUE"""),2023.0)</f>
        <v>2023</v>
      </c>
    </row>
    <row r="3966">
      <c r="A3966" s="1" t="s">
        <v>4962</v>
      </c>
      <c r="B3966" s="4" t="s">
        <v>55</v>
      </c>
      <c r="C3966" s="4" t="s">
        <v>29</v>
      </c>
      <c r="D3966" s="4" t="s">
        <v>30</v>
      </c>
      <c r="E3966" s="4">
        <v>3.0</v>
      </c>
      <c r="F3966" s="4">
        <v>3.0</v>
      </c>
      <c r="G3966" s="4">
        <v>9.0</v>
      </c>
      <c r="H3966" s="5">
        <v>45173.0</v>
      </c>
      <c r="I3966" s="4">
        <f>IFERROR(__xludf.DUMMYFUNCTION("SPLIT(H3966,""/"")"),4.0)</f>
        <v>4</v>
      </c>
      <c r="J3966" s="4">
        <f>IFERROR(__xludf.DUMMYFUNCTION("""COMPUTED_VALUE"""),9.0)</f>
        <v>9</v>
      </c>
      <c r="K3966" s="4">
        <f>IFERROR(__xludf.DUMMYFUNCTION("""COMPUTED_VALUE"""),2023.0)</f>
        <v>2023</v>
      </c>
    </row>
    <row r="3967">
      <c r="A3967" s="1" t="s">
        <v>8314</v>
      </c>
      <c r="B3967" s="4" t="s">
        <v>55</v>
      </c>
      <c r="C3967" s="4" t="s">
        <v>24</v>
      </c>
      <c r="D3967" s="4" t="s">
        <v>23</v>
      </c>
      <c r="E3967" s="4">
        <v>2.0</v>
      </c>
      <c r="F3967" s="4">
        <v>3.0</v>
      </c>
      <c r="G3967" s="4">
        <v>6.0</v>
      </c>
      <c r="H3967" s="5">
        <v>45175.0</v>
      </c>
      <c r="I3967" s="4">
        <f>IFERROR(__xludf.DUMMYFUNCTION("SPLIT(H3967,""/"")"),6.0)</f>
        <v>6</v>
      </c>
      <c r="J3967" s="4">
        <f>IFERROR(__xludf.DUMMYFUNCTION("""COMPUTED_VALUE"""),9.0)</f>
        <v>9</v>
      </c>
      <c r="K3967" s="4">
        <f>IFERROR(__xludf.DUMMYFUNCTION("""COMPUTED_VALUE"""),2023.0)</f>
        <v>2023</v>
      </c>
    </row>
    <row r="3968">
      <c r="A3968" s="1" t="s">
        <v>7980</v>
      </c>
      <c r="B3968" s="4" t="s">
        <v>55</v>
      </c>
      <c r="C3968" s="4" t="s">
        <v>24</v>
      </c>
      <c r="D3968" s="4" t="s">
        <v>23</v>
      </c>
      <c r="E3968" s="4">
        <v>3.0</v>
      </c>
      <c r="F3968" s="4">
        <v>3.0</v>
      </c>
      <c r="G3968" s="4">
        <v>9.0</v>
      </c>
      <c r="H3968" s="5">
        <v>45175.0</v>
      </c>
      <c r="I3968" s="4">
        <f>IFERROR(__xludf.DUMMYFUNCTION("SPLIT(H3968,""/"")"),6.0)</f>
        <v>6</v>
      </c>
      <c r="J3968" s="4">
        <f>IFERROR(__xludf.DUMMYFUNCTION("""COMPUTED_VALUE"""),9.0)</f>
        <v>9</v>
      </c>
      <c r="K3968" s="4">
        <f>IFERROR(__xludf.DUMMYFUNCTION("""COMPUTED_VALUE"""),2023.0)</f>
        <v>2023</v>
      </c>
    </row>
    <row r="3969">
      <c r="A3969" s="1" t="s">
        <v>5060</v>
      </c>
      <c r="B3969" s="4" t="s">
        <v>55</v>
      </c>
      <c r="C3969" s="4" t="s">
        <v>24</v>
      </c>
      <c r="D3969" s="4" t="s">
        <v>39</v>
      </c>
      <c r="E3969" s="4">
        <v>4.0</v>
      </c>
      <c r="F3969" s="4">
        <v>3.0</v>
      </c>
      <c r="G3969" s="4">
        <v>12.0</v>
      </c>
      <c r="H3969" s="5">
        <v>45175.0</v>
      </c>
      <c r="I3969" s="4">
        <f>IFERROR(__xludf.DUMMYFUNCTION("SPLIT(H3969,""/"")"),6.0)</f>
        <v>6</v>
      </c>
      <c r="J3969" s="4">
        <f>IFERROR(__xludf.DUMMYFUNCTION("""COMPUTED_VALUE"""),9.0)</f>
        <v>9</v>
      </c>
      <c r="K3969" s="4">
        <f>IFERROR(__xludf.DUMMYFUNCTION("""COMPUTED_VALUE"""),2023.0)</f>
        <v>2023</v>
      </c>
    </row>
    <row r="3970">
      <c r="A3970" s="1" t="s">
        <v>3534</v>
      </c>
      <c r="B3970" s="4" t="s">
        <v>55</v>
      </c>
      <c r="C3970" s="4" t="s">
        <v>30</v>
      </c>
      <c r="D3970" s="4" t="s">
        <v>30</v>
      </c>
      <c r="E3970" s="4">
        <v>3.0</v>
      </c>
      <c r="F3970" s="4">
        <v>3.0</v>
      </c>
      <c r="G3970" s="4">
        <v>9.0</v>
      </c>
      <c r="H3970" s="5">
        <v>45175.0</v>
      </c>
      <c r="I3970" s="4">
        <f>IFERROR(__xludf.DUMMYFUNCTION("SPLIT(H3970,""/"")"),6.0)</f>
        <v>6</v>
      </c>
      <c r="J3970" s="4">
        <f>IFERROR(__xludf.DUMMYFUNCTION("""COMPUTED_VALUE"""),9.0)</f>
        <v>9</v>
      </c>
      <c r="K3970" s="4">
        <f>IFERROR(__xludf.DUMMYFUNCTION("""COMPUTED_VALUE"""),2023.0)</f>
        <v>2023</v>
      </c>
    </row>
    <row r="3971">
      <c r="A3971" s="1" t="s">
        <v>6824</v>
      </c>
      <c r="B3971" s="4" t="s">
        <v>55</v>
      </c>
      <c r="C3971" s="4" t="s">
        <v>29</v>
      </c>
      <c r="D3971" s="4" t="s">
        <v>23</v>
      </c>
      <c r="E3971" s="4">
        <v>2.0</v>
      </c>
      <c r="F3971" s="4">
        <v>3.0</v>
      </c>
      <c r="G3971" s="4">
        <v>6.0</v>
      </c>
      <c r="H3971" s="5">
        <v>45175.0</v>
      </c>
      <c r="I3971" s="4">
        <f>IFERROR(__xludf.DUMMYFUNCTION("SPLIT(H3971,""/"")"),6.0)</f>
        <v>6</v>
      </c>
      <c r="J3971" s="4">
        <f>IFERROR(__xludf.DUMMYFUNCTION("""COMPUTED_VALUE"""),9.0)</f>
        <v>9</v>
      </c>
      <c r="K3971" s="4">
        <f>IFERROR(__xludf.DUMMYFUNCTION("""COMPUTED_VALUE"""),2023.0)</f>
        <v>2023</v>
      </c>
    </row>
    <row r="3972">
      <c r="A3972" s="1" t="s">
        <v>8749</v>
      </c>
      <c r="B3972" s="4" t="s">
        <v>55</v>
      </c>
      <c r="C3972" s="4" t="s">
        <v>24</v>
      </c>
      <c r="D3972" s="4" t="s">
        <v>39</v>
      </c>
      <c r="E3972" s="4">
        <v>4.0</v>
      </c>
      <c r="F3972" s="4">
        <v>3.0</v>
      </c>
      <c r="G3972" s="4">
        <v>12.0</v>
      </c>
      <c r="H3972" s="5">
        <v>45176.0</v>
      </c>
      <c r="I3972" s="4">
        <f>IFERROR(__xludf.DUMMYFUNCTION("SPLIT(H3972,""/"")"),7.0)</f>
        <v>7</v>
      </c>
      <c r="J3972" s="4">
        <f>IFERROR(__xludf.DUMMYFUNCTION("""COMPUTED_VALUE"""),9.0)</f>
        <v>9</v>
      </c>
      <c r="K3972" s="4">
        <f>IFERROR(__xludf.DUMMYFUNCTION("""COMPUTED_VALUE"""),2023.0)</f>
        <v>2023</v>
      </c>
    </row>
    <row r="3973">
      <c r="A3973" s="1" t="s">
        <v>1539</v>
      </c>
      <c r="B3973" s="4" t="s">
        <v>55</v>
      </c>
      <c r="C3973" s="4" t="s">
        <v>30</v>
      </c>
      <c r="D3973" s="4" t="s">
        <v>28</v>
      </c>
      <c r="E3973" s="4">
        <v>3.0</v>
      </c>
      <c r="F3973" s="4">
        <v>3.0</v>
      </c>
      <c r="G3973" s="4">
        <v>9.0</v>
      </c>
      <c r="H3973" s="5">
        <v>45176.0</v>
      </c>
      <c r="I3973" s="4">
        <f>IFERROR(__xludf.DUMMYFUNCTION("SPLIT(H3973,""/"")"),7.0)</f>
        <v>7</v>
      </c>
      <c r="J3973" s="4">
        <f>IFERROR(__xludf.DUMMYFUNCTION("""COMPUTED_VALUE"""),9.0)</f>
        <v>9</v>
      </c>
      <c r="K3973" s="4">
        <f>IFERROR(__xludf.DUMMYFUNCTION("""COMPUTED_VALUE"""),2023.0)</f>
        <v>2023</v>
      </c>
    </row>
    <row r="3974">
      <c r="A3974" s="1" t="s">
        <v>9841</v>
      </c>
      <c r="B3974" s="4" t="s">
        <v>55</v>
      </c>
      <c r="C3974" s="4" t="s">
        <v>30</v>
      </c>
      <c r="D3974" s="4" t="s">
        <v>39</v>
      </c>
      <c r="E3974" s="4">
        <v>2.0</v>
      </c>
      <c r="F3974" s="4">
        <v>3.0</v>
      </c>
      <c r="G3974" s="4">
        <v>6.0</v>
      </c>
      <c r="H3974" s="5">
        <v>45176.0</v>
      </c>
      <c r="I3974" s="4">
        <f>IFERROR(__xludf.DUMMYFUNCTION("SPLIT(H3974,""/"")"),7.0)</f>
        <v>7</v>
      </c>
      <c r="J3974" s="4">
        <f>IFERROR(__xludf.DUMMYFUNCTION("""COMPUTED_VALUE"""),9.0)</f>
        <v>9</v>
      </c>
      <c r="K3974" s="4">
        <f>IFERROR(__xludf.DUMMYFUNCTION("""COMPUTED_VALUE"""),2023.0)</f>
        <v>2023</v>
      </c>
    </row>
    <row r="3975">
      <c r="A3975" s="1" t="s">
        <v>8385</v>
      </c>
      <c r="B3975" s="4" t="s">
        <v>55</v>
      </c>
      <c r="C3975" s="4" t="s">
        <v>30</v>
      </c>
      <c r="D3975" s="4" t="s">
        <v>28</v>
      </c>
      <c r="E3975" s="4">
        <v>1.0</v>
      </c>
      <c r="F3975" s="4">
        <v>3.0</v>
      </c>
      <c r="G3975" s="4">
        <v>3.0</v>
      </c>
      <c r="H3975" s="5">
        <v>45176.0</v>
      </c>
      <c r="I3975" s="4">
        <f>IFERROR(__xludf.DUMMYFUNCTION("SPLIT(H3975,""/"")"),7.0)</f>
        <v>7</v>
      </c>
      <c r="J3975" s="4">
        <f>IFERROR(__xludf.DUMMYFUNCTION("""COMPUTED_VALUE"""),9.0)</f>
        <v>9</v>
      </c>
      <c r="K3975" s="4">
        <f>IFERROR(__xludf.DUMMYFUNCTION("""COMPUTED_VALUE"""),2023.0)</f>
        <v>2023</v>
      </c>
    </row>
    <row r="3976">
      <c r="A3976" s="1" t="s">
        <v>8333</v>
      </c>
      <c r="B3976" s="4" t="s">
        <v>55</v>
      </c>
      <c r="C3976" s="4" t="s">
        <v>29</v>
      </c>
      <c r="D3976" s="4" t="s">
        <v>30</v>
      </c>
      <c r="E3976" s="4">
        <v>4.0</v>
      </c>
      <c r="F3976" s="4">
        <v>3.0</v>
      </c>
      <c r="G3976" s="4">
        <v>12.0</v>
      </c>
      <c r="H3976" s="5">
        <v>45176.0</v>
      </c>
      <c r="I3976" s="4">
        <f>IFERROR(__xludf.DUMMYFUNCTION("SPLIT(H3976,""/"")"),7.0)</f>
        <v>7</v>
      </c>
      <c r="J3976" s="4">
        <f>IFERROR(__xludf.DUMMYFUNCTION("""COMPUTED_VALUE"""),9.0)</f>
        <v>9</v>
      </c>
      <c r="K3976" s="4">
        <f>IFERROR(__xludf.DUMMYFUNCTION("""COMPUTED_VALUE"""),2023.0)</f>
        <v>2023</v>
      </c>
    </row>
    <row r="3977">
      <c r="A3977" s="1" t="s">
        <v>1605</v>
      </c>
      <c r="B3977" s="4" t="s">
        <v>55</v>
      </c>
      <c r="C3977" s="4" t="s">
        <v>24</v>
      </c>
      <c r="D3977" s="4" t="s">
        <v>39</v>
      </c>
      <c r="E3977" s="4">
        <v>4.0</v>
      </c>
      <c r="F3977" s="4">
        <v>3.0</v>
      </c>
      <c r="G3977" s="4">
        <v>12.0</v>
      </c>
      <c r="H3977" s="5">
        <v>45177.0</v>
      </c>
      <c r="I3977" s="4">
        <f>IFERROR(__xludf.DUMMYFUNCTION("SPLIT(H3977,""/"")"),8.0)</f>
        <v>8</v>
      </c>
      <c r="J3977" s="4">
        <f>IFERROR(__xludf.DUMMYFUNCTION("""COMPUTED_VALUE"""),9.0)</f>
        <v>9</v>
      </c>
      <c r="K3977" s="4">
        <f>IFERROR(__xludf.DUMMYFUNCTION("""COMPUTED_VALUE"""),2023.0)</f>
        <v>2023</v>
      </c>
    </row>
    <row r="3978">
      <c r="A3978" s="1" t="s">
        <v>2623</v>
      </c>
      <c r="B3978" s="4" t="s">
        <v>55</v>
      </c>
      <c r="C3978" s="4" t="s">
        <v>24</v>
      </c>
      <c r="D3978" s="4" t="s">
        <v>23</v>
      </c>
      <c r="E3978" s="4">
        <v>1.0</v>
      </c>
      <c r="F3978" s="4">
        <v>3.0</v>
      </c>
      <c r="G3978" s="4">
        <v>3.0</v>
      </c>
      <c r="H3978" s="5">
        <v>45177.0</v>
      </c>
      <c r="I3978" s="4">
        <f>IFERROR(__xludf.DUMMYFUNCTION("SPLIT(H3978,""/"")"),8.0)</f>
        <v>8</v>
      </c>
      <c r="J3978" s="4">
        <f>IFERROR(__xludf.DUMMYFUNCTION("""COMPUTED_VALUE"""),9.0)</f>
        <v>9</v>
      </c>
      <c r="K3978" s="4">
        <f>IFERROR(__xludf.DUMMYFUNCTION("""COMPUTED_VALUE"""),2023.0)</f>
        <v>2023</v>
      </c>
    </row>
    <row r="3979">
      <c r="A3979" s="1" t="s">
        <v>1639</v>
      </c>
      <c r="B3979" s="4" t="s">
        <v>55</v>
      </c>
      <c r="C3979" s="4" t="s">
        <v>30</v>
      </c>
      <c r="D3979" s="4" t="s">
        <v>30</v>
      </c>
      <c r="E3979" s="4">
        <v>5.0</v>
      </c>
      <c r="F3979" s="4">
        <v>3.0</v>
      </c>
      <c r="G3979" s="4">
        <v>15.0</v>
      </c>
      <c r="H3979" s="5">
        <v>45177.0</v>
      </c>
      <c r="I3979" s="4">
        <f>IFERROR(__xludf.DUMMYFUNCTION("SPLIT(H3979,""/"")"),8.0)</f>
        <v>8</v>
      </c>
      <c r="J3979" s="4">
        <f>IFERROR(__xludf.DUMMYFUNCTION("""COMPUTED_VALUE"""),9.0)</f>
        <v>9</v>
      </c>
      <c r="K3979" s="4">
        <f>IFERROR(__xludf.DUMMYFUNCTION("""COMPUTED_VALUE"""),2023.0)</f>
        <v>2023</v>
      </c>
    </row>
    <row r="3980">
      <c r="A3980" s="1" t="s">
        <v>792</v>
      </c>
      <c r="B3980" s="4" t="s">
        <v>55</v>
      </c>
      <c r="C3980" s="4" t="s">
        <v>24</v>
      </c>
      <c r="D3980" s="4" t="s">
        <v>23</v>
      </c>
      <c r="E3980" s="4">
        <v>2.0</v>
      </c>
      <c r="F3980" s="4">
        <v>3.0</v>
      </c>
      <c r="G3980" s="4">
        <v>6.0</v>
      </c>
      <c r="H3980" s="5">
        <v>45177.0</v>
      </c>
      <c r="I3980" s="4">
        <f>IFERROR(__xludf.DUMMYFUNCTION("SPLIT(H3980,""/"")"),8.0)</f>
        <v>8</v>
      </c>
      <c r="J3980" s="4">
        <f>IFERROR(__xludf.DUMMYFUNCTION("""COMPUTED_VALUE"""),9.0)</f>
        <v>9</v>
      </c>
      <c r="K3980" s="4">
        <f>IFERROR(__xludf.DUMMYFUNCTION("""COMPUTED_VALUE"""),2023.0)</f>
        <v>2023</v>
      </c>
    </row>
    <row r="3981">
      <c r="A3981" s="1" t="s">
        <v>9865</v>
      </c>
      <c r="B3981" s="4" t="s">
        <v>55</v>
      </c>
      <c r="C3981" s="4" t="s">
        <v>30</v>
      </c>
      <c r="D3981" s="4" t="s">
        <v>39</v>
      </c>
      <c r="E3981" s="4">
        <v>2.0</v>
      </c>
      <c r="F3981" s="4">
        <v>3.0</v>
      </c>
      <c r="G3981" s="4">
        <v>6.0</v>
      </c>
      <c r="H3981" s="5">
        <v>45178.0</v>
      </c>
      <c r="I3981" s="4">
        <f>IFERROR(__xludf.DUMMYFUNCTION("SPLIT(H3981,""/"")"),9.0)</f>
        <v>9</v>
      </c>
      <c r="J3981" s="4">
        <f>IFERROR(__xludf.DUMMYFUNCTION("""COMPUTED_VALUE"""),9.0)</f>
        <v>9</v>
      </c>
      <c r="K3981" s="4">
        <f>IFERROR(__xludf.DUMMYFUNCTION("""COMPUTED_VALUE"""),2023.0)</f>
        <v>2023</v>
      </c>
    </row>
    <row r="3982">
      <c r="A3982" s="1" t="s">
        <v>6734</v>
      </c>
      <c r="B3982" s="4" t="s">
        <v>55</v>
      </c>
      <c r="C3982" s="4" t="s">
        <v>30</v>
      </c>
      <c r="D3982" s="4" t="s">
        <v>28</v>
      </c>
      <c r="E3982" s="4">
        <v>1.0</v>
      </c>
      <c r="F3982" s="4">
        <v>3.0</v>
      </c>
      <c r="G3982" s="4">
        <v>3.0</v>
      </c>
      <c r="H3982" s="5">
        <v>45178.0</v>
      </c>
      <c r="I3982" s="4">
        <f>IFERROR(__xludf.DUMMYFUNCTION("SPLIT(H3982,""/"")"),9.0)</f>
        <v>9</v>
      </c>
      <c r="J3982" s="4">
        <f>IFERROR(__xludf.DUMMYFUNCTION("""COMPUTED_VALUE"""),9.0)</f>
        <v>9</v>
      </c>
      <c r="K3982" s="4">
        <f>IFERROR(__xludf.DUMMYFUNCTION("""COMPUTED_VALUE"""),2023.0)</f>
        <v>2023</v>
      </c>
    </row>
    <row r="3983">
      <c r="A3983" s="1" t="s">
        <v>5559</v>
      </c>
      <c r="B3983" s="4" t="s">
        <v>55</v>
      </c>
      <c r="C3983" s="4" t="s">
        <v>29</v>
      </c>
      <c r="D3983" s="4" t="s">
        <v>28</v>
      </c>
      <c r="E3983" s="4">
        <v>5.0</v>
      </c>
      <c r="F3983" s="4">
        <v>3.0</v>
      </c>
      <c r="G3983" s="4">
        <v>15.0</v>
      </c>
      <c r="H3983" s="5">
        <v>45178.0</v>
      </c>
      <c r="I3983" s="4">
        <f>IFERROR(__xludf.DUMMYFUNCTION("SPLIT(H3983,""/"")"),9.0)</f>
        <v>9</v>
      </c>
      <c r="J3983" s="4">
        <f>IFERROR(__xludf.DUMMYFUNCTION("""COMPUTED_VALUE"""),9.0)</f>
        <v>9</v>
      </c>
      <c r="K3983" s="4">
        <f>IFERROR(__xludf.DUMMYFUNCTION("""COMPUTED_VALUE"""),2023.0)</f>
        <v>2023</v>
      </c>
    </row>
    <row r="3984">
      <c r="A3984" s="1" t="s">
        <v>131</v>
      </c>
      <c r="B3984" s="4" t="s">
        <v>55</v>
      </c>
      <c r="C3984" s="4" t="s">
        <v>30</v>
      </c>
      <c r="D3984" s="4" t="s">
        <v>23</v>
      </c>
      <c r="E3984" s="4">
        <v>5.0</v>
      </c>
      <c r="F3984" s="4">
        <v>3.0</v>
      </c>
      <c r="G3984" s="4">
        <v>15.0</v>
      </c>
      <c r="H3984" s="5">
        <v>45179.0</v>
      </c>
      <c r="I3984" s="4">
        <f>IFERROR(__xludf.DUMMYFUNCTION("SPLIT(H3984,""/"")"),10.0)</f>
        <v>10</v>
      </c>
      <c r="J3984" s="4">
        <f>IFERROR(__xludf.DUMMYFUNCTION("""COMPUTED_VALUE"""),9.0)</f>
        <v>9</v>
      </c>
      <c r="K3984" s="4">
        <f>IFERROR(__xludf.DUMMYFUNCTION("""COMPUTED_VALUE"""),2023.0)</f>
        <v>2023</v>
      </c>
    </row>
    <row r="3985">
      <c r="A3985" s="1" t="s">
        <v>8577</v>
      </c>
      <c r="B3985" s="4" t="s">
        <v>55</v>
      </c>
      <c r="C3985" s="4" t="s">
        <v>24</v>
      </c>
      <c r="D3985" s="4" t="s">
        <v>23</v>
      </c>
      <c r="E3985" s="4">
        <v>1.0</v>
      </c>
      <c r="F3985" s="4">
        <v>3.0</v>
      </c>
      <c r="G3985" s="4">
        <v>3.0</v>
      </c>
      <c r="H3985" s="5">
        <v>45179.0</v>
      </c>
      <c r="I3985" s="4">
        <f>IFERROR(__xludf.DUMMYFUNCTION("SPLIT(H3985,""/"")"),10.0)</f>
        <v>10</v>
      </c>
      <c r="J3985" s="4">
        <f>IFERROR(__xludf.DUMMYFUNCTION("""COMPUTED_VALUE"""),9.0)</f>
        <v>9</v>
      </c>
      <c r="K3985" s="4">
        <f>IFERROR(__xludf.DUMMYFUNCTION("""COMPUTED_VALUE"""),2023.0)</f>
        <v>2023</v>
      </c>
    </row>
    <row r="3986">
      <c r="A3986" s="1" t="s">
        <v>2574</v>
      </c>
      <c r="B3986" s="4" t="s">
        <v>55</v>
      </c>
      <c r="C3986" s="4" t="s">
        <v>24</v>
      </c>
      <c r="D3986" s="4" t="s">
        <v>23</v>
      </c>
      <c r="E3986" s="4">
        <v>1.0</v>
      </c>
      <c r="F3986" s="4">
        <v>3.0</v>
      </c>
      <c r="G3986" s="4">
        <v>3.0</v>
      </c>
      <c r="H3986" s="5">
        <v>45180.0</v>
      </c>
      <c r="I3986" s="4">
        <f>IFERROR(__xludf.DUMMYFUNCTION("SPLIT(H3986,""/"")"),11.0)</f>
        <v>11</v>
      </c>
      <c r="J3986" s="4">
        <f>IFERROR(__xludf.DUMMYFUNCTION("""COMPUTED_VALUE"""),9.0)</f>
        <v>9</v>
      </c>
      <c r="K3986" s="4">
        <f>IFERROR(__xludf.DUMMYFUNCTION("""COMPUTED_VALUE"""),2023.0)</f>
        <v>2023</v>
      </c>
    </row>
    <row r="3987">
      <c r="A3987" s="1" t="s">
        <v>5685</v>
      </c>
      <c r="B3987" s="4" t="s">
        <v>55</v>
      </c>
      <c r="C3987" s="4" t="s">
        <v>29</v>
      </c>
      <c r="D3987" s="4" t="s">
        <v>30</v>
      </c>
      <c r="E3987" s="4">
        <v>5.0</v>
      </c>
      <c r="F3987" s="4">
        <v>3.0</v>
      </c>
      <c r="G3987" s="4">
        <v>15.0</v>
      </c>
      <c r="H3987" s="5">
        <v>45180.0</v>
      </c>
      <c r="I3987" s="4">
        <f>IFERROR(__xludf.DUMMYFUNCTION("SPLIT(H3987,""/"")"),11.0)</f>
        <v>11</v>
      </c>
      <c r="J3987" s="4">
        <f>IFERROR(__xludf.DUMMYFUNCTION("""COMPUTED_VALUE"""),9.0)</f>
        <v>9</v>
      </c>
      <c r="K3987" s="4">
        <f>IFERROR(__xludf.DUMMYFUNCTION("""COMPUTED_VALUE"""),2023.0)</f>
        <v>2023</v>
      </c>
    </row>
    <row r="3988">
      <c r="A3988" s="1" t="s">
        <v>5276</v>
      </c>
      <c r="B3988" s="4" t="s">
        <v>55</v>
      </c>
      <c r="C3988" s="4" t="s">
        <v>30</v>
      </c>
      <c r="D3988" s="4" t="s">
        <v>30</v>
      </c>
      <c r="E3988" s="4">
        <v>1.0</v>
      </c>
      <c r="F3988" s="4">
        <v>3.0</v>
      </c>
      <c r="G3988" s="4">
        <v>3.0</v>
      </c>
      <c r="H3988" s="5">
        <v>45180.0</v>
      </c>
      <c r="I3988" s="4">
        <f>IFERROR(__xludf.DUMMYFUNCTION("SPLIT(H3988,""/"")"),11.0)</f>
        <v>11</v>
      </c>
      <c r="J3988" s="4">
        <f>IFERROR(__xludf.DUMMYFUNCTION("""COMPUTED_VALUE"""),9.0)</f>
        <v>9</v>
      </c>
      <c r="K3988" s="4">
        <f>IFERROR(__xludf.DUMMYFUNCTION("""COMPUTED_VALUE"""),2023.0)</f>
        <v>2023</v>
      </c>
    </row>
    <row r="3989">
      <c r="A3989" s="1" t="s">
        <v>2340</v>
      </c>
      <c r="B3989" s="4" t="s">
        <v>55</v>
      </c>
      <c r="C3989" s="4" t="s">
        <v>30</v>
      </c>
      <c r="D3989" s="4" t="s">
        <v>23</v>
      </c>
      <c r="E3989" s="4">
        <v>1.0</v>
      </c>
      <c r="F3989" s="4">
        <v>3.0</v>
      </c>
      <c r="G3989" s="4">
        <v>3.0</v>
      </c>
      <c r="H3989" s="5">
        <v>45180.0</v>
      </c>
      <c r="I3989" s="4">
        <f>IFERROR(__xludf.DUMMYFUNCTION("SPLIT(H3989,""/"")"),11.0)</f>
        <v>11</v>
      </c>
      <c r="J3989" s="4">
        <f>IFERROR(__xludf.DUMMYFUNCTION("""COMPUTED_VALUE"""),9.0)</f>
        <v>9</v>
      </c>
      <c r="K3989" s="4">
        <f>IFERROR(__xludf.DUMMYFUNCTION("""COMPUTED_VALUE"""),2023.0)</f>
        <v>2023</v>
      </c>
    </row>
    <row r="3990">
      <c r="A3990" s="1" t="s">
        <v>722</v>
      </c>
      <c r="B3990" s="4" t="s">
        <v>55</v>
      </c>
      <c r="C3990" s="4" t="s">
        <v>24</v>
      </c>
      <c r="D3990" s="4" t="s">
        <v>28</v>
      </c>
      <c r="E3990" s="4">
        <v>1.0</v>
      </c>
      <c r="F3990" s="4">
        <v>3.0</v>
      </c>
      <c r="G3990" s="4">
        <v>3.0</v>
      </c>
      <c r="H3990" s="5">
        <v>45180.0</v>
      </c>
      <c r="I3990" s="4">
        <f>IFERROR(__xludf.DUMMYFUNCTION("SPLIT(H3990,""/"")"),11.0)</f>
        <v>11</v>
      </c>
      <c r="J3990" s="4">
        <f>IFERROR(__xludf.DUMMYFUNCTION("""COMPUTED_VALUE"""),9.0)</f>
        <v>9</v>
      </c>
      <c r="K3990" s="4">
        <f>IFERROR(__xludf.DUMMYFUNCTION("""COMPUTED_VALUE"""),2023.0)</f>
        <v>2023</v>
      </c>
    </row>
    <row r="3991">
      <c r="A3991" s="1" t="s">
        <v>7870</v>
      </c>
      <c r="B3991" s="4" t="s">
        <v>55</v>
      </c>
      <c r="C3991" s="4" t="s">
        <v>29</v>
      </c>
      <c r="D3991" s="4" t="s">
        <v>28</v>
      </c>
      <c r="E3991" s="4">
        <v>2.0</v>
      </c>
      <c r="F3991" s="4">
        <v>3.0</v>
      </c>
      <c r="G3991" s="4">
        <v>6.0</v>
      </c>
      <c r="H3991" s="5">
        <v>45180.0</v>
      </c>
      <c r="I3991" s="4">
        <f>IFERROR(__xludf.DUMMYFUNCTION("SPLIT(H3991,""/"")"),11.0)</f>
        <v>11</v>
      </c>
      <c r="J3991" s="4">
        <f>IFERROR(__xludf.DUMMYFUNCTION("""COMPUTED_VALUE"""),9.0)</f>
        <v>9</v>
      </c>
      <c r="K3991" s="4">
        <f>IFERROR(__xludf.DUMMYFUNCTION("""COMPUTED_VALUE"""),2023.0)</f>
        <v>2023</v>
      </c>
    </row>
    <row r="3992">
      <c r="A3992" s="1" t="s">
        <v>3104</v>
      </c>
      <c r="B3992" s="4" t="s">
        <v>55</v>
      </c>
      <c r="C3992" s="4" t="s">
        <v>30</v>
      </c>
      <c r="D3992" s="4" t="s">
        <v>30</v>
      </c>
      <c r="E3992" s="4">
        <v>2.0</v>
      </c>
      <c r="F3992" s="4">
        <v>3.0</v>
      </c>
      <c r="G3992" s="4">
        <v>6.0</v>
      </c>
      <c r="H3992" s="5">
        <v>45181.0</v>
      </c>
      <c r="I3992" s="4">
        <f>IFERROR(__xludf.DUMMYFUNCTION("SPLIT(H3992,""/"")"),12.0)</f>
        <v>12</v>
      </c>
      <c r="J3992" s="4">
        <f>IFERROR(__xludf.DUMMYFUNCTION("""COMPUTED_VALUE"""),9.0)</f>
        <v>9</v>
      </c>
      <c r="K3992" s="4">
        <f>IFERROR(__xludf.DUMMYFUNCTION("""COMPUTED_VALUE"""),2023.0)</f>
        <v>2023</v>
      </c>
    </row>
    <row r="3993">
      <c r="A3993" s="1" t="s">
        <v>6011</v>
      </c>
      <c r="B3993" s="4" t="s">
        <v>55</v>
      </c>
      <c r="C3993" s="4" t="s">
        <v>30</v>
      </c>
      <c r="D3993" s="4" t="s">
        <v>39</v>
      </c>
      <c r="E3993" s="4">
        <v>2.0</v>
      </c>
      <c r="F3993" s="4">
        <v>3.0</v>
      </c>
      <c r="G3993" s="4">
        <v>6.0</v>
      </c>
      <c r="H3993" s="5">
        <v>45182.0</v>
      </c>
      <c r="I3993" s="4">
        <f>IFERROR(__xludf.DUMMYFUNCTION("SPLIT(H3993,""/"")"),13.0)</f>
        <v>13</v>
      </c>
      <c r="J3993" s="4">
        <f>IFERROR(__xludf.DUMMYFUNCTION("""COMPUTED_VALUE"""),9.0)</f>
        <v>9</v>
      </c>
      <c r="K3993" s="4">
        <f>IFERROR(__xludf.DUMMYFUNCTION("""COMPUTED_VALUE"""),2023.0)</f>
        <v>2023</v>
      </c>
    </row>
    <row r="3994">
      <c r="A3994" s="1" t="s">
        <v>9394</v>
      </c>
      <c r="B3994" s="4" t="s">
        <v>55</v>
      </c>
      <c r="C3994" s="4" t="s">
        <v>29</v>
      </c>
      <c r="D3994" s="4" t="s">
        <v>23</v>
      </c>
      <c r="E3994" s="4">
        <v>1.0</v>
      </c>
      <c r="F3994" s="4">
        <v>3.0</v>
      </c>
      <c r="G3994" s="4">
        <v>3.0</v>
      </c>
      <c r="H3994" s="5">
        <v>45182.0</v>
      </c>
      <c r="I3994" s="4">
        <f>IFERROR(__xludf.DUMMYFUNCTION("SPLIT(H3994,""/"")"),13.0)</f>
        <v>13</v>
      </c>
      <c r="J3994" s="4">
        <f>IFERROR(__xludf.DUMMYFUNCTION("""COMPUTED_VALUE"""),9.0)</f>
        <v>9</v>
      </c>
      <c r="K3994" s="4">
        <f>IFERROR(__xludf.DUMMYFUNCTION("""COMPUTED_VALUE"""),2023.0)</f>
        <v>2023</v>
      </c>
    </row>
    <row r="3995">
      <c r="A3995" s="1" t="s">
        <v>7268</v>
      </c>
      <c r="B3995" s="4" t="s">
        <v>55</v>
      </c>
      <c r="C3995" s="4" t="s">
        <v>30</v>
      </c>
      <c r="D3995" s="4" t="s">
        <v>28</v>
      </c>
      <c r="E3995" s="4">
        <v>5.0</v>
      </c>
      <c r="F3995" s="4">
        <v>3.0</v>
      </c>
      <c r="G3995" s="4">
        <v>15.0</v>
      </c>
      <c r="H3995" s="5">
        <v>45183.0</v>
      </c>
      <c r="I3995" s="4">
        <f>IFERROR(__xludf.DUMMYFUNCTION("SPLIT(H3995,""/"")"),14.0)</f>
        <v>14</v>
      </c>
      <c r="J3995" s="4">
        <f>IFERROR(__xludf.DUMMYFUNCTION("""COMPUTED_VALUE"""),9.0)</f>
        <v>9</v>
      </c>
      <c r="K3995" s="4">
        <f>IFERROR(__xludf.DUMMYFUNCTION("""COMPUTED_VALUE"""),2023.0)</f>
        <v>2023</v>
      </c>
    </row>
    <row r="3996">
      <c r="A3996" s="1" t="s">
        <v>7748</v>
      </c>
      <c r="B3996" s="4" t="s">
        <v>55</v>
      </c>
      <c r="C3996" s="4" t="s">
        <v>30</v>
      </c>
      <c r="D3996" s="4" t="s">
        <v>23</v>
      </c>
      <c r="E3996" s="4">
        <v>1.0</v>
      </c>
      <c r="F3996" s="4">
        <v>3.0</v>
      </c>
      <c r="G3996" s="4">
        <v>3.0</v>
      </c>
      <c r="H3996" s="5">
        <v>45184.0</v>
      </c>
      <c r="I3996" s="4">
        <f>IFERROR(__xludf.DUMMYFUNCTION("SPLIT(H3996,""/"")"),15.0)</f>
        <v>15</v>
      </c>
      <c r="J3996" s="4">
        <f>IFERROR(__xludf.DUMMYFUNCTION("""COMPUTED_VALUE"""),9.0)</f>
        <v>9</v>
      </c>
      <c r="K3996" s="4">
        <f>IFERROR(__xludf.DUMMYFUNCTION("""COMPUTED_VALUE"""),2023.0)</f>
        <v>2023</v>
      </c>
    </row>
    <row r="3997">
      <c r="A3997" s="1" t="s">
        <v>9583</v>
      </c>
      <c r="B3997" s="4" t="s">
        <v>55</v>
      </c>
      <c r="C3997" s="4" t="s">
        <v>24</v>
      </c>
      <c r="D3997" s="4" t="s">
        <v>28</v>
      </c>
      <c r="E3997" s="4">
        <v>3.0</v>
      </c>
      <c r="F3997" s="4">
        <v>3.0</v>
      </c>
      <c r="G3997" s="4">
        <v>9.0</v>
      </c>
      <c r="H3997" s="5">
        <v>45184.0</v>
      </c>
      <c r="I3997" s="4">
        <f>IFERROR(__xludf.DUMMYFUNCTION("SPLIT(H3997,""/"")"),15.0)</f>
        <v>15</v>
      </c>
      <c r="J3997" s="4">
        <f>IFERROR(__xludf.DUMMYFUNCTION("""COMPUTED_VALUE"""),9.0)</f>
        <v>9</v>
      </c>
      <c r="K3997" s="4">
        <f>IFERROR(__xludf.DUMMYFUNCTION("""COMPUTED_VALUE"""),2023.0)</f>
        <v>2023</v>
      </c>
    </row>
    <row r="3998">
      <c r="A3998" s="1" t="s">
        <v>7872</v>
      </c>
      <c r="B3998" s="4" t="s">
        <v>55</v>
      </c>
      <c r="C3998" s="4" t="s">
        <v>30</v>
      </c>
      <c r="D3998" s="4" t="s">
        <v>30</v>
      </c>
      <c r="E3998" s="4">
        <v>3.0</v>
      </c>
      <c r="F3998" s="4">
        <v>3.0</v>
      </c>
      <c r="G3998" s="4">
        <v>9.0</v>
      </c>
      <c r="H3998" s="5">
        <v>45184.0</v>
      </c>
      <c r="I3998" s="4">
        <f>IFERROR(__xludf.DUMMYFUNCTION("SPLIT(H3998,""/"")"),15.0)</f>
        <v>15</v>
      </c>
      <c r="J3998" s="4">
        <f>IFERROR(__xludf.DUMMYFUNCTION("""COMPUTED_VALUE"""),9.0)</f>
        <v>9</v>
      </c>
      <c r="K3998" s="4">
        <f>IFERROR(__xludf.DUMMYFUNCTION("""COMPUTED_VALUE"""),2023.0)</f>
        <v>2023</v>
      </c>
    </row>
    <row r="3999">
      <c r="A3999" s="1" t="s">
        <v>1406</v>
      </c>
      <c r="B3999" s="4" t="s">
        <v>55</v>
      </c>
      <c r="C3999" s="4" t="s">
        <v>30</v>
      </c>
      <c r="D3999" s="4" t="s">
        <v>23</v>
      </c>
      <c r="E3999" s="4">
        <v>5.0</v>
      </c>
      <c r="F3999" s="4">
        <v>3.0</v>
      </c>
      <c r="G3999" s="4">
        <v>15.0</v>
      </c>
      <c r="H3999" s="5">
        <v>45185.0</v>
      </c>
      <c r="I3999" s="4">
        <f>IFERROR(__xludf.DUMMYFUNCTION("SPLIT(H3999,""/"")"),16.0)</f>
        <v>16</v>
      </c>
      <c r="J3999" s="4">
        <f>IFERROR(__xludf.DUMMYFUNCTION("""COMPUTED_VALUE"""),9.0)</f>
        <v>9</v>
      </c>
      <c r="K3999" s="4">
        <f>IFERROR(__xludf.DUMMYFUNCTION("""COMPUTED_VALUE"""),2023.0)</f>
        <v>2023</v>
      </c>
    </row>
    <row r="4000">
      <c r="A4000" s="1" t="s">
        <v>8138</v>
      </c>
      <c r="B4000" s="4" t="s">
        <v>55</v>
      </c>
      <c r="C4000" s="4" t="s">
        <v>24</v>
      </c>
      <c r="D4000" s="4" t="s">
        <v>23</v>
      </c>
      <c r="E4000" s="4">
        <v>1.0</v>
      </c>
      <c r="F4000" s="4">
        <v>3.0</v>
      </c>
      <c r="G4000" s="4">
        <v>3.0</v>
      </c>
      <c r="H4000" s="5">
        <v>45185.0</v>
      </c>
      <c r="I4000" s="4">
        <f>IFERROR(__xludf.DUMMYFUNCTION("SPLIT(H4000,""/"")"),16.0)</f>
        <v>16</v>
      </c>
      <c r="J4000" s="4">
        <f>IFERROR(__xludf.DUMMYFUNCTION("""COMPUTED_VALUE"""),9.0)</f>
        <v>9</v>
      </c>
      <c r="K4000" s="4">
        <f>IFERROR(__xludf.DUMMYFUNCTION("""COMPUTED_VALUE"""),2023.0)</f>
        <v>2023</v>
      </c>
    </row>
    <row r="4001">
      <c r="A4001" s="1" t="s">
        <v>165</v>
      </c>
      <c r="B4001" s="4" t="s">
        <v>55</v>
      </c>
      <c r="C4001" s="4" t="s">
        <v>30</v>
      </c>
      <c r="D4001" s="4" t="s">
        <v>23</v>
      </c>
      <c r="E4001" s="4">
        <v>5.0</v>
      </c>
      <c r="F4001" s="4">
        <v>3.0</v>
      </c>
      <c r="G4001" s="4">
        <v>15.0</v>
      </c>
      <c r="H4001" s="5">
        <v>45185.0</v>
      </c>
      <c r="I4001" s="4">
        <f>IFERROR(__xludf.DUMMYFUNCTION("SPLIT(H4001,""/"")"),16.0)</f>
        <v>16</v>
      </c>
      <c r="J4001" s="4">
        <f>IFERROR(__xludf.DUMMYFUNCTION("""COMPUTED_VALUE"""),9.0)</f>
        <v>9</v>
      </c>
      <c r="K4001" s="4">
        <f>IFERROR(__xludf.DUMMYFUNCTION("""COMPUTED_VALUE"""),2023.0)</f>
        <v>2023</v>
      </c>
    </row>
    <row r="4002">
      <c r="A4002" s="1" t="s">
        <v>9762</v>
      </c>
      <c r="B4002" s="4" t="s">
        <v>55</v>
      </c>
      <c r="C4002" s="4" t="s">
        <v>29</v>
      </c>
      <c r="D4002" s="4" t="s">
        <v>30</v>
      </c>
      <c r="E4002" s="4">
        <v>2.0</v>
      </c>
      <c r="F4002" s="4">
        <v>3.0</v>
      </c>
      <c r="G4002" s="4">
        <v>6.0</v>
      </c>
      <c r="H4002" s="5">
        <v>45186.0</v>
      </c>
      <c r="I4002" s="4">
        <f>IFERROR(__xludf.DUMMYFUNCTION("SPLIT(H4002,""/"")"),17.0)</f>
        <v>17</v>
      </c>
      <c r="J4002" s="4">
        <f>IFERROR(__xludf.DUMMYFUNCTION("""COMPUTED_VALUE"""),9.0)</f>
        <v>9</v>
      </c>
      <c r="K4002" s="4">
        <f>IFERROR(__xludf.DUMMYFUNCTION("""COMPUTED_VALUE"""),2023.0)</f>
        <v>2023</v>
      </c>
    </row>
    <row r="4003">
      <c r="A4003" s="1" t="s">
        <v>5862</v>
      </c>
      <c r="B4003" s="4" t="s">
        <v>55</v>
      </c>
      <c r="C4003" s="4" t="s">
        <v>29</v>
      </c>
      <c r="D4003" s="4" t="s">
        <v>23</v>
      </c>
      <c r="E4003" s="4">
        <v>5.0</v>
      </c>
      <c r="F4003" s="4">
        <v>3.0</v>
      </c>
      <c r="G4003" s="4">
        <v>15.0</v>
      </c>
      <c r="H4003" s="5">
        <v>45187.0</v>
      </c>
      <c r="I4003" s="4">
        <f>IFERROR(__xludf.DUMMYFUNCTION("SPLIT(H4003,""/"")"),18.0)</f>
        <v>18</v>
      </c>
      <c r="J4003" s="4">
        <f>IFERROR(__xludf.DUMMYFUNCTION("""COMPUTED_VALUE"""),9.0)</f>
        <v>9</v>
      </c>
      <c r="K4003" s="4">
        <f>IFERROR(__xludf.DUMMYFUNCTION("""COMPUTED_VALUE"""),2023.0)</f>
        <v>2023</v>
      </c>
    </row>
    <row r="4004">
      <c r="A4004" s="1" t="s">
        <v>8035</v>
      </c>
      <c r="B4004" s="4" t="s">
        <v>55</v>
      </c>
      <c r="C4004" s="4" t="s">
        <v>30</v>
      </c>
      <c r="D4004" s="4" t="s">
        <v>30</v>
      </c>
      <c r="E4004" s="4">
        <v>5.0</v>
      </c>
      <c r="F4004" s="4">
        <v>3.0</v>
      </c>
      <c r="G4004" s="4">
        <v>15.0</v>
      </c>
      <c r="H4004" s="5">
        <v>45187.0</v>
      </c>
      <c r="I4004" s="4">
        <f>IFERROR(__xludf.DUMMYFUNCTION("SPLIT(H4004,""/"")"),18.0)</f>
        <v>18</v>
      </c>
      <c r="J4004" s="4">
        <f>IFERROR(__xludf.DUMMYFUNCTION("""COMPUTED_VALUE"""),9.0)</f>
        <v>9</v>
      </c>
      <c r="K4004" s="4">
        <f>IFERROR(__xludf.DUMMYFUNCTION("""COMPUTED_VALUE"""),2023.0)</f>
        <v>2023</v>
      </c>
    </row>
    <row r="4005">
      <c r="A4005" s="1" t="s">
        <v>1651</v>
      </c>
      <c r="B4005" s="4" t="s">
        <v>55</v>
      </c>
      <c r="C4005" s="4" t="s">
        <v>30</v>
      </c>
      <c r="D4005" s="4" t="s">
        <v>23</v>
      </c>
      <c r="E4005" s="4">
        <v>5.0</v>
      </c>
      <c r="F4005" s="4">
        <v>3.0</v>
      </c>
      <c r="G4005" s="4">
        <v>15.0</v>
      </c>
      <c r="H4005" s="5">
        <v>45187.0</v>
      </c>
      <c r="I4005" s="4">
        <f>IFERROR(__xludf.DUMMYFUNCTION("SPLIT(H4005,""/"")"),18.0)</f>
        <v>18</v>
      </c>
      <c r="J4005" s="4">
        <f>IFERROR(__xludf.DUMMYFUNCTION("""COMPUTED_VALUE"""),9.0)</f>
        <v>9</v>
      </c>
      <c r="K4005" s="4">
        <f>IFERROR(__xludf.DUMMYFUNCTION("""COMPUTED_VALUE"""),2023.0)</f>
        <v>2023</v>
      </c>
    </row>
    <row r="4006">
      <c r="A4006" s="1" t="s">
        <v>335</v>
      </c>
      <c r="B4006" s="4" t="s">
        <v>55</v>
      </c>
      <c r="C4006" s="4" t="s">
        <v>30</v>
      </c>
      <c r="D4006" s="4" t="s">
        <v>28</v>
      </c>
      <c r="E4006" s="4">
        <v>1.0</v>
      </c>
      <c r="F4006" s="4">
        <v>3.0</v>
      </c>
      <c r="G4006" s="4">
        <v>3.0</v>
      </c>
      <c r="H4006" s="5">
        <v>45188.0</v>
      </c>
      <c r="I4006" s="4">
        <f>IFERROR(__xludf.DUMMYFUNCTION("SPLIT(H4006,""/"")"),19.0)</f>
        <v>19</v>
      </c>
      <c r="J4006" s="4">
        <f>IFERROR(__xludf.DUMMYFUNCTION("""COMPUTED_VALUE"""),9.0)</f>
        <v>9</v>
      </c>
      <c r="K4006" s="4">
        <f>IFERROR(__xludf.DUMMYFUNCTION("""COMPUTED_VALUE"""),2023.0)</f>
        <v>2023</v>
      </c>
    </row>
    <row r="4007">
      <c r="A4007" s="1" t="s">
        <v>7648</v>
      </c>
      <c r="B4007" s="4" t="s">
        <v>55</v>
      </c>
      <c r="C4007" s="4" t="s">
        <v>24</v>
      </c>
      <c r="D4007" s="4" t="s">
        <v>28</v>
      </c>
      <c r="E4007" s="4">
        <v>5.0</v>
      </c>
      <c r="F4007" s="4">
        <v>3.0</v>
      </c>
      <c r="G4007" s="4">
        <v>15.0</v>
      </c>
      <c r="H4007" s="5">
        <v>45188.0</v>
      </c>
      <c r="I4007" s="4">
        <f>IFERROR(__xludf.DUMMYFUNCTION("SPLIT(H4007,""/"")"),19.0)</f>
        <v>19</v>
      </c>
      <c r="J4007" s="4">
        <f>IFERROR(__xludf.DUMMYFUNCTION("""COMPUTED_VALUE"""),9.0)</f>
        <v>9</v>
      </c>
      <c r="K4007" s="4">
        <f>IFERROR(__xludf.DUMMYFUNCTION("""COMPUTED_VALUE"""),2023.0)</f>
        <v>2023</v>
      </c>
    </row>
    <row r="4008">
      <c r="A4008" s="1" t="s">
        <v>3946</v>
      </c>
      <c r="B4008" s="4" t="s">
        <v>55</v>
      </c>
      <c r="C4008" s="4" t="s">
        <v>29</v>
      </c>
      <c r="D4008" s="4" t="s">
        <v>39</v>
      </c>
      <c r="E4008" s="4">
        <v>3.0</v>
      </c>
      <c r="F4008" s="4">
        <v>3.0</v>
      </c>
      <c r="G4008" s="4">
        <v>9.0</v>
      </c>
      <c r="H4008" s="5">
        <v>45188.0</v>
      </c>
      <c r="I4008" s="4">
        <f>IFERROR(__xludf.DUMMYFUNCTION("SPLIT(H4008,""/"")"),19.0)</f>
        <v>19</v>
      </c>
      <c r="J4008" s="4">
        <f>IFERROR(__xludf.DUMMYFUNCTION("""COMPUTED_VALUE"""),9.0)</f>
        <v>9</v>
      </c>
      <c r="K4008" s="4">
        <f>IFERROR(__xludf.DUMMYFUNCTION("""COMPUTED_VALUE"""),2023.0)</f>
        <v>2023</v>
      </c>
    </row>
    <row r="4009">
      <c r="A4009" s="1" t="s">
        <v>5664</v>
      </c>
      <c r="B4009" s="4" t="s">
        <v>55</v>
      </c>
      <c r="C4009" s="4" t="s">
        <v>24</v>
      </c>
      <c r="D4009" s="4" t="s">
        <v>23</v>
      </c>
      <c r="E4009" s="4">
        <v>2.0</v>
      </c>
      <c r="F4009" s="4">
        <v>3.0</v>
      </c>
      <c r="G4009" s="4">
        <v>6.0</v>
      </c>
      <c r="H4009" s="5">
        <v>45188.0</v>
      </c>
      <c r="I4009" s="4">
        <f>IFERROR(__xludf.DUMMYFUNCTION("SPLIT(H4009,""/"")"),19.0)</f>
        <v>19</v>
      </c>
      <c r="J4009" s="4">
        <f>IFERROR(__xludf.DUMMYFUNCTION("""COMPUTED_VALUE"""),9.0)</f>
        <v>9</v>
      </c>
      <c r="K4009" s="4">
        <f>IFERROR(__xludf.DUMMYFUNCTION("""COMPUTED_VALUE"""),2023.0)</f>
        <v>2023</v>
      </c>
    </row>
    <row r="4010">
      <c r="A4010" s="1" t="s">
        <v>2177</v>
      </c>
      <c r="B4010" s="4" t="s">
        <v>55</v>
      </c>
      <c r="C4010" s="4" t="s">
        <v>29</v>
      </c>
      <c r="D4010" s="4" t="s">
        <v>28</v>
      </c>
      <c r="E4010" s="4">
        <v>4.0</v>
      </c>
      <c r="F4010" s="4">
        <v>3.0</v>
      </c>
      <c r="G4010" s="4">
        <v>12.0</v>
      </c>
      <c r="H4010" s="5">
        <v>45188.0</v>
      </c>
      <c r="I4010" s="4">
        <f>IFERROR(__xludf.DUMMYFUNCTION("SPLIT(H4010,""/"")"),19.0)</f>
        <v>19</v>
      </c>
      <c r="J4010" s="4">
        <f>IFERROR(__xludf.DUMMYFUNCTION("""COMPUTED_VALUE"""),9.0)</f>
        <v>9</v>
      </c>
      <c r="K4010" s="4">
        <f>IFERROR(__xludf.DUMMYFUNCTION("""COMPUTED_VALUE"""),2023.0)</f>
        <v>2023</v>
      </c>
    </row>
    <row r="4011">
      <c r="A4011" s="1" t="s">
        <v>6914</v>
      </c>
      <c r="B4011" s="4" t="s">
        <v>55</v>
      </c>
      <c r="C4011" s="4" t="s">
        <v>24</v>
      </c>
      <c r="D4011" s="4" t="s">
        <v>23</v>
      </c>
      <c r="E4011" s="4">
        <v>3.0</v>
      </c>
      <c r="F4011" s="4">
        <v>3.0</v>
      </c>
      <c r="G4011" s="4">
        <v>9.0</v>
      </c>
      <c r="H4011" s="5">
        <v>45189.0</v>
      </c>
      <c r="I4011" s="4">
        <f>IFERROR(__xludf.DUMMYFUNCTION("SPLIT(H4011,""/"")"),20.0)</f>
        <v>20</v>
      </c>
      <c r="J4011" s="4">
        <f>IFERROR(__xludf.DUMMYFUNCTION("""COMPUTED_VALUE"""),9.0)</f>
        <v>9</v>
      </c>
      <c r="K4011" s="4">
        <f>IFERROR(__xludf.DUMMYFUNCTION("""COMPUTED_VALUE"""),2023.0)</f>
        <v>2023</v>
      </c>
    </row>
    <row r="4012">
      <c r="A4012" s="1" t="s">
        <v>7338</v>
      </c>
      <c r="B4012" s="4" t="s">
        <v>55</v>
      </c>
      <c r="C4012" s="4" t="s">
        <v>29</v>
      </c>
      <c r="D4012" s="4" t="s">
        <v>23</v>
      </c>
      <c r="E4012" s="4">
        <v>5.0</v>
      </c>
      <c r="F4012" s="4">
        <v>3.0</v>
      </c>
      <c r="G4012" s="4">
        <v>15.0</v>
      </c>
      <c r="H4012" s="5">
        <v>45189.0</v>
      </c>
      <c r="I4012" s="4">
        <f>IFERROR(__xludf.DUMMYFUNCTION("SPLIT(H4012,""/"")"),20.0)</f>
        <v>20</v>
      </c>
      <c r="J4012" s="4">
        <f>IFERROR(__xludf.DUMMYFUNCTION("""COMPUTED_VALUE"""),9.0)</f>
        <v>9</v>
      </c>
      <c r="K4012" s="4">
        <f>IFERROR(__xludf.DUMMYFUNCTION("""COMPUTED_VALUE"""),2023.0)</f>
        <v>2023</v>
      </c>
    </row>
    <row r="4013">
      <c r="A4013" s="1" t="s">
        <v>6417</v>
      </c>
      <c r="B4013" s="4" t="s">
        <v>55</v>
      </c>
      <c r="C4013" s="4" t="s">
        <v>24</v>
      </c>
      <c r="D4013" s="4" t="s">
        <v>39</v>
      </c>
      <c r="E4013" s="4">
        <v>5.0</v>
      </c>
      <c r="F4013" s="4">
        <v>3.0</v>
      </c>
      <c r="G4013" s="4">
        <v>15.0</v>
      </c>
      <c r="H4013" s="5">
        <v>45189.0</v>
      </c>
      <c r="I4013" s="4">
        <f>IFERROR(__xludf.DUMMYFUNCTION("SPLIT(H4013,""/"")"),20.0)</f>
        <v>20</v>
      </c>
      <c r="J4013" s="4">
        <f>IFERROR(__xludf.DUMMYFUNCTION("""COMPUTED_VALUE"""),9.0)</f>
        <v>9</v>
      </c>
      <c r="K4013" s="4">
        <f>IFERROR(__xludf.DUMMYFUNCTION("""COMPUTED_VALUE"""),2023.0)</f>
        <v>2023</v>
      </c>
    </row>
    <row r="4014">
      <c r="A4014" s="1" t="s">
        <v>8031</v>
      </c>
      <c r="B4014" s="4" t="s">
        <v>55</v>
      </c>
      <c r="C4014" s="4" t="s">
        <v>30</v>
      </c>
      <c r="D4014" s="4" t="s">
        <v>23</v>
      </c>
      <c r="E4014" s="4">
        <v>3.0</v>
      </c>
      <c r="F4014" s="4">
        <v>3.0</v>
      </c>
      <c r="G4014" s="4">
        <v>9.0</v>
      </c>
      <c r="H4014" s="5">
        <v>45190.0</v>
      </c>
      <c r="I4014" s="4">
        <f>IFERROR(__xludf.DUMMYFUNCTION("SPLIT(H4014,""/"")"),21.0)</f>
        <v>21</v>
      </c>
      <c r="J4014" s="4">
        <f>IFERROR(__xludf.DUMMYFUNCTION("""COMPUTED_VALUE"""),9.0)</f>
        <v>9</v>
      </c>
      <c r="K4014" s="4">
        <f>IFERROR(__xludf.DUMMYFUNCTION("""COMPUTED_VALUE"""),2023.0)</f>
        <v>2023</v>
      </c>
    </row>
    <row r="4015">
      <c r="A4015" s="1" t="s">
        <v>3893</v>
      </c>
      <c r="B4015" s="4" t="s">
        <v>55</v>
      </c>
      <c r="C4015" s="4" t="s">
        <v>30</v>
      </c>
      <c r="D4015" s="4" t="s">
        <v>39</v>
      </c>
      <c r="E4015" s="4">
        <v>2.0</v>
      </c>
      <c r="F4015" s="4">
        <v>3.0</v>
      </c>
      <c r="G4015" s="4">
        <v>6.0</v>
      </c>
      <c r="H4015" s="5">
        <v>45190.0</v>
      </c>
      <c r="I4015" s="4">
        <f>IFERROR(__xludf.DUMMYFUNCTION("SPLIT(H4015,""/"")"),21.0)</f>
        <v>21</v>
      </c>
      <c r="J4015" s="4">
        <f>IFERROR(__xludf.DUMMYFUNCTION("""COMPUTED_VALUE"""),9.0)</f>
        <v>9</v>
      </c>
      <c r="K4015" s="4">
        <f>IFERROR(__xludf.DUMMYFUNCTION("""COMPUTED_VALUE"""),2023.0)</f>
        <v>2023</v>
      </c>
    </row>
    <row r="4016">
      <c r="A4016" s="1" t="s">
        <v>5410</v>
      </c>
      <c r="B4016" s="4" t="s">
        <v>55</v>
      </c>
      <c r="C4016" s="4" t="s">
        <v>30</v>
      </c>
      <c r="D4016" s="4" t="s">
        <v>28</v>
      </c>
      <c r="E4016" s="4">
        <v>2.0</v>
      </c>
      <c r="F4016" s="4">
        <v>3.0</v>
      </c>
      <c r="G4016" s="4">
        <v>6.0</v>
      </c>
      <c r="H4016" s="5">
        <v>45190.0</v>
      </c>
      <c r="I4016" s="4">
        <f>IFERROR(__xludf.DUMMYFUNCTION("SPLIT(H4016,""/"")"),21.0)</f>
        <v>21</v>
      </c>
      <c r="J4016" s="4">
        <f>IFERROR(__xludf.DUMMYFUNCTION("""COMPUTED_VALUE"""),9.0)</f>
        <v>9</v>
      </c>
      <c r="K4016" s="4">
        <f>IFERROR(__xludf.DUMMYFUNCTION("""COMPUTED_VALUE"""),2023.0)</f>
        <v>2023</v>
      </c>
    </row>
    <row r="4017">
      <c r="A4017" s="1" t="s">
        <v>7142</v>
      </c>
      <c r="B4017" s="4" t="s">
        <v>55</v>
      </c>
      <c r="C4017" s="4" t="s">
        <v>30</v>
      </c>
      <c r="D4017" s="4" t="s">
        <v>39</v>
      </c>
      <c r="E4017" s="4">
        <v>5.0</v>
      </c>
      <c r="F4017" s="4">
        <v>3.0</v>
      </c>
      <c r="G4017" s="4">
        <v>15.0</v>
      </c>
      <c r="H4017" s="5">
        <v>45190.0</v>
      </c>
      <c r="I4017" s="4">
        <f>IFERROR(__xludf.DUMMYFUNCTION("SPLIT(H4017,""/"")"),21.0)</f>
        <v>21</v>
      </c>
      <c r="J4017" s="4">
        <f>IFERROR(__xludf.DUMMYFUNCTION("""COMPUTED_VALUE"""),9.0)</f>
        <v>9</v>
      </c>
      <c r="K4017" s="4">
        <f>IFERROR(__xludf.DUMMYFUNCTION("""COMPUTED_VALUE"""),2023.0)</f>
        <v>2023</v>
      </c>
    </row>
    <row r="4018">
      <c r="A4018" s="1" t="s">
        <v>9936</v>
      </c>
      <c r="B4018" s="4" t="s">
        <v>55</v>
      </c>
      <c r="C4018" s="4" t="s">
        <v>30</v>
      </c>
      <c r="D4018" s="4" t="s">
        <v>39</v>
      </c>
      <c r="E4018" s="4">
        <v>5.0</v>
      </c>
      <c r="F4018" s="4">
        <v>3.0</v>
      </c>
      <c r="G4018" s="4">
        <v>15.0</v>
      </c>
      <c r="H4018" s="5">
        <v>45190.0</v>
      </c>
      <c r="I4018" s="4">
        <f>IFERROR(__xludf.DUMMYFUNCTION("SPLIT(H4018,""/"")"),21.0)</f>
        <v>21</v>
      </c>
      <c r="J4018" s="4">
        <f>IFERROR(__xludf.DUMMYFUNCTION("""COMPUTED_VALUE"""),9.0)</f>
        <v>9</v>
      </c>
      <c r="K4018" s="4">
        <f>IFERROR(__xludf.DUMMYFUNCTION("""COMPUTED_VALUE"""),2023.0)</f>
        <v>2023</v>
      </c>
    </row>
    <row r="4019">
      <c r="A4019" s="1" t="s">
        <v>5909</v>
      </c>
      <c r="B4019" s="4" t="s">
        <v>55</v>
      </c>
      <c r="C4019" s="4" t="s">
        <v>24</v>
      </c>
      <c r="D4019" s="4" t="s">
        <v>23</v>
      </c>
      <c r="E4019" s="4">
        <v>3.0</v>
      </c>
      <c r="F4019" s="4">
        <v>3.0</v>
      </c>
      <c r="G4019" s="4">
        <v>9.0</v>
      </c>
      <c r="H4019" s="5">
        <v>45191.0</v>
      </c>
      <c r="I4019" s="4">
        <f>IFERROR(__xludf.DUMMYFUNCTION("SPLIT(H4019,""/"")"),22.0)</f>
        <v>22</v>
      </c>
      <c r="J4019" s="4">
        <f>IFERROR(__xludf.DUMMYFUNCTION("""COMPUTED_VALUE"""),9.0)</f>
        <v>9</v>
      </c>
      <c r="K4019" s="4">
        <f>IFERROR(__xludf.DUMMYFUNCTION("""COMPUTED_VALUE"""),2023.0)</f>
        <v>2023</v>
      </c>
    </row>
    <row r="4020">
      <c r="A4020" s="1" t="s">
        <v>3432</v>
      </c>
      <c r="B4020" s="4" t="s">
        <v>55</v>
      </c>
      <c r="C4020" s="4" t="s">
        <v>30</v>
      </c>
      <c r="D4020" s="4" t="s">
        <v>30</v>
      </c>
      <c r="E4020" s="4">
        <v>2.0</v>
      </c>
      <c r="F4020" s="4">
        <v>3.0</v>
      </c>
      <c r="G4020" s="4">
        <v>6.0</v>
      </c>
      <c r="H4020" s="5">
        <v>45191.0</v>
      </c>
      <c r="I4020" s="4">
        <f>IFERROR(__xludf.DUMMYFUNCTION("SPLIT(H4020,""/"")"),22.0)</f>
        <v>22</v>
      </c>
      <c r="J4020" s="4">
        <f>IFERROR(__xludf.DUMMYFUNCTION("""COMPUTED_VALUE"""),9.0)</f>
        <v>9</v>
      </c>
      <c r="K4020" s="4">
        <f>IFERROR(__xludf.DUMMYFUNCTION("""COMPUTED_VALUE"""),2023.0)</f>
        <v>2023</v>
      </c>
    </row>
    <row r="4021">
      <c r="A4021" s="1" t="s">
        <v>9512</v>
      </c>
      <c r="B4021" s="4" t="s">
        <v>55</v>
      </c>
      <c r="C4021" s="4" t="s">
        <v>30</v>
      </c>
      <c r="D4021" s="4" t="s">
        <v>23</v>
      </c>
      <c r="E4021" s="4">
        <v>2.0</v>
      </c>
      <c r="F4021" s="4">
        <v>3.0</v>
      </c>
      <c r="G4021" s="4">
        <v>6.0</v>
      </c>
      <c r="H4021" s="5">
        <v>45191.0</v>
      </c>
      <c r="I4021" s="4">
        <f>IFERROR(__xludf.DUMMYFUNCTION("SPLIT(H4021,""/"")"),22.0)</f>
        <v>22</v>
      </c>
      <c r="J4021" s="4">
        <f>IFERROR(__xludf.DUMMYFUNCTION("""COMPUTED_VALUE"""),9.0)</f>
        <v>9</v>
      </c>
      <c r="K4021" s="4">
        <f>IFERROR(__xludf.DUMMYFUNCTION("""COMPUTED_VALUE"""),2023.0)</f>
        <v>2023</v>
      </c>
    </row>
    <row r="4022">
      <c r="A4022" s="1" t="s">
        <v>5413</v>
      </c>
      <c r="B4022" s="4" t="s">
        <v>55</v>
      </c>
      <c r="C4022" s="4" t="s">
        <v>29</v>
      </c>
      <c r="D4022" s="4" t="s">
        <v>23</v>
      </c>
      <c r="E4022" s="4">
        <v>1.0</v>
      </c>
      <c r="F4022" s="4">
        <v>3.0</v>
      </c>
      <c r="G4022" s="4">
        <v>3.0</v>
      </c>
      <c r="H4022" s="5">
        <v>45192.0</v>
      </c>
      <c r="I4022" s="4">
        <f>IFERROR(__xludf.DUMMYFUNCTION("SPLIT(H4022,""/"")"),23.0)</f>
        <v>23</v>
      </c>
      <c r="J4022" s="4">
        <f>IFERROR(__xludf.DUMMYFUNCTION("""COMPUTED_VALUE"""),9.0)</f>
        <v>9</v>
      </c>
      <c r="K4022" s="4">
        <f>IFERROR(__xludf.DUMMYFUNCTION("""COMPUTED_VALUE"""),2023.0)</f>
        <v>2023</v>
      </c>
    </row>
    <row r="4023">
      <c r="A4023" s="1" t="s">
        <v>1358</v>
      </c>
      <c r="B4023" s="4" t="s">
        <v>55</v>
      </c>
      <c r="C4023" s="4" t="s">
        <v>30</v>
      </c>
      <c r="D4023" s="4" t="s">
        <v>39</v>
      </c>
      <c r="E4023" s="4">
        <v>3.0</v>
      </c>
      <c r="F4023" s="4">
        <v>3.0</v>
      </c>
      <c r="G4023" s="4">
        <v>9.0</v>
      </c>
      <c r="H4023" s="5">
        <v>45193.0</v>
      </c>
      <c r="I4023" s="4">
        <f>IFERROR(__xludf.DUMMYFUNCTION("SPLIT(H4023,""/"")"),24.0)</f>
        <v>24</v>
      </c>
      <c r="J4023" s="4">
        <f>IFERROR(__xludf.DUMMYFUNCTION("""COMPUTED_VALUE"""),9.0)</f>
        <v>9</v>
      </c>
      <c r="K4023" s="4">
        <f>IFERROR(__xludf.DUMMYFUNCTION("""COMPUTED_VALUE"""),2023.0)</f>
        <v>2023</v>
      </c>
    </row>
    <row r="4024">
      <c r="A4024" s="1" t="s">
        <v>9736</v>
      </c>
      <c r="B4024" s="4" t="s">
        <v>55</v>
      </c>
      <c r="C4024" s="4" t="s">
        <v>24</v>
      </c>
      <c r="D4024" s="4" t="s">
        <v>30</v>
      </c>
      <c r="E4024" s="4">
        <v>3.0</v>
      </c>
      <c r="F4024" s="4">
        <v>3.0</v>
      </c>
      <c r="G4024" s="4">
        <v>9.0</v>
      </c>
      <c r="H4024" s="5">
        <v>45194.0</v>
      </c>
      <c r="I4024" s="4">
        <f>IFERROR(__xludf.DUMMYFUNCTION("SPLIT(H4024,""/"")"),25.0)</f>
        <v>25</v>
      </c>
      <c r="J4024" s="4">
        <f>IFERROR(__xludf.DUMMYFUNCTION("""COMPUTED_VALUE"""),9.0)</f>
        <v>9</v>
      </c>
      <c r="K4024" s="4">
        <f>IFERROR(__xludf.DUMMYFUNCTION("""COMPUTED_VALUE"""),2023.0)</f>
        <v>2023</v>
      </c>
    </row>
    <row r="4025">
      <c r="A4025" s="1" t="s">
        <v>1443</v>
      </c>
      <c r="B4025" s="4" t="s">
        <v>55</v>
      </c>
      <c r="C4025" s="4" t="s">
        <v>24</v>
      </c>
      <c r="D4025" s="4" t="s">
        <v>30</v>
      </c>
      <c r="E4025" s="4">
        <v>1.0</v>
      </c>
      <c r="F4025" s="4">
        <v>3.0</v>
      </c>
      <c r="G4025" s="4">
        <v>3.0</v>
      </c>
      <c r="H4025" s="5">
        <v>45194.0</v>
      </c>
      <c r="I4025" s="4">
        <f>IFERROR(__xludf.DUMMYFUNCTION("SPLIT(H4025,""/"")"),25.0)</f>
        <v>25</v>
      </c>
      <c r="J4025" s="4">
        <f>IFERROR(__xludf.DUMMYFUNCTION("""COMPUTED_VALUE"""),9.0)</f>
        <v>9</v>
      </c>
      <c r="K4025" s="4">
        <f>IFERROR(__xludf.DUMMYFUNCTION("""COMPUTED_VALUE"""),2023.0)</f>
        <v>2023</v>
      </c>
    </row>
    <row r="4026">
      <c r="A4026" s="1" t="s">
        <v>7275</v>
      </c>
      <c r="B4026" s="4" t="s">
        <v>55</v>
      </c>
      <c r="C4026" s="4" t="s">
        <v>29</v>
      </c>
      <c r="D4026" s="4" t="s">
        <v>39</v>
      </c>
      <c r="E4026" s="4">
        <v>4.0</v>
      </c>
      <c r="F4026" s="4">
        <v>3.0</v>
      </c>
      <c r="G4026" s="4">
        <v>12.0</v>
      </c>
      <c r="H4026" s="5">
        <v>45194.0</v>
      </c>
      <c r="I4026" s="4">
        <f>IFERROR(__xludf.DUMMYFUNCTION("SPLIT(H4026,""/"")"),25.0)</f>
        <v>25</v>
      </c>
      <c r="J4026" s="4">
        <f>IFERROR(__xludf.DUMMYFUNCTION("""COMPUTED_VALUE"""),9.0)</f>
        <v>9</v>
      </c>
      <c r="K4026" s="4">
        <f>IFERROR(__xludf.DUMMYFUNCTION("""COMPUTED_VALUE"""),2023.0)</f>
        <v>2023</v>
      </c>
    </row>
    <row r="4027">
      <c r="A4027" s="1" t="s">
        <v>4811</v>
      </c>
      <c r="B4027" s="4" t="s">
        <v>55</v>
      </c>
      <c r="C4027" s="4" t="s">
        <v>29</v>
      </c>
      <c r="D4027" s="4" t="s">
        <v>39</v>
      </c>
      <c r="E4027" s="4">
        <v>1.0</v>
      </c>
      <c r="F4027" s="4">
        <v>3.0</v>
      </c>
      <c r="G4027" s="4">
        <v>3.0</v>
      </c>
      <c r="H4027" s="5">
        <v>45195.0</v>
      </c>
      <c r="I4027" s="4">
        <f>IFERROR(__xludf.DUMMYFUNCTION("SPLIT(H4027,""/"")"),26.0)</f>
        <v>26</v>
      </c>
      <c r="J4027" s="4">
        <f>IFERROR(__xludf.DUMMYFUNCTION("""COMPUTED_VALUE"""),9.0)</f>
        <v>9</v>
      </c>
      <c r="K4027" s="4">
        <f>IFERROR(__xludf.DUMMYFUNCTION("""COMPUTED_VALUE"""),2023.0)</f>
        <v>2023</v>
      </c>
    </row>
    <row r="4028">
      <c r="A4028" s="1" t="s">
        <v>1907</v>
      </c>
      <c r="B4028" s="4" t="s">
        <v>55</v>
      </c>
      <c r="C4028" s="4" t="s">
        <v>29</v>
      </c>
      <c r="D4028" s="4" t="s">
        <v>39</v>
      </c>
      <c r="E4028" s="4">
        <v>1.0</v>
      </c>
      <c r="F4028" s="4">
        <v>3.0</v>
      </c>
      <c r="G4028" s="4">
        <v>3.0</v>
      </c>
      <c r="H4028" s="5">
        <v>45195.0</v>
      </c>
      <c r="I4028" s="4">
        <f>IFERROR(__xludf.DUMMYFUNCTION("SPLIT(H4028,""/"")"),26.0)</f>
        <v>26</v>
      </c>
      <c r="J4028" s="4">
        <f>IFERROR(__xludf.DUMMYFUNCTION("""COMPUTED_VALUE"""),9.0)</f>
        <v>9</v>
      </c>
      <c r="K4028" s="4">
        <f>IFERROR(__xludf.DUMMYFUNCTION("""COMPUTED_VALUE"""),2023.0)</f>
        <v>2023</v>
      </c>
    </row>
    <row r="4029">
      <c r="A4029" s="1" t="s">
        <v>935</v>
      </c>
      <c r="B4029" s="4" t="s">
        <v>55</v>
      </c>
      <c r="C4029" s="4" t="s">
        <v>30</v>
      </c>
      <c r="D4029" s="4" t="s">
        <v>30</v>
      </c>
      <c r="E4029" s="4">
        <v>4.0</v>
      </c>
      <c r="F4029" s="4">
        <v>3.0</v>
      </c>
      <c r="G4029" s="4">
        <v>12.0</v>
      </c>
      <c r="H4029" s="5">
        <v>45195.0</v>
      </c>
      <c r="I4029" s="4">
        <f>IFERROR(__xludf.DUMMYFUNCTION("SPLIT(H4029,""/"")"),26.0)</f>
        <v>26</v>
      </c>
      <c r="J4029" s="4">
        <f>IFERROR(__xludf.DUMMYFUNCTION("""COMPUTED_VALUE"""),9.0)</f>
        <v>9</v>
      </c>
      <c r="K4029" s="4">
        <f>IFERROR(__xludf.DUMMYFUNCTION("""COMPUTED_VALUE"""),2023.0)</f>
        <v>2023</v>
      </c>
    </row>
    <row r="4030">
      <c r="A4030" s="1" t="s">
        <v>1728</v>
      </c>
      <c r="B4030" s="4" t="s">
        <v>55</v>
      </c>
      <c r="C4030" s="4" t="s">
        <v>24</v>
      </c>
      <c r="D4030" s="4" t="s">
        <v>30</v>
      </c>
      <c r="E4030" s="4">
        <v>4.0</v>
      </c>
      <c r="F4030" s="4">
        <v>3.0</v>
      </c>
      <c r="G4030" s="4">
        <v>12.0</v>
      </c>
      <c r="H4030" s="5">
        <v>45195.0</v>
      </c>
      <c r="I4030" s="4">
        <f>IFERROR(__xludf.DUMMYFUNCTION("SPLIT(H4030,""/"")"),26.0)</f>
        <v>26</v>
      </c>
      <c r="J4030" s="4">
        <f>IFERROR(__xludf.DUMMYFUNCTION("""COMPUTED_VALUE"""),9.0)</f>
        <v>9</v>
      </c>
      <c r="K4030" s="4">
        <f>IFERROR(__xludf.DUMMYFUNCTION("""COMPUTED_VALUE"""),2023.0)</f>
        <v>2023</v>
      </c>
    </row>
    <row r="4031">
      <c r="A4031" s="1" t="s">
        <v>3399</v>
      </c>
      <c r="B4031" s="4" t="s">
        <v>55</v>
      </c>
      <c r="C4031" s="4" t="s">
        <v>30</v>
      </c>
      <c r="D4031" s="4" t="s">
        <v>23</v>
      </c>
      <c r="E4031" s="4">
        <v>2.0</v>
      </c>
      <c r="F4031" s="4">
        <v>3.0</v>
      </c>
      <c r="G4031" s="4">
        <v>6.0</v>
      </c>
      <c r="H4031" s="5">
        <v>45196.0</v>
      </c>
      <c r="I4031" s="4">
        <f>IFERROR(__xludf.DUMMYFUNCTION("SPLIT(H4031,""/"")"),27.0)</f>
        <v>27</v>
      </c>
      <c r="J4031" s="4">
        <f>IFERROR(__xludf.DUMMYFUNCTION("""COMPUTED_VALUE"""),9.0)</f>
        <v>9</v>
      </c>
      <c r="K4031" s="4">
        <f>IFERROR(__xludf.DUMMYFUNCTION("""COMPUTED_VALUE"""),2023.0)</f>
        <v>2023</v>
      </c>
    </row>
    <row r="4032">
      <c r="A4032" s="1" t="s">
        <v>2752</v>
      </c>
      <c r="B4032" s="4" t="s">
        <v>55</v>
      </c>
      <c r="C4032" s="4" t="s">
        <v>24</v>
      </c>
      <c r="D4032" s="4" t="s">
        <v>28</v>
      </c>
      <c r="E4032" s="4">
        <v>3.0</v>
      </c>
      <c r="F4032" s="4">
        <v>3.0</v>
      </c>
      <c r="G4032" s="4">
        <v>9.0</v>
      </c>
      <c r="H4032" s="5">
        <v>45196.0</v>
      </c>
      <c r="I4032" s="4">
        <f>IFERROR(__xludf.DUMMYFUNCTION("SPLIT(H4032,""/"")"),27.0)</f>
        <v>27</v>
      </c>
      <c r="J4032" s="4">
        <f>IFERROR(__xludf.DUMMYFUNCTION("""COMPUTED_VALUE"""),9.0)</f>
        <v>9</v>
      </c>
      <c r="K4032" s="4">
        <f>IFERROR(__xludf.DUMMYFUNCTION("""COMPUTED_VALUE"""),2023.0)</f>
        <v>2023</v>
      </c>
    </row>
    <row r="4033">
      <c r="A4033" s="1" t="s">
        <v>2494</v>
      </c>
      <c r="B4033" s="4" t="s">
        <v>55</v>
      </c>
      <c r="C4033" s="4" t="s">
        <v>24</v>
      </c>
      <c r="D4033" s="4" t="s">
        <v>39</v>
      </c>
      <c r="E4033" s="4">
        <v>1.0</v>
      </c>
      <c r="F4033" s="4">
        <v>3.0</v>
      </c>
      <c r="G4033" s="4">
        <v>3.0</v>
      </c>
      <c r="H4033" s="5">
        <v>45196.0</v>
      </c>
      <c r="I4033" s="4">
        <f>IFERROR(__xludf.DUMMYFUNCTION("SPLIT(H4033,""/"")"),27.0)</f>
        <v>27</v>
      </c>
      <c r="J4033" s="4">
        <f>IFERROR(__xludf.DUMMYFUNCTION("""COMPUTED_VALUE"""),9.0)</f>
        <v>9</v>
      </c>
      <c r="K4033" s="4">
        <f>IFERROR(__xludf.DUMMYFUNCTION("""COMPUTED_VALUE"""),2023.0)</f>
        <v>2023</v>
      </c>
    </row>
    <row r="4034">
      <c r="A4034" s="1" t="s">
        <v>4764</v>
      </c>
      <c r="B4034" s="4" t="s">
        <v>55</v>
      </c>
      <c r="C4034" s="4" t="s">
        <v>29</v>
      </c>
      <c r="D4034" s="4" t="s">
        <v>28</v>
      </c>
      <c r="E4034" s="4">
        <v>1.0</v>
      </c>
      <c r="F4034" s="4">
        <v>3.0</v>
      </c>
      <c r="G4034" s="4">
        <v>3.0</v>
      </c>
      <c r="H4034" s="5">
        <v>45196.0</v>
      </c>
      <c r="I4034" s="4">
        <f>IFERROR(__xludf.DUMMYFUNCTION("SPLIT(H4034,""/"")"),27.0)</f>
        <v>27</v>
      </c>
      <c r="J4034" s="4">
        <f>IFERROR(__xludf.DUMMYFUNCTION("""COMPUTED_VALUE"""),9.0)</f>
        <v>9</v>
      </c>
      <c r="K4034" s="4">
        <f>IFERROR(__xludf.DUMMYFUNCTION("""COMPUTED_VALUE"""),2023.0)</f>
        <v>2023</v>
      </c>
    </row>
    <row r="4035">
      <c r="A4035" s="1" t="s">
        <v>7045</v>
      </c>
      <c r="B4035" s="4" t="s">
        <v>55</v>
      </c>
      <c r="C4035" s="4" t="s">
        <v>30</v>
      </c>
      <c r="D4035" s="4" t="s">
        <v>39</v>
      </c>
      <c r="E4035" s="4">
        <v>3.0</v>
      </c>
      <c r="F4035" s="4">
        <v>3.0</v>
      </c>
      <c r="G4035" s="4">
        <v>9.0</v>
      </c>
      <c r="H4035" s="5">
        <v>45196.0</v>
      </c>
      <c r="I4035" s="4">
        <f>IFERROR(__xludf.DUMMYFUNCTION("SPLIT(H4035,""/"")"),27.0)</f>
        <v>27</v>
      </c>
      <c r="J4035" s="4">
        <f>IFERROR(__xludf.DUMMYFUNCTION("""COMPUTED_VALUE"""),9.0)</f>
        <v>9</v>
      </c>
      <c r="K4035" s="4">
        <f>IFERROR(__xludf.DUMMYFUNCTION("""COMPUTED_VALUE"""),2023.0)</f>
        <v>2023</v>
      </c>
    </row>
    <row r="4036">
      <c r="A4036" s="1" t="s">
        <v>9937</v>
      </c>
      <c r="B4036" s="4" t="s">
        <v>55</v>
      </c>
      <c r="C4036" s="4" t="s">
        <v>24</v>
      </c>
      <c r="D4036" s="4" t="s">
        <v>28</v>
      </c>
      <c r="E4036" s="4">
        <v>3.0</v>
      </c>
      <c r="F4036" s="4">
        <v>3.0</v>
      </c>
      <c r="G4036" s="4">
        <v>9.0</v>
      </c>
      <c r="H4036" s="5">
        <v>45196.0</v>
      </c>
      <c r="I4036" s="4">
        <f>IFERROR(__xludf.DUMMYFUNCTION("SPLIT(H4036,""/"")"),27.0)</f>
        <v>27</v>
      </c>
      <c r="J4036" s="4">
        <f>IFERROR(__xludf.DUMMYFUNCTION("""COMPUTED_VALUE"""),9.0)</f>
        <v>9</v>
      </c>
      <c r="K4036" s="4">
        <f>IFERROR(__xludf.DUMMYFUNCTION("""COMPUTED_VALUE"""),2023.0)</f>
        <v>2023</v>
      </c>
    </row>
    <row r="4037">
      <c r="A4037" s="1" t="s">
        <v>5022</v>
      </c>
      <c r="B4037" s="4" t="s">
        <v>55</v>
      </c>
      <c r="C4037" s="4" t="s">
        <v>29</v>
      </c>
      <c r="D4037" s="4" t="s">
        <v>30</v>
      </c>
      <c r="E4037" s="4">
        <v>2.0</v>
      </c>
      <c r="F4037" s="4">
        <v>3.0</v>
      </c>
      <c r="G4037" s="4">
        <v>6.0</v>
      </c>
      <c r="H4037" s="5">
        <v>45196.0</v>
      </c>
      <c r="I4037" s="4">
        <f>IFERROR(__xludf.DUMMYFUNCTION("SPLIT(H4037,""/"")"),27.0)</f>
        <v>27</v>
      </c>
      <c r="J4037" s="4">
        <f>IFERROR(__xludf.DUMMYFUNCTION("""COMPUTED_VALUE"""),9.0)</f>
        <v>9</v>
      </c>
      <c r="K4037" s="4">
        <f>IFERROR(__xludf.DUMMYFUNCTION("""COMPUTED_VALUE"""),2023.0)</f>
        <v>2023</v>
      </c>
    </row>
    <row r="4038">
      <c r="A4038" s="1" t="s">
        <v>8215</v>
      </c>
      <c r="B4038" s="4" t="s">
        <v>55</v>
      </c>
      <c r="C4038" s="4" t="s">
        <v>29</v>
      </c>
      <c r="D4038" s="4" t="s">
        <v>39</v>
      </c>
      <c r="E4038" s="4">
        <v>4.0</v>
      </c>
      <c r="F4038" s="4">
        <v>3.0</v>
      </c>
      <c r="G4038" s="4">
        <v>12.0</v>
      </c>
      <c r="H4038" s="5">
        <v>45197.0</v>
      </c>
      <c r="I4038" s="4">
        <f>IFERROR(__xludf.DUMMYFUNCTION("SPLIT(H4038,""/"")"),28.0)</f>
        <v>28</v>
      </c>
      <c r="J4038" s="4">
        <f>IFERROR(__xludf.DUMMYFUNCTION("""COMPUTED_VALUE"""),9.0)</f>
        <v>9</v>
      </c>
      <c r="K4038" s="4">
        <f>IFERROR(__xludf.DUMMYFUNCTION("""COMPUTED_VALUE"""),2023.0)</f>
        <v>2023</v>
      </c>
    </row>
    <row r="4039">
      <c r="A4039" s="1" t="s">
        <v>3270</v>
      </c>
      <c r="B4039" s="4" t="s">
        <v>55</v>
      </c>
      <c r="C4039" s="4" t="s">
        <v>24</v>
      </c>
      <c r="D4039" s="4" t="s">
        <v>39</v>
      </c>
      <c r="E4039" s="4">
        <v>3.0</v>
      </c>
      <c r="F4039" s="4">
        <v>3.0</v>
      </c>
      <c r="G4039" s="4">
        <v>9.0</v>
      </c>
      <c r="H4039" s="5">
        <v>45197.0</v>
      </c>
      <c r="I4039" s="4">
        <f>IFERROR(__xludf.DUMMYFUNCTION("SPLIT(H4039,""/"")"),28.0)</f>
        <v>28</v>
      </c>
      <c r="J4039" s="4">
        <f>IFERROR(__xludf.DUMMYFUNCTION("""COMPUTED_VALUE"""),9.0)</f>
        <v>9</v>
      </c>
      <c r="K4039" s="4">
        <f>IFERROR(__xludf.DUMMYFUNCTION("""COMPUTED_VALUE"""),2023.0)</f>
        <v>2023</v>
      </c>
    </row>
    <row r="4040">
      <c r="A4040" s="1" t="s">
        <v>6899</v>
      </c>
      <c r="B4040" s="4" t="s">
        <v>55</v>
      </c>
      <c r="C4040" s="4" t="s">
        <v>24</v>
      </c>
      <c r="D4040" s="4" t="s">
        <v>28</v>
      </c>
      <c r="E4040" s="4">
        <v>2.0</v>
      </c>
      <c r="F4040" s="4">
        <v>3.0</v>
      </c>
      <c r="G4040" s="4">
        <v>6.0</v>
      </c>
      <c r="H4040" s="5">
        <v>45197.0</v>
      </c>
      <c r="I4040" s="4">
        <f>IFERROR(__xludf.DUMMYFUNCTION("SPLIT(H4040,""/"")"),28.0)</f>
        <v>28</v>
      </c>
      <c r="J4040" s="4">
        <f>IFERROR(__xludf.DUMMYFUNCTION("""COMPUTED_VALUE"""),9.0)</f>
        <v>9</v>
      </c>
      <c r="K4040" s="4">
        <f>IFERROR(__xludf.DUMMYFUNCTION("""COMPUTED_VALUE"""),2023.0)</f>
        <v>2023</v>
      </c>
    </row>
    <row r="4041">
      <c r="A4041" s="1" t="s">
        <v>9444</v>
      </c>
      <c r="B4041" s="4" t="s">
        <v>55</v>
      </c>
      <c r="C4041" s="4" t="s">
        <v>29</v>
      </c>
      <c r="D4041" s="4" t="s">
        <v>39</v>
      </c>
      <c r="E4041" s="4">
        <v>2.0</v>
      </c>
      <c r="F4041" s="4">
        <v>3.0</v>
      </c>
      <c r="G4041" s="4">
        <v>6.0</v>
      </c>
      <c r="H4041" s="5">
        <v>45198.0</v>
      </c>
      <c r="I4041" s="4">
        <f>IFERROR(__xludf.DUMMYFUNCTION("SPLIT(H4041,""/"")"),29.0)</f>
        <v>29</v>
      </c>
      <c r="J4041" s="4">
        <f>IFERROR(__xludf.DUMMYFUNCTION("""COMPUTED_VALUE"""),9.0)</f>
        <v>9</v>
      </c>
      <c r="K4041" s="4">
        <f>IFERROR(__xludf.DUMMYFUNCTION("""COMPUTED_VALUE"""),2023.0)</f>
        <v>2023</v>
      </c>
    </row>
    <row r="4042">
      <c r="A4042" s="1" t="s">
        <v>8728</v>
      </c>
      <c r="B4042" s="4" t="s">
        <v>55</v>
      </c>
      <c r="C4042" s="4" t="s">
        <v>30</v>
      </c>
      <c r="D4042" s="4" t="s">
        <v>30</v>
      </c>
      <c r="E4042" s="4">
        <v>1.0</v>
      </c>
      <c r="F4042" s="4">
        <v>3.0</v>
      </c>
      <c r="G4042" s="4">
        <v>3.0</v>
      </c>
      <c r="H4042" s="5">
        <v>45199.0</v>
      </c>
      <c r="I4042" s="4">
        <f>IFERROR(__xludf.DUMMYFUNCTION("SPLIT(H4042,""/"")"),30.0)</f>
        <v>30</v>
      </c>
      <c r="J4042" s="4">
        <f>IFERROR(__xludf.DUMMYFUNCTION("""COMPUTED_VALUE"""),9.0)</f>
        <v>9</v>
      </c>
      <c r="K4042" s="4">
        <f>IFERROR(__xludf.DUMMYFUNCTION("""COMPUTED_VALUE"""),2023.0)</f>
        <v>2023</v>
      </c>
    </row>
    <row r="4043">
      <c r="A4043" s="1" t="s">
        <v>6747</v>
      </c>
      <c r="B4043" s="4" t="s">
        <v>55</v>
      </c>
      <c r="C4043" s="4" t="s">
        <v>30</v>
      </c>
      <c r="D4043" s="4" t="s">
        <v>28</v>
      </c>
      <c r="E4043" s="4">
        <v>2.0</v>
      </c>
      <c r="F4043" s="4">
        <v>3.0</v>
      </c>
      <c r="G4043" s="4">
        <v>6.0</v>
      </c>
      <c r="H4043" s="5">
        <v>45199.0</v>
      </c>
      <c r="I4043" s="4">
        <f>IFERROR(__xludf.DUMMYFUNCTION("SPLIT(H4043,""/"")"),30.0)</f>
        <v>30</v>
      </c>
      <c r="J4043" s="4">
        <f>IFERROR(__xludf.DUMMYFUNCTION("""COMPUTED_VALUE"""),9.0)</f>
        <v>9</v>
      </c>
      <c r="K4043" s="4">
        <f>IFERROR(__xludf.DUMMYFUNCTION("""COMPUTED_VALUE"""),2023.0)</f>
        <v>2023</v>
      </c>
    </row>
    <row r="4044">
      <c r="A4044" s="1" t="s">
        <v>7361</v>
      </c>
      <c r="B4044" s="4" t="s">
        <v>55</v>
      </c>
      <c r="C4044" s="4" t="s">
        <v>29</v>
      </c>
      <c r="D4044" s="4" t="s">
        <v>28</v>
      </c>
      <c r="E4044" s="4">
        <v>1.0</v>
      </c>
      <c r="F4044" s="4">
        <v>3.0</v>
      </c>
      <c r="G4044" s="4">
        <v>3.0</v>
      </c>
      <c r="H4044" s="5">
        <v>45200.0</v>
      </c>
      <c r="I4044" s="4">
        <f>IFERROR(__xludf.DUMMYFUNCTION("SPLIT(H4044,""/"")"),1.0)</f>
        <v>1</v>
      </c>
      <c r="J4044" s="4">
        <f>IFERROR(__xludf.DUMMYFUNCTION("""COMPUTED_VALUE"""),10.0)</f>
        <v>10</v>
      </c>
      <c r="K4044" s="4">
        <f>IFERROR(__xludf.DUMMYFUNCTION("""COMPUTED_VALUE"""),2023.0)</f>
        <v>2023</v>
      </c>
    </row>
    <row r="4045">
      <c r="A4045" s="1" t="s">
        <v>8726</v>
      </c>
      <c r="B4045" s="4" t="s">
        <v>55</v>
      </c>
      <c r="C4045" s="4" t="s">
        <v>24</v>
      </c>
      <c r="D4045" s="4" t="s">
        <v>28</v>
      </c>
      <c r="E4045" s="4">
        <v>5.0</v>
      </c>
      <c r="F4045" s="4">
        <v>3.0</v>
      </c>
      <c r="G4045" s="4">
        <v>15.0</v>
      </c>
      <c r="H4045" s="5">
        <v>45200.0</v>
      </c>
      <c r="I4045" s="4">
        <f>IFERROR(__xludf.DUMMYFUNCTION("SPLIT(H4045,""/"")"),1.0)</f>
        <v>1</v>
      </c>
      <c r="J4045" s="4">
        <f>IFERROR(__xludf.DUMMYFUNCTION("""COMPUTED_VALUE"""),10.0)</f>
        <v>10</v>
      </c>
      <c r="K4045" s="4">
        <f>IFERROR(__xludf.DUMMYFUNCTION("""COMPUTED_VALUE"""),2023.0)</f>
        <v>2023</v>
      </c>
    </row>
    <row r="4046">
      <c r="A4046" s="1" t="s">
        <v>5899</v>
      </c>
      <c r="B4046" s="4" t="s">
        <v>55</v>
      </c>
      <c r="C4046" s="4" t="s">
        <v>30</v>
      </c>
      <c r="D4046" s="4" t="s">
        <v>28</v>
      </c>
      <c r="E4046" s="4">
        <v>1.0</v>
      </c>
      <c r="F4046" s="4">
        <v>3.0</v>
      </c>
      <c r="G4046" s="4">
        <v>3.0</v>
      </c>
      <c r="H4046" s="5">
        <v>45200.0</v>
      </c>
      <c r="I4046" s="4">
        <f>IFERROR(__xludf.DUMMYFUNCTION("SPLIT(H4046,""/"")"),1.0)</f>
        <v>1</v>
      </c>
      <c r="J4046" s="4">
        <f>IFERROR(__xludf.DUMMYFUNCTION("""COMPUTED_VALUE"""),10.0)</f>
        <v>10</v>
      </c>
      <c r="K4046" s="4">
        <f>IFERROR(__xludf.DUMMYFUNCTION("""COMPUTED_VALUE"""),2023.0)</f>
        <v>2023</v>
      </c>
    </row>
    <row r="4047">
      <c r="A4047" s="1" t="s">
        <v>1034</v>
      </c>
      <c r="B4047" s="4" t="s">
        <v>55</v>
      </c>
      <c r="C4047" s="4" t="s">
        <v>30</v>
      </c>
      <c r="D4047" s="4" t="s">
        <v>23</v>
      </c>
      <c r="E4047" s="4">
        <v>5.0</v>
      </c>
      <c r="F4047" s="4">
        <v>3.0</v>
      </c>
      <c r="G4047" s="4">
        <v>15.0</v>
      </c>
      <c r="H4047" s="5">
        <v>45200.0</v>
      </c>
      <c r="I4047" s="4">
        <f>IFERROR(__xludf.DUMMYFUNCTION("SPLIT(H4047,""/"")"),1.0)</f>
        <v>1</v>
      </c>
      <c r="J4047" s="4">
        <f>IFERROR(__xludf.DUMMYFUNCTION("""COMPUTED_VALUE"""),10.0)</f>
        <v>10</v>
      </c>
      <c r="K4047" s="4">
        <f>IFERROR(__xludf.DUMMYFUNCTION("""COMPUTED_VALUE"""),2023.0)</f>
        <v>2023</v>
      </c>
    </row>
    <row r="4048">
      <c r="A4048" s="1" t="s">
        <v>5886</v>
      </c>
      <c r="B4048" s="4" t="s">
        <v>55</v>
      </c>
      <c r="C4048" s="4" t="s">
        <v>24</v>
      </c>
      <c r="D4048" s="4" t="s">
        <v>28</v>
      </c>
      <c r="E4048" s="4">
        <v>3.0</v>
      </c>
      <c r="F4048" s="4">
        <v>3.0</v>
      </c>
      <c r="G4048" s="4">
        <v>9.0</v>
      </c>
      <c r="H4048" s="5">
        <v>45201.0</v>
      </c>
      <c r="I4048" s="4">
        <f>IFERROR(__xludf.DUMMYFUNCTION("SPLIT(H4048,""/"")"),2.0)</f>
        <v>2</v>
      </c>
      <c r="J4048" s="4">
        <f>IFERROR(__xludf.DUMMYFUNCTION("""COMPUTED_VALUE"""),10.0)</f>
        <v>10</v>
      </c>
      <c r="K4048" s="4">
        <f>IFERROR(__xludf.DUMMYFUNCTION("""COMPUTED_VALUE"""),2023.0)</f>
        <v>2023</v>
      </c>
    </row>
    <row r="4049">
      <c r="A4049" s="1" t="s">
        <v>4380</v>
      </c>
      <c r="B4049" s="4" t="s">
        <v>55</v>
      </c>
      <c r="C4049" s="4" t="s">
        <v>30</v>
      </c>
      <c r="D4049" s="4" t="s">
        <v>23</v>
      </c>
      <c r="E4049" s="4">
        <v>5.0</v>
      </c>
      <c r="F4049" s="4">
        <v>3.0</v>
      </c>
      <c r="G4049" s="4">
        <v>15.0</v>
      </c>
      <c r="H4049" s="5">
        <v>45201.0</v>
      </c>
      <c r="I4049" s="4">
        <f>IFERROR(__xludf.DUMMYFUNCTION("SPLIT(H4049,""/"")"),2.0)</f>
        <v>2</v>
      </c>
      <c r="J4049" s="4">
        <f>IFERROR(__xludf.DUMMYFUNCTION("""COMPUTED_VALUE"""),10.0)</f>
        <v>10</v>
      </c>
      <c r="K4049" s="4">
        <f>IFERROR(__xludf.DUMMYFUNCTION("""COMPUTED_VALUE"""),2023.0)</f>
        <v>2023</v>
      </c>
    </row>
    <row r="4050">
      <c r="A4050" s="1" t="s">
        <v>6061</v>
      </c>
      <c r="B4050" s="4" t="s">
        <v>55</v>
      </c>
      <c r="C4050" s="4" t="s">
        <v>30</v>
      </c>
      <c r="D4050" s="4" t="s">
        <v>23</v>
      </c>
      <c r="E4050" s="4">
        <v>2.0</v>
      </c>
      <c r="F4050" s="4">
        <v>3.0</v>
      </c>
      <c r="G4050" s="4">
        <v>6.0</v>
      </c>
      <c r="H4050" s="5">
        <v>45201.0</v>
      </c>
      <c r="I4050" s="4">
        <f>IFERROR(__xludf.DUMMYFUNCTION("SPLIT(H4050,""/"")"),2.0)</f>
        <v>2</v>
      </c>
      <c r="J4050" s="4">
        <f>IFERROR(__xludf.DUMMYFUNCTION("""COMPUTED_VALUE"""),10.0)</f>
        <v>10</v>
      </c>
      <c r="K4050" s="4">
        <f>IFERROR(__xludf.DUMMYFUNCTION("""COMPUTED_VALUE"""),2023.0)</f>
        <v>2023</v>
      </c>
    </row>
    <row r="4051">
      <c r="A4051" s="1" t="s">
        <v>82</v>
      </c>
      <c r="B4051" s="4" t="s">
        <v>55</v>
      </c>
      <c r="C4051" s="4" t="s">
        <v>24</v>
      </c>
      <c r="D4051" s="4" t="s">
        <v>30</v>
      </c>
      <c r="E4051" s="4">
        <v>4.0</v>
      </c>
      <c r="F4051" s="4">
        <v>3.0</v>
      </c>
      <c r="G4051" s="4">
        <v>12.0</v>
      </c>
      <c r="H4051" s="5">
        <v>45201.0</v>
      </c>
      <c r="I4051" s="4">
        <f>IFERROR(__xludf.DUMMYFUNCTION("SPLIT(H4051,""/"")"),2.0)</f>
        <v>2</v>
      </c>
      <c r="J4051" s="4">
        <f>IFERROR(__xludf.DUMMYFUNCTION("""COMPUTED_VALUE"""),10.0)</f>
        <v>10</v>
      </c>
      <c r="K4051" s="4">
        <f>IFERROR(__xludf.DUMMYFUNCTION("""COMPUTED_VALUE"""),2023.0)</f>
        <v>2023</v>
      </c>
    </row>
    <row r="4052">
      <c r="A4052" s="1" t="s">
        <v>7153</v>
      </c>
      <c r="B4052" s="4" t="s">
        <v>55</v>
      </c>
      <c r="C4052" s="4" t="s">
        <v>24</v>
      </c>
      <c r="D4052" s="4" t="s">
        <v>39</v>
      </c>
      <c r="E4052" s="4">
        <v>3.0</v>
      </c>
      <c r="F4052" s="4">
        <v>3.0</v>
      </c>
      <c r="G4052" s="4">
        <v>9.0</v>
      </c>
      <c r="H4052" s="5">
        <v>45202.0</v>
      </c>
      <c r="I4052" s="4">
        <f>IFERROR(__xludf.DUMMYFUNCTION("SPLIT(H4052,""/"")"),3.0)</f>
        <v>3</v>
      </c>
      <c r="J4052" s="4">
        <f>IFERROR(__xludf.DUMMYFUNCTION("""COMPUTED_VALUE"""),10.0)</f>
        <v>10</v>
      </c>
      <c r="K4052" s="4">
        <f>IFERROR(__xludf.DUMMYFUNCTION("""COMPUTED_VALUE"""),2023.0)</f>
        <v>2023</v>
      </c>
    </row>
    <row r="4053">
      <c r="A4053" s="1" t="s">
        <v>9193</v>
      </c>
      <c r="B4053" s="4" t="s">
        <v>55</v>
      </c>
      <c r="C4053" s="4" t="s">
        <v>29</v>
      </c>
      <c r="D4053" s="4" t="s">
        <v>30</v>
      </c>
      <c r="E4053" s="4">
        <v>2.0</v>
      </c>
      <c r="F4053" s="4">
        <v>3.0</v>
      </c>
      <c r="G4053" s="4">
        <v>6.0</v>
      </c>
      <c r="H4053" s="5">
        <v>45203.0</v>
      </c>
      <c r="I4053" s="4">
        <f>IFERROR(__xludf.DUMMYFUNCTION("SPLIT(H4053,""/"")"),4.0)</f>
        <v>4</v>
      </c>
      <c r="J4053" s="4">
        <f>IFERROR(__xludf.DUMMYFUNCTION("""COMPUTED_VALUE"""),10.0)</f>
        <v>10</v>
      </c>
      <c r="K4053" s="4">
        <f>IFERROR(__xludf.DUMMYFUNCTION("""COMPUTED_VALUE"""),2023.0)</f>
        <v>2023</v>
      </c>
    </row>
    <row r="4054">
      <c r="A4054" s="1" t="s">
        <v>451</v>
      </c>
      <c r="B4054" s="4" t="s">
        <v>55</v>
      </c>
      <c r="C4054" s="4" t="s">
        <v>24</v>
      </c>
      <c r="D4054" s="4" t="s">
        <v>23</v>
      </c>
      <c r="E4054" s="4">
        <v>1.0</v>
      </c>
      <c r="F4054" s="4">
        <v>3.0</v>
      </c>
      <c r="G4054" s="4">
        <v>3.0</v>
      </c>
      <c r="H4054" s="5">
        <v>45203.0</v>
      </c>
      <c r="I4054" s="4">
        <f>IFERROR(__xludf.DUMMYFUNCTION("SPLIT(H4054,""/"")"),4.0)</f>
        <v>4</v>
      </c>
      <c r="J4054" s="4">
        <f>IFERROR(__xludf.DUMMYFUNCTION("""COMPUTED_VALUE"""),10.0)</f>
        <v>10</v>
      </c>
      <c r="K4054" s="4">
        <f>IFERROR(__xludf.DUMMYFUNCTION("""COMPUTED_VALUE"""),2023.0)</f>
        <v>2023</v>
      </c>
    </row>
    <row r="4055">
      <c r="A4055" s="1" t="s">
        <v>1701</v>
      </c>
      <c r="B4055" s="4" t="s">
        <v>55</v>
      </c>
      <c r="C4055" s="4" t="s">
        <v>30</v>
      </c>
      <c r="D4055" s="4" t="s">
        <v>39</v>
      </c>
      <c r="E4055" s="4">
        <v>5.0</v>
      </c>
      <c r="F4055" s="4">
        <v>3.0</v>
      </c>
      <c r="G4055" s="4">
        <v>15.0</v>
      </c>
      <c r="H4055" s="5">
        <v>45203.0</v>
      </c>
      <c r="I4055" s="4">
        <f>IFERROR(__xludf.DUMMYFUNCTION("SPLIT(H4055,""/"")"),4.0)</f>
        <v>4</v>
      </c>
      <c r="J4055" s="4">
        <f>IFERROR(__xludf.DUMMYFUNCTION("""COMPUTED_VALUE"""),10.0)</f>
        <v>10</v>
      </c>
      <c r="K4055" s="4">
        <f>IFERROR(__xludf.DUMMYFUNCTION("""COMPUTED_VALUE"""),2023.0)</f>
        <v>2023</v>
      </c>
    </row>
    <row r="4056">
      <c r="A4056" s="1" t="s">
        <v>5607</v>
      </c>
      <c r="B4056" s="4" t="s">
        <v>55</v>
      </c>
      <c r="C4056" s="4" t="s">
        <v>30</v>
      </c>
      <c r="D4056" s="4" t="s">
        <v>23</v>
      </c>
      <c r="E4056" s="4">
        <v>3.0</v>
      </c>
      <c r="F4056" s="4">
        <v>3.0</v>
      </c>
      <c r="G4056" s="4">
        <v>9.0</v>
      </c>
      <c r="H4056" s="5">
        <v>45204.0</v>
      </c>
      <c r="I4056" s="4">
        <f>IFERROR(__xludf.DUMMYFUNCTION("SPLIT(H4056,""/"")"),5.0)</f>
        <v>5</v>
      </c>
      <c r="J4056" s="4">
        <f>IFERROR(__xludf.DUMMYFUNCTION("""COMPUTED_VALUE"""),10.0)</f>
        <v>10</v>
      </c>
      <c r="K4056" s="4">
        <f>IFERROR(__xludf.DUMMYFUNCTION("""COMPUTED_VALUE"""),2023.0)</f>
        <v>2023</v>
      </c>
    </row>
    <row r="4057">
      <c r="A4057" s="1" t="s">
        <v>1722</v>
      </c>
      <c r="B4057" s="4" t="s">
        <v>55</v>
      </c>
      <c r="C4057" s="4" t="s">
        <v>29</v>
      </c>
      <c r="D4057" s="4" t="s">
        <v>23</v>
      </c>
      <c r="E4057" s="4">
        <v>5.0</v>
      </c>
      <c r="F4057" s="4">
        <v>3.0</v>
      </c>
      <c r="G4057" s="4">
        <v>15.0</v>
      </c>
      <c r="H4057" s="5">
        <v>45204.0</v>
      </c>
      <c r="I4057" s="4">
        <f>IFERROR(__xludf.DUMMYFUNCTION("SPLIT(H4057,""/"")"),5.0)</f>
        <v>5</v>
      </c>
      <c r="J4057" s="4">
        <f>IFERROR(__xludf.DUMMYFUNCTION("""COMPUTED_VALUE"""),10.0)</f>
        <v>10</v>
      </c>
      <c r="K4057" s="4">
        <f>IFERROR(__xludf.DUMMYFUNCTION("""COMPUTED_VALUE"""),2023.0)</f>
        <v>2023</v>
      </c>
    </row>
    <row r="4058">
      <c r="A4058" s="1" t="s">
        <v>6197</v>
      </c>
      <c r="B4058" s="4" t="s">
        <v>55</v>
      </c>
      <c r="C4058" s="4" t="s">
        <v>30</v>
      </c>
      <c r="D4058" s="4" t="s">
        <v>23</v>
      </c>
      <c r="E4058" s="4">
        <v>4.0</v>
      </c>
      <c r="F4058" s="4">
        <v>3.0</v>
      </c>
      <c r="G4058" s="4">
        <v>12.0</v>
      </c>
      <c r="H4058" s="5">
        <v>45205.0</v>
      </c>
      <c r="I4058" s="4">
        <f>IFERROR(__xludf.DUMMYFUNCTION("SPLIT(H4058,""/"")"),6.0)</f>
        <v>6</v>
      </c>
      <c r="J4058" s="4">
        <f>IFERROR(__xludf.DUMMYFUNCTION("""COMPUTED_VALUE"""),10.0)</f>
        <v>10</v>
      </c>
      <c r="K4058" s="4">
        <f>IFERROR(__xludf.DUMMYFUNCTION("""COMPUTED_VALUE"""),2023.0)</f>
        <v>2023</v>
      </c>
    </row>
    <row r="4059">
      <c r="A4059" s="1" t="s">
        <v>8897</v>
      </c>
      <c r="B4059" s="4" t="s">
        <v>55</v>
      </c>
      <c r="C4059" s="4" t="s">
        <v>24</v>
      </c>
      <c r="D4059" s="4" t="s">
        <v>39</v>
      </c>
      <c r="E4059" s="4">
        <v>4.0</v>
      </c>
      <c r="F4059" s="4">
        <v>3.0</v>
      </c>
      <c r="G4059" s="4">
        <v>12.0</v>
      </c>
      <c r="H4059" s="5">
        <v>45205.0</v>
      </c>
      <c r="I4059" s="4">
        <f>IFERROR(__xludf.DUMMYFUNCTION("SPLIT(H4059,""/"")"),6.0)</f>
        <v>6</v>
      </c>
      <c r="J4059" s="4">
        <f>IFERROR(__xludf.DUMMYFUNCTION("""COMPUTED_VALUE"""),10.0)</f>
        <v>10</v>
      </c>
      <c r="K4059" s="4">
        <f>IFERROR(__xludf.DUMMYFUNCTION("""COMPUTED_VALUE"""),2023.0)</f>
        <v>2023</v>
      </c>
    </row>
    <row r="4060">
      <c r="A4060" s="1" t="s">
        <v>2912</v>
      </c>
      <c r="B4060" s="4" t="s">
        <v>55</v>
      </c>
      <c r="C4060" s="4" t="s">
        <v>30</v>
      </c>
      <c r="D4060" s="4" t="s">
        <v>23</v>
      </c>
      <c r="E4060" s="4">
        <v>3.0</v>
      </c>
      <c r="F4060" s="4">
        <v>3.0</v>
      </c>
      <c r="G4060" s="4">
        <v>9.0</v>
      </c>
      <c r="H4060" s="5">
        <v>45206.0</v>
      </c>
      <c r="I4060" s="4">
        <f>IFERROR(__xludf.DUMMYFUNCTION("SPLIT(H4060,""/"")"),7.0)</f>
        <v>7</v>
      </c>
      <c r="J4060" s="4">
        <f>IFERROR(__xludf.DUMMYFUNCTION("""COMPUTED_VALUE"""),10.0)</f>
        <v>10</v>
      </c>
      <c r="K4060" s="4">
        <f>IFERROR(__xludf.DUMMYFUNCTION("""COMPUTED_VALUE"""),2023.0)</f>
        <v>2023</v>
      </c>
    </row>
    <row r="4061">
      <c r="A4061" s="1" t="s">
        <v>98</v>
      </c>
      <c r="B4061" s="4" t="s">
        <v>55</v>
      </c>
      <c r="C4061" s="4" t="s">
        <v>29</v>
      </c>
      <c r="D4061" s="4" t="s">
        <v>30</v>
      </c>
      <c r="E4061" s="4">
        <v>5.0</v>
      </c>
      <c r="F4061" s="4">
        <v>3.0</v>
      </c>
      <c r="G4061" s="4">
        <v>15.0</v>
      </c>
      <c r="H4061" s="5">
        <v>45206.0</v>
      </c>
      <c r="I4061" s="4">
        <f>IFERROR(__xludf.DUMMYFUNCTION("SPLIT(H4061,""/"")"),7.0)</f>
        <v>7</v>
      </c>
      <c r="J4061" s="4">
        <f>IFERROR(__xludf.DUMMYFUNCTION("""COMPUTED_VALUE"""),10.0)</f>
        <v>10</v>
      </c>
      <c r="K4061" s="4">
        <f>IFERROR(__xludf.DUMMYFUNCTION("""COMPUTED_VALUE"""),2023.0)</f>
        <v>2023</v>
      </c>
    </row>
    <row r="4062">
      <c r="A4062" s="1" t="s">
        <v>706</v>
      </c>
      <c r="B4062" s="4" t="s">
        <v>55</v>
      </c>
      <c r="C4062" s="4" t="s">
        <v>30</v>
      </c>
      <c r="D4062" s="4" t="s">
        <v>28</v>
      </c>
      <c r="E4062" s="4">
        <v>4.0</v>
      </c>
      <c r="F4062" s="4">
        <v>3.0</v>
      </c>
      <c r="G4062" s="4">
        <v>12.0</v>
      </c>
      <c r="H4062" s="5">
        <v>45207.0</v>
      </c>
      <c r="I4062" s="4">
        <f>IFERROR(__xludf.DUMMYFUNCTION("SPLIT(H4062,""/"")"),8.0)</f>
        <v>8</v>
      </c>
      <c r="J4062" s="4">
        <f>IFERROR(__xludf.DUMMYFUNCTION("""COMPUTED_VALUE"""),10.0)</f>
        <v>10</v>
      </c>
      <c r="K4062" s="4">
        <f>IFERROR(__xludf.DUMMYFUNCTION("""COMPUTED_VALUE"""),2023.0)</f>
        <v>2023</v>
      </c>
    </row>
    <row r="4063">
      <c r="A4063" s="1" t="s">
        <v>6728</v>
      </c>
      <c r="B4063" s="4" t="s">
        <v>55</v>
      </c>
      <c r="C4063" s="4" t="s">
        <v>29</v>
      </c>
      <c r="D4063" s="4" t="s">
        <v>28</v>
      </c>
      <c r="E4063" s="4">
        <v>1.0</v>
      </c>
      <c r="F4063" s="4">
        <v>3.0</v>
      </c>
      <c r="G4063" s="4">
        <v>3.0</v>
      </c>
      <c r="H4063" s="5">
        <v>45207.0</v>
      </c>
      <c r="I4063" s="4">
        <f>IFERROR(__xludf.DUMMYFUNCTION("SPLIT(H4063,""/"")"),8.0)</f>
        <v>8</v>
      </c>
      <c r="J4063" s="4">
        <f>IFERROR(__xludf.DUMMYFUNCTION("""COMPUTED_VALUE"""),10.0)</f>
        <v>10</v>
      </c>
      <c r="K4063" s="4">
        <f>IFERROR(__xludf.DUMMYFUNCTION("""COMPUTED_VALUE"""),2023.0)</f>
        <v>2023</v>
      </c>
    </row>
    <row r="4064">
      <c r="A4064" s="1" t="s">
        <v>2976</v>
      </c>
      <c r="B4064" s="4" t="s">
        <v>55</v>
      </c>
      <c r="C4064" s="4" t="s">
        <v>29</v>
      </c>
      <c r="D4064" s="4" t="s">
        <v>39</v>
      </c>
      <c r="E4064" s="4">
        <v>4.0</v>
      </c>
      <c r="F4064" s="4">
        <v>3.0</v>
      </c>
      <c r="G4064" s="4">
        <v>12.0</v>
      </c>
      <c r="H4064" s="5">
        <v>45207.0</v>
      </c>
      <c r="I4064" s="4">
        <f>IFERROR(__xludf.DUMMYFUNCTION("SPLIT(H4064,""/"")"),8.0)</f>
        <v>8</v>
      </c>
      <c r="J4064" s="4">
        <f>IFERROR(__xludf.DUMMYFUNCTION("""COMPUTED_VALUE"""),10.0)</f>
        <v>10</v>
      </c>
      <c r="K4064" s="4">
        <f>IFERROR(__xludf.DUMMYFUNCTION("""COMPUTED_VALUE"""),2023.0)</f>
        <v>2023</v>
      </c>
    </row>
    <row r="4065">
      <c r="A4065" s="1" t="s">
        <v>9430</v>
      </c>
      <c r="B4065" s="4" t="s">
        <v>55</v>
      </c>
      <c r="C4065" s="4" t="s">
        <v>30</v>
      </c>
      <c r="D4065" s="4" t="s">
        <v>30</v>
      </c>
      <c r="E4065" s="4">
        <v>4.0</v>
      </c>
      <c r="F4065" s="4">
        <v>3.0</v>
      </c>
      <c r="G4065" s="4">
        <v>12.0</v>
      </c>
      <c r="H4065" s="5">
        <v>45207.0</v>
      </c>
      <c r="I4065" s="4">
        <f>IFERROR(__xludf.DUMMYFUNCTION("SPLIT(H4065,""/"")"),8.0)</f>
        <v>8</v>
      </c>
      <c r="J4065" s="4">
        <f>IFERROR(__xludf.DUMMYFUNCTION("""COMPUTED_VALUE"""),10.0)</f>
        <v>10</v>
      </c>
      <c r="K4065" s="4">
        <f>IFERROR(__xludf.DUMMYFUNCTION("""COMPUTED_VALUE"""),2023.0)</f>
        <v>2023</v>
      </c>
    </row>
    <row r="4066">
      <c r="A4066" s="1" t="s">
        <v>813</v>
      </c>
      <c r="B4066" s="4" t="s">
        <v>55</v>
      </c>
      <c r="C4066" s="4" t="s">
        <v>30</v>
      </c>
      <c r="D4066" s="4" t="s">
        <v>39</v>
      </c>
      <c r="E4066" s="4">
        <v>4.0</v>
      </c>
      <c r="F4066" s="4">
        <v>3.0</v>
      </c>
      <c r="G4066" s="4">
        <v>12.0</v>
      </c>
      <c r="H4066" s="5">
        <v>45207.0</v>
      </c>
      <c r="I4066" s="4">
        <f>IFERROR(__xludf.DUMMYFUNCTION("SPLIT(H4066,""/"")"),8.0)</f>
        <v>8</v>
      </c>
      <c r="J4066" s="4">
        <f>IFERROR(__xludf.DUMMYFUNCTION("""COMPUTED_VALUE"""),10.0)</f>
        <v>10</v>
      </c>
      <c r="K4066" s="4">
        <f>IFERROR(__xludf.DUMMYFUNCTION("""COMPUTED_VALUE"""),2023.0)</f>
        <v>2023</v>
      </c>
    </row>
    <row r="4067">
      <c r="A4067" s="1" t="s">
        <v>3895</v>
      </c>
      <c r="B4067" s="4" t="s">
        <v>55</v>
      </c>
      <c r="C4067" s="4" t="s">
        <v>29</v>
      </c>
      <c r="D4067" s="4" t="s">
        <v>30</v>
      </c>
      <c r="E4067" s="4">
        <v>2.0</v>
      </c>
      <c r="F4067" s="4">
        <v>3.0</v>
      </c>
      <c r="G4067" s="4">
        <v>6.0</v>
      </c>
      <c r="H4067" s="5">
        <v>45207.0</v>
      </c>
      <c r="I4067" s="4">
        <f>IFERROR(__xludf.DUMMYFUNCTION("SPLIT(H4067,""/"")"),8.0)</f>
        <v>8</v>
      </c>
      <c r="J4067" s="4">
        <f>IFERROR(__xludf.DUMMYFUNCTION("""COMPUTED_VALUE"""),10.0)</f>
        <v>10</v>
      </c>
      <c r="K4067" s="4">
        <f>IFERROR(__xludf.DUMMYFUNCTION("""COMPUTED_VALUE"""),2023.0)</f>
        <v>2023</v>
      </c>
    </row>
    <row r="4068">
      <c r="A4068" s="1" t="s">
        <v>5923</v>
      </c>
      <c r="B4068" s="4" t="s">
        <v>55</v>
      </c>
      <c r="C4068" s="4" t="s">
        <v>30</v>
      </c>
      <c r="D4068" s="4" t="s">
        <v>30</v>
      </c>
      <c r="E4068" s="4">
        <v>2.0</v>
      </c>
      <c r="F4068" s="4">
        <v>3.0</v>
      </c>
      <c r="G4068" s="4">
        <v>6.0</v>
      </c>
      <c r="H4068" s="5">
        <v>45207.0</v>
      </c>
      <c r="I4068" s="4">
        <f>IFERROR(__xludf.DUMMYFUNCTION("SPLIT(H4068,""/"")"),8.0)</f>
        <v>8</v>
      </c>
      <c r="J4068" s="4">
        <f>IFERROR(__xludf.DUMMYFUNCTION("""COMPUTED_VALUE"""),10.0)</f>
        <v>10</v>
      </c>
      <c r="K4068" s="4">
        <f>IFERROR(__xludf.DUMMYFUNCTION("""COMPUTED_VALUE"""),2023.0)</f>
        <v>2023</v>
      </c>
    </row>
    <row r="4069">
      <c r="A4069" s="1" t="s">
        <v>8269</v>
      </c>
      <c r="B4069" s="4" t="s">
        <v>55</v>
      </c>
      <c r="C4069" s="4" t="s">
        <v>30</v>
      </c>
      <c r="D4069" s="4" t="s">
        <v>30</v>
      </c>
      <c r="E4069" s="4">
        <v>2.0</v>
      </c>
      <c r="F4069" s="4">
        <v>3.0</v>
      </c>
      <c r="G4069" s="4">
        <v>6.0</v>
      </c>
      <c r="H4069" s="5">
        <v>45208.0</v>
      </c>
      <c r="I4069" s="4">
        <f>IFERROR(__xludf.DUMMYFUNCTION("SPLIT(H4069,""/"")"),9.0)</f>
        <v>9</v>
      </c>
      <c r="J4069" s="4">
        <f>IFERROR(__xludf.DUMMYFUNCTION("""COMPUTED_VALUE"""),10.0)</f>
        <v>10</v>
      </c>
      <c r="K4069" s="4">
        <f>IFERROR(__xludf.DUMMYFUNCTION("""COMPUTED_VALUE"""),2023.0)</f>
        <v>2023</v>
      </c>
    </row>
    <row r="4070">
      <c r="A4070" s="1" t="s">
        <v>2577</v>
      </c>
      <c r="B4070" s="4" t="s">
        <v>55</v>
      </c>
      <c r="C4070" s="4" t="s">
        <v>29</v>
      </c>
      <c r="D4070" s="4" t="s">
        <v>28</v>
      </c>
      <c r="E4070" s="4">
        <v>4.0</v>
      </c>
      <c r="F4070" s="4">
        <v>3.0</v>
      </c>
      <c r="G4070" s="4">
        <v>12.0</v>
      </c>
      <c r="H4070" s="5">
        <v>45208.0</v>
      </c>
      <c r="I4070" s="4">
        <f>IFERROR(__xludf.DUMMYFUNCTION("SPLIT(H4070,""/"")"),9.0)</f>
        <v>9</v>
      </c>
      <c r="J4070" s="4">
        <f>IFERROR(__xludf.DUMMYFUNCTION("""COMPUTED_VALUE"""),10.0)</f>
        <v>10</v>
      </c>
      <c r="K4070" s="4">
        <f>IFERROR(__xludf.DUMMYFUNCTION("""COMPUTED_VALUE"""),2023.0)</f>
        <v>2023</v>
      </c>
    </row>
    <row r="4071">
      <c r="A4071" s="1" t="s">
        <v>8256</v>
      </c>
      <c r="B4071" s="4" t="s">
        <v>55</v>
      </c>
      <c r="C4071" s="4" t="s">
        <v>29</v>
      </c>
      <c r="D4071" s="4" t="s">
        <v>23</v>
      </c>
      <c r="E4071" s="4">
        <v>2.0</v>
      </c>
      <c r="F4071" s="4">
        <v>3.0</v>
      </c>
      <c r="G4071" s="4">
        <v>6.0</v>
      </c>
      <c r="H4071" s="5">
        <v>45208.0</v>
      </c>
      <c r="I4071" s="4">
        <f>IFERROR(__xludf.DUMMYFUNCTION("SPLIT(H4071,""/"")"),9.0)</f>
        <v>9</v>
      </c>
      <c r="J4071" s="4">
        <f>IFERROR(__xludf.DUMMYFUNCTION("""COMPUTED_VALUE"""),10.0)</f>
        <v>10</v>
      </c>
      <c r="K4071" s="4">
        <f>IFERROR(__xludf.DUMMYFUNCTION("""COMPUTED_VALUE"""),2023.0)</f>
        <v>2023</v>
      </c>
    </row>
    <row r="4072">
      <c r="A4072" s="1" t="s">
        <v>8445</v>
      </c>
      <c r="B4072" s="4" t="s">
        <v>55</v>
      </c>
      <c r="C4072" s="4" t="s">
        <v>24</v>
      </c>
      <c r="D4072" s="4" t="s">
        <v>23</v>
      </c>
      <c r="E4072" s="4">
        <v>2.0</v>
      </c>
      <c r="F4072" s="4">
        <v>3.0</v>
      </c>
      <c r="G4072" s="4">
        <v>6.0</v>
      </c>
      <c r="H4072" s="7">
        <v>45209.0</v>
      </c>
      <c r="I4072" s="4">
        <f>IFERROR(__xludf.DUMMYFUNCTION("SPLIT(H4072,""/"")"),10.0)</f>
        <v>10</v>
      </c>
      <c r="J4072" s="4">
        <f>IFERROR(__xludf.DUMMYFUNCTION("""COMPUTED_VALUE"""),10.0)</f>
        <v>10</v>
      </c>
      <c r="K4072" s="4">
        <f>IFERROR(__xludf.DUMMYFUNCTION("""COMPUTED_VALUE"""),2023.0)</f>
        <v>2023</v>
      </c>
    </row>
    <row r="4073">
      <c r="A4073" s="1" t="s">
        <v>2196</v>
      </c>
      <c r="B4073" s="4" t="s">
        <v>55</v>
      </c>
      <c r="C4073" s="4" t="s">
        <v>24</v>
      </c>
      <c r="D4073" s="4" t="s">
        <v>28</v>
      </c>
      <c r="E4073" s="4">
        <v>5.0</v>
      </c>
      <c r="F4073" s="4">
        <v>3.0</v>
      </c>
      <c r="G4073" s="4">
        <v>15.0</v>
      </c>
      <c r="H4073" s="7">
        <v>45209.0</v>
      </c>
      <c r="I4073" s="4">
        <f>IFERROR(__xludf.DUMMYFUNCTION("SPLIT(H4073,""/"")"),10.0)</f>
        <v>10</v>
      </c>
      <c r="J4073" s="4">
        <f>IFERROR(__xludf.DUMMYFUNCTION("""COMPUTED_VALUE"""),10.0)</f>
        <v>10</v>
      </c>
      <c r="K4073" s="4">
        <f>IFERROR(__xludf.DUMMYFUNCTION("""COMPUTED_VALUE"""),2023.0)</f>
        <v>2023</v>
      </c>
    </row>
    <row r="4074">
      <c r="A4074" s="1" t="s">
        <v>4184</v>
      </c>
      <c r="B4074" s="4" t="s">
        <v>55</v>
      </c>
      <c r="C4074" s="4" t="s">
        <v>29</v>
      </c>
      <c r="D4074" s="4" t="s">
        <v>30</v>
      </c>
      <c r="E4074" s="4">
        <v>2.0</v>
      </c>
      <c r="F4074" s="4">
        <v>3.0</v>
      </c>
      <c r="G4074" s="4">
        <v>6.0</v>
      </c>
      <c r="H4074" s="7">
        <v>45210.0</v>
      </c>
      <c r="I4074" s="4">
        <f>IFERROR(__xludf.DUMMYFUNCTION("SPLIT(H4074,""/"")"),11.0)</f>
        <v>11</v>
      </c>
      <c r="J4074" s="4">
        <f>IFERROR(__xludf.DUMMYFUNCTION("""COMPUTED_VALUE"""),10.0)</f>
        <v>10</v>
      </c>
      <c r="K4074" s="4">
        <f>IFERROR(__xludf.DUMMYFUNCTION("""COMPUTED_VALUE"""),2023.0)</f>
        <v>2023</v>
      </c>
    </row>
    <row r="4075">
      <c r="A4075" s="1" t="s">
        <v>4300</v>
      </c>
      <c r="B4075" s="4" t="s">
        <v>55</v>
      </c>
      <c r="C4075" s="4" t="s">
        <v>30</v>
      </c>
      <c r="D4075" s="4" t="s">
        <v>30</v>
      </c>
      <c r="E4075" s="4">
        <v>4.0</v>
      </c>
      <c r="F4075" s="4">
        <v>3.0</v>
      </c>
      <c r="G4075" s="4">
        <v>12.0</v>
      </c>
      <c r="H4075" s="7">
        <v>45210.0</v>
      </c>
      <c r="I4075" s="4">
        <f>IFERROR(__xludf.DUMMYFUNCTION("SPLIT(H4075,""/"")"),11.0)</f>
        <v>11</v>
      </c>
      <c r="J4075" s="4">
        <f>IFERROR(__xludf.DUMMYFUNCTION("""COMPUTED_VALUE"""),10.0)</f>
        <v>10</v>
      </c>
      <c r="K4075" s="4">
        <f>IFERROR(__xludf.DUMMYFUNCTION("""COMPUTED_VALUE"""),2023.0)</f>
        <v>2023</v>
      </c>
    </row>
    <row r="4076">
      <c r="A4076" s="1" t="s">
        <v>4652</v>
      </c>
      <c r="B4076" s="4" t="s">
        <v>55</v>
      </c>
      <c r="C4076" s="4" t="s">
        <v>24</v>
      </c>
      <c r="D4076" s="4" t="s">
        <v>23</v>
      </c>
      <c r="E4076" s="4">
        <v>5.0</v>
      </c>
      <c r="F4076" s="4">
        <v>3.0</v>
      </c>
      <c r="G4076" s="4">
        <v>15.0</v>
      </c>
      <c r="H4076" s="7">
        <v>45210.0</v>
      </c>
      <c r="I4076" s="4">
        <f>IFERROR(__xludf.DUMMYFUNCTION("SPLIT(H4076,""/"")"),11.0)</f>
        <v>11</v>
      </c>
      <c r="J4076" s="4">
        <f>IFERROR(__xludf.DUMMYFUNCTION("""COMPUTED_VALUE"""),10.0)</f>
        <v>10</v>
      </c>
      <c r="K4076" s="4">
        <f>IFERROR(__xludf.DUMMYFUNCTION("""COMPUTED_VALUE"""),2023.0)</f>
        <v>2023</v>
      </c>
    </row>
    <row r="4077">
      <c r="A4077" s="1" t="s">
        <v>4639</v>
      </c>
      <c r="B4077" s="4" t="s">
        <v>55</v>
      </c>
      <c r="C4077" s="4" t="s">
        <v>24</v>
      </c>
      <c r="D4077" s="4" t="s">
        <v>23</v>
      </c>
      <c r="E4077" s="4">
        <v>2.0</v>
      </c>
      <c r="F4077" s="4">
        <v>3.0</v>
      </c>
      <c r="G4077" s="4">
        <v>6.0</v>
      </c>
      <c r="H4077" s="7">
        <v>45210.0</v>
      </c>
      <c r="I4077" s="4">
        <f>IFERROR(__xludf.DUMMYFUNCTION("SPLIT(H4077,""/"")"),11.0)</f>
        <v>11</v>
      </c>
      <c r="J4077" s="4">
        <f>IFERROR(__xludf.DUMMYFUNCTION("""COMPUTED_VALUE"""),10.0)</f>
        <v>10</v>
      </c>
      <c r="K4077" s="4">
        <f>IFERROR(__xludf.DUMMYFUNCTION("""COMPUTED_VALUE"""),2023.0)</f>
        <v>2023</v>
      </c>
    </row>
    <row r="4078">
      <c r="A4078" s="1" t="s">
        <v>6446</v>
      </c>
      <c r="B4078" s="4" t="s">
        <v>55</v>
      </c>
      <c r="C4078" s="4" t="s">
        <v>29</v>
      </c>
      <c r="D4078" s="4" t="s">
        <v>30</v>
      </c>
      <c r="E4078" s="4">
        <v>2.0</v>
      </c>
      <c r="F4078" s="4">
        <v>3.0</v>
      </c>
      <c r="G4078" s="4">
        <v>6.0</v>
      </c>
      <c r="H4078" s="7">
        <v>45211.0</v>
      </c>
      <c r="I4078" s="4">
        <f>IFERROR(__xludf.DUMMYFUNCTION("SPLIT(H4078,""/"")"),12.0)</f>
        <v>12</v>
      </c>
      <c r="J4078" s="4">
        <f>IFERROR(__xludf.DUMMYFUNCTION("""COMPUTED_VALUE"""),10.0)</f>
        <v>10</v>
      </c>
      <c r="K4078" s="4">
        <f>IFERROR(__xludf.DUMMYFUNCTION("""COMPUTED_VALUE"""),2023.0)</f>
        <v>2023</v>
      </c>
    </row>
    <row r="4079">
      <c r="A4079" s="1" t="s">
        <v>7476</v>
      </c>
      <c r="B4079" s="4" t="s">
        <v>55</v>
      </c>
      <c r="C4079" s="4" t="s">
        <v>24</v>
      </c>
      <c r="D4079" s="4" t="s">
        <v>39</v>
      </c>
      <c r="E4079" s="4">
        <v>2.0</v>
      </c>
      <c r="F4079" s="4">
        <v>3.0</v>
      </c>
      <c r="G4079" s="4">
        <v>6.0</v>
      </c>
      <c r="H4079" s="7">
        <v>45211.0</v>
      </c>
      <c r="I4079" s="4">
        <f>IFERROR(__xludf.DUMMYFUNCTION("SPLIT(H4079,""/"")"),12.0)</f>
        <v>12</v>
      </c>
      <c r="J4079" s="4">
        <f>IFERROR(__xludf.DUMMYFUNCTION("""COMPUTED_VALUE"""),10.0)</f>
        <v>10</v>
      </c>
      <c r="K4079" s="4">
        <f>IFERROR(__xludf.DUMMYFUNCTION("""COMPUTED_VALUE"""),2023.0)</f>
        <v>2023</v>
      </c>
    </row>
    <row r="4080">
      <c r="A4080" s="1" t="s">
        <v>2162</v>
      </c>
      <c r="B4080" s="4" t="s">
        <v>55</v>
      </c>
      <c r="C4080" s="4" t="s">
        <v>24</v>
      </c>
      <c r="D4080" s="4" t="s">
        <v>23</v>
      </c>
      <c r="E4080" s="4">
        <v>2.0</v>
      </c>
      <c r="F4080" s="4">
        <v>3.0</v>
      </c>
      <c r="G4080" s="4">
        <v>6.0</v>
      </c>
      <c r="H4080" s="7">
        <v>45212.0</v>
      </c>
      <c r="I4080" s="4">
        <f>IFERROR(__xludf.DUMMYFUNCTION("SPLIT(H4080,""/"")"),13.0)</f>
        <v>13</v>
      </c>
      <c r="J4080" s="4">
        <f>IFERROR(__xludf.DUMMYFUNCTION("""COMPUTED_VALUE"""),10.0)</f>
        <v>10</v>
      </c>
      <c r="K4080" s="4">
        <f>IFERROR(__xludf.DUMMYFUNCTION("""COMPUTED_VALUE"""),2023.0)</f>
        <v>2023</v>
      </c>
    </row>
    <row r="4081">
      <c r="A4081" s="1" t="s">
        <v>5300</v>
      </c>
      <c r="B4081" s="4" t="s">
        <v>55</v>
      </c>
      <c r="C4081" s="4" t="s">
        <v>30</v>
      </c>
      <c r="D4081" s="4" t="s">
        <v>39</v>
      </c>
      <c r="E4081" s="4">
        <v>3.0</v>
      </c>
      <c r="F4081" s="4">
        <v>3.0</v>
      </c>
      <c r="G4081" s="4">
        <v>9.0</v>
      </c>
      <c r="H4081" s="7">
        <v>45212.0</v>
      </c>
      <c r="I4081" s="4">
        <f>IFERROR(__xludf.DUMMYFUNCTION("SPLIT(H4081,""/"")"),13.0)</f>
        <v>13</v>
      </c>
      <c r="J4081" s="4">
        <f>IFERROR(__xludf.DUMMYFUNCTION("""COMPUTED_VALUE"""),10.0)</f>
        <v>10</v>
      </c>
      <c r="K4081" s="4">
        <f>IFERROR(__xludf.DUMMYFUNCTION("""COMPUTED_VALUE"""),2023.0)</f>
        <v>2023</v>
      </c>
    </row>
    <row r="4082">
      <c r="A4082" s="1" t="s">
        <v>7236</v>
      </c>
      <c r="B4082" s="4" t="s">
        <v>55</v>
      </c>
      <c r="C4082" s="4" t="s">
        <v>30</v>
      </c>
      <c r="D4082" s="4" t="s">
        <v>39</v>
      </c>
      <c r="E4082" s="4">
        <v>5.0</v>
      </c>
      <c r="F4082" s="4">
        <v>3.0</v>
      </c>
      <c r="G4082" s="4">
        <v>15.0</v>
      </c>
      <c r="H4082" s="7">
        <v>45212.0</v>
      </c>
      <c r="I4082" s="4">
        <f>IFERROR(__xludf.DUMMYFUNCTION("SPLIT(H4082,""/"")"),13.0)</f>
        <v>13</v>
      </c>
      <c r="J4082" s="4">
        <f>IFERROR(__xludf.DUMMYFUNCTION("""COMPUTED_VALUE"""),10.0)</f>
        <v>10</v>
      </c>
      <c r="K4082" s="4">
        <f>IFERROR(__xludf.DUMMYFUNCTION("""COMPUTED_VALUE"""),2023.0)</f>
        <v>2023</v>
      </c>
    </row>
    <row r="4083">
      <c r="A4083" s="1" t="s">
        <v>9253</v>
      </c>
      <c r="B4083" s="4" t="s">
        <v>55</v>
      </c>
      <c r="C4083" s="4" t="s">
        <v>24</v>
      </c>
      <c r="D4083" s="4" t="s">
        <v>39</v>
      </c>
      <c r="E4083" s="4">
        <v>3.0</v>
      </c>
      <c r="F4083" s="4">
        <v>3.0</v>
      </c>
      <c r="G4083" s="4">
        <v>9.0</v>
      </c>
      <c r="H4083" s="7">
        <v>45212.0</v>
      </c>
      <c r="I4083" s="4">
        <f>IFERROR(__xludf.DUMMYFUNCTION("SPLIT(H4083,""/"")"),13.0)</f>
        <v>13</v>
      </c>
      <c r="J4083" s="4">
        <f>IFERROR(__xludf.DUMMYFUNCTION("""COMPUTED_VALUE"""),10.0)</f>
        <v>10</v>
      </c>
      <c r="K4083" s="4">
        <f>IFERROR(__xludf.DUMMYFUNCTION("""COMPUTED_VALUE"""),2023.0)</f>
        <v>2023</v>
      </c>
    </row>
    <row r="4084">
      <c r="A4084" s="1" t="s">
        <v>9554</v>
      </c>
      <c r="B4084" s="4" t="s">
        <v>55</v>
      </c>
      <c r="C4084" s="4" t="s">
        <v>30</v>
      </c>
      <c r="D4084" s="4" t="s">
        <v>39</v>
      </c>
      <c r="E4084" s="4">
        <v>3.0</v>
      </c>
      <c r="F4084" s="4">
        <v>3.0</v>
      </c>
      <c r="G4084" s="4">
        <v>9.0</v>
      </c>
      <c r="H4084" s="7">
        <v>45212.0</v>
      </c>
      <c r="I4084" s="4">
        <f>IFERROR(__xludf.DUMMYFUNCTION("SPLIT(H4084,""/"")"),13.0)</f>
        <v>13</v>
      </c>
      <c r="J4084" s="4">
        <f>IFERROR(__xludf.DUMMYFUNCTION("""COMPUTED_VALUE"""),10.0)</f>
        <v>10</v>
      </c>
      <c r="K4084" s="4">
        <f>IFERROR(__xludf.DUMMYFUNCTION("""COMPUTED_VALUE"""),2023.0)</f>
        <v>2023</v>
      </c>
    </row>
    <row r="4085">
      <c r="A4085" s="1" t="s">
        <v>9139</v>
      </c>
      <c r="B4085" s="4" t="s">
        <v>55</v>
      </c>
      <c r="C4085" s="4" t="s">
        <v>29</v>
      </c>
      <c r="D4085" s="4" t="s">
        <v>39</v>
      </c>
      <c r="E4085" s="4">
        <v>3.0</v>
      </c>
      <c r="F4085" s="4">
        <v>3.0</v>
      </c>
      <c r="G4085" s="4">
        <v>9.0</v>
      </c>
      <c r="H4085" s="7">
        <v>45213.0</v>
      </c>
      <c r="I4085" s="4">
        <f>IFERROR(__xludf.DUMMYFUNCTION("SPLIT(H4085,""/"")"),14.0)</f>
        <v>14</v>
      </c>
      <c r="J4085" s="4">
        <f>IFERROR(__xludf.DUMMYFUNCTION("""COMPUTED_VALUE"""),10.0)</f>
        <v>10</v>
      </c>
      <c r="K4085" s="4">
        <f>IFERROR(__xludf.DUMMYFUNCTION("""COMPUTED_VALUE"""),2023.0)</f>
        <v>2023</v>
      </c>
    </row>
    <row r="4086">
      <c r="A4086" s="1" t="s">
        <v>4697</v>
      </c>
      <c r="B4086" s="4" t="s">
        <v>55</v>
      </c>
      <c r="C4086" s="4" t="s">
        <v>29</v>
      </c>
      <c r="D4086" s="4" t="s">
        <v>30</v>
      </c>
      <c r="E4086" s="4">
        <v>3.0</v>
      </c>
      <c r="F4086" s="4">
        <v>3.0</v>
      </c>
      <c r="G4086" s="4">
        <v>9.0</v>
      </c>
      <c r="H4086" s="7">
        <v>45213.0</v>
      </c>
      <c r="I4086" s="4">
        <f>IFERROR(__xludf.DUMMYFUNCTION("SPLIT(H4086,""/"")"),14.0)</f>
        <v>14</v>
      </c>
      <c r="J4086" s="4">
        <f>IFERROR(__xludf.DUMMYFUNCTION("""COMPUTED_VALUE"""),10.0)</f>
        <v>10</v>
      </c>
      <c r="K4086" s="4">
        <f>IFERROR(__xludf.DUMMYFUNCTION("""COMPUTED_VALUE"""),2023.0)</f>
        <v>2023</v>
      </c>
    </row>
    <row r="4087">
      <c r="A4087" s="1" t="s">
        <v>4054</v>
      </c>
      <c r="B4087" s="4" t="s">
        <v>55</v>
      </c>
      <c r="C4087" s="4" t="s">
        <v>29</v>
      </c>
      <c r="D4087" s="4" t="s">
        <v>23</v>
      </c>
      <c r="E4087" s="4">
        <v>1.0</v>
      </c>
      <c r="F4087" s="4">
        <v>3.0</v>
      </c>
      <c r="G4087" s="4">
        <v>3.0</v>
      </c>
      <c r="H4087" s="7">
        <v>45213.0</v>
      </c>
      <c r="I4087" s="4">
        <f>IFERROR(__xludf.DUMMYFUNCTION("SPLIT(H4087,""/"")"),14.0)</f>
        <v>14</v>
      </c>
      <c r="J4087" s="4">
        <f>IFERROR(__xludf.DUMMYFUNCTION("""COMPUTED_VALUE"""),10.0)</f>
        <v>10</v>
      </c>
      <c r="K4087" s="4">
        <f>IFERROR(__xludf.DUMMYFUNCTION("""COMPUTED_VALUE"""),2023.0)</f>
        <v>2023</v>
      </c>
    </row>
    <row r="4088">
      <c r="A4088" s="1" t="s">
        <v>6987</v>
      </c>
      <c r="B4088" s="4" t="s">
        <v>55</v>
      </c>
      <c r="C4088" s="4" t="s">
        <v>29</v>
      </c>
      <c r="D4088" s="4" t="s">
        <v>23</v>
      </c>
      <c r="E4088" s="4">
        <v>1.0</v>
      </c>
      <c r="F4088" s="4">
        <v>3.0</v>
      </c>
      <c r="G4088" s="4">
        <v>3.0</v>
      </c>
      <c r="H4088" s="7">
        <v>45215.0</v>
      </c>
      <c r="I4088" s="4">
        <f>IFERROR(__xludf.DUMMYFUNCTION("SPLIT(H4088,""/"")"),16.0)</f>
        <v>16</v>
      </c>
      <c r="J4088" s="4">
        <f>IFERROR(__xludf.DUMMYFUNCTION("""COMPUTED_VALUE"""),10.0)</f>
        <v>10</v>
      </c>
      <c r="K4088" s="4">
        <f>IFERROR(__xludf.DUMMYFUNCTION("""COMPUTED_VALUE"""),2023.0)</f>
        <v>2023</v>
      </c>
    </row>
    <row r="4089">
      <c r="A4089" s="1" t="s">
        <v>8095</v>
      </c>
      <c r="B4089" s="4" t="s">
        <v>55</v>
      </c>
      <c r="C4089" s="4" t="s">
        <v>24</v>
      </c>
      <c r="D4089" s="4" t="s">
        <v>30</v>
      </c>
      <c r="E4089" s="4">
        <v>1.0</v>
      </c>
      <c r="F4089" s="4">
        <v>3.0</v>
      </c>
      <c r="G4089" s="4">
        <v>3.0</v>
      </c>
      <c r="H4089" s="7">
        <v>45215.0</v>
      </c>
      <c r="I4089" s="4">
        <f>IFERROR(__xludf.DUMMYFUNCTION("SPLIT(H4089,""/"")"),16.0)</f>
        <v>16</v>
      </c>
      <c r="J4089" s="4">
        <f>IFERROR(__xludf.DUMMYFUNCTION("""COMPUTED_VALUE"""),10.0)</f>
        <v>10</v>
      </c>
      <c r="K4089" s="4">
        <f>IFERROR(__xludf.DUMMYFUNCTION("""COMPUTED_VALUE"""),2023.0)</f>
        <v>2023</v>
      </c>
    </row>
    <row r="4090">
      <c r="A4090" s="1" t="s">
        <v>9195</v>
      </c>
      <c r="B4090" s="4" t="s">
        <v>55</v>
      </c>
      <c r="C4090" s="4" t="s">
        <v>30</v>
      </c>
      <c r="D4090" s="4" t="s">
        <v>39</v>
      </c>
      <c r="E4090" s="4">
        <v>1.0</v>
      </c>
      <c r="F4090" s="4">
        <v>3.0</v>
      </c>
      <c r="G4090" s="4">
        <v>3.0</v>
      </c>
      <c r="H4090" s="7">
        <v>45215.0</v>
      </c>
      <c r="I4090" s="4">
        <f>IFERROR(__xludf.DUMMYFUNCTION("SPLIT(H4090,""/"")"),16.0)</f>
        <v>16</v>
      </c>
      <c r="J4090" s="4">
        <f>IFERROR(__xludf.DUMMYFUNCTION("""COMPUTED_VALUE"""),10.0)</f>
        <v>10</v>
      </c>
      <c r="K4090" s="4">
        <f>IFERROR(__xludf.DUMMYFUNCTION("""COMPUTED_VALUE"""),2023.0)</f>
        <v>2023</v>
      </c>
    </row>
    <row r="4091">
      <c r="A4091" s="1" t="s">
        <v>7208</v>
      </c>
      <c r="B4091" s="4" t="s">
        <v>55</v>
      </c>
      <c r="C4091" s="4" t="s">
        <v>29</v>
      </c>
      <c r="D4091" s="4" t="s">
        <v>39</v>
      </c>
      <c r="E4091" s="4">
        <v>2.0</v>
      </c>
      <c r="F4091" s="4">
        <v>3.0</v>
      </c>
      <c r="G4091" s="4">
        <v>6.0</v>
      </c>
      <c r="H4091" s="7">
        <v>45215.0</v>
      </c>
      <c r="I4091" s="4">
        <f>IFERROR(__xludf.DUMMYFUNCTION("SPLIT(H4091,""/"")"),16.0)</f>
        <v>16</v>
      </c>
      <c r="J4091" s="4">
        <f>IFERROR(__xludf.DUMMYFUNCTION("""COMPUTED_VALUE"""),10.0)</f>
        <v>10</v>
      </c>
      <c r="K4091" s="4">
        <f>IFERROR(__xludf.DUMMYFUNCTION("""COMPUTED_VALUE"""),2023.0)</f>
        <v>2023</v>
      </c>
    </row>
    <row r="4092">
      <c r="A4092" s="1" t="s">
        <v>7793</v>
      </c>
      <c r="B4092" s="4" t="s">
        <v>55</v>
      </c>
      <c r="C4092" s="4" t="s">
        <v>30</v>
      </c>
      <c r="D4092" s="4" t="s">
        <v>23</v>
      </c>
      <c r="E4092" s="4">
        <v>1.0</v>
      </c>
      <c r="F4092" s="4">
        <v>3.0</v>
      </c>
      <c r="G4092" s="4">
        <v>3.0</v>
      </c>
      <c r="H4092" s="7">
        <v>45215.0</v>
      </c>
      <c r="I4092" s="4">
        <f>IFERROR(__xludf.DUMMYFUNCTION("SPLIT(H4092,""/"")"),16.0)</f>
        <v>16</v>
      </c>
      <c r="J4092" s="4">
        <f>IFERROR(__xludf.DUMMYFUNCTION("""COMPUTED_VALUE"""),10.0)</f>
        <v>10</v>
      </c>
      <c r="K4092" s="4">
        <f>IFERROR(__xludf.DUMMYFUNCTION("""COMPUTED_VALUE"""),2023.0)</f>
        <v>2023</v>
      </c>
    </row>
    <row r="4093">
      <c r="A4093" s="1" t="s">
        <v>9628</v>
      </c>
      <c r="B4093" s="4" t="s">
        <v>55</v>
      </c>
      <c r="C4093" s="4" t="s">
        <v>29</v>
      </c>
      <c r="D4093" s="4" t="s">
        <v>30</v>
      </c>
      <c r="E4093" s="4">
        <v>1.0</v>
      </c>
      <c r="F4093" s="4">
        <v>3.0</v>
      </c>
      <c r="G4093" s="4">
        <v>3.0</v>
      </c>
      <c r="H4093" s="7">
        <v>45215.0</v>
      </c>
      <c r="I4093" s="4">
        <f>IFERROR(__xludf.DUMMYFUNCTION("SPLIT(H4093,""/"")"),16.0)</f>
        <v>16</v>
      </c>
      <c r="J4093" s="4">
        <f>IFERROR(__xludf.DUMMYFUNCTION("""COMPUTED_VALUE"""),10.0)</f>
        <v>10</v>
      </c>
      <c r="K4093" s="4">
        <f>IFERROR(__xludf.DUMMYFUNCTION("""COMPUTED_VALUE"""),2023.0)</f>
        <v>2023</v>
      </c>
    </row>
    <row r="4094">
      <c r="A4094" s="1" t="s">
        <v>9061</v>
      </c>
      <c r="B4094" s="4" t="s">
        <v>55</v>
      </c>
      <c r="C4094" s="4" t="s">
        <v>24</v>
      </c>
      <c r="D4094" s="4" t="s">
        <v>39</v>
      </c>
      <c r="E4094" s="4">
        <v>1.0</v>
      </c>
      <c r="F4094" s="4">
        <v>3.0</v>
      </c>
      <c r="G4094" s="4">
        <v>3.0</v>
      </c>
      <c r="H4094" s="7">
        <v>45216.0</v>
      </c>
      <c r="I4094" s="4">
        <f>IFERROR(__xludf.DUMMYFUNCTION("SPLIT(H4094,""/"")"),17.0)</f>
        <v>17</v>
      </c>
      <c r="J4094" s="4">
        <f>IFERROR(__xludf.DUMMYFUNCTION("""COMPUTED_VALUE"""),10.0)</f>
        <v>10</v>
      </c>
      <c r="K4094" s="4">
        <f>IFERROR(__xludf.DUMMYFUNCTION("""COMPUTED_VALUE"""),2023.0)</f>
        <v>2023</v>
      </c>
    </row>
    <row r="4095">
      <c r="A4095" s="1" t="s">
        <v>1228</v>
      </c>
      <c r="B4095" s="4" t="s">
        <v>55</v>
      </c>
      <c r="C4095" s="4" t="s">
        <v>30</v>
      </c>
      <c r="D4095" s="4" t="s">
        <v>30</v>
      </c>
      <c r="E4095" s="4">
        <v>4.0</v>
      </c>
      <c r="F4095" s="4">
        <v>3.0</v>
      </c>
      <c r="G4095" s="4">
        <v>12.0</v>
      </c>
      <c r="H4095" s="7">
        <v>45218.0</v>
      </c>
      <c r="I4095" s="4">
        <f>IFERROR(__xludf.DUMMYFUNCTION("SPLIT(H4095,""/"")"),19.0)</f>
        <v>19</v>
      </c>
      <c r="J4095" s="4">
        <f>IFERROR(__xludf.DUMMYFUNCTION("""COMPUTED_VALUE"""),10.0)</f>
        <v>10</v>
      </c>
      <c r="K4095" s="4">
        <f>IFERROR(__xludf.DUMMYFUNCTION("""COMPUTED_VALUE"""),2023.0)</f>
        <v>2023</v>
      </c>
    </row>
    <row r="4096">
      <c r="A4096" s="1" t="s">
        <v>6471</v>
      </c>
      <c r="B4096" s="4" t="s">
        <v>55</v>
      </c>
      <c r="C4096" s="4" t="s">
        <v>24</v>
      </c>
      <c r="D4096" s="4" t="s">
        <v>23</v>
      </c>
      <c r="E4096" s="4">
        <v>1.0</v>
      </c>
      <c r="F4096" s="4">
        <v>3.0</v>
      </c>
      <c r="G4096" s="4">
        <v>3.0</v>
      </c>
      <c r="H4096" s="7">
        <v>45218.0</v>
      </c>
      <c r="I4096" s="4">
        <f>IFERROR(__xludf.DUMMYFUNCTION("SPLIT(H4096,""/"")"),19.0)</f>
        <v>19</v>
      </c>
      <c r="J4096" s="4">
        <f>IFERROR(__xludf.DUMMYFUNCTION("""COMPUTED_VALUE"""),10.0)</f>
        <v>10</v>
      </c>
      <c r="K4096" s="4">
        <f>IFERROR(__xludf.DUMMYFUNCTION("""COMPUTED_VALUE"""),2023.0)</f>
        <v>2023</v>
      </c>
    </row>
    <row r="4097">
      <c r="A4097" s="1" t="s">
        <v>5181</v>
      </c>
      <c r="B4097" s="4" t="s">
        <v>55</v>
      </c>
      <c r="C4097" s="4" t="s">
        <v>29</v>
      </c>
      <c r="D4097" s="4" t="s">
        <v>30</v>
      </c>
      <c r="E4097" s="4">
        <v>5.0</v>
      </c>
      <c r="F4097" s="4">
        <v>3.0</v>
      </c>
      <c r="G4097" s="4">
        <v>15.0</v>
      </c>
      <c r="H4097" s="7">
        <v>45218.0</v>
      </c>
      <c r="I4097" s="4">
        <f>IFERROR(__xludf.DUMMYFUNCTION("SPLIT(H4097,""/"")"),19.0)</f>
        <v>19</v>
      </c>
      <c r="J4097" s="4">
        <f>IFERROR(__xludf.DUMMYFUNCTION("""COMPUTED_VALUE"""),10.0)</f>
        <v>10</v>
      </c>
      <c r="K4097" s="4">
        <f>IFERROR(__xludf.DUMMYFUNCTION("""COMPUTED_VALUE"""),2023.0)</f>
        <v>2023</v>
      </c>
    </row>
    <row r="4098">
      <c r="A4098" s="1" t="s">
        <v>8839</v>
      </c>
      <c r="B4098" s="4" t="s">
        <v>55</v>
      </c>
      <c r="C4098" s="4" t="s">
        <v>29</v>
      </c>
      <c r="D4098" s="4" t="s">
        <v>39</v>
      </c>
      <c r="E4098" s="4">
        <v>4.0</v>
      </c>
      <c r="F4098" s="4">
        <v>3.0</v>
      </c>
      <c r="G4098" s="4">
        <v>12.0</v>
      </c>
      <c r="H4098" s="7">
        <v>45219.0</v>
      </c>
      <c r="I4098" s="4">
        <f>IFERROR(__xludf.DUMMYFUNCTION("SPLIT(H4098,""/"")"),20.0)</f>
        <v>20</v>
      </c>
      <c r="J4098" s="4">
        <f>IFERROR(__xludf.DUMMYFUNCTION("""COMPUTED_VALUE"""),10.0)</f>
        <v>10</v>
      </c>
      <c r="K4098" s="4">
        <f>IFERROR(__xludf.DUMMYFUNCTION("""COMPUTED_VALUE"""),2023.0)</f>
        <v>2023</v>
      </c>
    </row>
    <row r="4099">
      <c r="A4099" s="1" t="s">
        <v>543</v>
      </c>
      <c r="B4099" s="4" t="s">
        <v>55</v>
      </c>
      <c r="C4099" s="4" t="s">
        <v>30</v>
      </c>
      <c r="D4099" s="4" t="s">
        <v>30</v>
      </c>
      <c r="E4099" s="4">
        <v>2.0</v>
      </c>
      <c r="F4099" s="4">
        <v>3.0</v>
      </c>
      <c r="G4099" s="4">
        <v>6.0</v>
      </c>
      <c r="H4099" s="7">
        <v>45219.0</v>
      </c>
      <c r="I4099" s="4">
        <f>IFERROR(__xludf.DUMMYFUNCTION("SPLIT(H4099,""/"")"),20.0)</f>
        <v>20</v>
      </c>
      <c r="J4099" s="4">
        <f>IFERROR(__xludf.DUMMYFUNCTION("""COMPUTED_VALUE"""),10.0)</f>
        <v>10</v>
      </c>
      <c r="K4099" s="4">
        <f>IFERROR(__xludf.DUMMYFUNCTION("""COMPUTED_VALUE"""),2023.0)</f>
        <v>2023</v>
      </c>
    </row>
    <row r="4100">
      <c r="A4100" s="1" t="s">
        <v>9821</v>
      </c>
      <c r="B4100" s="4" t="s">
        <v>55</v>
      </c>
      <c r="C4100" s="4" t="s">
        <v>30</v>
      </c>
      <c r="D4100" s="4" t="s">
        <v>39</v>
      </c>
      <c r="E4100" s="4">
        <v>4.0</v>
      </c>
      <c r="F4100" s="4">
        <v>3.0</v>
      </c>
      <c r="G4100" s="4">
        <v>12.0</v>
      </c>
      <c r="H4100" s="7">
        <v>45219.0</v>
      </c>
      <c r="I4100" s="4">
        <f>IFERROR(__xludf.DUMMYFUNCTION("SPLIT(H4100,""/"")"),20.0)</f>
        <v>20</v>
      </c>
      <c r="J4100" s="4">
        <f>IFERROR(__xludf.DUMMYFUNCTION("""COMPUTED_VALUE"""),10.0)</f>
        <v>10</v>
      </c>
      <c r="K4100" s="4">
        <f>IFERROR(__xludf.DUMMYFUNCTION("""COMPUTED_VALUE"""),2023.0)</f>
        <v>2023</v>
      </c>
    </row>
    <row r="4101">
      <c r="A4101" s="1" t="s">
        <v>7284</v>
      </c>
      <c r="B4101" s="4" t="s">
        <v>55</v>
      </c>
      <c r="C4101" s="4" t="s">
        <v>29</v>
      </c>
      <c r="D4101" s="4" t="s">
        <v>23</v>
      </c>
      <c r="E4101" s="4">
        <v>1.0</v>
      </c>
      <c r="F4101" s="4">
        <v>3.0</v>
      </c>
      <c r="G4101" s="4">
        <v>3.0</v>
      </c>
      <c r="H4101" s="7">
        <v>45219.0</v>
      </c>
      <c r="I4101" s="4">
        <f>IFERROR(__xludf.DUMMYFUNCTION("SPLIT(H4101,""/"")"),20.0)</f>
        <v>20</v>
      </c>
      <c r="J4101" s="4">
        <f>IFERROR(__xludf.DUMMYFUNCTION("""COMPUTED_VALUE"""),10.0)</f>
        <v>10</v>
      </c>
      <c r="K4101" s="4">
        <f>IFERROR(__xludf.DUMMYFUNCTION("""COMPUTED_VALUE"""),2023.0)</f>
        <v>2023</v>
      </c>
    </row>
    <row r="4102">
      <c r="A4102" s="1" t="s">
        <v>8754</v>
      </c>
      <c r="B4102" s="4" t="s">
        <v>55</v>
      </c>
      <c r="C4102" s="4" t="s">
        <v>30</v>
      </c>
      <c r="D4102" s="4" t="s">
        <v>30</v>
      </c>
      <c r="E4102" s="4">
        <v>1.0</v>
      </c>
      <c r="F4102" s="4">
        <v>3.0</v>
      </c>
      <c r="G4102" s="4">
        <v>3.0</v>
      </c>
      <c r="H4102" s="7">
        <v>45219.0</v>
      </c>
      <c r="I4102" s="4">
        <f>IFERROR(__xludf.DUMMYFUNCTION("SPLIT(H4102,""/"")"),20.0)</f>
        <v>20</v>
      </c>
      <c r="J4102" s="4">
        <f>IFERROR(__xludf.DUMMYFUNCTION("""COMPUTED_VALUE"""),10.0)</f>
        <v>10</v>
      </c>
      <c r="K4102" s="4">
        <f>IFERROR(__xludf.DUMMYFUNCTION("""COMPUTED_VALUE"""),2023.0)</f>
        <v>2023</v>
      </c>
    </row>
    <row r="4103">
      <c r="A4103" s="1" t="s">
        <v>7122</v>
      </c>
      <c r="B4103" s="4" t="s">
        <v>55</v>
      </c>
      <c r="C4103" s="4" t="s">
        <v>29</v>
      </c>
      <c r="D4103" s="4" t="s">
        <v>30</v>
      </c>
      <c r="E4103" s="4">
        <v>5.0</v>
      </c>
      <c r="F4103" s="4">
        <v>3.0</v>
      </c>
      <c r="G4103" s="4">
        <v>15.0</v>
      </c>
      <c r="H4103" s="7">
        <v>45220.0</v>
      </c>
      <c r="I4103" s="4">
        <f>IFERROR(__xludf.DUMMYFUNCTION("SPLIT(H4103,""/"")"),21.0)</f>
        <v>21</v>
      </c>
      <c r="J4103" s="4">
        <f>IFERROR(__xludf.DUMMYFUNCTION("""COMPUTED_VALUE"""),10.0)</f>
        <v>10</v>
      </c>
      <c r="K4103" s="4">
        <f>IFERROR(__xludf.DUMMYFUNCTION("""COMPUTED_VALUE"""),2023.0)</f>
        <v>2023</v>
      </c>
    </row>
    <row r="4104">
      <c r="A4104" s="1" t="s">
        <v>6624</v>
      </c>
      <c r="B4104" s="4" t="s">
        <v>55</v>
      </c>
      <c r="C4104" s="4" t="s">
        <v>29</v>
      </c>
      <c r="D4104" s="4" t="s">
        <v>23</v>
      </c>
      <c r="E4104" s="4">
        <v>5.0</v>
      </c>
      <c r="F4104" s="4">
        <v>3.0</v>
      </c>
      <c r="G4104" s="4">
        <v>15.0</v>
      </c>
      <c r="H4104" s="7">
        <v>45220.0</v>
      </c>
      <c r="I4104" s="4">
        <f>IFERROR(__xludf.DUMMYFUNCTION("SPLIT(H4104,""/"")"),21.0)</f>
        <v>21</v>
      </c>
      <c r="J4104" s="4">
        <f>IFERROR(__xludf.DUMMYFUNCTION("""COMPUTED_VALUE"""),10.0)</f>
        <v>10</v>
      </c>
      <c r="K4104" s="4">
        <f>IFERROR(__xludf.DUMMYFUNCTION("""COMPUTED_VALUE"""),2023.0)</f>
        <v>2023</v>
      </c>
    </row>
    <row r="4105">
      <c r="A4105" s="1" t="s">
        <v>5779</v>
      </c>
      <c r="B4105" s="4" t="s">
        <v>55</v>
      </c>
      <c r="C4105" s="4" t="s">
        <v>29</v>
      </c>
      <c r="D4105" s="4" t="s">
        <v>23</v>
      </c>
      <c r="E4105" s="4">
        <v>2.0</v>
      </c>
      <c r="F4105" s="4">
        <v>3.0</v>
      </c>
      <c r="G4105" s="4">
        <v>6.0</v>
      </c>
      <c r="H4105" s="7">
        <v>45220.0</v>
      </c>
      <c r="I4105" s="4">
        <f>IFERROR(__xludf.DUMMYFUNCTION("SPLIT(H4105,""/"")"),21.0)</f>
        <v>21</v>
      </c>
      <c r="J4105" s="4">
        <f>IFERROR(__xludf.DUMMYFUNCTION("""COMPUTED_VALUE"""),10.0)</f>
        <v>10</v>
      </c>
      <c r="K4105" s="4">
        <f>IFERROR(__xludf.DUMMYFUNCTION("""COMPUTED_VALUE"""),2023.0)</f>
        <v>2023</v>
      </c>
    </row>
    <row r="4106">
      <c r="A4106" s="1" t="s">
        <v>7514</v>
      </c>
      <c r="B4106" s="4" t="s">
        <v>55</v>
      </c>
      <c r="C4106" s="4" t="s">
        <v>30</v>
      </c>
      <c r="D4106" s="4" t="s">
        <v>39</v>
      </c>
      <c r="E4106" s="4">
        <v>2.0</v>
      </c>
      <c r="F4106" s="4">
        <v>3.0</v>
      </c>
      <c r="G4106" s="4">
        <v>6.0</v>
      </c>
      <c r="H4106" s="7">
        <v>45221.0</v>
      </c>
      <c r="I4106" s="4">
        <f>IFERROR(__xludf.DUMMYFUNCTION("SPLIT(H4106,""/"")"),22.0)</f>
        <v>22</v>
      </c>
      <c r="J4106" s="4">
        <f>IFERROR(__xludf.DUMMYFUNCTION("""COMPUTED_VALUE"""),10.0)</f>
        <v>10</v>
      </c>
      <c r="K4106" s="4">
        <f>IFERROR(__xludf.DUMMYFUNCTION("""COMPUTED_VALUE"""),2023.0)</f>
        <v>2023</v>
      </c>
    </row>
    <row r="4107">
      <c r="A4107" s="1" t="s">
        <v>1997</v>
      </c>
      <c r="B4107" s="4" t="s">
        <v>55</v>
      </c>
      <c r="C4107" s="4" t="s">
        <v>30</v>
      </c>
      <c r="D4107" s="4" t="s">
        <v>23</v>
      </c>
      <c r="E4107" s="4">
        <v>4.0</v>
      </c>
      <c r="F4107" s="4">
        <v>3.0</v>
      </c>
      <c r="G4107" s="4">
        <v>12.0</v>
      </c>
      <c r="H4107" s="7">
        <v>45221.0</v>
      </c>
      <c r="I4107" s="4">
        <f>IFERROR(__xludf.DUMMYFUNCTION("SPLIT(H4107,""/"")"),22.0)</f>
        <v>22</v>
      </c>
      <c r="J4107" s="4">
        <f>IFERROR(__xludf.DUMMYFUNCTION("""COMPUTED_VALUE"""),10.0)</f>
        <v>10</v>
      </c>
      <c r="K4107" s="4">
        <f>IFERROR(__xludf.DUMMYFUNCTION("""COMPUTED_VALUE"""),2023.0)</f>
        <v>2023</v>
      </c>
    </row>
    <row r="4108">
      <c r="A4108" s="1" t="s">
        <v>2446</v>
      </c>
      <c r="B4108" s="4" t="s">
        <v>55</v>
      </c>
      <c r="C4108" s="4" t="s">
        <v>30</v>
      </c>
      <c r="D4108" s="4" t="s">
        <v>23</v>
      </c>
      <c r="E4108" s="4">
        <v>5.0</v>
      </c>
      <c r="F4108" s="4">
        <v>3.0</v>
      </c>
      <c r="G4108" s="4">
        <v>15.0</v>
      </c>
      <c r="H4108" s="7">
        <v>45222.0</v>
      </c>
      <c r="I4108" s="4">
        <f>IFERROR(__xludf.DUMMYFUNCTION("SPLIT(H4108,""/"")"),23.0)</f>
        <v>23</v>
      </c>
      <c r="J4108" s="4">
        <f>IFERROR(__xludf.DUMMYFUNCTION("""COMPUTED_VALUE"""),10.0)</f>
        <v>10</v>
      </c>
      <c r="K4108" s="4">
        <f>IFERROR(__xludf.DUMMYFUNCTION("""COMPUTED_VALUE"""),2023.0)</f>
        <v>2023</v>
      </c>
    </row>
    <row r="4109">
      <c r="A4109" s="1" t="s">
        <v>1987</v>
      </c>
      <c r="B4109" s="4" t="s">
        <v>55</v>
      </c>
      <c r="C4109" s="4" t="s">
        <v>24</v>
      </c>
      <c r="D4109" s="4" t="s">
        <v>39</v>
      </c>
      <c r="E4109" s="4">
        <v>5.0</v>
      </c>
      <c r="F4109" s="4">
        <v>3.0</v>
      </c>
      <c r="G4109" s="4">
        <v>15.0</v>
      </c>
      <c r="H4109" s="7">
        <v>45222.0</v>
      </c>
      <c r="I4109" s="4">
        <f>IFERROR(__xludf.DUMMYFUNCTION("SPLIT(H4109,""/"")"),23.0)</f>
        <v>23</v>
      </c>
      <c r="J4109" s="4">
        <f>IFERROR(__xludf.DUMMYFUNCTION("""COMPUTED_VALUE"""),10.0)</f>
        <v>10</v>
      </c>
      <c r="K4109" s="4">
        <f>IFERROR(__xludf.DUMMYFUNCTION("""COMPUTED_VALUE"""),2023.0)</f>
        <v>2023</v>
      </c>
    </row>
    <row r="4110">
      <c r="A4110" s="1" t="s">
        <v>2743</v>
      </c>
      <c r="B4110" s="4" t="s">
        <v>55</v>
      </c>
      <c r="C4110" s="4" t="s">
        <v>24</v>
      </c>
      <c r="D4110" s="4" t="s">
        <v>23</v>
      </c>
      <c r="E4110" s="4">
        <v>2.0</v>
      </c>
      <c r="F4110" s="4">
        <v>3.0</v>
      </c>
      <c r="G4110" s="4">
        <v>6.0</v>
      </c>
      <c r="H4110" s="7">
        <v>45222.0</v>
      </c>
      <c r="I4110" s="4">
        <f>IFERROR(__xludf.DUMMYFUNCTION("SPLIT(H4110,""/"")"),23.0)</f>
        <v>23</v>
      </c>
      <c r="J4110" s="4">
        <f>IFERROR(__xludf.DUMMYFUNCTION("""COMPUTED_VALUE"""),10.0)</f>
        <v>10</v>
      </c>
      <c r="K4110" s="4">
        <f>IFERROR(__xludf.DUMMYFUNCTION("""COMPUTED_VALUE"""),2023.0)</f>
        <v>2023</v>
      </c>
    </row>
    <row r="4111">
      <c r="A4111" s="1" t="s">
        <v>3139</v>
      </c>
      <c r="B4111" s="4" t="s">
        <v>55</v>
      </c>
      <c r="C4111" s="4" t="s">
        <v>30</v>
      </c>
      <c r="D4111" s="4" t="s">
        <v>28</v>
      </c>
      <c r="E4111" s="4">
        <v>1.0</v>
      </c>
      <c r="F4111" s="4">
        <v>3.0</v>
      </c>
      <c r="G4111" s="4">
        <v>3.0</v>
      </c>
      <c r="H4111" s="7">
        <v>45223.0</v>
      </c>
      <c r="I4111" s="4">
        <f>IFERROR(__xludf.DUMMYFUNCTION("SPLIT(H4111,""/"")"),24.0)</f>
        <v>24</v>
      </c>
      <c r="J4111" s="4">
        <f>IFERROR(__xludf.DUMMYFUNCTION("""COMPUTED_VALUE"""),10.0)</f>
        <v>10</v>
      </c>
      <c r="K4111" s="4">
        <f>IFERROR(__xludf.DUMMYFUNCTION("""COMPUTED_VALUE"""),2023.0)</f>
        <v>2023</v>
      </c>
    </row>
    <row r="4112">
      <c r="A4112" s="1" t="s">
        <v>8528</v>
      </c>
      <c r="B4112" s="4" t="s">
        <v>55</v>
      </c>
      <c r="C4112" s="4" t="s">
        <v>30</v>
      </c>
      <c r="D4112" s="4" t="s">
        <v>23</v>
      </c>
      <c r="E4112" s="4">
        <v>3.0</v>
      </c>
      <c r="F4112" s="4">
        <v>3.0</v>
      </c>
      <c r="G4112" s="4">
        <v>9.0</v>
      </c>
      <c r="H4112" s="7">
        <v>45223.0</v>
      </c>
      <c r="I4112" s="4">
        <f>IFERROR(__xludf.DUMMYFUNCTION("SPLIT(H4112,""/"")"),24.0)</f>
        <v>24</v>
      </c>
      <c r="J4112" s="4">
        <f>IFERROR(__xludf.DUMMYFUNCTION("""COMPUTED_VALUE"""),10.0)</f>
        <v>10</v>
      </c>
      <c r="K4112" s="4">
        <f>IFERROR(__xludf.DUMMYFUNCTION("""COMPUTED_VALUE"""),2023.0)</f>
        <v>2023</v>
      </c>
    </row>
    <row r="4113">
      <c r="A4113" s="1" t="s">
        <v>537</v>
      </c>
      <c r="B4113" s="4" t="s">
        <v>55</v>
      </c>
      <c r="C4113" s="4" t="s">
        <v>24</v>
      </c>
      <c r="D4113" s="4" t="s">
        <v>39</v>
      </c>
      <c r="E4113" s="4">
        <v>2.0</v>
      </c>
      <c r="F4113" s="4">
        <v>3.0</v>
      </c>
      <c r="G4113" s="4">
        <v>6.0</v>
      </c>
      <c r="H4113" s="7">
        <v>45223.0</v>
      </c>
      <c r="I4113" s="4">
        <f>IFERROR(__xludf.DUMMYFUNCTION("SPLIT(H4113,""/"")"),24.0)</f>
        <v>24</v>
      </c>
      <c r="J4113" s="4">
        <f>IFERROR(__xludf.DUMMYFUNCTION("""COMPUTED_VALUE"""),10.0)</f>
        <v>10</v>
      </c>
      <c r="K4113" s="4">
        <f>IFERROR(__xludf.DUMMYFUNCTION("""COMPUTED_VALUE"""),2023.0)</f>
        <v>2023</v>
      </c>
    </row>
    <row r="4114">
      <c r="A4114" s="1" t="s">
        <v>9938</v>
      </c>
      <c r="B4114" s="4" t="s">
        <v>55</v>
      </c>
      <c r="C4114" s="4" t="s">
        <v>24</v>
      </c>
      <c r="D4114" s="4" t="s">
        <v>28</v>
      </c>
      <c r="E4114" s="4">
        <v>1.0</v>
      </c>
      <c r="F4114" s="4">
        <v>3.0</v>
      </c>
      <c r="G4114" s="4">
        <v>3.0</v>
      </c>
      <c r="H4114" s="7">
        <v>45223.0</v>
      </c>
      <c r="I4114" s="4">
        <f>IFERROR(__xludf.DUMMYFUNCTION("SPLIT(H4114,""/"")"),24.0)</f>
        <v>24</v>
      </c>
      <c r="J4114" s="4">
        <f>IFERROR(__xludf.DUMMYFUNCTION("""COMPUTED_VALUE"""),10.0)</f>
        <v>10</v>
      </c>
      <c r="K4114" s="4">
        <f>IFERROR(__xludf.DUMMYFUNCTION("""COMPUTED_VALUE"""),2023.0)</f>
        <v>2023</v>
      </c>
    </row>
    <row r="4115">
      <c r="A4115" s="1" t="s">
        <v>4036</v>
      </c>
      <c r="B4115" s="4" t="s">
        <v>55</v>
      </c>
      <c r="C4115" s="4" t="s">
        <v>30</v>
      </c>
      <c r="D4115" s="4" t="s">
        <v>23</v>
      </c>
      <c r="E4115" s="4">
        <v>4.0</v>
      </c>
      <c r="F4115" s="4">
        <v>3.0</v>
      </c>
      <c r="G4115" s="4">
        <v>12.0</v>
      </c>
      <c r="H4115" s="7">
        <v>45223.0</v>
      </c>
      <c r="I4115" s="4">
        <f>IFERROR(__xludf.DUMMYFUNCTION("SPLIT(H4115,""/"")"),24.0)</f>
        <v>24</v>
      </c>
      <c r="J4115" s="4">
        <f>IFERROR(__xludf.DUMMYFUNCTION("""COMPUTED_VALUE"""),10.0)</f>
        <v>10</v>
      </c>
      <c r="K4115" s="4">
        <f>IFERROR(__xludf.DUMMYFUNCTION("""COMPUTED_VALUE"""),2023.0)</f>
        <v>2023</v>
      </c>
    </row>
    <row r="4116">
      <c r="A4116" s="1" t="s">
        <v>4706</v>
      </c>
      <c r="B4116" s="4" t="s">
        <v>55</v>
      </c>
      <c r="C4116" s="4" t="s">
        <v>30</v>
      </c>
      <c r="D4116" s="4" t="s">
        <v>28</v>
      </c>
      <c r="E4116" s="4">
        <v>1.0</v>
      </c>
      <c r="F4116" s="4">
        <v>3.0</v>
      </c>
      <c r="G4116" s="4">
        <v>3.0</v>
      </c>
      <c r="H4116" s="7">
        <v>45224.0</v>
      </c>
      <c r="I4116" s="4">
        <f>IFERROR(__xludf.DUMMYFUNCTION("SPLIT(H4116,""/"")"),25.0)</f>
        <v>25</v>
      </c>
      <c r="J4116" s="4">
        <f>IFERROR(__xludf.DUMMYFUNCTION("""COMPUTED_VALUE"""),10.0)</f>
        <v>10</v>
      </c>
      <c r="K4116" s="4">
        <f>IFERROR(__xludf.DUMMYFUNCTION("""COMPUTED_VALUE"""),2023.0)</f>
        <v>2023</v>
      </c>
    </row>
    <row r="4117">
      <c r="A4117" s="1" t="s">
        <v>4467</v>
      </c>
      <c r="B4117" s="4" t="s">
        <v>55</v>
      </c>
      <c r="C4117" s="4" t="s">
        <v>29</v>
      </c>
      <c r="D4117" s="4" t="s">
        <v>39</v>
      </c>
      <c r="E4117" s="4">
        <v>4.0</v>
      </c>
      <c r="F4117" s="4">
        <v>3.0</v>
      </c>
      <c r="G4117" s="4">
        <v>12.0</v>
      </c>
      <c r="H4117" s="7">
        <v>45224.0</v>
      </c>
      <c r="I4117" s="4">
        <f>IFERROR(__xludf.DUMMYFUNCTION("SPLIT(H4117,""/"")"),25.0)</f>
        <v>25</v>
      </c>
      <c r="J4117" s="4">
        <f>IFERROR(__xludf.DUMMYFUNCTION("""COMPUTED_VALUE"""),10.0)</f>
        <v>10</v>
      </c>
      <c r="K4117" s="4">
        <f>IFERROR(__xludf.DUMMYFUNCTION("""COMPUTED_VALUE"""),2023.0)</f>
        <v>2023</v>
      </c>
    </row>
    <row r="4118">
      <c r="A4118" s="1" t="s">
        <v>2900</v>
      </c>
      <c r="B4118" s="4" t="s">
        <v>55</v>
      </c>
      <c r="C4118" s="4" t="s">
        <v>30</v>
      </c>
      <c r="D4118" s="4" t="s">
        <v>30</v>
      </c>
      <c r="E4118" s="4">
        <v>2.0</v>
      </c>
      <c r="F4118" s="4">
        <v>3.0</v>
      </c>
      <c r="G4118" s="4">
        <v>6.0</v>
      </c>
      <c r="H4118" s="7">
        <v>45224.0</v>
      </c>
      <c r="I4118" s="4">
        <f>IFERROR(__xludf.DUMMYFUNCTION("SPLIT(H4118,""/"")"),25.0)</f>
        <v>25</v>
      </c>
      <c r="J4118" s="4">
        <f>IFERROR(__xludf.DUMMYFUNCTION("""COMPUTED_VALUE"""),10.0)</f>
        <v>10</v>
      </c>
      <c r="K4118" s="4">
        <f>IFERROR(__xludf.DUMMYFUNCTION("""COMPUTED_VALUE"""),2023.0)</f>
        <v>2023</v>
      </c>
    </row>
    <row r="4119">
      <c r="A4119" s="1" t="s">
        <v>6848</v>
      </c>
      <c r="B4119" s="4" t="s">
        <v>55</v>
      </c>
      <c r="C4119" s="4" t="s">
        <v>29</v>
      </c>
      <c r="D4119" s="4" t="s">
        <v>39</v>
      </c>
      <c r="E4119" s="4">
        <v>5.0</v>
      </c>
      <c r="F4119" s="4">
        <v>3.0</v>
      </c>
      <c r="G4119" s="4">
        <v>15.0</v>
      </c>
      <c r="H4119" s="7">
        <v>45225.0</v>
      </c>
      <c r="I4119" s="4">
        <f>IFERROR(__xludf.DUMMYFUNCTION("SPLIT(H4119,""/"")"),26.0)</f>
        <v>26</v>
      </c>
      <c r="J4119" s="4">
        <f>IFERROR(__xludf.DUMMYFUNCTION("""COMPUTED_VALUE"""),10.0)</f>
        <v>10</v>
      </c>
      <c r="K4119" s="4">
        <f>IFERROR(__xludf.DUMMYFUNCTION("""COMPUTED_VALUE"""),2023.0)</f>
        <v>2023</v>
      </c>
    </row>
    <row r="4120">
      <c r="A4120" s="1" t="s">
        <v>5942</v>
      </c>
      <c r="B4120" s="4" t="s">
        <v>55</v>
      </c>
      <c r="C4120" s="4" t="s">
        <v>24</v>
      </c>
      <c r="D4120" s="4" t="s">
        <v>28</v>
      </c>
      <c r="E4120" s="4">
        <v>4.0</v>
      </c>
      <c r="F4120" s="4">
        <v>3.0</v>
      </c>
      <c r="G4120" s="4">
        <v>12.0</v>
      </c>
      <c r="H4120" s="7">
        <v>45225.0</v>
      </c>
      <c r="I4120" s="4">
        <f>IFERROR(__xludf.DUMMYFUNCTION("SPLIT(H4120,""/"")"),26.0)</f>
        <v>26</v>
      </c>
      <c r="J4120" s="4">
        <f>IFERROR(__xludf.DUMMYFUNCTION("""COMPUTED_VALUE"""),10.0)</f>
        <v>10</v>
      </c>
      <c r="K4120" s="4">
        <f>IFERROR(__xludf.DUMMYFUNCTION("""COMPUTED_VALUE"""),2023.0)</f>
        <v>2023</v>
      </c>
    </row>
    <row r="4121">
      <c r="A4121" s="1" t="s">
        <v>4498</v>
      </c>
      <c r="B4121" s="4" t="s">
        <v>55</v>
      </c>
      <c r="C4121" s="4" t="s">
        <v>24</v>
      </c>
      <c r="D4121" s="4" t="s">
        <v>39</v>
      </c>
      <c r="E4121" s="4">
        <v>5.0</v>
      </c>
      <c r="F4121" s="4">
        <v>3.0</v>
      </c>
      <c r="G4121" s="4">
        <v>15.0</v>
      </c>
      <c r="H4121" s="7">
        <v>45225.0</v>
      </c>
      <c r="I4121" s="4">
        <f>IFERROR(__xludf.DUMMYFUNCTION("SPLIT(H4121,""/"")"),26.0)</f>
        <v>26</v>
      </c>
      <c r="J4121" s="4">
        <f>IFERROR(__xludf.DUMMYFUNCTION("""COMPUTED_VALUE"""),10.0)</f>
        <v>10</v>
      </c>
      <c r="K4121" s="4">
        <f>IFERROR(__xludf.DUMMYFUNCTION("""COMPUTED_VALUE"""),2023.0)</f>
        <v>2023</v>
      </c>
    </row>
    <row r="4122">
      <c r="A4122" s="1" t="s">
        <v>742</v>
      </c>
      <c r="B4122" s="4" t="s">
        <v>55</v>
      </c>
      <c r="C4122" s="4" t="s">
        <v>29</v>
      </c>
      <c r="D4122" s="4" t="s">
        <v>28</v>
      </c>
      <c r="E4122" s="4">
        <v>1.0</v>
      </c>
      <c r="F4122" s="4">
        <v>3.0</v>
      </c>
      <c r="G4122" s="4">
        <v>3.0</v>
      </c>
      <c r="H4122" s="7">
        <v>45225.0</v>
      </c>
      <c r="I4122" s="4">
        <f>IFERROR(__xludf.DUMMYFUNCTION("SPLIT(H4122,""/"")"),26.0)</f>
        <v>26</v>
      </c>
      <c r="J4122" s="4">
        <f>IFERROR(__xludf.DUMMYFUNCTION("""COMPUTED_VALUE"""),10.0)</f>
        <v>10</v>
      </c>
      <c r="K4122" s="4">
        <f>IFERROR(__xludf.DUMMYFUNCTION("""COMPUTED_VALUE"""),2023.0)</f>
        <v>2023</v>
      </c>
    </row>
    <row r="4123">
      <c r="A4123" s="1" t="s">
        <v>4606</v>
      </c>
      <c r="B4123" s="4" t="s">
        <v>55</v>
      </c>
      <c r="C4123" s="4" t="s">
        <v>29</v>
      </c>
      <c r="D4123" s="4" t="s">
        <v>30</v>
      </c>
      <c r="E4123" s="4">
        <v>3.0</v>
      </c>
      <c r="F4123" s="4">
        <v>3.0</v>
      </c>
      <c r="G4123" s="4">
        <v>9.0</v>
      </c>
      <c r="H4123" s="7">
        <v>45226.0</v>
      </c>
      <c r="I4123" s="4">
        <f>IFERROR(__xludf.DUMMYFUNCTION("SPLIT(H4123,""/"")"),27.0)</f>
        <v>27</v>
      </c>
      <c r="J4123" s="4">
        <f>IFERROR(__xludf.DUMMYFUNCTION("""COMPUTED_VALUE"""),10.0)</f>
        <v>10</v>
      </c>
      <c r="K4123" s="4">
        <f>IFERROR(__xludf.DUMMYFUNCTION("""COMPUTED_VALUE"""),2023.0)</f>
        <v>2023</v>
      </c>
    </row>
    <row r="4124">
      <c r="A4124" s="1" t="s">
        <v>3763</v>
      </c>
      <c r="B4124" s="4" t="s">
        <v>55</v>
      </c>
      <c r="C4124" s="4" t="s">
        <v>24</v>
      </c>
      <c r="D4124" s="4" t="s">
        <v>23</v>
      </c>
      <c r="E4124" s="4">
        <v>3.0</v>
      </c>
      <c r="F4124" s="4">
        <v>3.0</v>
      </c>
      <c r="G4124" s="4">
        <v>9.0</v>
      </c>
      <c r="H4124" s="7">
        <v>45226.0</v>
      </c>
      <c r="I4124" s="4">
        <f>IFERROR(__xludf.DUMMYFUNCTION("SPLIT(H4124,""/"")"),27.0)</f>
        <v>27</v>
      </c>
      <c r="J4124" s="4">
        <f>IFERROR(__xludf.DUMMYFUNCTION("""COMPUTED_VALUE"""),10.0)</f>
        <v>10</v>
      </c>
      <c r="K4124" s="4">
        <f>IFERROR(__xludf.DUMMYFUNCTION("""COMPUTED_VALUE"""),2023.0)</f>
        <v>2023</v>
      </c>
    </row>
    <row r="4125">
      <c r="A4125" s="1" t="s">
        <v>3467</v>
      </c>
      <c r="B4125" s="4" t="s">
        <v>55</v>
      </c>
      <c r="C4125" s="4" t="s">
        <v>30</v>
      </c>
      <c r="D4125" s="4" t="s">
        <v>23</v>
      </c>
      <c r="E4125" s="4">
        <v>5.0</v>
      </c>
      <c r="F4125" s="4">
        <v>3.0</v>
      </c>
      <c r="G4125" s="4">
        <v>15.0</v>
      </c>
      <c r="H4125" s="7">
        <v>45226.0</v>
      </c>
      <c r="I4125" s="4">
        <f>IFERROR(__xludf.DUMMYFUNCTION("SPLIT(H4125,""/"")"),27.0)</f>
        <v>27</v>
      </c>
      <c r="J4125" s="4">
        <f>IFERROR(__xludf.DUMMYFUNCTION("""COMPUTED_VALUE"""),10.0)</f>
        <v>10</v>
      </c>
      <c r="K4125" s="4">
        <f>IFERROR(__xludf.DUMMYFUNCTION("""COMPUTED_VALUE"""),2023.0)</f>
        <v>2023</v>
      </c>
    </row>
    <row r="4126">
      <c r="A4126" s="1" t="s">
        <v>7810</v>
      </c>
      <c r="B4126" s="4" t="s">
        <v>55</v>
      </c>
      <c r="C4126" s="4" t="s">
        <v>30</v>
      </c>
      <c r="D4126" s="4" t="s">
        <v>30</v>
      </c>
      <c r="E4126" s="4">
        <v>2.0</v>
      </c>
      <c r="F4126" s="4">
        <v>3.0</v>
      </c>
      <c r="G4126" s="4">
        <v>6.0</v>
      </c>
      <c r="H4126" s="7">
        <v>45227.0</v>
      </c>
      <c r="I4126" s="4">
        <f>IFERROR(__xludf.DUMMYFUNCTION("SPLIT(H4126,""/"")"),28.0)</f>
        <v>28</v>
      </c>
      <c r="J4126" s="4">
        <f>IFERROR(__xludf.DUMMYFUNCTION("""COMPUTED_VALUE"""),10.0)</f>
        <v>10</v>
      </c>
      <c r="K4126" s="4">
        <f>IFERROR(__xludf.DUMMYFUNCTION("""COMPUTED_VALUE"""),2023.0)</f>
        <v>2023</v>
      </c>
    </row>
    <row r="4127">
      <c r="A4127" s="1" t="s">
        <v>7969</v>
      </c>
      <c r="B4127" s="4" t="s">
        <v>55</v>
      </c>
      <c r="C4127" s="4" t="s">
        <v>29</v>
      </c>
      <c r="D4127" s="4" t="s">
        <v>39</v>
      </c>
      <c r="E4127" s="4">
        <v>5.0</v>
      </c>
      <c r="F4127" s="4">
        <v>3.0</v>
      </c>
      <c r="G4127" s="4">
        <v>15.0</v>
      </c>
      <c r="H4127" s="7">
        <v>45227.0</v>
      </c>
      <c r="I4127" s="4">
        <f>IFERROR(__xludf.DUMMYFUNCTION("SPLIT(H4127,""/"")"),28.0)</f>
        <v>28</v>
      </c>
      <c r="J4127" s="4">
        <f>IFERROR(__xludf.DUMMYFUNCTION("""COMPUTED_VALUE"""),10.0)</f>
        <v>10</v>
      </c>
      <c r="K4127" s="4">
        <f>IFERROR(__xludf.DUMMYFUNCTION("""COMPUTED_VALUE"""),2023.0)</f>
        <v>2023</v>
      </c>
    </row>
    <row r="4128">
      <c r="A4128" s="1" t="s">
        <v>1620</v>
      </c>
      <c r="B4128" s="4" t="s">
        <v>55</v>
      </c>
      <c r="C4128" s="4" t="s">
        <v>29</v>
      </c>
      <c r="D4128" s="4" t="s">
        <v>28</v>
      </c>
      <c r="E4128" s="4">
        <v>5.0</v>
      </c>
      <c r="F4128" s="4">
        <v>3.0</v>
      </c>
      <c r="G4128" s="4">
        <v>15.0</v>
      </c>
      <c r="H4128" s="7">
        <v>45227.0</v>
      </c>
      <c r="I4128" s="4">
        <f>IFERROR(__xludf.DUMMYFUNCTION("SPLIT(H4128,""/"")"),28.0)</f>
        <v>28</v>
      </c>
      <c r="J4128" s="4">
        <f>IFERROR(__xludf.DUMMYFUNCTION("""COMPUTED_VALUE"""),10.0)</f>
        <v>10</v>
      </c>
      <c r="K4128" s="4">
        <f>IFERROR(__xludf.DUMMYFUNCTION("""COMPUTED_VALUE"""),2023.0)</f>
        <v>2023</v>
      </c>
    </row>
    <row r="4129">
      <c r="A4129" s="1" t="s">
        <v>9258</v>
      </c>
      <c r="B4129" s="4" t="s">
        <v>55</v>
      </c>
      <c r="C4129" s="4" t="s">
        <v>29</v>
      </c>
      <c r="D4129" s="4" t="s">
        <v>39</v>
      </c>
      <c r="E4129" s="4">
        <v>5.0</v>
      </c>
      <c r="F4129" s="4">
        <v>3.0</v>
      </c>
      <c r="G4129" s="4">
        <v>15.0</v>
      </c>
      <c r="H4129" s="7">
        <v>45227.0</v>
      </c>
      <c r="I4129" s="4">
        <f>IFERROR(__xludf.DUMMYFUNCTION("SPLIT(H4129,""/"")"),28.0)</f>
        <v>28</v>
      </c>
      <c r="J4129" s="4">
        <f>IFERROR(__xludf.DUMMYFUNCTION("""COMPUTED_VALUE"""),10.0)</f>
        <v>10</v>
      </c>
      <c r="K4129" s="4">
        <f>IFERROR(__xludf.DUMMYFUNCTION("""COMPUTED_VALUE"""),2023.0)</f>
        <v>2023</v>
      </c>
    </row>
    <row r="4130">
      <c r="A4130" s="1" t="s">
        <v>8825</v>
      </c>
      <c r="B4130" s="4" t="s">
        <v>55</v>
      </c>
      <c r="C4130" s="4" t="s">
        <v>29</v>
      </c>
      <c r="D4130" s="4" t="s">
        <v>39</v>
      </c>
      <c r="E4130" s="4">
        <v>5.0</v>
      </c>
      <c r="F4130" s="4">
        <v>3.0</v>
      </c>
      <c r="G4130" s="4">
        <v>15.0</v>
      </c>
      <c r="H4130" s="7">
        <v>45227.0</v>
      </c>
      <c r="I4130" s="4">
        <f>IFERROR(__xludf.DUMMYFUNCTION("SPLIT(H4130,""/"")"),28.0)</f>
        <v>28</v>
      </c>
      <c r="J4130" s="4">
        <f>IFERROR(__xludf.DUMMYFUNCTION("""COMPUTED_VALUE"""),10.0)</f>
        <v>10</v>
      </c>
      <c r="K4130" s="4">
        <f>IFERROR(__xludf.DUMMYFUNCTION("""COMPUTED_VALUE"""),2023.0)</f>
        <v>2023</v>
      </c>
    </row>
    <row r="4131">
      <c r="A4131" s="1" t="s">
        <v>7459</v>
      </c>
      <c r="B4131" s="4" t="s">
        <v>55</v>
      </c>
      <c r="C4131" s="4" t="s">
        <v>24</v>
      </c>
      <c r="D4131" s="4" t="s">
        <v>30</v>
      </c>
      <c r="E4131" s="4">
        <v>5.0</v>
      </c>
      <c r="F4131" s="4">
        <v>3.0</v>
      </c>
      <c r="G4131" s="4">
        <v>15.0</v>
      </c>
      <c r="H4131" s="7">
        <v>45228.0</v>
      </c>
      <c r="I4131" s="4">
        <f>IFERROR(__xludf.DUMMYFUNCTION("SPLIT(H4131,""/"")"),29.0)</f>
        <v>29</v>
      </c>
      <c r="J4131" s="4">
        <f>IFERROR(__xludf.DUMMYFUNCTION("""COMPUTED_VALUE"""),10.0)</f>
        <v>10</v>
      </c>
      <c r="K4131" s="4">
        <f>IFERROR(__xludf.DUMMYFUNCTION("""COMPUTED_VALUE"""),2023.0)</f>
        <v>2023</v>
      </c>
    </row>
    <row r="4132">
      <c r="A4132" s="1" t="s">
        <v>1567</v>
      </c>
      <c r="B4132" s="4" t="s">
        <v>55</v>
      </c>
      <c r="C4132" s="4" t="s">
        <v>29</v>
      </c>
      <c r="D4132" s="4" t="s">
        <v>39</v>
      </c>
      <c r="E4132" s="4">
        <v>4.0</v>
      </c>
      <c r="F4132" s="4">
        <v>3.0</v>
      </c>
      <c r="G4132" s="4">
        <v>12.0</v>
      </c>
      <c r="H4132" s="7">
        <v>45228.0</v>
      </c>
      <c r="I4132" s="4">
        <f>IFERROR(__xludf.DUMMYFUNCTION("SPLIT(H4132,""/"")"),29.0)</f>
        <v>29</v>
      </c>
      <c r="J4132" s="4">
        <f>IFERROR(__xludf.DUMMYFUNCTION("""COMPUTED_VALUE"""),10.0)</f>
        <v>10</v>
      </c>
      <c r="K4132" s="4">
        <f>IFERROR(__xludf.DUMMYFUNCTION("""COMPUTED_VALUE"""),2023.0)</f>
        <v>2023</v>
      </c>
    </row>
    <row r="4133">
      <c r="A4133" s="1" t="s">
        <v>7579</v>
      </c>
      <c r="B4133" s="4" t="s">
        <v>55</v>
      </c>
      <c r="C4133" s="4" t="s">
        <v>30</v>
      </c>
      <c r="D4133" s="4" t="s">
        <v>39</v>
      </c>
      <c r="E4133" s="4">
        <v>3.0</v>
      </c>
      <c r="F4133" s="4">
        <v>3.0</v>
      </c>
      <c r="G4133" s="4">
        <v>9.0</v>
      </c>
      <c r="H4133" s="7">
        <v>45228.0</v>
      </c>
      <c r="I4133" s="4">
        <f>IFERROR(__xludf.DUMMYFUNCTION("SPLIT(H4133,""/"")"),29.0)</f>
        <v>29</v>
      </c>
      <c r="J4133" s="4">
        <f>IFERROR(__xludf.DUMMYFUNCTION("""COMPUTED_VALUE"""),10.0)</f>
        <v>10</v>
      </c>
      <c r="K4133" s="4">
        <f>IFERROR(__xludf.DUMMYFUNCTION("""COMPUTED_VALUE"""),2023.0)</f>
        <v>2023</v>
      </c>
    </row>
    <row r="4134">
      <c r="A4134" s="1" t="s">
        <v>6274</v>
      </c>
      <c r="B4134" s="4" t="s">
        <v>55</v>
      </c>
      <c r="C4134" s="4" t="s">
        <v>30</v>
      </c>
      <c r="D4134" s="4" t="s">
        <v>30</v>
      </c>
      <c r="E4134" s="4">
        <v>4.0</v>
      </c>
      <c r="F4134" s="4">
        <v>3.0</v>
      </c>
      <c r="G4134" s="4">
        <v>12.0</v>
      </c>
      <c r="H4134" s="7">
        <v>45228.0</v>
      </c>
      <c r="I4134" s="4">
        <f>IFERROR(__xludf.DUMMYFUNCTION("SPLIT(H4134,""/"")"),29.0)</f>
        <v>29</v>
      </c>
      <c r="J4134" s="4">
        <f>IFERROR(__xludf.DUMMYFUNCTION("""COMPUTED_VALUE"""),10.0)</f>
        <v>10</v>
      </c>
      <c r="K4134" s="4">
        <f>IFERROR(__xludf.DUMMYFUNCTION("""COMPUTED_VALUE"""),2023.0)</f>
        <v>2023</v>
      </c>
    </row>
    <row r="4135">
      <c r="A4135" s="1" t="s">
        <v>2067</v>
      </c>
      <c r="B4135" s="4" t="s">
        <v>55</v>
      </c>
      <c r="C4135" s="4" t="s">
        <v>24</v>
      </c>
      <c r="D4135" s="4" t="s">
        <v>30</v>
      </c>
      <c r="E4135" s="4">
        <v>4.0</v>
      </c>
      <c r="F4135" s="4">
        <v>3.0</v>
      </c>
      <c r="G4135" s="4">
        <v>12.0</v>
      </c>
      <c r="H4135" s="7">
        <v>45229.0</v>
      </c>
      <c r="I4135" s="4">
        <f>IFERROR(__xludf.DUMMYFUNCTION("SPLIT(H4135,""/"")"),30.0)</f>
        <v>30</v>
      </c>
      <c r="J4135" s="4">
        <f>IFERROR(__xludf.DUMMYFUNCTION("""COMPUTED_VALUE"""),10.0)</f>
        <v>10</v>
      </c>
      <c r="K4135" s="4">
        <f>IFERROR(__xludf.DUMMYFUNCTION("""COMPUTED_VALUE"""),2023.0)</f>
        <v>2023</v>
      </c>
    </row>
    <row r="4136">
      <c r="A4136" s="1" t="s">
        <v>9449</v>
      </c>
      <c r="B4136" s="4" t="s">
        <v>55</v>
      </c>
      <c r="C4136" s="4" t="s">
        <v>29</v>
      </c>
      <c r="D4136" s="4" t="s">
        <v>28</v>
      </c>
      <c r="E4136" s="4">
        <v>2.0</v>
      </c>
      <c r="F4136" s="4">
        <v>3.0</v>
      </c>
      <c r="G4136" s="4">
        <v>6.0</v>
      </c>
      <c r="H4136" s="7">
        <v>45229.0</v>
      </c>
      <c r="I4136" s="4">
        <f>IFERROR(__xludf.DUMMYFUNCTION("SPLIT(H4136,""/"")"),30.0)</f>
        <v>30</v>
      </c>
      <c r="J4136" s="4">
        <f>IFERROR(__xludf.DUMMYFUNCTION("""COMPUTED_VALUE"""),10.0)</f>
        <v>10</v>
      </c>
      <c r="K4136" s="4">
        <f>IFERROR(__xludf.DUMMYFUNCTION("""COMPUTED_VALUE"""),2023.0)</f>
        <v>2023</v>
      </c>
    </row>
    <row r="4137">
      <c r="A4137" s="1" t="s">
        <v>5726</v>
      </c>
      <c r="B4137" s="4" t="s">
        <v>55</v>
      </c>
      <c r="C4137" s="4" t="s">
        <v>29</v>
      </c>
      <c r="D4137" s="4" t="s">
        <v>30</v>
      </c>
      <c r="E4137" s="4">
        <v>5.0</v>
      </c>
      <c r="F4137" s="4">
        <v>3.0</v>
      </c>
      <c r="G4137" s="4">
        <v>15.0</v>
      </c>
      <c r="H4137" s="7">
        <v>45229.0</v>
      </c>
      <c r="I4137" s="4">
        <f>IFERROR(__xludf.DUMMYFUNCTION("SPLIT(H4137,""/"")"),30.0)</f>
        <v>30</v>
      </c>
      <c r="J4137" s="4">
        <f>IFERROR(__xludf.DUMMYFUNCTION("""COMPUTED_VALUE"""),10.0)</f>
        <v>10</v>
      </c>
      <c r="K4137" s="4">
        <f>IFERROR(__xludf.DUMMYFUNCTION("""COMPUTED_VALUE"""),2023.0)</f>
        <v>2023</v>
      </c>
    </row>
    <row r="4138">
      <c r="A4138" s="1" t="s">
        <v>4306</v>
      </c>
      <c r="B4138" s="4" t="s">
        <v>55</v>
      </c>
      <c r="C4138" s="4" t="s">
        <v>24</v>
      </c>
      <c r="D4138" s="4" t="s">
        <v>23</v>
      </c>
      <c r="E4138" s="4">
        <v>5.0</v>
      </c>
      <c r="F4138" s="4">
        <v>3.0</v>
      </c>
      <c r="G4138" s="4">
        <v>15.0</v>
      </c>
      <c r="H4138" s="7">
        <v>45229.0</v>
      </c>
      <c r="I4138" s="4">
        <f>IFERROR(__xludf.DUMMYFUNCTION("SPLIT(H4138,""/"")"),30.0)</f>
        <v>30</v>
      </c>
      <c r="J4138" s="4">
        <f>IFERROR(__xludf.DUMMYFUNCTION("""COMPUTED_VALUE"""),10.0)</f>
        <v>10</v>
      </c>
      <c r="K4138" s="4">
        <f>IFERROR(__xludf.DUMMYFUNCTION("""COMPUTED_VALUE"""),2023.0)</f>
        <v>2023</v>
      </c>
    </row>
    <row r="4139">
      <c r="A4139" s="1" t="s">
        <v>5007</v>
      </c>
      <c r="B4139" s="4" t="s">
        <v>55</v>
      </c>
      <c r="C4139" s="4" t="s">
        <v>24</v>
      </c>
      <c r="D4139" s="4" t="s">
        <v>30</v>
      </c>
      <c r="E4139" s="4">
        <v>4.0</v>
      </c>
      <c r="F4139" s="4">
        <v>3.0</v>
      </c>
      <c r="G4139" s="4">
        <v>12.0</v>
      </c>
      <c r="H4139" s="7">
        <v>45229.0</v>
      </c>
      <c r="I4139" s="4">
        <f>IFERROR(__xludf.DUMMYFUNCTION("SPLIT(H4139,""/"")"),30.0)</f>
        <v>30</v>
      </c>
      <c r="J4139" s="4">
        <f>IFERROR(__xludf.DUMMYFUNCTION("""COMPUTED_VALUE"""),10.0)</f>
        <v>10</v>
      </c>
      <c r="K4139" s="4">
        <f>IFERROR(__xludf.DUMMYFUNCTION("""COMPUTED_VALUE"""),2023.0)</f>
        <v>2023</v>
      </c>
    </row>
    <row r="4140">
      <c r="A4140" s="1" t="s">
        <v>5922</v>
      </c>
      <c r="B4140" s="4" t="s">
        <v>55</v>
      </c>
      <c r="C4140" s="4" t="s">
        <v>30</v>
      </c>
      <c r="D4140" s="4" t="s">
        <v>39</v>
      </c>
      <c r="E4140" s="4">
        <v>1.0</v>
      </c>
      <c r="F4140" s="4">
        <v>3.0</v>
      </c>
      <c r="G4140" s="4">
        <v>3.0</v>
      </c>
      <c r="H4140" s="7">
        <v>45229.0</v>
      </c>
      <c r="I4140" s="4">
        <f>IFERROR(__xludf.DUMMYFUNCTION("SPLIT(H4140,""/"")"),30.0)</f>
        <v>30</v>
      </c>
      <c r="J4140" s="4">
        <f>IFERROR(__xludf.DUMMYFUNCTION("""COMPUTED_VALUE"""),10.0)</f>
        <v>10</v>
      </c>
      <c r="K4140" s="4">
        <f>IFERROR(__xludf.DUMMYFUNCTION("""COMPUTED_VALUE"""),2023.0)</f>
        <v>2023</v>
      </c>
    </row>
    <row r="4141">
      <c r="A4141" s="1" t="s">
        <v>4880</v>
      </c>
      <c r="B4141" s="4" t="s">
        <v>55</v>
      </c>
      <c r="C4141" s="4" t="s">
        <v>24</v>
      </c>
      <c r="D4141" s="4" t="s">
        <v>30</v>
      </c>
      <c r="E4141" s="4">
        <v>1.0</v>
      </c>
      <c r="F4141" s="4">
        <v>3.0</v>
      </c>
      <c r="G4141" s="4">
        <v>3.0</v>
      </c>
      <c r="H4141" s="7">
        <v>45230.0</v>
      </c>
      <c r="I4141" s="4">
        <f>IFERROR(__xludf.DUMMYFUNCTION("SPLIT(H4141,""/"")"),31.0)</f>
        <v>31</v>
      </c>
      <c r="J4141" s="4">
        <f>IFERROR(__xludf.DUMMYFUNCTION("""COMPUTED_VALUE"""),10.0)</f>
        <v>10</v>
      </c>
      <c r="K4141" s="4">
        <f>IFERROR(__xludf.DUMMYFUNCTION("""COMPUTED_VALUE"""),2023.0)</f>
        <v>2023</v>
      </c>
    </row>
    <row r="4142">
      <c r="A4142" s="1" t="s">
        <v>7171</v>
      </c>
      <c r="B4142" s="4" t="s">
        <v>55</v>
      </c>
      <c r="C4142" s="4" t="s">
        <v>24</v>
      </c>
      <c r="D4142" s="4" t="s">
        <v>30</v>
      </c>
      <c r="E4142" s="4">
        <v>3.0</v>
      </c>
      <c r="F4142" s="4">
        <v>3.0</v>
      </c>
      <c r="G4142" s="4">
        <v>9.0</v>
      </c>
      <c r="H4142" s="7">
        <v>45230.0</v>
      </c>
      <c r="I4142" s="4">
        <f>IFERROR(__xludf.DUMMYFUNCTION("SPLIT(H4142,""/"")"),31.0)</f>
        <v>31</v>
      </c>
      <c r="J4142" s="4">
        <f>IFERROR(__xludf.DUMMYFUNCTION("""COMPUTED_VALUE"""),10.0)</f>
        <v>10</v>
      </c>
      <c r="K4142" s="4">
        <f>IFERROR(__xludf.DUMMYFUNCTION("""COMPUTED_VALUE"""),2023.0)</f>
        <v>2023</v>
      </c>
    </row>
    <row r="4143">
      <c r="A4143" s="1" t="s">
        <v>6237</v>
      </c>
      <c r="B4143" s="4" t="s">
        <v>55</v>
      </c>
      <c r="C4143" s="4" t="s">
        <v>30</v>
      </c>
      <c r="D4143" s="4" t="s">
        <v>30</v>
      </c>
      <c r="E4143" s="4">
        <v>1.0</v>
      </c>
      <c r="F4143" s="4">
        <v>3.0</v>
      </c>
      <c r="G4143" s="4">
        <v>3.0</v>
      </c>
      <c r="H4143" s="7">
        <v>45230.0</v>
      </c>
      <c r="I4143" s="4">
        <f>IFERROR(__xludf.DUMMYFUNCTION("SPLIT(H4143,""/"")"),31.0)</f>
        <v>31</v>
      </c>
      <c r="J4143" s="4">
        <f>IFERROR(__xludf.DUMMYFUNCTION("""COMPUTED_VALUE"""),10.0)</f>
        <v>10</v>
      </c>
      <c r="K4143" s="4">
        <f>IFERROR(__xludf.DUMMYFUNCTION("""COMPUTED_VALUE"""),2023.0)</f>
        <v>2023</v>
      </c>
    </row>
    <row r="4144">
      <c r="A4144" s="1" t="s">
        <v>378</v>
      </c>
      <c r="B4144" s="4" t="s">
        <v>55</v>
      </c>
      <c r="C4144" s="4" t="s">
        <v>30</v>
      </c>
      <c r="D4144" s="4" t="s">
        <v>23</v>
      </c>
      <c r="E4144" s="4">
        <v>4.0</v>
      </c>
      <c r="F4144" s="4">
        <v>3.0</v>
      </c>
      <c r="G4144" s="4">
        <v>12.0</v>
      </c>
      <c r="H4144" s="5">
        <v>45231.0</v>
      </c>
      <c r="I4144" s="4">
        <f>IFERROR(__xludf.DUMMYFUNCTION("SPLIT(H4144,""/"")"),1.0)</f>
        <v>1</v>
      </c>
      <c r="J4144" s="4">
        <f>IFERROR(__xludf.DUMMYFUNCTION("""COMPUTED_VALUE"""),11.0)</f>
        <v>11</v>
      </c>
      <c r="K4144" s="4">
        <f>IFERROR(__xludf.DUMMYFUNCTION("""COMPUTED_VALUE"""),2023.0)</f>
        <v>2023</v>
      </c>
    </row>
    <row r="4145">
      <c r="A4145" s="1" t="s">
        <v>1024</v>
      </c>
      <c r="B4145" s="4" t="s">
        <v>55</v>
      </c>
      <c r="C4145" s="4" t="s">
        <v>24</v>
      </c>
      <c r="D4145" s="4" t="s">
        <v>28</v>
      </c>
      <c r="E4145" s="4">
        <v>2.0</v>
      </c>
      <c r="F4145" s="4">
        <v>3.0</v>
      </c>
      <c r="G4145" s="4">
        <v>6.0</v>
      </c>
      <c r="H4145" s="5">
        <v>45231.0</v>
      </c>
      <c r="I4145" s="4">
        <f>IFERROR(__xludf.DUMMYFUNCTION("SPLIT(H4145,""/"")"),1.0)</f>
        <v>1</v>
      </c>
      <c r="J4145" s="4">
        <f>IFERROR(__xludf.DUMMYFUNCTION("""COMPUTED_VALUE"""),11.0)</f>
        <v>11</v>
      </c>
      <c r="K4145" s="4">
        <f>IFERROR(__xludf.DUMMYFUNCTION("""COMPUTED_VALUE"""),2023.0)</f>
        <v>2023</v>
      </c>
    </row>
    <row r="4146">
      <c r="A4146" s="1" t="s">
        <v>6479</v>
      </c>
      <c r="B4146" s="4" t="s">
        <v>55</v>
      </c>
      <c r="C4146" s="4" t="s">
        <v>30</v>
      </c>
      <c r="D4146" s="4" t="s">
        <v>30</v>
      </c>
      <c r="E4146" s="4">
        <v>1.0</v>
      </c>
      <c r="F4146" s="4">
        <v>3.0</v>
      </c>
      <c r="G4146" s="4">
        <v>3.0</v>
      </c>
      <c r="H4146" s="5">
        <v>45232.0</v>
      </c>
      <c r="I4146" s="4">
        <f>IFERROR(__xludf.DUMMYFUNCTION("SPLIT(H4146,""/"")"),2.0)</f>
        <v>2</v>
      </c>
      <c r="J4146" s="4">
        <f>IFERROR(__xludf.DUMMYFUNCTION("""COMPUTED_VALUE"""),11.0)</f>
        <v>11</v>
      </c>
      <c r="K4146" s="4">
        <f>IFERROR(__xludf.DUMMYFUNCTION("""COMPUTED_VALUE"""),2023.0)</f>
        <v>2023</v>
      </c>
    </row>
    <row r="4147">
      <c r="A4147" s="1" t="s">
        <v>8163</v>
      </c>
      <c r="B4147" s="4" t="s">
        <v>55</v>
      </c>
      <c r="C4147" s="4" t="s">
        <v>29</v>
      </c>
      <c r="D4147" s="4" t="s">
        <v>28</v>
      </c>
      <c r="E4147" s="4">
        <v>4.0</v>
      </c>
      <c r="F4147" s="4">
        <v>3.0</v>
      </c>
      <c r="G4147" s="4">
        <v>12.0</v>
      </c>
      <c r="H4147" s="5">
        <v>45232.0</v>
      </c>
      <c r="I4147" s="4">
        <f>IFERROR(__xludf.DUMMYFUNCTION("SPLIT(H4147,""/"")"),2.0)</f>
        <v>2</v>
      </c>
      <c r="J4147" s="4">
        <f>IFERROR(__xludf.DUMMYFUNCTION("""COMPUTED_VALUE"""),11.0)</f>
        <v>11</v>
      </c>
      <c r="K4147" s="4">
        <f>IFERROR(__xludf.DUMMYFUNCTION("""COMPUTED_VALUE"""),2023.0)</f>
        <v>2023</v>
      </c>
    </row>
    <row r="4148">
      <c r="A4148" s="1" t="s">
        <v>4422</v>
      </c>
      <c r="B4148" s="4" t="s">
        <v>55</v>
      </c>
      <c r="C4148" s="4" t="s">
        <v>29</v>
      </c>
      <c r="D4148" s="4" t="s">
        <v>39</v>
      </c>
      <c r="E4148" s="4">
        <v>4.0</v>
      </c>
      <c r="F4148" s="4">
        <v>3.0</v>
      </c>
      <c r="G4148" s="4">
        <v>12.0</v>
      </c>
      <c r="H4148" s="5">
        <v>45232.0</v>
      </c>
      <c r="I4148" s="4">
        <f>IFERROR(__xludf.DUMMYFUNCTION("SPLIT(H4148,""/"")"),2.0)</f>
        <v>2</v>
      </c>
      <c r="J4148" s="4">
        <f>IFERROR(__xludf.DUMMYFUNCTION("""COMPUTED_VALUE"""),11.0)</f>
        <v>11</v>
      </c>
      <c r="K4148" s="4">
        <f>IFERROR(__xludf.DUMMYFUNCTION("""COMPUTED_VALUE"""),2023.0)</f>
        <v>2023</v>
      </c>
    </row>
    <row r="4149">
      <c r="A4149" s="1" t="s">
        <v>1535</v>
      </c>
      <c r="B4149" s="4" t="s">
        <v>55</v>
      </c>
      <c r="C4149" s="4" t="s">
        <v>30</v>
      </c>
      <c r="D4149" s="4" t="s">
        <v>39</v>
      </c>
      <c r="E4149" s="4">
        <v>2.0</v>
      </c>
      <c r="F4149" s="4">
        <v>3.0</v>
      </c>
      <c r="G4149" s="4">
        <v>6.0</v>
      </c>
      <c r="H4149" s="5">
        <v>45232.0</v>
      </c>
      <c r="I4149" s="4">
        <f>IFERROR(__xludf.DUMMYFUNCTION("SPLIT(H4149,""/"")"),2.0)</f>
        <v>2</v>
      </c>
      <c r="J4149" s="4">
        <f>IFERROR(__xludf.DUMMYFUNCTION("""COMPUTED_VALUE"""),11.0)</f>
        <v>11</v>
      </c>
      <c r="K4149" s="4">
        <f>IFERROR(__xludf.DUMMYFUNCTION("""COMPUTED_VALUE"""),2023.0)</f>
        <v>2023</v>
      </c>
    </row>
    <row r="4150">
      <c r="A4150" s="1" t="s">
        <v>9459</v>
      </c>
      <c r="B4150" s="4" t="s">
        <v>55</v>
      </c>
      <c r="C4150" s="4" t="s">
        <v>30</v>
      </c>
      <c r="D4150" s="4" t="s">
        <v>30</v>
      </c>
      <c r="E4150" s="4">
        <v>1.0</v>
      </c>
      <c r="F4150" s="4">
        <v>3.0</v>
      </c>
      <c r="G4150" s="4">
        <v>3.0</v>
      </c>
      <c r="H4150" s="5">
        <v>45232.0</v>
      </c>
      <c r="I4150" s="4">
        <f>IFERROR(__xludf.DUMMYFUNCTION("SPLIT(H4150,""/"")"),2.0)</f>
        <v>2</v>
      </c>
      <c r="J4150" s="4">
        <f>IFERROR(__xludf.DUMMYFUNCTION("""COMPUTED_VALUE"""),11.0)</f>
        <v>11</v>
      </c>
      <c r="K4150" s="4">
        <f>IFERROR(__xludf.DUMMYFUNCTION("""COMPUTED_VALUE"""),2023.0)</f>
        <v>2023</v>
      </c>
    </row>
    <row r="4151">
      <c r="A4151" s="1" t="s">
        <v>200</v>
      </c>
      <c r="B4151" s="4" t="s">
        <v>55</v>
      </c>
      <c r="C4151" s="4" t="s">
        <v>29</v>
      </c>
      <c r="D4151" s="4" t="s">
        <v>23</v>
      </c>
      <c r="E4151" s="4">
        <v>1.0</v>
      </c>
      <c r="F4151" s="4">
        <v>3.0</v>
      </c>
      <c r="G4151" s="4">
        <v>3.0</v>
      </c>
      <c r="H4151" s="5">
        <v>45232.0</v>
      </c>
      <c r="I4151" s="4">
        <f>IFERROR(__xludf.DUMMYFUNCTION("SPLIT(H4151,""/"")"),2.0)</f>
        <v>2</v>
      </c>
      <c r="J4151" s="4">
        <f>IFERROR(__xludf.DUMMYFUNCTION("""COMPUTED_VALUE"""),11.0)</f>
        <v>11</v>
      </c>
      <c r="K4151" s="4">
        <f>IFERROR(__xludf.DUMMYFUNCTION("""COMPUTED_VALUE"""),2023.0)</f>
        <v>2023</v>
      </c>
    </row>
    <row r="4152">
      <c r="A4152" s="1" t="s">
        <v>7011</v>
      </c>
      <c r="B4152" s="4" t="s">
        <v>55</v>
      </c>
      <c r="C4152" s="4" t="s">
        <v>24</v>
      </c>
      <c r="D4152" s="4" t="s">
        <v>28</v>
      </c>
      <c r="E4152" s="4">
        <v>2.0</v>
      </c>
      <c r="F4152" s="4">
        <v>3.0</v>
      </c>
      <c r="G4152" s="4">
        <v>6.0</v>
      </c>
      <c r="H4152" s="5">
        <v>45232.0</v>
      </c>
      <c r="I4152" s="4">
        <f>IFERROR(__xludf.DUMMYFUNCTION("SPLIT(H4152,""/"")"),2.0)</f>
        <v>2</v>
      </c>
      <c r="J4152" s="4">
        <f>IFERROR(__xludf.DUMMYFUNCTION("""COMPUTED_VALUE"""),11.0)</f>
        <v>11</v>
      </c>
      <c r="K4152" s="4">
        <f>IFERROR(__xludf.DUMMYFUNCTION("""COMPUTED_VALUE"""),2023.0)</f>
        <v>2023</v>
      </c>
    </row>
    <row r="4153">
      <c r="A4153" s="1" t="s">
        <v>7773</v>
      </c>
      <c r="B4153" s="4" t="s">
        <v>55</v>
      </c>
      <c r="C4153" s="4" t="s">
        <v>30</v>
      </c>
      <c r="D4153" s="4" t="s">
        <v>28</v>
      </c>
      <c r="E4153" s="4">
        <v>2.0</v>
      </c>
      <c r="F4153" s="4">
        <v>3.0</v>
      </c>
      <c r="G4153" s="4">
        <v>6.0</v>
      </c>
      <c r="H4153" s="5">
        <v>45233.0</v>
      </c>
      <c r="I4153" s="4">
        <f>IFERROR(__xludf.DUMMYFUNCTION("SPLIT(H4153,""/"")"),3.0)</f>
        <v>3</v>
      </c>
      <c r="J4153" s="4">
        <f>IFERROR(__xludf.DUMMYFUNCTION("""COMPUTED_VALUE"""),11.0)</f>
        <v>11</v>
      </c>
      <c r="K4153" s="4">
        <f>IFERROR(__xludf.DUMMYFUNCTION("""COMPUTED_VALUE"""),2023.0)</f>
        <v>2023</v>
      </c>
    </row>
    <row r="4154">
      <c r="A4154" s="1" t="s">
        <v>3707</v>
      </c>
      <c r="B4154" s="4" t="s">
        <v>55</v>
      </c>
      <c r="C4154" s="4" t="s">
        <v>30</v>
      </c>
      <c r="D4154" s="4" t="s">
        <v>23</v>
      </c>
      <c r="E4154" s="4">
        <v>1.0</v>
      </c>
      <c r="F4154" s="4">
        <v>3.0</v>
      </c>
      <c r="G4154" s="4">
        <v>3.0</v>
      </c>
      <c r="H4154" s="5">
        <v>45233.0</v>
      </c>
      <c r="I4154" s="4">
        <f>IFERROR(__xludf.DUMMYFUNCTION("SPLIT(H4154,""/"")"),3.0)</f>
        <v>3</v>
      </c>
      <c r="J4154" s="4">
        <f>IFERROR(__xludf.DUMMYFUNCTION("""COMPUTED_VALUE"""),11.0)</f>
        <v>11</v>
      </c>
      <c r="K4154" s="4">
        <f>IFERROR(__xludf.DUMMYFUNCTION("""COMPUTED_VALUE"""),2023.0)</f>
        <v>2023</v>
      </c>
    </row>
    <row r="4155">
      <c r="A4155" s="1" t="s">
        <v>6101</v>
      </c>
      <c r="B4155" s="4" t="s">
        <v>55</v>
      </c>
      <c r="C4155" s="4" t="s">
        <v>24</v>
      </c>
      <c r="D4155" s="4" t="s">
        <v>23</v>
      </c>
      <c r="E4155" s="4">
        <v>2.0</v>
      </c>
      <c r="F4155" s="4">
        <v>3.0</v>
      </c>
      <c r="G4155" s="4">
        <v>6.0</v>
      </c>
      <c r="H4155" s="5">
        <v>45233.0</v>
      </c>
      <c r="I4155" s="4">
        <f>IFERROR(__xludf.DUMMYFUNCTION("SPLIT(H4155,""/"")"),3.0)</f>
        <v>3</v>
      </c>
      <c r="J4155" s="4">
        <f>IFERROR(__xludf.DUMMYFUNCTION("""COMPUTED_VALUE"""),11.0)</f>
        <v>11</v>
      </c>
      <c r="K4155" s="4">
        <f>IFERROR(__xludf.DUMMYFUNCTION("""COMPUTED_VALUE"""),2023.0)</f>
        <v>2023</v>
      </c>
    </row>
    <row r="4156">
      <c r="A4156" s="1" t="s">
        <v>7904</v>
      </c>
      <c r="B4156" s="4" t="s">
        <v>55</v>
      </c>
      <c r="C4156" s="4" t="s">
        <v>24</v>
      </c>
      <c r="D4156" s="4" t="s">
        <v>28</v>
      </c>
      <c r="E4156" s="4">
        <v>2.0</v>
      </c>
      <c r="F4156" s="4">
        <v>3.0</v>
      </c>
      <c r="G4156" s="4">
        <v>6.0</v>
      </c>
      <c r="H4156" s="5">
        <v>45233.0</v>
      </c>
      <c r="I4156" s="4">
        <f>IFERROR(__xludf.DUMMYFUNCTION("SPLIT(H4156,""/"")"),3.0)</f>
        <v>3</v>
      </c>
      <c r="J4156" s="4">
        <f>IFERROR(__xludf.DUMMYFUNCTION("""COMPUTED_VALUE"""),11.0)</f>
        <v>11</v>
      </c>
      <c r="K4156" s="4">
        <f>IFERROR(__xludf.DUMMYFUNCTION("""COMPUTED_VALUE"""),2023.0)</f>
        <v>2023</v>
      </c>
    </row>
    <row r="4157">
      <c r="A4157" s="1" t="s">
        <v>85</v>
      </c>
      <c r="B4157" s="4" t="s">
        <v>55</v>
      </c>
      <c r="C4157" s="4" t="s">
        <v>29</v>
      </c>
      <c r="D4157" s="4" t="s">
        <v>39</v>
      </c>
      <c r="E4157" s="4">
        <v>4.0</v>
      </c>
      <c r="F4157" s="4">
        <v>3.0</v>
      </c>
      <c r="G4157" s="4">
        <v>12.0</v>
      </c>
      <c r="H4157" s="5">
        <v>45233.0</v>
      </c>
      <c r="I4157" s="4">
        <f>IFERROR(__xludf.DUMMYFUNCTION("SPLIT(H4157,""/"")"),3.0)</f>
        <v>3</v>
      </c>
      <c r="J4157" s="4">
        <f>IFERROR(__xludf.DUMMYFUNCTION("""COMPUTED_VALUE"""),11.0)</f>
        <v>11</v>
      </c>
      <c r="K4157" s="4">
        <f>IFERROR(__xludf.DUMMYFUNCTION("""COMPUTED_VALUE"""),2023.0)</f>
        <v>2023</v>
      </c>
    </row>
    <row r="4158">
      <c r="A4158" s="1" t="s">
        <v>6247</v>
      </c>
      <c r="B4158" s="4" t="s">
        <v>55</v>
      </c>
      <c r="C4158" s="4" t="s">
        <v>29</v>
      </c>
      <c r="D4158" s="4" t="s">
        <v>23</v>
      </c>
      <c r="E4158" s="4">
        <v>3.0</v>
      </c>
      <c r="F4158" s="4">
        <v>3.0</v>
      </c>
      <c r="G4158" s="4">
        <v>9.0</v>
      </c>
      <c r="H4158" s="5">
        <v>45233.0</v>
      </c>
      <c r="I4158" s="4">
        <f>IFERROR(__xludf.DUMMYFUNCTION("SPLIT(H4158,""/"")"),3.0)</f>
        <v>3</v>
      </c>
      <c r="J4158" s="4">
        <f>IFERROR(__xludf.DUMMYFUNCTION("""COMPUTED_VALUE"""),11.0)</f>
        <v>11</v>
      </c>
      <c r="K4158" s="4">
        <f>IFERROR(__xludf.DUMMYFUNCTION("""COMPUTED_VALUE"""),2023.0)</f>
        <v>2023</v>
      </c>
    </row>
    <row r="4159">
      <c r="A4159" s="1" t="s">
        <v>7595</v>
      </c>
      <c r="B4159" s="4" t="s">
        <v>55</v>
      </c>
      <c r="C4159" s="4" t="s">
        <v>30</v>
      </c>
      <c r="D4159" s="4" t="s">
        <v>39</v>
      </c>
      <c r="E4159" s="4">
        <v>1.0</v>
      </c>
      <c r="F4159" s="4">
        <v>3.0</v>
      </c>
      <c r="G4159" s="4">
        <v>3.0</v>
      </c>
      <c r="H4159" s="5">
        <v>45234.0</v>
      </c>
      <c r="I4159" s="4">
        <f>IFERROR(__xludf.DUMMYFUNCTION("SPLIT(H4159,""/"")"),4.0)</f>
        <v>4</v>
      </c>
      <c r="J4159" s="4">
        <f>IFERROR(__xludf.DUMMYFUNCTION("""COMPUTED_VALUE"""),11.0)</f>
        <v>11</v>
      </c>
      <c r="K4159" s="4">
        <f>IFERROR(__xludf.DUMMYFUNCTION("""COMPUTED_VALUE"""),2023.0)</f>
        <v>2023</v>
      </c>
    </row>
    <row r="4160">
      <c r="A4160" s="1" t="s">
        <v>1786</v>
      </c>
      <c r="B4160" s="4" t="s">
        <v>55</v>
      </c>
      <c r="C4160" s="4" t="s">
        <v>29</v>
      </c>
      <c r="D4160" s="4" t="s">
        <v>23</v>
      </c>
      <c r="E4160" s="4">
        <v>5.0</v>
      </c>
      <c r="F4160" s="4">
        <v>3.0</v>
      </c>
      <c r="G4160" s="4">
        <v>15.0</v>
      </c>
      <c r="H4160" s="5">
        <v>45234.0</v>
      </c>
      <c r="I4160" s="4">
        <f>IFERROR(__xludf.DUMMYFUNCTION("SPLIT(H4160,""/"")"),4.0)</f>
        <v>4</v>
      </c>
      <c r="J4160" s="4">
        <f>IFERROR(__xludf.DUMMYFUNCTION("""COMPUTED_VALUE"""),11.0)</f>
        <v>11</v>
      </c>
      <c r="K4160" s="4">
        <f>IFERROR(__xludf.DUMMYFUNCTION("""COMPUTED_VALUE"""),2023.0)</f>
        <v>2023</v>
      </c>
    </row>
    <row r="4161">
      <c r="A4161" s="1" t="s">
        <v>10016</v>
      </c>
      <c r="B4161" s="4" t="s">
        <v>55</v>
      </c>
      <c r="C4161" s="4" t="s">
        <v>29</v>
      </c>
      <c r="D4161" s="4" t="s">
        <v>39</v>
      </c>
      <c r="E4161" s="4">
        <v>2.0</v>
      </c>
      <c r="F4161" s="4">
        <v>3.0</v>
      </c>
      <c r="G4161" s="4">
        <v>6.0</v>
      </c>
      <c r="H4161" s="5">
        <v>45234.0</v>
      </c>
      <c r="I4161" s="4">
        <f>IFERROR(__xludf.DUMMYFUNCTION("SPLIT(H4161,""/"")"),4.0)</f>
        <v>4</v>
      </c>
      <c r="J4161" s="4">
        <f>IFERROR(__xludf.DUMMYFUNCTION("""COMPUTED_VALUE"""),11.0)</f>
        <v>11</v>
      </c>
      <c r="K4161" s="4">
        <f>IFERROR(__xludf.DUMMYFUNCTION("""COMPUTED_VALUE"""),2023.0)</f>
        <v>2023</v>
      </c>
    </row>
    <row r="4162">
      <c r="A4162" s="1" t="s">
        <v>1732</v>
      </c>
      <c r="B4162" s="4" t="s">
        <v>55</v>
      </c>
      <c r="C4162" s="4" t="s">
        <v>29</v>
      </c>
      <c r="D4162" s="4" t="s">
        <v>23</v>
      </c>
      <c r="E4162" s="4">
        <v>1.0</v>
      </c>
      <c r="F4162" s="4">
        <v>3.0</v>
      </c>
      <c r="G4162" s="4">
        <v>3.0</v>
      </c>
      <c r="H4162" s="5">
        <v>45235.0</v>
      </c>
      <c r="I4162" s="4">
        <f>IFERROR(__xludf.DUMMYFUNCTION("SPLIT(H4162,""/"")"),5.0)</f>
        <v>5</v>
      </c>
      <c r="J4162" s="4">
        <f>IFERROR(__xludf.DUMMYFUNCTION("""COMPUTED_VALUE"""),11.0)</f>
        <v>11</v>
      </c>
      <c r="K4162" s="4">
        <f>IFERROR(__xludf.DUMMYFUNCTION("""COMPUTED_VALUE"""),2023.0)</f>
        <v>2023</v>
      </c>
    </row>
    <row r="4163">
      <c r="A4163" s="1" t="s">
        <v>5759</v>
      </c>
      <c r="B4163" s="4" t="s">
        <v>55</v>
      </c>
      <c r="C4163" s="4" t="s">
        <v>29</v>
      </c>
      <c r="D4163" s="4" t="s">
        <v>30</v>
      </c>
      <c r="E4163" s="4">
        <v>4.0</v>
      </c>
      <c r="F4163" s="4">
        <v>3.0</v>
      </c>
      <c r="G4163" s="4">
        <v>12.0</v>
      </c>
      <c r="H4163" s="5">
        <v>45235.0</v>
      </c>
      <c r="I4163" s="4">
        <f>IFERROR(__xludf.DUMMYFUNCTION("SPLIT(H4163,""/"")"),5.0)</f>
        <v>5</v>
      </c>
      <c r="J4163" s="4">
        <f>IFERROR(__xludf.DUMMYFUNCTION("""COMPUTED_VALUE"""),11.0)</f>
        <v>11</v>
      </c>
      <c r="K4163" s="4">
        <f>IFERROR(__xludf.DUMMYFUNCTION("""COMPUTED_VALUE"""),2023.0)</f>
        <v>2023</v>
      </c>
    </row>
    <row r="4164">
      <c r="A4164" s="1" t="s">
        <v>4838</v>
      </c>
      <c r="B4164" s="4" t="s">
        <v>55</v>
      </c>
      <c r="C4164" s="4" t="s">
        <v>29</v>
      </c>
      <c r="D4164" s="4" t="s">
        <v>30</v>
      </c>
      <c r="E4164" s="4">
        <v>3.0</v>
      </c>
      <c r="F4164" s="4">
        <v>3.0</v>
      </c>
      <c r="G4164" s="4">
        <v>9.0</v>
      </c>
      <c r="H4164" s="5">
        <v>45235.0</v>
      </c>
      <c r="I4164" s="4">
        <f>IFERROR(__xludf.DUMMYFUNCTION("SPLIT(H4164,""/"")"),5.0)</f>
        <v>5</v>
      </c>
      <c r="J4164" s="4">
        <f>IFERROR(__xludf.DUMMYFUNCTION("""COMPUTED_VALUE"""),11.0)</f>
        <v>11</v>
      </c>
      <c r="K4164" s="4">
        <f>IFERROR(__xludf.DUMMYFUNCTION("""COMPUTED_VALUE"""),2023.0)</f>
        <v>2023</v>
      </c>
    </row>
    <row r="4165">
      <c r="A4165" s="1" t="s">
        <v>2904</v>
      </c>
      <c r="B4165" s="4" t="s">
        <v>55</v>
      </c>
      <c r="C4165" s="4" t="s">
        <v>24</v>
      </c>
      <c r="D4165" s="4" t="s">
        <v>30</v>
      </c>
      <c r="E4165" s="4">
        <v>1.0</v>
      </c>
      <c r="F4165" s="4">
        <v>3.0</v>
      </c>
      <c r="G4165" s="4">
        <v>3.0</v>
      </c>
      <c r="H4165" s="5">
        <v>45235.0</v>
      </c>
      <c r="I4165" s="4">
        <f>IFERROR(__xludf.DUMMYFUNCTION("SPLIT(H4165,""/"")"),5.0)</f>
        <v>5</v>
      </c>
      <c r="J4165" s="4">
        <f>IFERROR(__xludf.DUMMYFUNCTION("""COMPUTED_VALUE"""),11.0)</f>
        <v>11</v>
      </c>
      <c r="K4165" s="4">
        <f>IFERROR(__xludf.DUMMYFUNCTION("""COMPUTED_VALUE"""),2023.0)</f>
        <v>2023</v>
      </c>
    </row>
    <row r="4166">
      <c r="A4166" s="1" t="s">
        <v>993</v>
      </c>
      <c r="B4166" s="4" t="s">
        <v>55</v>
      </c>
      <c r="C4166" s="4" t="s">
        <v>29</v>
      </c>
      <c r="D4166" s="4" t="s">
        <v>39</v>
      </c>
      <c r="E4166" s="4">
        <v>5.0</v>
      </c>
      <c r="F4166" s="4">
        <v>3.0</v>
      </c>
      <c r="G4166" s="4">
        <v>15.0</v>
      </c>
      <c r="H4166" s="5">
        <v>45236.0</v>
      </c>
      <c r="I4166" s="4">
        <f>IFERROR(__xludf.DUMMYFUNCTION("SPLIT(H4166,""/"")"),6.0)</f>
        <v>6</v>
      </c>
      <c r="J4166" s="4">
        <f>IFERROR(__xludf.DUMMYFUNCTION("""COMPUTED_VALUE"""),11.0)</f>
        <v>11</v>
      </c>
      <c r="K4166" s="4">
        <f>IFERROR(__xludf.DUMMYFUNCTION("""COMPUTED_VALUE"""),2023.0)</f>
        <v>2023</v>
      </c>
    </row>
    <row r="4167">
      <c r="A4167" s="1" t="s">
        <v>2894</v>
      </c>
      <c r="B4167" s="4" t="s">
        <v>55</v>
      </c>
      <c r="C4167" s="4" t="s">
        <v>30</v>
      </c>
      <c r="D4167" s="4" t="s">
        <v>28</v>
      </c>
      <c r="E4167" s="4">
        <v>5.0</v>
      </c>
      <c r="F4167" s="4">
        <v>3.0</v>
      </c>
      <c r="G4167" s="4">
        <v>15.0</v>
      </c>
      <c r="H4167" s="5">
        <v>45236.0</v>
      </c>
      <c r="I4167" s="4">
        <f>IFERROR(__xludf.DUMMYFUNCTION("SPLIT(H4167,""/"")"),6.0)</f>
        <v>6</v>
      </c>
      <c r="J4167" s="4">
        <f>IFERROR(__xludf.DUMMYFUNCTION("""COMPUTED_VALUE"""),11.0)</f>
        <v>11</v>
      </c>
      <c r="K4167" s="4">
        <f>IFERROR(__xludf.DUMMYFUNCTION("""COMPUTED_VALUE"""),2023.0)</f>
        <v>2023</v>
      </c>
    </row>
    <row r="4168">
      <c r="A4168" s="1" t="s">
        <v>1300</v>
      </c>
      <c r="B4168" s="4" t="s">
        <v>55</v>
      </c>
      <c r="C4168" s="4" t="s">
        <v>24</v>
      </c>
      <c r="D4168" s="4" t="s">
        <v>30</v>
      </c>
      <c r="E4168" s="4">
        <v>2.0</v>
      </c>
      <c r="F4168" s="4">
        <v>3.0</v>
      </c>
      <c r="G4168" s="4">
        <v>6.0</v>
      </c>
      <c r="H4168" s="5">
        <v>45236.0</v>
      </c>
      <c r="I4168" s="4">
        <f>IFERROR(__xludf.DUMMYFUNCTION("SPLIT(H4168,""/"")"),6.0)</f>
        <v>6</v>
      </c>
      <c r="J4168" s="4">
        <f>IFERROR(__xludf.DUMMYFUNCTION("""COMPUTED_VALUE"""),11.0)</f>
        <v>11</v>
      </c>
      <c r="K4168" s="4">
        <f>IFERROR(__xludf.DUMMYFUNCTION("""COMPUTED_VALUE"""),2023.0)</f>
        <v>2023</v>
      </c>
    </row>
    <row r="4169">
      <c r="A4169" s="1" t="s">
        <v>1594</v>
      </c>
      <c r="B4169" s="4" t="s">
        <v>55</v>
      </c>
      <c r="C4169" s="4" t="s">
        <v>30</v>
      </c>
      <c r="D4169" s="4" t="s">
        <v>39</v>
      </c>
      <c r="E4169" s="4">
        <v>1.0</v>
      </c>
      <c r="F4169" s="4">
        <v>3.0</v>
      </c>
      <c r="G4169" s="4">
        <v>3.0</v>
      </c>
      <c r="H4169" s="5">
        <v>45236.0</v>
      </c>
      <c r="I4169" s="4">
        <f>IFERROR(__xludf.DUMMYFUNCTION("SPLIT(H4169,""/"")"),6.0)</f>
        <v>6</v>
      </c>
      <c r="J4169" s="4">
        <f>IFERROR(__xludf.DUMMYFUNCTION("""COMPUTED_VALUE"""),11.0)</f>
        <v>11</v>
      </c>
      <c r="K4169" s="4">
        <f>IFERROR(__xludf.DUMMYFUNCTION("""COMPUTED_VALUE"""),2023.0)</f>
        <v>2023</v>
      </c>
    </row>
    <row r="4170">
      <c r="A4170" s="1" t="s">
        <v>5824</v>
      </c>
      <c r="B4170" s="4" t="s">
        <v>55</v>
      </c>
      <c r="C4170" s="4" t="s">
        <v>29</v>
      </c>
      <c r="D4170" s="4" t="s">
        <v>28</v>
      </c>
      <c r="E4170" s="4">
        <v>2.0</v>
      </c>
      <c r="F4170" s="4">
        <v>3.0</v>
      </c>
      <c r="G4170" s="4">
        <v>6.0</v>
      </c>
      <c r="H4170" s="5">
        <v>45236.0</v>
      </c>
      <c r="I4170" s="4">
        <f>IFERROR(__xludf.DUMMYFUNCTION("SPLIT(H4170,""/"")"),6.0)</f>
        <v>6</v>
      </c>
      <c r="J4170" s="4">
        <f>IFERROR(__xludf.DUMMYFUNCTION("""COMPUTED_VALUE"""),11.0)</f>
        <v>11</v>
      </c>
      <c r="K4170" s="4">
        <f>IFERROR(__xludf.DUMMYFUNCTION("""COMPUTED_VALUE"""),2023.0)</f>
        <v>2023</v>
      </c>
    </row>
    <row r="4171">
      <c r="A4171" s="1" t="s">
        <v>8876</v>
      </c>
      <c r="B4171" s="4" t="s">
        <v>55</v>
      </c>
      <c r="C4171" s="4" t="s">
        <v>30</v>
      </c>
      <c r="D4171" s="4" t="s">
        <v>39</v>
      </c>
      <c r="E4171" s="4">
        <v>4.0</v>
      </c>
      <c r="F4171" s="4">
        <v>3.0</v>
      </c>
      <c r="G4171" s="4">
        <v>12.0</v>
      </c>
      <c r="H4171" s="5">
        <v>45237.0</v>
      </c>
      <c r="I4171" s="4">
        <f>IFERROR(__xludf.DUMMYFUNCTION("SPLIT(H4171,""/"")"),7.0)</f>
        <v>7</v>
      </c>
      <c r="J4171" s="4">
        <f>IFERROR(__xludf.DUMMYFUNCTION("""COMPUTED_VALUE"""),11.0)</f>
        <v>11</v>
      </c>
      <c r="K4171" s="4">
        <f>IFERROR(__xludf.DUMMYFUNCTION("""COMPUTED_VALUE"""),2023.0)</f>
        <v>2023</v>
      </c>
    </row>
    <row r="4172">
      <c r="A4172" s="1" t="s">
        <v>2301</v>
      </c>
      <c r="B4172" s="4" t="s">
        <v>55</v>
      </c>
      <c r="C4172" s="4" t="s">
        <v>30</v>
      </c>
      <c r="D4172" s="4" t="s">
        <v>28</v>
      </c>
      <c r="E4172" s="4">
        <v>3.0</v>
      </c>
      <c r="F4172" s="4">
        <v>3.0</v>
      </c>
      <c r="G4172" s="4">
        <v>9.0</v>
      </c>
      <c r="H4172" s="5">
        <v>45237.0</v>
      </c>
      <c r="I4172" s="4">
        <f>IFERROR(__xludf.DUMMYFUNCTION("SPLIT(H4172,""/"")"),7.0)</f>
        <v>7</v>
      </c>
      <c r="J4172" s="4">
        <f>IFERROR(__xludf.DUMMYFUNCTION("""COMPUTED_VALUE"""),11.0)</f>
        <v>11</v>
      </c>
      <c r="K4172" s="4">
        <f>IFERROR(__xludf.DUMMYFUNCTION("""COMPUTED_VALUE"""),2023.0)</f>
        <v>2023</v>
      </c>
    </row>
    <row r="4173">
      <c r="A4173" s="1" t="s">
        <v>2002</v>
      </c>
      <c r="B4173" s="4" t="s">
        <v>55</v>
      </c>
      <c r="C4173" s="4" t="s">
        <v>30</v>
      </c>
      <c r="D4173" s="4" t="s">
        <v>23</v>
      </c>
      <c r="E4173" s="4">
        <v>3.0</v>
      </c>
      <c r="F4173" s="4">
        <v>3.0</v>
      </c>
      <c r="G4173" s="4">
        <v>9.0</v>
      </c>
      <c r="H4173" s="5">
        <v>45237.0</v>
      </c>
      <c r="I4173" s="4">
        <f>IFERROR(__xludf.DUMMYFUNCTION("SPLIT(H4173,""/"")"),7.0)</f>
        <v>7</v>
      </c>
      <c r="J4173" s="4">
        <f>IFERROR(__xludf.DUMMYFUNCTION("""COMPUTED_VALUE"""),11.0)</f>
        <v>11</v>
      </c>
      <c r="K4173" s="4">
        <f>IFERROR(__xludf.DUMMYFUNCTION("""COMPUTED_VALUE"""),2023.0)</f>
        <v>2023</v>
      </c>
    </row>
    <row r="4174">
      <c r="A4174" s="1" t="s">
        <v>3095</v>
      </c>
      <c r="B4174" s="4" t="s">
        <v>55</v>
      </c>
      <c r="C4174" s="4" t="s">
        <v>24</v>
      </c>
      <c r="D4174" s="4" t="s">
        <v>28</v>
      </c>
      <c r="E4174" s="4">
        <v>2.0</v>
      </c>
      <c r="F4174" s="4">
        <v>3.0</v>
      </c>
      <c r="G4174" s="4">
        <v>6.0</v>
      </c>
      <c r="H4174" s="5">
        <v>45237.0</v>
      </c>
      <c r="I4174" s="4">
        <f>IFERROR(__xludf.DUMMYFUNCTION("SPLIT(H4174,""/"")"),7.0)</f>
        <v>7</v>
      </c>
      <c r="J4174" s="4">
        <f>IFERROR(__xludf.DUMMYFUNCTION("""COMPUTED_VALUE"""),11.0)</f>
        <v>11</v>
      </c>
      <c r="K4174" s="4">
        <f>IFERROR(__xludf.DUMMYFUNCTION("""COMPUTED_VALUE"""),2023.0)</f>
        <v>2023</v>
      </c>
    </row>
    <row r="4175">
      <c r="A4175" s="1" t="s">
        <v>4493</v>
      </c>
      <c r="B4175" s="4" t="s">
        <v>55</v>
      </c>
      <c r="C4175" s="4" t="s">
        <v>29</v>
      </c>
      <c r="D4175" s="4" t="s">
        <v>39</v>
      </c>
      <c r="E4175" s="4">
        <v>2.0</v>
      </c>
      <c r="F4175" s="4">
        <v>3.0</v>
      </c>
      <c r="G4175" s="4">
        <v>6.0</v>
      </c>
      <c r="H4175" s="5">
        <v>45237.0</v>
      </c>
      <c r="I4175" s="4">
        <f>IFERROR(__xludf.DUMMYFUNCTION("SPLIT(H4175,""/"")"),7.0)</f>
        <v>7</v>
      </c>
      <c r="J4175" s="4">
        <f>IFERROR(__xludf.DUMMYFUNCTION("""COMPUTED_VALUE"""),11.0)</f>
        <v>11</v>
      </c>
      <c r="K4175" s="4">
        <f>IFERROR(__xludf.DUMMYFUNCTION("""COMPUTED_VALUE"""),2023.0)</f>
        <v>2023</v>
      </c>
    </row>
    <row r="4176">
      <c r="A4176" s="1" t="s">
        <v>4699</v>
      </c>
      <c r="B4176" s="4" t="s">
        <v>55</v>
      </c>
      <c r="C4176" s="4" t="s">
        <v>29</v>
      </c>
      <c r="D4176" s="4" t="s">
        <v>28</v>
      </c>
      <c r="E4176" s="4">
        <v>4.0</v>
      </c>
      <c r="F4176" s="4">
        <v>3.0</v>
      </c>
      <c r="G4176" s="4">
        <v>12.0</v>
      </c>
      <c r="H4176" s="5">
        <v>45237.0</v>
      </c>
      <c r="I4176" s="4">
        <f>IFERROR(__xludf.DUMMYFUNCTION("SPLIT(H4176,""/"")"),7.0)</f>
        <v>7</v>
      </c>
      <c r="J4176" s="4">
        <f>IFERROR(__xludf.DUMMYFUNCTION("""COMPUTED_VALUE"""),11.0)</f>
        <v>11</v>
      </c>
      <c r="K4176" s="4">
        <f>IFERROR(__xludf.DUMMYFUNCTION("""COMPUTED_VALUE"""),2023.0)</f>
        <v>2023</v>
      </c>
    </row>
    <row r="4177">
      <c r="A4177" s="1" t="s">
        <v>2241</v>
      </c>
      <c r="B4177" s="4" t="s">
        <v>55</v>
      </c>
      <c r="C4177" s="4" t="s">
        <v>30</v>
      </c>
      <c r="D4177" s="4" t="s">
        <v>28</v>
      </c>
      <c r="E4177" s="4">
        <v>2.0</v>
      </c>
      <c r="F4177" s="4">
        <v>3.0</v>
      </c>
      <c r="G4177" s="4">
        <v>6.0</v>
      </c>
      <c r="H4177" s="5">
        <v>45239.0</v>
      </c>
      <c r="I4177" s="4">
        <f>IFERROR(__xludf.DUMMYFUNCTION("SPLIT(H4177,""/"")"),9.0)</f>
        <v>9</v>
      </c>
      <c r="J4177" s="4">
        <f>IFERROR(__xludf.DUMMYFUNCTION("""COMPUTED_VALUE"""),11.0)</f>
        <v>11</v>
      </c>
      <c r="K4177" s="4">
        <f>IFERROR(__xludf.DUMMYFUNCTION("""COMPUTED_VALUE"""),2023.0)</f>
        <v>2023</v>
      </c>
    </row>
    <row r="4178">
      <c r="A4178" s="1" t="s">
        <v>2253</v>
      </c>
      <c r="B4178" s="4" t="s">
        <v>55</v>
      </c>
      <c r="C4178" s="4" t="s">
        <v>30</v>
      </c>
      <c r="D4178" s="4" t="s">
        <v>28</v>
      </c>
      <c r="E4178" s="4">
        <v>1.0</v>
      </c>
      <c r="F4178" s="4">
        <v>3.0</v>
      </c>
      <c r="G4178" s="4">
        <v>3.0</v>
      </c>
      <c r="H4178" s="7">
        <v>45240.0</v>
      </c>
      <c r="I4178" s="4">
        <f>IFERROR(__xludf.DUMMYFUNCTION("SPLIT(H4178,""/"")"),10.0)</f>
        <v>10</v>
      </c>
      <c r="J4178" s="4">
        <f>IFERROR(__xludf.DUMMYFUNCTION("""COMPUTED_VALUE"""),11.0)</f>
        <v>11</v>
      </c>
      <c r="K4178" s="4">
        <f>IFERROR(__xludf.DUMMYFUNCTION("""COMPUTED_VALUE"""),2023.0)</f>
        <v>2023</v>
      </c>
    </row>
    <row r="4179">
      <c r="A4179" s="1" t="s">
        <v>6310</v>
      </c>
      <c r="B4179" s="4" t="s">
        <v>55</v>
      </c>
      <c r="C4179" s="4" t="s">
        <v>30</v>
      </c>
      <c r="D4179" s="4" t="s">
        <v>28</v>
      </c>
      <c r="E4179" s="4">
        <v>5.0</v>
      </c>
      <c r="F4179" s="4">
        <v>3.0</v>
      </c>
      <c r="G4179" s="4">
        <v>15.0</v>
      </c>
      <c r="H4179" s="7">
        <v>45240.0</v>
      </c>
      <c r="I4179" s="4">
        <f>IFERROR(__xludf.DUMMYFUNCTION("SPLIT(H4179,""/"")"),10.0)</f>
        <v>10</v>
      </c>
      <c r="J4179" s="4">
        <f>IFERROR(__xludf.DUMMYFUNCTION("""COMPUTED_VALUE"""),11.0)</f>
        <v>11</v>
      </c>
      <c r="K4179" s="4">
        <f>IFERROR(__xludf.DUMMYFUNCTION("""COMPUTED_VALUE"""),2023.0)</f>
        <v>2023</v>
      </c>
    </row>
    <row r="4180">
      <c r="A4180" s="1" t="s">
        <v>8036</v>
      </c>
      <c r="B4180" s="4" t="s">
        <v>55</v>
      </c>
      <c r="C4180" s="4" t="s">
        <v>24</v>
      </c>
      <c r="D4180" s="4" t="s">
        <v>30</v>
      </c>
      <c r="E4180" s="4">
        <v>4.0</v>
      </c>
      <c r="F4180" s="4">
        <v>3.0</v>
      </c>
      <c r="G4180" s="4">
        <v>12.0</v>
      </c>
      <c r="H4180" s="7">
        <v>45240.0</v>
      </c>
      <c r="I4180" s="4">
        <f>IFERROR(__xludf.DUMMYFUNCTION("SPLIT(H4180,""/"")"),10.0)</f>
        <v>10</v>
      </c>
      <c r="J4180" s="4">
        <f>IFERROR(__xludf.DUMMYFUNCTION("""COMPUTED_VALUE"""),11.0)</f>
        <v>11</v>
      </c>
      <c r="K4180" s="4">
        <f>IFERROR(__xludf.DUMMYFUNCTION("""COMPUTED_VALUE"""),2023.0)</f>
        <v>2023</v>
      </c>
    </row>
    <row r="4181">
      <c r="A4181" s="1" t="s">
        <v>1493</v>
      </c>
      <c r="B4181" s="4" t="s">
        <v>55</v>
      </c>
      <c r="C4181" s="4" t="s">
        <v>29</v>
      </c>
      <c r="D4181" s="4" t="s">
        <v>30</v>
      </c>
      <c r="E4181" s="4">
        <v>3.0</v>
      </c>
      <c r="F4181" s="4">
        <v>3.0</v>
      </c>
      <c r="G4181" s="4">
        <v>9.0</v>
      </c>
      <c r="H4181" s="7">
        <v>45241.0</v>
      </c>
      <c r="I4181" s="4">
        <f>IFERROR(__xludf.DUMMYFUNCTION("SPLIT(H4181,""/"")"),11.0)</f>
        <v>11</v>
      </c>
      <c r="J4181" s="4">
        <f>IFERROR(__xludf.DUMMYFUNCTION("""COMPUTED_VALUE"""),11.0)</f>
        <v>11</v>
      </c>
      <c r="K4181" s="4">
        <f>IFERROR(__xludf.DUMMYFUNCTION("""COMPUTED_VALUE"""),2023.0)</f>
        <v>2023</v>
      </c>
    </row>
    <row r="4182">
      <c r="A4182" s="1" t="s">
        <v>4159</v>
      </c>
      <c r="B4182" s="4" t="s">
        <v>55</v>
      </c>
      <c r="C4182" s="4" t="s">
        <v>29</v>
      </c>
      <c r="D4182" s="4" t="s">
        <v>39</v>
      </c>
      <c r="E4182" s="4">
        <v>2.0</v>
      </c>
      <c r="F4182" s="4">
        <v>3.0</v>
      </c>
      <c r="G4182" s="4">
        <v>6.0</v>
      </c>
      <c r="H4182" s="7">
        <v>45241.0</v>
      </c>
      <c r="I4182" s="4">
        <f>IFERROR(__xludf.DUMMYFUNCTION("SPLIT(H4182,""/"")"),11.0)</f>
        <v>11</v>
      </c>
      <c r="J4182" s="4">
        <f>IFERROR(__xludf.DUMMYFUNCTION("""COMPUTED_VALUE"""),11.0)</f>
        <v>11</v>
      </c>
      <c r="K4182" s="4">
        <f>IFERROR(__xludf.DUMMYFUNCTION("""COMPUTED_VALUE"""),2023.0)</f>
        <v>2023</v>
      </c>
    </row>
    <row r="4183">
      <c r="A4183" s="1" t="s">
        <v>2084</v>
      </c>
      <c r="B4183" s="4" t="s">
        <v>55</v>
      </c>
      <c r="C4183" s="4" t="s">
        <v>30</v>
      </c>
      <c r="D4183" s="4" t="s">
        <v>23</v>
      </c>
      <c r="E4183" s="4">
        <v>2.0</v>
      </c>
      <c r="F4183" s="4">
        <v>3.0</v>
      </c>
      <c r="G4183" s="4">
        <v>6.0</v>
      </c>
      <c r="H4183" s="7">
        <v>45242.0</v>
      </c>
      <c r="I4183" s="4">
        <f>IFERROR(__xludf.DUMMYFUNCTION("SPLIT(H4183,""/"")"),12.0)</f>
        <v>12</v>
      </c>
      <c r="J4183" s="4">
        <f>IFERROR(__xludf.DUMMYFUNCTION("""COMPUTED_VALUE"""),11.0)</f>
        <v>11</v>
      </c>
      <c r="K4183" s="4">
        <f>IFERROR(__xludf.DUMMYFUNCTION("""COMPUTED_VALUE"""),2023.0)</f>
        <v>2023</v>
      </c>
    </row>
    <row r="4184">
      <c r="A4184" s="1" t="s">
        <v>7161</v>
      </c>
      <c r="B4184" s="4" t="s">
        <v>55</v>
      </c>
      <c r="C4184" s="4" t="s">
        <v>30</v>
      </c>
      <c r="D4184" s="4" t="s">
        <v>23</v>
      </c>
      <c r="E4184" s="4">
        <v>4.0</v>
      </c>
      <c r="F4184" s="4">
        <v>3.0</v>
      </c>
      <c r="G4184" s="4">
        <v>12.0</v>
      </c>
      <c r="H4184" s="7">
        <v>45242.0</v>
      </c>
      <c r="I4184" s="4">
        <f>IFERROR(__xludf.DUMMYFUNCTION("SPLIT(H4184,""/"")"),12.0)</f>
        <v>12</v>
      </c>
      <c r="J4184" s="4">
        <f>IFERROR(__xludf.DUMMYFUNCTION("""COMPUTED_VALUE"""),11.0)</f>
        <v>11</v>
      </c>
      <c r="K4184" s="4">
        <f>IFERROR(__xludf.DUMMYFUNCTION("""COMPUTED_VALUE"""),2023.0)</f>
        <v>2023</v>
      </c>
    </row>
    <row r="4185">
      <c r="A4185" s="1" t="s">
        <v>7230</v>
      </c>
      <c r="B4185" s="4" t="s">
        <v>55</v>
      </c>
      <c r="C4185" s="4" t="s">
        <v>24</v>
      </c>
      <c r="D4185" s="4" t="s">
        <v>39</v>
      </c>
      <c r="E4185" s="4">
        <v>2.0</v>
      </c>
      <c r="F4185" s="4">
        <v>3.0</v>
      </c>
      <c r="G4185" s="4">
        <v>6.0</v>
      </c>
      <c r="H4185" s="7">
        <v>45242.0</v>
      </c>
      <c r="I4185" s="4">
        <f>IFERROR(__xludf.DUMMYFUNCTION("SPLIT(H4185,""/"")"),12.0)</f>
        <v>12</v>
      </c>
      <c r="J4185" s="4">
        <f>IFERROR(__xludf.DUMMYFUNCTION("""COMPUTED_VALUE"""),11.0)</f>
        <v>11</v>
      </c>
      <c r="K4185" s="4">
        <f>IFERROR(__xludf.DUMMYFUNCTION("""COMPUTED_VALUE"""),2023.0)</f>
        <v>2023</v>
      </c>
    </row>
    <row r="4186">
      <c r="A4186" s="1" t="s">
        <v>5602</v>
      </c>
      <c r="B4186" s="4" t="s">
        <v>55</v>
      </c>
      <c r="C4186" s="4" t="s">
        <v>30</v>
      </c>
      <c r="D4186" s="4" t="s">
        <v>23</v>
      </c>
      <c r="E4186" s="4">
        <v>5.0</v>
      </c>
      <c r="F4186" s="4">
        <v>3.0</v>
      </c>
      <c r="G4186" s="4">
        <v>15.0</v>
      </c>
      <c r="H4186" s="7">
        <v>45242.0</v>
      </c>
      <c r="I4186" s="4">
        <f>IFERROR(__xludf.DUMMYFUNCTION("SPLIT(H4186,""/"")"),12.0)</f>
        <v>12</v>
      </c>
      <c r="J4186" s="4">
        <f>IFERROR(__xludf.DUMMYFUNCTION("""COMPUTED_VALUE"""),11.0)</f>
        <v>11</v>
      </c>
      <c r="K4186" s="4">
        <f>IFERROR(__xludf.DUMMYFUNCTION("""COMPUTED_VALUE"""),2023.0)</f>
        <v>2023</v>
      </c>
    </row>
    <row r="4187">
      <c r="A4187" s="1" t="s">
        <v>938</v>
      </c>
      <c r="B4187" s="4" t="s">
        <v>55</v>
      </c>
      <c r="C4187" s="4" t="s">
        <v>30</v>
      </c>
      <c r="D4187" s="4" t="s">
        <v>30</v>
      </c>
      <c r="E4187" s="4">
        <v>5.0</v>
      </c>
      <c r="F4187" s="4">
        <v>3.0</v>
      </c>
      <c r="G4187" s="4">
        <v>15.0</v>
      </c>
      <c r="H4187" s="7">
        <v>45242.0</v>
      </c>
      <c r="I4187" s="4">
        <f>IFERROR(__xludf.DUMMYFUNCTION("SPLIT(H4187,""/"")"),12.0)</f>
        <v>12</v>
      </c>
      <c r="J4187" s="4">
        <f>IFERROR(__xludf.DUMMYFUNCTION("""COMPUTED_VALUE"""),11.0)</f>
        <v>11</v>
      </c>
      <c r="K4187" s="4">
        <f>IFERROR(__xludf.DUMMYFUNCTION("""COMPUTED_VALUE"""),2023.0)</f>
        <v>2023</v>
      </c>
    </row>
    <row r="4188">
      <c r="A4188" s="1" t="s">
        <v>7506</v>
      </c>
      <c r="B4188" s="4" t="s">
        <v>55</v>
      </c>
      <c r="C4188" s="4" t="s">
        <v>30</v>
      </c>
      <c r="D4188" s="4" t="s">
        <v>39</v>
      </c>
      <c r="E4188" s="4">
        <v>5.0</v>
      </c>
      <c r="F4188" s="4">
        <v>3.0</v>
      </c>
      <c r="G4188" s="4">
        <v>15.0</v>
      </c>
      <c r="H4188" s="7">
        <v>45243.0</v>
      </c>
      <c r="I4188" s="4">
        <f>IFERROR(__xludf.DUMMYFUNCTION("SPLIT(H4188,""/"")"),13.0)</f>
        <v>13</v>
      </c>
      <c r="J4188" s="4">
        <f>IFERROR(__xludf.DUMMYFUNCTION("""COMPUTED_VALUE"""),11.0)</f>
        <v>11</v>
      </c>
      <c r="K4188" s="4">
        <f>IFERROR(__xludf.DUMMYFUNCTION("""COMPUTED_VALUE"""),2023.0)</f>
        <v>2023</v>
      </c>
    </row>
    <row r="4189">
      <c r="A4189" s="1" t="s">
        <v>8295</v>
      </c>
      <c r="B4189" s="4" t="s">
        <v>55</v>
      </c>
      <c r="C4189" s="4" t="s">
        <v>24</v>
      </c>
      <c r="D4189" s="4" t="s">
        <v>30</v>
      </c>
      <c r="E4189" s="4">
        <v>1.0</v>
      </c>
      <c r="F4189" s="4">
        <v>3.0</v>
      </c>
      <c r="G4189" s="4">
        <v>3.0</v>
      </c>
      <c r="H4189" s="7">
        <v>45244.0</v>
      </c>
      <c r="I4189" s="4">
        <f>IFERROR(__xludf.DUMMYFUNCTION("SPLIT(H4189,""/"")"),14.0)</f>
        <v>14</v>
      </c>
      <c r="J4189" s="4">
        <f>IFERROR(__xludf.DUMMYFUNCTION("""COMPUTED_VALUE"""),11.0)</f>
        <v>11</v>
      </c>
      <c r="K4189" s="4">
        <f>IFERROR(__xludf.DUMMYFUNCTION("""COMPUTED_VALUE"""),2023.0)</f>
        <v>2023</v>
      </c>
    </row>
    <row r="4190">
      <c r="A4190" s="1" t="s">
        <v>9154</v>
      </c>
      <c r="B4190" s="4" t="s">
        <v>55</v>
      </c>
      <c r="C4190" s="4" t="s">
        <v>30</v>
      </c>
      <c r="D4190" s="4" t="s">
        <v>39</v>
      </c>
      <c r="E4190" s="4">
        <v>1.0</v>
      </c>
      <c r="F4190" s="4">
        <v>3.0</v>
      </c>
      <c r="G4190" s="4">
        <v>3.0</v>
      </c>
      <c r="H4190" s="7">
        <v>45244.0</v>
      </c>
      <c r="I4190" s="4">
        <f>IFERROR(__xludf.DUMMYFUNCTION("SPLIT(H4190,""/"")"),14.0)</f>
        <v>14</v>
      </c>
      <c r="J4190" s="4">
        <f>IFERROR(__xludf.DUMMYFUNCTION("""COMPUTED_VALUE"""),11.0)</f>
        <v>11</v>
      </c>
      <c r="K4190" s="4">
        <f>IFERROR(__xludf.DUMMYFUNCTION("""COMPUTED_VALUE"""),2023.0)</f>
        <v>2023</v>
      </c>
    </row>
    <row r="4191">
      <c r="A4191" s="1" t="s">
        <v>8559</v>
      </c>
      <c r="B4191" s="4" t="s">
        <v>55</v>
      </c>
      <c r="C4191" s="4" t="s">
        <v>29</v>
      </c>
      <c r="D4191" s="4" t="s">
        <v>23</v>
      </c>
      <c r="E4191" s="4">
        <v>3.0</v>
      </c>
      <c r="F4191" s="4">
        <v>3.0</v>
      </c>
      <c r="G4191" s="4">
        <v>9.0</v>
      </c>
      <c r="H4191" s="7">
        <v>45244.0</v>
      </c>
      <c r="I4191" s="4">
        <f>IFERROR(__xludf.DUMMYFUNCTION("SPLIT(H4191,""/"")"),14.0)</f>
        <v>14</v>
      </c>
      <c r="J4191" s="4">
        <f>IFERROR(__xludf.DUMMYFUNCTION("""COMPUTED_VALUE"""),11.0)</f>
        <v>11</v>
      </c>
      <c r="K4191" s="4">
        <f>IFERROR(__xludf.DUMMYFUNCTION("""COMPUTED_VALUE"""),2023.0)</f>
        <v>2023</v>
      </c>
    </row>
    <row r="4192">
      <c r="A4192" s="1" t="s">
        <v>8423</v>
      </c>
      <c r="B4192" s="4" t="s">
        <v>55</v>
      </c>
      <c r="C4192" s="4" t="s">
        <v>29</v>
      </c>
      <c r="D4192" s="4" t="s">
        <v>28</v>
      </c>
      <c r="E4192" s="4">
        <v>4.0</v>
      </c>
      <c r="F4192" s="4">
        <v>3.0</v>
      </c>
      <c r="G4192" s="4">
        <v>12.0</v>
      </c>
      <c r="H4192" s="7">
        <v>45245.0</v>
      </c>
      <c r="I4192" s="4">
        <f>IFERROR(__xludf.DUMMYFUNCTION("SPLIT(H4192,""/"")"),15.0)</f>
        <v>15</v>
      </c>
      <c r="J4192" s="4">
        <f>IFERROR(__xludf.DUMMYFUNCTION("""COMPUTED_VALUE"""),11.0)</f>
        <v>11</v>
      </c>
      <c r="K4192" s="4">
        <f>IFERROR(__xludf.DUMMYFUNCTION("""COMPUTED_VALUE"""),2023.0)</f>
        <v>2023</v>
      </c>
    </row>
    <row r="4193">
      <c r="A4193" s="1" t="s">
        <v>6080</v>
      </c>
      <c r="B4193" s="4" t="s">
        <v>55</v>
      </c>
      <c r="C4193" s="4" t="s">
        <v>29</v>
      </c>
      <c r="D4193" s="4" t="s">
        <v>23</v>
      </c>
      <c r="E4193" s="4">
        <v>5.0</v>
      </c>
      <c r="F4193" s="4">
        <v>3.0</v>
      </c>
      <c r="G4193" s="4">
        <v>15.0</v>
      </c>
      <c r="H4193" s="7">
        <v>45245.0</v>
      </c>
      <c r="I4193" s="4">
        <f>IFERROR(__xludf.DUMMYFUNCTION("SPLIT(H4193,""/"")"),15.0)</f>
        <v>15</v>
      </c>
      <c r="J4193" s="4">
        <f>IFERROR(__xludf.DUMMYFUNCTION("""COMPUTED_VALUE"""),11.0)</f>
        <v>11</v>
      </c>
      <c r="K4193" s="4">
        <f>IFERROR(__xludf.DUMMYFUNCTION("""COMPUTED_VALUE"""),2023.0)</f>
        <v>2023</v>
      </c>
    </row>
    <row r="4194">
      <c r="A4194" s="1" t="s">
        <v>7255</v>
      </c>
      <c r="B4194" s="4" t="s">
        <v>55</v>
      </c>
      <c r="C4194" s="4" t="s">
        <v>30</v>
      </c>
      <c r="D4194" s="4" t="s">
        <v>28</v>
      </c>
      <c r="E4194" s="4">
        <v>4.0</v>
      </c>
      <c r="F4194" s="4">
        <v>3.0</v>
      </c>
      <c r="G4194" s="4">
        <v>12.0</v>
      </c>
      <c r="H4194" s="7">
        <v>45245.0</v>
      </c>
      <c r="I4194" s="4">
        <f>IFERROR(__xludf.DUMMYFUNCTION("SPLIT(H4194,""/"")"),15.0)</f>
        <v>15</v>
      </c>
      <c r="J4194" s="4">
        <f>IFERROR(__xludf.DUMMYFUNCTION("""COMPUTED_VALUE"""),11.0)</f>
        <v>11</v>
      </c>
      <c r="K4194" s="4">
        <f>IFERROR(__xludf.DUMMYFUNCTION("""COMPUTED_VALUE"""),2023.0)</f>
        <v>2023</v>
      </c>
    </row>
    <row r="4195">
      <c r="A4195" s="1" t="s">
        <v>5889</v>
      </c>
      <c r="B4195" s="4" t="s">
        <v>55</v>
      </c>
      <c r="C4195" s="4" t="s">
        <v>29</v>
      </c>
      <c r="D4195" s="4" t="s">
        <v>23</v>
      </c>
      <c r="E4195" s="4">
        <v>2.0</v>
      </c>
      <c r="F4195" s="4">
        <v>3.0</v>
      </c>
      <c r="G4195" s="4">
        <v>6.0</v>
      </c>
      <c r="H4195" s="7">
        <v>45245.0</v>
      </c>
      <c r="I4195" s="4">
        <f>IFERROR(__xludf.DUMMYFUNCTION("SPLIT(H4195,""/"")"),15.0)</f>
        <v>15</v>
      </c>
      <c r="J4195" s="4">
        <f>IFERROR(__xludf.DUMMYFUNCTION("""COMPUTED_VALUE"""),11.0)</f>
        <v>11</v>
      </c>
      <c r="K4195" s="4">
        <f>IFERROR(__xludf.DUMMYFUNCTION("""COMPUTED_VALUE"""),2023.0)</f>
        <v>2023</v>
      </c>
    </row>
    <row r="4196">
      <c r="A4196" s="1" t="s">
        <v>8508</v>
      </c>
      <c r="B4196" s="4" t="s">
        <v>55</v>
      </c>
      <c r="C4196" s="4" t="s">
        <v>30</v>
      </c>
      <c r="D4196" s="4" t="s">
        <v>39</v>
      </c>
      <c r="E4196" s="4">
        <v>5.0</v>
      </c>
      <c r="F4196" s="4">
        <v>3.0</v>
      </c>
      <c r="G4196" s="4">
        <v>15.0</v>
      </c>
      <c r="H4196" s="7">
        <v>45245.0</v>
      </c>
      <c r="I4196" s="4">
        <f>IFERROR(__xludf.DUMMYFUNCTION("SPLIT(H4196,""/"")"),15.0)</f>
        <v>15</v>
      </c>
      <c r="J4196" s="4">
        <f>IFERROR(__xludf.DUMMYFUNCTION("""COMPUTED_VALUE"""),11.0)</f>
        <v>11</v>
      </c>
      <c r="K4196" s="4">
        <f>IFERROR(__xludf.DUMMYFUNCTION("""COMPUTED_VALUE"""),2023.0)</f>
        <v>2023</v>
      </c>
    </row>
    <row r="4197">
      <c r="A4197" s="1" t="s">
        <v>9476</v>
      </c>
      <c r="B4197" s="4" t="s">
        <v>55</v>
      </c>
      <c r="C4197" s="4" t="s">
        <v>30</v>
      </c>
      <c r="D4197" s="4" t="s">
        <v>30</v>
      </c>
      <c r="E4197" s="4">
        <v>2.0</v>
      </c>
      <c r="F4197" s="4">
        <v>3.0</v>
      </c>
      <c r="G4197" s="4">
        <v>6.0</v>
      </c>
      <c r="H4197" s="7">
        <v>45246.0</v>
      </c>
      <c r="I4197" s="4">
        <f>IFERROR(__xludf.DUMMYFUNCTION("SPLIT(H4197,""/"")"),16.0)</f>
        <v>16</v>
      </c>
      <c r="J4197" s="4">
        <f>IFERROR(__xludf.DUMMYFUNCTION("""COMPUTED_VALUE"""),11.0)</f>
        <v>11</v>
      </c>
      <c r="K4197" s="4">
        <f>IFERROR(__xludf.DUMMYFUNCTION("""COMPUTED_VALUE"""),2023.0)</f>
        <v>2023</v>
      </c>
    </row>
    <row r="4198">
      <c r="A4198" s="1" t="s">
        <v>684</v>
      </c>
      <c r="B4198" s="4" t="s">
        <v>55</v>
      </c>
      <c r="C4198" s="4" t="s">
        <v>29</v>
      </c>
      <c r="D4198" s="4" t="s">
        <v>30</v>
      </c>
      <c r="E4198" s="4">
        <v>2.0</v>
      </c>
      <c r="F4198" s="4">
        <v>3.0</v>
      </c>
      <c r="G4198" s="4">
        <v>6.0</v>
      </c>
      <c r="H4198" s="7">
        <v>45246.0</v>
      </c>
      <c r="I4198" s="4">
        <f>IFERROR(__xludf.DUMMYFUNCTION("SPLIT(H4198,""/"")"),16.0)</f>
        <v>16</v>
      </c>
      <c r="J4198" s="4">
        <f>IFERROR(__xludf.DUMMYFUNCTION("""COMPUTED_VALUE"""),11.0)</f>
        <v>11</v>
      </c>
      <c r="K4198" s="4">
        <f>IFERROR(__xludf.DUMMYFUNCTION("""COMPUTED_VALUE"""),2023.0)</f>
        <v>2023</v>
      </c>
    </row>
    <row r="4199">
      <c r="A4199" s="1" t="s">
        <v>579</v>
      </c>
      <c r="B4199" s="4" t="s">
        <v>55</v>
      </c>
      <c r="C4199" s="4" t="s">
        <v>24</v>
      </c>
      <c r="D4199" s="4" t="s">
        <v>23</v>
      </c>
      <c r="E4199" s="4">
        <v>5.0</v>
      </c>
      <c r="F4199" s="4">
        <v>3.0</v>
      </c>
      <c r="G4199" s="4">
        <v>15.0</v>
      </c>
      <c r="H4199" s="7">
        <v>45247.0</v>
      </c>
      <c r="I4199" s="4">
        <f>IFERROR(__xludf.DUMMYFUNCTION("SPLIT(H4199,""/"")"),17.0)</f>
        <v>17</v>
      </c>
      <c r="J4199" s="4">
        <f>IFERROR(__xludf.DUMMYFUNCTION("""COMPUTED_VALUE"""),11.0)</f>
        <v>11</v>
      </c>
      <c r="K4199" s="4">
        <f>IFERROR(__xludf.DUMMYFUNCTION("""COMPUTED_VALUE"""),2023.0)</f>
        <v>2023</v>
      </c>
    </row>
    <row r="4200">
      <c r="A4200" s="1" t="s">
        <v>6730</v>
      </c>
      <c r="B4200" s="4" t="s">
        <v>55</v>
      </c>
      <c r="C4200" s="4" t="s">
        <v>24</v>
      </c>
      <c r="D4200" s="4" t="s">
        <v>23</v>
      </c>
      <c r="E4200" s="4">
        <v>3.0</v>
      </c>
      <c r="F4200" s="4">
        <v>3.0</v>
      </c>
      <c r="G4200" s="4">
        <v>9.0</v>
      </c>
      <c r="H4200" s="7">
        <v>45247.0</v>
      </c>
      <c r="I4200" s="4">
        <f>IFERROR(__xludf.DUMMYFUNCTION("SPLIT(H4200,""/"")"),17.0)</f>
        <v>17</v>
      </c>
      <c r="J4200" s="4">
        <f>IFERROR(__xludf.DUMMYFUNCTION("""COMPUTED_VALUE"""),11.0)</f>
        <v>11</v>
      </c>
      <c r="K4200" s="4">
        <f>IFERROR(__xludf.DUMMYFUNCTION("""COMPUTED_VALUE"""),2023.0)</f>
        <v>2023</v>
      </c>
    </row>
    <row r="4201">
      <c r="A4201" s="1" t="s">
        <v>8223</v>
      </c>
      <c r="B4201" s="4" t="s">
        <v>55</v>
      </c>
      <c r="C4201" s="4" t="s">
        <v>24</v>
      </c>
      <c r="D4201" s="4" t="s">
        <v>23</v>
      </c>
      <c r="E4201" s="4">
        <v>3.0</v>
      </c>
      <c r="F4201" s="4">
        <v>3.0</v>
      </c>
      <c r="G4201" s="4">
        <v>9.0</v>
      </c>
      <c r="H4201" s="7">
        <v>45247.0</v>
      </c>
      <c r="I4201" s="4">
        <f>IFERROR(__xludf.DUMMYFUNCTION("SPLIT(H4201,""/"")"),17.0)</f>
        <v>17</v>
      </c>
      <c r="J4201" s="4">
        <f>IFERROR(__xludf.DUMMYFUNCTION("""COMPUTED_VALUE"""),11.0)</f>
        <v>11</v>
      </c>
      <c r="K4201" s="4">
        <f>IFERROR(__xludf.DUMMYFUNCTION("""COMPUTED_VALUE"""),2023.0)</f>
        <v>2023</v>
      </c>
    </row>
    <row r="4202">
      <c r="A4202" s="1" t="s">
        <v>1502</v>
      </c>
      <c r="B4202" s="4" t="s">
        <v>55</v>
      </c>
      <c r="C4202" s="4" t="s">
        <v>24</v>
      </c>
      <c r="D4202" s="4" t="s">
        <v>23</v>
      </c>
      <c r="E4202" s="4">
        <v>1.0</v>
      </c>
      <c r="F4202" s="4">
        <v>3.0</v>
      </c>
      <c r="G4202" s="4">
        <v>3.0</v>
      </c>
      <c r="H4202" s="7">
        <v>45248.0</v>
      </c>
      <c r="I4202" s="4">
        <f>IFERROR(__xludf.DUMMYFUNCTION("SPLIT(H4202,""/"")"),18.0)</f>
        <v>18</v>
      </c>
      <c r="J4202" s="4">
        <f>IFERROR(__xludf.DUMMYFUNCTION("""COMPUTED_VALUE"""),11.0)</f>
        <v>11</v>
      </c>
      <c r="K4202" s="4">
        <f>IFERROR(__xludf.DUMMYFUNCTION("""COMPUTED_VALUE"""),2023.0)</f>
        <v>2023</v>
      </c>
    </row>
    <row r="4203">
      <c r="A4203" s="1" t="s">
        <v>6565</v>
      </c>
      <c r="B4203" s="4" t="s">
        <v>55</v>
      </c>
      <c r="C4203" s="4" t="s">
        <v>30</v>
      </c>
      <c r="D4203" s="4" t="s">
        <v>30</v>
      </c>
      <c r="E4203" s="4">
        <v>1.0</v>
      </c>
      <c r="F4203" s="4">
        <v>3.0</v>
      </c>
      <c r="G4203" s="4">
        <v>3.0</v>
      </c>
      <c r="H4203" s="7">
        <v>45248.0</v>
      </c>
      <c r="I4203" s="4">
        <f>IFERROR(__xludf.DUMMYFUNCTION("SPLIT(H4203,""/"")"),18.0)</f>
        <v>18</v>
      </c>
      <c r="J4203" s="4">
        <f>IFERROR(__xludf.DUMMYFUNCTION("""COMPUTED_VALUE"""),11.0)</f>
        <v>11</v>
      </c>
      <c r="K4203" s="4">
        <f>IFERROR(__xludf.DUMMYFUNCTION("""COMPUTED_VALUE"""),2023.0)</f>
        <v>2023</v>
      </c>
    </row>
    <row r="4204">
      <c r="A4204" s="1" t="s">
        <v>3988</v>
      </c>
      <c r="B4204" s="4" t="s">
        <v>55</v>
      </c>
      <c r="C4204" s="4" t="s">
        <v>29</v>
      </c>
      <c r="D4204" s="4" t="s">
        <v>28</v>
      </c>
      <c r="E4204" s="4">
        <v>3.0</v>
      </c>
      <c r="F4204" s="4">
        <v>3.0</v>
      </c>
      <c r="G4204" s="4">
        <v>9.0</v>
      </c>
      <c r="H4204" s="7">
        <v>45249.0</v>
      </c>
      <c r="I4204" s="4">
        <f>IFERROR(__xludf.DUMMYFUNCTION("SPLIT(H4204,""/"")"),19.0)</f>
        <v>19</v>
      </c>
      <c r="J4204" s="4">
        <f>IFERROR(__xludf.DUMMYFUNCTION("""COMPUTED_VALUE"""),11.0)</f>
        <v>11</v>
      </c>
      <c r="K4204" s="4">
        <f>IFERROR(__xludf.DUMMYFUNCTION("""COMPUTED_VALUE"""),2023.0)</f>
        <v>2023</v>
      </c>
    </row>
    <row r="4205">
      <c r="A4205" s="1" t="s">
        <v>4337</v>
      </c>
      <c r="B4205" s="4" t="s">
        <v>55</v>
      </c>
      <c r="C4205" s="4" t="s">
        <v>29</v>
      </c>
      <c r="D4205" s="4" t="s">
        <v>39</v>
      </c>
      <c r="E4205" s="4">
        <v>2.0</v>
      </c>
      <c r="F4205" s="4">
        <v>3.0</v>
      </c>
      <c r="G4205" s="4">
        <v>6.0</v>
      </c>
      <c r="H4205" s="7">
        <v>45249.0</v>
      </c>
      <c r="I4205" s="4">
        <f>IFERROR(__xludf.DUMMYFUNCTION("SPLIT(H4205,""/"")"),19.0)</f>
        <v>19</v>
      </c>
      <c r="J4205" s="4">
        <f>IFERROR(__xludf.DUMMYFUNCTION("""COMPUTED_VALUE"""),11.0)</f>
        <v>11</v>
      </c>
      <c r="K4205" s="4">
        <f>IFERROR(__xludf.DUMMYFUNCTION("""COMPUTED_VALUE"""),2023.0)</f>
        <v>2023</v>
      </c>
    </row>
    <row r="4206">
      <c r="A4206" s="1" t="s">
        <v>5549</v>
      </c>
      <c r="B4206" s="4" t="s">
        <v>55</v>
      </c>
      <c r="C4206" s="4" t="s">
        <v>29</v>
      </c>
      <c r="D4206" s="4" t="s">
        <v>28</v>
      </c>
      <c r="E4206" s="4">
        <v>5.0</v>
      </c>
      <c r="F4206" s="4">
        <v>3.0</v>
      </c>
      <c r="G4206" s="4">
        <v>15.0</v>
      </c>
      <c r="H4206" s="7">
        <v>45249.0</v>
      </c>
      <c r="I4206" s="4">
        <f>IFERROR(__xludf.DUMMYFUNCTION("SPLIT(H4206,""/"")"),19.0)</f>
        <v>19</v>
      </c>
      <c r="J4206" s="4">
        <f>IFERROR(__xludf.DUMMYFUNCTION("""COMPUTED_VALUE"""),11.0)</f>
        <v>11</v>
      </c>
      <c r="K4206" s="4">
        <f>IFERROR(__xludf.DUMMYFUNCTION("""COMPUTED_VALUE"""),2023.0)</f>
        <v>2023</v>
      </c>
    </row>
    <row r="4207">
      <c r="A4207" s="1" t="s">
        <v>3828</v>
      </c>
      <c r="B4207" s="4" t="s">
        <v>55</v>
      </c>
      <c r="C4207" s="4" t="s">
        <v>29</v>
      </c>
      <c r="D4207" s="4" t="s">
        <v>39</v>
      </c>
      <c r="E4207" s="4">
        <v>4.0</v>
      </c>
      <c r="F4207" s="4">
        <v>3.0</v>
      </c>
      <c r="G4207" s="4">
        <v>12.0</v>
      </c>
      <c r="H4207" s="7">
        <v>45249.0</v>
      </c>
      <c r="I4207" s="4">
        <f>IFERROR(__xludf.DUMMYFUNCTION("SPLIT(H4207,""/"")"),19.0)</f>
        <v>19</v>
      </c>
      <c r="J4207" s="4">
        <f>IFERROR(__xludf.DUMMYFUNCTION("""COMPUTED_VALUE"""),11.0)</f>
        <v>11</v>
      </c>
      <c r="K4207" s="4">
        <f>IFERROR(__xludf.DUMMYFUNCTION("""COMPUTED_VALUE"""),2023.0)</f>
        <v>2023</v>
      </c>
    </row>
    <row r="4208">
      <c r="A4208" s="1" t="s">
        <v>2968</v>
      </c>
      <c r="B4208" s="4" t="s">
        <v>55</v>
      </c>
      <c r="C4208" s="4" t="s">
        <v>30</v>
      </c>
      <c r="D4208" s="4" t="s">
        <v>28</v>
      </c>
      <c r="E4208" s="4">
        <v>5.0</v>
      </c>
      <c r="F4208" s="4">
        <v>3.0</v>
      </c>
      <c r="G4208" s="4">
        <v>15.0</v>
      </c>
      <c r="H4208" s="7">
        <v>45249.0</v>
      </c>
      <c r="I4208" s="4">
        <f>IFERROR(__xludf.DUMMYFUNCTION("SPLIT(H4208,""/"")"),19.0)</f>
        <v>19</v>
      </c>
      <c r="J4208" s="4">
        <f>IFERROR(__xludf.DUMMYFUNCTION("""COMPUTED_VALUE"""),11.0)</f>
        <v>11</v>
      </c>
      <c r="K4208" s="4">
        <f>IFERROR(__xludf.DUMMYFUNCTION("""COMPUTED_VALUE"""),2023.0)</f>
        <v>2023</v>
      </c>
    </row>
    <row r="4209">
      <c r="A4209" s="1" t="s">
        <v>1720</v>
      </c>
      <c r="B4209" s="4" t="s">
        <v>55</v>
      </c>
      <c r="C4209" s="4" t="s">
        <v>29</v>
      </c>
      <c r="D4209" s="4" t="s">
        <v>28</v>
      </c>
      <c r="E4209" s="4">
        <v>5.0</v>
      </c>
      <c r="F4209" s="4">
        <v>3.0</v>
      </c>
      <c r="G4209" s="4">
        <v>15.0</v>
      </c>
      <c r="H4209" s="7">
        <v>45249.0</v>
      </c>
      <c r="I4209" s="4">
        <f>IFERROR(__xludf.DUMMYFUNCTION("SPLIT(H4209,""/"")"),19.0)</f>
        <v>19</v>
      </c>
      <c r="J4209" s="4">
        <f>IFERROR(__xludf.DUMMYFUNCTION("""COMPUTED_VALUE"""),11.0)</f>
        <v>11</v>
      </c>
      <c r="K4209" s="4">
        <f>IFERROR(__xludf.DUMMYFUNCTION("""COMPUTED_VALUE"""),2023.0)</f>
        <v>2023</v>
      </c>
    </row>
    <row r="4210">
      <c r="A4210" s="1" t="s">
        <v>2616</v>
      </c>
      <c r="B4210" s="4" t="s">
        <v>55</v>
      </c>
      <c r="C4210" s="4" t="s">
        <v>29</v>
      </c>
      <c r="D4210" s="4" t="s">
        <v>39</v>
      </c>
      <c r="E4210" s="4">
        <v>5.0</v>
      </c>
      <c r="F4210" s="4">
        <v>3.0</v>
      </c>
      <c r="G4210" s="4">
        <v>15.0</v>
      </c>
      <c r="H4210" s="7">
        <v>45250.0</v>
      </c>
      <c r="I4210" s="4">
        <f>IFERROR(__xludf.DUMMYFUNCTION("SPLIT(H4210,""/"")"),20.0)</f>
        <v>20</v>
      </c>
      <c r="J4210" s="4">
        <f>IFERROR(__xludf.DUMMYFUNCTION("""COMPUTED_VALUE"""),11.0)</f>
        <v>11</v>
      </c>
      <c r="K4210" s="4">
        <f>IFERROR(__xludf.DUMMYFUNCTION("""COMPUTED_VALUE"""),2023.0)</f>
        <v>2023</v>
      </c>
    </row>
    <row r="4211">
      <c r="A4211" s="1" t="s">
        <v>6723</v>
      </c>
      <c r="B4211" s="4" t="s">
        <v>55</v>
      </c>
      <c r="C4211" s="4" t="s">
        <v>29</v>
      </c>
      <c r="D4211" s="4" t="s">
        <v>39</v>
      </c>
      <c r="E4211" s="4">
        <v>2.0</v>
      </c>
      <c r="F4211" s="4">
        <v>3.0</v>
      </c>
      <c r="G4211" s="4">
        <v>6.0</v>
      </c>
      <c r="H4211" s="7">
        <v>45250.0</v>
      </c>
      <c r="I4211" s="4">
        <f>IFERROR(__xludf.DUMMYFUNCTION("SPLIT(H4211,""/"")"),20.0)</f>
        <v>20</v>
      </c>
      <c r="J4211" s="4">
        <f>IFERROR(__xludf.DUMMYFUNCTION("""COMPUTED_VALUE"""),11.0)</f>
        <v>11</v>
      </c>
      <c r="K4211" s="4">
        <f>IFERROR(__xludf.DUMMYFUNCTION("""COMPUTED_VALUE"""),2023.0)</f>
        <v>2023</v>
      </c>
    </row>
    <row r="4212">
      <c r="A4212" s="1" t="s">
        <v>6319</v>
      </c>
      <c r="B4212" s="4" t="s">
        <v>55</v>
      </c>
      <c r="C4212" s="4" t="s">
        <v>29</v>
      </c>
      <c r="D4212" s="4" t="s">
        <v>39</v>
      </c>
      <c r="E4212" s="4">
        <v>1.0</v>
      </c>
      <c r="F4212" s="4">
        <v>3.0</v>
      </c>
      <c r="G4212" s="4">
        <v>3.0</v>
      </c>
      <c r="H4212" s="7">
        <v>45251.0</v>
      </c>
      <c r="I4212" s="4">
        <f>IFERROR(__xludf.DUMMYFUNCTION("SPLIT(H4212,""/"")"),21.0)</f>
        <v>21</v>
      </c>
      <c r="J4212" s="4">
        <f>IFERROR(__xludf.DUMMYFUNCTION("""COMPUTED_VALUE"""),11.0)</f>
        <v>11</v>
      </c>
      <c r="K4212" s="4">
        <f>IFERROR(__xludf.DUMMYFUNCTION("""COMPUTED_VALUE"""),2023.0)</f>
        <v>2023</v>
      </c>
    </row>
    <row r="4213">
      <c r="A4213" s="1" t="s">
        <v>2593</v>
      </c>
      <c r="B4213" s="4" t="s">
        <v>55</v>
      </c>
      <c r="C4213" s="4" t="s">
        <v>29</v>
      </c>
      <c r="D4213" s="4" t="s">
        <v>23</v>
      </c>
      <c r="E4213" s="4">
        <v>4.0</v>
      </c>
      <c r="F4213" s="4">
        <v>3.0</v>
      </c>
      <c r="G4213" s="4">
        <v>12.0</v>
      </c>
      <c r="H4213" s="7">
        <v>45252.0</v>
      </c>
      <c r="I4213" s="4">
        <f>IFERROR(__xludf.DUMMYFUNCTION("SPLIT(H4213,""/"")"),22.0)</f>
        <v>22</v>
      </c>
      <c r="J4213" s="4">
        <f>IFERROR(__xludf.DUMMYFUNCTION("""COMPUTED_VALUE"""),11.0)</f>
        <v>11</v>
      </c>
      <c r="K4213" s="4">
        <f>IFERROR(__xludf.DUMMYFUNCTION("""COMPUTED_VALUE"""),2023.0)</f>
        <v>2023</v>
      </c>
    </row>
    <row r="4214">
      <c r="A4214" s="1" t="s">
        <v>2138</v>
      </c>
      <c r="B4214" s="4" t="s">
        <v>55</v>
      </c>
      <c r="C4214" s="4" t="s">
        <v>24</v>
      </c>
      <c r="D4214" s="4" t="s">
        <v>30</v>
      </c>
      <c r="E4214" s="4">
        <v>3.0</v>
      </c>
      <c r="F4214" s="4">
        <v>3.0</v>
      </c>
      <c r="G4214" s="4">
        <v>9.0</v>
      </c>
      <c r="H4214" s="7">
        <v>45252.0</v>
      </c>
      <c r="I4214" s="4">
        <f>IFERROR(__xludf.DUMMYFUNCTION("SPLIT(H4214,""/"")"),22.0)</f>
        <v>22</v>
      </c>
      <c r="J4214" s="4">
        <f>IFERROR(__xludf.DUMMYFUNCTION("""COMPUTED_VALUE"""),11.0)</f>
        <v>11</v>
      </c>
      <c r="K4214" s="4">
        <f>IFERROR(__xludf.DUMMYFUNCTION("""COMPUTED_VALUE"""),2023.0)</f>
        <v>2023</v>
      </c>
    </row>
    <row r="4215">
      <c r="A4215" s="1" t="s">
        <v>7905</v>
      </c>
      <c r="B4215" s="4" t="s">
        <v>55</v>
      </c>
      <c r="C4215" s="4" t="s">
        <v>30</v>
      </c>
      <c r="D4215" s="4" t="s">
        <v>23</v>
      </c>
      <c r="E4215" s="4">
        <v>1.0</v>
      </c>
      <c r="F4215" s="4">
        <v>3.0</v>
      </c>
      <c r="G4215" s="4">
        <v>3.0</v>
      </c>
      <c r="H4215" s="7">
        <v>45252.0</v>
      </c>
      <c r="I4215" s="4">
        <f>IFERROR(__xludf.DUMMYFUNCTION("SPLIT(H4215,""/"")"),22.0)</f>
        <v>22</v>
      </c>
      <c r="J4215" s="4">
        <f>IFERROR(__xludf.DUMMYFUNCTION("""COMPUTED_VALUE"""),11.0)</f>
        <v>11</v>
      </c>
      <c r="K4215" s="4">
        <f>IFERROR(__xludf.DUMMYFUNCTION("""COMPUTED_VALUE"""),2023.0)</f>
        <v>2023</v>
      </c>
    </row>
    <row r="4216">
      <c r="A4216" s="1" t="s">
        <v>7010</v>
      </c>
      <c r="B4216" s="4" t="s">
        <v>55</v>
      </c>
      <c r="C4216" s="4" t="s">
        <v>29</v>
      </c>
      <c r="D4216" s="4" t="s">
        <v>23</v>
      </c>
      <c r="E4216" s="4">
        <v>5.0</v>
      </c>
      <c r="F4216" s="4">
        <v>3.0</v>
      </c>
      <c r="G4216" s="4">
        <v>15.0</v>
      </c>
      <c r="H4216" s="7">
        <v>45252.0</v>
      </c>
      <c r="I4216" s="4">
        <f>IFERROR(__xludf.DUMMYFUNCTION("SPLIT(H4216,""/"")"),22.0)</f>
        <v>22</v>
      </c>
      <c r="J4216" s="4">
        <f>IFERROR(__xludf.DUMMYFUNCTION("""COMPUTED_VALUE"""),11.0)</f>
        <v>11</v>
      </c>
      <c r="K4216" s="4">
        <f>IFERROR(__xludf.DUMMYFUNCTION("""COMPUTED_VALUE"""),2023.0)</f>
        <v>2023</v>
      </c>
    </row>
    <row r="4217">
      <c r="A4217" s="1" t="s">
        <v>6091</v>
      </c>
      <c r="B4217" s="4" t="s">
        <v>55</v>
      </c>
      <c r="C4217" s="4" t="s">
        <v>30</v>
      </c>
      <c r="D4217" s="4" t="s">
        <v>39</v>
      </c>
      <c r="E4217" s="4">
        <v>3.0</v>
      </c>
      <c r="F4217" s="4">
        <v>3.0</v>
      </c>
      <c r="G4217" s="4">
        <v>9.0</v>
      </c>
      <c r="H4217" s="7">
        <v>45252.0</v>
      </c>
      <c r="I4217" s="4">
        <f>IFERROR(__xludf.DUMMYFUNCTION("SPLIT(H4217,""/"")"),22.0)</f>
        <v>22</v>
      </c>
      <c r="J4217" s="4">
        <f>IFERROR(__xludf.DUMMYFUNCTION("""COMPUTED_VALUE"""),11.0)</f>
        <v>11</v>
      </c>
      <c r="K4217" s="4">
        <f>IFERROR(__xludf.DUMMYFUNCTION("""COMPUTED_VALUE"""),2023.0)</f>
        <v>2023</v>
      </c>
    </row>
    <row r="4218">
      <c r="A4218" s="1" t="s">
        <v>3826</v>
      </c>
      <c r="B4218" s="4" t="s">
        <v>55</v>
      </c>
      <c r="C4218" s="4" t="s">
        <v>30</v>
      </c>
      <c r="D4218" s="4" t="s">
        <v>23</v>
      </c>
      <c r="E4218" s="4">
        <v>3.0</v>
      </c>
      <c r="F4218" s="4">
        <v>3.0</v>
      </c>
      <c r="G4218" s="4">
        <v>9.0</v>
      </c>
      <c r="H4218" s="7">
        <v>45253.0</v>
      </c>
      <c r="I4218" s="4">
        <f>IFERROR(__xludf.DUMMYFUNCTION("SPLIT(H4218,""/"")"),23.0)</f>
        <v>23</v>
      </c>
      <c r="J4218" s="4">
        <f>IFERROR(__xludf.DUMMYFUNCTION("""COMPUTED_VALUE"""),11.0)</f>
        <v>11</v>
      </c>
      <c r="K4218" s="4">
        <f>IFERROR(__xludf.DUMMYFUNCTION("""COMPUTED_VALUE"""),2023.0)</f>
        <v>2023</v>
      </c>
    </row>
    <row r="4219">
      <c r="A4219" s="1" t="s">
        <v>9852</v>
      </c>
      <c r="B4219" s="4" t="s">
        <v>55</v>
      </c>
      <c r="C4219" s="4" t="s">
        <v>30</v>
      </c>
      <c r="D4219" s="4" t="s">
        <v>28</v>
      </c>
      <c r="E4219" s="4">
        <v>3.0</v>
      </c>
      <c r="F4219" s="4">
        <v>3.0</v>
      </c>
      <c r="G4219" s="4">
        <v>9.0</v>
      </c>
      <c r="H4219" s="7">
        <v>45253.0</v>
      </c>
      <c r="I4219" s="4">
        <f>IFERROR(__xludf.DUMMYFUNCTION("SPLIT(H4219,""/"")"),23.0)</f>
        <v>23</v>
      </c>
      <c r="J4219" s="4">
        <f>IFERROR(__xludf.DUMMYFUNCTION("""COMPUTED_VALUE"""),11.0)</f>
        <v>11</v>
      </c>
      <c r="K4219" s="4">
        <f>IFERROR(__xludf.DUMMYFUNCTION("""COMPUTED_VALUE"""),2023.0)</f>
        <v>2023</v>
      </c>
    </row>
    <row r="4220">
      <c r="A4220" s="1" t="s">
        <v>5872</v>
      </c>
      <c r="B4220" s="4" t="s">
        <v>55</v>
      </c>
      <c r="C4220" s="4" t="s">
        <v>29</v>
      </c>
      <c r="D4220" s="4" t="s">
        <v>30</v>
      </c>
      <c r="E4220" s="4">
        <v>3.0</v>
      </c>
      <c r="F4220" s="4">
        <v>3.0</v>
      </c>
      <c r="G4220" s="4">
        <v>9.0</v>
      </c>
      <c r="H4220" s="7">
        <v>45253.0</v>
      </c>
      <c r="I4220" s="4">
        <f>IFERROR(__xludf.DUMMYFUNCTION("SPLIT(H4220,""/"")"),23.0)</f>
        <v>23</v>
      </c>
      <c r="J4220" s="4">
        <f>IFERROR(__xludf.DUMMYFUNCTION("""COMPUTED_VALUE"""),11.0)</f>
        <v>11</v>
      </c>
      <c r="K4220" s="4">
        <f>IFERROR(__xludf.DUMMYFUNCTION("""COMPUTED_VALUE"""),2023.0)</f>
        <v>2023</v>
      </c>
    </row>
    <row r="4221">
      <c r="A4221" s="1" t="s">
        <v>4824</v>
      </c>
      <c r="B4221" s="4" t="s">
        <v>55</v>
      </c>
      <c r="C4221" s="4" t="s">
        <v>24</v>
      </c>
      <c r="D4221" s="4" t="s">
        <v>28</v>
      </c>
      <c r="E4221" s="4">
        <v>5.0</v>
      </c>
      <c r="F4221" s="4">
        <v>3.0</v>
      </c>
      <c r="G4221" s="4">
        <v>15.0</v>
      </c>
      <c r="H4221" s="7">
        <v>45253.0</v>
      </c>
      <c r="I4221" s="4">
        <f>IFERROR(__xludf.DUMMYFUNCTION("SPLIT(H4221,""/"")"),23.0)</f>
        <v>23</v>
      </c>
      <c r="J4221" s="4">
        <f>IFERROR(__xludf.DUMMYFUNCTION("""COMPUTED_VALUE"""),11.0)</f>
        <v>11</v>
      </c>
      <c r="K4221" s="4">
        <f>IFERROR(__xludf.DUMMYFUNCTION("""COMPUTED_VALUE"""),2023.0)</f>
        <v>2023</v>
      </c>
    </row>
    <row r="4222">
      <c r="A4222" s="1" t="s">
        <v>4180</v>
      </c>
      <c r="B4222" s="4" t="s">
        <v>55</v>
      </c>
      <c r="C4222" s="4" t="s">
        <v>29</v>
      </c>
      <c r="D4222" s="4" t="s">
        <v>39</v>
      </c>
      <c r="E4222" s="4">
        <v>1.0</v>
      </c>
      <c r="F4222" s="4">
        <v>3.0</v>
      </c>
      <c r="G4222" s="4">
        <v>3.0</v>
      </c>
      <c r="H4222" s="7">
        <v>45253.0</v>
      </c>
      <c r="I4222" s="4">
        <f>IFERROR(__xludf.DUMMYFUNCTION("SPLIT(H4222,""/"")"),23.0)</f>
        <v>23</v>
      </c>
      <c r="J4222" s="4">
        <f>IFERROR(__xludf.DUMMYFUNCTION("""COMPUTED_VALUE"""),11.0)</f>
        <v>11</v>
      </c>
      <c r="K4222" s="4">
        <f>IFERROR(__xludf.DUMMYFUNCTION("""COMPUTED_VALUE"""),2023.0)</f>
        <v>2023</v>
      </c>
    </row>
    <row r="4223">
      <c r="A4223" s="1" t="s">
        <v>8554</v>
      </c>
      <c r="B4223" s="4" t="s">
        <v>55</v>
      </c>
      <c r="C4223" s="4" t="s">
        <v>24</v>
      </c>
      <c r="D4223" s="4" t="s">
        <v>30</v>
      </c>
      <c r="E4223" s="4">
        <v>2.0</v>
      </c>
      <c r="F4223" s="4">
        <v>3.0</v>
      </c>
      <c r="G4223" s="4">
        <v>6.0</v>
      </c>
      <c r="H4223" s="7">
        <v>45254.0</v>
      </c>
      <c r="I4223" s="4">
        <f>IFERROR(__xludf.DUMMYFUNCTION("SPLIT(H4223,""/"")"),24.0)</f>
        <v>24</v>
      </c>
      <c r="J4223" s="4">
        <f>IFERROR(__xludf.DUMMYFUNCTION("""COMPUTED_VALUE"""),11.0)</f>
        <v>11</v>
      </c>
      <c r="K4223" s="4">
        <f>IFERROR(__xludf.DUMMYFUNCTION("""COMPUTED_VALUE"""),2023.0)</f>
        <v>2023</v>
      </c>
    </row>
    <row r="4224">
      <c r="A4224" s="1" t="s">
        <v>8850</v>
      </c>
      <c r="B4224" s="4" t="s">
        <v>55</v>
      </c>
      <c r="C4224" s="4" t="s">
        <v>24</v>
      </c>
      <c r="D4224" s="4" t="s">
        <v>23</v>
      </c>
      <c r="E4224" s="4">
        <v>3.0</v>
      </c>
      <c r="F4224" s="4">
        <v>3.0</v>
      </c>
      <c r="G4224" s="4">
        <v>9.0</v>
      </c>
      <c r="H4224" s="7">
        <v>45254.0</v>
      </c>
      <c r="I4224" s="4">
        <f>IFERROR(__xludf.DUMMYFUNCTION("SPLIT(H4224,""/"")"),24.0)</f>
        <v>24</v>
      </c>
      <c r="J4224" s="4">
        <f>IFERROR(__xludf.DUMMYFUNCTION("""COMPUTED_VALUE"""),11.0)</f>
        <v>11</v>
      </c>
      <c r="K4224" s="4">
        <f>IFERROR(__xludf.DUMMYFUNCTION("""COMPUTED_VALUE"""),2023.0)</f>
        <v>2023</v>
      </c>
    </row>
    <row r="4225">
      <c r="A4225" s="1" t="s">
        <v>2864</v>
      </c>
      <c r="B4225" s="4" t="s">
        <v>55</v>
      </c>
      <c r="C4225" s="4" t="s">
        <v>29</v>
      </c>
      <c r="D4225" s="4" t="s">
        <v>30</v>
      </c>
      <c r="E4225" s="4">
        <v>2.0</v>
      </c>
      <c r="F4225" s="4">
        <v>3.0</v>
      </c>
      <c r="G4225" s="4">
        <v>6.0</v>
      </c>
      <c r="H4225" s="7">
        <v>45255.0</v>
      </c>
      <c r="I4225" s="4">
        <f>IFERROR(__xludf.DUMMYFUNCTION("SPLIT(H4225,""/"")"),25.0)</f>
        <v>25</v>
      </c>
      <c r="J4225" s="4">
        <f>IFERROR(__xludf.DUMMYFUNCTION("""COMPUTED_VALUE"""),11.0)</f>
        <v>11</v>
      </c>
      <c r="K4225" s="4">
        <f>IFERROR(__xludf.DUMMYFUNCTION("""COMPUTED_VALUE"""),2023.0)</f>
        <v>2023</v>
      </c>
    </row>
    <row r="4226">
      <c r="A4226" s="1" t="s">
        <v>5893</v>
      </c>
      <c r="B4226" s="4" t="s">
        <v>55</v>
      </c>
      <c r="C4226" s="4" t="s">
        <v>29</v>
      </c>
      <c r="D4226" s="4" t="s">
        <v>30</v>
      </c>
      <c r="E4226" s="4">
        <v>5.0</v>
      </c>
      <c r="F4226" s="4">
        <v>3.0</v>
      </c>
      <c r="G4226" s="4">
        <v>15.0</v>
      </c>
      <c r="H4226" s="7">
        <v>45256.0</v>
      </c>
      <c r="I4226" s="4">
        <f>IFERROR(__xludf.DUMMYFUNCTION("SPLIT(H4226,""/"")"),26.0)</f>
        <v>26</v>
      </c>
      <c r="J4226" s="4">
        <f>IFERROR(__xludf.DUMMYFUNCTION("""COMPUTED_VALUE"""),11.0)</f>
        <v>11</v>
      </c>
      <c r="K4226" s="4">
        <f>IFERROR(__xludf.DUMMYFUNCTION("""COMPUTED_VALUE"""),2023.0)</f>
        <v>2023</v>
      </c>
    </row>
    <row r="4227">
      <c r="A4227" s="1" t="s">
        <v>8462</v>
      </c>
      <c r="B4227" s="4" t="s">
        <v>55</v>
      </c>
      <c r="C4227" s="4" t="s">
        <v>29</v>
      </c>
      <c r="D4227" s="4" t="s">
        <v>28</v>
      </c>
      <c r="E4227" s="4">
        <v>2.0</v>
      </c>
      <c r="F4227" s="4">
        <v>3.0</v>
      </c>
      <c r="G4227" s="4">
        <v>6.0</v>
      </c>
      <c r="H4227" s="7">
        <v>45256.0</v>
      </c>
      <c r="I4227" s="4">
        <f>IFERROR(__xludf.DUMMYFUNCTION("SPLIT(H4227,""/"")"),26.0)</f>
        <v>26</v>
      </c>
      <c r="J4227" s="4">
        <f>IFERROR(__xludf.DUMMYFUNCTION("""COMPUTED_VALUE"""),11.0)</f>
        <v>11</v>
      </c>
      <c r="K4227" s="4">
        <f>IFERROR(__xludf.DUMMYFUNCTION("""COMPUTED_VALUE"""),2023.0)</f>
        <v>2023</v>
      </c>
    </row>
    <row r="4228">
      <c r="A4228" s="1" t="s">
        <v>6305</v>
      </c>
      <c r="B4228" s="4" t="s">
        <v>55</v>
      </c>
      <c r="C4228" s="4" t="s">
        <v>29</v>
      </c>
      <c r="D4228" s="4" t="s">
        <v>39</v>
      </c>
      <c r="E4228" s="4">
        <v>4.0</v>
      </c>
      <c r="F4228" s="4">
        <v>3.0</v>
      </c>
      <c r="G4228" s="4">
        <v>12.0</v>
      </c>
      <c r="H4228" s="7">
        <v>45256.0</v>
      </c>
      <c r="I4228" s="4">
        <f>IFERROR(__xludf.DUMMYFUNCTION("SPLIT(H4228,""/"")"),26.0)</f>
        <v>26</v>
      </c>
      <c r="J4228" s="4">
        <f>IFERROR(__xludf.DUMMYFUNCTION("""COMPUTED_VALUE"""),11.0)</f>
        <v>11</v>
      </c>
      <c r="K4228" s="4">
        <f>IFERROR(__xludf.DUMMYFUNCTION("""COMPUTED_VALUE"""),2023.0)</f>
        <v>2023</v>
      </c>
    </row>
    <row r="4229">
      <c r="A4229" s="1" t="s">
        <v>1524</v>
      </c>
      <c r="B4229" s="4" t="s">
        <v>55</v>
      </c>
      <c r="C4229" s="4" t="s">
        <v>30</v>
      </c>
      <c r="D4229" s="4" t="s">
        <v>28</v>
      </c>
      <c r="E4229" s="4">
        <v>2.0</v>
      </c>
      <c r="F4229" s="4">
        <v>3.0</v>
      </c>
      <c r="G4229" s="4">
        <v>6.0</v>
      </c>
      <c r="H4229" s="7">
        <v>45257.0</v>
      </c>
      <c r="I4229" s="4">
        <f>IFERROR(__xludf.DUMMYFUNCTION("SPLIT(H4229,""/"")"),27.0)</f>
        <v>27</v>
      </c>
      <c r="J4229" s="4">
        <f>IFERROR(__xludf.DUMMYFUNCTION("""COMPUTED_VALUE"""),11.0)</f>
        <v>11</v>
      </c>
      <c r="K4229" s="4">
        <f>IFERROR(__xludf.DUMMYFUNCTION("""COMPUTED_VALUE"""),2023.0)</f>
        <v>2023</v>
      </c>
    </row>
    <row r="4230">
      <c r="A4230" s="1" t="s">
        <v>1487</v>
      </c>
      <c r="B4230" s="4" t="s">
        <v>55</v>
      </c>
      <c r="C4230" s="4" t="s">
        <v>29</v>
      </c>
      <c r="D4230" s="4" t="s">
        <v>30</v>
      </c>
      <c r="E4230" s="4">
        <v>5.0</v>
      </c>
      <c r="F4230" s="4">
        <v>3.0</v>
      </c>
      <c r="G4230" s="4">
        <v>15.0</v>
      </c>
      <c r="H4230" s="7">
        <v>45257.0</v>
      </c>
      <c r="I4230" s="4">
        <f>IFERROR(__xludf.DUMMYFUNCTION("SPLIT(H4230,""/"")"),27.0)</f>
        <v>27</v>
      </c>
      <c r="J4230" s="4">
        <f>IFERROR(__xludf.DUMMYFUNCTION("""COMPUTED_VALUE"""),11.0)</f>
        <v>11</v>
      </c>
      <c r="K4230" s="4">
        <f>IFERROR(__xludf.DUMMYFUNCTION("""COMPUTED_VALUE"""),2023.0)</f>
        <v>2023</v>
      </c>
    </row>
    <row r="4231">
      <c r="A4231" s="1" t="s">
        <v>5258</v>
      </c>
      <c r="B4231" s="4" t="s">
        <v>55</v>
      </c>
      <c r="C4231" s="4" t="s">
        <v>30</v>
      </c>
      <c r="D4231" s="4" t="s">
        <v>23</v>
      </c>
      <c r="E4231" s="4">
        <v>5.0</v>
      </c>
      <c r="F4231" s="4">
        <v>3.0</v>
      </c>
      <c r="G4231" s="4">
        <v>15.0</v>
      </c>
      <c r="H4231" s="7">
        <v>45258.0</v>
      </c>
      <c r="I4231" s="4">
        <f>IFERROR(__xludf.DUMMYFUNCTION("SPLIT(H4231,""/"")"),28.0)</f>
        <v>28</v>
      </c>
      <c r="J4231" s="4">
        <f>IFERROR(__xludf.DUMMYFUNCTION("""COMPUTED_VALUE"""),11.0)</f>
        <v>11</v>
      </c>
      <c r="K4231" s="4">
        <f>IFERROR(__xludf.DUMMYFUNCTION("""COMPUTED_VALUE"""),2023.0)</f>
        <v>2023</v>
      </c>
    </row>
    <row r="4232">
      <c r="A4232" s="1" t="s">
        <v>7089</v>
      </c>
      <c r="B4232" s="4" t="s">
        <v>55</v>
      </c>
      <c r="C4232" s="4" t="s">
        <v>29</v>
      </c>
      <c r="D4232" s="4" t="s">
        <v>23</v>
      </c>
      <c r="E4232" s="4">
        <v>2.0</v>
      </c>
      <c r="F4232" s="4">
        <v>3.0</v>
      </c>
      <c r="G4232" s="4">
        <v>6.0</v>
      </c>
      <c r="H4232" s="7">
        <v>45259.0</v>
      </c>
      <c r="I4232" s="4">
        <f>IFERROR(__xludf.DUMMYFUNCTION("SPLIT(H4232,""/"")"),29.0)</f>
        <v>29</v>
      </c>
      <c r="J4232" s="4">
        <f>IFERROR(__xludf.DUMMYFUNCTION("""COMPUTED_VALUE"""),11.0)</f>
        <v>11</v>
      </c>
      <c r="K4232" s="4">
        <f>IFERROR(__xludf.DUMMYFUNCTION("""COMPUTED_VALUE"""),2023.0)</f>
        <v>2023</v>
      </c>
    </row>
    <row r="4233">
      <c r="A4233" s="1" t="s">
        <v>1056</v>
      </c>
      <c r="B4233" s="4" t="s">
        <v>55</v>
      </c>
      <c r="C4233" s="4" t="s">
        <v>24</v>
      </c>
      <c r="D4233" s="4" t="s">
        <v>39</v>
      </c>
      <c r="E4233" s="4">
        <v>2.0</v>
      </c>
      <c r="F4233" s="4">
        <v>3.0</v>
      </c>
      <c r="G4233" s="4">
        <v>6.0</v>
      </c>
      <c r="H4233" s="7">
        <v>45259.0</v>
      </c>
      <c r="I4233" s="4">
        <f>IFERROR(__xludf.DUMMYFUNCTION("SPLIT(H4233,""/"")"),29.0)</f>
        <v>29</v>
      </c>
      <c r="J4233" s="4">
        <f>IFERROR(__xludf.DUMMYFUNCTION("""COMPUTED_VALUE"""),11.0)</f>
        <v>11</v>
      </c>
      <c r="K4233" s="4">
        <f>IFERROR(__xludf.DUMMYFUNCTION("""COMPUTED_VALUE"""),2023.0)</f>
        <v>2023</v>
      </c>
    </row>
    <row r="4234">
      <c r="A4234" s="1" t="s">
        <v>6630</v>
      </c>
      <c r="B4234" s="4" t="s">
        <v>55</v>
      </c>
      <c r="C4234" s="4" t="s">
        <v>29</v>
      </c>
      <c r="D4234" s="4" t="s">
        <v>28</v>
      </c>
      <c r="E4234" s="4">
        <v>1.0</v>
      </c>
      <c r="F4234" s="4">
        <v>3.0</v>
      </c>
      <c r="G4234" s="4">
        <v>3.0</v>
      </c>
      <c r="H4234" s="7">
        <v>45260.0</v>
      </c>
      <c r="I4234" s="4">
        <f>IFERROR(__xludf.DUMMYFUNCTION("SPLIT(H4234,""/"")"),30.0)</f>
        <v>30</v>
      </c>
      <c r="J4234" s="4">
        <f>IFERROR(__xludf.DUMMYFUNCTION("""COMPUTED_VALUE"""),11.0)</f>
        <v>11</v>
      </c>
      <c r="K4234" s="4">
        <f>IFERROR(__xludf.DUMMYFUNCTION("""COMPUTED_VALUE"""),2023.0)</f>
        <v>2023</v>
      </c>
    </row>
    <row r="4235">
      <c r="A4235" s="1" t="s">
        <v>1379</v>
      </c>
      <c r="B4235" s="4" t="s">
        <v>55</v>
      </c>
      <c r="C4235" s="4" t="s">
        <v>24</v>
      </c>
      <c r="D4235" s="4" t="s">
        <v>30</v>
      </c>
      <c r="E4235" s="4">
        <v>3.0</v>
      </c>
      <c r="F4235" s="4">
        <v>3.0</v>
      </c>
      <c r="G4235" s="4">
        <v>9.0</v>
      </c>
      <c r="H4235" s="7">
        <v>45260.0</v>
      </c>
      <c r="I4235" s="4">
        <f>IFERROR(__xludf.DUMMYFUNCTION("SPLIT(H4235,""/"")"),30.0)</f>
        <v>30</v>
      </c>
      <c r="J4235" s="4">
        <f>IFERROR(__xludf.DUMMYFUNCTION("""COMPUTED_VALUE"""),11.0)</f>
        <v>11</v>
      </c>
      <c r="K4235" s="4">
        <f>IFERROR(__xludf.DUMMYFUNCTION("""COMPUTED_VALUE"""),2023.0)</f>
        <v>2023</v>
      </c>
    </row>
    <row r="4236">
      <c r="A4236" s="1" t="s">
        <v>2000</v>
      </c>
      <c r="B4236" s="4" t="s">
        <v>55</v>
      </c>
      <c r="C4236" s="4" t="s">
        <v>30</v>
      </c>
      <c r="D4236" s="4" t="s">
        <v>23</v>
      </c>
      <c r="E4236" s="4">
        <v>4.0</v>
      </c>
      <c r="F4236" s="4">
        <v>3.0</v>
      </c>
      <c r="G4236" s="4">
        <v>12.0</v>
      </c>
      <c r="H4236" s="7">
        <v>45260.0</v>
      </c>
      <c r="I4236" s="4">
        <f>IFERROR(__xludf.DUMMYFUNCTION("SPLIT(H4236,""/"")"),30.0)</f>
        <v>30</v>
      </c>
      <c r="J4236" s="4">
        <f>IFERROR(__xludf.DUMMYFUNCTION("""COMPUTED_VALUE"""),11.0)</f>
        <v>11</v>
      </c>
      <c r="K4236" s="4">
        <f>IFERROR(__xludf.DUMMYFUNCTION("""COMPUTED_VALUE"""),2023.0)</f>
        <v>2023</v>
      </c>
    </row>
    <row r="4237">
      <c r="A4237" s="1" t="s">
        <v>2670</v>
      </c>
      <c r="B4237" s="4" t="s">
        <v>55</v>
      </c>
      <c r="C4237" s="4" t="s">
        <v>29</v>
      </c>
      <c r="D4237" s="4" t="s">
        <v>30</v>
      </c>
      <c r="E4237" s="4">
        <v>3.0</v>
      </c>
      <c r="F4237" s="4">
        <v>3.0</v>
      </c>
      <c r="G4237" s="4">
        <v>9.0</v>
      </c>
      <c r="H4237" s="5">
        <v>45261.0</v>
      </c>
      <c r="I4237" s="4">
        <f>IFERROR(__xludf.DUMMYFUNCTION("SPLIT(H4237,""/"")"),1.0)</f>
        <v>1</v>
      </c>
      <c r="J4237" s="4">
        <f>IFERROR(__xludf.DUMMYFUNCTION("""COMPUTED_VALUE"""),12.0)</f>
        <v>12</v>
      </c>
      <c r="K4237" s="4">
        <f>IFERROR(__xludf.DUMMYFUNCTION("""COMPUTED_VALUE"""),2023.0)</f>
        <v>2023</v>
      </c>
    </row>
    <row r="4238">
      <c r="A4238" s="1" t="s">
        <v>1947</v>
      </c>
      <c r="B4238" s="4" t="s">
        <v>55</v>
      </c>
      <c r="C4238" s="4" t="s">
        <v>30</v>
      </c>
      <c r="D4238" s="4" t="s">
        <v>30</v>
      </c>
      <c r="E4238" s="4">
        <v>5.0</v>
      </c>
      <c r="F4238" s="4">
        <v>3.0</v>
      </c>
      <c r="G4238" s="4">
        <v>15.0</v>
      </c>
      <c r="H4238" s="5">
        <v>45261.0</v>
      </c>
      <c r="I4238" s="4">
        <f>IFERROR(__xludf.DUMMYFUNCTION("SPLIT(H4238,""/"")"),1.0)</f>
        <v>1</v>
      </c>
      <c r="J4238" s="4">
        <f>IFERROR(__xludf.DUMMYFUNCTION("""COMPUTED_VALUE"""),12.0)</f>
        <v>12</v>
      </c>
      <c r="K4238" s="4">
        <f>IFERROR(__xludf.DUMMYFUNCTION("""COMPUTED_VALUE"""),2023.0)</f>
        <v>2023</v>
      </c>
    </row>
    <row r="4239">
      <c r="A4239" s="1" t="s">
        <v>9588</v>
      </c>
      <c r="B4239" s="4" t="s">
        <v>55</v>
      </c>
      <c r="C4239" s="4" t="s">
        <v>24</v>
      </c>
      <c r="D4239" s="4" t="s">
        <v>28</v>
      </c>
      <c r="E4239" s="4">
        <v>3.0</v>
      </c>
      <c r="F4239" s="4">
        <v>3.0</v>
      </c>
      <c r="G4239" s="4">
        <v>9.0</v>
      </c>
      <c r="H4239" s="5">
        <v>45261.0</v>
      </c>
      <c r="I4239" s="4">
        <f>IFERROR(__xludf.DUMMYFUNCTION("SPLIT(H4239,""/"")"),1.0)</f>
        <v>1</v>
      </c>
      <c r="J4239" s="4">
        <f>IFERROR(__xludf.DUMMYFUNCTION("""COMPUTED_VALUE"""),12.0)</f>
        <v>12</v>
      </c>
      <c r="K4239" s="4">
        <f>IFERROR(__xludf.DUMMYFUNCTION("""COMPUTED_VALUE"""),2023.0)</f>
        <v>2023</v>
      </c>
    </row>
    <row r="4240">
      <c r="A4240" s="1" t="s">
        <v>4890</v>
      </c>
      <c r="B4240" s="4" t="s">
        <v>55</v>
      </c>
      <c r="C4240" s="4" t="s">
        <v>30</v>
      </c>
      <c r="D4240" s="4" t="s">
        <v>30</v>
      </c>
      <c r="E4240" s="4">
        <v>3.0</v>
      </c>
      <c r="F4240" s="4">
        <v>3.0</v>
      </c>
      <c r="G4240" s="4">
        <v>9.0</v>
      </c>
      <c r="H4240" s="5">
        <v>45261.0</v>
      </c>
      <c r="I4240" s="4">
        <f>IFERROR(__xludf.DUMMYFUNCTION("SPLIT(H4240,""/"")"),1.0)</f>
        <v>1</v>
      </c>
      <c r="J4240" s="4">
        <f>IFERROR(__xludf.DUMMYFUNCTION("""COMPUTED_VALUE"""),12.0)</f>
        <v>12</v>
      </c>
      <c r="K4240" s="4">
        <f>IFERROR(__xludf.DUMMYFUNCTION("""COMPUTED_VALUE"""),2023.0)</f>
        <v>2023</v>
      </c>
    </row>
    <row r="4241">
      <c r="A4241" s="1" t="s">
        <v>2012</v>
      </c>
      <c r="B4241" s="4" t="s">
        <v>55</v>
      </c>
      <c r="C4241" s="4" t="s">
        <v>24</v>
      </c>
      <c r="D4241" s="4" t="s">
        <v>23</v>
      </c>
      <c r="E4241" s="4">
        <v>4.0</v>
      </c>
      <c r="F4241" s="4">
        <v>3.0</v>
      </c>
      <c r="G4241" s="4">
        <v>12.0</v>
      </c>
      <c r="H4241" s="5">
        <v>45263.0</v>
      </c>
      <c r="I4241" s="4">
        <f>IFERROR(__xludf.DUMMYFUNCTION("SPLIT(H4241,""/"")"),3.0)</f>
        <v>3</v>
      </c>
      <c r="J4241" s="4">
        <f>IFERROR(__xludf.DUMMYFUNCTION("""COMPUTED_VALUE"""),12.0)</f>
        <v>12</v>
      </c>
      <c r="K4241" s="4">
        <f>IFERROR(__xludf.DUMMYFUNCTION("""COMPUTED_VALUE"""),2023.0)</f>
        <v>2023</v>
      </c>
    </row>
    <row r="4242">
      <c r="A4242" s="1" t="s">
        <v>5710</v>
      </c>
      <c r="B4242" s="4" t="s">
        <v>55</v>
      </c>
      <c r="C4242" s="4" t="s">
        <v>30</v>
      </c>
      <c r="D4242" s="4" t="s">
        <v>30</v>
      </c>
      <c r="E4242" s="4">
        <v>5.0</v>
      </c>
      <c r="F4242" s="4">
        <v>3.0</v>
      </c>
      <c r="G4242" s="4">
        <v>15.0</v>
      </c>
      <c r="H4242" s="5">
        <v>45263.0</v>
      </c>
      <c r="I4242" s="4">
        <f>IFERROR(__xludf.DUMMYFUNCTION("SPLIT(H4242,""/"")"),3.0)</f>
        <v>3</v>
      </c>
      <c r="J4242" s="4">
        <f>IFERROR(__xludf.DUMMYFUNCTION("""COMPUTED_VALUE"""),12.0)</f>
        <v>12</v>
      </c>
      <c r="K4242" s="4">
        <f>IFERROR(__xludf.DUMMYFUNCTION("""COMPUTED_VALUE"""),2023.0)</f>
        <v>2023</v>
      </c>
    </row>
    <row r="4243">
      <c r="A4243" s="1" t="s">
        <v>5817</v>
      </c>
      <c r="B4243" s="4" t="s">
        <v>55</v>
      </c>
      <c r="C4243" s="4" t="s">
        <v>30</v>
      </c>
      <c r="D4243" s="4" t="s">
        <v>30</v>
      </c>
      <c r="E4243" s="4">
        <v>3.0</v>
      </c>
      <c r="F4243" s="4">
        <v>3.0</v>
      </c>
      <c r="G4243" s="4">
        <v>9.0</v>
      </c>
      <c r="H4243" s="5">
        <v>45263.0</v>
      </c>
      <c r="I4243" s="4">
        <f>IFERROR(__xludf.DUMMYFUNCTION("SPLIT(H4243,""/"")"),3.0)</f>
        <v>3</v>
      </c>
      <c r="J4243" s="4">
        <f>IFERROR(__xludf.DUMMYFUNCTION("""COMPUTED_VALUE"""),12.0)</f>
        <v>12</v>
      </c>
      <c r="K4243" s="4">
        <f>IFERROR(__xludf.DUMMYFUNCTION("""COMPUTED_VALUE"""),2023.0)</f>
        <v>2023</v>
      </c>
    </row>
    <row r="4244">
      <c r="A4244" s="1" t="s">
        <v>7887</v>
      </c>
      <c r="B4244" s="4" t="s">
        <v>55</v>
      </c>
      <c r="C4244" s="4" t="s">
        <v>24</v>
      </c>
      <c r="D4244" s="4" t="s">
        <v>39</v>
      </c>
      <c r="E4244" s="4">
        <v>3.0</v>
      </c>
      <c r="F4244" s="4">
        <v>3.0</v>
      </c>
      <c r="G4244" s="4">
        <v>9.0</v>
      </c>
      <c r="H4244" s="5">
        <v>45263.0</v>
      </c>
      <c r="I4244" s="4">
        <f>IFERROR(__xludf.DUMMYFUNCTION("SPLIT(H4244,""/"")"),3.0)</f>
        <v>3</v>
      </c>
      <c r="J4244" s="4">
        <f>IFERROR(__xludf.DUMMYFUNCTION("""COMPUTED_VALUE"""),12.0)</f>
        <v>12</v>
      </c>
      <c r="K4244" s="4">
        <f>IFERROR(__xludf.DUMMYFUNCTION("""COMPUTED_VALUE"""),2023.0)</f>
        <v>2023</v>
      </c>
    </row>
    <row r="4245">
      <c r="A4245" s="1" t="s">
        <v>2190</v>
      </c>
      <c r="B4245" s="4" t="s">
        <v>55</v>
      </c>
      <c r="C4245" s="4" t="s">
        <v>24</v>
      </c>
      <c r="D4245" s="4" t="s">
        <v>30</v>
      </c>
      <c r="E4245" s="4">
        <v>5.0</v>
      </c>
      <c r="F4245" s="4">
        <v>3.0</v>
      </c>
      <c r="G4245" s="4">
        <v>15.0</v>
      </c>
      <c r="H4245" s="5">
        <v>45263.0</v>
      </c>
      <c r="I4245" s="4">
        <f>IFERROR(__xludf.DUMMYFUNCTION("SPLIT(H4245,""/"")"),3.0)</f>
        <v>3</v>
      </c>
      <c r="J4245" s="4">
        <f>IFERROR(__xludf.DUMMYFUNCTION("""COMPUTED_VALUE"""),12.0)</f>
        <v>12</v>
      </c>
      <c r="K4245" s="4">
        <f>IFERROR(__xludf.DUMMYFUNCTION("""COMPUTED_VALUE"""),2023.0)</f>
        <v>2023</v>
      </c>
    </row>
    <row r="4246">
      <c r="A4246" s="1" t="s">
        <v>8266</v>
      </c>
      <c r="B4246" s="4" t="s">
        <v>55</v>
      </c>
      <c r="C4246" s="4" t="s">
        <v>24</v>
      </c>
      <c r="D4246" s="4" t="s">
        <v>23</v>
      </c>
      <c r="E4246" s="4">
        <v>4.0</v>
      </c>
      <c r="F4246" s="4">
        <v>3.0</v>
      </c>
      <c r="G4246" s="4">
        <v>12.0</v>
      </c>
      <c r="H4246" s="5">
        <v>45264.0</v>
      </c>
      <c r="I4246" s="4">
        <f>IFERROR(__xludf.DUMMYFUNCTION("SPLIT(H4246,""/"")"),4.0)</f>
        <v>4</v>
      </c>
      <c r="J4246" s="4">
        <f>IFERROR(__xludf.DUMMYFUNCTION("""COMPUTED_VALUE"""),12.0)</f>
        <v>12</v>
      </c>
      <c r="K4246" s="4">
        <f>IFERROR(__xludf.DUMMYFUNCTION("""COMPUTED_VALUE"""),2023.0)</f>
        <v>2023</v>
      </c>
    </row>
    <row r="4247">
      <c r="A4247" s="1" t="s">
        <v>7979</v>
      </c>
      <c r="B4247" s="4" t="s">
        <v>55</v>
      </c>
      <c r="C4247" s="4" t="s">
        <v>24</v>
      </c>
      <c r="D4247" s="4" t="s">
        <v>30</v>
      </c>
      <c r="E4247" s="4">
        <v>2.0</v>
      </c>
      <c r="F4247" s="4">
        <v>3.0</v>
      </c>
      <c r="G4247" s="4">
        <v>6.0</v>
      </c>
      <c r="H4247" s="5">
        <v>45264.0</v>
      </c>
      <c r="I4247" s="4">
        <f>IFERROR(__xludf.DUMMYFUNCTION("SPLIT(H4247,""/"")"),4.0)</f>
        <v>4</v>
      </c>
      <c r="J4247" s="4">
        <f>IFERROR(__xludf.DUMMYFUNCTION("""COMPUTED_VALUE"""),12.0)</f>
        <v>12</v>
      </c>
      <c r="K4247" s="4">
        <f>IFERROR(__xludf.DUMMYFUNCTION("""COMPUTED_VALUE"""),2023.0)</f>
        <v>2023</v>
      </c>
    </row>
    <row r="4248">
      <c r="A4248" s="1" t="s">
        <v>5251</v>
      </c>
      <c r="B4248" s="4" t="s">
        <v>55</v>
      </c>
      <c r="C4248" s="4" t="s">
        <v>24</v>
      </c>
      <c r="D4248" s="4" t="s">
        <v>39</v>
      </c>
      <c r="E4248" s="4">
        <v>4.0</v>
      </c>
      <c r="F4248" s="4">
        <v>3.0</v>
      </c>
      <c r="G4248" s="4">
        <v>12.0</v>
      </c>
      <c r="H4248" s="5">
        <v>45264.0</v>
      </c>
      <c r="I4248" s="4">
        <f>IFERROR(__xludf.DUMMYFUNCTION("SPLIT(H4248,""/"")"),4.0)</f>
        <v>4</v>
      </c>
      <c r="J4248" s="4">
        <f>IFERROR(__xludf.DUMMYFUNCTION("""COMPUTED_VALUE"""),12.0)</f>
        <v>12</v>
      </c>
      <c r="K4248" s="4">
        <f>IFERROR(__xludf.DUMMYFUNCTION("""COMPUTED_VALUE"""),2023.0)</f>
        <v>2023</v>
      </c>
    </row>
    <row r="4249">
      <c r="A4249" s="1" t="s">
        <v>8740</v>
      </c>
      <c r="B4249" s="4" t="s">
        <v>55</v>
      </c>
      <c r="C4249" s="4" t="s">
        <v>29</v>
      </c>
      <c r="D4249" s="4" t="s">
        <v>39</v>
      </c>
      <c r="E4249" s="4">
        <v>5.0</v>
      </c>
      <c r="F4249" s="4">
        <v>3.0</v>
      </c>
      <c r="G4249" s="4">
        <v>15.0</v>
      </c>
      <c r="H4249" s="5">
        <v>45264.0</v>
      </c>
      <c r="I4249" s="4">
        <f>IFERROR(__xludf.DUMMYFUNCTION("SPLIT(H4249,""/"")"),4.0)</f>
        <v>4</v>
      </c>
      <c r="J4249" s="4">
        <f>IFERROR(__xludf.DUMMYFUNCTION("""COMPUTED_VALUE"""),12.0)</f>
        <v>12</v>
      </c>
      <c r="K4249" s="4">
        <f>IFERROR(__xludf.DUMMYFUNCTION("""COMPUTED_VALUE"""),2023.0)</f>
        <v>2023</v>
      </c>
    </row>
    <row r="4250">
      <c r="A4250" s="1" t="s">
        <v>1236</v>
      </c>
      <c r="B4250" s="4" t="s">
        <v>55</v>
      </c>
      <c r="C4250" s="4" t="s">
        <v>30</v>
      </c>
      <c r="D4250" s="4" t="s">
        <v>30</v>
      </c>
      <c r="E4250" s="4">
        <v>3.0</v>
      </c>
      <c r="F4250" s="4">
        <v>3.0</v>
      </c>
      <c r="G4250" s="4">
        <v>9.0</v>
      </c>
      <c r="H4250" s="5">
        <v>45264.0</v>
      </c>
      <c r="I4250" s="4">
        <f>IFERROR(__xludf.DUMMYFUNCTION("SPLIT(H4250,""/"")"),4.0)</f>
        <v>4</v>
      </c>
      <c r="J4250" s="4">
        <f>IFERROR(__xludf.DUMMYFUNCTION("""COMPUTED_VALUE"""),12.0)</f>
        <v>12</v>
      </c>
      <c r="K4250" s="4">
        <f>IFERROR(__xludf.DUMMYFUNCTION("""COMPUTED_VALUE"""),2023.0)</f>
        <v>2023</v>
      </c>
    </row>
    <row r="4251">
      <c r="A4251" s="1" t="s">
        <v>8899</v>
      </c>
      <c r="B4251" s="4" t="s">
        <v>55</v>
      </c>
      <c r="C4251" s="4" t="s">
        <v>24</v>
      </c>
      <c r="D4251" s="4" t="s">
        <v>23</v>
      </c>
      <c r="E4251" s="4">
        <v>2.0</v>
      </c>
      <c r="F4251" s="4">
        <v>3.0</v>
      </c>
      <c r="G4251" s="4">
        <v>6.0</v>
      </c>
      <c r="H4251" s="5">
        <v>45265.0</v>
      </c>
      <c r="I4251" s="4">
        <f>IFERROR(__xludf.DUMMYFUNCTION("SPLIT(H4251,""/"")"),5.0)</f>
        <v>5</v>
      </c>
      <c r="J4251" s="4">
        <f>IFERROR(__xludf.DUMMYFUNCTION("""COMPUTED_VALUE"""),12.0)</f>
        <v>12</v>
      </c>
      <c r="K4251" s="4">
        <f>IFERROR(__xludf.DUMMYFUNCTION("""COMPUTED_VALUE"""),2023.0)</f>
        <v>2023</v>
      </c>
    </row>
    <row r="4252">
      <c r="A4252" s="1" t="s">
        <v>681</v>
      </c>
      <c r="B4252" s="4" t="s">
        <v>55</v>
      </c>
      <c r="C4252" s="4" t="s">
        <v>29</v>
      </c>
      <c r="D4252" s="4" t="s">
        <v>30</v>
      </c>
      <c r="E4252" s="4">
        <v>1.0</v>
      </c>
      <c r="F4252" s="4">
        <v>3.0</v>
      </c>
      <c r="G4252" s="4">
        <v>3.0</v>
      </c>
      <c r="H4252" s="5">
        <v>45265.0</v>
      </c>
      <c r="I4252" s="4">
        <f>IFERROR(__xludf.DUMMYFUNCTION("SPLIT(H4252,""/"")"),5.0)</f>
        <v>5</v>
      </c>
      <c r="J4252" s="4">
        <f>IFERROR(__xludf.DUMMYFUNCTION("""COMPUTED_VALUE"""),12.0)</f>
        <v>12</v>
      </c>
      <c r="K4252" s="4">
        <f>IFERROR(__xludf.DUMMYFUNCTION("""COMPUTED_VALUE"""),2023.0)</f>
        <v>2023</v>
      </c>
    </row>
    <row r="4253">
      <c r="A4253" s="1" t="s">
        <v>5695</v>
      </c>
      <c r="B4253" s="4" t="s">
        <v>55</v>
      </c>
      <c r="C4253" s="4" t="s">
        <v>24</v>
      </c>
      <c r="D4253" s="4" t="s">
        <v>30</v>
      </c>
      <c r="E4253" s="4">
        <v>3.0</v>
      </c>
      <c r="F4253" s="4">
        <v>3.0</v>
      </c>
      <c r="G4253" s="4">
        <v>9.0</v>
      </c>
      <c r="H4253" s="5">
        <v>45265.0</v>
      </c>
      <c r="I4253" s="4">
        <f>IFERROR(__xludf.DUMMYFUNCTION("SPLIT(H4253,""/"")"),5.0)</f>
        <v>5</v>
      </c>
      <c r="J4253" s="4">
        <f>IFERROR(__xludf.DUMMYFUNCTION("""COMPUTED_VALUE"""),12.0)</f>
        <v>12</v>
      </c>
      <c r="K4253" s="4">
        <f>IFERROR(__xludf.DUMMYFUNCTION("""COMPUTED_VALUE"""),2023.0)</f>
        <v>2023</v>
      </c>
    </row>
    <row r="4254">
      <c r="A4254" s="1" t="s">
        <v>1988</v>
      </c>
      <c r="B4254" s="4" t="s">
        <v>55</v>
      </c>
      <c r="C4254" s="4" t="s">
        <v>29</v>
      </c>
      <c r="D4254" s="4" t="s">
        <v>30</v>
      </c>
      <c r="E4254" s="4">
        <v>1.0</v>
      </c>
      <c r="F4254" s="4">
        <v>3.0</v>
      </c>
      <c r="G4254" s="4">
        <v>3.0</v>
      </c>
      <c r="H4254" s="5">
        <v>45265.0</v>
      </c>
      <c r="I4254" s="4">
        <f>IFERROR(__xludf.DUMMYFUNCTION("SPLIT(H4254,""/"")"),5.0)</f>
        <v>5</v>
      </c>
      <c r="J4254" s="4">
        <f>IFERROR(__xludf.DUMMYFUNCTION("""COMPUTED_VALUE"""),12.0)</f>
        <v>12</v>
      </c>
      <c r="K4254" s="4">
        <f>IFERROR(__xludf.DUMMYFUNCTION("""COMPUTED_VALUE"""),2023.0)</f>
        <v>2023</v>
      </c>
    </row>
    <row r="4255">
      <c r="A4255" s="1" t="s">
        <v>8015</v>
      </c>
      <c r="B4255" s="4" t="s">
        <v>55</v>
      </c>
      <c r="C4255" s="4" t="s">
        <v>30</v>
      </c>
      <c r="D4255" s="4" t="s">
        <v>39</v>
      </c>
      <c r="E4255" s="4">
        <v>5.0</v>
      </c>
      <c r="F4255" s="4">
        <v>3.0</v>
      </c>
      <c r="G4255" s="4">
        <v>15.0</v>
      </c>
      <c r="H4255" s="5">
        <v>45265.0</v>
      </c>
      <c r="I4255" s="4">
        <f>IFERROR(__xludf.DUMMYFUNCTION("SPLIT(H4255,""/"")"),5.0)</f>
        <v>5</v>
      </c>
      <c r="J4255" s="4">
        <f>IFERROR(__xludf.DUMMYFUNCTION("""COMPUTED_VALUE"""),12.0)</f>
        <v>12</v>
      </c>
      <c r="K4255" s="4">
        <f>IFERROR(__xludf.DUMMYFUNCTION("""COMPUTED_VALUE"""),2023.0)</f>
        <v>2023</v>
      </c>
    </row>
    <row r="4256">
      <c r="A4256" s="1" t="s">
        <v>2116</v>
      </c>
      <c r="B4256" s="4" t="s">
        <v>55</v>
      </c>
      <c r="C4256" s="4" t="s">
        <v>29</v>
      </c>
      <c r="D4256" s="4" t="s">
        <v>30</v>
      </c>
      <c r="E4256" s="4">
        <v>1.0</v>
      </c>
      <c r="F4256" s="4">
        <v>3.0</v>
      </c>
      <c r="G4256" s="4">
        <v>3.0</v>
      </c>
      <c r="H4256" s="5">
        <v>45266.0</v>
      </c>
      <c r="I4256" s="4">
        <f>IFERROR(__xludf.DUMMYFUNCTION("SPLIT(H4256,""/"")"),6.0)</f>
        <v>6</v>
      </c>
      <c r="J4256" s="4">
        <f>IFERROR(__xludf.DUMMYFUNCTION("""COMPUTED_VALUE"""),12.0)</f>
        <v>12</v>
      </c>
      <c r="K4256" s="4">
        <f>IFERROR(__xludf.DUMMYFUNCTION("""COMPUTED_VALUE"""),2023.0)</f>
        <v>2023</v>
      </c>
    </row>
    <row r="4257">
      <c r="A4257" s="1" t="s">
        <v>5237</v>
      </c>
      <c r="B4257" s="4" t="s">
        <v>55</v>
      </c>
      <c r="C4257" s="4" t="s">
        <v>24</v>
      </c>
      <c r="D4257" s="4" t="s">
        <v>39</v>
      </c>
      <c r="E4257" s="4">
        <v>3.0</v>
      </c>
      <c r="F4257" s="4">
        <v>3.0</v>
      </c>
      <c r="G4257" s="4">
        <v>9.0</v>
      </c>
      <c r="H4257" s="5">
        <v>45266.0</v>
      </c>
      <c r="I4257" s="4">
        <f>IFERROR(__xludf.DUMMYFUNCTION("SPLIT(H4257,""/"")"),6.0)</f>
        <v>6</v>
      </c>
      <c r="J4257" s="4">
        <f>IFERROR(__xludf.DUMMYFUNCTION("""COMPUTED_VALUE"""),12.0)</f>
        <v>12</v>
      </c>
      <c r="K4257" s="4">
        <f>IFERROR(__xludf.DUMMYFUNCTION("""COMPUTED_VALUE"""),2023.0)</f>
        <v>2023</v>
      </c>
    </row>
    <row r="4258">
      <c r="A4258" s="1" t="s">
        <v>8231</v>
      </c>
      <c r="B4258" s="4" t="s">
        <v>55</v>
      </c>
      <c r="C4258" s="4" t="s">
        <v>30</v>
      </c>
      <c r="D4258" s="4" t="s">
        <v>30</v>
      </c>
      <c r="E4258" s="4">
        <v>2.0</v>
      </c>
      <c r="F4258" s="4">
        <v>3.0</v>
      </c>
      <c r="G4258" s="4">
        <v>6.0</v>
      </c>
      <c r="H4258" s="5">
        <v>45266.0</v>
      </c>
      <c r="I4258" s="4">
        <f>IFERROR(__xludf.DUMMYFUNCTION("SPLIT(H4258,""/"")"),6.0)</f>
        <v>6</v>
      </c>
      <c r="J4258" s="4">
        <f>IFERROR(__xludf.DUMMYFUNCTION("""COMPUTED_VALUE"""),12.0)</f>
        <v>12</v>
      </c>
      <c r="K4258" s="4">
        <f>IFERROR(__xludf.DUMMYFUNCTION("""COMPUTED_VALUE"""),2023.0)</f>
        <v>2023</v>
      </c>
    </row>
    <row r="4259">
      <c r="A4259" s="1" t="s">
        <v>6758</v>
      </c>
      <c r="B4259" s="4" t="s">
        <v>55</v>
      </c>
      <c r="C4259" s="4" t="s">
        <v>29</v>
      </c>
      <c r="D4259" s="4" t="s">
        <v>28</v>
      </c>
      <c r="E4259" s="4">
        <v>2.0</v>
      </c>
      <c r="F4259" s="4">
        <v>3.0</v>
      </c>
      <c r="G4259" s="4">
        <v>6.0</v>
      </c>
      <c r="H4259" s="5">
        <v>45267.0</v>
      </c>
      <c r="I4259" s="4">
        <f>IFERROR(__xludf.DUMMYFUNCTION("SPLIT(H4259,""/"")"),7.0)</f>
        <v>7</v>
      </c>
      <c r="J4259" s="4">
        <f>IFERROR(__xludf.DUMMYFUNCTION("""COMPUTED_VALUE"""),12.0)</f>
        <v>12</v>
      </c>
      <c r="K4259" s="4">
        <f>IFERROR(__xludf.DUMMYFUNCTION("""COMPUTED_VALUE"""),2023.0)</f>
        <v>2023</v>
      </c>
    </row>
    <row r="4260">
      <c r="A4260" s="1" t="s">
        <v>8773</v>
      </c>
      <c r="B4260" s="4" t="s">
        <v>55</v>
      </c>
      <c r="C4260" s="4" t="s">
        <v>30</v>
      </c>
      <c r="D4260" s="4" t="s">
        <v>28</v>
      </c>
      <c r="E4260" s="4">
        <v>2.0</v>
      </c>
      <c r="F4260" s="4">
        <v>3.0</v>
      </c>
      <c r="G4260" s="4">
        <v>6.0</v>
      </c>
      <c r="H4260" s="5">
        <v>45267.0</v>
      </c>
      <c r="I4260" s="4">
        <f>IFERROR(__xludf.DUMMYFUNCTION("SPLIT(H4260,""/"")"),7.0)</f>
        <v>7</v>
      </c>
      <c r="J4260" s="4">
        <f>IFERROR(__xludf.DUMMYFUNCTION("""COMPUTED_VALUE"""),12.0)</f>
        <v>12</v>
      </c>
      <c r="K4260" s="4">
        <f>IFERROR(__xludf.DUMMYFUNCTION("""COMPUTED_VALUE"""),2023.0)</f>
        <v>2023</v>
      </c>
    </row>
    <row r="4261">
      <c r="A4261" s="1" t="s">
        <v>5848</v>
      </c>
      <c r="B4261" s="4" t="s">
        <v>55</v>
      </c>
      <c r="C4261" s="4" t="s">
        <v>29</v>
      </c>
      <c r="D4261" s="4" t="s">
        <v>39</v>
      </c>
      <c r="E4261" s="4">
        <v>5.0</v>
      </c>
      <c r="F4261" s="4">
        <v>3.0</v>
      </c>
      <c r="G4261" s="4">
        <v>15.0</v>
      </c>
      <c r="H4261" s="5">
        <v>45268.0</v>
      </c>
      <c r="I4261" s="4">
        <f>IFERROR(__xludf.DUMMYFUNCTION("SPLIT(H4261,""/"")"),8.0)</f>
        <v>8</v>
      </c>
      <c r="J4261" s="4">
        <f>IFERROR(__xludf.DUMMYFUNCTION("""COMPUTED_VALUE"""),12.0)</f>
        <v>12</v>
      </c>
      <c r="K4261" s="4">
        <f>IFERROR(__xludf.DUMMYFUNCTION("""COMPUTED_VALUE"""),2023.0)</f>
        <v>2023</v>
      </c>
    </row>
    <row r="4262">
      <c r="A4262" s="1" t="s">
        <v>8148</v>
      </c>
      <c r="B4262" s="4" t="s">
        <v>55</v>
      </c>
      <c r="C4262" s="4" t="s">
        <v>30</v>
      </c>
      <c r="D4262" s="4" t="s">
        <v>39</v>
      </c>
      <c r="E4262" s="4">
        <v>2.0</v>
      </c>
      <c r="F4262" s="4">
        <v>3.0</v>
      </c>
      <c r="G4262" s="4">
        <v>6.0</v>
      </c>
      <c r="H4262" s="5">
        <v>45269.0</v>
      </c>
      <c r="I4262" s="4">
        <f>IFERROR(__xludf.DUMMYFUNCTION("SPLIT(H4262,""/"")"),9.0)</f>
        <v>9</v>
      </c>
      <c r="J4262" s="4">
        <f>IFERROR(__xludf.DUMMYFUNCTION("""COMPUTED_VALUE"""),12.0)</f>
        <v>12</v>
      </c>
      <c r="K4262" s="4">
        <f>IFERROR(__xludf.DUMMYFUNCTION("""COMPUTED_VALUE"""),2023.0)</f>
        <v>2023</v>
      </c>
    </row>
    <row r="4263">
      <c r="A4263" s="1" t="s">
        <v>7012</v>
      </c>
      <c r="B4263" s="4" t="s">
        <v>55</v>
      </c>
      <c r="C4263" s="4" t="s">
        <v>29</v>
      </c>
      <c r="D4263" s="4" t="s">
        <v>39</v>
      </c>
      <c r="E4263" s="4">
        <v>2.0</v>
      </c>
      <c r="F4263" s="4">
        <v>3.0</v>
      </c>
      <c r="G4263" s="4">
        <v>6.0</v>
      </c>
      <c r="H4263" s="5">
        <v>45269.0</v>
      </c>
      <c r="I4263" s="4">
        <f>IFERROR(__xludf.DUMMYFUNCTION("SPLIT(H4263,""/"")"),9.0)</f>
        <v>9</v>
      </c>
      <c r="J4263" s="4">
        <f>IFERROR(__xludf.DUMMYFUNCTION("""COMPUTED_VALUE"""),12.0)</f>
        <v>12</v>
      </c>
      <c r="K4263" s="4">
        <f>IFERROR(__xludf.DUMMYFUNCTION("""COMPUTED_VALUE"""),2023.0)</f>
        <v>2023</v>
      </c>
    </row>
    <row r="4264">
      <c r="A4264" s="1" t="s">
        <v>5341</v>
      </c>
      <c r="B4264" s="4" t="s">
        <v>55</v>
      </c>
      <c r="C4264" s="4" t="s">
        <v>29</v>
      </c>
      <c r="D4264" s="4" t="s">
        <v>39</v>
      </c>
      <c r="E4264" s="4">
        <v>1.0</v>
      </c>
      <c r="F4264" s="4">
        <v>3.0</v>
      </c>
      <c r="G4264" s="4">
        <v>3.0</v>
      </c>
      <c r="H4264" s="5">
        <v>45269.0</v>
      </c>
      <c r="I4264" s="4">
        <f>IFERROR(__xludf.DUMMYFUNCTION("SPLIT(H4264,""/"")"),9.0)</f>
        <v>9</v>
      </c>
      <c r="J4264" s="4">
        <f>IFERROR(__xludf.DUMMYFUNCTION("""COMPUTED_VALUE"""),12.0)</f>
        <v>12</v>
      </c>
      <c r="K4264" s="4">
        <f>IFERROR(__xludf.DUMMYFUNCTION("""COMPUTED_VALUE"""),2023.0)</f>
        <v>2023</v>
      </c>
    </row>
    <row r="4265">
      <c r="A4265" s="1" t="s">
        <v>1666</v>
      </c>
      <c r="B4265" s="4" t="s">
        <v>55</v>
      </c>
      <c r="C4265" s="4" t="s">
        <v>30</v>
      </c>
      <c r="D4265" s="4" t="s">
        <v>39</v>
      </c>
      <c r="E4265" s="4">
        <v>3.0</v>
      </c>
      <c r="F4265" s="4">
        <v>3.0</v>
      </c>
      <c r="G4265" s="4">
        <v>9.0</v>
      </c>
      <c r="H4265" s="5">
        <v>45269.0</v>
      </c>
      <c r="I4265" s="4">
        <f>IFERROR(__xludf.DUMMYFUNCTION("SPLIT(H4265,""/"")"),9.0)</f>
        <v>9</v>
      </c>
      <c r="J4265" s="4">
        <f>IFERROR(__xludf.DUMMYFUNCTION("""COMPUTED_VALUE"""),12.0)</f>
        <v>12</v>
      </c>
      <c r="K4265" s="4">
        <f>IFERROR(__xludf.DUMMYFUNCTION("""COMPUTED_VALUE"""),2023.0)</f>
        <v>2023</v>
      </c>
    </row>
    <row r="4266">
      <c r="A4266" s="1" t="s">
        <v>6579</v>
      </c>
      <c r="B4266" s="4" t="s">
        <v>55</v>
      </c>
      <c r="C4266" s="4" t="s">
        <v>24</v>
      </c>
      <c r="D4266" s="4" t="s">
        <v>30</v>
      </c>
      <c r="E4266" s="4">
        <v>1.0</v>
      </c>
      <c r="F4266" s="4">
        <v>3.0</v>
      </c>
      <c r="G4266" s="4">
        <v>3.0</v>
      </c>
      <c r="H4266" s="5">
        <v>45269.0</v>
      </c>
      <c r="I4266" s="4">
        <f>IFERROR(__xludf.DUMMYFUNCTION("SPLIT(H4266,""/"")"),9.0)</f>
        <v>9</v>
      </c>
      <c r="J4266" s="4">
        <f>IFERROR(__xludf.DUMMYFUNCTION("""COMPUTED_VALUE"""),12.0)</f>
        <v>12</v>
      </c>
      <c r="K4266" s="4">
        <f>IFERROR(__xludf.DUMMYFUNCTION("""COMPUTED_VALUE"""),2023.0)</f>
        <v>2023</v>
      </c>
    </row>
    <row r="4267">
      <c r="A4267" s="1" t="s">
        <v>7401</v>
      </c>
      <c r="B4267" s="4" t="s">
        <v>55</v>
      </c>
      <c r="C4267" s="4" t="s">
        <v>24</v>
      </c>
      <c r="D4267" s="4" t="s">
        <v>30</v>
      </c>
      <c r="E4267" s="4">
        <v>3.0</v>
      </c>
      <c r="F4267" s="4">
        <v>3.0</v>
      </c>
      <c r="G4267" s="4">
        <v>9.0</v>
      </c>
      <c r="H4267" s="5">
        <v>45269.0</v>
      </c>
      <c r="I4267" s="4">
        <f>IFERROR(__xludf.DUMMYFUNCTION("SPLIT(H4267,""/"")"),9.0)</f>
        <v>9</v>
      </c>
      <c r="J4267" s="4">
        <f>IFERROR(__xludf.DUMMYFUNCTION("""COMPUTED_VALUE"""),12.0)</f>
        <v>12</v>
      </c>
      <c r="K4267" s="4">
        <f>IFERROR(__xludf.DUMMYFUNCTION("""COMPUTED_VALUE"""),2023.0)</f>
        <v>2023</v>
      </c>
    </row>
    <row r="4268">
      <c r="A4268" s="1" t="s">
        <v>2871</v>
      </c>
      <c r="B4268" s="4" t="s">
        <v>55</v>
      </c>
      <c r="C4268" s="4" t="s">
        <v>24</v>
      </c>
      <c r="D4268" s="4" t="s">
        <v>28</v>
      </c>
      <c r="E4268" s="4">
        <v>3.0</v>
      </c>
      <c r="F4268" s="4">
        <v>3.0</v>
      </c>
      <c r="G4268" s="4">
        <v>9.0</v>
      </c>
      <c r="H4268" s="7">
        <v>45270.0</v>
      </c>
      <c r="I4268" s="4">
        <f>IFERROR(__xludf.DUMMYFUNCTION("SPLIT(H4268,""/"")"),10.0)</f>
        <v>10</v>
      </c>
      <c r="J4268" s="4">
        <f>IFERROR(__xludf.DUMMYFUNCTION("""COMPUTED_VALUE"""),12.0)</f>
        <v>12</v>
      </c>
      <c r="K4268" s="4">
        <f>IFERROR(__xludf.DUMMYFUNCTION("""COMPUTED_VALUE"""),2023.0)</f>
        <v>2023</v>
      </c>
    </row>
    <row r="4269">
      <c r="A4269" s="1" t="s">
        <v>5121</v>
      </c>
      <c r="B4269" s="4" t="s">
        <v>55</v>
      </c>
      <c r="C4269" s="4" t="s">
        <v>30</v>
      </c>
      <c r="D4269" s="4" t="s">
        <v>28</v>
      </c>
      <c r="E4269" s="4">
        <v>3.0</v>
      </c>
      <c r="F4269" s="4">
        <v>3.0</v>
      </c>
      <c r="G4269" s="4">
        <v>9.0</v>
      </c>
      <c r="H4269" s="7">
        <v>45270.0</v>
      </c>
      <c r="I4269" s="4">
        <f>IFERROR(__xludf.DUMMYFUNCTION("SPLIT(H4269,""/"")"),10.0)</f>
        <v>10</v>
      </c>
      <c r="J4269" s="4">
        <f>IFERROR(__xludf.DUMMYFUNCTION("""COMPUTED_VALUE"""),12.0)</f>
        <v>12</v>
      </c>
      <c r="K4269" s="4">
        <f>IFERROR(__xludf.DUMMYFUNCTION("""COMPUTED_VALUE"""),2023.0)</f>
        <v>2023</v>
      </c>
    </row>
    <row r="4270">
      <c r="A4270" s="1" t="s">
        <v>1100</v>
      </c>
      <c r="B4270" s="4" t="s">
        <v>55</v>
      </c>
      <c r="C4270" s="4" t="s">
        <v>24</v>
      </c>
      <c r="D4270" s="4" t="s">
        <v>30</v>
      </c>
      <c r="E4270" s="4">
        <v>2.0</v>
      </c>
      <c r="F4270" s="4">
        <v>3.0</v>
      </c>
      <c r="G4270" s="4">
        <v>6.0</v>
      </c>
      <c r="H4270" s="7">
        <v>45270.0</v>
      </c>
      <c r="I4270" s="4">
        <f>IFERROR(__xludf.DUMMYFUNCTION("SPLIT(H4270,""/"")"),10.0)</f>
        <v>10</v>
      </c>
      <c r="J4270" s="4">
        <f>IFERROR(__xludf.DUMMYFUNCTION("""COMPUTED_VALUE"""),12.0)</f>
        <v>12</v>
      </c>
      <c r="K4270" s="4">
        <f>IFERROR(__xludf.DUMMYFUNCTION("""COMPUTED_VALUE"""),2023.0)</f>
        <v>2023</v>
      </c>
    </row>
    <row r="4271">
      <c r="A4271" s="1" t="s">
        <v>1596</v>
      </c>
      <c r="B4271" s="4" t="s">
        <v>55</v>
      </c>
      <c r="C4271" s="4" t="s">
        <v>24</v>
      </c>
      <c r="D4271" s="4" t="s">
        <v>30</v>
      </c>
      <c r="E4271" s="4">
        <v>1.0</v>
      </c>
      <c r="F4271" s="4">
        <v>3.0</v>
      </c>
      <c r="G4271" s="4">
        <v>3.0</v>
      </c>
      <c r="H4271" s="7">
        <v>45271.0</v>
      </c>
      <c r="I4271" s="4">
        <f>IFERROR(__xludf.DUMMYFUNCTION("SPLIT(H4271,""/"")"),11.0)</f>
        <v>11</v>
      </c>
      <c r="J4271" s="4">
        <f>IFERROR(__xludf.DUMMYFUNCTION("""COMPUTED_VALUE"""),12.0)</f>
        <v>12</v>
      </c>
      <c r="K4271" s="4">
        <f>IFERROR(__xludf.DUMMYFUNCTION("""COMPUTED_VALUE"""),2023.0)</f>
        <v>2023</v>
      </c>
    </row>
    <row r="4272">
      <c r="A4272" s="1" t="s">
        <v>6170</v>
      </c>
      <c r="B4272" s="4" t="s">
        <v>55</v>
      </c>
      <c r="C4272" s="4" t="s">
        <v>29</v>
      </c>
      <c r="D4272" s="4" t="s">
        <v>39</v>
      </c>
      <c r="E4272" s="4">
        <v>2.0</v>
      </c>
      <c r="F4272" s="4">
        <v>3.0</v>
      </c>
      <c r="G4272" s="4">
        <v>6.0</v>
      </c>
      <c r="H4272" s="7">
        <v>45272.0</v>
      </c>
      <c r="I4272" s="4">
        <f>IFERROR(__xludf.DUMMYFUNCTION("SPLIT(H4272,""/"")"),12.0)</f>
        <v>12</v>
      </c>
      <c r="J4272" s="4">
        <f>IFERROR(__xludf.DUMMYFUNCTION("""COMPUTED_VALUE"""),12.0)</f>
        <v>12</v>
      </c>
      <c r="K4272" s="4">
        <f>IFERROR(__xludf.DUMMYFUNCTION("""COMPUTED_VALUE"""),2023.0)</f>
        <v>2023</v>
      </c>
    </row>
    <row r="4273">
      <c r="A4273" s="1" t="s">
        <v>1076</v>
      </c>
      <c r="B4273" s="4" t="s">
        <v>55</v>
      </c>
      <c r="C4273" s="4" t="s">
        <v>30</v>
      </c>
      <c r="D4273" s="4" t="s">
        <v>28</v>
      </c>
      <c r="E4273" s="4">
        <v>1.0</v>
      </c>
      <c r="F4273" s="4">
        <v>3.0</v>
      </c>
      <c r="G4273" s="4">
        <v>3.0</v>
      </c>
      <c r="H4273" s="7">
        <v>45272.0</v>
      </c>
      <c r="I4273" s="4">
        <f>IFERROR(__xludf.DUMMYFUNCTION("SPLIT(H4273,""/"")"),12.0)</f>
        <v>12</v>
      </c>
      <c r="J4273" s="4">
        <f>IFERROR(__xludf.DUMMYFUNCTION("""COMPUTED_VALUE"""),12.0)</f>
        <v>12</v>
      </c>
      <c r="K4273" s="4">
        <f>IFERROR(__xludf.DUMMYFUNCTION("""COMPUTED_VALUE"""),2023.0)</f>
        <v>2023</v>
      </c>
    </row>
    <row r="4274">
      <c r="A4274" s="1" t="s">
        <v>4033</v>
      </c>
      <c r="B4274" s="4" t="s">
        <v>55</v>
      </c>
      <c r="C4274" s="4" t="s">
        <v>30</v>
      </c>
      <c r="D4274" s="4" t="s">
        <v>28</v>
      </c>
      <c r="E4274" s="4">
        <v>5.0</v>
      </c>
      <c r="F4274" s="4">
        <v>3.0</v>
      </c>
      <c r="G4274" s="4">
        <v>15.0</v>
      </c>
      <c r="H4274" s="7">
        <v>45272.0</v>
      </c>
      <c r="I4274" s="4">
        <f>IFERROR(__xludf.DUMMYFUNCTION("SPLIT(H4274,""/"")"),12.0)</f>
        <v>12</v>
      </c>
      <c r="J4274" s="4">
        <f>IFERROR(__xludf.DUMMYFUNCTION("""COMPUTED_VALUE"""),12.0)</f>
        <v>12</v>
      </c>
      <c r="K4274" s="4">
        <f>IFERROR(__xludf.DUMMYFUNCTION("""COMPUTED_VALUE"""),2023.0)</f>
        <v>2023</v>
      </c>
    </row>
    <row r="4275">
      <c r="A4275" s="1" t="s">
        <v>1220</v>
      </c>
      <c r="B4275" s="4" t="s">
        <v>55</v>
      </c>
      <c r="C4275" s="4" t="s">
        <v>30</v>
      </c>
      <c r="D4275" s="4" t="s">
        <v>23</v>
      </c>
      <c r="E4275" s="4">
        <v>3.0</v>
      </c>
      <c r="F4275" s="4">
        <v>3.0</v>
      </c>
      <c r="G4275" s="4">
        <v>9.0</v>
      </c>
      <c r="H4275" s="7">
        <v>45272.0</v>
      </c>
      <c r="I4275" s="4">
        <f>IFERROR(__xludf.DUMMYFUNCTION("SPLIT(H4275,""/"")"),12.0)</f>
        <v>12</v>
      </c>
      <c r="J4275" s="4">
        <f>IFERROR(__xludf.DUMMYFUNCTION("""COMPUTED_VALUE"""),12.0)</f>
        <v>12</v>
      </c>
      <c r="K4275" s="4">
        <f>IFERROR(__xludf.DUMMYFUNCTION("""COMPUTED_VALUE"""),2023.0)</f>
        <v>2023</v>
      </c>
    </row>
    <row r="4276">
      <c r="A4276" s="1" t="s">
        <v>4950</v>
      </c>
      <c r="B4276" s="4" t="s">
        <v>55</v>
      </c>
      <c r="C4276" s="4" t="s">
        <v>24</v>
      </c>
      <c r="D4276" s="4" t="s">
        <v>39</v>
      </c>
      <c r="E4276" s="4">
        <v>5.0</v>
      </c>
      <c r="F4276" s="4">
        <v>3.0</v>
      </c>
      <c r="G4276" s="4">
        <v>15.0</v>
      </c>
      <c r="H4276" s="7">
        <v>45272.0</v>
      </c>
      <c r="I4276" s="4">
        <f>IFERROR(__xludf.DUMMYFUNCTION("SPLIT(H4276,""/"")"),12.0)</f>
        <v>12</v>
      </c>
      <c r="J4276" s="4">
        <f>IFERROR(__xludf.DUMMYFUNCTION("""COMPUTED_VALUE"""),12.0)</f>
        <v>12</v>
      </c>
      <c r="K4276" s="4">
        <f>IFERROR(__xludf.DUMMYFUNCTION("""COMPUTED_VALUE"""),2023.0)</f>
        <v>2023</v>
      </c>
    </row>
    <row r="4277">
      <c r="A4277" s="1" t="s">
        <v>4940</v>
      </c>
      <c r="B4277" s="4" t="s">
        <v>55</v>
      </c>
      <c r="C4277" s="4" t="s">
        <v>30</v>
      </c>
      <c r="D4277" s="4" t="s">
        <v>30</v>
      </c>
      <c r="E4277" s="4">
        <v>3.0</v>
      </c>
      <c r="F4277" s="4">
        <v>3.0</v>
      </c>
      <c r="G4277" s="4">
        <v>9.0</v>
      </c>
      <c r="H4277" s="7">
        <v>45273.0</v>
      </c>
      <c r="I4277" s="4">
        <f>IFERROR(__xludf.DUMMYFUNCTION("SPLIT(H4277,""/"")"),13.0)</f>
        <v>13</v>
      </c>
      <c r="J4277" s="4">
        <f>IFERROR(__xludf.DUMMYFUNCTION("""COMPUTED_VALUE"""),12.0)</f>
        <v>12</v>
      </c>
      <c r="K4277" s="4">
        <f>IFERROR(__xludf.DUMMYFUNCTION("""COMPUTED_VALUE"""),2023.0)</f>
        <v>2023</v>
      </c>
    </row>
    <row r="4278">
      <c r="A4278" s="1" t="s">
        <v>6836</v>
      </c>
      <c r="B4278" s="4" t="s">
        <v>55</v>
      </c>
      <c r="C4278" s="4" t="s">
        <v>30</v>
      </c>
      <c r="D4278" s="4" t="s">
        <v>30</v>
      </c>
      <c r="E4278" s="4">
        <v>2.0</v>
      </c>
      <c r="F4278" s="4">
        <v>3.0</v>
      </c>
      <c r="G4278" s="4">
        <v>6.0</v>
      </c>
      <c r="H4278" s="7">
        <v>45273.0</v>
      </c>
      <c r="I4278" s="4">
        <f>IFERROR(__xludf.DUMMYFUNCTION("SPLIT(H4278,""/"")"),13.0)</f>
        <v>13</v>
      </c>
      <c r="J4278" s="4">
        <f>IFERROR(__xludf.DUMMYFUNCTION("""COMPUTED_VALUE"""),12.0)</f>
        <v>12</v>
      </c>
      <c r="K4278" s="4">
        <f>IFERROR(__xludf.DUMMYFUNCTION("""COMPUTED_VALUE"""),2023.0)</f>
        <v>2023</v>
      </c>
    </row>
    <row r="4279">
      <c r="A4279" s="1" t="s">
        <v>3116</v>
      </c>
      <c r="B4279" s="4" t="s">
        <v>55</v>
      </c>
      <c r="C4279" s="4" t="s">
        <v>29</v>
      </c>
      <c r="D4279" s="4" t="s">
        <v>30</v>
      </c>
      <c r="E4279" s="4">
        <v>3.0</v>
      </c>
      <c r="F4279" s="4">
        <v>3.0</v>
      </c>
      <c r="G4279" s="4">
        <v>9.0</v>
      </c>
      <c r="H4279" s="7">
        <v>45273.0</v>
      </c>
      <c r="I4279" s="4">
        <f>IFERROR(__xludf.DUMMYFUNCTION("SPLIT(H4279,""/"")"),13.0)</f>
        <v>13</v>
      </c>
      <c r="J4279" s="4">
        <f>IFERROR(__xludf.DUMMYFUNCTION("""COMPUTED_VALUE"""),12.0)</f>
        <v>12</v>
      </c>
      <c r="K4279" s="4">
        <f>IFERROR(__xludf.DUMMYFUNCTION("""COMPUTED_VALUE"""),2023.0)</f>
        <v>2023</v>
      </c>
    </row>
    <row r="4280">
      <c r="A4280" s="1" t="s">
        <v>4916</v>
      </c>
      <c r="B4280" s="4" t="s">
        <v>55</v>
      </c>
      <c r="C4280" s="4" t="s">
        <v>30</v>
      </c>
      <c r="D4280" s="4" t="s">
        <v>23</v>
      </c>
      <c r="E4280" s="4">
        <v>1.0</v>
      </c>
      <c r="F4280" s="4">
        <v>3.0</v>
      </c>
      <c r="G4280" s="4">
        <v>3.0</v>
      </c>
      <c r="H4280" s="7">
        <v>45273.0</v>
      </c>
      <c r="I4280" s="4">
        <f>IFERROR(__xludf.DUMMYFUNCTION("SPLIT(H4280,""/"")"),13.0)</f>
        <v>13</v>
      </c>
      <c r="J4280" s="4">
        <f>IFERROR(__xludf.DUMMYFUNCTION("""COMPUTED_VALUE"""),12.0)</f>
        <v>12</v>
      </c>
      <c r="K4280" s="4">
        <f>IFERROR(__xludf.DUMMYFUNCTION("""COMPUTED_VALUE"""),2023.0)</f>
        <v>2023</v>
      </c>
    </row>
    <row r="4281">
      <c r="A4281" s="1" t="s">
        <v>1353</v>
      </c>
      <c r="B4281" s="4" t="s">
        <v>55</v>
      </c>
      <c r="C4281" s="4" t="s">
        <v>29</v>
      </c>
      <c r="D4281" s="4" t="s">
        <v>30</v>
      </c>
      <c r="E4281" s="4">
        <v>5.0</v>
      </c>
      <c r="F4281" s="4">
        <v>3.0</v>
      </c>
      <c r="G4281" s="4">
        <v>15.0</v>
      </c>
      <c r="H4281" s="7">
        <v>45274.0</v>
      </c>
      <c r="I4281" s="4">
        <f>IFERROR(__xludf.DUMMYFUNCTION("SPLIT(H4281,""/"")"),14.0)</f>
        <v>14</v>
      </c>
      <c r="J4281" s="4">
        <f>IFERROR(__xludf.DUMMYFUNCTION("""COMPUTED_VALUE"""),12.0)</f>
        <v>12</v>
      </c>
      <c r="K4281" s="4">
        <f>IFERROR(__xludf.DUMMYFUNCTION("""COMPUTED_VALUE"""),2023.0)</f>
        <v>2023</v>
      </c>
    </row>
    <row r="4282">
      <c r="A4282" s="1" t="s">
        <v>2287</v>
      </c>
      <c r="B4282" s="4" t="s">
        <v>55</v>
      </c>
      <c r="C4282" s="4" t="s">
        <v>24</v>
      </c>
      <c r="D4282" s="4" t="s">
        <v>28</v>
      </c>
      <c r="E4282" s="4">
        <v>2.0</v>
      </c>
      <c r="F4282" s="4">
        <v>3.0</v>
      </c>
      <c r="G4282" s="4">
        <v>6.0</v>
      </c>
      <c r="H4282" s="7">
        <v>45275.0</v>
      </c>
      <c r="I4282" s="4">
        <f>IFERROR(__xludf.DUMMYFUNCTION("SPLIT(H4282,""/"")"),15.0)</f>
        <v>15</v>
      </c>
      <c r="J4282" s="4">
        <f>IFERROR(__xludf.DUMMYFUNCTION("""COMPUTED_VALUE"""),12.0)</f>
        <v>12</v>
      </c>
      <c r="K4282" s="4">
        <f>IFERROR(__xludf.DUMMYFUNCTION("""COMPUTED_VALUE"""),2023.0)</f>
        <v>2023</v>
      </c>
    </row>
    <row r="4283">
      <c r="A4283" s="1" t="s">
        <v>840</v>
      </c>
      <c r="B4283" s="4" t="s">
        <v>55</v>
      </c>
      <c r="C4283" s="4" t="s">
        <v>29</v>
      </c>
      <c r="D4283" s="4" t="s">
        <v>23</v>
      </c>
      <c r="E4283" s="4">
        <v>1.0</v>
      </c>
      <c r="F4283" s="4">
        <v>3.0</v>
      </c>
      <c r="G4283" s="4">
        <v>3.0</v>
      </c>
      <c r="H4283" s="7">
        <v>45275.0</v>
      </c>
      <c r="I4283" s="4">
        <f>IFERROR(__xludf.DUMMYFUNCTION("SPLIT(H4283,""/"")"),15.0)</f>
        <v>15</v>
      </c>
      <c r="J4283" s="4">
        <f>IFERROR(__xludf.DUMMYFUNCTION("""COMPUTED_VALUE"""),12.0)</f>
        <v>12</v>
      </c>
      <c r="K4283" s="4">
        <f>IFERROR(__xludf.DUMMYFUNCTION("""COMPUTED_VALUE"""),2023.0)</f>
        <v>2023</v>
      </c>
    </row>
    <row r="4284">
      <c r="A4284" s="1" t="s">
        <v>141</v>
      </c>
      <c r="B4284" s="4" t="s">
        <v>55</v>
      </c>
      <c r="C4284" s="4" t="s">
        <v>24</v>
      </c>
      <c r="D4284" s="4" t="s">
        <v>39</v>
      </c>
      <c r="E4284" s="4">
        <v>2.0</v>
      </c>
      <c r="F4284" s="4">
        <v>3.0</v>
      </c>
      <c r="G4284" s="4">
        <v>6.0</v>
      </c>
      <c r="H4284" s="7">
        <v>45275.0</v>
      </c>
      <c r="I4284" s="4">
        <f>IFERROR(__xludf.DUMMYFUNCTION("SPLIT(H4284,""/"")"),15.0)</f>
        <v>15</v>
      </c>
      <c r="J4284" s="4">
        <f>IFERROR(__xludf.DUMMYFUNCTION("""COMPUTED_VALUE"""),12.0)</f>
        <v>12</v>
      </c>
      <c r="K4284" s="4">
        <f>IFERROR(__xludf.DUMMYFUNCTION("""COMPUTED_VALUE"""),2023.0)</f>
        <v>2023</v>
      </c>
    </row>
    <row r="4285">
      <c r="A4285" s="1" t="s">
        <v>7418</v>
      </c>
      <c r="B4285" s="4" t="s">
        <v>55</v>
      </c>
      <c r="C4285" s="4" t="s">
        <v>24</v>
      </c>
      <c r="D4285" s="4" t="s">
        <v>39</v>
      </c>
      <c r="E4285" s="4">
        <v>4.0</v>
      </c>
      <c r="F4285" s="4">
        <v>3.0</v>
      </c>
      <c r="G4285" s="4">
        <v>12.0</v>
      </c>
      <c r="H4285" s="7">
        <v>45275.0</v>
      </c>
      <c r="I4285" s="4">
        <f>IFERROR(__xludf.DUMMYFUNCTION("SPLIT(H4285,""/"")"),15.0)</f>
        <v>15</v>
      </c>
      <c r="J4285" s="4">
        <f>IFERROR(__xludf.DUMMYFUNCTION("""COMPUTED_VALUE"""),12.0)</f>
        <v>12</v>
      </c>
      <c r="K4285" s="4">
        <f>IFERROR(__xludf.DUMMYFUNCTION("""COMPUTED_VALUE"""),2023.0)</f>
        <v>2023</v>
      </c>
    </row>
    <row r="4286">
      <c r="A4286" s="1" t="s">
        <v>8302</v>
      </c>
      <c r="B4286" s="4" t="s">
        <v>55</v>
      </c>
      <c r="C4286" s="4" t="s">
        <v>30</v>
      </c>
      <c r="D4286" s="4" t="s">
        <v>28</v>
      </c>
      <c r="E4286" s="4">
        <v>3.0</v>
      </c>
      <c r="F4286" s="4">
        <v>3.0</v>
      </c>
      <c r="G4286" s="4">
        <v>9.0</v>
      </c>
      <c r="H4286" s="7">
        <v>45275.0</v>
      </c>
      <c r="I4286" s="4">
        <f>IFERROR(__xludf.DUMMYFUNCTION("SPLIT(H4286,""/"")"),15.0)</f>
        <v>15</v>
      </c>
      <c r="J4286" s="4">
        <f>IFERROR(__xludf.DUMMYFUNCTION("""COMPUTED_VALUE"""),12.0)</f>
        <v>12</v>
      </c>
      <c r="K4286" s="4">
        <f>IFERROR(__xludf.DUMMYFUNCTION("""COMPUTED_VALUE"""),2023.0)</f>
        <v>2023</v>
      </c>
    </row>
    <row r="4287">
      <c r="A4287" s="1" t="s">
        <v>601</v>
      </c>
      <c r="B4287" s="4" t="s">
        <v>55</v>
      </c>
      <c r="C4287" s="4" t="s">
        <v>24</v>
      </c>
      <c r="D4287" s="4" t="s">
        <v>39</v>
      </c>
      <c r="E4287" s="4">
        <v>3.0</v>
      </c>
      <c r="F4287" s="4">
        <v>3.0</v>
      </c>
      <c r="G4287" s="4">
        <v>9.0</v>
      </c>
      <c r="H4287" s="7">
        <v>45276.0</v>
      </c>
      <c r="I4287" s="4">
        <f>IFERROR(__xludf.DUMMYFUNCTION("SPLIT(H4287,""/"")"),16.0)</f>
        <v>16</v>
      </c>
      <c r="J4287" s="4">
        <f>IFERROR(__xludf.DUMMYFUNCTION("""COMPUTED_VALUE"""),12.0)</f>
        <v>12</v>
      </c>
      <c r="K4287" s="4">
        <f>IFERROR(__xludf.DUMMYFUNCTION("""COMPUTED_VALUE"""),2023.0)</f>
        <v>2023</v>
      </c>
    </row>
    <row r="4288">
      <c r="A4288" s="1" t="s">
        <v>8011</v>
      </c>
      <c r="B4288" s="4" t="s">
        <v>55</v>
      </c>
      <c r="C4288" s="4" t="s">
        <v>30</v>
      </c>
      <c r="D4288" s="4" t="s">
        <v>30</v>
      </c>
      <c r="E4288" s="4">
        <v>4.0</v>
      </c>
      <c r="F4288" s="4">
        <v>3.0</v>
      </c>
      <c r="G4288" s="4">
        <v>12.0</v>
      </c>
      <c r="H4288" s="7">
        <v>45276.0</v>
      </c>
      <c r="I4288" s="4">
        <f>IFERROR(__xludf.DUMMYFUNCTION("SPLIT(H4288,""/"")"),16.0)</f>
        <v>16</v>
      </c>
      <c r="J4288" s="4">
        <f>IFERROR(__xludf.DUMMYFUNCTION("""COMPUTED_VALUE"""),12.0)</f>
        <v>12</v>
      </c>
      <c r="K4288" s="4">
        <f>IFERROR(__xludf.DUMMYFUNCTION("""COMPUTED_VALUE"""),2023.0)</f>
        <v>2023</v>
      </c>
    </row>
    <row r="4289">
      <c r="A4289" s="1" t="s">
        <v>6957</v>
      </c>
      <c r="B4289" s="4" t="s">
        <v>55</v>
      </c>
      <c r="C4289" s="4" t="s">
        <v>24</v>
      </c>
      <c r="D4289" s="4" t="s">
        <v>39</v>
      </c>
      <c r="E4289" s="4">
        <v>5.0</v>
      </c>
      <c r="F4289" s="4">
        <v>3.0</v>
      </c>
      <c r="G4289" s="4">
        <v>15.0</v>
      </c>
      <c r="H4289" s="7">
        <v>45276.0</v>
      </c>
      <c r="I4289" s="4">
        <f>IFERROR(__xludf.DUMMYFUNCTION("SPLIT(H4289,""/"")"),16.0)</f>
        <v>16</v>
      </c>
      <c r="J4289" s="4">
        <f>IFERROR(__xludf.DUMMYFUNCTION("""COMPUTED_VALUE"""),12.0)</f>
        <v>12</v>
      </c>
      <c r="K4289" s="4">
        <f>IFERROR(__xludf.DUMMYFUNCTION("""COMPUTED_VALUE"""),2023.0)</f>
        <v>2023</v>
      </c>
    </row>
    <row r="4290">
      <c r="A4290" s="1" t="s">
        <v>5417</v>
      </c>
      <c r="B4290" s="4" t="s">
        <v>55</v>
      </c>
      <c r="C4290" s="4" t="s">
        <v>24</v>
      </c>
      <c r="D4290" s="4" t="s">
        <v>28</v>
      </c>
      <c r="E4290" s="4">
        <v>5.0</v>
      </c>
      <c r="F4290" s="4">
        <v>3.0</v>
      </c>
      <c r="G4290" s="4">
        <v>15.0</v>
      </c>
      <c r="H4290" s="7">
        <v>45276.0</v>
      </c>
      <c r="I4290" s="4">
        <f>IFERROR(__xludf.DUMMYFUNCTION("SPLIT(H4290,""/"")"),16.0)</f>
        <v>16</v>
      </c>
      <c r="J4290" s="4">
        <f>IFERROR(__xludf.DUMMYFUNCTION("""COMPUTED_VALUE"""),12.0)</f>
        <v>12</v>
      </c>
      <c r="K4290" s="4">
        <f>IFERROR(__xludf.DUMMYFUNCTION("""COMPUTED_VALUE"""),2023.0)</f>
        <v>2023</v>
      </c>
    </row>
    <row r="4291">
      <c r="A4291" s="1" t="s">
        <v>8250</v>
      </c>
      <c r="B4291" s="4" t="s">
        <v>55</v>
      </c>
      <c r="C4291" s="4" t="s">
        <v>30</v>
      </c>
      <c r="D4291" s="4" t="s">
        <v>28</v>
      </c>
      <c r="E4291" s="4">
        <v>5.0</v>
      </c>
      <c r="F4291" s="4">
        <v>3.0</v>
      </c>
      <c r="G4291" s="4">
        <v>15.0</v>
      </c>
      <c r="H4291" s="7">
        <v>45276.0</v>
      </c>
      <c r="I4291" s="4">
        <f>IFERROR(__xludf.DUMMYFUNCTION("SPLIT(H4291,""/"")"),16.0)</f>
        <v>16</v>
      </c>
      <c r="J4291" s="4">
        <f>IFERROR(__xludf.DUMMYFUNCTION("""COMPUTED_VALUE"""),12.0)</f>
        <v>12</v>
      </c>
      <c r="K4291" s="4">
        <f>IFERROR(__xludf.DUMMYFUNCTION("""COMPUTED_VALUE"""),2023.0)</f>
        <v>2023</v>
      </c>
    </row>
    <row r="4292">
      <c r="A4292" s="1" t="s">
        <v>7157</v>
      </c>
      <c r="B4292" s="4" t="s">
        <v>55</v>
      </c>
      <c r="C4292" s="4" t="s">
        <v>30</v>
      </c>
      <c r="D4292" s="4" t="s">
        <v>30</v>
      </c>
      <c r="E4292" s="4">
        <v>2.0</v>
      </c>
      <c r="F4292" s="4">
        <v>3.0</v>
      </c>
      <c r="G4292" s="4">
        <v>6.0</v>
      </c>
      <c r="H4292" s="7">
        <v>45276.0</v>
      </c>
      <c r="I4292" s="4">
        <f>IFERROR(__xludf.DUMMYFUNCTION("SPLIT(H4292,""/"")"),16.0)</f>
        <v>16</v>
      </c>
      <c r="J4292" s="4">
        <f>IFERROR(__xludf.DUMMYFUNCTION("""COMPUTED_VALUE"""),12.0)</f>
        <v>12</v>
      </c>
      <c r="K4292" s="4">
        <f>IFERROR(__xludf.DUMMYFUNCTION("""COMPUTED_VALUE"""),2023.0)</f>
        <v>2023</v>
      </c>
    </row>
    <row r="4293">
      <c r="A4293" s="1" t="s">
        <v>9707</v>
      </c>
      <c r="B4293" s="4" t="s">
        <v>55</v>
      </c>
      <c r="C4293" s="4" t="s">
        <v>24</v>
      </c>
      <c r="D4293" s="4" t="s">
        <v>23</v>
      </c>
      <c r="E4293" s="4">
        <v>1.0</v>
      </c>
      <c r="F4293" s="4">
        <v>3.0</v>
      </c>
      <c r="G4293" s="4">
        <v>3.0</v>
      </c>
      <c r="H4293" s="7">
        <v>45277.0</v>
      </c>
      <c r="I4293" s="4">
        <f>IFERROR(__xludf.DUMMYFUNCTION("SPLIT(H4293,""/"")"),17.0)</f>
        <v>17</v>
      </c>
      <c r="J4293" s="4">
        <f>IFERROR(__xludf.DUMMYFUNCTION("""COMPUTED_VALUE"""),12.0)</f>
        <v>12</v>
      </c>
      <c r="K4293" s="4">
        <f>IFERROR(__xludf.DUMMYFUNCTION("""COMPUTED_VALUE"""),2023.0)</f>
        <v>2023</v>
      </c>
    </row>
    <row r="4294">
      <c r="A4294" s="1" t="s">
        <v>3372</v>
      </c>
      <c r="B4294" s="4" t="s">
        <v>55</v>
      </c>
      <c r="C4294" s="4" t="s">
        <v>30</v>
      </c>
      <c r="D4294" s="4" t="s">
        <v>30</v>
      </c>
      <c r="E4294" s="4">
        <v>5.0</v>
      </c>
      <c r="F4294" s="4">
        <v>3.0</v>
      </c>
      <c r="G4294" s="4">
        <v>15.0</v>
      </c>
      <c r="H4294" s="7">
        <v>45277.0</v>
      </c>
      <c r="I4294" s="4">
        <f>IFERROR(__xludf.DUMMYFUNCTION("SPLIT(H4294,""/"")"),17.0)</f>
        <v>17</v>
      </c>
      <c r="J4294" s="4">
        <f>IFERROR(__xludf.DUMMYFUNCTION("""COMPUTED_VALUE"""),12.0)</f>
        <v>12</v>
      </c>
      <c r="K4294" s="4">
        <f>IFERROR(__xludf.DUMMYFUNCTION("""COMPUTED_VALUE"""),2023.0)</f>
        <v>2023</v>
      </c>
    </row>
    <row r="4295">
      <c r="A4295" s="1" t="s">
        <v>7687</v>
      </c>
      <c r="B4295" s="4" t="s">
        <v>55</v>
      </c>
      <c r="C4295" s="4" t="s">
        <v>30</v>
      </c>
      <c r="D4295" s="4" t="s">
        <v>28</v>
      </c>
      <c r="E4295" s="4">
        <v>3.0</v>
      </c>
      <c r="F4295" s="4">
        <v>3.0</v>
      </c>
      <c r="G4295" s="4">
        <v>9.0</v>
      </c>
      <c r="H4295" s="7">
        <v>45277.0</v>
      </c>
      <c r="I4295" s="4">
        <f>IFERROR(__xludf.DUMMYFUNCTION("SPLIT(H4295,""/"")"),17.0)</f>
        <v>17</v>
      </c>
      <c r="J4295" s="4">
        <f>IFERROR(__xludf.DUMMYFUNCTION("""COMPUTED_VALUE"""),12.0)</f>
        <v>12</v>
      </c>
      <c r="K4295" s="4">
        <f>IFERROR(__xludf.DUMMYFUNCTION("""COMPUTED_VALUE"""),2023.0)</f>
        <v>2023</v>
      </c>
    </row>
    <row r="4296">
      <c r="A4296" s="1" t="s">
        <v>4670</v>
      </c>
      <c r="B4296" s="4" t="s">
        <v>55</v>
      </c>
      <c r="C4296" s="4" t="s">
        <v>24</v>
      </c>
      <c r="D4296" s="4" t="s">
        <v>28</v>
      </c>
      <c r="E4296" s="4">
        <v>2.0</v>
      </c>
      <c r="F4296" s="4">
        <v>3.0</v>
      </c>
      <c r="G4296" s="4">
        <v>6.0</v>
      </c>
      <c r="H4296" s="7">
        <v>45277.0</v>
      </c>
      <c r="I4296" s="4">
        <f>IFERROR(__xludf.DUMMYFUNCTION("SPLIT(H4296,""/"")"),17.0)</f>
        <v>17</v>
      </c>
      <c r="J4296" s="4">
        <f>IFERROR(__xludf.DUMMYFUNCTION("""COMPUTED_VALUE"""),12.0)</f>
        <v>12</v>
      </c>
      <c r="K4296" s="4">
        <f>IFERROR(__xludf.DUMMYFUNCTION("""COMPUTED_VALUE"""),2023.0)</f>
        <v>2023</v>
      </c>
    </row>
    <row r="4297">
      <c r="A4297" s="1" t="s">
        <v>5959</v>
      </c>
      <c r="B4297" s="4" t="s">
        <v>55</v>
      </c>
      <c r="C4297" s="4" t="s">
        <v>29</v>
      </c>
      <c r="D4297" s="4" t="s">
        <v>28</v>
      </c>
      <c r="E4297" s="4">
        <v>1.0</v>
      </c>
      <c r="F4297" s="4">
        <v>3.0</v>
      </c>
      <c r="G4297" s="4">
        <v>3.0</v>
      </c>
      <c r="H4297" s="7">
        <v>45278.0</v>
      </c>
      <c r="I4297" s="4">
        <f>IFERROR(__xludf.DUMMYFUNCTION("SPLIT(H4297,""/"")"),18.0)</f>
        <v>18</v>
      </c>
      <c r="J4297" s="4">
        <f>IFERROR(__xludf.DUMMYFUNCTION("""COMPUTED_VALUE"""),12.0)</f>
        <v>12</v>
      </c>
      <c r="K4297" s="4">
        <f>IFERROR(__xludf.DUMMYFUNCTION("""COMPUTED_VALUE"""),2023.0)</f>
        <v>2023</v>
      </c>
    </row>
    <row r="4298">
      <c r="A4298" s="1" t="s">
        <v>8520</v>
      </c>
      <c r="B4298" s="4" t="s">
        <v>55</v>
      </c>
      <c r="C4298" s="4" t="s">
        <v>30</v>
      </c>
      <c r="D4298" s="4" t="s">
        <v>28</v>
      </c>
      <c r="E4298" s="4">
        <v>5.0</v>
      </c>
      <c r="F4298" s="4">
        <v>3.0</v>
      </c>
      <c r="G4298" s="4">
        <v>15.0</v>
      </c>
      <c r="H4298" s="7">
        <v>45278.0</v>
      </c>
      <c r="I4298" s="4">
        <f>IFERROR(__xludf.DUMMYFUNCTION("SPLIT(H4298,""/"")"),18.0)</f>
        <v>18</v>
      </c>
      <c r="J4298" s="4">
        <f>IFERROR(__xludf.DUMMYFUNCTION("""COMPUTED_VALUE"""),12.0)</f>
        <v>12</v>
      </c>
      <c r="K4298" s="4">
        <f>IFERROR(__xludf.DUMMYFUNCTION("""COMPUTED_VALUE"""),2023.0)</f>
        <v>2023</v>
      </c>
    </row>
    <row r="4299">
      <c r="A4299" s="1" t="s">
        <v>7450</v>
      </c>
      <c r="B4299" s="4" t="s">
        <v>55</v>
      </c>
      <c r="C4299" s="4" t="s">
        <v>24</v>
      </c>
      <c r="D4299" s="4" t="s">
        <v>28</v>
      </c>
      <c r="E4299" s="4">
        <v>2.0</v>
      </c>
      <c r="F4299" s="4">
        <v>3.0</v>
      </c>
      <c r="G4299" s="4">
        <v>6.0</v>
      </c>
      <c r="H4299" s="7">
        <v>45278.0</v>
      </c>
      <c r="I4299" s="4">
        <f>IFERROR(__xludf.DUMMYFUNCTION("SPLIT(H4299,""/"")"),18.0)</f>
        <v>18</v>
      </c>
      <c r="J4299" s="4">
        <f>IFERROR(__xludf.DUMMYFUNCTION("""COMPUTED_VALUE"""),12.0)</f>
        <v>12</v>
      </c>
      <c r="K4299" s="4">
        <f>IFERROR(__xludf.DUMMYFUNCTION("""COMPUTED_VALUE"""),2023.0)</f>
        <v>2023</v>
      </c>
    </row>
    <row r="4300">
      <c r="A4300" s="1" t="s">
        <v>4525</v>
      </c>
      <c r="B4300" s="4" t="s">
        <v>55</v>
      </c>
      <c r="C4300" s="4" t="s">
        <v>24</v>
      </c>
      <c r="D4300" s="4" t="s">
        <v>23</v>
      </c>
      <c r="E4300" s="4">
        <v>2.0</v>
      </c>
      <c r="F4300" s="4">
        <v>3.0</v>
      </c>
      <c r="G4300" s="4">
        <v>6.0</v>
      </c>
      <c r="H4300" s="7">
        <v>45279.0</v>
      </c>
      <c r="I4300" s="4">
        <f>IFERROR(__xludf.DUMMYFUNCTION("SPLIT(H4300,""/"")"),19.0)</f>
        <v>19</v>
      </c>
      <c r="J4300" s="4">
        <f>IFERROR(__xludf.DUMMYFUNCTION("""COMPUTED_VALUE"""),12.0)</f>
        <v>12</v>
      </c>
      <c r="K4300" s="4">
        <f>IFERROR(__xludf.DUMMYFUNCTION("""COMPUTED_VALUE"""),2023.0)</f>
        <v>2023</v>
      </c>
    </row>
    <row r="4301">
      <c r="A4301" s="1" t="s">
        <v>3244</v>
      </c>
      <c r="B4301" s="4" t="s">
        <v>55</v>
      </c>
      <c r="C4301" s="4" t="s">
        <v>24</v>
      </c>
      <c r="D4301" s="4" t="s">
        <v>23</v>
      </c>
      <c r="E4301" s="4">
        <v>4.0</v>
      </c>
      <c r="F4301" s="4">
        <v>3.0</v>
      </c>
      <c r="G4301" s="4">
        <v>12.0</v>
      </c>
      <c r="H4301" s="7">
        <v>45279.0</v>
      </c>
      <c r="I4301" s="4">
        <f>IFERROR(__xludf.DUMMYFUNCTION("SPLIT(H4301,""/"")"),19.0)</f>
        <v>19</v>
      </c>
      <c r="J4301" s="4">
        <f>IFERROR(__xludf.DUMMYFUNCTION("""COMPUTED_VALUE"""),12.0)</f>
        <v>12</v>
      </c>
      <c r="K4301" s="4">
        <f>IFERROR(__xludf.DUMMYFUNCTION("""COMPUTED_VALUE"""),2023.0)</f>
        <v>2023</v>
      </c>
    </row>
    <row r="4302">
      <c r="A4302" s="1" t="s">
        <v>7551</v>
      </c>
      <c r="B4302" s="4" t="s">
        <v>55</v>
      </c>
      <c r="C4302" s="4" t="s">
        <v>29</v>
      </c>
      <c r="D4302" s="4" t="s">
        <v>23</v>
      </c>
      <c r="E4302" s="4">
        <v>4.0</v>
      </c>
      <c r="F4302" s="4">
        <v>3.0</v>
      </c>
      <c r="G4302" s="4">
        <v>12.0</v>
      </c>
      <c r="H4302" s="7">
        <v>45281.0</v>
      </c>
      <c r="I4302" s="4">
        <f>IFERROR(__xludf.DUMMYFUNCTION("SPLIT(H4302,""/"")"),21.0)</f>
        <v>21</v>
      </c>
      <c r="J4302" s="4">
        <f>IFERROR(__xludf.DUMMYFUNCTION("""COMPUTED_VALUE"""),12.0)</f>
        <v>12</v>
      </c>
      <c r="K4302" s="4">
        <f>IFERROR(__xludf.DUMMYFUNCTION("""COMPUTED_VALUE"""),2023.0)</f>
        <v>2023</v>
      </c>
    </row>
    <row r="4303">
      <c r="A4303" s="1" t="s">
        <v>7929</v>
      </c>
      <c r="B4303" s="4" t="s">
        <v>55</v>
      </c>
      <c r="C4303" s="4" t="s">
        <v>29</v>
      </c>
      <c r="D4303" s="4" t="s">
        <v>39</v>
      </c>
      <c r="E4303" s="4">
        <v>2.0</v>
      </c>
      <c r="F4303" s="4">
        <v>3.0</v>
      </c>
      <c r="G4303" s="4">
        <v>6.0</v>
      </c>
      <c r="H4303" s="7">
        <v>45281.0</v>
      </c>
      <c r="I4303" s="4">
        <f>IFERROR(__xludf.DUMMYFUNCTION("SPLIT(H4303,""/"")"),21.0)</f>
        <v>21</v>
      </c>
      <c r="J4303" s="4">
        <f>IFERROR(__xludf.DUMMYFUNCTION("""COMPUTED_VALUE"""),12.0)</f>
        <v>12</v>
      </c>
      <c r="K4303" s="4">
        <f>IFERROR(__xludf.DUMMYFUNCTION("""COMPUTED_VALUE"""),2023.0)</f>
        <v>2023</v>
      </c>
    </row>
    <row r="4304">
      <c r="A4304" s="1" t="s">
        <v>1405</v>
      </c>
      <c r="B4304" s="4" t="s">
        <v>55</v>
      </c>
      <c r="C4304" s="4" t="s">
        <v>24</v>
      </c>
      <c r="D4304" s="4" t="s">
        <v>39</v>
      </c>
      <c r="E4304" s="4">
        <v>1.0</v>
      </c>
      <c r="F4304" s="4">
        <v>3.0</v>
      </c>
      <c r="G4304" s="4">
        <v>3.0</v>
      </c>
      <c r="H4304" s="7">
        <v>45281.0</v>
      </c>
      <c r="I4304" s="4">
        <f>IFERROR(__xludf.DUMMYFUNCTION("SPLIT(H4304,""/"")"),21.0)</f>
        <v>21</v>
      </c>
      <c r="J4304" s="4">
        <f>IFERROR(__xludf.DUMMYFUNCTION("""COMPUTED_VALUE"""),12.0)</f>
        <v>12</v>
      </c>
      <c r="K4304" s="4">
        <f>IFERROR(__xludf.DUMMYFUNCTION("""COMPUTED_VALUE"""),2023.0)</f>
        <v>2023</v>
      </c>
    </row>
    <row r="4305">
      <c r="A4305" s="1" t="s">
        <v>7486</v>
      </c>
      <c r="B4305" s="4" t="s">
        <v>55</v>
      </c>
      <c r="C4305" s="4" t="s">
        <v>29</v>
      </c>
      <c r="D4305" s="4" t="s">
        <v>30</v>
      </c>
      <c r="E4305" s="4">
        <v>4.0</v>
      </c>
      <c r="F4305" s="4">
        <v>3.0</v>
      </c>
      <c r="G4305" s="4">
        <v>12.0</v>
      </c>
      <c r="H4305" s="7">
        <v>45281.0</v>
      </c>
      <c r="I4305" s="4">
        <f>IFERROR(__xludf.DUMMYFUNCTION("SPLIT(H4305,""/"")"),21.0)</f>
        <v>21</v>
      </c>
      <c r="J4305" s="4">
        <f>IFERROR(__xludf.DUMMYFUNCTION("""COMPUTED_VALUE"""),12.0)</f>
        <v>12</v>
      </c>
      <c r="K4305" s="4">
        <f>IFERROR(__xludf.DUMMYFUNCTION("""COMPUTED_VALUE"""),2023.0)</f>
        <v>2023</v>
      </c>
    </row>
    <row r="4306">
      <c r="A4306" s="1" t="s">
        <v>1757</v>
      </c>
      <c r="B4306" s="4" t="s">
        <v>55</v>
      </c>
      <c r="C4306" s="4" t="s">
        <v>29</v>
      </c>
      <c r="D4306" s="4" t="s">
        <v>30</v>
      </c>
      <c r="E4306" s="4">
        <v>3.0</v>
      </c>
      <c r="F4306" s="4">
        <v>3.0</v>
      </c>
      <c r="G4306" s="4">
        <v>9.0</v>
      </c>
      <c r="H4306" s="7">
        <v>45281.0</v>
      </c>
      <c r="I4306" s="4">
        <f>IFERROR(__xludf.DUMMYFUNCTION("SPLIT(H4306,""/"")"),21.0)</f>
        <v>21</v>
      </c>
      <c r="J4306" s="4">
        <f>IFERROR(__xludf.DUMMYFUNCTION("""COMPUTED_VALUE"""),12.0)</f>
        <v>12</v>
      </c>
      <c r="K4306" s="4">
        <f>IFERROR(__xludf.DUMMYFUNCTION("""COMPUTED_VALUE"""),2023.0)</f>
        <v>2023</v>
      </c>
    </row>
    <row r="4307">
      <c r="A4307" s="1" t="s">
        <v>5049</v>
      </c>
      <c r="B4307" s="4" t="s">
        <v>55</v>
      </c>
      <c r="C4307" s="4" t="s">
        <v>29</v>
      </c>
      <c r="D4307" s="4" t="s">
        <v>30</v>
      </c>
      <c r="E4307" s="4">
        <v>4.0</v>
      </c>
      <c r="F4307" s="4">
        <v>3.0</v>
      </c>
      <c r="G4307" s="4">
        <v>12.0</v>
      </c>
      <c r="H4307" s="7">
        <v>45282.0</v>
      </c>
      <c r="I4307" s="4">
        <f>IFERROR(__xludf.DUMMYFUNCTION("SPLIT(H4307,""/"")"),22.0)</f>
        <v>22</v>
      </c>
      <c r="J4307" s="4">
        <f>IFERROR(__xludf.DUMMYFUNCTION("""COMPUTED_VALUE"""),12.0)</f>
        <v>12</v>
      </c>
      <c r="K4307" s="4">
        <f>IFERROR(__xludf.DUMMYFUNCTION("""COMPUTED_VALUE"""),2023.0)</f>
        <v>2023</v>
      </c>
    </row>
    <row r="4308">
      <c r="A4308" s="1" t="s">
        <v>9681</v>
      </c>
      <c r="B4308" s="4" t="s">
        <v>55</v>
      </c>
      <c r="C4308" s="4" t="s">
        <v>30</v>
      </c>
      <c r="D4308" s="4" t="s">
        <v>39</v>
      </c>
      <c r="E4308" s="4">
        <v>1.0</v>
      </c>
      <c r="F4308" s="4">
        <v>3.0</v>
      </c>
      <c r="G4308" s="4">
        <v>3.0</v>
      </c>
      <c r="H4308" s="7">
        <v>45282.0</v>
      </c>
      <c r="I4308" s="4">
        <f>IFERROR(__xludf.DUMMYFUNCTION("SPLIT(H4308,""/"")"),22.0)</f>
        <v>22</v>
      </c>
      <c r="J4308" s="4">
        <f>IFERROR(__xludf.DUMMYFUNCTION("""COMPUTED_VALUE"""),12.0)</f>
        <v>12</v>
      </c>
      <c r="K4308" s="4">
        <f>IFERROR(__xludf.DUMMYFUNCTION("""COMPUTED_VALUE"""),2023.0)</f>
        <v>2023</v>
      </c>
    </row>
    <row r="4309">
      <c r="A4309" s="1" t="s">
        <v>4167</v>
      </c>
      <c r="B4309" s="4" t="s">
        <v>55</v>
      </c>
      <c r="C4309" s="4" t="s">
        <v>29</v>
      </c>
      <c r="D4309" s="4" t="s">
        <v>28</v>
      </c>
      <c r="E4309" s="4">
        <v>2.0</v>
      </c>
      <c r="F4309" s="4">
        <v>3.0</v>
      </c>
      <c r="G4309" s="4">
        <v>6.0</v>
      </c>
      <c r="H4309" s="7">
        <v>45282.0</v>
      </c>
      <c r="I4309" s="4">
        <f>IFERROR(__xludf.DUMMYFUNCTION("SPLIT(H4309,""/"")"),22.0)</f>
        <v>22</v>
      </c>
      <c r="J4309" s="4">
        <f>IFERROR(__xludf.DUMMYFUNCTION("""COMPUTED_VALUE"""),12.0)</f>
        <v>12</v>
      </c>
      <c r="K4309" s="4">
        <f>IFERROR(__xludf.DUMMYFUNCTION("""COMPUTED_VALUE"""),2023.0)</f>
        <v>2023</v>
      </c>
    </row>
    <row r="4310">
      <c r="A4310" s="1" t="s">
        <v>6251</v>
      </c>
      <c r="B4310" s="4" t="s">
        <v>55</v>
      </c>
      <c r="C4310" s="4" t="s">
        <v>24</v>
      </c>
      <c r="D4310" s="4" t="s">
        <v>39</v>
      </c>
      <c r="E4310" s="4">
        <v>5.0</v>
      </c>
      <c r="F4310" s="4">
        <v>3.0</v>
      </c>
      <c r="G4310" s="4">
        <v>15.0</v>
      </c>
      <c r="H4310" s="7">
        <v>45282.0</v>
      </c>
      <c r="I4310" s="4">
        <f>IFERROR(__xludf.DUMMYFUNCTION("SPLIT(H4310,""/"")"),22.0)</f>
        <v>22</v>
      </c>
      <c r="J4310" s="4">
        <f>IFERROR(__xludf.DUMMYFUNCTION("""COMPUTED_VALUE"""),12.0)</f>
        <v>12</v>
      </c>
      <c r="K4310" s="4">
        <f>IFERROR(__xludf.DUMMYFUNCTION("""COMPUTED_VALUE"""),2023.0)</f>
        <v>2023</v>
      </c>
    </row>
    <row r="4311">
      <c r="A4311" s="1" t="s">
        <v>5869</v>
      </c>
      <c r="B4311" s="4" t="s">
        <v>55</v>
      </c>
      <c r="C4311" s="4" t="s">
        <v>30</v>
      </c>
      <c r="D4311" s="4" t="s">
        <v>23</v>
      </c>
      <c r="E4311" s="4">
        <v>4.0</v>
      </c>
      <c r="F4311" s="4">
        <v>3.0</v>
      </c>
      <c r="G4311" s="4">
        <v>12.0</v>
      </c>
      <c r="H4311" s="7">
        <v>45282.0</v>
      </c>
      <c r="I4311" s="4">
        <f>IFERROR(__xludf.DUMMYFUNCTION("SPLIT(H4311,""/"")"),22.0)</f>
        <v>22</v>
      </c>
      <c r="J4311" s="4">
        <f>IFERROR(__xludf.DUMMYFUNCTION("""COMPUTED_VALUE"""),12.0)</f>
        <v>12</v>
      </c>
      <c r="K4311" s="4">
        <f>IFERROR(__xludf.DUMMYFUNCTION("""COMPUTED_VALUE"""),2023.0)</f>
        <v>2023</v>
      </c>
    </row>
    <row r="4312">
      <c r="A4312" s="1" t="s">
        <v>2011</v>
      </c>
      <c r="B4312" s="4" t="s">
        <v>55</v>
      </c>
      <c r="C4312" s="4" t="s">
        <v>30</v>
      </c>
      <c r="D4312" s="4" t="s">
        <v>23</v>
      </c>
      <c r="E4312" s="4">
        <v>4.0</v>
      </c>
      <c r="F4312" s="4">
        <v>3.0</v>
      </c>
      <c r="G4312" s="4">
        <v>12.0</v>
      </c>
      <c r="H4312" s="7">
        <v>45282.0</v>
      </c>
      <c r="I4312" s="4">
        <f>IFERROR(__xludf.DUMMYFUNCTION("SPLIT(H4312,""/"")"),22.0)</f>
        <v>22</v>
      </c>
      <c r="J4312" s="4">
        <f>IFERROR(__xludf.DUMMYFUNCTION("""COMPUTED_VALUE"""),12.0)</f>
        <v>12</v>
      </c>
      <c r="K4312" s="4">
        <f>IFERROR(__xludf.DUMMYFUNCTION("""COMPUTED_VALUE"""),2023.0)</f>
        <v>2023</v>
      </c>
    </row>
    <row r="4313">
      <c r="A4313" s="1" t="s">
        <v>587</v>
      </c>
      <c r="B4313" s="4" t="s">
        <v>55</v>
      </c>
      <c r="C4313" s="4" t="s">
        <v>30</v>
      </c>
      <c r="D4313" s="4" t="s">
        <v>23</v>
      </c>
      <c r="E4313" s="4">
        <v>5.0</v>
      </c>
      <c r="F4313" s="4">
        <v>3.0</v>
      </c>
      <c r="G4313" s="4">
        <v>15.0</v>
      </c>
      <c r="H4313" s="7">
        <v>45283.0</v>
      </c>
      <c r="I4313" s="4">
        <f>IFERROR(__xludf.DUMMYFUNCTION("SPLIT(H4313,""/"")"),23.0)</f>
        <v>23</v>
      </c>
      <c r="J4313" s="4">
        <f>IFERROR(__xludf.DUMMYFUNCTION("""COMPUTED_VALUE"""),12.0)</f>
        <v>12</v>
      </c>
      <c r="K4313" s="4">
        <f>IFERROR(__xludf.DUMMYFUNCTION("""COMPUTED_VALUE"""),2023.0)</f>
        <v>2023</v>
      </c>
    </row>
    <row r="4314">
      <c r="A4314" s="1" t="s">
        <v>5293</v>
      </c>
      <c r="B4314" s="4" t="s">
        <v>55</v>
      </c>
      <c r="C4314" s="4" t="s">
        <v>30</v>
      </c>
      <c r="D4314" s="4" t="s">
        <v>23</v>
      </c>
      <c r="E4314" s="4">
        <v>1.0</v>
      </c>
      <c r="F4314" s="4">
        <v>3.0</v>
      </c>
      <c r="G4314" s="4">
        <v>3.0</v>
      </c>
      <c r="H4314" s="7">
        <v>45283.0</v>
      </c>
      <c r="I4314" s="4">
        <f>IFERROR(__xludf.DUMMYFUNCTION("SPLIT(H4314,""/"")"),23.0)</f>
        <v>23</v>
      </c>
      <c r="J4314" s="4">
        <f>IFERROR(__xludf.DUMMYFUNCTION("""COMPUTED_VALUE"""),12.0)</f>
        <v>12</v>
      </c>
      <c r="K4314" s="4">
        <f>IFERROR(__xludf.DUMMYFUNCTION("""COMPUTED_VALUE"""),2023.0)</f>
        <v>2023</v>
      </c>
    </row>
    <row r="4315">
      <c r="A4315" s="1" t="s">
        <v>5714</v>
      </c>
      <c r="B4315" s="4" t="s">
        <v>55</v>
      </c>
      <c r="C4315" s="4" t="s">
        <v>30</v>
      </c>
      <c r="D4315" s="4" t="s">
        <v>30</v>
      </c>
      <c r="E4315" s="4">
        <v>5.0</v>
      </c>
      <c r="F4315" s="4">
        <v>3.0</v>
      </c>
      <c r="G4315" s="4">
        <v>15.0</v>
      </c>
      <c r="H4315" s="7">
        <v>45283.0</v>
      </c>
      <c r="I4315" s="4">
        <f>IFERROR(__xludf.DUMMYFUNCTION("SPLIT(H4315,""/"")"),23.0)</f>
        <v>23</v>
      </c>
      <c r="J4315" s="4">
        <f>IFERROR(__xludf.DUMMYFUNCTION("""COMPUTED_VALUE"""),12.0)</f>
        <v>12</v>
      </c>
      <c r="K4315" s="4">
        <f>IFERROR(__xludf.DUMMYFUNCTION("""COMPUTED_VALUE"""),2023.0)</f>
        <v>2023</v>
      </c>
    </row>
    <row r="4316">
      <c r="A4316" s="1" t="s">
        <v>9185</v>
      </c>
      <c r="B4316" s="4" t="s">
        <v>55</v>
      </c>
      <c r="C4316" s="4" t="s">
        <v>24</v>
      </c>
      <c r="D4316" s="4" t="s">
        <v>23</v>
      </c>
      <c r="E4316" s="4">
        <v>2.0</v>
      </c>
      <c r="F4316" s="4">
        <v>3.0</v>
      </c>
      <c r="G4316" s="4">
        <v>6.0</v>
      </c>
      <c r="H4316" s="7">
        <v>45284.0</v>
      </c>
      <c r="I4316" s="4">
        <f>IFERROR(__xludf.DUMMYFUNCTION("SPLIT(H4316,""/"")"),24.0)</f>
        <v>24</v>
      </c>
      <c r="J4316" s="4">
        <f>IFERROR(__xludf.DUMMYFUNCTION("""COMPUTED_VALUE"""),12.0)</f>
        <v>12</v>
      </c>
      <c r="K4316" s="4">
        <f>IFERROR(__xludf.DUMMYFUNCTION("""COMPUTED_VALUE"""),2023.0)</f>
        <v>2023</v>
      </c>
    </row>
    <row r="4317">
      <c r="A4317" s="1" t="s">
        <v>8428</v>
      </c>
      <c r="B4317" s="4" t="s">
        <v>55</v>
      </c>
      <c r="C4317" s="4" t="s">
        <v>30</v>
      </c>
      <c r="D4317" s="4" t="s">
        <v>28</v>
      </c>
      <c r="E4317" s="4">
        <v>5.0</v>
      </c>
      <c r="F4317" s="4">
        <v>3.0</v>
      </c>
      <c r="G4317" s="4">
        <v>15.0</v>
      </c>
      <c r="H4317" s="7">
        <v>45284.0</v>
      </c>
      <c r="I4317" s="4">
        <f>IFERROR(__xludf.DUMMYFUNCTION("SPLIT(H4317,""/"")"),24.0)</f>
        <v>24</v>
      </c>
      <c r="J4317" s="4">
        <f>IFERROR(__xludf.DUMMYFUNCTION("""COMPUTED_VALUE"""),12.0)</f>
        <v>12</v>
      </c>
      <c r="K4317" s="4">
        <f>IFERROR(__xludf.DUMMYFUNCTION("""COMPUTED_VALUE"""),2023.0)</f>
        <v>2023</v>
      </c>
    </row>
    <row r="4318">
      <c r="A4318" s="1" t="s">
        <v>6152</v>
      </c>
      <c r="B4318" s="4" t="s">
        <v>55</v>
      </c>
      <c r="C4318" s="4" t="s">
        <v>29</v>
      </c>
      <c r="D4318" s="4" t="s">
        <v>23</v>
      </c>
      <c r="E4318" s="4">
        <v>4.0</v>
      </c>
      <c r="F4318" s="4">
        <v>3.0</v>
      </c>
      <c r="G4318" s="4">
        <v>12.0</v>
      </c>
      <c r="H4318" s="7">
        <v>45284.0</v>
      </c>
      <c r="I4318" s="4">
        <f>IFERROR(__xludf.DUMMYFUNCTION("SPLIT(H4318,""/"")"),24.0)</f>
        <v>24</v>
      </c>
      <c r="J4318" s="4">
        <f>IFERROR(__xludf.DUMMYFUNCTION("""COMPUTED_VALUE"""),12.0)</f>
        <v>12</v>
      </c>
      <c r="K4318" s="4">
        <f>IFERROR(__xludf.DUMMYFUNCTION("""COMPUTED_VALUE"""),2023.0)</f>
        <v>2023</v>
      </c>
    </row>
    <row r="4319">
      <c r="A4319" s="1" t="s">
        <v>9963</v>
      </c>
      <c r="B4319" s="4" t="s">
        <v>55</v>
      </c>
      <c r="C4319" s="4" t="s">
        <v>30</v>
      </c>
      <c r="D4319" s="4" t="s">
        <v>39</v>
      </c>
      <c r="E4319" s="4">
        <v>2.0</v>
      </c>
      <c r="F4319" s="4">
        <v>3.0</v>
      </c>
      <c r="G4319" s="4">
        <v>6.0</v>
      </c>
      <c r="H4319" s="7">
        <v>45284.0</v>
      </c>
      <c r="I4319" s="4">
        <f>IFERROR(__xludf.DUMMYFUNCTION("SPLIT(H4319,""/"")"),24.0)</f>
        <v>24</v>
      </c>
      <c r="J4319" s="4">
        <f>IFERROR(__xludf.DUMMYFUNCTION("""COMPUTED_VALUE"""),12.0)</f>
        <v>12</v>
      </c>
      <c r="K4319" s="4">
        <f>IFERROR(__xludf.DUMMYFUNCTION("""COMPUTED_VALUE"""),2023.0)</f>
        <v>2023</v>
      </c>
    </row>
    <row r="4320">
      <c r="A4320" s="1" t="s">
        <v>5051</v>
      </c>
      <c r="B4320" s="4" t="s">
        <v>55</v>
      </c>
      <c r="C4320" s="4" t="s">
        <v>29</v>
      </c>
      <c r="D4320" s="4" t="s">
        <v>28</v>
      </c>
      <c r="E4320" s="4">
        <v>1.0</v>
      </c>
      <c r="F4320" s="4">
        <v>3.0</v>
      </c>
      <c r="G4320" s="4">
        <v>3.0</v>
      </c>
      <c r="H4320" s="7">
        <v>45284.0</v>
      </c>
      <c r="I4320" s="4">
        <f>IFERROR(__xludf.DUMMYFUNCTION("SPLIT(H4320,""/"")"),24.0)</f>
        <v>24</v>
      </c>
      <c r="J4320" s="4">
        <f>IFERROR(__xludf.DUMMYFUNCTION("""COMPUTED_VALUE"""),12.0)</f>
        <v>12</v>
      </c>
      <c r="K4320" s="4">
        <f>IFERROR(__xludf.DUMMYFUNCTION("""COMPUTED_VALUE"""),2023.0)</f>
        <v>2023</v>
      </c>
    </row>
    <row r="4321">
      <c r="A4321" s="1" t="s">
        <v>4029</v>
      </c>
      <c r="B4321" s="4" t="s">
        <v>55</v>
      </c>
      <c r="C4321" s="4" t="s">
        <v>29</v>
      </c>
      <c r="D4321" s="4" t="s">
        <v>30</v>
      </c>
      <c r="E4321" s="4">
        <v>2.0</v>
      </c>
      <c r="F4321" s="4">
        <v>3.0</v>
      </c>
      <c r="G4321" s="4">
        <v>6.0</v>
      </c>
      <c r="H4321" s="7">
        <v>45284.0</v>
      </c>
      <c r="I4321" s="4">
        <f>IFERROR(__xludf.DUMMYFUNCTION("SPLIT(H4321,""/"")"),24.0)</f>
        <v>24</v>
      </c>
      <c r="J4321" s="4">
        <f>IFERROR(__xludf.DUMMYFUNCTION("""COMPUTED_VALUE"""),12.0)</f>
        <v>12</v>
      </c>
      <c r="K4321" s="4">
        <f>IFERROR(__xludf.DUMMYFUNCTION("""COMPUTED_VALUE"""),2023.0)</f>
        <v>2023</v>
      </c>
    </row>
    <row r="4322">
      <c r="A4322" s="1" t="s">
        <v>9725</v>
      </c>
      <c r="B4322" s="4" t="s">
        <v>55</v>
      </c>
      <c r="C4322" s="4" t="s">
        <v>24</v>
      </c>
      <c r="D4322" s="4" t="s">
        <v>30</v>
      </c>
      <c r="E4322" s="4">
        <v>4.0</v>
      </c>
      <c r="F4322" s="4">
        <v>3.0</v>
      </c>
      <c r="G4322" s="4">
        <v>12.0</v>
      </c>
      <c r="H4322" s="7">
        <v>45285.0</v>
      </c>
      <c r="I4322" s="4">
        <f>IFERROR(__xludf.DUMMYFUNCTION("SPLIT(H4322,""/"")"),25.0)</f>
        <v>25</v>
      </c>
      <c r="J4322" s="4">
        <f>IFERROR(__xludf.DUMMYFUNCTION("""COMPUTED_VALUE"""),12.0)</f>
        <v>12</v>
      </c>
      <c r="K4322" s="4">
        <f>IFERROR(__xludf.DUMMYFUNCTION("""COMPUTED_VALUE"""),2023.0)</f>
        <v>2023</v>
      </c>
    </row>
    <row r="4323">
      <c r="A4323" s="1" t="s">
        <v>8776</v>
      </c>
      <c r="B4323" s="4" t="s">
        <v>55</v>
      </c>
      <c r="C4323" s="4" t="s">
        <v>30</v>
      </c>
      <c r="D4323" s="4" t="s">
        <v>30</v>
      </c>
      <c r="E4323" s="4">
        <v>2.0</v>
      </c>
      <c r="F4323" s="4">
        <v>3.0</v>
      </c>
      <c r="G4323" s="4">
        <v>6.0</v>
      </c>
      <c r="H4323" s="7">
        <v>45285.0</v>
      </c>
      <c r="I4323" s="4">
        <f>IFERROR(__xludf.DUMMYFUNCTION("SPLIT(H4323,""/"")"),25.0)</f>
        <v>25</v>
      </c>
      <c r="J4323" s="4">
        <f>IFERROR(__xludf.DUMMYFUNCTION("""COMPUTED_VALUE"""),12.0)</f>
        <v>12</v>
      </c>
      <c r="K4323" s="4">
        <f>IFERROR(__xludf.DUMMYFUNCTION("""COMPUTED_VALUE"""),2023.0)</f>
        <v>2023</v>
      </c>
    </row>
    <row r="4324">
      <c r="A4324" s="1" t="s">
        <v>4609</v>
      </c>
      <c r="B4324" s="4" t="s">
        <v>55</v>
      </c>
      <c r="C4324" s="4" t="s">
        <v>29</v>
      </c>
      <c r="D4324" s="4" t="s">
        <v>28</v>
      </c>
      <c r="E4324" s="4">
        <v>5.0</v>
      </c>
      <c r="F4324" s="4">
        <v>3.0</v>
      </c>
      <c r="G4324" s="4">
        <v>15.0</v>
      </c>
      <c r="H4324" s="7">
        <v>45285.0</v>
      </c>
      <c r="I4324" s="4">
        <f>IFERROR(__xludf.DUMMYFUNCTION("SPLIT(H4324,""/"")"),25.0)</f>
        <v>25</v>
      </c>
      <c r="J4324" s="4">
        <f>IFERROR(__xludf.DUMMYFUNCTION("""COMPUTED_VALUE"""),12.0)</f>
        <v>12</v>
      </c>
      <c r="K4324" s="4">
        <f>IFERROR(__xludf.DUMMYFUNCTION("""COMPUTED_VALUE"""),2023.0)</f>
        <v>2023</v>
      </c>
    </row>
    <row r="4325">
      <c r="A4325" s="1" t="s">
        <v>3329</v>
      </c>
      <c r="B4325" s="4" t="s">
        <v>55</v>
      </c>
      <c r="C4325" s="4" t="s">
        <v>30</v>
      </c>
      <c r="D4325" s="4" t="s">
        <v>28</v>
      </c>
      <c r="E4325" s="4">
        <v>1.0</v>
      </c>
      <c r="F4325" s="4">
        <v>3.0</v>
      </c>
      <c r="G4325" s="4">
        <v>3.0</v>
      </c>
      <c r="H4325" s="7">
        <v>45285.0</v>
      </c>
      <c r="I4325" s="4">
        <f>IFERROR(__xludf.DUMMYFUNCTION("SPLIT(H4325,""/"")"),25.0)</f>
        <v>25</v>
      </c>
      <c r="J4325" s="4">
        <f>IFERROR(__xludf.DUMMYFUNCTION("""COMPUTED_VALUE"""),12.0)</f>
        <v>12</v>
      </c>
      <c r="K4325" s="4">
        <f>IFERROR(__xludf.DUMMYFUNCTION("""COMPUTED_VALUE"""),2023.0)</f>
        <v>2023</v>
      </c>
    </row>
    <row r="4326">
      <c r="A4326" s="1" t="s">
        <v>6340</v>
      </c>
      <c r="B4326" s="4" t="s">
        <v>55</v>
      </c>
      <c r="C4326" s="4" t="s">
        <v>30</v>
      </c>
      <c r="D4326" s="4" t="s">
        <v>23</v>
      </c>
      <c r="E4326" s="4">
        <v>5.0</v>
      </c>
      <c r="F4326" s="4">
        <v>3.0</v>
      </c>
      <c r="G4326" s="4">
        <v>15.0</v>
      </c>
      <c r="H4326" s="7">
        <v>45285.0</v>
      </c>
      <c r="I4326" s="4">
        <f>IFERROR(__xludf.DUMMYFUNCTION("SPLIT(H4326,""/"")"),25.0)</f>
        <v>25</v>
      </c>
      <c r="J4326" s="4">
        <f>IFERROR(__xludf.DUMMYFUNCTION("""COMPUTED_VALUE"""),12.0)</f>
        <v>12</v>
      </c>
      <c r="K4326" s="4">
        <f>IFERROR(__xludf.DUMMYFUNCTION("""COMPUTED_VALUE"""),2023.0)</f>
        <v>2023</v>
      </c>
    </row>
    <row r="4327">
      <c r="A4327" s="1" t="s">
        <v>6575</v>
      </c>
      <c r="B4327" s="4" t="s">
        <v>55</v>
      </c>
      <c r="C4327" s="4" t="s">
        <v>30</v>
      </c>
      <c r="D4327" s="4" t="s">
        <v>39</v>
      </c>
      <c r="E4327" s="4">
        <v>1.0</v>
      </c>
      <c r="F4327" s="4">
        <v>3.0</v>
      </c>
      <c r="G4327" s="4">
        <v>3.0</v>
      </c>
      <c r="H4327" s="7">
        <v>45285.0</v>
      </c>
      <c r="I4327" s="4">
        <f>IFERROR(__xludf.DUMMYFUNCTION("SPLIT(H4327,""/"")"),25.0)</f>
        <v>25</v>
      </c>
      <c r="J4327" s="4">
        <f>IFERROR(__xludf.DUMMYFUNCTION("""COMPUTED_VALUE"""),12.0)</f>
        <v>12</v>
      </c>
      <c r="K4327" s="4">
        <f>IFERROR(__xludf.DUMMYFUNCTION("""COMPUTED_VALUE"""),2023.0)</f>
        <v>2023</v>
      </c>
    </row>
    <row r="4328">
      <c r="A4328" s="1" t="s">
        <v>3384</v>
      </c>
      <c r="B4328" s="4" t="s">
        <v>55</v>
      </c>
      <c r="C4328" s="4" t="s">
        <v>29</v>
      </c>
      <c r="D4328" s="4" t="s">
        <v>23</v>
      </c>
      <c r="E4328" s="4">
        <v>4.0</v>
      </c>
      <c r="F4328" s="4">
        <v>3.0</v>
      </c>
      <c r="G4328" s="4">
        <v>12.0</v>
      </c>
      <c r="H4328" s="7">
        <v>45286.0</v>
      </c>
      <c r="I4328" s="4">
        <f>IFERROR(__xludf.DUMMYFUNCTION("SPLIT(H4328,""/"")"),26.0)</f>
        <v>26</v>
      </c>
      <c r="J4328" s="4">
        <f>IFERROR(__xludf.DUMMYFUNCTION("""COMPUTED_VALUE"""),12.0)</f>
        <v>12</v>
      </c>
      <c r="K4328" s="4">
        <f>IFERROR(__xludf.DUMMYFUNCTION("""COMPUTED_VALUE"""),2023.0)</f>
        <v>2023</v>
      </c>
    </row>
    <row r="4329">
      <c r="A4329" s="1" t="s">
        <v>3091</v>
      </c>
      <c r="B4329" s="4" t="s">
        <v>55</v>
      </c>
      <c r="C4329" s="4" t="s">
        <v>24</v>
      </c>
      <c r="D4329" s="4" t="s">
        <v>30</v>
      </c>
      <c r="E4329" s="4">
        <v>5.0</v>
      </c>
      <c r="F4329" s="4">
        <v>3.0</v>
      </c>
      <c r="G4329" s="4">
        <v>15.0</v>
      </c>
      <c r="H4329" s="7">
        <v>45286.0</v>
      </c>
      <c r="I4329" s="4">
        <f>IFERROR(__xludf.DUMMYFUNCTION("SPLIT(H4329,""/"")"),26.0)</f>
        <v>26</v>
      </c>
      <c r="J4329" s="4">
        <f>IFERROR(__xludf.DUMMYFUNCTION("""COMPUTED_VALUE"""),12.0)</f>
        <v>12</v>
      </c>
      <c r="K4329" s="4">
        <f>IFERROR(__xludf.DUMMYFUNCTION("""COMPUTED_VALUE"""),2023.0)</f>
        <v>2023</v>
      </c>
    </row>
    <row r="4330">
      <c r="A4330" s="1" t="s">
        <v>1735</v>
      </c>
      <c r="B4330" s="4" t="s">
        <v>55</v>
      </c>
      <c r="C4330" s="4" t="s">
        <v>30</v>
      </c>
      <c r="D4330" s="4" t="s">
        <v>23</v>
      </c>
      <c r="E4330" s="4">
        <v>4.0</v>
      </c>
      <c r="F4330" s="4">
        <v>3.0</v>
      </c>
      <c r="G4330" s="4">
        <v>12.0</v>
      </c>
      <c r="H4330" s="7">
        <v>45287.0</v>
      </c>
      <c r="I4330" s="4">
        <f>IFERROR(__xludf.DUMMYFUNCTION("SPLIT(H4330,""/"")"),27.0)</f>
        <v>27</v>
      </c>
      <c r="J4330" s="4">
        <f>IFERROR(__xludf.DUMMYFUNCTION("""COMPUTED_VALUE"""),12.0)</f>
        <v>12</v>
      </c>
      <c r="K4330" s="4">
        <f>IFERROR(__xludf.DUMMYFUNCTION("""COMPUTED_VALUE"""),2023.0)</f>
        <v>2023</v>
      </c>
    </row>
    <row r="4331">
      <c r="A4331" s="1" t="s">
        <v>8678</v>
      </c>
      <c r="B4331" s="4" t="s">
        <v>55</v>
      </c>
      <c r="C4331" s="4" t="s">
        <v>29</v>
      </c>
      <c r="D4331" s="4" t="s">
        <v>39</v>
      </c>
      <c r="E4331" s="4">
        <v>4.0</v>
      </c>
      <c r="F4331" s="4">
        <v>3.0</v>
      </c>
      <c r="G4331" s="4">
        <v>12.0</v>
      </c>
      <c r="H4331" s="7">
        <v>45287.0</v>
      </c>
      <c r="I4331" s="4">
        <f>IFERROR(__xludf.DUMMYFUNCTION("SPLIT(H4331,""/"")"),27.0)</f>
        <v>27</v>
      </c>
      <c r="J4331" s="4">
        <f>IFERROR(__xludf.DUMMYFUNCTION("""COMPUTED_VALUE"""),12.0)</f>
        <v>12</v>
      </c>
      <c r="K4331" s="4">
        <f>IFERROR(__xludf.DUMMYFUNCTION("""COMPUTED_VALUE"""),2023.0)</f>
        <v>2023</v>
      </c>
    </row>
    <row r="4332">
      <c r="A4332" s="1" t="s">
        <v>3013</v>
      </c>
      <c r="B4332" s="4" t="s">
        <v>55</v>
      </c>
      <c r="C4332" s="4" t="s">
        <v>30</v>
      </c>
      <c r="D4332" s="4" t="s">
        <v>28</v>
      </c>
      <c r="E4332" s="4">
        <v>3.0</v>
      </c>
      <c r="F4332" s="4">
        <v>3.0</v>
      </c>
      <c r="G4332" s="4">
        <v>9.0</v>
      </c>
      <c r="H4332" s="7">
        <v>45287.0</v>
      </c>
      <c r="I4332" s="4">
        <f>IFERROR(__xludf.DUMMYFUNCTION("SPLIT(H4332,""/"")"),27.0)</f>
        <v>27</v>
      </c>
      <c r="J4332" s="4">
        <f>IFERROR(__xludf.DUMMYFUNCTION("""COMPUTED_VALUE"""),12.0)</f>
        <v>12</v>
      </c>
      <c r="K4332" s="4">
        <f>IFERROR(__xludf.DUMMYFUNCTION("""COMPUTED_VALUE"""),2023.0)</f>
        <v>2023</v>
      </c>
    </row>
    <row r="4333">
      <c r="A4333" s="1" t="s">
        <v>820</v>
      </c>
      <c r="B4333" s="4" t="s">
        <v>55</v>
      </c>
      <c r="C4333" s="4" t="s">
        <v>24</v>
      </c>
      <c r="D4333" s="4" t="s">
        <v>39</v>
      </c>
      <c r="E4333" s="4">
        <v>4.0</v>
      </c>
      <c r="F4333" s="4">
        <v>3.0</v>
      </c>
      <c r="G4333" s="4">
        <v>12.0</v>
      </c>
      <c r="H4333" s="7">
        <v>45288.0</v>
      </c>
      <c r="I4333" s="4">
        <f>IFERROR(__xludf.DUMMYFUNCTION("SPLIT(H4333,""/"")"),28.0)</f>
        <v>28</v>
      </c>
      <c r="J4333" s="4">
        <f>IFERROR(__xludf.DUMMYFUNCTION("""COMPUTED_VALUE"""),12.0)</f>
        <v>12</v>
      </c>
      <c r="K4333" s="4">
        <f>IFERROR(__xludf.DUMMYFUNCTION("""COMPUTED_VALUE"""),2023.0)</f>
        <v>2023</v>
      </c>
    </row>
    <row r="4334">
      <c r="A4334" s="1" t="s">
        <v>980</v>
      </c>
      <c r="B4334" s="4" t="s">
        <v>55</v>
      </c>
      <c r="C4334" s="4" t="s">
        <v>30</v>
      </c>
      <c r="D4334" s="4" t="s">
        <v>28</v>
      </c>
      <c r="E4334" s="4">
        <v>1.0</v>
      </c>
      <c r="F4334" s="4">
        <v>3.0</v>
      </c>
      <c r="G4334" s="4">
        <v>3.0</v>
      </c>
      <c r="H4334" s="7">
        <v>45288.0</v>
      </c>
      <c r="I4334" s="4">
        <f>IFERROR(__xludf.DUMMYFUNCTION("SPLIT(H4334,""/"")"),28.0)</f>
        <v>28</v>
      </c>
      <c r="J4334" s="4">
        <f>IFERROR(__xludf.DUMMYFUNCTION("""COMPUTED_VALUE"""),12.0)</f>
        <v>12</v>
      </c>
      <c r="K4334" s="4">
        <f>IFERROR(__xludf.DUMMYFUNCTION("""COMPUTED_VALUE"""),2023.0)</f>
        <v>2023</v>
      </c>
    </row>
    <row r="4335">
      <c r="A4335" s="1" t="s">
        <v>7061</v>
      </c>
      <c r="B4335" s="4" t="s">
        <v>55</v>
      </c>
      <c r="C4335" s="4" t="s">
        <v>29</v>
      </c>
      <c r="D4335" s="4" t="s">
        <v>23</v>
      </c>
      <c r="E4335" s="4">
        <v>3.0</v>
      </c>
      <c r="F4335" s="4">
        <v>3.0</v>
      </c>
      <c r="G4335" s="4">
        <v>9.0</v>
      </c>
      <c r="H4335" s="7">
        <v>45289.0</v>
      </c>
      <c r="I4335" s="4">
        <f>IFERROR(__xludf.DUMMYFUNCTION("SPLIT(H4335,""/"")"),29.0)</f>
        <v>29</v>
      </c>
      <c r="J4335" s="4">
        <f>IFERROR(__xludf.DUMMYFUNCTION("""COMPUTED_VALUE"""),12.0)</f>
        <v>12</v>
      </c>
      <c r="K4335" s="4">
        <f>IFERROR(__xludf.DUMMYFUNCTION("""COMPUTED_VALUE"""),2023.0)</f>
        <v>2023</v>
      </c>
    </row>
    <row r="4336">
      <c r="A4336" s="1" t="s">
        <v>1723</v>
      </c>
      <c r="B4336" s="4" t="s">
        <v>55</v>
      </c>
      <c r="C4336" s="4" t="s">
        <v>29</v>
      </c>
      <c r="D4336" s="4" t="s">
        <v>28</v>
      </c>
      <c r="E4336" s="4">
        <v>1.0</v>
      </c>
      <c r="F4336" s="4">
        <v>3.0</v>
      </c>
      <c r="G4336" s="4">
        <v>3.0</v>
      </c>
      <c r="H4336" s="7">
        <v>45289.0</v>
      </c>
      <c r="I4336" s="4">
        <f>IFERROR(__xludf.DUMMYFUNCTION("SPLIT(H4336,""/"")"),29.0)</f>
        <v>29</v>
      </c>
      <c r="J4336" s="4">
        <f>IFERROR(__xludf.DUMMYFUNCTION("""COMPUTED_VALUE"""),12.0)</f>
        <v>12</v>
      </c>
      <c r="K4336" s="4">
        <f>IFERROR(__xludf.DUMMYFUNCTION("""COMPUTED_VALUE"""),2023.0)</f>
        <v>2023</v>
      </c>
    </row>
    <row r="4337">
      <c r="A4337" s="1" t="s">
        <v>1514</v>
      </c>
      <c r="B4337" s="4" t="s">
        <v>55</v>
      </c>
      <c r="C4337" s="4" t="s">
        <v>30</v>
      </c>
      <c r="D4337" s="4" t="s">
        <v>28</v>
      </c>
      <c r="E4337" s="4">
        <v>2.0</v>
      </c>
      <c r="F4337" s="4">
        <v>3.0</v>
      </c>
      <c r="G4337" s="4">
        <v>6.0</v>
      </c>
      <c r="H4337" s="7">
        <v>45289.0</v>
      </c>
      <c r="I4337" s="4">
        <f>IFERROR(__xludf.DUMMYFUNCTION("SPLIT(H4337,""/"")"),29.0)</f>
        <v>29</v>
      </c>
      <c r="J4337" s="4">
        <f>IFERROR(__xludf.DUMMYFUNCTION("""COMPUTED_VALUE"""),12.0)</f>
        <v>12</v>
      </c>
      <c r="K4337" s="4">
        <f>IFERROR(__xludf.DUMMYFUNCTION("""COMPUTED_VALUE"""),2023.0)</f>
        <v>2023</v>
      </c>
    </row>
    <row r="4338">
      <c r="A4338" s="1" t="s">
        <v>6806</v>
      </c>
      <c r="B4338" s="4" t="s">
        <v>55</v>
      </c>
      <c r="C4338" s="4" t="s">
        <v>29</v>
      </c>
      <c r="D4338" s="4" t="s">
        <v>30</v>
      </c>
      <c r="E4338" s="4">
        <v>4.0</v>
      </c>
      <c r="F4338" s="4">
        <v>3.0</v>
      </c>
      <c r="G4338" s="4">
        <v>12.0</v>
      </c>
      <c r="H4338" s="7">
        <v>45290.0</v>
      </c>
      <c r="I4338" s="4">
        <f>IFERROR(__xludf.DUMMYFUNCTION("SPLIT(H4338,""/"")"),30.0)</f>
        <v>30</v>
      </c>
      <c r="J4338" s="4">
        <f>IFERROR(__xludf.DUMMYFUNCTION("""COMPUTED_VALUE"""),12.0)</f>
        <v>12</v>
      </c>
      <c r="K4338" s="4">
        <f>IFERROR(__xludf.DUMMYFUNCTION("""COMPUTED_VALUE"""),2023.0)</f>
        <v>2023</v>
      </c>
    </row>
    <row r="4339">
      <c r="A4339" s="1" t="s">
        <v>8149</v>
      </c>
      <c r="B4339" s="4" t="s">
        <v>55</v>
      </c>
      <c r="C4339" s="4" t="s">
        <v>24</v>
      </c>
      <c r="D4339" s="4" t="s">
        <v>28</v>
      </c>
      <c r="E4339" s="4">
        <v>2.0</v>
      </c>
      <c r="F4339" s="4">
        <v>3.0</v>
      </c>
      <c r="G4339" s="4">
        <v>6.0</v>
      </c>
      <c r="H4339" s="7">
        <v>45290.0</v>
      </c>
      <c r="I4339" s="4">
        <f>IFERROR(__xludf.DUMMYFUNCTION("SPLIT(H4339,""/"")"),30.0)</f>
        <v>30</v>
      </c>
      <c r="J4339" s="4">
        <f>IFERROR(__xludf.DUMMYFUNCTION("""COMPUTED_VALUE"""),12.0)</f>
        <v>12</v>
      </c>
      <c r="K4339" s="4">
        <f>IFERROR(__xludf.DUMMYFUNCTION("""COMPUTED_VALUE"""),2023.0)</f>
        <v>2023</v>
      </c>
    </row>
    <row r="4340">
      <c r="A4340" s="1" t="s">
        <v>5847</v>
      </c>
      <c r="B4340" s="4" t="s">
        <v>55</v>
      </c>
      <c r="C4340" s="4" t="s">
        <v>30</v>
      </c>
      <c r="D4340" s="4" t="s">
        <v>23</v>
      </c>
      <c r="E4340" s="4">
        <v>2.0</v>
      </c>
      <c r="F4340" s="4">
        <v>3.0</v>
      </c>
      <c r="G4340" s="4">
        <v>6.0</v>
      </c>
      <c r="H4340" s="7">
        <v>45290.0</v>
      </c>
      <c r="I4340" s="4">
        <f>IFERROR(__xludf.DUMMYFUNCTION("SPLIT(H4340,""/"")"),30.0)</f>
        <v>30</v>
      </c>
      <c r="J4340" s="4">
        <f>IFERROR(__xludf.DUMMYFUNCTION("""COMPUTED_VALUE"""),12.0)</f>
        <v>12</v>
      </c>
      <c r="K4340" s="4">
        <f>IFERROR(__xludf.DUMMYFUNCTION("""COMPUTED_VALUE"""),2023.0)</f>
        <v>2023</v>
      </c>
    </row>
    <row r="4341">
      <c r="A4341" s="1" t="s">
        <v>5099</v>
      </c>
      <c r="B4341" s="4" t="s">
        <v>55</v>
      </c>
      <c r="C4341" s="4" t="s">
        <v>24</v>
      </c>
      <c r="D4341" s="4" t="s">
        <v>30</v>
      </c>
      <c r="E4341" s="4">
        <v>2.0</v>
      </c>
      <c r="F4341" s="4">
        <v>3.0</v>
      </c>
      <c r="G4341" s="4">
        <v>6.0</v>
      </c>
      <c r="H4341" s="7">
        <v>45291.0</v>
      </c>
      <c r="I4341" s="4">
        <f>IFERROR(__xludf.DUMMYFUNCTION("SPLIT(H4341,""/"")"),31.0)</f>
        <v>31</v>
      </c>
      <c r="J4341" s="4">
        <f>IFERROR(__xludf.DUMMYFUNCTION("""COMPUTED_VALUE"""),12.0)</f>
        <v>12</v>
      </c>
      <c r="K4341" s="4">
        <f>IFERROR(__xludf.DUMMYFUNCTION("""COMPUTED_VALUE"""),2023.0)</f>
        <v>2023</v>
      </c>
    </row>
    <row r="4342">
      <c r="A4342" s="1" t="s">
        <v>1538</v>
      </c>
      <c r="B4342" s="4" t="s">
        <v>55</v>
      </c>
      <c r="C4342" s="4" t="s">
        <v>30</v>
      </c>
      <c r="D4342" s="4" t="s">
        <v>30</v>
      </c>
      <c r="E4342" s="4">
        <v>1.0</v>
      </c>
      <c r="F4342" s="4">
        <v>3.0</v>
      </c>
      <c r="G4342" s="4">
        <v>3.0</v>
      </c>
      <c r="H4342" s="7">
        <v>45291.0</v>
      </c>
      <c r="I4342" s="4">
        <f>IFERROR(__xludf.DUMMYFUNCTION("SPLIT(H4342,""/"")"),31.0)</f>
        <v>31</v>
      </c>
      <c r="J4342" s="4">
        <f>IFERROR(__xludf.DUMMYFUNCTION("""COMPUTED_VALUE"""),12.0)</f>
        <v>12</v>
      </c>
      <c r="K4342" s="4">
        <f>IFERROR(__xludf.DUMMYFUNCTION("""COMPUTED_VALUE"""),2023.0)</f>
        <v>2023</v>
      </c>
    </row>
    <row r="4343">
      <c r="A4343" s="1" t="s">
        <v>807</v>
      </c>
      <c r="B4343" s="4" t="s">
        <v>36</v>
      </c>
      <c r="C4343" s="4" t="s">
        <v>30</v>
      </c>
      <c r="D4343" s="4" t="s">
        <v>30</v>
      </c>
      <c r="E4343" s="4">
        <v>2.0</v>
      </c>
      <c r="F4343" s="4">
        <v>5.0</v>
      </c>
      <c r="G4343" s="4">
        <v>10.0</v>
      </c>
      <c r="H4343" s="5">
        <v>44927.0</v>
      </c>
      <c r="I4343" s="4">
        <f>IFERROR(__xludf.DUMMYFUNCTION("SPLIT(H4343,""/"")"),1.0)</f>
        <v>1</v>
      </c>
      <c r="J4343" s="4">
        <f>IFERROR(__xludf.DUMMYFUNCTION("""COMPUTED_VALUE"""),1.0)</f>
        <v>1</v>
      </c>
      <c r="K4343" s="4">
        <f>IFERROR(__xludf.DUMMYFUNCTION("""COMPUTED_VALUE"""),2023.0)</f>
        <v>2023</v>
      </c>
    </row>
    <row r="4344">
      <c r="A4344" s="1" t="s">
        <v>2111</v>
      </c>
      <c r="B4344" s="4" t="s">
        <v>36</v>
      </c>
      <c r="C4344" s="4" t="s">
        <v>24</v>
      </c>
      <c r="D4344" s="4" t="s">
        <v>39</v>
      </c>
      <c r="E4344" s="4">
        <v>2.0</v>
      </c>
      <c r="F4344" s="4">
        <v>5.0</v>
      </c>
      <c r="G4344" s="4">
        <v>10.0</v>
      </c>
      <c r="H4344" s="5">
        <v>44927.0</v>
      </c>
      <c r="I4344" s="4">
        <f>IFERROR(__xludf.DUMMYFUNCTION("SPLIT(H4344,""/"")"),1.0)</f>
        <v>1</v>
      </c>
      <c r="J4344" s="4">
        <f>IFERROR(__xludf.DUMMYFUNCTION("""COMPUTED_VALUE"""),1.0)</f>
        <v>1</v>
      </c>
      <c r="K4344" s="4">
        <f>IFERROR(__xludf.DUMMYFUNCTION("""COMPUTED_VALUE"""),2023.0)</f>
        <v>2023</v>
      </c>
    </row>
    <row r="4345">
      <c r="A4345" s="1" t="s">
        <v>1570</v>
      </c>
      <c r="B4345" s="4" t="s">
        <v>36</v>
      </c>
      <c r="C4345" s="4" t="s">
        <v>30</v>
      </c>
      <c r="D4345" s="4" t="s">
        <v>30</v>
      </c>
      <c r="E4345" s="4">
        <v>2.0</v>
      </c>
      <c r="F4345" s="4">
        <v>5.0</v>
      </c>
      <c r="G4345" s="4">
        <v>10.0</v>
      </c>
      <c r="H4345" s="5">
        <v>44928.0</v>
      </c>
      <c r="I4345" s="4">
        <f>IFERROR(__xludf.DUMMYFUNCTION("SPLIT(H4345,""/"")"),2.0)</f>
        <v>2</v>
      </c>
      <c r="J4345" s="4">
        <f>IFERROR(__xludf.DUMMYFUNCTION("""COMPUTED_VALUE"""),1.0)</f>
        <v>1</v>
      </c>
      <c r="K4345" s="4">
        <f>IFERROR(__xludf.DUMMYFUNCTION("""COMPUTED_VALUE"""),2023.0)</f>
        <v>2023</v>
      </c>
    </row>
    <row r="4346">
      <c r="A4346" s="1" t="s">
        <v>7880</v>
      </c>
      <c r="B4346" s="4" t="s">
        <v>36</v>
      </c>
      <c r="C4346" s="4" t="s">
        <v>24</v>
      </c>
      <c r="D4346" s="4" t="s">
        <v>28</v>
      </c>
      <c r="E4346" s="4">
        <v>2.0</v>
      </c>
      <c r="F4346" s="4">
        <v>5.0</v>
      </c>
      <c r="G4346" s="4">
        <v>10.0</v>
      </c>
      <c r="H4346" s="5">
        <v>44928.0</v>
      </c>
      <c r="I4346" s="4">
        <f>IFERROR(__xludf.DUMMYFUNCTION("SPLIT(H4346,""/"")"),2.0)</f>
        <v>2</v>
      </c>
      <c r="J4346" s="4">
        <f>IFERROR(__xludf.DUMMYFUNCTION("""COMPUTED_VALUE"""),1.0)</f>
        <v>1</v>
      </c>
      <c r="K4346" s="4">
        <f>IFERROR(__xludf.DUMMYFUNCTION("""COMPUTED_VALUE"""),2023.0)</f>
        <v>2023</v>
      </c>
    </row>
    <row r="4347">
      <c r="A4347" s="1" t="s">
        <v>5807</v>
      </c>
      <c r="B4347" s="4" t="s">
        <v>36</v>
      </c>
      <c r="C4347" s="4" t="s">
        <v>30</v>
      </c>
      <c r="D4347" s="4" t="s">
        <v>28</v>
      </c>
      <c r="E4347" s="4">
        <v>3.0</v>
      </c>
      <c r="F4347" s="4">
        <v>5.0</v>
      </c>
      <c r="G4347" s="4">
        <v>15.0</v>
      </c>
      <c r="H4347" s="5">
        <v>44929.0</v>
      </c>
      <c r="I4347" s="4">
        <f>IFERROR(__xludf.DUMMYFUNCTION("SPLIT(H4347,""/"")"),3.0)</f>
        <v>3</v>
      </c>
      <c r="J4347" s="4">
        <f>IFERROR(__xludf.DUMMYFUNCTION("""COMPUTED_VALUE"""),1.0)</f>
        <v>1</v>
      </c>
      <c r="K4347" s="4">
        <f>IFERROR(__xludf.DUMMYFUNCTION("""COMPUTED_VALUE"""),2023.0)</f>
        <v>2023</v>
      </c>
    </row>
    <row r="4348">
      <c r="A4348" s="1" t="s">
        <v>585</v>
      </c>
      <c r="B4348" s="4" t="s">
        <v>36</v>
      </c>
      <c r="C4348" s="4" t="s">
        <v>24</v>
      </c>
      <c r="D4348" s="4" t="s">
        <v>30</v>
      </c>
      <c r="E4348" s="4">
        <v>5.0</v>
      </c>
      <c r="F4348" s="4">
        <v>5.0</v>
      </c>
      <c r="G4348" s="4">
        <v>25.0</v>
      </c>
      <c r="H4348" s="5">
        <v>44929.0</v>
      </c>
      <c r="I4348" s="4">
        <f>IFERROR(__xludf.DUMMYFUNCTION("SPLIT(H4348,""/"")"),3.0)</f>
        <v>3</v>
      </c>
      <c r="J4348" s="4">
        <f>IFERROR(__xludf.DUMMYFUNCTION("""COMPUTED_VALUE"""),1.0)</f>
        <v>1</v>
      </c>
      <c r="K4348" s="4">
        <f>IFERROR(__xludf.DUMMYFUNCTION("""COMPUTED_VALUE"""),2023.0)</f>
        <v>2023</v>
      </c>
    </row>
    <row r="4349">
      <c r="A4349" s="1" t="s">
        <v>9830</v>
      </c>
      <c r="B4349" s="4" t="s">
        <v>36</v>
      </c>
      <c r="C4349" s="4" t="s">
        <v>29</v>
      </c>
      <c r="D4349" s="4" t="s">
        <v>39</v>
      </c>
      <c r="E4349" s="4">
        <v>5.0</v>
      </c>
      <c r="F4349" s="4">
        <v>5.0</v>
      </c>
      <c r="G4349" s="4">
        <v>25.0</v>
      </c>
      <c r="H4349" s="5">
        <v>44930.0</v>
      </c>
      <c r="I4349" s="4">
        <f>IFERROR(__xludf.DUMMYFUNCTION("SPLIT(H4349,""/"")"),4.0)</f>
        <v>4</v>
      </c>
      <c r="J4349" s="4">
        <f>IFERROR(__xludf.DUMMYFUNCTION("""COMPUTED_VALUE"""),1.0)</f>
        <v>1</v>
      </c>
      <c r="K4349" s="4">
        <f>IFERROR(__xludf.DUMMYFUNCTION("""COMPUTED_VALUE"""),2023.0)</f>
        <v>2023</v>
      </c>
    </row>
    <row r="4350">
      <c r="A4350" s="1" t="s">
        <v>7941</v>
      </c>
      <c r="B4350" s="4" t="s">
        <v>36</v>
      </c>
      <c r="C4350" s="4" t="s">
        <v>30</v>
      </c>
      <c r="D4350" s="4" t="s">
        <v>30</v>
      </c>
      <c r="E4350" s="4">
        <v>1.0</v>
      </c>
      <c r="F4350" s="4">
        <v>5.0</v>
      </c>
      <c r="G4350" s="4">
        <v>5.0</v>
      </c>
      <c r="H4350" s="5">
        <v>44930.0</v>
      </c>
      <c r="I4350" s="4">
        <f>IFERROR(__xludf.DUMMYFUNCTION("SPLIT(H4350,""/"")"),4.0)</f>
        <v>4</v>
      </c>
      <c r="J4350" s="4">
        <f>IFERROR(__xludf.DUMMYFUNCTION("""COMPUTED_VALUE"""),1.0)</f>
        <v>1</v>
      </c>
      <c r="K4350" s="4">
        <f>IFERROR(__xludf.DUMMYFUNCTION("""COMPUTED_VALUE"""),2023.0)</f>
        <v>2023</v>
      </c>
    </row>
    <row r="4351">
      <c r="A4351" s="1" t="s">
        <v>2263</v>
      </c>
      <c r="B4351" s="4" t="s">
        <v>36</v>
      </c>
      <c r="C4351" s="4" t="s">
        <v>30</v>
      </c>
      <c r="D4351" s="4" t="s">
        <v>23</v>
      </c>
      <c r="E4351" s="4">
        <v>5.0</v>
      </c>
      <c r="F4351" s="4">
        <v>5.0</v>
      </c>
      <c r="G4351" s="4">
        <v>25.0</v>
      </c>
      <c r="H4351" s="5">
        <v>44930.0</v>
      </c>
      <c r="I4351" s="4">
        <f>IFERROR(__xludf.DUMMYFUNCTION("SPLIT(H4351,""/"")"),4.0)</f>
        <v>4</v>
      </c>
      <c r="J4351" s="4">
        <f>IFERROR(__xludf.DUMMYFUNCTION("""COMPUTED_VALUE"""),1.0)</f>
        <v>1</v>
      </c>
      <c r="K4351" s="4">
        <f>IFERROR(__xludf.DUMMYFUNCTION("""COMPUTED_VALUE"""),2023.0)</f>
        <v>2023</v>
      </c>
    </row>
    <row r="4352">
      <c r="A4352" s="1" t="s">
        <v>8950</v>
      </c>
      <c r="B4352" s="4" t="s">
        <v>36</v>
      </c>
      <c r="C4352" s="4" t="s">
        <v>30</v>
      </c>
      <c r="D4352" s="4" t="s">
        <v>28</v>
      </c>
      <c r="E4352" s="4">
        <v>3.0</v>
      </c>
      <c r="F4352" s="4">
        <v>5.0</v>
      </c>
      <c r="G4352" s="4">
        <v>15.0</v>
      </c>
      <c r="H4352" s="5">
        <v>44930.0</v>
      </c>
      <c r="I4352" s="4">
        <f>IFERROR(__xludf.DUMMYFUNCTION("SPLIT(H4352,""/"")"),4.0)</f>
        <v>4</v>
      </c>
      <c r="J4352" s="4">
        <f>IFERROR(__xludf.DUMMYFUNCTION("""COMPUTED_VALUE"""),1.0)</f>
        <v>1</v>
      </c>
      <c r="K4352" s="4">
        <f>IFERROR(__xludf.DUMMYFUNCTION("""COMPUTED_VALUE"""),2023.0)</f>
        <v>2023</v>
      </c>
    </row>
    <row r="4353">
      <c r="A4353" s="1" t="s">
        <v>7752</v>
      </c>
      <c r="B4353" s="4" t="s">
        <v>36</v>
      </c>
      <c r="C4353" s="4" t="s">
        <v>30</v>
      </c>
      <c r="D4353" s="4" t="s">
        <v>28</v>
      </c>
      <c r="E4353" s="4">
        <v>5.0</v>
      </c>
      <c r="F4353" s="4">
        <v>5.0</v>
      </c>
      <c r="G4353" s="4">
        <v>25.0</v>
      </c>
      <c r="H4353" s="5">
        <v>44931.0</v>
      </c>
      <c r="I4353" s="4">
        <f>IFERROR(__xludf.DUMMYFUNCTION("SPLIT(H4353,""/"")"),5.0)</f>
        <v>5</v>
      </c>
      <c r="J4353" s="4">
        <f>IFERROR(__xludf.DUMMYFUNCTION("""COMPUTED_VALUE"""),1.0)</f>
        <v>1</v>
      </c>
      <c r="K4353" s="4">
        <f>IFERROR(__xludf.DUMMYFUNCTION("""COMPUTED_VALUE"""),2023.0)</f>
        <v>2023</v>
      </c>
    </row>
    <row r="4354">
      <c r="A4354" s="1" t="s">
        <v>6564</v>
      </c>
      <c r="B4354" s="4" t="s">
        <v>36</v>
      </c>
      <c r="C4354" s="4" t="s">
        <v>29</v>
      </c>
      <c r="D4354" s="4" t="s">
        <v>23</v>
      </c>
      <c r="E4354" s="4">
        <v>2.0</v>
      </c>
      <c r="F4354" s="4">
        <v>5.0</v>
      </c>
      <c r="G4354" s="4">
        <v>10.0</v>
      </c>
      <c r="H4354" s="5">
        <v>44931.0</v>
      </c>
      <c r="I4354" s="4">
        <f>IFERROR(__xludf.DUMMYFUNCTION("SPLIT(H4354,""/"")"),5.0)</f>
        <v>5</v>
      </c>
      <c r="J4354" s="4">
        <f>IFERROR(__xludf.DUMMYFUNCTION("""COMPUTED_VALUE"""),1.0)</f>
        <v>1</v>
      </c>
      <c r="K4354" s="4">
        <f>IFERROR(__xludf.DUMMYFUNCTION("""COMPUTED_VALUE"""),2023.0)</f>
        <v>2023</v>
      </c>
    </row>
    <row r="4355">
      <c r="A4355" s="1" t="s">
        <v>6615</v>
      </c>
      <c r="B4355" s="4" t="s">
        <v>36</v>
      </c>
      <c r="C4355" s="4" t="s">
        <v>29</v>
      </c>
      <c r="D4355" s="4" t="s">
        <v>39</v>
      </c>
      <c r="E4355" s="4">
        <v>2.0</v>
      </c>
      <c r="F4355" s="4">
        <v>5.0</v>
      </c>
      <c r="G4355" s="4">
        <v>10.0</v>
      </c>
      <c r="H4355" s="5">
        <v>44931.0</v>
      </c>
      <c r="I4355" s="4">
        <f>IFERROR(__xludf.DUMMYFUNCTION("SPLIT(H4355,""/"")"),5.0)</f>
        <v>5</v>
      </c>
      <c r="J4355" s="4">
        <f>IFERROR(__xludf.DUMMYFUNCTION("""COMPUTED_VALUE"""),1.0)</f>
        <v>1</v>
      </c>
      <c r="K4355" s="4">
        <f>IFERROR(__xludf.DUMMYFUNCTION("""COMPUTED_VALUE"""),2023.0)</f>
        <v>2023</v>
      </c>
    </row>
    <row r="4356">
      <c r="A4356" s="1" t="s">
        <v>4247</v>
      </c>
      <c r="B4356" s="4" t="s">
        <v>36</v>
      </c>
      <c r="C4356" s="4" t="s">
        <v>24</v>
      </c>
      <c r="D4356" s="4" t="s">
        <v>28</v>
      </c>
      <c r="E4356" s="4">
        <v>1.0</v>
      </c>
      <c r="F4356" s="4">
        <v>5.0</v>
      </c>
      <c r="G4356" s="4">
        <v>5.0</v>
      </c>
      <c r="H4356" s="5">
        <v>44931.0</v>
      </c>
      <c r="I4356" s="4">
        <f>IFERROR(__xludf.DUMMYFUNCTION("SPLIT(H4356,""/"")"),5.0)</f>
        <v>5</v>
      </c>
      <c r="J4356" s="4">
        <f>IFERROR(__xludf.DUMMYFUNCTION("""COMPUTED_VALUE"""),1.0)</f>
        <v>1</v>
      </c>
      <c r="K4356" s="4">
        <f>IFERROR(__xludf.DUMMYFUNCTION("""COMPUTED_VALUE"""),2023.0)</f>
        <v>2023</v>
      </c>
    </row>
    <row r="4357">
      <c r="A4357" s="1" t="s">
        <v>7241</v>
      </c>
      <c r="B4357" s="4" t="s">
        <v>36</v>
      </c>
      <c r="C4357" s="4" t="s">
        <v>29</v>
      </c>
      <c r="D4357" s="4" t="s">
        <v>28</v>
      </c>
      <c r="E4357" s="4">
        <v>5.0</v>
      </c>
      <c r="F4357" s="4">
        <v>5.0</v>
      </c>
      <c r="G4357" s="4">
        <v>25.0</v>
      </c>
      <c r="H4357" s="5">
        <v>44931.0</v>
      </c>
      <c r="I4357" s="4">
        <f>IFERROR(__xludf.DUMMYFUNCTION("SPLIT(H4357,""/"")"),5.0)</f>
        <v>5</v>
      </c>
      <c r="J4357" s="4">
        <f>IFERROR(__xludf.DUMMYFUNCTION("""COMPUTED_VALUE"""),1.0)</f>
        <v>1</v>
      </c>
      <c r="K4357" s="4">
        <f>IFERROR(__xludf.DUMMYFUNCTION("""COMPUTED_VALUE"""),2023.0)</f>
        <v>2023</v>
      </c>
    </row>
    <row r="4358">
      <c r="A4358" s="1" t="s">
        <v>7552</v>
      </c>
      <c r="B4358" s="4" t="s">
        <v>36</v>
      </c>
      <c r="C4358" s="4" t="s">
        <v>29</v>
      </c>
      <c r="D4358" s="4" t="s">
        <v>28</v>
      </c>
      <c r="E4358" s="4">
        <v>2.0</v>
      </c>
      <c r="F4358" s="4">
        <v>5.0</v>
      </c>
      <c r="G4358" s="4">
        <v>10.0</v>
      </c>
      <c r="H4358" s="5">
        <v>44931.0</v>
      </c>
      <c r="I4358" s="4">
        <f>IFERROR(__xludf.DUMMYFUNCTION("SPLIT(H4358,""/"")"),5.0)</f>
        <v>5</v>
      </c>
      <c r="J4358" s="4">
        <f>IFERROR(__xludf.DUMMYFUNCTION("""COMPUTED_VALUE"""),1.0)</f>
        <v>1</v>
      </c>
      <c r="K4358" s="4">
        <f>IFERROR(__xludf.DUMMYFUNCTION("""COMPUTED_VALUE"""),2023.0)</f>
        <v>2023</v>
      </c>
    </row>
    <row r="4359">
      <c r="A4359" s="1" t="s">
        <v>7527</v>
      </c>
      <c r="B4359" s="4" t="s">
        <v>36</v>
      </c>
      <c r="C4359" s="4" t="s">
        <v>30</v>
      </c>
      <c r="D4359" s="4" t="s">
        <v>28</v>
      </c>
      <c r="E4359" s="4">
        <v>1.0</v>
      </c>
      <c r="F4359" s="4">
        <v>5.0</v>
      </c>
      <c r="G4359" s="4">
        <v>5.0</v>
      </c>
      <c r="H4359" s="5">
        <v>44931.0</v>
      </c>
      <c r="I4359" s="4">
        <f>IFERROR(__xludf.DUMMYFUNCTION("SPLIT(H4359,""/"")"),5.0)</f>
        <v>5</v>
      </c>
      <c r="J4359" s="4">
        <f>IFERROR(__xludf.DUMMYFUNCTION("""COMPUTED_VALUE"""),1.0)</f>
        <v>1</v>
      </c>
      <c r="K4359" s="4">
        <f>IFERROR(__xludf.DUMMYFUNCTION("""COMPUTED_VALUE"""),2023.0)</f>
        <v>2023</v>
      </c>
    </row>
    <row r="4360">
      <c r="A4360" s="1" t="s">
        <v>3168</v>
      </c>
      <c r="B4360" s="4" t="s">
        <v>36</v>
      </c>
      <c r="C4360" s="4" t="s">
        <v>29</v>
      </c>
      <c r="D4360" s="4" t="s">
        <v>23</v>
      </c>
      <c r="E4360" s="4">
        <v>5.0</v>
      </c>
      <c r="F4360" s="4">
        <v>5.0</v>
      </c>
      <c r="G4360" s="4">
        <v>25.0</v>
      </c>
      <c r="H4360" s="5">
        <v>44931.0</v>
      </c>
      <c r="I4360" s="4">
        <f>IFERROR(__xludf.DUMMYFUNCTION("SPLIT(H4360,""/"")"),5.0)</f>
        <v>5</v>
      </c>
      <c r="J4360" s="4">
        <f>IFERROR(__xludf.DUMMYFUNCTION("""COMPUTED_VALUE"""),1.0)</f>
        <v>1</v>
      </c>
      <c r="K4360" s="4">
        <f>IFERROR(__xludf.DUMMYFUNCTION("""COMPUTED_VALUE"""),2023.0)</f>
        <v>2023</v>
      </c>
    </row>
    <row r="4361">
      <c r="A4361" s="1" t="s">
        <v>9114</v>
      </c>
      <c r="B4361" s="4" t="s">
        <v>36</v>
      </c>
      <c r="C4361" s="4" t="s">
        <v>29</v>
      </c>
      <c r="D4361" s="4" t="s">
        <v>30</v>
      </c>
      <c r="E4361" s="4">
        <v>2.0</v>
      </c>
      <c r="F4361" s="4">
        <v>5.0</v>
      </c>
      <c r="G4361" s="4">
        <v>10.0</v>
      </c>
      <c r="H4361" s="5">
        <v>44931.0</v>
      </c>
      <c r="I4361" s="4">
        <f>IFERROR(__xludf.DUMMYFUNCTION("SPLIT(H4361,""/"")"),5.0)</f>
        <v>5</v>
      </c>
      <c r="J4361" s="4">
        <f>IFERROR(__xludf.DUMMYFUNCTION("""COMPUTED_VALUE"""),1.0)</f>
        <v>1</v>
      </c>
      <c r="K4361" s="4">
        <f>IFERROR(__xludf.DUMMYFUNCTION("""COMPUTED_VALUE"""),2023.0)</f>
        <v>2023</v>
      </c>
    </row>
    <row r="4362">
      <c r="A4362" s="1" t="s">
        <v>8144</v>
      </c>
      <c r="B4362" s="4" t="s">
        <v>36</v>
      </c>
      <c r="C4362" s="4" t="s">
        <v>29</v>
      </c>
      <c r="D4362" s="4" t="s">
        <v>30</v>
      </c>
      <c r="E4362" s="4">
        <v>1.0</v>
      </c>
      <c r="F4362" s="4">
        <v>5.0</v>
      </c>
      <c r="G4362" s="4">
        <v>5.0</v>
      </c>
      <c r="H4362" s="5">
        <v>44931.0</v>
      </c>
      <c r="I4362" s="4">
        <f>IFERROR(__xludf.DUMMYFUNCTION("SPLIT(H4362,""/"")"),5.0)</f>
        <v>5</v>
      </c>
      <c r="J4362" s="4">
        <f>IFERROR(__xludf.DUMMYFUNCTION("""COMPUTED_VALUE"""),1.0)</f>
        <v>1</v>
      </c>
      <c r="K4362" s="4">
        <f>IFERROR(__xludf.DUMMYFUNCTION("""COMPUTED_VALUE"""),2023.0)</f>
        <v>2023</v>
      </c>
    </row>
    <row r="4363">
      <c r="A4363" s="1" t="s">
        <v>6056</v>
      </c>
      <c r="B4363" s="4" t="s">
        <v>36</v>
      </c>
      <c r="C4363" s="4" t="s">
        <v>30</v>
      </c>
      <c r="D4363" s="4" t="s">
        <v>30</v>
      </c>
      <c r="E4363" s="4">
        <v>3.0</v>
      </c>
      <c r="F4363" s="4">
        <v>5.0</v>
      </c>
      <c r="G4363" s="4">
        <v>15.0</v>
      </c>
      <c r="H4363" s="5">
        <v>44932.0</v>
      </c>
      <c r="I4363" s="4">
        <f>IFERROR(__xludf.DUMMYFUNCTION("SPLIT(H4363,""/"")"),6.0)</f>
        <v>6</v>
      </c>
      <c r="J4363" s="4">
        <f>IFERROR(__xludf.DUMMYFUNCTION("""COMPUTED_VALUE"""),1.0)</f>
        <v>1</v>
      </c>
      <c r="K4363" s="4">
        <f>IFERROR(__xludf.DUMMYFUNCTION("""COMPUTED_VALUE"""),2023.0)</f>
        <v>2023</v>
      </c>
    </row>
    <row r="4364">
      <c r="A4364" s="1" t="s">
        <v>7001</v>
      </c>
      <c r="B4364" s="4" t="s">
        <v>36</v>
      </c>
      <c r="C4364" s="4" t="s">
        <v>24</v>
      </c>
      <c r="D4364" s="4" t="s">
        <v>30</v>
      </c>
      <c r="E4364" s="4">
        <v>2.0</v>
      </c>
      <c r="F4364" s="4">
        <v>5.0</v>
      </c>
      <c r="G4364" s="4">
        <v>10.0</v>
      </c>
      <c r="H4364" s="5">
        <v>44932.0</v>
      </c>
      <c r="I4364" s="4">
        <f>IFERROR(__xludf.DUMMYFUNCTION("SPLIT(H4364,""/"")"),6.0)</f>
        <v>6</v>
      </c>
      <c r="J4364" s="4">
        <f>IFERROR(__xludf.DUMMYFUNCTION("""COMPUTED_VALUE"""),1.0)</f>
        <v>1</v>
      </c>
      <c r="K4364" s="4">
        <f>IFERROR(__xludf.DUMMYFUNCTION("""COMPUTED_VALUE"""),2023.0)</f>
        <v>2023</v>
      </c>
    </row>
    <row r="4365">
      <c r="A4365" s="1" t="s">
        <v>2170</v>
      </c>
      <c r="B4365" s="4" t="s">
        <v>36</v>
      </c>
      <c r="C4365" s="4" t="s">
        <v>24</v>
      </c>
      <c r="D4365" s="4" t="s">
        <v>23</v>
      </c>
      <c r="E4365" s="4">
        <v>2.0</v>
      </c>
      <c r="F4365" s="4">
        <v>5.0</v>
      </c>
      <c r="G4365" s="4">
        <v>10.0</v>
      </c>
      <c r="H4365" s="5">
        <v>44932.0</v>
      </c>
      <c r="I4365" s="4">
        <f>IFERROR(__xludf.DUMMYFUNCTION("SPLIT(H4365,""/"")"),6.0)</f>
        <v>6</v>
      </c>
      <c r="J4365" s="4">
        <f>IFERROR(__xludf.DUMMYFUNCTION("""COMPUTED_VALUE"""),1.0)</f>
        <v>1</v>
      </c>
      <c r="K4365" s="4">
        <f>IFERROR(__xludf.DUMMYFUNCTION("""COMPUTED_VALUE"""),2023.0)</f>
        <v>2023</v>
      </c>
    </row>
    <row r="4366">
      <c r="A4366" s="1" t="s">
        <v>1954</v>
      </c>
      <c r="B4366" s="4" t="s">
        <v>36</v>
      </c>
      <c r="C4366" s="4" t="s">
        <v>30</v>
      </c>
      <c r="D4366" s="4" t="s">
        <v>30</v>
      </c>
      <c r="E4366" s="4">
        <v>2.0</v>
      </c>
      <c r="F4366" s="4">
        <v>5.0</v>
      </c>
      <c r="G4366" s="4">
        <v>10.0</v>
      </c>
      <c r="H4366" s="5">
        <v>44932.0</v>
      </c>
      <c r="I4366" s="4">
        <f>IFERROR(__xludf.DUMMYFUNCTION("SPLIT(H4366,""/"")"),6.0)</f>
        <v>6</v>
      </c>
      <c r="J4366" s="4">
        <f>IFERROR(__xludf.DUMMYFUNCTION("""COMPUTED_VALUE"""),1.0)</f>
        <v>1</v>
      </c>
      <c r="K4366" s="4">
        <f>IFERROR(__xludf.DUMMYFUNCTION("""COMPUTED_VALUE"""),2023.0)</f>
        <v>2023</v>
      </c>
    </row>
    <row r="4367">
      <c r="A4367" s="1" t="s">
        <v>6110</v>
      </c>
      <c r="B4367" s="4" t="s">
        <v>36</v>
      </c>
      <c r="C4367" s="4" t="s">
        <v>29</v>
      </c>
      <c r="D4367" s="4" t="s">
        <v>23</v>
      </c>
      <c r="E4367" s="4">
        <v>2.0</v>
      </c>
      <c r="F4367" s="4">
        <v>5.0</v>
      </c>
      <c r="G4367" s="4">
        <v>10.0</v>
      </c>
      <c r="H4367" s="5">
        <v>44933.0</v>
      </c>
      <c r="I4367" s="4">
        <f>IFERROR(__xludf.DUMMYFUNCTION("SPLIT(H4367,""/"")"),7.0)</f>
        <v>7</v>
      </c>
      <c r="J4367" s="4">
        <f>IFERROR(__xludf.DUMMYFUNCTION("""COMPUTED_VALUE"""),1.0)</f>
        <v>1</v>
      </c>
      <c r="K4367" s="4">
        <f>IFERROR(__xludf.DUMMYFUNCTION("""COMPUTED_VALUE"""),2023.0)</f>
        <v>2023</v>
      </c>
    </row>
    <row r="4368">
      <c r="A4368" s="1" t="s">
        <v>2357</v>
      </c>
      <c r="B4368" s="4" t="s">
        <v>36</v>
      </c>
      <c r="C4368" s="4" t="s">
        <v>29</v>
      </c>
      <c r="D4368" s="4" t="s">
        <v>23</v>
      </c>
      <c r="E4368" s="4">
        <v>2.0</v>
      </c>
      <c r="F4368" s="4">
        <v>5.0</v>
      </c>
      <c r="G4368" s="4">
        <v>10.0</v>
      </c>
      <c r="H4368" s="5">
        <v>44933.0</v>
      </c>
      <c r="I4368" s="4">
        <f>IFERROR(__xludf.DUMMYFUNCTION("SPLIT(H4368,""/"")"),7.0)</f>
        <v>7</v>
      </c>
      <c r="J4368" s="4">
        <f>IFERROR(__xludf.DUMMYFUNCTION("""COMPUTED_VALUE"""),1.0)</f>
        <v>1</v>
      </c>
      <c r="K4368" s="4">
        <f>IFERROR(__xludf.DUMMYFUNCTION("""COMPUTED_VALUE"""),2023.0)</f>
        <v>2023</v>
      </c>
    </row>
    <row r="4369">
      <c r="A4369" s="1" t="s">
        <v>1177</v>
      </c>
      <c r="B4369" s="4" t="s">
        <v>36</v>
      </c>
      <c r="C4369" s="4" t="s">
        <v>30</v>
      </c>
      <c r="D4369" s="4" t="s">
        <v>39</v>
      </c>
      <c r="E4369" s="4">
        <v>4.0</v>
      </c>
      <c r="F4369" s="4">
        <v>5.0</v>
      </c>
      <c r="G4369" s="4">
        <v>20.0</v>
      </c>
      <c r="H4369" s="5">
        <v>44934.0</v>
      </c>
      <c r="I4369" s="4">
        <f>IFERROR(__xludf.DUMMYFUNCTION("SPLIT(H4369,""/"")"),8.0)</f>
        <v>8</v>
      </c>
      <c r="J4369" s="4">
        <f>IFERROR(__xludf.DUMMYFUNCTION("""COMPUTED_VALUE"""),1.0)</f>
        <v>1</v>
      </c>
      <c r="K4369" s="4">
        <f>IFERROR(__xludf.DUMMYFUNCTION("""COMPUTED_VALUE"""),2023.0)</f>
        <v>2023</v>
      </c>
    </row>
    <row r="4370">
      <c r="A4370" s="1" t="s">
        <v>7310</v>
      </c>
      <c r="B4370" s="4" t="s">
        <v>36</v>
      </c>
      <c r="C4370" s="4" t="s">
        <v>29</v>
      </c>
      <c r="D4370" s="4" t="s">
        <v>23</v>
      </c>
      <c r="E4370" s="4">
        <v>5.0</v>
      </c>
      <c r="F4370" s="4">
        <v>5.0</v>
      </c>
      <c r="G4370" s="4">
        <v>25.0</v>
      </c>
      <c r="H4370" s="5">
        <v>44934.0</v>
      </c>
      <c r="I4370" s="4">
        <f>IFERROR(__xludf.DUMMYFUNCTION("SPLIT(H4370,""/"")"),8.0)</f>
        <v>8</v>
      </c>
      <c r="J4370" s="4">
        <f>IFERROR(__xludf.DUMMYFUNCTION("""COMPUTED_VALUE"""),1.0)</f>
        <v>1</v>
      </c>
      <c r="K4370" s="4">
        <f>IFERROR(__xludf.DUMMYFUNCTION("""COMPUTED_VALUE"""),2023.0)</f>
        <v>2023</v>
      </c>
    </row>
    <row r="4371">
      <c r="A4371" s="1" t="s">
        <v>6225</v>
      </c>
      <c r="B4371" s="4" t="s">
        <v>36</v>
      </c>
      <c r="C4371" s="4" t="s">
        <v>30</v>
      </c>
      <c r="D4371" s="4" t="s">
        <v>39</v>
      </c>
      <c r="E4371" s="4">
        <v>4.0</v>
      </c>
      <c r="F4371" s="4">
        <v>5.0</v>
      </c>
      <c r="G4371" s="4">
        <v>20.0</v>
      </c>
      <c r="H4371" s="5">
        <v>44934.0</v>
      </c>
      <c r="I4371" s="4">
        <f>IFERROR(__xludf.DUMMYFUNCTION("SPLIT(H4371,""/"")"),8.0)</f>
        <v>8</v>
      </c>
      <c r="J4371" s="4">
        <f>IFERROR(__xludf.DUMMYFUNCTION("""COMPUTED_VALUE"""),1.0)</f>
        <v>1</v>
      </c>
      <c r="K4371" s="4">
        <f>IFERROR(__xludf.DUMMYFUNCTION("""COMPUTED_VALUE"""),2023.0)</f>
        <v>2023</v>
      </c>
    </row>
    <row r="4372">
      <c r="A4372" s="1" t="s">
        <v>90</v>
      </c>
      <c r="B4372" s="4" t="s">
        <v>36</v>
      </c>
      <c r="C4372" s="4" t="s">
        <v>24</v>
      </c>
      <c r="D4372" s="4" t="s">
        <v>30</v>
      </c>
      <c r="E4372" s="4">
        <v>5.0</v>
      </c>
      <c r="F4372" s="4">
        <v>5.0</v>
      </c>
      <c r="G4372" s="4">
        <v>25.0</v>
      </c>
      <c r="H4372" s="5">
        <v>44934.0</v>
      </c>
      <c r="I4372" s="4">
        <f>IFERROR(__xludf.DUMMYFUNCTION("SPLIT(H4372,""/"")"),8.0)</f>
        <v>8</v>
      </c>
      <c r="J4372" s="4">
        <f>IFERROR(__xludf.DUMMYFUNCTION("""COMPUTED_VALUE"""),1.0)</f>
        <v>1</v>
      </c>
      <c r="K4372" s="4">
        <f>IFERROR(__xludf.DUMMYFUNCTION("""COMPUTED_VALUE"""),2023.0)</f>
        <v>2023</v>
      </c>
    </row>
    <row r="4373">
      <c r="A4373" s="1" t="s">
        <v>3766</v>
      </c>
      <c r="B4373" s="4" t="s">
        <v>36</v>
      </c>
      <c r="C4373" s="4" t="s">
        <v>30</v>
      </c>
      <c r="D4373" s="4" t="s">
        <v>30</v>
      </c>
      <c r="E4373" s="4">
        <v>5.0</v>
      </c>
      <c r="F4373" s="4">
        <v>5.0</v>
      </c>
      <c r="G4373" s="4">
        <v>25.0</v>
      </c>
      <c r="H4373" s="5">
        <v>44935.0</v>
      </c>
      <c r="I4373" s="4">
        <f>IFERROR(__xludf.DUMMYFUNCTION("SPLIT(H4373,""/"")"),9.0)</f>
        <v>9</v>
      </c>
      <c r="J4373" s="4">
        <f>IFERROR(__xludf.DUMMYFUNCTION("""COMPUTED_VALUE"""),1.0)</f>
        <v>1</v>
      </c>
      <c r="K4373" s="4">
        <f>IFERROR(__xludf.DUMMYFUNCTION("""COMPUTED_VALUE"""),2023.0)</f>
        <v>2023</v>
      </c>
    </row>
    <row r="4374">
      <c r="A4374" s="1" t="s">
        <v>3725</v>
      </c>
      <c r="B4374" s="4" t="s">
        <v>36</v>
      </c>
      <c r="C4374" s="4" t="s">
        <v>30</v>
      </c>
      <c r="D4374" s="4" t="s">
        <v>23</v>
      </c>
      <c r="E4374" s="4">
        <v>5.0</v>
      </c>
      <c r="F4374" s="4">
        <v>5.0</v>
      </c>
      <c r="G4374" s="4">
        <v>25.0</v>
      </c>
      <c r="H4374" s="5">
        <v>44935.0</v>
      </c>
      <c r="I4374" s="4">
        <f>IFERROR(__xludf.DUMMYFUNCTION("SPLIT(H4374,""/"")"),9.0)</f>
        <v>9</v>
      </c>
      <c r="J4374" s="4">
        <f>IFERROR(__xludf.DUMMYFUNCTION("""COMPUTED_VALUE"""),1.0)</f>
        <v>1</v>
      </c>
      <c r="K4374" s="4">
        <f>IFERROR(__xludf.DUMMYFUNCTION("""COMPUTED_VALUE"""),2023.0)</f>
        <v>2023</v>
      </c>
    </row>
    <row r="4375">
      <c r="A4375" s="1" t="s">
        <v>7679</v>
      </c>
      <c r="B4375" s="4" t="s">
        <v>36</v>
      </c>
      <c r="C4375" s="4" t="s">
        <v>30</v>
      </c>
      <c r="D4375" s="4" t="s">
        <v>28</v>
      </c>
      <c r="E4375" s="4">
        <v>4.0</v>
      </c>
      <c r="F4375" s="4">
        <v>5.0</v>
      </c>
      <c r="G4375" s="4">
        <v>20.0</v>
      </c>
      <c r="H4375" s="5">
        <v>44935.0</v>
      </c>
      <c r="I4375" s="4">
        <f>IFERROR(__xludf.DUMMYFUNCTION("SPLIT(H4375,""/"")"),9.0)</f>
        <v>9</v>
      </c>
      <c r="J4375" s="4">
        <f>IFERROR(__xludf.DUMMYFUNCTION("""COMPUTED_VALUE"""),1.0)</f>
        <v>1</v>
      </c>
      <c r="K4375" s="4">
        <f>IFERROR(__xludf.DUMMYFUNCTION("""COMPUTED_VALUE"""),2023.0)</f>
        <v>2023</v>
      </c>
    </row>
    <row r="4376">
      <c r="A4376" s="1" t="s">
        <v>691</v>
      </c>
      <c r="B4376" s="4" t="s">
        <v>36</v>
      </c>
      <c r="C4376" s="4" t="s">
        <v>30</v>
      </c>
      <c r="D4376" s="4" t="s">
        <v>28</v>
      </c>
      <c r="E4376" s="4">
        <v>1.0</v>
      </c>
      <c r="F4376" s="4">
        <v>5.0</v>
      </c>
      <c r="G4376" s="4">
        <v>5.0</v>
      </c>
      <c r="H4376" s="5">
        <v>44935.0</v>
      </c>
      <c r="I4376" s="4">
        <f>IFERROR(__xludf.DUMMYFUNCTION("SPLIT(H4376,""/"")"),9.0)</f>
        <v>9</v>
      </c>
      <c r="J4376" s="4">
        <f>IFERROR(__xludf.DUMMYFUNCTION("""COMPUTED_VALUE"""),1.0)</f>
        <v>1</v>
      </c>
      <c r="K4376" s="4">
        <f>IFERROR(__xludf.DUMMYFUNCTION("""COMPUTED_VALUE"""),2023.0)</f>
        <v>2023</v>
      </c>
    </row>
    <row r="4377">
      <c r="A4377" s="1" t="s">
        <v>4967</v>
      </c>
      <c r="B4377" s="4" t="s">
        <v>36</v>
      </c>
      <c r="C4377" s="4" t="s">
        <v>29</v>
      </c>
      <c r="D4377" s="4" t="s">
        <v>39</v>
      </c>
      <c r="E4377" s="4">
        <v>4.0</v>
      </c>
      <c r="F4377" s="4">
        <v>5.0</v>
      </c>
      <c r="G4377" s="4">
        <v>20.0</v>
      </c>
      <c r="H4377" s="5">
        <v>44936.0</v>
      </c>
      <c r="I4377" s="4">
        <f>IFERROR(__xludf.DUMMYFUNCTION("SPLIT(H4377,""/"")"),10.0)</f>
        <v>10</v>
      </c>
      <c r="J4377" s="4">
        <f>IFERROR(__xludf.DUMMYFUNCTION("""COMPUTED_VALUE"""),1.0)</f>
        <v>1</v>
      </c>
      <c r="K4377" s="4">
        <f>IFERROR(__xludf.DUMMYFUNCTION("""COMPUTED_VALUE"""),2023.0)</f>
        <v>2023</v>
      </c>
    </row>
    <row r="4378">
      <c r="A4378" s="1" t="s">
        <v>4265</v>
      </c>
      <c r="B4378" s="4" t="s">
        <v>36</v>
      </c>
      <c r="C4378" s="4" t="s">
        <v>29</v>
      </c>
      <c r="D4378" s="4" t="s">
        <v>28</v>
      </c>
      <c r="E4378" s="4">
        <v>1.0</v>
      </c>
      <c r="F4378" s="4">
        <v>5.0</v>
      </c>
      <c r="G4378" s="4">
        <v>5.0</v>
      </c>
      <c r="H4378" s="5">
        <v>44936.0</v>
      </c>
      <c r="I4378" s="4">
        <f>IFERROR(__xludf.DUMMYFUNCTION("SPLIT(H4378,""/"")"),10.0)</f>
        <v>10</v>
      </c>
      <c r="J4378" s="4">
        <f>IFERROR(__xludf.DUMMYFUNCTION("""COMPUTED_VALUE"""),1.0)</f>
        <v>1</v>
      </c>
      <c r="K4378" s="4">
        <f>IFERROR(__xludf.DUMMYFUNCTION("""COMPUTED_VALUE"""),2023.0)</f>
        <v>2023</v>
      </c>
    </row>
    <row r="4379">
      <c r="A4379" s="1" t="s">
        <v>8089</v>
      </c>
      <c r="B4379" s="4" t="s">
        <v>36</v>
      </c>
      <c r="C4379" s="4" t="s">
        <v>29</v>
      </c>
      <c r="D4379" s="4" t="s">
        <v>28</v>
      </c>
      <c r="E4379" s="4">
        <v>5.0</v>
      </c>
      <c r="F4379" s="4">
        <v>5.0</v>
      </c>
      <c r="G4379" s="4">
        <v>25.0</v>
      </c>
      <c r="H4379" s="5">
        <v>44936.0</v>
      </c>
      <c r="I4379" s="4">
        <f>IFERROR(__xludf.DUMMYFUNCTION("SPLIT(H4379,""/"")"),10.0)</f>
        <v>10</v>
      </c>
      <c r="J4379" s="4">
        <f>IFERROR(__xludf.DUMMYFUNCTION("""COMPUTED_VALUE"""),1.0)</f>
        <v>1</v>
      </c>
      <c r="K4379" s="4">
        <f>IFERROR(__xludf.DUMMYFUNCTION("""COMPUTED_VALUE"""),2023.0)</f>
        <v>2023</v>
      </c>
    </row>
    <row r="4380">
      <c r="A4380" s="1" t="s">
        <v>5166</v>
      </c>
      <c r="B4380" s="4" t="s">
        <v>36</v>
      </c>
      <c r="C4380" s="4" t="s">
        <v>30</v>
      </c>
      <c r="D4380" s="4" t="s">
        <v>28</v>
      </c>
      <c r="E4380" s="4">
        <v>3.0</v>
      </c>
      <c r="F4380" s="4">
        <v>5.0</v>
      </c>
      <c r="G4380" s="4">
        <v>15.0</v>
      </c>
      <c r="H4380" s="5">
        <v>44937.0</v>
      </c>
      <c r="I4380" s="4">
        <f>IFERROR(__xludf.DUMMYFUNCTION("SPLIT(H4380,""/"")"),11.0)</f>
        <v>11</v>
      </c>
      <c r="J4380" s="4">
        <f>IFERROR(__xludf.DUMMYFUNCTION("""COMPUTED_VALUE"""),1.0)</f>
        <v>1</v>
      </c>
      <c r="K4380" s="4">
        <f>IFERROR(__xludf.DUMMYFUNCTION("""COMPUTED_VALUE"""),2023.0)</f>
        <v>2023</v>
      </c>
    </row>
    <row r="4381">
      <c r="A4381" s="1" t="s">
        <v>2296</v>
      </c>
      <c r="B4381" s="4" t="s">
        <v>36</v>
      </c>
      <c r="C4381" s="4" t="s">
        <v>29</v>
      </c>
      <c r="D4381" s="4" t="s">
        <v>30</v>
      </c>
      <c r="E4381" s="4">
        <v>1.0</v>
      </c>
      <c r="F4381" s="4">
        <v>5.0</v>
      </c>
      <c r="G4381" s="4">
        <v>5.0</v>
      </c>
      <c r="H4381" s="5">
        <v>44937.0</v>
      </c>
      <c r="I4381" s="4">
        <f>IFERROR(__xludf.DUMMYFUNCTION("SPLIT(H4381,""/"")"),11.0)</f>
        <v>11</v>
      </c>
      <c r="J4381" s="4">
        <f>IFERROR(__xludf.DUMMYFUNCTION("""COMPUTED_VALUE"""),1.0)</f>
        <v>1</v>
      </c>
      <c r="K4381" s="4">
        <f>IFERROR(__xludf.DUMMYFUNCTION("""COMPUTED_VALUE"""),2023.0)</f>
        <v>2023</v>
      </c>
    </row>
    <row r="4382">
      <c r="A4382" s="1" t="s">
        <v>251</v>
      </c>
      <c r="B4382" s="4" t="s">
        <v>36</v>
      </c>
      <c r="C4382" s="4" t="s">
        <v>30</v>
      </c>
      <c r="D4382" s="4" t="s">
        <v>23</v>
      </c>
      <c r="E4382" s="4">
        <v>3.0</v>
      </c>
      <c r="F4382" s="4">
        <v>5.0</v>
      </c>
      <c r="G4382" s="4">
        <v>15.0</v>
      </c>
      <c r="H4382" s="5">
        <v>44937.0</v>
      </c>
      <c r="I4382" s="4">
        <f>IFERROR(__xludf.DUMMYFUNCTION("SPLIT(H4382,""/"")"),11.0)</f>
        <v>11</v>
      </c>
      <c r="J4382" s="4">
        <f>IFERROR(__xludf.DUMMYFUNCTION("""COMPUTED_VALUE"""),1.0)</f>
        <v>1</v>
      </c>
      <c r="K4382" s="4">
        <f>IFERROR(__xludf.DUMMYFUNCTION("""COMPUTED_VALUE"""),2023.0)</f>
        <v>2023</v>
      </c>
    </row>
    <row r="4383">
      <c r="A4383" s="1" t="s">
        <v>4780</v>
      </c>
      <c r="B4383" s="4" t="s">
        <v>36</v>
      </c>
      <c r="C4383" s="4" t="s">
        <v>29</v>
      </c>
      <c r="D4383" s="4" t="s">
        <v>30</v>
      </c>
      <c r="E4383" s="4">
        <v>3.0</v>
      </c>
      <c r="F4383" s="4">
        <v>5.0</v>
      </c>
      <c r="G4383" s="4">
        <v>15.0</v>
      </c>
      <c r="H4383" s="5">
        <v>44938.0</v>
      </c>
      <c r="I4383" s="4">
        <f>IFERROR(__xludf.DUMMYFUNCTION("SPLIT(H4383,""/"")"),12.0)</f>
        <v>12</v>
      </c>
      <c r="J4383" s="4">
        <f>IFERROR(__xludf.DUMMYFUNCTION("""COMPUTED_VALUE"""),1.0)</f>
        <v>1</v>
      </c>
      <c r="K4383" s="4">
        <f>IFERROR(__xludf.DUMMYFUNCTION("""COMPUTED_VALUE"""),2023.0)</f>
        <v>2023</v>
      </c>
    </row>
    <row r="4384">
      <c r="A4384" s="1" t="s">
        <v>7911</v>
      </c>
      <c r="B4384" s="4" t="s">
        <v>36</v>
      </c>
      <c r="C4384" s="4" t="s">
        <v>29</v>
      </c>
      <c r="D4384" s="4" t="s">
        <v>23</v>
      </c>
      <c r="E4384" s="4">
        <v>3.0</v>
      </c>
      <c r="F4384" s="4">
        <v>5.0</v>
      </c>
      <c r="G4384" s="4">
        <v>15.0</v>
      </c>
      <c r="H4384" s="5">
        <v>44938.0</v>
      </c>
      <c r="I4384" s="4">
        <f>IFERROR(__xludf.DUMMYFUNCTION("SPLIT(H4384,""/"")"),12.0)</f>
        <v>12</v>
      </c>
      <c r="J4384" s="4">
        <f>IFERROR(__xludf.DUMMYFUNCTION("""COMPUTED_VALUE"""),1.0)</f>
        <v>1</v>
      </c>
      <c r="K4384" s="4">
        <f>IFERROR(__xludf.DUMMYFUNCTION("""COMPUTED_VALUE"""),2023.0)</f>
        <v>2023</v>
      </c>
    </row>
    <row r="4385">
      <c r="A4385" s="1" t="s">
        <v>8661</v>
      </c>
      <c r="B4385" s="4" t="s">
        <v>36</v>
      </c>
      <c r="C4385" s="4" t="s">
        <v>24</v>
      </c>
      <c r="D4385" s="4" t="s">
        <v>39</v>
      </c>
      <c r="E4385" s="4">
        <v>1.0</v>
      </c>
      <c r="F4385" s="4">
        <v>5.0</v>
      </c>
      <c r="G4385" s="4">
        <v>5.0</v>
      </c>
      <c r="H4385" s="5">
        <v>44938.0</v>
      </c>
      <c r="I4385" s="4">
        <f>IFERROR(__xludf.DUMMYFUNCTION("SPLIT(H4385,""/"")"),12.0)</f>
        <v>12</v>
      </c>
      <c r="J4385" s="4">
        <f>IFERROR(__xludf.DUMMYFUNCTION("""COMPUTED_VALUE"""),1.0)</f>
        <v>1</v>
      </c>
      <c r="K4385" s="4">
        <f>IFERROR(__xludf.DUMMYFUNCTION("""COMPUTED_VALUE"""),2023.0)</f>
        <v>2023</v>
      </c>
    </row>
    <row r="4386">
      <c r="A4386" s="1" t="s">
        <v>6542</v>
      </c>
      <c r="B4386" s="4" t="s">
        <v>36</v>
      </c>
      <c r="C4386" s="4" t="s">
        <v>24</v>
      </c>
      <c r="D4386" s="4" t="s">
        <v>30</v>
      </c>
      <c r="E4386" s="4">
        <v>4.0</v>
      </c>
      <c r="F4386" s="4">
        <v>5.0</v>
      </c>
      <c r="G4386" s="4">
        <v>20.0</v>
      </c>
      <c r="H4386" s="5">
        <v>44938.0</v>
      </c>
      <c r="I4386" s="4">
        <f>IFERROR(__xludf.DUMMYFUNCTION("SPLIT(H4386,""/"")"),12.0)</f>
        <v>12</v>
      </c>
      <c r="J4386" s="4">
        <f>IFERROR(__xludf.DUMMYFUNCTION("""COMPUTED_VALUE"""),1.0)</f>
        <v>1</v>
      </c>
      <c r="K4386" s="4">
        <f>IFERROR(__xludf.DUMMYFUNCTION("""COMPUTED_VALUE"""),2023.0)</f>
        <v>2023</v>
      </c>
    </row>
    <row r="4387">
      <c r="A4387" s="1" t="s">
        <v>3356</v>
      </c>
      <c r="B4387" s="4" t="s">
        <v>36</v>
      </c>
      <c r="C4387" s="4" t="s">
        <v>30</v>
      </c>
      <c r="D4387" s="4" t="s">
        <v>23</v>
      </c>
      <c r="E4387" s="4">
        <v>4.0</v>
      </c>
      <c r="F4387" s="4">
        <v>5.0</v>
      </c>
      <c r="G4387" s="4">
        <v>20.0</v>
      </c>
      <c r="H4387" s="5">
        <v>44939.0</v>
      </c>
      <c r="I4387" s="4">
        <f>IFERROR(__xludf.DUMMYFUNCTION("SPLIT(H4387,""/"")"),13.0)</f>
        <v>13</v>
      </c>
      <c r="J4387" s="4">
        <f>IFERROR(__xludf.DUMMYFUNCTION("""COMPUTED_VALUE"""),1.0)</f>
        <v>1</v>
      </c>
      <c r="K4387" s="4">
        <f>IFERROR(__xludf.DUMMYFUNCTION("""COMPUTED_VALUE"""),2023.0)</f>
        <v>2023</v>
      </c>
    </row>
    <row r="4388">
      <c r="A4388" s="1" t="s">
        <v>1381</v>
      </c>
      <c r="B4388" s="4" t="s">
        <v>36</v>
      </c>
      <c r="C4388" s="4" t="s">
        <v>24</v>
      </c>
      <c r="D4388" s="4" t="s">
        <v>39</v>
      </c>
      <c r="E4388" s="4">
        <v>5.0</v>
      </c>
      <c r="F4388" s="4">
        <v>5.0</v>
      </c>
      <c r="G4388" s="4">
        <v>25.0</v>
      </c>
      <c r="H4388" s="5">
        <v>44939.0</v>
      </c>
      <c r="I4388" s="4">
        <f>IFERROR(__xludf.DUMMYFUNCTION("SPLIT(H4388,""/"")"),13.0)</f>
        <v>13</v>
      </c>
      <c r="J4388" s="4">
        <f>IFERROR(__xludf.DUMMYFUNCTION("""COMPUTED_VALUE"""),1.0)</f>
        <v>1</v>
      </c>
      <c r="K4388" s="4">
        <f>IFERROR(__xludf.DUMMYFUNCTION("""COMPUTED_VALUE"""),2023.0)</f>
        <v>2023</v>
      </c>
    </row>
    <row r="4389">
      <c r="A4389" s="1" t="s">
        <v>913</v>
      </c>
      <c r="B4389" s="4" t="s">
        <v>36</v>
      </c>
      <c r="C4389" s="4" t="s">
        <v>29</v>
      </c>
      <c r="D4389" s="4" t="s">
        <v>23</v>
      </c>
      <c r="E4389" s="4">
        <v>5.0</v>
      </c>
      <c r="F4389" s="4">
        <v>5.0</v>
      </c>
      <c r="G4389" s="4">
        <v>25.0</v>
      </c>
      <c r="H4389" s="5">
        <v>44939.0</v>
      </c>
      <c r="I4389" s="4">
        <f>IFERROR(__xludf.DUMMYFUNCTION("SPLIT(H4389,""/"")"),13.0)</f>
        <v>13</v>
      </c>
      <c r="J4389" s="4">
        <f>IFERROR(__xludf.DUMMYFUNCTION("""COMPUTED_VALUE"""),1.0)</f>
        <v>1</v>
      </c>
      <c r="K4389" s="4">
        <f>IFERROR(__xludf.DUMMYFUNCTION("""COMPUTED_VALUE"""),2023.0)</f>
        <v>2023</v>
      </c>
    </row>
    <row r="4390">
      <c r="A4390" s="1" t="s">
        <v>714</v>
      </c>
      <c r="B4390" s="4" t="s">
        <v>36</v>
      </c>
      <c r="C4390" s="4" t="s">
        <v>24</v>
      </c>
      <c r="D4390" s="4" t="s">
        <v>39</v>
      </c>
      <c r="E4390" s="4">
        <v>4.0</v>
      </c>
      <c r="F4390" s="4">
        <v>5.0</v>
      </c>
      <c r="G4390" s="4">
        <v>20.0</v>
      </c>
      <c r="H4390" s="5">
        <v>44940.0</v>
      </c>
      <c r="I4390" s="4">
        <f>IFERROR(__xludf.DUMMYFUNCTION("SPLIT(H4390,""/"")"),14.0)</f>
        <v>14</v>
      </c>
      <c r="J4390" s="4">
        <f>IFERROR(__xludf.DUMMYFUNCTION("""COMPUTED_VALUE"""),1.0)</f>
        <v>1</v>
      </c>
      <c r="K4390" s="4">
        <f>IFERROR(__xludf.DUMMYFUNCTION("""COMPUTED_VALUE"""),2023.0)</f>
        <v>2023</v>
      </c>
    </row>
    <row r="4391">
      <c r="A4391" s="1" t="s">
        <v>659</v>
      </c>
      <c r="B4391" s="4" t="s">
        <v>36</v>
      </c>
      <c r="C4391" s="4" t="s">
        <v>24</v>
      </c>
      <c r="D4391" s="4" t="s">
        <v>39</v>
      </c>
      <c r="E4391" s="4">
        <v>4.0</v>
      </c>
      <c r="F4391" s="4">
        <v>5.0</v>
      </c>
      <c r="G4391" s="4">
        <v>20.0</v>
      </c>
      <c r="H4391" s="5">
        <v>44940.0</v>
      </c>
      <c r="I4391" s="4">
        <f>IFERROR(__xludf.DUMMYFUNCTION("SPLIT(H4391,""/"")"),14.0)</f>
        <v>14</v>
      </c>
      <c r="J4391" s="4">
        <f>IFERROR(__xludf.DUMMYFUNCTION("""COMPUTED_VALUE"""),1.0)</f>
        <v>1</v>
      </c>
      <c r="K4391" s="4">
        <f>IFERROR(__xludf.DUMMYFUNCTION("""COMPUTED_VALUE"""),2023.0)</f>
        <v>2023</v>
      </c>
    </row>
    <row r="4392">
      <c r="A4392" s="1" t="s">
        <v>258</v>
      </c>
      <c r="B4392" s="4" t="s">
        <v>36</v>
      </c>
      <c r="C4392" s="4" t="s">
        <v>30</v>
      </c>
      <c r="D4392" s="4" t="s">
        <v>30</v>
      </c>
      <c r="E4392" s="4">
        <v>1.0</v>
      </c>
      <c r="F4392" s="4">
        <v>5.0</v>
      </c>
      <c r="G4392" s="4">
        <v>5.0</v>
      </c>
      <c r="H4392" s="5">
        <v>44940.0</v>
      </c>
      <c r="I4392" s="4">
        <f>IFERROR(__xludf.DUMMYFUNCTION("SPLIT(H4392,""/"")"),14.0)</f>
        <v>14</v>
      </c>
      <c r="J4392" s="4">
        <f>IFERROR(__xludf.DUMMYFUNCTION("""COMPUTED_VALUE"""),1.0)</f>
        <v>1</v>
      </c>
      <c r="K4392" s="4">
        <f>IFERROR(__xludf.DUMMYFUNCTION("""COMPUTED_VALUE"""),2023.0)</f>
        <v>2023</v>
      </c>
    </row>
    <row r="4393">
      <c r="A4393" s="1" t="s">
        <v>8228</v>
      </c>
      <c r="B4393" s="4" t="s">
        <v>36</v>
      </c>
      <c r="C4393" s="4" t="s">
        <v>24</v>
      </c>
      <c r="D4393" s="4" t="s">
        <v>23</v>
      </c>
      <c r="E4393" s="4">
        <v>3.0</v>
      </c>
      <c r="F4393" s="4">
        <v>5.0</v>
      </c>
      <c r="G4393" s="4">
        <v>15.0</v>
      </c>
      <c r="H4393" s="5">
        <v>44940.0</v>
      </c>
      <c r="I4393" s="4">
        <f>IFERROR(__xludf.DUMMYFUNCTION("SPLIT(H4393,""/"")"),14.0)</f>
        <v>14</v>
      </c>
      <c r="J4393" s="4">
        <f>IFERROR(__xludf.DUMMYFUNCTION("""COMPUTED_VALUE"""),1.0)</f>
        <v>1</v>
      </c>
      <c r="K4393" s="4">
        <f>IFERROR(__xludf.DUMMYFUNCTION("""COMPUTED_VALUE"""),2023.0)</f>
        <v>2023</v>
      </c>
    </row>
    <row r="4394">
      <c r="A4394" s="1" t="s">
        <v>5374</v>
      </c>
      <c r="B4394" s="4" t="s">
        <v>36</v>
      </c>
      <c r="C4394" s="4" t="s">
        <v>30</v>
      </c>
      <c r="D4394" s="4" t="s">
        <v>39</v>
      </c>
      <c r="E4394" s="4">
        <v>4.0</v>
      </c>
      <c r="F4394" s="4">
        <v>5.0</v>
      </c>
      <c r="G4394" s="4">
        <v>20.0</v>
      </c>
      <c r="H4394" s="5">
        <v>44941.0</v>
      </c>
      <c r="I4394" s="4">
        <f>IFERROR(__xludf.DUMMYFUNCTION("SPLIT(H4394,""/"")"),15.0)</f>
        <v>15</v>
      </c>
      <c r="J4394" s="4">
        <f>IFERROR(__xludf.DUMMYFUNCTION("""COMPUTED_VALUE"""),1.0)</f>
        <v>1</v>
      </c>
      <c r="K4394" s="4">
        <f>IFERROR(__xludf.DUMMYFUNCTION("""COMPUTED_VALUE"""),2023.0)</f>
        <v>2023</v>
      </c>
    </row>
    <row r="4395">
      <c r="A4395" s="1" t="s">
        <v>3944</v>
      </c>
      <c r="B4395" s="4" t="s">
        <v>36</v>
      </c>
      <c r="C4395" s="4" t="s">
        <v>24</v>
      </c>
      <c r="D4395" s="4" t="s">
        <v>28</v>
      </c>
      <c r="E4395" s="4">
        <v>2.0</v>
      </c>
      <c r="F4395" s="4">
        <v>5.0</v>
      </c>
      <c r="G4395" s="4">
        <v>10.0</v>
      </c>
      <c r="H4395" s="5">
        <v>44941.0</v>
      </c>
      <c r="I4395" s="4">
        <f>IFERROR(__xludf.DUMMYFUNCTION("SPLIT(H4395,""/"")"),15.0)</f>
        <v>15</v>
      </c>
      <c r="J4395" s="4">
        <f>IFERROR(__xludf.DUMMYFUNCTION("""COMPUTED_VALUE"""),1.0)</f>
        <v>1</v>
      </c>
      <c r="K4395" s="4">
        <f>IFERROR(__xludf.DUMMYFUNCTION("""COMPUTED_VALUE"""),2023.0)</f>
        <v>2023</v>
      </c>
    </row>
    <row r="4396">
      <c r="A4396" s="1" t="s">
        <v>3336</v>
      </c>
      <c r="B4396" s="4" t="s">
        <v>36</v>
      </c>
      <c r="C4396" s="4" t="s">
        <v>29</v>
      </c>
      <c r="D4396" s="4" t="s">
        <v>30</v>
      </c>
      <c r="E4396" s="4">
        <v>2.0</v>
      </c>
      <c r="F4396" s="4">
        <v>5.0</v>
      </c>
      <c r="G4396" s="4">
        <v>10.0</v>
      </c>
      <c r="H4396" s="5">
        <v>44941.0</v>
      </c>
      <c r="I4396" s="4">
        <f>IFERROR(__xludf.DUMMYFUNCTION("SPLIT(H4396,""/"")"),15.0)</f>
        <v>15</v>
      </c>
      <c r="J4396" s="4">
        <f>IFERROR(__xludf.DUMMYFUNCTION("""COMPUTED_VALUE"""),1.0)</f>
        <v>1</v>
      </c>
      <c r="K4396" s="4">
        <f>IFERROR(__xludf.DUMMYFUNCTION("""COMPUTED_VALUE"""),2023.0)</f>
        <v>2023</v>
      </c>
    </row>
    <row r="4397">
      <c r="A4397" s="1" t="s">
        <v>4299</v>
      </c>
      <c r="B4397" s="4" t="s">
        <v>36</v>
      </c>
      <c r="C4397" s="4" t="s">
        <v>24</v>
      </c>
      <c r="D4397" s="4" t="s">
        <v>39</v>
      </c>
      <c r="E4397" s="4">
        <v>1.0</v>
      </c>
      <c r="F4397" s="4">
        <v>5.0</v>
      </c>
      <c r="G4397" s="4">
        <v>5.0</v>
      </c>
      <c r="H4397" s="5">
        <v>44942.0</v>
      </c>
      <c r="I4397" s="4">
        <f>IFERROR(__xludf.DUMMYFUNCTION("SPLIT(H4397,""/"")"),16.0)</f>
        <v>16</v>
      </c>
      <c r="J4397" s="4">
        <f>IFERROR(__xludf.DUMMYFUNCTION("""COMPUTED_VALUE"""),1.0)</f>
        <v>1</v>
      </c>
      <c r="K4397" s="4">
        <f>IFERROR(__xludf.DUMMYFUNCTION("""COMPUTED_VALUE"""),2023.0)</f>
        <v>2023</v>
      </c>
    </row>
    <row r="4398">
      <c r="A4398" s="1" t="s">
        <v>9333</v>
      </c>
      <c r="B4398" s="4" t="s">
        <v>36</v>
      </c>
      <c r="C4398" s="4" t="s">
        <v>30</v>
      </c>
      <c r="D4398" s="4" t="s">
        <v>28</v>
      </c>
      <c r="E4398" s="4">
        <v>3.0</v>
      </c>
      <c r="F4398" s="4">
        <v>5.0</v>
      </c>
      <c r="G4398" s="4">
        <v>15.0</v>
      </c>
      <c r="H4398" s="5">
        <v>44942.0</v>
      </c>
      <c r="I4398" s="4">
        <f>IFERROR(__xludf.DUMMYFUNCTION("SPLIT(H4398,""/"")"),16.0)</f>
        <v>16</v>
      </c>
      <c r="J4398" s="4">
        <f>IFERROR(__xludf.DUMMYFUNCTION("""COMPUTED_VALUE"""),1.0)</f>
        <v>1</v>
      </c>
      <c r="K4398" s="4">
        <f>IFERROR(__xludf.DUMMYFUNCTION("""COMPUTED_VALUE"""),2023.0)</f>
        <v>2023</v>
      </c>
    </row>
    <row r="4399">
      <c r="A4399" s="1" t="s">
        <v>8587</v>
      </c>
      <c r="B4399" s="4" t="s">
        <v>36</v>
      </c>
      <c r="C4399" s="4" t="s">
        <v>30</v>
      </c>
      <c r="D4399" s="4" t="s">
        <v>30</v>
      </c>
      <c r="E4399" s="4">
        <v>3.0</v>
      </c>
      <c r="F4399" s="4">
        <v>5.0</v>
      </c>
      <c r="G4399" s="4">
        <v>15.0</v>
      </c>
      <c r="H4399" s="5">
        <v>44942.0</v>
      </c>
      <c r="I4399" s="4">
        <f>IFERROR(__xludf.DUMMYFUNCTION("SPLIT(H4399,""/"")"),16.0)</f>
        <v>16</v>
      </c>
      <c r="J4399" s="4">
        <f>IFERROR(__xludf.DUMMYFUNCTION("""COMPUTED_VALUE"""),1.0)</f>
        <v>1</v>
      </c>
      <c r="K4399" s="4">
        <f>IFERROR(__xludf.DUMMYFUNCTION("""COMPUTED_VALUE"""),2023.0)</f>
        <v>2023</v>
      </c>
    </row>
    <row r="4400">
      <c r="A4400" s="1" t="s">
        <v>883</v>
      </c>
      <c r="B4400" s="4" t="s">
        <v>36</v>
      </c>
      <c r="C4400" s="4" t="s">
        <v>29</v>
      </c>
      <c r="D4400" s="4" t="s">
        <v>28</v>
      </c>
      <c r="E4400" s="4">
        <v>1.0</v>
      </c>
      <c r="F4400" s="4">
        <v>5.0</v>
      </c>
      <c r="G4400" s="4">
        <v>5.0</v>
      </c>
      <c r="H4400" s="5">
        <v>44942.0</v>
      </c>
      <c r="I4400" s="4">
        <f>IFERROR(__xludf.DUMMYFUNCTION("SPLIT(H4400,""/"")"),16.0)</f>
        <v>16</v>
      </c>
      <c r="J4400" s="4">
        <f>IFERROR(__xludf.DUMMYFUNCTION("""COMPUTED_VALUE"""),1.0)</f>
        <v>1</v>
      </c>
      <c r="K4400" s="4">
        <f>IFERROR(__xludf.DUMMYFUNCTION("""COMPUTED_VALUE"""),2023.0)</f>
        <v>2023</v>
      </c>
    </row>
    <row r="4401">
      <c r="A4401" s="1" t="s">
        <v>9781</v>
      </c>
      <c r="B4401" s="4" t="s">
        <v>36</v>
      </c>
      <c r="C4401" s="4" t="s">
        <v>29</v>
      </c>
      <c r="D4401" s="4" t="s">
        <v>28</v>
      </c>
      <c r="E4401" s="4">
        <v>5.0</v>
      </c>
      <c r="F4401" s="4">
        <v>5.0</v>
      </c>
      <c r="G4401" s="4">
        <v>25.0</v>
      </c>
      <c r="H4401" s="5">
        <v>44942.0</v>
      </c>
      <c r="I4401" s="4">
        <f>IFERROR(__xludf.DUMMYFUNCTION("SPLIT(H4401,""/"")"),16.0)</f>
        <v>16</v>
      </c>
      <c r="J4401" s="4">
        <f>IFERROR(__xludf.DUMMYFUNCTION("""COMPUTED_VALUE"""),1.0)</f>
        <v>1</v>
      </c>
      <c r="K4401" s="4">
        <f>IFERROR(__xludf.DUMMYFUNCTION("""COMPUTED_VALUE"""),2023.0)</f>
        <v>2023</v>
      </c>
    </row>
    <row r="4402">
      <c r="A4402" s="1" t="s">
        <v>4063</v>
      </c>
      <c r="B4402" s="4" t="s">
        <v>36</v>
      </c>
      <c r="C4402" s="4" t="s">
        <v>29</v>
      </c>
      <c r="D4402" s="4" t="s">
        <v>28</v>
      </c>
      <c r="E4402" s="4">
        <v>5.0</v>
      </c>
      <c r="F4402" s="4">
        <v>5.0</v>
      </c>
      <c r="G4402" s="4">
        <v>25.0</v>
      </c>
      <c r="H4402" s="5">
        <v>44943.0</v>
      </c>
      <c r="I4402" s="4">
        <f>IFERROR(__xludf.DUMMYFUNCTION("SPLIT(H4402,""/"")"),17.0)</f>
        <v>17</v>
      </c>
      <c r="J4402" s="4">
        <f>IFERROR(__xludf.DUMMYFUNCTION("""COMPUTED_VALUE"""),1.0)</f>
        <v>1</v>
      </c>
      <c r="K4402" s="4">
        <f>IFERROR(__xludf.DUMMYFUNCTION("""COMPUTED_VALUE"""),2023.0)</f>
        <v>2023</v>
      </c>
    </row>
    <row r="4403">
      <c r="A4403" s="1" t="s">
        <v>9844</v>
      </c>
      <c r="B4403" s="4" t="s">
        <v>36</v>
      </c>
      <c r="C4403" s="4" t="s">
        <v>30</v>
      </c>
      <c r="D4403" s="4" t="s">
        <v>30</v>
      </c>
      <c r="E4403" s="4">
        <v>5.0</v>
      </c>
      <c r="F4403" s="4">
        <v>5.0</v>
      </c>
      <c r="G4403" s="4">
        <v>25.0</v>
      </c>
      <c r="H4403" s="5">
        <v>44943.0</v>
      </c>
      <c r="I4403" s="4">
        <f>IFERROR(__xludf.DUMMYFUNCTION("SPLIT(H4403,""/"")"),17.0)</f>
        <v>17</v>
      </c>
      <c r="J4403" s="4">
        <f>IFERROR(__xludf.DUMMYFUNCTION("""COMPUTED_VALUE"""),1.0)</f>
        <v>1</v>
      </c>
      <c r="K4403" s="4">
        <f>IFERROR(__xludf.DUMMYFUNCTION("""COMPUTED_VALUE"""),2023.0)</f>
        <v>2023</v>
      </c>
    </row>
    <row r="4404">
      <c r="A4404" s="1" t="s">
        <v>5369</v>
      </c>
      <c r="B4404" s="4" t="s">
        <v>36</v>
      </c>
      <c r="C4404" s="4" t="s">
        <v>30</v>
      </c>
      <c r="D4404" s="4" t="s">
        <v>23</v>
      </c>
      <c r="E4404" s="4">
        <v>2.0</v>
      </c>
      <c r="F4404" s="4">
        <v>5.0</v>
      </c>
      <c r="G4404" s="4">
        <v>10.0</v>
      </c>
      <c r="H4404" s="5">
        <v>44944.0</v>
      </c>
      <c r="I4404" s="4">
        <f>IFERROR(__xludf.DUMMYFUNCTION("SPLIT(H4404,""/"")"),18.0)</f>
        <v>18</v>
      </c>
      <c r="J4404" s="4">
        <f>IFERROR(__xludf.DUMMYFUNCTION("""COMPUTED_VALUE"""),1.0)</f>
        <v>1</v>
      </c>
      <c r="K4404" s="4">
        <f>IFERROR(__xludf.DUMMYFUNCTION("""COMPUTED_VALUE"""),2023.0)</f>
        <v>2023</v>
      </c>
    </row>
    <row r="4405">
      <c r="A4405" s="1" t="s">
        <v>7550</v>
      </c>
      <c r="B4405" s="4" t="s">
        <v>36</v>
      </c>
      <c r="C4405" s="4" t="s">
        <v>30</v>
      </c>
      <c r="D4405" s="4" t="s">
        <v>23</v>
      </c>
      <c r="E4405" s="4">
        <v>1.0</v>
      </c>
      <c r="F4405" s="4">
        <v>5.0</v>
      </c>
      <c r="G4405" s="4">
        <v>5.0</v>
      </c>
      <c r="H4405" s="5">
        <v>44944.0</v>
      </c>
      <c r="I4405" s="4">
        <f>IFERROR(__xludf.DUMMYFUNCTION("SPLIT(H4405,""/"")"),18.0)</f>
        <v>18</v>
      </c>
      <c r="J4405" s="4">
        <f>IFERROR(__xludf.DUMMYFUNCTION("""COMPUTED_VALUE"""),1.0)</f>
        <v>1</v>
      </c>
      <c r="K4405" s="4">
        <f>IFERROR(__xludf.DUMMYFUNCTION("""COMPUTED_VALUE"""),2023.0)</f>
        <v>2023</v>
      </c>
    </row>
    <row r="4406">
      <c r="A4406" s="1" t="s">
        <v>2058</v>
      </c>
      <c r="B4406" s="4" t="s">
        <v>36</v>
      </c>
      <c r="C4406" s="4" t="s">
        <v>24</v>
      </c>
      <c r="D4406" s="4" t="s">
        <v>23</v>
      </c>
      <c r="E4406" s="4">
        <v>3.0</v>
      </c>
      <c r="F4406" s="4">
        <v>5.0</v>
      </c>
      <c r="G4406" s="4">
        <v>15.0</v>
      </c>
      <c r="H4406" s="5">
        <v>44944.0</v>
      </c>
      <c r="I4406" s="4">
        <f>IFERROR(__xludf.DUMMYFUNCTION("SPLIT(H4406,""/"")"),18.0)</f>
        <v>18</v>
      </c>
      <c r="J4406" s="4">
        <f>IFERROR(__xludf.DUMMYFUNCTION("""COMPUTED_VALUE"""),1.0)</f>
        <v>1</v>
      </c>
      <c r="K4406" s="4">
        <f>IFERROR(__xludf.DUMMYFUNCTION("""COMPUTED_VALUE"""),2023.0)</f>
        <v>2023</v>
      </c>
    </row>
    <row r="4407">
      <c r="A4407" s="1" t="s">
        <v>7620</v>
      </c>
      <c r="B4407" s="4" t="s">
        <v>36</v>
      </c>
      <c r="C4407" s="4" t="s">
        <v>30</v>
      </c>
      <c r="D4407" s="4" t="s">
        <v>30</v>
      </c>
      <c r="E4407" s="4">
        <v>4.0</v>
      </c>
      <c r="F4407" s="4">
        <v>5.0</v>
      </c>
      <c r="G4407" s="4">
        <v>20.0</v>
      </c>
      <c r="H4407" s="5">
        <v>44944.0</v>
      </c>
      <c r="I4407" s="4">
        <f>IFERROR(__xludf.DUMMYFUNCTION("SPLIT(H4407,""/"")"),18.0)</f>
        <v>18</v>
      </c>
      <c r="J4407" s="4">
        <f>IFERROR(__xludf.DUMMYFUNCTION("""COMPUTED_VALUE"""),1.0)</f>
        <v>1</v>
      </c>
      <c r="K4407" s="4">
        <f>IFERROR(__xludf.DUMMYFUNCTION("""COMPUTED_VALUE"""),2023.0)</f>
        <v>2023</v>
      </c>
    </row>
    <row r="4408">
      <c r="A4408" s="1" t="s">
        <v>2031</v>
      </c>
      <c r="B4408" s="4" t="s">
        <v>36</v>
      </c>
      <c r="C4408" s="4" t="s">
        <v>30</v>
      </c>
      <c r="D4408" s="4" t="s">
        <v>30</v>
      </c>
      <c r="E4408" s="4">
        <v>1.0</v>
      </c>
      <c r="F4408" s="4">
        <v>5.0</v>
      </c>
      <c r="G4408" s="4">
        <v>5.0</v>
      </c>
      <c r="H4408" s="5">
        <v>44945.0</v>
      </c>
      <c r="I4408" s="4">
        <f>IFERROR(__xludf.DUMMYFUNCTION("SPLIT(H4408,""/"")"),19.0)</f>
        <v>19</v>
      </c>
      <c r="J4408" s="4">
        <f>IFERROR(__xludf.DUMMYFUNCTION("""COMPUTED_VALUE"""),1.0)</f>
        <v>1</v>
      </c>
      <c r="K4408" s="4">
        <f>IFERROR(__xludf.DUMMYFUNCTION("""COMPUTED_VALUE"""),2023.0)</f>
        <v>2023</v>
      </c>
    </row>
    <row r="4409">
      <c r="A4409" s="1" t="s">
        <v>2203</v>
      </c>
      <c r="B4409" s="4" t="s">
        <v>36</v>
      </c>
      <c r="C4409" s="4" t="s">
        <v>24</v>
      </c>
      <c r="D4409" s="4" t="s">
        <v>23</v>
      </c>
      <c r="E4409" s="4">
        <v>5.0</v>
      </c>
      <c r="F4409" s="4">
        <v>5.0</v>
      </c>
      <c r="G4409" s="4">
        <v>25.0</v>
      </c>
      <c r="H4409" s="5">
        <v>44946.0</v>
      </c>
      <c r="I4409" s="4">
        <f>IFERROR(__xludf.DUMMYFUNCTION("SPLIT(H4409,""/"")"),20.0)</f>
        <v>20</v>
      </c>
      <c r="J4409" s="4">
        <f>IFERROR(__xludf.DUMMYFUNCTION("""COMPUTED_VALUE"""),1.0)</f>
        <v>1</v>
      </c>
      <c r="K4409" s="4">
        <f>IFERROR(__xludf.DUMMYFUNCTION("""COMPUTED_VALUE"""),2023.0)</f>
        <v>2023</v>
      </c>
    </row>
    <row r="4410">
      <c r="A4410" s="1" t="s">
        <v>8301</v>
      </c>
      <c r="B4410" s="4" t="s">
        <v>36</v>
      </c>
      <c r="C4410" s="4" t="s">
        <v>29</v>
      </c>
      <c r="D4410" s="4" t="s">
        <v>30</v>
      </c>
      <c r="E4410" s="4">
        <v>4.0</v>
      </c>
      <c r="F4410" s="4">
        <v>5.0</v>
      </c>
      <c r="G4410" s="4">
        <v>20.0</v>
      </c>
      <c r="H4410" s="5">
        <v>44946.0</v>
      </c>
      <c r="I4410" s="4">
        <f>IFERROR(__xludf.DUMMYFUNCTION("SPLIT(H4410,""/"")"),20.0)</f>
        <v>20</v>
      </c>
      <c r="J4410" s="4">
        <f>IFERROR(__xludf.DUMMYFUNCTION("""COMPUTED_VALUE"""),1.0)</f>
        <v>1</v>
      </c>
      <c r="K4410" s="4">
        <f>IFERROR(__xludf.DUMMYFUNCTION("""COMPUTED_VALUE"""),2023.0)</f>
        <v>2023</v>
      </c>
    </row>
    <row r="4411">
      <c r="A4411" s="1" t="s">
        <v>1672</v>
      </c>
      <c r="B4411" s="4" t="s">
        <v>36</v>
      </c>
      <c r="C4411" s="4" t="s">
        <v>30</v>
      </c>
      <c r="D4411" s="4" t="s">
        <v>30</v>
      </c>
      <c r="E4411" s="4">
        <v>5.0</v>
      </c>
      <c r="F4411" s="4">
        <v>5.0</v>
      </c>
      <c r="G4411" s="4">
        <v>25.0</v>
      </c>
      <c r="H4411" s="5">
        <v>44946.0</v>
      </c>
      <c r="I4411" s="4">
        <f>IFERROR(__xludf.DUMMYFUNCTION("SPLIT(H4411,""/"")"),20.0)</f>
        <v>20</v>
      </c>
      <c r="J4411" s="4">
        <f>IFERROR(__xludf.DUMMYFUNCTION("""COMPUTED_VALUE"""),1.0)</f>
        <v>1</v>
      </c>
      <c r="K4411" s="4">
        <f>IFERROR(__xludf.DUMMYFUNCTION("""COMPUTED_VALUE"""),2023.0)</f>
        <v>2023</v>
      </c>
    </row>
    <row r="4412">
      <c r="A4412" s="1" t="s">
        <v>5050</v>
      </c>
      <c r="B4412" s="4" t="s">
        <v>36</v>
      </c>
      <c r="C4412" s="4" t="s">
        <v>29</v>
      </c>
      <c r="D4412" s="4" t="s">
        <v>23</v>
      </c>
      <c r="E4412" s="4">
        <v>1.0</v>
      </c>
      <c r="F4412" s="4">
        <v>5.0</v>
      </c>
      <c r="G4412" s="4">
        <v>5.0</v>
      </c>
      <c r="H4412" s="5">
        <v>44946.0</v>
      </c>
      <c r="I4412" s="4">
        <f>IFERROR(__xludf.DUMMYFUNCTION("SPLIT(H4412,""/"")"),20.0)</f>
        <v>20</v>
      </c>
      <c r="J4412" s="4">
        <f>IFERROR(__xludf.DUMMYFUNCTION("""COMPUTED_VALUE"""),1.0)</f>
        <v>1</v>
      </c>
      <c r="K4412" s="4">
        <f>IFERROR(__xludf.DUMMYFUNCTION("""COMPUTED_VALUE"""),2023.0)</f>
        <v>2023</v>
      </c>
    </row>
    <row r="4413">
      <c r="A4413" s="1" t="s">
        <v>1307</v>
      </c>
      <c r="B4413" s="4" t="s">
        <v>36</v>
      </c>
      <c r="C4413" s="4" t="s">
        <v>29</v>
      </c>
      <c r="D4413" s="4" t="s">
        <v>23</v>
      </c>
      <c r="E4413" s="4">
        <v>4.0</v>
      </c>
      <c r="F4413" s="4">
        <v>5.0</v>
      </c>
      <c r="G4413" s="4">
        <v>20.0</v>
      </c>
      <c r="H4413" s="5">
        <v>44947.0</v>
      </c>
      <c r="I4413" s="4">
        <f>IFERROR(__xludf.DUMMYFUNCTION("SPLIT(H4413,""/"")"),21.0)</f>
        <v>21</v>
      </c>
      <c r="J4413" s="4">
        <f>IFERROR(__xludf.DUMMYFUNCTION("""COMPUTED_VALUE"""),1.0)</f>
        <v>1</v>
      </c>
      <c r="K4413" s="4">
        <f>IFERROR(__xludf.DUMMYFUNCTION("""COMPUTED_VALUE"""),2023.0)</f>
        <v>2023</v>
      </c>
    </row>
    <row r="4414">
      <c r="A4414" s="1" t="s">
        <v>9864</v>
      </c>
      <c r="B4414" s="4" t="s">
        <v>36</v>
      </c>
      <c r="C4414" s="4" t="s">
        <v>29</v>
      </c>
      <c r="D4414" s="4" t="s">
        <v>28</v>
      </c>
      <c r="E4414" s="4">
        <v>1.0</v>
      </c>
      <c r="F4414" s="4">
        <v>5.0</v>
      </c>
      <c r="G4414" s="4">
        <v>5.0</v>
      </c>
      <c r="H4414" s="5">
        <v>44947.0</v>
      </c>
      <c r="I4414" s="4">
        <f>IFERROR(__xludf.DUMMYFUNCTION("SPLIT(H4414,""/"")"),21.0)</f>
        <v>21</v>
      </c>
      <c r="J4414" s="4">
        <f>IFERROR(__xludf.DUMMYFUNCTION("""COMPUTED_VALUE"""),1.0)</f>
        <v>1</v>
      </c>
      <c r="K4414" s="4">
        <f>IFERROR(__xludf.DUMMYFUNCTION("""COMPUTED_VALUE"""),2023.0)</f>
        <v>2023</v>
      </c>
    </row>
    <row r="4415">
      <c r="A4415" s="1" t="s">
        <v>8746</v>
      </c>
      <c r="B4415" s="4" t="s">
        <v>36</v>
      </c>
      <c r="C4415" s="4" t="s">
        <v>30</v>
      </c>
      <c r="D4415" s="4" t="s">
        <v>23</v>
      </c>
      <c r="E4415" s="4">
        <v>2.0</v>
      </c>
      <c r="F4415" s="4">
        <v>5.0</v>
      </c>
      <c r="G4415" s="4">
        <v>10.0</v>
      </c>
      <c r="H4415" s="5">
        <v>44947.0</v>
      </c>
      <c r="I4415" s="4">
        <f>IFERROR(__xludf.DUMMYFUNCTION("SPLIT(H4415,""/"")"),21.0)</f>
        <v>21</v>
      </c>
      <c r="J4415" s="4">
        <f>IFERROR(__xludf.DUMMYFUNCTION("""COMPUTED_VALUE"""),1.0)</f>
        <v>1</v>
      </c>
      <c r="K4415" s="4">
        <f>IFERROR(__xludf.DUMMYFUNCTION("""COMPUTED_VALUE"""),2023.0)</f>
        <v>2023</v>
      </c>
    </row>
    <row r="4416">
      <c r="A4416" s="1" t="s">
        <v>5630</v>
      </c>
      <c r="B4416" s="4" t="s">
        <v>36</v>
      </c>
      <c r="C4416" s="4" t="s">
        <v>24</v>
      </c>
      <c r="D4416" s="4" t="s">
        <v>23</v>
      </c>
      <c r="E4416" s="4">
        <v>3.0</v>
      </c>
      <c r="F4416" s="4">
        <v>5.0</v>
      </c>
      <c r="G4416" s="4">
        <v>15.0</v>
      </c>
      <c r="H4416" s="5">
        <v>44947.0</v>
      </c>
      <c r="I4416" s="4">
        <f>IFERROR(__xludf.DUMMYFUNCTION("SPLIT(H4416,""/"")"),21.0)</f>
        <v>21</v>
      </c>
      <c r="J4416" s="4">
        <f>IFERROR(__xludf.DUMMYFUNCTION("""COMPUTED_VALUE"""),1.0)</f>
        <v>1</v>
      </c>
      <c r="K4416" s="4">
        <f>IFERROR(__xludf.DUMMYFUNCTION("""COMPUTED_VALUE"""),2023.0)</f>
        <v>2023</v>
      </c>
    </row>
    <row r="4417">
      <c r="A4417" s="1" t="s">
        <v>8943</v>
      </c>
      <c r="B4417" s="4" t="s">
        <v>36</v>
      </c>
      <c r="C4417" s="4" t="s">
        <v>29</v>
      </c>
      <c r="D4417" s="4" t="s">
        <v>28</v>
      </c>
      <c r="E4417" s="4">
        <v>4.0</v>
      </c>
      <c r="F4417" s="4">
        <v>5.0</v>
      </c>
      <c r="G4417" s="4">
        <v>20.0</v>
      </c>
      <c r="H4417" s="5">
        <v>44948.0</v>
      </c>
      <c r="I4417" s="4">
        <f>IFERROR(__xludf.DUMMYFUNCTION("SPLIT(H4417,""/"")"),22.0)</f>
        <v>22</v>
      </c>
      <c r="J4417" s="4">
        <f>IFERROR(__xludf.DUMMYFUNCTION("""COMPUTED_VALUE"""),1.0)</f>
        <v>1</v>
      </c>
      <c r="K4417" s="4">
        <f>IFERROR(__xludf.DUMMYFUNCTION("""COMPUTED_VALUE"""),2023.0)</f>
        <v>2023</v>
      </c>
    </row>
    <row r="4418">
      <c r="A4418" s="1" t="s">
        <v>535</v>
      </c>
      <c r="B4418" s="4" t="s">
        <v>36</v>
      </c>
      <c r="C4418" s="4" t="s">
        <v>24</v>
      </c>
      <c r="D4418" s="4" t="s">
        <v>39</v>
      </c>
      <c r="E4418" s="4">
        <v>2.0</v>
      </c>
      <c r="F4418" s="4">
        <v>5.0</v>
      </c>
      <c r="G4418" s="4">
        <v>10.0</v>
      </c>
      <c r="H4418" s="5">
        <v>44948.0</v>
      </c>
      <c r="I4418" s="4">
        <f>IFERROR(__xludf.DUMMYFUNCTION("SPLIT(H4418,""/"")"),22.0)</f>
        <v>22</v>
      </c>
      <c r="J4418" s="4">
        <f>IFERROR(__xludf.DUMMYFUNCTION("""COMPUTED_VALUE"""),1.0)</f>
        <v>1</v>
      </c>
      <c r="K4418" s="4">
        <f>IFERROR(__xludf.DUMMYFUNCTION("""COMPUTED_VALUE"""),2023.0)</f>
        <v>2023</v>
      </c>
    </row>
    <row r="4419">
      <c r="A4419" s="1" t="s">
        <v>5119</v>
      </c>
      <c r="B4419" s="4" t="s">
        <v>36</v>
      </c>
      <c r="C4419" s="4" t="s">
        <v>29</v>
      </c>
      <c r="D4419" s="4" t="s">
        <v>23</v>
      </c>
      <c r="E4419" s="4">
        <v>2.0</v>
      </c>
      <c r="F4419" s="4">
        <v>5.0</v>
      </c>
      <c r="G4419" s="4">
        <v>10.0</v>
      </c>
      <c r="H4419" s="5">
        <v>44948.0</v>
      </c>
      <c r="I4419" s="4">
        <f>IFERROR(__xludf.DUMMYFUNCTION("SPLIT(H4419,""/"")"),22.0)</f>
        <v>22</v>
      </c>
      <c r="J4419" s="4">
        <f>IFERROR(__xludf.DUMMYFUNCTION("""COMPUTED_VALUE"""),1.0)</f>
        <v>1</v>
      </c>
      <c r="K4419" s="4">
        <f>IFERROR(__xludf.DUMMYFUNCTION("""COMPUTED_VALUE"""),2023.0)</f>
        <v>2023</v>
      </c>
    </row>
    <row r="4420">
      <c r="A4420" s="1" t="s">
        <v>4504</v>
      </c>
      <c r="B4420" s="4" t="s">
        <v>36</v>
      </c>
      <c r="C4420" s="4" t="s">
        <v>30</v>
      </c>
      <c r="D4420" s="4" t="s">
        <v>23</v>
      </c>
      <c r="E4420" s="4">
        <v>2.0</v>
      </c>
      <c r="F4420" s="4">
        <v>5.0</v>
      </c>
      <c r="G4420" s="4">
        <v>10.0</v>
      </c>
      <c r="H4420" s="5">
        <v>44948.0</v>
      </c>
      <c r="I4420" s="4">
        <f>IFERROR(__xludf.DUMMYFUNCTION("SPLIT(H4420,""/"")"),22.0)</f>
        <v>22</v>
      </c>
      <c r="J4420" s="4">
        <f>IFERROR(__xludf.DUMMYFUNCTION("""COMPUTED_VALUE"""),1.0)</f>
        <v>1</v>
      </c>
      <c r="K4420" s="4">
        <f>IFERROR(__xludf.DUMMYFUNCTION("""COMPUTED_VALUE"""),2023.0)</f>
        <v>2023</v>
      </c>
    </row>
    <row r="4421">
      <c r="A4421" s="1" t="s">
        <v>8894</v>
      </c>
      <c r="B4421" s="4" t="s">
        <v>36</v>
      </c>
      <c r="C4421" s="4" t="s">
        <v>29</v>
      </c>
      <c r="D4421" s="4" t="s">
        <v>23</v>
      </c>
      <c r="E4421" s="4">
        <v>2.0</v>
      </c>
      <c r="F4421" s="4">
        <v>5.0</v>
      </c>
      <c r="G4421" s="4">
        <v>10.0</v>
      </c>
      <c r="H4421" s="5">
        <v>44949.0</v>
      </c>
      <c r="I4421" s="4">
        <f>IFERROR(__xludf.DUMMYFUNCTION("SPLIT(H4421,""/"")"),23.0)</f>
        <v>23</v>
      </c>
      <c r="J4421" s="4">
        <f>IFERROR(__xludf.DUMMYFUNCTION("""COMPUTED_VALUE"""),1.0)</f>
        <v>1</v>
      </c>
      <c r="K4421" s="4">
        <f>IFERROR(__xludf.DUMMYFUNCTION("""COMPUTED_VALUE"""),2023.0)</f>
        <v>2023</v>
      </c>
    </row>
    <row r="4422">
      <c r="A4422" s="1" t="s">
        <v>4923</v>
      </c>
      <c r="B4422" s="4" t="s">
        <v>36</v>
      </c>
      <c r="C4422" s="4" t="s">
        <v>24</v>
      </c>
      <c r="D4422" s="4" t="s">
        <v>39</v>
      </c>
      <c r="E4422" s="4">
        <v>1.0</v>
      </c>
      <c r="F4422" s="4">
        <v>5.0</v>
      </c>
      <c r="G4422" s="4">
        <v>5.0</v>
      </c>
      <c r="H4422" s="5">
        <v>44949.0</v>
      </c>
      <c r="I4422" s="4">
        <f>IFERROR(__xludf.DUMMYFUNCTION("SPLIT(H4422,""/"")"),23.0)</f>
        <v>23</v>
      </c>
      <c r="J4422" s="4">
        <f>IFERROR(__xludf.DUMMYFUNCTION("""COMPUTED_VALUE"""),1.0)</f>
        <v>1</v>
      </c>
      <c r="K4422" s="4">
        <f>IFERROR(__xludf.DUMMYFUNCTION("""COMPUTED_VALUE"""),2023.0)</f>
        <v>2023</v>
      </c>
    </row>
    <row r="4423">
      <c r="A4423" s="1" t="s">
        <v>2274</v>
      </c>
      <c r="B4423" s="4" t="s">
        <v>36</v>
      </c>
      <c r="C4423" s="4" t="s">
        <v>29</v>
      </c>
      <c r="D4423" s="4" t="s">
        <v>30</v>
      </c>
      <c r="E4423" s="4">
        <v>5.0</v>
      </c>
      <c r="F4423" s="4">
        <v>5.0</v>
      </c>
      <c r="G4423" s="4">
        <v>25.0</v>
      </c>
      <c r="H4423" s="5">
        <v>44949.0</v>
      </c>
      <c r="I4423" s="4">
        <f>IFERROR(__xludf.DUMMYFUNCTION("SPLIT(H4423,""/"")"),23.0)</f>
        <v>23</v>
      </c>
      <c r="J4423" s="4">
        <f>IFERROR(__xludf.DUMMYFUNCTION("""COMPUTED_VALUE"""),1.0)</f>
        <v>1</v>
      </c>
      <c r="K4423" s="4">
        <f>IFERROR(__xludf.DUMMYFUNCTION("""COMPUTED_VALUE"""),2023.0)</f>
        <v>2023</v>
      </c>
    </row>
    <row r="4424">
      <c r="A4424" s="1" t="s">
        <v>3267</v>
      </c>
      <c r="B4424" s="4" t="s">
        <v>36</v>
      </c>
      <c r="C4424" s="4" t="s">
        <v>24</v>
      </c>
      <c r="D4424" s="4" t="s">
        <v>28</v>
      </c>
      <c r="E4424" s="4">
        <v>1.0</v>
      </c>
      <c r="F4424" s="4">
        <v>5.0</v>
      </c>
      <c r="G4424" s="4">
        <v>5.0</v>
      </c>
      <c r="H4424" s="5">
        <v>44949.0</v>
      </c>
      <c r="I4424" s="4">
        <f>IFERROR(__xludf.DUMMYFUNCTION("SPLIT(H4424,""/"")"),23.0)</f>
        <v>23</v>
      </c>
      <c r="J4424" s="4">
        <f>IFERROR(__xludf.DUMMYFUNCTION("""COMPUTED_VALUE"""),1.0)</f>
        <v>1</v>
      </c>
      <c r="K4424" s="4">
        <f>IFERROR(__xludf.DUMMYFUNCTION("""COMPUTED_VALUE"""),2023.0)</f>
        <v>2023</v>
      </c>
    </row>
    <row r="4425">
      <c r="A4425" s="1" t="s">
        <v>5781</v>
      </c>
      <c r="B4425" s="4" t="s">
        <v>36</v>
      </c>
      <c r="C4425" s="4" t="s">
        <v>30</v>
      </c>
      <c r="D4425" s="4" t="s">
        <v>39</v>
      </c>
      <c r="E4425" s="4">
        <v>3.0</v>
      </c>
      <c r="F4425" s="4">
        <v>5.0</v>
      </c>
      <c r="G4425" s="4">
        <v>15.0</v>
      </c>
      <c r="H4425" s="5">
        <v>44949.0</v>
      </c>
      <c r="I4425" s="4">
        <f>IFERROR(__xludf.DUMMYFUNCTION("SPLIT(H4425,""/"")"),23.0)</f>
        <v>23</v>
      </c>
      <c r="J4425" s="4">
        <f>IFERROR(__xludf.DUMMYFUNCTION("""COMPUTED_VALUE"""),1.0)</f>
        <v>1</v>
      </c>
      <c r="K4425" s="4">
        <f>IFERROR(__xludf.DUMMYFUNCTION("""COMPUTED_VALUE"""),2023.0)</f>
        <v>2023</v>
      </c>
    </row>
    <row r="4426">
      <c r="A4426" s="1" t="s">
        <v>5620</v>
      </c>
      <c r="B4426" s="4" t="s">
        <v>36</v>
      </c>
      <c r="C4426" s="4" t="s">
        <v>29</v>
      </c>
      <c r="D4426" s="4" t="s">
        <v>39</v>
      </c>
      <c r="E4426" s="4">
        <v>3.0</v>
      </c>
      <c r="F4426" s="4">
        <v>5.0</v>
      </c>
      <c r="G4426" s="4">
        <v>15.0</v>
      </c>
      <c r="H4426" s="5">
        <v>44950.0</v>
      </c>
      <c r="I4426" s="4">
        <f>IFERROR(__xludf.DUMMYFUNCTION("SPLIT(H4426,""/"")"),24.0)</f>
        <v>24</v>
      </c>
      <c r="J4426" s="4">
        <f>IFERROR(__xludf.DUMMYFUNCTION("""COMPUTED_VALUE"""),1.0)</f>
        <v>1</v>
      </c>
      <c r="K4426" s="4">
        <f>IFERROR(__xludf.DUMMYFUNCTION("""COMPUTED_VALUE"""),2023.0)</f>
        <v>2023</v>
      </c>
    </row>
    <row r="4427">
      <c r="A4427" s="1" t="s">
        <v>8952</v>
      </c>
      <c r="B4427" s="4" t="s">
        <v>36</v>
      </c>
      <c r="C4427" s="4" t="s">
        <v>29</v>
      </c>
      <c r="D4427" s="4" t="s">
        <v>23</v>
      </c>
      <c r="E4427" s="4">
        <v>2.0</v>
      </c>
      <c r="F4427" s="4">
        <v>5.0</v>
      </c>
      <c r="G4427" s="4">
        <v>10.0</v>
      </c>
      <c r="H4427" s="5">
        <v>44950.0</v>
      </c>
      <c r="I4427" s="4">
        <f>IFERROR(__xludf.DUMMYFUNCTION("SPLIT(H4427,""/"")"),24.0)</f>
        <v>24</v>
      </c>
      <c r="J4427" s="4">
        <f>IFERROR(__xludf.DUMMYFUNCTION("""COMPUTED_VALUE"""),1.0)</f>
        <v>1</v>
      </c>
      <c r="K4427" s="4">
        <f>IFERROR(__xludf.DUMMYFUNCTION("""COMPUTED_VALUE"""),2023.0)</f>
        <v>2023</v>
      </c>
    </row>
    <row r="4428">
      <c r="A4428" s="1" t="s">
        <v>5326</v>
      </c>
      <c r="B4428" s="4" t="s">
        <v>36</v>
      </c>
      <c r="C4428" s="4" t="s">
        <v>30</v>
      </c>
      <c r="D4428" s="4" t="s">
        <v>30</v>
      </c>
      <c r="E4428" s="4">
        <v>5.0</v>
      </c>
      <c r="F4428" s="4">
        <v>5.0</v>
      </c>
      <c r="G4428" s="4">
        <v>25.0</v>
      </c>
      <c r="H4428" s="5">
        <v>44951.0</v>
      </c>
      <c r="I4428" s="4">
        <f>IFERROR(__xludf.DUMMYFUNCTION("SPLIT(H4428,""/"")"),25.0)</f>
        <v>25</v>
      </c>
      <c r="J4428" s="4">
        <f>IFERROR(__xludf.DUMMYFUNCTION("""COMPUTED_VALUE"""),1.0)</f>
        <v>1</v>
      </c>
      <c r="K4428" s="4">
        <f>IFERROR(__xludf.DUMMYFUNCTION("""COMPUTED_VALUE"""),2023.0)</f>
        <v>2023</v>
      </c>
    </row>
    <row r="4429">
      <c r="A4429" s="1" t="s">
        <v>8755</v>
      </c>
      <c r="B4429" s="4" t="s">
        <v>36</v>
      </c>
      <c r="C4429" s="4" t="s">
        <v>24</v>
      </c>
      <c r="D4429" s="4" t="s">
        <v>28</v>
      </c>
      <c r="E4429" s="4">
        <v>1.0</v>
      </c>
      <c r="F4429" s="4">
        <v>5.0</v>
      </c>
      <c r="G4429" s="4">
        <v>5.0</v>
      </c>
      <c r="H4429" s="5">
        <v>44951.0</v>
      </c>
      <c r="I4429" s="4">
        <f>IFERROR(__xludf.DUMMYFUNCTION("SPLIT(H4429,""/"")"),25.0)</f>
        <v>25</v>
      </c>
      <c r="J4429" s="4">
        <f>IFERROR(__xludf.DUMMYFUNCTION("""COMPUTED_VALUE"""),1.0)</f>
        <v>1</v>
      </c>
      <c r="K4429" s="4">
        <f>IFERROR(__xludf.DUMMYFUNCTION("""COMPUTED_VALUE"""),2023.0)</f>
        <v>2023</v>
      </c>
    </row>
    <row r="4430">
      <c r="A4430" s="1" t="s">
        <v>2671</v>
      </c>
      <c r="B4430" s="4" t="s">
        <v>36</v>
      </c>
      <c r="C4430" s="4" t="s">
        <v>29</v>
      </c>
      <c r="D4430" s="4" t="s">
        <v>23</v>
      </c>
      <c r="E4430" s="4">
        <v>1.0</v>
      </c>
      <c r="F4430" s="4">
        <v>5.0</v>
      </c>
      <c r="G4430" s="4">
        <v>5.0</v>
      </c>
      <c r="H4430" s="5">
        <v>44951.0</v>
      </c>
      <c r="I4430" s="4">
        <f>IFERROR(__xludf.DUMMYFUNCTION("SPLIT(H4430,""/"")"),25.0)</f>
        <v>25</v>
      </c>
      <c r="J4430" s="4">
        <f>IFERROR(__xludf.DUMMYFUNCTION("""COMPUTED_VALUE"""),1.0)</f>
        <v>1</v>
      </c>
      <c r="K4430" s="4">
        <f>IFERROR(__xludf.DUMMYFUNCTION("""COMPUTED_VALUE"""),2023.0)</f>
        <v>2023</v>
      </c>
    </row>
    <row r="4431">
      <c r="A4431" s="1" t="s">
        <v>2442</v>
      </c>
      <c r="B4431" s="4" t="s">
        <v>36</v>
      </c>
      <c r="C4431" s="4" t="s">
        <v>24</v>
      </c>
      <c r="D4431" s="4" t="s">
        <v>39</v>
      </c>
      <c r="E4431" s="4">
        <v>1.0</v>
      </c>
      <c r="F4431" s="4">
        <v>5.0</v>
      </c>
      <c r="G4431" s="4">
        <v>5.0</v>
      </c>
      <c r="H4431" s="5">
        <v>44951.0</v>
      </c>
      <c r="I4431" s="4">
        <f>IFERROR(__xludf.DUMMYFUNCTION("SPLIT(H4431,""/"")"),25.0)</f>
        <v>25</v>
      </c>
      <c r="J4431" s="4">
        <f>IFERROR(__xludf.DUMMYFUNCTION("""COMPUTED_VALUE"""),1.0)</f>
        <v>1</v>
      </c>
      <c r="K4431" s="4">
        <f>IFERROR(__xludf.DUMMYFUNCTION("""COMPUTED_VALUE"""),2023.0)</f>
        <v>2023</v>
      </c>
    </row>
    <row r="4432">
      <c r="A4432" s="1" t="s">
        <v>8791</v>
      </c>
      <c r="B4432" s="4" t="s">
        <v>36</v>
      </c>
      <c r="C4432" s="4" t="s">
        <v>24</v>
      </c>
      <c r="D4432" s="4" t="s">
        <v>30</v>
      </c>
      <c r="E4432" s="4">
        <v>4.0</v>
      </c>
      <c r="F4432" s="4">
        <v>5.0</v>
      </c>
      <c r="G4432" s="4">
        <v>20.0</v>
      </c>
      <c r="H4432" s="5">
        <v>44951.0</v>
      </c>
      <c r="I4432" s="4">
        <f>IFERROR(__xludf.DUMMYFUNCTION("SPLIT(H4432,""/"")"),25.0)</f>
        <v>25</v>
      </c>
      <c r="J4432" s="4">
        <f>IFERROR(__xludf.DUMMYFUNCTION("""COMPUTED_VALUE"""),1.0)</f>
        <v>1</v>
      </c>
      <c r="K4432" s="4">
        <f>IFERROR(__xludf.DUMMYFUNCTION("""COMPUTED_VALUE"""),2023.0)</f>
        <v>2023</v>
      </c>
    </row>
    <row r="4433">
      <c r="A4433" s="1" t="s">
        <v>10012</v>
      </c>
      <c r="B4433" s="4" t="s">
        <v>36</v>
      </c>
      <c r="C4433" s="4" t="s">
        <v>30</v>
      </c>
      <c r="D4433" s="4" t="s">
        <v>39</v>
      </c>
      <c r="E4433" s="4">
        <v>2.0</v>
      </c>
      <c r="F4433" s="4">
        <v>5.0</v>
      </c>
      <c r="G4433" s="4">
        <v>10.0</v>
      </c>
      <c r="H4433" s="5">
        <v>44952.0</v>
      </c>
      <c r="I4433" s="4">
        <f>IFERROR(__xludf.DUMMYFUNCTION("SPLIT(H4433,""/"")"),26.0)</f>
        <v>26</v>
      </c>
      <c r="J4433" s="4">
        <f>IFERROR(__xludf.DUMMYFUNCTION("""COMPUTED_VALUE"""),1.0)</f>
        <v>1</v>
      </c>
      <c r="K4433" s="4">
        <f>IFERROR(__xludf.DUMMYFUNCTION("""COMPUTED_VALUE"""),2023.0)</f>
        <v>2023</v>
      </c>
    </row>
    <row r="4434">
      <c r="A4434" s="1" t="s">
        <v>6490</v>
      </c>
      <c r="B4434" s="4" t="s">
        <v>36</v>
      </c>
      <c r="C4434" s="4" t="s">
        <v>30</v>
      </c>
      <c r="D4434" s="4" t="s">
        <v>28</v>
      </c>
      <c r="E4434" s="4">
        <v>5.0</v>
      </c>
      <c r="F4434" s="4">
        <v>5.0</v>
      </c>
      <c r="G4434" s="4">
        <v>25.0</v>
      </c>
      <c r="H4434" s="5">
        <v>44953.0</v>
      </c>
      <c r="I4434" s="4">
        <f>IFERROR(__xludf.DUMMYFUNCTION("SPLIT(H4434,""/"")"),27.0)</f>
        <v>27</v>
      </c>
      <c r="J4434" s="4">
        <f>IFERROR(__xludf.DUMMYFUNCTION("""COMPUTED_VALUE"""),1.0)</f>
        <v>1</v>
      </c>
      <c r="K4434" s="4">
        <f>IFERROR(__xludf.DUMMYFUNCTION("""COMPUTED_VALUE"""),2023.0)</f>
        <v>2023</v>
      </c>
    </row>
    <row r="4435">
      <c r="A4435" s="1" t="s">
        <v>4383</v>
      </c>
      <c r="B4435" s="4" t="s">
        <v>36</v>
      </c>
      <c r="C4435" s="4" t="s">
        <v>30</v>
      </c>
      <c r="D4435" s="4" t="s">
        <v>23</v>
      </c>
      <c r="E4435" s="4">
        <v>2.0</v>
      </c>
      <c r="F4435" s="4">
        <v>5.0</v>
      </c>
      <c r="G4435" s="4">
        <v>10.0</v>
      </c>
      <c r="H4435" s="5">
        <v>44953.0</v>
      </c>
      <c r="I4435" s="4">
        <f>IFERROR(__xludf.DUMMYFUNCTION("SPLIT(H4435,""/"")"),27.0)</f>
        <v>27</v>
      </c>
      <c r="J4435" s="4">
        <f>IFERROR(__xludf.DUMMYFUNCTION("""COMPUTED_VALUE"""),1.0)</f>
        <v>1</v>
      </c>
      <c r="K4435" s="4">
        <f>IFERROR(__xludf.DUMMYFUNCTION("""COMPUTED_VALUE"""),2023.0)</f>
        <v>2023</v>
      </c>
    </row>
    <row r="4436">
      <c r="A4436" s="1" t="s">
        <v>723</v>
      </c>
      <c r="B4436" s="4" t="s">
        <v>36</v>
      </c>
      <c r="C4436" s="4" t="s">
        <v>24</v>
      </c>
      <c r="D4436" s="4" t="s">
        <v>39</v>
      </c>
      <c r="E4436" s="4">
        <v>2.0</v>
      </c>
      <c r="F4436" s="4">
        <v>5.0</v>
      </c>
      <c r="G4436" s="4">
        <v>10.0</v>
      </c>
      <c r="H4436" s="5">
        <v>44953.0</v>
      </c>
      <c r="I4436" s="4">
        <f>IFERROR(__xludf.DUMMYFUNCTION("SPLIT(H4436,""/"")"),27.0)</f>
        <v>27</v>
      </c>
      <c r="J4436" s="4">
        <f>IFERROR(__xludf.DUMMYFUNCTION("""COMPUTED_VALUE"""),1.0)</f>
        <v>1</v>
      </c>
      <c r="K4436" s="4">
        <f>IFERROR(__xludf.DUMMYFUNCTION("""COMPUTED_VALUE"""),2023.0)</f>
        <v>2023</v>
      </c>
    </row>
    <row r="4437">
      <c r="A4437" s="1" t="s">
        <v>1083</v>
      </c>
      <c r="B4437" s="4" t="s">
        <v>36</v>
      </c>
      <c r="C4437" s="4" t="s">
        <v>30</v>
      </c>
      <c r="D4437" s="4" t="s">
        <v>30</v>
      </c>
      <c r="E4437" s="4">
        <v>4.0</v>
      </c>
      <c r="F4437" s="4">
        <v>5.0</v>
      </c>
      <c r="G4437" s="4">
        <v>20.0</v>
      </c>
      <c r="H4437" s="5">
        <v>44954.0</v>
      </c>
      <c r="I4437" s="4">
        <f>IFERROR(__xludf.DUMMYFUNCTION("SPLIT(H4437,""/"")"),28.0)</f>
        <v>28</v>
      </c>
      <c r="J4437" s="4">
        <f>IFERROR(__xludf.DUMMYFUNCTION("""COMPUTED_VALUE"""),1.0)</f>
        <v>1</v>
      </c>
      <c r="K4437" s="4">
        <f>IFERROR(__xludf.DUMMYFUNCTION("""COMPUTED_VALUE"""),2023.0)</f>
        <v>2023</v>
      </c>
    </row>
    <row r="4438">
      <c r="A4438" s="1" t="s">
        <v>4470</v>
      </c>
      <c r="B4438" s="4" t="s">
        <v>36</v>
      </c>
      <c r="C4438" s="4" t="s">
        <v>24</v>
      </c>
      <c r="D4438" s="4" t="s">
        <v>30</v>
      </c>
      <c r="E4438" s="4">
        <v>3.0</v>
      </c>
      <c r="F4438" s="4">
        <v>5.0</v>
      </c>
      <c r="G4438" s="4">
        <v>15.0</v>
      </c>
      <c r="H4438" s="5">
        <v>44954.0</v>
      </c>
      <c r="I4438" s="4">
        <f>IFERROR(__xludf.DUMMYFUNCTION("SPLIT(H4438,""/"")"),28.0)</f>
        <v>28</v>
      </c>
      <c r="J4438" s="4">
        <f>IFERROR(__xludf.DUMMYFUNCTION("""COMPUTED_VALUE"""),1.0)</f>
        <v>1</v>
      </c>
      <c r="K4438" s="4">
        <f>IFERROR(__xludf.DUMMYFUNCTION("""COMPUTED_VALUE"""),2023.0)</f>
        <v>2023</v>
      </c>
    </row>
    <row r="4439">
      <c r="A4439" s="1" t="s">
        <v>7678</v>
      </c>
      <c r="B4439" s="4" t="s">
        <v>36</v>
      </c>
      <c r="C4439" s="4" t="s">
        <v>24</v>
      </c>
      <c r="D4439" s="4" t="s">
        <v>23</v>
      </c>
      <c r="E4439" s="4">
        <v>4.0</v>
      </c>
      <c r="F4439" s="4">
        <v>5.0</v>
      </c>
      <c r="G4439" s="4">
        <v>20.0</v>
      </c>
      <c r="H4439" s="5">
        <v>44954.0</v>
      </c>
      <c r="I4439" s="4">
        <f>IFERROR(__xludf.DUMMYFUNCTION("SPLIT(H4439,""/"")"),28.0)</f>
        <v>28</v>
      </c>
      <c r="J4439" s="4">
        <f>IFERROR(__xludf.DUMMYFUNCTION("""COMPUTED_VALUE"""),1.0)</f>
        <v>1</v>
      </c>
      <c r="K4439" s="4">
        <f>IFERROR(__xludf.DUMMYFUNCTION("""COMPUTED_VALUE"""),2023.0)</f>
        <v>2023</v>
      </c>
    </row>
    <row r="4440">
      <c r="A4440" s="1" t="s">
        <v>6365</v>
      </c>
      <c r="B4440" s="4" t="s">
        <v>36</v>
      </c>
      <c r="C4440" s="4" t="s">
        <v>29</v>
      </c>
      <c r="D4440" s="4" t="s">
        <v>23</v>
      </c>
      <c r="E4440" s="4">
        <v>3.0</v>
      </c>
      <c r="F4440" s="4">
        <v>5.0</v>
      </c>
      <c r="G4440" s="4">
        <v>15.0</v>
      </c>
      <c r="H4440" s="5">
        <v>44954.0</v>
      </c>
      <c r="I4440" s="4">
        <f>IFERROR(__xludf.DUMMYFUNCTION("SPLIT(H4440,""/"")"),28.0)</f>
        <v>28</v>
      </c>
      <c r="J4440" s="4">
        <f>IFERROR(__xludf.DUMMYFUNCTION("""COMPUTED_VALUE"""),1.0)</f>
        <v>1</v>
      </c>
      <c r="K4440" s="4">
        <f>IFERROR(__xludf.DUMMYFUNCTION("""COMPUTED_VALUE"""),2023.0)</f>
        <v>2023</v>
      </c>
    </row>
    <row r="4441">
      <c r="A4441" s="1" t="s">
        <v>3574</v>
      </c>
      <c r="B4441" s="4" t="s">
        <v>36</v>
      </c>
      <c r="C4441" s="4" t="s">
        <v>24</v>
      </c>
      <c r="D4441" s="4" t="s">
        <v>30</v>
      </c>
      <c r="E4441" s="4">
        <v>2.0</v>
      </c>
      <c r="F4441" s="4">
        <v>5.0</v>
      </c>
      <c r="G4441" s="4">
        <v>10.0</v>
      </c>
      <c r="H4441" s="5">
        <v>44954.0</v>
      </c>
      <c r="I4441" s="4">
        <f>IFERROR(__xludf.DUMMYFUNCTION("SPLIT(H4441,""/"")"),28.0)</f>
        <v>28</v>
      </c>
      <c r="J4441" s="4">
        <f>IFERROR(__xludf.DUMMYFUNCTION("""COMPUTED_VALUE"""),1.0)</f>
        <v>1</v>
      </c>
      <c r="K4441" s="4">
        <f>IFERROR(__xludf.DUMMYFUNCTION("""COMPUTED_VALUE"""),2023.0)</f>
        <v>2023</v>
      </c>
    </row>
    <row r="4442">
      <c r="A4442" s="1" t="s">
        <v>7209</v>
      </c>
      <c r="B4442" s="4" t="s">
        <v>36</v>
      </c>
      <c r="C4442" s="4" t="s">
        <v>24</v>
      </c>
      <c r="D4442" s="4" t="s">
        <v>28</v>
      </c>
      <c r="E4442" s="4">
        <v>5.0</v>
      </c>
      <c r="F4442" s="4">
        <v>5.0</v>
      </c>
      <c r="G4442" s="4">
        <v>25.0</v>
      </c>
      <c r="H4442" s="5">
        <v>44955.0</v>
      </c>
      <c r="I4442" s="4">
        <f>IFERROR(__xludf.DUMMYFUNCTION("SPLIT(H4442,""/"")"),29.0)</f>
        <v>29</v>
      </c>
      <c r="J4442" s="4">
        <f>IFERROR(__xludf.DUMMYFUNCTION("""COMPUTED_VALUE"""),1.0)</f>
        <v>1</v>
      </c>
      <c r="K4442" s="4">
        <f>IFERROR(__xludf.DUMMYFUNCTION("""COMPUTED_VALUE"""),2023.0)</f>
        <v>2023</v>
      </c>
    </row>
    <row r="4443">
      <c r="A4443" s="1" t="s">
        <v>7307</v>
      </c>
      <c r="B4443" s="4" t="s">
        <v>36</v>
      </c>
      <c r="C4443" s="4" t="s">
        <v>24</v>
      </c>
      <c r="D4443" s="4" t="s">
        <v>28</v>
      </c>
      <c r="E4443" s="4">
        <v>5.0</v>
      </c>
      <c r="F4443" s="4">
        <v>5.0</v>
      </c>
      <c r="G4443" s="4">
        <v>25.0</v>
      </c>
      <c r="H4443" s="5">
        <v>44955.0</v>
      </c>
      <c r="I4443" s="4">
        <f>IFERROR(__xludf.DUMMYFUNCTION("SPLIT(H4443,""/"")"),29.0)</f>
        <v>29</v>
      </c>
      <c r="J4443" s="4">
        <f>IFERROR(__xludf.DUMMYFUNCTION("""COMPUTED_VALUE"""),1.0)</f>
        <v>1</v>
      </c>
      <c r="K4443" s="4">
        <f>IFERROR(__xludf.DUMMYFUNCTION("""COMPUTED_VALUE"""),2023.0)</f>
        <v>2023</v>
      </c>
    </row>
    <row r="4444">
      <c r="A4444" s="1" t="s">
        <v>3556</v>
      </c>
      <c r="B4444" s="4" t="s">
        <v>36</v>
      </c>
      <c r="C4444" s="4" t="s">
        <v>24</v>
      </c>
      <c r="D4444" s="4" t="s">
        <v>30</v>
      </c>
      <c r="E4444" s="4">
        <v>5.0</v>
      </c>
      <c r="F4444" s="4">
        <v>5.0</v>
      </c>
      <c r="G4444" s="4">
        <v>25.0</v>
      </c>
      <c r="H4444" s="5">
        <v>44956.0</v>
      </c>
      <c r="I4444" s="4">
        <f>IFERROR(__xludf.DUMMYFUNCTION("SPLIT(H4444,""/"")"),30.0)</f>
        <v>30</v>
      </c>
      <c r="J4444" s="4">
        <f>IFERROR(__xludf.DUMMYFUNCTION("""COMPUTED_VALUE"""),1.0)</f>
        <v>1</v>
      </c>
      <c r="K4444" s="4">
        <f>IFERROR(__xludf.DUMMYFUNCTION("""COMPUTED_VALUE"""),2023.0)</f>
        <v>2023</v>
      </c>
    </row>
    <row r="4445">
      <c r="A4445" s="1" t="s">
        <v>9759</v>
      </c>
      <c r="B4445" s="4" t="s">
        <v>36</v>
      </c>
      <c r="C4445" s="4" t="s">
        <v>24</v>
      </c>
      <c r="D4445" s="4" t="s">
        <v>30</v>
      </c>
      <c r="E4445" s="4">
        <v>5.0</v>
      </c>
      <c r="F4445" s="4">
        <v>5.0</v>
      </c>
      <c r="G4445" s="4">
        <v>25.0</v>
      </c>
      <c r="H4445" s="5">
        <v>44956.0</v>
      </c>
      <c r="I4445" s="4">
        <f>IFERROR(__xludf.DUMMYFUNCTION("SPLIT(H4445,""/"")"),30.0)</f>
        <v>30</v>
      </c>
      <c r="J4445" s="4">
        <f>IFERROR(__xludf.DUMMYFUNCTION("""COMPUTED_VALUE"""),1.0)</f>
        <v>1</v>
      </c>
      <c r="K4445" s="4">
        <f>IFERROR(__xludf.DUMMYFUNCTION("""COMPUTED_VALUE"""),2023.0)</f>
        <v>2023</v>
      </c>
    </row>
    <row r="4446">
      <c r="A4446" s="1" t="s">
        <v>3881</v>
      </c>
      <c r="B4446" s="4" t="s">
        <v>36</v>
      </c>
      <c r="C4446" s="4" t="s">
        <v>30</v>
      </c>
      <c r="D4446" s="4" t="s">
        <v>39</v>
      </c>
      <c r="E4446" s="4">
        <v>4.0</v>
      </c>
      <c r="F4446" s="4">
        <v>5.0</v>
      </c>
      <c r="G4446" s="4">
        <v>20.0</v>
      </c>
      <c r="H4446" s="5">
        <v>44957.0</v>
      </c>
      <c r="I4446" s="4">
        <f>IFERROR(__xludf.DUMMYFUNCTION("SPLIT(H4446,""/"")"),31.0)</f>
        <v>31</v>
      </c>
      <c r="J4446" s="4">
        <f>IFERROR(__xludf.DUMMYFUNCTION("""COMPUTED_VALUE"""),1.0)</f>
        <v>1</v>
      </c>
      <c r="K4446" s="4">
        <f>IFERROR(__xludf.DUMMYFUNCTION("""COMPUTED_VALUE"""),2023.0)</f>
        <v>2023</v>
      </c>
    </row>
    <row r="4447">
      <c r="A4447" s="1" t="s">
        <v>2902</v>
      </c>
      <c r="B4447" s="4" t="s">
        <v>36</v>
      </c>
      <c r="C4447" s="4" t="s">
        <v>30</v>
      </c>
      <c r="D4447" s="4" t="s">
        <v>30</v>
      </c>
      <c r="E4447" s="4">
        <v>2.0</v>
      </c>
      <c r="F4447" s="4">
        <v>5.0</v>
      </c>
      <c r="G4447" s="4">
        <v>10.0</v>
      </c>
      <c r="H4447" s="5">
        <v>44957.0</v>
      </c>
      <c r="I4447" s="4">
        <f>IFERROR(__xludf.DUMMYFUNCTION("SPLIT(H4447,""/"")"),31.0)</f>
        <v>31</v>
      </c>
      <c r="J4447" s="4">
        <f>IFERROR(__xludf.DUMMYFUNCTION("""COMPUTED_VALUE"""),1.0)</f>
        <v>1</v>
      </c>
      <c r="K4447" s="4">
        <f>IFERROR(__xludf.DUMMYFUNCTION("""COMPUTED_VALUE"""),2023.0)</f>
        <v>2023</v>
      </c>
    </row>
    <row r="4448">
      <c r="A4448" s="1" t="s">
        <v>4831</v>
      </c>
      <c r="B4448" s="4" t="s">
        <v>36</v>
      </c>
      <c r="C4448" s="4" t="s">
        <v>29</v>
      </c>
      <c r="D4448" s="4" t="s">
        <v>28</v>
      </c>
      <c r="E4448" s="4">
        <v>2.0</v>
      </c>
      <c r="F4448" s="4">
        <v>5.0</v>
      </c>
      <c r="G4448" s="4">
        <v>10.0</v>
      </c>
      <c r="H4448" s="5">
        <v>44958.0</v>
      </c>
      <c r="I4448" s="4">
        <f>IFERROR(__xludf.DUMMYFUNCTION("SPLIT(H4448,""/"")"),1.0)</f>
        <v>1</v>
      </c>
      <c r="J4448" s="4">
        <f>IFERROR(__xludf.DUMMYFUNCTION("""COMPUTED_VALUE"""),2.0)</f>
        <v>2</v>
      </c>
      <c r="K4448" s="4">
        <f>IFERROR(__xludf.DUMMYFUNCTION("""COMPUTED_VALUE"""),2023.0)</f>
        <v>2023</v>
      </c>
    </row>
    <row r="4449">
      <c r="A4449" s="1" t="s">
        <v>696</v>
      </c>
      <c r="B4449" s="4" t="s">
        <v>36</v>
      </c>
      <c r="C4449" s="4" t="s">
        <v>30</v>
      </c>
      <c r="D4449" s="4" t="s">
        <v>23</v>
      </c>
      <c r="E4449" s="4">
        <v>1.0</v>
      </c>
      <c r="F4449" s="4">
        <v>5.0</v>
      </c>
      <c r="G4449" s="4">
        <v>5.0</v>
      </c>
      <c r="H4449" s="5">
        <v>44958.0</v>
      </c>
      <c r="I4449" s="4">
        <f>IFERROR(__xludf.DUMMYFUNCTION("SPLIT(H4449,""/"")"),1.0)</f>
        <v>1</v>
      </c>
      <c r="J4449" s="4">
        <f>IFERROR(__xludf.DUMMYFUNCTION("""COMPUTED_VALUE"""),2.0)</f>
        <v>2</v>
      </c>
      <c r="K4449" s="4">
        <f>IFERROR(__xludf.DUMMYFUNCTION("""COMPUTED_VALUE"""),2023.0)</f>
        <v>2023</v>
      </c>
    </row>
    <row r="4450">
      <c r="A4450" s="1" t="s">
        <v>7465</v>
      </c>
      <c r="B4450" s="4" t="s">
        <v>36</v>
      </c>
      <c r="C4450" s="4" t="s">
        <v>30</v>
      </c>
      <c r="D4450" s="4" t="s">
        <v>30</v>
      </c>
      <c r="E4450" s="4">
        <v>4.0</v>
      </c>
      <c r="F4450" s="4">
        <v>5.0</v>
      </c>
      <c r="G4450" s="4">
        <v>20.0</v>
      </c>
      <c r="H4450" s="5">
        <v>44958.0</v>
      </c>
      <c r="I4450" s="4">
        <f>IFERROR(__xludf.DUMMYFUNCTION("SPLIT(H4450,""/"")"),1.0)</f>
        <v>1</v>
      </c>
      <c r="J4450" s="4">
        <f>IFERROR(__xludf.DUMMYFUNCTION("""COMPUTED_VALUE"""),2.0)</f>
        <v>2</v>
      </c>
      <c r="K4450" s="4">
        <f>IFERROR(__xludf.DUMMYFUNCTION("""COMPUTED_VALUE"""),2023.0)</f>
        <v>2023</v>
      </c>
    </row>
    <row r="4451">
      <c r="A4451" s="1" t="s">
        <v>8061</v>
      </c>
      <c r="B4451" s="4" t="s">
        <v>36</v>
      </c>
      <c r="C4451" s="4" t="s">
        <v>24</v>
      </c>
      <c r="D4451" s="4" t="s">
        <v>28</v>
      </c>
      <c r="E4451" s="4">
        <v>2.0</v>
      </c>
      <c r="F4451" s="4">
        <v>5.0</v>
      </c>
      <c r="G4451" s="4">
        <v>10.0</v>
      </c>
      <c r="H4451" s="5">
        <v>44958.0</v>
      </c>
      <c r="I4451" s="4">
        <f>IFERROR(__xludf.DUMMYFUNCTION("SPLIT(H4451,""/"")"),1.0)</f>
        <v>1</v>
      </c>
      <c r="J4451" s="4">
        <f>IFERROR(__xludf.DUMMYFUNCTION("""COMPUTED_VALUE"""),2.0)</f>
        <v>2</v>
      </c>
      <c r="K4451" s="4">
        <f>IFERROR(__xludf.DUMMYFUNCTION("""COMPUTED_VALUE"""),2023.0)</f>
        <v>2023</v>
      </c>
    </row>
    <row r="4452">
      <c r="A4452" s="1" t="s">
        <v>3831</v>
      </c>
      <c r="B4452" s="4" t="s">
        <v>36</v>
      </c>
      <c r="C4452" s="4" t="s">
        <v>30</v>
      </c>
      <c r="D4452" s="4" t="s">
        <v>23</v>
      </c>
      <c r="E4452" s="4">
        <v>4.0</v>
      </c>
      <c r="F4452" s="4">
        <v>5.0</v>
      </c>
      <c r="G4452" s="4">
        <v>20.0</v>
      </c>
      <c r="H4452" s="5">
        <v>44960.0</v>
      </c>
      <c r="I4452" s="4">
        <f>IFERROR(__xludf.DUMMYFUNCTION("SPLIT(H4452,""/"")"),3.0)</f>
        <v>3</v>
      </c>
      <c r="J4452" s="4">
        <f>IFERROR(__xludf.DUMMYFUNCTION("""COMPUTED_VALUE"""),2.0)</f>
        <v>2</v>
      </c>
      <c r="K4452" s="4">
        <f>IFERROR(__xludf.DUMMYFUNCTION("""COMPUTED_VALUE"""),2023.0)</f>
        <v>2023</v>
      </c>
    </row>
    <row r="4453">
      <c r="A4453" s="1" t="s">
        <v>4835</v>
      </c>
      <c r="B4453" s="4" t="s">
        <v>36</v>
      </c>
      <c r="C4453" s="4" t="s">
        <v>24</v>
      </c>
      <c r="D4453" s="4" t="s">
        <v>23</v>
      </c>
      <c r="E4453" s="4">
        <v>1.0</v>
      </c>
      <c r="F4453" s="4">
        <v>5.0</v>
      </c>
      <c r="G4453" s="4">
        <v>5.0</v>
      </c>
      <c r="H4453" s="5">
        <v>44960.0</v>
      </c>
      <c r="I4453" s="4">
        <f>IFERROR(__xludf.DUMMYFUNCTION("SPLIT(H4453,""/"")"),3.0)</f>
        <v>3</v>
      </c>
      <c r="J4453" s="4">
        <f>IFERROR(__xludf.DUMMYFUNCTION("""COMPUTED_VALUE"""),2.0)</f>
        <v>2</v>
      </c>
      <c r="K4453" s="4">
        <f>IFERROR(__xludf.DUMMYFUNCTION("""COMPUTED_VALUE"""),2023.0)</f>
        <v>2023</v>
      </c>
    </row>
    <row r="4454">
      <c r="A4454" s="1" t="s">
        <v>7532</v>
      </c>
      <c r="B4454" s="4" t="s">
        <v>36</v>
      </c>
      <c r="C4454" s="4" t="s">
        <v>29</v>
      </c>
      <c r="D4454" s="4" t="s">
        <v>30</v>
      </c>
      <c r="E4454" s="4">
        <v>5.0</v>
      </c>
      <c r="F4454" s="4">
        <v>5.0</v>
      </c>
      <c r="G4454" s="4">
        <v>25.0</v>
      </c>
      <c r="H4454" s="5">
        <v>44960.0</v>
      </c>
      <c r="I4454" s="4">
        <f>IFERROR(__xludf.DUMMYFUNCTION("SPLIT(H4454,""/"")"),3.0)</f>
        <v>3</v>
      </c>
      <c r="J4454" s="4">
        <f>IFERROR(__xludf.DUMMYFUNCTION("""COMPUTED_VALUE"""),2.0)</f>
        <v>2</v>
      </c>
      <c r="K4454" s="4">
        <f>IFERROR(__xludf.DUMMYFUNCTION("""COMPUTED_VALUE"""),2023.0)</f>
        <v>2023</v>
      </c>
    </row>
    <row r="4455">
      <c r="A4455" s="1" t="s">
        <v>10010</v>
      </c>
      <c r="B4455" s="4" t="s">
        <v>36</v>
      </c>
      <c r="C4455" s="4" t="s">
        <v>24</v>
      </c>
      <c r="D4455" s="4" t="s">
        <v>28</v>
      </c>
      <c r="E4455" s="4">
        <v>5.0</v>
      </c>
      <c r="F4455" s="4">
        <v>5.0</v>
      </c>
      <c r="G4455" s="4">
        <v>25.0</v>
      </c>
      <c r="H4455" s="5">
        <v>44961.0</v>
      </c>
      <c r="I4455" s="4">
        <f>IFERROR(__xludf.DUMMYFUNCTION("SPLIT(H4455,""/"")"),4.0)</f>
        <v>4</v>
      </c>
      <c r="J4455" s="4">
        <f>IFERROR(__xludf.DUMMYFUNCTION("""COMPUTED_VALUE"""),2.0)</f>
        <v>2</v>
      </c>
      <c r="K4455" s="4">
        <f>IFERROR(__xludf.DUMMYFUNCTION("""COMPUTED_VALUE"""),2023.0)</f>
        <v>2023</v>
      </c>
    </row>
    <row r="4456">
      <c r="A4456" s="1" t="s">
        <v>9270</v>
      </c>
      <c r="B4456" s="4" t="s">
        <v>36</v>
      </c>
      <c r="C4456" s="4" t="s">
        <v>29</v>
      </c>
      <c r="D4456" s="4" t="s">
        <v>23</v>
      </c>
      <c r="E4456" s="4">
        <v>1.0</v>
      </c>
      <c r="F4456" s="4">
        <v>5.0</v>
      </c>
      <c r="G4456" s="4">
        <v>5.0</v>
      </c>
      <c r="H4456" s="5">
        <v>44961.0</v>
      </c>
      <c r="I4456" s="4">
        <f>IFERROR(__xludf.DUMMYFUNCTION("SPLIT(H4456,""/"")"),4.0)</f>
        <v>4</v>
      </c>
      <c r="J4456" s="4">
        <f>IFERROR(__xludf.DUMMYFUNCTION("""COMPUTED_VALUE"""),2.0)</f>
        <v>2</v>
      </c>
      <c r="K4456" s="4">
        <f>IFERROR(__xludf.DUMMYFUNCTION("""COMPUTED_VALUE"""),2023.0)</f>
        <v>2023</v>
      </c>
    </row>
    <row r="4457">
      <c r="A4457" s="1" t="s">
        <v>9597</v>
      </c>
      <c r="B4457" s="4" t="s">
        <v>36</v>
      </c>
      <c r="C4457" s="4" t="s">
        <v>29</v>
      </c>
      <c r="D4457" s="4" t="s">
        <v>28</v>
      </c>
      <c r="E4457" s="4">
        <v>3.0</v>
      </c>
      <c r="F4457" s="4">
        <v>5.0</v>
      </c>
      <c r="G4457" s="4">
        <v>15.0</v>
      </c>
      <c r="H4457" s="5">
        <v>44961.0</v>
      </c>
      <c r="I4457" s="4">
        <f>IFERROR(__xludf.DUMMYFUNCTION("SPLIT(H4457,""/"")"),4.0)</f>
        <v>4</v>
      </c>
      <c r="J4457" s="4">
        <f>IFERROR(__xludf.DUMMYFUNCTION("""COMPUTED_VALUE"""),2.0)</f>
        <v>2</v>
      </c>
      <c r="K4457" s="4">
        <f>IFERROR(__xludf.DUMMYFUNCTION("""COMPUTED_VALUE"""),2023.0)</f>
        <v>2023</v>
      </c>
    </row>
    <row r="4458">
      <c r="A4458" s="1" t="s">
        <v>6466</v>
      </c>
      <c r="B4458" s="4" t="s">
        <v>36</v>
      </c>
      <c r="C4458" s="4" t="s">
        <v>29</v>
      </c>
      <c r="D4458" s="4" t="s">
        <v>39</v>
      </c>
      <c r="E4458" s="4">
        <v>3.0</v>
      </c>
      <c r="F4458" s="4">
        <v>5.0</v>
      </c>
      <c r="G4458" s="4">
        <v>15.0</v>
      </c>
      <c r="H4458" s="5">
        <v>44962.0</v>
      </c>
      <c r="I4458" s="4">
        <f>IFERROR(__xludf.DUMMYFUNCTION("SPLIT(H4458,""/"")"),5.0)</f>
        <v>5</v>
      </c>
      <c r="J4458" s="4">
        <f>IFERROR(__xludf.DUMMYFUNCTION("""COMPUTED_VALUE"""),2.0)</f>
        <v>2</v>
      </c>
      <c r="K4458" s="4">
        <f>IFERROR(__xludf.DUMMYFUNCTION("""COMPUTED_VALUE"""),2023.0)</f>
        <v>2023</v>
      </c>
    </row>
    <row r="4459">
      <c r="A4459" s="1" t="s">
        <v>8831</v>
      </c>
      <c r="B4459" s="4" t="s">
        <v>36</v>
      </c>
      <c r="C4459" s="4" t="s">
        <v>30</v>
      </c>
      <c r="D4459" s="4" t="s">
        <v>30</v>
      </c>
      <c r="E4459" s="4">
        <v>1.0</v>
      </c>
      <c r="F4459" s="4">
        <v>5.0</v>
      </c>
      <c r="G4459" s="4">
        <v>5.0</v>
      </c>
      <c r="H4459" s="5">
        <v>44962.0</v>
      </c>
      <c r="I4459" s="4">
        <f>IFERROR(__xludf.DUMMYFUNCTION("SPLIT(H4459,""/"")"),5.0)</f>
        <v>5</v>
      </c>
      <c r="J4459" s="4">
        <f>IFERROR(__xludf.DUMMYFUNCTION("""COMPUTED_VALUE"""),2.0)</f>
        <v>2</v>
      </c>
      <c r="K4459" s="4">
        <f>IFERROR(__xludf.DUMMYFUNCTION("""COMPUTED_VALUE"""),2023.0)</f>
        <v>2023</v>
      </c>
    </row>
    <row r="4460">
      <c r="A4460" s="1" t="s">
        <v>851</v>
      </c>
      <c r="B4460" s="4" t="s">
        <v>36</v>
      </c>
      <c r="C4460" s="4" t="s">
        <v>24</v>
      </c>
      <c r="D4460" s="4" t="s">
        <v>28</v>
      </c>
      <c r="E4460" s="4">
        <v>2.0</v>
      </c>
      <c r="F4460" s="4">
        <v>5.0</v>
      </c>
      <c r="G4460" s="4">
        <v>10.0</v>
      </c>
      <c r="H4460" s="5">
        <v>44962.0</v>
      </c>
      <c r="I4460" s="4">
        <f>IFERROR(__xludf.DUMMYFUNCTION("SPLIT(H4460,""/"")"),5.0)</f>
        <v>5</v>
      </c>
      <c r="J4460" s="4">
        <f>IFERROR(__xludf.DUMMYFUNCTION("""COMPUTED_VALUE"""),2.0)</f>
        <v>2</v>
      </c>
      <c r="K4460" s="4">
        <f>IFERROR(__xludf.DUMMYFUNCTION("""COMPUTED_VALUE"""),2023.0)</f>
        <v>2023</v>
      </c>
    </row>
    <row r="4461">
      <c r="A4461" s="1" t="s">
        <v>2958</v>
      </c>
      <c r="B4461" s="4" t="s">
        <v>36</v>
      </c>
      <c r="C4461" s="4" t="s">
        <v>24</v>
      </c>
      <c r="D4461" s="4" t="s">
        <v>39</v>
      </c>
      <c r="E4461" s="4">
        <v>1.0</v>
      </c>
      <c r="F4461" s="4">
        <v>5.0</v>
      </c>
      <c r="G4461" s="4">
        <v>5.0</v>
      </c>
      <c r="H4461" s="5">
        <v>44962.0</v>
      </c>
      <c r="I4461" s="4">
        <f>IFERROR(__xludf.DUMMYFUNCTION("SPLIT(H4461,""/"")"),5.0)</f>
        <v>5</v>
      </c>
      <c r="J4461" s="4">
        <f>IFERROR(__xludf.DUMMYFUNCTION("""COMPUTED_VALUE"""),2.0)</f>
        <v>2</v>
      </c>
      <c r="K4461" s="4">
        <f>IFERROR(__xludf.DUMMYFUNCTION("""COMPUTED_VALUE"""),2023.0)</f>
        <v>2023</v>
      </c>
    </row>
    <row r="4462">
      <c r="A4462" s="1" t="s">
        <v>8083</v>
      </c>
      <c r="B4462" s="4" t="s">
        <v>36</v>
      </c>
      <c r="C4462" s="4" t="s">
        <v>30</v>
      </c>
      <c r="D4462" s="4" t="s">
        <v>23</v>
      </c>
      <c r="E4462" s="4">
        <v>2.0</v>
      </c>
      <c r="F4462" s="4">
        <v>5.0</v>
      </c>
      <c r="G4462" s="4">
        <v>10.0</v>
      </c>
      <c r="H4462" s="5">
        <v>44962.0</v>
      </c>
      <c r="I4462" s="4">
        <f>IFERROR(__xludf.DUMMYFUNCTION("SPLIT(H4462,""/"")"),5.0)</f>
        <v>5</v>
      </c>
      <c r="J4462" s="4">
        <f>IFERROR(__xludf.DUMMYFUNCTION("""COMPUTED_VALUE"""),2.0)</f>
        <v>2</v>
      </c>
      <c r="K4462" s="4">
        <f>IFERROR(__xludf.DUMMYFUNCTION("""COMPUTED_VALUE"""),2023.0)</f>
        <v>2023</v>
      </c>
    </row>
    <row r="4463">
      <c r="A4463" s="1" t="s">
        <v>9337</v>
      </c>
      <c r="B4463" s="4" t="s">
        <v>36</v>
      </c>
      <c r="C4463" s="4" t="s">
        <v>30</v>
      </c>
      <c r="D4463" s="4" t="s">
        <v>30</v>
      </c>
      <c r="E4463" s="4">
        <v>5.0</v>
      </c>
      <c r="F4463" s="4">
        <v>5.0</v>
      </c>
      <c r="G4463" s="4">
        <v>25.0</v>
      </c>
      <c r="H4463" s="5">
        <v>44962.0</v>
      </c>
      <c r="I4463" s="4">
        <f>IFERROR(__xludf.DUMMYFUNCTION("SPLIT(H4463,""/"")"),5.0)</f>
        <v>5</v>
      </c>
      <c r="J4463" s="4">
        <f>IFERROR(__xludf.DUMMYFUNCTION("""COMPUTED_VALUE"""),2.0)</f>
        <v>2</v>
      </c>
      <c r="K4463" s="4">
        <f>IFERROR(__xludf.DUMMYFUNCTION("""COMPUTED_VALUE"""),2023.0)</f>
        <v>2023</v>
      </c>
    </row>
    <row r="4464">
      <c r="A4464" s="1" t="s">
        <v>8644</v>
      </c>
      <c r="B4464" s="4" t="s">
        <v>36</v>
      </c>
      <c r="C4464" s="4" t="s">
        <v>30</v>
      </c>
      <c r="D4464" s="4" t="s">
        <v>30</v>
      </c>
      <c r="E4464" s="4">
        <v>3.0</v>
      </c>
      <c r="F4464" s="4">
        <v>5.0</v>
      </c>
      <c r="G4464" s="4">
        <v>15.0</v>
      </c>
      <c r="H4464" s="5">
        <v>44962.0</v>
      </c>
      <c r="I4464" s="4">
        <f>IFERROR(__xludf.DUMMYFUNCTION("SPLIT(H4464,""/"")"),5.0)</f>
        <v>5</v>
      </c>
      <c r="J4464" s="4">
        <f>IFERROR(__xludf.DUMMYFUNCTION("""COMPUTED_VALUE"""),2.0)</f>
        <v>2</v>
      </c>
      <c r="K4464" s="4">
        <f>IFERROR(__xludf.DUMMYFUNCTION("""COMPUTED_VALUE"""),2023.0)</f>
        <v>2023</v>
      </c>
    </row>
    <row r="4465">
      <c r="A4465" s="1" t="s">
        <v>8323</v>
      </c>
      <c r="B4465" s="4" t="s">
        <v>36</v>
      </c>
      <c r="C4465" s="4" t="s">
        <v>30</v>
      </c>
      <c r="D4465" s="4" t="s">
        <v>39</v>
      </c>
      <c r="E4465" s="4">
        <v>1.0</v>
      </c>
      <c r="F4465" s="4">
        <v>5.0</v>
      </c>
      <c r="G4465" s="4">
        <v>5.0</v>
      </c>
      <c r="H4465" s="5">
        <v>44963.0</v>
      </c>
      <c r="I4465" s="4">
        <f>IFERROR(__xludf.DUMMYFUNCTION("SPLIT(H4465,""/"")"),6.0)</f>
        <v>6</v>
      </c>
      <c r="J4465" s="4">
        <f>IFERROR(__xludf.DUMMYFUNCTION("""COMPUTED_VALUE"""),2.0)</f>
        <v>2</v>
      </c>
      <c r="K4465" s="4">
        <f>IFERROR(__xludf.DUMMYFUNCTION("""COMPUTED_VALUE"""),2023.0)</f>
        <v>2023</v>
      </c>
    </row>
    <row r="4466">
      <c r="A4466" s="1" t="s">
        <v>9748</v>
      </c>
      <c r="B4466" s="4" t="s">
        <v>36</v>
      </c>
      <c r="C4466" s="4" t="s">
        <v>29</v>
      </c>
      <c r="D4466" s="4" t="s">
        <v>39</v>
      </c>
      <c r="E4466" s="4">
        <v>2.0</v>
      </c>
      <c r="F4466" s="4">
        <v>5.0</v>
      </c>
      <c r="G4466" s="4">
        <v>10.0</v>
      </c>
      <c r="H4466" s="5">
        <v>44963.0</v>
      </c>
      <c r="I4466" s="4">
        <f>IFERROR(__xludf.DUMMYFUNCTION("SPLIT(H4466,""/"")"),6.0)</f>
        <v>6</v>
      </c>
      <c r="J4466" s="4">
        <f>IFERROR(__xludf.DUMMYFUNCTION("""COMPUTED_VALUE"""),2.0)</f>
        <v>2</v>
      </c>
      <c r="K4466" s="4">
        <f>IFERROR(__xludf.DUMMYFUNCTION("""COMPUTED_VALUE"""),2023.0)</f>
        <v>2023</v>
      </c>
    </row>
    <row r="4467">
      <c r="A4467" s="1" t="s">
        <v>4744</v>
      </c>
      <c r="B4467" s="4" t="s">
        <v>36</v>
      </c>
      <c r="C4467" s="4" t="s">
        <v>30</v>
      </c>
      <c r="D4467" s="4" t="s">
        <v>30</v>
      </c>
      <c r="E4467" s="4">
        <v>4.0</v>
      </c>
      <c r="F4467" s="4">
        <v>5.0</v>
      </c>
      <c r="G4467" s="4">
        <v>20.0</v>
      </c>
      <c r="H4467" s="5">
        <v>44963.0</v>
      </c>
      <c r="I4467" s="4">
        <f>IFERROR(__xludf.DUMMYFUNCTION("SPLIT(H4467,""/"")"),6.0)</f>
        <v>6</v>
      </c>
      <c r="J4467" s="4">
        <f>IFERROR(__xludf.DUMMYFUNCTION("""COMPUTED_VALUE"""),2.0)</f>
        <v>2</v>
      </c>
      <c r="K4467" s="4">
        <f>IFERROR(__xludf.DUMMYFUNCTION("""COMPUTED_VALUE"""),2023.0)</f>
        <v>2023</v>
      </c>
    </row>
    <row r="4468">
      <c r="A4468" s="1" t="s">
        <v>6060</v>
      </c>
      <c r="B4468" s="4" t="s">
        <v>36</v>
      </c>
      <c r="C4468" s="4" t="s">
        <v>30</v>
      </c>
      <c r="D4468" s="4" t="s">
        <v>30</v>
      </c>
      <c r="E4468" s="4">
        <v>2.0</v>
      </c>
      <c r="F4468" s="4">
        <v>5.0</v>
      </c>
      <c r="G4468" s="4">
        <v>10.0</v>
      </c>
      <c r="H4468" s="5">
        <v>44964.0</v>
      </c>
      <c r="I4468" s="4">
        <f>IFERROR(__xludf.DUMMYFUNCTION("SPLIT(H4468,""/"")"),7.0)</f>
        <v>7</v>
      </c>
      <c r="J4468" s="4">
        <f>IFERROR(__xludf.DUMMYFUNCTION("""COMPUTED_VALUE"""),2.0)</f>
        <v>2</v>
      </c>
      <c r="K4468" s="4">
        <f>IFERROR(__xludf.DUMMYFUNCTION("""COMPUTED_VALUE"""),2023.0)</f>
        <v>2023</v>
      </c>
    </row>
    <row r="4469">
      <c r="A4469" s="1" t="s">
        <v>7572</v>
      </c>
      <c r="B4469" s="4" t="s">
        <v>36</v>
      </c>
      <c r="C4469" s="4" t="s">
        <v>24</v>
      </c>
      <c r="D4469" s="4" t="s">
        <v>23</v>
      </c>
      <c r="E4469" s="4">
        <v>5.0</v>
      </c>
      <c r="F4469" s="4">
        <v>5.0</v>
      </c>
      <c r="G4469" s="4">
        <v>25.0</v>
      </c>
      <c r="H4469" s="5">
        <v>44964.0</v>
      </c>
      <c r="I4469" s="4">
        <f>IFERROR(__xludf.DUMMYFUNCTION("SPLIT(H4469,""/"")"),7.0)</f>
        <v>7</v>
      </c>
      <c r="J4469" s="4">
        <f>IFERROR(__xludf.DUMMYFUNCTION("""COMPUTED_VALUE"""),2.0)</f>
        <v>2</v>
      </c>
      <c r="K4469" s="4">
        <f>IFERROR(__xludf.DUMMYFUNCTION("""COMPUTED_VALUE"""),2023.0)</f>
        <v>2023</v>
      </c>
    </row>
    <row r="4470">
      <c r="A4470" s="1" t="s">
        <v>5123</v>
      </c>
      <c r="B4470" s="4" t="s">
        <v>36</v>
      </c>
      <c r="C4470" s="4" t="s">
        <v>29</v>
      </c>
      <c r="D4470" s="4" t="s">
        <v>28</v>
      </c>
      <c r="E4470" s="4">
        <v>3.0</v>
      </c>
      <c r="F4470" s="4">
        <v>5.0</v>
      </c>
      <c r="G4470" s="4">
        <v>15.0</v>
      </c>
      <c r="H4470" s="5">
        <v>44964.0</v>
      </c>
      <c r="I4470" s="4">
        <f>IFERROR(__xludf.DUMMYFUNCTION("SPLIT(H4470,""/"")"),7.0)</f>
        <v>7</v>
      </c>
      <c r="J4470" s="4">
        <f>IFERROR(__xludf.DUMMYFUNCTION("""COMPUTED_VALUE"""),2.0)</f>
        <v>2</v>
      </c>
      <c r="K4470" s="4">
        <f>IFERROR(__xludf.DUMMYFUNCTION("""COMPUTED_VALUE"""),2023.0)</f>
        <v>2023</v>
      </c>
    </row>
    <row r="4471">
      <c r="A4471" s="1" t="s">
        <v>609</v>
      </c>
      <c r="B4471" s="4" t="s">
        <v>36</v>
      </c>
      <c r="C4471" s="4" t="s">
        <v>24</v>
      </c>
      <c r="D4471" s="4" t="s">
        <v>30</v>
      </c>
      <c r="E4471" s="4">
        <v>5.0</v>
      </c>
      <c r="F4471" s="4">
        <v>5.0</v>
      </c>
      <c r="G4471" s="4">
        <v>25.0</v>
      </c>
      <c r="H4471" s="5">
        <v>44965.0</v>
      </c>
      <c r="I4471" s="4">
        <f>IFERROR(__xludf.DUMMYFUNCTION("SPLIT(H4471,""/"")"),8.0)</f>
        <v>8</v>
      </c>
      <c r="J4471" s="4">
        <f>IFERROR(__xludf.DUMMYFUNCTION("""COMPUTED_VALUE"""),2.0)</f>
        <v>2</v>
      </c>
      <c r="K4471" s="4">
        <f>IFERROR(__xludf.DUMMYFUNCTION("""COMPUTED_VALUE"""),2023.0)</f>
        <v>2023</v>
      </c>
    </row>
    <row r="4472">
      <c r="A4472" s="1" t="s">
        <v>2517</v>
      </c>
      <c r="B4472" s="4" t="s">
        <v>36</v>
      </c>
      <c r="C4472" s="4" t="s">
        <v>29</v>
      </c>
      <c r="D4472" s="4" t="s">
        <v>23</v>
      </c>
      <c r="E4472" s="4">
        <v>4.0</v>
      </c>
      <c r="F4472" s="4">
        <v>5.0</v>
      </c>
      <c r="G4472" s="4">
        <v>20.0</v>
      </c>
      <c r="H4472" s="5">
        <v>44965.0</v>
      </c>
      <c r="I4472" s="4">
        <f>IFERROR(__xludf.DUMMYFUNCTION("SPLIT(H4472,""/"")"),8.0)</f>
        <v>8</v>
      </c>
      <c r="J4472" s="4">
        <f>IFERROR(__xludf.DUMMYFUNCTION("""COMPUTED_VALUE"""),2.0)</f>
        <v>2</v>
      </c>
      <c r="K4472" s="4">
        <f>IFERROR(__xludf.DUMMYFUNCTION("""COMPUTED_VALUE"""),2023.0)</f>
        <v>2023</v>
      </c>
    </row>
    <row r="4473">
      <c r="A4473" s="1" t="s">
        <v>3962</v>
      </c>
      <c r="B4473" s="4" t="s">
        <v>36</v>
      </c>
      <c r="C4473" s="4" t="s">
        <v>29</v>
      </c>
      <c r="D4473" s="4" t="s">
        <v>28</v>
      </c>
      <c r="E4473" s="4">
        <v>2.0</v>
      </c>
      <c r="F4473" s="4">
        <v>5.0</v>
      </c>
      <c r="G4473" s="4">
        <v>10.0</v>
      </c>
      <c r="H4473" s="5">
        <v>44965.0</v>
      </c>
      <c r="I4473" s="4">
        <f>IFERROR(__xludf.DUMMYFUNCTION("SPLIT(H4473,""/"")"),8.0)</f>
        <v>8</v>
      </c>
      <c r="J4473" s="4">
        <f>IFERROR(__xludf.DUMMYFUNCTION("""COMPUTED_VALUE"""),2.0)</f>
        <v>2</v>
      </c>
      <c r="K4473" s="4">
        <f>IFERROR(__xludf.DUMMYFUNCTION("""COMPUTED_VALUE"""),2023.0)</f>
        <v>2023</v>
      </c>
    </row>
    <row r="4474">
      <c r="A4474" s="1" t="s">
        <v>6137</v>
      </c>
      <c r="B4474" s="4" t="s">
        <v>36</v>
      </c>
      <c r="C4474" s="4" t="s">
        <v>29</v>
      </c>
      <c r="D4474" s="4" t="s">
        <v>23</v>
      </c>
      <c r="E4474" s="4">
        <v>2.0</v>
      </c>
      <c r="F4474" s="4">
        <v>5.0</v>
      </c>
      <c r="G4474" s="4">
        <v>10.0</v>
      </c>
      <c r="H4474" s="5">
        <v>44966.0</v>
      </c>
      <c r="I4474" s="4">
        <f>IFERROR(__xludf.DUMMYFUNCTION("SPLIT(H4474,""/"")"),9.0)</f>
        <v>9</v>
      </c>
      <c r="J4474" s="4">
        <f>IFERROR(__xludf.DUMMYFUNCTION("""COMPUTED_VALUE"""),2.0)</f>
        <v>2</v>
      </c>
      <c r="K4474" s="4">
        <f>IFERROR(__xludf.DUMMYFUNCTION("""COMPUTED_VALUE"""),2023.0)</f>
        <v>2023</v>
      </c>
    </row>
    <row r="4475">
      <c r="A4475" s="1" t="s">
        <v>1923</v>
      </c>
      <c r="B4475" s="4" t="s">
        <v>36</v>
      </c>
      <c r="C4475" s="4" t="s">
        <v>30</v>
      </c>
      <c r="D4475" s="4" t="s">
        <v>30</v>
      </c>
      <c r="E4475" s="4">
        <v>3.0</v>
      </c>
      <c r="F4475" s="4">
        <v>5.0</v>
      </c>
      <c r="G4475" s="4">
        <v>15.0</v>
      </c>
      <c r="H4475" s="5">
        <v>44966.0</v>
      </c>
      <c r="I4475" s="4">
        <f>IFERROR(__xludf.DUMMYFUNCTION("SPLIT(H4475,""/"")"),9.0)</f>
        <v>9</v>
      </c>
      <c r="J4475" s="4">
        <f>IFERROR(__xludf.DUMMYFUNCTION("""COMPUTED_VALUE"""),2.0)</f>
        <v>2</v>
      </c>
      <c r="K4475" s="4">
        <f>IFERROR(__xludf.DUMMYFUNCTION("""COMPUTED_VALUE"""),2023.0)</f>
        <v>2023</v>
      </c>
    </row>
    <row r="4476">
      <c r="A4476" s="1" t="s">
        <v>654</v>
      </c>
      <c r="B4476" s="4" t="s">
        <v>36</v>
      </c>
      <c r="C4476" s="4" t="s">
        <v>29</v>
      </c>
      <c r="D4476" s="4" t="s">
        <v>28</v>
      </c>
      <c r="E4476" s="4">
        <v>1.0</v>
      </c>
      <c r="F4476" s="4">
        <v>5.0</v>
      </c>
      <c r="G4476" s="4">
        <v>5.0</v>
      </c>
      <c r="H4476" s="5">
        <v>44967.0</v>
      </c>
      <c r="I4476" s="4">
        <f>IFERROR(__xludf.DUMMYFUNCTION("SPLIT(H4476,""/"")"),10.0)</f>
        <v>10</v>
      </c>
      <c r="J4476" s="4">
        <f>IFERROR(__xludf.DUMMYFUNCTION("""COMPUTED_VALUE"""),2.0)</f>
        <v>2</v>
      </c>
      <c r="K4476" s="4">
        <f>IFERROR(__xludf.DUMMYFUNCTION("""COMPUTED_VALUE"""),2023.0)</f>
        <v>2023</v>
      </c>
    </row>
    <row r="4477">
      <c r="A4477" s="1" t="s">
        <v>3612</v>
      </c>
      <c r="B4477" s="4" t="s">
        <v>36</v>
      </c>
      <c r="C4477" s="4" t="s">
        <v>30</v>
      </c>
      <c r="D4477" s="4" t="s">
        <v>39</v>
      </c>
      <c r="E4477" s="4">
        <v>5.0</v>
      </c>
      <c r="F4477" s="4">
        <v>5.0</v>
      </c>
      <c r="G4477" s="4">
        <v>25.0</v>
      </c>
      <c r="H4477" s="5">
        <v>44967.0</v>
      </c>
      <c r="I4477" s="4">
        <f>IFERROR(__xludf.DUMMYFUNCTION("SPLIT(H4477,""/"")"),10.0)</f>
        <v>10</v>
      </c>
      <c r="J4477" s="4">
        <f>IFERROR(__xludf.DUMMYFUNCTION("""COMPUTED_VALUE"""),2.0)</f>
        <v>2</v>
      </c>
      <c r="K4477" s="4">
        <f>IFERROR(__xludf.DUMMYFUNCTION("""COMPUTED_VALUE"""),2023.0)</f>
        <v>2023</v>
      </c>
    </row>
    <row r="4478">
      <c r="A4478" s="1" t="s">
        <v>4291</v>
      </c>
      <c r="B4478" s="4" t="s">
        <v>36</v>
      </c>
      <c r="C4478" s="4" t="s">
        <v>30</v>
      </c>
      <c r="D4478" s="4" t="s">
        <v>39</v>
      </c>
      <c r="E4478" s="4">
        <v>3.0</v>
      </c>
      <c r="F4478" s="4">
        <v>5.0</v>
      </c>
      <c r="G4478" s="4">
        <v>15.0</v>
      </c>
      <c r="H4478" s="5">
        <v>44967.0</v>
      </c>
      <c r="I4478" s="4">
        <f>IFERROR(__xludf.DUMMYFUNCTION("SPLIT(H4478,""/"")"),10.0)</f>
        <v>10</v>
      </c>
      <c r="J4478" s="4">
        <f>IFERROR(__xludf.DUMMYFUNCTION("""COMPUTED_VALUE"""),2.0)</f>
        <v>2</v>
      </c>
      <c r="K4478" s="4">
        <f>IFERROR(__xludf.DUMMYFUNCTION("""COMPUTED_VALUE"""),2023.0)</f>
        <v>2023</v>
      </c>
    </row>
    <row r="4479">
      <c r="A4479" s="1" t="s">
        <v>1572</v>
      </c>
      <c r="B4479" s="4" t="s">
        <v>36</v>
      </c>
      <c r="C4479" s="4" t="s">
        <v>30</v>
      </c>
      <c r="D4479" s="4" t="s">
        <v>39</v>
      </c>
      <c r="E4479" s="4">
        <v>5.0</v>
      </c>
      <c r="F4479" s="4">
        <v>5.0</v>
      </c>
      <c r="G4479" s="4">
        <v>25.0</v>
      </c>
      <c r="H4479" s="5">
        <v>44968.0</v>
      </c>
      <c r="I4479" s="4">
        <f>IFERROR(__xludf.DUMMYFUNCTION("SPLIT(H4479,""/"")"),11.0)</f>
        <v>11</v>
      </c>
      <c r="J4479" s="4">
        <f>IFERROR(__xludf.DUMMYFUNCTION("""COMPUTED_VALUE"""),2.0)</f>
        <v>2</v>
      </c>
      <c r="K4479" s="4">
        <f>IFERROR(__xludf.DUMMYFUNCTION("""COMPUTED_VALUE"""),2023.0)</f>
        <v>2023</v>
      </c>
    </row>
    <row r="4480">
      <c r="A4480" s="1" t="s">
        <v>4669</v>
      </c>
      <c r="B4480" s="4" t="s">
        <v>36</v>
      </c>
      <c r="C4480" s="4" t="s">
        <v>29</v>
      </c>
      <c r="D4480" s="4" t="s">
        <v>23</v>
      </c>
      <c r="E4480" s="4">
        <v>5.0</v>
      </c>
      <c r="F4480" s="4">
        <v>5.0</v>
      </c>
      <c r="G4480" s="4">
        <v>25.0</v>
      </c>
      <c r="H4480" s="5">
        <v>44968.0</v>
      </c>
      <c r="I4480" s="4">
        <f>IFERROR(__xludf.DUMMYFUNCTION("SPLIT(H4480,""/"")"),11.0)</f>
        <v>11</v>
      </c>
      <c r="J4480" s="4">
        <f>IFERROR(__xludf.DUMMYFUNCTION("""COMPUTED_VALUE"""),2.0)</f>
        <v>2</v>
      </c>
      <c r="K4480" s="4">
        <f>IFERROR(__xludf.DUMMYFUNCTION("""COMPUTED_VALUE"""),2023.0)</f>
        <v>2023</v>
      </c>
    </row>
    <row r="4481">
      <c r="A4481" s="1" t="s">
        <v>9173</v>
      </c>
      <c r="B4481" s="4" t="s">
        <v>36</v>
      </c>
      <c r="C4481" s="4" t="s">
        <v>30</v>
      </c>
      <c r="D4481" s="4" t="s">
        <v>30</v>
      </c>
      <c r="E4481" s="4">
        <v>3.0</v>
      </c>
      <c r="F4481" s="4">
        <v>5.0</v>
      </c>
      <c r="G4481" s="4">
        <v>15.0</v>
      </c>
      <c r="H4481" s="5">
        <v>44969.0</v>
      </c>
      <c r="I4481" s="4">
        <f>IFERROR(__xludf.DUMMYFUNCTION("SPLIT(H4481,""/"")"),12.0)</f>
        <v>12</v>
      </c>
      <c r="J4481" s="4">
        <f>IFERROR(__xludf.DUMMYFUNCTION("""COMPUTED_VALUE"""),2.0)</f>
        <v>2</v>
      </c>
      <c r="K4481" s="4">
        <f>IFERROR(__xludf.DUMMYFUNCTION("""COMPUTED_VALUE"""),2023.0)</f>
        <v>2023</v>
      </c>
    </row>
    <row r="4482">
      <c r="A4482" s="1" t="s">
        <v>3966</v>
      </c>
      <c r="B4482" s="4" t="s">
        <v>36</v>
      </c>
      <c r="C4482" s="4" t="s">
        <v>29</v>
      </c>
      <c r="D4482" s="4" t="s">
        <v>30</v>
      </c>
      <c r="E4482" s="4">
        <v>1.0</v>
      </c>
      <c r="F4482" s="4">
        <v>5.0</v>
      </c>
      <c r="G4482" s="4">
        <v>5.0</v>
      </c>
      <c r="H4482" s="5">
        <v>44969.0</v>
      </c>
      <c r="I4482" s="4">
        <f>IFERROR(__xludf.DUMMYFUNCTION("SPLIT(H4482,""/"")"),12.0)</f>
        <v>12</v>
      </c>
      <c r="J4482" s="4">
        <f>IFERROR(__xludf.DUMMYFUNCTION("""COMPUTED_VALUE"""),2.0)</f>
        <v>2</v>
      </c>
      <c r="K4482" s="4">
        <f>IFERROR(__xludf.DUMMYFUNCTION("""COMPUTED_VALUE"""),2023.0)</f>
        <v>2023</v>
      </c>
    </row>
    <row r="4483">
      <c r="A4483" s="1" t="s">
        <v>6410</v>
      </c>
      <c r="B4483" s="4" t="s">
        <v>36</v>
      </c>
      <c r="C4483" s="4" t="s">
        <v>30</v>
      </c>
      <c r="D4483" s="4" t="s">
        <v>23</v>
      </c>
      <c r="E4483" s="4">
        <v>1.0</v>
      </c>
      <c r="F4483" s="4">
        <v>5.0</v>
      </c>
      <c r="G4483" s="4">
        <v>5.0</v>
      </c>
      <c r="H4483" s="5">
        <v>44969.0</v>
      </c>
      <c r="I4483" s="4">
        <f>IFERROR(__xludf.DUMMYFUNCTION("SPLIT(H4483,""/"")"),12.0)</f>
        <v>12</v>
      </c>
      <c r="J4483" s="4">
        <f>IFERROR(__xludf.DUMMYFUNCTION("""COMPUTED_VALUE"""),2.0)</f>
        <v>2</v>
      </c>
      <c r="K4483" s="4">
        <f>IFERROR(__xludf.DUMMYFUNCTION("""COMPUTED_VALUE"""),2023.0)</f>
        <v>2023</v>
      </c>
    </row>
    <row r="4484">
      <c r="A4484" s="1" t="s">
        <v>4322</v>
      </c>
      <c r="B4484" s="4" t="s">
        <v>36</v>
      </c>
      <c r="C4484" s="4" t="s">
        <v>29</v>
      </c>
      <c r="D4484" s="4" t="s">
        <v>28</v>
      </c>
      <c r="E4484" s="4">
        <v>2.0</v>
      </c>
      <c r="F4484" s="4">
        <v>5.0</v>
      </c>
      <c r="G4484" s="4">
        <v>10.0</v>
      </c>
      <c r="H4484" s="5">
        <v>44969.0</v>
      </c>
      <c r="I4484" s="4">
        <f>IFERROR(__xludf.DUMMYFUNCTION("SPLIT(H4484,""/"")"),12.0)</f>
        <v>12</v>
      </c>
      <c r="J4484" s="4">
        <f>IFERROR(__xludf.DUMMYFUNCTION("""COMPUTED_VALUE"""),2.0)</f>
        <v>2</v>
      </c>
      <c r="K4484" s="4">
        <f>IFERROR(__xludf.DUMMYFUNCTION("""COMPUTED_VALUE"""),2023.0)</f>
        <v>2023</v>
      </c>
    </row>
    <row r="4485">
      <c r="A4485" s="1" t="s">
        <v>2957</v>
      </c>
      <c r="B4485" s="4" t="s">
        <v>36</v>
      </c>
      <c r="C4485" s="4" t="s">
        <v>24</v>
      </c>
      <c r="D4485" s="4" t="s">
        <v>23</v>
      </c>
      <c r="E4485" s="4">
        <v>4.0</v>
      </c>
      <c r="F4485" s="4">
        <v>5.0</v>
      </c>
      <c r="G4485" s="4">
        <v>20.0</v>
      </c>
      <c r="H4485" s="5">
        <v>44969.0</v>
      </c>
      <c r="I4485" s="4">
        <f>IFERROR(__xludf.DUMMYFUNCTION("SPLIT(H4485,""/"")"),12.0)</f>
        <v>12</v>
      </c>
      <c r="J4485" s="4">
        <f>IFERROR(__xludf.DUMMYFUNCTION("""COMPUTED_VALUE"""),2.0)</f>
        <v>2</v>
      </c>
      <c r="K4485" s="4">
        <f>IFERROR(__xludf.DUMMYFUNCTION("""COMPUTED_VALUE"""),2023.0)</f>
        <v>2023</v>
      </c>
    </row>
    <row r="4486">
      <c r="A4486" s="1" t="s">
        <v>2201</v>
      </c>
      <c r="B4486" s="4" t="s">
        <v>36</v>
      </c>
      <c r="C4486" s="4" t="s">
        <v>24</v>
      </c>
      <c r="D4486" s="4" t="s">
        <v>30</v>
      </c>
      <c r="E4486" s="4">
        <v>1.0</v>
      </c>
      <c r="F4486" s="4">
        <v>5.0</v>
      </c>
      <c r="G4486" s="4">
        <v>5.0</v>
      </c>
      <c r="H4486" s="5">
        <v>44970.0</v>
      </c>
      <c r="I4486" s="4">
        <f>IFERROR(__xludf.DUMMYFUNCTION("SPLIT(H4486,""/"")"),13.0)</f>
        <v>13</v>
      </c>
      <c r="J4486" s="4">
        <f>IFERROR(__xludf.DUMMYFUNCTION("""COMPUTED_VALUE"""),2.0)</f>
        <v>2</v>
      </c>
      <c r="K4486" s="4">
        <f>IFERROR(__xludf.DUMMYFUNCTION("""COMPUTED_VALUE"""),2023.0)</f>
        <v>2023</v>
      </c>
    </row>
    <row r="4487">
      <c r="A4487" s="1" t="s">
        <v>4492</v>
      </c>
      <c r="B4487" s="4" t="s">
        <v>36</v>
      </c>
      <c r="C4487" s="4" t="s">
        <v>24</v>
      </c>
      <c r="D4487" s="4" t="s">
        <v>28</v>
      </c>
      <c r="E4487" s="4">
        <v>4.0</v>
      </c>
      <c r="F4487" s="4">
        <v>5.0</v>
      </c>
      <c r="G4487" s="4">
        <v>20.0</v>
      </c>
      <c r="H4487" s="5">
        <v>44971.0</v>
      </c>
      <c r="I4487" s="4">
        <f>IFERROR(__xludf.DUMMYFUNCTION("SPLIT(H4487,""/"")"),14.0)</f>
        <v>14</v>
      </c>
      <c r="J4487" s="4">
        <f>IFERROR(__xludf.DUMMYFUNCTION("""COMPUTED_VALUE"""),2.0)</f>
        <v>2</v>
      </c>
      <c r="K4487" s="4">
        <f>IFERROR(__xludf.DUMMYFUNCTION("""COMPUTED_VALUE"""),2023.0)</f>
        <v>2023</v>
      </c>
    </row>
    <row r="4488">
      <c r="A4488" s="1" t="s">
        <v>9252</v>
      </c>
      <c r="B4488" s="4" t="s">
        <v>36</v>
      </c>
      <c r="C4488" s="4" t="s">
        <v>30</v>
      </c>
      <c r="D4488" s="4" t="s">
        <v>30</v>
      </c>
      <c r="E4488" s="4">
        <v>1.0</v>
      </c>
      <c r="F4488" s="4">
        <v>5.0</v>
      </c>
      <c r="G4488" s="4">
        <v>5.0</v>
      </c>
      <c r="H4488" s="5">
        <v>44972.0</v>
      </c>
      <c r="I4488" s="4">
        <f>IFERROR(__xludf.DUMMYFUNCTION("SPLIT(H4488,""/"")"),15.0)</f>
        <v>15</v>
      </c>
      <c r="J4488" s="4">
        <f>IFERROR(__xludf.DUMMYFUNCTION("""COMPUTED_VALUE"""),2.0)</f>
        <v>2</v>
      </c>
      <c r="K4488" s="4">
        <f>IFERROR(__xludf.DUMMYFUNCTION("""COMPUTED_VALUE"""),2023.0)</f>
        <v>2023</v>
      </c>
    </row>
    <row r="4489">
      <c r="A4489" s="1" t="s">
        <v>8101</v>
      </c>
      <c r="B4489" s="4" t="s">
        <v>36</v>
      </c>
      <c r="C4489" s="4" t="s">
        <v>24</v>
      </c>
      <c r="D4489" s="4" t="s">
        <v>30</v>
      </c>
      <c r="E4489" s="4">
        <v>3.0</v>
      </c>
      <c r="F4489" s="4">
        <v>5.0</v>
      </c>
      <c r="G4489" s="4">
        <v>15.0</v>
      </c>
      <c r="H4489" s="5">
        <v>44972.0</v>
      </c>
      <c r="I4489" s="4">
        <f>IFERROR(__xludf.DUMMYFUNCTION("SPLIT(H4489,""/"")"),15.0)</f>
        <v>15</v>
      </c>
      <c r="J4489" s="4">
        <f>IFERROR(__xludf.DUMMYFUNCTION("""COMPUTED_VALUE"""),2.0)</f>
        <v>2</v>
      </c>
      <c r="K4489" s="4">
        <f>IFERROR(__xludf.DUMMYFUNCTION("""COMPUTED_VALUE"""),2023.0)</f>
        <v>2023</v>
      </c>
    </row>
    <row r="4490">
      <c r="A4490" s="1" t="s">
        <v>6232</v>
      </c>
      <c r="B4490" s="4" t="s">
        <v>36</v>
      </c>
      <c r="C4490" s="4" t="s">
        <v>30</v>
      </c>
      <c r="D4490" s="4" t="s">
        <v>23</v>
      </c>
      <c r="E4490" s="4">
        <v>2.0</v>
      </c>
      <c r="F4490" s="4">
        <v>5.0</v>
      </c>
      <c r="G4490" s="4">
        <v>10.0</v>
      </c>
      <c r="H4490" s="5">
        <v>44972.0</v>
      </c>
      <c r="I4490" s="4">
        <f>IFERROR(__xludf.DUMMYFUNCTION("SPLIT(H4490,""/"")"),15.0)</f>
        <v>15</v>
      </c>
      <c r="J4490" s="4">
        <f>IFERROR(__xludf.DUMMYFUNCTION("""COMPUTED_VALUE"""),2.0)</f>
        <v>2</v>
      </c>
      <c r="K4490" s="4">
        <f>IFERROR(__xludf.DUMMYFUNCTION("""COMPUTED_VALUE"""),2023.0)</f>
        <v>2023</v>
      </c>
    </row>
    <row r="4491">
      <c r="A4491" s="1" t="s">
        <v>382</v>
      </c>
      <c r="B4491" s="4" t="s">
        <v>36</v>
      </c>
      <c r="C4491" s="4" t="s">
        <v>30</v>
      </c>
      <c r="D4491" s="4" t="s">
        <v>30</v>
      </c>
      <c r="E4491" s="4">
        <v>1.0</v>
      </c>
      <c r="F4491" s="4">
        <v>5.0</v>
      </c>
      <c r="G4491" s="4">
        <v>5.0</v>
      </c>
      <c r="H4491" s="5">
        <v>44972.0</v>
      </c>
      <c r="I4491" s="4">
        <f>IFERROR(__xludf.DUMMYFUNCTION("SPLIT(H4491,""/"")"),15.0)</f>
        <v>15</v>
      </c>
      <c r="J4491" s="4">
        <f>IFERROR(__xludf.DUMMYFUNCTION("""COMPUTED_VALUE"""),2.0)</f>
        <v>2</v>
      </c>
      <c r="K4491" s="4">
        <f>IFERROR(__xludf.DUMMYFUNCTION("""COMPUTED_VALUE"""),2023.0)</f>
        <v>2023</v>
      </c>
    </row>
    <row r="4492">
      <c r="A4492" s="1" t="s">
        <v>4756</v>
      </c>
      <c r="B4492" s="4" t="s">
        <v>36</v>
      </c>
      <c r="C4492" s="4" t="s">
        <v>30</v>
      </c>
      <c r="D4492" s="4" t="s">
        <v>30</v>
      </c>
      <c r="E4492" s="4">
        <v>1.0</v>
      </c>
      <c r="F4492" s="4">
        <v>5.0</v>
      </c>
      <c r="G4492" s="4">
        <v>5.0</v>
      </c>
      <c r="H4492" s="5">
        <v>44972.0</v>
      </c>
      <c r="I4492" s="4">
        <f>IFERROR(__xludf.DUMMYFUNCTION("SPLIT(H4492,""/"")"),15.0)</f>
        <v>15</v>
      </c>
      <c r="J4492" s="4">
        <f>IFERROR(__xludf.DUMMYFUNCTION("""COMPUTED_VALUE"""),2.0)</f>
        <v>2</v>
      </c>
      <c r="K4492" s="4">
        <f>IFERROR(__xludf.DUMMYFUNCTION("""COMPUTED_VALUE"""),2023.0)</f>
        <v>2023</v>
      </c>
    </row>
    <row r="4493">
      <c r="A4493" s="1" t="s">
        <v>1584</v>
      </c>
      <c r="B4493" s="4" t="s">
        <v>36</v>
      </c>
      <c r="C4493" s="4" t="s">
        <v>29</v>
      </c>
      <c r="D4493" s="4" t="s">
        <v>28</v>
      </c>
      <c r="E4493" s="4">
        <v>3.0</v>
      </c>
      <c r="F4493" s="4">
        <v>5.0</v>
      </c>
      <c r="G4493" s="4">
        <v>15.0</v>
      </c>
      <c r="H4493" s="5">
        <v>44972.0</v>
      </c>
      <c r="I4493" s="4">
        <f>IFERROR(__xludf.DUMMYFUNCTION("SPLIT(H4493,""/"")"),15.0)</f>
        <v>15</v>
      </c>
      <c r="J4493" s="4">
        <f>IFERROR(__xludf.DUMMYFUNCTION("""COMPUTED_VALUE"""),2.0)</f>
        <v>2</v>
      </c>
      <c r="K4493" s="4">
        <f>IFERROR(__xludf.DUMMYFUNCTION("""COMPUTED_VALUE"""),2023.0)</f>
        <v>2023</v>
      </c>
    </row>
    <row r="4494">
      <c r="A4494" s="1" t="s">
        <v>2683</v>
      </c>
      <c r="B4494" s="4" t="s">
        <v>36</v>
      </c>
      <c r="C4494" s="4" t="s">
        <v>24</v>
      </c>
      <c r="D4494" s="4" t="s">
        <v>30</v>
      </c>
      <c r="E4494" s="4">
        <v>1.0</v>
      </c>
      <c r="F4494" s="4">
        <v>5.0</v>
      </c>
      <c r="G4494" s="4">
        <v>5.0</v>
      </c>
      <c r="H4494" s="5">
        <v>44973.0</v>
      </c>
      <c r="I4494" s="4">
        <f>IFERROR(__xludf.DUMMYFUNCTION("SPLIT(H4494,""/"")"),16.0)</f>
        <v>16</v>
      </c>
      <c r="J4494" s="4">
        <f>IFERROR(__xludf.DUMMYFUNCTION("""COMPUTED_VALUE"""),2.0)</f>
        <v>2</v>
      </c>
      <c r="K4494" s="4">
        <f>IFERROR(__xludf.DUMMYFUNCTION("""COMPUTED_VALUE"""),2023.0)</f>
        <v>2023</v>
      </c>
    </row>
    <row r="4495">
      <c r="A4495" s="1" t="s">
        <v>6838</v>
      </c>
      <c r="B4495" s="4" t="s">
        <v>36</v>
      </c>
      <c r="C4495" s="4" t="s">
        <v>30</v>
      </c>
      <c r="D4495" s="4" t="s">
        <v>30</v>
      </c>
      <c r="E4495" s="4">
        <v>2.0</v>
      </c>
      <c r="F4495" s="4">
        <v>5.0</v>
      </c>
      <c r="G4495" s="4">
        <v>10.0</v>
      </c>
      <c r="H4495" s="5">
        <v>44973.0</v>
      </c>
      <c r="I4495" s="4">
        <f>IFERROR(__xludf.DUMMYFUNCTION("SPLIT(H4495,""/"")"),16.0)</f>
        <v>16</v>
      </c>
      <c r="J4495" s="4">
        <f>IFERROR(__xludf.DUMMYFUNCTION("""COMPUTED_VALUE"""),2.0)</f>
        <v>2</v>
      </c>
      <c r="K4495" s="4">
        <f>IFERROR(__xludf.DUMMYFUNCTION("""COMPUTED_VALUE"""),2023.0)</f>
        <v>2023</v>
      </c>
    </row>
    <row r="4496">
      <c r="A4496" s="1" t="s">
        <v>1133</v>
      </c>
      <c r="B4496" s="4" t="s">
        <v>36</v>
      </c>
      <c r="C4496" s="4" t="s">
        <v>24</v>
      </c>
      <c r="D4496" s="4" t="s">
        <v>39</v>
      </c>
      <c r="E4496" s="4">
        <v>3.0</v>
      </c>
      <c r="F4496" s="4">
        <v>5.0</v>
      </c>
      <c r="G4496" s="4">
        <v>15.0</v>
      </c>
      <c r="H4496" s="5">
        <v>44973.0</v>
      </c>
      <c r="I4496" s="4">
        <f>IFERROR(__xludf.DUMMYFUNCTION("SPLIT(H4496,""/"")"),16.0)</f>
        <v>16</v>
      </c>
      <c r="J4496" s="4">
        <f>IFERROR(__xludf.DUMMYFUNCTION("""COMPUTED_VALUE"""),2.0)</f>
        <v>2</v>
      </c>
      <c r="K4496" s="4">
        <f>IFERROR(__xludf.DUMMYFUNCTION("""COMPUTED_VALUE"""),2023.0)</f>
        <v>2023</v>
      </c>
    </row>
    <row r="4497">
      <c r="A4497" s="1" t="s">
        <v>4621</v>
      </c>
      <c r="B4497" s="4" t="s">
        <v>36</v>
      </c>
      <c r="C4497" s="4" t="s">
        <v>24</v>
      </c>
      <c r="D4497" s="4" t="s">
        <v>23</v>
      </c>
      <c r="E4497" s="4">
        <v>2.0</v>
      </c>
      <c r="F4497" s="4">
        <v>5.0</v>
      </c>
      <c r="G4497" s="4">
        <v>10.0</v>
      </c>
      <c r="H4497" s="5">
        <v>44975.0</v>
      </c>
      <c r="I4497" s="4">
        <f>IFERROR(__xludf.DUMMYFUNCTION("SPLIT(H4497,""/"")"),18.0)</f>
        <v>18</v>
      </c>
      <c r="J4497" s="4">
        <f>IFERROR(__xludf.DUMMYFUNCTION("""COMPUTED_VALUE"""),2.0)</f>
        <v>2</v>
      </c>
      <c r="K4497" s="4">
        <f>IFERROR(__xludf.DUMMYFUNCTION("""COMPUTED_VALUE"""),2023.0)</f>
        <v>2023</v>
      </c>
    </row>
    <row r="4498">
      <c r="A4498" s="1" t="s">
        <v>6647</v>
      </c>
      <c r="B4498" s="4" t="s">
        <v>36</v>
      </c>
      <c r="C4498" s="4" t="s">
        <v>30</v>
      </c>
      <c r="D4498" s="4" t="s">
        <v>39</v>
      </c>
      <c r="E4498" s="4">
        <v>4.0</v>
      </c>
      <c r="F4498" s="4">
        <v>5.0</v>
      </c>
      <c r="G4498" s="4">
        <v>20.0</v>
      </c>
      <c r="H4498" s="5">
        <v>44975.0</v>
      </c>
      <c r="I4498" s="4">
        <f>IFERROR(__xludf.DUMMYFUNCTION("SPLIT(H4498,""/"")"),18.0)</f>
        <v>18</v>
      </c>
      <c r="J4498" s="4">
        <f>IFERROR(__xludf.DUMMYFUNCTION("""COMPUTED_VALUE"""),2.0)</f>
        <v>2</v>
      </c>
      <c r="K4498" s="4">
        <f>IFERROR(__xludf.DUMMYFUNCTION("""COMPUTED_VALUE"""),2023.0)</f>
        <v>2023</v>
      </c>
    </row>
    <row r="4499">
      <c r="A4499" s="1" t="s">
        <v>9521</v>
      </c>
      <c r="B4499" s="4" t="s">
        <v>36</v>
      </c>
      <c r="C4499" s="4" t="s">
        <v>30</v>
      </c>
      <c r="D4499" s="4" t="s">
        <v>28</v>
      </c>
      <c r="E4499" s="4">
        <v>4.0</v>
      </c>
      <c r="F4499" s="4">
        <v>5.0</v>
      </c>
      <c r="G4499" s="4">
        <v>20.0</v>
      </c>
      <c r="H4499" s="5">
        <v>44975.0</v>
      </c>
      <c r="I4499" s="4">
        <f>IFERROR(__xludf.DUMMYFUNCTION("SPLIT(H4499,""/"")"),18.0)</f>
        <v>18</v>
      </c>
      <c r="J4499" s="4">
        <f>IFERROR(__xludf.DUMMYFUNCTION("""COMPUTED_VALUE"""),2.0)</f>
        <v>2</v>
      </c>
      <c r="K4499" s="4">
        <f>IFERROR(__xludf.DUMMYFUNCTION("""COMPUTED_VALUE"""),2023.0)</f>
        <v>2023</v>
      </c>
    </row>
    <row r="4500">
      <c r="A4500" s="1" t="s">
        <v>9578</v>
      </c>
      <c r="B4500" s="4" t="s">
        <v>36</v>
      </c>
      <c r="C4500" s="4" t="s">
        <v>30</v>
      </c>
      <c r="D4500" s="4" t="s">
        <v>39</v>
      </c>
      <c r="E4500" s="4">
        <v>3.0</v>
      </c>
      <c r="F4500" s="4">
        <v>5.0</v>
      </c>
      <c r="G4500" s="4">
        <v>15.0</v>
      </c>
      <c r="H4500" s="5">
        <v>44975.0</v>
      </c>
      <c r="I4500" s="4">
        <f>IFERROR(__xludf.DUMMYFUNCTION("SPLIT(H4500,""/"")"),18.0)</f>
        <v>18</v>
      </c>
      <c r="J4500" s="4">
        <f>IFERROR(__xludf.DUMMYFUNCTION("""COMPUTED_VALUE"""),2.0)</f>
        <v>2</v>
      </c>
      <c r="K4500" s="4">
        <f>IFERROR(__xludf.DUMMYFUNCTION("""COMPUTED_VALUE"""),2023.0)</f>
        <v>2023</v>
      </c>
    </row>
    <row r="4501">
      <c r="A4501" s="1" t="s">
        <v>2940</v>
      </c>
      <c r="B4501" s="4" t="s">
        <v>36</v>
      </c>
      <c r="C4501" s="4" t="s">
        <v>30</v>
      </c>
      <c r="D4501" s="4" t="s">
        <v>39</v>
      </c>
      <c r="E4501" s="4">
        <v>3.0</v>
      </c>
      <c r="F4501" s="4">
        <v>5.0</v>
      </c>
      <c r="G4501" s="4">
        <v>15.0</v>
      </c>
      <c r="H4501" s="5">
        <v>44976.0</v>
      </c>
      <c r="I4501" s="4">
        <f>IFERROR(__xludf.DUMMYFUNCTION("SPLIT(H4501,""/"")"),19.0)</f>
        <v>19</v>
      </c>
      <c r="J4501" s="4">
        <f>IFERROR(__xludf.DUMMYFUNCTION("""COMPUTED_VALUE"""),2.0)</f>
        <v>2</v>
      </c>
      <c r="K4501" s="4">
        <f>IFERROR(__xludf.DUMMYFUNCTION("""COMPUTED_VALUE"""),2023.0)</f>
        <v>2023</v>
      </c>
    </row>
    <row r="4502">
      <c r="A4502" s="1" t="s">
        <v>6514</v>
      </c>
      <c r="B4502" s="4" t="s">
        <v>36</v>
      </c>
      <c r="C4502" s="4" t="s">
        <v>24</v>
      </c>
      <c r="D4502" s="4" t="s">
        <v>30</v>
      </c>
      <c r="E4502" s="4">
        <v>3.0</v>
      </c>
      <c r="F4502" s="4">
        <v>5.0</v>
      </c>
      <c r="G4502" s="4">
        <v>15.0</v>
      </c>
      <c r="H4502" s="5">
        <v>44976.0</v>
      </c>
      <c r="I4502" s="4">
        <f>IFERROR(__xludf.DUMMYFUNCTION("SPLIT(H4502,""/"")"),19.0)</f>
        <v>19</v>
      </c>
      <c r="J4502" s="4">
        <f>IFERROR(__xludf.DUMMYFUNCTION("""COMPUTED_VALUE"""),2.0)</f>
        <v>2</v>
      </c>
      <c r="K4502" s="4">
        <f>IFERROR(__xludf.DUMMYFUNCTION("""COMPUTED_VALUE"""),2023.0)</f>
        <v>2023</v>
      </c>
    </row>
    <row r="4503">
      <c r="A4503" s="1" t="s">
        <v>3741</v>
      </c>
      <c r="B4503" s="4" t="s">
        <v>36</v>
      </c>
      <c r="C4503" s="4" t="s">
        <v>24</v>
      </c>
      <c r="D4503" s="4" t="s">
        <v>23</v>
      </c>
      <c r="E4503" s="4">
        <v>5.0</v>
      </c>
      <c r="F4503" s="4">
        <v>5.0</v>
      </c>
      <c r="G4503" s="4">
        <v>25.0</v>
      </c>
      <c r="H4503" s="5">
        <v>44976.0</v>
      </c>
      <c r="I4503" s="4">
        <f>IFERROR(__xludf.DUMMYFUNCTION("SPLIT(H4503,""/"")"),19.0)</f>
        <v>19</v>
      </c>
      <c r="J4503" s="4">
        <f>IFERROR(__xludf.DUMMYFUNCTION("""COMPUTED_VALUE"""),2.0)</f>
        <v>2</v>
      </c>
      <c r="K4503" s="4">
        <f>IFERROR(__xludf.DUMMYFUNCTION("""COMPUTED_VALUE"""),2023.0)</f>
        <v>2023</v>
      </c>
    </row>
    <row r="4504">
      <c r="A4504" s="1" t="s">
        <v>7652</v>
      </c>
      <c r="B4504" s="4" t="s">
        <v>36</v>
      </c>
      <c r="C4504" s="4" t="s">
        <v>30</v>
      </c>
      <c r="D4504" s="4" t="s">
        <v>28</v>
      </c>
      <c r="E4504" s="4">
        <v>4.0</v>
      </c>
      <c r="F4504" s="4">
        <v>5.0</v>
      </c>
      <c r="G4504" s="4">
        <v>20.0</v>
      </c>
      <c r="H4504" s="5">
        <v>44976.0</v>
      </c>
      <c r="I4504" s="4">
        <f>IFERROR(__xludf.DUMMYFUNCTION("SPLIT(H4504,""/"")"),19.0)</f>
        <v>19</v>
      </c>
      <c r="J4504" s="4">
        <f>IFERROR(__xludf.DUMMYFUNCTION("""COMPUTED_VALUE"""),2.0)</f>
        <v>2</v>
      </c>
      <c r="K4504" s="4">
        <f>IFERROR(__xludf.DUMMYFUNCTION("""COMPUTED_VALUE"""),2023.0)</f>
        <v>2023</v>
      </c>
    </row>
    <row r="4505">
      <c r="A4505" s="1" t="s">
        <v>698</v>
      </c>
      <c r="B4505" s="4" t="s">
        <v>36</v>
      </c>
      <c r="C4505" s="4" t="s">
        <v>29</v>
      </c>
      <c r="D4505" s="4" t="s">
        <v>23</v>
      </c>
      <c r="E4505" s="4">
        <v>5.0</v>
      </c>
      <c r="F4505" s="4">
        <v>5.0</v>
      </c>
      <c r="G4505" s="4">
        <v>25.0</v>
      </c>
      <c r="H4505" s="5">
        <v>44977.0</v>
      </c>
      <c r="I4505" s="4">
        <f>IFERROR(__xludf.DUMMYFUNCTION("SPLIT(H4505,""/"")"),20.0)</f>
        <v>20</v>
      </c>
      <c r="J4505" s="4">
        <f>IFERROR(__xludf.DUMMYFUNCTION("""COMPUTED_VALUE"""),2.0)</f>
        <v>2</v>
      </c>
      <c r="K4505" s="4">
        <f>IFERROR(__xludf.DUMMYFUNCTION("""COMPUTED_VALUE"""),2023.0)</f>
        <v>2023</v>
      </c>
    </row>
    <row r="4506">
      <c r="A4506" s="1" t="s">
        <v>8635</v>
      </c>
      <c r="B4506" s="4" t="s">
        <v>36</v>
      </c>
      <c r="C4506" s="4" t="s">
        <v>30</v>
      </c>
      <c r="D4506" s="4" t="s">
        <v>39</v>
      </c>
      <c r="E4506" s="4">
        <v>1.0</v>
      </c>
      <c r="F4506" s="4">
        <v>5.0</v>
      </c>
      <c r="G4506" s="4">
        <v>5.0</v>
      </c>
      <c r="H4506" s="5">
        <v>44978.0</v>
      </c>
      <c r="I4506" s="4">
        <f>IFERROR(__xludf.DUMMYFUNCTION("SPLIT(H4506,""/"")"),21.0)</f>
        <v>21</v>
      </c>
      <c r="J4506" s="4">
        <f>IFERROR(__xludf.DUMMYFUNCTION("""COMPUTED_VALUE"""),2.0)</f>
        <v>2</v>
      </c>
      <c r="K4506" s="4">
        <f>IFERROR(__xludf.DUMMYFUNCTION("""COMPUTED_VALUE"""),2023.0)</f>
        <v>2023</v>
      </c>
    </row>
    <row r="4507">
      <c r="A4507" s="1" t="s">
        <v>2441</v>
      </c>
      <c r="B4507" s="4" t="s">
        <v>36</v>
      </c>
      <c r="C4507" s="4" t="s">
        <v>30</v>
      </c>
      <c r="D4507" s="4" t="s">
        <v>39</v>
      </c>
      <c r="E4507" s="4">
        <v>2.0</v>
      </c>
      <c r="F4507" s="4">
        <v>5.0</v>
      </c>
      <c r="G4507" s="4">
        <v>10.0</v>
      </c>
      <c r="H4507" s="5">
        <v>44978.0</v>
      </c>
      <c r="I4507" s="4">
        <f>IFERROR(__xludf.DUMMYFUNCTION("SPLIT(H4507,""/"")"),21.0)</f>
        <v>21</v>
      </c>
      <c r="J4507" s="4">
        <f>IFERROR(__xludf.DUMMYFUNCTION("""COMPUTED_VALUE"""),2.0)</f>
        <v>2</v>
      </c>
      <c r="K4507" s="4">
        <f>IFERROR(__xludf.DUMMYFUNCTION("""COMPUTED_VALUE"""),2023.0)</f>
        <v>2023</v>
      </c>
    </row>
    <row r="4508">
      <c r="A4508" s="1" t="s">
        <v>5261</v>
      </c>
      <c r="B4508" s="4" t="s">
        <v>36</v>
      </c>
      <c r="C4508" s="4" t="s">
        <v>30</v>
      </c>
      <c r="D4508" s="4" t="s">
        <v>39</v>
      </c>
      <c r="E4508" s="4">
        <v>4.0</v>
      </c>
      <c r="F4508" s="4">
        <v>5.0</v>
      </c>
      <c r="G4508" s="4">
        <v>20.0</v>
      </c>
      <c r="H4508" s="5">
        <v>44978.0</v>
      </c>
      <c r="I4508" s="4">
        <f>IFERROR(__xludf.DUMMYFUNCTION("SPLIT(H4508,""/"")"),21.0)</f>
        <v>21</v>
      </c>
      <c r="J4508" s="4">
        <f>IFERROR(__xludf.DUMMYFUNCTION("""COMPUTED_VALUE"""),2.0)</f>
        <v>2</v>
      </c>
      <c r="K4508" s="4">
        <f>IFERROR(__xludf.DUMMYFUNCTION("""COMPUTED_VALUE"""),2023.0)</f>
        <v>2023</v>
      </c>
    </row>
    <row r="4509">
      <c r="A4509" s="1" t="s">
        <v>5693</v>
      </c>
      <c r="B4509" s="4" t="s">
        <v>36</v>
      </c>
      <c r="C4509" s="4" t="s">
        <v>30</v>
      </c>
      <c r="D4509" s="4" t="s">
        <v>39</v>
      </c>
      <c r="E4509" s="4">
        <v>4.0</v>
      </c>
      <c r="F4509" s="4">
        <v>5.0</v>
      </c>
      <c r="G4509" s="4">
        <v>20.0</v>
      </c>
      <c r="H4509" s="5">
        <v>44979.0</v>
      </c>
      <c r="I4509" s="4">
        <f>IFERROR(__xludf.DUMMYFUNCTION("SPLIT(H4509,""/"")"),22.0)</f>
        <v>22</v>
      </c>
      <c r="J4509" s="4">
        <f>IFERROR(__xludf.DUMMYFUNCTION("""COMPUTED_VALUE"""),2.0)</f>
        <v>2</v>
      </c>
      <c r="K4509" s="4">
        <f>IFERROR(__xludf.DUMMYFUNCTION("""COMPUTED_VALUE"""),2023.0)</f>
        <v>2023</v>
      </c>
    </row>
    <row r="4510">
      <c r="A4510" s="1" t="s">
        <v>9813</v>
      </c>
      <c r="B4510" s="4" t="s">
        <v>36</v>
      </c>
      <c r="C4510" s="4" t="s">
        <v>29</v>
      </c>
      <c r="D4510" s="4" t="s">
        <v>39</v>
      </c>
      <c r="E4510" s="4">
        <v>2.0</v>
      </c>
      <c r="F4510" s="4">
        <v>5.0</v>
      </c>
      <c r="G4510" s="4">
        <v>10.0</v>
      </c>
      <c r="H4510" s="5">
        <v>44979.0</v>
      </c>
      <c r="I4510" s="4">
        <f>IFERROR(__xludf.DUMMYFUNCTION("SPLIT(H4510,""/"")"),22.0)</f>
        <v>22</v>
      </c>
      <c r="J4510" s="4">
        <f>IFERROR(__xludf.DUMMYFUNCTION("""COMPUTED_VALUE"""),2.0)</f>
        <v>2</v>
      </c>
      <c r="K4510" s="4">
        <f>IFERROR(__xludf.DUMMYFUNCTION("""COMPUTED_VALUE"""),2023.0)</f>
        <v>2023</v>
      </c>
    </row>
    <row r="4511">
      <c r="A4511" s="1" t="s">
        <v>8564</v>
      </c>
      <c r="B4511" s="4" t="s">
        <v>36</v>
      </c>
      <c r="C4511" s="4" t="s">
        <v>29</v>
      </c>
      <c r="D4511" s="4" t="s">
        <v>39</v>
      </c>
      <c r="E4511" s="4">
        <v>5.0</v>
      </c>
      <c r="F4511" s="4">
        <v>5.0</v>
      </c>
      <c r="G4511" s="4">
        <v>25.0</v>
      </c>
      <c r="H4511" s="5">
        <v>44979.0</v>
      </c>
      <c r="I4511" s="4">
        <f>IFERROR(__xludf.DUMMYFUNCTION("SPLIT(H4511,""/"")"),22.0)</f>
        <v>22</v>
      </c>
      <c r="J4511" s="4">
        <f>IFERROR(__xludf.DUMMYFUNCTION("""COMPUTED_VALUE"""),2.0)</f>
        <v>2</v>
      </c>
      <c r="K4511" s="4">
        <f>IFERROR(__xludf.DUMMYFUNCTION("""COMPUTED_VALUE"""),2023.0)</f>
        <v>2023</v>
      </c>
    </row>
    <row r="4512">
      <c r="A4512" s="1" t="s">
        <v>8184</v>
      </c>
      <c r="B4512" s="4" t="s">
        <v>36</v>
      </c>
      <c r="C4512" s="4" t="s">
        <v>24</v>
      </c>
      <c r="D4512" s="4" t="s">
        <v>23</v>
      </c>
      <c r="E4512" s="4">
        <v>5.0</v>
      </c>
      <c r="F4512" s="4">
        <v>5.0</v>
      </c>
      <c r="G4512" s="4">
        <v>25.0</v>
      </c>
      <c r="H4512" s="5">
        <v>44979.0</v>
      </c>
      <c r="I4512" s="4">
        <f>IFERROR(__xludf.DUMMYFUNCTION("SPLIT(H4512,""/"")"),22.0)</f>
        <v>22</v>
      </c>
      <c r="J4512" s="4">
        <f>IFERROR(__xludf.DUMMYFUNCTION("""COMPUTED_VALUE"""),2.0)</f>
        <v>2</v>
      </c>
      <c r="K4512" s="4">
        <f>IFERROR(__xludf.DUMMYFUNCTION("""COMPUTED_VALUE"""),2023.0)</f>
        <v>2023</v>
      </c>
    </row>
    <row r="4513">
      <c r="A4513" s="1" t="s">
        <v>1841</v>
      </c>
      <c r="B4513" s="4" t="s">
        <v>36</v>
      </c>
      <c r="C4513" s="4" t="s">
        <v>30</v>
      </c>
      <c r="D4513" s="4" t="s">
        <v>23</v>
      </c>
      <c r="E4513" s="4">
        <v>4.0</v>
      </c>
      <c r="F4513" s="4">
        <v>5.0</v>
      </c>
      <c r="G4513" s="4">
        <v>20.0</v>
      </c>
      <c r="H4513" s="5">
        <v>44980.0</v>
      </c>
      <c r="I4513" s="4">
        <f>IFERROR(__xludf.DUMMYFUNCTION("SPLIT(H4513,""/"")"),23.0)</f>
        <v>23</v>
      </c>
      <c r="J4513" s="4">
        <f>IFERROR(__xludf.DUMMYFUNCTION("""COMPUTED_VALUE"""),2.0)</f>
        <v>2</v>
      </c>
      <c r="K4513" s="4">
        <f>IFERROR(__xludf.DUMMYFUNCTION("""COMPUTED_VALUE"""),2023.0)</f>
        <v>2023</v>
      </c>
    </row>
    <row r="4514">
      <c r="A4514" s="1" t="s">
        <v>8733</v>
      </c>
      <c r="B4514" s="4" t="s">
        <v>36</v>
      </c>
      <c r="C4514" s="4" t="s">
        <v>30</v>
      </c>
      <c r="D4514" s="4" t="s">
        <v>28</v>
      </c>
      <c r="E4514" s="4">
        <v>2.0</v>
      </c>
      <c r="F4514" s="4">
        <v>5.0</v>
      </c>
      <c r="G4514" s="4">
        <v>10.0</v>
      </c>
      <c r="H4514" s="5">
        <v>44981.0</v>
      </c>
      <c r="I4514" s="4">
        <f>IFERROR(__xludf.DUMMYFUNCTION("SPLIT(H4514,""/"")"),24.0)</f>
        <v>24</v>
      </c>
      <c r="J4514" s="4">
        <f>IFERROR(__xludf.DUMMYFUNCTION("""COMPUTED_VALUE"""),2.0)</f>
        <v>2</v>
      </c>
      <c r="K4514" s="4">
        <f>IFERROR(__xludf.DUMMYFUNCTION("""COMPUTED_VALUE"""),2023.0)</f>
        <v>2023</v>
      </c>
    </row>
    <row r="4515">
      <c r="A4515" s="1" t="s">
        <v>3804</v>
      </c>
      <c r="B4515" s="4" t="s">
        <v>36</v>
      </c>
      <c r="C4515" s="4" t="s">
        <v>30</v>
      </c>
      <c r="D4515" s="4" t="s">
        <v>23</v>
      </c>
      <c r="E4515" s="4">
        <v>1.0</v>
      </c>
      <c r="F4515" s="4">
        <v>5.0</v>
      </c>
      <c r="G4515" s="4">
        <v>5.0</v>
      </c>
      <c r="H4515" s="5">
        <v>44981.0</v>
      </c>
      <c r="I4515" s="4">
        <f>IFERROR(__xludf.DUMMYFUNCTION("SPLIT(H4515,""/"")"),24.0)</f>
        <v>24</v>
      </c>
      <c r="J4515" s="4">
        <f>IFERROR(__xludf.DUMMYFUNCTION("""COMPUTED_VALUE"""),2.0)</f>
        <v>2</v>
      </c>
      <c r="K4515" s="4">
        <f>IFERROR(__xludf.DUMMYFUNCTION("""COMPUTED_VALUE"""),2023.0)</f>
        <v>2023</v>
      </c>
    </row>
    <row r="4516">
      <c r="A4516" s="1" t="s">
        <v>158</v>
      </c>
      <c r="B4516" s="4" t="s">
        <v>36</v>
      </c>
      <c r="C4516" s="4" t="s">
        <v>24</v>
      </c>
      <c r="D4516" s="4" t="s">
        <v>23</v>
      </c>
      <c r="E4516" s="4">
        <v>2.0</v>
      </c>
      <c r="F4516" s="4">
        <v>5.0</v>
      </c>
      <c r="G4516" s="4">
        <v>10.0</v>
      </c>
      <c r="H4516" s="5">
        <v>44981.0</v>
      </c>
      <c r="I4516" s="4">
        <f>IFERROR(__xludf.DUMMYFUNCTION("SPLIT(H4516,""/"")"),24.0)</f>
        <v>24</v>
      </c>
      <c r="J4516" s="4">
        <f>IFERROR(__xludf.DUMMYFUNCTION("""COMPUTED_VALUE"""),2.0)</f>
        <v>2</v>
      </c>
      <c r="K4516" s="4">
        <f>IFERROR(__xludf.DUMMYFUNCTION("""COMPUTED_VALUE"""),2023.0)</f>
        <v>2023</v>
      </c>
    </row>
    <row r="4517">
      <c r="A4517" s="1" t="s">
        <v>8921</v>
      </c>
      <c r="B4517" s="4" t="s">
        <v>36</v>
      </c>
      <c r="C4517" s="4" t="s">
        <v>30</v>
      </c>
      <c r="D4517" s="4" t="s">
        <v>30</v>
      </c>
      <c r="E4517" s="4">
        <v>4.0</v>
      </c>
      <c r="F4517" s="4">
        <v>5.0</v>
      </c>
      <c r="G4517" s="4">
        <v>20.0</v>
      </c>
      <c r="H4517" s="5">
        <v>44981.0</v>
      </c>
      <c r="I4517" s="4">
        <f>IFERROR(__xludf.DUMMYFUNCTION("SPLIT(H4517,""/"")"),24.0)</f>
        <v>24</v>
      </c>
      <c r="J4517" s="4">
        <f>IFERROR(__xludf.DUMMYFUNCTION("""COMPUTED_VALUE"""),2.0)</f>
        <v>2</v>
      </c>
      <c r="K4517" s="4">
        <f>IFERROR(__xludf.DUMMYFUNCTION("""COMPUTED_VALUE"""),2023.0)</f>
        <v>2023</v>
      </c>
    </row>
    <row r="4518">
      <c r="A4518" s="1" t="s">
        <v>9954</v>
      </c>
      <c r="B4518" s="4" t="s">
        <v>36</v>
      </c>
      <c r="C4518" s="4" t="s">
        <v>29</v>
      </c>
      <c r="D4518" s="4" t="s">
        <v>30</v>
      </c>
      <c r="E4518" s="4">
        <v>1.0</v>
      </c>
      <c r="F4518" s="4">
        <v>5.0</v>
      </c>
      <c r="G4518" s="4">
        <v>5.0</v>
      </c>
      <c r="H4518" s="5">
        <v>44981.0</v>
      </c>
      <c r="I4518" s="4">
        <f>IFERROR(__xludf.DUMMYFUNCTION("SPLIT(H4518,""/"")"),24.0)</f>
        <v>24</v>
      </c>
      <c r="J4518" s="4">
        <f>IFERROR(__xludf.DUMMYFUNCTION("""COMPUTED_VALUE"""),2.0)</f>
        <v>2</v>
      </c>
      <c r="K4518" s="4">
        <f>IFERROR(__xludf.DUMMYFUNCTION("""COMPUTED_VALUE"""),2023.0)</f>
        <v>2023</v>
      </c>
    </row>
    <row r="4519">
      <c r="A4519" s="1" t="s">
        <v>8166</v>
      </c>
      <c r="B4519" s="4" t="s">
        <v>36</v>
      </c>
      <c r="C4519" s="4" t="s">
        <v>30</v>
      </c>
      <c r="D4519" s="4" t="s">
        <v>23</v>
      </c>
      <c r="E4519" s="4">
        <v>4.0</v>
      </c>
      <c r="F4519" s="4">
        <v>5.0</v>
      </c>
      <c r="G4519" s="4">
        <v>20.0</v>
      </c>
      <c r="H4519" s="5">
        <v>44982.0</v>
      </c>
      <c r="I4519" s="4">
        <f>IFERROR(__xludf.DUMMYFUNCTION("SPLIT(H4519,""/"")"),25.0)</f>
        <v>25</v>
      </c>
      <c r="J4519" s="4">
        <f>IFERROR(__xludf.DUMMYFUNCTION("""COMPUTED_VALUE"""),2.0)</f>
        <v>2</v>
      </c>
      <c r="K4519" s="4">
        <f>IFERROR(__xludf.DUMMYFUNCTION("""COMPUTED_VALUE"""),2023.0)</f>
        <v>2023</v>
      </c>
    </row>
    <row r="4520">
      <c r="A4520" s="1" t="s">
        <v>5307</v>
      </c>
      <c r="B4520" s="4" t="s">
        <v>36</v>
      </c>
      <c r="C4520" s="4" t="s">
        <v>30</v>
      </c>
      <c r="D4520" s="4" t="s">
        <v>39</v>
      </c>
      <c r="E4520" s="4">
        <v>2.0</v>
      </c>
      <c r="F4520" s="4">
        <v>5.0</v>
      </c>
      <c r="G4520" s="4">
        <v>10.0</v>
      </c>
      <c r="H4520" s="5">
        <v>44982.0</v>
      </c>
      <c r="I4520" s="4">
        <f>IFERROR(__xludf.DUMMYFUNCTION("SPLIT(H4520,""/"")"),25.0)</f>
        <v>25</v>
      </c>
      <c r="J4520" s="4">
        <f>IFERROR(__xludf.DUMMYFUNCTION("""COMPUTED_VALUE"""),2.0)</f>
        <v>2</v>
      </c>
      <c r="K4520" s="4">
        <f>IFERROR(__xludf.DUMMYFUNCTION("""COMPUTED_VALUE"""),2023.0)</f>
        <v>2023</v>
      </c>
    </row>
    <row r="4521">
      <c r="A4521" s="1" t="s">
        <v>6150</v>
      </c>
      <c r="B4521" s="4" t="s">
        <v>36</v>
      </c>
      <c r="C4521" s="4" t="s">
        <v>24</v>
      </c>
      <c r="D4521" s="4" t="s">
        <v>28</v>
      </c>
      <c r="E4521" s="4">
        <v>5.0</v>
      </c>
      <c r="F4521" s="4">
        <v>5.0</v>
      </c>
      <c r="G4521" s="4">
        <v>25.0</v>
      </c>
      <c r="H4521" s="5">
        <v>44982.0</v>
      </c>
      <c r="I4521" s="4">
        <f>IFERROR(__xludf.DUMMYFUNCTION("SPLIT(H4521,""/"")"),25.0)</f>
        <v>25</v>
      </c>
      <c r="J4521" s="4">
        <f>IFERROR(__xludf.DUMMYFUNCTION("""COMPUTED_VALUE"""),2.0)</f>
        <v>2</v>
      </c>
      <c r="K4521" s="4">
        <f>IFERROR(__xludf.DUMMYFUNCTION("""COMPUTED_VALUE"""),2023.0)</f>
        <v>2023</v>
      </c>
    </row>
    <row r="4522">
      <c r="A4522" s="1" t="s">
        <v>144</v>
      </c>
      <c r="B4522" s="4" t="s">
        <v>36</v>
      </c>
      <c r="C4522" s="4" t="s">
        <v>29</v>
      </c>
      <c r="D4522" s="4" t="s">
        <v>30</v>
      </c>
      <c r="E4522" s="4">
        <v>4.0</v>
      </c>
      <c r="F4522" s="4">
        <v>5.0</v>
      </c>
      <c r="G4522" s="4">
        <v>20.0</v>
      </c>
      <c r="H4522" s="5">
        <v>44982.0</v>
      </c>
      <c r="I4522" s="4">
        <f>IFERROR(__xludf.DUMMYFUNCTION("SPLIT(H4522,""/"")"),25.0)</f>
        <v>25</v>
      </c>
      <c r="J4522" s="4">
        <f>IFERROR(__xludf.DUMMYFUNCTION("""COMPUTED_VALUE"""),2.0)</f>
        <v>2</v>
      </c>
      <c r="K4522" s="4">
        <f>IFERROR(__xludf.DUMMYFUNCTION("""COMPUTED_VALUE"""),2023.0)</f>
        <v>2023</v>
      </c>
    </row>
    <row r="4523">
      <c r="A4523" s="1" t="s">
        <v>7369</v>
      </c>
      <c r="B4523" s="4" t="s">
        <v>36</v>
      </c>
      <c r="C4523" s="4" t="s">
        <v>30</v>
      </c>
      <c r="D4523" s="4" t="s">
        <v>23</v>
      </c>
      <c r="E4523" s="4">
        <v>2.0</v>
      </c>
      <c r="F4523" s="4">
        <v>5.0</v>
      </c>
      <c r="G4523" s="4">
        <v>10.0</v>
      </c>
      <c r="H4523" s="5">
        <v>44982.0</v>
      </c>
      <c r="I4523" s="4">
        <f>IFERROR(__xludf.DUMMYFUNCTION("SPLIT(H4523,""/"")"),25.0)</f>
        <v>25</v>
      </c>
      <c r="J4523" s="4">
        <f>IFERROR(__xludf.DUMMYFUNCTION("""COMPUTED_VALUE"""),2.0)</f>
        <v>2</v>
      </c>
      <c r="K4523" s="4">
        <f>IFERROR(__xludf.DUMMYFUNCTION("""COMPUTED_VALUE"""),2023.0)</f>
        <v>2023</v>
      </c>
    </row>
    <row r="4524">
      <c r="A4524" s="1" t="s">
        <v>5205</v>
      </c>
      <c r="B4524" s="4" t="s">
        <v>36</v>
      </c>
      <c r="C4524" s="4" t="s">
        <v>29</v>
      </c>
      <c r="D4524" s="4" t="s">
        <v>28</v>
      </c>
      <c r="E4524" s="4">
        <v>1.0</v>
      </c>
      <c r="F4524" s="4">
        <v>5.0</v>
      </c>
      <c r="G4524" s="4">
        <v>5.0</v>
      </c>
      <c r="H4524" s="5">
        <v>44982.0</v>
      </c>
      <c r="I4524" s="4">
        <f>IFERROR(__xludf.DUMMYFUNCTION("SPLIT(H4524,""/"")"),25.0)</f>
        <v>25</v>
      </c>
      <c r="J4524" s="4">
        <f>IFERROR(__xludf.DUMMYFUNCTION("""COMPUTED_VALUE"""),2.0)</f>
        <v>2</v>
      </c>
      <c r="K4524" s="4">
        <f>IFERROR(__xludf.DUMMYFUNCTION("""COMPUTED_VALUE"""),2023.0)</f>
        <v>2023</v>
      </c>
    </row>
    <row r="4525">
      <c r="A4525" s="1" t="s">
        <v>357</v>
      </c>
      <c r="B4525" s="4" t="s">
        <v>36</v>
      </c>
      <c r="C4525" s="4" t="s">
        <v>24</v>
      </c>
      <c r="D4525" s="4" t="s">
        <v>39</v>
      </c>
      <c r="E4525" s="4">
        <v>4.0</v>
      </c>
      <c r="F4525" s="4">
        <v>5.0</v>
      </c>
      <c r="G4525" s="4">
        <v>20.0</v>
      </c>
      <c r="H4525" s="5">
        <v>44983.0</v>
      </c>
      <c r="I4525" s="4">
        <f>IFERROR(__xludf.DUMMYFUNCTION("SPLIT(H4525,""/"")"),26.0)</f>
        <v>26</v>
      </c>
      <c r="J4525" s="4">
        <f>IFERROR(__xludf.DUMMYFUNCTION("""COMPUTED_VALUE"""),2.0)</f>
        <v>2</v>
      </c>
      <c r="K4525" s="4">
        <f>IFERROR(__xludf.DUMMYFUNCTION("""COMPUTED_VALUE"""),2023.0)</f>
        <v>2023</v>
      </c>
    </row>
    <row r="4526">
      <c r="A4526" s="1" t="s">
        <v>6769</v>
      </c>
      <c r="B4526" s="4" t="s">
        <v>36</v>
      </c>
      <c r="C4526" s="4" t="s">
        <v>30</v>
      </c>
      <c r="D4526" s="4" t="s">
        <v>23</v>
      </c>
      <c r="E4526" s="4">
        <v>4.0</v>
      </c>
      <c r="F4526" s="4">
        <v>5.0</v>
      </c>
      <c r="G4526" s="4">
        <v>20.0</v>
      </c>
      <c r="H4526" s="5">
        <v>44983.0</v>
      </c>
      <c r="I4526" s="4">
        <f>IFERROR(__xludf.DUMMYFUNCTION("SPLIT(H4526,""/"")"),26.0)</f>
        <v>26</v>
      </c>
      <c r="J4526" s="4">
        <f>IFERROR(__xludf.DUMMYFUNCTION("""COMPUTED_VALUE"""),2.0)</f>
        <v>2</v>
      </c>
      <c r="K4526" s="4">
        <f>IFERROR(__xludf.DUMMYFUNCTION("""COMPUTED_VALUE"""),2023.0)</f>
        <v>2023</v>
      </c>
    </row>
    <row r="4527">
      <c r="A4527" s="1" t="s">
        <v>1455</v>
      </c>
      <c r="B4527" s="4" t="s">
        <v>36</v>
      </c>
      <c r="C4527" s="4" t="s">
        <v>30</v>
      </c>
      <c r="D4527" s="4" t="s">
        <v>39</v>
      </c>
      <c r="E4527" s="4">
        <v>2.0</v>
      </c>
      <c r="F4527" s="4">
        <v>5.0</v>
      </c>
      <c r="G4527" s="4">
        <v>10.0</v>
      </c>
      <c r="H4527" s="5">
        <v>44984.0</v>
      </c>
      <c r="I4527" s="4">
        <f>IFERROR(__xludf.DUMMYFUNCTION("SPLIT(H4527,""/"")"),27.0)</f>
        <v>27</v>
      </c>
      <c r="J4527" s="4">
        <f>IFERROR(__xludf.DUMMYFUNCTION("""COMPUTED_VALUE"""),2.0)</f>
        <v>2</v>
      </c>
      <c r="K4527" s="4">
        <f>IFERROR(__xludf.DUMMYFUNCTION("""COMPUTED_VALUE"""),2023.0)</f>
        <v>2023</v>
      </c>
    </row>
    <row r="4528">
      <c r="A4528" s="1" t="s">
        <v>6621</v>
      </c>
      <c r="B4528" s="4" t="s">
        <v>36</v>
      </c>
      <c r="C4528" s="4" t="s">
        <v>30</v>
      </c>
      <c r="D4528" s="4" t="s">
        <v>28</v>
      </c>
      <c r="E4528" s="4">
        <v>2.0</v>
      </c>
      <c r="F4528" s="4">
        <v>5.0</v>
      </c>
      <c r="G4528" s="4">
        <v>10.0</v>
      </c>
      <c r="H4528" s="5">
        <v>44984.0</v>
      </c>
      <c r="I4528" s="4">
        <f>IFERROR(__xludf.DUMMYFUNCTION("SPLIT(H4528,""/"")"),27.0)</f>
        <v>27</v>
      </c>
      <c r="J4528" s="4">
        <f>IFERROR(__xludf.DUMMYFUNCTION("""COMPUTED_VALUE"""),2.0)</f>
        <v>2</v>
      </c>
      <c r="K4528" s="4">
        <f>IFERROR(__xludf.DUMMYFUNCTION("""COMPUTED_VALUE"""),2023.0)</f>
        <v>2023</v>
      </c>
    </row>
    <row r="4529">
      <c r="A4529" s="1" t="s">
        <v>7827</v>
      </c>
      <c r="B4529" s="4" t="s">
        <v>36</v>
      </c>
      <c r="C4529" s="4" t="s">
        <v>29</v>
      </c>
      <c r="D4529" s="4" t="s">
        <v>39</v>
      </c>
      <c r="E4529" s="4">
        <v>5.0</v>
      </c>
      <c r="F4529" s="4">
        <v>5.0</v>
      </c>
      <c r="G4529" s="4">
        <v>25.0</v>
      </c>
      <c r="H4529" s="5">
        <v>44984.0</v>
      </c>
      <c r="I4529" s="4">
        <f>IFERROR(__xludf.DUMMYFUNCTION("SPLIT(H4529,""/"")"),27.0)</f>
        <v>27</v>
      </c>
      <c r="J4529" s="4">
        <f>IFERROR(__xludf.DUMMYFUNCTION("""COMPUTED_VALUE"""),2.0)</f>
        <v>2</v>
      </c>
      <c r="K4529" s="4">
        <f>IFERROR(__xludf.DUMMYFUNCTION("""COMPUTED_VALUE"""),2023.0)</f>
        <v>2023</v>
      </c>
    </row>
    <row r="4530">
      <c r="A4530" s="1" t="s">
        <v>6400</v>
      </c>
      <c r="B4530" s="4" t="s">
        <v>36</v>
      </c>
      <c r="C4530" s="4" t="s">
        <v>24</v>
      </c>
      <c r="D4530" s="4" t="s">
        <v>30</v>
      </c>
      <c r="E4530" s="4">
        <v>1.0</v>
      </c>
      <c r="F4530" s="4">
        <v>5.0</v>
      </c>
      <c r="G4530" s="4">
        <v>5.0</v>
      </c>
      <c r="H4530" s="5">
        <v>44984.0</v>
      </c>
      <c r="I4530" s="4">
        <f>IFERROR(__xludf.DUMMYFUNCTION("SPLIT(H4530,""/"")"),27.0)</f>
        <v>27</v>
      </c>
      <c r="J4530" s="4">
        <f>IFERROR(__xludf.DUMMYFUNCTION("""COMPUTED_VALUE"""),2.0)</f>
        <v>2</v>
      </c>
      <c r="K4530" s="4">
        <f>IFERROR(__xludf.DUMMYFUNCTION("""COMPUTED_VALUE"""),2023.0)</f>
        <v>2023</v>
      </c>
    </row>
    <row r="4531">
      <c r="A4531" s="1" t="s">
        <v>5986</v>
      </c>
      <c r="B4531" s="4" t="s">
        <v>36</v>
      </c>
      <c r="C4531" s="4" t="s">
        <v>30</v>
      </c>
      <c r="D4531" s="4" t="s">
        <v>28</v>
      </c>
      <c r="E4531" s="4">
        <v>1.0</v>
      </c>
      <c r="F4531" s="4">
        <v>5.0</v>
      </c>
      <c r="G4531" s="4">
        <v>5.0</v>
      </c>
      <c r="H4531" s="5">
        <v>44984.0</v>
      </c>
      <c r="I4531" s="4">
        <f>IFERROR(__xludf.DUMMYFUNCTION("SPLIT(H4531,""/"")"),27.0)</f>
        <v>27</v>
      </c>
      <c r="J4531" s="4">
        <f>IFERROR(__xludf.DUMMYFUNCTION("""COMPUTED_VALUE"""),2.0)</f>
        <v>2</v>
      </c>
      <c r="K4531" s="4">
        <f>IFERROR(__xludf.DUMMYFUNCTION("""COMPUTED_VALUE"""),2023.0)</f>
        <v>2023</v>
      </c>
    </row>
    <row r="4532">
      <c r="A4532" s="1" t="s">
        <v>9190</v>
      </c>
      <c r="B4532" s="4" t="s">
        <v>36</v>
      </c>
      <c r="C4532" s="4" t="s">
        <v>30</v>
      </c>
      <c r="D4532" s="4" t="s">
        <v>28</v>
      </c>
      <c r="E4532" s="4">
        <v>1.0</v>
      </c>
      <c r="F4532" s="4">
        <v>5.0</v>
      </c>
      <c r="G4532" s="4">
        <v>5.0</v>
      </c>
      <c r="H4532" s="5">
        <v>44985.0</v>
      </c>
      <c r="I4532" s="4">
        <f>IFERROR(__xludf.DUMMYFUNCTION("SPLIT(H4532,""/"")"),28.0)</f>
        <v>28</v>
      </c>
      <c r="J4532" s="4">
        <f>IFERROR(__xludf.DUMMYFUNCTION("""COMPUTED_VALUE"""),2.0)</f>
        <v>2</v>
      </c>
      <c r="K4532" s="4">
        <f>IFERROR(__xludf.DUMMYFUNCTION("""COMPUTED_VALUE"""),2023.0)</f>
        <v>2023</v>
      </c>
    </row>
    <row r="4533">
      <c r="A4533" s="1" t="s">
        <v>8842</v>
      </c>
      <c r="B4533" s="4" t="s">
        <v>36</v>
      </c>
      <c r="C4533" s="4" t="s">
        <v>24</v>
      </c>
      <c r="D4533" s="4" t="s">
        <v>23</v>
      </c>
      <c r="E4533" s="4">
        <v>2.0</v>
      </c>
      <c r="F4533" s="4">
        <v>5.0</v>
      </c>
      <c r="G4533" s="4">
        <v>10.0</v>
      </c>
      <c r="H4533" s="5">
        <v>44985.0</v>
      </c>
      <c r="I4533" s="4">
        <f>IFERROR(__xludf.DUMMYFUNCTION("SPLIT(H4533,""/"")"),28.0)</f>
        <v>28</v>
      </c>
      <c r="J4533" s="4">
        <f>IFERROR(__xludf.DUMMYFUNCTION("""COMPUTED_VALUE"""),2.0)</f>
        <v>2</v>
      </c>
      <c r="K4533" s="4">
        <f>IFERROR(__xludf.DUMMYFUNCTION("""COMPUTED_VALUE"""),2023.0)</f>
        <v>2023</v>
      </c>
    </row>
    <row r="4534">
      <c r="A4534" s="1" t="s">
        <v>1064</v>
      </c>
      <c r="B4534" s="4" t="s">
        <v>36</v>
      </c>
      <c r="C4534" s="4" t="s">
        <v>29</v>
      </c>
      <c r="D4534" s="4" t="s">
        <v>28</v>
      </c>
      <c r="E4534" s="4">
        <v>4.0</v>
      </c>
      <c r="F4534" s="4">
        <v>5.0</v>
      </c>
      <c r="G4534" s="4">
        <v>20.0</v>
      </c>
      <c r="H4534" s="5">
        <v>44986.0</v>
      </c>
      <c r="I4534" s="4">
        <f>IFERROR(__xludf.DUMMYFUNCTION("SPLIT(H4534,""/"")"),1.0)</f>
        <v>1</v>
      </c>
      <c r="J4534" s="4">
        <f>IFERROR(__xludf.DUMMYFUNCTION("""COMPUTED_VALUE"""),3.0)</f>
        <v>3</v>
      </c>
      <c r="K4534" s="4">
        <f>IFERROR(__xludf.DUMMYFUNCTION("""COMPUTED_VALUE"""),2023.0)</f>
        <v>2023</v>
      </c>
    </row>
    <row r="4535">
      <c r="A4535" s="1" t="s">
        <v>3141</v>
      </c>
      <c r="B4535" s="4" t="s">
        <v>36</v>
      </c>
      <c r="C4535" s="4" t="s">
        <v>29</v>
      </c>
      <c r="D4535" s="4" t="s">
        <v>39</v>
      </c>
      <c r="E4535" s="4">
        <v>5.0</v>
      </c>
      <c r="F4535" s="4">
        <v>5.0</v>
      </c>
      <c r="G4535" s="4">
        <v>25.0</v>
      </c>
      <c r="H4535" s="5">
        <v>44986.0</v>
      </c>
      <c r="I4535" s="4">
        <f>IFERROR(__xludf.DUMMYFUNCTION("SPLIT(H4535,""/"")"),1.0)</f>
        <v>1</v>
      </c>
      <c r="J4535" s="4">
        <f>IFERROR(__xludf.DUMMYFUNCTION("""COMPUTED_VALUE"""),3.0)</f>
        <v>3</v>
      </c>
      <c r="K4535" s="4">
        <f>IFERROR(__xludf.DUMMYFUNCTION("""COMPUTED_VALUE"""),2023.0)</f>
        <v>2023</v>
      </c>
    </row>
    <row r="4536">
      <c r="A4536" s="1" t="s">
        <v>741</v>
      </c>
      <c r="B4536" s="4" t="s">
        <v>36</v>
      </c>
      <c r="C4536" s="4" t="s">
        <v>30</v>
      </c>
      <c r="D4536" s="4" t="s">
        <v>39</v>
      </c>
      <c r="E4536" s="4">
        <v>1.0</v>
      </c>
      <c r="F4536" s="4">
        <v>5.0</v>
      </c>
      <c r="G4536" s="4">
        <v>5.0</v>
      </c>
      <c r="H4536" s="5">
        <v>44987.0</v>
      </c>
      <c r="I4536" s="4">
        <f>IFERROR(__xludf.DUMMYFUNCTION("SPLIT(H4536,""/"")"),2.0)</f>
        <v>2</v>
      </c>
      <c r="J4536" s="4">
        <f>IFERROR(__xludf.DUMMYFUNCTION("""COMPUTED_VALUE"""),3.0)</f>
        <v>3</v>
      </c>
      <c r="K4536" s="4">
        <f>IFERROR(__xludf.DUMMYFUNCTION("""COMPUTED_VALUE"""),2023.0)</f>
        <v>2023</v>
      </c>
    </row>
    <row r="4537">
      <c r="A4537" s="1" t="s">
        <v>5670</v>
      </c>
      <c r="B4537" s="4" t="s">
        <v>36</v>
      </c>
      <c r="C4537" s="4" t="s">
        <v>30</v>
      </c>
      <c r="D4537" s="4" t="s">
        <v>23</v>
      </c>
      <c r="E4537" s="4">
        <v>3.0</v>
      </c>
      <c r="F4537" s="4">
        <v>5.0</v>
      </c>
      <c r="G4537" s="4">
        <v>15.0</v>
      </c>
      <c r="H4537" s="5">
        <v>44987.0</v>
      </c>
      <c r="I4537" s="4">
        <f>IFERROR(__xludf.DUMMYFUNCTION("SPLIT(H4537,""/"")"),2.0)</f>
        <v>2</v>
      </c>
      <c r="J4537" s="4">
        <f>IFERROR(__xludf.DUMMYFUNCTION("""COMPUTED_VALUE"""),3.0)</f>
        <v>3</v>
      </c>
      <c r="K4537" s="4">
        <f>IFERROR(__xludf.DUMMYFUNCTION("""COMPUTED_VALUE"""),2023.0)</f>
        <v>2023</v>
      </c>
    </row>
    <row r="4538">
      <c r="A4538" s="1" t="s">
        <v>6386</v>
      </c>
      <c r="B4538" s="4" t="s">
        <v>36</v>
      </c>
      <c r="C4538" s="4" t="s">
        <v>24</v>
      </c>
      <c r="D4538" s="4" t="s">
        <v>39</v>
      </c>
      <c r="E4538" s="4">
        <v>4.0</v>
      </c>
      <c r="F4538" s="4">
        <v>5.0</v>
      </c>
      <c r="G4538" s="4">
        <v>20.0</v>
      </c>
      <c r="H4538" s="5">
        <v>44987.0</v>
      </c>
      <c r="I4538" s="4">
        <f>IFERROR(__xludf.DUMMYFUNCTION("SPLIT(H4538,""/"")"),2.0)</f>
        <v>2</v>
      </c>
      <c r="J4538" s="4">
        <f>IFERROR(__xludf.DUMMYFUNCTION("""COMPUTED_VALUE"""),3.0)</f>
        <v>3</v>
      </c>
      <c r="K4538" s="4">
        <f>IFERROR(__xludf.DUMMYFUNCTION("""COMPUTED_VALUE"""),2023.0)</f>
        <v>2023</v>
      </c>
    </row>
    <row r="4539">
      <c r="A4539" s="1" t="s">
        <v>6752</v>
      </c>
      <c r="B4539" s="4" t="s">
        <v>36</v>
      </c>
      <c r="C4539" s="4" t="s">
        <v>29</v>
      </c>
      <c r="D4539" s="4" t="s">
        <v>30</v>
      </c>
      <c r="E4539" s="4">
        <v>3.0</v>
      </c>
      <c r="F4539" s="4">
        <v>5.0</v>
      </c>
      <c r="G4539" s="4">
        <v>15.0</v>
      </c>
      <c r="H4539" s="5">
        <v>44988.0</v>
      </c>
      <c r="I4539" s="4">
        <f>IFERROR(__xludf.DUMMYFUNCTION("SPLIT(H4539,""/"")"),3.0)</f>
        <v>3</v>
      </c>
      <c r="J4539" s="4">
        <f>IFERROR(__xludf.DUMMYFUNCTION("""COMPUTED_VALUE"""),3.0)</f>
        <v>3</v>
      </c>
      <c r="K4539" s="4">
        <f>IFERROR(__xludf.DUMMYFUNCTION("""COMPUTED_VALUE"""),2023.0)</f>
        <v>2023</v>
      </c>
    </row>
    <row r="4540">
      <c r="A4540" s="1" t="s">
        <v>2411</v>
      </c>
      <c r="B4540" s="4" t="s">
        <v>36</v>
      </c>
      <c r="C4540" s="4" t="s">
        <v>29</v>
      </c>
      <c r="D4540" s="4" t="s">
        <v>30</v>
      </c>
      <c r="E4540" s="4">
        <v>4.0</v>
      </c>
      <c r="F4540" s="4">
        <v>5.0</v>
      </c>
      <c r="G4540" s="4">
        <v>20.0</v>
      </c>
      <c r="H4540" s="5">
        <v>44988.0</v>
      </c>
      <c r="I4540" s="4">
        <f>IFERROR(__xludf.DUMMYFUNCTION("SPLIT(H4540,""/"")"),3.0)</f>
        <v>3</v>
      </c>
      <c r="J4540" s="4">
        <f>IFERROR(__xludf.DUMMYFUNCTION("""COMPUTED_VALUE"""),3.0)</f>
        <v>3</v>
      </c>
      <c r="K4540" s="4">
        <f>IFERROR(__xludf.DUMMYFUNCTION("""COMPUTED_VALUE"""),2023.0)</f>
        <v>2023</v>
      </c>
    </row>
    <row r="4541">
      <c r="A4541" s="1" t="s">
        <v>9436</v>
      </c>
      <c r="B4541" s="4" t="s">
        <v>36</v>
      </c>
      <c r="C4541" s="4" t="s">
        <v>29</v>
      </c>
      <c r="D4541" s="4" t="s">
        <v>28</v>
      </c>
      <c r="E4541" s="4">
        <v>3.0</v>
      </c>
      <c r="F4541" s="4">
        <v>5.0</v>
      </c>
      <c r="G4541" s="4">
        <v>15.0</v>
      </c>
      <c r="H4541" s="5">
        <v>44989.0</v>
      </c>
      <c r="I4541" s="4">
        <f>IFERROR(__xludf.DUMMYFUNCTION("SPLIT(H4541,""/"")"),4.0)</f>
        <v>4</v>
      </c>
      <c r="J4541" s="4">
        <f>IFERROR(__xludf.DUMMYFUNCTION("""COMPUTED_VALUE"""),3.0)</f>
        <v>3</v>
      </c>
      <c r="K4541" s="4">
        <f>IFERROR(__xludf.DUMMYFUNCTION("""COMPUTED_VALUE"""),2023.0)</f>
        <v>2023</v>
      </c>
    </row>
    <row r="4542">
      <c r="A4542" s="1" t="s">
        <v>892</v>
      </c>
      <c r="B4542" s="4" t="s">
        <v>36</v>
      </c>
      <c r="C4542" s="4" t="s">
        <v>29</v>
      </c>
      <c r="D4542" s="4" t="s">
        <v>30</v>
      </c>
      <c r="E4542" s="4">
        <v>5.0</v>
      </c>
      <c r="F4542" s="4">
        <v>5.0</v>
      </c>
      <c r="G4542" s="4">
        <v>25.0</v>
      </c>
      <c r="H4542" s="5">
        <v>44989.0</v>
      </c>
      <c r="I4542" s="4">
        <f>IFERROR(__xludf.DUMMYFUNCTION("SPLIT(H4542,""/"")"),4.0)</f>
        <v>4</v>
      </c>
      <c r="J4542" s="4">
        <f>IFERROR(__xludf.DUMMYFUNCTION("""COMPUTED_VALUE"""),3.0)</f>
        <v>3</v>
      </c>
      <c r="K4542" s="4">
        <f>IFERROR(__xludf.DUMMYFUNCTION("""COMPUTED_VALUE"""),2023.0)</f>
        <v>2023</v>
      </c>
    </row>
    <row r="4543">
      <c r="A4543" s="1" t="s">
        <v>6691</v>
      </c>
      <c r="B4543" s="4" t="s">
        <v>36</v>
      </c>
      <c r="C4543" s="4" t="s">
        <v>24</v>
      </c>
      <c r="D4543" s="4" t="s">
        <v>28</v>
      </c>
      <c r="E4543" s="4">
        <v>2.0</v>
      </c>
      <c r="F4543" s="4">
        <v>5.0</v>
      </c>
      <c r="G4543" s="4">
        <v>10.0</v>
      </c>
      <c r="H4543" s="5">
        <v>44989.0</v>
      </c>
      <c r="I4543" s="4">
        <f>IFERROR(__xludf.DUMMYFUNCTION("SPLIT(H4543,""/"")"),4.0)</f>
        <v>4</v>
      </c>
      <c r="J4543" s="4">
        <f>IFERROR(__xludf.DUMMYFUNCTION("""COMPUTED_VALUE"""),3.0)</f>
        <v>3</v>
      </c>
      <c r="K4543" s="4">
        <f>IFERROR(__xludf.DUMMYFUNCTION("""COMPUTED_VALUE"""),2023.0)</f>
        <v>2023</v>
      </c>
    </row>
    <row r="4544">
      <c r="A4544" s="1" t="s">
        <v>3812</v>
      </c>
      <c r="B4544" s="4" t="s">
        <v>36</v>
      </c>
      <c r="C4544" s="4" t="s">
        <v>29</v>
      </c>
      <c r="D4544" s="4" t="s">
        <v>23</v>
      </c>
      <c r="E4544" s="4">
        <v>4.0</v>
      </c>
      <c r="F4544" s="4">
        <v>5.0</v>
      </c>
      <c r="G4544" s="4">
        <v>20.0</v>
      </c>
      <c r="H4544" s="5">
        <v>44989.0</v>
      </c>
      <c r="I4544" s="4">
        <f>IFERROR(__xludf.DUMMYFUNCTION("SPLIT(H4544,""/"")"),4.0)</f>
        <v>4</v>
      </c>
      <c r="J4544" s="4">
        <f>IFERROR(__xludf.DUMMYFUNCTION("""COMPUTED_VALUE"""),3.0)</f>
        <v>3</v>
      </c>
      <c r="K4544" s="4">
        <f>IFERROR(__xludf.DUMMYFUNCTION("""COMPUTED_VALUE"""),2023.0)</f>
        <v>2023</v>
      </c>
    </row>
    <row r="4545">
      <c r="A4545" s="1" t="s">
        <v>2103</v>
      </c>
      <c r="B4545" s="4" t="s">
        <v>36</v>
      </c>
      <c r="C4545" s="4" t="s">
        <v>24</v>
      </c>
      <c r="D4545" s="4" t="s">
        <v>23</v>
      </c>
      <c r="E4545" s="4">
        <v>3.0</v>
      </c>
      <c r="F4545" s="4">
        <v>5.0</v>
      </c>
      <c r="G4545" s="4">
        <v>15.0</v>
      </c>
      <c r="H4545" s="5">
        <v>44990.0</v>
      </c>
      <c r="I4545" s="4">
        <f>IFERROR(__xludf.DUMMYFUNCTION("SPLIT(H4545,""/"")"),5.0)</f>
        <v>5</v>
      </c>
      <c r="J4545" s="4">
        <f>IFERROR(__xludf.DUMMYFUNCTION("""COMPUTED_VALUE"""),3.0)</f>
        <v>3</v>
      </c>
      <c r="K4545" s="4">
        <f>IFERROR(__xludf.DUMMYFUNCTION("""COMPUTED_VALUE"""),2023.0)</f>
        <v>2023</v>
      </c>
    </row>
    <row r="4546">
      <c r="A4546" s="1" t="s">
        <v>5481</v>
      </c>
      <c r="B4546" s="4" t="s">
        <v>36</v>
      </c>
      <c r="C4546" s="4" t="s">
        <v>30</v>
      </c>
      <c r="D4546" s="4" t="s">
        <v>30</v>
      </c>
      <c r="E4546" s="4">
        <v>3.0</v>
      </c>
      <c r="F4546" s="4">
        <v>5.0</v>
      </c>
      <c r="G4546" s="4">
        <v>15.0</v>
      </c>
      <c r="H4546" s="5">
        <v>44990.0</v>
      </c>
      <c r="I4546" s="4">
        <f>IFERROR(__xludf.DUMMYFUNCTION("SPLIT(H4546,""/"")"),5.0)</f>
        <v>5</v>
      </c>
      <c r="J4546" s="4">
        <f>IFERROR(__xludf.DUMMYFUNCTION("""COMPUTED_VALUE"""),3.0)</f>
        <v>3</v>
      </c>
      <c r="K4546" s="4">
        <f>IFERROR(__xludf.DUMMYFUNCTION("""COMPUTED_VALUE"""),2023.0)</f>
        <v>2023</v>
      </c>
    </row>
    <row r="4547">
      <c r="A4547" s="1" t="s">
        <v>9199</v>
      </c>
      <c r="B4547" s="4" t="s">
        <v>36</v>
      </c>
      <c r="C4547" s="4" t="s">
        <v>30</v>
      </c>
      <c r="D4547" s="4" t="s">
        <v>28</v>
      </c>
      <c r="E4547" s="4">
        <v>4.0</v>
      </c>
      <c r="F4547" s="4">
        <v>5.0</v>
      </c>
      <c r="G4547" s="4">
        <v>20.0</v>
      </c>
      <c r="H4547" s="5">
        <v>44991.0</v>
      </c>
      <c r="I4547" s="4">
        <f>IFERROR(__xludf.DUMMYFUNCTION("SPLIT(H4547,""/"")"),6.0)</f>
        <v>6</v>
      </c>
      <c r="J4547" s="4">
        <f>IFERROR(__xludf.DUMMYFUNCTION("""COMPUTED_VALUE"""),3.0)</f>
        <v>3</v>
      </c>
      <c r="K4547" s="4">
        <f>IFERROR(__xludf.DUMMYFUNCTION("""COMPUTED_VALUE"""),2023.0)</f>
        <v>2023</v>
      </c>
    </row>
    <row r="4548">
      <c r="A4548" s="1" t="s">
        <v>7041</v>
      </c>
      <c r="B4548" s="4" t="s">
        <v>36</v>
      </c>
      <c r="C4548" s="4" t="s">
        <v>24</v>
      </c>
      <c r="D4548" s="4" t="s">
        <v>28</v>
      </c>
      <c r="E4548" s="4">
        <v>2.0</v>
      </c>
      <c r="F4548" s="4">
        <v>5.0</v>
      </c>
      <c r="G4548" s="4">
        <v>10.0</v>
      </c>
      <c r="H4548" s="5">
        <v>44992.0</v>
      </c>
      <c r="I4548" s="4">
        <f>IFERROR(__xludf.DUMMYFUNCTION("SPLIT(H4548,""/"")"),7.0)</f>
        <v>7</v>
      </c>
      <c r="J4548" s="4">
        <f>IFERROR(__xludf.DUMMYFUNCTION("""COMPUTED_VALUE"""),3.0)</f>
        <v>3</v>
      </c>
      <c r="K4548" s="4">
        <f>IFERROR(__xludf.DUMMYFUNCTION("""COMPUTED_VALUE"""),2023.0)</f>
        <v>2023</v>
      </c>
    </row>
    <row r="4549">
      <c r="A4549" s="1" t="s">
        <v>8056</v>
      </c>
      <c r="B4549" s="4" t="s">
        <v>36</v>
      </c>
      <c r="C4549" s="4" t="s">
        <v>29</v>
      </c>
      <c r="D4549" s="4" t="s">
        <v>30</v>
      </c>
      <c r="E4549" s="4">
        <v>1.0</v>
      </c>
      <c r="F4549" s="4">
        <v>5.0</v>
      </c>
      <c r="G4549" s="4">
        <v>5.0</v>
      </c>
      <c r="H4549" s="5">
        <v>44992.0</v>
      </c>
      <c r="I4549" s="4">
        <f>IFERROR(__xludf.DUMMYFUNCTION("SPLIT(H4549,""/"")"),7.0)</f>
        <v>7</v>
      </c>
      <c r="J4549" s="4">
        <f>IFERROR(__xludf.DUMMYFUNCTION("""COMPUTED_VALUE"""),3.0)</f>
        <v>3</v>
      </c>
      <c r="K4549" s="4">
        <f>IFERROR(__xludf.DUMMYFUNCTION("""COMPUTED_VALUE"""),2023.0)</f>
        <v>2023</v>
      </c>
    </row>
    <row r="4550">
      <c r="A4550" s="1" t="s">
        <v>9601</v>
      </c>
      <c r="B4550" s="4" t="s">
        <v>36</v>
      </c>
      <c r="C4550" s="4" t="s">
        <v>29</v>
      </c>
      <c r="D4550" s="4" t="s">
        <v>23</v>
      </c>
      <c r="E4550" s="4">
        <v>5.0</v>
      </c>
      <c r="F4550" s="4">
        <v>5.0</v>
      </c>
      <c r="G4550" s="4">
        <v>25.0</v>
      </c>
      <c r="H4550" s="5">
        <v>44992.0</v>
      </c>
      <c r="I4550" s="4">
        <f>IFERROR(__xludf.DUMMYFUNCTION("SPLIT(H4550,""/"")"),7.0)</f>
        <v>7</v>
      </c>
      <c r="J4550" s="4">
        <f>IFERROR(__xludf.DUMMYFUNCTION("""COMPUTED_VALUE"""),3.0)</f>
        <v>3</v>
      </c>
      <c r="K4550" s="4">
        <f>IFERROR(__xludf.DUMMYFUNCTION("""COMPUTED_VALUE"""),2023.0)</f>
        <v>2023</v>
      </c>
    </row>
    <row r="4551">
      <c r="A4551" s="1" t="s">
        <v>7693</v>
      </c>
      <c r="B4551" s="4" t="s">
        <v>36</v>
      </c>
      <c r="C4551" s="4" t="s">
        <v>29</v>
      </c>
      <c r="D4551" s="4" t="s">
        <v>30</v>
      </c>
      <c r="E4551" s="4">
        <v>2.0</v>
      </c>
      <c r="F4551" s="4">
        <v>5.0</v>
      </c>
      <c r="G4551" s="4">
        <v>10.0</v>
      </c>
      <c r="H4551" s="5">
        <v>44993.0</v>
      </c>
      <c r="I4551" s="4">
        <f>IFERROR(__xludf.DUMMYFUNCTION("SPLIT(H4551,""/"")"),8.0)</f>
        <v>8</v>
      </c>
      <c r="J4551" s="4">
        <f>IFERROR(__xludf.DUMMYFUNCTION("""COMPUTED_VALUE"""),3.0)</f>
        <v>3</v>
      </c>
      <c r="K4551" s="4">
        <f>IFERROR(__xludf.DUMMYFUNCTION("""COMPUTED_VALUE"""),2023.0)</f>
        <v>2023</v>
      </c>
    </row>
    <row r="4552">
      <c r="A4552" s="1" t="s">
        <v>6864</v>
      </c>
      <c r="B4552" s="4" t="s">
        <v>36</v>
      </c>
      <c r="C4552" s="4" t="s">
        <v>24</v>
      </c>
      <c r="D4552" s="4" t="s">
        <v>28</v>
      </c>
      <c r="E4552" s="4">
        <v>1.0</v>
      </c>
      <c r="F4552" s="4">
        <v>5.0</v>
      </c>
      <c r="G4552" s="4">
        <v>5.0</v>
      </c>
      <c r="H4552" s="5">
        <v>44993.0</v>
      </c>
      <c r="I4552" s="4">
        <f>IFERROR(__xludf.DUMMYFUNCTION("SPLIT(H4552,""/"")"),8.0)</f>
        <v>8</v>
      </c>
      <c r="J4552" s="4">
        <f>IFERROR(__xludf.DUMMYFUNCTION("""COMPUTED_VALUE"""),3.0)</f>
        <v>3</v>
      </c>
      <c r="K4552" s="4">
        <f>IFERROR(__xludf.DUMMYFUNCTION("""COMPUTED_VALUE"""),2023.0)</f>
        <v>2023</v>
      </c>
    </row>
    <row r="4553">
      <c r="A4553" s="1" t="s">
        <v>2872</v>
      </c>
      <c r="B4553" s="4" t="s">
        <v>36</v>
      </c>
      <c r="C4553" s="4" t="s">
        <v>29</v>
      </c>
      <c r="D4553" s="4" t="s">
        <v>23</v>
      </c>
      <c r="E4553" s="4">
        <v>2.0</v>
      </c>
      <c r="F4553" s="4">
        <v>5.0</v>
      </c>
      <c r="G4553" s="4">
        <v>10.0</v>
      </c>
      <c r="H4553" s="5">
        <v>44993.0</v>
      </c>
      <c r="I4553" s="4">
        <f>IFERROR(__xludf.DUMMYFUNCTION("SPLIT(H4553,""/"")"),8.0)</f>
        <v>8</v>
      </c>
      <c r="J4553" s="4">
        <f>IFERROR(__xludf.DUMMYFUNCTION("""COMPUTED_VALUE"""),3.0)</f>
        <v>3</v>
      </c>
      <c r="K4553" s="4">
        <f>IFERROR(__xludf.DUMMYFUNCTION("""COMPUTED_VALUE"""),2023.0)</f>
        <v>2023</v>
      </c>
    </row>
    <row r="4554">
      <c r="A4554" s="1" t="s">
        <v>5716</v>
      </c>
      <c r="B4554" s="4" t="s">
        <v>36</v>
      </c>
      <c r="C4554" s="4" t="s">
        <v>24</v>
      </c>
      <c r="D4554" s="4" t="s">
        <v>30</v>
      </c>
      <c r="E4554" s="4">
        <v>3.0</v>
      </c>
      <c r="F4554" s="4">
        <v>5.0</v>
      </c>
      <c r="G4554" s="4">
        <v>15.0</v>
      </c>
      <c r="H4554" s="5">
        <v>44993.0</v>
      </c>
      <c r="I4554" s="4">
        <f>IFERROR(__xludf.DUMMYFUNCTION("SPLIT(H4554,""/"")"),8.0)</f>
        <v>8</v>
      </c>
      <c r="J4554" s="4">
        <f>IFERROR(__xludf.DUMMYFUNCTION("""COMPUTED_VALUE"""),3.0)</f>
        <v>3</v>
      </c>
      <c r="K4554" s="4">
        <f>IFERROR(__xludf.DUMMYFUNCTION("""COMPUTED_VALUE"""),2023.0)</f>
        <v>2023</v>
      </c>
    </row>
    <row r="4555">
      <c r="A4555" s="1" t="s">
        <v>9959</v>
      </c>
      <c r="B4555" s="4" t="s">
        <v>36</v>
      </c>
      <c r="C4555" s="4" t="s">
        <v>29</v>
      </c>
      <c r="D4555" s="4" t="s">
        <v>28</v>
      </c>
      <c r="E4555" s="4">
        <v>4.0</v>
      </c>
      <c r="F4555" s="4">
        <v>5.0</v>
      </c>
      <c r="G4555" s="4">
        <v>20.0</v>
      </c>
      <c r="H4555" s="5">
        <v>44994.0</v>
      </c>
      <c r="I4555" s="4">
        <f>IFERROR(__xludf.DUMMYFUNCTION("SPLIT(H4555,""/"")"),9.0)</f>
        <v>9</v>
      </c>
      <c r="J4555" s="4">
        <f>IFERROR(__xludf.DUMMYFUNCTION("""COMPUTED_VALUE"""),3.0)</f>
        <v>3</v>
      </c>
      <c r="K4555" s="4">
        <f>IFERROR(__xludf.DUMMYFUNCTION("""COMPUTED_VALUE"""),2023.0)</f>
        <v>2023</v>
      </c>
    </row>
    <row r="4556">
      <c r="A4556" s="1" t="s">
        <v>4617</v>
      </c>
      <c r="B4556" s="4" t="s">
        <v>36</v>
      </c>
      <c r="C4556" s="4" t="s">
        <v>24</v>
      </c>
      <c r="D4556" s="4" t="s">
        <v>30</v>
      </c>
      <c r="E4556" s="4">
        <v>1.0</v>
      </c>
      <c r="F4556" s="4">
        <v>5.0</v>
      </c>
      <c r="G4556" s="4">
        <v>5.0</v>
      </c>
      <c r="H4556" s="5">
        <v>44994.0</v>
      </c>
      <c r="I4556" s="4">
        <f>IFERROR(__xludf.DUMMYFUNCTION("SPLIT(H4556,""/"")"),9.0)</f>
        <v>9</v>
      </c>
      <c r="J4556" s="4">
        <f>IFERROR(__xludf.DUMMYFUNCTION("""COMPUTED_VALUE"""),3.0)</f>
        <v>3</v>
      </c>
      <c r="K4556" s="4">
        <f>IFERROR(__xludf.DUMMYFUNCTION("""COMPUTED_VALUE"""),2023.0)</f>
        <v>2023</v>
      </c>
    </row>
    <row r="4557">
      <c r="A4557" s="1" t="s">
        <v>801</v>
      </c>
      <c r="B4557" s="4" t="s">
        <v>36</v>
      </c>
      <c r="C4557" s="4" t="s">
        <v>24</v>
      </c>
      <c r="D4557" s="4" t="s">
        <v>30</v>
      </c>
      <c r="E4557" s="4">
        <v>2.0</v>
      </c>
      <c r="F4557" s="4">
        <v>5.0</v>
      </c>
      <c r="G4557" s="4">
        <v>10.0</v>
      </c>
      <c r="H4557" s="5">
        <v>44994.0</v>
      </c>
      <c r="I4557" s="4">
        <f>IFERROR(__xludf.DUMMYFUNCTION("SPLIT(H4557,""/"")"),9.0)</f>
        <v>9</v>
      </c>
      <c r="J4557" s="4">
        <f>IFERROR(__xludf.DUMMYFUNCTION("""COMPUTED_VALUE"""),3.0)</f>
        <v>3</v>
      </c>
      <c r="K4557" s="4">
        <f>IFERROR(__xludf.DUMMYFUNCTION("""COMPUTED_VALUE"""),2023.0)</f>
        <v>2023</v>
      </c>
    </row>
    <row r="4558">
      <c r="A4558" s="1" t="s">
        <v>5029</v>
      </c>
      <c r="B4558" s="4" t="s">
        <v>36</v>
      </c>
      <c r="C4558" s="4" t="s">
        <v>30</v>
      </c>
      <c r="D4558" s="4" t="s">
        <v>39</v>
      </c>
      <c r="E4558" s="4">
        <v>5.0</v>
      </c>
      <c r="F4558" s="4">
        <v>5.0</v>
      </c>
      <c r="G4558" s="4">
        <v>25.0</v>
      </c>
      <c r="H4558" s="5">
        <v>44995.0</v>
      </c>
      <c r="I4558" s="4">
        <f>IFERROR(__xludf.DUMMYFUNCTION("SPLIT(H4558,""/"")"),10.0)</f>
        <v>10</v>
      </c>
      <c r="J4558" s="4">
        <f>IFERROR(__xludf.DUMMYFUNCTION("""COMPUTED_VALUE"""),3.0)</f>
        <v>3</v>
      </c>
      <c r="K4558" s="4">
        <f>IFERROR(__xludf.DUMMYFUNCTION("""COMPUTED_VALUE"""),2023.0)</f>
        <v>2023</v>
      </c>
    </row>
    <row r="4559">
      <c r="A4559" s="1" t="s">
        <v>5687</v>
      </c>
      <c r="B4559" s="4" t="s">
        <v>36</v>
      </c>
      <c r="C4559" s="4" t="s">
        <v>30</v>
      </c>
      <c r="D4559" s="4" t="s">
        <v>28</v>
      </c>
      <c r="E4559" s="4">
        <v>4.0</v>
      </c>
      <c r="F4559" s="4">
        <v>5.0</v>
      </c>
      <c r="G4559" s="4">
        <v>20.0</v>
      </c>
      <c r="H4559" s="5">
        <v>44996.0</v>
      </c>
      <c r="I4559" s="4">
        <f>IFERROR(__xludf.DUMMYFUNCTION("SPLIT(H4559,""/"")"),11.0)</f>
        <v>11</v>
      </c>
      <c r="J4559" s="4">
        <f>IFERROR(__xludf.DUMMYFUNCTION("""COMPUTED_VALUE"""),3.0)</f>
        <v>3</v>
      </c>
      <c r="K4559" s="4">
        <f>IFERROR(__xludf.DUMMYFUNCTION("""COMPUTED_VALUE"""),2023.0)</f>
        <v>2023</v>
      </c>
    </row>
    <row r="4560">
      <c r="A4560" s="1" t="s">
        <v>9313</v>
      </c>
      <c r="B4560" s="4" t="s">
        <v>36</v>
      </c>
      <c r="C4560" s="4" t="s">
        <v>29</v>
      </c>
      <c r="D4560" s="4" t="s">
        <v>30</v>
      </c>
      <c r="E4560" s="4">
        <v>4.0</v>
      </c>
      <c r="F4560" s="4">
        <v>5.0</v>
      </c>
      <c r="G4560" s="4">
        <v>20.0</v>
      </c>
      <c r="H4560" s="5">
        <v>44996.0</v>
      </c>
      <c r="I4560" s="4">
        <f>IFERROR(__xludf.DUMMYFUNCTION("SPLIT(H4560,""/"")"),11.0)</f>
        <v>11</v>
      </c>
      <c r="J4560" s="4">
        <f>IFERROR(__xludf.DUMMYFUNCTION("""COMPUTED_VALUE"""),3.0)</f>
        <v>3</v>
      </c>
      <c r="K4560" s="4">
        <f>IFERROR(__xludf.DUMMYFUNCTION("""COMPUTED_VALUE"""),2023.0)</f>
        <v>2023</v>
      </c>
    </row>
    <row r="4561">
      <c r="A4561" s="1" t="s">
        <v>7323</v>
      </c>
      <c r="B4561" s="4" t="s">
        <v>36</v>
      </c>
      <c r="C4561" s="4" t="s">
        <v>30</v>
      </c>
      <c r="D4561" s="4" t="s">
        <v>28</v>
      </c>
      <c r="E4561" s="4">
        <v>5.0</v>
      </c>
      <c r="F4561" s="4">
        <v>5.0</v>
      </c>
      <c r="G4561" s="4">
        <v>25.0</v>
      </c>
      <c r="H4561" s="5">
        <v>44996.0</v>
      </c>
      <c r="I4561" s="4">
        <f>IFERROR(__xludf.DUMMYFUNCTION("SPLIT(H4561,""/"")"),11.0)</f>
        <v>11</v>
      </c>
      <c r="J4561" s="4">
        <f>IFERROR(__xludf.DUMMYFUNCTION("""COMPUTED_VALUE"""),3.0)</f>
        <v>3</v>
      </c>
      <c r="K4561" s="4">
        <f>IFERROR(__xludf.DUMMYFUNCTION("""COMPUTED_VALUE"""),2023.0)</f>
        <v>2023</v>
      </c>
    </row>
    <row r="4562">
      <c r="A4562" s="1" t="s">
        <v>4659</v>
      </c>
      <c r="B4562" s="4" t="s">
        <v>36</v>
      </c>
      <c r="C4562" s="4" t="s">
        <v>24</v>
      </c>
      <c r="D4562" s="4" t="s">
        <v>28</v>
      </c>
      <c r="E4562" s="4">
        <v>3.0</v>
      </c>
      <c r="F4562" s="4">
        <v>5.0</v>
      </c>
      <c r="G4562" s="4">
        <v>15.0</v>
      </c>
      <c r="H4562" s="5">
        <v>44997.0</v>
      </c>
      <c r="I4562" s="4">
        <f>IFERROR(__xludf.DUMMYFUNCTION("SPLIT(H4562,""/"")"),12.0)</f>
        <v>12</v>
      </c>
      <c r="J4562" s="4">
        <f>IFERROR(__xludf.DUMMYFUNCTION("""COMPUTED_VALUE"""),3.0)</f>
        <v>3</v>
      </c>
      <c r="K4562" s="4">
        <f>IFERROR(__xludf.DUMMYFUNCTION("""COMPUTED_VALUE"""),2023.0)</f>
        <v>2023</v>
      </c>
    </row>
    <row r="4563">
      <c r="A4563" s="1" t="s">
        <v>1884</v>
      </c>
      <c r="B4563" s="4" t="s">
        <v>36</v>
      </c>
      <c r="C4563" s="4" t="s">
        <v>30</v>
      </c>
      <c r="D4563" s="4" t="s">
        <v>39</v>
      </c>
      <c r="E4563" s="4">
        <v>5.0</v>
      </c>
      <c r="F4563" s="4">
        <v>5.0</v>
      </c>
      <c r="G4563" s="4">
        <v>25.0</v>
      </c>
      <c r="H4563" s="5">
        <v>44997.0</v>
      </c>
      <c r="I4563" s="4">
        <f>IFERROR(__xludf.DUMMYFUNCTION("SPLIT(H4563,""/"")"),12.0)</f>
        <v>12</v>
      </c>
      <c r="J4563" s="4">
        <f>IFERROR(__xludf.DUMMYFUNCTION("""COMPUTED_VALUE"""),3.0)</f>
        <v>3</v>
      </c>
      <c r="K4563" s="4">
        <f>IFERROR(__xludf.DUMMYFUNCTION("""COMPUTED_VALUE"""),2023.0)</f>
        <v>2023</v>
      </c>
    </row>
    <row r="4564">
      <c r="A4564" s="1" t="s">
        <v>3875</v>
      </c>
      <c r="B4564" s="4" t="s">
        <v>36</v>
      </c>
      <c r="C4564" s="4" t="s">
        <v>30</v>
      </c>
      <c r="D4564" s="4" t="s">
        <v>28</v>
      </c>
      <c r="E4564" s="4">
        <v>2.0</v>
      </c>
      <c r="F4564" s="4">
        <v>5.0</v>
      </c>
      <c r="G4564" s="4">
        <v>10.0</v>
      </c>
      <c r="H4564" s="5">
        <v>44997.0</v>
      </c>
      <c r="I4564" s="4">
        <f>IFERROR(__xludf.DUMMYFUNCTION("SPLIT(H4564,""/"")"),12.0)</f>
        <v>12</v>
      </c>
      <c r="J4564" s="4">
        <f>IFERROR(__xludf.DUMMYFUNCTION("""COMPUTED_VALUE"""),3.0)</f>
        <v>3</v>
      </c>
      <c r="K4564" s="4">
        <f>IFERROR(__xludf.DUMMYFUNCTION("""COMPUTED_VALUE"""),2023.0)</f>
        <v>2023</v>
      </c>
    </row>
    <row r="4565">
      <c r="A4565" s="1" t="s">
        <v>7804</v>
      </c>
      <c r="B4565" s="4" t="s">
        <v>36</v>
      </c>
      <c r="C4565" s="4" t="s">
        <v>24</v>
      </c>
      <c r="D4565" s="4" t="s">
        <v>23</v>
      </c>
      <c r="E4565" s="4">
        <v>3.0</v>
      </c>
      <c r="F4565" s="4">
        <v>5.0</v>
      </c>
      <c r="G4565" s="4">
        <v>15.0</v>
      </c>
      <c r="H4565" s="5">
        <v>44997.0</v>
      </c>
      <c r="I4565" s="4">
        <f>IFERROR(__xludf.DUMMYFUNCTION("SPLIT(H4565,""/"")"),12.0)</f>
        <v>12</v>
      </c>
      <c r="J4565" s="4">
        <f>IFERROR(__xludf.DUMMYFUNCTION("""COMPUTED_VALUE"""),3.0)</f>
        <v>3</v>
      </c>
      <c r="K4565" s="4">
        <f>IFERROR(__xludf.DUMMYFUNCTION("""COMPUTED_VALUE"""),2023.0)</f>
        <v>2023</v>
      </c>
    </row>
    <row r="4566">
      <c r="A4566" s="1" t="s">
        <v>3869</v>
      </c>
      <c r="B4566" s="4" t="s">
        <v>36</v>
      </c>
      <c r="C4566" s="4" t="s">
        <v>29</v>
      </c>
      <c r="D4566" s="4" t="s">
        <v>23</v>
      </c>
      <c r="E4566" s="4">
        <v>1.0</v>
      </c>
      <c r="F4566" s="4">
        <v>5.0</v>
      </c>
      <c r="G4566" s="4">
        <v>5.0</v>
      </c>
      <c r="H4566" s="5">
        <v>44998.0</v>
      </c>
      <c r="I4566" s="4">
        <f>IFERROR(__xludf.DUMMYFUNCTION("SPLIT(H4566,""/"")"),13.0)</f>
        <v>13</v>
      </c>
      <c r="J4566" s="4">
        <f>IFERROR(__xludf.DUMMYFUNCTION("""COMPUTED_VALUE"""),3.0)</f>
        <v>3</v>
      </c>
      <c r="K4566" s="4">
        <f>IFERROR(__xludf.DUMMYFUNCTION("""COMPUTED_VALUE"""),2023.0)</f>
        <v>2023</v>
      </c>
    </row>
    <row r="4567">
      <c r="A4567" s="1" t="s">
        <v>3958</v>
      </c>
      <c r="B4567" s="4" t="s">
        <v>36</v>
      </c>
      <c r="C4567" s="4" t="s">
        <v>30</v>
      </c>
      <c r="D4567" s="4" t="s">
        <v>23</v>
      </c>
      <c r="E4567" s="4">
        <v>2.0</v>
      </c>
      <c r="F4567" s="4">
        <v>5.0</v>
      </c>
      <c r="G4567" s="4">
        <v>10.0</v>
      </c>
      <c r="H4567" s="5">
        <v>44998.0</v>
      </c>
      <c r="I4567" s="4">
        <f>IFERROR(__xludf.DUMMYFUNCTION("SPLIT(H4567,""/"")"),13.0)</f>
        <v>13</v>
      </c>
      <c r="J4567" s="4">
        <f>IFERROR(__xludf.DUMMYFUNCTION("""COMPUTED_VALUE"""),3.0)</f>
        <v>3</v>
      </c>
      <c r="K4567" s="4">
        <f>IFERROR(__xludf.DUMMYFUNCTION("""COMPUTED_VALUE"""),2023.0)</f>
        <v>2023</v>
      </c>
    </row>
    <row r="4568">
      <c r="A4568" s="1" t="s">
        <v>4555</v>
      </c>
      <c r="B4568" s="4" t="s">
        <v>36</v>
      </c>
      <c r="C4568" s="4" t="s">
        <v>24</v>
      </c>
      <c r="D4568" s="4" t="s">
        <v>23</v>
      </c>
      <c r="E4568" s="4">
        <v>2.0</v>
      </c>
      <c r="F4568" s="4">
        <v>5.0</v>
      </c>
      <c r="G4568" s="4">
        <v>10.0</v>
      </c>
      <c r="H4568" s="5">
        <v>44998.0</v>
      </c>
      <c r="I4568" s="4">
        <f>IFERROR(__xludf.DUMMYFUNCTION("SPLIT(H4568,""/"")"),13.0)</f>
        <v>13</v>
      </c>
      <c r="J4568" s="4">
        <f>IFERROR(__xludf.DUMMYFUNCTION("""COMPUTED_VALUE"""),3.0)</f>
        <v>3</v>
      </c>
      <c r="K4568" s="4">
        <f>IFERROR(__xludf.DUMMYFUNCTION("""COMPUTED_VALUE"""),2023.0)</f>
        <v>2023</v>
      </c>
    </row>
    <row r="4569">
      <c r="A4569" s="1" t="s">
        <v>4376</v>
      </c>
      <c r="B4569" s="4" t="s">
        <v>36</v>
      </c>
      <c r="C4569" s="4" t="s">
        <v>29</v>
      </c>
      <c r="D4569" s="4" t="s">
        <v>28</v>
      </c>
      <c r="E4569" s="4">
        <v>3.0</v>
      </c>
      <c r="F4569" s="4">
        <v>5.0</v>
      </c>
      <c r="G4569" s="4">
        <v>15.0</v>
      </c>
      <c r="H4569" s="5">
        <v>44998.0</v>
      </c>
      <c r="I4569" s="4">
        <f>IFERROR(__xludf.DUMMYFUNCTION("SPLIT(H4569,""/"")"),13.0)</f>
        <v>13</v>
      </c>
      <c r="J4569" s="4">
        <f>IFERROR(__xludf.DUMMYFUNCTION("""COMPUTED_VALUE"""),3.0)</f>
        <v>3</v>
      </c>
      <c r="K4569" s="4">
        <f>IFERROR(__xludf.DUMMYFUNCTION("""COMPUTED_VALUE"""),2023.0)</f>
        <v>2023</v>
      </c>
    </row>
    <row r="4570">
      <c r="A4570" s="1" t="s">
        <v>453</v>
      </c>
      <c r="B4570" s="4" t="s">
        <v>36</v>
      </c>
      <c r="C4570" s="4" t="s">
        <v>29</v>
      </c>
      <c r="D4570" s="4" t="s">
        <v>39</v>
      </c>
      <c r="E4570" s="4">
        <v>3.0</v>
      </c>
      <c r="F4570" s="4">
        <v>5.0</v>
      </c>
      <c r="G4570" s="4">
        <v>15.0</v>
      </c>
      <c r="H4570" s="5">
        <v>44999.0</v>
      </c>
      <c r="I4570" s="4">
        <f>IFERROR(__xludf.DUMMYFUNCTION("SPLIT(H4570,""/"")"),14.0)</f>
        <v>14</v>
      </c>
      <c r="J4570" s="4">
        <f>IFERROR(__xludf.DUMMYFUNCTION("""COMPUTED_VALUE"""),3.0)</f>
        <v>3</v>
      </c>
      <c r="K4570" s="4">
        <f>IFERROR(__xludf.DUMMYFUNCTION("""COMPUTED_VALUE"""),2023.0)</f>
        <v>2023</v>
      </c>
    </row>
    <row r="4571">
      <c r="A4571" s="1" t="s">
        <v>506</v>
      </c>
      <c r="B4571" s="4" t="s">
        <v>36</v>
      </c>
      <c r="C4571" s="4" t="s">
        <v>24</v>
      </c>
      <c r="D4571" s="4" t="s">
        <v>23</v>
      </c>
      <c r="E4571" s="4">
        <v>1.0</v>
      </c>
      <c r="F4571" s="4">
        <v>5.0</v>
      </c>
      <c r="G4571" s="4">
        <v>5.0</v>
      </c>
      <c r="H4571" s="5">
        <v>45000.0</v>
      </c>
      <c r="I4571" s="4">
        <f>IFERROR(__xludf.DUMMYFUNCTION("SPLIT(H4571,""/"")"),15.0)</f>
        <v>15</v>
      </c>
      <c r="J4571" s="4">
        <f>IFERROR(__xludf.DUMMYFUNCTION("""COMPUTED_VALUE"""),3.0)</f>
        <v>3</v>
      </c>
      <c r="K4571" s="4">
        <f>IFERROR(__xludf.DUMMYFUNCTION("""COMPUTED_VALUE"""),2023.0)</f>
        <v>2023</v>
      </c>
    </row>
    <row r="4572">
      <c r="A4572" s="1" t="s">
        <v>5997</v>
      </c>
      <c r="B4572" s="4" t="s">
        <v>36</v>
      </c>
      <c r="C4572" s="4" t="s">
        <v>29</v>
      </c>
      <c r="D4572" s="4" t="s">
        <v>23</v>
      </c>
      <c r="E4572" s="4">
        <v>4.0</v>
      </c>
      <c r="F4572" s="4">
        <v>5.0</v>
      </c>
      <c r="G4572" s="4">
        <v>20.0</v>
      </c>
      <c r="H4572" s="5">
        <v>45001.0</v>
      </c>
      <c r="I4572" s="4">
        <f>IFERROR(__xludf.DUMMYFUNCTION("SPLIT(H4572,""/"")"),16.0)</f>
        <v>16</v>
      </c>
      <c r="J4572" s="4">
        <f>IFERROR(__xludf.DUMMYFUNCTION("""COMPUTED_VALUE"""),3.0)</f>
        <v>3</v>
      </c>
      <c r="K4572" s="4">
        <f>IFERROR(__xludf.DUMMYFUNCTION("""COMPUTED_VALUE"""),2023.0)</f>
        <v>2023</v>
      </c>
    </row>
    <row r="4573">
      <c r="A4573" s="1" t="s">
        <v>4570</v>
      </c>
      <c r="B4573" s="4" t="s">
        <v>36</v>
      </c>
      <c r="C4573" s="4" t="s">
        <v>30</v>
      </c>
      <c r="D4573" s="4" t="s">
        <v>23</v>
      </c>
      <c r="E4573" s="4">
        <v>2.0</v>
      </c>
      <c r="F4573" s="4">
        <v>5.0</v>
      </c>
      <c r="G4573" s="4">
        <v>10.0</v>
      </c>
      <c r="H4573" s="5">
        <v>45001.0</v>
      </c>
      <c r="I4573" s="4">
        <f>IFERROR(__xludf.DUMMYFUNCTION("SPLIT(H4573,""/"")"),16.0)</f>
        <v>16</v>
      </c>
      <c r="J4573" s="4">
        <f>IFERROR(__xludf.DUMMYFUNCTION("""COMPUTED_VALUE"""),3.0)</f>
        <v>3</v>
      </c>
      <c r="K4573" s="4">
        <f>IFERROR(__xludf.DUMMYFUNCTION("""COMPUTED_VALUE"""),2023.0)</f>
        <v>2023</v>
      </c>
    </row>
    <row r="4574">
      <c r="A4574" s="1" t="s">
        <v>5747</v>
      </c>
      <c r="B4574" s="4" t="s">
        <v>36</v>
      </c>
      <c r="C4574" s="4" t="s">
        <v>30</v>
      </c>
      <c r="D4574" s="4" t="s">
        <v>30</v>
      </c>
      <c r="E4574" s="4">
        <v>2.0</v>
      </c>
      <c r="F4574" s="4">
        <v>5.0</v>
      </c>
      <c r="G4574" s="4">
        <v>10.0</v>
      </c>
      <c r="H4574" s="5">
        <v>45001.0</v>
      </c>
      <c r="I4574" s="4">
        <f>IFERROR(__xludf.DUMMYFUNCTION("SPLIT(H4574,""/"")"),16.0)</f>
        <v>16</v>
      </c>
      <c r="J4574" s="4">
        <f>IFERROR(__xludf.DUMMYFUNCTION("""COMPUTED_VALUE"""),3.0)</f>
        <v>3</v>
      </c>
      <c r="K4574" s="4">
        <f>IFERROR(__xludf.DUMMYFUNCTION("""COMPUTED_VALUE"""),2023.0)</f>
        <v>2023</v>
      </c>
    </row>
    <row r="4575">
      <c r="A4575" s="1" t="s">
        <v>8476</v>
      </c>
      <c r="B4575" s="4" t="s">
        <v>36</v>
      </c>
      <c r="C4575" s="4" t="s">
        <v>30</v>
      </c>
      <c r="D4575" s="4" t="s">
        <v>23</v>
      </c>
      <c r="E4575" s="4">
        <v>1.0</v>
      </c>
      <c r="F4575" s="4">
        <v>5.0</v>
      </c>
      <c r="G4575" s="4">
        <v>5.0</v>
      </c>
      <c r="H4575" s="5">
        <v>45001.0</v>
      </c>
      <c r="I4575" s="4">
        <f>IFERROR(__xludf.DUMMYFUNCTION("SPLIT(H4575,""/"")"),16.0)</f>
        <v>16</v>
      </c>
      <c r="J4575" s="4">
        <f>IFERROR(__xludf.DUMMYFUNCTION("""COMPUTED_VALUE"""),3.0)</f>
        <v>3</v>
      </c>
      <c r="K4575" s="4">
        <f>IFERROR(__xludf.DUMMYFUNCTION("""COMPUTED_VALUE"""),2023.0)</f>
        <v>2023</v>
      </c>
    </row>
    <row r="4576">
      <c r="A4576" s="1" t="s">
        <v>8496</v>
      </c>
      <c r="B4576" s="4" t="s">
        <v>36</v>
      </c>
      <c r="C4576" s="4" t="s">
        <v>29</v>
      </c>
      <c r="D4576" s="4" t="s">
        <v>30</v>
      </c>
      <c r="E4576" s="4">
        <v>5.0</v>
      </c>
      <c r="F4576" s="4">
        <v>5.0</v>
      </c>
      <c r="G4576" s="4">
        <v>25.0</v>
      </c>
      <c r="H4576" s="5">
        <v>45002.0</v>
      </c>
      <c r="I4576" s="4">
        <f>IFERROR(__xludf.DUMMYFUNCTION("SPLIT(H4576,""/"")"),17.0)</f>
        <v>17</v>
      </c>
      <c r="J4576" s="4">
        <f>IFERROR(__xludf.DUMMYFUNCTION("""COMPUTED_VALUE"""),3.0)</f>
        <v>3</v>
      </c>
      <c r="K4576" s="4">
        <f>IFERROR(__xludf.DUMMYFUNCTION("""COMPUTED_VALUE"""),2023.0)</f>
        <v>2023</v>
      </c>
    </row>
    <row r="4577">
      <c r="A4577" s="1" t="s">
        <v>6289</v>
      </c>
      <c r="B4577" s="4" t="s">
        <v>36</v>
      </c>
      <c r="C4577" s="4" t="s">
        <v>30</v>
      </c>
      <c r="D4577" s="4" t="s">
        <v>23</v>
      </c>
      <c r="E4577" s="4">
        <v>3.0</v>
      </c>
      <c r="F4577" s="4">
        <v>5.0</v>
      </c>
      <c r="G4577" s="4">
        <v>15.0</v>
      </c>
      <c r="H4577" s="5">
        <v>45002.0</v>
      </c>
      <c r="I4577" s="4">
        <f>IFERROR(__xludf.DUMMYFUNCTION("SPLIT(H4577,""/"")"),17.0)</f>
        <v>17</v>
      </c>
      <c r="J4577" s="4">
        <f>IFERROR(__xludf.DUMMYFUNCTION("""COMPUTED_VALUE"""),3.0)</f>
        <v>3</v>
      </c>
      <c r="K4577" s="4">
        <f>IFERROR(__xludf.DUMMYFUNCTION("""COMPUTED_VALUE"""),2023.0)</f>
        <v>2023</v>
      </c>
    </row>
    <row r="4578">
      <c r="A4578" s="1" t="s">
        <v>6194</v>
      </c>
      <c r="B4578" s="4" t="s">
        <v>36</v>
      </c>
      <c r="C4578" s="4" t="s">
        <v>30</v>
      </c>
      <c r="D4578" s="4" t="s">
        <v>39</v>
      </c>
      <c r="E4578" s="4">
        <v>2.0</v>
      </c>
      <c r="F4578" s="4">
        <v>5.0</v>
      </c>
      <c r="G4578" s="4">
        <v>10.0</v>
      </c>
      <c r="H4578" s="5">
        <v>45002.0</v>
      </c>
      <c r="I4578" s="4">
        <f>IFERROR(__xludf.DUMMYFUNCTION("SPLIT(H4578,""/"")"),17.0)</f>
        <v>17</v>
      </c>
      <c r="J4578" s="4">
        <f>IFERROR(__xludf.DUMMYFUNCTION("""COMPUTED_VALUE"""),3.0)</f>
        <v>3</v>
      </c>
      <c r="K4578" s="4">
        <f>IFERROR(__xludf.DUMMYFUNCTION("""COMPUTED_VALUE"""),2023.0)</f>
        <v>2023</v>
      </c>
    </row>
    <row r="4579">
      <c r="A4579" s="1" t="s">
        <v>8349</v>
      </c>
      <c r="B4579" s="4" t="s">
        <v>36</v>
      </c>
      <c r="C4579" s="4" t="s">
        <v>24</v>
      </c>
      <c r="D4579" s="4" t="s">
        <v>28</v>
      </c>
      <c r="E4579" s="4">
        <v>1.0</v>
      </c>
      <c r="F4579" s="4">
        <v>5.0</v>
      </c>
      <c r="G4579" s="4">
        <v>5.0</v>
      </c>
      <c r="H4579" s="5">
        <v>45002.0</v>
      </c>
      <c r="I4579" s="4">
        <f>IFERROR(__xludf.DUMMYFUNCTION("SPLIT(H4579,""/"")"),17.0)</f>
        <v>17</v>
      </c>
      <c r="J4579" s="4">
        <f>IFERROR(__xludf.DUMMYFUNCTION("""COMPUTED_VALUE"""),3.0)</f>
        <v>3</v>
      </c>
      <c r="K4579" s="4">
        <f>IFERROR(__xludf.DUMMYFUNCTION("""COMPUTED_VALUE"""),2023.0)</f>
        <v>2023</v>
      </c>
    </row>
    <row r="4580">
      <c r="A4580" s="1" t="s">
        <v>5831</v>
      </c>
      <c r="B4580" s="4" t="s">
        <v>36</v>
      </c>
      <c r="C4580" s="4" t="s">
        <v>24</v>
      </c>
      <c r="D4580" s="4" t="s">
        <v>28</v>
      </c>
      <c r="E4580" s="4">
        <v>5.0</v>
      </c>
      <c r="F4580" s="4">
        <v>5.0</v>
      </c>
      <c r="G4580" s="4">
        <v>25.0</v>
      </c>
      <c r="H4580" s="5">
        <v>45003.0</v>
      </c>
      <c r="I4580" s="4">
        <f>IFERROR(__xludf.DUMMYFUNCTION("SPLIT(H4580,""/"")"),18.0)</f>
        <v>18</v>
      </c>
      <c r="J4580" s="4">
        <f>IFERROR(__xludf.DUMMYFUNCTION("""COMPUTED_VALUE"""),3.0)</f>
        <v>3</v>
      </c>
      <c r="K4580" s="4">
        <f>IFERROR(__xludf.DUMMYFUNCTION("""COMPUTED_VALUE"""),2023.0)</f>
        <v>2023</v>
      </c>
    </row>
    <row r="4581">
      <c r="A4581" s="1" t="s">
        <v>7727</v>
      </c>
      <c r="B4581" s="4" t="s">
        <v>36</v>
      </c>
      <c r="C4581" s="4" t="s">
        <v>30</v>
      </c>
      <c r="D4581" s="4" t="s">
        <v>28</v>
      </c>
      <c r="E4581" s="4">
        <v>4.0</v>
      </c>
      <c r="F4581" s="4">
        <v>5.0</v>
      </c>
      <c r="G4581" s="4">
        <v>20.0</v>
      </c>
      <c r="H4581" s="5">
        <v>45003.0</v>
      </c>
      <c r="I4581" s="4">
        <f>IFERROR(__xludf.DUMMYFUNCTION("SPLIT(H4581,""/"")"),18.0)</f>
        <v>18</v>
      </c>
      <c r="J4581" s="4">
        <f>IFERROR(__xludf.DUMMYFUNCTION("""COMPUTED_VALUE"""),3.0)</f>
        <v>3</v>
      </c>
      <c r="K4581" s="4">
        <f>IFERROR(__xludf.DUMMYFUNCTION("""COMPUTED_VALUE"""),2023.0)</f>
        <v>2023</v>
      </c>
    </row>
    <row r="4582">
      <c r="A4582" s="1" t="s">
        <v>1110</v>
      </c>
      <c r="B4582" s="4" t="s">
        <v>36</v>
      </c>
      <c r="C4582" s="4" t="s">
        <v>24</v>
      </c>
      <c r="D4582" s="4" t="s">
        <v>23</v>
      </c>
      <c r="E4582" s="4">
        <v>5.0</v>
      </c>
      <c r="F4582" s="4">
        <v>5.0</v>
      </c>
      <c r="G4582" s="4">
        <v>25.0</v>
      </c>
      <c r="H4582" s="5">
        <v>45003.0</v>
      </c>
      <c r="I4582" s="4">
        <f>IFERROR(__xludf.DUMMYFUNCTION("SPLIT(H4582,""/"")"),18.0)</f>
        <v>18</v>
      </c>
      <c r="J4582" s="4">
        <f>IFERROR(__xludf.DUMMYFUNCTION("""COMPUTED_VALUE"""),3.0)</f>
        <v>3</v>
      </c>
      <c r="K4582" s="4">
        <f>IFERROR(__xludf.DUMMYFUNCTION("""COMPUTED_VALUE"""),2023.0)</f>
        <v>2023</v>
      </c>
    </row>
    <row r="4583">
      <c r="A4583" s="1" t="s">
        <v>5965</v>
      </c>
      <c r="B4583" s="4" t="s">
        <v>36</v>
      </c>
      <c r="C4583" s="4" t="s">
        <v>29</v>
      </c>
      <c r="D4583" s="4" t="s">
        <v>23</v>
      </c>
      <c r="E4583" s="4">
        <v>2.0</v>
      </c>
      <c r="F4583" s="4">
        <v>5.0</v>
      </c>
      <c r="G4583" s="4">
        <v>10.0</v>
      </c>
      <c r="H4583" s="5">
        <v>45003.0</v>
      </c>
      <c r="I4583" s="4">
        <f>IFERROR(__xludf.DUMMYFUNCTION("SPLIT(H4583,""/"")"),18.0)</f>
        <v>18</v>
      </c>
      <c r="J4583" s="4">
        <f>IFERROR(__xludf.DUMMYFUNCTION("""COMPUTED_VALUE"""),3.0)</f>
        <v>3</v>
      </c>
      <c r="K4583" s="4">
        <f>IFERROR(__xludf.DUMMYFUNCTION("""COMPUTED_VALUE"""),2023.0)</f>
        <v>2023</v>
      </c>
    </row>
    <row r="4584">
      <c r="A4584" s="1" t="s">
        <v>3801</v>
      </c>
      <c r="B4584" s="4" t="s">
        <v>36</v>
      </c>
      <c r="C4584" s="4" t="s">
        <v>24</v>
      </c>
      <c r="D4584" s="4" t="s">
        <v>28</v>
      </c>
      <c r="E4584" s="4">
        <v>4.0</v>
      </c>
      <c r="F4584" s="4">
        <v>5.0</v>
      </c>
      <c r="G4584" s="4">
        <v>20.0</v>
      </c>
      <c r="H4584" s="5">
        <v>45004.0</v>
      </c>
      <c r="I4584" s="4">
        <f>IFERROR(__xludf.DUMMYFUNCTION("SPLIT(H4584,""/"")"),19.0)</f>
        <v>19</v>
      </c>
      <c r="J4584" s="4">
        <f>IFERROR(__xludf.DUMMYFUNCTION("""COMPUTED_VALUE"""),3.0)</f>
        <v>3</v>
      </c>
      <c r="K4584" s="4">
        <f>IFERROR(__xludf.DUMMYFUNCTION("""COMPUTED_VALUE"""),2023.0)</f>
        <v>2023</v>
      </c>
    </row>
    <row r="4585">
      <c r="A4585" s="1" t="s">
        <v>6901</v>
      </c>
      <c r="B4585" s="4" t="s">
        <v>36</v>
      </c>
      <c r="C4585" s="4" t="s">
        <v>30</v>
      </c>
      <c r="D4585" s="4" t="s">
        <v>28</v>
      </c>
      <c r="E4585" s="4">
        <v>4.0</v>
      </c>
      <c r="F4585" s="4">
        <v>5.0</v>
      </c>
      <c r="G4585" s="4">
        <v>20.0</v>
      </c>
      <c r="H4585" s="5">
        <v>45004.0</v>
      </c>
      <c r="I4585" s="4">
        <f>IFERROR(__xludf.DUMMYFUNCTION("SPLIT(H4585,""/"")"),19.0)</f>
        <v>19</v>
      </c>
      <c r="J4585" s="4">
        <f>IFERROR(__xludf.DUMMYFUNCTION("""COMPUTED_VALUE"""),3.0)</f>
        <v>3</v>
      </c>
      <c r="K4585" s="4">
        <f>IFERROR(__xludf.DUMMYFUNCTION("""COMPUTED_VALUE"""),2023.0)</f>
        <v>2023</v>
      </c>
    </row>
    <row r="4586">
      <c r="A4586" s="1" t="s">
        <v>1531</v>
      </c>
      <c r="B4586" s="4" t="s">
        <v>36</v>
      </c>
      <c r="C4586" s="4" t="s">
        <v>24</v>
      </c>
      <c r="D4586" s="4" t="s">
        <v>23</v>
      </c>
      <c r="E4586" s="4">
        <v>5.0</v>
      </c>
      <c r="F4586" s="4">
        <v>5.0</v>
      </c>
      <c r="G4586" s="4">
        <v>25.0</v>
      </c>
      <c r="H4586" s="5">
        <v>45004.0</v>
      </c>
      <c r="I4586" s="4">
        <f>IFERROR(__xludf.DUMMYFUNCTION("SPLIT(H4586,""/"")"),19.0)</f>
        <v>19</v>
      </c>
      <c r="J4586" s="4">
        <f>IFERROR(__xludf.DUMMYFUNCTION("""COMPUTED_VALUE"""),3.0)</f>
        <v>3</v>
      </c>
      <c r="K4586" s="4">
        <f>IFERROR(__xludf.DUMMYFUNCTION("""COMPUTED_VALUE"""),2023.0)</f>
        <v>2023</v>
      </c>
    </row>
    <row r="4587">
      <c r="A4587" s="1" t="s">
        <v>7277</v>
      </c>
      <c r="B4587" s="4" t="s">
        <v>36</v>
      </c>
      <c r="C4587" s="4" t="s">
        <v>24</v>
      </c>
      <c r="D4587" s="4" t="s">
        <v>23</v>
      </c>
      <c r="E4587" s="4">
        <v>5.0</v>
      </c>
      <c r="F4587" s="4">
        <v>5.0</v>
      </c>
      <c r="G4587" s="4">
        <v>25.0</v>
      </c>
      <c r="H4587" s="5">
        <v>45004.0</v>
      </c>
      <c r="I4587" s="4">
        <f>IFERROR(__xludf.DUMMYFUNCTION("SPLIT(H4587,""/"")"),19.0)</f>
        <v>19</v>
      </c>
      <c r="J4587" s="4">
        <f>IFERROR(__xludf.DUMMYFUNCTION("""COMPUTED_VALUE"""),3.0)</f>
        <v>3</v>
      </c>
      <c r="K4587" s="4">
        <f>IFERROR(__xludf.DUMMYFUNCTION("""COMPUTED_VALUE"""),2023.0)</f>
        <v>2023</v>
      </c>
    </row>
    <row r="4588">
      <c r="A4588" s="1" t="s">
        <v>1088</v>
      </c>
      <c r="B4588" s="4" t="s">
        <v>36</v>
      </c>
      <c r="C4588" s="4" t="s">
        <v>24</v>
      </c>
      <c r="D4588" s="4" t="s">
        <v>28</v>
      </c>
      <c r="E4588" s="4">
        <v>1.0</v>
      </c>
      <c r="F4588" s="4">
        <v>5.0</v>
      </c>
      <c r="G4588" s="4">
        <v>5.0</v>
      </c>
      <c r="H4588" s="5">
        <v>45005.0</v>
      </c>
      <c r="I4588" s="4">
        <f>IFERROR(__xludf.DUMMYFUNCTION("SPLIT(H4588,""/"")"),20.0)</f>
        <v>20</v>
      </c>
      <c r="J4588" s="4">
        <f>IFERROR(__xludf.DUMMYFUNCTION("""COMPUTED_VALUE"""),3.0)</f>
        <v>3</v>
      </c>
      <c r="K4588" s="4">
        <f>IFERROR(__xludf.DUMMYFUNCTION("""COMPUTED_VALUE"""),2023.0)</f>
        <v>2023</v>
      </c>
    </row>
    <row r="4589">
      <c r="A4589" s="1" t="s">
        <v>7529</v>
      </c>
      <c r="B4589" s="4" t="s">
        <v>36</v>
      </c>
      <c r="C4589" s="4" t="s">
        <v>24</v>
      </c>
      <c r="D4589" s="4" t="s">
        <v>28</v>
      </c>
      <c r="E4589" s="4">
        <v>5.0</v>
      </c>
      <c r="F4589" s="4">
        <v>5.0</v>
      </c>
      <c r="G4589" s="4">
        <v>25.0</v>
      </c>
      <c r="H4589" s="5">
        <v>45005.0</v>
      </c>
      <c r="I4589" s="4">
        <f>IFERROR(__xludf.DUMMYFUNCTION("SPLIT(H4589,""/"")"),20.0)</f>
        <v>20</v>
      </c>
      <c r="J4589" s="4">
        <f>IFERROR(__xludf.DUMMYFUNCTION("""COMPUTED_VALUE"""),3.0)</f>
        <v>3</v>
      </c>
      <c r="K4589" s="4">
        <f>IFERROR(__xludf.DUMMYFUNCTION("""COMPUTED_VALUE"""),2023.0)</f>
        <v>2023</v>
      </c>
    </row>
    <row r="4590">
      <c r="A4590" s="1" t="s">
        <v>8529</v>
      </c>
      <c r="B4590" s="4" t="s">
        <v>36</v>
      </c>
      <c r="C4590" s="4" t="s">
        <v>30</v>
      </c>
      <c r="D4590" s="4" t="s">
        <v>23</v>
      </c>
      <c r="E4590" s="4">
        <v>2.0</v>
      </c>
      <c r="F4590" s="4">
        <v>5.0</v>
      </c>
      <c r="G4590" s="4">
        <v>10.0</v>
      </c>
      <c r="H4590" s="5">
        <v>45005.0</v>
      </c>
      <c r="I4590" s="4">
        <f>IFERROR(__xludf.DUMMYFUNCTION("SPLIT(H4590,""/"")"),20.0)</f>
        <v>20</v>
      </c>
      <c r="J4590" s="4">
        <f>IFERROR(__xludf.DUMMYFUNCTION("""COMPUTED_VALUE"""),3.0)</f>
        <v>3</v>
      </c>
      <c r="K4590" s="4">
        <f>IFERROR(__xludf.DUMMYFUNCTION("""COMPUTED_VALUE"""),2023.0)</f>
        <v>2023</v>
      </c>
    </row>
    <row r="4591">
      <c r="A4591" s="1" t="s">
        <v>5054</v>
      </c>
      <c r="B4591" s="4" t="s">
        <v>36</v>
      </c>
      <c r="C4591" s="4" t="s">
        <v>30</v>
      </c>
      <c r="D4591" s="4" t="s">
        <v>23</v>
      </c>
      <c r="E4591" s="4">
        <v>1.0</v>
      </c>
      <c r="F4591" s="4">
        <v>5.0</v>
      </c>
      <c r="G4591" s="4">
        <v>5.0</v>
      </c>
      <c r="H4591" s="5">
        <v>45006.0</v>
      </c>
      <c r="I4591" s="4">
        <f>IFERROR(__xludf.DUMMYFUNCTION("SPLIT(H4591,""/"")"),21.0)</f>
        <v>21</v>
      </c>
      <c r="J4591" s="4">
        <f>IFERROR(__xludf.DUMMYFUNCTION("""COMPUTED_VALUE"""),3.0)</f>
        <v>3</v>
      </c>
      <c r="K4591" s="4">
        <f>IFERROR(__xludf.DUMMYFUNCTION("""COMPUTED_VALUE"""),2023.0)</f>
        <v>2023</v>
      </c>
    </row>
    <row r="4592">
      <c r="A4592" s="1" t="s">
        <v>4489</v>
      </c>
      <c r="B4592" s="4" t="s">
        <v>36</v>
      </c>
      <c r="C4592" s="4" t="s">
        <v>30</v>
      </c>
      <c r="D4592" s="4" t="s">
        <v>39</v>
      </c>
      <c r="E4592" s="4">
        <v>3.0</v>
      </c>
      <c r="F4592" s="4">
        <v>5.0</v>
      </c>
      <c r="G4592" s="4">
        <v>15.0</v>
      </c>
      <c r="H4592" s="5">
        <v>45006.0</v>
      </c>
      <c r="I4592" s="4">
        <f>IFERROR(__xludf.DUMMYFUNCTION("SPLIT(H4592,""/"")"),21.0)</f>
        <v>21</v>
      </c>
      <c r="J4592" s="4">
        <f>IFERROR(__xludf.DUMMYFUNCTION("""COMPUTED_VALUE"""),3.0)</f>
        <v>3</v>
      </c>
      <c r="K4592" s="4">
        <f>IFERROR(__xludf.DUMMYFUNCTION("""COMPUTED_VALUE"""),2023.0)</f>
        <v>2023</v>
      </c>
    </row>
    <row r="4593">
      <c r="A4593" s="1" t="s">
        <v>8964</v>
      </c>
      <c r="B4593" s="4" t="s">
        <v>36</v>
      </c>
      <c r="C4593" s="4" t="s">
        <v>30</v>
      </c>
      <c r="D4593" s="4" t="s">
        <v>28</v>
      </c>
      <c r="E4593" s="4">
        <v>1.0</v>
      </c>
      <c r="F4593" s="4">
        <v>5.0</v>
      </c>
      <c r="G4593" s="4">
        <v>5.0</v>
      </c>
      <c r="H4593" s="5">
        <v>45007.0</v>
      </c>
      <c r="I4593" s="4">
        <f>IFERROR(__xludf.DUMMYFUNCTION("SPLIT(H4593,""/"")"),22.0)</f>
        <v>22</v>
      </c>
      <c r="J4593" s="4">
        <f>IFERROR(__xludf.DUMMYFUNCTION("""COMPUTED_VALUE"""),3.0)</f>
        <v>3</v>
      </c>
      <c r="K4593" s="4">
        <f>IFERROR(__xludf.DUMMYFUNCTION("""COMPUTED_VALUE"""),2023.0)</f>
        <v>2023</v>
      </c>
    </row>
    <row r="4594">
      <c r="A4594" s="1" t="s">
        <v>814</v>
      </c>
      <c r="B4594" s="4" t="s">
        <v>36</v>
      </c>
      <c r="C4594" s="4" t="s">
        <v>29</v>
      </c>
      <c r="D4594" s="4" t="s">
        <v>28</v>
      </c>
      <c r="E4594" s="4">
        <v>5.0</v>
      </c>
      <c r="F4594" s="4">
        <v>5.0</v>
      </c>
      <c r="G4594" s="4">
        <v>25.0</v>
      </c>
      <c r="H4594" s="5">
        <v>45007.0</v>
      </c>
      <c r="I4594" s="4">
        <f>IFERROR(__xludf.DUMMYFUNCTION("SPLIT(H4594,""/"")"),22.0)</f>
        <v>22</v>
      </c>
      <c r="J4594" s="4">
        <f>IFERROR(__xludf.DUMMYFUNCTION("""COMPUTED_VALUE"""),3.0)</f>
        <v>3</v>
      </c>
      <c r="K4594" s="4">
        <f>IFERROR(__xludf.DUMMYFUNCTION("""COMPUTED_VALUE"""),2023.0)</f>
        <v>2023</v>
      </c>
    </row>
    <row r="4595">
      <c r="A4595" s="1" t="s">
        <v>2349</v>
      </c>
      <c r="B4595" s="4" t="s">
        <v>36</v>
      </c>
      <c r="C4595" s="4" t="s">
        <v>30</v>
      </c>
      <c r="D4595" s="4" t="s">
        <v>23</v>
      </c>
      <c r="E4595" s="4">
        <v>4.0</v>
      </c>
      <c r="F4595" s="4">
        <v>5.0</v>
      </c>
      <c r="G4595" s="4">
        <v>20.0</v>
      </c>
      <c r="H4595" s="5">
        <v>45007.0</v>
      </c>
      <c r="I4595" s="4">
        <f>IFERROR(__xludf.DUMMYFUNCTION("SPLIT(H4595,""/"")"),22.0)</f>
        <v>22</v>
      </c>
      <c r="J4595" s="4">
        <f>IFERROR(__xludf.DUMMYFUNCTION("""COMPUTED_VALUE"""),3.0)</f>
        <v>3</v>
      </c>
      <c r="K4595" s="4">
        <f>IFERROR(__xludf.DUMMYFUNCTION("""COMPUTED_VALUE"""),2023.0)</f>
        <v>2023</v>
      </c>
    </row>
    <row r="4596">
      <c r="A4596" s="1" t="s">
        <v>84</v>
      </c>
      <c r="B4596" s="4" t="s">
        <v>36</v>
      </c>
      <c r="C4596" s="4" t="s">
        <v>30</v>
      </c>
      <c r="D4596" s="4" t="s">
        <v>28</v>
      </c>
      <c r="E4596" s="4">
        <v>3.0</v>
      </c>
      <c r="F4596" s="4">
        <v>5.0</v>
      </c>
      <c r="G4596" s="4">
        <v>15.0</v>
      </c>
      <c r="H4596" s="5">
        <v>45007.0</v>
      </c>
      <c r="I4596" s="4">
        <f>IFERROR(__xludf.DUMMYFUNCTION("SPLIT(H4596,""/"")"),22.0)</f>
        <v>22</v>
      </c>
      <c r="J4596" s="4">
        <f>IFERROR(__xludf.DUMMYFUNCTION("""COMPUTED_VALUE"""),3.0)</f>
        <v>3</v>
      </c>
      <c r="K4596" s="4">
        <f>IFERROR(__xludf.DUMMYFUNCTION("""COMPUTED_VALUE"""),2023.0)</f>
        <v>2023</v>
      </c>
    </row>
    <row r="4597">
      <c r="A4597" s="1" t="s">
        <v>1542</v>
      </c>
      <c r="B4597" s="4" t="s">
        <v>36</v>
      </c>
      <c r="C4597" s="4" t="s">
        <v>24</v>
      </c>
      <c r="D4597" s="4" t="s">
        <v>28</v>
      </c>
      <c r="E4597" s="4">
        <v>1.0</v>
      </c>
      <c r="F4597" s="4">
        <v>5.0</v>
      </c>
      <c r="G4597" s="4">
        <v>5.0</v>
      </c>
      <c r="H4597" s="5">
        <v>45008.0</v>
      </c>
      <c r="I4597" s="4">
        <f>IFERROR(__xludf.DUMMYFUNCTION("SPLIT(H4597,""/"")"),23.0)</f>
        <v>23</v>
      </c>
      <c r="J4597" s="4">
        <f>IFERROR(__xludf.DUMMYFUNCTION("""COMPUTED_VALUE"""),3.0)</f>
        <v>3</v>
      </c>
      <c r="K4597" s="4">
        <f>IFERROR(__xludf.DUMMYFUNCTION("""COMPUTED_VALUE"""),2023.0)</f>
        <v>2023</v>
      </c>
    </row>
    <row r="4598">
      <c r="A4598" s="1" t="s">
        <v>5648</v>
      </c>
      <c r="B4598" s="4" t="s">
        <v>36</v>
      </c>
      <c r="C4598" s="4" t="s">
        <v>24</v>
      </c>
      <c r="D4598" s="4" t="s">
        <v>39</v>
      </c>
      <c r="E4598" s="4">
        <v>2.0</v>
      </c>
      <c r="F4598" s="4">
        <v>5.0</v>
      </c>
      <c r="G4598" s="4">
        <v>10.0</v>
      </c>
      <c r="H4598" s="5">
        <v>45008.0</v>
      </c>
      <c r="I4598" s="4">
        <f>IFERROR(__xludf.DUMMYFUNCTION("SPLIT(H4598,""/"")"),23.0)</f>
        <v>23</v>
      </c>
      <c r="J4598" s="4">
        <f>IFERROR(__xludf.DUMMYFUNCTION("""COMPUTED_VALUE"""),3.0)</f>
        <v>3</v>
      </c>
      <c r="K4598" s="4">
        <f>IFERROR(__xludf.DUMMYFUNCTION("""COMPUTED_VALUE"""),2023.0)</f>
        <v>2023</v>
      </c>
    </row>
    <row r="4599">
      <c r="A4599" s="1" t="s">
        <v>9021</v>
      </c>
      <c r="B4599" s="4" t="s">
        <v>36</v>
      </c>
      <c r="C4599" s="4" t="s">
        <v>24</v>
      </c>
      <c r="D4599" s="4" t="s">
        <v>30</v>
      </c>
      <c r="E4599" s="4">
        <v>2.0</v>
      </c>
      <c r="F4599" s="4">
        <v>5.0</v>
      </c>
      <c r="G4599" s="4">
        <v>10.0</v>
      </c>
      <c r="H4599" s="5">
        <v>45009.0</v>
      </c>
      <c r="I4599" s="4">
        <f>IFERROR(__xludf.DUMMYFUNCTION("SPLIT(H4599,""/"")"),24.0)</f>
        <v>24</v>
      </c>
      <c r="J4599" s="4">
        <f>IFERROR(__xludf.DUMMYFUNCTION("""COMPUTED_VALUE"""),3.0)</f>
        <v>3</v>
      </c>
      <c r="K4599" s="4">
        <f>IFERROR(__xludf.DUMMYFUNCTION("""COMPUTED_VALUE"""),2023.0)</f>
        <v>2023</v>
      </c>
    </row>
    <row r="4600">
      <c r="A4600" s="1" t="s">
        <v>9722</v>
      </c>
      <c r="B4600" s="4" t="s">
        <v>36</v>
      </c>
      <c r="C4600" s="4" t="s">
        <v>30</v>
      </c>
      <c r="D4600" s="4" t="s">
        <v>23</v>
      </c>
      <c r="E4600" s="4">
        <v>2.0</v>
      </c>
      <c r="F4600" s="4">
        <v>5.0</v>
      </c>
      <c r="G4600" s="4">
        <v>10.0</v>
      </c>
      <c r="H4600" s="5">
        <v>45009.0</v>
      </c>
      <c r="I4600" s="4">
        <f>IFERROR(__xludf.DUMMYFUNCTION("SPLIT(H4600,""/"")"),24.0)</f>
        <v>24</v>
      </c>
      <c r="J4600" s="4">
        <f>IFERROR(__xludf.DUMMYFUNCTION("""COMPUTED_VALUE"""),3.0)</f>
        <v>3</v>
      </c>
      <c r="K4600" s="4">
        <f>IFERROR(__xludf.DUMMYFUNCTION("""COMPUTED_VALUE"""),2023.0)</f>
        <v>2023</v>
      </c>
    </row>
    <row r="4601">
      <c r="A4601" s="1" t="s">
        <v>9085</v>
      </c>
      <c r="B4601" s="4" t="s">
        <v>36</v>
      </c>
      <c r="C4601" s="4" t="s">
        <v>29</v>
      </c>
      <c r="D4601" s="4" t="s">
        <v>28</v>
      </c>
      <c r="E4601" s="4">
        <v>2.0</v>
      </c>
      <c r="F4601" s="4">
        <v>5.0</v>
      </c>
      <c r="G4601" s="4">
        <v>10.0</v>
      </c>
      <c r="H4601" s="5">
        <v>45010.0</v>
      </c>
      <c r="I4601" s="4">
        <f>IFERROR(__xludf.DUMMYFUNCTION("SPLIT(H4601,""/"")"),25.0)</f>
        <v>25</v>
      </c>
      <c r="J4601" s="4">
        <f>IFERROR(__xludf.DUMMYFUNCTION("""COMPUTED_VALUE"""),3.0)</f>
        <v>3</v>
      </c>
      <c r="K4601" s="4">
        <f>IFERROR(__xludf.DUMMYFUNCTION("""COMPUTED_VALUE"""),2023.0)</f>
        <v>2023</v>
      </c>
    </row>
    <row r="4602">
      <c r="A4602" s="1" t="s">
        <v>6014</v>
      </c>
      <c r="B4602" s="4" t="s">
        <v>36</v>
      </c>
      <c r="C4602" s="4" t="s">
        <v>29</v>
      </c>
      <c r="D4602" s="4" t="s">
        <v>28</v>
      </c>
      <c r="E4602" s="4">
        <v>5.0</v>
      </c>
      <c r="F4602" s="4">
        <v>5.0</v>
      </c>
      <c r="G4602" s="4">
        <v>25.0</v>
      </c>
      <c r="H4602" s="5">
        <v>45010.0</v>
      </c>
      <c r="I4602" s="4">
        <f>IFERROR(__xludf.DUMMYFUNCTION("SPLIT(H4602,""/"")"),25.0)</f>
        <v>25</v>
      </c>
      <c r="J4602" s="4">
        <f>IFERROR(__xludf.DUMMYFUNCTION("""COMPUTED_VALUE"""),3.0)</f>
        <v>3</v>
      </c>
      <c r="K4602" s="4">
        <f>IFERROR(__xludf.DUMMYFUNCTION("""COMPUTED_VALUE"""),2023.0)</f>
        <v>2023</v>
      </c>
    </row>
    <row r="4603">
      <c r="A4603" s="1" t="s">
        <v>2643</v>
      </c>
      <c r="B4603" s="4" t="s">
        <v>36</v>
      </c>
      <c r="C4603" s="4" t="s">
        <v>29</v>
      </c>
      <c r="D4603" s="4" t="s">
        <v>28</v>
      </c>
      <c r="E4603" s="4">
        <v>4.0</v>
      </c>
      <c r="F4603" s="4">
        <v>5.0</v>
      </c>
      <c r="G4603" s="4">
        <v>20.0</v>
      </c>
      <c r="H4603" s="5">
        <v>45010.0</v>
      </c>
      <c r="I4603" s="4">
        <f>IFERROR(__xludf.DUMMYFUNCTION("SPLIT(H4603,""/"")"),25.0)</f>
        <v>25</v>
      </c>
      <c r="J4603" s="4">
        <f>IFERROR(__xludf.DUMMYFUNCTION("""COMPUTED_VALUE"""),3.0)</f>
        <v>3</v>
      </c>
      <c r="K4603" s="4">
        <f>IFERROR(__xludf.DUMMYFUNCTION("""COMPUTED_VALUE"""),2023.0)</f>
        <v>2023</v>
      </c>
    </row>
    <row r="4604">
      <c r="A4604" s="1" t="s">
        <v>9470</v>
      </c>
      <c r="B4604" s="4" t="s">
        <v>36</v>
      </c>
      <c r="C4604" s="4" t="s">
        <v>30</v>
      </c>
      <c r="D4604" s="4" t="s">
        <v>39</v>
      </c>
      <c r="E4604" s="4">
        <v>1.0</v>
      </c>
      <c r="F4604" s="4">
        <v>5.0</v>
      </c>
      <c r="G4604" s="4">
        <v>5.0</v>
      </c>
      <c r="H4604" s="5">
        <v>45010.0</v>
      </c>
      <c r="I4604" s="4">
        <f>IFERROR(__xludf.DUMMYFUNCTION("SPLIT(H4604,""/"")"),25.0)</f>
        <v>25</v>
      </c>
      <c r="J4604" s="4">
        <f>IFERROR(__xludf.DUMMYFUNCTION("""COMPUTED_VALUE"""),3.0)</f>
        <v>3</v>
      </c>
      <c r="K4604" s="4">
        <f>IFERROR(__xludf.DUMMYFUNCTION("""COMPUTED_VALUE"""),2023.0)</f>
        <v>2023</v>
      </c>
    </row>
    <row r="4605">
      <c r="A4605" s="1" t="s">
        <v>1511</v>
      </c>
      <c r="B4605" s="4" t="s">
        <v>36</v>
      </c>
      <c r="C4605" s="4" t="s">
        <v>30</v>
      </c>
      <c r="D4605" s="4" t="s">
        <v>39</v>
      </c>
      <c r="E4605" s="4">
        <v>2.0</v>
      </c>
      <c r="F4605" s="4">
        <v>5.0</v>
      </c>
      <c r="G4605" s="4">
        <v>10.0</v>
      </c>
      <c r="H4605" s="5">
        <v>45010.0</v>
      </c>
      <c r="I4605" s="4">
        <f>IFERROR(__xludf.DUMMYFUNCTION("SPLIT(H4605,""/"")"),25.0)</f>
        <v>25</v>
      </c>
      <c r="J4605" s="4">
        <f>IFERROR(__xludf.DUMMYFUNCTION("""COMPUTED_VALUE"""),3.0)</f>
        <v>3</v>
      </c>
      <c r="K4605" s="4">
        <f>IFERROR(__xludf.DUMMYFUNCTION("""COMPUTED_VALUE"""),2023.0)</f>
        <v>2023</v>
      </c>
    </row>
    <row r="4606">
      <c r="A4606" s="1" t="s">
        <v>929</v>
      </c>
      <c r="B4606" s="4" t="s">
        <v>36</v>
      </c>
      <c r="C4606" s="4" t="s">
        <v>24</v>
      </c>
      <c r="D4606" s="4" t="s">
        <v>23</v>
      </c>
      <c r="E4606" s="4">
        <v>5.0</v>
      </c>
      <c r="F4606" s="4">
        <v>5.0</v>
      </c>
      <c r="G4606" s="4">
        <v>25.0</v>
      </c>
      <c r="H4606" s="5">
        <v>45011.0</v>
      </c>
      <c r="I4606" s="4">
        <f>IFERROR(__xludf.DUMMYFUNCTION("SPLIT(H4606,""/"")"),26.0)</f>
        <v>26</v>
      </c>
      <c r="J4606" s="4">
        <f>IFERROR(__xludf.DUMMYFUNCTION("""COMPUTED_VALUE"""),3.0)</f>
        <v>3</v>
      </c>
      <c r="K4606" s="4">
        <f>IFERROR(__xludf.DUMMYFUNCTION("""COMPUTED_VALUE"""),2023.0)</f>
        <v>2023</v>
      </c>
    </row>
    <row r="4607">
      <c r="A4607" s="1" t="s">
        <v>5796</v>
      </c>
      <c r="B4607" s="4" t="s">
        <v>36</v>
      </c>
      <c r="C4607" s="4" t="s">
        <v>29</v>
      </c>
      <c r="D4607" s="4" t="s">
        <v>23</v>
      </c>
      <c r="E4607" s="4">
        <v>5.0</v>
      </c>
      <c r="F4607" s="4">
        <v>5.0</v>
      </c>
      <c r="G4607" s="4">
        <v>25.0</v>
      </c>
      <c r="H4607" s="5">
        <v>45011.0</v>
      </c>
      <c r="I4607" s="4">
        <f>IFERROR(__xludf.DUMMYFUNCTION("SPLIT(H4607,""/"")"),26.0)</f>
        <v>26</v>
      </c>
      <c r="J4607" s="4">
        <f>IFERROR(__xludf.DUMMYFUNCTION("""COMPUTED_VALUE"""),3.0)</f>
        <v>3</v>
      </c>
      <c r="K4607" s="4">
        <f>IFERROR(__xludf.DUMMYFUNCTION("""COMPUTED_VALUE"""),2023.0)</f>
        <v>2023</v>
      </c>
    </row>
    <row r="4608">
      <c r="A4608" s="1" t="s">
        <v>9055</v>
      </c>
      <c r="B4608" s="4" t="s">
        <v>36</v>
      </c>
      <c r="C4608" s="4" t="s">
        <v>30</v>
      </c>
      <c r="D4608" s="4" t="s">
        <v>23</v>
      </c>
      <c r="E4608" s="4">
        <v>3.0</v>
      </c>
      <c r="F4608" s="4">
        <v>5.0</v>
      </c>
      <c r="G4608" s="4">
        <v>15.0</v>
      </c>
      <c r="H4608" s="5">
        <v>45011.0</v>
      </c>
      <c r="I4608" s="4">
        <f>IFERROR(__xludf.DUMMYFUNCTION("SPLIT(H4608,""/"")"),26.0)</f>
        <v>26</v>
      </c>
      <c r="J4608" s="4">
        <f>IFERROR(__xludf.DUMMYFUNCTION("""COMPUTED_VALUE"""),3.0)</f>
        <v>3</v>
      </c>
      <c r="K4608" s="4">
        <f>IFERROR(__xludf.DUMMYFUNCTION("""COMPUTED_VALUE"""),2023.0)</f>
        <v>2023</v>
      </c>
    </row>
    <row r="4609">
      <c r="A4609" s="1" t="s">
        <v>7210</v>
      </c>
      <c r="B4609" s="4" t="s">
        <v>36</v>
      </c>
      <c r="C4609" s="4" t="s">
        <v>30</v>
      </c>
      <c r="D4609" s="4" t="s">
        <v>23</v>
      </c>
      <c r="E4609" s="4">
        <v>4.0</v>
      </c>
      <c r="F4609" s="4">
        <v>5.0</v>
      </c>
      <c r="G4609" s="4">
        <v>20.0</v>
      </c>
      <c r="H4609" s="5">
        <v>45011.0</v>
      </c>
      <c r="I4609" s="4">
        <f>IFERROR(__xludf.DUMMYFUNCTION("SPLIT(H4609,""/"")"),26.0)</f>
        <v>26</v>
      </c>
      <c r="J4609" s="4">
        <f>IFERROR(__xludf.DUMMYFUNCTION("""COMPUTED_VALUE"""),3.0)</f>
        <v>3</v>
      </c>
      <c r="K4609" s="4">
        <f>IFERROR(__xludf.DUMMYFUNCTION("""COMPUTED_VALUE"""),2023.0)</f>
        <v>2023</v>
      </c>
    </row>
    <row r="4610">
      <c r="A4610" s="1" t="s">
        <v>8498</v>
      </c>
      <c r="B4610" s="4" t="s">
        <v>36</v>
      </c>
      <c r="C4610" s="4" t="s">
        <v>30</v>
      </c>
      <c r="D4610" s="4" t="s">
        <v>39</v>
      </c>
      <c r="E4610" s="4">
        <v>1.0</v>
      </c>
      <c r="F4610" s="4">
        <v>5.0</v>
      </c>
      <c r="G4610" s="4">
        <v>5.0</v>
      </c>
      <c r="H4610" s="5">
        <v>45012.0</v>
      </c>
      <c r="I4610" s="4">
        <f>IFERROR(__xludf.DUMMYFUNCTION("SPLIT(H4610,""/"")"),27.0)</f>
        <v>27</v>
      </c>
      <c r="J4610" s="4">
        <f>IFERROR(__xludf.DUMMYFUNCTION("""COMPUTED_VALUE"""),3.0)</f>
        <v>3</v>
      </c>
      <c r="K4610" s="4">
        <f>IFERROR(__xludf.DUMMYFUNCTION("""COMPUTED_VALUE"""),2023.0)</f>
        <v>2023</v>
      </c>
    </row>
    <row r="4611">
      <c r="A4611" s="1" t="s">
        <v>596</v>
      </c>
      <c r="B4611" s="4" t="s">
        <v>36</v>
      </c>
      <c r="C4611" s="4" t="s">
        <v>24</v>
      </c>
      <c r="D4611" s="4" t="s">
        <v>39</v>
      </c>
      <c r="E4611" s="4">
        <v>5.0</v>
      </c>
      <c r="F4611" s="4">
        <v>5.0</v>
      </c>
      <c r="G4611" s="4">
        <v>25.0</v>
      </c>
      <c r="H4611" s="5">
        <v>45013.0</v>
      </c>
      <c r="I4611" s="4">
        <f>IFERROR(__xludf.DUMMYFUNCTION("SPLIT(H4611,""/"")"),28.0)</f>
        <v>28</v>
      </c>
      <c r="J4611" s="4">
        <f>IFERROR(__xludf.DUMMYFUNCTION("""COMPUTED_VALUE"""),3.0)</f>
        <v>3</v>
      </c>
      <c r="K4611" s="4">
        <f>IFERROR(__xludf.DUMMYFUNCTION("""COMPUTED_VALUE"""),2023.0)</f>
        <v>2023</v>
      </c>
    </row>
    <row r="4612">
      <c r="A4612" s="1" t="s">
        <v>3454</v>
      </c>
      <c r="B4612" s="4" t="s">
        <v>36</v>
      </c>
      <c r="C4612" s="4" t="s">
        <v>24</v>
      </c>
      <c r="D4612" s="4" t="s">
        <v>28</v>
      </c>
      <c r="E4612" s="4">
        <v>4.0</v>
      </c>
      <c r="F4612" s="4">
        <v>5.0</v>
      </c>
      <c r="G4612" s="4">
        <v>20.0</v>
      </c>
      <c r="H4612" s="5">
        <v>45013.0</v>
      </c>
      <c r="I4612" s="4">
        <f>IFERROR(__xludf.DUMMYFUNCTION("SPLIT(H4612,""/"")"),28.0)</f>
        <v>28</v>
      </c>
      <c r="J4612" s="4">
        <f>IFERROR(__xludf.DUMMYFUNCTION("""COMPUTED_VALUE"""),3.0)</f>
        <v>3</v>
      </c>
      <c r="K4612" s="4">
        <f>IFERROR(__xludf.DUMMYFUNCTION("""COMPUTED_VALUE"""),2023.0)</f>
        <v>2023</v>
      </c>
    </row>
    <row r="4613">
      <c r="A4613" s="1" t="s">
        <v>2730</v>
      </c>
      <c r="B4613" s="4" t="s">
        <v>36</v>
      </c>
      <c r="C4613" s="4" t="s">
        <v>29</v>
      </c>
      <c r="D4613" s="4" t="s">
        <v>39</v>
      </c>
      <c r="E4613" s="4">
        <v>5.0</v>
      </c>
      <c r="F4613" s="4">
        <v>5.0</v>
      </c>
      <c r="G4613" s="4">
        <v>25.0</v>
      </c>
      <c r="H4613" s="5">
        <v>45014.0</v>
      </c>
      <c r="I4613" s="4">
        <f>IFERROR(__xludf.DUMMYFUNCTION("SPLIT(H4613,""/"")"),29.0)</f>
        <v>29</v>
      </c>
      <c r="J4613" s="4">
        <f>IFERROR(__xludf.DUMMYFUNCTION("""COMPUTED_VALUE"""),3.0)</f>
        <v>3</v>
      </c>
      <c r="K4613" s="4">
        <f>IFERROR(__xludf.DUMMYFUNCTION("""COMPUTED_VALUE"""),2023.0)</f>
        <v>2023</v>
      </c>
    </row>
    <row r="4614">
      <c r="A4614" s="1" t="s">
        <v>269</v>
      </c>
      <c r="B4614" s="4" t="s">
        <v>36</v>
      </c>
      <c r="C4614" s="4" t="s">
        <v>30</v>
      </c>
      <c r="D4614" s="4" t="s">
        <v>23</v>
      </c>
      <c r="E4614" s="4">
        <v>1.0</v>
      </c>
      <c r="F4614" s="4">
        <v>5.0</v>
      </c>
      <c r="G4614" s="4">
        <v>5.0</v>
      </c>
      <c r="H4614" s="5">
        <v>45014.0</v>
      </c>
      <c r="I4614" s="4">
        <f>IFERROR(__xludf.DUMMYFUNCTION("SPLIT(H4614,""/"")"),29.0)</f>
        <v>29</v>
      </c>
      <c r="J4614" s="4">
        <f>IFERROR(__xludf.DUMMYFUNCTION("""COMPUTED_VALUE"""),3.0)</f>
        <v>3</v>
      </c>
      <c r="K4614" s="4">
        <f>IFERROR(__xludf.DUMMYFUNCTION("""COMPUTED_VALUE"""),2023.0)</f>
        <v>2023</v>
      </c>
    </row>
    <row r="4615">
      <c r="A4615" s="1" t="s">
        <v>6887</v>
      </c>
      <c r="B4615" s="4" t="s">
        <v>36</v>
      </c>
      <c r="C4615" s="4" t="s">
        <v>30</v>
      </c>
      <c r="D4615" s="4" t="s">
        <v>30</v>
      </c>
      <c r="E4615" s="4">
        <v>3.0</v>
      </c>
      <c r="F4615" s="4">
        <v>5.0</v>
      </c>
      <c r="G4615" s="4">
        <v>15.0</v>
      </c>
      <c r="H4615" s="5">
        <v>45014.0</v>
      </c>
      <c r="I4615" s="4">
        <f>IFERROR(__xludf.DUMMYFUNCTION("SPLIT(H4615,""/"")"),29.0)</f>
        <v>29</v>
      </c>
      <c r="J4615" s="4">
        <f>IFERROR(__xludf.DUMMYFUNCTION("""COMPUTED_VALUE"""),3.0)</f>
        <v>3</v>
      </c>
      <c r="K4615" s="4">
        <f>IFERROR(__xludf.DUMMYFUNCTION("""COMPUTED_VALUE"""),2023.0)</f>
        <v>2023</v>
      </c>
    </row>
    <row r="4616">
      <c r="A4616" s="1" t="s">
        <v>5058</v>
      </c>
      <c r="B4616" s="4" t="s">
        <v>36</v>
      </c>
      <c r="C4616" s="4" t="s">
        <v>29</v>
      </c>
      <c r="D4616" s="4" t="s">
        <v>30</v>
      </c>
      <c r="E4616" s="4">
        <v>4.0</v>
      </c>
      <c r="F4616" s="4">
        <v>5.0</v>
      </c>
      <c r="G4616" s="4">
        <v>20.0</v>
      </c>
      <c r="H4616" s="5">
        <v>45015.0</v>
      </c>
      <c r="I4616" s="4">
        <f>IFERROR(__xludf.DUMMYFUNCTION("SPLIT(H4616,""/"")"),30.0)</f>
        <v>30</v>
      </c>
      <c r="J4616" s="4">
        <f>IFERROR(__xludf.DUMMYFUNCTION("""COMPUTED_VALUE"""),3.0)</f>
        <v>3</v>
      </c>
      <c r="K4616" s="4">
        <f>IFERROR(__xludf.DUMMYFUNCTION("""COMPUTED_VALUE"""),2023.0)</f>
        <v>2023</v>
      </c>
    </row>
    <row r="4617">
      <c r="A4617" s="1" t="s">
        <v>7102</v>
      </c>
      <c r="B4617" s="4" t="s">
        <v>36</v>
      </c>
      <c r="C4617" s="4" t="s">
        <v>29</v>
      </c>
      <c r="D4617" s="4" t="s">
        <v>39</v>
      </c>
      <c r="E4617" s="4">
        <v>4.0</v>
      </c>
      <c r="F4617" s="4">
        <v>5.0</v>
      </c>
      <c r="G4617" s="4">
        <v>20.0</v>
      </c>
      <c r="H4617" s="5">
        <v>45015.0</v>
      </c>
      <c r="I4617" s="4">
        <f>IFERROR(__xludf.DUMMYFUNCTION("SPLIT(H4617,""/"")"),30.0)</f>
        <v>30</v>
      </c>
      <c r="J4617" s="4">
        <f>IFERROR(__xludf.DUMMYFUNCTION("""COMPUTED_VALUE"""),3.0)</f>
        <v>3</v>
      </c>
      <c r="K4617" s="4">
        <f>IFERROR(__xludf.DUMMYFUNCTION("""COMPUTED_VALUE"""),2023.0)</f>
        <v>2023</v>
      </c>
    </row>
    <row r="4618">
      <c r="A4618" s="1" t="s">
        <v>5262</v>
      </c>
      <c r="B4618" s="4" t="s">
        <v>36</v>
      </c>
      <c r="C4618" s="4" t="s">
        <v>29</v>
      </c>
      <c r="D4618" s="4" t="s">
        <v>23</v>
      </c>
      <c r="E4618" s="4">
        <v>3.0</v>
      </c>
      <c r="F4618" s="4">
        <v>5.0</v>
      </c>
      <c r="G4618" s="4">
        <v>15.0</v>
      </c>
      <c r="H4618" s="5">
        <v>45015.0</v>
      </c>
      <c r="I4618" s="4">
        <f>IFERROR(__xludf.DUMMYFUNCTION("SPLIT(H4618,""/"")"),30.0)</f>
        <v>30</v>
      </c>
      <c r="J4618" s="4">
        <f>IFERROR(__xludf.DUMMYFUNCTION("""COMPUTED_VALUE"""),3.0)</f>
        <v>3</v>
      </c>
      <c r="K4618" s="4">
        <f>IFERROR(__xludf.DUMMYFUNCTION("""COMPUTED_VALUE"""),2023.0)</f>
        <v>2023</v>
      </c>
    </row>
    <row r="4619">
      <c r="A4619" s="1" t="s">
        <v>8989</v>
      </c>
      <c r="B4619" s="4" t="s">
        <v>36</v>
      </c>
      <c r="C4619" s="4" t="s">
        <v>30</v>
      </c>
      <c r="D4619" s="4" t="s">
        <v>23</v>
      </c>
      <c r="E4619" s="4">
        <v>2.0</v>
      </c>
      <c r="F4619" s="4">
        <v>5.0</v>
      </c>
      <c r="G4619" s="4">
        <v>10.0</v>
      </c>
      <c r="H4619" s="5">
        <v>45015.0</v>
      </c>
      <c r="I4619" s="4">
        <f>IFERROR(__xludf.DUMMYFUNCTION("SPLIT(H4619,""/"")"),30.0)</f>
        <v>30</v>
      </c>
      <c r="J4619" s="4">
        <f>IFERROR(__xludf.DUMMYFUNCTION("""COMPUTED_VALUE"""),3.0)</f>
        <v>3</v>
      </c>
      <c r="K4619" s="4">
        <f>IFERROR(__xludf.DUMMYFUNCTION("""COMPUTED_VALUE"""),2023.0)</f>
        <v>2023</v>
      </c>
    </row>
    <row r="4620">
      <c r="A4620" s="1" t="s">
        <v>1823</v>
      </c>
      <c r="B4620" s="4" t="s">
        <v>36</v>
      </c>
      <c r="C4620" s="4" t="s">
        <v>24</v>
      </c>
      <c r="D4620" s="4" t="s">
        <v>23</v>
      </c>
      <c r="E4620" s="4">
        <v>2.0</v>
      </c>
      <c r="F4620" s="4">
        <v>5.0</v>
      </c>
      <c r="G4620" s="4">
        <v>10.0</v>
      </c>
      <c r="H4620" s="5">
        <v>45016.0</v>
      </c>
      <c r="I4620" s="4">
        <f>IFERROR(__xludf.DUMMYFUNCTION("SPLIT(H4620,""/"")"),31.0)</f>
        <v>31</v>
      </c>
      <c r="J4620" s="4">
        <f>IFERROR(__xludf.DUMMYFUNCTION("""COMPUTED_VALUE"""),3.0)</f>
        <v>3</v>
      </c>
      <c r="K4620" s="4">
        <f>IFERROR(__xludf.DUMMYFUNCTION("""COMPUTED_VALUE"""),2023.0)</f>
        <v>2023</v>
      </c>
    </row>
    <row r="4621">
      <c r="A4621" s="1" t="s">
        <v>8819</v>
      </c>
      <c r="B4621" s="4" t="s">
        <v>36</v>
      </c>
      <c r="C4621" s="4" t="s">
        <v>24</v>
      </c>
      <c r="D4621" s="4" t="s">
        <v>39</v>
      </c>
      <c r="E4621" s="4">
        <v>4.0</v>
      </c>
      <c r="F4621" s="4">
        <v>5.0</v>
      </c>
      <c r="G4621" s="4">
        <v>20.0</v>
      </c>
      <c r="H4621" s="5">
        <v>45017.0</v>
      </c>
      <c r="I4621" s="4">
        <f>IFERROR(__xludf.DUMMYFUNCTION("SPLIT(H4621,""/"")"),1.0)</f>
        <v>1</v>
      </c>
      <c r="J4621" s="4">
        <f>IFERROR(__xludf.DUMMYFUNCTION("""COMPUTED_VALUE"""),4.0)</f>
        <v>4</v>
      </c>
      <c r="K4621" s="4">
        <f>IFERROR(__xludf.DUMMYFUNCTION("""COMPUTED_VALUE"""),2023.0)</f>
        <v>2023</v>
      </c>
    </row>
    <row r="4622">
      <c r="A4622" s="1" t="s">
        <v>6716</v>
      </c>
      <c r="B4622" s="4" t="s">
        <v>36</v>
      </c>
      <c r="C4622" s="4" t="s">
        <v>29</v>
      </c>
      <c r="D4622" s="4" t="s">
        <v>30</v>
      </c>
      <c r="E4622" s="4">
        <v>4.0</v>
      </c>
      <c r="F4622" s="4">
        <v>5.0</v>
      </c>
      <c r="G4622" s="4">
        <v>20.0</v>
      </c>
      <c r="H4622" s="5">
        <v>45017.0</v>
      </c>
      <c r="I4622" s="4">
        <f>IFERROR(__xludf.DUMMYFUNCTION("SPLIT(H4622,""/"")"),1.0)</f>
        <v>1</v>
      </c>
      <c r="J4622" s="4">
        <f>IFERROR(__xludf.DUMMYFUNCTION("""COMPUTED_VALUE"""),4.0)</f>
        <v>4</v>
      </c>
      <c r="K4622" s="4">
        <f>IFERROR(__xludf.DUMMYFUNCTION("""COMPUTED_VALUE"""),2023.0)</f>
        <v>2023</v>
      </c>
    </row>
    <row r="4623">
      <c r="A4623" s="1" t="s">
        <v>3969</v>
      </c>
      <c r="B4623" s="4" t="s">
        <v>36</v>
      </c>
      <c r="C4623" s="4" t="s">
        <v>30</v>
      </c>
      <c r="D4623" s="4" t="s">
        <v>23</v>
      </c>
      <c r="E4623" s="4">
        <v>2.0</v>
      </c>
      <c r="F4623" s="4">
        <v>5.0</v>
      </c>
      <c r="G4623" s="4">
        <v>10.0</v>
      </c>
      <c r="H4623" s="5">
        <v>45018.0</v>
      </c>
      <c r="I4623" s="4">
        <f>IFERROR(__xludf.DUMMYFUNCTION("SPLIT(H4623,""/"")"),2.0)</f>
        <v>2</v>
      </c>
      <c r="J4623" s="4">
        <f>IFERROR(__xludf.DUMMYFUNCTION("""COMPUTED_VALUE"""),4.0)</f>
        <v>4</v>
      </c>
      <c r="K4623" s="4">
        <f>IFERROR(__xludf.DUMMYFUNCTION("""COMPUTED_VALUE"""),2023.0)</f>
        <v>2023</v>
      </c>
    </row>
    <row r="4624">
      <c r="A4624" s="1" t="s">
        <v>1051</v>
      </c>
      <c r="B4624" s="4" t="s">
        <v>36</v>
      </c>
      <c r="C4624" s="4" t="s">
        <v>30</v>
      </c>
      <c r="D4624" s="4" t="s">
        <v>39</v>
      </c>
      <c r="E4624" s="4">
        <v>1.0</v>
      </c>
      <c r="F4624" s="4">
        <v>5.0</v>
      </c>
      <c r="G4624" s="4">
        <v>5.0</v>
      </c>
      <c r="H4624" s="5">
        <v>45018.0</v>
      </c>
      <c r="I4624" s="4">
        <f>IFERROR(__xludf.DUMMYFUNCTION("SPLIT(H4624,""/"")"),2.0)</f>
        <v>2</v>
      </c>
      <c r="J4624" s="4">
        <f>IFERROR(__xludf.DUMMYFUNCTION("""COMPUTED_VALUE"""),4.0)</f>
        <v>4</v>
      </c>
      <c r="K4624" s="4">
        <f>IFERROR(__xludf.DUMMYFUNCTION("""COMPUTED_VALUE"""),2023.0)</f>
        <v>2023</v>
      </c>
    </row>
    <row r="4625">
      <c r="A4625" s="1" t="s">
        <v>3829</v>
      </c>
      <c r="B4625" s="4" t="s">
        <v>36</v>
      </c>
      <c r="C4625" s="4" t="s">
        <v>24</v>
      </c>
      <c r="D4625" s="4" t="s">
        <v>39</v>
      </c>
      <c r="E4625" s="4">
        <v>4.0</v>
      </c>
      <c r="F4625" s="4">
        <v>5.0</v>
      </c>
      <c r="G4625" s="4">
        <v>20.0</v>
      </c>
      <c r="H4625" s="5">
        <v>45018.0</v>
      </c>
      <c r="I4625" s="4">
        <f>IFERROR(__xludf.DUMMYFUNCTION("SPLIT(H4625,""/"")"),2.0)</f>
        <v>2</v>
      </c>
      <c r="J4625" s="4">
        <f>IFERROR(__xludf.DUMMYFUNCTION("""COMPUTED_VALUE"""),4.0)</f>
        <v>4</v>
      </c>
      <c r="K4625" s="4">
        <f>IFERROR(__xludf.DUMMYFUNCTION("""COMPUTED_VALUE"""),2023.0)</f>
        <v>2023</v>
      </c>
    </row>
    <row r="4626">
      <c r="A4626" s="1" t="s">
        <v>6882</v>
      </c>
      <c r="B4626" s="4" t="s">
        <v>36</v>
      </c>
      <c r="C4626" s="4" t="s">
        <v>30</v>
      </c>
      <c r="D4626" s="4" t="s">
        <v>30</v>
      </c>
      <c r="E4626" s="4">
        <v>4.0</v>
      </c>
      <c r="F4626" s="4">
        <v>5.0</v>
      </c>
      <c r="G4626" s="4">
        <v>20.0</v>
      </c>
      <c r="H4626" s="5">
        <v>45019.0</v>
      </c>
      <c r="I4626" s="4">
        <f>IFERROR(__xludf.DUMMYFUNCTION("SPLIT(H4626,""/"")"),3.0)</f>
        <v>3</v>
      </c>
      <c r="J4626" s="4">
        <f>IFERROR(__xludf.DUMMYFUNCTION("""COMPUTED_VALUE"""),4.0)</f>
        <v>4</v>
      </c>
      <c r="K4626" s="4">
        <f>IFERROR(__xludf.DUMMYFUNCTION("""COMPUTED_VALUE"""),2023.0)</f>
        <v>2023</v>
      </c>
    </row>
    <row r="4627">
      <c r="A4627" s="1" t="s">
        <v>7003</v>
      </c>
      <c r="B4627" s="4" t="s">
        <v>36</v>
      </c>
      <c r="C4627" s="4" t="s">
        <v>24</v>
      </c>
      <c r="D4627" s="4" t="s">
        <v>30</v>
      </c>
      <c r="E4627" s="4">
        <v>1.0</v>
      </c>
      <c r="F4627" s="4">
        <v>5.0</v>
      </c>
      <c r="G4627" s="4">
        <v>5.0</v>
      </c>
      <c r="H4627" s="5">
        <v>45019.0</v>
      </c>
      <c r="I4627" s="4">
        <f>IFERROR(__xludf.DUMMYFUNCTION("SPLIT(H4627,""/"")"),3.0)</f>
        <v>3</v>
      </c>
      <c r="J4627" s="4">
        <f>IFERROR(__xludf.DUMMYFUNCTION("""COMPUTED_VALUE"""),4.0)</f>
        <v>4</v>
      </c>
      <c r="K4627" s="4">
        <f>IFERROR(__xludf.DUMMYFUNCTION("""COMPUTED_VALUE"""),2023.0)</f>
        <v>2023</v>
      </c>
    </row>
    <row r="4628">
      <c r="A4628" s="1" t="s">
        <v>2740</v>
      </c>
      <c r="B4628" s="4" t="s">
        <v>36</v>
      </c>
      <c r="C4628" s="4" t="s">
        <v>30</v>
      </c>
      <c r="D4628" s="4" t="s">
        <v>30</v>
      </c>
      <c r="E4628" s="4">
        <v>4.0</v>
      </c>
      <c r="F4628" s="4">
        <v>5.0</v>
      </c>
      <c r="G4628" s="4">
        <v>20.0</v>
      </c>
      <c r="H4628" s="5">
        <v>45020.0</v>
      </c>
      <c r="I4628" s="4">
        <f>IFERROR(__xludf.DUMMYFUNCTION("SPLIT(H4628,""/"")"),4.0)</f>
        <v>4</v>
      </c>
      <c r="J4628" s="4">
        <f>IFERROR(__xludf.DUMMYFUNCTION("""COMPUTED_VALUE"""),4.0)</f>
        <v>4</v>
      </c>
      <c r="K4628" s="4">
        <f>IFERROR(__xludf.DUMMYFUNCTION("""COMPUTED_VALUE"""),2023.0)</f>
        <v>2023</v>
      </c>
    </row>
    <row r="4629">
      <c r="A4629" s="1" t="s">
        <v>8371</v>
      </c>
      <c r="B4629" s="4" t="s">
        <v>36</v>
      </c>
      <c r="C4629" s="4" t="s">
        <v>24</v>
      </c>
      <c r="D4629" s="4" t="s">
        <v>39</v>
      </c>
      <c r="E4629" s="4">
        <v>4.0</v>
      </c>
      <c r="F4629" s="4">
        <v>5.0</v>
      </c>
      <c r="G4629" s="4">
        <v>20.0</v>
      </c>
      <c r="H4629" s="5">
        <v>45020.0</v>
      </c>
      <c r="I4629" s="4">
        <f>IFERROR(__xludf.DUMMYFUNCTION("SPLIT(H4629,""/"")"),4.0)</f>
        <v>4</v>
      </c>
      <c r="J4629" s="4">
        <f>IFERROR(__xludf.DUMMYFUNCTION("""COMPUTED_VALUE"""),4.0)</f>
        <v>4</v>
      </c>
      <c r="K4629" s="4">
        <f>IFERROR(__xludf.DUMMYFUNCTION("""COMPUTED_VALUE"""),2023.0)</f>
        <v>2023</v>
      </c>
    </row>
    <row r="4630">
      <c r="A4630" s="1" t="s">
        <v>885</v>
      </c>
      <c r="B4630" s="4" t="s">
        <v>36</v>
      </c>
      <c r="C4630" s="4" t="s">
        <v>30</v>
      </c>
      <c r="D4630" s="4" t="s">
        <v>30</v>
      </c>
      <c r="E4630" s="4">
        <v>1.0</v>
      </c>
      <c r="F4630" s="4">
        <v>5.0</v>
      </c>
      <c r="G4630" s="4">
        <v>5.0</v>
      </c>
      <c r="H4630" s="5">
        <v>45020.0</v>
      </c>
      <c r="I4630" s="4">
        <f>IFERROR(__xludf.DUMMYFUNCTION("SPLIT(H4630,""/"")"),4.0)</f>
        <v>4</v>
      </c>
      <c r="J4630" s="4">
        <f>IFERROR(__xludf.DUMMYFUNCTION("""COMPUTED_VALUE"""),4.0)</f>
        <v>4</v>
      </c>
      <c r="K4630" s="4">
        <f>IFERROR(__xludf.DUMMYFUNCTION("""COMPUTED_VALUE"""),2023.0)</f>
        <v>2023</v>
      </c>
    </row>
    <row r="4631">
      <c r="A4631" s="1" t="s">
        <v>8261</v>
      </c>
      <c r="B4631" s="4" t="s">
        <v>36</v>
      </c>
      <c r="C4631" s="4" t="s">
        <v>29</v>
      </c>
      <c r="D4631" s="4" t="s">
        <v>23</v>
      </c>
      <c r="E4631" s="4">
        <v>2.0</v>
      </c>
      <c r="F4631" s="4">
        <v>5.0</v>
      </c>
      <c r="G4631" s="4">
        <v>10.0</v>
      </c>
      <c r="H4631" s="5">
        <v>45021.0</v>
      </c>
      <c r="I4631" s="4">
        <f>IFERROR(__xludf.DUMMYFUNCTION("SPLIT(H4631,""/"")"),5.0)</f>
        <v>5</v>
      </c>
      <c r="J4631" s="4">
        <f>IFERROR(__xludf.DUMMYFUNCTION("""COMPUTED_VALUE"""),4.0)</f>
        <v>4</v>
      </c>
      <c r="K4631" s="4">
        <f>IFERROR(__xludf.DUMMYFUNCTION("""COMPUTED_VALUE"""),2023.0)</f>
        <v>2023</v>
      </c>
    </row>
    <row r="4632">
      <c r="A4632" s="1" t="s">
        <v>2409</v>
      </c>
      <c r="B4632" s="4" t="s">
        <v>36</v>
      </c>
      <c r="C4632" s="4" t="s">
        <v>24</v>
      </c>
      <c r="D4632" s="4" t="s">
        <v>23</v>
      </c>
      <c r="E4632" s="4">
        <v>1.0</v>
      </c>
      <c r="F4632" s="4">
        <v>5.0</v>
      </c>
      <c r="G4632" s="4">
        <v>5.0</v>
      </c>
      <c r="H4632" s="5">
        <v>45022.0</v>
      </c>
      <c r="I4632" s="4">
        <f>IFERROR(__xludf.DUMMYFUNCTION("SPLIT(H4632,""/"")"),6.0)</f>
        <v>6</v>
      </c>
      <c r="J4632" s="4">
        <f>IFERROR(__xludf.DUMMYFUNCTION("""COMPUTED_VALUE"""),4.0)</f>
        <v>4</v>
      </c>
      <c r="K4632" s="4">
        <f>IFERROR(__xludf.DUMMYFUNCTION("""COMPUTED_VALUE"""),2023.0)</f>
        <v>2023</v>
      </c>
    </row>
    <row r="4633">
      <c r="A4633" s="1" t="s">
        <v>9967</v>
      </c>
      <c r="B4633" s="4" t="s">
        <v>36</v>
      </c>
      <c r="C4633" s="4" t="s">
        <v>29</v>
      </c>
      <c r="D4633" s="4" t="s">
        <v>30</v>
      </c>
      <c r="E4633" s="4">
        <v>3.0</v>
      </c>
      <c r="F4633" s="4">
        <v>5.0</v>
      </c>
      <c r="G4633" s="4">
        <v>15.0</v>
      </c>
      <c r="H4633" s="5">
        <v>45022.0</v>
      </c>
      <c r="I4633" s="4">
        <f>IFERROR(__xludf.DUMMYFUNCTION("SPLIT(H4633,""/"")"),6.0)</f>
        <v>6</v>
      </c>
      <c r="J4633" s="4">
        <f>IFERROR(__xludf.DUMMYFUNCTION("""COMPUTED_VALUE"""),4.0)</f>
        <v>4</v>
      </c>
      <c r="K4633" s="4">
        <f>IFERROR(__xludf.DUMMYFUNCTION("""COMPUTED_VALUE"""),2023.0)</f>
        <v>2023</v>
      </c>
    </row>
    <row r="4634">
      <c r="A4634" s="1" t="s">
        <v>1875</v>
      </c>
      <c r="B4634" s="4" t="s">
        <v>36</v>
      </c>
      <c r="C4634" s="4" t="s">
        <v>30</v>
      </c>
      <c r="D4634" s="4" t="s">
        <v>39</v>
      </c>
      <c r="E4634" s="4">
        <v>4.0</v>
      </c>
      <c r="F4634" s="4">
        <v>5.0</v>
      </c>
      <c r="G4634" s="4">
        <v>20.0</v>
      </c>
      <c r="H4634" s="5">
        <v>45022.0</v>
      </c>
      <c r="I4634" s="4">
        <f>IFERROR(__xludf.DUMMYFUNCTION("SPLIT(H4634,""/"")"),6.0)</f>
        <v>6</v>
      </c>
      <c r="J4634" s="4">
        <f>IFERROR(__xludf.DUMMYFUNCTION("""COMPUTED_VALUE"""),4.0)</f>
        <v>4</v>
      </c>
      <c r="K4634" s="4">
        <f>IFERROR(__xludf.DUMMYFUNCTION("""COMPUTED_VALUE"""),2023.0)</f>
        <v>2023</v>
      </c>
    </row>
    <row r="4635">
      <c r="A4635" s="1" t="s">
        <v>2152</v>
      </c>
      <c r="B4635" s="4" t="s">
        <v>36</v>
      </c>
      <c r="C4635" s="4" t="s">
        <v>30</v>
      </c>
      <c r="D4635" s="4" t="s">
        <v>28</v>
      </c>
      <c r="E4635" s="4">
        <v>2.0</v>
      </c>
      <c r="F4635" s="4">
        <v>5.0</v>
      </c>
      <c r="G4635" s="4">
        <v>10.0</v>
      </c>
      <c r="H4635" s="5">
        <v>45022.0</v>
      </c>
      <c r="I4635" s="4">
        <f>IFERROR(__xludf.DUMMYFUNCTION("SPLIT(H4635,""/"")"),6.0)</f>
        <v>6</v>
      </c>
      <c r="J4635" s="4">
        <f>IFERROR(__xludf.DUMMYFUNCTION("""COMPUTED_VALUE"""),4.0)</f>
        <v>4</v>
      </c>
      <c r="K4635" s="4">
        <f>IFERROR(__xludf.DUMMYFUNCTION("""COMPUTED_VALUE"""),2023.0)</f>
        <v>2023</v>
      </c>
    </row>
    <row r="4636">
      <c r="A4636" s="1" t="s">
        <v>1581</v>
      </c>
      <c r="B4636" s="4" t="s">
        <v>36</v>
      </c>
      <c r="C4636" s="4" t="s">
        <v>30</v>
      </c>
      <c r="D4636" s="4" t="s">
        <v>30</v>
      </c>
      <c r="E4636" s="4">
        <v>5.0</v>
      </c>
      <c r="F4636" s="4">
        <v>5.0</v>
      </c>
      <c r="G4636" s="4">
        <v>25.0</v>
      </c>
      <c r="H4636" s="5">
        <v>45023.0</v>
      </c>
      <c r="I4636" s="4">
        <f>IFERROR(__xludf.DUMMYFUNCTION("SPLIT(H4636,""/"")"),7.0)</f>
        <v>7</v>
      </c>
      <c r="J4636" s="4">
        <f>IFERROR(__xludf.DUMMYFUNCTION("""COMPUTED_VALUE"""),4.0)</f>
        <v>4</v>
      </c>
      <c r="K4636" s="4">
        <f>IFERROR(__xludf.DUMMYFUNCTION("""COMPUTED_VALUE"""),2023.0)</f>
        <v>2023</v>
      </c>
    </row>
    <row r="4637">
      <c r="A4637" s="1" t="s">
        <v>4979</v>
      </c>
      <c r="B4637" s="4" t="s">
        <v>36</v>
      </c>
      <c r="C4637" s="4" t="s">
        <v>24</v>
      </c>
      <c r="D4637" s="4" t="s">
        <v>30</v>
      </c>
      <c r="E4637" s="4">
        <v>2.0</v>
      </c>
      <c r="F4637" s="4">
        <v>5.0</v>
      </c>
      <c r="G4637" s="4">
        <v>10.0</v>
      </c>
      <c r="H4637" s="5">
        <v>45023.0</v>
      </c>
      <c r="I4637" s="4">
        <f>IFERROR(__xludf.DUMMYFUNCTION("SPLIT(H4637,""/"")"),7.0)</f>
        <v>7</v>
      </c>
      <c r="J4637" s="4">
        <f>IFERROR(__xludf.DUMMYFUNCTION("""COMPUTED_VALUE"""),4.0)</f>
        <v>4</v>
      </c>
      <c r="K4637" s="4">
        <f>IFERROR(__xludf.DUMMYFUNCTION("""COMPUTED_VALUE"""),2023.0)</f>
        <v>2023</v>
      </c>
    </row>
    <row r="4638">
      <c r="A4638" s="1" t="s">
        <v>6213</v>
      </c>
      <c r="B4638" s="4" t="s">
        <v>36</v>
      </c>
      <c r="C4638" s="4" t="s">
        <v>30</v>
      </c>
      <c r="D4638" s="4" t="s">
        <v>39</v>
      </c>
      <c r="E4638" s="4">
        <v>1.0</v>
      </c>
      <c r="F4638" s="4">
        <v>5.0</v>
      </c>
      <c r="G4638" s="4">
        <v>5.0</v>
      </c>
      <c r="H4638" s="5">
        <v>45023.0</v>
      </c>
      <c r="I4638" s="4">
        <f>IFERROR(__xludf.DUMMYFUNCTION("SPLIT(H4638,""/"")"),7.0)</f>
        <v>7</v>
      </c>
      <c r="J4638" s="4">
        <f>IFERROR(__xludf.DUMMYFUNCTION("""COMPUTED_VALUE"""),4.0)</f>
        <v>4</v>
      </c>
      <c r="K4638" s="4">
        <f>IFERROR(__xludf.DUMMYFUNCTION("""COMPUTED_VALUE"""),2023.0)</f>
        <v>2023</v>
      </c>
    </row>
    <row r="4639">
      <c r="A4639" s="1" t="s">
        <v>9650</v>
      </c>
      <c r="B4639" s="4" t="s">
        <v>36</v>
      </c>
      <c r="C4639" s="4" t="s">
        <v>29</v>
      </c>
      <c r="D4639" s="4" t="s">
        <v>23</v>
      </c>
      <c r="E4639" s="4">
        <v>5.0</v>
      </c>
      <c r="F4639" s="4">
        <v>5.0</v>
      </c>
      <c r="G4639" s="4">
        <v>25.0</v>
      </c>
      <c r="H4639" s="5">
        <v>45023.0</v>
      </c>
      <c r="I4639" s="4">
        <f>IFERROR(__xludf.DUMMYFUNCTION("SPLIT(H4639,""/"")"),7.0)</f>
        <v>7</v>
      </c>
      <c r="J4639" s="4">
        <f>IFERROR(__xludf.DUMMYFUNCTION("""COMPUTED_VALUE"""),4.0)</f>
        <v>4</v>
      </c>
      <c r="K4639" s="4">
        <f>IFERROR(__xludf.DUMMYFUNCTION("""COMPUTED_VALUE"""),2023.0)</f>
        <v>2023</v>
      </c>
    </row>
    <row r="4640">
      <c r="A4640" s="1" t="s">
        <v>1983</v>
      </c>
      <c r="B4640" s="4" t="s">
        <v>36</v>
      </c>
      <c r="C4640" s="4" t="s">
        <v>30</v>
      </c>
      <c r="D4640" s="4" t="s">
        <v>30</v>
      </c>
      <c r="E4640" s="4">
        <v>4.0</v>
      </c>
      <c r="F4640" s="4">
        <v>5.0</v>
      </c>
      <c r="G4640" s="4">
        <v>20.0</v>
      </c>
      <c r="H4640" s="5">
        <v>45024.0</v>
      </c>
      <c r="I4640" s="4">
        <f>IFERROR(__xludf.DUMMYFUNCTION("SPLIT(H4640,""/"")"),8.0)</f>
        <v>8</v>
      </c>
      <c r="J4640" s="4">
        <f>IFERROR(__xludf.DUMMYFUNCTION("""COMPUTED_VALUE"""),4.0)</f>
        <v>4</v>
      </c>
      <c r="K4640" s="4">
        <f>IFERROR(__xludf.DUMMYFUNCTION("""COMPUTED_VALUE"""),2023.0)</f>
        <v>2023</v>
      </c>
    </row>
    <row r="4641">
      <c r="A4641" s="1" t="s">
        <v>5606</v>
      </c>
      <c r="B4641" s="4" t="s">
        <v>36</v>
      </c>
      <c r="C4641" s="4" t="s">
        <v>24</v>
      </c>
      <c r="D4641" s="4" t="s">
        <v>30</v>
      </c>
      <c r="E4641" s="4">
        <v>2.0</v>
      </c>
      <c r="F4641" s="4">
        <v>5.0</v>
      </c>
      <c r="G4641" s="4">
        <v>10.0</v>
      </c>
      <c r="H4641" s="5">
        <v>45024.0</v>
      </c>
      <c r="I4641" s="4">
        <f>IFERROR(__xludf.DUMMYFUNCTION("SPLIT(H4641,""/"")"),8.0)</f>
        <v>8</v>
      </c>
      <c r="J4641" s="4">
        <f>IFERROR(__xludf.DUMMYFUNCTION("""COMPUTED_VALUE"""),4.0)</f>
        <v>4</v>
      </c>
      <c r="K4641" s="4">
        <f>IFERROR(__xludf.DUMMYFUNCTION("""COMPUTED_VALUE"""),2023.0)</f>
        <v>2023</v>
      </c>
    </row>
    <row r="4642">
      <c r="A4642" s="1" t="s">
        <v>9761</v>
      </c>
      <c r="B4642" s="4" t="s">
        <v>36</v>
      </c>
      <c r="C4642" s="4" t="s">
        <v>24</v>
      </c>
      <c r="D4642" s="4" t="s">
        <v>23</v>
      </c>
      <c r="E4642" s="4">
        <v>3.0</v>
      </c>
      <c r="F4642" s="4">
        <v>5.0</v>
      </c>
      <c r="G4642" s="4">
        <v>15.0</v>
      </c>
      <c r="H4642" s="5">
        <v>45024.0</v>
      </c>
      <c r="I4642" s="4">
        <f>IFERROR(__xludf.DUMMYFUNCTION("SPLIT(H4642,""/"")"),8.0)</f>
        <v>8</v>
      </c>
      <c r="J4642" s="4">
        <f>IFERROR(__xludf.DUMMYFUNCTION("""COMPUTED_VALUE"""),4.0)</f>
        <v>4</v>
      </c>
      <c r="K4642" s="4">
        <f>IFERROR(__xludf.DUMMYFUNCTION("""COMPUTED_VALUE"""),2023.0)</f>
        <v>2023</v>
      </c>
    </row>
    <row r="4643">
      <c r="A4643" s="1" t="s">
        <v>6833</v>
      </c>
      <c r="B4643" s="4" t="s">
        <v>36</v>
      </c>
      <c r="C4643" s="4" t="s">
        <v>24</v>
      </c>
      <c r="D4643" s="4" t="s">
        <v>28</v>
      </c>
      <c r="E4643" s="4">
        <v>3.0</v>
      </c>
      <c r="F4643" s="4">
        <v>5.0</v>
      </c>
      <c r="G4643" s="4">
        <v>15.0</v>
      </c>
      <c r="H4643" s="5">
        <v>45024.0</v>
      </c>
      <c r="I4643" s="4">
        <f>IFERROR(__xludf.DUMMYFUNCTION("SPLIT(H4643,""/"")"),8.0)</f>
        <v>8</v>
      </c>
      <c r="J4643" s="4">
        <f>IFERROR(__xludf.DUMMYFUNCTION("""COMPUTED_VALUE"""),4.0)</f>
        <v>4</v>
      </c>
      <c r="K4643" s="4">
        <f>IFERROR(__xludf.DUMMYFUNCTION("""COMPUTED_VALUE"""),2023.0)</f>
        <v>2023</v>
      </c>
    </row>
    <row r="4644">
      <c r="A4644" s="1" t="s">
        <v>5811</v>
      </c>
      <c r="B4644" s="4" t="s">
        <v>36</v>
      </c>
      <c r="C4644" s="4" t="s">
        <v>30</v>
      </c>
      <c r="D4644" s="4" t="s">
        <v>30</v>
      </c>
      <c r="E4644" s="4">
        <v>3.0</v>
      </c>
      <c r="F4644" s="4">
        <v>5.0</v>
      </c>
      <c r="G4644" s="4">
        <v>15.0</v>
      </c>
      <c r="H4644" s="5">
        <v>45024.0</v>
      </c>
      <c r="I4644" s="4">
        <f>IFERROR(__xludf.DUMMYFUNCTION("SPLIT(H4644,""/"")"),8.0)</f>
        <v>8</v>
      </c>
      <c r="J4644" s="4">
        <f>IFERROR(__xludf.DUMMYFUNCTION("""COMPUTED_VALUE"""),4.0)</f>
        <v>4</v>
      </c>
      <c r="K4644" s="4">
        <f>IFERROR(__xludf.DUMMYFUNCTION("""COMPUTED_VALUE"""),2023.0)</f>
        <v>2023</v>
      </c>
    </row>
    <row r="4645">
      <c r="A4645" s="1" t="s">
        <v>4179</v>
      </c>
      <c r="B4645" s="4" t="s">
        <v>36</v>
      </c>
      <c r="C4645" s="4" t="s">
        <v>24</v>
      </c>
      <c r="D4645" s="4" t="s">
        <v>28</v>
      </c>
      <c r="E4645" s="4">
        <v>3.0</v>
      </c>
      <c r="F4645" s="4">
        <v>5.0</v>
      </c>
      <c r="G4645" s="4">
        <v>15.0</v>
      </c>
      <c r="H4645" s="5">
        <v>45025.0</v>
      </c>
      <c r="I4645" s="4">
        <f>IFERROR(__xludf.DUMMYFUNCTION("SPLIT(H4645,""/"")"),9.0)</f>
        <v>9</v>
      </c>
      <c r="J4645" s="4">
        <f>IFERROR(__xludf.DUMMYFUNCTION("""COMPUTED_VALUE"""),4.0)</f>
        <v>4</v>
      </c>
      <c r="K4645" s="4">
        <f>IFERROR(__xludf.DUMMYFUNCTION("""COMPUTED_VALUE"""),2023.0)</f>
        <v>2023</v>
      </c>
    </row>
    <row r="4646">
      <c r="A4646" s="1" t="s">
        <v>1901</v>
      </c>
      <c r="B4646" s="4" t="s">
        <v>36</v>
      </c>
      <c r="C4646" s="4" t="s">
        <v>30</v>
      </c>
      <c r="D4646" s="4" t="s">
        <v>30</v>
      </c>
      <c r="E4646" s="4">
        <v>4.0</v>
      </c>
      <c r="F4646" s="4">
        <v>5.0</v>
      </c>
      <c r="G4646" s="4">
        <v>20.0</v>
      </c>
      <c r="H4646" s="5">
        <v>45025.0</v>
      </c>
      <c r="I4646" s="4">
        <f>IFERROR(__xludf.DUMMYFUNCTION("SPLIT(H4646,""/"")"),9.0)</f>
        <v>9</v>
      </c>
      <c r="J4646" s="4">
        <f>IFERROR(__xludf.DUMMYFUNCTION("""COMPUTED_VALUE"""),4.0)</f>
        <v>4</v>
      </c>
      <c r="K4646" s="4">
        <f>IFERROR(__xludf.DUMMYFUNCTION("""COMPUTED_VALUE"""),2023.0)</f>
        <v>2023</v>
      </c>
    </row>
    <row r="4647">
      <c r="A4647" s="1" t="s">
        <v>4015</v>
      </c>
      <c r="B4647" s="4" t="s">
        <v>36</v>
      </c>
      <c r="C4647" s="4" t="s">
        <v>30</v>
      </c>
      <c r="D4647" s="4" t="s">
        <v>39</v>
      </c>
      <c r="E4647" s="4">
        <v>3.0</v>
      </c>
      <c r="F4647" s="4">
        <v>5.0</v>
      </c>
      <c r="G4647" s="4">
        <v>15.0</v>
      </c>
      <c r="H4647" s="5">
        <v>45025.0</v>
      </c>
      <c r="I4647" s="4">
        <f>IFERROR(__xludf.DUMMYFUNCTION("SPLIT(H4647,""/"")"),9.0)</f>
        <v>9</v>
      </c>
      <c r="J4647" s="4">
        <f>IFERROR(__xludf.DUMMYFUNCTION("""COMPUTED_VALUE"""),4.0)</f>
        <v>4</v>
      </c>
      <c r="K4647" s="4">
        <f>IFERROR(__xludf.DUMMYFUNCTION("""COMPUTED_VALUE"""),2023.0)</f>
        <v>2023</v>
      </c>
    </row>
    <row r="4648">
      <c r="A4648" s="1" t="s">
        <v>794</v>
      </c>
      <c r="B4648" s="4" t="s">
        <v>36</v>
      </c>
      <c r="C4648" s="4" t="s">
        <v>30</v>
      </c>
      <c r="D4648" s="4" t="s">
        <v>23</v>
      </c>
      <c r="E4648" s="4">
        <v>3.0</v>
      </c>
      <c r="F4648" s="4">
        <v>5.0</v>
      </c>
      <c r="G4648" s="4">
        <v>15.0</v>
      </c>
      <c r="H4648" s="5">
        <v>45025.0</v>
      </c>
      <c r="I4648" s="4">
        <f>IFERROR(__xludf.DUMMYFUNCTION("SPLIT(H4648,""/"")"),9.0)</f>
        <v>9</v>
      </c>
      <c r="J4648" s="4">
        <f>IFERROR(__xludf.DUMMYFUNCTION("""COMPUTED_VALUE"""),4.0)</f>
        <v>4</v>
      </c>
      <c r="K4648" s="4">
        <f>IFERROR(__xludf.DUMMYFUNCTION("""COMPUTED_VALUE"""),2023.0)</f>
        <v>2023</v>
      </c>
    </row>
    <row r="4649">
      <c r="A4649" s="1" t="s">
        <v>6347</v>
      </c>
      <c r="B4649" s="4" t="s">
        <v>36</v>
      </c>
      <c r="C4649" s="4" t="s">
        <v>24</v>
      </c>
      <c r="D4649" s="4" t="s">
        <v>30</v>
      </c>
      <c r="E4649" s="4">
        <v>1.0</v>
      </c>
      <c r="F4649" s="4">
        <v>5.0</v>
      </c>
      <c r="G4649" s="4">
        <v>5.0</v>
      </c>
      <c r="H4649" s="5">
        <v>45026.0</v>
      </c>
      <c r="I4649" s="4">
        <f>IFERROR(__xludf.DUMMYFUNCTION("SPLIT(H4649,""/"")"),10.0)</f>
        <v>10</v>
      </c>
      <c r="J4649" s="4">
        <f>IFERROR(__xludf.DUMMYFUNCTION("""COMPUTED_VALUE"""),4.0)</f>
        <v>4</v>
      </c>
      <c r="K4649" s="4">
        <f>IFERROR(__xludf.DUMMYFUNCTION("""COMPUTED_VALUE"""),2023.0)</f>
        <v>2023</v>
      </c>
    </row>
    <row r="4650">
      <c r="A4650" s="1" t="s">
        <v>8687</v>
      </c>
      <c r="B4650" s="4" t="s">
        <v>36</v>
      </c>
      <c r="C4650" s="4" t="s">
        <v>29</v>
      </c>
      <c r="D4650" s="4" t="s">
        <v>28</v>
      </c>
      <c r="E4650" s="4">
        <v>2.0</v>
      </c>
      <c r="F4650" s="4">
        <v>5.0</v>
      </c>
      <c r="G4650" s="4">
        <v>10.0</v>
      </c>
      <c r="H4650" s="5">
        <v>45026.0</v>
      </c>
      <c r="I4650" s="4">
        <f>IFERROR(__xludf.DUMMYFUNCTION("SPLIT(H4650,""/"")"),10.0)</f>
        <v>10</v>
      </c>
      <c r="J4650" s="4">
        <f>IFERROR(__xludf.DUMMYFUNCTION("""COMPUTED_VALUE"""),4.0)</f>
        <v>4</v>
      </c>
      <c r="K4650" s="4">
        <f>IFERROR(__xludf.DUMMYFUNCTION("""COMPUTED_VALUE"""),2023.0)</f>
        <v>2023</v>
      </c>
    </row>
    <row r="4651">
      <c r="A4651" s="1" t="s">
        <v>9545</v>
      </c>
      <c r="B4651" s="4" t="s">
        <v>36</v>
      </c>
      <c r="C4651" s="4" t="s">
        <v>30</v>
      </c>
      <c r="D4651" s="4" t="s">
        <v>23</v>
      </c>
      <c r="E4651" s="4">
        <v>1.0</v>
      </c>
      <c r="F4651" s="4">
        <v>5.0</v>
      </c>
      <c r="G4651" s="4">
        <v>5.0</v>
      </c>
      <c r="H4651" s="5">
        <v>45026.0</v>
      </c>
      <c r="I4651" s="4">
        <f>IFERROR(__xludf.DUMMYFUNCTION("SPLIT(H4651,""/"")"),10.0)</f>
        <v>10</v>
      </c>
      <c r="J4651" s="4">
        <f>IFERROR(__xludf.DUMMYFUNCTION("""COMPUTED_VALUE"""),4.0)</f>
        <v>4</v>
      </c>
      <c r="K4651" s="4">
        <f>IFERROR(__xludf.DUMMYFUNCTION("""COMPUTED_VALUE"""),2023.0)</f>
        <v>2023</v>
      </c>
    </row>
    <row r="4652">
      <c r="A4652" s="1" t="s">
        <v>8995</v>
      </c>
      <c r="B4652" s="4" t="s">
        <v>36</v>
      </c>
      <c r="C4652" s="4" t="s">
        <v>29</v>
      </c>
      <c r="D4652" s="4" t="s">
        <v>23</v>
      </c>
      <c r="E4652" s="4">
        <v>1.0</v>
      </c>
      <c r="F4652" s="4">
        <v>5.0</v>
      </c>
      <c r="G4652" s="4">
        <v>5.0</v>
      </c>
      <c r="H4652" s="5">
        <v>45026.0</v>
      </c>
      <c r="I4652" s="4">
        <f>IFERROR(__xludf.DUMMYFUNCTION("SPLIT(H4652,""/"")"),10.0)</f>
        <v>10</v>
      </c>
      <c r="J4652" s="4">
        <f>IFERROR(__xludf.DUMMYFUNCTION("""COMPUTED_VALUE"""),4.0)</f>
        <v>4</v>
      </c>
      <c r="K4652" s="4">
        <f>IFERROR(__xludf.DUMMYFUNCTION("""COMPUTED_VALUE"""),2023.0)</f>
        <v>2023</v>
      </c>
    </row>
    <row r="4653">
      <c r="A4653" s="1" t="s">
        <v>4350</v>
      </c>
      <c r="B4653" s="4" t="s">
        <v>36</v>
      </c>
      <c r="C4653" s="4" t="s">
        <v>24</v>
      </c>
      <c r="D4653" s="4" t="s">
        <v>39</v>
      </c>
      <c r="E4653" s="4">
        <v>2.0</v>
      </c>
      <c r="F4653" s="4">
        <v>5.0</v>
      </c>
      <c r="G4653" s="4">
        <v>10.0</v>
      </c>
      <c r="H4653" s="5">
        <v>45026.0</v>
      </c>
      <c r="I4653" s="4">
        <f>IFERROR(__xludf.DUMMYFUNCTION("SPLIT(H4653,""/"")"),10.0)</f>
        <v>10</v>
      </c>
      <c r="J4653" s="4">
        <f>IFERROR(__xludf.DUMMYFUNCTION("""COMPUTED_VALUE"""),4.0)</f>
        <v>4</v>
      </c>
      <c r="K4653" s="4">
        <f>IFERROR(__xludf.DUMMYFUNCTION("""COMPUTED_VALUE"""),2023.0)</f>
        <v>2023</v>
      </c>
    </row>
    <row r="4654">
      <c r="A4654" s="1" t="s">
        <v>2705</v>
      </c>
      <c r="B4654" s="4" t="s">
        <v>36</v>
      </c>
      <c r="C4654" s="4" t="s">
        <v>29</v>
      </c>
      <c r="D4654" s="4" t="s">
        <v>30</v>
      </c>
      <c r="E4654" s="4">
        <v>5.0</v>
      </c>
      <c r="F4654" s="4">
        <v>5.0</v>
      </c>
      <c r="G4654" s="4">
        <v>25.0</v>
      </c>
      <c r="H4654" s="5">
        <v>45027.0</v>
      </c>
      <c r="I4654" s="4">
        <f>IFERROR(__xludf.DUMMYFUNCTION("SPLIT(H4654,""/"")"),11.0)</f>
        <v>11</v>
      </c>
      <c r="J4654" s="4">
        <f>IFERROR(__xludf.DUMMYFUNCTION("""COMPUTED_VALUE"""),4.0)</f>
        <v>4</v>
      </c>
      <c r="K4654" s="4">
        <f>IFERROR(__xludf.DUMMYFUNCTION("""COMPUTED_VALUE"""),2023.0)</f>
        <v>2023</v>
      </c>
    </row>
    <row r="4655">
      <c r="A4655" s="1" t="s">
        <v>6487</v>
      </c>
      <c r="B4655" s="4" t="s">
        <v>36</v>
      </c>
      <c r="C4655" s="4" t="s">
        <v>24</v>
      </c>
      <c r="D4655" s="4" t="s">
        <v>39</v>
      </c>
      <c r="E4655" s="4">
        <v>4.0</v>
      </c>
      <c r="F4655" s="4">
        <v>5.0</v>
      </c>
      <c r="G4655" s="4">
        <v>20.0</v>
      </c>
      <c r="H4655" s="5">
        <v>45027.0</v>
      </c>
      <c r="I4655" s="4">
        <f>IFERROR(__xludf.DUMMYFUNCTION("SPLIT(H4655,""/"")"),11.0)</f>
        <v>11</v>
      </c>
      <c r="J4655" s="4">
        <f>IFERROR(__xludf.DUMMYFUNCTION("""COMPUTED_VALUE"""),4.0)</f>
        <v>4</v>
      </c>
      <c r="K4655" s="4">
        <f>IFERROR(__xludf.DUMMYFUNCTION("""COMPUTED_VALUE"""),2023.0)</f>
        <v>2023</v>
      </c>
    </row>
    <row r="4656">
      <c r="A4656" s="1" t="s">
        <v>9384</v>
      </c>
      <c r="B4656" s="4" t="s">
        <v>36</v>
      </c>
      <c r="C4656" s="4" t="s">
        <v>24</v>
      </c>
      <c r="D4656" s="4" t="s">
        <v>23</v>
      </c>
      <c r="E4656" s="4">
        <v>4.0</v>
      </c>
      <c r="F4656" s="4">
        <v>5.0</v>
      </c>
      <c r="G4656" s="4">
        <v>20.0</v>
      </c>
      <c r="H4656" s="5">
        <v>45027.0</v>
      </c>
      <c r="I4656" s="4">
        <f>IFERROR(__xludf.DUMMYFUNCTION("SPLIT(H4656,""/"")"),11.0)</f>
        <v>11</v>
      </c>
      <c r="J4656" s="4">
        <f>IFERROR(__xludf.DUMMYFUNCTION("""COMPUTED_VALUE"""),4.0)</f>
        <v>4</v>
      </c>
      <c r="K4656" s="4">
        <f>IFERROR(__xludf.DUMMYFUNCTION("""COMPUTED_VALUE"""),2023.0)</f>
        <v>2023</v>
      </c>
    </row>
    <row r="4657">
      <c r="A4657" s="1" t="s">
        <v>2905</v>
      </c>
      <c r="B4657" s="4" t="s">
        <v>36</v>
      </c>
      <c r="C4657" s="4" t="s">
        <v>30</v>
      </c>
      <c r="D4657" s="4" t="s">
        <v>30</v>
      </c>
      <c r="E4657" s="4">
        <v>2.0</v>
      </c>
      <c r="F4657" s="4">
        <v>5.0</v>
      </c>
      <c r="G4657" s="4">
        <v>10.0</v>
      </c>
      <c r="H4657" s="5">
        <v>45027.0</v>
      </c>
      <c r="I4657" s="4">
        <f>IFERROR(__xludf.DUMMYFUNCTION("SPLIT(H4657,""/"")"),11.0)</f>
        <v>11</v>
      </c>
      <c r="J4657" s="4">
        <f>IFERROR(__xludf.DUMMYFUNCTION("""COMPUTED_VALUE"""),4.0)</f>
        <v>4</v>
      </c>
      <c r="K4657" s="4">
        <f>IFERROR(__xludf.DUMMYFUNCTION("""COMPUTED_VALUE"""),2023.0)</f>
        <v>2023</v>
      </c>
    </row>
    <row r="4658">
      <c r="A4658" s="1" t="s">
        <v>2969</v>
      </c>
      <c r="B4658" s="4" t="s">
        <v>36</v>
      </c>
      <c r="C4658" s="4" t="s">
        <v>24</v>
      </c>
      <c r="D4658" s="4" t="s">
        <v>23</v>
      </c>
      <c r="E4658" s="4">
        <v>1.0</v>
      </c>
      <c r="F4658" s="4">
        <v>5.0</v>
      </c>
      <c r="G4658" s="4">
        <v>5.0</v>
      </c>
      <c r="H4658" s="5">
        <v>45027.0</v>
      </c>
      <c r="I4658" s="4">
        <f>IFERROR(__xludf.DUMMYFUNCTION("SPLIT(H4658,""/"")"),11.0)</f>
        <v>11</v>
      </c>
      <c r="J4658" s="4">
        <f>IFERROR(__xludf.DUMMYFUNCTION("""COMPUTED_VALUE"""),4.0)</f>
        <v>4</v>
      </c>
      <c r="K4658" s="4">
        <f>IFERROR(__xludf.DUMMYFUNCTION("""COMPUTED_VALUE"""),2023.0)</f>
        <v>2023</v>
      </c>
    </row>
    <row r="4659">
      <c r="A4659" s="1" t="s">
        <v>4782</v>
      </c>
      <c r="B4659" s="4" t="s">
        <v>36</v>
      </c>
      <c r="C4659" s="4" t="s">
        <v>24</v>
      </c>
      <c r="D4659" s="4" t="s">
        <v>23</v>
      </c>
      <c r="E4659" s="4">
        <v>2.0</v>
      </c>
      <c r="F4659" s="4">
        <v>5.0</v>
      </c>
      <c r="G4659" s="4">
        <v>10.0</v>
      </c>
      <c r="H4659" s="5">
        <v>45028.0</v>
      </c>
      <c r="I4659" s="4">
        <f>IFERROR(__xludf.DUMMYFUNCTION("SPLIT(H4659,""/"")"),12.0)</f>
        <v>12</v>
      </c>
      <c r="J4659" s="4">
        <f>IFERROR(__xludf.DUMMYFUNCTION("""COMPUTED_VALUE"""),4.0)</f>
        <v>4</v>
      </c>
      <c r="K4659" s="4">
        <f>IFERROR(__xludf.DUMMYFUNCTION("""COMPUTED_VALUE"""),2023.0)</f>
        <v>2023</v>
      </c>
    </row>
    <row r="4660">
      <c r="A4660" s="1" t="s">
        <v>7785</v>
      </c>
      <c r="B4660" s="4" t="s">
        <v>36</v>
      </c>
      <c r="C4660" s="4" t="s">
        <v>29</v>
      </c>
      <c r="D4660" s="4" t="s">
        <v>39</v>
      </c>
      <c r="E4660" s="4">
        <v>2.0</v>
      </c>
      <c r="F4660" s="4">
        <v>5.0</v>
      </c>
      <c r="G4660" s="4">
        <v>10.0</v>
      </c>
      <c r="H4660" s="5">
        <v>45028.0</v>
      </c>
      <c r="I4660" s="4">
        <f>IFERROR(__xludf.DUMMYFUNCTION("SPLIT(H4660,""/"")"),12.0)</f>
        <v>12</v>
      </c>
      <c r="J4660" s="4">
        <f>IFERROR(__xludf.DUMMYFUNCTION("""COMPUTED_VALUE"""),4.0)</f>
        <v>4</v>
      </c>
      <c r="K4660" s="4">
        <f>IFERROR(__xludf.DUMMYFUNCTION("""COMPUTED_VALUE"""),2023.0)</f>
        <v>2023</v>
      </c>
    </row>
    <row r="4661">
      <c r="A4661" s="1" t="s">
        <v>4790</v>
      </c>
      <c r="B4661" s="4" t="s">
        <v>36</v>
      </c>
      <c r="C4661" s="4" t="s">
        <v>24</v>
      </c>
      <c r="D4661" s="4" t="s">
        <v>39</v>
      </c>
      <c r="E4661" s="4">
        <v>5.0</v>
      </c>
      <c r="F4661" s="4">
        <v>5.0</v>
      </c>
      <c r="G4661" s="4">
        <v>25.0</v>
      </c>
      <c r="H4661" s="5">
        <v>45028.0</v>
      </c>
      <c r="I4661" s="4">
        <f>IFERROR(__xludf.DUMMYFUNCTION("SPLIT(H4661,""/"")"),12.0)</f>
        <v>12</v>
      </c>
      <c r="J4661" s="4">
        <f>IFERROR(__xludf.DUMMYFUNCTION("""COMPUTED_VALUE"""),4.0)</f>
        <v>4</v>
      </c>
      <c r="K4661" s="4">
        <f>IFERROR(__xludf.DUMMYFUNCTION("""COMPUTED_VALUE"""),2023.0)</f>
        <v>2023</v>
      </c>
    </row>
    <row r="4662">
      <c r="A4662" s="1" t="s">
        <v>9482</v>
      </c>
      <c r="B4662" s="4" t="s">
        <v>36</v>
      </c>
      <c r="C4662" s="4" t="s">
        <v>30</v>
      </c>
      <c r="D4662" s="4" t="s">
        <v>30</v>
      </c>
      <c r="E4662" s="4">
        <v>1.0</v>
      </c>
      <c r="F4662" s="4">
        <v>5.0</v>
      </c>
      <c r="G4662" s="4">
        <v>5.0</v>
      </c>
      <c r="H4662" s="5">
        <v>45029.0</v>
      </c>
      <c r="I4662" s="4">
        <f>IFERROR(__xludf.DUMMYFUNCTION("SPLIT(H4662,""/"")"),13.0)</f>
        <v>13</v>
      </c>
      <c r="J4662" s="4">
        <f>IFERROR(__xludf.DUMMYFUNCTION("""COMPUTED_VALUE"""),4.0)</f>
        <v>4</v>
      </c>
      <c r="K4662" s="4">
        <f>IFERROR(__xludf.DUMMYFUNCTION("""COMPUTED_VALUE"""),2023.0)</f>
        <v>2023</v>
      </c>
    </row>
    <row r="4663">
      <c r="A4663" s="1" t="s">
        <v>5017</v>
      </c>
      <c r="B4663" s="4" t="s">
        <v>36</v>
      </c>
      <c r="C4663" s="4" t="s">
        <v>29</v>
      </c>
      <c r="D4663" s="4" t="s">
        <v>23</v>
      </c>
      <c r="E4663" s="4">
        <v>5.0</v>
      </c>
      <c r="F4663" s="4">
        <v>5.0</v>
      </c>
      <c r="G4663" s="4">
        <v>25.0</v>
      </c>
      <c r="H4663" s="5">
        <v>45029.0</v>
      </c>
      <c r="I4663" s="4">
        <f>IFERROR(__xludf.DUMMYFUNCTION("SPLIT(H4663,""/"")"),13.0)</f>
        <v>13</v>
      </c>
      <c r="J4663" s="4">
        <f>IFERROR(__xludf.DUMMYFUNCTION("""COMPUTED_VALUE"""),4.0)</f>
        <v>4</v>
      </c>
      <c r="K4663" s="4">
        <f>IFERROR(__xludf.DUMMYFUNCTION("""COMPUTED_VALUE"""),2023.0)</f>
        <v>2023</v>
      </c>
    </row>
    <row r="4664">
      <c r="A4664" s="1" t="s">
        <v>6312</v>
      </c>
      <c r="B4664" s="4" t="s">
        <v>36</v>
      </c>
      <c r="C4664" s="4" t="s">
        <v>29</v>
      </c>
      <c r="D4664" s="4" t="s">
        <v>23</v>
      </c>
      <c r="E4664" s="4">
        <v>3.0</v>
      </c>
      <c r="F4664" s="4">
        <v>5.0</v>
      </c>
      <c r="G4664" s="4">
        <v>15.0</v>
      </c>
      <c r="H4664" s="5">
        <v>45029.0</v>
      </c>
      <c r="I4664" s="4">
        <f>IFERROR(__xludf.DUMMYFUNCTION("SPLIT(H4664,""/"")"),13.0)</f>
        <v>13</v>
      </c>
      <c r="J4664" s="4">
        <f>IFERROR(__xludf.DUMMYFUNCTION("""COMPUTED_VALUE"""),4.0)</f>
        <v>4</v>
      </c>
      <c r="K4664" s="4">
        <f>IFERROR(__xludf.DUMMYFUNCTION("""COMPUTED_VALUE"""),2023.0)</f>
        <v>2023</v>
      </c>
    </row>
    <row r="4665">
      <c r="A4665" s="1" t="s">
        <v>8092</v>
      </c>
      <c r="B4665" s="4" t="s">
        <v>36</v>
      </c>
      <c r="C4665" s="4" t="s">
        <v>30</v>
      </c>
      <c r="D4665" s="4" t="s">
        <v>39</v>
      </c>
      <c r="E4665" s="4">
        <v>4.0</v>
      </c>
      <c r="F4665" s="4">
        <v>5.0</v>
      </c>
      <c r="G4665" s="4">
        <v>20.0</v>
      </c>
      <c r="H4665" s="5">
        <v>45030.0</v>
      </c>
      <c r="I4665" s="4">
        <f>IFERROR(__xludf.DUMMYFUNCTION("SPLIT(H4665,""/"")"),14.0)</f>
        <v>14</v>
      </c>
      <c r="J4665" s="4">
        <f>IFERROR(__xludf.DUMMYFUNCTION("""COMPUTED_VALUE"""),4.0)</f>
        <v>4</v>
      </c>
      <c r="K4665" s="4">
        <f>IFERROR(__xludf.DUMMYFUNCTION("""COMPUTED_VALUE"""),2023.0)</f>
        <v>2023</v>
      </c>
    </row>
    <row r="4666">
      <c r="A4666" s="1" t="s">
        <v>8712</v>
      </c>
      <c r="B4666" s="4" t="s">
        <v>36</v>
      </c>
      <c r="C4666" s="4" t="s">
        <v>30</v>
      </c>
      <c r="D4666" s="4" t="s">
        <v>30</v>
      </c>
      <c r="E4666" s="4">
        <v>2.0</v>
      </c>
      <c r="F4666" s="4">
        <v>5.0</v>
      </c>
      <c r="G4666" s="4">
        <v>10.0</v>
      </c>
      <c r="H4666" s="5">
        <v>45030.0</v>
      </c>
      <c r="I4666" s="4">
        <f>IFERROR(__xludf.DUMMYFUNCTION("SPLIT(H4666,""/"")"),14.0)</f>
        <v>14</v>
      </c>
      <c r="J4666" s="4">
        <f>IFERROR(__xludf.DUMMYFUNCTION("""COMPUTED_VALUE"""),4.0)</f>
        <v>4</v>
      </c>
      <c r="K4666" s="4">
        <f>IFERROR(__xludf.DUMMYFUNCTION("""COMPUTED_VALUE"""),2023.0)</f>
        <v>2023</v>
      </c>
    </row>
    <row r="4667">
      <c r="A4667" s="1" t="s">
        <v>9462</v>
      </c>
      <c r="B4667" s="4" t="s">
        <v>36</v>
      </c>
      <c r="C4667" s="4" t="s">
        <v>29</v>
      </c>
      <c r="D4667" s="4" t="s">
        <v>23</v>
      </c>
      <c r="E4667" s="4">
        <v>2.0</v>
      </c>
      <c r="F4667" s="4">
        <v>5.0</v>
      </c>
      <c r="G4667" s="4">
        <v>10.0</v>
      </c>
      <c r="H4667" s="5">
        <v>45030.0</v>
      </c>
      <c r="I4667" s="4">
        <f>IFERROR(__xludf.DUMMYFUNCTION("SPLIT(H4667,""/"")"),14.0)</f>
        <v>14</v>
      </c>
      <c r="J4667" s="4">
        <f>IFERROR(__xludf.DUMMYFUNCTION("""COMPUTED_VALUE"""),4.0)</f>
        <v>4</v>
      </c>
      <c r="K4667" s="4">
        <f>IFERROR(__xludf.DUMMYFUNCTION("""COMPUTED_VALUE"""),2023.0)</f>
        <v>2023</v>
      </c>
    </row>
    <row r="4668">
      <c r="A4668" s="1" t="s">
        <v>4807</v>
      </c>
      <c r="B4668" s="4" t="s">
        <v>36</v>
      </c>
      <c r="C4668" s="4" t="s">
        <v>29</v>
      </c>
      <c r="D4668" s="4" t="s">
        <v>28</v>
      </c>
      <c r="E4668" s="4">
        <v>1.0</v>
      </c>
      <c r="F4668" s="4">
        <v>5.0</v>
      </c>
      <c r="G4668" s="4">
        <v>5.0</v>
      </c>
      <c r="H4668" s="5">
        <v>45030.0</v>
      </c>
      <c r="I4668" s="4">
        <f>IFERROR(__xludf.DUMMYFUNCTION("SPLIT(H4668,""/"")"),14.0)</f>
        <v>14</v>
      </c>
      <c r="J4668" s="4">
        <f>IFERROR(__xludf.DUMMYFUNCTION("""COMPUTED_VALUE"""),4.0)</f>
        <v>4</v>
      </c>
      <c r="K4668" s="4">
        <f>IFERROR(__xludf.DUMMYFUNCTION("""COMPUTED_VALUE"""),2023.0)</f>
        <v>2023</v>
      </c>
    </row>
    <row r="4669">
      <c r="A4669" s="1" t="s">
        <v>7649</v>
      </c>
      <c r="B4669" s="4" t="s">
        <v>36</v>
      </c>
      <c r="C4669" s="4" t="s">
        <v>29</v>
      </c>
      <c r="D4669" s="4" t="s">
        <v>23</v>
      </c>
      <c r="E4669" s="4">
        <v>1.0</v>
      </c>
      <c r="F4669" s="4">
        <v>5.0</v>
      </c>
      <c r="G4669" s="4">
        <v>5.0</v>
      </c>
      <c r="H4669" s="5">
        <v>45030.0</v>
      </c>
      <c r="I4669" s="4">
        <f>IFERROR(__xludf.DUMMYFUNCTION("SPLIT(H4669,""/"")"),14.0)</f>
        <v>14</v>
      </c>
      <c r="J4669" s="4">
        <f>IFERROR(__xludf.DUMMYFUNCTION("""COMPUTED_VALUE"""),4.0)</f>
        <v>4</v>
      </c>
      <c r="K4669" s="4">
        <f>IFERROR(__xludf.DUMMYFUNCTION("""COMPUTED_VALUE"""),2023.0)</f>
        <v>2023</v>
      </c>
    </row>
    <row r="4670">
      <c r="A4670" s="1" t="s">
        <v>4518</v>
      </c>
      <c r="B4670" s="4" t="s">
        <v>36</v>
      </c>
      <c r="C4670" s="4" t="s">
        <v>24</v>
      </c>
      <c r="D4670" s="4" t="s">
        <v>30</v>
      </c>
      <c r="E4670" s="4">
        <v>4.0</v>
      </c>
      <c r="F4670" s="4">
        <v>5.0</v>
      </c>
      <c r="G4670" s="4">
        <v>20.0</v>
      </c>
      <c r="H4670" s="5">
        <v>45031.0</v>
      </c>
      <c r="I4670" s="4">
        <f>IFERROR(__xludf.DUMMYFUNCTION("SPLIT(H4670,""/"")"),15.0)</f>
        <v>15</v>
      </c>
      <c r="J4670" s="4">
        <f>IFERROR(__xludf.DUMMYFUNCTION("""COMPUTED_VALUE"""),4.0)</f>
        <v>4</v>
      </c>
      <c r="K4670" s="4">
        <f>IFERROR(__xludf.DUMMYFUNCTION("""COMPUTED_VALUE"""),2023.0)</f>
        <v>2023</v>
      </c>
    </row>
    <row r="4671">
      <c r="A4671" s="1" t="s">
        <v>8489</v>
      </c>
      <c r="B4671" s="4" t="s">
        <v>36</v>
      </c>
      <c r="C4671" s="4" t="s">
        <v>30</v>
      </c>
      <c r="D4671" s="4" t="s">
        <v>28</v>
      </c>
      <c r="E4671" s="4">
        <v>1.0</v>
      </c>
      <c r="F4671" s="4">
        <v>5.0</v>
      </c>
      <c r="G4671" s="4">
        <v>5.0</v>
      </c>
      <c r="H4671" s="5">
        <v>45031.0</v>
      </c>
      <c r="I4671" s="4">
        <f>IFERROR(__xludf.DUMMYFUNCTION("SPLIT(H4671,""/"")"),15.0)</f>
        <v>15</v>
      </c>
      <c r="J4671" s="4">
        <f>IFERROR(__xludf.DUMMYFUNCTION("""COMPUTED_VALUE"""),4.0)</f>
        <v>4</v>
      </c>
      <c r="K4671" s="4">
        <f>IFERROR(__xludf.DUMMYFUNCTION("""COMPUTED_VALUE"""),2023.0)</f>
        <v>2023</v>
      </c>
    </row>
    <row r="4672">
      <c r="A4672" s="1" t="s">
        <v>2851</v>
      </c>
      <c r="B4672" s="4" t="s">
        <v>36</v>
      </c>
      <c r="C4672" s="4" t="s">
        <v>29</v>
      </c>
      <c r="D4672" s="4" t="s">
        <v>23</v>
      </c>
      <c r="E4672" s="4">
        <v>3.0</v>
      </c>
      <c r="F4672" s="4">
        <v>5.0</v>
      </c>
      <c r="G4672" s="4">
        <v>15.0</v>
      </c>
      <c r="H4672" s="5">
        <v>45031.0</v>
      </c>
      <c r="I4672" s="4">
        <f>IFERROR(__xludf.DUMMYFUNCTION("SPLIT(H4672,""/"")"),15.0)</f>
        <v>15</v>
      </c>
      <c r="J4672" s="4">
        <f>IFERROR(__xludf.DUMMYFUNCTION("""COMPUTED_VALUE"""),4.0)</f>
        <v>4</v>
      </c>
      <c r="K4672" s="4">
        <f>IFERROR(__xludf.DUMMYFUNCTION("""COMPUTED_VALUE"""),2023.0)</f>
        <v>2023</v>
      </c>
    </row>
    <row r="4673">
      <c r="A4673" s="1" t="s">
        <v>8657</v>
      </c>
      <c r="B4673" s="4" t="s">
        <v>36</v>
      </c>
      <c r="C4673" s="4" t="s">
        <v>24</v>
      </c>
      <c r="D4673" s="4" t="s">
        <v>23</v>
      </c>
      <c r="E4673" s="4">
        <v>5.0</v>
      </c>
      <c r="F4673" s="4">
        <v>5.0</v>
      </c>
      <c r="G4673" s="4">
        <v>25.0</v>
      </c>
      <c r="H4673" s="5">
        <v>45031.0</v>
      </c>
      <c r="I4673" s="4">
        <f>IFERROR(__xludf.DUMMYFUNCTION("SPLIT(H4673,""/"")"),15.0)</f>
        <v>15</v>
      </c>
      <c r="J4673" s="4">
        <f>IFERROR(__xludf.DUMMYFUNCTION("""COMPUTED_VALUE"""),4.0)</f>
        <v>4</v>
      </c>
      <c r="K4673" s="4">
        <f>IFERROR(__xludf.DUMMYFUNCTION("""COMPUTED_VALUE"""),2023.0)</f>
        <v>2023</v>
      </c>
    </row>
    <row r="4674">
      <c r="A4674" s="1" t="s">
        <v>1518</v>
      </c>
      <c r="B4674" s="4" t="s">
        <v>36</v>
      </c>
      <c r="C4674" s="4" t="s">
        <v>30</v>
      </c>
      <c r="D4674" s="4" t="s">
        <v>28</v>
      </c>
      <c r="E4674" s="4">
        <v>5.0</v>
      </c>
      <c r="F4674" s="4">
        <v>5.0</v>
      </c>
      <c r="G4674" s="4">
        <v>25.0</v>
      </c>
      <c r="H4674" s="5">
        <v>45031.0</v>
      </c>
      <c r="I4674" s="4">
        <f>IFERROR(__xludf.DUMMYFUNCTION("SPLIT(H4674,""/"")"),15.0)</f>
        <v>15</v>
      </c>
      <c r="J4674" s="4">
        <f>IFERROR(__xludf.DUMMYFUNCTION("""COMPUTED_VALUE"""),4.0)</f>
        <v>4</v>
      </c>
      <c r="K4674" s="4">
        <f>IFERROR(__xludf.DUMMYFUNCTION("""COMPUTED_VALUE"""),2023.0)</f>
        <v>2023</v>
      </c>
    </row>
    <row r="4675">
      <c r="A4675" s="1" t="s">
        <v>2766</v>
      </c>
      <c r="B4675" s="4" t="s">
        <v>36</v>
      </c>
      <c r="C4675" s="4" t="s">
        <v>24</v>
      </c>
      <c r="D4675" s="4" t="s">
        <v>39</v>
      </c>
      <c r="E4675" s="4">
        <v>5.0</v>
      </c>
      <c r="F4675" s="4">
        <v>5.0</v>
      </c>
      <c r="G4675" s="4">
        <v>25.0</v>
      </c>
      <c r="H4675" s="5">
        <v>45031.0</v>
      </c>
      <c r="I4675" s="4">
        <f>IFERROR(__xludf.DUMMYFUNCTION("SPLIT(H4675,""/"")"),15.0)</f>
        <v>15</v>
      </c>
      <c r="J4675" s="4">
        <f>IFERROR(__xludf.DUMMYFUNCTION("""COMPUTED_VALUE"""),4.0)</f>
        <v>4</v>
      </c>
      <c r="K4675" s="4">
        <f>IFERROR(__xludf.DUMMYFUNCTION("""COMPUTED_VALUE"""),2023.0)</f>
        <v>2023</v>
      </c>
    </row>
    <row r="4676">
      <c r="A4676" s="1" t="s">
        <v>3363</v>
      </c>
      <c r="B4676" s="4" t="s">
        <v>36</v>
      </c>
      <c r="C4676" s="4" t="s">
        <v>29</v>
      </c>
      <c r="D4676" s="4" t="s">
        <v>30</v>
      </c>
      <c r="E4676" s="4">
        <v>5.0</v>
      </c>
      <c r="F4676" s="4">
        <v>5.0</v>
      </c>
      <c r="G4676" s="4">
        <v>25.0</v>
      </c>
      <c r="H4676" s="5">
        <v>45032.0</v>
      </c>
      <c r="I4676" s="4">
        <f>IFERROR(__xludf.DUMMYFUNCTION("SPLIT(H4676,""/"")"),16.0)</f>
        <v>16</v>
      </c>
      <c r="J4676" s="4">
        <f>IFERROR(__xludf.DUMMYFUNCTION("""COMPUTED_VALUE"""),4.0)</f>
        <v>4</v>
      </c>
      <c r="K4676" s="4">
        <f>IFERROR(__xludf.DUMMYFUNCTION("""COMPUTED_VALUE"""),2023.0)</f>
        <v>2023</v>
      </c>
    </row>
    <row r="4677">
      <c r="A4677" s="1" t="s">
        <v>9030</v>
      </c>
      <c r="B4677" s="4" t="s">
        <v>36</v>
      </c>
      <c r="C4677" s="4" t="s">
        <v>29</v>
      </c>
      <c r="D4677" s="4" t="s">
        <v>39</v>
      </c>
      <c r="E4677" s="4">
        <v>1.0</v>
      </c>
      <c r="F4677" s="4">
        <v>5.0</v>
      </c>
      <c r="G4677" s="4">
        <v>5.0</v>
      </c>
      <c r="H4677" s="5">
        <v>45032.0</v>
      </c>
      <c r="I4677" s="4">
        <f>IFERROR(__xludf.DUMMYFUNCTION("SPLIT(H4677,""/"")"),16.0)</f>
        <v>16</v>
      </c>
      <c r="J4677" s="4">
        <f>IFERROR(__xludf.DUMMYFUNCTION("""COMPUTED_VALUE"""),4.0)</f>
        <v>4</v>
      </c>
      <c r="K4677" s="4">
        <f>IFERROR(__xludf.DUMMYFUNCTION("""COMPUTED_VALUE"""),2023.0)</f>
        <v>2023</v>
      </c>
    </row>
    <row r="4678">
      <c r="A4678" s="1" t="s">
        <v>661</v>
      </c>
      <c r="B4678" s="4" t="s">
        <v>36</v>
      </c>
      <c r="C4678" s="4" t="s">
        <v>30</v>
      </c>
      <c r="D4678" s="4" t="s">
        <v>23</v>
      </c>
      <c r="E4678" s="4">
        <v>2.0</v>
      </c>
      <c r="F4678" s="4">
        <v>5.0</v>
      </c>
      <c r="G4678" s="4">
        <v>10.0</v>
      </c>
      <c r="H4678" s="5">
        <v>45032.0</v>
      </c>
      <c r="I4678" s="4">
        <f>IFERROR(__xludf.DUMMYFUNCTION("SPLIT(H4678,""/"")"),16.0)</f>
        <v>16</v>
      </c>
      <c r="J4678" s="4">
        <f>IFERROR(__xludf.DUMMYFUNCTION("""COMPUTED_VALUE"""),4.0)</f>
        <v>4</v>
      </c>
      <c r="K4678" s="4">
        <f>IFERROR(__xludf.DUMMYFUNCTION("""COMPUTED_VALUE"""),2023.0)</f>
        <v>2023</v>
      </c>
    </row>
    <row r="4679">
      <c r="A4679" s="1" t="s">
        <v>4526</v>
      </c>
      <c r="B4679" s="4" t="s">
        <v>36</v>
      </c>
      <c r="C4679" s="4" t="s">
        <v>30</v>
      </c>
      <c r="D4679" s="4" t="s">
        <v>30</v>
      </c>
      <c r="E4679" s="4">
        <v>4.0</v>
      </c>
      <c r="F4679" s="4">
        <v>5.0</v>
      </c>
      <c r="G4679" s="4">
        <v>20.0</v>
      </c>
      <c r="H4679" s="5">
        <v>45032.0</v>
      </c>
      <c r="I4679" s="4">
        <f>IFERROR(__xludf.DUMMYFUNCTION("SPLIT(H4679,""/"")"),16.0)</f>
        <v>16</v>
      </c>
      <c r="J4679" s="4">
        <f>IFERROR(__xludf.DUMMYFUNCTION("""COMPUTED_VALUE"""),4.0)</f>
        <v>4</v>
      </c>
      <c r="K4679" s="4">
        <f>IFERROR(__xludf.DUMMYFUNCTION("""COMPUTED_VALUE"""),2023.0)</f>
        <v>2023</v>
      </c>
    </row>
    <row r="4680">
      <c r="A4680" s="1" t="s">
        <v>2532</v>
      </c>
      <c r="B4680" s="4" t="s">
        <v>36</v>
      </c>
      <c r="C4680" s="4" t="s">
        <v>24</v>
      </c>
      <c r="D4680" s="4" t="s">
        <v>23</v>
      </c>
      <c r="E4680" s="4">
        <v>1.0</v>
      </c>
      <c r="F4680" s="4">
        <v>5.0</v>
      </c>
      <c r="G4680" s="4">
        <v>5.0</v>
      </c>
      <c r="H4680" s="5">
        <v>45033.0</v>
      </c>
      <c r="I4680" s="4">
        <f>IFERROR(__xludf.DUMMYFUNCTION("SPLIT(H4680,""/"")"),17.0)</f>
        <v>17</v>
      </c>
      <c r="J4680" s="4">
        <f>IFERROR(__xludf.DUMMYFUNCTION("""COMPUTED_VALUE"""),4.0)</f>
        <v>4</v>
      </c>
      <c r="K4680" s="4">
        <f>IFERROR(__xludf.DUMMYFUNCTION("""COMPUTED_VALUE"""),2023.0)</f>
        <v>2023</v>
      </c>
    </row>
    <row r="4681">
      <c r="A4681" s="1" t="s">
        <v>7964</v>
      </c>
      <c r="B4681" s="4" t="s">
        <v>36</v>
      </c>
      <c r="C4681" s="4" t="s">
        <v>30</v>
      </c>
      <c r="D4681" s="4" t="s">
        <v>30</v>
      </c>
      <c r="E4681" s="4">
        <v>4.0</v>
      </c>
      <c r="F4681" s="4">
        <v>5.0</v>
      </c>
      <c r="G4681" s="4">
        <v>20.0</v>
      </c>
      <c r="H4681" s="5">
        <v>45033.0</v>
      </c>
      <c r="I4681" s="4">
        <f>IFERROR(__xludf.DUMMYFUNCTION("SPLIT(H4681,""/"")"),17.0)</f>
        <v>17</v>
      </c>
      <c r="J4681" s="4">
        <f>IFERROR(__xludf.DUMMYFUNCTION("""COMPUTED_VALUE"""),4.0)</f>
        <v>4</v>
      </c>
      <c r="K4681" s="4">
        <f>IFERROR(__xludf.DUMMYFUNCTION("""COMPUTED_VALUE"""),2023.0)</f>
        <v>2023</v>
      </c>
    </row>
    <row r="4682">
      <c r="A4682" s="1" t="s">
        <v>9203</v>
      </c>
      <c r="B4682" s="4" t="s">
        <v>36</v>
      </c>
      <c r="C4682" s="4" t="s">
        <v>24</v>
      </c>
      <c r="D4682" s="4" t="s">
        <v>23</v>
      </c>
      <c r="E4682" s="4">
        <v>4.0</v>
      </c>
      <c r="F4682" s="4">
        <v>5.0</v>
      </c>
      <c r="G4682" s="4">
        <v>20.0</v>
      </c>
      <c r="H4682" s="5">
        <v>45033.0</v>
      </c>
      <c r="I4682" s="4">
        <f>IFERROR(__xludf.DUMMYFUNCTION("SPLIT(H4682,""/"")"),17.0)</f>
        <v>17</v>
      </c>
      <c r="J4682" s="4">
        <f>IFERROR(__xludf.DUMMYFUNCTION("""COMPUTED_VALUE"""),4.0)</f>
        <v>4</v>
      </c>
      <c r="K4682" s="4">
        <f>IFERROR(__xludf.DUMMYFUNCTION("""COMPUTED_VALUE"""),2023.0)</f>
        <v>2023</v>
      </c>
    </row>
    <row r="4683">
      <c r="A4683" s="1" t="s">
        <v>1796</v>
      </c>
      <c r="B4683" s="4" t="s">
        <v>36</v>
      </c>
      <c r="C4683" s="4" t="s">
        <v>29</v>
      </c>
      <c r="D4683" s="4" t="s">
        <v>28</v>
      </c>
      <c r="E4683" s="4">
        <v>5.0</v>
      </c>
      <c r="F4683" s="4">
        <v>5.0</v>
      </c>
      <c r="G4683" s="4">
        <v>25.0</v>
      </c>
      <c r="H4683" s="5">
        <v>45033.0</v>
      </c>
      <c r="I4683" s="4">
        <f>IFERROR(__xludf.DUMMYFUNCTION("SPLIT(H4683,""/"")"),17.0)</f>
        <v>17</v>
      </c>
      <c r="J4683" s="4">
        <f>IFERROR(__xludf.DUMMYFUNCTION("""COMPUTED_VALUE"""),4.0)</f>
        <v>4</v>
      </c>
      <c r="K4683" s="4">
        <f>IFERROR(__xludf.DUMMYFUNCTION("""COMPUTED_VALUE"""),2023.0)</f>
        <v>2023</v>
      </c>
    </row>
    <row r="4684">
      <c r="A4684" s="1" t="s">
        <v>3222</v>
      </c>
      <c r="B4684" s="4" t="s">
        <v>36</v>
      </c>
      <c r="C4684" s="4" t="s">
        <v>29</v>
      </c>
      <c r="D4684" s="4" t="s">
        <v>28</v>
      </c>
      <c r="E4684" s="4">
        <v>5.0</v>
      </c>
      <c r="F4684" s="4">
        <v>5.0</v>
      </c>
      <c r="G4684" s="4">
        <v>25.0</v>
      </c>
      <c r="H4684" s="5">
        <v>45034.0</v>
      </c>
      <c r="I4684" s="4">
        <f>IFERROR(__xludf.DUMMYFUNCTION("SPLIT(H4684,""/"")"),18.0)</f>
        <v>18</v>
      </c>
      <c r="J4684" s="4">
        <f>IFERROR(__xludf.DUMMYFUNCTION("""COMPUTED_VALUE"""),4.0)</f>
        <v>4</v>
      </c>
      <c r="K4684" s="4">
        <f>IFERROR(__xludf.DUMMYFUNCTION("""COMPUTED_VALUE"""),2023.0)</f>
        <v>2023</v>
      </c>
    </row>
    <row r="4685">
      <c r="A4685" s="1" t="s">
        <v>9925</v>
      </c>
      <c r="B4685" s="4" t="s">
        <v>36</v>
      </c>
      <c r="C4685" s="4" t="s">
        <v>29</v>
      </c>
      <c r="D4685" s="4" t="s">
        <v>39</v>
      </c>
      <c r="E4685" s="4">
        <v>3.0</v>
      </c>
      <c r="F4685" s="4">
        <v>5.0</v>
      </c>
      <c r="G4685" s="4">
        <v>15.0</v>
      </c>
      <c r="H4685" s="5">
        <v>45034.0</v>
      </c>
      <c r="I4685" s="4">
        <f>IFERROR(__xludf.DUMMYFUNCTION("SPLIT(H4685,""/"")"),18.0)</f>
        <v>18</v>
      </c>
      <c r="J4685" s="4">
        <f>IFERROR(__xludf.DUMMYFUNCTION("""COMPUTED_VALUE"""),4.0)</f>
        <v>4</v>
      </c>
      <c r="K4685" s="4">
        <f>IFERROR(__xludf.DUMMYFUNCTION("""COMPUTED_VALUE"""),2023.0)</f>
        <v>2023</v>
      </c>
    </row>
    <row r="4686">
      <c r="A4686" s="1" t="s">
        <v>6089</v>
      </c>
      <c r="B4686" s="4" t="s">
        <v>36</v>
      </c>
      <c r="C4686" s="4" t="s">
        <v>30</v>
      </c>
      <c r="D4686" s="4" t="s">
        <v>28</v>
      </c>
      <c r="E4686" s="4">
        <v>2.0</v>
      </c>
      <c r="F4686" s="4">
        <v>5.0</v>
      </c>
      <c r="G4686" s="4">
        <v>10.0</v>
      </c>
      <c r="H4686" s="5">
        <v>45035.0</v>
      </c>
      <c r="I4686" s="4">
        <f>IFERROR(__xludf.DUMMYFUNCTION("SPLIT(H4686,""/"")"),19.0)</f>
        <v>19</v>
      </c>
      <c r="J4686" s="4">
        <f>IFERROR(__xludf.DUMMYFUNCTION("""COMPUTED_VALUE"""),4.0)</f>
        <v>4</v>
      </c>
      <c r="K4686" s="4">
        <f>IFERROR(__xludf.DUMMYFUNCTION("""COMPUTED_VALUE"""),2023.0)</f>
        <v>2023</v>
      </c>
    </row>
    <row r="4687">
      <c r="A4687" s="1" t="s">
        <v>2988</v>
      </c>
      <c r="B4687" s="4" t="s">
        <v>36</v>
      </c>
      <c r="C4687" s="4" t="s">
        <v>30</v>
      </c>
      <c r="D4687" s="4" t="s">
        <v>30</v>
      </c>
      <c r="E4687" s="4">
        <v>5.0</v>
      </c>
      <c r="F4687" s="4">
        <v>5.0</v>
      </c>
      <c r="G4687" s="4">
        <v>25.0</v>
      </c>
      <c r="H4687" s="5">
        <v>45035.0</v>
      </c>
      <c r="I4687" s="4">
        <f>IFERROR(__xludf.DUMMYFUNCTION("SPLIT(H4687,""/"")"),19.0)</f>
        <v>19</v>
      </c>
      <c r="J4687" s="4">
        <f>IFERROR(__xludf.DUMMYFUNCTION("""COMPUTED_VALUE"""),4.0)</f>
        <v>4</v>
      </c>
      <c r="K4687" s="4">
        <f>IFERROR(__xludf.DUMMYFUNCTION("""COMPUTED_VALUE"""),2023.0)</f>
        <v>2023</v>
      </c>
    </row>
    <row r="4688">
      <c r="A4688" s="1" t="s">
        <v>2438</v>
      </c>
      <c r="B4688" s="4" t="s">
        <v>36</v>
      </c>
      <c r="C4688" s="4" t="s">
        <v>30</v>
      </c>
      <c r="D4688" s="4" t="s">
        <v>30</v>
      </c>
      <c r="E4688" s="4">
        <v>5.0</v>
      </c>
      <c r="F4688" s="4">
        <v>5.0</v>
      </c>
      <c r="G4688" s="4">
        <v>25.0</v>
      </c>
      <c r="H4688" s="5">
        <v>45036.0</v>
      </c>
      <c r="I4688" s="4">
        <f>IFERROR(__xludf.DUMMYFUNCTION("SPLIT(H4688,""/"")"),20.0)</f>
        <v>20</v>
      </c>
      <c r="J4688" s="4">
        <f>IFERROR(__xludf.DUMMYFUNCTION("""COMPUTED_VALUE"""),4.0)</f>
        <v>4</v>
      </c>
      <c r="K4688" s="4">
        <f>IFERROR(__xludf.DUMMYFUNCTION("""COMPUTED_VALUE"""),2023.0)</f>
        <v>2023</v>
      </c>
    </row>
    <row r="4689">
      <c r="A4689" s="1" t="s">
        <v>7983</v>
      </c>
      <c r="B4689" s="4" t="s">
        <v>36</v>
      </c>
      <c r="C4689" s="4" t="s">
        <v>24</v>
      </c>
      <c r="D4689" s="4" t="s">
        <v>28</v>
      </c>
      <c r="E4689" s="4">
        <v>5.0</v>
      </c>
      <c r="F4689" s="4">
        <v>5.0</v>
      </c>
      <c r="G4689" s="4">
        <v>25.0</v>
      </c>
      <c r="H4689" s="5">
        <v>45036.0</v>
      </c>
      <c r="I4689" s="4">
        <f>IFERROR(__xludf.DUMMYFUNCTION("SPLIT(H4689,""/"")"),20.0)</f>
        <v>20</v>
      </c>
      <c r="J4689" s="4">
        <f>IFERROR(__xludf.DUMMYFUNCTION("""COMPUTED_VALUE"""),4.0)</f>
        <v>4</v>
      </c>
      <c r="K4689" s="4">
        <f>IFERROR(__xludf.DUMMYFUNCTION("""COMPUTED_VALUE"""),2023.0)</f>
        <v>2023</v>
      </c>
    </row>
    <row r="4690">
      <c r="A4690" s="1" t="s">
        <v>9434</v>
      </c>
      <c r="B4690" s="4" t="s">
        <v>36</v>
      </c>
      <c r="C4690" s="4" t="s">
        <v>29</v>
      </c>
      <c r="D4690" s="4" t="s">
        <v>23</v>
      </c>
      <c r="E4690" s="4">
        <v>2.0</v>
      </c>
      <c r="F4690" s="4">
        <v>5.0</v>
      </c>
      <c r="G4690" s="4">
        <v>10.0</v>
      </c>
      <c r="H4690" s="5">
        <v>45036.0</v>
      </c>
      <c r="I4690" s="4">
        <f>IFERROR(__xludf.DUMMYFUNCTION("SPLIT(H4690,""/"")"),20.0)</f>
        <v>20</v>
      </c>
      <c r="J4690" s="4">
        <f>IFERROR(__xludf.DUMMYFUNCTION("""COMPUTED_VALUE"""),4.0)</f>
        <v>4</v>
      </c>
      <c r="K4690" s="4">
        <f>IFERROR(__xludf.DUMMYFUNCTION("""COMPUTED_VALUE"""),2023.0)</f>
        <v>2023</v>
      </c>
    </row>
    <row r="4691">
      <c r="A4691" s="1" t="s">
        <v>4888</v>
      </c>
      <c r="B4691" s="4" t="s">
        <v>36</v>
      </c>
      <c r="C4691" s="4" t="s">
        <v>24</v>
      </c>
      <c r="D4691" s="4" t="s">
        <v>28</v>
      </c>
      <c r="E4691" s="4">
        <v>4.0</v>
      </c>
      <c r="F4691" s="4">
        <v>5.0</v>
      </c>
      <c r="G4691" s="4">
        <v>20.0</v>
      </c>
      <c r="H4691" s="5">
        <v>45037.0</v>
      </c>
      <c r="I4691" s="4">
        <f>IFERROR(__xludf.DUMMYFUNCTION("SPLIT(H4691,""/"")"),21.0)</f>
        <v>21</v>
      </c>
      <c r="J4691" s="4">
        <f>IFERROR(__xludf.DUMMYFUNCTION("""COMPUTED_VALUE"""),4.0)</f>
        <v>4</v>
      </c>
      <c r="K4691" s="4">
        <f>IFERROR(__xludf.DUMMYFUNCTION("""COMPUTED_VALUE"""),2023.0)</f>
        <v>2023</v>
      </c>
    </row>
    <row r="4692">
      <c r="A4692" s="1" t="s">
        <v>9113</v>
      </c>
      <c r="B4692" s="4" t="s">
        <v>36</v>
      </c>
      <c r="C4692" s="4" t="s">
        <v>29</v>
      </c>
      <c r="D4692" s="4" t="s">
        <v>39</v>
      </c>
      <c r="E4692" s="4">
        <v>5.0</v>
      </c>
      <c r="F4692" s="4">
        <v>5.0</v>
      </c>
      <c r="G4692" s="4">
        <v>25.0</v>
      </c>
      <c r="H4692" s="5">
        <v>45037.0</v>
      </c>
      <c r="I4692" s="4">
        <f>IFERROR(__xludf.DUMMYFUNCTION("SPLIT(H4692,""/"")"),21.0)</f>
        <v>21</v>
      </c>
      <c r="J4692" s="4">
        <f>IFERROR(__xludf.DUMMYFUNCTION("""COMPUTED_VALUE"""),4.0)</f>
        <v>4</v>
      </c>
      <c r="K4692" s="4">
        <f>IFERROR(__xludf.DUMMYFUNCTION("""COMPUTED_VALUE"""),2023.0)</f>
        <v>2023</v>
      </c>
    </row>
    <row r="4693">
      <c r="A4693" s="1" t="s">
        <v>7188</v>
      </c>
      <c r="B4693" s="4" t="s">
        <v>36</v>
      </c>
      <c r="C4693" s="4" t="s">
        <v>30</v>
      </c>
      <c r="D4693" s="4" t="s">
        <v>28</v>
      </c>
      <c r="E4693" s="4">
        <v>2.0</v>
      </c>
      <c r="F4693" s="4">
        <v>5.0</v>
      </c>
      <c r="G4693" s="4">
        <v>10.0</v>
      </c>
      <c r="H4693" s="5">
        <v>45037.0</v>
      </c>
      <c r="I4693" s="4">
        <f>IFERROR(__xludf.DUMMYFUNCTION("SPLIT(H4693,""/"")"),21.0)</f>
        <v>21</v>
      </c>
      <c r="J4693" s="4">
        <f>IFERROR(__xludf.DUMMYFUNCTION("""COMPUTED_VALUE"""),4.0)</f>
        <v>4</v>
      </c>
      <c r="K4693" s="4">
        <f>IFERROR(__xludf.DUMMYFUNCTION("""COMPUTED_VALUE"""),2023.0)</f>
        <v>2023</v>
      </c>
    </row>
    <row r="4694">
      <c r="A4694" s="1" t="s">
        <v>1147</v>
      </c>
      <c r="B4694" s="4" t="s">
        <v>36</v>
      </c>
      <c r="C4694" s="4" t="s">
        <v>30</v>
      </c>
      <c r="D4694" s="4" t="s">
        <v>39</v>
      </c>
      <c r="E4694" s="4">
        <v>3.0</v>
      </c>
      <c r="F4694" s="4">
        <v>5.0</v>
      </c>
      <c r="G4694" s="4">
        <v>15.0</v>
      </c>
      <c r="H4694" s="5">
        <v>45037.0</v>
      </c>
      <c r="I4694" s="4">
        <f>IFERROR(__xludf.DUMMYFUNCTION("SPLIT(H4694,""/"")"),21.0)</f>
        <v>21</v>
      </c>
      <c r="J4694" s="4">
        <f>IFERROR(__xludf.DUMMYFUNCTION("""COMPUTED_VALUE"""),4.0)</f>
        <v>4</v>
      </c>
      <c r="K4694" s="4">
        <f>IFERROR(__xludf.DUMMYFUNCTION("""COMPUTED_VALUE"""),2023.0)</f>
        <v>2023</v>
      </c>
    </row>
    <row r="4695">
      <c r="A4695" s="1" t="s">
        <v>672</v>
      </c>
      <c r="B4695" s="4" t="s">
        <v>36</v>
      </c>
      <c r="C4695" s="4" t="s">
        <v>29</v>
      </c>
      <c r="D4695" s="4" t="s">
        <v>30</v>
      </c>
      <c r="E4695" s="4">
        <v>1.0</v>
      </c>
      <c r="F4695" s="4">
        <v>5.0</v>
      </c>
      <c r="G4695" s="4">
        <v>5.0</v>
      </c>
      <c r="H4695" s="5">
        <v>45037.0</v>
      </c>
      <c r="I4695" s="4">
        <f>IFERROR(__xludf.DUMMYFUNCTION("SPLIT(H4695,""/"")"),21.0)</f>
        <v>21</v>
      </c>
      <c r="J4695" s="4">
        <f>IFERROR(__xludf.DUMMYFUNCTION("""COMPUTED_VALUE"""),4.0)</f>
        <v>4</v>
      </c>
      <c r="K4695" s="4">
        <f>IFERROR(__xludf.DUMMYFUNCTION("""COMPUTED_VALUE"""),2023.0)</f>
        <v>2023</v>
      </c>
    </row>
    <row r="4696">
      <c r="A4696" s="1" t="s">
        <v>2791</v>
      </c>
      <c r="B4696" s="4" t="s">
        <v>36</v>
      </c>
      <c r="C4696" s="4" t="s">
        <v>30</v>
      </c>
      <c r="D4696" s="4" t="s">
        <v>28</v>
      </c>
      <c r="E4696" s="4">
        <v>5.0</v>
      </c>
      <c r="F4696" s="4">
        <v>5.0</v>
      </c>
      <c r="G4696" s="4">
        <v>25.0</v>
      </c>
      <c r="H4696" s="5">
        <v>45037.0</v>
      </c>
      <c r="I4696" s="4">
        <f>IFERROR(__xludf.DUMMYFUNCTION("SPLIT(H4696,""/"")"),21.0)</f>
        <v>21</v>
      </c>
      <c r="J4696" s="4">
        <f>IFERROR(__xludf.DUMMYFUNCTION("""COMPUTED_VALUE"""),4.0)</f>
        <v>4</v>
      </c>
      <c r="K4696" s="4">
        <f>IFERROR(__xludf.DUMMYFUNCTION("""COMPUTED_VALUE"""),2023.0)</f>
        <v>2023</v>
      </c>
    </row>
    <row r="4697">
      <c r="A4697" s="1" t="s">
        <v>4354</v>
      </c>
      <c r="B4697" s="4" t="s">
        <v>36</v>
      </c>
      <c r="C4697" s="4" t="s">
        <v>24</v>
      </c>
      <c r="D4697" s="4" t="s">
        <v>30</v>
      </c>
      <c r="E4697" s="4">
        <v>5.0</v>
      </c>
      <c r="F4697" s="4">
        <v>5.0</v>
      </c>
      <c r="G4697" s="4">
        <v>25.0</v>
      </c>
      <c r="H4697" s="5">
        <v>45037.0</v>
      </c>
      <c r="I4697" s="4">
        <f>IFERROR(__xludf.DUMMYFUNCTION("SPLIT(H4697,""/"")"),21.0)</f>
        <v>21</v>
      </c>
      <c r="J4697" s="4">
        <f>IFERROR(__xludf.DUMMYFUNCTION("""COMPUTED_VALUE"""),4.0)</f>
        <v>4</v>
      </c>
      <c r="K4697" s="4">
        <f>IFERROR(__xludf.DUMMYFUNCTION("""COMPUTED_VALUE"""),2023.0)</f>
        <v>2023</v>
      </c>
    </row>
    <row r="4698">
      <c r="A4698" s="1" t="s">
        <v>9556</v>
      </c>
      <c r="B4698" s="4" t="s">
        <v>36</v>
      </c>
      <c r="C4698" s="4" t="s">
        <v>24</v>
      </c>
      <c r="D4698" s="4" t="s">
        <v>39</v>
      </c>
      <c r="E4698" s="4">
        <v>1.0</v>
      </c>
      <c r="F4698" s="4">
        <v>5.0</v>
      </c>
      <c r="G4698" s="4">
        <v>5.0</v>
      </c>
      <c r="H4698" s="5">
        <v>45038.0</v>
      </c>
      <c r="I4698" s="4">
        <f>IFERROR(__xludf.DUMMYFUNCTION("SPLIT(H4698,""/"")"),22.0)</f>
        <v>22</v>
      </c>
      <c r="J4698" s="4">
        <f>IFERROR(__xludf.DUMMYFUNCTION("""COMPUTED_VALUE"""),4.0)</f>
        <v>4</v>
      </c>
      <c r="K4698" s="4">
        <f>IFERROR(__xludf.DUMMYFUNCTION("""COMPUTED_VALUE"""),2023.0)</f>
        <v>2023</v>
      </c>
    </row>
    <row r="4699">
      <c r="A4699" s="1" t="s">
        <v>8872</v>
      </c>
      <c r="B4699" s="4" t="s">
        <v>36</v>
      </c>
      <c r="C4699" s="4" t="s">
        <v>24</v>
      </c>
      <c r="D4699" s="4" t="s">
        <v>30</v>
      </c>
      <c r="E4699" s="4">
        <v>4.0</v>
      </c>
      <c r="F4699" s="4">
        <v>5.0</v>
      </c>
      <c r="G4699" s="4">
        <v>20.0</v>
      </c>
      <c r="H4699" s="5">
        <v>45040.0</v>
      </c>
      <c r="I4699" s="4">
        <f>IFERROR(__xludf.DUMMYFUNCTION("SPLIT(H4699,""/"")"),24.0)</f>
        <v>24</v>
      </c>
      <c r="J4699" s="4">
        <f>IFERROR(__xludf.DUMMYFUNCTION("""COMPUTED_VALUE"""),4.0)</f>
        <v>4</v>
      </c>
      <c r="K4699" s="4">
        <f>IFERROR(__xludf.DUMMYFUNCTION("""COMPUTED_VALUE"""),2023.0)</f>
        <v>2023</v>
      </c>
    </row>
    <row r="4700">
      <c r="A4700" s="1" t="s">
        <v>5749</v>
      </c>
      <c r="B4700" s="4" t="s">
        <v>36</v>
      </c>
      <c r="C4700" s="4" t="s">
        <v>30</v>
      </c>
      <c r="D4700" s="4" t="s">
        <v>39</v>
      </c>
      <c r="E4700" s="4">
        <v>5.0</v>
      </c>
      <c r="F4700" s="4">
        <v>5.0</v>
      </c>
      <c r="G4700" s="4">
        <v>25.0</v>
      </c>
      <c r="H4700" s="5">
        <v>45040.0</v>
      </c>
      <c r="I4700" s="4">
        <f>IFERROR(__xludf.DUMMYFUNCTION("SPLIT(H4700,""/"")"),24.0)</f>
        <v>24</v>
      </c>
      <c r="J4700" s="4">
        <f>IFERROR(__xludf.DUMMYFUNCTION("""COMPUTED_VALUE"""),4.0)</f>
        <v>4</v>
      </c>
      <c r="K4700" s="4">
        <f>IFERROR(__xludf.DUMMYFUNCTION("""COMPUTED_VALUE"""),2023.0)</f>
        <v>2023</v>
      </c>
    </row>
    <row r="4701">
      <c r="A4701" s="1" t="s">
        <v>6328</v>
      </c>
      <c r="B4701" s="4" t="s">
        <v>36</v>
      </c>
      <c r="C4701" s="4" t="s">
        <v>30</v>
      </c>
      <c r="D4701" s="4" t="s">
        <v>28</v>
      </c>
      <c r="E4701" s="4">
        <v>5.0</v>
      </c>
      <c r="F4701" s="4">
        <v>5.0</v>
      </c>
      <c r="G4701" s="4">
        <v>25.0</v>
      </c>
      <c r="H4701" s="5">
        <v>45041.0</v>
      </c>
      <c r="I4701" s="4">
        <f>IFERROR(__xludf.DUMMYFUNCTION("SPLIT(H4701,""/"")"),25.0)</f>
        <v>25</v>
      </c>
      <c r="J4701" s="4">
        <f>IFERROR(__xludf.DUMMYFUNCTION("""COMPUTED_VALUE"""),4.0)</f>
        <v>4</v>
      </c>
      <c r="K4701" s="4">
        <f>IFERROR(__xludf.DUMMYFUNCTION("""COMPUTED_VALUE"""),2023.0)</f>
        <v>2023</v>
      </c>
    </row>
    <row r="4702">
      <c r="A4702" s="1" t="s">
        <v>8912</v>
      </c>
      <c r="B4702" s="4" t="s">
        <v>36</v>
      </c>
      <c r="C4702" s="4" t="s">
        <v>30</v>
      </c>
      <c r="D4702" s="4" t="s">
        <v>23</v>
      </c>
      <c r="E4702" s="4">
        <v>1.0</v>
      </c>
      <c r="F4702" s="4">
        <v>5.0</v>
      </c>
      <c r="G4702" s="4">
        <v>5.0</v>
      </c>
      <c r="H4702" s="5">
        <v>45041.0</v>
      </c>
      <c r="I4702" s="4">
        <f>IFERROR(__xludf.DUMMYFUNCTION("SPLIT(H4702,""/"")"),25.0)</f>
        <v>25</v>
      </c>
      <c r="J4702" s="4">
        <f>IFERROR(__xludf.DUMMYFUNCTION("""COMPUTED_VALUE"""),4.0)</f>
        <v>4</v>
      </c>
      <c r="K4702" s="4">
        <f>IFERROR(__xludf.DUMMYFUNCTION("""COMPUTED_VALUE"""),2023.0)</f>
        <v>2023</v>
      </c>
    </row>
    <row r="4703">
      <c r="A4703" s="1" t="s">
        <v>3973</v>
      </c>
      <c r="B4703" s="4" t="s">
        <v>36</v>
      </c>
      <c r="C4703" s="4" t="s">
        <v>24</v>
      </c>
      <c r="D4703" s="4" t="s">
        <v>39</v>
      </c>
      <c r="E4703" s="4">
        <v>4.0</v>
      </c>
      <c r="F4703" s="4">
        <v>5.0</v>
      </c>
      <c r="G4703" s="4">
        <v>20.0</v>
      </c>
      <c r="H4703" s="5">
        <v>45042.0</v>
      </c>
      <c r="I4703" s="4">
        <f>IFERROR(__xludf.DUMMYFUNCTION("SPLIT(H4703,""/"")"),26.0)</f>
        <v>26</v>
      </c>
      <c r="J4703" s="4">
        <f>IFERROR(__xludf.DUMMYFUNCTION("""COMPUTED_VALUE"""),4.0)</f>
        <v>4</v>
      </c>
      <c r="K4703" s="4">
        <f>IFERROR(__xludf.DUMMYFUNCTION("""COMPUTED_VALUE"""),2023.0)</f>
        <v>2023</v>
      </c>
    </row>
    <row r="4704">
      <c r="A4704" s="1" t="s">
        <v>254</v>
      </c>
      <c r="B4704" s="4" t="s">
        <v>36</v>
      </c>
      <c r="C4704" s="4" t="s">
        <v>29</v>
      </c>
      <c r="D4704" s="4" t="s">
        <v>28</v>
      </c>
      <c r="E4704" s="4">
        <v>4.0</v>
      </c>
      <c r="F4704" s="4">
        <v>5.0</v>
      </c>
      <c r="G4704" s="4">
        <v>20.0</v>
      </c>
      <c r="H4704" s="5">
        <v>45042.0</v>
      </c>
      <c r="I4704" s="4">
        <f>IFERROR(__xludf.DUMMYFUNCTION("SPLIT(H4704,""/"")"),26.0)</f>
        <v>26</v>
      </c>
      <c r="J4704" s="4">
        <f>IFERROR(__xludf.DUMMYFUNCTION("""COMPUTED_VALUE"""),4.0)</f>
        <v>4</v>
      </c>
      <c r="K4704" s="4">
        <f>IFERROR(__xludf.DUMMYFUNCTION("""COMPUTED_VALUE"""),2023.0)</f>
        <v>2023</v>
      </c>
    </row>
    <row r="4705">
      <c r="A4705" s="1" t="s">
        <v>1504</v>
      </c>
      <c r="B4705" s="4" t="s">
        <v>36</v>
      </c>
      <c r="C4705" s="4" t="s">
        <v>30</v>
      </c>
      <c r="D4705" s="4" t="s">
        <v>30</v>
      </c>
      <c r="E4705" s="4">
        <v>5.0</v>
      </c>
      <c r="F4705" s="4">
        <v>5.0</v>
      </c>
      <c r="G4705" s="4">
        <v>25.0</v>
      </c>
      <c r="H4705" s="5">
        <v>45042.0</v>
      </c>
      <c r="I4705" s="4">
        <f>IFERROR(__xludf.DUMMYFUNCTION("SPLIT(H4705,""/"")"),26.0)</f>
        <v>26</v>
      </c>
      <c r="J4705" s="4">
        <f>IFERROR(__xludf.DUMMYFUNCTION("""COMPUTED_VALUE"""),4.0)</f>
        <v>4</v>
      </c>
      <c r="K4705" s="4">
        <f>IFERROR(__xludf.DUMMYFUNCTION("""COMPUTED_VALUE"""),2023.0)</f>
        <v>2023</v>
      </c>
    </row>
    <row r="4706">
      <c r="A4706" s="1" t="s">
        <v>2038</v>
      </c>
      <c r="B4706" s="4" t="s">
        <v>36</v>
      </c>
      <c r="C4706" s="4" t="s">
        <v>24</v>
      </c>
      <c r="D4706" s="4" t="s">
        <v>30</v>
      </c>
      <c r="E4706" s="4">
        <v>3.0</v>
      </c>
      <c r="F4706" s="4">
        <v>5.0</v>
      </c>
      <c r="G4706" s="4">
        <v>15.0</v>
      </c>
      <c r="H4706" s="5">
        <v>45042.0</v>
      </c>
      <c r="I4706" s="4">
        <f>IFERROR(__xludf.DUMMYFUNCTION("SPLIT(H4706,""/"")"),26.0)</f>
        <v>26</v>
      </c>
      <c r="J4706" s="4">
        <f>IFERROR(__xludf.DUMMYFUNCTION("""COMPUTED_VALUE"""),4.0)</f>
        <v>4</v>
      </c>
      <c r="K4706" s="4">
        <f>IFERROR(__xludf.DUMMYFUNCTION("""COMPUTED_VALUE"""),2023.0)</f>
        <v>2023</v>
      </c>
    </row>
    <row r="4707">
      <c r="A4707" s="1" t="s">
        <v>7160</v>
      </c>
      <c r="B4707" s="4" t="s">
        <v>36</v>
      </c>
      <c r="C4707" s="4" t="s">
        <v>30</v>
      </c>
      <c r="D4707" s="4" t="s">
        <v>28</v>
      </c>
      <c r="E4707" s="4">
        <v>1.0</v>
      </c>
      <c r="F4707" s="4">
        <v>5.0</v>
      </c>
      <c r="G4707" s="4">
        <v>5.0</v>
      </c>
      <c r="H4707" s="5">
        <v>45042.0</v>
      </c>
      <c r="I4707" s="4">
        <f>IFERROR(__xludf.DUMMYFUNCTION("SPLIT(H4707,""/"")"),26.0)</f>
        <v>26</v>
      </c>
      <c r="J4707" s="4">
        <f>IFERROR(__xludf.DUMMYFUNCTION("""COMPUTED_VALUE"""),4.0)</f>
        <v>4</v>
      </c>
      <c r="K4707" s="4">
        <f>IFERROR(__xludf.DUMMYFUNCTION("""COMPUTED_VALUE"""),2023.0)</f>
        <v>2023</v>
      </c>
    </row>
    <row r="4708">
      <c r="A4708" s="1" t="s">
        <v>35</v>
      </c>
      <c r="B4708" s="4" t="s">
        <v>36</v>
      </c>
      <c r="C4708" s="4" t="s">
        <v>30</v>
      </c>
      <c r="D4708" s="4" t="s">
        <v>30</v>
      </c>
      <c r="E4708" s="4">
        <v>2.0</v>
      </c>
      <c r="F4708" s="4">
        <v>5.0</v>
      </c>
      <c r="G4708" s="4">
        <v>10.0</v>
      </c>
      <c r="H4708" s="5">
        <v>45043.0</v>
      </c>
      <c r="I4708" s="4">
        <f>IFERROR(__xludf.DUMMYFUNCTION("SPLIT(H4708,""/"")"),27.0)</f>
        <v>27</v>
      </c>
      <c r="J4708" s="4">
        <f>IFERROR(__xludf.DUMMYFUNCTION("""COMPUTED_VALUE"""),4.0)</f>
        <v>4</v>
      </c>
      <c r="K4708" s="4">
        <f>IFERROR(__xludf.DUMMYFUNCTION("""COMPUTED_VALUE"""),2023.0)</f>
        <v>2023</v>
      </c>
    </row>
    <row r="4709">
      <c r="A4709" s="1" t="s">
        <v>1569</v>
      </c>
      <c r="B4709" s="4" t="s">
        <v>36</v>
      </c>
      <c r="C4709" s="4" t="s">
        <v>24</v>
      </c>
      <c r="D4709" s="4" t="s">
        <v>30</v>
      </c>
      <c r="E4709" s="4">
        <v>1.0</v>
      </c>
      <c r="F4709" s="4">
        <v>5.0</v>
      </c>
      <c r="G4709" s="4">
        <v>5.0</v>
      </c>
      <c r="H4709" s="5">
        <v>45043.0</v>
      </c>
      <c r="I4709" s="4">
        <f>IFERROR(__xludf.DUMMYFUNCTION("SPLIT(H4709,""/"")"),27.0)</f>
        <v>27</v>
      </c>
      <c r="J4709" s="4">
        <f>IFERROR(__xludf.DUMMYFUNCTION("""COMPUTED_VALUE"""),4.0)</f>
        <v>4</v>
      </c>
      <c r="K4709" s="4">
        <f>IFERROR(__xludf.DUMMYFUNCTION("""COMPUTED_VALUE"""),2023.0)</f>
        <v>2023</v>
      </c>
    </row>
    <row r="4710">
      <c r="A4710" s="1" t="s">
        <v>1087</v>
      </c>
      <c r="B4710" s="4" t="s">
        <v>36</v>
      </c>
      <c r="C4710" s="4" t="s">
        <v>29</v>
      </c>
      <c r="D4710" s="4" t="s">
        <v>30</v>
      </c>
      <c r="E4710" s="4">
        <v>4.0</v>
      </c>
      <c r="F4710" s="4">
        <v>5.0</v>
      </c>
      <c r="G4710" s="4">
        <v>20.0</v>
      </c>
      <c r="H4710" s="5">
        <v>45044.0</v>
      </c>
      <c r="I4710" s="4">
        <f>IFERROR(__xludf.DUMMYFUNCTION("SPLIT(H4710,""/"")"),28.0)</f>
        <v>28</v>
      </c>
      <c r="J4710" s="4">
        <f>IFERROR(__xludf.DUMMYFUNCTION("""COMPUTED_VALUE"""),4.0)</f>
        <v>4</v>
      </c>
      <c r="K4710" s="4">
        <f>IFERROR(__xludf.DUMMYFUNCTION("""COMPUTED_VALUE"""),2023.0)</f>
        <v>2023</v>
      </c>
    </row>
    <row r="4711">
      <c r="A4711" s="1" t="s">
        <v>5139</v>
      </c>
      <c r="B4711" s="4" t="s">
        <v>36</v>
      </c>
      <c r="C4711" s="4" t="s">
        <v>29</v>
      </c>
      <c r="D4711" s="4" t="s">
        <v>30</v>
      </c>
      <c r="E4711" s="4">
        <v>2.0</v>
      </c>
      <c r="F4711" s="4">
        <v>5.0</v>
      </c>
      <c r="G4711" s="4">
        <v>10.0</v>
      </c>
      <c r="H4711" s="5">
        <v>45044.0</v>
      </c>
      <c r="I4711" s="4">
        <f>IFERROR(__xludf.DUMMYFUNCTION("SPLIT(H4711,""/"")"),28.0)</f>
        <v>28</v>
      </c>
      <c r="J4711" s="4">
        <f>IFERROR(__xludf.DUMMYFUNCTION("""COMPUTED_VALUE"""),4.0)</f>
        <v>4</v>
      </c>
      <c r="K4711" s="4">
        <f>IFERROR(__xludf.DUMMYFUNCTION("""COMPUTED_VALUE"""),2023.0)</f>
        <v>2023</v>
      </c>
    </row>
    <row r="4712">
      <c r="A4712" s="1" t="s">
        <v>75</v>
      </c>
      <c r="B4712" s="4" t="s">
        <v>36</v>
      </c>
      <c r="C4712" s="4" t="s">
        <v>29</v>
      </c>
      <c r="D4712" s="4" t="s">
        <v>23</v>
      </c>
      <c r="E4712" s="4">
        <v>2.0</v>
      </c>
      <c r="F4712" s="4">
        <v>5.0</v>
      </c>
      <c r="G4712" s="4">
        <v>10.0</v>
      </c>
      <c r="H4712" s="5">
        <v>45045.0</v>
      </c>
      <c r="I4712" s="4">
        <f>IFERROR(__xludf.DUMMYFUNCTION("SPLIT(H4712,""/"")"),29.0)</f>
        <v>29</v>
      </c>
      <c r="J4712" s="4">
        <f>IFERROR(__xludf.DUMMYFUNCTION("""COMPUTED_VALUE"""),4.0)</f>
        <v>4</v>
      </c>
      <c r="K4712" s="4">
        <f>IFERROR(__xludf.DUMMYFUNCTION("""COMPUTED_VALUE"""),2023.0)</f>
        <v>2023</v>
      </c>
    </row>
    <row r="4713">
      <c r="A4713" s="1" t="s">
        <v>2980</v>
      </c>
      <c r="B4713" s="4" t="s">
        <v>36</v>
      </c>
      <c r="C4713" s="4" t="s">
        <v>29</v>
      </c>
      <c r="D4713" s="4" t="s">
        <v>28</v>
      </c>
      <c r="E4713" s="4">
        <v>3.0</v>
      </c>
      <c r="F4713" s="4">
        <v>5.0</v>
      </c>
      <c r="G4713" s="4">
        <v>15.0</v>
      </c>
      <c r="H4713" s="5">
        <v>45045.0</v>
      </c>
      <c r="I4713" s="4">
        <f>IFERROR(__xludf.DUMMYFUNCTION("SPLIT(H4713,""/"")"),29.0)</f>
        <v>29</v>
      </c>
      <c r="J4713" s="4">
        <f>IFERROR(__xludf.DUMMYFUNCTION("""COMPUTED_VALUE"""),4.0)</f>
        <v>4</v>
      </c>
      <c r="K4713" s="4">
        <f>IFERROR(__xludf.DUMMYFUNCTION("""COMPUTED_VALUE"""),2023.0)</f>
        <v>2023</v>
      </c>
    </row>
    <row r="4714">
      <c r="A4714" s="1" t="s">
        <v>3148</v>
      </c>
      <c r="B4714" s="4" t="s">
        <v>36</v>
      </c>
      <c r="C4714" s="4" t="s">
        <v>29</v>
      </c>
      <c r="D4714" s="4" t="s">
        <v>28</v>
      </c>
      <c r="E4714" s="4">
        <v>1.0</v>
      </c>
      <c r="F4714" s="4">
        <v>5.0</v>
      </c>
      <c r="G4714" s="4">
        <v>5.0</v>
      </c>
      <c r="H4714" s="5">
        <v>45045.0</v>
      </c>
      <c r="I4714" s="4">
        <f>IFERROR(__xludf.DUMMYFUNCTION("SPLIT(H4714,""/"")"),29.0)</f>
        <v>29</v>
      </c>
      <c r="J4714" s="4">
        <f>IFERROR(__xludf.DUMMYFUNCTION("""COMPUTED_VALUE"""),4.0)</f>
        <v>4</v>
      </c>
      <c r="K4714" s="4">
        <f>IFERROR(__xludf.DUMMYFUNCTION("""COMPUTED_VALUE"""),2023.0)</f>
        <v>2023</v>
      </c>
    </row>
    <row r="4715">
      <c r="A4715" s="1" t="s">
        <v>1099</v>
      </c>
      <c r="B4715" s="4" t="s">
        <v>36</v>
      </c>
      <c r="C4715" s="4" t="s">
        <v>30</v>
      </c>
      <c r="D4715" s="4" t="s">
        <v>23</v>
      </c>
      <c r="E4715" s="4">
        <v>2.0</v>
      </c>
      <c r="F4715" s="4">
        <v>5.0</v>
      </c>
      <c r="G4715" s="4">
        <v>10.0</v>
      </c>
      <c r="H4715" s="5">
        <v>45045.0</v>
      </c>
      <c r="I4715" s="4">
        <f>IFERROR(__xludf.DUMMYFUNCTION("SPLIT(H4715,""/"")"),29.0)</f>
        <v>29</v>
      </c>
      <c r="J4715" s="4">
        <f>IFERROR(__xludf.DUMMYFUNCTION("""COMPUTED_VALUE"""),4.0)</f>
        <v>4</v>
      </c>
      <c r="K4715" s="4">
        <f>IFERROR(__xludf.DUMMYFUNCTION("""COMPUTED_VALUE"""),2023.0)</f>
        <v>2023</v>
      </c>
    </row>
    <row r="4716">
      <c r="A4716" s="1" t="s">
        <v>4396</v>
      </c>
      <c r="B4716" s="4" t="s">
        <v>36</v>
      </c>
      <c r="C4716" s="4" t="s">
        <v>29</v>
      </c>
      <c r="D4716" s="4" t="s">
        <v>28</v>
      </c>
      <c r="E4716" s="4">
        <v>2.0</v>
      </c>
      <c r="F4716" s="4">
        <v>5.0</v>
      </c>
      <c r="G4716" s="4">
        <v>10.0</v>
      </c>
      <c r="H4716" s="5">
        <v>45046.0</v>
      </c>
      <c r="I4716" s="4">
        <f>IFERROR(__xludf.DUMMYFUNCTION("SPLIT(H4716,""/"")"),30.0)</f>
        <v>30</v>
      </c>
      <c r="J4716" s="4">
        <f>IFERROR(__xludf.DUMMYFUNCTION("""COMPUTED_VALUE"""),4.0)</f>
        <v>4</v>
      </c>
      <c r="K4716" s="4">
        <f>IFERROR(__xludf.DUMMYFUNCTION("""COMPUTED_VALUE"""),2023.0)</f>
        <v>2023</v>
      </c>
    </row>
    <row r="4717">
      <c r="A4717" s="1" t="s">
        <v>4830</v>
      </c>
      <c r="B4717" s="4" t="s">
        <v>36</v>
      </c>
      <c r="C4717" s="4" t="s">
        <v>24</v>
      </c>
      <c r="D4717" s="4" t="s">
        <v>30</v>
      </c>
      <c r="E4717" s="4">
        <v>3.0</v>
      </c>
      <c r="F4717" s="4">
        <v>5.0</v>
      </c>
      <c r="G4717" s="4">
        <v>15.0</v>
      </c>
      <c r="H4717" s="5">
        <v>45046.0</v>
      </c>
      <c r="I4717" s="4">
        <f>IFERROR(__xludf.DUMMYFUNCTION("SPLIT(H4717,""/"")"),30.0)</f>
        <v>30</v>
      </c>
      <c r="J4717" s="4">
        <f>IFERROR(__xludf.DUMMYFUNCTION("""COMPUTED_VALUE"""),4.0)</f>
        <v>4</v>
      </c>
      <c r="K4717" s="4">
        <f>IFERROR(__xludf.DUMMYFUNCTION("""COMPUTED_VALUE"""),2023.0)</f>
        <v>2023</v>
      </c>
    </row>
    <row r="4718">
      <c r="A4718" s="1" t="s">
        <v>4143</v>
      </c>
      <c r="B4718" s="4" t="s">
        <v>36</v>
      </c>
      <c r="C4718" s="4" t="s">
        <v>29</v>
      </c>
      <c r="D4718" s="4" t="s">
        <v>30</v>
      </c>
      <c r="E4718" s="4">
        <v>3.0</v>
      </c>
      <c r="F4718" s="4">
        <v>5.0</v>
      </c>
      <c r="G4718" s="4">
        <v>15.0</v>
      </c>
      <c r="H4718" s="5">
        <v>45046.0</v>
      </c>
      <c r="I4718" s="4">
        <f>IFERROR(__xludf.DUMMYFUNCTION("SPLIT(H4718,""/"")"),30.0)</f>
        <v>30</v>
      </c>
      <c r="J4718" s="4">
        <f>IFERROR(__xludf.DUMMYFUNCTION("""COMPUTED_VALUE"""),4.0)</f>
        <v>4</v>
      </c>
      <c r="K4718" s="4">
        <f>IFERROR(__xludf.DUMMYFUNCTION("""COMPUTED_VALUE"""),2023.0)</f>
        <v>2023</v>
      </c>
    </row>
    <row r="4719">
      <c r="A4719" s="1" t="s">
        <v>6925</v>
      </c>
      <c r="B4719" s="4" t="s">
        <v>36</v>
      </c>
      <c r="C4719" s="4" t="s">
        <v>24</v>
      </c>
      <c r="D4719" s="4" t="s">
        <v>23</v>
      </c>
      <c r="E4719" s="4">
        <v>1.0</v>
      </c>
      <c r="F4719" s="4">
        <v>5.0</v>
      </c>
      <c r="G4719" s="4">
        <v>5.0</v>
      </c>
      <c r="H4719" s="5">
        <v>45047.0</v>
      </c>
      <c r="I4719" s="4">
        <f>IFERROR(__xludf.DUMMYFUNCTION("SPLIT(H4719,""/"")"),1.0)</f>
        <v>1</v>
      </c>
      <c r="J4719" s="4">
        <f>IFERROR(__xludf.DUMMYFUNCTION("""COMPUTED_VALUE"""),5.0)</f>
        <v>5</v>
      </c>
      <c r="K4719" s="4">
        <f>IFERROR(__xludf.DUMMYFUNCTION("""COMPUTED_VALUE"""),2023.0)</f>
        <v>2023</v>
      </c>
    </row>
    <row r="4720">
      <c r="A4720" s="1" t="s">
        <v>7755</v>
      </c>
      <c r="B4720" s="4" t="s">
        <v>36</v>
      </c>
      <c r="C4720" s="4" t="s">
        <v>24</v>
      </c>
      <c r="D4720" s="4" t="s">
        <v>30</v>
      </c>
      <c r="E4720" s="4">
        <v>3.0</v>
      </c>
      <c r="F4720" s="4">
        <v>5.0</v>
      </c>
      <c r="G4720" s="4">
        <v>15.0</v>
      </c>
      <c r="H4720" s="5">
        <v>45047.0</v>
      </c>
      <c r="I4720" s="4">
        <f>IFERROR(__xludf.DUMMYFUNCTION("SPLIT(H4720,""/"")"),1.0)</f>
        <v>1</v>
      </c>
      <c r="J4720" s="4">
        <f>IFERROR(__xludf.DUMMYFUNCTION("""COMPUTED_VALUE"""),5.0)</f>
        <v>5</v>
      </c>
      <c r="K4720" s="4">
        <f>IFERROR(__xludf.DUMMYFUNCTION("""COMPUTED_VALUE"""),2023.0)</f>
        <v>2023</v>
      </c>
    </row>
    <row r="4721">
      <c r="A4721" s="1" t="s">
        <v>7413</v>
      </c>
      <c r="B4721" s="4" t="s">
        <v>36</v>
      </c>
      <c r="C4721" s="4" t="s">
        <v>30</v>
      </c>
      <c r="D4721" s="4" t="s">
        <v>23</v>
      </c>
      <c r="E4721" s="4">
        <v>2.0</v>
      </c>
      <c r="F4721" s="4">
        <v>5.0</v>
      </c>
      <c r="G4721" s="4">
        <v>10.0</v>
      </c>
      <c r="H4721" s="5">
        <v>45047.0</v>
      </c>
      <c r="I4721" s="4">
        <f>IFERROR(__xludf.DUMMYFUNCTION("SPLIT(H4721,""/"")"),1.0)</f>
        <v>1</v>
      </c>
      <c r="J4721" s="4">
        <f>IFERROR(__xludf.DUMMYFUNCTION("""COMPUTED_VALUE"""),5.0)</f>
        <v>5</v>
      </c>
      <c r="K4721" s="4">
        <f>IFERROR(__xludf.DUMMYFUNCTION("""COMPUTED_VALUE"""),2023.0)</f>
        <v>2023</v>
      </c>
    </row>
    <row r="4722">
      <c r="A4722" s="1" t="s">
        <v>1224</v>
      </c>
      <c r="B4722" s="4" t="s">
        <v>36</v>
      </c>
      <c r="C4722" s="4" t="s">
        <v>30</v>
      </c>
      <c r="D4722" s="4" t="s">
        <v>30</v>
      </c>
      <c r="E4722" s="4">
        <v>3.0</v>
      </c>
      <c r="F4722" s="4">
        <v>5.0</v>
      </c>
      <c r="G4722" s="4">
        <v>15.0</v>
      </c>
      <c r="H4722" s="5">
        <v>45048.0</v>
      </c>
      <c r="I4722" s="4">
        <f>IFERROR(__xludf.DUMMYFUNCTION("SPLIT(H4722,""/"")"),2.0)</f>
        <v>2</v>
      </c>
      <c r="J4722" s="4">
        <f>IFERROR(__xludf.DUMMYFUNCTION("""COMPUTED_VALUE"""),5.0)</f>
        <v>5</v>
      </c>
      <c r="K4722" s="4">
        <f>IFERROR(__xludf.DUMMYFUNCTION("""COMPUTED_VALUE"""),2023.0)</f>
        <v>2023</v>
      </c>
    </row>
    <row r="4723">
      <c r="A4723" s="1" t="s">
        <v>7374</v>
      </c>
      <c r="B4723" s="4" t="s">
        <v>36</v>
      </c>
      <c r="C4723" s="4" t="s">
        <v>30</v>
      </c>
      <c r="D4723" s="4" t="s">
        <v>28</v>
      </c>
      <c r="E4723" s="4">
        <v>4.0</v>
      </c>
      <c r="F4723" s="4">
        <v>5.0</v>
      </c>
      <c r="G4723" s="4">
        <v>20.0</v>
      </c>
      <c r="H4723" s="5">
        <v>45048.0</v>
      </c>
      <c r="I4723" s="4">
        <f>IFERROR(__xludf.DUMMYFUNCTION("SPLIT(H4723,""/"")"),2.0)</f>
        <v>2</v>
      </c>
      <c r="J4723" s="4">
        <f>IFERROR(__xludf.DUMMYFUNCTION("""COMPUTED_VALUE"""),5.0)</f>
        <v>5</v>
      </c>
      <c r="K4723" s="4">
        <f>IFERROR(__xludf.DUMMYFUNCTION("""COMPUTED_VALUE"""),2023.0)</f>
        <v>2023</v>
      </c>
    </row>
    <row r="4724">
      <c r="A4724" s="1" t="s">
        <v>816</v>
      </c>
      <c r="B4724" s="4" t="s">
        <v>36</v>
      </c>
      <c r="C4724" s="4" t="s">
        <v>30</v>
      </c>
      <c r="D4724" s="4" t="s">
        <v>39</v>
      </c>
      <c r="E4724" s="4">
        <v>5.0</v>
      </c>
      <c r="F4724" s="4">
        <v>5.0</v>
      </c>
      <c r="G4724" s="4">
        <v>25.0</v>
      </c>
      <c r="H4724" s="5">
        <v>45048.0</v>
      </c>
      <c r="I4724" s="4">
        <f>IFERROR(__xludf.DUMMYFUNCTION("SPLIT(H4724,""/"")"),2.0)</f>
        <v>2</v>
      </c>
      <c r="J4724" s="4">
        <f>IFERROR(__xludf.DUMMYFUNCTION("""COMPUTED_VALUE"""),5.0)</f>
        <v>5</v>
      </c>
      <c r="K4724" s="4">
        <f>IFERROR(__xludf.DUMMYFUNCTION("""COMPUTED_VALUE"""),2023.0)</f>
        <v>2023</v>
      </c>
    </row>
    <row r="4725">
      <c r="A4725" s="1" t="s">
        <v>2599</v>
      </c>
      <c r="B4725" s="4" t="s">
        <v>36</v>
      </c>
      <c r="C4725" s="4" t="s">
        <v>30</v>
      </c>
      <c r="D4725" s="4" t="s">
        <v>23</v>
      </c>
      <c r="E4725" s="4">
        <v>2.0</v>
      </c>
      <c r="F4725" s="4">
        <v>5.0</v>
      </c>
      <c r="G4725" s="4">
        <v>10.0</v>
      </c>
      <c r="H4725" s="5">
        <v>45049.0</v>
      </c>
      <c r="I4725" s="4">
        <f>IFERROR(__xludf.DUMMYFUNCTION("SPLIT(H4725,""/"")"),3.0)</f>
        <v>3</v>
      </c>
      <c r="J4725" s="4">
        <f>IFERROR(__xludf.DUMMYFUNCTION("""COMPUTED_VALUE"""),5.0)</f>
        <v>5</v>
      </c>
      <c r="K4725" s="4">
        <f>IFERROR(__xludf.DUMMYFUNCTION("""COMPUTED_VALUE"""),2023.0)</f>
        <v>2023</v>
      </c>
    </row>
    <row r="4726">
      <c r="A4726" s="1" t="s">
        <v>253</v>
      </c>
      <c r="B4726" s="4" t="s">
        <v>36</v>
      </c>
      <c r="C4726" s="4" t="s">
        <v>29</v>
      </c>
      <c r="D4726" s="4" t="s">
        <v>28</v>
      </c>
      <c r="E4726" s="4">
        <v>5.0</v>
      </c>
      <c r="F4726" s="4">
        <v>5.0</v>
      </c>
      <c r="G4726" s="4">
        <v>25.0</v>
      </c>
      <c r="H4726" s="5">
        <v>45050.0</v>
      </c>
      <c r="I4726" s="4">
        <f>IFERROR(__xludf.DUMMYFUNCTION("SPLIT(H4726,""/"")"),4.0)</f>
        <v>4</v>
      </c>
      <c r="J4726" s="4">
        <f>IFERROR(__xludf.DUMMYFUNCTION("""COMPUTED_VALUE"""),5.0)</f>
        <v>5</v>
      </c>
      <c r="K4726" s="4">
        <f>IFERROR(__xludf.DUMMYFUNCTION("""COMPUTED_VALUE"""),2023.0)</f>
        <v>2023</v>
      </c>
    </row>
    <row r="4727">
      <c r="A4727" s="1" t="s">
        <v>7541</v>
      </c>
      <c r="B4727" s="4" t="s">
        <v>36</v>
      </c>
      <c r="C4727" s="4" t="s">
        <v>30</v>
      </c>
      <c r="D4727" s="4" t="s">
        <v>28</v>
      </c>
      <c r="E4727" s="4">
        <v>1.0</v>
      </c>
      <c r="F4727" s="4">
        <v>5.0</v>
      </c>
      <c r="G4727" s="4">
        <v>5.0</v>
      </c>
      <c r="H4727" s="5">
        <v>45051.0</v>
      </c>
      <c r="I4727" s="4">
        <f>IFERROR(__xludf.DUMMYFUNCTION("SPLIT(H4727,""/"")"),5.0)</f>
        <v>5</v>
      </c>
      <c r="J4727" s="4">
        <f>IFERROR(__xludf.DUMMYFUNCTION("""COMPUTED_VALUE"""),5.0)</f>
        <v>5</v>
      </c>
      <c r="K4727" s="4">
        <f>IFERROR(__xludf.DUMMYFUNCTION("""COMPUTED_VALUE"""),2023.0)</f>
        <v>2023</v>
      </c>
    </row>
    <row r="4728">
      <c r="A4728" s="1" t="s">
        <v>943</v>
      </c>
      <c r="B4728" s="4" t="s">
        <v>36</v>
      </c>
      <c r="C4728" s="4" t="s">
        <v>24</v>
      </c>
      <c r="D4728" s="4" t="s">
        <v>28</v>
      </c>
      <c r="E4728" s="4">
        <v>3.0</v>
      </c>
      <c r="F4728" s="4">
        <v>5.0</v>
      </c>
      <c r="G4728" s="4">
        <v>15.0</v>
      </c>
      <c r="H4728" s="5">
        <v>45051.0</v>
      </c>
      <c r="I4728" s="4">
        <f>IFERROR(__xludf.DUMMYFUNCTION("SPLIT(H4728,""/"")"),5.0)</f>
        <v>5</v>
      </c>
      <c r="J4728" s="4">
        <f>IFERROR(__xludf.DUMMYFUNCTION("""COMPUTED_VALUE"""),5.0)</f>
        <v>5</v>
      </c>
      <c r="K4728" s="4">
        <f>IFERROR(__xludf.DUMMYFUNCTION("""COMPUTED_VALUE"""),2023.0)</f>
        <v>2023</v>
      </c>
    </row>
    <row r="4729">
      <c r="A4729" s="1" t="s">
        <v>2314</v>
      </c>
      <c r="B4729" s="4" t="s">
        <v>36</v>
      </c>
      <c r="C4729" s="4" t="s">
        <v>30</v>
      </c>
      <c r="D4729" s="4" t="s">
        <v>39</v>
      </c>
      <c r="E4729" s="4">
        <v>2.0</v>
      </c>
      <c r="F4729" s="4">
        <v>5.0</v>
      </c>
      <c r="G4729" s="4">
        <v>10.0</v>
      </c>
      <c r="H4729" s="5">
        <v>45051.0</v>
      </c>
      <c r="I4729" s="4">
        <f>IFERROR(__xludf.DUMMYFUNCTION("SPLIT(H4729,""/"")"),5.0)</f>
        <v>5</v>
      </c>
      <c r="J4729" s="4">
        <f>IFERROR(__xludf.DUMMYFUNCTION("""COMPUTED_VALUE"""),5.0)</f>
        <v>5</v>
      </c>
      <c r="K4729" s="4">
        <f>IFERROR(__xludf.DUMMYFUNCTION("""COMPUTED_VALUE"""),2023.0)</f>
        <v>2023</v>
      </c>
    </row>
    <row r="4730">
      <c r="A4730" s="1" t="s">
        <v>651</v>
      </c>
      <c r="B4730" s="4" t="s">
        <v>36</v>
      </c>
      <c r="C4730" s="4" t="s">
        <v>30</v>
      </c>
      <c r="D4730" s="4" t="s">
        <v>28</v>
      </c>
      <c r="E4730" s="4">
        <v>5.0</v>
      </c>
      <c r="F4730" s="4">
        <v>5.0</v>
      </c>
      <c r="G4730" s="4">
        <v>25.0</v>
      </c>
      <c r="H4730" s="5">
        <v>45051.0</v>
      </c>
      <c r="I4730" s="4">
        <f>IFERROR(__xludf.DUMMYFUNCTION("SPLIT(H4730,""/"")"),5.0)</f>
        <v>5</v>
      </c>
      <c r="J4730" s="4">
        <f>IFERROR(__xludf.DUMMYFUNCTION("""COMPUTED_VALUE"""),5.0)</f>
        <v>5</v>
      </c>
      <c r="K4730" s="4">
        <f>IFERROR(__xludf.DUMMYFUNCTION("""COMPUTED_VALUE"""),2023.0)</f>
        <v>2023</v>
      </c>
    </row>
    <row r="4731">
      <c r="A4731" s="1" t="s">
        <v>4995</v>
      </c>
      <c r="B4731" s="4" t="s">
        <v>36</v>
      </c>
      <c r="C4731" s="4" t="s">
        <v>24</v>
      </c>
      <c r="D4731" s="4" t="s">
        <v>23</v>
      </c>
      <c r="E4731" s="4">
        <v>1.0</v>
      </c>
      <c r="F4731" s="4">
        <v>5.0</v>
      </c>
      <c r="G4731" s="4">
        <v>5.0</v>
      </c>
      <c r="H4731" s="5">
        <v>45052.0</v>
      </c>
      <c r="I4731" s="4">
        <f>IFERROR(__xludf.DUMMYFUNCTION("SPLIT(H4731,""/"")"),6.0)</f>
        <v>6</v>
      </c>
      <c r="J4731" s="4">
        <f>IFERROR(__xludf.DUMMYFUNCTION("""COMPUTED_VALUE"""),5.0)</f>
        <v>5</v>
      </c>
      <c r="K4731" s="4">
        <f>IFERROR(__xludf.DUMMYFUNCTION("""COMPUTED_VALUE"""),2023.0)</f>
        <v>2023</v>
      </c>
    </row>
    <row r="4732">
      <c r="A4732" s="1" t="s">
        <v>5214</v>
      </c>
      <c r="B4732" s="4" t="s">
        <v>36</v>
      </c>
      <c r="C4732" s="4" t="s">
        <v>24</v>
      </c>
      <c r="D4732" s="4" t="s">
        <v>39</v>
      </c>
      <c r="E4732" s="4">
        <v>5.0</v>
      </c>
      <c r="F4732" s="4">
        <v>5.0</v>
      </c>
      <c r="G4732" s="4">
        <v>25.0</v>
      </c>
      <c r="H4732" s="5">
        <v>45052.0</v>
      </c>
      <c r="I4732" s="4">
        <f>IFERROR(__xludf.DUMMYFUNCTION("SPLIT(H4732,""/"")"),6.0)</f>
        <v>6</v>
      </c>
      <c r="J4732" s="4">
        <f>IFERROR(__xludf.DUMMYFUNCTION("""COMPUTED_VALUE"""),5.0)</f>
        <v>5</v>
      </c>
      <c r="K4732" s="4">
        <f>IFERROR(__xludf.DUMMYFUNCTION("""COMPUTED_VALUE"""),2023.0)</f>
        <v>2023</v>
      </c>
    </row>
    <row r="4733">
      <c r="A4733" s="1" t="s">
        <v>4474</v>
      </c>
      <c r="B4733" s="4" t="s">
        <v>36</v>
      </c>
      <c r="C4733" s="4" t="s">
        <v>29</v>
      </c>
      <c r="D4733" s="4" t="s">
        <v>30</v>
      </c>
      <c r="E4733" s="4">
        <v>2.0</v>
      </c>
      <c r="F4733" s="4">
        <v>5.0</v>
      </c>
      <c r="G4733" s="4">
        <v>10.0</v>
      </c>
      <c r="H4733" s="5">
        <v>45052.0</v>
      </c>
      <c r="I4733" s="4">
        <f>IFERROR(__xludf.DUMMYFUNCTION("SPLIT(H4733,""/"")"),6.0)</f>
        <v>6</v>
      </c>
      <c r="J4733" s="4">
        <f>IFERROR(__xludf.DUMMYFUNCTION("""COMPUTED_VALUE"""),5.0)</f>
        <v>5</v>
      </c>
      <c r="K4733" s="4">
        <f>IFERROR(__xludf.DUMMYFUNCTION("""COMPUTED_VALUE"""),2023.0)</f>
        <v>2023</v>
      </c>
    </row>
    <row r="4734">
      <c r="A4734" s="1" t="s">
        <v>534</v>
      </c>
      <c r="B4734" s="4" t="s">
        <v>36</v>
      </c>
      <c r="C4734" s="4" t="s">
        <v>24</v>
      </c>
      <c r="D4734" s="4" t="s">
        <v>30</v>
      </c>
      <c r="E4734" s="4">
        <v>3.0</v>
      </c>
      <c r="F4734" s="4">
        <v>5.0</v>
      </c>
      <c r="G4734" s="4">
        <v>15.0</v>
      </c>
      <c r="H4734" s="5">
        <v>45053.0</v>
      </c>
      <c r="I4734" s="4">
        <f>IFERROR(__xludf.DUMMYFUNCTION("SPLIT(H4734,""/"")"),7.0)</f>
        <v>7</v>
      </c>
      <c r="J4734" s="4">
        <f>IFERROR(__xludf.DUMMYFUNCTION("""COMPUTED_VALUE"""),5.0)</f>
        <v>5</v>
      </c>
      <c r="K4734" s="4">
        <f>IFERROR(__xludf.DUMMYFUNCTION("""COMPUTED_VALUE"""),2023.0)</f>
        <v>2023</v>
      </c>
    </row>
    <row r="4735">
      <c r="A4735" s="1" t="s">
        <v>8870</v>
      </c>
      <c r="B4735" s="4" t="s">
        <v>36</v>
      </c>
      <c r="C4735" s="4" t="s">
        <v>30</v>
      </c>
      <c r="D4735" s="4" t="s">
        <v>30</v>
      </c>
      <c r="E4735" s="4">
        <v>4.0</v>
      </c>
      <c r="F4735" s="4">
        <v>5.0</v>
      </c>
      <c r="G4735" s="4">
        <v>20.0</v>
      </c>
      <c r="H4735" s="5">
        <v>45053.0</v>
      </c>
      <c r="I4735" s="4">
        <f>IFERROR(__xludf.DUMMYFUNCTION("SPLIT(H4735,""/"")"),7.0)</f>
        <v>7</v>
      </c>
      <c r="J4735" s="4">
        <f>IFERROR(__xludf.DUMMYFUNCTION("""COMPUTED_VALUE"""),5.0)</f>
        <v>5</v>
      </c>
      <c r="K4735" s="4">
        <f>IFERROR(__xludf.DUMMYFUNCTION("""COMPUTED_VALUE"""),2023.0)</f>
        <v>2023</v>
      </c>
    </row>
    <row r="4736">
      <c r="A4736" s="1" t="s">
        <v>4353</v>
      </c>
      <c r="B4736" s="4" t="s">
        <v>36</v>
      </c>
      <c r="C4736" s="4" t="s">
        <v>24</v>
      </c>
      <c r="D4736" s="4" t="s">
        <v>30</v>
      </c>
      <c r="E4736" s="4">
        <v>5.0</v>
      </c>
      <c r="F4736" s="4">
        <v>5.0</v>
      </c>
      <c r="G4736" s="4">
        <v>25.0</v>
      </c>
      <c r="H4736" s="5">
        <v>45054.0</v>
      </c>
      <c r="I4736" s="4">
        <f>IFERROR(__xludf.DUMMYFUNCTION("SPLIT(H4736,""/"")"),8.0)</f>
        <v>8</v>
      </c>
      <c r="J4736" s="4">
        <f>IFERROR(__xludf.DUMMYFUNCTION("""COMPUTED_VALUE"""),5.0)</f>
        <v>5</v>
      </c>
      <c r="K4736" s="4">
        <f>IFERROR(__xludf.DUMMYFUNCTION("""COMPUTED_VALUE"""),2023.0)</f>
        <v>2023</v>
      </c>
    </row>
    <row r="4737">
      <c r="A4737" s="1" t="s">
        <v>9779</v>
      </c>
      <c r="B4737" s="4" t="s">
        <v>36</v>
      </c>
      <c r="C4737" s="4" t="s">
        <v>30</v>
      </c>
      <c r="D4737" s="4" t="s">
        <v>39</v>
      </c>
      <c r="E4737" s="4">
        <v>2.0</v>
      </c>
      <c r="F4737" s="4">
        <v>5.0</v>
      </c>
      <c r="G4737" s="4">
        <v>10.0</v>
      </c>
      <c r="H4737" s="5">
        <v>45054.0</v>
      </c>
      <c r="I4737" s="4">
        <f>IFERROR(__xludf.DUMMYFUNCTION("SPLIT(H4737,""/"")"),8.0)</f>
        <v>8</v>
      </c>
      <c r="J4737" s="4">
        <f>IFERROR(__xludf.DUMMYFUNCTION("""COMPUTED_VALUE"""),5.0)</f>
        <v>5</v>
      </c>
      <c r="K4737" s="4">
        <f>IFERROR(__xludf.DUMMYFUNCTION("""COMPUTED_VALUE"""),2023.0)</f>
        <v>2023</v>
      </c>
    </row>
    <row r="4738">
      <c r="A4738" s="1" t="s">
        <v>4203</v>
      </c>
      <c r="B4738" s="4" t="s">
        <v>36</v>
      </c>
      <c r="C4738" s="4" t="s">
        <v>30</v>
      </c>
      <c r="D4738" s="4" t="s">
        <v>23</v>
      </c>
      <c r="E4738" s="4">
        <v>2.0</v>
      </c>
      <c r="F4738" s="4">
        <v>5.0</v>
      </c>
      <c r="G4738" s="4">
        <v>10.0</v>
      </c>
      <c r="H4738" s="5">
        <v>45054.0</v>
      </c>
      <c r="I4738" s="4">
        <f>IFERROR(__xludf.DUMMYFUNCTION("SPLIT(H4738,""/"")"),8.0)</f>
        <v>8</v>
      </c>
      <c r="J4738" s="4">
        <f>IFERROR(__xludf.DUMMYFUNCTION("""COMPUTED_VALUE"""),5.0)</f>
        <v>5</v>
      </c>
      <c r="K4738" s="4">
        <f>IFERROR(__xludf.DUMMYFUNCTION("""COMPUTED_VALUE"""),2023.0)</f>
        <v>2023</v>
      </c>
    </row>
    <row r="4739">
      <c r="A4739" s="1" t="s">
        <v>8483</v>
      </c>
      <c r="B4739" s="4" t="s">
        <v>36</v>
      </c>
      <c r="C4739" s="4" t="s">
        <v>30</v>
      </c>
      <c r="D4739" s="4" t="s">
        <v>39</v>
      </c>
      <c r="E4739" s="4">
        <v>3.0</v>
      </c>
      <c r="F4739" s="4">
        <v>5.0</v>
      </c>
      <c r="G4739" s="4">
        <v>15.0</v>
      </c>
      <c r="H4739" s="5">
        <v>45055.0</v>
      </c>
      <c r="I4739" s="4">
        <f>IFERROR(__xludf.DUMMYFUNCTION("SPLIT(H4739,""/"")"),9.0)</f>
        <v>9</v>
      </c>
      <c r="J4739" s="4">
        <f>IFERROR(__xludf.DUMMYFUNCTION("""COMPUTED_VALUE"""),5.0)</f>
        <v>5</v>
      </c>
      <c r="K4739" s="4">
        <f>IFERROR(__xludf.DUMMYFUNCTION("""COMPUTED_VALUE"""),2023.0)</f>
        <v>2023</v>
      </c>
    </row>
    <row r="4740">
      <c r="A4740" s="1" t="s">
        <v>6375</v>
      </c>
      <c r="B4740" s="4" t="s">
        <v>36</v>
      </c>
      <c r="C4740" s="4" t="s">
        <v>24</v>
      </c>
      <c r="D4740" s="4" t="s">
        <v>30</v>
      </c>
      <c r="E4740" s="4">
        <v>3.0</v>
      </c>
      <c r="F4740" s="4">
        <v>5.0</v>
      </c>
      <c r="G4740" s="4">
        <v>15.0</v>
      </c>
      <c r="H4740" s="5">
        <v>45055.0</v>
      </c>
      <c r="I4740" s="4">
        <f>IFERROR(__xludf.DUMMYFUNCTION("SPLIT(H4740,""/"")"),9.0)</f>
        <v>9</v>
      </c>
      <c r="J4740" s="4">
        <f>IFERROR(__xludf.DUMMYFUNCTION("""COMPUTED_VALUE"""),5.0)</f>
        <v>5</v>
      </c>
      <c r="K4740" s="4">
        <f>IFERROR(__xludf.DUMMYFUNCTION("""COMPUTED_VALUE"""),2023.0)</f>
        <v>2023</v>
      </c>
    </row>
    <row r="4741">
      <c r="A4741" s="1" t="s">
        <v>293</v>
      </c>
      <c r="B4741" s="4" t="s">
        <v>36</v>
      </c>
      <c r="C4741" s="4" t="s">
        <v>29</v>
      </c>
      <c r="D4741" s="4" t="s">
        <v>28</v>
      </c>
      <c r="E4741" s="4">
        <v>1.0</v>
      </c>
      <c r="F4741" s="4">
        <v>5.0</v>
      </c>
      <c r="G4741" s="4">
        <v>5.0</v>
      </c>
      <c r="H4741" s="5">
        <v>45056.0</v>
      </c>
      <c r="I4741" s="4">
        <f>IFERROR(__xludf.DUMMYFUNCTION("SPLIT(H4741,""/"")"),10.0)</f>
        <v>10</v>
      </c>
      <c r="J4741" s="4">
        <f>IFERROR(__xludf.DUMMYFUNCTION("""COMPUTED_VALUE"""),5.0)</f>
        <v>5</v>
      </c>
      <c r="K4741" s="4">
        <f>IFERROR(__xludf.DUMMYFUNCTION("""COMPUTED_VALUE"""),2023.0)</f>
        <v>2023</v>
      </c>
    </row>
    <row r="4742">
      <c r="A4742" s="1" t="s">
        <v>423</v>
      </c>
      <c r="B4742" s="4" t="s">
        <v>36</v>
      </c>
      <c r="C4742" s="4" t="s">
        <v>24</v>
      </c>
      <c r="D4742" s="4" t="s">
        <v>28</v>
      </c>
      <c r="E4742" s="4">
        <v>1.0</v>
      </c>
      <c r="F4742" s="4">
        <v>5.0</v>
      </c>
      <c r="G4742" s="4">
        <v>5.0</v>
      </c>
      <c r="H4742" s="5">
        <v>45056.0</v>
      </c>
      <c r="I4742" s="4">
        <f>IFERROR(__xludf.DUMMYFUNCTION("SPLIT(H4742,""/"")"),10.0)</f>
        <v>10</v>
      </c>
      <c r="J4742" s="4">
        <f>IFERROR(__xludf.DUMMYFUNCTION("""COMPUTED_VALUE"""),5.0)</f>
        <v>5</v>
      </c>
      <c r="K4742" s="4">
        <f>IFERROR(__xludf.DUMMYFUNCTION("""COMPUTED_VALUE"""),2023.0)</f>
        <v>2023</v>
      </c>
    </row>
    <row r="4743">
      <c r="A4743" s="1" t="s">
        <v>2959</v>
      </c>
      <c r="B4743" s="4" t="s">
        <v>36</v>
      </c>
      <c r="C4743" s="4" t="s">
        <v>29</v>
      </c>
      <c r="D4743" s="4" t="s">
        <v>28</v>
      </c>
      <c r="E4743" s="4">
        <v>2.0</v>
      </c>
      <c r="F4743" s="4">
        <v>5.0</v>
      </c>
      <c r="G4743" s="4">
        <v>10.0</v>
      </c>
      <c r="H4743" s="5">
        <v>45057.0</v>
      </c>
      <c r="I4743" s="4">
        <f>IFERROR(__xludf.DUMMYFUNCTION("SPLIT(H4743,""/"")"),11.0)</f>
        <v>11</v>
      </c>
      <c r="J4743" s="4">
        <f>IFERROR(__xludf.DUMMYFUNCTION("""COMPUTED_VALUE"""),5.0)</f>
        <v>5</v>
      </c>
      <c r="K4743" s="4">
        <f>IFERROR(__xludf.DUMMYFUNCTION("""COMPUTED_VALUE"""),2023.0)</f>
        <v>2023</v>
      </c>
    </row>
    <row r="4744">
      <c r="A4744" s="1" t="s">
        <v>7794</v>
      </c>
      <c r="B4744" s="4" t="s">
        <v>36</v>
      </c>
      <c r="C4744" s="4" t="s">
        <v>30</v>
      </c>
      <c r="D4744" s="4" t="s">
        <v>23</v>
      </c>
      <c r="E4744" s="4">
        <v>5.0</v>
      </c>
      <c r="F4744" s="4">
        <v>5.0</v>
      </c>
      <c r="G4744" s="4">
        <v>25.0</v>
      </c>
      <c r="H4744" s="5">
        <v>45057.0</v>
      </c>
      <c r="I4744" s="4">
        <f>IFERROR(__xludf.DUMMYFUNCTION("SPLIT(H4744,""/"")"),11.0)</f>
        <v>11</v>
      </c>
      <c r="J4744" s="4">
        <f>IFERROR(__xludf.DUMMYFUNCTION("""COMPUTED_VALUE"""),5.0)</f>
        <v>5</v>
      </c>
      <c r="K4744" s="4">
        <f>IFERROR(__xludf.DUMMYFUNCTION("""COMPUTED_VALUE"""),2023.0)</f>
        <v>2023</v>
      </c>
    </row>
    <row r="4745">
      <c r="A4745" s="1" t="s">
        <v>2771</v>
      </c>
      <c r="B4745" s="4" t="s">
        <v>36</v>
      </c>
      <c r="C4745" s="4" t="s">
        <v>30</v>
      </c>
      <c r="D4745" s="4" t="s">
        <v>30</v>
      </c>
      <c r="E4745" s="4">
        <v>4.0</v>
      </c>
      <c r="F4745" s="4">
        <v>5.0</v>
      </c>
      <c r="G4745" s="4">
        <v>20.0</v>
      </c>
      <c r="H4745" s="5">
        <v>45057.0</v>
      </c>
      <c r="I4745" s="4">
        <f>IFERROR(__xludf.DUMMYFUNCTION("SPLIT(H4745,""/"")"),11.0)</f>
        <v>11</v>
      </c>
      <c r="J4745" s="4">
        <f>IFERROR(__xludf.DUMMYFUNCTION("""COMPUTED_VALUE"""),5.0)</f>
        <v>5</v>
      </c>
      <c r="K4745" s="4">
        <f>IFERROR(__xludf.DUMMYFUNCTION("""COMPUTED_VALUE"""),2023.0)</f>
        <v>2023</v>
      </c>
    </row>
    <row r="4746">
      <c r="A4746" s="1" t="s">
        <v>8853</v>
      </c>
      <c r="B4746" s="4" t="s">
        <v>36</v>
      </c>
      <c r="C4746" s="4" t="s">
        <v>29</v>
      </c>
      <c r="D4746" s="4" t="s">
        <v>30</v>
      </c>
      <c r="E4746" s="4">
        <v>5.0</v>
      </c>
      <c r="F4746" s="4">
        <v>5.0</v>
      </c>
      <c r="G4746" s="4">
        <v>25.0</v>
      </c>
      <c r="H4746" s="5">
        <v>45058.0</v>
      </c>
      <c r="I4746" s="4">
        <f>IFERROR(__xludf.DUMMYFUNCTION("SPLIT(H4746,""/"")"),12.0)</f>
        <v>12</v>
      </c>
      <c r="J4746" s="4">
        <f>IFERROR(__xludf.DUMMYFUNCTION("""COMPUTED_VALUE"""),5.0)</f>
        <v>5</v>
      </c>
      <c r="K4746" s="4">
        <f>IFERROR(__xludf.DUMMYFUNCTION("""COMPUTED_VALUE"""),2023.0)</f>
        <v>2023</v>
      </c>
    </row>
    <row r="4747">
      <c r="A4747" s="1" t="s">
        <v>888</v>
      </c>
      <c r="B4747" s="4" t="s">
        <v>36</v>
      </c>
      <c r="C4747" s="4" t="s">
        <v>30</v>
      </c>
      <c r="D4747" s="4" t="s">
        <v>28</v>
      </c>
      <c r="E4747" s="4">
        <v>3.0</v>
      </c>
      <c r="F4747" s="4">
        <v>5.0</v>
      </c>
      <c r="G4747" s="4">
        <v>15.0</v>
      </c>
      <c r="H4747" s="5">
        <v>45058.0</v>
      </c>
      <c r="I4747" s="4">
        <f>IFERROR(__xludf.DUMMYFUNCTION("SPLIT(H4747,""/"")"),12.0)</f>
        <v>12</v>
      </c>
      <c r="J4747" s="4">
        <f>IFERROR(__xludf.DUMMYFUNCTION("""COMPUTED_VALUE"""),5.0)</f>
        <v>5</v>
      </c>
      <c r="K4747" s="4">
        <f>IFERROR(__xludf.DUMMYFUNCTION("""COMPUTED_VALUE"""),2023.0)</f>
        <v>2023</v>
      </c>
    </row>
    <row r="4748">
      <c r="A4748" s="1" t="s">
        <v>262</v>
      </c>
      <c r="B4748" s="4" t="s">
        <v>36</v>
      </c>
      <c r="C4748" s="4" t="s">
        <v>30</v>
      </c>
      <c r="D4748" s="4" t="s">
        <v>23</v>
      </c>
      <c r="E4748" s="4">
        <v>2.0</v>
      </c>
      <c r="F4748" s="4">
        <v>5.0</v>
      </c>
      <c r="G4748" s="4">
        <v>10.0</v>
      </c>
      <c r="H4748" s="5">
        <v>45059.0</v>
      </c>
      <c r="I4748" s="4">
        <f>IFERROR(__xludf.DUMMYFUNCTION("SPLIT(H4748,""/"")"),13.0)</f>
        <v>13</v>
      </c>
      <c r="J4748" s="4">
        <f>IFERROR(__xludf.DUMMYFUNCTION("""COMPUTED_VALUE"""),5.0)</f>
        <v>5</v>
      </c>
      <c r="K4748" s="4">
        <f>IFERROR(__xludf.DUMMYFUNCTION("""COMPUTED_VALUE"""),2023.0)</f>
        <v>2023</v>
      </c>
    </row>
    <row r="4749">
      <c r="A4749" s="1" t="s">
        <v>608</v>
      </c>
      <c r="B4749" s="4" t="s">
        <v>36</v>
      </c>
      <c r="C4749" s="4" t="s">
        <v>29</v>
      </c>
      <c r="D4749" s="4" t="s">
        <v>30</v>
      </c>
      <c r="E4749" s="4">
        <v>4.0</v>
      </c>
      <c r="F4749" s="4">
        <v>5.0</v>
      </c>
      <c r="G4749" s="4">
        <v>20.0</v>
      </c>
      <c r="H4749" s="5">
        <v>45059.0</v>
      </c>
      <c r="I4749" s="4">
        <f>IFERROR(__xludf.DUMMYFUNCTION("SPLIT(H4749,""/"")"),13.0)</f>
        <v>13</v>
      </c>
      <c r="J4749" s="4">
        <f>IFERROR(__xludf.DUMMYFUNCTION("""COMPUTED_VALUE"""),5.0)</f>
        <v>5</v>
      </c>
      <c r="K4749" s="4">
        <f>IFERROR(__xludf.DUMMYFUNCTION("""COMPUTED_VALUE"""),2023.0)</f>
        <v>2023</v>
      </c>
    </row>
    <row r="4750">
      <c r="A4750" s="1" t="s">
        <v>4528</v>
      </c>
      <c r="B4750" s="4" t="s">
        <v>36</v>
      </c>
      <c r="C4750" s="4" t="s">
        <v>30</v>
      </c>
      <c r="D4750" s="4" t="s">
        <v>30</v>
      </c>
      <c r="E4750" s="4">
        <v>3.0</v>
      </c>
      <c r="F4750" s="4">
        <v>5.0</v>
      </c>
      <c r="G4750" s="4">
        <v>15.0</v>
      </c>
      <c r="H4750" s="5">
        <v>45060.0</v>
      </c>
      <c r="I4750" s="4">
        <f>IFERROR(__xludf.DUMMYFUNCTION("SPLIT(H4750,""/"")"),14.0)</f>
        <v>14</v>
      </c>
      <c r="J4750" s="4">
        <f>IFERROR(__xludf.DUMMYFUNCTION("""COMPUTED_VALUE"""),5.0)</f>
        <v>5</v>
      </c>
      <c r="K4750" s="4">
        <f>IFERROR(__xludf.DUMMYFUNCTION("""COMPUTED_VALUE"""),2023.0)</f>
        <v>2023</v>
      </c>
    </row>
    <row r="4751">
      <c r="A4751" s="1" t="s">
        <v>9379</v>
      </c>
      <c r="B4751" s="4" t="s">
        <v>36</v>
      </c>
      <c r="C4751" s="4" t="s">
        <v>24</v>
      </c>
      <c r="D4751" s="4" t="s">
        <v>30</v>
      </c>
      <c r="E4751" s="4">
        <v>2.0</v>
      </c>
      <c r="F4751" s="4">
        <v>5.0</v>
      </c>
      <c r="G4751" s="4">
        <v>10.0</v>
      </c>
      <c r="H4751" s="5">
        <v>45061.0</v>
      </c>
      <c r="I4751" s="4">
        <f>IFERROR(__xludf.DUMMYFUNCTION("SPLIT(H4751,""/"")"),15.0)</f>
        <v>15</v>
      </c>
      <c r="J4751" s="4">
        <f>IFERROR(__xludf.DUMMYFUNCTION("""COMPUTED_VALUE"""),5.0)</f>
        <v>5</v>
      </c>
      <c r="K4751" s="4">
        <f>IFERROR(__xludf.DUMMYFUNCTION("""COMPUTED_VALUE"""),2023.0)</f>
        <v>2023</v>
      </c>
    </row>
    <row r="4752">
      <c r="A4752" s="1" t="s">
        <v>8799</v>
      </c>
      <c r="B4752" s="4" t="s">
        <v>36</v>
      </c>
      <c r="C4752" s="4" t="s">
        <v>30</v>
      </c>
      <c r="D4752" s="4" t="s">
        <v>28</v>
      </c>
      <c r="E4752" s="4">
        <v>4.0</v>
      </c>
      <c r="F4752" s="4">
        <v>5.0</v>
      </c>
      <c r="G4752" s="4">
        <v>20.0</v>
      </c>
      <c r="H4752" s="5">
        <v>45062.0</v>
      </c>
      <c r="I4752" s="4">
        <f>IFERROR(__xludf.DUMMYFUNCTION("SPLIT(H4752,""/"")"),16.0)</f>
        <v>16</v>
      </c>
      <c r="J4752" s="4">
        <f>IFERROR(__xludf.DUMMYFUNCTION("""COMPUTED_VALUE"""),5.0)</f>
        <v>5</v>
      </c>
      <c r="K4752" s="4">
        <f>IFERROR(__xludf.DUMMYFUNCTION("""COMPUTED_VALUE"""),2023.0)</f>
        <v>2023</v>
      </c>
    </row>
    <row r="4753">
      <c r="A4753" s="1" t="s">
        <v>1582</v>
      </c>
      <c r="B4753" s="4" t="s">
        <v>36</v>
      </c>
      <c r="C4753" s="4" t="s">
        <v>29</v>
      </c>
      <c r="D4753" s="4" t="s">
        <v>30</v>
      </c>
      <c r="E4753" s="4">
        <v>1.0</v>
      </c>
      <c r="F4753" s="4">
        <v>5.0</v>
      </c>
      <c r="G4753" s="4">
        <v>5.0</v>
      </c>
      <c r="H4753" s="5">
        <v>45062.0</v>
      </c>
      <c r="I4753" s="4">
        <f>IFERROR(__xludf.DUMMYFUNCTION("SPLIT(H4753,""/"")"),16.0)</f>
        <v>16</v>
      </c>
      <c r="J4753" s="4">
        <f>IFERROR(__xludf.DUMMYFUNCTION("""COMPUTED_VALUE"""),5.0)</f>
        <v>5</v>
      </c>
      <c r="K4753" s="4">
        <f>IFERROR(__xludf.DUMMYFUNCTION("""COMPUTED_VALUE"""),2023.0)</f>
        <v>2023</v>
      </c>
    </row>
    <row r="4754">
      <c r="A4754" s="1" t="s">
        <v>9089</v>
      </c>
      <c r="B4754" s="4" t="s">
        <v>36</v>
      </c>
      <c r="C4754" s="4" t="s">
        <v>30</v>
      </c>
      <c r="D4754" s="4" t="s">
        <v>30</v>
      </c>
      <c r="E4754" s="4">
        <v>2.0</v>
      </c>
      <c r="F4754" s="4">
        <v>5.0</v>
      </c>
      <c r="G4754" s="4">
        <v>10.0</v>
      </c>
      <c r="H4754" s="5">
        <v>45062.0</v>
      </c>
      <c r="I4754" s="4">
        <f>IFERROR(__xludf.DUMMYFUNCTION("SPLIT(H4754,""/"")"),16.0)</f>
        <v>16</v>
      </c>
      <c r="J4754" s="4">
        <f>IFERROR(__xludf.DUMMYFUNCTION("""COMPUTED_VALUE"""),5.0)</f>
        <v>5</v>
      </c>
      <c r="K4754" s="4">
        <f>IFERROR(__xludf.DUMMYFUNCTION("""COMPUTED_VALUE"""),2023.0)</f>
        <v>2023</v>
      </c>
    </row>
    <row r="4755">
      <c r="A4755" s="1" t="s">
        <v>5093</v>
      </c>
      <c r="B4755" s="4" t="s">
        <v>36</v>
      </c>
      <c r="C4755" s="4" t="s">
        <v>29</v>
      </c>
      <c r="D4755" s="4" t="s">
        <v>39</v>
      </c>
      <c r="E4755" s="4">
        <v>5.0</v>
      </c>
      <c r="F4755" s="4">
        <v>5.0</v>
      </c>
      <c r="G4755" s="4">
        <v>25.0</v>
      </c>
      <c r="H4755" s="5">
        <v>45062.0</v>
      </c>
      <c r="I4755" s="4">
        <f>IFERROR(__xludf.DUMMYFUNCTION("SPLIT(H4755,""/"")"),16.0)</f>
        <v>16</v>
      </c>
      <c r="J4755" s="4">
        <f>IFERROR(__xludf.DUMMYFUNCTION("""COMPUTED_VALUE"""),5.0)</f>
        <v>5</v>
      </c>
      <c r="K4755" s="4">
        <f>IFERROR(__xludf.DUMMYFUNCTION("""COMPUTED_VALUE"""),2023.0)</f>
        <v>2023</v>
      </c>
    </row>
    <row r="4756">
      <c r="A4756" s="1" t="s">
        <v>6996</v>
      </c>
      <c r="B4756" s="4" t="s">
        <v>36</v>
      </c>
      <c r="C4756" s="4" t="s">
        <v>24</v>
      </c>
      <c r="D4756" s="4" t="s">
        <v>39</v>
      </c>
      <c r="E4756" s="4">
        <v>1.0</v>
      </c>
      <c r="F4756" s="4">
        <v>5.0</v>
      </c>
      <c r="G4756" s="4">
        <v>5.0</v>
      </c>
      <c r="H4756" s="5">
        <v>45063.0</v>
      </c>
      <c r="I4756" s="4">
        <f>IFERROR(__xludf.DUMMYFUNCTION("SPLIT(H4756,""/"")"),17.0)</f>
        <v>17</v>
      </c>
      <c r="J4756" s="4">
        <f>IFERROR(__xludf.DUMMYFUNCTION("""COMPUTED_VALUE"""),5.0)</f>
        <v>5</v>
      </c>
      <c r="K4756" s="4">
        <f>IFERROR(__xludf.DUMMYFUNCTION("""COMPUTED_VALUE"""),2023.0)</f>
        <v>2023</v>
      </c>
    </row>
    <row r="4757">
      <c r="A4757" s="1" t="s">
        <v>2047</v>
      </c>
      <c r="B4757" s="4" t="s">
        <v>36</v>
      </c>
      <c r="C4757" s="4" t="s">
        <v>30</v>
      </c>
      <c r="D4757" s="4" t="s">
        <v>28</v>
      </c>
      <c r="E4757" s="4">
        <v>3.0</v>
      </c>
      <c r="F4757" s="4">
        <v>5.0</v>
      </c>
      <c r="G4757" s="4">
        <v>15.0</v>
      </c>
      <c r="H4757" s="5">
        <v>45063.0</v>
      </c>
      <c r="I4757" s="4">
        <f>IFERROR(__xludf.DUMMYFUNCTION("SPLIT(H4757,""/"")"),17.0)</f>
        <v>17</v>
      </c>
      <c r="J4757" s="4">
        <f>IFERROR(__xludf.DUMMYFUNCTION("""COMPUTED_VALUE"""),5.0)</f>
        <v>5</v>
      </c>
      <c r="K4757" s="4">
        <f>IFERROR(__xludf.DUMMYFUNCTION("""COMPUTED_VALUE"""),2023.0)</f>
        <v>2023</v>
      </c>
    </row>
    <row r="4758">
      <c r="A4758" s="1" t="s">
        <v>9837</v>
      </c>
      <c r="B4758" s="4" t="s">
        <v>36</v>
      </c>
      <c r="C4758" s="4" t="s">
        <v>29</v>
      </c>
      <c r="D4758" s="4" t="s">
        <v>30</v>
      </c>
      <c r="E4758" s="4">
        <v>4.0</v>
      </c>
      <c r="F4758" s="4">
        <v>5.0</v>
      </c>
      <c r="G4758" s="4">
        <v>20.0</v>
      </c>
      <c r="H4758" s="5">
        <v>45063.0</v>
      </c>
      <c r="I4758" s="4">
        <f>IFERROR(__xludf.DUMMYFUNCTION("SPLIT(H4758,""/"")"),17.0)</f>
        <v>17</v>
      </c>
      <c r="J4758" s="4">
        <f>IFERROR(__xludf.DUMMYFUNCTION("""COMPUTED_VALUE"""),5.0)</f>
        <v>5</v>
      </c>
      <c r="K4758" s="4">
        <f>IFERROR(__xludf.DUMMYFUNCTION("""COMPUTED_VALUE"""),2023.0)</f>
        <v>2023</v>
      </c>
    </row>
    <row r="4759">
      <c r="A4759" s="1" t="s">
        <v>1755</v>
      </c>
      <c r="B4759" s="4" t="s">
        <v>36</v>
      </c>
      <c r="C4759" s="4" t="s">
        <v>24</v>
      </c>
      <c r="D4759" s="4" t="s">
        <v>23</v>
      </c>
      <c r="E4759" s="4">
        <v>1.0</v>
      </c>
      <c r="F4759" s="4">
        <v>5.0</v>
      </c>
      <c r="G4759" s="4">
        <v>5.0</v>
      </c>
      <c r="H4759" s="5">
        <v>45063.0</v>
      </c>
      <c r="I4759" s="4">
        <f>IFERROR(__xludf.DUMMYFUNCTION("SPLIT(H4759,""/"")"),17.0)</f>
        <v>17</v>
      </c>
      <c r="J4759" s="4">
        <f>IFERROR(__xludf.DUMMYFUNCTION("""COMPUTED_VALUE"""),5.0)</f>
        <v>5</v>
      </c>
      <c r="K4759" s="4">
        <f>IFERROR(__xludf.DUMMYFUNCTION("""COMPUTED_VALUE"""),2023.0)</f>
        <v>2023</v>
      </c>
    </row>
    <row r="4760">
      <c r="A4760" s="1" t="s">
        <v>7697</v>
      </c>
      <c r="B4760" s="4" t="s">
        <v>36</v>
      </c>
      <c r="C4760" s="4" t="s">
        <v>24</v>
      </c>
      <c r="D4760" s="4" t="s">
        <v>30</v>
      </c>
      <c r="E4760" s="4">
        <v>1.0</v>
      </c>
      <c r="F4760" s="4">
        <v>5.0</v>
      </c>
      <c r="G4760" s="4">
        <v>5.0</v>
      </c>
      <c r="H4760" s="5">
        <v>45064.0</v>
      </c>
      <c r="I4760" s="4">
        <f>IFERROR(__xludf.DUMMYFUNCTION("SPLIT(H4760,""/"")"),18.0)</f>
        <v>18</v>
      </c>
      <c r="J4760" s="4">
        <f>IFERROR(__xludf.DUMMYFUNCTION("""COMPUTED_VALUE"""),5.0)</f>
        <v>5</v>
      </c>
      <c r="K4760" s="4">
        <f>IFERROR(__xludf.DUMMYFUNCTION("""COMPUTED_VALUE"""),2023.0)</f>
        <v>2023</v>
      </c>
    </row>
    <row r="4761">
      <c r="A4761" s="1" t="s">
        <v>2469</v>
      </c>
      <c r="B4761" s="4" t="s">
        <v>36</v>
      </c>
      <c r="C4761" s="4" t="s">
        <v>30</v>
      </c>
      <c r="D4761" s="4" t="s">
        <v>23</v>
      </c>
      <c r="E4761" s="4">
        <v>5.0</v>
      </c>
      <c r="F4761" s="4">
        <v>5.0</v>
      </c>
      <c r="G4761" s="4">
        <v>25.0</v>
      </c>
      <c r="H4761" s="5">
        <v>45064.0</v>
      </c>
      <c r="I4761" s="4">
        <f>IFERROR(__xludf.DUMMYFUNCTION("SPLIT(H4761,""/"")"),18.0)</f>
        <v>18</v>
      </c>
      <c r="J4761" s="4">
        <f>IFERROR(__xludf.DUMMYFUNCTION("""COMPUTED_VALUE"""),5.0)</f>
        <v>5</v>
      </c>
      <c r="K4761" s="4">
        <f>IFERROR(__xludf.DUMMYFUNCTION("""COMPUTED_VALUE"""),2023.0)</f>
        <v>2023</v>
      </c>
    </row>
    <row r="4762">
      <c r="A4762" s="1" t="s">
        <v>3710</v>
      </c>
      <c r="B4762" s="4" t="s">
        <v>36</v>
      </c>
      <c r="C4762" s="4" t="s">
        <v>29</v>
      </c>
      <c r="D4762" s="4" t="s">
        <v>23</v>
      </c>
      <c r="E4762" s="4">
        <v>2.0</v>
      </c>
      <c r="F4762" s="4">
        <v>5.0</v>
      </c>
      <c r="G4762" s="4">
        <v>10.0</v>
      </c>
      <c r="H4762" s="5">
        <v>45064.0</v>
      </c>
      <c r="I4762" s="4">
        <f>IFERROR(__xludf.DUMMYFUNCTION("SPLIT(H4762,""/"")"),18.0)</f>
        <v>18</v>
      </c>
      <c r="J4762" s="4">
        <f>IFERROR(__xludf.DUMMYFUNCTION("""COMPUTED_VALUE"""),5.0)</f>
        <v>5</v>
      </c>
      <c r="K4762" s="4">
        <f>IFERROR(__xludf.DUMMYFUNCTION("""COMPUTED_VALUE"""),2023.0)</f>
        <v>2023</v>
      </c>
    </row>
    <row r="4763">
      <c r="A4763" s="1" t="s">
        <v>9541</v>
      </c>
      <c r="B4763" s="4" t="s">
        <v>36</v>
      </c>
      <c r="C4763" s="4" t="s">
        <v>30</v>
      </c>
      <c r="D4763" s="4" t="s">
        <v>30</v>
      </c>
      <c r="E4763" s="4">
        <v>5.0</v>
      </c>
      <c r="F4763" s="4">
        <v>5.0</v>
      </c>
      <c r="G4763" s="4">
        <v>25.0</v>
      </c>
      <c r="H4763" s="5">
        <v>45064.0</v>
      </c>
      <c r="I4763" s="4">
        <f>IFERROR(__xludf.DUMMYFUNCTION("SPLIT(H4763,""/"")"),18.0)</f>
        <v>18</v>
      </c>
      <c r="J4763" s="4">
        <f>IFERROR(__xludf.DUMMYFUNCTION("""COMPUTED_VALUE"""),5.0)</f>
        <v>5</v>
      </c>
      <c r="K4763" s="4">
        <f>IFERROR(__xludf.DUMMYFUNCTION("""COMPUTED_VALUE"""),2023.0)</f>
        <v>2023</v>
      </c>
    </row>
    <row r="4764">
      <c r="A4764" s="1" t="s">
        <v>9060</v>
      </c>
      <c r="B4764" s="4" t="s">
        <v>36</v>
      </c>
      <c r="C4764" s="4" t="s">
        <v>24</v>
      </c>
      <c r="D4764" s="4" t="s">
        <v>30</v>
      </c>
      <c r="E4764" s="4">
        <v>5.0</v>
      </c>
      <c r="F4764" s="4">
        <v>5.0</v>
      </c>
      <c r="G4764" s="4">
        <v>25.0</v>
      </c>
      <c r="H4764" s="5">
        <v>45064.0</v>
      </c>
      <c r="I4764" s="4">
        <f>IFERROR(__xludf.DUMMYFUNCTION("SPLIT(H4764,""/"")"),18.0)</f>
        <v>18</v>
      </c>
      <c r="J4764" s="4">
        <f>IFERROR(__xludf.DUMMYFUNCTION("""COMPUTED_VALUE"""),5.0)</f>
        <v>5</v>
      </c>
      <c r="K4764" s="4">
        <f>IFERROR(__xludf.DUMMYFUNCTION("""COMPUTED_VALUE"""),2023.0)</f>
        <v>2023</v>
      </c>
    </row>
    <row r="4765">
      <c r="A4765" s="1" t="s">
        <v>6755</v>
      </c>
      <c r="B4765" s="4" t="s">
        <v>36</v>
      </c>
      <c r="C4765" s="4" t="s">
        <v>30</v>
      </c>
      <c r="D4765" s="4" t="s">
        <v>30</v>
      </c>
      <c r="E4765" s="4">
        <v>1.0</v>
      </c>
      <c r="F4765" s="4">
        <v>5.0</v>
      </c>
      <c r="G4765" s="4">
        <v>5.0</v>
      </c>
      <c r="H4765" s="5">
        <v>45065.0</v>
      </c>
      <c r="I4765" s="4">
        <f>IFERROR(__xludf.DUMMYFUNCTION("SPLIT(H4765,""/"")"),19.0)</f>
        <v>19</v>
      </c>
      <c r="J4765" s="4">
        <f>IFERROR(__xludf.DUMMYFUNCTION("""COMPUTED_VALUE"""),5.0)</f>
        <v>5</v>
      </c>
      <c r="K4765" s="4">
        <f>IFERROR(__xludf.DUMMYFUNCTION("""COMPUTED_VALUE"""),2023.0)</f>
        <v>2023</v>
      </c>
    </row>
    <row r="4766">
      <c r="A4766" s="1" t="s">
        <v>1745</v>
      </c>
      <c r="B4766" s="4" t="s">
        <v>36</v>
      </c>
      <c r="C4766" s="4" t="s">
        <v>30</v>
      </c>
      <c r="D4766" s="4" t="s">
        <v>30</v>
      </c>
      <c r="E4766" s="4">
        <v>2.0</v>
      </c>
      <c r="F4766" s="4">
        <v>5.0</v>
      </c>
      <c r="G4766" s="4">
        <v>10.0</v>
      </c>
      <c r="H4766" s="5">
        <v>45065.0</v>
      </c>
      <c r="I4766" s="4">
        <f>IFERROR(__xludf.DUMMYFUNCTION("SPLIT(H4766,""/"")"),19.0)</f>
        <v>19</v>
      </c>
      <c r="J4766" s="4">
        <f>IFERROR(__xludf.DUMMYFUNCTION("""COMPUTED_VALUE"""),5.0)</f>
        <v>5</v>
      </c>
      <c r="K4766" s="4">
        <f>IFERROR(__xludf.DUMMYFUNCTION("""COMPUTED_VALUE"""),2023.0)</f>
        <v>2023</v>
      </c>
    </row>
    <row r="4767">
      <c r="A4767" s="1" t="s">
        <v>6144</v>
      </c>
      <c r="B4767" s="4" t="s">
        <v>36</v>
      </c>
      <c r="C4767" s="4" t="s">
        <v>30</v>
      </c>
      <c r="D4767" s="4" t="s">
        <v>39</v>
      </c>
      <c r="E4767" s="4">
        <v>4.0</v>
      </c>
      <c r="F4767" s="4">
        <v>5.0</v>
      </c>
      <c r="G4767" s="4">
        <v>20.0</v>
      </c>
      <c r="H4767" s="5">
        <v>45065.0</v>
      </c>
      <c r="I4767" s="4">
        <f>IFERROR(__xludf.DUMMYFUNCTION("SPLIT(H4767,""/"")"),19.0)</f>
        <v>19</v>
      </c>
      <c r="J4767" s="4">
        <f>IFERROR(__xludf.DUMMYFUNCTION("""COMPUTED_VALUE"""),5.0)</f>
        <v>5</v>
      </c>
      <c r="K4767" s="4">
        <f>IFERROR(__xludf.DUMMYFUNCTION("""COMPUTED_VALUE"""),2023.0)</f>
        <v>2023</v>
      </c>
    </row>
    <row r="4768">
      <c r="A4768" s="1" t="s">
        <v>1660</v>
      </c>
      <c r="B4768" s="4" t="s">
        <v>36</v>
      </c>
      <c r="C4768" s="4" t="s">
        <v>24</v>
      </c>
      <c r="D4768" s="4" t="s">
        <v>23</v>
      </c>
      <c r="E4768" s="4">
        <v>5.0</v>
      </c>
      <c r="F4768" s="4">
        <v>5.0</v>
      </c>
      <c r="G4768" s="4">
        <v>25.0</v>
      </c>
      <c r="H4768" s="5">
        <v>45065.0</v>
      </c>
      <c r="I4768" s="4">
        <f>IFERROR(__xludf.DUMMYFUNCTION("SPLIT(H4768,""/"")"),19.0)</f>
        <v>19</v>
      </c>
      <c r="J4768" s="4">
        <f>IFERROR(__xludf.DUMMYFUNCTION("""COMPUTED_VALUE"""),5.0)</f>
        <v>5</v>
      </c>
      <c r="K4768" s="4">
        <f>IFERROR(__xludf.DUMMYFUNCTION("""COMPUTED_VALUE"""),2023.0)</f>
        <v>2023</v>
      </c>
    </row>
    <row r="4769">
      <c r="A4769" s="1" t="s">
        <v>4059</v>
      </c>
      <c r="B4769" s="4" t="s">
        <v>36</v>
      </c>
      <c r="C4769" s="4" t="s">
        <v>24</v>
      </c>
      <c r="D4769" s="4" t="s">
        <v>28</v>
      </c>
      <c r="E4769" s="4">
        <v>1.0</v>
      </c>
      <c r="F4769" s="4">
        <v>5.0</v>
      </c>
      <c r="G4769" s="4">
        <v>5.0</v>
      </c>
      <c r="H4769" s="5">
        <v>45065.0</v>
      </c>
      <c r="I4769" s="4">
        <f>IFERROR(__xludf.DUMMYFUNCTION("SPLIT(H4769,""/"")"),19.0)</f>
        <v>19</v>
      </c>
      <c r="J4769" s="4">
        <f>IFERROR(__xludf.DUMMYFUNCTION("""COMPUTED_VALUE"""),5.0)</f>
        <v>5</v>
      </c>
      <c r="K4769" s="4">
        <f>IFERROR(__xludf.DUMMYFUNCTION("""COMPUTED_VALUE"""),2023.0)</f>
        <v>2023</v>
      </c>
    </row>
    <row r="4770">
      <c r="A4770" s="1" t="s">
        <v>5448</v>
      </c>
      <c r="B4770" s="4" t="s">
        <v>36</v>
      </c>
      <c r="C4770" s="4" t="s">
        <v>24</v>
      </c>
      <c r="D4770" s="4" t="s">
        <v>39</v>
      </c>
      <c r="E4770" s="4">
        <v>5.0</v>
      </c>
      <c r="F4770" s="4">
        <v>5.0</v>
      </c>
      <c r="G4770" s="4">
        <v>25.0</v>
      </c>
      <c r="H4770" s="5">
        <v>45066.0</v>
      </c>
      <c r="I4770" s="4">
        <f>IFERROR(__xludf.DUMMYFUNCTION("SPLIT(H4770,""/"")"),20.0)</f>
        <v>20</v>
      </c>
      <c r="J4770" s="4">
        <f>IFERROR(__xludf.DUMMYFUNCTION("""COMPUTED_VALUE"""),5.0)</f>
        <v>5</v>
      </c>
      <c r="K4770" s="4">
        <f>IFERROR(__xludf.DUMMYFUNCTION("""COMPUTED_VALUE"""),2023.0)</f>
        <v>2023</v>
      </c>
    </row>
    <row r="4771">
      <c r="A4771" s="1" t="s">
        <v>3883</v>
      </c>
      <c r="B4771" s="4" t="s">
        <v>36</v>
      </c>
      <c r="C4771" s="4" t="s">
        <v>30</v>
      </c>
      <c r="D4771" s="4" t="s">
        <v>39</v>
      </c>
      <c r="E4771" s="4">
        <v>2.0</v>
      </c>
      <c r="F4771" s="4">
        <v>5.0</v>
      </c>
      <c r="G4771" s="4">
        <v>10.0</v>
      </c>
      <c r="H4771" s="5">
        <v>45066.0</v>
      </c>
      <c r="I4771" s="4">
        <f>IFERROR(__xludf.DUMMYFUNCTION("SPLIT(H4771,""/"")"),20.0)</f>
        <v>20</v>
      </c>
      <c r="J4771" s="4">
        <f>IFERROR(__xludf.DUMMYFUNCTION("""COMPUTED_VALUE"""),5.0)</f>
        <v>5</v>
      </c>
      <c r="K4771" s="4">
        <f>IFERROR(__xludf.DUMMYFUNCTION("""COMPUTED_VALUE"""),2023.0)</f>
        <v>2023</v>
      </c>
    </row>
    <row r="4772">
      <c r="A4772" s="1" t="s">
        <v>3575</v>
      </c>
      <c r="B4772" s="4" t="s">
        <v>36</v>
      </c>
      <c r="C4772" s="4" t="s">
        <v>24</v>
      </c>
      <c r="D4772" s="4" t="s">
        <v>39</v>
      </c>
      <c r="E4772" s="4">
        <v>4.0</v>
      </c>
      <c r="F4772" s="4">
        <v>5.0</v>
      </c>
      <c r="G4772" s="4">
        <v>20.0</v>
      </c>
      <c r="H4772" s="5">
        <v>45066.0</v>
      </c>
      <c r="I4772" s="4">
        <f>IFERROR(__xludf.DUMMYFUNCTION("SPLIT(H4772,""/"")"),20.0)</f>
        <v>20</v>
      </c>
      <c r="J4772" s="4">
        <f>IFERROR(__xludf.DUMMYFUNCTION("""COMPUTED_VALUE"""),5.0)</f>
        <v>5</v>
      </c>
      <c r="K4772" s="4">
        <f>IFERROR(__xludf.DUMMYFUNCTION("""COMPUTED_VALUE"""),2023.0)</f>
        <v>2023</v>
      </c>
    </row>
    <row r="4773">
      <c r="A4773" s="1" t="s">
        <v>9008</v>
      </c>
      <c r="B4773" s="4" t="s">
        <v>36</v>
      </c>
      <c r="C4773" s="4" t="s">
        <v>24</v>
      </c>
      <c r="D4773" s="4" t="s">
        <v>39</v>
      </c>
      <c r="E4773" s="4">
        <v>1.0</v>
      </c>
      <c r="F4773" s="4">
        <v>5.0</v>
      </c>
      <c r="G4773" s="4">
        <v>5.0</v>
      </c>
      <c r="H4773" s="5">
        <v>45066.0</v>
      </c>
      <c r="I4773" s="4">
        <f>IFERROR(__xludf.DUMMYFUNCTION("SPLIT(H4773,""/"")"),20.0)</f>
        <v>20</v>
      </c>
      <c r="J4773" s="4">
        <f>IFERROR(__xludf.DUMMYFUNCTION("""COMPUTED_VALUE"""),5.0)</f>
        <v>5</v>
      </c>
      <c r="K4773" s="4">
        <f>IFERROR(__xludf.DUMMYFUNCTION("""COMPUTED_VALUE"""),2023.0)</f>
        <v>2023</v>
      </c>
    </row>
    <row r="4774">
      <c r="A4774" s="1" t="s">
        <v>2382</v>
      </c>
      <c r="B4774" s="4" t="s">
        <v>36</v>
      </c>
      <c r="C4774" s="4" t="s">
        <v>30</v>
      </c>
      <c r="D4774" s="4" t="s">
        <v>30</v>
      </c>
      <c r="E4774" s="4">
        <v>4.0</v>
      </c>
      <c r="F4774" s="4">
        <v>5.0</v>
      </c>
      <c r="G4774" s="4">
        <v>20.0</v>
      </c>
      <c r="H4774" s="5">
        <v>45066.0</v>
      </c>
      <c r="I4774" s="4">
        <f>IFERROR(__xludf.DUMMYFUNCTION("SPLIT(H4774,""/"")"),20.0)</f>
        <v>20</v>
      </c>
      <c r="J4774" s="4">
        <f>IFERROR(__xludf.DUMMYFUNCTION("""COMPUTED_VALUE"""),5.0)</f>
        <v>5</v>
      </c>
      <c r="K4774" s="4">
        <f>IFERROR(__xludf.DUMMYFUNCTION("""COMPUTED_VALUE"""),2023.0)</f>
        <v>2023</v>
      </c>
    </row>
    <row r="4775">
      <c r="A4775" s="1" t="s">
        <v>5456</v>
      </c>
      <c r="B4775" s="4" t="s">
        <v>36</v>
      </c>
      <c r="C4775" s="4" t="s">
        <v>30</v>
      </c>
      <c r="D4775" s="4" t="s">
        <v>28</v>
      </c>
      <c r="E4775" s="4">
        <v>5.0</v>
      </c>
      <c r="F4775" s="4">
        <v>5.0</v>
      </c>
      <c r="G4775" s="4">
        <v>25.0</v>
      </c>
      <c r="H4775" s="5">
        <v>45067.0</v>
      </c>
      <c r="I4775" s="4">
        <f>IFERROR(__xludf.DUMMYFUNCTION("SPLIT(H4775,""/"")"),21.0)</f>
        <v>21</v>
      </c>
      <c r="J4775" s="4">
        <f>IFERROR(__xludf.DUMMYFUNCTION("""COMPUTED_VALUE"""),5.0)</f>
        <v>5</v>
      </c>
      <c r="K4775" s="4">
        <f>IFERROR(__xludf.DUMMYFUNCTION("""COMPUTED_VALUE"""),2023.0)</f>
        <v>2023</v>
      </c>
    </row>
    <row r="4776">
      <c r="A4776" s="1" t="s">
        <v>5979</v>
      </c>
      <c r="B4776" s="4" t="s">
        <v>36</v>
      </c>
      <c r="C4776" s="4" t="s">
        <v>24</v>
      </c>
      <c r="D4776" s="4" t="s">
        <v>23</v>
      </c>
      <c r="E4776" s="4">
        <v>1.0</v>
      </c>
      <c r="F4776" s="4">
        <v>5.0</v>
      </c>
      <c r="G4776" s="4">
        <v>5.0</v>
      </c>
      <c r="H4776" s="5">
        <v>45067.0</v>
      </c>
      <c r="I4776" s="4">
        <f>IFERROR(__xludf.DUMMYFUNCTION("SPLIT(H4776,""/"")"),21.0)</f>
        <v>21</v>
      </c>
      <c r="J4776" s="4">
        <f>IFERROR(__xludf.DUMMYFUNCTION("""COMPUTED_VALUE"""),5.0)</f>
        <v>5</v>
      </c>
      <c r="K4776" s="4">
        <f>IFERROR(__xludf.DUMMYFUNCTION("""COMPUTED_VALUE"""),2023.0)</f>
        <v>2023</v>
      </c>
    </row>
    <row r="4777">
      <c r="A4777" s="1" t="s">
        <v>5851</v>
      </c>
      <c r="B4777" s="4" t="s">
        <v>36</v>
      </c>
      <c r="C4777" s="4" t="s">
        <v>29</v>
      </c>
      <c r="D4777" s="4" t="s">
        <v>39</v>
      </c>
      <c r="E4777" s="4">
        <v>3.0</v>
      </c>
      <c r="F4777" s="4">
        <v>5.0</v>
      </c>
      <c r="G4777" s="4">
        <v>15.0</v>
      </c>
      <c r="H4777" s="5">
        <v>45068.0</v>
      </c>
      <c r="I4777" s="4">
        <f>IFERROR(__xludf.DUMMYFUNCTION("SPLIT(H4777,""/"")"),22.0)</f>
        <v>22</v>
      </c>
      <c r="J4777" s="4">
        <f>IFERROR(__xludf.DUMMYFUNCTION("""COMPUTED_VALUE"""),5.0)</f>
        <v>5</v>
      </c>
      <c r="K4777" s="4">
        <f>IFERROR(__xludf.DUMMYFUNCTION("""COMPUTED_VALUE"""),2023.0)</f>
        <v>2023</v>
      </c>
    </row>
    <row r="4778">
      <c r="A4778" s="1" t="s">
        <v>4287</v>
      </c>
      <c r="B4778" s="4" t="s">
        <v>36</v>
      </c>
      <c r="C4778" s="4" t="s">
        <v>30</v>
      </c>
      <c r="D4778" s="4" t="s">
        <v>23</v>
      </c>
      <c r="E4778" s="4">
        <v>1.0</v>
      </c>
      <c r="F4778" s="4">
        <v>5.0</v>
      </c>
      <c r="G4778" s="4">
        <v>5.0</v>
      </c>
      <c r="H4778" s="5">
        <v>45068.0</v>
      </c>
      <c r="I4778" s="4">
        <f>IFERROR(__xludf.DUMMYFUNCTION("SPLIT(H4778,""/"")"),22.0)</f>
        <v>22</v>
      </c>
      <c r="J4778" s="4">
        <f>IFERROR(__xludf.DUMMYFUNCTION("""COMPUTED_VALUE"""),5.0)</f>
        <v>5</v>
      </c>
      <c r="K4778" s="4">
        <f>IFERROR(__xludf.DUMMYFUNCTION("""COMPUTED_VALUE"""),2023.0)</f>
        <v>2023</v>
      </c>
    </row>
    <row r="4779">
      <c r="A4779" s="1" t="s">
        <v>1048</v>
      </c>
      <c r="B4779" s="4" t="s">
        <v>36</v>
      </c>
      <c r="C4779" s="4" t="s">
        <v>30</v>
      </c>
      <c r="D4779" s="4" t="s">
        <v>23</v>
      </c>
      <c r="E4779" s="4">
        <v>4.0</v>
      </c>
      <c r="F4779" s="4">
        <v>5.0</v>
      </c>
      <c r="G4779" s="4">
        <v>20.0</v>
      </c>
      <c r="H4779" s="5">
        <v>45069.0</v>
      </c>
      <c r="I4779" s="4">
        <f>IFERROR(__xludf.DUMMYFUNCTION("SPLIT(H4779,""/"")"),23.0)</f>
        <v>23</v>
      </c>
      <c r="J4779" s="4">
        <f>IFERROR(__xludf.DUMMYFUNCTION("""COMPUTED_VALUE"""),5.0)</f>
        <v>5</v>
      </c>
      <c r="K4779" s="4">
        <f>IFERROR(__xludf.DUMMYFUNCTION("""COMPUTED_VALUE"""),2023.0)</f>
        <v>2023</v>
      </c>
    </row>
    <row r="4780">
      <c r="A4780" s="1" t="s">
        <v>3876</v>
      </c>
      <c r="B4780" s="4" t="s">
        <v>36</v>
      </c>
      <c r="C4780" s="4" t="s">
        <v>30</v>
      </c>
      <c r="D4780" s="4" t="s">
        <v>28</v>
      </c>
      <c r="E4780" s="4">
        <v>2.0</v>
      </c>
      <c r="F4780" s="4">
        <v>5.0</v>
      </c>
      <c r="G4780" s="4">
        <v>10.0</v>
      </c>
      <c r="H4780" s="5">
        <v>45069.0</v>
      </c>
      <c r="I4780" s="4">
        <f>IFERROR(__xludf.DUMMYFUNCTION("SPLIT(H4780,""/"")"),23.0)</f>
        <v>23</v>
      </c>
      <c r="J4780" s="4">
        <f>IFERROR(__xludf.DUMMYFUNCTION("""COMPUTED_VALUE"""),5.0)</f>
        <v>5</v>
      </c>
      <c r="K4780" s="4">
        <f>IFERROR(__xludf.DUMMYFUNCTION("""COMPUTED_VALUE"""),2023.0)</f>
        <v>2023</v>
      </c>
    </row>
    <row r="4781">
      <c r="A4781" s="1" t="s">
        <v>2861</v>
      </c>
      <c r="B4781" s="4" t="s">
        <v>36</v>
      </c>
      <c r="C4781" s="4" t="s">
        <v>30</v>
      </c>
      <c r="D4781" s="4" t="s">
        <v>28</v>
      </c>
      <c r="E4781" s="4">
        <v>4.0</v>
      </c>
      <c r="F4781" s="4">
        <v>5.0</v>
      </c>
      <c r="G4781" s="4">
        <v>20.0</v>
      </c>
      <c r="H4781" s="5">
        <v>45069.0</v>
      </c>
      <c r="I4781" s="4">
        <f>IFERROR(__xludf.DUMMYFUNCTION("SPLIT(H4781,""/"")"),23.0)</f>
        <v>23</v>
      </c>
      <c r="J4781" s="4">
        <f>IFERROR(__xludf.DUMMYFUNCTION("""COMPUTED_VALUE"""),5.0)</f>
        <v>5</v>
      </c>
      <c r="K4781" s="4">
        <f>IFERROR(__xludf.DUMMYFUNCTION("""COMPUTED_VALUE"""),2023.0)</f>
        <v>2023</v>
      </c>
    </row>
    <row r="4782">
      <c r="A4782" s="1" t="s">
        <v>4686</v>
      </c>
      <c r="B4782" s="4" t="s">
        <v>36</v>
      </c>
      <c r="C4782" s="4" t="s">
        <v>29</v>
      </c>
      <c r="D4782" s="4" t="s">
        <v>28</v>
      </c>
      <c r="E4782" s="4">
        <v>2.0</v>
      </c>
      <c r="F4782" s="4">
        <v>5.0</v>
      </c>
      <c r="G4782" s="4">
        <v>10.0</v>
      </c>
      <c r="H4782" s="5">
        <v>45070.0</v>
      </c>
      <c r="I4782" s="4">
        <f>IFERROR(__xludf.DUMMYFUNCTION("SPLIT(H4782,""/"")"),24.0)</f>
        <v>24</v>
      </c>
      <c r="J4782" s="4">
        <f>IFERROR(__xludf.DUMMYFUNCTION("""COMPUTED_VALUE"""),5.0)</f>
        <v>5</v>
      </c>
      <c r="K4782" s="4">
        <f>IFERROR(__xludf.DUMMYFUNCTION("""COMPUTED_VALUE"""),2023.0)</f>
        <v>2023</v>
      </c>
    </row>
    <row r="4783">
      <c r="A4783" s="1" t="s">
        <v>6412</v>
      </c>
      <c r="B4783" s="4" t="s">
        <v>36</v>
      </c>
      <c r="C4783" s="4" t="s">
        <v>24</v>
      </c>
      <c r="D4783" s="4" t="s">
        <v>30</v>
      </c>
      <c r="E4783" s="4">
        <v>5.0</v>
      </c>
      <c r="F4783" s="4">
        <v>5.0</v>
      </c>
      <c r="G4783" s="4">
        <v>25.0</v>
      </c>
      <c r="H4783" s="5">
        <v>45071.0</v>
      </c>
      <c r="I4783" s="4">
        <f>IFERROR(__xludf.DUMMYFUNCTION("SPLIT(H4783,""/"")"),25.0)</f>
        <v>25</v>
      </c>
      <c r="J4783" s="4">
        <f>IFERROR(__xludf.DUMMYFUNCTION("""COMPUTED_VALUE"""),5.0)</f>
        <v>5</v>
      </c>
      <c r="K4783" s="4">
        <f>IFERROR(__xludf.DUMMYFUNCTION("""COMPUTED_VALUE"""),2023.0)</f>
        <v>2023</v>
      </c>
    </row>
    <row r="4784">
      <c r="A4784" s="1" t="s">
        <v>5012</v>
      </c>
      <c r="B4784" s="4" t="s">
        <v>36</v>
      </c>
      <c r="C4784" s="4" t="s">
        <v>30</v>
      </c>
      <c r="D4784" s="4" t="s">
        <v>23</v>
      </c>
      <c r="E4784" s="4">
        <v>1.0</v>
      </c>
      <c r="F4784" s="4">
        <v>5.0</v>
      </c>
      <c r="G4784" s="4">
        <v>5.0</v>
      </c>
      <c r="H4784" s="5">
        <v>45071.0</v>
      </c>
      <c r="I4784" s="4">
        <f>IFERROR(__xludf.DUMMYFUNCTION("SPLIT(H4784,""/"")"),25.0)</f>
        <v>25</v>
      </c>
      <c r="J4784" s="4">
        <f>IFERROR(__xludf.DUMMYFUNCTION("""COMPUTED_VALUE"""),5.0)</f>
        <v>5</v>
      </c>
      <c r="K4784" s="4">
        <f>IFERROR(__xludf.DUMMYFUNCTION("""COMPUTED_VALUE"""),2023.0)</f>
        <v>2023</v>
      </c>
    </row>
    <row r="4785">
      <c r="A4785" s="1" t="s">
        <v>1724</v>
      </c>
      <c r="B4785" s="4" t="s">
        <v>36</v>
      </c>
      <c r="C4785" s="4" t="s">
        <v>30</v>
      </c>
      <c r="D4785" s="4" t="s">
        <v>23</v>
      </c>
      <c r="E4785" s="4">
        <v>2.0</v>
      </c>
      <c r="F4785" s="4">
        <v>5.0</v>
      </c>
      <c r="G4785" s="4">
        <v>10.0</v>
      </c>
      <c r="H4785" s="5">
        <v>45071.0</v>
      </c>
      <c r="I4785" s="4">
        <f>IFERROR(__xludf.DUMMYFUNCTION("SPLIT(H4785,""/"")"),25.0)</f>
        <v>25</v>
      </c>
      <c r="J4785" s="4">
        <f>IFERROR(__xludf.DUMMYFUNCTION("""COMPUTED_VALUE"""),5.0)</f>
        <v>5</v>
      </c>
      <c r="K4785" s="4">
        <f>IFERROR(__xludf.DUMMYFUNCTION("""COMPUTED_VALUE"""),2023.0)</f>
        <v>2023</v>
      </c>
    </row>
    <row r="4786">
      <c r="A4786" s="1" t="s">
        <v>8788</v>
      </c>
      <c r="B4786" s="4" t="s">
        <v>36</v>
      </c>
      <c r="C4786" s="4" t="s">
        <v>24</v>
      </c>
      <c r="D4786" s="4" t="s">
        <v>30</v>
      </c>
      <c r="E4786" s="4">
        <v>3.0</v>
      </c>
      <c r="F4786" s="4">
        <v>5.0</v>
      </c>
      <c r="G4786" s="4">
        <v>15.0</v>
      </c>
      <c r="H4786" s="5">
        <v>45072.0</v>
      </c>
      <c r="I4786" s="4">
        <f>IFERROR(__xludf.DUMMYFUNCTION("SPLIT(H4786,""/"")"),26.0)</f>
        <v>26</v>
      </c>
      <c r="J4786" s="4">
        <f>IFERROR(__xludf.DUMMYFUNCTION("""COMPUTED_VALUE"""),5.0)</f>
        <v>5</v>
      </c>
      <c r="K4786" s="4">
        <f>IFERROR(__xludf.DUMMYFUNCTION("""COMPUTED_VALUE"""),2023.0)</f>
        <v>2023</v>
      </c>
    </row>
    <row r="4787">
      <c r="A4787" s="1" t="s">
        <v>3564</v>
      </c>
      <c r="B4787" s="4" t="s">
        <v>36</v>
      </c>
      <c r="C4787" s="4" t="s">
        <v>29</v>
      </c>
      <c r="D4787" s="4" t="s">
        <v>23</v>
      </c>
      <c r="E4787" s="4">
        <v>3.0</v>
      </c>
      <c r="F4787" s="4">
        <v>5.0</v>
      </c>
      <c r="G4787" s="4">
        <v>15.0</v>
      </c>
      <c r="H4787" s="5">
        <v>45072.0</v>
      </c>
      <c r="I4787" s="4">
        <f>IFERROR(__xludf.DUMMYFUNCTION("SPLIT(H4787,""/"")"),26.0)</f>
        <v>26</v>
      </c>
      <c r="J4787" s="4">
        <f>IFERROR(__xludf.DUMMYFUNCTION("""COMPUTED_VALUE"""),5.0)</f>
        <v>5</v>
      </c>
      <c r="K4787" s="4">
        <f>IFERROR(__xludf.DUMMYFUNCTION("""COMPUTED_VALUE"""),2023.0)</f>
        <v>2023</v>
      </c>
    </row>
    <row r="4788">
      <c r="A4788" s="1" t="s">
        <v>3573</v>
      </c>
      <c r="B4788" s="4" t="s">
        <v>36</v>
      </c>
      <c r="C4788" s="4" t="s">
        <v>30</v>
      </c>
      <c r="D4788" s="4" t="s">
        <v>30</v>
      </c>
      <c r="E4788" s="4">
        <v>1.0</v>
      </c>
      <c r="F4788" s="4">
        <v>5.0</v>
      </c>
      <c r="G4788" s="4">
        <v>5.0</v>
      </c>
      <c r="H4788" s="5">
        <v>45073.0</v>
      </c>
      <c r="I4788" s="4">
        <f>IFERROR(__xludf.DUMMYFUNCTION("SPLIT(H4788,""/"")"),27.0)</f>
        <v>27</v>
      </c>
      <c r="J4788" s="4">
        <f>IFERROR(__xludf.DUMMYFUNCTION("""COMPUTED_VALUE"""),5.0)</f>
        <v>5</v>
      </c>
      <c r="K4788" s="4">
        <f>IFERROR(__xludf.DUMMYFUNCTION("""COMPUTED_VALUE"""),2023.0)</f>
        <v>2023</v>
      </c>
    </row>
    <row r="4789">
      <c r="A4789" s="1" t="s">
        <v>8500</v>
      </c>
      <c r="B4789" s="4" t="s">
        <v>36</v>
      </c>
      <c r="C4789" s="4" t="s">
        <v>24</v>
      </c>
      <c r="D4789" s="4" t="s">
        <v>23</v>
      </c>
      <c r="E4789" s="4">
        <v>4.0</v>
      </c>
      <c r="F4789" s="4">
        <v>5.0</v>
      </c>
      <c r="G4789" s="4">
        <v>20.0</v>
      </c>
      <c r="H4789" s="5">
        <v>45073.0</v>
      </c>
      <c r="I4789" s="4">
        <f>IFERROR(__xludf.DUMMYFUNCTION("SPLIT(H4789,""/"")"),27.0)</f>
        <v>27</v>
      </c>
      <c r="J4789" s="4">
        <f>IFERROR(__xludf.DUMMYFUNCTION("""COMPUTED_VALUE"""),5.0)</f>
        <v>5</v>
      </c>
      <c r="K4789" s="4">
        <f>IFERROR(__xludf.DUMMYFUNCTION("""COMPUTED_VALUE"""),2023.0)</f>
        <v>2023</v>
      </c>
    </row>
    <row r="4790">
      <c r="A4790" s="1" t="s">
        <v>1187</v>
      </c>
      <c r="B4790" s="4" t="s">
        <v>36</v>
      </c>
      <c r="C4790" s="4" t="s">
        <v>30</v>
      </c>
      <c r="D4790" s="4" t="s">
        <v>39</v>
      </c>
      <c r="E4790" s="4">
        <v>3.0</v>
      </c>
      <c r="F4790" s="4">
        <v>5.0</v>
      </c>
      <c r="G4790" s="4">
        <v>15.0</v>
      </c>
      <c r="H4790" s="5">
        <v>45074.0</v>
      </c>
      <c r="I4790" s="4">
        <f>IFERROR(__xludf.DUMMYFUNCTION("SPLIT(H4790,""/"")"),28.0)</f>
        <v>28</v>
      </c>
      <c r="J4790" s="4">
        <f>IFERROR(__xludf.DUMMYFUNCTION("""COMPUTED_VALUE"""),5.0)</f>
        <v>5</v>
      </c>
      <c r="K4790" s="4">
        <f>IFERROR(__xludf.DUMMYFUNCTION("""COMPUTED_VALUE"""),2023.0)</f>
        <v>2023</v>
      </c>
    </row>
    <row r="4791">
      <c r="A4791" s="1" t="s">
        <v>256</v>
      </c>
      <c r="B4791" s="4" t="s">
        <v>36</v>
      </c>
      <c r="C4791" s="4" t="s">
        <v>29</v>
      </c>
      <c r="D4791" s="4" t="s">
        <v>28</v>
      </c>
      <c r="E4791" s="4">
        <v>1.0</v>
      </c>
      <c r="F4791" s="4">
        <v>5.0</v>
      </c>
      <c r="G4791" s="4">
        <v>5.0</v>
      </c>
      <c r="H4791" s="5">
        <v>45074.0</v>
      </c>
      <c r="I4791" s="4">
        <f>IFERROR(__xludf.DUMMYFUNCTION("SPLIT(H4791,""/"")"),28.0)</f>
        <v>28</v>
      </c>
      <c r="J4791" s="4">
        <f>IFERROR(__xludf.DUMMYFUNCTION("""COMPUTED_VALUE"""),5.0)</f>
        <v>5</v>
      </c>
      <c r="K4791" s="4">
        <f>IFERROR(__xludf.DUMMYFUNCTION("""COMPUTED_VALUE"""),2023.0)</f>
        <v>2023</v>
      </c>
    </row>
    <row r="4792">
      <c r="A4792" s="1" t="s">
        <v>953</v>
      </c>
      <c r="B4792" s="4" t="s">
        <v>36</v>
      </c>
      <c r="C4792" s="4" t="s">
        <v>29</v>
      </c>
      <c r="D4792" s="4" t="s">
        <v>23</v>
      </c>
      <c r="E4792" s="4">
        <v>5.0</v>
      </c>
      <c r="F4792" s="4">
        <v>5.0</v>
      </c>
      <c r="G4792" s="4">
        <v>25.0</v>
      </c>
      <c r="H4792" s="5">
        <v>45075.0</v>
      </c>
      <c r="I4792" s="4">
        <f>IFERROR(__xludf.DUMMYFUNCTION("SPLIT(H4792,""/"")"),29.0)</f>
        <v>29</v>
      </c>
      <c r="J4792" s="4">
        <f>IFERROR(__xludf.DUMMYFUNCTION("""COMPUTED_VALUE"""),5.0)</f>
        <v>5</v>
      </c>
      <c r="K4792" s="4">
        <f>IFERROR(__xludf.DUMMYFUNCTION("""COMPUTED_VALUE"""),2023.0)</f>
        <v>2023</v>
      </c>
    </row>
    <row r="4793">
      <c r="A4793" s="1" t="s">
        <v>2264</v>
      </c>
      <c r="B4793" s="4" t="s">
        <v>36</v>
      </c>
      <c r="C4793" s="4" t="s">
        <v>29</v>
      </c>
      <c r="D4793" s="4" t="s">
        <v>23</v>
      </c>
      <c r="E4793" s="4">
        <v>3.0</v>
      </c>
      <c r="F4793" s="4">
        <v>5.0</v>
      </c>
      <c r="G4793" s="4">
        <v>15.0</v>
      </c>
      <c r="H4793" s="5">
        <v>45075.0</v>
      </c>
      <c r="I4793" s="4">
        <f>IFERROR(__xludf.DUMMYFUNCTION("SPLIT(H4793,""/"")"),29.0)</f>
        <v>29</v>
      </c>
      <c r="J4793" s="4">
        <f>IFERROR(__xludf.DUMMYFUNCTION("""COMPUTED_VALUE"""),5.0)</f>
        <v>5</v>
      </c>
      <c r="K4793" s="4">
        <f>IFERROR(__xludf.DUMMYFUNCTION("""COMPUTED_VALUE"""),2023.0)</f>
        <v>2023</v>
      </c>
    </row>
    <row r="4794">
      <c r="A4794" s="1" t="s">
        <v>4205</v>
      </c>
      <c r="B4794" s="4" t="s">
        <v>36</v>
      </c>
      <c r="C4794" s="4" t="s">
        <v>29</v>
      </c>
      <c r="D4794" s="4" t="s">
        <v>28</v>
      </c>
      <c r="E4794" s="4">
        <v>4.0</v>
      </c>
      <c r="F4794" s="4">
        <v>5.0</v>
      </c>
      <c r="G4794" s="4">
        <v>20.0</v>
      </c>
      <c r="H4794" s="5">
        <v>45075.0</v>
      </c>
      <c r="I4794" s="4">
        <f>IFERROR(__xludf.DUMMYFUNCTION("SPLIT(H4794,""/"")"),29.0)</f>
        <v>29</v>
      </c>
      <c r="J4794" s="4">
        <f>IFERROR(__xludf.DUMMYFUNCTION("""COMPUTED_VALUE"""),5.0)</f>
        <v>5</v>
      </c>
      <c r="K4794" s="4">
        <f>IFERROR(__xludf.DUMMYFUNCTION("""COMPUTED_VALUE"""),2023.0)</f>
        <v>2023</v>
      </c>
    </row>
    <row r="4795">
      <c r="A4795" s="1" t="s">
        <v>5452</v>
      </c>
      <c r="B4795" s="4" t="s">
        <v>36</v>
      </c>
      <c r="C4795" s="4" t="s">
        <v>30</v>
      </c>
      <c r="D4795" s="4" t="s">
        <v>39</v>
      </c>
      <c r="E4795" s="4">
        <v>2.0</v>
      </c>
      <c r="F4795" s="4">
        <v>5.0</v>
      </c>
      <c r="G4795" s="4">
        <v>10.0</v>
      </c>
      <c r="H4795" s="5">
        <v>45076.0</v>
      </c>
      <c r="I4795" s="4">
        <f>IFERROR(__xludf.DUMMYFUNCTION("SPLIT(H4795,""/"")"),30.0)</f>
        <v>30</v>
      </c>
      <c r="J4795" s="4">
        <f>IFERROR(__xludf.DUMMYFUNCTION("""COMPUTED_VALUE"""),5.0)</f>
        <v>5</v>
      </c>
      <c r="K4795" s="4">
        <f>IFERROR(__xludf.DUMMYFUNCTION("""COMPUTED_VALUE"""),2023.0)</f>
        <v>2023</v>
      </c>
    </row>
    <row r="4796">
      <c r="A4796" s="1" t="s">
        <v>5544</v>
      </c>
      <c r="B4796" s="4" t="s">
        <v>36</v>
      </c>
      <c r="C4796" s="4" t="s">
        <v>30</v>
      </c>
      <c r="D4796" s="4" t="s">
        <v>23</v>
      </c>
      <c r="E4796" s="4">
        <v>5.0</v>
      </c>
      <c r="F4796" s="4">
        <v>5.0</v>
      </c>
      <c r="G4796" s="4">
        <v>25.0</v>
      </c>
      <c r="H4796" s="5">
        <v>45076.0</v>
      </c>
      <c r="I4796" s="4">
        <f>IFERROR(__xludf.DUMMYFUNCTION("SPLIT(H4796,""/"")"),30.0)</f>
        <v>30</v>
      </c>
      <c r="J4796" s="4">
        <f>IFERROR(__xludf.DUMMYFUNCTION("""COMPUTED_VALUE"""),5.0)</f>
        <v>5</v>
      </c>
      <c r="K4796" s="4">
        <f>IFERROR(__xludf.DUMMYFUNCTION("""COMPUTED_VALUE"""),2023.0)</f>
        <v>2023</v>
      </c>
    </row>
    <row r="4797">
      <c r="A4797" s="1" t="s">
        <v>1773</v>
      </c>
      <c r="B4797" s="4" t="s">
        <v>36</v>
      </c>
      <c r="C4797" s="4" t="s">
        <v>30</v>
      </c>
      <c r="D4797" s="4" t="s">
        <v>39</v>
      </c>
      <c r="E4797" s="4">
        <v>5.0</v>
      </c>
      <c r="F4797" s="4">
        <v>5.0</v>
      </c>
      <c r="G4797" s="4">
        <v>25.0</v>
      </c>
      <c r="H4797" s="5">
        <v>45077.0</v>
      </c>
      <c r="I4797" s="4">
        <f>IFERROR(__xludf.DUMMYFUNCTION("SPLIT(H4797,""/"")"),31.0)</f>
        <v>31</v>
      </c>
      <c r="J4797" s="4">
        <f>IFERROR(__xludf.DUMMYFUNCTION("""COMPUTED_VALUE"""),5.0)</f>
        <v>5</v>
      </c>
      <c r="K4797" s="4">
        <f>IFERROR(__xludf.DUMMYFUNCTION("""COMPUTED_VALUE"""),2023.0)</f>
        <v>2023</v>
      </c>
    </row>
    <row r="4798">
      <c r="A4798" s="1" t="s">
        <v>7165</v>
      </c>
      <c r="B4798" s="4" t="s">
        <v>36</v>
      </c>
      <c r="C4798" s="4" t="s">
        <v>29</v>
      </c>
      <c r="D4798" s="4" t="s">
        <v>28</v>
      </c>
      <c r="E4798" s="4">
        <v>3.0</v>
      </c>
      <c r="F4798" s="4">
        <v>5.0</v>
      </c>
      <c r="G4798" s="4">
        <v>15.0</v>
      </c>
      <c r="H4798" s="5">
        <v>45077.0</v>
      </c>
      <c r="I4798" s="4">
        <f>IFERROR(__xludf.DUMMYFUNCTION("SPLIT(H4798,""/"")"),31.0)</f>
        <v>31</v>
      </c>
      <c r="J4798" s="4">
        <f>IFERROR(__xludf.DUMMYFUNCTION("""COMPUTED_VALUE"""),5.0)</f>
        <v>5</v>
      </c>
      <c r="K4798" s="4">
        <f>IFERROR(__xludf.DUMMYFUNCTION("""COMPUTED_VALUE"""),2023.0)</f>
        <v>2023</v>
      </c>
    </row>
    <row r="4799">
      <c r="A4799" s="1" t="s">
        <v>9304</v>
      </c>
      <c r="B4799" s="4" t="s">
        <v>36</v>
      </c>
      <c r="C4799" s="4" t="s">
        <v>24</v>
      </c>
      <c r="D4799" s="4" t="s">
        <v>23</v>
      </c>
      <c r="E4799" s="4">
        <v>1.0</v>
      </c>
      <c r="F4799" s="4">
        <v>5.0</v>
      </c>
      <c r="G4799" s="4">
        <v>5.0</v>
      </c>
      <c r="H4799" s="5">
        <v>45077.0</v>
      </c>
      <c r="I4799" s="4">
        <f>IFERROR(__xludf.DUMMYFUNCTION("SPLIT(H4799,""/"")"),31.0)</f>
        <v>31</v>
      </c>
      <c r="J4799" s="4">
        <f>IFERROR(__xludf.DUMMYFUNCTION("""COMPUTED_VALUE"""),5.0)</f>
        <v>5</v>
      </c>
      <c r="K4799" s="4">
        <f>IFERROR(__xludf.DUMMYFUNCTION("""COMPUTED_VALUE"""),2023.0)</f>
        <v>2023</v>
      </c>
    </row>
    <row r="4800">
      <c r="A4800" s="1" t="s">
        <v>8979</v>
      </c>
      <c r="B4800" s="4" t="s">
        <v>36</v>
      </c>
      <c r="C4800" s="4" t="s">
        <v>30</v>
      </c>
      <c r="D4800" s="4" t="s">
        <v>23</v>
      </c>
      <c r="E4800" s="4">
        <v>4.0</v>
      </c>
      <c r="F4800" s="4">
        <v>5.0</v>
      </c>
      <c r="G4800" s="4">
        <v>20.0</v>
      </c>
      <c r="H4800" s="5">
        <v>45077.0</v>
      </c>
      <c r="I4800" s="4">
        <f>IFERROR(__xludf.DUMMYFUNCTION("SPLIT(H4800,""/"")"),31.0)</f>
        <v>31</v>
      </c>
      <c r="J4800" s="4">
        <f>IFERROR(__xludf.DUMMYFUNCTION("""COMPUTED_VALUE"""),5.0)</f>
        <v>5</v>
      </c>
      <c r="K4800" s="4">
        <f>IFERROR(__xludf.DUMMYFUNCTION("""COMPUTED_VALUE"""),2023.0)</f>
        <v>2023</v>
      </c>
    </row>
    <row r="4801">
      <c r="A4801" s="1" t="s">
        <v>4133</v>
      </c>
      <c r="B4801" s="4" t="s">
        <v>36</v>
      </c>
      <c r="C4801" s="4" t="s">
        <v>24</v>
      </c>
      <c r="D4801" s="4" t="s">
        <v>28</v>
      </c>
      <c r="E4801" s="4">
        <v>1.0</v>
      </c>
      <c r="F4801" s="4">
        <v>5.0</v>
      </c>
      <c r="G4801" s="4">
        <v>5.0</v>
      </c>
      <c r="H4801" s="5">
        <v>45077.0</v>
      </c>
      <c r="I4801" s="4">
        <f>IFERROR(__xludf.DUMMYFUNCTION("SPLIT(H4801,""/"")"),31.0)</f>
        <v>31</v>
      </c>
      <c r="J4801" s="4">
        <f>IFERROR(__xludf.DUMMYFUNCTION("""COMPUTED_VALUE"""),5.0)</f>
        <v>5</v>
      </c>
      <c r="K4801" s="4">
        <f>IFERROR(__xludf.DUMMYFUNCTION("""COMPUTED_VALUE"""),2023.0)</f>
        <v>2023</v>
      </c>
    </row>
    <row r="4802">
      <c r="A4802" s="1" t="s">
        <v>6853</v>
      </c>
      <c r="B4802" s="4" t="s">
        <v>36</v>
      </c>
      <c r="C4802" s="4" t="s">
        <v>24</v>
      </c>
      <c r="D4802" s="4" t="s">
        <v>39</v>
      </c>
      <c r="E4802" s="4">
        <v>2.0</v>
      </c>
      <c r="F4802" s="4">
        <v>5.0</v>
      </c>
      <c r="G4802" s="4">
        <v>10.0</v>
      </c>
      <c r="H4802" s="5">
        <v>45078.0</v>
      </c>
      <c r="I4802" s="4">
        <f>IFERROR(__xludf.DUMMYFUNCTION("SPLIT(H4802,""/"")"),1.0)</f>
        <v>1</v>
      </c>
      <c r="J4802" s="4">
        <f>IFERROR(__xludf.DUMMYFUNCTION("""COMPUTED_VALUE"""),6.0)</f>
        <v>6</v>
      </c>
      <c r="K4802" s="4">
        <f>IFERROR(__xludf.DUMMYFUNCTION("""COMPUTED_VALUE"""),2023.0)</f>
        <v>2023</v>
      </c>
    </row>
    <row r="4803">
      <c r="A4803" s="1" t="s">
        <v>6616</v>
      </c>
      <c r="B4803" s="4" t="s">
        <v>36</v>
      </c>
      <c r="C4803" s="4" t="s">
        <v>30</v>
      </c>
      <c r="D4803" s="4" t="s">
        <v>30</v>
      </c>
      <c r="E4803" s="4">
        <v>3.0</v>
      </c>
      <c r="F4803" s="4">
        <v>5.0</v>
      </c>
      <c r="G4803" s="4">
        <v>15.0</v>
      </c>
      <c r="H4803" s="5">
        <v>45078.0</v>
      </c>
      <c r="I4803" s="4">
        <f>IFERROR(__xludf.DUMMYFUNCTION("SPLIT(H4803,""/"")"),1.0)</f>
        <v>1</v>
      </c>
      <c r="J4803" s="4">
        <f>IFERROR(__xludf.DUMMYFUNCTION("""COMPUTED_VALUE"""),6.0)</f>
        <v>6</v>
      </c>
      <c r="K4803" s="4">
        <f>IFERROR(__xludf.DUMMYFUNCTION("""COMPUTED_VALUE"""),2023.0)</f>
        <v>2023</v>
      </c>
    </row>
    <row r="4804">
      <c r="A4804" s="1" t="s">
        <v>5373</v>
      </c>
      <c r="B4804" s="4" t="s">
        <v>36</v>
      </c>
      <c r="C4804" s="4" t="s">
        <v>30</v>
      </c>
      <c r="D4804" s="4" t="s">
        <v>39</v>
      </c>
      <c r="E4804" s="4">
        <v>2.0</v>
      </c>
      <c r="F4804" s="4">
        <v>5.0</v>
      </c>
      <c r="G4804" s="4">
        <v>10.0</v>
      </c>
      <c r="H4804" s="5">
        <v>45078.0</v>
      </c>
      <c r="I4804" s="4">
        <f>IFERROR(__xludf.DUMMYFUNCTION("SPLIT(H4804,""/"")"),1.0)</f>
        <v>1</v>
      </c>
      <c r="J4804" s="4">
        <f>IFERROR(__xludf.DUMMYFUNCTION("""COMPUTED_VALUE"""),6.0)</f>
        <v>6</v>
      </c>
      <c r="K4804" s="4">
        <f>IFERROR(__xludf.DUMMYFUNCTION("""COMPUTED_VALUE"""),2023.0)</f>
        <v>2023</v>
      </c>
    </row>
    <row r="4805">
      <c r="A4805" s="1" t="s">
        <v>9926</v>
      </c>
      <c r="B4805" s="4" t="s">
        <v>36</v>
      </c>
      <c r="C4805" s="4" t="s">
        <v>29</v>
      </c>
      <c r="D4805" s="4" t="s">
        <v>30</v>
      </c>
      <c r="E4805" s="4">
        <v>2.0</v>
      </c>
      <c r="F4805" s="4">
        <v>5.0</v>
      </c>
      <c r="G4805" s="4">
        <v>10.0</v>
      </c>
      <c r="H4805" s="5">
        <v>45078.0</v>
      </c>
      <c r="I4805" s="4">
        <f>IFERROR(__xludf.DUMMYFUNCTION("SPLIT(H4805,""/"")"),1.0)</f>
        <v>1</v>
      </c>
      <c r="J4805" s="4">
        <f>IFERROR(__xludf.DUMMYFUNCTION("""COMPUTED_VALUE"""),6.0)</f>
        <v>6</v>
      </c>
      <c r="K4805" s="4">
        <f>IFERROR(__xludf.DUMMYFUNCTION("""COMPUTED_VALUE"""),2023.0)</f>
        <v>2023</v>
      </c>
    </row>
    <row r="4806">
      <c r="A4806" s="1" t="s">
        <v>4095</v>
      </c>
      <c r="B4806" s="4" t="s">
        <v>36</v>
      </c>
      <c r="C4806" s="4" t="s">
        <v>29</v>
      </c>
      <c r="D4806" s="4" t="s">
        <v>30</v>
      </c>
      <c r="E4806" s="4">
        <v>1.0</v>
      </c>
      <c r="F4806" s="4">
        <v>5.0</v>
      </c>
      <c r="G4806" s="4">
        <v>5.0</v>
      </c>
      <c r="H4806" s="5">
        <v>45079.0</v>
      </c>
      <c r="I4806" s="4">
        <f>IFERROR(__xludf.DUMMYFUNCTION("SPLIT(H4806,""/"")"),2.0)</f>
        <v>2</v>
      </c>
      <c r="J4806" s="4">
        <f>IFERROR(__xludf.DUMMYFUNCTION("""COMPUTED_VALUE"""),6.0)</f>
        <v>6</v>
      </c>
      <c r="K4806" s="4">
        <f>IFERROR(__xludf.DUMMYFUNCTION("""COMPUTED_VALUE"""),2023.0)</f>
        <v>2023</v>
      </c>
    </row>
    <row r="4807">
      <c r="A4807" s="1" t="s">
        <v>6245</v>
      </c>
      <c r="B4807" s="4" t="s">
        <v>36</v>
      </c>
      <c r="C4807" s="4" t="s">
        <v>29</v>
      </c>
      <c r="D4807" s="4" t="s">
        <v>39</v>
      </c>
      <c r="E4807" s="4">
        <v>4.0</v>
      </c>
      <c r="F4807" s="4">
        <v>5.0</v>
      </c>
      <c r="G4807" s="4">
        <v>20.0</v>
      </c>
      <c r="H4807" s="5">
        <v>45080.0</v>
      </c>
      <c r="I4807" s="4">
        <f>IFERROR(__xludf.DUMMYFUNCTION("SPLIT(H4807,""/"")"),3.0)</f>
        <v>3</v>
      </c>
      <c r="J4807" s="4">
        <f>IFERROR(__xludf.DUMMYFUNCTION("""COMPUTED_VALUE"""),6.0)</f>
        <v>6</v>
      </c>
      <c r="K4807" s="4">
        <f>IFERROR(__xludf.DUMMYFUNCTION("""COMPUTED_VALUE"""),2023.0)</f>
        <v>2023</v>
      </c>
    </row>
    <row r="4808">
      <c r="A4808" s="1" t="s">
        <v>8285</v>
      </c>
      <c r="B4808" s="4" t="s">
        <v>36</v>
      </c>
      <c r="C4808" s="4" t="s">
        <v>30</v>
      </c>
      <c r="D4808" s="4" t="s">
        <v>30</v>
      </c>
      <c r="E4808" s="4">
        <v>4.0</v>
      </c>
      <c r="F4808" s="4">
        <v>5.0</v>
      </c>
      <c r="G4808" s="4">
        <v>20.0</v>
      </c>
      <c r="H4808" s="5">
        <v>45081.0</v>
      </c>
      <c r="I4808" s="4">
        <f>IFERROR(__xludf.DUMMYFUNCTION("SPLIT(H4808,""/"")"),4.0)</f>
        <v>4</v>
      </c>
      <c r="J4808" s="4">
        <f>IFERROR(__xludf.DUMMYFUNCTION("""COMPUTED_VALUE"""),6.0)</f>
        <v>6</v>
      </c>
      <c r="K4808" s="4">
        <f>IFERROR(__xludf.DUMMYFUNCTION("""COMPUTED_VALUE"""),2023.0)</f>
        <v>2023</v>
      </c>
    </row>
    <row r="4809">
      <c r="A4809" s="1" t="s">
        <v>2564</v>
      </c>
      <c r="B4809" s="4" t="s">
        <v>36</v>
      </c>
      <c r="C4809" s="4" t="s">
        <v>24</v>
      </c>
      <c r="D4809" s="4" t="s">
        <v>30</v>
      </c>
      <c r="E4809" s="4">
        <v>3.0</v>
      </c>
      <c r="F4809" s="4">
        <v>5.0</v>
      </c>
      <c r="G4809" s="4">
        <v>15.0</v>
      </c>
      <c r="H4809" s="5">
        <v>45081.0</v>
      </c>
      <c r="I4809" s="4">
        <f>IFERROR(__xludf.DUMMYFUNCTION("SPLIT(H4809,""/"")"),4.0)</f>
        <v>4</v>
      </c>
      <c r="J4809" s="4">
        <f>IFERROR(__xludf.DUMMYFUNCTION("""COMPUTED_VALUE"""),6.0)</f>
        <v>6</v>
      </c>
      <c r="K4809" s="4">
        <f>IFERROR(__xludf.DUMMYFUNCTION("""COMPUTED_VALUE"""),2023.0)</f>
        <v>2023</v>
      </c>
    </row>
    <row r="4810">
      <c r="A4810" s="1" t="s">
        <v>511</v>
      </c>
      <c r="B4810" s="4" t="s">
        <v>36</v>
      </c>
      <c r="C4810" s="4" t="s">
        <v>29</v>
      </c>
      <c r="D4810" s="4" t="s">
        <v>39</v>
      </c>
      <c r="E4810" s="4">
        <v>4.0</v>
      </c>
      <c r="F4810" s="4">
        <v>5.0</v>
      </c>
      <c r="G4810" s="4">
        <v>20.0</v>
      </c>
      <c r="H4810" s="5">
        <v>45082.0</v>
      </c>
      <c r="I4810" s="4">
        <f>IFERROR(__xludf.DUMMYFUNCTION("SPLIT(H4810,""/"")"),5.0)</f>
        <v>5</v>
      </c>
      <c r="J4810" s="4">
        <f>IFERROR(__xludf.DUMMYFUNCTION("""COMPUTED_VALUE"""),6.0)</f>
        <v>6</v>
      </c>
      <c r="K4810" s="4">
        <f>IFERROR(__xludf.DUMMYFUNCTION("""COMPUTED_VALUE"""),2023.0)</f>
        <v>2023</v>
      </c>
    </row>
    <row r="4811">
      <c r="A4811" s="1" t="s">
        <v>5323</v>
      </c>
      <c r="B4811" s="4" t="s">
        <v>36</v>
      </c>
      <c r="C4811" s="4" t="s">
        <v>24</v>
      </c>
      <c r="D4811" s="4" t="s">
        <v>30</v>
      </c>
      <c r="E4811" s="4">
        <v>5.0</v>
      </c>
      <c r="F4811" s="4">
        <v>5.0</v>
      </c>
      <c r="G4811" s="4">
        <v>25.0</v>
      </c>
      <c r="H4811" s="5">
        <v>45082.0</v>
      </c>
      <c r="I4811" s="4">
        <f>IFERROR(__xludf.DUMMYFUNCTION("SPLIT(H4811,""/"")"),5.0)</f>
        <v>5</v>
      </c>
      <c r="J4811" s="4">
        <f>IFERROR(__xludf.DUMMYFUNCTION("""COMPUTED_VALUE"""),6.0)</f>
        <v>6</v>
      </c>
      <c r="K4811" s="4">
        <f>IFERROR(__xludf.DUMMYFUNCTION("""COMPUTED_VALUE"""),2023.0)</f>
        <v>2023</v>
      </c>
    </row>
    <row r="4812">
      <c r="A4812" s="1" t="s">
        <v>6330</v>
      </c>
      <c r="B4812" s="4" t="s">
        <v>36</v>
      </c>
      <c r="C4812" s="4" t="s">
        <v>24</v>
      </c>
      <c r="D4812" s="4" t="s">
        <v>30</v>
      </c>
      <c r="E4812" s="4">
        <v>2.0</v>
      </c>
      <c r="F4812" s="4">
        <v>5.0</v>
      </c>
      <c r="G4812" s="4">
        <v>10.0</v>
      </c>
      <c r="H4812" s="5">
        <v>45082.0</v>
      </c>
      <c r="I4812" s="4">
        <f>IFERROR(__xludf.DUMMYFUNCTION("SPLIT(H4812,""/"")"),5.0)</f>
        <v>5</v>
      </c>
      <c r="J4812" s="4">
        <f>IFERROR(__xludf.DUMMYFUNCTION("""COMPUTED_VALUE"""),6.0)</f>
        <v>6</v>
      </c>
      <c r="K4812" s="4">
        <f>IFERROR(__xludf.DUMMYFUNCTION("""COMPUTED_VALUE"""),2023.0)</f>
        <v>2023</v>
      </c>
    </row>
    <row r="4813">
      <c r="A4813" s="1" t="s">
        <v>2188</v>
      </c>
      <c r="B4813" s="4" t="s">
        <v>36</v>
      </c>
      <c r="C4813" s="4" t="s">
        <v>24</v>
      </c>
      <c r="D4813" s="4" t="s">
        <v>28</v>
      </c>
      <c r="E4813" s="4">
        <v>5.0</v>
      </c>
      <c r="F4813" s="4">
        <v>5.0</v>
      </c>
      <c r="G4813" s="4">
        <v>25.0</v>
      </c>
      <c r="H4813" s="5">
        <v>45083.0</v>
      </c>
      <c r="I4813" s="4">
        <f>IFERROR(__xludf.DUMMYFUNCTION("SPLIT(H4813,""/"")"),6.0)</f>
        <v>6</v>
      </c>
      <c r="J4813" s="4">
        <f>IFERROR(__xludf.DUMMYFUNCTION("""COMPUTED_VALUE"""),6.0)</f>
        <v>6</v>
      </c>
      <c r="K4813" s="4">
        <f>IFERROR(__xludf.DUMMYFUNCTION("""COMPUTED_VALUE"""),2023.0)</f>
        <v>2023</v>
      </c>
    </row>
    <row r="4814">
      <c r="A4814" s="1" t="s">
        <v>5846</v>
      </c>
      <c r="B4814" s="4" t="s">
        <v>36</v>
      </c>
      <c r="C4814" s="4" t="s">
        <v>24</v>
      </c>
      <c r="D4814" s="4" t="s">
        <v>30</v>
      </c>
      <c r="E4814" s="4">
        <v>3.0</v>
      </c>
      <c r="F4814" s="4">
        <v>5.0</v>
      </c>
      <c r="G4814" s="4">
        <v>15.0</v>
      </c>
      <c r="H4814" s="5">
        <v>45083.0</v>
      </c>
      <c r="I4814" s="4">
        <f>IFERROR(__xludf.DUMMYFUNCTION("SPLIT(H4814,""/"")"),6.0)</f>
        <v>6</v>
      </c>
      <c r="J4814" s="4">
        <f>IFERROR(__xludf.DUMMYFUNCTION("""COMPUTED_VALUE"""),6.0)</f>
        <v>6</v>
      </c>
      <c r="K4814" s="4">
        <f>IFERROR(__xludf.DUMMYFUNCTION("""COMPUTED_VALUE"""),2023.0)</f>
        <v>2023</v>
      </c>
    </row>
    <row r="4815">
      <c r="A4815" s="1" t="s">
        <v>8674</v>
      </c>
      <c r="B4815" s="4" t="s">
        <v>36</v>
      </c>
      <c r="C4815" s="4" t="s">
        <v>24</v>
      </c>
      <c r="D4815" s="4" t="s">
        <v>28</v>
      </c>
      <c r="E4815" s="4">
        <v>4.0</v>
      </c>
      <c r="F4815" s="4">
        <v>5.0</v>
      </c>
      <c r="G4815" s="4">
        <v>20.0</v>
      </c>
      <c r="H4815" s="5">
        <v>45083.0</v>
      </c>
      <c r="I4815" s="4">
        <f>IFERROR(__xludf.DUMMYFUNCTION("SPLIT(H4815,""/"")"),6.0)</f>
        <v>6</v>
      </c>
      <c r="J4815" s="4">
        <f>IFERROR(__xludf.DUMMYFUNCTION("""COMPUTED_VALUE"""),6.0)</f>
        <v>6</v>
      </c>
      <c r="K4815" s="4">
        <f>IFERROR(__xludf.DUMMYFUNCTION("""COMPUTED_VALUE"""),2023.0)</f>
        <v>2023</v>
      </c>
    </row>
    <row r="4816">
      <c r="A4816" s="1" t="s">
        <v>471</v>
      </c>
      <c r="B4816" s="4" t="s">
        <v>36</v>
      </c>
      <c r="C4816" s="4" t="s">
        <v>29</v>
      </c>
      <c r="D4816" s="4" t="s">
        <v>30</v>
      </c>
      <c r="E4816" s="4">
        <v>2.0</v>
      </c>
      <c r="F4816" s="4">
        <v>5.0</v>
      </c>
      <c r="G4816" s="4">
        <v>10.0</v>
      </c>
      <c r="H4816" s="5">
        <v>45083.0</v>
      </c>
      <c r="I4816" s="4">
        <f>IFERROR(__xludf.DUMMYFUNCTION("SPLIT(H4816,""/"")"),6.0)</f>
        <v>6</v>
      </c>
      <c r="J4816" s="4">
        <f>IFERROR(__xludf.DUMMYFUNCTION("""COMPUTED_VALUE"""),6.0)</f>
        <v>6</v>
      </c>
      <c r="K4816" s="4">
        <f>IFERROR(__xludf.DUMMYFUNCTION("""COMPUTED_VALUE"""),2023.0)</f>
        <v>2023</v>
      </c>
    </row>
    <row r="4817">
      <c r="A4817" s="1" t="s">
        <v>186</v>
      </c>
      <c r="B4817" s="4" t="s">
        <v>36</v>
      </c>
      <c r="C4817" s="4" t="s">
        <v>29</v>
      </c>
      <c r="D4817" s="4" t="s">
        <v>28</v>
      </c>
      <c r="E4817" s="4">
        <v>4.0</v>
      </c>
      <c r="F4817" s="4">
        <v>5.0</v>
      </c>
      <c r="G4817" s="4">
        <v>20.0</v>
      </c>
      <c r="H4817" s="5">
        <v>45083.0</v>
      </c>
      <c r="I4817" s="4">
        <f>IFERROR(__xludf.DUMMYFUNCTION("SPLIT(H4817,""/"")"),6.0)</f>
        <v>6</v>
      </c>
      <c r="J4817" s="4">
        <f>IFERROR(__xludf.DUMMYFUNCTION("""COMPUTED_VALUE"""),6.0)</f>
        <v>6</v>
      </c>
      <c r="K4817" s="4">
        <f>IFERROR(__xludf.DUMMYFUNCTION("""COMPUTED_VALUE"""),2023.0)</f>
        <v>2023</v>
      </c>
    </row>
    <row r="4818">
      <c r="A4818" s="1" t="s">
        <v>700</v>
      </c>
      <c r="B4818" s="4" t="s">
        <v>36</v>
      </c>
      <c r="C4818" s="4" t="s">
        <v>30</v>
      </c>
      <c r="D4818" s="4" t="s">
        <v>23</v>
      </c>
      <c r="E4818" s="4">
        <v>3.0</v>
      </c>
      <c r="F4818" s="4">
        <v>5.0</v>
      </c>
      <c r="G4818" s="4">
        <v>15.0</v>
      </c>
      <c r="H4818" s="5">
        <v>45083.0</v>
      </c>
      <c r="I4818" s="4">
        <f>IFERROR(__xludf.DUMMYFUNCTION("SPLIT(H4818,""/"")"),6.0)</f>
        <v>6</v>
      </c>
      <c r="J4818" s="4">
        <f>IFERROR(__xludf.DUMMYFUNCTION("""COMPUTED_VALUE"""),6.0)</f>
        <v>6</v>
      </c>
      <c r="K4818" s="4">
        <f>IFERROR(__xludf.DUMMYFUNCTION("""COMPUTED_VALUE"""),2023.0)</f>
        <v>2023</v>
      </c>
    </row>
    <row r="4819">
      <c r="A4819" s="1" t="s">
        <v>1614</v>
      </c>
      <c r="B4819" s="4" t="s">
        <v>36</v>
      </c>
      <c r="C4819" s="4" t="s">
        <v>30</v>
      </c>
      <c r="D4819" s="4" t="s">
        <v>23</v>
      </c>
      <c r="E4819" s="4">
        <v>3.0</v>
      </c>
      <c r="F4819" s="4">
        <v>5.0</v>
      </c>
      <c r="G4819" s="4">
        <v>15.0</v>
      </c>
      <c r="H4819" s="5">
        <v>45085.0</v>
      </c>
      <c r="I4819" s="4">
        <f>IFERROR(__xludf.DUMMYFUNCTION("SPLIT(H4819,""/"")"),8.0)</f>
        <v>8</v>
      </c>
      <c r="J4819" s="4">
        <f>IFERROR(__xludf.DUMMYFUNCTION("""COMPUTED_VALUE"""),6.0)</f>
        <v>6</v>
      </c>
      <c r="K4819" s="4">
        <f>IFERROR(__xludf.DUMMYFUNCTION("""COMPUTED_VALUE"""),2023.0)</f>
        <v>2023</v>
      </c>
    </row>
    <row r="4820">
      <c r="A4820" s="1" t="s">
        <v>1497</v>
      </c>
      <c r="B4820" s="4" t="s">
        <v>36</v>
      </c>
      <c r="C4820" s="4" t="s">
        <v>24</v>
      </c>
      <c r="D4820" s="4" t="s">
        <v>28</v>
      </c>
      <c r="E4820" s="4">
        <v>3.0</v>
      </c>
      <c r="F4820" s="4">
        <v>5.0</v>
      </c>
      <c r="G4820" s="4">
        <v>15.0</v>
      </c>
      <c r="H4820" s="5">
        <v>45085.0</v>
      </c>
      <c r="I4820" s="4">
        <f>IFERROR(__xludf.DUMMYFUNCTION("SPLIT(H4820,""/"")"),8.0)</f>
        <v>8</v>
      </c>
      <c r="J4820" s="4">
        <f>IFERROR(__xludf.DUMMYFUNCTION("""COMPUTED_VALUE"""),6.0)</f>
        <v>6</v>
      </c>
      <c r="K4820" s="4">
        <f>IFERROR(__xludf.DUMMYFUNCTION("""COMPUTED_VALUE"""),2023.0)</f>
        <v>2023</v>
      </c>
    </row>
    <row r="4821">
      <c r="A4821" s="1" t="s">
        <v>4813</v>
      </c>
      <c r="B4821" s="4" t="s">
        <v>36</v>
      </c>
      <c r="C4821" s="4" t="s">
        <v>29</v>
      </c>
      <c r="D4821" s="4" t="s">
        <v>28</v>
      </c>
      <c r="E4821" s="4">
        <v>4.0</v>
      </c>
      <c r="F4821" s="4">
        <v>5.0</v>
      </c>
      <c r="G4821" s="4">
        <v>20.0</v>
      </c>
      <c r="H4821" s="5">
        <v>45085.0</v>
      </c>
      <c r="I4821" s="4">
        <f>IFERROR(__xludf.DUMMYFUNCTION("SPLIT(H4821,""/"")"),8.0)</f>
        <v>8</v>
      </c>
      <c r="J4821" s="4">
        <f>IFERROR(__xludf.DUMMYFUNCTION("""COMPUTED_VALUE"""),6.0)</f>
        <v>6</v>
      </c>
      <c r="K4821" s="4">
        <f>IFERROR(__xludf.DUMMYFUNCTION("""COMPUTED_VALUE"""),2023.0)</f>
        <v>2023</v>
      </c>
    </row>
    <row r="4822">
      <c r="A4822" s="1" t="s">
        <v>7928</v>
      </c>
      <c r="B4822" s="4" t="s">
        <v>36</v>
      </c>
      <c r="C4822" s="4" t="s">
        <v>30</v>
      </c>
      <c r="D4822" s="4" t="s">
        <v>39</v>
      </c>
      <c r="E4822" s="4">
        <v>4.0</v>
      </c>
      <c r="F4822" s="4">
        <v>5.0</v>
      </c>
      <c r="G4822" s="4">
        <v>20.0</v>
      </c>
      <c r="H4822" s="5">
        <v>45086.0</v>
      </c>
      <c r="I4822" s="4">
        <f>IFERROR(__xludf.DUMMYFUNCTION("SPLIT(H4822,""/"")"),9.0)</f>
        <v>9</v>
      </c>
      <c r="J4822" s="4">
        <f>IFERROR(__xludf.DUMMYFUNCTION("""COMPUTED_VALUE"""),6.0)</f>
        <v>6</v>
      </c>
      <c r="K4822" s="4">
        <f>IFERROR(__xludf.DUMMYFUNCTION("""COMPUTED_VALUE"""),2023.0)</f>
        <v>2023</v>
      </c>
    </row>
    <row r="4823">
      <c r="A4823" s="1" t="s">
        <v>732</v>
      </c>
      <c r="B4823" s="4" t="s">
        <v>36</v>
      </c>
      <c r="C4823" s="4" t="s">
        <v>24</v>
      </c>
      <c r="D4823" s="4" t="s">
        <v>23</v>
      </c>
      <c r="E4823" s="4">
        <v>5.0</v>
      </c>
      <c r="F4823" s="4">
        <v>5.0</v>
      </c>
      <c r="G4823" s="4">
        <v>25.0</v>
      </c>
      <c r="H4823" s="5">
        <v>45087.0</v>
      </c>
      <c r="I4823" s="4">
        <f>IFERROR(__xludf.DUMMYFUNCTION("SPLIT(H4823,""/"")"),10.0)</f>
        <v>10</v>
      </c>
      <c r="J4823" s="4">
        <f>IFERROR(__xludf.DUMMYFUNCTION("""COMPUTED_VALUE"""),6.0)</f>
        <v>6</v>
      </c>
      <c r="K4823" s="4">
        <f>IFERROR(__xludf.DUMMYFUNCTION("""COMPUTED_VALUE"""),2023.0)</f>
        <v>2023</v>
      </c>
    </row>
    <row r="4824">
      <c r="A4824" s="1" t="s">
        <v>176</v>
      </c>
      <c r="B4824" s="4" t="s">
        <v>36</v>
      </c>
      <c r="C4824" s="4" t="s">
        <v>29</v>
      </c>
      <c r="D4824" s="4" t="s">
        <v>23</v>
      </c>
      <c r="E4824" s="4">
        <v>3.0</v>
      </c>
      <c r="F4824" s="4">
        <v>5.0</v>
      </c>
      <c r="G4824" s="4">
        <v>15.0</v>
      </c>
      <c r="H4824" s="5">
        <v>45087.0</v>
      </c>
      <c r="I4824" s="4">
        <f>IFERROR(__xludf.DUMMYFUNCTION("SPLIT(H4824,""/"")"),10.0)</f>
        <v>10</v>
      </c>
      <c r="J4824" s="4">
        <f>IFERROR(__xludf.DUMMYFUNCTION("""COMPUTED_VALUE"""),6.0)</f>
        <v>6</v>
      </c>
      <c r="K4824" s="4">
        <f>IFERROR(__xludf.DUMMYFUNCTION("""COMPUTED_VALUE"""),2023.0)</f>
        <v>2023</v>
      </c>
    </row>
    <row r="4825">
      <c r="A4825" s="1" t="s">
        <v>135</v>
      </c>
      <c r="B4825" s="4" t="s">
        <v>36</v>
      </c>
      <c r="C4825" s="4" t="s">
        <v>29</v>
      </c>
      <c r="D4825" s="4" t="s">
        <v>28</v>
      </c>
      <c r="E4825" s="4">
        <v>5.0</v>
      </c>
      <c r="F4825" s="4">
        <v>5.0</v>
      </c>
      <c r="G4825" s="4">
        <v>25.0</v>
      </c>
      <c r="H4825" s="5">
        <v>45087.0</v>
      </c>
      <c r="I4825" s="4">
        <f>IFERROR(__xludf.DUMMYFUNCTION("SPLIT(H4825,""/"")"),10.0)</f>
        <v>10</v>
      </c>
      <c r="J4825" s="4">
        <f>IFERROR(__xludf.DUMMYFUNCTION("""COMPUTED_VALUE"""),6.0)</f>
        <v>6</v>
      </c>
      <c r="K4825" s="4">
        <f>IFERROR(__xludf.DUMMYFUNCTION("""COMPUTED_VALUE"""),2023.0)</f>
        <v>2023</v>
      </c>
    </row>
    <row r="4826">
      <c r="A4826" s="1" t="s">
        <v>6015</v>
      </c>
      <c r="B4826" s="4" t="s">
        <v>36</v>
      </c>
      <c r="C4826" s="4" t="s">
        <v>29</v>
      </c>
      <c r="D4826" s="4" t="s">
        <v>30</v>
      </c>
      <c r="E4826" s="4">
        <v>1.0</v>
      </c>
      <c r="F4826" s="4">
        <v>5.0</v>
      </c>
      <c r="G4826" s="4">
        <v>5.0</v>
      </c>
      <c r="H4826" s="5">
        <v>45087.0</v>
      </c>
      <c r="I4826" s="4">
        <f>IFERROR(__xludf.DUMMYFUNCTION("SPLIT(H4826,""/"")"),10.0)</f>
        <v>10</v>
      </c>
      <c r="J4826" s="4">
        <f>IFERROR(__xludf.DUMMYFUNCTION("""COMPUTED_VALUE"""),6.0)</f>
        <v>6</v>
      </c>
      <c r="K4826" s="4">
        <f>IFERROR(__xludf.DUMMYFUNCTION("""COMPUTED_VALUE"""),2023.0)</f>
        <v>2023</v>
      </c>
    </row>
    <row r="4827">
      <c r="A4827" s="1" t="s">
        <v>2933</v>
      </c>
      <c r="B4827" s="4" t="s">
        <v>36</v>
      </c>
      <c r="C4827" s="4" t="s">
        <v>30</v>
      </c>
      <c r="D4827" s="4" t="s">
        <v>30</v>
      </c>
      <c r="E4827" s="4">
        <v>4.0</v>
      </c>
      <c r="F4827" s="4">
        <v>5.0</v>
      </c>
      <c r="G4827" s="4">
        <v>20.0</v>
      </c>
      <c r="H4827" s="5">
        <v>45087.0</v>
      </c>
      <c r="I4827" s="4">
        <f>IFERROR(__xludf.DUMMYFUNCTION("SPLIT(H4827,""/"")"),10.0)</f>
        <v>10</v>
      </c>
      <c r="J4827" s="4">
        <f>IFERROR(__xludf.DUMMYFUNCTION("""COMPUTED_VALUE"""),6.0)</f>
        <v>6</v>
      </c>
      <c r="K4827" s="4">
        <f>IFERROR(__xludf.DUMMYFUNCTION("""COMPUTED_VALUE"""),2023.0)</f>
        <v>2023</v>
      </c>
    </row>
    <row r="4828">
      <c r="A4828" s="1" t="s">
        <v>189</v>
      </c>
      <c r="B4828" s="4" t="s">
        <v>36</v>
      </c>
      <c r="C4828" s="4" t="s">
        <v>30</v>
      </c>
      <c r="D4828" s="4" t="s">
        <v>28</v>
      </c>
      <c r="E4828" s="4">
        <v>5.0</v>
      </c>
      <c r="F4828" s="4">
        <v>5.0</v>
      </c>
      <c r="G4828" s="4">
        <v>25.0</v>
      </c>
      <c r="H4828" s="5">
        <v>45087.0</v>
      </c>
      <c r="I4828" s="4">
        <f>IFERROR(__xludf.DUMMYFUNCTION("SPLIT(H4828,""/"")"),10.0)</f>
        <v>10</v>
      </c>
      <c r="J4828" s="4">
        <f>IFERROR(__xludf.DUMMYFUNCTION("""COMPUTED_VALUE"""),6.0)</f>
        <v>6</v>
      </c>
      <c r="K4828" s="4">
        <f>IFERROR(__xludf.DUMMYFUNCTION("""COMPUTED_VALUE"""),2023.0)</f>
        <v>2023</v>
      </c>
    </row>
    <row r="4829">
      <c r="A4829" s="1" t="s">
        <v>7690</v>
      </c>
      <c r="B4829" s="4" t="s">
        <v>36</v>
      </c>
      <c r="C4829" s="4" t="s">
        <v>29</v>
      </c>
      <c r="D4829" s="4" t="s">
        <v>28</v>
      </c>
      <c r="E4829" s="4">
        <v>3.0</v>
      </c>
      <c r="F4829" s="4">
        <v>5.0</v>
      </c>
      <c r="G4829" s="4">
        <v>15.0</v>
      </c>
      <c r="H4829" s="5">
        <v>45087.0</v>
      </c>
      <c r="I4829" s="4">
        <f>IFERROR(__xludf.DUMMYFUNCTION("SPLIT(H4829,""/"")"),10.0)</f>
        <v>10</v>
      </c>
      <c r="J4829" s="4">
        <f>IFERROR(__xludf.DUMMYFUNCTION("""COMPUTED_VALUE"""),6.0)</f>
        <v>6</v>
      </c>
      <c r="K4829" s="4">
        <f>IFERROR(__xludf.DUMMYFUNCTION("""COMPUTED_VALUE"""),2023.0)</f>
        <v>2023</v>
      </c>
    </row>
    <row r="4830">
      <c r="A4830" s="1" t="s">
        <v>745</v>
      </c>
      <c r="B4830" s="4" t="s">
        <v>36</v>
      </c>
      <c r="C4830" s="4" t="s">
        <v>30</v>
      </c>
      <c r="D4830" s="4" t="s">
        <v>23</v>
      </c>
      <c r="E4830" s="4">
        <v>3.0</v>
      </c>
      <c r="F4830" s="4">
        <v>5.0</v>
      </c>
      <c r="G4830" s="4">
        <v>15.0</v>
      </c>
      <c r="H4830" s="5">
        <v>45088.0</v>
      </c>
      <c r="I4830" s="4">
        <f>IFERROR(__xludf.DUMMYFUNCTION("SPLIT(H4830,""/"")"),11.0)</f>
        <v>11</v>
      </c>
      <c r="J4830" s="4">
        <f>IFERROR(__xludf.DUMMYFUNCTION("""COMPUTED_VALUE"""),6.0)</f>
        <v>6</v>
      </c>
      <c r="K4830" s="4">
        <f>IFERROR(__xludf.DUMMYFUNCTION("""COMPUTED_VALUE"""),2023.0)</f>
        <v>2023</v>
      </c>
    </row>
    <row r="4831">
      <c r="A4831" s="1" t="s">
        <v>7088</v>
      </c>
      <c r="B4831" s="4" t="s">
        <v>36</v>
      </c>
      <c r="C4831" s="4" t="s">
        <v>30</v>
      </c>
      <c r="D4831" s="4" t="s">
        <v>39</v>
      </c>
      <c r="E4831" s="4">
        <v>1.0</v>
      </c>
      <c r="F4831" s="4">
        <v>5.0</v>
      </c>
      <c r="G4831" s="4">
        <v>5.0</v>
      </c>
      <c r="H4831" s="5">
        <v>45089.0</v>
      </c>
      <c r="I4831" s="4">
        <f>IFERROR(__xludf.DUMMYFUNCTION("SPLIT(H4831,""/"")"),12.0)</f>
        <v>12</v>
      </c>
      <c r="J4831" s="4">
        <f>IFERROR(__xludf.DUMMYFUNCTION("""COMPUTED_VALUE"""),6.0)</f>
        <v>6</v>
      </c>
      <c r="K4831" s="4">
        <f>IFERROR(__xludf.DUMMYFUNCTION("""COMPUTED_VALUE"""),2023.0)</f>
        <v>2023</v>
      </c>
    </row>
    <row r="4832">
      <c r="A4832" s="1" t="s">
        <v>2556</v>
      </c>
      <c r="B4832" s="4" t="s">
        <v>36</v>
      </c>
      <c r="C4832" s="4" t="s">
        <v>29</v>
      </c>
      <c r="D4832" s="4" t="s">
        <v>28</v>
      </c>
      <c r="E4832" s="4">
        <v>4.0</v>
      </c>
      <c r="F4832" s="4">
        <v>5.0</v>
      </c>
      <c r="G4832" s="4">
        <v>20.0</v>
      </c>
      <c r="H4832" s="5">
        <v>45089.0</v>
      </c>
      <c r="I4832" s="4">
        <f>IFERROR(__xludf.DUMMYFUNCTION("SPLIT(H4832,""/"")"),12.0)</f>
        <v>12</v>
      </c>
      <c r="J4832" s="4">
        <f>IFERROR(__xludf.DUMMYFUNCTION("""COMPUTED_VALUE"""),6.0)</f>
        <v>6</v>
      </c>
      <c r="K4832" s="4">
        <f>IFERROR(__xludf.DUMMYFUNCTION("""COMPUTED_VALUE"""),2023.0)</f>
        <v>2023</v>
      </c>
    </row>
    <row r="4833">
      <c r="A4833" s="1" t="s">
        <v>1121</v>
      </c>
      <c r="B4833" s="4" t="s">
        <v>36</v>
      </c>
      <c r="C4833" s="4" t="s">
        <v>24</v>
      </c>
      <c r="D4833" s="4" t="s">
        <v>23</v>
      </c>
      <c r="E4833" s="4">
        <v>4.0</v>
      </c>
      <c r="F4833" s="4">
        <v>5.0</v>
      </c>
      <c r="G4833" s="4">
        <v>20.0</v>
      </c>
      <c r="H4833" s="5">
        <v>45090.0</v>
      </c>
      <c r="I4833" s="4">
        <f>IFERROR(__xludf.DUMMYFUNCTION("SPLIT(H4833,""/"")"),13.0)</f>
        <v>13</v>
      </c>
      <c r="J4833" s="4">
        <f>IFERROR(__xludf.DUMMYFUNCTION("""COMPUTED_VALUE"""),6.0)</f>
        <v>6</v>
      </c>
      <c r="K4833" s="4">
        <f>IFERROR(__xludf.DUMMYFUNCTION("""COMPUTED_VALUE"""),2023.0)</f>
        <v>2023</v>
      </c>
    </row>
    <row r="4834">
      <c r="A4834" s="1" t="s">
        <v>8602</v>
      </c>
      <c r="B4834" s="4" t="s">
        <v>36</v>
      </c>
      <c r="C4834" s="4" t="s">
        <v>30</v>
      </c>
      <c r="D4834" s="4" t="s">
        <v>23</v>
      </c>
      <c r="E4834" s="4">
        <v>5.0</v>
      </c>
      <c r="F4834" s="4">
        <v>5.0</v>
      </c>
      <c r="G4834" s="4">
        <v>25.0</v>
      </c>
      <c r="H4834" s="5">
        <v>45091.0</v>
      </c>
      <c r="I4834" s="4">
        <f>IFERROR(__xludf.DUMMYFUNCTION("SPLIT(H4834,""/"")"),14.0)</f>
        <v>14</v>
      </c>
      <c r="J4834" s="4">
        <f>IFERROR(__xludf.DUMMYFUNCTION("""COMPUTED_VALUE"""),6.0)</f>
        <v>6</v>
      </c>
      <c r="K4834" s="4">
        <f>IFERROR(__xludf.DUMMYFUNCTION("""COMPUTED_VALUE"""),2023.0)</f>
        <v>2023</v>
      </c>
    </row>
    <row r="4835">
      <c r="A4835" s="1" t="s">
        <v>4788</v>
      </c>
      <c r="B4835" s="4" t="s">
        <v>36</v>
      </c>
      <c r="C4835" s="4" t="s">
        <v>30</v>
      </c>
      <c r="D4835" s="4" t="s">
        <v>30</v>
      </c>
      <c r="E4835" s="4">
        <v>3.0</v>
      </c>
      <c r="F4835" s="4">
        <v>5.0</v>
      </c>
      <c r="G4835" s="4">
        <v>15.0</v>
      </c>
      <c r="H4835" s="5">
        <v>45091.0</v>
      </c>
      <c r="I4835" s="4">
        <f>IFERROR(__xludf.DUMMYFUNCTION("SPLIT(H4835,""/"")"),14.0)</f>
        <v>14</v>
      </c>
      <c r="J4835" s="4">
        <f>IFERROR(__xludf.DUMMYFUNCTION("""COMPUTED_VALUE"""),6.0)</f>
        <v>6</v>
      </c>
      <c r="K4835" s="4">
        <f>IFERROR(__xludf.DUMMYFUNCTION("""COMPUTED_VALUE"""),2023.0)</f>
        <v>2023</v>
      </c>
    </row>
    <row r="4836">
      <c r="A4836" s="1" t="s">
        <v>8945</v>
      </c>
      <c r="B4836" s="4" t="s">
        <v>36</v>
      </c>
      <c r="C4836" s="4" t="s">
        <v>24</v>
      </c>
      <c r="D4836" s="4" t="s">
        <v>28</v>
      </c>
      <c r="E4836" s="4">
        <v>5.0</v>
      </c>
      <c r="F4836" s="4">
        <v>5.0</v>
      </c>
      <c r="G4836" s="4">
        <v>25.0</v>
      </c>
      <c r="H4836" s="5">
        <v>45091.0</v>
      </c>
      <c r="I4836" s="4">
        <f>IFERROR(__xludf.DUMMYFUNCTION("SPLIT(H4836,""/"")"),14.0)</f>
        <v>14</v>
      </c>
      <c r="J4836" s="4">
        <f>IFERROR(__xludf.DUMMYFUNCTION("""COMPUTED_VALUE"""),6.0)</f>
        <v>6</v>
      </c>
      <c r="K4836" s="4">
        <f>IFERROR(__xludf.DUMMYFUNCTION("""COMPUTED_VALUE"""),2023.0)</f>
        <v>2023</v>
      </c>
    </row>
    <row r="4837">
      <c r="A4837" s="1" t="s">
        <v>5366</v>
      </c>
      <c r="B4837" s="4" t="s">
        <v>36</v>
      </c>
      <c r="C4837" s="4" t="s">
        <v>24</v>
      </c>
      <c r="D4837" s="4" t="s">
        <v>30</v>
      </c>
      <c r="E4837" s="4">
        <v>2.0</v>
      </c>
      <c r="F4837" s="4">
        <v>5.0</v>
      </c>
      <c r="G4837" s="4">
        <v>10.0</v>
      </c>
      <c r="H4837" s="5">
        <v>45092.0</v>
      </c>
      <c r="I4837" s="4">
        <f>IFERROR(__xludf.DUMMYFUNCTION("SPLIT(H4837,""/"")"),15.0)</f>
        <v>15</v>
      </c>
      <c r="J4837" s="4">
        <f>IFERROR(__xludf.DUMMYFUNCTION("""COMPUTED_VALUE"""),6.0)</f>
        <v>6</v>
      </c>
      <c r="K4837" s="4">
        <f>IFERROR(__xludf.DUMMYFUNCTION("""COMPUTED_VALUE"""),2023.0)</f>
        <v>2023</v>
      </c>
    </row>
    <row r="4838">
      <c r="A4838" s="1" t="s">
        <v>6522</v>
      </c>
      <c r="B4838" s="4" t="s">
        <v>36</v>
      </c>
      <c r="C4838" s="4" t="s">
        <v>30</v>
      </c>
      <c r="D4838" s="4" t="s">
        <v>28</v>
      </c>
      <c r="E4838" s="4">
        <v>2.0</v>
      </c>
      <c r="F4838" s="4">
        <v>5.0</v>
      </c>
      <c r="G4838" s="4">
        <v>10.0</v>
      </c>
      <c r="H4838" s="5">
        <v>45092.0</v>
      </c>
      <c r="I4838" s="4">
        <f>IFERROR(__xludf.DUMMYFUNCTION("SPLIT(H4838,""/"")"),15.0)</f>
        <v>15</v>
      </c>
      <c r="J4838" s="4">
        <f>IFERROR(__xludf.DUMMYFUNCTION("""COMPUTED_VALUE"""),6.0)</f>
        <v>6</v>
      </c>
      <c r="K4838" s="4">
        <f>IFERROR(__xludf.DUMMYFUNCTION("""COMPUTED_VALUE"""),2023.0)</f>
        <v>2023</v>
      </c>
    </row>
    <row r="4839">
      <c r="A4839" s="1" t="s">
        <v>2482</v>
      </c>
      <c r="B4839" s="4" t="s">
        <v>36</v>
      </c>
      <c r="C4839" s="4" t="s">
        <v>24</v>
      </c>
      <c r="D4839" s="4" t="s">
        <v>30</v>
      </c>
      <c r="E4839" s="4">
        <v>2.0</v>
      </c>
      <c r="F4839" s="4">
        <v>5.0</v>
      </c>
      <c r="G4839" s="4">
        <v>10.0</v>
      </c>
      <c r="H4839" s="5">
        <v>45092.0</v>
      </c>
      <c r="I4839" s="4">
        <f>IFERROR(__xludf.DUMMYFUNCTION("SPLIT(H4839,""/"")"),15.0)</f>
        <v>15</v>
      </c>
      <c r="J4839" s="4">
        <f>IFERROR(__xludf.DUMMYFUNCTION("""COMPUTED_VALUE"""),6.0)</f>
        <v>6</v>
      </c>
      <c r="K4839" s="4">
        <f>IFERROR(__xludf.DUMMYFUNCTION("""COMPUTED_VALUE"""),2023.0)</f>
        <v>2023</v>
      </c>
    </row>
    <row r="4840">
      <c r="A4840" s="1" t="s">
        <v>3403</v>
      </c>
      <c r="B4840" s="4" t="s">
        <v>36</v>
      </c>
      <c r="C4840" s="4" t="s">
        <v>29</v>
      </c>
      <c r="D4840" s="4" t="s">
        <v>39</v>
      </c>
      <c r="E4840" s="4">
        <v>4.0</v>
      </c>
      <c r="F4840" s="4">
        <v>5.0</v>
      </c>
      <c r="G4840" s="4">
        <v>20.0</v>
      </c>
      <c r="H4840" s="5">
        <v>45093.0</v>
      </c>
      <c r="I4840" s="4">
        <f>IFERROR(__xludf.DUMMYFUNCTION("SPLIT(H4840,""/"")"),16.0)</f>
        <v>16</v>
      </c>
      <c r="J4840" s="4">
        <f>IFERROR(__xludf.DUMMYFUNCTION("""COMPUTED_VALUE"""),6.0)</f>
        <v>6</v>
      </c>
      <c r="K4840" s="4">
        <f>IFERROR(__xludf.DUMMYFUNCTION("""COMPUTED_VALUE"""),2023.0)</f>
        <v>2023</v>
      </c>
    </row>
    <row r="4841">
      <c r="A4841" s="1" t="s">
        <v>1601</v>
      </c>
      <c r="B4841" s="4" t="s">
        <v>36</v>
      </c>
      <c r="C4841" s="4" t="s">
        <v>29</v>
      </c>
      <c r="D4841" s="4" t="s">
        <v>23</v>
      </c>
      <c r="E4841" s="4">
        <v>5.0</v>
      </c>
      <c r="F4841" s="4">
        <v>5.0</v>
      </c>
      <c r="G4841" s="4">
        <v>25.0</v>
      </c>
      <c r="H4841" s="5">
        <v>45093.0</v>
      </c>
      <c r="I4841" s="4">
        <f>IFERROR(__xludf.DUMMYFUNCTION("SPLIT(H4841,""/"")"),16.0)</f>
        <v>16</v>
      </c>
      <c r="J4841" s="4">
        <f>IFERROR(__xludf.DUMMYFUNCTION("""COMPUTED_VALUE"""),6.0)</f>
        <v>6</v>
      </c>
      <c r="K4841" s="4">
        <f>IFERROR(__xludf.DUMMYFUNCTION("""COMPUTED_VALUE"""),2023.0)</f>
        <v>2023</v>
      </c>
    </row>
    <row r="4842">
      <c r="A4842" s="1" t="s">
        <v>4210</v>
      </c>
      <c r="B4842" s="4" t="s">
        <v>36</v>
      </c>
      <c r="C4842" s="4" t="s">
        <v>30</v>
      </c>
      <c r="D4842" s="4" t="s">
        <v>28</v>
      </c>
      <c r="E4842" s="4">
        <v>3.0</v>
      </c>
      <c r="F4842" s="4">
        <v>5.0</v>
      </c>
      <c r="G4842" s="4">
        <v>15.0</v>
      </c>
      <c r="H4842" s="5">
        <v>45093.0</v>
      </c>
      <c r="I4842" s="4">
        <f>IFERROR(__xludf.DUMMYFUNCTION("SPLIT(H4842,""/"")"),16.0)</f>
        <v>16</v>
      </c>
      <c r="J4842" s="4">
        <f>IFERROR(__xludf.DUMMYFUNCTION("""COMPUTED_VALUE"""),6.0)</f>
        <v>6</v>
      </c>
      <c r="K4842" s="4">
        <f>IFERROR(__xludf.DUMMYFUNCTION("""COMPUTED_VALUE"""),2023.0)</f>
        <v>2023</v>
      </c>
    </row>
    <row r="4843">
      <c r="A4843" s="1" t="s">
        <v>3045</v>
      </c>
      <c r="B4843" s="4" t="s">
        <v>36</v>
      </c>
      <c r="C4843" s="4" t="s">
        <v>29</v>
      </c>
      <c r="D4843" s="4" t="s">
        <v>39</v>
      </c>
      <c r="E4843" s="4">
        <v>3.0</v>
      </c>
      <c r="F4843" s="4">
        <v>5.0</v>
      </c>
      <c r="G4843" s="4">
        <v>15.0</v>
      </c>
      <c r="H4843" s="5">
        <v>45093.0</v>
      </c>
      <c r="I4843" s="4">
        <f>IFERROR(__xludf.DUMMYFUNCTION("SPLIT(H4843,""/"")"),16.0)</f>
        <v>16</v>
      </c>
      <c r="J4843" s="4">
        <f>IFERROR(__xludf.DUMMYFUNCTION("""COMPUTED_VALUE"""),6.0)</f>
        <v>6</v>
      </c>
      <c r="K4843" s="4">
        <f>IFERROR(__xludf.DUMMYFUNCTION("""COMPUTED_VALUE"""),2023.0)</f>
        <v>2023</v>
      </c>
    </row>
    <row r="4844">
      <c r="A4844" s="1" t="s">
        <v>2962</v>
      </c>
      <c r="B4844" s="4" t="s">
        <v>36</v>
      </c>
      <c r="C4844" s="4" t="s">
        <v>24</v>
      </c>
      <c r="D4844" s="4" t="s">
        <v>30</v>
      </c>
      <c r="E4844" s="4">
        <v>2.0</v>
      </c>
      <c r="F4844" s="4">
        <v>5.0</v>
      </c>
      <c r="G4844" s="4">
        <v>10.0</v>
      </c>
      <c r="H4844" s="5">
        <v>45093.0</v>
      </c>
      <c r="I4844" s="4">
        <f>IFERROR(__xludf.DUMMYFUNCTION("SPLIT(H4844,""/"")"),16.0)</f>
        <v>16</v>
      </c>
      <c r="J4844" s="4">
        <f>IFERROR(__xludf.DUMMYFUNCTION("""COMPUTED_VALUE"""),6.0)</f>
        <v>6</v>
      </c>
      <c r="K4844" s="4">
        <f>IFERROR(__xludf.DUMMYFUNCTION("""COMPUTED_VALUE"""),2023.0)</f>
        <v>2023</v>
      </c>
    </row>
    <row r="4845">
      <c r="A4845" s="1" t="s">
        <v>4410</v>
      </c>
      <c r="B4845" s="4" t="s">
        <v>36</v>
      </c>
      <c r="C4845" s="4" t="s">
        <v>29</v>
      </c>
      <c r="D4845" s="4" t="s">
        <v>30</v>
      </c>
      <c r="E4845" s="4">
        <v>1.0</v>
      </c>
      <c r="F4845" s="4">
        <v>5.0</v>
      </c>
      <c r="G4845" s="4">
        <v>5.0</v>
      </c>
      <c r="H4845" s="5">
        <v>45094.0</v>
      </c>
      <c r="I4845" s="4">
        <f>IFERROR(__xludf.DUMMYFUNCTION("SPLIT(H4845,""/"")"),17.0)</f>
        <v>17</v>
      </c>
      <c r="J4845" s="4">
        <f>IFERROR(__xludf.DUMMYFUNCTION("""COMPUTED_VALUE"""),6.0)</f>
        <v>6</v>
      </c>
      <c r="K4845" s="4">
        <f>IFERROR(__xludf.DUMMYFUNCTION("""COMPUTED_VALUE"""),2023.0)</f>
        <v>2023</v>
      </c>
    </row>
    <row r="4846">
      <c r="A4846" s="1" t="s">
        <v>8421</v>
      </c>
      <c r="B4846" s="4" t="s">
        <v>36</v>
      </c>
      <c r="C4846" s="4" t="s">
        <v>24</v>
      </c>
      <c r="D4846" s="4" t="s">
        <v>30</v>
      </c>
      <c r="E4846" s="4">
        <v>2.0</v>
      </c>
      <c r="F4846" s="4">
        <v>5.0</v>
      </c>
      <c r="G4846" s="4">
        <v>10.0</v>
      </c>
      <c r="H4846" s="5">
        <v>45094.0</v>
      </c>
      <c r="I4846" s="4">
        <f>IFERROR(__xludf.DUMMYFUNCTION("SPLIT(H4846,""/"")"),17.0)</f>
        <v>17</v>
      </c>
      <c r="J4846" s="4">
        <f>IFERROR(__xludf.DUMMYFUNCTION("""COMPUTED_VALUE"""),6.0)</f>
        <v>6</v>
      </c>
      <c r="K4846" s="4">
        <f>IFERROR(__xludf.DUMMYFUNCTION("""COMPUTED_VALUE"""),2023.0)</f>
        <v>2023</v>
      </c>
    </row>
    <row r="4847">
      <c r="A4847" s="1" t="s">
        <v>2571</v>
      </c>
      <c r="B4847" s="4" t="s">
        <v>36</v>
      </c>
      <c r="C4847" s="4" t="s">
        <v>29</v>
      </c>
      <c r="D4847" s="4" t="s">
        <v>23</v>
      </c>
      <c r="E4847" s="4">
        <v>5.0</v>
      </c>
      <c r="F4847" s="4">
        <v>5.0</v>
      </c>
      <c r="G4847" s="4">
        <v>25.0</v>
      </c>
      <c r="H4847" s="5">
        <v>45094.0</v>
      </c>
      <c r="I4847" s="4">
        <f>IFERROR(__xludf.DUMMYFUNCTION("SPLIT(H4847,""/"")"),17.0)</f>
        <v>17</v>
      </c>
      <c r="J4847" s="4">
        <f>IFERROR(__xludf.DUMMYFUNCTION("""COMPUTED_VALUE"""),6.0)</f>
        <v>6</v>
      </c>
      <c r="K4847" s="4">
        <f>IFERROR(__xludf.DUMMYFUNCTION("""COMPUTED_VALUE"""),2023.0)</f>
        <v>2023</v>
      </c>
    </row>
    <row r="4848">
      <c r="A4848" s="1" t="s">
        <v>4772</v>
      </c>
      <c r="B4848" s="4" t="s">
        <v>36</v>
      </c>
      <c r="C4848" s="4" t="s">
        <v>30</v>
      </c>
      <c r="D4848" s="4" t="s">
        <v>39</v>
      </c>
      <c r="E4848" s="4">
        <v>4.0</v>
      </c>
      <c r="F4848" s="4">
        <v>5.0</v>
      </c>
      <c r="G4848" s="4">
        <v>20.0</v>
      </c>
      <c r="H4848" s="5">
        <v>45094.0</v>
      </c>
      <c r="I4848" s="4">
        <f>IFERROR(__xludf.DUMMYFUNCTION("SPLIT(H4848,""/"")"),17.0)</f>
        <v>17</v>
      </c>
      <c r="J4848" s="4">
        <f>IFERROR(__xludf.DUMMYFUNCTION("""COMPUTED_VALUE"""),6.0)</f>
        <v>6</v>
      </c>
      <c r="K4848" s="4">
        <f>IFERROR(__xludf.DUMMYFUNCTION("""COMPUTED_VALUE"""),2023.0)</f>
        <v>2023</v>
      </c>
    </row>
    <row r="4849">
      <c r="A4849" s="1" t="s">
        <v>6597</v>
      </c>
      <c r="B4849" s="4" t="s">
        <v>36</v>
      </c>
      <c r="C4849" s="4" t="s">
        <v>29</v>
      </c>
      <c r="D4849" s="4" t="s">
        <v>30</v>
      </c>
      <c r="E4849" s="4">
        <v>4.0</v>
      </c>
      <c r="F4849" s="4">
        <v>5.0</v>
      </c>
      <c r="G4849" s="4">
        <v>20.0</v>
      </c>
      <c r="H4849" s="5">
        <v>45095.0</v>
      </c>
      <c r="I4849" s="4">
        <f>IFERROR(__xludf.DUMMYFUNCTION("SPLIT(H4849,""/"")"),18.0)</f>
        <v>18</v>
      </c>
      <c r="J4849" s="4">
        <f>IFERROR(__xludf.DUMMYFUNCTION("""COMPUTED_VALUE"""),6.0)</f>
        <v>6</v>
      </c>
      <c r="K4849" s="4">
        <f>IFERROR(__xludf.DUMMYFUNCTION("""COMPUTED_VALUE"""),2023.0)</f>
        <v>2023</v>
      </c>
    </row>
    <row r="4850">
      <c r="A4850" s="1" t="s">
        <v>2330</v>
      </c>
      <c r="B4850" s="4" t="s">
        <v>36</v>
      </c>
      <c r="C4850" s="4" t="s">
        <v>29</v>
      </c>
      <c r="D4850" s="4" t="s">
        <v>23</v>
      </c>
      <c r="E4850" s="4">
        <v>4.0</v>
      </c>
      <c r="F4850" s="4">
        <v>5.0</v>
      </c>
      <c r="G4850" s="4">
        <v>20.0</v>
      </c>
      <c r="H4850" s="5">
        <v>45095.0</v>
      </c>
      <c r="I4850" s="4">
        <f>IFERROR(__xludf.DUMMYFUNCTION("SPLIT(H4850,""/"")"),18.0)</f>
        <v>18</v>
      </c>
      <c r="J4850" s="4">
        <f>IFERROR(__xludf.DUMMYFUNCTION("""COMPUTED_VALUE"""),6.0)</f>
        <v>6</v>
      </c>
      <c r="K4850" s="4">
        <f>IFERROR(__xludf.DUMMYFUNCTION("""COMPUTED_VALUE"""),2023.0)</f>
        <v>2023</v>
      </c>
    </row>
    <row r="4851">
      <c r="A4851" s="1" t="s">
        <v>7996</v>
      </c>
      <c r="B4851" s="4" t="s">
        <v>36</v>
      </c>
      <c r="C4851" s="4" t="s">
        <v>30</v>
      </c>
      <c r="D4851" s="4" t="s">
        <v>30</v>
      </c>
      <c r="E4851" s="4">
        <v>2.0</v>
      </c>
      <c r="F4851" s="4">
        <v>5.0</v>
      </c>
      <c r="G4851" s="4">
        <v>10.0</v>
      </c>
      <c r="H4851" s="5">
        <v>45095.0</v>
      </c>
      <c r="I4851" s="4">
        <f>IFERROR(__xludf.DUMMYFUNCTION("SPLIT(H4851,""/"")"),18.0)</f>
        <v>18</v>
      </c>
      <c r="J4851" s="4">
        <f>IFERROR(__xludf.DUMMYFUNCTION("""COMPUTED_VALUE"""),6.0)</f>
        <v>6</v>
      </c>
      <c r="K4851" s="4">
        <f>IFERROR(__xludf.DUMMYFUNCTION("""COMPUTED_VALUE"""),2023.0)</f>
        <v>2023</v>
      </c>
    </row>
    <row r="4852">
      <c r="A4852" s="1" t="s">
        <v>4148</v>
      </c>
      <c r="B4852" s="4" t="s">
        <v>36</v>
      </c>
      <c r="C4852" s="4" t="s">
        <v>29</v>
      </c>
      <c r="D4852" s="4" t="s">
        <v>39</v>
      </c>
      <c r="E4852" s="4">
        <v>5.0</v>
      </c>
      <c r="F4852" s="4">
        <v>5.0</v>
      </c>
      <c r="G4852" s="4">
        <v>25.0</v>
      </c>
      <c r="H4852" s="5">
        <v>45095.0</v>
      </c>
      <c r="I4852" s="4">
        <f>IFERROR(__xludf.DUMMYFUNCTION("SPLIT(H4852,""/"")"),18.0)</f>
        <v>18</v>
      </c>
      <c r="J4852" s="4">
        <f>IFERROR(__xludf.DUMMYFUNCTION("""COMPUTED_VALUE"""),6.0)</f>
        <v>6</v>
      </c>
      <c r="K4852" s="4">
        <f>IFERROR(__xludf.DUMMYFUNCTION("""COMPUTED_VALUE"""),2023.0)</f>
        <v>2023</v>
      </c>
    </row>
    <row r="4853">
      <c r="A4853" s="1" t="s">
        <v>730</v>
      </c>
      <c r="B4853" s="4" t="s">
        <v>36</v>
      </c>
      <c r="C4853" s="4" t="s">
        <v>29</v>
      </c>
      <c r="D4853" s="4" t="s">
        <v>23</v>
      </c>
      <c r="E4853" s="4">
        <v>3.0</v>
      </c>
      <c r="F4853" s="4">
        <v>5.0</v>
      </c>
      <c r="G4853" s="4">
        <v>15.0</v>
      </c>
      <c r="H4853" s="5">
        <v>45095.0</v>
      </c>
      <c r="I4853" s="4">
        <f>IFERROR(__xludf.DUMMYFUNCTION("SPLIT(H4853,""/"")"),18.0)</f>
        <v>18</v>
      </c>
      <c r="J4853" s="4">
        <f>IFERROR(__xludf.DUMMYFUNCTION("""COMPUTED_VALUE"""),6.0)</f>
        <v>6</v>
      </c>
      <c r="K4853" s="4">
        <f>IFERROR(__xludf.DUMMYFUNCTION("""COMPUTED_VALUE"""),2023.0)</f>
        <v>2023</v>
      </c>
    </row>
    <row r="4854">
      <c r="A4854" s="1" t="s">
        <v>8471</v>
      </c>
      <c r="B4854" s="4" t="s">
        <v>36</v>
      </c>
      <c r="C4854" s="4" t="s">
        <v>24</v>
      </c>
      <c r="D4854" s="4" t="s">
        <v>30</v>
      </c>
      <c r="E4854" s="4">
        <v>1.0</v>
      </c>
      <c r="F4854" s="4">
        <v>5.0</v>
      </c>
      <c r="G4854" s="4">
        <v>5.0</v>
      </c>
      <c r="H4854" s="5">
        <v>45095.0</v>
      </c>
      <c r="I4854" s="4">
        <f>IFERROR(__xludf.DUMMYFUNCTION("SPLIT(H4854,""/"")"),18.0)</f>
        <v>18</v>
      </c>
      <c r="J4854" s="4">
        <f>IFERROR(__xludf.DUMMYFUNCTION("""COMPUTED_VALUE"""),6.0)</f>
        <v>6</v>
      </c>
      <c r="K4854" s="4">
        <f>IFERROR(__xludf.DUMMYFUNCTION("""COMPUTED_VALUE"""),2023.0)</f>
        <v>2023</v>
      </c>
    </row>
    <row r="4855">
      <c r="A4855" s="1" t="s">
        <v>112</v>
      </c>
      <c r="B4855" s="4" t="s">
        <v>36</v>
      </c>
      <c r="C4855" s="4" t="s">
        <v>30</v>
      </c>
      <c r="D4855" s="4" t="s">
        <v>30</v>
      </c>
      <c r="E4855" s="4">
        <v>2.0</v>
      </c>
      <c r="F4855" s="4">
        <v>5.0</v>
      </c>
      <c r="G4855" s="4">
        <v>10.0</v>
      </c>
      <c r="H4855" s="5">
        <v>45096.0</v>
      </c>
      <c r="I4855" s="4">
        <f>IFERROR(__xludf.DUMMYFUNCTION("SPLIT(H4855,""/"")"),19.0)</f>
        <v>19</v>
      </c>
      <c r="J4855" s="4">
        <f>IFERROR(__xludf.DUMMYFUNCTION("""COMPUTED_VALUE"""),6.0)</f>
        <v>6</v>
      </c>
      <c r="K4855" s="4">
        <f>IFERROR(__xludf.DUMMYFUNCTION("""COMPUTED_VALUE"""),2023.0)</f>
        <v>2023</v>
      </c>
    </row>
    <row r="4856">
      <c r="A4856" s="1" t="s">
        <v>952</v>
      </c>
      <c r="B4856" s="4" t="s">
        <v>36</v>
      </c>
      <c r="C4856" s="4" t="s">
        <v>24</v>
      </c>
      <c r="D4856" s="4" t="s">
        <v>23</v>
      </c>
      <c r="E4856" s="4">
        <v>2.0</v>
      </c>
      <c r="F4856" s="4">
        <v>5.0</v>
      </c>
      <c r="G4856" s="4">
        <v>10.0</v>
      </c>
      <c r="H4856" s="5">
        <v>45096.0</v>
      </c>
      <c r="I4856" s="4">
        <f>IFERROR(__xludf.DUMMYFUNCTION("SPLIT(H4856,""/"")"),19.0)</f>
        <v>19</v>
      </c>
      <c r="J4856" s="4">
        <f>IFERROR(__xludf.DUMMYFUNCTION("""COMPUTED_VALUE"""),6.0)</f>
        <v>6</v>
      </c>
      <c r="K4856" s="4">
        <f>IFERROR(__xludf.DUMMYFUNCTION("""COMPUTED_VALUE"""),2023.0)</f>
        <v>2023</v>
      </c>
    </row>
    <row r="4857">
      <c r="A4857" s="1" t="s">
        <v>6423</v>
      </c>
      <c r="B4857" s="4" t="s">
        <v>36</v>
      </c>
      <c r="C4857" s="4" t="s">
        <v>30</v>
      </c>
      <c r="D4857" s="4" t="s">
        <v>30</v>
      </c>
      <c r="E4857" s="4">
        <v>3.0</v>
      </c>
      <c r="F4857" s="4">
        <v>5.0</v>
      </c>
      <c r="G4857" s="4">
        <v>15.0</v>
      </c>
      <c r="H4857" s="5">
        <v>45096.0</v>
      </c>
      <c r="I4857" s="4">
        <f>IFERROR(__xludf.DUMMYFUNCTION("SPLIT(H4857,""/"")"),19.0)</f>
        <v>19</v>
      </c>
      <c r="J4857" s="4">
        <f>IFERROR(__xludf.DUMMYFUNCTION("""COMPUTED_VALUE"""),6.0)</f>
        <v>6</v>
      </c>
      <c r="K4857" s="4">
        <f>IFERROR(__xludf.DUMMYFUNCTION("""COMPUTED_VALUE"""),2023.0)</f>
        <v>2023</v>
      </c>
    </row>
    <row r="4858">
      <c r="A4858" s="1" t="s">
        <v>2018</v>
      </c>
      <c r="B4858" s="4" t="s">
        <v>36</v>
      </c>
      <c r="C4858" s="4" t="s">
        <v>24</v>
      </c>
      <c r="D4858" s="4" t="s">
        <v>30</v>
      </c>
      <c r="E4858" s="4">
        <v>4.0</v>
      </c>
      <c r="F4858" s="4">
        <v>5.0</v>
      </c>
      <c r="G4858" s="4">
        <v>20.0</v>
      </c>
      <c r="H4858" s="5">
        <v>45096.0</v>
      </c>
      <c r="I4858" s="4">
        <f>IFERROR(__xludf.DUMMYFUNCTION("SPLIT(H4858,""/"")"),19.0)</f>
        <v>19</v>
      </c>
      <c r="J4858" s="4">
        <f>IFERROR(__xludf.DUMMYFUNCTION("""COMPUTED_VALUE"""),6.0)</f>
        <v>6</v>
      </c>
      <c r="K4858" s="4">
        <f>IFERROR(__xludf.DUMMYFUNCTION("""COMPUTED_VALUE"""),2023.0)</f>
        <v>2023</v>
      </c>
    </row>
    <row r="4859">
      <c r="A4859" s="1" t="s">
        <v>8357</v>
      </c>
      <c r="B4859" s="4" t="s">
        <v>36</v>
      </c>
      <c r="C4859" s="4" t="s">
        <v>29</v>
      </c>
      <c r="D4859" s="4" t="s">
        <v>39</v>
      </c>
      <c r="E4859" s="4">
        <v>4.0</v>
      </c>
      <c r="F4859" s="4">
        <v>5.0</v>
      </c>
      <c r="G4859" s="4">
        <v>20.0</v>
      </c>
      <c r="H4859" s="5">
        <v>45096.0</v>
      </c>
      <c r="I4859" s="4">
        <f>IFERROR(__xludf.DUMMYFUNCTION("SPLIT(H4859,""/"")"),19.0)</f>
        <v>19</v>
      </c>
      <c r="J4859" s="4">
        <f>IFERROR(__xludf.DUMMYFUNCTION("""COMPUTED_VALUE"""),6.0)</f>
        <v>6</v>
      </c>
      <c r="K4859" s="4">
        <f>IFERROR(__xludf.DUMMYFUNCTION("""COMPUTED_VALUE"""),2023.0)</f>
        <v>2023</v>
      </c>
    </row>
    <row r="4860">
      <c r="A4860" s="1" t="s">
        <v>5277</v>
      </c>
      <c r="B4860" s="4" t="s">
        <v>36</v>
      </c>
      <c r="C4860" s="4" t="s">
        <v>30</v>
      </c>
      <c r="D4860" s="4" t="s">
        <v>28</v>
      </c>
      <c r="E4860" s="4">
        <v>5.0</v>
      </c>
      <c r="F4860" s="4">
        <v>5.0</v>
      </c>
      <c r="G4860" s="4">
        <v>25.0</v>
      </c>
      <c r="H4860" s="5">
        <v>45097.0</v>
      </c>
      <c r="I4860" s="4">
        <f>IFERROR(__xludf.DUMMYFUNCTION("SPLIT(H4860,""/"")"),20.0)</f>
        <v>20</v>
      </c>
      <c r="J4860" s="4">
        <f>IFERROR(__xludf.DUMMYFUNCTION("""COMPUTED_VALUE"""),6.0)</f>
        <v>6</v>
      </c>
      <c r="K4860" s="4">
        <f>IFERROR(__xludf.DUMMYFUNCTION("""COMPUTED_VALUE"""),2023.0)</f>
        <v>2023</v>
      </c>
    </row>
    <row r="4861">
      <c r="A4861" s="1" t="s">
        <v>4935</v>
      </c>
      <c r="B4861" s="4" t="s">
        <v>36</v>
      </c>
      <c r="C4861" s="4" t="s">
        <v>30</v>
      </c>
      <c r="D4861" s="4" t="s">
        <v>30</v>
      </c>
      <c r="E4861" s="4">
        <v>5.0</v>
      </c>
      <c r="F4861" s="4">
        <v>5.0</v>
      </c>
      <c r="G4861" s="4">
        <v>25.0</v>
      </c>
      <c r="H4861" s="5">
        <v>45097.0</v>
      </c>
      <c r="I4861" s="4">
        <f>IFERROR(__xludf.DUMMYFUNCTION("SPLIT(H4861,""/"")"),20.0)</f>
        <v>20</v>
      </c>
      <c r="J4861" s="4">
        <f>IFERROR(__xludf.DUMMYFUNCTION("""COMPUTED_VALUE"""),6.0)</f>
        <v>6</v>
      </c>
      <c r="K4861" s="4">
        <f>IFERROR(__xludf.DUMMYFUNCTION("""COMPUTED_VALUE"""),2023.0)</f>
        <v>2023</v>
      </c>
    </row>
    <row r="4862">
      <c r="A4862" s="1" t="s">
        <v>864</v>
      </c>
      <c r="B4862" s="4" t="s">
        <v>36</v>
      </c>
      <c r="C4862" s="4" t="s">
        <v>24</v>
      </c>
      <c r="D4862" s="4" t="s">
        <v>30</v>
      </c>
      <c r="E4862" s="4">
        <v>2.0</v>
      </c>
      <c r="F4862" s="4">
        <v>5.0</v>
      </c>
      <c r="G4862" s="4">
        <v>10.0</v>
      </c>
      <c r="H4862" s="5">
        <v>45097.0</v>
      </c>
      <c r="I4862" s="4">
        <f>IFERROR(__xludf.DUMMYFUNCTION("SPLIT(H4862,""/"")"),20.0)</f>
        <v>20</v>
      </c>
      <c r="J4862" s="4">
        <f>IFERROR(__xludf.DUMMYFUNCTION("""COMPUTED_VALUE"""),6.0)</f>
        <v>6</v>
      </c>
      <c r="K4862" s="4">
        <f>IFERROR(__xludf.DUMMYFUNCTION("""COMPUTED_VALUE"""),2023.0)</f>
        <v>2023</v>
      </c>
    </row>
    <row r="4863">
      <c r="A4863" s="1" t="s">
        <v>1221</v>
      </c>
      <c r="B4863" s="4" t="s">
        <v>36</v>
      </c>
      <c r="C4863" s="4" t="s">
        <v>24</v>
      </c>
      <c r="D4863" s="4" t="s">
        <v>30</v>
      </c>
      <c r="E4863" s="4">
        <v>4.0</v>
      </c>
      <c r="F4863" s="4">
        <v>5.0</v>
      </c>
      <c r="G4863" s="4">
        <v>20.0</v>
      </c>
      <c r="H4863" s="5">
        <v>45097.0</v>
      </c>
      <c r="I4863" s="4">
        <f>IFERROR(__xludf.DUMMYFUNCTION("SPLIT(H4863,""/"")"),20.0)</f>
        <v>20</v>
      </c>
      <c r="J4863" s="4">
        <f>IFERROR(__xludf.DUMMYFUNCTION("""COMPUTED_VALUE"""),6.0)</f>
        <v>6</v>
      </c>
      <c r="K4863" s="4">
        <f>IFERROR(__xludf.DUMMYFUNCTION("""COMPUTED_VALUE"""),2023.0)</f>
        <v>2023</v>
      </c>
    </row>
    <row r="4864">
      <c r="A4864" s="1" t="s">
        <v>4204</v>
      </c>
      <c r="B4864" s="4" t="s">
        <v>36</v>
      </c>
      <c r="C4864" s="4" t="s">
        <v>29</v>
      </c>
      <c r="D4864" s="4" t="s">
        <v>23</v>
      </c>
      <c r="E4864" s="4">
        <v>2.0</v>
      </c>
      <c r="F4864" s="4">
        <v>5.0</v>
      </c>
      <c r="G4864" s="4">
        <v>10.0</v>
      </c>
      <c r="H4864" s="5">
        <v>45098.0</v>
      </c>
      <c r="I4864" s="4">
        <f>IFERROR(__xludf.DUMMYFUNCTION("SPLIT(H4864,""/"")"),21.0)</f>
        <v>21</v>
      </c>
      <c r="J4864" s="4">
        <f>IFERROR(__xludf.DUMMYFUNCTION("""COMPUTED_VALUE"""),6.0)</f>
        <v>6</v>
      </c>
      <c r="K4864" s="4">
        <f>IFERROR(__xludf.DUMMYFUNCTION("""COMPUTED_VALUE"""),2023.0)</f>
        <v>2023</v>
      </c>
    </row>
    <row r="4865">
      <c r="A4865" s="1" t="s">
        <v>6173</v>
      </c>
      <c r="B4865" s="4" t="s">
        <v>36</v>
      </c>
      <c r="C4865" s="4" t="s">
        <v>29</v>
      </c>
      <c r="D4865" s="4" t="s">
        <v>30</v>
      </c>
      <c r="E4865" s="4">
        <v>4.0</v>
      </c>
      <c r="F4865" s="4">
        <v>5.0</v>
      </c>
      <c r="G4865" s="4">
        <v>20.0</v>
      </c>
      <c r="H4865" s="5">
        <v>45098.0</v>
      </c>
      <c r="I4865" s="4">
        <f>IFERROR(__xludf.DUMMYFUNCTION("SPLIT(H4865,""/"")"),21.0)</f>
        <v>21</v>
      </c>
      <c r="J4865" s="4">
        <f>IFERROR(__xludf.DUMMYFUNCTION("""COMPUTED_VALUE"""),6.0)</f>
        <v>6</v>
      </c>
      <c r="K4865" s="4">
        <f>IFERROR(__xludf.DUMMYFUNCTION("""COMPUTED_VALUE"""),2023.0)</f>
        <v>2023</v>
      </c>
    </row>
    <row r="4866">
      <c r="A4866" s="1" t="s">
        <v>6842</v>
      </c>
      <c r="B4866" s="4" t="s">
        <v>36</v>
      </c>
      <c r="C4866" s="4" t="s">
        <v>24</v>
      </c>
      <c r="D4866" s="4" t="s">
        <v>28</v>
      </c>
      <c r="E4866" s="4">
        <v>4.0</v>
      </c>
      <c r="F4866" s="4">
        <v>5.0</v>
      </c>
      <c r="G4866" s="4">
        <v>20.0</v>
      </c>
      <c r="H4866" s="5">
        <v>45098.0</v>
      </c>
      <c r="I4866" s="4">
        <f>IFERROR(__xludf.DUMMYFUNCTION("SPLIT(H4866,""/"")"),21.0)</f>
        <v>21</v>
      </c>
      <c r="J4866" s="4">
        <f>IFERROR(__xludf.DUMMYFUNCTION("""COMPUTED_VALUE"""),6.0)</f>
        <v>6</v>
      </c>
      <c r="K4866" s="4">
        <f>IFERROR(__xludf.DUMMYFUNCTION("""COMPUTED_VALUE"""),2023.0)</f>
        <v>2023</v>
      </c>
    </row>
    <row r="4867">
      <c r="A4867" s="1" t="s">
        <v>3127</v>
      </c>
      <c r="B4867" s="4" t="s">
        <v>36</v>
      </c>
      <c r="C4867" s="4" t="s">
        <v>30</v>
      </c>
      <c r="D4867" s="4" t="s">
        <v>39</v>
      </c>
      <c r="E4867" s="4">
        <v>4.0</v>
      </c>
      <c r="F4867" s="4">
        <v>5.0</v>
      </c>
      <c r="G4867" s="4">
        <v>20.0</v>
      </c>
      <c r="H4867" s="5">
        <v>45098.0</v>
      </c>
      <c r="I4867" s="4">
        <f>IFERROR(__xludf.DUMMYFUNCTION("SPLIT(H4867,""/"")"),21.0)</f>
        <v>21</v>
      </c>
      <c r="J4867" s="4">
        <f>IFERROR(__xludf.DUMMYFUNCTION("""COMPUTED_VALUE"""),6.0)</f>
        <v>6</v>
      </c>
      <c r="K4867" s="4">
        <f>IFERROR(__xludf.DUMMYFUNCTION("""COMPUTED_VALUE"""),2023.0)</f>
        <v>2023</v>
      </c>
    </row>
    <row r="4868">
      <c r="A4868" s="1" t="s">
        <v>956</v>
      </c>
      <c r="B4868" s="4" t="s">
        <v>36</v>
      </c>
      <c r="C4868" s="4" t="s">
        <v>24</v>
      </c>
      <c r="D4868" s="4" t="s">
        <v>39</v>
      </c>
      <c r="E4868" s="4">
        <v>2.0</v>
      </c>
      <c r="F4868" s="4">
        <v>5.0</v>
      </c>
      <c r="G4868" s="4">
        <v>10.0</v>
      </c>
      <c r="H4868" s="5">
        <v>45099.0</v>
      </c>
      <c r="I4868" s="4">
        <f>IFERROR(__xludf.DUMMYFUNCTION("SPLIT(H4868,""/"")"),22.0)</f>
        <v>22</v>
      </c>
      <c r="J4868" s="4">
        <f>IFERROR(__xludf.DUMMYFUNCTION("""COMPUTED_VALUE"""),6.0)</f>
        <v>6</v>
      </c>
      <c r="K4868" s="4">
        <f>IFERROR(__xludf.DUMMYFUNCTION("""COMPUTED_VALUE"""),2023.0)</f>
        <v>2023</v>
      </c>
    </row>
    <row r="4869">
      <c r="A4869" s="1" t="s">
        <v>9947</v>
      </c>
      <c r="B4869" s="4" t="s">
        <v>36</v>
      </c>
      <c r="C4869" s="4" t="s">
        <v>30</v>
      </c>
      <c r="D4869" s="4" t="s">
        <v>23</v>
      </c>
      <c r="E4869" s="4">
        <v>5.0</v>
      </c>
      <c r="F4869" s="4">
        <v>5.0</v>
      </c>
      <c r="G4869" s="4">
        <v>25.0</v>
      </c>
      <c r="H4869" s="5">
        <v>45099.0</v>
      </c>
      <c r="I4869" s="4">
        <f>IFERROR(__xludf.DUMMYFUNCTION("SPLIT(H4869,""/"")"),22.0)</f>
        <v>22</v>
      </c>
      <c r="J4869" s="4">
        <f>IFERROR(__xludf.DUMMYFUNCTION("""COMPUTED_VALUE"""),6.0)</f>
        <v>6</v>
      </c>
      <c r="K4869" s="4">
        <f>IFERROR(__xludf.DUMMYFUNCTION("""COMPUTED_VALUE"""),2023.0)</f>
        <v>2023</v>
      </c>
    </row>
    <row r="4870">
      <c r="A4870" s="1" t="s">
        <v>3039</v>
      </c>
      <c r="B4870" s="4" t="s">
        <v>36</v>
      </c>
      <c r="C4870" s="4" t="s">
        <v>29</v>
      </c>
      <c r="D4870" s="4" t="s">
        <v>28</v>
      </c>
      <c r="E4870" s="4">
        <v>1.0</v>
      </c>
      <c r="F4870" s="4">
        <v>5.0</v>
      </c>
      <c r="G4870" s="4">
        <v>5.0</v>
      </c>
      <c r="H4870" s="5">
        <v>45100.0</v>
      </c>
      <c r="I4870" s="4">
        <f>IFERROR(__xludf.DUMMYFUNCTION("SPLIT(H4870,""/"")"),23.0)</f>
        <v>23</v>
      </c>
      <c r="J4870" s="4">
        <f>IFERROR(__xludf.DUMMYFUNCTION("""COMPUTED_VALUE"""),6.0)</f>
        <v>6</v>
      </c>
      <c r="K4870" s="4">
        <f>IFERROR(__xludf.DUMMYFUNCTION("""COMPUTED_VALUE"""),2023.0)</f>
        <v>2023</v>
      </c>
    </row>
    <row r="4871">
      <c r="A4871" s="1" t="s">
        <v>1182</v>
      </c>
      <c r="B4871" s="4" t="s">
        <v>36</v>
      </c>
      <c r="C4871" s="4" t="s">
        <v>30</v>
      </c>
      <c r="D4871" s="4" t="s">
        <v>30</v>
      </c>
      <c r="E4871" s="4">
        <v>4.0</v>
      </c>
      <c r="F4871" s="4">
        <v>5.0</v>
      </c>
      <c r="G4871" s="4">
        <v>20.0</v>
      </c>
      <c r="H4871" s="5">
        <v>45100.0</v>
      </c>
      <c r="I4871" s="4">
        <f>IFERROR(__xludf.DUMMYFUNCTION("SPLIT(H4871,""/"")"),23.0)</f>
        <v>23</v>
      </c>
      <c r="J4871" s="4">
        <f>IFERROR(__xludf.DUMMYFUNCTION("""COMPUTED_VALUE"""),6.0)</f>
        <v>6</v>
      </c>
      <c r="K4871" s="4">
        <f>IFERROR(__xludf.DUMMYFUNCTION("""COMPUTED_VALUE"""),2023.0)</f>
        <v>2023</v>
      </c>
    </row>
    <row r="4872">
      <c r="A4872" s="1" t="s">
        <v>9016</v>
      </c>
      <c r="B4872" s="4" t="s">
        <v>36</v>
      </c>
      <c r="C4872" s="4" t="s">
        <v>30</v>
      </c>
      <c r="D4872" s="4" t="s">
        <v>23</v>
      </c>
      <c r="E4872" s="4">
        <v>1.0</v>
      </c>
      <c r="F4872" s="4">
        <v>5.0</v>
      </c>
      <c r="G4872" s="4">
        <v>5.0</v>
      </c>
      <c r="H4872" s="5">
        <v>45100.0</v>
      </c>
      <c r="I4872" s="4">
        <f>IFERROR(__xludf.DUMMYFUNCTION("SPLIT(H4872,""/"")"),23.0)</f>
        <v>23</v>
      </c>
      <c r="J4872" s="4">
        <f>IFERROR(__xludf.DUMMYFUNCTION("""COMPUTED_VALUE"""),6.0)</f>
        <v>6</v>
      </c>
      <c r="K4872" s="4">
        <f>IFERROR(__xludf.DUMMYFUNCTION("""COMPUTED_VALUE"""),2023.0)</f>
        <v>2023</v>
      </c>
    </row>
    <row r="4873">
      <c r="A4873" s="1" t="s">
        <v>2931</v>
      </c>
      <c r="B4873" s="4" t="s">
        <v>36</v>
      </c>
      <c r="C4873" s="4" t="s">
        <v>24</v>
      </c>
      <c r="D4873" s="4" t="s">
        <v>28</v>
      </c>
      <c r="E4873" s="4">
        <v>1.0</v>
      </c>
      <c r="F4873" s="4">
        <v>5.0</v>
      </c>
      <c r="G4873" s="4">
        <v>5.0</v>
      </c>
      <c r="H4873" s="5">
        <v>45100.0</v>
      </c>
      <c r="I4873" s="4">
        <f>IFERROR(__xludf.DUMMYFUNCTION("SPLIT(H4873,""/"")"),23.0)</f>
        <v>23</v>
      </c>
      <c r="J4873" s="4">
        <f>IFERROR(__xludf.DUMMYFUNCTION("""COMPUTED_VALUE"""),6.0)</f>
        <v>6</v>
      </c>
      <c r="K4873" s="4">
        <f>IFERROR(__xludf.DUMMYFUNCTION("""COMPUTED_VALUE"""),2023.0)</f>
        <v>2023</v>
      </c>
    </row>
    <row r="4874">
      <c r="A4874" s="1" t="s">
        <v>5449</v>
      </c>
      <c r="B4874" s="4" t="s">
        <v>36</v>
      </c>
      <c r="C4874" s="4" t="s">
        <v>29</v>
      </c>
      <c r="D4874" s="4" t="s">
        <v>39</v>
      </c>
      <c r="E4874" s="4">
        <v>2.0</v>
      </c>
      <c r="F4874" s="4">
        <v>5.0</v>
      </c>
      <c r="G4874" s="4">
        <v>10.0</v>
      </c>
      <c r="H4874" s="5">
        <v>45101.0</v>
      </c>
      <c r="I4874" s="4">
        <f>IFERROR(__xludf.DUMMYFUNCTION("SPLIT(H4874,""/"")"),24.0)</f>
        <v>24</v>
      </c>
      <c r="J4874" s="4">
        <f>IFERROR(__xludf.DUMMYFUNCTION("""COMPUTED_VALUE"""),6.0)</f>
        <v>6</v>
      </c>
      <c r="K4874" s="4">
        <f>IFERROR(__xludf.DUMMYFUNCTION("""COMPUTED_VALUE"""),2023.0)</f>
        <v>2023</v>
      </c>
    </row>
    <row r="4875">
      <c r="A4875" s="1" t="s">
        <v>588</v>
      </c>
      <c r="B4875" s="4" t="s">
        <v>36</v>
      </c>
      <c r="C4875" s="4" t="s">
        <v>30</v>
      </c>
      <c r="D4875" s="4" t="s">
        <v>30</v>
      </c>
      <c r="E4875" s="4">
        <v>1.0</v>
      </c>
      <c r="F4875" s="4">
        <v>5.0</v>
      </c>
      <c r="G4875" s="4">
        <v>5.0</v>
      </c>
      <c r="H4875" s="5">
        <v>45101.0</v>
      </c>
      <c r="I4875" s="4">
        <f>IFERROR(__xludf.DUMMYFUNCTION("SPLIT(H4875,""/"")"),24.0)</f>
        <v>24</v>
      </c>
      <c r="J4875" s="4">
        <f>IFERROR(__xludf.DUMMYFUNCTION("""COMPUTED_VALUE"""),6.0)</f>
        <v>6</v>
      </c>
      <c r="K4875" s="4">
        <f>IFERROR(__xludf.DUMMYFUNCTION("""COMPUTED_VALUE"""),2023.0)</f>
        <v>2023</v>
      </c>
    </row>
    <row r="4876">
      <c r="A4876" s="1" t="s">
        <v>9656</v>
      </c>
      <c r="B4876" s="4" t="s">
        <v>36</v>
      </c>
      <c r="C4876" s="4" t="s">
        <v>24</v>
      </c>
      <c r="D4876" s="4" t="s">
        <v>39</v>
      </c>
      <c r="E4876" s="4">
        <v>2.0</v>
      </c>
      <c r="F4876" s="4">
        <v>5.0</v>
      </c>
      <c r="G4876" s="4">
        <v>10.0</v>
      </c>
      <c r="H4876" s="5">
        <v>45101.0</v>
      </c>
      <c r="I4876" s="4">
        <f>IFERROR(__xludf.DUMMYFUNCTION("SPLIT(H4876,""/"")"),24.0)</f>
        <v>24</v>
      </c>
      <c r="J4876" s="4">
        <f>IFERROR(__xludf.DUMMYFUNCTION("""COMPUTED_VALUE"""),6.0)</f>
        <v>6</v>
      </c>
      <c r="K4876" s="4">
        <f>IFERROR(__xludf.DUMMYFUNCTION("""COMPUTED_VALUE"""),2023.0)</f>
        <v>2023</v>
      </c>
    </row>
    <row r="4877">
      <c r="A4877" s="1" t="s">
        <v>9306</v>
      </c>
      <c r="B4877" s="4" t="s">
        <v>36</v>
      </c>
      <c r="C4877" s="4" t="s">
        <v>24</v>
      </c>
      <c r="D4877" s="4" t="s">
        <v>28</v>
      </c>
      <c r="E4877" s="4">
        <v>4.0</v>
      </c>
      <c r="F4877" s="4">
        <v>5.0</v>
      </c>
      <c r="G4877" s="4">
        <v>20.0</v>
      </c>
      <c r="H4877" s="5">
        <v>45101.0</v>
      </c>
      <c r="I4877" s="4">
        <f>IFERROR(__xludf.DUMMYFUNCTION("SPLIT(H4877,""/"")"),24.0)</f>
        <v>24</v>
      </c>
      <c r="J4877" s="4">
        <f>IFERROR(__xludf.DUMMYFUNCTION("""COMPUTED_VALUE"""),6.0)</f>
        <v>6</v>
      </c>
      <c r="K4877" s="4">
        <f>IFERROR(__xludf.DUMMYFUNCTION("""COMPUTED_VALUE"""),2023.0)</f>
        <v>2023</v>
      </c>
    </row>
    <row r="4878">
      <c r="A4878" s="1" t="s">
        <v>2362</v>
      </c>
      <c r="B4878" s="4" t="s">
        <v>36</v>
      </c>
      <c r="C4878" s="4" t="s">
        <v>30</v>
      </c>
      <c r="D4878" s="4" t="s">
        <v>28</v>
      </c>
      <c r="E4878" s="4">
        <v>3.0</v>
      </c>
      <c r="F4878" s="4">
        <v>5.0</v>
      </c>
      <c r="G4878" s="4">
        <v>15.0</v>
      </c>
      <c r="H4878" s="5">
        <v>45102.0</v>
      </c>
      <c r="I4878" s="4">
        <f>IFERROR(__xludf.DUMMYFUNCTION("SPLIT(H4878,""/"")"),25.0)</f>
        <v>25</v>
      </c>
      <c r="J4878" s="4">
        <f>IFERROR(__xludf.DUMMYFUNCTION("""COMPUTED_VALUE"""),6.0)</f>
        <v>6</v>
      </c>
      <c r="K4878" s="4">
        <f>IFERROR(__xludf.DUMMYFUNCTION("""COMPUTED_VALUE"""),2023.0)</f>
        <v>2023</v>
      </c>
    </row>
    <row r="4879">
      <c r="A4879" s="1" t="s">
        <v>2259</v>
      </c>
      <c r="B4879" s="4" t="s">
        <v>36</v>
      </c>
      <c r="C4879" s="4" t="s">
        <v>29</v>
      </c>
      <c r="D4879" s="4" t="s">
        <v>39</v>
      </c>
      <c r="E4879" s="4">
        <v>3.0</v>
      </c>
      <c r="F4879" s="4">
        <v>5.0</v>
      </c>
      <c r="G4879" s="4">
        <v>15.0</v>
      </c>
      <c r="H4879" s="5">
        <v>45102.0</v>
      </c>
      <c r="I4879" s="4">
        <f>IFERROR(__xludf.DUMMYFUNCTION("SPLIT(H4879,""/"")"),25.0)</f>
        <v>25</v>
      </c>
      <c r="J4879" s="4">
        <f>IFERROR(__xludf.DUMMYFUNCTION("""COMPUTED_VALUE"""),6.0)</f>
        <v>6</v>
      </c>
      <c r="K4879" s="4">
        <f>IFERROR(__xludf.DUMMYFUNCTION("""COMPUTED_VALUE"""),2023.0)</f>
        <v>2023</v>
      </c>
    </row>
    <row r="4880">
      <c r="A4880" s="1" t="s">
        <v>6545</v>
      </c>
      <c r="B4880" s="4" t="s">
        <v>36</v>
      </c>
      <c r="C4880" s="4" t="s">
        <v>29</v>
      </c>
      <c r="D4880" s="4" t="s">
        <v>39</v>
      </c>
      <c r="E4880" s="4">
        <v>3.0</v>
      </c>
      <c r="F4880" s="4">
        <v>5.0</v>
      </c>
      <c r="G4880" s="4">
        <v>15.0</v>
      </c>
      <c r="H4880" s="5">
        <v>45103.0</v>
      </c>
      <c r="I4880" s="4">
        <f>IFERROR(__xludf.DUMMYFUNCTION("SPLIT(H4880,""/"")"),26.0)</f>
        <v>26</v>
      </c>
      <c r="J4880" s="4">
        <f>IFERROR(__xludf.DUMMYFUNCTION("""COMPUTED_VALUE"""),6.0)</f>
        <v>6</v>
      </c>
      <c r="K4880" s="4">
        <f>IFERROR(__xludf.DUMMYFUNCTION("""COMPUTED_VALUE"""),2023.0)</f>
        <v>2023</v>
      </c>
    </row>
    <row r="4881">
      <c r="A4881" s="1" t="s">
        <v>3646</v>
      </c>
      <c r="B4881" s="4" t="s">
        <v>36</v>
      </c>
      <c r="C4881" s="4" t="s">
        <v>30</v>
      </c>
      <c r="D4881" s="4" t="s">
        <v>30</v>
      </c>
      <c r="E4881" s="4">
        <v>5.0</v>
      </c>
      <c r="F4881" s="4">
        <v>5.0</v>
      </c>
      <c r="G4881" s="4">
        <v>25.0</v>
      </c>
      <c r="H4881" s="5">
        <v>45103.0</v>
      </c>
      <c r="I4881" s="4">
        <f>IFERROR(__xludf.DUMMYFUNCTION("SPLIT(H4881,""/"")"),26.0)</f>
        <v>26</v>
      </c>
      <c r="J4881" s="4">
        <f>IFERROR(__xludf.DUMMYFUNCTION("""COMPUTED_VALUE"""),6.0)</f>
        <v>6</v>
      </c>
      <c r="K4881" s="4">
        <f>IFERROR(__xludf.DUMMYFUNCTION("""COMPUTED_VALUE"""),2023.0)</f>
        <v>2023</v>
      </c>
    </row>
    <row r="4882">
      <c r="A4882" s="1" t="s">
        <v>2343</v>
      </c>
      <c r="B4882" s="4" t="s">
        <v>36</v>
      </c>
      <c r="C4882" s="4" t="s">
        <v>29</v>
      </c>
      <c r="D4882" s="4" t="s">
        <v>30</v>
      </c>
      <c r="E4882" s="4">
        <v>2.0</v>
      </c>
      <c r="F4882" s="4">
        <v>5.0</v>
      </c>
      <c r="G4882" s="4">
        <v>10.0</v>
      </c>
      <c r="H4882" s="5">
        <v>45104.0</v>
      </c>
      <c r="I4882" s="4">
        <f>IFERROR(__xludf.DUMMYFUNCTION("SPLIT(H4882,""/"")"),27.0)</f>
        <v>27</v>
      </c>
      <c r="J4882" s="4">
        <f>IFERROR(__xludf.DUMMYFUNCTION("""COMPUTED_VALUE"""),6.0)</f>
        <v>6</v>
      </c>
      <c r="K4882" s="4">
        <f>IFERROR(__xludf.DUMMYFUNCTION("""COMPUTED_VALUE"""),2023.0)</f>
        <v>2023</v>
      </c>
    </row>
    <row r="4883">
      <c r="A4883" s="1" t="s">
        <v>2797</v>
      </c>
      <c r="B4883" s="4" t="s">
        <v>36</v>
      </c>
      <c r="C4883" s="4" t="s">
        <v>24</v>
      </c>
      <c r="D4883" s="4" t="s">
        <v>30</v>
      </c>
      <c r="E4883" s="4">
        <v>1.0</v>
      </c>
      <c r="F4883" s="4">
        <v>5.0</v>
      </c>
      <c r="G4883" s="4">
        <v>5.0</v>
      </c>
      <c r="H4883" s="5">
        <v>45104.0</v>
      </c>
      <c r="I4883" s="4">
        <f>IFERROR(__xludf.DUMMYFUNCTION("SPLIT(H4883,""/"")"),27.0)</f>
        <v>27</v>
      </c>
      <c r="J4883" s="4">
        <f>IFERROR(__xludf.DUMMYFUNCTION("""COMPUTED_VALUE"""),6.0)</f>
        <v>6</v>
      </c>
      <c r="K4883" s="4">
        <f>IFERROR(__xludf.DUMMYFUNCTION("""COMPUTED_VALUE"""),2023.0)</f>
        <v>2023</v>
      </c>
    </row>
    <row r="4884">
      <c r="A4884" s="1" t="s">
        <v>9145</v>
      </c>
      <c r="B4884" s="4" t="s">
        <v>36</v>
      </c>
      <c r="C4884" s="4" t="s">
        <v>30</v>
      </c>
      <c r="D4884" s="4" t="s">
        <v>30</v>
      </c>
      <c r="E4884" s="4">
        <v>1.0</v>
      </c>
      <c r="F4884" s="4">
        <v>5.0</v>
      </c>
      <c r="G4884" s="4">
        <v>5.0</v>
      </c>
      <c r="H4884" s="5">
        <v>45105.0</v>
      </c>
      <c r="I4884" s="4">
        <f>IFERROR(__xludf.DUMMYFUNCTION("SPLIT(H4884,""/"")"),28.0)</f>
        <v>28</v>
      </c>
      <c r="J4884" s="4">
        <f>IFERROR(__xludf.DUMMYFUNCTION("""COMPUTED_VALUE"""),6.0)</f>
        <v>6</v>
      </c>
      <c r="K4884" s="4">
        <f>IFERROR(__xludf.DUMMYFUNCTION("""COMPUTED_VALUE"""),2023.0)</f>
        <v>2023</v>
      </c>
    </row>
    <row r="4885">
      <c r="A4885" s="1" t="s">
        <v>9786</v>
      </c>
      <c r="B4885" s="4" t="s">
        <v>36</v>
      </c>
      <c r="C4885" s="4" t="s">
        <v>24</v>
      </c>
      <c r="D4885" s="4" t="s">
        <v>30</v>
      </c>
      <c r="E4885" s="4">
        <v>2.0</v>
      </c>
      <c r="F4885" s="4">
        <v>5.0</v>
      </c>
      <c r="G4885" s="4">
        <v>10.0</v>
      </c>
      <c r="H4885" s="5">
        <v>45105.0</v>
      </c>
      <c r="I4885" s="4">
        <f>IFERROR(__xludf.DUMMYFUNCTION("SPLIT(H4885,""/"")"),28.0)</f>
        <v>28</v>
      </c>
      <c r="J4885" s="4">
        <f>IFERROR(__xludf.DUMMYFUNCTION("""COMPUTED_VALUE"""),6.0)</f>
        <v>6</v>
      </c>
      <c r="K4885" s="4">
        <f>IFERROR(__xludf.DUMMYFUNCTION("""COMPUTED_VALUE"""),2023.0)</f>
        <v>2023</v>
      </c>
    </row>
    <row r="4886">
      <c r="A4886" s="1" t="s">
        <v>9900</v>
      </c>
      <c r="B4886" s="4" t="s">
        <v>36</v>
      </c>
      <c r="C4886" s="4" t="s">
        <v>24</v>
      </c>
      <c r="D4886" s="4" t="s">
        <v>30</v>
      </c>
      <c r="E4886" s="4">
        <v>3.0</v>
      </c>
      <c r="F4886" s="4">
        <v>5.0</v>
      </c>
      <c r="G4886" s="4">
        <v>15.0</v>
      </c>
      <c r="H4886" s="5">
        <v>45105.0</v>
      </c>
      <c r="I4886" s="4">
        <f>IFERROR(__xludf.DUMMYFUNCTION("SPLIT(H4886,""/"")"),28.0)</f>
        <v>28</v>
      </c>
      <c r="J4886" s="4">
        <f>IFERROR(__xludf.DUMMYFUNCTION("""COMPUTED_VALUE"""),6.0)</f>
        <v>6</v>
      </c>
      <c r="K4886" s="4">
        <f>IFERROR(__xludf.DUMMYFUNCTION("""COMPUTED_VALUE"""),2023.0)</f>
        <v>2023</v>
      </c>
    </row>
    <row r="4887">
      <c r="A4887" s="1" t="s">
        <v>3642</v>
      </c>
      <c r="B4887" s="4" t="s">
        <v>36</v>
      </c>
      <c r="C4887" s="4" t="s">
        <v>30</v>
      </c>
      <c r="D4887" s="4" t="s">
        <v>30</v>
      </c>
      <c r="E4887" s="4">
        <v>2.0</v>
      </c>
      <c r="F4887" s="4">
        <v>5.0</v>
      </c>
      <c r="G4887" s="4">
        <v>10.0</v>
      </c>
      <c r="H4887" s="5">
        <v>45105.0</v>
      </c>
      <c r="I4887" s="4">
        <f>IFERROR(__xludf.DUMMYFUNCTION("SPLIT(H4887,""/"")"),28.0)</f>
        <v>28</v>
      </c>
      <c r="J4887" s="4">
        <f>IFERROR(__xludf.DUMMYFUNCTION("""COMPUTED_VALUE"""),6.0)</f>
        <v>6</v>
      </c>
      <c r="K4887" s="4">
        <f>IFERROR(__xludf.DUMMYFUNCTION("""COMPUTED_VALUE"""),2023.0)</f>
        <v>2023</v>
      </c>
    </row>
    <row r="4888">
      <c r="A4888" s="1" t="s">
        <v>5386</v>
      </c>
      <c r="B4888" s="4" t="s">
        <v>36</v>
      </c>
      <c r="C4888" s="4" t="s">
        <v>30</v>
      </c>
      <c r="D4888" s="4" t="s">
        <v>23</v>
      </c>
      <c r="E4888" s="4">
        <v>5.0</v>
      </c>
      <c r="F4888" s="4">
        <v>5.0</v>
      </c>
      <c r="G4888" s="4">
        <v>25.0</v>
      </c>
      <c r="H4888" s="5">
        <v>45106.0</v>
      </c>
      <c r="I4888" s="4">
        <f>IFERROR(__xludf.DUMMYFUNCTION("SPLIT(H4888,""/"")"),29.0)</f>
        <v>29</v>
      </c>
      <c r="J4888" s="4">
        <f>IFERROR(__xludf.DUMMYFUNCTION("""COMPUTED_VALUE"""),6.0)</f>
        <v>6</v>
      </c>
      <c r="K4888" s="4">
        <f>IFERROR(__xludf.DUMMYFUNCTION("""COMPUTED_VALUE"""),2023.0)</f>
        <v>2023</v>
      </c>
    </row>
    <row r="4889">
      <c r="A4889" s="1" t="s">
        <v>5550</v>
      </c>
      <c r="B4889" s="4" t="s">
        <v>36</v>
      </c>
      <c r="C4889" s="4" t="s">
        <v>29</v>
      </c>
      <c r="D4889" s="4" t="s">
        <v>23</v>
      </c>
      <c r="E4889" s="4">
        <v>2.0</v>
      </c>
      <c r="F4889" s="4">
        <v>5.0</v>
      </c>
      <c r="G4889" s="4">
        <v>10.0</v>
      </c>
      <c r="H4889" s="5">
        <v>45106.0</v>
      </c>
      <c r="I4889" s="4">
        <f>IFERROR(__xludf.DUMMYFUNCTION("SPLIT(H4889,""/"")"),29.0)</f>
        <v>29</v>
      </c>
      <c r="J4889" s="4">
        <f>IFERROR(__xludf.DUMMYFUNCTION("""COMPUTED_VALUE"""),6.0)</f>
        <v>6</v>
      </c>
      <c r="K4889" s="4">
        <f>IFERROR(__xludf.DUMMYFUNCTION("""COMPUTED_VALUE"""),2023.0)</f>
        <v>2023</v>
      </c>
    </row>
    <row r="4890">
      <c r="A4890" s="1" t="s">
        <v>5242</v>
      </c>
      <c r="B4890" s="4" t="s">
        <v>36</v>
      </c>
      <c r="C4890" s="4" t="s">
        <v>24</v>
      </c>
      <c r="D4890" s="4" t="s">
        <v>23</v>
      </c>
      <c r="E4890" s="4">
        <v>2.0</v>
      </c>
      <c r="F4890" s="4">
        <v>5.0</v>
      </c>
      <c r="G4890" s="4">
        <v>10.0</v>
      </c>
      <c r="H4890" s="5">
        <v>45106.0</v>
      </c>
      <c r="I4890" s="4">
        <f>IFERROR(__xludf.DUMMYFUNCTION("SPLIT(H4890,""/"")"),29.0)</f>
        <v>29</v>
      </c>
      <c r="J4890" s="4">
        <f>IFERROR(__xludf.DUMMYFUNCTION("""COMPUTED_VALUE"""),6.0)</f>
        <v>6</v>
      </c>
      <c r="K4890" s="4">
        <f>IFERROR(__xludf.DUMMYFUNCTION("""COMPUTED_VALUE"""),2023.0)</f>
        <v>2023</v>
      </c>
    </row>
    <row r="4891">
      <c r="A4891" s="1" t="s">
        <v>7262</v>
      </c>
      <c r="B4891" s="4" t="s">
        <v>36</v>
      </c>
      <c r="C4891" s="4" t="s">
        <v>30</v>
      </c>
      <c r="D4891" s="4" t="s">
        <v>28</v>
      </c>
      <c r="E4891" s="4">
        <v>5.0</v>
      </c>
      <c r="F4891" s="4">
        <v>5.0</v>
      </c>
      <c r="G4891" s="4">
        <v>25.0</v>
      </c>
      <c r="H4891" s="5">
        <v>45106.0</v>
      </c>
      <c r="I4891" s="4">
        <f>IFERROR(__xludf.DUMMYFUNCTION("SPLIT(H4891,""/"")"),29.0)</f>
        <v>29</v>
      </c>
      <c r="J4891" s="4">
        <f>IFERROR(__xludf.DUMMYFUNCTION("""COMPUTED_VALUE"""),6.0)</f>
        <v>6</v>
      </c>
      <c r="K4891" s="4">
        <f>IFERROR(__xludf.DUMMYFUNCTION("""COMPUTED_VALUE"""),2023.0)</f>
        <v>2023</v>
      </c>
    </row>
    <row r="4892">
      <c r="A4892" s="1" t="s">
        <v>4045</v>
      </c>
      <c r="B4892" s="4" t="s">
        <v>36</v>
      </c>
      <c r="C4892" s="4" t="s">
        <v>30</v>
      </c>
      <c r="D4892" s="4" t="s">
        <v>30</v>
      </c>
      <c r="E4892" s="4">
        <v>2.0</v>
      </c>
      <c r="F4892" s="4">
        <v>5.0</v>
      </c>
      <c r="G4892" s="4">
        <v>10.0</v>
      </c>
      <c r="H4892" s="5">
        <v>45106.0</v>
      </c>
      <c r="I4892" s="4">
        <f>IFERROR(__xludf.DUMMYFUNCTION("SPLIT(H4892,""/"")"),29.0)</f>
        <v>29</v>
      </c>
      <c r="J4892" s="4">
        <f>IFERROR(__xludf.DUMMYFUNCTION("""COMPUTED_VALUE"""),6.0)</f>
        <v>6</v>
      </c>
      <c r="K4892" s="4">
        <f>IFERROR(__xludf.DUMMYFUNCTION("""COMPUTED_VALUE"""),2023.0)</f>
        <v>2023</v>
      </c>
    </row>
    <row r="4893">
      <c r="A4893" s="1" t="s">
        <v>9215</v>
      </c>
      <c r="B4893" s="4" t="s">
        <v>36</v>
      </c>
      <c r="C4893" s="4" t="s">
        <v>29</v>
      </c>
      <c r="D4893" s="4" t="s">
        <v>23</v>
      </c>
      <c r="E4893" s="4">
        <v>4.0</v>
      </c>
      <c r="F4893" s="4">
        <v>5.0</v>
      </c>
      <c r="G4893" s="4">
        <v>20.0</v>
      </c>
      <c r="H4893" s="5">
        <v>45107.0</v>
      </c>
      <c r="I4893" s="4">
        <f>IFERROR(__xludf.DUMMYFUNCTION("SPLIT(H4893,""/"")"),30.0)</f>
        <v>30</v>
      </c>
      <c r="J4893" s="4">
        <f>IFERROR(__xludf.DUMMYFUNCTION("""COMPUTED_VALUE"""),6.0)</f>
        <v>6</v>
      </c>
      <c r="K4893" s="4">
        <f>IFERROR(__xludf.DUMMYFUNCTION("""COMPUTED_VALUE"""),2023.0)</f>
        <v>2023</v>
      </c>
    </row>
    <row r="4894">
      <c r="A4894" s="1" t="s">
        <v>8438</v>
      </c>
      <c r="B4894" s="4" t="s">
        <v>36</v>
      </c>
      <c r="C4894" s="4" t="s">
        <v>29</v>
      </c>
      <c r="D4894" s="4" t="s">
        <v>30</v>
      </c>
      <c r="E4894" s="4">
        <v>5.0</v>
      </c>
      <c r="F4894" s="4">
        <v>5.0</v>
      </c>
      <c r="G4894" s="4">
        <v>25.0</v>
      </c>
      <c r="H4894" s="5">
        <v>45107.0</v>
      </c>
      <c r="I4894" s="4">
        <f>IFERROR(__xludf.DUMMYFUNCTION("SPLIT(H4894,""/"")"),30.0)</f>
        <v>30</v>
      </c>
      <c r="J4894" s="4">
        <f>IFERROR(__xludf.DUMMYFUNCTION("""COMPUTED_VALUE"""),6.0)</f>
        <v>6</v>
      </c>
      <c r="K4894" s="4">
        <f>IFERROR(__xludf.DUMMYFUNCTION("""COMPUTED_VALUE"""),2023.0)</f>
        <v>2023</v>
      </c>
    </row>
    <row r="4895">
      <c r="A4895" s="1" t="s">
        <v>7475</v>
      </c>
      <c r="B4895" s="4" t="s">
        <v>36</v>
      </c>
      <c r="C4895" s="4" t="s">
        <v>30</v>
      </c>
      <c r="D4895" s="4" t="s">
        <v>23</v>
      </c>
      <c r="E4895" s="4">
        <v>5.0</v>
      </c>
      <c r="F4895" s="4">
        <v>5.0</v>
      </c>
      <c r="G4895" s="4">
        <v>25.0</v>
      </c>
      <c r="H4895" s="5">
        <v>45107.0</v>
      </c>
      <c r="I4895" s="4">
        <f>IFERROR(__xludf.DUMMYFUNCTION("SPLIT(H4895,""/"")"),30.0)</f>
        <v>30</v>
      </c>
      <c r="J4895" s="4">
        <f>IFERROR(__xludf.DUMMYFUNCTION("""COMPUTED_VALUE"""),6.0)</f>
        <v>6</v>
      </c>
      <c r="K4895" s="4">
        <f>IFERROR(__xludf.DUMMYFUNCTION("""COMPUTED_VALUE"""),2023.0)</f>
        <v>2023</v>
      </c>
    </row>
    <row r="4896">
      <c r="A4896" s="1" t="s">
        <v>3128</v>
      </c>
      <c r="B4896" s="4" t="s">
        <v>36</v>
      </c>
      <c r="C4896" s="4" t="s">
        <v>24</v>
      </c>
      <c r="D4896" s="4" t="s">
        <v>30</v>
      </c>
      <c r="E4896" s="4">
        <v>3.0</v>
      </c>
      <c r="F4896" s="4">
        <v>5.0</v>
      </c>
      <c r="G4896" s="4">
        <v>15.0</v>
      </c>
      <c r="H4896" s="5">
        <v>45107.0</v>
      </c>
      <c r="I4896" s="4">
        <f>IFERROR(__xludf.DUMMYFUNCTION("SPLIT(H4896,""/"")"),30.0)</f>
        <v>30</v>
      </c>
      <c r="J4896" s="4">
        <f>IFERROR(__xludf.DUMMYFUNCTION("""COMPUTED_VALUE"""),6.0)</f>
        <v>6</v>
      </c>
      <c r="K4896" s="4">
        <f>IFERROR(__xludf.DUMMYFUNCTION("""COMPUTED_VALUE"""),2023.0)</f>
        <v>2023</v>
      </c>
    </row>
    <row r="4897">
      <c r="A4897" s="1" t="s">
        <v>381</v>
      </c>
      <c r="B4897" s="4" t="s">
        <v>36</v>
      </c>
      <c r="C4897" s="4" t="s">
        <v>24</v>
      </c>
      <c r="D4897" s="4" t="s">
        <v>28</v>
      </c>
      <c r="E4897" s="4">
        <v>3.0</v>
      </c>
      <c r="F4897" s="4">
        <v>5.0</v>
      </c>
      <c r="G4897" s="4">
        <v>15.0</v>
      </c>
      <c r="H4897" s="5">
        <v>45107.0</v>
      </c>
      <c r="I4897" s="4">
        <f>IFERROR(__xludf.DUMMYFUNCTION("SPLIT(H4897,""/"")"),30.0)</f>
        <v>30</v>
      </c>
      <c r="J4897" s="4">
        <f>IFERROR(__xludf.DUMMYFUNCTION("""COMPUTED_VALUE"""),6.0)</f>
        <v>6</v>
      </c>
      <c r="K4897" s="4">
        <f>IFERROR(__xludf.DUMMYFUNCTION("""COMPUTED_VALUE"""),2023.0)</f>
        <v>2023</v>
      </c>
    </row>
    <row r="4898">
      <c r="A4898" s="1" t="s">
        <v>9321</v>
      </c>
      <c r="B4898" s="4" t="s">
        <v>36</v>
      </c>
      <c r="C4898" s="4" t="s">
        <v>29</v>
      </c>
      <c r="D4898" s="4" t="s">
        <v>30</v>
      </c>
      <c r="E4898" s="4">
        <v>5.0</v>
      </c>
      <c r="F4898" s="4">
        <v>5.0</v>
      </c>
      <c r="G4898" s="4">
        <v>25.0</v>
      </c>
      <c r="H4898" s="5">
        <v>45108.0</v>
      </c>
      <c r="I4898" s="4">
        <f>IFERROR(__xludf.DUMMYFUNCTION("SPLIT(H4898,""/"")"),1.0)</f>
        <v>1</v>
      </c>
      <c r="J4898" s="4">
        <f>IFERROR(__xludf.DUMMYFUNCTION("""COMPUTED_VALUE"""),7.0)</f>
        <v>7</v>
      </c>
      <c r="K4898" s="4">
        <f>IFERROR(__xludf.DUMMYFUNCTION("""COMPUTED_VALUE"""),2023.0)</f>
        <v>2023</v>
      </c>
    </row>
    <row r="4899">
      <c r="A4899" s="1" t="s">
        <v>2056</v>
      </c>
      <c r="B4899" s="4" t="s">
        <v>36</v>
      </c>
      <c r="C4899" s="4" t="s">
        <v>30</v>
      </c>
      <c r="D4899" s="4" t="s">
        <v>39</v>
      </c>
      <c r="E4899" s="4">
        <v>5.0</v>
      </c>
      <c r="F4899" s="4">
        <v>5.0</v>
      </c>
      <c r="G4899" s="4">
        <v>25.0</v>
      </c>
      <c r="H4899" s="5">
        <v>45108.0</v>
      </c>
      <c r="I4899" s="4">
        <f>IFERROR(__xludf.DUMMYFUNCTION("SPLIT(H4899,""/"")"),1.0)</f>
        <v>1</v>
      </c>
      <c r="J4899" s="4">
        <f>IFERROR(__xludf.DUMMYFUNCTION("""COMPUTED_VALUE"""),7.0)</f>
        <v>7</v>
      </c>
      <c r="K4899" s="4">
        <f>IFERROR(__xludf.DUMMYFUNCTION("""COMPUTED_VALUE"""),2023.0)</f>
        <v>2023</v>
      </c>
    </row>
    <row r="4900">
      <c r="A4900" s="1" t="s">
        <v>8937</v>
      </c>
      <c r="B4900" s="4" t="s">
        <v>36</v>
      </c>
      <c r="C4900" s="4" t="s">
        <v>29</v>
      </c>
      <c r="D4900" s="4" t="s">
        <v>23</v>
      </c>
      <c r="E4900" s="4">
        <v>4.0</v>
      </c>
      <c r="F4900" s="4">
        <v>5.0</v>
      </c>
      <c r="G4900" s="4">
        <v>20.0</v>
      </c>
      <c r="H4900" s="5">
        <v>45108.0</v>
      </c>
      <c r="I4900" s="4">
        <f>IFERROR(__xludf.DUMMYFUNCTION("SPLIT(H4900,""/"")"),1.0)</f>
        <v>1</v>
      </c>
      <c r="J4900" s="4">
        <f>IFERROR(__xludf.DUMMYFUNCTION("""COMPUTED_VALUE"""),7.0)</f>
        <v>7</v>
      </c>
      <c r="K4900" s="4">
        <f>IFERROR(__xludf.DUMMYFUNCTION("""COMPUTED_VALUE"""),2023.0)</f>
        <v>2023</v>
      </c>
    </row>
    <row r="4901">
      <c r="A4901" s="1" t="s">
        <v>8582</v>
      </c>
      <c r="B4901" s="4" t="s">
        <v>36</v>
      </c>
      <c r="C4901" s="4" t="s">
        <v>24</v>
      </c>
      <c r="D4901" s="4" t="s">
        <v>30</v>
      </c>
      <c r="E4901" s="4">
        <v>2.0</v>
      </c>
      <c r="F4901" s="4">
        <v>5.0</v>
      </c>
      <c r="G4901" s="4">
        <v>10.0</v>
      </c>
      <c r="H4901" s="5">
        <v>45109.0</v>
      </c>
      <c r="I4901" s="4">
        <f>IFERROR(__xludf.DUMMYFUNCTION("SPLIT(H4901,""/"")"),2.0)</f>
        <v>2</v>
      </c>
      <c r="J4901" s="4">
        <f>IFERROR(__xludf.DUMMYFUNCTION("""COMPUTED_VALUE"""),7.0)</f>
        <v>7</v>
      </c>
      <c r="K4901" s="4">
        <f>IFERROR(__xludf.DUMMYFUNCTION("""COMPUTED_VALUE"""),2023.0)</f>
        <v>2023</v>
      </c>
    </row>
    <row r="4902">
      <c r="A4902" s="1" t="s">
        <v>369</v>
      </c>
      <c r="B4902" s="4" t="s">
        <v>36</v>
      </c>
      <c r="C4902" s="4" t="s">
        <v>24</v>
      </c>
      <c r="D4902" s="4" t="s">
        <v>23</v>
      </c>
      <c r="E4902" s="4">
        <v>5.0</v>
      </c>
      <c r="F4902" s="4">
        <v>5.0</v>
      </c>
      <c r="G4902" s="4">
        <v>25.0</v>
      </c>
      <c r="H4902" s="5">
        <v>45109.0</v>
      </c>
      <c r="I4902" s="4">
        <f>IFERROR(__xludf.DUMMYFUNCTION("SPLIT(H4902,""/"")"),2.0)</f>
        <v>2</v>
      </c>
      <c r="J4902" s="4">
        <f>IFERROR(__xludf.DUMMYFUNCTION("""COMPUTED_VALUE"""),7.0)</f>
        <v>7</v>
      </c>
      <c r="K4902" s="4">
        <f>IFERROR(__xludf.DUMMYFUNCTION("""COMPUTED_VALUE"""),2023.0)</f>
        <v>2023</v>
      </c>
    </row>
    <row r="4903">
      <c r="A4903" s="1" t="s">
        <v>3862</v>
      </c>
      <c r="B4903" s="4" t="s">
        <v>36</v>
      </c>
      <c r="C4903" s="4" t="s">
        <v>30</v>
      </c>
      <c r="D4903" s="4" t="s">
        <v>39</v>
      </c>
      <c r="E4903" s="4">
        <v>5.0</v>
      </c>
      <c r="F4903" s="4">
        <v>5.0</v>
      </c>
      <c r="G4903" s="4">
        <v>25.0</v>
      </c>
      <c r="H4903" s="5">
        <v>45110.0</v>
      </c>
      <c r="I4903" s="4">
        <f>IFERROR(__xludf.DUMMYFUNCTION("SPLIT(H4903,""/"")"),3.0)</f>
        <v>3</v>
      </c>
      <c r="J4903" s="4">
        <f>IFERROR(__xludf.DUMMYFUNCTION("""COMPUTED_VALUE"""),7.0)</f>
        <v>7</v>
      </c>
      <c r="K4903" s="4">
        <f>IFERROR(__xludf.DUMMYFUNCTION("""COMPUTED_VALUE"""),2023.0)</f>
        <v>2023</v>
      </c>
    </row>
    <row r="4904">
      <c r="A4904" s="1" t="s">
        <v>4994</v>
      </c>
      <c r="B4904" s="4" t="s">
        <v>36</v>
      </c>
      <c r="C4904" s="4" t="s">
        <v>24</v>
      </c>
      <c r="D4904" s="4" t="s">
        <v>30</v>
      </c>
      <c r="E4904" s="4">
        <v>5.0</v>
      </c>
      <c r="F4904" s="4">
        <v>5.0</v>
      </c>
      <c r="G4904" s="4">
        <v>25.0</v>
      </c>
      <c r="H4904" s="5">
        <v>45110.0</v>
      </c>
      <c r="I4904" s="4">
        <f>IFERROR(__xludf.DUMMYFUNCTION("SPLIT(H4904,""/"")"),3.0)</f>
        <v>3</v>
      </c>
      <c r="J4904" s="4">
        <f>IFERROR(__xludf.DUMMYFUNCTION("""COMPUTED_VALUE"""),7.0)</f>
        <v>7</v>
      </c>
      <c r="K4904" s="4">
        <f>IFERROR(__xludf.DUMMYFUNCTION("""COMPUTED_VALUE"""),2023.0)</f>
        <v>2023</v>
      </c>
    </row>
    <row r="4905">
      <c r="A4905" s="1" t="s">
        <v>3258</v>
      </c>
      <c r="B4905" s="4" t="s">
        <v>36</v>
      </c>
      <c r="C4905" s="4" t="s">
        <v>24</v>
      </c>
      <c r="D4905" s="4" t="s">
        <v>30</v>
      </c>
      <c r="E4905" s="4">
        <v>4.0</v>
      </c>
      <c r="F4905" s="4">
        <v>5.0</v>
      </c>
      <c r="G4905" s="4">
        <v>20.0</v>
      </c>
      <c r="H4905" s="5">
        <v>45111.0</v>
      </c>
      <c r="I4905" s="4">
        <f>IFERROR(__xludf.DUMMYFUNCTION("SPLIT(H4905,""/"")"),4.0)</f>
        <v>4</v>
      </c>
      <c r="J4905" s="4">
        <f>IFERROR(__xludf.DUMMYFUNCTION("""COMPUTED_VALUE"""),7.0)</f>
        <v>7</v>
      </c>
      <c r="K4905" s="4">
        <f>IFERROR(__xludf.DUMMYFUNCTION("""COMPUTED_VALUE"""),2023.0)</f>
        <v>2023</v>
      </c>
    </row>
    <row r="4906">
      <c r="A4906" s="1" t="s">
        <v>9369</v>
      </c>
      <c r="B4906" s="4" t="s">
        <v>36</v>
      </c>
      <c r="C4906" s="4" t="s">
        <v>29</v>
      </c>
      <c r="D4906" s="4" t="s">
        <v>28</v>
      </c>
      <c r="E4906" s="4">
        <v>2.0</v>
      </c>
      <c r="F4906" s="4">
        <v>5.0</v>
      </c>
      <c r="G4906" s="4">
        <v>10.0</v>
      </c>
      <c r="H4906" s="5">
        <v>45111.0</v>
      </c>
      <c r="I4906" s="4">
        <f>IFERROR(__xludf.DUMMYFUNCTION("SPLIT(H4906,""/"")"),4.0)</f>
        <v>4</v>
      </c>
      <c r="J4906" s="4">
        <f>IFERROR(__xludf.DUMMYFUNCTION("""COMPUTED_VALUE"""),7.0)</f>
        <v>7</v>
      </c>
      <c r="K4906" s="4">
        <f>IFERROR(__xludf.DUMMYFUNCTION("""COMPUTED_VALUE"""),2023.0)</f>
        <v>2023</v>
      </c>
    </row>
    <row r="4907">
      <c r="A4907" s="1" t="s">
        <v>9928</v>
      </c>
      <c r="B4907" s="4" t="s">
        <v>36</v>
      </c>
      <c r="C4907" s="4" t="s">
        <v>30</v>
      </c>
      <c r="D4907" s="4" t="s">
        <v>28</v>
      </c>
      <c r="E4907" s="4">
        <v>1.0</v>
      </c>
      <c r="F4907" s="4">
        <v>5.0</v>
      </c>
      <c r="G4907" s="4">
        <v>5.0</v>
      </c>
      <c r="H4907" s="5">
        <v>45112.0</v>
      </c>
      <c r="I4907" s="4">
        <f>IFERROR(__xludf.DUMMYFUNCTION("SPLIT(H4907,""/"")"),5.0)</f>
        <v>5</v>
      </c>
      <c r="J4907" s="4">
        <f>IFERROR(__xludf.DUMMYFUNCTION("""COMPUTED_VALUE"""),7.0)</f>
        <v>7</v>
      </c>
      <c r="K4907" s="4">
        <f>IFERROR(__xludf.DUMMYFUNCTION("""COMPUTED_VALUE"""),2023.0)</f>
        <v>2023</v>
      </c>
    </row>
    <row r="4908">
      <c r="A4908" s="1" t="s">
        <v>6969</v>
      </c>
      <c r="B4908" s="4" t="s">
        <v>36</v>
      </c>
      <c r="C4908" s="4" t="s">
        <v>29</v>
      </c>
      <c r="D4908" s="4" t="s">
        <v>30</v>
      </c>
      <c r="E4908" s="4">
        <v>5.0</v>
      </c>
      <c r="F4908" s="4">
        <v>5.0</v>
      </c>
      <c r="G4908" s="4">
        <v>25.0</v>
      </c>
      <c r="H4908" s="5">
        <v>45112.0</v>
      </c>
      <c r="I4908" s="4">
        <f>IFERROR(__xludf.DUMMYFUNCTION("SPLIT(H4908,""/"")"),5.0)</f>
        <v>5</v>
      </c>
      <c r="J4908" s="4">
        <f>IFERROR(__xludf.DUMMYFUNCTION("""COMPUTED_VALUE"""),7.0)</f>
        <v>7</v>
      </c>
      <c r="K4908" s="4">
        <f>IFERROR(__xludf.DUMMYFUNCTION("""COMPUTED_VALUE"""),2023.0)</f>
        <v>2023</v>
      </c>
    </row>
    <row r="4909">
      <c r="A4909" s="1" t="s">
        <v>9380</v>
      </c>
      <c r="B4909" s="4" t="s">
        <v>36</v>
      </c>
      <c r="C4909" s="4" t="s">
        <v>29</v>
      </c>
      <c r="D4909" s="4" t="s">
        <v>30</v>
      </c>
      <c r="E4909" s="4">
        <v>3.0</v>
      </c>
      <c r="F4909" s="4">
        <v>5.0</v>
      </c>
      <c r="G4909" s="4">
        <v>15.0</v>
      </c>
      <c r="H4909" s="5">
        <v>45112.0</v>
      </c>
      <c r="I4909" s="4">
        <f>IFERROR(__xludf.DUMMYFUNCTION("SPLIT(H4909,""/"")"),5.0)</f>
        <v>5</v>
      </c>
      <c r="J4909" s="4">
        <f>IFERROR(__xludf.DUMMYFUNCTION("""COMPUTED_VALUE"""),7.0)</f>
        <v>7</v>
      </c>
      <c r="K4909" s="4">
        <f>IFERROR(__xludf.DUMMYFUNCTION("""COMPUTED_VALUE"""),2023.0)</f>
        <v>2023</v>
      </c>
    </row>
    <row r="4910">
      <c r="A4910" s="1" t="s">
        <v>9566</v>
      </c>
      <c r="B4910" s="4" t="s">
        <v>36</v>
      </c>
      <c r="C4910" s="4" t="s">
        <v>24</v>
      </c>
      <c r="D4910" s="4" t="s">
        <v>39</v>
      </c>
      <c r="E4910" s="4">
        <v>5.0</v>
      </c>
      <c r="F4910" s="4">
        <v>5.0</v>
      </c>
      <c r="G4910" s="4">
        <v>25.0</v>
      </c>
      <c r="H4910" s="5">
        <v>45113.0</v>
      </c>
      <c r="I4910" s="4">
        <f>IFERROR(__xludf.DUMMYFUNCTION("SPLIT(H4910,""/"")"),6.0)</f>
        <v>6</v>
      </c>
      <c r="J4910" s="4">
        <f>IFERROR(__xludf.DUMMYFUNCTION("""COMPUTED_VALUE"""),7.0)</f>
        <v>7</v>
      </c>
      <c r="K4910" s="4">
        <f>IFERROR(__xludf.DUMMYFUNCTION("""COMPUTED_VALUE"""),2023.0)</f>
        <v>2023</v>
      </c>
    </row>
    <row r="4911">
      <c r="A4911" s="1" t="s">
        <v>2837</v>
      </c>
      <c r="B4911" s="4" t="s">
        <v>36</v>
      </c>
      <c r="C4911" s="4" t="s">
        <v>29</v>
      </c>
      <c r="D4911" s="4" t="s">
        <v>28</v>
      </c>
      <c r="E4911" s="4">
        <v>3.0</v>
      </c>
      <c r="F4911" s="4">
        <v>5.0</v>
      </c>
      <c r="G4911" s="4">
        <v>15.0</v>
      </c>
      <c r="H4911" s="5">
        <v>45113.0</v>
      </c>
      <c r="I4911" s="4">
        <f>IFERROR(__xludf.DUMMYFUNCTION("SPLIT(H4911,""/"")"),6.0)</f>
        <v>6</v>
      </c>
      <c r="J4911" s="4">
        <f>IFERROR(__xludf.DUMMYFUNCTION("""COMPUTED_VALUE"""),7.0)</f>
        <v>7</v>
      </c>
      <c r="K4911" s="4">
        <f>IFERROR(__xludf.DUMMYFUNCTION("""COMPUTED_VALUE"""),2023.0)</f>
        <v>2023</v>
      </c>
    </row>
    <row r="4912">
      <c r="A4912" s="1" t="s">
        <v>3229</v>
      </c>
      <c r="B4912" s="4" t="s">
        <v>36</v>
      </c>
      <c r="C4912" s="4" t="s">
        <v>30</v>
      </c>
      <c r="D4912" s="4" t="s">
        <v>23</v>
      </c>
      <c r="E4912" s="4">
        <v>3.0</v>
      </c>
      <c r="F4912" s="4">
        <v>5.0</v>
      </c>
      <c r="G4912" s="4">
        <v>15.0</v>
      </c>
      <c r="H4912" s="5">
        <v>45113.0</v>
      </c>
      <c r="I4912" s="4">
        <f>IFERROR(__xludf.DUMMYFUNCTION("SPLIT(H4912,""/"")"),6.0)</f>
        <v>6</v>
      </c>
      <c r="J4912" s="4">
        <f>IFERROR(__xludf.DUMMYFUNCTION("""COMPUTED_VALUE"""),7.0)</f>
        <v>7</v>
      </c>
      <c r="K4912" s="4">
        <f>IFERROR(__xludf.DUMMYFUNCTION("""COMPUTED_VALUE"""),2023.0)</f>
        <v>2023</v>
      </c>
    </row>
    <row r="4913">
      <c r="A4913" s="1" t="s">
        <v>9211</v>
      </c>
      <c r="B4913" s="4" t="s">
        <v>36</v>
      </c>
      <c r="C4913" s="4" t="s">
        <v>30</v>
      </c>
      <c r="D4913" s="4" t="s">
        <v>30</v>
      </c>
      <c r="E4913" s="4">
        <v>5.0</v>
      </c>
      <c r="F4913" s="4">
        <v>5.0</v>
      </c>
      <c r="G4913" s="4">
        <v>25.0</v>
      </c>
      <c r="H4913" s="5">
        <v>45114.0</v>
      </c>
      <c r="I4913" s="4">
        <f>IFERROR(__xludf.DUMMYFUNCTION("SPLIT(H4913,""/"")"),7.0)</f>
        <v>7</v>
      </c>
      <c r="J4913" s="4">
        <f>IFERROR(__xludf.DUMMYFUNCTION("""COMPUTED_VALUE"""),7.0)</f>
        <v>7</v>
      </c>
      <c r="K4913" s="4">
        <f>IFERROR(__xludf.DUMMYFUNCTION("""COMPUTED_VALUE"""),2023.0)</f>
        <v>2023</v>
      </c>
    </row>
    <row r="4914">
      <c r="A4914" s="1" t="s">
        <v>6639</v>
      </c>
      <c r="B4914" s="4" t="s">
        <v>36</v>
      </c>
      <c r="C4914" s="4" t="s">
        <v>24</v>
      </c>
      <c r="D4914" s="4" t="s">
        <v>23</v>
      </c>
      <c r="E4914" s="4">
        <v>3.0</v>
      </c>
      <c r="F4914" s="4">
        <v>5.0</v>
      </c>
      <c r="G4914" s="4">
        <v>15.0</v>
      </c>
      <c r="H4914" s="5">
        <v>45114.0</v>
      </c>
      <c r="I4914" s="4">
        <f>IFERROR(__xludf.DUMMYFUNCTION("SPLIT(H4914,""/"")"),7.0)</f>
        <v>7</v>
      </c>
      <c r="J4914" s="4">
        <f>IFERROR(__xludf.DUMMYFUNCTION("""COMPUTED_VALUE"""),7.0)</f>
        <v>7</v>
      </c>
      <c r="K4914" s="4">
        <f>IFERROR(__xludf.DUMMYFUNCTION("""COMPUTED_VALUE"""),2023.0)</f>
        <v>2023</v>
      </c>
    </row>
    <row r="4915">
      <c r="A4915" s="1" t="s">
        <v>7415</v>
      </c>
      <c r="B4915" s="4" t="s">
        <v>36</v>
      </c>
      <c r="C4915" s="4" t="s">
        <v>30</v>
      </c>
      <c r="D4915" s="4" t="s">
        <v>39</v>
      </c>
      <c r="E4915" s="4">
        <v>5.0</v>
      </c>
      <c r="F4915" s="4">
        <v>5.0</v>
      </c>
      <c r="G4915" s="4">
        <v>25.0</v>
      </c>
      <c r="H4915" s="5">
        <v>45114.0</v>
      </c>
      <c r="I4915" s="4">
        <f>IFERROR(__xludf.DUMMYFUNCTION("SPLIT(H4915,""/"")"),7.0)</f>
        <v>7</v>
      </c>
      <c r="J4915" s="4">
        <f>IFERROR(__xludf.DUMMYFUNCTION("""COMPUTED_VALUE"""),7.0)</f>
        <v>7</v>
      </c>
      <c r="K4915" s="4">
        <f>IFERROR(__xludf.DUMMYFUNCTION("""COMPUTED_VALUE"""),2023.0)</f>
        <v>2023</v>
      </c>
    </row>
    <row r="4916">
      <c r="A4916" s="1" t="s">
        <v>9151</v>
      </c>
      <c r="B4916" s="4" t="s">
        <v>36</v>
      </c>
      <c r="C4916" s="4" t="s">
        <v>29</v>
      </c>
      <c r="D4916" s="4" t="s">
        <v>23</v>
      </c>
      <c r="E4916" s="4">
        <v>1.0</v>
      </c>
      <c r="F4916" s="4">
        <v>5.0</v>
      </c>
      <c r="G4916" s="4">
        <v>5.0</v>
      </c>
      <c r="H4916" s="5">
        <v>45115.0</v>
      </c>
      <c r="I4916" s="4">
        <f>IFERROR(__xludf.DUMMYFUNCTION("SPLIT(H4916,""/"")"),8.0)</f>
        <v>8</v>
      </c>
      <c r="J4916" s="4">
        <f>IFERROR(__xludf.DUMMYFUNCTION("""COMPUTED_VALUE"""),7.0)</f>
        <v>7</v>
      </c>
      <c r="K4916" s="4">
        <f>IFERROR(__xludf.DUMMYFUNCTION("""COMPUTED_VALUE"""),2023.0)</f>
        <v>2023</v>
      </c>
    </row>
    <row r="4917">
      <c r="A4917" s="1" t="s">
        <v>8111</v>
      </c>
      <c r="B4917" s="4" t="s">
        <v>36</v>
      </c>
      <c r="C4917" s="4" t="s">
        <v>30</v>
      </c>
      <c r="D4917" s="4" t="s">
        <v>23</v>
      </c>
      <c r="E4917" s="4">
        <v>3.0</v>
      </c>
      <c r="F4917" s="4">
        <v>5.0</v>
      </c>
      <c r="G4917" s="4">
        <v>15.0</v>
      </c>
      <c r="H4917" s="5">
        <v>45115.0</v>
      </c>
      <c r="I4917" s="4">
        <f>IFERROR(__xludf.DUMMYFUNCTION("SPLIT(H4917,""/"")"),8.0)</f>
        <v>8</v>
      </c>
      <c r="J4917" s="4">
        <f>IFERROR(__xludf.DUMMYFUNCTION("""COMPUTED_VALUE"""),7.0)</f>
        <v>7</v>
      </c>
      <c r="K4917" s="4">
        <f>IFERROR(__xludf.DUMMYFUNCTION("""COMPUTED_VALUE"""),2023.0)</f>
        <v>2023</v>
      </c>
    </row>
    <row r="4918">
      <c r="A4918" s="1" t="s">
        <v>3613</v>
      </c>
      <c r="B4918" s="4" t="s">
        <v>36</v>
      </c>
      <c r="C4918" s="4" t="s">
        <v>30</v>
      </c>
      <c r="D4918" s="4" t="s">
        <v>39</v>
      </c>
      <c r="E4918" s="4">
        <v>5.0</v>
      </c>
      <c r="F4918" s="4">
        <v>5.0</v>
      </c>
      <c r="G4918" s="4">
        <v>25.0</v>
      </c>
      <c r="H4918" s="5">
        <v>45115.0</v>
      </c>
      <c r="I4918" s="4">
        <f>IFERROR(__xludf.DUMMYFUNCTION("SPLIT(H4918,""/"")"),8.0)</f>
        <v>8</v>
      </c>
      <c r="J4918" s="4">
        <f>IFERROR(__xludf.DUMMYFUNCTION("""COMPUTED_VALUE"""),7.0)</f>
        <v>7</v>
      </c>
      <c r="K4918" s="4">
        <f>IFERROR(__xludf.DUMMYFUNCTION("""COMPUTED_VALUE"""),2023.0)</f>
        <v>2023</v>
      </c>
    </row>
    <row r="4919">
      <c r="A4919" s="1" t="s">
        <v>9175</v>
      </c>
      <c r="B4919" s="4" t="s">
        <v>36</v>
      </c>
      <c r="C4919" s="4" t="s">
        <v>29</v>
      </c>
      <c r="D4919" s="4" t="s">
        <v>28</v>
      </c>
      <c r="E4919" s="4">
        <v>3.0</v>
      </c>
      <c r="F4919" s="4">
        <v>5.0</v>
      </c>
      <c r="G4919" s="4">
        <v>15.0</v>
      </c>
      <c r="H4919" s="5">
        <v>45116.0</v>
      </c>
      <c r="I4919" s="4">
        <f>IFERROR(__xludf.DUMMYFUNCTION("SPLIT(H4919,""/"")"),9.0)</f>
        <v>9</v>
      </c>
      <c r="J4919" s="4">
        <f>IFERROR(__xludf.DUMMYFUNCTION("""COMPUTED_VALUE"""),7.0)</f>
        <v>7</v>
      </c>
      <c r="K4919" s="4">
        <f>IFERROR(__xludf.DUMMYFUNCTION("""COMPUTED_VALUE"""),2023.0)</f>
        <v>2023</v>
      </c>
    </row>
    <row r="4920">
      <c r="A4920" s="1" t="s">
        <v>3947</v>
      </c>
      <c r="B4920" s="4" t="s">
        <v>36</v>
      </c>
      <c r="C4920" s="4" t="s">
        <v>29</v>
      </c>
      <c r="D4920" s="4" t="s">
        <v>39</v>
      </c>
      <c r="E4920" s="4">
        <v>3.0</v>
      </c>
      <c r="F4920" s="4">
        <v>5.0</v>
      </c>
      <c r="G4920" s="4">
        <v>15.0</v>
      </c>
      <c r="H4920" s="5">
        <v>45116.0</v>
      </c>
      <c r="I4920" s="4">
        <f>IFERROR(__xludf.DUMMYFUNCTION("SPLIT(H4920,""/"")"),9.0)</f>
        <v>9</v>
      </c>
      <c r="J4920" s="4">
        <f>IFERROR(__xludf.DUMMYFUNCTION("""COMPUTED_VALUE"""),7.0)</f>
        <v>7</v>
      </c>
      <c r="K4920" s="4">
        <f>IFERROR(__xludf.DUMMYFUNCTION("""COMPUTED_VALUE"""),2023.0)</f>
        <v>2023</v>
      </c>
    </row>
    <row r="4921">
      <c r="A4921" s="1" t="s">
        <v>6136</v>
      </c>
      <c r="B4921" s="4" t="s">
        <v>36</v>
      </c>
      <c r="C4921" s="4" t="s">
        <v>30</v>
      </c>
      <c r="D4921" s="4" t="s">
        <v>28</v>
      </c>
      <c r="E4921" s="4">
        <v>1.0</v>
      </c>
      <c r="F4921" s="4">
        <v>5.0</v>
      </c>
      <c r="G4921" s="4">
        <v>5.0</v>
      </c>
      <c r="H4921" s="5">
        <v>45116.0</v>
      </c>
      <c r="I4921" s="4">
        <f>IFERROR(__xludf.DUMMYFUNCTION("SPLIT(H4921,""/"")"),9.0)</f>
        <v>9</v>
      </c>
      <c r="J4921" s="4">
        <f>IFERROR(__xludf.DUMMYFUNCTION("""COMPUTED_VALUE"""),7.0)</f>
        <v>7</v>
      </c>
      <c r="K4921" s="4">
        <f>IFERROR(__xludf.DUMMYFUNCTION("""COMPUTED_VALUE"""),2023.0)</f>
        <v>2023</v>
      </c>
    </row>
    <row r="4922">
      <c r="A4922" s="1" t="s">
        <v>5210</v>
      </c>
      <c r="B4922" s="4" t="s">
        <v>36</v>
      </c>
      <c r="C4922" s="4" t="s">
        <v>24</v>
      </c>
      <c r="D4922" s="4" t="s">
        <v>39</v>
      </c>
      <c r="E4922" s="4">
        <v>1.0</v>
      </c>
      <c r="F4922" s="4">
        <v>5.0</v>
      </c>
      <c r="G4922" s="4">
        <v>5.0</v>
      </c>
      <c r="H4922" s="5">
        <v>45117.0</v>
      </c>
      <c r="I4922" s="4">
        <f>IFERROR(__xludf.DUMMYFUNCTION("SPLIT(H4922,""/"")"),10.0)</f>
        <v>10</v>
      </c>
      <c r="J4922" s="4">
        <f>IFERROR(__xludf.DUMMYFUNCTION("""COMPUTED_VALUE"""),7.0)</f>
        <v>7</v>
      </c>
      <c r="K4922" s="4">
        <f>IFERROR(__xludf.DUMMYFUNCTION("""COMPUTED_VALUE"""),2023.0)</f>
        <v>2023</v>
      </c>
    </row>
    <row r="4923">
      <c r="A4923" s="1" t="s">
        <v>9645</v>
      </c>
      <c r="B4923" s="4" t="s">
        <v>36</v>
      </c>
      <c r="C4923" s="4" t="s">
        <v>24</v>
      </c>
      <c r="D4923" s="4" t="s">
        <v>30</v>
      </c>
      <c r="E4923" s="4">
        <v>5.0</v>
      </c>
      <c r="F4923" s="4">
        <v>5.0</v>
      </c>
      <c r="G4923" s="4">
        <v>25.0</v>
      </c>
      <c r="H4923" s="5">
        <v>45117.0</v>
      </c>
      <c r="I4923" s="4">
        <f>IFERROR(__xludf.DUMMYFUNCTION("SPLIT(H4923,""/"")"),10.0)</f>
        <v>10</v>
      </c>
      <c r="J4923" s="4">
        <f>IFERROR(__xludf.DUMMYFUNCTION("""COMPUTED_VALUE"""),7.0)</f>
        <v>7</v>
      </c>
      <c r="K4923" s="4">
        <f>IFERROR(__xludf.DUMMYFUNCTION("""COMPUTED_VALUE"""),2023.0)</f>
        <v>2023</v>
      </c>
    </row>
    <row r="4924">
      <c r="A4924" s="1" t="s">
        <v>7544</v>
      </c>
      <c r="B4924" s="4" t="s">
        <v>36</v>
      </c>
      <c r="C4924" s="4" t="s">
        <v>24</v>
      </c>
      <c r="D4924" s="4" t="s">
        <v>39</v>
      </c>
      <c r="E4924" s="4">
        <v>2.0</v>
      </c>
      <c r="F4924" s="4">
        <v>5.0</v>
      </c>
      <c r="G4924" s="4">
        <v>10.0</v>
      </c>
      <c r="H4924" s="5">
        <v>45117.0</v>
      </c>
      <c r="I4924" s="4">
        <f>IFERROR(__xludf.DUMMYFUNCTION("SPLIT(H4924,""/"")"),10.0)</f>
        <v>10</v>
      </c>
      <c r="J4924" s="4">
        <f>IFERROR(__xludf.DUMMYFUNCTION("""COMPUTED_VALUE"""),7.0)</f>
        <v>7</v>
      </c>
      <c r="K4924" s="4">
        <f>IFERROR(__xludf.DUMMYFUNCTION("""COMPUTED_VALUE"""),2023.0)</f>
        <v>2023</v>
      </c>
    </row>
    <row r="4925">
      <c r="A4925" s="1" t="s">
        <v>8580</v>
      </c>
      <c r="B4925" s="4" t="s">
        <v>36</v>
      </c>
      <c r="C4925" s="4" t="s">
        <v>30</v>
      </c>
      <c r="D4925" s="4" t="s">
        <v>30</v>
      </c>
      <c r="E4925" s="4">
        <v>4.0</v>
      </c>
      <c r="F4925" s="4">
        <v>5.0</v>
      </c>
      <c r="G4925" s="4">
        <v>20.0</v>
      </c>
      <c r="H4925" s="5">
        <v>45119.0</v>
      </c>
      <c r="I4925" s="4">
        <f>IFERROR(__xludf.DUMMYFUNCTION("SPLIT(H4925,""/"")"),12.0)</f>
        <v>12</v>
      </c>
      <c r="J4925" s="4">
        <f>IFERROR(__xludf.DUMMYFUNCTION("""COMPUTED_VALUE"""),7.0)</f>
        <v>7</v>
      </c>
      <c r="K4925" s="4">
        <f>IFERROR(__xludf.DUMMYFUNCTION("""COMPUTED_VALUE"""),2023.0)</f>
        <v>2023</v>
      </c>
    </row>
    <row r="4926">
      <c r="A4926" s="1" t="s">
        <v>9416</v>
      </c>
      <c r="B4926" s="4" t="s">
        <v>36</v>
      </c>
      <c r="C4926" s="4" t="s">
        <v>24</v>
      </c>
      <c r="D4926" s="4" t="s">
        <v>39</v>
      </c>
      <c r="E4926" s="4">
        <v>2.0</v>
      </c>
      <c r="F4926" s="4">
        <v>5.0</v>
      </c>
      <c r="G4926" s="4">
        <v>10.0</v>
      </c>
      <c r="H4926" s="5">
        <v>45119.0</v>
      </c>
      <c r="I4926" s="4">
        <f>IFERROR(__xludf.DUMMYFUNCTION("SPLIT(H4926,""/"")"),12.0)</f>
        <v>12</v>
      </c>
      <c r="J4926" s="4">
        <f>IFERROR(__xludf.DUMMYFUNCTION("""COMPUTED_VALUE"""),7.0)</f>
        <v>7</v>
      </c>
      <c r="K4926" s="4">
        <f>IFERROR(__xludf.DUMMYFUNCTION("""COMPUTED_VALUE"""),2023.0)</f>
        <v>2023</v>
      </c>
    </row>
    <row r="4927">
      <c r="A4927" s="1" t="s">
        <v>4046</v>
      </c>
      <c r="B4927" s="4" t="s">
        <v>36</v>
      </c>
      <c r="C4927" s="4" t="s">
        <v>29</v>
      </c>
      <c r="D4927" s="4" t="s">
        <v>28</v>
      </c>
      <c r="E4927" s="4">
        <v>2.0</v>
      </c>
      <c r="F4927" s="4">
        <v>5.0</v>
      </c>
      <c r="G4927" s="4">
        <v>10.0</v>
      </c>
      <c r="H4927" s="5">
        <v>45120.0</v>
      </c>
      <c r="I4927" s="4">
        <f>IFERROR(__xludf.DUMMYFUNCTION("SPLIT(H4927,""/"")"),13.0)</f>
        <v>13</v>
      </c>
      <c r="J4927" s="4">
        <f>IFERROR(__xludf.DUMMYFUNCTION("""COMPUTED_VALUE"""),7.0)</f>
        <v>7</v>
      </c>
      <c r="K4927" s="4">
        <f>IFERROR(__xludf.DUMMYFUNCTION("""COMPUTED_VALUE"""),2023.0)</f>
        <v>2023</v>
      </c>
    </row>
    <row r="4928">
      <c r="A4928" s="1" t="s">
        <v>9004</v>
      </c>
      <c r="B4928" s="4" t="s">
        <v>36</v>
      </c>
      <c r="C4928" s="4" t="s">
        <v>24</v>
      </c>
      <c r="D4928" s="4" t="s">
        <v>23</v>
      </c>
      <c r="E4928" s="4">
        <v>5.0</v>
      </c>
      <c r="F4928" s="4">
        <v>5.0</v>
      </c>
      <c r="G4928" s="4">
        <v>25.0</v>
      </c>
      <c r="H4928" s="5">
        <v>45120.0</v>
      </c>
      <c r="I4928" s="4">
        <f>IFERROR(__xludf.DUMMYFUNCTION("SPLIT(H4928,""/"")"),13.0)</f>
        <v>13</v>
      </c>
      <c r="J4928" s="4">
        <f>IFERROR(__xludf.DUMMYFUNCTION("""COMPUTED_VALUE"""),7.0)</f>
        <v>7</v>
      </c>
      <c r="K4928" s="4">
        <f>IFERROR(__xludf.DUMMYFUNCTION("""COMPUTED_VALUE"""),2023.0)</f>
        <v>2023</v>
      </c>
    </row>
    <row r="4929">
      <c r="A4929" s="1" t="s">
        <v>4748</v>
      </c>
      <c r="B4929" s="4" t="s">
        <v>36</v>
      </c>
      <c r="C4929" s="4" t="s">
        <v>30</v>
      </c>
      <c r="D4929" s="4" t="s">
        <v>39</v>
      </c>
      <c r="E4929" s="4">
        <v>4.0</v>
      </c>
      <c r="F4929" s="4">
        <v>5.0</v>
      </c>
      <c r="G4929" s="4">
        <v>20.0</v>
      </c>
      <c r="H4929" s="5">
        <v>45120.0</v>
      </c>
      <c r="I4929" s="4">
        <f>IFERROR(__xludf.DUMMYFUNCTION("SPLIT(H4929,""/"")"),13.0)</f>
        <v>13</v>
      </c>
      <c r="J4929" s="4">
        <f>IFERROR(__xludf.DUMMYFUNCTION("""COMPUTED_VALUE"""),7.0)</f>
        <v>7</v>
      </c>
      <c r="K4929" s="4">
        <f>IFERROR(__xludf.DUMMYFUNCTION("""COMPUTED_VALUE"""),2023.0)</f>
        <v>2023</v>
      </c>
    </row>
    <row r="4930">
      <c r="A4930" s="1" t="s">
        <v>2559</v>
      </c>
      <c r="B4930" s="4" t="s">
        <v>36</v>
      </c>
      <c r="C4930" s="4" t="s">
        <v>30</v>
      </c>
      <c r="D4930" s="4" t="s">
        <v>30</v>
      </c>
      <c r="E4930" s="4">
        <v>1.0</v>
      </c>
      <c r="F4930" s="4">
        <v>5.0</v>
      </c>
      <c r="G4930" s="4">
        <v>5.0</v>
      </c>
      <c r="H4930" s="5">
        <v>45120.0</v>
      </c>
      <c r="I4930" s="4">
        <f>IFERROR(__xludf.DUMMYFUNCTION("SPLIT(H4930,""/"")"),13.0)</f>
        <v>13</v>
      </c>
      <c r="J4930" s="4">
        <f>IFERROR(__xludf.DUMMYFUNCTION("""COMPUTED_VALUE"""),7.0)</f>
        <v>7</v>
      </c>
      <c r="K4930" s="4">
        <f>IFERROR(__xludf.DUMMYFUNCTION("""COMPUTED_VALUE"""),2023.0)</f>
        <v>2023</v>
      </c>
    </row>
    <row r="4931">
      <c r="A4931" s="1" t="s">
        <v>1602</v>
      </c>
      <c r="B4931" s="4" t="s">
        <v>36</v>
      </c>
      <c r="C4931" s="4" t="s">
        <v>29</v>
      </c>
      <c r="D4931" s="4" t="s">
        <v>30</v>
      </c>
      <c r="E4931" s="4">
        <v>5.0</v>
      </c>
      <c r="F4931" s="4">
        <v>5.0</v>
      </c>
      <c r="G4931" s="4">
        <v>25.0</v>
      </c>
      <c r="H4931" s="5">
        <v>45121.0</v>
      </c>
      <c r="I4931" s="4">
        <f>IFERROR(__xludf.DUMMYFUNCTION("SPLIT(H4931,""/"")"),14.0)</f>
        <v>14</v>
      </c>
      <c r="J4931" s="4">
        <f>IFERROR(__xludf.DUMMYFUNCTION("""COMPUTED_VALUE"""),7.0)</f>
        <v>7</v>
      </c>
      <c r="K4931" s="4">
        <f>IFERROR(__xludf.DUMMYFUNCTION("""COMPUTED_VALUE"""),2023.0)</f>
        <v>2023</v>
      </c>
    </row>
    <row r="4932">
      <c r="A4932" s="1" t="s">
        <v>7803</v>
      </c>
      <c r="B4932" s="4" t="s">
        <v>36</v>
      </c>
      <c r="C4932" s="4" t="s">
        <v>24</v>
      </c>
      <c r="D4932" s="4" t="s">
        <v>39</v>
      </c>
      <c r="E4932" s="4">
        <v>3.0</v>
      </c>
      <c r="F4932" s="4">
        <v>5.0</v>
      </c>
      <c r="G4932" s="4">
        <v>15.0</v>
      </c>
      <c r="H4932" s="5">
        <v>45121.0</v>
      </c>
      <c r="I4932" s="4">
        <f>IFERROR(__xludf.DUMMYFUNCTION("SPLIT(H4932,""/"")"),14.0)</f>
        <v>14</v>
      </c>
      <c r="J4932" s="4">
        <f>IFERROR(__xludf.DUMMYFUNCTION("""COMPUTED_VALUE"""),7.0)</f>
        <v>7</v>
      </c>
      <c r="K4932" s="4">
        <f>IFERROR(__xludf.DUMMYFUNCTION("""COMPUTED_VALUE"""),2023.0)</f>
        <v>2023</v>
      </c>
    </row>
    <row r="4933">
      <c r="A4933" s="1" t="s">
        <v>9163</v>
      </c>
      <c r="B4933" s="4" t="s">
        <v>36</v>
      </c>
      <c r="C4933" s="4" t="s">
        <v>24</v>
      </c>
      <c r="D4933" s="4" t="s">
        <v>28</v>
      </c>
      <c r="E4933" s="4">
        <v>1.0</v>
      </c>
      <c r="F4933" s="4">
        <v>5.0</v>
      </c>
      <c r="G4933" s="4">
        <v>5.0</v>
      </c>
      <c r="H4933" s="5">
        <v>45122.0</v>
      </c>
      <c r="I4933" s="4">
        <f>IFERROR(__xludf.DUMMYFUNCTION("SPLIT(H4933,""/"")"),15.0)</f>
        <v>15</v>
      </c>
      <c r="J4933" s="4">
        <f>IFERROR(__xludf.DUMMYFUNCTION("""COMPUTED_VALUE"""),7.0)</f>
        <v>7</v>
      </c>
      <c r="K4933" s="4">
        <f>IFERROR(__xludf.DUMMYFUNCTION("""COMPUTED_VALUE"""),2023.0)</f>
        <v>2023</v>
      </c>
    </row>
    <row r="4934">
      <c r="A4934" s="1" t="s">
        <v>2899</v>
      </c>
      <c r="B4934" s="4" t="s">
        <v>36</v>
      </c>
      <c r="C4934" s="4" t="s">
        <v>29</v>
      </c>
      <c r="D4934" s="4" t="s">
        <v>39</v>
      </c>
      <c r="E4934" s="4">
        <v>4.0</v>
      </c>
      <c r="F4934" s="4">
        <v>5.0</v>
      </c>
      <c r="G4934" s="4">
        <v>20.0</v>
      </c>
      <c r="H4934" s="5">
        <v>45122.0</v>
      </c>
      <c r="I4934" s="4">
        <f>IFERROR(__xludf.DUMMYFUNCTION("SPLIT(H4934,""/"")"),15.0)</f>
        <v>15</v>
      </c>
      <c r="J4934" s="4">
        <f>IFERROR(__xludf.DUMMYFUNCTION("""COMPUTED_VALUE"""),7.0)</f>
        <v>7</v>
      </c>
      <c r="K4934" s="4">
        <f>IFERROR(__xludf.DUMMYFUNCTION("""COMPUTED_VALUE"""),2023.0)</f>
        <v>2023</v>
      </c>
    </row>
    <row r="4935">
      <c r="A4935" s="1" t="s">
        <v>6666</v>
      </c>
      <c r="B4935" s="4" t="s">
        <v>36</v>
      </c>
      <c r="C4935" s="4" t="s">
        <v>30</v>
      </c>
      <c r="D4935" s="4" t="s">
        <v>28</v>
      </c>
      <c r="E4935" s="4">
        <v>4.0</v>
      </c>
      <c r="F4935" s="4">
        <v>5.0</v>
      </c>
      <c r="G4935" s="4">
        <v>20.0</v>
      </c>
      <c r="H4935" s="5">
        <v>45123.0</v>
      </c>
      <c r="I4935" s="4">
        <f>IFERROR(__xludf.DUMMYFUNCTION("SPLIT(H4935,""/"")"),16.0)</f>
        <v>16</v>
      </c>
      <c r="J4935" s="4">
        <f>IFERROR(__xludf.DUMMYFUNCTION("""COMPUTED_VALUE"""),7.0)</f>
        <v>7</v>
      </c>
      <c r="K4935" s="4">
        <f>IFERROR(__xludf.DUMMYFUNCTION("""COMPUTED_VALUE"""),2023.0)</f>
        <v>2023</v>
      </c>
    </row>
    <row r="4936">
      <c r="A4936" s="1" t="s">
        <v>2322</v>
      </c>
      <c r="B4936" s="4" t="s">
        <v>36</v>
      </c>
      <c r="C4936" s="4" t="s">
        <v>30</v>
      </c>
      <c r="D4936" s="4" t="s">
        <v>30</v>
      </c>
      <c r="E4936" s="4">
        <v>5.0</v>
      </c>
      <c r="F4936" s="4">
        <v>5.0</v>
      </c>
      <c r="G4936" s="4">
        <v>25.0</v>
      </c>
      <c r="H4936" s="5">
        <v>45123.0</v>
      </c>
      <c r="I4936" s="4">
        <f>IFERROR(__xludf.DUMMYFUNCTION("SPLIT(H4936,""/"")"),16.0)</f>
        <v>16</v>
      </c>
      <c r="J4936" s="4">
        <f>IFERROR(__xludf.DUMMYFUNCTION("""COMPUTED_VALUE"""),7.0)</f>
        <v>7</v>
      </c>
      <c r="K4936" s="4">
        <f>IFERROR(__xludf.DUMMYFUNCTION("""COMPUTED_VALUE"""),2023.0)</f>
        <v>2023</v>
      </c>
    </row>
    <row r="4937">
      <c r="A4937" s="1" t="s">
        <v>2335</v>
      </c>
      <c r="B4937" s="4" t="s">
        <v>36</v>
      </c>
      <c r="C4937" s="4" t="s">
        <v>24</v>
      </c>
      <c r="D4937" s="4" t="s">
        <v>30</v>
      </c>
      <c r="E4937" s="4">
        <v>5.0</v>
      </c>
      <c r="F4937" s="4">
        <v>5.0</v>
      </c>
      <c r="G4937" s="4">
        <v>25.0</v>
      </c>
      <c r="H4937" s="5">
        <v>45123.0</v>
      </c>
      <c r="I4937" s="4">
        <f>IFERROR(__xludf.DUMMYFUNCTION("SPLIT(H4937,""/"")"),16.0)</f>
        <v>16</v>
      </c>
      <c r="J4937" s="4">
        <f>IFERROR(__xludf.DUMMYFUNCTION("""COMPUTED_VALUE"""),7.0)</f>
        <v>7</v>
      </c>
      <c r="K4937" s="4">
        <f>IFERROR(__xludf.DUMMYFUNCTION("""COMPUTED_VALUE"""),2023.0)</f>
        <v>2023</v>
      </c>
    </row>
    <row r="4938">
      <c r="A4938" s="1" t="s">
        <v>7641</v>
      </c>
      <c r="B4938" s="4" t="s">
        <v>36</v>
      </c>
      <c r="C4938" s="4" t="s">
        <v>30</v>
      </c>
      <c r="D4938" s="4" t="s">
        <v>39</v>
      </c>
      <c r="E4938" s="4">
        <v>4.0</v>
      </c>
      <c r="F4938" s="4">
        <v>5.0</v>
      </c>
      <c r="G4938" s="4">
        <v>20.0</v>
      </c>
      <c r="H4938" s="5">
        <v>45123.0</v>
      </c>
      <c r="I4938" s="4">
        <f>IFERROR(__xludf.DUMMYFUNCTION("SPLIT(H4938,""/"")"),16.0)</f>
        <v>16</v>
      </c>
      <c r="J4938" s="4">
        <f>IFERROR(__xludf.DUMMYFUNCTION("""COMPUTED_VALUE"""),7.0)</f>
        <v>7</v>
      </c>
      <c r="K4938" s="4">
        <f>IFERROR(__xludf.DUMMYFUNCTION("""COMPUTED_VALUE"""),2023.0)</f>
        <v>2023</v>
      </c>
    </row>
    <row r="4939">
      <c r="A4939" s="1" t="s">
        <v>7972</v>
      </c>
      <c r="B4939" s="4" t="s">
        <v>36</v>
      </c>
      <c r="C4939" s="4" t="s">
        <v>24</v>
      </c>
      <c r="D4939" s="4" t="s">
        <v>39</v>
      </c>
      <c r="E4939" s="4">
        <v>5.0</v>
      </c>
      <c r="F4939" s="4">
        <v>5.0</v>
      </c>
      <c r="G4939" s="4">
        <v>25.0</v>
      </c>
      <c r="H4939" s="5">
        <v>45124.0</v>
      </c>
      <c r="I4939" s="4">
        <f>IFERROR(__xludf.DUMMYFUNCTION("SPLIT(H4939,""/"")"),17.0)</f>
        <v>17</v>
      </c>
      <c r="J4939" s="4">
        <f>IFERROR(__xludf.DUMMYFUNCTION("""COMPUTED_VALUE"""),7.0)</f>
        <v>7</v>
      </c>
      <c r="K4939" s="4">
        <f>IFERROR(__xludf.DUMMYFUNCTION("""COMPUTED_VALUE"""),2023.0)</f>
        <v>2023</v>
      </c>
    </row>
    <row r="4940">
      <c r="A4940" s="1" t="s">
        <v>5036</v>
      </c>
      <c r="B4940" s="4" t="s">
        <v>36</v>
      </c>
      <c r="C4940" s="4" t="s">
        <v>24</v>
      </c>
      <c r="D4940" s="4" t="s">
        <v>28</v>
      </c>
      <c r="E4940" s="4">
        <v>2.0</v>
      </c>
      <c r="F4940" s="4">
        <v>5.0</v>
      </c>
      <c r="G4940" s="4">
        <v>10.0</v>
      </c>
      <c r="H4940" s="5">
        <v>45124.0</v>
      </c>
      <c r="I4940" s="4">
        <f>IFERROR(__xludf.DUMMYFUNCTION("SPLIT(H4940,""/"")"),17.0)</f>
        <v>17</v>
      </c>
      <c r="J4940" s="4">
        <f>IFERROR(__xludf.DUMMYFUNCTION("""COMPUTED_VALUE"""),7.0)</f>
        <v>7</v>
      </c>
      <c r="K4940" s="4">
        <f>IFERROR(__xludf.DUMMYFUNCTION("""COMPUTED_VALUE"""),2023.0)</f>
        <v>2023</v>
      </c>
    </row>
    <row r="4941">
      <c r="A4941" s="1" t="s">
        <v>2080</v>
      </c>
      <c r="B4941" s="4" t="s">
        <v>36</v>
      </c>
      <c r="C4941" s="4" t="s">
        <v>24</v>
      </c>
      <c r="D4941" s="4" t="s">
        <v>39</v>
      </c>
      <c r="E4941" s="4">
        <v>1.0</v>
      </c>
      <c r="F4941" s="4">
        <v>5.0</v>
      </c>
      <c r="G4941" s="4">
        <v>5.0</v>
      </c>
      <c r="H4941" s="5">
        <v>45125.0</v>
      </c>
      <c r="I4941" s="4">
        <f>IFERROR(__xludf.DUMMYFUNCTION("SPLIT(H4941,""/"")"),18.0)</f>
        <v>18</v>
      </c>
      <c r="J4941" s="4">
        <f>IFERROR(__xludf.DUMMYFUNCTION("""COMPUTED_VALUE"""),7.0)</f>
        <v>7</v>
      </c>
      <c r="K4941" s="4">
        <f>IFERROR(__xludf.DUMMYFUNCTION("""COMPUTED_VALUE"""),2023.0)</f>
        <v>2023</v>
      </c>
    </row>
    <row r="4942">
      <c r="A4942" s="1" t="s">
        <v>1080</v>
      </c>
      <c r="B4942" s="4" t="s">
        <v>36</v>
      </c>
      <c r="C4942" s="4" t="s">
        <v>24</v>
      </c>
      <c r="D4942" s="4" t="s">
        <v>28</v>
      </c>
      <c r="E4942" s="4">
        <v>3.0</v>
      </c>
      <c r="F4942" s="4">
        <v>5.0</v>
      </c>
      <c r="G4942" s="4">
        <v>15.0</v>
      </c>
      <c r="H4942" s="5">
        <v>45125.0</v>
      </c>
      <c r="I4942" s="4">
        <f>IFERROR(__xludf.DUMMYFUNCTION("SPLIT(H4942,""/"")"),18.0)</f>
        <v>18</v>
      </c>
      <c r="J4942" s="4">
        <f>IFERROR(__xludf.DUMMYFUNCTION("""COMPUTED_VALUE"""),7.0)</f>
        <v>7</v>
      </c>
      <c r="K4942" s="4">
        <f>IFERROR(__xludf.DUMMYFUNCTION("""COMPUTED_VALUE"""),2023.0)</f>
        <v>2023</v>
      </c>
    </row>
    <row r="4943">
      <c r="A4943" s="1" t="s">
        <v>2179</v>
      </c>
      <c r="B4943" s="4" t="s">
        <v>36</v>
      </c>
      <c r="C4943" s="4" t="s">
        <v>30</v>
      </c>
      <c r="D4943" s="4" t="s">
        <v>28</v>
      </c>
      <c r="E4943" s="4">
        <v>3.0</v>
      </c>
      <c r="F4943" s="4">
        <v>5.0</v>
      </c>
      <c r="G4943" s="4">
        <v>15.0</v>
      </c>
      <c r="H4943" s="5">
        <v>45125.0</v>
      </c>
      <c r="I4943" s="4">
        <f>IFERROR(__xludf.DUMMYFUNCTION("SPLIT(H4943,""/"")"),18.0)</f>
        <v>18</v>
      </c>
      <c r="J4943" s="4">
        <f>IFERROR(__xludf.DUMMYFUNCTION("""COMPUTED_VALUE"""),7.0)</f>
        <v>7</v>
      </c>
      <c r="K4943" s="4">
        <f>IFERROR(__xludf.DUMMYFUNCTION("""COMPUTED_VALUE"""),2023.0)</f>
        <v>2023</v>
      </c>
    </row>
    <row r="4944">
      <c r="A4944" s="1" t="s">
        <v>1204</v>
      </c>
      <c r="B4944" s="4" t="s">
        <v>36</v>
      </c>
      <c r="C4944" s="4" t="s">
        <v>24</v>
      </c>
      <c r="D4944" s="4" t="s">
        <v>30</v>
      </c>
      <c r="E4944" s="4">
        <v>5.0</v>
      </c>
      <c r="F4944" s="4">
        <v>5.0</v>
      </c>
      <c r="G4944" s="4">
        <v>25.0</v>
      </c>
      <c r="H4944" s="5">
        <v>45125.0</v>
      </c>
      <c r="I4944" s="4">
        <f>IFERROR(__xludf.DUMMYFUNCTION("SPLIT(H4944,""/"")"),18.0)</f>
        <v>18</v>
      </c>
      <c r="J4944" s="4">
        <f>IFERROR(__xludf.DUMMYFUNCTION("""COMPUTED_VALUE"""),7.0)</f>
        <v>7</v>
      </c>
      <c r="K4944" s="4">
        <f>IFERROR(__xludf.DUMMYFUNCTION("""COMPUTED_VALUE"""),2023.0)</f>
        <v>2023</v>
      </c>
    </row>
    <row r="4945">
      <c r="A4945" s="1" t="s">
        <v>8418</v>
      </c>
      <c r="B4945" s="4" t="s">
        <v>36</v>
      </c>
      <c r="C4945" s="4" t="s">
        <v>30</v>
      </c>
      <c r="D4945" s="4" t="s">
        <v>39</v>
      </c>
      <c r="E4945" s="4">
        <v>4.0</v>
      </c>
      <c r="F4945" s="4">
        <v>5.0</v>
      </c>
      <c r="G4945" s="4">
        <v>20.0</v>
      </c>
      <c r="H4945" s="5">
        <v>45126.0</v>
      </c>
      <c r="I4945" s="4">
        <f>IFERROR(__xludf.DUMMYFUNCTION("SPLIT(H4945,""/"")"),19.0)</f>
        <v>19</v>
      </c>
      <c r="J4945" s="4">
        <f>IFERROR(__xludf.DUMMYFUNCTION("""COMPUTED_VALUE"""),7.0)</f>
        <v>7</v>
      </c>
      <c r="K4945" s="4">
        <f>IFERROR(__xludf.DUMMYFUNCTION("""COMPUTED_VALUE"""),2023.0)</f>
        <v>2023</v>
      </c>
    </row>
    <row r="4946">
      <c r="A4946" s="1" t="s">
        <v>2387</v>
      </c>
      <c r="B4946" s="4" t="s">
        <v>36</v>
      </c>
      <c r="C4946" s="4" t="s">
        <v>30</v>
      </c>
      <c r="D4946" s="4" t="s">
        <v>39</v>
      </c>
      <c r="E4946" s="4">
        <v>3.0</v>
      </c>
      <c r="F4946" s="4">
        <v>5.0</v>
      </c>
      <c r="G4946" s="4">
        <v>15.0</v>
      </c>
      <c r="H4946" s="5">
        <v>45126.0</v>
      </c>
      <c r="I4946" s="4">
        <f>IFERROR(__xludf.DUMMYFUNCTION("SPLIT(H4946,""/"")"),19.0)</f>
        <v>19</v>
      </c>
      <c r="J4946" s="4">
        <f>IFERROR(__xludf.DUMMYFUNCTION("""COMPUTED_VALUE"""),7.0)</f>
        <v>7</v>
      </c>
      <c r="K4946" s="4">
        <f>IFERROR(__xludf.DUMMYFUNCTION("""COMPUTED_VALUE"""),2023.0)</f>
        <v>2023</v>
      </c>
    </row>
    <row r="4947">
      <c r="A4947" s="1" t="s">
        <v>6373</v>
      </c>
      <c r="B4947" s="4" t="s">
        <v>36</v>
      </c>
      <c r="C4947" s="4" t="s">
        <v>29</v>
      </c>
      <c r="D4947" s="4" t="s">
        <v>23</v>
      </c>
      <c r="E4947" s="4">
        <v>4.0</v>
      </c>
      <c r="F4947" s="4">
        <v>5.0</v>
      </c>
      <c r="G4947" s="4">
        <v>20.0</v>
      </c>
      <c r="H4947" s="5">
        <v>45126.0</v>
      </c>
      <c r="I4947" s="4">
        <f>IFERROR(__xludf.DUMMYFUNCTION("SPLIT(H4947,""/"")"),19.0)</f>
        <v>19</v>
      </c>
      <c r="J4947" s="4">
        <f>IFERROR(__xludf.DUMMYFUNCTION("""COMPUTED_VALUE"""),7.0)</f>
        <v>7</v>
      </c>
      <c r="K4947" s="4">
        <f>IFERROR(__xludf.DUMMYFUNCTION("""COMPUTED_VALUE"""),2023.0)</f>
        <v>2023</v>
      </c>
    </row>
    <row r="4948">
      <c r="A4948" s="1" t="s">
        <v>8638</v>
      </c>
      <c r="B4948" s="4" t="s">
        <v>36</v>
      </c>
      <c r="C4948" s="4" t="s">
        <v>29</v>
      </c>
      <c r="D4948" s="4" t="s">
        <v>23</v>
      </c>
      <c r="E4948" s="4">
        <v>5.0</v>
      </c>
      <c r="F4948" s="4">
        <v>5.0</v>
      </c>
      <c r="G4948" s="4">
        <v>25.0</v>
      </c>
      <c r="H4948" s="5">
        <v>45127.0</v>
      </c>
      <c r="I4948" s="4">
        <f>IFERROR(__xludf.DUMMYFUNCTION("SPLIT(H4948,""/"")"),20.0)</f>
        <v>20</v>
      </c>
      <c r="J4948" s="4">
        <f>IFERROR(__xludf.DUMMYFUNCTION("""COMPUTED_VALUE"""),7.0)</f>
        <v>7</v>
      </c>
      <c r="K4948" s="4">
        <f>IFERROR(__xludf.DUMMYFUNCTION("""COMPUTED_VALUE"""),2023.0)</f>
        <v>2023</v>
      </c>
    </row>
    <row r="4949">
      <c r="A4949" s="1" t="s">
        <v>8854</v>
      </c>
      <c r="B4949" s="4" t="s">
        <v>36</v>
      </c>
      <c r="C4949" s="4" t="s">
        <v>30</v>
      </c>
      <c r="D4949" s="4" t="s">
        <v>30</v>
      </c>
      <c r="E4949" s="4">
        <v>4.0</v>
      </c>
      <c r="F4949" s="4">
        <v>5.0</v>
      </c>
      <c r="G4949" s="4">
        <v>20.0</v>
      </c>
      <c r="H4949" s="5">
        <v>45127.0</v>
      </c>
      <c r="I4949" s="4">
        <f>IFERROR(__xludf.DUMMYFUNCTION("SPLIT(H4949,""/"")"),20.0)</f>
        <v>20</v>
      </c>
      <c r="J4949" s="4">
        <f>IFERROR(__xludf.DUMMYFUNCTION("""COMPUTED_VALUE"""),7.0)</f>
        <v>7</v>
      </c>
      <c r="K4949" s="4">
        <f>IFERROR(__xludf.DUMMYFUNCTION("""COMPUTED_VALUE"""),2023.0)</f>
        <v>2023</v>
      </c>
    </row>
    <row r="4950">
      <c r="A4950" s="1" t="s">
        <v>4242</v>
      </c>
      <c r="B4950" s="4" t="s">
        <v>36</v>
      </c>
      <c r="C4950" s="4" t="s">
        <v>29</v>
      </c>
      <c r="D4950" s="4" t="s">
        <v>30</v>
      </c>
      <c r="E4950" s="4">
        <v>2.0</v>
      </c>
      <c r="F4950" s="4">
        <v>5.0</v>
      </c>
      <c r="G4950" s="4">
        <v>10.0</v>
      </c>
      <c r="H4950" s="5">
        <v>45127.0</v>
      </c>
      <c r="I4950" s="4">
        <f>IFERROR(__xludf.DUMMYFUNCTION("SPLIT(H4950,""/"")"),20.0)</f>
        <v>20</v>
      </c>
      <c r="J4950" s="4">
        <f>IFERROR(__xludf.DUMMYFUNCTION("""COMPUTED_VALUE"""),7.0)</f>
        <v>7</v>
      </c>
      <c r="K4950" s="4">
        <f>IFERROR(__xludf.DUMMYFUNCTION("""COMPUTED_VALUE"""),2023.0)</f>
        <v>2023</v>
      </c>
    </row>
    <row r="4951">
      <c r="A4951" s="1" t="s">
        <v>8197</v>
      </c>
      <c r="B4951" s="4" t="s">
        <v>36</v>
      </c>
      <c r="C4951" s="4" t="s">
        <v>29</v>
      </c>
      <c r="D4951" s="4" t="s">
        <v>39</v>
      </c>
      <c r="E4951" s="4">
        <v>4.0</v>
      </c>
      <c r="F4951" s="4">
        <v>5.0</v>
      </c>
      <c r="G4951" s="4">
        <v>20.0</v>
      </c>
      <c r="H4951" s="5">
        <v>45127.0</v>
      </c>
      <c r="I4951" s="4">
        <f>IFERROR(__xludf.DUMMYFUNCTION("SPLIT(H4951,""/"")"),20.0)</f>
        <v>20</v>
      </c>
      <c r="J4951" s="4">
        <f>IFERROR(__xludf.DUMMYFUNCTION("""COMPUTED_VALUE"""),7.0)</f>
        <v>7</v>
      </c>
      <c r="K4951" s="4">
        <f>IFERROR(__xludf.DUMMYFUNCTION("""COMPUTED_VALUE"""),2023.0)</f>
        <v>2023</v>
      </c>
    </row>
    <row r="4952">
      <c r="A4952" s="1" t="s">
        <v>1991</v>
      </c>
      <c r="B4952" s="4" t="s">
        <v>36</v>
      </c>
      <c r="C4952" s="4" t="s">
        <v>29</v>
      </c>
      <c r="D4952" s="4" t="s">
        <v>28</v>
      </c>
      <c r="E4952" s="4">
        <v>2.0</v>
      </c>
      <c r="F4952" s="4">
        <v>5.0</v>
      </c>
      <c r="G4952" s="4">
        <v>10.0</v>
      </c>
      <c r="H4952" s="5">
        <v>45128.0</v>
      </c>
      <c r="I4952" s="4">
        <f>IFERROR(__xludf.DUMMYFUNCTION("SPLIT(H4952,""/"")"),21.0)</f>
        <v>21</v>
      </c>
      <c r="J4952" s="4">
        <f>IFERROR(__xludf.DUMMYFUNCTION("""COMPUTED_VALUE"""),7.0)</f>
        <v>7</v>
      </c>
      <c r="K4952" s="4">
        <f>IFERROR(__xludf.DUMMYFUNCTION("""COMPUTED_VALUE"""),2023.0)</f>
        <v>2023</v>
      </c>
    </row>
    <row r="4953">
      <c r="A4953" s="1" t="s">
        <v>7891</v>
      </c>
      <c r="B4953" s="4" t="s">
        <v>36</v>
      </c>
      <c r="C4953" s="4" t="s">
        <v>29</v>
      </c>
      <c r="D4953" s="4" t="s">
        <v>39</v>
      </c>
      <c r="E4953" s="4">
        <v>1.0</v>
      </c>
      <c r="F4953" s="4">
        <v>5.0</v>
      </c>
      <c r="G4953" s="4">
        <v>5.0</v>
      </c>
      <c r="H4953" s="5">
        <v>45128.0</v>
      </c>
      <c r="I4953" s="4">
        <f>IFERROR(__xludf.DUMMYFUNCTION("SPLIT(H4953,""/"")"),21.0)</f>
        <v>21</v>
      </c>
      <c r="J4953" s="4">
        <f>IFERROR(__xludf.DUMMYFUNCTION("""COMPUTED_VALUE"""),7.0)</f>
        <v>7</v>
      </c>
      <c r="K4953" s="4">
        <f>IFERROR(__xludf.DUMMYFUNCTION("""COMPUTED_VALUE"""),2023.0)</f>
        <v>2023</v>
      </c>
    </row>
    <row r="4954">
      <c r="A4954" s="1" t="s">
        <v>9488</v>
      </c>
      <c r="B4954" s="4" t="s">
        <v>36</v>
      </c>
      <c r="C4954" s="4" t="s">
        <v>30</v>
      </c>
      <c r="D4954" s="4" t="s">
        <v>28</v>
      </c>
      <c r="E4954" s="4">
        <v>4.0</v>
      </c>
      <c r="F4954" s="4">
        <v>5.0</v>
      </c>
      <c r="G4954" s="4">
        <v>20.0</v>
      </c>
      <c r="H4954" s="5">
        <v>45128.0</v>
      </c>
      <c r="I4954" s="4">
        <f>IFERROR(__xludf.DUMMYFUNCTION("SPLIT(H4954,""/"")"),21.0)</f>
        <v>21</v>
      </c>
      <c r="J4954" s="4">
        <f>IFERROR(__xludf.DUMMYFUNCTION("""COMPUTED_VALUE"""),7.0)</f>
        <v>7</v>
      </c>
      <c r="K4954" s="4">
        <f>IFERROR(__xludf.DUMMYFUNCTION("""COMPUTED_VALUE"""),2023.0)</f>
        <v>2023</v>
      </c>
    </row>
    <row r="4955">
      <c r="A4955" s="1" t="s">
        <v>6664</v>
      </c>
      <c r="B4955" s="4" t="s">
        <v>36</v>
      </c>
      <c r="C4955" s="4" t="s">
        <v>29</v>
      </c>
      <c r="D4955" s="4" t="s">
        <v>28</v>
      </c>
      <c r="E4955" s="4">
        <v>4.0</v>
      </c>
      <c r="F4955" s="4">
        <v>5.0</v>
      </c>
      <c r="G4955" s="4">
        <v>20.0</v>
      </c>
      <c r="H4955" s="5">
        <v>45128.0</v>
      </c>
      <c r="I4955" s="4">
        <f>IFERROR(__xludf.DUMMYFUNCTION("SPLIT(H4955,""/"")"),21.0)</f>
        <v>21</v>
      </c>
      <c r="J4955" s="4">
        <f>IFERROR(__xludf.DUMMYFUNCTION("""COMPUTED_VALUE"""),7.0)</f>
        <v>7</v>
      </c>
      <c r="K4955" s="4">
        <f>IFERROR(__xludf.DUMMYFUNCTION("""COMPUTED_VALUE"""),2023.0)</f>
        <v>2023</v>
      </c>
    </row>
    <row r="4956">
      <c r="A4956" s="1" t="s">
        <v>7085</v>
      </c>
      <c r="B4956" s="4" t="s">
        <v>36</v>
      </c>
      <c r="C4956" s="4" t="s">
        <v>29</v>
      </c>
      <c r="D4956" s="4" t="s">
        <v>23</v>
      </c>
      <c r="E4956" s="4">
        <v>3.0</v>
      </c>
      <c r="F4956" s="4">
        <v>5.0</v>
      </c>
      <c r="G4956" s="4">
        <v>15.0</v>
      </c>
      <c r="H4956" s="5">
        <v>45129.0</v>
      </c>
      <c r="I4956" s="4">
        <f>IFERROR(__xludf.DUMMYFUNCTION("SPLIT(H4956,""/"")"),22.0)</f>
        <v>22</v>
      </c>
      <c r="J4956" s="4">
        <f>IFERROR(__xludf.DUMMYFUNCTION("""COMPUTED_VALUE"""),7.0)</f>
        <v>7</v>
      </c>
      <c r="K4956" s="4">
        <f>IFERROR(__xludf.DUMMYFUNCTION("""COMPUTED_VALUE"""),2023.0)</f>
        <v>2023</v>
      </c>
    </row>
    <row r="4957">
      <c r="A4957" s="1" t="s">
        <v>222</v>
      </c>
      <c r="B4957" s="4" t="s">
        <v>36</v>
      </c>
      <c r="C4957" s="4" t="s">
        <v>30</v>
      </c>
      <c r="D4957" s="4" t="s">
        <v>28</v>
      </c>
      <c r="E4957" s="4">
        <v>1.0</v>
      </c>
      <c r="F4957" s="4">
        <v>5.0</v>
      </c>
      <c r="G4957" s="4">
        <v>5.0</v>
      </c>
      <c r="H4957" s="5">
        <v>45129.0</v>
      </c>
      <c r="I4957" s="4">
        <f>IFERROR(__xludf.DUMMYFUNCTION("SPLIT(H4957,""/"")"),22.0)</f>
        <v>22</v>
      </c>
      <c r="J4957" s="4">
        <f>IFERROR(__xludf.DUMMYFUNCTION("""COMPUTED_VALUE"""),7.0)</f>
        <v>7</v>
      </c>
      <c r="K4957" s="4">
        <f>IFERROR(__xludf.DUMMYFUNCTION("""COMPUTED_VALUE"""),2023.0)</f>
        <v>2023</v>
      </c>
    </row>
    <row r="4958">
      <c r="A4958" s="1" t="s">
        <v>1160</v>
      </c>
      <c r="B4958" s="4" t="s">
        <v>36</v>
      </c>
      <c r="C4958" s="4" t="s">
        <v>29</v>
      </c>
      <c r="D4958" s="4" t="s">
        <v>28</v>
      </c>
      <c r="E4958" s="4">
        <v>1.0</v>
      </c>
      <c r="F4958" s="4">
        <v>5.0</v>
      </c>
      <c r="G4958" s="4">
        <v>5.0</v>
      </c>
      <c r="H4958" s="5">
        <v>45129.0</v>
      </c>
      <c r="I4958" s="4">
        <f>IFERROR(__xludf.DUMMYFUNCTION("SPLIT(H4958,""/"")"),22.0)</f>
        <v>22</v>
      </c>
      <c r="J4958" s="4">
        <f>IFERROR(__xludf.DUMMYFUNCTION("""COMPUTED_VALUE"""),7.0)</f>
        <v>7</v>
      </c>
      <c r="K4958" s="4">
        <f>IFERROR(__xludf.DUMMYFUNCTION("""COMPUTED_VALUE"""),2023.0)</f>
        <v>2023</v>
      </c>
    </row>
    <row r="4959">
      <c r="A4959" s="1" t="s">
        <v>3027</v>
      </c>
      <c r="B4959" s="4" t="s">
        <v>36</v>
      </c>
      <c r="C4959" s="4" t="s">
        <v>24</v>
      </c>
      <c r="D4959" s="4" t="s">
        <v>30</v>
      </c>
      <c r="E4959" s="4">
        <v>2.0</v>
      </c>
      <c r="F4959" s="4">
        <v>5.0</v>
      </c>
      <c r="G4959" s="4">
        <v>10.0</v>
      </c>
      <c r="H4959" s="5">
        <v>45130.0</v>
      </c>
      <c r="I4959" s="4">
        <f>IFERROR(__xludf.DUMMYFUNCTION("SPLIT(H4959,""/"")"),23.0)</f>
        <v>23</v>
      </c>
      <c r="J4959" s="4">
        <f>IFERROR(__xludf.DUMMYFUNCTION("""COMPUTED_VALUE"""),7.0)</f>
        <v>7</v>
      </c>
      <c r="K4959" s="4">
        <f>IFERROR(__xludf.DUMMYFUNCTION("""COMPUTED_VALUE"""),2023.0)</f>
        <v>2023</v>
      </c>
    </row>
    <row r="4960">
      <c r="A4960" s="1" t="s">
        <v>3385</v>
      </c>
      <c r="B4960" s="4" t="s">
        <v>36</v>
      </c>
      <c r="C4960" s="4" t="s">
        <v>24</v>
      </c>
      <c r="D4960" s="4" t="s">
        <v>30</v>
      </c>
      <c r="E4960" s="4">
        <v>1.0</v>
      </c>
      <c r="F4960" s="4">
        <v>5.0</v>
      </c>
      <c r="G4960" s="4">
        <v>5.0</v>
      </c>
      <c r="H4960" s="5">
        <v>45130.0</v>
      </c>
      <c r="I4960" s="4">
        <f>IFERROR(__xludf.DUMMYFUNCTION("SPLIT(H4960,""/"")"),23.0)</f>
        <v>23</v>
      </c>
      <c r="J4960" s="4">
        <f>IFERROR(__xludf.DUMMYFUNCTION("""COMPUTED_VALUE"""),7.0)</f>
        <v>7</v>
      </c>
      <c r="K4960" s="4">
        <f>IFERROR(__xludf.DUMMYFUNCTION("""COMPUTED_VALUE"""),2023.0)</f>
        <v>2023</v>
      </c>
    </row>
    <row r="4961">
      <c r="A4961" s="1" t="s">
        <v>2810</v>
      </c>
      <c r="B4961" s="4" t="s">
        <v>36</v>
      </c>
      <c r="C4961" s="4" t="s">
        <v>29</v>
      </c>
      <c r="D4961" s="4" t="s">
        <v>39</v>
      </c>
      <c r="E4961" s="4">
        <v>3.0</v>
      </c>
      <c r="F4961" s="4">
        <v>5.0</v>
      </c>
      <c r="G4961" s="4">
        <v>15.0</v>
      </c>
      <c r="H4961" s="5">
        <v>45130.0</v>
      </c>
      <c r="I4961" s="4">
        <f>IFERROR(__xludf.DUMMYFUNCTION("SPLIT(H4961,""/"")"),23.0)</f>
        <v>23</v>
      </c>
      <c r="J4961" s="4">
        <f>IFERROR(__xludf.DUMMYFUNCTION("""COMPUTED_VALUE"""),7.0)</f>
        <v>7</v>
      </c>
      <c r="K4961" s="4">
        <f>IFERROR(__xludf.DUMMYFUNCTION("""COMPUTED_VALUE"""),2023.0)</f>
        <v>2023</v>
      </c>
    </row>
    <row r="4962">
      <c r="A4962" s="1" t="s">
        <v>6107</v>
      </c>
      <c r="B4962" s="4" t="s">
        <v>36</v>
      </c>
      <c r="C4962" s="4" t="s">
        <v>30</v>
      </c>
      <c r="D4962" s="4" t="s">
        <v>23</v>
      </c>
      <c r="E4962" s="4">
        <v>2.0</v>
      </c>
      <c r="F4962" s="4">
        <v>5.0</v>
      </c>
      <c r="G4962" s="4">
        <v>10.0</v>
      </c>
      <c r="H4962" s="5">
        <v>45130.0</v>
      </c>
      <c r="I4962" s="4">
        <f>IFERROR(__xludf.DUMMYFUNCTION("SPLIT(H4962,""/"")"),23.0)</f>
        <v>23</v>
      </c>
      <c r="J4962" s="4">
        <f>IFERROR(__xludf.DUMMYFUNCTION("""COMPUTED_VALUE"""),7.0)</f>
        <v>7</v>
      </c>
      <c r="K4962" s="4">
        <f>IFERROR(__xludf.DUMMYFUNCTION("""COMPUTED_VALUE"""),2023.0)</f>
        <v>2023</v>
      </c>
    </row>
    <row r="4963">
      <c r="A4963" s="1" t="s">
        <v>3810</v>
      </c>
      <c r="B4963" s="4" t="s">
        <v>36</v>
      </c>
      <c r="C4963" s="4" t="s">
        <v>30</v>
      </c>
      <c r="D4963" s="4" t="s">
        <v>39</v>
      </c>
      <c r="E4963" s="4">
        <v>2.0</v>
      </c>
      <c r="F4963" s="4">
        <v>5.0</v>
      </c>
      <c r="G4963" s="4">
        <v>10.0</v>
      </c>
      <c r="H4963" s="5">
        <v>45130.0</v>
      </c>
      <c r="I4963" s="4">
        <f>IFERROR(__xludf.DUMMYFUNCTION("SPLIT(H4963,""/"")"),23.0)</f>
        <v>23</v>
      </c>
      <c r="J4963" s="4">
        <f>IFERROR(__xludf.DUMMYFUNCTION("""COMPUTED_VALUE"""),7.0)</f>
        <v>7</v>
      </c>
      <c r="K4963" s="4">
        <f>IFERROR(__xludf.DUMMYFUNCTION("""COMPUTED_VALUE"""),2023.0)</f>
        <v>2023</v>
      </c>
    </row>
    <row r="4964">
      <c r="A4964" s="1" t="s">
        <v>4515</v>
      </c>
      <c r="B4964" s="4" t="s">
        <v>36</v>
      </c>
      <c r="C4964" s="4" t="s">
        <v>30</v>
      </c>
      <c r="D4964" s="4" t="s">
        <v>28</v>
      </c>
      <c r="E4964" s="4">
        <v>2.0</v>
      </c>
      <c r="F4964" s="4">
        <v>5.0</v>
      </c>
      <c r="G4964" s="4">
        <v>10.0</v>
      </c>
      <c r="H4964" s="5">
        <v>45130.0</v>
      </c>
      <c r="I4964" s="4">
        <f>IFERROR(__xludf.DUMMYFUNCTION("SPLIT(H4964,""/"")"),23.0)</f>
        <v>23</v>
      </c>
      <c r="J4964" s="4">
        <f>IFERROR(__xludf.DUMMYFUNCTION("""COMPUTED_VALUE"""),7.0)</f>
        <v>7</v>
      </c>
      <c r="K4964" s="4">
        <f>IFERROR(__xludf.DUMMYFUNCTION("""COMPUTED_VALUE"""),2023.0)</f>
        <v>2023</v>
      </c>
    </row>
    <row r="4965">
      <c r="A4965" s="1" t="s">
        <v>9619</v>
      </c>
      <c r="B4965" s="4" t="s">
        <v>36</v>
      </c>
      <c r="C4965" s="4" t="s">
        <v>24</v>
      </c>
      <c r="D4965" s="4" t="s">
        <v>28</v>
      </c>
      <c r="E4965" s="4">
        <v>1.0</v>
      </c>
      <c r="F4965" s="4">
        <v>5.0</v>
      </c>
      <c r="G4965" s="4">
        <v>5.0</v>
      </c>
      <c r="H4965" s="5">
        <v>45130.0</v>
      </c>
      <c r="I4965" s="4">
        <f>IFERROR(__xludf.DUMMYFUNCTION("SPLIT(H4965,""/"")"),23.0)</f>
        <v>23</v>
      </c>
      <c r="J4965" s="4">
        <f>IFERROR(__xludf.DUMMYFUNCTION("""COMPUTED_VALUE"""),7.0)</f>
        <v>7</v>
      </c>
      <c r="K4965" s="4">
        <f>IFERROR(__xludf.DUMMYFUNCTION("""COMPUTED_VALUE"""),2023.0)</f>
        <v>2023</v>
      </c>
    </row>
    <row r="4966">
      <c r="A4966" s="1" t="s">
        <v>4600</v>
      </c>
      <c r="B4966" s="4" t="s">
        <v>36</v>
      </c>
      <c r="C4966" s="4" t="s">
        <v>24</v>
      </c>
      <c r="D4966" s="4" t="s">
        <v>23</v>
      </c>
      <c r="E4966" s="4">
        <v>5.0</v>
      </c>
      <c r="F4966" s="4">
        <v>5.0</v>
      </c>
      <c r="G4966" s="4">
        <v>25.0</v>
      </c>
      <c r="H4966" s="5">
        <v>45130.0</v>
      </c>
      <c r="I4966" s="4">
        <f>IFERROR(__xludf.DUMMYFUNCTION("SPLIT(H4966,""/"")"),23.0)</f>
        <v>23</v>
      </c>
      <c r="J4966" s="4">
        <f>IFERROR(__xludf.DUMMYFUNCTION("""COMPUTED_VALUE"""),7.0)</f>
        <v>7</v>
      </c>
      <c r="K4966" s="4">
        <f>IFERROR(__xludf.DUMMYFUNCTION("""COMPUTED_VALUE"""),2023.0)</f>
        <v>2023</v>
      </c>
    </row>
    <row r="4967">
      <c r="A4967" s="1" t="s">
        <v>7340</v>
      </c>
      <c r="B4967" s="4" t="s">
        <v>36</v>
      </c>
      <c r="C4967" s="4" t="s">
        <v>24</v>
      </c>
      <c r="D4967" s="4" t="s">
        <v>30</v>
      </c>
      <c r="E4967" s="4">
        <v>5.0</v>
      </c>
      <c r="F4967" s="4">
        <v>5.0</v>
      </c>
      <c r="G4967" s="4">
        <v>25.0</v>
      </c>
      <c r="H4967" s="5">
        <v>45130.0</v>
      </c>
      <c r="I4967" s="4">
        <f>IFERROR(__xludf.DUMMYFUNCTION("SPLIT(H4967,""/"")"),23.0)</f>
        <v>23</v>
      </c>
      <c r="J4967" s="4">
        <f>IFERROR(__xludf.DUMMYFUNCTION("""COMPUTED_VALUE"""),7.0)</f>
        <v>7</v>
      </c>
      <c r="K4967" s="4">
        <f>IFERROR(__xludf.DUMMYFUNCTION("""COMPUTED_VALUE"""),2023.0)</f>
        <v>2023</v>
      </c>
    </row>
    <row r="4968">
      <c r="A4968" s="1" t="s">
        <v>3364</v>
      </c>
      <c r="B4968" s="4" t="s">
        <v>36</v>
      </c>
      <c r="C4968" s="4" t="s">
        <v>29</v>
      </c>
      <c r="D4968" s="4" t="s">
        <v>28</v>
      </c>
      <c r="E4968" s="4">
        <v>1.0</v>
      </c>
      <c r="F4968" s="4">
        <v>5.0</v>
      </c>
      <c r="G4968" s="4">
        <v>5.0</v>
      </c>
      <c r="H4968" s="5">
        <v>45131.0</v>
      </c>
      <c r="I4968" s="4">
        <f>IFERROR(__xludf.DUMMYFUNCTION("SPLIT(H4968,""/"")"),24.0)</f>
        <v>24</v>
      </c>
      <c r="J4968" s="4">
        <f>IFERROR(__xludf.DUMMYFUNCTION("""COMPUTED_VALUE"""),7.0)</f>
        <v>7</v>
      </c>
      <c r="K4968" s="4">
        <f>IFERROR(__xludf.DUMMYFUNCTION("""COMPUTED_VALUE"""),2023.0)</f>
        <v>2023</v>
      </c>
    </row>
    <row r="4969">
      <c r="A4969" s="1" t="s">
        <v>5167</v>
      </c>
      <c r="B4969" s="4" t="s">
        <v>36</v>
      </c>
      <c r="C4969" s="4" t="s">
        <v>30</v>
      </c>
      <c r="D4969" s="4" t="s">
        <v>39</v>
      </c>
      <c r="E4969" s="4">
        <v>4.0</v>
      </c>
      <c r="F4969" s="4">
        <v>5.0</v>
      </c>
      <c r="G4969" s="4">
        <v>20.0</v>
      </c>
      <c r="H4969" s="5">
        <v>45131.0</v>
      </c>
      <c r="I4969" s="4">
        <f>IFERROR(__xludf.DUMMYFUNCTION("SPLIT(H4969,""/"")"),24.0)</f>
        <v>24</v>
      </c>
      <c r="J4969" s="4">
        <f>IFERROR(__xludf.DUMMYFUNCTION("""COMPUTED_VALUE"""),7.0)</f>
        <v>7</v>
      </c>
      <c r="K4969" s="4">
        <f>IFERROR(__xludf.DUMMYFUNCTION("""COMPUTED_VALUE"""),2023.0)</f>
        <v>2023</v>
      </c>
    </row>
    <row r="4970">
      <c r="A4970" s="1" t="s">
        <v>7099</v>
      </c>
      <c r="B4970" s="4" t="s">
        <v>36</v>
      </c>
      <c r="C4970" s="4" t="s">
        <v>24</v>
      </c>
      <c r="D4970" s="4" t="s">
        <v>23</v>
      </c>
      <c r="E4970" s="4">
        <v>1.0</v>
      </c>
      <c r="F4970" s="4">
        <v>5.0</v>
      </c>
      <c r="G4970" s="4">
        <v>5.0</v>
      </c>
      <c r="H4970" s="5">
        <v>45131.0</v>
      </c>
      <c r="I4970" s="4">
        <f>IFERROR(__xludf.DUMMYFUNCTION("SPLIT(H4970,""/"")"),24.0)</f>
        <v>24</v>
      </c>
      <c r="J4970" s="4">
        <f>IFERROR(__xludf.DUMMYFUNCTION("""COMPUTED_VALUE"""),7.0)</f>
        <v>7</v>
      </c>
      <c r="K4970" s="4">
        <f>IFERROR(__xludf.DUMMYFUNCTION("""COMPUTED_VALUE"""),2023.0)</f>
        <v>2023</v>
      </c>
    </row>
    <row r="4971">
      <c r="A4971" s="1" t="s">
        <v>7218</v>
      </c>
      <c r="B4971" s="4" t="s">
        <v>36</v>
      </c>
      <c r="C4971" s="4" t="s">
        <v>29</v>
      </c>
      <c r="D4971" s="4" t="s">
        <v>39</v>
      </c>
      <c r="E4971" s="4">
        <v>4.0</v>
      </c>
      <c r="F4971" s="4">
        <v>5.0</v>
      </c>
      <c r="G4971" s="4">
        <v>20.0</v>
      </c>
      <c r="H4971" s="5">
        <v>45131.0</v>
      </c>
      <c r="I4971" s="4">
        <f>IFERROR(__xludf.DUMMYFUNCTION("SPLIT(H4971,""/"")"),24.0)</f>
        <v>24</v>
      </c>
      <c r="J4971" s="4">
        <f>IFERROR(__xludf.DUMMYFUNCTION("""COMPUTED_VALUE"""),7.0)</f>
        <v>7</v>
      </c>
      <c r="K4971" s="4">
        <f>IFERROR(__xludf.DUMMYFUNCTION("""COMPUTED_VALUE"""),2023.0)</f>
        <v>2023</v>
      </c>
    </row>
    <row r="4972">
      <c r="A4972" s="1" t="s">
        <v>9527</v>
      </c>
      <c r="B4972" s="4" t="s">
        <v>36</v>
      </c>
      <c r="C4972" s="4" t="s">
        <v>30</v>
      </c>
      <c r="D4972" s="4" t="s">
        <v>39</v>
      </c>
      <c r="E4972" s="4">
        <v>1.0</v>
      </c>
      <c r="F4972" s="4">
        <v>5.0</v>
      </c>
      <c r="G4972" s="4">
        <v>5.0</v>
      </c>
      <c r="H4972" s="5">
        <v>45133.0</v>
      </c>
      <c r="I4972" s="4">
        <f>IFERROR(__xludf.DUMMYFUNCTION("SPLIT(H4972,""/"")"),26.0)</f>
        <v>26</v>
      </c>
      <c r="J4972" s="4">
        <f>IFERROR(__xludf.DUMMYFUNCTION("""COMPUTED_VALUE"""),7.0)</f>
        <v>7</v>
      </c>
      <c r="K4972" s="4">
        <f>IFERROR(__xludf.DUMMYFUNCTION("""COMPUTED_VALUE"""),2023.0)</f>
        <v>2023</v>
      </c>
    </row>
    <row r="4973">
      <c r="A4973" s="1" t="s">
        <v>4871</v>
      </c>
      <c r="B4973" s="4" t="s">
        <v>36</v>
      </c>
      <c r="C4973" s="4" t="s">
        <v>30</v>
      </c>
      <c r="D4973" s="4" t="s">
        <v>23</v>
      </c>
      <c r="E4973" s="4">
        <v>4.0</v>
      </c>
      <c r="F4973" s="4">
        <v>5.0</v>
      </c>
      <c r="G4973" s="4">
        <v>20.0</v>
      </c>
      <c r="H4973" s="5">
        <v>45133.0</v>
      </c>
      <c r="I4973" s="4">
        <f>IFERROR(__xludf.DUMMYFUNCTION("SPLIT(H4973,""/"")"),26.0)</f>
        <v>26</v>
      </c>
      <c r="J4973" s="4">
        <f>IFERROR(__xludf.DUMMYFUNCTION("""COMPUTED_VALUE"""),7.0)</f>
        <v>7</v>
      </c>
      <c r="K4973" s="4">
        <f>IFERROR(__xludf.DUMMYFUNCTION("""COMPUTED_VALUE"""),2023.0)</f>
        <v>2023</v>
      </c>
    </row>
    <row r="4974">
      <c r="A4974" s="1" t="s">
        <v>8332</v>
      </c>
      <c r="B4974" s="4" t="s">
        <v>36</v>
      </c>
      <c r="C4974" s="4" t="s">
        <v>29</v>
      </c>
      <c r="D4974" s="4" t="s">
        <v>30</v>
      </c>
      <c r="E4974" s="4">
        <v>1.0</v>
      </c>
      <c r="F4974" s="4">
        <v>5.0</v>
      </c>
      <c r="G4974" s="4">
        <v>5.0</v>
      </c>
      <c r="H4974" s="5">
        <v>45133.0</v>
      </c>
      <c r="I4974" s="4">
        <f>IFERROR(__xludf.DUMMYFUNCTION("SPLIT(H4974,""/"")"),26.0)</f>
        <v>26</v>
      </c>
      <c r="J4974" s="4">
        <f>IFERROR(__xludf.DUMMYFUNCTION("""COMPUTED_VALUE"""),7.0)</f>
        <v>7</v>
      </c>
      <c r="K4974" s="4">
        <f>IFERROR(__xludf.DUMMYFUNCTION("""COMPUTED_VALUE"""),2023.0)</f>
        <v>2023</v>
      </c>
    </row>
    <row r="4975">
      <c r="A4975" s="1" t="s">
        <v>4004</v>
      </c>
      <c r="B4975" s="4" t="s">
        <v>36</v>
      </c>
      <c r="C4975" s="4" t="s">
        <v>24</v>
      </c>
      <c r="D4975" s="4" t="s">
        <v>28</v>
      </c>
      <c r="E4975" s="4">
        <v>2.0</v>
      </c>
      <c r="F4975" s="4">
        <v>5.0</v>
      </c>
      <c r="G4975" s="4">
        <v>10.0</v>
      </c>
      <c r="H4975" s="5">
        <v>45133.0</v>
      </c>
      <c r="I4975" s="4">
        <f>IFERROR(__xludf.DUMMYFUNCTION("SPLIT(H4975,""/"")"),26.0)</f>
        <v>26</v>
      </c>
      <c r="J4975" s="4">
        <f>IFERROR(__xludf.DUMMYFUNCTION("""COMPUTED_VALUE"""),7.0)</f>
        <v>7</v>
      </c>
      <c r="K4975" s="4">
        <f>IFERROR(__xludf.DUMMYFUNCTION("""COMPUTED_VALUE"""),2023.0)</f>
        <v>2023</v>
      </c>
    </row>
    <row r="4976">
      <c r="A4976" s="1" t="s">
        <v>4019</v>
      </c>
      <c r="B4976" s="4" t="s">
        <v>36</v>
      </c>
      <c r="C4976" s="4" t="s">
        <v>24</v>
      </c>
      <c r="D4976" s="4" t="s">
        <v>23</v>
      </c>
      <c r="E4976" s="4">
        <v>3.0</v>
      </c>
      <c r="F4976" s="4">
        <v>5.0</v>
      </c>
      <c r="G4976" s="4">
        <v>15.0</v>
      </c>
      <c r="H4976" s="5">
        <v>45133.0</v>
      </c>
      <c r="I4976" s="4">
        <f>IFERROR(__xludf.DUMMYFUNCTION("SPLIT(H4976,""/"")"),26.0)</f>
        <v>26</v>
      </c>
      <c r="J4976" s="4">
        <f>IFERROR(__xludf.DUMMYFUNCTION("""COMPUTED_VALUE"""),7.0)</f>
        <v>7</v>
      </c>
      <c r="K4976" s="4">
        <f>IFERROR(__xludf.DUMMYFUNCTION("""COMPUTED_VALUE"""),2023.0)</f>
        <v>2023</v>
      </c>
    </row>
    <row r="4977">
      <c r="A4977" s="1" t="s">
        <v>9550</v>
      </c>
      <c r="B4977" s="4" t="s">
        <v>36</v>
      </c>
      <c r="C4977" s="4" t="s">
        <v>29</v>
      </c>
      <c r="D4977" s="4" t="s">
        <v>39</v>
      </c>
      <c r="E4977" s="4">
        <v>1.0</v>
      </c>
      <c r="F4977" s="4">
        <v>5.0</v>
      </c>
      <c r="G4977" s="4">
        <v>5.0</v>
      </c>
      <c r="H4977" s="5">
        <v>45133.0</v>
      </c>
      <c r="I4977" s="4">
        <f>IFERROR(__xludf.DUMMYFUNCTION("SPLIT(H4977,""/"")"),26.0)</f>
        <v>26</v>
      </c>
      <c r="J4977" s="4">
        <f>IFERROR(__xludf.DUMMYFUNCTION("""COMPUTED_VALUE"""),7.0)</f>
        <v>7</v>
      </c>
      <c r="K4977" s="4">
        <f>IFERROR(__xludf.DUMMYFUNCTION("""COMPUTED_VALUE"""),2023.0)</f>
        <v>2023</v>
      </c>
    </row>
    <row r="4978">
      <c r="A4978" s="1" t="s">
        <v>7118</v>
      </c>
      <c r="B4978" s="4" t="s">
        <v>36</v>
      </c>
      <c r="C4978" s="4" t="s">
        <v>29</v>
      </c>
      <c r="D4978" s="4" t="s">
        <v>30</v>
      </c>
      <c r="E4978" s="4">
        <v>1.0</v>
      </c>
      <c r="F4978" s="4">
        <v>5.0</v>
      </c>
      <c r="G4978" s="4">
        <v>5.0</v>
      </c>
      <c r="H4978" s="5">
        <v>45133.0</v>
      </c>
      <c r="I4978" s="4">
        <f>IFERROR(__xludf.DUMMYFUNCTION("SPLIT(H4978,""/"")"),26.0)</f>
        <v>26</v>
      </c>
      <c r="J4978" s="4">
        <f>IFERROR(__xludf.DUMMYFUNCTION("""COMPUTED_VALUE"""),7.0)</f>
        <v>7</v>
      </c>
      <c r="K4978" s="4">
        <f>IFERROR(__xludf.DUMMYFUNCTION("""COMPUTED_VALUE"""),2023.0)</f>
        <v>2023</v>
      </c>
    </row>
    <row r="4979">
      <c r="A4979" s="1" t="s">
        <v>9298</v>
      </c>
      <c r="B4979" s="4" t="s">
        <v>36</v>
      </c>
      <c r="C4979" s="4" t="s">
        <v>24</v>
      </c>
      <c r="D4979" s="4" t="s">
        <v>30</v>
      </c>
      <c r="E4979" s="4">
        <v>3.0</v>
      </c>
      <c r="F4979" s="4">
        <v>5.0</v>
      </c>
      <c r="G4979" s="4">
        <v>15.0</v>
      </c>
      <c r="H4979" s="5">
        <v>45134.0</v>
      </c>
      <c r="I4979" s="4">
        <f>IFERROR(__xludf.DUMMYFUNCTION("SPLIT(H4979,""/"")"),27.0)</f>
        <v>27</v>
      </c>
      <c r="J4979" s="4">
        <f>IFERROR(__xludf.DUMMYFUNCTION("""COMPUTED_VALUE"""),7.0)</f>
        <v>7</v>
      </c>
      <c r="K4979" s="4">
        <f>IFERROR(__xludf.DUMMYFUNCTION("""COMPUTED_VALUE"""),2023.0)</f>
        <v>2023</v>
      </c>
    </row>
    <row r="4980">
      <c r="A4980" s="1" t="s">
        <v>2289</v>
      </c>
      <c r="B4980" s="4" t="s">
        <v>36</v>
      </c>
      <c r="C4980" s="4" t="s">
        <v>30</v>
      </c>
      <c r="D4980" s="4" t="s">
        <v>30</v>
      </c>
      <c r="E4980" s="4">
        <v>5.0</v>
      </c>
      <c r="F4980" s="4">
        <v>5.0</v>
      </c>
      <c r="G4980" s="4">
        <v>25.0</v>
      </c>
      <c r="H4980" s="5">
        <v>45135.0</v>
      </c>
      <c r="I4980" s="4">
        <f>IFERROR(__xludf.DUMMYFUNCTION("SPLIT(H4980,""/"")"),28.0)</f>
        <v>28</v>
      </c>
      <c r="J4980" s="4">
        <f>IFERROR(__xludf.DUMMYFUNCTION("""COMPUTED_VALUE"""),7.0)</f>
        <v>7</v>
      </c>
      <c r="K4980" s="4">
        <f>IFERROR(__xludf.DUMMYFUNCTION("""COMPUTED_VALUE"""),2023.0)</f>
        <v>2023</v>
      </c>
    </row>
    <row r="4981">
      <c r="A4981" s="1" t="s">
        <v>5150</v>
      </c>
      <c r="B4981" s="4" t="s">
        <v>36</v>
      </c>
      <c r="C4981" s="4" t="s">
        <v>29</v>
      </c>
      <c r="D4981" s="4" t="s">
        <v>30</v>
      </c>
      <c r="E4981" s="4">
        <v>3.0</v>
      </c>
      <c r="F4981" s="4">
        <v>5.0</v>
      </c>
      <c r="G4981" s="4">
        <v>15.0</v>
      </c>
      <c r="H4981" s="5">
        <v>45135.0</v>
      </c>
      <c r="I4981" s="4">
        <f>IFERROR(__xludf.DUMMYFUNCTION("SPLIT(H4981,""/"")"),28.0)</f>
        <v>28</v>
      </c>
      <c r="J4981" s="4">
        <f>IFERROR(__xludf.DUMMYFUNCTION("""COMPUTED_VALUE"""),7.0)</f>
        <v>7</v>
      </c>
      <c r="K4981" s="4">
        <f>IFERROR(__xludf.DUMMYFUNCTION("""COMPUTED_VALUE"""),2023.0)</f>
        <v>2023</v>
      </c>
    </row>
    <row r="4982">
      <c r="A4982" s="1" t="s">
        <v>8067</v>
      </c>
      <c r="B4982" s="4" t="s">
        <v>36</v>
      </c>
      <c r="C4982" s="4" t="s">
        <v>30</v>
      </c>
      <c r="D4982" s="4" t="s">
        <v>23</v>
      </c>
      <c r="E4982" s="4">
        <v>1.0</v>
      </c>
      <c r="F4982" s="4">
        <v>5.0</v>
      </c>
      <c r="G4982" s="4">
        <v>5.0</v>
      </c>
      <c r="H4982" s="5">
        <v>45135.0</v>
      </c>
      <c r="I4982" s="4">
        <f>IFERROR(__xludf.DUMMYFUNCTION("SPLIT(H4982,""/"")"),28.0)</f>
        <v>28</v>
      </c>
      <c r="J4982" s="4">
        <f>IFERROR(__xludf.DUMMYFUNCTION("""COMPUTED_VALUE"""),7.0)</f>
        <v>7</v>
      </c>
      <c r="K4982" s="4">
        <f>IFERROR(__xludf.DUMMYFUNCTION("""COMPUTED_VALUE"""),2023.0)</f>
        <v>2023</v>
      </c>
    </row>
    <row r="4983">
      <c r="A4983" s="1" t="s">
        <v>4800</v>
      </c>
      <c r="B4983" s="4" t="s">
        <v>36</v>
      </c>
      <c r="C4983" s="4" t="s">
        <v>24</v>
      </c>
      <c r="D4983" s="4" t="s">
        <v>23</v>
      </c>
      <c r="E4983" s="4">
        <v>1.0</v>
      </c>
      <c r="F4983" s="4">
        <v>5.0</v>
      </c>
      <c r="G4983" s="4">
        <v>5.0</v>
      </c>
      <c r="H4983" s="5">
        <v>45135.0</v>
      </c>
      <c r="I4983" s="4">
        <f>IFERROR(__xludf.DUMMYFUNCTION("SPLIT(H4983,""/"")"),28.0)</f>
        <v>28</v>
      </c>
      <c r="J4983" s="4">
        <f>IFERROR(__xludf.DUMMYFUNCTION("""COMPUTED_VALUE"""),7.0)</f>
        <v>7</v>
      </c>
      <c r="K4983" s="4">
        <f>IFERROR(__xludf.DUMMYFUNCTION("""COMPUTED_VALUE"""),2023.0)</f>
        <v>2023</v>
      </c>
    </row>
    <row r="4984">
      <c r="A4984" s="1" t="s">
        <v>7568</v>
      </c>
      <c r="B4984" s="4" t="s">
        <v>36</v>
      </c>
      <c r="C4984" s="4" t="s">
        <v>30</v>
      </c>
      <c r="D4984" s="4" t="s">
        <v>23</v>
      </c>
      <c r="E4984" s="4">
        <v>1.0</v>
      </c>
      <c r="F4984" s="4">
        <v>5.0</v>
      </c>
      <c r="G4984" s="4">
        <v>5.0</v>
      </c>
      <c r="H4984" s="5">
        <v>45135.0</v>
      </c>
      <c r="I4984" s="4">
        <f>IFERROR(__xludf.DUMMYFUNCTION("SPLIT(H4984,""/"")"),28.0)</f>
        <v>28</v>
      </c>
      <c r="J4984" s="4">
        <f>IFERROR(__xludf.DUMMYFUNCTION("""COMPUTED_VALUE"""),7.0)</f>
        <v>7</v>
      </c>
      <c r="K4984" s="4">
        <f>IFERROR(__xludf.DUMMYFUNCTION("""COMPUTED_VALUE"""),2023.0)</f>
        <v>2023</v>
      </c>
    </row>
    <row r="4985">
      <c r="A4985" s="1" t="s">
        <v>7909</v>
      </c>
      <c r="B4985" s="4" t="s">
        <v>36</v>
      </c>
      <c r="C4985" s="4" t="s">
        <v>30</v>
      </c>
      <c r="D4985" s="4" t="s">
        <v>23</v>
      </c>
      <c r="E4985" s="4">
        <v>5.0</v>
      </c>
      <c r="F4985" s="4">
        <v>5.0</v>
      </c>
      <c r="G4985" s="4">
        <v>25.0</v>
      </c>
      <c r="H4985" s="5">
        <v>45135.0</v>
      </c>
      <c r="I4985" s="4">
        <f>IFERROR(__xludf.DUMMYFUNCTION("SPLIT(H4985,""/"")"),28.0)</f>
        <v>28</v>
      </c>
      <c r="J4985" s="4">
        <f>IFERROR(__xludf.DUMMYFUNCTION("""COMPUTED_VALUE"""),7.0)</f>
        <v>7</v>
      </c>
      <c r="K4985" s="4">
        <f>IFERROR(__xludf.DUMMYFUNCTION("""COMPUTED_VALUE"""),2023.0)</f>
        <v>2023</v>
      </c>
    </row>
    <row r="4986">
      <c r="A4986" s="1" t="s">
        <v>1565</v>
      </c>
      <c r="B4986" s="4" t="s">
        <v>36</v>
      </c>
      <c r="C4986" s="4" t="s">
        <v>24</v>
      </c>
      <c r="D4986" s="4" t="s">
        <v>28</v>
      </c>
      <c r="E4986" s="4">
        <v>3.0</v>
      </c>
      <c r="F4986" s="4">
        <v>5.0</v>
      </c>
      <c r="G4986" s="4">
        <v>15.0</v>
      </c>
      <c r="H4986" s="5">
        <v>45135.0</v>
      </c>
      <c r="I4986" s="4">
        <f>IFERROR(__xludf.DUMMYFUNCTION("SPLIT(H4986,""/"")"),28.0)</f>
        <v>28</v>
      </c>
      <c r="J4986" s="4">
        <f>IFERROR(__xludf.DUMMYFUNCTION("""COMPUTED_VALUE"""),7.0)</f>
        <v>7</v>
      </c>
      <c r="K4986" s="4">
        <f>IFERROR(__xludf.DUMMYFUNCTION("""COMPUTED_VALUE"""),2023.0)</f>
        <v>2023</v>
      </c>
    </row>
    <row r="4987">
      <c r="A4987" s="1" t="s">
        <v>4021</v>
      </c>
      <c r="B4987" s="4" t="s">
        <v>36</v>
      </c>
      <c r="C4987" s="4" t="s">
        <v>29</v>
      </c>
      <c r="D4987" s="4" t="s">
        <v>30</v>
      </c>
      <c r="E4987" s="4">
        <v>2.0</v>
      </c>
      <c r="F4987" s="4">
        <v>5.0</v>
      </c>
      <c r="G4987" s="4">
        <v>10.0</v>
      </c>
      <c r="H4987" s="5">
        <v>45136.0</v>
      </c>
      <c r="I4987" s="4">
        <f>IFERROR(__xludf.DUMMYFUNCTION("SPLIT(H4987,""/"")"),29.0)</f>
        <v>29</v>
      </c>
      <c r="J4987" s="4">
        <f>IFERROR(__xludf.DUMMYFUNCTION("""COMPUTED_VALUE"""),7.0)</f>
        <v>7</v>
      </c>
      <c r="K4987" s="4">
        <f>IFERROR(__xludf.DUMMYFUNCTION("""COMPUTED_VALUE"""),2023.0)</f>
        <v>2023</v>
      </c>
    </row>
    <row r="4988">
      <c r="A4988" s="1" t="s">
        <v>4634</v>
      </c>
      <c r="B4988" s="4" t="s">
        <v>36</v>
      </c>
      <c r="C4988" s="4" t="s">
        <v>29</v>
      </c>
      <c r="D4988" s="4" t="s">
        <v>30</v>
      </c>
      <c r="E4988" s="4">
        <v>2.0</v>
      </c>
      <c r="F4988" s="4">
        <v>5.0</v>
      </c>
      <c r="G4988" s="4">
        <v>10.0</v>
      </c>
      <c r="H4988" s="5">
        <v>45136.0</v>
      </c>
      <c r="I4988" s="4">
        <f>IFERROR(__xludf.DUMMYFUNCTION("SPLIT(H4988,""/"")"),29.0)</f>
        <v>29</v>
      </c>
      <c r="J4988" s="4">
        <f>IFERROR(__xludf.DUMMYFUNCTION("""COMPUTED_VALUE"""),7.0)</f>
        <v>7</v>
      </c>
      <c r="K4988" s="4">
        <f>IFERROR(__xludf.DUMMYFUNCTION("""COMPUTED_VALUE"""),2023.0)</f>
        <v>2023</v>
      </c>
    </row>
    <row r="4989">
      <c r="A4989" s="1" t="s">
        <v>7133</v>
      </c>
      <c r="B4989" s="4" t="s">
        <v>36</v>
      </c>
      <c r="C4989" s="4" t="s">
        <v>30</v>
      </c>
      <c r="D4989" s="4" t="s">
        <v>28</v>
      </c>
      <c r="E4989" s="4">
        <v>5.0</v>
      </c>
      <c r="F4989" s="4">
        <v>5.0</v>
      </c>
      <c r="G4989" s="4">
        <v>25.0</v>
      </c>
      <c r="H4989" s="5">
        <v>45136.0</v>
      </c>
      <c r="I4989" s="4">
        <f>IFERROR(__xludf.DUMMYFUNCTION("SPLIT(H4989,""/"")"),29.0)</f>
        <v>29</v>
      </c>
      <c r="J4989" s="4">
        <f>IFERROR(__xludf.DUMMYFUNCTION("""COMPUTED_VALUE"""),7.0)</f>
        <v>7</v>
      </c>
      <c r="K4989" s="4">
        <f>IFERROR(__xludf.DUMMYFUNCTION("""COMPUTED_VALUE"""),2023.0)</f>
        <v>2023</v>
      </c>
    </row>
    <row r="4990">
      <c r="A4990" s="1" t="s">
        <v>8018</v>
      </c>
      <c r="B4990" s="4" t="s">
        <v>36</v>
      </c>
      <c r="C4990" s="4" t="s">
        <v>24</v>
      </c>
      <c r="D4990" s="4" t="s">
        <v>30</v>
      </c>
      <c r="E4990" s="4">
        <v>3.0</v>
      </c>
      <c r="F4990" s="4">
        <v>5.0</v>
      </c>
      <c r="G4990" s="4">
        <v>15.0</v>
      </c>
      <c r="H4990" s="5">
        <v>45137.0</v>
      </c>
      <c r="I4990" s="4">
        <f>IFERROR(__xludf.DUMMYFUNCTION("SPLIT(H4990,""/"")"),30.0)</f>
        <v>30</v>
      </c>
      <c r="J4990" s="4">
        <f>IFERROR(__xludf.DUMMYFUNCTION("""COMPUTED_VALUE"""),7.0)</f>
        <v>7</v>
      </c>
      <c r="K4990" s="4">
        <f>IFERROR(__xludf.DUMMYFUNCTION("""COMPUTED_VALUE"""),2023.0)</f>
        <v>2023</v>
      </c>
    </row>
    <row r="4991">
      <c r="A4991" s="1" t="s">
        <v>3306</v>
      </c>
      <c r="B4991" s="4" t="s">
        <v>36</v>
      </c>
      <c r="C4991" s="4" t="s">
        <v>30</v>
      </c>
      <c r="D4991" s="4" t="s">
        <v>28</v>
      </c>
      <c r="E4991" s="4">
        <v>1.0</v>
      </c>
      <c r="F4991" s="4">
        <v>5.0</v>
      </c>
      <c r="G4991" s="4">
        <v>5.0</v>
      </c>
      <c r="H4991" s="5">
        <v>45137.0</v>
      </c>
      <c r="I4991" s="4">
        <f>IFERROR(__xludf.DUMMYFUNCTION("SPLIT(H4991,""/"")"),30.0)</f>
        <v>30</v>
      </c>
      <c r="J4991" s="4">
        <f>IFERROR(__xludf.DUMMYFUNCTION("""COMPUTED_VALUE"""),7.0)</f>
        <v>7</v>
      </c>
      <c r="K4991" s="4">
        <f>IFERROR(__xludf.DUMMYFUNCTION("""COMPUTED_VALUE"""),2023.0)</f>
        <v>2023</v>
      </c>
    </row>
    <row r="4992">
      <c r="A4992" s="1" t="s">
        <v>7784</v>
      </c>
      <c r="B4992" s="4" t="s">
        <v>36</v>
      </c>
      <c r="C4992" s="4" t="s">
        <v>24</v>
      </c>
      <c r="D4992" s="4" t="s">
        <v>28</v>
      </c>
      <c r="E4992" s="4">
        <v>4.0</v>
      </c>
      <c r="F4992" s="4">
        <v>5.0</v>
      </c>
      <c r="G4992" s="4">
        <v>20.0</v>
      </c>
      <c r="H4992" s="5">
        <v>45138.0</v>
      </c>
      <c r="I4992" s="4">
        <f>IFERROR(__xludf.DUMMYFUNCTION("SPLIT(H4992,""/"")"),31.0)</f>
        <v>31</v>
      </c>
      <c r="J4992" s="4">
        <f>IFERROR(__xludf.DUMMYFUNCTION("""COMPUTED_VALUE"""),7.0)</f>
        <v>7</v>
      </c>
      <c r="K4992" s="4">
        <f>IFERROR(__xludf.DUMMYFUNCTION("""COMPUTED_VALUE"""),2023.0)</f>
        <v>2023</v>
      </c>
    </row>
    <row r="4993">
      <c r="A4993" s="1" t="s">
        <v>8977</v>
      </c>
      <c r="B4993" s="4" t="s">
        <v>36</v>
      </c>
      <c r="C4993" s="4" t="s">
        <v>29</v>
      </c>
      <c r="D4993" s="4" t="s">
        <v>28</v>
      </c>
      <c r="E4993" s="4">
        <v>1.0</v>
      </c>
      <c r="F4993" s="4">
        <v>5.0</v>
      </c>
      <c r="G4993" s="4">
        <v>5.0</v>
      </c>
      <c r="H4993" s="5">
        <v>45138.0</v>
      </c>
      <c r="I4993" s="4">
        <f>IFERROR(__xludf.DUMMYFUNCTION("SPLIT(H4993,""/"")"),31.0)</f>
        <v>31</v>
      </c>
      <c r="J4993" s="4">
        <f>IFERROR(__xludf.DUMMYFUNCTION("""COMPUTED_VALUE"""),7.0)</f>
        <v>7</v>
      </c>
      <c r="K4993" s="4">
        <f>IFERROR(__xludf.DUMMYFUNCTION("""COMPUTED_VALUE"""),2023.0)</f>
        <v>2023</v>
      </c>
    </row>
    <row r="4994">
      <c r="A4994" s="1" t="s">
        <v>9101</v>
      </c>
      <c r="B4994" s="4" t="s">
        <v>36</v>
      </c>
      <c r="C4994" s="4" t="s">
        <v>29</v>
      </c>
      <c r="D4994" s="4" t="s">
        <v>28</v>
      </c>
      <c r="E4994" s="4">
        <v>5.0</v>
      </c>
      <c r="F4994" s="4">
        <v>5.0</v>
      </c>
      <c r="G4994" s="4">
        <v>25.0</v>
      </c>
      <c r="H4994" s="5">
        <v>45138.0</v>
      </c>
      <c r="I4994" s="4">
        <f>IFERROR(__xludf.DUMMYFUNCTION("SPLIT(H4994,""/"")"),31.0)</f>
        <v>31</v>
      </c>
      <c r="J4994" s="4">
        <f>IFERROR(__xludf.DUMMYFUNCTION("""COMPUTED_VALUE"""),7.0)</f>
        <v>7</v>
      </c>
      <c r="K4994" s="4">
        <f>IFERROR(__xludf.DUMMYFUNCTION("""COMPUTED_VALUE"""),2023.0)</f>
        <v>2023</v>
      </c>
    </row>
    <row r="4995">
      <c r="A4995" s="1" t="s">
        <v>8147</v>
      </c>
      <c r="B4995" s="4" t="s">
        <v>36</v>
      </c>
      <c r="C4995" s="4" t="s">
        <v>30</v>
      </c>
      <c r="D4995" s="4" t="s">
        <v>28</v>
      </c>
      <c r="E4995" s="4">
        <v>1.0</v>
      </c>
      <c r="F4995" s="4">
        <v>5.0</v>
      </c>
      <c r="G4995" s="4">
        <v>5.0</v>
      </c>
      <c r="H4995" s="5">
        <v>45141.0</v>
      </c>
      <c r="I4995" s="4">
        <f>IFERROR(__xludf.DUMMYFUNCTION("SPLIT(H4995,""/"")"),3.0)</f>
        <v>3</v>
      </c>
      <c r="J4995" s="4">
        <f>IFERROR(__xludf.DUMMYFUNCTION("""COMPUTED_VALUE"""),8.0)</f>
        <v>8</v>
      </c>
      <c r="K4995" s="4">
        <f>IFERROR(__xludf.DUMMYFUNCTION("""COMPUTED_VALUE"""),2023.0)</f>
        <v>2023</v>
      </c>
    </row>
    <row r="4996">
      <c r="A4996" s="1" t="s">
        <v>2171</v>
      </c>
      <c r="B4996" s="4" t="s">
        <v>36</v>
      </c>
      <c r="C4996" s="4" t="s">
        <v>24</v>
      </c>
      <c r="D4996" s="4" t="s">
        <v>28</v>
      </c>
      <c r="E4996" s="4">
        <v>5.0</v>
      </c>
      <c r="F4996" s="4">
        <v>5.0</v>
      </c>
      <c r="G4996" s="4">
        <v>25.0</v>
      </c>
      <c r="H4996" s="5">
        <v>45141.0</v>
      </c>
      <c r="I4996" s="4">
        <f>IFERROR(__xludf.DUMMYFUNCTION("SPLIT(H4996,""/"")"),3.0)</f>
        <v>3</v>
      </c>
      <c r="J4996" s="4">
        <f>IFERROR(__xludf.DUMMYFUNCTION("""COMPUTED_VALUE"""),8.0)</f>
        <v>8</v>
      </c>
      <c r="K4996" s="4">
        <f>IFERROR(__xludf.DUMMYFUNCTION("""COMPUTED_VALUE"""),2023.0)</f>
        <v>2023</v>
      </c>
    </row>
    <row r="4997">
      <c r="A4997" s="1" t="s">
        <v>5794</v>
      </c>
      <c r="B4997" s="4" t="s">
        <v>36</v>
      </c>
      <c r="C4997" s="4" t="s">
        <v>29</v>
      </c>
      <c r="D4997" s="4" t="s">
        <v>23</v>
      </c>
      <c r="E4997" s="4">
        <v>2.0</v>
      </c>
      <c r="F4997" s="4">
        <v>5.0</v>
      </c>
      <c r="G4997" s="4">
        <v>10.0</v>
      </c>
      <c r="H4997" s="5">
        <v>45141.0</v>
      </c>
      <c r="I4997" s="4">
        <f>IFERROR(__xludf.DUMMYFUNCTION("SPLIT(H4997,""/"")"),3.0)</f>
        <v>3</v>
      </c>
      <c r="J4997" s="4">
        <f>IFERROR(__xludf.DUMMYFUNCTION("""COMPUTED_VALUE"""),8.0)</f>
        <v>8</v>
      </c>
      <c r="K4997" s="4">
        <f>IFERROR(__xludf.DUMMYFUNCTION("""COMPUTED_VALUE"""),2023.0)</f>
        <v>2023</v>
      </c>
    </row>
    <row r="4998">
      <c r="A4998" s="1" t="s">
        <v>1217</v>
      </c>
      <c r="B4998" s="4" t="s">
        <v>36</v>
      </c>
      <c r="C4998" s="4" t="s">
        <v>29</v>
      </c>
      <c r="D4998" s="4" t="s">
        <v>28</v>
      </c>
      <c r="E4998" s="4">
        <v>5.0</v>
      </c>
      <c r="F4998" s="4">
        <v>5.0</v>
      </c>
      <c r="G4998" s="4">
        <v>25.0</v>
      </c>
      <c r="H4998" s="5">
        <v>45141.0</v>
      </c>
      <c r="I4998" s="4">
        <f>IFERROR(__xludf.DUMMYFUNCTION("SPLIT(H4998,""/"")"),3.0)</f>
        <v>3</v>
      </c>
      <c r="J4998" s="4">
        <f>IFERROR(__xludf.DUMMYFUNCTION("""COMPUTED_VALUE"""),8.0)</f>
        <v>8</v>
      </c>
      <c r="K4998" s="4">
        <f>IFERROR(__xludf.DUMMYFUNCTION("""COMPUTED_VALUE"""),2023.0)</f>
        <v>2023</v>
      </c>
    </row>
    <row r="4999">
      <c r="A4999" s="1" t="s">
        <v>9187</v>
      </c>
      <c r="B4999" s="4" t="s">
        <v>36</v>
      </c>
      <c r="C4999" s="4" t="s">
        <v>24</v>
      </c>
      <c r="D4999" s="4" t="s">
        <v>30</v>
      </c>
      <c r="E4999" s="4">
        <v>5.0</v>
      </c>
      <c r="F4999" s="4">
        <v>5.0</v>
      </c>
      <c r="G4999" s="4">
        <v>25.0</v>
      </c>
      <c r="H4999" s="5">
        <v>45142.0</v>
      </c>
      <c r="I4999" s="4">
        <f>IFERROR(__xludf.DUMMYFUNCTION("SPLIT(H4999,""/"")"),4.0)</f>
        <v>4</v>
      </c>
      <c r="J4999" s="4">
        <f>IFERROR(__xludf.DUMMYFUNCTION("""COMPUTED_VALUE"""),8.0)</f>
        <v>8</v>
      </c>
      <c r="K4999" s="4">
        <f>IFERROR(__xludf.DUMMYFUNCTION("""COMPUTED_VALUE"""),2023.0)</f>
        <v>2023</v>
      </c>
    </row>
    <row r="5000">
      <c r="A5000" s="1" t="s">
        <v>8991</v>
      </c>
      <c r="B5000" s="4" t="s">
        <v>36</v>
      </c>
      <c r="C5000" s="4" t="s">
        <v>30</v>
      </c>
      <c r="D5000" s="4" t="s">
        <v>23</v>
      </c>
      <c r="E5000" s="4">
        <v>3.0</v>
      </c>
      <c r="F5000" s="4">
        <v>5.0</v>
      </c>
      <c r="G5000" s="4">
        <v>15.0</v>
      </c>
      <c r="H5000" s="5">
        <v>45142.0</v>
      </c>
      <c r="I5000" s="4">
        <f>IFERROR(__xludf.DUMMYFUNCTION("SPLIT(H5000,""/"")"),4.0)</f>
        <v>4</v>
      </c>
      <c r="J5000" s="4">
        <f>IFERROR(__xludf.DUMMYFUNCTION("""COMPUTED_VALUE"""),8.0)</f>
        <v>8</v>
      </c>
      <c r="K5000" s="4">
        <f>IFERROR(__xludf.DUMMYFUNCTION("""COMPUTED_VALUE"""),2023.0)</f>
        <v>2023</v>
      </c>
    </row>
    <row r="5001">
      <c r="A5001" s="1" t="s">
        <v>3089</v>
      </c>
      <c r="B5001" s="4" t="s">
        <v>36</v>
      </c>
      <c r="C5001" s="4" t="s">
        <v>29</v>
      </c>
      <c r="D5001" s="4" t="s">
        <v>30</v>
      </c>
      <c r="E5001" s="4">
        <v>1.0</v>
      </c>
      <c r="F5001" s="4">
        <v>5.0</v>
      </c>
      <c r="G5001" s="4">
        <v>5.0</v>
      </c>
      <c r="H5001" s="5">
        <v>45143.0</v>
      </c>
      <c r="I5001" s="4">
        <f>IFERROR(__xludf.DUMMYFUNCTION("SPLIT(H5001,""/"")"),5.0)</f>
        <v>5</v>
      </c>
      <c r="J5001" s="4">
        <f>IFERROR(__xludf.DUMMYFUNCTION("""COMPUTED_VALUE"""),8.0)</f>
        <v>8</v>
      </c>
      <c r="K5001" s="4">
        <f>IFERROR(__xludf.DUMMYFUNCTION("""COMPUTED_VALUE"""),2023.0)</f>
        <v>2023</v>
      </c>
    </row>
    <row r="5002">
      <c r="A5002" s="1" t="s">
        <v>6977</v>
      </c>
      <c r="B5002" s="4" t="s">
        <v>36</v>
      </c>
      <c r="C5002" s="4" t="s">
        <v>24</v>
      </c>
      <c r="D5002" s="4" t="s">
        <v>39</v>
      </c>
      <c r="E5002" s="4">
        <v>2.0</v>
      </c>
      <c r="F5002" s="4">
        <v>5.0</v>
      </c>
      <c r="G5002" s="4">
        <v>10.0</v>
      </c>
      <c r="H5002" s="5">
        <v>45143.0</v>
      </c>
      <c r="I5002" s="4">
        <f>IFERROR(__xludf.DUMMYFUNCTION("SPLIT(H5002,""/"")"),5.0)</f>
        <v>5</v>
      </c>
      <c r="J5002" s="4">
        <f>IFERROR(__xludf.DUMMYFUNCTION("""COMPUTED_VALUE"""),8.0)</f>
        <v>8</v>
      </c>
      <c r="K5002" s="4">
        <f>IFERROR(__xludf.DUMMYFUNCTION("""COMPUTED_VALUE"""),2023.0)</f>
        <v>2023</v>
      </c>
    </row>
    <row r="5003">
      <c r="A5003" s="1" t="s">
        <v>2324</v>
      </c>
      <c r="B5003" s="4" t="s">
        <v>36</v>
      </c>
      <c r="C5003" s="4" t="s">
        <v>24</v>
      </c>
      <c r="D5003" s="4" t="s">
        <v>30</v>
      </c>
      <c r="E5003" s="4">
        <v>2.0</v>
      </c>
      <c r="F5003" s="4">
        <v>5.0</v>
      </c>
      <c r="G5003" s="4">
        <v>10.0</v>
      </c>
      <c r="H5003" s="5">
        <v>45143.0</v>
      </c>
      <c r="I5003" s="4">
        <f>IFERROR(__xludf.DUMMYFUNCTION("SPLIT(H5003,""/"")"),5.0)</f>
        <v>5</v>
      </c>
      <c r="J5003" s="4">
        <f>IFERROR(__xludf.DUMMYFUNCTION("""COMPUTED_VALUE"""),8.0)</f>
        <v>8</v>
      </c>
      <c r="K5003" s="4">
        <f>IFERROR(__xludf.DUMMYFUNCTION("""COMPUTED_VALUE"""),2023.0)</f>
        <v>2023</v>
      </c>
    </row>
    <row r="5004">
      <c r="A5004" s="1" t="s">
        <v>5989</v>
      </c>
      <c r="B5004" s="4" t="s">
        <v>36</v>
      </c>
      <c r="C5004" s="4" t="s">
        <v>24</v>
      </c>
      <c r="D5004" s="4" t="s">
        <v>39</v>
      </c>
      <c r="E5004" s="4">
        <v>5.0</v>
      </c>
      <c r="F5004" s="4">
        <v>5.0</v>
      </c>
      <c r="G5004" s="4">
        <v>25.0</v>
      </c>
      <c r="H5004" s="5">
        <v>45143.0</v>
      </c>
      <c r="I5004" s="4">
        <f>IFERROR(__xludf.DUMMYFUNCTION("SPLIT(H5004,""/"")"),5.0)</f>
        <v>5</v>
      </c>
      <c r="J5004" s="4">
        <f>IFERROR(__xludf.DUMMYFUNCTION("""COMPUTED_VALUE"""),8.0)</f>
        <v>8</v>
      </c>
      <c r="K5004" s="4">
        <f>IFERROR(__xludf.DUMMYFUNCTION("""COMPUTED_VALUE"""),2023.0)</f>
        <v>2023</v>
      </c>
    </row>
    <row r="5005">
      <c r="A5005" s="1" t="s">
        <v>748</v>
      </c>
      <c r="B5005" s="4" t="s">
        <v>36</v>
      </c>
      <c r="C5005" s="4" t="s">
        <v>24</v>
      </c>
      <c r="D5005" s="4" t="s">
        <v>30</v>
      </c>
      <c r="E5005" s="4">
        <v>1.0</v>
      </c>
      <c r="F5005" s="4">
        <v>5.0</v>
      </c>
      <c r="G5005" s="4">
        <v>5.0</v>
      </c>
      <c r="H5005" s="5">
        <v>45143.0</v>
      </c>
      <c r="I5005" s="4">
        <f>IFERROR(__xludf.DUMMYFUNCTION("SPLIT(H5005,""/"")"),5.0)</f>
        <v>5</v>
      </c>
      <c r="J5005" s="4">
        <f>IFERROR(__xludf.DUMMYFUNCTION("""COMPUTED_VALUE"""),8.0)</f>
        <v>8</v>
      </c>
      <c r="K5005" s="4">
        <f>IFERROR(__xludf.DUMMYFUNCTION("""COMPUTED_VALUE"""),2023.0)</f>
        <v>2023</v>
      </c>
    </row>
    <row r="5006">
      <c r="A5006" s="1" t="s">
        <v>2332</v>
      </c>
      <c r="B5006" s="4" t="s">
        <v>36</v>
      </c>
      <c r="C5006" s="4" t="s">
        <v>29</v>
      </c>
      <c r="D5006" s="4" t="s">
        <v>28</v>
      </c>
      <c r="E5006" s="4">
        <v>4.0</v>
      </c>
      <c r="F5006" s="4">
        <v>5.0</v>
      </c>
      <c r="G5006" s="4">
        <v>20.0</v>
      </c>
      <c r="H5006" s="5">
        <v>45144.0</v>
      </c>
      <c r="I5006" s="4">
        <f>IFERROR(__xludf.DUMMYFUNCTION("SPLIT(H5006,""/"")"),6.0)</f>
        <v>6</v>
      </c>
      <c r="J5006" s="4">
        <f>IFERROR(__xludf.DUMMYFUNCTION("""COMPUTED_VALUE"""),8.0)</f>
        <v>8</v>
      </c>
      <c r="K5006" s="4">
        <f>IFERROR(__xludf.DUMMYFUNCTION("""COMPUTED_VALUE"""),2023.0)</f>
        <v>2023</v>
      </c>
    </row>
    <row r="5007">
      <c r="A5007" s="1" t="s">
        <v>9906</v>
      </c>
      <c r="B5007" s="4" t="s">
        <v>36</v>
      </c>
      <c r="C5007" s="4" t="s">
        <v>29</v>
      </c>
      <c r="D5007" s="4" t="s">
        <v>39</v>
      </c>
      <c r="E5007" s="4">
        <v>4.0</v>
      </c>
      <c r="F5007" s="4">
        <v>5.0</v>
      </c>
      <c r="G5007" s="4">
        <v>20.0</v>
      </c>
      <c r="H5007" s="5">
        <v>45144.0</v>
      </c>
      <c r="I5007" s="4">
        <f>IFERROR(__xludf.DUMMYFUNCTION("SPLIT(H5007,""/"")"),6.0)</f>
        <v>6</v>
      </c>
      <c r="J5007" s="4">
        <f>IFERROR(__xludf.DUMMYFUNCTION("""COMPUTED_VALUE"""),8.0)</f>
        <v>8</v>
      </c>
      <c r="K5007" s="4">
        <f>IFERROR(__xludf.DUMMYFUNCTION("""COMPUTED_VALUE"""),2023.0)</f>
        <v>2023</v>
      </c>
    </row>
    <row r="5008">
      <c r="A5008" s="1" t="s">
        <v>9883</v>
      </c>
      <c r="B5008" s="4" t="s">
        <v>36</v>
      </c>
      <c r="C5008" s="4" t="s">
        <v>29</v>
      </c>
      <c r="D5008" s="4" t="s">
        <v>30</v>
      </c>
      <c r="E5008" s="4">
        <v>1.0</v>
      </c>
      <c r="F5008" s="4">
        <v>5.0</v>
      </c>
      <c r="G5008" s="4">
        <v>5.0</v>
      </c>
      <c r="H5008" s="5">
        <v>45144.0</v>
      </c>
      <c r="I5008" s="4">
        <f>IFERROR(__xludf.DUMMYFUNCTION("SPLIT(H5008,""/"")"),6.0)</f>
        <v>6</v>
      </c>
      <c r="J5008" s="4">
        <f>IFERROR(__xludf.DUMMYFUNCTION("""COMPUTED_VALUE"""),8.0)</f>
        <v>8</v>
      </c>
      <c r="K5008" s="4">
        <f>IFERROR(__xludf.DUMMYFUNCTION("""COMPUTED_VALUE"""),2023.0)</f>
        <v>2023</v>
      </c>
    </row>
    <row r="5009">
      <c r="A5009" s="1" t="s">
        <v>3389</v>
      </c>
      <c r="B5009" s="4" t="s">
        <v>36</v>
      </c>
      <c r="C5009" s="4" t="s">
        <v>24</v>
      </c>
      <c r="D5009" s="4" t="s">
        <v>23</v>
      </c>
      <c r="E5009" s="4">
        <v>1.0</v>
      </c>
      <c r="F5009" s="4">
        <v>5.0</v>
      </c>
      <c r="G5009" s="4">
        <v>5.0</v>
      </c>
      <c r="H5009" s="5">
        <v>45144.0</v>
      </c>
      <c r="I5009" s="4">
        <f>IFERROR(__xludf.DUMMYFUNCTION("SPLIT(H5009,""/"")"),6.0)</f>
        <v>6</v>
      </c>
      <c r="J5009" s="4">
        <f>IFERROR(__xludf.DUMMYFUNCTION("""COMPUTED_VALUE"""),8.0)</f>
        <v>8</v>
      </c>
      <c r="K5009" s="4">
        <f>IFERROR(__xludf.DUMMYFUNCTION("""COMPUTED_VALUE"""),2023.0)</f>
        <v>2023</v>
      </c>
    </row>
    <row r="5010">
      <c r="A5010" s="1" t="s">
        <v>7159</v>
      </c>
      <c r="B5010" s="4" t="s">
        <v>36</v>
      </c>
      <c r="C5010" s="4" t="s">
        <v>29</v>
      </c>
      <c r="D5010" s="4" t="s">
        <v>23</v>
      </c>
      <c r="E5010" s="4">
        <v>5.0</v>
      </c>
      <c r="F5010" s="4">
        <v>5.0</v>
      </c>
      <c r="G5010" s="4">
        <v>25.0</v>
      </c>
      <c r="H5010" s="5">
        <v>45144.0</v>
      </c>
      <c r="I5010" s="4">
        <f>IFERROR(__xludf.DUMMYFUNCTION("SPLIT(H5010,""/"")"),6.0)</f>
        <v>6</v>
      </c>
      <c r="J5010" s="4">
        <f>IFERROR(__xludf.DUMMYFUNCTION("""COMPUTED_VALUE"""),8.0)</f>
        <v>8</v>
      </c>
      <c r="K5010" s="4">
        <f>IFERROR(__xludf.DUMMYFUNCTION("""COMPUTED_VALUE"""),2023.0)</f>
        <v>2023</v>
      </c>
    </row>
    <row r="5011">
      <c r="A5011" s="1" t="s">
        <v>1566</v>
      </c>
      <c r="B5011" s="4" t="s">
        <v>36</v>
      </c>
      <c r="C5011" s="4" t="s">
        <v>29</v>
      </c>
      <c r="D5011" s="4" t="s">
        <v>23</v>
      </c>
      <c r="E5011" s="4">
        <v>5.0</v>
      </c>
      <c r="F5011" s="4">
        <v>5.0</v>
      </c>
      <c r="G5011" s="4">
        <v>25.0</v>
      </c>
      <c r="H5011" s="5">
        <v>45144.0</v>
      </c>
      <c r="I5011" s="4">
        <f>IFERROR(__xludf.DUMMYFUNCTION("SPLIT(H5011,""/"")"),6.0)</f>
        <v>6</v>
      </c>
      <c r="J5011" s="4">
        <f>IFERROR(__xludf.DUMMYFUNCTION("""COMPUTED_VALUE"""),8.0)</f>
        <v>8</v>
      </c>
      <c r="K5011" s="4">
        <f>IFERROR(__xludf.DUMMYFUNCTION("""COMPUTED_VALUE"""),2023.0)</f>
        <v>2023</v>
      </c>
    </row>
    <row r="5012">
      <c r="A5012" s="1" t="s">
        <v>3635</v>
      </c>
      <c r="B5012" s="4" t="s">
        <v>36</v>
      </c>
      <c r="C5012" s="4" t="s">
        <v>30</v>
      </c>
      <c r="D5012" s="4" t="s">
        <v>23</v>
      </c>
      <c r="E5012" s="4">
        <v>2.0</v>
      </c>
      <c r="F5012" s="4">
        <v>5.0</v>
      </c>
      <c r="G5012" s="4">
        <v>10.0</v>
      </c>
      <c r="H5012" s="5">
        <v>45145.0</v>
      </c>
      <c r="I5012" s="4">
        <f>IFERROR(__xludf.DUMMYFUNCTION("SPLIT(H5012,""/"")"),7.0)</f>
        <v>7</v>
      </c>
      <c r="J5012" s="4">
        <f>IFERROR(__xludf.DUMMYFUNCTION("""COMPUTED_VALUE"""),8.0)</f>
        <v>8</v>
      </c>
      <c r="K5012" s="4">
        <f>IFERROR(__xludf.DUMMYFUNCTION("""COMPUTED_VALUE"""),2023.0)</f>
        <v>2023</v>
      </c>
    </row>
    <row r="5013">
      <c r="A5013" s="1" t="s">
        <v>1366</v>
      </c>
      <c r="B5013" s="4" t="s">
        <v>36</v>
      </c>
      <c r="C5013" s="4" t="s">
        <v>30</v>
      </c>
      <c r="D5013" s="4" t="s">
        <v>23</v>
      </c>
      <c r="E5013" s="4">
        <v>3.0</v>
      </c>
      <c r="F5013" s="4">
        <v>5.0</v>
      </c>
      <c r="G5013" s="4">
        <v>15.0</v>
      </c>
      <c r="H5013" s="5">
        <v>45145.0</v>
      </c>
      <c r="I5013" s="4">
        <f>IFERROR(__xludf.DUMMYFUNCTION("SPLIT(H5013,""/"")"),7.0)</f>
        <v>7</v>
      </c>
      <c r="J5013" s="4">
        <f>IFERROR(__xludf.DUMMYFUNCTION("""COMPUTED_VALUE"""),8.0)</f>
        <v>8</v>
      </c>
      <c r="K5013" s="4">
        <f>IFERROR(__xludf.DUMMYFUNCTION("""COMPUTED_VALUE"""),2023.0)</f>
        <v>2023</v>
      </c>
    </row>
    <row r="5014">
      <c r="A5014" s="1" t="s">
        <v>5087</v>
      </c>
      <c r="B5014" s="4" t="s">
        <v>36</v>
      </c>
      <c r="C5014" s="4" t="s">
        <v>30</v>
      </c>
      <c r="D5014" s="4" t="s">
        <v>30</v>
      </c>
      <c r="E5014" s="4">
        <v>1.0</v>
      </c>
      <c r="F5014" s="4">
        <v>5.0</v>
      </c>
      <c r="G5014" s="4">
        <v>5.0</v>
      </c>
      <c r="H5014" s="5">
        <v>45145.0</v>
      </c>
      <c r="I5014" s="4">
        <f>IFERROR(__xludf.DUMMYFUNCTION("SPLIT(H5014,""/"")"),7.0)</f>
        <v>7</v>
      </c>
      <c r="J5014" s="4">
        <f>IFERROR(__xludf.DUMMYFUNCTION("""COMPUTED_VALUE"""),8.0)</f>
        <v>8</v>
      </c>
      <c r="K5014" s="4">
        <f>IFERROR(__xludf.DUMMYFUNCTION("""COMPUTED_VALUE"""),2023.0)</f>
        <v>2023</v>
      </c>
    </row>
    <row r="5015">
      <c r="A5015" s="1" t="s">
        <v>7802</v>
      </c>
      <c r="B5015" s="4" t="s">
        <v>36</v>
      </c>
      <c r="C5015" s="4" t="s">
        <v>30</v>
      </c>
      <c r="D5015" s="4" t="s">
        <v>39</v>
      </c>
      <c r="E5015" s="4">
        <v>4.0</v>
      </c>
      <c r="F5015" s="4">
        <v>5.0</v>
      </c>
      <c r="G5015" s="4">
        <v>20.0</v>
      </c>
      <c r="H5015" s="5">
        <v>45145.0</v>
      </c>
      <c r="I5015" s="4">
        <f>IFERROR(__xludf.DUMMYFUNCTION("SPLIT(H5015,""/"")"),7.0)</f>
        <v>7</v>
      </c>
      <c r="J5015" s="4">
        <f>IFERROR(__xludf.DUMMYFUNCTION("""COMPUTED_VALUE"""),8.0)</f>
        <v>8</v>
      </c>
      <c r="K5015" s="4">
        <f>IFERROR(__xludf.DUMMYFUNCTION("""COMPUTED_VALUE"""),2023.0)</f>
        <v>2023</v>
      </c>
    </row>
    <row r="5016">
      <c r="A5016" s="1" t="s">
        <v>3560</v>
      </c>
      <c r="B5016" s="4" t="s">
        <v>36</v>
      </c>
      <c r="C5016" s="4" t="s">
        <v>30</v>
      </c>
      <c r="D5016" s="4" t="s">
        <v>28</v>
      </c>
      <c r="E5016" s="4">
        <v>4.0</v>
      </c>
      <c r="F5016" s="4">
        <v>5.0</v>
      </c>
      <c r="G5016" s="4">
        <v>20.0</v>
      </c>
      <c r="H5016" s="5">
        <v>45146.0</v>
      </c>
      <c r="I5016" s="4">
        <f>IFERROR(__xludf.DUMMYFUNCTION("SPLIT(H5016,""/"")"),8.0)</f>
        <v>8</v>
      </c>
      <c r="J5016" s="4">
        <f>IFERROR(__xludf.DUMMYFUNCTION("""COMPUTED_VALUE"""),8.0)</f>
        <v>8</v>
      </c>
      <c r="K5016" s="4">
        <f>IFERROR(__xludf.DUMMYFUNCTION("""COMPUTED_VALUE"""),2023.0)</f>
        <v>2023</v>
      </c>
    </row>
    <row r="5017">
      <c r="A5017" s="1" t="s">
        <v>3453</v>
      </c>
      <c r="B5017" s="4" t="s">
        <v>36</v>
      </c>
      <c r="C5017" s="4" t="s">
        <v>29</v>
      </c>
      <c r="D5017" s="4" t="s">
        <v>28</v>
      </c>
      <c r="E5017" s="4">
        <v>5.0</v>
      </c>
      <c r="F5017" s="4">
        <v>5.0</v>
      </c>
      <c r="G5017" s="4">
        <v>25.0</v>
      </c>
      <c r="H5017" s="5">
        <v>45147.0</v>
      </c>
      <c r="I5017" s="4">
        <f>IFERROR(__xludf.DUMMYFUNCTION("SPLIT(H5017,""/"")"),9.0)</f>
        <v>9</v>
      </c>
      <c r="J5017" s="4">
        <f>IFERROR(__xludf.DUMMYFUNCTION("""COMPUTED_VALUE"""),8.0)</f>
        <v>8</v>
      </c>
      <c r="K5017" s="4">
        <f>IFERROR(__xludf.DUMMYFUNCTION("""COMPUTED_VALUE"""),2023.0)</f>
        <v>2023</v>
      </c>
    </row>
    <row r="5018">
      <c r="A5018" s="1" t="s">
        <v>2092</v>
      </c>
      <c r="B5018" s="4" t="s">
        <v>36</v>
      </c>
      <c r="C5018" s="4" t="s">
        <v>24</v>
      </c>
      <c r="D5018" s="4" t="s">
        <v>23</v>
      </c>
      <c r="E5018" s="4">
        <v>1.0</v>
      </c>
      <c r="F5018" s="4">
        <v>5.0</v>
      </c>
      <c r="G5018" s="4">
        <v>5.0</v>
      </c>
      <c r="H5018" s="5">
        <v>45147.0</v>
      </c>
      <c r="I5018" s="4">
        <f>IFERROR(__xludf.DUMMYFUNCTION("SPLIT(H5018,""/"")"),9.0)</f>
        <v>9</v>
      </c>
      <c r="J5018" s="4">
        <f>IFERROR(__xludf.DUMMYFUNCTION("""COMPUTED_VALUE"""),8.0)</f>
        <v>8</v>
      </c>
      <c r="K5018" s="4">
        <f>IFERROR(__xludf.DUMMYFUNCTION("""COMPUTED_VALUE"""),2023.0)</f>
        <v>2023</v>
      </c>
    </row>
    <row r="5019">
      <c r="A5019" s="1" t="s">
        <v>5588</v>
      </c>
      <c r="B5019" s="4" t="s">
        <v>36</v>
      </c>
      <c r="C5019" s="4" t="s">
        <v>30</v>
      </c>
      <c r="D5019" s="4" t="s">
        <v>28</v>
      </c>
      <c r="E5019" s="4">
        <v>5.0</v>
      </c>
      <c r="F5019" s="4">
        <v>5.0</v>
      </c>
      <c r="G5019" s="4">
        <v>25.0</v>
      </c>
      <c r="H5019" s="5">
        <v>45147.0</v>
      </c>
      <c r="I5019" s="4">
        <f>IFERROR(__xludf.DUMMYFUNCTION("SPLIT(H5019,""/"")"),9.0)</f>
        <v>9</v>
      </c>
      <c r="J5019" s="4">
        <f>IFERROR(__xludf.DUMMYFUNCTION("""COMPUTED_VALUE"""),8.0)</f>
        <v>8</v>
      </c>
      <c r="K5019" s="4">
        <f>IFERROR(__xludf.DUMMYFUNCTION("""COMPUTED_VALUE"""),2023.0)</f>
        <v>2023</v>
      </c>
    </row>
    <row r="5020">
      <c r="A5020" s="1" t="s">
        <v>8533</v>
      </c>
      <c r="B5020" s="4" t="s">
        <v>36</v>
      </c>
      <c r="C5020" s="4" t="s">
        <v>29</v>
      </c>
      <c r="D5020" s="4" t="s">
        <v>28</v>
      </c>
      <c r="E5020" s="4">
        <v>1.0</v>
      </c>
      <c r="F5020" s="4">
        <v>5.0</v>
      </c>
      <c r="G5020" s="4">
        <v>5.0</v>
      </c>
      <c r="H5020" s="5">
        <v>45147.0</v>
      </c>
      <c r="I5020" s="4">
        <f>IFERROR(__xludf.DUMMYFUNCTION("SPLIT(H5020,""/"")"),9.0)</f>
        <v>9</v>
      </c>
      <c r="J5020" s="4">
        <f>IFERROR(__xludf.DUMMYFUNCTION("""COMPUTED_VALUE"""),8.0)</f>
        <v>8</v>
      </c>
      <c r="K5020" s="4">
        <f>IFERROR(__xludf.DUMMYFUNCTION("""COMPUTED_VALUE"""),2023.0)</f>
        <v>2023</v>
      </c>
    </row>
    <row r="5021">
      <c r="A5021" s="1" t="s">
        <v>412</v>
      </c>
      <c r="B5021" s="4" t="s">
        <v>36</v>
      </c>
      <c r="C5021" s="4" t="s">
        <v>24</v>
      </c>
      <c r="D5021" s="4" t="s">
        <v>39</v>
      </c>
      <c r="E5021" s="4">
        <v>2.0</v>
      </c>
      <c r="F5021" s="4">
        <v>5.0</v>
      </c>
      <c r="G5021" s="4">
        <v>10.0</v>
      </c>
      <c r="H5021" s="5">
        <v>45147.0</v>
      </c>
      <c r="I5021" s="4">
        <f>IFERROR(__xludf.DUMMYFUNCTION("SPLIT(H5021,""/"")"),9.0)</f>
        <v>9</v>
      </c>
      <c r="J5021" s="4">
        <f>IFERROR(__xludf.DUMMYFUNCTION("""COMPUTED_VALUE"""),8.0)</f>
        <v>8</v>
      </c>
      <c r="K5021" s="4">
        <f>IFERROR(__xludf.DUMMYFUNCTION("""COMPUTED_VALUE"""),2023.0)</f>
        <v>2023</v>
      </c>
    </row>
    <row r="5022">
      <c r="A5022" s="1" t="s">
        <v>2347</v>
      </c>
      <c r="B5022" s="4" t="s">
        <v>36</v>
      </c>
      <c r="C5022" s="4" t="s">
        <v>29</v>
      </c>
      <c r="D5022" s="4" t="s">
        <v>23</v>
      </c>
      <c r="E5022" s="4">
        <v>3.0</v>
      </c>
      <c r="F5022" s="4">
        <v>5.0</v>
      </c>
      <c r="G5022" s="4">
        <v>15.0</v>
      </c>
      <c r="H5022" s="5">
        <v>45148.0</v>
      </c>
      <c r="I5022" s="4">
        <f>IFERROR(__xludf.DUMMYFUNCTION("SPLIT(H5022,""/"")"),10.0)</f>
        <v>10</v>
      </c>
      <c r="J5022" s="4">
        <f>IFERROR(__xludf.DUMMYFUNCTION("""COMPUTED_VALUE"""),8.0)</f>
        <v>8</v>
      </c>
      <c r="K5022" s="4">
        <f>IFERROR(__xludf.DUMMYFUNCTION("""COMPUTED_VALUE"""),2023.0)</f>
        <v>2023</v>
      </c>
    </row>
    <row r="5023">
      <c r="A5023" s="1" t="s">
        <v>7692</v>
      </c>
      <c r="B5023" s="4" t="s">
        <v>36</v>
      </c>
      <c r="C5023" s="4" t="s">
        <v>29</v>
      </c>
      <c r="D5023" s="4" t="s">
        <v>39</v>
      </c>
      <c r="E5023" s="4">
        <v>4.0</v>
      </c>
      <c r="F5023" s="4">
        <v>5.0</v>
      </c>
      <c r="G5023" s="4">
        <v>20.0</v>
      </c>
      <c r="H5023" s="5">
        <v>45148.0</v>
      </c>
      <c r="I5023" s="4">
        <f>IFERROR(__xludf.DUMMYFUNCTION("SPLIT(H5023,""/"")"),10.0)</f>
        <v>10</v>
      </c>
      <c r="J5023" s="4">
        <f>IFERROR(__xludf.DUMMYFUNCTION("""COMPUTED_VALUE"""),8.0)</f>
        <v>8</v>
      </c>
      <c r="K5023" s="4">
        <f>IFERROR(__xludf.DUMMYFUNCTION("""COMPUTED_VALUE"""),2023.0)</f>
        <v>2023</v>
      </c>
    </row>
    <row r="5024">
      <c r="A5024" s="1" t="s">
        <v>183</v>
      </c>
      <c r="B5024" s="4" t="s">
        <v>36</v>
      </c>
      <c r="C5024" s="4" t="s">
        <v>30</v>
      </c>
      <c r="D5024" s="4" t="s">
        <v>28</v>
      </c>
      <c r="E5024" s="4">
        <v>2.0</v>
      </c>
      <c r="F5024" s="4">
        <v>5.0</v>
      </c>
      <c r="G5024" s="4">
        <v>10.0</v>
      </c>
      <c r="H5024" s="5">
        <v>45149.0</v>
      </c>
      <c r="I5024" s="4">
        <f>IFERROR(__xludf.DUMMYFUNCTION("SPLIT(H5024,""/"")"),11.0)</f>
        <v>11</v>
      </c>
      <c r="J5024" s="4">
        <f>IFERROR(__xludf.DUMMYFUNCTION("""COMPUTED_VALUE"""),8.0)</f>
        <v>8</v>
      </c>
      <c r="K5024" s="4">
        <f>IFERROR(__xludf.DUMMYFUNCTION("""COMPUTED_VALUE"""),2023.0)</f>
        <v>2023</v>
      </c>
    </row>
    <row r="5025">
      <c r="A5025" s="1" t="s">
        <v>8234</v>
      </c>
      <c r="B5025" s="4" t="s">
        <v>36</v>
      </c>
      <c r="C5025" s="4" t="s">
        <v>30</v>
      </c>
      <c r="D5025" s="4" t="s">
        <v>30</v>
      </c>
      <c r="E5025" s="4">
        <v>1.0</v>
      </c>
      <c r="F5025" s="4">
        <v>5.0</v>
      </c>
      <c r="G5025" s="4">
        <v>5.0</v>
      </c>
      <c r="H5025" s="5">
        <v>45149.0</v>
      </c>
      <c r="I5025" s="4">
        <f>IFERROR(__xludf.DUMMYFUNCTION("SPLIT(H5025,""/"")"),11.0)</f>
        <v>11</v>
      </c>
      <c r="J5025" s="4">
        <f>IFERROR(__xludf.DUMMYFUNCTION("""COMPUTED_VALUE"""),8.0)</f>
        <v>8</v>
      </c>
      <c r="K5025" s="4">
        <f>IFERROR(__xludf.DUMMYFUNCTION("""COMPUTED_VALUE"""),2023.0)</f>
        <v>2023</v>
      </c>
    </row>
    <row r="5026">
      <c r="A5026" s="1" t="s">
        <v>3600</v>
      </c>
      <c r="B5026" s="4" t="s">
        <v>36</v>
      </c>
      <c r="C5026" s="4" t="s">
        <v>29</v>
      </c>
      <c r="D5026" s="4" t="s">
        <v>30</v>
      </c>
      <c r="E5026" s="4">
        <v>3.0</v>
      </c>
      <c r="F5026" s="4">
        <v>5.0</v>
      </c>
      <c r="G5026" s="4">
        <v>15.0</v>
      </c>
      <c r="H5026" s="5">
        <v>45149.0</v>
      </c>
      <c r="I5026" s="4">
        <f>IFERROR(__xludf.DUMMYFUNCTION("SPLIT(H5026,""/"")"),11.0)</f>
        <v>11</v>
      </c>
      <c r="J5026" s="4">
        <f>IFERROR(__xludf.DUMMYFUNCTION("""COMPUTED_VALUE"""),8.0)</f>
        <v>8</v>
      </c>
      <c r="K5026" s="4">
        <f>IFERROR(__xludf.DUMMYFUNCTION("""COMPUTED_VALUE"""),2023.0)</f>
        <v>2023</v>
      </c>
    </row>
    <row r="5027">
      <c r="A5027" s="1" t="s">
        <v>6458</v>
      </c>
      <c r="B5027" s="4" t="s">
        <v>36</v>
      </c>
      <c r="C5027" s="4" t="s">
        <v>29</v>
      </c>
      <c r="D5027" s="4" t="s">
        <v>30</v>
      </c>
      <c r="E5027" s="4">
        <v>5.0</v>
      </c>
      <c r="F5027" s="4">
        <v>5.0</v>
      </c>
      <c r="G5027" s="4">
        <v>25.0</v>
      </c>
      <c r="H5027" s="5">
        <v>45149.0</v>
      </c>
      <c r="I5027" s="4">
        <f>IFERROR(__xludf.DUMMYFUNCTION("SPLIT(H5027,""/"")"),11.0)</f>
        <v>11</v>
      </c>
      <c r="J5027" s="4">
        <f>IFERROR(__xludf.DUMMYFUNCTION("""COMPUTED_VALUE"""),8.0)</f>
        <v>8</v>
      </c>
      <c r="K5027" s="4">
        <f>IFERROR(__xludf.DUMMYFUNCTION("""COMPUTED_VALUE"""),2023.0)</f>
        <v>2023</v>
      </c>
    </row>
    <row r="5028">
      <c r="A5028" s="1" t="s">
        <v>1115</v>
      </c>
      <c r="B5028" s="4" t="s">
        <v>36</v>
      </c>
      <c r="C5028" s="4" t="s">
        <v>24</v>
      </c>
      <c r="D5028" s="4" t="s">
        <v>28</v>
      </c>
      <c r="E5028" s="4">
        <v>1.0</v>
      </c>
      <c r="F5028" s="4">
        <v>5.0</v>
      </c>
      <c r="G5028" s="4">
        <v>5.0</v>
      </c>
      <c r="H5028" s="5">
        <v>45149.0</v>
      </c>
      <c r="I5028" s="4">
        <f>IFERROR(__xludf.DUMMYFUNCTION("SPLIT(H5028,""/"")"),11.0)</f>
        <v>11</v>
      </c>
      <c r="J5028" s="4">
        <f>IFERROR(__xludf.DUMMYFUNCTION("""COMPUTED_VALUE"""),8.0)</f>
        <v>8</v>
      </c>
      <c r="K5028" s="4">
        <f>IFERROR(__xludf.DUMMYFUNCTION("""COMPUTED_VALUE"""),2023.0)</f>
        <v>2023</v>
      </c>
    </row>
    <row r="5029">
      <c r="A5029" s="1" t="s">
        <v>6710</v>
      </c>
      <c r="B5029" s="4" t="s">
        <v>36</v>
      </c>
      <c r="C5029" s="4" t="s">
        <v>30</v>
      </c>
      <c r="D5029" s="4" t="s">
        <v>28</v>
      </c>
      <c r="E5029" s="4">
        <v>4.0</v>
      </c>
      <c r="F5029" s="4">
        <v>5.0</v>
      </c>
      <c r="G5029" s="4">
        <v>20.0</v>
      </c>
      <c r="H5029" s="5">
        <v>45150.0</v>
      </c>
      <c r="I5029" s="4">
        <f>IFERROR(__xludf.DUMMYFUNCTION("SPLIT(H5029,""/"")"),12.0)</f>
        <v>12</v>
      </c>
      <c r="J5029" s="4">
        <f>IFERROR(__xludf.DUMMYFUNCTION("""COMPUTED_VALUE"""),8.0)</f>
        <v>8</v>
      </c>
      <c r="K5029" s="4">
        <f>IFERROR(__xludf.DUMMYFUNCTION("""COMPUTED_VALUE"""),2023.0)</f>
        <v>2023</v>
      </c>
    </row>
    <row r="5030">
      <c r="A5030" s="1" t="s">
        <v>8896</v>
      </c>
      <c r="B5030" s="4" t="s">
        <v>36</v>
      </c>
      <c r="C5030" s="4" t="s">
        <v>24</v>
      </c>
      <c r="D5030" s="4" t="s">
        <v>39</v>
      </c>
      <c r="E5030" s="4">
        <v>4.0</v>
      </c>
      <c r="F5030" s="4">
        <v>5.0</v>
      </c>
      <c r="G5030" s="4">
        <v>20.0</v>
      </c>
      <c r="H5030" s="5">
        <v>45150.0</v>
      </c>
      <c r="I5030" s="4">
        <f>IFERROR(__xludf.DUMMYFUNCTION("SPLIT(H5030,""/"")"),12.0)</f>
        <v>12</v>
      </c>
      <c r="J5030" s="4">
        <f>IFERROR(__xludf.DUMMYFUNCTION("""COMPUTED_VALUE"""),8.0)</f>
        <v>8</v>
      </c>
      <c r="K5030" s="4">
        <f>IFERROR(__xludf.DUMMYFUNCTION("""COMPUTED_VALUE"""),2023.0)</f>
        <v>2023</v>
      </c>
    </row>
    <row r="5031">
      <c r="A5031" s="1" t="s">
        <v>5874</v>
      </c>
      <c r="B5031" s="4" t="s">
        <v>36</v>
      </c>
      <c r="C5031" s="4" t="s">
        <v>29</v>
      </c>
      <c r="D5031" s="4" t="s">
        <v>28</v>
      </c>
      <c r="E5031" s="4">
        <v>5.0</v>
      </c>
      <c r="F5031" s="4">
        <v>5.0</v>
      </c>
      <c r="G5031" s="4">
        <v>25.0</v>
      </c>
      <c r="H5031" s="5">
        <v>45152.0</v>
      </c>
      <c r="I5031" s="4">
        <f>IFERROR(__xludf.DUMMYFUNCTION("SPLIT(H5031,""/"")"),14.0)</f>
        <v>14</v>
      </c>
      <c r="J5031" s="4">
        <f>IFERROR(__xludf.DUMMYFUNCTION("""COMPUTED_VALUE"""),8.0)</f>
        <v>8</v>
      </c>
      <c r="K5031" s="4">
        <f>IFERROR(__xludf.DUMMYFUNCTION("""COMPUTED_VALUE"""),2023.0)</f>
        <v>2023</v>
      </c>
    </row>
    <row r="5032">
      <c r="A5032" s="1" t="s">
        <v>675</v>
      </c>
      <c r="B5032" s="4" t="s">
        <v>36</v>
      </c>
      <c r="C5032" s="4" t="s">
        <v>30</v>
      </c>
      <c r="D5032" s="4" t="s">
        <v>28</v>
      </c>
      <c r="E5032" s="4">
        <v>2.0</v>
      </c>
      <c r="F5032" s="4">
        <v>5.0</v>
      </c>
      <c r="G5032" s="4">
        <v>10.0</v>
      </c>
      <c r="H5032" s="5">
        <v>45152.0</v>
      </c>
      <c r="I5032" s="4">
        <f>IFERROR(__xludf.DUMMYFUNCTION("SPLIT(H5032,""/"")"),14.0)</f>
        <v>14</v>
      </c>
      <c r="J5032" s="4">
        <f>IFERROR(__xludf.DUMMYFUNCTION("""COMPUTED_VALUE"""),8.0)</f>
        <v>8</v>
      </c>
      <c r="K5032" s="4">
        <f>IFERROR(__xludf.DUMMYFUNCTION("""COMPUTED_VALUE"""),2023.0)</f>
        <v>2023</v>
      </c>
    </row>
    <row r="5033">
      <c r="A5033" s="1" t="s">
        <v>4365</v>
      </c>
      <c r="B5033" s="4" t="s">
        <v>36</v>
      </c>
      <c r="C5033" s="4" t="s">
        <v>30</v>
      </c>
      <c r="D5033" s="4" t="s">
        <v>30</v>
      </c>
      <c r="E5033" s="4">
        <v>5.0</v>
      </c>
      <c r="F5033" s="4">
        <v>5.0</v>
      </c>
      <c r="G5033" s="4">
        <v>25.0</v>
      </c>
      <c r="H5033" s="5">
        <v>45153.0</v>
      </c>
      <c r="I5033" s="4">
        <f>IFERROR(__xludf.DUMMYFUNCTION("SPLIT(H5033,""/"")"),15.0)</f>
        <v>15</v>
      </c>
      <c r="J5033" s="4">
        <f>IFERROR(__xludf.DUMMYFUNCTION("""COMPUTED_VALUE"""),8.0)</f>
        <v>8</v>
      </c>
      <c r="K5033" s="4">
        <f>IFERROR(__xludf.DUMMYFUNCTION("""COMPUTED_VALUE"""),2023.0)</f>
        <v>2023</v>
      </c>
    </row>
    <row r="5034">
      <c r="A5034" s="1" t="s">
        <v>4134</v>
      </c>
      <c r="B5034" s="4" t="s">
        <v>36</v>
      </c>
      <c r="C5034" s="4" t="s">
        <v>30</v>
      </c>
      <c r="D5034" s="4" t="s">
        <v>30</v>
      </c>
      <c r="E5034" s="4">
        <v>5.0</v>
      </c>
      <c r="F5034" s="4">
        <v>5.0</v>
      </c>
      <c r="G5034" s="4">
        <v>25.0</v>
      </c>
      <c r="H5034" s="5">
        <v>45153.0</v>
      </c>
      <c r="I5034" s="4">
        <f>IFERROR(__xludf.DUMMYFUNCTION("SPLIT(H5034,""/"")"),15.0)</f>
        <v>15</v>
      </c>
      <c r="J5034" s="4">
        <f>IFERROR(__xludf.DUMMYFUNCTION("""COMPUTED_VALUE"""),8.0)</f>
        <v>8</v>
      </c>
      <c r="K5034" s="4">
        <f>IFERROR(__xludf.DUMMYFUNCTION("""COMPUTED_VALUE"""),2023.0)</f>
        <v>2023</v>
      </c>
    </row>
    <row r="5035">
      <c r="A5035" s="1" t="s">
        <v>3817</v>
      </c>
      <c r="B5035" s="4" t="s">
        <v>36</v>
      </c>
      <c r="C5035" s="4" t="s">
        <v>29</v>
      </c>
      <c r="D5035" s="4" t="s">
        <v>30</v>
      </c>
      <c r="E5035" s="4">
        <v>2.0</v>
      </c>
      <c r="F5035" s="4">
        <v>5.0</v>
      </c>
      <c r="G5035" s="4">
        <v>10.0</v>
      </c>
      <c r="H5035" s="5">
        <v>45153.0</v>
      </c>
      <c r="I5035" s="4">
        <f>IFERROR(__xludf.DUMMYFUNCTION("SPLIT(H5035,""/"")"),15.0)</f>
        <v>15</v>
      </c>
      <c r="J5035" s="4">
        <f>IFERROR(__xludf.DUMMYFUNCTION("""COMPUTED_VALUE"""),8.0)</f>
        <v>8</v>
      </c>
      <c r="K5035" s="4">
        <f>IFERROR(__xludf.DUMMYFUNCTION("""COMPUTED_VALUE"""),2023.0)</f>
        <v>2023</v>
      </c>
    </row>
    <row r="5036">
      <c r="A5036" s="1" t="s">
        <v>7331</v>
      </c>
      <c r="B5036" s="4" t="s">
        <v>36</v>
      </c>
      <c r="C5036" s="4" t="s">
        <v>24</v>
      </c>
      <c r="D5036" s="4" t="s">
        <v>30</v>
      </c>
      <c r="E5036" s="4">
        <v>1.0</v>
      </c>
      <c r="F5036" s="4">
        <v>5.0</v>
      </c>
      <c r="G5036" s="4">
        <v>5.0</v>
      </c>
      <c r="H5036" s="5">
        <v>45153.0</v>
      </c>
      <c r="I5036" s="4">
        <f>IFERROR(__xludf.DUMMYFUNCTION("SPLIT(H5036,""/"")"),15.0)</f>
        <v>15</v>
      </c>
      <c r="J5036" s="4">
        <f>IFERROR(__xludf.DUMMYFUNCTION("""COMPUTED_VALUE"""),8.0)</f>
        <v>8</v>
      </c>
      <c r="K5036" s="4">
        <f>IFERROR(__xludf.DUMMYFUNCTION("""COMPUTED_VALUE"""),2023.0)</f>
        <v>2023</v>
      </c>
    </row>
    <row r="5037">
      <c r="A5037" s="1" t="s">
        <v>7356</v>
      </c>
      <c r="B5037" s="4" t="s">
        <v>36</v>
      </c>
      <c r="C5037" s="4" t="s">
        <v>24</v>
      </c>
      <c r="D5037" s="4" t="s">
        <v>30</v>
      </c>
      <c r="E5037" s="4">
        <v>1.0</v>
      </c>
      <c r="F5037" s="4">
        <v>5.0</v>
      </c>
      <c r="G5037" s="4">
        <v>5.0</v>
      </c>
      <c r="H5037" s="5">
        <v>45153.0</v>
      </c>
      <c r="I5037" s="4">
        <f>IFERROR(__xludf.DUMMYFUNCTION("SPLIT(H5037,""/"")"),15.0)</f>
        <v>15</v>
      </c>
      <c r="J5037" s="4">
        <f>IFERROR(__xludf.DUMMYFUNCTION("""COMPUTED_VALUE"""),8.0)</f>
        <v>8</v>
      </c>
      <c r="K5037" s="4">
        <f>IFERROR(__xludf.DUMMYFUNCTION("""COMPUTED_VALUE"""),2023.0)</f>
        <v>2023</v>
      </c>
    </row>
    <row r="5038">
      <c r="A5038" s="1" t="s">
        <v>3732</v>
      </c>
      <c r="B5038" s="4" t="s">
        <v>36</v>
      </c>
      <c r="C5038" s="4" t="s">
        <v>30</v>
      </c>
      <c r="D5038" s="4" t="s">
        <v>39</v>
      </c>
      <c r="E5038" s="4">
        <v>3.0</v>
      </c>
      <c r="F5038" s="4">
        <v>5.0</v>
      </c>
      <c r="G5038" s="4">
        <v>15.0</v>
      </c>
      <c r="H5038" s="5">
        <v>45154.0</v>
      </c>
      <c r="I5038" s="4">
        <f>IFERROR(__xludf.DUMMYFUNCTION("SPLIT(H5038,""/"")"),16.0)</f>
        <v>16</v>
      </c>
      <c r="J5038" s="4">
        <f>IFERROR(__xludf.DUMMYFUNCTION("""COMPUTED_VALUE"""),8.0)</f>
        <v>8</v>
      </c>
      <c r="K5038" s="4">
        <f>IFERROR(__xludf.DUMMYFUNCTION("""COMPUTED_VALUE"""),2023.0)</f>
        <v>2023</v>
      </c>
    </row>
    <row r="5039">
      <c r="A5039" s="1" t="s">
        <v>5195</v>
      </c>
      <c r="B5039" s="4" t="s">
        <v>36</v>
      </c>
      <c r="C5039" s="4" t="s">
        <v>24</v>
      </c>
      <c r="D5039" s="4" t="s">
        <v>39</v>
      </c>
      <c r="E5039" s="4">
        <v>1.0</v>
      </c>
      <c r="F5039" s="4">
        <v>5.0</v>
      </c>
      <c r="G5039" s="4">
        <v>5.0</v>
      </c>
      <c r="H5039" s="5">
        <v>45154.0</v>
      </c>
      <c r="I5039" s="4">
        <f>IFERROR(__xludf.DUMMYFUNCTION("SPLIT(H5039,""/"")"),16.0)</f>
        <v>16</v>
      </c>
      <c r="J5039" s="4">
        <f>IFERROR(__xludf.DUMMYFUNCTION("""COMPUTED_VALUE"""),8.0)</f>
        <v>8</v>
      </c>
      <c r="K5039" s="4">
        <f>IFERROR(__xludf.DUMMYFUNCTION("""COMPUTED_VALUE"""),2023.0)</f>
        <v>2023</v>
      </c>
    </row>
    <row r="5040">
      <c r="A5040" s="1" t="s">
        <v>7971</v>
      </c>
      <c r="B5040" s="4" t="s">
        <v>36</v>
      </c>
      <c r="C5040" s="4" t="s">
        <v>30</v>
      </c>
      <c r="D5040" s="4" t="s">
        <v>30</v>
      </c>
      <c r="E5040" s="4">
        <v>3.0</v>
      </c>
      <c r="F5040" s="4">
        <v>5.0</v>
      </c>
      <c r="G5040" s="4">
        <v>15.0</v>
      </c>
      <c r="H5040" s="5">
        <v>45154.0</v>
      </c>
      <c r="I5040" s="4">
        <f>IFERROR(__xludf.DUMMYFUNCTION("SPLIT(H5040,""/"")"),16.0)</f>
        <v>16</v>
      </c>
      <c r="J5040" s="4">
        <f>IFERROR(__xludf.DUMMYFUNCTION("""COMPUTED_VALUE"""),8.0)</f>
        <v>8</v>
      </c>
      <c r="K5040" s="4">
        <f>IFERROR(__xludf.DUMMYFUNCTION("""COMPUTED_VALUE"""),2023.0)</f>
        <v>2023</v>
      </c>
    </row>
    <row r="5041">
      <c r="A5041" s="1" t="s">
        <v>7301</v>
      </c>
      <c r="B5041" s="4" t="s">
        <v>36</v>
      </c>
      <c r="C5041" s="4" t="s">
        <v>24</v>
      </c>
      <c r="D5041" s="4" t="s">
        <v>30</v>
      </c>
      <c r="E5041" s="4">
        <v>3.0</v>
      </c>
      <c r="F5041" s="4">
        <v>5.0</v>
      </c>
      <c r="G5041" s="4">
        <v>15.0</v>
      </c>
      <c r="H5041" s="5">
        <v>45154.0</v>
      </c>
      <c r="I5041" s="4">
        <f>IFERROR(__xludf.DUMMYFUNCTION("SPLIT(H5041,""/"")"),16.0)</f>
        <v>16</v>
      </c>
      <c r="J5041" s="4">
        <f>IFERROR(__xludf.DUMMYFUNCTION("""COMPUTED_VALUE"""),8.0)</f>
        <v>8</v>
      </c>
      <c r="K5041" s="4">
        <f>IFERROR(__xludf.DUMMYFUNCTION("""COMPUTED_VALUE"""),2023.0)</f>
        <v>2023</v>
      </c>
    </row>
    <row r="5042">
      <c r="A5042" s="1" t="s">
        <v>5111</v>
      </c>
      <c r="B5042" s="4" t="s">
        <v>36</v>
      </c>
      <c r="C5042" s="4" t="s">
        <v>30</v>
      </c>
      <c r="D5042" s="4" t="s">
        <v>23</v>
      </c>
      <c r="E5042" s="4">
        <v>5.0</v>
      </c>
      <c r="F5042" s="4">
        <v>5.0</v>
      </c>
      <c r="G5042" s="4">
        <v>25.0</v>
      </c>
      <c r="H5042" s="5">
        <v>45154.0</v>
      </c>
      <c r="I5042" s="4">
        <f>IFERROR(__xludf.DUMMYFUNCTION("SPLIT(H5042,""/"")"),16.0)</f>
        <v>16</v>
      </c>
      <c r="J5042" s="4">
        <f>IFERROR(__xludf.DUMMYFUNCTION("""COMPUTED_VALUE"""),8.0)</f>
        <v>8</v>
      </c>
      <c r="K5042" s="4">
        <f>IFERROR(__xludf.DUMMYFUNCTION("""COMPUTED_VALUE"""),2023.0)</f>
        <v>2023</v>
      </c>
    </row>
    <row r="5043">
      <c r="A5043" s="1" t="s">
        <v>2212</v>
      </c>
      <c r="B5043" s="4" t="s">
        <v>36</v>
      </c>
      <c r="C5043" s="4" t="s">
        <v>24</v>
      </c>
      <c r="D5043" s="4" t="s">
        <v>23</v>
      </c>
      <c r="E5043" s="4">
        <v>4.0</v>
      </c>
      <c r="F5043" s="4">
        <v>5.0</v>
      </c>
      <c r="G5043" s="4">
        <v>20.0</v>
      </c>
      <c r="H5043" s="5">
        <v>45154.0</v>
      </c>
      <c r="I5043" s="4">
        <f>IFERROR(__xludf.DUMMYFUNCTION("SPLIT(H5043,""/"")"),16.0)</f>
        <v>16</v>
      </c>
      <c r="J5043" s="4">
        <f>IFERROR(__xludf.DUMMYFUNCTION("""COMPUTED_VALUE"""),8.0)</f>
        <v>8</v>
      </c>
      <c r="K5043" s="4">
        <f>IFERROR(__xludf.DUMMYFUNCTION("""COMPUTED_VALUE"""),2023.0)</f>
        <v>2023</v>
      </c>
    </row>
    <row r="5044">
      <c r="A5044" s="1" t="s">
        <v>6872</v>
      </c>
      <c r="B5044" s="4" t="s">
        <v>36</v>
      </c>
      <c r="C5044" s="4" t="s">
        <v>24</v>
      </c>
      <c r="D5044" s="4" t="s">
        <v>23</v>
      </c>
      <c r="E5044" s="4">
        <v>1.0</v>
      </c>
      <c r="F5044" s="4">
        <v>5.0</v>
      </c>
      <c r="G5044" s="4">
        <v>5.0</v>
      </c>
      <c r="H5044" s="5">
        <v>45155.0</v>
      </c>
      <c r="I5044" s="4">
        <f>IFERROR(__xludf.DUMMYFUNCTION("SPLIT(H5044,""/"")"),17.0)</f>
        <v>17</v>
      </c>
      <c r="J5044" s="4">
        <f>IFERROR(__xludf.DUMMYFUNCTION("""COMPUTED_VALUE"""),8.0)</f>
        <v>8</v>
      </c>
      <c r="K5044" s="4">
        <f>IFERROR(__xludf.DUMMYFUNCTION("""COMPUTED_VALUE"""),2023.0)</f>
        <v>2023</v>
      </c>
    </row>
    <row r="5045">
      <c r="A5045" s="1" t="s">
        <v>9683</v>
      </c>
      <c r="B5045" s="4" t="s">
        <v>36</v>
      </c>
      <c r="C5045" s="4" t="s">
        <v>30</v>
      </c>
      <c r="D5045" s="4" t="s">
        <v>23</v>
      </c>
      <c r="E5045" s="4">
        <v>3.0</v>
      </c>
      <c r="F5045" s="4">
        <v>5.0</v>
      </c>
      <c r="G5045" s="4">
        <v>15.0</v>
      </c>
      <c r="H5045" s="5">
        <v>45155.0</v>
      </c>
      <c r="I5045" s="4">
        <f>IFERROR(__xludf.DUMMYFUNCTION("SPLIT(H5045,""/"")"),17.0)</f>
        <v>17</v>
      </c>
      <c r="J5045" s="4">
        <f>IFERROR(__xludf.DUMMYFUNCTION("""COMPUTED_VALUE"""),8.0)</f>
        <v>8</v>
      </c>
      <c r="K5045" s="4">
        <f>IFERROR(__xludf.DUMMYFUNCTION("""COMPUTED_VALUE"""),2023.0)</f>
        <v>2023</v>
      </c>
    </row>
    <row r="5046">
      <c r="A5046" s="1" t="s">
        <v>8321</v>
      </c>
      <c r="B5046" s="4" t="s">
        <v>36</v>
      </c>
      <c r="C5046" s="4" t="s">
        <v>29</v>
      </c>
      <c r="D5046" s="4" t="s">
        <v>23</v>
      </c>
      <c r="E5046" s="4">
        <v>3.0</v>
      </c>
      <c r="F5046" s="4">
        <v>5.0</v>
      </c>
      <c r="G5046" s="4">
        <v>15.0</v>
      </c>
      <c r="H5046" s="5">
        <v>45155.0</v>
      </c>
      <c r="I5046" s="4">
        <f>IFERROR(__xludf.DUMMYFUNCTION("SPLIT(H5046,""/"")"),17.0)</f>
        <v>17</v>
      </c>
      <c r="J5046" s="4">
        <f>IFERROR(__xludf.DUMMYFUNCTION("""COMPUTED_VALUE"""),8.0)</f>
        <v>8</v>
      </c>
      <c r="K5046" s="4">
        <f>IFERROR(__xludf.DUMMYFUNCTION("""COMPUTED_VALUE"""),2023.0)</f>
        <v>2023</v>
      </c>
    </row>
    <row r="5047">
      <c r="A5047" s="1" t="s">
        <v>8235</v>
      </c>
      <c r="B5047" s="4" t="s">
        <v>36</v>
      </c>
      <c r="C5047" s="4" t="s">
        <v>30</v>
      </c>
      <c r="D5047" s="4" t="s">
        <v>30</v>
      </c>
      <c r="E5047" s="4">
        <v>1.0</v>
      </c>
      <c r="F5047" s="4">
        <v>5.0</v>
      </c>
      <c r="G5047" s="4">
        <v>5.0</v>
      </c>
      <c r="H5047" s="5">
        <v>45155.0</v>
      </c>
      <c r="I5047" s="4">
        <f>IFERROR(__xludf.DUMMYFUNCTION("SPLIT(H5047,""/"")"),17.0)</f>
        <v>17</v>
      </c>
      <c r="J5047" s="4">
        <f>IFERROR(__xludf.DUMMYFUNCTION("""COMPUTED_VALUE"""),8.0)</f>
        <v>8</v>
      </c>
      <c r="K5047" s="4">
        <f>IFERROR(__xludf.DUMMYFUNCTION("""COMPUTED_VALUE"""),2023.0)</f>
        <v>2023</v>
      </c>
    </row>
    <row r="5048">
      <c r="A5048" s="1" t="s">
        <v>5976</v>
      </c>
      <c r="B5048" s="4" t="s">
        <v>36</v>
      </c>
      <c r="C5048" s="4" t="s">
        <v>29</v>
      </c>
      <c r="D5048" s="4" t="s">
        <v>23</v>
      </c>
      <c r="E5048" s="4">
        <v>4.0</v>
      </c>
      <c r="F5048" s="4">
        <v>5.0</v>
      </c>
      <c r="G5048" s="4">
        <v>20.0</v>
      </c>
      <c r="H5048" s="5">
        <v>45156.0</v>
      </c>
      <c r="I5048" s="4">
        <f>IFERROR(__xludf.DUMMYFUNCTION("SPLIT(H5048,""/"")"),18.0)</f>
        <v>18</v>
      </c>
      <c r="J5048" s="4">
        <f>IFERROR(__xludf.DUMMYFUNCTION("""COMPUTED_VALUE"""),8.0)</f>
        <v>8</v>
      </c>
      <c r="K5048" s="4">
        <f>IFERROR(__xludf.DUMMYFUNCTION("""COMPUTED_VALUE"""),2023.0)</f>
        <v>2023</v>
      </c>
    </row>
    <row r="5049">
      <c r="A5049" s="1" t="s">
        <v>6748</v>
      </c>
      <c r="B5049" s="4" t="s">
        <v>36</v>
      </c>
      <c r="C5049" s="4" t="s">
        <v>29</v>
      </c>
      <c r="D5049" s="4" t="s">
        <v>23</v>
      </c>
      <c r="E5049" s="4">
        <v>1.0</v>
      </c>
      <c r="F5049" s="4">
        <v>5.0</v>
      </c>
      <c r="G5049" s="4">
        <v>5.0</v>
      </c>
      <c r="H5049" s="5">
        <v>45156.0</v>
      </c>
      <c r="I5049" s="4">
        <f>IFERROR(__xludf.DUMMYFUNCTION("SPLIT(H5049,""/"")"),18.0)</f>
        <v>18</v>
      </c>
      <c r="J5049" s="4">
        <f>IFERROR(__xludf.DUMMYFUNCTION("""COMPUTED_VALUE"""),8.0)</f>
        <v>8</v>
      </c>
      <c r="K5049" s="4">
        <f>IFERROR(__xludf.DUMMYFUNCTION("""COMPUTED_VALUE"""),2023.0)</f>
        <v>2023</v>
      </c>
    </row>
    <row r="5050">
      <c r="A5050" s="1" t="s">
        <v>8669</v>
      </c>
      <c r="B5050" s="4" t="s">
        <v>36</v>
      </c>
      <c r="C5050" s="4" t="s">
        <v>30</v>
      </c>
      <c r="D5050" s="4" t="s">
        <v>30</v>
      </c>
      <c r="E5050" s="4">
        <v>1.0</v>
      </c>
      <c r="F5050" s="4">
        <v>5.0</v>
      </c>
      <c r="G5050" s="4">
        <v>5.0</v>
      </c>
      <c r="H5050" s="5">
        <v>45156.0</v>
      </c>
      <c r="I5050" s="4">
        <f>IFERROR(__xludf.DUMMYFUNCTION("SPLIT(H5050,""/"")"),18.0)</f>
        <v>18</v>
      </c>
      <c r="J5050" s="4">
        <f>IFERROR(__xludf.DUMMYFUNCTION("""COMPUTED_VALUE"""),8.0)</f>
        <v>8</v>
      </c>
      <c r="K5050" s="4">
        <f>IFERROR(__xludf.DUMMYFUNCTION("""COMPUTED_VALUE"""),2023.0)</f>
        <v>2023</v>
      </c>
    </row>
    <row r="5051">
      <c r="A5051" s="1" t="s">
        <v>2815</v>
      </c>
      <c r="B5051" s="4" t="s">
        <v>36</v>
      </c>
      <c r="C5051" s="4" t="s">
        <v>30</v>
      </c>
      <c r="D5051" s="4" t="s">
        <v>39</v>
      </c>
      <c r="E5051" s="4">
        <v>1.0</v>
      </c>
      <c r="F5051" s="4">
        <v>5.0</v>
      </c>
      <c r="G5051" s="4">
        <v>5.0</v>
      </c>
      <c r="H5051" s="5">
        <v>45156.0</v>
      </c>
      <c r="I5051" s="4">
        <f>IFERROR(__xludf.DUMMYFUNCTION("SPLIT(H5051,""/"")"),18.0)</f>
        <v>18</v>
      </c>
      <c r="J5051" s="4">
        <f>IFERROR(__xludf.DUMMYFUNCTION("""COMPUTED_VALUE"""),8.0)</f>
        <v>8</v>
      </c>
      <c r="K5051" s="4">
        <f>IFERROR(__xludf.DUMMYFUNCTION("""COMPUTED_VALUE"""),2023.0)</f>
        <v>2023</v>
      </c>
    </row>
    <row r="5052">
      <c r="A5052" s="1" t="s">
        <v>5016</v>
      </c>
      <c r="B5052" s="4" t="s">
        <v>36</v>
      </c>
      <c r="C5052" s="4" t="s">
        <v>29</v>
      </c>
      <c r="D5052" s="4" t="s">
        <v>28</v>
      </c>
      <c r="E5052" s="4">
        <v>2.0</v>
      </c>
      <c r="F5052" s="4">
        <v>5.0</v>
      </c>
      <c r="G5052" s="4">
        <v>10.0</v>
      </c>
      <c r="H5052" s="5">
        <v>45157.0</v>
      </c>
      <c r="I5052" s="4">
        <f>IFERROR(__xludf.DUMMYFUNCTION("SPLIT(H5052,""/"")"),19.0)</f>
        <v>19</v>
      </c>
      <c r="J5052" s="4">
        <f>IFERROR(__xludf.DUMMYFUNCTION("""COMPUTED_VALUE"""),8.0)</f>
        <v>8</v>
      </c>
      <c r="K5052" s="4">
        <f>IFERROR(__xludf.DUMMYFUNCTION("""COMPUTED_VALUE"""),2023.0)</f>
        <v>2023</v>
      </c>
    </row>
    <row r="5053">
      <c r="A5053" s="1" t="s">
        <v>9755</v>
      </c>
      <c r="B5053" s="4" t="s">
        <v>36</v>
      </c>
      <c r="C5053" s="4" t="s">
        <v>29</v>
      </c>
      <c r="D5053" s="4" t="s">
        <v>30</v>
      </c>
      <c r="E5053" s="4">
        <v>3.0</v>
      </c>
      <c r="F5053" s="4">
        <v>5.0</v>
      </c>
      <c r="G5053" s="4">
        <v>15.0</v>
      </c>
      <c r="H5053" s="5">
        <v>45157.0</v>
      </c>
      <c r="I5053" s="4">
        <f>IFERROR(__xludf.DUMMYFUNCTION("SPLIT(H5053,""/"")"),19.0)</f>
        <v>19</v>
      </c>
      <c r="J5053" s="4">
        <f>IFERROR(__xludf.DUMMYFUNCTION("""COMPUTED_VALUE"""),8.0)</f>
        <v>8</v>
      </c>
      <c r="K5053" s="4">
        <f>IFERROR(__xludf.DUMMYFUNCTION("""COMPUTED_VALUE"""),2023.0)</f>
        <v>2023</v>
      </c>
    </row>
    <row r="5054">
      <c r="A5054" s="1" t="s">
        <v>4769</v>
      </c>
      <c r="B5054" s="4" t="s">
        <v>36</v>
      </c>
      <c r="C5054" s="4" t="s">
        <v>24</v>
      </c>
      <c r="D5054" s="4" t="s">
        <v>28</v>
      </c>
      <c r="E5054" s="4">
        <v>2.0</v>
      </c>
      <c r="F5054" s="4">
        <v>5.0</v>
      </c>
      <c r="G5054" s="4">
        <v>10.0</v>
      </c>
      <c r="H5054" s="5">
        <v>45158.0</v>
      </c>
      <c r="I5054" s="4">
        <f>IFERROR(__xludf.DUMMYFUNCTION("SPLIT(H5054,""/"")"),20.0)</f>
        <v>20</v>
      </c>
      <c r="J5054" s="4">
        <f>IFERROR(__xludf.DUMMYFUNCTION("""COMPUTED_VALUE"""),8.0)</f>
        <v>8</v>
      </c>
      <c r="K5054" s="4">
        <f>IFERROR(__xludf.DUMMYFUNCTION("""COMPUTED_VALUE"""),2023.0)</f>
        <v>2023</v>
      </c>
    </row>
    <row r="5055">
      <c r="A5055" s="1" t="s">
        <v>3219</v>
      </c>
      <c r="B5055" s="4" t="s">
        <v>36</v>
      </c>
      <c r="C5055" s="4" t="s">
        <v>29</v>
      </c>
      <c r="D5055" s="4" t="s">
        <v>39</v>
      </c>
      <c r="E5055" s="4">
        <v>5.0</v>
      </c>
      <c r="F5055" s="4">
        <v>5.0</v>
      </c>
      <c r="G5055" s="4">
        <v>25.0</v>
      </c>
      <c r="H5055" s="5">
        <v>45158.0</v>
      </c>
      <c r="I5055" s="4">
        <f>IFERROR(__xludf.DUMMYFUNCTION("SPLIT(H5055,""/"")"),20.0)</f>
        <v>20</v>
      </c>
      <c r="J5055" s="4">
        <f>IFERROR(__xludf.DUMMYFUNCTION("""COMPUTED_VALUE"""),8.0)</f>
        <v>8</v>
      </c>
      <c r="K5055" s="4">
        <f>IFERROR(__xludf.DUMMYFUNCTION("""COMPUTED_VALUE"""),2023.0)</f>
        <v>2023</v>
      </c>
    </row>
    <row r="5056">
      <c r="A5056" s="1" t="s">
        <v>1736</v>
      </c>
      <c r="B5056" s="4" t="s">
        <v>36</v>
      </c>
      <c r="C5056" s="4" t="s">
        <v>24</v>
      </c>
      <c r="D5056" s="4" t="s">
        <v>30</v>
      </c>
      <c r="E5056" s="4">
        <v>4.0</v>
      </c>
      <c r="F5056" s="4">
        <v>5.0</v>
      </c>
      <c r="G5056" s="4">
        <v>20.0</v>
      </c>
      <c r="H5056" s="5">
        <v>45158.0</v>
      </c>
      <c r="I5056" s="4">
        <f>IFERROR(__xludf.DUMMYFUNCTION("SPLIT(H5056,""/"")"),20.0)</f>
        <v>20</v>
      </c>
      <c r="J5056" s="4">
        <f>IFERROR(__xludf.DUMMYFUNCTION("""COMPUTED_VALUE"""),8.0)</f>
        <v>8</v>
      </c>
      <c r="K5056" s="4">
        <f>IFERROR(__xludf.DUMMYFUNCTION("""COMPUTED_VALUE"""),2023.0)</f>
        <v>2023</v>
      </c>
    </row>
    <row r="5057">
      <c r="A5057" s="1" t="s">
        <v>3367</v>
      </c>
      <c r="B5057" s="4" t="s">
        <v>36</v>
      </c>
      <c r="C5057" s="4" t="s">
        <v>29</v>
      </c>
      <c r="D5057" s="4" t="s">
        <v>23</v>
      </c>
      <c r="E5057" s="4">
        <v>4.0</v>
      </c>
      <c r="F5057" s="4">
        <v>5.0</v>
      </c>
      <c r="G5057" s="4">
        <v>20.0</v>
      </c>
      <c r="H5057" s="5">
        <v>45158.0</v>
      </c>
      <c r="I5057" s="4">
        <f>IFERROR(__xludf.DUMMYFUNCTION("SPLIT(H5057,""/"")"),20.0)</f>
        <v>20</v>
      </c>
      <c r="J5057" s="4">
        <f>IFERROR(__xludf.DUMMYFUNCTION("""COMPUTED_VALUE"""),8.0)</f>
        <v>8</v>
      </c>
      <c r="K5057" s="4">
        <f>IFERROR(__xludf.DUMMYFUNCTION("""COMPUTED_VALUE"""),2023.0)</f>
        <v>2023</v>
      </c>
    </row>
    <row r="5058">
      <c r="A5058" s="1" t="s">
        <v>134</v>
      </c>
      <c r="B5058" s="4" t="s">
        <v>36</v>
      </c>
      <c r="C5058" s="4" t="s">
        <v>24</v>
      </c>
      <c r="D5058" s="4" t="s">
        <v>30</v>
      </c>
      <c r="E5058" s="4">
        <v>3.0</v>
      </c>
      <c r="F5058" s="4">
        <v>5.0</v>
      </c>
      <c r="G5058" s="4">
        <v>15.0</v>
      </c>
      <c r="H5058" s="5">
        <v>45158.0</v>
      </c>
      <c r="I5058" s="4">
        <f>IFERROR(__xludf.DUMMYFUNCTION("SPLIT(H5058,""/"")"),20.0)</f>
        <v>20</v>
      </c>
      <c r="J5058" s="4">
        <f>IFERROR(__xludf.DUMMYFUNCTION("""COMPUTED_VALUE"""),8.0)</f>
        <v>8</v>
      </c>
      <c r="K5058" s="4">
        <f>IFERROR(__xludf.DUMMYFUNCTION("""COMPUTED_VALUE"""),2023.0)</f>
        <v>2023</v>
      </c>
    </row>
    <row r="5059">
      <c r="A5059" s="1" t="s">
        <v>7147</v>
      </c>
      <c r="B5059" s="4" t="s">
        <v>36</v>
      </c>
      <c r="C5059" s="4" t="s">
        <v>30</v>
      </c>
      <c r="D5059" s="4" t="s">
        <v>30</v>
      </c>
      <c r="E5059" s="4">
        <v>1.0</v>
      </c>
      <c r="F5059" s="4">
        <v>5.0</v>
      </c>
      <c r="G5059" s="4">
        <v>5.0</v>
      </c>
      <c r="H5059" s="5">
        <v>45158.0</v>
      </c>
      <c r="I5059" s="4">
        <f>IFERROR(__xludf.DUMMYFUNCTION("SPLIT(H5059,""/"")"),20.0)</f>
        <v>20</v>
      </c>
      <c r="J5059" s="4">
        <f>IFERROR(__xludf.DUMMYFUNCTION("""COMPUTED_VALUE"""),8.0)</f>
        <v>8</v>
      </c>
      <c r="K5059" s="4">
        <f>IFERROR(__xludf.DUMMYFUNCTION("""COMPUTED_VALUE"""),2023.0)</f>
        <v>2023</v>
      </c>
    </row>
    <row r="5060">
      <c r="A5060" s="1" t="s">
        <v>3277</v>
      </c>
      <c r="B5060" s="4" t="s">
        <v>36</v>
      </c>
      <c r="C5060" s="4" t="s">
        <v>24</v>
      </c>
      <c r="D5060" s="4" t="s">
        <v>30</v>
      </c>
      <c r="E5060" s="4">
        <v>4.0</v>
      </c>
      <c r="F5060" s="4">
        <v>5.0</v>
      </c>
      <c r="G5060" s="4">
        <v>20.0</v>
      </c>
      <c r="H5060" s="5">
        <v>45159.0</v>
      </c>
      <c r="I5060" s="4">
        <f>IFERROR(__xludf.DUMMYFUNCTION("SPLIT(H5060,""/"")"),21.0)</f>
        <v>21</v>
      </c>
      <c r="J5060" s="4">
        <f>IFERROR(__xludf.DUMMYFUNCTION("""COMPUTED_VALUE"""),8.0)</f>
        <v>8</v>
      </c>
      <c r="K5060" s="4">
        <f>IFERROR(__xludf.DUMMYFUNCTION("""COMPUTED_VALUE"""),2023.0)</f>
        <v>2023</v>
      </c>
    </row>
    <row r="5061">
      <c r="A5061" s="1" t="s">
        <v>2971</v>
      </c>
      <c r="B5061" s="4" t="s">
        <v>36</v>
      </c>
      <c r="C5061" s="4" t="s">
        <v>24</v>
      </c>
      <c r="D5061" s="4" t="s">
        <v>23</v>
      </c>
      <c r="E5061" s="4">
        <v>3.0</v>
      </c>
      <c r="F5061" s="4">
        <v>5.0</v>
      </c>
      <c r="G5061" s="4">
        <v>15.0</v>
      </c>
      <c r="H5061" s="5">
        <v>45160.0</v>
      </c>
      <c r="I5061" s="4">
        <f>IFERROR(__xludf.DUMMYFUNCTION("SPLIT(H5061,""/"")"),22.0)</f>
        <v>22</v>
      </c>
      <c r="J5061" s="4">
        <f>IFERROR(__xludf.DUMMYFUNCTION("""COMPUTED_VALUE"""),8.0)</f>
        <v>8</v>
      </c>
      <c r="K5061" s="4">
        <f>IFERROR(__xludf.DUMMYFUNCTION("""COMPUTED_VALUE"""),2023.0)</f>
        <v>2023</v>
      </c>
    </row>
    <row r="5062">
      <c r="A5062" s="1" t="s">
        <v>6883</v>
      </c>
      <c r="B5062" s="4" t="s">
        <v>36</v>
      </c>
      <c r="C5062" s="4" t="s">
        <v>30</v>
      </c>
      <c r="D5062" s="4" t="s">
        <v>30</v>
      </c>
      <c r="E5062" s="4">
        <v>5.0</v>
      </c>
      <c r="F5062" s="4">
        <v>5.0</v>
      </c>
      <c r="G5062" s="4">
        <v>25.0</v>
      </c>
      <c r="H5062" s="5">
        <v>45161.0</v>
      </c>
      <c r="I5062" s="4">
        <f>IFERROR(__xludf.DUMMYFUNCTION("SPLIT(H5062,""/"")"),23.0)</f>
        <v>23</v>
      </c>
      <c r="J5062" s="4">
        <f>IFERROR(__xludf.DUMMYFUNCTION("""COMPUTED_VALUE"""),8.0)</f>
        <v>8</v>
      </c>
      <c r="K5062" s="4">
        <f>IFERROR(__xludf.DUMMYFUNCTION("""COMPUTED_VALUE"""),2023.0)</f>
        <v>2023</v>
      </c>
    </row>
    <row r="5063">
      <c r="A5063" s="1" t="s">
        <v>8571</v>
      </c>
      <c r="B5063" s="4" t="s">
        <v>36</v>
      </c>
      <c r="C5063" s="4" t="s">
        <v>30</v>
      </c>
      <c r="D5063" s="4" t="s">
        <v>23</v>
      </c>
      <c r="E5063" s="4">
        <v>3.0</v>
      </c>
      <c r="F5063" s="4">
        <v>5.0</v>
      </c>
      <c r="G5063" s="4">
        <v>15.0</v>
      </c>
      <c r="H5063" s="5">
        <v>45161.0</v>
      </c>
      <c r="I5063" s="4">
        <f>IFERROR(__xludf.DUMMYFUNCTION("SPLIT(H5063,""/"")"),23.0)</f>
        <v>23</v>
      </c>
      <c r="J5063" s="4">
        <f>IFERROR(__xludf.DUMMYFUNCTION("""COMPUTED_VALUE"""),8.0)</f>
        <v>8</v>
      </c>
      <c r="K5063" s="4">
        <f>IFERROR(__xludf.DUMMYFUNCTION("""COMPUTED_VALUE"""),2023.0)</f>
        <v>2023</v>
      </c>
    </row>
    <row r="5064">
      <c r="A5064" s="1" t="s">
        <v>2489</v>
      </c>
      <c r="B5064" s="4" t="s">
        <v>36</v>
      </c>
      <c r="C5064" s="4" t="s">
        <v>30</v>
      </c>
      <c r="D5064" s="4" t="s">
        <v>28</v>
      </c>
      <c r="E5064" s="4">
        <v>2.0</v>
      </c>
      <c r="F5064" s="4">
        <v>5.0</v>
      </c>
      <c r="G5064" s="4">
        <v>10.0</v>
      </c>
      <c r="H5064" s="5">
        <v>45162.0</v>
      </c>
      <c r="I5064" s="4">
        <f>IFERROR(__xludf.DUMMYFUNCTION("SPLIT(H5064,""/"")"),24.0)</f>
        <v>24</v>
      </c>
      <c r="J5064" s="4">
        <f>IFERROR(__xludf.DUMMYFUNCTION("""COMPUTED_VALUE"""),8.0)</f>
        <v>8</v>
      </c>
      <c r="K5064" s="4">
        <f>IFERROR(__xludf.DUMMYFUNCTION("""COMPUTED_VALUE"""),2023.0)</f>
        <v>2023</v>
      </c>
    </row>
    <row r="5065">
      <c r="A5065" s="1" t="s">
        <v>5302</v>
      </c>
      <c r="B5065" s="4" t="s">
        <v>36</v>
      </c>
      <c r="C5065" s="4" t="s">
        <v>30</v>
      </c>
      <c r="D5065" s="4" t="s">
        <v>30</v>
      </c>
      <c r="E5065" s="4">
        <v>5.0</v>
      </c>
      <c r="F5065" s="4">
        <v>5.0</v>
      </c>
      <c r="G5065" s="4">
        <v>25.0</v>
      </c>
      <c r="H5065" s="5">
        <v>45162.0</v>
      </c>
      <c r="I5065" s="4">
        <f>IFERROR(__xludf.DUMMYFUNCTION("SPLIT(H5065,""/"")"),24.0)</f>
        <v>24</v>
      </c>
      <c r="J5065" s="4">
        <f>IFERROR(__xludf.DUMMYFUNCTION("""COMPUTED_VALUE"""),8.0)</f>
        <v>8</v>
      </c>
      <c r="K5065" s="4">
        <f>IFERROR(__xludf.DUMMYFUNCTION("""COMPUTED_VALUE"""),2023.0)</f>
        <v>2023</v>
      </c>
    </row>
    <row r="5066">
      <c r="A5066" s="1" t="s">
        <v>1734</v>
      </c>
      <c r="B5066" s="4" t="s">
        <v>36</v>
      </c>
      <c r="C5066" s="4" t="s">
        <v>30</v>
      </c>
      <c r="D5066" s="4" t="s">
        <v>39</v>
      </c>
      <c r="E5066" s="4">
        <v>1.0</v>
      </c>
      <c r="F5066" s="4">
        <v>5.0</v>
      </c>
      <c r="G5066" s="4">
        <v>5.0</v>
      </c>
      <c r="H5066" s="5">
        <v>45162.0</v>
      </c>
      <c r="I5066" s="4">
        <f>IFERROR(__xludf.DUMMYFUNCTION("SPLIT(H5066,""/"")"),24.0)</f>
        <v>24</v>
      </c>
      <c r="J5066" s="4">
        <f>IFERROR(__xludf.DUMMYFUNCTION("""COMPUTED_VALUE"""),8.0)</f>
        <v>8</v>
      </c>
      <c r="K5066" s="4">
        <f>IFERROR(__xludf.DUMMYFUNCTION("""COMPUTED_VALUE"""),2023.0)</f>
        <v>2023</v>
      </c>
    </row>
    <row r="5067">
      <c r="A5067" s="1" t="s">
        <v>3610</v>
      </c>
      <c r="B5067" s="4" t="s">
        <v>36</v>
      </c>
      <c r="C5067" s="4" t="s">
        <v>29</v>
      </c>
      <c r="D5067" s="4" t="s">
        <v>28</v>
      </c>
      <c r="E5067" s="4">
        <v>1.0</v>
      </c>
      <c r="F5067" s="4">
        <v>5.0</v>
      </c>
      <c r="G5067" s="4">
        <v>5.0</v>
      </c>
      <c r="H5067" s="5">
        <v>45163.0</v>
      </c>
      <c r="I5067" s="4">
        <f>IFERROR(__xludf.DUMMYFUNCTION("SPLIT(H5067,""/"")"),25.0)</f>
        <v>25</v>
      </c>
      <c r="J5067" s="4">
        <f>IFERROR(__xludf.DUMMYFUNCTION("""COMPUTED_VALUE"""),8.0)</f>
        <v>8</v>
      </c>
      <c r="K5067" s="4">
        <f>IFERROR(__xludf.DUMMYFUNCTION("""COMPUTED_VALUE"""),2023.0)</f>
        <v>2023</v>
      </c>
    </row>
    <row r="5068">
      <c r="A5068" s="1" t="s">
        <v>2632</v>
      </c>
      <c r="B5068" s="4" t="s">
        <v>36</v>
      </c>
      <c r="C5068" s="4" t="s">
        <v>29</v>
      </c>
      <c r="D5068" s="4" t="s">
        <v>23</v>
      </c>
      <c r="E5068" s="4">
        <v>5.0</v>
      </c>
      <c r="F5068" s="4">
        <v>5.0</v>
      </c>
      <c r="G5068" s="4">
        <v>25.0</v>
      </c>
      <c r="H5068" s="5">
        <v>45163.0</v>
      </c>
      <c r="I5068" s="4">
        <f>IFERROR(__xludf.DUMMYFUNCTION("SPLIT(H5068,""/"")"),25.0)</f>
        <v>25</v>
      </c>
      <c r="J5068" s="4">
        <f>IFERROR(__xludf.DUMMYFUNCTION("""COMPUTED_VALUE"""),8.0)</f>
        <v>8</v>
      </c>
      <c r="K5068" s="4">
        <f>IFERROR(__xludf.DUMMYFUNCTION("""COMPUTED_VALUE"""),2023.0)</f>
        <v>2023</v>
      </c>
    </row>
    <row r="5069">
      <c r="A5069" s="1" t="s">
        <v>8683</v>
      </c>
      <c r="B5069" s="4" t="s">
        <v>36</v>
      </c>
      <c r="C5069" s="4" t="s">
        <v>30</v>
      </c>
      <c r="D5069" s="4" t="s">
        <v>30</v>
      </c>
      <c r="E5069" s="4">
        <v>1.0</v>
      </c>
      <c r="F5069" s="4">
        <v>5.0</v>
      </c>
      <c r="G5069" s="4">
        <v>5.0</v>
      </c>
      <c r="H5069" s="5">
        <v>45163.0</v>
      </c>
      <c r="I5069" s="4">
        <f>IFERROR(__xludf.DUMMYFUNCTION("SPLIT(H5069,""/"")"),25.0)</f>
        <v>25</v>
      </c>
      <c r="J5069" s="4">
        <f>IFERROR(__xludf.DUMMYFUNCTION("""COMPUTED_VALUE"""),8.0)</f>
        <v>8</v>
      </c>
      <c r="K5069" s="4">
        <f>IFERROR(__xludf.DUMMYFUNCTION("""COMPUTED_VALUE"""),2023.0)</f>
        <v>2023</v>
      </c>
    </row>
    <row r="5070">
      <c r="A5070" s="1" t="s">
        <v>2100</v>
      </c>
      <c r="B5070" s="4" t="s">
        <v>36</v>
      </c>
      <c r="C5070" s="4" t="s">
        <v>30</v>
      </c>
      <c r="D5070" s="4" t="s">
        <v>39</v>
      </c>
      <c r="E5070" s="4">
        <v>4.0</v>
      </c>
      <c r="F5070" s="4">
        <v>5.0</v>
      </c>
      <c r="G5070" s="4">
        <v>20.0</v>
      </c>
      <c r="H5070" s="5">
        <v>45164.0</v>
      </c>
      <c r="I5070" s="4">
        <f>IFERROR(__xludf.DUMMYFUNCTION("SPLIT(H5070,""/"")"),26.0)</f>
        <v>26</v>
      </c>
      <c r="J5070" s="4">
        <f>IFERROR(__xludf.DUMMYFUNCTION("""COMPUTED_VALUE"""),8.0)</f>
        <v>8</v>
      </c>
      <c r="K5070" s="4">
        <f>IFERROR(__xludf.DUMMYFUNCTION("""COMPUTED_VALUE"""),2023.0)</f>
        <v>2023</v>
      </c>
    </row>
    <row r="5071">
      <c r="A5071" s="1" t="s">
        <v>4951</v>
      </c>
      <c r="B5071" s="4" t="s">
        <v>36</v>
      </c>
      <c r="C5071" s="4" t="s">
        <v>24</v>
      </c>
      <c r="D5071" s="4" t="s">
        <v>28</v>
      </c>
      <c r="E5071" s="4">
        <v>5.0</v>
      </c>
      <c r="F5071" s="4">
        <v>5.0</v>
      </c>
      <c r="G5071" s="4">
        <v>25.0</v>
      </c>
      <c r="H5071" s="5">
        <v>45164.0</v>
      </c>
      <c r="I5071" s="4">
        <f>IFERROR(__xludf.DUMMYFUNCTION("SPLIT(H5071,""/"")"),26.0)</f>
        <v>26</v>
      </c>
      <c r="J5071" s="4">
        <f>IFERROR(__xludf.DUMMYFUNCTION("""COMPUTED_VALUE"""),8.0)</f>
        <v>8</v>
      </c>
      <c r="K5071" s="4">
        <f>IFERROR(__xludf.DUMMYFUNCTION("""COMPUTED_VALUE"""),2023.0)</f>
        <v>2023</v>
      </c>
    </row>
    <row r="5072">
      <c r="A5072" s="1" t="s">
        <v>4852</v>
      </c>
      <c r="B5072" s="4" t="s">
        <v>36</v>
      </c>
      <c r="C5072" s="4" t="s">
        <v>30</v>
      </c>
      <c r="D5072" s="4" t="s">
        <v>28</v>
      </c>
      <c r="E5072" s="4">
        <v>1.0</v>
      </c>
      <c r="F5072" s="4">
        <v>5.0</v>
      </c>
      <c r="G5072" s="4">
        <v>5.0</v>
      </c>
      <c r="H5072" s="5">
        <v>45164.0</v>
      </c>
      <c r="I5072" s="4">
        <f>IFERROR(__xludf.DUMMYFUNCTION("SPLIT(H5072,""/"")"),26.0)</f>
        <v>26</v>
      </c>
      <c r="J5072" s="4">
        <f>IFERROR(__xludf.DUMMYFUNCTION("""COMPUTED_VALUE"""),8.0)</f>
        <v>8</v>
      </c>
      <c r="K5072" s="4">
        <f>IFERROR(__xludf.DUMMYFUNCTION("""COMPUTED_VALUE"""),2023.0)</f>
        <v>2023</v>
      </c>
    </row>
    <row r="5073">
      <c r="A5073" s="1" t="s">
        <v>1827</v>
      </c>
      <c r="B5073" s="4" t="s">
        <v>36</v>
      </c>
      <c r="C5073" s="4" t="s">
        <v>30</v>
      </c>
      <c r="D5073" s="4" t="s">
        <v>23</v>
      </c>
      <c r="E5073" s="4">
        <v>4.0</v>
      </c>
      <c r="F5073" s="4">
        <v>5.0</v>
      </c>
      <c r="G5073" s="4">
        <v>20.0</v>
      </c>
      <c r="H5073" s="5">
        <v>45164.0</v>
      </c>
      <c r="I5073" s="4">
        <f>IFERROR(__xludf.DUMMYFUNCTION("SPLIT(H5073,""/"")"),26.0)</f>
        <v>26</v>
      </c>
      <c r="J5073" s="4">
        <f>IFERROR(__xludf.DUMMYFUNCTION("""COMPUTED_VALUE"""),8.0)</f>
        <v>8</v>
      </c>
      <c r="K5073" s="4">
        <f>IFERROR(__xludf.DUMMYFUNCTION("""COMPUTED_VALUE"""),2023.0)</f>
        <v>2023</v>
      </c>
    </row>
    <row r="5074">
      <c r="A5074" s="1" t="s">
        <v>6726</v>
      </c>
      <c r="B5074" s="4" t="s">
        <v>36</v>
      </c>
      <c r="C5074" s="4" t="s">
        <v>30</v>
      </c>
      <c r="D5074" s="4" t="s">
        <v>30</v>
      </c>
      <c r="E5074" s="4">
        <v>5.0</v>
      </c>
      <c r="F5074" s="4">
        <v>5.0</v>
      </c>
      <c r="G5074" s="4">
        <v>25.0</v>
      </c>
      <c r="H5074" s="5">
        <v>45164.0</v>
      </c>
      <c r="I5074" s="4">
        <f>IFERROR(__xludf.DUMMYFUNCTION("SPLIT(H5074,""/"")"),26.0)</f>
        <v>26</v>
      </c>
      <c r="J5074" s="4">
        <f>IFERROR(__xludf.DUMMYFUNCTION("""COMPUTED_VALUE"""),8.0)</f>
        <v>8</v>
      </c>
      <c r="K5074" s="4">
        <f>IFERROR(__xludf.DUMMYFUNCTION("""COMPUTED_VALUE"""),2023.0)</f>
        <v>2023</v>
      </c>
    </row>
    <row r="5075">
      <c r="A5075" s="1" t="s">
        <v>7022</v>
      </c>
      <c r="B5075" s="4" t="s">
        <v>36</v>
      </c>
      <c r="C5075" s="4" t="s">
        <v>24</v>
      </c>
      <c r="D5075" s="4" t="s">
        <v>23</v>
      </c>
      <c r="E5075" s="4">
        <v>4.0</v>
      </c>
      <c r="F5075" s="4">
        <v>5.0</v>
      </c>
      <c r="G5075" s="4">
        <v>20.0</v>
      </c>
      <c r="H5075" s="5">
        <v>45164.0</v>
      </c>
      <c r="I5075" s="4">
        <f>IFERROR(__xludf.DUMMYFUNCTION("SPLIT(H5075,""/"")"),26.0)</f>
        <v>26</v>
      </c>
      <c r="J5075" s="4">
        <f>IFERROR(__xludf.DUMMYFUNCTION("""COMPUTED_VALUE"""),8.0)</f>
        <v>8</v>
      </c>
      <c r="K5075" s="4">
        <f>IFERROR(__xludf.DUMMYFUNCTION("""COMPUTED_VALUE"""),2023.0)</f>
        <v>2023</v>
      </c>
    </row>
    <row r="5076">
      <c r="A5076" s="1" t="s">
        <v>6168</v>
      </c>
      <c r="B5076" s="4" t="s">
        <v>36</v>
      </c>
      <c r="C5076" s="4" t="s">
        <v>30</v>
      </c>
      <c r="D5076" s="4" t="s">
        <v>28</v>
      </c>
      <c r="E5076" s="4">
        <v>5.0</v>
      </c>
      <c r="F5076" s="4">
        <v>5.0</v>
      </c>
      <c r="G5076" s="4">
        <v>25.0</v>
      </c>
      <c r="H5076" s="5">
        <v>45165.0</v>
      </c>
      <c r="I5076" s="4">
        <f>IFERROR(__xludf.DUMMYFUNCTION("SPLIT(H5076,""/"")"),27.0)</f>
        <v>27</v>
      </c>
      <c r="J5076" s="4">
        <f>IFERROR(__xludf.DUMMYFUNCTION("""COMPUTED_VALUE"""),8.0)</f>
        <v>8</v>
      </c>
      <c r="K5076" s="4">
        <f>IFERROR(__xludf.DUMMYFUNCTION("""COMPUTED_VALUE"""),2023.0)</f>
        <v>2023</v>
      </c>
    </row>
    <row r="5077">
      <c r="A5077" s="1" t="s">
        <v>9205</v>
      </c>
      <c r="B5077" s="4" t="s">
        <v>36</v>
      </c>
      <c r="C5077" s="4" t="s">
        <v>29</v>
      </c>
      <c r="D5077" s="4" t="s">
        <v>23</v>
      </c>
      <c r="E5077" s="4">
        <v>2.0</v>
      </c>
      <c r="F5077" s="4">
        <v>5.0</v>
      </c>
      <c r="G5077" s="4">
        <v>10.0</v>
      </c>
      <c r="H5077" s="5">
        <v>45165.0</v>
      </c>
      <c r="I5077" s="4">
        <f>IFERROR(__xludf.DUMMYFUNCTION("SPLIT(H5077,""/"")"),27.0)</f>
        <v>27</v>
      </c>
      <c r="J5077" s="4">
        <f>IFERROR(__xludf.DUMMYFUNCTION("""COMPUTED_VALUE"""),8.0)</f>
        <v>8</v>
      </c>
      <c r="K5077" s="4">
        <f>IFERROR(__xludf.DUMMYFUNCTION("""COMPUTED_VALUE"""),2023.0)</f>
        <v>2023</v>
      </c>
    </row>
    <row r="5078">
      <c r="A5078" s="1" t="s">
        <v>1537</v>
      </c>
      <c r="B5078" s="4" t="s">
        <v>36</v>
      </c>
      <c r="C5078" s="4" t="s">
        <v>29</v>
      </c>
      <c r="D5078" s="4" t="s">
        <v>39</v>
      </c>
      <c r="E5078" s="4">
        <v>4.0</v>
      </c>
      <c r="F5078" s="4">
        <v>5.0</v>
      </c>
      <c r="G5078" s="4">
        <v>20.0</v>
      </c>
      <c r="H5078" s="5">
        <v>45166.0</v>
      </c>
      <c r="I5078" s="4">
        <f>IFERROR(__xludf.DUMMYFUNCTION("SPLIT(H5078,""/"")"),28.0)</f>
        <v>28</v>
      </c>
      <c r="J5078" s="4">
        <f>IFERROR(__xludf.DUMMYFUNCTION("""COMPUTED_VALUE"""),8.0)</f>
        <v>8</v>
      </c>
      <c r="K5078" s="4">
        <f>IFERROR(__xludf.DUMMYFUNCTION("""COMPUTED_VALUE"""),2023.0)</f>
        <v>2023</v>
      </c>
    </row>
    <row r="5079">
      <c r="A5079" s="1" t="s">
        <v>5552</v>
      </c>
      <c r="B5079" s="4" t="s">
        <v>36</v>
      </c>
      <c r="C5079" s="4" t="s">
        <v>24</v>
      </c>
      <c r="D5079" s="4" t="s">
        <v>23</v>
      </c>
      <c r="E5079" s="4">
        <v>1.0</v>
      </c>
      <c r="F5079" s="4">
        <v>5.0</v>
      </c>
      <c r="G5079" s="4">
        <v>5.0</v>
      </c>
      <c r="H5079" s="5">
        <v>45166.0</v>
      </c>
      <c r="I5079" s="4">
        <f>IFERROR(__xludf.DUMMYFUNCTION("SPLIT(H5079,""/"")"),28.0)</f>
        <v>28</v>
      </c>
      <c r="J5079" s="4">
        <f>IFERROR(__xludf.DUMMYFUNCTION("""COMPUTED_VALUE"""),8.0)</f>
        <v>8</v>
      </c>
      <c r="K5079" s="4">
        <f>IFERROR(__xludf.DUMMYFUNCTION("""COMPUTED_VALUE"""),2023.0)</f>
        <v>2023</v>
      </c>
    </row>
    <row r="5080">
      <c r="A5080" s="1" t="s">
        <v>544</v>
      </c>
      <c r="B5080" s="4" t="s">
        <v>36</v>
      </c>
      <c r="C5080" s="4" t="s">
        <v>29</v>
      </c>
      <c r="D5080" s="4" t="s">
        <v>28</v>
      </c>
      <c r="E5080" s="4">
        <v>3.0</v>
      </c>
      <c r="F5080" s="4">
        <v>5.0</v>
      </c>
      <c r="G5080" s="4">
        <v>15.0</v>
      </c>
      <c r="H5080" s="5">
        <v>45166.0</v>
      </c>
      <c r="I5080" s="4">
        <f>IFERROR(__xludf.DUMMYFUNCTION("SPLIT(H5080,""/"")"),28.0)</f>
        <v>28</v>
      </c>
      <c r="J5080" s="4">
        <f>IFERROR(__xludf.DUMMYFUNCTION("""COMPUTED_VALUE"""),8.0)</f>
        <v>8</v>
      </c>
      <c r="K5080" s="4">
        <f>IFERROR(__xludf.DUMMYFUNCTION("""COMPUTED_VALUE"""),2023.0)</f>
        <v>2023</v>
      </c>
    </row>
    <row r="5081">
      <c r="A5081" s="1" t="s">
        <v>3567</v>
      </c>
      <c r="B5081" s="4" t="s">
        <v>36</v>
      </c>
      <c r="C5081" s="4" t="s">
        <v>24</v>
      </c>
      <c r="D5081" s="4" t="s">
        <v>30</v>
      </c>
      <c r="E5081" s="4">
        <v>2.0</v>
      </c>
      <c r="F5081" s="4">
        <v>5.0</v>
      </c>
      <c r="G5081" s="4">
        <v>10.0</v>
      </c>
      <c r="H5081" s="5">
        <v>45167.0</v>
      </c>
      <c r="I5081" s="4">
        <f>IFERROR(__xludf.DUMMYFUNCTION("SPLIT(H5081,""/"")"),29.0)</f>
        <v>29</v>
      </c>
      <c r="J5081" s="4">
        <f>IFERROR(__xludf.DUMMYFUNCTION("""COMPUTED_VALUE"""),8.0)</f>
        <v>8</v>
      </c>
      <c r="K5081" s="4">
        <f>IFERROR(__xludf.DUMMYFUNCTION("""COMPUTED_VALUE"""),2023.0)</f>
        <v>2023</v>
      </c>
    </row>
    <row r="5082">
      <c r="A5082" s="1" t="s">
        <v>804</v>
      </c>
      <c r="B5082" s="4" t="s">
        <v>36</v>
      </c>
      <c r="C5082" s="4" t="s">
        <v>29</v>
      </c>
      <c r="D5082" s="4" t="s">
        <v>30</v>
      </c>
      <c r="E5082" s="4">
        <v>5.0</v>
      </c>
      <c r="F5082" s="4">
        <v>5.0</v>
      </c>
      <c r="G5082" s="4">
        <v>25.0</v>
      </c>
      <c r="H5082" s="5">
        <v>45167.0</v>
      </c>
      <c r="I5082" s="4">
        <f>IFERROR(__xludf.DUMMYFUNCTION("SPLIT(H5082,""/"")"),29.0)</f>
        <v>29</v>
      </c>
      <c r="J5082" s="4">
        <f>IFERROR(__xludf.DUMMYFUNCTION("""COMPUTED_VALUE"""),8.0)</f>
        <v>8</v>
      </c>
      <c r="K5082" s="4">
        <f>IFERROR(__xludf.DUMMYFUNCTION("""COMPUTED_VALUE"""),2023.0)</f>
        <v>2023</v>
      </c>
    </row>
    <row r="5083">
      <c r="A5083" s="1" t="s">
        <v>3993</v>
      </c>
      <c r="B5083" s="4" t="s">
        <v>36</v>
      </c>
      <c r="C5083" s="4" t="s">
        <v>30</v>
      </c>
      <c r="D5083" s="4" t="s">
        <v>23</v>
      </c>
      <c r="E5083" s="4">
        <v>1.0</v>
      </c>
      <c r="F5083" s="4">
        <v>5.0</v>
      </c>
      <c r="G5083" s="4">
        <v>5.0</v>
      </c>
      <c r="H5083" s="5">
        <v>45167.0</v>
      </c>
      <c r="I5083" s="4">
        <f>IFERROR(__xludf.DUMMYFUNCTION("SPLIT(H5083,""/"")"),29.0)</f>
        <v>29</v>
      </c>
      <c r="J5083" s="4">
        <f>IFERROR(__xludf.DUMMYFUNCTION("""COMPUTED_VALUE"""),8.0)</f>
        <v>8</v>
      </c>
      <c r="K5083" s="4">
        <f>IFERROR(__xludf.DUMMYFUNCTION("""COMPUTED_VALUE"""),2023.0)</f>
        <v>2023</v>
      </c>
    </row>
    <row r="5084">
      <c r="A5084" s="1" t="s">
        <v>9726</v>
      </c>
      <c r="B5084" s="4" t="s">
        <v>36</v>
      </c>
      <c r="C5084" s="4" t="s">
        <v>24</v>
      </c>
      <c r="D5084" s="4" t="s">
        <v>28</v>
      </c>
      <c r="E5084" s="4">
        <v>3.0</v>
      </c>
      <c r="F5084" s="4">
        <v>5.0</v>
      </c>
      <c r="G5084" s="4">
        <v>15.0</v>
      </c>
      <c r="H5084" s="5">
        <v>45168.0</v>
      </c>
      <c r="I5084" s="4">
        <f>IFERROR(__xludf.DUMMYFUNCTION("SPLIT(H5084,""/"")"),30.0)</f>
        <v>30</v>
      </c>
      <c r="J5084" s="4">
        <f>IFERROR(__xludf.DUMMYFUNCTION("""COMPUTED_VALUE"""),8.0)</f>
        <v>8</v>
      </c>
      <c r="K5084" s="4">
        <f>IFERROR(__xludf.DUMMYFUNCTION("""COMPUTED_VALUE"""),2023.0)</f>
        <v>2023</v>
      </c>
    </row>
    <row r="5085">
      <c r="A5085" s="1" t="s">
        <v>9342</v>
      </c>
      <c r="B5085" s="4" t="s">
        <v>36</v>
      </c>
      <c r="C5085" s="4" t="s">
        <v>24</v>
      </c>
      <c r="D5085" s="4" t="s">
        <v>23</v>
      </c>
      <c r="E5085" s="4">
        <v>3.0</v>
      </c>
      <c r="F5085" s="4">
        <v>5.0</v>
      </c>
      <c r="G5085" s="4">
        <v>15.0</v>
      </c>
      <c r="H5085" s="5">
        <v>45168.0</v>
      </c>
      <c r="I5085" s="4">
        <f>IFERROR(__xludf.DUMMYFUNCTION("SPLIT(H5085,""/"")"),30.0)</f>
        <v>30</v>
      </c>
      <c r="J5085" s="4">
        <f>IFERROR(__xludf.DUMMYFUNCTION("""COMPUTED_VALUE"""),8.0)</f>
        <v>8</v>
      </c>
      <c r="K5085" s="4">
        <f>IFERROR(__xludf.DUMMYFUNCTION("""COMPUTED_VALUE"""),2023.0)</f>
        <v>2023</v>
      </c>
    </row>
    <row r="5086">
      <c r="A5086" s="1" t="s">
        <v>4934</v>
      </c>
      <c r="B5086" s="4" t="s">
        <v>36</v>
      </c>
      <c r="C5086" s="4" t="s">
        <v>30</v>
      </c>
      <c r="D5086" s="4" t="s">
        <v>28</v>
      </c>
      <c r="E5086" s="4">
        <v>4.0</v>
      </c>
      <c r="F5086" s="4">
        <v>5.0</v>
      </c>
      <c r="G5086" s="4">
        <v>20.0</v>
      </c>
      <c r="H5086" s="5">
        <v>45168.0</v>
      </c>
      <c r="I5086" s="4">
        <f>IFERROR(__xludf.DUMMYFUNCTION("SPLIT(H5086,""/"")"),30.0)</f>
        <v>30</v>
      </c>
      <c r="J5086" s="4">
        <f>IFERROR(__xludf.DUMMYFUNCTION("""COMPUTED_VALUE"""),8.0)</f>
        <v>8</v>
      </c>
      <c r="K5086" s="4">
        <f>IFERROR(__xludf.DUMMYFUNCTION("""COMPUTED_VALUE"""),2023.0)</f>
        <v>2023</v>
      </c>
    </row>
    <row r="5087">
      <c r="A5087" s="1" t="s">
        <v>6119</v>
      </c>
      <c r="B5087" s="4" t="s">
        <v>36</v>
      </c>
      <c r="C5087" s="4" t="s">
        <v>24</v>
      </c>
      <c r="D5087" s="4" t="s">
        <v>23</v>
      </c>
      <c r="E5087" s="4">
        <v>5.0</v>
      </c>
      <c r="F5087" s="4">
        <v>5.0</v>
      </c>
      <c r="G5087" s="4">
        <v>25.0</v>
      </c>
      <c r="H5087" s="5">
        <v>45168.0</v>
      </c>
      <c r="I5087" s="4">
        <f>IFERROR(__xludf.DUMMYFUNCTION("SPLIT(H5087,""/"")"),30.0)</f>
        <v>30</v>
      </c>
      <c r="J5087" s="4">
        <f>IFERROR(__xludf.DUMMYFUNCTION("""COMPUTED_VALUE"""),8.0)</f>
        <v>8</v>
      </c>
      <c r="K5087" s="4">
        <f>IFERROR(__xludf.DUMMYFUNCTION("""COMPUTED_VALUE"""),2023.0)</f>
        <v>2023</v>
      </c>
    </row>
    <row r="5088">
      <c r="A5088" s="1" t="s">
        <v>9391</v>
      </c>
      <c r="B5088" s="4" t="s">
        <v>36</v>
      </c>
      <c r="C5088" s="4" t="s">
        <v>29</v>
      </c>
      <c r="D5088" s="4" t="s">
        <v>30</v>
      </c>
      <c r="E5088" s="4">
        <v>5.0</v>
      </c>
      <c r="F5088" s="4">
        <v>5.0</v>
      </c>
      <c r="G5088" s="4">
        <v>25.0</v>
      </c>
      <c r="H5088" s="5">
        <v>45169.0</v>
      </c>
      <c r="I5088" s="4">
        <f>IFERROR(__xludf.DUMMYFUNCTION("SPLIT(H5088,""/"")"),31.0)</f>
        <v>31</v>
      </c>
      <c r="J5088" s="4">
        <f>IFERROR(__xludf.DUMMYFUNCTION("""COMPUTED_VALUE"""),8.0)</f>
        <v>8</v>
      </c>
      <c r="K5088" s="4">
        <f>IFERROR(__xludf.DUMMYFUNCTION("""COMPUTED_VALUE"""),2023.0)</f>
        <v>2023</v>
      </c>
    </row>
    <row r="5089">
      <c r="A5089" s="1" t="s">
        <v>4739</v>
      </c>
      <c r="B5089" s="4" t="s">
        <v>36</v>
      </c>
      <c r="C5089" s="4" t="s">
        <v>30</v>
      </c>
      <c r="D5089" s="4" t="s">
        <v>30</v>
      </c>
      <c r="E5089" s="4">
        <v>1.0</v>
      </c>
      <c r="F5089" s="4">
        <v>5.0</v>
      </c>
      <c r="G5089" s="4">
        <v>5.0</v>
      </c>
      <c r="H5089" s="5">
        <v>45169.0</v>
      </c>
      <c r="I5089" s="4">
        <f>IFERROR(__xludf.DUMMYFUNCTION("SPLIT(H5089,""/"")"),31.0)</f>
        <v>31</v>
      </c>
      <c r="J5089" s="4">
        <f>IFERROR(__xludf.DUMMYFUNCTION("""COMPUTED_VALUE"""),8.0)</f>
        <v>8</v>
      </c>
      <c r="K5089" s="4">
        <f>IFERROR(__xludf.DUMMYFUNCTION("""COMPUTED_VALUE"""),2023.0)</f>
        <v>2023</v>
      </c>
    </row>
    <row r="5090">
      <c r="A5090" s="1" t="s">
        <v>9843</v>
      </c>
      <c r="B5090" s="4" t="s">
        <v>36</v>
      </c>
      <c r="C5090" s="4" t="s">
        <v>24</v>
      </c>
      <c r="D5090" s="4" t="s">
        <v>23</v>
      </c>
      <c r="E5090" s="4">
        <v>2.0</v>
      </c>
      <c r="F5090" s="4">
        <v>5.0</v>
      </c>
      <c r="G5090" s="4">
        <v>10.0</v>
      </c>
      <c r="H5090" s="5">
        <v>45169.0</v>
      </c>
      <c r="I5090" s="4">
        <f>IFERROR(__xludf.DUMMYFUNCTION("SPLIT(H5090,""/"")"),31.0)</f>
        <v>31</v>
      </c>
      <c r="J5090" s="4">
        <f>IFERROR(__xludf.DUMMYFUNCTION("""COMPUTED_VALUE"""),8.0)</f>
        <v>8</v>
      </c>
      <c r="K5090" s="4">
        <f>IFERROR(__xludf.DUMMYFUNCTION("""COMPUTED_VALUE"""),2023.0)</f>
        <v>2023</v>
      </c>
    </row>
    <row r="5091">
      <c r="A5091" s="1" t="s">
        <v>2156</v>
      </c>
      <c r="B5091" s="4" t="s">
        <v>36</v>
      </c>
      <c r="C5091" s="4" t="s">
        <v>29</v>
      </c>
      <c r="D5091" s="4" t="s">
        <v>28</v>
      </c>
      <c r="E5091" s="4">
        <v>3.0</v>
      </c>
      <c r="F5091" s="4">
        <v>5.0</v>
      </c>
      <c r="G5091" s="4">
        <v>15.0</v>
      </c>
      <c r="H5091" s="5">
        <v>45170.0</v>
      </c>
      <c r="I5091" s="4">
        <f>IFERROR(__xludf.DUMMYFUNCTION("SPLIT(H5091,""/"")"),1.0)</f>
        <v>1</v>
      </c>
      <c r="J5091" s="4">
        <f>IFERROR(__xludf.DUMMYFUNCTION("""COMPUTED_VALUE"""),9.0)</f>
        <v>9</v>
      </c>
      <c r="K5091" s="4">
        <f>IFERROR(__xludf.DUMMYFUNCTION("""COMPUTED_VALUE"""),2023.0)</f>
        <v>2023</v>
      </c>
    </row>
    <row r="5092">
      <c r="A5092" s="1" t="s">
        <v>6798</v>
      </c>
      <c r="B5092" s="4" t="s">
        <v>36</v>
      </c>
      <c r="C5092" s="4" t="s">
        <v>29</v>
      </c>
      <c r="D5092" s="4" t="s">
        <v>28</v>
      </c>
      <c r="E5092" s="4">
        <v>2.0</v>
      </c>
      <c r="F5092" s="4">
        <v>5.0</v>
      </c>
      <c r="G5092" s="4">
        <v>10.0</v>
      </c>
      <c r="H5092" s="5">
        <v>45171.0</v>
      </c>
      <c r="I5092" s="4">
        <f>IFERROR(__xludf.DUMMYFUNCTION("SPLIT(H5092,""/"")"),2.0)</f>
        <v>2</v>
      </c>
      <c r="J5092" s="4">
        <f>IFERROR(__xludf.DUMMYFUNCTION("""COMPUTED_VALUE"""),9.0)</f>
        <v>9</v>
      </c>
      <c r="K5092" s="4">
        <f>IFERROR(__xludf.DUMMYFUNCTION("""COMPUTED_VALUE"""),2023.0)</f>
        <v>2023</v>
      </c>
    </row>
    <row r="5093">
      <c r="A5093" s="1" t="s">
        <v>7083</v>
      </c>
      <c r="B5093" s="4" t="s">
        <v>36</v>
      </c>
      <c r="C5093" s="4" t="s">
        <v>30</v>
      </c>
      <c r="D5093" s="4" t="s">
        <v>28</v>
      </c>
      <c r="E5093" s="4">
        <v>4.0</v>
      </c>
      <c r="F5093" s="4">
        <v>5.0</v>
      </c>
      <c r="G5093" s="4">
        <v>20.0</v>
      </c>
      <c r="H5093" s="5">
        <v>45171.0</v>
      </c>
      <c r="I5093" s="4">
        <f>IFERROR(__xludf.DUMMYFUNCTION("SPLIT(H5093,""/"")"),2.0)</f>
        <v>2</v>
      </c>
      <c r="J5093" s="4">
        <f>IFERROR(__xludf.DUMMYFUNCTION("""COMPUTED_VALUE"""),9.0)</f>
        <v>9</v>
      </c>
      <c r="K5093" s="4">
        <f>IFERROR(__xludf.DUMMYFUNCTION("""COMPUTED_VALUE"""),2023.0)</f>
        <v>2023</v>
      </c>
    </row>
    <row r="5094">
      <c r="A5094" s="1" t="s">
        <v>9524</v>
      </c>
      <c r="B5094" s="4" t="s">
        <v>36</v>
      </c>
      <c r="C5094" s="4" t="s">
        <v>29</v>
      </c>
      <c r="D5094" s="4" t="s">
        <v>28</v>
      </c>
      <c r="E5094" s="4">
        <v>3.0</v>
      </c>
      <c r="F5094" s="4">
        <v>5.0</v>
      </c>
      <c r="G5094" s="4">
        <v>15.0</v>
      </c>
      <c r="H5094" s="5">
        <v>45171.0</v>
      </c>
      <c r="I5094" s="4">
        <f>IFERROR(__xludf.DUMMYFUNCTION("SPLIT(H5094,""/"")"),2.0)</f>
        <v>2</v>
      </c>
      <c r="J5094" s="4">
        <f>IFERROR(__xludf.DUMMYFUNCTION("""COMPUTED_VALUE"""),9.0)</f>
        <v>9</v>
      </c>
      <c r="K5094" s="4">
        <f>IFERROR(__xludf.DUMMYFUNCTION("""COMPUTED_VALUE"""),2023.0)</f>
        <v>2023</v>
      </c>
    </row>
    <row r="5095">
      <c r="A5095" s="1" t="s">
        <v>639</v>
      </c>
      <c r="B5095" s="4" t="s">
        <v>36</v>
      </c>
      <c r="C5095" s="4" t="s">
        <v>30</v>
      </c>
      <c r="D5095" s="4" t="s">
        <v>23</v>
      </c>
      <c r="E5095" s="4">
        <v>4.0</v>
      </c>
      <c r="F5095" s="4">
        <v>5.0</v>
      </c>
      <c r="G5095" s="4">
        <v>20.0</v>
      </c>
      <c r="H5095" s="5">
        <v>45171.0</v>
      </c>
      <c r="I5095" s="4">
        <f>IFERROR(__xludf.DUMMYFUNCTION("SPLIT(H5095,""/"")"),2.0)</f>
        <v>2</v>
      </c>
      <c r="J5095" s="4">
        <f>IFERROR(__xludf.DUMMYFUNCTION("""COMPUTED_VALUE"""),9.0)</f>
        <v>9</v>
      </c>
      <c r="K5095" s="4">
        <f>IFERROR(__xludf.DUMMYFUNCTION("""COMPUTED_VALUE"""),2023.0)</f>
        <v>2023</v>
      </c>
    </row>
    <row r="5096">
      <c r="A5096" s="1" t="s">
        <v>2352</v>
      </c>
      <c r="B5096" s="4" t="s">
        <v>36</v>
      </c>
      <c r="C5096" s="4" t="s">
        <v>29</v>
      </c>
      <c r="D5096" s="4" t="s">
        <v>30</v>
      </c>
      <c r="E5096" s="4">
        <v>3.0</v>
      </c>
      <c r="F5096" s="4">
        <v>5.0</v>
      </c>
      <c r="G5096" s="4">
        <v>15.0</v>
      </c>
      <c r="H5096" s="5">
        <v>45172.0</v>
      </c>
      <c r="I5096" s="4">
        <f>IFERROR(__xludf.DUMMYFUNCTION("SPLIT(H5096,""/"")"),3.0)</f>
        <v>3</v>
      </c>
      <c r="J5096" s="4">
        <f>IFERROR(__xludf.DUMMYFUNCTION("""COMPUTED_VALUE"""),9.0)</f>
        <v>9</v>
      </c>
      <c r="K5096" s="4">
        <f>IFERROR(__xludf.DUMMYFUNCTION("""COMPUTED_VALUE"""),2023.0)</f>
        <v>2023</v>
      </c>
    </row>
    <row r="5097">
      <c r="A5097" s="1" t="s">
        <v>5180</v>
      </c>
      <c r="B5097" s="4" t="s">
        <v>36</v>
      </c>
      <c r="C5097" s="4" t="s">
        <v>29</v>
      </c>
      <c r="D5097" s="4" t="s">
        <v>39</v>
      </c>
      <c r="E5097" s="4">
        <v>1.0</v>
      </c>
      <c r="F5097" s="4">
        <v>5.0</v>
      </c>
      <c r="G5097" s="4">
        <v>5.0</v>
      </c>
      <c r="H5097" s="5">
        <v>45172.0</v>
      </c>
      <c r="I5097" s="4">
        <f>IFERROR(__xludf.DUMMYFUNCTION("SPLIT(H5097,""/"")"),3.0)</f>
        <v>3</v>
      </c>
      <c r="J5097" s="4">
        <f>IFERROR(__xludf.DUMMYFUNCTION("""COMPUTED_VALUE"""),9.0)</f>
        <v>9</v>
      </c>
      <c r="K5097" s="4">
        <f>IFERROR(__xludf.DUMMYFUNCTION("""COMPUTED_VALUE"""),2023.0)</f>
        <v>2023</v>
      </c>
    </row>
    <row r="5098">
      <c r="A5098" s="1" t="s">
        <v>2590</v>
      </c>
      <c r="B5098" s="4" t="s">
        <v>36</v>
      </c>
      <c r="C5098" s="4" t="s">
        <v>30</v>
      </c>
      <c r="D5098" s="4" t="s">
        <v>23</v>
      </c>
      <c r="E5098" s="4">
        <v>3.0</v>
      </c>
      <c r="F5098" s="4">
        <v>5.0</v>
      </c>
      <c r="G5098" s="4">
        <v>15.0</v>
      </c>
      <c r="H5098" s="5">
        <v>45172.0</v>
      </c>
      <c r="I5098" s="4">
        <f>IFERROR(__xludf.DUMMYFUNCTION("SPLIT(H5098,""/"")"),3.0)</f>
        <v>3</v>
      </c>
      <c r="J5098" s="4">
        <f>IFERROR(__xludf.DUMMYFUNCTION("""COMPUTED_VALUE"""),9.0)</f>
        <v>9</v>
      </c>
      <c r="K5098" s="4">
        <f>IFERROR(__xludf.DUMMYFUNCTION("""COMPUTED_VALUE"""),2023.0)</f>
        <v>2023</v>
      </c>
    </row>
    <row r="5099">
      <c r="A5099" s="1" t="s">
        <v>8419</v>
      </c>
      <c r="B5099" s="4" t="s">
        <v>36</v>
      </c>
      <c r="C5099" s="4" t="s">
        <v>29</v>
      </c>
      <c r="D5099" s="4" t="s">
        <v>28</v>
      </c>
      <c r="E5099" s="4">
        <v>5.0</v>
      </c>
      <c r="F5099" s="4">
        <v>5.0</v>
      </c>
      <c r="G5099" s="4">
        <v>25.0</v>
      </c>
      <c r="H5099" s="5">
        <v>45173.0</v>
      </c>
      <c r="I5099" s="4">
        <f>IFERROR(__xludf.DUMMYFUNCTION("SPLIT(H5099,""/"")"),4.0)</f>
        <v>4</v>
      </c>
      <c r="J5099" s="4">
        <f>IFERROR(__xludf.DUMMYFUNCTION("""COMPUTED_VALUE"""),9.0)</f>
        <v>9</v>
      </c>
      <c r="K5099" s="4">
        <f>IFERROR(__xludf.DUMMYFUNCTION("""COMPUTED_VALUE"""),2023.0)</f>
        <v>2023</v>
      </c>
    </row>
    <row r="5100">
      <c r="A5100" s="1" t="s">
        <v>1534</v>
      </c>
      <c r="B5100" s="4" t="s">
        <v>36</v>
      </c>
      <c r="C5100" s="4" t="s">
        <v>30</v>
      </c>
      <c r="D5100" s="4" t="s">
        <v>23</v>
      </c>
      <c r="E5100" s="4">
        <v>4.0</v>
      </c>
      <c r="F5100" s="4">
        <v>5.0</v>
      </c>
      <c r="G5100" s="4">
        <v>20.0</v>
      </c>
      <c r="H5100" s="5">
        <v>45173.0</v>
      </c>
      <c r="I5100" s="4">
        <f>IFERROR(__xludf.DUMMYFUNCTION("SPLIT(H5100,""/"")"),4.0)</f>
        <v>4</v>
      </c>
      <c r="J5100" s="4">
        <f>IFERROR(__xludf.DUMMYFUNCTION("""COMPUTED_VALUE"""),9.0)</f>
        <v>9</v>
      </c>
      <c r="K5100" s="4">
        <f>IFERROR(__xludf.DUMMYFUNCTION("""COMPUTED_VALUE"""),2023.0)</f>
        <v>2023</v>
      </c>
    </row>
    <row r="5101">
      <c r="A5101" s="1" t="s">
        <v>6065</v>
      </c>
      <c r="B5101" s="4" t="s">
        <v>36</v>
      </c>
      <c r="C5101" s="4" t="s">
        <v>24</v>
      </c>
      <c r="D5101" s="4" t="s">
        <v>23</v>
      </c>
      <c r="E5101" s="4">
        <v>2.0</v>
      </c>
      <c r="F5101" s="4">
        <v>5.0</v>
      </c>
      <c r="G5101" s="4">
        <v>10.0</v>
      </c>
      <c r="H5101" s="5">
        <v>45174.0</v>
      </c>
      <c r="I5101" s="4">
        <f>IFERROR(__xludf.DUMMYFUNCTION("SPLIT(H5101,""/"")"),5.0)</f>
        <v>5</v>
      </c>
      <c r="J5101" s="4">
        <f>IFERROR(__xludf.DUMMYFUNCTION("""COMPUTED_VALUE"""),9.0)</f>
        <v>9</v>
      </c>
      <c r="K5101" s="4">
        <f>IFERROR(__xludf.DUMMYFUNCTION("""COMPUTED_VALUE"""),2023.0)</f>
        <v>2023</v>
      </c>
    </row>
    <row r="5102">
      <c r="A5102" s="1" t="s">
        <v>4409</v>
      </c>
      <c r="B5102" s="4" t="s">
        <v>36</v>
      </c>
      <c r="C5102" s="4" t="s">
        <v>30</v>
      </c>
      <c r="D5102" s="4" t="s">
        <v>23</v>
      </c>
      <c r="E5102" s="4">
        <v>4.0</v>
      </c>
      <c r="F5102" s="4">
        <v>5.0</v>
      </c>
      <c r="G5102" s="4">
        <v>20.0</v>
      </c>
      <c r="H5102" s="5">
        <v>45174.0</v>
      </c>
      <c r="I5102" s="4">
        <f>IFERROR(__xludf.DUMMYFUNCTION("SPLIT(H5102,""/"")"),5.0)</f>
        <v>5</v>
      </c>
      <c r="J5102" s="4">
        <f>IFERROR(__xludf.DUMMYFUNCTION("""COMPUTED_VALUE"""),9.0)</f>
        <v>9</v>
      </c>
      <c r="K5102" s="4">
        <f>IFERROR(__xludf.DUMMYFUNCTION("""COMPUTED_VALUE"""),2023.0)</f>
        <v>2023</v>
      </c>
    </row>
    <row r="5103">
      <c r="A5103" s="1" t="s">
        <v>2778</v>
      </c>
      <c r="B5103" s="4" t="s">
        <v>36</v>
      </c>
      <c r="C5103" s="4" t="s">
        <v>30</v>
      </c>
      <c r="D5103" s="4" t="s">
        <v>30</v>
      </c>
      <c r="E5103" s="4">
        <v>5.0</v>
      </c>
      <c r="F5103" s="4">
        <v>5.0</v>
      </c>
      <c r="G5103" s="4">
        <v>25.0</v>
      </c>
      <c r="H5103" s="5">
        <v>45174.0</v>
      </c>
      <c r="I5103" s="4">
        <f>IFERROR(__xludf.DUMMYFUNCTION("SPLIT(H5103,""/"")"),5.0)</f>
        <v>5</v>
      </c>
      <c r="J5103" s="4">
        <f>IFERROR(__xludf.DUMMYFUNCTION("""COMPUTED_VALUE"""),9.0)</f>
        <v>9</v>
      </c>
      <c r="K5103" s="4">
        <f>IFERROR(__xludf.DUMMYFUNCTION("""COMPUTED_VALUE"""),2023.0)</f>
        <v>2023</v>
      </c>
    </row>
    <row r="5104">
      <c r="A5104" s="1" t="s">
        <v>8721</v>
      </c>
      <c r="B5104" s="4" t="s">
        <v>36</v>
      </c>
      <c r="C5104" s="4" t="s">
        <v>24</v>
      </c>
      <c r="D5104" s="4" t="s">
        <v>28</v>
      </c>
      <c r="E5104" s="4">
        <v>4.0</v>
      </c>
      <c r="F5104" s="4">
        <v>5.0</v>
      </c>
      <c r="G5104" s="4">
        <v>20.0</v>
      </c>
      <c r="H5104" s="5">
        <v>45174.0</v>
      </c>
      <c r="I5104" s="4">
        <f>IFERROR(__xludf.DUMMYFUNCTION("SPLIT(H5104,""/"")"),5.0)</f>
        <v>5</v>
      </c>
      <c r="J5104" s="4">
        <f>IFERROR(__xludf.DUMMYFUNCTION("""COMPUTED_VALUE"""),9.0)</f>
        <v>9</v>
      </c>
      <c r="K5104" s="4">
        <f>IFERROR(__xludf.DUMMYFUNCTION("""COMPUTED_VALUE"""),2023.0)</f>
        <v>2023</v>
      </c>
    </row>
    <row r="5105">
      <c r="A5105" s="1" t="s">
        <v>6555</v>
      </c>
      <c r="B5105" s="4" t="s">
        <v>36</v>
      </c>
      <c r="C5105" s="4" t="s">
        <v>29</v>
      </c>
      <c r="D5105" s="4" t="s">
        <v>23</v>
      </c>
      <c r="E5105" s="4">
        <v>3.0</v>
      </c>
      <c r="F5105" s="4">
        <v>5.0</v>
      </c>
      <c r="G5105" s="4">
        <v>15.0</v>
      </c>
      <c r="H5105" s="5">
        <v>45175.0</v>
      </c>
      <c r="I5105" s="4">
        <f>IFERROR(__xludf.DUMMYFUNCTION("SPLIT(H5105,""/"")"),6.0)</f>
        <v>6</v>
      </c>
      <c r="J5105" s="4">
        <f>IFERROR(__xludf.DUMMYFUNCTION("""COMPUTED_VALUE"""),9.0)</f>
        <v>9</v>
      </c>
      <c r="K5105" s="4">
        <f>IFERROR(__xludf.DUMMYFUNCTION("""COMPUTED_VALUE"""),2023.0)</f>
        <v>2023</v>
      </c>
    </row>
    <row r="5106">
      <c r="A5106" s="1" t="s">
        <v>3563</v>
      </c>
      <c r="B5106" s="4" t="s">
        <v>36</v>
      </c>
      <c r="C5106" s="4" t="s">
        <v>29</v>
      </c>
      <c r="D5106" s="4" t="s">
        <v>23</v>
      </c>
      <c r="E5106" s="4">
        <v>2.0</v>
      </c>
      <c r="F5106" s="4">
        <v>5.0</v>
      </c>
      <c r="G5106" s="4">
        <v>10.0</v>
      </c>
      <c r="H5106" s="5">
        <v>45175.0</v>
      </c>
      <c r="I5106" s="4">
        <f>IFERROR(__xludf.DUMMYFUNCTION("SPLIT(H5106,""/"")"),6.0)</f>
        <v>6</v>
      </c>
      <c r="J5106" s="4">
        <f>IFERROR(__xludf.DUMMYFUNCTION("""COMPUTED_VALUE"""),9.0)</f>
        <v>9</v>
      </c>
      <c r="K5106" s="4">
        <f>IFERROR(__xludf.DUMMYFUNCTION("""COMPUTED_VALUE"""),2023.0)</f>
        <v>2023</v>
      </c>
    </row>
    <row r="5107">
      <c r="A5107" s="1" t="s">
        <v>5870</v>
      </c>
      <c r="B5107" s="4" t="s">
        <v>36</v>
      </c>
      <c r="C5107" s="4" t="s">
        <v>30</v>
      </c>
      <c r="D5107" s="4" t="s">
        <v>30</v>
      </c>
      <c r="E5107" s="4">
        <v>5.0</v>
      </c>
      <c r="F5107" s="4">
        <v>5.0</v>
      </c>
      <c r="G5107" s="4">
        <v>25.0</v>
      </c>
      <c r="H5107" s="5">
        <v>45176.0</v>
      </c>
      <c r="I5107" s="4">
        <f>IFERROR(__xludf.DUMMYFUNCTION("SPLIT(H5107,""/"")"),7.0)</f>
        <v>7</v>
      </c>
      <c r="J5107" s="4">
        <f>IFERROR(__xludf.DUMMYFUNCTION("""COMPUTED_VALUE"""),9.0)</f>
        <v>9</v>
      </c>
      <c r="K5107" s="4">
        <f>IFERROR(__xludf.DUMMYFUNCTION("""COMPUTED_VALUE"""),2023.0)</f>
        <v>2023</v>
      </c>
    </row>
    <row r="5108">
      <c r="A5108" s="1" t="s">
        <v>8716</v>
      </c>
      <c r="B5108" s="4" t="s">
        <v>36</v>
      </c>
      <c r="C5108" s="4" t="s">
        <v>29</v>
      </c>
      <c r="D5108" s="4" t="s">
        <v>30</v>
      </c>
      <c r="E5108" s="4">
        <v>1.0</v>
      </c>
      <c r="F5108" s="4">
        <v>5.0</v>
      </c>
      <c r="G5108" s="4">
        <v>5.0</v>
      </c>
      <c r="H5108" s="5">
        <v>45176.0</v>
      </c>
      <c r="I5108" s="4">
        <f>IFERROR(__xludf.DUMMYFUNCTION("SPLIT(H5108,""/"")"),7.0)</f>
        <v>7</v>
      </c>
      <c r="J5108" s="4">
        <f>IFERROR(__xludf.DUMMYFUNCTION("""COMPUTED_VALUE"""),9.0)</f>
        <v>9</v>
      </c>
      <c r="K5108" s="4">
        <f>IFERROR(__xludf.DUMMYFUNCTION("""COMPUTED_VALUE"""),2023.0)</f>
        <v>2023</v>
      </c>
    </row>
    <row r="5109">
      <c r="A5109" s="1" t="s">
        <v>8707</v>
      </c>
      <c r="B5109" s="4" t="s">
        <v>36</v>
      </c>
      <c r="C5109" s="4" t="s">
        <v>29</v>
      </c>
      <c r="D5109" s="4" t="s">
        <v>28</v>
      </c>
      <c r="E5109" s="4">
        <v>3.0</v>
      </c>
      <c r="F5109" s="4">
        <v>5.0</v>
      </c>
      <c r="G5109" s="4">
        <v>15.0</v>
      </c>
      <c r="H5109" s="5">
        <v>45177.0</v>
      </c>
      <c r="I5109" s="4">
        <f>IFERROR(__xludf.DUMMYFUNCTION("SPLIT(H5109,""/"")"),8.0)</f>
        <v>8</v>
      </c>
      <c r="J5109" s="4">
        <f>IFERROR(__xludf.DUMMYFUNCTION("""COMPUTED_VALUE"""),9.0)</f>
        <v>9</v>
      </c>
      <c r="K5109" s="4">
        <f>IFERROR(__xludf.DUMMYFUNCTION("""COMPUTED_VALUE"""),2023.0)</f>
        <v>2023</v>
      </c>
    </row>
    <row r="5110">
      <c r="A5110" s="1" t="s">
        <v>5683</v>
      </c>
      <c r="B5110" s="4" t="s">
        <v>36</v>
      </c>
      <c r="C5110" s="4" t="s">
        <v>29</v>
      </c>
      <c r="D5110" s="4" t="s">
        <v>39</v>
      </c>
      <c r="E5110" s="4">
        <v>5.0</v>
      </c>
      <c r="F5110" s="4">
        <v>5.0</v>
      </c>
      <c r="G5110" s="4">
        <v>25.0</v>
      </c>
      <c r="H5110" s="5">
        <v>45177.0</v>
      </c>
      <c r="I5110" s="4">
        <f>IFERROR(__xludf.DUMMYFUNCTION("SPLIT(H5110,""/"")"),8.0)</f>
        <v>8</v>
      </c>
      <c r="J5110" s="4">
        <f>IFERROR(__xludf.DUMMYFUNCTION("""COMPUTED_VALUE"""),9.0)</f>
        <v>9</v>
      </c>
      <c r="K5110" s="4">
        <f>IFERROR(__xludf.DUMMYFUNCTION("""COMPUTED_VALUE"""),2023.0)</f>
        <v>2023</v>
      </c>
    </row>
    <row r="5111">
      <c r="A5111" s="1" t="s">
        <v>3605</v>
      </c>
      <c r="B5111" s="4" t="s">
        <v>36</v>
      </c>
      <c r="C5111" s="4" t="s">
        <v>24</v>
      </c>
      <c r="D5111" s="4" t="s">
        <v>28</v>
      </c>
      <c r="E5111" s="4">
        <v>5.0</v>
      </c>
      <c r="F5111" s="4">
        <v>5.0</v>
      </c>
      <c r="G5111" s="4">
        <v>25.0</v>
      </c>
      <c r="H5111" s="5">
        <v>45178.0</v>
      </c>
      <c r="I5111" s="4">
        <f>IFERROR(__xludf.DUMMYFUNCTION("SPLIT(H5111,""/"")"),9.0)</f>
        <v>9</v>
      </c>
      <c r="J5111" s="4">
        <f>IFERROR(__xludf.DUMMYFUNCTION("""COMPUTED_VALUE"""),9.0)</f>
        <v>9</v>
      </c>
      <c r="K5111" s="4">
        <f>IFERROR(__xludf.DUMMYFUNCTION("""COMPUTED_VALUE"""),2023.0)</f>
        <v>2023</v>
      </c>
    </row>
    <row r="5112">
      <c r="A5112" s="1" t="s">
        <v>7807</v>
      </c>
      <c r="B5112" s="4" t="s">
        <v>36</v>
      </c>
      <c r="C5112" s="4" t="s">
        <v>30</v>
      </c>
      <c r="D5112" s="4" t="s">
        <v>30</v>
      </c>
      <c r="E5112" s="4">
        <v>5.0</v>
      </c>
      <c r="F5112" s="4">
        <v>5.0</v>
      </c>
      <c r="G5112" s="4">
        <v>25.0</v>
      </c>
      <c r="H5112" s="5">
        <v>45179.0</v>
      </c>
      <c r="I5112" s="4">
        <f>IFERROR(__xludf.DUMMYFUNCTION("SPLIT(H5112,""/"")"),10.0)</f>
        <v>10</v>
      </c>
      <c r="J5112" s="4">
        <f>IFERROR(__xludf.DUMMYFUNCTION("""COMPUTED_VALUE"""),9.0)</f>
        <v>9</v>
      </c>
      <c r="K5112" s="4">
        <f>IFERROR(__xludf.DUMMYFUNCTION("""COMPUTED_VALUE"""),2023.0)</f>
        <v>2023</v>
      </c>
    </row>
    <row r="5113">
      <c r="A5113" s="1" t="s">
        <v>5729</v>
      </c>
      <c r="B5113" s="4" t="s">
        <v>36</v>
      </c>
      <c r="C5113" s="4" t="s">
        <v>29</v>
      </c>
      <c r="D5113" s="4" t="s">
        <v>39</v>
      </c>
      <c r="E5113" s="4">
        <v>3.0</v>
      </c>
      <c r="F5113" s="4">
        <v>5.0</v>
      </c>
      <c r="G5113" s="4">
        <v>15.0</v>
      </c>
      <c r="H5113" s="5">
        <v>45179.0</v>
      </c>
      <c r="I5113" s="4">
        <f>IFERROR(__xludf.DUMMYFUNCTION("SPLIT(H5113,""/"")"),10.0)</f>
        <v>10</v>
      </c>
      <c r="J5113" s="4">
        <f>IFERROR(__xludf.DUMMYFUNCTION("""COMPUTED_VALUE"""),9.0)</f>
        <v>9</v>
      </c>
      <c r="K5113" s="4">
        <f>IFERROR(__xludf.DUMMYFUNCTION("""COMPUTED_VALUE"""),2023.0)</f>
        <v>2023</v>
      </c>
    </row>
    <row r="5114">
      <c r="A5114" s="1" t="s">
        <v>6145</v>
      </c>
      <c r="B5114" s="4" t="s">
        <v>36</v>
      </c>
      <c r="C5114" s="4" t="s">
        <v>30</v>
      </c>
      <c r="D5114" s="4" t="s">
        <v>28</v>
      </c>
      <c r="E5114" s="4">
        <v>5.0</v>
      </c>
      <c r="F5114" s="4">
        <v>5.0</v>
      </c>
      <c r="G5114" s="4">
        <v>25.0</v>
      </c>
      <c r="H5114" s="5">
        <v>45179.0</v>
      </c>
      <c r="I5114" s="4">
        <f>IFERROR(__xludf.DUMMYFUNCTION("SPLIT(H5114,""/"")"),10.0)</f>
        <v>10</v>
      </c>
      <c r="J5114" s="4">
        <f>IFERROR(__xludf.DUMMYFUNCTION("""COMPUTED_VALUE"""),9.0)</f>
        <v>9</v>
      </c>
      <c r="K5114" s="4">
        <f>IFERROR(__xludf.DUMMYFUNCTION("""COMPUTED_VALUE"""),2023.0)</f>
        <v>2023</v>
      </c>
    </row>
    <row r="5115">
      <c r="A5115" s="1" t="s">
        <v>485</v>
      </c>
      <c r="B5115" s="4" t="s">
        <v>36</v>
      </c>
      <c r="C5115" s="4" t="s">
        <v>30</v>
      </c>
      <c r="D5115" s="4" t="s">
        <v>28</v>
      </c>
      <c r="E5115" s="4">
        <v>2.0</v>
      </c>
      <c r="F5115" s="4">
        <v>5.0</v>
      </c>
      <c r="G5115" s="4">
        <v>10.0</v>
      </c>
      <c r="H5115" s="5">
        <v>45180.0</v>
      </c>
      <c r="I5115" s="4">
        <f>IFERROR(__xludf.DUMMYFUNCTION("SPLIT(H5115,""/"")"),11.0)</f>
        <v>11</v>
      </c>
      <c r="J5115" s="4">
        <f>IFERROR(__xludf.DUMMYFUNCTION("""COMPUTED_VALUE"""),9.0)</f>
        <v>9</v>
      </c>
      <c r="K5115" s="4">
        <f>IFERROR(__xludf.DUMMYFUNCTION("""COMPUTED_VALUE"""),2023.0)</f>
        <v>2023</v>
      </c>
    </row>
    <row r="5116">
      <c r="A5116" s="1" t="s">
        <v>5334</v>
      </c>
      <c r="B5116" s="4" t="s">
        <v>36</v>
      </c>
      <c r="C5116" s="4" t="s">
        <v>24</v>
      </c>
      <c r="D5116" s="4" t="s">
        <v>30</v>
      </c>
      <c r="E5116" s="4">
        <v>4.0</v>
      </c>
      <c r="F5116" s="4">
        <v>5.0</v>
      </c>
      <c r="G5116" s="4">
        <v>20.0</v>
      </c>
      <c r="H5116" s="5">
        <v>45180.0</v>
      </c>
      <c r="I5116" s="4">
        <f>IFERROR(__xludf.DUMMYFUNCTION("SPLIT(H5116,""/"")"),11.0)</f>
        <v>11</v>
      </c>
      <c r="J5116" s="4">
        <f>IFERROR(__xludf.DUMMYFUNCTION("""COMPUTED_VALUE"""),9.0)</f>
        <v>9</v>
      </c>
      <c r="K5116" s="4">
        <f>IFERROR(__xludf.DUMMYFUNCTION("""COMPUTED_VALUE"""),2023.0)</f>
        <v>2023</v>
      </c>
    </row>
    <row r="5117">
      <c r="A5117" s="1" t="s">
        <v>3495</v>
      </c>
      <c r="B5117" s="4" t="s">
        <v>36</v>
      </c>
      <c r="C5117" s="4" t="s">
        <v>24</v>
      </c>
      <c r="D5117" s="4" t="s">
        <v>28</v>
      </c>
      <c r="E5117" s="4">
        <v>1.0</v>
      </c>
      <c r="F5117" s="4">
        <v>5.0</v>
      </c>
      <c r="G5117" s="4">
        <v>5.0</v>
      </c>
      <c r="H5117" s="5">
        <v>45180.0</v>
      </c>
      <c r="I5117" s="4">
        <f>IFERROR(__xludf.DUMMYFUNCTION("SPLIT(H5117,""/"")"),11.0)</f>
        <v>11</v>
      </c>
      <c r="J5117" s="4">
        <f>IFERROR(__xludf.DUMMYFUNCTION("""COMPUTED_VALUE"""),9.0)</f>
        <v>9</v>
      </c>
      <c r="K5117" s="4">
        <f>IFERROR(__xludf.DUMMYFUNCTION("""COMPUTED_VALUE"""),2023.0)</f>
        <v>2023</v>
      </c>
    </row>
    <row r="5118">
      <c r="A5118" s="1" t="s">
        <v>7816</v>
      </c>
      <c r="B5118" s="4" t="s">
        <v>36</v>
      </c>
      <c r="C5118" s="4" t="s">
        <v>29</v>
      </c>
      <c r="D5118" s="4" t="s">
        <v>28</v>
      </c>
      <c r="E5118" s="4">
        <v>4.0</v>
      </c>
      <c r="F5118" s="4">
        <v>5.0</v>
      </c>
      <c r="G5118" s="4">
        <v>20.0</v>
      </c>
      <c r="H5118" s="5">
        <v>45180.0</v>
      </c>
      <c r="I5118" s="4">
        <f>IFERROR(__xludf.DUMMYFUNCTION("SPLIT(H5118,""/"")"),11.0)</f>
        <v>11</v>
      </c>
      <c r="J5118" s="4">
        <f>IFERROR(__xludf.DUMMYFUNCTION("""COMPUTED_VALUE"""),9.0)</f>
        <v>9</v>
      </c>
      <c r="K5118" s="4">
        <f>IFERROR(__xludf.DUMMYFUNCTION("""COMPUTED_VALUE"""),2023.0)</f>
        <v>2023</v>
      </c>
    </row>
    <row r="5119">
      <c r="A5119" s="1" t="s">
        <v>5244</v>
      </c>
      <c r="B5119" s="4" t="s">
        <v>36</v>
      </c>
      <c r="C5119" s="4" t="s">
        <v>30</v>
      </c>
      <c r="D5119" s="4" t="s">
        <v>23</v>
      </c>
      <c r="E5119" s="4">
        <v>4.0</v>
      </c>
      <c r="F5119" s="4">
        <v>5.0</v>
      </c>
      <c r="G5119" s="4">
        <v>20.0</v>
      </c>
      <c r="H5119" s="5">
        <v>45181.0</v>
      </c>
      <c r="I5119" s="4">
        <f>IFERROR(__xludf.DUMMYFUNCTION("SPLIT(H5119,""/"")"),12.0)</f>
        <v>12</v>
      </c>
      <c r="J5119" s="4">
        <f>IFERROR(__xludf.DUMMYFUNCTION("""COMPUTED_VALUE"""),9.0)</f>
        <v>9</v>
      </c>
      <c r="K5119" s="4">
        <f>IFERROR(__xludf.DUMMYFUNCTION("""COMPUTED_VALUE"""),2023.0)</f>
        <v>2023</v>
      </c>
    </row>
    <row r="5120">
      <c r="A5120" s="1" t="s">
        <v>4569</v>
      </c>
      <c r="B5120" s="4" t="s">
        <v>36</v>
      </c>
      <c r="C5120" s="4" t="s">
        <v>30</v>
      </c>
      <c r="D5120" s="4" t="s">
        <v>30</v>
      </c>
      <c r="E5120" s="4">
        <v>2.0</v>
      </c>
      <c r="F5120" s="4">
        <v>5.0</v>
      </c>
      <c r="G5120" s="4">
        <v>10.0</v>
      </c>
      <c r="H5120" s="5">
        <v>45181.0</v>
      </c>
      <c r="I5120" s="4">
        <f>IFERROR(__xludf.DUMMYFUNCTION("SPLIT(H5120,""/"")"),12.0)</f>
        <v>12</v>
      </c>
      <c r="J5120" s="4">
        <f>IFERROR(__xludf.DUMMYFUNCTION("""COMPUTED_VALUE"""),9.0)</f>
        <v>9</v>
      </c>
      <c r="K5120" s="4">
        <f>IFERROR(__xludf.DUMMYFUNCTION("""COMPUTED_VALUE"""),2023.0)</f>
        <v>2023</v>
      </c>
    </row>
    <row r="5121">
      <c r="A5121" s="1" t="s">
        <v>8824</v>
      </c>
      <c r="B5121" s="4" t="s">
        <v>36</v>
      </c>
      <c r="C5121" s="4" t="s">
        <v>30</v>
      </c>
      <c r="D5121" s="4" t="s">
        <v>28</v>
      </c>
      <c r="E5121" s="4">
        <v>3.0</v>
      </c>
      <c r="F5121" s="4">
        <v>5.0</v>
      </c>
      <c r="G5121" s="4">
        <v>15.0</v>
      </c>
      <c r="H5121" s="5">
        <v>45181.0</v>
      </c>
      <c r="I5121" s="4">
        <f>IFERROR(__xludf.DUMMYFUNCTION("SPLIT(H5121,""/"")"),12.0)</f>
        <v>12</v>
      </c>
      <c r="J5121" s="4">
        <f>IFERROR(__xludf.DUMMYFUNCTION("""COMPUTED_VALUE"""),9.0)</f>
        <v>9</v>
      </c>
      <c r="K5121" s="4">
        <f>IFERROR(__xludf.DUMMYFUNCTION("""COMPUTED_VALUE"""),2023.0)</f>
        <v>2023</v>
      </c>
    </row>
    <row r="5122">
      <c r="A5122" s="1" t="s">
        <v>5494</v>
      </c>
      <c r="B5122" s="4" t="s">
        <v>36</v>
      </c>
      <c r="C5122" s="4" t="s">
        <v>24</v>
      </c>
      <c r="D5122" s="4" t="s">
        <v>39</v>
      </c>
      <c r="E5122" s="4">
        <v>4.0</v>
      </c>
      <c r="F5122" s="4">
        <v>5.0</v>
      </c>
      <c r="G5122" s="4">
        <v>20.0</v>
      </c>
      <c r="H5122" s="5">
        <v>45181.0</v>
      </c>
      <c r="I5122" s="4">
        <f>IFERROR(__xludf.DUMMYFUNCTION("SPLIT(H5122,""/"")"),12.0)</f>
        <v>12</v>
      </c>
      <c r="J5122" s="4">
        <f>IFERROR(__xludf.DUMMYFUNCTION("""COMPUTED_VALUE"""),9.0)</f>
        <v>9</v>
      </c>
      <c r="K5122" s="4">
        <f>IFERROR(__xludf.DUMMYFUNCTION("""COMPUTED_VALUE"""),2023.0)</f>
        <v>2023</v>
      </c>
    </row>
    <row r="5123">
      <c r="A5123" s="1" t="s">
        <v>4303</v>
      </c>
      <c r="B5123" s="4" t="s">
        <v>36</v>
      </c>
      <c r="C5123" s="4" t="s">
        <v>24</v>
      </c>
      <c r="D5123" s="4" t="s">
        <v>23</v>
      </c>
      <c r="E5123" s="4">
        <v>2.0</v>
      </c>
      <c r="F5123" s="4">
        <v>5.0</v>
      </c>
      <c r="G5123" s="4">
        <v>10.0</v>
      </c>
      <c r="H5123" s="5">
        <v>45182.0</v>
      </c>
      <c r="I5123" s="4">
        <f>IFERROR(__xludf.DUMMYFUNCTION("SPLIT(H5123,""/"")"),13.0)</f>
        <v>13</v>
      </c>
      <c r="J5123" s="4">
        <f>IFERROR(__xludf.DUMMYFUNCTION("""COMPUTED_VALUE"""),9.0)</f>
        <v>9</v>
      </c>
      <c r="K5123" s="4">
        <f>IFERROR(__xludf.DUMMYFUNCTION("""COMPUTED_VALUE"""),2023.0)</f>
        <v>2023</v>
      </c>
    </row>
    <row r="5124">
      <c r="A5124" s="1" t="s">
        <v>4691</v>
      </c>
      <c r="B5124" s="4" t="s">
        <v>36</v>
      </c>
      <c r="C5124" s="4" t="s">
        <v>30</v>
      </c>
      <c r="D5124" s="4" t="s">
        <v>39</v>
      </c>
      <c r="E5124" s="4">
        <v>2.0</v>
      </c>
      <c r="F5124" s="4">
        <v>5.0</v>
      </c>
      <c r="G5124" s="4">
        <v>10.0</v>
      </c>
      <c r="H5124" s="5">
        <v>45182.0</v>
      </c>
      <c r="I5124" s="4">
        <f>IFERROR(__xludf.DUMMYFUNCTION("SPLIT(H5124,""/"")"),13.0)</f>
        <v>13</v>
      </c>
      <c r="J5124" s="4">
        <f>IFERROR(__xludf.DUMMYFUNCTION("""COMPUTED_VALUE"""),9.0)</f>
        <v>9</v>
      </c>
      <c r="K5124" s="4">
        <f>IFERROR(__xludf.DUMMYFUNCTION("""COMPUTED_VALUE"""),2023.0)</f>
        <v>2023</v>
      </c>
    </row>
    <row r="5125">
      <c r="A5125" s="1" t="s">
        <v>6926</v>
      </c>
      <c r="B5125" s="4" t="s">
        <v>36</v>
      </c>
      <c r="C5125" s="4" t="s">
        <v>29</v>
      </c>
      <c r="D5125" s="4" t="s">
        <v>39</v>
      </c>
      <c r="E5125" s="4">
        <v>4.0</v>
      </c>
      <c r="F5125" s="4">
        <v>5.0</v>
      </c>
      <c r="G5125" s="4">
        <v>20.0</v>
      </c>
      <c r="H5125" s="5">
        <v>45182.0</v>
      </c>
      <c r="I5125" s="4">
        <f>IFERROR(__xludf.DUMMYFUNCTION("SPLIT(H5125,""/"")"),13.0)</f>
        <v>13</v>
      </c>
      <c r="J5125" s="4">
        <f>IFERROR(__xludf.DUMMYFUNCTION("""COMPUTED_VALUE"""),9.0)</f>
        <v>9</v>
      </c>
      <c r="K5125" s="4">
        <f>IFERROR(__xludf.DUMMYFUNCTION("""COMPUTED_VALUE"""),2023.0)</f>
        <v>2023</v>
      </c>
    </row>
    <row r="5126">
      <c r="A5126" s="1" t="s">
        <v>2742</v>
      </c>
      <c r="B5126" s="4" t="s">
        <v>36</v>
      </c>
      <c r="C5126" s="4" t="s">
        <v>24</v>
      </c>
      <c r="D5126" s="4" t="s">
        <v>39</v>
      </c>
      <c r="E5126" s="4">
        <v>2.0</v>
      </c>
      <c r="F5126" s="4">
        <v>5.0</v>
      </c>
      <c r="G5126" s="4">
        <v>10.0</v>
      </c>
      <c r="H5126" s="5">
        <v>45182.0</v>
      </c>
      <c r="I5126" s="4">
        <f>IFERROR(__xludf.DUMMYFUNCTION("SPLIT(H5126,""/"")"),13.0)</f>
        <v>13</v>
      </c>
      <c r="J5126" s="4">
        <f>IFERROR(__xludf.DUMMYFUNCTION("""COMPUTED_VALUE"""),9.0)</f>
        <v>9</v>
      </c>
      <c r="K5126" s="4">
        <f>IFERROR(__xludf.DUMMYFUNCTION("""COMPUTED_VALUE"""),2023.0)</f>
        <v>2023</v>
      </c>
    </row>
    <row r="5127">
      <c r="A5127" s="1" t="s">
        <v>5829</v>
      </c>
      <c r="B5127" s="4" t="s">
        <v>36</v>
      </c>
      <c r="C5127" s="4" t="s">
        <v>24</v>
      </c>
      <c r="D5127" s="4" t="s">
        <v>30</v>
      </c>
      <c r="E5127" s="4">
        <v>4.0</v>
      </c>
      <c r="F5127" s="4">
        <v>5.0</v>
      </c>
      <c r="G5127" s="4">
        <v>20.0</v>
      </c>
      <c r="H5127" s="5">
        <v>45182.0</v>
      </c>
      <c r="I5127" s="4">
        <f>IFERROR(__xludf.DUMMYFUNCTION("SPLIT(H5127,""/"")"),13.0)</f>
        <v>13</v>
      </c>
      <c r="J5127" s="4">
        <f>IFERROR(__xludf.DUMMYFUNCTION("""COMPUTED_VALUE"""),9.0)</f>
        <v>9</v>
      </c>
      <c r="K5127" s="4">
        <f>IFERROR(__xludf.DUMMYFUNCTION("""COMPUTED_VALUE"""),2023.0)</f>
        <v>2023</v>
      </c>
    </row>
    <row r="5128">
      <c r="A5128" s="1" t="s">
        <v>9330</v>
      </c>
      <c r="B5128" s="4" t="s">
        <v>36</v>
      </c>
      <c r="C5128" s="4" t="s">
        <v>30</v>
      </c>
      <c r="D5128" s="4" t="s">
        <v>28</v>
      </c>
      <c r="E5128" s="4">
        <v>5.0</v>
      </c>
      <c r="F5128" s="4">
        <v>5.0</v>
      </c>
      <c r="G5128" s="4">
        <v>25.0</v>
      </c>
      <c r="H5128" s="5">
        <v>45182.0</v>
      </c>
      <c r="I5128" s="4">
        <f>IFERROR(__xludf.DUMMYFUNCTION("SPLIT(H5128,""/"")"),13.0)</f>
        <v>13</v>
      </c>
      <c r="J5128" s="4">
        <f>IFERROR(__xludf.DUMMYFUNCTION("""COMPUTED_VALUE"""),9.0)</f>
        <v>9</v>
      </c>
      <c r="K5128" s="4">
        <f>IFERROR(__xludf.DUMMYFUNCTION("""COMPUTED_VALUE"""),2023.0)</f>
        <v>2023</v>
      </c>
    </row>
    <row r="5129">
      <c r="A5129" s="1" t="s">
        <v>7613</v>
      </c>
      <c r="B5129" s="4" t="s">
        <v>36</v>
      </c>
      <c r="C5129" s="4" t="s">
        <v>24</v>
      </c>
      <c r="D5129" s="4" t="s">
        <v>30</v>
      </c>
      <c r="E5129" s="4">
        <v>1.0</v>
      </c>
      <c r="F5129" s="4">
        <v>5.0</v>
      </c>
      <c r="G5129" s="4">
        <v>5.0</v>
      </c>
      <c r="H5129" s="5">
        <v>45182.0</v>
      </c>
      <c r="I5129" s="4">
        <f>IFERROR(__xludf.DUMMYFUNCTION("SPLIT(H5129,""/"")"),13.0)</f>
        <v>13</v>
      </c>
      <c r="J5129" s="4">
        <f>IFERROR(__xludf.DUMMYFUNCTION("""COMPUTED_VALUE"""),9.0)</f>
        <v>9</v>
      </c>
      <c r="K5129" s="4">
        <f>IFERROR(__xludf.DUMMYFUNCTION("""COMPUTED_VALUE"""),2023.0)</f>
        <v>2023</v>
      </c>
    </row>
    <row r="5130">
      <c r="A5130" s="1" t="s">
        <v>3827</v>
      </c>
      <c r="B5130" s="4" t="s">
        <v>36</v>
      </c>
      <c r="C5130" s="4" t="s">
        <v>29</v>
      </c>
      <c r="D5130" s="4" t="s">
        <v>23</v>
      </c>
      <c r="E5130" s="4">
        <v>5.0</v>
      </c>
      <c r="F5130" s="4">
        <v>5.0</v>
      </c>
      <c r="G5130" s="4">
        <v>25.0</v>
      </c>
      <c r="H5130" s="5">
        <v>45182.0</v>
      </c>
      <c r="I5130" s="4">
        <f>IFERROR(__xludf.DUMMYFUNCTION("SPLIT(H5130,""/"")"),13.0)</f>
        <v>13</v>
      </c>
      <c r="J5130" s="4">
        <f>IFERROR(__xludf.DUMMYFUNCTION("""COMPUTED_VALUE"""),9.0)</f>
        <v>9</v>
      </c>
      <c r="K5130" s="4">
        <f>IFERROR(__xludf.DUMMYFUNCTION("""COMPUTED_VALUE"""),2023.0)</f>
        <v>2023</v>
      </c>
    </row>
    <row r="5131">
      <c r="A5131" s="1" t="s">
        <v>575</v>
      </c>
      <c r="B5131" s="4" t="s">
        <v>36</v>
      </c>
      <c r="C5131" s="4" t="s">
        <v>24</v>
      </c>
      <c r="D5131" s="4" t="s">
        <v>39</v>
      </c>
      <c r="E5131" s="4">
        <v>5.0</v>
      </c>
      <c r="F5131" s="4">
        <v>5.0</v>
      </c>
      <c r="G5131" s="4">
        <v>25.0</v>
      </c>
      <c r="H5131" s="5">
        <v>45183.0</v>
      </c>
      <c r="I5131" s="4">
        <f>IFERROR(__xludf.DUMMYFUNCTION("SPLIT(H5131,""/"")"),14.0)</f>
        <v>14</v>
      </c>
      <c r="J5131" s="4">
        <f>IFERROR(__xludf.DUMMYFUNCTION("""COMPUTED_VALUE"""),9.0)</f>
        <v>9</v>
      </c>
      <c r="K5131" s="4">
        <f>IFERROR(__xludf.DUMMYFUNCTION("""COMPUTED_VALUE"""),2023.0)</f>
        <v>2023</v>
      </c>
    </row>
    <row r="5132">
      <c r="A5132" s="1" t="s">
        <v>2465</v>
      </c>
      <c r="B5132" s="4" t="s">
        <v>36</v>
      </c>
      <c r="C5132" s="4" t="s">
        <v>29</v>
      </c>
      <c r="D5132" s="4" t="s">
        <v>30</v>
      </c>
      <c r="E5132" s="4">
        <v>4.0</v>
      </c>
      <c r="F5132" s="4">
        <v>5.0</v>
      </c>
      <c r="G5132" s="4">
        <v>20.0</v>
      </c>
      <c r="H5132" s="5">
        <v>45183.0</v>
      </c>
      <c r="I5132" s="4">
        <f>IFERROR(__xludf.DUMMYFUNCTION("SPLIT(H5132,""/"")"),14.0)</f>
        <v>14</v>
      </c>
      <c r="J5132" s="4">
        <f>IFERROR(__xludf.DUMMYFUNCTION("""COMPUTED_VALUE"""),9.0)</f>
        <v>9</v>
      </c>
      <c r="K5132" s="4">
        <f>IFERROR(__xludf.DUMMYFUNCTION("""COMPUTED_VALUE"""),2023.0)</f>
        <v>2023</v>
      </c>
    </row>
    <row r="5133">
      <c r="A5133" s="1" t="s">
        <v>6741</v>
      </c>
      <c r="B5133" s="4" t="s">
        <v>36</v>
      </c>
      <c r="C5133" s="4" t="s">
        <v>24</v>
      </c>
      <c r="D5133" s="4" t="s">
        <v>30</v>
      </c>
      <c r="E5133" s="4">
        <v>4.0</v>
      </c>
      <c r="F5133" s="4">
        <v>5.0</v>
      </c>
      <c r="G5133" s="4">
        <v>20.0</v>
      </c>
      <c r="H5133" s="5">
        <v>45183.0</v>
      </c>
      <c r="I5133" s="4">
        <f>IFERROR(__xludf.DUMMYFUNCTION("SPLIT(H5133,""/"")"),14.0)</f>
        <v>14</v>
      </c>
      <c r="J5133" s="4">
        <f>IFERROR(__xludf.DUMMYFUNCTION("""COMPUTED_VALUE"""),9.0)</f>
        <v>9</v>
      </c>
      <c r="K5133" s="4">
        <f>IFERROR(__xludf.DUMMYFUNCTION("""COMPUTED_VALUE"""),2023.0)</f>
        <v>2023</v>
      </c>
    </row>
    <row r="5134">
      <c r="A5134" s="1" t="s">
        <v>2629</v>
      </c>
      <c r="B5134" s="4" t="s">
        <v>36</v>
      </c>
      <c r="C5134" s="4" t="s">
        <v>24</v>
      </c>
      <c r="D5134" s="4" t="s">
        <v>28</v>
      </c>
      <c r="E5134" s="4">
        <v>1.0</v>
      </c>
      <c r="F5134" s="4">
        <v>5.0</v>
      </c>
      <c r="G5134" s="4">
        <v>5.0</v>
      </c>
      <c r="H5134" s="5">
        <v>45184.0</v>
      </c>
      <c r="I5134" s="4">
        <f>IFERROR(__xludf.DUMMYFUNCTION("SPLIT(H5134,""/"")"),15.0)</f>
        <v>15</v>
      </c>
      <c r="J5134" s="4">
        <f>IFERROR(__xludf.DUMMYFUNCTION("""COMPUTED_VALUE"""),9.0)</f>
        <v>9</v>
      </c>
      <c r="K5134" s="4">
        <f>IFERROR(__xludf.DUMMYFUNCTION("""COMPUTED_VALUE"""),2023.0)</f>
        <v>2023</v>
      </c>
    </row>
    <row r="5135">
      <c r="A5135" s="1" t="s">
        <v>9538</v>
      </c>
      <c r="B5135" s="4" t="s">
        <v>36</v>
      </c>
      <c r="C5135" s="4" t="s">
        <v>29</v>
      </c>
      <c r="D5135" s="4" t="s">
        <v>23</v>
      </c>
      <c r="E5135" s="4">
        <v>1.0</v>
      </c>
      <c r="F5135" s="4">
        <v>5.0</v>
      </c>
      <c r="G5135" s="4">
        <v>5.0</v>
      </c>
      <c r="H5135" s="5">
        <v>45185.0</v>
      </c>
      <c r="I5135" s="4">
        <f>IFERROR(__xludf.DUMMYFUNCTION("SPLIT(H5135,""/"")"),16.0)</f>
        <v>16</v>
      </c>
      <c r="J5135" s="4">
        <f>IFERROR(__xludf.DUMMYFUNCTION("""COMPUTED_VALUE"""),9.0)</f>
        <v>9</v>
      </c>
      <c r="K5135" s="4">
        <f>IFERROR(__xludf.DUMMYFUNCTION("""COMPUTED_VALUE"""),2023.0)</f>
        <v>2023</v>
      </c>
    </row>
    <row r="5136">
      <c r="A5136" s="1" t="s">
        <v>5003</v>
      </c>
      <c r="B5136" s="4" t="s">
        <v>36</v>
      </c>
      <c r="C5136" s="4" t="s">
        <v>24</v>
      </c>
      <c r="D5136" s="4" t="s">
        <v>39</v>
      </c>
      <c r="E5136" s="4">
        <v>2.0</v>
      </c>
      <c r="F5136" s="4">
        <v>5.0</v>
      </c>
      <c r="G5136" s="4">
        <v>10.0</v>
      </c>
      <c r="H5136" s="5">
        <v>45186.0</v>
      </c>
      <c r="I5136" s="4">
        <f>IFERROR(__xludf.DUMMYFUNCTION("SPLIT(H5136,""/"")"),17.0)</f>
        <v>17</v>
      </c>
      <c r="J5136" s="4">
        <f>IFERROR(__xludf.DUMMYFUNCTION("""COMPUTED_VALUE"""),9.0)</f>
        <v>9</v>
      </c>
      <c r="K5136" s="4">
        <f>IFERROR(__xludf.DUMMYFUNCTION("""COMPUTED_VALUE"""),2023.0)</f>
        <v>2023</v>
      </c>
    </row>
    <row r="5137">
      <c r="A5137" s="1" t="s">
        <v>4625</v>
      </c>
      <c r="B5137" s="4" t="s">
        <v>36</v>
      </c>
      <c r="C5137" s="4" t="s">
        <v>24</v>
      </c>
      <c r="D5137" s="4" t="s">
        <v>39</v>
      </c>
      <c r="E5137" s="4">
        <v>3.0</v>
      </c>
      <c r="F5137" s="4">
        <v>5.0</v>
      </c>
      <c r="G5137" s="4">
        <v>15.0</v>
      </c>
      <c r="H5137" s="5">
        <v>45187.0</v>
      </c>
      <c r="I5137" s="4">
        <f>IFERROR(__xludf.DUMMYFUNCTION("SPLIT(H5137,""/"")"),18.0)</f>
        <v>18</v>
      </c>
      <c r="J5137" s="4">
        <f>IFERROR(__xludf.DUMMYFUNCTION("""COMPUTED_VALUE"""),9.0)</f>
        <v>9</v>
      </c>
      <c r="K5137" s="4">
        <f>IFERROR(__xludf.DUMMYFUNCTION("""COMPUTED_VALUE"""),2023.0)</f>
        <v>2023</v>
      </c>
    </row>
    <row r="5138">
      <c r="A5138" s="1" t="s">
        <v>4189</v>
      </c>
      <c r="B5138" s="4" t="s">
        <v>36</v>
      </c>
      <c r="C5138" s="4" t="s">
        <v>29</v>
      </c>
      <c r="D5138" s="4" t="s">
        <v>30</v>
      </c>
      <c r="E5138" s="4">
        <v>1.0</v>
      </c>
      <c r="F5138" s="4">
        <v>5.0</v>
      </c>
      <c r="G5138" s="4">
        <v>5.0</v>
      </c>
      <c r="H5138" s="5">
        <v>45187.0</v>
      </c>
      <c r="I5138" s="4">
        <f>IFERROR(__xludf.DUMMYFUNCTION("SPLIT(H5138,""/"")"),18.0)</f>
        <v>18</v>
      </c>
      <c r="J5138" s="4">
        <f>IFERROR(__xludf.DUMMYFUNCTION("""COMPUTED_VALUE"""),9.0)</f>
        <v>9</v>
      </c>
      <c r="K5138" s="4">
        <f>IFERROR(__xludf.DUMMYFUNCTION("""COMPUTED_VALUE"""),2023.0)</f>
        <v>2023</v>
      </c>
    </row>
    <row r="5139">
      <c r="A5139" s="1" t="s">
        <v>9468</v>
      </c>
      <c r="B5139" s="4" t="s">
        <v>36</v>
      </c>
      <c r="C5139" s="4" t="s">
        <v>30</v>
      </c>
      <c r="D5139" s="4" t="s">
        <v>23</v>
      </c>
      <c r="E5139" s="4">
        <v>1.0</v>
      </c>
      <c r="F5139" s="4">
        <v>5.0</v>
      </c>
      <c r="G5139" s="4">
        <v>5.0</v>
      </c>
      <c r="H5139" s="5">
        <v>45188.0</v>
      </c>
      <c r="I5139" s="4">
        <f>IFERROR(__xludf.DUMMYFUNCTION("SPLIT(H5139,""/"")"),19.0)</f>
        <v>19</v>
      </c>
      <c r="J5139" s="4">
        <f>IFERROR(__xludf.DUMMYFUNCTION("""COMPUTED_VALUE"""),9.0)</f>
        <v>9</v>
      </c>
      <c r="K5139" s="4">
        <f>IFERROR(__xludf.DUMMYFUNCTION("""COMPUTED_VALUE"""),2023.0)</f>
        <v>2023</v>
      </c>
    </row>
    <row r="5140">
      <c r="A5140" s="1" t="s">
        <v>2071</v>
      </c>
      <c r="B5140" s="4" t="s">
        <v>36</v>
      </c>
      <c r="C5140" s="4" t="s">
        <v>29</v>
      </c>
      <c r="D5140" s="4" t="s">
        <v>23</v>
      </c>
      <c r="E5140" s="4">
        <v>1.0</v>
      </c>
      <c r="F5140" s="4">
        <v>5.0</v>
      </c>
      <c r="G5140" s="4">
        <v>5.0</v>
      </c>
      <c r="H5140" s="5">
        <v>45188.0</v>
      </c>
      <c r="I5140" s="4">
        <f>IFERROR(__xludf.DUMMYFUNCTION("SPLIT(H5140,""/"")"),19.0)</f>
        <v>19</v>
      </c>
      <c r="J5140" s="4">
        <f>IFERROR(__xludf.DUMMYFUNCTION("""COMPUTED_VALUE"""),9.0)</f>
        <v>9</v>
      </c>
      <c r="K5140" s="4">
        <f>IFERROR(__xludf.DUMMYFUNCTION("""COMPUTED_VALUE"""),2023.0)</f>
        <v>2023</v>
      </c>
    </row>
    <row r="5141">
      <c r="A5141" s="1" t="s">
        <v>8151</v>
      </c>
      <c r="B5141" s="4" t="s">
        <v>36</v>
      </c>
      <c r="C5141" s="4" t="s">
        <v>29</v>
      </c>
      <c r="D5141" s="4" t="s">
        <v>30</v>
      </c>
      <c r="E5141" s="4">
        <v>4.0</v>
      </c>
      <c r="F5141" s="4">
        <v>5.0</v>
      </c>
      <c r="G5141" s="4">
        <v>20.0</v>
      </c>
      <c r="H5141" s="5">
        <v>45189.0</v>
      </c>
      <c r="I5141" s="4">
        <f>IFERROR(__xludf.DUMMYFUNCTION("SPLIT(H5141,""/"")"),20.0)</f>
        <v>20</v>
      </c>
      <c r="J5141" s="4">
        <f>IFERROR(__xludf.DUMMYFUNCTION("""COMPUTED_VALUE"""),9.0)</f>
        <v>9</v>
      </c>
      <c r="K5141" s="4">
        <f>IFERROR(__xludf.DUMMYFUNCTION("""COMPUTED_VALUE"""),2023.0)</f>
        <v>2023</v>
      </c>
    </row>
    <row r="5142">
      <c r="A5142" s="1" t="s">
        <v>7609</v>
      </c>
      <c r="B5142" s="4" t="s">
        <v>36</v>
      </c>
      <c r="C5142" s="4" t="s">
        <v>29</v>
      </c>
      <c r="D5142" s="4" t="s">
        <v>30</v>
      </c>
      <c r="E5142" s="4">
        <v>5.0</v>
      </c>
      <c r="F5142" s="4">
        <v>5.0</v>
      </c>
      <c r="G5142" s="4">
        <v>25.0</v>
      </c>
      <c r="H5142" s="5">
        <v>45189.0</v>
      </c>
      <c r="I5142" s="4">
        <f>IFERROR(__xludf.DUMMYFUNCTION("SPLIT(H5142,""/"")"),20.0)</f>
        <v>20</v>
      </c>
      <c r="J5142" s="4">
        <f>IFERROR(__xludf.DUMMYFUNCTION("""COMPUTED_VALUE"""),9.0)</f>
        <v>9</v>
      </c>
      <c r="K5142" s="4">
        <f>IFERROR(__xludf.DUMMYFUNCTION("""COMPUTED_VALUE"""),2023.0)</f>
        <v>2023</v>
      </c>
    </row>
    <row r="5143">
      <c r="A5143" s="1" t="s">
        <v>9341</v>
      </c>
      <c r="B5143" s="4" t="s">
        <v>36</v>
      </c>
      <c r="C5143" s="4" t="s">
        <v>30</v>
      </c>
      <c r="D5143" s="4" t="s">
        <v>28</v>
      </c>
      <c r="E5143" s="4">
        <v>4.0</v>
      </c>
      <c r="F5143" s="4">
        <v>5.0</v>
      </c>
      <c r="G5143" s="4">
        <v>20.0</v>
      </c>
      <c r="H5143" s="5">
        <v>45190.0</v>
      </c>
      <c r="I5143" s="4">
        <f>IFERROR(__xludf.DUMMYFUNCTION("SPLIT(H5143,""/"")"),21.0)</f>
        <v>21</v>
      </c>
      <c r="J5143" s="4">
        <f>IFERROR(__xludf.DUMMYFUNCTION("""COMPUTED_VALUE"""),9.0)</f>
        <v>9</v>
      </c>
      <c r="K5143" s="4">
        <f>IFERROR(__xludf.DUMMYFUNCTION("""COMPUTED_VALUE"""),2023.0)</f>
        <v>2023</v>
      </c>
    </row>
    <row r="5144">
      <c r="A5144" s="1" t="s">
        <v>6021</v>
      </c>
      <c r="B5144" s="4" t="s">
        <v>36</v>
      </c>
      <c r="C5144" s="4" t="s">
        <v>29</v>
      </c>
      <c r="D5144" s="4" t="s">
        <v>30</v>
      </c>
      <c r="E5144" s="4">
        <v>1.0</v>
      </c>
      <c r="F5144" s="4">
        <v>5.0</v>
      </c>
      <c r="G5144" s="4">
        <v>5.0</v>
      </c>
      <c r="H5144" s="5">
        <v>45190.0</v>
      </c>
      <c r="I5144" s="4">
        <f>IFERROR(__xludf.DUMMYFUNCTION("SPLIT(H5144,""/"")"),21.0)</f>
        <v>21</v>
      </c>
      <c r="J5144" s="4">
        <f>IFERROR(__xludf.DUMMYFUNCTION("""COMPUTED_VALUE"""),9.0)</f>
        <v>9</v>
      </c>
      <c r="K5144" s="4">
        <f>IFERROR(__xludf.DUMMYFUNCTION("""COMPUTED_VALUE"""),2023.0)</f>
        <v>2023</v>
      </c>
    </row>
    <row r="5145">
      <c r="A5145" s="1" t="s">
        <v>9834</v>
      </c>
      <c r="B5145" s="4" t="s">
        <v>36</v>
      </c>
      <c r="C5145" s="4" t="s">
        <v>24</v>
      </c>
      <c r="D5145" s="4" t="s">
        <v>23</v>
      </c>
      <c r="E5145" s="4">
        <v>4.0</v>
      </c>
      <c r="F5145" s="4">
        <v>5.0</v>
      </c>
      <c r="G5145" s="4">
        <v>20.0</v>
      </c>
      <c r="H5145" s="5">
        <v>45190.0</v>
      </c>
      <c r="I5145" s="4">
        <f>IFERROR(__xludf.DUMMYFUNCTION("SPLIT(H5145,""/"")"),21.0)</f>
        <v>21</v>
      </c>
      <c r="J5145" s="4">
        <f>IFERROR(__xludf.DUMMYFUNCTION("""COMPUTED_VALUE"""),9.0)</f>
        <v>9</v>
      </c>
      <c r="K5145" s="4">
        <f>IFERROR(__xludf.DUMMYFUNCTION("""COMPUTED_VALUE"""),2023.0)</f>
        <v>2023</v>
      </c>
    </row>
    <row r="5146">
      <c r="A5146" s="1" t="s">
        <v>9048</v>
      </c>
      <c r="B5146" s="4" t="s">
        <v>36</v>
      </c>
      <c r="C5146" s="4" t="s">
        <v>24</v>
      </c>
      <c r="D5146" s="4" t="s">
        <v>30</v>
      </c>
      <c r="E5146" s="4">
        <v>1.0</v>
      </c>
      <c r="F5146" s="4">
        <v>5.0</v>
      </c>
      <c r="G5146" s="4">
        <v>5.0</v>
      </c>
      <c r="H5146" s="5">
        <v>45190.0</v>
      </c>
      <c r="I5146" s="4">
        <f>IFERROR(__xludf.DUMMYFUNCTION("SPLIT(H5146,""/"")"),21.0)</f>
        <v>21</v>
      </c>
      <c r="J5146" s="4">
        <f>IFERROR(__xludf.DUMMYFUNCTION("""COMPUTED_VALUE"""),9.0)</f>
        <v>9</v>
      </c>
      <c r="K5146" s="4">
        <f>IFERROR(__xludf.DUMMYFUNCTION("""COMPUTED_VALUE"""),2023.0)</f>
        <v>2023</v>
      </c>
    </row>
    <row r="5147">
      <c r="A5147" s="1" t="s">
        <v>5990</v>
      </c>
      <c r="B5147" s="4" t="s">
        <v>36</v>
      </c>
      <c r="C5147" s="4" t="s">
        <v>29</v>
      </c>
      <c r="D5147" s="4" t="s">
        <v>30</v>
      </c>
      <c r="E5147" s="4">
        <v>2.0</v>
      </c>
      <c r="F5147" s="4">
        <v>5.0</v>
      </c>
      <c r="G5147" s="4">
        <v>10.0</v>
      </c>
      <c r="H5147" s="5">
        <v>45190.0</v>
      </c>
      <c r="I5147" s="4">
        <f>IFERROR(__xludf.DUMMYFUNCTION("SPLIT(H5147,""/"")"),21.0)</f>
        <v>21</v>
      </c>
      <c r="J5147" s="4">
        <f>IFERROR(__xludf.DUMMYFUNCTION("""COMPUTED_VALUE"""),9.0)</f>
        <v>9</v>
      </c>
      <c r="K5147" s="4">
        <f>IFERROR(__xludf.DUMMYFUNCTION("""COMPUTED_VALUE"""),2023.0)</f>
        <v>2023</v>
      </c>
    </row>
    <row r="5148">
      <c r="A5148" s="1" t="s">
        <v>5519</v>
      </c>
      <c r="B5148" s="4" t="s">
        <v>36</v>
      </c>
      <c r="C5148" s="4" t="s">
        <v>30</v>
      </c>
      <c r="D5148" s="4" t="s">
        <v>30</v>
      </c>
      <c r="E5148" s="4">
        <v>4.0</v>
      </c>
      <c r="F5148" s="4">
        <v>5.0</v>
      </c>
      <c r="G5148" s="4">
        <v>20.0</v>
      </c>
      <c r="H5148" s="5">
        <v>45191.0</v>
      </c>
      <c r="I5148" s="4">
        <f>IFERROR(__xludf.DUMMYFUNCTION("SPLIT(H5148,""/"")"),22.0)</f>
        <v>22</v>
      </c>
      <c r="J5148" s="4">
        <f>IFERROR(__xludf.DUMMYFUNCTION("""COMPUTED_VALUE"""),9.0)</f>
        <v>9</v>
      </c>
      <c r="K5148" s="4">
        <f>IFERROR(__xludf.DUMMYFUNCTION("""COMPUTED_VALUE"""),2023.0)</f>
        <v>2023</v>
      </c>
    </row>
    <row r="5149">
      <c r="A5149" s="1" t="s">
        <v>216</v>
      </c>
      <c r="B5149" s="4" t="s">
        <v>36</v>
      </c>
      <c r="C5149" s="4" t="s">
        <v>29</v>
      </c>
      <c r="D5149" s="4" t="s">
        <v>30</v>
      </c>
      <c r="E5149" s="4">
        <v>5.0</v>
      </c>
      <c r="F5149" s="4">
        <v>5.0</v>
      </c>
      <c r="G5149" s="4">
        <v>25.0</v>
      </c>
      <c r="H5149" s="5">
        <v>45192.0</v>
      </c>
      <c r="I5149" s="4">
        <f>IFERROR(__xludf.DUMMYFUNCTION("SPLIT(H5149,""/"")"),23.0)</f>
        <v>23</v>
      </c>
      <c r="J5149" s="4">
        <f>IFERROR(__xludf.DUMMYFUNCTION("""COMPUTED_VALUE"""),9.0)</f>
        <v>9</v>
      </c>
      <c r="K5149" s="4">
        <f>IFERROR(__xludf.DUMMYFUNCTION("""COMPUTED_VALUE"""),2023.0)</f>
        <v>2023</v>
      </c>
    </row>
    <row r="5150">
      <c r="A5150" s="1" t="s">
        <v>891</v>
      </c>
      <c r="B5150" s="4" t="s">
        <v>36</v>
      </c>
      <c r="C5150" s="4" t="s">
        <v>30</v>
      </c>
      <c r="D5150" s="4" t="s">
        <v>30</v>
      </c>
      <c r="E5150" s="4">
        <v>2.0</v>
      </c>
      <c r="F5150" s="4">
        <v>5.0</v>
      </c>
      <c r="G5150" s="4">
        <v>10.0</v>
      </c>
      <c r="H5150" s="5">
        <v>45192.0</v>
      </c>
      <c r="I5150" s="4">
        <f>IFERROR(__xludf.DUMMYFUNCTION("SPLIT(H5150,""/"")"),23.0)</f>
        <v>23</v>
      </c>
      <c r="J5150" s="4">
        <f>IFERROR(__xludf.DUMMYFUNCTION("""COMPUTED_VALUE"""),9.0)</f>
        <v>9</v>
      </c>
      <c r="K5150" s="4">
        <f>IFERROR(__xludf.DUMMYFUNCTION("""COMPUTED_VALUE"""),2023.0)</f>
        <v>2023</v>
      </c>
    </row>
    <row r="5151">
      <c r="A5151" s="1" t="s">
        <v>4229</v>
      </c>
      <c r="B5151" s="4" t="s">
        <v>36</v>
      </c>
      <c r="C5151" s="4" t="s">
        <v>30</v>
      </c>
      <c r="D5151" s="4" t="s">
        <v>30</v>
      </c>
      <c r="E5151" s="4">
        <v>3.0</v>
      </c>
      <c r="F5151" s="4">
        <v>5.0</v>
      </c>
      <c r="G5151" s="4">
        <v>15.0</v>
      </c>
      <c r="H5151" s="5">
        <v>45193.0</v>
      </c>
      <c r="I5151" s="4">
        <f>IFERROR(__xludf.DUMMYFUNCTION("SPLIT(H5151,""/"")"),24.0)</f>
        <v>24</v>
      </c>
      <c r="J5151" s="4">
        <f>IFERROR(__xludf.DUMMYFUNCTION("""COMPUTED_VALUE"""),9.0)</f>
        <v>9</v>
      </c>
      <c r="K5151" s="4">
        <f>IFERROR(__xludf.DUMMYFUNCTION("""COMPUTED_VALUE"""),2023.0)</f>
        <v>2023</v>
      </c>
    </row>
    <row r="5152">
      <c r="A5152" s="1" t="s">
        <v>5088</v>
      </c>
      <c r="B5152" s="4" t="s">
        <v>36</v>
      </c>
      <c r="C5152" s="4" t="s">
        <v>29</v>
      </c>
      <c r="D5152" s="4" t="s">
        <v>39</v>
      </c>
      <c r="E5152" s="4">
        <v>3.0</v>
      </c>
      <c r="F5152" s="4">
        <v>5.0</v>
      </c>
      <c r="G5152" s="4">
        <v>15.0</v>
      </c>
      <c r="H5152" s="5">
        <v>45193.0</v>
      </c>
      <c r="I5152" s="4">
        <f>IFERROR(__xludf.DUMMYFUNCTION("SPLIT(H5152,""/"")"),24.0)</f>
        <v>24</v>
      </c>
      <c r="J5152" s="4">
        <f>IFERROR(__xludf.DUMMYFUNCTION("""COMPUTED_VALUE"""),9.0)</f>
        <v>9</v>
      </c>
      <c r="K5152" s="4">
        <f>IFERROR(__xludf.DUMMYFUNCTION("""COMPUTED_VALUE"""),2023.0)</f>
        <v>2023</v>
      </c>
    </row>
    <row r="5153">
      <c r="A5153" s="1" t="s">
        <v>2073</v>
      </c>
      <c r="B5153" s="4" t="s">
        <v>36</v>
      </c>
      <c r="C5153" s="4" t="s">
        <v>30</v>
      </c>
      <c r="D5153" s="4" t="s">
        <v>28</v>
      </c>
      <c r="E5153" s="4">
        <v>4.0</v>
      </c>
      <c r="F5153" s="4">
        <v>5.0</v>
      </c>
      <c r="G5153" s="4">
        <v>20.0</v>
      </c>
      <c r="H5153" s="5">
        <v>45194.0</v>
      </c>
      <c r="I5153" s="4">
        <f>IFERROR(__xludf.DUMMYFUNCTION("SPLIT(H5153,""/"")"),25.0)</f>
        <v>25</v>
      </c>
      <c r="J5153" s="4">
        <f>IFERROR(__xludf.DUMMYFUNCTION("""COMPUTED_VALUE"""),9.0)</f>
        <v>9</v>
      </c>
      <c r="K5153" s="4">
        <f>IFERROR(__xludf.DUMMYFUNCTION("""COMPUTED_VALUE"""),2023.0)</f>
        <v>2023</v>
      </c>
    </row>
    <row r="5154">
      <c r="A5154" s="1" t="s">
        <v>6325</v>
      </c>
      <c r="B5154" s="4" t="s">
        <v>36</v>
      </c>
      <c r="C5154" s="4" t="s">
        <v>30</v>
      </c>
      <c r="D5154" s="4" t="s">
        <v>23</v>
      </c>
      <c r="E5154" s="4">
        <v>2.0</v>
      </c>
      <c r="F5154" s="4">
        <v>5.0</v>
      </c>
      <c r="G5154" s="4">
        <v>10.0</v>
      </c>
      <c r="H5154" s="5">
        <v>45194.0</v>
      </c>
      <c r="I5154" s="4">
        <f>IFERROR(__xludf.DUMMYFUNCTION("SPLIT(H5154,""/"")"),25.0)</f>
        <v>25</v>
      </c>
      <c r="J5154" s="4">
        <f>IFERROR(__xludf.DUMMYFUNCTION("""COMPUTED_VALUE"""),9.0)</f>
        <v>9</v>
      </c>
      <c r="K5154" s="4">
        <f>IFERROR(__xludf.DUMMYFUNCTION("""COMPUTED_VALUE"""),2023.0)</f>
        <v>2023</v>
      </c>
    </row>
    <row r="5155">
      <c r="A5155" s="1" t="s">
        <v>1903</v>
      </c>
      <c r="B5155" s="4" t="s">
        <v>36</v>
      </c>
      <c r="C5155" s="4" t="s">
        <v>29</v>
      </c>
      <c r="D5155" s="4" t="s">
        <v>23</v>
      </c>
      <c r="E5155" s="4">
        <v>4.0</v>
      </c>
      <c r="F5155" s="4">
        <v>5.0</v>
      </c>
      <c r="G5155" s="4">
        <v>20.0</v>
      </c>
      <c r="H5155" s="5">
        <v>45195.0</v>
      </c>
      <c r="I5155" s="4">
        <f>IFERROR(__xludf.DUMMYFUNCTION("SPLIT(H5155,""/"")"),26.0)</f>
        <v>26</v>
      </c>
      <c r="J5155" s="4">
        <f>IFERROR(__xludf.DUMMYFUNCTION("""COMPUTED_VALUE"""),9.0)</f>
        <v>9</v>
      </c>
      <c r="K5155" s="4">
        <f>IFERROR(__xludf.DUMMYFUNCTION("""COMPUTED_VALUE"""),2023.0)</f>
        <v>2023</v>
      </c>
    </row>
    <row r="5156">
      <c r="A5156" s="1" t="s">
        <v>2447</v>
      </c>
      <c r="B5156" s="4" t="s">
        <v>36</v>
      </c>
      <c r="C5156" s="4" t="s">
        <v>29</v>
      </c>
      <c r="D5156" s="4" t="s">
        <v>28</v>
      </c>
      <c r="E5156" s="4">
        <v>1.0</v>
      </c>
      <c r="F5156" s="4">
        <v>5.0</v>
      </c>
      <c r="G5156" s="4">
        <v>5.0</v>
      </c>
      <c r="H5156" s="5">
        <v>45195.0</v>
      </c>
      <c r="I5156" s="4">
        <f>IFERROR(__xludf.DUMMYFUNCTION("SPLIT(H5156,""/"")"),26.0)</f>
        <v>26</v>
      </c>
      <c r="J5156" s="4">
        <f>IFERROR(__xludf.DUMMYFUNCTION("""COMPUTED_VALUE"""),9.0)</f>
        <v>9</v>
      </c>
      <c r="K5156" s="4">
        <f>IFERROR(__xludf.DUMMYFUNCTION("""COMPUTED_VALUE"""),2023.0)</f>
        <v>2023</v>
      </c>
    </row>
    <row r="5157">
      <c r="A5157" s="1" t="s">
        <v>8884</v>
      </c>
      <c r="B5157" s="4" t="s">
        <v>36</v>
      </c>
      <c r="C5157" s="4" t="s">
        <v>24</v>
      </c>
      <c r="D5157" s="4" t="s">
        <v>30</v>
      </c>
      <c r="E5157" s="4">
        <v>2.0</v>
      </c>
      <c r="F5157" s="4">
        <v>5.0</v>
      </c>
      <c r="G5157" s="4">
        <v>10.0</v>
      </c>
      <c r="H5157" s="5">
        <v>45195.0</v>
      </c>
      <c r="I5157" s="4">
        <f>IFERROR(__xludf.DUMMYFUNCTION("SPLIT(H5157,""/"")"),26.0)</f>
        <v>26</v>
      </c>
      <c r="J5157" s="4">
        <f>IFERROR(__xludf.DUMMYFUNCTION("""COMPUTED_VALUE"""),9.0)</f>
        <v>9</v>
      </c>
      <c r="K5157" s="4">
        <f>IFERROR(__xludf.DUMMYFUNCTION("""COMPUTED_VALUE"""),2023.0)</f>
        <v>2023</v>
      </c>
    </row>
    <row r="5158">
      <c r="A5158" s="1" t="s">
        <v>6881</v>
      </c>
      <c r="B5158" s="4" t="s">
        <v>36</v>
      </c>
      <c r="C5158" s="4" t="s">
        <v>24</v>
      </c>
      <c r="D5158" s="4" t="s">
        <v>39</v>
      </c>
      <c r="E5158" s="4">
        <v>4.0</v>
      </c>
      <c r="F5158" s="4">
        <v>5.0</v>
      </c>
      <c r="G5158" s="4">
        <v>20.0</v>
      </c>
      <c r="H5158" s="5">
        <v>45195.0</v>
      </c>
      <c r="I5158" s="4">
        <f>IFERROR(__xludf.DUMMYFUNCTION("SPLIT(H5158,""/"")"),26.0)</f>
        <v>26</v>
      </c>
      <c r="J5158" s="4">
        <f>IFERROR(__xludf.DUMMYFUNCTION("""COMPUTED_VALUE"""),9.0)</f>
        <v>9</v>
      </c>
      <c r="K5158" s="4">
        <f>IFERROR(__xludf.DUMMYFUNCTION("""COMPUTED_VALUE"""),2023.0)</f>
        <v>2023</v>
      </c>
    </row>
    <row r="5159">
      <c r="A5159" s="1" t="s">
        <v>7376</v>
      </c>
      <c r="B5159" s="4" t="s">
        <v>36</v>
      </c>
      <c r="C5159" s="4" t="s">
        <v>24</v>
      </c>
      <c r="D5159" s="4" t="s">
        <v>39</v>
      </c>
      <c r="E5159" s="4">
        <v>4.0</v>
      </c>
      <c r="F5159" s="4">
        <v>5.0</v>
      </c>
      <c r="G5159" s="4">
        <v>20.0</v>
      </c>
      <c r="H5159" s="5">
        <v>45196.0</v>
      </c>
      <c r="I5159" s="4">
        <f>IFERROR(__xludf.DUMMYFUNCTION("SPLIT(H5159,""/"")"),27.0)</f>
        <v>27</v>
      </c>
      <c r="J5159" s="4">
        <f>IFERROR(__xludf.DUMMYFUNCTION("""COMPUTED_VALUE"""),9.0)</f>
        <v>9</v>
      </c>
      <c r="K5159" s="4">
        <f>IFERROR(__xludf.DUMMYFUNCTION("""COMPUTED_VALUE"""),2023.0)</f>
        <v>2023</v>
      </c>
    </row>
    <row r="5160">
      <c r="A5160" s="1" t="s">
        <v>9981</v>
      </c>
      <c r="B5160" s="4" t="s">
        <v>36</v>
      </c>
      <c r="C5160" s="4" t="s">
        <v>24</v>
      </c>
      <c r="D5160" s="4" t="s">
        <v>39</v>
      </c>
      <c r="E5160" s="4">
        <v>1.0</v>
      </c>
      <c r="F5160" s="4">
        <v>5.0</v>
      </c>
      <c r="G5160" s="4">
        <v>5.0</v>
      </c>
      <c r="H5160" s="5">
        <v>45196.0</v>
      </c>
      <c r="I5160" s="4">
        <f>IFERROR(__xludf.DUMMYFUNCTION("SPLIT(H5160,""/"")"),27.0)</f>
        <v>27</v>
      </c>
      <c r="J5160" s="4">
        <f>IFERROR(__xludf.DUMMYFUNCTION("""COMPUTED_VALUE"""),9.0)</f>
        <v>9</v>
      </c>
      <c r="K5160" s="4">
        <f>IFERROR(__xludf.DUMMYFUNCTION("""COMPUTED_VALUE"""),2023.0)</f>
        <v>2023</v>
      </c>
    </row>
    <row r="5161">
      <c r="A5161" s="1" t="s">
        <v>991</v>
      </c>
      <c r="B5161" s="4" t="s">
        <v>36</v>
      </c>
      <c r="C5161" s="4" t="s">
        <v>29</v>
      </c>
      <c r="D5161" s="4" t="s">
        <v>39</v>
      </c>
      <c r="E5161" s="4">
        <v>2.0</v>
      </c>
      <c r="F5161" s="4">
        <v>5.0</v>
      </c>
      <c r="G5161" s="4">
        <v>10.0</v>
      </c>
      <c r="H5161" s="5">
        <v>45197.0</v>
      </c>
      <c r="I5161" s="4">
        <f>IFERROR(__xludf.DUMMYFUNCTION("SPLIT(H5161,""/"")"),28.0)</f>
        <v>28</v>
      </c>
      <c r="J5161" s="4">
        <f>IFERROR(__xludf.DUMMYFUNCTION("""COMPUTED_VALUE"""),9.0)</f>
        <v>9</v>
      </c>
      <c r="K5161" s="4">
        <f>IFERROR(__xludf.DUMMYFUNCTION("""COMPUTED_VALUE"""),2023.0)</f>
        <v>2023</v>
      </c>
    </row>
    <row r="5162">
      <c r="A5162" s="1" t="s">
        <v>6049</v>
      </c>
      <c r="B5162" s="4" t="s">
        <v>36</v>
      </c>
      <c r="C5162" s="4" t="s">
        <v>29</v>
      </c>
      <c r="D5162" s="4" t="s">
        <v>30</v>
      </c>
      <c r="E5162" s="4">
        <v>4.0</v>
      </c>
      <c r="F5162" s="4">
        <v>5.0</v>
      </c>
      <c r="G5162" s="4">
        <v>20.0</v>
      </c>
      <c r="H5162" s="5">
        <v>45197.0</v>
      </c>
      <c r="I5162" s="4">
        <f>IFERROR(__xludf.DUMMYFUNCTION("SPLIT(H5162,""/"")"),28.0)</f>
        <v>28</v>
      </c>
      <c r="J5162" s="4">
        <f>IFERROR(__xludf.DUMMYFUNCTION("""COMPUTED_VALUE"""),9.0)</f>
        <v>9</v>
      </c>
      <c r="K5162" s="4">
        <f>IFERROR(__xludf.DUMMYFUNCTION("""COMPUTED_VALUE"""),2023.0)</f>
        <v>2023</v>
      </c>
    </row>
    <row r="5163">
      <c r="A5163" s="1" t="s">
        <v>6566</v>
      </c>
      <c r="B5163" s="4" t="s">
        <v>36</v>
      </c>
      <c r="C5163" s="4" t="s">
        <v>29</v>
      </c>
      <c r="D5163" s="4" t="s">
        <v>39</v>
      </c>
      <c r="E5163" s="4">
        <v>1.0</v>
      </c>
      <c r="F5163" s="4">
        <v>5.0</v>
      </c>
      <c r="G5163" s="4">
        <v>5.0</v>
      </c>
      <c r="H5163" s="5">
        <v>45197.0</v>
      </c>
      <c r="I5163" s="4">
        <f>IFERROR(__xludf.DUMMYFUNCTION("SPLIT(H5163,""/"")"),28.0)</f>
        <v>28</v>
      </c>
      <c r="J5163" s="4">
        <f>IFERROR(__xludf.DUMMYFUNCTION("""COMPUTED_VALUE"""),9.0)</f>
        <v>9</v>
      </c>
      <c r="K5163" s="4">
        <f>IFERROR(__xludf.DUMMYFUNCTION("""COMPUTED_VALUE"""),2023.0)</f>
        <v>2023</v>
      </c>
    </row>
    <row r="5164">
      <c r="A5164" s="1" t="s">
        <v>3092</v>
      </c>
      <c r="B5164" s="4" t="s">
        <v>36</v>
      </c>
      <c r="C5164" s="4" t="s">
        <v>29</v>
      </c>
      <c r="D5164" s="4" t="s">
        <v>23</v>
      </c>
      <c r="E5164" s="4">
        <v>2.0</v>
      </c>
      <c r="F5164" s="4">
        <v>5.0</v>
      </c>
      <c r="G5164" s="4">
        <v>10.0</v>
      </c>
      <c r="H5164" s="5">
        <v>45197.0</v>
      </c>
      <c r="I5164" s="4">
        <f>IFERROR(__xludf.DUMMYFUNCTION("SPLIT(H5164,""/"")"),28.0)</f>
        <v>28</v>
      </c>
      <c r="J5164" s="4">
        <f>IFERROR(__xludf.DUMMYFUNCTION("""COMPUTED_VALUE"""),9.0)</f>
        <v>9</v>
      </c>
      <c r="K5164" s="4">
        <f>IFERROR(__xludf.DUMMYFUNCTION("""COMPUTED_VALUE"""),2023.0)</f>
        <v>2023</v>
      </c>
    </row>
    <row r="5165">
      <c r="A5165" s="1" t="s">
        <v>1369</v>
      </c>
      <c r="B5165" s="4" t="s">
        <v>36</v>
      </c>
      <c r="C5165" s="4" t="s">
        <v>24</v>
      </c>
      <c r="D5165" s="4" t="s">
        <v>30</v>
      </c>
      <c r="E5165" s="4">
        <v>5.0</v>
      </c>
      <c r="F5165" s="4">
        <v>5.0</v>
      </c>
      <c r="G5165" s="4">
        <v>25.0</v>
      </c>
      <c r="H5165" s="5">
        <v>45198.0</v>
      </c>
      <c r="I5165" s="4">
        <f>IFERROR(__xludf.DUMMYFUNCTION("SPLIT(H5165,""/"")"),29.0)</f>
        <v>29</v>
      </c>
      <c r="J5165" s="4">
        <f>IFERROR(__xludf.DUMMYFUNCTION("""COMPUTED_VALUE"""),9.0)</f>
        <v>9</v>
      </c>
      <c r="K5165" s="4">
        <f>IFERROR(__xludf.DUMMYFUNCTION("""COMPUTED_VALUE"""),2023.0)</f>
        <v>2023</v>
      </c>
    </row>
    <row r="5166">
      <c r="A5166" s="1" t="s">
        <v>8075</v>
      </c>
      <c r="B5166" s="4" t="s">
        <v>36</v>
      </c>
      <c r="C5166" s="4" t="s">
        <v>30</v>
      </c>
      <c r="D5166" s="4" t="s">
        <v>23</v>
      </c>
      <c r="E5166" s="4">
        <v>1.0</v>
      </c>
      <c r="F5166" s="4">
        <v>5.0</v>
      </c>
      <c r="G5166" s="4">
        <v>5.0</v>
      </c>
      <c r="H5166" s="5">
        <v>45198.0</v>
      </c>
      <c r="I5166" s="4">
        <f>IFERROR(__xludf.DUMMYFUNCTION("SPLIT(H5166,""/"")"),29.0)</f>
        <v>29</v>
      </c>
      <c r="J5166" s="4">
        <f>IFERROR(__xludf.DUMMYFUNCTION("""COMPUTED_VALUE"""),9.0)</f>
        <v>9</v>
      </c>
      <c r="K5166" s="4">
        <f>IFERROR(__xludf.DUMMYFUNCTION("""COMPUTED_VALUE"""),2023.0)</f>
        <v>2023</v>
      </c>
    </row>
    <row r="5167">
      <c r="A5167" s="1" t="s">
        <v>7482</v>
      </c>
      <c r="B5167" s="4" t="s">
        <v>36</v>
      </c>
      <c r="C5167" s="4" t="s">
        <v>30</v>
      </c>
      <c r="D5167" s="4" t="s">
        <v>28</v>
      </c>
      <c r="E5167" s="4">
        <v>2.0</v>
      </c>
      <c r="F5167" s="4">
        <v>5.0</v>
      </c>
      <c r="G5167" s="4">
        <v>10.0</v>
      </c>
      <c r="H5167" s="5">
        <v>45198.0</v>
      </c>
      <c r="I5167" s="4">
        <f>IFERROR(__xludf.DUMMYFUNCTION("SPLIT(H5167,""/"")"),29.0)</f>
        <v>29</v>
      </c>
      <c r="J5167" s="4">
        <f>IFERROR(__xludf.DUMMYFUNCTION("""COMPUTED_VALUE"""),9.0)</f>
        <v>9</v>
      </c>
      <c r="K5167" s="4">
        <f>IFERROR(__xludf.DUMMYFUNCTION("""COMPUTED_VALUE"""),2023.0)</f>
        <v>2023</v>
      </c>
    </row>
    <row r="5168">
      <c r="A5168" s="1" t="s">
        <v>6297</v>
      </c>
      <c r="B5168" s="4" t="s">
        <v>36</v>
      </c>
      <c r="C5168" s="4" t="s">
        <v>30</v>
      </c>
      <c r="D5168" s="4" t="s">
        <v>23</v>
      </c>
      <c r="E5168" s="4">
        <v>2.0</v>
      </c>
      <c r="F5168" s="4">
        <v>5.0</v>
      </c>
      <c r="G5168" s="4">
        <v>10.0</v>
      </c>
      <c r="H5168" s="5">
        <v>45199.0</v>
      </c>
      <c r="I5168" s="4">
        <f>IFERROR(__xludf.DUMMYFUNCTION("SPLIT(H5168,""/"")"),30.0)</f>
        <v>30</v>
      </c>
      <c r="J5168" s="4">
        <f>IFERROR(__xludf.DUMMYFUNCTION("""COMPUTED_VALUE"""),9.0)</f>
        <v>9</v>
      </c>
      <c r="K5168" s="4">
        <f>IFERROR(__xludf.DUMMYFUNCTION("""COMPUTED_VALUE"""),2023.0)</f>
        <v>2023</v>
      </c>
    </row>
    <row r="5169">
      <c r="A5169" s="1" t="s">
        <v>99</v>
      </c>
      <c r="B5169" s="4" t="s">
        <v>36</v>
      </c>
      <c r="C5169" s="4" t="s">
        <v>30</v>
      </c>
      <c r="D5169" s="4" t="s">
        <v>30</v>
      </c>
      <c r="E5169" s="4">
        <v>1.0</v>
      </c>
      <c r="F5169" s="4">
        <v>5.0</v>
      </c>
      <c r="G5169" s="4">
        <v>5.0</v>
      </c>
      <c r="H5169" s="5">
        <v>45199.0</v>
      </c>
      <c r="I5169" s="4">
        <f>IFERROR(__xludf.DUMMYFUNCTION("SPLIT(H5169,""/"")"),30.0)</f>
        <v>30</v>
      </c>
      <c r="J5169" s="4">
        <f>IFERROR(__xludf.DUMMYFUNCTION("""COMPUTED_VALUE"""),9.0)</f>
        <v>9</v>
      </c>
      <c r="K5169" s="4">
        <f>IFERROR(__xludf.DUMMYFUNCTION("""COMPUTED_VALUE"""),2023.0)</f>
        <v>2023</v>
      </c>
    </row>
    <row r="5170">
      <c r="A5170" s="1" t="s">
        <v>2822</v>
      </c>
      <c r="B5170" s="4" t="s">
        <v>36</v>
      </c>
      <c r="C5170" s="4" t="s">
        <v>29</v>
      </c>
      <c r="D5170" s="4" t="s">
        <v>23</v>
      </c>
      <c r="E5170" s="4">
        <v>3.0</v>
      </c>
      <c r="F5170" s="4">
        <v>5.0</v>
      </c>
      <c r="G5170" s="4">
        <v>15.0</v>
      </c>
      <c r="H5170" s="5">
        <v>45200.0</v>
      </c>
      <c r="I5170" s="4">
        <f>IFERROR(__xludf.DUMMYFUNCTION("SPLIT(H5170,""/"")"),1.0)</f>
        <v>1</v>
      </c>
      <c r="J5170" s="4">
        <f>IFERROR(__xludf.DUMMYFUNCTION("""COMPUTED_VALUE"""),10.0)</f>
        <v>10</v>
      </c>
      <c r="K5170" s="4">
        <f>IFERROR(__xludf.DUMMYFUNCTION("""COMPUTED_VALUE"""),2023.0)</f>
        <v>2023</v>
      </c>
    </row>
    <row r="5171">
      <c r="A5171" s="1" t="s">
        <v>1004</v>
      </c>
      <c r="B5171" s="4" t="s">
        <v>36</v>
      </c>
      <c r="C5171" s="4" t="s">
        <v>29</v>
      </c>
      <c r="D5171" s="4" t="s">
        <v>30</v>
      </c>
      <c r="E5171" s="4">
        <v>1.0</v>
      </c>
      <c r="F5171" s="4">
        <v>5.0</v>
      </c>
      <c r="G5171" s="4">
        <v>5.0</v>
      </c>
      <c r="H5171" s="5">
        <v>45200.0</v>
      </c>
      <c r="I5171" s="4">
        <f>IFERROR(__xludf.DUMMYFUNCTION("SPLIT(H5171,""/"")"),1.0)</f>
        <v>1</v>
      </c>
      <c r="J5171" s="4">
        <f>IFERROR(__xludf.DUMMYFUNCTION("""COMPUTED_VALUE"""),10.0)</f>
        <v>10</v>
      </c>
      <c r="K5171" s="4">
        <f>IFERROR(__xludf.DUMMYFUNCTION("""COMPUTED_VALUE"""),2023.0)</f>
        <v>2023</v>
      </c>
    </row>
    <row r="5172">
      <c r="A5172" s="1" t="s">
        <v>8325</v>
      </c>
      <c r="B5172" s="4" t="s">
        <v>36</v>
      </c>
      <c r="C5172" s="4" t="s">
        <v>24</v>
      </c>
      <c r="D5172" s="4" t="s">
        <v>30</v>
      </c>
      <c r="E5172" s="4">
        <v>1.0</v>
      </c>
      <c r="F5172" s="4">
        <v>5.0</v>
      </c>
      <c r="G5172" s="4">
        <v>5.0</v>
      </c>
      <c r="H5172" s="5">
        <v>45200.0</v>
      </c>
      <c r="I5172" s="4">
        <f>IFERROR(__xludf.DUMMYFUNCTION("SPLIT(H5172,""/"")"),1.0)</f>
        <v>1</v>
      </c>
      <c r="J5172" s="4">
        <f>IFERROR(__xludf.DUMMYFUNCTION("""COMPUTED_VALUE"""),10.0)</f>
        <v>10</v>
      </c>
      <c r="K5172" s="4">
        <f>IFERROR(__xludf.DUMMYFUNCTION("""COMPUTED_VALUE"""),2023.0)</f>
        <v>2023</v>
      </c>
    </row>
    <row r="5173">
      <c r="A5173" s="1" t="s">
        <v>5342</v>
      </c>
      <c r="B5173" s="4" t="s">
        <v>36</v>
      </c>
      <c r="C5173" s="4" t="s">
        <v>24</v>
      </c>
      <c r="D5173" s="4" t="s">
        <v>30</v>
      </c>
      <c r="E5173" s="4">
        <v>3.0</v>
      </c>
      <c r="F5173" s="4">
        <v>5.0</v>
      </c>
      <c r="G5173" s="4">
        <v>15.0</v>
      </c>
      <c r="H5173" s="5">
        <v>45201.0</v>
      </c>
      <c r="I5173" s="4">
        <f>IFERROR(__xludf.DUMMYFUNCTION("SPLIT(H5173,""/"")"),2.0)</f>
        <v>2</v>
      </c>
      <c r="J5173" s="4">
        <f>IFERROR(__xludf.DUMMYFUNCTION("""COMPUTED_VALUE"""),10.0)</f>
        <v>10</v>
      </c>
      <c r="K5173" s="4">
        <f>IFERROR(__xludf.DUMMYFUNCTION("""COMPUTED_VALUE"""),2023.0)</f>
        <v>2023</v>
      </c>
    </row>
    <row r="5174">
      <c r="A5174" s="1" t="s">
        <v>5193</v>
      </c>
      <c r="B5174" s="4" t="s">
        <v>36</v>
      </c>
      <c r="C5174" s="4" t="s">
        <v>30</v>
      </c>
      <c r="D5174" s="4" t="s">
        <v>28</v>
      </c>
      <c r="E5174" s="4">
        <v>2.0</v>
      </c>
      <c r="F5174" s="4">
        <v>5.0</v>
      </c>
      <c r="G5174" s="4">
        <v>10.0</v>
      </c>
      <c r="H5174" s="5">
        <v>45202.0</v>
      </c>
      <c r="I5174" s="4">
        <f>IFERROR(__xludf.DUMMYFUNCTION("SPLIT(H5174,""/"")"),3.0)</f>
        <v>3</v>
      </c>
      <c r="J5174" s="4">
        <f>IFERROR(__xludf.DUMMYFUNCTION("""COMPUTED_VALUE"""),10.0)</f>
        <v>10</v>
      </c>
      <c r="K5174" s="4">
        <f>IFERROR(__xludf.DUMMYFUNCTION("""COMPUTED_VALUE"""),2023.0)</f>
        <v>2023</v>
      </c>
    </row>
    <row r="5175">
      <c r="A5175" s="1" t="s">
        <v>3632</v>
      </c>
      <c r="B5175" s="4" t="s">
        <v>36</v>
      </c>
      <c r="C5175" s="4" t="s">
        <v>29</v>
      </c>
      <c r="D5175" s="4" t="s">
        <v>23</v>
      </c>
      <c r="E5175" s="4">
        <v>4.0</v>
      </c>
      <c r="F5175" s="4">
        <v>5.0</v>
      </c>
      <c r="G5175" s="4">
        <v>20.0</v>
      </c>
      <c r="H5175" s="5">
        <v>45202.0</v>
      </c>
      <c r="I5175" s="4">
        <f>IFERROR(__xludf.DUMMYFUNCTION("SPLIT(H5175,""/"")"),3.0)</f>
        <v>3</v>
      </c>
      <c r="J5175" s="4">
        <f>IFERROR(__xludf.DUMMYFUNCTION("""COMPUTED_VALUE"""),10.0)</f>
        <v>10</v>
      </c>
      <c r="K5175" s="4">
        <f>IFERROR(__xludf.DUMMYFUNCTION("""COMPUTED_VALUE"""),2023.0)</f>
        <v>2023</v>
      </c>
    </row>
    <row r="5176">
      <c r="A5176" s="1" t="s">
        <v>2679</v>
      </c>
      <c r="B5176" s="4" t="s">
        <v>36</v>
      </c>
      <c r="C5176" s="4" t="s">
        <v>30</v>
      </c>
      <c r="D5176" s="4" t="s">
        <v>28</v>
      </c>
      <c r="E5176" s="4">
        <v>4.0</v>
      </c>
      <c r="F5176" s="4">
        <v>5.0</v>
      </c>
      <c r="G5176" s="4">
        <v>20.0</v>
      </c>
      <c r="H5176" s="5">
        <v>45202.0</v>
      </c>
      <c r="I5176" s="4">
        <f>IFERROR(__xludf.DUMMYFUNCTION("SPLIT(H5176,""/"")"),3.0)</f>
        <v>3</v>
      </c>
      <c r="J5176" s="4">
        <f>IFERROR(__xludf.DUMMYFUNCTION("""COMPUTED_VALUE"""),10.0)</f>
        <v>10</v>
      </c>
      <c r="K5176" s="4">
        <f>IFERROR(__xludf.DUMMYFUNCTION("""COMPUTED_VALUE"""),2023.0)</f>
        <v>2023</v>
      </c>
    </row>
    <row r="5177">
      <c r="A5177" s="1" t="s">
        <v>3496</v>
      </c>
      <c r="B5177" s="4" t="s">
        <v>36</v>
      </c>
      <c r="C5177" s="4" t="s">
        <v>29</v>
      </c>
      <c r="D5177" s="4" t="s">
        <v>39</v>
      </c>
      <c r="E5177" s="4">
        <v>2.0</v>
      </c>
      <c r="F5177" s="4">
        <v>5.0</v>
      </c>
      <c r="G5177" s="4">
        <v>10.0</v>
      </c>
      <c r="H5177" s="5">
        <v>45203.0</v>
      </c>
      <c r="I5177" s="4">
        <f>IFERROR(__xludf.DUMMYFUNCTION("SPLIT(H5177,""/"")"),4.0)</f>
        <v>4</v>
      </c>
      <c r="J5177" s="4">
        <f>IFERROR(__xludf.DUMMYFUNCTION("""COMPUTED_VALUE"""),10.0)</f>
        <v>10</v>
      </c>
      <c r="K5177" s="4">
        <f>IFERROR(__xludf.DUMMYFUNCTION("""COMPUTED_VALUE"""),2023.0)</f>
        <v>2023</v>
      </c>
    </row>
    <row r="5178">
      <c r="A5178" s="1" t="s">
        <v>8783</v>
      </c>
      <c r="B5178" s="4" t="s">
        <v>36</v>
      </c>
      <c r="C5178" s="4" t="s">
        <v>24</v>
      </c>
      <c r="D5178" s="4" t="s">
        <v>28</v>
      </c>
      <c r="E5178" s="4">
        <v>3.0</v>
      </c>
      <c r="F5178" s="4">
        <v>5.0</v>
      </c>
      <c r="G5178" s="4">
        <v>15.0</v>
      </c>
      <c r="H5178" s="5">
        <v>45203.0</v>
      </c>
      <c r="I5178" s="4">
        <f>IFERROR(__xludf.DUMMYFUNCTION("SPLIT(H5178,""/"")"),4.0)</f>
        <v>4</v>
      </c>
      <c r="J5178" s="4">
        <f>IFERROR(__xludf.DUMMYFUNCTION("""COMPUTED_VALUE"""),10.0)</f>
        <v>10</v>
      </c>
      <c r="K5178" s="4">
        <f>IFERROR(__xludf.DUMMYFUNCTION("""COMPUTED_VALUE"""),2023.0)</f>
        <v>2023</v>
      </c>
    </row>
    <row r="5179">
      <c r="A5179" s="1" t="s">
        <v>3930</v>
      </c>
      <c r="B5179" s="4" t="s">
        <v>36</v>
      </c>
      <c r="C5179" s="4" t="s">
        <v>30</v>
      </c>
      <c r="D5179" s="4" t="s">
        <v>30</v>
      </c>
      <c r="E5179" s="4">
        <v>1.0</v>
      </c>
      <c r="F5179" s="4">
        <v>5.0</v>
      </c>
      <c r="G5179" s="4">
        <v>5.0</v>
      </c>
      <c r="H5179" s="5">
        <v>45204.0</v>
      </c>
      <c r="I5179" s="4">
        <f>IFERROR(__xludf.DUMMYFUNCTION("SPLIT(H5179,""/"")"),5.0)</f>
        <v>5</v>
      </c>
      <c r="J5179" s="4">
        <f>IFERROR(__xludf.DUMMYFUNCTION("""COMPUTED_VALUE"""),10.0)</f>
        <v>10</v>
      </c>
      <c r="K5179" s="4">
        <f>IFERROR(__xludf.DUMMYFUNCTION("""COMPUTED_VALUE"""),2023.0)</f>
        <v>2023</v>
      </c>
    </row>
    <row r="5180">
      <c r="A5180" s="1" t="s">
        <v>7181</v>
      </c>
      <c r="B5180" s="4" t="s">
        <v>36</v>
      </c>
      <c r="C5180" s="4" t="s">
        <v>30</v>
      </c>
      <c r="D5180" s="4" t="s">
        <v>28</v>
      </c>
      <c r="E5180" s="4">
        <v>1.0</v>
      </c>
      <c r="F5180" s="4">
        <v>5.0</v>
      </c>
      <c r="G5180" s="4">
        <v>5.0</v>
      </c>
      <c r="H5180" s="5">
        <v>45205.0</v>
      </c>
      <c r="I5180" s="4">
        <f>IFERROR(__xludf.DUMMYFUNCTION("SPLIT(H5180,""/"")"),6.0)</f>
        <v>6</v>
      </c>
      <c r="J5180" s="4">
        <f>IFERROR(__xludf.DUMMYFUNCTION("""COMPUTED_VALUE"""),10.0)</f>
        <v>10</v>
      </c>
      <c r="K5180" s="4">
        <f>IFERROR(__xludf.DUMMYFUNCTION("""COMPUTED_VALUE"""),2023.0)</f>
        <v>2023</v>
      </c>
    </row>
    <row r="5181">
      <c r="A5181" s="1" t="s">
        <v>3770</v>
      </c>
      <c r="B5181" s="4" t="s">
        <v>36</v>
      </c>
      <c r="C5181" s="4" t="s">
        <v>30</v>
      </c>
      <c r="D5181" s="4" t="s">
        <v>28</v>
      </c>
      <c r="E5181" s="4">
        <v>5.0</v>
      </c>
      <c r="F5181" s="4">
        <v>5.0</v>
      </c>
      <c r="G5181" s="4">
        <v>25.0</v>
      </c>
      <c r="H5181" s="5">
        <v>45205.0</v>
      </c>
      <c r="I5181" s="4">
        <f>IFERROR(__xludf.DUMMYFUNCTION("SPLIT(H5181,""/"")"),6.0)</f>
        <v>6</v>
      </c>
      <c r="J5181" s="4">
        <f>IFERROR(__xludf.DUMMYFUNCTION("""COMPUTED_VALUE"""),10.0)</f>
        <v>10</v>
      </c>
      <c r="K5181" s="4">
        <f>IFERROR(__xludf.DUMMYFUNCTION("""COMPUTED_VALUE"""),2023.0)</f>
        <v>2023</v>
      </c>
    </row>
    <row r="5182">
      <c r="A5182" s="1" t="s">
        <v>5611</v>
      </c>
      <c r="B5182" s="4" t="s">
        <v>36</v>
      </c>
      <c r="C5182" s="4" t="s">
        <v>24</v>
      </c>
      <c r="D5182" s="4" t="s">
        <v>39</v>
      </c>
      <c r="E5182" s="4">
        <v>4.0</v>
      </c>
      <c r="F5182" s="4">
        <v>5.0</v>
      </c>
      <c r="G5182" s="4">
        <v>20.0</v>
      </c>
      <c r="H5182" s="5">
        <v>45206.0</v>
      </c>
      <c r="I5182" s="4">
        <f>IFERROR(__xludf.DUMMYFUNCTION("SPLIT(H5182,""/"")"),7.0)</f>
        <v>7</v>
      </c>
      <c r="J5182" s="4">
        <f>IFERROR(__xludf.DUMMYFUNCTION("""COMPUTED_VALUE"""),10.0)</f>
        <v>10</v>
      </c>
      <c r="K5182" s="4">
        <f>IFERROR(__xludf.DUMMYFUNCTION("""COMPUTED_VALUE"""),2023.0)</f>
        <v>2023</v>
      </c>
    </row>
    <row r="5183">
      <c r="A5183" s="1" t="s">
        <v>2130</v>
      </c>
      <c r="B5183" s="4" t="s">
        <v>36</v>
      </c>
      <c r="C5183" s="4" t="s">
        <v>29</v>
      </c>
      <c r="D5183" s="4" t="s">
        <v>30</v>
      </c>
      <c r="E5183" s="4">
        <v>5.0</v>
      </c>
      <c r="F5183" s="4">
        <v>5.0</v>
      </c>
      <c r="G5183" s="4">
        <v>25.0</v>
      </c>
      <c r="H5183" s="5">
        <v>45206.0</v>
      </c>
      <c r="I5183" s="4">
        <f>IFERROR(__xludf.DUMMYFUNCTION("SPLIT(H5183,""/"")"),7.0)</f>
        <v>7</v>
      </c>
      <c r="J5183" s="4">
        <f>IFERROR(__xludf.DUMMYFUNCTION("""COMPUTED_VALUE"""),10.0)</f>
        <v>10</v>
      </c>
      <c r="K5183" s="4">
        <f>IFERROR(__xludf.DUMMYFUNCTION("""COMPUTED_VALUE"""),2023.0)</f>
        <v>2023</v>
      </c>
    </row>
    <row r="5184">
      <c r="A5184" s="1" t="s">
        <v>7317</v>
      </c>
      <c r="B5184" s="4" t="s">
        <v>36</v>
      </c>
      <c r="C5184" s="4" t="s">
        <v>24</v>
      </c>
      <c r="D5184" s="4" t="s">
        <v>30</v>
      </c>
      <c r="E5184" s="4">
        <v>5.0</v>
      </c>
      <c r="F5184" s="4">
        <v>5.0</v>
      </c>
      <c r="G5184" s="4">
        <v>25.0</v>
      </c>
      <c r="H5184" s="5">
        <v>45206.0</v>
      </c>
      <c r="I5184" s="4">
        <f>IFERROR(__xludf.DUMMYFUNCTION("SPLIT(H5184,""/"")"),7.0)</f>
        <v>7</v>
      </c>
      <c r="J5184" s="4">
        <f>IFERROR(__xludf.DUMMYFUNCTION("""COMPUTED_VALUE"""),10.0)</f>
        <v>10</v>
      </c>
      <c r="K5184" s="4">
        <f>IFERROR(__xludf.DUMMYFUNCTION("""COMPUTED_VALUE"""),2023.0)</f>
        <v>2023</v>
      </c>
    </row>
    <row r="5185">
      <c r="A5185" s="1" t="s">
        <v>664</v>
      </c>
      <c r="B5185" s="4" t="s">
        <v>36</v>
      </c>
      <c r="C5185" s="4" t="s">
        <v>30</v>
      </c>
      <c r="D5185" s="4" t="s">
        <v>23</v>
      </c>
      <c r="E5185" s="4">
        <v>2.0</v>
      </c>
      <c r="F5185" s="4">
        <v>5.0</v>
      </c>
      <c r="G5185" s="4">
        <v>10.0</v>
      </c>
      <c r="H5185" s="5">
        <v>45206.0</v>
      </c>
      <c r="I5185" s="4">
        <f>IFERROR(__xludf.DUMMYFUNCTION("SPLIT(H5185,""/"")"),7.0)</f>
        <v>7</v>
      </c>
      <c r="J5185" s="4">
        <f>IFERROR(__xludf.DUMMYFUNCTION("""COMPUTED_VALUE"""),10.0)</f>
        <v>10</v>
      </c>
      <c r="K5185" s="4">
        <f>IFERROR(__xludf.DUMMYFUNCTION("""COMPUTED_VALUE"""),2023.0)</f>
        <v>2023</v>
      </c>
    </row>
    <row r="5186">
      <c r="A5186" s="1" t="s">
        <v>7352</v>
      </c>
      <c r="B5186" s="4" t="s">
        <v>36</v>
      </c>
      <c r="C5186" s="4" t="s">
        <v>29</v>
      </c>
      <c r="D5186" s="4" t="s">
        <v>39</v>
      </c>
      <c r="E5186" s="4">
        <v>4.0</v>
      </c>
      <c r="F5186" s="4">
        <v>5.0</v>
      </c>
      <c r="G5186" s="4">
        <v>20.0</v>
      </c>
      <c r="H5186" s="5">
        <v>45207.0</v>
      </c>
      <c r="I5186" s="4">
        <f>IFERROR(__xludf.DUMMYFUNCTION("SPLIT(H5186,""/"")"),8.0)</f>
        <v>8</v>
      </c>
      <c r="J5186" s="4">
        <f>IFERROR(__xludf.DUMMYFUNCTION("""COMPUTED_VALUE"""),10.0)</f>
        <v>10</v>
      </c>
      <c r="K5186" s="4">
        <f>IFERROR(__xludf.DUMMYFUNCTION("""COMPUTED_VALUE"""),2023.0)</f>
        <v>2023</v>
      </c>
    </row>
    <row r="5187">
      <c r="A5187" s="1" t="s">
        <v>8789</v>
      </c>
      <c r="B5187" s="4" t="s">
        <v>36</v>
      </c>
      <c r="C5187" s="4" t="s">
        <v>24</v>
      </c>
      <c r="D5187" s="4" t="s">
        <v>23</v>
      </c>
      <c r="E5187" s="4">
        <v>2.0</v>
      </c>
      <c r="F5187" s="4">
        <v>5.0</v>
      </c>
      <c r="G5187" s="4">
        <v>10.0</v>
      </c>
      <c r="H5187" s="5">
        <v>45207.0</v>
      </c>
      <c r="I5187" s="4">
        <f>IFERROR(__xludf.DUMMYFUNCTION("SPLIT(H5187,""/"")"),8.0)</f>
        <v>8</v>
      </c>
      <c r="J5187" s="4">
        <f>IFERROR(__xludf.DUMMYFUNCTION("""COMPUTED_VALUE"""),10.0)</f>
        <v>10</v>
      </c>
      <c r="K5187" s="4">
        <f>IFERROR(__xludf.DUMMYFUNCTION("""COMPUTED_VALUE"""),2023.0)</f>
        <v>2023</v>
      </c>
    </row>
    <row r="5188">
      <c r="A5188" s="1" t="s">
        <v>2998</v>
      </c>
      <c r="B5188" s="4" t="s">
        <v>36</v>
      </c>
      <c r="C5188" s="4" t="s">
        <v>30</v>
      </c>
      <c r="D5188" s="4" t="s">
        <v>30</v>
      </c>
      <c r="E5188" s="4">
        <v>5.0</v>
      </c>
      <c r="F5188" s="4">
        <v>5.0</v>
      </c>
      <c r="G5188" s="4">
        <v>25.0</v>
      </c>
      <c r="H5188" s="5">
        <v>45207.0</v>
      </c>
      <c r="I5188" s="4">
        <f>IFERROR(__xludf.DUMMYFUNCTION("SPLIT(H5188,""/"")"),8.0)</f>
        <v>8</v>
      </c>
      <c r="J5188" s="4">
        <f>IFERROR(__xludf.DUMMYFUNCTION("""COMPUTED_VALUE"""),10.0)</f>
        <v>10</v>
      </c>
      <c r="K5188" s="4">
        <f>IFERROR(__xludf.DUMMYFUNCTION("""COMPUTED_VALUE"""),2023.0)</f>
        <v>2023</v>
      </c>
    </row>
    <row r="5189">
      <c r="A5189" s="1" t="s">
        <v>655</v>
      </c>
      <c r="B5189" s="4" t="s">
        <v>36</v>
      </c>
      <c r="C5189" s="4" t="s">
        <v>24</v>
      </c>
      <c r="D5189" s="4" t="s">
        <v>39</v>
      </c>
      <c r="E5189" s="4">
        <v>2.0</v>
      </c>
      <c r="F5189" s="4">
        <v>5.0</v>
      </c>
      <c r="G5189" s="4">
        <v>10.0</v>
      </c>
      <c r="H5189" s="5">
        <v>45207.0</v>
      </c>
      <c r="I5189" s="4">
        <f>IFERROR(__xludf.DUMMYFUNCTION("SPLIT(H5189,""/"")"),8.0)</f>
        <v>8</v>
      </c>
      <c r="J5189" s="4">
        <f>IFERROR(__xludf.DUMMYFUNCTION("""COMPUTED_VALUE"""),10.0)</f>
        <v>10</v>
      </c>
      <c r="K5189" s="4">
        <f>IFERROR(__xludf.DUMMYFUNCTION("""COMPUTED_VALUE"""),2023.0)</f>
        <v>2023</v>
      </c>
    </row>
    <row r="5190">
      <c r="A5190" s="1" t="s">
        <v>4297</v>
      </c>
      <c r="B5190" s="4" t="s">
        <v>36</v>
      </c>
      <c r="C5190" s="4" t="s">
        <v>29</v>
      </c>
      <c r="D5190" s="4" t="s">
        <v>23</v>
      </c>
      <c r="E5190" s="4">
        <v>1.0</v>
      </c>
      <c r="F5190" s="4">
        <v>5.0</v>
      </c>
      <c r="G5190" s="4">
        <v>5.0</v>
      </c>
      <c r="H5190" s="5">
        <v>45208.0</v>
      </c>
      <c r="I5190" s="4">
        <f>IFERROR(__xludf.DUMMYFUNCTION("SPLIT(H5190,""/"")"),9.0)</f>
        <v>9</v>
      </c>
      <c r="J5190" s="4">
        <f>IFERROR(__xludf.DUMMYFUNCTION("""COMPUTED_VALUE"""),10.0)</f>
        <v>10</v>
      </c>
      <c r="K5190" s="4">
        <f>IFERROR(__xludf.DUMMYFUNCTION("""COMPUTED_VALUE"""),2023.0)</f>
        <v>2023</v>
      </c>
    </row>
    <row r="5191">
      <c r="A5191" s="1" t="s">
        <v>8590</v>
      </c>
      <c r="B5191" s="4" t="s">
        <v>36</v>
      </c>
      <c r="C5191" s="4" t="s">
        <v>29</v>
      </c>
      <c r="D5191" s="4" t="s">
        <v>30</v>
      </c>
      <c r="E5191" s="4">
        <v>3.0</v>
      </c>
      <c r="F5191" s="4">
        <v>5.0</v>
      </c>
      <c r="G5191" s="4">
        <v>15.0</v>
      </c>
      <c r="H5191" s="5">
        <v>45208.0</v>
      </c>
      <c r="I5191" s="4">
        <f>IFERROR(__xludf.DUMMYFUNCTION("SPLIT(H5191,""/"")"),9.0)</f>
        <v>9</v>
      </c>
      <c r="J5191" s="4">
        <f>IFERROR(__xludf.DUMMYFUNCTION("""COMPUTED_VALUE"""),10.0)</f>
        <v>10</v>
      </c>
      <c r="K5191" s="4">
        <f>IFERROR(__xludf.DUMMYFUNCTION("""COMPUTED_VALUE"""),2023.0)</f>
        <v>2023</v>
      </c>
    </row>
    <row r="5192">
      <c r="A5192" s="1" t="s">
        <v>7489</v>
      </c>
      <c r="B5192" s="4" t="s">
        <v>36</v>
      </c>
      <c r="C5192" s="4" t="s">
        <v>24</v>
      </c>
      <c r="D5192" s="4" t="s">
        <v>30</v>
      </c>
      <c r="E5192" s="4">
        <v>1.0</v>
      </c>
      <c r="F5192" s="4">
        <v>5.0</v>
      </c>
      <c r="G5192" s="4">
        <v>5.0</v>
      </c>
      <c r="H5192" s="5">
        <v>45208.0</v>
      </c>
      <c r="I5192" s="4">
        <f>IFERROR(__xludf.DUMMYFUNCTION("SPLIT(H5192,""/"")"),9.0)</f>
        <v>9</v>
      </c>
      <c r="J5192" s="4">
        <f>IFERROR(__xludf.DUMMYFUNCTION("""COMPUTED_VALUE"""),10.0)</f>
        <v>10</v>
      </c>
      <c r="K5192" s="4">
        <f>IFERROR(__xludf.DUMMYFUNCTION("""COMPUTED_VALUE"""),2023.0)</f>
        <v>2023</v>
      </c>
    </row>
    <row r="5193">
      <c r="A5193" s="1" t="s">
        <v>8264</v>
      </c>
      <c r="B5193" s="4" t="s">
        <v>36</v>
      </c>
      <c r="C5193" s="4" t="s">
        <v>30</v>
      </c>
      <c r="D5193" s="4" t="s">
        <v>28</v>
      </c>
      <c r="E5193" s="4">
        <v>5.0</v>
      </c>
      <c r="F5193" s="4">
        <v>5.0</v>
      </c>
      <c r="G5193" s="4">
        <v>25.0</v>
      </c>
      <c r="H5193" s="5">
        <v>45208.0</v>
      </c>
      <c r="I5193" s="4">
        <f>IFERROR(__xludf.DUMMYFUNCTION("SPLIT(H5193,""/"")"),9.0)</f>
        <v>9</v>
      </c>
      <c r="J5193" s="4">
        <f>IFERROR(__xludf.DUMMYFUNCTION("""COMPUTED_VALUE"""),10.0)</f>
        <v>10</v>
      </c>
      <c r="K5193" s="4">
        <f>IFERROR(__xludf.DUMMYFUNCTION("""COMPUTED_VALUE"""),2023.0)</f>
        <v>2023</v>
      </c>
    </row>
    <row r="5194">
      <c r="A5194" s="1" t="s">
        <v>9657</v>
      </c>
      <c r="B5194" s="4" t="s">
        <v>36</v>
      </c>
      <c r="C5194" s="4" t="s">
        <v>30</v>
      </c>
      <c r="D5194" s="4" t="s">
        <v>30</v>
      </c>
      <c r="E5194" s="4">
        <v>1.0</v>
      </c>
      <c r="F5194" s="4">
        <v>5.0</v>
      </c>
      <c r="G5194" s="4">
        <v>5.0</v>
      </c>
      <c r="H5194" s="5">
        <v>45208.0</v>
      </c>
      <c r="I5194" s="4">
        <f>IFERROR(__xludf.DUMMYFUNCTION("SPLIT(H5194,""/"")"),9.0)</f>
        <v>9</v>
      </c>
      <c r="J5194" s="4">
        <f>IFERROR(__xludf.DUMMYFUNCTION("""COMPUTED_VALUE"""),10.0)</f>
        <v>10</v>
      </c>
      <c r="K5194" s="4">
        <f>IFERROR(__xludf.DUMMYFUNCTION("""COMPUTED_VALUE"""),2023.0)</f>
        <v>2023</v>
      </c>
    </row>
    <row r="5195">
      <c r="A5195" s="1" t="s">
        <v>422</v>
      </c>
      <c r="B5195" s="4" t="s">
        <v>36</v>
      </c>
      <c r="C5195" s="4" t="s">
        <v>30</v>
      </c>
      <c r="D5195" s="4" t="s">
        <v>23</v>
      </c>
      <c r="E5195" s="4">
        <v>4.0</v>
      </c>
      <c r="F5195" s="4">
        <v>5.0</v>
      </c>
      <c r="G5195" s="4">
        <v>20.0</v>
      </c>
      <c r="H5195" s="7">
        <v>45209.0</v>
      </c>
      <c r="I5195" s="4">
        <f>IFERROR(__xludf.DUMMYFUNCTION("SPLIT(H5195,""/"")"),10.0)</f>
        <v>10</v>
      </c>
      <c r="J5195" s="4">
        <f>IFERROR(__xludf.DUMMYFUNCTION("""COMPUTED_VALUE"""),10.0)</f>
        <v>10</v>
      </c>
      <c r="K5195" s="4">
        <f>IFERROR(__xludf.DUMMYFUNCTION("""COMPUTED_VALUE"""),2023.0)</f>
        <v>2023</v>
      </c>
    </row>
    <row r="5196">
      <c r="A5196" s="1" t="s">
        <v>6603</v>
      </c>
      <c r="B5196" s="4" t="s">
        <v>36</v>
      </c>
      <c r="C5196" s="4" t="s">
        <v>24</v>
      </c>
      <c r="D5196" s="4" t="s">
        <v>30</v>
      </c>
      <c r="E5196" s="4">
        <v>5.0</v>
      </c>
      <c r="F5196" s="4">
        <v>5.0</v>
      </c>
      <c r="G5196" s="4">
        <v>25.0</v>
      </c>
      <c r="H5196" s="7">
        <v>45209.0</v>
      </c>
      <c r="I5196" s="4">
        <f>IFERROR(__xludf.DUMMYFUNCTION("SPLIT(H5196,""/"")"),10.0)</f>
        <v>10</v>
      </c>
      <c r="J5196" s="4">
        <f>IFERROR(__xludf.DUMMYFUNCTION("""COMPUTED_VALUE"""),10.0)</f>
        <v>10</v>
      </c>
      <c r="K5196" s="4">
        <f>IFERROR(__xludf.DUMMYFUNCTION("""COMPUTED_VALUE"""),2023.0)</f>
        <v>2023</v>
      </c>
    </row>
    <row r="5197">
      <c r="A5197" s="1" t="s">
        <v>2437</v>
      </c>
      <c r="B5197" s="4" t="s">
        <v>36</v>
      </c>
      <c r="C5197" s="4" t="s">
        <v>30</v>
      </c>
      <c r="D5197" s="4" t="s">
        <v>28</v>
      </c>
      <c r="E5197" s="4">
        <v>2.0</v>
      </c>
      <c r="F5197" s="4">
        <v>5.0</v>
      </c>
      <c r="G5197" s="4">
        <v>10.0</v>
      </c>
      <c r="H5197" s="7">
        <v>45209.0</v>
      </c>
      <c r="I5197" s="4">
        <f>IFERROR(__xludf.DUMMYFUNCTION("SPLIT(H5197,""/"")"),10.0)</f>
        <v>10</v>
      </c>
      <c r="J5197" s="4">
        <f>IFERROR(__xludf.DUMMYFUNCTION("""COMPUTED_VALUE"""),10.0)</f>
        <v>10</v>
      </c>
      <c r="K5197" s="4">
        <f>IFERROR(__xludf.DUMMYFUNCTION("""COMPUTED_VALUE"""),2023.0)</f>
        <v>2023</v>
      </c>
    </row>
    <row r="5198">
      <c r="A5198" s="1" t="s">
        <v>9746</v>
      </c>
      <c r="B5198" s="4" t="s">
        <v>36</v>
      </c>
      <c r="C5198" s="4" t="s">
        <v>24</v>
      </c>
      <c r="D5198" s="4" t="s">
        <v>23</v>
      </c>
      <c r="E5198" s="4">
        <v>5.0</v>
      </c>
      <c r="F5198" s="4">
        <v>5.0</v>
      </c>
      <c r="G5198" s="4">
        <v>25.0</v>
      </c>
      <c r="H5198" s="7">
        <v>45209.0</v>
      </c>
      <c r="I5198" s="4">
        <f>IFERROR(__xludf.DUMMYFUNCTION("SPLIT(H5198,""/"")"),10.0)</f>
        <v>10</v>
      </c>
      <c r="J5198" s="4">
        <f>IFERROR(__xludf.DUMMYFUNCTION("""COMPUTED_VALUE"""),10.0)</f>
        <v>10</v>
      </c>
      <c r="K5198" s="4">
        <f>IFERROR(__xludf.DUMMYFUNCTION("""COMPUTED_VALUE"""),2023.0)</f>
        <v>2023</v>
      </c>
    </row>
    <row r="5199">
      <c r="A5199" s="1" t="s">
        <v>1880</v>
      </c>
      <c r="B5199" s="4" t="s">
        <v>36</v>
      </c>
      <c r="C5199" s="4" t="s">
        <v>24</v>
      </c>
      <c r="D5199" s="4" t="s">
        <v>30</v>
      </c>
      <c r="E5199" s="4">
        <v>3.0</v>
      </c>
      <c r="F5199" s="4">
        <v>5.0</v>
      </c>
      <c r="G5199" s="4">
        <v>15.0</v>
      </c>
      <c r="H5199" s="7">
        <v>45209.0</v>
      </c>
      <c r="I5199" s="4">
        <f>IFERROR(__xludf.DUMMYFUNCTION("SPLIT(H5199,""/"")"),10.0)</f>
        <v>10</v>
      </c>
      <c r="J5199" s="4">
        <f>IFERROR(__xludf.DUMMYFUNCTION("""COMPUTED_VALUE"""),10.0)</f>
        <v>10</v>
      </c>
      <c r="K5199" s="4">
        <f>IFERROR(__xludf.DUMMYFUNCTION("""COMPUTED_VALUE"""),2023.0)</f>
        <v>2023</v>
      </c>
    </row>
    <row r="5200">
      <c r="A5200" s="1" t="s">
        <v>3142</v>
      </c>
      <c r="B5200" s="4" t="s">
        <v>36</v>
      </c>
      <c r="C5200" s="4" t="s">
        <v>30</v>
      </c>
      <c r="D5200" s="4" t="s">
        <v>28</v>
      </c>
      <c r="E5200" s="4">
        <v>4.0</v>
      </c>
      <c r="F5200" s="4">
        <v>5.0</v>
      </c>
      <c r="G5200" s="4">
        <v>20.0</v>
      </c>
      <c r="H5200" s="7">
        <v>45210.0</v>
      </c>
      <c r="I5200" s="4">
        <f>IFERROR(__xludf.DUMMYFUNCTION("SPLIT(H5200,""/"")"),11.0)</f>
        <v>11</v>
      </c>
      <c r="J5200" s="4">
        <f>IFERROR(__xludf.DUMMYFUNCTION("""COMPUTED_VALUE"""),10.0)</f>
        <v>10</v>
      </c>
      <c r="K5200" s="4">
        <f>IFERROR(__xludf.DUMMYFUNCTION("""COMPUTED_VALUE"""),2023.0)</f>
        <v>2023</v>
      </c>
    </row>
    <row r="5201">
      <c r="A5201" s="1" t="s">
        <v>1599</v>
      </c>
      <c r="B5201" s="4" t="s">
        <v>36</v>
      </c>
      <c r="C5201" s="4" t="s">
        <v>24</v>
      </c>
      <c r="D5201" s="4" t="s">
        <v>30</v>
      </c>
      <c r="E5201" s="4">
        <v>2.0</v>
      </c>
      <c r="F5201" s="4">
        <v>5.0</v>
      </c>
      <c r="G5201" s="4">
        <v>10.0</v>
      </c>
      <c r="H5201" s="7">
        <v>45210.0</v>
      </c>
      <c r="I5201" s="4">
        <f>IFERROR(__xludf.DUMMYFUNCTION("SPLIT(H5201,""/"")"),11.0)</f>
        <v>11</v>
      </c>
      <c r="J5201" s="4">
        <f>IFERROR(__xludf.DUMMYFUNCTION("""COMPUTED_VALUE"""),10.0)</f>
        <v>10</v>
      </c>
      <c r="K5201" s="4">
        <f>IFERROR(__xludf.DUMMYFUNCTION("""COMPUTED_VALUE"""),2023.0)</f>
        <v>2023</v>
      </c>
    </row>
    <row r="5202">
      <c r="A5202" s="1" t="s">
        <v>5799</v>
      </c>
      <c r="B5202" s="4" t="s">
        <v>36</v>
      </c>
      <c r="C5202" s="4" t="s">
        <v>29</v>
      </c>
      <c r="D5202" s="4" t="s">
        <v>39</v>
      </c>
      <c r="E5202" s="4">
        <v>2.0</v>
      </c>
      <c r="F5202" s="4">
        <v>5.0</v>
      </c>
      <c r="G5202" s="4">
        <v>10.0</v>
      </c>
      <c r="H5202" s="7">
        <v>45210.0</v>
      </c>
      <c r="I5202" s="4">
        <f>IFERROR(__xludf.DUMMYFUNCTION("SPLIT(H5202,""/"")"),11.0)</f>
        <v>11</v>
      </c>
      <c r="J5202" s="4">
        <f>IFERROR(__xludf.DUMMYFUNCTION("""COMPUTED_VALUE"""),10.0)</f>
        <v>10</v>
      </c>
      <c r="K5202" s="4">
        <f>IFERROR(__xludf.DUMMYFUNCTION("""COMPUTED_VALUE"""),2023.0)</f>
        <v>2023</v>
      </c>
    </row>
    <row r="5203">
      <c r="A5203" s="1" t="s">
        <v>754</v>
      </c>
      <c r="B5203" s="4" t="s">
        <v>36</v>
      </c>
      <c r="C5203" s="4" t="s">
        <v>24</v>
      </c>
      <c r="D5203" s="4" t="s">
        <v>30</v>
      </c>
      <c r="E5203" s="4">
        <v>3.0</v>
      </c>
      <c r="F5203" s="4">
        <v>5.0</v>
      </c>
      <c r="G5203" s="4">
        <v>15.0</v>
      </c>
      <c r="H5203" s="7">
        <v>45210.0</v>
      </c>
      <c r="I5203" s="4">
        <f>IFERROR(__xludf.DUMMYFUNCTION("SPLIT(H5203,""/"")"),11.0)</f>
        <v>11</v>
      </c>
      <c r="J5203" s="4">
        <f>IFERROR(__xludf.DUMMYFUNCTION("""COMPUTED_VALUE"""),10.0)</f>
        <v>10</v>
      </c>
      <c r="K5203" s="4">
        <f>IFERROR(__xludf.DUMMYFUNCTION("""COMPUTED_VALUE"""),2023.0)</f>
        <v>2023</v>
      </c>
    </row>
    <row r="5204">
      <c r="A5204" s="1" t="s">
        <v>8319</v>
      </c>
      <c r="B5204" s="4" t="s">
        <v>36</v>
      </c>
      <c r="C5204" s="4" t="s">
        <v>30</v>
      </c>
      <c r="D5204" s="4" t="s">
        <v>23</v>
      </c>
      <c r="E5204" s="4">
        <v>2.0</v>
      </c>
      <c r="F5204" s="4">
        <v>5.0</v>
      </c>
      <c r="G5204" s="4">
        <v>10.0</v>
      </c>
      <c r="H5204" s="7">
        <v>45211.0</v>
      </c>
      <c r="I5204" s="4">
        <f>IFERROR(__xludf.DUMMYFUNCTION("SPLIT(H5204,""/"")"),12.0)</f>
        <v>12</v>
      </c>
      <c r="J5204" s="4">
        <f>IFERROR(__xludf.DUMMYFUNCTION("""COMPUTED_VALUE"""),10.0)</f>
        <v>10</v>
      </c>
      <c r="K5204" s="4">
        <f>IFERROR(__xludf.DUMMYFUNCTION("""COMPUTED_VALUE"""),2023.0)</f>
        <v>2023</v>
      </c>
    </row>
    <row r="5205">
      <c r="A5205" s="1" t="s">
        <v>5928</v>
      </c>
      <c r="B5205" s="4" t="s">
        <v>36</v>
      </c>
      <c r="C5205" s="4" t="s">
        <v>30</v>
      </c>
      <c r="D5205" s="4" t="s">
        <v>28</v>
      </c>
      <c r="E5205" s="4">
        <v>2.0</v>
      </c>
      <c r="F5205" s="4">
        <v>5.0</v>
      </c>
      <c r="G5205" s="4">
        <v>10.0</v>
      </c>
      <c r="H5205" s="7">
        <v>45211.0</v>
      </c>
      <c r="I5205" s="4">
        <f>IFERROR(__xludf.DUMMYFUNCTION("SPLIT(H5205,""/"")"),12.0)</f>
        <v>12</v>
      </c>
      <c r="J5205" s="4">
        <f>IFERROR(__xludf.DUMMYFUNCTION("""COMPUTED_VALUE"""),10.0)</f>
        <v>10</v>
      </c>
      <c r="K5205" s="4">
        <f>IFERROR(__xludf.DUMMYFUNCTION("""COMPUTED_VALUE"""),2023.0)</f>
        <v>2023</v>
      </c>
    </row>
    <row r="5206">
      <c r="A5206" s="1" t="s">
        <v>6762</v>
      </c>
      <c r="B5206" s="4" t="s">
        <v>36</v>
      </c>
      <c r="C5206" s="4" t="s">
        <v>29</v>
      </c>
      <c r="D5206" s="4" t="s">
        <v>28</v>
      </c>
      <c r="E5206" s="4">
        <v>1.0</v>
      </c>
      <c r="F5206" s="4">
        <v>5.0</v>
      </c>
      <c r="G5206" s="4">
        <v>5.0</v>
      </c>
      <c r="H5206" s="7">
        <v>45211.0</v>
      </c>
      <c r="I5206" s="4">
        <f>IFERROR(__xludf.DUMMYFUNCTION("SPLIT(H5206,""/"")"),12.0)</f>
        <v>12</v>
      </c>
      <c r="J5206" s="4">
        <f>IFERROR(__xludf.DUMMYFUNCTION("""COMPUTED_VALUE"""),10.0)</f>
        <v>10</v>
      </c>
      <c r="K5206" s="4">
        <f>IFERROR(__xludf.DUMMYFUNCTION("""COMPUTED_VALUE"""),2023.0)</f>
        <v>2023</v>
      </c>
    </row>
    <row r="5207">
      <c r="A5207" s="1" t="s">
        <v>300</v>
      </c>
      <c r="B5207" s="4" t="s">
        <v>36</v>
      </c>
      <c r="C5207" s="4" t="s">
        <v>30</v>
      </c>
      <c r="D5207" s="4" t="s">
        <v>28</v>
      </c>
      <c r="E5207" s="4">
        <v>2.0</v>
      </c>
      <c r="F5207" s="4">
        <v>5.0</v>
      </c>
      <c r="G5207" s="4">
        <v>10.0</v>
      </c>
      <c r="H5207" s="7">
        <v>45212.0</v>
      </c>
      <c r="I5207" s="4">
        <f>IFERROR(__xludf.DUMMYFUNCTION("SPLIT(H5207,""/"")"),13.0)</f>
        <v>13</v>
      </c>
      <c r="J5207" s="4">
        <f>IFERROR(__xludf.DUMMYFUNCTION("""COMPUTED_VALUE"""),10.0)</f>
        <v>10</v>
      </c>
      <c r="K5207" s="4">
        <f>IFERROR(__xludf.DUMMYFUNCTION("""COMPUTED_VALUE"""),2023.0)</f>
        <v>2023</v>
      </c>
    </row>
    <row r="5208">
      <c r="A5208" s="1" t="s">
        <v>4884</v>
      </c>
      <c r="B5208" s="4" t="s">
        <v>36</v>
      </c>
      <c r="C5208" s="4" t="s">
        <v>29</v>
      </c>
      <c r="D5208" s="4" t="s">
        <v>30</v>
      </c>
      <c r="E5208" s="4">
        <v>4.0</v>
      </c>
      <c r="F5208" s="4">
        <v>5.0</v>
      </c>
      <c r="G5208" s="4">
        <v>20.0</v>
      </c>
      <c r="H5208" s="7">
        <v>45212.0</v>
      </c>
      <c r="I5208" s="4">
        <f>IFERROR(__xludf.DUMMYFUNCTION("SPLIT(H5208,""/"")"),13.0)</f>
        <v>13</v>
      </c>
      <c r="J5208" s="4">
        <f>IFERROR(__xludf.DUMMYFUNCTION("""COMPUTED_VALUE"""),10.0)</f>
        <v>10</v>
      </c>
      <c r="K5208" s="4">
        <f>IFERROR(__xludf.DUMMYFUNCTION("""COMPUTED_VALUE"""),2023.0)</f>
        <v>2023</v>
      </c>
    </row>
    <row r="5209">
      <c r="A5209" s="1" t="s">
        <v>1899</v>
      </c>
      <c r="B5209" s="4" t="s">
        <v>36</v>
      </c>
      <c r="C5209" s="4" t="s">
        <v>29</v>
      </c>
      <c r="D5209" s="4" t="s">
        <v>23</v>
      </c>
      <c r="E5209" s="4">
        <v>3.0</v>
      </c>
      <c r="F5209" s="4">
        <v>5.0</v>
      </c>
      <c r="G5209" s="4">
        <v>15.0</v>
      </c>
      <c r="H5209" s="7">
        <v>45213.0</v>
      </c>
      <c r="I5209" s="4">
        <f>IFERROR(__xludf.DUMMYFUNCTION("SPLIT(H5209,""/"")"),14.0)</f>
        <v>14</v>
      </c>
      <c r="J5209" s="4">
        <f>IFERROR(__xludf.DUMMYFUNCTION("""COMPUTED_VALUE"""),10.0)</f>
        <v>10</v>
      </c>
      <c r="K5209" s="4">
        <f>IFERROR(__xludf.DUMMYFUNCTION("""COMPUTED_VALUE"""),2023.0)</f>
        <v>2023</v>
      </c>
    </row>
    <row r="5210">
      <c r="A5210" s="1" t="s">
        <v>687</v>
      </c>
      <c r="B5210" s="4" t="s">
        <v>36</v>
      </c>
      <c r="C5210" s="4" t="s">
        <v>30</v>
      </c>
      <c r="D5210" s="4" t="s">
        <v>39</v>
      </c>
      <c r="E5210" s="4">
        <v>4.0</v>
      </c>
      <c r="F5210" s="4">
        <v>5.0</v>
      </c>
      <c r="G5210" s="4">
        <v>20.0</v>
      </c>
      <c r="H5210" s="7">
        <v>45213.0</v>
      </c>
      <c r="I5210" s="4">
        <f>IFERROR(__xludf.DUMMYFUNCTION("SPLIT(H5210,""/"")"),14.0)</f>
        <v>14</v>
      </c>
      <c r="J5210" s="4">
        <f>IFERROR(__xludf.DUMMYFUNCTION("""COMPUTED_VALUE"""),10.0)</f>
        <v>10</v>
      </c>
      <c r="K5210" s="4">
        <f>IFERROR(__xludf.DUMMYFUNCTION("""COMPUTED_VALUE"""),2023.0)</f>
        <v>2023</v>
      </c>
    </row>
    <row r="5211">
      <c r="A5211" s="1" t="s">
        <v>8030</v>
      </c>
      <c r="B5211" s="4" t="s">
        <v>36</v>
      </c>
      <c r="C5211" s="4" t="s">
        <v>30</v>
      </c>
      <c r="D5211" s="4" t="s">
        <v>28</v>
      </c>
      <c r="E5211" s="4">
        <v>2.0</v>
      </c>
      <c r="F5211" s="4">
        <v>5.0</v>
      </c>
      <c r="G5211" s="4">
        <v>10.0</v>
      </c>
      <c r="H5211" s="7">
        <v>45214.0</v>
      </c>
      <c r="I5211" s="4">
        <f>IFERROR(__xludf.DUMMYFUNCTION("SPLIT(H5211,""/"")"),15.0)</f>
        <v>15</v>
      </c>
      <c r="J5211" s="4">
        <f>IFERROR(__xludf.DUMMYFUNCTION("""COMPUTED_VALUE"""),10.0)</f>
        <v>10</v>
      </c>
      <c r="K5211" s="4">
        <f>IFERROR(__xludf.DUMMYFUNCTION("""COMPUTED_VALUE"""),2023.0)</f>
        <v>2023</v>
      </c>
    </row>
    <row r="5212">
      <c r="A5212" s="1" t="s">
        <v>8303</v>
      </c>
      <c r="B5212" s="4" t="s">
        <v>36</v>
      </c>
      <c r="C5212" s="4" t="s">
        <v>24</v>
      </c>
      <c r="D5212" s="4" t="s">
        <v>28</v>
      </c>
      <c r="E5212" s="4">
        <v>5.0</v>
      </c>
      <c r="F5212" s="4">
        <v>5.0</v>
      </c>
      <c r="G5212" s="4">
        <v>25.0</v>
      </c>
      <c r="H5212" s="7">
        <v>45214.0</v>
      </c>
      <c r="I5212" s="4">
        <f>IFERROR(__xludf.DUMMYFUNCTION("SPLIT(H5212,""/"")"),15.0)</f>
        <v>15</v>
      </c>
      <c r="J5212" s="4">
        <f>IFERROR(__xludf.DUMMYFUNCTION("""COMPUTED_VALUE"""),10.0)</f>
        <v>10</v>
      </c>
      <c r="K5212" s="4">
        <f>IFERROR(__xludf.DUMMYFUNCTION("""COMPUTED_VALUE"""),2023.0)</f>
        <v>2023</v>
      </c>
    </row>
    <row r="5213">
      <c r="A5213" s="1" t="s">
        <v>6984</v>
      </c>
      <c r="B5213" s="4" t="s">
        <v>36</v>
      </c>
      <c r="C5213" s="4" t="s">
        <v>30</v>
      </c>
      <c r="D5213" s="4" t="s">
        <v>30</v>
      </c>
      <c r="E5213" s="4">
        <v>5.0</v>
      </c>
      <c r="F5213" s="4">
        <v>5.0</v>
      </c>
      <c r="G5213" s="4">
        <v>25.0</v>
      </c>
      <c r="H5213" s="7">
        <v>45214.0</v>
      </c>
      <c r="I5213" s="4">
        <f>IFERROR(__xludf.DUMMYFUNCTION("SPLIT(H5213,""/"")"),15.0)</f>
        <v>15</v>
      </c>
      <c r="J5213" s="4">
        <f>IFERROR(__xludf.DUMMYFUNCTION("""COMPUTED_VALUE"""),10.0)</f>
        <v>10</v>
      </c>
      <c r="K5213" s="4">
        <f>IFERROR(__xludf.DUMMYFUNCTION("""COMPUTED_VALUE"""),2023.0)</f>
        <v>2023</v>
      </c>
    </row>
    <row r="5214">
      <c r="A5214" s="1" t="s">
        <v>9979</v>
      </c>
      <c r="B5214" s="4" t="s">
        <v>36</v>
      </c>
      <c r="C5214" s="4" t="s">
        <v>24</v>
      </c>
      <c r="D5214" s="4" t="s">
        <v>39</v>
      </c>
      <c r="E5214" s="4">
        <v>2.0</v>
      </c>
      <c r="F5214" s="4">
        <v>5.0</v>
      </c>
      <c r="G5214" s="4">
        <v>10.0</v>
      </c>
      <c r="H5214" s="7">
        <v>45214.0</v>
      </c>
      <c r="I5214" s="4">
        <f>IFERROR(__xludf.DUMMYFUNCTION("SPLIT(H5214,""/"")"),15.0)</f>
        <v>15</v>
      </c>
      <c r="J5214" s="4">
        <f>IFERROR(__xludf.DUMMYFUNCTION("""COMPUTED_VALUE"""),10.0)</f>
        <v>10</v>
      </c>
      <c r="K5214" s="4">
        <f>IFERROR(__xludf.DUMMYFUNCTION("""COMPUTED_VALUE"""),2023.0)</f>
        <v>2023</v>
      </c>
    </row>
    <row r="5215">
      <c r="A5215" s="1" t="s">
        <v>6029</v>
      </c>
      <c r="B5215" s="4" t="s">
        <v>36</v>
      </c>
      <c r="C5215" s="4" t="s">
        <v>30</v>
      </c>
      <c r="D5215" s="4" t="s">
        <v>28</v>
      </c>
      <c r="E5215" s="4">
        <v>4.0</v>
      </c>
      <c r="F5215" s="4">
        <v>5.0</v>
      </c>
      <c r="G5215" s="4">
        <v>20.0</v>
      </c>
      <c r="H5215" s="7">
        <v>45214.0</v>
      </c>
      <c r="I5215" s="4">
        <f>IFERROR(__xludf.DUMMYFUNCTION("SPLIT(H5215,""/"")"),15.0)</f>
        <v>15</v>
      </c>
      <c r="J5215" s="4">
        <f>IFERROR(__xludf.DUMMYFUNCTION("""COMPUTED_VALUE"""),10.0)</f>
        <v>10</v>
      </c>
      <c r="K5215" s="4">
        <f>IFERROR(__xludf.DUMMYFUNCTION("""COMPUTED_VALUE"""),2023.0)</f>
        <v>2023</v>
      </c>
    </row>
    <row r="5216">
      <c r="A5216" s="1" t="s">
        <v>9397</v>
      </c>
      <c r="B5216" s="4" t="s">
        <v>36</v>
      </c>
      <c r="C5216" s="4" t="s">
        <v>30</v>
      </c>
      <c r="D5216" s="4" t="s">
        <v>23</v>
      </c>
      <c r="E5216" s="4">
        <v>5.0</v>
      </c>
      <c r="F5216" s="4">
        <v>5.0</v>
      </c>
      <c r="G5216" s="4">
        <v>25.0</v>
      </c>
      <c r="H5216" s="7">
        <v>45215.0</v>
      </c>
      <c r="I5216" s="4">
        <f>IFERROR(__xludf.DUMMYFUNCTION("SPLIT(H5216,""/"")"),16.0)</f>
        <v>16</v>
      </c>
      <c r="J5216" s="4">
        <f>IFERROR(__xludf.DUMMYFUNCTION("""COMPUTED_VALUE"""),10.0)</f>
        <v>10</v>
      </c>
      <c r="K5216" s="4">
        <f>IFERROR(__xludf.DUMMYFUNCTION("""COMPUTED_VALUE"""),2023.0)</f>
        <v>2023</v>
      </c>
    </row>
    <row r="5217">
      <c r="A5217" s="1" t="s">
        <v>2515</v>
      </c>
      <c r="B5217" s="4" t="s">
        <v>36</v>
      </c>
      <c r="C5217" s="4" t="s">
        <v>29</v>
      </c>
      <c r="D5217" s="4" t="s">
        <v>23</v>
      </c>
      <c r="E5217" s="4">
        <v>1.0</v>
      </c>
      <c r="F5217" s="4">
        <v>5.0</v>
      </c>
      <c r="G5217" s="4">
        <v>5.0</v>
      </c>
      <c r="H5217" s="7">
        <v>45215.0</v>
      </c>
      <c r="I5217" s="4">
        <f>IFERROR(__xludf.DUMMYFUNCTION("SPLIT(H5217,""/"")"),16.0)</f>
        <v>16</v>
      </c>
      <c r="J5217" s="4">
        <f>IFERROR(__xludf.DUMMYFUNCTION("""COMPUTED_VALUE"""),10.0)</f>
        <v>10</v>
      </c>
      <c r="K5217" s="4">
        <f>IFERROR(__xludf.DUMMYFUNCTION("""COMPUTED_VALUE"""),2023.0)</f>
        <v>2023</v>
      </c>
    </row>
    <row r="5218">
      <c r="A5218" s="1" t="s">
        <v>2735</v>
      </c>
      <c r="B5218" s="4" t="s">
        <v>36</v>
      </c>
      <c r="C5218" s="4" t="s">
        <v>24</v>
      </c>
      <c r="D5218" s="4" t="s">
        <v>39</v>
      </c>
      <c r="E5218" s="4">
        <v>1.0</v>
      </c>
      <c r="F5218" s="4">
        <v>5.0</v>
      </c>
      <c r="G5218" s="4">
        <v>5.0</v>
      </c>
      <c r="H5218" s="7">
        <v>45215.0</v>
      </c>
      <c r="I5218" s="4">
        <f>IFERROR(__xludf.DUMMYFUNCTION("SPLIT(H5218,""/"")"),16.0)</f>
        <v>16</v>
      </c>
      <c r="J5218" s="4">
        <f>IFERROR(__xludf.DUMMYFUNCTION("""COMPUTED_VALUE"""),10.0)</f>
        <v>10</v>
      </c>
      <c r="K5218" s="4">
        <f>IFERROR(__xludf.DUMMYFUNCTION("""COMPUTED_VALUE"""),2023.0)</f>
        <v>2023</v>
      </c>
    </row>
    <row r="5219">
      <c r="A5219" s="1" t="s">
        <v>3208</v>
      </c>
      <c r="B5219" s="4" t="s">
        <v>36</v>
      </c>
      <c r="C5219" s="4" t="s">
        <v>24</v>
      </c>
      <c r="D5219" s="4" t="s">
        <v>30</v>
      </c>
      <c r="E5219" s="4">
        <v>3.0</v>
      </c>
      <c r="F5219" s="4">
        <v>5.0</v>
      </c>
      <c r="G5219" s="4">
        <v>15.0</v>
      </c>
      <c r="H5219" s="7">
        <v>45215.0</v>
      </c>
      <c r="I5219" s="4">
        <f>IFERROR(__xludf.DUMMYFUNCTION("SPLIT(H5219,""/"")"),16.0)</f>
        <v>16</v>
      </c>
      <c r="J5219" s="4">
        <f>IFERROR(__xludf.DUMMYFUNCTION("""COMPUTED_VALUE"""),10.0)</f>
        <v>10</v>
      </c>
      <c r="K5219" s="4">
        <f>IFERROR(__xludf.DUMMYFUNCTION("""COMPUTED_VALUE"""),2023.0)</f>
        <v>2023</v>
      </c>
    </row>
    <row r="5220">
      <c r="A5220" s="1" t="s">
        <v>4589</v>
      </c>
      <c r="B5220" s="4" t="s">
        <v>36</v>
      </c>
      <c r="C5220" s="4" t="s">
        <v>24</v>
      </c>
      <c r="D5220" s="4" t="s">
        <v>30</v>
      </c>
      <c r="E5220" s="4">
        <v>4.0</v>
      </c>
      <c r="F5220" s="4">
        <v>5.0</v>
      </c>
      <c r="G5220" s="4">
        <v>20.0</v>
      </c>
      <c r="H5220" s="7">
        <v>45216.0</v>
      </c>
      <c r="I5220" s="4">
        <f>IFERROR(__xludf.DUMMYFUNCTION("SPLIT(H5220,""/"")"),17.0)</f>
        <v>17</v>
      </c>
      <c r="J5220" s="4">
        <f>IFERROR(__xludf.DUMMYFUNCTION("""COMPUTED_VALUE"""),10.0)</f>
        <v>10</v>
      </c>
      <c r="K5220" s="4">
        <f>IFERROR(__xludf.DUMMYFUNCTION("""COMPUTED_VALUE"""),2023.0)</f>
        <v>2023</v>
      </c>
    </row>
    <row r="5221">
      <c r="A5221" s="1" t="s">
        <v>4092</v>
      </c>
      <c r="B5221" s="4" t="s">
        <v>36</v>
      </c>
      <c r="C5221" s="4" t="s">
        <v>30</v>
      </c>
      <c r="D5221" s="4" t="s">
        <v>28</v>
      </c>
      <c r="E5221" s="4">
        <v>5.0</v>
      </c>
      <c r="F5221" s="4">
        <v>5.0</v>
      </c>
      <c r="G5221" s="4">
        <v>25.0</v>
      </c>
      <c r="H5221" s="7">
        <v>45216.0</v>
      </c>
      <c r="I5221" s="4">
        <f>IFERROR(__xludf.DUMMYFUNCTION("SPLIT(H5221,""/"")"),17.0)</f>
        <v>17</v>
      </c>
      <c r="J5221" s="4">
        <f>IFERROR(__xludf.DUMMYFUNCTION("""COMPUTED_VALUE"""),10.0)</f>
        <v>10</v>
      </c>
      <c r="K5221" s="4">
        <f>IFERROR(__xludf.DUMMYFUNCTION("""COMPUTED_VALUE"""),2023.0)</f>
        <v>2023</v>
      </c>
    </row>
    <row r="5222">
      <c r="A5222" s="1" t="s">
        <v>2519</v>
      </c>
      <c r="B5222" s="4" t="s">
        <v>36</v>
      </c>
      <c r="C5222" s="4" t="s">
        <v>30</v>
      </c>
      <c r="D5222" s="4" t="s">
        <v>28</v>
      </c>
      <c r="E5222" s="4">
        <v>5.0</v>
      </c>
      <c r="F5222" s="4">
        <v>5.0</v>
      </c>
      <c r="G5222" s="4">
        <v>25.0</v>
      </c>
      <c r="H5222" s="7">
        <v>45217.0</v>
      </c>
      <c r="I5222" s="4">
        <f>IFERROR(__xludf.DUMMYFUNCTION("SPLIT(H5222,""/"")"),18.0)</f>
        <v>18</v>
      </c>
      <c r="J5222" s="4">
        <f>IFERROR(__xludf.DUMMYFUNCTION("""COMPUTED_VALUE"""),10.0)</f>
        <v>10</v>
      </c>
      <c r="K5222" s="4">
        <f>IFERROR(__xludf.DUMMYFUNCTION("""COMPUTED_VALUE"""),2023.0)</f>
        <v>2023</v>
      </c>
    </row>
    <row r="5223">
      <c r="A5223" s="1" t="s">
        <v>566</v>
      </c>
      <c r="B5223" s="4" t="s">
        <v>36</v>
      </c>
      <c r="C5223" s="4" t="s">
        <v>30</v>
      </c>
      <c r="D5223" s="4" t="s">
        <v>39</v>
      </c>
      <c r="E5223" s="4">
        <v>4.0</v>
      </c>
      <c r="F5223" s="4">
        <v>5.0</v>
      </c>
      <c r="G5223" s="4">
        <v>20.0</v>
      </c>
      <c r="H5223" s="7">
        <v>45217.0</v>
      </c>
      <c r="I5223" s="4">
        <f>IFERROR(__xludf.DUMMYFUNCTION("SPLIT(H5223,""/"")"),18.0)</f>
        <v>18</v>
      </c>
      <c r="J5223" s="4">
        <f>IFERROR(__xludf.DUMMYFUNCTION("""COMPUTED_VALUE"""),10.0)</f>
        <v>10</v>
      </c>
      <c r="K5223" s="4">
        <f>IFERROR(__xludf.DUMMYFUNCTION("""COMPUTED_VALUE"""),2023.0)</f>
        <v>2023</v>
      </c>
    </row>
    <row r="5224">
      <c r="A5224" s="1" t="s">
        <v>642</v>
      </c>
      <c r="B5224" s="4" t="s">
        <v>36</v>
      </c>
      <c r="C5224" s="4" t="s">
        <v>29</v>
      </c>
      <c r="D5224" s="4" t="s">
        <v>39</v>
      </c>
      <c r="E5224" s="4">
        <v>4.0</v>
      </c>
      <c r="F5224" s="4">
        <v>5.0</v>
      </c>
      <c r="G5224" s="4">
        <v>20.0</v>
      </c>
      <c r="H5224" s="7">
        <v>45218.0</v>
      </c>
      <c r="I5224" s="4">
        <f>IFERROR(__xludf.DUMMYFUNCTION("SPLIT(H5224,""/"")"),19.0)</f>
        <v>19</v>
      </c>
      <c r="J5224" s="4">
        <f>IFERROR(__xludf.DUMMYFUNCTION("""COMPUTED_VALUE"""),10.0)</f>
        <v>10</v>
      </c>
      <c r="K5224" s="4">
        <f>IFERROR(__xludf.DUMMYFUNCTION("""COMPUTED_VALUE"""),2023.0)</f>
        <v>2023</v>
      </c>
    </row>
    <row r="5225">
      <c r="A5225" s="1" t="s">
        <v>3781</v>
      </c>
      <c r="B5225" s="4" t="s">
        <v>36</v>
      </c>
      <c r="C5225" s="4" t="s">
        <v>30</v>
      </c>
      <c r="D5225" s="4" t="s">
        <v>30</v>
      </c>
      <c r="E5225" s="4">
        <v>5.0</v>
      </c>
      <c r="F5225" s="4">
        <v>5.0</v>
      </c>
      <c r="G5225" s="4">
        <v>25.0</v>
      </c>
      <c r="H5225" s="7">
        <v>45218.0</v>
      </c>
      <c r="I5225" s="4">
        <f>IFERROR(__xludf.DUMMYFUNCTION("SPLIT(H5225,""/"")"),19.0)</f>
        <v>19</v>
      </c>
      <c r="J5225" s="4">
        <f>IFERROR(__xludf.DUMMYFUNCTION("""COMPUTED_VALUE"""),10.0)</f>
        <v>10</v>
      </c>
      <c r="K5225" s="4">
        <f>IFERROR(__xludf.DUMMYFUNCTION("""COMPUTED_VALUE"""),2023.0)</f>
        <v>2023</v>
      </c>
    </row>
    <row r="5226">
      <c r="A5226" s="1" t="s">
        <v>3731</v>
      </c>
      <c r="B5226" s="4" t="s">
        <v>36</v>
      </c>
      <c r="C5226" s="4" t="s">
        <v>29</v>
      </c>
      <c r="D5226" s="4" t="s">
        <v>28</v>
      </c>
      <c r="E5226" s="4">
        <v>4.0</v>
      </c>
      <c r="F5226" s="4">
        <v>5.0</v>
      </c>
      <c r="G5226" s="4">
        <v>20.0</v>
      </c>
      <c r="H5226" s="7">
        <v>45218.0</v>
      </c>
      <c r="I5226" s="4">
        <f>IFERROR(__xludf.DUMMYFUNCTION("SPLIT(H5226,""/"")"),19.0)</f>
        <v>19</v>
      </c>
      <c r="J5226" s="4">
        <f>IFERROR(__xludf.DUMMYFUNCTION("""COMPUTED_VALUE"""),10.0)</f>
        <v>10</v>
      </c>
      <c r="K5226" s="4">
        <f>IFERROR(__xludf.DUMMYFUNCTION("""COMPUTED_VALUE"""),2023.0)</f>
        <v>2023</v>
      </c>
    </row>
    <row r="5227">
      <c r="A5227" s="1" t="s">
        <v>7276</v>
      </c>
      <c r="B5227" s="4" t="s">
        <v>36</v>
      </c>
      <c r="C5227" s="4" t="s">
        <v>29</v>
      </c>
      <c r="D5227" s="4" t="s">
        <v>39</v>
      </c>
      <c r="E5227" s="4">
        <v>3.0</v>
      </c>
      <c r="F5227" s="4">
        <v>5.0</v>
      </c>
      <c r="G5227" s="4">
        <v>15.0</v>
      </c>
      <c r="H5227" s="7">
        <v>45218.0</v>
      </c>
      <c r="I5227" s="4">
        <f>IFERROR(__xludf.DUMMYFUNCTION("SPLIT(H5227,""/"")"),19.0)</f>
        <v>19</v>
      </c>
      <c r="J5227" s="4">
        <f>IFERROR(__xludf.DUMMYFUNCTION("""COMPUTED_VALUE"""),10.0)</f>
        <v>10</v>
      </c>
      <c r="K5227" s="4">
        <f>IFERROR(__xludf.DUMMYFUNCTION("""COMPUTED_VALUE"""),2023.0)</f>
        <v>2023</v>
      </c>
    </row>
    <row r="5228">
      <c r="A5228" s="1" t="s">
        <v>9918</v>
      </c>
      <c r="B5228" s="4" t="s">
        <v>36</v>
      </c>
      <c r="C5228" s="4" t="s">
        <v>29</v>
      </c>
      <c r="D5228" s="4" t="s">
        <v>39</v>
      </c>
      <c r="E5228" s="4">
        <v>5.0</v>
      </c>
      <c r="F5228" s="4">
        <v>5.0</v>
      </c>
      <c r="G5228" s="4">
        <v>25.0</v>
      </c>
      <c r="H5228" s="7">
        <v>45218.0</v>
      </c>
      <c r="I5228" s="4">
        <f>IFERROR(__xludf.DUMMYFUNCTION("SPLIT(H5228,""/"")"),19.0)</f>
        <v>19</v>
      </c>
      <c r="J5228" s="4">
        <f>IFERROR(__xludf.DUMMYFUNCTION("""COMPUTED_VALUE"""),10.0)</f>
        <v>10</v>
      </c>
      <c r="K5228" s="4">
        <f>IFERROR(__xludf.DUMMYFUNCTION("""COMPUTED_VALUE"""),2023.0)</f>
        <v>2023</v>
      </c>
    </row>
    <row r="5229">
      <c r="A5229" s="1" t="s">
        <v>4983</v>
      </c>
      <c r="B5229" s="4" t="s">
        <v>36</v>
      </c>
      <c r="C5229" s="4" t="s">
        <v>30</v>
      </c>
      <c r="D5229" s="4" t="s">
        <v>28</v>
      </c>
      <c r="E5229" s="4">
        <v>1.0</v>
      </c>
      <c r="F5229" s="4">
        <v>5.0</v>
      </c>
      <c r="G5229" s="4">
        <v>5.0</v>
      </c>
      <c r="H5229" s="7">
        <v>45218.0</v>
      </c>
      <c r="I5229" s="4">
        <f>IFERROR(__xludf.DUMMYFUNCTION("SPLIT(H5229,""/"")"),19.0)</f>
        <v>19</v>
      </c>
      <c r="J5229" s="4">
        <f>IFERROR(__xludf.DUMMYFUNCTION("""COMPUTED_VALUE"""),10.0)</f>
        <v>10</v>
      </c>
      <c r="K5229" s="4">
        <f>IFERROR(__xludf.DUMMYFUNCTION("""COMPUTED_VALUE"""),2023.0)</f>
        <v>2023</v>
      </c>
    </row>
    <row r="5230">
      <c r="A5230" s="1" t="s">
        <v>2814</v>
      </c>
      <c r="B5230" s="4" t="s">
        <v>36</v>
      </c>
      <c r="C5230" s="4" t="s">
        <v>29</v>
      </c>
      <c r="D5230" s="4" t="s">
        <v>23</v>
      </c>
      <c r="E5230" s="4">
        <v>3.0</v>
      </c>
      <c r="F5230" s="4">
        <v>5.0</v>
      </c>
      <c r="G5230" s="4">
        <v>15.0</v>
      </c>
      <c r="H5230" s="7">
        <v>45219.0</v>
      </c>
      <c r="I5230" s="4">
        <f>IFERROR(__xludf.DUMMYFUNCTION("SPLIT(H5230,""/"")"),20.0)</f>
        <v>20</v>
      </c>
      <c r="J5230" s="4">
        <f>IFERROR(__xludf.DUMMYFUNCTION("""COMPUTED_VALUE"""),10.0)</f>
        <v>10</v>
      </c>
      <c r="K5230" s="4">
        <f>IFERROR(__xludf.DUMMYFUNCTION("""COMPUTED_VALUE"""),2023.0)</f>
        <v>2023</v>
      </c>
    </row>
    <row r="5231">
      <c r="A5231" s="1" t="s">
        <v>7960</v>
      </c>
      <c r="B5231" s="4" t="s">
        <v>36</v>
      </c>
      <c r="C5231" s="4" t="s">
        <v>30</v>
      </c>
      <c r="D5231" s="4" t="s">
        <v>39</v>
      </c>
      <c r="E5231" s="4">
        <v>2.0</v>
      </c>
      <c r="F5231" s="4">
        <v>5.0</v>
      </c>
      <c r="G5231" s="4">
        <v>10.0</v>
      </c>
      <c r="H5231" s="7">
        <v>45219.0</v>
      </c>
      <c r="I5231" s="4">
        <f>IFERROR(__xludf.DUMMYFUNCTION("SPLIT(H5231,""/"")"),20.0)</f>
        <v>20</v>
      </c>
      <c r="J5231" s="4">
        <f>IFERROR(__xludf.DUMMYFUNCTION("""COMPUTED_VALUE"""),10.0)</f>
        <v>10</v>
      </c>
      <c r="K5231" s="4">
        <f>IFERROR(__xludf.DUMMYFUNCTION("""COMPUTED_VALUE"""),2023.0)</f>
        <v>2023</v>
      </c>
    </row>
    <row r="5232">
      <c r="A5232" s="1" t="s">
        <v>621</v>
      </c>
      <c r="B5232" s="4" t="s">
        <v>36</v>
      </c>
      <c r="C5232" s="4" t="s">
        <v>24</v>
      </c>
      <c r="D5232" s="4" t="s">
        <v>28</v>
      </c>
      <c r="E5232" s="4">
        <v>1.0</v>
      </c>
      <c r="F5232" s="4">
        <v>5.0</v>
      </c>
      <c r="G5232" s="4">
        <v>5.0</v>
      </c>
      <c r="H5232" s="7">
        <v>45219.0</v>
      </c>
      <c r="I5232" s="4">
        <f>IFERROR(__xludf.DUMMYFUNCTION("SPLIT(H5232,""/"")"),20.0)</f>
        <v>20</v>
      </c>
      <c r="J5232" s="4">
        <f>IFERROR(__xludf.DUMMYFUNCTION("""COMPUTED_VALUE"""),10.0)</f>
        <v>10</v>
      </c>
      <c r="K5232" s="4">
        <f>IFERROR(__xludf.DUMMYFUNCTION("""COMPUTED_VALUE"""),2023.0)</f>
        <v>2023</v>
      </c>
    </row>
    <row r="5233">
      <c r="A5233" s="1" t="s">
        <v>1125</v>
      </c>
      <c r="B5233" s="4" t="s">
        <v>36</v>
      </c>
      <c r="C5233" s="4" t="s">
        <v>30</v>
      </c>
      <c r="D5233" s="4" t="s">
        <v>30</v>
      </c>
      <c r="E5233" s="4">
        <v>1.0</v>
      </c>
      <c r="F5233" s="4">
        <v>5.0</v>
      </c>
      <c r="G5233" s="4">
        <v>5.0</v>
      </c>
      <c r="H5233" s="7">
        <v>45219.0</v>
      </c>
      <c r="I5233" s="4">
        <f>IFERROR(__xludf.DUMMYFUNCTION("SPLIT(H5233,""/"")"),20.0)</f>
        <v>20</v>
      </c>
      <c r="J5233" s="4">
        <f>IFERROR(__xludf.DUMMYFUNCTION("""COMPUTED_VALUE"""),10.0)</f>
        <v>10</v>
      </c>
      <c r="K5233" s="4">
        <f>IFERROR(__xludf.DUMMYFUNCTION("""COMPUTED_VALUE"""),2023.0)</f>
        <v>2023</v>
      </c>
    </row>
    <row r="5234">
      <c r="A5234" s="1" t="s">
        <v>5768</v>
      </c>
      <c r="B5234" s="4" t="s">
        <v>36</v>
      </c>
      <c r="C5234" s="4" t="s">
        <v>24</v>
      </c>
      <c r="D5234" s="4" t="s">
        <v>39</v>
      </c>
      <c r="E5234" s="4">
        <v>4.0</v>
      </c>
      <c r="F5234" s="4">
        <v>5.0</v>
      </c>
      <c r="G5234" s="4">
        <v>20.0</v>
      </c>
      <c r="H5234" s="7">
        <v>45220.0</v>
      </c>
      <c r="I5234" s="4">
        <f>IFERROR(__xludf.DUMMYFUNCTION("SPLIT(H5234,""/"")"),21.0)</f>
        <v>21</v>
      </c>
      <c r="J5234" s="4">
        <f>IFERROR(__xludf.DUMMYFUNCTION("""COMPUTED_VALUE"""),10.0)</f>
        <v>10</v>
      </c>
      <c r="K5234" s="4">
        <f>IFERROR(__xludf.DUMMYFUNCTION("""COMPUTED_VALUE"""),2023.0)</f>
        <v>2023</v>
      </c>
    </row>
    <row r="5235">
      <c r="A5235" s="1" t="s">
        <v>8949</v>
      </c>
      <c r="B5235" s="4" t="s">
        <v>36</v>
      </c>
      <c r="C5235" s="4" t="s">
        <v>24</v>
      </c>
      <c r="D5235" s="4" t="s">
        <v>23</v>
      </c>
      <c r="E5235" s="4">
        <v>3.0</v>
      </c>
      <c r="F5235" s="4">
        <v>5.0</v>
      </c>
      <c r="G5235" s="4">
        <v>15.0</v>
      </c>
      <c r="H5235" s="7">
        <v>45221.0</v>
      </c>
      <c r="I5235" s="4">
        <f>IFERROR(__xludf.DUMMYFUNCTION("SPLIT(H5235,""/"")"),22.0)</f>
        <v>22</v>
      </c>
      <c r="J5235" s="4">
        <f>IFERROR(__xludf.DUMMYFUNCTION("""COMPUTED_VALUE"""),10.0)</f>
        <v>10</v>
      </c>
      <c r="K5235" s="4">
        <f>IFERROR(__xludf.DUMMYFUNCTION("""COMPUTED_VALUE"""),2023.0)</f>
        <v>2023</v>
      </c>
    </row>
    <row r="5236">
      <c r="A5236" s="1" t="s">
        <v>3595</v>
      </c>
      <c r="B5236" s="4" t="s">
        <v>36</v>
      </c>
      <c r="C5236" s="4" t="s">
        <v>29</v>
      </c>
      <c r="D5236" s="4" t="s">
        <v>39</v>
      </c>
      <c r="E5236" s="4">
        <v>3.0</v>
      </c>
      <c r="F5236" s="4">
        <v>5.0</v>
      </c>
      <c r="G5236" s="4">
        <v>15.0</v>
      </c>
      <c r="H5236" s="7">
        <v>45221.0</v>
      </c>
      <c r="I5236" s="4">
        <f>IFERROR(__xludf.DUMMYFUNCTION("SPLIT(H5236,""/"")"),22.0)</f>
        <v>22</v>
      </c>
      <c r="J5236" s="4">
        <f>IFERROR(__xludf.DUMMYFUNCTION("""COMPUTED_VALUE"""),10.0)</f>
        <v>10</v>
      </c>
      <c r="K5236" s="4">
        <f>IFERROR(__xludf.DUMMYFUNCTION("""COMPUTED_VALUE"""),2023.0)</f>
        <v>2023</v>
      </c>
    </row>
    <row r="5237">
      <c r="A5237" s="1" t="s">
        <v>5636</v>
      </c>
      <c r="B5237" s="4" t="s">
        <v>36</v>
      </c>
      <c r="C5237" s="4" t="s">
        <v>30</v>
      </c>
      <c r="D5237" s="4" t="s">
        <v>30</v>
      </c>
      <c r="E5237" s="4">
        <v>3.0</v>
      </c>
      <c r="F5237" s="4">
        <v>5.0</v>
      </c>
      <c r="G5237" s="4">
        <v>15.0</v>
      </c>
      <c r="H5237" s="7">
        <v>45221.0</v>
      </c>
      <c r="I5237" s="4">
        <f>IFERROR(__xludf.DUMMYFUNCTION("SPLIT(H5237,""/"")"),22.0)</f>
        <v>22</v>
      </c>
      <c r="J5237" s="4">
        <f>IFERROR(__xludf.DUMMYFUNCTION("""COMPUTED_VALUE"""),10.0)</f>
        <v>10</v>
      </c>
      <c r="K5237" s="4">
        <f>IFERROR(__xludf.DUMMYFUNCTION("""COMPUTED_VALUE"""),2023.0)</f>
        <v>2023</v>
      </c>
    </row>
    <row r="5238">
      <c r="A5238" s="1" t="s">
        <v>7038</v>
      </c>
      <c r="B5238" s="4" t="s">
        <v>36</v>
      </c>
      <c r="C5238" s="4" t="s">
        <v>30</v>
      </c>
      <c r="D5238" s="4" t="s">
        <v>28</v>
      </c>
      <c r="E5238" s="4">
        <v>3.0</v>
      </c>
      <c r="F5238" s="4">
        <v>5.0</v>
      </c>
      <c r="G5238" s="4">
        <v>15.0</v>
      </c>
      <c r="H5238" s="7">
        <v>45222.0</v>
      </c>
      <c r="I5238" s="4">
        <f>IFERROR(__xludf.DUMMYFUNCTION("SPLIT(H5238,""/"")"),23.0)</f>
        <v>23</v>
      </c>
      <c r="J5238" s="4">
        <f>IFERROR(__xludf.DUMMYFUNCTION("""COMPUTED_VALUE"""),10.0)</f>
        <v>10</v>
      </c>
      <c r="K5238" s="4">
        <f>IFERROR(__xludf.DUMMYFUNCTION("""COMPUTED_VALUE"""),2023.0)</f>
        <v>2023</v>
      </c>
    </row>
    <row r="5239">
      <c r="A5239" s="1" t="s">
        <v>1306</v>
      </c>
      <c r="B5239" s="4" t="s">
        <v>36</v>
      </c>
      <c r="C5239" s="4" t="s">
        <v>30</v>
      </c>
      <c r="D5239" s="4" t="s">
        <v>30</v>
      </c>
      <c r="E5239" s="4">
        <v>1.0</v>
      </c>
      <c r="F5239" s="4">
        <v>5.0</v>
      </c>
      <c r="G5239" s="4">
        <v>5.0</v>
      </c>
      <c r="H5239" s="7">
        <v>45222.0</v>
      </c>
      <c r="I5239" s="4">
        <f>IFERROR(__xludf.DUMMYFUNCTION("SPLIT(H5239,""/"")"),23.0)</f>
        <v>23</v>
      </c>
      <c r="J5239" s="4">
        <f>IFERROR(__xludf.DUMMYFUNCTION("""COMPUTED_VALUE"""),10.0)</f>
        <v>10</v>
      </c>
      <c r="K5239" s="4">
        <f>IFERROR(__xludf.DUMMYFUNCTION("""COMPUTED_VALUE"""),2023.0)</f>
        <v>2023</v>
      </c>
    </row>
    <row r="5240">
      <c r="A5240" s="1" t="s">
        <v>1444</v>
      </c>
      <c r="B5240" s="4" t="s">
        <v>36</v>
      </c>
      <c r="C5240" s="4" t="s">
        <v>30</v>
      </c>
      <c r="D5240" s="4" t="s">
        <v>39</v>
      </c>
      <c r="E5240" s="4">
        <v>1.0</v>
      </c>
      <c r="F5240" s="4">
        <v>5.0</v>
      </c>
      <c r="G5240" s="4">
        <v>5.0</v>
      </c>
      <c r="H5240" s="7">
        <v>45222.0</v>
      </c>
      <c r="I5240" s="4">
        <f>IFERROR(__xludf.DUMMYFUNCTION("SPLIT(H5240,""/"")"),23.0)</f>
        <v>23</v>
      </c>
      <c r="J5240" s="4">
        <f>IFERROR(__xludf.DUMMYFUNCTION("""COMPUTED_VALUE"""),10.0)</f>
        <v>10</v>
      </c>
      <c r="K5240" s="4">
        <f>IFERROR(__xludf.DUMMYFUNCTION("""COMPUTED_VALUE"""),2023.0)</f>
        <v>2023</v>
      </c>
    </row>
    <row r="5241">
      <c r="A5241" s="1" t="s">
        <v>6435</v>
      </c>
      <c r="B5241" s="4" t="s">
        <v>36</v>
      </c>
      <c r="C5241" s="4" t="s">
        <v>29</v>
      </c>
      <c r="D5241" s="4" t="s">
        <v>30</v>
      </c>
      <c r="E5241" s="4">
        <v>1.0</v>
      </c>
      <c r="F5241" s="4">
        <v>5.0</v>
      </c>
      <c r="G5241" s="4">
        <v>5.0</v>
      </c>
      <c r="H5241" s="7">
        <v>45222.0</v>
      </c>
      <c r="I5241" s="4">
        <f>IFERROR(__xludf.DUMMYFUNCTION("SPLIT(H5241,""/"")"),23.0)</f>
        <v>23</v>
      </c>
      <c r="J5241" s="4">
        <f>IFERROR(__xludf.DUMMYFUNCTION("""COMPUTED_VALUE"""),10.0)</f>
        <v>10</v>
      </c>
      <c r="K5241" s="4">
        <f>IFERROR(__xludf.DUMMYFUNCTION("""COMPUTED_VALUE"""),2023.0)</f>
        <v>2023</v>
      </c>
    </row>
    <row r="5242">
      <c r="A5242" s="1" t="s">
        <v>3311</v>
      </c>
      <c r="B5242" s="4" t="s">
        <v>36</v>
      </c>
      <c r="C5242" s="4" t="s">
        <v>24</v>
      </c>
      <c r="D5242" s="4" t="s">
        <v>28</v>
      </c>
      <c r="E5242" s="4">
        <v>5.0</v>
      </c>
      <c r="F5242" s="4">
        <v>5.0</v>
      </c>
      <c r="G5242" s="4">
        <v>25.0</v>
      </c>
      <c r="H5242" s="7">
        <v>45222.0</v>
      </c>
      <c r="I5242" s="4">
        <f>IFERROR(__xludf.DUMMYFUNCTION("SPLIT(H5242,""/"")"),23.0)</f>
        <v>23</v>
      </c>
      <c r="J5242" s="4">
        <f>IFERROR(__xludf.DUMMYFUNCTION("""COMPUTED_VALUE"""),10.0)</f>
        <v>10</v>
      </c>
      <c r="K5242" s="4">
        <f>IFERROR(__xludf.DUMMYFUNCTION("""COMPUTED_VALUE"""),2023.0)</f>
        <v>2023</v>
      </c>
    </row>
    <row r="5243">
      <c r="A5243" s="1" t="s">
        <v>5278</v>
      </c>
      <c r="B5243" s="4" t="s">
        <v>36</v>
      </c>
      <c r="C5243" s="4" t="s">
        <v>29</v>
      </c>
      <c r="D5243" s="4" t="s">
        <v>28</v>
      </c>
      <c r="E5243" s="4">
        <v>2.0</v>
      </c>
      <c r="F5243" s="4">
        <v>5.0</v>
      </c>
      <c r="G5243" s="4">
        <v>10.0</v>
      </c>
      <c r="H5243" s="7">
        <v>45222.0</v>
      </c>
      <c r="I5243" s="4">
        <f>IFERROR(__xludf.DUMMYFUNCTION("SPLIT(H5243,""/"")"),23.0)</f>
        <v>23</v>
      </c>
      <c r="J5243" s="4">
        <f>IFERROR(__xludf.DUMMYFUNCTION("""COMPUTED_VALUE"""),10.0)</f>
        <v>10</v>
      </c>
      <c r="K5243" s="4">
        <f>IFERROR(__xludf.DUMMYFUNCTION("""COMPUTED_VALUE"""),2023.0)</f>
        <v>2023</v>
      </c>
    </row>
    <row r="5244">
      <c r="A5244" s="1" t="s">
        <v>3784</v>
      </c>
      <c r="B5244" s="4" t="s">
        <v>36</v>
      </c>
      <c r="C5244" s="4" t="s">
        <v>30</v>
      </c>
      <c r="D5244" s="4" t="s">
        <v>30</v>
      </c>
      <c r="E5244" s="4">
        <v>5.0</v>
      </c>
      <c r="F5244" s="4">
        <v>5.0</v>
      </c>
      <c r="G5244" s="4">
        <v>25.0</v>
      </c>
      <c r="H5244" s="7">
        <v>45222.0</v>
      </c>
      <c r="I5244" s="4">
        <f>IFERROR(__xludf.DUMMYFUNCTION("SPLIT(H5244,""/"")"),23.0)</f>
        <v>23</v>
      </c>
      <c r="J5244" s="4">
        <f>IFERROR(__xludf.DUMMYFUNCTION("""COMPUTED_VALUE"""),10.0)</f>
        <v>10</v>
      </c>
      <c r="K5244" s="4">
        <f>IFERROR(__xludf.DUMMYFUNCTION("""COMPUTED_VALUE"""),2023.0)</f>
        <v>2023</v>
      </c>
    </row>
    <row r="5245">
      <c r="A5245" s="1" t="s">
        <v>3439</v>
      </c>
      <c r="B5245" s="4" t="s">
        <v>36</v>
      </c>
      <c r="C5245" s="4" t="s">
        <v>30</v>
      </c>
      <c r="D5245" s="4" t="s">
        <v>30</v>
      </c>
      <c r="E5245" s="4">
        <v>1.0</v>
      </c>
      <c r="F5245" s="4">
        <v>5.0</v>
      </c>
      <c r="G5245" s="4">
        <v>5.0</v>
      </c>
      <c r="H5245" s="7">
        <v>45223.0</v>
      </c>
      <c r="I5245" s="4">
        <f>IFERROR(__xludf.DUMMYFUNCTION("SPLIT(H5245,""/"")"),24.0)</f>
        <v>24</v>
      </c>
      <c r="J5245" s="4">
        <f>IFERROR(__xludf.DUMMYFUNCTION("""COMPUTED_VALUE"""),10.0)</f>
        <v>10</v>
      </c>
      <c r="K5245" s="4">
        <f>IFERROR(__xludf.DUMMYFUNCTION("""COMPUTED_VALUE"""),2023.0)</f>
        <v>2023</v>
      </c>
    </row>
    <row r="5246">
      <c r="A5246" s="1" t="s">
        <v>7512</v>
      </c>
      <c r="B5246" s="4" t="s">
        <v>36</v>
      </c>
      <c r="C5246" s="4" t="s">
        <v>30</v>
      </c>
      <c r="D5246" s="4" t="s">
        <v>23</v>
      </c>
      <c r="E5246" s="4">
        <v>5.0</v>
      </c>
      <c r="F5246" s="4">
        <v>5.0</v>
      </c>
      <c r="G5246" s="4">
        <v>25.0</v>
      </c>
      <c r="H5246" s="7">
        <v>45224.0</v>
      </c>
      <c r="I5246" s="4">
        <f>IFERROR(__xludf.DUMMYFUNCTION("SPLIT(H5246,""/"")"),25.0)</f>
        <v>25</v>
      </c>
      <c r="J5246" s="4">
        <f>IFERROR(__xludf.DUMMYFUNCTION("""COMPUTED_VALUE"""),10.0)</f>
        <v>10</v>
      </c>
      <c r="K5246" s="4">
        <f>IFERROR(__xludf.DUMMYFUNCTION("""COMPUTED_VALUE"""),2023.0)</f>
        <v>2023</v>
      </c>
    </row>
    <row r="5247">
      <c r="A5247" s="1" t="s">
        <v>5457</v>
      </c>
      <c r="B5247" s="4" t="s">
        <v>36</v>
      </c>
      <c r="C5247" s="4" t="s">
        <v>24</v>
      </c>
      <c r="D5247" s="4" t="s">
        <v>23</v>
      </c>
      <c r="E5247" s="4">
        <v>3.0</v>
      </c>
      <c r="F5247" s="4">
        <v>5.0</v>
      </c>
      <c r="G5247" s="4">
        <v>15.0</v>
      </c>
      <c r="H5247" s="7">
        <v>45225.0</v>
      </c>
      <c r="I5247" s="4">
        <f>IFERROR(__xludf.DUMMYFUNCTION("SPLIT(H5247,""/"")"),26.0)</f>
        <v>26</v>
      </c>
      <c r="J5247" s="4">
        <f>IFERROR(__xludf.DUMMYFUNCTION("""COMPUTED_VALUE"""),10.0)</f>
        <v>10</v>
      </c>
      <c r="K5247" s="4">
        <f>IFERROR(__xludf.DUMMYFUNCTION("""COMPUTED_VALUE"""),2023.0)</f>
        <v>2023</v>
      </c>
    </row>
    <row r="5248">
      <c r="A5248" s="1" t="s">
        <v>3992</v>
      </c>
      <c r="B5248" s="4" t="s">
        <v>36</v>
      </c>
      <c r="C5248" s="4" t="s">
        <v>29</v>
      </c>
      <c r="D5248" s="4" t="s">
        <v>28</v>
      </c>
      <c r="E5248" s="4">
        <v>1.0</v>
      </c>
      <c r="F5248" s="4">
        <v>5.0</v>
      </c>
      <c r="G5248" s="4">
        <v>5.0</v>
      </c>
      <c r="H5248" s="7">
        <v>45225.0</v>
      </c>
      <c r="I5248" s="4">
        <f>IFERROR(__xludf.DUMMYFUNCTION("SPLIT(H5248,""/"")"),26.0)</f>
        <v>26</v>
      </c>
      <c r="J5248" s="4">
        <f>IFERROR(__xludf.DUMMYFUNCTION("""COMPUTED_VALUE"""),10.0)</f>
        <v>10</v>
      </c>
      <c r="K5248" s="4">
        <f>IFERROR(__xludf.DUMMYFUNCTION("""COMPUTED_VALUE"""),2023.0)</f>
        <v>2023</v>
      </c>
    </row>
    <row r="5249">
      <c r="A5249" s="1" t="s">
        <v>2541</v>
      </c>
      <c r="B5249" s="4" t="s">
        <v>36</v>
      </c>
      <c r="C5249" s="4" t="s">
        <v>30</v>
      </c>
      <c r="D5249" s="4" t="s">
        <v>30</v>
      </c>
      <c r="E5249" s="4">
        <v>5.0</v>
      </c>
      <c r="F5249" s="4">
        <v>5.0</v>
      </c>
      <c r="G5249" s="4">
        <v>25.0</v>
      </c>
      <c r="H5249" s="7">
        <v>45225.0</v>
      </c>
      <c r="I5249" s="4">
        <f>IFERROR(__xludf.DUMMYFUNCTION("SPLIT(H5249,""/"")"),26.0)</f>
        <v>26</v>
      </c>
      <c r="J5249" s="4">
        <f>IFERROR(__xludf.DUMMYFUNCTION("""COMPUTED_VALUE"""),10.0)</f>
        <v>10</v>
      </c>
      <c r="K5249" s="4">
        <f>IFERROR(__xludf.DUMMYFUNCTION("""COMPUTED_VALUE"""),2023.0)</f>
        <v>2023</v>
      </c>
    </row>
    <row r="5250">
      <c r="A5250" s="1" t="s">
        <v>5474</v>
      </c>
      <c r="B5250" s="4" t="s">
        <v>36</v>
      </c>
      <c r="C5250" s="4" t="s">
        <v>24</v>
      </c>
      <c r="D5250" s="4" t="s">
        <v>30</v>
      </c>
      <c r="E5250" s="4">
        <v>1.0</v>
      </c>
      <c r="F5250" s="4">
        <v>5.0</v>
      </c>
      <c r="G5250" s="4">
        <v>5.0</v>
      </c>
      <c r="H5250" s="7">
        <v>45225.0</v>
      </c>
      <c r="I5250" s="4">
        <f>IFERROR(__xludf.DUMMYFUNCTION("SPLIT(H5250,""/"")"),26.0)</f>
        <v>26</v>
      </c>
      <c r="J5250" s="4">
        <f>IFERROR(__xludf.DUMMYFUNCTION("""COMPUTED_VALUE"""),10.0)</f>
        <v>10</v>
      </c>
      <c r="K5250" s="4">
        <f>IFERROR(__xludf.DUMMYFUNCTION("""COMPUTED_VALUE"""),2023.0)</f>
        <v>2023</v>
      </c>
    </row>
    <row r="5251">
      <c r="A5251" s="1" t="s">
        <v>4678</v>
      </c>
      <c r="B5251" s="4" t="s">
        <v>36</v>
      </c>
      <c r="C5251" s="4" t="s">
        <v>24</v>
      </c>
      <c r="D5251" s="4" t="s">
        <v>39</v>
      </c>
      <c r="E5251" s="4">
        <v>5.0</v>
      </c>
      <c r="F5251" s="4">
        <v>5.0</v>
      </c>
      <c r="G5251" s="4">
        <v>25.0</v>
      </c>
      <c r="H5251" s="7">
        <v>45225.0</v>
      </c>
      <c r="I5251" s="4">
        <f>IFERROR(__xludf.DUMMYFUNCTION("SPLIT(H5251,""/"")"),26.0)</f>
        <v>26</v>
      </c>
      <c r="J5251" s="4">
        <f>IFERROR(__xludf.DUMMYFUNCTION("""COMPUTED_VALUE"""),10.0)</f>
        <v>10</v>
      </c>
      <c r="K5251" s="4">
        <f>IFERROR(__xludf.DUMMYFUNCTION("""COMPUTED_VALUE"""),2023.0)</f>
        <v>2023</v>
      </c>
    </row>
    <row r="5252">
      <c r="A5252" s="1" t="s">
        <v>1345</v>
      </c>
      <c r="B5252" s="4" t="s">
        <v>36</v>
      </c>
      <c r="C5252" s="4" t="s">
        <v>30</v>
      </c>
      <c r="D5252" s="4" t="s">
        <v>28</v>
      </c>
      <c r="E5252" s="4">
        <v>1.0</v>
      </c>
      <c r="F5252" s="4">
        <v>5.0</v>
      </c>
      <c r="G5252" s="4">
        <v>5.0</v>
      </c>
      <c r="H5252" s="7">
        <v>45225.0</v>
      </c>
      <c r="I5252" s="4">
        <f>IFERROR(__xludf.DUMMYFUNCTION("SPLIT(H5252,""/"")"),26.0)</f>
        <v>26</v>
      </c>
      <c r="J5252" s="4">
        <f>IFERROR(__xludf.DUMMYFUNCTION("""COMPUTED_VALUE"""),10.0)</f>
        <v>10</v>
      </c>
      <c r="K5252" s="4">
        <f>IFERROR(__xludf.DUMMYFUNCTION("""COMPUTED_VALUE"""),2023.0)</f>
        <v>2023</v>
      </c>
    </row>
    <row r="5253">
      <c r="A5253" s="1" t="s">
        <v>5486</v>
      </c>
      <c r="B5253" s="4" t="s">
        <v>36</v>
      </c>
      <c r="C5253" s="4" t="s">
        <v>24</v>
      </c>
      <c r="D5253" s="4" t="s">
        <v>39</v>
      </c>
      <c r="E5253" s="4">
        <v>2.0</v>
      </c>
      <c r="F5253" s="4">
        <v>5.0</v>
      </c>
      <c r="G5253" s="4">
        <v>10.0</v>
      </c>
      <c r="H5253" s="7">
        <v>45225.0</v>
      </c>
      <c r="I5253" s="4">
        <f>IFERROR(__xludf.DUMMYFUNCTION("SPLIT(H5253,""/"")"),26.0)</f>
        <v>26</v>
      </c>
      <c r="J5253" s="4">
        <f>IFERROR(__xludf.DUMMYFUNCTION("""COMPUTED_VALUE"""),10.0)</f>
        <v>10</v>
      </c>
      <c r="K5253" s="4">
        <f>IFERROR(__xludf.DUMMYFUNCTION("""COMPUTED_VALUE"""),2023.0)</f>
        <v>2023</v>
      </c>
    </row>
    <row r="5254">
      <c r="A5254" s="1" t="s">
        <v>5384</v>
      </c>
      <c r="B5254" s="4" t="s">
        <v>36</v>
      </c>
      <c r="C5254" s="4" t="s">
        <v>30</v>
      </c>
      <c r="D5254" s="4" t="s">
        <v>39</v>
      </c>
      <c r="E5254" s="4">
        <v>2.0</v>
      </c>
      <c r="F5254" s="4">
        <v>5.0</v>
      </c>
      <c r="G5254" s="4">
        <v>10.0</v>
      </c>
      <c r="H5254" s="7">
        <v>45226.0</v>
      </c>
      <c r="I5254" s="4">
        <f>IFERROR(__xludf.DUMMYFUNCTION("SPLIT(H5254,""/"")"),27.0)</f>
        <v>27</v>
      </c>
      <c r="J5254" s="4">
        <f>IFERROR(__xludf.DUMMYFUNCTION("""COMPUTED_VALUE"""),10.0)</f>
        <v>10</v>
      </c>
      <c r="K5254" s="4">
        <f>IFERROR(__xludf.DUMMYFUNCTION("""COMPUTED_VALUE"""),2023.0)</f>
        <v>2023</v>
      </c>
    </row>
    <row r="5255">
      <c r="A5255" s="1" t="s">
        <v>1637</v>
      </c>
      <c r="B5255" s="4" t="s">
        <v>36</v>
      </c>
      <c r="C5255" s="4" t="s">
        <v>29</v>
      </c>
      <c r="D5255" s="4" t="s">
        <v>28</v>
      </c>
      <c r="E5255" s="4">
        <v>4.0</v>
      </c>
      <c r="F5255" s="4">
        <v>5.0</v>
      </c>
      <c r="G5255" s="4">
        <v>20.0</v>
      </c>
      <c r="H5255" s="7">
        <v>45226.0</v>
      </c>
      <c r="I5255" s="4">
        <f>IFERROR(__xludf.DUMMYFUNCTION("SPLIT(H5255,""/"")"),27.0)</f>
        <v>27</v>
      </c>
      <c r="J5255" s="4">
        <f>IFERROR(__xludf.DUMMYFUNCTION("""COMPUTED_VALUE"""),10.0)</f>
        <v>10</v>
      </c>
      <c r="K5255" s="4">
        <f>IFERROR(__xludf.DUMMYFUNCTION("""COMPUTED_VALUE"""),2023.0)</f>
        <v>2023</v>
      </c>
    </row>
    <row r="5256">
      <c r="A5256" s="1" t="s">
        <v>107</v>
      </c>
      <c r="B5256" s="4" t="s">
        <v>36</v>
      </c>
      <c r="C5256" s="4" t="s">
        <v>29</v>
      </c>
      <c r="D5256" s="4" t="s">
        <v>30</v>
      </c>
      <c r="E5256" s="4">
        <v>2.0</v>
      </c>
      <c r="F5256" s="4">
        <v>5.0</v>
      </c>
      <c r="G5256" s="4">
        <v>10.0</v>
      </c>
      <c r="H5256" s="7">
        <v>45226.0</v>
      </c>
      <c r="I5256" s="4">
        <f>IFERROR(__xludf.DUMMYFUNCTION("SPLIT(H5256,""/"")"),27.0)</f>
        <v>27</v>
      </c>
      <c r="J5256" s="4">
        <f>IFERROR(__xludf.DUMMYFUNCTION("""COMPUTED_VALUE"""),10.0)</f>
        <v>10</v>
      </c>
      <c r="K5256" s="4">
        <f>IFERROR(__xludf.DUMMYFUNCTION("""COMPUTED_VALUE"""),2023.0)</f>
        <v>2023</v>
      </c>
    </row>
    <row r="5257">
      <c r="A5257" s="1" t="s">
        <v>3428</v>
      </c>
      <c r="B5257" s="4" t="s">
        <v>36</v>
      </c>
      <c r="C5257" s="4" t="s">
        <v>29</v>
      </c>
      <c r="D5257" s="4" t="s">
        <v>30</v>
      </c>
      <c r="E5257" s="4">
        <v>2.0</v>
      </c>
      <c r="F5257" s="4">
        <v>5.0</v>
      </c>
      <c r="G5257" s="4">
        <v>10.0</v>
      </c>
      <c r="H5257" s="7">
        <v>45226.0</v>
      </c>
      <c r="I5257" s="4">
        <f>IFERROR(__xludf.DUMMYFUNCTION("SPLIT(H5257,""/"")"),27.0)</f>
        <v>27</v>
      </c>
      <c r="J5257" s="4">
        <f>IFERROR(__xludf.DUMMYFUNCTION("""COMPUTED_VALUE"""),10.0)</f>
        <v>10</v>
      </c>
      <c r="K5257" s="4">
        <f>IFERROR(__xludf.DUMMYFUNCTION("""COMPUTED_VALUE"""),2023.0)</f>
        <v>2023</v>
      </c>
    </row>
    <row r="5258">
      <c r="A5258" s="1" t="s">
        <v>140</v>
      </c>
      <c r="B5258" s="4" t="s">
        <v>36</v>
      </c>
      <c r="C5258" s="4" t="s">
        <v>24</v>
      </c>
      <c r="D5258" s="4" t="s">
        <v>30</v>
      </c>
      <c r="E5258" s="4">
        <v>3.0</v>
      </c>
      <c r="F5258" s="4">
        <v>5.0</v>
      </c>
      <c r="G5258" s="4">
        <v>15.0</v>
      </c>
      <c r="H5258" s="7">
        <v>45227.0</v>
      </c>
      <c r="I5258" s="4">
        <f>IFERROR(__xludf.DUMMYFUNCTION("SPLIT(H5258,""/"")"),28.0)</f>
        <v>28</v>
      </c>
      <c r="J5258" s="4">
        <f>IFERROR(__xludf.DUMMYFUNCTION("""COMPUTED_VALUE"""),10.0)</f>
        <v>10</v>
      </c>
      <c r="K5258" s="4">
        <f>IFERROR(__xludf.DUMMYFUNCTION("""COMPUTED_VALUE"""),2023.0)</f>
        <v>2023</v>
      </c>
    </row>
    <row r="5259">
      <c r="A5259" s="1" t="s">
        <v>1963</v>
      </c>
      <c r="B5259" s="4" t="s">
        <v>36</v>
      </c>
      <c r="C5259" s="4" t="s">
        <v>24</v>
      </c>
      <c r="D5259" s="4" t="s">
        <v>39</v>
      </c>
      <c r="E5259" s="4">
        <v>1.0</v>
      </c>
      <c r="F5259" s="4">
        <v>5.0</v>
      </c>
      <c r="G5259" s="4">
        <v>5.0</v>
      </c>
      <c r="H5259" s="7">
        <v>45227.0</v>
      </c>
      <c r="I5259" s="4">
        <f>IFERROR(__xludf.DUMMYFUNCTION("SPLIT(H5259,""/"")"),28.0)</f>
        <v>28</v>
      </c>
      <c r="J5259" s="4">
        <f>IFERROR(__xludf.DUMMYFUNCTION("""COMPUTED_VALUE"""),10.0)</f>
        <v>10</v>
      </c>
      <c r="K5259" s="4">
        <f>IFERROR(__xludf.DUMMYFUNCTION("""COMPUTED_VALUE"""),2023.0)</f>
        <v>2023</v>
      </c>
    </row>
    <row r="5260">
      <c r="A5260" s="1" t="s">
        <v>3171</v>
      </c>
      <c r="B5260" s="4" t="s">
        <v>36</v>
      </c>
      <c r="C5260" s="4" t="s">
        <v>24</v>
      </c>
      <c r="D5260" s="4" t="s">
        <v>30</v>
      </c>
      <c r="E5260" s="4">
        <v>4.0</v>
      </c>
      <c r="F5260" s="4">
        <v>5.0</v>
      </c>
      <c r="G5260" s="4">
        <v>20.0</v>
      </c>
      <c r="H5260" s="7">
        <v>45228.0</v>
      </c>
      <c r="I5260" s="4">
        <f>IFERROR(__xludf.DUMMYFUNCTION("SPLIT(H5260,""/"")"),29.0)</f>
        <v>29</v>
      </c>
      <c r="J5260" s="4">
        <f>IFERROR(__xludf.DUMMYFUNCTION("""COMPUTED_VALUE"""),10.0)</f>
        <v>10</v>
      </c>
      <c r="K5260" s="4">
        <f>IFERROR(__xludf.DUMMYFUNCTION("""COMPUTED_VALUE"""),2023.0)</f>
        <v>2023</v>
      </c>
    </row>
    <row r="5261">
      <c r="A5261" s="1" t="s">
        <v>3235</v>
      </c>
      <c r="B5261" s="4" t="s">
        <v>36</v>
      </c>
      <c r="C5261" s="4" t="s">
        <v>24</v>
      </c>
      <c r="D5261" s="4" t="s">
        <v>28</v>
      </c>
      <c r="E5261" s="4">
        <v>2.0</v>
      </c>
      <c r="F5261" s="4">
        <v>5.0</v>
      </c>
      <c r="G5261" s="4">
        <v>10.0</v>
      </c>
      <c r="H5261" s="7">
        <v>45228.0</v>
      </c>
      <c r="I5261" s="4">
        <f>IFERROR(__xludf.DUMMYFUNCTION("SPLIT(H5261,""/"")"),29.0)</f>
        <v>29</v>
      </c>
      <c r="J5261" s="4">
        <f>IFERROR(__xludf.DUMMYFUNCTION("""COMPUTED_VALUE"""),10.0)</f>
        <v>10</v>
      </c>
      <c r="K5261" s="4">
        <f>IFERROR(__xludf.DUMMYFUNCTION("""COMPUTED_VALUE"""),2023.0)</f>
        <v>2023</v>
      </c>
    </row>
    <row r="5262">
      <c r="A5262" s="1" t="s">
        <v>9570</v>
      </c>
      <c r="B5262" s="4" t="s">
        <v>36</v>
      </c>
      <c r="C5262" s="4" t="s">
        <v>24</v>
      </c>
      <c r="D5262" s="4" t="s">
        <v>39</v>
      </c>
      <c r="E5262" s="4">
        <v>1.0</v>
      </c>
      <c r="F5262" s="4">
        <v>5.0</v>
      </c>
      <c r="G5262" s="4">
        <v>5.0</v>
      </c>
      <c r="H5262" s="7">
        <v>45228.0</v>
      </c>
      <c r="I5262" s="4">
        <f>IFERROR(__xludf.DUMMYFUNCTION("SPLIT(H5262,""/"")"),29.0)</f>
        <v>29</v>
      </c>
      <c r="J5262" s="4">
        <f>IFERROR(__xludf.DUMMYFUNCTION("""COMPUTED_VALUE"""),10.0)</f>
        <v>10</v>
      </c>
      <c r="K5262" s="4">
        <f>IFERROR(__xludf.DUMMYFUNCTION("""COMPUTED_VALUE"""),2023.0)</f>
        <v>2023</v>
      </c>
    </row>
    <row r="5263">
      <c r="A5263" s="1" t="s">
        <v>8919</v>
      </c>
      <c r="B5263" s="4" t="s">
        <v>36</v>
      </c>
      <c r="C5263" s="4" t="s">
        <v>30</v>
      </c>
      <c r="D5263" s="4" t="s">
        <v>28</v>
      </c>
      <c r="E5263" s="4">
        <v>5.0</v>
      </c>
      <c r="F5263" s="4">
        <v>5.0</v>
      </c>
      <c r="G5263" s="4">
        <v>25.0</v>
      </c>
      <c r="H5263" s="7">
        <v>45229.0</v>
      </c>
      <c r="I5263" s="4">
        <f>IFERROR(__xludf.DUMMYFUNCTION("SPLIT(H5263,""/"")"),30.0)</f>
        <v>30</v>
      </c>
      <c r="J5263" s="4">
        <f>IFERROR(__xludf.DUMMYFUNCTION("""COMPUTED_VALUE"""),10.0)</f>
        <v>10</v>
      </c>
      <c r="K5263" s="4">
        <f>IFERROR(__xludf.DUMMYFUNCTION("""COMPUTED_VALUE"""),2023.0)</f>
        <v>2023</v>
      </c>
    </row>
    <row r="5264">
      <c r="A5264" s="1" t="s">
        <v>2989</v>
      </c>
      <c r="B5264" s="4" t="s">
        <v>36</v>
      </c>
      <c r="C5264" s="4" t="s">
        <v>29</v>
      </c>
      <c r="D5264" s="4" t="s">
        <v>30</v>
      </c>
      <c r="E5264" s="4">
        <v>4.0</v>
      </c>
      <c r="F5264" s="4">
        <v>5.0</v>
      </c>
      <c r="G5264" s="4">
        <v>20.0</v>
      </c>
      <c r="H5264" s="7">
        <v>45230.0</v>
      </c>
      <c r="I5264" s="4">
        <f>IFERROR(__xludf.DUMMYFUNCTION("SPLIT(H5264,""/"")"),31.0)</f>
        <v>31</v>
      </c>
      <c r="J5264" s="4">
        <f>IFERROR(__xludf.DUMMYFUNCTION("""COMPUTED_VALUE"""),10.0)</f>
        <v>10</v>
      </c>
      <c r="K5264" s="4">
        <f>IFERROR(__xludf.DUMMYFUNCTION("""COMPUTED_VALUE"""),2023.0)</f>
        <v>2023</v>
      </c>
    </row>
    <row r="5265">
      <c r="A5265" s="1" t="s">
        <v>948</v>
      </c>
      <c r="B5265" s="4" t="s">
        <v>36</v>
      </c>
      <c r="C5265" s="4" t="s">
        <v>30</v>
      </c>
      <c r="D5265" s="4" t="s">
        <v>30</v>
      </c>
      <c r="E5265" s="4">
        <v>1.0</v>
      </c>
      <c r="F5265" s="4">
        <v>5.0</v>
      </c>
      <c r="G5265" s="4">
        <v>5.0</v>
      </c>
      <c r="H5265" s="7">
        <v>45230.0</v>
      </c>
      <c r="I5265" s="4">
        <f>IFERROR(__xludf.DUMMYFUNCTION("SPLIT(H5265,""/"")"),31.0)</f>
        <v>31</v>
      </c>
      <c r="J5265" s="4">
        <f>IFERROR(__xludf.DUMMYFUNCTION("""COMPUTED_VALUE"""),10.0)</f>
        <v>10</v>
      </c>
      <c r="K5265" s="4">
        <f>IFERROR(__xludf.DUMMYFUNCTION("""COMPUTED_VALUE"""),2023.0)</f>
        <v>2023</v>
      </c>
    </row>
    <row r="5266">
      <c r="A5266" s="1" t="s">
        <v>4941</v>
      </c>
      <c r="B5266" s="4" t="s">
        <v>36</v>
      </c>
      <c r="C5266" s="4" t="s">
        <v>30</v>
      </c>
      <c r="D5266" s="4" t="s">
        <v>30</v>
      </c>
      <c r="E5266" s="4">
        <v>5.0</v>
      </c>
      <c r="F5266" s="4">
        <v>5.0</v>
      </c>
      <c r="G5266" s="4">
        <v>25.0</v>
      </c>
      <c r="H5266" s="7">
        <v>45230.0</v>
      </c>
      <c r="I5266" s="4">
        <f>IFERROR(__xludf.DUMMYFUNCTION("SPLIT(H5266,""/"")"),31.0)</f>
        <v>31</v>
      </c>
      <c r="J5266" s="4">
        <f>IFERROR(__xludf.DUMMYFUNCTION("""COMPUTED_VALUE"""),10.0)</f>
        <v>10</v>
      </c>
      <c r="K5266" s="4">
        <f>IFERROR(__xludf.DUMMYFUNCTION("""COMPUTED_VALUE"""),2023.0)</f>
        <v>2023</v>
      </c>
    </row>
    <row r="5267">
      <c r="A5267" s="1" t="s">
        <v>8597</v>
      </c>
      <c r="B5267" s="4" t="s">
        <v>36</v>
      </c>
      <c r="C5267" s="4" t="s">
        <v>30</v>
      </c>
      <c r="D5267" s="4" t="s">
        <v>23</v>
      </c>
      <c r="E5267" s="4">
        <v>3.0</v>
      </c>
      <c r="F5267" s="4">
        <v>5.0</v>
      </c>
      <c r="G5267" s="4">
        <v>15.0</v>
      </c>
      <c r="H5267" s="5">
        <v>45231.0</v>
      </c>
      <c r="I5267" s="4">
        <f>IFERROR(__xludf.DUMMYFUNCTION("SPLIT(H5267,""/"")"),1.0)</f>
        <v>1</v>
      </c>
      <c r="J5267" s="4">
        <f>IFERROR(__xludf.DUMMYFUNCTION("""COMPUTED_VALUE"""),11.0)</f>
        <v>11</v>
      </c>
      <c r="K5267" s="4">
        <f>IFERROR(__xludf.DUMMYFUNCTION("""COMPUTED_VALUE"""),2023.0)</f>
        <v>2023</v>
      </c>
    </row>
    <row r="5268">
      <c r="A5268" s="1" t="s">
        <v>6165</v>
      </c>
      <c r="B5268" s="4" t="s">
        <v>36</v>
      </c>
      <c r="C5268" s="4" t="s">
        <v>30</v>
      </c>
      <c r="D5268" s="4" t="s">
        <v>23</v>
      </c>
      <c r="E5268" s="4">
        <v>2.0</v>
      </c>
      <c r="F5268" s="4">
        <v>5.0</v>
      </c>
      <c r="G5268" s="4">
        <v>10.0</v>
      </c>
      <c r="H5268" s="5">
        <v>45231.0</v>
      </c>
      <c r="I5268" s="4">
        <f>IFERROR(__xludf.DUMMYFUNCTION("SPLIT(H5268,""/"")"),1.0)</f>
        <v>1</v>
      </c>
      <c r="J5268" s="4">
        <f>IFERROR(__xludf.DUMMYFUNCTION("""COMPUTED_VALUE"""),11.0)</f>
        <v>11</v>
      </c>
      <c r="K5268" s="4">
        <f>IFERROR(__xludf.DUMMYFUNCTION("""COMPUTED_VALUE"""),2023.0)</f>
        <v>2023</v>
      </c>
    </row>
    <row r="5269">
      <c r="A5269" s="1" t="s">
        <v>4144</v>
      </c>
      <c r="B5269" s="4" t="s">
        <v>36</v>
      </c>
      <c r="C5269" s="4" t="s">
        <v>30</v>
      </c>
      <c r="D5269" s="4" t="s">
        <v>23</v>
      </c>
      <c r="E5269" s="4">
        <v>4.0</v>
      </c>
      <c r="F5269" s="4">
        <v>5.0</v>
      </c>
      <c r="G5269" s="4">
        <v>20.0</v>
      </c>
      <c r="H5269" s="5">
        <v>45231.0</v>
      </c>
      <c r="I5269" s="4">
        <f>IFERROR(__xludf.DUMMYFUNCTION("SPLIT(H5269,""/"")"),1.0)</f>
        <v>1</v>
      </c>
      <c r="J5269" s="4">
        <f>IFERROR(__xludf.DUMMYFUNCTION("""COMPUTED_VALUE"""),11.0)</f>
        <v>11</v>
      </c>
      <c r="K5269" s="4">
        <f>IFERROR(__xludf.DUMMYFUNCTION("""COMPUTED_VALUE"""),2023.0)</f>
        <v>2023</v>
      </c>
    </row>
    <row r="5270">
      <c r="A5270" s="1" t="s">
        <v>6452</v>
      </c>
      <c r="B5270" s="4" t="s">
        <v>36</v>
      </c>
      <c r="C5270" s="4" t="s">
        <v>24</v>
      </c>
      <c r="D5270" s="4" t="s">
        <v>28</v>
      </c>
      <c r="E5270" s="4">
        <v>4.0</v>
      </c>
      <c r="F5270" s="4">
        <v>5.0</v>
      </c>
      <c r="G5270" s="4">
        <v>20.0</v>
      </c>
      <c r="H5270" s="5">
        <v>45232.0</v>
      </c>
      <c r="I5270" s="4">
        <f>IFERROR(__xludf.DUMMYFUNCTION("SPLIT(H5270,""/"")"),2.0)</f>
        <v>2</v>
      </c>
      <c r="J5270" s="4">
        <f>IFERROR(__xludf.DUMMYFUNCTION("""COMPUTED_VALUE"""),11.0)</f>
        <v>11</v>
      </c>
      <c r="K5270" s="4">
        <f>IFERROR(__xludf.DUMMYFUNCTION("""COMPUTED_VALUE"""),2023.0)</f>
        <v>2023</v>
      </c>
    </row>
    <row r="5271">
      <c r="A5271" s="1" t="s">
        <v>634</v>
      </c>
      <c r="B5271" s="4" t="s">
        <v>36</v>
      </c>
      <c r="C5271" s="4" t="s">
        <v>24</v>
      </c>
      <c r="D5271" s="4" t="s">
        <v>30</v>
      </c>
      <c r="E5271" s="4">
        <v>4.0</v>
      </c>
      <c r="F5271" s="4">
        <v>5.0</v>
      </c>
      <c r="G5271" s="4">
        <v>20.0</v>
      </c>
      <c r="H5271" s="5">
        <v>45233.0</v>
      </c>
      <c r="I5271" s="4">
        <f>IFERROR(__xludf.DUMMYFUNCTION("SPLIT(H5271,""/"")"),3.0)</f>
        <v>3</v>
      </c>
      <c r="J5271" s="4">
        <f>IFERROR(__xludf.DUMMYFUNCTION("""COMPUTED_VALUE"""),11.0)</f>
        <v>11</v>
      </c>
      <c r="K5271" s="4">
        <f>IFERROR(__xludf.DUMMYFUNCTION("""COMPUTED_VALUE"""),2023.0)</f>
        <v>2023</v>
      </c>
    </row>
    <row r="5272">
      <c r="A5272" s="1" t="s">
        <v>2897</v>
      </c>
      <c r="B5272" s="4" t="s">
        <v>36</v>
      </c>
      <c r="C5272" s="4" t="s">
        <v>30</v>
      </c>
      <c r="D5272" s="4" t="s">
        <v>39</v>
      </c>
      <c r="E5272" s="4">
        <v>3.0</v>
      </c>
      <c r="F5272" s="4">
        <v>5.0</v>
      </c>
      <c r="G5272" s="4">
        <v>15.0</v>
      </c>
      <c r="H5272" s="5">
        <v>45234.0</v>
      </c>
      <c r="I5272" s="4">
        <f>IFERROR(__xludf.DUMMYFUNCTION("SPLIT(H5272,""/"")"),4.0)</f>
        <v>4</v>
      </c>
      <c r="J5272" s="4">
        <f>IFERROR(__xludf.DUMMYFUNCTION("""COMPUTED_VALUE"""),11.0)</f>
        <v>11</v>
      </c>
      <c r="K5272" s="4">
        <f>IFERROR(__xludf.DUMMYFUNCTION("""COMPUTED_VALUE"""),2023.0)</f>
        <v>2023</v>
      </c>
    </row>
    <row r="5273">
      <c r="A5273" s="1" t="s">
        <v>3183</v>
      </c>
      <c r="B5273" s="4" t="s">
        <v>36</v>
      </c>
      <c r="C5273" s="4" t="s">
        <v>30</v>
      </c>
      <c r="D5273" s="4" t="s">
        <v>30</v>
      </c>
      <c r="E5273" s="4">
        <v>5.0</v>
      </c>
      <c r="F5273" s="4">
        <v>5.0</v>
      </c>
      <c r="G5273" s="4">
        <v>25.0</v>
      </c>
      <c r="H5273" s="5">
        <v>45234.0</v>
      </c>
      <c r="I5273" s="4">
        <f>IFERROR(__xludf.DUMMYFUNCTION("SPLIT(H5273,""/"")"),4.0)</f>
        <v>4</v>
      </c>
      <c r="J5273" s="4">
        <f>IFERROR(__xludf.DUMMYFUNCTION("""COMPUTED_VALUE"""),11.0)</f>
        <v>11</v>
      </c>
      <c r="K5273" s="4">
        <f>IFERROR(__xludf.DUMMYFUNCTION("""COMPUTED_VALUE"""),2023.0)</f>
        <v>2023</v>
      </c>
    </row>
    <row r="5274">
      <c r="A5274" s="1" t="s">
        <v>3418</v>
      </c>
      <c r="B5274" s="4" t="s">
        <v>36</v>
      </c>
      <c r="C5274" s="4" t="s">
        <v>29</v>
      </c>
      <c r="D5274" s="4" t="s">
        <v>30</v>
      </c>
      <c r="E5274" s="4">
        <v>1.0</v>
      </c>
      <c r="F5274" s="4">
        <v>5.0</v>
      </c>
      <c r="G5274" s="4">
        <v>5.0</v>
      </c>
      <c r="H5274" s="5">
        <v>45234.0</v>
      </c>
      <c r="I5274" s="4">
        <f>IFERROR(__xludf.DUMMYFUNCTION("SPLIT(H5274,""/"")"),4.0)</f>
        <v>4</v>
      </c>
      <c r="J5274" s="4">
        <f>IFERROR(__xludf.DUMMYFUNCTION("""COMPUTED_VALUE"""),11.0)</f>
        <v>11</v>
      </c>
      <c r="K5274" s="4">
        <f>IFERROR(__xludf.DUMMYFUNCTION("""COMPUTED_VALUE"""),2023.0)</f>
        <v>2023</v>
      </c>
    </row>
    <row r="5275">
      <c r="A5275" s="1" t="s">
        <v>8883</v>
      </c>
      <c r="B5275" s="4" t="s">
        <v>36</v>
      </c>
      <c r="C5275" s="4" t="s">
        <v>29</v>
      </c>
      <c r="D5275" s="4" t="s">
        <v>39</v>
      </c>
      <c r="E5275" s="4">
        <v>1.0</v>
      </c>
      <c r="F5275" s="4">
        <v>5.0</v>
      </c>
      <c r="G5275" s="4">
        <v>5.0</v>
      </c>
      <c r="H5275" s="5">
        <v>45235.0</v>
      </c>
      <c r="I5275" s="4">
        <f>IFERROR(__xludf.DUMMYFUNCTION("SPLIT(H5275,""/"")"),5.0)</f>
        <v>5</v>
      </c>
      <c r="J5275" s="4">
        <f>IFERROR(__xludf.DUMMYFUNCTION("""COMPUTED_VALUE"""),11.0)</f>
        <v>11</v>
      </c>
      <c r="K5275" s="4">
        <f>IFERROR(__xludf.DUMMYFUNCTION("""COMPUTED_VALUE"""),2023.0)</f>
        <v>2023</v>
      </c>
    </row>
    <row r="5276">
      <c r="A5276" s="1" t="s">
        <v>5026</v>
      </c>
      <c r="B5276" s="4" t="s">
        <v>36</v>
      </c>
      <c r="C5276" s="4" t="s">
        <v>24</v>
      </c>
      <c r="D5276" s="4" t="s">
        <v>28</v>
      </c>
      <c r="E5276" s="4">
        <v>3.0</v>
      </c>
      <c r="F5276" s="4">
        <v>5.0</v>
      </c>
      <c r="G5276" s="4">
        <v>15.0</v>
      </c>
      <c r="H5276" s="5">
        <v>45236.0</v>
      </c>
      <c r="I5276" s="4">
        <f>IFERROR(__xludf.DUMMYFUNCTION("SPLIT(H5276,""/"")"),6.0)</f>
        <v>6</v>
      </c>
      <c r="J5276" s="4">
        <f>IFERROR(__xludf.DUMMYFUNCTION("""COMPUTED_VALUE"""),11.0)</f>
        <v>11</v>
      </c>
      <c r="K5276" s="4">
        <f>IFERROR(__xludf.DUMMYFUNCTION("""COMPUTED_VALUE"""),2023.0)</f>
        <v>2023</v>
      </c>
    </row>
    <row r="5277">
      <c r="A5277" s="1" t="s">
        <v>2228</v>
      </c>
      <c r="B5277" s="4" t="s">
        <v>36</v>
      </c>
      <c r="C5277" s="4" t="s">
        <v>30</v>
      </c>
      <c r="D5277" s="4" t="s">
        <v>23</v>
      </c>
      <c r="E5277" s="4">
        <v>5.0</v>
      </c>
      <c r="F5277" s="4">
        <v>5.0</v>
      </c>
      <c r="G5277" s="4">
        <v>25.0</v>
      </c>
      <c r="H5277" s="5">
        <v>45236.0</v>
      </c>
      <c r="I5277" s="4">
        <f>IFERROR(__xludf.DUMMYFUNCTION("SPLIT(H5277,""/"")"),6.0)</f>
        <v>6</v>
      </c>
      <c r="J5277" s="4">
        <f>IFERROR(__xludf.DUMMYFUNCTION("""COMPUTED_VALUE"""),11.0)</f>
        <v>11</v>
      </c>
      <c r="K5277" s="4">
        <f>IFERROR(__xludf.DUMMYFUNCTION("""COMPUTED_VALUE"""),2023.0)</f>
        <v>2023</v>
      </c>
    </row>
    <row r="5278">
      <c r="A5278" s="1" t="s">
        <v>344</v>
      </c>
      <c r="B5278" s="4" t="s">
        <v>36</v>
      </c>
      <c r="C5278" s="4" t="s">
        <v>30</v>
      </c>
      <c r="D5278" s="4" t="s">
        <v>28</v>
      </c>
      <c r="E5278" s="4">
        <v>3.0</v>
      </c>
      <c r="F5278" s="4">
        <v>5.0</v>
      </c>
      <c r="G5278" s="4">
        <v>15.0</v>
      </c>
      <c r="H5278" s="5">
        <v>45236.0</v>
      </c>
      <c r="I5278" s="4">
        <f>IFERROR(__xludf.DUMMYFUNCTION("SPLIT(H5278,""/"")"),6.0)</f>
        <v>6</v>
      </c>
      <c r="J5278" s="4">
        <f>IFERROR(__xludf.DUMMYFUNCTION("""COMPUTED_VALUE"""),11.0)</f>
        <v>11</v>
      </c>
      <c r="K5278" s="4">
        <f>IFERROR(__xludf.DUMMYFUNCTION("""COMPUTED_VALUE"""),2023.0)</f>
        <v>2023</v>
      </c>
    </row>
    <row r="5279">
      <c r="A5279" s="1" t="s">
        <v>8835</v>
      </c>
      <c r="B5279" s="4" t="s">
        <v>36</v>
      </c>
      <c r="C5279" s="4" t="s">
        <v>29</v>
      </c>
      <c r="D5279" s="4" t="s">
        <v>28</v>
      </c>
      <c r="E5279" s="4">
        <v>1.0</v>
      </c>
      <c r="F5279" s="4">
        <v>5.0</v>
      </c>
      <c r="G5279" s="4">
        <v>5.0</v>
      </c>
      <c r="H5279" s="5">
        <v>45236.0</v>
      </c>
      <c r="I5279" s="4">
        <f>IFERROR(__xludf.DUMMYFUNCTION("SPLIT(H5279,""/"")"),6.0)</f>
        <v>6</v>
      </c>
      <c r="J5279" s="4">
        <f>IFERROR(__xludf.DUMMYFUNCTION("""COMPUTED_VALUE"""),11.0)</f>
        <v>11</v>
      </c>
      <c r="K5279" s="4">
        <f>IFERROR(__xludf.DUMMYFUNCTION("""COMPUTED_VALUE"""),2023.0)</f>
        <v>2023</v>
      </c>
    </row>
    <row r="5280">
      <c r="A5280" s="1" t="s">
        <v>9533</v>
      </c>
      <c r="B5280" s="4" t="s">
        <v>36</v>
      </c>
      <c r="C5280" s="4" t="s">
        <v>24</v>
      </c>
      <c r="D5280" s="4" t="s">
        <v>39</v>
      </c>
      <c r="E5280" s="4">
        <v>3.0</v>
      </c>
      <c r="F5280" s="4">
        <v>5.0</v>
      </c>
      <c r="G5280" s="4">
        <v>15.0</v>
      </c>
      <c r="H5280" s="5">
        <v>45236.0</v>
      </c>
      <c r="I5280" s="4">
        <f>IFERROR(__xludf.DUMMYFUNCTION("SPLIT(H5280,""/"")"),6.0)</f>
        <v>6</v>
      </c>
      <c r="J5280" s="4">
        <f>IFERROR(__xludf.DUMMYFUNCTION("""COMPUTED_VALUE"""),11.0)</f>
        <v>11</v>
      </c>
      <c r="K5280" s="4">
        <f>IFERROR(__xludf.DUMMYFUNCTION("""COMPUTED_VALUE"""),2023.0)</f>
        <v>2023</v>
      </c>
    </row>
    <row r="5281">
      <c r="A5281" s="1" t="s">
        <v>8506</v>
      </c>
      <c r="B5281" s="4" t="s">
        <v>36</v>
      </c>
      <c r="C5281" s="4" t="s">
        <v>24</v>
      </c>
      <c r="D5281" s="4" t="s">
        <v>39</v>
      </c>
      <c r="E5281" s="4">
        <v>2.0</v>
      </c>
      <c r="F5281" s="4">
        <v>5.0</v>
      </c>
      <c r="G5281" s="4">
        <v>10.0</v>
      </c>
      <c r="H5281" s="5">
        <v>45236.0</v>
      </c>
      <c r="I5281" s="4">
        <f>IFERROR(__xludf.DUMMYFUNCTION("SPLIT(H5281,""/"")"),6.0)</f>
        <v>6</v>
      </c>
      <c r="J5281" s="4">
        <f>IFERROR(__xludf.DUMMYFUNCTION("""COMPUTED_VALUE"""),11.0)</f>
        <v>11</v>
      </c>
      <c r="K5281" s="4">
        <f>IFERROR(__xludf.DUMMYFUNCTION("""COMPUTED_VALUE"""),2023.0)</f>
        <v>2023</v>
      </c>
    </row>
    <row r="5282">
      <c r="A5282" s="1" t="s">
        <v>3069</v>
      </c>
      <c r="B5282" s="4" t="s">
        <v>36</v>
      </c>
      <c r="C5282" s="4" t="s">
        <v>24</v>
      </c>
      <c r="D5282" s="4" t="s">
        <v>30</v>
      </c>
      <c r="E5282" s="4">
        <v>2.0</v>
      </c>
      <c r="F5282" s="4">
        <v>5.0</v>
      </c>
      <c r="G5282" s="4">
        <v>10.0</v>
      </c>
      <c r="H5282" s="5">
        <v>45237.0</v>
      </c>
      <c r="I5282" s="4">
        <f>IFERROR(__xludf.DUMMYFUNCTION("SPLIT(H5282,""/"")"),7.0)</f>
        <v>7</v>
      </c>
      <c r="J5282" s="4">
        <f>IFERROR(__xludf.DUMMYFUNCTION("""COMPUTED_VALUE"""),11.0)</f>
        <v>11</v>
      </c>
      <c r="K5282" s="4">
        <f>IFERROR(__xludf.DUMMYFUNCTION("""COMPUTED_VALUE"""),2023.0)</f>
        <v>2023</v>
      </c>
    </row>
    <row r="5283">
      <c r="A5283" s="1" t="s">
        <v>47</v>
      </c>
      <c r="B5283" s="4" t="s">
        <v>36</v>
      </c>
      <c r="C5283" s="4" t="s">
        <v>24</v>
      </c>
      <c r="D5283" s="4" t="s">
        <v>28</v>
      </c>
      <c r="E5283" s="4">
        <v>5.0</v>
      </c>
      <c r="F5283" s="4">
        <v>5.0</v>
      </c>
      <c r="G5283" s="4">
        <v>25.0</v>
      </c>
      <c r="H5283" s="5">
        <v>45237.0</v>
      </c>
      <c r="I5283" s="4">
        <f>IFERROR(__xludf.DUMMYFUNCTION("SPLIT(H5283,""/"")"),7.0)</f>
        <v>7</v>
      </c>
      <c r="J5283" s="4">
        <f>IFERROR(__xludf.DUMMYFUNCTION("""COMPUTED_VALUE"""),11.0)</f>
        <v>11</v>
      </c>
      <c r="K5283" s="4">
        <f>IFERROR(__xludf.DUMMYFUNCTION("""COMPUTED_VALUE"""),2023.0)</f>
        <v>2023</v>
      </c>
    </row>
    <row r="5284">
      <c r="A5284" s="1" t="s">
        <v>1881</v>
      </c>
      <c r="B5284" s="4" t="s">
        <v>36</v>
      </c>
      <c r="C5284" s="4" t="s">
        <v>29</v>
      </c>
      <c r="D5284" s="4" t="s">
        <v>30</v>
      </c>
      <c r="E5284" s="4">
        <v>4.0</v>
      </c>
      <c r="F5284" s="4">
        <v>5.0</v>
      </c>
      <c r="G5284" s="4">
        <v>20.0</v>
      </c>
      <c r="H5284" s="5">
        <v>45237.0</v>
      </c>
      <c r="I5284" s="4">
        <f>IFERROR(__xludf.DUMMYFUNCTION("SPLIT(H5284,""/"")"),7.0)</f>
        <v>7</v>
      </c>
      <c r="J5284" s="4">
        <f>IFERROR(__xludf.DUMMYFUNCTION("""COMPUTED_VALUE"""),11.0)</f>
        <v>11</v>
      </c>
      <c r="K5284" s="4">
        <f>IFERROR(__xludf.DUMMYFUNCTION("""COMPUTED_VALUE"""),2023.0)</f>
        <v>2023</v>
      </c>
    </row>
    <row r="5285">
      <c r="A5285" s="1" t="s">
        <v>1261</v>
      </c>
      <c r="B5285" s="4" t="s">
        <v>36</v>
      </c>
      <c r="C5285" s="4" t="s">
        <v>24</v>
      </c>
      <c r="D5285" s="4" t="s">
        <v>30</v>
      </c>
      <c r="E5285" s="4">
        <v>5.0</v>
      </c>
      <c r="F5285" s="4">
        <v>5.0</v>
      </c>
      <c r="G5285" s="4">
        <v>25.0</v>
      </c>
      <c r="H5285" s="5">
        <v>45237.0</v>
      </c>
      <c r="I5285" s="4">
        <f>IFERROR(__xludf.DUMMYFUNCTION("SPLIT(H5285,""/"")"),7.0)</f>
        <v>7</v>
      </c>
      <c r="J5285" s="4">
        <f>IFERROR(__xludf.DUMMYFUNCTION("""COMPUTED_VALUE"""),11.0)</f>
        <v>11</v>
      </c>
      <c r="K5285" s="4">
        <f>IFERROR(__xludf.DUMMYFUNCTION("""COMPUTED_VALUE"""),2023.0)</f>
        <v>2023</v>
      </c>
    </row>
    <row r="5286">
      <c r="A5286" s="1" t="s">
        <v>8191</v>
      </c>
      <c r="B5286" s="4" t="s">
        <v>36</v>
      </c>
      <c r="C5286" s="4" t="s">
        <v>29</v>
      </c>
      <c r="D5286" s="4" t="s">
        <v>39</v>
      </c>
      <c r="E5286" s="4">
        <v>5.0</v>
      </c>
      <c r="F5286" s="4">
        <v>5.0</v>
      </c>
      <c r="G5286" s="4">
        <v>25.0</v>
      </c>
      <c r="H5286" s="5">
        <v>45237.0</v>
      </c>
      <c r="I5286" s="4">
        <f>IFERROR(__xludf.DUMMYFUNCTION("SPLIT(H5286,""/"")"),7.0)</f>
        <v>7</v>
      </c>
      <c r="J5286" s="4">
        <f>IFERROR(__xludf.DUMMYFUNCTION("""COMPUTED_VALUE"""),11.0)</f>
        <v>11</v>
      </c>
      <c r="K5286" s="4">
        <f>IFERROR(__xludf.DUMMYFUNCTION("""COMPUTED_VALUE"""),2023.0)</f>
        <v>2023</v>
      </c>
    </row>
    <row r="5287">
      <c r="A5287" s="1" t="s">
        <v>3136</v>
      </c>
      <c r="B5287" s="4" t="s">
        <v>36</v>
      </c>
      <c r="C5287" s="4" t="s">
        <v>24</v>
      </c>
      <c r="D5287" s="4" t="s">
        <v>39</v>
      </c>
      <c r="E5287" s="4">
        <v>3.0</v>
      </c>
      <c r="F5287" s="4">
        <v>5.0</v>
      </c>
      <c r="G5287" s="4">
        <v>15.0</v>
      </c>
      <c r="H5287" s="5">
        <v>45237.0</v>
      </c>
      <c r="I5287" s="4">
        <f>IFERROR(__xludf.DUMMYFUNCTION("SPLIT(H5287,""/"")"),7.0)</f>
        <v>7</v>
      </c>
      <c r="J5287" s="4">
        <f>IFERROR(__xludf.DUMMYFUNCTION("""COMPUTED_VALUE"""),11.0)</f>
        <v>11</v>
      </c>
      <c r="K5287" s="4">
        <f>IFERROR(__xludf.DUMMYFUNCTION("""COMPUTED_VALUE"""),2023.0)</f>
        <v>2023</v>
      </c>
    </row>
    <row r="5288">
      <c r="A5288" s="1" t="s">
        <v>5506</v>
      </c>
      <c r="B5288" s="4" t="s">
        <v>36</v>
      </c>
      <c r="C5288" s="4" t="s">
        <v>24</v>
      </c>
      <c r="D5288" s="4" t="s">
        <v>39</v>
      </c>
      <c r="E5288" s="4">
        <v>5.0</v>
      </c>
      <c r="F5288" s="4">
        <v>5.0</v>
      </c>
      <c r="G5288" s="4">
        <v>25.0</v>
      </c>
      <c r="H5288" s="5">
        <v>45237.0</v>
      </c>
      <c r="I5288" s="4">
        <f>IFERROR(__xludf.DUMMYFUNCTION("SPLIT(H5288,""/"")"),7.0)</f>
        <v>7</v>
      </c>
      <c r="J5288" s="4">
        <f>IFERROR(__xludf.DUMMYFUNCTION("""COMPUTED_VALUE"""),11.0)</f>
        <v>11</v>
      </c>
      <c r="K5288" s="4">
        <f>IFERROR(__xludf.DUMMYFUNCTION("""COMPUTED_VALUE"""),2023.0)</f>
        <v>2023</v>
      </c>
    </row>
    <row r="5289">
      <c r="A5289" s="1" t="s">
        <v>1673</v>
      </c>
      <c r="B5289" s="4" t="s">
        <v>36</v>
      </c>
      <c r="C5289" s="4" t="s">
        <v>29</v>
      </c>
      <c r="D5289" s="4" t="s">
        <v>30</v>
      </c>
      <c r="E5289" s="4">
        <v>4.0</v>
      </c>
      <c r="F5289" s="4">
        <v>5.0</v>
      </c>
      <c r="G5289" s="4">
        <v>20.0</v>
      </c>
      <c r="H5289" s="5">
        <v>45238.0</v>
      </c>
      <c r="I5289" s="4">
        <f>IFERROR(__xludf.DUMMYFUNCTION("SPLIT(H5289,""/"")"),8.0)</f>
        <v>8</v>
      </c>
      <c r="J5289" s="4">
        <f>IFERROR(__xludf.DUMMYFUNCTION("""COMPUTED_VALUE"""),11.0)</f>
        <v>11</v>
      </c>
      <c r="K5289" s="4">
        <f>IFERROR(__xludf.DUMMYFUNCTION("""COMPUTED_VALUE"""),2023.0)</f>
        <v>2023</v>
      </c>
    </row>
    <row r="5290">
      <c r="A5290" s="1" t="s">
        <v>3814</v>
      </c>
      <c r="B5290" s="4" t="s">
        <v>36</v>
      </c>
      <c r="C5290" s="4" t="s">
        <v>29</v>
      </c>
      <c r="D5290" s="4" t="s">
        <v>39</v>
      </c>
      <c r="E5290" s="4">
        <v>5.0</v>
      </c>
      <c r="F5290" s="4">
        <v>5.0</v>
      </c>
      <c r="G5290" s="4">
        <v>25.0</v>
      </c>
      <c r="H5290" s="5">
        <v>45239.0</v>
      </c>
      <c r="I5290" s="4">
        <f>IFERROR(__xludf.DUMMYFUNCTION("SPLIT(H5290,""/"")"),9.0)</f>
        <v>9</v>
      </c>
      <c r="J5290" s="4">
        <f>IFERROR(__xludf.DUMMYFUNCTION("""COMPUTED_VALUE"""),11.0)</f>
        <v>11</v>
      </c>
      <c r="K5290" s="4">
        <f>IFERROR(__xludf.DUMMYFUNCTION("""COMPUTED_VALUE"""),2023.0)</f>
        <v>2023</v>
      </c>
    </row>
    <row r="5291">
      <c r="A5291" s="1" t="s">
        <v>3620</v>
      </c>
      <c r="B5291" s="4" t="s">
        <v>36</v>
      </c>
      <c r="C5291" s="4" t="s">
        <v>29</v>
      </c>
      <c r="D5291" s="4" t="s">
        <v>28</v>
      </c>
      <c r="E5291" s="4">
        <v>5.0</v>
      </c>
      <c r="F5291" s="4">
        <v>5.0</v>
      </c>
      <c r="G5291" s="4">
        <v>25.0</v>
      </c>
      <c r="H5291" s="7">
        <v>45240.0</v>
      </c>
      <c r="I5291" s="4">
        <f>IFERROR(__xludf.DUMMYFUNCTION("SPLIT(H5291,""/"")"),10.0)</f>
        <v>10</v>
      </c>
      <c r="J5291" s="4">
        <f>IFERROR(__xludf.DUMMYFUNCTION("""COMPUTED_VALUE"""),11.0)</f>
        <v>11</v>
      </c>
      <c r="K5291" s="4">
        <f>IFERROR(__xludf.DUMMYFUNCTION("""COMPUTED_VALUE"""),2023.0)</f>
        <v>2023</v>
      </c>
    </row>
    <row r="5292">
      <c r="A5292" s="1" t="s">
        <v>8311</v>
      </c>
      <c r="B5292" s="4" t="s">
        <v>36</v>
      </c>
      <c r="C5292" s="4" t="s">
        <v>24</v>
      </c>
      <c r="D5292" s="4" t="s">
        <v>39</v>
      </c>
      <c r="E5292" s="4">
        <v>3.0</v>
      </c>
      <c r="F5292" s="4">
        <v>5.0</v>
      </c>
      <c r="G5292" s="4">
        <v>15.0</v>
      </c>
      <c r="H5292" s="7">
        <v>45240.0</v>
      </c>
      <c r="I5292" s="4">
        <f>IFERROR(__xludf.DUMMYFUNCTION("SPLIT(H5292,""/"")"),10.0)</f>
        <v>10</v>
      </c>
      <c r="J5292" s="4">
        <f>IFERROR(__xludf.DUMMYFUNCTION("""COMPUTED_VALUE"""),11.0)</f>
        <v>11</v>
      </c>
      <c r="K5292" s="4">
        <f>IFERROR(__xludf.DUMMYFUNCTION("""COMPUTED_VALUE"""),2023.0)</f>
        <v>2023</v>
      </c>
    </row>
    <row r="5293">
      <c r="A5293" s="1" t="s">
        <v>8153</v>
      </c>
      <c r="B5293" s="4" t="s">
        <v>36</v>
      </c>
      <c r="C5293" s="4" t="s">
        <v>24</v>
      </c>
      <c r="D5293" s="4" t="s">
        <v>39</v>
      </c>
      <c r="E5293" s="4">
        <v>5.0</v>
      </c>
      <c r="F5293" s="4">
        <v>5.0</v>
      </c>
      <c r="G5293" s="4">
        <v>25.0</v>
      </c>
      <c r="H5293" s="7">
        <v>45240.0</v>
      </c>
      <c r="I5293" s="4">
        <f>IFERROR(__xludf.DUMMYFUNCTION("SPLIT(H5293,""/"")"),10.0)</f>
        <v>10</v>
      </c>
      <c r="J5293" s="4">
        <f>IFERROR(__xludf.DUMMYFUNCTION("""COMPUTED_VALUE"""),11.0)</f>
        <v>11</v>
      </c>
      <c r="K5293" s="4">
        <f>IFERROR(__xludf.DUMMYFUNCTION("""COMPUTED_VALUE"""),2023.0)</f>
        <v>2023</v>
      </c>
    </row>
    <row r="5294">
      <c r="A5294" s="1" t="s">
        <v>769</v>
      </c>
      <c r="B5294" s="4" t="s">
        <v>36</v>
      </c>
      <c r="C5294" s="4" t="s">
        <v>29</v>
      </c>
      <c r="D5294" s="4" t="s">
        <v>39</v>
      </c>
      <c r="E5294" s="4">
        <v>3.0</v>
      </c>
      <c r="F5294" s="4">
        <v>5.0</v>
      </c>
      <c r="G5294" s="4">
        <v>15.0</v>
      </c>
      <c r="H5294" s="7">
        <v>45240.0</v>
      </c>
      <c r="I5294" s="4">
        <f>IFERROR(__xludf.DUMMYFUNCTION("SPLIT(H5294,""/"")"),10.0)</f>
        <v>10</v>
      </c>
      <c r="J5294" s="4">
        <f>IFERROR(__xludf.DUMMYFUNCTION("""COMPUTED_VALUE"""),11.0)</f>
        <v>11</v>
      </c>
      <c r="K5294" s="4">
        <f>IFERROR(__xludf.DUMMYFUNCTION("""COMPUTED_VALUE"""),2023.0)</f>
        <v>2023</v>
      </c>
    </row>
    <row r="5295">
      <c r="A5295" s="1" t="s">
        <v>8212</v>
      </c>
      <c r="B5295" s="4" t="s">
        <v>36</v>
      </c>
      <c r="C5295" s="4" t="s">
        <v>24</v>
      </c>
      <c r="D5295" s="4" t="s">
        <v>23</v>
      </c>
      <c r="E5295" s="4">
        <v>2.0</v>
      </c>
      <c r="F5295" s="4">
        <v>5.0</v>
      </c>
      <c r="G5295" s="4">
        <v>10.0</v>
      </c>
      <c r="H5295" s="7">
        <v>45240.0</v>
      </c>
      <c r="I5295" s="4">
        <f>IFERROR(__xludf.DUMMYFUNCTION("SPLIT(H5295,""/"")"),10.0)</f>
        <v>10</v>
      </c>
      <c r="J5295" s="4">
        <f>IFERROR(__xludf.DUMMYFUNCTION("""COMPUTED_VALUE"""),11.0)</f>
        <v>11</v>
      </c>
      <c r="K5295" s="4">
        <f>IFERROR(__xludf.DUMMYFUNCTION("""COMPUTED_VALUE"""),2023.0)</f>
        <v>2023</v>
      </c>
    </row>
    <row r="5296">
      <c r="A5296" s="1" t="s">
        <v>7883</v>
      </c>
      <c r="B5296" s="4" t="s">
        <v>36</v>
      </c>
      <c r="C5296" s="4" t="s">
        <v>30</v>
      </c>
      <c r="D5296" s="4" t="s">
        <v>23</v>
      </c>
      <c r="E5296" s="4">
        <v>1.0</v>
      </c>
      <c r="F5296" s="4">
        <v>5.0</v>
      </c>
      <c r="G5296" s="4">
        <v>5.0</v>
      </c>
      <c r="H5296" s="7">
        <v>45241.0</v>
      </c>
      <c r="I5296" s="4">
        <f>IFERROR(__xludf.DUMMYFUNCTION("SPLIT(H5296,""/"")"),11.0)</f>
        <v>11</v>
      </c>
      <c r="J5296" s="4">
        <f>IFERROR(__xludf.DUMMYFUNCTION("""COMPUTED_VALUE"""),11.0)</f>
        <v>11</v>
      </c>
      <c r="K5296" s="4">
        <f>IFERROR(__xludf.DUMMYFUNCTION("""COMPUTED_VALUE"""),2023.0)</f>
        <v>2023</v>
      </c>
    </row>
    <row r="5297">
      <c r="A5297" s="1" t="s">
        <v>9567</v>
      </c>
      <c r="B5297" s="4" t="s">
        <v>36</v>
      </c>
      <c r="C5297" s="4" t="s">
        <v>29</v>
      </c>
      <c r="D5297" s="4" t="s">
        <v>39</v>
      </c>
      <c r="E5297" s="4">
        <v>2.0</v>
      </c>
      <c r="F5297" s="4">
        <v>5.0</v>
      </c>
      <c r="G5297" s="4">
        <v>10.0</v>
      </c>
      <c r="H5297" s="7">
        <v>45241.0</v>
      </c>
      <c r="I5297" s="4">
        <f>IFERROR(__xludf.DUMMYFUNCTION("SPLIT(H5297,""/"")"),11.0)</f>
        <v>11</v>
      </c>
      <c r="J5297" s="4">
        <f>IFERROR(__xludf.DUMMYFUNCTION("""COMPUTED_VALUE"""),11.0)</f>
        <v>11</v>
      </c>
      <c r="K5297" s="4">
        <f>IFERROR(__xludf.DUMMYFUNCTION("""COMPUTED_VALUE"""),2023.0)</f>
        <v>2023</v>
      </c>
    </row>
    <row r="5298">
      <c r="A5298" s="1" t="s">
        <v>2304</v>
      </c>
      <c r="B5298" s="4" t="s">
        <v>36</v>
      </c>
      <c r="C5298" s="4" t="s">
        <v>24</v>
      </c>
      <c r="D5298" s="4" t="s">
        <v>23</v>
      </c>
      <c r="E5298" s="4">
        <v>5.0</v>
      </c>
      <c r="F5298" s="4">
        <v>5.0</v>
      </c>
      <c r="G5298" s="4">
        <v>25.0</v>
      </c>
      <c r="H5298" s="7">
        <v>45241.0</v>
      </c>
      <c r="I5298" s="4">
        <f>IFERROR(__xludf.DUMMYFUNCTION("SPLIT(H5298,""/"")"),11.0)</f>
        <v>11</v>
      </c>
      <c r="J5298" s="4">
        <f>IFERROR(__xludf.DUMMYFUNCTION("""COMPUTED_VALUE"""),11.0)</f>
        <v>11</v>
      </c>
      <c r="K5298" s="4">
        <f>IFERROR(__xludf.DUMMYFUNCTION("""COMPUTED_VALUE"""),2023.0)</f>
        <v>2023</v>
      </c>
    </row>
    <row r="5299">
      <c r="A5299" s="1" t="s">
        <v>7608</v>
      </c>
      <c r="B5299" s="4" t="s">
        <v>36</v>
      </c>
      <c r="C5299" s="4" t="s">
        <v>24</v>
      </c>
      <c r="D5299" s="4" t="s">
        <v>30</v>
      </c>
      <c r="E5299" s="4">
        <v>1.0</v>
      </c>
      <c r="F5299" s="4">
        <v>5.0</v>
      </c>
      <c r="G5299" s="4">
        <v>5.0</v>
      </c>
      <c r="H5299" s="7">
        <v>45241.0</v>
      </c>
      <c r="I5299" s="4">
        <f>IFERROR(__xludf.DUMMYFUNCTION("SPLIT(H5299,""/"")"),11.0)</f>
        <v>11</v>
      </c>
      <c r="J5299" s="4">
        <f>IFERROR(__xludf.DUMMYFUNCTION("""COMPUTED_VALUE"""),11.0)</f>
        <v>11</v>
      </c>
      <c r="K5299" s="4">
        <f>IFERROR(__xludf.DUMMYFUNCTION("""COMPUTED_VALUE"""),2023.0)</f>
        <v>2023</v>
      </c>
    </row>
    <row r="5300">
      <c r="A5300" s="1" t="s">
        <v>6508</v>
      </c>
      <c r="B5300" s="4" t="s">
        <v>36</v>
      </c>
      <c r="C5300" s="4" t="s">
        <v>30</v>
      </c>
      <c r="D5300" s="4" t="s">
        <v>28</v>
      </c>
      <c r="E5300" s="4">
        <v>2.0</v>
      </c>
      <c r="F5300" s="4">
        <v>5.0</v>
      </c>
      <c r="G5300" s="4">
        <v>10.0</v>
      </c>
      <c r="H5300" s="7">
        <v>45243.0</v>
      </c>
      <c r="I5300" s="4">
        <f>IFERROR(__xludf.DUMMYFUNCTION("SPLIT(H5300,""/"")"),13.0)</f>
        <v>13</v>
      </c>
      <c r="J5300" s="4">
        <f>IFERROR(__xludf.DUMMYFUNCTION("""COMPUTED_VALUE"""),11.0)</f>
        <v>11</v>
      </c>
      <c r="K5300" s="4">
        <f>IFERROR(__xludf.DUMMYFUNCTION("""COMPUTED_VALUE"""),2023.0)</f>
        <v>2023</v>
      </c>
    </row>
    <row r="5301">
      <c r="A5301" s="1" t="s">
        <v>5031</v>
      </c>
      <c r="B5301" s="4" t="s">
        <v>36</v>
      </c>
      <c r="C5301" s="4" t="s">
        <v>30</v>
      </c>
      <c r="D5301" s="4" t="s">
        <v>23</v>
      </c>
      <c r="E5301" s="4">
        <v>2.0</v>
      </c>
      <c r="F5301" s="4">
        <v>5.0</v>
      </c>
      <c r="G5301" s="4">
        <v>10.0</v>
      </c>
      <c r="H5301" s="7">
        <v>45243.0</v>
      </c>
      <c r="I5301" s="4">
        <f>IFERROR(__xludf.DUMMYFUNCTION("SPLIT(H5301,""/"")"),13.0)</f>
        <v>13</v>
      </c>
      <c r="J5301" s="4">
        <f>IFERROR(__xludf.DUMMYFUNCTION("""COMPUTED_VALUE"""),11.0)</f>
        <v>11</v>
      </c>
      <c r="K5301" s="4">
        <f>IFERROR(__xludf.DUMMYFUNCTION("""COMPUTED_VALUE"""),2023.0)</f>
        <v>2023</v>
      </c>
    </row>
    <row r="5302">
      <c r="A5302" s="1" t="s">
        <v>311</v>
      </c>
      <c r="B5302" s="4" t="s">
        <v>36</v>
      </c>
      <c r="C5302" s="4" t="s">
        <v>30</v>
      </c>
      <c r="D5302" s="4" t="s">
        <v>28</v>
      </c>
      <c r="E5302" s="4">
        <v>1.0</v>
      </c>
      <c r="F5302" s="4">
        <v>5.0</v>
      </c>
      <c r="G5302" s="4">
        <v>5.0</v>
      </c>
      <c r="H5302" s="7">
        <v>45244.0</v>
      </c>
      <c r="I5302" s="4">
        <f>IFERROR(__xludf.DUMMYFUNCTION("SPLIT(H5302,""/"")"),14.0)</f>
        <v>14</v>
      </c>
      <c r="J5302" s="4">
        <f>IFERROR(__xludf.DUMMYFUNCTION("""COMPUTED_VALUE"""),11.0)</f>
        <v>11</v>
      </c>
      <c r="K5302" s="4">
        <f>IFERROR(__xludf.DUMMYFUNCTION("""COMPUTED_VALUE"""),2023.0)</f>
        <v>2023</v>
      </c>
    </row>
    <row r="5303">
      <c r="A5303" s="1" t="s">
        <v>1470</v>
      </c>
      <c r="B5303" s="4" t="s">
        <v>36</v>
      </c>
      <c r="C5303" s="4" t="s">
        <v>30</v>
      </c>
      <c r="D5303" s="4" t="s">
        <v>28</v>
      </c>
      <c r="E5303" s="4">
        <v>5.0</v>
      </c>
      <c r="F5303" s="4">
        <v>5.0</v>
      </c>
      <c r="G5303" s="4">
        <v>25.0</v>
      </c>
      <c r="H5303" s="7">
        <v>45244.0</v>
      </c>
      <c r="I5303" s="4">
        <f>IFERROR(__xludf.DUMMYFUNCTION("SPLIT(H5303,""/"")"),14.0)</f>
        <v>14</v>
      </c>
      <c r="J5303" s="4">
        <f>IFERROR(__xludf.DUMMYFUNCTION("""COMPUTED_VALUE"""),11.0)</f>
        <v>11</v>
      </c>
      <c r="K5303" s="4">
        <f>IFERROR(__xludf.DUMMYFUNCTION("""COMPUTED_VALUE"""),2023.0)</f>
        <v>2023</v>
      </c>
    </row>
    <row r="5304">
      <c r="A5304" s="1" t="s">
        <v>5677</v>
      </c>
      <c r="B5304" s="4" t="s">
        <v>36</v>
      </c>
      <c r="C5304" s="4" t="s">
        <v>30</v>
      </c>
      <c r="D5304" s="4" t="s">
        <v>30</v>
      </c>
      <c r="E5304" s="4">
        <v>5.0</v>
      </c>
      <c r="F5304" s="4">
        <v>5.0</v>
      </c>
      <c r="G5304" s="4">
        <v>25.0</v>
      </c>
      <c r="H5304" s="7">
        <v>45244.0</v>
      </c>
      <c r="I5304" s="4">
        <f>IFERROR(__xludf.DUMMYFUNCTION("SPLIT(H5304,""/"")"),14.0)</f>
        <v>14</v>
      </c>
      <c r="J5304" s="4">
        <f>IFERROR(__xludf.DUMMYFUNCTION("""COMPUTED_VALUE"""),11.0)</f>
        <v>11</v>
      </c>
      <c r="K5304" s="4">
        <f>IFERROR(__xludf.DUMMYFUNCTION("""COMPUTED_VALUE"""),2023.0)</f>
        <v>2023</v>
      </c>
    </row>
    <row r="5305">
      <c r="A5305" s="1" t="s">
        <v>52</v>
      </c>
      <c r="B5305" s="4" t="s">
        <v>36</v>
      </c>
      <c r="C5305" s="4" t="s">
        <v>29</v>
      </c>
      <c r="D5305" s="4" t="s">
        <v>23</v>
      </c>
      <c r="E5305" s="4">
        <v>3.0</v>
      </c>
      <c r="F5305" s="4">
        <v>5.0</v>
      </c>
      <c r="G5305" s="4">
        <v>15.0</v>
      </c>
      <c r="H5305" s="7">
        <v>45245.0</v>
      </c>
      <c r="I5305" s="4">
        <f>IFERROR(__xludf.DUMMYFUNCTION("SPLIT(H5305,""/"")"),15.0)</f>
        <v>15</v>
      </c>
      <c r="J5305" s="4">
        <f>IFERROR(__xludf.DUMMYFUNCTION("""COMPUTED_VALUE"""),11.0)</f>
        <v>11</v>
      </c>
      <c r="K5305" s="4">
        <f>IFERROR(__xludf.DUMMYFUNCTION("""COMPUTED_VALUE"""),2023.0)</f>
        <v>2023</v>
      </c>
    </row>
    <row r="5306">
      <c r="A5306" s="1" t="s">
        <v>1840</v>
      </c>
      <c r="B5306" s="4" t="s">
        <v>36</v>
      </c>
      <c r="C5306" s="4" t="s">
        <v>30</v>
      </c>
      <c r="D5306" s="4" t="s">
        <v>23</v>
      </c>
      <c r="E5306" s="4">
        <v>1.0</v>
      </c>
      <c r="F5306" s="4">
        <v>5.0</v>
      </c>
      <c r="G5306" s="4">
        <v>5.0</v>
      </c>
      <c r="H5306" s="7">
        <v>45245.0</v>
      </c>
      <c r="I5306" s="4">
        <f>IFERROR(__xludf.DUMMYFUNCTION("SPLIT(H5306,""/"")"),15.0)</f>
        <v>15</v>
      </c>
      <c r="J5306" s="4">
        <f>IFERROR(__xludf.DUMMYFUNCTION("""COMPUTED_VALUE"""),11.0)</f>
        <v>11</v>
      </c>
      <c r="K5306" s="4">
        <f>IFERROR(__xludf.DUMMYFUNCTION("""COMPUTED_VALUE"""),2023.0)</f>
        <v>2023</v>
      </c>
    </row>
    <row r="5307">
      <c r="A5307" s="1" t="s">
        <v>1039</v>
      </c>
      <c r="B5307" s="4" t="s">
        <v>36</v>
      </c>
      <c r="C5307" s="4" t="s">
        <v>29</v>
      </c>
      <c r="D5307" s="4" t="s">
        <v>39</v>
      </c>
      <c r="E5307" s="4">
        <v>5.0</v>
      </c>
      <c r="F5307" s="4">
        <v>5.0</v>
      </c>
      <c r="G5307" s="4">
        <v>25.0</v>
      </c>
      <c r="H5307" s="7">
        <v>45245.0</v>
      </c>
      <c r="I5307" s="4">
        <f>IFERROR(__xludf.DUMMYFUNCTION("SPLIT(H5307,""/"")"),15.0)</f>
        <v>15</v>
      </c>
      <c r="J5307" s="4">
        <f>IFERROR(__xludf.DUMMYFUNCTION("""COMPUTED_VALUE"""),11.0)</f>
        <v>11</v>
      </c>
      <c r="K5307" s="4">
        <f>IFERROR(__xludf.DUMMYFUNCTION("""COMPUTED_VALUE"""),2023.0)</f>
        <v>2023</v>
      </c>
    </row>
    <row r="5308">
      <c r="A5308" s="1" t="s">
        <v>692</v>
      </c>
      <c r="B5308" s="4" t="s">
        <v>36</v>
      </c>
      <c r="C5308" s="4" t="s">
        <v>30</v>
      </c>
      <c r="D5308" s="4" t="s">
        <v>28</v>
      </c>
      <c r="E5308" s="4">
        <v>3.0</v>
      </c>
      <c r="F5308" s="4">
        <v>5.0</v>
      </c>
      <c r="G5308" s="4">
        <v>15.0</v>
      </c>
      <c r="H5308" s="7">
        <v>45245.0</v>
      </c>
      <c r="I5308" s="4">
        <f>IFERROR(__xludf.DUMMYFUNCTION("SPLIT(H5308,""/"")"),15.0)</f>
        <v>15</v>
      </c>
      <c r="J5308" s="4">
        <f>IFERROR(__xludf.DUMMYFUNCTION("""COMPUTED_VALUE"""),11.0)</f>
        <v>11</v>
      </c>
      <c r="K5308" s="4">
        <f>IFERROR(__xludf.DUMMYFUNCTION("""COMPUTED_VALUE"""),2023.0)</f>
        <v>2023</v>
      </c>
    </row>
    <row r="5309">
      <c r="A5309" s="1" t="s">
        <v>1495</v>
      </c>
      <c r="B5309" s="4" t="s">
        <v>36</v>
      </c>
      <c r="C5309" s="4" t="s">
        <v>30</v>
      </c>
      <c r="D5309" s="4" t="s">
        <v>30</v>
      </c>
      <c r="E5309" s="4">
        <v>3.0</v>
      </c>
      <c r="F5309" s="4">
        <v>5.0</v>
      </c>
      <c r="G5309" s="4">
        <v>15.0</v>
      </c>
      <c r="H5309" s="7">
        <v>45246.0</v>
      </c>
      <c r="I5309" s="4">
        <f>IFERROR(__xludf.DUMMYFUNCTION("SPLIT(H5309,""/"")"),16.0)</f>
        <v>16</v>
      </c>
      <c r="J5309" s="4">
        <f>IFERROR(__xludf.DUMMYFUNCTION("""COMPUTED_VALUE"""),11.0)</f>
        <v>11</v>
      </c>
      <c r="K5309" s="4">
        <f>IFERROR(__xludf.DUMMYFUNCTION("""COMPUTED_VALUE"""),2023.0)</f>
        <v>2023</v>
      </c>
    </row>
    <row r="5310">
      <c r="A5310" s="1" t="s">
        <v>3683</v>
      </c>
      <c r="B5310" s="4" t="s">
        <v>36</v>
      </c>
      <c r="C5310" s="4" t="s">
        <v>29</v>
      </c>
      <c r="D5310" s="4" t="s">
        <v>23</v>
      </c>
      <c r="E5310" s="4">
        <v>3.0</v>
      </c>
      <c r="F5310" s="4">
        <v>5.0</v>
      </c>
      <c r="G5310" s="4">
        <v>15.0</v>
      </c>
      <c r="H5310" s="7">
        <v>45246.0</v>
      </c>
      <c r="I5310" s="4">
        <f>IFERROR(__xludf.DUMMYFUNCTION("SPLIT(H5310,""/"")"),16.0)</f>
        <v>16</v>
      </c>
      <c r="J5310" s="4">
        <f>IFERROR(__xludf.DUMMYFUNCTION("""COMPUTED_VALUE"""),11.0)</f>
        <v>11</v>
      </c>
      <c r="K5310" s="4">
        <f>IFERROR(__xludf.DUMMYFUNCTION("""COMPUTED_VALUE"""),2023.0)</f>
        <v>2023</v>
      </c>
    </row>
    <row r="5311">
      <c r="A5311" s="1" t="s">
        <v>278</v>
      </c>
      <c r="B5311" s="4" t="s">
        <v>36</v>
      </c>
      <c r="C5311" s="4" t="s">
        <v>29</v>
      </c>
      <c r="D5311" s="4" t="s">
        <v>30</v>
      </c>
      <c r="E5311" s="4">
        <v>3.0</v>
      </c>
      <c r="F5311" s="4">
        <v>5.0</v>
      </c>
      <c r="G5311" s="4">
        <v>15.0</v>
      </c>
      <c r="H5311" s="7">
        <v>45246.0</v>
      </c>
      <c r="I5311" s="4">
        <f>IFERROR(__xludf.DUMMYFUNCTION("SPLIT(H5311,""/"")"),16.0)</f>
        <v>16</v>
      </c>
      <c r="J5311" s="4">
        <f>IFERROR(__xludf.DUMMYFUNCTION("""COMPUTED_VALUE"""),11.0)</f>
        <v>11</v>
      </c>
      <c r="K5311" s="4">
        <f>IFERROR(__xludf.DUMMYFUNCTION("""COMPUTED_VALUE"""),2023.0)</f>
        <v>2023</v>
      </c>
    </row>
    <row r="5312">
      <c r="A5312" s="1" t="s">
        <v>4566</v>
      </c>
      <c r="B5312" s="4" t="s">
        <v>36</v>
      </c>
      <c r="C5312" s="4" t="s">
        <v>30</v>
      </c>
      <c r="D5312" s="4" t="s">
        <v>28</v>
      </c>
      <c r="E5312" s="4">
        <v>3.0</v>
      </c>
      <c r="F5312" s="4">
        <v>5.0</v>
      </c>
      <c r="G5312" s="4">
        <v>15.0</v>
      </c>
      <c r="H5312" s="7">
        <v>45246.0</v>
      </c>
      <c r="I5312" s="4">
        <f>IFERROR(__xludf.DUMMYFUNCTION("SPLIT(H5312,""/"")"),16.0)</f>
        <v>16</v>
      </c>
      <c r="J5312" s="4">
        <f>IFERROR(__xludf.DUMMYFUNCTION("""COMPUTED_VALUE"""),11.0)</f>
        <v>11</v>
      </c>
      <c r="K5312" s="4">
        <f>IFERROR(__xludf.DUMMYFUNCTION("""COMPUTED_VALUE"""),2023.0)</f>
        <v>2023</v>
      </c>
    </row>
    <row r="5313">
      <c r="A5313" s="1" t="s">
        <v>8681</v>
      </c>
      <c r="B5313" s="4" t="s">
        <v>36</v>
      </c>
      <c r="C5313" s="4" t="s">
        <v>30</v>
      </c>
      <c r="D5313" s="4" t="s">
        <v>28</v>
      </c>
      <c r="E5313" s="4">
        <v>4.0</v>
      </c>
      <c r="F5313" s="4">
        <v>5.0</v>
      </c>
      <c r="G5313" s="4">
        <v>20.0</v>
      </c>
      <c r="H5313" s="7">
        <v>45246.0</v>
      </c>
      <c r="I5313" s="4">
        <f>IFERROR(__xludf.DUMMYFUNCTION("SPLIT(H5313,""/"")"),16.0)</f>
        <v>16</v>
      </c>
      <c r="J5313" s="4">
        <f>IFERROR(__xludf.DUMMYFUNCTION("""COMPUTED_VALUE"""),11.0)</f>
        <v>11</v>
      </c>
      <c r="K5313" s="4">
        <f>IFERROR(__xludf.DUMMYFUNCTION("""COMPUTED_VALUE"""),2023.0)</f>
        <v>2023</v>
      </c>
    </row>
    <row r="5314">
      <c r="A5314" s="1" t="s">
        <v>2551</v>
      </c>
      <c r="B5314" s="4" t="s">
        <v>36</v>
      </c>
      <c r="C5314" s="4" t="s">
        <v>30</v>
      </c>
      <c r="D5314" s="4" t="s">
        <v>28</v>
      </c>
      <c r="E5314" s="4">
        <v>5.0</v>
      </c>
      <c r="F5314" s="4">
        <v>5.0</v>
      </c>
      <c r="G5314" s="4">
        <v>25.0</v>
      </c>
      <c r="H5314" s="7">
        <v>45247.0</v>
      </c>
      <c r="I5314" s="4">
        <f>IFERROR(__xludf.DUMMYFUNCTION("SPLIT(H5314,""/"")"),17.0)</f>
        <v>17</v>
      </c>
      <c r="J5314" s="4">
        <f>IFERROR(__xludf.DUMMYFUNCTION("""COMPUTED_VALUE"""),11.0)</f>
        <v>11</v>
      </c>
      <c r="K5314" s="4">
        <f>IFERROR(__xludf.DUMMYFUNCTION("""COMPUTED_VALUE"""),2023.0)</f>
        <v>2023</v>
      </c>
    </row>
    <row r="5315">
      <c r="A5315" s="1" t="s">
        <v>7090</v>
      </c>
      <c r="B5315" s="4" t="s">
        <v>36</v>
      </c>
      <c r="C5315" s="4" t="s">
        <v>29</v>
      </c>
      <c r="D5315" s="4" t="s">
        <v>30</v>
      </c>
      <c r="E5315" s="4">
        <v>2.0</v>
      </c>
      <c r="F5315" s="4">
        <v>5.0</v>
      </c>
      <c r="G5315" s="4">
        <v>10.0</v>
      </c>
      <c r="H5315" s="7">
        <v>45249.0</v>
      </c>
      <c r="I5315" s="4">
        <f>IFERROR(__xludf.DUMMYFUNCTION("SPLIT(H5315,""/"")"),19.0)</f>
        <v>19</v>
      </c>
      <c r="J5315" s="4">
        <f>IFERROR(__xludf.DUMMYFUNCTION("""COMPUTED_VALUE"""),11.0)</f>
        <v>11</v>
      </c>
      <c r="K5315" s="4">
        <f>IFERROR(__xludf.DUMMYFUNCTION("""COMPUTED_VALUE"""),2023.0)</f>
        <v>2023</v>
      </c>
    </row>
    <row r="5316">
      <c r="A5316" s="1" t="s">
        <v>6499</v>
      </c>
      <c r="B5316" s="4" t="s">
        <v>36</v>
      </c>
      <c r="C5316" s="4" t="s">
        <v>29</v>
      </c>
      <c r="D5316" s="4" t="s">
        <v>39</v>
      </c>
      <c r="E5316" s="4">
        <v>5.0</v>
      </c>
      <c r="F5316" s="4">
        <v>5.0</v>
      </c>
      <c r="G5316" s="4">
        <v>25.0</v>
      </c>
      <c r="H5316" s="7">
        <v>45249.0</v>
      </c>
      <c r="I5316" s="4">
        <f>IFERROR(__xludf.DUMMYFUNCTION("SPLIT(H5316,""/"")"),19.0)</f>
        <v>19</v>
      </c>
      <c r="J5316" s="4">
        <f>IFERROR(__xludf.DUMMYFUNCTION("""COMPUTED_VALUE"""),11.0)</f>
        <v>11</v>
      </c>
      <c r="K5316" s="4">
        <f>IFERROR(__xludf.DUMMYFUNCTION("""COMPUTED_VALUE"""),2023.0)</f>
        <v>2023</v>
      </c>
    </row>
    <row r="5317">
      <c r="A5317" s="1" t="s">
        <v>5389</v>
      </c>
      <c r="B5317" s="4" t="s">
        <v>36</v>
      </c>
      <c r="C5317" s="4" t="s">
        <v>24</v>
      </c>
      <c r="D5317" s="4" t="s">
        <v>30</v>
      </c>
      <c r="E5317" s="4">
        <v>2.0</v>
      </c>
      <c r="F5317" s="4">
        <v>5.0</v>
      </c>
      <c r="G5317" s="4">
        <v>10.0</v>
      </c>
      <c r="H5317" s="7">
        <v>45250.0</v>
      </c>
      <c r="I5317" s="4">
        <f>IFERROR(__xludf.DUMMYFUNCTION("SPLIT(H5317,""/"")"),20.0)</f>
        <v>20</v>
      </c>
      <c r="J5317" s="4">
        <f>IFERROR(__xludf.DUMMYFUNCTION("""COMPUTED_VALUE"""),11.0)</f>
        <v>11</v>
      </c>
      <c r="K5317" s="4">
        <f>IFERROR(__xludf.DUMMYFUNCTION("""COMPUTED_VALUE"""),2023.0)</f>
        <v>2023</v>
      </c>
    </row>
    <row r="5318">
      <c r="A5318" s="1" t="s">
        <v>2703</v>
      </c>
      <c r="B5318" s="4" t="s">
        <v>36</v>
      </c>
      <c r="C5318" s="4" t="s">
        <v>29</v>
      </c>
      <c r="D5318" s="4" t="s">
        <v>30</v>
      </c>
      <c r="E5318" s="4">
        <v>1.0</v>
      </c>
      <c r="F5318" s="4">
        <v>5.0</v>
      </c>
      <c r="G5318" s="4">
        <v>5.0</v>
      </c>
      <c r="H5318" s="7">
        <v>45250.0</v>
      </c>
      <c r="I5318" s="4">
        <f>IFERROR(__xludf.DUMMYFUNCTION("SPLIT(H5318,""/"")"),20.0)</f>
        <v>20</v>
      </c>
      <c r="J5318" s="4">
        <f>IFERROR(__xludf.DUMMYFUNCTION("""COMPUTED_VALUE"""),11.0)</f>
        <v>11</v>
      </c>
      <c r="K5318" s="4">
        <f>IFERROR(__xludf.DUMMYFUNCTION("""COMPUTED_VALUE"""),2023.0)</f>
        <v>2023</v>
      </c>
    </row>
    <row r="5319">
      <c r="A5319" s="1" t="s">
        <v>5943</v>
      </c>
      <c r="B5319" s="4" t="s">
        <v>36</v>
      </c>
      <c r="C5319" s="4" t="s">
        <v>24</v>
      </c>
      <c r="D5319" s="4" t="s">
        <v>39</v>
      </c>
      <c r="E5319" s="4">
        <v>3.0</v>
      </c>
      <c r="F5319" s="4">
        <v>5.0</v>
      </c>
      <c r="G5319" s="4">
        <v>15.0</v>
      </c>
      <c r="H5319" s="7">
        <v>45250.0</v>
      </c>
      <c r="I5319" s="4">
        <f>IFERROR(__xludf.DUMMYFUNCTION("SPLIT(H5319,""/"")"),20.0)</f>
        <v>20</v>
      </c>
      <c r="J5319" s="4">
        <f>IFERROR(__xludf.DUMMYFUNCTION("""COMPUTED_VALUE"""),11.0)</f>
        <v>11</v>
      </c>
      <c r="K5319" s="4">
        <f>IFERROR(__xludf.DUMMYFUNCTION("""COMPUTED_VALUE"""),2023.0)</f>
        <v>2023</v>
      </c>
    </row>
    <row r="5320">
      <c r="A5320" s="1" t="s">
        <v>7271</v>
      </c>
      <c r="B5320" s="4" t="s">
        <v>36</v>
      </c>
      <c r="C5320" s="4" t="s">
        <v>29</v>
      </c>
      <c r="D5320" s="4" t="s">
        <v>30</v>
      </c>
      <c r="E5320" s="4">
        <v>5.0</v>
      </c>
      <c r="F5320" s="4">
        <v>5.0</v>
      </c>
      <c r="G5320" s="4">
        <v>25.0</v>
      </c>
      <c r="H5320" s="7">
        <v>45250.0</v>
      </c>
      <c r="I5320" s="4">
        <f>IFERROR(__xludf.DUMMYFUNCTION("SPLIT(H5320,""/"")"),20.0)</f>
        <v>20</v>
      </c>
      <c r="J5320" s="4">
        <f>IFERROR(__xludf.DUMMYFUNCTION("""COMPUTED_VALUE"""),11.0)</f>
        <v>11</v>
      </c>
      <c r="K5320" s="4">
        <f>IFERROR(__xludf.DUMMYFUNCTION("""COMPUTED_VALUE"""),2023.0)</f>
        <v>2023</v>
      </c>
    </row>
    <row r="5321">
      <c r="A5321" s="1" t="s">
        <v>2882</v>
      </c>
      <c r="B5321" s="4" t="s">
        <v>36</v>
      </c>
      <c r="C5321" s="4" t="s">
        <v>29</v>
      </c>
      <c r="D5321" s="4" t="s">
        <v>39</v>
      </c>
      <c r="E5321" s="4">
        <v>4.0</v>
      </c>
      <c r="F5321" s="4">
        <v>5.0</v>
      </c>
      <c r="G5321" s="4">
        <v>20.0</v>
      </c>
      <c r="H5321" s="7">
        <v>45250.0</v>
      </c>
      <c r="I5321" s="4">
        <f>IFERROR(__xludf.DUMMYFUNCTION("SPLIT(H5321,""/"")"),20.0)</f>
        <v>20</v>
      </c>
      <c r="J5321" s="4">
        <f>IFERROR(__xludf.DUMMYFUNCTION("""COMPUTED_VALUE"""),11.0)</f>
        <v>11</v>
      </c>
      <c r="K5321" s="4">
        <f>IFERROR(__xludf.DUMMYFUNCTION("""COMPUTED_VALUE"""),2023.0)</f>
        <v>2023</v>
      </c>
    </row>
    <row r="5322">
      <c r="A5322" s="1" t="s">
        <v>3079</v>
      </c>
      <c r="B5322" s="4" t="s">
        <v>36</v>
      </c>
      <c r="C5322" s="4" t="s">
        <v>30</v>
      </c>
      <c r="D5322" s="4" t="s">
        <v>30</v>
      </c>
      <c r="E5322" s="4">
        <v>5.0</v>
      </c>
      <c r="F5322" s="4">
        <v>5.0</v>
      </c>
      <c r="G5322" s="4">
        <v>25.0</v>
      </c>
      <c r="H5322" s="7">
        <v>45250.0</v>
      </c>
      <c r="I5322" s="4">
        <f>IFERROR(__xludf.DUMMYFUNCTION("SPLIT(H5322,""/"")"),20.0)</f>
        <v>20</v>
      </c>
      <c r="J5322" s="4">
        <f>IFERROR(__xludf.DUMMYFUNCTION("""COMPUTED_VALUE"""),11.0)</f>
        <v>11</v>
      </c>
      <c r="K5322" s="4">
        <f>IFERROR(__xludf.DUMMYFUNCTION("""COMPUTED_VALUE"""),2023.0)</f>
        <v>2023</v>
      </c>
    </row>
    <row r="5323">
      <c r="A5323" s="1" t="s">
        <v>1144</v>
      </c>
      <c r="B5323" s="4" t="s">
        <v>36</v>
      </c>
      <c r="C5323" s="4" t="s">
        <v>29</v>
      </c>
      <c r="D5323" s="4" t="s">
        <v>28</v>
      </c>
      <c r="E5323" s="4">
        <v>2.0</v>
      </c>
      <c r="F5323" s="4">
        <v>5.0</v>
      </c>
      <c r="G5323" s="4">
        <v>10.0</v>
      </c>
      <c r="H5323" s="7">
        <v>45251.0</v>
      </c>
      <c r="I5323" s="4">
        <f>IFERROR(__xludf.DUMMYFUNCTION("SPLIT(H5323,""/"")"),21.0)</f>
        <v>21</v>
      </c>
      <c r="J5323" s="4">
        <f>IFERROR(__xludf.DUMMYFUNCTION("""COMPUTED_VALUE"""),11.0)</f>
        <v>11</v>
      </c>
      <c r="K5323" s="4">
        <f>IFERROR(__xludf.DUMMYFUNCTION("""COMPUTED_VALUE"""),2023.0)</f>
        <v>2023</v>
      </c>
    </row>
    <row r="5324">
      <c r="A5324" s="1" t="s">
        <v>2533</v>
      </c>
      <c r="B5324" s="4" t="s">
        <v>36</v>
      </c>
      <c r="C5324" s="4" t="s">
        <v>24</v>
      </c>
      <c r="D5324" s="4" t="s">
        <v>39</v>
      </c>
      <c r="E5324" s="4">
        <v>3.0</v>
      </c>
      <c r="F5324" s="4">
        <v>5.0</v>
      </c>
      <c r="G5324" s="4">
        <v>15.0</v>
      </c>
      <c r="H5324" s="7">
        <v>45252.0</v>
      </c>
      <c r="I5324" s="4">
        <f>IFERROR(__xludf.DUMMYFUNCTION("SPLIT(H5324,""/"")"),22.0)</f>
        <v>22</v>
      </c>
      <c r="J5324" s="4">
        <f>IFERROR(__xludf.DUMMYFUNCTION("""COMPUTED_VALUE"""),11.0)</f>
        <v>11</v>
      </c>
      <c r="K5324" s="4">
        <f>IFERROR(__xludf.DUMMYFUNCTION("""COMPUTED_VALUE"""),2023.0)</f>
        <v>2023</v>
      </c>
    </row>
    <row r="5325">
      <c r="A5325" s="1" t="s">
        <v>6100</v>
      </c>
      <c r="B5325" s="4" t="s">
        <v>36</v>
      </c>
      <c r="C5325" s="4" t="s">
        <v>29</v>
      </c>
      <c r="D5325" s="4" t="s">
        <v>28</v>
      </c>
      <c r="E5325" s="4">
        <v>5.0</v>
      </c>
      <c r="F5325" s="4">
        <v>5.0</v>
      </c>
      <c r="G5325" s="4">
        <v>25.0</v>
      </c>
      <c r="H5325" s="7">
        <v>45252.0</v>
      </c>
      <c r="I5325" s="4">
        <f>IFERROR(__xludf.DUMMYFUNCTION("SPLIT(H5325,""/"")"),22.0)</f>
        <v>22</v>
      </c>
      <c r="J5325" s="4">
        <f>IFERROR(__xludf.DUMMYFUNCTION("""COMPUTED_VALUE"""),11.0)</f>
        <v>11</v>
      </c>
      <c r="K5325" s="4">
        <f>IFERROR(__xludf.DUMMYFUNCTION("""COMPUTED_VALUE"""),2023.0)</f>
        <v>2023</v>
      </c>
    </row>
    <row r="5326">
      <c r="A5326" s="1" t="s">
        <v>7709</v>
      </c>
      <c r="B5326" s="4" t="s">
        <v>36</v>
      </c>
      <c r="C5326" s="4" t="s">
        <v>30</v>
      </c>
      <c r="D5326" s="4" t="s">
        <v>23</v>
      </c>
      <c r="E5326" s="4">
        <v>4.0</v>
      </c>
      <c r="F5326" s="4">
        <v>5.0</v>
      </c>
      <c r="G5326" s="4">
        <v>20.0</v>
      </c>
      <c r="H5326" s="7">
        <v>45252.0</v>
      </c>
      <c r="I5326" s="4">
        <f>IFERROR(__xludf.DUMMYFUNCTION("SPLIT(H5326,""/"")"),22.0)</f>
        <v>22</v>
      </c>
      <c r="J5326" s="4">
        <f>IFERROR(__xludf.DUMMYFUNCTION("""COMPUTED_VALUE"""),11.0)</f>
        <v>11</v>
      </c>
      <c r="K5326" s="4">
        <f>IFERROR(__xludf.DUMMYFUNCTION("""COMPUTED_VALUE"""),2023.0)</f>
        <v>2023</v>
      </c>
    </row>
    <row r="5327">
      <c r="A5327" s="1" t="s">
        <v>1016</v>
      </c>
      <c r="B5327" s="4" t="s">
        <v>36</v>
      </c>
      <c r="C5327" s="4" t="s">
        <v>29</v>
      </c>
      <c r="D5327" s="4" t="s">
        <v>28</v>
      </c>
      <c r="E5327" s="4">
        <v>2.0</v>
      </c>
      <c r="F5327" s="4">
        <v>5.0</v>
      </c>
      <c r="G5327" s="4">
        <v>10.0</v>
      </c>
      <c r="H5327" s="7">
        <v>45252.0</v>
      </c>
      <c r="I5327" s="4">
        <f>IFERROR(__xludf.DUMMYFUNCTION("SPLIT(H5327,""/"")"),22.0)</f>
        <v>22</v>
      </c>
      <c r="J5327" s="4">
        <f>IFERROR(__xludf.DUMMYFUNCTION("""COMPUTED_VALUE"""),11.0)</f>
        <v>11</v>
      </c>
      <c r="K5327" s="4">
        <f>IFERROR(__xludf.DUMMYFUNCTION("""COMPUTED_VALUE"""),2023.0)</f>
        <v>2023</v>
      </c>
    </row>
    <row r="5328">
      <c r="A5328" s="1" t="s">
        <v>2105</v>
      </c>
      <c r="B5328" s="4" t="s">
        <v>36</v>
      </c>
      <c r="C5328" s="4" t="s">
        <v>29</v>
      </c>
      <c r="D5328" s="4" t="s">
        <v>23</v>
      </c>
      <c r="E5328" s="4">
        <v>1.0</v>
      </c>
      <c r="F5328" s="4">
        <v>5.0</v>
      </c>
      <c r="G5328" s="4">
        <v>5.0</v>
      </c>
      <c r="H5328" s="7">
        <v>45253.0</v>
      </c>
      <c r="I5328" s="4">
        <f>IFERROR(__xludf.DUMMYFUNCTION("SPLIT(H5328,""/"")"),23.0)</f>
        <v>23</v>
      </c>
      <c r="J5328" s="4">
        <f>IFERROR(__xludf.DUMMYFUNCTION("""COMPUTED_VALUE"""),11.0)</f>
        <v>11</v>
      </c>
      <c r="K5328" s="4">
        <f>IFERROR(__xludf.DUMMYFUNCTION("""COMPUTED_VALUE"""),2023.0)</f>
        <v>2023</v>
      </c>
    </row>
    <row r="5329">
      <c r="A5329" s="1" t="s">
        <v>5780</v>
      </c>
      <c r="B5329" s="4" t="s">
        <v>36</v>
      </c>
      <c r="C5329" s="4" t="s">
        <v>29</v>
      </c>
      <c r="D5329" s="4" t="s">
        <v>30</v>
      </c>
      <c r="E5329" s="4">
        <v>1.0</v>
      </c>
      <c r="F5329" s="4">
        <v>5.0</v>
      </c>
      <c r="G5329" s="4">
        <v>5.0</v>
      </c>
      <c r="H5329" s="7">
        <v>45253.0</v>
      </c>
      <c r="I5329" s="4">
        <f>IFERROR(__xludf.DUMMYFUNCTION("SPLIT(H5329,""/"")"),23.0)</f>
        <v>23</v>
      </c>
      <c r="J5329" s="4">
        <f>IFERROR(__xludf.DUMMYFUNCTION("""COMPUTED_VALUE"""),11.0)</f>
        <v>11</v>
      </c>
      <c r="K5329" s="4">
        <f>IFERROR(__xludf.DUMMYFUNCTION("""COMPUTED_VALUE"""),2023.0)</f>
        <v>2023</v>
      </c>
    </row>
    <row r="5330">
      <c r="A5330" s="1" t="s">
        <v>1359</v>
      </c>
      <c r="B5330" s="4" t="s">
        <v>36</v>
      </c>
      <c r="C5330" s="4" t="s">
        <v>24</v>
      </c>
      <c r="D5330" s="4" t="s">
        <v>39</v>
      </c>
      <c r="E5330" s="4">
        <v>3.0</v>
      </c>
      <c r="F5330" s="4">
        <v>5.0</v>
      </c>
      <c r="G5330" s="4">
        <v>15.0</v>
      </c>
      <c r="H5330" s="7">
        <v>45253.0</v>
      </c>
      <c r="I5330" s="4">
        <f>IFERROR(__xludf.DUMMYFUNCTION("SPLIT(H5330,""/"")"),23.0)</f>
        <v>23</v>
      </c>
      <c r="J5330" s="4">
        <f>IFERROR(__xludf.DUMMYFUNCTION("""COMPUTED_VALUE"""),11.0)</f>
        <v>11</v>
      </c>
      <c r="K5330" s="4">
        <f>IFERROR(__xludf.DUMMYFUNCTION("""COMPUTED_VALUE"""),2023.0)</f>
        <v>2023</v>
      </c>
    </row>
    <row r="5331">
      <c r="A5331" s="1" t="s">
        <v>8236</v>
      </c>
      <c r="B5331" s="4" t="s">
        <v>36</v>
      </c>
      <c r="C5331" s="4" t="s">
        <v>30</v>
      </c>
      <c r="D5331" s="4" t="s">
        <v>28</v>
      </c>
      <c r="E5331" s="4">
        <v>1.0</v>
      </c>
      <c r="F5331" s="4">
        <v>5.0</v>
      </c>
      <c r="G5331" s="4">
        <v>5.0</v>
      </c>
      <c r="H5331" s="7">
        <v>45253.0</v>
      </c>
      <c r="I5331" s="4">
        <f>IFERROR(__xludf.DUMMYFUNCTION("SPLIT(H5331,""/"")"),23.0)</f>
        <v>23</v>
      </c>
      <c r="J5331" s="4">
        <f>IFERROR(__xludf.DUMMYFUNCTION("""COMPUTED_VALUE"""),11.0)</f>
        <v>11</v>
      </c>
      <c r="K5331" s="4">
        <f>IFERROR(__xludf.DUMMYFUNCTION("""COMPUTED_VALUE"""),2023.0)</f>
        <v>2023</v>
      </c>
    </row>
    <row r="5332">
      <c r="A5332" s="1" t="s">
        <v>1986</v>
      </c>
      <c r="B5332" s="4" t="s">
        <v>36</v>
      </c>
      <c r="C5332" s="4" t="s">
        <v>24</v>
      </c>
      <c r="D5332" s="4" t="s">
        <v>30</v>
      </c>
      <c r="E5332" s="4">
        <v>5.0</v>
      </c>
      <c r="F5332" s="4">
        <v>5.0</v>
      </c>
      <c r="G5332" s="4">
        <v>25.0</v>
      </c>
      <c r="H5332" s="7">
        <v>45254.0</v>
      </c>
      <c r="I5332" s="4">
        <f>IFERROR(__xludf.DUMMYFUNCTION("SPLIT(H5332,""/"")"),24.0)</f>
        <v>24</v>
      </c>
      <c r="J5332" s="4">
        <f>IFERROR(__xludf.DUMMYFUNCTION("""COMPUTED_VALUE"""),11.0)</f>
        <v>11</v>
      </c>
      <c r="K5332" s="4">
        <f>IFERROR(__xludf.DUMMYFUNCTION("""COMPUTED_VALUE"""),2023.0)</f>
        <v>2023</v>
      </c>
    </row>
    <row r="5333">
      <c r="A5333" s="1" t="s">
        <v>7967</v>
      </c>
      <c r="B5333" s="4" t="s">
        <v>36</v>
      </c>
      <c r="C5333" s="4" t="s">
        <v>24</v>
      </c>
      <c r="D5333" s="4" t="s">
        <v>30</v>
      </c>
      <c r="E5333" s="4">
        <v>4.0</v>
      </c>
      <c r="F5333" s="4">
        <v>5.0</v>
      </c>
      <c r="G5333" s="4">
        <v>20.0</v>
      </c>
      <c r="H5333" s="7">
        <v>45254.0</v>
      </c>
      <c r="I5333" s="4">
        <f>IFERROR(__xludf.DUMMYFUNCTION("SPLIT(H5333,""/"")"),24.0)</f>
        <v>24</v>
      </c>
      <c r="J5333" s="4">
        <f>IFERROR(__xludf.DUMMYFUNCTION("""COMPUTED_VALUE"""),11.0)</f>
        <v>11</v>
      </c>
      <c r="K5333" s="4">
        <f>IFERROR(__xludf.DUMMYFUNCTION("""COMPUTED_VALUE"""),2023.0)</f>
        <v>2023</v>
      </c>
    </row>
    <row r="5334">
      <c r="A5334" s="1" t="s">
        <v>1227</v>
      </c>
      <c r="B5334" s="4" t="s">
        <v>36</v>
      </c>
      <c r="C5334" s="4" t="s">
        <v>29</v>
      </c>
      <c r="D5334" s="4" t="s">
        <v>28</v>
      </c>
      <c r="E5334" s="4">
        <v>4.0</v>
      </c>
      <c r="F5334" s="4">
        <v>5.0</v>
      </c>
      <c r="G5334" s="4">
        <v>20.0</v>
      </c>
      <c r="H5334" s="7">
        <v>45255.0</v>
      </c>
      <c r="I5334" s="4">
        <f>IFERROR(__xludf.DUMMYFUNCTION("SPLIT(H5334,""/"")"),25.0)</f>
        <v>25</v>
      </c>
      <c r="J5334" s="4">
        <f>IFERROR(__xludf.DUMMYFUNCTION("""COMPUTED_VALUE"""),11.0)</f>
        <v>11</v>
      </c>
      <c r="K5334" s="4">
        <f>IFERROR(__xludf.DUMMYFUNCTION("""COMPUTED_VALUE"""),2023.0)</f>
        <v>2023</v>
      </c>
    </row>
    <row r="5335">
      <c r="A5335" s="1" t="s">
        <v>1896</v>
      </c>
      <c r="B5335" s="4" t="s">
        <v>36</v>
      </c>
      <c r="C5335" s="4" t="s">
        <v>30</v>
      </c>
      <c r="D5335" s="4" t="s">
        <v>30</v>
      </c>
      <c r="E5335" s="4">
        <v>1.0</v>
      </c>
      <c r="F5335" s="4">
        <v>5.0</v>
      </c>
      <c r="G5335" s="4">
        <v>5.0</v>
      </c>
      <c r="H5335" s="7">
        <v>45255.0</v>
      </c>
      <c r="I5335" s="4">
        <f>IFERROR(__xludf.DUMMYFUNCTION("SPLIT(H5335,""/"")"),25.0)</f>
        <v>25</v>
      </c>
      <c r="J5335" s="4">
        <f>IFERROR(__xludf.DUMMYFUNCTION("""COMPUTED_VALUE"""),11.0)</f>
        <v>11</v>
      </c>
      <c r="K5335" s="4">
        <f>IFERROR(__xludf.DUMMYFUNCTION("""COMPUTED_VALUE"""),2023.0)</f>
        <v>2023</v>
      </c>
    </row>
    <row r="5336">
      <c r="A5336" s="1" t="s">
        <v>196</v>
      </c>
      <c r="B5336" s="4" t="s">
        <v>36</v>
      </c>
      <c r="C5336" s="4" t="s">
        <v>29</v>
      </c>
      <c r="D5336" s="4" t="s">
        <v>39</v>
      </c>
      <c r="E5336" s="4">
        <v>5.0</v>
      </c>
      <c r="F5336" s="4">
        <v>5.0</v>
      </c>
      <c r="G5336" s="4">
        <v>25.0</v>
      </c>
      <c r="H5336" s="7">
        <v>45255.0</v>
      </c>
      <c r="I5336" s="4">
        <f>IFERROR(__xludf.DUMMYFUNCTION("SPLIT(H5336,""/"")"),25.0)</f>
        <v>25</v>
      </c>
      <c r="J5336" s="4">
        <f>IFERROR(__xludf.DUMMYFUNCTION("""COMPUTED_VALUE"""),11.0)</f>
        <v>11</v>
      </c>
      <c r="K5336" s="4">
        <f>IFERROR(__xludf.DUMMYFUNCTION("""COMPUTED_VALUE"""),2023.0)</f>
        <v>2023</v>
      </c>
    </row>
    <row r="5337">
      <c r="A5337" s="1" t="s">
        <v>7508</v>
      </c>
      <c r="B5337" s="4" t="s">
        <v>36</v>
      </c>
      <c r="C5337" s="4" t="s">
        <v>30</v>
      </c>
      <c r="D5337" s="4" t="s">
        <v>30</v>
      </c>
      <c r="E5337" s="4">
        <v>2.0</v>
      </c>
      <c r="F5337" s="4">
        <v>5.0</v>
      </c>
      <c r="G5337" s="4">
        <v>10.0</v>
      </c>
      <c r="H5337" s="7">
        <v>45255.0</v>
      </c>
      <c r="I5337" s="4">
        <f>IFERROR(__xludf.DUMMYFUNCTION("SPLIT(H5337,""/"")"),25.0)</f>
        <v>25</v>
      </c>
      <c r="J5337" s="4">
        <f>IFERROR(__xludf.DUMMYFUNCTION("""COMPUTED_VALUE"""),11.0)</f>
        <v>11</v>
      </c>
      <c r="K5337" s="4">
        <f>IFERROR(__xludf.DUMMYFUNCTION("""COMPUTED_VALUE"""),2023.0)</f>
        <v>2023</v>
      </c>
    </row>
    <row r="5338">
      <c r="A5338" s="1" t="s">
        <v>8064</v>
      </c>
      <c r="B5338" s="4" t="s">
        <v>36</v>
      </c>
      <c r="C5338" s="4" t="s">
        <v>24</v>
      </c>
      <c r="D5338" s="4" t="s">
        <v>39</v>
      </c>
      <c r="E5338" s="4">
        <v>1.0</v>
      </c>
      <c r="F5338" s="4">
        <v>5.0</v>
      </c>
      <c r="G5338" s="4">
        <v>5.0</v>
      </c>
      <c r="H5338" s="7">
        <v>45256.0</v>
      </c>
      <c r="I5338" s="4">
        <f>IFERROR(__xludf.DUMMYFUNCTION("SPLIT(H5338,""/"")"),26.0)</f>
        <v>26</v>
      </c>
      <c r="J5338" s="4">
        <f>IFERROR(__xludf.DUMMYFUNCTION("""COMPUTED_VALUE"""),11.0)</f>
        <v>11</v>
      </c>
      <c r="K5338" s="4">
        <f>IFERROR(__xludf.DUMMYFUNCTION("""COMPUTED_VALUE"""),2023.0)</f>
        <v>2023</v>
      </c>
    </row>
    <row r="5339">
      <c r="A5339" s="1" t="s">
        <v>1699</v>
      </c>
      <c r="B5339" s="4" t="s">
        <v>36</v>
      </c>
      <c r="C5339" s="4" t="s">
        <v>24</v>
      </c>
      <c r="D5339" s="4" t="s">
        <v>23</v>
      </c>
      <c r="E5339" s="4">
        <v>5.0</v>
      </c>
      <c r="F5339" s="4">
        <v>5.0</v>
      </c>
      <c r="G5339" s="4">
        <v>25.0</v>
      </c>
      <c r="H5339" s="7">
        <v>45256.0</v>
      </c>
      <c r="I5339" s="4">
        <f>IFERROR(__xludf.DUMMYFUNCTION("SPLIT(H5339,""/"")"),26.0)</f>
        <v>26</v>
      </c>
      <c r="J5339" s="4">
        <f>IFERROR(__xludf.DUMMYFUNCTION("""COMPUTED_VALUE"""),11.0)</f>
        <v>11</v>
      </c>
      <c r="K5339" s="4">
        <f>IFERROR(__xludf.DUMMYFUNCTION("""COMPUTED_VALUE"""),2023.0)</f>
        <v>2023</v>
      </c>
    </row>
    <row r="5340">
      <c r="A5340" s="1" t="s">
        <v>7091</v>
      </c>
      <c r="B5340" s="4" t="s">
        <v>36</v>
      </c>
      <c r="C5340" s="4" t="s">
        <v>29</v>
      </c>
      <c r="D5340" s="4" t="s">
        <v>28</v>
      </c>
      <c r="E5340" s="4">
        <v>5.0</v>
      </c>
      <c r="F5340" s="4">
        <v>5.0</v>
      </c>
      <c r="G5340" s="4">
        <v>25.0</v>
      </c>
      <c r="H5340" s="7">
        <v>45257.0</v>
      </c>
      <c r="I5340" s="4">
        <f>IFERROR(__xludf.DUMMYFUNCTION("SPLIT(H5340,""/"")"),27.0)</f>
        <v>27</v>
      </c>
      <c r="J5340" s="4">
        <f>IFERROR(__xludf.DUMMYFUNCTION("""COMPUTED_VALUE"""),11.0)</f>
        <v>11</v>
      </c>
      <c r="K5340" s="4">
        <f>IFERROR(__xludf.DUMMYFUNCTION("""COMPUTED_VALUE"""),2023.0)</f>
        <v>2023</v>
      </c>
    </row>
    <row r="5341">
      <c r="A5341" s="1" t="s">
        <v>990</v>
      </c>
      <c r="B5341" s="4" t="s">
        <v>36</v>
      </c>
      <c r="C5341" s="4" t="s">
        <v>29</v>
      </c>
      <c r="D5341" s="4" t="s">
        <v>23</v>
      </c>
      <c r="E5341" s="4">
        <v>2.0</v>
      </c>
      <c r="F5341" s="4">
        <v>5.0</v>
      </c>
      <c r="G5341" s="4">
        <v>10.0</v>
      </c>
      <c r="H5341" s="7">
        <v>45257.0</v>
      </c>
      <c r="I5341" s="4">
        <f>IFERROR(__xludf.DUMMYFUNCTION("SPLIT(H5341,""/"")"),27.0)</f>
        <v>27</v>
      </c>
      <c r="J5341" s="4">
        <f>IFERROR(__xludf.DUMMYFUNCTION("""COMPUTED_VALUE"""),11.0)</f>
        <v>11</v>
      </c>
      <c r="K5341" s="4">
        <f>IFERROR(__xludf.DUMMYFUNCTION("""COMPUTED_VALUE"""),2023.0)</f>
        <v>2023</v>
      </c>
    </row>
    <row r="5342">
      <c r="A5342" s="1" t="s">
        <v>9849</v>
      </c>
      <c r="B5342" s="4" t="s">
        <v>36</v>
      </c>
      <c r="C5342" s="4" t="s">
        <v>29</v>
      </c>
      <c r="D5342" s="4" t="s">
        <v>39</v>
      </c>
      <c r="E5342" s="4">
        <v>4.0</v>
      </c>
      <c r="F5342" s="4">
        <v>5.0</v>
      </c>
      <c r="G5342" s="4">
        <v>20.0</v>
      </c>
      <c r="H5342" s="7">
        <v>45257.0</v>
      </c>
      <c r="I5342" s="4">
        <f>IFERROR(__xludf.DUMMYFUNCTION("SPLIT(H5342,""/"")"),27.0)</f>
        <v>27</v>
      </c>
      <c r="J5342" s="4">
        <f>IFERROR(__xludf.DUMMYFUNCTION("""COMPUTED_VALUE"""),11.0)</f>
        <v>11</v>
      </c>
      <c r="K5342" s="4">
        <f>IFERROR(__xludf.DUMMYFUNCTION("""COMPUTED_VALUE"""),2023.0)</f>
        <v>2023</v>
      </c>
    </row>
    <row r="5343">
      <c r="A5343" s="1" t="s">
        <v>9117</v>
      </c>
      <c r="B5343" s="4" t="s">
        <v>36</v>
      </c>
      <c r="C5343" s="4" t="s">
        <v>30</v>
      </c>
      <c r="D5343" s="4" t="s">
        <v>30</v>
      </c>
      <c r="E5343" s="4">
        <v>5.0</v>
      </c>
      <c r="F5343" s="4">
        <v>5.0</v>
      </c>
      <c r="G5343" s="4">
        <v>25.0</v>
      </c>
      <c r="H5343" s="7">
        <v>45258.0</v>
      </c>
      <c r="I5343" s="4">
        <f>IFERROR(__xludf.DUMMYFUNCTION("SPLIT(H5343,""/"")"),28.0)</f>
        <v>28</v>
      </c>
      <c r="J5343" s="4">
        <f>IFERROR(__xludf.DUMMYFUNCTION("""COMPUTED_VALUE"""),11.0)</f>
        <v>11</v>
      </c>
      <c r="K5343" s="4">
        <f>IFERROR(__xludf.DUMMYFUNCTION("""COMPUTED_VALUE"""),2023.0)</f>
        <v>2023</v>
      </c>
    </row>
    <row r="5344">
      <c r="A5344" s="1" t="s">
        <v>1238</v>
      </c>
      <c r="B5344" s="4" t="s">
        <v>36</v>
      </c>
      <c r="C5344" s="4" t="s">
        <v>24</v>
      </c>
      <c r="D5344" s="4" t="s">
        <v>28</v>
      </c>
      <c r="E5344" s="4">
        <v>5.0</v>
      </c>
      <c r="F5344" s="4">
        <v>5.0</v>
      </c>
      <c r="G5344" s="4">
        <v>25.0</v>
      </c>
      <c r="H5344" s="7">
        <v>45258.0</v>
      </c>
      <c r="I5344" s="4">
        <f>IFERROR(__xludf.DUMMYFUNCTION("SPLIT(H5344,""/"")"),28.0)</f>
        <v>28</v>
      </c>
      <c r="J5344" s="4">
        <f>IFERROR(__xludf.DUMMYFUNCTION("""COMPUTED_VALUE"""),11.0)</f>
        <v>11</v>
      </c>
      <c r="K5344" s="4">
        <f>IFERROR(__xludf.DUMMYFUNCTION("""COMPUTED_VALUE"""),2023.0)</f>
        <v>2023</v>
      </c>
    </row>
    <row r="5345">
      <c r="A5345" s="1" t="s">
        <v>5156</v>
      </c>
      <c r="B5345" s="4" t="s">
        <v>36</v>
      </c>
      <c r="C5345" s="4" t="s">
        <v>30</v>
      </c>
      <c r="D5345" s="4" t="s">
        <v>28</v>
      </c>
      <c r="E5345" s="4">
        <v>3.0</v>
      </c>
      <c r="F5345" s="4">
        <v>5.0</v>
      </c>
      <c r="G5345" s="4">
        <v>15.0</v>
      </c>
      <c r="H5345" s="7">
        <v>45258.0</v>
      </c>
      <c r="I5345" s="4">
        <f>IFERROR(__xludf.DUMMYFUNCTION("SPLIT(H5345,""/"")"),28.0)</f>
        <v>28</v>
      </c>
      <c r="J5345" s="4">
        <f>IFERROR(__xludf.DUMMYFUNCTION("""COMPUTED_VALUE"""),11.0)</f>
        <v>11</v>
      </c>
      <c r="K5345" s="4">
        <f>IFERROR(__xludf.DUMMYFUNCTION("""COMPUTED_VALUE"""),2023.0)</f>
        <v>2023</v>
      </c>
    </row>
    <row r="5346">
      <c r="A5346" s="1" t="s">
        <v>3761</v>
      </c>
      <c r="B5346" s="4" t="s">
        <v>36</v>
      </c>
      <c r="C5346" s="4" t="s">
        <v>29</v>
      </c>
      <c r="D5346" s="4" t="s">
        <v>39</v>
      </c>
      <c r="E5346" s="4">
        <v>5.0</v>
      </c>
      <c r="F5346" s="4">
        <v>5.0</v>
      </c>
      <c r="G5346" s="4">
        <v>25.0</v>
      </c>
      <c r="H5346" s="7">
        <v>45258.0</v>
      </c>
      <c r="I5346" s="4">
        <f>IFERROR(__xludf.DUMMYFUNCTION("SPLIT(H5346,""/"")"),28.0)</f>
        <v>28</v>
      </c>
      <c r="J5346" s="4">
        <f>IFERROR(__xludf.DUMMYFUNCTION("""COMPUTED_VALUE"""),11.0)</f>
        <v>11</v>
      </c>
      <c r="K5346" s="4">
        <f>IFERROR(__xludf.DUMMYFUNCTION("""COMPUTED_VALUE"""),2023.0)</f>
        <v>2023</v>
      </c>
    </row>
    <row r="5347">
      <c r="A5347" s="1" t="s">
        <v>4707</v>
      </c>
      <c r="B5347" s="4" t="s">
        <v>36</v>
      </c>
      <c r="C5347" s="4" t="s">
        <v>29</v>
      </c>
      <c r="D5347" s="4" t="s">
        <v>30</v>
      </c>
      <c r="E5347" s="4">
        <v>4.0</v>
      </c>
      <c r="F5347" s="4">
        <v>5.0</v>
      </c>
      <c r="G5347" s="4">
        <v>20.0</v>
      </c>
      <c r="H5347" s="7">
        <v>45258.0</v>
      </c>
      <c r="I5347" s="4">
        <f>IFERROR(__xludf.DUMMYFUNCTION("SPLIT(H5347,""/"")"),28.0)</f>
        <v>28</v>
      </c>
      <c r="J5347" s="4">
        <f>IFERROR(__xludf.DUMMYFUNCTION("""COMPUTED_VALUE"""),11.0)</f>
        <v>11</v>
      </c>
      <c r="K5347" s="4">
        <f>IFERROR(__xludf.DUMMYFUNCTION("""COMPUTED_VALUE"""),2023.0)</f>
        <v>2023</v>
      </c>
    </row>
    <row r="5348">
      <c r="A5348" s="1" t="s">
        <v>4393</v>
      </c>
      <c r="B5348" s="4" t="s">
        <v>36</v>
      </c>
      <c r="C5348" s="4" t="s">
        <v>24</v>
      </c>
      <c r="D5348" s="4" t="s">
        <v>23</v>
      </c>
      <c r="E5348" s="4">
        <v>5.0</v>
      </c>
      <c r="F5348" s="4">
        <v>5.0</v>
      </c>
      <c r="G5348" s="4">
        <v>25.0</v>
      </c>
      <c r="H5348" s="7">
        <v>45258.0</v>
      </c>
      <c r="I5348" s="4">
        <f>IFERROR(__xludf.DUMMYFUNCTION("SPLIT(H5348,""/"")"),28.0)</f>
        <v>28</v>
      </c>
      <c r="J5348" s="4">
        <f>IFERROR(__xludf.DUMMYFUNCTION("""COMPUTED_VALUE"""),11.0)</f>
        <v>11</v>
      </c>
      <c r="K5348" s="4">
        <f>IFERROR(__xludf.DUMMYFUNCTION("""COMPUTED_VALUE"""),2023.0)</f>
        <v>2023</v>
      </c>
    </row>
    <row r="5349">
      <c r="A5349" s="1" t="s">
        <v>5131</v>
      </c>
      <c r="B5349" s="4" t="s">
        <v>36</v>
      </c>
      <c r="C5349" s="4" t="s">
        <v>29</v>
      </c>
      <c r="D5349" s="4" t="s">
        <v>28</v>
      </c>
      <c r="E5349" s="4">
        <v>4.0</v>
      </c>
      <c r="F5349" s="4">
        <v>5.0</v>
      </c>
      <c r="G5349" s="4">
        <v>20.0</v>
      </c>
      <c r="H5349" s="7">
        <v>45259.0</v>
      </c>
      <c r="I5349" s="4">
        <f>IFERROR(__xludf.DUMMYFUNCTION("SPLIT(H5349,""/"")"),29.0)</f>
        <v>29</v>
      </c>
      <c r="J5349" s="4">
        <f>IFERROR(__xludf.DUMMYFUNCTION("""COMPUTED_VALUE"""),11.0)</f>
        <v>11</v>
      </c>
      <c r="K5349" s="4">
        <f>IFERROR(__xludf.DUMMYFUNCTION("""COMPUTED_VALUE"""),2023.0)</f>
        <v>2023</v>
      </c>
    </row>
    <row r="5350">
      <c r="A5350" s="1" t="s">
        <v>7747</v>
      </c>
      <c r="B5350" s="4" t="s">
        <v>36</v>
      </c>
      <c r="C5350" s="4" t="s">
        <v>29</v>
      </c>
      <c r="D5350" s="4" t="s">
        <v>28</v>
      </c>
      <c r="E5350" s="4">
        <v>1.0</v>
      </c>
      <c r="F5350" s="4">
        <v>5.0</v>
      </c>
      <c r="G5350" s="4">
        <v>5.0</v>
      </c>
      <c r="H5350" s="7">
        <v>45259.0</v>
      </c>
      <c r="I5350" s="4">
        <f>IFERROR(__xludf.DUMMYFUNCTION("SPLIT(H5350,""/"")"),29.0)</f>
        <v>29</v>
      </c>
      <c r="J5350" s="4">
        <f>IFERROR(__xludf.DUMMYFUNCTION("""COMPUTED_VALUE"""),11.0)</f>
        <v>11</v>
      </c>
      <c r="K5350" s="4">
        <f>IFERROR(__xludf.DUMMYFUNCTION("""COMPUTED_VALUE"""),2023.0)</f>
        <v>2023</v>
      </c>
    </row>
    <row r="5351">
      <c r="A5351" s="1" t="s">
        <v>8552</v>
      </c>
      <c r="B5351" s="4" t="s">
        <v>36</v>
      </c>
      <c r="C5351" s="4" t="s">
        <v>30</v>
      </c>
      <c r="D5351" s="4" t="s">
        <v>30</v>
      </c>
      <c r="E5351" s="4">
        <v>4.0</v>
      </c>
      <c r="F5351" s="4">
        <v>5.0</v>
      </c>
      <c r="G5351" s="4">
        <v>20.0</v>
      </c>
      <c r="H5351" s="7">
        <v>45259.0</v>
      </c>
      <c r="I5351" s="4">
        <f>IFERROR(__xludf.DUMMYFUNCTION("SPLIT(H5351,""/"")"),29.0)</f>
        <v>29</v>
      </c>
      <c r="J5351" s="4">
        <f>IFERROR(__xludf.DUMMYFUNCTION("""COMPUTED_VALUE"""),11.0)</f>
        <v>11</v>
      </c>
      <c r="K5351" s="4">
        <f>IFERROR(__xludf.DUMMYFUNCTION("""COMPUTED_VALUE"""),2023.0)</f>
        <v>2023</v>
      </c>
    </row>
    <row r="5352">
      <c r="A5352" s="1" t="s">
        <v>728</v>
      </c>
      <c r="B5352" s="4" t="s">
        <v>36</v>
      </c>
      <c r="C5352" s="4" t="s">
        <v>30</v>
      </c>
      <c r="D5352" s="4" t="s">
        <v>28</v>
      </c>
      <c r="E5352" s="4">
        <v>2.0</v>
      </c>
      <c r="F5352" s="4">
        <v>5.0</v>
      </c>
      <c r="G5352" s="4">
        <v>10.0</v>
      </c>
      <c r="H5352" s="7">
        <v>45259.0</v>
      </c>
      <c r="I5352" s="4">
        <f>IFERROR(__xludf.DUMMYFUNCTION("SPLIT(H5352,""/"")"),29.0)</f>
        <v>29</v>
      </c>
      <c r="J5352" s="4">
        <f>IFERROR(__xludf.DUMMYFUNCTION("""COMPUTED_VALUE"""),11.0)</f>
        <v>11</v>
      </c>
      <c r="K5352" s="4">
        <f>IFERROR(__xludf.DUMMYFUNCTION("""COMPUTED_VALUE"""),2023.0)</f>
        <v>2023</v>
      </c>
    </row>
    <row r="5353">
      <c r="A5353" s="1" t="s">
        <v>1611</v>
      </c>
      <c r="B5353" s="4" t="s">
        <v>36</v>
      </c>
      <c r="C5353" s="4" t="s">
        <v>24</v>
      </c>
      <c r="D5353" s="4" t="s">
        <v>23</v>
      </c>
      <c r="E5353" s="4">
        <v>3.0</v>
      </c>
      <c r="F5353" s="4">
        <v>5.0</v>
      </c>
      <c r="G5353" s="4">
        <v>15.0</v>
      </c>
      <c r="H5353" s="7">
        <v>45259.0</v>
      </c>
      <c r="I5353" s="4">
        <f>IFERROR(__xludf.DUMMYFUNCTION("SPLIT(H5353,""/"")"),29.0)</f>
        <v>29</v>
      </c>
      <c r="J5353" s="4">
        <f>IFERROR(__xludf.DUMMYFUNCTION("""COMPUTED_VALUE"""),11.0)</f>
        <v>11</v>
      </c>
      <c r="K5353" s="4">
        <f>IFERROR(__xludf.DUMMYFUNCTION("""COMPUTED_VALUE"""),2023.0)</f>
        <v>2023</v>
      </c>
    </row>
    <row r="5354">
      <c r="A5354" s="1" t="s">
        <v>4783</v>
      </c>
      <c r="B5354" s="4" t="s">
        <v>36</v>
      </c>
      <c r="C5354" s="4" t="s">
        <v>29</v>
      </c>
      <c r="D5354" s="4" t="s">
        <v>23</v>
      </c>
      <c r="E5354" s="4">
        <v>1.0</v>
      </c>
      <c r="F5354" s="4">
        <v>5.0</v>
      </c>
      <c r="G5354" s="4">
        <v>5.0</v>
      </c>
      <c r="H5354" s="7">
        <v>45260.0</v>
      </c>
      <c r="I5354" s="4">
        <f>IFERROR(__xludf.DUMMYFUNCTION("SPLIT(H5354,""/"")"),30.0)</f>
        <v>30</v>
      </c>
      <c r="J5354" s="4">
        <f>IFERROR(__xludf.DUMMYFUNCTION("""COMPUTED_VALUE"""),11.0)</f>
        <v>11</v>
      </c>
      <c r="K5354" s="4">
        <f>IFERROR(__xludf.DUMMYFUNCTION("""COMPUTED_VALUE"""),2023.0)</f>
        <v>2023</v>
      </c>
    </row>
    <row r="5355">
      <c r="A5355" s="1" t="s">
        <v>5612</v>
      </c>
      <c r="B5355" s="4" t="s">
        <v>36</v>
      </c>
      <c r="C5355" s="4" t="s">
        <v>29</v>
      </c>
      <c r="D5355" s="4" t="s">
        <v>39</v>
      </c>
      <c r="E5355" s="4">
        <v>3.0</v>
      </c>
      <c r="F5355" s="4">
        <v>5.0</v>
      </c>
      <c r="G5355" s="4">
        <v>15.0</v>
      </c>
      <c r="H5355" s="7">
        <v>45260.0</v>
      </c>
      <c r="I5355" s="4">
        <f>IFERROR(__xludf.DUMMYFUNCTION("SPLIT(H5355,""/"")"),30.0)</f>
        <v>30</v>
      </c>
      <c r="J5355" s="4">
        <f>IFERROR(__xludf.DUMMYFUNCTION("""COMPUTED_VALUE"""),11.0)</f>
        <v>11</v>
      </c>
      <c r="K5355" s="4">
        <f>IFERROR(__xludf.DUMMYFUNCTION("""COMPUTED_VALUE"""),2023.0)</f>
        <v>2023</v>
      </c>
    </row>
    <row r="5356">
      <c r="A5356" s="1" t="s">
        <v>1647</v>
      </c>
      <c r="B5356" s="4" t="s">
        <v>36</v>
      </c>
      <c r="C5356" s="4" t="s">
        <v>29</v>
      </c>
      <c r="D5356" s="4" t="s">
        <v>28</v>
      </c>
      <c r="E5356" s="4">
        <v>2.0</v>
      </c>
      <c r="F5356" s="4">
        <v>5.0</v>
      </c>
      <c r="G5356" s="4">
        <v>10.0</v>
      </c>
      <c r="H5356" s="7">
        <v>45260.0</v>
      </c>
      <c r="I5356" s="4">
        <f>IFERROR(__xludf.DUMMYFUNCTION("SPLIT(H5356,""/"")"),30.0)</f>
        <v>30</v>
      </c>
      <c r="J5356" s="4">
        <f>IFERROR(__xludf.DUMMYFUNCTION("""COMPUTED_VALUE"""),11.0)</f>
        <v>11</v>
      </c>
      <c r="K5356" s="4">
        <f>IFERROR(__xludf.DUMMYFUNCTION("""COMPUTED_VALUE"""),2023.0)</f>
        <v>2023</v>
      </c>
    </row>
    <row r="5357">
      <c r="A5357" s="1" t="s">
        <v>2714</v>
      </c>
      <c r="B5357" s="4" t="s">
        <v>36</v>
      </c>
      <c r="C5357" s="4" t="s">
        <v>30</v>
      </c>
      <c r="D5357" s="4" t="s">
        <v>39</v>
      </c>
      <c r="E5357" s="4">
        <v>3.0</v>
      </c>
      <c r="F5357" s="4">
        <v>5.0</v>
      </c>
      <c r="G5357" s="4">
        <v>15.0</v>
      </c>
      <c r="H5357" s="7">
        <v>45260.0</v>
      </c>
      <c r="I5357" s="4">
        <f>IFERROR(__xludf.DUMMYFUNCTION("SPLIT(H5357,""/"")"),30.0)</f>
        <v>30</v>
      </c>
      <c r="J5357" s="4">
        <f>IFERROR(__xludf.DUMMYFUNCTION("""COMPUTED_VALUE"""),11.0)</f>
        <v>11</v>
      </c>
      <c r="K5357" s="4">
        <f>IFERROR(__xludf.DUMMYFUNCTION("""COMPUTED_VALUE"""),2023.0)</f>
        <v>2023</v>
      </c>
    </row>
    <row r="5358">
      <c r="A5358" s="1" t="s">
        <v>7311</v>
      </c>
      <c r="B5358" s="4" t="s">
        <v>36</v>
      </c>
      <c r="C5358" s="4" t="s">
        <v>24</v>
      </c>
      <c r="D5358" s="4" t="s">
        <v>30</v>
      </c>
      <c r="E5358" s="4">
        <v>5.0</v>
      </c>
      <c r="F5358" s="4">
        <v>5.0</v>
      </c>
      <c r="G5358" s="4">
        <v>25.0</v>
      </c>
      <c r="H5358" s="5">
        <v>45261.0</v>
      </c>
      <c r="I5358" s="4">
        <f>IFERROR(__xludf.DUMMYFUNCTION("SPLIT(H5358,""/"")"),1.0)</f>
        <v>1</v>
      </c>
      <c r="J5358" s="4">
        <f>IFERROR(__xludf.DUMMYFUNCTION("""COMPUTED_VALUE"""),12.0)</f>
        <v>12</v>
      </c>
      <c r="K5358" s="4">
        <f>IFERROR(__xludf.DUMMYFUNCTION("""COMPUTED_VALUE"""),2023.0)</f>
        <v>2023</v>
      </c>
    </row>
    <row r="5359">
      <c r="A5359" s="1" t="s">
        <v>9903</v>
      </c>
      <c r="B5359" s="4" t="s">
        <v>36</v>
      </c>
      <c r="C5359" s="4" t="s">
        <v>30</v>
      </c>
      <c r="D5359" s="4" t="s">
        <v>39</v>
      </c>
      <c r="E5359" s="4">
        <v>4.0</v>
      </c>
      <c r="F5359" s="4">
        <v>5.0</v>
      </c>
      <c r="G5359" s="4">
        <v>20.0</v>
      </c>
      <c r="H5359" s="5">
        <v>45261.0</v>
      </c>
      <c r="I5359" s="4">
        <f>IFERROR(__xludf.DUMMYFUNCTION("SPLIT(H5359,""/"")"),1.0)</f>
        <v>1</v>
      </c>
      <c r="J5359" s="4">
        <f>IFERROR(__xludf.DUMMYFUNCTION("""COMPUTED_VALUE"""),12.0)</f>
        <v>12</v>
      </c>
      <c r="K5359" s="4">
        <f>IFERROR(__xludf.DUMMYFUNCTION("""COMPUTED_VALUE"""),2023.0)</f>
        <v>2023</v>
      </c>
    </row>
    <row r="5360">
      <c r="A5360" s="1" t="s">
        <v>1661</v>
      </c>
      <c r="B5360" s="4" t="s">
        <v>36</v>
      </c>
      <c r="C5360" s="4" t="s">
        <v>29</v>
      </c>
      <c r="D5360" s="4" t="s">
        <v>30</v>
      </c>
      <c r="E5360" s="4">
        <v>5.0</v>
      </c>
      <c r="F5360" s="4">
        <v>5.0</v>
      </c>
      <c r="G5360" s="4">
        <v>25.0</v>
      </c>
      <c r="H5360" s="5">
        <v>45261.0</v>
      </c>
      <c r="I5360" s="4">
        <f>IFERROR(__xludf.DUMMYFUNCTION("SPLIT(H5360,""/"")"),1.0)</f>
        <v>1</v>
      </c>
      <c r="J5360" s="4">
        <f>IFERROR(__xludf.DUMMYFUNCTION("""COMPUTED_VALUE"""),12.0)</f>
        <v>12</v>
      </c>
      <c r="K5360" s="4">
        <f>IFERROR(__xludf.DUMMYFUNCTION("""COMPUTED_VALUE"""),2023.0)</f>
        <v>2023</v>
      </c>
    </row>
    <row r="5361">
      <c r="A5361" s="1" t="s">
        <v>7246</v>
      </c>
      <c r="B5361" s="4" t="s">
        <v>36</v>
      </c>
      <c r="C5361" s="4" t="s">
        <v>30</v>
      </c>
      <c r="D5361" s="4" t="s">
        <v>39</v>
      </c>
      <c r="E5361" s="4">
        <v>5.0</v>
      </c>
      <c r="F5361" s="4">
        <v>5.0</v>
      </c>
      <c r="G5361" s="4">
        <v>25.0</v>
      </c>
      <c r="H5361" s="5">
        <v>45262.0</v>
      </c>
      <c r="I5361" s="4">
        <f>IFERROR(__xludf.DUMMYFUNCTION("SPLIT(H5361,""/"")"),2.0)</f>
        <v>2</v>
      </c>
      <c r="J5361" s="4">
        <f>IFERROR(__xludf.DUMMYFUNCTION("""COMPUTED_VALUE"""),12.0)</f>
        <v>12</v>
      </c>
      <c r="K5361" s="4">
        <f>IFERROR(__xludf.DUMMYFUNCTION("""COMPUTED_VALUE"""),2023.0)</f>
        <v>2023</v>
      </c>
    </row>
    <row r="5362">
      <c r="A5362" s="1" t="s">
        <v>5568</v>
      </c>
      <c r="B5362" s="4" t="s">
        <v>36</v>
      </c>
      <c r="C5362" s="4" t="s">
        <v>30</v>
      </c>
      <c r="D5362" s="4" t="s">
        <v>28</v>
      </c>
      <c r="E5362" s="4">
        <v>4.0</v>
      </c>
      <c r="F5362" s="4">
        <v>5.0</v>
      </c>
      <c r="G5362" s="4">
        <v>20.0</v>
      </c>
      <c r="H5362" s="5">
        <v>45262.0</v>
      </c>
      <c r="I5362" s="4">
        <f>IFERROR(__xludf.DUMMYFUNCTION("SPLIT(H5362,""/"")"),2.0)</f>
        <v>2</v>
      </c>
      <c r="J5362" s="4">
        <f>IFERROR(__xludf.DUMMYFUNCTION("""COMPUTED_VALUE"""),12.0)</f>
        <v>12</v>
      </c>
      <c r="K5362" s="4">
        <f>IFERROR(__xludf.DUMMYFUNCTION("""COMPUTED_VALUE"""),2023.0)</f>
        <v>2023</v>
      </c>
    </row>
    <row r="5363">
      <c r="A5363" s="1" t="s">
        <v>9795</v>
      </c>
      <c r="B5363" s="4" t="s">
        <v>36</v>
      </c>
      <c r="C5363" s="4" t="s">
        <v>29</v>
      </c>
      <c r="D5363" s="4" t="s">
        <v>30</v>
      </c>
      <c r="E5363" s="4">
        <v>4.0</v>
      </c>
      <c r="F5363" s="4">
        <v>5.0</v>
      </c>
      <c r="G5363" s="4">
        <v>20.0</v>
      </c>
      <c r="H5363" s="5">
        <v>45262.0</v>
      </c>
      <c r="I5363" s="4">
        <f>IFERROR(__xludf.DUMMYFUNCTION("SPLIT(H5363,""/"")"),2.0)</f>
        <v>2</v>
      </c>
      <c r="J5363" s="4">
        <f>IFERROR(__xludf.DUMMYFUNCTION("""COMPUTED_VALUE"""),12.0)</f>
        <v>12</v>
      </c>
      <c r="K5363" s="4">
        <f>IFERROR(__xludf.DUMMYFUNCTION("""COMPUTED_VALUE"""),2023.0)</f>
        <v>2023</v>
      </c>
    </row>
    <row r="5364">
      <c r="A5364" s="1" t="s">
        <v>992</v>
      </c>
      <c r="B5364" s="4" t="s">
        <v>36</v>
      </c>
      <c r="C5364" s="4" t="s">
        <v>24</v>
      </c>
      <c r="D5364" s="4" t="s">
        <v>28</v>
      </c>
      <c r="E5364" s="4">
        <v>5.0</v>
      </c>
      <c r="F5364" s="4">
        <v>5.0</v>
      </c>
      <c r="G5364" s="4">
        <v>25.0</v>
      </c>
      <c r="H5364" s="5">
        <v>45262.0</v>
      </c>
      <c r="I5364" s="4">
        <f>IFERROR(__xludf.DUMMYFUNCTION("SPLIT(H5364,""/"")"),2.0)</f>
        <v>2</v>
      </c>
      <c r="J5364" s="4">
        <f>IFERROR(__xludf.DUMMYFUNCTION("""COMPUTED_VALUE"""),12.0)</f>
        <v>12</v>
      </c>
      <c r="K5364" s="4">
        <f>IFERROR(__xludf.DUMMYFUNCTION("""COMPUTED_VALUE"""),2023.0)</f>
        <v>2023</v>
      </c>
    </row>
    <row r="5365">
      <c r="A5365" s="1" t="s">
        <v>5310</v>
      </c>
      <c r="B5365" s="4" t="s">
        <v>36</v>
      </c>
      <c r="C5365" s="4" t="s">
        <v>30</v>
      </c>
      <c r="D5365" s="4" t="s">
        <v>28</v>
      </c>
      <c r="E5365" s="4">
        <v>3.0</v>
      </c>
      <c r="F5365" s="4">
        <v>5.0</v>
      </c>
      <c r="G5365" s="4">
        <v>15.0</v>
      </c>
      <c r="H5365" s="5">
        <v>45263.0</v>
      </c>
      <c r="I5365" s="4">
        <f>IFERROR(__xludf.DUMMYFUNCTION("SPLIT(H5365,""/"")"),3.0)</f>
        <v>3</v>
      </c>
      <c r="J5365" s="4">
        <f>IFERROR(__xludf.DUMMYFUNCTION("""COMPUTED_VALUE"""),12.0)</f>
        <v>12</v>
      </c>
      <c r="K5365" s="4">
        <f>IFERROR(__xludf.DUMMYFUNCTION("""COMPUTED_VALUE"""),2023.0)</f>
        <v>2023</v>
      </c>
    </row>
    <row r="5366">
      <c r="A5366" s="1" t="s">
        <v>7182</v>
      </c>
      <c r="B5366" s="4" t="s">
        <v>36</v>
      </c>
      <c r="C5366" s="4" t="s">
        <v>24</v>
      </c>
      <c r="D5366" s="4" t="s">
        <v>30</v>
      </c>
      <c r="E5366" s="4">
        <v>3.0</v>
      </c>
      <c r="F5366" s="4">
        <v>5.0</v>
      </c>
      <c r="G5366" s="4">
        <v>15.0</v>
      </c>
      <c r="H5366" s="5">
        <v>45263.0</v>
      </c>
      <c r="I5366" s="4">
        <f>IFERROR(__xludf.DUMMYFUNCTION("SPLIT(H5366,""/"")"),3.0)</f>
        <v>3</v>
      </c>
      <c r="J5366" s="4">
        <f>IFERROR(__xludf.DUMMYFUNCTION("""COMPUTED_VALUE"""),12.0)</f>
        <v>12</v>
      </c>
      <c r="K5366" s="4">
        <f>IFERROR(__xludf.DUMMYFUNCTION("""COMPUTED_VALUE"""),2023.0)</f>
        <v>2023</v>
      </c>
    </row>
    <row r="5367">
      <c r="A5367" s="1" t="s">
        <v>9732</v>
      </c>
      <c r="B5367" s="4" t="s">
        <v>36</v>
      </c>
      <c r="C5367" s="4" t="s">
        <v>24</v>
      </c>
      <c r="D5367" s="4" t="s">
        <v>30</v>
      </c>
      <c r="E5367" s="4">
        <v>2.0</v>
      </c>
      <c r="F5367" s="4">
        <v>5.0</v>
      </c>
      <c r="G5367" s="4">
        <v>10.0</v>
      </c>
      <c r="H5367" s="5">
        <v>45264.0</v>
      </c>
      <c r="I5367" s="4">
        <f>IFERROR(__xludf.DUMMYFUNCTION("SPLIT(H5367,""/"")"),4.0)</f>
        <v>4</v>
      </c>
      <c r="J5367" s="4">
        <f>IFERROR(__xludf.DUMMYFUNCTION("""COMPUTED_VALUE"""),12.0)</f>
        <v>12</v>
      </c>
      <c r="K5367" s="4">
        <f>IFERROR(__xludf.DUMMYFUNCTION("""COMPUTED_VALUE"""),2023.0)</f>
        <v>2023</v>
      </c>
    </row>
    <row r="5368">
      <c r="A5368" s="1" t="s">
        <v>8879</v>
      </c>
      <c r="B5368" s="4" t="s">
        <v>36</v>
      </c>
      <c r="C5368" s="4" t="s">
        <v>29</v>
      </c>
      <c r="D5368" s="4" t="s">
        <v>39</v>
      </c>
      <c r="E5368" s="4">
        <v>3.0</v>
      </c>
      <c r="F5368" s="4">
        <v>5.0</v>
      </c>
      <c r="G5368" s="4">
        <v>15.0</v>
      </c>
      <c r="H5368" s="5">
        <v>45264.0</v>
      </c>
      <c r="I5368" s="4">
        <f>IFERROR(__xludf.DUMMYFUNCTION("SPLIT(H5368,""/"")"),4.0)</f>
        <v>4</v>
      </c>
      <c r="J5368" s="4">
        <f>IFERROR(__xludf.DUMMYFUNCTION("""COMPUTED_VALUE"""),12.0)</f>
        <v>12</v>
      </c>
      <c r="K5368" s="4">
        <f>IFERROR(__xludf.DUMMYFUNCTION("""COMPUTED_VALUE"""),2023.0)</f>
        <v>2023</v>
      </c>
    </row>
    <row r="5369">
      <c r="A5369" s="1" t="s">
        <v>1642</v>
      </c>
      <c r="B5369" s="4" t="s">
        <v>36</v>
      </c>
      <c r="C5369" s="4" t="s">
        <v>24</v>
      </c>
      <c r="D5369" s="4" t="s">
        <v>23</v>
      </c>
      <c r="E5369" s="4">
        <v>5.0</v>
      </c>
      <c r="F5369" s="4">
        <v>5.0</v>
      </c>
      <c r="G5369" s="4">
        <v>25.0</v>
      </c>
      <c r="H5369" s="5">
        <v>45264.0</v>
      </c>
      <c r="I5369" s="4">
        <f>IFERROR(__xludf.DUMMYFUNCTION("SPLIT(H5369,""/"")"),4.0)</f>
        <v>4</v>
      </c>
      <c r="J5369" s="4">
        <f>IFERROR(__xludf.DUMMYFUNCTION("""COMPUTED_VALUE"""),12.0)</f>
        <v>12</v>
      </c>
      <c r="K5369" s="4">
        <f>IFERROR(__xludf.DUMMYFUNCTION("""COMPUTED_VALUE"""),2023.0)</f>
        <v>2023</v>
      </c>
    </row>
    <row r="5370">
      <c r="A5370" s="1" t="s">
        <v>5225</v>
      </c>
      <c r="B5370" s="4" t="s">
        <v>36</v>
      </c>
      <c r="C5370" s="4" t="s">
        <v>30</v>
      </c>
      <c r="D5370" s="4" t="s">
        <v>30</v>
      </c>
      <c r="E5370" s="4">
        <v>1.0</v>
      </c>
      <c r="F5370" s="4">
        <v>5.0</v>
      </c>
      <c r="G5370" s="4">
        <v>5.0</v>
      </c>
      <c r="H5370" s="5">
        <v>45264.0</v>
      </c>
      <c r="I5370" s="4">
        <f>IFERROR(__xludf.DUMMYFUNCTION("SPLIT(H5370,""/"")"),4.0)</f>
        <v>4</v>
      </c>
      <c r="J5370" s="4">
        <f>IFERROR(__xludf.DUMMYFUNCTION("""COMPUTED_VALUE"""),12.0)</f>
        <v>12</v>
      </c>
      <c r="K5370" s="4">
        <f>IFERROR(__xludf.DUMMYFUNCTION("""COMPUTED_VALUE"""),2023.0)</f>
        <v>2023</v>
      </c>
    </row>
    <row r="5371">
      <c r="A5371" s="1" t="s">
        <v>6725</v>
      </c>
      <c r="B5371" s="4" t="s">
        <v>36</v>
      </c>
      <c r="C5371" s="4" t="s">
        <v>24</v>
      </c>
      <c r="D5371" s="4" t="s">
        <v>30</v>
      </c>
      <c r="E5371" s="4">
        <v>1.0</v>
      </c>
      <c r="F5371" s="4">
        <v>5.0</v>
      </c>
      <c r="G5371" s="4">
        <v>5.0</v>
      </c>
      <c r="H5371" s="5">
        <v>45265.0</v>
      </c>
      <c r="I5371" s="4">
        <f>IFERROR(__xludf.DUMMYFUNCTION("SPLIT(H5371,""/"")"),5.0)</f>
        <v>5</v>
      </c>
      <c r="J5371" s="4">
        <f>IFERROR(__xludf.DUMMYFUNCTION("""COMPUTED_VALUE"""),12.0)</f>
        <v>12</v>
      </c>
      <c r="K5371" s="4">
        <f>IFERROR(__xludf.DUMMYFUNCTION("""COMPUTED_VALUE"""),2023.0)</f>
        <v>2023</v>
      </c>
    </row>
    <row r="5372">
      <c r="A5372" s="1" t="s">
        <v>7432</v>
      </c>
      <c r="B5372" s="4" t="s">
        <v>36</v>
      </c>
      <c r="C5372" s="4" t="s">
        <v>30</v>
      </c>
      <c r="D5372" s="4" t="s">
        <v>23</v>
      </c>
      <c r="E5372" s="4">
        <v>4.0</v>
      </c>
      <c r="F5372" s="4">
        <v>5.0</v>
      </c>
      <c r="G5372" s="4">
        <v>20.0</v>
      </c>
      <c r="H5372" s="5">
        <v>45265.0</v>
      </c>
      <c r="I5372" s="4">
        <f>IFERROR(__xludf.DUMMYFUNCTION("SPLIT(H5372,""/"")"),5.0)</f>
        <v>5</v>
      </c>
      <c r="J5372" s="4">
        <f>IFERROR(__xludf.DUMMYFUNCTION("""COMPUTED_VALUE"""),12.0)</f>
        <v>12</v>
      </c>
      <c r="K5372" s="4">
        <f>IFERROR(__xludf.DUMMYFUNCTION("""COMPUTED_VALUE"""),2023.0)</f>
        <v>2023</v>
      </c>
    </row>
    <row r="5373">
      <c r="A5373" s="1" t="s">
        <v>887</v>
      </c>
      <c r="B5373" s="4" t="s">
        <v>36</v>
      </c>
      <c r="C5373" s="4" t="s">
        <v>29</v>
      </c>
      <c r="D5373" s="4" t="s">
        <v>39</v>
      </c>
      <c r="E5373" s="4">
        <v>4.0</v>
      </c>
      <c r="F5373" s="4">
        <v>5.0</v>
      </c>
      <c r="G5373" s="4">
        <v>20.0</v>
      </c>
      <c r="H5373" s="5">
        <v>45265.0</v>
      </c>
      <c r="I5373" s="4">
        <f>IFERROR(__xludf.DUMMYFUNCTION("SPLIT(H5373,""/"")"),5.0)</f>
        <v>5</v>
      </c>
      <c r="J5373" s="4">
        <f>IFERROR(__xludf.DUMMYFUNCTION("""COMPUTED_VALUE"""),12.0)</f>
        <v>12</v>
      </c>
      <c r="K5373" s="4">
        <f>IFERROR(__xludf.DUMMYFUNCTION("""COMPUTED_VALUE"""),2023.0)</f>
        <v>2023</v>
      </c>
    </row>
    <row r="5374">
      <c r="A5374" s="1" t="s">
        <v>3455</v>
      </c>
      <c r="B5374" s="4" t="s">
        <v>36</v>
      </c>
      <c r="C5374" s="4" t="s">
        <v>30</v>
      </c>
      <c r="D5374" s="4" t="s">
        <v>30</v>
      </c>
      <c r="E5374" s="4">
        <v>5.0</v>
      </c>
      <c r="F5374" s="4">
        <v>5.0</v>
      </c>
      <c r="G5374" s="4">
        <v>25.0</v>
      </c>
      <c r="H5374" s="5">
        <v>45265.0</v>
      </c>
      <c r="I5374" s="4">
        <f>IFERROR(__xludf.DUMMYFUNCTION("SPLIT(H5374,""/"")"),5.0)</f>
        <v>5</v>
      </c>
      <c r="J5374" s="4">
        <f>IFERROR(__xludf.DUMMYFUNCTION("""COMPUTED_VALUE"""),12.0)</f>
        <v>12</v>
      </c>
      <c r="K5374" s="4">
        <f>IFERROR(__xludf.DUMMYFUNCTION("""COMPUTED_VALUE"""),2023.0)</f>
        <v>2023</v>
      </c>
    </row>
    <row r="5375">
      <c r="A5375" s="1" t="s">
        <v>1714</v>
      </c>
      <c r="B5375" s="4" t="s">
        <v>36</v>
      </c>
      <c r="C5375" s="4" t="s">
        <v>24</v>
      </c>
      <c r="D5375" s="4" t="s">
        <v>30</v>
      </c>
      <c r="E5375" s="4">
        <v>1.0</v>
      </c>
      <c r="F5375" s="4">
        <v>5.0</v>
      </c>
      <c r="G5375" s="4">
        <v>5.0</v>
      </c>
      <c r="H5375" s="5">
        <v>45266.0</v>
      </c>
      <c r="I5375" s="4">
        <f>IFERROR(__xludf.DUMMYFUNCTION("SPLIT(H5375,""/"")"),6.0)</f>
        <v>6</v>
      </c>
      <c r="J5375" s="4">
        <f>IFERROR(__xludf.DUMMYFUNCTION("""COMPUTED_VALUE"""),12.0)</f>
        <v>12</v>
      </c>
      <c r="K5375" s="4">
        <f>IFERROR(__xludf.DUMMYFUNCTION("""COMPUTED_VALUE"""),2023.0)</f>
        <v>2023</v>
      </c>
    </row>
    <row r="5376">
      <c r="A5376" s="1" t="s">
        <v>7549</v>
      </c>
      <c r="B5376" s="4" t="s">
        <v>36</v>
      </c>
      <c r="C5376" s="4" t="s">
        <v>24</v>
      </c>
      <c r="D5376" s="4" t="s">
        <v>39</v>
      </c>
      <c r="E5376" s="4">
        <v>3.0</v>
      </c>
      <c r="F5376" s="4">
        <v>5.0</v>
      </c>
      <c r="G5376" s="4">
        <v>15.0</v>
      </c>
      <c r="H5376" s="5">
        <v>45266.0</v>
      </c>
      <c r="I5376" s="4">
        <f>IFERROR(__xludf.DUMMYFUNCTION("SPLIT(H5376,""/"")"),6.0)</f>
        <v>6</v>
      </c>
      <c r="J5376" s="4">
        <f>IFERROR(__xludf.DUMMYFUNCTION("""COMPUTED_VALUE"""),12.0)</f>
        <v>12</v>
      </c>
      <c r="K5376" s="4">
        <f>IFERROR(__xludf.DUMMYFUNCTION("""COMPUTED_VALUE"""),2023.0)</f>
        <v>2023</v>
      </c>
    </row>
    <row r="5377">
      <c r="A5377" s="1" t="s">
        <v>1226</v>
      </c>
      <c r="B5377" s="4" t="s">
        <v>36</v>
      </c>
      <c r="C5377" s="4" t="s">
        <v>29</v>
      </c>
      <c r="D5377" s="4" t="s">
        <v>39</v>
      </c>
      <c r="E5377" s="4">
        <v>4.0</v>
      </c>
      <c r="F5377" s="4">
        <v>5.0</v>
      </c>
      <c r="G5377" s="4">
        <v>20.0</v>
      </c>
      <c r="H5377" s="5">
        <v>45267.0</v>
      </c>
      <c r="I5377" s="4">
        <f>IFERROR(__xludf.DUMMYFUNCTION("SPLIT(H5377,""/"")"),7.0)</f>
        <v>7</v>
      </c>
      <c r="J5377" s="4">
        <f>IFERROR(__xludf.DUMMYFUNCTION("""COMPUTED_VALUE"""),12.0)</f>
        <v>12</v>
      </c>
      <c r="K5377" s="4">
        <f>IFERROR(__xludf.DUMMYFUNCTION("""COMPUTED_VALUE"""),2023.0)</f>
        <v>2023</v>
      </c>
    </row>
    <row r="5378">
      <c r="A5378" s="1" t="s">
        <v>5392</v>
      </c>
      <c r="B5378" s="4" t="s">
        <v>36</v>
      </c>
      <c r="C5378" s="4" t="s">
        <v>30</v>
      </c>
      <c r="D5378" s="4" t="s">
        <v>28</v>
      </c>
      <c r="E5378" s="4">
        <v>1.0</v>
      </c>
      <c r="F5378" s="4">
        <v>5.0</v>
      </c>
      <c r="G5378" s="4">
        <v>5.0</v>
      </c>
      <c r="H5378" s="5">
        <v>45267.0</v>
      </c>
      <c r="I5378" s="4">
        <f>IFERROR(__xludf.DUMMYFUNCTION("SPLIT(H5378,""/"")"),7.0)</f>
        <v>7</v>
      </c>
      <c r="J5378" s="4">
        <f>IFERROR(__xludf.DUMMYFUNCTION("""COMPUTED_VALUE"""),12.0)</f>
        <v>12</v>
      </c>
      <c r="K5378" s="4">
        <f>IFERROR(__xludf.DUMMYFUNCTION("""COMPUTED_VALUE"""),2023.0)</f>
        <v>2023</v>
      </c>
    </row>
    <row r="5379">
      <c r="A5379" s="1" t="s">
        <v>5096</v>
      </c>
      <c r="B5379" s="4" t="s">
        <v>36</v>
      </c>
      <c r="C5379" s="4" t="s">
        <v>29</v>
      </c>
      <c r="D5379" s="4" t="s">
        <v>28</v>
      </c>
      <c r="E5379" s="4">
        <v>5.0</v>
      </c>
      <c r="F5379" s="4">
        <v>5.0</v>
      </c>
      <c r="G5379" s="4">
        <v>25.0</v>
      </c>
      <c r="H5379" s="5">
        <v>45268.0</v>
      </c>
      <c r="I5379" s="4">
        <f>IFERROR(__xludf.DUMMYFUNCTION("SPLIT(H5379,""/"")"),8.0)</f>
        <v>8</v>
      </c>
      <c r="J5379" s="4">
        <f>IFERROR(__xludf.DUMMYFUNCTION("""COMPUTED_VALUE"""),12.0)</f>
        <v>12</v>
      </c>
      <c r="K5379" s="4">
        <f>IFERROR(__xludf.DUMMYFUNCTION("""COMPUTED_VALUE"""),2023.0)</f>
        <v>2023</v>
      </c>
    </row>
    <row r="5380">
      <c r="A5380" s="1" t="s">
        <v>7406</v>
      </c>
      <c r="B5380" s="4" t="s">
        <v>36</v>
      </c>
      <c r="C5380" s="4" t="s">
        <v>30</v>
      </c>
      <c r="D5380" s="4" t="s">
        <v>23</v>
      </c>
      <c r="E5380" s="4">
        <v>3.0</v>
      </c>
      <c r="F5380" s="4">
        <v>5.0</v>
      </c>
      <c r="G5380" s="4">
        <v>15.0</v>
      </c>
      <c r="H5380" s="5">
        <v>45268.0</v>
      </c>
      <c r="I5380" s="4">
        <f>IFERROR(__xludf.DUMMYFUNCTION("SPLIT(H5380,""/"")"),8.0)</f>
        <v>8</v>
      </c>
      <c r="J5380" s="4">
        <f>IFERROR(__xludf.DUMMYFUNCTION("""COMPUTED_VALUE"""),12.0)</f>
        <v>12</v>
      </c>
      <c r="K5380" s="4">
        <f>IFERROR(__xludf.DUMMYFUNCTION("""COMPUTED_VALUE"""),2023.0)</f>
        <v>2023</v>
      </c>
    </row>
    <row r="5381">
      <c r="A5381" s="1" t="s">
        <v>1853</v>
      </c>
      <c r="B5381" s="4" t="s">
        <v>36</v>
      </c>
      <c r="C5381" s="4" t="s">
        <v>29</v>
      </c>
      <c r="D5381" s="4" t="s">
        <v>23</v>
      </c>
      <c r="E5381" s="4">
        <v>5.0</v>
      </c>
      <c r="F5381" s="4">
        <v>5.0</v>
      </c>
      <c r="G5381" s="4">
        <v>25.0</v>
      </c>
      <c r="H5381" s="5">
        <v>45268.0</v>
      </c>
      <c r="I5381" s="4">
        <f>IFERROR(__xludf.DUMMYFUNCTION("SPLIT(H5381,""/"")"),8.0)</f>
        <v>8</v>
      </c>
      <c r="J5381" s="4">
        <f>IFERROR(__xludf.DUMMYFUNCTION("""COMPUTED_VALUE"""),12.0)</f>
        <v>12</v>
      </c>
      <c r="K5381" s="4">
        <f>IFERROR(__xludf.DUMMYFUNCTION("""COMPUTED_VALUE"""),2023.0)</f>
        <v>2023</v>
      </c>
    </row>
    <row r="5382">
      <c r="A5382" s="1" t="s">
        <v>9201</v>
      </c>
      <c r="B5382" s="4" t="s">
        <v>36</v>
      </c>
      <c r="C5382" s="4" t="s">
        <v>29</v>
      </c>
      <c r="D5382" s="4" t="s">
        <v>30</v>
      </c>
      <c r="E5382" s="4">
        <v>2.0</v>
      </c>
      <c r="F5382" s="4">
        <v>5.0</v>
      </c>
      <c r="G5382" s="4">
        <v>10.0</v>
      </c>
      <c r="H5382" s="5">
        <v>45269.0</v>
      </c>
      <c r="I5382" s="4">
        <f>IFERROR(__xludf.DUMMYFUNCTION("SPLIT(H5382,""/"")"),9.0)</f>
        <v>9</v>
      </c>
      <c r="J5382" s="4">
        <f>IFERROR(__xludf.DUMMYFUNCTION("""COMPUTED_VALUE"""),12.0)</f>
        <v>12</v>
      </c>
      <c r="K5382" s="4">
        <f>IFERROR(__xludf.DUMMYFUNCTION("""COMPUTED_VALUE"""),2023.0)</f>
        <v>2023</v>
      </c>
    </row>
    <row r="5383">
      <c r="A5383" s="1" t="s">
        <v>1028</v>
      </c>
      <c r="B5383" s="4" t="s">
        <v>36</v>
      </c>
      <c r="C5383" s="4" t="s">
        <v>24</v>
      </c>
      <c r="D5383" s="4" t="s">
        <v>23</v>
      </c>
      <c r="E5383" s="4">
        <v>2.0</v>
      </c>
      <c r="F5383" s="4">
        <v>5.0</v>
      </c>
      <c r="G5383" s="4">
        <v>10.0</v>
      </c>
      <c r="H5383" s="5">
        <v>45269.0</v>
      </c>
      <c r="I5383" s="4">
        <f>IFERROR(__xludf.DUMMYFUNCTION("SPLIT(H5383,""/"")"),9.0)</f>
        <v>9</v>
      </c>
      <c r="J5383" s="4">
        <f>IFERROR(__xludf.DUMMYFUNCTION("""COMPUTED_VALUE"""),12.0)</f>
        <v>12</v>
      </c>
      <c r="K5383" s="4">
        <f>IFERROR(__xludf.DUMMYFUNCTION("""COMPUTED_VALUE"""),2023.0)</f>
        <v>2023</v>
      </c>
    </row>
    <row r="5384">
      <c r="A5384" s="1" t="s">
        <v>8847</v>
      </c>
      <c r="B5384" s="4" t="s">
        <v>36</v>
      </c>
      <c r="C5384" s="4" t="s">
        <v>29</v>
      </c>
      <c r="D5384" s="4" t="s">
        <v>30</v>
      </c>
      <c r="E5384" s="4">
        <v>5.0</v>
      </c>
      <c r="F5384" s="4">
        <v>5.0</v>
      </c>
      <c r="G5384" s="4">
        <v>25.0</v>
      </c>
      <c r="H5384" s="7">
        <v>45270.0</v>
      </c>
      <c r="I5384" s="4">
        <f>IFERROR(__xludf.DUMMYFUNCTION("SPLIT(H5384,""/"")"),10.0)</f>
        <v>10</v>
      </c>
      <c r="J5384" s="4">
        <f>IFERROR(__xludf.DUMMYFUNCTION("""COMPUTED_VALUE"""),12.0)</f>
        <v>12</v>
      </c>
      <c r="K5384" s="4">
        <f>IFERROR(__xludf.DUMMYFUNCTION("""COMPUTED_VALUE"""),2023.0)</f>
        <v>2023</v>
      </c>
    </row>
    <row r="5385">
      <c r="A5385" s="1" t="s">
        <v>1838</v>
      </c>
      <c r="B5385" s="4" t="s">
        <v>36</v>
      </c>
      <c r="C5385" s="4" t="s">
        <v>29</v>
      </c>
      <c r="D5385" s="4" t="s">
        <v>28</v>
      </c>
      <c r="E5385" s="4">
        <v>5.0</v>
      </c>
      <c r="F5385" s="4">
        <v>5.0</v>
      </c>
      <c r="G5385" s="4">
        <v>25.0</v>
      </c>
      <c r="H5385" s="7">
        <v>45270.0</v>
      </c>
      <c r="I5385" s="4">
        <f>IFERROR(__xludf.DUMMYFUNCTION("SPLIT(H5385,""/"")"),10.0)</f>
        <v>10</v>
      </c>
      <c r="J5385" s="4">
        <f>IFERROR(__xludf.DUMMYFUNCTION("""COMPUTED_VALUE"""),12.0)</f>
        <v>12</v>
      </c>
      <c r="K5385" s="4">
        <f>IFERROR(__xludf.DUMMYFUNCTION("""COMPUTED_VALUE"""),2023.0)</f>
        <v>2023</v>
      </c>
    </row>
    <row r="5386">
      <c r="A5386" s="1" t="s">
        <v>5858</v>
      </c>
      <c r="B5386" s="4" t="s">
        <v>36</v>
      </c>
      <c r="C5386" s="4" t="s">
        <v>30</v>
      </c>
      <c r="D5386" s="4" t="s">
        <v>23</v>
      </c>
      <c r="E5386" s="4">
        <v>5.0</v>
      </c>
      <c r="F5386" s="4">
        <v>5.0</v>
      </c>
      <c r="G5386" s="4">
        <v>25.0</v>
      </c>
      <c r="H5386" s="7">
        <v>45270.0</v>
      </c>
      <c r="I5386" s="4">
        <f>IFERROR(__xludf.DUMMYFUNCTION("SPLIT(H5386,""/"")"),10.0)</f>
        <v>10</v>
      </c>
      <c r="J5386" s="4">
        <f>IFERROR(__xludf.DUMMYFUNCTION("""COMPUTED_VALUE"""),12.0)</f>
        <v>12</v>
      </c>
      <c r="K5386" s="4">
        <f>IFERROR(__xludf.DUMMYFUNCTION("""COMPUTED_VALUE"""),2023.0)</f>
        <v>2023</v>
      </c>
    </row>
    <row r="5387">
      <c r="A5387" s="1" t="s">
        <v>6228</v>
      </c>
      <c r="B5387" s="4" t="s">
        <v>36</v>
      </c>
      <c r="C5387" s="4" t="s">
        <v>30</v>
      </c>
      <c r="D5387" s="4" t="s">
        <v>23</v>
      </c>
      <c r="E5387" s="4">
        <v>2.0</v>
      </c>
      <c r="F5387" s="4">
        <v>5.0</v>
      </c>
      <c r="G5387" s="4">
        <v>10.0</v>
      </c>
      <c r="H5387" s="7">
        <v>45271.0</v>
      </c>
      <c r="I5387" s="4">
        <f>IFERROR(__xludf.DUMMYFUNCTION("SPLIT(H5387,""/"")"),11.0)</f>
        <v>11</v>
      </c>
      <c r="J5387" s="4">
        <f>IFERROR(__xludf.DUMMYFUNCTION("""COMPUTED_VALUE"""),12.0)</f>
        <v>12</v>
      </c>
      <c r="K5387" s="4">
        <f>IFERROR(__xludf.DUMMYFUNCTION("""COMPUTED_VALUE"""),2023.0)</f>
        <v>2023</v>
      </c>
    </row>
    <row r="5388">
      <c r="A5388" s="1" t="s">
        <v>9344</v>
      </c>
      <c r="B5388" s="4" t="s">
        <v>36</v>
      </c>
      <c r="C5388" s="4" t="s">
        <v>29</v>
      </c>
      <c r="D5388" s="4" t="s">
        <v>28</v>
      </c>
      <c r="E5388" s="4">
        <v>1.0</v>
      </c>
      <c r="F5388" s="4">
        <v>5.0</v>
      </c>
      <c r="G5388" s="4">
        <v>5.0</v>
      </c>
      <c r="H5388" s="7">
        <v>45271.0</v>
      </c>
      <c r="I5388" s="4">
        <f>IFERROR(__xludf.DUMMYFUNCTION("SPLIT(H5388,""/"")"),11.0)</f>
        <v>11</v>
      </c>
      <c r="J5388" s="4">
        <f>IFERROR(__xludf.DUMMYFUNCTION("""COMPUTED_VALUE"""),12.0)</f>
        <v>12</v>
      </c>
      <c r="K5388" s="4">
        <f>IFERROR(__xludf.DUMMYFUNCTION("""COMPUTED_VALUE"""),2023.0)</f>
        <v>2023</v>
      </c>
    </row>
    <row r="5389">
      <c r="A5389" s="1" t="s">
        <v>6196</v>
      </c>
      <c r="B5389" s="4" t="s">
        <v>36</v>
      </c>
      <c r="C5389" s="4" t="s">
        <v>30</v>
      </c>
      <c r="D5389" s="4" t="s">
        <v>23</v>
      </c>
      <c r="E5389" s="4">
        <v>3.0</v>
      </c>
      <c r="F5389" s="4">
        <v>5.0</v>
      </c>
      <c r="G5389" s="4">
        <v>15.0</v>
      </c>
      <c r="H5389" s="7">
        <v>45273.0</v>
      </c>
      <c r="I5389" s="4">
        <f>IFERROR(__xludf.DUMMYFUNCTION("SPLIT(H5389,""/"")"),13.0)</f>
        <v>13</v>
      </c>
      <c r="J5389" s="4">
        <f>IFERROR(__xludf.DUMMYFUNCTION("""COMPUTED_VALUE"""),12.0)</f>
        <v>12</v>
      </c>
      <c r="K5389" s="4">
        <f>IFERROR(__xludf.DUMMYFUNCTION("""COMPUTED_VALUE"""),2023.0)</f>
        <v>2023</v>
      </c>
    </row>
    <row r="5390">
      <c r="A5390" s="1" t="s">
        <v>290</v>
      </c>
      <c r="B5390" s="4" t="s">
        <v>36</v>
      </c>
      <c r="C5390" s="4" t="s">
        <v>29</v>
      </c>
      <c r="D5390" s="4" t="s">
        <v>28</v>
      </c>
      <c r="E5390" s="4">
        <v>3.0</v>
      </c>
      <c r="F5390" s="4">
        <v>5.0</v>
      </c>
      <c r="G5390" s="4">
        <v>15.0</v>
      </c>
      <c r="H5390" s="7">
        <v>45273.0</v>
      </c>
      <c r="I5390" s="4">
        <f>IFERROR(__xludf.DUMMYFUNCTION("SPLIT(H5390,""/"")"),13.0)</f>
        <v>13</v>
      </c>
      <c r="J5390" s="4">
        <f>IFERROR(__xludf.DUMMYFUNCTION("""COMPUTED_VALUE"""),12.0)</f>
        <v>12</v>
      </c>
      <c r="K5390" s="4">
        <f>IFERROR(__xludf.DUMMYFUNCTION("""COMPUTED_VALUE"""),2023.0)</f>
        <v>2023</v>
      </c>
    </row>
    <row r="5391">
      <c r="A5391" s="1" t="s">
        <v>8629</v>
      </c>
      <c r="B5391" s="4" t="s">
        <v>36</v>
      </c>
      <c r="C5391" s="4" t="s">
        <v>24</v>
      </c>
      <c r="D5391" s="4" t="s">
        <v>28</v>
      </c>
      <c r="E5391" s="4">
        <v>4.0</v>
      </c>
      <c r="F5391" s="4">
        <v>5.0</v>
      </c>
      <c r="G5391" s="4">
        <v>20.0</v>
      </c>
      <c r="H5391" s="7">
        <v>45273.0</v>
      </c>
      <c r="I5391" s="4">
        <f>IFERROR(__xludf.DUMMYFUNCTION("SPLIT(H5391,""/"")"),13.0)</f>
        <v>13</v>
      </c>
      <c r="J5391" s="4">
        <f>IFERROR(__xludf.DUMMYFUNCTION("""COMPUTED_VALUE"""),12.0)</f>
        <v>12</v>
      </c>
      <c r="K5391" s="4">
        <f>IFERROR(__xludf.DUMMYFUNCTION("""COMPUTED_VALUE"""),2023.0)</f>
        <v>2023</v>
      </c>
    </row>
    <row r="5392">
      <c r="A5392" s="1" t="s">
        <v>1152</v>
      </c>
      <c r="B5392" s="4" t="s">
        <v>36</v>
      </c>
      <c r="C5392" s="4" t="s">
        <v>29</v>
      </c>
      <c r="D5392" s="4" t="s">
        <v>23</v>
      </c>
      <c r="E5392" s="4">
        <v>5.0</v>
      </c>
      <c r="F5392" s="4">
        <v>5.0</v>
      </c>
      <c r="G5392" s="4">
        <v>25.0</v>
      </c>
      <c r="H5392" s="7">
        <v>45274.0</v>
      </c>
      <c r="I5392" s="4">
        <f>IFERROR(__xludf.DUMMYFUNCTION("SPLIT(H5392,""/"")"),14.0)</f>
        <v>14</v>
      </c>
      <c r="J5392" s="4">
        <f>IFERROR(__xludf.DUMMYFUNCTION("""COMPUTED_VALUE"""),12.0)</f>
        <v>12</v>
      </c>
      <c r="K5392" s="4">
        <f>IFERROR(__xludf.DUMMYFUNCTION("""COMPUTED_VALUE"""),2023.0)</f>
        <v>2023</v>
      </c>
    </row>
    <row r="5393">
      <c r="A5393" s="1" t="s">
        <v>4497</v>
      </c>
      <c r="B5393" s="4" t="s">
        <v>36</v>
      </c>
      <c r="C5393" s="4" t="s">
        <v>24</v>
      </c>
      <c r="D5393" s="4" t="s">
        <v>23</v>
      </c>
      <c r="E5393" s="4">
        <v>5.0</v>
      </c>
      <c r="F5393" s="4">
        <v>5.0</v>
      </c>
      <c r="G5393" s="4">
        <v>25.0</v>
      </c>
      <c r="H5393" s="7">
        <v>45274.0</v>
      </c>
      <c r="I5393" s="4">
        <f>IFERROR(__xludf.DUMMYFUNCTION("SPLIT(H5393,""/"")"),14.0)</f>
        <v>14</v>
      </c>
      <c r="J5393" s="4">
        <f>IFERROR(__xludf.DUMMYFUNCTION("""COMPUTED_VALUE"""),12.0)</f>
        <v>12</v>
      </c>
      <c r="K5393" s="4">
        <f>IFERROR(__xludf.DUMMYFUNCTION("""COMPUTED_VALUE"""),2023.0)</f>
        <v>2023</v>
      </c>
    </row>
    <row r="5394">
      <c r="A5394" s="1" t="s">
        <v>5219</v>
      </c>
      <c r="B5394" s="4" t="s">
        <v>36</v>
      </c>
      <c r="C5394" s="4" t="s">
        <v>29</v>
      </c>
      <c r="D5394" s="4" t="s">
        <v>39</v>
      </c>
      <c r="E5394" s="4">
        <v>4.0</v>
      </c>
      <c r="F5394" s="4">
        <v>5.0</v>
      </c>
      <c r="G5394" s="4">
        <v>20.0</v>
      </c>
      <c r="H5394" s="7">
        <v>45274.0</v>
      </c>
      <c r="I5394" s="4">
        <f>IFERROR(__xludf.DUMMYFUNCTION("SPLIT(H5394,""/"")"),14.0)</f>
        <v>14</v>
      </c>
      <c r="J5394" s="4">
        <f>IFERROR(__xludf.DUMMYFUNCTION("""COMPUTED_VALUE"""),12.0)</f>
        <v>12</v>
      </c>
      <c r="K5394" s="4">
        <f>IFERROR(__xludf.DUMMYFUNCTION("""COMPUTED_VALUE"""),2023.0)</f>
        <v>2023</v>
      </c>
    </row>
    <row r="5395">
      <c r="A5395" s="1" t="s">
        <v>6802</v>
      </c>
      <c r="B5395" s="4" t="s">
        <v>36</v>
      </c>
      <c r="C5395" s="4" t="s">
        <v>30</v>
      </c>
      <c r="D5395" s="4" t="s">
        <v>28</v>
      </c>
      <c r="E5395" s="4">
        <v>4.0</v>
      </c>
      <c r="F5395" s="4">
        <v>5.0</v>
      </c>
      <c r="G5395" s="4">
        <v>20.0</v>
      </c>
      <c r="H5395" s="7">
        <v>45275.0</v>
      </c>
      <c r="I5395" s="4">
        <f>IFERROR(__xludf.DUMMYFUNCTION("SPLIT(H5395,""/"")"),15.0)</f>
        <v>15</v>
      </c>
      <c r="J5395" s="4">
        <f>IFERROR(__xludf.DUMMYFUNCTION("""COMPUTED_VALUE"""),12.0)</f>
        <v>12</v>
      </c>
      <c r="K5395" s="4">
        <f>IFERROR(__xludf.DUMMYFUNCTION("""COMPUTED_VALUE"""),2023.0)</f>
        <v>2023</v>
      </c>
    </row>
    <row r="5396">
      <c r="A5396" s="1" t="s">
        <v>2941</v>
      </c>
      <c r="B5396" s="4" t="s">
        <v>36</v>
      </c>
      <c r="C5396" s="4" t="s">
        <v>24</v>
      </c>
      <c r="D5396" s="4" t="s">
        <v>30</v>
      </c>
      <c r="E5396" s="4">
        <v>1.0</v>
      </c>
      <c r="F5396" s="4">
        <v>5.0</v>
      </c>
      <c r="G5396" s="4">
        <v>5.0</v>
      </c>
      <c r="H5396" s="7">
        <v>45276.0</v>
      </c>
      <c r="I5396" s="4">
        <f>IFERROR(__xludf.DUMMYFUNCTION("SPLIT(H5396,""/"")"),16.0)</f>
        <v>16</v>
      </c>
      <c r="J5396" s="4">
        <f>IFERROR(__xludf.DUMMYFUNCTION("""COMPUTED_VALUE"""),12.0)</f>
        <v>12</v>
      </c>
      <c r="K5396" s="4">
        <f>IFERROR(__xludf.DUMMYFUNCTION("""COMPUTED_VALUE"""),2023.0)</f>
        <v>2023</v>
      </c>
    </row>
    <row r="5397">
      <c r="A5397" s="1" t="s">
        <v>3149</v>
      </c>
      <c r="B5397" s="4" t="s">
        <v>36</v>
      </c>
      <c r="C5397" s="4" t="s">
        <v>29</v>
      </c>
      <c r="D5397" s="4" t="s">
        <v>28</v>
      </c>
      <c r="E5397" s="4">
        <v>2.0</v>
      </c>
      <c r="F5397" s="4">
        <v>5.0</v>
      </c>
      <c r="G5397" s="4">
        <v>10.0</v>
      </c>
      <c r="H5397" s="7">
        <v>45276.0</v>
      </c>
      <c r="I5397" s="4">
        <f>IFERROR(__xludf.DUMMYFUNCTION("SPLIT(H5397,""/"")"),16.0)</f>
        <v>16</v>
      </c>
      <c r="J5397" s="4">
        <f>IFERROR(__xludf.DUMMYFUNCTION("""COMPUTED_VALUE"""),12.0)</f>
        <v>12</v>
      </c>
      <c r="K5397" s="4">
        <f>IFERROR(__xludf.DUMMYFUNCTION("""COMPUTED_VALUE"""),2023.0)</f>
        <v>2023</v>
      </c>
    </row>
    <row r="5398">
      <c r="A5398" s="1" t="s">
        <v>9666</v>
      </c>
      <c r="B5398" s="4" t="s">
        <v>36</v>
      </c>
      <c r="C5398" s="4" t="s">
        <v>29</v>
      </c>
      <c r="D5398" s="4" t="s">
        <v>23</v>
      </c>
      <c r="E5398" s="4">
        <v>1.0</v>
      </c>
      <c r="F5398" s="4">
        <v>5.0</v>
      </c>
      <c r="G5398" s="4">
        <v>5.0</v>
      </c>
      <c r="H5398" s="7">
        <v>45276.0</v>
      </c>
      <c r="I5398" s="4">
        <f>IFERROR(__xludf.DUMMYFUNCTION("SPLIT(H5398,""/"")"),16.0)</f>
        <v>16</v>
      </c>
      <c r="J5398" s="4">
        <f>IFERROR(__xludf.DUMMYFUNCTION("""COMPUTED_VALUE"""),12.0)</f>
        <v>12</v>
      </c>
      <c r="K5398" s="4">
        <f>IFERROR(__xludf.DUMMYFUNCTION("""COMPUTED_VALUE"""),2023.0)</f>
        <v>2023</v>
      </c>
    </row>
    <row r="5399">
      <c r="A5399" s="1" t="s">
        <v>7828</v>
      </c>
      <c r="B5399" s="4" t="s">
        <v>36</v>
      </c>
      <c r="C5399" s="4" t="s">
        <v>24</v>
      </c>
      <c r="D5399" s="4" t="s">
        <v>30</v>
      </c>
      <c r="E5399" s="4">
        <v>3.0</v>
      </c>
      <c r="F5399" s="4">
        <v>5.0</v>
      </c>
      <c r="G5399" s="4">
        <v>15.0</v>
      </c>
      <c r="H5399" s="7">
        <v>45277.0</v>
      </c>
      <c r="I5399" s="4">
        <f>IFERROR(__xludf.DUMMYFUNCTION("SPLIT(H5399,""/"")"),17.0)</f>
        <v>17</v>
      </c>
      <c r="J5399" s="4">
        <f>IFERROR(__xludf.DUMMYFUNCTION("""COMPUTED_VALUE"""),12.0)</f>
        <v>12</v>
      </c>
      <c r="K5399" s="4">
        <f>IFERROR(__xludf.DUMMYFUNCTION("""COMPUTED_VALUE"""),2023.0)</f>
        <v>2023</v>
      </c>
    </row>
    <row r="5400">
      <c r="A5400" s="1" t="s">
        <v>2493</v>
      </c>
      <c r="B5400" s="4" t="s">
        <v>36</v>
      </c>
      <c r="C5400" s="4" t="s">
        <v>29</v>
      </c>
      <c r="D5400" s="4" t="s">
        <v>23</v>
      </c>
      <c r="E5400" s="4">
        <v>4.0</v>
      </c>
      <c r="F5400" s="4">
        <v>5.0</v>
      </c>
      <c r="G5400" s="4">
        <v>20.0</v>
      </c>
      <c r="H5400" s="7">
        <v>45278.0</v>
      </c>
      <c r="I5400" s="4">
        <f>IFERROR(__xludf.DUMMYFUNCTION("SPLIT(H5400,""/"")"),18.0)</f>
        <v>18</v>
      </c>
      <c r="J5400" s="4">
        <f>IFERROR(__xludf.DUMMYFUNCTION("""COMPUTED_VALUE"""),12.0)</f>
        <v>12</v>
      </c>
      <c r="K5400" s="4">
        <f>IFERROR(__xludf.DUMMYFUNCTION("""COMPUTED_VALUE"""),2023.0)</f>
        <v>2023</v>
      </c>
    </row>
    <row r="5401">
      <c r="A5401" s="1" t="s">
        <v>7580</v>
      </c>
      <c r="B5401" s="4" t="s">
        <v>36</v>
      </c>
      <c r="C5401" s="4" t="s">
        <v>29</v>
      </c>
      <c r="D5401" s="4" t="s">
        <v>39</v>
      </c>
      <c r="E5401" s="4">
        <v>3.0</v>
      </c>
      <c r="F5401" s="4">
        <v>5.0</v>
      </c>
      <c r="G5401" s="4">
        <v>15.0</v>
      </c>
      <c r="H5401" s="7">
        <v>45278.0</v>
      </c>
      <c r="I5401" s="4">
        <f>IFERROR(__xludf.DUMMYFUNCTION("SPLIT(H5401,""/"")"),18.0)</f>
        <v>18</v>
      </c>
      <c r="J5401" s="4">
        <f>IFERROR(__xludf.DUMMYFUNCTION("""COMPUTED_VALUE"""),12.0)</f>
        <v>12</v>
      </c>
      <c r="K5401" s="4">
        <f>IFERROR(__xludf.DUMMYFUNCTION("""COMPUTED_VALUE"""),2023.0)</f>
        <v>2023</v>
      </c>
    </row>
    <row r="5402">
      <c r="A5402" s="1" t="s">
        <v>1085</v>
      </c>
      <c r="B5402" s="4" t="s">
        <v>36</v>
      </c>
      <c r="C5402" s="4" t="s">
        <v>29</v>
      </c>
      <c r="D5402" s="4" t="s">
        <v>23</v>
      </c>
      <c r="E5402" s="4">
        <v>4.0</v>
      </c>
      <c r="F5402" s="4">
        <v>5.0</v>
      </c>
      <c r="G5402" s="4">
        <v>20.0</v>
      </c>
      <c r="H5402" s="7">
        <v>45278.0</v>
      </c>
      <c r="I5402" s="4">
        <f>IFERROR(__xludf.DUMMYFUNCTION("SPLIT(H5402,""/"")"),18.0)</f>
        <v>18</v>
      </c>
      <c r="J5402" s="4">
        <f>IFERROR(__xludf.DUMMYFUNCTION("""COMPUTED_VALUE"""),12.0)</f>
        <v>12</v>
      </c>
      <c r="K5402" s="4">
        <f>IFERROR(__xludf.DUMMYFUNCTION("""COMPUTED_VALUE"""),2023.0)</f>
        <v>2023</v>
      </c>
    </row>
    <row r="5403">
      <c r="A5403" s="1" t="s">
        <v>1456</v>
      </c>
      <c r="B5403" s="4" t="s">
        <v>36</v>
      </c>
      <c r="C5403" s="4" t="s">
        <v>24</v>
      </c>
      <c r="D5403" s="4" t="s">
        <v>23</v>
      </c>
      <c r="E5403" s="4">
        <v>2.0</v>
      </c>
      <c r="F5403" s="4">
        <v>5.0</v>
      </c>
      <c r="G5403" s="4">
        <v>10.0</v>
      </c>
      <c r="H5403" s="7">
        <v>45278.0</v>
      </c>
      <c r="I5403" s="4">
        <f>IFERROR(__xludf.DUMMYFUNCTION("SPLIT(H5403,""/"")"),18.0)</f>
        <v>18</v>
      </c>
      <c r="J5403" s="4">
        <f>IFERROR(__xludf.DUMMYFUNCTION("""COMPUTED_VALUE"""),12.0)</f>
        <v>12</v>
      </c>
      <c r="K5403" s="4">
        <f>IFERROR(__xludf.DUMMYFUNCTION("""COMPUTED_VALUE"""),2023.0)</f>
        <v>2023</v>
      </c>
    </row>
    <row r="5404">
      <c r="A5404" s="1" t="s">
        <v>1523</v>
      </c>
      <c r="B5404" s="4" t="s">
        <v>36</v>
      </c>
      <c r="C5404" s="4" t="s">
        <v>29</v>
      </c>
      <c r="D5404" s="4" t="s">
        <v>39</v>
      </c>
      <c r="E5404" s="4">
        <v>1.0</v>
      </c>
      <c r="F5404" s="4">
        <v>5.0</v>
      </c>
      <c r="G5404" s="4">
        <v>5.0</v>
      </c>
      <c r="H5404" s="7">
        <v>45279.0</v>
      </c>
      <c r="I5404" s="4">
        <f>IFERROR(__xludf.DUMMYFUNCTION("SPLIT(H5404,""/"")"),19.0)</f>
        <v>19</v>
      </c>
      <c r="J5404" s="4">
        <f>IFERROR(__xludf.DUMMYFUNCTION("""COMPUTED_VALUE"""),12.0)</f>
        <v>12</v>
      </c>
      <c r="K5404" s="4">
        <f>IFERROR(__xludf.DUMMYFUNCTION("""COMPUTED_VALUE"""),2023.0)</f>
        <v>2023</v>
      </c>
    </row>
    <row r="5405">
      <c r="A5405" s="1" t="s">
        <v>8139</v>
      </c>
      <c r="B5405" s="4" t="s">
        <v>36</v>
      </c>
      <c r="C5405" s="4" t="s">
        <v>24</v>
      </c>
      <c r="D5405" s="4" t="s">
        <v>39</v>
      </c>
      <c r="E5405" s="4">
        <v>2.0</v>
      </c>
      <c r="F5405" s="4">
        <v>5.0</v>
      </c>
      <c r="G5405" s="4">
        <v>10.0</v>
      </c>
      <c r="H5405" s="7">
        <v>45279.0</v>
      </c>
      <c r="I5405" s="4">
        <f>IFERROR(__xludf.DUMMYFUNCTION("SPLIT(H5405,""/"")"),19.0)</f>
        <v>19</v>
      </c>
      <c r="J5405" s="4">
        <f>IFERROR(__xludf.DUMMYFUNCTION("""COMPUTED_VALUE"""),12.0)</f>
        <v>12</v>
      </c>
      <c r="K5405" s="4">
        <f>IFERROR(__xludf.DUMMYFUNCTION("""COMPUTED_VALUE"""),2023.0)</f>
        <v>2023</v>
      </c>
    </row>
    <row r="5406">
      <c r="A5406" s="1" t="s">
        <v>4509</v>
      </c>
      <c r="B5406" s="4" t="s">
        <v>36</v>
      </c>
      <c r="C5406" s="4" t="s">
        <v>30</v>
      </c>
      <c r="D5406" s="4" t="s">
        <v>39</v>
      </c>
      <c r="E5406" s="4">
        <v>2.0</v>
      </c>
      <c r="F5406" s="4">
        <v>5.0</v>
      </c>
      <c r="G5406" s="4">
        <v>10.0</v>
      </c>
      <c r="H5406" s="7">
        <v>45279.0</v>
      </c>
      <c r="I5406" s="4">
        <f>IFERROR(__xludf.DUMMYFUNCTION("SPLIT(H5406,""/"")"),19.0)</f>
        <v>19</v>
      </c>
      <c r="J5406" s="4">
        <f>IFERROR(__xludf.DUMMYFUNCTION("""COMPUTED_VALUE"""),12.0)</f>
        <v>12</v>
      </c>
      <c r="K5406" s="4">
        <f>IFERROR(__xludf.DUMMYFUNCTION("""COMPUTED_VALUE"""),2023.0)</f>
        <v>2023</v>
      </c>
    </row>
    <row r="5407">
      <c r="A5407" s="1" t="s">
        <v>8363</v>
      </c>
      <c r="B5407" s="4" t="s">
        <v>36</v>
      </c>
      <c r="C5407" s="4" t="s">
        <v>24</v>
      </c>
      <c r="D5407" s="4" t="s">
        <v>23</v>
      </c>
      <c r="E5407" s="4">
        <v>5.0</v>
      </c>
      <c r="F5407" s="4">
        <v>5.0</v>
      </c>
      <c r="G5407" s="4">
        <v>25.0</v>
      </c>
      <c r="H5407" s="7">
        <v>45279.0</v>
      </c>
      <c r="I5407" s="4">
        <f>IFERROR(__xludf.DUMMYFUNCTION("SPLIT(H5407,""/"")"),19.0)</f>
        <v>19</v>
      </c>
      <c r="J5407" s="4">
        <f>IFERROR(__xludf.DUMMYFUNCTION("""COMPUTED_VALUE"""),12.0)</f>
        <v>12</v>
      </c>
      <c r="K5407" s="4">
        <f>IFERROR(__xludf.DUMMYFUNCTION("""COMPUTED_VALUE"""),2023.0)</f>
        <v>2023</v>
      </c>
    </row>
    <row r="5408">
      <c r="A5408" s="1" t="s">
        <v>2853</v>
      </c>
      <c r="B5408" s="4" t="s">
        <v>36</v>
      </c>
      <c r="C5408" s="4" t="s">
        <v>29</v>
      </c>
      <c r="D5408" s="4" t="s">
        <v>28</v>
      </c>
      <c r="E5408" s="4">
        <v>3.0</v>
      </c>
      <c r="F5408" s="4">
        <v>5.0</v>
      </c>
      <c r="G5408" s="4">
        <v>15.0</v>
      </c>
      <c r="H5408" s="7">
        <v>45279.0</v>
      </c>
      <c r="I5408" s="4">
        <f>IFERROR(__xludf.DUMMYFUNCTION("SPLIT(H5408,""/"")"),19.0)</f>
        <v>19</v>
      </c>
      <c r="J5408" s="4">
        <f>IFERROR(__xludf.DUMMYFUNCTION("""COMPUTED_VALUE"""),12.0)</f>
        <v>12</v>
      </c>
      <c r="K5408" s="4">
        <f>IFERROR(__xludf.DUMMYFUNCTION("""COMPUTED_VALUE"""),2023.0)</f>
        <v>2023</v>
      </c>
    </row>
    <row r="5409">
      <c r="A5409" s="1" t="s">
        <v>9891</v>
      </c>
      <c r="B5409" s="4" t="s">
        <v>36</v>
      </c>
      <c r="C5409" s="4" t="s">
        <v>30</v>
      </c>
      <c r="D5409" s="4" t="s">
        <v>30</v>
      </c>
      <c r="E5409" s="4">
        <v>3.0</v>
      </c>
      <c r="F5409" s="4">
        <v>5.0</v>
      </c>
      <c r="G5409" s="4">
        <v>15.0</v>
      </c>
      <c r="H5409" s="7">
        <v>45279.0</v>
      </c>
      <c r="I5409" s="4">
        <f>IFERROR(__xludf.DUMMYFUNCTION("SPLIT(H5409,""/"")"),19.0)</f>
        <v>19</v>
      </c>
      <c r="J5409" s="4">
        <f>IFERROR(__xludf.DUMMYFUNCTION("""COMPUTED_VALUE"""),12.0)</f>
        <v>12</v>
      </c>
      <c r="K5409" s="4">
        <f>IFERROR(__xludf.DUMMYFUNCTION("""COMPUTED_VALUE"""),2023.0)</f>
        <v>2023</v>
      </c>
    </row>
    <row r="5410">
      <c r="A5410" s="1" t="s">
        <v>439</v>
      </c>
      <c r="B5410" s="4" t="s">
        <v>36</v>
      </c>
      <c r="C5410" s="4" t="s">
        <v>24</v>
      </c>
      <c r="D5410" s="4" t="s">
        <v>23</v>
      </c>
      <c r="E5410" s="4">
        <v>4.0</v>
      </c>
      <c r="F5410" s="4">
        <v>5.0</v>
      </c>
      <c r="G5410" s="4">
        <v>20.0</v>
      </c>
      <c r="H5410" s="7">
        <v>45280.0</v>
      </c>
      <c r="I5410" s="4">
        <f>IFERROR(__xludf.DUMMYFUNCTION("SPLIT(H5410,""/"")"),20.0)</f>
        <v>20</v>
      </c>
      <c r="J5410" s="4">
        <f>IFERROR(__xludf.DUMMYFUNCTION("""COMPUTED_VALUE"""),12.0)</f>
        <v>12</v>
      </c>
      <c r="K5410" s="4">
        <f>IFERROR(__xludf.DUMMYFUNCTION("""COMPUTED_VALUE"""),2023.0)</f>
        <v>2023</v>
      </c>
    </row>
    <row r="5411">
      <c r="A5411" s="1" t="s">
        <v>2007</v>
      </c>
      <c r="B5411" s="4" t="s">
        <v>36</v>
      </c>
      <c r="C5411" s="4" t="s">
        <v>30</v>
      </c>
      <c r="D5411" s="4" t="s">
        <v>28</v>
      </c>
      <c r="E5411" s="4">
        <v>4.0</v>
      </c>
      <c r="F5411" s="4">
        <v>5.0</v>
      </c>
      <c r="G5411" s="4">
        <v>20.0</v>
      </c>
      <c r="H5411" s="7">
        <v>45280.0</v>
      </c>
      <c r="I5411" s="4">
        <f>IFERROR(__xludf.DUMMYFUNCTION("SPLIT(H5411,""/"")"),20.0)</f>
        <v>20</v>
      </c>
      <c r="J5411" s="4">
        <f>IFERROR(__xludf.DUMMYFUNCTION("""COMPUTED_VALUE"""),12.0)</f>
        <v>12</v>
      </c>
      <c r="K5411" s="4">
        <f>IFERROR(__xludf.DUMMYFUNCTION("""COMPUTED_VALUE"""),2023.0)</f>
        <v>2023</v>
      </c>
    </row>
    <row r="5412">
      <c r="A5412" s="1" t="s">
        <v>9361</v>
      </c>
      <c r="B5412" s="4" t="s">
        <v>36</v>
      </c>
      <c r="C5412" s="4" t="s">
        <v>24</v>
      </c>
      <c r="D5412" s="4" t="s">
        <v>39</v>
      </c>
      <c r="E5412" s="4">
        <v>3.0</v>
      </c>
      <c r="F5412" s="4">
        <v>5.0</v>
      </c>
      <c r="G5412" s="4">
        <v>15.0</v>
      </c>
      <c r="H5412" s="7">
        <v>45280.0</v>
      </c>
      <c r="I5412" s="4">
        <f>IFERROR(__xludf.DUMMYFUNCTION("SPLIT(H5412,""/"")"),20.0)</f>
        <v>20</v>
      </c>
      <c r="J5412" s="4">
        <f>IFERROR(__xludf.DUMMYFUNCTION("""COMPUTED_VALUE"""),12.0)</f>
        <v>12</v>
      </c>
      <c r="K5412" s="4">
        <f>IFERROR(__xludf.DUMMYFUNCTION("""COMPUTED_VALUE"""),2023.0)</f>
        <v>2023</v>
      </c>
    </row>
    <row r="5413">
      <c r="A5413" s="1" t="s">
        <v>5447</v>
      </c>
      <c r="B5413" s="4" t="s">
        <v>36</v>
      </c>
      <c r="C5413" s="4" t="s">
        <v>24</v>
      </c>
      <c r="D5413" s="4" t="s">
        <v>28</v>
      </c>
      <c r="E5413" s="4">
        <v>2.0</v>
      </c>
      <c r="F5413" s="4">
        <v>5.0</v>
      </c>
      <c r="G5413" s="4">
        <v>10.0</v>
      </c>
      <c r="H5413" s="7">
        <v>45281.0</v>
      </c>
      <c r="I5413" s="4">
        <f>IFERROR(__xludf.DUMMYFUNCTION("SPLIT(H5413,""/"")"),21.0)</f>
        <v>21</v>
      </c>
      <c r="J5413" s="4">
        <f>IFERROR(__xludf.DUMMYFUNCTION("""COMPUTED_VALUE"""),12.0)</f>
        <v>12</v>
      </c>
      <c r="K5413" s="4">
        <f>IFERROR(__xludf.DUMMYFUNCTION("""COMPUTED_VALUE"""),2023.0)</f>
        <v>2023</v>
      </c>
    </row>
    <row r="5414">
      <c r="A5414" s="1" t="s">
        <v>4052</v>
      </c>
      <c r="B5414" s="4" t="s">
        <v>36</v>
      </c>
      <c r="C5414" s="4" t="s">
        <v>24</v>
      </c>
      <c r="D5414" s="4" t="s">
        <v>30</v>
      </c>
      <c r="E5414" s="4">
        <v>3.0</v>
      </c>
      <c r="F5414" s="4">
        <v>5.0</v>
      </c>
      <c r="G5414" s="4">
        <v>15.0</v>
      </c>
      <c r="H5414" s="7">
        <v>45281.0</v>
      </c>
      <c r="I5414" s="4">
        <f>IFERROR(__xludf.DUMMYFUNCTION("SPLIT(H5414,""/"")"),21.0)</f>
        <v>21</v>
      </c>
      <c r="J5414" s="4">
        <f>IFERROR(__xludf.DUMMYFUNCTION("""COMPUTED_VALUE"""),12.0)</f>
        <v>12</v>
      </c>
      <c r="K5414" s="4">
        <f>IFERROR(__xludf.DUMMYFUNCTION("""COMPUTED_VALUE"""),2023.0)</f>
        <v>2023</v>
      </c>
    </row>
    <row r="5415">
      <c r="A5415" s="1" t="s">
        <v>8394</v>
      </c>
      <c r="B5415" s="4" t="s">
        <v>36</v>
      </c>
      <c r="C5415" s="4" t="s">
        <v>24</v>
      </c>
      <c r="D5415" s="4" t="s">
        <v>30</v>
      </c>
      <c r="E5415" s="4">
        <v>5.0</v>
      </c>
      <c r="F5415" s="4">
        <v>5.0</v>
      </c>
      <c r="G5415" s="4">
        <v>25.0</v>
      </c>
      <c r="H5415" s="7">
        <v>45282.0</v>
      </c>
      <c r="I5415" s="4">
        <f>IFERROR(__xludf.DUMMYFUNCTION("SPLIT(H5415,""/"")"),22.0)</f>
        <v>22</v>
      </c>
      <c r="J5415" s="4">
        <f>IFERROR(__xludf.DUMMYFUNCTION("""COMPUTED_VALUE"""),12.0)</f>
        <v>12</v>
      </c>
      <c r="K5415" s="4">
        <f>IFERROR(__xludf.DUMMYFUNCTION("""COMPUTED_VALUE"""),2023.0)</f>
        <v>2023</v>
      </c>
    </row>
    <row r="5416">
      <c r="A5416" s="1" t="s">
        <v>6766</v>
      </c>
      <c r="B5416" s="4" t="s">
        <v>36</v>
      </c>
      <c r="C5416" s="4" t="s">
        <v>30</v>
      </c>
      <c r="D5416" s="4" t="s">
        <v>28</v>
      </c>
      <c r="E5416" s="4">
        <v>3.0</v>
      </c>
      <c r="F5416" s="4">
        <v>5.0</v>
      </c>
      <c r="G5416" s="4">
        <v>15.0</v>
      </c>
      <c r="H5416" s="7">
        <v>45282.0</v>
      </c>
      <c r="I5416" s="4">
        <f>IFERROR(__xludf.DUMMYFUNCTION("SPLIT(H5416,""/"")"),22.0)</f>
        <v>22</v>
      </c>
      <c r="J5416" s="4">
        <f>IFERROR(__xludf.DUMMYFUNCTION("""COMPUTED_VALUE"""),12.0)</f>
        <v>12</v>
      </c>
      <c r="K5416" s="4">
        <f>IFERROR(__xludf.DUMMYFUNCTION("""COMPUTED_VALUE"""),2023.0)</f>
        <v>2023</v>
      </c>
    </row>
    <row r="5417">
      <c r="A5417" s="1" t="s">
        <v>1328</v>
      </c>
      <c r="B5417" s="4" t="s">
        <v>36</v>
      </c>
      <c r="C5417" s="4" t="s">
        <v>30</v>
      </c>
      <c r="D5417" s="4" t="s">
        <v>39</v>
      </c>
      <c r="E5417" s="4">
        <v>2.0</v>
      </c>
      <c r="F5417" s="4">
        <v>5.0</v>
      </c>
      <c r="G5417" s="4">
        <v>10.0</v>
      </c>
      <c r="H5417" s="7">
        <v>45283.0</v>
      </c>
      <c r="I5417" s="4">
        <f>IFERROR(__xludf.DUMMYFUNCTION("SPLIT(H5417,""/"")"),23.0)</f>
        <v>23</v>
      </c>
      <c r="J5417" s="4">
        <f>IFERROR(__xludf.DUMMYFUNCTION("""COMPUTED_VALUE"""),12.0)</f>
        <v>12</v>
      </c>
      <c r="K5417" s="4">
        <f>IFERROR(__xludf.DUMMYFUNCTION("""COMPUTED_VALUE"""),2023.0)</f>
        <v>2023</v>
      </c>
    </row>
    <row r="5418">
      <c r="A5418" s="1" t="s">
        <v>5439</v>
      </c>
      <c r="B5418" s="4" t="s">
        <v>36</v>
      </c>
      <c r="C5418" s="4" t="s">
        <v>29</v>
      </c>
      <c r="D5418" s="4" t="s">
        <v>30</v>
      </c>
      <c r="E5418" s="4">
        <v>4.0</v>
      </c>
      <c r="F5418" s="4">
        <v>5.0</v>
      </c>
      <c r="G5418" s="4">
        <v>20.0</v>
      </c>
      <c r="H5418" s="7">
        <v>45283.0</v>
      </c>
      <c r="I5418" s="4">
        <f>IFERROR(__xludf.DUMMYFUNCTION("SPLIT(H5418,""/"")"),23.0)</f>
        <v>23</v>
      </c>
      <c r="J5418" s="4">
        <f>IFERROR(__xludf.DUMMYFUNCTION("""COMPUTED_VALUE"""),12.0)</f>
        <v>12</v>
      </c>
      <c r="K5418" s="4">
        <f>IFERROR(__xludf.DUMMYFUNCTION("""COMPUTED_VALUE"""),2023.0)</f>
        <v>2023</v>
      </c>
    </row>
    <row r="5419">
      <c r="A5419" s="1" t="s">
        <v>663</v>
      </c>
      <c r="B5419" s="4" t="s">
        <v>36</v>
      </c>
      <c r="C5419" s="4" t="s">
        <v>29</v>
      </c>
      <c r="D5419" s="4" t="s">
        <v>23</v>
      </c>
      <c r="E5419" s="4">
        <v>4.0</v>
      </c>
      <c r="F5419" s="4">
        <v>5.0</v>
      </c>
      <c r="G5419" s="4">
        <v>20.0</v>
      </c>
      <c r="H5419" s="7">
        <v>45284.0</v>
      </c>
      <c r="I5419" s="4">
        <f>IFERROR(__xludf.DUMMYFUNCTION("SPLIT(H5419,""/"")"),24.0)</f>
        <v>24</v>
      </c>
      <c r="J5419" s="4">
        <f>IFERROR(__xludf.DUMMYFUNCTION("""COMPUTED_VALUE"""),12.0)</f>
        <v>12</v>
      </c>
      <c r="K5419" s="4">
        <f>IFERROR(__xludf.DUMMYFUNCTION("""COMPUTED_VALUE"""),2023.0)</f>
        <v>2023</v>
      </c>
    </row>
    <row r="5420">
      <c r="A5420" s="1" t="s">
        <v>9147</v>
      </c>
      <c r="B5420" s="4" t="s">
        <v>36</v>
      </c>
      <c r="C5420" s="4" t="s">
        <v>30</v>
      </c>
      <c r="D5420" s="4" t="s">
        <v>23</v>
      </c>
      <c r="E5420" s="4">
        <v>5.0</v>
      </c>
      <c r="F5420" s="4">
        <v>5.0</v>
      </c>
      <c r="G5420" s="4">
        <v>25.0</v>
      </c>
      <c r="H5420" s="7">
        <v>45285.0</v>
      </c>
      <c r="I5420" s="4">
        <f>IFERROR(__xludf.DUMMYFUNCTION("SPLIT(H5420,""/"")"),25.0)</f>
        <v>25</v>
      </c>
      <c r="J5420" s="4">
        <f>IFERROR(__xludf.DUMMYFUNCTION("""COMPUTED_VALUE"""),12.0)</f>
        <v>12</v>
      </c>
      <c r="K5420" s="4">
        <f>IFERROR(__xludf.DUMMYFUNCTION("""COMPUTED_VALUE"""),2023.0)</f>
        <v>2023</v>
      </c>
    </row>
    <row r="5421">
      <c r="A5421" s="1" t="s">
        <v>7546</v>
      </c>
      <c r="B5421" s="4" t="s">
        <v>36</v>
      </c>
      <c r="C5421" s="4" t="s">
        <v>30</v>
      </c>
      <c r="D5421" s="4" t="s">
        <v>28</v>
      </c>
      <c r="E5421" s="4">
        <v>4.0</v>
      </c>
      <c r="F5421" s="4">
        <v>5.0</v>
      </c>
      <c r="G5421" s="4">
        <v>20.0</v>
      </c>
      <c r="H5421" s="7">
        <v>45286.0</v>
      </c>
      <c r="I5421" s="4">
        <f>IFERROR(__xludf.DUMMYFUNCTION("SPLIT(H5421,""/"")"),26.0)</f>
        <v>26</v>
      </c>
      <c r="J5421" s="4">
        <f>IFERROR(__xludf.DUMMYFUNCTION("""COMPUTED_VALUE"""),12.0)</f>
        <v>12</v>
      </c>
      <c r="K5421" s="4">
        <f>IFERROR(__xludf.DUMMYFUNCTION("""COMPUTED_VALUE"""),2023.0)</f>
        <v>2023</v>
      </c>
    </row>
    <row r="5422">
      <c r="A5422" s="1" t="s">
        <v>6203</v>
      </c>
      <c r="B5422" s="4" t="s">
        <v>36</v>
      </c>
      <c r="C5422" s="4" t="s">
        <v>24</v>
      </c>
      <c r="D5422" s="4" t="s">
        <v>28</v>
      </c>
      <c r="E5422" s="4">
        <v>2.0</v>
      </c>
      <c r="F5422" s="4">
        <v>5.0</v>
      </c>
      <c r="G5422" s="4">
        <v>10.0</v>
      </c>
      <c r="H5422" s="7">
        <v>45286.0</v>
      </c>
      <c r="I5422" s="4">
        <f>IFERROR(__xludf.DUMMYFUNCTION("SPLIT(H5422,""/"")"),26.0)</f>
        <v>26</v>
      </c>
      <c r="J5422" s="4">
        <f>IFERROR(__xludf.DUMMYFUNCTION("""COMPUTED_VALUE"""),12.0)</f>
        <v>12</v>
      </c>
      <c r="K5422" s="4">
        <f>IFERROR(__xludf.DUMMYFUNCTION("""COMPUTED_VALUE"""),2023.0)</f>
        <v>2023</v>
      </c>
    </row>
    <row r="5423">
      <c r="A5423" s="1" t="s">
        <v>6791</v>
      </c>
      <c r="B5423" s="4" t="s">
        <v>36</v>
      </c>
      <c r="C5423" s="4" t="s">
        <v>30</v>
      </c>
      <c r="D5423" s="4" t="s">
        <v>39</v>
      </c>
      <c r="E5423" s="4">
        <v>2.0</v>
      </c>
      <c r="F5423" s="4">
        <v>5.0</v>
      </c>
      <c r="G5423" s="4">
        <v>10.0</v>
      </c>
      <c r="H5423" s="7">
        <v>45286.0</v>
      </c>
      <c r="I5423" s="4">
        <f>IFERROR(__xludf.DUMMYFUNCTION("SPLIT(H5423,""/"")"),26.0)</f>
        <v>26</v>
      </c>
      <c r="J5423" s="4">
        <f>IFERROR(__xludf.DUMMYFUNCTION("""COMPUTED_VALUE"""),12.0)</f>
        <v>12</v>
      </c>
      <c r="K5423" s="4">
        <f>IFERROR(__xludf.DUMMYFUNCTION("""COMPUTED_VALUE"""),2023.0)</f>
        <v>2023</v>
      </c>
    </row>
    <row r="5424">
      <c r="A5424" s="1" t="s">
        <v>8576</v>
      </c>
      <c r="B5424" s="4" t="s">
        <v>36</v>
      </c>
      <c r="C5424" s="4" t="s">
        <v>30</v>
      </c>
      <c r="D5424" s="4" t="s">
        <v>39</v>
      </c>
      <c r="E5424" s="4">
        <v>2.0</v>
      </c>
      <c r="F5424" s="4">
        <v>5.0</v>
      </c>
      <c r="G5424" s="4">
        <v>10.0</v>
      </c>
      <c r="H5424" s="7">
        <v>45287.0</v>
      </c>
      <c r="I5424" s="4">
        <f>IFERROR(__xludf.DUMMYFUNCTION("SPLIT(H5424,""/"")"),27.0)</f>
        <v>27</v>
      </c>
      <c r="J5424" s="4">
        <f>IFERROR(__xludf.DUMMYFUNCTION("""COMPUTED_VALUE"""),12.0)</f>
        <v>12</v>
      </c>
      <c r="K5424" s="4">
        <f>IFERROR(__xludf.DUMMYFUNCTION("""COMPUTED_VALUE"""),2023.0)</f>
        <v>2023</v>
      </c>
    </row>
    <row r="5425">
      <c r="A5425" s="1" t="s">
        <v>2834</v>
      </c>
      <c r="B5425" s="4" t="s">
        <v>36</v>
      </c>
      <c r="C5425" s="4" t="s">
        <v>30</v>
      </c>
      <c r="D5425" s="4" t="s">
        <v>23</v>
      </c>
      <c r="E5425" s="4">
        <v>4.0</v>
      </c>
      <c r="F5425" s="4">
        <v>5.0</v>
      </c>
      <c r="G5425" s="4">
        <v>20.0</v>
      </c>
      <c r="H5425" s="7">
        <v>45287.0</v>
      </c>
      <c r="I5425" s="4">
        <f>IFERROR(__xludf.DUMMYFUNCTION("SPLIT(H5425,""/"")"),27.0)</f>
        <v>27</v>
      </c>
      <c r="J5425" s="4">
        <f>IFERROR(__xludf.DUMMYFUNCTION("""COMPUTED_VALUE"""),12.0)</f>
        <v>12</v>
      </c>
      <c r="K5425" s="4">
        <f>IFERROR(__xludf.DUMMYFUNCTION("""COMPUTED_VALUE"""),2023.0)</f>
        <v>2023</v>
      </c>
    </row>
    <row r="5426">
      <c r="A5426" s="1" t="s">
        <v>264</v>
      </c>
      <c r="B5426" s="4" t="s">
        <v>36</v>
      </c>
      <c r="C5426" s="4" t="s">
        <v>24</v>
      </c>
      <c r="D5426" s="4" t="s">
        <v>39</v>
      </c>
      <c r="E5426" s="4">
        <v>1.0</v>
      </c>
      <c r="F5426" s="4">
        <v>5.0</v>
      </c>
      <c r="G5426" s="4">
        <v>5.0</v>
      </c>
      <c r="H5426" s="7">
        <v>45287.0</v>
      </c>
      <c r="I5426" s="4">
        <f>IFERROR(__xludf.DUMMYFUNCTION("SPLIT(H5426,""/"")"),27.0)</f>
        <v>27</v>
      </c>
      <c r="J5426" s="4">
        <f>IFERROR(__xludf.DUMMYFUNCTION("""COMPUTED_VALUE"""),12.0)</f>
        <v>12</v>
      </c>
      <c r="K5426" s="4">
        <f>IFERROR(__xludf.DUMMYFUNCTION("""COMPUTED_VALUE"""),2023.0)</f>
        <v>2023</v>
      </c>
    </row>
    <row r="5427">
      <c r="A5427" s="1" t="s">
        <v>1373</v>
      </c>
      <c r="B5427" s="4" t="s">
        <v>36</v>
      </c>
      <c r="C5427" s="4" t="s">
        <v>24</v>
      </c>
      <c r="D5427" s="4" t="s">
        <v>39</v>
      </c>
      <c r="E5427" s="4">
        <v>2.0</v>
      </c>
      <c r="F5427" s="4">
        <v>5.0</v>
      </c>
      <c r="G5427" s="4">
        <v>10.0</v>
      </c>
      <c r="H5427" s="7">
        <v>45287.0</v>
      </c>
      <c r="I5427" s="4">
        <f>IFERROR(__xludf.DUMMYFUNCTION("SPLIT(H5427,""/"")"),27.0)</f>
        <v>27</v>
      </c>
      <c r="J5427" s="4">
        <f>IFERROR(__xludf.DUMMYFUNCTION("""COMPUTED_VALUE"""),12.0)</f>
        <v>12</v>
      </c>
      <c r="K5427" s="4">
        <f>IFERROR(__xludf.DUMMYFUNCTION("""COMPUTED_VALUE"""),2023.0)</f>
        <v>2023</v>
      </c>
    </row>
    <row r="5428">
      <c r="A5428" s="1" t="s">
        <v>7642</v>
      </c>
      <c r="B5428" s="4" t="s">
        <v>36</v>
      </c>
      <c r="C5428" s="4" t="s">
        <v>29</v>
      </c>
      <c r="D5428" s="4" t="s">
        <v>39</v>
      </c>
      <c r="E5428" s="4">
        <v>5.0</v>
      </c>
      <c r="F5428" s="4">
        <v>5.0</v>
      </c>
      <c r="G5428" s="4">
        <v>25.0</v>
      </c>
      <c r="H5428" s="7">
        <v>45287.0</v>
      </c>
      <c r="I5428" s="4">
        <f>IFERROR(__xludf.DUMMYFUNCTION("SPLIT(H5428,""/"")"),27.0)</f>
        <v>27</v>
      </c>
      <c r="J5428" s="4">
        <f>IFERROR(__xludf.DUMMYFUNCTION("""COMPUTED_VALUE"""),12.0)</f>
        <v>12</v>
      </c>
      <c r="K5428" s="4">
        <f>IFERROR(__xludf.DUMMYFUNCTION("""COMPUTED_VALUE"""),2023.0)</f>
        <v>2023</v>
      </c>
    </row>
    <row r="5429">
      <c r="A5429" s="1" t="s">
        <v>9697</v>
      </c>
      <c r="B5429" s="4" t="s">
        <v>36</v>
      </c>
      <c r="C5429" s="4" t="s">
        <v>30</v>
      </c>
      <c r="D5429" s="4" t="s">
        <v>28</v>
      </c>
      <c r="E5429" s="4">
        <v>1.0</v>
      </c>
      <c r="F5429" s="4">
        <v>5.0</v>
      </c>
      <c r="G5429" s="4">
        <v>5.0</v>
      </c>
      <c r="H5429" s="7">
        <v>45288.0</v>
      </c>
      <c r="I5429" s="4">
        <f>IFERROR(__xludf.DUMMYFUNCTION("SPLIT(H5429,""/"")"),28.0)</f>
        <v>28</v>
      </c>
      <c r="J5429" s="4">
        <f>IFERROR(__xludf.DUMMYFUNCTION("""COMPUTED_VALUE"""),12.0)</f>
        <v>12</v>
      </c>
      <c r="K5429" s="4">
        <f>IFERROR(__xludf.DUMMYFUNCTION("""COMPUTED_VALUE"""),2023.0)</f>
        <v>2023</v>
      </c>
    </row>
    <row r="5430">
      <c r="A5430" s="1" t="s">
        <v>2209</v>
      </c>
      <c r="B5430" s="4" t="s">
        <v>36</v>
      </c>
      <c r="C5430" s="4" t="s">
        <v>29</v>
      </c>
      <c r="D5430" s="4" t="s">
        <v>28</v>
      </c>
      <c r="E5430" s="4">
        <v>3.0</v>
      </c>
      <c r="F5430" s="4">
        <v>5.0</v>
      </c>
      <c r="G5430" s="4">
        <v>15.0</v>
      </c>
      <c r="H5430" s="7">
        <v>45289.0</v>
      </c>
      <c r="I5430" s="4">
        <f>IFERROR(__xludf.DUMMYFUNCTION("SPLIT(H5430,""/"")"),29.0)</f>
        <v>29</v>
      </c>
      <c r="J5430" s="4">
        <f>IFERROR(__xludf.DUMMYFUNCTION("""COMPUTED_VALUE"""),12.0)</f>
        <v>12</v>
      </c>
      <c r="K5430" s="4">
        <f>IFERROR(__xludf.DUMMYFUNCTION("""COMPUTED_VALUE"""),2023.0)</f>
        <v>2023</v>
      </c>
    </row>
    <row r="5431">
      <c r="A5431" s="1" t="s">
        <v>8057</v>
      </c>
      <c r="B5431" s="4" t="s">
        <v>36</v>
      </c>
      <c r="C5431" s="4" t="s">
        <v>30</v>
      </c>
      <c r="D5431" s="4" t="s">
        <v>39</v>
      </c>
      <c r="E5431" s="4">
        <v>4.0</v>
      </c>
      <c r="F5431" s="4">
        <v>5.0</v>
      </c>
      <c r="G5431" s="4">
        <v>20.0</v>
      </c>
      <c r="H5431" s="7">
        <v>45289.0</v>
      </c>
      <c r="I5431" s="4">
        <f>IFERROR(__xludf.DUMMYFUNCTION("SPLIT(H5431,""/"")"),29.0)</f>
        <v>29</v>
      </c>
      <c r="J5431" s="4">
        <f>IFERROR(__xludf.DUMMYFUNCTION("""COMPUTED_VALUE"""),12.0)</f>
        <v>12</v>
      </c>
      <c r="K5431" s="4">
        <f>IFERROR(__xludf.DUMMYFUNCTION("""COMPUTED_VALUE"""),2023.0)</f>
        <v>2023</v>
      </c>
    </row>
    <row r="5432">
      <c r="A5432" s="1" t="s">
        <v>4675</v>
      </c>
      <c r="B5432" s="4" t="s">
        <v>36</v>
      </c>
      <c r="C5432" s="4" t="s">
        <v>29</v>
      </c>
      <c r="D5432" s="4" t="s">
        <v>23</v>
      </c>
      <c r="E5432" s="4">
        <v>4.0</v>
      </c>
      <c r="F5432" s="4">
        <v>5.0</v>
      </c>
      <c r="G5432" s="4">
        <v>20.0</v>
      </c>
      <c r="H5432" s="7">
        <v>45290.0</v>
      </c>
      <c r="I5432" s="4">
        <f>IFERROR(__xludf.DUMMYFUNCTION("SPLIT(H5432,""/"")"),30.0)</f>
        <v>30</v>
      </c>
      <c r="J5432" s="4">
        <f>IFERROR(__xludf.DUMMYFUNCTION("""COMPUTED_VALUE"""),12.0)</f>
        <v>12</v>
      </c>
      <c r="K5432" s="4">
        <f>IFERROR(__xludf.DUMMYFUNCTION("""COMPUTED_VALUE"""),2023.0)</f>
        <v>2023</v>
      </c>
    </row>
    <row r="5433">
      <c r="A5433" s="1" t="s">
        <v>4075</v>
      </c>
      <c r="B5433" s="4" t="s">
        <v>36</v>
      </c>
      <c r="C5433" s="4" t="s">
        <v>29</v>
      </c>
      <c r="D5433" s="4" t="s">
        <v>23</v>
      </c>
      <c r="E5433" s="4">
        <v>2.0</v>
      </c>
      <c r="F5433" s="4">
        <v>5.0</v>
      </c>
      <c r="G5433" s="4">
        <v>10.0</v>
      </c>
      <c r="H5433" s="7">
        <v>45290.0</v>
      </c>
      <c r="I5433" s="4">
        <f>IFERROR(__xludf.DUMMYFUNCTION("SPLIT(H5433,""/"")"),30.0)</f>
        <v>30</v>
      </c>
      <c r="J5433" s="4">
        <f>IFERROR(__xludf.DUMMYFUNCTION("""COMPUTED_VALUE"""),12.0)</f>
        <v>12</v>
      </c>
      <c r="K5433" s="4">
        <f>IFERROR(__xludf.DUMMYFUNCTION("""COMPUTED_VALUE"""),2023.0)</f>
        <v>2023</v>
      </c>
    </row>
    <row r="5434">
      <c r="A5434" s="1" t="s">
        <v>8414</v>
      </c>
      <c r="B5434" s="4" t="s">
        <v>36</v>
      </c>
      <c r="C5434" s="4" t="s">
        <v>24</v>
      </c>
      <c r="D5434" s="4" t="s">
        <v>28</v>
      </c>
      <c r="E5434" s="4">
        <v>3.0</v>
      </c>
      <c r="F5434" s="4">
        <v>5.0</v>
      </c>
      <c r="G5434" s="4">
        <v>15.0</v>
      </c>
      <c r="H5434" s="7">
        <v>45290.0</v>
      </c>
      <c r="I5434" s="4">
        <f>IFERROR(__xludf.DUMMYFUNCTION("SPLIT(H5434,""/"")"),30.0)</f>
        <v>30</v>
      </c>
      <c r="J5434" s="4">
        <f>IFERROR(__xludf.DUMMYFUNCTION("""COMPUTED_VALUE"""),12.0)</f>
        <v>12</v>
      </c>
      <c r="K5434" s="4">
        <f>IFERROR(__xludf.DUMMYFUNCTION("""COMPUTED_VALUE"""),2023.0)</f>
        <v>2023</v>
      </c>
    </row>
    <row r="5435">
      <c r="A5435" s="1" t="s">
        <v>1325</v>
      </c>
      <c r="B5435" s="4" t="s">
        <v>36</v>
      </c>
      <c r="C5435" s="4" t="s">
        <v>24</v>
      </c>
      <c r="D5435" s="4" t="s">
        <v>28</v>
      </c>
      <c r="E5435" s="4">
        <v>1.0</v>
      </c>
      <c r="F5435" s="4">
        <v>5.0</v>
      </c>
      <c r="G5435" s="4">
        <v>5.0</v>
      </c>
      <c r="H5435" s="7">
        <v>45291.0</v>
      </c>
      <c r="I5435" s="4">
        <f>IFERROR(__xludf.DUMMYFUNCTION("SPLIT(H5435,""/"")"),31.0)</f>
        <v>31</v>
      </c>
      <c r="J5435" s="4">
        <f>IFERROR(__xludf.DUMMYFUNCTION("""COMPUTED_VALUE"""),12.0)</f>
        <v>12</v>
      </c>
      <c r="K5435" s="4">
        <f>IFERROR(__xludf.DUMMYFUNCTION("""COMPUTED_VALUE"""),2023.0)</f>
        <v>2023</v>
      </c>
    </row>
    <row r="5436">
      <c r="A5436" s="1" t="s">
        <v>3025</v>
      </c>
      <c r="B5436" s="4" t="s">
        <v>36</v>
      </c>
      <c r="C5436" s="4" t="s">
        <v>24</v>
      </c>
      <c r="D5436" s="4" t="s">
        <v>30</v>
      </c>
      <c r="E5436" s="4">
        <v>5.0</v>
      </c>
      <c r="F5436" s="4">
        <v>5.0</v>
      </c>
      <c r="G5436" s="4">
        <v>25.0</v>
      </c>
      <c r="H5436" s="7">
        <v>45291.0</v>
      </c>
      <c r="I5436" s="4">
        <f>IFERROR(__xludf.DUMMYFUNCTION("SPLIT(H5436,""/"")"),31.0)</f>
        <v>31</v>
      </c>
      <c r="J5436" s="4">
        <f>IFERROR(__xludf.DUMMYFUNCTION("""COMPUTED_VALUE"""),12.0)</f>
        <v>12</v>
      </c>
      <c r="K5436" s="4">
        <f>IFERROR(__xludf.DUMMYFUNCTION("""COMPUTED_VALUE"""),2023.0)</f>
        <v>2023</v>
      </c>
    </row>
    <row r="5437">
      <c r="A5437" s="1" t="s">
        <v>3319</v>
      </c>
      <c r="B5437" s="4" t="s">
        <v>36</v>
      </c>
      <c r="C5437" s="4" t="s">
        <v>29</v>
      </c>
      <c r="D5437" s="4" t="s">
        <v>28</v>
      </c>
      <c r="E5437" s="4">
        <v>3.0</v>
      </c>
      <c r="F5437" s="4">
        <v>5.0</v>
      </c>
      <c r="G5437" s="4">
        <v>15.0</v>
      </c>
      <c r="H5437" s="7">
        <v>45291.0</v>
      </c>
      <c r="I5437" s="4">
        <f>IFERROR(__xludf.DUMMYFUNCTION("SPLIT(H5437,""/"")"),31.0)</f>
        <v>31</v>
      </c>
      <c r="J5437" s="4">
        <f>IFERROR(__xludf.DUMMYFUNCTION("""COMPUTED_VALUE"""),12.0)</f>
        <v>12</v>
      </c>
      <c r="K5437" s="4">
        <f>IFERROR(__xludf.DUMMYFUNCTION("""COMPUTED_VALUE"""),2023.0)</f>
        <v>2023</v>
      </c>
    </row>
    <row r="5438">
      <c r="A5438" s="1" t="s">
        <v>2765</v>
      </c>
      <c r="B5438" s="4" t="s">
        <v>44</v>
      </c>
      <c r="C5438" s="4" t="s">
        <v>29</v>
      </c>
      <c r="D5438" s="4" t="s">
        <v>39</v>
      </c>
      <c r="E5438" s="4">
        <v>1.0</v>
      </c>
      <c r="F5438" s="4">
        <v>4.0</v>
      </c>
      <c r="G5438" s="4">
        <v>4.0</v>
      </c>
      <c r="H5438" s="5">
        <v>44927.0</v>
      </c>
      <c r="I5438" s="4">
        <f>IFERROR(__xludf.DUMMYFUNCTION("SPLIT(H5438,""/"")"),1.0)</f>
        <v>1</v>
      </c>
      <c r="J5438" s="4">
        <f>IFERROR(__xludf.DUMMYFUNCTION("""COMPUTED_VALUE"""),1.0)</f>
        <v>1</v>
      </c>
      <c r="K5438" s="4">
        <f>IFERROR(__xludf.DUMMYFUNCTION("""COMPUTED_VALUE"""),2023.0)</f>
        <v>2023</v>
      </c>
    </row>
    <row r="5439">
      <c r="A5439" s="1" t="s">
        <v>1845</v>
      </c>
      <c r="B5439" s="4" t="s">
        <v>44</v>
      </c>
      <c r="C5439" s="4" t="s">
        <v>29</v>
      </c>
      <c r="D5439" s="4" t="s">
        <v>28</v>
      </c>
      <c r="E5439" s="4">
        <v>5.0</v>
      </c>
      <c r="F5439" s="4">
        <v>4.0</v>
      </c>
      <c r="G5439" s="4">
        <v>20.0</v>
      </c>
      <c r="H5439" s="5">
        <v>44927.0</v>
      </c>
      <c r="I5439" s="4">
        <f>IFERROR(__xludf.DUMMYFUNCTION("SPLIT(H5439,""/"")"),1.0)</f>
        <v>1</v>
      </c>
      <c r="J5439" s="4">
        <f>IFERROR(__xludf.DUMMYFUNCTION("""COMPUTED_VALUE"""),1.0)</f>
        <v>1</v>
      </c>
      <c r="K5439" s="4">
        <f>IFERROR(__xludf.DUMMYFUNCTION("""COMPUTED_VALUE"""),2023.0)</f>
        <v>2023</v>
      </c>
    </row>
    <row r="5440">
      <c r="A5440" s="1" t="s">
        <v>1464</v>
      </c>
      <c r="B5440" s="4" t="s">
        <v>44</v>
      </c>
      <c r="C5440" s="4" t="s">
        <v>29</v>
      </c>
      <c r="D5440" s="4" t="s">
        <v>39</v>
      </c>
      <c r="E5440" s="4">
        <v>5.0</v>
      </c>
      <c r="F5440" s="4">
        <v>4.0</v>
      </c>
      <c r="G5440" s="4">
        <v>20.0</v>
      </c>
      <c r="H5440" s="5">
        <v>44927.0</v>
      </c>
      <c r="I5440" s="4">
        <f>IFERROR(__xludf.DUMMYFUNCTION("SPLIT(H5440,""/"")"),1.0)</f>
        <v>1</v>
      </c>
      <c r="J5440" s="4">
        <f>IFERROR(__xludf.DUMMYFUNCTION("""COMPUTED_VALUE"""),1.0)</f>
        <v>1</v>
      </c>
      <c r="K5440" s="4">
        <f>IFERROR(__xludf.DUMMYFUNCTION("""COMPUTED_VALUE"""),2023.0)</f>
        <v>2023</v>
      </c>
    </row>
    <row r="5441">
      <c r="A5441" s="1" t="s">
        <v>7017</v>
      </c>
      <c r="B5441" s="4" t="s">
        <v>44</v>
      </c>
      <c r="C5441" s="4" t="s">
        <v>24</v>
      </c>
      <c r="D5441" s="4" t="s">
        <v>28</v>
      </c>
      <c r="E5441" s="4">
        <v>4.0</v>
      </c>
      <c r="F5441" s="4">
        <v>4.0</v>
      </c>
      <c r="G5441" s="4">
        <v>16.0</v>
      </c>
      <c r="H5441" s="5">
        <v>44928.0</v>
      </c>
      <c r="I5441" s="4">
        <f>IFERROR(__xludf.DUMMYFUNCTION("SPLIT(H5441,""/"")"),2.0)</f>
        <v>2</v>
      </c>
      <c r="J5441" s="4">
        <f>IFERROR(__xludf.DUMMYFUNCTION("""COMPUTED_VALUE"""),1.0)</f>
        <v>1</v>
      </c>
      <c r="K5441" s="4">
        <f>IFERROR(__xludf.DUMMYFUNCTION("""COMPUTED_VALUE"""),2023.0)</f>
        <v>2023</v>
      </c>
    </row>
    <row r="5442">
      <c r="A5442" s="1" t="s">
        <v>2950</v>
      </c>
      <c r="B5442" s="4" t="s">
        <v>44</v>
      </c>
      <c r="C5442" s="4" t="s">
        <v>29</v>
      </c>
      <c r="D5442" s="4" t="s">
        <v>23</v>
      </c>
      <c r="E5442" s="4">
        <v>2.0</v>
      </c>
      <c r="F5442" s="4">
        <v>4.0</v>
      </c>
      <c r="G5442" s="4">
        <v>8.0</v>
      </c>
      <c r="H5442" s="5">
        <v>44928.0</v>
      </c>
      <c r="I5442" s="4">
        <f>IFERROR(__xludf.DUMMYFUNCTION("SPLIT(H5442,""/"")"),2.0)</f>
        <v>2</v>
      </c>
      <c r="J5442" s="4">
        <f>IFERROR(__xludf.DUMMYFUNCTION("""COMPUTED_VALUE"""),1.0)</f>
        <v>1</v>
      </c>
      <c r="K5442" s="4">
        <f>IFERROR(__xludf.DUMMYFUNCTION("""COMPUTED_VALUE"""),2023.0)</f>
        <v>2023</v>
      </c>
    </row>
    <row r="5443">
      <c r="A5443" s="1" t="s">
        <v>1934</v>
      </c>
      <c r="B5443" s="4" t="s">
        <v>44</v>
      </c>
      <c r="C5443" s="4" t="s">
        <v>29</v>
      </c>
      <c r="D5443" s="4" t="s">
        <v>23</v>
      </c>
      <c r="E5443" s="4">
        <v>5.0</v>
      </c>
      <c r="F5443" s="4">
        <v>4.0</v>
      </c>
      <c r="G5443" s="4">
        <v>20.0</v>
      </c>
      <c r="H5443" s="5">
        <v>44928.0</v>
      </c>
      <c r="I5443" s="4">
        <f>IFERROR(__xludf.DUMMYFUNCTION("SPLIT(H5443,""/"")"),2.0)</f>
        <v>2</v>
      </c>
      <c r="J5443" s="4">
        <f>IFERROR(__xludf.DUMMYFUNCTION("""COMPUTED_VALUE"""),1.0)</f>
        <v>1</v>
      </c>
      <c r="K5443" s="4">
        <f>IFERROR(__xludf.DUMMYFUNCTION("""COMPUTED_VALUE"""),2023.0)</f>
        <v>2023</v>
      </c>
    </row>
    <row r="5444">
      <c r="A5444" s="1" t="s">
        <v>867</v>
      </c>
      <c r="B5444" s="4" t="s">
        <v>44</v>
      </c>
      <c r="C5444" s="4" t="s">
        <v>29</v>
      </c>
      <c r="D5444" s="4" t="s">
        <v>23</v>
      </c>
      <c r="E5444" s="4">
        <v>5.0</v>
      </c>
      <c r="F5444" s="4">
        <v>4.0</v>
      </c>
      <c r="G5444" s="4">
        <v>20.0</v>
      </c>
      <c r="H5444" s="5">
        <v>44928.0</v>
      </c>
      <c r="I5444" s="4">
        <f>IFERROR(__xludf.DUMMYFUNCTION("SPLIT(H5444,""/"")"),2.0)</f>
        <v>2</v>
      </c>
      <c r="J5444" s="4">
        <f>IFERROR(__xludf.DUMMYFUNCTION("""COMPUTED_VALUE"""),1.0)</f>
        <v>1</v>
      </c>
      <c r="K5444" s="4">
        <f>IFERROR(__xludf.DUMMYFUNCTION("""COMPUTED_VALUE"""),2023.0)</f>
        <v>2023</v>
      </c>
    </row>
    <row r="5445">
      <c r="A5445" s="1" t="s">
        <v>4302</v>
      </c>
      <c r="B5445" s="4" t="s">
        <v>44</v>
      </c>
      <c r="C5445" s="4" t="s">
        <v>24</v>
      </c>
      <c r="D5445" s="4" t="s">
        <v>23</v>
      </c>
      <c r="E5445" s="4">
        <v>2.0</v>
      </c>
      <c r="F5445" s="4">
        <v>4.0</v>
      </c>
      <c r="G5445" s="4">
        <v>8.0</v>
      </c>
      <c r="H5445" s="5">
        <v>44929.0</v>
      </c>
      <c r="I5445" s="4">
        <f>IFERROR(__xludf.DUMMYFUNCTION("SPLIT(H5445,""/"")"),3.0)</f>
        <v>3</v>
      </c>
      <c r="J5445" s="4">
        <f>IFERROR(__xludf.DUMMYFUNCTION("""COMPUTED_VALUE"""),1.0)</f>
        <v>1</v>
      </c>
      <c r="K5445" s="4">
        <f>IFERROR(__xludf.DUMMYFUNCTION("""COMPUTED_VALUE"""),2023.0)</f>
        <v>2023</v>
      </c>
    </row>
    <row r="5446">
      <c r="A5446" s="1" t="s">
        <v>1127</v>
      </c>
      <c r="B5446" s="4" t="s">
        <v>44</v>
      </c>
      <c r="C5446" s="4" t="s">
        <v>29</v>
      </c>
      <c r="D5446" s="4" t="s">
        <v>23</v>
      </c>
      <c r="E5446" s="4">
        <v>4.0</v>
      </c>
      <c r="F5446" s="4">
        <v>4.0</v>
      </c>
      <c r="G5446" s="4">
        <v>16.0</v>
      </c>
      <c r="H5446" s="5">
        <v>44929.0</v>
      </c>
      <c r="I5446" s="4">
        <f>IFERROR(__xludf.DUMMYFUNCTION("SPLIT(H5446,""/"")"),3.0)</f>
        <v>3</v>
      </c>
      <c r="J5446" s="4">
        <f>IFERROR(__xludf.DUMMYFUNCTION("""COMPUTED_VALUE"""),1.0)</f>
        <v>1</v>
      </c>
      <c r="K5446" s="4">
        <f>IFERROR(__xludf.DUMMYFUNCTION("""COMPUTED_VALUE"""),2023.0)</f>
        <v>2023</v>
      </c>
    </row>
    <row r="5447">
      <c r="A5447" s="1" t="s">
        <v>7691</v>
      </c>
      <c r="B5447" s="4" t="s">
        <v>44</v>
      </c>
      <c r="C5447" s="4" t="s">
        <v>24</v>
      </c>
      <c r="D5447" s="4" t="s">
        <v>30</v>
      </c>
      <c r="E5447" s="4">
        <v>3.0</v>
      </c>
      <c r="F5447" s="4">
        <v>4.0</v>
      </c>
      <c r="G5447" s="4">
        <v>12.0</v>
      </c>
      <c r="H5447" s="5">
        <v>44930.0</v>
      </c>
      <c r="I5447" s="4">
        <f>IFERROR(__xludf.DUMMYFUNCTION("SPLIT(H5447,""/"")"),4.0)</f>
        <v>4</v>
      </c>
      <c r="J5447" s="4">
        <f>IFERROR(__xludf.DUMMYFUNCTION("""COMPUTED_VALUE"""),1.0)</f>
        <v>1</v>
      </c>
      <c r="K5447" s="4">
        <f>IFERROR(__xludf.DUMMYFUNCTION("""COMPUTED_VALUE"""),2023.0)</f>
        <v>2023</v>
      </c>
    </row>
    <row r="5448">
      <c r="A5448" s="1" t="s">
        <v>6166</v>
      </c>
      <c r="B5448" s="4" t="s">
        <v>44</v>
      </c>
      <c r="C5448" s="4" t="s">
        <v>29</v>
      </c>
      <c r="D5448" s="4" t="s">
        <v>30</v>
      </c>
      <c r="E5448" s="4">
        <v>1.0</v>
      </c>
      <c r="F5448" s="4">
        <v>4.0</v>
      </c>
      <c r="G5448" s="4">
        <v>4.0</v>
      </c>
      <c r="H5448" s="5">
        <v>44930.0</v>
      </c>
      <c r="I5448" s="4">
        <f>IFERROR(__xludf.DUMMYFUNCTION("SPLIT(H5448,""/"")"),4.0)</f>
        <v>4</v>
      </c>
      <c r="J5448" s="4">
        <f>IFERROR(__xludf.DUMMYFUNCTION("""COMPUTED_VALUE"""),1.0)</f>
        <v>1</v>
      </c>
      <c r="K5448" s="4">
        <f>IFERROR(__xludf.DUMMYFUNCTION("""COMPUTED_VALUE"""),2023.0)</f>
        <v>2023</v>
      </c>
    </row>
    <row r="5449">
      <c r="A5449" s="1" t="s">
        <v>3934</v>
      </c>
      <c r="B5449" s="4" t="s">
        <v>44</v>
      </c>
      <c r="C5449" s="4" t="s">
        <v>30</v>
      </c>
      <c r="D5449" s="4" t="s">
        <v>39</v>
      </c>
      <c r="E5449" s="4">
        <v>5.0</v>
      </c>
      <c r="F5449" s="4">
        <v>4.0</v>
      </c>
      <c r="G5449" s="4">
        <v>20.0</v>
      </c>
      <c r="H5449" s="5">
        <v>44930.0</v>
      </c>
      <c r="I5449" s="4">
        <f>IFERROR(__xludf.DUMMYFUNCTION("SPLIT(H5449,""/"")"),4.0)</f>
        <v>4</v>
      </c>
      <c r="J5449" s="4">
        <f>IFERROR(__xludf.DUMMYFUNCTION("""COMPUTED_VALUE"""),1.0)</f>
        <v>1</v>
      </c>
      <c r="K5449" s="4">
        <f>IFERROR(__xludf.DUMMYFUNCTION("""COMPUTED_VALUE"""),2023.0)</f>
        <v>2023</v>
      </c>
    </row>
    <row r="5450">
      <c r="A5450" s="1" t="s">
        <v>5346</v>
      </c>
      <c r="B5450" s="4" t="s">
        <v>44</v>
      </c>
      <c r="C5450" s="4" t="s">
        <v>24</v>
      </c>
      <c r="D5450" s="4" t="s">
        <v>30</v>
      </c>
      <c r="E5450" s="4">
        <v>3.0</v>
      </c>
      <c r="F5450" s="4">
        <v>4.0</v>
      </c>
      <c r="G5450" s="4">
        <v>12.0</v>
      </c>
      <c r="H5450" s="5">
        <v>44930.0</v>
      </c>
      <c r="I5450" s="4">
        <f>IFERROR(__xludf.DUMMYFUNCTION("SPLIT(H5450,""/"")"),4.0)</f>
        <v>4</v>
      </c>
      <c r="J5450" s="4">
        <f>IFERROR(__xludf.DUMMYFUNCTION("""COMPUTED_VALUE"""),1.0)</f>
        <v>1</v>
      </c>
      <c r="K5450" s="4">
        <f>IFERROR(__xludf.DUMMYFUNCTION("""COMPUTED_VALUE"""),2023.0)</f>
        <v>2023</v>
      </c>
    </row>
    <row r="5451">
      <c r="A5451" s="1" t="s">
        <v>5035</v>
      </c>
      <c r="B5451" s="4" t="s">
        <v>44</v>
      </c>
      <c r="C5451" s="4" t="s">
        <v>30</v>
      </c>
      <c r="D5451" s="4" t="s">
        <v>39</v>
      </c>
      <c r="E5451" s="4">
        <v>1.0</v>
      </c>
      <c r="F5451" s="4">
        <v>4.0</v>
      </c>
      <c r="G5451" s="4">
        <v>4.0</v>
      </c>
      <c r="H5451" s="5">
        <v>44930.0</v>
      </c>
      <c r="I5451" s="4">
        <f>IFERROR(__xludf.DUMMYFUNCTION("SPLIT(H5451,""/"")"),4.0)</f>
        <v>4</v>
      </c>
      <c r="J5451" s="4">
        <f>IFERROR(__xludf.DUMMYFUNCTION("""COMPUTED_VALUE"""),1.0)</f>
        <v>1</v>
      </c>
      <c r="K5451" s="4">
        <f>IFERROR(__xludf.DUMMYFUNCTION("""COMPUTED_VALUE"""),2023.0)</f>
        <v>2023</v>
      </c>
    </row>
    <row r="5452">
      <c r="A5452" s="1" t="s">
        <v>2499</v>
      </c>
      <c r="B5452" s="4" t="s">
        <v>44</v>
      </c>
      <c r="C5452" s="4" t="s">
        <v>24</v>
      </c>
      <c r="D5452" s="4" t="s">
        <v>28</v>
      </c>
      <c r="E5452" s="4">
        <v>5.0</v>
      </c>
      <c r="F5452" s="4">
        <v>4.0</v>
      </c>
      <c r="G5452" s="4">
        <v>20.0</v>
      </c>
      <c r="H5452" s="5">
        <v>44931.0</v>
      </c>
      <c r="I5452" s="4">
        <f>IFERROR(__xludf.DUMMYFUNCTION("SPLIT(H5452,""/"")"),5.0)</f>
        <v>5</v>
      </c>
      <c r="J5452" s="4">
        <f>IFERROR(__xludf.DUMMYFUNCTION("""COMPUTED_VALUE"""),1.0)</f>
        <v>1</v>
      </c>
      <c r="K5452" s="4">
        <f>IFERROR(__xludf.DUMMYFUNCTION("""COMPUTED_VALUE"""),2023.0)</f>
        <v>2023</v>
      </c>
    </row>
    <row r="5453">
      <c r="A5453" s="1" t="s">
        <v>1737</v>
      </c>
      <c r="B5453" s="4" t="s">
        <v>44</v>
      </c>
      <c r="C5453" s="4" t="s">
        <v>30</v>
      </c>
      <c r="D5453" s="4" t="s">
        <v>30</v>
      </c>
      <c r="E5453" s="4">
        <v>1.0</v>
      </c>
      <c r="F5453" s="4">
        <v>4.0</v>
      </c>
      <c r="G5453" s="4">
        <v>4.0</v>
      </c>
      <c r="H5453" s="5">
        <v>44931.0</v>
      </c>
      <c r="I5453" s="4">
        <f>IFERROR(__xludf.DUMMYFUNCTION("SPLIT(H5453,""/"")"),5.0)</f>
        <v>5</v>
      </c>
      <c r="J5453" s="4">
        <f>IFERROR(__xludf.DUMMYFUNCTION("""COMPUTED_VALUE"""),1.0)</f>
        <v>1</v>
      </c>
      <c r="K5453" s="4">
        <f>IFERROR(__xludf.DUMMYFUNCTION("""COMPUTED_VALUE"""),2023.0)</f>
        <v>2023</v>
      </c>
    </row>
    <row r="5454">
      <c r="A5454" s="1" t="s">
        <v>3762</v>
      </c>
      <c r="B5454" s="4" t="s">
        <v>44</v>
      </c>
      <c r="C5454" s="4" t="s">
        <v>24</v>
      </c>
      <c r="D5454" s="4" t="s">
        <v>28</v>
      </c>
      <c r="E5454" s="4">
        <v>5.0</v>
      </c>
      <c r="F5454" s="4">
        <v>4.0</v>
      </c>
      <c r="G5454" s="4">
        <v>20.0</v>
      </c>
      <c r="H5454" s="5">
        <v>44931.0</v>
      </c>
      <c r="I5454" s="4">
        <f>IFERROR(__xludf.DUMMYFUNCTION("SPLIT(H5454,""/"")"),5.0)</f>
        <v>5</v>
      </c>
      <c r="J5454" s="4">
        <f>IFERROR(__xludf.DUMMYFUNCTION("""COMPUTED_VALUE"""),1.0)</f>
        <v>1</v>
      </c>
      <c r="K5454" s="4">
        <f>IFERROR(__xludf.DUMMYFUNCTION("""COMPUTED_VALUE"""),2023.0)</f>
        <v>2023</v>
      </c>
    </row>
    <row r="5455">
      <c r="A5455" s="1" t="s">
        <v>505</v>
      </c>
      <c r="B5455" s="4" t="s">
        <v>44</v>
      </c>
      <c r="C5455" s="4" t="s">
        <v>24</v>
      </c>
      <c r="D5455" s="4" t="s">
        <v>23</v>
      </c>
      <c r="E5455" s="4">
        <v>4.0</v>
      </c>
      <c r="F5455" s="4">
        <v>4.0</v>
      </c>
      <c r="G5455" s="4">
        <v>16.0</v>
      </c>
      <c r="H5455" s="5">
        <v>44931.0</v>
      </c>
      <c r="I5455" s="4">
        <f>IFERROR(__xludf.DUMMYFUNCTION("SPLIT(H5455,""/"")"),5.0)</f>
        <v>5</v>
      </c>
      <c r="J5455" s="4">
        <f>IFERROR(__xludf.DUMMYFUNCTION("""COMPUTED_VALUE"""),1.0)</f>
        <v>1</v>
      </c>
      <c r="K5455" s="4">
        <f>IFERROR(__xludf.DUMMYFUNCTION("""COMPUTED_VALUE"""),2023.0)</f>
        <v>2023</v>
      </c>
    </row>
    <row r="5456">
      <c r="A5456" s="1" t="s">
        <v>1392</v>
      </c>
      <c r="B5456" s="4" t="s">
        <v>44</v>
      </c>
      <c r="C5456" s="4" t="s">
        <v>29</v>
      </c>
      <c r="D5456" s="4" t="s">
        <v>28</v>
      </c>
      <c r="E5456" s="4">
        <v>4.0</v>
      </c>
      <c r="F5456" s="4">
        <v>4.0</v>
      </c>
      <c r="G5456" s="4">
        <v>16.0</v>
      </c>
      <c r="H5456" s="5">
        <v>44931.0</v>
      </c>
      <c r="I5456" s="4">
        <f>IFERROR(__xludf.DUMMYFUNCTION("SPLIT(H5456,""/"")"),5.0)</f>
        <v>5</v>
      </c>
      <c r="J5456" s="4">
        <f>IFERROR(__xludf.DUMMYFUNCTION("""COMPUTED_VALUE"""),1.0)</f>
        <v>1</v>
      </c>
      <c r="K5456" s="4">
        <f>IFERROR(__xludf.DUMMYFUNCTION("""COMPUTED_VALUE"""),2023.0)</f>
        <v>2023</v>
      </c>
    </row>
    <row r="5457">
      <c r="A5457" s="1" t="s">
        <v>9456</v>
      </c>
      <c r="B5457" s="4" t="s">
        <v>44</v>
      </c>
      <c r="C5457" s="4" t="s">
        <v>29</v>
      </c>
      <c r="D5457" s="4" t="s">
        <v>30</v>
      </c>
      <c r="E5457" s="4">
        <v>2.0</v>
      </c>
      <c r="F5457" s="4">
        <v>4.0</v>
      </c>
      <c r="G5457" s="4">
        <v>8.0</v>
      </c>
      <c r="H5457" s="5">
        <v>44932.0</v>
      </c>
      <c r="I5457" s="4">
        <f>IFERROR(__xludf.DUMMYFUNCTION("SPLIT(H5457,""/"")"),6.0)</f>
        <v>6</v>
      </c>
      <c r="J5457" s="4">
        <f>IFERROR(__xludf.DUMMYFUNCTION("""COMPUTED_VALUE"""),1.0)</f>
        <v>1</v>
      </c>
      <c r="K5457" s="4">
        <f>IFERROR(__xludf.DUMMYFUNCTION("""COMPUTED_VALUE"""),2023.0)</f>
        <v>2023</v>
      </c>
    </row>
    <row r="5458">
      <c r="A5458" s="1" t="s">
        <v>8366</v>
      </c>
      <c r="B5458" s="4" t="s">
        <v>44</v>
      </c>
      <c r="C5458" s="4" t="s">
        <v>30</v>
      </c>
      <c r="D5458" s="4" t="s">
        <v>30</v>
      </c>
      <c r="E5458" s="4">
        <v>3.0</v>
      </c>
      <c r="F5458" s="4">
        <v>4.0</v>
      </c>
      <c r="G5458" s="4">
        <v>12.0</v>
      </c>
      <c r="H5458" s="5">
        <v>44932.0</v>
      </c>
      <c r="I5458" s="4">
        <f>IFERROR(__xludf.DUMMYFUNCTION("SPLIT(H5458,""/"")"),6.0)</f>
        <v>6</v>
      </c>
      <c r="J5458" s="4">
        <f>IFERROR(__xludf.DUMMYFUNCTION("""COMPUTED_VALUE"""),1.0)</f>
        <v>1</v>
      </c>
      <c r="K5458" s="4">
        <f>IFERROR(__xludf.DUMMYFUNCTION("""COMPUTED_VALUE"""),2023.0)</f>
        <v>2023</v>
      </c>
    </row>
    <row r="5459">
      <c r="A5459" s="1" t="s">
        <v>296</v>
      </c>
      <c r="B5459" s="4" t="s">
        <v>44</v>
      </c>
      <c r="C5459" s="4" t="s">
        <v>24</v>
      </c>
      <c r="D5459" s="4" t="s">
        <v>28</v>
      </c>
      <c r="E5459" s="4">
        <v>2.0</v>
      </c>
      <c r="F5459" s="4">
        <v>4.0</v>
      </c>
      <c r="G5459" s="4">
        <v>8.0</v>
      </c>
      <c r="H5459" s="5">
        <v>44932.0</v>
      </c>
      <c r="I5459" s="4">
        <f>IFERROR(__xludf.DUMMYFUNCTION("SPLIT(H5459,""/"")"),6.0)</f>
        <v>6</v>
      </c>
      <c r="J5459" s="4">
        <f>IFERROR(__xludf.DUMMYFUNCTION("""COMPUTED_VALUE"""),1.0)</f>
        <v>1</v>
      </c>
      <c r="K5459" s="4">
        <f>IFERROR(__xludf.DUMMYFUNCTION("""COMPUTED_VALUE"""),2023.0)</f>
        <v>2023</v>
      </c>
    </row>
    <row r="5460">
      <c r="A5460" s="1" t="s">
        <v>5067</v>
      </c>
      <c r="B5460" s="4" t="s">
        <v>44</v>
      </c>
      <c r="C5460" s="4" t="s">
        <v>29</v>
      </c>
      <c r="D5460" s="4" t="s">
        <v>28</v>
      </c>
      <c r="E5460" s="4">
        <v>5.0</v>
      </c>
      <c r="F5460" s="4">
        <v>4.0</v>
      </c>
      <c r="G5460" s="4">
        <v>20.0</v>
      </c>
      <c r="H5460" s="5">
        <v>44932.0</v>
      </c>
      <c r="I5460" s="4">
        <f>IFERROR(__xludf.DUMMYFUNCTION("SPLIT(H5460,""/"")"),6.0)</f>
        <v>6</v>
      </c>
      <c r="J5460" s="4">
        <f>IFERROR(__xludf.DUMMYFUNCTION("""COMPUTED_VALUE"""),1.0)</f>
        <v>1</v>
      </c>
      <c r="K5460" s="4">
        <f>IFERROR(__xludf.DUMMYFUNCTION("""COMPUTED_VALUE"""),2023.0)</f>
        <v>2023</v>
      </c>
    </row>
    <row r="5461">
      <c r="A5461" s="1" t="s">
        <v>5492</v>
      </c>
      <c r="B5461" s="4" t="s">
        <v>44</v>
      </c>
      <c r="C5461" s="4" t="s">
        <v>29</v>
      </c>
      <c r="D5461" s="4" t="s">
        <v>39</v>
      </c>
      <c r="E5461" s="4">
        <v>1.0</v>
      </c>
      <c r="F5461" s="4">
        <v>4.0</v>
      </c>
      <c r="G5461" s="4">
        <v>4.0</v>
      </c>
      <c r="H5461" s="5">
        <v>44933.0</v>
      </c>
      <c r="I5461" s="4">
        <f>IFERROR(__xludf.DUMMYFUNCTION("SPLIT(H5461,""/"")"),7.0)</f>
        <v>7</v>
      </c>
      <c r="J5461" s="4">
        <f>IFERROR(__xludf.DUMMYFUNCTION("""COMPUTED_VALUE"""),1.0)</f>
        <v>1</v>
      </c>
      <c r="K5461" s="4">
        <f>IFERROR(__xludf.DUMMYFUNCTION("""COMPUTED_VALUE"""),2023.0)</f>
        <v>2023</v>
      </c>
    </row>
    <row r="5462">
      <c r="A5462" s="1" t="s">
        <v>3274</v>
      </c>
      <c r="B5462" s="4" t="s">
        <v>44</v>
      </c>
      <c r="C5462" s="4" t="s">
        <v>30</v>
      </c>
      <c r="D5462" s="4" t="s">
        <v>28</v>
      </c>
      <c r="E5462" s="4">
        <v>1.0</v>
      </c>
      <c r="F5462" s="4">
        <v>4.0</v>
      </c>
      <c r="G5462" s="4">
        <v>4.0</v>
      </c>
      <c r="H5462" s="5">
        <v>44933.0</v>
      </c>
      <c r="I5462" s="4">
        <f>IFERROR(__xludf.DUMMYFUNCTION("SPLIT(H5462,""/"")"),7.0)</f>
        <v>7</v>
      </c>
      <c r="J5462" s="4">
        <f>IFERROR(__xludf.DUMMYFUNCTION("""COMPUTED_VALUE"""),1.0)</f>
        <v>1</v>
      </c>
      <c r="K5462" s="4">
        <f>IFERROR(__xludf.DUMMYFUNCTION("""COMPUTED_VALUE"""),2023.0)</f>
        <v>2023</v>
      </c>
    </row>
    <row r="5463">
      <c r="A5463" s="1" t="s">
        <v>6269</v>
      </c>
      <c r="B5463" s="4" t="s">
        <v>44</v>
      </c>
      <c r="C5463" s="4" t="s">
        <v>30</v>
      </c>
      <c r="D5463" s="4" t="s">
        <v>30</v>
      </c>
      <c r="E5463" s="4">
        <v>5.0</v>
      </c>
      <c r="F5463" s="4">
        <v>4.0</v>
      </c>
      <c r="G5463" s="4">
        <v>20.0</v>
      </c>
      <c r="H5463" s="5">
        <v>44934.0</v>
      </c>
      <c r="I5463" s="4">
        <f>IFERROR(__xludf.DUMMYFUNCTION("SPLIT(H5463,""/"")"),8.0)</f>
        <v>8</v>
      </c>
      <c r="J5463" s="4">
        <f>IFERROR(__xludf.DUMMYFUNCTION("""COMPUTED_VALUE"""),1.0)</f>
        <v>1</v>
      </c>
      <c r="K5463" s="4">
        <f>IFERROR(__xludf.DUMMYFUNCTION("""COMPUTED_VALUE"""),2023.0)</f>
        <v>2023</v>
      </c>
    </row>
    <row r="5464">
      <c r="A5464" s="1" t="s">
        <v>4993</v>
      </c>
      <c r="B5464" s="4" t="s">
        <v>44</v>
      </c>
      <c r="C5464" s="4" t="s">
        <v>30</v>
      </c>
      <c r="D5464" s="4" t="s">
        <v>23</v>
      </c>
      <c r="E5464" s="4">
        <v>5.0</v>
      </c>
      <c r="F5464" s="4">
        <v>4.0</v>
      </c>
      <c r="G5464" s="4">
        <v>20.0</v>
      </c>
      <c r="H5464" s="5">
        <v>44934.0</v>
      </c>
      <c r="I5464" s="4">
        <f>IFERROR(__xludf.DUMMYFUNCTION("SPLIT(H5464,""/"")"),8.0)</f>
        <v>8</v>
      </c>
      <c r="J5464" s="4">
        <f>IFERROR(__xludf.DUMMYFUNCTION("""COMPUTED_VALUE"""),1.0)</f>
        <v>1</v>
      </c>
      <c r="K5464" s="4">
        <f>IFERROR(__xludf.DUMMYFUNCTION("""COMPUTED_VALUE"""),2023.0)</f>
        <v>2023</v>
      </c>
    </row>
    <row r="5465">
      <c r="A5465" s="1" t="s">
        <v>1798</v>
      </c>
      <c r="B5465" s="4" t="s">
        <v>44</v>
      </c>
      <c r="C5465" s="4" t="s">
        <v>29</v>
      </c>
      <c r="D5465" s="4" t="s">
        <v>28</v>
      </c>
      <c r="E5465" s="4">
        <v>3.0</v>
      </c>
      <c r="F5465" s="4">
        <v>4.0</v>
      </c>
      <c r="G5465" s="4">
        <v>12.0</v>
      </c>
      <c r="H5465" s="5">
        <v>44934.0</v>
      </c>
      <c r="I5465" s="4">
        <f>IFERROR(__xludf.DUMMYFUNCTION("SPLIT(H5465,""/"")"),8.0)</f>
        <v>8</v>
      </c>
      <c r="J5465" s="4">
        <f>IFERROR(__xludf.DUMMYFUNCTION("""COMPUTED_VALUE"""),1.0)</f>
        <v>1</v>
      </c>
      <c r="K5465" s="4">
        <f>IFERROR(__xludf.DUMMYFUNCTION("""COMPUTED_VALUE"""),2023.0)</f>
        <v>2023</v>
      </c>
    </row>
    <row r="5466">
      <c r="A5466" s="1" t="s">
        <v>3925</v>
      </c>
      <c r="B5466" s="4" t="s">
        <v>44</v>
      </c>
      <c r="C5466" s="4" t="s">
        <v>30</v>
      </c>
      <c r="D5466" s="4" t="s">
        <v>30</v>
      </c>
      <c r="E5466" s="4">
        <v>1.0</v>
      </c>
      <c r="F5466" s="4">
        <v>4.0</v>
      </c>
      <c r="G5466" s="4">
        <v>4.0</v>
      </c>
      <c r="H5466" s="5">
        <v>44935.0</v>
      </c>
      <c r="I5466" s="4">
        <f>IFERROR(__xludf.DUMMYFUNCTION("SPLIT(H5466,""/"")"),9.0)</f>
        <v>9</v>
      </c>
      <c r="J5466" s="4">
        <f>IFERROR(__xludf.DUMMYFUNCTION("""COMPUTED_VALUE"""),1.0)</f>
        <v>1</v>
      </c>
      <c r="K5466" s="4">
        <f>IFERROR(__xludf.DUMMYFUNCTION("""COMPUTED_VALUE"""),2023.0)</f>
        <v>2023</v>
      </c>
    </row>
    <row r="5467">
      <c r="A5467" s="1" t="s">
        <v>8513</v>
      </c>
      <c r="B5467" s="4" t="s">
        <v>44</v>
      </c>
      <c r="C5467" s="4" t="s">
        <v>30</v>
      </c>
      <c r="D5467" s="4" t="s">
        <v>39</v>
      </c>
      <c r="E5467" s="4">
        <v>2.0</v>
      </c>
      <c r="F5467" s="4">
        <v>4.0</v>
      </c>
      <c r="G5467" s="4">
        <v>8.0</v>
      </c>
      <c r="H5467" s="5">
        <v>44936.0</v>
      </c>
      <c r="I5467" s="4">
        <f>IFERROR(__xludf.DUMMYFUNCTION("SPLIT(H5467,""/"")"),10.0)</f>
        <v>10</v>
      </c>
      <c r="J5467" s="4">
        <f>IFERROR(__xludf.DUMMYFUNCTION("""COMPUTED_VALUE"""),1.0)</f>
        <v>1</v>
      </c>
      <c r="K5467" s="4">
        <f>IFERROR(__xludf.DUMMYFUNCTION("""COMPUTED_VALUE"""),2023.0)</f>
        <v>2023</v>
      </c>
    </row>
    <row r="5468">
      <c r="A5468" s="1" t="s">
        <v>5718</v>
      </c>
      <c r="B5468" s="4" t="s">
        <v>44</v>
      </c>
      <c r="C5468" s="4" t="s">
        <v>29</v>
      </c>
      <c r="D5468" s="4" t="s">
        <v>28</v>
      </c>
      <c r="E5468" s="4">
        <v>5.0</v>
      </c>
      <c r="F5468" s="4">
        <v>4.0</v>
      </c>
      <c r="G5468" s="4">
        <v>20.0</v>
      </c>
      <c r="H5468" s="5">
        <v>44936.0</v>
      </c>
      <c r="I5468" s="4">
        <f>IFERROR(__xludf.DUMMYFUNCTION("SPLIT(H5468,""/"")"),10.0)</f>
        <v>10</v>
      </c>
      <c r="J5468" s="4">
        <f>IFERROR(__xludf.DUMMYFUNCTION("""COMPUTED_VALUE"""),1.0)</f>
        <v>1</v>
      </c>
      <c r="K5468" s="4">
        <f>IFERROR(__xludf.DUMMYFUNCTION("""COMPUTED_VALUE"""),2023.0)</f>
        <v>2023</v>
      </c>
    </row>
    <row r="5469">
      <c r="A5469" s="1" t="s">
        <v>6863</v>
      </c>
      <c r="B5469" s="4" t="s">
        <v>44</v>
      </c>
      <c r="C5469" s="4" t="s">
        <v>30</v>
      </c>
      <c r="D5469" s="4" t="s">
        <v>23</v>
      </c>
      <c r="E5469" s="4">
        <v>1.0</v>
      </c>
      <c r="F5469" s="4">
        <v>4.0</v>
      </c>
      <c r="G5469" s="4">
        <v>4.0</v>
      </c>
      <c r="H5469" s="5">
        <v>44936.0</v>
      </c>
      <c r="I5469" s="4">
        <f>IFERROR(__xludf.DUMMYFUNCTION("SPLIT(H5469,""/"")"),10.0)</f>
        <v>10</v>
      </c>
      <c r="J5469" s="4">
        <f>IFERROR(__xludf.DUMMYFUNCTION("""COMPUTED_VALUE"""),1.0)</f>
        <v>1</v>
      </c>
      <c r="K5469" s="4">
        <f>IFERROR(__xludf.DUMMYFUNCTION("""COMPUTED_VALUE"""),2023.0)</f>
        <v>2023</v>
      </c>
    </row>
    <row r="5470">
      <c r="A5470" s="1" t="s">
        <v>7050</v>
      </c>
      <c r="B5470" s="4" t="s">
        <v>44</v>
      </c>
      <c r="C5470" s="4" t="s">
        <v>24</v>
      </c>
      <c r="D5470" s="4" t="s">
        <v>23</v>
      </c>
      <c r="E5470" s="4">
        <v>3.0</v>
      </c>
      <c r="F5470" s="4">
        <v>4.0</v>
      </c>
      <c r="G5470" s="4">
        <v>12.0</v>
      </c>
      <c r="H5470" s="5">
        <v>44936.0</v>
      </c>
      <c r="I5470" s="4">
        <f>IFERROR(__xludf.DUMMYFUNCTION("SPLIT(H5470,""/"")"),10.0)</f>
        <v>10</v>
      </c>
      <c r="J5470" s="4">
        <f>IFERROR(__xludf.DUMMYFUNCTION("""COMPUTED_VALUE"""),1.0)</f>
        <v>1</v>
      </c>
      <c r="K5470" s="4">
        <f>IFERROR(__xludf.DUMMYFUNCTION("""COMPUTED_VALUE"""),2023.0)</f>
        <v>2023</v>
      </c>
    </row>
    <row r="5471">
      <c r="A5471" s="1" t="s">
        <v>1104</v>
      </c>
      <c r="B5471" s="4" t="s">
        <v>44</v>
      </c>
      <c r="C5471" s="4" t="s">
        <v>24</v>
      </c>
      <c r="D5471" s="4" t="s">
        <v>23</v>
      </c>
      <c r="E5471" s="4">
        <v>5.0</v>
      </c>
      <c r="F5471" s="4">
        <v>4.0</v>
      </c>
      <c r="G5471" s="4">
        <v>20.0</v>
      </c>
      <c r="H5471" s="5">
        <v>44937.0</v>
      </c>
      <c r="I5471" s="4">
        <f>IFERROR(__xludf.DUMMYFUNCTION("SPLIT(H5471,""/"")"),11.0)</f>
        <v>11</v>
      </c>
      <c r="J5471" s="4">
        <f>IFERROR(__xludf.DUMMYFUNCTION("""COMPUTED_VALUE"""),1.0)</f>
        <v>1</v>
      </c>
      <c r="K5471" s="4">
        <f>IFERROR(__xludf.DUMMYFUNCTION("""COMPUTED_VALUE"""),2023.0)</f>
        <v>2023</v>
      </c>
    </row>
    <row r="5472">
      <c r="A5472" s="1" t="s">
        <v>8129</v>
      </c>
      <c r="B5472" s="4" t="s">
        <v>44</v>
      </c>
      <c r="C5472" s="4" t="s">
        <v>24</v>
      </c>
      <c r="D5472" s="4" t="s">
        <v>23</v>
      </c>
      <c r="E5472" s="4">
        <v>2.0</v>
      </c>
      <c r="F5472" s="4">
        <v>4.0</v>
      </c>
      <c r="G5472" s="4">
        <v>8.0</v>
      </c>
      <c r="H5472" s="5">
        <v>44937.0</v>
      </c>
      <c r="I5472" s="4">
        <f>IFERROR(__xludf.DUMMYFUNCTION("SPLIT(H5472,""/"")"),11.0)</f>
        <v>11</v>
      </c>
      <c r="J5472" s="4">
        <f>IFERROR(__xludf.DUMMYFUNCTION("""COMPUTED_VALUE"""),1.0)</f>
        <v>1</v>
      </c>
      <c r="K5472" s="4">
        <f>IFERROR(__xludf.DUMMYFUNCTION("""COMPUTED_VALUE"""),2023.0)</f>
        <v>2023</v>
      </c>
    </row>
    <row r="5473">
      <c r="A5473" s="1" t="s">
        <v>2394</v>
      </c>
      <c r="B5473" s="4" t="s">
        <v>44</v>
      </c>
      <c r="C5473" s="4" t="s">
        <v>24</v>
      </c>
      <c r="D5473" s="4" t="s">
        <v>39</v>
      </c>
      <c r="E5473" s="4">
        <v>5.0</v>
      </c>
      <c r="F5473" s="4">
        <v>4.0</v>
      </c>
      <c r="G5473" s="4">
        <v>20.0</v>
      </c>
      <c r="H5473" s="5">
        <v>44937.0</v>
      </c>
      <c r="I5473" s="4">
        <f>IFERROR(__xludf.DUMMYFUNCTION("SPLIT(H5473,""/"")"),11.0)</f>
        <v>11</v>
      </c>
      <c r="J5473" s="4">
        <f>IFERROR(__xludf.DUMMYFUNCTION("""COMPUTED_VALUE"""),1.0)</f>
        <v>1</v>
      </c>
      <c r="K5473" s="4">
        <f>IFERROR(__xludf.DUMMYFUNCTION("""COMPUTED_VALUE"""),2023.0)</f>
        <v>2023</v>
      </c>
    </row>
    <row r="5474">
      <c r="A5474" s="1" t="s">
        <v>3690</v>
      </c>
      <c r="B5474" s="4" t="s">
        <v>44</v>
      </c>
      <c r="C5474" s="4" t="s">
        <v>29</v>
      </c>
      <c r="D5474" s="4" t="s">
        <v>39</v>
      </c>
      <c r="E5474" s="4">
        <v>4.0</v>
      </c>
      <c r="F5474" s="4">
        <v>4.0</v>
      </c>
      <c r="G5474" s="4">
        <v>16.0</v>
      </c>
      <c r="H5474" s="5">
        <v>44938.0</v>
      </c>
      <c r="I5474" s="4">
        <f>IFERROR(__xludf.DUMMYFUNCTION("SPLIT(H5474,""/"")"),12.0)</f>
        <v>12</v>
      </c>
      <c r="J5474" s="4">
        <f>IFERROR(__xludf.DUMMYFUNCTION("""COMPUTED_VALUE"""),1.0)</f>
        <v>1</v>
      </c>
      <c r="K5474" s="4">
        <f>IFERROR(__xludf.DUMMYFUNCTION("""COMPUTED_VALUE"""),2023.0)</f>
        <v>2023</v>
      </c>
    </row>
    <row r="5475">
      <c r="A5475" s="1" t="s">
        <v>1174</v>
      </c>
      <c r="B5475" s="4" t="s">
        <v>44</v>
      </c>
      <c r="C5475" s="4" t="s">
        <v>29</v>
      </c>
      <c r="D5475" s="4" t="s">
        <v>28</v>
      </c>
      <c r="E5475" s="4">
        <v>1.0</v>
      </c>
      <c r="F5475" s="4">
        <v>4.0</v>
      </c>
      <c r="G5475" s="4">
        <v>4.0</v>
      </c>
      <c r="H5475" s="5">
        <v>44938.0</v>
      </c>
      <c r="I5475" s="4">
        <f>IFERROR(__xludf.DUMMYFUNCTION("SPLIT(H5475,""/"")"),12.0)</f>
        <v>12</v>
      </c>
      <c r="J5475" s="4">
        <f>IFERROR(__xludf.DUMMYFUNCTION("""COMPUTED_VALUE"""),1.0)</f>
        <v>1</v>
      </c>
      <c r="K5475" s="4">
        <f>IFERROR(__xludf.DUMMYFUNCTION("""COMPUTED_VALUE"""),2023.0)</f>
        <v>2023</v>
      </c>
    </row>
    <row r="5476">
      <c r="A5476" s="1" t="s">
        <v>3071</v>
      </c>
      <c r="B5476" s="4" t="s">
        <v>44</v>
      </c>
      <c r="C5476" s="4" t="s">
        <v>30</v>
      </c>
      <c r="D5476" s="4" t="s">
        <v>30</v>
      </c>
      <c r="E5476" s="4">
        <v>3.0</v>
      </c>
      <c r="F5476" s="4">
        <v>4.0</v>
      </c>
      <c r="G5476" s="4">
        <v>12.0</v>
      </c>
      <c r="H5476" s="5">
        <v>44938.0</v>
      </c>
      <c r="I5476" s="4">
        <f>IFERROR(__xludf.DUMMYFUNCTION("SPLIT(H5476,""/"")"),12.0)</f>
        <v>12</v>
      </c>
      <c r="J5476" s="4">
        <f>IFERROR(__xludf.DUMMYFUNCTION("""COMPUTED_VALUE"""),1.0)</f>
        <v>1</v>
      </c>
      <c r="K5476" s="4">
        <f>IFERROR(__xludf.DUMMYFUNCTION("""COMPUTED_VALUE"""),2023.0)</f>
        <v>2023</v>
      </c>
    </row>
    <row r="5477">
      <c r="A5477" s="1" t="s">
        <v>8621</v>
      </c>
      <c r="B5477" s="4" t="s">
        <v>44</v>
      </c>
      <c r="C5477" s="4" t="s">
        <v>24</v>
      </c>
      <c r="D5477" s="4" t="s">
        <v>28</v>
      </c>
      <c r="E5477" s="4">
        <v>3.0</v>
      </c>
      <c r="F5477" s="4">
        <v>4.0</v>
      </c>
      <c r="G5477" s="4">
        <v>12.0</v>
      </c>
      <c r="H5477" s="5">
        <v>44938.0</v>
      </c>
      <c r="I5477" s="4">
        <f>IFERROR(__xludf.DUMMYFUNCTION("SPLIT(H5477,""/"")"),12.0)</f>
        <v>12</v>
      </c>
      <c r="J5477" s="4">
        <f>IFERROR(__xludf.DUMMYFUNCTION("""COMPUTED_VALUE"""),1.0)</f>
        <v>1</v>
      </c>
      <c r="K5477" s="4">
        <f>IFERROR(__xludf.DUMMYFUNCTION("""COMPUTED_VALUE"""),2023.0)</f>
        <v>2023</v>
      </c>
    </row>
    <row r="5478">
      <c r="A5478" s="1" t="s">
        <v>4070</v>
      </c>
      <c r="B5478" s="4" t="s">
        <v>44</v>
      </c>
      <c r="C5478" s="4" t="s">
        <v>30</v>
      </c>
      <c r="D5478" s="4" t="s">
        <v>28</v>
      </c>
      <c r="E5478" s="4">
        <v>5.0</v>
      </c>
      <c r="F5478" s="4">
        <v>4.0</v>
      </c>
      <c r="G5478" s="4">
        <v>20.0</v>
      </c>
      <c r="H5478" s="5">
        <v>44938.0</v>
      </c>
      <c r="I5478" s="4">
        <f>IFERROR(__xludf.DUMMYFUNCTION("SPLIT(H5478,""/"")"),12.0)</f>
        <v>12</v>
      </c>
      <c r="J5478" s="4">
        <f>IFERROR(__xludf.DUMMYFUNCTION("""COMPUTED_VALUE"""),1.0)</f>
        <v>1</v>
      </c>
      <c r="K5478" s="4">
        <f>IFERROR(__xludf.DUMMYFUNCTION("""COMPUTED_VALUE"""),2023.0)</f>
        <v>2023</v>
      </c>
    </row>
    <row r="5479">
      <c r="A5479" s="1" t="s">
        <v>4340</v>
      </c>
      <c r="B5479" s="4" t="s">
        <v>44</v>
      </c>
      <c r="C5479" s="4" t="s">
        <v>29</v>
      </c>
      <c r="D5479" s="4" t="s">
        <v>23</v>
      </c>
      <c r="E5479" s="4">
        <v>3.0</v>
      </c>
      <c r="F5479" s="4">
        <v>4.0</v>
      </c>
      <c r="G5479" s="4">
        <v>12.0</v>
      </c>
      <c r="H5479" s="5">
        <v>44938.0</v>
      </c>
      <c r="I5479" s="4">
        <f>IFERROR(__xludf.DUMMYFUNCTION("SPLIT(H5479,""/"")"),12.0)</f>
        <v>12</v>
      </c>
      <c r="J5479" s="4">
        <f>IFERROR(__xludf.DUMMYFUNCTION("""COMPUTED_VALUE"""),1.0)</f>
        <v>1</v>
      </c>
      <c r="K5479" s="4">
        <f>IFERROR(__xludf.DUMMYFUNCTION("""COMPUTED_VALUE"""),2023.0)</f>
        <v>2023</v>
      </c>
    </row>
    <row r="5480">
      <c r="A5480" s="1" t="s">
        <v>4285</v>
      </c>
      <c r="B5480" s="4" t="s">
        <v>44</v>
      </c>
      <c r="C5480" s="4" t="s">
        <v>29</v>
      </c>
      <c r="D5480" s="4" t="s">
        <v>30</v>
      </c>
      <c r="E5480" s="4">
        <v>5.0</v>
      </c>
      <c r="F5480" s="4">
        <v>4.0</v>
      </c>
      <c r="G5480" s="4">
        <v>20.0</v>
      </c>
      <c r="H5480" s="5">
        <v>44939.0</v>
      </c>
      <c r="I5480" s="4">
        <f>IFERROR(__xludf.DUMMYFUNCTION("SPLIT(H5480,""/"")"),13.0)</f>
        <v>13</v>
      </c>
      <c r="J5480" s="4">
        <f>IFERROR(__xludf.DUMMYFUNCTION("""COMPUTED_VALUE"""),1.0)</f>
        <v>1</v>
      </c>
      <c r="K5480" s="4">
        <f>IFERROR(__xludf.DUMMYFUNCTION("""COMPUTED_VALUE"""),2023.0)</f>
        <v>2023</v>
      </c>
    </row>
    <row r="5481">
      <c r="A5481" s="1" t="s">
        <v>8761</v>
      </c>
      <c r="B5481" s="4" t="s">
        <v>44</v>
      </c>
      <c r="C5481" s="4" t="s">
        <v>24</v>
      </c>
      <c r="D5481" s="4" t="s">
        <v>30</v>
      </c>
      <c r="E5481" s="4">
        <v>1.0</v>
      </c>
      <c r="F5481" s="4">
        <v>4.0</v>
      </c>
      <c r="G5481" s="4">
        <v>4.0</v>
      </c>
      <c r="H5481" s="5">
        <v>44939.0</v>
      </c>
      <c r="I5481" s="4">
        <f>IFERROR(__xludf.DUMMYFUNCTION("SPLIT(H5481,""/"")"),13.0)</f>
        <v>13</v>
      </c>
      <c r="J5481" s="4">
        <f>IFERROR(__xludf.DUMMYFUNCTION("""COMPUTED_VALUE"""),1.0)</f>
        <v>1</v>
      </c>
      <c r="K5481" s="4">
        <f>IFERROR(__xludf.DUMMYFUNCTION("""COMPUTED_VALUE"""),2023.0)</f>
        <v>2023</v>
      </c>
    </row>
    <row r="5482">
      <c r="A5482" s="1" t="s">
        <v>2876</v>
      </c>
      <c r="B5482" s="4" t="s">
        <v>44</v>
      </c>
      <c r="C5482" s="4" t="s">
        <v>24</v>
      </c>
      <c r="D5482" s="4" t="s">
        <v>30</v>
      </c>
      <c r="E5482" s="4">
        <v>1.0</v>
      </c>
      <c r="F5482" s="4">
        <v>4.0</v>
      </c>
      <c r="G5482" s="4">
        <v>4.0</v>
      </c>
      <c r="H5482" s="5">
        <v>44939.0</v>
      </c>
      <c r="I5482" s="4">
        <f>IFERROR(__xludf.DUMMYFUNCTION("SPLIT(H5482,""/"")"),13.0)</f>
        <v>13</v>
      </c>
      <c r="J5482" s="4">
        <f>IFERROR(__xludf.DUMMYFUNCTION("""COMPUTED_VALUE"""),1.0)</f>
        <v>1</v>
      </c>
      <c r="K5482" s="4">
        <f>IFERROR(__xludf.DUMMYFUNCTION("""COMPUTED_VALUE"""),2023.0)</f>
        <v>2023</v>
      </c>
    </row>
    <row r="5483">
      <c r="A5483" s="1" t="s">
        <v>3410</v>
      </c>
      <c r="B5483" s="4" t="s">
        <v>44</v>
      </c>
      <c r="C5483" s="4" t="s">
        <v>29</v>
      </c>
      <c r="D5483" s="4" t="s">
        <v>23</v>
      </c>
      <c r="E5483" s="4">
        <v>5.0</v>
      </c>
      <c r="F5483" s="4">
        <v>4.0</v>
      </c>
      <c r="G5483" s="4">
        <v>20.0</v>
      </c>
      <c r="H5483" s="5">
        <v>44939.0</v>
      </c>
      <c r="I5483" s="4">
        <f>IFERROR(__xludf.DUMMYFUNCTION("SPLIT(H5483,""/"")"),13.0)</f>
        <v>13</v>
      </c>
      <c r="J5483" s="4">
        <f>IFERROR(__xludf.DUMMYFUNCTION("""COMPUTED_VALUE"""),1.0)</f>
        <v>1</v>
      </c>
      <c r="K5483" s="4">
        <f>IFERROR(__xludf.DUMMYFUNCTION("""COMPUTED_VALUE"""),2023.0)</f>
        <v>2023</v>
      </c>
    </row>
    <row r="5484">
      <c r="A5484" s="1" t="s">
        <v>7581</v>
      </c>
      <c r="B5484" s="4" t="s">
        <v>44</v>
      </c>
      <c r="C5484" s="4" t="s">
        <v>30</v>
      </c>
      <c r="D5484" s="4" t="s">
        <v>30</v>
      </c>
      <c r="E5484" s="4">
        <v>3.0</v>
      </c>
      <c r="F5484" s="4">
        <v>4.0</v>
      </c>
      <c r="G5484" s="4">
        <v>12.0</v>
      </c>
      <c r="H5484" s="5">
        <v>44939.0</v>
      </c>
      <c r="I5484" s="4">
        <f>IFERROR(__xludf.DUMMYFUNCTION("SPLIT(H5484,""/"")"),13.0)</f>
        <v>13</v>
      </c>
      <c r="J5484" s="4">
        <f>IFERROR(__xludf.DUMMYFUNCTION("""COMPUTED_VALUE"""),1.0)</f>
        <v>1</v>
      </c>
      <c r="K5484" s="4">
        <f>IFERROR(__xludf.DUMMYFUNCTION("""COMPUTED_VALUE"""),2023.0)</f>
        <v>2023</v>
      </c>
    </row>
    <row r="5485">
      <c r="A5485" s="1" t="s">
        <v>8437</v>
      </c>
      <c r="B5485" s="4" t="s">
        <v>44</v>
      </c>
      <c r="C5485" s="4" t="s">
        <v>29</v>
      </c>
      <c r="D5485" s="4" t="s">
        <v>23</v>
      </c>
      <c r="E5485" s="4">
        <v>1.0</v>
      </c>
      <c r="F5485" s="4">
        <v>4.0</v>
      </c>
      <c r="G5485" s="4">
        <v>4.0</v>
      </c>
      <c r="H5485" s="5">
        <v>44940.0</v>
      </c>
      <c r="I5485" s="4">
        <f>IFERROR(__xludf.DUMMYFUNCTION("SPLIT(H5485,""/"")"),14.0)</f>
        <v>14</v>
      </c>
      <c r="J5485" s="4">
        <f>IFERROR(__xludf.DUMMYFUNCTION("""COMPUTED_VALUE"""),1.0)</f>
        <v>1</v>
      </c>
      <c r="K5485" s="4">
        <f>IFERROR(__xludf.DUMMYFUNCTION("""COMPUTED_VALUE"""),2023.0)</f>
        <v>2023</v>
      </c>
    </row>
    <row r="5486">
      <c r="A5486" s="1" t="s">
        <v>9319</v>
      </c>
      <c r="B5486" s="4" t="s">
        <v>44</v>
      </c>
      <c r="C5486" s="4" t="s">
        <v>29</v>
      </c>
      <c r="D5486" s="4" t="s">
        <v>39</v>
      </c>
      <c r="E5486" s="4">
        <v>4.0</v>
      </c>
      <c r="F5486" s="4">
        <v>4.0</v>
      </c>
      <c r="G5486" s="4">
        <v>16.0</v>
      </c>
      <c r="H5486" s="5">
        <v>44940.0</v>
      </c>
      <c r="I5486" s="4">
        <f>IFERROR(__xludf.DUMMYFUNCTION("SPLIT(H5486,""/"")"),14.0)</f>
        <v>14</v>
      </c>
      <c r="J5486" s="4">
        <f>IFERROR(__xludf.DUMMYFUNCTION("""COMPUTED_VALUE"""),1.0)</f>
        <v>1</v>
      </c>
      <c r="K5486" s="4">
        <f>IFERROR(__xludf.DUMMYFUNCTION("""COMPUTED_VALUE"""),2023.0)</f>
        <v>2023</v>
      </c>
    </row>
    <row r="5487">
      <c r="A5487" s="1" t="s">
        <v>4502</v>
      </c>
      <c r="B5487" s="4" t="s">
        <v>44</v>
      </c>
      <c r="C5487" s="4" t="s">
        <v>24</v>
      </c>
      <c r="D5487" s="4" t="s">
        <v>28</v>
      </c>
      <c r="E5487" s="4">
        <v>2.0</v>
      </c>
      <c r="F5487" s="4">
        <v>4.0</v>
      </c>
      <c r="G5487" s="4">
        <v>8.0</v>
      </c>
      <c r="H5487" s="5">
        <v>44940.0</v>
      </c>
      <c r="I5487" s="4">
        <f>IFERROR(__xludf.DUMMYFUNCTION("SPLIT(H5487,""/"")"),14.0)</f>
        <v>14</v>
      </c>
      <c r="J5487" s="4">
        <f>IFERROR(__xludf.DUMMYFUNCTION("""COMPUTED_VALUE"""),1.0)</f>
        <v>1</v>
      </c>
      <c r="K5487" s="4">
        <f>IFERROR(__xludf.DUMMYFUNCTION("""COMPUTED_VALUE"""),2023.0)</f>
        <v>2023</v>
      </c>
    </row>
    <row r="5488">
      <c r="A5488" s="1" t="s">
        <v>1433</v>
      </c>
      <c r="B5488" s="4" t="s">
        <v>44</v>
      </c>
      <c r="C5488" s="4" t="s">
        <v>30</v>
      </c>
      <c r="D5488" s="4" t="s">
        <v>39</v>
      </c>
      <c r="E5488" s="4">
        <v>4.0</v>
      </c>
      <c r="F5488" s="4">
        <v>4.0</v>
      </c>
      <c r="G5488" s="4">
        <v>16.0</v>
      </c>
      <c r="H5488" s="5">
        <v>44941.0</v>
      </c>
      <c r="I5488" s="4">
        <f>IFERROR(__xludf.DUMMYFUNCTION("SPLIT(H5488,""/"")"),15.0)</f>
        <v>15</v>
      </c>
      <c r="J5488" s="4">
        <f>IFERROR(__xludf.DUMMYFUNCTION("""COMPUTED_VALUE"""),1.0)</f>
        <v>1</v>
      </c>
      <c r="K5488" s="4">
        <f>IFERROR(__xludf.DUMMYFUNCTION("""COMPUTED_VALUE"""),2023.0)</f>
        <v>2023</v>
      </c>
    </row>
    <row r="5489">
      <c r="A5489" s="1" t="s">
        <v>6790</v>
      </c>
      <c r="B5489" s="4" t="s">
        <v>44</v>
      </c>
      <c r="C5489" s="4" t="s">
        <v>29</v>
      </c>
      <c r="D5489" s="4" t="s">
        <v>39</v>
      </c>
      <c r="E5489" s="4">
        <v>2.0</v>
      </c>
      <c r="F5489" s="4">
        <v>4.0</v>
      </c>
      <c r="G5489" s="4">
        <v>8.0</v>
      </c>
      <c r="H5489" s="5">
        <v>44941.0</v>
      </c>
      <c r="I5489" s="4">
        <f>IFERROR(__xludf.DUMMYFUNCTION("SPLIT(H5489,""/"")"),15.0)</f>
        <v>15</v>
      </c>
      <c r="J5489" s="4">
        <f>IFERROR(__xludf.DUMMYFUNCTION("""COMPUTED_VALUE"""),1.0)</f>
        <v>1</v>
      </c>
      <c r="K5489" s="4">
        <f>IFERROR(__xludf.DUMMYFUNCTION("""COMPUTED_VALUE"""),2023.0)</f>
        <v>2023</v>
      </c>
    </row>
    <row r="5490">
      <c r="A5490" s="1" t="s">
        <v>2682</v>
      </c>
      <c r="B5490" s="4" t="s">
        <v>44</v>
      </c>
      <c r="C5490" s="4" t="s">
        <v>30</v>
      </c>
      <c r="D5490" s="4" t="s">
        <v>28</v>
      </c>
      <c r="E5490" s="4">
        <v>4.0</v>
      </c>
      <c r="F5490" s="4">
        <v>4.0</v>
      </c>
      <c r="G5490" s="4">
        <v>16.0</v>
      </c>
      <c r="H5490" s="5">
        <v>44941.0</v>
      </c>
      <c r="I5490" s="4">
        <f>IFERROR(__xludf.DUMMYFUNCTION("SPLIT(H5490,""/"")"),15.0)</f>
        <v>15</v>
      </c>
      <c r="J5490" s="4">
        <f>IFERROR(__xludf.DUMMYFUNCTION("""COMPUTED_VALUE"""),1.0)</f>
        <v>1</v>
      </c>
      <c r="K5490" s="4">
        <f>IFERROR(__xludf.DUMMYFUNCTION("""COMPUTED_VALUE"""),2023.0)</f>
        <v>2023</v>
      </c>
    </row>
    <row r="5491">
      <c r="A5491" s="1" t="s">
        <v>7422</v>
      </c>
      <c r="B5491" s="4" t="s">
        <v>44</v>
      </c>
      <c r="C5491" s="4" t="s">
        <v>30</v>
      </c>
      <c r="D5491" s="4" t="s">
        <v>30</v>
      </c>
      <c r="E5491" s="4">
        <v>4.0</v>
      </c>
      <c r="F5491" s="4">
        <v>4.0</v>
      </c>
      <c r="G5491" s="4">
        <v>16.0</v>
      </c>
      <c r="H5491" s="5">
        <v>44941.0</v>
      </c>
      <c r="I5491" s="4">
        <f>IFERROR(__xludf.DUMMYFUNCTION("SPLIT(H5491,""/"")"),15.0)</f>
        <v>15</v>
      </c>
      <c r="J5491" s="4">
        <f>IFERROR(__xludf.DUMMYFUNCTION("""COMPUTED_VALUE"""),1.0)</f>
        <v>1</v>
      </c>
      <c r="K5491" s="4">
        <f>IFERROR(__xludf.DUMMYFUNCTION("""COMPUTED_VALUE"""),2023.0)</f>
        <v>2023</v>
      </c>
    </row>
    <row r="5492">
      <c r="A5492" s="1" t="s">
        <v>6105</v>
      </c>
      <c r="B5492" s="4" t="s">
        <v>44</v>
      </c>
      <c r="C5492" s="4" t="s">
        <v>30</v>
      </c>
      <c r="D5492" s="4" t="s">
        <v>23</v>
      </c>
      <c r="E5492" s="4">
        <v>3.0</v>
      </c>
      <c r="F5492" s="4">
        <v>4.0</v>
      </c>
      <c r="G5492" s="4">
        <v>12.0</v>
      </c>
      <c r="H5492" s="5">
        <v>44942.0</v>
      </c>
      <c r="I5492" s="4">
        <f>IFERROR(__xludf.DUMMYFUNCTION("SPLIT(H5492,""/"")"),16.0)</f>
        <v>16</v>
      </c>
      <c r="J5492" s="4">
        <f>IFERROR(__xludf.DUMMYFUNCTION("""COMPUTED_VALUE"""),1.0)</f>
        <v>1</v>
      </c>
      <c r="K5492" s="4">
        <f>IFERROR(__xludf.DUMMYFUNCTION("""COMPUTED_VALUE"""),2023.0)</f>
        <v>2023</v>
      </c>
    </row>
    <row r="5493">
      <c r="A5493" s="1" t="s">
        <v>7066</v>
      </c>
      <c r="B5493" s="4" t="s">
        <v>44</v>
      </c>
      <c r="C5493" s="4" t="s">
        <v>30</v>
      </c>
      <c r="D5493" s="4" t="s">
        <v>23</v>
      </c>
      <c r="E5493" s="4">
        <v>1.0</v>
      </c>
      <c r="F5493" s="4">
        <v>4.0</v>
      </c>
      <c r="G5493" s="4">
        <v>4.0</v>
      </c>
      <c r="H5493" s="5">
        <v>44942.0</v>
      </c>
      <c r="I5493" s="4">
        <f>IFERROR(__xludf.DUMMYFUNCTION("SPLIT(H5493,""/"")"),16.0)</f>
        <v>16</v>
      </c>
      <c r="J5493" s="4">
        <f>IFERROR(__xludf.DUMMYFUNCTION("""COMPUTED_VALUE"""),1.0)</f>
        <v>1</v>
      </c>
      <c r="K5493" s="4">
        <f>IFERROR(__xludf.DUMMYFUNCTION("""COMPUTED_VALUE"""),2023.0)</f>
        <v>2023</v>
      </c>
    </row>
    <row r="5494">
      <c r="A5494" s="1" t="s">
        <v>6660</v>
      </c>
      <c r="B5494" s="4" t="s">
        <v>44</v>
      </c>
      <c r="C5494" s="4" t="s">
        <v>24</v>
      </c>
      <c r="D5494" s="4" t="s">
        <v>23</v>
      </c>
      <c r="E5494" s="4">
        <v>4.0</v>
      </c>
      <c r="F5494" s="4">
        <v>4.0</v>
      </c>
      <c r="G5494" s="4">
        <v>16.0</v>
      </c>
      <c r="H5494" s="5">
        <v>44942.0</v>
      </c>
      <c r="I5494" s="4">
        <f>IFERROR(__xludf.DUMMYFUNCTION("SPLIT(H5494,""/"")"),16.0)</f>
        <v>16</v>
      </c>
      <c r="J5494" s="4">
        <f>IFERROR(__xludf.DUMMYFUNCTION("""COMPUTED_VALUE"""),1.0)</f>
        <v>1</v>
      </c>
      <c r="K5494" s="4">
        <f>IFERROR(__xludf.DUMMYFUNCTION("""COMPUTED_VALUE"""),2023.0)</f>
        <v>2023</v>
      </c>
    </row>
    <row r="5495">
      <c r="A5495" s="1" t="s">
        <v>1062</v>
      </c>
      <c r="B5495" s="4" t="s">
        <v>44</v>
      </c>
      <c r="C5495" s="4" t="s">
        <v>30</v>
      </c>
      <c r="D5495" s="4" t="s">
        <v>39</v>
      </c>
      <c r="E5495" s="4">
        <v>5.0</v>
      </c>
      <c r="F5495" s="4">
        <v>4.0</v>
      </c>
      <c r="G5495" s="4">
        <v>20.0</v>
      </c>
      <c r="H5495" s="5">
        <v>44942.0</v>
      </c>
      <c r="I5495" s="4">
        <f>IFERROR(__xludf.DUMMYFUNCTION("SPLIT(H5495,""/"")"),16.0)</f>
        <v>16</v>
      </c>
      <c r="J5495" s="4">
        <f>IFERROR(__xludf.DUMMYFUNCTION("""COMPUTED_VALUE"""),1.0)</f>
        <v>1</v>
      </c>
      <c r="K5495" s="4">
        <f>IFERROR(__xludf.DUMMYFUNCTION("""COMPUTED_VALUE"""),2023.0)</f>
        <v>2023</v>
      </c>
    </row>
    <row r="5496">
      <c r="A5496" s="1" t="s">
        <v>3568</v>
      </c>
      <c r="B5496" s="4" t="s">
        <v>44</v>
      </c>
      <c r="C5496" s="4" t="s">
        <v>24</v>
      </c>
      <c r="D5496" s="4" t="s">
        <v>28</v>
      </c>
      <c r="E5496" s="4">
        <v>5.0</v>
      </c>
      <c r="F5496" s="4">
        <v>4.0</v>
      </c>
      <c r="G5496" s="4">
        <v>20.0</v>
      </c>
      <c r="H5496" s="5">
        <v>44942.0</v>
      </c>
      <c r="I5496" s="4">
        <f>IFERROR(__xludf.DUMMYFUNCTION("SPLIT(H5496,""/"")"),16.0)</f>
        <v>16</v>
      </c>
      <c r="J5496" s="4">
        <f>IFERROR(__xludf.DUMMYFUNCTION("""COMPUTED_VALUE"""),1.0)</f>
        <v>1</v>
      </c>
      <c r="K5496" s="4">
        <f>IFERROR(__xludf.DUMMYFUNCTION("""COMPUTED_VALUE"""),2023.0)</f>
        <v>2023</v>
      </c>
    </row>
    <row r="5497">
      <c r="A5497" s="1" t="s">
        <v>4508</v>
      </c>
      <c r="B5497" s="4" t="s">
        <v>44</v>
      </c>
      <c r="C5497" s="4" t="s">
        <v>29</v>
      </c>
      <c r="D5497" s="4" t="s">
        <v>30</v>
      </c>
      <c r="E5497" s="4">
        <v>1.0</v>
      </c>
      <c r="F5497" s="4">
        <v>4.0</v>
      </c>
      <c r="G5497" s="4">
        <v>4.0</v>
      </c>
      <c r="H5497" s="5">
        <v>44942.0</v>
      </c>
      <c r="I5497" s="4">
        <f>IFERROR(__xludf.DUMMYFUNCTION("SPLIT(H5497,""/"")"),16.0)</f>
        <v>16</v>
      </c>
      <c r="J5497" s="4">
        <f>IFERROR(__xludf.DUMMYFUNCTION("""COMPUTED_VALUE"""),1.0)</f>
        <v>1</v>
      </c>
      <c r="K5497" s="4">
        <f>IFERROR(__xludf.DUMMYFUNCTION("""COMPUTED_VALUE"""),2023.0)</f>
        <v>2023</v>
      </c>
    </row>
    <row r="5498">
      <c r="A5498" s="1" t="s">
        <v>5518</v>
      </c>
      <c r="B5498" s="4" t="s">
        <v>44</v>
      </c>
      <c r="C5498" s="4" t="s">
        <v>29</v>
      </c>
      <c r="D5498" s="4" t="s">
        <v>23</v>
      </c>
      <c r="E5498" s="4">
        <v>3.0</v>
      </c>
      <c r="F5498" s="4">
        <v>4.0</v>
      </c>
      <c r="G5498" s="4">
        <v>12.0</v>
      </c>
      <c r="H5498" s="5">
        <v>44942.0</v>
      </c>
      <c r="I5498" s="4">
        <f>IFERROR(__xludf.DUMMYFUNCTION("SPLIT(H5498,""/"")"),16.0)</f>
        <v>16</v>
      </c>
      <c r="J5498" s="4">
        <f>IFERROR(__xludf.DUMMYFUNCTION("""COMPUTED_VALUE"""),1.0)</f>
        <v>1</v>
      </c>
      <c r="K5498" s="4">
        <f>IFERROR(__xludf.DUMMYFUNCTION("""COMPUTED_VALUE"""),2023.0)</f>
        <v>2023</v>
      </c>
    </row>
    <row r="5499">
      <c r="A5499" s="1" t="s">
        <v>8013</v>
      </c>
      <c r="B5499" s="4" t="s">
        <v>44</v>
      </c>
      <c r="C5499" s="4" t="s">
        <v>24</v>
      </c>
      <c r="D5499" s="4" t="s">
        <v>28</v>
      </c>
      <c r="E5499" s="4">
        <v>3.0</v>
      </c>
      <c r="F5499" s="4">
        <v>4.0</v>
      </c>
      <c r="G5499" s="4">
        <v>12.0</v>
      </c>
      <c r="H5499" s="5">
        <v>44943.0</v>
      </c>
      <c r="I5499" s="4">
        <f>IFERROR(__xludf.DUMMYFUNCTION("SPLIT(H5499,""/"")"),17.0)</f>
        <v>17</v>
      </c>
      <c r="J5499" s="4">
        <f>IFERROR(__xludf.DUMMYFUNCTION("""COMPUTED_VALUE"""),1.0)</f>
        <v>1</v>
      </c>
      <c r="K5499" s="4">
        <f>IFERROR(__xludf.DUMMYFUNCTION("""COMPUTED_VALUE"""),2023.0)</f>
        <v>2023</v>
      </c>
    </row>
    <row r="5500">
      <c r="A5500" s="1" t="s">
        <v>6885</v>
      </c>
      <c r="B5500" s="4" t="s">
        <v>44</v>
      </c>
      <c r="C5500" s="4" t="s">
        <v>24</v>
      </c>
      <c r="D5500" s="4" t="s">
        <v>23</v>
      </c>
      <c r="E5500" s="4">
        <v>4.0</v>
      </c>
      <c r="F5500" s="4">
        <v>4.0</v>
      </c>
      <c r="G5500" s="4">
        <v>16.0</v>
      </c>
      <c r="H5500" s="5">
        <v>44943.0</v>
      </c>
      <c r="I5500" s="4">
        <f>IFERROR(__xludf.DUMMYFUNCTION("SPLIT(H5500,""/"")"),17.0)</f>
        <v>17</v>
      </c>
      <c r="J5500" s="4">
        <f>IFERROR(__xludf.DUMMYFUNCTION("""COMPUTED_VALUE"""),1.0)</f>
        <v>1</v>
      </c>
      <c r="K5500" s="4">
        <f>IFERROR(__xludf.DUMMYFUNCTION("""COMPUTED_VALUE"""),2023.0)</f>
        <v>2023</v>
      </c>
    </row>
    <row r="5501">
      <c r="A5501" s="1" t="s">
        <v>4181</v>
      </c>
      <c r="B5501" s="4" t="s">
        <v>44</v>
      </c>
      <c r="C5501" s="4" t="s">
        <v>29</v>
      </c>
      <c r="D5501" s="4" t="s">
        <v>28</v>
      </c>
      <c r="E5501" s="4">
        <v>4.0</v>
      </c>
      <c r="F5501" s="4">
        <v>4.0</v>
      </c>
      <c r="G5501" s="4">
        <v>16.0</v>
      </c>
      <c r="H5501" s="5">
        <v>44943.0</v>
      </c>
      <c r="I5501" s="4">
        <f>IFERROR(__xludf.DUMMYFUNCTION("SPLIT(H5501,""/"")"),17.0)</f>
        <v>17</v>
      </c>
      <c r="J5501" s="4">
        <f>IFERROR(__xludf.DUMMYFUNCTION("""COMPUTED_VALUE"""),1.0)</f>
        <v>1</v>
      </c>
      <c r="K5501" s="4">
        <f>IFERROR(__xludf.DUMMYFUNCTION("""COMPUTED_VALUE"""),2023.0)</f>
        <v>2023</v>
      </c>
    </row>
    <row r="5502">
      <c r="A5502" s="1" t="s">
        <v>2809</v>
      </c>
      <c r="B5502" s="4" t="s">
        <v>44</v>
      </c>
      <c r="C5502" s="4" t="s">
        <v>29</v>
      </c>
      <c r="D5502" s="4" t="s">
        <v>39</v>
      </c>
      <c r="E5502" s="4">
        <v>3.0</v>
      </c>
      <c r="F5502" s="4">
        <v>4.0</v>
      </c>
      <c r="G5502" s="4">
        <v>12.0</v>
      </c>
      <c r="H5502" s="5">
        <v>44943.0</v>
      </c>
      <c r="I5502" s="4">
        <f>IFERROR(__xludf.DUMMYFUNCTION("SPLIT(H5502,""/"")"),17.0)</f>
        <v>17</v>
      </c>
      <c r="J5502" s="4">
        <f>IFERROR(__xludf.DUMMYFUNCTION("""COMPUTED_VALUE"""),1.0)</f>
        <v>1</v>
      </c>
      <c r="K5502" s="4">
        <f>IFERROR(__xludf.DUMMYFUNCTION("""COMPUTED_VALUE"""),2023.0)</f>
        <v>2023</v>
      </c>
    </row>
    <row r="5503">
      <c r="A5503" s="1" t="s">
        <v>6948</v>
      </c>
      <c r="B5503" s="4" t="s">
        <v>44</v>
      </c>
      <c r="C5503" s="4" t="s">
        <v>24</v>
      </c>
      <c r="D5503" s="4" t="s">
        <v>39</v>
      </c>
      <c r="E5503" s="4">
        <v>1.0</v>
      </c>
      <c r="F5503" s="4">
        <v>4.0</v>
      </c>
      <c r="G5503" s="4">
        <v>4.0</v>
      </c>
      <c r="H5503" s="5">
        <v>44944.0</v>
      </c>
      <c r="I5503" s="4">
        <f>IFERROR(__xludf.DUMMYFUNCTION("SPLIT(H5503,""/"")"),18.0)</f>
        <v>18</v>
      </c>
      <c r="J5503" s="4">
        <f>IFERROR(__xludf.DUMMYFUNCTION("""COMPUTED_VALUE"""),1.0)</f>
        <v>1</v>
      </c>
      <c r="K5503" s="4">
        <f>IFERROR(__xludf.DUMMYFUNCTION("""COMPUTED_VALUE"""),2023.0)</f>
        <v>2023</v>
      </c>
    </row>
    <row r="5504">
      <c r="A5504" s="1" t="s">
        <v>2346</v>
      </c>
      <c r="B5504" s="4" t="s">
        <v>44</v>
      </c>
      <c r="C5504" s="4" t="s">
        <v>30</v>
      </c>
      <c r="D5504" s="4" t="s">
        <v>23</v>
      </c>
      <c r="E5504" s="4">
        <v>1.0</v>
      </c>
      <c r="F5504" s="4">
        <v>4.0</v>
      </c>
      <c r="G5504" s="4">
        <v>4.0</v>
      </c>
      <c r="H5504" s="5">
        <v>44944.0</v>
      </c>
      <c r="I5504" s="4">
        <f>IFERROR(__xludf.DUMMYFUNCTION("SPLIT(H5504,""/"")"),18.0)</f>
        <v>18</v>
      </c>
      <c r="J5504" s="4">
        <f>IFERROR(__xludf.DUMMYFUNCTION("""COMPUTED_VALUE"""),1.0)</f>
        <v>1</v>
      </c>
      <c r="K5504" s="4">
        <f>IFERROR(__xludf.DUMMYFUNCTION("""COMPUTED_VALUE"""),2023.0)</f>
        <v>2023</v>
      </c>
    </row>
    <row r="5505">
      <c r="A5505" s="1" t="s">
        <v>2583</v>
      </c>
      <c r="B5505" s="4" t="s">
        <v>44</v>
      </c>
      <c r="C5505" s="4" t="s">
        <v>30</v>
      </c>
      <c r="D5505" s="4" t="s">
        <v>39</v>
      </c>
      <c r="E5505" s="4">
        <v>4.0</v>
      </c>
      <c r="F5505" s="4">
        <v>4.0</v>
      </c>
      <c r="G5505" s="4">
        <v>16.0</v>
      </c>
      <c r="H5505" s="5">
        <v>44944.0</v>
      </c>
      <c r="I5505" s="4">
        <f>IFERROR(__xludf.DUMMYFUNCTION("SPLIT(H5505,""/"")"),18.0)</f>
        <v>18</v>
      </c>
      <c r="J5505" s="4">
        <f>IFERROR(__xludf.DUMMYFUNCTION("""COMPUTED_VALUE"""),1.0)</f>
        <v>1</v>
      </c>
      <c r="K5505" s="4">
        <f>IFERROR(__xludf.DUMMYFUNCTION("""COMPUTED_VALUE"""),2023.0)</f>
        <v>2023</v>
      </c>
    </row>
    <row r="5506">
      <c r="A5506" s="1" t="s">
        <v>5656</v>
      </c>
      <c r="B5506" s="4" t="s">
        <v>44</v>
      </c>
      <c r="C5506" s="4" t="s">
        <v>30</v>
      </c>
      <c r="D5506" s="4" t="s">
        <v>30</v>
      </c>
      <c r="E5506" s="4">
        <v>2.0</v>
      </c>
      <c r="F5506" s="4">
        <v>4.0</v>
      </c>
      <c r="G5506" s="4">
        <v>8.0</v>
      </c>
      <c r="H5506" s="5">
        <v>44944.0</v>
      </c>
      <c r="I5506" s="4">
        <f>IFERROR(__xludf.DUMMYFUNCTION("SPLIT(H5506,""/"")"),18.0)</f>
        <v>18</v>
      </c>
      <c r="J5506" s="4">
        <f>IFERROR(__xludf.DUMMYFUNCTION("""COMPUTED_VALUE"""),1.0)</f>
        <v>1</v>
      </c>
      <c r="K5506" s="4">
        <f>IFERROR(__xludf.DUMMYFUNCTION("""COMPUTED_VALUE"""),2023.0)</f>
        <v>2023</v>
      </c>
    </row>
    <row r="5507">
      <c r="A5507" s="1" t="s">
        <v>8620</v>
      </c>
      <c r="B5507" s="4" t="s">
        <v>44</v>
      </c>
      <c r="C5507" s="4" t="s">
        <v>30</v>
      </c>
      <c r="D5507" s="4" t="s">
        <v>30</v>
      </c>
      <c r="E5507" s="4">
        <v>4.0</v>
      </c>
      <c r="F5507" s="4">
        <v>4.0</v>
      </c>
      <c r="G5507" s="4">
        <v>16.0</v>
      </c>
      <c r="H5507" s="5">
        <v>44945.0</v>
      </c>
      <c r="I5507" s="4">
        <f>IFERROR(__xludf.DUMMYFUNCTION("SPLIT(H5507,""/"")"),19.0)</f>
        <v>19</v>
      </c>
      <c r="J5507" s="4">
        <f>IFERROR(__xludf.DUMMYFUNCTION("""COMPUTED_VALUE"""),1.0)</f>
        <v>1</v>
      </c>
      <c r="K5507" s="4">
        <f>IFERROR(__xludf.DUMMYFUNCTION("""COMPUTED_VALUE"""),2023.0)</f>
        <v>2023</v>
      </c>
    </row>
    <row r="5508">
      <c r="A5508" s="1" t="s">
        <v>9446</v>
      </c>
      <c r="B5508" s="4" t="s">
        <v>44</v>
      </c>
      <c r="C5508" s="4" t="s">
        <v>30</v>
      </c>
      <c r="D5508" s="4" t="s">
        <v>28</v>
      </c>
      <c r="E5508" s="4">
        <v>1.0</v>
      </c>
      <c r="F5508" s="4">
        <v>4.0</v>
      </c>
      <c r="G5508" s="4">
        <v>4.0</v>
      </c>
      <c r="H5508" s="5">
        <v>44946.0</v>
      </c>
      <c r="I5508" s="4">
        <f>IFERROR(__xludf.DUMMYFUNCTION("SPLIT(H5508,""/"")"),20.0)</f>
        <v>20</v>
      </c>
      <c r="J5508" s="4">
        <f>IFERROR(__xludf.DUMMYFUNCTION("""COMPUTED_VALUE"""),1.0)</f>
        <v>1</v>
      </c>
      <c r="K5508" s="4">
        <f>IFERROR(__xludf.DUMMYFUNCTION("""COMPUTED_VALUE"""),2023.0)</f>
        <v>2023</v>
      </c>
    </row>
    <row r="5509">
      <c r="A5509" s="1" t="s">
        <v>8864</v>
      </c>
      <c r="B5509" s="4" t="s">
        <v>44</v>
      </c>
      <c r="C5509" s="4" t="s">
        <v>30</v>
      </c>
      <c r="D5509" s="4" t="s">
        <v>30</v>
      </c>
      <c r="E5509" s="4">
        <v>5.0</v>
      </c>
      <c r="F5509" s="4">
        <v>4.0</v>
      </c>
      <c r="G5509" s="4">
        <v>20.0</v>
      </c>
      <c r="H5509" s="5">
        <v>44947.0</v>
      </c>
      <c r="I5509" s="4">
        <f>IFERROR(__xludf.DUMMYFUNCTION("SPLIT(H5509,""/"")"),21.0)</f>
        <v>21</v>
      </c>
      <c r="J5509" s="4">
        <f>IFERROR(__xludf.DUMMYFUNCTION("""COMPUTED_VALUE"""),1.0)</f>
        <v>1</v>
      </c>
      <c r="K5509" s="4">
        <f>IFERROR(__xludf.DUMMYFUNCTION("""COMPUTED_VALUE"""),2023.0)</f>
        <v>2023</v>
      </c>
    </row>
    <row r="5510">
      <c r="A5510" s="1" t="s">
        <v>4917</v>
      </c>
      <c r="B5510" s="4" t="s">
        <v>44</v>
      </c>
      <c r="C5510" s="4" t="s">
        <v>30</v>
      </c>
      <c r="D5510" s="4" t="s">
        <v>23</v>
      </c>
      <c r="E5510" s="4">
        <v>1.0</v>
      </c>
      <c r="F5510" s="4">
        <v>4.0</v>
      </c>
      <c r="G5510" s="4">
        <v>4.0</v>
      </c>
      <c r="H5510" s="5">
        <v>44947.0</v>
      </c>
      <c r="I5510" s="4">
        <f>IFERROR(__xludf.DUMMYFUNCTION("SPLIT(H5510,""/"")"),21.0)</f>
        <v>21</v>
      </c>
      <c r="J5510" s="4">
        <f>IFERROR(__xludf.DUMMYFUNCTION("""COMPUTED_VALUE"""),1.0)</f>
        <v>1</v>
      </c>
      <c r="K5510" s="4">
        <f>IFERROR(__xludf.DUMMYFUNCTION("""COMPUTED_VALUE"""),2023.0)</f>
        <v>2023</v>
      </c>
    </row>
    <row r="5511">
      <c r="A5511" s="1" t="s">
        <v>6974</v>
      </c>
      <c r="B5511" s="4" t="s">
        <v>44</v>
      </c>
      <c r="C5511" s="4" t="s">
        <v>29</v>
      </c>
      <c r="D5511" s="4" t="s">
        <v>23</v>
      </c>
      <c r="E5511" s="4">
        <v>4.0</v>
      </c>
      <c r="F5511" s="4">
        <v>4.0</v>
      </c>
      <c r="G5511" s="4">
        <v>16.0</v>
      </c>
      <c r="H5511" s="5">
        <v>44947.0</v>
      </c>
      <c r="I5511" s="4">
        <f>IFERROR(__xludf.DUMMYFUNCTION("SPLIT(H5511,""/"")"),21.0)</f>
        <v>21</v>
      </c>
      <c r="J5511" s="4">
        <f>IFERROR(__xludf.DUMMYFUNCTION("""COMPUTED_VALUE"""),1.0)</f>
        <v>1</v>
      </c>
      <c r="K5511" s="4">
        <f>IFERROR(__xludf.DUMMYFUNCTION("""COMPUTED_VALUE"""),2023.0)</f>
        <v>2023</v>
      </c>
    </row>
    <row r="5512">
      <c r="A5512" s="1" t="s">
        <v>6688</v>
      </c>
      <c r="B5512" s="4" t="s">
        <v>44</v>
      </c>
      <c r="C5512" s="4" t="s">
        <v>29</v>
      </c>
      <c r="D5512" s="4" t="s">
        <v>23</v>
      </c>
      <c r="E5512" s="4">
        <v>5.0</v>
      </c>
      <c r="F5512" s="4">
        <v>4.0</v>
      </c>
      <c r="G5512" s="4">
        <v>20.0</v>
      </c>
      <c r="H5512" s="5">
        <v>44947.0</v>
      </c>
      <c r="I5512" s="4">
        <f>IFERROR(__xludf.DUMMYFUNCTION("SPLIT(H5512,""/"")"),21.0)</f>
        <v>21</v>
      </c>
      <c r="J5512" s="4">
        <f>IFERROR(__xludf.DUMMYFUNCTION("""COMPUTED_VALUE"""),1.0)</f>
        <v>1</v>
      </c>
      <c r="K5512" s="4">
        <f>IFERROR(__xludf.DUMMYFUNCTION("""COMPUTED_VALUE"""),2023.0)</f>
        <v>2023</v>
      </c>
    </row>
    <row r="5513">
      <c r="A5513" s="1" t="s">
        <v>4700</v>
      </c>
      <c r="B5513" s="4" t="s">
        <v>44</v>
      </c>
      <c r="C5513" s="4" t="s">
        <v>24</v>
      </c>
      <c r="D5513" s="4" t="s">
        <v>28</v>
      </c>
      <c r="E5513" s="4">
        <v>2.0</v>
      </c>
      <c r="F5513" s="4">
        <v>4.0</v>
      </c>
      <c r="G5513" s="4">
        <v>8.0</v>
      </c>
      <c r="H5513" s="5">
        <v>44948.0</v>
      </c>
      <c r="I5513" s="4">
        <f>IFERROR(__xludf.DUMMYFUNCTION("SPLIT(H5513,""/"")"),22.0)</f>
        <v>22</v>
      </c>
      <c r="J5513" s="4">
        <f>IFERROR(__xludf.DUMMYFUNCTION("""COMPUTED_VALUE"""),1.0)</f>
        <v>1</v>
      </c>
      <c r="K5513" s="4">
        <f>IFERROR(__xludf.DUMMYFUNCTION("""COMPUTED_VALUE"""),2023.0)</f>
        <v>2023</v>
      </c>
    </row>
    <row r="5514">
      <c r="A5514" s="1" t="s">
        <v>1791</v>
      </c>
      <c r="B5514" s="4" t="s">
        <v>44</v>
      </c>
      <c r="C5514" s="4" t="s">
        <v>30</v>
      </c>
      <c r="D5514" s="4" t="s">
        <v>23</v>
      </c>
      <c r="E5514" s="4">
        <v>2.0</v>
      </c>
      <c r="F5514" s="4">
        <v>4.0</v>
      </c>
      <c r="G5514" s="4">
        <v>8.0</v>
      </c>
      <c r="H5514" s="5">
        <v>44948.0</v>
      </c>
      <c r="I5514" s="4">
        <f>IFERROR(__xludf.DUMMYFUNCTION("SPLIT(H5514,""/"")"),22.0)</f>
        <v>22</v>
      </c>
      <c r="J5514" s="4">
        <f>IFERROR(__xludf.DUMMYFUNCTION("""COMPUTED_VALUE"""),1.0)</f>
        <v>1</v>
      </c>
      <c r="K5514" s="4">
        <f>IFERROR(__xludf.DUMMYFUNCTION("""COMPUTED_VALUE"""),2023.0)</f>
        <v>2023</v>
      </c>
    </row>
    <row r="5515">
      <c r="A5515" s="1" t="s">
        <v>3062</v>
      </c>
      <c r="B5515" s="4" t="s">
        <v>44</v>
      </c>
      <c r="C5515" s="4" t="s">
        <v>29</v>
      </c>
      <c r="D5515" s="4" t="s">
        <v>30</v>
      </c>
      <c r="E5515" s="4">
        <v>2.0</v>
      </c>
      <c r="F5515" s="4">
        <v>4.0</v>
      </c>
      <c r="G5515" s="4">
        <v>8.0</v>
      </c>
      <c r="H5515" s="5">
        <v>44948.0</v>
      </c>
      <c r="I5515" s="4">
        <f>IFERROR(__xludf.DUMMYFUNCTION("SPLIT(H5515,""/"")"),22.0)</f>
        <v>22</v>
      </c>
      <c r="J5515" s="4">
        <f>IFERROR(__xludf.DUMMYFUNCTION("""COMPUTED_VALUE"""),1.0)</f>
        <v>1</v>
      </c>
      <c r="K5515" s="4">
        <f>IFERROR(__xludf.DUMMYFUNCTION("""COMPUTED_VALUE"""),2023.0)</f>
        <v>2023</v>
      </c>
    </row>
    <row r="5516">
      <c r="A5516" s="1" t="s">
        <v>7363</v>
      </c>
      <c r="B5516" s="4" t="s">
        <v>44</v>
      </c>
      <c r="C5516" s="4" t="s">
        <v>29</v>
      </c>
      <c r="D5516" s="4" t="s">
        <v>28</v>
      </c>
      <c r="E5516" s="4">
        <v>3.0</v>
      </c>
      <c r="F5516" s="4">
        <v>4.0</v>
      </c>
      <c r="G5516" s="4">
        <v>12.0</v>
      </c>
      <c r="H5516" s="5">
        <v>44949.0</v>
      </c>
      <c r="I5516" s="4">
        <f>IFERROR(__xludf.DUMMYFUNCTION("SPLIT(H5516,""/"")"),23.0)</f>
        <v>23</v>
      </c>
      <c r="J5516" s="4">
        <f>IFERROR(__xludf.DUMMYFUNCTION("""COMPUTED_VALUE"""),1.0)</f>
        <v>1</v>
      </c>
      <c r="K5516" s="4">
        <f>IFERROR(__xludf.DUMMYFUNCTION("""COMPUTED_VALUE"""),2023.0)</f>
        <v>2023</v>
      </c>
    </row>
    <row r="5517">
      <c r="A5517" s="1" t="s">
        <v>177</v>
      </c>
      <c r="B5517" s="4" t="s">
        <v>44</v>
      </c>
      <c r="C5517" s="4" t="s">
        <v>29</v>
      </c>
      <c r="D5517" s="4" t="s">
        <v>30</v>
      </c>
      <c r="E5517" s="4">
        <v>5.0</v>
      </c>
      <c r="F5517" s="4">
        <v>4.0</v>
      </c>
      <c r="G5517" s="4">
        <v>20.0</v>
      </c>
      <c r="H5517" s="5">
        <v>44949.0</v>
      </c>
      <c r="I5517" s="4">
        <f>IFERROR(__xludf.DUMMYFUNCTION("SPLIT(H5517,""/"")"),23.0)</f>
        <v>23</v>
      </c>
      <c r="J5517" s="4">
        <f>IFERROR(__xludf.DUMMYFUNCTION("""COMPUTED_VALUE"""),1.0)</f>
        <v>1</v>
      </c>
      <c r="K5517" s="4">
        <f>IFERROR(__xludf.DUMMYFUNCTION("""COMPUTED_VALUE"""),2023.0)</f>
        <v>2023</v>
      </c>
    </row>
    <row r="5518">
      <c r="A5518" s="1" t="s">
        <v>5728</v>
      </c>
      <c r="B5518" s="4" t="s">
        <v>44</v>
      </c>
      <c r="C5518" s="4" t="s">
        <v>30</v>
      </c>
      <c r="D5518" s="4" t="s">
        <v>39</v>
      </c>
      <c r="E5518" s="4">
        <v>3.0</v>
      </c>
      <c r="F5518" s="4">
        <v>4.0</v>
      </c>
      <c r="G5518" s="4">
        <v>12.0</v>
      </c>
      <c r="H5518" s="5">
        <v>44949.0</v>
      </c>
      <c r="I5518" s="4">
        <f>IFERROR(__xludf.DUMMYFUNCTION("SPLIT(H5518,""/"")"),23.0)</f>
        <v>23</v>
      </c>
      <c r="J5518" s="4">
        <f>IFERROR(__xludf.DUMMYFUNCTION("""COMPUTED_VALUE"""),1.0)</f>
        <v>1</v>
      </c>
      <c r="K5518" s="4">
        <f>IFERROR(__xludf.DUMMYFUNCTION("""COMPUTED_VALUE"""),2023.0)</f>
        <v>2023</v>
      </c>
    </row>
    <row r="5519">
      <c r="A5519" s="1" t="s">
        <v>9610</v>
      </c>
      <c r="B5519" s="4" t="s">
        <v>44</v>
      </c>
      <c r="C5519" s="4" t="s">
        <v>24</v>
      </c>
      <c r="D5519" s="4" t="s">
        <v>39</v>
      </c>
      <c r="E5519" s="4">
        <v>5.0</v>
      </c>
      <c r="F5519" s="4">
        <v>4.0</v>
      </c>
      <c r="G5519" s="4">
        <v>20.0</v>
      </c>
      <c r="H5519" s="5">
        <v>44949.0</v>
      </c>
      <c r="I5519" s="4">
        <f>IFERROR(__xludf.DUMMYFUNCTION("SPLIT(H5519,""/"")"),23.0)</f>
        <v>23</v>
      </c>
      <c r="J5519" s="4">
        <f>IFERROR(__xludf.DUMMYFUNCTION("""COMPUTED_VALUE"""),1.0)</f>
        <v>1</v>
      </c>
      <c r="K5519" s="4">
        <f>IFERROR(__xludf.DUMMYFUNCTION("""COMPUTED_VALUE"""),2023.0)</f>
        <v>2023</v>
      </c>
    </row>
    <row r="5520">
      <c r="A5520" s="1" t="s">
        <v>866</v>
      </c>
      <c r="B5520" s="4" t="s">
        <v>44</v>
      </c>
      <c r="C5520" s="4" t="s">
        <v>24</v>
      </c>
      <c r="D5520" s="4" t="s">
        <v>30</v>
      </c>
      <c r="E5520" s="4">
        <v>2.0</v>
      </c>
      <c r="F5520" s="4">
        <v>4.0</v>
      </c>
      <c r="G5520" s="4">
        <v>8.0</v>
      </c>
      <c r="H5520" s="5">
        <v>44950.0</v>
      </c>
      <c r="I5520" s="4">
        <f>IFERROR(__xludf.DUMMYFUNCTION("SPLIT(H5520,""/"")"),24.0)</f>
        <v>24</v>
      </c>
      <c r="J5520" s="4">
        <f>IFERROR(__xludf.DUMMYFUNCTION("""COMPUTED_VALUE"""),1.0)</f>
        <v>1</v>
      </c>
      <c r="K5520" s="4">
        <f>IFERROR(__xludf.DUMMYFUNCTION("""COMPUTED_VALUE"""),2023.0)</f>
        <v>2023</v>
      </c>
    </row>
    <row r="5521">
      <c r="A5521" s="1" t="s">
        <v>6023</v>
      </c>
      <c r="B5521" s="4" t="s">
        <v>44</v>
      </c>
      <c r="C5521" s="4" t="s">
        <v>24</v>
      </c>
      <c r="D5521" s="4" t="s">
        <v>28</v>
      </c>
      <c r="E5521" s="4">
        <v>4.0</v>
      </c>
      <c r="F5521" s="4">
        <v>4.0</v>
      </c>
      <c r="G5521" s="4">
        <v>16.0</v>
      </c>
      <c r="H5521" s="5">
        <v>44950.0</v>
      </c>
      <c r="I5521" s="4">
        <f>IFERROR(__xludf.DUMMYFUNCTION("SPLIT(H5521,""/"")"),24.0)</f>
        <v>24</v>
      </c>
      <c r="J5521" s="4">
        <f>IFERROR(__xludf.DUMMYFUNCTION("""COMPUTED_VALUE"""),1.0)</f>
        <v>1</v>
      </c>
      <c r="K5521" s="4">
        <f>IFERROR(__xludf.DUMMYFUNCTION("""COMPUTED_VALUE"""),2023.0)</f>
        <v>2023</v>
      </c>
    </row>
    <row r="5522">
      <c r="A5522" s="1" t="s">
        <v>8570</v>
      </c>
      <c r="B5522" s="4" t="s">
        <v>44</v>
      </c>
      <c r="C5522" s="4" t="s">
        <v>29</v>
      </c>
      <c r="D5522" s="4" t="s">
        <v>39</v>
      </c>
      <c r="E5522" s="4">
        <v>5.0</v>
      </c>
      <c r="F5522" s="4">
        <v>4.0</v>
      </c>
      <c r="G5522" s="4">
        <v>20.0</v>
      </c>
      <c r="H5522" s="5">
        <v>44950.0</v>
      </c>
      <c r="I5522" s="4">
        <f>IFERROR(__xludf.DUMMYFUNCTION("SPLIT(H5522,""/"")"),24.0)</f>
        <v>24</v>
      </c>
      <c r="J5522" s="4">
        <f>IFERROR(__xludf.DUMMYFUNCTION("""COMPUTED_VALUE"""),1.0)</f>
        <v>1</v>
      </c>
      <c r="K5522" s="4">
        <f>IFERROR(__xludf.DUMMYFUNCTION("""COMPUTED_VALUE"""),2023.0)</f>
        <v>2023</v>
      </c>
    </row>
    <row r="5523">
      <c r="A5523" s="1" t="s">
        <v>2439</v>
      </c>
      <c r="B5523" s="4" t="s">
        <v>44</v>
      </c>
      <c r="C5523" s="4" t="s">
        <v>29</v>
      </c>
      <c r="D5523" s="4" t="s">
        <v>23</v>
      </c>
      <c r="E5523" s="4">
        <v>1.0</v>
      </c>
      <c r="F5523" s="4">
        <v>4.0</v>
      </c>
      <c r="G5523" s="4">
        <v>4.0</v>
      </c>
      <c r="H5523" s="5">
        <v>44951.0</v>
      </c>
      <c r="I5523" s="4">
        <f>IFERROR(__xludf.DUMMYFUNCTION("SPLIT(H5523,""/"")"),25.0)</f>
        <v>25</v>
      </c>
      <c r="J5523" s="4">
        <f>IFERROR(__xludf.DUMMYFUNCTION("""COMPUTED_VALUE"""),1.0)</f>
        <v>1</v>
      </c>
      <c r="K5523" s="4">
        <f>IFERROR(__xludf.DUMMYFUNCTION("""COMPUTED_VALUE"""),2023.0)</f>
        <v>2023</v>
      </c>
    </row>
    <row r="5524">
      <c r="A5524" s="1" t="s">
        <v>2235</v>
      </c>
      <c r="B5524" s="4" t="s">
        <v>44</v>
      </c>
      <c r="C5524" s="4" t="s">
        <v>30</v>
      </c>
      <c r="D5524" s="4" t="s">
        <v>28</v>
      </c>
      <c r="E5524" s="4">
        <v>3.0</v>
      </c>
      <c r="F5524" s="4">
        <v>4.0</v>
      </c>
      <c r="G5524" s="4">
        <v>12.0</v>
      </c>
      <c r="H5524" s="5">
        <v>44951.0</v>
      </c>
      <c r="I5524" s="4">
        <f>IFERROR(__xludf.DUMMYFUNCTION("SPLIT(H5524,""/"")"),25.0)</f>
        <v>25</v>
      </c>
      <c r="J5524" s="4">
        <f>IFERROR(__xludf.DUMMYFUNCTION("""COMPUTED_VALUE"""),1.0)</f>
        <v>1</v>
      </c>
      <c r="K5524" s="4">
        <f>IFERROR(__xludf.DUMMYFUNCTION("""COMPUTED_VALUE"""),2023.0)</f>
        <v>2023</v>
      </c>
    </row>
    <row r="5525">
      <c r="A5525" s="1" t="s">
        <v>764</v>
      </c>
      <c r="B5525" s="4" t="s">
        <v>44</v>
      </c>
      <c r="C5525" s="4" t="s">
        <v>30</v>
      </c>
      <c r="D5525" s="4" t="s">
        <v>30</v>
      </c>
      <c r="E5525" s="4">
        <v>4.0</v>
      </c>
      <c r="F5525" s="4">
        <v>4.0</v>
      </c>
      <c r="G5525" s="4">
        <v>16.0</v>
      </c>
      <c r="H5525" s="5">
        <v>44951.0</v>
      </c>
      <c r="I5525" s="4">
        <f>IFERROR(__xludf.DUMMYFUNCTION("SPLIT(H5525,""/"")"),25.0)</f>
        <v>25</v>
      </c>
      <c r="J5525" s="4">
        <f>IFERROR(__xludf.DUMMYFUNCTION("""COMPUTED_VALUE"""),1.0)</f>
        <v>1</v>
      </c>
      <c r="K5525" s="4">
        <f>IFERROR(__xludf.DUMMYFUNCTION("""COMPUTED_VALUE"""),2023.0)</f>
        <v>2023</v>
      </c>
    </row>
    <row r="5526">
      <c r="A5526" s="1" t="s">
        <v>7781</v>
      </c>
      <c r="B5526" s="4" t="s">
        <v>44</v>
      </c>
      <c r="C5526" s="4" t="s">
        <v>24</v>
      </c>
      <c r="D5526" s="4" t="s">
        <v>30</v>
      </c>
      <c r="E5526" s="4">
        <v>3.0</v>
      </c>
      <c r="F5526" s="4">
        <v>4.0</v>
      </c>
      <c r="G5526" s="4">
        <v>12.0</v>
      </c>
      <c r="H5526" s="5">
        <v>44952.0</v>
      </c>
      <c r="I5526" s="4">
        <f>IFERROR(__xludf.DUMMYFUNCTION("SPLIT(H5526,""/"")"),26.0)</f>
        <v>26</v>
      </c>
      <c r="J5526" s="4">
        <f>IFERROR(__xludf.DUMMYFUNCTION("""COMPUTED_VALUE"""),1.0)</f>
        <v>1</v>
      </c>
      <c r="K5526" s="4">
        <f>IFERROR(__xludf.DUMMYFUNCTION("""COMPUTED_VALUE"""),2023.0)</f>
        <v>2023</v>
      </c>
    </row>
    <row r="5527">
      <c r="A5527" s="1" t="s">
        <v>6242</v>
      </c>
      <c r="B5527" s="4" t="s">
        <v>44</v>
      </c>
      <c r="C5527" s="4" t="s">
        <v>30</v>
      </c>
      <c r="D5527" s="4" t="s">
        <v>30</v>
      </c>
      <c r="E5527" s="4">
        <v>1.0</v>
      </c>
      <c r="F5527" s="4">
        <v>4.0</v>
      </c>
      <c r="G5527" s="4">
        <v>4.0</v>
      </c>
      <c r="H5527" s="5">
        <v>44952.0</v>
      </c>
      <c r="I5527" s="4">
        <f>IFERROR(__xludf.DUMMYFUNCTION("SPLIT(H5527,""/"")"),26.0)</f>
        <v>26</v>
      </c>
      <c r="J5527" s="4">
        <f>IFERROR(__xludf.DUMMYFUNCTION("""COMPUTED_VALUE"""),1.0)</f>
        <v>1</v>
      </c>
      <c r="K5527" s="4">
        <f>IFERROR(__xludf.DUMMYFUNCTION("""COMPUTED_VALUE"""),2023.0)</f>
        <v>2023</v>
      </c>
    </row>
    <row r="5528">
      <c r="A5528" s="1" t="s">
        <v>7498</v>
      </c>
      <c r="B5528" s="4" t="s">
        <v>44</v>
      </c>
      <c r="C5528" s="4" t="s">
        <v>24</v>
      </c>
      <c r="D5528" s="4" t="s">
        <v>39</v>
      </c>
      <c r="E5528" s="4">
        <v>3.0</v>
      </c>
      <c r="F5528" s="4">
        <v>4.0</v>
      </c>
      <c r="G5528" s="4">
        <v>12.0</v>
      </c>
      <c r="H5528" s="5">
        <v>44952.0</v>
      </c>
      <c r="I5528" s="4">
        <f>IFERROR(__xludf.DUMMYFUNCTION("SPLIT(H5528,""/"")"),26.0)</f>
        <v>26</v>
      </c>
      <c r="J5528" s="4">
        <f>IFERROR(__xludf.DUMMYFUNCTION("""COMPUTED_VALUE"""),1.0)</f>
        <v>1</v>
      </c>
      <c r="K5528" s="4">
        <f>IFERROR(__xludf.DUMMYFUNCTION("""COMPUTED_VALUE"""),2023.0)</f>
        <v>2023</v>
      </c>
    </row>
    <row r="5529">
      <c r="A5529" s="1" t="s">
        <v>6937</v>
      </c>
      <c r="B5529" s="4" t="s">
        <v>44</v>
      </c>
      <c r="C5529" s="4" t="s">
        <v>24</v>
      </c>
      <c r="D5529" s="4" t="s">
        <v>23</v>
      </c>
      <c r="E5529" s="4">
        <v>4.0</v>
      </c>
      <c r="F5529" s="4">
        <v>4.0</v>
      </c>
      <c r="G5529" s="4">
        <v>16.0</v>
      </c>
      <c r="H5529" s="5">
        <v>44953.0</v>
      </c>
      <c r="I5529" s="4">
        <f>IFERROR(__xludf.DUMMYFUNCTION("SPLIT(H5529,""/"")"),27.0)</f>
        <v>27</v>
      </c>
      <c r="J5529" s="4">
        <f>IFERROR(__xludf.DUMMYFUNCTION("""COMPUTED_VALUE"""),1.0)</f>
        <v>1</v>
      </c>
      <c r="K5529" s="4">
        <f>IFERROR(__xludf.DUMMYFUNCTION("""COMPUTED_VALUE"""),2023.0)</f>
        <v>2023</v>
      </c>
    </row>
    <row r="5530">
      <c r="A5530" s="1" t="s">
        <v>1996</v>
      </c>
      <c r="B5530" s="4" t="s">
        <v>44</v>
      </c>
      <c r="C5530" s="4" t="s">
        <v>30</v>
      </c>
      <c r="D5530" s="4" t="s">
        <v>30</v>
      </c>
      <c r="E5530" s="4">
        <v>2.0</v>
      </c>
      <c r="F5530" s="4">
        <v>4.0</v>
      </c>
      <c r="G5530" s="4">
        <v>8.0</v>
      </c>
      <c r="H5530" s="5">
        <v>44953.0</v>
      </c>
      <c r="I5530" s="4">
        <f>IFERROR(__xludf.DUMMYFUNCTION("SPLIT(H5530,""/"")"),27.0)</f>
        <v>27</v>
      </c>
      <c r="J5530" s="4">
        <f>IFERROR(__xludf.DUMMYFUNCTION("""COMPUTED_VALUE"""),1.0)</f>
        <v>1</v>
      </c>
      <c r="K5530" s="4">
        <f>IFERROR(__xludf.DUMMYFUNCTION("""COMPUTED_VALUE"""),2023.0)</f>
        <v>2023</v>
      </c>
    </row>
    <row r="5531">
      <c r="A5531" s="1" t="s">
        <v>3085</v>
      </c>
      <c r="B5531" s="4" t="s">
        <v>44</v>
      </c>
      <c r="C5531" s="4" t="s">
        <v>24</v>
      </c>
      <c r="D5531" s="4" t="s">
        <v>39</v>
      </c>
      <c r="E5531" s="4">
        <v>3.0</v>
      </c>
      <c r="F5531" s="4">
        <v>4.0</v>
      </c>
      <c r="G5531" s="4">
        <v>12.0</v>
      </c>
      <c r="H5531" s="5">
        <v>44953.0</v>
      </c>
      <c r="I5531" s="4">
        <f>IFERROR(__xludf.DUMMYFUNCTION("SPLIT(H5531,""/"")"),27.0)</f>
        <v>27</v>
      </c>
      <c r="J5531" s="4">
        <f>IFERROR(__xludf.DUMMYFUNCTION("""COMPUTED_VALUE"""),1.0)</f>
        <v>1</v>
      </c>
      <c r="K5531" s="4">
        <f>IFERROR(__xludf.DUMMYFUNCTION("""COMPUTED_VALUE"""),2023.0)</f>
        <v>2023</v>
      </c>
    </row>
    <row r="5532">
      <c r="A5532" s="1" t="s">
        <v>9220</v>
      </c>
      <c r="B5532" s="4" t="s">
        <v>44</v>
      </c>
      <c r="C5532" s="4" t="s">
        <v>30</v>
      </c>
      <c r="D5532" s="4" t="s">
        <v>39</v>
      </c>
      <c r="E5532" s="4">
        <v>4.0</v>
      </c>
      <c r="F5532" s="4">
        <v>4.0</v>
      </c>
      <c r="G5532" s="4">
        <v>16.0</v>
      </c>
      <c r="H5532" s="5">
        <v>44953.0</v>
      </c>
      <c r="I5532" s="4">
        <f>IFERROR(__xludf.DUMMYFUNCTION("SPLIT(H5532,""/"")"),27.0)</f>
        <v>27</v>
      </c>
      <c r="J5532" s="4">
        <f>IFERROR(__xludf.DUMMYFUNCTION("""COMPUTED_VALUE"""),1.0)</f>
        <v>1</v>
      </c>
      <c r="K5532" s="4">
        <f>IFERROR(__xludf.DUMMYFUNCTION("""COMPUTED_VALUE"""),2023.0)</f>
        <v>2023</v>
      </c>
    </row>
    <row r="5533">
      <c r="A5533" s="1" t="s">
        <v>8265</v>
      </c>
      <c r="B5533" s="4" t="s">
        <v>44</v>
      </c>
      <c r="C5533" s="4" t="s">
        <v>29</v>
      </c>
      <c r="D5533" s="4" t="s">
        <v>28</v>
      </c>
      <c r="E5533" s="4">
        <v>5.0</v>
      </c>
      <c r="F5533" s="4">
        <v>4.0</v>
      </c>
      <c r="G5533" s="4">
        <v>20.0</v>
      </c>
      <c r="H5533" s="5">
        <v>44954.0</v>
      </c>
      <c r="I5533" s="4">
        <f>IFERROR(__xludf.DUMMYFUNCTION("SPLIT(H5533,""/"")"),28.0)</f>
        <v>28</v>
      </c>
      <c r="J5533" s="4">
        <f>IFERROR(__xludf.DUMMYFUNCTION("""COMPUTED_VALUE"""),1.0)</f>
        <v>1</v>
      </c>
      <c r="K5533" s="4">
        <f>IFERROR(__xludf.DUMMYFUNCTION("""COMPUTED_VALUE"""),2023.0)</f>
        <v>2023</v>
      </c>
    </row>
    <row r="5534">
      <c r="A5534" s="1" t="s">
        <v>6007</v>
      </c>
      <c r="B5534" s="4" t="s">
        <v>44</v>
      </c>
      <c r="C5534" s="4" t="s">
        <v>24</v>
      </c>
      <c r="D5534" s="4" t="s">
        <v>23</v>
      </c>
      <c r="E5534" s="4">
        <v>1.0</v>
      </c>
      <c r="F5534" s="4">
        <v>4.0</v>
      </c>
      <c r="G5534" s="4">
        <v>4.0</v>
      </c>
      <c r="H5534" s="5">
        <v>44954.0</v>
      </c>
      <c r="I5534" s="4">
        <f>IFERROR(__xludf.DUMMYFUNCTION("SPLIT(H5534,""/"")"),28.0)</f>
        <v>28</v>
      </c>
      <c r="J5534" s="4">
        <f>IFERROR(__xludf.DUMMYFUNCTION("""COMPUTED_VALUE"""),1.0)</f>
        <v>1</v>
      </c>
      <c r="K5534" s="4">
        <f>IFERROR(__xludf.DUMMYFUNCTION("""COMPUTED_VALUE"""),2023.0)</f>
        <v>2023</v>
      </c>
    </row>
    <row r="5535">
      <c r="A5535" s="1" t="s">
        <v>9991</v>
      </c>
      <c r="B5535" s="4" t="s">
        <v>44</v>
      </c>
      <c r="C5535" s="4" t="s">
        <v>30</v>
      </c>
      <c r="D5535" s="4" t="s">
        <v>39</v>
      </c>
      <c r="E5535" s="4">
        <v>1.0</v>
      </c>
      <c r="F5535" s="4">
        <v>4.0</v>
      </c>
      <c r="G5535" s="4">
        <v>4.0</v>
      </c>
      <c r="H5535" s="5">
        <v>44954.0</v>
      </c>
      <c r="I5535" s="4">
        <f>IFERROR(__xludf.DUMMYFUNCTION("SPLIT(H5535,""/"")"),28.0)</f>
        <v>28</v>
      </c>
      <c r="J5535" s="4">
        <f>IFERROR(__xludf.DUMMYFUNCTION("""COMPUTED_VALUE"""),1.0)</f>
        <v>1</v>
      </c>
      <c r="K5535" s="4">
        <f>IFERROR(__xludf.DUMMYFUNCTION("""COMPUTED_VALUE"""),2023.0)</f>
        <v>2023</v>
      </c>
    </row>
    <row r="5536">
      <c r="A5536" s="1" t="s">
        <v>8169</v>
      </c>
      <c r="B5536" s="4" t="s">
        <v>44</v>
      </c>
      <c r="C5536" s="4" t="s">
        <v>24</v>
      </c>
      <c r="D5536" s="4" t="s">
        <v>39</v>
      </c>
      <c r="E5536" s="4">
        <v>3.0</v>
      </c>
      <c r="F5536" s="4">
        <v>4.0</v>
      </c>
      <c r="G5536" s="4">
        <v>12.0</v>
      </c>
      <c r="H5536" s="5">
        <v>44955.0</v>
      </c>
      <c r="I5536" s="4">
        <f>IFERROR(__xludf.DUMMYFUNCTION("SPLIT(H5536,""/"")"),29.0)</f>
        <v>29</v>
      </c>
      <c r="J5536" s="4">
        <f>IFERROR(__xludf.DUMMYFUNCTION("""COMPUTED_VALUE"""),1.0)</f>
        <v>1</v>
      </c>
      <c r="K5536" s="4">
        <f>IFERROR(__xludf.DUMMYFUNCTION("""COMPUTED_VALUE"""),2023.0)</f>
        <v>2023</v>
      </c>
    </row>
    <row r="5537">
      <c r="A5537" s="1" t="s">
        <v>1692</v>
      </c>
      <c r="B5537" s="4" t="s">
        <v>44</v>
      </c>
      <c r="C5537" s="4" t="s">
        <v>30</v>
      </c>
      <c r="D5537" s="4" t="s">
        <v>23</v>
      </c>
      <c r="E5537" s="4">
        <v>5.0</v>
      </c>
      <c r="F5537" s="4">
        <v>4.0</v>
      </c>
      <c r="G5537" s="4">
        <v>20.0</v>
      </c>
      <c r="H5537" s="5">
        <v>44955.0</v>
      </c>
      <c r="I5537" s="4">
        <f>IFERROR(__xludf.DUMMYFUNCTION("SPLIT(H5537,""/"")"),29.0)</f>
        <v>29</v>
      </c>
      <c r="J5537" s="4">
        <f>IFERROR(__xludf.DUMMYFUNCTION("""COMPUTED_VALUE"""),1.0)</f>
        <v>1</v>
      </c>
      <c r="K5537" s="4">
        <f>IFERROR(__xludf.DUMMYFUNCTION("""COMPUTED_VALUE"""),2023.0)</f>
        <v>2023</v>
      </c>
    </row>
    <row r="5538">
      <c r="A5538" s="1" t="s">
        <v>1752</v>
      </c>
      <c r="B5538" s="4" t="s">
        <v>44</v>
      </c>
      <c r="C5538" s="4" t="s">
        <v>24</v>
      </c>
      <c r="D5538" s="4" t="s">
        <v>30</v>
      </c>
      <c r="E5538" s="4">
        <v>3.0</v>
      </c>
      <c r="F5538" s="4">
        <v>4.0</v>
      </c>
      <c r="G5538" s="4">
        <v>12.0</v>
      </c>
      <c r="H5538" s="5">
        <v>44955.0</v>
      </c>
      <c r="I5538" s="4">
        <f>IFERROR(__xludf.DUMMYFUNCTION("SPLIT(H5538,""/"")"),29.0)</f>
        <v>29</v>
      </c>
      <c r="J5538" s="4">
        <f>IFERROR(__xludf.DUMMYFUNCTION("""COMPUTED_VALUE"""),1.0)</f>
        <v>1</v>
      </c>
      <c r="K5538" s="4">
        <f>IFERROR(__xludf.DUMMYFUNCTION("""COMPUTED_VALUE"""),2023.0)</f>
        <v>2023</v>
      </c>
    </row>
    <row r="5539">
      <c r="A5539" s="1" t="s">
        <v>3397</v>
      </c>
      <c r="B5539" s="4" t="s">
        <v>44</v>
      </c>
      <c r="C5539" s="4" t="s">
        <v>30</v>
      </c>
      <c r="D5539" s="4" t="s">
        <v>30</v>
      </c>
      <c r="E5539" s="4">
        <v>3.0</v>
      </c>
      <c r="F5539" s="4">
        <v>4.0</v>
      </c>
      <c r="G5539" s="4">
        <v>12.0</v>
      </c>
      <c r="H5539" s="5">
        <v>44955.0</v>
      </c>
      <c r="I5539" s="4">
        <f>IFERROR(__xludf.DUMMYFUNCTION("SPLIT(H5539,""/"")"),29.0)</f>
        <v>29</v>
      </c>
      <c r="J5539" s="4">
        <f>IFERROR(__xludf.DUMMYFUNCTION("""COMPUTED_VALUE"""),1.0)</f>
        <v>1</v>
      </c>
      <c r="K5539" s="4">
        <f>IFERROR(__xludf.DUMMYFUNCTION("""COMPUTED_VALUE"""),2023.0)</f>
        <v>2023</v>
      </c>
    </row>
    <row r="5540">
      <c r="A5540" s="1" t="s">
        <v>7501</v>
      </c>
      <c r="B5540" s="4" t="s">
        <v>44</v>
      </c>
      <c r="C5540" s="4" t="s">
        <v>30</v>
      </c>
      <c r="D5540" s="4" t="s">
        <v>23</v>
      </c>
      <c r="E5540" s="4">
        <v>1.0</v>
      </c>
      <c r="F5540" s="4">
        <v>4.0</v>
      </c>
      <c r="G5540" s="4">
        <v>4.0</v>
      </c>
      <c r="H5540" s="5">
        <v>44955.0</v>
      </c>
      <c r="I5540" s="4">
        <f>IFERROR(__xludf.DUMMYFUNCTION("SPLIT(H5540,""/"")"),29.0)</f>
        <v>29</v>
      </c>
      <c r="J5540" s="4">
        <f>IFERROR(__xludf.DUMMYFUNCTION("""COMPUTED_VALUE"""),1.0)</f>
        <v>1</v>
      </c>
      <c r="K5540" s="4">
        <f>IFERROR(__xludf.DUMMYFUNCTION("""COMPUTED_VALUE"""),2023.0)</f>
        <v>2023</v>
      </c>
    </row>
    <row r="5541">
      <c r="A5541" s="1" t="s">
        <v>6149</v>
      </c>
      <c r="B5541" s="4" t="s">
        <v>44</v>
      </c>
      <c r="C5541" s="4" t="s">
        <v>24</v>
      </c>
      <c r="D5541" s="4" t="s">
        <v>39</v>
      </c>
      <c r="E5541" s="4">
        <v>5.0</v>
      </c>
      <c r="F5541" s="4">
        <v>4.0</v>
      </c>
      <c r="G5541" s="4">
        <v>20.0</v>
      </c>
      <c r="H5541" s="5">
        <v>44956.0</v>
      </c>
      <c r="I5541" s="4">
        <f>IFERROR(__xludf.DUMMYFUNCTION("SPLIT(H5541,""/"")"),30.0)</f>
        <v>30</v>
      </c>
      <c r="J5541" s="4">
        <f>IFERROR(__xludf.DUMMYFUNCTION("""COMPUTED_VALUE"""),1.0)</f>
        <v>1</v>
      </c>
      <c r="K5541" s="4">
        <f>IFERROR(__xludf.DUMMYFUNCTION("""COMPUTED_VALUE"""),2023.0)</f>
        <v>2023</v>
      </c>
    </row>
    <row r="5542">
      <c r="A5542" s="1" t="s">
        <v>602</v>
      </c>
      <c r="B5542" s="4" t="s">
        <v>44</v>
      </c>
      <c r="C5542" s="4" t="s">
        <v>24</v>
      </c>
      <c r="D5542" s="4" t="s">
        <v>39</v>
      </c>
      <c r="E5542" s="4">
        <v>5.0</v>
      </c>
      <c r="F5542" s="4">
        <v>4.0</v>
      </c>
      <c r="G5542" s="4">
        <v>20.0</v>
      </c>
      <c r="H5542" s="5">
        <v>44956.0</v>
      </c>
      <c r="I5542" s="4">
        <f>IFERROR(__xludf.DUMMYFUNCTION("SPLIT(H5542,""/"")"),30.0)</f>
        <v>30</v>
      </c>
      <c r="J5542" s="4">
        <f>IFERROR(__xludf.DUMMYFUNCTION("""COMPUTED_VALUE"""),1.0)</f>
        <v>1</v>
      </c>
      <c r="K5542" s="4">
        <f>IFERROR(__xludf.DUMMYFUNCTION("""COMPUTED_VALUE"""),2023.0)</f>
        <v>2023</v>
      </c>
    </row>
    <row r="5543">
      <c r="A5543" s="1" t="s">
        <v>2115</v>
      </c>
      <c r="B5543" s="4" t="s">
        <v>44</v>
      </c>
      <c r="C5543" s="4" t="s">
        <v>24</v>
      </c>
      <c r="D5543" s="4" t="s">
        <v>30</v>
      </c>
      <c r="E5543" s="4">
        <v>1.0</v>
      </c>
      <c r="F5543" s="4">
        <v>4.0</v>
      </c>
      <c r="G5543" s="4">
        <v>4.0</v>
      </c>
      <c r="H5543" s="5">
        <v>44956.0</v>
      </c>
      <c r="I5543" s="4">
        <f>IFERROR(__xludf.DUMMYFUNCTION("SPLIT(H5543,""/"")"),30.0)</f>
        <v>30</v>
      </c>
      <c r="J5543" s="4">
        <f>IFERROR(__xludf.DUMMYFUNCTION("""COMPUTED_VALUE"""),1.0)</f>
        <v>1</v>
      </c>
      <c r="K5543" s="4">
        <f>IFERROR(__xludf.DUMMYFUNCTION("""COMPUTED_VALUE"""),2023.0)</f>
        <v>2023</v>
      </c>
    </row>
    <row r="5544">
      <c r="A5544" s="1" t="s">
        <v>6595</v>
      </c>
      <c r="B5544" s="4" t="s">
        <v>44</v>
      </c>
      <c r="C5544" s="4" t="s">
        <v>29</v>
      </c>
      <c r="D5544" s="4" t="s">
        <v>23</v>
      </c>
      <c r="E5544" s="4">
        <v>3.0</v>
      </c>
      <c r="F5544" s="4">
        <v>4.0</v>
      </c>
      <c r="G5544" s="4">
        <v>12.0</v>
      </c>
      <c r="H5544" s="5">
        <v>44957.0</v>
      </c>
      <c r="I5544" s="4">
        <f>IFERROR(__xludf.DUMMYFUNCTION("SPLIT(H5544,""/"")"),31.0)</f>
        <v>31</v>
      </c>
      <c r="J5544" s="4">
        <f>IFERROR(__xludf.DUMMYFUNCTION("""COMPUTED_VALUE"""),1.0)</f>
        <v>1</v>
      </c>
      <c r="K5544" s="4">
        <f>IFERROR(__xludf.DUMMYFUNCTION("""COMPUTED_VALUE"""),2023.0)</f>
        <v>2023</v>
      </c>
    </row>
    <row r="5545">
      <c r="A5545" s="1" t="s">
        <v>4194</v>
      </c>
      <c r="B5545" s="4" t="s">
        <v>44</v>
      </c>
      <c r="C5545" s="4" t="s">
        <v>30</v>
      </c>
      <c r="D5545" s="4" t="s">
        <v>23</v>
      </c>
      <c r="E5545" s="4">
        <v>2.0</v>
      </c>
      <c r="F5545" s="4">
        <v>4.0</v>
      </c>
      <c r="G5545" s="4">
        <v>8.0</v>
      </c>
      <c r="H5545" s="5">
        <v>44957.0</v>
      </c>
      <c r="I5545" s="4">
        <f>IFERROR(__xludf.DUMMYFUNCTION("SPLIT(H5545,""/"")"),31.0)</f>
        <v>31</v>
      </c>
      <c r="J5545" s="4">
        <f>IFERROR(__xludf.DUMMYFUNCTION("""COMPUTED_VALUE"""),1.0)</f>
        <v>1</v>
      </c>
      <c r="K5545" s="4">
        <f>IFERROR(__xludf.DUMMYFUNCTION("""COMPUTED_VALUE"""),2023.0)</f>
        <v>2023</v>
      </c>
    </row>
    <row r="5546">
      <c r="A5546" s="1" t="s">
        <v>4696</v>
      </c>
      <c r="B5546" s="4" t="s">
        <v>44</v>
      </c>
      <c r="C5546" s="4" t="s">
        <v>29</v>
      </c>
      <c r="D5546" s="4" t="s">
        <v>30</v>
      </c>
      <c r="E5546" s="4">
        <v>3.0</v>
      </c>
      <c r="F5546" s="4">
        <v>4.0</v>
      </c>
      <c r="G5546" s="4">
        <v>12.0</v>
      </c>
      <c r="H5546" s="5">
        <v>44957.0</v>
      </c>
      <c r="I5546" s="4">
        <f>IFERROR(__xludf.DUMMYFUNCTION("SPLIT(H5546,""/"")"),31.0)</f>
        <v>31</v>
      </c>
      <c r="J5546" s="4">
        <f>IFERROR(__xludf.DUMMYFUNCTION("""COMPUTED_VALUE"""),1.0)</f>
        <v>1</v>
      </c>
      <c r="K5546" s="4">
        <f>IFERROR(__xludf.DUMMYFUNCTION("""COMPUTED_VALUE"""),2023.0)</f>
        <v>2023</v>
      </c>
    </row>
    <row r="5547">
      <c r="A5547" s="1" t="s">
        <v>5292</v>
      </c>
      <c r="B5547" s="4" t="s">
        <v>44</v>
      </c>
      <c r="C5547" s="4" t="s">
        <v>29</v>
      </c>
      <c r="D5547" s="4" t="s">
        <v>23</v>
      </c>
      <c r="E5547" s="4">
        <v>4.0</v>
      </c>
      <c r="F5547" s="4">
        <v>4.0</v>
      </c>
      <c r="G5547" s="4">
        <v>16.0</v>
      </c>
      <c r="H5547" s="5">
        <v>44957.0</v>
      </c>
      <c r="I5547" s="4">
        <f>IFERROR(__xludf.DUMMYFUNCTION("SPLIT(H5547,""/"")"),31.0)</f>
        <v>31</v>
      </c>
      <c r="J5547" s="4">
        <f>IFERROR(__xludf.DUMMYFUNCTION("""COMPUTED_VALUE"""),1.0)</f>
        <v>1</v>
      </c>
      <c r="K5547" s="4">
        <f>IFERROR(__xludf.DUMMYFUNCTION("""COMPUTED_VALUE"""),2023.0)</f>
        <v>2023</v>
      </c>
    </row>
    <row r="5548">
      <c r="A5548" s="1" t="s">
        <v>9723</v>
      </c>
      <c r="B5548" s="4" t="s">
        <v>44</v>
      </c>
      <c r="C5548" s="4" t="s">
        <v>30</v>
      </c>
      <c r="D5548" s="4" t="s">
        <v>30</v>
      </c>
      <c r="E5548" s="4">
        <v>2.0</v>
      </c>
      <c r="F5548" s="4">
        <v>4.0</v>
      </c>
      <c r="G5548" s="4">
        <v>8.0</v>
      </c>
      <c r="H5548" s="5">
        <v>44958.0</v>
      </c>
      <c r="I5548" s="4">
        <f>IFERROR(__xludf.DUMMYFUNCTION("SPLIT(H5548,""/"")"),1.0)</f>
        <v>1</v>
      </c>
      <c r="J5548" s="4">
        <f>IFERROR(__xludf.DUMMYFUNCTION("""COMPUTED_VALUE"""),2.0)</f>
        <v>2</v>
      </c>
      <c r="K5548" s="4">
        <f>IFERROR(__xludf.DUMMYFUNCTION("""COMPUTED_VALUE"""),2023.0)</f>
        <v>2023</v>
      </c>
    </row>
    <row r="5549">
      <c r="A5549" s="1" t="s">
        <v>2373</v>
      </c>
      <c r="B5549" s="4" t="s">
        <v>44</v>
      </c>
      <c r="C5549" s="4" t="s">
        <v>24</v>
      </c>
      <c r="D5549" s="4" t="s">
        <v>39</v>
      </c>
      <c r="E5549" s="4">
        <v>1.0</v>
      </c>
      <c r="F5549" s="4">
        <v>4.0</v>
      </c>
      <c r="G5549" s="4">
        <v>4.0</v>
      </c>
      <c r="H5549" s="5">
        <v>44958.0</v>
      </c>
      <c r="I5549" s="4">
        <f>IFERROR(__xludf.DUMMYFUNCTION("SPLIT(H5549,""/"")"),1.0)</f>
        <v>1</v>
      </c>
      <c r="J5549" s="4">
        <f>IFERROR(__xludf.DUMMYFUNCTION("""COMPUTED_VALUE"""),2.0)</f>
        <v>2</v>
      </c>
      <c r="K5549" s="4">
        <f>IFERROR(__xludf.DUMMYFUNCTION("""COMPUTED_VALUE"""),2023.0)</f>
        <v>2023</v>
      </c>
    </row>
    <row r="5550">
      <c r="A5550" s="1" t="s">
        <v>4583</v>
      </c>
      <c r="B5550" s="4" t="s">
        <v>44</v>
      </c>
      <c r="C5550" s="4" t="s">
        <v>30</v>
      </c>
      <c r="D5550" s="4" t="s">
        <v>28</v>
      </c>
      <c r="E5550" s="4">
        <v>5.0</v>
      </c>
      <c r="F5550" s="4">
        <v>4.0</v>
      </c>
      <c r="G5550" s="4">
        <v>20.0</v>
      </c>
      <c r="H5550" s="5">
        <v>44959.0</v>
      </c>
      <c r="I5550" s="4">
        <f>IFERROR(__xludf.DUMMYFUNCTION("SPLIT(H5550,""/"")"),2.0)</f>
        <v>2</v>
      </c>
      <c r="J5550" s="4">
        <f>IFERROR(__xludf.DUMMYFUNCTION("""COMPUTED_VALUE"""),2.0)</f>
        <v>2</v>
      </c>
      <c r="K5550" s="4">
        <f>IFERROR(__xludf.DUMMYFUNCTION("""COMPUTED_VALUE"""),2023.0)</f>
        <v>2023</v>
      </c>
    </row>
    <row r="5551">
      <c r="A5551" s="1" t="s">
        <v>4455</v>
      </c>
      <c r="B5551" s="4" t="s">
        <v>44</v>
      </c>
      <c r="C5551" s="4" t="s">
        <v>29</v>
      </c>
      <c r="D5551" s="4" t="s">
        <v>39</v>
      </c>
      <c r="E5551" s="4">
        <v>5.0</v>
      </c>
      <c r="F5551" s="4">
        <v>4.0</v>
      </c>
      <c r="G5551" s="4">
        <v>20.0</v>
      </c>
      <c r="H5551" s="5">
        <v>44959.0</v>
      </c>
      <c r="I5551" s="4">
        <f>IFERROR(__xludf.DUMMYFUNCTION("SPLIT(H5551,""/"")"),2.0)</f>
        <v>2</v>
      </c>
      <c r="J5551" s="4">
        <f>IFERROR(__xludf.DUMMYFUNCTION("""COMPUTED_VALUE"""),2.0)</f>
        <v>2</v>
      </c>
      <c r="K5551" s="4">
        <f>IFERROR(__xludf.DUMMYFUNCTION("""COMPUTED_VALUE"""),2023.0)</f>
        <v>2023</v>
      </c>
    </row>
    <row r="5552">
      <c r="A5552" s="1" t="s">
        <v>3931</v>
      </c>
      <c r="B5552" s="4" t="s">
        <v>44</v>
      </c>
      <c r="C5552" s="4" t="s">
        <v>29</v>
      </c>
      <c r="D5552" s="4" t="s">
        <v>30</v>
      </c>
      <c r="E5552" s="4">
        <v>4.0</v>
      </c>
      <c r="F5552" s="4">
        <v>4.0</v>
      </c>
      <c r="G5552" s="4">
        <v>16.0</v>
      </c>
      <c r="H5552" s="5">
        <v>44959.0</v>
      </c>
      <c r="I5552" s="4">
        <f>IFERROR(__xludf.DUMMYFUNCTION("SPLIT(H5552,""/"")"),2.0)</f>
        <v>2</v>
      </c>
      <c r="J5552" s="4">
        <f>IFERROR(__xludf.DUMMYFUNCTION("""COMPUTED_VALUE"""),2.0)</f>
        <v>2</v>
      </c>
      <c r="K5552" s="4">
        <f>IFERROR(__xludf.DUMMYFUNCTION("""COMPUTED_VALUE"""),2023.0)</f>
        <v>2023</v>
      </c>
    </row>
    <row r="5553">
      <c r="A5553" s="1" t="s">
        <v>6577</v>
      </c>
      <c r="B5553" s="4" t="s">
        <v>44</v>
      </c>
      <c r="C5553" s="4" t="s">
        <v>30</v>
      </c>
      <c r="D5553" s="4" t="s">
        <v>28</v>
      </c>
      <c r="E5553" s="4">
        <v>5.0</v>
      </c>
      <c r="F5553" s="4">
        <v>4.0</v>
      </c>
      <c r="G5553" s="4">
        <v>20.0</v>
      </c>
      <c r="H5553" s="5">
        <v>44960.0</v>
      </c>
      <c r="I5553" s="4">
        <f>IFERROR(__xludf.DUMMYFUNCTION("SPLIT(H5553,""/"")"),3.0)</f>
        <v>3</v>
      </c>
      <c r="J5553" s="4">
        <f>IFERROR(__xludf.DUMMYFUNCTION("""COMPUTED_VALUE"""),2.0)</f>
        <v>2</v>
      </c>
      <c r="K5553" s="4">
        <f>IFERROR(__xludf.DUMMYFUNCTION("""COMPUTED_VALUE"""),2023.0)</f>
        <v>2023</v>
      </c>
    </row>
    <row r="5554">
      <c r="A5554" s="1" t="s">
        <v>149</v>
      </c>
      <c r="B5554" s="4" t="s">
        <v>44</v>
      </c>
      <c r="C5554" s="4" t="s">
        <v>29</v>
      </c>
      <c r="D5554" s="4" t="s">
        <v>30</v>
      </c>
      <c r="E5554" s="4">
        <v>1.0</v>
      </c>
      <c r="F5554" s="4">
        <v>4.0</v>
      </c>
      <c r="G5554" s="4">
        <v>4.0</v>
      </c>
      <c r="H5554" s="5">
        <v>44960.0</v>
      </c>
      <c r="I5554" s="4">
        <f>IFERROR(__xludf.DUMMYFUNCTION("SPLIT(H5554,""/"")"),3.0)</f>
        <v>3</v>
      </c>
      <c r="J5554" s="4">
        <f>IFERROR(__xludf.DUMMYFUNCTION("""COMPUTED_VALUE"""),2.0)</f>
        <v>2</v>
      </c>
      <c r="K5554" s="4">
        <f>IFERROR(__xludf.DUMMYFUNCTION("""COMPUTED_VALUE"""),2023.0)</f>
        <v>2023</v>
      </c>
    </row>
    <row r="5555">
      <c r="A5555" s="1" t="s">
        <v>5294</v>
      </c>
      <c r="B5555" s="4" t="s">
        <v>44</v>
      </c>
      <c r="C5555" s="4" t="s">
        <v>30</v>
      </c>
      <c r="D5555" s="4" t="s">
        <v>30</v>
      </c>
      <c r="E5555" s="4">
        <v>1.0</v>
      </c>
      <c r="F5555" s="4">
        <v>4.0</v>
      </c>
      <c r="G5555" s="4">
        <v>4.0</v>
      </c>
      <c r="H5555" s="5">
        <v>44961.0</v>
      </c>
      <c r="I5555" s="4">
        <f>IFERROR(__xludf.DUMMYFUNCTION("SPLIT(H5555,""/"")"),4.0)</f>
        <v>4</v>
      </c>
      <c r="J5555" s="4">
        <f>IFERROR(__xludf.DUMMYFUNCTION("""COMPUTED_VALUE"""),2.0)</f>
        <v>2</v>
      </c>
      <c r="K5555" s="4">
        <f>IFERROR(__xludf.DUMMYFUNCTION("""COMPUTED_VALUE"""),2023.0)</f>
        <v>2023</v>
      </c>
    </row>
    <row r="5556">
      <c r="A5556" s="1" t="s">
        <v>1069</v>
      </c>
      <c r="B5556" s="4" t="s">
        <v>44</v>
      </c>
      <c r="C5556" s="4" t="s">
        <v>29</v>
      </c>
      <c r="D5556" s="4" t="s">
        <v>28</v>
      </c>
      <c r="E5556" s="4">
        <v>2.0</v>
      </c>
      <c r="F5556" s="4">
        <v>4.0</v>
      </c>
      <c r="G5556" s="4">
        <v>8.0</v>
      </c>
      <c r="H5556" s="5">
        <v>44961.0</v>
      </c>
      <c r="I5556" s="4">
        <f>IFERROR(__xludf.DUMMYFUNCTION("SPLIT(H5556,""/"")"),4.0)</f>
        <v>4</v>
      </c>
      <c r="J5556" s="4">
        <f>IFERROR(__xludf.DUMMYFUNCTION("""COMPUTED_VALUE"""),2.0)</f>
        <v>2</v>
      </c>
      <c r="K5556" s="4">
        <f>IFERROR(__xludf.DUMMYFUNCTION("""COMPUTED_VALUE"""),2023.0)</f>
        <v>2023</v>
      </c>
    </row>
    <row r="5557">
      <c r="A5557" s="1" t="s">
        <v>9208</v>
      </c>
      <c r="B5557" s="4" t="s">
        <v>44</v>
      </c>
      <c r="C5557" s="4" t="s">
        <v>29</v>
      </c>
      <c r="D5557" s="4" t="s">
        <v>39</v>
      </c>
      <c r="E5557" s="4">
        <v>2.0</v>
      </c>
      <c r="F5557" s="4">
        <v>4.0</v>
      </c>
      <c r="G5557" s="4">
        <v>8.0</v>
      </c>
      <c r="H5557" s="5">
        <v>44961.0</v>
      </c>
      <c r="I5557" s="4">
        <f>IFERROR(__xludf.DUMMYFUNCTION("SPLIT(H5557,""/"")"),4.0)</f>
        <v>4</v>
      </c>
      <c r="J5557" s="4">
        <f>IFERROR(__xludf.DUMMYFUNCTION("""COMPUTED_VALUE"""),2.0)</f>
        <v>2</v>
      </c>
      <c r="K5557" s="4">
        <f>IFERROR(__xludf.DUMMYFUNCTION("""COMPUTED_VALUE"""),2023.0)</f>
        <v>2023</v>
      </c>
    </row>
    <row r="5558">
      <c r="A5558" s="1" t="s">
        <v>2210</v>
      </c>
      <c r="B5558" s="4" t="s">
        <v>44</v>
      </c>
      <c r="C5558" s="4" t="s">
        <v>30</v>
      </c>
      <c r="D5558" s="4" t="s">
        <v>23</v>
      </c>
      <c r="E5558" s="4">
        <v>3.0</v>
      </c>
      <c r="F5558" s="4">
        <v>4.0</v>
      </c>
      <c r="G5558" s="4">
        <v>12.0</v>
      </c>
      <c r="H5558" s="5">
        <v>44962.0</v>
      </c>
      <c r="I5558" s="4">
        <f>IFERROR(__xludf.DUMMYFUNCTION("SPLIT(H5558,""/"")"),5.0)</f>
        <v>5</v>
      </c>
      <c r="J5558" s="4">
        <f>IFERROR(__xludf.DUMMYFUNCTION("""COMPUTED_VALUE"""),2.0)</f>
        <v>2</v>
      </c>
      <c r="K5558" s="4">
        <f>IFERROR(__xludf.DUMMYFUNCTION("""COMPUTED_VALUE"""),2023.0)</f>
        <v>2023</v>
      </c>
    </row>
    <row r="5559">
      <c r="A5559" s="1" t="s">
        <v>4576</v>
      </c>
      <c r="B5559" s="4" t="s">
        <v>44</v>
      </c>
      <c r="C5559" s="4" t="s">
        <v>30</v>
      </c>
      <c r="D5559" s="4" t="s">
        <v>23</v>
      </c>
      <c r="E5559" s="4">
        <v>2.0</v>
      </c>
      <c r="F5559" s="4">
        <v>4.0</v>
      </c>
      <c r="G5559" s="4">
        <v>8.0</v>
      </c>
      <c r="H5559" s="5">
        <v>44962.0</v>
      </c>
      <c r="I5559" s="4">
        <f>IFERROR(__xludf.DUMMYFUNCTION("SPLIT(H5559,""/"")"),5.0)</f>
        <v>5</v>
      </c>
      <c r="J5559" s="4">
        <f>IFERROR(__xludf.DUMMYFUNCTION("""COMPUTED_VALUE"""),2.0)</f>
        <v>2</v>
      </c>
      <c r="K5559" s="4">
        <f>IFERROR(__xludf.DUMMYFUNCTION("""COMPUTED_VALUE"""),2023.0)</f>
        <v>2023</v>
      </c>
    </row>
    <row r="5560">
      <c r="A5560" s="1" t="s">
        <v>1330</v>
      </c>
      <c r="B5560" s="4" t="s">
        <v>44</v>
      </c>
      <c r="C5560" s="4" t="s">
        <v>24</v>
      </c>
      <c r="D5560" s="4" t="s">
        <v>30</v>
      </c>
      <c r="E5560" s="4">
        <v>3.0</v>
      </c>
      <c r="F5560" s="4">
        <v>4.0</v>
      </c>
      <c r="G5560" s="4">
        <v>12.0</v>
      </c>
      <c r="H5560" s="5">
        <v>44963.0</v>
      </c>
      <c r="I5560" s="4">
        <f>IFERROR(__xludf.DUMMYFUNCTION("SPLIT(H5560,""/"")"),6.0)</f>
        <v>6</v>
      </c>
      <c r="J5560" s="4">
        <f>IFERROR(__xludf.DUMMYFUNCTION("""COMPUTED_VALUE"""),2.0)</f>
        <v>2</v>
      </c>
      <c r="K5560" s="4">
        <f>IFERROR(__xludf.DUMMYFUNCTION("""COMPUTED_VALUE"""),2023.0)</f>
        <v>2023</v>
      </c>
    </row>
    <row r="5561">
      <c r="A5561" s="1" t="s">
        <v>3281</v>
      </c>
      <c r="B5561" s="4" t="s">
        <v>44</v>
      </c>
      <c r="C5561" s="4" t="s">
        <v>29</v>
      </c>
      <c r="D5561" s="4" t="s">
        <v>23</v>
      </c>
      <c r="E5561" s="4">
        <v>3.0</v>
      </c>
      <c r="F5561" s="4">
        <v>4.0</v>
      </c>
      <c r="G5561" s="4">
        <v>12.0</v>
      </c>
      <c r="H5561" s="5">
        <v>44964.0</v>
      </c>
      <c r="I5561" s="4">
        <f>IFERROR(__xludf.DUMMYFUNCTION("SPLIT(H5561,""/"")"),7.0)</f>
        <v>7</v>
      </c>
      <c r="J5561" s="4">
        <f>IFERROR(__xludf.DUMMYFUNCTION("""COMPUTED_VALUE"""),2.0)</f>
        <v>2</v>
      </c>
      <c r="K5561" s="4">
        <f>IFERROR(__xludf.DUMMYFUNCTION("""COMPUTED_VALUE"""),2023.0)</f>
        <v>2023</v>
      </c>
    </row>
    <row r="5562">
      <c r="A5562" s="1" t="s">
        <v>9663</v>
      </c>
      <c r="B5562" s="4" t="s">
        <v>44</v>
      </c>
      <c r="C5562" s="4" t="s">
        <v>24</v>
      </c>
      <c r="D5562" s="4" t="s">
        <v>30</v>
      </c>
      <c r="E5562" s="4">
        <v>4.0</v>
      </c>
      <c r="F5562" s="4">
        <v>4.0</v>
      </c>
      <c r="G5562" s="4">
        <v>16.0</v>
      </c>
      <c r="H5562" s="5">
        <v>44965.0</v>
      </c>
      <c r="I5562" s="4">
        <f>IFERROR(__xludf.DUMMYFUNCTION("SPLIT(H5562,""/"")"),8.0)</f>
        <v>8</v>
      </c>
      <c r="J5562" s="4">
        <f>IFERROR(__xludf.DUMMYFUNCTION("""COMPUTED_VALUE"""),2.0)</f>
        <v>2</v>
      </c>
      <c r="K5562" s="4">
        <f>IFERROR(__xludf.DUMMYFUNCTION("""COMPUTED_VALUE"""),2023.0)</f>
        <v>2023</v>
      </c>
    </row>
    <row r="5563">
      <c r="A5563" s="1" t="s">
        <v>5265</v>
      </c>
      <c r="B5563" s="4" t="s">
        <v>44</v>
      </c>
      <c r="C5563" s="4" t="s">
        <v>29</v>
      </c>
      <c r="D5563" s="4" t="s">
        <v>23</v>
      </c>
      <c r="E5563" s="4">
        <v>5.0</v>
      </c>
      <c r="F5563" s="4">
        <v>4.0</v>
      </c>
      <c r="G5563" s="4">
        <v>20.0</v>
      </c>
      <c r="H5563" s="5">
        <v>44967.0</v>
      </c>
      <c r="I5563" s="4">
        <f>IFERROR(__xludf.DUMMYFUNCTION("SPLIT(H5563,""/"")"),10.0)</f>
        <v>10</v>
      </c>
      <c r="J5563" s="4">
        <f>IFERROR(__xludf.DUMMYFUNCTION("""COMPUTED_VALUE"""),2.0)</f>
        <v>2</v>
      </c>
      <c r="K5563" s="4">
        <f>IFERROR(__xludf.DUMMYFUNCTION("""COMPUTED_VALUE"""),2023.0)</f>
        <v>2023</v>
      </c>
    </row>
    <row r="5564">
      <c r="A5564" s="1" t="s">
        <v>3458</v>
      </c>
      <c r="B5564" s="4" t="s">
        <v>44</v>
      </c>
      <c r="C5564" s="4" t="s">
        <v>29</v>
      </c>
      <c r="D5564" s="4" t="s">
        <v>30</v>
      </c>
      <c r="E5564" s="4">
        <v>5.0</v>
      </c>
      <c r="F5564" s="4">
        <v>4.0</v>
      </c>
      <c r="G5564" s="4">
        <v>20.0</v>
      </c>
      <c r="H5564" s="5">
        <v>44967.0</v>
      </c>
      <c r="I5564" s="4">
        <f>IFERROR(__xludf.DUMMYFUNCTION("SPLIT(H5564,""/"")"),10.0)</f>
        <v>10</v>
      </c>
      <c r="J5564" s="4">
        <f>IFERROR(__xludf.DUMMYFUNCTION("""COMPUTED_VALUE"""),2.0)</f>
        <v>2</v>
      </c>
      <c r="K5564" s="4">
        <f>IFERROR(__xludf.DUMMYFUNCTION("""COMPUTED_VALUE"""),2023.0)</f>
        <v>2023</v>
      </c>
    </row>
    <row r="5565">
      <c r="A5565" s="1" t="s">
        <v>1007</v>
      </c>
      <c r="B5565" s="4" t="s">
        <v>44</v>
      </c>
      <c r="C5565" s="4" t="s">
        <v>29</v>
      </c>
      <c r="D5565" s="4" t="s">
        <v>23</v>
      </c>
      <c r="E5565" s="4">
        <v>1.0</v>
      </c>
      <c r="F5565" s="4">
        <v>4.0</v>
      </c>
      <c r="G5565" s="4">
        <v>4.0</v>
      </c>
      <c r="H5565" s="5">
        <v>44967.0</v>
      </c>
      <c r="I5565" s="4">
        <f>IFERROR(__xludf.DUMMYFUNCTION("SPLIT(H5565,""/"")"),10.0)</f>
        <v>10</v>
      </c>
      <c r="J5565" s="4">
        <f>IFERROR(__xludf.DUMMYFUNCTION("""COMPUTED_VALUE"""),2.0)</f>
        <v>2</v>
      </c>
      <c r="K5565" s="4">
        <f>IFERROR(__xludf.DUMMYFUNCTION("""COMPUTED_VALUE"""),2023.0)</f>
        <v>2023</v>
      </c>
    </row>
    <row r="5566">
      <c r="A5566" s="1" t="s">
        <v>3173</v>
      </c>
      <c r="B5566" s="4" t="s">
        <v>44</v>
      </c>
      <c r="C5566" s="4" t="s">
        <v>24</v>
      </c>
      <c r="D5566" s="4" t="s">
        <v>28</v>
      </c>
      <c r="E5566" s="4">
        <v>2.0</v>
      </c>
      <c r="F5566" s="4">
        <v>4.0</v>
      </c>
      <c r="G5566" s="4">
        <v>8.0</v>
      </c>
      <c r="H5566" s="5">
        <v>44967.0</v>
      </c>
      <c r="I5566" s="4">
        <f>IFERROR(__xludf.DUMMYFUNCTION("SPLIT(H5566,""/"")"),10.0)</f>
        <v>10</v>
      </c>
      <c r="J5566" s="4">
        <f>IFERROR(__xludf.DUMMYFUNCTION("""COMPUTED_VALUE"""),2.0)</f>
        <v>2</v>
      </c>
      <c r="K5566" s="4">
        <f>IFERROR(__xludf.DUMMYFUNCTION("""COMPUTED_VALUE"""),2023.0)</f>
        <v>2023</v>
      </c>
    </row>
    <row r="5567">
      <c r="A5567" s="1" t="s">
        <v>8701</v>
      </c>
      <c r="B5567" s="4" t="s">
        <v>44</v>
      </c>
      <c r="C5567" s="4" t="s">
        <v>30</v>
      </c>
      <c r="D5567" s="4" t="s">
        <v>39</v>
      </c>
      <c r="E5567" s="4">
        <v>3.0</v>
      </c>
      <c r="F5567" s="4">
        <v>4.0</v>
      </c>
      <c r="G5567" s="4">
        <v>12.0</v>
      </c>
      <c r="H5567" s="5">
        <v>44967.0</v>
      </c>
      <c r="I5567" s="4">
        <f>IFERROR(__xludf.DUMMYFUNCTION("SPLIT(H5567,""/"")"),10.0)</f>
        <v>10</v>
      </c>
      <c r="J5567" s="4">
        <f>IFERROR(__xludf.DUMMYFUNCTION("""COMPUTED_VALUE"""),2.0)</f>
        <v>2</v>
      </c>
      <c r="K5567" s="4">
        <f>IFERROR(__xludf.DUMMYFUNCTION("""COMPUTED_VALUE"""),2023.0)</f>
        <v>2023</v>
      </c>
    </row>
    <row r="5568">
      <c r="A5568" s="1" t="s">
        <v>5741</v>
      </c>
      <c r="B5568" s="4" t="s">
        <v>44</v>
      </c>
      <c r="C5568" s="4" t="s">
        <v>30</v>
      </c>
      <c r="D5568" s="4" t="s">
        <v>28</v>
      </c>
      <c r="E5568" s="4">
        <v>3.0</v>
      </c>
      <c r="F5568" s="4">
        <v>4.0</v>
      </c>
      <c r="G5568" s="4">
        <v>12.0</v>
      </c>
      <c r="H5568" s="5">
        <v>44968.0</v>
      </c>
      <c r="I5568" s="4">
        <f>IFERROR(__xludf.DUMMYFUNCTION("SPLIT(H5568,""/"")"),11.0)</f>
        <v>11</v>
      </c>
      <c r="J5568" s="4">
        <f>IFERROR(__xludf.DUMMYFUNCTION("""COMPUTED_VALUE"""),2.0)</f>
        <v>2</v>
      </c>
      <c r="K5568" s="4">
        <f>IFERROR(__xludf.DUMMYFUNCTION("""COMPUTED_VALUE"""),2023.0)</f>
        <v>2023</v>
      </c>
    </row>
    <row r="5569">
      <c r="A5569" s="1" t="s">
        <v>5562</v>
      </c>
      <c r="B5569" s="4" t="s">
        <v>44</v>
      </c>
      <c r="C5569" s="4" t="s">
        <v>30</v>
      </c>
      <c r="D5569" s="4" t="s">
        <v>23</v>
      </c>
      <c r="E5569" s="4">
        <v>2.0</v>
      </c>
      <c r="F5569" s="4">
        <v>4.0</v>
      </c>
      <c r="G5569" s="4">
        <v>8.0</v>
      </c>
      <c r="H5569" s="5">
        <v>44968.0</v>
      </c>
      <c r="I5569" s="4">
        <f>IFERROR(__xludf.DUMMYFUNCTION("SPLIT(H5569,""/"")"),11.0)</f>
        <v>11</v>
      </c>
      <c r="J5569" s="4">
        <f>IFERROR(__xludf.DUMMYFUNCTION("""COMPUTED_VALUE"""),2.0)</f>
        <v>2</v>
      </c>
      <c r="K5569" s="4">
        <f>IFERROR(__xludf.DUMMYFUNCTION("""COMPUTED_VALUE"""),2023.0)</f>
        <v>2023</v>
      </c>
    </row>
    <row r="5570">
      <c r="A5570" s="1" t="s">
        <v>1196</v>
      </c>
      <c r="B5570" s="4" t="s">
        <v>44</v>
      </c>
      <c r="C5570" s="4" t="s">
        <v>30</v>
      </c>
      <c r="D5570" s="4" t="s">
        <v>28</v>
      </c>
      <c r="E5570" s="4">
        <v>5.0</v>
      </c>
      <c r="F5570" s="4">
        <v>4.0</v>
      </c>
      <c r="G5570" s="4">
        <v>20.0</v>
      </c>
      <c r="H5570" s="5">
        <v>44968.0</v>
      </c>
      <c r="I5570" s="4">
        <f>IFERROR(__xludf.DUMMYFUNCTION("SPLIT(H5570,""/"")"),11.0)</f>
        <v>11</v>
      </c>
      <c r="J5570" s="4">
        <f>IFERROR(__xludf.DUMMYFUNCTION("""COMPUTED_VALUE"""),2.0)</f>
        <v>2</v>
      </c>
      <c r="K5570" s="4">
        <f>IFERROR(__xludf.DUMMYFUNCTION("""COMPUTED_VALUE"""),2023.0)</f>
        <v>2023</v>
      </c>
    </row>
    <row r="5571">
      <c r="A5571" s="1" t="s">
        <v>8781</v>
      </c>
      <c r="B5571" s="4" t="s">
        <v>44</v>
      </c>
      <c r="C5571" s="4" t="s">
        <v>24</v>
      </c>
      <c r="D5571" s="4" t="s">
        <v>30</v>
      </c>
      <c r="E5571" s="4">
        <v>2.0</v>
      </c>
      <c r="F5571" s="4">
        <v>4.0</v>
      </c>
      <c r="G5571" s="4">
        <v>8.0</v>
      </c>
      <c r="H5571" s="5">
        <v>44968.0</v>
      </c>
      <c r="I5571" s="4">
        <f>IFERROR(__xludf.DUMMYFUNCTION("SPLIT(H5571,""/"")"),11.0)</f>
        <v>11</v>
      </c>
      <c r="J5571" s="4">
        <f>IFERROR(__xludf.DUMMYFUNCTION("""COMPUTED_VALUE"""),2.0)</f>
        <v>2</v>
      </c>
      <c r="K5571" s="4">
        <f>IFERROR(__xludf.DUMMYFUNCTION("""COMPUTED_VALUE"""),2023.0)</f>
        <v>2023</v>
      </c>
    </row>
    <row r="5572">
      <c r="A5572" s="1" t="s">
        <v>7484</v>
      </c>
      <c r="B5572" s="4" t="s">
        <v>44</v>
      </c>
      <c r="C5572" s="4" t="s">
        <v>24</v>
      </c>
      <c r="D5572" s="4" t="s">
        <v>23</v>
      </c>
      <c r="E5572" s="4">
        <v>5.0</v>
      </c>
      <c r="F5572" s="4">
        <v>4.0</v>
      </c>
      <c r="G5572" s="4">
        <v>20.0</v>
      </c>
      <c r="H5572" s="5">
        <v>44968.0</v>
      </c>
      <c r="I5572" s="4">
        <f>IFERROR(__xludf.DUMMYFUNCTION("SPLIT(H5572,""/"")"),11.0)</f>
        <v>11</v>
      </c>
      <c r="J5572" s="4">
        <f>IFERROR(__xludf.DUMMYFUNCTION("""COMPUTED_VALUE"""),2.0)</f>
        <v>2</v>
      </c>
      <c r="K5572" s="4">
        <f>IFERROR(__xludf.DUMMYFUNCTION("""COMPUTED_VALUE"""),2023.0)</f>
        <v>2023</v>
      </c>
    </row>
    <row r="5573">
      <c r="A5573" s="1" t="s">
        <v>5632</v>
      </c>
      <c r="B5573" s="4" t="s">
        <v>44</v>
      </c>
      <c r="C5573" s="4" t="s">
        <v>29</v>
      </c>
      <c r="D5573" s="4" t="s">
        <v>23</v>
      </c>
      <c r="E5573" s="4">
        <v>1.0</v>
      </c>
      <c r="F5573" s="4">
        <v>4.0</v>
      </c>
      <c r="G5573" s="4">
        <v>4.0</v>
      </c>
      <c r="H5573" s="5">
        <v>44969.0</v>
      </c>
      <c r="I5573" s="4">
        <f>IFERROR(__xludf.DUMMYFUNCTION("SPLIT(H5573,""/"")"),12.0)</f>
        <v>12</v>
      </c>
      <c r="J5573" s="4">
        <f>IFERROR(__xludf.DUMMYFUNCTION("""COMPUTED_VALUE"""),2.0)</f>
        <v>2</v>
      </c>
      <c r="K5573" s="4">
        <f>IFERROR(__xludf.DUMMYFUNCTION("""COMPUTED_VALUE"""),2023.0)</f>
        <v>2023</v>
      </c>
    </row>
    <row r="5574">
      <c r="A5574" s="1" t="s">
        <v>2694</v>
      </c>
      <c r="B5574" s="4" t="s">
        <v>44</v>
      </c>
      <c r="C5574" s="4" t="s">
        <v>29</v>
      </c>
      <c r="D5574" s="4" t="s">
        <v>39</v>
      </c>
      <c r="E5574" s="4">
        <v>5.0</v>
      </c>
      <c r="F5574" s="4">
        <v>4.0</v>
      </c>
      <c r="G5574" s="4">
        <v>20.0</v>
      </c>
      <c r="H5574" s="5">
        <v>44969.0</v>
      </c>
      <c r="I5574" s="4">
        <f>IFERROR(__xludf.DUMMYFUNCTION("SPLIT(H5574,""/"")"),12.0)</f>
        <v>12</v>
      </c>
      <c r="J5574" s="4">
        <f>IFERROR(__xludf.DUMMYFUNCTION("""COMPUTED_VALUE"""),2.0)</f>
        <v>2</v>
      </c>
      <c r="K5574" s="4">
        <f>IFERROR(__xludf.DUMMYFUNCTION("""COMPUTED_VALUE"""),2023.0)</f>
        <v>2023</v>
      </c>
    </row>
    <row r="5575">
      <c r="A5575" s="1" t="s">
        <v>452</v>
      </c>
      <c r="B5575" s="4" t="s">
        <v>44</v>
      </c>
      <c r="C5575" s="4" t="s">
        <v>24</v>
      </c>
      <c r="D5575" s="4" t="s">
        <v>28</v>
      </c>
      <c r="E5575" s="4">
        <v>4.0</v>
      </c>
      <c r="F5575" s="4">
        <v>4.0</v>
      </c>
      <c r="G5575" s="4">
        <v>16.0</v>
      </c>
      <c r="H5575" s="5">
        <v>44969.0</v>
      </c>
      <c r="I5575" s="4">
        <f>IFERROR(__xludf.DUMMYFUNCTION("SPLIT(H5575,""/"")"),12.0)</f>
        <v>12</v>
      </c>
      <c r="J5575" s="4">
        <f>IFERROR(__xludf.DUMMYFUNCTION("""COMPUTED_VALUE"""),2.0)</f>
        <v>2</v>
      </c>
      <c r="K5575" s="4">
        <f>IFERROR(__xludf.DUMMYFUNCTION("""COMPUTED_VALUE"""),2023.0)</f>
        <v>2023</v>
      </c>
    </row>
    <row r="5576">
      <c r="A5576" s="1" t="s">
        <v>4214</v>
      </c>
      <c r="B5576" s="4" t="s">
        <v>44</v>
      </c>
      <c r="C5576" s="4" t="s">
        <v>29</v>
      </c>
      <c r="D5576" s="4" t="s">
        <v>39</v>
      </c>
      <c r="E5576" s="4">
        <v>5.0</v>
      </c>
      <c r="F5576" s="4">
        <v>4.0</v>
      </c>
      <c r="G5576" s="4">
        <v>20.0</v>
      </c>
      <c r="H5576" s="5">
        <v>44969.0</v>
      </c>
      <c r="I5576" s="4">
        <f>IFERROR(__xludf.DUMMYFUNCTION("SPLIT(H5576,""/"")"),12.0)</f>
        <v>12</v>
      </c>
      <c r="J5576" s="4">
        <f>IFERROR(__xludf.DUMMYFUNCTION("""COMPUTED_VALUE"""),2.0)</f>
        <v>2</v>
      </c>
      <c r="K5576" s="4">
        <f>IFERROR(__xludf.DUMMYFUNCTION("""COMPUTED_VALUE"""),2023.0)</f>
        <v>2023</v>
      </c>
    </row>
    <row r="5577">
      <c r="A5577" s="1" t="s">
        <v>2492</v>
      </c>
      <c r="B5577" s="4" t="s">
        <v>44</v>
      </c>
      <c r="C5577" s="4" t="s">
        <v>30</v>
      </c>
      <c r="D5577" s="4" t="s">
        <v>28</v>
      </c>
      <c r="E5577" s="4">
        <v>2.0</v>
      </c>
      <c r="F5577" s="4">
        <v>4.0</v>
      </c>
      <c r="G5577" s="4">
        <v>8.0</v>
      </c>
      <c r="H5577" s="5">
        <v>44969.0</v>
      </c>
      <c r="I5577" s="4">
        <f>IFERROR(__xludf.DUMMYFUNCTION("SPLIT(H5577,""/"")"),12.0)</f>
        <v>12</v>
      </c>
      <c r="J5577" s="4">
        <f>IFERROR(__xludf.DUMMYFUNCTION("""COMPUTED_VALUE"""),2.0)</f>
        <v>2</v>
      </c>
      <c r="K5577" s="4">
        <f>IFERROR(__xludf.DUMMYFUNCTION("""COMPUTED_VALUE"""),2023.0)</f>
        <v>2023</v>
      </c>
    </row>
    <row r="5578">
      <c r="A5578" s="1" t="s">
        <v>9548</v>
      </c>
      <c r="B5578" s="4" t="s">
        <v>44</v>
      </c>
      <c r="C5578" s="4" t="s">
        <v>29</v>
      </c>
      <c r="D5578" s="4" t="s">
        <v>30</v>
      </c>
      <c r="E5578" s="4">
        <v>3.0</v>
      </c>
      <c r="F5578" s="4">
        <v>4.0</v>
      </c>
      <c r="G5578" s="4">
        <v>12.0</v>
      </c>
      <c r="H5578" s="5">
        <v>44970.0</v>
      </c>
      <c r="I5578" s="4">
        <f>IFERROR(__xludf.DUMMYFUNCTION("SPLIT(H5578,""/"")"),13.0)</f>
        <v>13</v>
      </c>
      <c r="J5578" s="4">
        <f>IFERROR(__xludf.DUMMYFUNCTION("""COMPUTED_VALUE"""),2.0)</f>
        <v>2</v>
      </c>
      <c r="K5578" s="4">
        <f>IFERROR(__xludf.DUMMYFUNCTION("""COMPUTED_VALUE"""),2023.0)</f>
        <v>2023</v>
      </c>
    </row>
    <row r="5579">
      <c r="A5579" s="1" t="s">
        <v>3985</v>
      </c>
      <c r="B5579" s="4" t="s">
        <v>44</v>
      </c>
      <c r="C5579" s="4" t="s">
        <v>24</v>
      </c>
      <c r="D5579" s="4" t="s">
        <v>30</v>
      </c>
      <c r="E5579" s="4">
        <v>4.0</v>
      </c>
      <c r="F5579" s="4">
        <v>4.0</v>
      </c>
      <c r="G5579" s="4">
        <v>16.0</v>
      </c>
      <c r="H5579" s="5">
        <v>44970.0</v>
      </c>
      <c r="I5579" s="4">
        <f>IFERROR(__xludf.DUMMYFUNCTION("SPLIT(H5579,""/"")"),13.0)</f>
        <v>13</v>
      </c>
      <c r="J5579" s="4">
        <f>IFERROR(__xludf.DUMMYFUNCTION("""COMPUTED_VALUE"""),2.0)</f>
        <v>2</v>
      </c>
      <c r="K5579" s="4">
        <f>IFERROR(__xludf.DUMMYFUNCTION("""COMPUTED_VALUE"""),2023.0)</f>
        <v>2023</v>
      </c>
    </row>
    <row r="5580">
      <c r="A5580" s="1" t="s">
        <v>6422</v>
      </c>
      <c r="B5580" s="4" t="s">
        <v>44</v>
      </c>
      <c r="C5580" s="4" t="s">
        <v>29</v>
      </c>
      <c r="D5580" s="4" t="s">
        <v>39</v>
      </c>
      <c r="E5580" s="4">
        <v>5.0</v>
      </c>
      <c r="F5580" s="4">
        <v>4.0</v>
      </c>
      <c r="G5580" s="4">
        <v>20.0</v>
      </c>
      <c r="H5580" s="5">
        <v>44970.0</v>
      </c>
      <c r="I5580" s="4">
        <f>IFERROR(__xludf.DUMMYFUNCTION("SPLIT(H5580,""/"")"),13.0)</f>
        <v>13</v>
      </c>
      <c r="J5580" s="4">
        <f>IFERROR(__xludf.DUMMYFUNCTION("""COMPUTED_VALUE"""),2.0)</f>
        <v>2</v>
      </c>
      <c r="K5580" s="4">
        <f>IFERROR(__xludf.DUMMYFUNCTION("""COMPUTED_VALUE"""),2023.0)</f>
        <v>2023</v>
      </c>
    </row>
    <row r="5581">
      <c r="A5581" s="1" t="s">
        <v>9045</v>
      </c>
      <c r="B5581" s="4" t="s">
        <v>44</v>
      </c>
      <c r="C5581" s="4" t="s">
        <v>29</v>
      </c>
      <c r="D5581" s="4" t="s">
        <v>28</v>
      </c>
      <c r="E5581" s="4">
        <v>3.0</v>
      </c>
      <c r="F5581" s="4">
        <v>4.0</v>
      </c>
      <c r="G5581" s="4">
        <v>12.0</v>
      </c>
      <c r="H5581" s="5">
        <v>44970.0</v>
      </c>
      <c r="I5581" s="4">
        <f>IFERROR(__xludf.DUMMYFUNCTION("SPLIT(H5581,""/"")"),13.0)</f>
        <v>13</v>
      </c>
      <c r="J5581" s="4">
        <f>IFERROR(__xludf.DUMMYFUNCTION("""COMPUTED_VALUE"""),2.0)</f>
        <v>2</v>
      </c>
      <c r="K5581" s="4">
        <f>IFERROR(__xludf.DUMMYFUNCTION("""COMPUTED_VALUE"""),2023.0)</f>
        <v>2023</v>
      </c>
    </row>
    <row r="5582">
      <c r="A5582" s="1" t="s">
        <v>2435</v>
      </c>
      <c r="B5582" s="4" t="s">
        <v>44</v>
      </c>
      <c r="C5582" s="4" t="s">
        <v>24</v>
      </c>
      <c r="D5582" s="4" t="s">
        <v>28</v>
      </c>
      <c r="E5582" s="4">
        <v>4.0</v>
      </c>
      <c r="F5582" s="4">
        <v>4.0</v>
      </c>
      <c r="G5582" s="4">
        <v>16.0</v>
      </c>
      <c r="H5582" s="5">
        <v>44972.0</v>
      </c>
      <c r="I5582" s="4">
        <f>IFERROR(__xludf.DUMMYFUNCTION("SPLIT(H5582,""/"")"),15.0)</f>
        <v>15</v>
      </c>
      <c r="J5582" s="4">
        <f>IFERROR(__xludf.DUMMYFUNCTION("""COMPUTED_VALUE"""),2.0)</f>
        <v>2</v>
      </c>
      <c r="K5582" s="4">
        <f>IFERROR(__xludf.DUMMYFUNCTION("""COMPUTED_VALUE"""),2023.0)</f>
        <v>2023</v>
      </c>
    </row>
    <row r="5583">
      <c r="A5583" s="1" t="s">
        <v>8756</v>
      </c>
      <c r="B5583" s="4" t="s">
        <v>44</v>
      </c>
      <c r="C5583" s="4" t="s">
        <v>30</v>
      </c>
      <c r="D5583" s="4" t="s">
        <v>30</v>
      </c>
      <c r="E5583" s="4">
        <v>5.0</v>
      </c>
      <c r="F5583" s="4">
        <v>4.0</v>
      </c>
      <c r="G5583" s="4">
        <v>20.0</v>
      </c>
      <c r="H5583" s="5">
        <v>44972.0</v>
      </c>
      <c r="I5583" s="4">
        <f>IFERROR(__xludf.DUMMYFUNCTION("SPLIT(H5583,""/"")"),15.0)</f>
        <v>15</v>
      </c>
      <c r="J5583" s="4">
        <f>IFERROR(__xludf.DUMMYFUNCTION("""COMPUTED_VALUE"""),2.0)</f>
        <v>2</v>
      </c>
      <c r="K5583" s="4">
        <f>IFERROR(__xludf.DUMMYFUNCTION("""COMPUTED_VALUE"""),2023.0)</f>
        <v>2023</v>
      </c>
    </row>
    <row r="5584">
      <c r="A5584" s="1" t="s">
        <v>5833</v>
      </c>
      <c r="B5584" s="4" t="s">
        <v>44</v>
      </c>
      <c r="C5584" s="4" t="s">
        <v>30</v>
      </c>
      <c r="D5584" s="4" t="s">
        <v>30</v>
      </c>
      <c r="E5584" s="4">
        <v>2.0</v>
      </c>
      <c r="F5584" s="4">
        <v>4.0</v>
      </c>
      <c r="G5584" s="4">
        <v>8.0</v>
      </c>
      <c r="H5584" s="5">
        <v>44973.0</v>
      </c>
      <c r="I5584" s="4">
        <f>IFERROR(__xludf.DUMMYFUNCTION("SPLIT(H5584,""/"")"),16.0)</f>
        <v>16</v>
      </c>
      <c r="J5584" s="4">
        <f>IFERROR(__xludf.DUMMYFUNCTION("""COMPUTED_VALUE"""),2.0)</f>
        <v>2</v>
      </c>
      <c r="K5584" s="4">
        <f>IFERROR(__xludf.DUMMYFUNCTION("""COMPUTED_VALUE"""),2023.0)</f>
        <v>2023</v>
      </c>
    </row>
    <row r="5585">
      <c r="A5585" s="1" t="s">
        <v>7619</v>
      </c>
      <c r="B5585" s="4" t="s">
        <v>44</v>
      </c>
      <c r="C5585" s="4" t="s">
        <v>24</v>
      </c>
      <c r="D5585" s="4" t="s">
        <v>30</v>
      </c>
      <c r="E5585" s="4">
        <v>5.0</v>
      </c>
      <c r="F5585" s="4">
        <v>4.0</v>
      </c>
      <c r="G5585" s="4">
        <v>20.0</v>
      </c>
      <c r="H5585" s="5">
        <v>44973.0</v>
      </c>
      <c r="I5585" s="4">
        <f>IFERROR(__xludf.DUMMYFUNCTION("SPLIT(H5585,""/"")"),16.0)</f>
        <v>16</v>
      </c>
      <c r="J5585" s="4">
        <f>IFERROR(__xludf.DUMMYFUNCTION("""COMPUTED_VALUE"""),2.0)</f>
        <v>2</v>
      </c>
      <c r="K5585" s="4">
        <f>IFERROR(__xludf.DUMMYFUNCTION("""COMPUTED_VALUE"""),2023.0)</f>
        <v>2023</v>
      </c>
    </row>
    <row r="5586">
      <c r="A5586" s="1" t="s">
        <v>6857</v>
      </c>
      <c r="B5586" s="4" t="s">
        <v>44</v>
      </c>
      <c r="C5586" s="4" t="s">
        <v>24</v>
      </c>
      <c r="D5586" s="4" t="s">
        <v>30</v>
      </c>
      <c r="E5586" s="4">
        <v>5.0</v>
      </c>
      <c r="F5586" s="4">
        <v>4.0</v>
      </c>
      <c r="G5586" s="4">
        <v>20.0</v>
      </c>
      <c r="H5586" s="5">
        <v>44973.0</v>
      </c>
      <c r="I5586" s="4">
        <f>IFERROR(__xludf.DUMMYFUNCTION("SPLIT(H5586,""/"")"),16.0)</f>
        <v>16</v>
      </c>
      <c r="J5586" s="4">
        <f>IFERROR(__xludf.DUMMYFUNCTION("""COMPUTED_VALUE"""),2.0)</f>
        <v>2</v>
      </c>
      <c r="K5586" s="4">
        <f>IFERROR(__xludf.DUMMYFUNCTION("""COMPUTED_VALUE"""),2023.0)</f>
        <v>2023</v>
      </c>
    </row>
    <row r="5587">
      <c r="A5587" s="1" t="s">
        <v>9353</v>
      </c>
      <c r="B5587" s="4" t="s">
        <v>44</v>
      </c>
      <c r="C5587" s="4" t="s">
        <v>30</v>
      </c>
      <c r="D5587" s="4" t="s">
        <v>28</v>
      </c>
      <c r="E5587" s="4">
        <v>4.0</v>
      </c>
      <c r="F5587" s="4">
        <v>4.0</v>
      </c>
      <c r="G5587" s="4">
        <v>16.0</v>
      </c>
      <c r="H5587" s="5">
        <v>44973.0</v>
      </c>
      <c r="I5587" s="4">
        <f>IFERROR(__xludf.DUMMYFUNCTION("SPLIT(H5587,""/"")"),16.0)</f>
        <v>16</v>
      </c>
      <c r="J5587" s="4">
        <f>IFERROR(__xludf.DUMMYFUNCTION("""COMPUTED_VALUE"""),2.0)</f>
        <v>2</v>
      </c>
      <c r="K5587" s="4">
        <f>IFERROR(__xludf.DUMMYFUNCTION("""COMPUTED_VALUE"""),2023.0)</f>
        <v>2023</v>
      </c>
    </row>
    <row r="5588">
      <c r="A5588" s="1" t="s">
        <v>6588</v>
      </c>
      <c r="B5588" s="4" t="s">
        <v>44</v>
      </c>
      <c r="C5588" s="4" t="s">
        <v>29</v>
      </c>
      <c r="D5588" s="4" t="s">
        <v>30</v>
      </c>
      <c r="E5588" s="4">
        <v>5.0</v>
      </c>
      <c r="F5588" s="4">
        <v>4.0</v>
      </c>
      <c r="G5588" s="4">
        <v>20.0</v>
      </c>
      <c r="H5588" s="5">
        <v>44974.0</v>
      </c>
      <c r="I5588" s="4">
        <f>IFERROR(__xludf.DUMMYFUNCTION("SPLIT(H5588,""/"")"),17.0)</f>
        <v>17</v>
      </c>
      <c r="J5588" s="4">
        <f>IFERROR(__xludf.DUMMYFUNCTION("""COMPUTED_VALUE"""),2.0)</f>
        <v>2</v>
      </c>
      <c r="K5588" s="4">
        <f>IFERROR(__xludf.DUMMYFUNCTION("""COMPUTED_VALUE"""),2023.0)</f>
        <v>2023</v>
      </c>
    </row>
    <row r="5589">
      <c r="A5589" s="1" t="s">
        <v>1574</v>
      </c>
      <c r="B5589" s="4" t="s">
        <v>44</v>
      </c>
      <c r="C5589" s="4" t="s">
        <v>29</v>
      </c>
      <c r="D5589" s="4" t="s">
        <v>28</v>
      </c>
      <c r="E5589" s="4">
        <v>2.0</v>
      </c>
      <c r="F5589" s="4">
        <v>4.0</v>
      </c>
      <c r="G5589" s="4">
        <v>8.0</v>
      </c>
      <c r="H5589" s="5">
        <v>44974.0</v>
      </c>
      <c r="I5589" s="4">
        <f>IFERROR(__xludf.DUMMYFUNCTION("SPLIT(H5589,""/"")"),17.0)</f>
        <v>17</v>
      </c>
      <c r="J5589" s="4">
        <f>IFERROR(__xludf.DUMMYFUNCTION("""COMPUTED_VALUE"""),2.0)</f>
        <v>2</v>
      </c>
      <c r="K5589" s="4">
        <f>IFERROR(__xludf.DUMMYFUNCTION("""COMPUTED_VALUE"""),2023.0)</f>
        <v>2023</v>
      </c>
    </row>
    <row r="5590">
      <c r="A5590" s="1" t="s">
        <v>6817</v>
      </c>
      <c r="B5590" s="4" t="s">
        <v>44</v>
      </c>
      <c r="C5590" s="4" t="s">
        <v>30</v>
      </c>
      <c r="D5590" s="4" t="s">
        <v>30</v>
      </c>
      <c r="E5590" s="4">
        <v>3.0</v>
      </c>
      <c r="F5590" s="4">
        <v>4.0</v>
      </c>
      <c r="G5590" s="4">
        <v>12.0</v>
      </c>
      <c r="H5590" s="5">
        <v>44975.0</v>
      </c>
      <c r="I5590" s="4">
        <f>IFERROR(__xludf.DUMMYFUNCTION("SPLIT(H5590,""/"")"),18.0)</f>
        <v>18</v>
      </c>
      <c r="J5590" s="4">
        <f>IFERROR(__xludf.DUMMYFUNCTION("""COMPUTED_VALUE"""),2.0)</f>
        <v>2</v>
      </c>
      <c r="K5590" s="4">
        <f>IFERROR(__xludf.DUMMYFUNCTION("""COMPUTED_VALUE"""),2023.0)</f>
        <v>2023</v>
      </c>
    </row>
    <row r="5591">
      <c r="A5591" s="1" t="s">
        <v>7383</v>
      </c>
      <c r="B5591" s="4" t="s">
        <v>44</v>
      </c>
      <c r="C5591" s="4" t="s">
        <v>30</v>
      </c>
      <c r="D5591" s="4" t="s">
        <v>23</v>
      </c>
      <c r="E5591" s="4">
        <v>5.0</v>
      </c>
      <c r="F5591" s="4">
        <v>4.0</v>
      </c>
      <c r="G5591" s="4">
        <v>20.0</v>
      </c>
      <c r="H5591" s="5">
        <v>44975.0</v>
      </c>
      <c r="I5591" s="4">
        <f>IFERROR(__xludf.DUMMYFUNCTION("SPLIT(H5591,""/"")"),18.0)</f>
        <v>18</v>
      </c>
      <c r="J5591" s="4">
        <f>IFERROR(__xludf.DUMMYFUNCTION("""COMPUTED_VALUE"""),2.0)</f>
        <v>2</v>
      </c>
      <c r="K5591" s="4">
        <f>IFERROR(__xludf.DUMMYFUNCTION("""COMPUTED_VALUE"""),2023.0)</f>
        <v>2023</v>
      </c>
    </row>
    <row r="5592">
      <c r="A5592" s="1" t="s">
        <v>474</v>
      </c>
      <c r="B5592" s="4" t="s">
        <v>44</v>
      </c>
      <c r="C5592" s="4" t="s">
        <v>30</v>
      </c>
      <c r="D5592" s="4" t="s">
        <v>28</v>
      </c>
      <c r="E5592" s="4">
        <v>3.0</v>
      </c>
      <c r="F5592" s="4">
        <v>4.0</v>
      </c>
      <c r="G5592" s="4">
        <v>12.0</v>
      </c>
      <c r="H5592" s="5">
        <v>44975.0</v>
      </c>
      <c r="I5592" s="4">
        <f>IFERROR(__xludf.DUMMYFUNCTION("SPLIT(H5592,""/"")"),18.0)</f>
        <v>18</v>
      </c>
      <c r="J5592" s="4">
        <f>IFERROR(__xludf.DUMMYFUNCTION("""COMPUTED_VALUE"""),2.0)</f>
        <v>2</v>
      </c>
      <c r="K5592" s="4">
        <f>IFERROR(__xludf.DUMMYFUNCTION("""COMPUTED_VALUE"""),2023.0)</f>
        <v>2023</v>
      </c>
    </row>
    <row r="5593">
      <c r="A5593" s="1" t="s">
        <v>7342</v>
      </c>
      <c r="B5593" s="4" t="s">
        <v>44</v>
      </c>
      <c r="C5593" s="4" t="s">
        <v>24</v>
      </c>
      <c r="D5593" s="4" t="s">
        <v>39</v>
      </c>
      <c r="E5593" s="4">
        <v>1.0</v>
      </c>
      <c r="F5593" s="4">
        <v>4.0</v>
      </c>
      <c r="G5593" s="4">
        <v>4.0</v>
      </c>
      <c r="H5593" s="5">
        <v>44976.0</v>
      </c>
      <c r="I5593" s="4">
        <f>IFERROR(__xludf.DUMMYFUNCTION("SPLIT(H5593,""/"")"),19.0)</f>
        <v>19</v>
      </c>
      <c r="J5593" s="4">
        <f>IFERROR(__xludf.DUMMYFUNCTION("""COMPUTED_VALUE"""),2.0)</f>
        <v>2</v>
      </c>
      <c r="K5593" s="4">
        <f>IFERROR(__xludf.DUMMYFUNCTION("""COMPUTED_VALUE"""),2023.0)</f>
        <v>2023</v>
      </c>
    </row>
    <row r="5594">
      <c r="A5594" s="1" t="s">
        <v>8108</v>
      </c>
      <c r="B5594" s="4" t="s">
        <v>44</v>
      </c>
      <c r="C5594" s="4" t="s">
        <v>30</v>
      </c>
      <c r="D5594" s="4" t="s">
        <v>30</v>
      </c>
      <c r="E5594" s="4">
        <v>2.0</v>
      </c>
      <c r="F5594" s="4">
        <v>4.0</v>
      </c>
      <c r="G5594" s="4">
        <v>8.0</v>
      </c>
      <c r="H5594" s="5">
        <v>44976.0</v>
      </c>
      <c r="I5594" s="4">
        <f>IFERROR(__xludf.DUMMYFUNCTION("SPLIT(H5594,""/"")"),19.0)</f>
        <v>19</v>
      </c>
      <c r="J5594" s="4">
        <f>IFERROR(__xludf.DUMMYFUNCTION("""COMPUTED_VALUE"""),2.0)</f>
        <v>2</v>
      </c>
      <c r="K5594" s="4">
        <f>IFERROR(__xludf.DUMMYFUNCTION("""COMPUTED_VALUE"""),2023.0)</f>
        <v>2023</v>
      </c>
    </row>
    <row r="5595">
      <c r="A5595" s="1" t="s">
        <v>2688</v>
      </c>
      <c r="B5595" s="4" t="s">
        <v>44</v>
      </c>
      <c r="C5595" s="4" t="s">
        <v>29</v>
      </c>
      <c r="D5595" s="4" t="s">
        <v>28</v>
      </c>
      <c r="E5595" s="4">
        <v>4.0</v>
      </c>
      <c r="F5595" s="4">
        <v>4.0</v>
      </c>
      <c r="G5595" s="4">
        <v>16.0</v>
      </c>
      <c r="H5595" s="5">
        <v>44976.0</v>
      </c>
      <c r="I5595" s="4">
        <f>IFERROR(__xludf.DUMMYFUNCTION("SPLIT(H5595,""/"")"),19.0)</f>
        <v>19</v>
      </c>
      <c r="J5595" s="4">
        <f>IFERROR(__xludf.DUMMYFUNCTION("""COMPUTED_VALUE"""),2.0)</f>
        <v>2</v>
      </c>
      <c r="K5595" s="4">
        <f>IFERROR(__xludf.DUMMYFUNCTION("""COMPUTED_VALUE"""),2023.0)</f>
        <v>2023</v>
      </c>
    </row>
    <row r="5596">
      <c r="A5596" s="1" t="s">
        <v>467</v>
      </c>
      <c r="B5596" s="4" t="s">
        <v>44</v>
      </c>
      <c r="C5596" s="4" t="s">
        <v>29</v>
      </c>
      <c r="D5596" s="4" t="s">
        <v>28</v>
      </c>
      <c r="E5596" s="4">
        <v>4.0</v>
      </c>
      <c r="F5596" s="4">
        <v>4.0</v>
      </c>
      <c r="G5596" s="4">
        <v>16.0</v>
      </c>
      <c r="H5596" s="5">
        <v>44977.0</v>
      </c>
      <c r="I5596" s="4">
        <f>IFERROR(__xludf.DUMMYFUNCTION("SPLIT(H5596,""/"")"),20.0)</f>
        <v>20</v>
      </c>
      <c r="J5596" s="4">
        <f>IFERROR(__xludf.DUMMYFUNCTION("""COMPUTED_VALUE"""),2.0)</f>
        <v>2</v>
      </c>
      <c r="K5596" s="4">
        <f>IFERROR(__xludf.DUMMYFUNCTION("""COMPUTED_VALUE"""),2023.0)</f>
        <v>2023</v>
      </c>
    </row>
    <row r="5597">
      <c r="A5597" s="1" t="s">
        <v>4236</v>
      </c>
      <c r="B5597" s="4" t="s">
        <v>44</v>
      </c>
      <c r="C5597" s="4" t="s">
        <v>30</v>
      </c>
      <c r="D5597" s="4" t="s">
        <v>28</v>
      </c>
      <c r="E5597" s="4">
        <v>1.0</v>
      </c>
      <c r="F5597" s="4">
        <v>4.0</v>
      </c>
      <c r="G5597" s="4">
        <v>4.0</v>
      </c>
      <c r="H5597" s="5">
        <v>44977.0</v>
      </c>
      <c r="I5597" s="4">
        <f>IFERROR(__xludf.DUMMYFUNCTION("SPLIT(H5597,""/"")"),20.0)</f>
        <v>20</v>
      </c>
      <c r="J5597" s="4">
        <f>IFERROR(__xludf.DUMMYFUNCTION("""COMPUTED_VALUE"""),2.0)</f>
        <v>2</v>
      </c>
      <c r="K5597" s="4">
        <f>IFERROR(__xludf.DUMMYFUNCTION("""COMPUTED_VALUE"""),2023.0)</f>
        <v>2023</v>
      </c>
    </row>
    <row r="5598">
      <c r="A5598" s="1" t="s">
        <v>3884</v>
      </c>
      <c r="B5598" s="4" t="s">
        <v>44</v>
      </c>
      <c r="C5598" s="4" t="s">
        <v>29</v>
      </c>
      <c r="D5598" s="4" t="s">
        <v>23</v>
      </c>
      <c r="E5598" s="4">
        <v>5.0</v>
      </c>
      <c r="F5598" s="4">
        <v>4.0</v>
      </c>
      <c r="G5598" s="4">
        <v>20.0</v>
      </c>
      <c r="H5598" s="5">
        <v>44977.0</v>
      </c>
      <c r="I5598" s="4">
        <f>IFERROR(__xludf.DUMMYFUNCTION("SPLIT(H5598,""/"")"),20.0)</f>
        <v>20</v>
      </c>
      <c r="J5598" s="4">
        <f>IFERROR(__xludf.DUMMYFUNCTION("""COMPUTED_VALUE"""),2.0)</f>
        <v>2</v>
      </c>
      <c r="K5598" s="4">
        <f>IFERROR(__xludf.DUMMYFUNCTION("""COMPUTED_VALUE"""),2023.0)</f>
        <v>2023</v>
      </c>
    </row>
    <row r="5599">
      <c r="A5599" s="1" t="s">
        <v>5266</v>
      </c>
      <c r="B5599" s="4" t="s">
        <v>44</v>
      </c>
      <c r="C5599" s="4" t="s">
        <v>29</v>
      </c>
      <c r="D5599" s="4" t="s">
        <v>28</v>
      </c>
      <c r="E5599" s="4">
        <v>4.0</v>
      </c>
      <c r="F5599" s="4">
        <v>4.0</v>
      </c>
      <c r="G5599" s="4">
        <v>16.0</v>
      </c>
      <c r="H5599" s="5">
        <v>44978.0</v>
      </c>
      <c r="I5599" s="4">
        <f>IFERROR(__xludf.DUMMYFUNCTION("SPLIT(H5599,""/"")"),21.0)</f>
        <v>21</v>
      </c>
      <c r="J5599" s="4">
        <f>IFERROR(__xludf.DUMMYFUNCTION("""COMPUTED_VALUE"""),2.0)</f>
        <v>2</v>
      </c>
      <c r="K5599" s="4">
        <f>IFERROR(__xludf.DUMMYFUNCTION("""COMPUTED_VALUE"""),2023.0)</f>
        <v>2023</v>
      </c>
    </row>
    <row r="5600">
      <c r="A5600" s="1" t="s">
        <v>9661</v>
      </c>
      <c r="B5600" s="4" t="s">
        <v>44</v>
      </c>
      <c r="C5600" s="4" t="s">
        <v>29</v>
      </c>
      <c r="D5600" s="4" t="s">
        <v>28</v>
      </c>
      <c r="E5600" s="4">
        <v>3.0</v>
      </c>
      <c r="F5600" s="4">
        <v>4.0</v>
      </c>
      <c r="G5600" s="4">
        <v>12.0</v>
      </c>
      <c r="H5600" s="5">
        <v>44978.0</v>
      </c>
      <c r="I5600" s="4">
        <f>IFERROR(__xludf.DUMMYFUNCTION("SPLIT(H5600,""/"")"),21.0)</f>
        <v>21</v>
      </c>
      <c r="J5600" s="4">
        <f>IFERROR(__xludf.DUMMYFUNCTION("""COMPUTED_VALUE"""),2.0)</f>
        <v>2</v>
      </c>
      <c r="K5600" s="4">
        <f>IFERROR(__xludf.DUMMYFUNCTION("""COMPUTED_VALUE"""),2023.0)</f>
        <v>2023</v>
      </c>
    </row>
    <row r="5601">
      <c r="A5601" s="1" t="s">
        <v>115</v>
      </c>
      <c r="B5601" s="4" t="s">
        <v>44</v>
      </c>
      <c r="C5601" s="4" t="s">
        <v>30</v>
      </c>
      <c r="D5601" s="4" t="s">
        <v>28</v>
      </c>
      <c r="E5601" s="4">
        <v>4.0</v>
      </c>
      <c r="F5601" s="4">
        <v>4.0</v>
      </c>
      <c r="G5601" s="4">
        <v>16.0</v>
      </c>
      <c r="H5601" s="5">
        <v>44979.0</v>
      </c>
      <c r="I5601" s="4">
        <f>IFERROR(__xludf.DUMMYFUNCTION("SPLIT(H5601,""/"")"),22.0)</f>
        <v>22</v>
      </c>
      <c r="J5601" s="4">
        <f>IFERROR(__xludf.DUMMYFUNCTION("""COMPUTED_VALUE"""),2.0)</f>
        <v>2</v>
      </c>
      <c r="K5601" s="4">
        <f>IFERROR(__xludf.DUMMYFUNCTION("""COMPUTED_VALUE"""),2023.0)</f>
        <v>2023</v>
      </c>
    </row>
    <row r="5602">
      <c r="A5602" s="1" t="s">
        <v>1250</v>
      </c>
      <c r="B5602" s="4" t="s">
        <v>44</v>
      </c>
      <c r="C5602" s="4" t="s">
        <v>24</v>
      </c>
      <c r="D5602" s="4" t="s">
        <v>39</v>
      </c>
      <c r="E5602" s="4">
        <v>4.0</v>
      </c>
      <c r="F5602" s="4">
        <v>4.0</v>
      </c>
      <c r="G5602" s="4">
        <v>16.0</v>
      </c>
      <c r="H5602" s="5">
        <v>44979.0</v>
      </c>
      <c r="I5602" s="4">
        <f>IFERROR(__xludf.DUMMYFUNCTION("SPLIT(H5602,""/"")"),22.0)</f>
        <v>22</v>
      </c>
      <c r="J5602" s="4">
        <f>IFERROR(__xludf.DUMMYFUNCTION("""COMPUTED_VALUE"""),2.0)</f>
        <v>2</v>
      </c>
      <c r="K5602" s="4">
        <f>IFERROR(__xludf.DUMMYFUNCTION("""COMPUTED_VALUE"""),2023.0)</f>
        <v>2023</v>
      </c>
    </row>
    <row r="5603">
      <c r="A5603" s="1" t="s">
        <v>6620</v>
      </c>
      <c r="B5603" s="4" t="s">
        <v>44</v>
      </c>
      <c r="C5603" s="4" t="s">
        <v>29</v>
      </c>
      <c r="D5603" s="4" t="s">
        <v>39</v>
      </c>
      <c r="E5603" s="4">
        <v>1.0</v>
      </c>
      <c r="F5603" s="4">
        <v>4.0</v>
      </c>
      <c r="G5603" s="4">
        <v>4.0</v>
      </c>
      <c r="H5603" s="5">
        <v>44980.0</v>
      </c>
      <c r="I5603" s="4">
        <f>IFERROR(__xludf.DUMMYFUNCTION("SPLIT(H5603,""/"")"),23.0)</f>
        <v>23</v>
      </c>
      <c r="J5603" s="4">
        <f>IFERROR(__xludf.DUMMYFUNCTION("""COMPUTED_VALUE"""),2.0)</f>
        <v>2</v>
      </c>
      <c r="K5603" s="4">
        <f>IFERROR(__xludf.DUMMYFUNCTION("""COMPUTED_VALUE"""),2023.0)</f>
        <v>2023</v>
      </c>
    </row>
    <row r="5604">
      <c r="A5604" s="1" t="s">
        <v>490</v>
      </c>
      <c r="B5604" s="4" t="s">
        <v>44</v>
      </c>
      <c r="C5604" s="4" t="s">
        <v>30</v>
      </c>
      <c r="D5604" s="4" t="s">
        <v>30</v>
      </c>
      <c r="E5604" s="4">
        <v>5.0</v>
      </c>
      <c r="F5604" s="4">
        <v>4.0</v>
      </c>
      <c r="G5604" s="4">
        <v>20.0</v>
      </c>
      <c r="H5604" s="5">
        <v>44980.0</v>
      </c>
      <c r="I5604" s="4">
        <f>IFERROR(__xludf.DUMMYFUNCTION("SPLIT(H5604,""/"")"),23.0)</f>
        <v>23</v>
      </c>
      <c r="J5604" s="4">
        <f>IFERROR(__xludf.DUMMYFUNCTION("""COMPUTED_VALUE"""),2.0)</f>
        <v>2</v>
      </c>
      <c r="K5604" s="4">
        <f>IFERROR(__xludf.DUMMYFUNCTION("""COMPUTED_VALUE"""),2023.0)</f>
        <v>2023</v>
      </c>
    </row>
    <row r="5605">
      <c r="A5605" s="1" t="s">
        <v>6063</v>
      </c>
      <c r="B5605" s="4" t="s">
        <v>44</v>
      </c>
      <c r="C5605" s="4" t="s">
        <v>29</v>
      </c>
      <c r="D5605" s="4" t="s">
        <v>30</v>
      </c>
      <c r="E5605" s="4">
        <v>2.0</v>
      </c>
      <c r="F5605" s="4">
        <v>4.0</v>
      </c>
      <c r="G5605" s="4">
        <v>8.0</v>
      </c>
      <c r="H5605" s="5">
        <v>44981.0</v>
      </c>
      <c r="I5605" s="4">
        <f>IFERROR(__xludf.DUMMYFUNCTION("SPLIT(H5605,""/"")"),24.0)</f>
        <v>24</v>
      </c>
      <c r="J5605" s="4">
        <f>IFERROR(__xludf.DUMMYFUNCTION("""COMPUTED_VALUE"""),2.0)</f>
        <v>2</v>
      </c>
      <c r="K5605" s="4">
        <f>IFERROR(__xludf.DUMMYFUNCTION("""COMPUTED_VALUE"""),2023.0)</f>
        <v>2023</v>
      </c>
    </row>
    <row r="5606">
      <c r="A5606" s="1" t="s">
        <v>10030</v>
      </c>
      <c r="B5606" s="4" t="s">
        <v>44</v>
      </c>
      <c r="C5606" s="4" t="s">
        <v>24</v>
      </c>
      <c r="D5606" s="4" t="s">
        <v>28</v>
      </c>
      <c r="E5606" s="4">
        <v>3.0</v>
      </c>
      <c r="F5606" s="4">
        <v>4.0</v>
      </c>
      <c r="G5606" s="4">
        <v>12.0</v>
      </c>
      <c r="H5606" s="5">
        <v>44981.0</v>
      </c>
      <c r="I5606" s="4">
        <f>IFERROR(__xludf.DUMMYFUNCTION("SPLIT(H5606,""/"")"),24.0)</f>
        <v>24</v>
      </c>
      <c r="J5606" s="4">
        <f>IFERROR(__xludf.DUMMYFUNCTION("""COMPUTED_VALUE"""),2.0)</f>
        <v>2</v>
      </c>
      <c r="K5606" s="4">
        <f>IFERROR(__xludf.DUMMYFUNCTION("""COMPUTED_VALUE"""),2023.0)</f>
        <v>2023</v>
      </c>
    </row>
    <row r="5607">
      <c r="A5607" s="1" t="s">
        <v>9753</v>
      </c>
      <c r="B5607" s="4" t="s">
        <v>44</v>
      </c>
      <c r="C5607" s="4" t="s">
        <v>24</v>
      </c>
      <c r="D5607" s="4" t="s">
        <v>28</v>
      </c>
      <c r="E5607" s="4">
        <v>5.0</v>
      </c>
      <c r="F5607" s="4">
        <v>4.0</v>
      </c>
      <c r="G5607" s="4">
        <v>20.0</v>
      </c>
      <c r="H5607" s="5">
        <v>44981.0</v>
      </c>
      <c r="I5607" s="4">
        <f>IFERROR(__xludf.DUMMYFUNCTION("SPLIT(H5607,""/"")"),24.0)</f>
        <v>24</v>
      </c>
      <c r="J5607" s="4">
        <f>IFERROR(__xludf.DUMMYFUNCTION("""COMPUTED_VALUE"""),2.0)</f>
        <v>2</v>
      </c>
      <c r="K5607" s="4">
        <f>IFERROR(__xludf.DUMMYFUNCTION("""COMPUTED_VALUE"""),2023.0)</f>
        <v>2023</v>
      </c>
    </row>
    <row r="5608">
      <c r="A5608" s="1" t="s">
        <v>388</v>
      </c>
      <c r="B5608" s="4" t="s">
        <v>44</v>
      </c>
      <c r="C5608" s="4" t="s">
        <v>24</v>
      </c>
      <c r="D5608" s="4" t="s">
        <v>39</v>
      </c>
      <c r="E5608" s="4">
        <v>5.0</v>
      </c>
      <c r="F5608" s="4">
        <v>4.0</v>
      </c>
      <c r="G5608" s="4">
        <v>20.0</v>
      </c>
      <c r="H5608" s="5">
        <v>44981.0</v>
      </c>
      <c r="I5608" s="4">
        <f>IFERROR(__xludf.DUMMYFUNCTION("SPLIT(H5608,""/"")"),24.0)</f>
        <v>24</v>
      </c>
      <c r="J5608" s="4">
        <f>IFERROR(__xludf.DUMMYFUNCTION("""COMPUTED_VALUE"""),2.0)</f>
        <v>2</v>
      </c>
      <c r="K5608" s="4">
        <f>IFERROR(__xludf.DUMMYFUNCTION("""COMPUTED_VALUE"""),2023.0)</f>
        <v>2023</v>
      </c>
    </row>
    <row r="5609">
      <c r="A5609" s="1" t="s">
        <v>5513</v>
      </c>
      <c r="B5609" s="4" t="s">
        <v>44</v>
      </c>
      <c r="C5609" s="4" t="s">
        <v>24</v>
      </c>
      <c r="D5609" s="4" t="s">
        <v>30</v>
      </c>
      <c r="E5609" s="4">
        <v>1.0</v>
      </c>
      <c r="F5609" s="4">
        <v>4.0</v>
      </c>
      <c r="G5609" s="4">
        <v>4.0</v>
      </c>
      <c r="H5609" s="5">
        <v>44982.0</v>
      </c>
      <c r="I5609" s="4">
        <f>IFERROR(__xludf.DUMMYFUNCTION("SPLIT(H5609,""/"")"),25.0)</f>
        <v>25</v>
      </c>
      <c r="J5609" s="4">
        <f>IFERROR(__xludf.DUMMYFUNCTION("""COMPUTED_VALUE"""),2.0)</f>
        <v>2</v>
      </c>
      <c r="K5609" s="4">
        <f>IFERROR(__xludf.DUMMYFUNCTION("""COMPUTED_VALUE"""),2023.0)</f>
        <v>2023</v>
      </c>
    </row>
    <row r="5610">
      <c r="A5610" s="1" t="s">
        <v>981</v>
      </c>
      <c r="B5610" s="4" t="s">
        <v>44</v>
      </c>
      <c r="C5610" s="4" t="s">
        <v>24</v>
      </c>
      <c r="D5610" s="4" t="s">
        <v>30</v>
      </c>
      <c r="E5610" s="4">
        <v>4.0</v>
      </c>
      <c r="F5610" s="4">
        <v>4.0</v>
      </c>
      <c r="G5610" s="4">
        <v>16.0</v>
      </c>
      <c r="H5610" s="5">
        <v>44982.0</v>
      </c>
      <c r="I5610" s="4">
        <f>IFERROR(__xludf.DUMMYFUNCTION("SPLIT(H5610,""/"")"),25.0)</f>
        <v>25</v>
      </c>
      <c r="J5610" s="4">
        <f>IFERROR(__xludf.DUMMYFUNCTION("""COMPUTED_VALUE"""),2.0)</f>
        <v>2</v>
      </c>
      <c r="K5610" s="4">
        <f>IFERROR(__xludf.DUMMYFUNCTION("""COMPUTED_VALUE"""),2023.0)</f>
        <v>2023</v>
      </c>
    </row>
    <row r="5611">
      <c r="A5611" s="1" t="s">
        <v>3212</v>
      </c>
      <c r="B5611" s="4" t="s">
        <v>44</v>
      </c>
      <c r="C5611" s="4" t="s">
        <v>29</v>
      </c>
      <c r="D5611" s="4" t="s">
        <v>23</v>
      </c>
      <c r="E5611" s="4">
        <v>3.0</v>
      </c>
      <c r="F5611" s="4">
        <v>4.0</v>
      </c>
      <c r="G5611" s="4">
        <v>12.0</v>
      </c>
      <c r="H5611" s="5">
        <v>44982.0</v>
      </c>
      <c r="I5611" s="4">
        <f>IFERROR(__xludf.DUMMYFUNCTION("SPLIT(H5611,""/"")"),25.0)</f>
        <v>25</v>
      </c>
      <c r="J5611" s="4">
        <f>IFERROR(__xludf.DUMMYFUNCTION("""COMPUTED_VALUE"""),2.0)</f>
        <v>2</v>
      </c>
      <c r="K5611" s="4">
        <f>IFERROR(__xludf.DUMMYFUNCTION("""COMPUTED_VALUE"""),2023.0)</f>
        <v>2023</v>
      </c>
    </row>
    <row r="5612">
      <c r="A5612" s="1" t="s">
        <v>9530</v>
      </c>
      <c r="B5612" s="4" t="s">
        <v>44</v>
      </c>
      <c r="C5612" s="4" t="s">
        <v>30</v>
      </c>
      <c r="D5612" s="4" t="s">
        <v>23</v>
      </c>
      <c r="E5612" s="4">
        <v>4.0</v>
      </c>
      <c r="F5612" s="4">
        <v>4.0</v>
      </c>
      <c r="G5612" s="4">
        <v>16.0</v>
      </c>
      <c r="H5612" s="5">
        <v>44982.0</v>
      </c>
      <c r="I5612" s="4">
        <f>IFERROR(__xludf.DUMMYFUNCTION("SPLIT(H5612,""/"")"),25.0)</f>
        <v>25</v>
      </c>
      <c r="J5612" s="4">
        <f>IFERROR(__xludf.DUMMYFUNCTION("""COMPUTED_VALUE"""),2.0)</f>
        <v>2</v>
      </c>
      <c r="K5612" s="4">
        <f>IFERROR(__xludf.DUMMYFUNCTION("""COMPUTED_VALUE"""),2023.0)</f>
        <v>2023</v>
      </c>
    </row>
    <row r="5613">
      <c r="A5613" s="1" t="s">
        <v>874</v>
      </c>
      <c r="B5613" s="4" t="s">
        <v>44</v>
      </c>
      <c r="C5613" s="4" t="s">
        <v>24</v>
      </c>
      <c r="D5613" s="4" t="s">
        <v>30</v>
      </c>
      <c r="E5613" s="4">
        <v>5.0</v>
      </c>
      <c r="F5613" s="4">
        <v>4.0</v>
      </c>
      <c r="G5613" s="4">
        <v>20.0</v>
      </c>
      <c r="H5613" s="5">
        <v>44982.0</v>
      </c>
      <c r="I5613" s="4">
        <f>IFERROR(__xludf.DUMMYFUNCTION("SPLIT(H5613,""/"")"),25.0)</f>
        <v>25</v>
      </c>
      <c r="J5613" s="4">
        <f>IFERROR(__xludf.DUMMYFUNCTION("""COMPUTED_VALUE"""),2.0)</f>
        <v>2</v>
      </c>
      <c r="K5613" s="4">
        <f>IFERROR(__xludf.DUMMYFUNCTION("""COMPUTED_VALUE"""),2023.0)</f>
        <v>2023</v>
      </c>
    </row>
    <row r="5614">
      <c r="A5614" s="1" t="s">
        <v>3251</v>
      </c>
      <c r="B5614" s="4" t="s">
        <v>44</v>
      </c>
      <c r="C5614" s="4" t="s">
        <v>29</v>
      </c>
      <c r="D5614" s="4" t="s">
        <v>39</v>
      </c>
      <c r="E5614" s="4">
        <v>5.0</v>
      </c>
      <c r="F5614" s="4">
        <v>4.0</v>
      </c>
      <c r="G5614" s="4">
        <v>20.0</v>
      </c>
      <c r="H5614" s="5">
        <v>44983.0</v>
      </c>
      <c r="I5614" s="4">
        <f>IFERROR(__xludf.DUMMYFUNCTION("SPLIT(H5614,""/"")"),26.0)</f>
        <v>26</v>
      </c>
      <c r="J5614" s="4">
        <f>IFERROR(__xludf.DUMMYFUNCTION("""COMPUTED_VALUE"""),2.0)</f>
        <v>2</v>
      </c>
      <c r="K5614" s="4">
        <f>IFERROR(__xludf.DUMMYFUNCTION("""COMPUTED_VALUE"""),2023.0)</f>
        <v>2023</v>
      </c>
    </row>
    <row r="5615">
      <c r="A5615" s="1" t="s">
        <v>2680</v>
      </c>
      <c r="B5615" s="4" t="s">
        <v>44</v>
      </c>
      <c r="C5615" s="4" t="s">
        <v>30</v>
      </c>
      <c r="D5615" s="4" t="s">
        <v>30</v>
      </c>
      <c r="E5615" s="4">
        <v>4.0</v>
      </c>
      <c r="F5615" s="4">
        <v>4.0</v>
      </c>
      <c r="G5615" s="4">
        <v>16.0</v>
      </c>
      <c r="H5615" s="5">
        <v>44983.0</v>
      </c>
      <c r="I5615" s="4">
        <f>IFERROR(__xludf.DUMMYFUNCTION("SPLIT(H5615,""/"")"),26.0)</f>
        <v>26</v>
      </c>
      <c r="J5615" s="4">
        <f>IFERROR(__xludf.DUMMYFUNCTION("""COMPUTED_VALUE"""),2.0)</f>
        <v>2</v>
      </c>
      <c r="K5615" s="4">
        <f>IFERROR(__xludf.DUMMYFUNCTION("""COMPUTED_VALUE"""),2023.0)</f>
        <v>2023</v>
      </c>
    </row>
    <row r="5616">
      <c r="A5616" s="1" t="s">
        <v>7959</v>
      </c>
      <c r="B5616" s="4" t="s">
        <v>44</v>
      </c>
      <c r="C5616" s="4" t="s">
        <v>29</v>
      </c>
      <c r="D5616" s="4" t="s">
        <v>30</v>
      </c>
      <c r="E5616" s="4">
        <v>3.0</v>
      </c>
      <c r="F5616" s="4">
        <v>4.0</v>
      </c>
      <c r="G5616" s="4">
        <v>12.0</v>
      </c>
      <c r="H5616" s="5">
        <v>44983.0</v>
      </c>
      <c r="I5616" s="4">
        <f>IFERROR(__xludf.DUMMYFUNCTION("SPLIT(H5616,""/"")"),26.0)</f>
        <v>26</v>
      </c>
      <c r="J5616" s="4">
        <f>IFERROR(__xludf.DUMMYFUNCTION("""COMPUTED_VALUE"""),2.0)</f>
        <v>2</v>
      </c>
      <c r="K5616" s="4">
        <f>IFERROR(__xludf.DUMMYFUNCTION("""COMPUTED_VALUE"""),2023.0)</f>
        <v>2023</v>
      </c>
    </row>
    <row r="5617">
      <c r="A5617" s="1" t="s">
        <v>6604</v>
      </c>
      <c r="B5617" s="4" t="s">
        <v>44</v>
      </c>
      <c r="C5617" s="4" t="s">
        <v>24</v>
      </c>
      <c r="D5617" s="4" t="s">
        <v>23</v>
      </c>
      <c r="E5617" s="4">
        <v>5.0</v>
      </c>
      <c r="F5617" s="4">
        <v>4.0</v>
      </c>
      <c r="G5617" s="4">
        <v>20.0</v>
      </c>
      <c r="H5617" s="5">
        <v>44983.0</v>
      </c>
      <c r="I5617" s="4">
        <f>IFERROR(__xludf.DUMMYFUNCTION("SPLIT(H5617,""/"")"),26.0)</f>
        <v>26</v>
      </c>
      <c r="J5617" s="4">
        <f>IFERROR(__xludf.DUMMYFUNCTION("""COMPUTED_VALUE"""),2.0)</f>
        <v>2</v>
      </c>
      <c r="K5617" s="4">
        <f>IFERROR(__xludf.DUMMYFUNCTION("""COMPUTED_VALUE"""),2023.0)</f>
        <v>2023</v>
      </c>
    </row>
    <row r="5618">
      <c r="A5618" s="1" t="s">
        <v>1805</v>
      </c>
      <c r="B5618" s="4" t="s">
        <v>44</v>
      </c>
      <c r="C5618" s="4" t="s">
        <v>30</v>
      </c>
      <c r="D5618" s="4" t="s">
        <v>23</v>
      </c>
      <c r="E5618" s="4">
        <v>5.0</v>
      </c>
      <c r="F5618" s="4">
        <v>4.0</v>
      </c>
      <c r="G5618" s="4">
        <v>20.0</v>
      </c>
      <c r="H5618" s="5">
        <v>44984.0</v>
      </c>
      <c r="I5618" s="4">
        <f>IFERROR(__xludf.DUMMYFUNCTION("SPLIT(H5618,""/"")"),27.0)</f>
        <v>27</v>
      </c>
      <c r="J5618" s="4">
        <f>IFERROR(__xludf.DUMMYFUNCTION("""COMPUTED_VALUE"""),2.0)</f>
        <v>2</v>
      </c>
      <c r="K5618" s="4">
        <f>IFERROR(__xludf.DUMMYFUNCTION("""COMPUTED_VALUE"""),2023.0)</f>
        <v>2023</v>
      </c>
    </row>
    <row r="5619">
      <c r="A5619" s="1" t="s">
        <v>7586</v>
      </c>
      <c r="B5619" s="4" t="s">
        <v>44</v>
      </c>
      <c r="C5619" s="4" t="s">
        <v>30</v>
      </c>
      <c r="D5619" s="4" t="s">
        <v>39</v>
      </c>
      <c r="E5619" s="4">
        <v>5.0</v>
      </c>
      <c r="F5619" s="4">
        <v>4.0</v>
      </c>
      <c r="G5619" s="4">
        <v>20.0</v>
      </c>
      <c r="H5619" s="5">
        <v>44985.0</v>
      </c>
      <c r="I5619" s="4">
        <f>IFERROR(__xludf.DUMMYFUNCTION("SPLIT(H5619,""/"")"),28.0)</f>
        <v>28</v>
      </c>
      <c r="J5619" s="4">
        <f>IFERROR(__xludf.DUMMYFUNCTION("""COMPUTED_VALUE"""),2.0)</f>
        <v>2</v>
      </c>
      <c r="K5619" s="4">
        <f>IFERROR(__xludf.DUMMYFUNCTION("""COMPUTED_VALUE"""),2023.0)</f>
        <v>2023</v>
      </c>
    </row>
    <row r="5620">
      <c r="A5620" s="1" t="s">
        <v>4000</v>
      </c>
      <c r="B5620" s="4" t="s">
        <v>44</v>
      </c>
      <c r="C5620" s="4" t="s">
        <v>29</v>
      </c>
      <c r="D5620" s="4" t="s">
        <v>23</v>
      </c>
      <c r="E5620" s="4">
        <v>3.0</v>
      </c>
      <c r="F5620" s="4">
        <v>4.0</v>
      </c>
      <c r="G5620" s="4">
        <v>12.0</v>
      </c>
      <c r="H5620" s="5">
        <v>44985.0</v>
      </c>
      <c r="I5620" s="4">
        <f>IFERROR(__xludf.DUMMYFUNCTION("SPLIT(H5620,""/"")"),28.0)</f>
        <v>28</v>
      </c>
      <c r="J5620" s="4">
        <f>IFERROR(__xludf.DUMMYFUNCTION("""COMPUTED_VALUE"""),2.0)</f>
        <v>2</v>
      </c>
      <c r="K5620" s="4">
        <f>IFERROR(__xludf.DUMMYFUNCTION("""COMPUTED_VALUE"""),2023.0)</f>
        <v>2023</v>
      </c>
    </row>
    <row r="5621">
      <c r="A5621" s="1" t="s">
        <v>3135</v>
      </c>
      <c r="B5621" s="4" t="s">
        <v>44</v>
      </c>
      <c r="C5621" s="4" t="s">
        <v>29</v>
      </c>
      <c r="D5621" s="4" t="s">
        <v>23</v>
      </c>
      <c r="E5621" s="4">
        <v>3.0</v>
      </c>
      <c r="F5621" s="4">
        <v>4.0</v>
      </c>
      <c r="G5621" s="4">
        <v>12.0</v>
      </c>
      <c r="H5621" s="5">
        <v>44985.0</v>
      </c>
      <c r="I5621" s="4">
        <f>IFERROR(__xludf.DUMMYFUNCTION("SPLIT(H5621,""/"")"),28.0)</f>
        <v>28</v>
      </c>
      <c r="J5621" s="4">
        <f>IFERROR(__xludf.DUMMYFUNCTION("""COMPUTED_VALUE"""),2.0)</f>
        <v>2</v>
      </c>
      <c r="K5621" s="4">
        <f>IFERROR(__xludf.DUMMYFUNCTION("""COMPUTED_VALUE"""),2023.0)</f>
        <v>2023</v>
      </c>
    </row>
    <row r="5622">
      <c r="A5622" s="1" t="s">
        <v>9378</v>
      </c>
      <c r="B5622" s="4" t="s">
        <v>44</v>
      </c>
      <c r="C5622" s="4" t="s">
        <v>29</v>
      </c>
      <c r="D5622" s="4" t="s">
        <v>30</v>
      </c>
      <c r="E5622" s="4">
        <v>2.0</v>
      </c>
      <c r="F5622" s="4">
        <v>4.0</v>
      </c>
      <c r="G5622" s="4">
        <v>8.0</v>
      </c>
      <c r="H5622" s="5">
        <v>44986.0</v>
      </c>
      <c r="I5622" s="4">
        <f>IFERROR(__xludf.DUMMYFUNCTION("SPLIT(H5622,""/"")"),1.0)</f>
        <v>1</v>
      </c>
      <c r="J5622" s="4">
        <f>IFERROR(__xludf.DUMMYFUNCTION("""COMPUTED_VALUE"""),3.0)</f>
        <v>3</v>
      </c>
      <c r="K5622" s="4">
        <f>IFERROR(__xludf.DUMMYFUNCTION("""COMPUTED_VALUE"""),2023.0)</f>
        <v>2023</v>
      </c>
    </row>
    <row r="5623">
      <c r="A5623" s="1" t="s">
        <v>8022</v>
      </c>
      <c r="B5623" s="4" t="s">
        <v>44</v>
      </c>
      <c r="C5623" s="4" t="s">
        <v>30</v>
      </c>
      <c r="D5623" s="4" t="s">
        <v>23</v>
      </c>
      <c r="E5623" s="4">
        <v>3.0</v>
      </c>
      <c r="F5623" s="4">
        <v>4.0</v>
      </c>
      <c r="G5623" s="4">
        <v>12.0</v>
      </c>
      <c r="H5623" s="5">
        <v>44986.0</v>
      </c>
      <c r="I5623" s="4">
        <f>IFERROR(__xludf.DUMMYFUNCTION("SPLIT(H5623,""/"")"),1.0)</f>
        <v>1</v>
      </c>
      <c r="J5623" s="4">
        <f>IFERROR(__xludf.DUMMYFUNCTION("""COMPUTED_VALUE"""),3.0)</f>
        <v>3</v>
      </c>
      <c r="K5623" s="4">
        <f>IFERROR(__xludf.DUMMYFUNCTION("""COMPUTED_VALUE"""),2023.0)</f>
        <v>2023</v>
      </c>
    </row>
    <row r="5624">
      <c r="A5624" s="1" t="s">
        <v>982</v>
      </c>
      <c r="B5624" s="4" t="s">
        <v>44</v>
      </c>
      <c r="C5624" s="4" t="s">
        <v>30</v>
      </c>
      <c r="D5624" s="4" t="s">
        <v>30</v>
      </c>
      <c r="E5624" s="4">
        <v>1.0</v>
      </c>
      <c r="F5624" s="4">
        <v>4.0</v>
      </c>
      <c r="G5624" s="4">
        <v>4.0</v>
      </c>
      <c r="H5624" s="5">
        <v>44987.0</v>
      </c>
      <c r="I5624" s="4">
        <f>IFERROR(__xludf.DUMMYFUNCTION("SPLIT(H5624,""/"")"),2.0)</f>
        <v>2</v>
      </c>
      <c r="J5624" s="4">
        <f>IFERROR(__xludf.DUMMYFUNCTION("""COMPUTED_VALUE"""),3.0)</f>
        <v>3</v>
      </c>
      <c r="K5624" s="4">
        <f>IFERROR(__xludf.DUMMYFUNCTION("""COMPUTED_VALUE"""),2023.0)</f>
        <v>2023</v>
      </c>
    </row>
    <row r="5625">
      <c r="A5625" s="1" t="s">
        <v>2255</v>
      </c>
      <c r="B5625" s="4" t="s">
        <v>44</v>
      </c>
      <c r="C5625" s="4" t="s">
        <v>29</v>
      </c>
      <c r="D5625" s="4" t="s">
        <v>30</v>
      </c>
      <c r="E5625" s="4">
        <v>5.0</v>
      </c>
      <c r="F5625" s="4">
        <v>4.0</v>
      </c>
      <c r="G5625" s="4">
        <v>20.0</v>
      </c>
      <c r="H5625" s="5">
        <v>44987.0</v>
      </c>
      <c r="I5625" s="4">
        <f>IFERROR(__xludf.DUMMYFUNCTION("SPLIT(H5625,""/"")"),2.0)</f>
        <v>2</v>
      </c>
      <c r="J5625" s="4">
        <f>IFERROR(__xludf.DUMMYFUNCTION("""COMPUTED_VALUE"""),3.0)</f>
        <v>3</v>
      </c>
      <c r="K5625" s="4">
        <f>IFERROR(__xludf.DUMMYFUNCTION("""COMPUTED_VALUE"""),2023.0)</f>
        <v>2023</v>
      </c>
    </row>
    <row r="5626">
      <c r="A5626" s="1" t="s">
        <v>7809</v>
      </c>
      <c r="B5626" s="4" t="s">
        <v>44</v>
      </c>
      <c r="C5626" s="4" t="s">
        <v>24</v>
      </c>
      <c r="D5626" s="4" t="s">
        <v>30</v>
      </c>
      <c r="E5626" s="4">
        <v>5.0</v>
      </c>
      <c r="F5626" s="4">
        <v>4.0</v>
      </c>
      <c r="G5626" s="4">
        <v>20.0</v>
      </c>
      <c r="H5626" s="5">
        <v>44987.0</v>
      </c>
      <c r="I5626" s="4">
        <f>IFERROR(__xludf.DUMMYFUNCTION("SPLIT(H5626,""/"")"),2.0)</f>
        <v>2</v>
      </c>
      <c r="J5626" s="4">
        <f>IFERROR(__xludf.DUMMYFUNCTION("""COMPUTED_VALUE"""),3.0)</f>
        <v>3</v>
      </c>
      <c r="K5626" s="4">
        <f>IFERROR(__xludf.DUMMYFUNCTION("""COMPUTED_VALUE"""),2023.0)</f>
        <v>2023</v>
      </c>
    </row>
    <row r="5627">
      <c r="A5627" s="1" t="s">
        <v>1460</v>
      </c>
      <c r="B5627" s="4" t="s">
        <v>44</v>
      </c>
      <c r="C5627" s="4" t="s">
        <v>30</v>
      </c>
      <c r="D5627" s="4" t="s">
        <v>30</v>
      </c>
      <c r="E5627" s="4">
        <v>5.0</v>
      </c>
      <c r="F5627" s="4">
        <v>4.0</v>
      </c>
      <c r="G5627" s="4">
        <v>20.0</v>
      </c>
      <c r="H5627" s="5">
        <v>44989.0</v>
      </c>
      <c r="I5627" s="4">
        <f>IFERROR(__xludf.DUMMYFUNCTION("SPLIT(H5627,""/"")"),4.0)</f>
        <v>4</v>
      </c>
      <c r="J5627" s="4">
        <f>IFERROR(__xludf.DUMMYFUNCTION("""COMPUTED_VALUE"""),3.0)</f>
        <v>3</v>
      </c>
      <c r="K5627" s="4">
        <f>IFERROR(__xludf.DUMMYFUNCTION("""COMPUTED_VALUE"""),2023.0)</f>
        <v>2023</v>
      </c>
    </row>
    <row r="5628">
      <c r="A5628" s="1" t="s">
        <v>10009</v>
      </c>
      <c r="B5628" s="4" t="s">
        <v>44</v>
      </c>
      <c r="C5628" s="4" t="s">
        <v>29</v>
      </c>
      <c r="D5628" s="4" t="s">
        <v>28</v>
      </c>
      <c r="E5628" s="4">
        <v>5.0</v>
      </c>
      <c r="F5628" s="4">
        <v>4.0</v>
      </c>
      <c r="G5628" s="4">
        <v>20.0</v>
      </c>
      <c r="H5628" s="5">
        <v>44990.0</v>
      </c>
      <c r="I5628" s="4">
        <f>IFERROR(__xludf.DUMMYFUNCTION("SPLIT(H5628,""/"")"),5.0)</f>
        <v>5</v>
      </c>
      <c r="J5628" s="4">
        <f>IFERROR(__xludf.DUMMYFUNCTION("""COMPUTED_VALUE"""),3.0)</f>
        <v>3</v>
      </c>
      <c r="K5628" s="4">
        <f>IFERROR(__xludf.DUMMYFUNCTION("""COMPUTED_VALUE"""),2023.0)</f>
        <v>2023</v>
      </c>
    </row>
    <row r="5629">
      <c r="A5629" s="1" t="s">
        <v>2139</v>
      </c>
      <c r="B5629" s="4" t="s">
        <v>44</v>
      </c>
      <c r="C5629" s="4" t="s">
        <v>24</v>
      </c>
      <c r="D5629" s="4" t="s">
        <v>39</v>
      </c>
      <c r="E5629" s="4">
        <v>5.0</v>
      </c>
      <c r="F5629" s="4">
        <v>4.0</v>
      </c>
      <c r="G5629" s="4">
        <v>20.0</v>
      </c>
      <c r="H5629" s="5">
        <v>44990.0</v>
      </c>
      <c r="I5629" s="4">
        <f>IFERROR(__xludf.DUMMYFUNCTION("SPLIT(H5629,""/"")"),5.0)</f>
        <v>5</v>
      </c>
      <c r="J5629" s="4">
        <f>IFERROR(__xludf.DUMMYFUNCTION("""COMPUTED_VALUE"""),3.0)</f>
        <v>3</v>
      </c>
      <c r="K5629" s="4">
        <f>IFERROR(__xludf.DUMMYFUNCTION("""COMPUTED_VALUE"""),2023.0)</f>
        <v>2023</v>
      </c>
    </row>
    <row r="5630">
      <c r="A5630" s="1" t="s">
        <v>6207</v>
      </c>
      <c r="B5630" s="4" t="s">
        <v>44</v>
      </c>
      <c r="C5630" s="4" t="s">
        <v>30</v>
      </c>
      <c r="D5630" s="4" t="s">
        <v>39</v>
      </c>
      <c r="E5630" s="4">
        <v>2.0</v>
      </c>
      <c r="F5630" s="4">
        <v>4.0</v>
      </c>
      <c r="G5630" s="4">
        <v>8.0</v>
      </c>
      <c r="H5630" s="5">
        <v>44990.0</v>
      </c>
      <c r="I5630" s="4">
        <f>IFERROR(__xludf.DUMMYFUNCTION("SPLIT(H5630,""/"")"),5.0)</f>
        <v>5</v>
      </c>
      <c r="J5630" s="4">
        <f>IFERROR(__xludf.DUMMYFUNCTION("""COMPUTED_VALUE"""),3.0)</f>
        <v>3</v>
      </c>
      <c r="K5630" s="4">
        <f>IFERROR(__xludf.DUMMYFUNCTION("""COMPUTED_VALUE"""),2023.0)</f>
        <v>2023</v>
      </c>
    </row>
    <row r="5631">
      <c r="A5631" s="1" t="s">
        <v>5775</v>
      </c>
      <c r="B5631" s="4" t="s">
        <v>44</v>
      </c>
      <c r="C5631" s="4" t="s">
        <v>29</v>
      </c>
      <c r="D5631" s="4" t="s">
        <v>28</v>
      </c>
      <c r="E5631" s="4">
        <v>5.0</v>
      </c>
      <c r="F5631" s="4">
        <v>4.0</v>
      </c>
      <c r="G5631" s="4">
        <v>20.0</v>
      </c>
      <c r="H5631" s="5">
        <v>44991.0</v>
      </c>
      <c r="I5631" s="4">
        <f>IFERROR(__xludf.DUMMYFUNCTION("SPLIT(H5631,""/"")"),6.0)</f>
        <v>6</v>
      </c>
      <c r="J5631" s="4">
        <f>IFERROR(__xludf.DUMMYFUNCTION("""COMPUTED_VALUE"""),3.0)</f>
        <v>3</v>
      </c>
      <c r="K5631" s="4">
        <f>IFERROR(__xludf.DUMMYFUNCTION("""COMPUTED_VALUE"""),2023.0)</f>
        <v>2023</v>
      </c>
    </row>
    <row r="5632">
      <c r="A5632" s="1" t="s">
        <v>7877</v>
      </c>
      <c r="B5632" s="4" t="s">
        <v>44</v>
      </c>
      <c r="C5632" s="4" t="s">
        <v>24</v>
      </c>
      <c r="D5632" s="4" t="s">
        <v>30</v>
      </c>
      <c r="E5632" s="4">
        <v>5.0</v>
      </c>
      <c r="F5632" s="4">
        <v>4.0</v>
      </c>
      <c r="G5632" s="4">
        <v>20.0</v>
      </c>
      <c r="H5632" s="5">
        <v>44991.0</v>
      </c>
      <c r="I5632" s="4">
        <f>IFERROR(__xludf.DUMMYFUNCTION("SPLIT(H5632,""/"")"),6.0)</f>
        <v>6</v>
      </c>
      <c r="J5632" s="4">
        <f>IFERROR(__xludf.DUMMYFUNCTION("""COMPUTED_VALUE"""),3.0)</f>
        <v>3</v>
      </c>
      <c r="K5632" s="4">
        <f>IFERROR(__xludf.DUMMYFUNCTION("""COMPUTED_VALUE"""),2023.0)</f>
        <v>2023</v>
      </c>
    </row>
    <row r="5633">
      <c r="A5633" s="1" t="s">
        <v>5505</v>
      </c>
      <c r="B5633" s="4" t="s">
        <v>44</v>
      </c>
      <c r="C5633" s="4" t="s">
        <v>30</v>
      </c>
      <c r="D5633" s="4" t="s">
        <v>28</v>
      </c>
      <c r="E5633" s="4">
        <v>5.0</v>
      </c>
      <c r="F5633" s="4">
        <v>4.0</v>
      </c>
      <c r="G5633" s="4">
        <v>20.0</v>
      </c>
      <c r="H5633" s="5">
        <v>44991.0</v>
      </c>
      <c r="I5633" s="4">
        <f>IFERROR(__xludf.DUMMYFUNCTION("SPLIT(H5633,""/"")"),6.0)</f>
        <v>6</v>
      </c>
      <c r="J5633" s="4">
        <f>IFERROR(__xludf.DUMMYFUNCTION("""COMPUTED_VALUE"""),3.0)</f>
        <v>3</v>
      </c>
      <c r="K5633" s="4">
        <f>IFERROR(__xludf.DUMMYFUNCTION("""COMPUTED_VALUE"""),2023.0)</f>
        <v>2023</v>
      </c>
    </row>
    <row r="5634">
      <c r="A5634" s="1" t="s">
        <v>2390</v>
      </c>
      <c r="B5634" s="4" t="s">
        <v>44</v>
      </c>
      <c r="C5634" s="4" t="s">
        <v>29</v>
      </c>
      <c r="D5634" s="4" t="s">
        <v>23</v>
      </c>
      <c r="E5634" s="4">
        <v>5.0</v>
      </c>
      <c r="F5634" s="4">
        <v>4.0</v>
      </c>
      <c r="G5634" s="4">
        <v>20.0</v>
      </c>
      <c r="H5634" s="5">
        <v>44991.0</v>
      </c>
      <c r="I5634" s="4">
        <f>IFERROR(__xludf.DUMMYFUNCTION("SPLIT(H5634,""/"")"),6.0)</f>
        <v>6</v>
      </c>
      <c r="J5634" s="4">
        <f>IFERROR(__xludf.DUMMYFUNCTION("""COMPUTED_VALUE"""),3.0)</f>
        <v>3</v>
      </c>
      <c r="K5634" s="4">
        <f>IFERROR(__xludf.DUMMYFUNCTION("""COMPUTED_VALUE"""),2023.0)</f>
        <v>2023</v>
      </c>
    </row>
    <row r="5635">
      <c r="A5635" s="1" t="s">
        <v>8640</v>
      </c>
      <c r="B5635" s="4" t="s">
        <v>44</v>
      </c>
      <c r="C5635" s="4" t="s">
        <v>29</v>
      </c>
      <c r="D5635" s="4" t="s">
        <v>30</v>
      </c>
      <c r="E5635" s="4">
        <v>2.0</v>
      </c>
      <c r="F5635" s="4">
        <v>4.0</v>
      </c>
      <c r="G5635" s="4">
        <v>8.0</v>
      </c>
      <c r="H5635" s="5">
        <v>44992.0</v>
      </c>
      <c r="I5635" s="4">
        <f>IFERROR(__xludf.DUMMYFUNCTION("SPLIT(H5635,""/"")"),7.0)</f>
        <v>7</v>
      </c>
      <c r="J5635" s="4">
        <f>IFERROR(__xludf.DUMMYFUNCTION("""COMPUTED_VALUE"""),3.0)</f>
        <v>3</v>
      </c>
      <c r="K5635" s="4">
        <f>IFERROR(__xludf.DUMMYFUNCTION("""COMPUTED_VALUE"""),2023.0)</f>
        <v>2023</v>
      </c>
    </row>
    <row r="5636">
      <c r="A5636" s="1" t="s">
        <v>7884</v>
      </c>
      <c r="B5636" s="4" t="s">
        <v>44</v>
      </c>
      <c r="C5636" s="4" t="s">
        <v>30</v>
      </c>
      <c r="D5636" s="4" t="s">
        <v>39</v>
      </c>
      <c r="E5636" s="4">
        <v>2.0</v>
      </c>
      <c r="F5636" s="4">
        <v>4.0</v>
      </c>
      <c r="G5636" s="4">
        <v>8.0</v>
      </c>
      <c r="H5636" s="5">
        <v>44992.0</v>
      </c>
      <c r="I5636" s="4">
        <f>IFERROR(__xludf.DUMMYFUNCTION("SPLIT(H5636,""/"")"),7.0)</f>
        <v>7</v>
      </c>
      <c r="J5636" s="4">
        <f>IFERROR(__xludf.DUMMYFUNCTION("""COMPUTED_VALUE"""),3.0)</f>
        <v>3</v>
      </c>
      <c r="K5636" s="4">
        <f>IFERROR(__xludf.DUMMYFUNCTION("""COMPUTED_VALUE"""),2023.0)</f>
        <v>2023</v>
      </c>
    </row>
    <row r="5637">
      <c r="A5637" s="1" t="s">
        <v>4558</v>
      </c>
      <c r="B5637" s="4" t="s">
        <v>44</v>
      </c>
      <c r="C5637" s="4" t="s">
        <v>24</v>
      </c>
      <c r="D5637" s="4" t="s">
        <v>28</v>
      </c>
      <c r="E5637" s="4">
        <v>2.0</v>
      </c>
      <c r="F5637" s="4">
        <v>4.0</v>
      </c>
      <c r="G5637" s="4">
        <v>8.0</v>
      </c>
      <c r="H5637" s="5">
        <v>44992.0</v>
      </c>
      <c r="I5637" s="4">
        <f>IFERROR(__xludf.DUMMYFUNCTION("SPLIT(H5637,""/"")"),7.0)</f>
        <v>7</v>
      </c>
      <c r="J5637" s="4">
        <f>IFERROR(__xludf.DUMMYFUNCTION("""COMPUTED_VALUE"""),3.0)</f>
        <v>3</v>
      </c>
      <c r="K5637" s="4">
        <f>IFERROR(__xludf.DUMMYFUNCTION("""COMPUTED_VALUE"""),2023.0)</f>
        <v>2023</v>
      </c>
    </row>
    <row r="5638">
      <c r="A5638" s="1" t="s">
        <v>2890</v>
      </c>
      <c r="B5638" s="4" t="s">
        <v>44</v>
      </c>
      <c r="C5638" s="4" t="s">
        <v>30</v>
      </c>
      <c r="D5638" s="4" t="s">
        <v>28</v>
      </c>
      <c r="E5638" s="4">
        <v>5.0</v>
      </c>
      <c r="F5638" s="4">
        <v>4.0</v>
      </c>
      <c r="G5638" s="4">
        <v>20.0</v>
      </c>
      <c r="H5638" s="5">
        <v>44992.0</v>
      </c>
      <c r="I5638" s="4">
        <f>IFERROR(__xludf.DUMMYFUNCTION("SPLIT(H5638,""/"")"),7.0)</f>
        <v>7</v>
      </c>
      <c r="J5638" s="4">
        <f>IFERROR(__xludf.DUMMYFUNCTION("""COMPUTED_VALUE"""),3.0)</f>
        <v>3</v>
      </c>
      <c r="K5638" s="4">
        <f>IFERROR(__xludf.DUMMYFUNCTION("""COMPUTED_VALUE"""),2023.0)</f>
        <v>2023</v>
      </c>
    </row>
    <row r="5639">
      <c r="A5639" s="1" t="s">
        <v>5669</v>
      </c>
      <c r="B5639" s="4" t="s">
        <v>44</v>
      </c>
      <c r="C5639" s="4" t="s">
        <v>29</v>
      </c>
      <c r="D5639" s="4" t="s">
        <v>30</v>
      </c>
      <c r="E5639" s="4">
        <v>4.0</v>
      </c>
      <c r="F5639" s="4">
        <v>4.0</v>
      </c>
      <c r="G5639" s="4">
        <v>16.0</v>
      </c>
      <c r="H5639" s="5">
        <v>44994.0</v>
      </c>
      <c r="I5639" s="4">
        <f>IFERROR(__xludf.DUMMYFUNCTION("SPLIT(H5639,""/"")"),9.0)</f>
        <v>9</v>
      </c>
      <c r="J5639" s="4">
        <f>IFERROR(__xludf.DUMMYFUNCTION("""COMPUTED_VALUE"""),3.0)</f>
        <v>3</v>
      </c>
      <c r="K5639" s="4">
        <f>IFERROR(__xludf.DUMMYFUNCTION("""COMPUTED_VALUE"""),2023.0)</f>
        <v>2023</v>
      </c>
    </row>
    <row r="5640">
      <c r="A5640" s="1" t="s">
        <v>1432</v>
      </c>
      <c r="B5640" s="4" t="s">
        <v>44</v>
      </c>
      <c r="C5640" s="4" t="s">
        <v>24</v>
      </c>
      <c r="D5640" s="4" t="s">
        <v>23</v>
      </c>
      <c r="E5640" s="4">
        <v>5.0</v>
      </c>
      <c r="F5640" s="4">
        <v>4.0</v>
      </c>
      <c r="G5640" s="4">
        <v>20.0</v>
      </c>
      <c r="H5640" s="5">
        <v>44994.0</v>
      </c>
      <c r="I5640" s="4">
        <f>IFERROR(__xludf.DUMMYFUNCTION("SPLIT(H5640,""/"")"),9.0)</f>
        <v>9</v>
      </c>
      <c r="J5640" s="4">
        <f>IFERROR(__xludf.DUMMYFUNCTION("""COMPUTED_VALUE"""),3.0)</f>
        <v>3</v>
      </c>
      <c r="K5640" s="4">
        <f>IFERROR(__xludf.DUMMYFUNCTION("""COMPUTED_VALUE"""),2023.0)</f>
        <v>2023</v>
      </c>
    </row>
    <row r="5641">
      <c r="A5641" s="1" t="s">
        <v>5546</v>
      </c>
      <c r="B5641" s="4" t="s">
        <v>44</v>
      </c>
      <c r="C5641" s="4" t="s">
        <v>29</v>
      </c>
      <c r="D5641" s="4" t="s">
        <v>23</v>
      </c>
      <c r="E5641" s="4">
        <v>4.0</v>
      </c>
      <c r="F5641" s="4">
        <v>4.0</v>
      </c>
      <c r="G5641" s="4">
        <v>16.0</v>
      </c>
      <c r="H5641" s="5">
        <v>44995.0</v>
      </c>
      <c r="I5641" s="4">
        <f>IFERROR(__xludf.DUMMYFUNCTION("SPLIT(H5641,""/"")"),10.0)</f>
        <v>10</v>
      </c>
      <c r="J5641" s="4">
        <f>IFERROR(__xludf.DUMMYFUNCTION("""COMPUTED_VALUE"""),3.0)</f>
        <v>3</v>
      </c>
      <c r="K5641" s="4">
        <f>IFERROR(__xludf.DUMMYFUNCTION("""COMPUTED_VALUE"""),2023.0)</f>
        <v>2023</v>
      </c>
    </row>
    <row r="5642">
      <c r="A5642" s="1" t="s">
        <v>1990</v>
      </c>
      <c r="B5642" s="4" t="s">
        <v>44</v>
      </c>
      <c r="C5642" s="4" t="s">
        <v>24</v>
      </c>
      <c r="D5642" s="4" t="s">
        <v>39</v>
      </c>
      <c r="E5642" s="4">
        <v>1.0</v>
      </c>
      <c r="F5642" s="4">
        <v>4.0</v>
      </c>
      <c r="G5642" s="4">
        <v>4.0</v>
      </c>
      <c r="H5642" s="5">
        <v>44995.0</v>
      </c>
      <c r="I5642" s="4">
        <f>IFERROR(__xludf.DUMMYFUNCTION("SPLIT(H5642,""/"")"),10.0)</f>
        <v>10</v>
      </c>
      <c r="J5642" s="4">
        <f>IFERROR(__xludf.DUMMYFUNCTION("""COMPUTED_VALUE"""),3.0)</f>
        <v>3</v>
      </c>
      <c r="K5642" s="4">
        <f>IFERROR(__xludf.DUMMYFUNCTION("""COMPUTED_VALUE"""),2023.0)</f>
        <v>2023</v>
      </c>
    </row>
    <row r="5643">
      <c r="A5643" s="1" t="s">
        <v>3590</v>
      </c>
      <c r="B5643" s="4" t="s">
        <v>44</v>
      </c>
      <c r="C5643" s="4" t="s">
        <v>30</v>
      </c>
      <c r="D5643" s="4" t="s">
        <v>30</v>
      </c>
      <c r="E5643" s="4">
        <v>1.0</v>
      </c>
      <c r="F5643" s="4">
        <v>4.0</v>
      </c>
      <c r="G5643" s="4">
        <v>4.0</v>
      </c>
      <c r="H5643" s="5">
        <v>44995.0</v>
      </c>
      <c r="I5643" s="4">
        <f>IFERROR(__xludf.DUMMYFUNCTION("SPLIT(H5643,""/"")"),10.0)</f>
        <v>10</v>
      </c>
      <c r="J5643" s="4">
        <f>IFERROR(__xludf.DUMMYFUNCTION("""COMPUTED_VALUE"""),3.0)</f>
        <v>3</v>
      </c>
      <c r="K5643" s="4">
        <f>IFERROR(__xludf.DUMMYFUNCTION("""COMPUTED_VALUE"""),2023.0)</f>
        <v>2023</v>
      </c>
    </row>
    <row r="5644">
      <c r="A5644" s="1" t="s">
        <v>2806</v>
      </c>
      <c r="B5644" s="4" t="s">
        <v>44</v>
      </c>
      <c r="C5644" s="4" t="s">
        <v>24</v>
      </c>
      <c r="D5644" s="4" t="s">
        <v>30</v>
      </c>
      <c r="E5644" s="4">
        <v>3.0</v>
      </c>
      <c r="F5644" s="4">
        <v>4.0</v>
      </c>
      <c r="G5644" s="4">
        <v>12.0</v>
      </c>
      <c r="H5644" s="5">
        <v>44995.0</v>
      </c>
      <c r="I5644" s="4">
        <f>IFERROR(__xludf.DUMMYFUNCTION("SPLIT(H5644,""/"")"),10.0)</f>
        <v>10</v>
      </c>
      <c r="J5644" s="4">
        <f>IFERROR(__xludf.DUMMYFUNCTION("""COMPUTED_VALUE"""),3.0)</f>
        <v>3</v>
      </c>
      <c r="K5644" s="4">
        <f>IFERROR(__xludf.DUMMYFUNCTION("""COMPUTED_VALUE"""),2023.0)</f>
        <v>2023</v>
      </c>
    </row>
    <row r="5645">
      <c r="A5645" s="1" t="s">
        <v>6637</v>
      </c>
      <c r="B5645" s="4" t="s">
        <v>44</v>
      </c>
      <c r="C5645" s="4" t="s">
        <v>29</v>
      </c>
      <c r="D5645" s="4" t="s">
        <v>28</v>
      </c>
      <c r="E5645" s="4">
        <v>2.0</v>
      </c>
      <c r="F5645" s="4">
        <v>4.0</v>
      </c>
      <c r="G5645" s="4">
        <v>8.0</v>
      </c>
      <c r="H5645" s="5">
        <v>44995.0</v>
      </c>
      <c r="I5645" s="4">
        <f>IFERROR(__xludf.DUMMYFUNCTION("SPLIT(H5645,""/"")"),10.0)</f>
        <v>10</v>
      </c>
      <c r="J5645" s="4">
        <f>IFERROR(__xludf.DUMMYFUNCTION("""COMPUTED_VALUE"""),3.0)</f>
        <v>3</v>
      </c>
      <c r="K5645" s="4">
        <f>IFERROR(__xludf.DUMMYFUNCTION("""COMPUTED_VALUE"""),2023.0)</f>
        <v>2023</v>
      </c>
    </row>
    <row r="5646">
      <c r="A5646" s="1" t="s">
        <v>8393</v>
      </c>
      <c r="B5646" s="4" t="s">
        <v>44</v>
      </c>
      <c r="C5646" s="4" t="s">
        <v>30</v>
      </c>
      <c r="D5646" s="4" t="s">
        <v>30</v>
      </c>
      <c r="E5646" s="4">
        <v>4.0</v>
      </c>
      <c r="F5646" s="4">
        <v>4.0</v>
      </c>
      <c r="G5646" s="4">
        <v>16.0</v>
      </c>
      <c r="H5646" s="5">
        <v>44995.0</v>
      </c>
      <c r="I5646" s="4">
        <f>IFERROR(__xludf.DUMMYFUNCTION("SPLIT(H5646,""/"")"),10.0)</f>
        <v>10</v>
      </c>
      <c r="J5646" s="4">
        <f>IFERROR(__xludf.DUMMYFUNCTION("""COMPUTED_VALUE"""),3.0)</f>
        <v>3</v>
      </c>
      <c r="K5646" s="4">
        <f>IFERROR(__xludf.DUMMYFUNCTION("""COMPUTED_VALUE"""),2023.0)</f>
        <v>2023</v>
      </c>
    </row>
    <row r="5647">
      <c r="A5647" s="1" t="s">
        <v>1621</v>
      </c>
      <c r="B5647" s="4" t="s">
        <v>44</v>
      </c>
      <c r="C5647" s="4" t="s">
        <v>24</v>
      </c>
      <c r="D5647" s="4" t="s">
        <v>30</v>
      </c>
      <c r="E5647" s="4">
        <v>4.0</v>
      </c>
      <c r="F5647" s="4">
        <v>4.0</v>
      </c>
      <c r="G5647" s="4">
        <v>16.0</v>
      </c>
      <c r="H5647" s="5">
        <v>44995.0</v>
      </c>
      <c r="I5647" s="4">
        <f>IFERROR(__xludf.DUMMYFUNCTION("SPLIT(H5647,""/"")"),10.0)</f>
        <v>10</v>
      </c>
      <c r="J5647" s="4">
        <f>IFERROR(__xludf.DUMMYFUNCTION("""COMPUTED_VALUE"""),3.0)</f>
        <v>3</v>
      </c>
      <c r="K5647" s="4">
        <f>IFERROR(__xludf.DUMMYFUNCTION("""COMPUTED_VALUE"""),2023.0)</f>
        <v>2023</v>
      </c>
    </row>
    <row r="5648">
      <c r="A5648" s="1" t="s">
        <v>5185</v>
      </c>
      <c r="B5648" s="4" t="s">
        <v>44</v>
      </c>
      <c r="C5648" s="4" t="s">
        <v>30</v>
      </c>
      <c r="D5648" s="4" t="s">
        <v>30</v>
      </c>
      <c r="E5648" s="4">
        <v>2.0</v>
      </c>
      <c r="F5648" s="4">
        <v>4.0</v>
      </c>
      <c r="G5648" s="4">
        <v>8.0</v>
      </c>
      <c r="H5648" s="5">
        <v>44996.0</v>
      </c>
      <c r="I5648" s="4">
        <f>IFERROR(__xludf.DUMMYFUNCTION("SPLIT(H5648,""/"")"),11.0)</f>
        <v>11</v>
      </c>
      <c r="J5648" s="4">
        <f>IFERROR(__xludf.DUMMYFUNCTION("""COMPUTED_VALUE"""),3.0)</f>
        <v>3</v>
      </c>
      <c r="K5648" s="4">
        <f>IFERROR(__xludf.DUMMYFUNCTION("""COMPUTED_VALUE"""),2023.0)</f>
        <v>2023</v>
      </c>
    </row>
    <row r="5649">
      <c r="A5649" s="1" t="s">
        <v>3618</v>
      </c>
      <c r="B5649" s="4" t="s">
        <v>44</v>
      </c>
      <c r="C5649" s="4" t="s">
        <v>30</v>
      </c>
      <c r="D5649" s="4" t="s">
        <v>30</v>
      </c>
      <c r="E5649" s="4">
        <v>4.0</v>
      </c>
      <c r="F5649" s="4">
        <v>4.0</v>
      </c>
      <c r="G5649" s="4">
        <v>16.0</v>
      </c>
      <c r="H5649" s="5">
        <v>44996.0</v>
      </c>
      <c r="I5649" s="4">
        <f>IFERROR(__xludf.DUMMYFUNCTION("SPLIT(H5649,""/"")"),11.0)</f>
        <v>11</v>
      </c>
      <c r="J5649" s="4">
        <f>IFERROR(__xludf.DUMMYFUNCTION("""COMPUTED_VALUE"""),3.0)</f>
        <v>3</v>
      </c>
      <c r="K5649" s="4">
        <f>IFERROR(__xludf.DUMMYFUNCTION("""COMPUTED_VALUE"""),2023.0)</f>
        <v>2023</v>
      </c>
    </row>
    <row r="5650">
      <c r="A5650" s="1" t="s">
        <v>168</v>
      </c>
      <c r="B5650" s="4" t="s">
        <v>44</v>
      </c>
      <c r="C5650" s="4" t="s">
        <v>29</v>
      </c>
      <c r="D5650" s="4" t="s">
        <v>28</v>
      </c>
      <c r="E5650" s="4">
        <v>2.0</v>
      </c>
      <c r="F5650" s="4">
        <v>4.0</v>
      </c>
      <c r="G5650" s="4">
        <v>8.0</v>
      </c>
      <c r="H5650" s="5">
        <v>44996.0</v>
      </c>
      <c r="I5650" s="4">
        <f>IFERROR(__xludf.DUMMYFUNCTION("SPLIT(H5650,""/"")"),11.0)</f>
        <v>11</v>
      </c>
      <c r="J5650" s="4">
        <f>IFERROR(__xludf.DUMMYFUNCTION("""COMPUTED_VALUE"""),3.0)</f>
        <v>3</v>
      </c>
      <c r="K5650" s="4">
        <f>IFERROR(__xludf.DUMMYFUNCTION("""COMPUTED_VALUE"""),2023.0)</f>
        <v>2023</v>
      </c>
    </row>
    <row r="5651">
      <c r="A5651" s="1" t="s">
        <v>7414</v>
      </c>
      <c r="B5651" s="4" t="s">
        <v>44</v>
      </c>
      <c r="C5651" s="4" t="s">
        <v>30</v>
      </c>
      <c r="D5651" s="4" t="s">
        <v>28</v>
      </c>
      <c r="E5651" s="4">
        <v>3.0</v>
      </c>
      <c r="F5651" s="4">
        <v>4.0</v>
      </c>
      <c r="G5651" s="4">
        <v>12.0</v>
      </c>
      <c r="H5651" s="5">
        <v>44997.0</v>
      </c>
      <c r="I5651" s="4">
        <f>IFERROR(__xludf.DUMMYFUNCTION("SPLIT(H5651,""/"")"),12.0)</f>
        <v>12</v>
      </c>
      <c r="J5651" s="4">
        <f>IFERROR(__xludf.DUMMYFUNCTION("""COMPUTED_VALUE"""),3.0)</f>
        <v>3</v>
      </c>
      <c r="K5651" s="4">
        <f>IFERROR(__xludf.DUMMYFUNCTION("""COMPUTED_VALUE"""),2023.0)</f>
        <v>2023</v>
      </c>
    </row>
    <row r="5652">
      <c r="A5652" s="1" t="s">
        <v>7223</v>
      </c>
      <c r="B5652" s="4" t="s">
        <v>44</v>
      </c>
      <c r="C5652" s="4" t="s">
        <v>29</v>
      </c>
      <c r="D5652" s="4" t="s">
        <v>39</v>
      </c>
      <c r="E5652" s="4">
        <v>4.0</v>
      </c>
      <c r="F5652" s="4">
        <v>4.0</v>
      </c>
      <c r="G5652" s="4">
        <v>16.0</v>
      </c>
      <c r="H5652" s="5">
        <v>44997.0</v>
      </c>
      <c r="I5652" s="4">
        <f>IFERROR(__xludf.DUMMYFUNCTION("SPLIT(H5652,""/"")"),12.0)</f>
        <v>12</v>
      </c>
      <c r="J5652" s="4">
        <f>IFERROR(__xludf.DUMMYFUNCTION("""COMPUTED_VALUE"""),3.0)</f>
        <v>3</v>
      </c>
      <c r="K5652" s="4">
        <f>IFERROR(__xludf.DUMMYFUNCTION("""COMPUTED_VALUE"""),2023.0)</f>
        <v>2023</v>
      </c>
    </row>
    <row r="5653">
      <c r="A5653" s="1" t="s">
        <v>508</v>
      </c>
      <c r="B5653" s="4" t="s">
        <v>44</v>
      </c>
      <c r="C5653" s="4" t="s">
        <v>30</v>
      </c>
      <c r="D5653" s="4" t="s">
        <v>30</v>
      </c>
      <c r="E5653" s="4">
        <v>2.0</v>
      </c>
      <c r="F5653" s="4">
        <v>4.0</v>
      </c>
      <c r="G5653" s="4">
        <v>8.0</v>
      </c>
      <c r="H5653" s="5">
        <v>44997.0</v>
      </c>
      <c r="I5653" s="4">
        <f>IFERROR(__xludf.DUMMYFUNCTION("SPLIT(H5653,""/"")"),12.0)</f>
        <v>12</v>
      </c>
      <c r="J5653" s="4">
        <f>IFERROR(__xludf.DUMMYFUNCTION("""COMPUTED_VALUE"""),3.0)</f>
        <v>3</v>
      </c>
      <c r="K5653" s="4">
        <f>IFERROR(__xludf.DUMMYFUNCTION("""COMPUTED_VALUE"""),2023.0)</f>
        <v>2023</v>
      </c>
    </row>
    <row r="5654">
      <c r="A5654" s="1" t="s">
        <v>5203</v>
      </c>
      <c r="B5654" s="4" t="s">
        <v>44</v>
      </c>
      <c r="C5654" s="4" t="s">
        <v>24</v>
      </c>
      <c r="D5654" s="4" t="s">
        <v>28</v>
      </c>
      <c r="E5654" s="4">
        <v>5.0</v>
      </c>
      <c r="F5654" s="4">
        <v>4.0</v>
      </c>
      <c r="G5654" s="4">
        <v>20.0</v>
      </c>
      <c r="H5654" s="5">
        <v>44997.0</v>
      </c>
      <c r="I5654" s="4">
        <f>IFERROR(__xludf.DUMMYFUNCTION("SPLIT(H5654,""/"")"),12.0)</f>
        <v>12</v>
      </c>
      <c r="J5654" s="4">
        <f>IFERROR(__xludf.DUMMYFUNCTION("""COMPUTED_VALUE"""),3.0)</f>
        <v>3</v>
      </c>
      <c r="K5654" s="4">
        <f>IFERROR(__xludf.DUMMYFUNCTION("""COMPUTED_VALUE"""),2023.0)</f>
        <v>2023</v>
      </c>
    </row>
    <row r="5655">
      <c r="A5655" s="1" t="s">
        <v>2644</v>
      </c>
      <c r="B5655" s="4" t="s">
        <v>44</v>
      </c>
      <c r="C5655" s="4" t="s">
        <v>30</v>
      </c>
      <c r="D5655" s="4" t="s">
        <v>39</v>
      </c>
      <c r="E5655" s="4">
        <v>3.0</v>
      </c>
      <c r="F5655" s="4">
        <v>4.0</v>
      </c>
      <c r="G5655" s="4">
        <v>12.0</v>
      </c>
      <c r="H5655" s="5">
        <v>44997.0</v>
      </c>
      <c r="I5655" s="4">
        <f>IFERROR(__xludf.DUMMYFUNCTION("SPLIT(H5655,""/"")"),12.0)</f>
        <v>12</v>
      </c>
      <c r="J5655" s="4">
        <f>IFERROR(__xludf.DUMMYFUNCTION("""COMPUTED_VALUE"""),3.0)</f>
        <v>3</v>
      </c>
      <c r="K5655" s="4">
        <f>IFERROR(__xludf.DUMMYFUNCTION("""COMPUTED_VALUE"""),2023.0)</f>
        <v>2023</v>
      </c>
    </row>
    <row r="5656">
      <c r="A5656" s="1" t="s">
        <v>2075</v>
      </c>
      <c r="B5656" s="4" t="s">
        <v>44</v>
      </c>
      <c r="C5656" s="4" t="s">
        <v>30</v>
      </c>
      <c r="D5656" s="4" t="s">
        <v>23</v>
      </c>
      <c r="E5656" s="4">
        <v>5.0</v>
      </c>
      <c r="F5656" s="4">
        <v>4.0</v>
      </c>
      <c r="G5656" s="4">
        <v>20.0</v>
      </c>
      <c r="H5656" s="5">
        <v>44998.0</v>
      </c>
      <c r="I5656" s="4">
        <f>IFERROR(__xludf.DUMMYFUNCTION("SPLIT(H5656,""/"")"),13.0)</f>
        <v>13</v>
      </c>
      <c r="J5656" s="4">
        <f>IFERROR(__xludf.DUMMYFUNCTION("""COMPUTED_VALUE"""),3.0)</f>
        <v>3</v>
      </c>
      <c r="K5656" s="4">
        <f>IFERROR(__xludf.DUMMYFUNCTION("""COMPUTED_VALUE"""),2023.0)</f>
        <v>2023</v>
      </c>
    </row>
    <row r="5657">
      <c r="A5657" s="1" t="s">
        <v>305</v>
      </c>
      <c r="B5657" s="4" t="s">
        <v>44</v>
      </c>
      <c r="C5657" s="4" t="s">
        <v>29</v>
      </c>
      <c r="D5657" s="4" t="s">
        <v>39</v>
      </c>
      <c r="E5657" s="4">
        <v>4.0</v>
      </c>
      <c r="F5657" s="4">
        <v>4.0</v>
      </c>
      <c r="G5657" s="4">
        <v>16.0</v>
      </c>
      <c r="H5657" s="5">
        <v>44998.0</v>
      </c>
      <c r="I5657" s="4">
        <f>IFERROR(__xludf.DUMMYFUNCTION("SPLIT(H5657,""/"")"),13.0)</f>
        <v>13</v>
      </c>
      <c r="J5657" s="4">
        <f>IFERROR(__xludf.DUMMYFUNCTION("""COMPUTED_VALUE"""),3.0)</f>
        <v>3</v>
      </c>
      <c r="K5657" s="4">
        <f>IFERROR(__xludf.DUMMYFUNCTION("""COMPUTED_VALUE"""),2023.0)</f>
        <v>2023</v>
      </c>
    </row>
    <row r="5658">
      <c r="A5658" s="1" t="s">
        <v>9136</v>
      </c>
      <c r="B5658" s="4" t="s">
        <v>44</v>
      </c>
      <c r="C5658" s="4" t="s">
        <v>24</v>
      </c>
      <c r="D5658" s="4" t="s">
        <v>30</v>
      </c>
      <c r="E5658" s="4">
        <v>5.0</v>
      </c>
      <c r="F5658" s="4">
        <v>4.0</v>
      </c>
      <c r="G5658" s="4">
        <v>20.0</v>
      </c>
      <c r="H5658" s="5">
        <v>44998.0</v>
      </c>
      <c r="I5658" s="4">
        <f>IFERROR(__xludf.DUMMYFUNCTION("SPLIT(H5658,""/"")"),13.0)</f>
        <v>13</v>
      </c>
      <c r="J5658" s="4">
        <f>IFERROR(__xludf.DUMMYFUNCTION("""COMPUTED_VALUE"""),3.0)</f>
        <v>3</v>
      </c>
      <c r="K5658" s="4">
        <f>IFERROR(__xludf.DUMMYFUNCTION("""COMPUTED_VALUE"""),2023.0)</f>
        <v>2023</v>
      </c>
    </row>
    <row r="5659">
      <c r="A5659" s="1" t="s">
        <v>6816</v>
      </c>
      <c r="B5659" s="4" t="s">
        <v>44</v>
      </c>
      <c r="C5659" s="4" t="s">
        <v>24</v>
      </c>
      <c r="D5659" s="4" t="s">
        <v>30</v>
      </c>
      <c r="E5659" s="4">
        <v>3.0</v>
      </c>
      <c r="F5659" s="4">
        <v>4.0</v>
      </c>
      <c r="G5659" s="4">
        <v>12.0</v>
      </c>
      <c r="H5659" s="5">
        <v>44999.0</v>
      </c>
      <c r="I5659" s="4">
        <f>IFERROR(__xludf.DUMMYFUNCTION("SPLIT(H5659,""/"")"),14.0)</f>
        <v>14</v>
      </c>
      <c r="J5659" s="4">
        <f>IFERROR(__xludf.DUMMYFUNCTION("""COMPUTED_VALUE"""),3.0)</f>
        <v>3</v>
      </c>
      <c r="K5659" s="4">
        <f>IFERROR(__xludf.DUMMYFUNCTION("""COMPUTED_VALUE"""),2023.0)</f>
        <v>2023</v>
      </c>
    </row>
    <row r="5660">
      <c r="A5660" s="1" t="s">
        <v>6933</v>
      </c>
      <c r="B5660" s="4" t="s">
        <v>44</v>
      </c>
      <c r="C5660" s="4" t="s">
        <v>29</v>
      </c>
      <c r="D5660" s="4" t="s">
        <v>39</v>
      </c>
      <c r="E5660" s="4">
        <v>3.0</v>
      </c>
      <c r="F5660" s="4">
        <v>4.0</v>
      </c>
      <c r="G5660" s="4">
        <v>12.0</v>
      </c>
      <c r="H5660" s="5">
        <v>44999.0</v>
      </c>
      <c r="I5660" s="4">
        <f>IFERROR(__xludf.DUMMYFUNCTION("SPLIT(H5660,""/"")"),14.0)</f>
        <v>14</v>
      </c>
      <c r="J5660" s="4">
        <f>IFERROR(__xludf.DUMMYFUNCTION("""COMPUTED_VALUE"""),3.0)</f>
        <v>3</v>
      </c>
      <c r="K5660" s="4">
        <f>IFERROR(__xludf.DUMMYFUNCTION("""COMPUTED_VALUE"""),2023.0)</f>
        <v>2023</v>
      </c>
    </row>
    <row r="5661">
      <c r="A5661" s="1" t="s">
        <v>6273</v>
      </c>
      <c r="B5661" s="4" t="s">
        <v>44</v>
      </c>
      <c r="C5661" s="4" t="s">
        <v>29</v>
      </c>
      <c r="D5661" s="4" t="s">
        <v>23</v>
      </c>
      <c r="E5661" s="4">
        <v>2.0</v>
      </c>
      <c r="F5661" s="4">
        <v>4.0</v>
      </c>
      <c r="G5661" s="4">
        <v>8.0</v>
      </c>
      <c r="H5661" s="5">
        <v>45000.0</v>
      </c>
      <c r="I5661" s="4">
        <f>IFERROR(__xludf.DUMMYFUNCTION("SPLIT(H5661,""/"")"),15.0)</f>
        <v>15</v>
      </c>
      <c r="J5661" s="4">
        <f>IFERROR(__xludf.DUMMYFUNCTION("""COMPUTED_VALUE"""),3.0)</f>
        <v>3</v>
      </c>
      <c r="K5661" s="4">
        <f>IFERROR(__xludf.DUMMYFUNCTION("""COMPUTED_VALUE"""),2023.0)</f>
        <v>2023</v>
      </c>
    </row>
    <row r="5662">
      <c r="A5662" s="1" t="s">
        <v>6010</v>
      </c>
      <c r="B5662" s="4" t="s">
        <v>44</v>
      </c>
      <c r="C5662" s="4" t="s">
        <v>30</v>
      </c>
      <c r="D5662" s="4" t="s">
        <v>30</v>
      </c>
      <c r="E5662" s="4">
        <v>5.0</v>
      </c>
      <c r="F5662" s="4">
        <v>4.0</v>
      </c>
      <c r="G5662" s="4">
        <v>20.0</v>
      </c>
      <c r="H5662" s="5">
        <v>45000.0</v>
      </c>
      <c r="I5662" s="4">
        <f>IFERROR(__xludf.DUMMYFUNCTION("SPLIT(H5662,""/"")"),15.0)</f>
        <v>15</v>
      </c>
      <c r="J5662" s="4">
        <f>IFERROR(__xludf.DUMMYFUNCTION("""COMPUTED_VALUE"""),3.0)</f>
        <v>3</v>
      </c>
      <c r="K5662" s="4">
        <f>IFERROR(__xludf.DUMMYFUNCTION("""COMPUTED_VALUE"""),2023.0)</f>
        <v>2023</v>
      </c>
    </row>
    <row r="5663">
      <c r="A5663" s="1" t="s">
        <v>4891</v>
      </c>
      <c r="B5663" s="4" t="s">
        <v>44</v>
      </c>
      <c r="C5663" s="4" t="s">
        <v>30</v>
      </c>
      <c r="D5663" s="4" t="s">
        <v>30</v>
      </c>
      <c r="E5663" s="4">
        <v>4.0</v>
      </c>
      <c r="F5663" s="4">
        <v>4.0</v>
      </c>
      <c r="G5663" s="4">
        <v>16.0</v>
      </c>
      <c r="H5663" s="5">
        <v>45001.0</v>
      </c>
      <c r="I5663" s="4">
        <f>IFERROR(__xludf.DUMMYFUNCTION("SPLIT(H5663,""/"")"),16.0)</f>
        <v>16</v>
      </c>
      <c r="J5663" s="4">
        <f>IFERROR(__xludf.DUMMYFUNCTION("""COMPUTED_VALUE"""),3.0)</f>
        <v>3</v>
      </c>
      <c r="K5663" s="4">
        <f>IFERROR(__xludf.DUMMYFUNCTION("""COMPUTED_VALUE"""),2023.0)</f>
        <v>2023</v>
      </c>
    </row>
    <row r="5664">
      <c r="A5664" s="1" t="s">
        <v>9116</v>
      </c>
      <c r="B5664" s="4" t="s">
        <v>44</v>
      </c>
      <c r="C5664" s="4" t="s">
        <v>30</v>
      </c>
      <c r="D5664" s="4" t="s">
        <v>28</v>
      </c>
      <c r="E5664" s="4">
        <v>4.0</v>
      </c>
      <c r="F5664" s="4">
        <v>4.0</v>
      </c>
      <c r="G5664" s="4">
        <v>16.0</v>
      </c>
      <c r="H5664" s="5">
        <v>45001.0</v>
      </c>
      <c r="I5664" s="4">
        <f>IFERROR(__xludf.DUMMYFUNCTION("SPLIT(H5664,""/"")"),16.0)</f>
        <v>16</v>
      </c>
      <c r="J5664" s="4">
        <f>IFERROR(__xludf.DUMMYFUNCTION("""COMPUTED_VALUE"""),3.0)</f>
        <v>3</v>
      </c>
      <c r="K5664" s="4">
        <f>IFERROR(__xludf.DUMMYFUNCTION("""COMPUTED_VALUE"""),2023.0)</f>
        <v>2023</v>
      </c>
    </row>
    <row r="5665">
      <c r="A5665" s="1" t="s">
        <v>6581</v>
      </c>
      <c r="B5665" s="4" t="s">
        <v>44</v>
      </c>
      <c r="C5665" s="4" t="s">
        <v>29</v>
      </c>
      <c r="D5665" s="4" t="s">
        <v>30</v>
      </c>
      <c r="E5665" s="4">
        <v>3.0</v>
      </c>
      <c r="F5665" s="4">
        <v>4.0</v>
      </c>
      <c r="G5665" s="4">
        <v>12.0</v>
      </c>
      <c r="H5665" s="5">
        <v>45001.0</v>
      </c>
      <c r="I5665" s="4">
        <f>IFERROR(__xludf.DUMMYFUNCTION("SPLIT(H5665,""/"")"),16.0)</f>
        <v>16</v>
      </c>
      <c r="J5665" s="4">
        <f>IFERROR(__xludf.DUMMYFUNCTION("""COMPUTED_VALUE"""),3.0)</f>
        <v>3</v>
      </c>
      <c r="K5665" s="4">
        <f>IFERROR(__xludf.DUMMYFUNCTION("""COMPUTED_VALUE"""),2023.0)</f>
        <v>2023</v>
      </c>
    </row>
    <row r="5666">
      <c r="A5666" s="1" t="s">
        <v>6071</v>
      </c>
      <c r="B5666" s="4" t="s">
        <v>44</v>
      </c>
      <c r="C5666" s="4" t="s">
        <v>30</v>
      </c>
      <c r="D5666" s="4" t="s">
        <v>28</v>
      </c>
      <c r="E5666" s="4">
        <v>2.0</v>
      </c>
      <c r="F5666" s="4">
        <v>4.0</v>
      </c>
      <c r="G5666" s="4">
        <v>8.0</v>
      </c>
      <c r="H5666" s="5">
        <v>45001.0</v>
      </c>
      <c r="I5666" s="4">
        <f>IFERROR(__xludf.DUMMYFUNCTION("SPLIT(H5666,""/"")"),16.0)</f>
        <v>16</v>
      </c>
      <c r="J5666" s="4">
        <f>IFERROR(__xludf.DUMMYFUNCTION("""COMPUTED_VALUE"""),3.0)</f>
        <v>3</v>
      </c>
      <c r="K5666" s="4">
        <f>IFERROR(__xludf.DUMMYFUNCTION("""COMPUTED_VALUE"""),2023.0)</f>
        <v>2023</v>
      </c>
    </row>
    <row r="5667">
      <c r="A5667" s="1" t="s">
        <v>6217</v>
      </c>
      <c r="B5667" s="4" t="s">
        <v>44</v>
      </c>
      <c r="C5667" s="4" t="s">
        <v>24</v>
      </c>
      <c r="D5667" s="4" t="s">
        <v>30</v>
      </c>
      <c r="E5667" s="4">
        <v>5.0</v>
      </c>
      <c r="F5667" s="4">
        <v>4.0</v>
      </c>
      <c r="G5667" s="4">
        <v>20.0</v>
      </c>
      <c r="H5667" s="5">
        <v>45001.0</v>
      </c>
      <c r="I5667" s="4">
        <f>IFERROR(__xludf.DUMMYFUNCTION("SPLIT(H5667,""/"")"),16.0)</f>
        <v>16</v>
      </c>
      <c r="J5667" s="4">
        <f>IFERROR(__xludf.DUMMYFUNCTION("""COMPUTED_VALUE"""),3.0)</f>
        <v>3</v>
      </c>
      <c r="K5667" s="4">
        <f>IFERROR(__xludf.DUMMYFUNCTION("""COMPUTED_VALUE"""),2023.0)</f>
        <v>2023</v>
      </c>
    </row>
    <row r="5668">
      <c r="A5668" s="1" t="s">
        <v>8526</v>
      </c>
      <c r="B5668" s="4" t="s">
        <v>44</v>
      </c>
      <c r="C5668" s="4" t="s">
        <v>24</v>
      </c>
      <c r="D5668" s="4" t="s">
        <v>39</v>
      </c>
      <c r="E5668" s="4">
        <v>2.0</v>
      </c>
      <c r="F5668" s="4">
        <v>4.0</v>
      </c>
      <c r="G5668" s="4">
        <v>8.0</v>
      </c>
      <c r="H5668" s="5">
        <v>45002.0</v>
      </c>
      <c r="I5668" s="4">
        <f>IFERROR(__xludf.DUMMYFUNCTION("SPLIT(H5668,""/"")"),17.0)</f>
        <v>17</v>
      </c>
      <c r="J5668" s="4">
        <f>IFERROR(__xludf.DUMMYFUNCTION("""COMPUTED_VALUE"""),3.0)</f>
        <v>3</v>
      </c>
      <c r="K5668" s="4">
        <f>IFERROR(__xludf.DUMMYFUNCTION("""COMPUTED_VALUE"""),2023.0)</f>
        <v>2023</v>
      </c>
    </row>
    <row r="5669">
      <c r="A5669" s="1" t="s">
        <v>4777</v>
      </c>
      <c r="B5669" s="4" t="s">
        <v>44</v>
      </c>
      <c r="C5669" s="4" t="s">
        <v>30</v>
      </c>
      <c r="D5669" s="4" t="s">
        <v>28</v>
      </c>
      <c r="E5669" s="4">
        <v>1.0</v>
      </c>
      <c r="F5669" s="4">
        <v>4.0</v>
      </c>
      <c r="G5669" s="4">
        <v>4.0</v>
      </c>
      <c r="H5669" s="5">
        <v>45002.0</v>
      </c>
      <c r="I5669" s="4">
        <f>IFERROR(__xludf.DUMMYFUNCTION("SPLIT(H5669,""/"")"),17.0)</f>
        <v>17</v>
      </c>
      <c r="J5669" s="4">
        <f>IFERROR(__xludf.DUMMYFUNCTION("""COMPUTED_VALUE"""),3.0)</f>
        <v>3</v>
      </c>
      <c r="K5669" s="4">
        <f>IFERROR(__xludf.DUMMYFUNCTION("""COMPUTED_VALUE"""),2023.0)</f>
        <v>2023</v>
      </c>
    </row>
    <row r="5670">
      <c r="A5670" s="1" t="s">
        <v>6429</v>
      </c>
      <c r="B5670" s="4" t="s">
        <v>44</v>
      </c>
      <c r="C5670" s="4" t="s">
        <v>30</v>
      </c>
      <c r="D5670" s="4" t="s">
        <v>28</v>
      </c>
      <c r="E5670" s="4">
        <v>4.0</v>
      </c>
      <c r="F5670" s="4">
        <v>4.0</v>
      </c>
      <c r="G5670" s="4">
        <v>16.0</v>
      </c>
      <c r="H5670" s="5">
        <v>45002.0</v>
      </c>
      <c r="I5670" s="4">
        <f>IFERROR(__xludf.DUMMYFUNCTION("SPLIT(H5670,""/"")"),17.0)</f>
        <v>17</v>
      </c>
      <c r="J5670" s="4">
        <f>IFERROR(__xludf.DUMMYFUNCTION("""COMPUTED_VALUE"""),3.0)</f>
        <v>3</v>
      </c>
      <c r="K5670" s="4">
        <f>IFERROR(__xludf.DUMMYFUNCTION("""COMPUTED_VALUE"""),2023.0)</f>
        <v>2023</v>
      </c>
    </row>
    <row r="5671">
      <c r="A5671" s="1" t="s">
        <v>2464</v>
      </c>
      <c r="B5671" s="4" t="s">
        <v>44</v>
      </c>
      <c r="C5671" s="4" t="s">
        <v>30</v>
      </c>
      <c r="D5671" s="4" t="s">
        <v>23</v>
      </c>
      <c r="E5671" s="4">
        <v>2.0</v>
      </c>
      <c r="F5671" s="4">
        <v>4.0</v>
      </c>
      <c r="G5671" s="4">
        <v>8.0</v>
      </c>
      <c r="H5671" s="5">
        <v>45002.0</v>
      </c>
      <c r="I5671" s="4">
        <f>IFERROR(__xludf.DUMMYFUNCTION("SPLIT(H5671,""/"")"),17.0)</f>
        <v>17</v>
      </c>
      <c r="J5671" s="4">
        <f>IFERROR(__xludf.DUMMYFUNCTION("""COMPUTED_VALUE"""),3.0)</f>
        <v>3</v>
      </c>
      <c r="K5671" s="4">
        <f>IFERROR(__xludf.DUMMYFUNCTION("""COMPUTED_VALUE"""),2023.0)</f>
        <v>2023</v>
      </c>
    </row>
    <row r="5672">
      <c r="A5672" s="1" t="s">
        <v>7141</v>
      </c>
      <c r="B5672" s="4" t="s">
        <v>44</v>
      </c>
      <c r="C5672" s="4" t="s">
        <v>29</v>
      </c>
      <c r="D5672" s="4" t="s">
        <v>30</v>
      </c>
      <c r="E5672" s="4">
        <v>1.0</v>
      </c>
      <c r="F5672" s="4">
        <v>4.0</v>
      </c>
      <c r="G5672" s="4">
        <v>4.0</v>
      </c>
      <c r="H5672" s="5">
        <v>45003.0</v>
      </c>
      <c r="I5672" s="4">
        <f>IFERROR(__xludf.DUMMYFUNCTION("SPLIT(H5672,""/"")"),18.0)</f>
        <v>18</v>
      </c>
      <c r="J5672" s="4">
        <f>IFERROR(__xludf.DUMMYFUNCTION("""COMPUTED_VALUE"""),3.0)</f>
        <v>3</v>
      </c>
      <c r="K5672" s="4">
        <f>IFERROR(__xludf.DUMMYFUNCTION("""COMPUTED_VALUE"""),2023.0)</f>
        <v>2023</v>
      </c>
    </row>
    <row r="5673">
      <c r="A5673" s="1" t="s">
        <v>3243</v>
      </c>
      <c r="B5673" s="4" t="s">
        <v>44</v>
      </c>
      <c r="C5673" s="4" t="s">
        <v>29</v>
      </c>
      <c r="D5673" s="4" t="s">
        <v>39</v>
      </c>
      <c r="E5673" s="4">
        <v>5.0</v>
      </c>
      <c r="F5673" s="4">
        <v>4.0</v>
      </c>
      <c r="G5673" s="4">
        <v>20.0</v>
      </c>
      <c r="H5673" s="5">
        <v>45003.0</v>
      </c>
      <c r="I5673" s="4">
        <f>IFERROR(__xludf.DUMMYFUNCTION("SPLIT(H5673,""/"")"),18.0)</f>
        <v>18</v>
      </c>
      <c r="J5673" s="4">
        <f>IFERROR(__xludf.DUMMYFUNCTION("""COMPUTED_VALUE"""),3.0)</f>
        <v>3</v>
      </c>
      <c r="K5673" s="4">
        <f>IFERROR(__xludf.DUMMYFUNCTION("""COMPUTED_VALUE"""),2023.0)</f>
        <v>2023</v>
      </c>
    </row>
    <row r="5674">
      <c r="A5674" s="1" t="s">
        <v>8000</v>
      </c>
      <c r="B5674" s="4" t="s">
        <v>44</v>
      </c>
      <c r="C5674" s="4" t="s">
        <v>24</v>
      </c>
      <c r="D5674" s="4" t="s">
        <v>30</v>
      </c>
      <c r="E5674" s="4">
        <v>5.0</v>
      </c>
      <c r="F5674" s="4">
        <v>4.0</v>
      </c>
      <c r="G5674" s="4">
        <v>20.0</v>
      </c>
      <c r="H5674" s="5">
        <v>45003.0</v>
      </c>
      <c r="I5674" s="4">
        <f>IFERROR(__xludf.DUMMYFUNCTION("SPLIT(H5674,""/"")"),18.0)</f>
        <v>18</v>
      </c>
      <c r="J5674" s="4">
        <f>IFERROR(__xludf.DUMMYFUNCTION("""COMPUTED_VALUE"""),3.0)</f>
        <v>3</v>
      </c>
      <c r="K5674" s="4">
        <f>IFERROR(__xludf.DUMMYFUNCTION("""COMPUTED_VALUE"""),2023.0)</f>
        <v>2023</v>
      </c>
    </row>
    <row r="5675">
      <c r="A5675" s="1" t="s">
        <v>4017</v>
      </c>
      <c r="B5675" s="4" t="s">
        <v>44</v>
      </c>
      <c r="C5675" s="4" t="s">
        <v>24</v>
      </c>
      <c r="D5675" s="4" t="s">
        <v>28</v>
      </c>
      <c r="E5675" s="4">
        <v>4.0</v>
      </c>
      <c r="F5675" s="4">
        <v>4.0</v>
      </c>
      <c r="G5675" s="4">
        <v>16.0</v>
      </c>
      <c r="H5675" s="5">
        <v>45003.0</v>
      </c>
      <c r="I5675" s="4">
        <f>IFERROR(__xludf.DUMMYFUNCTION("SPLIT(H5675,""/"")"),18.0)</f>
        <v>18</v>
      </c>
      <c r="J5675" s="4">
        <f>IFERROR(__xludf.DUMMYFUNCTION("""COMPUTED_VALUE"""),3.0)</f>
        <v>3</v>
      </c>
      <c r="K5675" s="4">
        <f>IFERROR(__xludf.DUMMYFUNCTION("""COMPUTED_VALUE"""),2023.0)</f>
        <v>2023</v>
      </c>
    </row>
    <row r="5676">
      <c r="A5676" s="1" t="s">
        <v>7710</v>
      </c>
      <c r="B5676" s="4" t="s">
        <v>44</v>
      </c>
      <c r="C5676" s="4" t="s">
        <v>30</v>
      </c>
      <c r="D5676" s="4" t="s">
        <v>28</v>
      </c>
      <c r="E5676" s="4">
        <v>5.0</v>
      </c>
      <c r="F5676" s="4">
        <v>4.0</v>
      </c>
      <c r="G5676" s="4">
        <v>20.0</v>
      </c>
      <c r="H5676" s="5">
        <v>45003.0</v>
      </c>
      <c r="I5676" s="4">
        <f>IFERROR(__xludf.DUMMYFUNCTION("SPLIT(H5676,""/"")"),18.0)</f>
        <v>18</v>
      </c>
      <c r="J5676" s="4">
        <f>IFERROR(__xludf.DUMMYFUNCTION("""COMPUTED_VALUE"""),3.0)</f>
        <v>3</v>
      </c>
      <c r="K5676" s="4">
        <f>IFERROR(__xludf.DUMMYFUNCTION("""COMPUTED_VALUE"""),2023.0)</f>
        <v>2023</v>
      </c>
    </row>
    <row r="5677">
      <c r="A5677" s="1" t="s">
        <v>1263</v>
      </c>
      <c r="B5677" s="4" t="s">
        <v>44</v>
      </c>
      <c r="C5677" s="4" t="s">
        <v>24</v>
      </c>
      <c r="D5677" s="4" t="s">
        <v>30</v>
      </c>
      <c r="E5677" s="4">
        <v>2.0</v>
      </c>
      <c r="F5677" s="4">
        <v>4.0</v>
      </c>
      <c r="G5677" s="4">
        <v>8.0</v>
      </c>
      <c r="H5677" s="5">
        <v>45004.0</v>
      </c>
      <c r="I5677" s="4">
        <f>IFERROR(__xludf.DUMMYFUNCTION("SPLIT(H5677,""/"")"),19.0)</f>
        <v>19</v>
      </c>
      <c r="J5677" s="4">
        <f>IFERROR(__xludf.DUMMYFUNCTION("""COMPUTED_VALUE"""),3.0)</f>
        <v>3</v>
      </c>
      <c r="K5677" s="4">
        <f>IFERROR(__xludf.DUMMYFUNCTION("""COMPUTED_VALUE"""),2023.0)</f>
        <v>2023</v>
      </c>
    </row>
    <row r="5678">
      <c r="A5678" s="1" t="s">
        <v>3501</v>
      </c>
      <c r="B5678" s="4" t="s">
        <v>44</v>
      </c>
      <c r="C5678" s="4" t="s">
        <v>30</v>
      </c>
      <c r="D5678" s="4" t="s">
        <v>23</v>
      </c>
      <c r="E5678" s="4">
        <v>1.0</v>
      </c>
      <c r="F5678" s="4">
        <v>4.0</v>
      </c>
      <c r="G5678" s="4">
        <v>4.0</v>
      </c>
      <c r="H5678" s="5">
        <v>45004.0</v>
      </c>
      <c r="I5678" s="4">
        <f>IFERROR(__xludf.DUMMYFUNCTION("SPLIT(H5678,""/"")"),19.0)</f>
        <v>19</v>
      </c>
      <c r="J5678" s="4">
        <f>IFERROR(__xludf.DUMMYFUNCTION("""COMPUTED_VALUE"""),3.0)</f>
        <v>3</v>
      </c>
      <c r="K5678" s="4">
        <f>IFERROR(__xludf.DUMMYFUNCTION("""COMPUTED_VALUE"""),2023.0)</f>
        <v>2023</v>
      </c>
    </row>
    <row r="5679">
      <c r="A5679" s="1" t="s">
        <v>1790</v>
      </c>
      <c r="B5679" s="4" t="s">
        <v>44</v>
      </c>
      <c r="C5679" s="4" t="s">
        <v>30</v>
      </c>
      <c r="D5679" s="4" t="s">
        <v>28</v>
      </c>
      <c r="E5679" s="4">
        <v>1.0</v>
      </c>
      <c r="F5679" s="4">
        <v>4.0</v>
      </c>
      <c r="G5679" s="4">
        <v>4.0</v>
      </c>
      <c r="H5679" s="5">
        <v>45004.0</v>
      </c>
      <c r="I5679" s="4">
        <f>IFERROR(__xludf.DUMMYFUNCTION("SPLIT(H5679,""/"")"),19.0)</f>
        <v>19</v>
      </c>
      <c r="J5679" s="4">
        <f>IFERROR(__xludf.DUMMYFUNCTION("""COMPUTED_VALUE"""),3.0)</f>
        <v>3</v>
      </c>
      <c r="K5679" s="4">
        <f>IFERROR(__xludf.DUMMYFUNCTION("""COMPUTED_VALUE"""),2023.0)</f>
        <v>2023</v>
      </c>
    </row>
    <row r="5680">
      <c r="A5680" s="1" t="s">
        <v>8908</v>
      </c>
      <c r="B5680" s="4" t="s">
        <v>44</v>
      </c>
      <c r="C5680" s="4" t="s">
        <v>29</v>
      </c>
      <c r="D5680" s="4" t="s">
        <v>30</v>
      </c>
      <c r="E5680" s="4">
        <v>1.0</v>
      </c>
      <c r="F5680" s="4">
        <v>4.0</v>
      </c>
      <c r="G5680" s="4">
        <v>4.0</v>
      </c>
      <c r="H5680" s="5">
        <v>45005.0</v>
      </c>
      <c r="I5680" s="4">
        <f>IFERROR(__xludf.DUMMYFUNCTION("SPLIT(H5680,""/"")"),20.0)</f>
        <v>20</v>
      </c>
      <c r="J5680" s="4">
        <f>IFERROR(__xludf.DUMMYFUNCTION("""COMPUTED_VALUE"""),3.0)</f>
        <v>3</v>
      </c>
      <c r="K5680" s="4">
        <f>IFERROR(__xludf.DUMMYFUNCTION("""COMPUTED_VALUE"""),2023.0)</f>
        <v>2023</v>
      </c>
    </row>
    <row r="5681">
      <c r="A5681" s="1" t="s">
        <v>1446</v>
      </c>
      <c r="B5681" s="4" t="s">
        <v>44</v>
      </c>
      <c r="C5681" s="4" t="s">
        <v>24</v>
      </c>
      <c r="D5681" s="4" t="s">
        <v>30</v>
      </c>
      <c r="E5681" s="4">
        <v>2.0</v>
      </c>
      <c r="F5681" s="4">
        <v>4.0</v>
      </c>
      <c r="G5681" s="4">
        <v>8.0</v>
      </c>
      <c r="H5681" s="5">
        <v>45006.0</v>
      </c>
      <c r="I5681" s="4">
        <f>IFERROR(__xludf.DUMMYFUNCTION("SPLIT(H5681,""/"")"),21.0)</f>
        <v>21</v>
      </c>
      <c r="J5681" s="4">
        <f>IFERROR(__xludf.DUMMYFUNCTION("""COMPUTED_VALUE"""),3.0)</f>
        <v>3</v>
      </c>
      <c r="K5681" s="4">
        <f>IFERROR(__xludf.DUMMYFUNCTION("""COMPUTED_VALUE"""),2023.0)</f>
        <v>2023</v>
      </c>
    </row>
    <row r="5682">
      <c r="A5682" s="1" t="s">
        <v>9027</v>
      </c>
      <c r="B5682" s="4" t="s">
        <v>44</v>
      </c>
      <c r="C5682" s="4" t="s">
        <v>30</v>
      </c>
      <c r="D5682" s="4" t="s">
        <v>23</v>
      </c>
      <c r="E5682" s="4">
        <v>5.0</v>
      </c>
      <c r="F5682" s="4">
        <v>4.0</v>
      </c>
      <c r="G5682" s="4">
        <v>20.0</v>
      </c>
      <c r="H5682" s="5">
        <v>45006.0</v>
      </c>
      <c r="I5682" s="4">
        <f>IFERROR(__xludf.DUMMYFUNCTION("SPLIT(H5682,""/"")"),21.0)</f>
        <v>21</v>
      </c>
      <c r="J5682" s="4">
        <f>IFERROR(__xludf.DUMMYFUNCTION("""COMPUTED_VALUE"""),3.0)</f>
        <v>3</v>
      </c>
      <c r="K5682" s="4">
        <f>IFERROR(__xludf.DUMMYFUNCTION("""COMPUTED_VALUE"""),2023.0)</f>
        <v>2023</v>
      </c>
    </row>
    <row r="5683">
      <c r="A5683" s="1" t="s">
        <v>4249</v>
      </c>
      <c r="B5683" s="4" t="s">
        <v>44</v>
      </c>
      <c r="C5683" s="4" t="s">
        <v>24</v>
      </c>
      <c r="D5683" s="4" t="s">
        <v>23</v>
      </c>
      <c r="E5683" s="4">
        <v>4.0</v>
      </c>
      <c r="F5683" s="4">
        <v>4.0</v>
      </c>
      <c r="G5683" s="4">
        <v>16.0</v>
      </c>
      <c r="H5683" s="5">
        <v>45007.0</v>
      </c>
      <c r="I5683" s="4">
        <f>IFERROR(__xludf.DUMMYFUNCTION("SPLIT(H5683,""/"")"),22.0)</f>
        <v>22</v>
      </c>
      <c r="J5683" s="4">
        <f>IFERROR(__xludf.DUMMYFUNCTION("""COMPUTED_VALUE"""),3.0)</f>
        <v>3</v>
      </c>
      <c r="K5683" s="4">
        <f>IFERROR(__xludf.DUMMYFUNCTION("""COMPUTED_VALUE"""),2023.0)</f>
        <v>2023</v>
      </c>
    </row>
    <row r="5684">
      <c r="A5684" s="1" t="s">
        <v>9758</v>
      </c>
      <c r="B5684" s="4" t="s">
        <v>44</v>
      </c>
      <c r="C5684" s="4" t="s">
        <v>24</v>
      </c>
      <c r="D5684" s="4" t="s">
        <v>30</v>
      </c>
      <c r="E5684" s="4">
        <v>2.0</v>
      </c>
      <c r="F5684" s="4">
        <v>4.0</v>
      </c>
      <c r="G5684" s="4">
        <v>8.0</v>
      </c>
      <c r="H5684" s="5">
        <v>45007.0</v>
      </c>
      <c r="I5684" s="4">
        <f>IFERROR(__xludf.DUMMYFUNCTION("SPLIT(H5684,""/"")"),22.0)</f>
        <v>22</v>
      </c>
      <c r="J5684" s="4">
        <f>IFERROR(__xludf.DUMMYFUNCTION("""COMPUTED_VALUE"""),3.0)</f>
        <v>3</v>
      </c>
      <c r="K5684" s="4">
        <f>IFERROR(__xludf.DUMMYFUNCTION("""COMPUTED_VALUE"""),2023.0)</f>
        <v>2023</v>
      </c>
    </row>
    <row r="5685">
      <c r="A5685" s="1" t="s">
        <v>4441</v>
      </c>
      <c r="B5685" s="4" t="s">
        <v>44</v>
      </c>
      <c r="C5685" s="4" t="s">
        <v>30</v>
      </c>
      <c r="D5685" s="4" t="s">
        <v>23</v>
      </c>
      <c r="E5685" s="4">
        <v>4.0</v>
      </c>
      <c r="F5685" s="4">
        <v>4.0</v>
      </c>
      <c r="G5685" s="4">
        <v>16.0</v>
      </c>
      <c r="H5685" s="5">
        <v>45008.0</v>
      </c>
      <c r="I5685" s="4">
        <f>IFERROR(__xludf.DUMMYFUNCTION("SPLIT(H5685,""/"")"),23.0)</f>
        <v>23</v>
      </c>
      <c r="J5685" s="4">
        <f>IFERROR(__xludf.DUMMYFUNCTION("""COMPUTED_VALUE"""),3.0)</f>
        <v>3</v>
      </c>
      <c r="K5685" s="4">
        <f>IFERROR(__xludf.DUMMYFUNCTION("""COMPUTED_VALUE"""),2023.0)</f>
        <v>2023</v>
      </c>
    </row>
    <row r="5686">
      <c r="A5686" s="1" t="s">
        <v>8484</v>
      </c>
      <c r="B5686" s="4" t="s">
        <v>44</v>
      </c>
      <c r="C5686" s="4" t="s">
        <v>24</v>
      </c>
      <c r="D5686" s="4" t="s">
        <v>39</v>
      </c>
      <c r="E5686" s="4">
        <v>5.0</v>
      </c>
      <c r="F5686" s="4">
        <v>4.0</v>
      </c>
      <c r="G5686" s="4">
        <v>20.0</v>
      </c>
      <c r="H5686" s="5">
        <v>45008.0</v>
      </c>
      <c r="I5686" s="4">
        <f>IFERROR(__xludf.DUMMYFUNCTION("SPLIT(H5686,""/"")"),23.0)</f>
        <v>23</v>
      </c>
      <c r="J5686" s="4">
        <f>IFERROR(__xludf.DUMMYFUNCTION("""COMPUTED_VALUE"""),3.0)</f>
        <v>3</v>
      </c>
      <c r="K5686" s="4">
        <f>IFERROR(__xludf.DUMMYFUNCTION("""COMPUTED_VALUE"""),2023.0)</f>
        <v>2023</v>
      </c>
    </row>
    <row r="5687">
      <c r="A5687" s="1" t="s">
        <v>6261</v>
      </c>
      <c r="B5687" s="4" t="s">
        <v>44</v>
      </c>
      <c r="C5687" s="4" t="s">
        <v>29</v>
      </c>
      <c r="D5687" s="4" t="s">
        <v>30</v>
      </c>
      <c r="E5687" s="4">
        <v>1.0</v>
      </c>
      <c r="F5687" s="4">
        <v>4.0</v>
      </c>
      <c r="G5687" s="4">
        <v>4.0</v>
      </c>
      <c r="H5687" s="5">
        <v>45009.0</v>
      </c>
      <c r="I5687" s="4">
        <f>IFERROR(__xludf.DUMMYFUNCTION("SPLIT(H5687,""/"")"),24.0)</f>
        <v>24</v>
      </c>
      <c r="J5687" s="4">
        <f>IFERROR(__xludf.DUMMYFUNCTION("""COMPUTED_VALUE"""),3.0)</f>
        <v>3</v>
      </c>
      <c r="K5687" s="4">
        <f>IFERROR(__xludf.DUMMYFUNCTION("""COMPUTED_VALUE"""),2023.0)</f>
        <v>2023</v>
      </c>
    </row>
    <row r="5688">
      <c r="A5688" s="1" t="s">
        <v>2848</v>
      </c>
      <c r="B5688" s="4" t="s">
        <v>44</v>
      </c>
      <c r="C5688" s="4" t="s">
        <v>24</v>
      </c>
      <c r="D5688" s="4" t="s">
        <v>30</v>
      </c>
      <c r="E5688" s="4">
        <v>4.0</v>
      </c>
      <c r="F5688" s="4">
        <v>4.0</v>
      </c>
      <c r="G5688" s="4">
        <v>16.0</v>
      </c>
      <c r="H5688" s="5">
        <v>45009.0</v>
      </c>
      <c r="I5688" s="4">
        <f>IFERROR(__xludf.DUMMYFUNCTION("SPLIT(H5688,""/"")"),24.0)</f>
        <v>24</v>
      </c>
      <c r="J5688" s="4">
        <f>IFERROR(__xludf.DUMMYFUNCTION("""COMPUTED_VALUE"""),3.0)</f>
        <v>3</v>
      </c>
      <c r="K5688" s="4">
        <f>IFERROR(__xludf.DUMMYFUNCTION("""COMPUTED_VALUE"""),2023.0)</f>
        <v>2023</v>
      </c>
    </row>
    <row r="5689">
      <c r="A5689" s="1" t="s">
        <v>7451</v>
      </c>
      <c r="B5689" s="4" t="s">
        <v>44</v>
      </c>
      <c r="C5689" s="4" t="s">
        <v>29</v>
      </c>
      <c r="D5689" s="4" t="s">
        <v>30</v>
      </c>
      <c r="E5689" s="4">
        <v>4.0</v>
      </c>
      <c r="F5689" s="4">
        <v>4.0</v>
      </c>
      <c r="G5689" s="4">
        <v>16.0</v>
      </c>
      <c r="H5689" s="5">
        <v>45009.0</v>
      </c>
      <c r="I5689" s="4">
        <f>IFERROR(__xludf.DUMMYFUNCTION("SPLIT(H5689,""/"")"),24.0)</f>
        <v>24</v>
      </c>
      <c r="J5689" s="4">
        <f>IFERROR(__xludf.DUMMYFUNCTION("""COMPUTED_VALUE"""),3.0)</f>
        <v>3</v>
      </c>
      <c r="K5689" s="4">
        <f>IFERROR(__xludf.DUMMYFUNCTION("""COMPUTED_VALUE"""),2023.0)</f>
        <v>2023</v>
      </c>
    </row>
    <row r="5690">
      <c r="A5690" s="1" t="s">
        <v>6963</v>
      </c>
      <c r="B5690" s="4" t="s">
        <v>44</v>
      </c>
      <c r="C5690" s="4" t="s">
        <v>30</v>
      </c>
      <c r="D5690" s="4" t="s">
        <v>28</v>
      </c>
      <c r="E5690" s="4">
        <v>3.0</v>
      </c>
      <c r="F5690" s="4">
        <v>4.0</v>
      </c>
      <c r="G5690" s="4">
        <v>12.0</v>
      </c>
      <c r="H5690" s="5">
        <v>45009.0</v>
      </c>
      <c r="I5690" s="4">
        <f>IFERROR(__xludf.DUMMYFUNCTION("SPLIT(H5690,""/"")"),24.0)</f>
        <v>24</v>
      </c>
      <c r="J5690" s="4">
        <f>IFERROR(__xludf.DUMMYFUNCTION("""COMPUTED_VALUE"""),3.0)</f>
        <v>3</v>
      </c>
      <c r="K5690" s="4">
        <f>IFERROR(__xludf.DUMMYFUNCTION("""COMPUTED_VALUE"""),2023.0)</f>
        <v>2023</v>
      </c>
    </row>
    <row r="5691">
      <c r="A5691" s="1" t="s">
        <v>4710</v>
      </c>
      <c r="B5691" s="4" t="s">
        <v>44</v>
      </c>
      <c r="C5691" s="4" t="s">
        <v>24</v>
      </c>
      <c r="D5691" s="4" t="s">
        <v>30</v>
      </c>
      <c r="E5691" s="4">
        <v>4.0</v>
      </c>
      <c r="F5691" s="4">
        <v>4.0</v>
      </c>
      <c r="G5691" s="4">
        <v>16.0</v>
      </c>
      <c r="H5691" s="5">
        <v>45010.0</v>
      </c>
      <c r="I5691" s="4">
        <f>IFERROR(__xludf.DUMMYFUNCTION("SPLIT(H5691,""/"")"),25.0)</f>
        <v>25</v>
      </c>
      <c r="J5691" s="4">
        <f>IFERROR(__xludf.DUMMYFUNCTION("""COMPUTED_VALUE"""),3.0)</f>
        <v>3</v>
      </c>
      <c r="K5691" s="4">
        <f>IFERROR(__xludf.DUMMYFUNCTION("""COMPUTED_VALUE"""),2023.0)</f>
        <v>2023</v>
      </c>
    </row>
    <row r="5692">
      <c r="A5692" s="1" t="s">
        <v>9743</v>
      </c>
      <c r="B5692" s="4" t="s">
        <v>44</v>
      </c>
      <c r="C5692" s="4" t="s">
        <v>24</v>
      </c>
      <c r="D5692" s="4" t="s">
        <v>23</v>
      </c>
      <c r="E5692" s="4">
        <v>1.0</v>
      </c>
      <c r="F5692" s="4">
        <v>4.0</v>
      </c>
      <c r="G5692" s="4">
        <v>4.0</v>
      </c>
      <c r="H5692" s="5">
        <v>45010.0</v>
      </c>
      <c r="I5692" s="4">
        <f>IFERROR(__xludf.DUMMYFUNCTION("SPLIT(H5692,""/"")"),25.0)</f>
        <v>25</v>
      </c>
      <c r="J5692" s="4">
        <f>IFERROR(__xludf.DUMMYFUNCTION("""COMPUTED_VALUE"""),3.0)</f>
        <v>3</v>
      </c>
      <c r="K5692" s="4">
        <f>IFERROR(__xludf.DUMMYFUNCTION("""COMPUTED_VALUE"""),2023.0)</f>
        <v>2023</v>
      </c>
    </row>
    <row r="5693">
      <c r="A5693" s="1" t="s">
        <v>547</v>
      </c>
      <c r="B5693" s="4" t="s">
        <v>44</v>
      </c>
      <c r="C5693" s="4" t="s">
        <v>24</v>
      </c>
      <c r="D5693" s="4" t="s">
        <v>30</v>
      </c>
      <c r="E5693" s="4">
        <v>3.0</v>
      </c>
      <c r="F5693" s="4">
        <v>4.0</v>
      </c>
      <c r="G5693" s="4">
        <v>12.0</v>
      </c>
      <c r="H5693" s="5">
        <v>45010.0</v>
      </c>
      <c r="I5693" s="4">
        <f>IFERROR(__xludf.DUMMYFUNCTION("SPLIT(H5693,""/"")"),25.0)</f>
        <v>25</v>
      </c>
      <c r="J5693" s="4">
        <f>IFERROR(__xludf.DUMMYFUNCTION("""COMPUTED_VALUE"""),3.0)</f>
        <v>3</v>
      </c>
      <c r="K5693" s="4">
        <f>IFERROR(__xludf.DUMMYFUNCTION("""COMPUTED_VALUE"""),2023.0)</f>
        <v>2023</v>
      </c>
    </row>
    <row r="5694">
      <c r="A5694" s="1" t="s">
        <v>6230</v>
      </c>
      <c r="B5694" s="4" t="s">
        <v>44</v>
      </c>
      <c r="C5694" s="4" t="s">
        <v>30</v>
      </c>
      <c r="D5694" s="4" t="s">
        <v>30</v>
      </c>
      <c r="E5694" s="4">
        <v>2.0</v>
      </c>
      <c r="F5694" s="4">
        <v>4.0</v>
      </c>
      <c r="G5694" s="4">
        <v>8.0</v>
      </c>
      <c r="H5694" s="5">
        <v>45010.0</v>
      </c>
      <c r="I5694" s="4">
        <f>IFERROR(__xludf.DUMMYFUNCTION("SPLIT(H5694,""/"")"),25.0)</f>
        <v>25</v>
      </c>
      <c r="J5694" s="4">
        <f>IFERROR(__xludf.DUMMYFUNCTION("""COMPUTED_VALUE"""),3.0)</f>
        <v>3</v>
      </c>
      <c r="K5694" s="4">
        <f>IFERROR(__xludf.DUMMYFUNCTION("""COMPUTED_VALUE"""),2023.0)</f>
        <v>2023</v>
      </c>
    </row>
    <row r="5695">
      <c r="A5695" s="1" t="s">
        <v>773</v>
      </c>
      <c r="B5695" s="4" t="s">
        <v>44</v>
      </c>
      <c r="C5695" s="4" t="s">
        <v>30</v>
      </c>
      <c r="D5695" s="4" t="s">
        <v>28</v>
      </c>
      <c r="E5695" s="4">
        <v>3.0</v>
      </c>
      <c r="F5695" s="4">
        <v>4.0</v>
      </c>
      <c r="G5695" s="4">
        <v>12.0</v>
      </c>
      <c r="H5695" s="5">
        <v>45011.0</v>
      </c>
      <c r="I5695" s="4">
        <f>IFERROR(__xludf.DUMMYFUNCTION("SPLIT(H5695,""/"")"),26.0)</f>
        <v>26</v>
      </c>
      <c r="J5695" s="4">
        <f>IFERROR(__xludf.DUMMYFUNCTION("""COMPUTED_VALUE"""),3.0)</f>
        <v>3</v>
      </c>
      <c r="K5695" s="4">
        <f>IFERROR(__xludf.DUMMYFUNCTION("""COMPUTED_VALUE"""),2023.0)</f>
        <v>2023</v>
      </c>
    </row>
    <row r="5696">
      <c r="A5696" s="1" t="s">
        <v>5738</v>
      </c>
      <c r="B5696" s="4" t="s">
        <v>44</v>
      </c>
      <c r="C5696" s="4" t="s">
        <v>24</v>
      </c>
      <c r="D5696" s="4" t="s">
        <v>28</v>
      </c>
      <c r="E5696" s="4">
        <v>2.0</v>
      </c>
      <c r="F5696" s="4">
        <v>4.0</v>
      </c>
      <c r="G5696" s="4">
        <v>8.0</v>
      </c>
      <c r="H5696" s="5">
        <v>45011.0</v>
      </c>
      <c r="I5696" s="4">
        <f>IFERROR(__xludf.DUMMYFUNCTION("SPLIT(H5696,""/"")"),26.0)</f>
        <v>26</v>
      </c>
      <c r="J5696" s="4">
        <f>IFERROR(__xludf.DUMMYFUNCTION("""COMPUTED_VALUE"""),3.0)</f>
        <v>3</v>
      </c>
      <c r="K5696" s="4">
        <f>IFERROR(__xludf.DUMMYFUNCTION("""COMPUTED_VALUE"""),2023.0)</f>
        <v>2023</v>
      </c>
    </row>
    <row r="5697">
      <c r="A5697" s="1" t="s">
        <v>5855</v>
      </c>
      <c r="B5697" s="4" t="s">
        <v>44</v>
      </c>
      <c r="C5697" s="4" t="s">
        <v>29</v>
      </c>
      <c r="D5697" s="4" t="s">
        <v>23</v>
      </c>
      <c r="E5697" s="4">
        <v>2.0</v>
      </c>
      <c r="F5697" s="4">
        <v>4.0</v>
      </c>
      <c r="G5697" s="4">
        <v>8.0</v>
      </c>
      <c r="H5697" s="5">
        <v>45011.0</v>
      </c>
      <c r="I5697" s="4">
        <f>IFERROR(__xludf.DUMMYFUNCTION("SPLIT(H5697,""/"")"),26.0)</f>
        <v>26</v>
      </c>
      <c r="J5697" s="4">
        <f>IFERROR(__xludf.DUMMYFUNCTION("""COMPUTED_VALUE"""),3.0)</f>
        <v>3</v>
      </c>
      <c r="K5697" s="4">
        <f>IFERROR(__xludf.DUMMYFUNCTION("""COMPUTED_VALUE"""),2023.0)</f>
        <v>2023</v>
      </c>
    </row>
    <row r="5698">
      <c r="A5698" s="1" t="s">
        <v>1194</v>
      </c>
      <c r="B5698" s="4" t="s">
        <v>44</v>
      </c>
      <c r="C5698" s="4" t="s">
        <v>24</v>
      </c>
      <c r="D5698" s="4" t="s">
        <v>30</v>
      </c>
      <c r="E5698" s="4">
        <v>5.0</v>
      </c>
      <c r="F5698" s="4">
        <v>4.0</v>
      </c>
      <c r="G5698" s="4">
        <v>20.0</v>
      </c>
      <c r="H5698" s="5">
        <v>45011.0</v>
      </c>
      <c r="I5698" s="4">
        <f>IFERROR(__xludf.DUMMYFUNCTION("SPLIT(H5698,""/"")"),26.0)</f>
        <v>26</v>
      </c>
      <c r="J5698" s="4">
        <f>IFERROR(__xludf.DUMMYFUNCTION("""COMPUTED_VALUE"""),3.0)</f>
        <v>3</v>
      </c>
      <c r="K5698" s="4">
        <f>IFERROR(__xludf.DUMMYFUNCTION("""COMPUTED_VALUE"""),2023.0)</f>
        <v>2023</v>
      </c>
    </row>
    <row r="5699">
      <c r="A5699" s="1" t="s">
        <v>6746</v>
      </c>
      <c r="B5699" s="4" t="s">
        <v>44</v>
      </c>
      <c r="C5699" s="4" t="s">
        <v>29</v>
      </c>
      <c r="D5699" s="4" t="s">
        <v>28</v>
      </c>
      <c r="E5699" s="4">
        <v>1.0</v>
      </c>
      <c r="F5699" s="4">
        <v>4.0</v>
      </c>
      <c r="G5699" s="4">
        <v>4.0</v>
      </c>
      <c r="H5699" s="5">
        <v>45011.0</v>
      </c>
      <c r="I5699" s="4">
        <f>IFERROR(__xludf.DUMMYFUNCTION("SPLIT(H5699,""/"")"),26.0)</f>
        <v>26</v>
      </c>
      <c r="J5699" s="4">
        <f>IFERROR(__xludf.DUMMYFUNCTION("""COMPUTED_VALUE"""),3.0)</f>
        <v>3</v>
      </c>
      <c r="K5699" s="4">
        <f>IFERROR(__xludf.DUMMYFUNCTION("""COMPUTED_VALUE"""),2023.0)</f>
        <v>2023</v>
      </c>
    </row>
    <row r="5700">
      <c r="A5700" s="1" t="s">
        <v>4275</v>
      </c>
      <c r="B5700" s="4" t="s">
        <v>44</v>
      </c>
      <c r="C5700" s="4" t="s">
        <v>29</v>
      </c>
      <c r="D5700" s="4" t="s">
        <v>28</v>
      </c>
      <c r="E5700" s="4">
        <v>1.0</v>
      </c>
      <c r="F5700" s="4">
        <v>4.0</v>
      </c>
      <c r="G5700" s="4">
        <v>4.0</v>
      </c>
      <c r="H5700" s="5">
        <v>45011.0</v>
      </c>
      <c r="I5700" s="4">
        <f>IFERROR(__xludf.DUMMYFUNCTION("SPLIT(H5700,""/"")"),26.0)</f>
        <v>26</v>
      </c>
      <c r="J5700" s="4">
        <f>IFERROR(__xludf.DUMMYFUNCTION("""COMPUTED_VALUE"""),3.0)</f>
        <v>3</v>
      </c>
      <c r="K5700" s="4">
        <f>IFERROR(__xludf.DUMMYFUNCTION("""COMPUTED_VALUE"""),2023.0)</f>
        <v>2023</v>
      </c>
    </row>
    <row r="5701">
      <c r="A5701" s="1" t="s">
        <v>4992</v>
      </c>
      <c r="B5701" s="4" t="s">
        <v>44</v>
      </c>
      <c r="C5701" s="4" t="s">
        <v>30</v>
      </c>
      <c r="D5701" s="4" t="s">
        <v>30</v>
      </c>
      <c r="E5701" s="4">
        <v>1.0</v>
      </c>
      <c r="F5701" s="4">
        <v>4.0</v>
      </c>
      <c r="G5701" s="4">
        <v>4.0</v>
      </c>
      <c r="H5701" s="5">
        <v>45012.0</v>
      </c>
      <c r="I5701" s="4">
        <f>IFERROR(__xludf.DUMMYFUNCTION("SPLIT(H5701,""/"")"),27.0)</f>
        <v>27</v>
      </c>
      <c r="J5701" s="4">
        <f>IFERROR(__xludf.DUMMYFUNCTION("""COMPUTED_VALUE"""),3.0)</f>
        <v>3</v>
      </c>
      <c r="K5701" s="4">
        <f>IFERROR(__xludf.DUMMYFUNCTION("""COMPUTED_VALUE"""),2023.0)</f>
        <v>2023</v>
      </c>
    </row>
    <row r="5702">
      <c r="A5702" s="1" t="s">
        <v>3087</v>
      </c>
      <c r="B5702" s="4" t="s">
        <v>44</v>
      </c>
      <c r="C5702" s="4" t="s">
        <v>30</v>
      </c>
      <c r="D5702" s="4" t="s">
        <v>28</v>
      </c>
      <c r="E5702" s="4">
        <v>3.0</v>
      </c>
      <c r="F5702" s="4">
        <v>4.0</v>
      </c>
      <c r="G5702" s="4">
        <v>12.0</v>
      </c>
      <c r="H5702" s="5">
        <v>45012.0</v>
      </c>
      <c r="I5702" s="4">
        <f>IFERROR(__xludf.DUMMYFUNCTION("SPLIT(H5702,""/"")"),27.0)</f>
        <v>27</v>
      </c>
      <c r="J5702" s="4">
        <f>IFERROR(__xludf.DUMMYFUNCTION("""COMPUTED_VALUE"""),3.0)</f>
        <v>3</v>
      </c>
      <c r="K5702" s="4">
        <f>IFERROR(__xludf.DUMMYFUNCTION("""COMPUTED_VALUE"""),2023.0)</f>
        <v>2023</v>
      </c>
    </row>
    <row r="5703">
      <c r="A5703" s="1" t="s">
        <v>4447</v>
      </c>
      <c r="B5703" s="4" t="s">
        <v>44</v>
      </c>
      <c r="C5703" s="4" t="s">
        <v>30</v>
      </c>
      <c r="D5703" s="4" t="s">
        <v>23</v>
      </c>
      <c r="E5703" s="4">
        <v>4.0</v>
      </c>
      <c r="F5703" s="4">
        <v>4.0</v>
      </c>
      <c r="G5703" s="4">
        <v>16.0</v>
      </c>
      <c r="H5703" s="5">
        <v>45012.0</v>
      </c>
      <c r="I5703" s="4">
        <f>IFERROR(__xludf.DUMMYFUNCTION("SPLIT(H5703,""/"")"),27.0)</f>
        <v>27</v>
      </c>
      <c r="J5703" s="4">
        <f>IFERROR(__xludf.DUMMYFUNCTION("""COMPUTED_VALUE"""),3.0)</f>
        <v>3</v>
      </c>
      <c r="K5703" s="4">
        <f>IFERROR(__xludf.DUMMYFUNCTION("""COMPUTED_VALUE"""),2023.0)</f>
        <v>2023</v>
      </c>
    </row>
    <row r="5704">
      <c r="A5704" s="1" t="s">
        <v>554</v>
      </c>
      <c r="B5704" s="4" t="s">
        <v>44</v>
      </c>
      <c r="C5704" s="4" t="s">
        <v>30</v>
      </c>
      <c r="D5704" s="4" t="s">
        <v>23</v>
      </c>
      <c r="E5704" s="4">
        <v>4.0</v>
      </c>
      <c r="F5704" s="4">
        <v>4.0</v>
      </c>
      <c r="G5704" s="4">
        <v>16.0</v>
      </c>
      <c r="H5704" s="5">
        <v>45013.0</v>
      </c>
      <c r="I5704" s="4">
        <f>IFERROR(__xludf.DUMMYFUNCTION("SPLIT(H5704,""/"")"),28.0)</f>
        <v>28</v>
      </c>
      <c r="J5704" s="4">
        <f>IFERROR(__xludf.DUMMYFUNCTION("""COMPUTED_VALUE"""),3.0)</f>
        <v>3</v>
      </c>
      <c r="K5704" s="4">
        <f>IFERROR(__xludf.DUMMYFUNCTION("""COMPUTED_VALUE"""),2023.0)</f>
        <v>2023</v>
      </c>
    </row>
    <row r="5705">
      <c r="A5705" s="1" t="s">
        <v>8105</v>
      </c>
      <c r="B5705" s="4" t="s">
        <v>44</v>
      </c>
      <c r="C5705" s="4" t="s">
        <v>29</v>
      </c>
      <c r="D5705" s="4" t="s">
        <v>30</v>
      </c>
      <c r="E5705" s="4">
        <v>4.0</v>
      </c>
      <c r="F5705" s="4">
        <v>4.0</v>
      </c>
      <c r="G5705" s="4">
        <v>16.0</v>
      </c>
      <c r="H5705" s="5">
        <v>45013.0</v>
      </c>
      <c r="I5705" s="4">
        <f>IFERROR(__xludf.DUMMYFUNCTION("SPLIT(H5705,""/"")"),28.0)</f>
        <v>28</v>
      </c>
      <c r="J5705" s="4">
        <f>IFERROR(__xludf.DUMMYFUNCTION("""COMPUTED_VALUE"""),3.0)</f>
        <v>3</v>
      </c>
      <c r="K5705" s="4">
        <f>IFERROR(__xludf.DUMMYFUNCTION("""COMPUTED_VALUE"""),2023.0)</f>
        <v>2023</v>
      </c>
    </row>
    <row r="5706">
      <c r="A5706" s="1" t="s">
        <v>3460</v>
      </c>
      <c r="B5706" s="4" t="s">
        <v>44</v>
      </c>
      <c r="C5706" s="4" t="s">
        <v>30</v>
      </c>
      <c r="D5706" s="4" t="s">
        <v>30</v>
      </c>
      <c r="E5706" s="4">
        <v>1.0</v>
      </c>
      <c r="F5706" s="4">
        <v>4.0</v>
      </c>
      <c r="G5706" s="4">
        <v>4.0</v>
      </c>
      <c r="H5706" s="5">
        <v>45013.0</v>
      </c>
      <c r="I5706" s="4">
        <f>IFERROR(__xludf.DUMMYFUNCTION("SPLIT(H5706,""/"")"),28.0)</f>
        <v>28</v>
      </c>
      <c r="J5706" s="4">
        <f>IFERROR(__xludf.DUMMYFUNCTION("""COMPUTED_VALUE"""),3.0)</f>
        <v>3</v>
      </c>
      <c r="K5706" s="4">
        <f>IFERROR(__xludf.DUMMYFUNCTION("""COMPUTED_VALUE"""),2023.0)</f>
        <v>2023</v>
      </c>
    </row>
    <row r="5707">
      <c r="A5707" s="1" t="s">
        <v>9130</v>
      </c>
      <c r="B5707" s="4" t="s">
        <v>44</v>
      </c>
      <c r="C5707" s="4" t="s">
        <v>30</v>
      </c>
      <c r="D5707" s="4" t="s">
        <v>23</v>
      </c>
      <c r="E5707" s="4">
        <v>3.0</v>
      </c>
      <c r="F5707" s="4">
        <v>4.0</v>
      </c>
      <c r="G5707" s="4">
        <v>12.0</v>
      </c>
      <c r="H5707" s="5">
        <v>45013.0</v>
      </c>
      <c r="I5707" s="4">
        <f>IFERROR(__xludf.DUMMYFUNCTION("SPLIT(H5707,""/"")"),28.0)</f>
        <v>28</v>
      </c>
      <c r="J5707" s="4">
        <f>IFERROR(__xludf.DUMMYFUNCTION("""COMPUTED_VALUE"""),3.0)</f>
        <v>3</v>
      </c>
      <c r="K5707" s="4">
        <f>IFERROR(__xludf.DUMMYFUNCTION("""COMPUTED_VALUE"""),2023.0)</f>
        <v>2023</v>
      </c>
    </row>
    <row r="5708">
      <c r="A5708" s="1" t="s">
        <v>6953</v>
      </c>
      <c r="B5708" s="4" t="s">
        <v>44</v>
      </c>
      <c r="C5708" s="4" t="s">
        <v>29</v>
      </c>
      <c r="D5708" s="4" t="s">
        <v>30</v>
      </c>
      <c r="E5708" s="4">
        <v>2.0</v>
      </c>
      <c r="F5708" s="4">
        <v>4.0</v>
      </c>
      <c r="G5708" s="4">
        <v>8.0</v>
      </c>
      <c r="H5708" s="5">
        <v>45013.0</v>
      </c>
      <c r="I5708" s="4">
        <f>IFERROR(__xludf.DUMMYFUNCTION("SPLIT(H5708,""/"")"),28.0)</f>
        <v>28</v>
      </c>
      <c r="J5708" s="4">
        <f>IFERROR(__xludf.DUMMYFUNCTION("""COMPUTED_VALUE"""),3.0)</f>
        <v>3</v>
      </c>
      <c r="K5708" s="4">
        <f>IFERROR(__xludf.DUMMYFUNCTION("""COMPUTED_VALUE"""),2023.0)</f>
        <v>2023</v>
      </c>
    </row>
    <row r="5709">
      <c r="A5709" s="1" t="s">
        <v>7077</v>
      </c>
      <c r="B5709" s="4" t="s">
        <v>44</v>
      </c>
      <c r="C5709" s="4" t="s">
        <v>29</v>
      </c>
      <c r="D5709" s="4" t="s">
        <v>28</v>
      </c>
      <c r="E5709" s="4">
        <v>5.0</v>
      </c>
      <c r="F5709" s="4">
        <v>4.0</v>
      </c>
      <c r="G5709" s="4">
        <v>20.0</v>
      </c>
      <c r="H5709" s="5">
        <v>45013.0</v>
      </c>
      <c r="I5709" s="4">
        <f>IFERROR(__xludf.DUMMYFUNCTION("SPLIT(H5709,""/"")"),28.0)</f>
        <v>28</v>
      </c>
      <c r="J5709" s="4">
        <f>IFERROR(__xludf.DUMMYFUNCTION("""COMPUTED_VALUE"""),3.0)</f>
        <v>3</v>
      </c>
      <c r="K5709" s="4">
        <f>IFERROR(__xludf.DUMMYFUNCTION("""COMPUTED_VALUE"""),2023.0)</f>
        <v>2023</v>
      </c>
    </row>
    <row r="5710">
      <c r="A5710" s="1" t="s">
        <v>7854</v>
      </c>
      <c r="B5710" s="4" t="s">
        <v>44</v>
      </c>
      <c r="C5710" s="4" t="s">
        <v>24</v>
      </c>
      <c r="D5710" s="4" t="s">
        <v>28</v>
      </c>
      <c r="E5710" s="4">
        <v>4.0</v>
      </c>
      <c r="F5710" s="4">
        <v>4.0</v>
      </c>
      <c r="G5710" s="4">
        <v>16.0</v>
      </c>
      <c r="H5710" s="5">
        <v>45013.0</v>
      </c>
      <c r="I5710" s="4">
        <f>IFERROR(__xludf.DUMMYFUNCTION("SPLIT(H5710,""/"")"),28.0)</f>
        <v>28</v>
      </c>
      <c r="J5710" s="4">
        <f>IFERROR(__xludf.DUMMYFUNCTION("""COMPUTED_VALUE"""),3.0)</f>
        <v>3</v>
      </c>
      <c r="K5710" s="4">
        <f>IFERROR(__xludf.DUMMYFUNCTION("""COMPUTED_VALUE"""),2023.0)</f>
        <v>2023</v>
      </c>
    </row>
    <row r="5711">
      <c r="A5711" s="1" t="s">
        <v>7553</v>
      </c>
      <c r="B5711" s="4" t="s">
        <v>44</v>
      </c>
      <c r="C5711" s="4" t="s">
        <v>29</v>
      </c>
      <c r="D5711" s="4" t="s">
        <v>28</v>
      </c>
      <c r="E5711" s="4">
        <v>4.0</v>
      </c>
      <c r="F5711" s="4">
        <v>4.0</v>
      </c>
      <c r="G5711" s="4">
        <v>16.0</v>
      </c>
      <c r="H5711" s="5">
        <v>45014.0</v>
      </c>
      <c r="I5711" s="4">
        <f>IFERROR(__xludf.DUMMYFUNCTION("SPLIT(H5711,""/"")"),29.0)</f>
        <v>29</v>
      </c>
      <c r="J5711" s="4">
        <f>IFERROR(__xludf.DUMMYFUNCTION("""COMPUTED_VALUE"""),3.0)</f>
        <v>3</v>
      </c>
      <c r="K5711" s="4">
        <f>IFERROR(__xludf.DUMMYFUNCTION("""COMPUTED_VALUE"""),2023.0)</f>
        <v>2023</v>
      </c>
    </row>
    <row r="5712">
      <c r="A5712" s="1" t="s">
        <v>5903</v>
      </c>
      <c r="B5712" s="4" t="s">
        <v>44</v>
      </c>
      <c r="C5712" s="4" t="s">
        <v>30</v>
      </c>
      <c r="D5712" s="4" t="s">
        <v>23</v>
      </c>
      <c r="E5712" s="4">
        <v>3.0</v>
      </c>
      <c r="F5712" s="4">
        <v>4.0</v>
      </c>
      <c r="G5712" s="4">
        <v>12.0</v>
      </c>
      <c r="H5712" s="5">
        <v>45014.0</v>
      </c>
      <c r="I5712" s="4">
        <f>IFERROR(__xludf.DUMMYFUNCTION("SPLIT(H5712,""/"")"),29.0)</f>
        <v>29</v>
      </c>
      <c r="J5712" s="4">
        <f>IFERROR(__xludf.DUMMYFUNCTION("""COMPUTED_VALUE"""),3.0)</f>
        <v>3</v>
      </c>
      <c r="K5712" s="4">
        <f>IFERROR(__xludf.DUMMYFUNCTION("""COMPUTED_VALUE"""),2023.0)</f>
        <v>2023</v>
      </c>
    </row>
    <row r="5713">
      <c r="A5713" s="1" t="s">
        <v>464</v>
      </c>
      <c r="B5713" s="4" t="s">
        <v>44</v>
      </c>
      <c r="C5713" s="4" t="s">
        <v>24</v>
      </c>
      <c r="D5713" s="4" t="s">
        <v>39</v>
      </c>
      <c r="E5713" s="4">
        <v>2.0</v>
      </c>
      <c r="F5713" s="4">
        <v>4.0</v>
      </c>
      <c r="G5713" s="4">
        <v>8.0</v>
      </c>
      <c r="H5713" s="5">
        <v>45016.0</v>
      </c>
      <c r="I5713" s="4">
        <f>IFERROR(__xludf.DUMMYFUNCTION("SPLIT(H5713,""/"")"),31.0)</f>
        <v>31</v>
      </c>
      <c r="J5713" s="4">
        <f>IFERROR(__xludf.DUMMYFUNCTION("""COMPUTED_VALUE"""),3.0)</f>
        <v>3</v>
      </c>
      <c r="K5713" s="4">
        <f>IFERROR(__xludf.DUMMYFUNCTION("""COMPUTED_VALUE"""),2023.0)</f>
        <v>2023</v>
      </c>
    </row>
    <row r="5714">
      <c r="A5714" s="1" t="s">
        <v>1439</v>
      </c>
      <c r="B5714" s="4" t="s">
        <v>44</v>
      </c>
      <c r="C5714" s="4" t="s">
        <v>30</v>
      </c>
      <c r="D5714" s="4" t="s">
        <v>23</v>
      </c>
      <c r="E5714" s="4">
        <v>5.0</v>
      </c>
      <c r="F5714" s="4">
        <v>4.0</v>
      </c>
      <c r="G5714" s="4">
        <v>20.0</v>
      </c>
      <c r="H5714" s="5">
        <v>45017.0</v>
      </c>
      <c r="I5714" s="4">
        <f>IFERROR(__xludf.DUMMYFUNCTION("SPLIT(H5714,""/"")"),1.0)</f>
        <v>1</v>
      </c>
      <c r="J5714" s="4">
        <f>IFERROR(__xludf.DUMMYFUNCTION("""COMPUTED_VALUE"""),4.0)</f>
        <v>4</v>
      </c>
      <c r="K5714" s="4">
        <f>IFERROR(__xludf.DUMMYFUNCTION("""COMPUTED_VALUE"""),2023.0)</f>
        <v>2023</v>
      </c>
    </row>
    <row r="5715">
      <c r="A5715" s="1" t="s">
        <v>9374</v>
      </c>
      <c r="B5715" s="4" t="s">
        <v>44</v>
      </c>
      <c r="C5715" s="4" t="s">
        <v>29</v>
      </c>
      <c r="D5715" s="4" t="s">
        <v>30</v>
      </c>
      <c r="E5715" s="4">
        <v>2.0</v>
      </c>
      <c r="F5715" s="4">
        <v>4.0</v>
      </c>
      <c r="G5715" s="4">
        <v>8.0</v>
      </c>
      <c r="H5715" s="5">
        <v>45018.0</v>
      </c>
      <c r="I5715" s="4">
        <f>IFERROR(__xludf.DUMMYFUNCTION("SPLIT(H5715,""/"")"),2.0)</f>
        <v>2</v>
      </c>
      <c r="J5715" s="4">
        <f>IFERROR(__xludf.DUMMYFUNCTION("""COMPUTED_VALUE"""),4.0)</f>
        <v>4</v>
      </c>
      <c r="K5715" s="4">
        <f>IFERROR(__xludf.DUMMYFUNCTION("""COMPUTED_VALUE"""),2023.0)</f>
        <v>2023</v>
      </c>
    </row>
    <row r="5716">
      <c r="A5716" s="1" t="s">
        <v>9370</v>
      </c>
      <c r="B5716" s="4" t="s">
        <v>44</v>
      </c>
      <c r="C5716" s="4" t="s">
        <v>29</v>
      </c>
      <c r="D5716" s="4" t="s">
        <v>39</v>
      </c>
      <c r="E5716" s="4">
        <v>3.0</v>
      </c>
      <c r="F5716" s="4">
        <v>4.0</v>
      </c>
      <c r="G5716" s="4">
        <v>12.0</v>
      </c>
      <c r="H5716" s="5">
        <v>45018.0</v>
      </c>
      <c r="I5716" s="4">
        <f>IFERROR(__xludf.DUMMYFUNCTION("SPLIT(H5716,""/"")"),2.0)</f>
        <v>2</v>
      </c>
      <c r="J5716" s="4">
        <f>IFERROR(__xludf.DUMMYFUNCTION("""COMPUTED_VALUE"""),4.0)</f>
        <v>4</v>
      </c>
      <c r="K5716" s="4">
        <f>IFERROR(__xludf.DUMMYFUNCTION("""COMPUTED_VALUE"""),2023.0)</f>
        <v>2023</v>
      </c>
    </row>
    <row r="5717">
      <c r="A5717" s="1" t="s">
        <v>8890</v>
      </c>
      <c r="B5717" s="4" t="s">
        <v>44</v>
      </c>
      <c r="C5717" s="4" t="s">
        <v>30</v>
      </c>
      <c r="D5717" s="4" t="s">
        <v>30</v>
      </c>
      <c r="E5717" s="4">
        <v>1.0</v>
      </c>
      <c r="F5717" s="4">
        <v>4.0</v>
      </c>
      <c r="G5717" s="4">
        <v>4.0</v>
      </c>
      <c r="H5717" s="5">
        <v>45020.0</v>
      </c>
      <c r="I5717" s="4">
        <f>IFERROR(__xludf.DUMMYFUNCTION("SPLIT(H5717,""/"")"),4.0)</f>
        <v>4</v>
      </c>
      <c r="J5717" s="4">
        <f>IFERROR(__xludf.DUMMYFUNCTION("""COMPUTED_VALUE"""),4.0)</f>
        <v>4</v>
      </c>
      <c r="K5717" s="4">
        <f>IFERROR(__xludf.DUMMYFUNCTION("""COMPUTED_VALUE"""),2023.0)</f>
        <v>2023</v>
      </c>
    </row>
    <row r="5718">
      <c r="A5718" s="1" t="s">
        <v>4656</v>
      </c>
      <c r="B5718" s="4" t="s">
        <v>44</v>
      </c>
      <c r="C5718" s="4" t="s">
        <v>29</v>
      </c>
      <c r="D5718" s="4" t="s">
        <v>30</v>
      </c>
      <c r="E5718" s="4">
        <v>2.0</v>
      </c>
      <c r="F5718" s="4">
        <v>4.0</v>
      </c>
      <c r="G5718" s="4">
        <v>8.0</v>
      </c>
      <c r="H5718" s="5">
        <v>45020.0</v>
      </c>
      <c r="I5718" s="4">
        <f>IFERROR(__xludf.DUMMYFUNCTION("SPLIT(H5718,""/"")"),4.0)</f>
        <v>4</v>
      </c>
      <c r="J5718" s="4">
        <f>IFERROR(__xludf.DUMMYFUNCTION("""COMPUTED_VALUE"""),4.0)</f>
        <v>4</v>
      </c>
      <c r="K5718" s="4">
        <f>IFERROR(__xludf.DUMMYFUNCTION("""COMPUTED_VALUE"""),2023.0)</f>
        <v>2023</v>
      </c>
    </row>
    <row r="5719">
      <c r="A5719" s="1" t="s">
        <v>4026</v>
      </c>
      <c r="B5719" s="4" t="s">
        <v>44</v>
      </c>
      <c r="C5719" s="4" t="s">
        <v>24</v>
      </c>
      <c r="D5719" s="4" t="s">
        <v>23</v>
      </c>
      <c r="E5719" s="4">
        <v>1.0</v>
      </c>
      <c r="F5719" s="4">
        <v>4.0</v>
      </c>
      <c r="G5719" s="4">
        <v>4.0</v>
      </c>
      <c r="H5719" s="5">
        <v>45022.0</v>
      </c>
      <c r="I5719" s="4">
        <f>IFERROR(__xludf.DUMMYFUNCTION("SPLIT(H5719,""/"")"),6.0)</f>
        <v>6</v>
      </c>
      <c r="J5719" s="4">
        <f>IFERROR(__xludf.DUMMYFUNCTION("""COMPUTED_VALUE"""),4.0)</f>
        <v>4</v>
      </c>
      <c r="K5719" s="4">
        <f>IFERROR(__xludf.DUMMYFUNCTION("""COMPUTED_VALUE"""),2023.0)</f>
        <v>2023</v>
      </c>
    </row>
    <row r="5720">
      <c r="A5720" s="1" t="s">
        <v>2128</v>
      </c>
      <c r="B5720" s="4" t="s">
        <v>44</v>
      </c>
      <c r="C5720" s="4" t="s">
        <v>24</v>
      </c>
      <c r="D5720" s="4" t="s">
        <v>28</v>
      </c>
      <c r="E5720" s="4">
        <v>3.0</v>
      </c>
      <c r="F5720" s="4">
        <v>4.0</v>
      </c>
      <c r="G5720" s="4">
        <v>12.0</v>
      </c>
      <c r="H5720" s="5">
        <v>45022.0</v>
      </c>
      <c r="I5720" s="4">
        <f>IFERROR(__xludf.DUMMYFUNCTION("SPLIT(H5720,""/"")"),6.0)</f>
        <v>6</v>
      </c>
      <c r="J5720" s="4">
        <f>IFERROR(__xludf.DUMMYFUNCTION("""COMPUTED_VALUE"""),4.0)</f>
        <v>4</v>
      </c>
      <c r="K5720" s="4">
        <f>IFERROR(__xludf.DUMMYFUNCTION("""COMPUTED_VALUE"""),2023.0)</f>
        <v>2023</v>
      </c>
    </row>
    <row r="5721">
      <c r="A5721" s="1" t="s">
        <v>4216</v>
      </c>
      <c r="B5721" s="4" t="s">
        <v>44</v>
      </c>
      <c r="C5721" s="4" t="s">
        <v>30</v>
      </c>
      <c r="D5721" s="4" t="s">
        <v>39</v>
      </c>
      <c r="E5721" s="4">
        <v>4.0</v>
      </c>
      <c r="F5721" s="4">
        <v>4.0</v>
      </c>
      <c r="G5721" s="4">
        <v>16.0</v>
      </c>
      <c r="H5721" s="5">
        <v>45022.0</v>
      </c>
      <c r="I5721" s="4">
        <f>IFERROR(__xludf.DUMMYFUNCTION("SPLIT(H5721,""/"")"),6.0)</f>
        <v>6</v>
      </c>
      <c r="J5721" s="4">
        <f>IFERROR(__xludf.DUMMYFUNCTION("""COMPUTED_VALUE"""),4.0)</f>
        <v>4</v>
      </c>
      <c r="K5721" s="4">
        <f>IFERROR(__xludf.DUMMYFUNCTION("""COMPUTED_VALUE"""),2023.0)</f>
        <v>2023</v>
      </c>
    </row>
    <row r="5722">
      <c r="A5722" s="1" t="s">
        <v>6855</v>
      </c>
      <c r="B5722" s="4" t="s">
        <v>44</v>
      </c>
      <c r="C5722" s="4" t="s">
        <v>29</v>
      </c>
      <c r="D5722" s="4" t="s">
        <v>28</v>
      </c>
      <c r="E5722" s="4">
        <v>5.0</v>
      </c>
      <c r="F5722" s="4">
        <v>4.0</v>
      </c>
      <c r="G5722" s="4">
        <v>20.0</v>
      </c>
      <c r="H5722" s="5">
        <v>45022.0</v>
      </c>
      <c r="I5722" s="4">
        <f>IFERROR(__xludf.DUMMYFUNCTION("SPLIT(H5722,""/"")"),6.0)</f>
        <v>6</v>
      </c>
      <c r="J5722" s="4">
        <f>IFERROR(__xludf.DUMMYFUNCTION("""COMPUTED_VALUE"""),4.0)</f>
        <v>4</v>
      </c>
      <c r="K5722" s="4">
        <f>IFERROR(__xludf.DUMMYFUNCTION("""COMPUTED_VALUE"""),2023.0)</f>
        <v>2023</v>
      </c>
    </row>
    <row r="5723">
      <c r="A5723" s="1" t="s">
        <v>1404</v>
      </c>
      <c r="B5723" s="4" t="s">
        <v>44</v>
      </c>
      <c r="C5723" s="4" t="s">
        <v>29</v>
      </c>
      <c r="D5723" s="4" t="s">
        <v>30</v>
      </c>
      <c r="E5723" s="4">
        <v>5.0</v>
      </c>
      <c r="F5723" s="4">
        <v>4.0</v>
      </c>
      <c r="G5723" s="4">
        <v>20.0</v>
      </c>
      <c r="H5723" s="5">
        <v>45022.0</v>
      </c>
      <c r="I5723" s="4">
        <f>IFERROR(__xludf.DUMMYFUNCTION("SPLIT(H5723,""/"")"),6.0)</f>
        <v>6</v>
      </c>
      <c r="J5723" s="4">
        <f>IFERROR(__xludf.DUMMYFUNCTION("""COMPUTED_VALUE"""),4.0)</f>
        <v>4</v>
      </c>
      <c r="K5723" s="4">
        <f>IFERROR(__xludf.DUMMYFUNCTION("""COMPUTED_VALUE"""),2023.0)</f>
        <v>2023</v>
      </c>
    </row>
    <row r="5724">
      <c r="A5724" s="1" t="s">
        <v>7081</v>
      </c>
      <c r="B5724" s="4" t="s">
        <v>44</v>
      </c>
      <c r="C5724" s="4" t="s">
        <v>29</v>
      </c>
      <c r="D5724" s="4" t="s">
        <v>30</v>
      </c>
      <c r="E5724" s="4">
        <v>2.0</v>
      </c>
      <c r="F5724" s="4">
        <v>4.0</v>
      </c>
      <c r="G5724" s="4">
        <v>8.0</v>
      </c>
      <c r="H5724" s="5">
        <v>45022.0</v>
      </c>
      <c r="I5724" s="4">
        <f>IFERROR(__xludf.DUMMYFUNCTION("SPLIT(H5724,""/"")"),6.0)</f>
        <v>6</v>
      </c>
      <c r="J5724" s="4">
        <f>IFERROR(__xludf.DUMMYFUNCTION("""COMPUTED_VALUE"""),4.0)</f>
        <v>4</v>
      </c>
      <c r="K5724" s="4">
        <f>IFERROR(__xludf.DUMMYFUNCTION("""COMPUTED_VALUE"""),2023.0)</f>
        <v>2023</v>
      </c>
    </row>
    <row r="5725">
      <c r="A5725" s="1" t="s">
        <v>4864</v>
      </c>
      <c r="B5725" s="4" t="s">
        <v>44</v>
      </c>
      <c r="C5725" s="4" t="s">
        <v>24</v>
      </c>
      <c r="D5725" s="4" t="s">
        <v>28</v>
      </c>
      <c r="E5725" s="4">
        <v>2.0</v>
      </c>
      <c r="F5725" s="4">
        <v>4.0</v>
      </c>
      <c r="G5725" s="4">
        <v>8.0</v>
      </c>
      <c r="H5725" s="5">
        <v>45023.0</v>
      </c>
      <c r="I5725" s="4">
        <f>IFERROR(__xludf.DUMMYFUNCTION("SPLIT(H5725,""/"")"),7.0)</f>
        <v>7</v>
      </c>
      <c r="J5725" s="4">
        <f>IFERROR(__xludf.DUMMYFUNCTION("""COMPUTED_VALUE"""),4.0)</f>
        <v>4</v>
      </c>
      <c r="K5725" s="4">
        <f>IFERROR(__xludf.DUMMYFUNCTION("""COMPUTED_VALUE"""),2023.0)</f>
        <v>2023</v>
      </c>
    </row>
    <row r="5726">
      <c r="A5726" s="1" t="s">
        <v>4902</v>
      </c>
      <c r="B5726" s="4" t="s">
        <v>44</v>
      </c>
      <c r="C5726" s="4" t="s">
        <v>30</v>
      </c>
      <c r="D5726" s="4" t="s">
        <v>23</v>
      </c>
      <c r="E5726" s="4">
        <v>3.0</v>
      </c>
      <c r="F5726" s="4">
        <v>4.0</v>
      </c>
      <c r="G5726" s="4">
        <v>12.0</v>
      </c>
      <c r="H5726" s="5">
        <v>45024.0</v>
      </c>
      <c r="I5726" s="4">
        <f>IFERROR(__xludf.DUMMYFUNCTION("SPLIT(H5726,""/"")"),8.0)</f>
        <v>8</v>
      </c>
      <c r="J5726" s="4">
        <f>IFERROR(__xludf.DUMMYFUNCTION("""COMPUTED_VALUE"""),4.0)</f>
        <v>4</v>
      </c>
      <c r="K5726" s="4">
        <f>IFERROR(__xludf.DUMMYFUNCTION("""COMPUTED_VALUE"""),2023.0)</f>
        <v>2023</v>
      </c>
    </row>
    <row r="5727">
      <c r="A5727" s="1" t="s">
        <v>1781</v>
      </c>
      <c r="B5727" s="4" t="s">
        <v>44</v>
      </c>
      <c r="C5727" s="4" t="s">
        <v>24</v>
      </c>
      <c r="D5727" s="4" t="s">
        <v>23</v>
      </c>
      <c r="E5727" s="4">
        <v>1.0</v>
      </c>
      <c r="F5727" s="4">
        <v>4.0</v>
      </c>
      <c r="G5727" s="4">
        <v>4.0</v>
      </c>
      <c r="H5727" s="5">
        <v>45024.0</v>
      </c>
      <c r="I5727" s="4">
        <f>IFERROR(__xludf.DUMMYFUNCTION("SPLIT(H5727,""/"")"),8.0)</f>
        <v>8</v>
      </c>
      <c r="J5727" s="4">
        <f>IFERROR(__xludf.DUMMYFUNCTION("""COMPUTED_VALUE"""),4.0)</f>
        <v>4</v>
      </c>
      <c r="K5727" s="4">
        <f>IFERROR(__xludf.DUMMYFUNCTION("""COMPUTED_VALUE"""),2023.0)</f>
        <v>2023</v>
      </c>
    </row>
    <row r="5728">
      <c r="A5728" s="1" t="s">
        <v>7420</v>
      </c>
      <c r="B5728" s="4" t="s">
        <v>44</v>
      </c>
      <c r="C5728" s="4" t="s">
        <v>30</v>
      </c>
      <c r="D5728" s="4" t="s">
        <v>39</v>
      </c>
      <c r="E5728" s="4">
        <v>4.0</v>
      </c>
      <c r="F5728" s="4">
        <v>4.0</v>
      </c>
      <c r="G5728" s="4">
        <v>16.0</v>
      </c>
      <c r="H5728" s="5">
        <v>45024.0</v>
      </c>
      <c r="I5728" s="4">
        <f>IFERROR(__xludf.DUMMYFUNCTION("SPLIT(H5728,""/"")"),8.0)</f>
        <v>8</v>
      </c>
      <c r="J5728" s="4">
        <f>IFERROR(__xludf.DUMMYFUNCTION("""COMPUTED_VALUE"""),4.0)</f>
        <v>4</v>
      </c>
      <c r="K5728" s="4">
        <f>IFERROR(__xludf.DUMMYFUNCTION("""COMPUTED_VALUE"""),2023.0)</f>
        <v>2023</v>
      </c>
    </row>
    <row r="5729">
      <c r="A5729" s="1" t="s">
        <v>5357</v>
      </c>
      <c r="B5729" s="4" t="s">
        <v>44</v>
      </c>
      <c r="C5729" s="4" t="s">
        <v>24</v>
      </c>
      <c r="D5729" s="4" t="s">
        <v>23</v>
      </c>
      <c r="E5729" s="4">
        <v>4.0</v>
      </c>
      <c r="F5729" s="4">
        <v>4.0</v>
      </c>
      <c r="G5729" s="4">
        <v>16.0</v>
      </c>
      <c r="H5729" s="5">
        <v>45025.0</v>
      </c>
      <c r="I5729" s="4">
        <f>IFERROR(__xludf.DUMMYFUNCTION("SPLIT(H5729,""/"")"),9.0)</f>
        <v>9</v>
      </c>
      <c r="J5729" s="4">
        <f>IFERROR(__xludf.DUMMYFUNCTION("""COMPUTED_VALUE"""),4.0)</f>
        <v>4</v>
      </c>
      <c r="K5729" s="4">
        <f>IFERROR(__xludf.DUMMYFUNCTION("""COMPUTED_VALUE"""),2023.0)</f>
        <v>2023</v>
      </c>
    </row>
    <row r="5730">
      <c r="A5730" s="1" t="s">
        <v>4860</v>
      </c>
      <c r="B5730" s="4" t="s">
        <v>44</v>
      </c>
      <c r="C5730" s="4" t="s">
        <v>24</v>
      </c>
      <c r="D5730" s="4" t="s">
        <v>39</v>
      </c>
      <c r="E5730" s="4">
        <v>3.0</v>
      </c>
      <c r="F5730" s="4">
        <v>4.0</v>
      </c>
      <c r="G5730" s="4">
        <v>12.0</v>
      </c>
      <c r="H5730" s="5">
        <v>45025.0</v>
      </c>
      <c r="I5730" s="4">
        <f>IFERROR(__xludf.DUMMYFUNCTION("SPLIT(H5730,""/"")"),9.0)</f>
        <v>9</v>
      </c>
      <c r="J5730" s="4">
        <f>IFERROR(__xludf.DUMMYFUNCTION("""COMPUTED_VALUE"""),4.0)</f>
        <v>4</v>
      </c>
      <c r="K5730" s="4">
        <f>IFERROR(__xludf.DUMMYFUNCTION("""COMPUTED_VALUE"""),2023.0)</f>
        <v>2023</v>
      </c>
    </row>
    <row r="5731">
      <c r="A5731" s="1" t="s">
        <v>9245</v>
      </c>
      <c r="B5731" s="4" t="s">
        <v>44</v>
      </c>
      <c r="C5731" s="4" t="s">
        <v>30</v>
      </c>
      <c r="D5731" s="4" t="s">
        <v>23</v>
      </c>
      <c r="E5731" s="4">
        <v>2.0</v>
      </c>
      <c r="F5731" s="4">
        <v>4.0</v>
      </c>
      <c r="G5731" s="4">
        <v>8.0</v>
      </c>
      <c r="H5731" s="5">
        <v>45025.0</v>
      </c>
      <c r="I5731" s="4">
        <f>IFERROR(__xludf.DUMMYFUNCTION("SPLIT(H5731,""/"")"),9.0)</f>
        <v>9</v>
      </c>
      <c r="J5731" s="4">
        <f>IFERROR(__xludf.DUMMYFUNCTION("""COMPUTED_VALUE"""),4.0)</f>
        <v>4</v>
      </c>
      <c r="K5731" s="4">
        <f>IFERROR(__xludf.DUMMYFUNCTION("""COMPUTED_VALUE"""),2023.0)</f>
        <v>2023</v>
      </c>
    </row>
    <row r="5732">
      <c r="A5732" s="1" t="s">
        <v>5603</v>
      </c>
      <c r="B5732" s="4" t="s">
        <v>44</v>
      </c>
      <c r="C5732" s="4" t="s">
        <v>29</v>
      </c>
      <c r="D5732" s="4" t="s">
        <v>30</v>
      </c>
      <c r="E5732" s="4">
        <v>3.0</v>
      </c>
      <c r="F5732" s="4">
        <v>4.0</v>
      </c>
      <c r="G5732" s="4">
        <v>12.0</v>
      </c>
      <c r="H5732" s="5">
        <v>45026.0</v>
      </c>
      <c r="I5732" s="4">
        <f>IFERROR(__xludf.DUMMYFUNCTION("SPLIT(H5732,""/"")"),10.0)</f>
        <v>10</v>
      </c>
      <c r="J5732" s="4">
        <f>IFERROR(__xludf.DUMMYFUNCTION("""COMPUTED_VALUE"""),4.0)</f>
        <v>4</v>
      </c>
      <c r="K5732" s="4">
        <f>IFERROR(__xludf.DUMMYFUNCTION("""COMPUTED_VALUE"""),2023.0)</f>
        <v>2023</v>
      </c>
    </row>
    <row r="5733">
      <c r="A5733" s="1" t="s">
        <v>4654</v>
      </c>
      <c r="B5733" s="4" t="s">
        <v>44</v>
      </c>
      <c r="C5733" s="4" t="s">
        <v>24</v>
      </c>
      <c r="D5733" s="4" t="s">
        <v>28</v>
      </c>
      <c r="E5733" s="4">
        <v>5.0</v>
      </c>
      <c r="F5733" s="4">
        <v>4.0</v>
      </c>
      <c r="G5733" s="4">
        <v>20.0</v>
      </c>
      <c r="H5733" s="5">
        <v>45027.0</v>
      </c>
      <c r="I5733" s="4">
        <f>IFERROR(__xludf.DUMMYFUNCTION("SPLIT(H5733,""/"")"),11.0)</f>
        <v>11</v>
      </c>
      <c r="J5733" s="4">
        <f>IFERROR(__xludf.DUMMYFUNCTION("""COMPUTED_VALUE"""),4.0)</f>
        <v>4</v>
      </c>
      <c r="K5733" s="4">
        <f>IFERROR(__xludf.DUMMYFUNCTION("""COMPUTED_VALUE"""),2023.0)</f>
        <v>2023</v>
      </c>
    </row>
    <row r="5734">
      <c r="A5734" s="1" t="s">
        <v>7286</v>
      </c>
      <c r="B5734" s="4" t="s">
        <v>44</v>
      </c>
      <c r="C5734" s="4" t="s">
        <v>30</v>
      </c>
      <c r="D5734" s="4" t="s">
        <v>30</v>
      </c>
      <c r="E5734" s="4">
        <v>5.0</v>
      </c>
      <c r="F5734" s="4">
        <v>4.0</v>
      </c>
      <c r="G5734" s="4">
        <v>20.0</v>
      </c>
      <c r="H5734" s="5">
        <v>45028.0</v>
      </c>
      <c r="I5734" s="4">
        <f>IFERROR(__xludf.DUMMYFUNCTION("SPLIT(H5734,""/"")"),12.0)</f>
        <v>12</v>
      </c>
      <c r="J5734" s="4">
        <f>IFERROR(__xludf.DUMMYFUNCTION("""COMPUTED_VALUE"""),4.0)</f>
        <v>4</v>
      </c>
      <c r="K5734" s="4">
        <f>IFERROR(__xludf.DUMMYFUNCTION("""COMPUTED_VALUE"""),2023.0)</f>
        <v>2023</v>
      </c>
    </row>
    <row r="5735">
      <c r="A5735" s="1" t="s">
        <v>8028</v>
      </c>
      <c r="B5735" s="4" t="s">
        <v>44</v>
      </c>
      <c r="C5735" s="4" t="s">
        <v>29</v>
      </c>
      <c r="D5735" s="4" t="s">
        <v>28</v>
      </c>
      <c r="E5735" s="4">
        <v>3.0</v>
      </c>
      <c r="F5735" s="4">
        <v>4.0</v>
      </c>
      <c r="G5735" s="4">
        <v>12.0</v>
      </c>
      <c r="H5735" s="5">
        <v>45028.0</v>
      </c>
      <c r="I5735" s="4">
        <f>IFERROR(__xludf.DUMMYFUNCTION("SPLIT(H5735,""/"")"),12.0)</f>
        <v>12</v>
      </c>
      <c r="J5735" s="4">
        <f>IFERROR(__xludf.DUMMYFUNCTION("""COMPUTED_VALUE"""),4.0)</f>
        <v>4</v>
      </c>
      <c r="K5735" s="4">
        <f>IFERROR(__xludf.DUMMYFUNCTION("""COMPUTED_VALUE"""),2023.0)</f>
        <v>2023</v>
      </c>
    </row>
    <row r="5736">
      <c r="A5736" s="1" t="s">
        <v>8436</v>
      </c>
      <c r="B5736" s="4" t="s">
        <v>44</v>
      </c>
      <c r="C5736" s="4" t="s">
        <v>29</v>
      </c>
      <c r="D5736" s="4" t="s">
        <v>39</v>
      </c>
      <c r="E5736" s="4">
        <v>1.0</v>
      </c>
      <c r="F5736" s="4">
        <v>4.0</v>
      </c>
      <c r="G5736" s="4">
        <v>4.0</v>
      </c>
      <c r="H5736" s="5">
        <v>45028.0</v>
      </c>
      <c r="I5736" s="4">
        <f>IFERROR(__xludf.DUMMYFUNCTION("SPLIT(H5736,""/"")"),12.0)</f>
        <v>12</v>
      </c>
      <c r="J5736" s="4">
        <f>IFERROR(__xludf.DUMMYFUNCTION("""COMPUTED_VALUE"""),4.0)</f>
        <v>4</v>
      </c>
      <c r="K5736" s="4">
        <f>IFERROR(__xludf.DUMMYFUNCTION("""COMPUTED_VALUE"""),2023.0)</f>
        <v>2023</v>
      </c>
    </row>
    <row r="5737">
      <c r="A5737" s="1" t="s">
        <v>7467</v>
      </c>
      <c r="B5737" s="4" t="s">
        <v>44</v>
      </c>
      <c r="C5737" s="4" t="s">
        <v>29</v>
      </c>
      <c r="D5737" s="4" t="s">
        <v>30</v>
      </c>
      <c r="E5737" s="4">
        <v>4.0</v>
      </c>
      <c r="F5737" s="4">
        <v>4.0</v>
      </c>
      <c r="G5737" s="4">
        <v>16.0</v>
      </c>
      <c r="H5737" s="5">
        <v>45028.0</v>
      </c>
      <c r="I5737" s="4">
        <f>IFERROR(__xludf.DUMMYFUNCTION("SPLIT(H5737,""/"")"),12.0)</f>
        <v>12</v>
      </c>
      <c r="J5737" s="4">
        <f>IFERROR(__xludf.DUMMYFUNCTION("""COMPUTED_VALUE"""),4.0)</f>
        <v>4</v>
      </c>
      <c r="K5737" s="4">
        <f>IFERROR(__xludf.DUMMYFUNCTION("""COMPUTED_VALUE"""),2023.0)</f>
        <v>2023</v>
      </c>
    </row>
    <row r="5738">
      <c r="A5738" s="1" t="s">
        <v>7014</v>
      </c>
      <c r="B5738" s="4" t="s">
        <v>44</v>
      </c>
      <c r="C5738" s="4" t="s">
        <v>24</v>
      </c>
      <c r="D5738" s="4" t="s">
        <v>28</v>
      </c>
      <c r="E5738" s="4">
        <v>1.0</v>
      </c>
      <c r="F5738" s="4">
        <v>4.0</v>
      </c>
      <c r="G5738" s="4">
        <v>4.0</v>
      </c>
      <c r="H5738" s="5">
        <v>45028.0</v>
      </c>
      <c r="I5738" s="4">
        <f>IFERROR(__xludf.DUMMYFUNCTION("SPLIT(H5738,""/"")"),12.0)</f>
        <v>12</v>
      </c>
      <c r="J5738" s="4">
        <f>IFERROR(__xludf.DUMMYFUNCTION("""COMPUTED_VALUE"""),4.0)</f>
        <v>4</v>
      </c>
      <c r="K5738" s="4">
        <f>IFERROR(__xludf.DUMMYFUNCTION("""COMPUTED_VALUE"""),2023.0)</f>
        <v>2023</v>
      </c>
    </row>
    <row r="5739">
      <c r="A5739" s="1" t="s">
        <v>5006</v>
      </c>
      <c r="B5739" s="4" t="s">
        <v>44</v>
      </c>
      <c r="C5739" s="4" t="s">
        <v>29</v>
      </c>
      <c r="D5739" s="4" t="s">
        <v>39</v>
      </c>
      <c r="E5739" s="4">
        <v>4.0</v>
      </c>
      <c r="F5739" s="4">
        <v>4.0</v>
      </c>
      <c r="G5739" s="4">
        <v>16.0</v>
      </c>
      <c r="H5739" s="5">
        <v>45029.0</v>
      </c>
      <c r="I5739" s="4">
        <f>IFERROR(__xludf.DUMMYFUNCTION("SPLIT(H5739,""/"")"),13.0)</f>
        <v>13</v>
      </c>
      <c r="J5739" s="4">
        <f>IFERROR(__xludf.DUMMYFUNCTION("""COMPUTED_VALUE"""),4.0)</f>
        <v>4</v>
      </c>
      <c r="K5739" s="4">
        <f>IFERROR(__xludf.DUMMYFUNCTION("""COMPUTED_VALUE"""),2023.0)</f>
        <v>2023</v>
      </c>
    </row>
    <row r="5740">
      <c r="A5740" s="1" t="s">
        <v>2135</v>
      </c>
      <c r="B5740" s="4" t="s">
        <v>44</v>
      </c>
      <c r="C5740" s="4" t="s">
        <v>29</v>
      </c>
      <c r="D5740" s="4" t="s">
        <v>23</v>
      </c>
      <c r="E5740" s="4">
        <v>3.0</v>
      </c>
      <c r="F5740" s="4">
        <v>4.0</v>
      </c>
      <c r="G5740" s="4">
        <v>12.0</v>
      </c>
      <c r="H5740" s="5">
        <v>45029.0</v>
      </c>
      <c r="I5740" s="4">
        <f>IFERROR(__xludf.DUMMYFUNCTION("SPLIT(H5740,""/"")"),13.0)</f>
        <v>13</v>
      </c>
      <c r="J5740" s="4">
        <f>IFERROR(__xludf.DUMMYFUNCTION("""COMPUTED_VALUE"""),4.0)</f>
        <v>4</v>
      </c>
      <c r="K5740" s="4">
        <f>IFERROR(__xludf.DUMMYFUNCTION("""COMPUTED_VALUE"""),2023.0)</f>
        <v>2023</v>
      </c>
    </row>
    <row r="5741">
      <c r="A5741" s="1" t="s">
        <v>5694</v>
      </c>
      <c r="B5741" s="4" t="s">
        <v>44</v>
      </c>
      <c r="C5741" s="4" t="s">
        <v>24</v>
      </c>
      <c r="D5741" s="4" t="s">
        <v>30</v>
      </c>
      <c r="E5741" s="4">
        <v>3.0</v>
      </c>
      <c r="F5741" s="4">
        <v>4.0</v>
      </c>
      <c r="G5741" s="4">
        <v>12.0</v>
      </c>
      <c r="H5741" s="5">
        <v>45031.0</v>
      </c>
      <c r="I5741" s="4">
        <f>IFERROR(__xludf.DUMMYFUNCTION("SPLIT(H5741,""/"")"),15.0)</f>
        <v>15</v>
      </c>
      <c r="J5741" s="4">
        <f>IFERROR(__xludf.DUMMYFUNCTION("""COMPUTED_VALUE"""),4.0)</f>
        <v>4</v>
      </c>
      <c r="K5741" s="4">
        <f>IFERROR(__xludf.DUMMYFUNCTION("""COMPUTED_VALUE"""),2023.0)</f>
        <v>2023</v>
      </c>
    </row>
    <row r="5742">
      <c r="A5742" s="1" t="s">
        <v>9348</v>
      </c>
      <c r="B5742" s="4" t="s">
        <v>44</v>
      </c>
      <c r="C5742" s="4" t="s">
        <v>29</v>
      </c>
      <c r="D5742" s="4" t="s">
        <v>39</v>
      </c>
      <c r="E5742" s="4">
        <v>1.0</v>
      </c>
      <c r="F5742" s="4">
        <v>4.0</v>
      </c>
      <c r="G5742" s="4">
        <v>4.0</v>
      </c>
      <c r="H5742" s="5">
        <v>45031.0</v>
      </c>
      <c r="I5742" s="4">
        <f>IFERROR(__xludf.DUMMYFUNCTION("SPLIT(H5742,""/"")"),15.0)</f>
        <v>15</v>
      </c>
      <c r="J5742" s="4">
        <f>IFERROR(__xludf.DUMMYFUNCTION("""COMPUTED_VALUE"""),4.0)</f>
        <v>4</v>
      </c>
      <c r="K5742" s="4">
        <f>IFERROR(__xludf.DUMMYFUNCTION("""COMPUTED_VALUE"""),2023.0)</f>
        <v>2023</v>
      </c>
    </row>
    <row r="5743">
      <c r="A5743" s="1" t="s">
        <v>2877</v>
      </c>
      <c r="B5743" s="4" t="s">
        <v>44</v>
      </c>
      <c r="C5743" s="4" t="s">
        <v>30</v>
      </c>
      <c r="D5743" s="4" t="s">
        <v>30</v>
      </c>
      <c r="E5743" s="4">
        <v>5.0</v>
      </c>
      <c r="F5743" s="4">
        <v>4.0</v>
      </c>
      <c r="G5743" s="4">
        <v>20.0</v>
      </c>
      <c r="H5743" s="5">
        <v>45031.0</v>
      </c>
      <c r="I5743" s="4">
        <f>IFERROR(__xludf.DUMMYFUNCTION("SPLIT(H5743,""/"")"),15.0)</f>
        <v>15</v>
      </c>
      <c r="J5743" s="4">
        <f>IFERROR(__xludf.DUMMYFUNCTION("""COMPUTED_VALUE"""),4.0)</f>
        <v>4</v>
      </c>
      <c r="K5743" s="4">
        <f>IFERROR(__xludf.DUMMYFUNCTION("""COMPUTED_VALUE"""),2023.0)</f>
        <v>2023</v>
      </c>
    </row>
    <row r="5744">
      <c r="A5744" s="1" t="s">
        <v>8381</v>
      </c>
      <c r="B5744" s="4" t="s">
        <v>44</v>
      </c>
      <c r="C5744" s="4" t="s">
        <v>24</v>
      </c>
      <c r="D5744" s="4" t="s">
        <v>28</v>
      </c>
      <c r="E5744" s="4">
        <v>3.0</v>
      </c>
      <c r="F5744" s="4">
        <v>4.0</v>
      </c>
      <c r="G5744" s="4">
        <v>12.0</v>
      </c>
      <c r="H5744" s="5">
        <v>45031.0</v>
      </c>
      <c r="I5744" s="4">
        <f>IFERROR(__xludf.DUMMYFUNCTION("SPLIT(H5744,""/"")"),15.0)</f>
        <v>15</v>
      </c>
      <c r="J5744" s="4">
        <f>IFERROR(__xludf.DUMMYFUNCTION("""COMPUTED_VALUE"""),4.0)</f>
        <v>4</v>
      </c>
      <c r="K5744" s="4">
        <f>IFERROR(__xludf.DUMMYFUNCTION("""COMPUTED_VALUE"""),2023.0)</f>
        <v>2023</v>
      </c>
    </row>
    <row r="5745">
      <c r="A5745" s="1" t="s">
        <v>5227</v>
      </c>
      <c r="B5745" s="4" t="s">
        <v>44</v>
      </c>
      <c r="C5745" s="4" t="s">
        <v>24</v>
      </c>
      <c r="D5745" s="4" t="s">
        <v>39</v>
      </c>
      <c r="E5745" s="4">
        <v>3.0</v>
      </c>
      <c r="F5745" s="4">
        <v>4.0</v>
      </c>
      <c r="G5745" s="4">
        <v>12.0</v>
      </c>
      <c r="H5745" s="5">
        <v>45031.0</v>
      </c>
      <c r="I5745" s="4">
        <f>IFERROR(__xludf.DUMMYFUNCTION("SPLIT(H5745,""/"")"),15.0)</f>
        <v>15</v>
      </c>
      <c r="J5745" s="4">
        <f>IFERROR(__xludf.DUMMYFUNCTION("""COMPUTED_VALUE"""),4.0)</f>
        <v>4</v>
      </c>
      <c r="K5745" s="4">
        <f>IFERROR(__xludf.DUMMYFUNCTION("""COMPUTED_VALUE"""),2023.0)</f>
        <v>2023</v>
      </c>
    </row>
    <row r="5746">
      <c r="A5746" s="1" t="s">
        <v>3724</v>
      </c>
      <c r="B5746" s="4" t="s">
        <v>44</v>
      </c>
      <c r="C5746" s="4" t="s">
        <v>29</v>
      </c>
      <c r="D5746" s="4" t="s">
        <v>28</v>
      </c>
      <c r="E5746" s="4">
        <v>4.0</v>
      </c>
      <c r="F5746" s="4">
        <v>4.0</v>
      </c>
      <c r="G5746" s="4">
        <v>16.0</v>
      </c>
      <c r="H5746" s="5">
        <v>45031.0</v>
      </c>
      <c r="I5746" s="4">
        <f>IFERROR(__xludf.DUMMYFUNCTION("SPLIT(H5746,""/"")"),15.0)</f>
        <v>15</v>
      </c>
      <c r="J5746" s="4">
        <f>IFERROR(__xludf.DUMMYFUNCTION("""COMPUTED_VALUE"""),4.0)</f>
        <v>4</v>
      </c>
      <c r="K5746" s="4">
        <f>IFERROR(__xludf.DUMMYFUNCTION("""COMPUTED_VALUE"""),2023.0)</f>
        <v>2023</v>
      </c>
    </row>
    <row r="5747">
      <c r="A5747" s="1" t="s">
        <v>695</v>
      </c>
      <c r="B5747" s="4" t="s">
        <v>44</v>
      </c>
      <c r="C5747" s="4" t="s">
        <v>29</v>
      </c>
      <c r="D5747" s="4" t="s">
        <v>28</v>
      </c>
      <c r="E5747" s="4">
        <v>5.0</v>
      </c>
      <c r="F5747" s="4">
        <v>4.0</v>
      </c>
      <c r="G5747" s="4">
        <v>20.0</v>
      </c>
      <c r="H5747" s="5">
        <v>45031.0</v>
      </c>
      <c r="I5747" s="4">
        <f>IFERROR(__xludf.DUMMYFUNCTION("SPLIT(H5747,""/"")"),15.0)</f>
        <v>15</v>
      </c>
      <c r="J5747" s="4">
        <f>IFERROR(__xludf.DUMMYFUNCTION("""COMPUTED_VALUE"""),4.0)</f>
        <v>4</v>
      </c>
      <c r="K5747" s="4">
        <f>IFERROR(__xludf.DUMMYFUNCTION("""COMPUTED_VALUE"""),2023.0)</f>
        <v>2023</v>
      </c>
    </row>
    <row r="5748">
      <c r="A5748" s="1" t="s">
        <v>7029</v>
      </c>
      <c r="B5748" s="4" t="s">
        <v>44</v>
      </c>
      <c r="C5748" s="4" t="s">
        <v>29</v>
      </c>
      <c r="D5748" s="4" t="s">
        <v>39</v>
      </c>
      <c r="E5748" s="4">
        <v>1.0</v>
      </c>
      <c r="F5748" s="4">
        <v>4.0</v>
      </c>
      <c r="G5748" s="4">
        <v>4.0</v>
      </c>
      <c r="H5748" s="5">
        <v>45032.0</v>
      </c>
      <c r="I5748" s="4">
        <f>IFERROR(__xludf.DUMMYFUNCTION("SPLIT(H5748,""/"")"),16.0)</f>
        <v>16</v>
      </c>
      <c r="J5748" s="4">
        <f>IFERROR(__xludf.DUMMYFUNCTION("""COMPUTED_VALUE"""),4.0)</f>
        <v>4</v>
      </c>
      <c r="K5748" s="4">
        <f>IFERROR(__xludf.DUMMYFUNCTION("""COMPUTED_VALUE"""),2023.0)</f>
        <v>2023</v>
      </c>
    </row>
    <row r="5749">
      <c r="A5749" s="1" t="s">
        <v>9087</v>
      </c>
      <c r="B5749" s="4" t="s">
        <v>44</v>
      </c>
      <c r="C5749" s="4" t="s">
        <v>30</v>
      </c>
      <c r="D5749" s="4" t="s">
        <v>23</v>
      </c>
      <c r="E5749" s="4">
        <v>3.0</v>
      </c>
      <c r="F5749" s="4">
        <v>4.0</v>
      </c>
      <c r="G5749" s="4">
        <v>12.0</v>
      </c>
      <c r="H5749" s="5">
        <v>45033.0</v>
      </c>
      <c r="I5749" s="4">
        <f>IFERROR(__xludf.DUMMYFUNCTION("SPLIT(H5749,""/"")"),17.0)</f>
        <v>17</v>
      </c>
      <c r="J5749" s="4">
        <f>IFERROR(__xludf.DUMMYFUNCTION("""COMPUTED_VALUE"""),4.0)</f>
        <v>4</v>
      </c>
      <c r="K5749" s="4">
        <f>IFERROR(__xludf.DUMMYFUNCTION("""COMPUTED_VALUE"""),2023.0)</f>
        <v>2023</v>
      </c>
    </row>
    <row r="5750">
      <c r="A5750" s="1" t="s">
        <v>7195</v>
      </c>
      <c r="B5750" s="4" t="s">
        <v>44</v>
      </c>
      <c r="C5750" s="4" t="s">
        <v>30</v>
      </c>
      <c r="D5750" s="4" t="s">
        <v>23</v>
      </c>
      <c r="E5750" s="4">
        <v>2.0</v>
      </c>
      <c r="F5750" s="4">
        <v>4.0</v>
      </c>
      <c r="G5750" s="4">
        <v>8.0</v>
      </c>
      <c r="H5750" s="5">
        <v>45033.0</v>
      </c>
      <c r="I5750" s="4">
        <f>IFERROR(__xludf.DUMMYFUNCTION("SPLIT(H5750,""/"")"),17.0)</f>
        <v>17</v>
      </c>
      <c r="J5750" s="4">
        <f>IFERROR(__xludf.DUMMYFUNCTION("""COMPUTED_VALUE"""),4.0)</f>
        <v>4</v>
      </c>
      <c r="K5750" s="4">
        <f>IFERROR(__xludf.DUMMYFUNCTION("""COMPUTED_VALUE"""),2023.0)</f>
        <v>2023</v>
      </c>
    </row>
    <row r="5751">
      <c r="A5751" s="1" t="s">
        <v>9451</v>
      </c>
      <c r="B5751" s="4" t="s">
        <v>44</v>
      </c>
      <c r="C5751" s="4" t="s">
        <v>24</v>
      </c>
      <c r="D5751" s="4" t="s">
        <v>30</v>
      </c>
      <c r="E5751" s="4">
        <v>2.0</v>
      </c>
      <c r="F5751" s="4">
        <v>4.0</v>
      </c>
      <c r="G5751" s="4">
        <v>8.0</v>
      </c>
      <c r="H5751" s="5">
        <v>45033.0</v>
      </c>
      <c r="I5751" s="4">
        <f>IFERROR(__xludf.DUMMYFUNCTION("SPLIT(H5751,""/"")"),17.0)</f>
        <v>17</v>
      </c>
      <c r="J5751" s="4">
        <f>IFERROR(__xludf.DUMMYFUNCTION("""COMPUTED_VALUE"""),4.0)</f>
        <v>4</v>
      </c>
      <c r="K5751" s="4">
        <f>IFERROR(__xludf.DUMMYFUNCTION("""COMPUTED_VALUE"""),2023.0)</f>
        <v>2023</v>
      </c>
    </row>
    <row r="5752">
      <c r="A5752" s="1" t="s">
        <v>120</v>
      </c>
      <c r="B5752" s="4" t="s">
        <v>44</v>
      </c>
      <c r="C5752" s="4" t="s">
        <v>29</v>
      </c>
      <c r="D5752" s="4" t="s">
        <v>30</v>
      </c>
      <c r="E5752" s="4">
        <v>2.0</v>
      </c>
      <c r="F5752" s="4">
        <v>4.0</v>
      </c>
      <c r="G5752" s="4">
        <v>8.0</v>
      </c>
      <c r="H5752" s="5">
        <v>45034.0</v>
      </c>
      <c r="I5752" s="4">
        <f>IFERROR(__xludf.DUMMYFUNCTION("SPLIT(H5752,""/"")"),18.0)</f>
        <v>18</v>
      </c>
      <c r="J5752" s="4">
        <f>IFERROR(__xludf.DUMMYFUNCTION("""COMPUTED_VALUE"""),4.0)</f>
        <v>4</v>
      </c>
      <c r="K5752" s="4">
        <f>IFERROR(__xludf.DUMMYFUNCTION("""COMPUTED_VALUE"""),2023.0)</f>
        <v>2023</v>
      </c>
    </row>
    <row r="5753">
      <c r="A5753" s="1" t="s">
        <v>5533</v>
      </c>
      <c r="B5753" s="4" t="s">
        <v>44</v>
      </c>
      <c r="C5753" s="4" t="s">
        <v>30</v>
      </c>
      <c r="D5753" s="4" t="s">
        <v>39</v>
      </c>
      <c r="E5753" s="4">
        <v>1.0</v>
      </c>
      <c r="F5753" s="4">
        <v>4.0</v>
      </c>
      <c r="G5753" s="4">
        <v>4.0</v>
      </c>
      <c r="H5753" s="5">
        <v>45034.0</v>
      </c>
      <c r="I5753" s="4">
        <f>IFERROR(__xludf.DUMMYFUNCTION("SPLIT(H5753,""/"")"),18.0)</f>
        <v>18</v>
      </c>
      <c r="J5753" s="4">
        <f>IFERROR(__xludf.DUMMYFUNCTION("""COMPUTED_VALUE"""),4.0)</f>
        <v>4</v>
      </c>
      <c r="K5753" s="4">
        <f>IFERROR(__xludf.DUMMYFUNCTION("""COMPUTED_VALUE"""),2023.0)</f>
        <v>2023</v>
      </c>
    </row>
    <row r="5754">
      <c r="A5754" s="1" t="s">
        <v>6891</v>
      </c>
      <c r="B5754" s="4" t="s">
        <v>44</v>
      </c>
      <c r="C5754" s="4" t="s">
        <v>24</v>
      </c>
      <c r="D5754" s="4" t="s">
        <v>39</v>
      </c>
      <c r="E5754" s="4">
        <v>1.0</v>
      </c>
      <c r="F5754" s="4">
        <v>4.0</v>
      </c>
      <c r="G5754" s="4">
        <v>4.0</v>
      </c>
      <c r="H5754" s="5">
        <v>45035.0</v>
      </c>
      <c r="I5754" s="4">
        <f>IFERROR(__xludf.DUMMYFUNCTION("SPLIT(H5754,""/"")"),19.0)</f>
        <v>19</v>
      </c>
      <c r="J5754" s="4">
        <f>IFERROR(__xludf.DUMMYFUNCTION("""COMPUTED_VALUE"""),4.0)</f>
        <v>4</v>
      </c>
      <c r="K5754" s="4">
        <f>IFERROR(__xludf.DUMMYFUNCTION("""COMPUTED_VALUE"""),2023.0)</f>
        <v>2023</v>
      </c>
    </row>
    <row r="5755">
      <c r="A5755" s="1" t="s">
        <v>9677</v>
      </c>
      <c r="B5755" s="4" t="s">
        <v>44</v>
      </c>
      <c r="C5755" s="4" t="s">
        <v>30</v>
      </c>
      <c r="D5755" s="4" t="s">
        <v>23</v>
      </c>
      <c r="E5755" s="4">
        <v>5.0</v>
      </c>
      <c r="F5755" s="4">
        <v>4.0</v>
      </c>
      <c r="G5755" s="4">
        <v>20.0</v>
      </c>
      <c r="H5755" s="5">
        <v>45035.0</v>
      </c>
      <c r="I5755" s="4">
        <f>IFERROR(__xludf.DUMMYFUNCTION("SPLIT(H5755,""/"")"),19.0)</f>
        <v>19</v>
      </c>
      <c r="J5755" s="4">
        <f>IFERROR(__xludf.DUMMYFUNCTION("""COMPUTED_VALUE"""),4.0)</f>
        <v>4</v>
      </c>
      <c r="K5755" s="4">
        <f>IFERROR(__xludf.DUMMYFUNCTION("""COMPUTED_VALUE"""),2023.0)</f>
        <v>2023</v>
      </c>
    </row>
    <row r="5756">
      <c r="A5756" s="1" t="s">
        <v>7020</v>
      </c>
      <c r="B5756" s="4" t="s">
        <v>44</v>
      </c>
      <c r="C5756" s="4" t="s">
        <v>30</v>
      </c>
      <c r="D5756" s="4" t="s">
        <v>30</v>
      </c>
      <c r="E5756" s="4">
        <v>4.0</v>
      </c>
      <c r="F5756" s="4">
        <v>4.0</v>
      </c>
      <c r="G5756" s="4">
        <v>16.0</v>
      </c>
      <c r="H5756" s="5">
        <v>45035.0</v>
      </c>
      <c r="I5756" s="4">
        <f>IFERROR(__xludf.DUMMYFUNCTION("SPLIT(H5756,""/"")"),19.0)</f>
        <v>19</v>
      </c>
      <c r="J5756" s="4">
        <f>IFERROR(__xludf.DUMMYFUNCTION("""COMPUTED_VALUE"""),4.0)</f>
        <v>4</v>
      </c>
      <c r="K5756" s="4">
        <f>IFERROR(__xludf.DUMMYFUNCTION("""COMPUTED_VALUE"""),2023.0)</f>
        <v>2023</v>
      </c>
    </row>
    <row r="5757">
      <c r="A5757" s="1" t="s">
        <v>2206</v>
      </c>
      <c r="B5757" s="4" t="s">
        <v>44</v>
      </c>
      <c r="C5757" s="4" t="s">
        <v>24</v>
      </c>
      <c r="D5757" s="4" t="s">
        <v>30</v>
      </c>
      <c r="E5757" s="4">
        <v>5.0</v>
      </c>
      <c r="F5757" s="4">
        <v>4.0</v>
      </c>
      <c r="G5757" s="4">
        <v>20.0</v>
      </c>
      <c r="H5757" s="5">
        <v>45036.0</v>
      </c>
      <c r="I5757" s="4">
        <f>IFERROR(__xludf.DUMMYFUNCTION("SPLIT(H5757,""/"")"),20.0)</f>
        <v>20</v>
      </c>
      <c r="J5757" s="4">
        <f>IFERROR(__xludf.DUMMYFUNCTION("""COMPUTED_VALUE"""),4.0)</f>
        <v>4</v>
      </c>
      <c r="K5757" s="4">
        <f>IFERROR(__xludf.DUMMYFUNCTION("""COMPUTED_VALUE"""),2023.0)</f>
        <v>2023</v>
      </c>
    </row>
    <row r="5758">
      <c r="A5758" s="1" t="s">
        <v>3153</v>
      </c>
      <c r="B5758" s="4" t="s">
        <v>44</v>
      </c>
      <c r="C5758" s="4" t="s">
        <v>30</v>
      </c>
      <c r="D5758" s="4" t="s">
        <v>28</v>
      </c>
      <c r="E5758" s="4">
        <v>2.0</v>
      </c>
      <c r="F5758" s="4">
        <v>4.0</v>
      </c>
      <c r="G5758" s="4">
        <v>8.0</v>
      </c>
      <c r="H5758" s="5">
        <v>45036.0</v>
      </c>
      <c r="I5758" s="4">
        <f>IFERROR(__xludf.DUMMYFUNCTION("SPLIT(H5758,""/"")"),20.0)</f>
        <v>20</v>
      </c>
      <c r="J5758" s="4">
        <f>IFERROR(__xludf.DUMMYFUNCTION("""COMPUTED_VALUE"""),4.0)</f>
        <v>4</v>
      </c>
      <c r="K5758" s="4">
        <f>IFERROR(__xludf.DUMMYFUNCTION("""COMPUTED_VALUE"""),2023.0)</f>
        <v>2023</v>
      </c>
    </row>
    <row r="5759">
      <c r="A5759" s="1" t="s">
        <v>8351</v>
      </c>
      <c r="B5759" s="4" t="s">
        <v>44</v>
      </c>
      <c r="C5759" s="4" t="s">
        <v>24</v>
      </c>
      <c r="D5759" s="4" t="s">
        <v>23</v>
      </c>
      <c r="E5759" s="4">
        <v>4.0</v>
      </c>
      <c r="F5759" s="4">
        <v>4.0</v>
      </c>
      <c r="G5759" s="4">
        <v>16.0</v>
      </c>
      <c r="H5759" s="5">
        <v>45036.0</v>
      </c>
      <c r="I5759" s="4">
        <f>IFERROR(__xludf.DUMMYFUNCTION("SPLIT(H5759,""/"")"),20.0)</f>
        <v>20</v>
      </c>
      <c r="J5759" s="4">
        <f>IFERROR(__xludf.DUMMYFUNCTION("""COMPUTED_VALUE"""),4.0)</f>
        <v>4</v>
      </c>
      <c r="K5759" s="4">
        <f>IFERROR(__xludf.DUMMYFUNCTION("""COMPUTED_VALUE"""),2023.0)</f>
        <v>2023</v>
      </c>
    </row>
    <row r="5760">
      <c r="A5760" s="1" t="s">
        <v>5530</v>
      </c>
      <c r="B5760" s="4" t="s">
        <v>44</v>
      </c>
      <c r="C5760" s="4" t="s">
        <v>29</v>
      </c>
      <c r="D5760" s="4" t="s">
        <v>23</v>
      </c>
      <c r="E5760" s="4">
        <v>1.0</v>
      </c>
      <c r="F5760" s="4">
        <v>4.0</v>
      </c>
      <c r="G5760" s="4">
        <v>4.0</v>
      </c>
      <c r="H5760" s="5">
        <v>45037.0</v>
      </c>
      <c r="I5760" s="4">
        <f>IFERROR(__xludf.DUMMYFUNCTION("SPLIT(H5760,""/"")"),21.0)</f>
        <v>21</v>
      </c>
      <c r="J5760" s="4">
        <f>IFERROR(__xludf.DUMMYFUNCTION("""COMPUTED_VALUE"""),4.0)</f>
        <v>4</v>
      </c>
      <c r="K5760" s="4">
        <f>IFERROR(__xludf.DUMMYFUNCTION("""COMPUTED_VALUE"""),2023.0)</f>
        <v>2023</v>
      </c>
    </row>
    <row r="5761">
      <c r="A5761" s="1" t="s">
        <v>4329</v>
      </c>
      <c r="B5761" s="4" t="s">
        <v>44</v>
      </c>
      <c r="C5761" s="4" t="s">
        <v>30</v>
      </c>
      <c r="D5761" s="4" t="s">
        <v>28</v>
      </c>
      <c r="E5761" s="4">
        <v>3.0</v>
      </c>
      <c r="F5761" s="4">
        <v>4.0</v>
      </c>
      <c r="G5761" s="4">
        <v>12.0</v>
      </c>
      <c r="H5761" s="5">
        <v>45037.0</v>
      </c>
      <c r="I5761" s="4">
        <f>IFERROR(__xludf.DUMMYFUNCTION("SPLIT(H5761,""/"")"),21.0)</f>
        <v>21</v>
      </c>
      <c r="J5761" s="4">
        <f>IFERROR(__xludf.DUMMYFUNCTION("""COMPUTED_VALUE"""),4.0)</f>
        <v>4</v>
      </c>
      <c r="K5761" s="4">
        <f>IFERROR(__xludf.DUMMYFUNCTION("""COMPUTED_VALUE"""),2023.0)</f>
        <v>2023</v>
      </c>
    </row>
    <row r="5762">
      <c r="A5762" s="1" t="s">
        <v>7256</v>
      </c>
      <c r="B5762" s="4" t="s">
        <v>44</v>
      </c>
      <c r="C5762" s="4" t="s">
        <v>30</v>
      </c>
      <c r="D5762" s="4" t="s">
        <v>28</v>
      </c>
      <c r="E5762" s="4">
        <v>1.0</v>
      </c>
      <c r="F5762" s="4">
        <v>4.0</v>
      </c>
      <c r="G5762" s="4">
        <v>4.0</v>
      </c>
      <c r="H5762" s="5">
        <v>45037.0</v>
      </c>
      <c r="I5762" s="4">
        <f>IFERROR(__xludf.DUMMYFUNCTION("SPLIT(H5762,""/"")"),21.0)</f>
        <v>21</v>
      </c>
      <c r="J5762" s="4">
        <f>IFERROR(__xludf.DUMMYFUNCTION("""COMPUTED_VALUE"""),4.0)</f>
        <v>4</v>
      </c>
      <c r="K5762" s="4">
        <f>IFERROR(__xludf.DUMMYFUNCTION("""COMPUTED_VALUE"""),2023.0)</f>
        <v>2023</v>
      </c>
    </row>
    <row r="5763">
      <c r="A5763" s="1" t="s">
        <v>3442</v>
      </c>
      <c r="B5763" s="4" t="s">
        <v>44</v>
      </c>
      <c r="C5763" s="4" t="s">
        <v>29</v>
      </c>
      <c r="D5763" s="4" t="s">
        <v>30</v>
      </c>
      <c r="E5763" s="4">
        <v>1.0</v>
      </c>
      <c r="F5763" s="4">
        <v>4.0</v>
      </c>
      <c r="G5763" s="4">
        <v>4.0</v>
      </c>
      <c r="H5763" s="5">
        <v>45037.0</v>
      </c>
      <c r="I5763" s="4">
        <f>IFERROR(__xludf.DUMMYFUNCTION("SPLIT(H5763,""/"")"),21.0)</f>
        <v>21</v>
      </c>
      <c r="J5763" s="4">
        <f>IFERROR(__xludf.DUMMYFUNCTION("""COMPUTED_VALUE"""),4.0)</f>
        <v>4</v>
      </c>
      <c r="K5763" s="4">
        <f>IFERROR(__xludf.DUMMYFUNCTION("""COMPUTED_VALUE"""),2023.0)</f>
        <v>2023</v>
      </c>
    </row>
    <row r="5764">
      <c r="A5764" s="1" t="s">
        <v>1920</v>
      </c>
      <c r="B5764" s="4" t="s">
        <v>44</v>
      </c>
      <c r="C5764" s="4" t="s">
        <v>30</v>
      </c>
      <c r="D5764" s="4" t="s">
        <v>39</v>
      </c>
      <c r="E5764" s="4">
        <v>4.0</v>
      </c>
      <c r="F5764" s="4">
        <v>4.0</v>
      </c>
      <c r="G5764" s="4">
        <v>16.0</v>
      </c>
      <c r="H5764" s="5">
        <v>45038.0</v>
      </c>
      <c r="I5764" s="4">
        <f>IFERROR(__xludf.DUMMYFUNCTION("SPLIT(H5764,""/"")"),22.0)</f>
        <v>22</v>
      </c>
      <c r="J5764" s="4">
        <f>IFERROR(__xludf.DUMMYFUNCTION("""COMPUTED_VALUE"""),4.0)</f>
        <v>4</v>
      </c>
      <c r="K5764" s="4">
        <f>IFERROR(__xludf.DUMMYFUNCTION("""COMPUTED_VALUE"""),2023.0)</f>
        <v>2023</v>
      </c>
    </row>
    <row r="5765">
      <c r="A5765" s="1" t="s">
        <v>8959</v>
      </c>
      <c r="B5765" s="4" t="s">
        <v>44</v>
      </c>
      <c r="C5765" s="4" t="s">
        <v>29</v>
      </c>
      <c r="D5765" s="4" t="s">
        <v>28</v>
      </c>
      <c r="E5765" s="4">
        <v>3.0</v>
      </c>
      <c r="F5765" s="4">
        <v>4.0</v>
      </c>
      <c r="G5765" s="4">
        <v>12.0</v>
      </c>
      <c r="H5765" s="5">
        <v>45038.0</v>
      </c>
      <c r="I5765" s="4">
        <f>IFERROR(__xludf.DUMMYFUNCTION("SPLIT(H5765,""/"")"),22.0)</f>
        <v>22</v>
      </c>
      <c r="J5765" s="4">
        <f>IFERROR(__xludf.DUMMYFUNCTION("""COMPUTED_VALUE"""),4.0)</f>
        <v>4</v>
      </c>
      <c r="K5765" s="4">
        <f>IFERROR(__xludf.DUMMYFUNCTION("""COMPUTED_VALUE"""),2023.0)</f>
        <v>2023</v>
      </c>
    </row>
    <row r="5766">
      <c r="A5766" s="1" t="s">
        <v>459</v>
      </c>
      <c r="B5766" s="4" t="s">
        <v>44</v>
      </c>
      <c r="C5766" s="4" t="s">
        <v>29</v>
      </c>
      <c r="D5766" s="4" t="s">
        <v>39</v>
      </c>
      <c r="E5766" s="4">
        <v>1.0</v>
      </c>
      <c r="F5766" s="4">
        <v>4.0</v>
      </c>
      <c r="G5766" s="4">
        <v>4.0</v>
      </c>
      <c r="H5766" s="5">
        <v>45038.0</v>
      </c>
      <c r="I5766" s="4">
        <f>IFERROR(__xludf.DUMMYFUNCTION("SPLIT(H5766,""/"")"),22.0)</f>
        <v>22</v>
      </c>
      <c r="J5766" s="4">
        <f>IFERROR(__xludf.DUMMYFUNCTION("""COMPUTED_VALUE"""),4.0)</f>
        <v>4</v>
      </c>
      <c r="K5766" s="4">
        <f>IFERROR(__xludf.DUMMYFUNCTION("""COMPUTED_VALUE"""),2023.0)</f>
        <v>2023</v>
      </c>
    </row>
    <row r="5767">
      <c r="A5767" s="1" t="s">
        <v>626</v>
      </c>
      <c r="B5767" s="4" t="s">
        <v>44</v>
      </c>
      <c r="C5767" s="4" t="s">
        <v>29</v>
      </c>
      <c r="D5767" s="4" t="s">
        <v>39</v>
      </c>
      <c r="E5767" s="4">
        <v>1.0</v>
      </c>
      <c r="F5767" s="4">
        <v>4.0</v>
      </c>
      <c r="G5767" s="4">
        <v>4.0</v>
      </c>
      <c r="H5767" s="5">
        <v>45038.0</v>
      </c>
      <c r="I5767" s="4">
        <f>IFERROR(__xludf.DUMMYFUNCTION("SPLIT(H5767,""/"")"),22.0)</f>
        <v>22</v>
      </c>
      <c r="J5767" s="4">
        <f>IFERROR(__xludf.DUMMYFUNCTION("""COMPUTED_VALUE"""),4.0)</f>
        <v>4</v>
      </c>
      <c r="K5767" s="4">
        <f>IFERROR(__xludf.DUMMYFUNCTION("""COMPUTED_VALUE"""),2023.0)</f>
        <v>2023</v>
      </c>
    </row>
    <row r="5768">
      <c r="A5768" s="1" t="s">
        <v>5908</v>
      </c>
      <c r="B5768" s="4" t="s">
        <v>44</v>
      </c>
      <c r="C5768" s="4" t="s">
        <v>29</v>
      </c>
      <c r="D5768" s="4" t="s">
        <v>30</v>
      </c>
      <c r="E5768" s="4">
        <v>1.0</v>
      </c>
      <c r="F5768" s="4">
        <v>4.0</v>
      </c>
      <c r="G5768" s="4">
        <v>4.0</v>
      </c>
      <c r="H5768" s="5">
        <v>45039.0</v>
      </c>
      <c r="I5768" s="4">
        <f>IFERROR(__xludf.DUMMYFUNCTION("SPLIT(H5768,""/"")"),23.0)</f>
        <v>23</v>
      </c>
      <c r="J5768" s="4">
        <f>IFERROR(__xludf.DUMMYFUNCTION("""COMPUTED_VALUE"""),4.0)</f>
        <v>4</v>
      </c>
      <c r="K5768" s="4">
        <f>IFERROR(__xludf.DUMMYFUNCTION("""COMPUTED_VALUE"""),2023.0)</f>
        <v>2023</v>
      </c>
    </row>
    <row r="5769">
      <c r="A5769" s="1" t="s">
        <v>6445</v>
      </c>
      <c r="B5769" s="4" t="s">
        <v>44</v>
      </c>
      <c r="C5769" s="4" t="s">
        <v>24</v>
      </c>
      <c r="D5769" s="4" t="s">
        <v>23</v>
      </c>
      <c r="E5769" s="4">
        <v>3.0</v>
      </c>
      <c r="F5769" s="4">
        <v>4.0</v>
      </c>
      <c r="G5769" s="4">
        <v>12.0</v>
      </c>
      <c r="H5769" s="5">
        <v>45039.0</v>
      </c>
      <c r="I5769" s="4">
        <f>IFERROR(__xludf.DUMMYFUNCTION("SPLIT(H5769,""/"")"),23.0)</f>
        <v>23</v>
      </c>
      <c r="J5769" s="4">
        <f>IFERROR(__xludf.DUMMYFUNCTION("""COMPUTED_VALUE"""),4.0)</f>
        <v>4</v>
      </c>
      <c r="K5769" s="4">
        <f>IFERROR(__xludf.DUMMYFUNCTION("""COMPUTED_VALUE"""),2023.0)</f>
        <v>2023</v>
      </c>
    </row>
    <row r="5770">
      <c r="A5770" s="1" t="s">
        <v>355</v>
      </c>
      <c r="B5770" s="4" t="s">
        <v>44</v>
      </c>
      <c r="C5770" s="4" t="s">
        <v>29</v>
      </c>
      <c r="D5770" s="4" t="s">
        <v>30</v>
      </c>
      <c r="E5770" s="4">
        <v>3.0</v>
      </c>
      <c r="F5770" s="4">
        <v>4.0</v>
      </c>
      <c r="G5770" s="4">
        <v>12.0</v>
      </c>
      <c r="H5770" s="5">
        <v>45039.0</v>
      </c>
      <c r="I5770" s="4">
        <f>IFERROR(__xludf.DUMMYFUNCTION("SPLIT(H5770,""/"")"),23.0)</f>
        <v>23</v>
      </c>
      <c r="J5770" s="4">
        <f>IFERROR(__xludf.DUMMYFUNCTION("""COMPUTED_VALUE"""),4.0)</f>
        <v>4</v>
      </c>
      <c r="K5770" s="4">
        <f>IFERROR(__xludf.DUMMYFUNCTION("""COMPUTED_VALUE"""),2023.0)</f>
        <v>2023</v>
      </c>
    </row>
    <row r="5771">
      <c r="A5771" s="1" t="s">
        <v>9686</v>
      </c>
      <c r="B5771" s="4" t="s">
        <v>44</v>
      </c>
      <c r="C5771" s="4" t="s">
        <v>29</v>
      </c>
      <c r="D5771" s="4" t="s">
        <v>30</v>
      </c>
      <c r="E5771" s="4">
        <v>3.0</v>
      </c>
      <c r="F5771" s="4">
        <v>4.0</v>
      </c>
      <c r="G5771" s="4">
        <v>12.0</v>
      </c>
      <c r="H5771" s="5">
        <v>45039.0</v>
      </c>
      <c r="I5771" s="4">
        <f>IFERROR(__xludf.DUMMYFUNCTION("SPLIT(H5771,""/"")"),23.0)</f>
        <v>23</v>
      </c>
      <c r="J5771" s="4">
        <f>IFERROR(__xludf.DUMMYFUNCTION("""COMPUTED_VALUE"""),4.0)</f>
        <v>4</v>
      </c>
      <c r="K5771" s="4">
        <f>IFERROR(__xludf.DUMMYFUNCTION("""COMPUTED_VALUE"""),2023.0)</f>
        <v>2023</v>
      </c>
    </row>
    <row r="5772">
      <c r="A5772" s="1" t="s">
        <v>8051</v>
      </c>
      <c r="B5772" s="4" t="s">
        <v>44</v>
      </c>
      <c r="C5772" s="4" t="s">
        <v>30</v>
      </c>
      <c r="D5772" s="4" t="s">
        <v>28</v>
      </c>
      <c r="E5772" s="4">
        <v>3.0</v>
      </c>
      <c r="F5772" s="4">
        <v>4.0</v>
      </c>
      <c r="G5772" s="4">
        <v>12.0</v>
      </c>
      <c r="H5772" s="5">
        <v>45039.0</v>
      </c>
      <c r="I5772" s="4">
        <f>IFERROR(__xludf.DUMMYFUNCTION("SPLIT(H5772,""/"")"),23.0)</f>
        <v>23</v>
      </c>
      <c r="J5772" s="4">
        <f>IFERROR(__xludf.DUMMYFUNCTION("""COMPUTED_VALUE"""),4.0)</f>
        <v>4</v>
      </c>
      <c r="K5772" s="4">
        <f>IFERROR(__xludf.DUMMYFUNCTION("""COMPUTED_VALUE"""),2023.0)</f>
        <v>2023</v>
      </c>
    </row>
    <row r="5773">
      <c r="A5773" s="1" t="s">
        <v>3256</v>
      </c>
      <c r="B5773" s="4" t="s">
        <v>44</v>
      </c>
      <c r="C5773" s="4" t="s">
        <v>30</v>
      </c>
      <c r="D5773" s="4" t="s">
        <v>23</v>
      </c>
      <c r="E5773" s="4">
        <v>5.0</v>
      </c>
      <c r="F5773" s="4">
        <v>4.0</v>
      </c>
      <c r="G5773" s="4">
        <v>20.0</v>
      </c>
      <c r="H5773" s="5">
        <v>45039.0</v>
      </c>
      <c r="I5773" s="4">
        <f>IFERROR(__xludf.DUMMYFUNCTION("SPLIT(H5773,""/"")"),23.0)</f>
        <v>23</v>
      </c>
      <c r="J5773" s="4">
        <f>IFERROR(__xludf.DUMMYFUNCTION("""COMPUTED_VALUE"""),4.0)</f>
        <v>4</v>
      </c>
      <c r="K5773" s="4">
        <f>IFERROR(__xludf.DUMMYFUNCTION("""COMPUTED_VALUE"""),2023.0)</f>
        <v>2023</v>
      </c>
    </row>
    <row r="5774">
      <c r="A5774" s="1" t="s">
        <v>5480</v>
      </c>
      <c r="B5774" s="4" t="s">
        <v>44</v>
      </c>
      <c r="C5774" s="4" t="s">
        <v>30</v>
      </c>
      <c r="D5774" s="4" t="s">
        <v>30</v>
      </c>
      <c r="E5774" s="4">
        <v>5.0</v>
      </c>
      <c r="F5774" s="4">
        <v>4.0</v>
      </c>
      <c r="G5774" s="4">
        <v>20.0</v>
      </c>
      <c r="H5774" s="5">
        <v>45040.0</v>
      </c>
      <c r="I5774" s="4">
        <f>IFERROR(__xludf.DUMMYFUNCTION("SPLIT(H5774,""/"")"),24.0)</f>
        <v>24</v>
      </c>
      <c r="J5774" s="4">
        <f>IFERROR(__xludf.DUMMYFUNCTION("""COMPUTED_VALUE"""),4.0)</f>
        <v>4</v>
      </c>
      <c r="K5774" s="4">
        <f>IFERROR(__xludf.DUMMYFUNCTION("""COMPUTED_VALUE"""),2023.0)</f>
        <v>2023</v>
      </c>
    </row>
    <row r="5775">
      <c r="A5775" s="1" t="s">
        <v>623</v>
      </c>
      <c r="B5775" s="4" t="s">
        <v>44</v>
      </c>
      <c r="C5775" s="4" t="s">
        <v>24</v>
      </c>
      <c r="D5775" s="4" t="s">
        <v>39</v>
      </c>
      <c r="E5775" s="4">
        <v>4.0</v>
      </c>
      <c r="F5775" s="4">
        <v>4.0</v>
      </c>
      <c r="G5775" s="4">
        <v>16.0</v>
      </c>
      <c r="H5775" s="5">
        <v>45040.0</v>
      </c>
      <c r="I5775" s="4">
        <f>IFERROR(__xludf.DUMMYFUNCTION("SPLIT(H5775,""/"")"),24.0)</f>
        <v>24</v>
      </c>
      <c r="J5775" s="4">
        <f>IFERROR(__xludf.DUMMYFUNCTION("""COMPUTED_VALUE"""),4.0)</f>
        <v>4</v>
      </c>
      <c r="K5775" s="4">
        <f>IFERROR(__xludf.DUMMYFUNCTION("""COMPUTED_VALUE"""),2023.0)</f>
        <v>2023</v>
      </c>
    </row>
    <row r="5776">
      <c r="A5776" s="1" t="s">
        <v>4160</v>
      </c>
      <c r="B5776" s="4" t="s">
        <v>44</v>
      </c>
      <c r="C5776" s="4" t="s">
        <v>24</v>
      </c>
      <c r="D5776" s="4" t="s">
        <v>23</v>
      </c>
      <c r="E5776" s="4">
        <v>3.0</v>
      </c>
      <c r="F5776" s="4">
        <v>4.0</v>
      </c>
      <c r="G5776" s="4">
        <v>12.0</v>
      </c>
      <c r="H5776" s="5">
        <v>45041.0</v>
      </c>
      <c r="I5776" s="4">
        <f>IFERROR(__xludf.DUMMYFUNCTION("SPLIT(H5776,""/"")"),25.0)</f>
        <v>25</v>
      </c>
      <c r="J5776" s="4">
        <f>IFERROR(__xludf.DUMMYFUNCTION("""COMPUTED_VALUE"""),4.0)</f>
        <v>4</v>
      </c>
      <c r="K5776" s="4">
        <f>IFERROR(__xludf.DUMMYFUNCTION("""COMPUTED_VALUE"""),2023.0)</f>
        <v>2023</v>
      </c>
    </row>
    <row r="5777">
      <c r="A5777" s="1" t="s">
        <v>9920</v>
      </c>
      <c r="B5777" s="4" t="s">
        <v>44</v>
      </c>
      <c r="C5777" s="4" t="s">
        <v>30</v>
      </c>
      <c r="D5777" s="4" t="s">
        <v>28</v>
      </c>
      <c r="E5777" s="4">
        <v>2.0</v>
      </c>
      <c r="F5777" s="4">
        <v>4.0</v>
      </c>
      <c r="G5777" s="4">
        <v>8.0</v>
      </c>
      <c r="H5777" s="5">
        <v>45041.0</v>
      </c>
      <c r="I5777" s="4">
        <f>IFERROR(__xludf.DUMMYFUNCTION("SPLIT(H5777,""/"")"),25.0)</f>
        <v>25</v>
      </c>
      <c r="J5777" s="4">
        <f>IFERROR(__xludf.DUMMYFUNCTION("""COMPUTED_VALUE"""),4.0)</f>
        <v>4</v>
      </c>
      <c r="K5777" s="4">
        <f>IFERROR(__xludf.DUMMYFUNCTION("""COMPUTED_VALUE"""),2023.0)</f>
        <v>2023</v>
      </c>
    </row>
    <row r="5778">
      <c r="A5778" s="1" t="s">
        <v>2093</v>
      </c>
      <c r="B5778" s="4" t="s">
        <v>44</v>
      </c>
      <c r="C5778" s="4" t="s">
        <v>24</v>
      </c>
      <c r="D5778" s="4" t="s">
        <v>30</v>
      </c>
      <c r="E5778" s="4">
        <v>5.0</v>
      </c>
      <c r="F5778" s="4">
        <v>4.0</v>
      </c>
      <c r="G5778" s="4">
        <v>20.0</v>
      </c>
      <c r="H5778" s="5">
        <v>45041.0</v>
      </c>
      <c r="I5778" s="4">
        <f>IFERROR(__xludf.DUMMYFUNCTION("SPLIT(H5778,""/"")"),25.0)</f>
        <v>25</v>
      </c>
      <c r="J5778" s="4">
        <f>IFERROR(__xludf.DUMMYFUNCTION("""COMPUTED_VALUE"""),4.0)</f>
        <v>4</v>
      </c>
      <c r="K5778" s="4">
        <f>IFERROR(__xludf.DUMMYFUNCTION("""COMPUTED_VALUE"""),2023.0)</f>
        <v>2023</v>
      </c>
    </row>
    <row r="5779">
      <c r="A5779" s="1" t="s">
        <v>2823</v>
      </c>
      <c r="B5779" s="4" t="s">
        <v>44</v>
      </c>
      <c r="C5779" s="4" t="s">
        <v>29</v>
      </c>
      <c r="D5779" s="4" t="s">
        <v>30</v>
      </c>
      <c r="E5779" s="4">
        <v>2.0</v>
      </c>
      <c r="F5779" s="4">
        <v>4.0</v>
      </c>
      <c r="G5779" s="4">
        <v>8.0</v>
      </c>
      <c r="H5779" s="5">
        <v>45041.0</v>
      </c>
      <c r="I5779" s="4">
        <f>IFERROR(__xludf.DUMMYFUNCTION("SPLIT(H5779,""/"")"),25.0)</f>
        <v>25</v>
      </c>
      <c r="J5779" s="4">
        <f>IFERROR(__xludf.DUMMYFUNCTION("""COMPUTED_VALUE"""),4.0)</f>
        <v>4</v>
      </c>
      <c r="K5779" s="4">
        <f>IFERROR(__xludf.DUMMYFUNCTION("""COMPUTED_VALUE"""),2023.0)</f>
        <v>2023</v>
      </c>
    </row>
    <row r="5780">
      <c r="A5780" s="1" t="s">
        <v>9437</v>
      </c>
      <c r="B5780" s="4" t="s">
        <v>44</v>
      </c>
      <c r="C5780" s="4" t="s">
        <v>24</v>
      </c>
      <c r="D5780" s="4" t="s">
        <v>39</v>
      </c>
      <c r="E5780" s="4">
        <v>5.0</v>
      </c>
      <c r="F5780" s="4">
        <v>4.0</v>
      </c>
      <c r="G5780" s="4">
        <v>20.0</v>
      </c>
      <c r="H5780" s="5">
        <v>45041.0</v>
      </c>
      <c r="I5780" s="4">
        <f>IFERROR(__xludf.DUMMYFUNCTION("SPLIT(H5780,""/"")"),25.0)</f>
        <v>25</v>
      </c>
      <c r="J5780" s="4">
        <f>IFERROR(__xludf.DUMMYFUNCTION("""COMPUTED_VALUE"""),4.0)</f>
        <v>4</v>
      </c>
      <c r="K5780" s="4">
        <f>IFERROR(__xludf.DUMMYFUNCTION("""COMPUTED_VALUE"""),2023.0)</f>
        <v>2023</v>
      </c>
    </row>
    <row r="5781">
      <c r="A5781" s="1" t="s">
        <v>3933</v>
      </c>
      <c r="B5781" s="4" t="s">
        <v>44</v>
      </c>
      <c r="C5781" s="4" t="s">
        <v>24</v>
      </c>
      <c r="D5781" s="4" t="s">
        <v>30</v>
      </c>
      <c r="E5781" s="4">
        <v>5.0</v>
      </c>
      <c r="F5781" s="4">
        <v>4.0</v>
      </c>
      <c r="G5781" s="4">
        <v>20.0</v>
      </c>
      <c r="H5781" s="5">
        <v>45042.0</v>
      </c>
      <c r="I5781" s="4">
        <f>IFERROR(__xludf.DUMMYFUNCTION("SPLIT(H5781,""/"")"),26.0)</f>
        <v>26</v>
      </c>
      <c r="J5781" s="4">
        <f>IFERROR(__xludf.DUMMYFUNCTION("""COMPUTED_VALUE"""),4.0)</f>
        <v>4</v>
      </c>
      <c r="K5781" s="4">
        <f>IFERROR(__xludf.DUMMYFUNCTION("""COMPUTED_VALUE"""),2023.0)</f>
        <v>2023</v>
      </c>
    </row>
    <row r="5782">
      <c r="A5782" s="1" t="s">
        <v>6876</v>
      </c>
      <c r="B5782" s="4" t="s">
        <v>44</v>
      </c>
      <c r="C5782" s="4" t="s">
        <v>30</v>
      </c>
      <c r="D5782" s="4" t="s">
        <v>30</v>
      </c>
      <c r="E5782" s="4">
        <v>4.0</v>
      </c>
      <c r="F5782" s="4">
        <v>4.0</v>
      </c>
      <c r="G5782" s="4">
        <v>16.0</v>
      </c>
      <c r="H5782" s="5">
        <v>45042.0</v>
      </c>
      <c r="I5782" s="4">
        <f>IFERROR(__xludf.DUMMYFUNCTION("SPLIT(H5782,""/"")"),26.0)</f>
        <v>26</v>
      </c>
      <c r="J5782" s="4">
        <f>IFERROR(__xludf.DUMMYFUNCTION("""COMPUTED_VALUE"""),4.0)</f>
        <v>4</v>
      </c>
      <c r="K5782" s="4">
        <f>IFERROR(__xludf.DUMMYFUNCTION("""COMPUTED_VALUE"""),2023.0)</f>
        <v>2023</v>
      </c>
    </row>
    <row r="5783">
      <c r="A5783" s="1" t="s">
        <v>6945</v>
      </c>
      <c r="B5783" s="4" t="s">
        <v>44</v>
      </c>
      <c r="C5783" s="4" t="s">
        <v>29</v>
      </c>
      <c r="D5783" s="4" t="s">
        <v>23</v>
      </c>
      <c r="E5783" s="4">
        <v>2.0</v>
      </c>
      <c r="F5783" s="4">
        <v>4.0</v>
      </c>
      <c r="G5783" s="4">
        <v>8.0</v>
      </c>
      <c r="H5783" s="5">
        <v>45042.0</v>
      </c>
      <c r="I5783" s="4">
        <f>IFERROR(__xludf.DUMMYFUNCTION("SPLIT(H5783,""/"")"),26.0)</f>
        <v>26</v>
      </c>
      <c r="J5783" s="4">
        <f>IFERROR(__xludf.DUMMYFUNCTION("""COMPUTED_VALUE"""),4.0)</f>
        <v>4</v>
      </c>
      <c r="K5783" s="4">
        <f>IFERROR(__xludf.DUMMYFUNCTION("""COMPUTED_VALUE"""),2023.0)</f>
        <v>2023</v>
      </c>
    </row>
    <row r="5784">
      <c r="A5784" s="1" t="s">
        <v>3411</v>
      </c>
      <c r="B5784" s="4" t="s">
        <v>44</v>
      </c>
      <c r="C5784" s="4" t="s">
        <v>29</v>
      </c>
      <c r="D5784" s="4" t="s">
        <v>23</v>
      </c>
      <c r="E5784" s="4">
        <v>5.0</v>
      </c>
      <c r="F5784" s="4">
        <v>4.0</v>
      </c>
      <c r="G5784" s="4">
        <v>20.0</v>
      </c>
      <c r="H5784" s="5">
        <v>45043.0</v>
      </c>
      <c r="I5784" s="4">
        <f>IFERROR(__xludf.DUMMYFUNCTION("SPLIT(H5784,""/"")"),27.0)</f>
        <v>27</v>
      </c>
      <c r="J5784" s="4">
        <f>IFERROR(__xludf.DUMMYFUNCTION("""COMPUTED_VALUE"""),4.0)</f>
        <v>4</v>
      </c>
      <c r="K5784" s="4">
        <f>IFERROR(__xludf.DUMMYFUNCTION("""COMPUTED_VALUE"""),2023.0)</f>
        <v>2023</v>
      </c>
    </row>
    <row r="5785">
      <c r="A5785" s="1" t="s">
        <v>3516</v>
      </c>
      <c r="B5785" s="4" t="s">
        <v>44</v>
      </c>
      <c r="C5785" s="4" t="s">
        <v>24</v>
      </c>
      <c r="D5785" s="4" t="s">
        <v>28</v>
      </c>
      <c r="E5785" s="4">
        <v>5.0</v>
      </c>
      <c r="F5785" s="4">
        <v>4.0</v>
      </c>
      <c r="G5785" s="4">
        <v>20.0</v>
      </c>
      <c r="H5785" s="5">
        <v>45043.0</v>
      </c>
      <c r="I5785" s="4">
        <f>IFERROR(__xludf.DUMMYFUNCTION("SPLIT(H5785,""/"")"),27.0)</f>
        <v>27</v>
      </c>
      <c r="J5785" s="4">
        <f>IFERROR(__xludf.DUMMYFUNCTION("""COMPUTED_VALUE"""),4.0)</f>
        <v>4</v>
      </c>
      <c r="K5785" s="4">
        <f>IFERROR(__xludf.DUMMYFUNCTION("""COMPUTED_VALUE"""),2023.0)</f>
        <v>2023</v>
      </c>
    </row>
    <row r="5786">
      <c r="A5786" s="1" t="s">
        <v>4765</v>
      </c>
      <c r="B5786" s="4" t="s">
        <v>44</v>
      </c>
      <c r="C5786" s="4" t="s">
        <v>30</v>
      </c>
      <c r="D5786" s="4" t="s">
        <v>23</v>
      </c>
      <c r="E5786" s="4">
        <v>1.0</v>
      </c>
      <c r="F5786" s="4">
        <v>4.0</v>
      </c>
      <c r="G5786" s="4">
        <v>4.0</v>
      </c>
      <c r="H5786" s="5">
        <v>45043.0</v>
      </c>
      <c r="I5786" s="4">
        <f>IFERROR(__xludf.DUMMYFUNCTION("SPLIT(H5786,""/"")"),27.0)</f>
        <v>27</v>
      </c>
      <c r="J5786" s="4">
        <f>IFERROR(__xludf.DUMMYFUNCTION("""COMPUTED_VALUE"""),4.0)</f>
        <v>4</v>
      </c>
      <c r="K5786" s="4">
        <f>IFERROR(__xludf.DUMMYFUNCTION("""COMPUTED_VALUE"""),2023.0)</f>
        <v>2023</v>
      </c>
    </row>
    <row r="5787">
      <c r="A5787" s="1" t="s">
        <v>9909</v>
      </c>
      <c r="B5787" s="4" t="s">
        <v>44</v>
      </c>
      <c r="C5787" s="4" t="s">
        <v>30</v>
      </c>
      <c r="D5787" s="4" t="s">
        <v>23</v>
      </c>
      <c r="E5787" s="4">
        <v>5.0</v>
      </c>
      <c r="F5787" s="4">
        <v>4.0</v>
      </c>
      <c r="G5787" s="4">
        <v>20.0</v>
      </c>
      <c r="H5787" s="5">
        <v>45044.0</v>
      </c>
      <c r="I5787" s="4">
        <f>IFERROR(__xludf.DUMMYFUNCTION("SPLIT(H5787,""/"")"),28.0)</f>
        <v>28</v>
      </c>
      <c r="J5787" s="4">
        <f>IFERROR(__xludf.DUMMYFUNCTION("""COMPUTED_VALUE"""),4.0)</f>
        <v>4</v>
      </c>
      <c r="K5787" s="4">
        <f>IFERROR(__xludf.DUMMYFUNCTION("""COMPUTED_VALUE"""),2023.0)</f>
        <v>2023</v>
      </c>
    </row>
    <row r="5788">
      <c r="A5788" s="1" t="s">
        <v>3948</v>
      </c>
      <c r="B5788" s="4" t="s">
        <v>44</v>
      </c>
      <c r="C5788" s="4" t="s">
        <v>30</v>
      </c>
      <c r="D5788" s="4" t="s">
        <v>39</v>
      </c>
      <c r="E5788" s="4">
        <v>2.0</v>
      </c>
      <c r="F5788" s="4">
        <v>4.0</v>
      </c>
      <c r="G5788" s="4">
        <v>8.0</v>
      </c>
      <c r="H5788" s="5">
        <v>45044.0</v>
      </c>
      <c r="I5788" s="4">
        <f>IFERROR(__xludf.DUMMYFUNCTION("SPLIT(H5788,""/"")"),28.0)</f>
        <v>28</v>
      </c>
      <c r="J5788" s="4">
        <f>IFERROR(__xludf.DUMMYFUNCTION("""COMPUTED_VALUE"""),4.0)</f>
        <v>4</v>
      </c>
      <c r="K5788" s="4">
        <f>IFERROR(__xludf.DUMMYFUNCTION("""COMPUTED_VALUE"""),2023.0)</f>
        <v>2023</v>
      </c>
    </row>
    <row r="5789">
      <c r="A5789" s="1" t="s">
        <v>8322</v>
      </c>
      <c r="B5789" s="4" t="s">
        <v>44</v>
      </c>
      <c r="C5789" s="4" t="s">
        <v>24</v>
      </c>
      <c r="D5789" s="4" t="s">
        <v>39</v>
      </c>
      <c r="E5789" s="4">
        <v>3.0</v>
      </c>
      <c r="F5789" s="4">
        <v>4.0</v>
      </c>
      <c r="G5789" s="4">
        <v>12.0</v>
      </c>
      <c r="H5789" s="5">
        <v>45044.0</v>
      </c>
      <c r="I5789" s="4">
        <f>IFERROR(__xludf.DUMMYFUNCTION("SPLIT(H5789,""/"")"),28.0)</f>
        <v>28</v>
      </c>
      <c r="J5789" s="4">
        <f>IFERROR(__xludf.DUMMYFUNCTION("""COMPUTED_VALUE"""),4.0)</f>
        <v>4</v>
      </c>
      <c r="K5789" s="4">
        <f>IFERROR(__xludf.DUMMYFUNCTION("""COMPUTED_VALUE"""),2023.0)</f>
        <v>2023</v>
      </c>
    </row>
    <row r="5790">
      <c r="A5790" s="1" t="s">
        <v>7441</v>
      </c>
      <c r="B5790" s="4" t="s">
        <v>44</v>
      </c>
      <c r="C5790" s="4" t="s">
        <v>29</v>
      </c>
      <c r="D5790" s="4" t="s">
        <v>23</v>
      </c>
      <c r="E5790" s="4">
        <v>1.0</v>
      </c>
      <c r="F5790" s="4">
        <v>4.0</v>
      </c>
      <c r="G5790" s="4">
        <v>4.0</v>
      </c>
      <c r="H5790" s="5">
        <v>45045.0</v>
      </c>
      <c r="I5790" s="4">
        <f>IFERROR(__xludf.DUMMYFUNCTION("SPLIT(H5790,""/"")"),29.0)</f>
        <v>29</v>
      </c>
      <c r="J5790" s="4">
        <f>IFERROR(__xludf.DUMMYFUNCTION("""COMPUTED_VALUE"""),4.0)</f>
        <v>4</v>
      </c>
      <c r="K5790" s="4">
        <f>IFERROR(__xludf.DUMMYFUNCTION("""COMPUTED_VALUE"""),2023.0)</f>
        <v>2023</v>
      </c>
    </row>
    <row r="5791">
      <c r="A5791" s="1" t="s">
        <v>4240</v>
      </c>
      <c r="B5791" s="4" t="s">
        <v>44</v>
      </c>
      <c r="C5791" s="4" t="s">
        <v>29</v>
      </c>
      <c r="D5791" s="4" t="s">
        <v>23</v>
      </c>
      <c r="E5791" s="4">
        <v>3.0</v>
      </c>
      <c r="F5791" s="4">
        <v>4.0</v>
      </c>
      <c r="G5791" s="4">
        <v>12.0</v>
      </c>
      <c r="H5791" s="5">
        <v>45045.0</v>
      </c>
      <c r="I5791" s="4">
        <f>IFERROR(__xludf.DUMMYFUNCTION("SPLIT(H5791,""/"")"),29.0)</f>
        <v>29</v>
      </c>
      <c r="J5791" s="4">
        <f>IFERROR(__xludf.DUMMYFUNCTION("""COMPUTED_VALUE"""),4.0)</f>
        <v>4</v>
      </c>
      <c r="K5791" s="4">
        <f>IFERROR(__xludf.DUMMYFUNCTION("""COMPUTED_VALUE"""),2023.0)</f>
        <v>2023</v>
      </c>
    </row>
    <row r="5792">
      <c r="A5792" s="1" t="s">
        <v>9948</v>
      </c>
      <c r="B5792" s="4" t="s">
        <v>44</v>
      </c>
      <c r="C5792" s="4" t="s">
        <v>24</v>
      </c>
      <c r="D5792" s="4" t="s">
        <v>39</v>
      </c>
      <c r="E5792" s="4">
        <v>5.0</v>
      </c>
      <c r="F5792" s="4">
        <v>4.0</v>
      </c>
      <c r="G5792" s="4">
        <v>20.0</v>
      </c>
      <c r="H5792" s="5">
        <v>45046.0</v>
      </c>
      <c r="I5792" s="4">
        <f>IFERROR(__xludf.DUMMYFUNCTION("SPLIT(H5792,""/"")"),30.0)</f>
        <v>30</v>
      </c>
      <c r="J5792" s="4">
        <f>IFERROR(__xludf.DUMMYFUNCTION("""COMPUTED_VALUE"""),4.0)</f>
        <v>4</v>
      </c>
      <c r="K5792" s="4">
        <f>IFERROR(__xludf.DUMMYFUNCTION("""COMPUTED_VALUE"""),2023.0)</f>
        <v>2023</v>
      </c>
    </row>
    <row r="5793">
      <c r="A5793" s="1" t="s">
        <v>5806</v>
      </c>
      <c r="B5793" s="4" t="s">
        <v>44</v>
      </c>
      <c r="C5793" s="4" t="s">
        <v>29</v>
      </c>
      <c r="D5793" s="4" t="s">
        <v>23</v>
      </c>
      <c r="E5793" s="4">
        <v>4.0</v>
      </c>
      <c r="F5793" s="4">
        <v>4.0</v>
      </c>
      <c r="G5793" s="4">
        <v>16.0</v>
      </c>
      <c r="H5793" s="5">
        <v>45046.0</v>
      </c>
      <c r="I5793" s="4">
        <f>IFERROR(__xludf.DUMMYFUNCTION("SPLIT(H5793,""/"")"),30.0)</f>
        <v>30</v>
      </c>
      <c r="J5793" s="4">
        <f>IFERROR(__xludf.DUMMYFUNCTION("""COMPUTED_VALUE"""),4.0)</f>
        <v>4</v>
      </c>
      <c r="K5793" s="4">
        <f>IFERROR(__xludf.DUMMYFUNCTION("""COMPUTED_VALUE"""),2023.0)</f>
        <v>2023</v>
      </c>
    </row>
    <row r="5794">
      <c r="A5794" s="1" t="s">
        <v>5235</v>
      </c>
      <c r="B5794" s="4" t="s">
        <v>44</v>
      </c>
      <c r="C5794" s="4" t="s">
        <v>30</v>
      </c>
      <c r="D5794" s="4" t="s">
        <v>39</v>
      </c>
      <c r="E5794" s="4">
        <v>4.0</v>
      </c>
      <c r="F5794" s="4">
        <v>4.0</v>
      </c>
      <c r="G5794" s="4">
        <v>16.0</v>
      </c>
      <c r="H5794" s="5">
        <v>45046.0</v>
      </c>
      <c r="I5794" s="4">
        <f>IFERROR(__xludf.DUMMYFUNCTION("SPLIT(H5794,""/"")"),30.0)</f>
        <v>30</v>
      </c>
      <c r="J5794" s="4">
        <f>IFERROR(__xludf.DUMMYFUNCTION("""COMPUTED_VALUE"""),4.0)</f>
        <v>4</v>
      </c>
      <c r="K5794" s="4">
        <f>IFERROR(__xludf.DUMMYFUNCTION("""COMPUTED_VALUE"""),2023.0)</f>
        <v>2023</v>
      </c>
    </row>
    <row r="5795">
      <c r="A5795" s="1" t="s">
        <v>7164</v>
      </c>
      <c r="B5795" s="4" t="s">
        <v>44</v>
      </c>
      <c r="C5795" s="4" t="s">
        <v>30</v>
      </c>
      <c r="D5795" s="4" t="s">
        <v>30</v>
      </c>
      <c r="E5795" s="4">
        <v>1.0</v>
      </c>
      <c r="F5795" s="4">
        <v>4.0</v>
      </c>
      <c r="G5795" s="4">
        <v>4.0</v>
      </c>
      <c r="H5795" s="5">
        <v>45046.0</v>
      </c>
      <c r="I5795" s="4">
        <f>IFERROR(__xludf.DUMMYFUNCTION("SPLIT(H5795,""/"")"),30.0)</f>
        <v>30</v>
      </c>
      <c r="J5795" s="4">
        <f>IFERROR(__xludf.DUMMYFUNCTION("""COMPUTED_VALUE"""),4.0)</f>
        <v>4</v>
      </c>
      <c r="K5795" s="4">
        <f>IFERROR(__xludf.DUMMYFUNCTION("""COMPUTED_VALUE"""),2023.0)</f>
        <v>2023</v>
      </c>
    </row>
    <row r="5796">
      <c r="A5796" s="1" t="s">
        <v>5511</v>
      </c>
      <c r="B5796" s="4" t="s">
        <v>44</v>
      </c>
      <c r="C5796" s="4" t="s">
        <v>24</v>
      </c>
      <c r="D5796" s="4" t="s">
        <v>39</v>
      </c>
      <c r="E5796" s="4">
        <v>5.0</v>
      </c>
      <c r="F5796" s="4">
        <v>4.0</v>
      </c>
      <c r="G5796" s="4">
        <v>20.0</v>
      </c>
      <c r="H5796" s="5">
        <v>45046.0</v>
      </c>
      <c r="I5796" s="4">
        <f>IFERROR(__xludf.DUMMYFUNCTION("SPLIT(H5796,""/"")"),30.0)</f>
        <v>30</v>
      </c>
      <c r="J5796" s="4">
        <f>IFERROR(__xludf.DUMMYFUNCTION("""COMPUTED_VALUE"""),4.0)</f>
        <v>4</v>
      </c>
      <c r="K5796" s="4">
        <f>IFERROR(__xludf.DUMMYFUNCTION("""COMPUTED_VALUE"""),2023.0)</f>
        <v>2023</v>
      </c>
    </row>
    <row r="5797">
      <c r="A5797" s="1" t="s">
        <v>6254</v>
      </c>
      <c r="B5797" s="4" t="s">
        <v>44</v>
      </c>
      <c r="C5797" s="4" t="s">
        <v>30</v>
      </c>
      <c r="D5797" s="4" t="s">
        <v>30</v>
      </c>
      <c r="E5797" s="4">
        <v>4.0</v>
      </c>
      <c r="F5797" s="4">
        <v>4.0</v>
      </c>
      <c r="G5797" s="4">
        <v>16.0</v>
      </c>
      <c r="H5797" s="5">
        <v>45046.0</v>
      </c>
      <c r="I5797" s="4">
        <f>IFERROR(__xludf.DUMMYFUNCTION("SPLIT(H5797,""/"")"),30.0)</f>
        <v>30</v>
      </c>
      <c r="J5797" s="4">
        <f>IFERROR(__xludf.DUMMYFUNCTION("""COMPUTED_VALUE"""),4.0)</f>
        <v>4</v>
      </c>
      <c r="K5797" s="4">
        <f>IFERROR(__xludf.DUMMYFUNCTION("""COMPUTED_VALUE"""),2023.0)</f>
        <v>2023</v>
      </c>
    </row>
    <row r="5798">
      <c r="A5798" s="1" t="s">
        <v>2085</v>
      </c>
      <c r="B5798" s="4" t="s">
        <v>44</v>
      </c>
      <c r="C5798" s="4" t="s">
        <v>29</v>
      </c>
      <c r="D5798" s="4" t="s">
        <v>23</v>
      </c>
      <c r="E5798" s="4">
        <v>2.0</v>
      </c>
      <c r="F5798" s="4">
        <v>4.0</v>
      </c>
      <c r="G5798" s="4">
        <v>8.0</v>
      </c>
      <c r="H5798" s="5">
        <v>45046.0</v>
      </c>
      <c r="I5798" s="4">
        <f>IFERROR(__xludf.DUMMYFUNCTION("SPLIT(H5798,""/"")"),30.0)</f>
        <v>30</v>
      </c>
      <c r="J5798" s="4">
        <f>IFERROR(__xludf.DUMMYFUNCTION("""COMPUTED_VALUE"""),4.0)</f>
        <v>4</v>
      </c>
      <c r="K5798" s="4">
        <f>IFERROR(__xludf.DUMMYFUNCTION("""COMPUTED_VALUE"""),2023.0)</f>
        <v>2023</v>
      </c>
    </row>
    <row r="5799">
      <c r="A5799" s="1" t="s">
        <v>7258</v>
      </c>
      <c r="B5799" s="4" t="s">
        <v>44</v>
      </c>
      <c r="C5799" s="4" t="s">
        <v>24</v>
      </c>
      <c r="D5799" s="4" t="s">
        <v>28</v>
      </c>
      <c r="E5799" s="4">
        <v>3.0</v>
      </c>
      <c r="F5799" s="4">
        <v>4.0</v>
      </c>
      <c r="G5799" s="4">
        <v>12.0</v>
      </c>
      <c r="H5799" s="5">
        <v>45047.0</v>
      </c>
      <c r="I5799" s="4">
        <f>IFERROR(__xludf.DUMMYFUNCTION("SPLIT(H5799,""/"")"),1.0)</f>
        <v>1</v>
      </c>
      <c r="J5799" s="4">
        <f>IFERROR(__xludf.DUMMYFUNCTION("""COMPUTED_VALUE"""),5.0)</f>
        <v>5</v>
      </c>
      <c r="K5799" s="4">
        <f>IFERROR(__xludf.DUMMYFUNCTION("""COMPUTED_VALUE"""),2023.0)</f>
        <v>2023</v>
      </c>
    </row>
    <row r="5800">
      <c r="A5800" s="1" t="s">
        <v>8005</v>
      </c>
      <c r="B5800" s="4" t="s">
        <v>44</v>
      </c>
      <c r="C5800" s="4" t="s">
        <v>24</v>
      </c>
      <c r="D5800" s="4" t="s">
        <v>23</v>
      </c>
      <c r="E5800" s="4">
        <v>4.0</v>
      </c>
      <c r="F5800" s="4">
        <v>4.0</v>
      </c>
      <c r="G5800" s="4">
        <v>16.0</v>
      </c>
      <c r="H5800" s="5">
        <v>45047.0</v>
      </c>
      <c r="I5800" s="4">
        <f>IFERROR(__xludf.DUMMYFUNCTION("SPLIT(H5800,""/"")"),1.0)</f>
        <v>1</v>
      </c>
      <c r="J5800" s="4">
        <f>IFERROR(__xludf.DUMMYFUNCTION("""COMPUTED_VALUE"""),5.0)</f>
        <v>5</v>
      </c>
      <c r="K5800" s="4">
        <f>IFERROR(__xludf.DUMMYFUNCTION("""COMPUTED_VALUE"""),2023.0)</f>
        <v>2023</v>
      </c>
    </row>
    <row r="5801">
      <c r="A5801" s="1" t="s">
        <v>5719</v>
      </c>
      <c r="B5801" s="4" t="s">
        <v>44</v>
      </c>
      <c r="C5801" s="4" t="s">
        <v>29</v>
      </c>
      <c r="D5801" s="4" t="s">
        <v>30</v>
      </c>
      <c r="E5801" s="4">
        <v>1.0</v>
      </c>
      <c r="F5801" s="4">
        <v>4.0</v>
      </c>
      <c r="G5801" s="4">
        <v>4.0</v>
      </c>
      <c r="H5801" s="5">
        <v>45047.0</v>
      </c>
      <c r="I5801" s="4">
        <f>IFERROR(__xludf.DUMMYFUNCTION("SPLIT(H5801,""/"")"),1.0)</f>
        <v>1</v>
      </c>
      <c r="J5801" s="4">
        <f>IFERROR(__xludf.DUMMYFUNCTION("""COMPUTED_VALUE"""),5.0)</f>
        <v>5</v>
      </c>
      <c r="K5801" s="4">
        <f>IFERROR(__xludf.DUMMYFUNCTION("""COMPUTED_VALUE"""),2023.0)</f>
        <v>2023</v>
      </c>
    </row>
    <row r="5802">
      <c r="A5802" s="1" t="s">
        <v>4809</v>
      </c>
      <c r="B5802" s="4" t="s">
        <v>44</v>
      </c>
      <c r="C5802" s="4" t="s">
        <v>30</v>
      </c>
      <c r="D5802" s="4" t="s">
        <v>28</v>
      </c>
      <c r="E5802" s="4">
        <v>2.0</v>
      </c>
      <c r="F5802" s="4">
        <v>4.0</v>
      </c>
      <c r="G5802" s="4">
        <v>8.0</v>
      </c>
      <c r="H5802" s="5">
        <v>45048.0</v>
      </c>
      <c r="I5802" s="4">
        <f>IFERROR(__xludf.DUMMYFUNCTION("SPLIT(H5802,""/"")"),2.0)</f>
        <v>2</v>
      </c>
      <c r="J5802" s="4">
        <f>IFERROR(__xludf.DUMMYFUNCTION("""COMPUTED_VALUE"""),5.0)</f>
        <v>5</v>
      </c>
      <c r="K5802" s="4">
        <f>IFERROR(__xludf.DUMMYFUNCTION("""COMPUTED_VALUE"""),2023.0)</f>
        <v>2023</v>
      </c>
    </row>
    <row r="5803">
      <c r="A5803" s="1" t="s">
        <v>6580</v>
      </c>
      <c r="B5803" s="4" t="s">
        <v>44</v>
      </c>
      <c r="C5803" s="4" t="s">
        <v>29</v>
      </c>
      <c r="D5803" s="4" t="s">
        <v>30</v>
      </c>
      <c r="E5803" s="4">
        <v>5.0</v>
      </c>
      <c r="F5803" s="4">
        <v>4.0</v>
      </c>
      <c r="G5803" s="4">
        <v>20.0</v>
      </c>
      <c r="H5803" s="5">
        <v>45048.0</v>
      </c>
      <c r="I5803" s="4">
        <f>IFERROR(__xludf.DUMMYFUNCTION("SPLIT(H5803,""/"")"),2.0)</f>
        <v>2</v>
      </c>
      <c r="J5803" s="4">
        <f>IFERROR(__xludf.DUMMYFUNCTION("""COMPUTED_VALUE"""),5.0)</f>
        <v>5</v>
      </c>
      <c r="K5803" s="4">
        <f>IFERROR(__xludf.DUMMYFUNCTION("""COMPUTED_VALUE"""),2023.0)</f>
        <v>2023</v>
      </c>
    </row>
    <row r="5804">
      <c r="A5804" s="1" t="s">
        <v>1427</v>
      </c>
      <c r="B5804" s="4" t="s">
        <v>44</v>
      </c>
      <c r="C5804" s="4" t="s">
        <v>24</v>
      </c>
      <c r="D5804" s="4" t="s">
        <v>30</v>
      </c>
      <c r="E5804" s="4">
        <v>5.0</v>
      </c>
      <c r="F5804" s="4">
        <v>4.0</v>
      </c>
      <c r="G5804" s="4">
        <v>20.0</v>
      </c>
      <c r="H5804" s="5">
        <v>45048.0</v>
      </c>
      <c r="I5804" s="4">
        <f>IFERROR(__xludf.DUMMYFUNCTION("SPLIT(H5804,""/"")"),2.0)</f>
        <v>2</v>
      </c>
      <c r="J5804" s="4">
        <f>IFERROR(__xludf.DUMMYFUNCTION("""COMPUTED_VALUE"""),5.0)</f>
        <v>5</v>
      </c>
      <c r="K5804" s="4">
        <f>IFERROR(__xludf.DUMMYFUNCTION("""COMPUTED_VALUE"""),2023.0)</f>
        <v>2023</v>
      </c>
    </row>
    <row r="5805">
      <c r="A5805" s="1" t="s">
        <v>1872</v>
      </c>
      <c r="B5805" s="4" t="s">
        <v>44</v>
      </c>
      <c r="C5805" s="4" t="s">
        <v>24</v>
      </c>
      <c r="D5805" s="4" t="s">
        <v>28</v>
      </c>
      <c r="E5805" s="4">
        <v>4.0</v>
      </c>
      <c r="F5805" s="4">
        <v>4.0</v>
      </c>
      <c r="G5805" s="4">
        <v>16.0</v>
      </c>
      <c r="H5805" s="5">
        <v>45048.0</v>
      </c>
      <c r="I5805" s="4">
        <f>IFERROR(__xludf.DUMMYFUNCTION("SPLIT(H5805,""/"")"),2.0)</f>
        <v>2</v>
      </c>
      <c r="J5805" s="4">
        <f>IFERROR(__xludf.DUMMYFUNCTION("""COMPUTED_VALUE"""),5.0)</f>
        <v>5</v>
      </c>
      <c r="K5805" s="4">
        <f>IFERROR(__xludf.DUMMYFUNCTION("""COMPUTED_VALUE"""),2023.0)</f>
        <v>2023</v>
      </c>
    </row>
    <row r="5806">
      <c r="A5806" s="1" t="s">
        <v>7143</v>
      </c>
      <c r="B5806" s="4" t="s">
        <v>44</v>
      </c>
      <c r="C5806" s="4" t="s">
        <v>24</v>
      </c>
      <c r="D5806" s="4" t="s">
        <v>39</v>
      </c>
      <c r="E5806" s="4">
        <v>2.0</v>
      </c>
      <c r="F5806" s="4">
        <v>4.0</v>
      </c>
      <c r="G5806" s="4">
        <v>8.0</v>
      </c>
      <c r="H5806" s="5">
        <v>45049.0</v>
      </c>
      <c r="I5806" s="4">
        <f>IFERROR(__xludf.DUMMYFUNCTION("SPLIT(H5806,""/"")"),3.0)</f>
        <v>3</v>
      </c>
      <c r="J5806" s="4">
        <f>IFERROR(__xludf.DUMMYFUNCTION("""COMPUTED_VALUE"""),5.0)</f>
        <v>5</v>
      </c>
      <c r="K5806" s="4">
        <f>IFERROR(__xludf.DUMMYFUNCTION("""COMPUTED_VALUE"""),2023.0)</f>
        <v>2023</v>
      </c>
    </row>
    <row r="5807">
      <c r="A5807" s="1" t="s">
        <v>8494</v>
      </c>
      <c r="B5807" s="4" t="s">
        <v>44</v>
      </c>
      <c r="C5807" s="4" t="s">
        <v>24</v>
      </c>
      <c r="D5807" s="4" t="s">
        <v>28</v>
      </c>
      <c r="E5807" s="4">
        <v>1.0</v>
      </c>
      <c r="F5807" s="4">
        <v>4.0</v>
      </c>
      <c r="G5807" s="4">
        <v>4.0</v>
      </c>
      <c r="H5807" s="5">
        <v>45049.0</v>
      </c>
      <c r="I5807" s="4">
        <f>IFERROR(__xludf.DUMMYFUNCTION("SPLIT(H5807,""/"")"),3.0)</f>
        <v>3</v>
      </c>
      <c r="J5807" s="4">
        <f>IFERROR(__xludf.DUMMYFUNCTION("""COMPUTED_VALUE"""),5.0)</f>
        <v>5</v>
      </c>
      <c r="K5807" s="4">
        <f>IFERROR(__xludf.DUMMYFUNCTION("""COMPUTED_VALUE"""),2023.0)</f>
        <v>2023</v>
      </c>
    </row>
    <row r="5808">
      <c r="A5808" s="1" t="s">
        <v>49</v>
      </c>
      <c r="B5808" s="4" t="s">
        <v>44</v>
      </c>
      <c r="C5808" s="4" t="s">
        <v>29</v>
      </c>
      <c r="D5808" s="4" t="s">
        <v>28</v>
      </c>
      <c r="E5808" s="4">
        <v>2.0</v>
      </c>
      <c r="F5808" s="4">
        <v>4.0</v>
      </c>
      <c r="G5808" s="4">
        <v>8.0</v>
      </c>
      <c r="H5808" s="5">
        <v>45049.0</v>
      </c>
      <c r="I5808" s="4">
        <f>IFERROR(__xludf.DUMMYFUNCTION("SPLIT(H5808,""/"")"),3.0)</f>
        <v>3</v>
      </c>
      <c r="J5808" s="4">
        <f>IFERROR(__xludf.DUMMYFUNCTION("""COMPUTED_VALUE"""),5.0)</f>
        <v>5</v>
      </c>
      <c r="K5808" s="4">
        <f>IFERROR(__xludf.DUMMYFUNCTION("""COMPUTED_VALUE"""),2023.0)</f>
        <v>2023</v>
      </c>
    </row>
    <row r="5809">
      <c r="A5809" s="1" t="s">
        <v>343</v>
      </c>
      <c r="B5809" s="4" t="s">
        <v>44</v>
      </c>
      <c r="C5809" s="4" t="s">
        <v>30</v>
      </c>
      <c r="D5809" s="4" t="s">
        <v>30</v>
      </c>
      <c r="E5809" s="4">
        <v>3.0</v>
      </c>
      <c r="F5809" s="4">
        <v>4.0</v>
      </c>
      <c r="G5809" s="4">
        <v>12.0</v>
      </c>
      <c r="H5809" s="5">
        <v>45049.0</v>
      </c>
      <c r="I5809" s="4">
        <f>IFERROR(__xludf.DUMMYFUNCTION("SPLIT(H5809,""/"")"),3.0)</f>
        <v>3</v>
      </c>
      <c r="J5809" s="4">
        <f>IFERROR(__xludf.DUMMYFUNCTION("""COMPUTED_VALUE"""),5.0)</f>
        <v>5</v>
      </c>
      <c r="K5809" s="4">
        <f>IFERROR(__xludf.DUMMYFUNCTION("""COMPUTED_VALUE"""),2023.0)</f>
        <v>2023</v>
      </c>
    </row>
    <row r="5810">
      <c r="A5810" s="1" t="s">
        <v>1395</v>
      </c>
      <c r="B5810" s="4" t="s">
        <v>44</v>
      </c>
      <c r="C5810" s="4" t="s">
        <v>30</v>
      </c>
      <c r="D5810" s="4" t="s">
        <v>23</v>
      </c>
      <c r="E5810" s="4">
        <v>3.0</v>
      </c>
      <c r="F5810" s="4">
        <v>4.0</v>
      </c>
      <c r="G5810" s="4">
        <v>12.0</v>
      </c>
      <c r="H5810" s="5">
        <v>45050.0</v>
      </c>
      <c r="I5810" s="4">
        <f>IFERROR(__xludf.DUMMYFUNCTION("SPLIT(H5810,""/"")"),4.0)</f>
        <v>4</v>
      </c>
      <c r="J5810" s="4">
        <f>IFERROR(__xludf.DUMMYFUNCTION("""COMPUTED_VALUE"""),5.0)</f>
        <v>5</v>
      </c>
      <c r="K5810" s="4">
        <f>IFERROR(__xludf.DUMMYFUNCTION("""COMPUTED_VALUE"""),2023.0)</f>
        <v>2023</v>
      </c>
    </row>
    <row r="5811">
      <c r="A5811" s="1" t="s">
        <v>4024</v>
      </c>
      <c r="B5811" s="4" t="s">
        <v>44</v>
      </c>
      <c r="C5811" s="4" t="s">
        <v>30</v>
      </c>
      <c r="D5811" s="4" t="s">
        <v>23</v>
      </c>
      <c r="E5811" s="4">
        <v>2.0</v>
      </c>
      <c r="F5811" s="4">
        <v>4.0</v>
      </c>
      <c r="G5811" s="4">
        <v>8.0</v>
      </c>
      <c r="H5811" s="5">
        <v>45050.0</v>
      </c>
      <c r="I5811" s="4">
        <f>IFERROR(__xludf.DUMMYFUNCTION("SPLIT(H5811,""/"")"),4.0)</f>
        <v>4</v>
      </c>
      <c r="J5811" s="4">
        <f>IFERROR(__xludf.DUMMYFUNCTION("""COMPUTED_VALUE"""),5.0)</f>
        <v>5</v>
      </c>
      <c r="K5811" s="4">
        <f>IFERROR(__xludf.DUMMYFUNCTION("""COMPUTED_VALUE"""),2023.0)</f>
        <v>2023</v>
      </c>
    </row>
    <row r="5812">
      <c r="A5812" s="1" t="s">
        <v>6299</v>
      </c>
      <c r="B5812" s="4" t="s">
        <v>44</v>
      </c>
      <c r="C5812" s="4" t="s">
        <v>24</v>
      </c>
      <c r="D5812" s="4" t="s">
        <v>23</v>
      </c>
      <c r="E5812" s="4">
        <v>3.0</v>
      </c>
      <c r="F5812" s="4">
        <v>4.0</v>
      </c>
      <c r="G5812" s="4">
        <v>12.0</v>
      </c>
      <c r="H5812" s="5">
        <v>45050.0</v>
      </c>
      <c r="I5812" s="4">
        <f>IFERROR(__xludf.DUMMYFUNCTION("SPLIT(H5812,""/"")"),4.0)</f>
        <v>4</v>
      </c>
      <c r="J5812" s="4">
        <f>IFERROR(__xludf.DUMMYFUNCTION("""COMPUTED_VALUE"""),5.0)</f>
        <v>5</v>
      </c>
      <c r="K5812" s="4">
        <f>IFERROR(__xludf.DUMMYFUNCTION("""COMPUTED_VALUE"""),2023.0)</f>
        <v>2023</v>
      </c>
    </row>
    <row r="5813">
      <c r="A5813" s="1" t="s">
        <v>1374</v>
      </c>
      <c r="B5813" s="4" t="s">
        <v>44</v>
      </c>
      <c r="C5813" s="4" t="s">
        <v>24</v>
      </c>
      <c r="D5813" s="4" t="s">
        <v>30</v>
      </c>
      <c r="E5813" s="4">
        <v>4.0</v>
      </c>
      <c r="F5813" s="4">
        <v>4.0</v>
      </c>
      <c r="G5813" s="4">
        <v>16.0</v>
      </c>
      <c r="H5813" s="5">
        <v>45050.0</v>
      </c>
      <c r="I5813" s="4">
        <f>IFERROR(__xludf.DUMMYFUNCTION("SPLIT(H5813,""/"")"),4.0)</f>
        <v>4</v>
      </c>
      <c r="J5813" s="4">
        <f>IFERROR(__xludf.DUMMYFUNCTION("""COMPUTED_VALUE"""),5.0)</f>
        <v>5</v>
      </c>
      <c r="K5813" s="4">
        <f>IFERROR(__xludf.DUMMYFUNCTION("""COMPUTED_VALUE"""),2023.0)</f>
        <v>2023</v>
      </c>
    </row>
    <row r="5814">
      <c r="A5814" s="1" t="s">
        <v>6506</v>
      </c>
      <c r="B5814" s="4" t="s">
        <v>44</v>
      </c>
      <c r="C5814" s="4" t="s">
        <v>30</v>
      </c>
      <c r="D5814" s="4" t="s">
        <v>39</v>
      </c>
      <c r="E5814" s="4">
        <v>4.0</v>
      </c>
      <c r="F5814" s="4">
        <v>4.0</v>
      </c>
      <c r="G5814" s="4">
        <v>16.0</v>
      </c>
      <c r="H5814" s="5">
        <v>45051.0</v>
      </c>
      <c r="I5814" s="4">
        <f>IFERROR(__xludf.DUMMYFUNCTION("SPLIT(H5814,""/"")"),5.0)</f>
        <v>5</v>
      </c>
      <c r="J5814" s="4">
        <f>IFERROR(__xludf.DUMMYFUNCTION("""COMPUTED_VALUE"""),5.0)</f>
        <v>5</v>
      </c>
      <c r="K5814" s="4">
        <f>IFERROR(__xludf.DUMMYFUNCTION("""COMPUTED_VALUE"""),2023.0)</f>
        <v>2023</v>
      </c>
    </row>
    <row r="5815">
      <c r="A5815" s="1" t="s">
        <v>7637</v>
      </c>
      <c r="B5815" s="4" t="s">
        <v>44</v>
      </c>
      <c r="C5815" s="4" t="s">
        <v>29</v>
      </c>
      <c r="D5815" s="4" t="s">
        <v>30</v>
      </c>
      <c r="E5815" s="4">
        <v>5.0</v>
      </c>
      <c r="F5815" s="4">
        <v>4.0</v>
      </c>
      <c r="G5815" s="4">
        <v>20.0</v>
      </c>
      <c r="H5815" s="5">
        <v>45052.0</v>
      </c>
      <c r="I5815" s="4">
        <f>IFERROR(__xludf.DUMMYFUNCTION("SPLIT(H5815,""/"")"),6.0)</f>
        <v>6</v>
      </c>
      <c r="J5815" s="4">
        <f>IFERROR(__xludf.DUMMYFUNCTION("""COMPUTED_VALUE"""),5.0)</f>
        <v>5</v>
      </c>
      <c r="K5815" s="4">
        <f>IFERROR(__xludf.DUMMYFUNCTION("""COMPUTED_VALUE"""),2023.0)</f>
        <v>2023</v>
      </c>
    </row>
    <row r="5816">
      <c r="A5816" s="1" t="s">
        <v>4550</v>
      </c>
      <c r="B5816" s="4" t="s">
        <v>44</v>
      </c>
      <c r="C5816" s="4" t="s">
        <v>29</v>
      </c>
      <c r="D5816" s="4" t="s">
        <v>28</v>
      </c>
      <c r="E5816" s="4">
        <v>1.0</v>
      </c>
      <c r="F5816" s="4">
        <v>4.0</v>
      </c>
      <c r="G5816" s="4">
        <v>4.0</v>
      </c>
      <c r="H5816" s="5">
        <v>45052.0</v>
      </c>
      <c r="I5816" s="4">
        <f>IFERROR(__xludf.DUMMYFUNCTION("SPLIT(H5816,""/"")"),6.0)</f>
        <v>6</v>
      </c>
      <c r="J5816" s="4">
        <f>IFERROR(__xludf.DUMMYFUNCTION("""COMPUTED_VALUE"""),5.0)</f>
        <v>5</v>
      </c>
      <c r="K5816" s="4">
        <f>IFERROR(__xludf.DUMMYFUNCTION("""COMPUTED_VALUE"""),2023.0)</f>
        <v>2023</v>
      </c>
    </row>
    <row r="5817">
      <c r="A5817" s="1" t="s">
        <v>6246</v>
      </c>
      <c r="B5817" s="4" t="s">
        <v>44</v>
      </c>
      <c r="C5817" s="4" t="s">
        <v>24</v>
      </c>
      <c r="D5817" s="4" t="s">
        <v>30</v>
      </c>
      <c r="E5817" s="4">
        <v>3.0</v>
      </c>
      <c r="F5817" s="4">
        <v>4.0</v>
      </c>
      <c r="G5817" s="4">
        <v>12.0</v>
      </c>
      <c r="H5817" s="5">
        <v>45053.0</v>
      </c>
      <c r="I5817" s="4">
        <f>IFERROR(__xludf.DUMMYFUNCTION("SPLIT(H5817,""/"")"),7.0)</f>
        <v>7</v>
      </c>
      <c r="J5817" s="4">
        <f>IFERROR(__xludf.DUMMYFUNCTION("""COMPUTED_VALUE"""),5.0)</f>
        <v>5</v>
      </c>
      <c r="K5817" s="4">
        <f>IFERROR(__xludf.DUMMYFUNCTION("""COMPUTED_VALUE"""),2023.0)</f>
        <v>2023</v>
      </c>
    </row>
    <row r="5818">
      <c r="A5818" s="1" t="s">
        <v>4099</v>
      </c>
      <c r="B5818" s="4" t="s">
        <v>44</v>
      </c>
      <c r="C5818" s="4" t="s">
        <v>29</v>
      </c>
      <c r="D5818" s="4" t="s">
        <v>39</v>
      </c>
      <c r="E5818" s="4">
        <v>5.0</v>
      </c>
      <c r="F5818" s="4">
        <v>4.0</v>
      </c>
      <c r="G5818" s="4">
        <v>20.0</v>
      </c>
      <c r="H5818" s="5">
        <v>45053.0</v>
      </c>
      <c r="I5818" s="4">
        <f>IFERROR(__xludf.DUMMYFUNCTION("SPLIT(H5818,""/"")"),7.0)</f>
        <v>7</v>
      </c>
      <c r="J5818" s="4">
        <f>IFERROR(__xludf.DUMMYFUNCTION("""COMPUTED_VALUE"""),5.0)</f>
        <v>5</v>
      </c>
      <c r="K5818" s="4">
        <f>IFERROR(__xludf.DUMMYFUNCTION("""COMPUTED_VALUE"""),2023.0)</f>
        <v>2023</v>
      </c>
    </row>
    <row r="5819">
      <c r="A5819" s="1" t="s">
        <v>2220</v>
      </c>
      <c r="B5819" s="4" t="s">
        <v>44</v>
      </c>
      <c r="C5819" s="4" t="s">
        <v>30</v>
      </c>
      <c r="D5819" s="4" t="s">
        <v>28</v>
      </c>
      <c r="E5819" s="4">
        <v>3.0</v>
      </c>
      <c r="F5819" s="4">
        <v>4.0</v>
      </c>
      <c r="G5819" s="4">
        <v>12.0</v>
      </c>
      <c r="H5819" s="5">
        <v>45054.0</v>
      </c>
      <c r="I5819" s="4">
        <f>IFERROR(__xludf.DUMMYFUNCTION("SPLIT(H5819,""/"")"),8.0)</f>
        <v>8</v>
      </c>
      <c r="J5819" s="4">
        <f>IFERROR(__xludf.DUMMYFUNCTION("""COMPUTED_VALUE"""),5.0)</f>
        <v>5</v>
      </c>
      <c r="K5819" s="4">
        <f>IFERROR(__xludf.DUMMYFUNCTION("""COMPUTED_VALUE"""),2023.0)</f>
        <v>2023</v>
      </c>
    </row>
    <row r="5820">
      <c r="A5820" s="1" t="s">
        <v>4610</v>
      </c>
      <c r="B5820" s="4" t="s">
        <v>44</v>
      </c>
      <c r="C5820" s="4" t="s">
        <v>29</v>
      </c>
      <c r="D5820" s="4" t="s">
        <v>28</v>
      </c>
      <c r="E5820" s="4">
        <v>3.0</v>
      </c>
      <c r="F5820" s="4">
        <v>4.0</v>
      </c>
      <c r="G5820" s="4">
        <v>12.0</v>
      </c>
      <c r="H5820" s="5">
        <v>45054.0</v>
      </c>
      <c r="I5820" s="4">
        <f>IFERROR(__xludf.DUMMYFUNCTION("SPLIT(H5820,""/"")"),8.0)</f>
        <v>8</v>
      </c>
      <c r="J5820" s="4">
        <f>IFERROR(__xludf.DUMMYFUNCTION("""COMPUTED_VALUE"""),5.0)</f>
        <v>5</v>
      </c>
      <c r="K5820" s="4">
        <f>IFERROR(__xludf.DUMMYFUNCTION("""COMPUTED_VALUE"""),2023.0)</f>
        <v>2023</v>
      </c>
    </row>
    <row r="5821">
      <c r="A5821" s="1" t="s">
        <v>2920</v>
      </c>
      <c r="B5821" s="4" t="s">
        <v>44</v>
      </c>
      <c r="C5821" s="4" t="s">
        <v>29</v>
      </c>
      <c r="D5821" s="4" t="s">
        <v>30</v>
      </c>
      <c r="E5821" s="4">
        <v>5.0</v>
      </c>
      <c r="F5821" s="4">
        <v>4.0</v>
      </c>
      <c r="G5821" s="4">
        <v>20.0</v>
      </c>
      <c r="H5821" s="5">
        <v>45054.0</v>
      </c>
      <c r="I5821" s="4">
        <f>IFERROR(__xludf.DUMMYFUNCTION("SPLIT(H5821,""/"")"),8.0)</f>
        <v>8</v>
      </c>
      <c r="J5821" s="4">
        <f>IFERROR(__xludf.DUMMYFUNCTION("""COMPUTED_VALUE"""),5.0)</f>
        <v>5</v>
      </c>
      <c r="K5821" s="4">
        <f>IFERROR(__xludf.DUMMYFUNCTION("""COMPUTED_VALUE"""),2023.0)</f>
        <v>2023</v>
      </c>
    </row>
    <row r="5822">
      <c r="A5822" s="1" t="s">
        <v>9742</v>
      </c>
      <c r="B5822" s="4" t="s">
        <v>44</v>
      </c>
      <c r="C5822" s="4" t="s">
        <v>30</v>
      </c>
      <c r="D5822" s="4" t="s">
        <v>30</v>
      </c>
      <c r="E5822" s="4">
        <v>5.0</v>
      </c>
      <c r="F5822" s="4">
        <v>4.0</v>
      </c>
      <c r="G5822" s="4">
        <v>20.0</v>
      </c>
      <c r="H5822" s="5">
        <v>45054.0</v>
      </c>
      <c r="I5822" s="4">
        <f>IFERROR(__xludf.DUMMYFUNCTION("SPLIT(H5822,""/"")"),8.0)</f>
        <v>8</v>
      </c>
      <c r="J5822" s="4">
        <f>IFERROR(__xludf.DUMMYFUNCTION("""COMPUTED_VALUE"""),5.0)</f>
        <v>5</v>
      </c>
      <c r="K5822" s="4">
        <f>IFERROR(__xludf.DUMMYFUNCTION("""COMPUTED_VALUE"""),2023.0)</f>
        <v>2023</v>
      </c>
    </row>
    <row r="5823">
      <c r="A5823" s="1" t="s">
        <v>5697</v>
      </c>
      <c r="B5823" s="4" t="s">
        <v>44</v>
      </c>
      <c r="C5823" s="4" t="s">
        <v>30</v>
      </c>
      <c r="D5823" s="4" t="s">
        <v>39</v>
      </c>
      <c r="E5823" s="4">
        <v>3.0</v>
      </c>
      <c r="F5823" s="4">
        <v>4.0</v>
      </c>
      <c r="G5823" s="4">
        <v>12.0</v>
      </c>
      <c r="H5823" s="5">
        <v>45055.0</v>
      </c>
      <c r="I5823" s="4">
        <f>IFERROR(__xludf.DUMMYFUNCTION("SPLIT(H5823,""/"")"),9.0)</f>
        <v>9</v>
      </c>
      <c r="J5823" s="4">
        <f>IFERROR(__xludf.DUMMYFUNCTION("""COMPUTED_VALUE"""),5.0)</f>
        <v>5</v>
      </c>
      <c r="K5823" s="4">
        <f>IFERROR(__xludf.DUMMYFUNCTION("""COMPUTED_VALUE"""),2023.0)</f>
        <v>2023</v>
      </c>
    </row>
    <row r="5824">
      <c r="A5824" s="1" t="s">
        <v>7000</v>
      </c>
      <c r="B5824" s="4" t="s">
        <v>44</v>
      </c>
      <c r="C5824" s="4" t="s">
        <v>30</v>
      </c>
      <c r="D5824" s="4" t="s">
        <v>23</v>
      </c>
      <c r="E5824" s="4">
        <v>3.0</v>
      </c>
      <c r="F5824" s="4">
        <v>4.0</v>
      </c>
      <c r="G5824" s="4">
        <v>12.0</v>
      </c>
      <c r="H5824" s="5">
        <v>45055.0</v>
      </c>
      <c r="I5824" s="4">
        <f>IFERROR(__xludf.DUMMYFUNCTION("SPLIT(H5824,""/"")"),9.0)</f>
        <v>9</v>
      </c>
      <c r="J5824" s="4">
        <f>IFERROR(__xludf.DUMMYFUNCTION("""COMPUTED_VALUE"""),5.0)</f>
        <v>5</v>
      </c>
      <c r="K5824" s="4">
        <f>IFERROR(__xludf.DUMMYFUNCTION("""COMPUTED_VALUE"""),2023.0)</f>
        <v>2023</v>
      </c>
    </row>
    <row r="5825">
      <c r="A5825" s="1" t="s">
        <v>606</v>
      </c>
      <c r="B5825" s="4" t="s">
        <v>44</v>
      </c>
      <c r="C5825" s="4" t="s">
        <v>24</v>
      </c>
      <c r="D5825" s="4" t="s">
        <v>39</v>
      </c>
      <c r="E5825" s="4">
        <v>5.0</v>
      </c>
      <c r="F5825" s="4">
        <v>4.0</v>
      </c>
      <c r="G5825" s="4">
        <v>20.0</v>
      </c>
      <c r="H5825" s="5">
        <v>45055.0</v>
      </c>
      <c r="I5825" s="4">
        <f>IFERROR(__xludf.DUMMYFUNCTION("SPLIT(H5825,""/"")"),9.0)</f>
        <v>9</v>
      </c>
      <c r="J5825" s="4">
        <f>IFERROR(__xludf.DUMMYFUNCTION("""COMPUTED_VALUE"""),5.0)</f>
        <v>5</v>
      </c>
      <c r="K5825" s="4">
        <f>IFERROR(__xludf.DUMMYFUNCTION("""COMPUTED_VALUE"""),2023.0)</f>
        <v>2023</v>
      </c>
    </row>
    <row r="5826">
      <c r="A5826" s="1" t="s">
        <v>6578</v>
      </c>
      <c r="B5826" s="4" t="s">
        <v>44</v>
      </c>
      <c r="C5826" s="4" t="s">
        <v>29</v>
      </c>
      <c r="D5826" s="4" t="s">
        <v>23</v>
      </c>
      <c r="E5826" s="4">
        <v>4.0</v>
      </c>
      <c r="F5826" s="4">
        <v>4.0</v>
      </c>
      <c r="G5826" s="4">
        <v>16.0</v>
      </c>
      <c r="H5826" s="5">
        <v>45055.0</v>
      </c>
      <c r="I5826" s="4">
        <f>IFERROR(__xludf.DUMMYFUNCTION("SPLIT(H5826,""/"")"),9.0)</f>
        <v>9</v>
      </c>
      <c r="J5826" s="4">
        <f>IFERROR(__xludf.DUMMYFUNCTION("""COMPUTED_VALUE"""),5.0)</f>
        <v>5</v>
      </c>
      <c r="K5826" s="4">
        <f>IFERROR(__xludf.DUMMYFUNCTION("""COMPUTED_VALUE"""),2023.0)</f>
        <v>2023</v>
      </c>
    </row>
    <row r="5827">
      <c r="A5827" s="1" t="s">
        <v>5415</v>
      </c>
      <c r="B5827" s="4" t="s">
        <v>44</v>
      </c>
      <c r="C5827" s="4" t="s">
        <v>29</v>
      </c>
      <c r="D5827" s="4" t="s">
        <v>30</v>
      </c>
      <c r="E5827" s="4">
        <v>3.0</v>
      </c>
      <c r="F5827" s="4">
        <v>4.0</v>
      </c>
      <c r="G5827" s="4">
        <v>12.0</v>
      </c>
      <c r="H5827" s="5">
        <v>45056.0</v>
      </c>
      <c r="I5827" s="4">
        <f>IFERROR(__xludf.DUMMYFUNCTION("SPLIT(H5827,""/"")"),10.0)</f>
        <v>10</v>
      </c>
      <c r="J5827" s="4">
        <f>IFERROR(__xludf.DUMMYFUNCTION("""COMPUTED_VALUE"""),5.0)</f>
        <v>5</v>
      </c>
      <c r="K5827" s="4">
        <f>IFERROR(__xludf.DUMMYFUNCTION("""COMPUTED_VALUE"""),2023.0)</f>
        <v>2023</v>
      </c>
    </row>
    <row r="5828">
      <c r="A5828" s="1" t="s">
        <v>5534</v>
      </c>
      <c r="B5828" s="4" t="s">
        <v>44</v>
      </c>
      <c r="C5828" s="4" t="s">
        <v>29</v>
      </c>
      <c r="D5828" s="4" t="s">
        <v>30</v>
      </c>
      <c r="E5828" s="4">
        <v>5.0</v>
      </c>
      <c r="F5828" s="4">
        <v>4.0</v>
      </c>
      <c r="G5828" s="4">
        <v>20.0</v>
      </c>
      <c r="H5828" s="5">
        <v>45056.0</v>
      </c>
      <c r="I5828" s="4">
        <f>IFERROR(__xludf.DUMMYFUNCTION("SPLIT(H5828,""/"")"),10.0)</f>
        <v>10</v>
      </c>
      <c r="J5828" s="4">
        <f>IFERROR(__xludf.DUMMYFUNCTION("""COMPUTED_VALUE"""),5.0)</f>
        <v>5</v>
      </c>
      <c r="K5828" s="4">
        <f>IFERROR(__xludf.DUMMYFUNCTION("""COMPUTED_VALUE"""),2023.0)</f>
        <v>2023</v>
      </c>
    </row>
    <row r="5829">
      <c r="A5829" s="1" t="s">
        <v>3223</v>
      </c>
      <c r="B5829" s="4" t="s">
        <v>44</v>
      </c>
      <c r="C5829" s="4" t="s">
        <v>30</v>
      </c>
      <c r="D5829" s="4" t="s">
        <v>39</v>
      </c>
      <c r="E5829" s="4">
        <v>5.0</v>
      </c>
      <c r="F5829" s="4">
        <v>4.0</v>
      </c>
      <c r="G5829" s="4">
        <v>20.0</v>
      </c>
      <c r="H5829" s="5">
        <v>45056.0</v>
      </c>
      <c r="I5829" s="4">
        <f>IFERROR(__xludf.DUMMYFUNCTION("SPLIT(H5829,""/"")"),10.0)</f>
        <v>10</v>
      </c>
      <c r="J5829" s="4">
        <f>IFERROR(__xludf.DUMMYFUNCTION("""COMPUTED_VALUE"""),5.0)</f>
        <v>5</v>
      </c>
      <c r="K5829" s="4">
        <f>IFERROR(__xludf.DUMMYFUNCTION("""COMPUTED_VALUE"""),2023.0)</f>
        <v>2023</v>
      </c>
    </row>
    <row r="5830">
      <c r="A5830" s="1" t="s">
        <v>6927</v>
      </c>
      <c r="B5830" s="4" t="s">
        <v>44</v>
      </c>
      <c r="C5830" s="4" t="s">
        <v>29</v>
      </c>
      <c r="D5830" s="4" t="s">
        <v>30</v>
      </c>
      <c r="E5830" s="4">
        <v>2.0</v>
      </c>
      <c r="F5830" s="4">
        <v>4.0</v>
      </c>
      <c r="G5830" s="4">
        <v>8.0</v>
      </c>
      <c r="H5830" s="5">
        <v>45056.0</v>
      </c>
      <c r="I5830" s="4">
        <f>IFERROR(__xludf.DUMMYFUNCTION("SPLIT(H5830,""/"")"),10.0)</f>
        <v>10</v>
      </c>
      <c r="J5830" s="4">
        <f>IFERROR(__xludf.DUMMYFUNCTION("""COMPUTED_VALUE"""),5.0)</f>
        <v>5</v>
      </c>
      <c r="K5830" s="4">
        <f>IFERROR(__xludf.DUMMYFUNCTION("""COMPUTED_VALUE"""),2023.0)</f>
        <v>2023</v>
      </c>
    </row>
    <row r="5831">
      <c r="A5831" s="1" t="s">
        <v>2812</v>
      </c>
      <c r="B5831" s="4" t="s">
        <v>44</v>
      </c>
      <c r="C5831" s="4" t="s">
        <v>29</v>
      </c>
      <c r="D5831" s="4" t="s">
        <v>39</v>
      </c>
      <c r="E5831" s="4">
        <v>2.0</v>
      </c>
      <c r="F5831" s="4">
        <v>4.0</v>
      </c>
      <c r="G5831" s="4">
        <v>8.0</v>
      </c>
      <c r="H5831" s="5">
        <v>45057.0</v>
      </c>
      <c r="I5831" s="4">
        <f>IFERROR(__xludf.DUMMYFUNCTION("SPLIT(H5831,""/"")"),11.0)</f>
        <v>11</v>
      </c>
      <c r="J5831" s="4">
        <f>IFERROR(__xludf.DUMMYFUNCTION("""COMPUTED_VALUE"""),5.0)</f>
        <v>5</v>
      </c>
      <c r="K5831" s="4">
        <f>IFERROR(__xludf.DUMMYFUNCTION("""COMPUTED_VALUE"""),2023.0)</f>
        <v>2023</v>
      </c>
    </row>
    <row r="5832">
      <c r="A5832" s="1" t="s">
        <v>2807</v>
      </c>
      <c r="B5832" s="4" t="s">
        <v>44</v>
      </c>
      <c r="C5832" s="4" t="s">
        <v>30</v>
      </c>
      <c r="D5832" s="4" t="s">
        <v>30</v>
      </c>
      <c r="E5832" s="4">
        <v>2.0</v>
      </c>
      <c r="F5832" s="4">
        <v>4.0</v>
      </c>
      <c r="G5832" s="4">
        <v>8.0</v>
      </c>
      <c r="H5832" s="5">
        <v>45057.0</v>
      </c>
      <c r="I5832" s="4">
        <f>IFERROR(__xludf.DUMMYFUNCTION("SPLIT(H5832,""/"")"),11.0)</f>
        <v>11</v>
      </c>
      <c r="J5832" s="4">
        <f>IFERROR(__xludf.DUMMYFUNCTION("""COMPUTED_VALUE"""),5.0)</f>
        <v>5</v>
      </c>
      <c r="K5832" s="4">
        <f>IFERROR(__xludf.DUMMYFUNCTION("""COMPUTED_VALUE"""),2023.0)</f>
        <v>2023</v>
      </c>
    </row>
    <row r="5833">
      <c r="A5833" s="1" t="s">
        <v>7194</v>
      </c>
      <c r="B5833" s="4" t="s">
        <v>44</v>
      </c>
      <c r="C5833" s="4" t="s">
        <v>30</v>
      </c>
      <c r="D5833" s="4" t="s">
        <v>23</v>
      </c>
      <c r="E5833" s="4">
        <v>4.0</v>
      </c>
      <c r="F5833" s="4">
        <v>4.0</v>
      </c>
      <c r="G5833" s="4">
        <v>16.0</v>
      </c>
      <c r="H5833" s="5">
        <v>45057.0</v>
      </c>
      <c r="I5833" s="4">
        <f>IFERROR(__xludf.DUMMYFUNCTION("SPLIT(H5833,""/"")"),11.0)</f>
        <v>11</v>
      </c>
      <c r="J5833" s="4">
        <f>IFERROR(__xludf.DUMMYFUNCTION("""COMPUTED_VALUE"""),5.0)</f>
        <v>5</v>
      </c>
      <c r="K5833" s="4">
        <f>IFERROR(__xludf.DUMMYFUNCTION("""COMPUTED_VALUE"""),2023.0)</f>
        <v>2023</v>
      </c>
    </row>
    <row r="5834">
      <c r="A5834" s="1" t="s">
        <v>4078</v>
      </c>
      <c r="B5834" s="4" t="s">
        <v>44</v>
      </c>
      <c r="C5834" s="4" t="s">
        <v>30</v>
      </c>
      <c r="D5834" s="4" t="s">
        <v>30</v>
      </c>
      <c r="E5834" s="4">
        <v>2.0</v>
      </c>
      <c r="F5834" s="4">
        <v>4.0</v>
      </c>
      <c r="G5834" s="4">
        <v>8.0</v>
      </c>
      <c r="H5834" s="5">
        <v>45058.0</v>
      </c>
      <c r="I5834" s="4">
        <f>IFERROR(__xludf.DUMMYFUNCTION("SPLIT(H5834,""/"")"),12.0)</f>
        <v>12</v>
      </c>
      <c r="J5834" s="4">
        <f>IFERROR(__xludf.DUMMYFUNCTION("""COMPUTED_VALUE"""),5.0)</f>
        <v>5</v>
      </c>
      <c r="K5834" s="4">
        <f>IFERROR(__xludf.DUMMYFUNCTION("""COMPUTED_VALUE"""),2023.0)</f>
        <v>2023</v>
      </c>
    </row>
    <row r="5835">
      <c r="A5835" s="1" t="s">
        <v>2665</v>
      </c>
      <c r="B5835" s="4" t="s">
        <v>44</v>
      </c>
      <c r="C5835" s="4" t="s">
        <v>30</v>
      </c>
      <c r="D5835" s="4" t="s">
        <v>23</v>
      </c>
      <c r="E5835" s="4">
        <v>2.0</v>
      </c>
      <c r="F5835" s="4">
        <v>4.0</v>
      </c>
      <c r="G5835" s="4">
        <v>8.0</v>
      </c>
      <c r="H5835" s="5">
        <v>45058.0</v>
      </c>
      <c r="I5835" s="4">
        <f>IFERROR(__xludf.DUMMYFUNCTION("SPLIT(H5835,""/"")"),12.0)</f>
        <v>12</v>
      </c>
      <c r="J5835" s="4">
        <f>IFERROR(__xludf.DUMMYFUNCTION("""COMPUTED_VALUE"""),5.0)</f>
        <v>5</v>
      </c>
      <c r="K5835" s="4">
        <f>IFERROR(__xludf.DUMMYFUNCTION("""COMPUTED_VALUE"""),2023.0)</f>
        <v>2023</v>
      </c>
    </row>
    <row r="5836">
      <c r="A5836" s="1" t="s">
        <v>6701</v>
      </c>
      <c r="B5836" s="4" t="s">
        <v>44</v>
      </c>
      <c r="C5836" s="4" t="s">
        <v>29</v>
      </c>
      <c r="D5836" s="4" t="s">
        <v>23</v>
      </c>
      <c r="E5836" s="4">
        <v>1.0</v>
      </c>
      <c r="F5836" s="4">
        <v>4.0</v>
      </c>
      <c r="G5836" s="4">
        <v>4.0</v>
      </c>
      <c r="H5836" s="5">
        <v>45058.0</v>
      </c>
      <c r="I5836" s="4">
        <f>IFERROR(__xludf.DUMMYFUNCTION("SPLIT(H5836,""/"")"),12.0)</f>
        <v>12</v>
      </c>
      <c r="J5836" s="4">
        <f>IFERROR(__xludf.DUMMYFUNCTION("""COMPUTED_VALUE"""),5.0)</f>
        <v>5</v>
      </c>
      <c r="K5836" s="4">
        <f>IFERROR(__xludf.DUMMYFUNCTION("""COMPUTED_VALUE"""),2023.0)</f>
        <v>2023</v>
      </c>
    </row>
    <row r="5837">
      <c r="A5837" s="1" t="s">
        <v>8542</v>
      </c>
      <c r="B5837" s="4" t="s">
        <v>44</v>
      </c>
      <c r="C5837" s="4" t="s">
        <v>29</v>
      </c>
      <c r="D5837" s="4" t="s">
        <v>30</v>
      </c>
      <c r="E5837" s="4">
        <v>2.0</v>
      </c>
      <c r="F5837" s="4">
        <v>4.0</v>
      </c>
      <c r="G5837" s="4">
        <v>8.0</v>
      </c>
      <c r="H5837" s="5">
        <v>45059.0</v>
      </c>
      <c r="I5837" s="4">
        <f>IFERROR(__xludf.DUMMYFUNCTION("SPLIT(H5837,""/"")"),13.0)</f>
        <v>13</v>
      </c>
      <c r="J5837" s="4">
        <f>IFERROR(__xludf.DUMMYFUNCTION("""COMPUTED_VALUE"""),5.0)</f>
        <v>5</v>
      </c>
      <c r="K5837" s="4">
        <f>IFERROR(__xludf.DUMMYFUNCTION("""COMPUTED_VALUE"""),2023.0)</f>
        <v>2023</v>
      </c>
    </row>
    <row r="5838">
      <c r="A5838" s="1" t="s">
        <v>324</v>
      </c>
      <c r="B5838" s="4" t="s">
        <v>44</v>
      </c>
      <c r="C5838" s="4" t="s">
        <v>29</v>
      </c>
      <c r="D5838" s="4" t="s">
        <v>30</v>
      </c>
      <c r="E5838" s="4">
        <v>5.0</v>
      </c>
      <c r="F5838" s="4">
        <v>4.0</v>
      </c>
      <c r="G5838" s="4">
        <v>20.0</v>
      </c>
      <c r="H5838" s="5">
        <v>45059.0</v>
      </c>
      <c r="I5838" s="4">
        <f>IFERROR(__xludf.DUMMYFUNCTION("SPLIT(H5838,""/"")"),13.0)</f>
        <v>13</v>
      </c>
      <c r="J5838" s="4">
        <f>IFERROR(__xludf.DUMMYFUNCTION("""COMPUTED_VALUE"""),5.0)</f>
        <v>5</v>
      </c>
      <c r="K5838" s="4">
        <f>IFERROR(__xludf.DUMMYFUNCTION("""COMPUTED_VALUE"""),2023.0)</f>
        <v>2023</v>
      </c>
    </row>
    <row r="5839">
      <c r="A5839" s="1" t="s">
        <v>528</v>
      </c>
      <c r="B5839" s="4" t="s">
        <v>44</v>
      </c>
      <c r="C5839" s="4" t="s">
        <v>24</v>
      </c>
      <c r="D5839" s="4" t="s">
        <v>30</v>
      </c>
      <c r="E5839" s="4">
        <v>1.0</v>
      </c>
      <c r="F5839" s="4">
        <v>4.0</v>
      </c>
      <c r="G5839" s="4">
        <v>4.0</v>
      </c>
      <c r="H5839" s="5">
        <v>45060.0</v>
      </c>
      <c r="I5839" s="4">
        <f>IFERROR(__xludf.DUMMYFUNCTION("SPLIT(H5839,""/"")"),14.0)</f>
        <v>14</v>
      </c>
      <c r="J5839" s="4">
        <f>IFERROR(__xludf.DUMMYFUNCTION("""COMPUTED_VALUE"""),5.0)</f>
        <v>5</v>
      </c>
      <c r="K5839" s="4">
        <f>IFERROR(__xludf.DUMMYFUNCTION("""COMPUTED_VALUE"""),2023.0)</f>
        <v>2023</v>
      </c>
    </row>
    <row r="5840">
      <c r="A5840" s="1" t="s">
        <v>8534</v>
      </c>
      <c r="B5840" s="4" t="s">
        <v>44</v>
      </c>
      <c r="C5840" s="4" t="s">
        <v>30</v>
      </c>
      <c r="D5840" s="4" t="s">
        <v>30</v>
      </c>
      <c r="E5840" s="4">
        <v>1.0</v>
      </c>
      <c r="F5840" s="4">
        <v>4.0</v>
      </c>
      <c r="G5840" s="4">
        <v>4.0</v>
      </c>
      <c r="H5840" s="5">
        <v>45061.0</v>
      </c>
      <c r="I5840" s="4">
        <f>IFERROR(__xludf.DUMMYFUNCTION("SPLIT(H5840,""/"")"),15.0)</f>
        <v>15</v>
      </c>
      <c r="J5840" s="4">
        <f>IFERROR(__xludf.DUMMYFUNCTION("""COMPUTED_VALUE"""),5.0)</f>
        <v>5</v>
      </c>
      <c r="K5840" s="4">
        <f>IFERROR(__xludf.DUMMYFUNCTION("""COMPUTED_VALUE"""),2023.0)</f>
        <v>2023</v>
      </c>
    </row>
    <row r="5841">
      <c r="A5841" s="1" t="s">
        <v>7557</v>
      </c>
      <c r="B5841" s="4" t="s">
        <v>44</v>
      </c>
      <c r="C5841" s="4" t="s">
        <v>29</v>
      </c>
      <c r="D5841" s="4" t="s">
        <v>30</v>
      </c>
      <c r="E5841" s="4">
        <v>5.0</v>
      </c>
      <c r="F5841" s="4">
        <v>4.0</v>
      </c>
      <c r="G5841" s="4">
        <v>20.0</v>
      </c>
      <c r="H5841" s="5">
        <v>45062.0</v>
      </c>
      <c r="I5841" s="4">
        <f>IFERROR(__xludf.DUMMYFUNCTION("SPLIT(H5841,""/"")"),16.0)</f>
        <v>16</v>
      </c>
      <c r="J5841" s="4">
        <f>IFERROR(__xludf.DUMMYFUNCTION("""COMPUTED_VALUE"""),5.0)</f>
        <v>5</v>
      </c>
      <c r="K5841" s="4">
        <f>IFERROR(__xludf.DUMMYFUNCTION("""COMPUTED_VALUE"""),2023.0)</f>
        <v>2023</v>
      </c>
    </row>
    <row r="5842">
      <c r="A5842" s="1" t="s">
        <v>2271</v>
      </c>
      <c r="B5842" s="4" t="s">
        <v>44</v>
      </c>
      <c r="C5842" s="4" t="s">
        <v>29</v>
      </c>
      <c r="D5842" s="4" t="s">
        <v>23</v>
      </c>
      <c r="E5842" s="4">
        <v>5.0</v>
      </c>
      <c r="F5842" s="4">
        <v>4.0</v>
      </c>
      <c r="G5842" s="4">
        <v>20.0</v>
      </c>
      <c r="H5842" s="5">
        <v>45062.0</v>
      </c>
      <c r="I5842" s="4">
        <f>IFERROR(__xludf.DUMMYFUNCTION("SPLIT(H5842,""/"")"),16.0)</f>
        <v>16</v>
      </c>
      <c r="J5842" s="4">
        <f>IFERROR(__xludf.DUMMYFUNCTION("""COMPUTED_VALUE"""),5.0)</f>
        <v>5</v>
      </c>
      <c r="K5842" s="4">
        <f>IFERROR(__xludf.DUMMYFUNCTION("""COMPUTED_VALUE"""),2023.0)</f>
        <v>2023</v>
      </c>
    </row>
    <row r="5843">
      <c r="A5843" s="1" t="s">
        <v>5382</v>
      </c>
      <c r="B5843" s="4" t="s">
        <v>44</v>
      </c>
      <c r="C5843" s="4" t="s">
        <v>30</v>
      </c>
      <c r="D5843" s="4" t="s">
        <v>28</v>
      </c>
      <c r="E5843" s="4">
        <v>4.0</v>
      </c>
      <c r="F5843" s="4">
        <v>4.0</v>
      </c>
      <c r="G5843" s="4">
        <v>16.0</v>
      </c>
      <c r="H5843" s="5">
        <v>45063.0</v>
      </c>
      <c r="I5843" s="4">
        <f>IFERROR(__xludf.DUMMYFUNCTION("SPLIT(H5843,""/"")"),17.0)</f>
        <v>17</v>
      </c>
      <c r="J5843" s="4">
        <f>IFERROR(__xludf.DUMMYFUNCTION("""COMPUTED_VALUE"""),5.0)</f>
        <v>5</v>
      </c>
      <c r="K5843" s="4">
        <f>IFERROR(__xludf.DUMMYFUNCTION("""COMPUTED_VALUE"""),2023.0)</f>
        <v>2023</v>
      </c>
    </row>
    <row r="5844">
      <c r="A5844" s="1" t="s">
        <v>1117</v>
      </c>
      <c r="B5844" s="4" t="s">
        <v>44</v>
      </c>
      <c r="C5844" s="4" t="s">
        <v>30</v>
      </c>
      <c r="D5844" s="4" t="s">
        <v>28</v>
      </c>
      <c r="E5844" s="4">
        <v>2.0</v>
      </c>
      <c r="F5844" s="4">
        <v>4.0</v>
      </c>
      <c r="G5844" s="4">
        <v>8.0</v>
      </c>
      <c r="H5844" s="5">
        <v>45063.0</v>
      </c>
      <c r="I5844" s="4">
        <f>IFERROR(__xludf.DUMMYFUNCTION("SPLIT(H5844,""/"")"),17.0)</f>
        <v>17</v>
      </c>
      <c r="J5844" s="4">
        <f>IFERROR(__xludf.DUMMYFUNCTION("""COMPUTED_VALUE"""),5.0)</f>
        <v>5</v>
      </c>
      <c r="K5844" s="4">
        <f>IFERROR(__xludf.DUMMYFUNCTION("""COMPUTED_VALUE"""),2023.0)</f>
        <v>2023</v>
      </c>
    </row>
    <row r="5845">
      <c r="A5845" s="1" t="s">
        <v>2354</v>
      </c>
      <c r="B5845" s="4" t="s">
        <v>44</v>
      </c>
      <c r="C5845" s="4" t="s">
        <v>24</v>
      </c>
      <c r="D5845" s="4" t="s">
        <v>28</v>
      </c>
      <c r="E5845" s="4">
        <v>5.0</v>
      </c>
      <c r="F5845" s="4">
        <v>4.0</v>
      </c>
      <c r="G5845" s="4">
        <v>20.0</v>
      </c>
      <c r="H5845" s="5">
        <v>45063.0</v>
      </c>
      <c r="I5845" s="4">
        <f>IFERROR(__xludf.DUMMYFUNCTION("SPLIT(H5845,""/"")"),17.0)</f>
        <v>17</v>
      </c>
      <c r="J5845" s="4">
        <f>IFERROR(__xludf.DUMMYFUNCTION("""COMPUTED_VALUE"""),5.0)</f>
        <v>5</v>
      </c>
      <c r="K5845" s="4">
        <f>IFERROR(__xludf.DUMMYFUNCTION("""COMPUTED_VALUE"""),2023.0)</f>
        <v>2023</v>
      </c>
    </row>
    <row r="5846">
      <c r="A5846" s="1" t="s">
        <v>2603</v>
      </c>
      <c r="B5846" s="4" t="s">
        <v>44</v>
      </c>
      <c r="C5846" s="4" t="s">
        <v>24</v>
      </c>
      <c r="D5846" s="4" t="s">
        <v>28</v>
      </c>
      <c r="E5846" s="4">
        <v>5.0</v>
      </c>
      <c r="F5846" s="4">
        <v>4.0</v>
      </c>
      <c r="G5846" s="4">
        <v>20.0</v>
      </c>
      <c r="H5846" s="5">
        <v>45063.0</v>
      </c>
      <c r="I5846" s="4">
        <f>IFERROR(__xludf.DUMMYFUNCTION("SPLIT(H5846,""/"")"),17.0)</f>
        <v>17</v>
      </c>
      <c r="J5846" s="4">
        <f>IFERROR(__xludf.DUMMYFUNCTION("""COMPUTED_VALUE"""),5.0)</f>
        <v>5</v>
      </c>
      <c r="K5846" s="4">
        <f>IFERROR(__xludf.DUMMYFUNCTION("""COMPUTED_VALUE"""),2023.0)</f>
        <v>2023</v>
      </c>
    </row>
    <row r="5847">
      <c r="A5847" s="1" t="s">
        <v>9823</v>
      </c>
      <c r="B5847" s="4" t="s">
        <v>44</v>
      </c>
      <c r="C5847" s="4" t="s">
        <v>29</v>
      </c>
      <c r="D5847" s="4" t="s">
        <v>30</v>
      </c>
      <c r="E5847" s="4">
        <v>1.0</v>
      </c>
      <c r="F5847" s="4">
        <v>4.0</v>
      </c>
      <c r="G5847" s="4">
        <v>4.0</v>
      </c>
      <c r="H5847" s="5">
        <v>45063.0</v>
      </c>
      <c r="I5847" s="4">
        <f>IFERROR(__xludf.DUMMYFUNCTION("SPLIT(H5847,""/"")"),17.0)</f>
        <v>17</v>
      </c>
      <c r="J5847" s="4">
        <f>IFERROR(__xludf.DUMMYFUNCTION("""COMPUTED_VALUE"""),5.0)</f>
        <v>5</v>
      </c>
      <c r="K5847" s="4">
        <f>IFERROR(__xludf.DUMMYFUNCTION("""COMPUTED_VALUE"""),2023.0)</f>
        <v>2023</v>
      </c>
    </row>
    <row r="5848">
      <c r="A5848" s="1" t="s">
        <v>9035</v>
      </c>
      <c r="B5848" s="4" t="s">
        <v>44</v>
      </c>
      <c r="C5848" s="4" t="s">
        <v>30</v>
      </c>
      <c r="D5848" s="4" t="s">
        <v>23</v>
      </c>
      <c r="E5848" s="4">
        <v>5.0</v>
      </c>
      <c r="F5848" s="4">
        <v>4.0</v>
      </c>
      <c r="G5848" s="4">
        <v>20.0</v>
      </c>
      <c r="H5848" s="5">
        <v>45064.0</v>
      </c>
      <c r="I5848" s="4">
        <f>IFERROR(__xludf.DUMMYFUNCTION("SPLIT(H5848,""/"")"),18.0)</f>
        <v>18</v>
      </c>
      <c r="J5848" s="4">
        <f>IFERROR(__xludf.DUMMYFUNCTION("""COMPUTED_VALUE"""),5.0)</f>
        <v>5</v>
      </c>
      <c r="K5848" s="4">
        <f>IFERROR(__xludf.DUMMYFUNCTION("""COMPUTED_VALUE"""),2023.0)</f>
        <v>2023</v>
      </c>
    </row>
    <row r="5849">
      <c r="A5849" s="1" t="s">
        <v>6465</v>
      </c>
      <c r="B5849" s="4" t="s">
        <v>44</v>
      </c>
      <c r="C5849" s="4" t="s">
        <v>24</v>
      </c>
      <c r="D5849" s="4" t="s">
        <v>39</v>
      </c>
      <c r="E5849" s="4">
        <v>4.0</v>
      </c>
      <c r="F5849" s="4">
        <v>4.0</v>
      </c>
      <c r="G5849" s="4">
        <v>16.0</v>
      </c>
      <c r="H5849" s="5">
        <v>45064.0</v>
      </c>
      <c r="I5849" s="4">
        <f>IFERROR(__xludf.DUMMYFUNCTION("SPLIT(H5849,""/"")"),18.0)</f>
        <v>18</v>
      </c>
      <c r="J5849" s="4">
        <f>IFERROR(__xludf.DUMMYFUNCTION("""COMPUTED_VALUE"""),5.0)</f>
        <v>5</v>
      </c>
      <c r="K5849" s="4">
        <f>IFERROR(__xludf.DUMMYFUNCTION("""COMPUTED_VALUE"""),2023.0)</f>
        <v>2023</v>
      </c>
    </row>
    <row r="5850">
      <c r="A5850" s="1" t="s">
        <v>4878</v>
      </c>
      <c r="B5850" s="4" t="s">
        <v>44</v>
      </c>
      <c r="C5850" s="4" t="s">
        <v>29</v>
      </c>
      <c r="D5850" s="4" t="s">
        <v>28</v>
      </c>
      <c r="E5850" s="4">
        <v>1.0</v>
      </c>
      <c r="F5850" s="4">
        <v>4.0</v>
      </c>
      <c r="G5850" s="4">
        <v>4.0</v>
      </c>
      <c r="H5850" s="5">
        <v>45064.0</v>
      </c>
      <c r="I5850" s="4">
        <f>IFERROR(__xludf.DUMMYFUNCTION("SPLIT(H5850,""/"")"),18.0)</f>
        <v>18</v>
      </c>
      <c r="J5850" s="4">
        <f>IFERROR(__xludf.DUMMYFUNCTION("""COMPUTED_VALUE"""),5.0)</f>
        <v>5</v>
      </c>
      <c r="K5850" s="4">
        <f>IFERROR(__xludf.DUMMYFUNCTION("""COMPUTED_VALUE"""),2023.0)</f>
        <v>2023</v>
      </c>
    </row>
    <row r="5851">
      <c r="A5851" s="1" t="s">
        <v>1292</v>
      </c>
      <c r="B5851" s="4" t="s">
        <v>44</v>
      </c>
      <c r="C5851" s="4" t="s">
        <v>30</v>
      </c>
      <c r="D5851" s="4" t="s">
        <v>30</v>
      </c>
      <c r="E5851" s="4">
        <v>2.0</v>
      </c>
      <c r="F5851" s="4">
        <v>4.0</v>
      </c>
      <c r="G5851" s="4">
        <v>8.0</v>
      </c>
      <c r="H5851" s="5">
        <v>45065.0</v>
      </c>
      <c r="I5851" s="4">
        <f>IFERROR(__xludf.DUMMYFUNCTION("SPLIT(H5851,""/"")"),19.0)</f>
        <v>19</v>
      </c>
      <c r="J5851" s="4">
        <f>IFERROR(__xludf.DUMMYFUNCTION("""COMPUTED_VALUE"""),5.0)</f>
        <v>5</v>
      </c>
      <c r="K5851" s="4">
        <f>IFERROR(__xludf.DUMMYFUNCTION("""COMPUTED_VALUE"""),2023.0)</f>
        <v>2023</v>
      </c>
    </row>
    <row r="5852">
      <c r="A5852" s="1" t="s">
        <v>568</v>
      </c>
      <c r="B5852" s="4" t="s">
        <v>44</v>
      </c>
      <c r="C5852" s="4" t="s">
        <v>24</v>
      </c>
      <c r="D5852" s="4" t="s">
        <v>28</v>
      </c>
      <c r="E5852" s="4">
        <v>1.0</v>
      </c>
      <c r="F5852" s="4">
        <v>4.0</v>
      </c>
      <c r="G5852" s="4">
        <v>4.0</v>
      </c>
      <c r="H5852" s="5">
        <v>45065.0</v>
      </c>
      <c r="I5852" s="4">
        <f>IFERROR(__xludf.DUMMYFUNCTION("SPLIT(H5852,""/"")"),19.0)</f>
        <v>19</v>
      </c>
      <c r="J5852" s="4">
        <f>IFERROR(__xludf.DUMMYFUNCTION("""COMPUTED_VALUE"""),5.0)</f>
        <v>5</v>
      </c>
      <c r="K5852" s="4">
        <f>IFERROR(__xludf.DUMMYFUNCTION("""COMPUTED_VALUE"""),2023.0)</f>
        <v>2023</v>
      </c>
    </row>
    <row r="5853">
      <c r="A5853" s="1" t="s">
        <v>7313</v>
      </c>
      <c r="B5853" s="4" t="s">
        <v>44</v>
      </c>
      <c r="C5853" s="4" t="s">
        <v>30</v>
      </c>
      <c r="D5853" s="4" t="s">
        <v>30</v>
      </c>
      <c r="E5853" s="4">
        <v>1.0</v>
      </c>
      <c r="F5853" s="4">
        <v>4.0</v>
      </c>
      <c r="G5853" s="4">
        <v>4.0</v>
      </c>
      <c r="H5853" s="5">
        <v>45065.0</v>
      </c>
      <c r="I5853" s="4">
        <f>IFERROR(__xludf.DUMMYFUNCTION("SPLIT(H5853,""/"")"),19.0)</f>
        <v>19</v>
      </c>
      <c r="J5853" s="4">
        <f>IFERROR(__xludf.DUMMYFUNCTION("""COMPUTED_VALUE"""),5.0)</f>
        <v>5</v>
      </c>
      <c r="K5853" s="4">
        <f>IFERROR(__xludf.DUMMYFUNCTION("""COMPUTED_VALUE"""),2023.0)</f>
        <v>2023</v>
      </c>
    </row>
    <row r="5854">
      <c r="A5854" s="1" t="s">
        <v>1046</v>
      </c>
      <c r="B5854" s="4" t="s">
        <v>44</v>
      </c>
      <c r="C5854" s="4" t="s">
        <v>29</v>
      </c>
      <c r="D5854" s="4" t="s">
        <v>28</v>
      </c>
      <c r="E5854" s="4">
        <v>4.0</v>
      </c>
      <c r="F5854" s="4">
        <v>4.0</v>
      </c>
      <c r="G5854" s="4">
        <v>16.0</v>
      </c>
      <c r="H5854" s="5">
        <v>45065.0</v>
      </c>
      <c r="I5854" s="4">
        <f>IFERROR(__xludf.DUMMYFUNCTION("SPLIT(H5854,""/"")"),19.0)</f>
        <v>19</v>
      </c>
      <c r="J5854" s="4">
        <f>IFERROR(__xludf.DUMMYFUNCTION("""COMPUTED_VALUE"""),5.0)</f>
        <v>5</v>
      </c>
      <c r="K5854" s="4">
        <f>IFERROR(__xludf.DUMMYFUNCTION("""COMPUTED_VALUE"""),2023.0)</f>
        <v>2023</v>
      </c>
    </row>
    <row r="5855">
      <c r="A5855" s="1" t="s">
        <v>1861</v>
      </c>
      <c r="B5855" s="4" t="s">
        <v>44</v>
      </c>
      <c r="C5855" s="4" t="s">
        <v>30</v>
      </c>
      <c r="D5855" s="4" t="s">
        <v>23</v>
      </c>
      <c r="E5855" s="4">
        <v>1.0</v>
      </c>
      <c r="F5855" s="4">
        <v>4.0</v>
      </c>
      <c r="G5855" s="4">
        <v>4.0</v>
      </c>
      <c r="H5855" s="5">
        <v>45066.0</v>
      </c>
      <c r="I5855" s="4">
        <f>IFERROR(__xludf.DUMMYFUNCTION("SPLIT(H5855,""/"")"),20.0)</f>
        <v>20</v>
      </c>
      <c r="J5855" s="4">
        <f>IFERROR(__xludf.DUMMYFUNCTION("""COMPUTED_VALUE"""),5.0)</f>
        <v>5</v>
      </c>
      <c r="K5855" s="4">
        <f>IFERROR(__xludf.DUMMYFUNCTION("""COMPUTED_VALUE"""),2023.0)</f>
        <v>2023</v>
      </c>
    </row>
    <row r="5856">
      <c r="A5856" s="1" t="s">
        <v>3675</v>
      </c>
      <c r="B5856" s="4" t="s">
        <v>44</v>
      </c>
      <c r="C5856" s="4" t="s">
        <v>30</v>
      </c>
      <c r="D5856" s="4" t="s">
        <v>30</v>
      </c>
      <c r="E5856" s="4">
        <v>5.0</v>
      </c>
      <c r="F5856" s="4">
        <v>4.0</v>
      </c>
      <c r="G5856" s="4">
        <v>20.0</v>
      </c>
      <c r="H5856" s="5">
        <v>45066.0</v>
      </c>
      <c r="I5856" s="4">
        <f>IFERROR(__xludf.DUMMYFUNCTION("SPLIT(H5856,""/"")"),20.0)</f>
        <v>20</v>
      </c>
      <c r="J5856" s="4">
        <f>IFERROR(__xludf.DUMMYFUNCTION("""COMPUTED_VALUE"""),5.0)</f>
        <v>5</v>
      </c>
      <c r="K5856" s="4">
        <f>IFERROR(__xludf.DUMMYFUNCTION("""COMPUTED_VALUE"""),2023.0)</f>
        <v>2023</v>
      </c>
    </row>
    <row r="5857">
      <c r="A5857" s="1" t="s">
        <v>9977</v>
      </c>
      <c r="B5857" s="4" t="s">
        <v>44</v>
      </c>
      <c r="C5857" s="4" t="s">
        <v>30</v>
      </c>
      <c r="D5857" s="4" t="s">
        <v>28</v>
      </c>
      <c r="E5857" s="4">
        <v>4.0</v>
      </c>
      <c r="F5857" s="4">
        <v>4.0</v>
      </c>
      <c r="G5857" s="4">
        <v>16.0</v>
      </c>
      <c r="H5857" s="5">
        <v>45066.0</v>
      </c>
      <c r="I5857" s="4">
        <f>IFERROR(__xludf.DUMMYFUNCTION("SPLIT(H5857,""/"")"),20.0)</f>
        <v>20</v>
      </c>
      <c r="J5857" s="4">
        <f>IFERROR(__xludf.DUMMYFUNCTION("""COMPUTED_VALUE"""),5.0)</f>
        <v>5</v>
      </c>
      <c r="K5857" s="4">
        <f>IFERROR(__xludf.DUMMYFUNCTION("""COMPUTED_VALUE"""),2023.0)</f>
        <v>2023</v>
      </c>
    </row>
    <row r="5858">
      <c r="A5858" s="1" t="s">
        <v>205</v>
      </c>
      <c r="B5858" s="4" t="s">
        <v>44</v>
      </c>
      <c r="C5858" s="4" t="s">
        <v>24</v>
      </c>
      <c r="D5858" s="4" t="s">
        <v>28</v>
      </c>
      <c r="E5858" s="4">
        <v>3.0</v>
      </c>
      <c r="F5858" s="4">
        <v>4.0</v>
      </c>
      <c r="G5858" s="4">
        <v>12.0</v>
      </c>
      <c r="H5858" s="5">
        <v>45067.0</v>
      </c>
      <c r="I5858" s="4">
        <f>IFERROR(__xludf.DUMMYFUNCTION("SPLIT(H5858,""/"")"),21.0)</f>
        <v>21</v>
      </c>
      <c r="J5858" s="4">
        <f>IFERROR(__xludf.DUMMYFUNCTION("""COMPUTED_VALUE"""),5.0)</f>
        <v>5</v>
      </c>
      <c r="K5858" s="4">
        <f>IFERROR(__xludf.DUMMYFUNCTION("""COMPUTED_VALUE"""),2023.0)</f>
        <v>2023</v>
      </c>
    </row>
    <row r="5859">
      <c r="A5859" s="1" t="s">
        <v>1304</v>
      </c>
      <c r="B5859" s="4" t="s">
        <v>44</v>
      </c>
      <c r="C5859" s="4" t="s">
        <v>29</v>
      </c>
      <c r="D5859" s="4" t="s">
        <v>30</v>
      </c>
      <c r="E5859" s="4">
        <v>3.0</v>
      </c>
      <c r="F5859" s="4">
        <v>4.0</v>
      </c>
      <c r="G5859" s="4">
        <v>12.0</v>
      </c>
      <c r="H5859" s="5">
        <v>45067.0</v>
      </c>
      <c r="I5859" s="4">
        <f>IFERROR(__xludf.DUMMYFUNCTION("SPLIT(H5859,""/"")"),21.0)</f>
        <v>21</v>
      </c>
      <c r="J5859" s="4">
        <f>IFERROR(__xludf.DUMMYFUNCTION("""COMPUTED_VALUE"""),5.0)</f>
        <v>5</v>
      </c>
      <c r="K5859" s="4">
        <f>IFERROR(__xludf.DUMMYFUNCTION("""COMPUTED_VALUE"""),2023.0)</f>
        <v>2023</v>
      </c>
    </row>
    <row r="5860">
      <c r="A5860" s="1" t="s">
        <v>7540</v>
      </c>
      <c r="B5860" s="4" t="s">
        <v>44</v>
      </c>
      <c r="C5860" s="4" t="s">
        <v>29</v>
      </c>
      <c r="D5860" s="4" t="s">
        <v>28</v>
      </c>
      <c r="E5860" s="4">
        <v>5.0</v>
      </c>
      <c r="F5860" s="4">
        <v>4.0</v>
      </c>
      <c r="G5860" s="4">
        <v>20.0</v>
      </c>
      <c r="H5860" s="5">
        <v>45067.0</v>
      </c>
      <c r="I5860" s="4">
        <f>IFERROR(__xludf.DUMMYFUNCTION("SPLIT(H5860,""/"")"),21.0)</f>
        <v>21</v>
      </c>
      <c r="J5860" s="4">
        <f>IFERROR(__xludf.DUMMYFUNCTION("""COMPUTED_VALUE"""),5.0)</f>
        <v>5</v>
      </c>
      <c r="K5860" s="4">
        <f>IFERROR(__xludf.DUMMYFUNCTION("""COMPUTED_VALUE"""),2023.0)</f>
        <v>2023</v>
      </c>
    </row>
    <row r="5861">
      <c r="A5861" s="1" t="s">
        <v>5079</v>
      </c>
      <c r="B5861" s="4" t="s">
        <v>44</v>
      </c>
      <c r="C5861" s="4" t="s">
        <v>30</v>
      </c>
      <c r="D5861" s="4" t="s">
        <v>30</v>
      </c>
      <c r="E5861" s="4">
        <v>5.0</v>
      </c>
      <c r="F5861" s="4">
        <v>4.0</v>
      </c>
      <c r="G5861" s="4">
        <v>20.0</v>
      </c>
      <c r="H5861" s="5">
        <v>45067.0</v>
      </c>
      <c r="I5861" s="4">
        <f>IFERROR(__xludf.DUMMYFUNCTION("SPLIT(H5861,""/"")"),21.0)</f>
        <v>21</v>
      </c>
      <c r="J5861" s="4">
        <f>IFERROR(__xludf.DUMMYFUNCTION("""COMPUTED_VALUE"""),5.0)</f>
        <v>5</v>
      </c>
      <c r="K5861" s="4">
        <f>IFERROR(__xludf.DUMMYFUNCTION("""COMPUTED_VALUE"""),2023.0)</f>
        <v>2023</v>
      </c>
    </row>
    <row r="5862">
      <c r="A5862" s="1" t="s">
        <v>5066</v>
      </c>
      <c r="B5862" s="4" t="s">
        <v>44</v>
      </c>
      <c r="C5862" s="4" t="s">
        <v>30</v>
      </c>
      <c r="D5862" s="4" t="s">
        <v>39</v>
      </c>
      <c r="E5862" s="4">
        <v>3.0</v>
      </c>
      <c r="F5862" s="4">
        <v>4.0</v>
      </c>
      <c r="G5862" s="4">
        <v>12.0</v>
      </c>
      <c r="H5862" s="5">
        <v>45067.0</v>
      </c>
      <c r="I5862" s="4">
        <f>IFERROR(__xludf.DUMMYFUNCTION("SPLIT(H5862,""/"")"),21.0)</f>
        <v>21</v>
      </c>
      <c r="J5862" s="4">
        <f>IFERROR(__xludf.DUMMYFUNCTION("""COMPUTED_VALUE"""),5.0)</f>
        <v>5</v>
      </c>
      <c r="K5862" s="4">
        <f>IFERROR(__xludf.DUMMYFUNCTION("""COMPUTED_VALUE"""),2023.0)</f>
        <v>2023</v>
      </c>
    </row>
    <row r="5863">
      <c r="A5863" s="1" t="s">
        <v>2792</v>
      </c>
      <c r="B5863" s="4" t="s">
        <v>44</v>
      </c>
      <c r="C5863" s="4" t="s">
        <v>30</v>
      </c>
      <c r="D5863" s="4" t="s">
        <v>30</v>
      </c>
      <c r="E5863" s="4">
        <v>1.0</v>
      </c>
      <c r="F5863" s="4">
        <v>4.0</v>
      </c>
      <c r="G5863" s="4">
        <v>4.0</v>
      </c>
      <c r="H5863" s="5">
        <v>45068.0</v>
      </c>
      <c r="I5863" s="4">
        <f>IFERROR(__xludf.DUMMYFUNCTION("SPLIT(H5863,""/"")"),22.0)</f>
        <v>22</v>
      </c>
      <c r="J5863" s="4">
        <f>IFERROR(__xludf.DUMMYFUNCTION("""COMPUTED_VALUE"""),5.0)</f>
        <v>5</v>
      </c>
      <c r="K5863" s="4">
        <f>IFERROR(__xludf.DUMMYFUNCTION("""COMPUTED_VALUE"""),2023.0)</f>
        <v>2023</v>
      </c>
    </row>
    <row r="5864">
      <c r="A5864" s="1" t="s">
        <v>5957</v>
      </c>
      <c r="B5864" s="4" t="s">
        <v>44</v>
      </c>
      <c r="C5864" s="4" t="s">
        <v>30</v>
      </c>
      <c r="D5864" s="4" t="s">
        <v>30</v>
      </c>
      <c r="E5864" s="4">
        <v>5.0</v>
      </c>
      <c r="F5864" s="4">
        <v>4.0</v>
      </c>
      <c r="G5864" s="4">
        <v>20.0</v>
      </c>
      <c r="H5864" s="5">
        <v>45068.0</v>
      </c>
      <c r="I5864" s="4">
        <f>IFERROR(__xludf.DUMMYFUNCTION("SPLIT(H5864,""/"")"),22.0)</f>
        <v>22</v>
      </c>
      <c r="J5864" s="4">
        <f>IFERROR(__xludf.DUMMYFUNCTION("""COMPUTED_VALUE"""),5.0)</f>
        <v>5</v>
      </c>
      <c r="K5864" s="4">
        <f>IFERROR(__xludf.DUMMYFUNCTION("""COMPUTED_VALUE"""),2023.0)</f>
        <v>2023</v>
      </c>
    </row>
    <row r="5865">
      <c r="A5865" s="1" t="s">
        <v>7760</v>
      </c>
      <c r="B5865" s="4" t="s">
        <v>44</v>
      </c>
      <c r="C5865" s="4" t="s">
        <v>24</v>
      </c>
      <c r="D5865" s="4" t="s">
        <v>30</v>
      </c>
      <c r="E5865" s="4">
        <v>4.0</v>
      </c>
      <c r="F5865" s="4">
        <v>4.0</v>
      </c>
      <c r="G5865" s="4">
        <v>16.0</v>
      </c>
      <c r="H5865" s="5">
        <v>45068.0</v>
      </c>
      <c r="I5865" s="4">
        <f>IFERROR(__xludf.DUMMYFUNCTION("SPLIT(H5865,""/"")"),22.0)</f>
        <v>22</v>
      </c>
      <c r="J5865" s="4">
        <f>IFERROR(__xludf.DUMMYFUNCTION("""COMPUTED_VALUE"""),5.0)</f>
        <v>5</v>
      </c>
      <c r="K5865" s="4">
        <f>IFERROR(__xludf.DUMMYFUNCTION("""COMPUTED_VALUE"""),2023.0)</f>
        <v>2023</v>
      </c>
    </row>
    <row r="5866">
      <c r="A5866" s="1" t="s">
        <v>10001</v>
      </c>
      <c r="B5866" s="4" t="s">
        <v>44</v>
      </c>
      <c r="C5866" s="4" t="s">
        <v>29</v>
      </c>
      <c r="D5866" s="4" t="s">
        <v>28</v>
      </c>
      <c r="E5866" s="4">
        <v>4.0</v>
      </c>
      <c r="F5866" s="4">
        <v>4.0</v>
      </c>
      <c r="G5866" s="4">
        <v>16.0</v>
      </c>
      <c r="H5866" s="5">
        <v>45069.0</v>
      </c>
      <c r="I5866" s="4">
        <f>IFERROR(__xludf.DUMMYFUNCTION("SPLIT(H5866,""/"")"),23.0)</f>
        <v>23</v>
      </c>
      <c r="J5866" s="4">
        <f>IFERROR(__xludf.DUMMYFUNCTION("""COMPUTED_VALUE"""),5.0)</f>
        <v>5</v>
      </c>
      <c r="K5866" s="4">
        <f>IFERROR(__xludf.DUMMYFUNCTION("""COMPUTED_VALUE"""),2023.0)</f>
        <v>2023</v>
      </c>
    </row>
    <row r="5867">
      <c r="A5867" s="1" t="s">
        <v>2065</v>
      </c>
      <c r="B5867" s="4" t="s">
        <v>44</v>
      </c>
      <c r="C5867" s="4" t="s">
        <v>30</v>
      </c>
      <c r="D5867" s="4" t="s">
        <v>39</v>
      </c>
      <c r="E5867" s="4">
        <v>5.0</v>
      </c>
      <c r="F5867" s="4">
        <v>4.0</v>
      </c>
      <c r="G5867" s="4">
        <v>20.0</v>
      </c>
      <c r="H5867" s="5">
        <v>45069.0</v>
      </c>
      <c r="I5867" s="4">
        <f>IFERROR(__xludf.DUMMYFUNCTION("SPLIT(H5867,""/"")"),23.0)</f>
        <v>23</v>
      </c>
      <c r="J5867" s="4">
        <f>IFERROR(__xludf.DUMMYFUNCTION("""COMPUTED_VALUE"""),5.0)</f>
        <v>5</v>
      </c>
      <c r="K5867" s="4">
        <f>IFERROR(__xludf.DUMMYFUNCTION("""COMPUTED_VALUE"""),2023.0)</f>
        <v>2023</v>
      </c>
    </row>
    <row r="5868">
      <c r="A5868" s="1" t="s">
        <v>1999</v>
      </c>
      <c r="B5868" s="4" t="s">
        <v>44</v>
      </c>
      <c r="C5868" s="4" t="s">
        <v>24</v>
      </c>
      <c r="D5868" s="4" t="s">
        <v>23</v>
      </c>
      <c r="E5868" s="4">
        <v>1.0</v>
      </c>
      <c r="F5868" s="4">
        <v>4.0</v>
      </c>
      <c r="G5868" s="4">
        <v>4.0</v>
      </c>
      <c r="H5868" s="5">
        <v>45070.0</v>
      </c>
      <c r="I5868" s="4">
        <f>IFERROR(__xludf.DUMMYFUNCTION("SPLIT(H5868,""/"")"),24.0)</f>
        <v>24</v>
      </c>
      <c r="J5868" s="4">
        <f>IFERROR(__xludf.DUMMYFUNCTION("""COMPUTED_VALUE"""),5.0)</f>
        <v>5</v>
      </c>
      <c r="K5868" s="4">
        <f>IFERROR(__xludf.DUMMYFUNCTION("""COMPUTED_VALUE"""),2023.0)</f>
        <v>2023</v>
      </c>
    </row>
    <row r="5869">
      <c r="A5869" s="1" t="s">
        <v>3268</v>
      </c>
      <c r="B5869" s="4" t="s">
        <v>44</v>
      </c>
      <c r="C5869" s="4" t="s">
        <v>24</v>
      </c>
      <c r="D5869" s="4" t="s">
        <v>39</v>
      </c>
      <c r="E5869" s="4">
        <v>5.0</v>
      </c>
      <c r="F5869" s="4">
        <v>4.0</v>
      </c>
      <c r="G5869" s="4">
        <v>20.0</v>
      </c>
      <c r="H5869" s="5">
        <v>45070.0</v>
      </c>
      <c r="I5869" s="4">
        <f>IFERROR(__xludf.DUMMYFUNCTION("SPLIT(H5869,""/"")"),24.0)</f>
        <v>24</v>
      </c>
      <c r="J5869" s="4">
        <f>IFERROR(__xludf.DUMMYFUNCTION("""COMPUTED_VALUE"""),5.0)</f>
        <v>5</v>
      </c>
      <c r="K5869" s="4">
        <f>IFERROR(__xludf.DUMMYFUNCTION("""COMPUTED_VALUE"""),2023.0)</f>
        <v>2023</v>
      </c>
    </row>
    <row r="5870">
      <c r="A5870" s="1" t="s">
        <v>3668</v>
      </c>
      <c r="B5870" s="4" t="s">
        <v>44</v>
      </c>
      <c r="C5870" s="4" t="s">
        <v>24</v>
      </c>
      <c r="D5870" s="4" t="s">
        <v>23</v>
      </c>
      <c r="E5870" s="4">
        <v>4.0</v>
      </c>
      <c r="F5870" s="4">
        <v>4.0</v>
      </c>
      <c r="G5870" s="4">
        <v>16.0</v>
      </c>
      <c r="H5870" s="5">
        <v>45070.0</v>
      </c>
      <c r="I5870" s="4">
        <f>IFERROR(__xludf.DUMMYFUNCTION("SPLIT(H5870,""/"")"),24.0)</f>
        <v>24</v>
      </c>
      <c r="J5870" s="4">
        <f>IFERROR(__xludf.DUMMYFUNCTION("""COMPUTED_VALUE"""),5.0)</f>
        <v>5</v>
      </c>
      <c r="K5870" s="4">
        <f>IFERROR(__xludf.DUMMYFUNCTION("""COMPUTED_VALUE"""),2023.0)</f>
        <v>2023</v>
      </c>
    </row>
    <row r="5871">
      <c r="A5871" s="1" t="s">
        <v>1396</v>
      </c>
      <c r="B5871" s="4" t="s">
        <v>44</v>
      </c>
      <c r="C5871" s="4" t="s">
        <v>29</v>
      </c>
      <c r="D5871" s="4" t="s">
        <v>39</v>
      </c>
      <c r="E5871" s="4">
        <v>1.0</v>
      </c>
      <c r="F5871" s="4">
        <v>4.0</v>
      </c>
      <c r="G5871" s="4">
        <v>4.0</v>
      </c>
      <c r="H5871" s="5">
        <v>45070.0</v>
      </c>
      <c r="I5871" s="4">
        <f>IFERROR(__xludf.DUMMYFUNCTION("SPLIT(H5871,""/"")"),24.0)</f>
        <v>24</v>
      </c>
      <c r="J5871" s="4">
        <f>IFERROR(__xludf.DUMMYFUNCTION("""COMPUTED_VALUE"""),5.0)</f>
        <v>5</v>
      </c>
      <c r="K5871" s="4">
        <f>IFERROR(__xludf.DUMMYFUNCTION("""COMPUTED_VALUE"""),2023.0)</f>
        <v>2023</v>
      </c>
    </row>
    <row r="5872">
      <c r="A5872" s="1" t="s">
        <v>5762</v>
      </c>
      <c r="B5872" s="4" t="s">
        <v>44</v>
      </c>
      <c r="C5872" s="4" t="s">
        <v>24</v>
      </c>
      <c r="D5872" s="4" t="s">
        <v>23</v>
      </c>
      <c r="E5872" s="4">
        <v>5.0</v>
      </c>
      <c r="F5872" s="4">
        <v>4.0</v>
      </c>
      <c r="G5872" s="4">
        <v>20.0</v>
      </c>
      <c r="H5872" s="5">
        <v>45071.0</v>
      </c>
      <c r="I5872" s="4">
        <f>IFERROR(__xludf.DUMMYFUNCTION("SPLIT(H5872,""/"")"),25.0)</f>
        <v>25</v>
      </c>
      <c r="J5872" s="4">
        <f>IFERROR(__xludf.DUMMYFUNCTION("""COMPUTED_VALUE"""),5.0)</f>
        <v>5</v>
      </c>
      <c r="K5872" s="4">
        <f>IFERROR(__xludf.DUMMYFUNCTION("""COMPUTED_VALUE"""),2023.0)</f>
        <v>2023</v>
      </c>
    </row>
    <row r="5873">
      <c r="A5873" s="1" t="s">
        <v>2919</v>
      </c>
      <c r="B5873" s="4" t="s">
        <v>44</v>
      </c>
      <c r="C5873" s="4" t="s">
        <v>30</v>
      </c>
      <c r="D5873" s="4" t="s">
        <v>30</v>
      </c>
      <c r="E5873" s="4">
        <v>3.0</v>
      </c>
      <c r="F5873" s="4">
        <v>4.0</v>
      </c>
      <c r="G5873" s="4">
        <v>12.0</v>
      </c>
      <c r="H5873" s="5">
        <v>45071.0</v>
      </c>
      <c r="I5873" s="4">
        <f>IFERROR(__xludf.DUMMYFUNCTION("SPLIT(H5873,""/"")"),25.0)</f>
        <v>25</v>
      </c>
      <c r="J5873" s="4">
        <f>IFERROR(__xludf.DUMMYFUNCTION("""COMPUTED_VALUE"""),5.0)</f>
        <v>5</v>
      </c>
      <c r="K5873" s="4">
        <f>IFERROR(__xludf.DUMMYFUNCTION("""COMPUTED_VALUE"""),2023.0)</f>
        <v>2023</v>
      </c>
    </row>
    <row r="5874">
      <c r="A5874" s="1" t="s">
        <v>7282</v>
      </c>
      <c r="B5874" s="4" t="s">
        <v>44</v>
      </c>
      <c r="C5874" s="4" t="s">
        <v>29</v>
      </c>
      <c r="D5874" s="4" t="s">
        <v>28</v>
      </c>
      <c r="E5874" s="4">
        <v>1.0</v>
      </c>
      <c r="F5874" s="4">
        <v>4.0</v>
      </c>
      <c r="G5874" s="4">
        <v>4.0</v>
      </c>
      <c r="H5874" s="5">
        <v>45071.0</v>
      </c>
      <c r="I5874" s="4">
        <f>IFERROR(__xludf.DUMMYFUNCTION("SPLIT(H5874,""/"")"),25.0)</f>
        <v>25</v>
      </c>
      <c r="J5874" s="4">
        <f>IFERROR(__xludf.DUMMYFUNCTION("""COMPUTED_VALUE"""),5.0)</f>
        <v>5</v>
      </c>
      <c r="K5874" s="4">
        <f>IFERROR(__xludf.DUMMYFUNCTION("""COMPUTED_VALUE"""),2023.0)</f>
        <v>2023</v>
      </c>
    </row>
    <row r="5875">
      <c r="A5875" s="1" t="s">
        <v>9316</v>
      </c>
      <c r="B5875" s="4" t="s">
        <v>44</v>
      </c>
      <c r="C5875" s="4" t="s">
        <v>30</v>
      </c>
      <c r="D5875" s="4" t="s">
        <v>30</v>
      </c>
      <c r="E5875" s="4">
        <v>3.0</v>
      </c>
      <c r="F5875" s="4">
        <v>4.0</v>
      </c>
      <c r="G5875" s="4">
        <v>12.0</v>
      </c>
      <c r="H5875" s="5">
        <v>45072.0</v>
      </c>
      <c r="I5875" s="4">
        <f>IFERROR(__xludf.DUMMYFUNCTION("SPLIT(H5875,""/"")"),26.0)</f>
        <v>26</v>
      </c>
      <c r="J5875" s="4">
        <f>IFERROR(__xludf.DUMMYFUNCTION("""COMPUTED_VALUE"""),5.0)</f>
        <v>5</v>
      </c>
      <c r="K5875" s="4">
        <f>IFERROR(__xludf.DUMMYFUNCTION("""COMPUTED_VALUE"""),2023.0)</f>
        <v>2023</v>
      </c>
    </row>
    <row r="5876">
      <c r="A5876" s="1" t="s">
        <v>8985</v>
      </c>
      <c r="B5876" s="4" t="s">
        <v>44</v>
      </c>
      <c r="C5876" s="4" t="s">
        <v>29</v>
      </c>
      <c r="D5876" s="4" t="s">
        <v>23</v>
      </c>
      <c r="E5876" s="4">
        <v>3.0</v>
      </c>
      <c r="F5876" s="4">
        <v>4.0</v>
      </c>
      <c r="G5876" s="4">
        <v>12.0</v>
      </c>
      <c r="H5876" s="5">
        <v>45072.0</v>
      </c>
      <c r="I5876" s="4">
        <f>IFERROR(__xludf.DUMMYFUNCTION("SPLIT(H5876,""/"")"),26.0)</f>
        <v>26</v>
      </c>
      <c r="J5876" s="4">
        <f>IFERROR(__xludf.DUMMYFUNCTION("""COMPUTED_VALUE"""),5.0)</f>
        <v>5</v>
      </c>
      <c r="K5876" s="4">
        <f>IFERROR(__xludf.DUMMYFUNCTION("""COMPUTED_VALUE"""),2023.0)</f>
        <v>2023</v>
      </c>
    </row>
    <row r="5877">
      <c r="A5877" s="1" t="s">
        <v>101</v>
      </c>
      <c r="B5877" s="4" t="s">
        <v>44</v>
      </c>
      <c r="C5877" s="4" t="s">
        <v>30</v>
      </c>
      <c r="D5877" s="4" t="s">
        <v>28</v>
      </c>
      <c r="E5877" s="4">
        <v>1.0</v>
      </c>
      <c r="F5877" s="4">
        <v>4.0</v>
      </c>
      <c r="G5877" s="4">
        <v>4.0</v>
      </c>
      <c r="H5877" s="5">
        <v>45073.0</v>
      </c>
      <c r="I5877" s="4">
        <f>IFERROR(__xludf.DUMMYFUNCTION("SPLIT(H5877,""/"")"),27.0)</f>
        <v>27</v>
      </c>
      <c r="J5877" s="4">
        <f>IFERROR(__xludf.DUMMYFUNCTION("""COMPUTED_VALUE"""),5.0)</f>
        <v>5</v>
      </c>
      <c r="K5877" s="4">
        <f>IFERROR(__xludf.DUMMYFUNCTION("""COMPUTED_VALUE"""),2023.0)</f>
        <v>2023</v>
      </c>
    </row>
    <row r="5878">
      <c r="A5878" s="1" t="s">
        <v>8299</v>
      </c>
      <c r="B5878" s="4" t="s">
        <v>44</v>
      </c>
      <c r="C5878" s="4" t="s">
        <v>24</v>
      </c>
      <c r="D5878" s="4" t="s">
        <v>30</v>
      </c>
      <c r="E5878" s="4">
        <v>2.0</v>
      </c>
      <c r="F5878" s="4">
        <v>4.0</v>
      </c>
      <c r="G5878" s="4">
        <v>8.0</v>
      </c>
      <c r="H5878" s="5">
        <v>45073.0</v>
      </c>
      <c r="I5878" s="4">
        <f>IFERROR(__xludf.DUMMYFUNCTION("SPLIT(H5878,""/"")"),27.0)</f>
        <v>27</v>
      </c>
      <c r="J5878" s="4">
        <f>IFERROR(__xludf.DUMMYFUNCTION("""COMPUTED_VALUE"""),5.0)</f>
        <v>5</v>
      </c>
      <c r="K5878" s="4">
        <f>IFERROR(__xludf.DUMMYFUNCTION("""COMPUTED_VALUE"""),2023.0)</f>
        <v>2023</v>
      </c>
    </row>
    <row r="5879">
      <c r="A5879" s="1" t="s">
        <v>4382</v>
      </c>
      <c r="B5879" s="4" t="s">
        <v>44</v>
      </c>
      <c r="C5879" s="4" t="s">
        <v>24</v>
      </c>
      <c r="D5879" s="4" t="s">
        <v>28</v>
      </c>
      <c r="E5879" s="4">
        <v>3.0</v>
      </c>
      <c r="F5879" s="4">
        <v>4.0</v>
      </c>
      <c r="G5879" s="4">
        <v>12.0</v>
      </c>
      <c r="H5879" s="5">
        <v>45073.0</v>
      </c>
      <c r="I5879" s="4">
        <f>IFERROR(__xludf.DUMMYFUNCTION("SPLIT(H5879,""/"")"),27.0)</f>
        <v>27</v>
      </c>
      <c r="J5879" s="4">
        <f>IFERROR(__xludf.DUMMYFUNCTION("""COMPUTED_VALUE"""),5.0)</f>
        <v>5</v>
      </c>
      <c r="K5879" s="4">
        <f>IFERROR(__xludf.DUMMYFUNCTION("""COMPUTED_VALUE"""),2023.0)</f>
        <v>2023</v>
      </c>
    </row>
    <row r="5880">
      <c r="A5880" s="1" t="s">
        <v>4198</v>
      </c>
      <c r="B5880" s="4" t="s">
        <v>44</v>
      </c>
      <c r="C5880" s="4" t="s">
        <v>29</v>
      </c>
      <c r="D5880" s="4" t="s">
        <v>28</v>
      </c>
      <c r="E5880" s="4">
        <v>2.0</v>
      </c>
      <c r="F5880" s="4">
        <v>4.0</v>
      </c>
      <c r="G5880" s="4">
        <v>8.0</v>
      </c>
      <c r="H5880" s="5">
        <v>45074.0</v>
      </c>
      <c r="I5880" s="4">
        <f>IFERROR(__xludf.DUMMYFUNCTION("SPLIT(H5880,""/"")"),28.0)</f>
        <v>28</v>
      </c>
      <c r="J5880" s="4">
        <f>IFERROR(__xludf.DUMMYFUNCTION("""COMPUTED_VALUE"""),5.0)</f>
        <v>5</v>
      </c>
      <c r="K5880" s="4">
        <f>IFERROR(__xludf.DUMMYFUNCTION("""COMPUTED_VALUE"""),2023.0)</f>
        <v>2023</v>
      </c>
    </row>
    <row r="5881">
      <c r="A5881" s="1" t="s">
        <v>435</v>
      </c>
      <c r="B5881" s="4" t="s">
        <v>44</v>
      </c>
      <c r="C5881" s="4" t="s">
        <v>29</v>
      </c>
      <c r="D5881" s="4" t="s">
        <v>39</v>
      </c>
      <c r="E5881" s="4">
        <v>5.0</v>
      </c>
      <c r="F5881" s="4">
        <v>4.0</v>
      </c>
      <c r="G5881" s="4">
        <v>20.0</v>
      </c>
      <c r="H5881" s="5">
        <v>45074.0</v>
      </c>
      <c r="I5881" s="4">
        <f>IFERROR(__xludf.DUMMYFUNCTION("SPLIT(H5881,""/"")"),28.0)</f>
        <v>28</v>
      </c>
      <c r="J5881" s="4">
        <f>IFERROR(__xludf.DUMMYFUNCTION("""COMPUTED_VALUE"""),5.0)</f>
        <v>5</v>
      </c>
      <c r="K5881" s="4">
        <f>IFERROR(__xludf.DUMMYFUNCTION("""COMPUTED_VALUE"""),2023.0)</f>
        <v>2023</v>
      </c>
    </row>
    <row r="5882">
      <c r="A5882" s="1" t="s">
        <v>9899</v>
      </c>
      <c r="B5882" s="4" t="s">
        <v>44</v>
      </c>
      <c r="C5882" s="4" t="s">
        <v>30</v>
      </c>
      <c r="D5882" s="4" t="s">
        <v>39</v>
      </c>
      <c r="E5882" s="4">
        <v>5.0</v>
      </c>
      <c r="F5882" s="4">
        <v>4.0</v>
      </c>
      <c r="G5882" s="4">
        <v>20.0</v>
      </c>
      <c r="H5882" s="5">
        <v>45074.0</v>
      </c>
      <c r="I5882" s="4">
        <f>IFERROR(__xludf.DUMMYFUNCTION("SPLIT(H5882,""/"")"),28.0)</f>
        <v>28</v>
      </c>
      <c r="J5882" s="4">
        <f>IFERROR(__xludf.DUMMYFUNCTION("""COMPUTED_VALUE"""),5.0)</f>
        <v>5</v>
      </c>
      <c r="K5882" s="4">
        <f>IFERROR(__xludf.DUMMYFUNCTION("""COMPUTED_VALUE"""),2023.0)</f>
        <v>2023</v>
      </c>
    </row>
    <row r="5883">
      <c r="A5883" s="1" t="s">
        <v>73</v>
      </c>
      <c r="B5883" s="4" t="s">
        <v>44</v>
      </c>
      <c r="C5883" s="4" t="s">
        <v>30</v>
      </c>
      <c r="D5883" s="4" t="s">
        <v>23</v>
      </c>
      <c r="E5883" s="4">
        <v>1.0</v>
      </c>
      <c r="F5883" s="4">
        <v>4.0</v>
      </c>
      <c r="G5883" s="4">
        <v>4.0</v>
      </c>
      <c r="H5883" s="5">
        <v>45074.0</v>
      </c>
      <c r="I5883" s="4">
        <f>IFERROR(__xludf.DUMMYFUNCTION("SPLIT(H5883,""/"")"),28.0)</f>
        <v>28</v>
      </c>
      <c r="J5883" s="4">
        <f>IFERROR(__xludf.DUMMYFUNCTION("""COMPUTED_VALUE"""),5.0)</f>
        <v>5</v>
      </c>
      <c r="K5883" s="4">
        <f>IFERROR(__xludf.DUMMYFUNCTION("""COMPUTED_VALUE"""),2023.0)</f>
        <v>2023</v>
      </c>
    </row>
    <row r="5884">
      <c r="A5884" s="1" t="s">
        <v>1245</v>
      </c>
      <c r="B5884" s="4" t="s">
        <v>44</v>
      </c>
      <c r="C5884" s="4" t="s">
        <v>30</v>
      </c>
      <c r="D5884" s="4" t="s">
        <v>30</v>
      </c>
      <c r="E5884" s="4">
        <v>2.0</v>
      </c>
      <c r="F5884" s="4">
        <v>4.0</v>
      </c>
      <c r="G5884" s="4">
        <v>8.0</v>
      </c>
      <c r="H5884" s="5">
        <v>45074.0</v>
      </c>
      <c r="I5884" s="4">
        <f>IFERROR(__xludf.DUMMYFUNCTION("SPLIT(H5884,""/"")"),28.0)</f>
        <v>28</v>
      </c>
      <c r="J5884" s="4">
        <f>IFERROR(__xludf.DUMMYFUNCTION("""COMPUTED_VALUE"""),5.0)</f>
        <v>5</v>
      </c>
      <c r="K5884" s="4">
        <f>IFERROR(__xludf.DUMMYFUNCTION("""COMPUTED_VALUE"""),2023.0)</f>
        <v>2023</v>
      </c>
    </row>
    <row r="5885">
      <c r="A5885" s="1" t="s">
        <v>6794</v>
      </c>
      <c r="B5885" s="4" t="s">
        <v>44</v>
      </c>
      <c r="C5885" s="4" t="s">
        <v>30</v>
      </c>
      <c r="D5885" s="4" t="s">
        <v>30</v>
      </c>
      <c r="E5885" s="4">
        <v>2.0</v>
      </c>
      <c r="F5885" s="4">
        <v>4.0</v>
      </c>
      <c r="G5885" s="4">
        <v>8.0</v>
      </c>
      <c r="H5885" s="5">
        <v>45074.0</v>
      </c>
      <c r="I5885" s="4">
        <f>IFERROR(__xludf.DUMMYFUNCTION("SPLIT(H5885,""/"")"),28.0)</f>
        <v>28</v>
      </c>
      <c r="J5885" s="4">
        <f>IFERROR(__xludf.DUMMYFUNCTION("""COMPUTED_VALUE"""),5.0)</f>
        <v>5</v>
      </c>
      <c r="K5885" s="4">
        <f>IFERROR(__xludf.DUMMYFUNCTION("""COMPUTED_VALUE"""),2023.0)</f>
        <v>2023</v>
      </c>
    </row>
    <row r="5886">
      <c r="A5886" s="1" t="s">
        <v>3822</v>
      </c>
      <c r="B5886" s="4" t="s">
        <v>44</v>
      </c>
      <c r="C5886" s="4" t="s">
        <v>30</v>
      </c>
      <c r="D5886" s="4" t="s">
        <v>30</v>
      </c>
      <c r="E5886" s="4">
        <v>4.0</v>
      </c>
      <c r="F5886" s="4">
        <v>4.0</v>
      </c>
      <c r="G5886" s="4">
        <v>16.0</v>
      </c>
      <c r="H5886" s="5">
        <v>45075.0</v>
      </c>
      <c r="I5886" s="4">
        <f>IFERROR(__xludf.DUMMYFUNCTION("SPLIT(H5886,""/"")"),29.0)</f>
        <v>29</v>
      </c>
      <c r="J5886" s="4">
        <f>IFERROR(__xludf.DUMMYFUNCTION("""COMPUTED_VALUE"""),5.0)</f>
        <v>5</v>
      </c>
      <c r="K5886" s="4">
        <f>IFERROR(__xludf.DUMMYFUNCTION("""COMPUTED_VALUE"""),2023.0)</f>
        <v>2023</v>
      </c>
    </row>
    <row r="5887">
      <c r="A5887" s="1" t="s">
        <v>7824</v>
      </c>
      <c r="B5887" s="4" t="s">
        <v>44</v>
      </c>
      <c r="C5887" s="4" t="s">
        <v>29</v>
      </c>
      <c r="D5887" s="4" t="s">
        <v>30</v>
      </c>
      <c r="E5887" s="4">
        <v>3.0</v>
      </c>
      <c r="F5887" s="4">
        <v>4.0</v>
      </c>
      <c r="G5887" s="4">
        <v>12.0</v>
      </c>
      <c r="H5887" s="5">
        <v>45075.0</v>
      </c>
      <c r="I5887" s="4">
        <f>IFERROR(__xludf.DUMMYFUNCTION("SPLIT(H5887,""/"")"),29.0)</f>
        <v>29</v>
      </c>
      <c r="J5887" s="4">
        <f>IFERROR(__xludf.DUMMYFUNCTION("""COMPUTED_VALUE"""),5.0)</f>
        <v>5</v>
      </c>
      <c r="K5887" s="4">
        <f>IFERROR(__xludf.DUMMYFUNCTION("""COMPUTED_VALUE"""),2023.0)</f>
        <v>2023</v>
      </c>
    </row>
    <row r="5888">
      <c r="A5888" s="1" t="s">
        <v>456</v>
      </c>
      <c r="B5888" s="4" t="s">
        <v>44</v>
      </c>
      <c r="C5888" s="4" t="s">
        <v>30</v>
      </c>
      <c r="D5888" s="4" t="s">
        <v>28</v>
      </c>
      <c r="E5888" s="4">
        <v>2.0</v>
      </c>
      <c r="F5888" s="4">
        <v>4.0</v>
      </c>
      <c r="G5888" s="4">
        <v>8.0</v>
      </c>
      <c r="H5888" s="5">
        <v>45075.0</v>
      </c>
      <c r="I5888" s="4">
        <f>IFERROR(__xludf.DUMMYFUNCTION("SPLIT(H5888,""/"")"),29.0)</f>
        <v>29</v>
      </c>
      <c r="J5888" s="4">
        <f>IFERROR(__xludf.DUMMYFUNCTION("""COMPUTED_VALUE"""),5.0)</f>
        <v>5</v>
      </c>
      <c r="K5888" s="4">
        <f>IFERROR(__xludf.DUMMYFUNCTION("""COMPUTED_VALUE"""),2023.0)</f>
        <v>2023</v>
      </c>
    </row>
    <row r="5889">
      <c r="A5889" s="1" t="s">
        <v>2234</v>
      </c>
      <c r="B5889" s="4" t="s">
        <v>44</v>
      </c>
      <c r="C5889" s="4" t="s">
        <v>29</v>
      </c>
      <c r="D5889" s="4" t="s">
        <v>23</v>
      </c>
      <c r="E5889" s="4">
        <v>2.0</v>
      </c>
      <c r="F5889" s="4">
        <v>4.0</v>
      </c>
      <c r="G5889" s="4">
        <v>8.0</v>
      </c>
      <c r="H5889" s="5">
        <v>45075.0</v>
      </c>
      <c r="I5889" s="4">
        <f>IFERROR(__xludf.DUMMYFUNCTION("SPLIT(H5889,""/"")"),29.0)</f>
        <v>29</v>
      </c>
      <c r="J5889" s="4">
        <f>IFERROR(__xludf.DUMMYFUNCTION("""COMPUTED_VALUE"""),5.0)</f>
        <v>5</v>
      </c>
      <c r="K5889" s="4">
        <f>IFERROR(__xludf.DUMMYFUNCTION("""COMPUTED_VALUE"""),2023.0)</f>
        <v>2023</v>
      </c>
    </row>
    <row r="5890">
      <c r="A5890" s="1" t="s">
        <v>303</v>
      </c>
      <c r="B5890" s="4" t="s">
        <v>44</v>
      </c>
      <c r="C5890" s="4" t="s">
        <v>30</v>
      </c>
      <c r="D5890" s="4" t="s">
        <v>23</v>
      </c>
      <c r="E5890" s="4">
        <v>1.0</v>
      </c>
      <c r="F5890" s="4">
        <v>4.0</v>
      </c>
      <c r="G5890" s="4">
        <v>4.0</v>
      </c>
      <c r="H5890" s="5">
        <v>45075.0</v>
      </c>
      <c r="I5890" s="4">
        <f>IFERROR(__xludf.DUMMYFUNCTION("SPLIT(H5890,""/"")"),29.0)</f>
        <v>29</v>
      </c>
      <c r="J5890" s="4">
        <f>IFERROR(__xludf.DUMMYFUNCTION("""COMPUTED_VALUE"""),5.0)</f>
        <v>5</v>
      </c>
      <c r="K5890" s="4">
        <f>IFERROR(__xludf.DUMMYFUNCTION("""COMPUTED_VALUE"""),2023.0)</f>
        <v>2023</v>
      </c>
    </row>
    <row r="5891">
      <c r="A5891" s="1" t="s">
        <v>6064</v>
      </c>
      <c r="B5891" s="4" t="s">
        <v>44</v>
      </c>
      <c r="C5891" s="4" t="s">
        <v>29</v>
      </c>
      <c r="D5891" s="4" t="s">
        <v>28</v>
      </c>
      <c r="E5891" s="4">
        <v>2.0</v>
      </c>
      <c r="F5891" s="4">
        <v>4.0</v>
      </c>
      <c r="G5891" s="4">
        <v>8.0</v>
      </c>
      <c r="H5891" s="5">
        <v>45076.0</v>
      </c>
      <c r="I5891" s="4">
        <f>IFERROR(__xludf.DUMMYFUNCTION("SPLIT(H5891,""/"")"),30.0)</f>
        <v>30</v>
      </c>
      <c r="J5891" s="4">
        <f>IFERROR(__xludf.DUMMYFUNCTION("""COMPUTED_VALUE"""),5.0)</f>
        <v>5</v>
      </c>
      <c r="K5891" s="4">
        <f>IFERROR(__xludf.DUMMYFUNCTION("""COMPUTED_VALUE"""),2023.0)</f>
        <v>2023</v>
      </c>
    </row>
    <row r="5892">
      <c r="A5892" s="1" t="s">
        <v>1608</v>
      </c>
      <c r="B5892" s="4" t="s">
        <v>44</v>
      </c>
      <c r="C5892" s="4" t="s">
        <v>29</v>
      </c>
      <c r="D5892" s="4" t="s">
        <v>30</v>
      </c>
      <c r="E5892" s="4">
        <v>1.0</v>
      </c>
      <c r="F5892" s="4">
        <v>4.0</v>
      </c>
      <c r="G5892" s="4">
        <v>4.0</v>
      </c>
      <c r="H5892" s="5">
        <v>45077.0</v>
      </c>
      <c r="I5892" s="4">
        <f>IFERROR(__xludf.DUMMYFUNCTION("SPLIT(H5892,""/"")"),31.0)</f>
        <v>31</v>
      </c>
      <c r="J5892" s="4">
        <f>IFERROR(__xludf.DUMMYFUNCTION("""COMPUTED_VALUE"""),5.0)</f>
        <v>5</v>
      </c>
      <c r="K5892" s="4">
        <f>IFERROR(__xludf.DUMMYFUNCTION("""COMPUTED_VALUE"""),2023.0)</f>
        <v>2023</v>
      </c>
    </row>
    <row r="5893">
      <c r="A5893" s="1" t="s">
        <v>2947</v>
      </c>
      <c r="B5893" s="4" t="s">
        <v>44</v>
      </c>
      <c r="C5893" s="4" t="s">
        <v>30</v>
      </c>
      <c r="D5893" s="4" t="s">
        <v>30</v>
      </c>
      <c r="E5893" s="4">
        <v>2.0</v>
      </c>
      <c r="F5893" s="4">
        <v>4.0</v>
      </c>
      <c r="G5893" s="4">
        <v>8.0</v>
      </c>
      <c r="H5893" s="5">
        <v>45077.0</v>
      </c>
      <c r="I5893" s="4">
        <f>IFERROR(__xludf.DUMMYFUNCTION("SPLIT(H5893,""/"")"),31.0)</f>
        <v>31</v>
      </c>
      <c r="J5893" s="4">
        <f>IFERROR(__xludf.DUMMYFUNCTION("""COMPUTED_VALUE"""),5.0)</f>
        <v>5</v>
      </c>
      <c r="K5893" s="4">
        <f>IFERROR(__xludf.DUMMYFUNCTION("""COMPUTED_VALUE"""),2023.0)</f>
        <v>2023</v>
      </c>
    </row>
    <row r="5894">
      <c r="A5894" s="1" t="s">
        <v>8994</v>
      </c>
      <c r="B5894" s="4" t="s">
        <v>44</v>
      </c>
      <c r="C5894" s="4" t="s">
        <v>30</v>
      </c>
      <c r="D5894" s="4" t="s">
        <v>30</v>
      </c>
      <c r="E5894" s="4">
        <v>3.0</v>
      </c>
      <c r="F5894" s="4">
        <v>4.0</v>
      </c>
      <c r="G5894" s="4">
        <v>12.0</v>
      </c>
      <c r="H5894" s="5">
        <v>45078.0</v>
      </c>
      <c r="I5894" s="4">
        <f>IFERROR(__xludf.DUMMYFUNCTION("SPLIT(H5894,""/"")"),1.0)</f>
        <v>1</v>
      </c>
      <c r="J5894" s="4">
        <f>IFERROR(__xludf.DUMMYFUNCTION("""COMPUTED_VALUE"""),6.0)</f>
        <v>6</v>
      </c>
      <c r="K5894" s="4">
        <f>IFERROR(__xludf.DUMMYFUNCTION("""COMPUTED_VALUE"""),2023.0)</f>
        <v>2023</v>
      </c>
    </row>
    <row r="5895">
      <c r="A5895" s="1" t="s">
        <v>6585</v>
      </c>
      <c r="B5895" s="4" t="s">
        <v>44</v>
      </c>
      <c r="C5895" s="4" t="s">
        <v>29</v>
      </c>
      <c r="D5895" s="4" t="s">
        <v>30</v>
      </c>
      <c r="E5895" s="4">
        <v>3.0</v>
      </c>
      <c r="F5895" s="4">
        <v>4.0</v>
      </c>
      <c r="G5895" s="4">
        <v>12.0</v>
      </c>
      <c r="H5895" s="5">
        <v>45078.0</v>
      </c>
      <c r="I5895" s="4">
        <f>IFERROR(__xludf.DUMMYFUNCTION("SPLIT(H5895,""/"")"),1.0)</f>
        <v>1</v>
      </c>
      <c r="J5895" s="4">
        <f>IFERROR(__xludf.DUMMYFUNCTION("""COMPUTED_VALUE"""),6.0)</f>
        <v>6</v>
      </c>
      <c r="K5895" s="4">
        <f>IFERROR(__xludf.DUMMYFUNCTION("""COMPUTED_VALUE"""),2023.0)</f>
        <v>2023</v>
      </c>
    </row>
    <row r="5896">
      <c r="A5896" s="1" t="s">
        <v>8794</v>
      </c>
      <c r="B5896" s="4" t="s">
        <v>44</v>
      </c>
      <c r="C5896" s="4" t="s">
        <v>29</v>
      </c>
      <c r="D5896" s="4" t="s">
        <v>28</v>
      </c>
      <c r="E5896" s="4">
        <v>1.0</v>
      </c>
      <c r="F5896" s="4">
        <v>4.0</v>
      </c>
      <c r="G5896" s="4">
        <v>4.0</v>
      </c>
      <c r="H5896" s="5">
        <v>45078.0</v>
      </c>
      <c r="I5896" s="4">
        <f>IFERROR(__xludf.DUMMYFUNCTION("SPLIT(H5896,""/"")"),1.0)</f>
        <v>1</v>
      </c>
      <c r="J5896" s="4">
        <f>IFERROR(__xludf.DUMMYFUNCTION("""COMPUTED_VALUE"""),6.0)</f>
        <v>6</v>
      </c>
      <c r="K5896" s="4">
        <f>IFERROR(__xludf.DUMMYFUNCTION("""COMPUTED_VALUE"""),2023.0)</f>
        <v>2023</v>
      </c>
    </row>
    <row r="5897">
      <c r="A5897" s="1" t="s">
        <v>5306</v>
      </c>
      <c r="B5897" s="4" t="s">
        <v>44</v>
      </c>
      <c r="C5897" s="4" t="s">
        <v>24</v>
      </c>
      <c r="D5897" s="4" t="s">
        <v>30</v>
      </c>
      <c r="E5897" s="4">
        <v>5.0</v>
      </c>
      <c r="F5897" s="4">
        <v>4.0</v>
      </c>
      <c r="G5897" s="4">
        <v>20.0</v>
      </c>
      <c r="H5897" s="5">
        <v>45078.0</v>
      </c>
      <c r="I5897" s="4">
        <f>IFERROR(__xludf.DUMMYFUNCTION("SPLIT(H5897,""/"")"),1.0)</f>
        <v>1</v>
      </c>
      <c r="J5897" s="4">
        <f>IFERROR(__xludf.DUMMYFUNCTION("""COMPUTED_VALUE"""),6.0)</f>
        <v>6</v>
      </c>
      <c r="K5897" s="4">
        <f>IFERROR(__xludf.DUMMYFUNCTION("""COMPUTED_VALUE"""),2023.0)</f>
        <v>2023</v>
      </c>
    </row>
    <row r="5898">
      <c r="A5898" s="1" t="s">
        <v>7437</v>
      </c>
      <c r="B5898" s="4" t="s">
        <v>44</v>
      </c>
      <c r="C5898" s="4" t="s">
        <v>29</v>
      </c>
      <c r="D5898" s="4" t="s">
        <v>39</v>
      </c>
      <c r="E5898" s="4">
        <v>2.0</v>
      </c>
      <c r="F5898" s="4">
        <v>4.0</v>
      </c>
      <c r="G5898" s="4">
        <v>8.0</v>
      </c>
      <c r="H5898" s="5">
        <v>45078.0</v>
      </c>
      <c r="I5898" s="4">
        <f>IFERROR(__xludf.DUMMYFUNCTION("SPLIT(H5898,""/"")"),1.0)</f>
        <v>1</v>
      </c>
      <c r="J5898" s="4">
        <f>IFERROR(__xludf.DUMMYFUNCTION("""COMPUTED_VALUE"""),6.0)</f>
        <v>6</v>
      </c>
      <c r="K5898" s="4">
        <f>IFERROR(__xludf.DUMMYFUNCTION("""COMPUTED_VALUE"""),2023.0)</f>
        <v>2023</v>
      </c>
    </row>
    <row r="5899">
      <c r="A5899" s="1" t="s">
        <v>2510</v>
      </c>
      <c r="B5899" s="4" t="s">
        <v>44</v>
      </c>
      <c r="C5899" s="4" t="s">
        <v>29</v>
      </c>
      <c r="D5899" s="4" t="s">
        <v>30</v>
      </c>
      <c r="E5899" s="4">
        <v>3.0</v>
      </c>
      <c r="F5899" s="4">
        <v>4.0</v>
      </c>
      <c r="G5899" s="4">
        <v>12.0</v>
      </c>
      <c r="H5899" s="5">
        <v>45078.0</v>
      </c>
      <c r="I5899" s="4">
        <f>IFERROR(__xludf.DUMMYFUNCTION("SPLIT(H5899,""/"")"),1.0)</f>
        <v>1</v>
      </c>
      <c r="J5899" s="4">
        <f>IFERROR(__xludf.DUMMYFUNCTION("""COMPUTED_VALUE"""),6.0)</f>
        <v>6</v>
      </c>
      <c r="K5899" s="4">
        <f>IFERROR(__xludf.DUMMYFUNCTION("""COMPUTED_VALUE"""),2023.0)</f>
        <v>2023</v>
      </c>
    </row>
    <row r="5900">
      <c r="A5900" s="1" t="s">
        <v>9710</v>
      </c>
      <c r="B5900" s="4" t="s">
        <v>44</v>
      </c>
      <c r="C5900" s="4" t="s">
        <v>24</v>
      </c>
      <c r="D5900" s="4" t="s">
        <v>39</v>
      </c>
      <c r="E5900" s="4">
        <v>3.0</v>
      </c>
      <c r="F5900" s="4">
        <v>4.0</v>
      </c>
      <c r="G5900" s="4">
        <v>12.0</v>
      </c>
      <c r="H5900" s="5">
        <v>45079.0</v>
      </c>
      <c r="I5900" s="4">
        <f>IFERROR(__xludf.DUMMYFUNCTION("SPLIT(H5900,""/"")"),2.0)</f>
        <v>2</v>
      </c>
      <c r="J5900" s="4">
        <f>IFERROR(__xludf.DUMMYFUNCTION("""COMPUTED_VALUE"""),6.0)</f>
        <v>6</v>
      </c>
      <c r="K5900" s="4">
        <f>IFERROR(__xludf.DUMMYFUNCTION("""COMPUTED_VALUE"""),2023.0)</f>
        <v>2023</v>
      </c>
    </row>
    <row r="5901">
      <c r="A5901" s="1" t="s">
        <v>2731</v>
      </c>
      <c r="B5901" s="4" t="s">
        <v>44</v>
      </c>
      <c r="C5901" s="4" t="s">
        <v>29</v>
      </c>
      <c r="D5901" s="4" t="s">
        <v>28</v>
      </c>
      <c r="E5901" s="4">
        <v>4.0</v>
      </c>
      <c r="F5901" s="4">
        <v>4.0</v>
      </c>
      <c r="G5901" s="4">
        <v>16.0</v>
      </c>
      <c r="H5901" s="5">
        <v>45080.0</v>
      </c>
      <c r="I5901" s="4">
        <f>IFERROR(__xludf.DUMMYFUNCTION("SPLIT(H5901,""/"")"),3.0)</f>
        <v>3</v>
      </c>
      <c r="J5901" s="4">
        <f>IFERROR(__xludf.DUMMYFUNCTION("""COMPUTED_VALUE"""),6.0)</f>
        <v>6</v>
      </c>
      <c r="K5901" s="4">
        <f>IFERROR(__xludf.DUMMYFUNCTION("""COMPUTED_VALUE"""),2023.0)</f>
        <v>2023</v>
      </c>
    </row>
    <row r="5902">
      <c r="A5902" s="1" t="s">
        <v>62</v>
      </c>
      <c r="B5902" s="4" t="s">
        <v>44</v>
      </c>
      <c r="C5902" s="4" t="s">
        <v>29</v>
      </c>
      <c r="D5902" s="4" t="s">
        <v>28</v>
      </c>
      <c r="E5902" s="4">
        <v>5.0</v>
      </c>
      <c r="F5902" s="4">
        <v>4.0</v>
      </c>
      <c r="G5902" s="4">
        <v>20.0</v>
      </c>
      <c r="H5902" s="5">
        <v>45080.0</v>
      </c>
      <c r="I5902" s="4">
        <f>IFERROR(__xludf.DUMMYFUNCTION("SPLIT(H5902,""/"")"),3.0)</f>
        <v>3</v>
      </c>
      <c r="J5902" s="4">
        <f>IFERROR(__xludf.DUMMYFUNCTION("""COMPUTED_VALUE"""),6.0)</f>
        <v>6</v>
      </c>
      <c r="K5902" s="4">
        <f>IFERROR(__xludf.DUMMYFUNCTION("""COMPUTED_VALUE"""),2023.0)</f>
        <v>2023</v>
      </c>
    </row>
    <row r="5903">
      <c r="A5903" s="1" t="s">
        <v>5405</v>
      </c>
      <c r="B5903" s="4" t="s">
        <v>44</v>
      </c>
      <c r="C5903" s="4" t="s">
        <v>30</v>
      </c>
      <c r="D5903" s="4" t="s">
        <v>39</v>
      </c>
      <c r="E5903" s="4">
        <v>1.0</v>
      </c>
      <c r="F5903" s="4">
        <v>4.0</v>
      </c>
      <c r="G5903" s="4">
        <v>4.0</v>
      </c>
      <c r="H5903" s="5">
        <v>45081.0</v>
      </c>
      <c r="I5903" s="4">
        <f>IFERROR(__xludf.DUMMYFUNCTION("SPLIT(H5903,""/"")"),4.0)</f>
        <v>4</v>
      </c>
      <c r="J5903" s="4">
        <f>IFERROR(__xludf.DUMMYFUNCTION("""COMPUTED_VALUE"""),6.0)</f>
        <v>6</v>
      </c>
      <c r="K5903" s="4">
        <f>IFERROR(__xludf.DUMMYFUNCTION("""COMPUTED_VALUE"""),2023.0)</f>
        <v>2023</v>
      </c>
    </row>
    <row r="5904">
      <c r="A5904" s="1" t="s">
        <v>4806</v>
      </c>
      <c r="B5904" s="4" t="s">
        <v>44</v>
      </c>
      <c r="C5904" s="4" t="s">
        <v>30</v>
      </c>
      <c r="D5904" s="4" t="s">
        <v>28</v>
      </c>
      <c r="E5904" s="4">
        <v>1.0</v>
      </c>
      <c r="F5904" s="4">
        <v>4.0</v>
      </c>
      <c r="G5904" s="4">
        <v>4.0</v>
      </c>
      <c r="H5904" s="5">
        <v>45081.0</v>
      </c>
      <c r="I5904" s="4">
        <f>IFERROR(__xludf.DUMMYFUNCTION("SPLIT(H5904,""/"")"),4.0)</f>
        <v>4</v>
      </c>
      <c r="J5904" s="4">
        <f>IFERROR(__xludf.DUMMYFUNCTION("""COMPUTED_VALUE"""),6.0)</f>
        <v>6</v>
      </c>
      <c r="K5904" s="4">
        <f>IFERROR(__xludf.DUMMYFUNCTION("""COMPUTED_VALUE"""),2023.0)</f>
        <v>2023</v>
      </c>
    </row>
    <row r="5905">
      <c r="A5905" s="1" t="s">
        <v>1098</v>
      </c>
      <c r="B5905" s="4" t="s">
        <v>44</v>
      </c>
      <c r="C5905" s="4" t="s">
        <v>24</v>
      </c>
      <c r="D5905" s="4" t="s">
        <v>30</v>
      </c>
      <c r="E5905" s="4">
        <v>2.0</v>
      </c>
      <c r="F5905" s="4">
        <v>4.0</v>
      </c>
      <c r="G5905" s="4">
        <v>8.0</v>
      </c>
      <c r="H5905" s="5">
        <v>45081.0</v>
      </c>
      <c r="I5905" s="4">
        <f>IFERROR(__xludf.DUMMYFUNCTION("SPLIT(H5905,""/"")"),4.0)</f>
        <v>4</v>
      </c>
      <c r="J5905" s="4">
        <f>IFERROR(__xludf.DUMMYFUNCTION("""COMPUTED_VALUE"""),6.0)</f>
        <v>6</v>
      </c>
      <c r="K5905" s="4">
        <f>IFERROR(__xludf.DUMMYFUNCTION("""COMPUTED_VALUE"""),2023.0)</f>
        <v>2023</v>
      </c>
    </row>
    <row r="5906">
      <c r="A5906" s="1" t="s">
        <v>7392</v>
      </c>
      <c r="B5906" s="4" t="s">
        <v>44</v>
      </c>
      <c r="C5906" s="4" t="s">
        <v>30</v>
      </c>
      <c r="D5906" s="4" t="s">
        <v>23</v>
      </c>
      <c r="E5906" s="4">
        <v>5.0</v>
      </c>
      <c r="F5906" s="4">
        <v>4.0</v>
      </c>
      <c r="G5906" s="4">
        <v>20.0</v>
      </c>
      <c r="H5906" s="5">
        <v>45082.0</v>
      </c>
      <c r="I5906" s="4">
        <f>IFERROR(__xludf.DUMMYFUNCTION("SPLIT(H5906,""/"")"),5.0)</f>
        <v>5</v>
      </c>
      <c r="J5906" s="4">
        <f>IFERROR(__xludf.DUMMYFUNCTION("""COMPUTED_VALUE"""),6.0)</f>
        <v>6</v>
      </c>
      <c r="K5906" s="4">
        <f>IFERROR(__xludf.DUMMYFUNCTION("""COMPUTED_VALUE"""),2023.0)</f>
        <v>2023</v>
      </c>
    </row>
    <row r="5907">
      <c r="A5907" s="1" t="s">
        <v>2929</v>
      </c>
      <c r="B5907" s="4" t="s">
        <v>44</v>
      </c>
      <c r="C5907" s="4" t="s">
        <v>24</v>
      </c>
      <c r="D5907" s="4" t="s">
        <v>39</v>
      </c>
      <c r="E5907" s="4">
        <v>2.0</v>
      </c>
      <c r="F5907" s="4">
        <v>4.0</v>
      </c>
      <c r="G5907" s="4">
        <v>8.0</v>
      </c>
      <c r="H5907" s="5">
        <v>45082.0</v>
      </c>
      <c r="I5907" s="4">
        <f>IFERROR(__xludf.DUMMYFUNCTION("SPLIT(H5907,""/"")"),5.0)</f>
        <v>5</v>
      </c>
      <c r="J5907" s="4">
        <f>IFERROR(__xludf.DUMMYFUNCTION("""COMPUTED_VALUE"""),6.0)</f>
        <v>6</v>
      </c>
      <c r="K5907" s="4">
        <f>IFERROR(__xludf.DUMMYFUNCTION("""COMPUTED_VALUE"""),2023.0)</f>
        <v>2023</v>
      </c>
    </row>
    <row r="5908">
      <c r="A5908" s="1" t="s">
        <v>5466</v>
      </c>
      <c r="B5908" s="4" t="s">
        <v>44</v>
      </c>
      <c r="C5908" s="4" t="s">
        <v>29</v>
      </c>
      <c r="D5908" s="4" t="s">
        <v>39</v>
      </c>
      <c r="E5908" s="4">
        <v>1.0</v>
      </c>
      <c r="F5908" s="4">
        <v>4.0</v>
      </c>
      <c r="G5908" s="4">
        <v>4.0</v>
      </c>
      <c r="H5908" s="5">
        <v>45083.0</v>
      </c>
      <c r="I5908" s="4">
        <f>IFERROR(__xludf.DUMMYFUNCTION("SPLIT(H5908,""/"")"),6.0)</f>
        <v>6</v>
      </c>
      <c r="J5908" s="4">
        <f>IFERROR(__xludf.DUMMYFUNCTION("""COMPUTED_VALUE"""),6.0)</f>
        <v>6</v>
      </c>
      <c r="K5908" s="4">
        <f>IFERROR(__xludf.DUMMYFUNCTION("""COMPUTED_VALUE"""),2023.0)</f>
        <v>2023</v>
      </c>
    </row>
    <row r="5909">
      <c r="A5909" s="1" t="s">
        <v>1419</v>
      </c>
      <c r="B5909" s="4" t="s">
        <v>44</v>
      </c>
      <c r="C5909" s="4" t="s">
        <v>29</v>
      </c>
      <c r="D5909" s="4" t="s">
        <v>23</v>
      </c>
      <c r="E5909" s="4">
        <v>5.0</v>
      </c>
      <c r="F5909" s="4">
        <v>4.0</v>
      </c>
      <c r="G5909" s="4">
        <v>20.0</v>
      </c>
      <c r="H5909" s="5">
        <v>45083.0</v>
      </c>
      <c r="I5909" s="4">
        <f>IFERROR(__xludf.DUMMYFUNCTION("SPLIT(H5909,""/"")"),6.0)</f>
        <v>6</v>
      </c>
      <c r="J5909" s="4">
        <f>IFERROR(__xludf.DUMMYFUNCTION("""COMPUTED_VALUE"""),6.0)</f>
        <v>6</v>
      </c>
      <c r="K5909" s="4">
        <f>IFERROR(__xludf.DUMMYFUNCTION("""COMPUTED_VALUE"""),2023.0)</f>
        <v>2023</v>
      </c>
    </row>
    <row r="5910">
      <c r="A5910" s="1" t="s">
        <v>8335</v>
      </c>
      <c r="B5910" s="4" t="s">
        <v>44</v>
      </c>
      <c r="C5910" s="4" t="s">
        <v>24</v>
      </c>
      <c r="D5910" s="4" t="s">
        <v>39</v>
      </c>
      <c r="E5910" s="4">
        <v>5.0</v>
      </c>
      <c r="F5910" s="4">
        <v>4.0</v>
      </c>
      <c r="G5910" s="4">
        <v>20.0</v>
      </c>
      <c r="H5910" s="5">
        <v>45083.0</v>
      </c>
      <c r="I5910" s="4">
        <f>IFERROR(__xludf.DUMMYFUNCTION("SPLIT(H5910,""/"")"),6.0)</f>
        <v>6</v>
      </c>
      <c r="J5910" s="4">
        <f>IFERROR(__xludf.DUMMYFUNCTION("""COMPUTED_VALUE"""),6.0)</f>
        <v>6</v>
      </c>
      <c r="K5910" s="4">
        <f>IFERROR(__xludf.DUMMYFUNCTION("""COMPUTED_VALUE"""),2023.0)</f>
        <v>2023</v>
      </c>
    </row>
    <row r="5911">
      <c r="A5911" s="1" t="s">
        <v>8403</v>
      </c>
      <c r="B5911" s="4" t="s">
        <v>44</v>
      </c>
      <c r="C5911" s="4" t="s">
        <v>29</v>
      </c>
      <c r="D5911" s="4" t="s">
        <v>30</v>
      </c>
      <c r="E5911" s="4">
        <v>5.0</v>
      </c>
      <c r="F5911" s="4">
        <v>4.0</v>
      </c>
      <c r="G5911" s="4">
        <v>20.0</v>
      </c>
      <c r="H5911" s="5">
        <v>45083.0</v>
      </c>
      <c r="I5911" s="4">
        <f>IFERROR(__xludf.DUMMYFUNCTION("SPLIT(H5911,""/"")"),6.0)</f>
        <v>6</v>
      </c>
      <c r="J5911" s="4">
        <f>IFERROR(__xludf.DUMMYFUNCTION("""COMPUTED_VALUE"""),6.0)</f>
        <v>6</v>
      </c>
      <c r="K5911" s="4">
        <f>IFERROR(__xludf.DUMMYFUNCTION("""COMPUTED_VALUE"""),2023.0)</f>
        <v>2023</v>
      </c>
    </row>
    <row r="5912">
      <c r="A5912" s="1" t="s">
        <v>9927</v>
      </c>
      <c r="B5912" s="4" t="s">
        <v>44</v>
      </c>
      <c r="C5912" s="4" t="s">
        <v>30</v>
      </c>
      <c r="D5912" s="4" t="s">
        <v>39</v>
      </c>
      <c r="E5912" s="4">
        <v>4.0</v>
      </c>
      <c r="F5912" s="4">
        <v>4.0</v>
      </c>
      <c r="G5912" s="4">
        <v>16.0</v>
      </c>
      <c r="H5912" s="5">
        <v>45083.0</v>
      </c>
      <c r="I5912" s="4">
        <f>IFERROR(__xludf.DUMMYFUNCTION("SPLIT(H5912,""/"")"),6.0)</f>
        <v>6</v>
      </c>
      <c r="J5912" s="4">
        <f>IFERROR(__xludf.DUMMYFUNCTION("""COMPUTED_VALUE"""),6.0)</f>
        <v>6</v>
      </c>
      <c r="K5912" s="4">
        <f>IFERROR(__xludf.DUMMYFUNCTION("""COMPUTED_VALUE"""),2023.0)</f>
        <v>2023</v>
      </c>
    </row>
    <row r="5913">
      <c r="A5913" s="1" t="s">
        <v>1530</v>
      </c>
      <c r="B5913" s="4" t="s">
        <v>44</v>
      </c>
      <c r="C5913" s="4" t="s">
        <v>30</v>
      </c>
      <c r="D5913" s="4" t="s">
        <v>39</v>
      </c>
      <c r="E5913" s="4">
        <v>2.0</v>
      </c>
      <c r="F5913" s="4">
        <v>4.0</v>
      </c>
      <c r="G5913" s="4">
        <v>8.0</v>
      </c>
      <c r="H5913" s="5">
        <v>45084.0</v>
      </c>
      <c r="I5913" s="4">
        <f>IFERROR(__xludf.DUMMYFUNCTION("SPLIT(H5913,""/"")"),7.0)</f>
        <v>7</v>
      </c>
      <c r="J5913" s="4">
        <f>IFERROR(__xludf.DUMMYFUNCTION("""COMPUTED_VALUE"""),6.0)</f>
        <v>6</v>
      </c>
      <c r="K5913" s="4">
        <f>IFERROR(__xludf.DUMMYFUNCTION("""COMPUTED_VALUE"""),2023.0)</f>
        <v>2023</v>
      </c>
    </row>
    <row r="5914">
      <c r="A5914" s="1" t="s">
        <v>1939</v>
      </c>
      <c r="B5914" s="4" t="s">
        <v>44</v>
      </c>
      <c r="C5914" s="4" t="s">
        <v>30</v>
      </c>
      <c r="D5914" s="4" t="s">
        <v>28</v>
      </c>
      <c r="E5914" s="4">
        <v>3.0</v>
      </c>
      <c r="F5914" s="4">
        <v>4.0</v>
      </c>
      <c r="G5914" s="4">
        <v>12.0</v>
      </c>
      <c r="H5914" s="5">
        <v>45084.0</v>
      </c>
      <c r="I5914" s="4">
        <f>IFERROR(__xludf.DUMMYFUNCTION("SPLIT(H5914,""/"")"),7.0)</f>
        <v>7</v>
      </c>
      <c r="J5914" s="4">
        <f>IFERROR(__xludf.DUMMYFUNCTION("""COMPUTED_VALUE"""),6.0)</f>
        <v>6</v>
      </c>
      <c r="K5914" s="4">
        <f>IFERROR(__xludf.DUMMYFUNCTION("""COMPUTED_VALUE"""),2023.0)</f>
        <v>2023</v>
      </c>
    </row>
    <row r="5915">
      <c r="A5915" s="1" t="s">
        <v>8359</v>
      </c>
      <c r="B5915" s="4" t="s">
        <v>44</v>
      </c>
      <c r="C5915" s="4" t="s">
        <v>30</v>
      </c>
      <c r="D5915" s="4" t="s">
        <v>30</v>
      </c>
      <c r="E5915" s="4">
        <v>3.0</v>
      </c>
      <c r="F5915" s="4">
        <v>4.0</v>
      </c>
      <c r="G5915" s="4">
        <v>12.0</v>
      </c>
      <c r="H5915" s="5">
        <v>45085.0</v>
      </c>
      <c r="I5915" s="4">
        <f>IFERROR(__xludf.DUMMYFUNCTION("SPLIT(H5915,""/"")"),8.0)</f>
        <v>8</v>
      </c>
      <c r="J5915" s="4">
        <f>IFERROR(__xludf.DUMMYFUNCTION("""COMPUTED_VALUE"""),6.0)</f>
        <v>6</v>
      </c>
      <c r="K5915" s="4">
        <f>IFERROR(__xludf.DUMMYFUNCTION("""COMPUTED_VALUE"""),2023.0)</f>
        <v>2023</v>
      </c>
    </row>
    <row r="5916">
      <c r="A5916" s="1" t="s">
        <v>7242</v>
      </c>
      <c r="B5916" s="4" t="s">
        <v>44</v>
      </c>
      <c r="C5916" s="4" t="s">
        <v>30</v>
      </c>
      <c r="D5916" s="4" t="s">
        <v>30</v>
      </c>
      <c r="E5916" s="4">
        <v>2.0</v>
      </c>
      <c r="F5916" s="4">
        <v>4.0</v>
      </c>
      <c r="G5916" s="4">
        <v>8.0</v>
      </c>
      <c r="H5916" s="5">
        <v>45085.0</v>
      </c>
      <c r="I5916" s="4">
        <f>IFERROR(__xludf.DUMMYFUNCTION("SPLIT(H5916,""/"")"),8.0)</f>
        <v>8</v>
      </c>
      <c r="J5916" s="4">
        <f>IFERROR(__xludf.DUMMYFUNCTION("""COMPUTED_VALUE"""),6.0)</f>
        <v>6</v>
      </c>
      <c r="K5916" s="4">
        <f>IFERROR(__xludf.DUMMYFUNCTION("""COMPUTED_VALUE"""),2023.0)</f>
        <v>2023</v>
      </c>
    </row>
    <row r="5917">
      <c r="A5917" s="1" t="s">
        <v>310</v>
      </c>
      <c r="B5917" s="4" t="s">
        <v>44</v>
      </c>
      <c r="C5917" s="4" t="s">
        <v>30</v>
      </c>
      <c r="D5917" s="4" t="s">
        <v>28</v>
      </c>
      <c r="E5917" s="4">
        <v>3.0</v>
      </c>
      <c r="F5917" s="4">
        <v>4.0</v>
      </c>
      <c r="G5917" s="4">
        <v>12.0</v>
      </c>
      <c r="H5917" s="5">
        <v>45085.0</v>
      </c>
      <c r="I5917" s="4">
        <f>IFERROR(__xludf.DUMMYFUNCTION("SPLIT(H5917,""/"")"),8.0)</f>
        <v>8</v>
      </c>
      <c r="J5917" s="4">
        <f>IFERROR(__xludf.DUMMYFUNCTION("""COMPUTED_VALUE"""),6.0)</f>
        <v>6</v>
      </c>
      <c r="K5917" s="4">
        <f>IFERROR(__xludf.DUMMYFUNCTION("""COMPUTED_VALUE"""),2023.0)</f>
        <v>2023</v>
      </c>
    </row>
    <row r="5918">
      <c r="A5918" s="1" t="s">
        <v>6444</v>
      </c>
      <c r="B5918" s="4" t="s">
        <v>44</v>
      </c>
      <c r="C5918" s="4" t="s">
        <v>24</v>
      </c>
      <c r="D5918" s="4" t="s">
        <v>28</v>
      </c>
      <c r="E5918" s="4">
        <v>3.0</v>
      </c>
      <c r="F5918" s="4">
        <v>4.0</v>
      </c>
      <c r="G5918" s="4">
        <v>12.0</v>
      </c>
      <c r="H5918" s="5">
        <v>45086.0</v>
      </c>
      <c r="I5918" s="4">
        <f>IFERROR(__xludf.DUMMYFUNCTION("SPLIT(H5918,""/"")"),9.0)</f>
        <v>9</v>
      </c>
      <c r="J5918" s="4">
        <f>IFERROR(__xludf.DUMMYFUNCTION("""COMPUTED_VALUE"""),6.0)</f>
        <v>6</v>
      </c>
      <c r="K5918" s="4">
        <f>IFERROR(__xludf.DUMMYFUNCTION("""COMPUTED_VALUE"""),2023.0)</f>
        <v>2023</v>
      </c>
    </row>
    <row r="5919">
      <c r="A5919" s="1" t="s">
        <v>1146</v>
      </c>
      <c r="B5919" s="4" t="s">
        <v>44</v>
      </c>
      <c r="C5919" s="4" t="s">
        <v>30</v>
      </c>
      <c r="D5919" s="4" t="s">
        <v>28</v>
      </c>
      <c r="E5919" s="4">
        <v>5.0</v>
      </c>
      <c r="F5919" s="4">
        <v>4.0</v>
      </c>
      <c r="G5919" s="4">
        <v>20.0</v>
      </c>
      <c r="H5919" s="5">
        <v>45086.0</v>
      </c>
      <c r="I5919" s="4">
        <f>IFERROR(__xludf.DUMMYFUNCTION("SPLIT(H5919,""/"")"),9.0)</f>
        <v>9</v>
      </c>
      <c r="J5919" s="4">
        <f>IFERROR(__xludf.DUMMYFUNCTION("""COMPUTED_VALUE"""),6.0)</f>
        <v>6</v>
      </c>
      <c r="K5919" s="4">
        <f>IFERROR(__xludf.DUMMYFUNCTION("""COMPUTED_VALUE"""),2023.0)</f>
        <v>2023</v>
      </c>
    </row>
    <row r="5920">
      <c r="A5920" s="1" t="s">
        <v>4182</v>
      </c>
      <c r="B5920" s="4" t="s">
        <v>44</v>
      </c>
      <c r="C5920" s="4" t="s">
        <v>24</v>
      </c>
      <c r="D5920" s="4" t="s">
        <v>30</v>
      </c>
      <c r="E5920" s="4">
        <v>3.0</v>
      </c>
      <c r="F5920" s="4">
        <v>4.0</v>
      </c>
      <c r="G5920" s="4">
        <v>12.0</v>
      </c>
      <c r="H5920" s="5">
        <v>45087.0</v>
      </c>
      <c r="I5920" s="4">
        <f>IFERROR(__xludf.DUMMYFUNCTION("SPLIT(H5920,""/"")"),10.0)</f>
        <v>10</v>
      </c>
      <c r="J5920" s="4">
        <f>IFERROR(__xludf.DUMMYFUNCTION("""COMPUTED_VALUE"""),6.0)</f>
        <v>6</v>
      </c>
      <c r="K5920" s="4">
        <f>IFERROR(__xludf.DUMMYFUNCTION("""COMPUTED_VALUE"""),2023.0)</f>
        <v>2023</v>
      </c>
    </row>
    <row r="5921">
      <c r="A5921" s="1" t="s">
        <v>3057</v>
      </c>
      <c r="B5921" s="4" t="s">
        <v>44</v>
      </c>
      <c r="C5921" s="4" t="s">
        <v>30</v>
      </c>
      <c r="D5921" s="4" t="s">
        <v>28</v>
      </c>
      <c r="E5921" s="4">
        <v>2.0</v>
      </c>
      <c r="F5921" s="4">
        <v>4.0</v>
      </c>
      <c r="G5921" s="4">
        <v>8.0</v>
      </c>
      <c r="H5921" s="5">
        <v>45087.0</v>
      </c>
      <c r="I5921" s="4">
        <f>IFERROR(__xludf.DUMMYFUNCTION("SPLIT(H5921,""/"")"),10.0)</f>
        <v>10</v>
      </c>
      <c r="J5921" s="4">
        <f>IFERROR(__xludf.DUMMYFUNCTION("""COMPUTED_VALUE"""),6.0)</f>
        <v>6</v>
      </c>
      <c r="K5921" s="4">
        <f>IFERROR(__xludf.DUMMYFUNCTION("""COMPUTED_VALUE"""),2023.0)</f>
        <v>2023</v>
      </c>
    </row>
    <row r="5922">
      <c r="A5922" s="1" t="s">
        <v>53</v>
      </c>
      <c r="B5922" s="4" t="s">
        <v>44</v>
      </c>
      <c r="C5922" s="4" t="s">
        <v>30</v>
      </c>
      <c r="D5922" s="4" t="s">
        <v>30</v>
      </c>
      <c r="E5922" s="4">
        <v>1.0</v>
      </c>
      <c r="F5922" s="4">
        <v>4.0</v>
      </c>
      <c r="G5922" s="4">
        <v>4.0</v>
      </c>
      <c r="H5922" s="5">
        <v>45087.0</v>
      </c>
      <c r="I5922" s="4">
        <f>IFERROR(__xludf.DUMMYFUNCTION("SPLIT(H5922,""/"")"),10.0)</f>
        <v>10</v>
      </c>
      <c r="J5922" s="4">
        <f>IFERROR(__xludf.DUMMYFUNCTION("""COMPUTED_VALUE"""),6.0)</f>
        <v>6</v>
      </c>
      <c r="K5922" s="4">
        <f>IFERROR(__xludf.DUMMYFUNCTION("""COMPUTED_VALUE"""),2023.0)</f>
        <v>2023</v>
      </c>
    </row>
    <row r="5923">
      <c r="A5923" s="1" t="s">
        <v>5377</v>
      </c>
      <c r="B5923" s="4" t="s">
        <v>44</v>
      </c>
      <c r="C5923" s="4" t="s">
        <v>24</v>
      </c>
      <c r="D5923" s="4" t="s">
        <v>39</v>
      </c>
      <c r="E5923" s="4">
        <v>2.0</v>
      </c>
      <c r="F5923" s="4">
        <v>4.0</v>
      </c>
      <c r="G5923" s="4">
        <v>8.0</v>
      </c>
      <c r="H5923" s="5">
        <v>45087.0</v>
      </c>
      <c r="I5923" s="4">
        <f>IFERROR(__xludf.DUMMYFUNCTION("SPLIT(H5923,""/"")"),10.0)</f>
        <v>10</v>
      </c>
      <c r="J5923" s="4">
        <f>IFERROR(__xludf.DUMMYFUNCTION("""COMPUTED_VALUE"""),6.0)</f>
        <v>6</v>
      </c>
      <c r="K5923" s="4">
        <f>IFERROR(__xludf.DUMMYFUNCTION("""COMPUTED_VALUE"""),2023.0)</f>
        <v>2023</v>
      </c>
    </row>
    <row r="5924">
      <c r="A5924" s="1" t="s">
        <v>8612</v>
      </c>
      <c r="B5924" s="4" t="s">
        <v>44</v>
      </c>
      <c r="C5924" s="4" t="s">
        <v>30</v>
      </c>
      <c r="D5924" s="4" t="s">
        <v>30</v>
      </c>
      <c r="E5924" s="4">
        <v>5.0</v>
      </c>
      <c r="F5924" s="4">
        <v>4.0</v>
      </c>
      <c r="G5924" s="4">
        <v>20.0</v>
      </c>
      <c r="H5924" s="5">
        <v>45087.0</v>
      </c>
      <c r="I5924" s="4">
        <f>IFERROR(__xludf.DUMMYFUNCTION("SPLIT(H5924,""/"")"),10.0)</f>
        <v>10</v>
      </c>
      <c r="J5924" s="4">
        <f>IFERROR(__xludf.DUMMYFUNCTION("""COMPUTED_VALUE"""),6.0)</f>
        <v>6</v>
      </c>
      <c r="K5924" s="4">
        <f>IFERROR(__xludf.DUMMYFUNCTION("""COMPUTED_VALUE"""),2023.0)</f>
        <v>2023</v>
      </c>
    </row>
    <row r="5925">
      <c r="A5925" s="1" t="s">
        <v>7795</v>
      </c>
      <c r="B5925" s="4" t="s">
        <v>44</v>
      </c>
      <c r="C5925" s="4" t="s">
        <v>29</v>
      </c>
      <c r="D5925" s="4" t="s">
        <v>30</v>
      </c>
      <c r="E5925" s="4">
        <v>3.0</v>
      </c>
      <c r="F5925" s="4">
        <v>4.0</v>
      </c>
      <c r="G5925" s="4">
        <v>12.0</v>
      </c>
      <c r="H5925" s="5">
        <v>45087.0</v>
      </c>
      <c r="I5925" s="4">
        <f>IFERROR(__xludf.DUMMYFUNCTION("SPLIT(H5925,""/"")"),10.0)</f>
        <v>10</v>
      </c>
      <c r="J5925" s="4">
        <f>IFERROR(__xludf.DUMMYFUNCTION("""COMPUTED_VALUE"""),6.0)</f>
        <v>6</v>
      </c>
      <c r="K5925" s="4">
        <f>IFERROR(__xludf.DUMMYFUNCTION("""COMPUTED_VALUE"""),2023.0)</f>
        <v>2023</v>
      </c>
    </row>
    <row r="5926">
      <c r="A5926" s="1" t="s">
        <v>4117</v>
      </c>
      <c r="B5926" s="4" t="s">
        <v>44</v>
      </c>
      <c r="C5926" s="4" t="s">
        <v>30</v>
      </c>
      <c r="D5926" s="4" t="s">
        <v>23</v>
      </c>
      <c r="E5926" s="4">
        <v>1.0</v>
      </c>
      <c r="F5926" s="4">
        <v>4.0</v>
      </c>
      <c r="G5926" s="4">
        <v>4.0</v>
      </c>
      <c r="H5926" s="5">
        <v>45087.0</v>
      </c>
      <c r="I5926" s="4">
        <f>IFERROR(__xludf.DUMMYFUNCTION("SPLIT(H5926,""/"")"),10.0)</f>
        <v>10</v>
      </c>
      <c r="J5926" s="4">
        <f>IFERROR(__xludf.DUMMYFUNCTION("""COMPUTED_VALUE"""),6.0)</f>
        <v>6</v>
      </c>
      <c r="K5926" s="4">
        <f>IFERROR(__xludf.DUMMYFUNCTION("""COMPUTED_VALUE"""),2023.0)</f>
        <v>2023</v>
      </c>
    </row>
    <row r="5927">
      <c r="A5927" s="1" t="s">
        <v>5348</v>
      </c>
      <c r="B5927" s="4" t="s">
        <v>44</v>
      </c>
      <c r="C5927" s="4" t="s">
        <v>29</v>
      </c>
      <c r="D5927" s="4" t="s">
        <v>30</v>
      </c>
      <c r="E5927" s="4">
        <v>2.0</v>
      </c>
      <c r="F5927" s="4">
        <v>4.0</v>
      </c>
      <c r="G5927" s="4">
        <v>8.0</v>
      </c>
      <c r="H5927" s="5">
        <v>45088.0</v>
      </c>
      <c r="I5927" s="4">
        <f>IFERROR(__xludf.DUMMYFUNCTION("SPLIT(H5927,""/"")"),11.0)</f>
        <v>11</v>
      </c>
      <c r="J5927" s="4">
        <f>IFERROR(__xludf.DUMMYFUNCTION("""COMPUTED_VALUE"""),6.0)</f>
        <v>6</v>
      </c>
      <c r="K5927" s="4">
        <f>IFERROR(__xludf.DUMMYFUNCTION("""COMPUTED_VALUE"""),2023.0)</f>
        <v>2023</v>
      </c>
    </row>
    <row r="5928">
      <c r="A5928" s="1" t="s">
        <v>3721</v>
      </c>
      <c r="B5928" s="4" t="s">
        <v>44</v>
      </c>
      <c r="C5928" s="4" t="s">
        <v>24</v>
      </c>
      <c r="D5928" s="4" t="s">
        <v>30</v>
      </c>
      <c r="E5928" s="4">
        <v>4.0</v>
      </c>
      <c r="F5928" s="4">
        <v>4.0</v>
      </c>
      <c r="G5928" s="4">
        <v>16.0</v>
      </c>
      <c r="H5928" s="5">
        <v>45089.0</v>
      </c>
      <c r="I5928" s="4">
        <f>IFERROR(__xludf.DUMMYFUNCTION("SPLIT(H5928,""/"")"),12.0)</f>
        <v>12</v>
      </c>
      <c r="J5928" s="4">
        <f>IFERROR(__xludf.DUMMYFUNCTION("""COMPUTED_VALUE"""),6.0)</f>
        <v>6</v>
      </c>
      <c r="K5928" s="4">
        <f>IFERROR(__xludf.DUMMYFUNCTION("""COMPUTED_VALUE"""),2023.0)</f>
        <v>2023</v>
      </c>
    </row>
    <row r="5929">
      <c r="A5929" s="1" t="s">
        <v>4597</v>
      </c>
      <c r="B5929" s="4" t="s">
        <v>44</v>
      </c>
      <c r="C5929" s="4" t="s">
        <v>29</v>
      </c>
      <c r="D5929" s="4" t="s">
        <v>28</v>
      </c>
      <c r="E5929" s="4">
        <v>5.0</v>
      </c>
      <c r="F5929" s="4">
        <v>4.0</v>
      </c>
      <c r="G5929" s="4">
        <v>20.0</v>
      </c>
      <c r="H5929" s="5">
        <v>45089.0</v>
      </c>
      <c r="I5929" s="4">
        <f>IFERROR(__xludf.DUMMYFUNCTION("SPLIT(H5929,""/"")"),12.0)</f>
        <v>12</v>
      </c>
      <c r="J5929" s="4">
        <f>IFERROR(__xludf.DUMMYFUNCTION("""COMPUTED_VALUE"""),6.0)</f>
        <v>6</v>
      </c>
      <c r="K5929" s="4">
        <f>IFERROR(__xludf.DUMMYFUNCTION("""COMPUTED_VALUE"""),2023.0)</f>
        <v>2023</v>
      </c>
    </row>
    <row r="5930">
      <c r="A5930" s="1" t="s">
        <v>4601</v>
      </c>
      <c r="B5930" s="4" t="s">
        <v>44</v>
      </c>
      <c r="C5930" s="4" t="s">
        <v>24</v>
      </c>
      <c r="D5930" s="4" t="s">
        <v>39</v>
      </c>
      <c r="E5930" s="4">
        <v>5.0</v>
      </c>
      <c r="F5930" s="4">
        <v>4.0</v>
      </c>
      <c r="G5930" s="4">
        <v>20.0</v>
      </c>
      <c r="H5930" s="5">
        <v>45089.0</v>
      </c>
      <c r="I5930" s="4">
        <f>IFERROR(__xludf.DUMMYFUNCTION("SPLIT(H5930,""/"")"),12.0)</f>
        <v>12</v>
      </c>
      <c r="J5930" s="4">
        <f>IFERROR(__xludf.DUMMYFUNCTION("""COMPUTED_VALUE"""),6.0)</f>
        <v>6</v>
      </c>
      <c r="K5930" s="4">
        <f>IFERROR(__xludf.DUMMYFUNCTION("""COMPUTED_VALUE"""),2023.0)</f>
        <v>2023</v>
      </c>
    </row>
    <row r="5931">
      <c r="A5931" s="1" t="s">
        <v>4372</v>
      </c>
      <c r="B5931" s="4" t="s">
        <v>44</v>
      </c>
      <c r="C5931" s="4" t="s">
        <v>29</v>
      </c>
      <c r="D5931" s="4" t="s">
        <v>28</v>
      </c>
      <c r="E5931" s="4">
        <v>5.0</v>
      </c>
      <c r="F5931" s="4">
        <v>4.0</v>
      </c>
      <c r="G5931" s="4">
        <v>20.0</v>
      </c>
      <c r="H5931" s="5">
        <v>45090.0</v>
      </c>
      <c r="I5931" s="4">
        <f>IFERROR(__xludf.DUMMYFUNCTION("SPLIT(H5931,""/"")"),13.0)</f>
        <v>13</v>
      </c>
      <c r="J5931" s="4">
        <f>IFERROR(__xludf.DUMMYFUNCTION("""COMPUTED_VALUE"""),6.0)</f>
        <v>6</v>
      </c>
      <c r="K5931" s="4">
        <f>IFERROR(__xludf.DUMMYFUNCTION("""COMPUTED_VALUE"""),2023.0)</f>
        <v>2023</v>
      </c>
    </row>
    <row r="5932">
      <c r="A5932" s="1" t="s">
        <v>7367</v>
      </c>
      <c r="B5932" s="4" t="s">
        <v>44</v>
      </c>
      <c r="C5932" s="4" t="s">
        <v>30</v>
      </c>
      <c r="D5932" s="4" t="s">
        <v>23</v>
      </c>
      <c r="E5932" s="4">
        <v>5.0</v>
      </c>
      <c r="F5932" s="4">
        <v>4.0</v>
      </c>
      <c r="G5932" s="4">
        <v>20.0</v>
      </c>
      <c r="H5932" s="5">
        <v>45090.0</v>
      </c>
      <c r="I5932" s="4">
        <f>IFERROR(__xludf.DUMMYFUNCTION("SPLIT(H5932,""/"")"),13.0)</f>
        <v>13</v>
      </c>
      <c r="J5932" s="4">
        <f>IFERROR(__xludf.DUMMYFUNCTION("""COMPUTED_VALUE"""),6.0)</f>
        <v>6</v>
      </c>
      <c r="K5932" s="4">
        <f>IFERROR(__xludf.DUMMYFUNCTION("""COMPUTED_VALUE"""),2023.0)</f>
        <v>2023</v>
      </c>
    </row>
    <row r="5933">
      <c r="A5933" s="1" t="s">
        <v>8649</v>
      </c>
      <c r="B5933" s="4" t="s">
        <v>44</v>
      </c>
      <c r="C5933" s="4" t="s">
        <v>30</v>
      </c>
      <c r="D5933" s="4" t="s">
        <v>23</v>
      </c>
      <c r="E5933" s="4">
        <v>2.0</v>
      </c>
      <c r="F5933" s="4">
        <v>4.0</v>
      </c>
      <c r="G5933" s="4">
        <v>8.0</v>
      </c>
      <c r="H5933" s="5">
        <v>45090.0</v>
      </c>
      <c r="I5933" s="4">
        <f>IFERROR(__xludf.DUMMYFUNCTION("SPLIT(H5933,""/"")"),13.0)</f>
        <v>13</v>
      </c>
      <c r="J5933" s="4">
        <f>IFERROR(__xludf.DUMMYFUNCTION("""COMPUTED_VALUE"""),6.0)</f>
        <v>6</v>
      </c>
      <c r="K5933" s="4">
        <f>IFERROR(__xludf.DUMMYFUNCTION("""COMPUTED_VALUE"""),2023.0)</f>
        <v>2023</v>
      </c>
    </row>
    <row r="5934">
      <c r="A5934" s="1" t="s">
        <v>9096</v>
      </c>
      <c r="B5934" s="4" t="s">
        <v>44</v>
      </c>
      <c r="C5934" s="4" t="s">
        <v>29</v>
      </c>
      <c r="D5934" s="4" t="s">
        <v>30</v>
      </c>
      <c r="E5934" s="4">
        <v>2.0</v>
      </c>
      <c r="F5934" s="4">
        <v>4.0</v>
      </c>
      <c r="G5934" s="4">
        <v>8.0</v>
      </c>
      <c r="H5934" s="5">
        <v>45090.0</v>
      </c>
      <c r="I5934" s="4">
        <f>IFERROR(__xludf.DUMMYFUNCTION("SPLIT(H5934,""/"")"),13.0)</f>
        <v>13</v>
      </c>
      <c r="J5934" s="4">
        <f>IFERROR(__xludf.DUMMYFUNCTION("""COMPUTED_VALUE"""),6.0)</f>
        <v>6</v>
      </c>
      <c r="K5934" s="4">
        <f>IFERROR(__xludf.DUMMYFUNCTION("""COMPUTED_VALUE"""),2023.0)</f>
        <v>2023</v>
      </c>
    </row>
    <row r="5935">
      <c r="A5935" s="1" t="s">
        <v>5578</v>
      </c>
      <c r="B5935" s="4" t="s">
        <v>44</v>
      </c>
      <c r="C5935" s="4" t="s">
        <v>30</v>
      </c>
      <c r="D5935" s="4" t="s">
        <v>39</v>
      </c>
      <c r="E5935" s="4">
        <v>4.0</v>
      </c>
      <c r="F5935" s="4">
        <v>4.0</v>
      </c>
      <c r="G5935" s="4">
        <v>16.0</v>
      </c>
      <c r="H5935" s="5">
        <v>45090.0</v>
      </c>
      <c r="I5935" s="4">
        <f>IFERROR(__xludf.DUMMYFUNCTION("SPLIT(H5935,""/"")"),13.0)</f>
        <v>13</v>
      </c>
      <c r="J5935" s="4">
        <f>IFERROR(__xludf.DUMMYFUNCTION("""COMPUTED_VALUE"""),6.0)</f>
        <v>6</v>
      </c>
      <c r="K5935" s="4">
        <f>IFERROR(__xludf.DUMMYFUNCTION("""COMPUTED_VALUE"""),2023.0)</f>
        <v>2023</v>
      </c>
    </row>
    <row r="5936">
      <c r="A5936" s="1" t="s">
        <v>7707</v>
      </c>
      <c r="B5936" s="4" t="s">
        <v>44</v>
      </c>
      <c r="C5936" s="4" t="s">
        <v>24</v>
      </c>
      <c r="D5936" s="4" t="s">
        <v>23</v>
      </c>
      <c r="E5936" s="4">
        <v>5.0</v>
      </c>
      <c r="F5936" s="4">
        <v>4.0</v>
      </c>
      <c r="G5936" s="4">
        <v>20.0</v>
      </c>
      <c r="H5936" s="5">
        <v>45090.0</v>
      </c>
      <c r="I5936" s="4">
        <f>IFERROR(__xludf.DUMMYFUNCTION("SPLIT(H5936,""/"")"),13.0)</f>
        <v>13</v>
      </c>
      <c r="J5936" s="4">
        <f>IFERROR(__xludf.DUMMYFUNCTION("""COMPUTED_VALUE"""),6.0)</f>
        <v>6</v>
      </c>
      <c r="K5936" s="4">
        <f>IFERROR(__xludf.DUMMYFUNCTION("""COMPUTED_VALUE"""),2023.0)</f>
        <v>2023</v>
      </c>
    </row>
    <row r="5937">
      <c r="A5937" s="1" t="s">
        <v>8460</v>
      </c>
      <c r="B5937" s="4" t="s">
        <v>44</v>
      </c>
      <c r="C5937" s="4" t="s">
        <v>29</v>
      </c>
      <c r="D5937" s="4" t="s">
        <v>39</v>
      </c>
      <c r="E5937" s="4">
        <v>4.0</v>
      </c>
      <c r="F5937" s="4">
        <v>4.0</v>
      </c>
      <c r="G5937" s="4">
        <v>16.0</v>
      </c>
      <c r="H5937" s="5">
        <v>45091.0</v>
      </c>
      <c r="I5937" s="4">
        <f>IFERROR(__xludf.DUMMYFUNCTION("SPLIT(H5937,""/"")"),14.0)</f>
        <v>14</v>
      </c>
      <c r="J5937" s="4">
        <f>IFERROR(__xludf.DUMMYFUNCTION("""COMPUTED_VALUE"""),6.0)</f>
        <v>6</v>
      </c>
      <c r="K5937" s="4">
        <f>IFERROR(__xludf.DUMMYFUNCTION("""COMPUTED_VALUE"""),2023.0)</f>
        <v>2023</v>
      </c>
    </row>
    <row r="5938">
      <c r="A5938" s="1" t="s">
        <v>9884</v>
      </c>
      <c r="B5938" s="4" t="s">
        <v>44</v>
      </c>
      <c r="C5938" s="4" t="s">
        <v>29</v>
      </c>
      <c r="D5938" s="4" t="s">
        <v>39</v>
      </c>
      <c r="E5938" s="4">
        <v>5.0</v>
      </c>
      <c r="F5938" s="4">
        <v>4.0</v>
      </c>
      <c r="G5938" s="4">
        <v>20.0</v>
      </c>
      <c r="H5938" s="5">
        <v>45092.0</v>
      </c>
      <c r="I5938" s="4">
        <f>IFERROR(__xludf.DUMMYFUNCTION("SPLIT(H5938,""/"")"),15.0)</f>
        <v>15</v>
      </c>
      <c r="J5938" s="4">
        <f>IFERROR(__xludf.DUMMYFUNCTION("""COMPUTED_VALUE"""),6.0)</f>
        <v>6</v>
      </c>
      <c r="K5938" s="4">
        <f>IFERROR(__xludf.DUMMYFUNCTION("""COMPUTED_VALUE"""),2023.0)</f>
        <v>2023</v>
      </c>
    </row>
    <row r="5939">
      <c r="A5939" s="1" t="s">
        <v>9809</v>
      </c>
      <c r="B5939" s="4" t="s">
        <v>44</v>
      </c>
      <c r="C5939" s="4" t="s">
        <v>24</v>
      </c>
      <c r="D5939" s="4" t="s">
        <v>39</v>
      </c>
      <c r="E5939" s="4">
        <v>1.0</v>
      </c>
      <c r="F5939" s="4">
        <v>4.0</v>
      </c>
      <c r="G5939" s="4">
        <v>4.0</v>
      </c>
      <c r="H5939" s="5">
        <v>45092.0</v>
      </c>
      <c r="I5939" s="4">
        <f>IFERROR(__xludf.DUMMYFUNCTION("SPLIT(H5939,""/"")"),15.0)</f>
        <v>15</v>
      </c>
      <c r="J5939" s="4">
        <f>IFERROR(__xludf.DUMMYFUNCTION("""COMPUTED_VALUE"""),6.0)</f>
        <v>6</v>
      </c>
      <c r="K5939" s="4">
        <f>IFERROR(__xludf.DUMMYFUNCTION("""COMPUTED_VALUE"""),2023.0)</f>
        <v>2023</v>
      </c>
    </row>
    <row r="5940">
      <c r="A5940" s="1" t="s">
        <v>5328</v>
      </c>
      <c r="B5940" s="4" t="s">
        <v>44</v>
      </c>
      <c r="C5940" s="4" t="s">
        <v>24</v>
      </c>
      <c r="D5940" s="4" t="s">
        <v>39</v>
      </c>
      <c r="E5940" s="4">
        <v>1.0</v>
      </c>
      <c r="F5940" s="4">
        <v>4.0</v>
      </c>
      <c r="G5940" s="4">
        <v>4.0</v>
      </c>
      <c r="H5940" s="5">
        <v>45092.0</v>
      </c>
      <c r="I5940" s="4">
        <f>IFERROR(__xludf.DUMMYFUNCTION("SPLIT(H5940,""/"")"),15.0)</f>
        <v>15</v>
      </c>
      <c r="J5940" s="4">
        <f>IFERROR(__xludf.DUMMYFUNCTION("""COMPUTED_VALUE"""),6.0)</f>
        <v>6</v>
      </c>
      <c r="K5940" s="4">
        <f>IFERROR(__xludf.DUMMYFUNCTION("""COMPUTED_VALUE"""),2023.0)</f>
        <v>2023</v>
      </c>
    </row>
    <row r="5941">
      <c r="A5941" s="1" t="s">
        <v>7850</v>
      </c>
      <c r="B5941" s="4" t="s">
        <v>44</v>
      </c>
      <c r="C5941" s="4" t="s">
        <v>30</v>
      </c>
      <c r="D5941" s="4" t="s">
        <v>23</v>
      </c>
      <c r="E5941" s="4">
        <v>2.0</v>
      </c>
      <c r="F5941" s="4">
        <v>4.0</v>
      </c>
      <c r="G5941" s="4">
        <v>8.0</v>
      </c>
      <c r="H5941" s="5">
        <v>45092.0</v>
      </c>
      <c r="I5941" s="4">
        <f>IFERROR(__xludf.DUMMYFUNCTION("SPLIT(H5941,""/"")"),15.0)</f>
        <v>15</v>
      </c>
      <c r="J5941" s="4">
        <f>IFERROR(__xludf.DUMMYFUNCTION("""COMPUTED_VALUE"""),6.0)</f>
        <v>6</v>
      </c>
      <c r="K5941" s="4">
        <f>IFERROR(__xludf.DUMMYFUNCTION("""COMPUTED_VALUE"""),2023.0)</f>
        <v>2023</v>
      </c>
    </row>
    <row r="5942">
      <c r="A5942" s="1" t="s">
        <v>842</v>
      </c>
      <c r="B5942" s="4" t="s">
        <v>44</v>
      </c>
      <c r="C5942" s="4" t="s">
        <v>24</v>
      </c>
      <c r="D5942" s="4" t="s">
        <v>23</v>
      </c>
      <c r="E5942" s="4">
        <v>3.0</v>
      </c>
      <c r="F5942" s="4">
        <v>4.0</v>
      </c>
      <c r="G5942" s="4">
        <v>12.0</v>
      </c>
      <c r="H5942" s="5">
        <v>45092.0</v>
      </c>
      <c r="I5942" s="4">
        <f>IFERROR(__xludf.DUMMYFUNCTION("SPLIT(H5942,""/"")"),15.0)</f>
        <v>15</v>
      </c>
      <c r="J5942" s="4">
        <f>IFERROR(__xludf.DUMMYFUNCTION("""COMPUTED_VALUE"""),6.0)</f>
        <v>6</v>
      </c>
      <c r="K5942" s="4">
        <f>IFERROR(__xludf.DUMMYFUNCTION("""COMPUTED_VALUE"""),2023.0)</f>
        <v>2023</v>
      </c>
    </row>
    <row r="5943">
      <c r="A5943" s="1" t="s">
        <v>370</v>
      </c>
      <c r="B5943" s="4" t="s">
        <v>44</v>
      </c>
      <c r="C5943" s="4" t="s">
        <v>29</v>
      </c>
      <c r="D5943" s="4" t="s">
        <v>23</v>
      </c>
      <c r="E5943" s="4">
        <v>3.0</v>
      </c>
      <c r="F5943" s="4">
        <v>4.0</v>
      </c>
      <c r="G5943" s="4">
        <v>12.0</v>
      </c>
      <c r="H5943" s="5">
        <v>45092.0</v>
      </c>
      <c r="I5943" s="4">
        <f>IFERROR(__xludf.DUMMYFUNCTION("SPLIT(H5943,""/"")"),15.0)</f>
        <v>15</v>
      </c>
      <c r="J5943" s="4">
        <f>IFERROR(__xludf.DUMMYFUNCTION("""COMPUTED_VALUE"""),6.0)</f>
        <v>6</v>
      </c>
      <c r="K5943" s="4">
        <f>IFERROR(__xludf.DUMMYFUNCTION("""COMPUTED_VALUE"""),2023.0)</f>
        <v>2023</v>
      </c>
    </row>
    <row r="5944">
      <c r="A5944" s="1" t="s">
        <v>4472</v>
      </c>
      <c r="B5944" s="4" t="s">
        <v>44</v>
      </c>
      <c r="C5944" s="4" t="s">
        <v>24</v>
      </c>
      <c r="D5944" s="4" t="s">
        <v>39</v>
      </c>
      <c r="E5944" s="4">
        <v>2.0</v>
      </c>
      <c r="F5944" s="4">
        <v>4.0</v>
      </c>
      <c r="G5944" s="4">
        <v>8.0</v>
      </c>
      <c r="H5944" s="5">
        <v>45093.0</v>
      </c>
      <c r="I5944" s="4">
        <f>IFERROR(__xludf.DUMMYFUNCTION("SPLIT(H5944,""/"")"),16.0)</f>
        <v>16</v>
      </c>
      <c r="J5944" s="4">
        <f>IFERROR(__xludf.DUMMYFUNCTION("""COMPUTED_VALUE"""),6.0)</f>
        <v>6</v>
      </c>
      <c r="K5944" s="4">
        <f>IFERROR(__xludf.DUMMYFUNCTION("""COMPUTED_VALUE"""),2023.0)</f>
        <v>2023</v>
      </c>
    </row>
    <row r="5945">
      <c r="A5945" s="1" t="s">
        <v>9531</v>
      </c>
      <c r="B5945" s="4" t="s">
        <v>44</v>
      </c>
      <c r="C5945" s="4" t="s">
        <v>30</v>
      </c>
      <c r="D5945" s="4" t="s">
        <v>28</v>
      </c>
      <c r="E5945" s="4">
        <v>2.0</v>
      </c>
      <c r="F5945" s="4">
        <v>4.0</v>
      </c>
      <c r="G5945" s="4">
        <v>8.0</v>
      </c>
      <c r="H5945" s="5">
        <v>45093.0</v>
      </c>
      <c r="I5945" s="4">
        <f>IFERROR(__xludf.DUMMYFUNCTION("SPLIT(H5945,""/"")"),16.0)</f>
        <v>16</v>
      </c>
      <c r="J5945" s="4">
        <f>IFERROR(__xludf.DUMMYFUNCTION("""COMPUTED_VALUE"""),6.0)</f>
        <v>6</v>
      </c>
      <c r="K5945" s="4">
        <f>IFERROR(__xludf.DUMMYFUNCTION("""COMPUTED_VALUE"""),2023.0)</f>
        <v>2023</v>
      </c>
    </row>
    <row r="5946">
      <c r="A5946" s="1" t="s">
        <v>2849</v>
      </c>
      <c r="B5946" s="4" t="s">
        <v>44</v>
      </c>
      <c r="C5946" s="4" t="s">
        <v>30</v>
      </c>
      <c r="D5946" s="4" t="s">
        <v>23</v>
      </c>
      <c r="E5946" s="4">
        <v>1.0</v>
      </c>
      <c r="F5946" s="4">
        <v>4.0</v>
      </c>
      <c r="G5946" s="4">
        <v>4.0</v>
      </c>
      <c r="H5946" s="5">
        <v>45093.0</v>
      </c>
      <c r="I5946" s="4">
        <f>IFERROR(__xludf.DUMMYFUNCTION("SPLIT(H5946,""/"")"),16.0)</f>
        <v>16</v>
      </c>
      <c r="J5946" s="4">
        <f>IFERROR(__xludf.DUMMYFUNCTION("""COMPUTED_VALUE"""),6.0)</f>
        <v>6</v>
      </c>
      <c r="K5946" s="4">
        <f>IFERROR(__xludf.DUMMYFUNCTION("""COMPUTED_VALUE"""),2023.0)</f>
        <v>2023</v>
      </c>
    </row>
    <row r="5947">
      <c r="A5947" s="1" t="s">
        <v>8868</v>
      </c>
      <c r="B5947" s="4" t="s">
        <v>44</v>
      </c>
      <c r="C5947" s="4" t="s">
        <v>30</v>
      </c>
      <c r="D5947" s="4" t="s">
        <v>30</v>
      </c>
      <c r="E5947" s="4">
        <v>5.0</v>
      </c>
      <c r="F5947" s="4">
        <v>4.0</v>
      </c>
      <c r="G5947" s="4">
        <v>20.0</v>
      </c>
      <c r="H5947" s="5">
        <v>45093.0</v>
      </c>
      <c r="I5947" s="4">
        <f>IFERROR(__xludf.DUMMYFUNCTION("SPLIT(H5947,""/"")"),16.0)</f>
        <v>16</v>
      </c>
      <c r="J5947" s="4">
        <f>IFERROR(__xludf.DUMMYFUNCTION("""COMPUTED_VALUE"""),6.0)</f>
        <v>6</v>
      </c>
      <c r="K5947" s="4">
        <f>IFERROR(__xludf.DUMMYFUNCTION("""COMPUTED_VALUE"""),2023.0)</f>
        <v>2023</v>
      </c>
    </row>
    <row r="5948">
      <c r="A5948" s="1" t="s">
        <v>1712</v>
      </c>
      <c r="B5948" s="4" t="s">
        <v>44</v>
      </c>
      <c r="C5948" s="4" t="s">
        <v>30</v>
      </c>
      <c r="D5948" s="4" t="s">
        <v>39</v>
      </c>
      <c r="E5948" s="4">
        <v>3.0</v>
      </c>
      <c r="F5948" s="4">
        <v>4.0</v>
      </c>
      <c r="G5948" s="4">
        <v>12.0</v>
      </c>
      <c r="H5948" s="5">
        <v>45093.0</v>
      </c>
      <c r="I5948" s="4">
        <f>IFERROR(__xludf.DUMMYFUNCTION("SPLIT(H5948,""/"")"),16.0)</f>
        <v>16</v>
      </c>
      <c r="J5948" s="4">
        <f>IFERROR(__xludf.DUMMYFUNCTION("""COMPUTED_VALUE"""),6.0)</f>
        <v>6</v>
      </c>
      <c r="K5948" s="4">
        <f>IFERROR(__xludf.DUMMYFUNCTION("""COMPUTED_VALUE"""),2023.0)</f>
        <v>2023</v>
      </c>
    </row>
    <row r="5949">
      <c r="A5949" s="1" t="s">
        <v>9874</v>
      </c>
      <c r="B5949" s="4" t="s">
        <v>44</v>
      </c>
      <c r="C5949" s="4" t="s">
        <v>29</v>
      </c>
      <c r="D5949" s="4" t="s">
        <v>28</v>
      </c>
      <c r="E5949" s="4">
        <v>5.0</v>
      </c>
      <c r="F5949" s="4">
        <v>4.0</v>
      </c>
      <c r="G5949" s="4">
        <v>20.0</v>
      </c>
      <c r="H5949" s="5">
        <v>45093.0</v>
      </c>
      <c r="I5949" s="4">
        <f>IFERROR(__xludf.DUMMYFUNCTION("SPLIT(H5949,""/"")"),16.0)</f>
        <v>16</v>
      </c>
      <c r="J5949" s="4">
        <f>IFERROR(__xludf.DUMMYFUNCTION("""COMPUTED_VALUE"""),6.0)</f>
        <v>6</v>
      </c>
      <c r="K5949" s="4">
        <f>IFERROR(__xludf.DUMMYFUNCTION("""COMPUTED_VALUE"""),2023.0)</f>
        <v>2023</v>
      </c>
    </row>
    <row r="5950">
      <c r="A5950" s="1" t="s">
        <v>9796</v>
      </c>
      <c r="B5950" s="4" t="s">
        <v>44</v>
      </c>
      <c r="C5950" s="4" t="s">
        <v>24</v>
      </c>
      <c r="D5950" s="4" t="s">
        <v>28</v>
      </c>
      <c r="E5950" s="4">
        <v>3.0</v>
      </c>
      <c r="F5950" s="4">
        <v>4.0</v>
      </c>
      <c r="G5950" s="4">
        <v>12.0</v>
      </c>
      <c r="H5950" s="5">
        <v>45094.0</v>
      </c>
      <c r="I5950" s="4">
        <f>IFERROR(__xludf.DUMMYFUNCTION("SPLIT(H5950,""/"")"),17.0)</f>
        <v>17</v>
      </c>
      <c r="J5950" s="4">
        <f>IFERROR(__xludf.DUMMYFUNCTION("""COMPUTED_VALUE"""),6.0)</f>
        <v>6</v>
      </c>
      <c r="K5950" s="4">
        <f>IFERROR(__xludf.DUMMYFUNCTION("""COMPUTED_VALUE"""),2023.0)</f>
        <v>2023</v>
      </c>
    </row>
    <row r="5951">
      <c r="A5951" s="1" t="s">
        <v>2595</v>
      </c>
      <c r="B5951" s="4" t="s">
        <v>44</v>
      </c>
      <c r="C5951" s="4" t="s">
        <v>29</v>
      </c>
      <c r="D5951" s="4" t="s">
        <v>23</v>
      </c>
      <c r="E5951" s="4">
        <v>1.0</v>
      </c>
      <c r="F5951" s="4">
        <v>4.0</v>
      </c>
      <c r="G5951" s="4">
        <v>4.0</v>
      </c>
      <c r="H5951" s="5">
        <v>45094.0</v>
      </c>
      <c r="I5951" s="4">
        <f>IFERROR(__xludf.DUMMYFUNCTION("SPLIT(H5951,""/"")"),17.0)</f>
        <v>17</v>
      </c>
      <c r="J5951" s="4">
        <f>IFERROR(__xludf.DUMMYFUNCTION("""COMPUTED_VALUE"""),6.0)</f>
        <v>6</v>
      </c>
      <c r="K5951" s="4">
        <f>IFERROR(__xludf.DUMMYFUNCTION("""COMPUTED_VALUE"""),2023.0)</f>
        <v>2023</v>
      </c>
    </row>
    <row r="5952">
      <c r="A5952" s="1" t="s">
        <v>6498</v>
      </c>
      <c r="B5952" s="4" t="s">
        <v>44</v>
      </c>
      <c r="C5952" s="4" t="s">
        <v>24</v>
      </c>
      <c r="D5952" s="4" t="s">
        <v>39</v>
      </c>
      <c r="E5952" s="4">
        <v>2.0</v>
      </c>
      <c r="F5952" s="4">
        <v>4.0</v>
      </c>
      <c r="G5952" s="4">
        <v>8.0</v>
      </c>
      <c r="H5952" s="5">
        <v>45094.0</v>
      </c>
      <c r="I5952" s="4">
        <f>IFERROR(__xludf.DUMMYFUNCTION("SPLIT(H5952,""/"")"),17.0)</f>
        <v>17</v>
      </c>
      <c r="J5952" s="4">
        <f>IFERROR(__xludf.DUMMYFUNCTION("""COMPUTED_VALUE"""),6.0)</f>
        <v>6</v>
      </c>
      <c r="K5952" s="4">
        <f>IFERROR(__xludf.DUMMYFUNCTION("""COMPUTED_VALUE"""),2023.0)</f>
        <v>2023</v>
      </c>
    </row>
    <row r="5953">
      <c r="A5953" s="1" t="s">
        <v>5949</v>
      </c>
      <c r="B5953" s="4" t="s">
        <v>44</v>
      </c>
      <c r="C5953" s="4" t="s">
        <v>30</v>
      </c>
      <c r="D5953" s="4" t="s">
        <v>23</v>
      </c>
      <c r="E5953" s="4">
        <v>4.0</v>
      </c>
      <c r="F5953" s="4">
        <v>4.0</v>
      </c>
      <c r="G5953" s="4">
        <v>16.0</v>
      </c>
      <c r="H5953" s="5">
        <v>45094.0</v>
      </c>
      <c r="I5953" s="4">
        <f>IFERROR(__xludf.DUMMYFUNCTION("SPLIT(H5953,""/"")"),17.0)</f>
        <v>17</v>
      </c>
      <c r="J5953" s="4">
        <f>IFERROR(__xludf.DUMMYFUNCTION("""COMPUTED_VALUE"""),6.0)</f>
        <v>6</v>
      </c>
      <c r="K5953" s="4">
        <f>IFERROR(__xludf.DUMMYFUNCTION("""COMPUTED_VALUE"""),2023.0)</f>
        <v>2023</v>
      </c>
    </row>
    <row r="5954">
      <c r="A5954" s="1" t="s">
        <v>7426</v>
      </c>
      <c r="B5954" s="4" t="s">
        <v>44</v>
      </c>
      <c r="C5954" s="4" t="s">
        <v>30</v>
      </c>
      <c r="D5954" s="4" t="s">
        <v>39</v>
      </c>
      <c r="E5954" s="4">
        <v>1.0</v>
      </c>
      <c r="F5954" s="4">
        <v>4.0</v>
      </c>
      <c r="G5954" s="4">
        <v>4.0</v>
      </c>
      <c r="H5954" s="5">
        <v>45095.0</v>
      </c>
      <c r="I5954" s="4">
        <f>IFERROR(__xludf.DUMMYFUNCTION("SPLIT(H5954,""/"")"),18.0)</f>
        <v>18</v>
      </c>
      <c r="J5954" s="4">
        <f>IFERROR(__xludf.DUMMYFUNCTION("""COMPUTED_VALUE"""),6.0)</f>
        <v>6</v>
      </c>
      <c r="K5954" s="4">
        <f>IFERROR(__xludf.DUMMYFUNCTION("""COMPUTED_VALUE"""),2023.0)</f>
        <v>2023</v>
      </c>
    </row>
    <row r="5955">
      <c r="A5955" s="1" t="s">
        <v>5982</v>
      </c>
      <c r="B5955" s="4" t="s">
        <v>44</v>
      </c>
      <c r="C5955" s="4" t="s">
        <v>24</v>
      </c>
      <c r="D5955" s="4" t="s">
        <v>23</v>
      </c>
      <c r="E5955" s="4">
        <v>4.0</v>
      </c>
      <c r="F5955" s="4">
        <v>4.0</v>
      </c>
      <c r="G5955" s="4">
        <v>16.0</v>
      </c>
      <c r="H5955" s="5">
        <v>45095.0</v>
      </c>
      <c r="I5955" s="4">
        <f>IFERROR(__xludf.DUMMYFUNCTION("SPLIT(H5955,""/"")"),18.0)</f>
        <v>18</v>
      </c>
      <c r="J5955" s="4">
        <f>IFERROR(__xludf.DUMMYFUNCTION("""COMPUTED_VALUE"""),6.0)</f>
        <v>6</v>
      </c>
      <c r="K5955" s="4">
        <f>IFERROR(__xludf.DUMMYFUNCTION("""COMPUTED_VALUE"""),2023.0)</f>
        <v>2023</v>
      </c>
    </row>
    <row r="5956">
      <c r="A5956" s="1" t="s">
        <v>5313</v>
      </c>
      <c r="B5956" s="4" t="s">
        <v>44</v>
      </c>
      <c r="C5956" s="4" t="s">
        <v>29</v>
      </c>
      <c r="D5956" s="4" t="s">
        <v>23</v>
      </c>
      <c r="E5956" s="4">
        <v>3.0</v>
      </c>
      <c r="F5956" s="4">
        <v>4.0</v>
      </c>
      <c r="G5956" s="4">
        <v>12.0</v>
      </c>
      <c r="H5956" s="5">
        <v>45095.0</v>
      </c>
      <c r="I5956" s="4">
        <f>IFERROR(__xludf.DUMMYFUNCTION("SPLIT(H5956,""/"")"),18.0)</f>
        <v>18</v>
      </c>
      <c r="J5956" s="4">
        <f>IFERROR(__xludf.DUMMYFUNCTION("""COMPUTED_VALUE"""),6.0)</f>
        <v>6</v>
      </c>
      <c r="K5956" s="4">
        <f>IFERROR(__xludf.DUMMYFUNCTION("""COMPUTED_VALUE"""),2023.0)</f>
        <v>2023</v>
      </c>
    </row>
    <row r="5957">
      <c r="A5957" s="1" t="s">
        <v>979</v>
      </c>
      <c r="B5957" s="4" t="s">
        <v>44</v>
      </c>
      <c r="C5957" s="4" t="s">
        <v>30</v>
      </c>
      <c r="D5957" s="4" t="s">
        <v>28</v>
      </c>
      <c r="E5957" s="4">
        <v>4.0</v>
      </c>
      <c r="F5957" s="4">
        <v>4.0</v>
      </c>
      <c r="G5957" s="4">
        <v>16.0</v>
      </c>
      <c r="H5957" s="5">
        <v>45096.0</v>
      </c>
      <c r="I5957" s="4">
        <f>IFERROR(__xludf.DUMMYFUNCTION("SPLIT(H5957,""/"")"),19.0)</f>
        <v>19</v>
      </c>
      <c r="J5957" s="4">
        <f>IFERROR(__xludf.DUMMYFUNCTION("""COMPUTED_VALUE"""),6.0)</f>
        <v>6</v>
      </c>
      <c r="K5957" s="4">
        <f>IFERROR(__xludf.DUMMYFUNCTION("""COMPUTED_VALUE"""),2023.0)</f>
        <v>2023</v>
      </c>
    </row>
    <row r="5958">
      <c r="A5958" s="1" t="s">
        <v>1848</v>
      </c>
      <c r="B5958" s="4" t="s">
        <v>44</v>
      </c>
      <c r="C5958" s="4" t="s">
        <v>30</v>
      </c>
      <c r="D5958" s="4" t="s">
        <v>28</v>
      </c>
      <c r="E5958" s="4">
        <v>1.0</v>
      </c>
      <c r="F5958" s="4">
        <v>4.0</v>
      </c>
      <c r="G5958" s="4">
        <v>4.0</v>
      </c>
      <c r="H5958" s="5">
        <v>45096.0</v>
      </c>
      <c r="I5958" s="4">
        <f>IFERROR(__xludf.DUMMYFUNCTION("SPLIT(H5958,""/"")"),19.0)</f>
        <v>19</v>
      </c>
      <c r="J5958" s="4">
        <f>IFERROR(__xludf.DUMMYFUNCTION("""COMPUTED_VALUE"""),6.0)</f>
        <v>6</v>
      </c>
      <c r="K5958" s="4">
        <f>IFERROR(__xludf.DUMMYFUNCTION("""COMPUTED_VALUE"""),2023.0)</f>
        <v>2023</v>
      </c>
    </row>
    <row r="5959">
      <c r="A5959" s="1" t="s">
        <v>9582</v>
      </c>
      <c r="B5959" s="4" t="s">
        <v>44</v>
      </c>
      <c r="C5959" s="4" t="s">
        <v>29</v>
      </c>
      <c r="D5959" s="4" t="s">
        <v>39</v>
      </c>
      <c r="E5959" s="4">
        <v>3.0</v>
      </c>
      <c r="F5959" s="4">
        <v>4.0</v>
      </c>
      <c r="G5959" s="4">
        <v>12.0</v>
      </c>
      <c r="H5959" s="5">
        <v>45096.0</v>
      </c>
      <c r="I5959" s="4">
        <f>IFERROR(__xludf.DUMMYFUNCTION("SPLIT(H5959,""/"")"),19.0)</f>
        <v>19</v>
      </c>
      <c r="J5959" s="4">
        <f>IFERROR(__xludf.DUMMYFUNCTION("""COMPUTED_VALUE"""),6.0)</f>
        <v>6</v>
      </c>
      <c r="K5959" s="4">
        <f>IFERROR(__xludf.DUMMYFUNCTION("""COMPUTED_VALUE"""),2023.0)</f>
        <v>2023</v>
      </c>
    </row>
    <row r="5960">
      <c r="A5960" s="1" t="s">
        <v>5065</v>
      </c>
      <c r="B5960" s="4" t="s">
        <v>44</v>
      </c>
      <c r="C5960" s="4" t="s">
        <v>29</v>
      </c>
      <c r="D5960" s="4" t="s">
        <v>30</v>
      </c>
      <c r="E5960" s="4">
        <v>1.0</v>
      </c>
      <c r="F5960" s="4">
        <v>4.0</v>
      </c>
      <c r="G5960" s="4">
        <v>4.0</v>
      </c>
      <c r="H5960" s="5">
        <v>45097.0</v>
      </c>
      <c r="I5960" s="4">
        <f>IFERROR(__xludf.DUMMYFUNCTION("SPLIT(H5960,""/"")"),20.0)</f>
        <v>20</v>
      </c>
      <c r="J5960" s="4">
        <f>IFERROR(__xludf.DUMMYFUNCTION("""COMPUTED_VALUE"""),6.0)</f>
        <v>6</v>
      </c>
      <c r="K5960" s="4">
        <f>IFERROR(__xludf.DUMMYFUNCTION("""COMPUTED_VALUE"""),2023.0)</f>
        <v>2023</v>
      </c>
    </row>
    <row r="5961">
      <c r="A5961" s="1" t="s">
        <v>1507</v>
      </c>
      <c r="B5961" s="4" t="s">
        <v>44</v>
      </c>
      <c r="C5961" s="4" t="s">
        <v>29</v>
      </c>
      <c r="D5961" s="4" t="s">
        <v>39</v>
      </c>
      <c r="E5961" s="4">
        <v>4.0</v>
      </c>
      <c r="F5961" s="4">
        <v>4.0</v>
      </c>
      <c r="G5961" s="4">
        <v>16.0</v>
      </c>
      <c r="H5961" s="5">
        <v>45097.0</v>
      </c>
      <c r="I5961" s="4">
        <f>IFERROR(__xludf.DUMMYFUNCTION("SPLIT(H5961,""/"")"),20.0)</f>
        <v>20</v>
      </c>
      <c r="J5961" s="4">
        <f>IFERROR(__xludf.DUMMYFUNCTION("""COMPUTED_VALUE"""),6.0)</f>
        <v>6</v>
      </c>
      <c r="K5961" s="4">
        <f>IFERROR(__xludf.DUMMYFUNCTION("""COMPUTED_VALUE"""),2023.0)</f>
        <v>2023</v>
      </c>
    </row>
    <row r="5962">
      <c r="A5962" s="1" t="s">
        <v>5591</v>
      </c>
      <c r="B5962" s="4" t="s">
        <v>44</v>
      </c>
      <c r="C5962" s="4" t="s">
        <v>30</v>
      </c>
      <c r="D5962" s="4" t="s">
        <v>39</v>
      </c>
      <c r="E5962" s="4">
        <v>5.0</v>
      </c>
      <c r="F5962" s="4">
        <v>4.0</v>
      </c>
      <c r="G5962" s="4">
        <v>20.0</v>
      </c>
      <c r="H5962" s="5">
        <v>45098.0</v>
      </c>
      <c r="I5962" s="4">
        <f>IFERROR(__xludf.DUMMYFUNCTION("SPLIT(H5962,""/"")"),21.0)</f>
        <v>21</v>
      </c>
      <c r="J5962" s="4">
        <f>IFERROR(__xludf.DUMMYFUNCTION("""COMPUTED_VALUE"""),6.0)</f>
        <v>6</v>
      </c>
      <c r="K5962" s="4">
        <f>IFERROR(__xludf.DUMMYFUNCTION("""COMPUTED_VALUE"""),2023.0)</f>
        <v>2023</v>
      </c>
    </row>
    <row r="5963">
      <c r="A5963" s="1" t="s">
        <v>5030</v>
      </c>
      <c r="B5963" s="4" t="s">
        <v>44</v>
      </c>
      <c r="C5963" s="4" t="s">
        <v>29</v>
      </c>
      <c r="D5963" s="4" t="s">
        <v>39</v>
      </c>
      <c r="E5963" s="4">
        <v>4.0</v>
      </c>
      <c r="F5963" s="4">
        <v>4.0</v>
      </c>
      <c r="G5963" s="4">
        <v>16.0</v>
      </c>
      <c r="H5963" s="5">
        <v>45098.0</v>
      </c>
      <c r="I5963" s="4">
        <f>IFERROR(__xludf.DUMMYFUNCTION("SPLIT(H5963,""/"")"),21.0)</f>
        <v>21</v>
      </c>
      <c r="J5963" s="4">
        <f>IFERROR(__xludf.DUMMYFUNCTION("""COMPUTED_VALUE"""),6.0)</f>
        <v>6</v>
      </c>
      <c r="K5963" s="4">
        <f>IFERROR(__xludf.DUMMYFUNCTION("""COMPUTED_VALUE"""),2023.0)</f>
        <v>2023</v>
      </c>
    </row>
    <row r="5964">
      <c r="A5964" s="1" t="s">
        <v>6582</v>
      </c>
      <c r="B5964" s="4" t="s">
        <v>44</v>
      </c>
      <c r="C5964" s="4" t="s">
        <v>30</v>
      </c>
      <c r="D5964" s="4" t="s">
        <v>28</v>
      </c>
      <c r="E5964" s="4">
        <v>2.0</v>
      </c>
      <c r="F5964" s="4">
        <v>4.0</v>
      </c>
      <c r="G5964" s="4">
        <v>8.0</v>
      </c>
      <c r="H5964" s="5">
        <v>45099.0</v>
      </c>
      <c r="I5964" s="4">
        <f>IFERROR(__xludf.DUMMYFUNCTION("SPLIT(H5964,""/"")"),22.0)</f>
        <v>22</v>
      </c>
      <c r="J5964" s="4">
        <f>IFERROR(__xludf.DUMMYFUNCTION("""COMPUTED_VALUE"""),6.0)</f>
        <v>6</v>
      </c>
      <c r="K5964" s="4">
        <f>IFERROR(__xludf.DUMMYFUNCTION("""COMPUTED_VALUE"""),2023.0)</f>
        <v>2023</v>
      </c>
    </row>
    <row r="5965">
      <c r="A5965" s="1" t="s">
        <v>7470</v>
      </c>
      <c r="B5965" s="4" t="s">
        <v>44</v>
      </c>
      <c r="C5965" s="4" t="s">
        <v>29</v>
      </c>
      <c r="D5965" s="4" t="s">
        <v>30</v>
      </c>
      <c r="E5965" s="4">
        <v>3.0</v>
      </c>
      <c r="F5965" s="4">
        <v>4.0</v>
      </c>
      <c r="G5965" s="4">
        <v>12.0</v>
      </c>
      <c r="H5965" s="5">
        <v>45099.0</v>
      </c>
      <c r="I5965" s="4">
        <f>IFERROR(__xludf.DUMMYFUNCTION("SPLIT(H5965,""/"")"),22.0)</f>
        <v>22</v>
      </c>
      <c r="J5965" s="4">
        <f>IFERROR(__xludf.DUMMYFUNCTION("""COMPUTED_VALUE"""),6.0)</f>
        <v>6</v>
      </c>
      <c r="K5965" s="4">
        <f>IFERROR(__xludf.DUMMYFUNCTION("""COMPUTED_VALUE"""),2023.0)</f>
        <v>2023</v>
      </c>
    </row>
    <row r="5966">
      <c r="A5966" s="1" t="s">
        <v>2088</v>
      </c>
      <c r="B5966" s="4" t="s">
        <v>44</v>
      </c>
      <c r="C5966" s="4" t="s">
        <v>24</v>
      </c>
      <c r="D5966" s="4" t="s">
        <v>30</v>
      </c>
      <c r="E5966" s="4">
        <v>5.0</v>
      </c>
      <c r="F5966" s="4">
        <v>4.0</v>
      </c>
      <c r="G5966" s="4">
        <v>20.0</v>
      </c>
      <c r="H5966" s="5">
        <v>45100.0</v>
      </c>
      <c r="I5966" s="4">
        <f>IFERROR(__xludf.DUMMYFUNCTION("SPLIT(H5966,""/"")"),23.0)</f>
        <v>23</v>
      </c>
      <c r="J5966" s="4">
        <f>IFERROR(__xludf.DUMMYFUNCTION("""COMPUTED_VALUE"""),6.0)</f>
        <v>6</v>
      </c>
      <c r="K5966" s="4">
        <f>IFERROR(__xludf.DUMMYFUNCTION("""COMPUTED_VALUE"""),2023.0)</f>
        <v>2023</v>
      </c>
    </row>
    <row r="5967">
      <c r="A5967" s="1" t="s">
        <v>7429</v>
      </c>
      <c r="B5967" s="4" t="s">
        <v>44</v>
      </c>
      <c r="C5967" s="4" t="s">
        <v>29</v>
      </c>
      <c r="D5967" s="4" t="s">
        <v>39</v>
      </c>
      <c r="E5967" s="4">
        <v>2.0</v>
      </c>
      <c r="F5967" s="4">
        <v>4.0</v>
      </c>
      <c r="G5967" s="4">
        <v>8.0</v>
      </c>
      <c r="H5967" s="5">
        <v>45101.0</v>
      </c>
      <c r="I5967" s="4">
        <f>IFERROR(__xludf.DUMMYFUNCTION("SPLIT(H5967,""/"")"),24.0)</f>
        <v>24</v>
      </c>
      <c r="J5967" s="4">
        <f>IFERROR(__xludf.DUMMYFUNCTION("""COMPUTED_VALUE"""),6.0)</f>
        <v>6</v>
      </c>
      <c r="K5967" s="4">
        <f>IFERROR(__xludf.DUMMYFUNCTION("""COMPUTED_VALUE"""),2023.0)</f>
        <v>2023</v>
      </c>
    </row>
    <row r="5968">
      <c r="A5968" s="1" t="s">
        <v>9310</v>
      </c>
      <c r="B5968" s="4" t="s">
        <v>44</v>
      </c>
      <c r="C5968" s="4" t="s">
        <v>24</v>
      </c>
      <c r="D5968" s="4" t="s">
        <v>30</v>
      </c>
      <c r="E5968" s="4">
        <v>3.0</v>
      </c>
      <c r="F5968" s="4">
        <v>4.0</v>
      </c>
      <c r="G5968" s="4">
        <v>12.0</v>
      </c>
      <c r="H5968" s="5">
        <v>45101.0</v>
      </c>
      <c r="I5968" s="4">
        <f>IFERROR(__xludf.DUMMYFUNCTION("SPLIT(H5968,""/"")"),24.0)</f>
        <v>24</v>
      </c>
      <c r="J5968" s="4">
        <f>IFERROR(__xludf.DUMMYFUNCTION("""COMPUTED_VALUE"""),6.0)</f>
        <v>6</v>
      </c>
      <c r="K5968" s="4">
        <f>IFERROR(__xludf.DUMMYFUNCTION("""COMPUTED_VALUE"""),2023.0)</f>
        <v>2023</v>
      </c>
    </row>
    <row r="5969">
      <c r="A5969" s="1" t="s">
        <v>772</v>
      </c>
      <c r="B5969" s="4" t="s">
        <v>44</v>
      </c>
      <c r="C5969" s="4" t="s">
        <v>30</v>
      </c>
      <c r="D5969" s="4" t="s">
        <v>28</v>
      </c>
      <c r="E5969" s="4">
        <v>1.0</v>
      </c>
      <c r="F5969" s="4">
        <v>4.0</v>
      </c>
      <c r="G5969" s="4">
        <v>4.0</v>
      </c>
      <c r="H5969" s="5">
        <v>45101.0</v>
      </c>
      <c r="I5969" s="4">
        <f>IFERROR(__xludf.DUMMYFUNCTION("SPLIT(H5969,""/"")"),24.0)</f>
        <v>24</v>
      </c>
      <c r="J5969" s="4">
        <f>IFERROR(__xludf.DUMMYFUNCTION("""COMPUTED_VALUE"""),6.0)</f>
        <v>6</v>
      </c>
      <c r="K5969" s="4">
        <f>IFERROR(__xludf.DUMMYFUNCTION("""COMPUTED_VALUE"""),2023.0)</f>
        <v>2023</v>
      </c>
    </row>
    <row r="5970">
      <c r="A5970" s="1" t="s">
        <v>5222</v>
      </c>
      <c r="B5970" s="4" t="s">
        <v>44</v>
      </c>
      <c r="C5970" s="4" t="s">
        <v>29</v>
      </c>
      <c r="D5970" s="4" t="s">
        <v>23</v>
      </c>
      <c r="E5970" s="4">
        <v>2.0</v>
      </c>
      <c r="F5970" s="4">
        <v>4.0</v>
      </c>
      <c r="G5970" s="4">
        <v>8.0</v>
      </c>
      <c r="H5970" s="5">
        <v>45102.0</v>
      </c>
      <c r="I5970" s="4">
        <f>IFERROR(__xludf.DUMMYFUNCTION("SPLIT(H5970,""/"")"),25.0)</f>
        <v>25</v>
      </c>
      <c r="J5970" s="4">
        <f>IFERROR(__xludf.DUMMYFUNCTION("""COMPUTED_VALUE"""),6.0)</f>
        <v>6</v>
      </c>
      <c r="K5970" s="4">
        <f>IFERROR(__xludf.DUMMYFUNCTION("""COMPUTED_VALUE"""),2023.0)</f>
        <v>2023</v>
      </c>
    </row>
    <row r="5971">
      <c r="A5971" s="1" t="s">
        <v>1272</v>
      </c>
      <c r="B5971" s="4" t="s">
        <v>44</v>
      </c>
      <c r="C5971" s="4" t="s">
        <v>30</v>
      </c>
      <c r="D5971" s="4" t="s">
        <v>30</v>
      </c>
      <c r="E5971" s="4">
        <v>4.0</v>
      </c>
      <c r="F5971" s="4">
        <v>4.0</v>
      </c>
      <c r="G5971" s="4">
        <v>16.0</v>
      </c>
      <c r="H5971" s="5">
        <v>45102.0</v>
      </c>
      <c r="I5971" s="4">
        <f>IFERROR(__xludf.DUMMYFUNCTION("SPLIT(H5971,""/"")"),25.0)</f>
        <v>25</v>
      </c>
      <c r="J5971" s="4">
        <f>IFERROR(__xludf.DUMMYFUNCTION("""COMPUTED_VALUE"""),6.0)</f>
        <v>6</v>
      </c>
      <c r="K5971" s="4">
        <f>IFERROR(__xludf.DUMMYFUNCTION("""COMPUTED_VALUE"""),2023.0)</f>
        <v>2023</v>
      </c>
    </row>
    <row r="5972">
      <c r="A5972" s="1" t="s">
        <v>2291</v>
      </c>
      <c r="B5972" s="4" t="s">
        <v>44</v>
      </c>
      <c r="C5972" s="4" t="s">
        <v>30</v>
      </c>
      <c r="D5972" s="4" t="s">
        <v>39</v>
      </c>
      <c r="E5972" s="4">
        <v>2.0</v>
      </c>
      <c r="F5972" s="4">
        <v>4.0</v>
      </c>
      <c r="G5972" s="4">
        <v>8.0</v>
      </c>
      <c r="H5972" s="5">
        <v>45102.0</v>
      </c>
      <c r="I5972" s="4">
        <f>IFERROR(__xludf.DUMMYFUNCTION("SPLIT(H5972,""/"")"),25.0)</f>
        <v>25</v>
      </c>
      <c r="J5972" s="4">
        <f>IFERROR(__xludf.DUMMYFUNCTION("""COMPUTED_VALUE"""),6.0)</f>
        <v>6</v>
      </c>
      <c r="K5972" s="4">
        <f>IFERROR(__xludf.DUMMYFUNCTION("""COMPUTED_VALUE"""),2023.0)</f>
        <v>2023</v>
      </c>
    </row>
    <row r="5973">
      <c r="A5973" s="1" t="s">
        <v>6467</v>
      </c>
      <c r="B5973" s="4" t="s">
        <v>44</v>
      </c>
      <c r="C5973" s="4" t="s">
        <v>30</v>
      </c>
      <c r="D5973" s="4" t="s">
        <v>23</v>
      </c>
      <c r="E5973" s="4">
        <v>3.0</v>
      </c>
      <c r="F5973" s="4">
        <v>4.0</v>
      </c>
      <c r="G5973" s="4">
        <v>12.0</v>
      </c>
      <c r="H5973" s="5">
        <v>45102.0</v>
      </c>
      <c r="I5973" s="4">
        <f>IFERROR(__xludf.DUMMYFUNCTION("SPLIT(H5973,""/"")"),25.0)</f>
        <v>25</v>
      </c>
      <c r="J5973" s="4">
        <f>IFERROR(__xludf.DUMMYFUNCTION("""COMPUTED_VALUE"""),6.0)</f>
        <v>6</v>
      </c>
      <c r="K5973" s="4">
        <f>IFERROR(__xludf.DUMMYFUNCTION("""COMPUTED_VALUE"""),2023.0)</f>
        <v>2023</v>
      </c>
    </row>
    <row r="5974">
      <c r="A5974" s="1" t="s">
        <v>2133</v>
      </c>
      <c r="B5974" s="4" t="s">
        <v>44</v>
      </c>
      <c r="C5974" s="4" t="s">
        <v>30</v>
      </c>
      <c r="D5974" s="4" t="s">
        <v>39</v>
      </c>
      <c r="E5974" s="4">
        <v>2.0</v>
      </c>
      <c r="F5974" s="4">
        <v>4.0</v>
      </c>
      <c r="G5974" s="4">
        <v>8.0</v>
      </c>
      <c r="H5974" s="5">
        <v>45103.0</v>
      </c>
      <c r="I5974" s="4">
        <f>IFERROR(__xludf.DUMMYFUNCTION("SPLIT(H5974,""/"")"),26.0)</f>
        <v>26</v>
      </c>
      <c r="J5974" s="4">
        <f>IFERROR(__xludf.DUMMYFUNCTION("""COMPUTED_VALUE"""),6.0)</f>
        <v>6</v>
      </c>
      <c r="K5974" s="4">
        <f>IFERROR(__xludf.DUMMYFUNCTION("""COMPUTED_VALUE"""),2023.0)</f>
        <v>2023</v>
      </c>
    </row>
    <row r="5975">
      <c r="A5975" s="1" t="s">
        <v>2239</v>
      </c>
      <c r="B5975" s="4" t="s">
        <v>44</v>
      </c>
      <c r="C5975" s="4" t="s">
        <v>30</v>
      </c>
      <c r="D5975" s="4" t="s">
        <v>23</v>
      </c>
      <c r="E5975" s="4">
        <v>3.0</v>
      </c>
      <c r="F5975" s="4">
        <v>4.0</v>
      </c>
      <c r="G5975" s="4">
        <v>12.0</v>
      </c>
      <c r="H5975" s="5">
        <v>45103.0</v>
      </c>
      <c r="I5975" s="4">
        <f>IFERROR(__xludf.DUMMYFUNCTION("SPLIT(H5975,""/"")"),26.0)</f>
        <v>26</v>
      </c>
      <c r="J5975" s="4">
        <f>IFERROR(__xludf.DUMMYFUNCTION("""COMPUTED_VALUE"""),6.0)</f>
        <v>6</v>
      </c>
      <c r="K5975" s="4">
        <f>IFERROR(__xludf.DUMMYFUNCTION("""COMPUTED_VALUE"""),2023.0)</f>
        <v>2023</v>
      </c>
    </row>
    <row r="5976">
      <c r="A5976" s="1" t="s">
        <v>1052</v>
      </c>
      <c r="B5976" s="4" t="s">
        <v>44</v>
      </c>
      <c r="C5976" s="4" t="s">
        <v>30</v>
      </c>
      <c r="D5976" s="4" t="s">
        <v>30</v>
      </c>
      <c r="E5976" s="4">
        <v>2.0</v>
      </c>
      <c r="F5976" s="4">
        <v>4.0</v>
      </c>
      <c r="G5976" s="4">
        <v>8.0</v>
      </c>
      <c r="H5976" s="5">
        <v>45103.0</v>
      </c>
      <c r="I5976" s="4">
        <f>IFERROR(__xludf.DUMMYFUNCTION("SPLIT(H5976,""/"")"),26.0)</f>
        <v>26</v>
      </c>
      <c r="J5976" s="4">
        <f>IFERROR(__xludf.DUMMYFUNCTION("""COMPUTED_VALUE"""),6.0)</f>
        <v>6</v>
      </c>
      <c r="K5976" s="4">
        <f>IFERROR(__xludf.DUMMYFUNCTION("""COMPUTED_VALUE"""),2023.0)</f>
        <v>2023</v>
      </c>
    </row>
    <row r="5977">
      <c r="A5977" s="1" t="s">
        <v>4381</v>
      </c>
      <c r="B5977" s="4" t="s">
        <v>44</v>
      </c>
      <c r="C5977" s="4" t="s">
        <v>30</v>
      </c>
      <c r="D5977" s="4" t="s">
        <v>39</v>
      </c>
      <c r="E5977" s="4">
        <v>3.0</v>
      </c>
      <c r="F5977" s="4">
        <v>4.0</v>
      </c>
      <c r="G5977" s="4">
        <v>12.0</v>
      </c>
      <c r="H5977" s="5">
        <v>45103.0</v>
      </c>
      <c r="I5977" s="4">
        <f>IFERROR(__xludf.DUMMYFUNCTION("SPLIT(H5977,""/"")"),26.0)</f>
        <v>26</v>
      </c>
      <c r="J5977" s="4">
        <f>IFERROR(__xludf.DUMMYFUNCTION("""COMPUTED_VALUE"""),6.0)</f>
        <v>6</v>
      </c>
      <c r="K5977" s="4">
        <f>IFERROR(__xludf.DUMMYFUNCTION("""COMPUTED_VALUE"""),2023.0)</f>
        <v>2023</v>
      </c>
    </row>
    <row r="5978">
      <c r="A5978" s="1" t="s">
        <v>4759</v>
      </c>
      <c r="B5978" s="4" t="s">
        <v>44</v>
      </c>
      <c r="C5978" s="4" t="s">
        <v>30</v>
      </c>
      <c r="D5978" s="4" t="s">
        <v>28</v>
      </c>
      <c r="E5978" s="4">
        <v>2.0</v>
      </c>
      <c r="F5978" s="4">
        <v>4.0</v>
      </c>
      <c r="G5978" s="4">
        <v>8.0</v>
      </c>
      <c r="H5978" s="5">
        <v>45104.0</v>
      </c>
      <c r="I5978" s="4">
        <f>IFERROR(__xludf.DUMMYFUNCTION("SPLIT(H5978,""/"")"),27.0)</f>
        <v>27</v>
      </c>
      <c r="J5978" s="4">
        <f>IFERROR(__xludf.DUMMYFUNCTION("""COMPUTED_VALUE"""),6.0)</f>
        <v>6</v>
      </c>
      <c r="K5978" s="4">
        <f>IFERROR(__xludf.DUMMYFUNCTION("""COMPUTED_VALUE"""),2023.0)</f>
        <v>2023</v>
      </c>
    </row>
    <row r="5979">
      <c r="A5979" s="1" t="s">
        <v>3093</v>
      </c>
      <c r="B5979" s="4" t="s">
        <v>44</v>
      </c>
      <c r="C5979" s="4" t="s">
        <v>30</v>
      </c>
      <c r="D5979" s="4" t="s">
        <v>39</v>
      </c>
      <c r="E5979" s="4">
        <v>1.0</v>
      </c>
      <c r="F5979" s="4">
        <v>4.0</v>
      </c>
      <c r="G5979" s="4">
        <v>4.0</v>
      </c>
      <c r="H5979" s="5">
        <v>45104.0</v>
      </c>
      <c r="I5979" s="4">
        <f>IFERROR(__xludf.DUMMYFUNCTION("SPLIT(H5979,""/"")"),27.0)</f>
        <v>27</v>
      </c>
      <c r="J5979" s="4">
        <f>IFERROR(__xludf.DUMMYFUNCTION("""COMPUTED_VALUE"""),6.0)</f>
        <v>6</v>
      </c>
      <c r="K5979" s="4">
        <f>IFERROR(__xludf.DUMMYFUNCTION("""COMPUTED_VALUE"""),2023.0)</f>
        <v>2023</v>
      </c>
    </row>
    <row r="5980">
      <c r="A5980" s="1" t="s">
        <v>1287</v>
      </c>
      <c r="B5980" s="4" t="s">
        <v>44</v>
      </c>
      <c r="C5980" s="4" t="s">
        <v>24</v>
      </c>
      <c r="D5980" s="4" t="s">
        <v>28</v>
      </c>
      <c r="E5980" s="4">
        <v>1.0</v>
      </c>
      <c r="F5980" s="4">
        <v>4.0</v>
      </c>
      <c r="G5980" s="4">
        <v>4.0</v>
      </c>
      <c r="H5980" s="5">
        <v>45105.0</v>
      </c>
      <c r="I5980" s="4">
        <f>IFERROR(__xludf.DUMMYFUNCTION("SPLIT(H5980,""/"")"),28.0)</f>
        <v>28</v>
      </c>
      <c r="J5980" s="4">
        <f>IFERROR(__xludf.DUMMYFUNCTION("""COMPUTED_VALUE"""),6.0)</f>
        <v>6</v>
      </c>
      <c r="K5980" s="4">
        <f>IFERROR(__xludf.DUMMYFUNCTION("""COMPUTED_VALUE"""),2023.0)</f>
        <v>2023</v>
      </c>
    </row>
    <row r="5981">
      <c r="A5981" s="1" t="s">
        <v>689</v>
      </c>
      <c r="B5981" s="4" t="s">
        <v>44</v>
      </c>
      <c r="C5981" s="4" t="s">
        <v>24</v>
      </c>
      <c r="D5981" s="4" t="s">
        <v>39</v>
      </c>
      <c r="E5981" s="4">
        <v>3.0</v>
      </c>
      <c r="F5981" s="4">
        <v>4.0</v>
      </c>
      <c r="G5981" s="4">
        <v>12.0</v>
      </c>
      <c r="H5981" s="5">
        <v>45105.0</v>
      </c>
      <c r="I5981" s="4">
        <f>IFERROR(__xludf.DUMMYFUNCTION("SPLIT(H5981,""/"")"),28.0)</f>
        <v>28</v>
      </c>
      <c r="J5981" s="4">
        <f>IFERROR(__xludf.DUMMYFUNCTION("""COMPUTED_VALUE"""),6.0)</f>
        <v>6</v>
      </c>
      <c r="K5981" s="4">
        <f>IFERROR(__xludf.DUMMYFUNCTION("""COMPUTED_VALUE"""),2023.0)</f>
        <v>2023</v>
      </c>
    </row>
    <row r="5982">
      <c r="A5982" s="1" t="s">
        <v>6266</v>
      </c>
      <c r="B5982" s="4" t="s">
        <v>44</v>
      </c>
      <c r="C5982" s="4" t="s">
        <v>30</v>
      </c>
      <c r="D5982" s="4" t="s">
        <v>23</v>
      </c>
      <c r="E5982" s="4">
        <v>4.0</v>
      </c>
      <c r="F5982" s="4">
        <v>4.0</v>
      </c>
      <c r="G5982" s="4">
        <v>16.0</v>
      </c>
      <c r="H5982" s="5">
        <v>45105.0</v>
      </c>
      <c r="I5982" s="4">
        <f>IFERROR(__xludf.DUMMYFUNCTION("SPLIT(H5982,""/"")"),28.0)</f>
        <v>28</v>
      </c>
      <c r="J5982" s="4">
        <f>IFERROR(__xludf.DUMMYFUNCTION("""COMPUTED_VALUE"""),6.0)</f>
        <v>6</v>
      </c>
      <c r="K5982" s="4">
        <f>IFERROR(__xludf.DUMMYFUNCTION("""COMPUTED_VALUE"""),2023.0)</f>
        <v>2023</v>
      </c>
    </row>
    <row r="5983">
      <c r="A5983" s="1" t="s">
        <v>3689</v>
      </c>
      <c r="B5983" s="4" t="s">
        <v>44</v>
      </c>
      <c r="C5983" s="4" t="s">
        <v>29</v>
      </c>
      <c r="D5983" s="4" t="s">
        <v>39</v>
      </c>
      <c r="E5983" s="4">
        <v>3.0</v>
      </c>
      <c r="F5983" s="4">
        <v>4.0</v>
      </c>
      <c r="G5983" s="4">
        <v>12.0</v>
      </c>
      <c r="H5983" s="5">
        <v>45106.0</v>
      </c>
      <c r="I5983" s="4">
        <f>IFERROR(__xludf.DUMMYFUNCTION("SPLIT(H5983,""/"")"),29.0)</f>
        <v>29</v>
      </c>
      <c r="J5983" s="4">
        <f>IFERROR(__xludf.DUMMYFUNCTION("""COMPUTED_VALUE"""),6.0)</f>
        <v>6</v>
      </c>
      <c r="K5983" s="4">
        <f>IFERROR(__xludf.DUMMYFUNCTION("""COMPUTED_VALUE"""),2023.0)</f>
        <v>2023</v>
      </c>
    </row>
    <row r="5984">
      <c r="A5984" s="1" t="s">
        <v>4458</v>
      </c>
      <c r="B5984" s="4" t="s">
        <v>44</v>
      </c>
      <c r="C5984" s="4" t="s">
        <v>24</v>
      </c>
      <c r="D5984" s="4" t="s">
        <v>28</v>
      </c>
      <c r="E5984" s="4">
        <v>2.0</v>
      </c>
      <c r="F5984" s="4">
        <v>4.0</v>
      </c>
      <c r="G5984" s="4">
        <v>8.0</v>
      </c>
      <c r="H5984" s="5">
        <v>45107.0</v>
      </c>
      <c r="I5984" s="4">
        <f>IFERROR(__xludf.DUMMYFUNCTION("SPLIT(H5984,""/"")"),30.0)</f>
        <v>30</v>
      </c>
      <c r="J5984" s="4">
        <f>IFERROR(__xludf.DUMMYFUNCTION("""COMPUTED_VALUE"""),6.0)</f>
        <v>6</v>
      </c>
      <c r="K5984" s="4">
        <f>IFERROR(__xludf.DUMMYFUNCTION("""COMPUTED_VALUE"""),2023.0)</f>
        <v>2023</v>
      </c>
    </row>
    <row r="5985">
      <c r="A5985" s="1" t="s">
        <v>8377</v>
      </c>
      <c r="B5985" s="4" t="s">
        <v>44</v>
      </c>
      <c r="C5985" s="4" t="s">
        <v>29</v>
      </c>
      <c r="D5985" s="4" t="s">
        <v>30</v>
      </c>
      <c r="E5985" s="4">
        <v>3.0</v>
      </c>
      <c r="F5985" s="4">
        <v>4.0</v>
      </c>
      <c r="G5985" s="4">
        <v>12.0</v>
      </c>
      <c r="H5985" s="5">
        <v>45107.0</v>
      </c>
      <c r="I5985" s="4">
        <f>IFERROR(__xludf.DUMMYFUNCTION("SPLIT(H5985,""/"")"),30.0)</f>
        <v>30</v>
      </c>
      <c r="J5985" s="4">
        <f>IFERROR(__xludf.DUMMYFUNCTION("""COMPUTED_VALUE"""),6.0)</f>
        <v>6</v>
      </c>
      <c r="K5985" s="4">
        <f>IFERROR(__xludf.DUMMYFUNCTION("""COMPUTED_VALUE"""),2023.0)</f>
        <v>2023</v>
      </c>
    </row>
    <row r="5986">
      <c r="A5986" s="1" t="s">
        <v>4315</v>
      </c>
      <c r="B5986" s="4" t="s">
        <v>44</v>
      </c>
      <c r="C5986" s="4" t="s">
        <v>24</v>
      </c>
      <c r="D5986" s="4" t="s">
        <v>30</v>
      </c>
      <c r="E5986" s="4">
        <v>1.0</v>
      </c>
      <c r="F5986" s="4">
        <v>4.0</v>
      </c>
      <c r="G5986" s="4">
        <v>4.0</v>
      </c>
      <c r="H5986" s="5">
        <v>45107.0</v>
      </c>
      <c r="I5986" s="4">
        <f>IFERROR(__xludf.DUMMYFUNCTION("SPLIT(H5986,""/"")"),30.0)</f>
        <v>30</v>
      </c>
      <c r="J5986" s="4">
        <f>IFERROR(__xludf.DUMMYFUNCTION("""COMPUTED_VALUE"""),6.0)</f>
        <v>6</v>
      </c>
      <c r="K5986" s="4">
        <f>IFERROR(__xludf.DUMMYFUNCTION("""COMPUTED_VALUE"""),2023.0)</f>
        <v>2023</v>
      </c>
    </row>
    <row r="5987">
      <c r="A5987" s="1" t="s">
        <v>2967</v>
      </c>
      <c r="B5987" s="4" t="s">
        <v>44</v>
      </c>
      <c r="C5987" s="4" t="s">
        <v>30</v>
      </c>
      <c r="D5987" s="4" t="s">
        <v>28</v>
      </c>
      <c r="E5987" s="4">
        <v>5.0</v>
      </c>
      <c r="F5987" s="4">
        <v>4.0</v>
      </c>
      <c r="G5987" s="4">
        <v>20.0</v>
      </c>
      <c r="H5987" s="5">
        <v>45107.0</v>
      </c>
      <c r="I5987" s="4">
        <f>IFERROR(__xludf.DUMMYFUNCTION("SPLIT(H5987,""/"")"),30.0)</f>
        <v>30</v>
      </c>
      <c r="J5987" s="4">
        <f>IFERROR(__xludf.DUMMYFUNCTION("""COMPUTED_VALUE"""),6.0)</f>
        <v>6</v>
      </c>
      <c r="K5987" s="4">
        <f>IFERROR(__xludf.DUMMYFUNCTION("""COMPUTED_VALUE"""),2023.0)</f>
        <v>2023</v>
      </c>
    </row>
    <row r="5988">
      <c r="A5988" s="1" t="s">
        <v>3076</v>
      </c>
      <c r="B5988" s="4" t="s">
        <v>44</v>
      </c>
      <c r="C5988" s="4" t="s">
        <v>29</v>
      </c>
      <c r="D5988" s="4" t="s">
        <v>30</v>
      </c>
      <c r="E5988" s="4">
        <v>4.0</v>
      </c>
      <c r="F5988" s="4">
        <v>4.0</v>
      </c>
      <c r="G5988" s="4">
        <v>16.0</v>
      </c>
      <c r="H5988" s="5">
        <v>45109.0</v>
      </c>
      <c r="I5988" s="4">
        <f>IFERROR(__xludf.DUMMYFUNCTION("SPLIT(H5988,""/"")"),2.0)</f>
        <v>2</v>
      </c>
      <c r="J5988" s="4">
        <f>IFERROR(__xludf.DUMMYFUNCTION("""COMPUTED_VALUE"""),7.0)</f>
        <v>7</v>
      </c>
      <c r="K5988" s="4">
        <f>IFERROR(__xludf.DUMMYFUNCTION("""COMPUTED_VALUE"""),2023.0)</f>
        <v>2023</v>
      </c>
    </row>
    <row r="5989">
      <c r="A5989" s="1" t="s">
        <v>5516</v>
      </c>
      <c r="B5989" s="4" t="s">
        <v>44</v>
      </c>
      <c r="C5989" s="4" t="s">
        <v>29</v>
      </c>
      <c r="D5989" s="4" t="s">
        <v>30</v>
      </c>
      <c r="E5989" s="4">
        <v>1.0</v>
      </c>
      <c r="F5989" s="4">
        <v>4.0</v>
      </c>
      <c r="G5989" s="4">
        <v>4.0</v>
      </c>
      <c r="H5989" s="5">
        <v>45109.0</v>
      </c>
      <c r="I5989" s="4">
        <f>IFERROR(__xludf.DUMMYFUNCTION("SPLIT(H5989,""/"")"),2.0)</f>
        <v>2</v>
      </c>
      <c r="J5989" s="4">
        <f>IFERROR(__xludf.DUMMYFUNCTION("""COMPUTED_VALUE"""),7.0)</f>
        <v>7</v>
      </c>
      <c r="K5989" s="4">
        <f>IFERROR(__xludf.DUMMYFUNCTION("""COMPUTED_VALUE"""),2023.0)</f>
        <v>2023</v>
      </c>
    </row>
    <row r="5990">
      <c r="A5990" s="1" t="s">
        <v>8308</v>
      </c>
      <c r="B5990" s="4" t="s">
        <v>44</v>
      </c>
      <c r="C5990" s="4" t="s">
        <v>24</v>
      </c>
      <c r="D5990" s="4" t="s">
        <v>30</v>
      </c>
      <c r="E5990" s="4">
        <v>1.0</v>
      </c>
      <c r="F5990" s="4">
        <v>4.0</v>
      </c>
      <c r="G5990" s="4">
        <v>4.0</v>
      </c>
      <c r="H5990" s="5">
        <v>45109.0</v>
      </c>
      <c r="I5990" s="4">
        <f>IFERROR(__xludf.DUMMYFUNCTION("SPLIT(H5990,""/"")"),2.0)</f>
        <v>2</v>
      </c>
      <c r="J5990" s="4">
        <f>IFERROR(__xludf.DUMMYFUNCTION("""COMPUTED_VALUE"""),7.0)</f>
        <v>7</v>
      </c>
      <c r="K5990" s="4">
        <f>IFERROR(__xludf.DUMMYFUNCTION("""COMPUTED_VALUE"""),2023.0)</f>
        <v>2023</v>
      </c>
    </row>
    <row r="5991">
      <c r="A5991" s="1" t="s">
        <v>3449</v>
      </c>
      <c r="B5991" s="4" t="s">
        <v>44</v>
      </c>
      <c r="C5991" s="4" t="s">
        <v>29</v>
      </c>
      <c r="D5991" s="4" t="s">
        <v>23</v>
      </c>
      <c r="E5991" s="4">
        <v>3.0</v>
      </c>
      <c r="F5991" s="4">
        <v>4.0</v>
      </c>
      <c r="G5991" s="4">
        <v>12.0</v>
      </c>
      <c r="H5991" s="5">
        <v>45110.0</v>
      </c>
      <c r="I5991" s="4">
        <f>IFERROR(__xludf.DUMMYFUNCTION("SPLIT(H5991,""/"")"),3.0)</f>
        <v>3</v>
      </c>
      <c r="J5991" s="4">
        <f>IFERROR(__xludf.DUMMYFUNCTION("""COMPUTED_VALUE"""),7.0)</f>
        <v>7</v>
      </c>
      <c r="K5991" s="4">
        <f>IFERROR(__xludf.DUMMYFUNCTION("""COMPUTED_VALUE"""),2023.0)</f>
        <v>2023</v>
      </c>
    </row>
    <row r="5992">
      <c r="A5992" s="1" t="s">
        <v>2562</v>
      </c>
      <c r="B5992" s="4" t="s">
        <v>44</v>
      </c>
      <c r="C5992" s="4" t="s">
        <v>30</v>
      </c>
      <c r="D5992" s="4" t="s">
        <v>30</v>
      </c>
      <c r="E5992" s="4">
        <v>2.0</v>
      </c>
      <c r="F5992" s="4">
        <v>4.0</v>
      </c>
      <c r="G5992" s="4">
        <v>8.0</v>
      </c>
      <c r="H5992" s="5">
        <v>45110.0</v>
      </c>
      <c r="I5992" s="4">
        <f>IFERROR(__xludf.DUMMYFUNCTION("SPLIT(H5992,""/"")"),3.0)</f>
        <v>3</v>
      </c>
      <c r="J5992" s="4">
        <f>IFERROR(__xludf.DUMMYFUNCTION("""COMPUTED_VALUE"""),7.0)</f>
        <v>7</v>
      </c>
      <c r="K5992" s="4">
        <f>IFERROR(__xludf.DUMMYFUNCTION("""COMPUTED_VALUE"""),2023.0)</f>
        <v>2023</v>
      </c>
    </row>
    <row r="5993">
      <c r="A5993" s="1" t="s">
        <v>7509</v>
      </c>
      <c r="B5993" s="4" t="s">
        <v>44</v>
      </c>
      <c r="C5993" s="4" t="s">
        <v>24</v>
      </c>
      <c r="D5993" s="4" t="s">
        <v>28</v>
      </c>
      <c r="E5993" s="4">
        <v>5.0</v>
      </c>
      <c r="F5993" s="4">
        <v>4.0</v>
      </c>
      <c r="G5993" s="4">
        <v>20.0</v>
      </c>
      <c r="H5993" s="5">
        <v>45110.0</v>
      </c>
      <c r="I5993" s="4">
        <f>IFERROR(__xludf.DUMMYFUNCTION("SPLIT(H5993,""/"")"),3.0)</f>
        <v>3</v>
      </c>
      <c r="J5993" s="4">
        <f>IFERROR(__xludf.DUMMYFUNCTION("""COMPUTED_VALUE"""),7.0)</f>
        <v>7</v>
      </c>
      <c r="K5993" s="4">
        <f>IFERROR(__xludf.DUMMYFUNCTION("""COMPUTED_VALUE"""),2023.0)</f>
        <v>2023</v>
      </c>
    </row>
    <row r="5994">
      <c r="A5994" s="1" t="s">
        <v>2589</v>
      </c>
      <c r="B5994" s="4" t="s">
        <v>44</v>
      </c>
      <c r="C5994" s="4" t="s">
        <v>30</v>
      </c>
      <c r="D5994" s="4" t="s">
        <v>39</v>
      </c>
      <c r="E5994" s="4">
        <v>5.0</v>
      </c>
      <c r="F5994" s="4">
        <v>4.0</v>
      </c>
      <c r="G5994" s="4">
        <v>20.0</v>
      </c>
      <c r="H5994" s="5">
        <v>45111.0</v>
      </c>
      <c r="I5994" s="4">
        <f>IFERROR(__xludf.DUMMYFUNCTION("SPLIT(H5994,""/"")"),4.0)</f>
        <v>4</v>
      </c>
      <c r="J5994" s="4">
        <f>IFERROR(__xludf.DUMMYFUNCTION("""COMPUTED_VALUE"""),7.0)</f>
        <v>7</v>
      </c>
      <c r="K5994" s="4">
        <f>IFERROR(__xludf.DUMMYFUNCTION("""COMPUTED_VALUE"""),2023.0)</f>
        <v>2023</v>
      </c>
    </row>
    <row r="5995">
      <c r="A5995" s="1" t="s">
        <v>6976</v>
      </c>
      <c r="B5995" s="4" t="s">
        <v>44</v>
      </c>
      <c r="C5995" s="4" t="s">
        <v>24</v>
      </c>
      <c r="D5995" s="4" t="s">
        <v>39</v>
      </c>
      <c r="E5995" s="4">
        <v>1.0</v>
      </c>
      <c r="F5995" s="4">
        <v>4.0</v>
      </c>
      <c r="G5995" s="4">
        <v>4.0</v>
      </c>
      <c r="H5995" s="5">
        <v>45112.0</v>
      </c>
      <c r="I5995" s="4">
        <f>IFERROR(__xludf.DUMMYFUNCTION("SPLIT(H5995,""/"")"),5.0)</f>
        <v>5</v>
      </c>
      <c r="J5995" s="4">
        <f>IFERROR(__xludf.DUMMYFUNCTION("""COMPUTED_VALUE"""),7.0)</f>
        <v>7</v>
      </c>
      <c r="K5995" s="4">
        <f>IFERROR(__xludf.DUMMYFUNCTION("""COMPUTED_VALUE"""),2023.0)</f>
        <v>2023</v>
      </c>
    </row>
    <row r="5996">
      <c r="A5996" s="1" t="s">
        <v>8857</v>
      </c>
      <c r="B5996" s="4" t="s">
        <v>44</v>
      </c>
      <c r="C5996" s="4" t="s">
        <v>29</v>
      </c>
      <c r="D5996" s="4" t="s">
        <v>30</v>
      </c>
      <c r="E5996" s="4">
        <v>1.0</v>
      </c>
      <c r="F5996" s="4">
        <v>4.0</v>
      </c>
      <c r="G5996" s="4">
        <v>4.0</v>
      </c>
      <c r="H5996" s="5">
        <v>45112.0</v>
      </c>
      <c r="I5996" s="4">
        <f>IFERROR(__xludf.DUMMYFUNCTION("SPLIT(H5996,""/"")"),5.0)</f>
        <v>5</v>
      </c>
      <c r="J5996" s="4">
        <f>IFERROR(__xludf.DUMMYFUNCTION("""COMPUTED_VALUE"""),7.0)</f>
        <v>7</v>
      </c>
      <c r="K5996" s="4">
        <f>IFERROR(__xludf.DUMMYFUNCTION("""COMPUTED_VALUE"""),2023.0)</f>
        <v>2023</v>
      </c>
    </row>
    <row r="5997">
      <c r="A5997" s="1" t="s">
        <v>5333</v>
      </c>
      <c r="B5997" s="4" t="s">
        <v>44</v>
      </c>
      <c r="C5997" s="4" t="s">
        <v>24</v>
      </c>
      <c r="D5997" s="4" t="s">
        <v>30</v>
      </c>
      <c r="E5997" s="4">
        <v>3.0</v>
      </c>
      <c r="F5997" s="4">
        <v>4.0</v>
      </c>
      <c r="G5997" s="4">
        <v>12.0</v>
      </c>
      <c r="H5997" s="5">
        <v>45113.0</v>
      </c>
      <c r="I5997" s="4">
        <f>IFERROR(__xludf.DUMMYFUNCTION("SPLIT(H5997,""/"")"),6.0)</f>
        <v>6</v>
      </c>
      <c r="J5997" s="4">
        <f>IFERROR(__xludf.DUMMYFUNCTION("""COMPUTED_VALUE"""),7.0)</f>
        <v>7</v>
      </c>
      <c r="K5997" s="4">
        <f>IFERROR(__xludf.DUMMYFUNCTION("""COMPUTED_VALUE"""),2023.0)</f>
        <v>2023</v>
      </c>
    </row>
    <row r="5998">
      <c r="A5998" s="1" t="s">
        <v>5730</v>
      </c>
      <c r="B5998" s="4" t="s">
        <v>44</v>
      </c>
      <c r="C5998" s="4" t="s">
        <v>30</v>
      </c>
      <c r="D5998" s="4" t="s">
        <v>30</v>
      </c>
      <c r="E5998" s="4">
        <v>5.0</v>
      </c>
      <c r="F5998" s="4">
        <v>4.0</v>
      </c>
      <c r="G5998" s="4">
        <v>20.0</v>
      </c>
      <c r="H5998" s="5">
        <v>45113.0</v>
      </c>
      <c r="I5998" s="4">
        <f>IFERROR(__xludf.DUMMYFUNCTION("SPLIT(H5998,""/"")"),6.0)</f>
        <v>6</v>
      </c>
      <c r="J5998" s="4">
        <f>IFERROR(__xludf.DUMMYFUNCTION("""COMPUTED_VALUE"""),7.0)</f>
        <v>7</v>
      </c>
      <c r="K5998" s="4">
        <f>IFERROR(__xludf.DUMMYFUNCTION("""COMPUTED_VALUE"""),2023.0)</f>
        <v>2023</v>
      </c>
    </row>
    <row r="5999">
      <c r="A5999" s="1" t="s">
        <v>2934</v>
      </c>
      <c r="B5999" s="4" t="s">
        <v>44</v>
      </c>
      <c r="C5999" s="4" t="s">
        <v>24</v>
      </c>
      <c r="D5999" s="4" t="s">
        <v>30</v>
      </c>
      <c r="E5999" s="4">
        <v>5.0</v>
      </c>
      <c r="F5999" s="4">
        <v>4.0</v>
      </c>
      <c r="G5999" s="4">
        <v>20.0</v>
      </c>
      <c r="H5999" s="5">
        <v>45114.0</v>
      </c>
      <c r="I5999" s="4">
        <f>IFERROR(__xludf.DUMMYFUNCTION("SPLIT(H5999,""/"")"),7.0)</f>
        <v>7</v>
      </c>
      <c r="J5999" s="4">
        <f>IFERROR(__xludf.DUMMYFUNCTION("""COMPUTED_VALUE"""),7.0)</f>
        <v>7</v>
      </c>
      <c r="K5999" s="4">
        <f>IFERROR(__xludf.DUMMYFUNCTION("""COMPUTED_VALUE"""),2023.0)</f>
        <v>2023</v>
      </c>
    </row>
    <row r="6000">
      <c r="A6000" s="1" t="s">
        <v>4494</v>
      </c>
      <c r="B6000" s="4" t="s">
        <v>44</v>
      </c>
      <c r="C6000" s="4" t="s">
        <v>24</v>
      </c>
      <c r="D6000" s="4" t="s">
        <v>23</v>
      </c>
      <c r="E6000" s="4">
        <v>2.0</v>
      </c>
      <c r="F6000" s="4">
        <v>4.0</v>
      </c>
      <c r="G6000" s="4">
        <v>8.0</v>
      </c>
      <c r="H6000" s="5">
        <v>45114.0</v>
      </c>
      <c r="I6000" s="4">
        <f>IFERROR(__xludf.DUMMYFUNCTION("SPLIT(H6000,""/"")"),7.0)</f>
        <v>7</v>
      </c>
      <c r="J6000" s="4">
        <f>IFERROR(__xludf.DUMMYFUNCTION("""COMPUTED_VALUE"""),7.0)</f>
        <v>7</v>
      </c>
      <c r="K6000" s="4">
        <f>IFERROR(__xludf.DUMMYFUNCTION("""COMPUTED_VALUE"""),2023.0)</f>
        <v>2023</v>
      </c>
    </row>
    <row r="6001">
      <c r="A6001" s="1" t="s">
        <v>8450</v>
      </c>
      <c r="B6001" s="4" t="s">
        <v>44</v>
      </c>
      <c r="C6001" s="4" t="s">
        <v>24</v>
      </c>
      <c r="D6001" s="4" t="s">
        <v>30</v>
      </c>
      <c r="E6001" s="4">
        <v>4.0</v>
      </c>
      <c r="F6001" s="4">
        <v>4.0</v>
      </c>
      <c r="G6001" s="4">
        <v>16.0</v>
      </c>
      <c r="H6001" s="5">
        <v>45114.0</v>
      </c>
      <c r="I6001" s="4">
        <f>IFERROR(__xludf.DUMMYFUNCTION("SPLIT(H6001,""/"")"),7.0)</f>
        <v>7</v>
      </c>
      <c r="J6001" s="4">
        <f>IFERROR(__xludf.DUMMYFUNCTION("""COMPUTED_VALUE"""),7.0)</f>
        <v>7</v>
      </c>
      <c r="K6001" s="4">
        <f>IFERROR(__xludf.DUMMYFUNCTION("""COMPUTED_VALUE"""),2023.0)</f>
        <v>2023</v>
      </c>
    </row>
    <row r="6002">
      <c r="A6002" s="1" t="s">
        <v>3922</v>
      </c>
      <c r="B6002" s="4" t="s">
        <v>44</v>
      </c>
      <c r="C6002" s="4" t="s">
        <v>24</v>
      </c>
      <c r="D6002" s="4" t="s">
        <v>30</v>
      </c>
      <c r="E6002" s="4">
        <v>3.0</v>
      </c>
      <c r="F6002" s="4">
        <v>4.0</v>
      </c>
      <c r="G6002" s="4">
        <v>12.0</v>
      </c>
      <c r="H6002" s="5">
        <v>45114.0</v>
      </c>
      <c r="I6002" s="4">
        <f>IFERROR(__xludf.DUMMYFUNCTION("SPLIT(H6002,""/"")"),7.0)</f>
        <v>7</v>
      </c>
      <c r="J6002" s="4">
        <f>IFERROR(__xludf.DUMMYFUNCTION("""COMPUTED_VALUE"""),7.0)</f>
        <v>7</v>
      </c>
      <c r="K6002" s="4">
        <f>IFERROR(__xludf.DUMMYFUNCTION("""COMPUTED_VALUE"""),2023.0)</f>
        <v>2023</v>
      </c>
    </row>
    <row r="6003">
      <c r="A6003" s="1" t="s">
        <v>3997</v>
      </c>
      <c r="B6003" s="4" t="s">
        <v>44</v>
      </c>
      <c r="C6003" s="4" t="s">
        <v>30</v>
      </c>
      <c r="D6003" s="4" t="s">
        <v>28</v>
      </c>
      <c r="E6003" s="4">
        <v>4.0</v>
      </c>
      <c r="F6003" s="4">
        <v>4.0</v>
      </c>
      <c r="G6003" s="4">
        <v>16.0</v>
      </c>
      <c r="H6003" s="5">
        <v>45115.0</v>
      </c>
      <c r="I6003" s="4">
        <f>IFERROR(__xludf.DUMMYFUNCTION("SPLIT(H6003,""/"")"),8.0)</f>
        <v>8</v>
      </c>
      <c r="J6003" s="4">
        <f>IFERROR(__xludf.DUMMYFUNCTION("""COMPUTED_VALUE"""),7.0)</f>
        <v>7</v>
      </c>
      <c r="K6003" s="4">
        <f>IFERROR(__xludf.DUMMYFUNCTION("""COMPUTED_VALUE"""),2023.0)</f>
        <v>2023</v>
      </c>
    </row>
    <row r="6004">
      <c r="A6004" s="1" t="s">
        <v>4128</v>
      </c>
      <c r="B6004" s="4" t="s">
        <v>44</v>
      </c>
      <c r="C6004" s="4" t="s">
        <v>29</v>
      </c>
      <c r="D6004" s="4" t="s">
        <v>23</v>
      </c>
      <c r="E6004" s="4">
        <v>1.0</v>
      </c>
      <c r="F6004" s="4">
        <v>4.0</v>
      </c>
      <c r="G6004" s="4">
        <v>4.0</v>
      </c>
      <c r="H6004" s="5">
        <v>45115.0</v>
      </c>
      <c r="I6004" s="4">
        <f>IFERROR(__xludf.DUMMYFUNCTION("SPLIT(H6004,""/"")"),8.0)</f>
        <v>8</v>
      </c>
      <c r="J6004" s="4">
        <f>IFERROR(__xludf.DUMMYFUNCTION("""COMPUTED_VALUE"""),7.0)</f>
        <v>7</v>
      </c>
      <c r="K6004" s="4">
        <f>IFERROR(__xludf.DUMMYFUNCTION("""COMPUTED_VALUE"""),2023.0)</f>
        <v>2023</v>
      </c>
    </row>
    <row r="6005">
      <c r="A6005" s="1" t="s">
        <v>2785</v>
      </c>
      <c r="B6005" s="4" t="s">
        <v>44</v>
      </c>
      <c r="C6005" s="4" t="s">
        <v>30</v>
      </c>
      <c r="D6005" s="4" t="s">
        <v>28</v>
      </c>
      <c r="E6005" s="4">
        <v>1.0</v>
      </c>
      <c r="F6005" s="4">
        <v>4.0</v>
      </c>
      <c r="G6005" s="4">
        <v>4.0</v>
      </c>
      <c r="H6005" s="5">
        <v>45115.0</v>
      </c>
      <c r="I6005" s="4">
        <f>IFERROR(__xludf.DUMMYFUNCTION("SPLIT(H6005,""/"")"),8.0)</f>
        <v>8</v>
      </c>
      <c r="J6005" s="4">
        <f>IFERROR(__xludf.DUMMYFUNCTION("""COMPUTED_VALUE"""),7.0)</f>
        <v>7</v>
      </c>
      <c r="K6005" s="4">
        <f>IFERROR(__xludf.DUMMYFUNCTION("""COMPUTED_VALUE"""),2023.0)</f>
        <v>2023</v>
      </c>
    </row>
    <row r="6006">
      <c r="A6006" s="1" t="s">
        <v>4226</v>
      </c>
      <c r="B6006" s="4" t="s">
        <v>44</v>
      </c>
      <c r="C6006" s="4" t="s">
        <v>29</v>
      </c>
      <c r="D6006" s="4" t="s">
        <v>39</v>
      </c>
      <c r="E6006" s="4">
        <v>1.0</v>
      </c>
      <c r="F6006" s="4">
        <v>4.0</v>
      </c>
      <c r="G6006" s="4">
        <v>4.0</v>
      </c>
      <c r="H6006" s="5">
        <v>45115.0</v>
      </c>
      <c r="I6006" s="4">
        <f>IFERROR(__xludf.DUMMYFUNCTION("SPLIT(H6006,""/"")"),8.0)</f>
        <v>8</v>
      </c>
      <c r="J6006" s="4">
        <f>IFERROR(__xludf.DUMMYFUNCTION("""COMPUTED_VALUE"""),7.0)</f>
        <v>7</v>
      </c>
      <c r="K6006" s="4">
        <f>IFERROR(__xludf.DUMMYFUNCTION("""COMPUTED_VALUE"""),2023.0)</f>
        <v>2023</v>
      </c>
    </row>
    <row r="6007">
      <c r="A6007" s="1" t="s">
        <v>8284</v>
      </c>
      <c r="B6007" s="4" t="s">
        <v>44</v>
      </c>
      <c r="C6007" s="4" t="s">
        <v>29</v>
      </c>
      <c r="D6007" s="4" t="s">
        <v>28</v>
      </c>
      <c r="E6007" s="4">
        <v>4.0</v>
      </c>
      <c r="F6007" s="4">
        <v>4.0</v>
      </c>
      <c r="G6007" s="4">
        <v>16.0</v>
      </c>
      <c r="H6007" s="5">
        <v>45115.0</v>
      </c>
      <c r="I6007" s="4">
        <f>IFERROR(__xludf.DUMMYFUNCTION("SPLIT(H6007,""/"")"),8.0)</f>
        <v>8</v>
      </c>
      <c r="J6007" s="4">
        <f>IFERROR(__xludf.DUMMYFUNCTION("""COMPUTED_VALUE"""),7.0)</f>
        <v>7</v>
      </c>
      <c r="K6007" s="4">
        <f>IFERROR(__xludf.DUMMYFUNCTION("""COMPUTED_VALUE"""),2023.0)</f>
        <v>2023</v>
      </c>
    </row>
    <row r="6008">
      <c r="A6008" s="1" t="s">
        <v>6811</v>
      </c>
      <c r="B6008" s="4" t="s">
        <v>44</v>
      </c>
      <c r="C6008" s="4" t="s">
        <v>24</v>
      </c>
      <c r="D6008" s="4" t="s">
        <v>23</v>
      </c>
      <c r="E6008" s="4">
        <v>2.0</v>
      </c>
      <c r="F6008" s="4">
        <v>4.0</v>
      </c>
      <c r="G6008" s="4">
        <v>8.0</v>
      </c>
      <c r="H6008" s="5">
        <v>45116.0</v>
      </c>
      <c r="I6008" s="4">
        <f>IFERROR(__xludf.DUMMYFUNCTION("SPLIT(H6008,""/"")"),9.0)</f>
        <v>9</v>
      </c>
      <c r="J6008" s="4">
        <f>IFERROR(__xludf.DUMMYFUNCTION("""COMPUTED_VALUE"""),7.0)</f>
        <v>7</v>
      </c>
      <c r="K6008" s="4">
        <f>IFERROR(__xludf.DUMMYFUNCTION("""COMPUTED_VALUE"""),2023.0)</f>
        <v>2023</v>
      </c>
    </row>
    <row r="6009">
      <c r="A6009" s="1" t="s">
        <v>497</v>
      </c>
      <c r="B6009" s="4" t="s">
        <v>44</v>
      </c>
      <c r="C6009" s="4" t="s">
        <v>30</v>
      </c>
      <c r="D6009" s="4" t="s">
        <v>39</v>
      </c>
      <c r="E6009" s="4">
        <v>5.0</v>
      </c>
      <c r="F6009" s="4">
        <v>4.0</v>
      </c>
      <c r="G6009" s="4">
        <v>20.0</v>
      </c>
      <c r="H6009" s="5">
        <v>45117.0</v>
      </c>
      <c r="I6009" s="4">
        <f>IFERROR(__xludf.DUMMYFUNCTION("SPLIT(H6009,""/"")"),10.0)</f>
        <v>10</v>
      </c>
      <c r="J6009" s="4">
        <f>IFERROR(__xludf.DUMMYFUNCTION("""COMPUTED_VALUE"""),7.0)</f>
        <v>7</v>
      </c>
      <c r="K6009" s="4">
        <f>IFERROR(__xludf.DUMMYFUNCTION("""COMPUTED_VALUE"""),2023.0)</f>
        <v>2023</v>
      </c>
    </row>
    <row r="6010">
      <c r="A6010" s="1" t="s">
        <v>5379</v>
      </c>
      <c r="B6010" s="4" t="s">
        <v>44</v>
      </c>
      <c r="C6010" s="4" t="s">
        <v>30</v>
      </c>
      <c r="D6010" s="4" t="s">
        <v>30</v>
      </c>
      <c r="E6010" s="4">
        <v>1.0</v>
      </c>
      <c r="F6010" s="4">
        <v>4.0</v>
      </c>
      <c r="G6010" s="4">
        <v>4.0</v>
      </c>
      <c r="H6010" s="5">
        <v>45117.0</v>
      </c>
      <c r="I6010" s="4">
        <f>IFERROR(__xludf.DUMMYFUNCTION("SPLIT(H6010,""/"")"),10.0)</f>
        <v>10</v>
      </c>
      <c r="J6010" s="4">
        <f>IFERROR(__xludf.DUMMYFUNCTION("""COMPUTED_VALUE"""),7.0)</f>
        <v>7</v>
      </c>
      <c r="K6010" s="4">
        <f>IFERROR(__xludf.DUMMYFUNCTION("""COMPUTED_VALUE"""),2023.0)</f>
        <v>2023</v>
      </c>
    </row>
    <row r="6011">
      <c r="A6011" s="1" t="s">
        <v>880</v>
      </c>
      <c r="B6011" s="4" t="s">
        <v>44</v>
      </c>
      <c r="C6011" s="4" t="s">
        <v>24</v>
      </c>
      <c r="D6011" s="4" t="s">
        <v>39</v>
      </c>
      <c r="E6011" s="4">
        <v>1.0</v>
      </c>
      <c r="F6011" s="4">
        <v>4.0</v>
      </c>
      <c r="G6011" s="4">
        <v>4.0</v>
      </c>
      <c r="H6011" s="5">
        <v>45117.0</v>
      </c>
      <c r="I6011" s="4">
        <f>IFERROR(__xludf.DUMMYFUNCTION("SPLIT(H6011,""/"")"),10.0)</f>
        <v>10</v>
      </c>
      <c r="J6011" s="4">
        <f>IFERROR(__xludf.DUMMYFUNCTION("""COMPUTED_VALUE"""),7.0)</f>
        <v>7</v>
      </c>
      <c r="K6011" s="4">
        <f>IFERROR(__xludf.DUMMYFUNCTION("""COMPUTED_VALUE"""),2023.0)</f>
        <v>2023</v>
      </c>
    </row>
    <row r="6012">
      <c r="A6012" s="1" t="s">
        <v>1636</v>
      </c>
      <c r="B6012" s="4" t="s">
        <v>44</v>
      </c>
      <c r="C6012" s="4" t="s">
        <v>24</v>
      </c>
      <c r="D6012" s="4" t="s">
        <v>39</v>
      </c>
      <c r="E6012" s="4">
        <v>4.0</v>
      </c>
      <c r="F6012" s="4">
        <v>4.0</v>
      </c>
      <c r="G6012" s="4">
        <v>16.0</v>
      </c>
      <c r="H6012" s="5">
        <v>45117.0</v>
      </c>
      <c r="I6012" s="4">
        <f>IFERROR(__xludf.DUMMYFUNCTION("SPLIT(H6012,""/"")"),10.0)</f>
        <v>10</v>
      </c>
      <c r="J6012" s="4">
        <f>IFERROR(__xludf.DUMMYFUNCTION("""COMPUTED_VALUE"""),7.0)</f>
        <v>7</v>
      </c>
      <c r="K6012" s="4">
        <f>IFERROR(__xludf.DUMMYFUNCTION("""COMPUTED_VALUE"""),2023.0)</f>
        <v>2023</v>
      </c>
    </row>
    <row r="6013">
      <c r="A6013" s="1" t="s">
        <v>6204</v>
      </c>
      <c r="B6013" s="4" t="s">
        <v>44</v>
      </c>
      <c r="C6013" s="4" t="s">
        <v>30</v>
      </c>
      <c r="D6013" s="4" t="s">
        <v>23</v>
      </c>
      <c r="E6013" s="4">
        <v>2.0</v>
      </c>
      <c r="F6013" s="4">
        <v>4.0</v>
      </c>
      <c r="G6013" s="4">
        <v>8.0</v>
      </c>
      <c r="H6013" s="5">
        <v>45117.0</v>
      </c>
      <c r="I6013" s="4">
        <f>IFERROR(__xludf.DUMMYFUNCTION("SPLIT(H6013,""/"")"),10.0)</f>
        <v>10</v>
      </c>
      <c r="J6013" s="4">
        <f>IFERROR(__xludf.DUMMYFUNCTION("""COMPUTED_VALUE"""),7.0)</f>
        <v>7</v>
      </c>
      <c r="K6013" s="4">
        <f>IFERROR(__xludf.DUMMYFUNCTION("""COMPUTED_VALUE"""),2023.0)</f>
        <v>2023</v>
      </c>
    </row>
    <row r="6014">
      <c r="A6014" s="1" t="s">
        <v>299</v>
      </c>
      <c r="B6014" s="4" t="s">
        <v>44</v>
      </c>
      <c r="C6014" s="4" t="s">
        <v>24</v>
      </c>
      <c r="D6014" s="4" t="s">
        <v>39</v>
      </c>
      <c r="E6014" s="4">
        <v>5.0</v>
      </c>
      <c r="F6014" s="4">
        <v>4.0</v>
      </c>
      <c r="G6014" s="4">
        <v>20.0</v>
      </c>
      <c r="H6014" s="5">
        <v>45117.0</v>
      </c>
      <c r="I6014" s="4">
        <f>IFERROR(__xludf.DUMMYFUNCTION("SPLIT(H6014,""/"")"),10.0)</f>
        <v>10</v>
      </c>
      <c r="J6014" s="4">
        <f>IFERROR(__xludf.DUMMYFUNCTION("""COMPUTED_VALUE"""),7.0)</f>
        <v>7</v>
      </c>
      <c r="K6014" s="4">
        <f>IFERROR(__xludf.DUMMYFUNCTION("""COMPUTED_VALUE"""),2023.0)</f>
        <v>2023</v>
      </c>
    </row>
    <row r="6015">
      <c r="A6015" s="1" t="s">
        <v>8955</v>
      </c>
      <c r="B6015" s="4" t="s">
        <v>44</v>
      </c>
      <c r="C6015" s="4" t="s">
        <v>29</v>
      </c>
      <c r="D6015" s="4" t="s">
        <v>30</v>
      </c>
      <c r="E6015" s="4">
        <v>1.0</v>
      </c>
      <c r="F6015" s="4">
        <v>4.0</v>
      </c>
      <c r="G6015" s="4">
        <v>4.0</v>
      </c>
      <c r="H6015" s="5">
        <v>45118.0</v>
      </c>
      <c r="I6015" s="4">
        <f>IFERROR(__xludf.DUMMYFUNCTION("SPLIT(H6015,""/"")"),11.0)</f>
        <v>11</v>
      </c>
      <c r="J6015" s="4">
        <f>IFERROR(__xludf.DUMMYFUNCTION("""COMPUTED_VALUE"""),7.0)</f>
        <v>7</v>
      </c>
      <c r="K6015" s="4">
        <f>IFERROR(__xludf.DUMMYFUNCTION("""COMPUTED_VALUE"""),2023.0)</f>
        <v>2023</v>
      </c>
    </row>
    <row r="6016">
      <c r="A6016" s="1" t="s">
        <v>6409</v>
      </c>
      <c r="B6016" s="4" t="s">
        <v>44</v>
      </c>
      <c r="C6016" s="4" t="s">
        <v>24</v>
      </c>
      <c r="D6016" s="4" t="s">
        <v>30</v>
      </c>
      <c r="E6016" s="4">
        <v>3.0</v>
      </c>
      <c r="F6016" s="4">
        <v>4.0</v>
      </c>
      <c r="G6016" s="4">
        <v>12.0</v>
      </c>
      <c r="H6016" s="5">
        <v>45118.0</v>
      </c>
      <c r="I6016" s="4">
        <f>IFERROR(__xludf.DUMMYFUNCTION("SPLIT(H6016,""/"")"),11.0)</f>
        <v>11</v>
      </c>
      <c r="J6016" s="4">
        <f>IFERROR(__xludf.DUMMYFUNCTION("""COMPUTED_VALUE"""),7.0)</f>
        <v>7</v>
      </c>
      <c r="K6016" s="4">
        <f>IFERROR(__xludf.DUMMYFUNCTION("""COMPUTED_VALUE"""),2023.0)</f>
        <v>2023</v>
      </c>
    </row>
    <row r="6017">
      <c r="A6017" s="1" t="s">
        <v>9303</v>
      </c>
      <c r="B6017" s="4" t="s">
        <v>44</v>
      </c>
      <c r="C6017" s="4" t="s">
        <v>29</v>
      </c>
      <c r="D6017" s="4" t="s">
        <v>30</v>
      </c>
      <c r="E6017" s="4">
        <v>1.0</v>
      </c>
      <c r="F6017" s="4">
        <v>4.0</v>
      </c>
      <c r="G6017" s="4">
        <v>4.0</v>
      </c>
      <c r="H6017" s="5">
        <v>45119.0</v>
      </c>
      <c r="I6017" s="4">
        <f>IFERROR(__xludf.DUMMYFUNCTION("SPLIT(H6017,""/"")"),12.0)</f>
        <v>12</v>
      </c>
      <c r="J6017" s="4">
        <f>IFERROR(__xludf.DUMMYFUNCTION("""COMPUTED_VALUE"""),7.0)</f>
        <v>7</v>
      </c>
      <c r="K6017" s="4">
        <f>IFERROR(__xludf.DUMMYFUNCTION("""COMPUTED_VALUE"""),2023.0)</f>
        <v>2023</v>
      </c>
    </row>
    <row r="6018">
      <c r="A6018" s="1" t="s">
        <v>1822</v>
      </c>
      <c r="B6018" s="4" t="s">
        <v>44</v>
      </c>
      <c r="C6018" s="4" t="s">
        <v>30</v>
      </c>
      <c r="D6018" s="4" t="s">
        <v>30</v>
      </c>
      <c r="E6018" s="4">
        <v>1.0</v>
      </c>
      <c r="F6018" s="4">
        <v>4.0</v>
      </c>
      <c r="G6018" s="4">
        <v>4.0</v>
      </c>
      <c r="H6018" s="5">
        <v>45119.0</v>
      </c>
      <c r="I6018" s="4">
        <f>IFERROR(__xludf.DUMMYFUNCTION("SPLIT(H6018,""/"")"),12.0)</f>
        <v>12</v>
      </c>
      <c r="J6018" s="4">
        <f>IFERROR(__xludf.DUMMYFUNCTION("""COMPUTED_VALUE"""),7.0)</f>
        <v>7</v>
      </c>
      <c r="K6018" s="4">
        <f>IFERROR(__xludf.DUMMYFUNCTION("""COMPUTED_VALUE"""),2023.0)</f>
        <v>2023</v>
      </c>
    </row>
    <row r="6019">
      <c r="A6019" s="1" t="s">
        <v>2191</v>
      </c>
      <c r="B6019" s="4" t="s">
        <v>44</v>
      </c>
      <c r="C6019" s="4" t="s">
        <v>29</v>
      </c>
      <c r="D6019" s="4" t="s">
        <v>30</v>
      </c>
      <c r="E6019" s="4">
        <v>3.0</v>
      </c>
      <c r="F6019" s="4">
        <v>4.0</v>
      </c>
      <c r="G6019" s="4">
        <v>12.0</v>
      </c>
      <c r="H6019" s="5">
        <v>45119.0</v>
      </c>
      <c r="I6019" s="4">
        <f>IFERROR(__xludf.DUMMYFUNCTION("SPLIT(H6019,""/"")"),12.0)</f>
        <v>12</v>
      </c>
      <c r="J6019" s="4">
        <f>IFERROR(__xludf.DUMMYFUNCTION("""COMPUTED_VALUE"""),7.0)</f>
        <v>7</v>
      </c>
      <c r="K6019" s="4">
        <f>IFERROR(__xludf.DUMMYFUNCTION("""COMPUTED_VALUE"""),2023.0)</f>
        <v>2023</v>
      </c>
    </row>
    <row r="6020">
      <c r="A6020" s="1" t="s">
        <v>6897</v>
      </c>
      <c r="B6020" s="4" t="s">
        <v>44</v>
      </c>
      <c r="C6020" s="4" t="s">
        <v>24</v>
      </c>
      <c r="D6020" s="4" t="s">
        <v>28</v>
      </c>
      <c r="E6020" s="4">
        <v>3.0</v>
      </c>
      <c r="F6020" s="4">
        <v>4.0</v>
      </c>
      <c r="G6020" s="4">
        <v>12.0</v>
      </c>
      <c r="H6020" s="5">
        <v>45119.0</v>
      </c>
      <c r="I6020" s="4">
        <f>IFERROR(__xludf.DUMMYFUNCTION("SPLIT(H6020,""/"")"),12.0)</f>
        <v>12</v>
      </c>
      <c r="J6020" s="4">
        <f>IFERROR(__xludf.DUMMYFUNCTION("""COMPUTED_VALUE"""),7.0)</f>
        <v>7</v>
      </c>
      <c r="K6020" s="4">
        <f>IFERROR(__xludf.DUMMYFUNCTION("""COMPUTED_VALUE"""),2023.0)</f>
        <v>2023</v>
      </c>
    </row>
    <row r="6021">
      <c r="A6021" s="1" t="s">
        <v>6139</v>
      </c>
      <c r="B6021" s="4" t="s">
        <v>44</v>
      </c>
      <c r="C6021" s="4" t="s">
        <v>30</v>
      </c>
      <c r="D6021" s="4" t="s">
        <v>30</v>
      </c>
      <c r="E6021" s="4">
        <v>4.0</v>
      </c>
      <c r="F6021" s="4">
        <v>4.0</v>
      </c>
      <c r="G6021" s="4">
        <v>16.0</v>
      </c>
      <c r="H6021" s="5">
        <v>45120.0</v>
      </c>
      <c r="I6021" s="4">
        <f>IFERROR(__xludf.DUMMYFUNCTION("SPLIT(H6021,""/"")"),13.0)</f>
        <v>13</v>
      </c>
      <c r="J6021" s="4">
        <f>IFERROR(__xludf.DUMMYFUNCTION("""COMPUTED_VALUE"""),7.0)</f>
        <v>7</v>
      </c>
      <c r="K6021" s="4">
        <f>IFERROR(__xludf.DUMMYFUNCTION("""COMPUTED_VALUE"""),2023.0)</f>
        <v>2023</v>
      </c>
    </row>
    <row r="6022">
      <c r="A6022" s="1" t="s">
        <v>3115</v>
      </c>
      <c r="B6022" s="4" t="s">
        <v>44</v>
      </c>
      <c r="C6022" s="4" t="s">
        <v>24</v>
      </c>
      <c r="D6022" s="4" t="s">
        <v>39</v>
      </c>
      <c r="E6022" s="4">
        <v>1.0</v>
      </c>
      <c r="F6022" s="4">
        <v>4.0</v>
      </c>
      <c r="G6022" s="4">
        <v>4.0</v>
      </c>
      <c r="H6022" s="5">
        <v>45121.0</v>
      </c>
      <c r="I6022" s="4">
        <f>IFERROR(__xludf.DUMMYFUNCTION("SPLIT(H6022,""/"")"),14.0)</f>
        <v>14</v>
      </c>
      <c r="J6022" s="4">
        <f>IFERROR(__xludf.DUMMYFUNCTION("""COMPUTED_VALUE"""),7.0)</f>
        <v>7</v>
      </c>
      <c r="K6022" s="4">
        <f>IFERROR(__xludf.DUMMYFUNCTION("""COMPUTED_VALUE"""),2023.0)</f>
        <v>2023</v>
      </c>
    </row>
    <row r="6023">
      <c r="A6023" s="1" t="s">
        <v>7444</v>
      </c>
      <c r="B6023" s="4" t="s">
        <v>44</v>
      </c>
      <c r="C6023" s="4" t="s">
        <v>30</v>
      </c>
      <c r="D6023" s="4" t="s">
        <v>23</v>
      </c>
      <c r="E6023" s="4">
        <v>3.0</v>
      </c>
      <c r="F6023" s="4">
        <v>4.0</v>
      </c>
      <c r="G6023" s="4">
        <v>12.0</v>
      </c>
      <c r="H6023" s="5">
        <v>45122.0</v>
      </c>
      <c r="I6023" s="4">
        <f>IFERROR(__xludf.DUMMYFUNCTION("SPLIT(H6023,""/"")"),15.0)</f>
        <v>15</v>
      </c>
      <c r="J6023" s="4">
        <f>IFERROR(__xludf.DUMMYFUNCTION("""COMPUTED_VALUE"""),7.0)</f>
        <v>7</v>
      </c>
      <c r="K6023" s="4">
        <f>IFERROR(__xludf.DUMMYFUNCTION("""COMPUTED_VALUE"""),2023.0)</f>
        <v>2023</v>
      </c>
    </row>
    <row r="6024">
      <c r="A6024" s="1" t="s">
        <v>3303</v>
      </c>
      <c r="B6024" s="4" t="s">
        <v>44</v>
      </c>
      <c r="C6024" s="4" t="s">
        <v>29</v>
      </c>
      <c r="D6024" s="4" t="s">
        <v>39</v>
      </c>
      <c r="E6024" s="4">
        <v>5.0</v>
      </c>
      <c r="F6024" s="4">
        <v>4.0</v>
      </c>
      <c r="G6024" s="4">
        <v>20.0</v>
      </c>
      <c r="H6024" s="5">
        <v>45122.0</v>
      </c>
      <c r="I6024" s="4">
        <f>IFERROR(__xludf.DUMMYFUNCTION("SPLIT(H6024,""/"")"),15.0)</f>
        <v>15</v>
      </c>
      <c r="J6024" s="4">
        <f>IFERROR(__xludf.DUMMYFUNCTION("""COMPUTED_VALUE"""),7.0)</f>
        <v>7</v>
      </c>
      <c r="K6024" s="4">
        <f>IFERROR(__xludf.DUMMYFUNCTION("""COMPUTED_VALUE"""),2023.0)</f>
        <v>2023</v>
      </c>
    </row>
    <row r="6025">
      <c r="A6025" s="1" t="s">
        <v>3070</v>
      </c>
      <c r="B6025" s="4" t="s">
        <v>44</v>
      </c>
      <c r="C6025" s="4" t="s">
        <v>29</v>
      </c>
      <c r="D6025" s="4" t="s">
        <v>30</v>
      </c>
      <c r="E6025" s="4">
        <v>2.0</v>
      </c>
      <c r="F6025" s="4">
        <v>4.0</v>
      </c>
      <c r="G6025" s="4">
        <v>8.0</v>
      </c>
      <c r="H6025" s="5">
        <v>45122.0</v>
      </c>
      <c r="I6025" s="4">
        <f>IFERROR(__xludf.DUMMYFUNCTION("SPLIT(H6025,""/"")"),15.0)</f>
        <v>15</v>
      </c>
      <c r="J6025" s="4">
        <f>IFERROR(__xludf.DUMMYFUNCTION("""COMPUTED_VALUE"""),7.0)</f>
        <v>7</v>
      </c>
      <c r="K6025" s="4">
        <f>IFERROR(__xludf.DUMMYFUNCTION("""COMPUTED_VALUE"""),2023.0)</f>
        <v>2023</v>
      </c>
    </row>
    <row r="6026">
      <c r="A6026" s="1" t="s">
        <v>5223</v>
      </c>
      <c r="B6026" s="4" t="s">
        <v>44</v>
      </c>
      <c r="C6026" s="4" t="s">
        <v>24</v>
      </c>
      <c r="D6026" s="4" t="s">
        <v>28</v>
      </c>
      <c r="E6026" s="4">
        <v>1.0</v>
      </c>
      <c r="F6026" s="4">
        <v>4.0</v>
      </c>
      <c r="G6026" s="4">
        <v>4.0</v>
      </c>
      <c r="H6026" s="5">
        <v>45122.0</v>
      </c>
      <c r="I6026" s="4">
        <f>IFERROR(__xludf.DUMMYFUNCTION("SPLIT(H6026,""/"")"),15.0)</f>
        <v>15</v>
      </c>
      <c r="J6026" s="4">
        <f>IFERROR(__xludf.DUMMYFUNCTION("""COMPUTED_VALUE"""),7.0)</f>
        <v>7</v>
      </c>
      <c r="K6026" s="4">
        <f>IFERROR(__xludf.DUMMYFUNCTION("""COMPUTED_VALUE"""),2023.0)</f>
        <v>2023</v>
      </c>
    </row>
    <row r="6027">
      <c r="A6027" s="1" t="s">
        <v>2505</v>
      </c>
      <c r="B6027" s="4" t="s">
        <v>44</v>
      </c>
      <c r="C6027" s="4" t="s">
        <v>29</v>
      </c>
      <c r="D6027" s="4" t="s">
        <v>23</v>
      </c>
      <c r="E6027" s="4">
        <v>4.0</v>
      </c>
      <c r="F6027" s="4">
        <v>4.0</v>
      </c>
      <c r="G6027" s="4">
        <v>16.0</v>
      </c>
      <c r="H6027" s="5">
        <v>45122.0</v>
      </c>
      <c r="I6027" s="4">
        <f>IFERROR(__xludf.DUMMYFUNCTION("SPLIT(H6027,""/"")"),15.0)</f>
        <v>15</v>
      </c>
      <c r="J6027" s="4">
        <f>IFERROR(__xludf.DUMMYFUNCTION("""COMPUTED_VALUE"""),7.0)</f>
        <v>7</v>
      </c>
      <c r="K6027" s="4">
        <f>IFERROR(__xludf.DUMMYFUNCTION("""COMPUTED_VALUE"""),2023.0)</f>
        <v>2023</v>
      </c>
    </row>
    <row r="6028">
      <c r="A6028" s="1" t="s">
        <v>1695</v>
      </c>
      <c r="B6028" s="4" t="s">
        <v>44</v>
      </c>
      <c r="C6028" s="4" t="s">
        <v>29</v>
      </c>
      <c r="D6028" s="4" t="s">
        <v>30</v>
      </c>
      <c r="E6028" s="4">
        <v>5.0</v>
      </c>
      <c r="F6028" s="4">
        <v>4.0</v>
      </c>
      <c r="G6028" s="4">
        <v>20.0</v>
      </c>
      <c r="H6028" s="5">
        <v>45123.0</v>
      </c>
      <c r="I6028" s="4">
        <f>IFERROR(__xludf.DUMMYFUNCTION("SPLIT(H6028,""/"")"),16.0)</f>
        <v>16</v>
      </c>
      <c r="J6028" s="4">
        <f>IFERROR(__xludf.DUMMYFUNCTION("""COMPUTED_VALUE"""),7.0)</f>
        <v>7</v>
      </c>
      <c r="K6028" s="4">
        <f>IFERROR(__xludf.DUMMYFUNCTION("""COMPUTED_VALUE"""),2023.0)</f>
        <v>2023</v>
      </c>
    </row>
    <row r="6029">
      <c r="A6029" s="1" t="s">
        <v>5601</v>
      </c>
      <c r="B6029" s="4" t="s">
        <v>44</v>
      </c>
      <c r="C6029" s="4" t="s">
        <v>29</v>
      </c>
      <c r="D6029" s="4" t="s">
        <v>28</v>
      </c>
      <c r="E6029" s="4">
        <v>2.0</v>
      </c>
      <c r="F6029" s="4">
        <v>4.0</v>
      </c>
      <c r="G6029" s="4">
        <v>8.0</v>
      </c>
      <c r="H6029" s="5">
        <v>45123.0</v>
      </c>
      <c r="I6029" s="4">
        <f>IFERROR(__xludf.DUMMYFUNCTION("SPLIT(H6029,""/"")"),16.0)</f>
        <v>16</v>
      </c>
      <c r="J6029" s="4">
        <f>IFERROR(__xludf.DUMMYFUNCTION("""COMPUTED_VALUE"""),7.0)</f>
        <v>7</v>
      </c>
      <c r="K6029" s="4">
        <f>IFERROR(__xludf.DUMMYFUNCTION("""COMPUTED_VALUE"""),2023.0)</f>
        <v>2023</v>
      </c>
    </row>
    <row r="6030">
      <c r="A6030" s="1" t="s">
        <v>2423</v>
      </c>
      <c r="B6030" s="4" t="s">
        <v>44</v>
      </c>
      <c r="C6030" s="4" t="s">
        <v>30</v>
      </c>
      <c r="D6030" s="4" t="s">
        <v>30</v>
      </c>
      <c r="E6030" s="4">
        <v>4.0</v>
      </c>
      <c r="F6030" s="4">
        <v>4.0</v>
      </c>
      <c r="G6030" s="4">
        <v>16.0</v>
      </c>
      <c r="H6030" s="5">
        <v>45123.0</v>
      </c>
      <c r="I6030" s="4">
        <f>IFERROR(__xludf.DUMMYFUNCTION("SPLIT(H6030,""/"")"),16.0)</f>
        <v>16</v>
      </c>
      <c r="J6030" s="4">
        <f>IFERROR(__xludf.DUMMYFUNCTION("""COMPUTED_VALUE"""),7.0)</f>
        <v>7</v>
      </c>
      <c r="K6030" s="4">
        <f>IFERROR(__xludf.DUMMYFUNCTION("""COMPUTED_VALUE"""),2023.0)</f>
        <v>2023</v>
      </c>
    </row>
    <row r="6031">
      <c r="A6031" s="1" t="s">
        <v>3760</v>
      </c>
      <c r="B6031" s="4" t="s">
        <v>44</v>
      </c>
      <c r="C6031" s="4" t="s">
        <v>29</v>
      </c>
      <c r="D6031" s="4" t="s">
        <v>30</v>
      </c>
      <c r="E6031" s="4">
        <v>3.0</v>
      </c>
      <c r="F6031" s="4">
        <v>4.0</v>
      </c>
      <c r="G6031" s="4">
        <v>12.0</v>
      </c>
      <c r="H6031" s="5">
        <v>45123.0</v>
      </c>
      <c r="I6031" s="4">
        <f>IFERROR(__xludf.DUMMYFUNCTION("SPLIT(H6031,""/"")"),16.0)</f>
        <v>16</v>
      </c>
      <c r="J6031" s="4">
        <f>IFERROR(__xludf.DUMMYFUNCTION("""COMPUTED_VALUE"""),7.0)</f>
        <v>7</v>
      </c>
      <c r="K6031" s="4">
        <f>IFERROR(__xludf.DUMMYFUNCTION("""COMPUTED_VALUE"""),2023.0)</f>
        <v>2023</v>
      </c>
    </row>
    <row r="6032">
      <c r="A6032" s="1" t="s">
        <v>7280</v>
      </c>
      <c r="B6032" s="4" t="s">
        <v>44</v>
      </c>
      <c r="C6032" s="4" t="s">
        <v>24</v>
      </c>
      <c r="D6032" s="4" t="s">
        <v>39</v>
      </c>
      <c r="E6032" s="4">
        <v>1.0</v>
      </c>
      <c r="F6032" s="4">
        <v>4.0</v>
      </c>
      <c r="G6032" s="4">
        <v>4.0</v>
      </c>
      <c r="H6032" s="5">
        <v>45124.0</v>
      </c>
      <c r="I6032" s="4">
        <f>IFERROR(__xludf.DUMMYFUNCTION("SPLIT(H6032,""/"")"),17.0)</f>
        <v>17</v>
      </c>
      <c r="J6032" s="4">
        <f>IFERROR(__xludf.DUMMYFUNCTION("""COMPUTED_VALUE"""),7.0)</f>
        <v>7</v>
      </c>
      <c r="K6032" s="4">
        <f>IFERROR(__xludf.DUMMYFUNCTION("""COMPUTED_VALUE"""),2023.0)</f>
        <v>2023</v>
      </c>
    </row>
    <row r="6033">
      <c r="A6033" s="1" t="s">
        <v>7673</v>
      </c>
      <c r="B6033" s="4" t="s">
        <v>44</v>
      </c>
      <c r="C6033" s="4" t="s">
        <v>30</v>
      </c>
      <c r="D6033" s="4" t="s">
        <v>30</v>
      </c>
      <c r="E6033" s="4">
        <v>1.0</v>
      </c>
      <c r="F6033" s="4">
        <v>4.0</v>
      </c>
      <c r="G6033" s="4">
        <v>4.0</v>
      </c>
      <c r="H6033" s="5">
        <v>45124.0</v>
      </c>
      <c r="I6033" s="4">
        <f>IFERROR(__xludf.DUMMYFUNCTION("SPLIT(H6033,""/"")"),17.0)</f>
        <v>17</v>
      </c>
      <c r="J6033" s="4">
        <f>IFERROR(__xludf.DUMMYFUNCTION("""COMPUTED_VALUE"""),7.0)</f>
        <v>7</v>
      </c>
      <c r="K6033" s="4">
        <f>IFERROR(__xludf.DUMMYFUNCTION("""COMPUTED_VALUE"""),2023.0)</f>
        <v>2023</v>
      </c>
    </row>
    <row r="6034">
      <c r="A6034" s="1" t="s">
        <v>2949</v>
      </c>
      <c r="B6034" s="4" t="s">
        <v>44</v>
      </c>
      <c r="C6034" s="4" t="s">
        <v>24</v>
      </c>
      <c r="D6034" s="4" t="s">
        <v>23</v>
      </c>
      <c r="E6034" s="4">
        <v>5.0</v>
      </c>
      <c r="F6034" s="4">
        <v>4.0</v>
      </c>
      <c r="G6034" s="4">
        <v>20.0</v>
      </c>
      <c r="H6034" s="5">
        <v>45124.0</v>
      </c>
      <c r="I6034" s="4">
        <f>IFERROR(__xludf.DUMMYFUNCTION("SPLIT(H6034,""/"")"),17.0)</f>
        <v>17</v>
      </c>
      <c r="J6034" s="4">
        <f>IFERROR(__xludf.DUMMYFUNCTION("""COMPUTED_VALUE"""),7.0)</f>
        <v>7</v>
      </c>
      <c r="K6034" s="4">
        <f>IFERROR(__xludf.DUMMYFUNCTION("""COMPUTED_VALUE"""),2023.0)</f>
        <v>2023</v>
      </c>
    </row>
    <row r="6035">
      <c r="A6035" s="1" t="s">
        <v>1170</v>
      </c>
      <c r="B6035" s="4" t="s">
        <v>44</v>
      </c>
      <c r="C6035" s="4" t="s">
        <v>29</v>
      </c>
      <c r="D6035" s="4" t="s">
        <v>23</v>
      </c>
      <c r="E6035" s="4">
        <v>1.0</v>
      </c>
      <c r="F6035" s="4">
        <v>4.0</v>
      </c>
      <c r="G6035" s="4">
        <v>4.0</v>
      </c>
      <c r="H6035" s="5">
        <v>45124.0</v>
      </c>
      <c r="I6035" s="4">
        <f>IFERROR(__xludf.DUMMYFUNCTION("SPLIT(H6035,""/"")"),17.0)</f>
        <v>17</v>
      </c>
      <c r="J6035" s="4">
        <f>IFERROR(__xludf.DUMMYFUNCTION("""COMPUTED_VALUE"""),7.0)</f>
        <v>7</v>
      </c>
      <c r="K6035" s="4">
        <f>IFERROR(__xludf.DUMMYFUNCTION("""COMPUTED_VALUE"""),2023.0)</f>
        <v>2023</v>
      </c>
    </row>
    <row r="6036">
      <c r="A6036" s="1" t="s">
        <v>586</v>
      </c>
      <c r="B6036" s="4" t="s">
        <v>44</v>
      </c>
      <c r="C6036" s="4" t="s">
        <v>24</v>
      </c>
      <c r="D6036" s="4" t="s">
        <v>30</v>
      </c>
      <c r="E6036" s="4">
        <v>5.0</v>
      </c>
      <c r="F6036" s="4">
        <v>4.0</v>
      </c>
      <c r="G6036" s="4">
        <v>20.0</v>
      </c>
      <c r="H6036" s="5">
        <v>45124.0</v>
      </c>
      <c r="I6036" s="4">
        <f>IFERROR(__xludf.DUMMYFUNCTION("SPLIT(H6036,""/"")"),17.0)</f>
        <v>17</v>
      </c>
      <c r="J6036" s="4">
        <f>IFERROR(__xludf.DUMMYFUNCTION("""COMPUTED_VALUE"""),7.0)</f>
        <v>7</v>
      </c>
      <c r="K6036" s="4">
        <f>IFERROR(__xludf.DUMMYFUNCTION("""COMPUTED_VALUE"""),2023.0)</f>
        <v>2023</v>
      </c>
    </row>
    <row r="6037">
      <c r="A6037" s="1" t="s">
        <v>7914</v>
      </c>
      <c r="B6037" s="4" t="s">
        <v>44</v>
      </c>
      <c r="C6037" s="4" t="s">
        <v>29</v>
      </c>
      <c r="D6037" s="4" t="s">
        <v>23</v>
      </c>
      <c r="E6037" s="4">
        <v>5.0</v>
      </c>
      <c r="F6037" s="4">
        <v>4.0</v>
      </c>
      <c r="G6037" s="4">
        <v>20.0</v>
      </c>
      <c r="H6037" s="5">
        <v>45124.0</v>
      </c>
      <c r="I6037" s="4">
        <f>IFERROR(__xludf.DUMMYFUNCTION("SPLIT(H6037,""/"")"),17.0)</f>
        <v>17</v>
      </c>
      <c r="J6037" s="4">
        <f>IFERROR(__xludf.DUMMYFUNCTION("""COMPUTED_VALUE"""),7.0)</f>
        <v>7</v>
      </c>
      <c r="K6037" s="4">
        <f>IFERROR(__xludf.DUMMYFUNCTION("""COMPUTED_VALUE"""),2023.0)</f>
        <v>2023</v>
      </c>
    </row>
    <row r="6038">
      <c r="A6038" s="1" t="s">
        <v>7981</v>
      </c>
      <c r="B6038" s="4" t="s">
        <v>44</v>
      </c>
      <c r="C6038" s="4" t="s">
        <v>29</v>
      </c>
      <c r="D6038" s="4" t="s">
        <v>23</v>
      </c>
      <c r="E6038" s="4">
        <v>1.0</v>
      </c>
      <c r="F6038" s="4">
        <v>4.0</v>
      </c>
      <c r="G6038" s="4">
        <v>4.0</v>
      </c>
      <c r="H6038" s="5">
        <v>45124.0</v>
      </c>
      <c r="I6038" s="4">
        <f>IFERROR(__xludf.DUMMYFUNCTION("SPLIT(H6038,""/"")"),17.0)</f>
        <v>17</v>
      </c>
      <c r="J6038" s="4">
        <f>IFERROR(__xludf.DUMMYFUNCTION("""COMPUTED_VALUE"""),7.0)</f>
        <v>7</v>
      </c>
      <c r="K6038" s="4">
        <f>IFERROR(__xludf.DUMMYFUNCTION("""COMPUTED_VALUE"""),2023.0)</f>
        <v>2023</v>
      </c>
    </row>
    <row r="6039">
      <c r="A6039" s="1" t="s">
        <v>3401</v>
      </c>
      <c r="B6039" s="4" t="s">
        <v>44</v>
      </c>
      <c r="C6039" s="4" t="s">
        <v>24</v>
      </c>
      <c r="D6039" s="4" t="s">
        <v>28</v>
      </c>
      <c r="E6039" s="4">
        <v>2.0</v>
      </c>
      <c r="F6039" s="4">
        <v>4.0</v>
      </c>
      <c r="G6039" s="4">
        <v>8.0</v>
      </c>
      <c r="H6039" s="5">
        <v>45125.0</v>
      </c>
      <c r="I6039" s="4">
        <f>IFERROR(__xludf.DUMMYFUNCTION("SPLIT(H6039,""/"")"),18.0)</f>
        <v>18</v>
      </c>
      <c r="J6039" s="4">
        <f>IFERROR(__xludf.DUMMYFUNCTION("""COMPUTED_VALUE"""),7.0)</f>
        <v>7</v>
      </c>
      <c r="K6039" s="4">
        <f>IFERROR(__xludf.DUMMYFUNCTION("""COMPUTED_VALUE"""),2023.0)</f>
        <v>2023</v>
      </c>
    </row>
    <row r="6040">
      <c r="A6040" s="1" t="s">
        <v>3010</v>
      </c>
      <c r="B6040" s="4" t="s">
        <v>44</v>
      </c>
      <c r="C6040" s="4" t="s">
        <v>30</v>
      </c>
      <c r="D6040" s="4" t="s">
        <v>30</v>
      </c>
      <c r="E6040" s="4">
        <v>2.0</v>
      </c>
      <c r="F6040" s="4">
        <v>4.0</v>
      </c>
      <c r="G6040" s="4">
        <v>8.0</v>
      </c>
      <c r="H6040" s="5">
        <v>45125.0</v>
      </c>
      <c r="I6040" s="4">
        <f>IFERROR(__xludf.DUMMYFUNCTION("SPLIT(H6040,""/"")"),18.0)</f>
        <v>18</v>
      </c>
      <c r="J6040" s="4">
        <f>IFERROR(__xludf.DUMMYFUNCTION("""COMPUTED_VALUE"""),7.0)</f>
        <v>7</v>
      </c>
      <c r="K6040" s="4">
        <f>IFERROR(__xludf.DUMMYFUNCTION("""COMPUTED_VALUE"""),2023.0)</f>
        <v>2023</v>
      </c>
    </row>
    <row r="6041">
      <c r="A6041" s="1" t="s">
        <v>3849</v>
      </c>
      <c r="B6041" s="4" t="s">
        <v>44</v>
      </c>
      <c r="C6041" s="4" t="s">
        <v>24</v>
      </c>
      <c r="D6041" s="4" t="s">
        <v>39</v>
      </c>
      <c r="E6041" s="4">
        <v>1.0</v>
      </c>
      <c r="F6041" s="4">
        <v>4.0</v>
      </c>
      <c r="G6041" s="4">
        <v>4.0</v>
      </c>
      <c r="H6041" s="5">
        <v>45126.0</v>
      </c>
      <c r="I6041" s="4">
        <f>IFERROR(__xludf.DUMMYFUNCTION("SPLIT(H6041,""/"")"),19.0)</f>
        <v>19</v>
      </c>
      <c r="J6041" s="4">
        <f>IFERROR(__xludf.DUMMYFUNCTION("""COMPUTED_VALUE"""),7.0)</f>
        <v>7</v>
      </c>
      <c r="K6041" s="4">
        <f>IFERROR(__xludf.DUMMYFUNCTION("""COMPUTED_VALUE"""),2023.0)</f>
        <v>2023</v>
      </c>
    </row>
    <row r="6042">
      <c r="A6042" s="1" t="s">
        <v>8852</v>
      </c>
      <c r="B6042" s="4" t="s">
        <v>44</v>
      </c>
      <c r="C6042" s="4" t="s">
        <v>30</v>
      </c>
      <c r="D6042" s="4" t="s">
        <v>23</v>
      </c>
      <c r="E6042" s="4">
        <v>3.0</v>
      </c>
      <c r="F6042" s="4">
        <v>4.0</v>
      </c>
      <c r="G6042" s="4">
        <v>12.0</v>
      </c>
      <c r="H6042" s="5">
        <v>45126.0</v>
      </c>
      <c r="I6042" s="4">
        <f>IFERROR(__xludf.DUMMYFUNCTION("SPLIT(H6042,""/"")"),19.0)</f>
        <v>19</v>
      </c>
      <c r="J6042" s="4">
        <f>IFERROR(__xludf.DUMMYFUNCTION("""COMPUTED_VALUE"""),7.0)</f>
        <v>7</v>
      </c>
      <c r="K6042" s="4">
        <f>IFERROR(__xludf.DUMMYFUNCTION("""COMPUTED_VALUE"""),2023.0)</f>
        <v>2023</v>
      </c>
    </row>
    <row r="6043">
      <c r="A6043" s="1" t="s">
        <v>7244</v>
      </c>
      <c r="B6043" s="4" t="s">
        <v>44</v>
      </c>
      <c r="C6043" s="4" t="s">
        <v>29</v>
      </c>
      <c r="D6043" s="4" t="s">
        <v>39</v>
      </c>
      <c r="E6043" s="4">
        <v>5.0</v>
      </c>
      <c r="F6043" s="4">
        <v>4.0</v>
      </c>
      <c r="G6043" s="4">
        <v>20.0</v>
      </c>
      <c r="H6043" s="5">
        <v>45127.0</v>
      </c>
      <c r="I6043" s="4">
        <f>IFERROR(__xludf.DUMMYFUNCTION("SPLIT(H6043,""/"")"),20.0)</f>
        <v>20</v>
      </c>
      <c r="J6043" s="4">
        <f>IFERROR(__xludf.DUMMYFUNCTION("""COMPUTED_VALUE"""),7.0)</f>
        <v>7</v>
      </c>
      <c r="K6043" s="4">
        <f>IFERROR(__xludf.DUMMYFUNCTION("""COMPUTED_VALUE"""),2023.0)</f>
        <v>2023</v>
      </c>
    </row>
    <row r="6044">
      <c r="A6044" s="1" t="s">
        <v>4907</v>
      </c>
      <c r="B6044" s="4" t="s">
        <v>44</v>
      </c>
      <c r="C6044" s="4" t="s">
        <v>29</v>
      </c>
      <c r="D6044" s="4" t="s">
        <v>30</v>
      </c>
      <c r="E6044" s="4">
        <v>1.0</v>
      </c>
      <c r="F6044" s="4">
        <v>4.0</v>
      </c>
      <c r="G6044" s="4">
        <v>4.0</v>
      </c>
      <c r="H6044" s="5">
        <v>45127.0</v>
      </c>
      <c r="I6044" s="4">
        <f>IFERROR(__xludf.DUMMYFUNCTION("SPLIT(H6044,""/"")"),20.0)</f>
        <v>20</v>
      </c>
      <c r="J6044" s="4">
        <f>IFERROR(__xludf.DUMMYFUNCTION("""COMPUTED_VALUE"""),7.0)</f>
        <v>7</v>
      </c>
      <c r="K6044" s="4">
        <f>IFERROR(__xludf.DUMMYFUNCTION("""COMPUTED_VALUE"""),2023.0)</f>
        <v>2023</v>
      </c>
    </row>
    <row r="6045">
      <c r="A6045" s="1" t="s">
        <v>1989</v>
      </c>
      <c r="B6045" s="4" t="s">
        <v>44</v>
      </c>
      <c r="C6045" s="4" t="s">
        <v>29</v>
      </c>
      <c r="D6045" s="4" t="s">
        <v>28</v>
      </c>
      <c r="E6045" s="4">
        <v>4.0</v>
      </c>
      <c r="F6045" s="4">
        <v>4.0</v>
      </c>
      <c r="G6045" s="4">
        <v>16.0</v>
      </c>
      <c r="H6045" s="5">
        <v>45127.0</v>
      </c>
      <c r="I6045" s="4">
        <f>IFERROR(__xludf.DUMMYFUNCTION("SPLIT(H6045,""/"")"),20.0)</f>
        <v>20</v>
      </c>
      <c r="J6045" s="4">
        <f>IFERROR(__xludf.DUMMYFUNCTION("""COMPUTED_VALUE"""),7.0)</f>
        <v>7</v>
      </c>
      <c r="K6045" s="4">
        <f>IFERROR(__xludf.DUMMYFUNCTION("""COMPUTED_VALUE"""),2023.0)</f>
        <v>2023</v>
      </c>
    </row>
    <row r="6046">
      <c r="A6046" s="1" t="s">
        <v>1343</v>
      </c>
      <c r="B6046" s="4" t="s">
        <v>44</v>
      </c>
      <c r="C6046" s="4" t="s">
        <v>29</v>
      </c>
      <c r="D6046" s="4" t="s">
        <v>28</v>
      </c>
      <c r="E6046" s="4">
        <v>5.0</v>
      </c>
      <c r="F6046" s="4">
        <v>4.0</v>
      </c>
      <c r="G6046" s="4">
        <v>20.0</v>
      </c>
      <c r="H6046" s="5">
        <v>45127.0</v>
      </c>
      <c r="I6046" s="4">
        <f>IFERROR(__xludf.DUMMYFUNCTION("SPLIT(H6046,""/"")"),20.0)</f>
        <v>20</v>
      </c>
      <c r="J6046" s="4">
        <f>IFERROR(__xludf.DUMMYFUNCTION("""COMPUTED_VALUE"""),7.0)</f>
        <v>7</v>
      </c>
      <c r="K6046" s="4">
        <f>IFERROR(__xludf.DUMMYFUNCTION("""COMPUTED_VALUE"""),2023.0)</f>
        <v>2023</v>
      </c>
    </row>
    <row r="6047">
      <c r="A6047" s="1" t="s">
        <v>4662</v>
      </c>
      <c r="B6047" s="4" t="s">
        <v>44</v>
      </c>
      <c r="C6047" s="4" t="s">
        <v>24</v>
      </c>
      <c r="D6047" s="4" t="s">
        <v>28</v>
      </c>
      <c r="E6047" s="4">
        <v>3.0</v>
      </c>
      <c r="F6047" s="4">
        <v>4.0</v>
      </c>
      <c r="G6047" s="4">
        <v>12.0</v>
      </c>
      <c r="H6047" s="5">
        <v>45127.0</v>
      </c>
      <c r="I6047" s="4">
        <f>IFERROR(__xludf.DUMMYFUNCTION("SPLIT(H6047,""/"")"),20.0)</f>
        <v>20</v>
      </c>
      <c r="J6047" s="4">
        <f>IFERROR(__xludf.DUMMYFUNCTION("""COMPUTED_VALUE"""),7.0)</f>
        <v>7</v>
      </c>
      <c r="K6047" s="4">
        <f>IFERROR(__xludf.DUMMYFUNCTION("""COMPUTED_VALUE"""),2023.0)</f>
        <v>2023</v>
      </c>
    </row>
    <row r="6048">
      <c r="A6048" s="1" t="s">
        <v>1158</v>
      </c>
      <c r="B6048" s="4" t="s">
        <v>44</v>
      </c>
      <c r="C6048" s="4" t="s">
        <v>30</v>
      </c>
      <c r="D6048" s="4" t="s">
        <v>39</v>
      </c>
      <c r="E6048" s="4">
        <v>5.0</v>
      </c>
      <c r="F6048" s="4">
        <v>4.0</v>
      </c>
      <c r="G6048" s="4">
        <v>20.0</v>
      </c>
      <c r="H6048" s="5">
        <v>45128.0</v>
      </c>
      <c r="I6048" s="4">
        <f>IFERROR(__xludf.DUMMYFUNCTION("SPLIT(H6048,""/"")"),21.0)</f>
        <v>21</v>
      </c>
      <c r="J6048" s="4">
        <f>IFERROR(__xludf.DUMMYFUNCTION("""COMPUTED_VALUE"""),7.0)</f>
        <v>7</v>
      </c>
      <c r="K6048" s="4">
        <f>IFERROR(__xludf.DUMMYFUNCTION("""COMPUTED_VALUE"""),2023.0)</f>
        <v>2023</v>
      </c>
    </row>
    <row r="6049">
      <c r="A6049" s="1" t="s">
        <v>5061</v>
      </c>
      <c r="B6049" s="4" t="s">
        <v>44</v>
      </c>
      <c r="C6049" s="4" t="s">
        <v>24</v>
      </c>
      <c r="D6049" s="4" t="s">
        <v>23</v>
      </c>
      <c r="E6049" s="4">
        <v>2.0</v>
      </c>
      <c r="F6049" s="4">
        <v>4.0</v>
      </c>
      <c r="G6049" s="4">
        <v>8.0</v>
      </c>
      <c r="H6049" s="5">
        <v>45128.0</v>
      </c>
      <c r="I6049" s="4">
        <f>IFERROR(__xludf.DUMMYFUNCTION("SPLIT(H6049,""/"")"),21.0)</f>
        <v>21</v>
      </c>
      <c r="J6049" s="4">
        <f>IFERROR(__xludf.DUMMYFUNCTION("""COMPUTED_VALUE"""),7.0)</f>
        <v>7</v>
      </c>
      <c r="K6049" s="4">
        <f>IFERROR(__xludf.DUMMYFUNCTION("""COMPUTED_VALUE"""),2023.0)</f>
        <v>2023</v>
      </c>
    </row>
    <row r="6050">
      <c r="A6050" s="1" t="s">
        <v>8572</v>
      </c>
      <c r="B6050" s="4" t="s">
        <v>44</v>
      </c>
      <c r="C6050" s="4" t="s">
        <v>30</v>
      </c>
      <c r="D6050" s="4" t="s">
        <v>39</v>
      </c>
      <c r="E6050" s="4">
        <v>1.0</v>
      </c>
      <c r="F6050" s="4">
        <v>4.0</v>
      </c>
      <c r="G6050" s="4">
        <v>4.0</v>
      </c>
      <c r="H6050" s="5">
        <v>45128.0</v>
      </c>
      <c r="I6050" s="4">
        <f>IFERROR(__xludf.DUMMYFUNCTION("SPLIT(H6050,""/"")"),21.0)</f>
        <v>21</v>
      </c>
      <c r="J6050" s="4">
        <f>IFERROR(__xludf.DUMMYFUNCTION("""COMPUTED_VALUE"""),7.0)</f>
        <v>7</v>
      </c>
      <c r="K6050" s="4">
        <f>IFERROR(__xludf.DUMMYFUNCTION("""COMPUTED_VALUE"""),2023.0)</f>
        <v>2023</v>
      </c>
    </row>
    <row r="6051">
      <c r="A6051" s="1" t="s">
        <v>5802</v>
      </c>
      <c r="B6051" s="4" t="s">
        <v>44</v>
      </c>
      <c r="C6051" s="4" t="s">
        <v>29</v>
      </c>
      <c r="D6051" s="4" t="s">
        <v>39</v>
      </c>
      <c r="E6051" s="4">
        <v>1.0</v>
      </c>
      <c r="F6051" s="4">
        <v>4.0</v>
      </c>
      <c r="G6051" s="4">
        <v>4.0</v>
      </c>
      <c r="H6051" s="5">
        <v>45128.0</v>
      </c>
      <c r="I6051" s="4">
        <f>IFERROR(__xludf.DUMMYFUNCTION("SPLIT(H6051,""/"")"),21.0)</f>
        <v>21</v>
      </c>
      <c r="J6051" s="4">
        <f>IFERROR(__xludf.DUMMYFUNCTION("""COMPUTED_VALUE"""),7.0)</f>
        <v>7</v>
      </c>
      <c r="K6051" s="4">
        <f>IFERROR(__xludf.DUMMYFUNCTION("""COMPUTED_VALUE"""),2023.0)</f>
        <v>2023</v>
      </c>
    </row>
    <row r="6052">
      <c r="A6052" s="1" t="s">
        <v>9774</v>
      </c>
      <c r="B6052" s="4" t="s">
        <v>44</v>
      </c>
      <c r="C6052" s="4" t="s">
        <v>29</v>
      </c>
      <c r="D6052" s="4" t="s">
        <v>28</v>
      </c>
      <c r="E6052" s="4">
        <v>2.0</v>
      </c>
      <c r="F6052" s="4">
        <v>4.0</v>
      </c>
      <c r="G6052" s="4">
        <v>8.0</v>
      </c>
      <c r="H6052" s="5">
        <v>45128.0</v>
      </c>
      <c r="I6052" s="4">
        <f>IFERROR(__xludf.DUMMYFUNCTION("SPLIT(H6052,""/"")"),21.0)</f>
        <v>21</v>
      </c>
      <c r="J6052" s="4">
        <f>IFERROR(__xludf.DUMMYFUNCTION("""COMPUTED_VALUE"""),7.0)</f>
        <v>7</v>
      </c>
      <c r="K6052" s="4">
        <f>IFERROR(__xludf.DUMMYFUNCTION("""COMPUTED_VALUE"""),2023.0)</f>
        <v>2023</v>
      </c>
    </row>
    <row r="6053">
      <c r="A6053" s="1" t="s">
        <v>1186</v>
      </c>
      <c r="B6053" s="4" t="s">
        <v>44</v>
      </c>
      <c r="C6053" s="4" t="s">
        <v>30</v>
      </c>
      <c r="D6053" s="4" t="s">
        <v>39</v>
      </c>
      <c r="E6053" s="4">
        <v>2.0</v>
      </c>
      <c r="F6053" s="4">
        <v>4.0</v>
      </c>
      <c r="G6053" s="4">
        <v>8.0</v>
      </c>
      <c r="H6053" s="5">
        <v>45128.0</v>
      </c>
      <c r="I6053" s="4">
        <f>IFERROR(__xludf.DUMMYFUNCTION("SPLIT(H6053,""/"")"),21.0)</f>
        <v>21</v>
      </c>
      <c r="J6053" s="4">
        <f>IFERROR(__xludf.DUMMYFUNCTION("""COMPUTED_VALUE"""),7.0)</f>
        <v>7</v>
      </c>
      <c r="K6053" s="4">
        <f>IFERROR(__xludf.DUMMYFUNCTION("""COMPUTED_VALUE"""),2023.0)</f>
        <v>2023</v>
      </c>
    </row>
    <row r="6054">
      <c r="A6054" s="1" t="s">
        <v>7296</v>
      </c>
      <c r="B6054" s="4" t="s">
        <v>44</v>
      </c>
      <c r="C6054" s="4" t="s">
        <v>29</v>
      </c>
      <c r="D6054" s="4" t="s">
        <v>23</v>
      </c>
      <c r="E6054" s="4">
        <v>5.0</v>
      </c>
      <c r="F6054" s="4">
        <v>4.0</v>
      </c>
      <c r="G6054" s="4">
        <v>20.0</v>
      </c>
      <c r="H6054" s="5">
        <v>45129.0</v>
      </c>
      <c r="I6054" s="4">
        <f>IFERROR(__xludf.DUMMYFUNCTION("SPLIT(H6054,""/"")"),22.0)</f>
        <v>22</v>
      </c>
      <c r="J6054" s="4">
        <f>IFERROR(__xludf.DUMMYFUNCTION("""COMPUTED_VALUE"""),7.0)</f>
        <v>7</v>
      </c>
      <c r="K6054" s="4">
        <f>IFERROR(__xludf.DUMMYFUNCTION("""COMPUTED_VALUE"""),2023.0)</f>
        <v>2023</v>
      </c>
    </row>
    <row r="6055">
      <c r="A6055" s="1" t="s">
        <v>1081</v>
      </c>
      <c r="B6055" s="4" t="s">
        <v>44</v>
      </c>
      <c r="C6055" s="4" t="s">
        <v>24</v>
      </c>
      <c r="D6055" s="4" t="s">
        <v>23</v>
      </c>
      <c r="E6055" s="4">
        <v>1.0</v>
      </c>
      <c r="F6055" s="4">
        <v>4.0</v>
      </c>
      <c r="G6055" s="4">
        <v>4.0</v>
      </c>
      <c r="H6055" s="5">
        <v>45129.0</v>
      </c>
      <c r="I6055" s="4">
        <f>IFERROR(__xludf.DUMMYFUNCTION("SPLIT(H6055,""/"")"),22.0)</f>
        <v>22</v>
      </c>
      <c r="J6055" s="4">
        <f>IFERROR(__xludf.DUMMYFUNCTION("""COMPUTED_VALUE"""),7.0)</f>
        <v>7</v>
      </c>
      <c r="K6055" s="4">
        <f>IFERROR(__xludf.DUMMYFUNCTION("""COMPUTED_VALUE"""),2023.0)</f>
        <v>2023</v>
      </c>
    </row>
    <row r="6056">
      <c r="A6056" s="1" t="s">
        <v>9290</v>
      </c>
      <c r="B6056" s="4" t="s">
        <v>44</v>
      </c>
      <c r="C6056" s="4" t="s">
        <v>30</v>
      </c>
      <c r="D6056" s="4" t="s">
        <v>30</v>
      </c>
      <c r="E6056" s="4">
        <v>1.0</v>
      </c>
      <c r="F6056" s="4">
        <v>4.0</v>
      </c>
      <c r="G6056" s="4">
        <v>4.0</v>
      </c>
      <c r="H6056" s="5">
        <v>45129.0</v>
      </c>
      <c r="I6056" s="4">
        <f>IFERROR(__xludf.DUMMYFUNCTION("SPLIT(H6056,""/"")"),22.0)</f>
        <v>22</v>
      </c>
      <c r="J6056" s="4">
        <f>IFERROR(__xludf.DUMMYFUNCTION("""COMPUTED_VALUE"""),7.0)</f>
        <v>7</v>
      </c>
      <c r="K6056" s="4">
        <f>IFERROR(__xludf.DUMMYFUNCTION("""COMPUTED_VALUE"""),2023.0)</f>
        <v>2023</v>
      </c>
    </row>
    <row r="6057">
      <c r="A6057" s="1" t="s">
        <v>906</v>
      </c>
      <c r="B6057" s="4" t="s">
        <v>44</v>
      </c>
      <c r="C6057" s="4" t="s">
        <v>29</v>
      </c>
      <c r="D6057" s="4" t="s">
        <v>28</v>
      </c>
      <c r="E6057" s="4">
        <v>1.0</v>
      </c>
      <c r="F6057" s="4">
        <v>4.0</v>
      </c>
      <c r="G6057" s="4">
        <v>4.0</v>
      </c>
      <c r="H6057" s="5">
        <v>45129.0</v>
      </c>
      <c r="I6057" s="4">
        <f>IFERROR(__xludf.DUMMYFUNCTION("SPLIT(H6057,""/"")"),22.0)</f>
        <v>22</v>
      </c>
      <c r="J6057" s="4">
        <f>IFERROR(__xludf.DUMMYFUNCTION("""COMPUTED_VALUE"""),7.0)</f>
        <v>7</v>
      </c>
      <c r="K6057" s="4">
        <f>IFERROR(__xludf.DUMMYFUNCTION("""COMPUTED_VALUE"""),2023.0)</f>
        <v>2023</v>
      </c>
    </row>
    <row r="6058">
      <c r="A6058" s="1" t="s">
        <v>6877</v>
      </c>
      <c r="B6058" s="4" t="s">
        <v>44</v>
      </c>
      <c r="C6058" s="4" t="s">
        <v>29</v>
      </c>
      <c r="D6058" s="4" t="s">
        <v>30</v>
      </c>
      <c r="E6058" s="4">
        <v>1.0</v>
      </c>
      <c r="F6058" s="4">
        <v>4.0</v>
      </c>
      <c r="G6058" s="4">
        <v>4.0</v>
      </c>
      <c r="H6058" s="5">
        <v>45130.0</v>
      </c>
      <c r="I6058" s="4">
        <f>IFERROR(__xludf.DUMMYFUNCTION("SPLIT(H6058,""/"")"),23.0)</f>
        <v>23</v>
      </c>
      <c r="J6058" s="4">
        <f>IFERROR(__xludf.DUMMYFUNCTION("""COMPUTED_VALUE"""),7.0)</f>
        <v>7</v>
      </c>
      <c r="K6058" s="4">
        <f>IFERROR(__xludf.DUMMYFUNCTION("""COMPUTED_VALUE"""),2023.0)</f>
        <v>2023</v>
      </c>
    </row>
    <row r="6059">
      <c r="A6059" s="1" t="s">
        <v>1201</v>
      </c>
      <c r="B6059" s="4" t="s">
        <v>44</v>
      </c>
      <c r="C6059" s="4" t="s">
        <v>29</v>
      </c>
      <c r="D6059" s="4" t="s">
        <v>30</v>
      </c>
      <c r="E6059" s="4">
        <v>4.0</v>
      </c>
      <c r="F6059" s="4">
        <v>4.0</v>
      </c>
      <c r="G6059" s="4">
        <v>16.0</v>
      </c>
      <c r="H6059" s="5">
        <v>45130.0</v>
      </c>
      <c r="I6059" s="4">
        <f>IFERROR(__xludf.DUMMYFUNCTION("SPLIT(H6059,""/"")"),23.0)</f>
        <v>23</v>
      </c>
      <c r="J6059" s="4">
        <f>IFERROR(__xludf.DUMMYFUNCTION("""COMPUTED_VALUE"""),7.0)</f>
        <v>7</v>
      </c>
      <c r="K6059" s="4">
        <f>IFERROR(__xludf.DUMMYFUNCTION("""COMPUTED_VALUE"""),2023.0)</f>
        <v>2023</v>
      </c>
    </row>
    <row r="6060">
      <c r="A6060" s="1" t="s">
        <v>9058</v>
      </c>
      <c r="B6060" s="4" t="s">
        <v>44</v>
      </c>
      <c r="C6060" s="4" t="s">
        <v>30</v>
      </c>
      <c r="D6060" s="4" t="s">
        <v>28</v>
      </c>
      <c r="E6060" s="4">
        <v>1.0</v>
      </c>
      <c r="F6060" s="4">
        <v>4.0</v>
      </c>
      <c r="G6060" s="4">
        <v>4.0</v>
      </c>
      <c r="H6060" s="5">
        <v>45130.0</v>
      </c>
      <c r="I6060" s="4">
        <f>IFERROR(__xludf.DUMMYFUNCTION("SPLIT(H6060,""/"")"),23.0)</f>
        <v>23</v>
      </c>
      <c r="J6060" s="4">
        <f>IFERROR(__xludf.DUMMYFUNCTION("""COMPUTED_VALUE"""),7.0)</f>
        <v>7</v>
      </c>
      <c r="K6060" s="4">
        <f>IFERROR(__xludf.DUMMYFUNCTION("""COMPUTED_VALUE"""),2023.0)</f>
        <v>2023</v>
      </c>
    </row>
    <row r="6061">
      <c r="A6061" s="1" t="s">
        <v>6243</v>
      </c>
      <c r="B6061" s="4" t="s">
        <v>44</v>
      </c>
      <c r="C6061" s="4" t="s">
        <v>30</v>
      </c>
      <c r="D6061" s="4" t="s">
        <v>30</v>
      </c>
      <c r="E6061" s="4">
        <v>1.0</v>
      </c>
      <c r="F6061" s="4">
        <v>4.0</v>
      </c>
      <c r="G6061" s="4">
        <v>4.0</v>
      </c>
      <c r="H6061" s="5">
        <v>45131.0</v>
      </c>
      <c r="I6061" s="4">
        <f>IFERROR(__xludf.DUMMYFUNCTION("SPLIT(H6061,""/"")"),24.0)</f>
        <v>24</v>
      </c>
      <c r="J6061" s="4">
        <f>IFERROR(__xludf.DUMMYFUNCTION("""COMPUTED_VALUE"""),7.0)</f>
        <v>7</v>
      </c>
      <c r="K6061" s="4">
        <f>IFERROR(__xludf.DUMMYFUNCTION("""COMPUTED_VALUE"""),2023.0)</f>
        <v>2023</v>
      </c>
    </row>
    <row r="6062">
      <c r="A6062" s="1" t="s">
        <v>3146</v>
      </c>
      <c r="B6062" s="4" t="s">
        <v>44</v>
      </c>
      <c r="C6062" s="4" t="s">
        <v>30</v>
      </c>
      <c r="D6062" s="4" t="s">
        <v>23</v>
      </c>
      <c r="E6062" s="4">
        <v>5.0</v>
      </c>
      <c r="F6062" s="4">
        <v>4.0</v>
      </c>
      <c r="G6062" s="4">
        <v>20.0</v>
      </c>
      <c r="H6062" s="5">
        <v>45131.0</v>
      </c>
      <c r="I6062" s="4">
        <f>IFERROR(__xludf.DUMMYFUNCTION("SPLIT(H6062,""/"")"),24.0)</f>
        <v>24</v>
      </c>
      <c r="J6062" s="4">
        <f>IFERROR(__xludf.DUMMYFUNCTION("""COMPUTED_VALUE"""),7.0)</f>
        <v>7</v>
      </c>
      <c r="K6062" s="4">
        <f>IFERROR(__xludf.DUMMYFUNCTION("""COMPUTED_VALUE"""),2023.0)</f>
        <v>2023</v>
      </c>
    </row>
    <row r="6063">
      <c r="A6063" s="1" t="s">
        <v>9794</v>
      </c>
      <c r="B6063" s="4" t="s">
        <v>44</v>
      </c>
      <c r="C6063" s="4" t="s">
        <v>29</v>
      </c>
      <c r="D6063" s="4" t="s">
        <v>30</v>
      </c>
      <c r="E6063" s="4">
        <v>3.0</v>
      </c>
      <c r="F6063" s="4">
        <v>4.0</v>
      </c>
      <c r="G6063" s="4">
        <v>12.0</v>
      </c>
      <c r="H6063" s="5">
        <v>45131.0</v>
      </c>
      <c r="I6063" s="4">
        <f>IFERROR(__xludf.DUMMYFUNCTION("SPLIT(H6063,""/"")"),24.0)</f>
        <v>24</v>
      </c>
      <c r="J6063" s="4">
        <f>IFERROR(__xludf.DUMMYFUNCTION("""COMPUTED_VALUE"""),7.0)</f>
        <v>7</v>
      </c>
      <c r="K6063" s="4">
        <f>IFERROR(__xludf.DUMMYFUNCTION("""COMPUTED_VALUE"""),2023.0)</f>
        <v>2023</v>
      </c>
    </row>
    <row r="6064">
      <c r="A6064" s="1" t="s">
        <v>2424</v>
      </c>
      <c r="B6064" s="4" t="s">
        <v>44</v>
      </c>
      <c r="C6064" s="4" t="s">
        <v>30</v>
      </c>
      <c r="D6064" s="4" t="s">
        <v>30</v>
      </c>
      <c r="E6064" s="4">
        <v>2.0</v>
      </c>
      <c r="F6064" s="4">
        <v>4.0</v>
      </c>
      <c r="G6064" s="4">
        <v>8.0</v>
      </c>
      <c r="H6064" s="5">
        <v>45131.0</v>
      </c>
      <c r="I6064" s="4">
        <f>IFERROR(__xludf.DUMMYFUNCTION("SPLIT(H6064,""/"")"),24.0)</f>
        <v>24</v>
      </c>
      <c r="J6064" s="4">
        <f>IFERROR(__xludf.DUMMYFUNCTION("""COMPUTED_VALUE"""),7.0)</f>
        <v>7</v>
      </c>
      <c r="K6064" s="4">
        <f>IFERROR(__xludf.DUMMYFUNCTION("""COMPUTED_VALUE"""),2023.0)</f>
        <v>2023</v>
      </c>
    </row>
    <row r="6065">
      <c r="A6065" s="1" t="s">
        <v>9668</v>
      </c>
      <c r="B6065" s="4" t="s">
        <v>44</v>
      </c>
      <c r="C6065" s="4" t="s">
        <v>24</v>
      </c>
      <c r="D6065" s="4" t="s">
        <v>30</v>
      </c>
      <c r="E6065" s="4">
        <v>3.0</v>
      </c>
      <c r="F6065" s="4">
        <v>4.0</v>
      </c>
      <c r="G6065" s="4">
        <v>12.0</v>
      </c>
      <c r="H6065" s="5">
        <v>45132.0</v>
      </c>
      <c r="I6065" s="4">
        <f>IFERROR(__xludf.DUMMYFUNCTION("SPLIT(H6065,""/"")"),25.0)</f>
        <v>25</v>
      </c>
      <c r="J6065" s="4">
        <f>IFERROR(__xludf.DUMMYFUNCTION("""COMPUTED_VALUE"""),7.0)</f>
        <v>7</v>
      </c>
      <c r="K6065" s="4">
        <f>IFERROR(__xludf.DUMMYFUNCTION("""COMPUTED_VALUE"""),2023.0)</f>
        <v>2023</v>
      </c>
    </row>
    <row r="6066">
      <c r="A6066" s="1" t="s">
        <v>5941</v>
      </c>
      <c r="B6066" s="4" t="s">
        <v>44</v>
      </c>
      <c r="C6066" s="4" t="s">
        <v>30</v>
      </c>
      <c r="D6066" s="4" t="s">
        <v>30</v>
      </c>
      <c r="E6066" s="4">
        <v>1.0</v>
      </c>
      <c r="F6066" s="4">
        <v>4.0</v>
      </c>
      <c r="G6066" s="4">
        <v>4.0</v>
      </c>
      <c r="H6066" s="5">
        <v>45132.0</v>
      </c>
      <c r="I6066" s="4">
        <f>IFERROR(__xludf.DUMMYFUNCTION("SPLIT(H6066,""/"")"),25.0)</f>
        <v>25</v>
      </c>
      <c r="J6066" s="4">
        <f>IFERROR(__xludf.DUMMYFUNCTION("""COMPUTED_VALUE"""),7.0)</f>
        <v>7</v>
      </c>
      <c r="K6066" s="4">
        <f>IFERROR(__xludf.DUMMYFUNCTION("""COMPUTED_VALUE"""),2023.0)</f>
        <v>2023</v>
      </c>
    </row>
    <row r="6067">
      <c r="A6067" s="1" t="s">
        <v>6191</v>
      </c>
      <c r="B6067" s="4" t="s">
        <v>44</v>
      </c>
      <c r="C6067" s="4" t="s">
        <v>24</v>
      </c>
      <c r="D6067" s="4" t="s">
        <v>23</v>
      </c>
      <c r="E6067" s="4">
        <v>2.0</v>
      </c>
      <c r="F6067" s="4">
        <v>4.0</v>
      </c>
      <c r="G6067" s="4">
        <v>8.0</v>
      </c>
      <c r="H6067" s="5">
        <v>45132.0</v>
      </c>
      <c r="I6067" s="4">
        <f>IFERROR(__xludf.DUMMYFUNCTION("SPLIT(H6067,""/"")"),25.0)</f>
        <v>25</v>
      </c>
      <c r="J6067" s="4">
        <f>IFERROR(__xludf.DUMMYFUNCTION("""COMPUTED_VALUE"""),7.0)</f>
        <v>7</v>
      </c>
      <c r="K6067" s="4">
        <f>IFERROR(__xludf.DUMMYFUNCTION("""COMPUTED_VALUE"""),2023.0)</f>
        <v>2023</v>
      </c>
    </row>
    <row r="6068">
      <c r="A6068" s="1" t="s">
        <v>1908</v>
      </c>
      <c r="B6068" s="4" t="s">
        <v>44</v>
      </c>
      <c r="C6068" s="4" t="s">
        <v>29</v>
      </c>
      <c r="D6068" s="4" t="s">
        <v>39</v>
      </c>
      <c r="E6068" s="4">
        <v>5.0</v>
      </c>
      <c r="F6068" s="4">
        <v>4.0</v>
      </c>
      <c r="G6068" s="4">
        <v>20.0</v>
      </c>
      <c r="H6068" s="5">
        <v>45133.0</v>
      </c>
      <c r="I6068" s="4">
        <f>IFERROR(__xludf.DUMMYFUNCTION("SPLIT(H6068,""/"")"),26.0)</f>
        <v>26</v>
      </c>
      <c r="J6068" s="4">
        <f>IFERROR(__xludf.DUMMYFUNCTION("""COMPUTED_VALUE"""),7.0)</f>
        <v>7</v>
      </c>
      <c r="K6068" s="4">
        <f>IFERROR(__xludf.DUMMYFUNCTION("""COMPUTED_VALUE"""),2023.0)</f>
        <v>2023</v>
      </c>
    </row>
    <row r="6069">
      <c r="A6069" s="1" t="s">
        <v>4886</v>
      </c>
      <c r="B6069" s="4" t="s">
        <v>44</v>
      </c>
      <c r="C6069" s="4" t="s">
        <v>30</v>
      </c>
      <c r="D6069" s="4" t="s">
        <v>39</v>
      </c>
      <c r="E6069" s="4">
        <v>5.0</v>
      </c>
      <c r="F6069" s="4">
        <v>4.0</v>
      </c>
      <c r="G6069" s="4">
        <v>20.0</v>
      </c>
      <c r="H6069" s="5">
        <v>45133.0</v>
      </c>
      <c r="I6069" s="4">
        <f>IFERROR(__xludf.DUMMYFUNCTION("SPLIT(H6069,""/"")"),26.0)</f>
        <v>26</v>
      </c>
      <c r="J6069" s="4">
        <f>IFERROR(__xludf.DUMMYFUNCTION("""COMPUTED_VALUE"""),7.0)</f>
        <v>7</v>
      </c>
      <c r="K6069" s="4">
        <f>IFERROR(__xludf.DUMMYFUNCTION("""COMPUTED_VALUE"""),2023.0)</f>
        <v>2023</v>
      </c>
    </row>
    <row r="6070">
      <c r="A6070" s="1" t="s">
        <v>9806</v>
      </c>
      <c r="B6070" s="4" t="s">
        <v>44</v>
      </c>
      <c r="C6070" s="4" t="s">
        <v>30</v>
      </c>
      <c r="D6070" s="4" t="s">
        <v>39</v>
      </c>
      <c r="E6070" s="4">
        <v>3.0</v>
      </c>
      <c r="F6070" s="4">
        <v>4.0</v>
      </c>
      <c r="G6070" s="4">
        <v>12.0</v>
      </c>
      <c r="H6070" s="5">
        <v>45134.0</v>
      </c>
      <c r="I6070" s="4">
        <f>IFERROR(__xludf.DUMMYFUNCTION("SPLIT(H6070,""/"")"),27.0)</f>
        <v>27</v>
      </c>
      <c r="J6070" s="4">
        <f>IFERROR(__xludf.DUMMYFUNCTION("""COMPUTED_VALUE"""),7.0)</f>
        <v>7</v>
      </c>
      <c r="K6070" s="4">
        <f>IFERROR(__xludf.DUMMYFUNCTION("""COMPUTED_VALUE"""),2023.0)</f>
        <v>2023</v>
      </c>
    </row>
    <row r="6071">
      <c r="A6071" s="1" t="s">
        <v>9241</v>
      </c>
      <c r="B6071" s="4" t="s">
        <v>44</v>
      </c>
      <c r="C6071" s="4" t="s">
        <v>29</v>
      </c>
      <c r="D6071" s="4" t="s">
        <v>28</v>
      </c>
      <c r="E6071" s="4">
        <v>4.0</v>
      </c>
      <c r="F6071" s="4">
        <v>4.0</v>
      </c>
      <c r="G6071" s="4">
        <v>16.0</v>
      </c>
      <c r="H6071" s="5">
        <v>45134.0</v>
      </c>
      <c r="I6071" s="4">
        <f>IFERROR(__xludf.DUMMYFUNCTION("SPLIT(H6071,""/"")"),27.0)</f>
        <v>27</v>
      </c>
      <c r="J6071" s="4">
        <f>IFERROR(__xludf.DUMMYFUNCTION("""COMPUTED_VALUE"""),7.0)</f>
        <v>7</v>
      </c>
      <c r="K6071" s="4">
        <f>IFERROR(__xludf.DUMMYFUNCTION("""COMPUTED_VALUE"""),2023.0)</f>
        <v>2023</v>
      </c>
    </row>
    <row r="6072">
      <c r="A6072" s="1" t="s">
        <v>3853</v>
      </c>
      <c r="B6072" s="4" t="s">
        <v>44</v>
      </c>
      <c r="C6072" s="4" t="s">
        <v>29</v>
      </c>
      <c r="D6072" s="4" t="s">
        <v>23</v>
      </c>
      <c r="E6072" s="4">
        <v>4.0</v>
      </c>
      <c r="F6072" s="4">
        <v>4.0</v>
      </c>
      <c r="G6072" s="4">
        <v>16.0</v>
      </c>
      <c r="H6072" s="5">
        <v>45134.0</v>
      </c>
      <c r="I6072" s="4">
        <f>IFERROR(__xludf.DUMMYFUNCTION("SPLIT(H6072,""/"")"),27.0)</f>
        <v>27</v>
      </c>
      <c r="J6072" s="4">
        <f>IFERROR(__xludf.DUMMYFUNCTION("""COMPUTED_VALUE"""),7.0)</f>
        <v>7</v>
      </c>
      <c r="K6072" s="4">
        <f>IFERROR(__xludf.DUMMYFUNCTION("""COMPUTED_VALUE"""),2023.0)</f>
        <v>2023</v>
      </c>
    </row>
    <row r="6073">
      <c r="A6073" s="1" t="s">
        <v>4657</v>
      </c>
      <c r="B6073" s="4" t="s">
        <v>44</v>
      </c>
      <c r="C6073" s="4" t="s">
        <v>24</v>
      </c>
      <c r="D6073" s="4" t="s">
        <v>28</v>
      </c>
      <c r="E6073" s="4">
        <v>5.0</v>
      </c>
      <c r="F6073" s="4">
        <v>4.0</v>
      </c>
      <c r="G6073" s="4">
        <v>20.0</v>
      </c>
      <c r="H6073" s="5">
        <v>45135.0</v>
      </c>
      <c r="I6073" s="4">
        <f>IFERROR(__xludf.DUMMYFUNCTION("SPLIT(H6073,""/"")"),28.0)</f>
        <v>28</v>
      </c>
      <c r="J6073" s="4">
        <f>IFERROR(__xludf.DUMMYFUNCTION("""COMPUTED_VALUE"""),7.0)</f>
        <v>7</v>
      </c>
      <c r="K6073" s="4">
        <f>IFERROR(__xludf.DUMMYFUNCTION("""COMPUTED_VALUE"""),2023.0)</f>
        <v>2023</v>
      </c>
    </row>
    <row r="6074">
      <c r="A6074" s="1" t="s">
        <v>4400</v>
      </c>
      <c r="B6074" s="4" t="s">
        <v>44</v>
      </c>
      <c r="C6074" s="4" t="s">
        <v>30</v>
      </c>
      <c r="D6074" s="4" t="s">
        <v>28</v>
      </c>
      <c r="E6074" s="4">
        <v>4.0</v>
      </c>
      <c r="F6074" s="4">
        <v>4.0</v>
      </c>
      <c r="G6074" s="4">
        <v>16.0</v>
      </c>
      <c r="H6074" s="5">
        <v>45135.0</v>
      </c>
      <c r="I6074" s="4">
        <f>IFERROR(__xludf.DUMMYFUNCTION("SPLIT(H6074,""/"")"),28.0)</f>
        <v>28</v>
      </c>
      <c r="J6074" s="4">
        <f>IFERROR(__xludf.DUMMYFUNCTION("""COMPUTED_VALUE"""),7.0)</f>
        <v>7</v>
      </c>
      <c r="K6074" s="4">
        <f>IFERROR(__xludf.DUMMYFUNCTION("""COMPUTED_VALUE"""),2023.0)</f>
        <v>2023</v>
      </c>
    </row>
    <row r="6075">
      <c r="A6075" s="1" t="s">
        <v>5409</v>
      </c>
      <c r="B6075" s="4" t="s">
        <v>44</v>
      </c>
      <c r="C6075" s="4" t="s">
        <v>30</v>
      </c>
      <c r="D6075" s="4" t="s">
        <v>23</v>
      </c>
      <c r="E6075" s="4">
        <v>3.0</v>
      </c>
      <c r="F6075" s="4">
        <v>4.0</v>
      </c>
      <c r="G6075" s="4">
        <v>12.0</v>
      </c>
      <c r="H6075" s="5">
        <v>45136.0</v>
      </c>
      <c r="I6075" s="4">
        <f>IFERROR(__xludf.DUMMYFUNCTION("SPLIT(H6075,""/"")"),29.0)</f>
        <v>29</v>
      </c>
      <c r="J6075" s="4">
        <f>IFERROR(__xludf.DUMMYFUNCTION("""COMPUTED_VALUE"""),7.0)</f>
        <v>7</v>
      </c>
      <c r="K6075" s="4">
        <f>IFERROR(__xludf.DUMMYFUNCTION("""COMPUTED_VALUE"""),2023.0)</f>
        <v>2023</v>
      </c>
    </row>
    <row r="6076">
      <c r="A6076" s="1" t="s">
        <v>9422</v>
      </c>
      <c r="B6076" s="4" t="s">
        <v>44</v>
      </c>
      <c r="C6076" s="4" t="s">
        <v>29</v>
      </c>
      <c r="D6076" s="4" t="s">
        <v>30</v>
      </c>
      <c r="E6076" s="4">
        <v>4.0</v>
      </c>
      <c r="F6076" s="4">
        <v>4.0</v>
      </c>
      <c r="G6076" s="4">
        <v>16.0</v>
      </c>
      <c r="H6076" s="5">
        <v>45136.0</v>
      </c>
      <c r="I6076" s="4">
        <f>IFERROR(__xludf.DUMMYFUNCTION("SPLIT(H6076,""/"")"),29.0)</f>
        <v>29</v>
      </c>
      <c r="J6076" s="4">
        <f>IFERROR(__xludf.DUMMYFUNCTION("""COMPUTED_VALUE"""),7.0)</f>
        <v>7</v>
      </c>
      <c r="K6076" s="4">
        <f>IFERROR(__xludf.DUMMYFUNCTION("""COMPUTED_VALUE"""),2023.0)</f>
        <v>2023</v>
      </c>
    </row>
    <row r="6077">
      <c r="A6077" s="1" t="s">
        <v>7574</v>
      </c>
      <c r="B6077" s="4" t="s">
        <v>44</v>
      </c>
      <c r="C6077" s="4" t="s">
        <v>29</v>
      </c>
      <c r="D6077" s="4" t="s">
        <v>23</v>
      </c>
      <c r="E6077" s="4">
        <v>1.0</v>
      </c>
      <c r="F6077" s="4">
        <v>4.0</v>
      </c>
      <c r="G6077" s="4">
        <v>4.0</v>
      </c>
      <c r="H6077" s="5">
        <v>45136.0</v>
      </c>
      <c r="I6077" s="4">
        <f>IFERROR(__xludf.DUMMYFUNCTION("SPLIT(H6077,""/"")"),29.0)</f>
        <v>29</v>
      </c>
      <c r="J6077" s="4">
        <f>IFERROR(__xludf.DUMMYFUNCTION("""COMPUTED_VALUE"""),7.0)</f>
        <v>7</v>
      </c>
      <c r="K6077" s="4">
        <f>IFERROR(__xludf.DUMMYFUNCTION("""COMPUTED_VALUE"""),2023.0)</f>
        <v>2023</v>
      </c>
    </row>
    <row r="6078">
      <c r="A6078" s="1" t="s">
        <v>2451</v>
      </c>
      <c r="B6078" s="4" t="s">
        <v>44</v>
      </c>
      <c r="C6078" s="4" t="s">
        <v>29</v>
      </c>
      <c r="D6078" s="4" t="s">
        <v>30</v>
      </c>
      <c r="E6078" s="4">
        <v>1.0</v>
      </c>
      <c r="F6078" s="4">
        <v>4.0</v>
      </c>
      <c r="G6078" s="4">
        <v>4.0</v>
      </c>
      <c r="H6078" s="5">
        <v>45137.0</v>
      </c>
      <c r="I6078" s="4">
        <f>IFERROR(__xludf.DUMMYFUNCTION("SPLIT(H6078,""/"")"),30.0)</f>
        <v>30</v>
      </c>
      <c r="J6078" s="4">
        <f>IFERROR(__xludf.DUMMYFUNCTION("""COMPUTED_VALUE"""),7.0)</f>
        <v>7</v>
      </c>
      <c r="K6078" s="4">
        <f>IFERROR(__xludf.DUMMYFUNCTION("""COMPUTED_VALUE"""),2023.0)</f>
        <v>2023</v>
      </c>
    </row>
    <row r="6079">
      <c r="A6079" s="1" t="s">
        <v>478</v>
      </c>
      <c r="B6079" s="4" t="s">
        <v>44</v>
      </c>
      <c r="C6079" s="4" t="s">
        <v>24</v>
      </c>
      <c r="D6079" s="4" t="s">
        <v>30</v>
      </c>
      <c r="E6079" s="4">
        <v>2.0</v>
      </c>
      <c r="F6079" s="4">
        <v>4.0</v>
      </c>
      <c r="G6079" s="4">
        <v>8.0</v>
      </c>
      <c r="H6079" s="5">
        <v>45138.0</v>
      </c>
      <c r="I6079" s="4">
        <f>IFERROR(__xludf.DUMMYFUNCTION("SPLIT(H6079,""/"")"),31.0)</f>
        <v>31</v>
      </c>
      <c r="J6079" s="4">
        <f>IFERROR(__xludf.DUMMYFUNCTION("""COMPUTED_VALUE"""),7.0)</f>
        <v>7</v>
      </c>
      <c r="K6079" s="4">
        <f>IFERROR(__xludf.DUMMYFUNCTION("""COMPUTED_VALUE"""),2023.0)</f>
        <v>2023</v>
      </c>
    </row>
    <row r="6080">
      <c r="A6080" s="1" t="s">
        <v>4035</v>
      </c>
      <c r="B6080" s="4" t="s">
        <v>44</v>
      </c>
      <c r="C6080" s="4" t="s">
        <v>30</v>
      </c>
      <c r="D6080" s="4" t="s">
        <v>30</v>
      </c>
      <c r="E6080" s="4">
        <v>4.0</v>
      </c>
      <c r="F6080" s="4">
        <v>4.0</v>
      </c>
      <c r="G6080" s="4">
        <v>16.0</v>
      </c>
      <c r="H6080" s="5">
        <v>45138.0</v>
      </c>
      <c r="I6080" s="4">
        <f>IFERROR(__xludf.DUMMYFUNCTION("SPLIT(H6080,""/"")"),31.0)</f>
        <v>31</v>
      </c>
      <c r="J6080" s="4">
        <f>IFERROR(__xludf.DUMMYFUNCTION("""COMPUTED_VALUE"""),7.0)</f>
        <v>7</v>
      </c>
      <c r="K6080" s="4">
        <f>IFERROR(__xludf.DUMMYFUNCTION("""COMPUTED_VALUE"""),2023.0)</f>
        <v>2023</v>
      </c>
    </row>
    <row r="6081">
      <c r="A6081" s="1" t="s">
        <v>2945</v>
      </c>
      <c r="B6081" s="4" t="s">
        <v>44</v>
      </c>
      <c r="C6081" s="4" t="s">
        <v>30</v>
      </c>
      <c r="D6081" s="4" t="s">
        <v>30</v>
      </c>
      <c r="E6081" s="4">
        <v>1.0</v>
      </c>
      <c r="F6081" s="4">
        <v>4.0</v>
      </c>
      <c r="G6081" s="4">
        <v>4.0</v>
      </c>
      <c r="H6081" s="5">
        <v>45138.0</v>
      </c>
      <c r="I6081" s="4">
        <f>IFERROR(__xludf.DUMMYFUNCTION("SPLIT(H6081,""/"")"),31.0)</f>
        <v>31</v>
      </c>
      <c r="J6081" s="4">
        <f>IFERROR(__xludf.DUMMYFUNCTION("""COMPUTED_VALUE"""),7.0)</f>
        <v>7</v>
      </c>
      <c r="K6081" s="4">
        <f>IFERROR(__xludf.DUMMYFUNCTION("""COMPUTED_VALUE"""),2023.0)</f>
        <v>2023</v>
      </c>
    </row>
    <row r="6082">
      <c r="A6082" s="1" t="s">
        <v>7686</v>
      </c>
      <c r="B6082" s="4" t="s">
        <v>44</v>
      </c>
      <c r="C6082" s="4" t="s">
        <v>29</v>
      </c>
      <c r="D6082" s="4" t="s">
        <v>39</v>
      </c>
      <c r="E6082" s="4">
        <v>5.0</v>
      </c>
      <c r="F6082" s="4">
        <v>4.0</v>
      </c>
      <c r="G6082" s="4">
        <v>20.0</v>
      </c>
      <c r="H6082" s="5">
        <v>45138.0</v>
      </c>
      <c r="I6082" s="4">
        <f>IFERROR(__xludf.DUMMYFUNCTION("SPLIT(H6082,""/"")"),31.0)</f>
        <v>31</v>
      </c>
      <c r="J6082" s="4">
        <f>IFERROR(__xludf.DUMMYFUNCTION("""COMPUTED_VALUE"""),7.0)</f>
        <v>7</v>
      </c>
      <c r="K6082" s="4">
        <f>IFERROR(__xludf.DUMMYFUNCTION("""COMPUTED_VALUE"""),2023.0)</f>
        <v>2023</v>
      </c>
    </row>
    <row r="6083">
      <c r="A6083" s="1" t="s">
        <v>6902</v>
      </c>
      <c r="B6083" s="4" t="s">
        <v>44</v>
      </c>
      <c r="C6083" s="4" t="s">
        <v>24</v>
      </c>
      <c r="D6083" s="4" t="s">
        <v>30</v>
      </c>
      <c r="E6083" s="4">
        <v>2.0</v>
      </c>
      <c r="F6083" s="4">
        <v>4.0</v>
      </c>
      <c r="G6083" s="4">
        <v>8.0</v>
      </c>
      <c r="H6083" s="5">
        <v>45138.0</v>
      </c>
      <c r="I6083" s="4">
        <f>IFERROR(__xludf.DUMMYFUNCTION("SPLIT(H6083,""/"")"),31.0)</f>
        <v>31</v>
      </c>
      <c r="J6083" s="4">
        <f>IFERROR(__xludf.DUMMYFUNCTION("""COMPUTED_VALUE"""),7.0)</f>
        <v>7</v>
      </c>
      <c r="K6083" s="4">
        <f>IFERROR(__xludf.DUMMYFUNCTION("""COMPUTED_VALUE"""),2023.0)</f>
        <v>2023</v>
      </c>
    </row>
    <row r="6084">
      <c r="A6084" s="1" t="s">
        <v>1955</v>
      </c>
      <c r="B6084" s="4" t="s">
        <v>44</v>
      </c>
      <c r="C6084" s="4" t="s">
        <v>30</v>
      </c>
      <c r="D6084" s="4" t="s">
        <v>39</v>
      </c>
      <c r="E6084" s="4">
        <v>3.0</v>
      </c>
      <c r="F6084" s="4">
        <v>4.0</v>
      </c>
      <c r="G6084" s="4">
        <v>12.0</v>
      </c>
      <c r="H6084" s="5">
        <v>45139.0</v>
      </c>
      <c r="I6084" s="4">
        <f>IFERROR(__xludf.DUMMYFUNCTION("SPLIT(H6084,""/"")"),1.0)</f>
        <v>1</v>
      </c>
      <c r="J6084" s="4">
        <f>IFERROR(__xludf.DUMMYFUNCTION("""COMPUTED_VALUE"""),8.0)</f>
        <v>8</v>
      </c>
      <c r="K6084" s="4">
        <f>IFERROR(__xludf.DUMMYFUNCTION("""COMPUTED_VALUE"""),2023.0)</f>
        <v>2023</v>
      </c>
    </row>
    <row r="6085">
      <c r="A6085" s="1" t="s">
        <v>8255</v>
      </c>
      <c r="B6085" s="4" t="s">
        <v>44</v>
      </c>
      <c r="C6085" s="4" t="s">
        <v>24</v>
      </c>
      <c r="D6085" s="4" t="s">
        <v>23</v>
      </c>
      <c r="E6085" s="4">
        <v>4.0</v>
      </c>
      <c r="F6085" s="4">
        <v>4.0</v>
      </c>
      <c r="G6085" s="4">
        <v>16.0</v>
      </c>
      <c r="H6085" s="5">
        <v>45139.0</v>
      </c>
      <c r="I6085" s="4">
        <f>IFERROR(__xludf.DUMMYFUNCTION("SPLIT(H6085,""/"")"),1.0)</f>
        <v>1</v>
      </c>
      <c r="J6085" s="4">
        <f>IFERROR(__xludf.DUMMYFUNCTION("""COMPUTED_VALUE"""),8.0)</f>
        <v>8</v>
      </c>
      <c r="K6085" s="4">
        <f>IFERROR(__xludf.DUMMYFUNCTION("""COMPUTED_VALUE"""),2023.0)</f>
        <v>2023</v>
      </c>
    </row>
    <row r="6086">
      <c r="A6086" s="1" t="s">
        <v>5442</v>
      </c>
      <c r="B6086" s="4" t="s">
        <v>44</v>
      </c>
      <c r="C6086" s="4" t="s">
        <v>24</v>
      </c>
      <c r="D6086" s="4" t="s">
        <v>23</v>
      </c>
      <c r="E6086" s="4">
        <v>2.0</v>
      </c>
      <c r="F6086" s="4">
        <v>4.0</v>
      </c>
      <c r="G6086" s="4">
        <v>8.0</v>
      </c>
      <c r="H6086" s="5">
        <v>45139.0</v>
      </c>
      <c r="I6086" s="4">
        <f>IFERROR(__xludf.DUMMYFUNCTION("SPLIT(H6086,""/"")"),1.0)</f>
        <v>1</v>
      </c>
      <c r="J6086" s="4">
        <f>IFERROR(__xludf.DUMMYFUNCTION("""COMPUTED_VALUE"""),8.0)</f>
        <v>8</v>
      </c>
      <c r="K6086" s="4">
        <f>IFERROR(__xludf.DUMMYFUNCTION("""COMPUTED_VALUE"""),2023.0)</f>
        <v>2023</v>
      </c>
    </row>
    <row r="6087">
      <c r="A6087" s="1" t="s">
        <v>8934</v>
      </c>
      <c r="B6087" s="4" t="s">
        <v>44</v>
      </c>
      <c r="C6087" s="4" t="s">
        <v>30</v>
      </c>
      <c r="D6087" s="4" t="s">
        <v>28</v>
      </c>
      <c r="E6087" s="4">
        <v>3.0</v>
      </c>
      <c r="F6087" s="4">
        <v>4.0</v>
      </c>
      <c r="G6087" s="4">
        <v>12.0</v>
      </c>
      <c r="H6087" s="5">
        <v>45140.0</v>
      </c>
      <c r="I6087" s="4">
        <f>IFERROR(__xludf.DUMMYFUNCTION("SPLIT(H6087,""/"")"),2.0)</f>
        <v>2</v>
      </c>
      <c r="J6087" s="4">
        <f>IFERROR(__xludf.DUMMYFUNCTION("""COMPUTED_VALUE"""),8.0)</f>
        <v>8</v>
      </c>
      <c r="K6087" s="4">
        <f>IFERROR(__xludf.DUMMYFUNCTION("""COMPUTED_VALUE"""),2023.0)</f>
        <v>2023</v>
      </c>
    </row>
    <row r="6088">
      <c r="A6088" s="1" t="s">
        <v>2504</v>
      </c>
      <c r="B6088" s="4" t="s">
        <v>44</v>
      </c>
      <c r="C6088" s="4" t="s">
        <v>30</v>
      </c>
      <c r="D6088" s="4" t="s">
        <v>39</v>
      </c>
      <c r="E6088" s="4">
        <v>4.0</v>
      </c>
      <c r="F6088" s="4">
        <v>4.0</v>
      </c>
      <c r="G6088" s="4">
        <v>16.0</v>
      </c>
      <c r="H6088" s="5">
        <v>45140.0</v>
      </c>
      <c r="I6088" s="4">
        <f>IFERROR(__xludf.DUMMYFUNCTION("SPLIT(H6088,""/"")"),2.0)</f>
        <v>2</v>
      </c>
      <c r="J6088" s="4">
        <f>IFERROR(__xludf.DUMMYFUNCTION("""COMPUTED_VALUE"""),8.0)</f>
        <v>8</v>
      </c>
      <c r="K6088" s="4">
        <f>IFERROR(__xludf.DUMMYFUNCTION("""COMPUTED_VALUE"""),2023.0)</f>
        <v>2023</v>
      </c>
    </row>
    <row r="6089">
      <c r="A6089" s="1" t="s">
        <v>7976</v>
      </c>
      <c r="B6089" s="4" t="s">
        <v>44</v>
      </c>
      <c r="C6089" s="4" t="s">
        <v>24</v>
      </c>
      <c r="D6089" s="4" t="s">
        <v>23</v>
      </c>
      <c r="E6089" s="4">
        <v>1.0</v>
      </c>
      <c r="F6089" s="4">
        <v>4.0</v>
      </c>
      <c r="G6089" s="4">
        <v>4.0</v>
      </c>
      <c r="H6089" s="5">
        <v>45140.0</v>
      </c>
      <c r="I6089" s="4">
        <f>IFERROR(__xludf.DUMMYFUNCTION("SPLIT(H6089,""/"")"),2.0)</f>
        <v>2</v>
      </c>
      <c r="J6089" s="4">
        <f>IFERROR(__xludf.DUMMYFUNCTION("""COMPUTED_VALUE"""),8.0)</f>
        <v>8</v>
      </c>
      <c r="K6089" s="4">
        <f>IFERROR(__xludf.DUMMYFUNCTION("""COMPUTED_VALUE"""),2023.0)</f>
        <v>2023</v>
      </c>
    </row>
    <row r="6090">
      <c r="A6090" s="1" t="s">
        <v>7528</v>
      </c>
      <c r="B6090" s="4" t="s">
        <v>44</v>
      </c>
      <c r="C6090" s="4" t="s">
        <v>24</v>
      </c>
      <c r="D6090" s="4" t="s">
        <v>28</v>
      </c>
      <c r="E6090" s="4">
        <v>1.0</v>
      </c>
      <c r="F6090" s="4">
        <v>4.0</v>
      </c>
      <c r="G6090" s="4">
        <v>4.0</v>
      </c>
      <c r="H6090" s="5">
        <v>45140.0</v>
      </c>
      <c r="I6090" s="4">
        <f>IFERROR(__xludf.DUMMYFUNCTION("SPLIT(H6090,""/"")"),2.0)</f>
        <v>2</v>
      </c>
      <c r="J6090" s="4">
        <f>IFERROR(__xludf.DUMMYFUNCTION("""COMPUTED_VALUE"""),8.0)</f>
        <v>8</v>
      </c>
      <c r="K6090" s="4">
        <f>IFERROR(__xludf.DUMMYFUNCTION("""COMPUTED_VALUE"""),2023.0)</f>
        <v>2023</v>
      </c>
    </row>
    <row r="6091">
      <c r="A6091" s="1" t="s">
        <v>4736</v>
      </c>
      <c r="B6091" s="4" t="s">
        <v>44</v>
      </c>
      <c r="C6091" s="4" t="s">
        <v>29</v>
      </c>
      <c r="D6091" s="4" t="s">
        <v>30</v>
      </c>
      <c r="E6091" s="4">
        <v>3.0</v>
      </c>
      <c r="F6091" s="4">
        <v>4.0</v>
      </c>
      <c r="G6091" s="4">
        <v>12.0</v>
      </c>
      <c r="H6091" s="5">
        <v>45141.0</v>
      </c>
      <c r="I6091" s="4">
        <f>IFERROR(__xludf.DUMMYFUNCTION("SPLIT(H6091,""/"")"),3.0)</f>
        <v>3</v>
      </c>
      <c r="J6091" s="4">
        <f>IFERROR(__xludf.DUMMYFUNCTION("""COMPUTED_VALUE"""),8.0)</f>
        <v>8</v>
      </c>
      <c r="K6091" s="4">
        <f>IFERROR(__xludf.DUMMYFUNCTION("""COMPUTED_VALUE"""),2023.0)</f>
        <v>2023</v>
      </c>
    </row>
    <row r="6092">
      <c r="A6092" s="1" t="s">
        <v>469</v>
      </c>
      <c r="B6092" s="4" t="s">
        <v>44</v>
      </c>
      <c r="C6092" s="4" t="s">
        <v>29</v>
      </c>
      <c r="D6092" s="4" t="s">
        <v>30</v>
      </c>
      <c r="E6092" s="4">
        <v>1.0</v>
      </c>
      <c r="F6092" s="4">
        <v>4.0</v>
      </c>
      <c r="G6092" s="4">
        <v>4.0</v>
      </c>
      <c r="H6092" s="5">
        <v>45141.0</v>
      </c>
      <c r="I6092" s="4">
        <f>IFERROR(__xludf.DUMMYFUNCTION("SPLIT(H6092,""/"")"),3.0)</f>
        <v>3</v>
      </c>
      <c r="J6092" s="4">
        <f>IFERROR(__xludf.DUMMYFUNCTION("""COMPUTED_VALUE"""),8.0)</f>
        <v>8</v>
      </c>
      <c r="K6092" s="4">
        <f>IFERROR(__xludf.DUMMYFUNCTION("""COMPUTED_VALUE"""),2023.0)</f>
        <v>2023</v>
      </c>
    </row>
    <row r="6093">
      <c r="A6093" s="1" t="s">
        <v>2123</v>
      </c>
      <c r="B6093" s="4" t="s">
        <v>44</v>
      </c>
      <c r="C6093" s="4" t="s">
        <v>30</v>
      </c>
      <c r="D6093" s="4" t="s">
        <v>23</v>
      </c>
      <c r="E6093" s="4">
        <v>1.0</v>
      </c>
      <c r="F6093" s="4">
        <v>4.0</v>
      </c>
      <c r="G6093" s="4">
        <v>4.0</v>
      </c>
      <c r="H6093" s="5">
        <v>45141.0</v>
      </c>
      <c r="I6093" s="4">
        <f>IFERROR(__xludf.DUMMYFUNCTION("SPLIT(H6093,""/"")"),3.0)</f>
        <v>3</v>
      </c>
      <c r="J6093" s="4">
        <f>IFERROR(__xludf.DUMMYFUNCTION("""COMPUTED_VALUE"""),8.0)</f>
        <v>8</v>
      </c>
      <c r="K6093" s="4">
        <f>IFERROR(__xludf.DUMMYFUNCTION("""COMPUTED_VALUE"""),2023.0)</f>
        <v>2023</v>
      </c>
    </row>
    <row r="6094">
      <c r="A6094" s="1" t="s">
        <v>3101</v>
      </c>
      <c r="B6094" s="4" t="s">
        <v>44</v>
      </c>
      <c r="C6094" s="4" t="s">
        <v>30</v>
      </c>
      <c r="D6094" s="4" t="s">
        <v>23</v>
      </c>
      <c r="E6094" s="4">
        <v>4.0</v>
      </c>
      <c r="F6094" s="4">
        <v>4.0</v>
      </c>
      <c r="G6094" s="4">
        <v>16.0</v>
      </c>
      <c r="H6094" s="5">
        <v>45142.0</v>
      </c>
      <c r="I6094" s="4">
        <f>IFERROR(__xludf.DUMMYFUNCTION("SPLIT(H6094,""/"")"),4.0)</f>
        <v>4</v>
      </c>
      <c r="J6094" s="4">
        <f>IFERROR(__xludf.DUMMYFUNCTION("""COMPUTED_VALUE"""),8.0)</f>
        <v>8</v>
      </c>
      <c r="K6094" s="4">
        <f>IFERROR(__xludf.DUMMYFUNCTION("""COMPUTED_VALUE"""),2023.0)</f>
        <v>2023</v>
      </c>
    </row>
    <row r="6095">
      <c r="A6095" s="1" t="s">
        <v>3811</v>
      </c>
      <c r="B6095" s="4" t="s">
        <v>44</v>
      </c>
      <c r="C6095" s="4" t="s">
        <v>24</v>
      </c>
      <c r="D6095" s="4" t="s">
        <v>30</v>
      </c>
      <c r="E6095" s="4">
        <v>4.0</v>
      </c>
      <c r="F6095" s="4">
        <v>4.0</v>
      </c>
      <c r="G6095" s="4">
        <v>16.0</v>
      </c>
      <c r="H6095" s="5">
        <v>45142.0</v>
      </c>
      <c r="I6095" s="4">
        <f>IFERROR(__xludf.DUMMYFUNCTION("SPLIT(H6095,""/"")"),4.0)</f>
        <v>4</v>
      </c>
      <c r="J6095" s="4">
        <f>IFERROR(__xludf.DUMMYFUNCTION("""COMPUTED_VALUE"""),8.0)</f>
        <v>8</v>
      </c>
      <c r="K6095" s="4">
        <f>IFERROR(__xludf.DUMMYFUNCTION("""COMPUTED_VALUE"""),2023.0)</f>
        <v>2023</v>
      </c>
    </row>
    <row r="6096">
      <c r="A6096" s="1" t="s">
        <v>9811</v>
      </c>
      <c r="B6096" s="4" t="s">
        <v>44</v>
      </c>
      <c r="C6096" s="4" t="s">
        <v>30</v>
      </c>
      <c r="D6096" s="4" t="s">
        <v>23</v>
      </c>
      <c r="E6096" s="4">
        <v>4.0</v>
      </c>
      <c r="F6096" s="4">
        <v>4.0</v>
      </c>
      <c r="G6096" s="4">
        <v>16.0</v>
      </c>
      <c r="H6096" s="5">
        <v>45142.0</v>
      </c>
      <c r="I6096" s="4">
        <f>IFERROR(__xludf.DUMMYFUNCTION("SPLIT(H6096,""/"")"),4.0)</f>
        <v>4</v>
      </c>
      <c r="J6096" s="4">
        <f>IFERROR(__xludf.DUMMYFUNCTION("""COMPUTED_VALUE"""),8.0)</f>
        <v>8</v>
      </c>
      <c r="K6096" s="4">
        <f>IFERROR(__xludf.DUMMYFUNCTION("""COMPUTED_VALUE"""),2023.0)</f>
        <v>2023</v>
      </c>
    </row>
    <row r="6097">
      <c r="A6097" s="1" t="s">
        <v>563</v>
      </c>
      <c r="B6097" s="4" t="s">
        <v>44</v>
      </c>
      <c r="C6097" s="4" t="s">
        <v>30</v>
      </c>
      <c r="D6097" s="4" t="s">
        <v>23</v>
      </c>
      <c r="E6097" s="4">
        <v>2.0</v>
      </c>
      <c r="F6097" s="4">
        <v>4.0</v>
      </c>
      <c r="G6097" s="4">
        <v>8.0</v>
      </c>
      <c r="H6097" s="5">
        <v>45143.0</v>
      </c>
      <c r="I6097" s="4">
        <f>IFERROR(__xludf.DUMMYFUNCTION("SPLIT(H6097,""/"")"),5.0)</f>
        <v>5</v>
      </c>
      <c r="J6097" s="4">
        <f>IFERROR(__xludf.DUMMYFUNCTION("""COMPUTED_VALUE"""),8.0)</f>
        <v>8</v>
      </c>
      <c r="K6097" s="4">
        <f>IFERROR(__xludf.DUMMYFUNCTION("""COMPUTED_VALUE"""),2023.0)</f>
        <v>2023</v>
      </c>
    </row>
    <row r="6098">
      <c r="A6098" s="1" t="s">
        <v>4421</v>
      </c>
      <c r="B6098" s="4" t="s">
        <v>44</v>
      </c>
      <c r="C6098" s="4" t="s">
        <v>30</v>
      </c>
      <c r="D6098" s="4" t="s">
        <v>39</v>
      </c>
      <c r="E6098" s="4">
        <v>2.0</v>
      </c>
      <c r="F6098" s="4">
        <v>4.0</v>
      </c>
      <c r="G6098" s="4">
        <v>8.0</v>
      </c>
      <c r="H6098" s="5">
        <v>45143.0</v>
      </c>
      <c r="I6098" s="4">
        <f>IFERROR(__xludf.DUMMYFUNCTION("SPLIT(H6098,""/"")"),5.0)</f>
        <v>5</v>
      </c>
      <c r="J6098" s="4">
        <f>IFERROR(__xludf.DUMMYFUNCTION("""COMPUTED_VALUE"""),8.0)</f>
        <v>8</v>
      </c>
      <c r="K6098" s="4">
        <f>IFERROR(__xludf.DUMMYFUNCTION("""COMPUTED_VALUE"""),2023.0)</f>
        <v>2023</v>
      </c>
    </row>
    <row r="6099">
      <c r="A6099" s="1" t="s">
        <v>1266</v>
      </c>
      <c r="B6099" s="4" t="s">
        <v>44</v>
      </c>
      <c r="C6099" s="4" t="s">
        <v>30</v>
      </c>
      <c r="D6099" s="4" t="s">
        <v>23</v>
      </c>
      <c r="E6099" s="4">
        <v>2.0</v>
      </c>
      <c r="F6099" s="4">
        <v>4.0</v>
      </c>
      <c r="G6099" s="4">
        <v>8.0</v>
      </c>
      <c r="H6099" s="5">
        <v>45143.0</v>
      </c>
      <c r="I6099" s="4">
        <f>IFERROR(__xludf.DUMMYFUNCTION("SPLIT(H6099,""/"")"),5.0)</f>
        <v>5</v>
      </c>
      <c r="J6099" s="4">
        <f>IFERROR(__xludf.DUMMYFUNCTION("""COMPUTED_VALUE"""),8.0)</f>
        <v>8</v>
      </c>
      <c r="K6099" s="4">
        <f>IFERROR(__xludf.DUMMYFUNCTION("""COMPUTED_VALUE"""),2023.0)</f>
        <v>2023</v>
      </c>
    </row>
    <row r="6100">
      <c r="A6100" s="1" t="s">
        <v>4801</v>
      </c>
      <c r="B6100" s="4" t="s">
        <v>44</v>
      </c>
      <c r="C6100" s="4" t="s">
        <v>24</v>
      </c>
      <c r="D6100" s="4" t="s">
        <v>28</v>
      </c>
      <c r="E6100" s="4">
        <v>1.0</v>
      </c>
      <c r="F6100" s="4">
        <v>4.0</v>
      </c>
      <c r="G6100" s="4">
        <v>4.0</v>
      </c>
      <c r="H6100" s="5">
        <v>45144.0</v>
      </c>
      <c r="I6100" s="4">
        <f>IFERROR(__xludf.DUMMYFUNCTION("SPLIT(H6100,""/"")"),6.0)</f>
        <v>6</v>
      </c>
      <c r="J6100" s="4">
        <f>IFERROR(__xludf.DUMMYFUNCTION("""COMPUTED_VALUE"""),8.0)</f>
        <v>8</v>
      </c>
      <c r="K6100" s="4">
        <f>IFERROR(__xludf.DUMMYFUNCTION("""COMPUTED_VALUE"""),2023.0)</f>
        <v>2023</v>
      </c>
    </row>
    <row r="6101">
      <c r="A6101" s="1" t="s">
        <v>7562</v>
      </c>
      <c r="B6101" s="4" t="s">
        <v>44</v>
      </c>
      <c r="C6101" s="4" t="s">
        <v>30</v>
      </c>
      <c r="D6101" s="4" t="s">
        <v>30</v>
      </c>
      <c r="E6101" s="4">
        <v>4.0</v>
      </c>
      <c r="F6101" s="4">
        <v>4.0</v>
      </c>
      <c r="G6101" s="4">
        <v>16.0</v>
      </c>
      <c r="H6101" s="5">
        <v>45144.0</v>
      </c>
      <c r="I6101" s="4">
        <f>IFERROR(__xludf.DUMMYFUNCTION("SPLIT(H6101,""/"")"),6.0)</f>
        <v>6</v>
      </c>
      <c r="J6101" s="4">
        <f>IFERROR(__xludf.DUMMYFUNCTION("""COMPUTED_VALUE"""),8.0)</f>
        <v>8</v>
      </c>
      <c r="K6101" s="4">
        <f>IFERROR(__xludf.DUMMYFUNCTION("""COMPUTED_VALUE"""),2023.0)</f>
        <v>2023</v>
      </c>
    </row>
    <row r="6102">
      <c r="A6102" s="1" t="s">
        <v>9700</v>
      </c>
      <c r="B6102" s="4" t="s">
        <v>44</v>
      </c>
      <c r="C6102" s="4" t="s">
        <v>24</v>
      </c>
      <c r="D6102" s="4" t="s">
        <v>30</v>
      </c>
      <c r="E6102" s="4">
        <v>3.0</v>
      </c>
      <c r="F6102" s="4">
        <v>4.0</v>
      </c>
      <c r="G6102" s="4">
        <v>12.0</v>
      </c>
      <c r="H6102" s="5">
        <v>45145.0</v>
      </c>
      <c r="I6102" s="4">
        <f>IFERROR(__xludf.DUMMYFUNCTION("SPLIT(H6102,""/"")"),7.0)</f>
        <v>7</v>
      </c>
      <c r="J6102" s="4">
        <f>IFERROR(__xludf.DUMMYFUNCTION("""COMPUTED_VALUE"""),8.0)</f>
        <v>8</v>
      </c>
      <c r="K6102" s="4">
        <f>IFERROR(__xludf.DUMMYFUNCTION("""COMPUTED_VALUE"""),2023.0)</f>
        <v>2023</v>
      </c>
    </row>
    <row r="6103">
      <c r="A6103" s="1" t="s">
        <v>8953</v>
      </c>
      <c r="B6103" s="4" t="s">
        <v>44</v>
      </c>
      <c r="C6103" s="4" t="s">
        <v>29</v>
      </c>
      <c r="D6103" s="4" t="s">
        <v>39</v>
      </c>
      <c r="E6103" s="4">
        <v>4.0</v>
      </c>
      <c r="F6103" s="4">
        <v>4.0</v>
      </c>
      <c r="G6103" s="4">
        <v>16.0</v>
      </c>
      <c r="H6103" s="5">
        <v>45145.0</v>
      </c>
      <c r="I6103" s="4">
        <f>IFERROR(__xludf.DUMMYFUNCTION("SPLIT(H6103,""/"")"),7.0)</f>
        <v>7</v>
      </c>
      <c r="J6103" s="4">
        <f>IFERROR(__xludf.DUMMYFUNCTION("""COMPUTED_VALUE"""),8.0)</f>
        <v>8</v>
      </c>
      <c r="K6103" s="4">
        <f>IFERROR(__xludf.DUMMYFUNCTION("""COMPUTED_VALUE"""),2023.0)</f>
        <v>2023</v>
      </c>
    </row>
    <row r="6104">
      <c r="A6104" s="1" t="s">
        <v>1894</v>
      </c>
      <c r="B6104" s="4" t="s">
        <v>44</v>
      </c>
      <c r="C6104" s="4" t="s">
        <v>30</v>
      </c>
      <c r="D6104" s="4" t="s">
        <v>30</v>
      </c>
      <c r="E6104" s="4">
        <v>5.0</v>
      </c>
      <c r="F6104" s="4">
        <v>4.0</v>
      </c>
      <c r="G6104" s="4">
        <v>20.0</v>
      </c>
      <c r="H6104" s="5">
        <v>45145.0</v>
      </c>
      <c r="I6104" s="4">
        <f>IFERROR(__xludf.DUMMYFUNCTION("SPLIT(H6104,""/"")"),7.0)</f>
        <v>7</v>
      </c>
      <c r="J6104" s="4">
        <f>IFERROR(__xludf.DUMMYFUNCTION("""COMPUTED_VALUE"""),8.0)</f>
        <v>8</v>
      </c>
      <c r="K6104" s="4">
        <f>IFERROR(__xludf.DUMMYFUNCTION("""COMPUTED_VALUE"""),2023.0)</f>
        <v>2023</v>
      </c>
    </row>
    <row r="6105">
      <c r="A6105" s="1" t="s">
        <v>755</v>
      </c>
      <c r="B6105" s="4" t="s">
        <v>44</v>
      </c>
      <c r="C6105" s="4" t="s">
        <v>24</v>
      </c>
      <c r="D6105" s="4" t="s">
        <v>30</v>
      </c>
      <c r="E6105" s="4">
        <v>1.0</v>
      </c>
      <c r="F6105" s="4">
        <v>4.0</v>
      </c>
      <c r="G6105" s="4">
        <v>4.0</v>
      </c>
      <c r="H6105" s="5">
        <v>45146.0</v>
      </c>
      <c r="I6105" s="4">
        <f>IFERROR(__xludf.DUMMYFUNCTION("SPLIT(H6105,""/"")"),8.0)</f>
        <v>8</v>
      </c>
      <c r="J6105" s="4">
        <f>IFERROR(__xludf.DUMMYFUNCTION("""COMPUTED_VALUE"""),8.0)</f>
        <v>8</v>
      </c>
      <c r="K6105" s="4">
        <f>IFERROR(__xludf.DUMMYFUNCTION("""COMPUTED_VALUE"""),2023.0)</f>
        <v>2023</v>
      </c>
    </row>
    <row r="6106">
      <c r="A6106" s="1" t="s">
        <v>3194</v>
      </c>
      <c r="B6106" s="4" t="s">
        <v>44</v>
      </c>
      <c r="C6106" s="4" t="s">
        <v>29</v>
      </c>
      <c r="D6106" s="4" t="s">
        <v>28</v>
      </c>
      <c r="E6106" s="4">
        <v>2.0</v>
      </c>
      <c r="F6106" s="4">
        <v>4.0</v>
      </c>
      <c r="G6106" s="4">
        <v>8.0</v>
      </c>
      <c r="H6106" s="5">
        <v>45146.0</v>
      </c>
      <c r="I6106" s="4">
        <f>IFERROR(__xludf.DUMMYFUNCTION("SPLIT(H6106,""/"")"),8.0)</f>
        <v>8</v>
      </c>
      <c r="J6106" s="4">
        <f>IFERROR(__xludf.DUMMYFUNCTION("""COMPUTED_VALUE"""),8.0)</f>
        <v>8</v>
      </c>
      <c r="K6106" s="4">
        <f>IFERROR(__xludf.DUMMYFUNCTION("""COMPUTED_VALUE"""),2023.0)</f>
        <v>2023</v>
      </c>
    </row>
    <row r="6107">
      <c r="A6107" s="1" t="s">
        <v>6278</v>
      </c>
      <c r="B6107" s="4" t="s">
        <v>44</v>
      </c>
      <c r="C6107" s="4" t="s">
        <v>29</v>
      </c>
      <c r="D6107" s="4" t="s">
        <v>28</v>
      </c>
      <c r="E6107" s="4">
        <v>4.0</v>
      </c>
      <c r="F6107" s="4">
        <v>4.0</v>
      </c>
      <c r="G6107" s="4">
        <v>16.0</v>
      </c>
      <c r="H6107" s="5">
        <v>45148.0</v>
      </c>
      <c r="I6107" s="4">
        <f>IFERROR(__xludf.DUMMYFUNCTION("SPLIT(H6107,""/"")"),10.0)</f>
        <v>10</v>
      </c>
      <c r="J6107" s="4">
        <f>IFERROR(__xludf.DUMMYFUNCTION("""COMPUTED_VALUE"""),8.0)</f>
        <v>8</v>
      </c>
      <c r="K6107" s="4">
        <f>IFERROR(__xludf.DUMMYFUNCTION("""COMPUTED_VALUE"""),2023.0)</f>
        <v>2023</v>
      </c>
    </row>
    <row r="6108">
      <c r="A6108" s="1" t="s">
        <v>536</v>
      </c>
      <c r="B6108" s="4" t="s">
        <v>44</v>
      </c>
      <c r="C6108" s="4" t="s">
        <v>29</v>
      </c>
      <c r="D6108" s="4" t="s">
        <v>30</v>
      </c>
      <c r="E6108" s="4">
        <v>2.0</v>
      </c>
      <c r="F6108" s="4">
        <v>4.0</v>
      </c>
      <c r="G6108" s="4">
        <v>8.0</v>
      </c>
      <c r="H6108" s="5">
        <v>45148.0</v>
      </c>
      <c r="I6108" s="4">
        <f>IFERROR(__xludf.DUMMYFUNCTION("SPLIT(H6108,""/"")"),10.0)</f>
        <v>10</v>
      </c>
      <c r="J6108" s="4">
        <f>IFERROR(__xludf.DUMMYFUNCTION("""COMPUTED_VALUE"""),8.0)</f>
        <v>8</v>
      </c>
      <c r="K6108" s="4">
        <f>IFERROR(__xludf.DUMMYFUNCTION("""COMPUTED_VALUE"""),2023.0)</f>
        <v>2023</v>
      </c>
    </row>
    <row r="6109">
      <c r="A6109" s="1" t="s">
        <v>4604</v>
      </c>
      <c r="B6109" s="4" t="s">
        <v>44</v>
      </c>
      <c r="C6109" s="4" t="s">
        <v>29</v>
      </c>
      <c r="D6109" s="4" t="s">
        <v>30</v>
      </c>
      <c r="E6109" s="4">
        <v>5.0</v>
      </c>
      <c r="F6109" s="4">
        <v>4.0</v>
      </c>
      <c r="G6109" s="4">
        <v>20.0</v>
      </c>
      <c r="H6109" s="5">
        <v>45149.0</v>
      </c>
      <c r="I6109" s="4">
        <f>IFERROR(__xludf.DUMMYFUNCTION("SPLIT(H6109,""/"")"),11.0)</f>
        <v>11</v>
      </c>
      <c r="J6109" s="4">
        <f>IFERROR(__xludf.DUMMYFUNCTION("""COMPUTED_VALUE"""),8.0)</f>
        <v>8</v>
      </c>
      <c r="K6109" s="4">
        <f>IFERROR(__xludf.DUMMYFUNCTION("""COMPUTED_VALUE"""),2023.0)</f>
        <v>2023</v>
      </c>
    </row>
    <row r="6110">
      <c r="A6110" s="1" t="s">
        <v>6845</v>
      </c>
      <c r="B6110" s="4" t="s">
        <v>44</v>
      </c>
      <c r="C6110" s="4" t="s">
        <v>24</v>
      </c>
      <c r="D6110" s="4" t="s">
        <v>30</v>
      </c>
      <c r="E6110" s="4">
        <v>3.0</v>
      </c>
      <c r="F6110" s="4">
        <v>4.0</v>
      </c>
      <c r="G6110" s="4">
        <v>12.0</v>
      </c>
      <c r="H6110" s="5">
        <v>45149.0</v>
      </c>
      <c r="I6110" s="4">
        <f>IFERROR(__xludf.DUMMYFUNCTION("SPLIT(H6110,""/"")"),11.0)</f>
        <v>11</v>
      </c>
      <c r="J6110" s="4">
        <f>IFERROR(__xludf.DUMMYFUNCTION("""COMPUTED_VALUE"""),8.0)</f>
        <v>8</v>
      </c>
      <c r="K6110" s="4">
        <f>IFERROR(__xludf.DUMMYFUNCTION("""COMPUTED_VALUE"""),2023.0)</f>
        <v>2023</v>
      </c>
    </row>
    <row r="6111">
      <c r="A6111" s="1" t="s">
        <v>5958</v>
      </c>
      <c r="B6111" s="4" t="s">
        <v>44</v>
      </c>
      <c r="C6111" s="4" t="s">
        <v>30</v>
      </c>
      <c r="D6111" s="4" t="s">
        <v>30</v>
      </c>
      <c r="E6111" s="4">
        <v>1.0</v>
      </c>
      <c r="F6111" s="4">
        <v>4.0</v>
      </c>
      <c r="G6111" s="4">
        <v>4.0</v>
      </c>
      <c r="H6111" s="5">
        <v>45149.0</v>
      </c>
      <c r="I6111" s="4">
        <f>IFERROR(__xludf.DUMMYFUNCTION("SPLIT(H6111,""/"")"),11.0)</f>
        <v>11</v>
      </c>
      <c r="J6111" s="4">
        <f>IFERROR(__xludf.DUMMYFUNCTION("""COMPUTED_VALUE"""),8.0)</f>
        <v>8</v>
      </c>
      <c r="K6111" s="4">
        <f>IFERROR(__xludf.DUMMYFUNCTION("""COMPUTED_VALUE"""),2023.0)</f>
        <v>2023</v>
      </c>
    </row>
    <row r="6112">
      <c r="A6112" s="1" t="s">
        <v>1095</v>
      </c>
      <c r="B6112" s="4" t="s">
        <v>44</v>
      </c>
      <c r="C6112" s="4" t="s">
        <v>29</v>
      </c>
      <c r="D6112" s="4" t="s">
        <v>39</v>
      </c>
      <c r="E6112" s="4">
        <v>2.0</v>
      </c>
      <c r="F6112" s="4">
        <v>4.0</v>
      </c>
      <c r="G6112" s="4">
        <v>8.0</v>
      </c>
      <c r="H6112" s="5">
        <v>45149.0</v>
      </c>
      <c r="I6112" s="4">
        <f>IFERROR(__xludf.DUMMYFUNCTION("SPLIT(H6112,""/"")"),11.0)</f>
        <v>11</v>
      </c>
      <c r="J6112" s="4">
        <f>IFERROR(__xludf.DUMMYFUNCTION("""COMPUTED_VALUE"""),8.0)</f>
        <v>8</v>
      </c>
      <c r="K6112" s="4">
        <f>IFERROR(__xludf.DUMMYFUNCTION("""COMPUTED_VALUE"""),2023.0)</f>
        <v>2023</v>
      </c>
    </row>
    <row r="6113">
      <c r="A6113" s="1" t="s">
        <v>5264</v>
      </c>
      <c r="B6113" s="4" t="s">
        <v>44</v>
      </c>
      <c r="C6113" s="4" t="s">
        <v>29</v>
      </c>
      <c r="D6113" s="4" t="s">
        <v>39</v>
      </c>
      <c r="E6113" s="4">
        <v>5.0</v>
      </c>
      <c r="F6113" s="4">
        <v>4.0</v>
      </c>
      <c r="G6113" s="4">
        <v>20.0</v>
      </c>
      <c r="H6113" s="5">
        <v>45149.0</v>
      </c>
      <c r="I6113" s="4">
        <f>IFERROR(__xludf.DUMMYFUNCTION("SPLIT(H6113,""/"")"),11.0)</f>
        <v>11</v>
      </c>
      <c r="J6113" s="4">
        <f>IFERROR(__xludf.DUMMYFUNCTION("""COMPUTED_VALUE"""),8.0)</f>
        <v>8</v>
      </c>
      <c r="K6113" s="4">
        <f>IFERROR(__xludf.DUMMYFUNCTION("""COMPUTED_VALUE"""),2023.0)</f>
        <v>2023</v>
      </c>
    </row>
    <row r="6114">
      <c r="A6114" s="1" t="s">
        <v>1338</v>
      </c>
      <c r="B6114" s="4" t="s">
        <v>44</v>
      </c>
      <c r="C6114" s="4" t="s">
        <v>30</v>
      </c>
      <c r="D6114" s="4" t="s">
        <v>39</v>
      </c>
      <c r="E6114" s="4">
        <v>1.0</v>
      </c>
      <c r="F6114" s="4">
        <v>4.0</v>
      </c>
      <c r="G6114" s="4">
        <v>4.0</v>
      </c>
      <c r="H6114" s="5">
        <v>45149.0</v>
      </c>
      <c r="I6114" s="4">
        <f>IFERROR(__xludf.DUMMYFUNCTION("SPLIT(H6114,""/"")"),11.0)</f>
        <v>11</v>
      </c>
      <c r="J6114" s="4">
        <f>IFERROR(__xludf.DUMMYFUNCTION("""COMPUTED_VALUE"""),8.0)</f>
        <v>8</v>
      </c>
      <c r="K6114" s="4">
        <f>IFERROR(__xludf.DUMMYFUNCTION("""COMPUTED_VALUE"""),2023.0)</f>
        <v>2023</v>
      </c>
    </row>
    <row r="6115">
      <c r="A6115" s="1" t="s">
        <v>2700</v>
      </c>
      <c r="B6115" s="4" t="s">
        <v>44</v>
      </c>
      <c r="C6115" s="4" t="s">
        <v>24</v>
      </c>
      <c r="D6115" s="4" t="s">
        <v>39</v>
      </c>
      <c r="E6115" s="4">
        <v>1.0</v>
      </c>
      <c r="F6115" s="4">
        <v>4.0</v>
      </c>
      <c r="G6115" s="4">
        <v>4.0</v>
      </c>
      <c r="H6115" s="5">
        <v>45149.0</v>
      </c>
      <c r="I6115" s="4">
        <f>IFERROR(__xludf.DUMMYFUNCTION("SPLIT(H6115,""/"")"),11.0)</f>
        <v>11</v>
      </c>
      <c r="J6115" s="4">
        <f>IFERROR(__xludf.DUMMYFUNCTION("""COMPUTED_VALUE"""),8.0)</f>
        <v>8</v>
      </c>
      <c r="K6115" s="4">
        <f>IFERROR(__xludf.DUMMYFUNCTION("""COMPUTED_VALUE"""),2023.0)</f>
        <v>2023</v>
      </c>
    </row>
    <row r="6116">
      <c r="A6116" s="1" t="s">
        <v>2081</v>
      </c>
      <c r="B6116" s="4" t="s">
        <v>44</v>
      </c>
      <c r="C6116" s="4" t="s">
        <v>30</v>
      </c>
      <c r="D6116" s="4" t="s">
        <v>39</v>
      </c>
      <c r="E6116" s="4">
        <v>1.0</v>
      </c>
      <c r="F6116" s="4">
        <v>4.0</v>
      </c>
      <c r="G6116" s="4">
        <v>4.0</v>
      </c>
      <c r="H6116" s="5">
        <v>45150.0</v>
      </c>
      <c r="I6116" s="4">
        <f>IFERROR(__xludf.DUMMYFUNCTION("SPLIT(H6116,""/"")"),12.0)</f>
        <v>12</v>
      </c>
      <c r="J6116" s="4">
        <f>IFERROR(__xludf.DUMMYFUNCTION("""COMPUTED_VALUE"""),8.0)</f>
        <v>8</v>
      </c>
      <c r="K6116" s="4">
        <f>IFERROR(__xludf.DUMMYFUNCTION("""COMPUTED_VALUE"""),2023.0)</f>
        <v>2023</v>
      </c>
    </row>
    <row r="6117">
      <c r="A6117" s="1" t="s">
        <v>4628</v>
      </c>
      <c r="B6117" s="4" t="s">
        <v>44</v>
      </c>
      <c r="C6117" s="4" t="s">
        <v>30</v>
      </c>
      <c r="D6117" s="4" t="s">
        <v>30</v>
      </c>
      <c r="E6117" s="4">
        <v>3.0</v>
      </c>
      <c r="F6117" s="4">
        <v>4.0</v>
      </c>
      <c r="G6117" s="4">
        <v>12.0</v>
      </c>
      <c r="H6117" s="5">
        <v>45150.0</v>
      </c>
      <c r="I6117" s="4">
        <f>IFERROR(__xludf.DUMMYFUNCTION("SPLIT(H6117,""/"")"),12.0)</f>
        <v>12</v>
      </c>
      <c r="J6117" s="4">
        <f>IFERROR(__xludf.DUMMYFUNCTION("""COMPUTED_VALUE"""),8.0)</f>
        <v>8</v>
      </c>
      <c r="K6117" s="4">
        <f>IFERROR(__xludf.DUMMYFUNCTION("""COMPUTED_VALUE"""),2023.0)</f>
        <v>2023</v>
      </c>
    </row>
    <row r="6118">
      <c r="A6118" s="1" t="s">
        <v>2414</v>
      </c>
      <c r="B6118" s="4" t="s">
        <v>44</v>
      </c>
      <c r="C6118" s="4" t="s">
        <v>30</v>
      </c>
      <c r="D6118" s="4" t="s">
        <v>23</v>
      </c>
      <c r="E6118" s="4">
        <v>3.0</v>
      </c>
      <c r="F6118" s="4">
        <v>4.0</v>
      </c>
      <c r="G6118" s="4">
        <v>12.0</v>
      </c>
      <c r="H6118" s="5">
        <v>45150.0</v>
      </c>
      <c r="I6118" s="4">
        <f>IFERROR(__xludf.DUMMYFUNCTION("SPLIT(H6118,""/"")"),12.0)</f>
        <v>12</v>
      </c>
      <c r="J6118" s="4">
        <f>IFERROR(__xludf.DUMMYFUNCTION("""COMPUTED_VALUE"""),8.0)</f>
        <v>8</v>
      </c>
      <c r="K6118" s="4">
        <f>IFERROR(__xludf.DUMMYFUNCTION("""COMPUTED_VALUE"""),2023.0)</f>
        <v>2023</v>
      </c>
    </row>
    <row r="6119">
      <c r="A6119" s="1" t="s">
        <v>746</v>
      </c>
      <c r="B6119" s="4" t="s">
        <v>44</v>
      </c>
      <c r="C6119" s="4" t="s">
        <v>24</v>
      </c>
      <c r="D6119" s="4" t="s">
        <v>39</v>
      </c>
      <c r="E6119" s="4">
        <v>3.0</v>
      </c>
      <c r="F6119" s="4">
        <v>4.0</v>
      </c>
      <c r="G6119" s="4">
        <v>12.0</v>
      </c>
      <c r="H6119" s="5">
        <v>45151.0</v>
      </c>
      <c r="I6119" s="4">
        <f>IFERROR(__xludf.DUMMYFUNCTION("SPLIT(H6119,""/"")"),13.0)</f>
        <v>13</v>
      </c>
      <c r="J6119" s="4">
        <f>IFERROR(__xludf.DUMMYFUNCTION("""COMPUTED_VALUE"""),8.0)</f>
        <v>8</v>
      </c>
      <c r="K6119" s="4">
        <f>IFERROR(__xludf.DUMMYFUNCTION("""COMPUTED_VALUE"""),2023.0)</f>
        <v>2023</v>
      </c>
    </row>
    <row r="6120">
      <c r="A6120" s="1" t="s">
        <v>3797</v>
      </c>
      <c r="B6120" s="4" t="s">
        <v>44</v>
      </c>
      <c r="C6120" s="4" t="s">
        <v>30</v>
      </c>
      <c r="D6120" s="4" t="s">
        <v>23</v>
      </c>
      <c r="E6120" s="4">
        <v>2.0</v>
      </c>
      <c r="F6120" s="4">
        <v>4.0</v>
      </c>
      <c r="G6120" s="4">
        <v>8.0</v>
      </c>
      <c r="H6120" s="5">
        <v>45151.0</v>
      </c>
      <c r="I6120" s="4">
        <f>IFERROR(__xludf.DUMMYFUNCTION("SPLIT(H6120,""/"")"),13.0)</f>
        <v>13</v>
      </c>
      <c r="J6120" s="4">
        <f>IFERROR(__xludf.DUMMYFUNCTION("""COMPUTED_VALUE"""),8.0)</f>
        <v>8</v>
      </c>
      <c r="K6120" s="4">
        <f>IFERROR(__xludf.DUMMYFUNCTION("""COMPUTED_VALUE"""),2023.0)</f>
        <v>2023</v>
      </c>
    </row>
    <row r="6121">
      <c r="A6121" s="1" t="s">
        <v>2051</v>
      </c>
      <c r="B6121" s="4" t="s">
        <v>44</v>
      </c>
      <c r="C6121" s="4" t="s">
        <v>29</v>
      </c>
      <c r="D6121" s="4" t="s">
        <v>28</v>
      </c>
      <c r="E6121" s="4">
        <v>1.0</v>
      </c>
      <c r="F6121" s="4">
        <v>4.0</v>
      </c>
      <c r="G6121" s="4">
        <v>4.0</v>
      </c>
      <c r="H6121" s="5">
        <v>45151.0</v>
      </c>
      <c r="I6121" s="4">
        <f>IFERROR(__xludf.DUMMYFUNCTION("SPLIT(H6121,""/"")"),13.0)</f>
        <v>13</v>
      </c>
      <c r="J6121" s="4">
        <f>IFERROR(__xludf.DUMMYFUNCTION("""COMPUTED_VALUE"""),8.0)</f>
        <v>8</v>
      </c>
      <c r="K6121" s="4">
        <f>IFERROR(__xludf.DUMMYFUNCTION("""COMPUTED_VALUE"""),2023.0)</f>
        <v>2023</v>
      </c>
    </row>
    <row r="6122">
      <c r="A6122" s="1" t="s">
        <v>4506</v>
      </c>
      <c r="B6122" s="4" t="s">
        <v>44</v>
      </c>
      <c r="C6122" s="4" t="s">
        <v>29</v>
      </c>
      <c r="D6122" s="4" t="s">
        <v>39</v>
      </c>
      <c r="E6122" s="4">
        <v>3.0</v>
      </c>
      <c r="F6122" s="4">
        <v>4.0</v>
      </c>
      <c r="G6122" s="4">
        <v>12.0</v>
      </c>
      <c r="H6122" s="5">
        <v>45152.0</v>
      </c>
      <c r="I6122" s="4">
        <f>IFERROR(__xludf.DUMMYFUNCTION("SPLIT(H6122,""/"")"),14.0)</f>
        <v>14</v>
      </c>
      <c r="J6122" s="4">
        <f>IFERROR(__xludf.DUMMYFUNCTION("""COMPUTED_VALUE"""),8.0)</f>
        <v>8</v>
      </c>
      <c r="K6122" s="4">
        <f>IFERROR(__xludf.DUMMYFUNCTION("""COMPUTED_VALUE"""),2023.0)</f>
        <v>2023</v>
      </c>
    </row>
    <row r="6123">
      <c r="A6123" s="1" t="s">
        <v>1667</v>
      </c>
      <c r="B6123" s="4" t="s">
        <v>44</v>
      </c>
      <c r="C6123" s="4" t="s">
        <v>30</v>
      </c>
      <c r="D6123" s="4" t="s">
        <v>23</v>
      </c>
      <c r="E6123" s="4">
        <v>3.0</v>
      </c>
      <c r="F6123" s="4">
        <v>4.0</v>
      </c>
      <c r="G6123" s="4">
        <v>12.0</v>
      </c>
      <c r="H6123" s="5">
        <v>45153.0</v>
      </c>
      <c r="I6123" s="4">
        <f>IFERROR(__xludf.DUMMYFUNCTION("SPLIT(H6123,""/"")"),15.0)</f>
        <v>15</v>
      </c>
      <c r="J6123" s="4">
        <f>IFERROR(__xludf.DUMMYFUNCTION("""COMPUTED_VALUE"""),8.0)</f>
        <v>8</v>
      </c>
      <c r="K6123" s="4">
        <f>IFERROR(__xludf.DUMMYFUNCTION("""COMPUTED_VALUE"""),2023.0)</f>
        <v>2023</v>
      </c>
    </row>
    <row r="6124">
      <c r="A6124" s="1" t="s">
        <v>3628</v>
      </c>
      <c r="B6124" s="4" t="s">
        <v>44</v>
      </c>
      <c r="C6124" s="4" t="s">
        <v>30</v>
      </c>
      <c r="D6124" s="4" t="s">
        <v>23</v>
      </c>
      <c r="E6124" s="4">
        <v>5.0</v>
      </c>
      <c r="F6124" s="4">
        <v>4.0</v>
      </c>
      <c r="G6124" s="4">
        <v>20.0</v>
      </c>
      <c r="H6124" s="5">
        <v>45153.0</v>
      </c>
      <c r="I6124" s="4">
        <f>IFERROR(__xludf.DUMMYFUNCTION("SPLIT(H6124,""/"")"),15.0)</f>
        <v>15</v>
      </c>
      <c r="J6124" s="4">
        <f>IFERROR(__xludf.DUMMYFUNCTION("""COMPUTED_VALUE"""),8.0)</f>
        <v>8</v>
      </c>
      <c r="K6124" s="4">
        <f>IFERROR(__xludf.DUMMYFUNCTION("""COMPUTED_VALUE"""),2023.0)</f>
        <v>2023</v>
      </c>
    </row>
    <row r="6125">
      <c r="A6125" s="1" t="s">
        <v>509</v>
      </c>
      <c r="B6125" s="4" t="s">
        <v>44</v>
      </c>
      <c r="C6125" s="4" t="s">
        <v>30</v>
      </c>
      <c r="D6125" s="4" t="s">
        <v>23</v>
      </c>
      <c r="E6125" s="4">
        <v>4.0</v>
      </c>
      <c r="F6125" s="4">
        <v>4.0</v>
      </c>
      <c r="G6125" s="4">
        <v>16.0</v>
      </c>
      <c r="H6125" s="5">
        <v>45154.0</v>
      </c>
      <c r="I6125" s="4">
        <f>IFERROR(__xludf.DUMMYFUNCTION("SPLIT(H6125,""/"")"),16.0)</f>
        <v>16</v>
      </c>
      <c r="J6125" s="4">
        <f>IFERROR(__xludf.DUMMYFUNCTION("""COMPUTED_VALUE"""),8.0)</f>
        <v>8</v>
      </c>
      <c r="K6125" s="4">
        <f>IFERROR(__xludf.DUMMYFUNCTION("""COMPUTED_VALUE"""),2023.0)</f>
        <v>2023</v>
      </c>
    </row>
    <row r="6126">
      <c r="A6126" s="1" t="s">
        <v>6515</v>
      </c>
      <c r="B6126" s="4" t="s">
        <v>44</v>
      </c>
      <c r="C6126" s="4" t="s">
        <v>29</v>
      </c>
      <c r="D6126" s="4" t="s">
        <v>30</v>
      </c>
      <c r="E6126" s="4">
        <v>1.0</v>
      </c>
      <c r="F6126" s="4">
        <v>4.0</v>
      </c>
      <c r="G6126" s="4">
        <v>4.0</v>
      </c>
      <c r="H6126" s="5">
        <v>45154.0</v>
      </c>
      <c r="I6126" s="4">
        <f>IFERROR(__xludf.DUMMYFUNCTION("SPLIT(H6126,""/"")"),16.0)</f>
        <v>16</v>
      </c>
      <c r="J6126" s="4">
        <f>IFERROR(__xludf.DUMMYFUNCTION("""COMPUTED_VALUE"""),8.0)</f>
        <v>8</v>
      </c>
      <c r="K6126" s="4">
        <f>IFERROR(__xludf.DUMMYFUNCTION("""COMPUTED_VALUE"""),2023.0)</f>
        <v>2023</v>
      </c>
    </row>
    <row r="6127">
      <c r="A6127" s="1" t="s">
        <v>3165</v>
      </c>
      <c r="B6127" s="4" t="s">
        <v>44</v>
      </c>
      <c r="C6127" s="4" t="s">
        <v>24</v>
      </c>
      <c r="D6127" s="4" t="s">
        <v>30</v>
      </c>
      <c r="E6127" s="4">
        <v>2.0</v>
      </c>
      <c r="F6127" s="4">
        <v>4.0</v>
      </c>
      <c r="G6127" s="4">
        <v>8.0</v>
      </c>
      <c r="H6127" s="5">
        <v>45154.0</v>
      </c>
      <c r="I6127" s="4">
        <f>IFERROR(__xludf.DUMMYFUNCTION("SPLIT(H6127,""/"")"),16.0)</f>
        <v>16</v>
      </c>
      <c r="J6127" s="4">
        <f>IFERROR(__xludf.DUMMYFUNCTION("""COMPUTED_VALUE"""),8.0)</f>
        <v>8</v>
      </c>
      <c r="K6127" s="4">
        <f>IFERROR(__xludf.DUMMYFUNCTION("""COMPUTED_VALUE"""),2023.0)</f>
        <v>2023</v>
      </c>
    </row>
    <row r="6128">
      <c r="A6128" s="1" t="s">
        <v>580</v>
      </c>
      <c r="B6128" s="4" t="s">
        <v>44</v>
      </c>
      <c r="C6128" s="4" t="s">
        <v>30</v>
      </c>
      <c r="D6128" s="4" t="s">
        <v>30</v>
      </c>
      <c r="E6128" s="4">
        <v>4.0</v>
      </c>
      <c r="F6128" s="4">
        <v>4.0</v>
      </c>
      <c r="G6128" s="4">
        <v>16.0</v>
      </c>
      <c r="H6128" s="5">
        <v>45154.0</v>
      </c>
      <c r="I6128" s="4">
        <f>IFERROR(__xludf.DUMMYFUNCTION("SPLIT(H6128,""/"")"),16.0)</f>
        <v>16</v>
      </c>
      <c r="J6128" s="4">
        <f>IFERROR(__xludf.DUMMYFUNCTION("""COMPUTED_VALUE"""),8.0)</f>
        <v>8</v>
      </c>
      <c r="K6128" s="4">
        <f>IFERROR(__xludf.DUMMYFUNCTION("""COMPUTED_VALUE"""),2023.0)</f>
        <v>2023</v>
      </c>
    </row>
    <row r="6129">
      <c r="A6129" s="1" t="s">
        <v>5476</v>
      </c>
      <c r="B6129" s="4" t="s">
        <v>44</v>
      </c>
      <c r="C6129" s="4" t="s">
        <v>30</v>
      </c>
      <c r="D6129" s="4" t="s">
        <v>28</v>
      </c>
      <c r="E6129" s="4">
        <v>4.0</v>
      </c>
      <c r="F6129" s="4">
        <v>4.0</v>
      </c>
      <c r="G6129" s="4">
        <v>16.0</v>
      </c>
      <c r="H6129" s="5">
        <v>45155.0</v>
      </c>
      <c r="I6129" s="4">
        <f>IFERROR(__xludf.DUMMYFUNCTION("SPLIT(H6129,""/"")"),17.0)</f>
        <v>17</v>
      </c>
      <c r="J6129" s="4">
        <f>IFERROR(__xludf.DUMMYFUNCTION("""COMPUTED_VALUE"""),8.0)</f>
        <v>8</v>
      </c>
      <c r="K6129" s="4">
        <f>IFERROR(__xludf.DUMMYFUNCTION("""COMPUTED_VALUE"""),2023.0)</f>
        <v>2023</v>
      </c>
    </row>
    <row r="6130">
      <c r="A6130" s="1" t="s">
        <v>1183</v>
      </c>
      <c r="B6130" s="4" t="s">
        <v>44</v>
      </c>
      <c r="C6130" s="4" t="s">
        <v>24</v>
      </c>
      <c r="D6130" s="4" t="s">
        <v>28</v>
      </c>
      <c r="E6130" s="4">
        <v>1.0</v>
      </c>
      <c r="F6130" s="4">
        <v>4.0</v>
      </c>
      <c r="G6130" s="4">
        <v>4.0</v>
      </c>
      <c r="H6130" s="5">
        <v>45155.0</v>
      </c>
      <c r="I6130" s="4">
        <f>IFERROR(__xludf.DUMMYFUNCTION("SPLIT(H6130,""/"")"),17.0)</f>
        <v>17</v>
      </c>
      <c r="J6130" s="4">
        <f>IFERROR(__xludf.DUMMYFUNCTION("""COMPUTED_VALUE"""),8.0)</f>
        <v>8</v>
      </c>
      <c r="K6130" s="4">
        <f>IFERROR(__xludf.DUMMYFUNCTION("""COMPUTED_VALUE"""),2023.0)</f>
        <v>2023</v>
      </c>
    </row>
    <row r="6131">
      <c r="A6131" s="1" t="s">
        <v>6481</v>
      </c>
      <c r="B6131" s="4" t="s">
        <v>44</v>
      </c>
      <c r="C6131" s="4" t="s">
        <v>30</v>
      </c>
      <c r="D6131" s="4" t="s">
        <v>23</v>
      </c>
      <c r="E6131" s="4">
        <v>2.0</v>
      </c>
      <c r="F6131" s="4">
        <v>4.0</v>
      </c>
      <c r="G6131" s="4">
        <v>8.0</v>
      </c>
      <c r="H6131" s="5">
        <v>45155.0</v>
      </c>
      <c r="I6131" s="4">
        <f>IFERROR(__xludf.DUMMYFUNCTION("SPLIT(H6131,""/"")"),17.0)</f>
        <v>17</v>
      </c>
      <c r="J6131" s="4">
        <f>IFERROR(__xludf.DUMMYFUNCTION("""COMPUTED_VALUE"""),8.0)</f>
        <v>8</v>
      </c>
      <c r="K6131" s="4">
        <f>IFERROR(__xludf.DUMMYFUNCTION("""COMPUTED_VALUE"""),2023.0)</f>
        <v>2023</v>
      </c>
    </row>
    <row r="6132">
      <c r="A6132" s="1" t="s">
        <v>1259</v>
      </c>
      <c r="B6132" s="4" t="s">
        <v>44</v>
      </c>
      <c r="C6132" s="4" t="s">
        <v>29</v>
      </c>
      <c r="D6132" s="4" t="s">
        <v>30</v>
      </c>
      <c r="E6132" s="4">
        <v>1.0</v>
      </c>
      <c r="F6132" s="4">
        <v>4.0</v>
      </c>
      <c r="G6132" s="4">
        <v>4.0</v>
      </c>
      <c r="H6132" s="5">
        <v>45156.0</v>
      </c>
      <c r="I6132" s="4">
        <f>IFERROR(__xludf.DUMMYFUNCTION("SPLIT(H6132,""/"")"),18.0)</f>
        <v>18</v>
      </c>
      <c r="J6132" s="4">
        <f>IFERROR(__xludf.DUMMYFUNCTION("""COMPUTED_VALUE"""),8.0)</f>
        <v>8</v>
      </c>
      <c r="K6132" s="4">
        <f>IFERROR(__xludf.DUMMYFUNCTION("""COMPUTED_VALUE"""),2023.0)</f>
        <v>2023</v>
      </c>
    </row>
    <row r="6133">
      <c r="A6133" s="1" t="s">
        <v>7555</v>
      </c>
      <c r="B6133" s="4" t="s">
        <v>44</v>
      </c>
      <c r="C6133" s="4" t="s">
        <v>29</v>
      </c>
      <c r="D6133" s="4" t="s">
        <v>23</v>
      </c>
      <c r="E6133" s="4">
        <v>2.0</v>
      </c>
      <c r="F6133" s="4">
        <v>4.0</v>
      </c>
      <c r="G6133" s="4">
        <v>8.0</v>
      </c>
      <c r="H6133" s="5">
        <v>45156.0</v>
      </c>
      <c r="I6133" s="4">
        <f>IFERROR(__xludf.DUMMYFUNCTION("SPLIT(H6133,""/"")"),18.0)</f>
        <v>18</v>
      </c>
      <c r="J6133" s="4">
        <f>IFERROR(__xludf.DUMMYFUNCTION("""COMPUTED_VALUE"""),8.0)</f>
        <v>8</v>
      </c>
      <c r="K6133" s="4">
        <f>IFERROR(__xludf.DUMMYFUNCTION("""COMPUTED_VALUE"""),2023.0)</f>
        <v>2023</v>
      </c>
    </row>
    <row r="6134">
      <c r="A6134" s="1" t="s">
        <v>8338</v>
      </c>
      <c r="B6134" s="4" t="s">
        <v>44</v>
      </c>
      <c r="C6134" s="4" t="s">
        <v>30</v>
      </c>
      <c r="D6134" s="4" t="s">
        <v>30</v>
      </c>
      <c r="E6134" s="4">
        <v>4.0</v>
      </c>
      <c r="F6134" s="4">
        <v>4.0</v>
      </c>
      <c r="G6134" s="4">
        <v>16.0</v>
      </c>
      <c r="H6134" s="5">
        <v>45156.0</v>
      </c>
      <c r="I6134" s="4">
        <f>IFERROR(__xludf.DUMMYFUNCTION("SPLIT(H6134,""/"")"),18.0)</f>
        <v>18</v>
      </c>
      <c r="J6134" s="4">
        <f>IFERROR(__xludf.DUMMYFUNCTION("""COMPUTED_VALUE"""),8.0)</f>
        <v>8</v>
      </c>
      <c r="K6134" s="4">
        <f>IFERROR(__xludf.DUMMYFUNCTION("""COMPUTED_VALUE"""),2023.0)</f>
        <v>2023</v>
      </c>
    </row>
    <row r="6135">
      <c r="A6135" s="1" t="s">
        <v>5962</v>
      </c>
      <c r="B6135" s="4" t="s">
        <v>44</v>
      </c>
      <c r="C6135" s="4" t="s">
        <v>24</v>
      </c>
      <c r="D6135" s="4" t="s">
        <v>30</v>
      </c>
      <c r="E6135" s="4">
        <v>2.0</v>
      </c>
      <c r="F6135" s="4">
        <v>4.0</v>
      </c>
      <c r="G6135" s="4">
        <v>8.0</v>
      </c>
      <c r="H6135" s="5">
        <v>45156.0</v>
      </c>
      <c r="I6135" s="4">
        <f>IFERROR(__xludf.DUMMYFUNCTION("SPLIT(H6135,""/"")"),18.0)</f>
        <v>18</v>
      </c>
      <c r="J6135" s="4">
        <f>IFERROR(__xludf.DUMMYFUNCTION("""COMPUTED_VALUE"""),8.0)</f>
        <v>8</v>
      </c>
      <c r="K6135" s="4">
        <f>IFERROR(__xludf.DUMMYFUNCTION("""COMPUTED_VALUE"""),2023.0)</f>
        <v>2023</v>
      </c>
    </row>
    <row r="6136">
      <c r="A6136" s="1" t="s">
        <v>7769</v>
      </c>
      <c r="B6136" s="4" t="s">
        <v>44</v>
      </c>
      <c r="C6136" s="4" t="s">
        <v>24</v>
      </c>
      <c r="D6136" s="4" t="s">
        <v>28</v>
      </c>
      <c r="E6136" s="4">
        <v>3.0</v>
      </c>
      <c r="F6136" s="4">
        <v>4.0</v>
      </c>
      <c r="G6136" s="4">
        <v>12.0</v>
      </c>
      <c r="H6136" s="5">
        <v>45156.0</v>
      </c>
      <c r="I6136" s="4">
        <f>IFERROR(__xludf.DUMMYFUNCTION("SPLIT(H6136,""/"")"),18.0)</f>
        <v>18</v>
      </c>
      <c r="J6136" s="4">
        <f>IFERROR(__xludf.DUMMYFUNCTION("""COMPUTED_VALUE"""),8.0)</f>
        <v>8</v>
      </c>
      <c r="K6136" s="4">
        <f>IFERROR(__xludf.DUMMYFUNCTION("""COMPUTED_VALUE"""),2023.0)</f>
        <v>2023</v>
      </c>
    </row>
    <row r="6137">
      <c r="A6137" s="1" t="s">
        <v>7113</v>
      </c>
      <c r="B6137" s="4" t="s">
        <v>44</v>
      </c>
      <c r="C6137" s="4" t="s">
        <v>30</v>
      </c>
      <c r="D6137" s="4" t="s">
        <v>28</v>
      </c>
      <c r="E6137" s="4">
        <v>2.0</v>
      </c>
      <c r="F6137" s="4">
        <v>4.0</v>
      </c>
      <c r="G6137" s="4">
        <v>8.0</v>
      </c>
      <c r="H6137" s="5">
        <v>45157.0</v>
      </c>
      <c r="I6137" s="4">
        <f>IFERROR(__xludf.DUMMYFUNCTION("SPLIT(H6137,""/"")"),19.0)</f>
        <v>19</v>
      </c>
      <c r="J6137" s="4">
        <f>IFERROR(__xludf.DUMMYFUNCTION("""COMPUTED_VALUE"""),8.0)</f>
        <v>8</v>
      </c>
      <c r="K6137" s="4">
        <f>IFERROR(__xludf.DUMMYFUNCTION("""COMPUTED_VALUE"""),2023.0)</f>
        <v>2023</v>
      </c>
    </row>
    <row r="6138">
      <c r="A6138" s="1" t="s">
        <v>3357</v>
      </c>
      <c r="B6138" s="4" t="s">
        <v>44</v>
      </c>
      <c r="C6138" s="4" t="s">
        <v>24</v>
      </c>
      <c r="D6138" s="4" t="s">
        <v>28</v>
      </c>
      <c r="E6138" s="4">
        <v>1.0</v>
      </c>
      <c r="F6138" s="4">
        <v>4.0</v>
      </c>
      <c r="G6138" s="4">
        <v>4.0</v>
      </c>
      <c r="H6138" s="5">
        <v>45157.0</v>
      </c>
      <c r="I6138" s="4">
        <f>IFERROR(__xludf.DUMMYFUNCTION("SPLIT(H6138,""/"")"),19.0)</f>
        <v>19</v>
      </c>
      <c r="J6138" s="4">
        <f>IFERROR(__xludf.DUMMYFUNCTION("""COMPUTED_VALUE"""),8.0)</f>
        <v>8</v>
      </c>
      <c r="K6138" s="4">
        <f>IFERROR(__xludf.DUMMYFUNCTION("""COMPUTED_VALUE"""),2023.0)</f>
        <v>2023</v>
      </c>
    </row>
    <row r="6139">
      <c r="A6139" s="1" t="s">
        <v>5743</v>
      </c>
      <c r="B6139" s="4" t="s">
        <v>44</v>
      </c>
      <c r="C6139" s="4" t="s">
        <v>30</v>
      </c>
      <c r="D6139" s="4" t="s">
        <v>30</v>
      </c>
      <c r="E6139" s="4">
        <v>3.0</v>
      </c>
      <c r="F6139" s="4">
        <v>4.0</v>
      </c>
      <c r="G6139" s="4">
        <v>12.0</v>
      </c>
      <c r="H6139" s="5">
        <v>45157.0</v>
      </c>
      <c r="I6139" s="4">
        <f>IFERROR(__xludf.DUMMYFUNCTION("SPLIT(H6139,""/"")"),19.0)</f>
        <v>19</v>
      </c>
      <c r="J6139" s="4">
        <f>IFERROR(__xludf.DUMMYFUNCTION("""COMPUTED_VALUE"""),8.0)</f>
        <v>8</v>
      </c>
      <c r="K6139" s="4">
        <f>IFERROR(__xludf.DUMMYFUNCTION("""COMPUTED_VALUE"""),2023.0)</f>
        <v>2023</v>
      </c>
    </row>
    <row r="6140">
      <c r="A6140" s="1" t="s">
        <v>533</v>
      </c>
      <c r="B6140" s="4" t="s">
        <v>44</v>
      </c>
      <c r="C6140" s="4" t="s">
        <v>29</v>
      </c>
      <c r="D6140" s="4" t="s">
        <v>39</v>
      </c>
      <c r="E6140" s="4">
        <v>3.0</v>
      </c>
      <c r="F6140" s="4">
        <v>4.0</v>
      </c>
      <c r="G6140" s="4">
        <v>12.0</v>
      </c>
      <c r="H6140" s="5">
        <v>45157.0</v>
      </c>
      <c r="I6140" s="4">
        <f>IFERROR(__xludf.DUMMYFUNCTION("SPLIT(H6140,""/"")"),19.0)</f>
        <v>19</v>
      </c>
      <c r="J6140" s="4">
        <f>IFERROR(__xludf.DUMMYFUNCTION("""COMPUTED_VALUE"""),8.0)</f>
        <v>8</v>
      </c>
      <c r="K6140" s="4">
        <f>IFERROR(__xludf.DUMMYFUNCTION("""COMPUTED_VALUE"""),2023.0)</f>
        <v>2023</v>
      </c>
    </row>
    <row r="6141">
      <c r="A6141" s="1" t="s">
        <v>1255</v>
      </c>
      <c r="B6141" s="4" t="s">
        <v>44</v>
      </c>
      <c r="C6141" s="4" t="s">
        <v>29</v>
      </c>
      <c r="D6141" s="4" t="s">
        <v>39</v>
      </c>
      <c r="E6141" s="4">
        <v>1.0</v>
      </c>
      <c r="F6141" s="4">
        <v>4.0</v>
      </c>
      <c r="G6141" s="4">
        <v>4.0</v>
      </c>
      <c r="H6141" s="5">
        <v>45157.0</v>
      </c>
      <c r="I6141" s="4">
        <f>IFERROR(__xludf.DUMMYFUNCTION("SPLIT(H6141,""/"")"),19.0)</f>
        <v>19</v>
      </c>
      <c r="J6141" s="4">
        <f>IFERROR(__xludf.DUMMYFUNCTION("""COMPUTED_VALUE"""),8.0)</f>
        <v>8</v>
      </c>
      <c r="K6141" s="4">
        <f>IFERROR(__xludf.DUMMYFUNCTION("""COMPUTED_VALUE"""),2023.0)</f>
        <v>2023</v>
      </c>
    </row>
    <row r="6142">
      <c r="A6142" s="1" t="s">
        <v>9724</v>
      </c>
      <c r="B6142" s="4" t="s">
        <v>44</v>
      </c>
      <c r="C6142" s="4" t="s">
        <v>24</v>
      </c>
      <c r="D6142" s="4" t="s">
        <v>30</v>
      </c>
      <c r="E6142" s="4">
        <v>3.0</v>
      </c>
      <c r="F6142" s="4">
        <v>4.0</v>
      </c>
      <c r="G6142" s="4">
        <v>12.0</v>
      </c>
      <c r="H6142" s="5">
        <v>45158.0</v>
      </c>
      <c r="I6142" s="4">
        <f>IFERROR(__xludf.DUMMYFUNCTION("SPLIT(H6142,""/"")"),20.0)</f>
        <v>20</v>
      </c>
      <c r="J6142" s="4">
        <f>IFERROR(__xludf.DUMMYFUNCTION("""COMPUTED_VALUE"""),8.0)</f>
        <v>8</v>
      </c>
      <c r="K6142" s="4">
        <f>IFERROR(__xludf.DUMMYFUNCTION("""COMPUTED_VALUE"""),2023.0)</f>
        <v>2023</v>
      </c>
    </row>
    <row r="6143">
      <c r="A6143" s="1" t="s">
        <v>3945</v>
      </c>
      <c r="B6143" s="4" t="s">
        <v>44</v>
      </c>
      <c r="C6143" s="4" t="s">
        <v>29</v>
      </c>
      <c r="D6143" s="4" t="s">
        <v>23</v>
      </c>
      <c r="E6143" s="4">
        <v>1.0</v>
      </c>
      <c r="F6143" s="4">
        <v>4.0</v>
      </c>
      <c r="G6143" s="4">
        <v>4.0</v>
      </c>
      <c r="H6143" s="5">
        <v>45158.0</v>
      </c>
      <c r="I6143" s="4">
        <f>IFERROR(__xludf.DUMMYFUNCTION("SPLIT(H6143,""/"")"),20.0)</f>
        <v>20</v>
      </c>
      <c r="J6143" s="4">
        <f>IFERROR(__xludf.DUMMYFUNCTION("""COMPUTED_VALUE"""),8.0)</f>
        <v>8</v>
      </c>
      <c r="K6143" s="4">
        <f>IFERROR(__xludf.DUMMYFUNCTION("""COMPUTED_VALUE"""),2023.0)</f>
        <v>2023</v>
      </c>
    </row>
    <row r="6144">
      <c r="A6144" s="1" t="s">
        <v>7706</v>
      </c>
      <c r="B6144" s="4" t="s">
        <v>44</v>
      </c>
      <c r="C6144" s="4" t="s">
        <v>29</v>
      </c>
      <c r="D6144" s="4" t="s">
        <v>23</v>
      </c>
      <c r="E6144" s="4">
        <v>5.0</v>
      </c>
      <c r="F6144" s="4">
        <v>4.0</v>
      </c>
      <c r="G6144" s="4">
        <v>20.0</v>
      </c>
      <c r="H6144" s="5">
        <v>45159.0</v>
      </c>
      <c r="I6144" s="4">
        <f>IFERROR(__xludf.DUMMYFUNCTION("SPLIT(H6144,""/"")"),21.0)</f>
        <v>21</v>
      </c>
      <c r="J6144" s="4">
        <f>IFERROR(__xludf.DUMMYFUNCTION("""COMPUTED_VALUE"""),8.0)</f>
        <v>8</v>
      </c>
      <c r="K6144" s="4">
        <f>IFERROR(__xludf.DUMMYFUNCTION("""COMPUTED_VALUE"""),2023.0)</f>
        <v>2023</v>
      </c>
    </row>
    <row r="6145">
      <c r="A6145" s="1" t="s">
        <v>3581</v>
      </c>
      <c r="B6145" s="4" t="s">
        <v>44</v>
      </c>
      <c r="C6145" s="4" t="s">
        <v>30</v>
      </c>
      <c r="D6145" s="4" t="s">
        <v>28</v>
      </c>
      <c r="E6145" s="4">
        <v>1.0</v>
      </c>
      <c r="F6145" s="4">
        <v>4.0</v>
      </c>
      <c r="G6145" s="4">
        <v>4.0</v>
      </c>
      <c r="H6145" s="5">
        <v>45160.0</v>
      </c>
      <c r="I6145" s="4">
        <f>IFERROR(__xludf.DUMMYFUNCTION("SPLIT(H6145,""/"")"),22.0)</f>
        <v>22</v>
      </c>
      <c r="J6145" s="4">
        <f>IFERROR(__xludf.DUMMYFUNCTION("""COMPUTED_VALUE"""),8.0)</f>
        <v>8</v>
      </c>
      <c r="K6145" s="4">
        <f>IFERROR(__xludf.DUMMYFUNCTION("""COMPUTED_VALUE"""),2023.0)</f>
        <v>2023</v>
      </c>
    </row>
    <row r="6146">
      <c r="A6146" s="1" t="s">
        <v>8441</v>
      </c>
      <c r="B6146" s="4" t="s">
        <v>44</v>
      </c>
      <c r="C6146" s="4" t="s">
        <v>24</v>
      </c>
      <c r="D6146" s="4" t="s">
        <v>30</v>
      </c>
      <c r="E6146" s="4">
        <v>2.0</v>
      </c>
      <c r="F6146" s="4">
        <v>4.0</v>
      </c>
      <c r="G6146" s="4">
        <v>8.0</v>
      </c>
      <c r="H6146" s="5">
        <v>45160.0</v>
      </c>
      <c r="I6146" s="4">
        <f>IFERROR(__xludf.DUMMYFUNCTION("SPLIT(H6146,""/"")"),22.0)</f>
        <v>22</v>
      </c>
      <c r="J6146" s="4">
        <f>IFERROR(__xludf.DUMMYFUNCTION("""COMPUTED_VALUE"""),8.0)</f>
        <v>8</v>
      </c>
      <c r="K6146" s="4">
        <f>IFERROR(__xludf.DUMMYFUNCTION("""COMPUTED_VALUE"""),2023.0)</f>
        <v>2023</v>
      </c>
    </row>
    <row r="6147">
      <c r="A6147" s="1" t="s">
        <v>2258</v>
      </c>
      <c r="B6147" s="4" t="s">
        <v>44</v>
      </c>
      <c r="C6147" s="4" t="s">
        <v>24</v>
      </c>
      <c r="D6147" s="4" t="s">
        <v>30</v>
      </c>
      <c r="E6147" s="4">
        <v>3.0</v>
      </c>
      <c r="F6147" s="4">
        <v>4.0</v>
      </c>
      <c r="G6147" s="4">
        <v>12.0</v>
      </c>
      <c r="H6147" s="5">
        <v>45160.0</v>
      </c>
      <c r="I6147" s="4">
        <f>IFERROR(__xludf.DUMMYFUNCTION("SPLIT(H6147,""/"")"),22.0)</f>
        <v>22</v>
      </c>
      <c r="J6147" s="4">
        <f>IFERROR(__xludf.DUMMYFUNCTION("""COMPUTED_VALUE"""),8.0)</f>
        <v>8</v>
      </c>
      <c r="K6147" s="4">
        <f>IFERROR(__xludf.DUMMYFUNCTION("""COMPUTED_VALUE"""),2023.0)</f>
        <v>2023</v>
      </c>
    </row>
    <row r="6148">
      <c r="A6148" s="1" t="s">
        <v>4969</v>
      </c>
      <c r="B6148" s="4" t="s">
        <v>44</v>
      </c>
      <c r="C6148" s="4" t="s">
        <v>24</v>
      </c>
      <c r="D6148" s="4" t="s">
        <v>39</v>
      </c>
      <c r="E6148" s="4">
        <v>2.0</v>
      </c>
      <c r="F6148" s="4">
        <v>4.0</v>
      </c>
      <c r="G6148" s="4">
        <v>8.0</v>
      </c>
      <c r="H6148" s="5">
        <v>45160.0</v>
      </c>
      <c r="I6148" s="4">
        <f>IFERROR(__xludf.DUMMYFUNCTION("SPLIT(H6148,""/"")"),22.0)</f>
        <v>22</v>
      </c>
      <c r="J6148" s="4">
        <f>IFERROR(__xludf.DUMMYFUNCTION("""COMPUTED_VALUE"""),8.0)</f>
        <v>8</v>
      </c>
      <c r="K6148" s="4">
        <f>IFERROR(__xludf.DUMMYFUNCTION("""COMPUTED_VALUE"""),2023.0)</f>
        <v>2023</v>
      </c>
    </row>
    <row r="6149">
      <c r="A6149" s="1" t="s">
        <v>6589</v>
      </c>
      <c r="B6149" s="4" t="s">
        <v>44</v>
      </c>
      <c r="C6149" s="4" t="s">
        <v>29</v>
      </c>
      <c r="D6149" s="4" t="s">
        <v>23</v>
      </c>
      <c r="E6149" s="4">
        <v>2.0</v>
      </c>
      <c r="F6149" s="4">
        <v>4.0</v>
      </c>
      <c r="G6149" s="4">
        <v>8.0</v>
      </c>
      <c r="H6149" s="5">
        <v>45161.0</v>
      </c>
      <c r="I6149" s="4">
        <f>IFERROR(__xludf.DUMMYFUNCTION("SPLIT(H6149,""/"")"),23.0)</f>
        <v>23</v>
      </c>
      <c r="J6149" s="4">
        <f>IFERROR(__xludf.DUMMYFUNCTION("""COMPUTED_VALUE"""),8.0)</f>
        <v>8</v>
      </c>
      <c r="K6149" s="4">
        <f>IFERROR(__xludf.DUMMYFUNCTION("""COMPUTED_VALUE"""),2023.0)</f>
        <v>2023</v>
      </c>
    </row>
    <row r="6150">
      <c r="A6150" s="1" t="s">
        <v>8801</v>
      </c>
      <c r="B6150" s="4" t="s">
        <v>44</v>
      </c>
      <c r="C6150" s="4" t="s">
        <v>30</v>
      </c>
      <c r="D6150" s="4" t="s">
        <v>30</v>
      </c>
      <c r="E6150" s="4">
        <v>2.0</v>
      </c>
      <c r="F6150" s="4">
        <v>4.0</v>
      </c>
      <c r="G6150" s="4">
        <v>8.0</v>
      </c>
      <c r="H6150" s="5">
        <v>45161.0</v>
      </c>
      <c r="I6150" s="4">
        <f>IFERROR(__xludf.DUMMYFUNCTION("SPLIT(H6150,""/"")"),23.0)</f>
        <v>23</v>
      </c>
      <c r="J6150" s="4">
        <f>IFERROR(__xludf.DUMMYFUNCTION("""COMPUTED_VALUE"""),8.0)</f>
        <v>8</v>
      </c>
      <c r="K6150" s="4">
        <f>IFERROR(__xludf.DUMMYFUNCTION("""COMPUTED_VALUE"""),2023.0)</f>
        <v>2023</v>
      </c>
    </row>
    <row r="6151">
      <c r="A6151" s="1" t="s">
        <v>9978</v>
      </c>
      <c r="B6151" s="4" t="s">
        <v>44</v>
      </c>
      <c r="C6151" s="4" t="s">
        <v>30</v>
      </c>
      <c r="D6151" s="4" t="s">
        <v>23</v>
      </c>
      <c r="E6151" s="4">
        <v>2.0</v>
      </c>
      <c r="F6151" s="4">
        <v>4.0</v>
      </c>
      <c r="G6151" s="4">
        <v>8.0</v>
      </c>
      <c r="H6151" s="5">
        <v>45161.0</v>
      </c>
      <c r="I6151" s="4">
        <f>IFERROR(__xludf.DUMMYFUNCTION("SPLIT(H6151,""/"")"),23.0)</f>
        <v>23</v>
      </c>
      <c r="J6151" s="4">
        <f>IFERROR(__xludf.DUMMYFUNCTION("""COMPUTED_VALUE"""),8.0)</f>
        <v>8</v>
      </c>
      <c r="K6151" s="4">
        <f>IFERROR(__xludf.DUMMYFUNCTION("""COMPUTED_VALUE"""),2023.0)</f>
        <v>2023</v>
      </c>
    </row>
    <row r="6152">
      <c r="A6152" s="1" t="s">
        <v>4944</v>
      </c>
      <c r="B6152" s="4" t="s">
        <v>44</v>
      </c>
      <c r="C6152" s="4" t="s">
        <v>29</v>
      </c>
      <c r="D6152" s="4" t="s">
        <v>30</v>
      </c>
      <c r="E6152" s="4">
        <v>3.0</v>
      </c>
      <c r="F6152" s="4">
        <v>4.0</v>
      </c>
      <c r="G6152" s="4">
        <v>12.0</v>
      </c>
      <c r="H6152" s="5">
        <v>45162.0</v>
      </c>
      <c r="I6152" s="4">
        <f>IFERROR(__xludf.DUMMYFUNCTION("SPLIT(H6152,""/"")"),24.0)</f>
        <v>24</v>
      </c>
      <c r="J6152" s="4">
        <f>IFERROR(__xludf.DUMMYFUNCTION("""COMPUTED_VALUE"""),8.0)</f>
        <v>8</v>
      </c>
      <c r="K6152" s="4">
        <f>IFERROR(__xludf.DUMMYFUNCTION("""COMPUTED_VALUE"""),2023.0)</f>
        <v>2023</v>
      </c>
    </row>
    <row r="6153">
      <c r="A6153" s="1" t="s">
        <v>9469</v>
      </c>
      <c r="B6153" s="4" t="s">
        <v>44</v>
      </c>
      <c r="C6153" s="4" t="s">
        <v>30</v>
      </c>
      <c r="D6153" s="4" t="s">
        <v>23</v>
      </c>
      <c r="E6153" s="4">
        <v>2.0</v>
      </c>
      <c r="F6153" s="4">
        <v>4.0</v>
      </c>
      <c r="G6153" s="4">
        <v>8.0</v>
      </c>
      <c r="H6153" s="5">
        <v>45162.0</v>
      </c>
      <c r="I6153" s="4">
        <f>IFERROR(__xludf.DUMMYFUNCTION("SPLIT(H6153,""/"")"),24.0)</f>
        <v>24</v>
      </c>
      <c r="J6153" s="4">
        <f>IFERROR(__xludf.DUMMYFUNCTION("""COMPUTED_VALUE"""),8.0)</f>
        <v>8</v>
      </c>
      <c r="K6153" s="4">
        <f>IFERROR(__xludf.DUMMYFUNCTION("""COMPUTED_VALUE"""),2023.0)</f>
        <v>2023</v>
      </c>
    </row>
    <row r="6154">
      <c r="A6154" s="1" t="s">
        <v>3408</v>
      </c>
      <c r="B6154" s="4" t="s">
        <v>44</v>
      </c>
      <c r="C6154" s="4" t="s">
        <v>24</v>
      </c>
      <c r="D6154" s="4" t="s">
        <v>23</v>
      </c>
      <c r="E6154" s="4">
        <v>1.0</v>
      </c>
      <c r="F6154" s="4">
        <v>4.0</v>
      </c>
      <c r="G6154" s="4">
        <v>4.0</v>
      </c>
      <c r="H6154" s="5">
        <v>45163.0</v>
      </c>
      <c r="I6154" s="4">
        <f>IFERROR(__xludf.DUMMYFUNCTION("SPLIT(H6154,""/"")"),25.0)</f>
        <v>25</v>
      </c>
      <c r="J6154" s="4">
        <f>IFERROR(__xludf.DUMMYFUNCTION("""COMPUTED_VALUE"""),8.0)</f>
        <v>8</v>
      </c>
      <c r="K6154" s="4">
        <f>IFERROR(__xludf.DUMMYFUNCTION("""COMPUTED_VALUE"""),2023.0)</f>
        <v>2023</v>
      </c>
    </row>
    <row r="6155">
      <c r="A6155" s="1" t="s">
        <v>4085</v>
      </c>
      <c r="B6155" s="4" t="s">
        <v>44</v>
      </c>
      <c r="C6155" s="4" t="s">
        <v>29</v>
      </c>
      <c r="D6155" s="4" t="s">
        <v>30</v>
      </c>
      <c r="E6155" s="4">
        <v>5.0</v>
      </c>
      <c r="F6155" s="4">
        <v>4.0</v>
      </c>
      <c r="G6155" s="4">
        <v>20.0</v>
      </c>
      <c r="H6155" s="5">
        <v>45163.0</v>
      </c>
      <c r="I6155" s="4">
        <f>IFERROR(__xludf.DUMMYFUNCTION("SPLIT(H6155,""/"")"),25.0)</f>
        <v>25</v>
      </c>
      <c r="J6155" s="4">
        <f>IFERROR(__xludf.DUMMYFUNCTION("""COMPUTED_VALUE"""),8.0)</f>
        <v>8</v>
      </c>
      <c r="K6155" s="4">
        <f>IFERROR(__xludf.DUMMYFUNCTION("""COMPUTED_VALUE"""),2023.0)</f>
        <v>2023</v>
      </c>
    </row>
    <row r="6156">
      <c r="A6156" s="1" t="s">
        <v>8845</v>
      </c>
      <c r="B6156" s="4" t="s">
        <v>44</v>
      </c>
      <c r="C6156" s="4" t="s">
        <v>24</v>
      </c>
      <c r="D6156" s="4" t="s">
        <v>30</v>
      </c>
      <c r="E6156" s="4">
        <v>4.0</v>
      </c>
      <c r="F6156" s="4">
        <v>4.0</v>
      </c>
      <c r="G6156" s="4">
        <v>16.0</v>
      </c>
      <c r="H6156" s="5">
        <v>45164.0</v>
      </c>
      <c r="I6156" s="4">
        <f>IFERROR(__xludf.DUMMYFUNCTION("SPLIT(H6156,""/"")"),26.0)</f>
        <v>26</v>
      </c>
      <c r="J6156" s="4">
        <f>IFERROR(__xludf.DUMMYFUNCTION("""COMPUTED_VALUE"""),8.0)</f>
        <v>8</v>
      </c>
      <c r="K6156" s="4">
        <f>IFERROR(__xludf.DUMMYFUNCTION("""COMPUTED_VALUE"""),2023.0)</f>
        <v>2023</v>
      </c>
    </row>
    <row r="6157">
      <c r="A6157" s="1" t="s">
        <v>1765</v>
      </c>
      <c r="B6157" s="4" t="s">
        <v>44</v>
      </c>
      <c r="C6157" s="4" t="s">
        <v>29</v>
      </c>
      <c r="D6157" s="4" t="s">
        <v>28</v>
      </c>
      <c r="E6157" s="4">
        <v>2.0</v>
      </c>
      <c r="F6157" s="4">
        <v>4.0</v>
      </c>
      <c r="G6157" s="4">
        <v>8.0</v>
      </c>
      <c r="H6157" s="5">
        <v>45164.0</v>
      </c>
      <c r="I6157" s="4">
        <f>IFERROR(__xludf.DUMMYFUNCTION("SPLIT(H6157,""/"")"),26.0)</f>
        <v>26</v>
      </c>
      <c r="J6157" s="4">
        <f>IFERROR(__xludf.DUMMYFUNCTION("""COMPUTED_VALUE"""),8.0)</f>
        <v>8</v>
      </c>
      <c r="K6157" s="4">
        <f>IFERROR(__xludf.DUMMYFUNCTION("""COMPUTED_VALUE"""),2023.0)</f>
        <v>2023</v>
      </c>
    </row>
    <row r="6158">
      <c r="A6158" s="1" t="s">
        <v>6398</v>
      </c>
      <c r="B6158" s="4" t="s">
        <v>44</v>
      </c>
      <c r="C6158" s="4" t="s">
        <v>29</v>
      </c>
      <c r="D6158" s="4" t="s">
        <v>23</v>
      </c>
      <c r="E6158" s="4">
        <v>3.0</v>
      </c>
      <c r="F6158" s="4">
        <v>4.0</v>
      </c>
      <c r="G6158" s="4">
        <v>12.0</v>
      </c>
      <c r="H6158" s="5">
        <v>45164.0</v>
      </c>
      <c r="I6158" s="4">
        <f>IFERROR(__xludf.DUMMYFUNCTION("SPLIT(H6158,""/"")"),26.0)</f>
        <v>26</v>
      </c>
      <c r="J6158" s="4">
        <f>IFERROR(__xludf.DUMMYFUNCTION("""COMPUTED_VALUE"""),8.0)</f>
        <v>8</v>
      </c>
      <c r="K6158" s="4">
        <f>IFERROR(__xludf.DUMMYFUNCTION("""COMPUTED_VALUE"""),2023.0)</f>
        <v>2023</v>
      </c>
    </row>
    <row r="6159">
      <c r="A6159" s="1" t="s">
        <v>4573</v>
      </c>
      <c r="B6159" s="4" t="s">
        <v>44</v>
      </c>
      <c r="C6159" s="4" t="s">
        <v>30</v>
      </c>
      <c r="D6159" s="4" t="s">
        <v>39</v>
      </c>
      <c r="E6159" s="4">
        <v>4.0</v>
      </c>
      <c r="F6159" s="4">
        <v>4.0</v>
      </c>
      <c r="G6159" s="4">
        <v>16.0</v>
      </c>
      <c r="H6159" s="5">
        <v>45164.0</v>
      </c>
      <c r="I6159" s="4">
        <f>IFERROR(__xludf.DUMMYFUNCTION("SPLIT(H6159,""/"")"),26.0)</f>
        <v>26</v>
      </c>
      <c r="J6159" s="4">
        <f>IFERROR(__xludf.DUMMYFUNCTION("""COMPUTED_VALUE"""),8.0)</f>
        <v>8</v>
      </c>
      <c r="K6159" s="4">
        <f>IFERROR(__xludf.DUMMYFUNCTION("""COMPUTED_VALUE"""),2023.0)</f>
        <v>2023</v>
      </c>
    </row>
    <row r="6160">
      <c r="A6160" s="1" t="s">
        <v>1626</v>
      </c>
      <c r="B6160" s="4" t="s">
        <v>44</v>
      </c>
      <c r="C6160" s="4" t="s">
        <v>24</v>
      </c>
      <c r="D6160" s="4" t="s">
        <v>23</v>
      </c>
      <c r="E6160" s="4">
        <v>4.0</v>
      </c>
      <c r="F6160" s="4">
        <v>4.0</v>
      </c>
      <c r="G6160" s="4">
        <v>16.0</v>
      </c>
      <c r="H6160" s="5">
        <v>45165.0</v>
      </c>
      <c r="I6160" s="4">
        <f>IFERROR(__xludf.DUMMYFUNCTION("SPLIT(H6160,""/"")"),27.0)</f>
        <v>27</v>
      </c>
      <c r="J6160" s="4">
        <f>IFERROR(__xludf.DUMMYFUNCTION("""COMPUTED_VALUE"""),8.0)</f>
        <v>8</v>
      </c>
      <c r="K6160" s="4">
        <f>IFERROR(__xludf.DUMMYFUNCTION("""COMPUTED_VALUE"""),2023.0)</f>
        <v>2023</v>
      </c>
    </row>
    <row r="6161">
      <c r="A6161" s="1" t="s">
        <v>2064</v>
      </c>
      <c r="B6161" s="4" t="s">
        <v>44</v>
      </c>
      <c r="C6161" s="4" t="s">
        <v>24</v>
      </c>
      <c r="D6161" s="4" t="s">
        <v>28</v>
      </c>
      <c r="E6161" s="4">
        <v>3.0</v>
      </c>
      <c r="F6161" s="4">
        <v>4.0</v>
      </c>
      <c r="G6161" s="4">
        <v>12.0</v>
      </c>
      <c r="H6161" s="5">
        <v>45165.0</v>
      </c>
      <c r="I6161" s="4">
        <f>IFERROR(__xludf.DUMMYFUNCTION("SPLIT(H6161,""/"")"),27.0)</f>
        <v>27</v>
      </c>
      <c r="J6161" s="4">
        <f>IFERROR(__xludf.DUMMYFUNCTION("""COMPUTED_VALUE"""),8.0)</f>
        <v>8</v>
      </c>
      <c r="K6161" s="4">
        <f>IFERROR(__xludf.DUMMYFUNCTION("""COMPUTED_VALUE"""),2023.0)</f>
        <v>2023</v>
      </c>
    </row>
    <row r="6162">
      <c r="A6162" s="1" t="s">
        <v>758</v>
      </c>
      <c r="B6162" s="4" t="s">
        <v>44</v>
      </c>
      <c r="C6162" s="4" t="s">
        <v>24</v>
      </c>
      <c r="D6162" s="4" t="s">
        <v>39</v>
      </c>
      <c r="E6162" s="4">
        <v>1.0</v>
      </c>
      <c r="F6162" s="4">
        <v>4.0</v>
      </c>
      <c r="G6162" s="4">
        <v>4.0</v>
      </c>
      <c r="H6162" s="5">
        <v>45165.0</v>
      </c>
      <c r="I6162" s="4">
        <f>IFERROR(__xludf.DUMMYFUNCTION("SPLIT(H6162,""/"")"),27.0)</f>
        <v>27</v>
      </c>
      <c r="J6162" s="4">
        <f>IFERROR(__xludf.DUMMYFUNCTION("""COMPUTED_VALUE"""),8.0)</f>
        <v>8</v>
      </c>
      <c r="K6162" s="4">
        <f>IFERROR(__xludf.DUMMYFUNCTION("""COMPUTED_VALUE"""),2023.0)</f>
        <v>2023</v>
      </c>
    </row>
    <row r="6163">
      <c r="A6163" s="1" t="s">
        <v>1944</v>
      </c>
      <c r="B6163" s="4" t="s">
        <v>44</v>
      </c>
      <c r="C6163" s="4" t="s">
        <v>30</v>
      </c>
      <c r="D6163" s="4" t="s">
        <v>23</v>
      </c>
      <c r="E6163" s="4">
        <v>1.0</v>
      </c>
      <c r="F6163" s="4">
        <v>4.0</v>
      </c>
      <c r="G6163" s="4">
        <v>4.0</v>
      </c>
      <c r="H6163" s="5">
        <v>45166.0</v>
      </c>
      <c r="I6163" s="4">
        <f>IFERROR(__xludf.DUMMYFUNCTION("SPLIT(H6163,""/"")"),28.0)</f>
        <v>28</v>
      </c>
      <c r="J6163" s="4">
        <f>IFERROR(__xludf.DUMMYFUNCTION("""COMPUTED_VALUE"""),8.0)</f>
        <v>8</v>
      </c>
      <c r="K6163" s="4">
        <f>IFERROR(__xludf.DUMMYFUNCTION("""COMPUTED_VALUE"""),2023.0)</f>
        <v>2023</v>
      </c>
    </row>
    <row r="6164">
      <c r="A6164" s="1" t="s">
        <v>9486</v>
      </c>
      <c r="B6164" s="4" t="s">
        <v>44</v>
      </c>
      <c r="C6164" s="4" t="s">
        <v>30</v>
      </c>
      <c r="D6164" s="4" t="s">
        <v>28</v>
      </c>
      <c r="E6164" s="4">
        <v>4.0</v>
      </c>
      <c r="F6164" s="4">
        <v>4.0</v>
      </c>
      <c r="G6164" s="4">
        <v>16.0</v>
      </c>
      <c r="H6164" s="5">
        <v>45166.0</v>
      </c>
      <c r="I6164" s="4">
        <f>IFERROR(__xludf.DUMMYFUNCTION("SPLIT(H6164,""/"")"),28.0)</f>
        <v>28</v>
      </c>
      <c r="J6164" s="4">
        <f>IFERROR(__xludf.DUMMYFUNCTION("""COMPUTED_VALUE"""),8.0)</f>
        <v>8</v>
      </c>
      <c r="K6164" s="4">
        <f>IFERROR(__xludf.DUMMYFUNCTION("""COMPUTED_VALUE"""),2023.0)</f>
        <v>2023</v>
      </c>
    </row>
    <row r="6165">
      <c r="A6165" s="1" t="s">
        <v>1119</v>
      </c>
      <c r="B6165" s="4" t="s">
        <v>44</v>
      </c>
      <c r="C6165" s="4" t="s">
        <v>30</v>
      </c>
      <c r="D6165" s="4" t="s">
        <v>39</v>
      </c>
      <c r="E6165" s="4">
        <v>3.0</v>
      </c>
      <c r="F6165" s="4">
        <v>4.0</v>
      </c>
      <c r="G6165" s="4">
        <v>12.0</v>
      </c>
      <c r="H6165" s="5">
        <v>45166.0</v>
      </c>
      <c r="I6165" s="4">
        <f>IFERROR(__xludf.DUMMYFUNCTION("SPLIT(H6165,""/"")"),28.0)</f>
        <v>28</v>
      </c>
      <c r="J6165" s="4">
        <f>IFERROR(__xludf.DUMMYFUNCTION("""COMPUTED_VALUE"""),8.0)</f>
        <v>8</v>
      </c>
      <c r="K6165" s="4">
        <f>IFERROR(__xludf.DUMMYFUNCTION("""COMPUTED_VALUE"""),2023.0)</f>
        <v>2023</v>
      </c>
    </row>
    <row r="6166">
      <c r="A6166" s="1" t="s">
        <v>4682</v>
      </c>
      <c r="B6166" s="4" t="s">
        <v>44</v>
      </c>
      <c r="C6166" s="4" t="s">
        <v>29</v>
      </c>
      <c r="D6166" s="4" t="s">
        <v>30</v>
      </c>
      <c r="E6166" s="4">
        <v>5.0</v>
      </c>
      <c r="F6166" s="4">
        <v>4.0</v>
      </c>
      <c r="G6166" s="4">
        <v>20.0</v>
      </c>
      <c r="H6166" s="5">
        <v>45166.0</v>
      </c>
      <c r="I6166" s="4">
        <f>IFERROR(__xludf.DUMMYFUNCTION("SPLIT(H6166,""/"")"),28.0)</f>
        <v>28</v>
      </c>
      <c r="J6166" s="4">
        <f>IFERROR(__xludf.DUMMYFUNCTION("""COMPUTED_VALUE"""),8.0)</f>
        <v>8</v>
      </c>
      <c r="K6166" s="4">
        <f>IFERROR(__xludf.DUMMYFUNCTION("""COMPUTED_VALUE"""),2023.0)</f>
        <v>2023</v>
      </c>
    </row>
    <row r="6167">
      <c r="A6167" s="1" t="s">
        <v>5887</v>
      </c>
      <c r="B6167" s="4" t="s">
        <v>44</v>
      </c>
      <c r="C6167" s="4" t="s">
        <v>30</v>
      </c>
      <c r="D6167" s="4" t="s">
        <v>30</v>
      </c>
      <c r="E6167" s="4">
        <v>4.0</v>
      </c>
      <c r="F6167" s="4">
        <v>4.0</v>
      </c>
      <c r="G6167" s="4">
        <v>16.0</v>
      </c>
      <c r="H6167" s="5">
        <v>45166.0</v>
      </c>
      <c r="I6167" s="4">
        <f>IFERROR(__xludf.DUMMYFUNCTION("SPLIT(H6167,""/"")"),28.0)</f>
        <v>28</v>
      </c>
      <c r="J6167" s="4">
        <f>IFERROR(__xludf.DUMMYFUNCTION("""COMPUTED_VALUE"""),8.0)</f>
        <v>8</v>
      </c>
      <c r="K6167" s="4">
        <f>IFERROR(__xludf.DUMMYFUNCTION("""COMPUTED_VALUE"""),2023.0)</f>
        <v>2023</v>
      </c>
    </row>
    <row r="6168">
      <c r="A6168" s="1" t="s">
        <v>4620</v>
      </c>
      <c r="B6168" s="4" t="s">
        <v>44</v>
      </c>
      <c r="C6168" s="4" t="s">
        <v>24</v>
      </c>
      <c r="D6168" s="4" t="s">
        <v>23</v>
      </c>
      <c r="E6168" s="4">
        <v>2.0</v>
      </c>
      <c r="F6168" s="4">
        <v>4.0</v>
      </c>
      <c r="G6168" s="4">
        <v>8.0</v>
      </c>
      <c r="H6168" s="5">
        <v>45166.0</v>
      </c>
      <c r="I6168" s="4">
        <f>IFERROR(__xludf.DUMMYFUNCTION("SPLIT(H6168,""/"")"),28.0)</f>
        <v>28</v>
      </c>
      <c r="J6168" s="4">
        <f>IFERROR(__xludf.DUMMYFUNCTION("""COMPUTED_VALUE"""),8.0)</f>
        <v>8</v>
      </c>
      <c r="K6168" s="4">
        <f>IFERROR(__xludf.DUMMYFUNCTION("""COMPUTED_VALUE"""),2023.0)</f>
        <v>2023</v>
      </c>
    </row>
    <row r="6169">
      <c r="A6169" s="1" t="s">
        <v>8277</v>
      </c>
      <c r="B6169" s="4" t="s">
        <v>44</v>
      </c>
      <c r="C6169" s="4" t="s">
        <v>24</v>
      </c>
      <c r="D6169" s="4" t="s">
        <v>39</v>
      </c>
      <c r="E6169" s="4">
        <v>1.0</v>
      </c>
      <c r="F6169" s="4">
        <v>4.0</v>
      </c>
      <c r="G6169" s="4">
        <v>4.0</v>
      </c>
      <c r="H6169" s="5">
        <v>45167.0</v>
      </c>
      <c r="I6169" s="4">
        <f>IFERROR(__xludf.DUMMYFUNCTION("SPLIT(H6169,""/"")"),29.0)</f>
        <v>29</v>
      </c>
      <c r="J6169" s="4">
        <f>IFERROR(__xludf.DUMMYFUNCTION("""COMPUTED_VALUE"""),8.0)</f>
        <v>8</v>
      </c>
      <c r="K6169" s="4">
        <f>IFERROR(__xludf.DUMMYFUNCTION("""COMPUTED_VALUE"""),2023.0)</f>
        <v>2023</v>
      </c>
    </row>
    <row r="6170">
      <c r="A6170" s="1" t="s">
        <v>4862</v>
      </c>
      <c r="B6170" s="4" t="s">
        <v>44</v>
      </c>
      <c r="C6170" s="4" t="s">
        <v>30</v>
      </c>
      <c r="D6170" s="4" t="s">
        <v>28</v>
      </c>
      <c r="E6170" s="4">
        <v>4.0</v>
      </c>
      <c r="F6170" s="4">
        <v>4.0</v>
      </c>
      <c r="G6170" s="4">
        <v>16.0</v>
      </c>
      <c r="H6170" s="5">
        <v>45167.0</v>
      </c>
      <c r="I6170" s="4">
        <f>IFERROR(__xludf.DUMMYFUNCTION("SPLIT(H6170,""/"")"),29.0)</f>
        <v>29</v>
      </c>
      <c r="J6170" s="4">
        <f>IFERROR(__xludf.DUMMYFUNCTION("""COMPUTED_VALUE"""),8.0)</f>
        <v>8</v>
      </c>
      <c r="K6170" s="4">
        <f>IFERROR(__xludf.DUMMYFUNCTION("""COMPUTED_VALUE"""),2023.0)</f>
        <v>2023</v>
      </c>
    </row>
    <row r="6171">
      <c r="A6171" s="1" t="s">
        <v>8930</v>
      </c>
      <c r="B6171" s="4" t="s">
        <v>44</v>
      </c>
      <c r="C6171" s="4" t="s">
        <v>24</v>
      </c>
      <c r="D6171" s="4" t="s">
        <v>23</v>
      </c>
      <c r="E6171" s="4">
        <v>4.0</v>
      </c>
      <c r="F6171" s="4">
        <v>4.0</v>
      </c>
      <c r="G6171" s="4">
        <v>16.0</v>
      </c>
      <c r="H6171" s="5">
        <v>45167.0</v>
      </c>
      <c r="I6171" s="4">
        <f>IFERROR(__xludf.DUMMYFUNCTION("SPLIT(H6171,""/"")"),29.0)</f>
        <v>29</v>
      </c>
      <c r="J6171" s="4">
        <f>IFERROR(__xludf.DUMMYFUNCTION("""COMPUTED_VALUE"""),8.0)</f>
        <v>8</v>
      </c>
      <c r="K6171" s="4">
        <f>IFERROR(__xludf.DUMMYFUNCTION("""COMPUTED_VALUE"""),2023.0)</f>
        <v>2023</v>
      </c>
    </row>
    <row r="6172">
      <c r="A6172" s="1" t="s">
        <v>4608</v>
      </c>
      <c r="B6172" s="4" t="s">
        <v>44</v>
      </c>
      <c r="C6172" s="4" t="s">
        <v>24</v>
      </c>
      <c r="D6172" s="4" t="s">
        <v>39</v>
      </c>
      <c r="E6172" s="4">
        <v>5.0</v>
      </c>
      <c r="F6172" s="4">
        <v>4.0</v>
      </c>
      <c r="G6172" s="4">
        <v>20.0</v>
      </c>
      <c r="H6172" s="5">
        <v>45167.0</v>
      </c>
      <c r="I6172" s="4">
        <f>IFERROR(__xludf.DUMMYFUNCTION("SPLIT(H6172,""/"")"),29.0)</f>
        <v>29</v>
      </c>
      <c r="J6172" s="4">
        <f>IFERROR(__xludf.DUMMYFUNCTION("""COMPUTED_VALUE"""),8.0)</f>
        <v>8</v>
      </c>
      <c r="K6172" s="4">
        <f>IFERROR(__xludf.DUMMYFUNCTION("""COMPUTED_VALUE"""),2023.0)</f>
        <v>2023</v>
      </c>
    </row>
    <row r="6173">
      <c r="A6173" s="1" t="s">
        <v>1730</v>
      </c>
      <c r="B6173" s="4" t="s">
        <v>44</v>
      </c>
      <c r="C6173" s="4" t="s">
        <v>29</v>
      </c>
      <c r="D6173" s="4" t="s">
        <v>23</v>
      </c>
      <c r="E6173" s="4">
        <v>1.0</v>
      </c>
      <c r="F6173" s="4">
        <v>4.0</v>
      </c>
      <c r="G6173" s="4">
        <v>4.0</v>
      </c>
      <c r="H6173" s="5">
        <v>45167.0</v>
      </c>
      <c r="I6173" s="4">
        <f>IFERROR(__xludf.DUMMYFUNCTION("SPLIT(H6173,""/"")"),29.0)</f>
        <v>29</v>
      </c>
      <c r="J6173" s="4">
        <f>IFERROR(__xludf.DUMMYFUNCTION("""COMPUTED_VALUE"""),8.0)</f>
        <v>8</v>
      </c>
      <c r="K6173" s="4">
        <f>IFERROR(__xludf.DUMMYFUNCTION("""COMPUTED_VALUE"""),2023.0)</f>
        <v>2023</v>
      </c>
    </row>
    <row r="6174">
      <c r="A6174" s="1" t="s">
        <v>8174</v>
      </c>
      <c r="B6174" s="4" t="s">
        <v>44</v>
      </c>
      <c r="C6174" s="4" t="s">
        <v>24</v>
      </c>
      <c r="D6174" s="4" t="s">
        <v>39</v>
      </c>
      <c r="E6174" s="4">
        <v>4.0</v>
      </c>
      <c r="F6174" s="4">
        <v>4.0</v>
      </c>
      <c r="G6174" s="4">
        <v>16.0</v>
      </c>
      <c r="H6174" s="5">
        <v>45167.0</v>
      </c>
      <c r="I6174" s="4">
        <f>IFERROR(__xludf.DUMMYFUNCTION("SPLIT(H6174,""/"")"),29.0)</f>
        <v>29</v>
      </c>
      <c r="J6174" s="4">
        <f>IFERROR(__xludf.DUMMYFUNCTION("""COMPUTED_VALUE"""),8.0)</f>
        <v>8</v>
      </c>
      <c r="K6174" s="4">
        <f>IFERROR(__xludf.DUMMYFUNCTION("""COMPUTED_VALUE"""),2023.0)</f>
        <v>2023</v>
      </c>
    </row>
    <row r="6175">
      <c r="A6175" s="1" t="s">
        <v>7058</v>
      </c>
      <c r="B6175" s="4" t="s">
        <v>44</v>
      </c>
      <c r="C6175" s="4" t="s">
        <v>24</v>
      </c>
      <c r="D6175" s="4" t="s">
        <v>39</v>
      </c>
      <c r="E6175" s="4">
        <v>3.0</v>
      </c>
      <c r="F6175" s="4">
        <v>4.0</v>
      </c>
      <c r="G6175" s="4">
        <v>12.0</v>
      </c>
      <c r="H6175" s="5">
        <v>45167.0</v>
      </c>
      <c r="I6175" s="4">
        <f>IFERROR(__xludf.DUMMYFUNCTION("SPLIT(H6175,""/"")"),29.0)</f>
        <v>29</v>
      </c>
      <c r="J6175" s="4">
        <f>IFERROR(__xludf.DUMMYFUNCTION("""COMPUTED_VALUE"""),8.0)</f>
        <v>8</v>
      </c>
      <c r="K6175" s="4">
        <f>IFERROR(__xludf.DUMMYFUNCTION("""COMPUTED_VALUE"""),2023.0)</f>
        <v>2023</v>
      </c>
    </row>
    <row r="6176">
      <c r="A6176" s="1" t="s">
        <v>5765</v>
      </c>
      <c r="B6176" s="4" t="s">
        <v>44</v>
      </c>
      <c r="C6176" s="4" t="s">
        <v>24</v>
      </c>
      <c r="D6176" s="4" t="s">
        <v>28</v>
      </c>
      <c r="E6176" s="4">
        <v>3.0</v>
      </c>
      <c r="F6176" s="4">
        <v>4.0</v>
      </c>
      <c r="G6176" s="4">
        <v>12.0</v>
      </c>
      <c r="H6176" s="5">
        <v>45168.0</v>
      </c>
      <c r="I6176" s="4">
        <f>IFERROR(__xludf.DUMMYFUNCTION("SPLIT(H6176,""/"")"),30.0)</f>
        <v>30</v>
      </c>
      <c r="J6176" s="4">
        <f>IFERROR(__xludf.DUMMYFUNCTION("""COMPUTED_VALUE"""),8.0)</f>
        <v>8</v>
      </c>
      <c r="K6176" s="4">
        <f>IFERROR(__xludf.DUMMYFUNCTION("""COMPUTED_VALUE"""),2023.0)</f>
        <v>2023</v>
      </c>
    </row>
    <row r="6177">
      <c r="A6177" s="1" t="s">
        <v>2801</v>
      </c>
      <c r="B6177" s="4" t="s">
        <v>44</v>
      </c>
      <c r="C6177" s="4" t="s">
        <v>29</v>
      </c>
      <c r="D6177" s="4" t="s">
        <v>39</v>
      </c>
      <c r="E6177" s="4">
        <v>5.0</v>
      </c>
      <c r="F6177" s="4">
        <v>4.0</v>
      </c>
      <c r="G6177" s="4">
        <v>20.0</v>
      </c>
      <c r="H6177" s="5">
        <v>45168.0</v>
      </c>
      <c r="I6177" s="4">
        <f>IFERROR(__xludf.DUMMYFUNCTION("SPLIT(H6177,""/"")"),30.0)</f>
        <v>30</v>
      </c>
      <c r="J6177" s="4">
        <f>IFERROR(__xludf.DUMMYFUNCTION("""COMPUTED_VALUE"""),8.0)</f>
        <v>8</v>
      </c>
      <c r="K6177" s="4">
        <f>IFERROR(__xludf.DUMMYFUNCTION("""COMPUTED_VALUE"""),2023.0)</f>
        <v>2023</v>
      </c>
    </row>
    <row r="6178">
      <c r="A6178" s="1" t="s">
        <v>283</v>
      </c>
      <c r="B6178" s="4" t="s">
        <v>44</v>
      </c>
      <c r="C6178" s="4" t="s">
        <v>29</v>
      </c>
      <c r="D6178" s="4" t="s">
        <v>23</v>
      </c>
      <c r="E6178" s="4">
        <v>3.0</v>
      </c>
      <c r="F6178" s="4">
        <v>4.0</v>
      </c>
      <c r="G6178" s="4">
        <v>12.0</v>
      </c>
      <c r="H6178" s="5">
        <v>45169.0</v>
      </c>
      <c r="I6178" s="4">
        <f>IFERROR(__xludf.DUMMYFUNCTION("SPLIT(H6178,""/"")"),31.0)</f>
        <v>31</v>
      </c>
      <c r="J6178" s="4">
        <f>IFERROR(__xludf.DUMMYFUNCTION("""COMPUTED_VALUE"""),8.0)</f>
        <v>8</v>
      </c>
      <c r="K6178" s="4">
        <f>IFERROR(__xludf.DUMMYFUNCTION("""COMPUTED_VALUE"""),2023.0)</f>
        <v>2023</v>
      </c>
    </row>
    <row r="6179">
      <c r="A6179" s="1" t="s">
        <v>595</v>
      </c>
      <c r="B6179" s="4" t="s">
        <v>44</v>
      </c>
      <c r="C6179" s="4" t="s">
        <v>30</v>
      </c>
      <c r="D6179" s="4" t="s">
        <v>30</v>
      </c>
      <c r="E6179" s="4">
        <v>1.0</v>
      </c>
      <c r="F6179" s="4">
        <v>4.0</v>
      </c>
      <c r="G6179" s="4">
        <v>4.0</v>
      </c>
      <c r="H6179" s="5">
        <v>45170.0</v>
      </c>
      <c r="I6179" s="4">
        <f>IFERROR(__xludf.DUMMYFUNCTION("SPLIT(H6179,""/"")"),1.0)</f>
        <v>1</v>
      </c>
      <c r="J6179" s="4">
        <f>IFERROR(__xludf.DUMMYFUNCTION("""COMPUTED_VALUE"""),9.0)</f>
        <v>9</v>
      </c>
      <c r="K6179" s="4">
        <f>IFERROR(__xludf.DUMMYFUNCTION("""COMPUTED_VALUE"""),2023.0)</f>
        <v>2023</v>
      </c>
    </row>
    <row r="6180">
      <c r="A6180" s="1" t="s">
        <v>4578</v>
      </c>
      <c r="B6180" s="4" t="s">
        <v>44</v>
      </c>
      <c r="C6180" s="4" t="s">
        <v>24</v>
      </c>
      <c r="D6180" s="4" t="s">
        <v>23</v>
      </c>
      <c r="E6180" s="4">
        <v>1.0</v>
      </c>
      <c r="F6180" s="4">
        <v>4.0</v>
      </c>
      <c r="G6180" s="4">
        <v>4.0</v>
      </c>
      <c r="H6180" s="5">
        <v>45171.0</v>
      </c>
      <c r="I6180" s="4">
        <f>IFERROR(__xludf.DUMMYFUNCTION("SPLIT(H6180,""/"")"),2.0)</f>
        <v>2</v>
      </c>
      <c r="J6180" s="4">
        <f>IFERROR(__xludf.DUMMYFUNCTION("""COMPUTED_VALUE"""),9.0)</f>
        <v>9</v>
      </c>
      <c r="K6180" s="4">
        <f>IFERROR(__xludf.DUMMYFUNCTION("""COMPUTED_VALUE"""),2023.0)</f>
        <v>2023</v>
      </c>
    </row>
    <row r="6181">
      <c r="A6181" s="1" t="s">
        <v>540</v>
      </c>
      <c r="B6181" s="4" t="s">
        <v>44</v>
      </c>
      <c r="C6181" s="4" t="s">
        <v>30</v>
      </c>
      <c r="D6181" s="4" t="s">
        <v>28</v>
      </c>
      <c r="E6181" s="4">
        <v>3.0</v>
      </c>
      <c r="F6181" s="4">
        <v>4.0</v>
      </c>
      <c r="G6181" s="4">
        <v>12.0</v>
      </c>
      <c r="H6181" s="5">
        <v>45171.0</v>
      </c>
      <c r="I6181" s="4">
        <f>IFERROR(__xludf.DUMMYFUNCTION("SPLIT(H6181,""/"")"),2.0)</f>
        <v>2</v>
      </c>
      <c r="J6181" s="4">
        <f>IFERROR(__xludf.DUMMYFUNCTION("""COMPUTED_VALUE"""),9.0)</f>
        <v>9</v>
      </c>
      <c r="K6181" s="4">
        <f>IFERROR(__xludf.DUMMYFUNCTION("""COMPUTED_VALUE"""),2023.0)</f>
        <v>2023</v>
      </c>
    </row>
    <row r="6182">
      <c r="A6182" s="1" t="s">
        <v>1009</v>
      </c>
      <c r="B6182" s="4" t="s">
        <v>44</v>
      </c>
      <c r="C6182" s="4" t="s">
        <v>29</v>
      </c>
      <c r="D6182" s="4" t="s">
        <v>28</v>
      </c>
      <c r="E6182" s="4">
        <v>5.0</v>
      </c>
      <c r="F6182" s="4">
        <v>4.0</v>
      </c>
      <c r="G6182" s="4">
        <v>20.0</v>
      </c>
      <c r="H6182" s="5">
        <v>45171.0</v>
      </c>
      <c r="I6182" s="4">
        <f>IFERROR(__xludf.DUMMYFUNCTION("SPLIT(H6182,""/"")"),2.0)</f>
        <v>2</v>
      </c>
      <c r="J6182" s="4">
        <f>IFERROR(__xludf.DUMMYFUNCTION("""COMPUTED_VALUE"""),9.0)</f>
        <v>9</v>
      </c>
      <c r="K6182" s="4">
        <f>IFERROR(__xludf.DUMMYFUNCTION("""COMPUTED_VALUE"""),2023.0)</f>
        <v>2023</v>
      </c>
    </row>
    <row r="6183">
      <c r="A6183" s="1" t="s">
        <v>7335</v>
      </c>
      <c r="B6183" s="4" t="s">
        <v>44</v>
      </c>
      <c r="C6183" s="4" t="s">
        <v>29</v>
      </c>
      <c r="D6183" s="4" t="s">
        <v>39</v>
      </c>
      <c r="E6183" s="4">
        <v>3.0</v>
      </c>
      <c r="F6183" s="4">
        <v>4.0</v>
      </c>
      <c r="G6183" s="4">
        <v>12.0</v>
      </c>
      <c r="H6183" s="5">
        <v>45172.0</v>
      </c>
      <c r="I6183" s="4">
        <f>IFERROR(__xludf.DUMMYFUNCTION("SPLIT(H6183,""/"")"),3.0)</f>
        <v>3</v>
      </c>
      <c r="J6183" s="4">
        <f>IFERROR(__xludf.DUMMYFUNCTION("""COMPUTED_VALUE"""),9.0)</f>
        <v>9</v>
      </c>
      <c r="K6183" s="4">
        <f>IFERROR(__xludf.DUMMYFUNCTION("""COMPUTED_VALUE"""),2023.0)</f>
        <v>2023</v>
      </c>
    </row>
    <row r="6184">
      <c r="A6184" s="1" t="s">
        <v>8512</v>
      </c>
      <c r="B6184" s="4" t="s">
        <v>44</v>
      </c>
      <c r="C6184" s="4" t="s">
        <v>30</v>
      </c>
      <c r="D6184" s="4" t="s">
        <v>28</v>
      </c>
      <c r="E6184" s="4">
        <v>3.0</v>
      </c>
      <c r="F6184" s="4">
        <v>4.0</v>
      </c>
      <c r="G6184" s="4">
        <v>12.0</v>
      </c>
      <c r="H6184" s="5">
        <v>45172.0</v>
      </c>
      <c r="I6184" s="4">
        <f>IFERROR(__xludf.DUMMYFUNCTION("SPLIT(H6184,""/"")"),3.0)</f>
        <v>3</v>
      </c>
      <c r="J6184" s="4">
        <f>IFERROR(__xludf.DUMMYFUNCTION("""COMPUTED_VALUE"""),9.0)</f>
        <v>9</v>
      </c>
      <c r="K6184" s="4">
        <f>IFERROR(__xludf.DUMMYFUNCTION("""COMPUTED_VALUE"""),2023.0)</f>
        <v>2023</v>
      </c>
    </row>
    <row r="6185">
      <c r="A6185" s="1" t="s">
        <v>1286</v>
      </c>
      <c r="B6185" s="4" t="s">
        <v>44</v>
      </c>
      <c r="C6185" s="4" t="s">
        <v>30</v>
      </c>
      <c r="D6185" s="4" t="s">
        <v>28</v>
      </c>
      <c r="E6185" s="4">
        <v>4.0</v>
      </c>
      <c r="F6185" s="4">
        <v>4.0</v>
      </c>
      <c r="G6185" s="4">
        <v>16.0</v>
      </c>
      <c r="H6185" s="5">
        <v>45173.0</v>
      </c>
      <c r="I6185" s="4">
        <f>IFERROR(__xludf.DUMMYFUNCTION("SPLIT(H6185,""/"")"),4.0)</f>
        <v>4</v>
      </c>
      <c r="J6185" s="4">
        <f>IFERROR(__xludf.DUMMYFUNCTION("""COMPUTED_VALUE"""),9.0)</f>
        <v>9</v>
      </c>
      <c r="K6185" s="4">
        <f>IFERROR(__xludf.DUMMYFUNCTION("""COMPUTED_VALUE"""),2023.0)</f>
        <v>2023</v>
      </c>
    </row>
    <row r="6186">
      <c r="A6186" s="1" t="s">
        <v>5097</v>
      </c>
      <c r="B6186" s="4" t="s">
        <v>44</v>
      </c>
      <c r="C6186" s="4" t="s">
        <v>30</v>
      </c>
      <c r="D6186" s="4" t="s">
        <v>23</v>
      </c>
      <c r="E6186" s="4">
        <v>3.0</v>
      </c>
      <c r="F6186" s="4">
        <v>4.0</v>
      </c>
      <c r="G6186" s="4">
        <v>12.0</v>
      </c>
      <c r="H6186" s="5">
        <v>45173.0</v>
      </c>
      <c r="I6186" s="4">
        <f>IFERROR(__xludf.DUMMYFUNCTION("SPLIT(H6186,""/"")"),4.0)</f>
        <v>4</v>
      </c>
      <c r="J6186" s="4">
        <f>IFERROR(__xludf.DUMMYFUNCTION("""COMPUTED_VALUE"""),9.0)</f>
        <v>9</v>
      </c>
      <c r="K6186" s="4">
        <f>IFERROR(__xludf.DUMMYFUNCTION("""COMPUTED_VALUE"""),2023.0)</f>
        <v>2023</v>
      </c>
    </row>
    <row r="6187">
      <c r="A6187" s="1" t="s">
        <v>683</v>
      </c>
      <c r="B6187" s="4" t="s">
        <v>44</v>
      </c>
      <c r="C6187" s="4" t="s">
        <v>29</v>
      </c>
      <c r="D6187" s="4" t="s">
        <v>39</v>
      </c>
      <c r="E6187" s="4">
        <v>3.0</v>
      </c>
      <c r="F6187" s="4">
        <v>4.0</v>
      </c>
      <c r="G6187" s="4">
        <v>12.0</v>
      </c>
      <c r="H6187" s="5">
        <v>45173.0</v>
      </c>
      <c r="I6187" s="4">
        <f>IFERROR(__xludf.DUMMYFUNCTION("SPLIT(H6187,""/"")"),4.0)</f>
        <v>4</v>
      </c>
      <c r="J6187" s="4">
        <f>IFERROR(__xludf.DUMMYFUNCTION("""COMPUTED_VALUE"""),9.0)</f>
        <v>9</v>
      </c>
      <c r="K6187" s="4">
        <f>IFERROR(__xludf.DUMMYFUNCTION("""COMPUTED_VALUE"""),2023.0)</f>
        <v>2023</v>
      </c>
    </row>
    <row r="6188">
      <c r="A6188" s="1" t="s">
        <v>8992</v>
      </c>
      <c r="B6188" s="4" t="s">
        <v>44</v>
      </c>
      <c r="C6188" s="4" t="s">
        <v>30</v>
      </c>
      <c r="D6188" s="4" t="s">
        <v>23</v>
      </c>
      <c r="E6188" s="4">
        <v>2.0</v>
      </c>
      <c r="F6188" s="4">
        <v>4.0</v>
      </c>
      <c r="G6188" s="4">
        <v>8.0</v>
      </c>
      <c r="H6188" s="5">
        <v>45173.0</v>
      </c>
      <c r="I6188" s="4">
        <f>IFERROR(__xludf.DUMMYFUNCTION("SPLIT(H6188,""/"")"),4.0)</f>
        <v>4</v>
      </c>
      <c r="J6188" s="4">
        <f>IFERROR(__xludf.DUMMYFUNCTION("""COMPUTED_VALUE"""),9.0)</f>
        <v>9</v>
      </c>
      <c r="K6188" s="4">
        <f>IFERROR(__xludf.DUMMYFUNCTION("""COMPUTED_VALUE"""),2023.0)</f>
        <v>2023</v>
      </c>
    </row>
    <row r="6189">
      <c r="A6189" s="1" t="s">
        <v>646</v>
      </c>
      <c r="B6189" s="4" t="s">
        <v>44</v>
      </c>
      <c r="C6189" s="4" t="s">
        <v>30</v>
      </c>
      <c r="D6189" s="4" t="s">
        <v>39</v>
      </c>
      <c r="E6189" s="4">
        <v>5.0</v>
      </c>
      <c r="F6189" s="4">
        <v>4.0</v>
      </c>
      <c r="G6189" s="4">
        <v>20.0</v>
      </c>
      <c r="H6189" s="5">
        <v>45174.0</v>
      </c>
      <c r="I6189" s="4">
        <f>IFERROR(__xludf.DUMMYFUNCTION("SPLIT(H6189,""/"")"),5.0)</f>
        <v>5</v>
      </c>
      <c r="J6189" s="4">
        <f>IFERROR(__xludf.DUMMYFUNCTION("""COMPUTED_VALUE"""),9.0)</f>
        <v>9</v>
      </c>
      <c r="K6189" s="4">
        <f>IFERROR(__xludf.DUMMYFUNCTION("""COMPUTED_VALUE"""),2023.0)</f>
        <v>2023</v>
      </c>
    </row>
    <row r="6190">
      <c r="A6190" s="1" t="s">
        <v>930</v>
      </c>
      <c r="B6190" s="4" t="s">
        <v>44</v>
      </c>
      <c r="C6190" s="4" t="s">
        <v>30</v>
      </c>
      <c r="D6190" s="4" t="s">
        <v>39</v>
      </c>
      <c r="E6190" s="4">
        <v>4.0</v>
      </c>
      <c r="F6190" s="4">
        <v>4.0</v>
      </c>
      <c r="G6190" s="4">
        <v>16.0</v>
      </c>
      <c r="H6190" s="5">
        <v>45174.0</v>
      </c>
      <c r="I6190" s="4">
        <f>IFERROR(__xludf.DUMMYFUNCTION("SPLIT(H6190,""/"")"),5.0)</f>
        <v>5</v>
      </c>
      <c r="J6190" s="4">
        <f>IFERROR(__xludf.DUMMYFUNCTION("""COMPUTED_VALUE"""),9.0)</f>
        <v>9</v>
      </c>
      <c r="K6190" s="4">
        <f>IFERROR(__xludf.DUMMYFUNCTION("""COMPUTED_VALUE"""),2023.0)</f>
        <v>2023</v>
      </c>
    </row>
    <row r="6191">
      <c r="A6191" s="1" t="s">
        <v>7278</v>
      </c>
      <c r="B6191" s="4" t="s">
        <v>44</v>
      </c>
      <c r="C6191" s="4" t="s">
        <v>29</v>
      </c>
      <c r="D6191" s="4" t="s">
        <v>39</v>
      </c>
      <c r="E6191" s="4">
        <v>2.0</v>
      </c>
      <c r="F6191" s="4">
        <v>4.0</v>
      </c>
      <c r="G6191" s="4">
        <v>8.0</v>
      </c>
      <c r="H6191" s="5">
        <v>45175.0</v>
      </c>
      <c r="I6191" s="4">
        <f>IFERROR(__xludf.DUMMYFUNCTION("SPLIT(H6191,""/"")"),6.0)</f>
        <v>6</v>
      </c>
      <c r="J6191" s="4">
        <f>IFERROR(__xludf.DUMMYFUNCTION("""COMPUTED_VALUE"""),9.0)</f>
        <v>9</v>
      </c>
      <c r="K6191" s="4">
        <f>IFERROR(__xludf.DUMMYFUNCTION("""COMPUTED_VALUE"""),2023.0)</f>
        <v>2023</v>
      </c>
    </row>
    <row r="6192">
      <c r="A6192" s="1" t="s">
        <v>1960</v>
      </c>
      <c r="B6192" s="4" t="s">
        <v>44</v>
      </c>
      <c r="C6192" s="4" t="s">
        <v>24</v>
      </c>
      <c r="D6192" s="4" t="s">
        <v>28</v>
      </c>
      <c r="E6192" s="4">
        <v>2.0</v>
      </c>
      <c r="F6192" s="4">
        <v>4.0</v>
      </c>
      <c r="G6192" s="4">
        <v>8.0</v>
      </c>
      <c r="H6192" s="5">
        <v>45175.0</v>
      </c>
      <c r="I6192" s="4">
        <f>IFERROR(__xludf.DUMMYFUNCTION("SPLIT(H6192,""/"")"),6.0)</f>
        <v>6</v>
      </c>
      <c r="J6192" s="4">
        <f>IFERROR(__xludf.DUMMYFUNCTION("""COMPUTED_VALUE"""),9.0)</f>
        <v>9</v>
      </c>
      <c r="K6192" s="4">
        <f>IFERROR(__xludf.DUMMYFUNCTION("""COMPUTED_VALUE"""),2023.0)</f>
        <v>2023</v>
      </c>
    </row>
    <row r="6193">
      <c r="A6193" s="1" t="s">
        <v>3335</v>
      </c>
      <c r="B6193" s="4" t="s">
        <v>44</v>
      </c>
      <c r="C6193" s="4" t="s">
        <v>29</v>
      </c>
      <c r="D6193" s="4" t="s">
        <v>39</v>
      </c>
      <c r="E6193" s="4">
        <v>4.0</v>
      </c>
      <c r="F6193" s="4">
        <v>4.0</v>
      </c>
      <c r="G6193" s="4">
        <v>16.0</v>
      </c>
      <c r="H6193" s="5">
        <v>45175.0</v>
      </c>
      <c r="I6193" s="4">
        <f>IFERROR(__xludf.DUMMYFUNCTION("SPLIT(H6193,""/"")"),6.0)</f>
        <v>6</v>
      </c>
      <c r="J6193" s="4">
        <f>IFERROR(__xludf.DUMMYFUNCTION("""COMPUTED_VALUE"""),9.0)</f>
        <v>9</v>
      </c>
      <c r="K6193" s="4">
        <f>IFERROR(__xludf.DUMMYFUNCTION("""COMPUTED_VALUE"""),2023.0)</f>
        <v>2023</v>
      </c>
    </row>
    <row r="6194">
      <c r="A6194" s="1" t="s">
        <v>1950</v>
      </c>
      <c r="B6194" s="4" t="s">
        <v>44</v>
      </c>
      <c r="C6194" s="4" t="s">
        <v>29</v>
      </c>
      <c r="D6194" s="4" t="s">
        <v>28</v>
      </c>
      <c r="E6194" s="4">
        <v>2.0</v>
      </c>
      <c r="F6194" s="4">
        <v>4.0</v>
      </c>
      <c r="G6194" s="4">
        <v>8.0</v>
      </c>
      <c r="H6194" s="5">
        <v>45176.0</v>
      </c>
      <c r="I6194" s="4">
        <f>IFERROR(__xludf.DUMMYFUNCTION("SPLIT(H6194,""/"")"),7.0)</f>
        <v>7</v>
      </c>
      <c r="J6194" s="4">
        <f>IFERROR(__xludf.DUMMYFUNCTION("""COMPUTED_VALUE"""),9.0)</f>
        <v>9</v>
      </c>
      <c r="K6194" s="4">
        <f>IFERROR(__xludf.DUMMYFUNCTION("""COMPUTED_VALUE"""),2023.0)</f>
        <v>2023</v>
      </c>
    </row>
    <row r="6195">
      <c r="A6195" s="1" t="s">
        <v>8647</v>
      </c>
      <c r="B6195" s="4" t="s">
        <v>44</v>
      </c>
      <c r="C6195" s="4" t="s">
        <v>24</v>
      </c>
      <c r="D6195" s="4" t="s">
        <v>28</v>
      </c>
      <c r="E6195" s="4">
        <v>2.0</v>
      </c>
      <c r="F6195" s="4">
        <v>4.0</v>
      </c>
      <c r="G6195" s="4">
        <v>8.0</v>
      </c>
      <c r="H6195" s="5">
        <v>45176.0</v>
      </c>
      <c r="I6195" s="4">
        <f>IFERROR(__xludf.DUMMYFUNCTION("SPLIT(H6195,""/"")"),7.0)</f>
        <v>7</v>
      </c>
      <c r="J6195" s="4">
        <f>IFERROR(__xludf.DUMMYFUNCTION("""COMPUTED_VALUE"""),9.0)</f>
        <v>9</v>
      </c>
      <c r="K6195" s="4">
        <f>IFERROR(__xludf.DUMMYFUNCTION("""COMPUTED_VALUE"""),2023.0)</f>
        <v>2023</v>
      </c>
    </row>
    <row r="6196">
      <c r="A6196" s="1" t="s">
        <v>3911</v>
      </c>
      <c r="B6196" s="4" t="s">
        <v>44</v>
      </c>
      <c r="C6196" s="4" t="s">
        <v>29</v>
      </c>
      <c r="D6196" s="4" t="s">
        <v>30</v>
      </c>
      <c r="E6196" s="4">
        <v>3.0</v>
      </c>
      <c r="F6196" s="4">
        <v>4.0</v>
      </c>
      <c r="G6196" s="4">
        <v>12.0</v>
      </c>
      <c r="H6196" s="5">
        <v>45176.0</v>
      </c>
      <c r="I6196" s="4">
        <f>IFERROR(__xludf.DUMMYFUNCTION("SPLIT(H6196,""/"")"),7.0)</f>
        <v>7</v>
      </c>
      <c r="J6196" s="4">
        <f>IFERROR(__xludf.DUMMYFUNCTION("""COMPUTED_VALUE"""),9.0)</f>
        <v>9</v>
      </c>
      <c r="K6196" s="4">
        <f>IFERROR(__xludf.DUMMYFUNCTION("""COMPUTED_VALUE"""),2023.0)</f>
        <v>2023</v>
      </c>
    </row>
    <row r="6197">
      <c r="A6197" s="1" t="s">
        <v>2277</v>
      </c>
      <c r="B6197" s="4" t="s">
        <v>44</v>
      </c>
      <c r="C6197" s="4" t="s">
        <v>30</v>
      </c>
      <c r="D6197" s="4" t="s">
        <v>30</v>
      </c>
      <c r="E6197" s="4">
        <v>2.0</v>
      </c>
      <c r="F6197" s="4">
        <v>4.0</v>
      </c>
      <c r="G6197" s="4">
        <v>8.0</v>
      </c>
      <c r="H6197" s="5">
        <v>45176.0</v>
      </c>
      <c r="I6197" s="4">
        <f>IFERROR(__xludf.DUMMYFUNCTION("SPLIT(H6197,""/"")"),7.0)</f>
        <v>7</v>
      </c>
      <c r="J6197" s="4">
        <f>IFERROR(__xludf.DUMMYFUNCTION("""COMPUTED_VALUE"""),9.0)</f>
        <v>9</v>
      </c>
      <c r="K6197" s="4">
        <f>IFERROR(__xludf.DUMMYFUNCTION("""COMPUTED_VALUE"""),2023.0)</f>
        <v>2023</v>
      </c>
    </row>
    <row r="6198">
      <c r="A6198" s="1" t="s">
        <v>9339</v>
      </c>
      <c r="B6198" s="4" t="s">
        <v>44</v>
      </c>
      <c r="C6198" s="4" t="s">
        <v>24</v>
      </c>
      <c r="D6198" s="4" t="s">
        <v>28</v>
      </c>
      <c r="E6198" s="4">
        <v>5.0</v>
      </c>
      <c r="F6198" s="4">
        <v>4.0</v>
      </c>
      <c r="G6198" s="4">
        <v>20.0</v>
      </c>
      <c r="H6198" s="5">
        <v>45176.0</v>
      </c>
      <c r="I6198" s="4">
        <f>IFERROR(__xludf.DUMMYFUNCTION("SPLIT(H6198,""/"")"),7.0)</f>
        <v>7</v>
      </c>
      <c r="J6198" s="4">
        <f>IFERROR(__xludf.DUMMYFUNCTION("""COMPUTED_VALUE"""),9.0)</f>
        <v>9</v>
      </c>
      <c r="K6198" s="4">
        <f>IFERROR(__xludf.DUMMYFUNCTION("""COMPUTED_VALUE"""),2023.0)</f>
        <v>2023</v>
      </c>
    </row>
    <row r="6199">
      <c r="A6199" s="1" t="s">
        <v>3043</v>
      </c>
      <c r="B6199" s="4" t="s">
        <v>44</v>
      </c>
      <c r="C6199" s="4" t="s">
        <v>24</v>
      </c>
      <c r="D6199" s="4" t="s">
        <v>30</v>
      </c>
      <c r="E6199" s="4">
        <v>2.0</v>
      </c>
      <c r="F6199" s="4">
        <v>4.0</v>
      </c>
      <c r="G6199" s="4">
        <v>8.0</v>
      </c>
      <c r="H6199" s="5">
        <v>45177.0</v>
      </c>
      <c r="I6199" s="4">
        <f>IFERROR(__xludf.DUMMYFUNCTION("SPLIT(H6199,""/"")"),8.0)</f>
        <v>8</v>
      </c>
      <c r="J6199" s="4">
        <f>IFERROR(__xludf.DUMMYFUNCTION("""COMPUTED_VALUE"""),9.0)</f>
        <v>9</v>
      </c>
      <c r="K6199" s="4">
        <f>IFERROR(__xludf.DUMMYFUNCTION("""COMPUTED_VALUE"""),2023.0)</f>
        <v>2023</v>
      </c>
    </row>
    <row r="6200">
      <c r="A6200" s="1" t="s">
        <v>1410</v>
      </c>
      <c r="B6200" s="4" t="s">
        <v>44</v>
      </c>
      <c r="C6200" s="4" t="s">
        <v>30</v>
      </c>
      <c r="D6200" s="4" t="s">
        <v>39</v>
      </c>
      <c r="E6200" s="4">
        <v>2.0</v>
      </c>
      <c r="F6200" s="4">
        <v>4.0</v>
      </c>
      <c r="G6200" s="4">
        <v>8.0</v>
      </c>
      <c r="H6200" s="5">
        <v>45177.0</v>
      </c>
      <c r="I6200" s="4">
        <f>IFERROR(__xludf.DUMMYFUNCTION("SPLIT(H6200,""/"")"),8.0)</f>
        <v>8</v>
      </c>
      <c r="J6200" s="4">
        <f>IFERROR(__xludf.DUMMYFUNCTION("""COMPUTED_VALUE"""),9.0)</f>
        <v>9</v>
      </c>
      <c r="K6200" s="4">
        <f>IFERROR(__xludf.DUMMYFUNCTION("""COMPUTED_VALUE"""),2023.0)</f>
        <v>2023</v>
      </c>
    </row>
    <row r="6201">
      <c r="A6201" s="1" t="s">
        <v>7639</v>
      </c>
      <c r="B6201" s="4" t="s">
        <v>44</v>
      </c>
      <c r="C6201" s="4" t="s">
        <v>24</v>
      </c>
      <c r="D6201" s="4" t="s">
        <v>23</v>
      </c>
      <c r="E6201" s="4">
        <v>2.0</v>
      </c>
      <c r="F6201" s="4">
        <v>4.0</v>
      </c>
      <c r="G6201" s="4">
        <v>8.0</v>
      </c>
      <c r="H6201" s="5">
        <v>45177.0</v>
      </c>
      <c r="I6201" s="4">
        <f>IFERROR(__xludf.DUMMYFUNCTION("SPLIT(H6201,""/"")"),8.0)</f>
        <v>8</v>
      </c>
      <c r="J6201" s="4">
        <f>IFERROR(__xludf.DUMMYFUNCTION("""COMPUTED_VALUE"""),9.0)</f>
        <v>9</v>
      </c>
      <c r="K6201" s="4">
        <f>IFERROR(__xludf.DUMMYFUNCTION("""COMPUTED_VALUE"""),2023.0)</f>
        <v>2023</v>
      </c>
    </row>
    <row r="6202">
      <c r="A6202" s="1" t="s">
        <v>6633</v>
      </c>
      <c r="B6202" s="4" t="s">
        <v>44</v>
      </c>
      <c r="C6202" s="4" t="s">
        <v>30</v>
      </c>
      <c r="D6202" s="4" t="s">
        <v>30</v>
      </c>
      <c r="E6202" s="4">
        <v>3.0</v>
      </c>
      <c r="F6202" s="4">
        <v>4.0</v>
      </c>
      <c r="G6202" s="4">
        <v>12.0</v>
      </c>
      <c r="H6202" s="5">
        <v>45178.0</v>
      </c>
      <c r="I6202" s="4">
        <f>IFERROR(__xludf.DUMMYFUNCTION("SPLIT(H6202,""/"")"),9.0)</f>
        <v>9</v>
      </c>
      <c r="J6202" s="4">
        <f>IFERROR(__xludf.DUMMYFUNCTION("""COMPUTED_VALUE"""),9.0)</f>
        <v>9</v>
      </c>
      <c r="K6202" s="4">
        <f>IFERROR(__xludf.DUMMYFUNCTION("""COMPUTED_VALUE"""),2023.0)</f>
        <v>2023</v>
      </c>
    </row>
    <row r="6203">
      <c r="A6203" s="1" t="s">
        <v>690</v>
      </c>
      <c r="B6203" s="4" t="s">
        <v>44</v>
      </c>
      <c r="C6203" s="4" t="s">
        <v>29</v>
      </c>
      <c r="D6203" s="4" t="s">
        <v>39</v>
      </c>
      <c r="E6203" s="4">
        <v>5.0</v>
      </c>
      <c r="F6203" s="4">
        <v>4.0</v>
      </c>
      <c r="G6203" s="4">
        <v>20.0</v>
      </c>
      <c r="H6203" s="5">
        <v>45178.0</v>
      </c>
      <c r="I6203" s="4">
        <f>IFERROR(__xludf.DUMMYFUNCTION("SPLIT(H6203,""/"")"),9.0)</f>
        <v>9</v>
      </c>
      <c r="J6203" s="4">
        <f>IFERROR(__xludf.DUMMYFUNCTION("""COMPUTED_VALUE"""),9.0)</f>
        <v>9</v>
      </c>
      <c r="K6203" s="4">
        <f>IFERROR(__xludf.DUMMYFUNCTION("""COMPUTED_VALUE"""),2023.0)</f>
        <v>2023</v>
      </c>
    </row>
    <row r="6204">
      <c r="A6204" s="1" t="s">
        <v>5045</v>
      </c>
      <c r="B6204" s="4" t="s">
        <v>44</v>
      </c>
      <c r="C6204" s="4" t="s">
        <v>24</v>
      </c>
      <c r="D6204" s="4" t="s">
        <v>30</v>
      </c>
      <c r="E6204" s="4">
        <v>4.0</v>
      </c>
      <c r="F6204" s="4">
        <v>4.0</v>
      </c>
      <c r="G6204" s="4">
        <v>16.0</v>
      </c>
      <c r="H6204" s="5">
        <v>45178.0</v>
      </c>
      <c r="I6204" s="4">
        <f>IFERROR(__xludf.DUMMYFUNCTION("SPLIT(H6204,""/"")"),9.0)</f>
        <v>9</v>
      </c>
      <c r="J6204" s="4">
        <f>IFERROR(__xludf.DUMMYFUNCTION("""COMPUTED_VALUE"""),9.0)</f>
        <v>9</v>
      </c>
      <c r="K6204" s="4">
        <f>IFERROR(__xludf.DUMMYFUNCTION("""COMPUTED_VALUE"""),2023.0)</f>
        <v>2023</v>
      </c>
    </row>
    <row r="6205">
      <c r="A6205" s="1" t="s">
        <v>9564</v>
      </c>
      <c r="B6205" s="4" t="s">
        <v>44</v>
      </c>
      <c r="C6205" s="4" t="s">
        <v>29</v>
      </c>
      <c r="D6205" s="4" t="s">
        <v>30</v>
      </c>
      <c r="E6205" s="4">
        <v>4.0</v>
      </c>
      <c r="F6205" s="4">
        <v>4.0</v>
      </c>
      <c r="G6205" s="4">
        <v>16.0</v>
      </c>
      <c r="H6205" s="5">
        <v>45178.0</v>
      </c>
      <c r="I6205" s="4">
        <f>IFERROR(__xludf.DUMMYFUNCTION("SPLIT(H6205,""/"")"),9.0)</f>
        <v>9</v>
      </c>
      <c r="J6205" s="4">
        <f>IFERROR(__xludf.DUMMYFUNCTION("""COMPUTED_VALUE"""),9.0)</f>
        <v>9</v>
      </c>
      <c r="K6205" s="4">
        <f>IFERROR(__xludf.DUMMYFUNCTION("""COMPUTED_VALUE"""),2023.0)</f>
        <v>2023</v>
      </c>
    </row>
    <row r="6206">
      <c r="A6206" s="1" t="s">
        <v>4087</v>
      </c>
      <c r="B6206" s="4" t="s">
        <v>44</v>
      </c>
      <c r="C6206" s="4" t="s">
        <v>24</v>
      </c>
      <c r="D6206" s="4" t="s">
        <v>30</v>
      </c>
      <c r="E6206" s="4">
        <v>4.0</v>
      </c>
      <c r="F6206" s="4">
        <v>4.0</v>
      </c>
      <c r="G6206" s="4">
        <v>16.0</v>
      </c>
      <c r="H6206" s="5">
        <v>45179.0</v>
      </c>
      <c r="I6206" s="4">
        <f>IFERROR(__xludf.DUMMYFUNCTION("SPLIT(H6206,""/"")"),10.0)</f>
        <v>10</v>
      </c>
      <c r="J6206" s="4">
        <f>IFERROR(__xludf.DUMMYFUNCTION("""COMPUTED_VALUE"""),9.0)</f>
        <v>9</v>
      </c>
      <c r="K6206" s="4">
        <f>IFERROR(__xludf.DUMMYFUNCTION("""COMPUTED_VALUE"""),2023.0)</f>
        <v>2023</v>
      </c>
    </row>
    <row r="6207">
      <c r="A6207" s="1" t="s">
        <v>9789</v>
      </c>
      <c r="B6207" s="4" t="s">
        <v>44</v>
      </c>
      <c r="C6207" s="4" t="s">
        <v>24</v>
      </c>
      <c r="D6207" s="4" t="s">
        <v>28</v>
      </c>
      <c r="E6207" s="4">
        <v>1.0</v>
      </c>
      <c r="F6207" s="4">
        <v>4.0</v>
      </c>
      <c r="G6207" s="4">
        <v>4.0</v>
      </c>
      <c r="H6207" s="5">
        <v>45179.0</v>
      </c>
      <c r="I6207" s="4">
        <f>IFERROR(__xludf.DUMMYFUNCTION("SPLIT(H6207,""/"")"),10.0)</f>
        <v>10</v>
      </c>
      <c r="J6207" s="4">
        <f>IFERROR(__xludf.DUMMYFUNCTION("""COMPUTED_VALUE"""),9.0)</f>
        <v>9</v>
      </c>
      <c r="K6207" s="4">
        <f>IFERROR(__xludf.DUMMYFUNCTION("""COMPUTED_VALUE"""),2023.0)</f>
        <v>2023</v>
      </c>
    </row>
    <row r="6208">
      <c r="A6208" s="1" t="s">
        <v>6459</v>
      </c>
      <c r="B6208" s="4" t="s">
        <v>44</v>
      </c>
      <c r="C6208" s="4" t="s">
        <v>24</v>
      </c>
      <c r="D6208" s="4" t="s">
        <v>39</v>
      </c>
      <c r="E6208" s="4">
        <v>1.0</v>
      </c>
      <c r="F6208" s="4">
        <v>4.0</v>
      </c>
      <c r="G6208" s="4">
        <v>4.0</v>
      </c>
      <c r="H6208" s="5">
        <v>45179.0</v>
      </c>
      <c r="I6208" s="4">
        <f>IFERROR(__xludf.DUMMYFUNCTION("SPLIT(H6208,""/"")"),10.0)</f>
        <v>10</v>
      </c>
      <c r="J6208" s="4">
        <f>IFERROR(__xludf.DUMMYFUNCTION("""COMPUTED_VALUE"""),9.0)</f>
        <v>9</v>
      </c>
      <c r="K6208" s="4">
        <f>IFERROR(__xludf.DUMMYFUNCTION("""COMPUTED_VALUE"""),2023.0)</f>
        <v>2023</v>
      </c>
    </row>
    <row r="6209">
      <c r="A6209" s="1" t="s">
        <v>790</v>
      </c>
      <c r="B6209" s="4" t="s">
        <v>44</v>
      </c>
      <c r="C6209" s="4" t="s">
        <v>30</v>
      </c>
      <c r="D6209" s="4" t="s">
        <v>23</v>
      </c>
      <c r="E6209" s="4">
        <v>3.0</v>
      </c>
      <c r="F6209" s="4">
        <v>4.0</v>
      </c>
      <c r="G6209" s="4">
        <v>12.0</v>
      </c>
      <c r="H6209" s="5">
        <v>45180.0</v>
      </c>
      <c r="I6209" s="4">
        <f>IFERROR(__xludf.DUMMYFUNCTION("SPLIT(H6209,""/"")"),11.0)</f>
        <v>11</v>
      </c>
      <c r="J6209" s="4">
        <f>IFERROR(__xludf.DUMMYFUNCTION("""COMPUTED_VALUE"""),9.0)</f>
        <v>9</v>
      </c>
      <c r="K6209" s="4">
        <f>IFERROR(__xludf.DUMMYFUNCTION("""COMPUTED_VALUE"""),2023.0)</f>
        <v>2023</v>
      </c>
    </row>
    <row r="6210">
      <c r="A6210" s="1" t="s">
        <v>7351</v>
      </c>
      <c r="B6210" s="4" t="s">
        <v>44</v>
      </c>
      <c r="C6210" s="4" t="s">
        <v>30</v>
      </c>
      <c r="D6210" s="4" t="s">
        <v>39</v>
      </c>
      <c r="E6210" s="4">
        <v>3.0</v>
      </c>
      <c r="F6210" s="4">
        <v>4.0</v>
      </c>
      <c r="G6210" s="4">
        <v>12.0</v>
      </c>
      <c r="H6210" s="5">
        <v>45180.0</v>
      </c>
      <c r="I6210" s="4">
        <f>IFERROR(__xludf.DUMMYFUNCTION("SPLIT(H6210,""/"")"),11.0)</f>
        <v>11</v>
      </c>
      <c r="J6210" s="4">
        <f>IFERROR(__xludf.DUMMYFUNCTION("""COMPUTED_VALUE"""),9.0)</f>
        <v>9</v>
      </c>
      <c r="K6210" s="4">
        <f>IFERROR(__xludf.DUMMYFUNCTION("""COMPUTED_VALUE"""),2023.0)</f>
        <v>2023</v>
      </c>
    </row>
    <row r="6211">
      <c r="A6211" s="1" t="s">
        <v>4270</v>
      </c>
      <c r="B6211" s="4" t="s">
        <v>44</v>
      </c>
      <c r="C6211" s="4" t="s">
        <v>24</v>
      </c>
      <c r="D6211" s="4" t="s">
        <v>23</v>
      </c>
      <c r="E6211" s="4">
        <v>3.0</v>
      </c>
      <c r="F6211" s="4">
        <v>4.0</v>
      </c>
      <c r="G6211" s="4">
        <v>12.0</v>
      </c>
      <c r="H6211" s="5">
        <v>45180.0</v>
      </c>
      <c r="I6211" s="4">
        <f>IFERROR(__xludf.DUMMYFUNCTION("SPLIT(H6211,""/"")"),11.0)</f>
        <v>11</v>
      </c>
      <c r="J6211" s="4">
        <f>IFERROR(__xludf.DUMMYFUNCTION("""COMPUTED_VALUE"""),9.0)</f>
        <v>9</v>
      </c>
      <c r="K6211" s="4">
        <f>IFERROR(__xludf.DUMMYFUNCTION("""COMPUTED_VALUE"""),2023.0)</f>
        <v>2023</v>
      </c>
    </row>
    <row r="6212">
      <c r="A6212" s="1" t="s">
        <v>1770</v>
      </c>
      <c r="B6212" s="4" t="s">
        <v>44</v>
      </c>
      <c r="C6212" s="4" t="s">
        <v>24</v>
      </c>
      <c r="D6212" s="4" t="s">
        <v>23</v>
      </c>
      <c r="E6212" s="4">
        <v>5.0</v>
      </c>
      <c r="F6212" s="4">
        <v>4.0</v>
      </c>
      <c r="G6212" s="4">
        <v>20.0</v>
      </c>
      <c r="H6212" s="5">
        <v>45181.0</v>
      </c>
      <c r="I6212" s="4">
        <f>IFERROR(__xludf.DUMMYFUNCTION("SPLIT(H6212,""/"")"),12.0)</f>
        <v>12</v>
      </c>
      <c r="J6212" s="4">
        <f>IFERROR(__xludf.DUMMYFUNCTION("""COMPUTED_VALUE"""),9.0)</f>
        <v>9</v>
      </c>
      <c r="K6212" s="4">
        <f>IFERROR(__xludf.DUMMYFUNCTION("""COMPUTED_VALUE"""),2023.0)</f>
        <v>2023</v>
      </c>
    </row>
    <row r="6213">
      <c r="A6213" s="1" t="s">
        <v>4771</v>
      </c>
      <c r="B6213" s="4" t="s">
        <v>44</v>
      </c>
      <c r="C6213" s="4" t="s">
        <v>24</v>
      </c>
      <c r="D6213" s="4" t="s">
        <v>23</v>
      </c>
      <c r="E6213" s="4">
        <v>4.0</v>
      </c>
      <c r="F6213" s="4">
        <v>4.0</v>
      </c>
      <c r="G6213" s="4">
        <v>16.0</v>
      </c>
      <c r="H6213" s="5">
        <v>45181.0</v>
      </c>
      <c r="I6213" s="4">
        <f>IFERROR(__xludf.DUMMYFUNCTION("SPLIT(H6213,""/"")"),12.0)</f>
        <v>12</v>
      </c>
      <c r="J6213" s="4">
        <f>IFERROR(__xludf.DUMMYFUNCTION("""COMPUTED_VALUE"""),9.0)</f>
        <v>9</v>
      </c>
      <c r="K6213" s="4">
        <f>IFERROR(__xludf.DUMMYFUNCTION("""COMPUTED_VALUE"""),2023.0)</f>
        <v>2023</v>
      </c>
    </row>
    <row r="6214">
      <c r="A6214" s="1" t="s">
        <v>1708</v>
      </c>
      <c r="B6214" s="4" t="s">
        <v>44</v>
      </c>
      <c r="C6214" s="4" t="s">
        <v>29</v>
      </c>
      <c r="D6214" s="4" t="s">
        <v>28</v>
      </c>
      <c r="E6214" s="4">
        <v>5.0</v>
      </c>
      <c r="F6214" s="4">
        <v>4.0</v>
      </c>
      <c r="G6214" s="4">
        <v>20.0</v>
      </c>
      <c r="H6214" s="5">
        <v>45181.0</v>
      </c>
      <c r="I6214" s="4">
        <f>IFERROR(__xludf.DUMMYFUNCTION("SPLIT(H6214,""/"")"),12.0)</f>
        <v>12</v>
      </c>
      <c r="J6214" s="4">
        <f>IFERROR(__xludf.DUMMYFUNCTION("""COMPUTED_VALUE"""),9.0)</f>
        <v>9</v>
      </c>
      <c r="K6214" s="4">
        <f>IFERROR(__xludf.DUMMYFUNCTION("""COMPUTED_VALUE"""),2023.0)</f>
        <v>2023</v>
      </c>
    </row>
    <row r="6215">
      <c r="A6215" s="1" t="s">
        <v>6923</v>
      </c>
      <c r="B6215" s="4" t="s">
        <v>44</v>
      </c>
      <c r="C6215" s="4" t="s">
        <v>24</v>
      </c>
      <c r="D6215" s="4" t="s">
        <v>28</v>
      </c>
      <c r="E6215" s="4">
        <v>1.0</v>
      </c>
      <c r="F6215" s="4">
        <v>4.0</v>
      </c>
      <c r="G6215" s="4">
        <v>4.0</v>
      </c>
      <c r="H6215" s="5">
        <v>45181.0</v>
      </c>
      <c r="I6215" s="4">
        <f>IFERROR(__xludf.DUMMYFUNCTION("SPLIT(H6215,""/"")"),12.0)</f>
        <v>12</v>
      </c>
      <c r="J6215" s="4">
        <f>IFERROR(__xludf.DUMMYFUNCTION("""COMPUTED_VALUE"""),9.0)</f>
        <v>9</v>
      </c>
      <c r="K6215" s="4">
        <f>IFERROR(__xludf.DUMMYFUNCTION("""COMPUTED_VALUE"""),2023.0)</f>
        <v>2023</v>
      </c>
    </row>
    <row r="6216">
      <c r="A6216" s="1" t="s">
        <v>2457</v>
      </c>
      <c r="B6216" s="4" t="s">
        <v>44</v>
      </c>
      <c r="C6216" s="4" t="s">
        <v>30</v>
      </c>
      <c r="D6216" s="4" t="s">
        <v>30</v>
      </c>
      <c r="E6216" s="4">
        <v>4.0</v>
      </c>
      <c r="F6216" s="4">
        <v>4.0</v>
      </c>
      <c r="G6216" s="4">
        <v>16.0</v>
      </c>
      <c r="H6216" s="5">
        <v>45181.0</v>
      </c>
      <c r="I6216" s="4">
        <f>IFERROR(__xludf.DUMMYFUNCTION("SPLIT(H6216,""/"")"),12.0)</f>
        <v>12</v>
      </c>
      <c r="J6216" s="4">
        <f>IFERROR(__xludf.DUMMYFUNCTION("""COMPUTED_VALUE"""),9.0)</f>
        <v>9</v>
      </c>
      <c r="K6216" s="4">
        <f>IFERROR(__xludf.DUMMYFUNCTION("""COMPUTED_VALUE"""),2023.0)</f>
        <v>2023</v>
      </c>
    </row>
    <row r="6217">
      <c r="A6217" s="1" t="s">
        <v>5666</v>
      </c>
      <c r="B6217" s="4" t="s">
        <v>44</v>
      </c>
      <c r="C6217" s="4" t="s">
        <v>29</v>
      </c>
      <c r="D6217" s="4" t="s">
        <v>28</v>
      </c>
      <c r="E6217" s="4">
        <v>4.0</v>
      </c>
      <c r="F6217" s="4">
        <v>4.0</v>
      </c>
      <c r="G6217" s="4">
        <v>16.0</v>
      </c>
      <c r="H6217" s="5">
        <v>45182.0</v>
      </c>
      <c r="I6217" s="4">
        <f>IFERROR(__xludf.DUMMYFUNCTION("SPLIT(H6217,""/"")"),13.0)</f>
        <v>13</v>
      </c>
      <c r="J6217" s="4">
        <f>IFERROR(__xludf.DUMMYFUNCTION("""COMPUTED_VALUE"""),9.0)</f>
        <v>9</v>
      </c>
      <c r="K6217" s="4">
        <f>IFERROR(__xludf.DUMMYFUNCTION("""COMPUTED_VALUE"""),2023.0)</f>
        <v>2023</v>
      </c>
    </row>
    <row r="6218">
      <c r="A6218" s="1" t="s">
        <v>1627</v>
      </c>
      <c r="B6218" s="4" t="s">
        <v>44</v>
      </c>
      <c r="C6218" s="4" t="s">
        <v>24</v>
      </c>
      <c r="D6218" s="4" t="s">
        <v>23</v>
      </c>
      <c r="E6218" s="4">
        <v>3.0</v>
      </c>
      <c r="F6218" s="4">
        <v>4.0</v>
      </c>
      <c r="G6218" s="4">
        <v>12.0</v>
      </c>
      <c r="H6218" s="5">
        <v>45182.0</v>
      </c>
      <c r="I6218" s="4">
        <f>IFERROR(__xludf.DUMMYFUNCTION("SPLIT(H6218,""/"")"),13.0)</f>
        <v>13</v>
      </c>
      <c r="J6218" s="4">
        <f>IFERROR(__xludf.DUMMYFUNCTION("""COMPUTED_VALUE"""),9.0)</f>
        <v>9</v>
      </c>
      <c r="K6218" s="4">
        <f>IFERROR(__xludf.DUMMYFUNCTION("""COMPUTED_VALUE"""),2023.0)</f>
        <v>2023</v>
      </c>
    </row>
    <row r="6219">
      <c r="A6219" s="1" t="s">
        <v>2483</v>
      </c>
      <c r="B6219" s="4" t="s">
        <v>44</v>
      </c>
      <c r="C6219" s="4" t="s">
        <v>30</v>
      </c>
      <c r="D6219" s="4" t="s">
        <v>23</v>
      </c>
      <c r="E6219" s="4">
        <v>5.0</v>
      </c>
      <c r="F6219" s="4">
        <v>4.0</v>
      </c>
      <c r="G6219" s="4">
        <v>20.0</v>
      </c>
      <c r="H6219" s="5">
        <v>45184.0</v>
      </c>
      <c r="I6219" s="4">
        <f>IFERROR(__xludf.DUMMYFUNCTION("SPLIT(H6219,""/"")"),15.0)</f>
        <v>15</v>
      </c>
      <c r="J6219" s="4">
        <f>IFERROR(__xludf.DUMMYFUNCTION("""COMPUTED_VALUE"""),9.0)</f>
        <v>9</v>
      </c>
      <c r="K6219" s="4">
        <f>IFERROR(__xludf.DUMMYFUNCTION("""COMPUTED_VALUE"""),2023.0)</f>
        <v>2023</v>
      </c>
    </row>
    <row r="6220">
      <c r="A6220" s="1" t="s">
        <v>4857</v>
      </c>
      <c r="B6220" s="4" t="s">
        <v>44</v>
      </c>
      <c r="C6220" s="4" t="s">
        <v>29</v>
      </c>
      <c r="D6220" s="4" t="s">
        <v>28</v>
      </c>
      <c r="E6220" s="4">
        <v>5.0</v>
      </c>
      <c r="F6220" s="4">
        <v>4.0</v>
      </c>
      <c r="G6220" s="4">
        <v>20.0</v>
      </c>
      <c r="H6220" s="5">
        <v>45184.0</v>
      </c>
      <c r="I6220" s="4">
        <f>IFERROR(__xludf.DUMMYFUNCTION("SPLIT(H6220,""/"")"),15.0)</f>
        <v>15</v>
      </c>
      <c r="J6220" s="4">
        <f>IFERROR(__xludf.DUMMYFUNCTION("""COMPUTED_VALUE"""),9.0)</f>
        <v>9</v>
      </c>
      <c r="K6220" s="4">
        <f>IFERROR(__xludf.DUMMYFUNCTION("""COMPUTED_VALUE"""),2023.0)</f>
        <v>2023</v>
      </c>
    </row>
    <row r="6221">
      <c r="A6221" s="1" t="s">
        <v>7460</v>
      </c>
      <c r="B6221" s="4" t="s">
        <v>44</v>
      </c>
      <c r="C6221" s="4" t="s">
        <v>24</v>
      </c>
      <c r="D6221" s="4" t="s">
        <v>23</v>
      </c>
      <c r="E6221" s="4">
        <v>2.0</v>
      </c>
      <c r="F6221" s="4">
        <v>4.0</v>
      </c>
      <c r="G6221" s="4">
        <v>8.0</v>
      </c>
      <c r="H6221" s="5">
        <v>45185.0</v>
      </c>
      <c r="I6221" s="4">
        <f>IFERROR(__xludf.DUMMYFUNCTION("SPLIT(H6221,""/"")"),16.0)</f>
        <v>16</v>
      </c>
      <c r="J6221" s="4">
        <f>IFERROR(__xludf.DUMMYFUNCTION("""COMPUTED_VALUE"""),9.0)</f>
        <v>9</v>
      </c>
      <c r="K6221" s="4">
        <f>IFERROR(__xludf.DUMMYFUNCTION("""COMPUTED_VALUE"""),2023.0)</f>
        <v>2023</v>
      </c>
    </row>
    <row r="6222">
      <c r="A6222" s="1" t="s">
        <v>9346</v>
      </c>
      <c r="B6222" s="4" t="s">
        <v>44</v>
      </c>
      <c r="C6222" s="4" t="s">
        <v>30</v>
      </c>
      <c r="D6222" s="4" t="s">
        <v>23</v>
      </c>
      <c r="E6222" s="4">
        <v>3.0</v>
      </c>
      <c r="F6222" s="4">
        <v>4.0</v>
      </c>
      <c r="G6222" s="4">
        <v>12.0</v>
      </c>
      <c r="H6222" s="5">
        <v>45185.0</v>
      </c>
      <c r="I6222" s="4">
        <f>IFERROR(__xludf.DUMMYFUNCTION("SPLIT(H6222,""/"")"),16.0)</f>
        <v>16</v>
      </c>
      <c r="J6222" s="4">
        <f>IFERROR(__xludf.DUMMYFUNCTION("""COMPUTED_VALUE"""),9.0)</f>
        <v>9</v>
      </c>
      <c r="K6222" s="4">
        <f>IFERROR(__xludf.DUMMYFUNCTION("""COMPUTED_VALUE"""),2023.0)</f>
        <v>2023</v>
      </c>
    </row>
    <row r="6223">
      <c r="A6223" s="1" t="s">
        <v>530</v>
      </c>
      <c r="B6223" s="4" t="s">
        <v>44</v>
      </c>
      <c r="C6223" s="4" t="s">
        <v>24</v>
      </c>
      <c r="D6223" s="4" t="s">
        <v>28</v>
      </c>
      <c r="E6223" s="4">
        <v>4.0</v>
      </c>
      <c r="F6223" s="4">
        <v>4.0</v>
      </c>
      <c r="G6223" s="4">
        <v>16.0</v>
      </c>
      <c r="H6223" s="5">
        <v>45185.0</v>
      </c>
      <c r="I6223" s="4">
        <f>IFERROR(__xludf.DUMMYFUNCTION("SPLIT(H6223,""/"")"),16.0)</f>
        <v>16</v>
      </c>
      <c r="J6223" s="4">
        <f>IFERROR(__xludf.DUMMYFUNCTION("""COMPUTED_VALUE"""),9.0)</f>
        <v>9</v>
      </c>
      <c r="K6223" s="4">
        <f>IFERROR(__xludf.DUMMYFUNCTION("""COMPUTED_VALUE"""),2023.0)</f>
        <v>2023</v>
      </c>
    </row>
    <row r="6224">
      <c r="A6224" s="1" t="s">
        <v>3602</v>
      </c>
      <c r="B6224" s="4" t="s">
        <v>44</v>
      </c>
      <c r="C6224" s="4" t="s">
        <v>29</v>
      </c>
      <c r="D6224" s="4" t="s">
        <v>30</v>
      </c>
      <c r="E6224" s="4">
        <v>2.0</v>
      </c>
      <c r="F6224" s="4">
        <v>4.0</v>
      </c>
      <c r="G6224" s="4">
        <v>8.0</v>
      </c>
      <c r="H6224" s="5">
        <v>45185.0</v>
      </c>
      <c r="I6224" s="4">
        <f>IFERROR(__xludf.DUMMYFUNCTION("SPLIT(H6224,""/"")"),16.0)</f>
        <v>16</v>
      </c>
      <c r="J6224" s="4">
        <f>IFERROR(__xludf.DUMMYFUNCTION("""COMPUTED_VALUE"""),9.0)</f>
        <v>9</v>
      </c>
      <c r="K6224" s="4">
        <f>IFERROR(__xludf.DUMMYFUNCTION("""COMPUTED_VALUE"""),2023.0)</f>
        <v>2023</v>
      </c>
    </row>
    <row r="6225">
      <c r="A6225" s="1" t="s">
        <v>8538</v>
      </c>
      <c r="B6225" s="4" t="s">
        <v>44</v>
      </c>
      <c r="C6225" s="4" t="s">
        <v>24</v>
      </c>
      <c r="D6225" s="4" t="s">
        <v>39</v>
      </c>
      <c r="E6225" s="4">
        <v>3.0</v>
      </c>
      <c r="F6225" s="4">
        <v>4.0</v>
      </c>
      <c r="G6225" s="4">
        <v>12.0</v>
      </c>
      <c r="H6225" s="5">
        <v>45185.0</v>
      </c>
      <c r="I6225" s="4">
        <f>IFERROR(__xludf.DUMMYFUNCTION("SPLIT(H6225,""/"")"),16.0)</f>
        <v>16</v>
      </c>
      <c r="J6225" s="4">
        <f>IFERROR(__xludf.DUMMYFUNCTION("""COMPUTED_VALUE"""),9.0)</f>
        <v>9</v>
      </c>
      <c r="K6225" s="4">
        <f>IFERROR(__xludf.DUMMYFUNCTION("""COMPUTED_VALUE"""),2023.0)</f>
        <v>2023</v>
      </c>
    </row>
    <row r="6226">
      <c r="A6226" s="1" t="s">
        <v>5106</v>
      </c>
      <c r="B6226" s="4" t="s">
        <v>44</v>
      </c>
      <c r="C6226" s="4" t="s">
        <v>29</v>
      </c>
      <c r="D6226" s="4" t="s">
        <v>28</v>
      </c>
      <c r="E6226" s="4">
        <v>1.0</v>
      </c>
      <c r="F6226" s="4">
        <v>4.0</v>
      </c>
      <c r="G6226" s="4">
        <v>4.0</v>
      </c>
      <c r="H6226" s="5">
        <v>45186.0</v>
      </c>
      <c r="I6226" s="4">
        <f>IFERROR(__xludf.DUMMYFUNCTION("SPLIT(H6226,""/"")"),17.0)</f>
        <v>17</v>
      </c>
      <c r="J6226" s="4">
        <f>IFERROR(__xludf.DUMMYFUNCTION("""COMPUTED_VALUE"""),9.0)</f>
        <v>9</v>
      </c>
      <c r="K6226" s="4">
        <f>IFERROR(__xludf.DUMMYFUNCTION("""COMPUTED_VALUE"""),2023.0)</f>
        <v>2023</v>
      </c>
    </row>
    <row r="6227">
      <c r="A6227" s="1" t="s">
        <v>61</v>
      </c>
      <c r="B6227" s="4" t="s">
        <v>44</v>
      </c>
      <c r="C6227" s="4" t="s">
        <v>30</v>
      </c>
      <c r="D6227" s="4" t="s">
        <v>30</v>
      </c>
      <c r="E6227" s="4">
        <v>2.0</v>
      </c>
      <c r="F6227" s="4">
        <v>4.0</v>
      </c>
      <c r="G6227" s="4">
        <v>8.0</v>
      </c>
      <c r="H6227" s="5">
        <v>45187.0</v>
      </c>
      <c r="I6227" s="4">
        <f>IFERROR(__xludf.DUMMYFUNCTION("SPLIT(H6227,""/"")"),18.0)</f>
        <v>18</v>
      </c>
      <c r="J6227" s="4">
        <f>IFERROR(__xludf.DUMMYFUNCTION("""COMPUTED_VALUE"""),9.0)</f>
        <v>9</v>
      </c>
      <c r="K6227" s="4">
        <f>IFERROR(__xludf.DUMMYFUNCTION("""COMPUTED_VALUE"""),2023.0)</f>
        <v>2023</v>
      </c>
    </row>
    <row r="6228">
      <c r="A6228" s="1" t="s">
        <v>1207</v>
      </c>
      <c r="B6228" s="4" t="s">
        <v>44</v>
      </c>
      <c r="C6228" s="4" t="s">
        <v>30</v>
      </c>
      <c r="D6228" s="4" t="s">
        <v>30</v>
      </c>
      <c r="E6228" s="4">
        <v>5.0</v>
      </c>
      <c r="F6228" s="4">
        <v>4.0</v>
      </c>
      <c r="G6228" s="4">
        <v>20.0</v>
      </c>
      <c r="H6228" s="5">
        <v>45187.0</v>
      </c>
      <c r="I6228" s="4">
        <f>IFERROR(__xludf.DUMMYFUNCTION("SPLIT(H6228,""/"")"),18.0)</f>
        <v>18</v>
      </c>
      <c r="J6228" s="4">
        <f>IFERROR(__xludf.DUMMYFUNCTION("""COMPUTED_VALUE"""),9.0)</f>
        <v>9</v>
      </c>
      <c r="K6228" s="4">
        <f>IFERROR(__xludf.DUMMYFUNCTION("""COMPUTED_VALUE"""),2023.0)</f>
        <v>2023</v>
      </c>
    </row>
    <row r="6229">
      <c r="A6229" s="1" t="s">
        <v>677</v>
      </c>
      <c r="B6229" s="4" t="s">
        <v>44</v>
      </c>
      <c r="C6229" s="4" t="s">
        <v>29</v>
      </c>
      <c r="D6229" s="4" t="s">
        <v>39</v>
      </c>
      <c r="E6229" s="4">
        <v>2.0</v>
      </c>
      <c r="F6229" s="4">
        <v>4.0</v>
      </c>
      <c r="G6229" s="4">
        <v>8.0</v>
      </c>
      <c r="H6229" s="5">
        <v>45188.0</v>
      </c>
      <c r="I6229" s="4">
        <f>IFERROR(__xludf.DUMMYFUNCTION("SPLIT(H6229,""/"")"),19.0)</f>
        <v>19</v>
      </c>
      <c r="J6229" s="4">
        <f>IFERROR(__xludf.DUMMYFUNCTION("""COMPUTED_VALUE"""),9.0)</f>
        <v>9</v>
      </c>
      <c r="K6229" s="4">
        <f>IFERROR(__xludf.DUMMYFUNCTION("""COMPUTED_VALUE"""),2023.0)</f>
        <v>2023</v>
      </c>
    </row>
    <row r="6230">
      <c r="A6230" s="1" t="s">
        <v>9161</v>
      </c>
      <c r="B6230" s="4" t="s">
        <v>44</v>
      </c>
      <c r="C6230" s="4" t="s">
        <v>24</v>
      </c>
      <c r="D6230" s="4" t="s">
        <v>23</v>
      </c>
      <c r="E6230" s="4">
        <v>5.0</v>
      </c>
      <c r="F6230" s="4">
        <v>4.0</v>
      </c>
      <c r="G6230" s="4">
        <v>20.0</v>
      </c>
      <c r="H6230" s="5">
        <v>45189.0</v>
      </c>
      <c r="I6230" s="4">
        <f>IFERROR(__xludf.DUMMYFUNCTION("SPLIT(H6230,""/"")"),20.0)</f>
        <v>20</v>
      </c>
      <c r="J6230" s="4">
        <f>IFERROR(__xludf.DUMMYFUNCTION("""COMPUTED_VALUE"""),9.0)</f>
        <v>9</v>
      </c>
      <c r="K6230" s="4">
        <f>IFERROR(__xludf.DUMMYFUNCTION("""COMPUTED_VALUE"""),2023.0)</f>
        <v>2023</v>
      </c>
    </row>
    <row r="6231">
      <c r="A6231" s="1" t="s">
        <v>2821</v>
      </c>
      <c r="B6231" s="4" t="s">
        <v>44</v>
      </c>
      <c r="C6231" s="4" t="s">
        <v>29</v>
      </c>
      <c r="D6231" s="4" t="s">
        <v>28</v>
      </c>
      <c r="E6231" s="4">
        <v>4.0</v>
      </c>
      <c r="F6231" s="4">
        <v>4.0</v>
      </c>
      <c r="G6231" s="4">
        <v>16.0</v>
      </c>
      <c r="H6231" s="5">
        <v>45189.0</v>
      </c>
      <c r="I6231" s="4">
        <f>IFERROR(__xludf.DUMMYFUNCTION("SPLIT(H6231,""/"")"),20.0)</f>
        <v>20</v>
      </c>
      <c r="J6231" s="4">
        <f>IFERROR(__xludf.DUMMYFUNCTION("""COMPUTED_VALUE"""),9.0)</f>
        <v>9</v>
      </c>
      <c r="K6231" s="4">
        <f>IFERROR(__xludf.DUMMYFUNCTION("""COMPUTED_VALUE"""),2023.0)</f>
        <v>2023</v>
      </c>
    </row>
    <row r="6232">
      <c r="A6232" s="1" t="s">
        <v>1054</v>
      </c>
      <c r="B6232" s="4" t="s">
        <v>44</v>
      </c>
      <c r="C6232" s="4" t="s">
        <v>29</v>
      </c>
      <c r="D6232" s="4" t="s">
        <v>39</v>
      </c>
      <c r="E6232" s="4">
        <v>2.0</v>
      </c>
      <c r="F6232" s="4">
        <v>4.0</v>
      </c>
      <c r="G6232" s="4">
        <v>8.0</v>
      </c>
      <c r="H6232" s="5">
        <v>45189.0</v>
      </c>
      <c r="I6232" s="4">
        <f>IFERROR(__xludf.DUMMYFUNCTION("SPLIT(H6232,""/"")"),20.0)</f>
        <v>20</v>
      </c>
      <c r="J6232" s="4">
        <f>IFERROR(__xludf.DUMMYFUNCTION("""COMPUTED_VALUE"""),9.0)</f>
        <v>9</v>
      </c>
      <c r="K6232" s="4">
        <f>IFERROR(__xludf.DUMMYFUNCTION("""COMPUTED_VALUE"""),2023.0)</f>
        <v>2023</v>
      </c>
    </row>
    <row r="6233">
      <c r="A6233" s="1" t="s">
        <v>1249</v>
      </c>
      <c r="B6233" s="4" t="s">
        <v>44</v>
      </c>
      <c r="C6233" s="4" t="s">
        <v>24</v>
      </c>
      <c r="D6233" s="4" t="s">
        <v>39</v>
      </c>
      <c r="E6233" s="4">
        <v>2.0</v>
      </c>
      <c r="F6233" s="4">
        <v>4.0</v>
      </c>
      <c r="G6233" s="4">
        <v>8.0</v>
      </c>
      <c r="H6233" s="5">
        <v>45189.0</v>
      </c>
      <c r="I6233" s="4">
        <f>IFERROR(__xludf.DUMMYFUNCTION("SPLIT(H6233,""/"")"),20.0)</f>
        <v>20</v>
      </c>
      <c r="J6233" s="4">
        <f>IFERROR(__xludf.DUMMYFUNCTION("""COMPUTED_VALUE"""),9.0)</f>
        <v>9</v>
      </c>
      <c r="K6233" s="4">
        <f>IFERROR(__xludf.DUMMYFUNCTION("""COMPUTED_VALUE"""),2023.0)</f>
        <v>2023</v>
      </c>
    </row>
    <row r="6234">
      <c r="A6234" s="1" t="s">
        <v>837</v>
      </c>
      <c r="B6234" s="4" t="s">
        <v>44</v>
      </c>
      <c r="C6234" s="4" t="s">
        <v>29</v>
      </c>
      <c r="D6234" s="4" t="s">
        <v>30</v>
      </c>
      <c r="E6234" s="4">
        <v>1.0</v>
      </c>
      <c r="F6234" s="4">
        <v>4.0</v>
      </c>
      <c r="G6234" s="4">
        <v>4.0</v>
      </c>
      <c r="H6234" s="5">
        <v>45190.0</v>
      </c>
      <c r="I6234" s="4">
        <f>IFERROR(__xludf.DUMMYFUNCTION("SPLIT(H6234,""/"")"),21.0)</f>
        <v>21</v>
      </c>
      <c r="J6234" s="4">
        <f>IFERROR(__xludf.DUMMYFUNCTION("""COMPUTED_VALUE"""),9.0)</f>
        <v>9</v>
      </c>
      <c r="K6234" s="4">
        <f>IFERROR(__xludf.DUMMYFUNCTION("""COMPUTED_VALUE"""),2023.0)</f>
        <v>2023</v>
      </c>
    </row>
    <row r="6235">
      <c r="A6235" s="1" t="s">
        <v>3067</v>
      </c>
      <c r="B6235" s="4" t="s">
        <v>44</v>
      </c>
      <c r="C6235" s="4" t="s">
        <v>24</v>
      </c>
      <c r="D6235" s="4" t="s">
        <v>28</v>
      </c>
      <c r="E6235" s="4">
        <v>2.0</v>
      </c>
      <c r="F6235" s="4">
        <v>4.0</v>
      </c>
      <c r="G6235" s="4">
        <v>8.0</v>
      </c>
      <c r="H6235" s="5">
        <v>45190.0</v>
      </c>
      <c r="I6235" s="4">
        <f>IFERROR(__xludf.DUMMYFUNCTION("SPLIT(H6235,""/"")"),21.0)</f>
        <v>21</v>
      </c>
      <c r="J6235" s="4">
        <f>IFERROR(__xludf.DUMMYFUNCTION("""COMPUTED_VALUE"""),9.0)</f>
        <v>9</v>
      </c>
      <c r="K6235" s="4">
        <f>IFERROR(__xludf.DUMMYFUNCTION("""COMPUTED_VALUE"""),2023.0)</f>
        <v>2023</v>
      </c>
    </row>
    <row r="6236">
      <c r="A6236" s="1" t="s">
        <v>6164</v>
      </c>
      <c r="B6236" s="4" t="s">
        <v>44</v>
      </c>
      <c r="C6236" s="4" t="s">
        <v>24</v>
      </c>
      <c r="D6236" s="4" t="s">
        <v>30</v>
      </c>
      <c r="E6236" s="4">
        <v>3.0</v>
      </c>
      <c r="F6236" s="4">
        <v>4.0</v>
      </c>
      <c r="G6236" s="4">
        <v>12.0</v>
      </c>
      <c r="H6236" s="5">
        <v>45190.0</v>
      </c>
      <c r="I6236" s="4">
        <f>IFERROR(__xludf.DUMMYFUNCTION("SPLIT(H6236,""/"")"),21.0)</f>
        <v>21</v>
      </c>
      <c r="J6236" s="4">
        <f>IFERROR(__xludf.DUMMYFUNCTION("""COMPUTED_VALUE"""),9.0)</f>
        <v>9</v>
      </c>
      <c r="K6236" s="4">
        <f>IFERROR(__xludf.DUMMYFUNCTION("""COMPUTED_VALUE"""),2023.0)</f>
        <v>2023</v>
      </c>
    </row>
    <row r="6237">
      <c r="A6237" s="1" t="s">
        <v>1285</v>
      </c>
      <c r="B6237" s="4" t="s">
        <v>44</v>
      </c>
      <c r="C6237" s="4" t="s">
        <v>24</v>
      </c>
      <c r="D6237" s="4" t="s">
        <v>28</v>
      </c>
      <c r="E6237" s="4">
        <v>4.0</v>
      </c>
      <c r="F6237" s="4">
        <v>4.0</v>
      </c>
      <c r="G6237" s="4">
        <v>16.0</v>
      </c>
      <c r="H6237" s="5">
        <v>45190.0</v>
      </c>
      <c r="I6237" s="4">
        <f>IFERROR(__xludf.DUMMYFUNCTION("SPLIT(H6237,""/"")"),21.0)</f>
        <v>21</v>
      </c>
      <c r="J6237" s="4">
        <f>IFERROR(__xludf.DUMMYFUNCTION("""COMPUTED_VALUE"""),9.0)</f>
        <v>9</v>
      </c>
      <c r="K6237" s="4">
        <f>IFERROR(__xludf.DUMMYFUNCTION("""COMPUTED_VALUE"""),2023.0)</f>
        <v>2023</v>
      </c>
    </row>
    <row r="6238">
      <c r="A6238" s="1" t="s">
        <v>8891</v>
      </c>
      <c r="B6238" s="4" t="s">
        <v>44</v>
      </c>
      <c r="C6238" s="4" t="s">
        <v>29</v>
      </c>
      <c r="D6238" s="4" t="s">
        <v>39</v>
      </c>
      <c r="E6238" s="4">
        <v>5.0</v>
      </c>
      <c r="F6238" s="4">
        <v>4.0</v>
      </c>
      <c r="G6238" s="4">
        <v>20.0</v>
      </c>
      <c r="H6238" s="5">
        <v>45191.0</v>
      </c>
      <c r="I6238" s="4">
        <f>IFERROR(__xludf.DUMMYFUNCTION("SPLIT(H6238,""/"")"),22.0)</f>
        <v>22</v>
      </c>
      <c r="J6238" s="4">
        <f>IFERROR(__xludf.DUMMYFUNCTION("""COMPUTED_VALUE"""),9.0)</f>
        <v>9</v>
      </c>
      <c r="K6238" s="4">
        <f>IFERROR(__xludf.DUMMYFUNCTION("""COMPUTED_VALUE"""),2023.0)</f>
        <v>2023</v>
      </c>
    </row>
    <row r="6239">
      <c r="A6239" s="1" t="s">
        <v>8680</v>
      </c>
      <c r="B6239" s="4" t="s">
        <v>44</v>
      </c>
      <c r="C6239" s="4" t="s">
        <v>29</v>
      </c>
      <c r="D6239" s="4" t="s">
        <v>30</v>
      </c>
      <c r="E6239" s="4">
        <v>5.0</v>
      </c>
      <c r="F6239" s="4">
        <v>4.0</v>
      </c>
      <c r="G6239" s="4">
        <v>20.0</v>
      </c>
      <c r="H6239" s="5">
        <v>45192.0</v>
      </c>
      <c r="I6239" s="4">
        <f>IFERROR(__xludf.DUMMYFUNCTION("SPLIT(H6239,""/"")"),23.0)</f>
        <v>23</v>
      </c>
      <c r="J6239" s="4">
        <f>IFERROR(__xludf.DUMMYFUNCTION("""COMPUTED_VALUE"""),9.0)</f>
        <v>9</v>
      </c>
      <c r="K6239" s="4">
        <f>IFERROR(__xludf.DUMMYFUNCTION("""COMPUTED_VALUE"""),2023.0)</f>
        <v>2023</v>
      </c>
    </row>
    <row r="6240">
      <c r="A6240" s="1" t="s">
        <v>8478</v>
      </c>
      <c r="B6240" s="4" t="s">
        <v>44</v>
      </c>
      <c r="C6240" s="4" t="s">
        <v>24</v>
      </c>
      <c r="D6240" s="4" t="s">
        <v>39</v>
      </c>
      <c r="E6240" s="4">
        <v>1.0</v>
      </c>
      <c r="F6240" s="4">
        <v>4.0</v>
      </c>
      <c r="G6240" s="4">
        <v>4.0</v>
      </c>
      <c r="H6240" s="5">
        <v>45192.0</v>
      </c>
      <c r="I6240" s="4">
        <f>IFERROR(__xludf.DUMMYFUNCTION("SPLIT(H6240,""/"")"),23.0)</f>
        <v>23</v>
      </c>
      <c r="J6240" s="4">
        <f>IFERROR(__xludf.DUMMYFUNCTION("""COMPUTED_VALUE"""),9.0)</f>
        <v>9</v>
      </c>
      <c r="K6240" s="4">
        <f>IFERROR(__xludf.DUMMYFUNCTION("""COMPUTED_VALUE"""),2023.0)</f>
        <v>2023</v>
      </c>
    </row>
    <row r="6241">
      <c r="A6241" s="1" t="s">
        <v>2233</v>
      </c>
      <c r="B6241" s="4" t="s">
        <v>44</v>
      </c>
      <c r="C6241" s="4" t="s">
        <v>30</v>
      </c>
      <c r="D6241" s="4" t="s">
        <v>39</v>
      </c>
      <c r="E6241" s="4">
        <v>2.0</v>
      </c>
      <c r="F6241" s="4">
        <v>4.0</v>
      </c>
      <c r="G6241" s="4">
        <v>8.0</v>
      </c>
      <c r="H6241" s="5">
        <v>45192.0</v>
      </c>
      <c r="I6241" s="4">
        <f>IFERROR(__xludf.DUMMYFUNCTION("SPLIT(H6241,""/"")"),23.0)</f>
        <v>23</v>
      </c>
      <c r="J6241" s="4">
        <f>IFERROR(__xludf.DUMMYFUNCTION("""COMPUTED_VALUE"""),9.0)</f>
        <v>9</v>
      </c>
      <c r="K6241" s="4">
        <f>IFERROR(__xludf.DUMMYFUNCTION("""COMPUTED_VALUE"""),2023.0)</f>
        <v>2023</v>
      </c>
    </row>
    <row r="6242">
      <c r="A6242" s="1" t="s">
        <v>2709</v>
      </c>
      <c r="B6242" s="4" t="s">
        <v>44</v>
      </c>
      <c r="C6242" s="4" t="s">
        <v>24</v>
      </c>
      <c r="D6242" s="4" t="s">
        <v>23</v>
      </c>
      <c r="E6242" s="4">
        <v>2.0</v>
      </c>
      <c r="F6242" s="4">
        <v>4.0</v>
      </c>
      <c r="G6242" s="4">
        <v>8.0</v>
      </c>
      <c r="H6242" s="5">
        <v>45192.0</v>
      </c>
      <c r="I6242" s="4">
        <f>IFERROR(__xludf.DUMMYFUNCTION("SPLIT(H6242,""/"")"),23.0)</f>
        <v>23</v>
      </c>
      <c r="J6242" s="4">
        <f>IFERROR(__xludf.DUMMYFUNCTION("""COMPUTED_VALUE"""),9.0)</f>
        <v>9</v>
      </c>
      <c r="K6242" s="4">
        <f>IFERROR(__xludf.DUMMYFUNCTION("""COMPUTED_VALUE"""),2023.0)</f>
        <v>2023</v>
      </c>
    </row>
    <row r="6243">
      <c r="A6243" s="1" t="s">
        <v>7060</v>
      </c>
      <c r="B6243" s="4" t="s">
        <v>44</v>
      </c>
      <c r="C6243" s="4" t="s">
        <v>24</v>
      </c>
      <c r="D6243" s="4" t="s">
        <v>30</v>
      </c>
      <c r="E6243" s="4">
        <v>1.0</v>
      </c>
      <c r="F6243" s="4">
        <v>4.0</v>
      </c>
      <c r="G6243" s="4">
        <v>4.0</v>
      </c>
      <c r="H6243" s="5">
        <v>45194.0</v>
      </c>
      <c r="I6243" s="4">
        <f>IFERROR(__xludf.DUMMYFUNCTION("SPLIT(H6243,""/"")"),25.0)</f>
        <v>25</v>
      </c>
      <c r="J6243" s="4">
        <f>IFERROR(__xludf.DUMMYFUNCTION("""COMPUTED_VALUE"""),9.0)</f>
        <v>9</v>
      </c>
      <c r="K6243" s="4">
        <f>IFERROR(__xludf.DUMMYFUNCTION("""COMPUTED_VALUE"""),2023.0)</f>
        <v>2023</v>
      </c>
    </row>
    <row r="6244">
      <c r="A6244" s="1" t="s">
        <v>5995</v>
      </c>
      <c r="B6244" s="4" t="s">
        <v>44</v>
      </c>
      <c r="C6244" s="4" t="s">
        <v>29</v>
      </c>
      <c r="D6244" s="4" t="s">
        <v>39</v>
      </c>
      <c r="E6244" s="4">
        <v>5.0</v>
      </c>
      <c r="F6244" s="4">
        <v>4.0</v>
      </c>
      <c r="G6244" s="4">
        <v>20.0</v>
      </c>
      <c r="H6244" s="5">
        <v>45194.0</v>
      </c>
      <c r="I6244" s="4">
        <f>IFERROR(__xludf.DUMMYFUNCTION("SPLIT(H6244,""/"")"),25.0)</f>
        <v>25</v>
      </c>
      <c r="J6244" s="4">
        <f>IFERROR(__xludf.DUMMYFUNCTION("""COMPUTED_VALUE"""),9.0)</f>
        <v>9</v>
      </c>
      <c r="K6244" s="4">
        <f>IFERROR(__xludf.DUMMYFUNCTION("""COMPUTED_VALUE"""),2023.0)</f>
        <v>2023</v>
      </c>
    </row>
    <row r="6245">
      <c r="A6245" s="1" t="s">
        <v>2117</v>
      </c>
      <c r="B6245" s="4" t="s">
        <v>44</v>
      </c>
      <c r="C6245" s="4" t="s">
        <v>24</v>
      </c>
      <c r="D6245" s="4" t="s">
        <v>23</v>
      </c>
      <c r="E6245" s="4">
        <v>5.0</v>
      </c>
      <c r="F6245" s="4">
        <v>4.0</v>
      </c>
      <c r="G6245" s="4">
        <v>20.0</v>
      </c>
      <c r="H6245" s="5">
        <v>45195.0</v>
      </c>
      <c r="I6245" s="4">
        <f>IFERROR(__xludf.DUMMYFUNCTION("SPLIT(H6245,""/"")"),26.0)</f>
        <v>26</v>
      </c>
      <c r="J6245" s="4">
        <f>IFERROR(__xludf.DUMMYFUNCTION("""COMPUTED_VALUE"""),9.0)</f>
        <v>9</v>
      </c>
      <c r="K6245" s="4">
        <f>IFERROR(__xludf.DUMMYFUNCTION("""COMPUTED_VALUE"""),2023.0)</f>
        <v>2023</v>
      </c>
    </row>
    <row r="6246">
      <c r="A6246" s="1" t="s">
        <v>4195</v>
      </c>
      <c r="B6246" s="4" t="s">
        <v>44</v>
      </c>
      <c r="C6246" s="4" t="s">
        <v>30</v>
      </c>
      <c r="D6246" s="4" t="s">
        <v>39</v>
      </c>
      <c r="E6246" s="4">
        <v>5.0</v>
      </c>
      <c r="F6246" s="4">
        <v>4.0</v>
      </c>
      <c r="G6246" s="4">
        <v>20.0</v>
      </c>
      <c r="H6246" s="5">
        <v>45195.0</v>
      </c>
      <c r="I6246" s="4">
        <f>IFERROR(__xludf.DUMMYFUNCTION("SPLIT(H6246,""/"")"),26.0)</f>
        <v>26</v>
      </c>
      <c r="J6246" s="4">
        <f>IFERROR(__xludf.DUMMYFUNCTION("""COMPUTED_VALUE"""),9.0)</f>
        <v>9</v>
      </c>
      <c r="K6246" s="4">
        <f>IFERROR(__xludf.DUMMYFUNCTION("""COMPUTED_VALUE"""),2023.0)</f>
        <v>2023</v>
      </c>
    </row>
    <row r="6247">
      <c r="A6247" s="1" t="s">
        <v>4612</v>
      </c>
      <c r="B6247" s="4" t="s">
        <v>44</v>
      </c>
      <c r="C6247" s="4" t="s">
        <v>30</v>
      </c>
      <c r="D6247" s="4" t="s">
        <v>30</v>
      </c>
      <c r="E6247" s="4">
        <v>1.0</v>
      </c>
      <c r="F6247" s="4">
        <v>4.0</v>
      </c>
      <c r="G6247" s="4">
        <v>4.0</v>
      </c>
      <c r="H6247" s="5">
        <v>45196.0</v>
      </c>
      <c r="I6247" s="4">
        <f>IFERROR(__xludf.DUMMYFUNCTION("SPLIT(H6247,""/"")"),27.0)</f>
        <v>27</v>
      </c>
      <c r="J6247" s="4">
        <f>IFERROR(__xludf.DUMMYFUNCTION("""COMPUTED_VALUE"""),9.0)</f>
        <v>9</v>
      </c>
      <c r="K6247" s="4">
        <f>IFERROR(__xludf.DUMMYFUNCTION("""COMPUTED_VALUE"""),2023.0)</f>
        <v>2023</v>
      </c>
    </row>
    <row r="6248">
      <c r="A6248" s="1" t="s">
        <v>399</v>
      </c>
      <c r="B6248" s="4" t="s">
        <v>44</v>
      </c>
      <c r="C6248" s="4" t="s">
        <v>29</v>
      </c>
      <c r="D6248" s="4" t="s">
        <v>39</v>
      </c>
      <c r="E6248" s="4">
        <v>3.0</v>
      </c>
      <c r="F6248" s="4">
        <v>4.0</v>
      </c>
      <c r="G6248" s="4">
        <v>12.0</v>
      </c>
      <c r="H6248" s="5">
        <v>45196.0</v>
      </c>
      <c r="I6248" s="4">
        <f>IFERROR(__xludf.DUMMYFUNCTION("SPLIT(H6248,""/"")"),27.0)</f>
        <v>27</v>
      </c>
      <c r="J6248" s="4">
        <f>IFERROR(__xludf.DUMMYFUNCTION("""COMPUTED_VALUE"""),9.0)</f>
        <v>9</v>
      </c>
      <c r="K6248" s="4">
        <f>IFERROR(__xludf.DUMMYFUNCTION("""COMPUTED_VALUE"""),2023.0)</f>
        <v>2023</v>
      </c>
    </row>
    <row r="6249">
      <c r="A6249" s="1" t="s">
        <v>2774</v>
      </c>
      <c r="B6249" s="4" t="s">
        <v>44</v>
      </c>
      <c r="C6249" s="4" t="s">
        <v>29</v>
      </c>
      <c r="D6249" s="4" t="s">
        <v>28</v>
      </c>
      <c r="E6249" s="4">
        <v>5.0</v>
      </c>
      <c r="F6249" s="4">
        <v>4.0</v>
      </c>
      <c r="G6249" s="4">
        <v>20.0</v>
      </c>
      <c r="H6249" s="5">
        <v>45196.0</v>
      </c>
      <c r="I6249" s="4">
        <f>IFERROR(__xludf.DUMMYFUNCTION("SPLIT(H6249,""/"")"),27.0)</f>
        <v>27</v>
      </c>
      <c r="J6249" s="4">
        <f>IFERROR(__xludf.DUMMYFUNCTION("""COMPUTED_VALUE"""),9.0)</f>
        <v>9</v>
      </c>
      <c r="K6249" s="4">
        <f>IFERROR(__xludf.DUMMYFUNCTION("""COMPUTED_VALUE"""),2023.0)</f>
        <v>2023</v>
      </c>
    </row>
    <row r="6250">
      <c r="A6250" s="1" t="s">
        <v>6069</v>
      </c>
      <c r="B6250" s="4" t="s">
        <v>44</v>
      </c>
      <c r="C6250" s="4" t="s">
        <v>29</v>
      </c>
      <c r="D6250" s="4" t="s">
        <v>30</v>
      </c>
      <c r="E6250" s="4">
        <v>3.0</v>
      </c>
      <c r="F6250" s="4">
        <v>4.0</v>
      </c>
      <c r="G6250" s="4">
        <v>12.0</v>
      </c>
      <c r="H6250" s="5">
        <v>45196.0</v>
      </c>
      <c r="I6250" s="4">
        <f>IFERROR(__xludf.DUMMYFUNCTION("SPLIT(H6250,""/"")"),27.0)</f>
        <v>27</v>
      </c>
      <c r="J6250" s="4">
        <f>IFERROR(__xludf.DUMMYFUNCTION("""COMPUTED_VALUE"""),9.0)</f>
        <v>9</v>
      </c>
      <c r="K6250" s="4">
        <f>IFERROR(__xludf.DUMMYFUNCTION("""COMPUTED_VALUE"""),2023.0)</f>
        <v>2023</v>
      </c>
    </row>
    <row r="6251">
      <c r="A6251" s="1" t="s">
        <v>5143</v>
      </c>
      <c r="B6251" s="4" t="s">
        <v>44</v>
      </c>
      <c r="C6251" s="4" t="s">
        <v>29</v>
      </c>
      <c r="D6251" s="4" t="s">
        <v>28</v>
      </c>
      <c r="E6251" s="4">
        <v>5.0</v>
      </c>
      <c r="F6251" s="4">
        <v>4.0</v>
      </c>
      <c r="G6251" s="4">
        <v>20.0</v>
      </c>
      <c r="H6251" s="5">
        <v>45196.0</v>
      </c>
      <c r="I6251" s="4">
        <f>IFERROR(__xludf.DUMMYFUNCTION("SPLIT(H6251,""/"")"),27.0)</f>
        <v>27</v>
      </c>
      <c r="J6251" s="4">
        <f>IFERROR(__xludf.DUMMYFUNCTION("""COMPUTED_VALUE"""),9.0)</f>
        <v>9</v>
      </c>
      <c r="K6251" s="4">
        <f>IFERROR(__xludf.DUMMYFUNCTION("""COMPUTED_VALUE"""),2023.0)</f>
        <v>2023</v>
      </c>
    </row>
    <row r="6252">
      <c r="A6252" s="1" t="s">
        <v>5896</v>
      </c>
      <c r="B6252" s="4" t="s">
        <v>44</v>
      </c>
      <c r="C6252" s="4" t="s">
        <v>29</v>
      </c>
      <c r="D6252" s="4" t="s">
        <v>39</v>
      </c>
      <c r="E6252" s="4">
        <v>1.0</v>
      </c>
      <c r="F6252" s="4">
        <v>4.0</v>
      </c>
      <c r="G6252" s="4">
        <v>4.0</v>
      </c>
      <c r="H6252" s="5">
        <v>45197.0</v>
      </c>
      <c r="I6252" s="4">
        <f>IFERROR(__xludf.DUMMYFUNCTION("SPLIT(H6252,""/"")"),28.0)</f>
        <v>28</v>
      </c>
      <c r="J6252" s="4">
        <f>IFERROR(__xludf.DUMMYFUNCTION("""COMPUTED_VALUE"""),9.0)</f>
        <v>9</v>
      </c>
      <c r="K6252" s="4">
        <f>IFERROR(__xludf.DUMMYFUNCTION("""COMPUTED_VALUE"""),2023.0)</f>
        <v>2023</v>
      </c>
    </row>
    <row r="6253">
      <c r="A6253" s="1" t="s">
        <v>8300</v>
      </c>
      <c r="B6253" s="4" t="s">
        <v>44</v>
      </c>
      <c r="C6253" s="4" t="s">
        <v>30</v>
      </c>
      <c r="D6253" s="4" t="s">
        <v>23</v>
      </c>
      <c r="E6253" s="4">
        <v>3.0</v>
      </c>
      <c r="F6253" s="4">
        <v>4.0</v>
      </c>
      <c r="G6253" s="4">
        <v>12.0</v>
      </c>
      <c r="H6253" s="5">
        <v>45197.0</v>
      </c>
      <c r="I6253" s="4">
        <f>IFERROR(__xludf.DUMMYFUNCTION("SPLIT(H6253,""/"")"),28.0)</f>
        <v>28</v>
      </c>
      <c r="J6253" s="4">
        <f>IFERROR(__xludf.DUMMYFUNCTION("""COMPUTED_VALUE"""),9.0)</f>
        <v>9</v>
      </c>
      <c r="K6253" s="4">
        <f>IFERROR(__xludf.DUMMYFUNCTION("""COMPUTED_VALUE"""),2023.0)</f>
        <v>2023</v>
      </c>
    </row>
    <row r="6254">
      <c r="A6254" s="1" t="s">
        <v>4837</v>
      </c>
      <c r="B6254" s="4" t="s">
        <v>44</v>
      </c>
      <c r="C6254" s="4" t="s">
        <v>30</v>
      </c>
      <c r="D6254" s="4" t="s">
        <v>23</v>
      </c>
      <c r="E6254" s="4">
        <v>5.0</v>
      </c>
      <c r="F6254" s="4">
        <v>4.0</v>
      </c>
      <c r="G6254" s="4">
        <v>20.0</v>
      </c>
      <c r="H6254" s="5">
        <v>45197.0</v>
      </c>
      <c r="I6254" s="4">
        <f>IFERROR(__xludf.DUMMYFUNCTION("SPLIT(H6254,""/"")"),28.0)</f>
        <v>28</v>
      </c>
      <c r="J6254" s="4">
        <f>IFERROR(__xludf.DUMMYFUNCTION("""COMPUTED_VALUE"""),9.0)</f>
        <v>9</v>
      </c>
      <c r="K6254" s="4">
        <f>IFERROR(__xludf.DUMMYFUNCTION("""COMPUTED_VALUE"""),2023.0)</f>
        <v>2023</v>
      </c>
    </row>
    <row r="6255">
      <c r="A6255" s="1" t="s">
        <v>7499</v>
      </c>
      <c r="B6255" s="4" t="s">
        <v>44</v>
      </c>
      <c r="C6255" s="4" t="s">
        <v>29</v>
      </c>
      <c r="D6255" s="4" t="s">
        <v>39</v>
      </c>
      <c r="E6255" s="4">
        <v>4.0</v>
      </c>
      <c r="F6255" s="4">
        <v>4.0</v>
      </c>
      <c r="G6255" s="4">
        <v>16.0</v>
      </c>
      <c r="H6255" s="5">
        <v>45197.0</v>
      </c>
      <c r="I6255" s="4">
        <f>IFERROR(__xludf.DUMMYFUNCTION("SPLIT(H6255,""/"")"),28.0)</f>
        <v>28</v>
      </c>
      <c r="J6255" s="4">
        <f>IFERROR(__xludf.DUMMYFUNCTION("""COMPUTED_VALUE"""),9.0)</f>
        <v>9</v>
      </c>
      <c r="K6255" s="4">
        <f>IFERROR(__xludf.DUMMYFUNCTION("""COMPUTED_VALUE"""),2023.0)</f>
        <v>2023</v>
      </c>
    </row>
    <row r="6256">
      <c r="A6256" s="1" t="s">
        <v>277</v>
      </c>
      <c r="B6256" s="4" t="s">
        <v>44</v>
      </c>
      <c r="C6256" s="4" t="s">
        <v>29</v>
      </c>
      <c r="D6256" s="4" t="s">
        <v>39</v>
      </c>
      <c r="E6256" s="4">
        <v>5.0</v>
      </c>
      <c r="F6256" s="4">
        <v>4.0</v>
      </c>
      <c r="G6256" s="4">
        <v>20.0</v>
      </c>
      <c r="H6256" s="5">
        <v>45197.0</v>
      </c>
      <c r="I6256" s="4">
        <f>IFERROR(__xludf.DUMMYFUNCTION("SPLIT(H6256,""/"")"),28.0)</f>
        <v>28</v>
      </c>
      <c r="J6256" s="4">
        <f>IFERROR(__xludf.DUMMYFUNCTION("""COMPUTED_VALUE"""),9.0)</f>
        <v>9</v>
      </c>
      <c r="K6256" s="4">
        <f>IFERROR(__xludf.DUMMYFUNCTION("""COMPUTED_VALUE"""),2023.0)</f>
        <v>2023</v>
      </c>
    </row>
    <row r="6257">
      <c r="A6257" s="1" t="s">
        <v>2760</v>
      </c>
      <c r="B6257" s="4" t="s">
        <v>44</v>
      </c>
      <c r="C6257" s="4" t="s">
        <v>30</v>
      </c>
      <c r="D6257" s="4" t="s">
        <v>23</v>
      </c>
      <c r="E6257" s="4">
        <v>2.0</v>
      </c>
      <c r="F6257" s="4">
        <v>4.0</v>
      </c>
      <c r="G6257" s="4">
        <v>8.0</v>
      </c>
      <c r="H6257" s="5">
        <v>45197.0</v>
      </c>
      <c r="I6257" s="4">
        <f>IFERROR(__xludf.DUMMYFUNCTION("SPLIT(H6257,""/"")"),28.0)</f>
        <v>28</v>
      </c>
      <c r="J6257" s="4">
        <f>IFERROR(__xludf.DUMMYFUNCTION("""COMPUTED_VALUE"""),9.0)</f>
        <v>9</v>
      </c>
      <c r="K6257" s="4">
        <f>IFERROR(__xludf.DUMMYFUNCTION("""COMPUTED_VALUE"""),2023.0)</f>
        <v>2023</v>
      </c>
    </row>
    <row r="6258">
      <c r="A6258" s="1" t="s">
        <v>4415</v>
      </c>
      <c r="B6258" s="4" t="s">
        <v>44</v>
      </c>
      <c r="C6258" s="4" t="s">
        <v>30</v>
      </c>
      <c r="D6258" s="4" t="s">
        <v>39</v>
      </c>
      <c r="E6258" s="4">
        <v>5.0</v>
      </c>
      <c r="F6258" s="4">
        <v>4.0</v>
      </c>
      <c r="G6258" s="4">
        <v>20.0</v>
      </c>
      <c r="H6258" s="5">
        <v>45197.0</v>
      </c>
      <c r="I6258" s="4">
        <f>IFERROR(__xludf.DUMMYFUNCTION("SPLIT(H6258,""/"")"),28.0)</f>
        <v>28</v>
      </c>
      <c r="J6258" s="4">
        <f>IFERROR(__xludf.DUMMYFUNCTION("""COMPUTED_VALUE"""),9.0)</f>
        <v>9</v>
      </c>
      <c r="K6258" s="4">
        <f>IFERROR(__xludf.DUMMYFUNCTION("""COMPUTED_VALUE"""),2023.0)</f>
        <v>2023</v>
      </c>
    </row>
    <row r="6259">
      <c r="A6259" s="1" t="s">
        <v>5394</v>
      </c>
      <c r="B6259" s="4" t="s">
        <v>44</v>
      </c>
      <c r="C6259" s="4" t="s">
        <v>29</v>
      </c>
      <c r="D6259" s="4" t="s">
        <v>30</v>
      </c>
      <c r="E6259" s="4">
        <v>1.0</v>
      </c>
      <c r="F6259" s="4">
        <v>4.0</v>
      </c>
      <c r="G6259" s="4">
        <v>4.0</v>
      </c>
      <c r="H6259" s="5">
        <v>45197.0</v>
      </c>
      <c r="I6259" s="4">
        <f>IFERROR(__xludf.DUMMYFUNCTION("SPLIT(H6259,""/"")"),28.0)</f>
        <v>28</v>
      </c>
      <c r="J6259" s="4">
        <f>IFERROR(__xludf.DUMMYFUNCTION("""COMPUTED_VALUE"""),9.0)</f>
        <v>9</v>
      </c>
      <c r="K6259" s="4">
        <f>IFERROR(__xludf.DUMMYFUNCTION("""COMPUTED_VALUE"""),2023.0)</f>
        <v>2023</v>
      </c>
    </row>
    <row r="6260">
      <c r="A6260" s="1" t="s">
        <v>6800</v>
      </c>
      <c r="B6260" s="4" t="s">
        <v>44</v>
      </c>
      <c r="C6260" s="4" t="s">
        <v>24</v>
      </c>
      <c r="D6260" s="4" t="s">
        <v>23</v>
      </c>
      <c r="E6260" s="4">
        <v>3.0</v>
      </c>
      <c r="F6260" s="4">
        <v>4.0</v>
      </c>
      <c r="G6260" s="4">
        <v>12.0</v>
      </c>
      <c r="H6260" s="5">
        <v>45198.0</v>
      </c>
      <c r="I6260" s="4">
        <f>IFERROR(__xludf.DUMMYFUNCTION("SPLIT(H6260,""/"")"),29.0)</f>
        <v>29</v>
      </c>
      <c r="J6260" s="4">
        <f>IFERROR(__xludf.DUMMYFUNCTION("""COMPUTED_VALUE"""),9.0)</f>
        <v>9</v>
      </c>
      <c r="K6260" s="4">
        <f>IFERROR(__xludf.DUMMYFUNCTION("""COMPUTED_VALUE"""),2023.0)</f>
        <v>2023</v>
      </c>
    </row>
    <row r="6261">
      <c r="A6261" s="1" t="s">
        <v>5248</v>
      </c>
      <c r="B6261" s="4" t="s">
        <v>44</v>
      </c>
      <c r="C6261" s="4" t="s">
        <v>30</v>
      </c>
      <c r="D6261" s="4" t="s">
        <v>28</v>
      </c>
      <c r="E6261" s="4">
        <v>5.0</v>
      </c>
      <c r="F6261" s="4">
        <v>4.0</v>
      </c>
      <c r="G6261" s="4">
        <v>20.0</v>
      </c>
      <c r="H6261" s="5">
        <v>45198.0</v>
      </c>
      <c r="I6261" s="4">
        <f>IFERROR(__xludf.DUMMYFUNCTION("SPLIT(H6261,""/"")"),29.0)</f>
        <v>29</v>
      </c>
      <c r="J6261" s="4">
        <f>IFERROR(__xludf.DUMMYFUNCTION("""COMPUTED_VALUE"""),9.0)</f>
        <v>9</v>
      </c>
      <c r="K6261" s="4">
        <f>IFERROR(__xludf.DUMMYFUNCTION("""COMPUTED_VALUE"""),2023.0)</f>
        <v>2023</v>
      </c>
    </row>
    <row r="6262">
      <c r="A6262" s="1" t="s">
        <v>7925</v>
      </c>
      <c r="B6262" s="4" t="s">
        <v>44</v>
      </c>
      <c r="C6262" s="4" t="s">
        <v>30</v>
      </c>
      <c r="D6262" s="4" t="s">
        <v>23</v>
      </c>
      <c r="E6262" s="4">
        <v>4.0</v>
      </c>
      <c r="F6262" s="4">
        <v>4.0</v>
      </c>
      <c r="G6262" s="4">
        <v>16.0</v>
      </c>
      <c r="H6262" s="5">
        <v>45199.0</v>
      </c>
      <c r="I6262" s="4">
        <f>IFERROR(__xludf.DUMMYFUNCTION("SPLIT(H6262,""/"")"),30.0)</f>
        <v>30</v>
      </c>
      <c r="J6262" s="4">
        <f>IFERROR(__xludf.DUMMYFUNCTION("""COMPUTED_VALUE"""),9.0)</f>
        <v>9</v>
      </c>
      <c r="K6262" s="4">
        <f>IFERROR(__xludf.DUMMYFUNCTION("""COMPUTED_VALUE"""),2023.0)</f>
        <v>2023</v>
      </c>
    </row>
    <row r="6263">
      <c r="A6263" s="1" t="s">
        <v>1787</v>
      </c>
      <c r="B6263" s="4" t="s">
        <v>44</v>
      </c>
      <c r="C6263" s="4" t="s">
        <v>29</v>
      </c>
      <c r="D6263" s="4" t="s">
        <v>39</v>
      </c>
      <c r="E6263" s="4">
        <v>5.0</v>
      </c>
      <c r="F6263" s="4">
        <v>4.0</v>
      </c>
      <c r="G6263" s="4">
        <v>20.0</v>
      </c>
      <c r="H6263" s="5">
        <v>45199.0</v>
      </c>
      <c r="I6263" s="4">
        <f>IFERROR(__xludf.DUMMYFUNCTION("SPLIT(H6263,""/"")"),30.0)</f>
        <v>30</v>
      </c>
      <c r="J6263" s="4">
        <f>IFERROR(__xludf.DUMMYFUNCTION("""COMPUTED_VALUE"""),9.0)</f>
        <v>9</v>
      </c>
      <c r="K6263" s="4">
        <f>IFERROR(__xludf.DUMMYFUNCTION("""COMPUTED_VALUE"""),2023.0)</f>
        <v>2023</v>
      </c>
    </row>
    <row r="6264">
      <c r="A6264" s="1" t="s">
        <v>9414</v>
      </c>
      <c r="B6264" s="4" t="s">
        <v>44</v>
      </c>
      <c r="C6264" s="4" t="s">
        <v>24</v>
      </c>
      <c r="D6264" s="4" t="s">
        <v>30</v>
      </c>
      <c r="E6264" s="4">
        <v>2.0</v>
      </c>
      <c r="F6264" s="4">
        <v>4.0</v>
      </c>
      <c r="G6264" s="4">
        <v>8.0</v>
      </c>
      <c r="H6264" s="5">
        <v>45199.0</v>
      </c>
      <c r="I6264" s="4">
        <f>IFERROR(__xludf.DUMMYFUNCTION("SPLIT(H6264,""/"")"),30.0)</f>
        <v>30</v>
      </c>
      <c r="J6264" s="4">
        <f>IFERROR(__xludf.DUMMYFUNCTION("""COMPUTED_VALUE"""),9.0)</f>
        <v>9</v>
      </c>
      <c r="K6264" s="4">
        <f>IFERROR(__xludf.DUMMYFUNCTION("""COMPUTED_VALUE"""),2023.0)</f>
        <v>2023</v>
      </c>
    </row>
    <row r="6265">
      <c r="A6265" s="1" t="s">
        <v>1867</v>
      </c>
      <c r="B6265" s="4" t="s">
        <v>44</v>
      </c>
      <c r="C6265" s="4" t="s">
        <v>29</v>
      </c>
      <c r="D6265" s="4" t="s">
        <v>28</v>
      </c>
      <c r="E6265" s="4">
        <v>5.0</v>
      </c>
      <c r="F6265" s="4">
        <v>4.0</v>
      </c>
      <c r="G6265" s="4">
        <v>20.0</v>
      </c>
      <c r="H6265" s="5">
        <v>45199.0</v>
      </c>
      <c r="I6265" s="4">
        <f>IFERROR(__xludf.DUMMYFUNCTION("SPLIT(H6265,""/"")"),30.0)</f>
        <v>30</v>
      </c>
      <c r="J6265" s="4">
        <f>IFERROR(__xludf.DUMMYFUNCTION("""COMPUTED_VALUE"""),9.0)</f>
        <v>9</v>
      </c>
      <c r="K6265" s="4">
        <f>IFERROR(__xludf.DUMMYFUNCTION("""COMPUTED_VALUE"""),2023.0)</f>
        <v>2023</v>
      </c>
    </row>
    <row r="6266">
      <c r="A6266" s="1" t="s">
        <v>7120</v>
      </c>
      <c r="B6266" s="4" t="s">
        <v>44</v>
      </c>
      <c r="C6266" s="4" t="s">
        <v>30</v>
      </c>
      <c r="D6266" s="4" t="s">
        <v>28</v>
      </c>
      <c r="E6266" s="4">
        <v>5.0</v>
      </c>
      <c r="F6266" s="4">
        <v>4.0</v>
      </c>
      <c r="G6266" s="4">
        <v>20.0</v>
      </c>
      <c r="H6266" s="5">
        <v>45200.0</v>
      </c>
      <c r="I6266" s="4">
        <f>IFERROR(__xludf.DUMMYFUNCTION("SPLIT(H6266,""/"")"),1.0)</f>
        <v>1</v>
      </c>
      <c r="J6266" s="4">
        <f>IFERROR(__xludf.DUMMYFUNCTION("""COMPUTED_VALUE"""),10.0)</f>
        <v>10</v>
      </c>
      <c r="K6266" s="4">
        <f>IFERROR(__xludf.DUMMYFUNCTION("""COMPUTED_VALUE"""),2023.0)</f>
        <v>2023</v>
      </c>
    </row>
    <row r="6267">
      <c r="A6267" s="1" t="s">
        <v>6584</v>
      </c>
      <c r="B6267" s="4" t="s">
        <v>44</v>
      </c>
      <c r="C6267" s="4" t="s">
        <v>30</v>
      </c>
      <c r="D6267" s="4" t="s">
        <v>28</v>
      </c>
      <c r="E6267" s="4">
        <v>5.0</v>
      </c>
      <c r="F6267" s="4">
        <v>4.0</v>
      </c>
      <c r="G6267" s="4">
        <v>20.0</v>
      </c>
      <c r="H6267" s="5">
        <v>45200.0</v>
      </c>
      <c r="I6267" s="4">
        <f>IFERROR(__xludf.DUMMYFUNCTION("SPLIT(H6267,""/"")"),1.0)</f>
        <v>1</v>
      </c>
      <c r="J6267" s="4">
        <f>IFERROR(__xludf.DUMMYFUNCTION("""COMPUTED_VALUE"""),10.0)</f>
        <v>10</v>
      </c>
      <c r="K6267" s="4">
        <f>IFERROR(__xludf.DUMMYFUNCTION("""COMPUTED_VALUE"""),2023.0)</f>
        <v>2023</v>
      </c>
    </row>
    <row r="6268">
      <c r="A6268" s="1" t="s">
        <v>8938</v>
      </c>
      <c r="B6268" s="4" t="s">
        <v>44</v>
      </c>
      <c r="C6268" s="4" t="s">
        <v>30</v>
      </c>
      <c r="D6268" s="4" t="s">
        <v>30</v>
      </c>
      <c r="E6268" s="4">
        <v>5.0</v>
      </c>
      <c r="F6268" s="4">
        <v>4.0</v>
      </c>
      <c r="G6268" s="4">
        <v>20.0</v>
      </c>
      <c r="H6268" s="5">
        <v>45200.0</v>
      </c>
      <c r="I6268" s="4">
        <f>IFERROR(__xludf.DUMMYFUNCTION("SPLIT(H6268,""/"")"),1.0)</f>
        <v>1</v>
      </c>
      <c r="J6268" s="4">
        <f>IFERROR(__xludf.DUMMYFUNCTION("""COMPUTED_VALUE"""),10.0)</f>
        <v>10</v>
      </c>
      <c r="K6268" s="4">
        <f>IFERROR(__xludf.DUMMYFUNCTION("""COMPUTED_VALUE"""),2023.0)</f>
        <v>2023</v>
      </c>
    </row>
    <row r="6269">
      <c r="A6269" s="1" t="s">
        <v>5370</v>
      </c>
      <c r="B6269" s="4" t="s">
        <v>44</v>
      </c>
      <c r="C6269" s="4" t="s">
        <v>24</v>
      </c>
      <c r="D6269" s="4" t="s">
        <v>39</v>
      </c>
      <c r="E6269" s="4">
        <v>5.0</v>
      </c>
      <c r="F6269" s="4">
        <v>4.0</v>
      </c>
      <c r="G6269" s="4">
        <v>20.0</v>
      </c>
      <c r="H6269" s="5">
        <v>45201.0</v>
      </c>
      <c r="I6269" s="4">
        <f>IFERROR(__xludf.DUMMYFUNCTION("SPLIT(H6269,""/"")"),2.0)</f>
        <v>2</v>
      </c>
      <c r="J6269" s="4">
        <f>IFERROR(__xludf.DUMMYFUNCTION("""COMPUTED_VALUE"""),10.0)</f>
        <v>10</v>
      </c>
      <c r="K6269" s="4">
        <f>IFERROR(__xludf.DUMMYFUNCTION("""COMPUTED_VALUE"""),2023.0)</f>
        <v>2023</v>
      </c>
    </row>
    <row r="6270">
      <c r="A6270" s="1" t="s">
        <v>8980</v>
      </c>
      <c r="B6270" s="4" t="s">
        <v>44</v>
      </c>
      <c r="C6270" s="4" t="s">
        <v>29</v>
      </c>
      <c r="D6270" s="4" t="s">
        <v>28</v>
      </c>
      <c r="E6270" s="4">
        <v>2.0</v>
      </c>
      <c r="F6270" s="4">
        <v>4.0</v>
      </c>
      <c r="G6270" s="4">
        <v>8.0</v>
      </c>
      <c r="H6270" s="5">
        <v>45201.0</v>
      </c>
      <c r="I6270" s="4">
        <f>IFERROR(__xludf.DUMMYFUNCTION("SPLIT(H6270,""/"")"),2.0)</f>
        <v>2</v>
      </c>
      <c r="J6270" s="4">
        <f>IFERROR(__xludf.DUMMYFUNCTION("""COMPUTED_VALUE"""),10.0)</f>
        <v>10</v>
      </c>
      <c r="K6270" s="4">
        <f>IFERROR(__xludf.DUMMYFUNCTION("""COMPUTED_VALUE"""),2023.0)</f>
        <v>2023</v>
      </c>
    </row>
    <row r="6271">
      <c r="A6271" s="1" t="s">
        <v>8739</v>
      </c>
      <c r="B6271" s="4" t="s">
        <v>44</v>
      </c>
      <c r="C6271" s="4" t="s">
        <v>30</v>
      </c>
      <c r="D6271" s="4" t="s">
        <v>39</v>
      </c>
      <c r="E6271" s="4">
        <v>3.0</v>
      </c>
      <c r="F6271" s="4">
        <v>4.0</v>
      </c>
      <c r="G6271" s="4">
        <v>12.0</v>
      </c>
      <c r="H6271" s="5">
        <v>45202.0</v>
      </c>
      <c r="I6271" s="4">
        <f>IFERROR(__xludf.DUMMYFUNCTION("SPLIT(H6271,""/"")"),3.0)</f>
        <v>3</v>
      </c>
      <c r="J6271" s="4">
        <f>IFERROR(__xludf.DUMMYFUNCTION("""COMPUTED_VALUE"""),10.0)</f>
        <v>10</v>
      </c>
      <c r="K6271" s="4">
        <f>IFERROR(__xludf.DUMMYFUNCTION("""COMPUTED_VALUE"""),2023.0)</f>
        <v>2023</v>
      </c>
    </row>
    <row r="6272">
      <c r="A6272" s="1" t="s">
        <v>9568</v>
      </c>
      <c r="B6272" s="4" t="s">
        <v>44</v>
      </c>
      <c r="C6272" s="4" t="s">
        <v>29</v>
      </c>
      <c r="D6272" s="4" t="s">
        <v>23</v>
      </c>
      <c r="E6272" s="4">
        <v>3.0</v>
      </c>
      <c r="F6272" s="4">
        <v>4.0</v>
      </c>
      <c r="G6272" s="4">
        <v>12.0</v>
      </c>
      <c r="H6272" s="5">
        <v>45202.0</v>
      </c>
      <c r="I6272" s="4">
        <f>IFERROR(__xludf.DUMMYFUNCTION("SPLIT(H6272,""/"")"),3.0)</f>
        <v>3</v>
      </c>
      <c r="J6272" s="4">
        <f>IFERROR(__xludf.DUMMYFUNCTION("""COMPUTED_VALUE"""),10.0)</f>
        <v>10</v>
      </c>
      <c r="K6272" s="4">
        <f>IFERROR(__xludf.DUMMYFUNCTION("""COMPUTED_VALUE"""),2023.0)</f>
        <v>2023</v>
      </c>
    </row>
    <row r="6273">
      <c r="A6273" s="1" t="s">
        <v>5996</v>
      </c>
      <c r="B6273" s="4" t="s">
        <v>44</v>
      </c>
      <c r="C6273" s="4" t="s">
        <v>30</v>
      </c>
      <c r="D6273" s="4" t="s">
        <v>39</v>
      </c>
      <c r="E6273" s="4">
        <v>5.0</v>
      </c>
      <c r="F6273" s="4">
        <v>4.0</v>
      </c>
      <c r="G6273" s="4">
        <v>20.0</v>
      </c>
      <c r="H6273" s="5">
        <v>45202.0</v>
      </c>
      <c r="I6273" s="4">
        <f>IFERROR(__xludf.DUMMYFUNCTION("SPLIT(H6273,""/"")"),3.0)</f>
        <v>3</v>
      </c>
      <c r="J6273" s="4">
        <f>IFERROR(__xludf.DUMMYFUNCTION("""COMPUTED_VALUE"""),10.0)</f>
        <v>10</v>
      </c>
      <c r="K6273" s="4">
        <f>IFERROR(__xludf.DUMMYFUNCTION("""COMPUTED_VALUE"""),2023.0)</f>
        <v>2023</v>
      </c>
    </row>
    <row r="6274">
      <c r="A6274" s="1" t="s">
        <v>8452</v>
      </c>
      <c r="B6274" s="4" t="s">
        <v>44</v>
      </c>
      <c r="C6274" s="4" t="s">
        <v>30</v>
      </c>
      <c r="D6274" s="4" t="s">
        <v>30</v>
      </c>
      <c r="E6274" s="4">
        <v>3.0</v>
      </c>
      <c r="F6274" s="4">
        <v>4.0</v>
      </c>
      <c r="G6274" s="4">
        <v>12.0</v>
      </c>
      <c r="H6274" s="5">
        <v>45202.0</v>
      </c>
      <c r="I6274" s="4">
        <f>IFERROR(__xludf.DUMMYFUNCTION("SPLIT(H6274,""/"")"),3.0)</f>
        <v>3</v>
      </c>
      <c r="J6274" s="4">
        <f>IFERROR(__xludf.DUMMYFUNCTION("""COMPUTED_VALUE"""),10.0)</f>
        <v>10</v>
      </c>
      <c r="K6274" s="4">
        <f>IFERROR(__xludf.DUMMYFUNCTION("""COMPUTED_VALUE"""),2023.0)</f>
        <v>2023</v>
      </c>
    </row>
    <row r="6275">
      <c r="A6275" s="1" t="s">
        <v>4390</v>
      </c>
      <c r="B6275" s="4" t="s">
        <v>44</v>
      </c>
      <c r="C6275" s="4" t="s">
        <v>24</v>
      </c>
      <c r="D6275" s="4" t="s">
        <v>30</v>
      </c>
      <c r="E6275" s="4">
        <v>4.0</v>
      </c>
      <c r="F6275" s="4">
        <v>4.0</v>
      </c>
      <c r="G6275" s="4">
        <v>16.0</v>
      </c>
      <c r="H6275" s="5">
        <v>45202.0</v>
      </c>
      <c r="I6275" s="4">
        <f>IFERROR(__xludf.DUMMYFUNCTION("SPLIT(H6275,""/"")"),3.0)</f>
        <v>3</v>
      </c>
      <c r="J6275" s="4">
        <f>IFERROR(__xludf.DUMMYFUNCTION("""COMPUTED_VALUE"""),10.0)</f>
        <v>10</v>
      </c>
      <c r="K6275" s="4">
        <f>IFERROR(__xludf.DUMMYFUNCTION("""COMPUTED_VALUE"""),2023.0)</f>
        <v>2023</v>
      </c>
    </row>
    <row r="6276">
      <c r="A6276" s="1" t="s">
        <v>9478</v>
      </c>
      <c r="B6276" s="4" t="s">
        <v>44</v>
      </c>
      <c r="C6276" s="4" t="s">
        <v>29</v>
      </c>
      <c r="D6276" s="4" t="s">
        <v>39</v>
      </c>
      <c r="E6276" s="4">
        <v>3.0</v>
      </c>
      <c r="F6276" s="4">
        <v>4.0</v>
      </c>
      <c r="G6276" s="4">
        <v>12.0</v>
      </c>
      <c r="H6276" s="5">
        <v>45203.0</v>
      </c>
      <c r="I6276" s="4">
        <f>IFERROR(__xludf.DUMMYFUNCTION("SPLIT(H6276,""/"")"),4.0)</f>
        <v>4</v>
      </c>
      <c r="J6276" s="4">
        <f>IFERROR(__xludf.DUMMYFUNCTION("""COMPUTED_VALUE"""),10.0)</f>
        <v>10</v>
      </c>
      <c r="K6276" s="4">
        <f>IFERROR(__xludf.DUMMYFUNCTION("""COMPUTED_VALUE"""),2023.0)</f>
        <v>2023</v>
      </c>
    </row>
    <row r="6277">
      <c r="A6277" s="1" t="s">
        <v>4445</v>
      </c>
      <c r="B6277" s="4" t="s">
        <v>44</v>
      </c>
      <c r="C6277" s="4" t="s">
        <v>30</v>
      </c>
      <c r="D6277" s="4" t="s">
        <v>28</v>
      </c>
      <c r="E6277" s="4">
        <v>4.0</v>
      </c>
      <c r="F6277" s="4">
        <v>4.0</v>
      </c>
      <c r="G6277" s="4">
        <v>16.0</v>
      </c>
      <c r="H6277" s="5">
        <v>45203.0</v>
      </c>
      <c r="I6277" s="4">
        <f>IFERROR(__xludf.DUMMYFUNCTION("SPLIT(H6277,""/"")"),4.0)</f>
        <v>4</v>
      </c>
      <c r="J6277" s="4">
        <f>IFERROR(__xludf.DUMMYFUNCTION("""COMPUTED_VALUE"""),10.0)</f>
        <v>10</v>
      </c>
      <c r="K6277" s="4">
        <f>IFERROR(__xludf.DUMMYFUNCTION("""COMPUTED_VALUE"""),2023.0)</f>
        <v>2023</v>
      </c>
    </row>
    <row r="6278">
      <c r="A6278" s="1" t="s">
        <v>6805</v>
      </c>
      <c r="B6278" s="4" t="s">
        <v>44</v>
      </c>
      <c r="C6278" s="4" t="s">
        <v>30</v>
      </c>
      <c r="D6278" s="4" t="s">
        <v>23</v>
      </c>
      <c r="E6278" s="4">
        <v>4.0</v>
      </c>
      <c r="F6278" s="4">
        <v>4.0</v>
      </c>
      <c r="G6278" s="4">
        <v>16.0</v>
      </c>
      <c r="H6278" s="5">
        <v>45203.0</v>
      </c>
      <c r="I6278" s="4">
        <f>IFERROR(__xludf.DUMMYFUNCTION("SPLIT(H6278,""/"")"),4.0)</f>
        <v>4</v>
      </c>
      <c r="J6278" s="4">
        <f>IFERROR(__xludf.DUMMYFUNCTION("""COMPUTED_VALUE"""),10.0)</f>
        <v>10</v>
      </c>
      <c r="K6278" s="4">
        <f>IFERROR(__xludf.DUMMYFUNCTION("""COMPUTED_VALUE"""),2023.0)</f>
        <v>2023</v>
      </c>
    </row>
    <row r="6279">
      <c r="A6279" s="1" t="s">
        <v>5459</v>
      </c>
      <c r="B6279" s="4" t="s">
        <v>44</v>
      </c>
      <c r="C6279" s="4" t="s">
        <v>24</v>
      </c>
      <c r="D6279" s="4" t="s">
        <v>39</v>
      </c>
      <c r="E6279" s="4">
        <v>2.0</v>
      </c>
      <c r="F6279" s="4">
        <v>4.0</v>
      </c>
      <c r="G6279" s="4">
        <v>8.0</v>
      </c>
      <c r="H6279" s="5">
        <v>45205.0</v>
      </c>
      <c r="I6279" s="4">
        <f>IFERROR(__xludf.DUMMYFUNCTION("SPLIT(H6279,""/"")"),6.0)</f>
        <v>6</v>
      </c>
      <c r="J6279" s="4">
        <f>IFERROR(__xludf.DUMMYFUNCTION("""COMPUTED_VALUE"""),10.0)</f>
        <v>10</v>
      </c>
      <c r="K6279" s="4">
        <f>IFERROR(__xludf.DUMMYFUNCTION("""COMPUTED_VALUE"""),2023.0)</f>
        <v>2023</v>
      </c>
    </row>
    <row r="6280">
      <c r="A6280" s="1" t="s">
        <v>6695</v>
      </c>
      <c r="B6280" s="4" t="s">
        <v>44</v>
      </c>
      <c r="C6280" s="4" t="s">
        <v>24</v>
      </c>
      <c r="D6280" s="4" t="s">
        <v>39</v>
      </c>
      <c r="E6280" s="4">
        <v>5.0</v>
      </c>
      <c r="F6280" s="4">
        <v>4.0</v>
      </c>
      <c r="G6280" s="4">
        <v>20.0</v>
      </c>
      <c r="H6280" s="5">
        <v>45206.0</v>
      </c>
      <c r="I6280" s="4">
        <f>IFERROR(__xludf.DUMMYFUNCTION("SPLIT(H6280,""/"")"),7.0)</f>
        <v>7</v>
      </c>
      <c r="J6280" s="4">
        <f>IFERROR(__xludf.DUMMYFUNCTION("""COMPUTED_VALUE"""),10.0)</f>
        <v>10</v>
      </c>
      <c r="K6280" s="4">
        <f>IFERROR(__xludf.DUMMYFUNCTION("""COMPUTED_VALUE"""),2023.0)</f>
        <v>2023</v>
      </c>
    </row>
    <row r="6281">
      <c r="A6281" s="1" t="s">
        <v>7866</v>
      </c>
      <c r="B6281" s="4" t="s">
        <v>44</v>
      </c>
      <c r="C6281" s="4" t="s">
        <v>29</v>
      </c>
      <c r="D6281" s="4" t="s">
        <v>30</v>
      </c>
      <c r="E6281" s="4">
        <v>3.0</v>
      </c>
      <c r="F6281" s="4">
        <v>4.0</v>
      </c>
      <c r="G6281" s="4">
        <v>12.0</v>
      </c>
      <c r="H6281" s="5">
        <v>45206.0</v>
      </c>
      <c r="I6281" s="4">
        <f>IFERROR(__xludf.DUMMYFUNCTION("SPLIT(H6281,""/"")"),7.0)</f>
        <v>7</v>
      </c>
      <c r="J6281" s="4">
        <f>IFERROR(__xludf.DUMMYFUNCTION("""COMPUTED_VALUE"""),10.0)</f>
        <v>10</v>
      </c>
      <c r="K6281" s="4">
        <f>IFERROR(__xludf.DUMMYFUNCTION("""COMPUTED_VALUE"""),2023.0)</f>
        <v>2023</v>
      </c>
    </row>
    <row r="6282">
      <c r="A6282" s="1" t="s">
        <v>9593</v>
      </c>
      <c r="B6282" s="4" t="s">
        <v>44</v>
      </c>
      <c r="C6282" s="4" t="s">
        <v>30</v>
      </c>
      <c r="D6282" s="4" t="s">
        <v>28</v>
      </c>
      <c r="E6282" s="4">
        <v>5.0</v>
      </c>
      <c r="F6282" s="4">
        <v>4.0</v>
      </c>
      <c r="G6282" s="4">
        <v>20.0</v>
      </c>
      <c r="H6282" s="5">
        <v>45206.0</v>
      </c>
      <c r="I6282" s="4">
        <f>IFERROR(__xludf.DUMMYFUNCTION("SPLIT(H6282,""/"")"),7.0)</f>
        <v>7</v>
      </c>
      <c r="J6282" s="4">
        <f>IFERROR(__xludf.DUMMYFUNCTION("""COMPUTED_VALUE"""),10.0)</f>
        <v>10</v>
      </c>
      <c r="K6282" s="4">
        <f>IFERROR(__xludf.DUMMYFUNCTION("""COMPUTED_VALUE"""),2023.0)</f>
        <v>2023</v>
      </c>
    </row>
    <row r="6283">
      <c r="A6283" s="1" t="s">
        <v>9917</v>
      </c>
      <c r="B6283" s="4" t="s">
        <v>44</v>
      </c>
      <c r="C6283" s="4" t="s">
        <v>30</v>
      </c>
      <c r="D6283" s="4" t="s">
        <v>30</v>
      </c>
      <c r="E6283" s="4">
        <v>3.0</v>
      </c>
      <c r="F6283" s="4">
        <v>4.0</v>
      </c>
      <c r="G6283" s="4">
        <v>12.0</v>
      </c>
      <c r="H6283" s="5">
        <v>45206.0</v>
      </c>
      <c r="I6283" s="4">
        <f>IFERROR(__xludf.DUMMYFUNCTION("SPLIT(H6283,""/"")"),7.0)</f>
        <v>7</v>
      </c>
      <c r="J6283" s="4">
        <f>IFERROR(__xludf.DUMMYFUNCTION("""COMPUTED_VALUE"""),10.0)</f>
        <v>10</v>
      </c>
      <c r="K6283" s="4">
        <f>IFERROR(__xludf.DUMMYFUNCTION("""COMPUTED_VALUE"""),2023.0)</f>
        <v>2023</v>
      </c>
    </row>
    <row r="6284">
      <c r="A6284" s="1" t="s">
        <v>366</v>
      </c>
      <c r="B6284" s="4" t="s">
        <v>44</v>
      </c>
      <c r="C6284" s="4" t="s">
        <v>29</v>
      </c>
      <c r="D6284" s="4" t="s">
        <v>39</v>
      </c>
      <c r="E6284" s="4">
        <v>3.0</v>
      </c>
      <c r="F6284" s="4">
        <v>4.0</v>
      </c>
      <c r="G6284" s="4">
        <v>12.0</v>
      </c>
      <c r="H6284" s="5">
        <v>45207.0</v>
      </c>
      <c r="I6284" s="4">
        <f>IFERROR(__xludf.DUMMYFUNCTION("SPLIT(H6284,""/"")"),8.0)</f>
        <v>8</v>
      </c>
      <c r="J6284" s="4">
        <f>IFERROR(__xludf.DUMMYFUNCTION("""COMPUTED_VALUE"""),10.0)</f>
        <v>10</v>
      </c>
      <c r="K6284" s="4">
        <f>IFERROR(__xludf.DUMMYFUNCTION("""COMPUTED_VALUE"""),2023.0)</f>
        <v>2023</v>
      </c>
    </row>
    <row r="6285">
      <c r="A6285" s="1" t="s">
        <v>3083</v>
      </c>
      <c r="B6285" s="4" t="s">
        <v>44</v>
      </c>
      <c r="C6285" s="4" t="s">
        <v>30</v>
      </c>
      <c r="D6285" s="4" t="s">
        <v>39</v>
      </c>
      <c r="E6285" s="4">
        <v>3.0</v>
      </c>
      <c r="F6285" s="4">
        <v>4.0</v>
      </c>
      <c r="G6285" s="4">
        <v>12.0</v>
      </c>
      <c r="H6285" s="5">
        <v>45207.0</v>
      </c>
      <c r="I6285" s="4">
        <f>IFERROR(__xludf.DUMMYFUNCTION("SPLIT(H6285,""/"")"),8.0)</f>
        <v>8</v>
      </c>
      <c r="J6285" s="4">
        <f>IFERROR(__xludf.DUMMYFUNCTION("""COMPUTED_VALUE"""),10.0)</f>
        <v>10</v>
      </c>
      <c r="K6285" s="4">
        <f>IFERROR(__xludf.DUMMYFUNCTION("""COMPUTED_VALUE"""),2023.0)</f>
        <v>2023</v>
      </c>
    </row>
    <row r="6286">
      <c r="A6286" s="1" t="s">
        <v>4721</v>
      </c>
      <c r="B6286" s="4" t="s">
        <v>44</v>
      </c>
      <c r="C6286" s="4" t="s">
        <v>24</v>
      </c>
      <c r="D6286" s="4" t="s">
        <v>30</v>
      </c>
      <c r="E6286" s="4">
        <v>1.0</v>
      </c>
      <c r="F6286" s="4">
        <v>4.0</v>
      </c>
      <c r="G6286" s="4">
        <v>4.0</v>
      </c>
      <c r="H6286" s="5">
        <v>45207.0</v>
      </c>
      <c r="I6286" s="4">
        <f>IFERROR(__xludf.DUMMYFUNCTION("SPLIT(H6286,""/"")"),8.0)</f>
        <v>8</v>
      </c>
      <c r="J6286" s="4">
        <f>IFERROR(__xludf.DUMMYFUNCTION("""COMPUTED_VALUE"""),10.0)</f>
        <v>10</v>
      </c>
      <c r="K6286" s="4">
        <f>IFERROR(__xludf.DUMMYFUNCTION("""COMPUTED_VALUE"""),2023.0)</f>
        <v>2023</v>
      </c>
    </row>
    <row r="6287">
      <c r="A6287" s="1" t="s">
        <v>6599</v>
      </c>
      <c r="B6287" s="4" t="s">
        <v>44</v>
      </c>
      <c r="C6287" s="4" t="s">
        <v>30</v>
      </c>
      <c r="D6287" s="4" t="s">
        <v>39</v>
      </c>
      <c r="E6287" s="4">
        <v>4.0</v>
      </c>
      <c r="F6287" s="4">
        <v>4.0</v>
      </c>
      <c r="G6287" s="4">
        <v>16.0</v>
      </c>
      <c r="H6287" s="5">
        <v>45207.0</v>
      </c>
      <c r="I6287" s="4">
        <f>IFERROR(__xludf.DUMMYFUNCTION("SPLIT(H6287,""/"")"),8.0)</f>
        <v>8</v>
      </c>
      <c r="J6287" s="4">
        <f>IFERROR(__xludf.DUMMYFUNCTION("""COMPUTED_VALUE"""),10.0)</f>
        <v>10</v>
      </c>
      <c r="K6287" s="4">
        <f>IFERROR(__xludf.DUMMYFUNCTION("""COMPUTED_VALUE"""),2023.0)</f>
        <v>2023</v>
      </c>
    </row>
    <row r="6288">
      <c r="A6288" s="1" t="s">
        <v>8093</v>
      </c>
      <c r="B6288" s="4" t="s">
        <v>44</v>
      </c>
      <c r="C6288" s="4" t="s">
        <v>24</v>
      </c>
      <c r="D6288" s="4" t="s">
        <v>23</v>
      </c>
      <c r="E6288" s="4">
        <v>2.0</v>
      </c>
      <c r="F6288" s="4">
        <v>4.0</v>
      </c>
      <c r="G6288" s="4">
        <v>8.0</v>
      </c>
      <c r="H6288" s="7">
        <v>45209.0</v>
      </c>
      <c r="I6288" s="4">
        <f>IFERROR(__xludf.DUMMYFUNCTION("SPLIT(H6288,""/"")"),10.0)</f>
        <v>10</v>
      </c>
      <c r="J6288" s="4">
        <f>IFERROR(__xludf.DUMMYFUNCTION("""COMPUTED_VALUE"""),10.0)</f>
        <v>10</v>
      </c>
      <c r="K6288" s="4">
        <f>IFERROR(__xludf.DUMMYFUNCTION("""COMPUTED_VALUE"""),2023.0)</f>
        <v>2023</v>
      </c>
    </row>
    <row r="6289">
      <c r="A6289" s="1" t="s">
        <v>7859</v>
      </c>
      <c r="B6289" s="4" t="s">
        <v>44</v>
      </c>
      <c r="C6289" s="4" t="s">
        <v>24</v>
      </c>
      <c r="D6289" s="4" t="s">
        <v>30</v>
      </c>
      <c r="E6289" s="4">
        <v>3.0</v>
      </c>
      <c r="F6289" s="4">
        <v>4.0</v>
      </c>
      <c r="G6289" s="4">
        <v>12.0</v>
      </c>
      <c r="H6289" s="7">
        <v>45209.0</v>
      </c>
      <c r="I6289" s="4">
        <f>IFERROR(__xludf.DUMMYFUNCTION("SPLIT(H6289,""/"")"),10.0)</f>
        <v>10</v>
      </c>
      <c r="J6289" s="4">
        <f>IFERROR(__xludf.DUMMYFUNCTION("""COMPUTED_VALUE"""),10.0)</f>
        <v>10</v>
      </c>
      <c r="K6289" s="4">
        <f>IFERROR(__xludf.DUMMYFUNCTION("""COMPUTED_VALUE"""),2023.0)</f>
        <v>2023</v>
      </c>
    </row>
    <row r="6290">
      <c r="A6290" s="1" t="s">
        <v>1754</v>
      </c>
      <c r="B6290" s="4" t="s">
        <v>44</v>
      </c>
      <c r="C6290" s="4" t="s">
        <v>30</v>
      </c>
      <c r="D6290" s="4" t="s">
        <v>30</v>
      </c>
      <c r="E6290" s="4">
        <v>5.0</v>
      </c>
      <c r="F6290" s="4">
        <v>4.0</v>
      </c>
      <c r="G6290" s="4">
        <v>20.0</v>
      </c>
      <c r="H6290" s="7">
        <v>45210.0</v>
      </c>
      <c r="I6290" s="4">
        <f>IFERROR(__xludf.DUMMYFUNCTION("SPLIT(H6290,""/"")"),11.0)</f>
        <v>11</v>
      </c>
      <c r="J6290" s="4">
        <f>IFERROR(__xludf.DUMMYFUNCTION("""COMPUTED_VALUE"""),10.0)</f>
        <v>10</v>
      </c>
      <c r="K6290" s="4">
        <f>IFERROR(__xludf.DUMMYFUNCTION("""COMPUTED_VALUE"""),2023.0)</f>
        <v>2023</v>
      </c>
    </row>
    <row r="6291">
      <c r="A6291" s="1" t="s">
        <v>2290</v>
      </c>
      <c r="B6291" s="4" t="s">
        <v>44</v>
      </c>
      <c r="C6291" s="4" t="s">
        <v>30</v>
      </c>
      <c r="D6291" s="4" t="s">
        <v>23</v>
      </c>
      <c r="E6291" s="4">
        <v>1.0</v>
      </c>
      <c r="F6291" s="4">
        <v>4.0</v>
      </c>
      <c r="G6291" s="4">
        <v>4.0</v>
      </c>
      <c r="H6291" s="7">
        <v>45210.0</v>
      </c>
      <c r="I6291" s="4">
        <f>IFERROR(__xludf.DUMMYFUNCTION("SPLIT(H6291,""/"")"),11.0)</f>
        <v>11</v>
      </c>
      <c r="J6291" s="4">
        <f>IFERROR(__xludf.DUMMYFUNCTION("""COMPUTED_VALUE"""),10.0)</f>
        <v>10</v>
      </c>
      <c r="K6291" s="4">
        <f>IFERROR(__xludf.DUMMYFUNCTION("""COMPUTED_VALUE"""),2023.0)</f>
        <v>2023</v>
      </c>
    </row>
    <row r="6292">
      <c r="A6292" s="1" t="s">
        <v>9377</v>
      </c>
      <c r="B6292" s="4" t="s">
        <v>44</v>
      </c>
      <c r="C6292" s="4" t="s">
        <v>29</v>
      </c>
      <c r="D6292" s="4" t="s">
        <v>28</v>
      </c>
      <c r="E6292" s="4">
        <v>2.0</v>
      </c>
      <c r="F6292" s="4">
        <v>4.0</v>
      </c>
      <c r="G6292" s="4">
        <v>8.0</v>
      </c>
      <c r="H6292" s="7">
        <v>45211.0</v>
      </c>
      <c r="I6292" s="4">
        <f>IFERROR(__xludf.DUMMYFUNCTION("SPLIT(H6292,""/"")"),12.0)</f>
        <v>12</v>
      </c>
      <c r="J6292" s="4">
        <f>IFERROR(__xludf.DUMMYFUNCTION("""COMPUTED_VALUE"""),10.0)</f>
        <v>10</v>
      </c>
      <c r="K6292" s="4">
        <f>IFERROR(__xludf.DUMMYFUNCTION("""COMPUTED_VALUE"""),2023.0)</f>
        <v>2023</v>
      </c>
    </row>
    <row r="6293">
      <c r="A6293" s="1" t="s">
        <v>2364</v>
      </c>
      <c r="B6293" s="4" t="s">
        <v>44</v>
      </c>
      <c r="C6293" s="4" t="s">
        <v>24</v>
      </c>
      <c r="D6293" s="4" t="s">
        <v>23</v>
      </c>
      <c r="E6293" s="4">
        <v>4.0</v>
      </c>
      <c r="F6293" s="4">
        <v>4.0</v>
      </c>
      <c r="G6293" s="4">
        <v>16.0</v>
      </c>
      <c r="H6293" s="7">
        <v>45212.0</v>
      </c>
      <c r="I6293" s="4">
        <f>IFERROR(__xludf.DUMMYFUNCTION("SPLIT(H6293,""/"")"),13.0)</f>
        <v>13</v>
      </c>
      <c r="J6293" s="4">
        <f>IFERROR(__xludf.DUMMYFUNCTION("""COMPUTED_VALUE"""),10.0)</f>
        <v>10</v>
      </c>
      <c r="K6293" s="4">
        <f>IFERROR(__xludf.DUMMYFUNCTION("""COMPUTED_VALUE"""),2023.0)</f>
        <v>2023</v>
      </c>
    </row>
    <row r="6294">
      <c r="A6294" s="1" t="s">
        <v>8307</v>
      </c>
      <c r="B6294" s="4" t="s">
        <v>44</v>
      </c>
      <c r="C6294" s="4" t="s">
        <v>29</v>
      </c>
      <c r="D6294" s="4" t="s">
        <v>23</v>
      </c>
      <c r="E6294" s="4">
        <v>1.0</v>
      </c>
      <c r="F6294" s="4">
        <v>4.0</v>
      </c>
      <c r="G6294" s="4">
        <v>4.0</v>
      </c>
      <c r="H6294" s="7">
        <v>45212.0</v>
      </c>
      <c r="I6294" s="4">
        <f>IFERROR(__xludf.DUMMYFUNCTION("SPLIT(H6294,""/"")"),13.0)</f>
        <v>13</v>
      </c>
      <c r="J6294" s="4">
        <f>IFERROR(__xludf.DUMMYFUNCTION("""COMPUTED_VALUE"""),10.0)</f>
        <v>10</v>
      </c>
      <c r="K6294" s="4">
        <f>IFERROR(__xludf.DUMMYFUNCTION("""COMPUTED_VALUE"""),2023.0)</f>
        <v>2023</v>
      </c>
    </row>
    <row r="6295">
      <c r="A6295" s="1" t="s">
        <v>1428</v>
      </c>
      <c r="B6295" s="4" t="s">
        <v>44</v>
      </c>
      <c r="C6295" s="4" t="s">
        <v>29</v>
      </c>
      <c r="D6295" s="4" t="s">
        <v>28</v>
      </c>
      <c r="E6295" s="4">
        <v>1.0</v>
      </c>
      <c r="F6295" s="4">
        <v>4.0</v>
      </c>
      <c r="G6295" s="4">
        <v>4.0</v>
      </c>
      <c r="H6295" s="7">
        <v>45213.0</v>
      </c>
      <c r="I6295" s="4">
        <f>IFERROR(__xludf.DUMMYFUNCTION("SPLIT(H6295,""/"")"),14.0)</f>
        <v>14</v>
      </c>
      <c r="J6295" s="4">
        <f>IFERROR(__xludf.DUMMYFUNCTION("""COMPUTED_VALUE"""),10.0)</f>
        <v>10</v>
      </c>
      <c r="K6295" s="4">
        <f>IFERROR(__xludf.DUMMYFUNCTION("""COMPUTED_VALUE"""),2023.0)</f>
        <v>2023</v>
      </c>
    </row>
    <row r="6296">
      <c r="A6296" s="1" t="s">
        <v>7224</v>
      </c>
      <c r="B6296" s="4" t="s">
        <v>44</v>
      </c>
      <c r="C6296" s="4" t="s">
        <v>24</v>
      </c>
      <c r="D6296" s="4" t="s">
        <v>30</v>
      </c>
      <c r="E6296" s="4">
        <v>4.0</v>
      </c>
      <c r="F6296" s="4">
        <v>4.0</v>
      </c>
      <c r="G6296" s="4">
        <v>16.0</v>
      </c>
      <c r="H6296" s="7">
        <v>45214.0</v>
      </c>
      <c r="I6296" s="4">
        <f>IFERROR(__xludf.DUMMYFUNCTION("SPLIT(H6296,""/"")"),15.0)</f>
        <v>15</v>
      </c>
      <c r="J6296" s="4">
        <f>IFERROR(__xludf.DUMMYFUNCTION("""COMPUTED_VALUE"""),10.0)</f>
        <v>10</v>
      </c>
      <c r="K6296" s="4">
        <f>IFERROR(__xludf.DUMMYFUNCTION("""COMPUTED_VALUE"""),2023.0)</f>
        <v>2023</v>
      </c>
    </row>
    <row r="6297">
      <c r="A6297" s="1" t="s">
        <v>3799</v>
      </c>
      <c r="B6297" s="4" t="s">
        <v>44</v>
      </c>
      <c r="C6297" s="4" t="s">
        <v>24</v>
      </c>
      <c r="D6297" s="4" t="s">
        <v>23</v>
      </c>
      <c r="E6297" s="4">
        <v>2.0</v>
      </c>
      <c r="F6297" s="4">
        <v>4.0</v>
      </c>
      <c r="G6297" s="4">
        <v>8.0</v>
      </c>
      <c r="H6297" s="7">
        <v>45214.0</v>
      </c>
      <c r="I6297" s="4">
        <f>IFERROR(__xludf.DUMMYFUNCTION("SPLIT(H6297,""/"")"),15.0)</f>
        <v>15</v>
      </c>
      <c r="J6297" s="4">
        <f>IFERROR(__xludf.DUMMYFUNCTION("""COMPUTED_VALUE"""),10.0)</f>
        <v>10</v>
      </c>
      <c r="K6297" s="4">
        <f>IFERROR(__xludf.DUMMYFUNCTION("""COMPUTED_VALUE"""),2023.0)</f>
        <v>2023</v>
      </c>
    </row>
    <row r="6298">
      <c r="A6298" s="1" t="s">
        <v>3497</v>
      </c>
      <c r="B6298" s="4" t="s">
        <v>44</v>
      </c>
      <c r="C6298" s="4" t="s">
        <v>24</v>
      </c>
      <c r="D6298" s="4" t="s">
        <v>30</v>
      </c>
      <c r="E6298" s="4">
        <v>5.0</v>
      </c>
      <c r="F6298" s="4">
        <v>4.0</v>
      </c>
      <c r="G6298" s="4">
        <v>20.0</v>
      </c>
      <c r="H6298" s="7">
        <v>45214.0</v>
      </c>
      <c r="I6298" s="4">
        <f>IFERROR(__xludf.DUMMYFUNCTION("SPLIT(H6298,""/"")"),15.0)</f>
        <v>15</v>
      </c>
      <c r="J6298" s="4">
        <f>IFERROR(__xludf.DUMMYFUNCTION("""COMPUTED_VALUE"""),10.0)</f>
        <v>10</v>
      </c>
      <c r="K6298" s="4">
        <f>IFERROR(__xludf.DUMMYFUNCTION("""COMPUTED_VALUE"""),2023.0)</f>
        <v>2023</v>
      </c>
    </row>
    <row r="6299">
      <c r="A6299" s="1" t="s">
        <v>8082</v>
      </c>
      <c r="B6299" s="4" t="s">
        <v>44</v>
      </c>
      <c r="C6299" s="4" t="s">
        <v>29</v>
      </c>
      <c r="D6299" s="4" t="s">
        <v>30</v>
      </c>
      <c r="E6299" s="4">
        <v>4.0</v>
      </c>
      <c r="F6299" s="4">
        <v>4.0</v>
      </c>
      <c r="G6299" s="4">
        <v>16.0</v>
      </c>
      <c r="H6299" s="7">
        <v>45214.0</v>
      </c>
      <c r="I6299" s="4">
        <f>IFERROR(__xludf.DUMMYFUNCTION("SPLIT(H6299,""/"")"),15.0)</f>
        <v>15</v>
      </c>
      <c r="J6299" s="4">
        <f>IFERROR(__xludf.DUMMYFUNCTION("""COMPUTED_VALUE"""),10.0)</f>
        <v>10</v>
      </c>
      <c r="K6299" s="4">
        <f>IFERROR(__xludf.DUMMYFUNCTION("""COMPUTED_VALUE"""),2023.0)</f>
        <v>2023</v>
      </c>
    </row>
    <row r="6300">
      <c r="A6300" s="1" t="s">
        <v>1897</v>
      </c>
      <c r="B6300" s="4" t="s">
        <v>44</v>
      </c>
      <c r="C6300" s="4" t="s">
        <v>29</v>
      </c>
      <c r="D6300" s="4" t="s">
        <v>28</v>
      </c>
      <c r="E6300" s="4">
        <v>5.0</v>
      </c>
      <c r="F6300" s="4">
        <v>4.0</v>
      </c>
      <c r="G6300" s="4">
        <v>20.0</v>
      </c>
      <c r="H6300" s="7">
        <v>45216.0</v>
      </c>
      <c r="I6300" s="4">
        <f>IFERROR(__xludf.DUMMYFUNCTION("SPLIT(H6300,""/"")"),17.0)</f>
        <v>17</v>
      </c>
      <c r="J6300" s="4">
        <f>IFERROR(__xludf.DUMMYFUNCTION("""COMPUTED_VALUE"""),10.0)</f>
        <v>10</v>
      </c>
      <c r="K6300" s="4">
        <f>IFERROR(__xludf.DUMMYFUNCTION("""COMPUTED_VALUE"""),2023.0)</f>
        <v>2023</v>
      </c>
    </row>
    <row r="6301">
      <c r="A6301" s="1" t="s">
        <v>5785</v>
      </c>
      <c r="B6301" s="4" t="s">
        <v>44</v>
      </c>
      <c r="C6301" s="4" t="s">
        <v>24</v>
      </c>
      <c r="D6301" s="4" t="s">
        <v>39</v>
      </c>
      <c r="E6301" s="4">
        <v>4.0</v>
      </c>
      <c r="F6301" s="4">
        <v>4.0</v>
      </c>
      <c r="G6301" s="4">
        <v>16.0</v>
      </c>
      <c r="H6301" s="7">
        <v>45216.0</v>
      </c>
      <c r="I6301" s="4">
        <f>IFERROR(__xludf.DUMMYFUNCTION("SPLIT(H6301,""/"")"),17.0)</f>
        <v>17</v>
      </c>
      <c r="J6301" s="4">
        <f>IFERROR(__xludf.DUMMYFUNCTION("""COMPUTED_VALUE"""),10.0)</f>
        <v>10</v>
      </c>
      <c r="K6301" s="4">
        <f>IFERROR(__xludf.DUMMYFUNCTION("""COMPUTED_VALUE"""),2023.0)</f>
        <v>2023</v>
      </c>
    </row>
    <row r="6302">
      <c r="A6302" s="1" t="s">
        <v>6548</v>
      </c>
      <c r="B6302" s="4" t="s">
        <v>44</v>
      </c>
      <c r="C6302" s="4" t="s">
        <v>29</v>
      </c>
      <c r="D6302" s="4" t="s">
        <v>39</v>
      </c>
      <c r="E6302" s="4">
        <v>3.0</v>
      </c>
      <c r="F6302" s="4">
        <v>4.0</v>
      </c>
      <c r="G6302" s="4">
        <v>12.0</v>
      </c>
      <c r="H6302" s="7">
        <v>45216.0</v>
      </c>
      <c r="I6302" s="4">
        <f>IFERROR(__xludf.DUMMYFUNCTION("SPLIT(H6302,""/"")"),17.0)</f>
        <v>17</v>
      </c>
      <c r="J6302" s="4">
        <f>IFERROR(__xludf.DUMMYFUNCTION("""COMPUTED_VALUE"""),10.0)</f>
        <v>10</v>
      </c>
      <c r="K6302" s="4">
        <f>IFERROR(__xludf.DUMMYFUNCTION("""COMPUTED_VALUE"""),2023.0)</f>
        <v>2023</v>
      </c>
    </row>
    <row r="6303">
      <c r="A6303" s="1" t="s">
        <v>3318</v>
      </c>
      <c r="B6303" s="4" t="s">
        <v>44</v>
      </c>
      <c r="C6303" s="4" t="s">
        <v>24</v>
      </c>
      <c r="D6303" s="4" t="s">
        <v>30</v>
      </c>
      <c r="E6303" s="4">
        <v>2.0</v>
      </c>
      <c r="F6303" s="4">
        <v>4.0</v>
      </c>
      <c r="G6303" s="4">
        <v>8.0</v>
      </c>
      <c r="H6303" s="7">
        <v>45217.0</v>
      </c>
      <c r="I6303" s="4">
        <f>IFERROR(__xludf.DUMMYFUNCTION("SPLIT(H6303,""/"")"),18.0)</f>
        <v>18</v>
      </c>
      <c r="J6303" s="4">
        <f>IFERROR(__xludf.DUMMYFUNCTION("""COMPUTED_VALUE"""),10.0)</f>
        <v>10</v>
      </c>
      <c r="K6303" s="4">
        <f>IFERROR(__xludf.DUMMYFUNCTION("""COMPUTED_VALUE"""),2023.0)</f>
        <v>2023</v>
      </c>
    </row>
    <row r="6304">
      <c r="A6304" s="1" t="s">
        <v>3543</v>
      </c>
      <c r="B6304" s="4" t="s">
        <v>44</v>
      </c>
      <c r="C6304" s="4" t="s">
        <v>30</v>
      </c>
      <c r="D6304" s="4" t="s">
        <v>28</v>
      </c>
      <c r="E6304" s="4">
        <v>4.0</v>
      </c>
      <c r="F6304" s="4">
        <v>4.0</v>
      </c>
      <c r="G6304" s="4">
        <v>16.0</v>
      </c>
      <c r="H6304" s="7">
        <v>45217.0</v>
      </c>
      <c r="I6304" s="4">
        <f>IFERROR(__xludf.DUMMYFUNCTION("SPLIT(H6304,""/"")"),18.0)</f>
        <v>18</v>
      </c>
      <c r="J6304" s="4">
        <f>IFERROR(__xludf.DUMMYFUNCTION("""COMPUTED_VALUE"""),10.0)</f>
        <v>10</v>
      </c>
      <c r="K6304" s="4">
        <f>IFERROR(__xludf.DUMMYFUNCTION("""COMPUTED_VALUE"""),2023.0)</f>
        <v>2023</v>
      </c>
    </row>
    <row r="6305">
      <c r="A6305" s="1" t="s">
        <v>8192</v>
      </c>
      <c r="B6305" s="4" t="s">
        <v>44</v>
      </c>
      <c r="C6305" s="4" t="s">
        <v>30</v>
      </c>
      <c r="D6305" s="4" t="s">
        <v>30</v>
      </c>
      <c r="E6305" s="4">
        <v>5.0</v>
      </c>
      <c r="F6305" s="4">
        <v>4.0</v>
      </c>
      <c r="G6305" s="4">
        <v>20.0</v>
      </c>
      <c r="H6305" s="7">
        <v>45218.0</v>
      </c>
      <c r="I6305" s="4">
        <f>IFERROR(__xludf.DUMMYFUNCTION("SPLIT(H6305,""/"")"),19.0)</f>
        <v>19</v>
      </c>
      <c r="J6305" s="4">
        <f>IFERROR(__xludf.DUMMYFUNCTION("""COMPUTED_VALUE"""),10.0)</f>
        <v>10</v>
      </c>
      <c r="K6305" s="4">
        <f>IFERROR(__xludf.DUMMYFUNCTION("""COMPUTED_VALUE"""),2023.0)</f>
        <v>2023</v>
      </c>
    </row>
    <row r="6306">
      <c r="A6306" s="1" t="s">
        <v>3967</v>
      </c>
      <c r="B6306" s="4" t="s">
        <v>44</v>
      </c>
      <c r="C6306" s="4" t="s">
        <v>30</v>
      </c>
      <c r="D6306" s="4" t="s">
        <v>23</v>
      </c>
      <c r="E6306" s="4">
        <v>3.0</v>
      </c>
      <c r="F6306" s="4">
        <v>4.0</v>
      </c>
      <c r="G6306" s="4">
        <v>12.0</v>
      </c>
      <c r="H6306" s="7">
        <v>45218.0</v>
      </c>
      <c r="I6306" s="4">
        <f>IFERROR(__xludf.DUMMYFUNCTION("SPLIT(H6306,""/"")"),19.0)</f>
        <v>19</v>
      </c>
      <c r="J6306" s="4">
        <f>IFERROR(__xludf.DUMMYFUNCTION("""COMPUTED_VALUE"""),10.0)</f>
        <v>10</v>
      </c>
      <c r="K6306" s="4">
        <f>IFERROR(__xludf.DUMMYFUNCTION("""COMPUTED_VALUE"""),2023.0)</f>
        <v>2023</v>
      </c>
    </row>
    <row r="6307">
      <c r="A6307" s="1" t="s">
        <v>513</v>
      </c>
      <c r="B6307" s="4" t="s">
        <v>44</v>
      </c>
      <c r="C6307" s="4" t="s">
        <v>24</v>
      </c>
      <c r="D6307" s="4" t="s">
        <v>39</v>
      </c>
      <c r="E6307" s="4">
        <v>5.0</v>
      </c>
      <c r="F6307" s="4">
        <v>4.0</v>
      </c>
      <c r="G6307" s="4">
        <v>20.0</v>
      </c>
      <c r="H6307" s="7">
        <v>45218.0</v>
      </c>
      <c r="I6307" s="4">
        <f>IFERROR(__xludf.DUMMYFUNCTION("SPLIT(H6307,""/"")"),19.0)</f>
        <v>19</v>
      </c>
      <c r="J6307" s="4">
        <f>IFERROR(__xludf.DUMMYFUNCTION("""COMPUTED_VALUE"""),10.0)</f>
        <v>10</v>
      </c>
      <c r="K6307" s="4">
        <f>IFERROR(__xludf.DUMMYFUNCTION("""COMPUTED_VALUE"""),2023.0)</f>
        <v>2023</v>
      </c>
    </row>
    <row r="6308">
      <c r="A6308" s="1" t="s">
        <v>3759</v>
      </c>
      <c r="B6308" s="4" t="s">
        <v>44</v>
      </c>
      <c r="C6308" s="4" t="s">
        <v>30</v>
      </c>
      <c r="D6308" s="4" t="s">
        <v>30</v>
      </c>
      <c r="E6308" s="4">
        <v>2.0</v>
      </c>
      <c r="F6308" s="4">
        <v>4.0</v>
      </c>
      <c r="G6308" s="4">
        <v>8.0</v>
      </c>
      <c r="H6308" s="7">
        <v>45219.0</v>
      </c>
      <c r="I6308" s="4">
        <f>IFERROR(__xludf.DUMMYFUNCTION("SPLIT(H6308,""/"")"),20.0)</f>
        <v>20</v>
      </c>
      <c r="J6308" s="4">
        <f>IFERROR(__xludf.DUMMYFUNCTION("""COMPUTED_VALUE"""),10.0)</f>
        <v>10</v>
      </c>
      <c r="K6308" s="4">
        <f>IFERROR(__xludf.DUMMYFUNCTION("""COMPUTED_VALUE"""),2023.0)</f>
        <v>2023</v>
      </c>
    </row>
    <row r="6309">
      <c r="A6309" s="1" t="s">
        <v>4953</v>
      </c>
      <c r="B6309" s="4" t="s">
        <v>44</v>
      </c>
      <c r="C6309" s="4" t="s">
        <v>30</v>
      </c>
      <c r="D6309" s="4" t="s">
        <v>30</v>
      </c>
      <c r="E6309" s="4">
        <v>3.0</v>
      </c>
      <c r="F6309" s="4">
        <v>4.0</v>
      </c>
      <c r="G6309" s="4">
        <v>12.0</v>
      </c>
      <c r="H6309" s="7">
        <v>45219.0</v>
      </c>
      <c r="I6309" s="4">
        <f>IFERROR(__xludf.DUMMYFUNCTION("SPLIT(H6309,""/"")"),20.0)</f>
        <v>20</v>
      </c>
      <c r="J6309" s="4">
        <f>IFERROR(__xludf.DUMMYFUNCTION("""COMPUTED_VALUE"""),10.0)</f>
        <v>10</v>
      </c>
      <c r="K6309" s="4">
        <f>IFERROR(__xludf.DUMMYFUNCTION("""COMPUTED_VALUE"""),2023.0)</f>
        <v>2023</v>
      </c>
    </row>
    <row r="6310">
      <c r="A6310" s="1" t="s">
        <v>2651</v>
      </c>
      <c r="B6310" s="4" t="s">
        <v>44</v>
      </c>
      <c r="C6310" s="4" t="s">
        <v>30</v>
      </c>
      <c r="D6310" s="4" t="s">
        <v>23</v>
      </c>
      <c r="E6310" s="4">
        <v>4.0</v>
      </c>
      <c r="F6310" s="4">
        <v>4.0</v>
      </c>
      <c r="G6310" s="4">
        <v>16.0</v>
      </c>
      <c r="H6310" s="7">
        <v>45220.0</v>
      </c>
      <c r="I6310" s="4">
        <f>IFERROR(__xludf.DUMMYFUNCTION("SPLIT(H6310,""/"")"),21.0)</f>
        <v>21</v>
      </c>
      <c r="J6310" s="4">
        <f>IFERROR(__xludf.DUMMYFUNCTION("""COMPUTED_VALUE"""),10.0)</f>
        <v>10</v>
      </c>
      <c r="K6310" s="4">
        <f>IFERROR(__xludf.DUMMYFUNCTION("""COMPUTED_VALUE"""),2023.0)</f>
        <v>2023</v>
      </c>
    </row>
    <row r="6311">
      <c r="A6311" s="1" t="s">
        <v>3379</v>
      </c>
      <c r="B6311" s="4" t="s">
        <v>44</v>
      </c>
      <c r="C6311" s="4" t="s">
        <v>29</v>
      </c>
      <c r="D6311" s="4" t="s">
        <v>28</v>
      </c>
      <c r="E6311" s="4">
        <v>2.0</v>
      </c>
      <c r="F6311" s="4">
        <v>4.0</v>
      </c>
      <c r="G6311" s="4">
        <v>8.0</v>
      </c>
      <c r="H6311" s="7">
        <v>45220.0</v>
      </c>
      <c r="I6311" s="4">
        <f>IFERROR(__xludf.DUMMYFUNCTION("SPLIT(H6311,""/"")"),21.0)</f>
        <v>21</v>
      </c>
      <c r="J6311" s="4">
        <f>IFERROR(__xludf.DUMMYFUNCTION("""COMPUTED_VALUE"""),10.0)</f>
        <v>10</v>
      </c>
      <c r="K6311" s="4">
        <f>IFERROR(__xludf.DUMMYFUNCTION("""COMPUTED_VALUE"""),2023.0)</f>
        <v>2023</v>
      </c>
    </row>
    <row r="6312">
      <c r="A6312" s="1" t="s">
        <v>9838</v>
      </c>
      <c r="B6312" s="4" t="s">
        <v>44</v>
      </c>
      <c r="C6312" s="4" t="s">
        <v>24</v>
      </c>
      <c r="D6312" s="4" t="s">
        <v>23</v>
      </c>
      <c r="E6312" s="4">
        <v>1.0</v>
      </c>
      <c r="F6312" s="4">
        <v>4.0</v>
      </c>
      <c r="G6312" s="4">
        <v>4.0</v>
      </c>
      <c r="H6312" s="7">
        <v>45220.0</v>
      </c>
      <c r="I6312" s="4">
        <f>IFERROR(__xludf.DUMMYFUNCTION("SPLIT(H6312,""/"")"),21.0)</f>
        <v>21</v>
      </c>
      <c r="J6312" s="4">
        <f>IFERROR(__xludf.DUMMYFUNCTION("""COMPUTED_VALUE"""),10.0)</f>
        <v>10</v>
      </c>
      <c r="K6312" s="4">
        <f>IFERROR(__xludf.DUMMYFUNCTION("""COMPUTED_VALUE"""),2023.0)</f>
        <v>2023</v>
      </c>
    </row>
    <row r="6313">
      <c r="A6313" s="1" t="s">
        <v>834</v>
      </c>
      <c r="B6313" s="4" t="s">
        <v>44</v>
      </c>
      <c r="C6313" s="4" t="s">
        <v>29</v>
      </c>
      <c r="D6313" s="4" t="s">
        <v>39</v>
      </c>
      <c r="E6313" s="4">
        <v>1.0</v>
      </c>
      <c r="F6313" s="4">
        <v>4.0</v>
      </c>
      <c r="G6313" s="4">
        <v>4.0</v>
      </c>
      <c r="H6313" s="7">
        <v>45221.0</v>
      </c>
      <c r="I6313" s="4">
        <f>IFERROR(__xludf.DUMMYFUNCTION("SPLIT(H6313,""/"")"),22.0)</f>
        <v>22</v>
      </c>
      <c r="J6313" s="4">
        <f>IFERROR(__xludf.DUMMYFUNCTION("""COMPUTED_VALUE"""),10.0)</f>
        <v>10</v>
      </c>
      <c r="K6313" s="4">
        <f>IFERROR(__xludf.DUMMYFUNCTION("""COMPUTED_VALUE"""),2023.0)</f>
        <v>2023</v>
      </c>
    </row>
    <row r="6314">
      <c r="A6314" s="1" t="s">
        <v>1607</v>
      </c>
      <c r="B6314" s="4" t="s">
        <v>44</v>
      </c>
      <c r="C6314" s="4" t="s">
        <v>29</v>
      </c>
      <c r="D6314" s="4" t="s">
        <v>30</v>
      </c>
      <c r="E6314" s="4">
        <v>4.0</v>
      </c>
      <c r="F6314" s="4">
        <v>4.0</v>
      </c>
      <c r="G6314" s="4">
        <v>16.0</v>
      </c>
      <c r="H6314" s="7">
        <v>45221.0</v>
      </c>
      <c r="I6314" s="4">
        <f>IFERROR(__xludf.DUMMYFUNCTION("SPLIT(H6314,""/"")"),22.0)</f>
        <v>22</v>
      </c>
      <c r="J6314" s="4">
        <f>IFERROR(__xludf.DUMMYFUNCTION("""COMPUTED_VALUE"""),10.0)</f>
        <v>10</v>
      </c>
      <c r="K6314" s="4">
        <f>IFERROR(__xludf.DUMMYFUNCTION("""COMPUTED_VALUE"""),2023.0)</f>
        <v>2023</v>
      </c>
    </row>
    <row r="6315">
      <c r="A6315" s="1" t="s">
        <v>9182</v>
      </c>
      <c r="B6315" s="4" t="s">
        <v>44</v>
      </c>
      <c r="C6315" s="4" t="s">
        <v>24</v>
      </c>
      <c r="D6315" s="4" t="s">
        <v>30</v>
      </c>
      <c r="E6315" s="4">
        <v>1.0</v>
      </c>
      <c r="F6315" s="4">
        <v>4.0</v>
      </c>
      <c r="G6315" s="4">
        <v>4.0</v>
      </c>
      <c r="H6315" s="7">
        <v>45221.0</v>
      </c>
      <c r="I6315" s="4">
        <f>IFERROR(__xludf.DUMMYFUNCTION("SPLIT(H6315,""/"")"),22.0)</f>
        <v>22</v>
      </c>
      <c r="J6315" s="4">
        <f>IFERROR(__xludf.DUMMYFUNCTION("""COMPUTED_VALUE"""),10.0)</f>
        <v>10</v>
      </c>
      <c r="K6315" s="4">
        <f>IFERROR(__xludf.DUMMYFUNCTION("""COMPUTED_VALUE"""),2023.0)</f>
        <v>2023</v>
      </c>
    </row>
    <row r="6316">
      <c r="A6316" s="1" t="s">
        <v>5783</v>
      </c>
      <c r="B6316" s="4" t="s">
        <v>44</v>
      </c>
      <c r="C6316" s="4" t="s">
        <v>30</v>
      </c>
      <c r="D6316" s="4" t="s">
        <v>30</v>
      </c>
      <c r="E6316" s="4">
        <v>2.0</v>
      </c>
      <c r="F6316" s="4">
        <v>4.0</v>
      </c>
      <c r="G6316" s="4">
        <v>8.0</v>
      </c>
      <c r="H6316" s="7">
        <v>45221.0</v>
      </c>
      <c r="I6316" s="4">
        <f>IFERROR(__xludf.DUMMYFUNCTION("SPLIT(H6316,""/"")"),22.0)</f>
        <v>22</v>
      </c>
      <c r="J6316" s="4">
        <f>IFERROR(__xludf.DUMMYFUNCTION("""COMPUTED_VALUE"""),10.0)</f>
        <v>10</v>
      </c>
      <c r="K6316" s="4">
        <f>IFERROR(__xludf.DUMMYFUNCTION("""COMPUTED_VALUE"""),2023.0)</f>
        <v>2023</v>
      </c>
    </row>
    <row r="6317">
      <c r="A6317" s="1" t="s">
        <v>6795</v>
      </c>
      <c r="B6317" s="4" t="s">
        <v>44</v>
      </c>
      <c r="C6317" s="4" t="s">
        <v>24</v>
      </c>
      <c r="D6317" s="4" t="s">
        <v>23</v>
      </c>
      <c r="E6317" s="4">
        <v>4.0</v>
      </c>
      <c r="F6317" s="4">
        <v>4.0</v>
      </c>
      <c r="G6317" s="4">
        <v>16.0</v>
      </c>
      <c r="H6317" s="7">
        <v>45221.0</v>
      </c>
      <c r="I6317" s="4">
        <f>IFERROR(__xludf.DUMMYFUNCTION("SPLIT(H6317,""/"")"),22.0)</f>
        <v>22</v>
      </c>
      <c r="J6317" s="4">
        <f>IFERROR(__xludf.DUMMYFUNCTION("""COMPUTED_VALUE"""),10.0)</f>
        <v>10</v>
      </c>
      <c r="K6317" s="4">
        <f>IFERROR(__xludf.DUMMYFUNCTION("""COMPUTED_VALUE"""),2023.0)</f>
        <v>2023</v>
      </c>
    </row>
    <row r="6318">
      <c r="A6318" s="1" t="s">
        <v>5100</v>
      </c>
      <c r="B6318" s="4" t="s">
        <v>44</v>
      </c>
      <c r="C6318" s="4" t="s">
        <v>30</v>
      </c>
      <c r="D6318" s="4" t="s">
        <v>23</v>
      </c>
      <c r="E6318" s="4">
        <v>2.0</v>
      </c>
      <c r="F6318" s="4">
        <v>4.0</v>
      </c>
      <c r="G6318" s="4">
        <v>8.0</v>
      </c>
      <c r="H6318" s="7">
        <v>45222.0</v>
      </c>
      <c r="I6318" s="4">
        <f>IFERROR(__xludf.DUMMYFUNCTION("SPLIT(H6318,""/"")"),23.0)</f>
        <v>23</v>
      </c>
      <c r="J6318" s="4">
        <f>IFERROR(__xludf.DUMMYFUNCTION("""COMPUTED_VALUE"""),10.0)</f>
        <v>10</v>
      </c>
      <c r="K6318" s="4">
        <f>IFERROR(__xludf.DUMMYFUNCTION("""COMPUTED_VALUE"""),2023.0)</f>
        <v>2023</v>
      </c>
    </row>
    <row r="6319">
      <c r="A6319" s="1" t="s">
        <v>4387</v>
      </c>
      <c r="B6319" s="4" t="s">
        <v>44</v>
      </c>
      <c r="C6319" s="4" t="s">
        <v>29</v>
      </c>
      <c r="D6319" s="4" t="s">
        <v>30</v>
      </c>
      <c r="E6319" s="4">
        <v>2.0</v>
      </c>
      <c r="F6319" s="4">
        <v>4.0</v>
      </c>
      <c r="G6319" s="4">
        <v>8.0</v>
      </c>
      <c r="H6319" s="7">
        <v>45222.0</v>
      </c>
      <c r="I6319" s="4">
        <f>IFERROR(__xludf.DUMMYFUNCTION("SPLIT(H6319,""/"")"),23.0)</f>
        <v>23</v>
      </c>
      <c r="J6319" s="4">
        <f>IFERROR(__xludf.DUMMYFUNCTION("""COMPUTED_VALUE"""),10.0)</f>
        <v>10</v>
      </c>
      <c r="K6319" s="4">
        <f>IFERROR(__xludf.DUMMYFUNCTION("""COMPUTED_VALUE"""),2023.0)</f>
        <v>2023</v>
      </c>
    </row>
    <row r="6320">
      <c r="A6320" s="1" t="s">
        <v>8790</v>
      </c>
      <c r="B6320" s="4" t="s">
        <v>44</v>
      </c>
      <c r="C6320" s="4" t="s">
        <v>29</v>
      </c>
      <c r="D6320" s="4" t="s">
        <v>39</v>
      </c>
      <c r="E6320" s="4">
        <v>2.0</v>
      </c>
      <c r="F6320" s="4">
        <v>4.0</v>
      </c>
      <c r="G6320" s="4">
        <v>8.0</v>
      </c>
      <c r="H6320" s="7">
        <v>45222.0</v>
      </c>
      <c r="I6320" s="4">
        <f>IFERROR(__xludf.DUMMYFUNCTION("SPLIT(H6320,""/"")"),23.0)</f>
        <v>23</v>
      </c>
      <c r="J6320" s="4">
        <f>IFERROR(__xludf.DUMMYFUNCTION("""COMPUTED_VALUE"""),10.0)</f>
        <v>10</v>
      </c>
      <c r="K6320" s="4">
        <f>IFERROR(__xludf.DUMMYFUNCTION("""COMPUTED_VALUE"""),2023.0)</f>
        <v>2023</v>
      </c>
    </row>
    <row r="6321">
      <c r="A6321" s="1" t="s">
        <v>1606</v>
      </c>
      <c r="B6321" s="4" t="s">
        <v>44</v>
      </c>
      <c r="C6321" s="4" t="s">
        <v>29</v>
      </c>
      <c r="D6321" s="4" t="s">
        <v>30</v>
      </c>
      <c r="E6321" s="4">
        <v>1.0</v>
      </c>
      <c r="F6321" s="4">
        <v>4.0</v>
      </c>
      <c r="G6321" s="4">
        <v>4.0</v>
      </c>
      <c r="H6321" s="7">
        <v>45223.0</v>
      </c>
      <c r="I6321" s="4">
        <f>IFERROR(__xludf.DUMMYFUNCTION("SPLIT(H6321,""/"")"),24.0)</f>
        <v>24</v>
      </c>
      <c r="J6321" s="4">
        <f>IFERROR(__xludf.DUMMYFUNCTION("""COMPUTED_VALUE"""),10.0)</f>
        <v>10</v>
      </c>
      <c r="K6321" s="4">
        <f>IFERROR(__xludf.DUMMYFUNCTION("""COMPUTED_VALUE"""),2023.0)</f>
        <v>2023</v>
      </c>
    </row>
    <row r="6322">
      <c r="A6322" s="1" t="s">
        <v>1691</v>
      </c>
      <c r="B6322" s="4" t="s">
        <v>44</v>
      </c>
      <c r="C6322" s="4" t="s">
        <v>24</v>
      </c>
      <c r="D6322" s="4" t="s">
        <v>30</v>
      </c>
      <c r="E6322" s="4">
        <v>2.0</v>
      </c>
      <c r="F6322" s="4">
        <v>4.0</v>
      </c>
      <c r="G6322" s="4">
        <v>8.0</v>
      </c>
      <c r="H6322" s="7">
        <v>45223.0</v>
      </c>
      <c r="I6322" s="4">
        <f>IFERROR(__xludf.DUMMYFUNCTION("SPLIT(H6322,""/"")"),24.0)</f>
        <v>24</v>
      </c>
      <c r="J6322" s="4">
        <f>IFERROR(__xludf.DUMMYFUNCTION("""COMPUTED_VALUE"""),10.0)</f>
        <v>10</v>
      </c>
      <c r="K6322" s="4">
        <f>IFERROR(__xludf.DUMMYFUNCTION("""COMPUTED_VALUE"""),2023.0)</f>
        <v>2023</v>
      </c>
    </row>
    <row r="6323">
      <c r="A6323" s="1" t="s">
        <v>3293</v>
      </c>
      <c r="B6323" s="4" t="s">
        <v>44</v>
      </c>
      <c r="C6323" s="4" t="s">
        <v>30</v>
      </c>
      <c r="D6323" s="4" t="s">
        <v>30</v>
      </c>
      <c r="E6323" s="4">
        <v>5.0</v>
      </c>
      <c r="F6323" s="4">
        <v>4.0</v>
      </c>
      <c r="G6323" s="4">
        <v>20.0</v>
      </c>
      <c r="H6323" s="7">
        <v>45223.0</v>
      </c>
      <c r="I6323" s="4">
        <f>IFERROR(__xludf.DUMMYFUNCTION("SPLIT(H6323,""/"")"),24.0)</f>
        <v>24</v>
      </c>
      <c r="J6323" s="4">
        <f>IFERROR(__xludf.DUMMYFUNCTION("""COMPUTED_VALUE"""),10.0)</f>
        <v>10</v>
      </c>
      <c r="K6323" s="4">
        <f>IFERROR(__xludf.DUMMYFUNCTION("""COMPUTED_VALUE"""),2023.0)</f>
        <v>2023</v>
      </c>
    </row>
    <row r="6324">
      <c r="A6324" s="1" t="s">
        <v>1139</v>
      </c>
      <c r="B6324" s="4" t="s">
        <v>44</v>
      </c>
      <c r="C6324" s="4" t="s">
        <v>30</v>
      </c>
      <c r="D6324" s="4" t="s">
        <v>28</v>
      </c>
      <c r="E6324" s="4">
        <v>5.0</v>
      </c>
      <c r="F6324" s="4">
        <v>4.0</v>
      </c>
      <c r="G6324" s="4">
        <v>20.0</v>
      </c>
      <c r="H6324" s="7">
        <v>45223.0</v>
      </c>
      <c r="I6324" s="4">
        <f>IFERROR(__xludf.DUMMYFUNCTION("SPLIT(H6324,""/"")"),24.0)</f>
        <v>24</v>
      </c>
      <c r="J6324" s="4">
        <f>IFERROR(__xludf.DUMMYFUNCTION("""COMPUTED_VALUE"""),10.0)</f>
        <v>10</v>
      </c>
      <c r="K6324" s="4">
        <f>IFERROR(__xludf.DUMMYFUNCTION("""COMPUTED_VALUE"""),2023.0)</f>
        <v>2023</v>
      </c>
    </row>
    <row r="6325">
      <c r="A6325" s="1" t="s">
        <v>1715</v>
      </c>
      <c r="B6325" s="4" t="s">
        <v>44</v>
      </c>
      <c r="C6325" s="4" t="s">
        <v>24</v>
      </c>
      <c r="D6325" s="4" t="s">
        <v>39</v>
      </c>
      <c r="E6325" s="4">
        <v>5.0</v>
      </c>
      <c r="F6325" s="4">
        <v>4.0</v>
      </c>
      <c r="G6325" s="4">
        <v>20.0</v>
      </c>
      <c r="H6325" s="7">
        <v>45223.0</v>
      </c>
      <c r="I6325" s="4">
        <f>IFERROR(__xludf.DUMMYFUNCTION("SPLIT(H6325,""/"")"),24.0)</f>
        <v>24</v>
      </c>
      <c r="J6325" s="4">
        <f>IFERROR(__xludf.DUMMYFUNCTION("""COMPUTED_VALUE"""),10.0)</f>
        <v>10</v>
      </c>
      <c r="K6325" s="4">
        <f>IFERROR(__xludf.DUMMYFUNCTION("""COMPUTED_VALUE"""),2023.0)</f>
        <v>2023</v>
      </c>
    </row>
    <row r="6326">
      <c r="A6326" s="1" t="s">
        <v>5400</v>
      </c>
      <c r="B6326" s="4" t="s">
        <v>44</v>
      </c>
      <c r="C6326" s="4" t="s">
        <v>29</v>
      </c>
      <c r="D6326" s="4" t="s">
        <v>39</v>
      </c>
      <c r="E6326" s="4">
        <v>3.0</v>
      </c>
      <c r="F6326" s="4">
        <v>4.0</v>
      </c>
      <c r="G6326" s="4">
        <v>12.0</v>
      </c>
      <c r="H6326" s="7">
        <v>45223.0</v>
      </c>
      <c r="I6326" s="4">
        <f>IFERROR(__xludf.DUMMYFUNCTION("SPLIT(H6326,""/"")"),24.0)</f>
        <v>24</v>
      </c>
      <c r="J6326" s="4">
        <f>IFERROR(__xludf.DUMMYFUNCTION("""COMPUTED_VALUE"""),10.0)</f>
        <v>10</v>
      </c>
      <c r="K6326" s="4">
        <f>IFERROR(__xludf.DUMMYFUNCTION("""COMPUTED_VALUE"""),2023.0)</f>
        <v>2023</v>
      </c>
    </row>
    <row r="6327">
      <c r="A6327" s="1" t="s">
        <v>8767</v>
      </c>
      <c r="B6327" s="4" t="s">
        <v>44</v>
      </c>
      <c r="C6327" s="4" t="s">
        <v>29</v>
      </c>
      <c r="D6327" s="4" t="s">
        <v>30</v>
      </c>
      <c r="E6327" s="4">
        <v>1.0</v>
      </c>
      <c r="F6327" s="4">
        <v>4.0</v>
      </c>
      <c r="G6327" s="4">
        <v>4.0</v>
      </c>
      <c r="H6327" s="7">
        <v>45224.0</v>
      </c>
      <c r="I6327" s="4">
        <f>IFERROR(__xludf.DUMMYFUNCTION("SPLIT(H6327,""/"")"),25.0)</f>
        <v>25</v>
      </c>
      <c r="J6327" s="4">
        <f>IFERROR(__xludf.DUMMYFUNCTION("""COMPUTED_VALUE"""),10.0)</f>
        <v>10</v>
      </c>
      <c r="K6327" s="4">
        <f>IFERROR(__xludf.DUMMYFUNCTION("""COMPUTED_VALUE"""),2023.0)</f>
        <v>2023</v>
      </c>
    </row>
    <row r="6328">
      <c r="A6328" s="1" t="s">
        <v>1609</v>
      </c>
      <c r="B6328" s="4" t="s">
        <v>44</v>
      </c>
      <c r="C6328" s="4" t="s">
        <v>30</v>
      </c>
      <c r="D6328" s="4" t="s">
        <v>39</v>
      </c>
      <c r="E6328" s="4">
        <v>3.0</v>
      </c>
      <c r="F6328" s="4">
        <v>4.0</v>
      </c>
      <c r="G6328" s="4">
        <v>12.0</v>
      </c>
      <c r="H6328" s="7">
        <v>45225.0</v>
      </c>
      <c r="I6328" s="4">
        <f>IFERROR(__xludf.DUMMYFUNCTION("SPLIT(H6328,""/"")"),26.0)</f>
        <v>26</v>
      </c>
      <c r="J6328" s="4">
        <f>IFERROR(__xludf.DUMMYFUNCTION("""COMPUTED_VALUE"""),10.0)</f>
        <v>10</v>
      </c>
      <c r="K6328" s="4">
        <f>IFERROR(__xludf.DUMMYFUNCTION("""COMPUTED_VALUE"""),2023.0)</f>
        <v>2023</v>
      </c>
    </row>
    <row r="6329">
      <c r="A6329" s="1" t="s">
        <v>4513</v>
      </c>
      <c r="B6329" s="4" t="s">
        <v>44</v>
      </c>
      <c r="C6329" s="4" t="s">
        <v>24</v>
      </c>
      <c r="D6329" s="4" t="s">
        <v>28</v>
      </c>
      <c r="E6329" s="4">
        <v>1.0</v>
      </c>
      <c r="F6329" s="4">
        <v>4.0</v>
      </c>
      <c r="G6329" s="4">
        <v>4.0</v>
      </c>
      <c r="H6329" s="7">
        <v>45226.0</v>
      </c>
      <c r="I6329" s="4">
        <f>IFERROR(__xludf.DUMMYFUNCTION("SPLIT(H6329,""/"")"),27.0)</f>
        <v>27</v>
      </c>
      <c r="J6329" s="4">
        <f>IFERROR(__xludf.DUMMYFUNCTION("""COMPUTED_VALUE"""),10.0)</f>
        <v>10</v>
      </c>
      <c r="K6329" s="4">
        <f>IFERROR(__xludf.DUMMYFUNCTION("""COMPUTED_VALUE"""),2023.0)</f>
        <v>2023</v>
      </c>
    </row>
    <row r="6330">
      <c r="A6330" s="1" t="s">
        <v>7878</v>
      </c>
      <c r="B6330" s="4" t="s">
        <v>44</v>
      </c>
      <c r="C6330" s="4" t="s">
        <v>29</v>
      </c>
      <c r="D6330" s="4" t="s">
        <v>39</v>
      </c>
      <c r="E6330" s="4">
        <v>3.0</v>
      </c>
      <c r="F6330" s="4">
        <v>4.0</v>
      </c>
      <c r="G6330" s="4">
        <v>12.0</v>
      </c>
      <c r="H6330" s="7">
        <v>45227.0</v>
      </c>
      <c r="I6330" s="4">
        <f>IFERROR(__xludf.DUMMYFUNCTION("SPLIT(H6330,""/"")"),28.0)</f>
        <v>28</v>
      </c>
      <c r="J6330" s="4">
        <f>IFERROR(__xludf.DUMMYFUNCTION("""COMPUTED_VALUE"""),10.0)</f>
        <v>10</v>
      </c>
      <c r="K6330" s="4">
        <f>IFERROR(__xludf.DUMMYFUNCTION("""COMPUTED_VALUE"""),2023.0)</f>
        <v>2023</v>
      </c>
    </row>
    <row r="6331">
      <c r="A6331" s="1" t="s">
        <v>1000</v>
      </c>
      <c r="B6331" s="4" t="s">
        <v>44</v>
      </c>
      <c r="C6331" s="4" t="s">
        <v>29</v>
      </c>
      <c r="D6331" s="4" t="s">
        <v>39</v>
      </c>
      <c r="E6331" s="4">
        <v>2.0</v>
      </c>
      <c r="F6331" s="4">
        <v>4.0</v>
      </c>
      <c r="G6331" s="4">
        <v>8.0</v>
      </c>
      <c r="H6331" s="7">
        <v>45227.0</v>
      </c>
      <c r="I6331" s="4">
        <f>IFERROR(__xludf.DUMMYFUNCTION("SPLIT(H6331,""/"")"),28.0)</f>
        <v>28</v>
      </c>
      <c r="J6331" s="4">
        <f>IFERROR(__xludf.DUMMYFUNCTION("""COMPUTED_VALUE"""),10.0)</f>
        <v>10</v>
      </c>
      <c r="K6331" s="4">
        <f>IFERROR(__xludf.DUMMYFUNCTION("""COMPUTED_VALUE"""),2023.0)</f>
        <v>2023</v>
      </c>
    </row>
    <row r="6332">
      <c r="A6332" s="1" t="s">
        <v>43</v>
      </c>
      <c r="B6332" s="4" t="s">
        <v>44</v>
      </c>
      <c r="C6332" s="4" t="s">
        <v>30</v>
      </c>
      <c r="D6332" s="4" t="s">
        <v>28</v>
      </c>
      <c r="E6332" s="4">
        <v>4.0</v>
      </c>
      <c r="F6332" s="4">
        <v>4.0</v>
      </c>
      <c r="G6332" s="4">
        <v>16.0</v>
      </c>
      <c r="H6332" s="7">
        <v>45227.0</v>
      </c>
      <c r="I6332" s="4">
        <f>IFERROR(__xludf.DUMMYFUNCTION("SPLIT(H6332,""/"")"),28.0)</f>
        <v>28</v>
      </c>
      <c r="J6332" s="4">
        <f>IFERROR(__xludf.DUMMYFUNCTION("""COMPUTED_VALUE"""),10.0)</f>
        <v>10</v>
      </c>
      <c r="K6332" s="4">
        <f>IFERROR(__xludf.DUMMYFUNCTION("""COMPUTED_VALUE"""),2023.0)</f>
        <v>2023</v>
      </c>
    </row>
    <row r="6333">
      <c r="A6333" s="1" t="s">
        <v>6436</v>
      </c>
      <c r="B6333" s="4" t="s">
        <v>44</v>
      </c>
      <c r="C6333" s="4" t="s">
        <v>29</v>
      </c>
      <c r="D6333" s="4" t="s">
        <v>30</v>
      </c>
      <c r="E6333" s="4">
        <v>1.0</v>
      </c>
      <c r="F6333" s="4">
        <v>4.0</v>
      </c>
      <c r="G6333" s="4">
        <v>4.0</v>
      </c>
      <c r="H6333" s="7">
        <v>45228.0</v>
      </c>
      <c r="I6333" s="4">
        <f>IFERROR(__xludf.DUMMYFUNCTION("SPLIT(H6333,""/"")"),29.0)</f>
        <v>29</v>
      </c>
      <c r="J6333" s="4">
        <f>IFERROR(__xludf.DUMMYFUNCTION("""COMPUTED_VALUE"""),10.0)</f>
        <v>10</v>
      </c>
      <c r="K6333" s="4">
        <f>IFERROR(__xludf.DUMMYFUNCTION("""COMPUTED_VALUE"""),2023.0)</f>
        <v>2023</v>
      </c>
    </row>
    <row r="6334">
      <c r="A6334" s="1" t="s">
        <v>3576</v>
      </c>
      <c r="B6334" s="4" t="s">
        <v>44</v>
      </c>
      <c r="C6334" s="4" t="s">
        <v>24</v>
      </c>
      <c r="D6334" s="4" t="s">
        <v>39</v>
      </c>
      <c r="E6334" s="4">
        <v>2.0</v>
      </c>
      <c r="F6334" s="4">
        <v>4.0</v>
      </c>
      <c r="G6334" s="4">
        <v>8.0</v>
      </c>
      <c r="H6334" s="7">
        <v>45228.0</v>
      </c>
      <c r="I6334" s="4">
        <f>IFERROR(__xludf.DUMMYFUNCTION("SPLIT(H6334,""/"")"),29.0)</f>
        <v>29</v>
      </c>
      <c r="J6334" s="4">
        <f>IFERROR(__xludf.DUMMYFUNCTION("""COMPUTED_VALUE"""),10.0)</f>
        <v>10</v>
      </c>
      <c r="K6334" s="4">
        <f>IFERROR(__xludf.DUMMYFUNCTION("""COMPUTED_VALUE"""),2023.0)</f>
        <v>2023</v>
      </c>
    </row>
    <row r="6335">
      <c r="A6335" s="1" t="s">
        <v>752</v>
      </c>
      <c r="B6335" s="4" t="s">
        <v>44</v>
      </c>
      <c r="C6335" s="4" t="s">
        <v>29</v>
      </c>
      <c r="D6335" s="4" t="s">
        <v>23</v>
      </c>
      <c r="E6335" s="4">
        <v>4.0</v>
      </c>
      <c r="F6335" s="4">
        <v>4.0</v>
      </c>
      <c r="G6335" s="4">
        <v>16.0</v>
      </c>
      <c r="H6335" s="7">
        <v>45229.0</v>
      </c>
      <c r="I6335" s="4">
        <f>IFERROR(__xludf.DUMMYFUNCTION("SPLIT(H6335,""/"")"),30.0)</f>
        <v>30</v>
      </c>
      <c r="J6335" s="4">
        <f>IFERROR(__xludf.DUMMYFUNCTION("""COMPUTED_VALUE"""),10.0)</f>
        <v>10</v>
      </c>
      <c r="K6335" s="4">
        <f>IFERROR(__xludf.DUMMYFUNCTION("""COMPUTED_VALUE"""),2023.0)</f>
        <v>2023</v>
      </c>
    </row>
    <row r="6336">
      <c r="A6336" s="1" t="s">
        <v>8457</v>
      </c>
      <c r="B6336" s="4" t="s">
        <v>44</v>
      </c>
      <c r="C6336" s="4" t="s">
        <v>24</v>
      </c>
      <c r="D6336" s="4" t="s">
        <v>30</v>
      </c>
      <c r="E6336" s="4">
        <v>3.0</v>
      </c>
      <c r="F6336" s="4">
        <v>4.0</v>
      </c>
      <c r="G6336" s="4">
        <v>12.0</v>
      </c>
      <c r="H6336" s="7">
        <v>45230.0</v>
      </c>
      <c r="I6336" s="4">
        <f>IFERROR(__xludf.DUMMYFUNCTION("SPLIT(H6336,""/"")"),31.0)</f>
        <v>31</v>
      </c>
      <c r="J6336" s="4">
        <f>IFERROR(__xludf.DUMMYFUNCTION("""COMPUTED_VALUE"""),10.0)</f>
        <v>10</v>
      </c>
      <c r="K6336" s="4">
        <f>IFERROR(__xludf.DUMMYFUNCTION("""COMPUTED_VALUE"""),2023.0)</f>
        <v>2023</v>
      </c>
    </row>
    <row r="6337">
      <c r="A6337" s="1" t="s">
        <v>9969</v>
      </c>
      <c r="B6337" s="4" t="s">
        <v>44</v>
      </c>
      <c r="C6337" s="4" t="s">
        <v>24</v>
      </c>
      <c r="D6337" s="4" t="s">
        <v>30</v>
      </c>
      <c r="E6337" s="4">
        <v>3.0</v>
      </c>
      <c r="F6337" s="4">
        <v>4.0</v>
      </c>
      <c r="G6337" s="4">
        <v>12.0</v>
      </c>
      <c r="H6337" s="7">
        <v>45230.0</v>
      </c>
      <c r="I6337" s="4">
        <f>IFERROR(__xludf.DUMMYFUNCTION("SPLIT(H6337,""/"")"),31.0)</f>
        <v>31</v>
      </c>
      <c r="J6337" s="4">
        <f>IFERROR(__xludf.DUMMYFUNCTION("""COMPUTED_VALUE"""),10.0)</f>
        <v>10</v>
      </c>
      <c r="K6337" s="4">
        <f>IFERROR(__xludf.DUMMYFUNCTION("""COMPUTED_VALUE"""),2023.0)</f>
        <v>2023</v>
      </c>
    </row>
    <row r="6338">
      <c r="A6338" s="1" t="s">
        <v>5654</v>
      </c>
      <c r="B6338" s="4" t="s">
        <v>44</v>
      </c>
      <c r="C6338" s="4" t="s">
        <v>30</v>
      </c>
      <c r="D6338" s="4" t="s">
        <v>30</v>
      </c>
      <c r="E6338" s="4">
        <v>3.0</v>
      </c>
      <c r="F6338" s="4">
        <v>4.0</v>
      </c>
      <c r="G6338" s="4">
        <v>12.0</v>
      </c>
      <c r="H6338" s="7">
        <v>45230.0</v>
      </c>
      <c r="I6338" s="4">
        <f>IFERROR(__xludf.DUMMYFUNCTION("SPLIT(H6338,""/"")"),31.0)</f>
        <v>31</v>
      </c>
      <c r="J6338" s="4">
        <f>IFERROR(__xludf.DUMMYFUNCTION("""COMPUTED_VALUE"""),10.0)</f>
        <v>10</v>
      </c>
      <c r="K6338" s="4">
        <f>IFERROR(__xludf.DUMMYFUNCTION("""COMPUTED_VALUE"""),2023.0)</f>
        <v>2023</v>
      </c>
    </row>
    <row r="6339">
      <c r="A6339" s="1" t="s">
        <v>8216</v>
      </c>
      <c r="B6339" s="4" t="s">
        <v>44</v>
      </c>
      <c r="C6339" s="4" t="s">
        <v>30</v>
      </c>
      <c r="D6339" s="4" t="s">
        <v>23</v>
      </c>
      <c r="E6339" s="4">
        <v>5.0</v>
      </c>
      <c r="F6339" s="4">
        <v>4.0</v>
      </c>
      <c r="G6339" s="4">
        <v>20.0</v>
      </c>
      <c r="H6339" s="7">
        <v>45230.0</v>
      </c>
      <c r="I6339" s="4">
        <f>IFERROR(__xludf.DUMMYFUNCTION("SPLIT(H6339,""/"")"),31.0)</f>
        <v>31</v>
      </c>
      <c r="J6339" s="4">
        <f>IFERROR(__xludf.DUMMYFUNCTION("""COMPUTED_VALUE"""),10.0)</f>
        <v>10</v>
      </c>
      <c r="K6339" s="4">
        <f>IFERROR(__xludf.DUMMYFUNCTION("""COMPUTED_VALUE"""),2023.0)</f>
        <v>2023</v>
      </c>
    </row>
    <row r="6340">
      <c r="A6340" s="1" t="s">
        <v>7596</v>
      </c>
      <c r="B6340" s="4" t="s">
        <v>44</v>
      </c>
      <c r="C6340" s="4" t="s">
        <v>30</v>
      </c>
      <c r="D6340" s="4" t="s">
        <v>30</v>
      </c>
      <c r="E6340" s="4">
        <v>1.0</v>
      </c>
      <c r="F6340" s="4">
        <v>4.0</v>
      </c>
      <c r="G6340" s="4">
        <v>4.0</v>
      </c>
      <c r="H6340" s="7">
        <v>45230.0</v>
      </c>
      <c r="I6340" s="4">
        <f>IFERROR(__xludf.DUMMYFUNCTION("SPLIT(H6340,""/"")"),31.0)</f>
        <v>31</v>
      </c>
      <c r="J6340" s="4">
        <f>IFERROR(__xludf.DUMMYFUNCTION("""COMPUTED_VALUE"""),10.0)</f>
        <v>10</v>
      </c>
      <c r="K6340" s="4">
        <f>IFERROR(__xludf.DUMMYFUNCTION("""COMPUTED_VALUE"""),2023.0)</f>
        <v>2023</v>
      </c>
    </row>
    <row r="6341">
      <c r="A6341" s="1" t="s">
        <v>1675</v>
      </c>
      <c r="B6341" s="4" t="s">
        <v>44</v>
      </c>
      <c r="C6341" s="4" t="s">
        <v>29</v>
      </c>
      <c r="D6341" s="4" t="s">
        <v>28</v>
      </c>
      <c r="E6341" s="4">
        <v>5.0</v>
      </c>
      <c r="F6341" s="4">
        <v>4.0</v>
      </c>
      <c r="G6341" s="4">
        <v>20.0</v>
      </c>
      <c r="H6341" s="7">
        <v>45230.0</v>
      </c>
      <c r="I6341" s="4">
        <f>IFERROR(__xludf.DUMMYFUNCTION("SPLIT(H6341,""/"")"),31.0)</f>
        <v>31</v>
      </c>
      <c r="J6341" s="4">
        <f>IFERROR(__xludf.DUMMYFUNCTION("""COMPUTED_VALUE"""),10.0)</f>
        <v>10</v>
      </c>
      <c r="K6341" s="4">
        <f>IFERROR(__xludf.DUMMYFUNCTION("""COMPUTED_VALUE"""),2023.0)</f>
        <v>2023</v>
      </c>
    </row>
    <row r="6342">
      <c r="A6342" s="1" t="s">
        <v>5674</v>
      </c>
      <c r="B6342" s="4" t="s">
        <v>44</v>
      </c>
      <c r="C6342" s="4" t="s">
        <v>30</v>
      </c>
      <c r="D6342" s="4" t="s">
        <v>28</v>
      </c>
      <c r="E6342" s="4">
        <v>2.0</v>
      </c>
      <c r="F6342" s="4">
        <v>4.0</v>
      </c>
      <c r="G6342" s="4">
        <v>8.0</v>
      </c>
      <c r="H6342" s="7">
        <v>45230.0</v>
      </c>
      <c r="I6342" s="4">
        <f>IFERROR(__xludf.DUMMYFUNCTION("SPLIT(H6342,""/"")"),31.0)</f>
        <v>31</v>
      </c>
      <c r="J6342" s="4">
        <f>IFERROR(__xludf.DUMMYFUNCTION("""COMPUTED_VALUE"""),10.0)</f>
        <v>10</v>
      </c>
      <c r="K6342" s="4">
        <f>IFERROR(__xludf.DUMMYFUNCTION("""COMPUTED_VALUE"""),2023.0)</f>
        <v>2023</v>
      </c>
    </row>
    <row r="6343">
      <c r="A6343" s="1" t="s">
        <v>7635</v>
      </c>
      <c r="B6343" s="4" t="s">
        <v>44</v>
      </c>
      <c r="C6343" s="4" t="s">
        <v>30</v>
      </c>
      <c r="D6343" s="4" t="s">
        <v>30</v>
      </c>
      <c r="E6343" s="4">
        <v>1.0</v>
      </c>
      <c r="F6343" s="4">
        <v>4.0</v>
      </c>
      <c r="G6343" s="4">
        <v>4.0</v>
      </c>
      <c r="H6343" s="5">
        <v>45231.0</v>
      </c>
      <c r="I6343" s="4">
        <f>IFERROR(__xludf.DUMMYFUNCTION("SPLIT(H6343,""/"")"),1.0)</f>
        <v>1</v>
      </c>
      <c r="J6343" s="4">
        <f>IFERROR(__xludf.DUMMYFUNCTION("""COMPUTED_VALUE"""),11.0)</f>
        <v>11</v>
      </c>
      <c r="K6343" s="4">
        <f>IFERROR(__xludf.DUMMYFUNCTION("""COMPUTED_VALUE"""),2023.0)</f>
        <v>2023</v>
      </c>
    </row>
    <row r="6344">
      <c r="A6344" s="1" t="s">
        <v>9286</v>
      </c>
      <c r="B6344" s="4" t="s">
        <v>44</v>
      </c>
      <c r="C6344" s="4" t="s">
        <v>24</v>
      </c>
      <c r="D6344" s="4" t="s">
        <v>23</v>
      </c>
      <c r="E6344" s="4">
        <v>3.0</v>
      </c>
      <c r="F6344" s="4">
        <v>4.0</v>
      </c>
      <c r="G6344" s="4">
        <v>12.0</v>
      </c>
      <c r="H6344" s="5">
        <v>45231.0</v>
      </c>
      <c r="I6344" s="4">
        <f>IFERROR(__xludf.DUMMYFUNCTION("SPLIT(H6344,""/"")"),1.0)</f>
        <v>1</v>
      </c>
      <c r="J6344" s="4">
        <f>IFERROR(__xludf.DUMMYFUNCTION("""COMPUTED_VALUE"""),11.0)</f>
        <v>11</v>
      </c>
      <c r="K6344" s="4">
        <f>IFERROR(__xludf.DUMMYFUNCTION("""COMPUTED_VALUE"""),2023.0)</f>
        <v>2023</v>
      </c>
    </row>
    <row r="6345">
      <c r="A6345" s="1" t="s">
        <v>6516</v>
      </c>
      <c r="B6345" s="4" t="s">
        <v>44</v>
      </c>
      <c r="C6345" s="4" t="s">
        <v>30</v>
      </c>
      <c r="D6345" s="4" t="s">
        <v>28</v>
      </c>
      <c r="E6345" s="4">
        <v>2.0</v>
      </c>
      <c r="F6345" s="4">
        <v>4.0</v>
      </c>
      <c r="G6345" s="4">
        <v>8.0</v>
      </c>
      <c r="H6345" s="5">
        <v>45231.0</v>
      </c>
      <c r="I6345" s="4">
        <f>IFERROR(__xludf.DUMMYFUNCTION("SPLIT(H6345,""/"")"),1.0)</f>
        <v>1</v>
      </c>
      <c r="J6345" s="4">
        <f>IFERROR(__xludf.DUMMYFUNCTION("""COMPUTED_VALUE"""),11.0)</f>
        <v>11</v>
      </c>
      <c r="K6345" s="4">
        <f>IFERROR(__xludf.DUMMYFUNCTION("""COMPUTED_VALUE"""),2023.0)</f>
        <v>2023</v>
      </c>
    </row>
    <row r="6346">
      <c r="A6346" s="1" t="s">
        <v>5564</v>
      </c>
      <c r="B6346" s="4" t="s">
        <v>44</v>
      </c>
      <c r="C6346" s="4" t="s">
        <v>29</v>
      </c>
      <c r="D6346" s="4" t="s">
        <v>30</v>
      </c>
      <c r="E6346" s="4">
        <v>5.0</v>
      </c>
      <c r="F6346" s="4">
        <v>4.0</v>
      </c>
      <c r="G6346" s="4">
        <v>20.0</v>
      </c>
      <c r="H6346" s="5">
        <v>45231.0</v>
      </c>
      <c r="I6346" s="4">
        <f>IFERROR(__xludf.DUMMYFUNCTION("SPLIT(H6346,""/"")"),1.0)</f>
        <v>1</v>
      </c>
      <c r="J6346" s="4">
        <f>IFERROR(__xludf.DUMMYFUNCTION("""COMPUTED_VALUE"""),11.0)</f>
        <v>11</v>
      </c>
      <c r="K6346" s="4">
        <f>IFERROR(__xludf.DUMMYFUNCTION("""COMPUTED_VALUE"""),2023.0)</f>
        <v>2023</v>
      </c>
    </row>
    <row r="6347">
      <c r="A6347" s="1" t="s">
        <v>2236</v>
      </c>
      <c r="B6347" s="4" t="s">
        <v>44</v>
      </c>
      <c r="C6347" s="4" t="s">
        <v>30</v>
      </c>
      <c r="D6347" s="4" t="s">
        <v>23</v>
      </c>
      <c r="E6347" s="4">
        <v>3.0</v>
      </c>
      <c r="F6347" s="4">
        <v>4.0</v>
      </c>
      <c r="G6347" s="4">
        <v>12.0</v>
      </c>
      <c r="H6347" s="5">
        <v>45231.0</v>
      </c>
      <c r="I6347" s="4">
        <f>IFERROR(__xludf.DUMMYFUNCTION("SPLIT(H6347,""/"")"),1.0)</f>
        <v>1</v>
      </c>
      <c r="J6347" s="4">
        <f>IFERROR(__xludf.DUMMYFUNCTION("""COMPUTED_VALUE"""),11.0)</f>
        <v>11</v>
      </c>
      <c r="K6347" s="4">
        <f>IFERROR(__xludf.DUMMYFUNCTION("""COMPUTED_VALUE"""),2023.0)</f>
        <v>2023</v>
      </c>
    </row>
    <row r="6348">
      <c r="A6348" s="1" t="s">
        <v>6450</v>
      </c>
      <c r="B6348" s="4" t="s">
        <v>44</v>
      </c>
      <c r="C6348" s="4" t="s">
        <v>30</v>
      </c>
      <c r="D6348" s="4" t="s">
        <v>30</v>
      </c>
      <c r="E6348" s="4">
        <v>2.0</v>
      </c>
      <c r="F6348" s="4">
        <v>4.0</v>
      </c>
      <c r="G6348" s="4">
        <v>8.0</v>
      </c>
      <c r="H6348" s="5">
        <v>45231.0</v>
      </c>
      <c r="I6348" s="4">
        <f>IFERROR(__xludf.DUMMYFUNCTION("SPLIT(H6348,""/"")"),1.0)</f>
        <v>1</v>
      </c>
      <c r="J6348" s="4">
        <f>IFERROR(__xludf.DUMMYFUNCTION("""COMPUTED_VALUE"""),11.0)</f>
        <v>11</v>
      </c>
      <c r="K6348" s="4">
        <f>IFERROR(__xludf.DUMMYFUNCTION("""COMPUTED_VALUE"""),2023.0)</f>
        <v>2023</v>
      </c>
    </row>
    <row r="6349">
      <c r="A6349" s="1" t="s">
        <v>392</v>
      </c>
      <c r="B6349" s="4" t="s">
        <v>44</v>
      </c>
      <c r="C6349" s="4" t="s">
        <v>30</v>
      </c>
      <c r="D6349" s="4" t="s">
        <v>39</v>
      </c>
      <c r="E6349" s="4">
        <v>5.0</v>
      </c>
      <c r="F6349" s="4">
        <v>4.0</v>
      </c>
      <c r="G6349" s="4">
        <v>20.0</v>
      </c>
      <c r="H6349" s="5">
        <v>45232.0</v>
      </c>
      <c r="I6349" s="4">
        <f>IFERROR(__xludf.DUMMYFUNCTION("SPLIT(H6349,""/"")"),2.0)</f>
        <v>2</v>
      </c>
      <c r="J6349" s="4">
        <f>IFERROR(__xludf.DUMMYFUNCTION("""COMPUTED_VALUE"""),11.0)</f>
        <v>11</v>
      </c>
      <c r="K6349" s="4">
        <f>IFERROR(__xludf.DUMMYFUNCTION("""COMPUTED_VALUE"""),2023.0)</f>
        <v>2023</v>
      </c>
    </row>
    <row r="6350">
      <c r="A6350" s="1" t="s">
        <v>4370</v>
      </c>
      <c r="B6350" s="4" t="s">
        <v>44</v>
      </c>
      <c r="C6350" s="4" t="s">
        <v>30</v>
      </c>
      <c r="D6350" s="4" t="s">
        <v>39</v>
      </c>
      <c r="E6350" s="4">
        <v>2.0</v>
      </c>
      <c r="F6350" s="4">
        <v>4.0</v>
      </c>
      <c r="G6350" s="4">
        <v>8.0</v>
      </c>
      <c r="H6350" s="5">
        <v>45232.0</v>
      </c>
      <c r="I6350" s="4">
        <f>IFERROR(__xludf.DUMMYFUNCTION("SPLIT(H6350,""/"")"),2.0)</f>
        <v>2</v>
      </c>
      <c r="J6350" s="4">
        <f>IFERROR(__xludf.DUMMYFUNCTION("""COMPUTED_VALUE"""),11.0)</f>
        <v>11</v>
      </c>
      <c r="K6350" s="4">
        <f>IFERROR(__xludf.DUMMYFUNCTION("""COMPUTED_VALUE"""),2023.0)</f>
        <v>2023</v>
      </c>
    </row>
    <row r="6351">
      <c r="A6351" s="1" t="s">
        <v>9155</v>
      </c>
      <c r="B6351" s="4" t="s">
        <v>44</v>
      </c>
      <c r="C6351" s="4" t="s">
        <v>30</v>
      </c>
      <c r="D6351" s="4" t="s">
        <v>23</v>
      </c>
      <c r="E6351" s="4">
        <v>3.0</v>
      </c>
      <c r="F6351" s="4">
        <v>4.0</v>
      </c>
      <c r="G6351" s="4">
        <v>12.0</v>
      </c>
      <c r="H6351" s="5">
        <v>45233.0</v>
      </c>
      <c r="I6351" s="4">
        <f>IFERROR(__xludf.DUMMYFUNCTION("SPLIT(H6351,""/"")"),3.0)</f>
        <v>3</v>
      </c>
      <c r="J6351" s="4">
        <f>IFERROR(__xludf.DUMMYFUNCTION("""COMPUTED_VALUE"""),11.0)</f>
        <v>11</v>
      </c>
      <c r="K6351" s="4">
        <f>IFERROR(__xludf.DUMMYFUNCTION("""COMPUTED_VALUE"""),2023.0)</f>
        <v>2023</v>
      </c>
    </row>
    <row r="6352">
      <c r="A6352" s="1" t="s">
        <v>97</v>
      </c>
      <c r="B6352" s="4" t="s">
        <v>44</v>
      </c>
      <c r="C6352" s="4" t="s">
        <v>24</v>
      </c>
      <c r="D6352" s="4" t="s">
        <v>28</v>
      </c>
      <c r="E6352" s="4">
        <v>4.0</v>
      </c>
      <c r="F6352" s="4">
        <v>4.0</v>
      </c>
      <c r="G6352" s="4">
        <v>16.0</v>
      </c>
      <c r="H6352" s="5">
        <v>45233.0</v>
      </c>
      <c r="I6352" s="4">
        <f>IFERROR(__xludf.DUMMYFUNCTION("SPLIT(H6352,""/"")"),3.0)</f>
        <v>3</v>
      </c>
      <c r="J6352" s="4">
        <f>IFERROR(__xludf.DUMMYFUNCTION("""COMPUTED_VALUE"""),11.0)</f>
        <v>11</v>
      </c>
      <c r="K6352" s="4">
        <f>IFERROR(__xludf.DUMMYFUNCTION("""COMPUTED_VALUE"""),2023.0)</f>
        <v>2023</v>
      </c>
    </row>
    <row r="6353">
      <c r="A6353" s="1" t="s">
        <v>6315</v>
      </c>
      <c r="B6353" s="4" t="s">
        <v>44</v>
      </c>
      <c r="C6353" s="4" t="s">
        <v>29</v>
      </c>
      <c r="D6353" s="4" t="s">
        <v>23</v>
      </c>
      <c r="E6353" s="4">
        <v>2.0</v>
      </c>
      <c r="F6353" s="4">
        <v>4.0</v>
      </c>
      <c r="G6353" s="4">
        <v>8.0</v>
      </c>
      <c r="H6353" s="5">
        <v>45233.0</v>
      </c>
      <c r="I6353" s="4">
        <f>IFERROR(__xludf.DUMMYFUNCTION("SPLIT(H6353,""/"")"),3.0)</f>
        <v>3</v>
      </c>
      <c r="J6353" s="4">
        <f>IFERROR(__xludf.DUMMYFUNCTION("""COMPUTED_VALUE"""),11.0)</f>
        <v>11</v>
      </c>
      <c r="K6353" s="4">
        <f>IFERROR(__xludf.DUMMYFUNCTION("""COMPUTED_VALUE"""),2023.0)</f>
        <v>2023</v>
      </c>
    </row>
    <row r="6354">
      <c r="A6354" s="1" t="s">
        <v>7382</v>
      </c>
      <c r="B6354" s="4" t="s">
        <v>44</v>
      </c>
      <c r="C6354" s="4" t="s">
        <v>24</v>
      </c>
      <c r="D6354" s="4" t="s">
        <v>28</v>
      </c>
      <c r="E6354" s="4">
        <v>5.0</v>
      </c>
      <c r="F6354" s="4">
        <v>4.0</v>
      </c>
      <c r="G6354" s="4">
        <v>20.0</v>
      </c>
      <c r="H6354" s="5">
        <v>45234.0</v>
      </c>
      <c r="I6354" s="4">
        <f>IFERROR(__xludf.DUMMYFUNCTION("SPLIT(H6354,""/"")"),4.0)</f>
        <v>4</v>
      </c>
      <c r="J6354" s="4">
        <f>IFERROR(__xludf.DUMMYFUNCTION("""COMPUTED_VALUE"""),11.0)</f>
        <v>11</v>
      </c>
      <c r="K6354" s="4">
        <f>IFERROR(__xludf.DUMMYFUNCTION("""COMPUTED_VALUE"""),2023.0)</f>
        <v>2023</v>
      </c>
    </row>
    <row r="6355">
      <c r="A6355" s="1" t="s">
        <v>7145</v>
      </c>
      <c r="B6355" s="4" t="s">
        <v>44</v>
      </c>
      <c r="C6355" s="4" t="s">
        <v>30</v>
      </c>
      <c r="D6355" s="4" t="s">
        <v>39</v>
      </c>
      <c r="E6355" s="4">
        <v>1.0</v>
      </c>
      <c r="F6355" s="4">
        <v>4.0</v>
      </c>
      <c r="G6355" s="4">
        <v>4.0</v>
      </c>
      <c r="H6355" s="5">
        <v>45234.0</v>
      </c>
      <c r="I6355" s="4">
        <f>IFERROR(__xludf.DUMMYFUNCTION("SPLIT(H6355,""/"")"),4.0)</f>
        <v>4</v>
      </c>
      <c r="J6355" s="4">
        <f>IFERROR(__xludf.DUMMYFUNCTION("""COMPUTED_VALUE"""),11.0)</f>
        <v>11</v>
      </c>
      <c r="K6355" s="4">
        <f>IFERROR(__xludf.DUMMYFUNCTION("""COMPUTED_VALUE"""),2023.0)</f>
        <v>2023</v>
      </c>
    </row>
    <row r="6356">
      <c r="A6356" s="1" t="s">
        <v>3538</v>
      </c>
      <c r="B6356" s="4" t="s">
        <v>44</v>
      </c>
      <c r="C6356" s="4" t="s">
        <v>30</v>
      </c>
      <c r="D6356" s="4" t="s">
        <v>39</v>
      </c>
      <c r="E6356" s="4">
        <v>1.0</v>
      </c>
      <c r="F6356" s="4">
        <v>4.0</v>
      </c>
      <c r="G6356" s="4">
        <v>4.0</v>
      </c>
      <c r="H6356" s="5">
        <v>45235.0</v>
      </c>
      <c r="I6356" s="4">
        <f>IFERROR(__xludf.DUMMYFUNCTION("SPLIT(H6356,""/"")"),5.0)</f>
        <v>5</v>
      </c>
      <c r="J6356" s="4">
        <f>IFERROR(__xludf.DUMMYFUNCTION("""COMPUTED_VALUE"""),11.0)</f>
        <v>11</v>
      </c>
      <c r="K6356" s="4">
        <f>IFERROR(__xludf.DUMMYFUNCTION("""COMPUTED_VALUE"""),2023.0)</f>
        <v>2023</v>
      </c>
    </row>
    <row r="6357">
      <c r="A6357" s="1" t="s">
        <v>3309</v>
      </c>
      <c r="B6357" s="4" t="s">
        <v>44</v>
      </c>
      <c r="C6357" s="4" t="s">
        <v>29</v>
      </c>
      <c r="D6357" s="4" t="s">
        <v>30</v>
      </c>
      <c r="E6357" s="4">
        <v>4.0</v>
      </c>
      <c r="F6357" s="4">
        <v>4.0</v>
      </c>
      <c r="G6357" s="4">
        <v>16.0</v>
      </c>
      <c r="H6357" s="5">
        <v>45235.0</v>
      </c>
      <c r="I6357" s="4">
        <f>IFERROR(__xludf.DUMMYFUNCTION("SPLIT(H6357,""/"")"),5.0)</f>
        <v>5</v>
      </c>
      <c r="J6357" s="4">
        <f>IFERROR(__xludf.DUMMYFUNCTION("""COMPUTED_VALUE"""),11.0)</f>
        <v>11</v>
      </c>
      <c r="K6357" s="4">
        <f>IFERROR(__xludf.DUMMYFUNCTION("""COMPUTED_VALUE"""),2023.0)</f>
        <v>2023</v>
      </c>
    </row>
    <row r="6358">
      <c r="A6358" s="1" t="s">
        <v>5148</v>
      </c>
      <c r="B6358" s="4" t="s">
        <v>44</v>
      </c>
      <c r="C6358" s="4" t="s">
        <v>24</v>
      </c>
      <c r="D6358" s="4" t="s">
        <v>30</v>
      </c>
      <c r="E6358" s="4">
        <v>3.0</v>
      </c>
      <c r="F6358" s="4">
        <v>4.0</v>
      </c>
      <c r="G6358" s="4">
        <v>12.0</v>
      </c>
      <c r="H6358" s="5">
        <v>45236.0</v>
      </c>
      <c r="I6358" s="4">
        <f>IFERROR(__xludf.DUMMYFUNCTION("SPLIT(H6358,""/"")"),6.0)</f>
        <v>6</v>
      </c>
      <c r="J6358" s="4">
        <f>IFERROR(__xludf.DUMMYFUNCTION("""COMPUTED_VALUE"""),11.0)</f>
        <v>11</v>
      </c>
      <c r="K6358" s="4">
        <f>IFERROR(__xludf.DUMMYFUNCTION("""COMPUTED_VALUE"""),2023.0)</f>
        <v>2023</v>
      </c>
    </row>
    <row r="6359">
      <c r="A6359" s="1" t="s">
        <v>5401</v>
      </c>
      <c r="B6359" s="4" t="s">
        <v>44</v>
      </c>
      <c r="C6359" s="4" t="s">
        <v>24</v>
      </c>
      <c r="D6359" s="4" t="s">
        <v>28</v>
      </c>
      <c r="E6359" s="4">
        <v>3.0</v>
      </c>
      <c r="F6359" s="4">
        <v>4.0</v>
      </c>
      <c r="G6359" s="4">
        <v>12.0</v>
      </c>
      <c r="H6359" s="5">
        <v>45237.0</v>
      </c>
      <c r="I6359" s="4">
        <f>IFERROR(__xludf.DUMMYFUNCTION("SPLIT(H6359,""/"")"),7.0)</f>
        <v>7</v>
      </c>
      <c r="J6359" s="4">
        <f>IFERROR(__xludf.DUMMYFUNCTION("""COMPUTED_VALUE"""),11.0)</f>
        <v>11</v>
      </c>
      <c r="K6359" s="4">
        <f>IFERROR(__xludf.DUMMYFUNCTION("""COMPUTED_VALUE"""),2023.0)</f>
        <v>2023</v>
      </c>
    </row>
    <row r="6360">
      <c r="A6360" s="1" t="s">
        <v>10038</v>
      </c>
      <c r="B6360" s="4" t="s">
        <v>44</v>
      </c>
      <c r="C6360" s="4" t="s">
        <v>29</v>
      </c>
      <c r="D6360" s="4" t="s">
        <v>28</v>
      </c>
      <c r="E6360" s="4">
        <v>3.0</v>
      </c>
      <c r="F6360" s="4">
        <v>4.0</v>
      </c>
      <c r="G6360" s="4">
        <v>12.0</v>
      </c>
      <c r="H6360" s="5">
        <v>45237.0</v>
      </c>
      <c r="I6360" s="4">
        <f>IFERROR(__xludf.DUMMYFUNCTION("SPLIT(H6360,""/"")"),7.0)</f>
        <v>7</v>
      </c>
      <c r="J6360" s="4">
        <f>IFERROR(__xludf.DUMMYFUNCTION("""COMPUTED_VALUE"""),11.0)</f>
        <v>11</v>
      </c>
      <c r="K6360" s="4">
        <f>IFERROR(__xludf.DUMMYFUNCTION("""COMPUTED_VALUE"""),2023.0)</f>
        <v>2023</v>
      </c>
    </row>
    <row r="6361">
      <c r="A6361" s="1" t="s">
        <v>8405</v>
      </c>
      <c r="B6361" s="4" t="s">
        <v>44</v>
      </c>
      <c r="C6361" s="4" t="s">
        <v>30</v>
      </c>
      <c r="D6361" s="4" t="s">
        <v>28</v>
      </c>
      <c r="E6361" s="4">
        <v>5.0</v>
      </c>
      <c r="F6361" s="4">
        <v>4.0</v>
      </c>
      <c r="G6361" s="4">
        <v>20.0</v>
      </c>
      <c r="H6361" s="5">
        <v>45237.0</v>
      </c>
      <c r="I6361" s="4">
        <f>IFERROR(__xludf.DUMMYFUNCTION("SPLIT(H6361,""/"")"),7.0)</f>
        <v>7</v>
      </c>
      <c r="J6361" s="4">
        <f>IFERROR(__xludf.DUMMYFUNCTION("""COMPUTED_VALUE"""),11.0)</f>
        <v>11</v>
      </c>
      <c r="K6361" s="4">
        <f>IFERROR(__xludf.DUMMYFUNCTION("""COMPUTED_VALUE"""),2023.0)</f>
        <v>2023</v>
      </c>
    </row>
    <row r="6362">
      <c r="A6362" s="1" t="s">
        <v>7063</v>
      </c>
      <c r="B6362" s="4" t="s">
        <v>44</v>
      </c>
      <c r="C6362" s="4" t="s">
        <v>24</v>
      </c>
      <c r="D6362" s="4" t="s">
        <v>28</v>
      </c>
      <c r="E6362" s="4">
        <v>4.0</v>
      </c>
      <c r="F6362" s="4">
        <v>4.0</v>
      </c>
      <c r="G6362" s="4">
        <v>16.0</v>
      </c>
      <c r="H6362" s="5">
        <v>45237.0</v>
      </c>
      <c r="I6362" s="4">
        <f>IFERROR(__xludf.DUMMYFUNCTION("SPLIT(H6362,""/"")"),7.0)</f>
        <v>7</v>
      </c>
      <c r="J6362" s="4">
        <f>IFERROR(__xludf.DUMMYFUNCTION("""COMPUTED_VALUE"""),11.0)</f>
        <v>11</v>
      </c>
      <c r="K6362" s="4">
        <f>IFERROR(__xludf.DUMMYFUNCTION("""COMPUTED_VALUE"""),2023.0)</f>
        <v>2023</v>
      </c>
    </row>
    <row r="6363">
      <c r="A6363" s="1" t="s">
        <v>2407</v>
      </c>
      <c r="B6363" s="4" t="s">
        <v>44</v>
      </c>
      <c r="C6363" s="4" t="s">
        <v>30</v>
      </c>
      <c r="D6363" s="4" t="s">
        <v>23</v>
      </c>
      <c r="E6363" s="4">
        <v>1.0</v>
      </c>
      <c r="F6363" s="4">
        <v>4.0</v>
      </c>
      <c r="G6363" s="4">
        <v>4.0</v>
      </c>
      <c r="H6363" s="5">
        <v>45237.0</v>
      </c>
      <c r="I6363" s="4">
        <f>IFERROR(__xludf.DUMMYFUNCTION("SPLIT(H6363,""/"")"),7.0)</f>
        <v>7</v>
      </c>
      <c r="J6363" s="4">
        <f>IFERROR(__xludf.DUMMYFUNCTION("""COMPUTED_VALUE"""),11.0)</f>
        <v>11</v>
      </c>
      <c r="K6363" s="4">
        <f>IFERROR(__xludf.DUMMYFUNCTION("""COMPUTED_VALUE"""),2023.0)</f>
        <v>2023</v>
      </c>
    </row>
    <row r="6364">
      <c r="A6364" s="1" t="s">
        <v>219</v>
      </c>
      <c r="B6364" s="4" t="s">
        <v>44</v>
      </c>
      <c r="C6364" s="4" t="s">
        <v>30</v>
      </c>
      <c r="D6364" s="4" t="s">
        <v>30</v>
      </c>
      <c r="E6364" s="4">
        <v>1.0</v>
      </c>
      <c r="F6364" s="4">
        <v>4.0</v>
      </c>
      <c r="G6364" s="4">
        <v>4.0</v>
      </c>
      <c r="H6364" s="5">
        <v>45237.0</v>
      </c>
      <c r="I6364" s="4">
        <f>IFERROR(__xludf.DUMMYFUNCTION("SPLIT(H6364,""/"")"),7.0)</f>
        <v>7</v>
      </c>
      <c r="J6364" s="4">
        <f>IFERROR(__xludf.DUMMYFUNCTION("""COMPUTED_VALUE"""),11.0)</f>
        <v>11</v>
      </c>
      <c r="K6364" s="4">
        <f>IFERROR(__xludf.DUMMYFUNCTION("""COMPUTED_VALUE"""),2023.0)</f>
        <v>2023</v>
      </c>
    </row>
    <row r="6365">
      <c r="A6365" s="1" t="s">
        <v>3317</v>
      </c>
      <c r="B6365" s="4" t="s">
        <v>44</v>
      </c>
      <c r="C6365" s="4" t="s">
        <v>30</v>
      </c>
      <c r="D6365" s="4" t="s">
        <v>30</v>
      </c>
      <c r="E6365" s="4">
        <v>3.0</v>
      </c>
      <c r="F6365" s="4">
        <v>4.0</v>
      </c>
      <c r="G6365" s="4">
        <v>12.0</v>
      </c>
      <c r="H6365" s="5">
        <v>45238.0</v>
      </c>
      <c r="I6365" s="4">
        <f>IFERROR(__xludf.DUMMYFUNCTION("SPLIT(H6365,""/"")"),8.0)</f>
        <v>8</v>
      </c>
      <c r="J6365" s="4">
        <f>IFERROR(__xludf.DUMMYFUNCTION("""COMPUTED_VALUE"""),11.0)</f>
        <v>11</v>
      </c>
      <c r="K6365" s="4">
        <f>IFERROR(__xludf.DUMMYFUNCTION("""COMPUTED_VALUE"""),2023.0)</f>
        <v>2023</v>
      </c>
    </row>
    <row r="6366">
      <c r="A6366" s="1" t="s">
        <v>4344</v>
      </c>
      <c r="B6366" s="4" t="s">
        <v>44</v>
      </c>
      <c r="C6366" s="4" t="s">
        <v>24</v>
      </c>
      <c r="D6366" s="4" t="s">
        <v>28</v>
      </c>
      <c r="E6366" s="4">
        <v>1.0</v>
      </c>
      <c r="F6366" s="4">
        <v>4.0</v>
      </c>
      <c r="G6366" s="4">
        <v>4.0</v>
      </c>
      <c r="H6366" s="5">
        <v>45238.0</v>
      </c>
      <c r="I6366" s="4">
        <f>IFERROR(__xludf.DUMMYFUNCTION("SPLIT(H6366,""/"")"),8.0)</f>
        <v>8</v>
      </c>
      <c r="J6366" s="4">
        <f>IFERROR(__xludf.DUMMYFUNCTION("""COMPUTED_VALUE"""),11.0)</f>
        <v>11</v>
      </c>
      <c r="K6366" s="4">
        <f>IFERROR(__xludf.DUMMYFUNCTION("""COMPUTED_VALUE"""),2023.0)</f>
        <v>2023</v>
      </c>
    </row>
    <row r="6367">
      <c r="A6367" s="1" t="s">
        <v>3753</v>
      </c>
      <c r="B6367" s="4" t="s">
        <v>44</v>
      </c>
      <c r="C6367" s="4" t="s">
        <v>29</v>
      </c>
      <c r="D6367" s="4" t="s">
        <v>39</v>
      </c>
      <c r="E6367" s="4">
        <v>2.0</v>
      </c>
      <c r="F6367" s="4">
        <v>4.0</v>
      </c>
      <c r="G6367" s="4">
        <v>8.0</v>
      </c>
      <c r="H6367" s="5">
        <v>45238.0</v>
      </c>
      <c r="I6367" s="4">
        <f>IFERROR(__xludf.DUMMYFUNCTION("SPLIT(H6367,""/"")"),8.0)</f>
        <v>8</v>
      </c>
      <c r="J6367" s="4">
        <f>IFERROR(__xludf.DUMMYFUNCTION("""COMPUTED_VALUE"""),11.0)</f>
        <v>11</v>
      </c>
      <c r="K6367" s="4">
        <f>IFERROR(__xludf.DUMMYFUNCTION("""COMPUTED_VALUE"""),2023.0)</f>
        <v>2023</v>
      </c>
    </row>
    <row r="6368">
      <c r="A6368" s="1" t="s">
        <v>5673</v>
      </c>
      <c r="B6368" s="4" t="s">
        <v>44</v>
      </c>
      <c r="C6368" s="4" t="s">
        <v>24</v>
      </c>
      <c r="D6368" s="4" t="s">
        <v>39</v>
      </c>
      <c r="E6368" s="4">
        <v>2.0</v>
      </c>
      <c r="F6368" s="4">
        <v>4.0</v>
      </c>
      <c r="G6368" s="4">
        <v>8.0</v>
      </c>
      <c r="H6368" s="5">
        <v>45238.0</v>
      </c>
      <c r="I6368" s="4">
        <f>IFERROR(__xludf.DUMMYFUNCTION("SPLIT(H6368,""/"")"),8.0)</f>
        <v>8</v>
      </c>
      <c r="J6368" s="4">
        <f>IFERROR(__xludf.DUMMYFUNCTION("""COMPUTED_VALUE"""),11.0)</f>
        <v>11</v>
      </c>
      <c r="K6368" s="4">
        <f>IFERROR(__xludf.DUMMYFUNCTION("""COMPUTED_VALUE"""),2023.0)</f>
        <v>2023</v>
      </c>
    </row>
    <row r="6369">
      <c r="A6369" s="1" t="s">
        <v>6689</v>
      </c>
      <c r="B6369" s="4" t="s">
        <v>44</v>
      </c>
      <c r="C6369" s="4" t="s">
        <v>30</v>
      </c>
      <c r="D6369" s="4" t="s">
        <v>28</v>
      </c>
      <c r="E6369" s="4">
        <v>1.0</v>
      </c>
      <c r="F6369" s="4">
        <v>4.0</v>
      </c>
      <c r="G6369" s="4">
        <v>4.0</v>
      </c>
      <c r="H6369" s="5">
        <v>45238.0</v>
      </c>
      <c r="I6369" s="4">
        <f>IFERROR(__xludf.DUMMYFUNCTION("SPLIT(H6369,""/"")"),8.0)</f>
        <v>8</v>
      </c>
      <c r="J6369" s="4">
        <f>IFERROR(__xludf.DUMMYFUNCTION("""COMPUTED_VALUE"""),11.0)</f>
        <v>11</v>
      </c>
      <c r="K6369" s="4">
        <f>IFERROR(__xludf.DUMMYFUNCTION("""COMPUTED_VALUE"""),2023.0)</f>
        <v>2023</v>
      </c>
    </row>
    <row r="6370">
      <c r="A6370" s="1" t="s">
        <v>4650</v>
      </c>
      <c r="B6370" s="4" t="s">
        <v>44</v>
      </c>
      <c r="C6370" s="4" t="s">
        <v>29</v>
      </c>
      <c r="D6370" s="4" t="s">
        <v>30</v>
      </c>
      <c r="E6370" s="4">
        <v>4.0</v>
      </c>
      <c r="F6370" s="4">
        <v>4.0</v>
      </c>
      <c r="G6370" s="4">
        <v>16.0</v>
      </c>
      <c r="H6370" s="5">
        <v>45238.0</v>
      </c>
      <c r="I6370" s="4">
        <f>IFERROR(__xludf.DUMMYFUNCTION("SPLIT(H6370,""/"")"),8.0)</f>
        <v>8</v>
      </c>
      <c r="J6370" s="4">
        <f>IFERROR(__xludf.DUMMYFUNCTION("""COMPUTED_VALUE"""),11.0)</f>
        <v>11</v>
      </c>
      <c r="K6370" s="4">
        <f>IFERROR(__xludf.DUMMYFUNCTION("""COMPUTED_VALUE"""),2023.0)</f>
        <v>2023</v>
      </c>
    </row>
    <row r="6371">
      <c r="A6371" s="1" t="s">
        <v>8685</v>
      </c>
      <c r="B6371" s="4" t="s">
        <v>44</v>
      </c>
      <c r="C6371" s="4" t="s">
        <v>29</v>
      </c>
      <c r="D6371" s="4" t="s">
        <v>28</v>
      </c>
      <c r="E6371" s="4">
        <v>4.0</v>
      </c>
      <c r="F6371" s="4">
        <v>4.0</v>
      </c>
      <c r="G6371" s="4">
        <v>16.0</v>
      </c>
      <c r="H6371" s="5">
        <v>45239.0</v>
      </c>
      <c r="I6371" s="4">
        <f>IFERROR(__xludf.DUMMYFUNCTION("SPLIT(H6371,""/"")"),9.0)</f>
        <v>9</v>
      </c>
      <c r="J6371" s="4">
        <f>IFERROR(__xludf.DUMMYFUNCTION("""COMPUTED_VALUE"""),11.0)</f>
        <v>11</v>
      </c>
      <c r="K6371" s="4">
        <f>IFERROR(__xludf.DUMMYFUNCTION("""COMPUTED_VALUE"""),2023.0)</f>
        <v>2023</v>
      </c>
    </row>
    <row r="6372">
      <c r="A6372" s="1" t="s">
        <v>1053</v>
      </c>
      <c r="B6372" s="4" t="s">
        <v>44</v>
      </c>
      <c r="C6372" s="4" t="s">
        <v>29</v>
      </c>
      <c r="D6372" s="4" t="s">
        <v>39</v>
      </c>
      <c r="E6372" s="4">
        <v>4.0</v>
      </c>
      <c r="F6372" s="4">
        <v>4.0</v>
      </c>
      <c r="G6372" s="4">
        <v>16.0</v>
      </c>
      <c r="H6372" s="5">
        <v>45239.0</v>
      </c>
      <c r="I6372" s="4">
        <f>IFERROR(__xludf.DUMMYFUNCTION("SPLIT(H6372,""/"")"),9.0)</f>
        <v>9</v>
      </c>
      <c r="J6372" s="4">
        <f>IFERROR(__xludf.DUMMYFUNCTION("""COMPUTED_VALUE"""),11.0)</f>
        <v>11</v>
      </c>
      <c r="K6372" s="4">
        <f>IFERROR(__xludf.DUMMYFUNCTION("""COMPUTED_VALUE"""),2023.0)</f>
        <v>2023</v>
      </c>
    </row>
    <row r="6373">
      <c r="A6373" s="1" t="s">
        <v>8435</v>
      </c>
      <c r="B6373" s="4" t="s">
        <v>44</v>
      </c>
      <c r="C6373" s="4" t="s">
        <v>24</v>
      </c>
      <c r="D6373" s="4" t="s">
        <v>39</v>
      </c>
      <c r="E6373" s="4">
        <v>3.0</v>
      </c>
      <c r="F6373" s="4">
        <v>4.0</v>
      </c>
      <c r="G6373" s="4">
        <v>12.0</v>
      </c>
      <c r="H6373" s="7">
        <v>45241.0</v>
      </c>
      <c r="I6373" s="4">
        <f>IFERROR(__xludf.DUMMYFUNCTION("SPLIT(H6373,""/"")"),11.0)</f>
        <v>11</v>
      </c>
      <c r="J6373" s="4">
        <f>IFERROR(__xludf.DUMMYFUNCTION("""COMPUTED_VALUE"""),11.0)</f>
        <v>11</v>
      </c>
      <c r="K6373" s="4">
        <f>IFERROR(__xludf.DUMMYFUNCTION("""COMPUTED_VALUE"""),2023.0)</f>
        <v>2023</v>
      </c>
    </row>
    <row r="6374">
      <c r="A6374" s="1" t="s">
        <v>6840</v>
      </c>
      <c r="B6374" s="4" t="s">
        <v>44</v>
      </c>
      <c r="C6374" s="4" t="s">
        <v>24</v>
      </c>
      <c r="D6374" s="4" t="s">
        <v>30</v>
      </c>
      <c r="E6374" s="4">
        <v>5.0</v>
      </c>
      <c r="F6374" s="4">
        <v>4.0</v>
      </c>
      <c r="G6374" s="4">
        <v>20.0</v>
      </c>
      <c r="H6374" s="7">
        <v>45241.0</v>
      </c>
      <c r="I6374" s="4">
        <f>IFERROR(__xludf.DUMMYFUNCTION("SPLIT(H6374,""/"")"),11.0)</f>
        <v>11</v>
      </c>
      <c r="J6374" s="4">
        <f>IFERROR(__xludf.DUMMYFUNCTION("""COMPUTED_VALUE"""),11.0)</f>
        <v>11</v>
      </c>
      <c r="K6374" s="4">
        <f>IFERROR(__xludf.DUMMYFUNCTION("""COMPUTED_VALUE"""),2023.0)</f>
        <v>2023</v>
      </c>
    </row>
    <row r="6375">
      <c r="A6375" s="1" t="s">
        <v>9135</v>
      </c>
      <c r="B6375" s="4" t="s">
        <v>44</v>
      </c>
      <c r="C6375" s="4" t="s">
        <v>29</v>
      </c>
      <c r="D6375" s="4" t="s">
        <v>28</v>
      </c>
      <c r="E6375" s="4">
        <v>3.0</v>
      </c>
      <c r="F6375" s="4">
        <v>4.0</v>
      </c>
      <c r="G6375" s="4">
        <v>12.0</v>
      </c>
      <c r="H6375" s="7">
        <v>45242.0</v>
      </c>
      <c r="I6375" s="4">
        <f>IFERROR(__xludf.DUMMYFUNCTION("SPLIT(H6375,""/"")"),12.0)</f>
        <v>12</v>
      </c>
      <c r="J6375" s="4">
        <f>IFERROR(__xludf.DUMMYFUNCTION("""COMPUTED_VALUE"""),11.0)</f>
        <v>11</v>
      </c>
      <c r="K6375" s="4">
        <f>IFERROR(__xludf.DUMMYFUNCTION("""COMPUTED_VALUE"""),2023.0)</f>
        <v>2023</v>
      </c>
    </row>
    <row r="6376">
      <c r="A6376" s="1" t="s">
        <v>7495</v>
      </c>
      <c r="B6376" s="4" t="s">
        <v>44</v>
      </c>
      <c r="C6376" s="4" t="s">
        <v>24</v>
      </c>
      <c r="D6376" s="4" t="s">
        <v>23</v>
      </c>
      <c r="E6376" s="4">
        <v>3.0</v>
      </c>
      <c r="F6376" s="4">
        <v>4.0</v>
      </c>
      <c r="G6376" s="4">
        <v>12.0</v>
      </c>
      <c r="H6376" s="7">
        <v>45242.0</v>
      </c>
      <c r="I6376" s="4">
        <f>IFERROR(__xludf.DUMMYFUNCTION("SPLIT(H6376,""/"")"),12.0)</f>
        <v>12</v>
      </c>
      <c r="J6376" s="4">
        <f>IFERROR(__xludf.DUMMYFUNCTION("""COMPUTED_VALUE"""),11.0)</f>
        <v>11</v>
      </c>
      <c r="K6376" s="4">
        <f>IFERROR(__xludf.DUMMYFUNCTION("""COMPUTED_VALUE"""),2023.0)</f>
        <v>2023</v>
      </c>
    </row>
    <row r="6377">
      <c r="A6377" s="1" t="s">
        <v>2855</v>
      </c>
      <c r="B6377" s="4" t="s">
        <v>44</v>
      </c>
      <c r="C6377" s="4" t="s">
        <v>29</v>
      </c>
      <c r="D6377" s="4" t="s">
        <v>23</v>
      </c>
      <c r="E6377" s="4">
        <v>5.0</v>
      </c>
      <c r="F6377" s="4">
        <v>4.0</v>
      </c>
      <c r="G6377" s="4">
        <v>20.0</v>
      </c>
      <c r="H6377" s="7">
        <v>45242.0</v>
      </c>
      <c r="I6377" s="4">
        <f>IFERROR(__xludf.DUMMYFUNCTION("SPLIT(H6377,""/"")"),12.0)</f>
        <v>12</v>
      </c>
      <c r="J6377" s="4">
        <f>IFERROR(__xludf.DUMMYFUNCTION("""COMPUTED_VALUE"""),11.0)</f>
        <v>11</v>
      </c>
      <c r="K6377" s="4">
        <f>IFERROR(__xludf.DUMMYFUNCTION("""COMPUTED_VALUE"""),2023.0)</f>
        <v>2023</v>
      </c>
    </row>
    <row r="6378">
      <c r="A6378" s="1" t="s">
        <v>4311</v>
      </c>
      <c r="B6378" s="4" t="s">
        <v>44</v>
      </c>
      <c r="C6378" s="4" t="s">
        <v>30</v>
      </c>
      <c r="D6378" s="4" t="s">
        <v>39</v>
      </c>
      <c r="E6378" s="4">
        <v>4.0</v>
      </c>
      <c r="F6378" s="4">
        <v>4.0</v>
      </c>
      <c r="G6378" s="4">
        <v>16.0</v>
      </c>
      <c r="H6378" s="7">
        <v>45242.0</v>
      </c>
      <c r="I6378" s="4">
        <f>IFERROR(__xludf.DUMMYFUNCTION("SPLIT(H6378,""/"")"),12.0)</f>
        <v>12</v>
      </c>
      <c r="J6378" s="4">
        <f>IFERROR(__xludf.DUMMYFUNCTION("""COMPUTED_VALUE"""),11.0)</f>
        <v>11</v>
      </c>
      <c r="K6378" s="4">
        <f>IFERROR(__xludf.DUMMYFUNCTION("""COMPUTED_VALUE"""),2023.0)</f>
        <v>2023</v>
      </c>
    </row>
    <row r="6379">
      <c r="A6379" s="1" t="s">
        <v>7899</v>
      </c>
      <c r="B6379" s="4" t="s">
        <v>44</v>
      </c>
      <c r="C6379" s="4" t="s">
        <v>30</v>
      </c>
      <c r="D6379" s="4" t="s">
        <v>28</v>
      </c>
      <c r="E6379" s="4">
        <v>2.0</v>
      </c>
      <c r="F6379" s="4">
        <v>4.0</v>
      </c>
      <c r="G6379" s="4">
        <v>8.0</v>
      </c>
      <c r="H6379" s="7">
        <v>45243.0</v>
      </c>
      <c r="I6379" s="4">
        <f>IFERROR(__xludf.DUMMYFUNCTION("SPLIT(H6379,""/"")"),13.0)</f>
        <v>13</v>
      </c>
      <c r="J6379" s="4">
        <f>IFERROR(__xludf.DUMMYFUNCTION("""COMPUTED_VALUE"""),11.0)</f>
        <v>11</v>
      </c>
      <c r="K6379" s="4">
        <f>IFERROR(__xludf.DUMMYFUNCTION("""COMPUTED_VALUE"""),2023.0)</f>
        <v>2023</v>
      </c>
    </row>
    <row r="6380">
      <c r="A6380" s="1" t="s">
        <v>1411</v>
      </c>
      <c r="B6380" s="4" t="s">
        <v>44</v>
      </c>
      <c r="C6380" s="4" t="s">
        <v>24</v>
      </c>
      <c r="D6380" s="4" t="s">
        <v>39</v>
      </c>
      <c r="E6380" s="4">
        <v>5.0</v>
      </c>
      <c r="F6380" s="4">
        <v>4.0</v>
      </c>
      <c r="G6380" s="4">
        <v>20.0</v>
      </c>
      <c r="H6380" s="7">
        <v>45243.0</v>
      </c>
      <c r="I6380" s="4">
        <f>IFERROR(__xludf.DUMMYFUNCTION("SPLIT(H6380,""/"")"),13.0)</f>
        <v>13</v>
      </c>
      <c r="J6380" s="4">
        <f>IFERROR(__xludf.DUMMYFUNCTION("""COMPUTED_VALUE"""),11.0)</f>
        <v>11</v>
      </c>
      <c r="K6380" s="4">
        <f>IFERROR(__xludf.DUMMYFUNCTION("""COMPUTED_VALUE"""),2023.0)</f>
        <v>2023</v>
      </c>
    </row>
    <row r="6381">
      <c r="A6381" s="1" t="s">
        <v>869</v>
      </c>
      <c r="B6381" s="4" t="s">
        <v>44</v>
      </c>
      <c r="C6381" s="4" t="s">
        <v>30</v>
      </c>
      <c r="D6381" s="4" t="s">
        <v>30</v>
      </c>
      <c r="E6381" s="4">
        <v>2.0</v>
      </c>
      <c r="F6381" s="4">
        <v>4.0</v>
      </c>
      <c r="G6381" s="4">
        <v>8.0</v>
      </c>
      <c r="H6381" s="7">
        <v>45243.0</v>
      </c>
      <c r="I6381" s="4">
        <f>IFERROR(__xludf.DUMMYFUNCTION("SPLIT(H6381,""/"")"),13.0)</f>
        <v>13</v>
      </c>
      <c r="J6381" s="4">
        <f>IFERROR(__xludf.DUMMYFUNCTION("""COMPUTED_VALUE"""),11.0)</f>
        <v>11</v>
      </c>
      <c r="K6381" s="4">
        <f>IFERROR(__xludf.DUMMYFUNCTION("""COMPUTED_VALUE"""),2023.0)</f>
        <v>2023</v>
      </c>
    </row>
    <row r="6382">
      <c r="A6382" s="1" t="s">
        <v>4658</v>
      </c>
      <c r="B6382" s="4" t="s">
        <v>44</v>
      </c>
      <c r="C6382" s="4" t="s">
        <v>30</v>
      </c>
      <c r="D6382" s="4" t="s">
        <v>39</v>
      </c>
      <c r="E6382" s="4">
        <v>4.0</v>
      </c>
      <c r="F6382" s="4">
        <v>4.0</v>
      </c>
      <c r="G6382" s="4">
        <v>16.0</v>
      </c>
      <c r="H6382" s="7">
        <v>45244.0</v>
      </c>
      <c r="I6382" s="4">
        <f>IFERROR(__xludf.DUMMYFUNCTION("SPLIT(H6382,""/"")"),14.0)</f>
        <v>14</v>
      </c>
      <c r="J6382" s="4">
        <f>IFERROR(__xludf.DUMMYFUNCTION("""COMPUTED_VALUE"""),11.0)</f>
        <v>11</v>
      </c>
      <c r="K6382" s="4">
        <f>IFERROR(__xludf.DUMMYFUNCTION("""COMPUTED_VALUE"""),2023.0)</f>
        <v>2023</v>
      </c>
    </row>
    <row r="6383">
      <c r="A6383" s="1" t="s">
        <v>6068</v>
      </c>
      <c r="B6383" s="4" t="s">
        <v>44</v>
      </c>
      <c r="C6383" s="4" t="s">
        <v>30</v>
      </c>
      <c r="D6383" s="4" t="s">
        <v>30</v>
      </c>
      <c r="E6383" s="4">
        <v>3.0</v>
      </c>
      <c r="F6383" s="4">
        <v>4.0</v>
      </c>
      <c r="G6383" s="4">
        <v>12.0</v>
      </c>
      <c r="H6383" s="7">
        <v>45245.0</v>
      </c>
      <c r="I6383" s="4">
        <f>IFERROR(__xludf.DUMMYFUNCTION("SPLIT(H6383,""/"")"),15.0)</f>
        <v>15</v>
      </c>
      <c r="J6383" s="4">
        <f>IFERROR(__xludf.DUMMYFUNCTION("""COMPUTED_VALUE"""),11.0)</f>
        <v>11</v>
      </c>
      <c r="K6383" s="4">
        <f>IFERROR(__xludf.DUMMYFUNCTION("""COMPUTED_VALUE"""),2023.0)</f>
        <v>2023</v>
      </c>
    </row>
    <row r="6384">
      <c r="A6384" s="1" t="s">
        <v>6511</v>
      </c>
      <c r="B6384" s="4" t="s">
        <v>44</v>
      </c>
      <c r="C6384" s="4" t="s">
        <v>30</v>
      </c>
      <c r="D6384" s="4" t="s">
        <v>28</v>
      </c>
      <c r="E6384" s="4">
        <v>2.0</v>
      </c>
      <c r="F6384" s="4">
        <v>4.0</v>
      </c>
      <c r="G6384" s="4">
        <v>8.0</v>
      </c>
      <c r="H6384" s="7">
        <v>45245.0</v>
      </c>
      <c r="I6384" s="4">
        <f>IFERROR(__xludf.DUMMYFUNCTION("SPLIT(H6384,""/"")"),15.0)</f>
        <v>15</v>
      </c>
      <c r="J6384" s="4">
        <f>IFERROR(__xludf.DUMMYFUNCTION("""COMPUTED_VALUE"""),11.0)</f>
        <v>11</v>
      </c>
      <c r="K6384" s="4">
        <f>IFERROR(__xludf.DUMMYFUNCTION("""COMPUTED_VALUE"""),2023.0)</f>
        <v>2023</v>
      </c>
    </row>
    <row r="6385">
      <c r="A6385" s="1" t="s">
        <v>4213</v>
      </c>
      <c r="B6385" s="4" t="s">
        <v>44</v>
      </c>
      <c r="C6385" s="4" t="s">
        <v>30</v>
      </c>
      <c r="D6385" s="4" t="s">
        <v>30</v>
      </c>
      <c r="E6385" s="4">
        <v>5.0</v>
      </c>
      <c r="F6385" s="4">
        <v>4.0</v>
      </c>
      <c r="G6385" s="4">
        <v>20.0</v>
      </c>
      <c r="H6385" s="7">
        <v>45246.0</v>
      </c>
      <c r="I6385" s="4">
        <f>IFERROR(__xludf.DUMMYFUNCTION("SPLIT(H6385,""/"")"),16.0)</f>
        <v>16</v>
      </c>
      <c r="J6385" s="4">
        <f>IFERROR(__xludf.DUMMYFUNCTION("""COMPUTED_VALUE"""),11.0)</f>
        <v>11</v>
      </c>
      <c r="K6385" s="4">
        <f>IFERROR(__xludf.DUMMYFUNCTION("""COMPUTED_VALUE"""),2023.0)</f>
        <v>2023</v>
      </c>
    </row>
    <row r="6386">
      <c r="A6386" s="1" t="s">
        <v>6172</v>
      </c>
      <c r="B6386" s="4" t="s">
        <v>44</v>
      </c>
      <c r="C6386" s="4" t="s">
        <v>30</v>
      </c>
      <c r="D6386" s="4" t="s">
        <v>30</v>
      </c>
      <c r="E6386" s="4">
        <v>1.0</v>
      </c>
      <c r="F6386" s="4">
        <v>4.0</v>
      </c>
      <c r="G6386" s="4">
        <v>4.0</v>
      </c>
      <c r="H6386" s="7">
        <v>45246.0</v>
      </c>
      <c r="I6386" s="4">
        <f>IFERROR(__xludf.DUMMYFUNCTION("SPLIT(H6386,""/"")"),16.0)</f>
        <v>16</v>
      </c>
      <c r="J6386" s="4">
        <f>IFERROR(__xludf.DUMMYFUNCTION("""COMPUTED_VALUE"""),11.0)</f>
        <v>11</v>
      </c>
      <c r="K6386" s="4">
        <f>IFERROR(__xludf.DUMMYFUNCTION("""COMPUTED_VALUE"""),2023.0)</f>
        <v>2023</v>
      </c>
    </row>
    <row r="6387">
      <c r="A6387" s="1" t="s">
        <v>304</v>
      </c>
      <c r="B6387" s="4" t="s">
        <v>44</v>
      </c>
      <c r="C6387" s="4" t="s">
        <v>29</v>
      </c>
      <c r="D6387" s="4" t="s">
        <v>39</v>
      </c>
      <c r="E6387" s="4">
        <v>4.0</v>
      </c>
      <c r="F6387" s="4">
        <v>4.0</v>
      </c>
      <c r="G6387" s="4">
        <v>16.0</v>
      </c>
      <c r="H6387" s="7">
        <v>45246.0</v>
      </c>
      <c r="I6387" s="4">
        <f>IFERROR(__xludf.DUMMYFUNCTION("SPLIT(H6387,""/"")"),16.0)</f>
        <v>16</v>
      </c>
      <c r="J6387" s="4">
        <f>IFERROR(__xludf.DUMMYFUNCTION("""COMPUTED_VALUE"""),11.0)</f>
        <v>11</v>
      </c>
      <c r="K6387" s="4">
        <f>IFERROR(__xludf.DUMMYFUNCTION("""COMPUTED_VALUE"""),2023.0)</f>
        <v>2023</v>
      </c>
    </row>
    <row r="6388">
      <c r="A6388" s="1" t="s">
        <v>5020</v>
      </c>
      <c r="B6388" s="4" t="s">
        <v>44</v>
      </c>
      <c r="C6388" s="4" t="s">
        <v>24</v>
      </c>
      <c r="D6388" s="4" t="s">
        <v>39</v>
      </c>
      <c r="E6388" s="4">
        <v>2.0</v>
      </c>
      <c r="F6388" s="4">
        <v>4.0</v>
      </c>
      <c r="G6388" s="4">
        <v>8.0</v>
      </c>
      <c r="H6388" s="7">
        <v>45247.0</v>
      </c>
      <c r="I6388" s="4">
        <f>IFERROR(__xludf.DUMMYFUNCTION("SPLIT(H6388,""/"")"),17.0)</f>
        <v>17</v>
      </c>
      <c r="J6388" s="4">
        <f>IFERROR(__xludf.DUMMYFUNCTION("""COMPUTED_VALUE"""),11.0)</f>
        <v>11</v>
      </c>
      <c r="K6388" s="4">
        <f>IFERROR(__xludf.DUMMYFUNCTION("""COMPUTED_VALUE"""),2023.0)</f>
        <v>2023</v>
      </c>
    </row>
    <row r="6389">
      <c r="A6389" s="1" t="s">
        <v>6453</v>
      </c>
      <c r="B6389" s="4" t="s">
        <v>44</v>
      </c>
      <c r="C6389" s="4" t="s">
        <v>29</v>
      </c>
      <c r="D6389" s="4" t="s">
        <v>30</v>
      </c>
      <c r="E6389" s="4">
        <v>4.0</v>
      </c>
      <c r="F6389" s="4">
        <v>4.0</v>
      </c>
      <c r="G6389" s="4">
        <v>16.0</v>
      </c>
      <c r="H6389" s="7">
        <v>45247.0</v>
      </c>
      <c r="I6389" s="4">
        <f>IFERROR(__xludf.DUMMYFUNCTION("SPLIT(H6389,""/"")"),17.0)</f>
        <v>17</v>
      </c>
      <c r="J6389" s="4">
        <f>IFERROR(__xludf.DUMMYFUNCTION("""COMPUTED_VALUE"""),11.0)</f>
        <v>11</v>
      </c>
      <c r="K6389" s="4">
        <f>IFERROR(__xludf.DUMMYFUNCTION("""COMPUTED_VALUE"""),2023.0)</f>
        <v>2023</v>
      </c>
    </row>
    <row r="6390">
      <c r="A6390" s="1" t="s">
        <v>8246</v>
      </c>
      <c r="B6390" s="4" t="s">
        <v>44</v>
      </c>
      <c r="C6390" s="4" t="s">
        <v>24</v>
      </c>
      <c r="D6390" s="4" t="s">
        <v>28</v>
      </c>
      <c r="E6390" s="4">
        <v>5.0</v>
      </c>
      <c r="F6390" s="4">
        <v>4.0</v>
      </c>
      <c r="G6390" s="4">
        <v>20.0</v>
      </c>
      <c r="H6390" s="7">
        <v>45248.0</v>
      </c>
      <c r="I6390" s="4">
        <f>IFERROR(__xludf.DUMMYFUNCTION("SPLIT(H6390,""/"")"),18.0)</f>
        <v>18</v>
      </c>
      <c r="J6390" s="4">
        <f>IFERROR(__xludf.DUMMYFUNCTION("""COMPUTED_VALUE"""),11.0)</f>
        <v>11</v>
      </c>
      <c r="K6390" s="4">
        <f>IFERROR(__xludf.DUMMYFUNCTION("""COMPUTED_VALUE"""),2023.0)</f>
        <v>2023</v>
      </c>
    </row>
    <row r="6391">
      <c r="A6391" s="1" t="s">
        <v>8159</v>
      </c>
      <c r="B6391" s="4" t="s">
        <v>44</v>
      </c>
      <c r="C6391" s="4" t="s">
        <v>30</v>
      </c>
      <c r="D6391" s="4" t="s">
        <v>39</v>
      </c>
      <c r="E6391" s="4">
        <v>2.0</v>
      </c>
      <c r="F6391" s="4">
        <v>4.0</v>
      </c>
      <c r="G6391" s="4">
        <v>8.0</v>
      </c>
      <c r="H6391" s="7">
        <v>45248.0</v>
      </c>
      <c r="I6391" s="4">
        <f>IFERROR(__xludf.DUMMYFUNCTION("SPLIT(H6391,""/"")"),18.0)</f>
        <v>18</v>
      </c>
      <c r="J6391" s="4">
        <f>IFERROR(__xludf.DUMMYFUNCTION("""COMPUTED_VALUE"""),11.0)</f>
        <v>11</v>
      </c>
      <c r="K6391" s="4">
        <f>IFERROR(__xludf.DUMMYFUNCTION("""COMPUTED_VALUE"""),2023.0)</f>
        <v>2023</v>
      </c>
    </row>
    <row r="6392">
      <c r="A6392" s="1" t="s">
        <v>7650</v>
      </c>
      <c r="B6392" s="4" t="s">
        <v>44</v>
      </c>
      <c r="C6392" s="4" t="s">
        <v>24</v>
      </c>
      <c r="D6392" s="4" t="s">
        <v>39</v>
      </c>
      <c r="E6392" s="4">
        <v>4.0</v>
      </c>
      <c r="F6392" s="4">
        <v>4.0</v>
      </c>
      <c r="G6392" s="4">
        <v>16.0</v>
      </c>
      <c r="H6392" s="7">
        <v>45248.0</v>
      </c>
      <c r="I6392" s="4">
        <f>IFERROR(__xludf.DUMMYFUNCTION("SPLIT(H6392,""/"")"),18.0)</f>
        <v>18</v>
      </c>
      <c r="J6392" s="4">
        <f>IFERROR(__xludf.DUMMYFUNCTION("""COMPUTED_VALUE"""),11.0)</f>
        <v>11</v>
      </c>
      <c r="K6392" s="4">
        <f>IFERROR(__xludf.DUMMYFUNCTION("""COMPUTED_VALUE"""),2023.0)</f>
        <v>2023</v>
      </c>
    </row>
    <row r="6393">
      <c r="A6393" s="1" t="s">
        <v>9966</v>
      </c>
      <c r="B6393" s="4" t="s">
        <v>44</v>
      </c>
      <c r="C6393" s="4" t="s">
        <v>24</v>
      </c>
      <c r="D6393" s="4" t="s">
        <v>30</v>
      </c>
      <c r="E6393" s="4">
        <v>3.0</v>
      </c>
      <c r="F6393" s="4">
        <v>4.0</v>
      </c>
      <c r="G6393" s="4">
        <v>12.0</v>
      </c>
      <c r="H6393" s="7">
        <v>45248.0</v>
      </c>
      <c r="I6393" s="4">
        <f>IFERROR(__xludf.DUMMYFUNCTION("SPLIT(H6393,""/"")"),18.0)</f>
        <v>18</v>
      </c>
      <c r="J6393" s="4">
        <f>IFERROR(__xludf.DUMMYFUNCTION("""COMPUTED_VALUE"""),11.0)</f>
        <v>11</v>
      </c>
      <c r="K6393" s="4">
        <f>IFERROR(__xludf.DUMMYFUNCTION("""COMPUTED_VALUE"""),2023.0)</f>
        <v>2023</v>
      </c>
    </row>
    <row r="6394">
      <c r="A6394" s="1" t="s">
        <v>3790</v>
      </c>
      <c r="B6394" s="4" t="s">
        <v>44</v>
      </c>
      <c r="C6394" s="4" t="s">
        <v>30</v>
      </c>
      <c r="D6394" s="4" t="s">
        <v>39</v>
      </c>
      <c r="E6394" s="4">
        <v>3.0</v>
      </c>
      <c r="F6394" s="4">
        <v>4.0</v>
      </c>
      <c r="G6394" s="4">
        <v>12.0</v>
      </c>
      <c r="H6394" s="7">
        <v>45249.0</v>
      </c>
      <c r="I6394" s="4">
        <f>IFERROR(__xludf.DUMMYFUNCTION("SPLIT(H6394,""/"")"),19.0)</f>
        <v>19</v>
      </c>
      <c r="J6394" s="4">
        <f>IFERROR(__xludf.DUMMYFUNCTION("""COMPUTED_VALUE"""),11.0)</f>
        <v>11</v>
      </c>
      <c r="K6394" s="4">
        <f>IFERROR(__xludf.DUMMYFUNCTION("""COMPUTED_VALUE"""),2023.0)</f>
        <v>2023</v>
      </c>
    </row>
    <row r="6395">
      <c r="A6395" s="1" t="s">
        <v>6057</v>
      </c>
      <c r="B6395" s="4" t="s">
        <v>44</v>
      </c>
      <c r="C6395" s="4" t="s">
        <v>29</v>
      </c>
      <c r="D6395" s="4" t="s">
        <v>30</v>
      </c>
      <c r="E6395" s="4">
        <v>5.0</v>
      </c>
      <c r="F6395" s="4">
        <v>4.0</v>
      </c>
      <c r="G6395" s="4">
        <v>20.0</v>
      </c>
      <c r="H6395" s="7">
        <v>45249.0</v>
      </c>
      <c r="I6395" s="4">
        <f>IFERROR(__xludf.DUMMYFUNCTION("SPLIT(H6395,""/"")"),19.0)</f>
        <v>19</v>
      </c>
      <c r="J6395" s="4">
        <f>IFERROR(__xludf.DUMMYFUNCTION("""COMPUTED_VALUE"""),11.0)</f>
        <v>11</v>
      </c>
      <c r="K6395" s="4">
        <f>IFERROR(__xludf.DUMMYFUNCTION("""COMPUTED_VALUE"""),2023.0)</f>
        <v>2023</v>
      </c>
    </row>
    <row r="6396">
      <c r="A6396" s="1" t="s">
        <v>9402</v>
      </c>
      <c r="B6396" s="4" t="s">
        <v>44</v>
      </c>
      <c r="C6396" s="4" t="s">
        <v>24</v>
      </c>
      <c r="D6396" s="4" t="s">
        <v>39</v>
      </c>
      <c r="E6396" s="4">
        <v>5.0</v>
      </c>
      <c r="F6396" s="4">
        <v>4.0</v>
      </c>
      <c r="G6396" s="4">
        <v>20.0</v>
      </c>
      <c r="H6396" s="7">
        <v>45250.0</v>
      </c>
      <c r="I6396" s="4">
        <f>IFERROR(__xludf.DUMMYFUNCTION("SPLIT(H6396,""/"")"),20.0)</f>
        <v>20</v>
      </c>
      <c r="J6396" s="4">
        <f>IFERROR(__xludf.DUMMYFUNCTION("""COMPUTED_VALUE"""),11.0)</f>
        <v>11</v>
      </c>
      <c r="K6396" s="4">
        <f>IFERROR(__xludf.DUMMYFUNCTION("""COMPUTED_VALUE"""),2023.0)</f>
        <v>2023</v>
      </c>
    </row>
    <row r="6397">
      <c r="A6397" s="1" t="s">
        <v>8017</v>
      </c>
      <c r="B6397" s="4" t="s">
        <v>44</v>
      </c>
      <c r="C6397" s="4" t="s">
        <v>24</v>
      </c>
      <c r="D6397" s="4" t="s">
        <v>30</v>
      </c>
      <c r="E6397" s="4">
        <v>5.0</v>
      </c>
      <c r="F6397" s="4">
        <v>4.0</v>
      </c>
      <c r="G6397" s="4">
        <v>20.0</v>
      </c>
      <c r="H6397" s="7">
        <v>45250.0</v>
      </c>
      <c r="I6397" s="4">
        <f>IFERROR(__xludf.DUMMYFUNCTION("SPLIT(H6397,""/"")"),20.0)</f>
        <v>20</v>
      </c>
      <c r="J6397" s="4">
        <f>IFERROR(__xludf.DUMMYFUNCTION("""COMPUTED_VALUE"""),11.0)</f>
        <v>11</v>
      </c>
      <c r="K6397" s="4">
        <f>IFERROR(__xludf.DUMMYFUNCTION("""COMPUTED_VALUE"""),2023.0)</f>
        <v>2023</v>
      </c>
    </row>
    <row r="6398">
      <c r="A6398" s="1" t="s">
        <v>9435</v>
      </c>
      <c r="B6398" s="4" t="s">
        <v>44</v>
      </c>
      <c r="C6398" s="4" t="s">
        <v>30</v>
      </c>
      <c r="D6398" s="4" t="s">
        <v>28</v>
      </c>
      <c r="E6398" s="4">
        <v>2.0</v>
      </c>
      <c r="F6398" s="4">
        <v>4.0</v>
      </c>
      <c r="G6398" s="4">
        <v>8.0</v>
      </c>
      <c r="H6398" s="7">
        <v>45250.0</v>
      </c>
      <c r="I6398" s="4">
        <f>IFERROR(__xludf.DUMMYFUNCTION("SPLIT(H6398,""/"")"),20.0)</f>
        <v>20</v>
      </c>
      <c r="J6398" s="4">
        <f>IFERROR(__xludf.DUMMYFUNCTION("""COMPUTED_VALUE"""),11.0)</f>
        <v>11</v>
      </c>
      <c r="K6398" s="4">
        <f>IFERROR(__xludf.DUMMYFUNCTION("""COMPUTED_VALUE"""),2023.0)</f>
        <v>2023</v>
      </c>
    </row>
    <row r="6399">
      <c r="A6399" s="1" t="s">
        <v>7561</v>
      </c>
      <c r="B6399" s="4" t="s">
        <v>44</v>
      </c>
      <c r="C6399" s="4" t="s">
        <v>30</v>
      </c>
      <c r="D6399" s="4" t="s">
        <v>28</v>
      </c>
      <c r="E6399" s="4">
        <v>4.0</v>
      </c>
      <c r="F6399" s="4">
        <v>4.0</v>
      </c>
      <c r="G6399" s="4">
        <v>16.0</v>
      </c>
      <c r="H6399" s="7">
        <v>45250.0</v>
      </c>
      <c r="I6399" s="4">
        <f>IFERROR(__xludf.DUMMYFUNCTION("SPLIT(H6399,""/"")"),20.0)</f>
        <v>20</v>
      </c>
      <c r="J6399" s="4">
        <f>IFERROR(__xludf.DUMMYFUNCTION("""COMPUTED_VALUE"""),11.0)</f>
        <v>11</v>
      </c>
      <c r="K6399" s="4">
        <f>IFERROR(__xludf.DUMMYFUNCTION("""COMPUTED_VALUE"""),2023.0)</f>
        <v>2023</v>
      </c>
    </row>
    <row r="6400">
      <c r="A6400" s="1" t="s">
        <v>1782</v>
      </c>
      <c r="B6400" s="4" t="s">
        <v>44</v>
      </c>
      <c r="C6400" s="4" t="s">
        <v>24</v>
      </c>
      <c r="D6400" s="4" t="s">
        <v>23</v>
      </c>
      <c r="E6400" s="4">
        <v>3.0</v>
      </c>
      <c r="F6400" s="4">
        <v>4.0</v>
      </c>
      <c r="G6400" s="4">
        <v>12.0</v>
      </c>
      <c r="H6400" s="7">
        <v>45251.0</v>
      </c>
      <c r="I6400" s="4">
        <f>IFERROR(__xludf.DUMMYFUNCTION("SPLIT(H6400,""/"")"),21.0)</f>
        <v>21</v>
      </c>
      <c r="J6400" s="4">
        <f>IFERROR(__xludf.DUMMYFUNCTION("""COMPUTED_VALUE"""),11.0)</f>
        <v>11</v>
      </c>
      <c r="K6400" s="4">
        <f>IFERROR(__xludf.DUMMYFUNCTION("""COMPUTED_VALUE"""),2023.0)</f>
        <v>2023</v>
      </c>
    </row>
    <row r="6401">
      <c r="A6401" s="1" t="s">
        <v>6677</v>
      </c>
      <c r="B6401" s="4" t="s">
        <v>44</v>
      </c>
      <c r="C6401" s="4" t="s">
        <v>29</v>
      </c>
      <c r="D6401" s="4" t="s">
        <v>30</v>
      </c>
      <c r="E6401" s="4">
        <v>1.0</v>
      </c>
      <c r="F6401" s="4">
        <v>4.0</v>
      </c>
      <c r="G6401" s="4">
        <v>4.0</v>
      </c>
      <c r="H6401" s="7">
        <v>45251.0</v>
      </c>
      <c r="I6401" s="4">
        <f>IFERROR(__xludf.DUMMYFUNCTION("SPLIT(H6401,""/"")"),21.0)</f>
        <v>21</v>
      </c>
      <c r="J6401" s="4">
        <f>IFERROR(__xludf.DUMMYFUNCTION("""COMPUTED_VALUE"""),11.0)</f>
        <v>11</v>
      </c>
      <c r="K6401" s="4">
        <f>IFERROR(__xludf.DUMMYFUNCTION("""COMPUTED_VALUE"""),2023.0)</f>
        <v>2023</v>
      </c>
    </row>
    <row r="6402">
      <c r="A6402" s="1" t="s">
        <v>1580</v>
      </c>
      <c r="B6402" s="4" t="s">
        <v>44</v>
      </c>
      <c r="C6402" s="4" t="s">
        <v>24</v>
      </c>
      <c r="D6402" s="4" t="s">
        <v>39</v>
      </c>
      <c r="E6402" s="4">
        <v>2.0</v>
      </c>
      <c r="F6402" s="4">
        <v>4.0</v>
      </c>
      <c r="G6402" s="4">
        <v>8.0</v>
      </c>
      <c r="H6402" s="7">
        <v>45251.0</v>
      </c>
      <c r="I6402" s="4">
        <f>IFERROR(__xludf.DUMMYFUNCTION("SPLIT(H6402,""/"")"),21.0)</f>
        <v>21</v>
      </c>
      <c r="J6402" s="4">
        <f>IFERROR(__xludf.DUMMYFUNCTION("""COMPUTED_VALUE"""),11.0)</f>
        <v>11</v>
      </c>
      <c r="K6402" s="4">
        <f>IFERROR(__xludf.DUMMYFUNCTION("""COMPUTED_VALUE"""),2023.0)</f>
        <v>2023</v>
      </c>
    </row>
    <row r="6403">
      <c r="A6403" s="1" t="s">
        <v>1979</v>
      </c>
      <c r="B6403" s="4" t="s">
        <v>44</v>
      </c>
      <c r="C6403" s="4" t="s">
        <v>29</v>
      </c>
      <c r="D6403" s="4" t="s">
        <v>30</v>
      </c>
      <c r="E6403" s="4">
        <v>5.0</v>
      </c>
      <c r="F6403" s="4">
        <v>4.0</v>
      </c>
      <c r="G6403" s="4">
        <v>20.0</v>
      </c>
      <c r="H6403" s="7">
        <v>45252.0</v>
      </c>
      <c r="I6403" s="4">
        <f>IFERROR(__xludf.DUMMYFUNCTION("SPLIT(H6403,""/"")"),22.0)</f>
        <v>22</v>
      </c>
      <c r="J6403" s="4">
        <f>IFERROR(__xludf.DUMMYFUNCTION("""COMPUTED_VALUE"""),11.0)</f>
        <v>11</v>
      </c>
      <c r="K6403" s="4">
        <f>IFERROR(__xludf.DUMMYFUNCTION("""COMPUTED_VALUE"""),2023.0)</f>
        <v>2023</v>
      </c>
    </row>
    <row r="6404">
      <c r="A6404" s="1" t="s">
        <v>9186</v>
      </c>
      <c r="B6404" s="4" t="s">
        <v>44</v>
      </c>
      <c r="C6404" s="4" t="s">
        <v>29</v>
      </c>
      <c r="D6404" s="4" t="s">
        <v>30</v>
      </c>
      <c r="E6404" s="4">
        <v>1.0</v>
      </c>
      <c r="F6404" s="4">
        <v>4.0</v>
      </c>
      <c r="G6404" s="4">
        <v>4.0</v>
      </c>
      <c r="H6404" s="7">
        <v>45252.0</v>
      </c>
      <c r="I6404" s="4">
        <f>IFERROR(__xludf.DUMMYFUNCTION("SPLIT(H6404,""/"")"),22.0)</f>
        <v>22</v>
      </c>
      <c r="J6404" s="4">
        <f>IFERROR(__xludf.DUMMYFUNCTION("""COMPUTED_VALUE"""),11.0)</f>
        <v>11</v>
      </c>
      <c r="K6404" s="4">
        <f>IFERROR(__xludf.DUMMYFUNCTION("""COMPUTED_VALUE"""),2023.0)</f>
        <v>2023</v>
      </c>
    </row>
    <row r="6405">
      <c r="A6405" s="1" t="s">
        <v>6524</v>
      </c>
      <c r="B6405" s="4" t="s">
        <v>44</v>
      </c>
      <c r="C6405" s="4" t="s">
        <v>29</v>
      </c>
      <c r="D6405" s="4" t="s">
        <v>39</v>
      </c>
      <c r="E6405" s="4">
        <v>1.0</v>
      </c>
      <c r="F6405" s="4">
        <v>4.0</v>
      </c>
      <c r="G6405" s="4">
        <v>4.0</v>
      </c>
      <c r="H6405" s="7">
        <v>45253.0</v>
      </c>
      <c r="I6405" s="4">
        <f>IFERROR(__xludf.DUMMYFUNCTION("SPLIT(H6405,""/"")"),23.0)</f>
        <v>23</v>
      </c>
      <c r="J6405" s="4">
        <f>IFERROR(__xludf.DUMMYFUNCTION("""COMPUTED_VALUE"""),11.0)</f>
        <v>11</v>
      </c>
      <c r="K6405" s="4">
        <f>IFERROR(__xludf.DUMMYFUNCTION("""COMPUTED_VALUE"""),2023.0)</f>
        <v>2023</v>
      </c>
    </row>
    <row r="6406">
      <c r="A6406" s="1" t="s">
        <v>9454</v>
      </c>
      <c r="B6406" s="4" t="s">
        <v>44</v>
      </c>
      <c r="C6406" s="4" t="s">
        <v>30</v>
      </c>
      <c r="D6406" s="4" t="s">
        <v>30</v>
      </c>
      <c r="E6406" s="4">
        <v>3.0</v>
      </c>
      <c r="F6406" s="4">
        <v>4.0</v>
      </c>
      <c r="G6406" s="4">
        <v>12.0</v>
      </c>
      <c r="H6406" s="7">
        <v>45253.0</v>
      </c>
      <c r="I6406" s="4">
        <f>IFERROR(__xludf.DUMMYFUNCTION("SPLIT(H6406,""/"")"),23.0)</f>
        <v>23</v>
      </c>
      <c r="J6406" s="4">
        <f>IFERROR(__xludf.DUMMYFUNCTION("""COMPUTED_VALUE"""),11.0)</f>
        <v>11</v>
      </c>
      <c r="K6406" s="4">
        <f>IFERROR(__xludf.DUMMYFUNCTION("""COMPUTED_VALUE"""),2023.0)</f>
        <v>2023</v>
      </c>
    </row>
    <row r="6407">
      <c r="A6407" s="1" t="s">
        <v>5740</v>
      </c>
      <c r="B6407" s="4" t="s">
        <v>44</v>
      </c>
      <c r="C6407" s="4" t="s">
        <v>24</v>
      </c>
      <c r="D6407" s="4" t="s">
        <v>30</v>
      </c>
      <c r="E6407" s="4">
        <v>1.0</v>
      </c>
      <c r="F6407" s="4">
        <v>4.0</v>
      </c>
      <c r="G6407" s="4">
        <v>4.0</v>
      </c>
      <c r="H6407" s="7">
        <v>45253.0</v>
      </c>
      <c r="I6407" s="4">
        <f>IFERROR(__xludf.DUMMYFUNCTION("SPLIT(H6407,""/"")"),23.0)</f>
        <v>23</v>
      </c>
      <c r="J6407" s="4">
        <f>IFERROR(__xludf.DUMMYFUNCTION("""COMPUTED_VALUE"""),11.0)</f>
        <v>11</v>
      </c>
      <c r="K6407" s="4">
        <f>IFERROR(__xludf.DUMMYFUNCTION("""COMPUTED_VALUE"""),2023.0)</f>
        <v>2023</v>
      </c>
    </row>
    <row r="6408">
      <c r="A6408" s="1" t="s">
        <v>7825</v>
      </c>
      <c r="B6408" s="4" t="s">
        <v>44</v>
      </c>
      <c r="C6408" s="4" t="s">
        <v>29</v>
      </c>
      <c r="D6408" s="4" t="s">
        <v>28</v>
      </c>
      <c r="E6408" s="4">
        <v>4.0</v>
      </c>
      <c r="F6408" s="4">
        <v>4.0</v>
      </c>
      <c r="G6408" s="4">
        <v>16.0</v>
      </c>
      <c r="H6408" s="7">
        <v>45253.0</v>
      </c>
      <c r="I6408" s="4">
        <f>IFERROR(__xludf.DUMMYFUNCTION("SPLIT(H6408,""/"")"),23.0)</f>
        <v>23</v>
      </c>
      <c r="J6408" s="4">
        <f>IFERROR(__xludf.DUMMYFUNCTION("""COMPUTED_VALUE"""),11.0)</f>
        <v>11</v>
      </c>
      <c r="K6408" s="4">
        <f>IFERROR(__xludf.DUMMYFUNCTION("""COMPUTED_VALUE"""),2023.0)</f>
        <v>2023</v>
      </c>
    </row>
    <row r="6409">
      <c r="A6409" s="1" t="s">
        <v>656</v>
      </c>
      <c r="B6409" s="4" t="s">
        <v>44</v>
      </c>
      <c r="C6409" s="4" t="s">
        <v>30</v>
      </c>
      <c r="D6409" s="4" t="s">
        <v>30</v>
      </c>
      <c r="E6409" s="4">
        <v>2.0</v>
      </c>
      <c r="F6409" s="4">
        <v>4.0</v>
      </c>
      <c r="G6409" s="4">
        <v>8.0</v>
      </c>
      <c r="H6409" s="7">
        <v>45254.0</v>
      </c>
      <c r="I6409" s="4">
        <f>IFERROR(__xludf.DUMMYFUNCTION("SPLIT(H6409,""/"")"),24.0)</f>
        <v>24</v>
      </c>
      <c r="J6409" s="4">
        <f>IFERROR(__xludf.DUMMYFUNCTION("""COMPUTED_VALUE"""),11.0)</f>
        <v>11</v>
      </c>
      <c r="K6409" s="4">
        <f>IFERROR(__xludf.DUMMYFUNCTION("""COMPUTED_VALUE"""),2023.0)</f>
        <v>2023</v>
      </c>
    </row>
    <row r="6410">
      <c r="A6410" s="1" t="s">
        <v>8975</v>
      </c>
      <c r="B6410" s="4" t="s">
        <v>44</v>
      </c>
      <c r="C6410" s="4" t="s">
        <v>30</v>
      </c>
      <c r="D6410" s="4" t="s">
        <v>23</v>
      </c>
      <c r="E6410" s="4">
        <v>2.0</v>
      </c>
      <c r="F6410" s="4">
        <v>4.0</v>
      </c>
      <c r="G6410" s="4">
        <v>8.0</v>
      </c>
      <c r="H6410" s="7">
        <v>45255.0</v>
      </c>
      <c r="I6410" s="4">
        <f>IFERROR(__xludf.DUMMYFUNCTION("SPLIT(H6410,""/"")"),25.0)</f>
        <v>25</v>
      </c>
      <c r="J6410" s="4">
        <f>IFERROR(__xludf.DUMMYFUNCTION("""COMPUTED_VALUE"""),11.0)</f>
        <v>11</v>
      </c>
      <c r="K6410" s="4">
        <f>IFERROR(__xludf.DUMMYFUNCTION("""COMPUTED_VALUE"""),2023.0)</f>
        <v>2023</v>
      </c>
    </row>
    <row r="6411">
      <c r="A6411" s="1" t="s">
        <v>7598</v>
      </c>
      <c r="B6411" s="4" t="s">
        <v>44</v>
      </c>
      <c r="C6411" s="4" t="s">
        <v>30</v>
      </c>
      <c r="D6411" s="4" t="s">
        <v>30</v>
      </c>
      <c r="E6411" s="4">
        <v>4.0</v>
      </c>
      <c r="F6411" s="4">
        <v>4.0</v>
      </c>
      <c r="G6411" s="4">
        <v>16.0</v>
      </c>
      <c r="H6411" s="7">
        <v>45256.0</v>
      </c>
      <c r="I6411" s="4">
        <f>IFERROR(__xludf.DUMMYFUNCTION("SPLIT(H6411,""/"")"),26.0)</f>
        <v>26</v>
      </c>
      <c r="J6411" s="4">
        <f>IFERROR(__xludf.DUMMYFUNCTION("""COMPUTED_VALUE"""),11.0)</f>
        <v>11</v>
      </c>
      <c r="K6411" s="4">
        <f>IFERROR(__xludf.DUMMYFUNCTION("""COMPUTED_VALUE"""),2023.0)</f>
        <v>2023</v>
      </c>
    </row>
    <row r="6412">
      <c r="A6412" s="1" t="s">
        <v>313</v>
      </c>
      <c r="B6412" s="4" t="s">
        <v>44</v>
      </c>
      <c r="C6412" s="4" t="s">
        <v>29</v>
      </c>
      <c r="D6412" s="4" t="s">
        <v>30</v>
      </c>
      <c r="E6412" s="4">
        <v>4.0</v>
      </c>
      <c r="F6412" s="4">
        <v>4.0</v>
      </c>
      <c r="G6412" s="4">
        <v>16.0</v>
      </c>
      <c r="H6412" s="7">
        <v>45256.0</v>
      </c>
      <c r="I6412" s="4">
        <f>IFERROR(__xludf.DUMMYFUNCTION("SPLIT(H6412,""/"")"),26.0)</f>
        <v>26</v>
      </c>
      <c r="J6412" s="4">
        <f>IFERROR(__xludf.DUMMYFUNCTION("""COMPUTED_VALUE"""),11.0)</f>
        <v>11</v>
      </c>
      <c r="K6412" s="4">
        <f>IFERROR(__xludf.DUMMYFUNCTION("""COMPUTED_VALUE"""),2023.0)</f>
        <v>2023</v>
      </c>
    </row>
    <row r="6413">
      <c r="A6413" s="1" t="s">
        <v>2173</v>
      </c>
      <c r="B6413" s="4" t="s">
        <v>44</v>
      </c>
      <c r="C6413" s="4" t="s">
        <v>30</v>
      </c>
      <c r="D6413" s="4" t="s">
        <v>30</v>
      </c>
      <c r="E6413" s="4">
        <v>5.0</v>
      </c>
      <c r="F6413" s="4">
        <v>4.0</v>
      </c>
      <c r="G6413" s="4">
        <v>20.0</v>
      </c>
      <c r="H6413" s="7">
        <v>45256.0</v>
      </c>
      <c r="I6413" s="4">
        <f>IFERROR(__xludf.DUMMYFUNCTION("SPLIT(H6413,""/"")"),26.0)</f>
        <v>26</v>
      </c>
      <c r="J6413" s="4">
        <f>IFERROR(__xludf.DUMMYFUNCTION("""COMPUTED_VALUE"""),11.0)</f>
        <v>11</v>
      </c>
      <c r="K6413" s="4">
        <f>IFERROR(__xludf.DUMMYFUNCTION("""COMPUTED_VALUE"""),2023.0)</f>
        <v>2023</v>
      </c>
    </row>
    <row r="6414">
      <c r="A6414" s="1" t="s">
        <v>8809</v>
      </c>
      <c r="B6414" s="4" t="s">
        <v>44</v>
      </c>
      <c r="C6414" s="4" t="s">
        <v>30</v>
      </c>
      <c r="D6414" s="4" t="s">
        <v>23</v>
      </c>
      <c r="E6414" s="4">
        <v>1.0</v>
      </c>
      <c r="F6414" s="4">
        <v>4.0</v>
      </c>
      <c r="G6414" s="4">
        <v>4.0</v>
      </c>
      <c r="H6414" s="7">
        <v>45256.0</v>
      </c>
      <c r="I6414" s="4">
        <f>IFERROR(__xludf.DUMMYFUNCTION("SPLIT(H6414,""/"")"),26.0)</f>
        <v>26</v>
      </c>
      <c r="J6414" s="4">
        <f>IFERROR(__xludf.DUMMYFUNCTION("""COMPUTED_VALUE"""),11.0)</f>
        <v>11</v>
      </c>
      <c r="K6414" s="4">
        <f>IFERROR(__xludf.DUMMYFUNCTION("""COMPUTED_VALUE"""),2023.0)</f>
        <v>2023</v>
      </c>
    </row>
    <row r="6415">
      <c r="A6415" s="1" t="s">
        <v>8063</v>
      </c>
      <c r="B6415" s="4" t="s">
        <v>44</v>
      </c>
      <c r="C6415" s="4" t="s">
        <v>24</v>
      </c>
      <c r="D6415" s="4" t="s">
        <v>30</v>
      </c>
      <c r="E6415" s="4">
        <v>4.0</v>
      </c>
      <c r="F6415" s="4">
        <v>4.0</v>
      </c>
      <c r="G6415" s="4">
        <v>16.0</v>
      </c>
      <c r="H6415" s="7">
        <v>45256.0</v>
      </c>
      <c r="I6415" s="4">
        <f>IFERROR(__xludf.DUMMYFUNCTION("SPLIT(H6415,""/"")"),26.0)</f>
        <v>26</v>
      </c>
      <c r="J6415" s="4">
        <f>IFERROR(__xludf.DUMMYFUNCTION("""COMPUTED_VALUE"""),11.0)</f>
        <v>11</v>
      </c>
      <c r="K6415" s="4">
        <f>IFERROR(__xludf.DUMMYFUNCTION("""COMPUTED_VALUE"""),2023.0)</f>
        <v>2023</v>
      </c>
    </row>
    <row r="6416">
      <c r="A6416" s="1" t="s">
        <v>6171</v>
      </c>
      <c r="B6416" s="4" t="s">
        <v>44</v>
      </c>
      <c r="C6416" s="4" t="s">
        <v>24</v>
      </c>
      <c r="D6416" s="4" t="s">
        <v>23</v>
      </c>
      <c r="E6416" s="4">
        <v>4.0</v>
      </c>
      <c r="F6416" s="4">
        <v>4.0</v>
      </c>
      <c r="G6416" s="4">
        <v>16.0</v>
      </c>
      <c r="H6416" s="7">
        <v>45257.0</v>
      </c>
      <c r="I6416" s="4">
        <f>IFERROR(__xludf.DUMMYFUNCTION("SPLIT(H6416,""/"")"),27.0)</f>
        <v>27</v>
      </c>
      <c r="J6416" s="4">
        <f>IFERROR(__xludf.DUMMYFUNCTION("""COMPUTED_VALUE"""),11.0)</f>
        <v>11</v>
      </c>
      <c r="K6416" s="4">
        <f>IFERROR(__xludf.DUMMYFUNCTION("""COMPUTED_VALUE"""),2023.0)</f>
        <v>2023</v>
      </c>
    </row>
    <row r="6417">
      <c r="A6417" s="1" t="s">
        <v>4164</v>
      </c>
      <c r="B6417" s="4" t="s">
        <v>44</v>
      </c>
      <c r="C6417" s="4" t="s">
        <v>29</v>
      </c>
      <c r="D6417" s="4" t="s">
        <v>30</v>
      </c>
      <c r="E6417" s="4">
        <v>4.0</v>
      </c>
      <c r="F6417" s="4">
        <v>4.0</v>
      </c>
      <c r="G6417" s="4">
        <v>16.0</v>
      </c>
      <c r="H6417" s="7">
        <v>45257.0</v>
      </c>
      <c r="I6417" s="4">
        <f>IFERROR(__xludf.DUMMYFUNCTION("SPLIT(H6417,""/"")"),27.0)</f>
        <v>27</v>
      </c>
      <c r="J6417" s="4">
        <f>IFERROR(__xludf.DUMMYFUNCTION("""COMPUTED_VALUE"""),11.0)</f>
        <v>11</v>
      </c>
      <c r="K6417" s="4">
        <f>IFERROR(__xludf.DUMMYFUNCTION("""COMPUTED_VALUE"""),2023.0)</f>
        <v>2023</v>
      </c>
    </row>
    <row r="6418">
      <c r="A6418" s="1" t="s">
        <v>9001</v>
      </c>
      <c r="B6418" s="4" t="s">
        <v>44</v>
      </c>
      <c r="C6418" s="4" t="s">
        <v>24</v>
      </c>
      <c r="D6418" s="4" t="s">
        <v>39</v>
      </c>
      <c r="E6418" s="4">
        <v>3.0</v>
      </c>
      <c r="F6418" s="4">
        <v>4.0</v>
      </c>
      <c r="G6418" s="4">
        <v>12.0</v>
      </c>
      <c r="H6418" s="7">
        <v>45258.0</v>
      </c>
      <c r="I6418" s="4">
        <f>IFERROR(__xludf.DUMMYFUNCTION("SPLIT(H6418,""/"")"),28.0)</f>
        <v>28</v>
      </c>
      <c r="J6418" s="4">
        <f>IFERROR(__xludf.DUMMYFUNCTION("""COMPUTED_VALUE"""),11.0)</f>
        <v>11</v>
      </c>
      <c r="K6418" s="4">
        <f>IFERROR(__xludf.DUMMYFUNCTION("""COMPUTED_VALUE"""),2023.0)</f>
        <v>2023</v>
      </c>
    </row>
    <row r="6419">
      <c r="A6419" s="1" t="s">
        <v>1466</v>
      </c>
      <c r="B6419" s="4" t="s">
        <v>44</v>
      </c>
      <c r="C6419" s="4" t="s">
        <v>30</v>
      </c>
      <c r="D6419" s="4" t="s">
        <v>30</v>
      </c>
      <c r="E6419" s="4">
        <v>5.0</v>
      </c>
      <c r="F6419" s="4">
        <v>4.0</v>
      </c>
      <c r="G6419" s="4">
        <v>20.0</v>
      </c>
      <c r="H6419" s="7">
        <v>45258.0</v>
      </c>
      <c r="I6419" s="4">
        <f>IFERROR(__xludf.DUMMYFUNCTION("SPLIT(H6419,""/"")"),28.0)</f>
        <v>28</v>
      </c>
      <c r="J6419" s="4">
        <f>IFERROR(__xludf.DUMMYFUNCTION("""COMPUTED_VALUE"""),11.0)</f>
        <v>11</v>
      </c>
      <c r="K6419" s="4">
        <f>IFERROR(__xludf.DUMMYFUNCTION("""COMPUTED_VALUE"""),2023.0)</f>
        <v>2023</v>
      </c>
    </row>
    <row r="6420">
      <c r="A6420" s="1" t="s">
        <v>9197</v>
      </c>
      <c r="B6420" s="4" t="s">
        <v>44</v>
      </c>
      <c r="C6420" s="4" t="s">
        <v>30</v>
      </c>
      <c r="D6420" s="4" t="s">
        <v>39</v>
      </c>
      <c r="E6420" s="4">
        <v>1.0</v>
      </c>
      <c r="F6420" s="4">
        <v>4.0</v>
      </c>
      <c r="G6420" s="4">
        <v>4.0</v>
      </c>
      <c r="H6420" s="7">
        <v>45258.0</v>
      </c>
      <c r="I6420" s="4">
        <f>IFERROR(__xludf.DUMMYFUNCTION("SPLIT(H6420,""/"")"),28.0)</f>
        <v>28</v>
      </c>
      <c r="J6420" s="4">
        <f>IFERROR(__xludf.DUMMYFUNCTION("""COMPUTED_VALUE"""),11.0)</f>
        <v>11</v>
      </c>
      <c r="K6420" s="4">
        <f>IFERROR(__xludf.DUMMYFUNCTION("""COMPUTED_VALUE"""),2023.0)</f>
        <v>2023</v>
      </c>
    </row>
    <row r="6421">
      <c r="A6421" s="1" t="s">
        <v>3283</v>
      </c>
      <c r="B6421" s="4" t="s">
        <v>44</v>
      </c>
      <c r="C6421" s="4" t="s">
        <v>30</v>
      </c>
      <c r="D6421" s="4" t="s">
        <v>30</v>
      </c>
      <c r="E6421" s="4">
        <v>3.0</v>
      </c>
      <c r="F6421" s="4">
        <v>4.0</v>
      </c>
      <c r="G6421" s="4">
        <v>12.0</v>
      </c>
      <c r="H6421" s="7">
        <v>45259.0</v>
      </c>
      <c r="I6421" s="4">
        <f>IFERROR(__xludf.DUMMYFUNCTION("SPLIT(H6421,""/"")"),29.0)</f>
        <v>29</v>
      </c>
      <c r="J6421" s="4">
        <f>IFERROR(__xludf.DUMMYFUNCTION("""COMPUTED_VALUE"""),11.0)</f>
        <v>11</v>
      </c>
      <c r="K6421" s="4">
        <f>IFERROR(__xludf.DUMMYFUNCTION("""COMPUTED_VALUE"""),2023.0)</f>
        <v>2023</v>
      </c>
    </row>
    <row r="6422">
      <c r="A6422" s="1" t="s">
        <v>5883</v>
      </c>
      <c r="B6422" s="4" t="s">
        <v>44</v>
      </c>
      <c r="C6422" s="4" t="s">
        <v>29</v>
      </c>
      <c r="D6422" s="4" t="s">
        <v>28</v>
      </c>
      <c r="E6422" s="4">
        <v>5.0</v>
      </c>
      <c r="F6422" s="4">
        <v>4.0</v>
      </c>
      <c r="G6422" s="4">
        <v>20.0</v>
      </c>
      <c r="H6422" s="7">
        <v>45260.0</v>
      </c>
      <c r="I6422" s="4">
        <f>IFERROR(__xludf.DUMMYFUNCTION("SPLIT(H6422,""/"")"),30.0)</f>
        <v>30</v>
      </c>
      <c r="J6422" s="4">
        <f>IFERROR(__xludf.DUMMYFUNCTION("""COMPUTED_VALUE"""),11.0)</f>
        <v>11</v>
      </c>
      <c r="K6422" s="4">
        <f>IFERROR(__xludf.DUMMYFUNCTION("""COMPUTED_VALUE"""),2023.0)</f>
        <v>2023</v>
      </c>
    </row>
    <row r="6423">
      <c r="A6423" s="1" t="s">
        <v>581</v>
      </c>
      <c r="B6423" s="4" t="s">
        <v>44</v>
      </c>
      <c r="C6423" s="4" t="s">
        <v>24</v>
      </c>
      <c r="D6423" s="4" t="s">
        <v>39</v>
      </c>
      <c r="E6423" s="4">
        <v>4.0</v>
      </c>
      <c r="F6423" s="4">
        <v>4.0</v>
      </c>
      <c r="G6423" s="4">
        <v>16.0</v>
      </c>
      <c r="H6423" s="5">
        <v>45261.0</v>
      </c>
      <c r="I6423" s="4">
        <f>IFERROR(__xludf.DUMMYFUNCTION("SPLIT(H6423,""/"")"),1.0)</f>
        <v>1</v>
      </c>
      <c r="J6423" s="4">
        <f>IFERROR(__xludf.DUMMYFUNCTION("""COMPUTED_VALUE"""),12.0)</f>
        <v>12</v>
      </c>
      <c r="K6423" s="4">
        <f>IFERROR(__xludf.DUMMYFUNCTION("""COMPUTED_VALUE"""),2023.0)</f>
        <v>2023</v>
      </c>
    </row>
    <row r="6424">
      <c r="A6424" s="1" t="s">
        <v>60</v>
      </c>
      <c r="B6424" s="4" t="s">
        <v>44</v>
      </c>
      <c r="C6424" s="4" t="s">
        <v>24</v>
      </c>
      <c r="D6424" s="4" t="s">
        <v>39</v>
      </c>
      <c r="E6424" s="4">
        <v>3.0</v>
      </c>
      <c r="F6424" s="4">
        <v>4.0</v>
      </c>
      <c r="G6424" s="4">
        <v>12.0</v>
      </c>
      <c r="H6424" s="5">
        <v>45261.0</v>
      </c>
      <c r="I6424" s="4">
        <f>IFERROR(__xludf.DUMMYFUNCTION("SPLIT(H6424,""/"")"),1.0)</f>
        <v>1</v>
      </c>
      <c r="J6424" s="4">
        <f>IFERROR(__xludf.DUMMYFUNCTION("""COMPUTED_VALUE"""),12.0)</f>
        <v>12</v>
      </c>
      <c r="K6424" s="4">
        <f>IFERROR(__xludf.DUMMYFUNCTION("""COMPUTED_VALUE"""),2023.0)</f>
        <v>2023</v>
      </c>
    </row>
    <row r="6425">
      <c r="A6425" s="1" t="s">
        <v>8404</v>
      </c>
      <c r="B6425" s="4" t="s">
        <v>44</v>
      </c>
      <c r="C6425" s="4" t="s">
        <v>30</v>
      </c>
      <c r="D6425" s="4" t="s">
        <v>23</v>
      </c>
      <c r="E6425" s="4">
        <v>1.0</v>
      </c>
      <c r="F6425" s="4">
        <v>4.0</v>
      </c>
      <c r="G6425" s="4">
        <v>4.0</v>
      </c>
      <c r="H6425" s="5">
        <v>45261.0</v>
      </c>
      <c r="I6425" s="4">
        <f>IFERROR(__xludf.DUMMYFUNCTION("SPLIT(H6425,""/"")"),1.0)</f>
        <v>1</v>
      </c>
      <c r="J6425" s="4">
        <f>IFERROR(__xludf.DUMMYFUNCTION("""COMPUTED_VALUE"""),12.0)</f>
        <v>12</v>
      </c>
      <c r="K6425" s="4">
        <f>IFERROR(__xludf.DUMMYFUNCTION("""COMPUTED_VALUE"""),2023.0)</f>
        <v>2023</v>
      </c>
    </row>
    <row r="6426">
      <c r="A6426" s="1" t="s">
        <v>209</v>
      </c>
      <c r="B6426" s="4" t="s">
        <v>44</v>
      </c>
      <c r="C6426" s="4" t="s">
        <v>30</v>
      </c>
      <c r="D6426" s="4" t="s">
        <v>30</v>
      </c>
      <c r="E6426" s="4">
        <v>4.0</v>
      </c>
      <c r="F6426" s="4">
        <v>4.0</v>
      </c>
      <c r="G6426" s="4">
        <v>16.0</v>
      </c>
      <c r="H6426" s="5">
        <v>45262.0</v>
      </c>
      <c r="I6426" s="4">
        <f>IFERROR(__xludf.DUMMYFUNCTION("SPLIT(H6426,""/"")"),2.0)</f>
        <v>2</v>
      </c>
      <c r="J6426" s="4">
        <f>IFERROR(__xludf.DUMMYFUNCTION("""COMPUTED_VALUE"""),12.0)</f>
        <v>12</v>
      </c>
      <c r="K6426" s="4">
        <f>IFERROR(__xludf.DUMMYFUNCTION("""COMPUTED_VALUE"""),2023.0)</f>
        <v>2023</v>
      </c>
    </row>
    <row r="6427">
      <c r="A6427" s="1" t="s">
        <v>4449</v>
      </c>
      <c r="B6427" s="4" t="s">
        <v>44</v>
      </c>
      <c r="C6427" s="4" t="s">
        <v>29</v>
      </c>
      <c r="D6427" s="4" t="s">
        <v>23</v>
      </c>
      <c r="E6427" s="4">
        <v>5.0</v>
      </c>
      <c r="F6427" s="4">
        <v>4.0</v>
      </c>
      <c r="G6427" s="4">
        <v>20.0</v>
      </c>
      <c r="H6427" s="5">
        <v>45262.0</v>
      </c>
      <c r="I6427" s="4">
        <f>IFERROR(__xludf.DUMMYFUNCTION("SPLIT(H6427,""/"")"),2.0)</f>
        <v>2</v>
      </c>
      <c r="J6427" s="4">
        <f>IFERROR(__xludf.DUMMYFUNCTION("""COMPUTED_VALUE"""),12.0)</f>
        <v>12</v>
      </c>
      <c r="K6427" s="4">
        <f>IFERROR(__xludf.DUMMYFUNCTION("""COMPUTED_VALUE"""),2023.0)</f>
        <v>2023</v>
      </c>
    </row>
    <row r="6428">
      <c r="A6428" s="1" t="s">
        <v>3332</v>
      </c>
      <c r="B6428" s="4" t="s">
        <v>44</v>
      </c>
      <c r="C6428" s="4" t="s">
        <v>30</v>
      </c>
      <c r="D6428" s="4" t="s">
        <v>30</v>
      </c>
      <c r="E6428" s="4">
        <v>4.0</v>
      </c>
      <c r="F6428" s="4">
        <v>4.0</v>
      </c>
      <c r="G6428" s="4">
        <v>16.0</v>
      </c>
      <c r="H6428" s="5">
        <v>45263.0</v>
      </c>
      <c r="I6428" s="4">
        <f>IFERROR(__xludf.DUMMYFUNCTION("SPLIT(H6428,""/"")"),3.0)</f>
        <v>3</v>
      </c>
      <c r="J6428" s="4">
        <f>IFERROR(__xludf.DUMMYFUNCTION("""COMPUTED_VALUE"""),12.0)</f>
        <v>12</v>
      </c>
      <c r="K6428" s="4">
        <f>IFERROR(__xludf.DUMMYFUNCTION("""COMPUTED_VALUE"""),2023.0)</f>
        <v>2023</v>
      </c>
    </row>
    <row r="6429">
      <c r="A6429" s="1" t="s">
        <v>3824</v>
      </c>
      <c r="B6429" s="4" t="s">
        <v>44</v>
      </c>
      <c r="C6429" s="4" t="s">
        <v>30</v>
      </c>
      <c r="D6429" s="4" t="s">
        <v>39</v>
      </c>
      <c r="E6429" s="4">
        <v>3.0</v>
      </c>
      <c r="F6429" s="4">
        <v>4.0</v>
      </c>
      <c r="G6429" s="4">
        <v>12.0</v>
      </c>
      <c r="H6429" s="5">
        <v>45263.0</v>
      </c>
      <c r="I6429" s="4">
        <f>IFERROR(__xludf.DUMMYFUNCTION("SPLIT(H6429,""/"")"),3.0)</f>
        <v>3</v>
      </c>
      <c r="J6429" s="4">
        <f>IFERROR(__xludf.DUMMYFUNCTION("""COMPUTED_VALUE"""),12.0)</f>
        <v>12</v>
      </c>
      <c r="K6429" s="4">
        <f>IFERROR(__xludf.DUMMYFUNCTION("""COMPUTED_VALUE"""),2023.0)</f>
        <v>2023</v>
      </c>
    </row>
    <row r="6430">
      <c r="A6430" s="1" t="s">
        <v>2923</v>
      </c>
      <c r="B6430" s="4" t="s">
        <v>44</v>
      </c>
      <c r="C6430" s="4" t="s">
        <v>24</v>
      </c>
      <c r="D6430" s="4" t="s">
        <v>28</v>
      </c>
      <c r="E6430" s="4">
        <v>2.0</v>
      </c>
      <c r="F6430" s="4">
        <v>4.0</v>
      </c>
      <c r="G6430" s="4">
        <v>8.0</v>
      </c>
      <c r="H6430" s="5">
        <v>45264.0</v>
      </c>
      <c r="I6430" s="4">
        <f>IFERROR(__xludf.DUMMYFUNCTION("SPLIT(H6430,""/"")"),4.0)</f>
        <v>4</v>
      </c>
      <c r="J6430" s="4">
        <f>IFERROR(__xludf.DUMMYFUNCTION("""COMPUTED_VALUE"""),12.0)</f>
        <v>12</v>
      </c>
      <c r="K6430" s="4">
        <f>IFERROR(__xludf.DUMMYFUNCTION("""COMPUTED_VALUE"""),2023.0)</f>
        <v>2023</v>
      </c>
    </row>
    <row r="6431">
      <c r="A6431" s="1" t="s">
        <v>8408</v>
      </c>
      <c r="B6431" s="4" t="s">
        <v>44</v>
      </c>
      <c r="C6431" s="4" t="s">
        <v>29</v>
      </c>
      <c r="D6431" s="4" t="s">
        <v>28</v>
      </c>
      <c r="E6431" s="4">
        <v>3.0</v>
      </c>
      <c r="F6431" s="4">
        <v>4.0</v>
      </c>
      <c r="G6431" s="4">
        <v>12.0</v>
      </c>
      <c r="H6431" s="5">
        <v>45265.0</v>
      </c>
      <c r="I6431" s="4">
        <f>IFERROR(__xludf.DUMMYFUNCTION("SPLIT(H6431,""/"")"),5.0)</f>
        <v>5</v>
      </c>
      <c r="J6431" s="4">
        <f>IFERROR(__xludf.DUMMYFUNCTION("""COMPUTED_VALUE"""),12.0)</f>
        <v>12</v>
      </c>
      <c r="K6431" s="4">
        <f>IFERROR(__xludf.DUMMYFUNCTION("""COMPUTED_VALUE"""),2023.0)</f>
        <v>2023</v>
      </c>
    </row>
    <row r="6432">
      <c r="A6432" s="1" t="s">
        <v>4741</v>
      </c>
      <c r="B6432" s="4" t="s">
        <v>44</v>
      </c>
      <c r="C6432" s="4" t="s">
        <v>30</v>
      </c>
      <c r="D6432" s="4" t="s">
        <v>23</v>
      </c>
      <c r="E6432" s="4">
        <v>3.0</v>
      </c>
      <c r="F6432" s="4">
        <v>4.0</v>
      </c>
      <c r="G6432" s="4">
        <v>12.0</v>
      </c>
      <c r="H6432" s="5">
        <v>45265.0</v>
      </c>
      <c r="I6432" s="4">
        <f>IFERROR(__xludf.DUMMYFUNCTION("SPLIT(H6432,""/"")"),5.0)</f>
        <v>5</v>
      </c>
      <c r="J6432" s="4">
        <f>IFERROR(__xludf.DUMMYFUNCTION("""COMPUTED_VALUE"""),12.0)</f>
        <v>12</v>
      </c>
      <c r="K6432" s="4">
        <f>IFERROR(__xludf.DUMMYFUNCTION("""COMPUTED_VALUE"""),2023.0)</f>
        <v>2023</v>
      </c>
    </row>
    <row r="6433">
      <c r="A6433" s="1" t="s">
        <v>7940</v>
      </c>
      <c r="B6433" s="4" t="s">
        <v>44</v>
      </c>
      <c r="C6433" s="4" t="s">
        <v>24</v>
      </c>
      <c r="D6433" s="4" t="s">
        <v>23</v>
      </c>
      <c r="E6433" s="4">
        <v>3.0</v>
      </c>
      <c r="F6433" s="4">
        <v>4.0</v>
      </c>
      <c r="G6433" s="4">
        <v>12.0</v>
      </c>
      <c r="H6433" s="5">
        <v>45265.0</v>
      </c>
      <c r="I6433" s="4">
        <f>IFERROR(__xludf.DUMMYFUNCTION("SPLIT(H6433,""/"")"),5.0)</f>
        <v>5</v>
      </c>
      <c r="J6433" s="4">
        <f>IFERROR(__xludf.DUMMYFUNCTION("""COMPUTED_VALUE"""),12.0)</f>
        <v>12</v>
      </c>
      <c r="K6433" s="4">
        <f>IFERROR(__xludf.DUMMYFUNCTION("""COMPUTED_VALUE"""),2023.0)</f>
        <v>2023</v>
      </c>
    </row>
    <row r="6434">
      <c r="A6434" s="1" t="s">
        <v>933</v>
      </c>
      <c r="B6434" s="4" t="s">
        <v>44</v>
      </c>
      <c r="C6434" s="4" t="s">
        <v>30</v>
      </c>
      <c r="D6434" s="4" t="s">
        <v>23</v>
      </c>
      <c r="E6434" s="4">
        <v>5.0</v>
      </c>
      <c r="F6434" s="4">
        <v>4.0</v>
      </c>
      <c r="G6434" s="4">
        <v>20.0</v>
      </c>
      <c r="H6434" s="5">
        <v>45265.0</v>
      </c>
      <c r="I6434" s="4">
        <f>IFERROR(__xludf.DUMMYFUNCTION("SPLIT(H6434,""/"")"),5.0)</f>
        <v>5</v>
      </c>
      <c r="J6434" s="4">
        <f>IFERROR(__xludf.DUMMYFUNCTION("""COMPUTED_VALUE"""),12.0)</f>
        <v>12</v>
      </c>
      <c r="K6434" s="4">
        <f>IFERROR(__xludf.DUMMYFUNCTION("""COMPUTED_VALUE"""),2023.0)</f>
        <v>2023</v>
      </c>
    </row>
    <row r="6435">
      <c r="A6435" s="1" t="s">
        <v>8722</v>
      </c>
      <c r="B6435" s="4" t="s">
        <v>44</v>
      </c>
      <c r="C6435" s="4" t="s">
        <v>30</v>
      </c>
      <c r="D6435" s="4" t="s">
        <v>23</v>
      </c>
      <c r="E6435" s="4">
        <v>3.0</v>
      </c>
      <c r="F6435" s="4">
        <v>4.0</v>
      </c>
      <c r="G6435" s="4">
        <v>12.0</v>
      </c>
      <c r="H6435" s="5">
        <v>45265.0</v>
      </c>
      <c r="I6435" s="4">
        <f>IFERROR(__xludf.DUMMYFUNCTION("SPLIT(H6435,""/"")"),5.0)</f>
        <v>5</v>
      </c>
      <c r="J6435" s="4">
        <f>IFERROR(__xludf.DUMMYFUNCTION("""COMPUTED_VALUE"""),12.0)</f>
        <v>12</v>
      </c>
      <c r="K6435" s="4">
        <f>IFERROR(__xludf.DUMMYFUNCTION("""COMPUTED_VALUE"""),2023.0)</f>
        <v>2023</v>
      </c>
    </row>
    <row r="6436">
      <c r="A6436" s="1" t="s">
        <v>9358</v>
      </c>
      <c r="B6436" s="4" t="s">
        <v>44</v>
      </c>
      <c r="C6436" s="4" t="s">
        <v>24</v>
      </c>
      <c r="D6436" s="4" t="s">
        <v>28</v>
      </c>
      <c r="E6436" s="4">
        <v>4.0</v>
      </c>
      <c r="F6436" s="4">
        <v>4.0</v>
      </c>
      <c r="G6436" s="4">
        <v>16.0</v>
      </c>
      <c r="H6436" s="5">
        <v>45266.0</v>
      </c>
      <c r="I6436" s="4">
        <f>IFERROR(__xludf.DUMMYFUNCTION("SPLIT(H6436,""/"")"),6.0)</f>
        <v>6</v>
      </c>
      <c r="J6436" s="4">
        <f>IFERROR(__xludf.DUMMYFUNCTION("""COMPUTED_VALUE"""),12.0)</f>
        <v>12</v>
      </c>
      <c r="K6436" s="4">
        <f>IFERROR(__xludf.DUMMYFUNCTION("""COMPUTED_VALUE"""),2023.0)</f>
        <v>2023</v>
      </c>
    </row>
    <row r="6437">
      <c r="A6437" s="1" t="s">
        <v>955</v>
      </c>
      <c r="B6437" s="4" t="s">
        <v>44</v>
      </c>
      <c r="C6437" s="4" t="s">
        <v>29</v>
      </c>
      <c r="D6437" s="4" t="s">
        <v>30</v>
      </c>
      <c r="E6437" s="4">
        <v>3.0</v>
      </c>
      <c r="F6437" s="4">
        <v>4.0</v>
      </c>
      <c r="G6437" s="4">
        <v>12.0</v>
      </c>
      <c r="H6437" s="5">
        <v>45266.0</v>
      </c>
      <c r="I6437" s="4">
        <f>IFERROR(__xludf.DUMMYFUNCTION("SPLIT(H6437,""/"")"),6.0)</f>
        <v>6</v>
      </c>
      <c r="J6437" s="4">
        <f>IFERROR(__xludf.DUMMYFUNCTION("""COMPUTED_VALUE"""),12.0)</f>
        <v>12</v>
      </c>
      <c r="K6437" s="4">
        <f>IFERROR(__xludf.DUMMYFUNCTION("""COMPUTED_VALUE"""),2023.0)</f>
        <v>2023</v>
      </c>
    </row>
    <row r="6438">
      <c r="A6438" s="1" t="s">
        <v>5069</v>
      </c>
      <c r="B6438" s="4" t="s">
        <v>44</v>
      </c>
      <c r="C6438" s="4" t="s">
        <v>29</v>
      </c>
      <c r="D6438" s="4" t="s">
        <v>30</v>
      </c>
      <c r="E6438" s="4">
        <v>1.0</v>
      </c>
      <c r="F6438" s="4">
        <v>4.0</v>
      </c>
      <c r="G6438" s="4">
        <v>4.0</v>
      </c>
      <c r="H6438" s="5">
        <v>45266.0</v>
      </c>
      <c r="I6438" s="4">
        <f>IFERROR(__xludf.DUMMYFUNCTION("SPLIT(H6438,""/"")"),6.0)</f>
        <v>6</v>
      </c>
      <c r="J6438" s="4">
        <f>IFERROR(__xludf.DUMMYFUNCTION("""COMPUTED_VALUE"""),12.0)</f>
        <v>12</v>
      </c>
      <c r="K6438" s="4">
        <f>IFERROR(__xludf.DUMMYFUNCTION("""COMPUTED_VALUE"""),2023.0)</f>
        <v>2023</v>
      </c>
    </row>
    <row r="6439">
      <c r="A6439" s="1" t="s">
        <v>4985</v>
      </c>
      <c r="B6439" s="4" t="s">
        <v>44</v>
      </c>
      <c r="C6439" s="4" t="s">
        <v>29</v>
      </c>
      <c r="D6439" s="4" t="s">
        <v>30</v>
      </c>
      <c r="E6439" s="4">
        <v>3.0</v>
      </c>
      <c r="F6439" s="4">
        <v>4.0</v>
      </c>
      <c r="G6439" s="4">
        <v>12.0</v>
      </c>
      <c r="H6439" s="5">
        <v>45266.0</v>
      </c>
      <c r="I6439" s="4">
        <f>IFERROR(__xludf.DUMMYFUNCTION("SPLIT(H6439,""/"")"),6.0)</f>
        <v>6</v>
      </c>
      <c r="J6439" s="4">
        <f>IFERROR(__xludf.DUMMYFUNCTION("""COMPUTED_VALUE"""),12.0)</f>
        <v>12</v>
      </c>
      <c r="K6439" s="4">
        <f>IFERROR(__xludf.DUMMYFUNCTION("""COMPUTED_VALUE"""),2023.0)</f>
        <v>2023</v>
      </c>
    </row>
    <row r="6440">
      <c r="A6440" s="1" t="s">
        <v>5951</v>
      </c>
      <c r="B6440" s="4" t="s">
        <v>44</v>
      </c>
      <c r="C6440" s="4" t="s">
        <v>24</v>
      </c>
      <c r="D6440" s="4" t="s">
        <v>39</v>
      </c>
      <c r="E6440" s="4">
        <v>1.0</v>
      </c>
      <c r="F6440" s="4">
        <v>4.0</v>
      </c>
      <c r="G6440" s="4">
        <v>4.0</v>
      </c>
      <c r="H6440" s="5">
        <v>45266.0</v>
      </c>
      <c r="I6440" s="4">
        <f>IFERROR(__xludf.DUMMYFUNCTION("SPLIT(H6440,""/"")"),6.0)</f>
        <v>6</v>
      </c>
      <c r="J6440" s="4">
        <f>IFERROR(__xludf.DUMMYFUNCTION("""COMPUTED_VALUE"""),12.0)</f>
        <v>12</v>
      </c>
      <c r="K6440" s="4">
        <f>IFERROR(__xludf.DUMMYFUNCTION("""COMPUTED_VALUE"""),2023.0)</f>
        <v>2023</v>
      </c>
    </row>
    <row r="6441">
      <c r="A6441" s="1" t="s">
        <v>2610</v>
      </c>
      <c r="B6441" s="4" t="s">
        <v>44</v>
      </c>
      <c r="C6441" s="4" t="s">
        <v>29</v>
      </c>
      <c r="D6441" s="4" t="s">
        <v>30</v>
      </c>
      <c r="E6441" s="4">
        <v>4.0</v>
      </c>
      <c r="F6441" s="4">
        <v>4.0</v>
      </c>
      <c r="G6441" s="4">
        <v>16.0</v>
      </c>
      <c r="H6441" s="5">
        <v>45267.0</v>
      </c>
      <c r="I6441" s="4">
        <f>IFERROR(__xludf.DUMMYFUNCTION("SPLIT(H6441,""/"")"),7.0)</f>
        <v>7</v>
      </c>
      <c r="J6441" s="4">
        <f>IFERROR(__xludf.DUMMYFUNCTION("""COMPUTED_VALUE"""),12.0)</f>
        <v>12</v>
      </c>
      <c r="K6441" s="4">
        <f>IFERROR(__xludf.DUMMYFUNCTION("""COMPUTED_VALUE"""),2023.0)</f>
        <v>2023</v>
      </c>
    </row>
    <row r="6442">
      <c r="A6442" s="1" t="s">
        <v>9754</v>
      </c>
      <c r="B6442" s="4" t="s">
        <v>44</v>
      </c>
      <c r="C6442" s="4" t="s">
        <v>30</v>
      </c>
      <c r="D6442" s="4" t="s">
        <v>28</v>
      </c>
      <c r="E6442" s="4">
        <v>2.0</v>
      </c>
      <c r="F6442" s="4">
        <v>4.0</v>
      </c>
      <c r="G6442" s="4">
        <v>8.0</v>
      </c>
      <c r="H6442" s="5">
        <v>45268.0</v>
      </c>
      <c r="I6442" s="4">
        <f>IFERROR(__xludf.DUMMYFUNCTION("SPLIT(H6442,""/"")"),8.0)</f>
        <v>8</v>
      </c>
      <c r="J6442" s="4">
        <f>IFERROR(__xludf.DUMMYFUNCTION("""COMPUTED_VALUE"""),12.0)</f>
        <v>12</v>
      </c>
      <c r="K6442" s="4">
        <f>IFERROR(__xludf.DUMMYFUNCTION("""COMPUTED_VALUE"""),2023.0)</f>
        <v>2023</v>
      </c>
    </row>
    <row r="6443">
      <c r="A6443" s="1" t="s">
        <v>9685</v>
      </c>
      <c r="B6443" s="4" t="s">
        <v>44</v>
      </c>
      <c r="C6443" s="4" t="s">
        <v>24</v>
      </c>
      <c r="D6443" s="4" t="s">
        <v>28</v>
      </c>
      <c r="E6443" s="4">
        <v>4.0</v>
      </c>
      <c r="F6443" s="4">
        <v>4.0</v>
      </c>
      <c r="G6443" s="4">
        <v>16.0</v>
      </c>
      <c r="H6443" s="5">
        <v>45268.0</v>
      </c>
      <c r="I6443" s="4">
        <f>IFERROR(__xludf.DUMMYFUNCTION("SPLIT(H6443,""/"")"),8.0)</f>
        <v>8</v>
      </c>
      <c r="J6443" s="4">
        <f>IFERROR(__xludf.DUMMYFUNCTION("""COMPUTED_VALUE"""),12.0)</f>
        <v>12</v>
      </c>
      <c r="K6443" s="4">
        <f>IFERROR(__xludf.DUMMYFUNCTION("""COMPUTED_VALUE"""),2023.0)</f>
        <v>2023</v>
      </c>
    </row>
    <row r="6444">
      <c r="A6444" s="1" t="s">
        <v>9519</v>
      </c>
      <c r="B6444" s="4" t="s">
        <v>44</v>
      </c>
      <c r="C6444" s="4" t="s">
        <v>30</v>
      </c>
      <c r="D6444" s="4" t="s">
        <v>23</v>
      </c>
      <c r="E6444" s="4">
        <v>4.0</v>
      </c>
      <c r="F6444" s="4">
        <v>4.0</v>
      </c>
      <c r="G6444" s="4">
        <v>16.0</v>
      </c>
      <c r="H6444" s="5">
        <v>45268.0</v>
      </c>
      <c r="I6444" s="4">
        <f>IFERROR(__xludf.DUMMYFUNCTION("SPLIT(H6444,""/"")"),8.0)</f>
        <v>8</v>
      </c>
      <c r="J6444" s="4">
        <f>IFERROR(__xludf.DUMMYFUNCTION("""COMPUTED_VALUE"""),12.0)</f>
        <v>12</v>
      </c>
      <c r="K6444" s="4">
        <f>IFERROR(__xludf.DUMMYFUNCTION("""COMPUTED_VALUE"""),2023.0)</f>
        <v>2023</v>
      </c>
    </row>
    <row r="6445">
      <c r="A6445" s="1" t="s">
        <v>6978</v>
      </c>
      <c r="B6445" s="4" t="s">
        <v>44</v>
      </c>
      <c r="C6445" s="4" t="s">
        <v>30</v>
      </c>
      <c r="D6445" s="4" t="s">
        <v>30</v>
      </c>
      <c r="E6445" s="4">
        <v>3.0</v>
      </c>
      <c r="F6445" s="4">
        <v>4.0</v>
      </c>
      <c r="G6445" s="4">
        <v>12.0</v>
      </c>
      <c r="H6445" s="5">
        <v>45268.0</v>
      </c>
      <c r="I6445" s="4">
        <f>IFERROR(__xludf.DUMMYFUNCTION("SPLIT(H6445,""/"")"),8.0)</f>
        <v>8</v>
      </c>
      <c r="J6445" s="4">
        <f>IFERROR(__xludf.DUMMYFUNCTION("""COMPUTED_VALUE"""),12.0)</f>
        <v>12</v>
      </c>
      <c r="K6445" s="4">
        <f>IFERROR(__xludf.DUMMYFUNCTION("""COMPUTED_VALUE"""),2023.0)</f>
        <v>2023</v>
      </c>
    </row>
    <row r="6446">
      <c r="A6446" s="1" t="s">
        <v>9589</v>
      </c>
      <c r="B6446" s="4" t="s">
        <v>44</v>
      </c>
      <c r="C6446" s="4" t="s">
        <v>29</v>
      </c>
      <c r="D6446" s="4" t="s">
        <v>23</v>
      </c>
      <c r="E6446" s="4">
        <v>3.0</v>
      </c>
      <c r="F6446" s="4">
        <v>4.0</v>
      </c>
      <c r="G6446" s="4">
        <v>12.0</v>
      </c>
      <c r="H6446" s="5">
        <v>45268.0</v>
      </c>
      <c r="I6446" s="4">
        <f>IFERROR(__xludf.DUMMYFUNCTION("SPLIT(H6446,""/"")"),8.0)</f>
        <v>8</v>
      </c>
      <c r="J6446" s="4">
        <f>IFERROR(__xludf.DUMMYFUNCTION("""COMPUTED_VALUE"""),12.0)</f>
        <v>12</v>
      </c>
      <c r="K6446" s="4">
        <f>IFERROR(__xludf.DUMMYFUNCTION("""COMPUTED_VALUE"""),2023.0)</f>
        <v>2023</v>
      </c>
    </row>
    <row r="6447">
      <c r="A6447" s="1" t="s">
        <v>9893</v>
      </c>
      <c r="B6447" s="4" t="s">
        <v>44</v>
      </c>
      <c r="C6447" s="4" t="s">
        <v>30</v>
      </c>
      <c r="D6447" s="4" t="s">
        <v>23</v>
      </c>
      <c r="E6447" s="4">
        <v>5.0</v>
      </c>
      <c r="F6447" s="4">
        <v>4.0</v>
      </c>
      <c r="G6447" s="4">
        <v>20.0</v>
      </c>
      <c r="H6447" s="5">
        <v>45268.0</v>
      </c>
      <c r="I6447" s="4">
        <f>IFERROR(__xludf.DUMMYFUNCTION("SPLIT(H6447,""/"")"),8.0)</f>
        <v>8</v>
      </c>
      <c r="J6447" s="4">
        <f>IFERROR(__xludf.DUMMYFUNCTION("""COMPUTED_VALUE"""),12.0)</f>
        <v>12</v>
      </c>
      <c r="K6447" s="4">
        <f>IFERROR(__xludf.DUMMYFUNCTION("""COMPUTED_VALUE"""),2023.0)</f>
        <v>2023</v>
      </c>
    </row>
    <row r="6448">
      <c r="A6448" s="1" t="s">
        <v>390</v>
      </c>
      <c r="B6448" s="4" t="s">
        <v>44</v>
      </c>
      <c r="C6448" s="4" t="s">
        <v>24</v>
      </c>
      <c r="D6448" s="4" t="s">
        <v>30</v>
      </c>
      <c r="E6448" s="4">
        <v>5.0</v>
      </c>
      <c r="F6448" s="4">
        <v>4.0</v>
      </c>
      <c r="G6448" s="4">
        <v>20.0</v>
      </c>
      <c r="H6448" s="5">
        <v>45269.0</v>
      </c>
      <c r="I6448" s="4">
        <f>IFERROR(__xludf.DUMMYFUNCTION("SPLIT(H6448,""/"")"),9.0)</f>
        <v>9</v>
      </c>
      <c r="J6448" s="4">
        <f>IFERROR(__xludf.DUMMYFUNCTION("""COMPUTED_VALUE"""),12.0)</f>
        <v>12</v>
      </c>
      <c r="K6448" s="4">
        <f>IFERROR(__xludf.DUMMYFUNCTION("""COMPUTED_VALUE"""),2023.0)</f>
        <v>2023</v>
      </c>
    </row>
    <row r="6449">
      <c r="A6449" s="1" t="s">
        <v>4511</v>
      </c>
      <c r="B6449" s="4" t="s">
        <v>44</v>
      </c>
      <c r="C6449" s="4" t="s">
        <v>30</v>
      </c>
      <c r="D6449" s="4" t="s">
        <v>30</v>
      </c>
      <c r="E6449" s="4">
        <v>2.0</v>
      </c>
      <c r="F6449" s="4">
        <v>4.0</v>
      </c>
      <c r="G6449" s="4">
        <v>8.0</v>
      </c>
      <c r="H6449" s="5">
        <v>45269.0</v>
      </c>
      <c r="I6449" s="4">
        <f>IFERROR(__xludf.DUMMYFUNCTION("SPLIT(H6449,""/"")"),9.0)</f>
        <v>9</v>
      </c>
      <c r="J6449" s="4">
        <f>IFERROR(__xludf.DUMMYFUNCTION("""COMPUTED_VALUE"""),12.0)</f>
        <v>12</v>
      </c>
      <c r="K6449" s="4">
        <f>IFERROR(__xludf.DUMMYFUNCTION("""COMPUTED_VALUE"""),2023.0)</f>
        <v>2023</v>
      </c>
    </row>
    <row r="6450">
      <c r="A6450" s="1" t="s">
        <v>5764</v>
      </c>
      <c r="B6450" s="4" t="s">
        <v>44</v>
      </c>
      <c r="C6450" s="4" t="s">
        <v>24</v>
      </c>
      <c r="D6450" s="4" t="s">
        <v>28</v>
      </c>
      <c r="E6450" s="4">
        <v>3.0</v>
      </c>
      <c r="F6450" s="4">
        <v>4.0</v>
      </c>
      <c r="G6450" s="4">
        <v>12.0</v>
      </c>
      <c r="H6450" s="7">
        <v>45270.0</v>
      </c>
      <c r="I6450" s="4">
        <f>IFERROR(__xludf.DUMMYFUNCTION("SPLIT(H6450,""/"")"),10.0)</f>
        <v>10</v>
      </c>
      <c r="J6450" s="4">
        <f>IFERROR(__xludf.DUMMYFUNCTION("""COMPUTED_VALUE"""),12.0)</f>
        <v>12</v>
      </c>
      <c r="K6450" s="4">
        <f>IFERROR(__xludf.DUMMYFUNCTION("""COMPUTED_VALUE"""),2023.0)</f>
        <v>2023</v>
      </c>
    </row>
    <row r="6451">
      <c r="A6451" s="1" t="s">
        <v>1197</v>
      </c>
      <c r="B6451" s="4" t="s">
        <v>44</v>
      </c>
      <c r="C6451" s="4" t="s">
        <v>24</v>
      </c>
      <c r="D6451" s="4" t="s">
        <v>39</v>
      </c>
      <c r="E6451" s="4">
        <v>2.0</v>
      </c>
      <c r="F6451" s="4">
        <v>4.0</v>
      </c>
      <c r="G6451" s="4">
        <v>8.0</v>
      </c>
      <c r="H6451" s="7">
        <v>45270.0</v>
      </c>
      <c r="I6451" s="4">
        <f>IFERROR(__xludf.DUMMYFUNCTION("SPLIT(H6451,""/"")"),10.0)</f>
        <v>10</v>
      </c>
      <c r="J6451" s="4">
        <f>IFERROR(__xludf.DUMMYFUNCTION("""COMPUTED_VALUE"""),12.0)</f>
        <v>12</v>
      </c>
      <c r="K6451" s="4">
        <f>IFERROR(__xludf.DUMMYFUNCTION("""COMPUTED_VALUE"""),2023.0)</f>
        <v>2023</v>
      </c>
    </row>
    <row r="6452">
      <c r="A6452" s="1" t="s">
        <v>734</v>
      </c>
      <c r="B6452" s="4" t="s">
        <v>44</v>
      </c>
      <c r="C6452" s="4" t="s">
        <v>29</v>
      </c>
      <c r="D6452" s="4" t="s">
        <v>23</v>
      </c>
      <c r="E6452" s="4">
        <v>4.0</v>
      </c>
      <c r="F6452" s="4">
        <v>4.0</v>
      </c>
      <c r="G6452" s="4">
        <v>16.0</v>
      </c>
      <c r="H6452" s="7">
        <v>45271.0</v>
      </c>
      <c r="I6452" s="4">
        <f>IFERROR(__xludf.DUMMYFUNCTION("SPLIT(H6452,""/"")"),11.0)</f>
        <v>11</v>
      </c>
      <c r="J6452" s="4">
        <f>IFERROR(__xludf.DUMMYFUNCTION("""COMPUTED_VALUE"""),12.0)</f>
        <v>12</v>
      </c>
      <c r="K6452" s="4">
        <f>IFERROR(__xludf.DUMMYFUNCTION("""COMPUTED_VALUE"""),2023.0)</f>
        <v>2023</v>
      </c>
    </row>
    <row r="6453">
      <c r="A6453" s="1" t="s">
        <v>5437</v>
      </c>
      <c r="B6453" s="4" t="s">
        <v>44</v>
      </c>
      <c r="C6453" s="4" t="s">
        <v>24</v>
      </c>
      <c r="D6453" s="4" t="s">
        <v>28</v>
      </c>
      <c r="E6453" s="4">
        <v>5.0</v>
      </c>
      <c r="F6453" s="4">
        <v>4.0</v>
      </c>
      <c r="G6453" s="4">
        <v>20.0</v>
      </c>
      <c r="H6453" s="7">
        <v>45271.0</v>
      </c>
      <c r="I6453" s="4">
        <f>IFERROR(__xludf.DUMMYFUNCTION("SPLIT(H6453,""/"")"),11.0)</f>
        <v>11</v>
      </c>
      <c r="J6453" s="4">
        <f>IFERROR(__xludf.DUMMYFUNCTION("""COMPUTED_VALUE"""),12.0)</f>
        <v>12</v>
      </c>
      <c r="K6453" s="4">
        <f>IFERROR(__xludf.DUMMYFUNCTION("""COMPUTED_VALUE"""),2023.0)</f>
        <v>2023</v>
      </c>
    </row>
    <row r="6454">
      <c r="A6454" s="1" t="s">
        <v>9787</v>
      </c>
      <c r="B6454" s="4" t="s">
        <v>44</v>
      </c>
      <c r="C6454" s="4" t="s">
        <v>30</v>
      </c>
      <c r="D6454" s="4" t="s">
        <v>23</v>
      </c>
      <c r="E6454" s="4">
        <v>3.0</v>
      </c>
      <c r="F6454" s="4">
        <v>4.0</v>
      </c>
      <c r="G6454" s="4">
        <v>12.0</v>
      </c>
      <c r="H6454" s="7">
        <v>45272.0</v>
      </c>
      <c r="I6454" s="4">
        <f>IFERROR(__xludf.DUMMYFUNCTION("SPLIT(H6454,""/"")"),12.0)</f>
        <v>12</v>
      </c>
      <c r="J6454" s="4">
        <f>IFERROR(__xludf.DUMMYFUNCTION("""COMPUTED_VALUE"""),12.0)</f>
        <v>12</v>
      </c>
      <c r="K6454" s="4">
        <f>IFERROR(__xludf.DUMMYFUNCTION("""COMPUTED_VALUE"""),2023.0)</f>
        <v>2023</v>
      </c>
    </row>
    <row r="6455">
      <c r="A6455" s="1" t="s">
        <v>4023</v>
      </c>
      <c r="B6455" s="4" t="s">
        <v>44</v>
      </c>
      <c r="C6455" s="4" t="s">
        <v>24</v>
      </c>
      <c r="D6455" s="4" t="s">
        <v>39</v>
      </c>
      <c r="E6455" s="4">
        <v>1.0</v>
      </c>
      <c r="F6455" s="4">
        <v>4.0</v>
      </c>
      <c r="G6455" s="4">
        <v>4.0</v>
      </c>
      <c r="H6455" s="7">
        <v>45273.0</v>
      </c>
      <c r="I6455" s="4">
        <f>IFERROR(__xludf.DUMMYFUNCTION("SPLIT(H6455,""/"")"),13.0)</f>
        <v>13</v>
      </c>
      <c r="J6455" s="4">
        <f>IFERROR(__xludf.DUMMYFUNCTION("""COMPUTED_VALUE"""),12.0)</f>
        <v>12</v>
      </c>
      <c r="K6455" s="4">
        <f>IFERROR(__xludf.DUMMYFUNCTION("""COMPUTED_VALUE"""),2023.0)</f>
        <v>2023</v>
      </c>
    </row>
    <row r="6456">
      <c r="A6456" s="1" t="s">
        <v>3517</v>
      </c>
      <c r="B6456" s="4" t="s">
        <v>44</v>
      </c>
      <c r="C6456" s="4" t="s">
        <v>30</v>
      </c>
      <c r="D6456" s="4" t="s">
        <v>23</v>
      </c>
      <c r="E6456" s="4">
        <v>2.0</v>
      </c>
      <c r="F6456" s="4">
        <v>4.0</v>
      </c>
      <c r="G6456" s="4">
        <v>8.0</v>
      </c>
      <c r="H6456" s="7">
        <v>45273.0</v>
      </c>
      <c r="I6456" s="4">
        <f>IFERROR(__xludf.DUMMYFUNCTION("SPLIT(H6456,""/"")"),13.0)</f>
        <v>13</v>
      </c>
      <c r="J6456" s="4">
        <f>IFERROR(__xludf.DUMMYFUNCTION("""COMPUTED_VALUE"""),12.0)</f>
        <v>12</v>
      </c>
      <c r="K6456" s="4">
        <f>IFERROR(__xludf.DUMMYFUNCTION("""COMPUTED_VALUE"""),2023.0)</f>
        <v>2023</v>
      </c>
    </row>
    <row r="6457">
      <c r="A6457" s="1" t="s">
        <v>10025</v>
      </c>
      <c r="B6457" s="4" t="s">
        <v>44</v>
      </c>
      <c r="C6457" s="4" t="s">
        <v>29</v>
      </c>
      <c r="D6457" s="4" t="s">
        <v>23</v>
      </c>
      <c r="E6457" s="4">
        <v>2.0</v>
      </c>
      <c r="F6457" s="4">
        <v>4.0</v>
      </c>
      <c r="G6457" s="4">
        <v>8.0</v>
      </c>
      <c r="H6457" s="7">
        <v>45274.0</v>
      </c>
      <c r="I6457" s="4">
        <f>IFERROR(__xludf.DUMMYFUNCTION("SPLIT(H6457,""/"")"),14.0)</f>
        <v>14</v>
      </c>
      <c r="J6457" s="4">
        <f>IFERROR(__xludf.DUMMYFUNCTION("""COMPUTED_VALUE"""),12.0)</f>
        <v>12</v>
      </c>
      <c r="K6457" s="4">
        <f>IFERROR(__xludf.DUMMYFUNCTION("""COMPUTED_VALUE"""),2023.0)</f>
        <v>2023</v>
      </c>
    </row>
    <row r="6458">
      <c r="A6458" s="1" t="s">
        <v>1482</v>
      </c>
      <c r="B6458" s="4" t="s">
        <v>44</v>
      </c>
      <c r="C6458" s="4" t="s">
        <v>24</v>
      </c>
      <c r="D6458" s="4" t="s">
        <v>30</v>
      </c>
      <c r="E6458" s="4">
        <v>2.0</v>
      </c>
      <c r="F6458" s="4">
        <v>4.0</v>
      </c>
      <c r="G6458" s="4">
        <v>8.0</v>
      </c>
      <c r="H6458" s="7">
        <v>45274.0</v>
      </c>
      <c r="I6458" s="4">
        <f>IFERROR(__xludf.DUMMYFUNCTION("SPLIT(H6458,""/"")"),14.0)</f>
        <v>14</v>
      </c>
      <c r="J6458" s="4">
        <f>IFERROR(__xludf.DUMMYFUNCTION("""COMPUTED_VALUE"""),12.0)</f>
        <v>12</v>
      </c>
      <c r="K6458" s="4">
        <f>IFERROR(__xludf.DUMMYFUNCTION("""COMPUTED_VALUE"""),2023.0)</f>
        <v>2023</v>
      </c>
    </row>
    <row r="6459">
      <c r="A6459" s="1" t="s">
        <v>3821</v>
      </c>
      <c r="B6459" s="4" t="s">
        <v>44</v>
      </c>
      <c r="C6459" s="4" t="s">
        <v>30</v>
      </c>
      <c r="D6459" s="4" t="s">
        <v>30</v>
      </c>
      <c r="E6459" s="4">
        <v>4.0</v>
      </c>
      <c r="F6459" s="4">
        <v>4.0</v>
      </c>
      <c r="G6459" s="4">
        <v>16.0</v>
      </c>
      <c r="H6459" s="7">
        <v>45274.0</v>
      </c>
      <c r="I6459" s="4">
        <f>IFERROR(__xludf.DUMMYFUNCTION("SPLIT(H6459,""/"")"),14.0)</f>
        <v>14</v>
      </c>
      <c r="J6459" s="4">
        <f>IFERROR(__xludf.DUMMYFUNCTION("""COMPUTED_VALUE"""),12.0)</f>
        <v>12</v>
      </c>
      <c r="K6459" s="4">
        <f>IFERROR(__xludf.DUMMYFUNCTION("""COMPUTED_VALUE"""),2023.0)</f>
        <v>2023</v>
      </c>
    </row>
    <row r="6460">
      <c r="A6460" s="1" t="s">
        <v>7251</v>
      </c>
      <c r="B6460" s="4" t="s">
        <v>44</v>
      </c>
      <c r="C6460" s="4" t="s">
        <v>29</v>
      </c>
      <c r="D6460" s="4" t="s">
        <v>23</v>
      </c>
      <c r="E6460" s="4">
        <v>3.0</v>
      </c>
      <c r="F6460" s="4">
        <v>4.0</v>
      </c>
      <c r="G6460" s="4">
        <v>12.0</v>
      </c>
      <c r="H6460" s="7">
        <v>45275.0</v>
      </c>
      <c r="I6460" s="4">
        <f>IFERROR(__xludf.DUMMYFUNCTION("SPLIT(H6460,""/"")"),15.0)</f>
        <v>15</v>
      </c>
      <c r="J6460" s="4">
        <f>IFERROR(__xludf.DUMMYFUNCTION("""COMPUTED_VALUE"""),12.0)</f>
        <v>12</v>
      </c>
      <c r="K6460" s="4">
        <f>IFERROR(__xludf.DUMMYFUNCTION("""COMPUTED_VALUE"""),2023.0)</f>
        <v>2023</v>
      </c>
    </row>
    <row r="6461">
      <c r="A6461" s="1" t="s">
        <v>5002</v>
      </c>
      <c r="B6461" s="4" t="s">
        <v>44</v>
      </c>
      <c r="C6461" s="4" t="s">
        <v>30</v>
      </c>
      <c r="D6461" s="4" t="s">
        <v>30</v>
      </c>
      <c r="E6461" s="4">
        <v>5.0</v>
      </c>
      <c r="F6461" s="4">
        <v>4.0</v>
      </c>
      <c r="G6461" s="4">
        <v>20.0</v>
      </c>
      <c r="H6461" s="7">
        <v>45275.0</v>
      </c>
      <c r="I6461" s="4">
        <f>IFERROR(__xludf.DUMMYFUNCTION("SPLIT(H6461,""/"")"),15.0)</f>
        <v>15</v>
      </c>
      <c r="J6461" s="4">
        <f>IFERROR(__xludf.DUMMYFUNCTION("""COMPUTED_VALUE"""),12.0)</f>
        <v>12</v>
      </c>
      <c r="K6461" s="4">
        <f>IFERROR(__xludf.DUMMYFUNCTION("""COMPUTED_VALUE"""),2023.0)</f>
        <v>2023</v>
      </c>
    </row>
    <row r="6462">
      <c r="A6462" s="1" t="s">
        <v>8541</v>
      </c>
      <c r="B6462" s="4" t="s">
        <v>44</v>
      </c>
      <c r="C6462" s="4" t="s">
        <v>29</v>
      </c>
      <c r="D6462" s="4" t="s">
        <v>39</v>
      </c>
      <c r="E6462" s="4">
        <v>5.0</v>
      </c>
      <c r="F6462" s="4">
        <v>4.0</v>
      </c>
      <c r="G6462" s="4">
        <v>20.0</v>
      </c>
      <c r="H6462" s="7">
        <v>45275.0</v>
      </c>
      <c r="I6462" s="4">
        <f>IFERROR(__xludf.DUMMYFUNCTION("SPLIT(H6462,""/"")"),15.0)</f>
        <v>15</v>
      </c>
      <c r="J6462" s="4">
        <f>IFERROR(__xludf.DUMMYFUNCTION("""COMPUTED_VALUE"""),12.0)</f>
        <v>12</v>
      </c>
      <c r="K6462" s="4">
        <f>IFERROR(__xludf.DUMMYFUNCTION("""COMPUTED_VALUE"""),2023.0)</f>
        <v>2023</v>
      </c>
    </row>
    <row r="6463">
      <c r="A6463" s="1" t="s">
        <v>7956</v>
      </c>
      <c r="B6463" s="4" t="s">
        <v>44</v>
      </c>
      <c r="C6463" s="4" t="s">
        <v>30</v>
      </c>
      <c r="D6463" s="4" t="s">
        <v>28</v>
      </c>
      <c r="E6463" s="4">
        <v>1.0</v>
      </c>
      <c r="F6463" s="4">
        <v>4.0</v>
      </c>
      <c r="G6463" s="4">
        <v>4.0</v>
      </c>
      <c r="H6463" s="7">
        <v>45276.0</v>
      </c>
      <c r="I6463" s="4">
        <f>IFERROR(__xludf.DUMMYFUNCTION("SPLIT(H6463,""/"")"),16.0)</f>
        <v>16</v>
      </c>
      <c r="J6463" s="4">
        <f>IFERROR(__xludf.DUMMYFUNCTION("""COMPUTED_VALUE"""),12.0)</f>
        <v>12</v>
      </c>
      <c r="K6463" s="4">
        <f>IFERROR(__xludf.DUMMYFUNCTION("""COMPUTED_VALUE"""),2023.0)</f>
        <v>2023</v>
      </c>
    </row>
    <row r="6464">
      <c r="A6464" s="1" t="s">
        <v>5573</v>
      </c>
      <c r="B6464" s="4" t="s">
        <v>44</v>
      </c>
      <c r="C6464" s="4" t="s">
        <v>24</v>
      </c>
      <c r="D6464" s="4" t="s">
        <v>39</v>
      </c>
      <c r="E6464" s="4">
        <v>1.0</v>
      </c>
      <c r="F6464" s="4">
        <v>4.0</v>
      </c>
      <c r="G6464" s="4">
        <v>4.0</v>
      </c>
      <c r="H6464" s="7">
        <v>45276.0</v>
      </c>
      <c r="I6464" s="4">
        <f>IFERROR(__xludf.DUMMYFUNCTION("SPLIT(H6464,""/"")"),16.0)</f>
        <v>16</v>
      </c>
      <c r="J6464" s="4">
        <f>IFERROR(__xludf.DUMMYFUNCTION("""COMPUTED_VALUE"""),12.0)</f>
        <v>12</v>
      </c>
      <c r="K6464" s="4">
        <f>IFERROR(__xludf.DUMMYFUNCTION("""COMPUTED_VALUE"""),2023.0)</f>
        <v>2023</v>
      </c>
    </row>
    <row r="6465">
      <c r="A6465" s="1" t="s">
        <v>9765</v>
      </c>
      <c r="B6465" s="4" t="s">
        <v>44</v>
      </c>
      <c r="C6465" s="4" t="s">
        <v>24</v>
      </c>
      <c r="D6465" s="4" t="s">
        <v>28</v>
      </c>
      <c r="E6465" s="4">
        <v>4.0</v>
      </c>
      <c r="F6465" s="4">
        <v>4.0</v>
      </c>
      <c r="G6465" s="4">
        <v>16.0</v>
      </c>
      <c r="H6465" s="7">
        <v>45276.0</v>
      </c>
      <c r="I6465" s="4">
        <f>IFERROR(__xludf.DUMMYFUNCTION("SPLIT(H6465,""/"")"),16.0)</f>
        <v>16</v>
      </c>
      <c r="J6465" s="4">
        <f>IFERROR(__xludf.DUMMYFUNCTION("""COMPUTED_VALUE"""),12.0)</f>
        <v>12</v>
      </c>
      <c r="K6465" s="4">
        <f>IFERROR(__xludf.DUMMYFUNCTION("""COMPUTED_VALUE"""),2023.0)</f>
        <v>2023</v>
      </c>
    </row>
    <row r="6466">
      <c r="A6466" s="1" t="s">
        <v>5921</v>
      </c>
      <c r="B6466" s="4" t="s">
        <v>44</v>
      </c>
      <c r="C6466" s="4" t="s">
        <v>24</v>
      </c>
      <c r="D6466" s="4" t="s">
        <v>23</v>
      </c>
      <c r="E6466" s="4">
        <v>3.0</v>
      </c>
      <c r="F6466" s="4">
        <v>4.0</v>
      </c>
      <c r="G6466" s="4">
        <v>12.0</v>
      </c>
      <c r="H6466" s="7">
        <v>45276.0</v>
      </c>
      <c r="I6466" s="4">
        <f>IFERROR(__xludf.DUMMYFUNCTION("SPLIT(H6466,""/"")"),16.0)</f>
        <v>16</v>
      </c>
      <c r="J6466" s="4">
        <f>IFERROR(__xludf.DUMMYFUNCTION("""COMPUTED_VALUE"""),12.0)</f>
        <v>12</v>
      </c>
      <c r="K6466" s="4">
        <f>IFERROR(__xludf.DUMMYFUNCTION("""COMPUTED_VALUE"""),2023.0)</f>
        <v>2023</v>
      </c>
    </row>
    <row r="6467">
      <c r="A6467" s="1" t="s">
        <v>8087</v>
      </c>
      <c r="B6467" s="4" t="s">
        <v>44</v>
      </c>
      <c r="C6467" s="4" t="s">
        <v>24</v>
      </c>
      <c r="D6467" s="4" t="s">
        <v>28</v>
      </c>
      <c r="E6467" s="4">
        <v>4.0</v>
      </c>
      <c r="F6467" s="4">
        <v>4.0</v>
      </c>
      <c r="G6467" s="4">
        <v>16.0</v>
      </c>
      <c r="H6467" s="7">
        <v>45277.0</v>
      </c>
      <c r="I6467" s="4">
        <f>IFERROR(__xludf.DUMMYFUNCTION("SPLIT(H6467,""/"")"),17.0)</f>
        <v>17</v>
      </c>
      <c r="J6467" s="4">
        <f>IFERROR(__xludf.DUMMYFUNCTION("""COMPUTED_VALUE"""),12.0)</f>
        <v>12</v>
      </c>
      <c r="K6467" s="4">
        <f>IFERROR(__xludf.DUMMYFUNCTION("""COMPUTED_VALUE"""),2023.0)</f>
        <v>2023</v>
      </c>
    </row>
    <row r="6468">
      <c r="A6468" s="1" t="s">
        <v>6640</v>
      </c>
      <c r="B6468" s="4" t="s">
        <v>44</v>
      </c>
      <c r="C6468" s="4" t="s">
        <v>24</v>
      </c>
      <c r="D6468" s="4" t="s">
        <v>39</v>
      </c>
      <c r="E6468" s="4">
        <v>5.0</v>
      </c>
      <c r="F6468" s="4">
        <v>4.0</v>
      </c>
      <c r="G6468" s="4">
        <v>20.0</v>
      </c>
      <c r="H6468" s="7">
        <v>45277.0</v>
      </c>
      <c r="I6468" s="4">
        <f>IFERROR(__xludf.DUMMYFUNCTION("SPLIT(H6468,""/"")"),17.0)</f>
        <v>17</v>
      </c>
      <c r="J6468" s="4">
        <f>IFERROR(__xludf.DUMMYFUNCTION("""COMPUTED_VALUE"""),12.0)</f>
        <v>12</v>
      </c>
      <c r="K6468" s="4">
        <f>IFERROR(__xludf.DUMMYFUNCTION("""COMPUTED_VALUE"""),2023.0)</f>
        <v>2023</v>
      </c>
    </row>
    <row r="6469">
      <c r="A6469" s="1" t="s">
        <v>4671</v>
      </c>
      <c r="B6469" s="4" t="s">
        <v>44</v>
      </c>
      <c r="C6469" s="4" t="s">
        <v>24</v>
      </c>
      <c r="D6469" s="4" t="s">
        <v>23</v>
      </c>
      <c r="E6469" s="4">
        <v>5.0</v>
      </c>
      <c r="F6469" s="4">
        <v>4.0</v>
      </c>
      <c r="G6469" s="4">
        <v>20.0</v>
      </c>
      <c r="H6469" s="7">
        <v>45277.0</v>
      </c>
      <c r="I6469" s="4">
        <f>IFERROR(__xludf.DUMMYFUNCTION("SPLIT(H6469,""/"")"),17.0)</f>
        <v>17</v>
      </c>
      <c r="J6469" s="4">
        <f>IFERROR(__xludf.DUMMYFUNCTION("""COMPUTED_VALUE"""),12.0)</f>
        <v>12</v>
      </c>
      <c r="K6469" s="4">
        <f>IFERROR(__xludf.DUMMYFUNCTION("""COMPUTED_VALUE"""),2023.0)</f>
        <v>2023</v>
      </c>
    </row>
    <row r="6470">
      <c r="A6470" s="1" t="s">
        <v>6198</v>
      </c>
      <c r="B6470" s="4" t="s">
        <v>44</v>
      </c>
      <c r="C6470" s="4" t="s">
        <v>24</v>
      </c>
      <c r="D6470" s="4" t="s">
        <v>23</v>
      </c>
      <c r="E6470" s="4">
        <v>1.0</v>
      </c>
      <c r="F6470" s="4">
        <v>4.0</v>
      </c>
      <c r="G6470" s="4">
        <v>4.0</v>
      </c>
      <c r="H6470" s="7">
        <v>45277.0</v>
      </c>
      <c r="I6470" s="4">
        <f>IFERROR(__xludf.DUMMYFUNCTION("SPLIT(H6470,""/"")"),17.0)</f>
        <v>17</v>
      </c>
      <c r="J6470" s="4">
        <f>IFERROR(__xludf.DUMMYFUNCTION("""COMPUTED_VALUE"""),12.0)</f>
        <v>12</v>
      </c>
      <c r="K6470" s="4">
        <f>IFERROR(__xludf.DUMMYFUNCTION("""COMPUTED_VALUE"""),2023.0)</f>
        <v>2023</v>
      </c>
    </row>
    <row r="6471">
      <c r="A6471" s="1" t="s">
        <v>1465</v>
      </c>
      <c r="B6471" s="4" t="s">
        <v>44</v>
      </c>
      <c r="C6471" s="4" t="s">
        <v>29</v>
      </c>
      <c r="D6471" s="4" t="s">
        <v>30</v>
      </c>
      <c r="E6471" s="4">
        <v>3.0</v>
      </c>
      <c r="F6471" s="4">
        <v>4.0</v>
      </c>
      <c r="G6471" s="4">
        <v>12.0</v>
      </c>
      <c r="H6471" s="7">
        <v>45277.0</v>
      </c>
      <c r="I6471" s="4">
        <f>IFERROR(__xludf.DUMMYFUNCTION("SPLIT(H6471,""/"")"),17.0)</f>
        <v>17</v>
      </c>
      <c r="J6471" s="4">
        <f>IFERROR(__xludf.DUMMYFUNCTION("""COMPUTED_VALUE"""),12.0)</f>
        <v>12</v>
      </c>
      <c r="K6471" s="4">
        <f>IFERROR(__xludf.DUMMYFUNCTION("""COMPUTED_VALUE"""),2023.0)</f>
        <v>2023</v>
      </c>
    </row>
    <row r="6472">
      <c r="A6472" s="1" t="s">
        <v>2937</v>
      </c>
      <c r="B6472" s="4" t="s">
        <v>44</v>
      </c>
      <c r="C6472" s="4" t="s">
        <v>24</v>
      </c>
      <c r="D6472" s="4" t="s">
        <v>28</v>
      </c>
      <c r="E6472" s="4">
        <v>4.0</v>
      </c>
      <c r="F6472" s="4">
        <v>4.0</v>
      </c>
      <c r="G6472" s="4">
        <v>16.0</v>
      </c>
      <c r="H6472" s="7">
        <v>45277.0</v>
      </c>
      <c r="I6472" s="4">
        <f>IFERROR(__xludf.DUMMYFUNCTION("SPLIT(H6472,""/"")"),17.0)</f>
        <v>17</v>
      </c>
      <c r="J6472" s="4">
        <f>IFERROR(__xludf.DUMMYFUNCTION("""COMPUTED_VALUE"""),12.0)</f>
        <v>12</v>
      </c>
      <c r="K6472" s="4">
        <f>IFERROR(__xludf.DUMMYFUNCTION("""COMPUTED_VALUE"""),2023.0)</f>
        <v>2023</v>
      </c>
    </row>
    <row r="6473">
      <c r="A6473" s="1" t="s">
        <v>8723</v>
      </c>
      <c r="B6473" s="4" t="s">
        <v>44</v>
      </c>
      <c r="C6473" s="4" t="s">
        <v>30</v>
      </c>
      <c r="D6473" s="4" t="s">
        <v>28</v>
      </c>
      <c r="E6473" s="4">
        <v>4.0</v>
      </c>
      <c r="F6473" s="4">
        <v>4.0</v>
      </c>
      <c r="G6473" s="4">
        <v>16.0</v>
      </c>
      <c r="H6473" s="7">
        <v>45278.0</v>
      </c>
      <c r="I6473" s="4">
        <f>IFERROR(__xludf.DUMMYFUNCTION("SPLIT(H6473,""/"")"),18.0)</f>
        <v>18</v>
      </c>
      <c r="J6473" s="4">
        <f>IFERROR(__xludf.DUMMYFUNCTION("""COMPUTED_VALUE"""),12.0)</f>
        <v>12</v>
      </c>
      <c r="K6473" s="4">
        <f>IFERROR(__xludf.DUMMYFUNCTION("""COMPUTED_VALUE"""),2023.0)</f>
        <v>2023</v>
      </c>
    </row>
    <row r="6474">
      <c r="A6474" s="1" t="s">
        <v>2612</v>
      </c>
      <c r="B6474" s="4" t="s">
        <v>44</v>
      </c>
      <c r="C6474" s="4" t="s">
        <v>30</v>
      </c>
      <c r="D6474" s="4" t="s">
        <v>30</v>
      </c>
      <c r="E6474" s="4">
        <v>3.0</v>
      </c>
      <c r="F6474" s="4">
        <v>4.0</v>
      </c>
      <c r="G6474" s="4">
        <v>12.0</v>
      </c>
      <c r="H6474" s="7">
        <v>45278.0</v>
      </c>
      <c r="I6474" s="4">
        <f>IFERROR(__xludf.DUMMYFUNCTION("SPLIT(H6474,""/"")"),18.0)</f>
        <v>18</v>
      </c>
      <c r="J6474" s="4">
        <f>IFERROR(__xludf.DUMMYFUNCTION("""COMPUTED_VALUE"""),12.0)</f>
        <v>12</v>
      </c>
      <c r="K6474" s="4">
        <f>IFERROR(__xludf.DUMMYFUNCTION("""COMPUTED_VALUE"""),2023.0)</f>
        <v>2023</v>
      </c>
    </row>
    <row r="6475">
      <c r="A6475" s="1" t="s">
        <v>2896</v>
      </c>
      <c r="B6475" s="4" t="s">
        <v>44</v>
      </c>
      <c r="C6475" s="4" t="s">
        <v>30</v>
      </c>
      <c r="D6475" s="4" t="s">
        <v>39</v>
      </c>
      <c r="E6475" s="4">
        <v>5.0</v>
      </c>
      <c r="F6475" s="4">
        <v>4.0</v>
      </c>
      <c r="G6475" s="4">
        <v>20.0</v>
      </c>
      <c r="H6475" s="7">
        <v>45278.0</v>
      </c>
      <c r="I6475" s="4">
        <f>IFERROR(__xludf.DUMMYFUNCTION("SPLIT(H6475,""/"")"),18.0)</f>
        <v>18</v>
      </c>
      <c r="J6475" s="4">
        <f>IFERROR(__xludf.DUMMYFUNCTION("""COMPUTED_VALUE"""),12.0)</f>
        <v>12</v>
      </c>
      <c r="K6475" s="4">
        <f>IFERROR(__xludf.DUMMYFUNCTION("""COMPUTED_VALUE"""),2023.0)</f>
        <v>2023</v>
      </c>
    </row>
    <row r="6476">
      <c r="A6476" s="1" t="s">
        <v>6886</v>
      </c>
      <c r="B6476" s="4" t="s">
        <v>44</v>
      </c>
      <c r="C6476" s="4" t="s">
        <v>30</v>
      </c>
      <c r="D6476" s="4" t="s">
        <v>28</v>
      </c>
      <c r="E6476" s="4">
        <v>1.0</v>
      </c>
      <c r="F6476" s="4">
        <v>4.0</v>
      </c>
      <c r="G6476" s="4">
        <v>4.0</v>
      </c>
      <c r="H6476" s="7">
        <v>45279.0</v>
      </c>
      <c r="I6476" s="4">
        <f>IFERROR(__xludf.DUMMYFUNCTION("SPLIT(H6476,""/"")"),19.0)</f>
        <v>19</v>
      </c>
      <c r="J6476" s="4">
        <f>IFERROR(__xludf.DUMMYFUNCTION("""COMPUTED_VALUE"""),12.0)</f>
        <v>12</v>
      </c>
      <c r="K6476" s="4">
        <f>IFERROR(__xludf.DUMMYFUNCTION("""COMPUTED_VALUE"""),2023.0)</f>
        <v>2023</v>
      </c>
    </row>
    <row r="6477">
      <c r="A6477" s="1" t="s">
        <v>8730</v>
      </c>
      <c r="B6477" s="4" t="s">
        <v>44</v>
      </c>
      <c r="C6477" s="4" t="s">
        <v>29</v>
      </c>
      <c r="D6477" s="4" t="s">
        <v>30</v>
      </c>
      <c r="E6477" s="4">
        <v>2.0</v>
      </c>
      <c r="F6477" s="4">
        <v>4.0</v>
      </c>
      <c r="G6477" s="4">
        <v>8.0</v>
      </c>
      <c r="H6477" s="7">
        <v>45279.0</v>
      </c>
      <c r="I6477" s="4">
        <f>IFERROR(__xludf.DUMMYFUNCTION("SPLIT(H6477,""/"")"),19.0)</f>
        <v>19</v>
      </c>
      <c r="J6477" s="4">
        <f>IFERROR(__xludf.DUMMYFUNCTION("""COMPUTED_VALUE"""),12.0)</f>
        <v>12</v>
      </c>
      <c r="K6477" s="4">
        <f>IFERROR(__xludf.DUMMYFUNCTION("""COMPUTED_VALUE"""),2023.0)</f>
        <v>2023</v>
      </c>
    </row>
    <row r="6478">
      <c r="A6478" s="1" t="s">
        <v>9605</v>
      </c>
      <c r="B6478" s="4" t="s">
        <v>44</v>
      </c>
      <c r="C6478" s="4" t="s">
        <v>30</v>
      </c>
      <c r="D6478" s="4" t="s">
        <v>30</v>
      </c>
      <c r="E6478" s="4">
        <v>2.0</v>
      </c>
      <c r="F6478" s="4">
        <v>4.0</v>
      </c>
      <c r="G6478" s="4">
        <v>8.0</v>
      </c>
      <c r="H6478" s="7">
        <v>45279.0</v>
      </c>
      <c r="I6478" s="4">
        <f>IFERROR(__xludf.DUMMYFUNCTION("SPLIT(H6478,""/"")"),19.0)</f>
        <v>19</v>
      </c>
      <c r="J6478" s="4">
        <f>IFERROR(__xludf.DUMMYFUNCTION("""COMPUTED_VALUE"""),12.0)</f>
        <v>12</v>
      </c>
      <c r="K6478" s="4">
        <f>IFERROR(__xludf.DUMMYFUNCTION("""COMPUTED_VALUE"""),2023.0)</f>
        <v>2023</v>
      </c>
    </row>
    <row r="6479">
      <c r="A6479" s="1" t="s">
        <v>1387</v>
      </c>
      <c r="B6479" s="4" t="s">
        <v>44</v>
      </c>
      <c r="C6479" s="4" t="s">
        <v>30</v>
      </c>
      <c r="D6479" s="4" t="s">
        <v>23</v>
      </c>
      <c r="E6479" s="4">
        <v>3.0</v>
      </c>
      <c r="F6479" s="4">
        <v>4.0</v>
      </c>
      <c r="G6479" s="4">
        <v>12.0</v>
      </c>
      <c r="H6479" s="7">
        <v>45279.0</v>
      </c>
      <c r="I6479" s="4">
        <f>IFERROR(__xludf.DUMMYFUNCTION("SPLIT(H6479,""/"")"),19.0)</f>
        <v>19</v>
      </c>
      <c r="J6479" s="4">
        <f>IFERROR(__xludf.DUMMYFUNCTION("""COMPUTED_VALUE"""),12.0)</f>
        <v>12</v>
      </c>
      <c r="K6479" s="4">
        <f>IFERROR(__xludf.DUMMYFUNCTION("""COMPUTED_VALUE"""),2023.0)</f>
        <v>2023</v>
      </c>
    </row>
    <row r="6480">
      <c r="A6480" s="1" t="s">
        <v>7906</v>
      </c>
      <c r="B6480" s="4" t="s">
        <v>44</v>
      </c>
      <c r="C6480" s="4" t="s">
        <v>29</v>
      </c>
      <c r="D6480" s="4" t="s">
        <v>30</v>
      </c>
      <c r="E6480" s="4">
        <v>3.0</v>
      </c>
      <c r="F6480" s="4">
        <v>4.0</v>
      </c>
      <c r="G6480" s="4">
        <v>12.0</v>
      </c>
      <c r="H6480" s="7">
        <v>45280.0</v>
      </c>
      <c r="I6480" s="4">
        <f>IFERROR(__xludf.DUMMYFUNCTION("SPLIT(H6480,""/"")"),20.0)</f>
        <v>20</v>
      </c>
      <c r="J6480" s="4">
        <f>IFERROR(__xludf.DUMMYFUNCTION("""COMPUTED_VALUE"""),12.0)</f>
        <v>12</v>
      </c>
      <c r="K6480" s="4">
        <f>IFERROR(__xludf.DUMMYFUNCTION("""COMPUTED_VALUE"""),2023.0)</f>
        <v>2023</v>
      </c>
    </row>
    <row r="6481">
      <c r="A6481" s="1" t="s">
        <v>6712</v>
      </c>
      <c r="B6481" s="4" t="s">
        <v>44</v>
      </c>
      <c r="C6481" s="4" t="s">
        <v>30</v>
      </c>
      <c r="D6481" s="4" t="s">
        <v>39</v>
      </c>
      <c r="E6481" s="4">
        <v>2.0</v>
      </c>
      <c r="F6481" s="4">
        <v>4.0</v>
      </c>
      <c r="G6481" s="4">
        <v>8.0</v>
      </c>
      <c r="H6481" s="7">
        <v>45281.0</v>
      </c>
      <c r="I6481" s="4">
        <f>IFERROR(__xludf.DUMMYFUNCTION("SPLIT(H6481,""/"")"),21.0)</f>
        <v>21</v>
      </c>
      <c r="J6481" s="4">
        <f>IFERROR(__xludf.DUMMYFUNCTION("""COMPUTED_VALUE"""),12.0)</f>
        <v>12</v>
      </c>
      <c r="K6481" s="4">
        <f>IFERROR(__xludf.DUMMYFUNCTION("""COMPUTED_VALUE"""),2023.0)</f>
        <v>2023</v>
      </c>
    </row>
    <row r="6482">
      <c r="A6482" s="1" t="s">
        <v>7303</v>
      </c>
      <c r="B6482" s="4" t="s">
        <v>44</v>
      </c>
      <c r="C6482" s="4" t="s">
        <v>29</v>
      </c>
      <c r="D6482" s="4" t="s">
        <v>39</v>
      </c>
      <c r="E6482" s="4">
        <v>5.0</v>
      </c>
      <c r="F6482" s="4">
        <v>4.0</v>
      </c>
      <c r="G6482" s="4">
        <v>20.0</v>
      </c>
      <c r="H6482" s="7">
        <v>45281.0</v>
      </c>
      <c r="I6482" s="4">
        <f>IFERROR(__xludf.DUMMYFUNCTION("SPLIT(H6482,""/"")"),21.0)</f>
        <v>21</v>
      </c>
      <c r="J6482" s="4">
        <f>IFERROR(__xludf.DUMMYFUNCTION("""COMPUTED_VALUE"""),12.0)</f>
        <v>12</v>
      </c>
      <c r="K6482" s="4">
        <f>IFERROR(__xludf.DUMMYFUNCTION("""COMPUTED_VALUE"""),2023.0)</f>
        <v>2023</v>
      </c>
    </row>
    <row r="6483">
      <c r="A6483" s="1" t="s">
        <v>2606</v>
      </c>
      <c r="B6483" s="4" t="s">
        <v>44</v>
      </c>
      <c r="C6483" s="4" t="s">
        <v>30</v>
      </c>
      <c r="D6483" s="4" t="s">
        <v>30</v>
      </c>
      <c r="E6483" s="4">
        <v>5.0</v>
      </c>
      <c r="F6483" s="4">
        <v>4.0</v>
      </c>
      <c r="G6483" s="4">
        <v>20.0</v>
      </c>
      <c r="H6483" s="7">
        <v>45282.0</v>
      </c>
      <c r="I6483" s="4">
        <f>IFERROR(__xludf.DUMMYFUNCTION("SPLIT(H6483,""/"")"),22.0)</f>
        <v>22</v>
      </c>
      <c r="J6483" s="4">
        <f>IFERROR(__xludf.DUMMYFUNCTION("""COMPUTED_VALUE"""),12.0)</f>
        <v>12</v>
      </c>
      <c r="K6483" s="4">
        <f>IFERROR(__xludf.DUMMYFUNCTION("""COMPUTED_VALUE"""),2023.0)</f>
        <v>2023</v>
      </c>
    </row>
    <row r="6484">
      <c r="A6484" s="1" t="s">
        <v>79</v>
      </c>
      <c r="B6484" s="4" t="s">
        <v>44</v>
      </c>
      <c r="C6484" s="4" t="s">
        <v>24</v>
      </c>
      <c r="D6484" s="4" t="s">
        <v>30</v>
      </c>
      <c r="E6484" s="4">
        <v>4.0</v>
      </c>
      <c r="F6484" s="4">
        <v>4.0</v>
      </c>
      <c r="G6484" s="4">
        <v>16.0</v>
      </c>
      <c r="H6484" s="7">
        <v>45282.0</v>
      </c>
      <c r="I6484" s="4">
        <f>IFERROR(__xludf.DUMMYFUNCTION("SPLIT(H6484,""/"")"),22.0)</f>
        <v>22</v>
      </c>
      <c r="J6484" s="4">
        <f>IFERROR(__xludf.DUMMYFUNCTION("""COMPUTED_VALUE"""),12.0)</f>
        <v>12</v>
      </c>
      <c r="K6484" s="4">
        <f>IFERROR(__xludf.DUMMYFUNCTION("""COMPUTED_VALUE"""),2023.0)</f>
        <v>2023</v>
      </c>
    </row>
    <row r="6485">
      <c r="A6485" s="1" t="s">
        <v>6772</v>
      </c>
      <c r="B6485" s="4" t="s">
        <v>44</v>
      </c>
      <c r="C6485" s="4" t="s">
        <v>24</v>
      </c>
      <c r="D6485" s="4" t="s">
        <v>30</v>
      </c>
      <c r="E6485" s="4">
        <v>5.0</v>
      </c>
      <c r="F6485" s="4">
        <v>4.0</v>
      </c>
      <c r="G6485" s="4">
        <v>20.0</v>
      </c>
      <c r="H6485" s="7">
        <v>45283.0</v>
      </c>
      <c r="I6485" s="4">
        <f>IFERROR(__xludf.DUMMYFUNCTION("SPLIT(H6485,""/"")"),23.0)</f>
        <v>23</v>
      </c>
      <c r="J6485" s="4">
        <f>IFERROR(__xludf.DUMMYFUNCTION("""COMPUTED_VALUE"""),12.0)</f>
        <v>12</v>
      </c>
      <c r="K6485" s="4">
        <f>IFERROR(__xludf.DUMMYFUNCTION("""COMPUTED_VALUE"""),2023.0)</f>
        <v>2023</v>
      </c>
    </row>
    <row r="6486">
      <c r="A6486" s="1" t="s">
        <v>4401</v>
      </c>
      <c r="B6486" s="4" t="s">
        <v>44</v>
      </c>
      <c r="C6486" s="4" t="s">
        <v>30</v>
      </c>
      <c r="D6486" s="4" t="s">
        <v>30</v>
      </c>
      <c r="E6486" s="4">
        <v>4.0</v>
      </c>
      <c r="F6486" s="4">
        <v>4.0</v>
      </c>
      <c r="G6486" s="4">
        <v>16.0</v>
      </c>
      <c r="H6486" s="7">
        <v>45283.0</v>
      </c>
      <c r="I6486" s="4">
        <f>IFERROR(__xludf.DUMMYFUNCTION("SPLIT(H6486,""/"")"),23.0)</f>
        <v>23</v>
      </c>
      <c r="J6486" s="4">
        <f>IFERROR(__xludf.DUMMYFUNCTION("""COMPUTED_VALUE"""),12.0)</f>
        <v>12</v>
      </c>
      <c r="K6486" s="4">
        <f>IFERROR(__xludf.DUMMYFUNCTION("""COMPUTED_VALUE"""),2023.0)</f>
        <v>2023</v>
      </c>
    </row>
    <row r="6487">
      <c r="A6487" s="1" t="s">
        <v>1271</v>
      </c>
      <c r="B6487" s="4" t="s">
        <v>44</v>
      </c>
      <c r="C6487" s="4" t="s">
        <v>30</v>
      </c>
      <c r="D6487" s="4" t="s">
        <v>28</v>
      </c>
      <c r="E6487" s="4">
        <v>2.0</v>
      </c>
      <c r="F6487" s="4">
        <v>4.0</v>
      </c>
      <c r="G6487" s="4">
        <v>8.0</v>
      </c>
      <c r="H6487" s="7">
        <v>45284.0</v>
      </c>
      <c r="I6487" s="4">
        <f>IFERROR(__xludf.DUMMYFUNCTION("SPLIT(H6487,""/"")"),24.0)</f>
        <v>24</v>
      </c>
      <c r="J6487" s="4">
        <f>IFERROR(__xludf.DUMMYFUNCTION("""COMPUTED_VALUE"""),12.0)</f>
        <v>12</v>
      </c>
      <c r="K6487" s="4">
        <f>IFERROR(__xludf.DUMMYFUNCTION("""COMPUTED_VALUE"""),2023.0)</f>
        <v>2023</v>
      </c>
    </row>
    <row r="6488">
      <c r="A6488" s="1" t="s">
        <v>9731</v>
      </c>
      <c r="B6488" s="4" t="s">
        <v>44</v>
      </c>
      <c r="C6488" s="4" t="s">
        <v>30</v>
      </c>
      <c r="D6488" s="4" t="s">
        <v>39</v>
      </c>
      <c r="E6488" s="4">
        <v>5.0</v>
      </c>
      <c r="F6488" s="4">
        <v>4.0</v>
      </c>
      <c r="G6488" s="4">
        <v>20.0</v>
      </c>
      <c r="H6488" s="7">
        <v>45284.0</v>
      </c>
      <c r="I6488" s="4">
        <f>IFERROR(__xludf.DUMMYFUNCTION("SPLIT(H6488,""/"")"),24.0)</f>
        <v>24</v>
      </c>
      <c r="J6488" s="4">
        <f>IFERROR(__xludf.DUMMYFUNCTION("""COMPUTED_VALUE"""),12.0)</f>
        <v>12</v>
      </c>
      <c r="K6488" s="4">
        <f>IFERROR(__xludf.DUMMYFUNCTION("""COMPUTED_VALUE"""),2023.0)</f>
        <v>2023</v>
      </c>
    </row>
    <row r="6489">
      <c r="A6489" s="1" t="s">
        <v>5495</v>
      </c>
      <c r="B6489" s="4" t="s">
        <v>44</v>
      </c>
      <c r="C6489" s="4" t="s">
        <v>29</v>
      </c>
      <c r="D6489" s="4" t="s">
        <v>28</v>
      </c>
      <c r="E6489" s="4">
        <v>5.0</v>
      </c>
      <c r="F6489" s="4">
        <v>4.0</v>
      </c>
      <c r="G6489" s="4">
        <v>20.0</v>
      </c>
      <c r="H6489" s="7">
        <v>45284.0</v>
      </c>
      <c r="I6489" s="4">
        <f>IFERROR(__xludf.DUMMYFUNCTION("SPLIT(H6489,""/"")"),24.0)</f>
        <v>24</v>
      </c>
      <c r="J6489" s="4">
        <f>IFERROR(__xludf.DUMMYFUNCTION("""COMPUTED_VALUE"""),12.0)</f>
        <v>12</v>
      </c>
      <c r="K6489" s="4">
        <f>IFERROR(__xludf.DUMMYFUNCTION("""COMPUTED_VALUE"""),2023.0)</f>
        <v>2023</v>
      </c>
    </row>
    <row r="6490">
      <c r="A6490" s="1" t="s">
        <v>8941</v>
      </c>
      <c r="B6490" s="4" t="s">
        <v>44</v>
      </c>
      <c r="C6490" s="4" t="s">
        <v>24</v>
      </c>
      <c r="D6490" s="4" t="s">
        <v>28</v>
      </c>
      <c r="E6490" s="4">
        <v>1.0</v>
      </c>
      <c r="F6490" s="4">
        <v>4.0</v>
      </c>
      <c r="G6490" s="4">
        <v>4.0</v>
      </c>
      <c r="H6490" s="7">
        <v>45284.0</v>
      </c>
      <c r="I6490" s="4">
        <f>IFERROR(__xludf.DUMMYFUNCTION("SPLIT(H6490,""/"")"),24.0)</f>
        <v>24</v>
      </c>
      <c r="J6490" s="4">
        <f>IFERROR(__xludf.DUMMYFUNCTION("""COMPUTED_VALUE"""),12.0)</f>
        <v>12</v>
      </c>
      <c r="K6490" s="4">
        <f>IFERROR(__xludf.DUMMYFUNCTION("""COMPUTED_VALUE"""),2023.0)</f>
        <v>2023</v>
      </c>
    </row>
    <row r="6491">
      <c r="A6491" s="1" t="s">
        <v>2513</v>
      </c>
      <c r="B6491" s="4" t="s">
        <v>44</v>
      </c>
      <c r="C6491" s="4" t="s">
        <v>29</v>
      </c>
      <c r="D6491" s="4" t="s">
        <v>23</v>
      </c>
      <c r="E6491" s="4">
        <v>4.0</v>
      </c>
      <c r="F6491" s="4">
        <v>4.0</v>
      </c>
      <c r="G6491" s="4">
        <v>16.0</v>
      </c>
      <c r="H6491" s="7">
        <v>45285.0</v>
      </c>
      <c r="I6491" s="4">
        <f>IFERROR(__xludf.DUMMYFUNCTION("SPLIT(H6491,""/"")"),25.0)</f>
        <v>25</v>
      </c>
      <c r="J6491" s="4">
        <f>IFERROR(__xludf.DUMMYFUNCTION("""COMPUTED_VALUE"""),12.0)</f>
        <v>12</v>
      </c>
      <c r="K6491" s="4">
        <f>IFERROR(__xludf.DUMMYFUNCTION("""COMPUTED_VALUE"""),2023.0)</f>
        <v>2023</v>
      </c>
    </row>
    <row r="6492">
      <c r="A6492" s="1" t="s">
        <v>2594</v>
      </c>
      <c r="B6492" s="4" t="s">
        <v>44</v>
      </c>
      <c r="C6492" s="4" t="s">
        <v>29</v>
      </c>
      <c r="D6492" s="4" t="s">
        <v>23</v>
      </c>
      <c r="E6492" s="4">
        <v>4.0</v>
      </c>
      <c r="F6492" s="4">
        <v>4.0</v>
      </c>
      <c r="G6492" s="4">
        <v>16.0</v>
      </c>
      <c r="H6492" s="7">
        <v>45285.0</v>
      </c>
      <c r="I6492" s="4">
        <f>IFERROR(__xludf.DUMMYFUNCTION("SPLIT(H6492,""/"")"),25.0)</f>
        <v>25</v>
      </c>
      <c r="J6492" s="4">
        <f>IFERROR(__xludf.DUMMYFUNCTION("""COMPUTED_VALUE"""),12.0)</f>
        <v>12</v>
      </c>
      <c r="K6492" s="4">
        <f>IFERROR(__xludf.DUMMYFUNCTION("""COMPUTED_VALUE"""),2023.0)</f>
        <v>2023</v>
      </c>
    </row>
    <row r="6493">
      <c r="A6493" s="1" t="s">
        <v>2734</v>
      </c>
      <c r="B6493" s="4" t="s">
        <v>44</v>
      </c>
      <c r="C6493" s="4" t="s">
        <v>29</v>
      </c>
      <c r="D6493" s="4" t="s">
        <v>39</v>
      </c>
      <c r="E6493" s="4">
        <v>4.0</v>
      </c>
      <c r="F6493" s="4">
        <v>4.0</v>
      </c>
      <c r="G6493" s="4">
        <v>16.0</v>
      </c>
      <c r="H6493" s="7">
        <v>45286.0</v>
      </c>
      <c r="I6493" s="4">
        <f>IFERROR(__xludf.DUMMYFUNCTION("SPLIT(H6493,""/"")"),26.0)</f>
        <v>26</v>
      </c>
      <c r="J6493" s="4">
        <f>IFERROR(__xludf.DUMMYFUNCTION("""COMPUTED_VALUE"""),12.0)</f>
        <v>12</v>
      </c>
      <c r="K6493" s="4">
        <f>IFERROR(__xludf.DUMMYFUNCTION("""COMPUTED_VALUE"""),2023.0)</f>
        <v>2023</v>
      </c>
    </row>
    <row r="6494">
      <c r="A6494" s="1" t="s">
        <v>1515</v>
      </c>
      <c r="B6494" s="4" t="s">
        <v>44</v>
      </c>
      <c r="C6494" s="4" t="s">
        <v>30</v>
      </c>
      <c r="D6494" s="4" t="s">
        <v>23</v>
      </c>
      <c r="E6494" s="4">
        <v>2.0</v>
      </c>
      <c r="F6494" s="4">
        <v>4.0</v>
      </c>
      <c r="G6494" s="4">
        <v>8.0</v>
      </c>
      <c r="H6494" s="7">
        <v>45286.0</v>
      </c>
      <c r="I6494" s="4">
        <f>IFERROR(__xludf.DUMMYFUNCTION("SPLIT(H6494,""/"")"),26.0)</f>
        <v>26</v>
      </c>
      <c r="J6494" s="4">
        <f>IFERROR(__xludf.DUMMYFUNCTION("""COMPUTED_VALUE"""),12.0)</f>
        <v>12</v>
      </c>
      <c r="K6494" s="4">
        <f>IFERROR(__xludf.DUMMYFUNCTION("""COMPUTED_VALUE"""),2023.0)</f>
        <v>2023</v>
      </c>
    </row>
    <row r="6495">
      <c r="A6495" s="1" t="s">
        <v>3671</v>
      </c>
      <c r="B6495" s="4" t="s">
        <v>44</v>
      </c>
      <c r="C6495" s="4" t="s">
        <v>29</v>
      </c>
      <c r="D6495" s="4" t="s">
        <v>30</v>
      </c>
      <c r="E6495" s="4">
        <v>1.0</v>
      </c>
      <c r="F6495" s="4">
        <v>4.0</v>
      </c>
      <c r="G6495" s="4">
        <v>4.0</v>
      </c>
      <c r="H6495" s="7">
        <v>45286.0</v>
      </c>
      <c r="I6495" s="4">
        <f>IFERROR(__xludf.DUMMYFUNCTION("SPLIT(H6495,""/"")"),26.0)</f>
        <v>26</v>
      </c>
      <c r="J6495" s="4">
        <f>IFERROR(__xludf.DUMMYFUNCTION("""COMPUTED_VALUE"""),12.0)</f>
        <v>12</v>
      </c>
      <c r="K6495" s="4">
        <f>IFERROR(__xludf.DUMMYFUNCTION("""COMPUTED_VALUE"""),2023.0)</f>
        <v>2023</v>
      </c>
    </row>
    <row r="6496">
      <c r="A6496" s="1" t="s">
        <v>4323</v>
      </c>
      <c r="B6496" s="4" t="s">
        <v>44</v>
      </c>
      <c r="C6496" s="4" t="s">
        <v>29</v>
      </c>
      <c r="D6496" s="4" t="s">
        <v>39</v>
      </c>
      <c r="E6496" s="4">
        <v>1.0</v>
      </c>
      <c r="F6496" s="4">
        <v>4.0</v>
      </c>
      <c r="G6496" s="4">
        <v>4.0</v>
      </c>
      <c r="H6496" s="7">
        <v>45287.0</v>
      </c>
      <c r="I6496" s="4">
        <f>IFERROR(__xludf.DUMMYFUNCTION("SPLIT(H6496,""/"")"),27.0)</f>
        <v>27</v>
      </c>
      <c r="J6496" s="4">
        <f>IFERROR(__xludf.DUMMYFUNCTION("""COMPUTED_VALUE"""),12.0)</f>
        <v>12</v>
      </c>
      <c r="K6496" s="4">
        <f>IFERROR(__xludf.DUMMYFUNCTION("""COMPUTED_VALUE"""),2023.0)</f>
        <v>2023</v>
      </c>
    </row>
    <row r="6497">
      <c r="A6497" s="1" t="s">
        <v>6586</v>
      </c>
      <c r="B6497" s="4" t="s">
        <v>44</v>
      </c>
      <c r="C6497" s="4" t="s">
        <v>29</v>
      </c>
      <c r="D6497" s="4" t="s">
        <v>39</v>
      </c>
      <c r="E6497" s="4">
        <v>2.0</v>
      </c>
      <c r="F6497" s="4">
        <v>4.0</v>
      </c>
      <c r="G6497" s="4">
        <v>8.0</v>
      </c>
      <c r="H6497" s="7">
        <v>45287.0</v>
      </c>
      <c r="I6497" s="4">
        <f>IFERROR(__xludf.DUMMYFUNCTION("SPLIT(H6497,""/"")"),27.0)</f>
        <v>27</v>
      </c>
      <c r="J6497" s="4">
        <f>IFERROR(__xludf.DUMMYFUNCTION("""COMPUTED_VALUE"""),12.0)</f>
        <v>12</v>
      </c>
      <c r="K6497" s="4">
        <f>IFERROR(__xludf.DUMMYFUNCTION("""COMPUTED_VALUE"""),2023.0)</f>
        <v>2023</v>
      </c>
    </row>
    <row r="6498">
      <c r="A6498" s="1" t="s">
        <v>9068</v>
      </c>
      <c r="B6498" s="4" t="s">
        <v>44</v>
      </c>
      <c r="C6498" s="4" t="s">
        <v>24</v>
      </c>
      <c r="D6498" s="4" t="s">
        <v>23</v>
      </c>
      <c r="E6498" s="4">
        <v>1.0</v>
      </c>
      <c r="F6498" s="4">
        <v>4.0</v>
      </c>
      <c r="G6498" s="4">
        <v>4.0</v>
      </c>
      <c r="H6498" s="7">
        <v>45288.0</v>
      </c>
      <c r="I6498" s="4">
        <f>IFERROR(__xludf.DUMMYFUNCTION("SPLIT(H6498,""/"")"),28.0)</f>
        <v>28</v>
      </c>
      <c r="J6498" s="4">
        <f>IFERROR(__xludf.DUMMYFUNCTION("""COMPUTED_VALUE"""),12.0)</f>
        <v>12</v>
      </c>
      <c r="K6498" s="4">
        <f>IFERROR(__xludf.DUMMYFUNCTION("""COMPUTED_VALUE"""),2023.0)</f>
        <v>2023</v>
      </c>
    </row>
    <row r="6499">
      <c r="A6499" s="1" t="s">
        <v>4355</v>
      </c>
      <c r="B6499" s="4" t="s">
        <v>44</v>
      </c>
      <c r="C6499" s="4" t="s">
        <v>29</v>
      </c>
      <c r="D6499" s="4" t="s">
        <v>39</v>
      </c>
      <c r="E6499" s="4">
        <v>2.0</v>
      </c>
      <c r="F6499" s="4">
        <v>4.0</v>
      </c>
      <c r="G6499" s="4">
        <v>8.0</v>
      </c>
      <c r="H6499" s="7">
        <v>45289.0</v>
      </c>
      <c r="I6499" s="4">
        <f>IFERROR(__xludf.DUMMYFUNCTION("SPLIT(H6499,""/"")"),29.0)</f>
        <v>29</v>
      </c>
      <c r="J6499" s="4">
        <f>IFERROR(__xludf.DUMMYFUNCTION("""COMPUTED_VALUE"""),12.0)</f>
        <v>12</v>
      </c>
      <c r="K6499" s="4">
        <f>IFERROR(__xludf.DUMMYFUNCTION("""COMPUTED_VALUE"""),2023.0)</f>
        <v>2023</v>
      </c>
    </row>
    <row r="6500">
      <c r="A6500" s="1" t="s">
        <v>8675</v>
      </c>
      <c r="B6500" s="4" t="s">
        <v>44</v>
      </c>
      <c r="C6500" s="4" t="s">
        <v>29</v>
      </c>
      <c r="D6500" s="4" t="s">
        <v>23</v>
      </c>
      <c r="E6500" s="4">
        <v>5.0</v>
      </c>
      <c r="F6500" s="4">
        <v>4.0</v>
      </c>
      <c r="G6500" s="4">
        <v>20.0</v>
      </c>
      <c r="H6500" s="7">
        <v>45290.0</v>
      </c>
      <c r="I6500" s="4">
        <f>IFERROR(__xludf.DUMMYFUNCTION("SPLIT(H6500,""/"")"),30.0)</f>
        <v>30</v>
      </c>
      <c r="J6500" s="4">
        <f>IFERROR(__xludf.DUMMYFUNCTION("""COMPUTED_VALUE"""),12.0)</f>
        <v>12</v>
      </c>
      <c r="K6500" s="4">
        <f>IFERROR(__xludf.DUMMYFUNCTION("""COMPUTED_VALUE"""),2023.0)</f>
        <v>2023</v>
      </c>
    </row>
    <row r="6501">
      <c r="A6501" s="1" t="s">
        <v>7469</v>
      </c>
      <c r="B6501" s="4" t="s">
        <v>44</v>
      </c>
      <c r="C6501" s="4" t="s">
        <v>30</v>
      </c>
      <c r="D6501" s="4" t="s">
        <v>39</v>
      </c>
      <c r="E6501" s="4">
        <v>2.0</v>
      </c>
      <c r="F6501" s="4">
        <v>4.0</v>
      </c>
      <c r="G6501" s="4">
        <v>8.0</v>
      </c>
      <c r="H6501" s="7">
        <v>45290.0</v>
      </c>
      <c r="I6501" s="4">
        <f>IFERROR(__xludf.DUMMYFUNCTION("SPLIT(H6501,""/"")"),30.0)</f>
        <v>30</v>
      </c>
      <c r="J6501" s="4">
        <f>IFERROR(__xludf.DUMMYFUNCTION("""COMPUTED_VALUE"""),12.0)</f>
        <v>12</v>
      </c>
      <c r="K6501" s="4">
        <f>IFERROR(__xludf.DUMMYFUNCTION("""COMPUTED_VALUE"""),2023.0)</f>
        <v>2023</v>
      </c>
    </row>
    <row r="6502">
      <c r="A6502" s="1" t="s">
        <v>7480</v>
      </c>
      <c r="B6502" s="4" t="s">
        <v>44</v>
      </c>
      <c r="C6502" s="4" t="s">
        <v>24</v>
      </c>
      <c r="D6502" s="4" t="s">
        <v>28</v>
      </c>
      <c r="E6502" s="4">
        <v>2.0</v>
      </c>
      <c r="F6502" s="4">
        <v>4.0</v>
      </c>
      <c r="G6502" s="4">
        <v>8.0</v>
      </c>
      <c r="H6502" s="7">
        <v>45291.0</v>
      </c>
      <c r="I6502" s="4">
        <f>IFERROR(__xludf.DUMMYFUNCTION("SPLIT(H6502,""/"")"),31.0)</f>
        <v>31</v>
      </c>
      <c r="J6502" s="4">
        <f>IFERROR(__xludf.DUMMYFUNCTION("""COMPUTED_VALUE"""),12.0)</f>
        <v>12</v>
      </c>
      <c r="K6502" s="4">
        <f>IFERROR(__xludf.DUMMYFUNCTION("""COMPUTED_VALUE"""),2023.0)</f>
        <v>2023</v>
      </c>
    </row>
    <row r="6503">
      <c r="A6503" s="1" t="s">
        <v>46</v>
      </c>
      <c r="B6503" s="4" t="s">
        <v>44</v>
      </c>
      <c r="C6503" s="4" t="s">
        <v>29</v>
      </c>
      <c r="D6503" s="4" t="s">
        <v>30</v>
      </c>
      <c r="E6503" s="4">
        <v>5.0</v>
      </c>
      <c r="F6503" s="4">
        <v>4.0</v>
      </c>
      <c r="G6503" s="4">
        <v>20.0</v>
      </c>
      <c r="H6503" s="7">
        <v>45291.0</v>
      </c>
      <c r="I6503" s="4">
        <f>IFERROR(__xludf.DUMMYFUNCTION("SPLIT(H6503,""/"")"),31.0)</f>
        <v>31</v>
      </c>
      <c r="J6503" s="4">
        <f>IFERROR(__xludf.DUMMYFUNCTION("""COMPUTED_VALUE"""),12.0)</f>
        <v>12</v>
      </c>
      <c r="K6503" s="4">
        <f>IFERROR(__xludf.DUMMYFUNCTION("""COMPUTED_VALUE"""),2023.0)</f>
        <v>2023</v>
      </c>
    </row>
    <row r="6504">
      <c r="A6504" s="1" t="s">
        <v>9102</v>
      </c>
      <c r="B6504" s="4" t="s">
        <v>41</v>
      </c>
      <c r="C6504" s="4" t="s">
        <v>29</v>
      </c>
      <c r="D6504" s="4" t="s">
        <v>39</v>
      </c>
      <c r="E6504" s="4">
        <v>2.0</v>
      </c>
      <c r="F6504" s="4">
        <v>4.0</v>
      </c>
      <c r="G6504" s="4">
        <v>8.0</v>
      </c>
      <c r="H6504" s="5">
        <v>44927.0</v>
      </c>
      <c r="I6504" s="4">
        <f>IFERROR(__xludf.DUMMYFUNCTION("SPLIT(H6504,""/"")"),1.0)</f>
        <v>1</v>
      </c>
      <c r="J6504" s="4">
        <f>IFERROR(__xludf.DUMMYFUNCTION("""COMPUTED_VALUE"""),1.0)</f>
        <v>1</v>
      </c>
      <c r="K6504" s="4">
        <f>IFERROR(__xludf.DUMMYFUNCTION("""COMPUTED_VALUE"""),2023.0)</f>
        <v>2023</v>
      </c>
    </row>
    <row r="6505">
      <c r="A6505" s="1" t="s">
        <v>4661</v>
      </c>
      <c r="B6505" s="4" t="s">
        <v>41</v>
      </c>
      <c r="C6505" s="4" t="s">
        <v>29</v>
      </c>
      <c r="D6505" s="4" t="s">
        <v>30</v>
      </c>
      <c r="E6505" s="4">
        <v>2.0</v>
      </c>
      <c r="F6505" s="4">
        <v>4.0</v>
      </c>
      <c r="G6505" s="4">
        <v>8.0</v>
      </c>
      <c r="H6505" s="5">
        <v>44928.0</v>
      </c>
      <c r="I6505" s="4">
        <f>IFERROR(__xludf.DUMMYFUNCTION("SPLIT(H6505,""/"")"),2.0)</f>
        <v>2</v>
      </c>
      <c r="J6505" s="4">
        <f>IFERROR(__xludf.DUMMYFUNCTION("""COMPUTED_VALUE"""),1.0)</f>
        <v>1</v>
      </c>
      <c r="K6505" s="4">
        <f>IFERROR(__xludf.DUMMYFUNCTION("""COMPUTED_VALUE"""),2023.0)</f>
        <v>2023</v>
      </c>
    </row>
    <row r="6506">
      <c r="A6506" s="1" t="s">
        <v>1178</v>
      </c>
      <c r="B6506" s="4" t="s">
        <v>41</v>
      </c>
      <c r="C6506" s="4" t="s">
        <v>24</v>
      </c>
      <c r="D6506" s="4" t="s">
        <v>30</v>
      </c>
      <c r="E6506" s="4">
        <v>1.0</v>
      </c>
      <c r="F6506" s="4">
        <v>4.0</v>
      </c>
      <c r="G6506" s="4">
        <v>4.0</v>
      </c>
      <c r="H6506" s="5">
        <v>44928.0</v>
      </c>
      <c r="I6506" s="4">
        <f>IFERROR(__xludf.DUMMYFUNCTION("SPLIT(H6506,""/"")"),2.0)</f>
        <v>2</v>
      </c>
      <c r="J6506" s="4">
        <f>IFERROR(__xludf.DUMMYFUNCTION("""COMPUTED_VALUE"""),1.0)</f>
        <v>1</v>
      </c>
      <c r="K6506" s="4">
        <f>IFERROR(__xludf.DUMMYFUNCTION("""COMPUTED_VALUE"""),2023.0)</f>
        <v>2023</v>
      </c>
    </row>
    <row r="6507">
      <c r="A6507" s="1" t="s">
        <v>2475</v>
      </c>
      <c r="B6507" s="4" t="s">
        <v>41</v>
      </c>
      <c r="C6507" s="4" t="s">
        <v>30</v>
      </c>
      <c r="D6507" s="4" t="s">
        <v>28</v>
      </c>
      <c r="E6507" s="4">
        <v>5.0</v>
      </c>
      <c r="F6507" s="4">
        <v>4.0</v>
      </c>
      <c r="G6507" s="4">
        <v>20.0</v>
      </c>
      <c r="H6507" s="5">
        <v>44928.0</v>
      </c>
      <c r="I6507" s="4">
        <f>IFERROR(__xludf.DUMMYFUNCTION("SPLIT(H6507,""/"")"),2.0)</f>
        <v>2</v>
      </c>
      <c r="J6507" s="4">
        <f>IFERROR(__xludf.DUMMYFUNCTION("""COMPUTED_VALUE"""),1.0)</f>
        <v>1</v>
      </c>
      <c r="K6507" s="4">
        <f>IFERROR(__xludf.DUMMYFUNCTION("""COMPUTED_VALUE"""),2023.0)</f>
        <v>2023</v>
      </c>
    </row>
    <row r="6508">
      <c r="A6508" s="1" t="s">
        <v>6077</v>
      </c>
      <c r="B6508" s="4" t="s">
        <v>41</v>
      </c>
      <c r="C6508" s="4" t="s">
        <v>30</v>
      </c>
      <c r="D6508" s="4" t="s">
        <v>30</v>
      </c>
      <c r="E6508" s="4">
        <v>3.0</v>
      </c>
      <c r="F6508" s="4">
        <v>4.0</v>
      </c>
      <c r="G6508" s="4">
        <v>12.0</v>
      </c>
      <c r="H6508" s="5">
        <v>44929.0</v>
      </c>
      <c r="I6508" s="4">
        <f>IFERROR(__xludf.DUMMYFUNCTION("SPLIT(H6508,""/"")"),3.0)</f>
        <v>3</v>
      </c>
      <c r="J6508" s="4">
        <f>IFERROR(__xludf.DUMMYFUNCTION("""COMPUTED_VALUE"""),1.0)</f>
        <v>1</v>
      </c>
      <c r="K6508" s="4">
        <f>IFERROR(__xludf.DUMMYFUNCTION("""COMPUTED_VALUE"""),2023.0)</f>
        <v>2023</v>
      </c>
    </row>
    <row r="6509">
      <c r="A6509" s="1" t="s">
        <v>3687</v>
      </c>
      <c r="B6509" s="4" t="s">
        <v>41</v>
      </c>
      <c r="C6509" s="4" t="s">
        <v>30</v>
      </c>
      <c r="D6509" s="4" t="s">
        <v>23</v>
      </c>
      <c r="E6509" s="4">
        <v>5.0</v>
      </c>
      <c r="F6509" s="4">
        <v>4.0</v>
      </c>
      <c r="G6509" s="4">
        <v>20.0</v>
      </c>
      <c r="H6509" s="5">
        <v>44930.0</v>
      </c>
      <c r="I6509" s="4">
        <f>IFERROR(__xludf.DUMMYFUNCTION("SPLIT(H6509,""/"")"),4.0)</f>
        <v>4</v>
      </c>
      <c r="J6509" s="4">
        <f>IFERROR(__xludf.DUMMYFUNCTION("""COMPUTED_VALUE"""),1.0)</f>
        <v>1</v>
      </c>
      <c r="K6509" s="4">
        <f>IFERROR(__xludf.DUMMYFUNCTION("""COMPUTED_VALUE"""),2023.0)</f>
        <v>2023</v>
      </c>
    </row>
    <row r="6510">
      <c r="A6510" s="1" t="s">
        <v>7565</v>
      </c>
      <c r="B6510" s="4" t="s">
        <v>41</v>
      </c>
      <c r="C6510" s="4" t="s">
        <v>29</v>
      </c>
      <c r="D6510" s="4" t="s">
        <v>23</v>
      </c>
      <c r="E6510" s="4">
        <v>5.0</v>
      </c>
      <c r="F6510" s="4">
        <v>4.0</v>
      </c>
      <c r="G6510" s="4">
        <v>20.0</v>
      </c>
      <c r="H6510" s="5">
        <v>44930.0</v>
      </c>
      <c r="I6510" s="4">
        <f>IFERROR(__xludf.DUMMYFUNCTION("SPLIT(H6510,""/"")"),4.0)</f>
        <v>4</v>
      </c>
      <c r="J6510" s="4">
        <f>IFERROR(__xludf.DUMMYFUNCTION("""COMPUTED_VALUE"""),1.0)</f>
        <v>1</v>
      </c>
      <c r="K6510" s="4">
        <f>IFERROR(__xludf.DUMMYFUNCTION("""COMPUTED_VALUE"""),2023.0)</f>
        <v>2023</v>
      </c>
    </row>
    <row r="6511">
      <c r="A6511" s="1" t="s">
        <v>5175</v>
      </c>
      <c r="B6511" s="4" t="s">
        <v>41</v>
      </c>
      <c r="C6511" s="4" t="s">
        <v>30</v>
      </c>
      <c r="D6511" s="4" t="s">
        <v>30</v>
      </c>
      <c r="E6511" s="4">
        <v>3.0</v>
      </c>
      <c r="F6511" s="4">
        <v>4.0</v>
      </c>
      <c r="G6511" s="4">
        <v>12.0</v>
      </c>
      <c r="H6511" s="5">
        <v>44930.0</v>
      </c>
      <c r="I6511" s="4">
        <f>IFERROR(__xludf.DUMMYFUNCTION("SPLIT(H6511,""/"")"),4.0)</f>
        <v>4</v>
      </c>
      <c r="J6511" s="4">
        <f>IFERROR(__xludf.DUMMYFUNCTION("""COMPUTED_VALUE"""),1.0)</f>
        <v>1</v>
      </c>
      <c r="K6511" s="4">
        <f>IFERROR(__xludf.DUMMYFUNCTION("""COMPUTED_VALUE"""),2023.0)</f>
        <v>2023</v>
      </c>
    </row>
    <row r="6512">
      <c r="A6512" s="1" t="s">
        <v>2024</v>
      </c>
      <c r="B6512" s="4" t="s">
        <v>41</v>
      </c>
      <c r="C6512" s="4" t="s">
        <v>24</v>
      </c>
      <c r="D6512" s="4" t="s">
        <v>30</v>
      </c>
      <c r="E6512" s="4">
        <v>1.0</v>
      </c>
      <c r="F6512" s="4">
        <v>4.0</v>
      </c>
      <c r="G6512" s="4">
        <v>4.0</v>
      </c>
      <c r="H6512" s="5">
        <v>44931.0</v>
      </c>
      <c r="I6512" s="4">
        <f>IFERROR(__xludf.DUMMYFUNCTION("SPLIT(H6512,""/"")"),5.0)</f>
        <v>5</v>
      </c>
      <c r="J6512" s="4">
        <f>IFERROR(__xludf.DUMMYFUNCTION("""COMPUTED_VALUE"""),1.0)</f>
        <v>1</v>
      </c>
      <c r="K6512" s="4">
        <f>IFERROR(__xludf.DUMMYFUNCTION("""COMPUTED_VALUE"""),2023.0)</f>
        <v>2023</v>
      </c>
    </row>
    <row r="6513">
      <c r="A6513" s="1" t="s">
        <v>9266</v>
      </c>
      <c r="B6513" s="4" t="s">
        <v>41</v>
      </c>
      <c r="C6513" s="4" t="s">
        <v>24</v>
      </c>
      <c r="D6513" s="4" t="s">
        <v>30</v>
      </c>
      <c r="E6513" s="4">
        <v>1.0</v>
      </c>
      <c r="F6513" s="4">
        <v>4.0</v>
      </c>
      <c r="G6513" s="4">
        <v>4.0</v>
      </c>
      <c r="H6513" s="5">
        <v>44931.0</v>
      </c>
      <c r="I6513" s="4">
        <f>IFERROR(__xludf.DUMMYFUNCTION("SPLIT(H6513,""/"")"),5.0)</f>
        <v>5</v>
      </c>
      <c r="J6513" s="4">
        <f>IFERROR(__xludf.DUMMYFUNCTION("""COMPUTED_VALUE"""),1.0)</f>
        <v>1</v>
      </c>
      <c r="K6513" s="4">
        <f>IFERROR(__xludf.DUMMYFUNCTION("""COMPUTED_VALUE"""),2023.0)</f>
        <v>2023</v>
      </c>
    </row>
    <row r="6514">
      <c r="A6514" s="1" t="s">
        <v>6404</v>
      </c>
      <c r="B6514" s="4" t="s">
        <v>41</v>
      </c>
      <c r="C6514" s="4" t="s">
        <v>24</v>
      </c>
      <c r="D6514" s="4" t="s">
        <v>30</v>
      </c>
      <c r="E6514" s="4">
        <v>1.0</v>
      </c>
      <c r="F6514" s="4">
        <v>4.0</v>
      </c>
      <c r="G6514" s="4">
        <v>4.0</v>
      </c>
      <c r="H6514" s="5">
        <v>44932.0</v>
      </c>
      <c r="I6514" s="4">
        <f>IFERROR(__xludf.DUMMYFUNCTION("SPLIT(H6514,""/"")"),6.0)</f>
        <v>6</v>
      </c>
      <c r="J6514" s="4">
        <f>IFERROR(__xludf.DUMMYFUNCTION("""COMPUTED_VALUE"""),1.0)</f>
        <v>1</v>
      </c>
      <c r="K6514" s="4">
        <f>IFERROR(__xludf.DUMMYFUNCTION("""COMPUTED_VALUE"""),2023.0)</f>
        <v>2023</v>
      </c>
    </row>
    <row r="6515">
      <c r="A6515" s="1" t="s">
        <v>3210</v>
      </c>
      <c r="B6515" s="4" t="s">
        <v>41</v>
      </c>
      <c r="C6515" s="4" t="s">
        <v>29</v>
      </c>
      <c r="D6515" s="4" t="s">
        <v>28</v>
      </c>
      <c r="E6515" s="4">
        <v>3.0</v>
      </c>
      <c r="F6515" s="4">
        <v>4.0</v>
      </c>
      <c r="G6515" s="4">
        <v>12.0</v>
      </c>
      <c r="H6515" s="5">
        <v>44932.0</v>
      </c>
      <c r="I6515" s="4">
        <f>IFERROR(__xludf.DUMMYFUNCTION("SPLIT(H6515,""/"")"),6.0)</f>
        <v>6</v>
      </c>
      <c r="J6515" s="4">
        <f>IFERROR(__xludf.DUMMYFUNCTION("""COMPUTED_VALUE"""),1.0)</f>
        <v>1</v>
      </c>
      <c r="K6515" s="4">
        <f>IFERROR(__xludf.DUMMYFUNCTION("""COMPUTED_VALUE"""),2023.0)</f>
        <v>2023</v>
      </c>
    </row>
    <row r="6516">
      <c r="A6516" s="1" t="s">
        <v>5675</v>
      </c>
      <c r="B6516" s="4" t="s">
        <v>41</v>
      </c>
      <c r="C6516" s="4" t="s">
        <v>30</v>
      </c>
      <c r="D6516" s="4" t="s">
        <v>39</v>
      </c>
      <c r="E6516" s="4">
        <v>3.0</v>
      </c>
      <c r="F6516" s="4">
        <v>4.0</v>
      </c>
      <c r="G6516" s="4">
        <v>12.0</v>
      </c>
      <c r="H6516" s="5">
        <v>44933.0</v>
      </c>
      <c r="I6516" s="4">
        <f>IFERROR(__xludf.DUMMYFUNCTION("SPLIT(H6516,""/"")"),7.0)</f>
        <v>7</v>
      </c>
      <c r="J6516" s="4">
        <f>IFERROR(__xludf.DUMMYFUNCTION("""COMPUTED_VALUE"""),1.0)</f>
        <v>1</v>
      </c>
      <c r="K6516" s="4">
        <f>IFERROR(__xludf.DUMMYFUNCTION("""COMPUTED_VALUE"""),2023.0)</f>
        <v>2023</v>
      </c>
    </row>
    <row r="6517">
      <c r="A6517" s="1" t="s">
        <v>4289</v>
      </c>
      <c r="B6517" s="4" t="s">
        <v>41</v>
      </c>
      <c r="C6517" s="4" t="s">
        <v>24</v>
      </c>
      <c r="D6517" s="4" t="s">
        <v>23</v>
      </c>
      <c r="E6517" s="4">
        <v>4.0</v>
      </c>
      <c r="F6517" s="4">
        <v>4.0</v>
      </c>
      <c r="G6517" s="4">
        <v>16.0</v>
      </c>
      <c r="H6517" s="5">
        <v>44933.0</v>
      </c>
      <c r="I6517" s="4">
        <f>IFERROR(__xludf.DUMMYFUNCTION("SPLIT(H6517,""/"")"),7.0)</f>
        <v>7</v>
      </c>
      <c r="J6517" s="4">
        <f>IFERROR(__xludf.DUMMYFUNCTION("""COMPUTED_VALUE"""),1.0)</f>
        <v>1</v>
      </c>
      <c r="K6517" s="4">
        <f>IFERROR(__xludf.DUMMYFUNCTION("""COMPUTED_VALUE"""),2023.0)</f>
        <v>2023</v>
      </c>
    </row>
    <row r="6518">
      <c r="A6518" s="1" t="s">
        <v>9268</v>
      </c>
      <c r="B6518" s="4" t="s">
        <v>41</v>
      </c>
      <c r="C6518" s="4" t="s">
        <v>24</v>
      </c>
      <c r="D6518" s="4" t="s">
        <v>39</v>
      </c>
      <c r="E6518" s="4">
        <v>5.0</v>
      </c>
      <c r="F6518" s="4">
        <v>4.0</v>
      </c>
      <c r="G6518" s="4">
        <v>20.0</v>
      </c>
      <c r="H6518" s="5">
        <v>44933.0</v>
      </c>
      <c r="I6518" s="4">
        <f>IFERROR(__xludf.DUMMYFUNCTION("SPLIT(H6518,""/"")"),7.0)</f>
        <v>7</v>
      </c>
      <c r="J6518" s="4">
        <f>IFERROR(__xludf.DUMMYFUNCTION("""COMPUTED_VALUE"""),1.0)</f>
        <v>1</v>
      </c>
      <c r="K6518" s="4">
        <f>IFERROR(__xludf.DUMMYFUNCTION("""COMPUTED_VALUE"""),2023.0)</f>
        <v>2023</v>
      </c>
    </row>
    <row r="6519">
      <c r="A6519" s="1" t="s">
        <v>6050</v>
      </c>
      <c r="B6519" s="4" t="s">
        <v>41</v>
      </c>
      <c r="C6519" s="4" t="s">
        <v>29</v>
      </c>
      <c r="D6519" s="4" t="s">
        <v>30</v>
      </c>
      <c r="E6519" s="4">
        <v>1.0</v>
      </c>
      <c r="F6519" s="4">
        <v>4.0</v>
      </c>
      <c r="G6519" s="4">
        <v>4.0</v>
      </c>
      <c r="H6519" s="5">
        <v>44933.0</v>
      </c>
      <c r="I6519" s="4">
        <f>IFERROR(__xludf.DUMMYFUNCTION("SPLIT(H6519,""/"")"),7.0)</f>
        <v>7</v>
      </c>
      <c r="J6519" s="4">
        <f>IFERROR(__xludf.DUMMYFUNCTION("""COMPUTED_VALUE"""),1.0)</f>
        <v>1</v>
      </c>
      <c r="K6519" s="4">
        <f>IFERROR(__xludf.DUMMYFUNCTION("""COMPUTED_VALUE"""),2023.0)</f>
        <v>2023</v>
      </c>
    </row>
    <row r="6520">
      <c r="A6520" s="1" t="s">
        <v>8470</v>
      </c>
      <c r="B6520" s="4" t="s">
        <v>41</v>
      </c>
      <c r="C6520" s="4" t="s">
        <v>30</v>
      </c>
      <c r="D6520" s="4" t="s">
        <v>23</v>
      </c>
      <c r="E6520" s="4">
        <v>2.0</v>
      </c>
      <c r="F6520" s="4">
        <v>4.0</v>
      </c>
      <c r="G6520" s="4">
        <v>8.0</v>
      </c>
      <c r="H6520" s="5">
        <v>44934.0</v>
      </c>
      <c r="I6520" s="4">
        <f>IFERROR(__xludf.DUMMYFUNCTION("SPLIT(H6520,""/"")"),8.0)</f>
        <v>8</v>
      </c>
      <c r="J6520" s="4">
        <f>IFERROR(__xludf.DUMMYFUNCTION("""COMPUTED_VALUE"""),1.0)</f>
        <v>1</v>
      </c>
      <c r="K6520" s="4">
        <f>IFERROR(__xludf.DUMMYFUNCTION("""COMPUTED_VALUE"""),2023.0)</f>
        <v>2023</v>
      </c>
    </row>
    <row r="6521">
      <c r="A6521" s="1" t="s">
        <v>5626</v>
      </c>
      <c r="B6521" s="4" t="s">
        <v>41</v>
      </c>
      <c r="C6521" s="4" t="s">
        <v>29</v>
      </c>
      <c r="D6521" s="4" t="s">
        <v>23</v>
      </c>
      <c r="E6521" s="4">
        <v>2.0</v>
      </c>
      <c r="F6521" s="4">
        <v>4.0</v>
      </c>
      <c r="G6521" s="4">
        <v>8.0</v>
      </c>
      <c r="H6521" s="5">
        <v>44934.0</v>
      </c>
      <c r="I6521" s="4">
        <f>IFERROR(__xludf.DUMMYFUNCTION("SPLIT(H6521,""/"")"),8.0)</f>
        <v>8</v>
      </c>
      <c r="J6521" s="4">
        <f>IFERROR(__xludf.DUMMYFUNCTION("""COMPUTED_VALUE"""),1.0)</f>
        <v>1</v>
      </c>
      <c r="K6521" s="4">
        <f>IFERROR(__xludf.DUMMYFUNCTION("""COMPUTED_VALUE"""),2023.0)</f>
        <v>2023</v>
      </c>
    </row>
    <row r="6522">
      <c r="A6522" s="1" t="s">
        <v>9905</v>
      </c>
      <c r="B6522" s="4" t="s">
        <v>41</v>
      </c>
      <c r="C6522" s="4" t="s">
        <v>30</v>
      </c>
      <c r="D6522" s="4" t="s">
        <v>28</v>
      </c>
      <c r="E6522" s="4">
        <v>3.0</v>
      </c>
      <c r="F6522" s="4">
        <v>4.0</v>
      </c>
      <c r="G6522" s="4">
        <v>12.0</v>
      </c>
      <c r="H6522" s="5">
        <v>44934.0</v>
      </c>
      <c r="I6522" s="4">
        <f>IFERROR(__xludf.DUMMYFUNCTION("SPLIT(H6522,""/"")"),8.0)</f>
        <v>8</v>
      </c>
      <c r="J6522" s="4">
        <f>IFERROR(__xludf.DUMMYFUNCTION("""COMPUTED_VALUE"""),1.0)</f>
        <v>1</v>
      </c>
      <c r="K6522" s="4">
        <f>IFERROR(__xludf.DUMMYFUNCTION("""COMPUTED_VALUE"""),2023.0)</f>
        <v>2023</v>
      </c>
    </row>
    <row r="6523">
      <c r="A6523" s="1" t="s">
        <v>9448</v>
      </c>
      <c r="B6523" s="4" t="s">
        <v>41</v>
      </c>
      <c r="C6523" s="4" t="s">
        <v>24</v>
      </c>
      <c r="D6523" s="4" t="s">
        <v>39</v>
      </c>
      <c r="E6523" s="4">
        <v>5.0</v>
      </c>
      <c r="F6523" s="4">
        <v>4.0</v>
      </c>
      <c r="G6523" s="4">
        <v>20.0</v>
      </c>
      <c r="H6523" s="5">
        <v>44935.0</v>
      </c>
      <c r="I6523" s="4">
        <f>IFERROR(__xludf.DUMMYFUNCTION("SPLIT(H6523,""/"")"),9.0)</f>
        <v>9</v>
      </c>
      <c r="J6523" s="4">
        <f>IFERROR(__xludf.DUMMYFUNCTION("""COMPUTED_VALUE"""),1.0)</f>
        <v>1</v>
      </c>
      <c r="K6523" s="4">
        <f>IFERROR(__xludf.DUMMYFUNCTION("""COMPUTED_VALUE"""),2023.0)</f>
        <v>2023</v>
      </c>
    </row>
    <row r="6524">
      <c r="A6524" s="1" t="s">
        <v>7350</v>
      </c>
      <c r="B6524" s="4" t="s">
        <v>41</v>
      </c>
      <c r="C6524" s="4" t="s">
        <v>29</v>
      </c>
      <c r="D6524" s="4" t="s">
        <v>23</v>
      </c>
      <c r="E6524" s="4">
        <v>4.0</v>
      </c>
      <c r="F6524" s="4">
        <v>4.0</v>
      </c>
      <c r="G6524" s="4">
        <v>16.0</v>
      </c>
      <c r="H6524" s="5">
        <v>44935.0</v>
      </c>
      <c r="I6524" s="4">
        <f>IFERROR(__xludf.DUMMYFUNCTION("SPLIT(H6524,""/"")"),9.0)</f>
        <v>9</v>
      </c>
      <c r="J6524" s="4">
        <f>IFERROR(__xludf.DUMMYFUNCTION("""COMPUTED_VALUE"""),1.0)</f>
        <v>1</v>
      </c>
      <c r="K6524" s="4">
        <f>IFERROR(__xludf.DUMMYFUNCTION("""COMPUTED_VALUE"""),2023.0)</f>
        <v>2023</v>
      </c>
    </row>
    <row r="6525">
      <c r="A6525" s="1" t="s">
        <v>5467</v>
      </c>
      <c r="B6525" s="4" t="s">
        <v>41</v>
      </c>
      <c r="C6525" s="4" t="s">
        <v>24</v>
      </c>
      <c r="D6525" s="4" t="s">
        <v>23</v>
      </c>
      <c r="E6525" s="4">
        <v>2.0</v>
      </c>
      <c r="F6525" s="4">
        <v>4.0</v>
      </c>
      <c r="G6525" s="4">
        <v>8.0</v>
      </c>
      <c r="H6525" s="5">
        <v>44935.0</v>
      </c>
      <c r="I6525" s="4">
        <f>IFERROR(__xludf.DUMMYFUNCTION("SPLIT(H6525,""/"")"),9.0)</f>
        <v>9</v>
      </c>
      <c r="J6525" s="4">
        <f>IFERROR(__xludf.DUMMYFUNCTION("""COMPUTED_VALUE"""),1.0)</f>
        <v>1</v>
      </c>
      <c r="K6525" s="4">
        <f>IFERROR(__xludf.DUMMYFUNCTION("""COMPUTED_VALUE"""),2023.0)</f>
        <v>2023</v>
      </c>
    </row>
    <row r="6526">
      <c r="A6526" s="1" t="s">
        <v>4989</v>
      </c>
      <c r="B6526" s="4" t="s">
        <v>41</v>
      </c>
      <c r="C6526" s="4" t="s">
        <v>29</v>
      </c>
      <c r="D6526" s="4" t="s">
        <v>30</v>
      </c>
      <c r="E6526" s="4">
        <v>2.0</v>
      </c>
      <c r="F6526" s="4">
        <v>4.0</v>
      </c>
      <c r="G6526" s="4">
        <v>8.0</v>
      </c>
      <c r="H6526" s="5">
        <v>44936.0</v>
      </c>
      <c r="I6526" s="4">
        <f>IFERROR(__xludf.DUMMYFUNCTION("SPLIT(H6526,""/"")"),10.0)</f>
        <v>10</v>
      </c>
      <c r="J6526" s="4">
        <f>IFERROR(__xludf.DUMMYFUNCTION("""COMPUTED_VALUE"""),1.0)</f>
        <v>1</v>
      </c>
      <c r="K6526" s="4">
        <f>IFERROR(__xludf.DUMMYFUNCTION("""COMPUTED_VALUE"""),2023.0)</f>
        <v>2023</v>
      </c>
    </row>
    <row r="6527">
      <c r="A6527" s="1" t="s">
        <v>371</v>
      </c>
      <c r="B6527" s="4" t="s">
        <v>41</v>
      </c>
      <c r="C6527" s="4" t="s">
        <v>30</v>
      </c>
      <c r="D6527" s="4" t="s">
        <v>30</v>
      </c>
      <c r="E6527" s="4">
        <v>5.0</v>
      </c>
      <c r="F6527" s="4">
        <v>4.0</v>
      </c>
      <c r="G6527" s="4">
        <v>20.0</v>
      </c>
      <c r="H6527" s="5">
        <v>44937.0</v>
      </c>
      <c r="I6527" s="4">
        <f>IFERROR(__xludf.DUMMYFUNCTION("SPLIT(H6527,""/"")"),11.0)</f>
        <v>11</v>
      </c>
      <c r="J6527" s="4">
        <f>IFERROR(__xludf.DUMMYFUNCTION("""COMPUTED_VALUE"""),1.0)</f>
        <v>1</v>
      </c>
      <c r="K6527" s="4">
        <f>IFERROR(__xludf.DUMMYFUNCTION("""COMPUTED_VALUE"""),2023.0)</f>
        <v>2023</v>
      </c>
    </row>
    <row r="6528">
      <c r="A6528" s="1" t="s">
        <v>3032</v>
      </c>
      <c r="B6528" s="4" t="s">
        <v>41</v>
      </c>
      <c r="C6528" s="4" t="s">
        <v>30</v>
      </c>
      <c r="D6528" s="4" t="s">
        <v>30</v>
      </c>
      <c r="E6528" s="4">
        <v>1.0</v>
      </c>
      <c r="F6528" s="4">
        <v>4.0</v>
      </c>
      <c r="G6528" s="4">
        <v>4.0</v>
      </c>
      <c r="H6528" s="5">
        <v>44937.0</v>
      </c>
      <c r="I6528" s="4">
        <f>IFERROR(__xludf.DUMMYFUNCTION("SPLIT(H6528,""/"")"),11.0)</f>
        <v>11</v>
      </c>
      <c r="J6528" s="4">
        <f>IFERROR(__xludf.DUMMYFUNCTION("""COMPUTED_VALUE"""),1.0)</f>
        <v>1</v>
      </c>
      <c r="K6528" s="4">
        <f>IFERROR(__xludf.DUMMYFUNCTION("""COMPUTED_VALUE"""),2023.0)</f>
        <v>2023</v>
      </c>
    </row>
    <row r="6529">
      <c r="A6529" s="1" t="s">
        <v>2032</v>
      </c>
      <c r="B6529" s="4" t="s">
        <v>41</v>
      </c>
      <c r="C6529" s="4" t="s">
        <v>29</v>
      </c>
      <c r="D6529" s="4" t="s">
        <v>28</v>
      </c>
      <c r="E6529" s="4">
        <v>2.0</v>
      </c>
      <c r="F6529" s="4">
        <v>4.0</v>
      </c>
      <c r="G6529" s="4">
        <v>8.0</v>
      </c>
      <c r="H6529" s="5">
        <v>44938.0</v>
      </c>
      <c r="I6529" s="4">
        <f>IFERROR(__xludf.DUMMYFUNCTION("SPLIT(H6529,""/"")"),12.0)</f>
        <v>12</v>
      </c>
      <c r="J6529" s="4">
        <f>IFERROR(__xludf.DUMMYFUNCTION("""COMPUTED_VALUE"""),1.0)</f>
        <v>1</v>
      </c>
      <c r="K6529" s="4">
        <f>IFERROR(__xludf.DUMMYFUNCTION("""COMPUTED_VALUE"""),2023.0)</f>
        <v>2023</v>
      </c>
    </row>
    <row r="6530">
      <c r="A6530" s="1" t="s">
        <v>5662</v>
      </c>
      <c r="B6530" s="4" t="s">
        <v>41</v>
      </c>
      <c r="C6530" s="4" t="s">
        <v>30</v>
      </c>
      <c r="D6530" s="4" t="s">
        <v>28</v>
      </c>
      <c r="E6530" s="4">
        <v>5.0</v>
      </c>
      <c r="F6530" s="4">
        <v>4.0</v>
      </c>
      <c r="G6530" s="4">
        <v>20.0</v>
      </c>
      <c r="H6530" s="5">
        <v>44938.0</v>
      </c>
      <c r="I6530" s="4">
        <f>IFERROR(__xludf.DUMMYFUNCTION("SPLIT(H6530,""/"")"),12.0)</f>
        <v>12</v>
      </c>
      <c r="J6530" s="4">
        <f>IFERROR(__xludf.DUMMYFUNCTION("""COMPUTED_VALUE"""),1.0)</f>
        <v>1</v>
      </c>
      <c r="K6530" s="4">
        <f>IFERROR(__xludf.DUMMYFUNCTION("""COMPUTED_VALUE"""),2023.0)</f>
        <v>2023</v>
      </c>
    </row>
    <row r="6531">
      <c r="A6531" s="1" t="s">
        <v>1149</v>
      </c>
      <c r="B6531" s="4" t="s">
        <v>41</v>
      </c>
      <c r="C6531" s="4" t="s">
        <v>24</v>
      </c>
      <c r="D6531" s="4" t="s">
        <v>39</v>
      </c>
      <c r="E6531" s="4">
        <v>3.0</v>
      </c>
      <c r="F6531" s="4">
        <v>4.0</v>
      </c>
      <c r="G6531" s="4">
        <v>12.0</v>
      </c>
      <c r="H6531" s="5">
        <v>44938.0</v>
      </c>
      <c r="I6531" s="4">
        <f>IFERROR(__xludf.DUMMYFUNCTION("SPLIT(H6531,""/"")"),12.0)</f>
        <v>12</v>
      </c>
      <c r="J6531" s="4">
        <f>IFERROR(__xludf.DUMMYFUNCTION("""COMPUTED_VALUE"""),1.0)</f>
        <v>1</v>
      </c>
      <c r="K6531" s="4">
        <f>IFERROR(__xludf.DUMMYFUNCTION("""COMPUTED_VALUE"""),2023.0)</f>
        <v>2023</v>
      </c>
    </row>
    <row r="6532">
      <c r="A6532" s="1" t="s">
        <v>9222</v>
      </c>
      <c r="B6532" s="4" t="s">
        <v>41</v>
      </c>
      <c r="C6532" s="4" t="s">
        <v>29</v>
      </c>
      <c r="D6532" s="4" t="s">
        <v>28</v>
      </c>
      <c r="E6532" s="4">
        <v>2.0</v>
      </c>
      <c r="F6532" s="4">
        <v>4.0</v>
      </c>
      <c r="G6532" s="4">
        <v>8.0</v>
      </c>
      <c r="H6532" s="5">
        <v>44939.0</v>
      </c>
      <c r="I6532" s="4">
        <f>IFERROR(__xludf.DUMMYFUNCTION("SPLIT(H6532,""/"")"),13.0)</f>
        <v>13</v>
      </c>
      <c r="J6532" s="4">
        <f>IFERROR(__xludf.DUMMYFUNCTION("""COMPUTED_VALUE"""),1.0)</f>
        <v>1</v>
      </c>
      <c r="K6532" s="4">
        <f>IFERROR(__xludf.DUMMYFUNCTION("""COMPUTED_VALUE"""),2023.0)</f>
        <v>2023</v>
      </c>
    </row>
    <row r="6533">
      <c r="A6533" s="1" t="s">
        <v>6735</v>
      </c>
      <c r="B6533" s="4" t="s">
        <v>41</v>
      </c>
      <c r="C6533" s="4" t="s">
        <v>30</v>
      </c>
      <c r="D6533" s="4" t="s">
        <v>28</v>
      </c>
      <c r="E6533" s="4">
        <v>3.0</v>
      </c>
      <c r="F6533" s="4">
        <v>4.0</v>
      </c>
      <c r="G6533" s="4">
        <v>12.0</v>
      </c>
      <c r="H6533" s="5">
        <v>44939.0</v>
      </c>
      <c r="I6533" s="4">
        <f>IFERROR(__xludf.DUMMYFUNCTION("SPLIT(H6533,""/"")"),13.0)</f>
        <v>13</v>
      </c>
      <c r="J6533" s="4">
        <f>IFERROR(__xludf.DUMMYFUNCTION("""COMPUTED_VALUE"""),1.0)</f>
        <v>1</v>
      </c>
      <c r="K6533" s="4">
        <f>IFERROR(__xludf.DUMMYFUNCTION("""COMPUTED_VALUE"""),2023.0)</f>
        <v>2023</v>
      </c>
    </row>
    <row r="6534">
      <c r="A6534" s="1" t="s">
        <v>1118</v>
      </c>
      <c r="B6534" s="4" t="s">
        <v>41</v>
      </c>
      <c r="C6534" s="4" t="s">
        <v>29</v>
      </c>
      <c r="D6534" s="4" t="s">
        <v>30</v>
      </c>
      <c r="E6534" s="4">
        <v>2.0</v>
      </c>
      <c r="F6534" s="4">
        <v>4.0</v>
      </c>
      <c r="G6534" s="4">
        <v>8.0</v>
      </c>
      <c r="H6534" s="5">
        <v>44939.0</v>
      </c>
      <c r="I6534" s="4">
        <f>IFERROR(__xludf.DUMMYFUNCTION("SPLIT(H6534,""/"")"),13.0)</f>
        <v>13</v>
      </c>
      <c r="J6534" s="4">
        <f>IFERROR(__xludf.DUMMYFUNCTION("""COMPUTED_VALUE"""),1.0)</f>
        <v>1</v>
      </c>
      <c r="K6534" s="4">
        <f>IFERROR(__xludf.DUMMYFUNCTION("""COMPUTED_VALUE"""),2023.0)</f>
        <v>2023</v>
      </c>
    </row>
    <row r="6535">
      <c r="A6535" s="1" t="s">
        <v>5816</v>
      </c>
      <c r="B6535" s="4" t="s">
        <v>41</v>
      </c>
      <c r="C6535" s="4" t="s">
        <v>29</v>
      </c>
      <c r="D6535" s="4" t="s">
        <v>30</v>
      </c>
      <c r="E6535" s="4">
        <v>1.0</v>
      </c>
      <c r="F6535" s="4">
        <v>4.0</v>
      </c>
      <c r="G6535" s="4">
        <v>4.0</v>
      </c>
      <c r="H6535" s="5">
        <v>44940.0</v>
      </c>
      <c r="I6535" s="4">
        <f>IFERROR(__xludf.DUMMYFUNCTION("SPLIT(H6535,""/"")"),14.0)</f>
        <v>14</v>
      </c>
      <c r="J6535" s="4">
        <f>IFERROR(__xludf.DUMMYFUNCTION("""COMPUTED_VALUE"""),1.0)</f>
        <v>1</v>
      </c>
      <c r="K6535" s="4">
        <f>IFERROR(__xludf.DUMMYFUNCTION("""COMPUTED_VALUE"""),2023.0)</f>
        <v>2023</v>
      </c>
    </row>
    <row r="6536">
      <c r="A6536" s="1" t="s">
        <v>5663</v>
      </c>
      <c r="B6536" s="4" t="s">
        <v>41</v>
      </c>
      <c r="C6536" s="4" t="s">
        <v>29</v>
      </c>
      <c r="D6536" s="4" t="s">
        <v>23</v>
      </c>
      <c r="E6536" s="4">
        <v>4.0</v>
      </c>
      <c r="F6536" s="4">
        <v>4.0</v>
      </c>
      <c r="G6536" s="4">
        <v>16.0</v>
      </c>
      <c r="H6536" s="5">
        <v>44940.0</v>
      </c>
      <c r="I6536" s="4">
        <f>IFERROR(__xludf.DUMMYFUNCTION("SPLIT(H6536,""/"")"),14.0)</f>
        <v>14</v>
      </c>
      <c r="J6536" s="4">
        <f>IFERROR(__xludf.DUMMYFUNCTION("""COMPUTED_VALUE"""),1.0)</f>
        <v>1</v>
      </c>
      <c r="K6536" s="4">
        <f>IFERROR(__xludf.DUMMYFUNCTION("""COMPUTED_VALUE"""),2023.0)</f>
        <v>2023</v>
      </c>
    </row>
    <row r="6537">
      <c r="A6537" s="1" t="s">
        <v>557</v>
      </c>
      <c r="B6537" s="4" t="s">
        <v>41</v>
      </c>
      <c r="C6537" s="4" t="s">
        <v>29</v>
      </c>
      <c r="D6537" s="4" t="s">
        <v>28</v>
      </c>
      <c r="E6537" s="4">
        <v>5.0</v>
      </c>
      <c r="F6537" s="4">
        <v>4.0</v>
      </c>
      <c r="G6537" s="4">
        <v>20.0</v>
      </c>
      <c r="H6537" s="5">
        <v>44940.0</v>
      </c>
      <c r="I6537" s="4">
        <f>IFERROR(__xludf.DUMMYFUNCTION("SPLIT(H6537,""/"")"),14.0)</f>
        <v>14</v>
      </c>
      <c r="J6537" s="4">
        <f>IFERROR(__xludf.DUMMYFUNCTION("""COMPUTED_VALUE"""),1.0)</f>
        <v>1</v>
      </c>
      <c r="K6537" s="4">
        <f>IFERROR(__xludf.DUMMYFUNCTION("""COMPUTED_VALUE"""),2023.0)</f>
        <v>2023</v>
      </c>
    </row>
    <row r="6538">
      <c r="A6538" s="1" t="s">
        <v>9528</v>
      </c>
      <c r="B6538" s="4" t="s">
        <v>41</v>
      </c>
      <c r="C6538" s="4" t="s">
        <v>30</v>
      </c>
      <c r="D6538" s="4" t="s">
        <v>23</v>
      </c>
      <c r="E6538" s="4">
        <v>4.0</v>
      </c>
      <c r="F6538" s="4">
        <v>4.0</v>
      </c>
      <c r="G6538" s="4">
        <v>16.0</v>
      </c>
      <c r="H6538" s="5">
        <v>44941.0</v>
      </c>
      <c r="I6538" s="4">
        <f>IFERROR(__xludf.DUMMYFUNCTION("SPLIT(H6538,""/"")"),15.0)</f>
        <v>15</v>
      </c>
      <c r="J6538" s="4">
        <f>IFERROR(__xludf.DUMMYFUNCTION("""COMPUTED_VALUE"""),1.0)</f>
        <v>1</v>
      </c>
      <c r="K6538" s="4">
        <f>IFERROR(__xludf.DUMMYFUNCTION("""COMPUTED_VALUE"""),2023.0)</f>
        <v>2023</v>
      </c>
    </row>
    <row r="6539">
      <c r="A6539" s="1" t="s">
        <v>4076</v>
      </c>
      <c r="B6539" s="4" t="s">
        <v>41</v>
      </c>
      <c r="C6539" s="4" t="s">
        <v>24</v>
      </c>
      <c r="D6539" s="4" t="s">
        <v>30</v>
      </c>
      <c r="E6539" s="4">
        <v>2.0</v>
      </c>
      <c r="F6539" s="4">
        <v>4.0</v>
      </c>
      <c r="G6539" s="4">
        <v>8.0</v>
      </c>
      <c r="H6539" s="5">
        <v>44942.0</v>
      </c>
      <c r="I6539" s="4">
        <f>IFERROR(__xludf.DUMMYFUNCTION("SPLIT(H6539,""/"")"),16.0)</f>
        <v>16</v>
      </c>
      <c r="J6539" s="4">
        <f>IFERROR(__xludf.DUMMYFUNCTION("""COMPUTED_VALUE"""),1.0)</f>
        <v>1</v>
      </c>
      <c r="K6539" s="4">
        <f>IFERROR(__xludf.DUMMYFUNCTION("""COMPUTED_VALUE"""),2023.0)</f>
        <v>2023</v>
      </c>
    </row>
    <row r="6540">
      <c r="A6540" s="1" t="s">
        <v>2816</v>
      </c>
      <c r="B6540" s="4" t="s">
        <v>41</v>
      </c>
      <c r="C6540" s="4" t="s">
        <v>29</v>
      </c>
      <c r="D6540" s="4" t="s">
        <v>28</v>
      </c>
      <c r="E6540" s="4">
        <v>2.0</v>
      </c>
      <c r="F6540" s="4">
        <v>4.0</v>
      </c>
      <c r="G6540" s="4">
        <v>8.0</v>
      </c>
      <c r="H6540" s="5">
        <v>44942.0</v>
      </c>
      <c r="I6540" s="4">
        <f>IFERROR(__xludf.DUMMYFUNCTION("SPLIT(H6540,""/"")"),16.0)</f>
        <v>16</v>
      </c>
      <c r="J6540" s="4">
        <f>IFERROR(__xludf.DUMMYFUNCTION("""COMPUTED_VALUE"""),1.0)</f>
        <v>1</v>
      </c>
      <c r="K6540" s="4">
        <f>IFERROR(__xludf.DUMMYFUNCTION("""COMPUTED_VALUE"""),2023.0)</f>
        <v>2023</v>
      </c>
    </row>
    <row r="6541">
      <c r="A6541" s="1" t="s">
        <v>8539</v>
      </c>
      <c r="B6541" s="4" t="s">
        <v>41</v>
      </c>
      <c r="C6541" s="4" t="s">
        <v>24</v>
      </c>
      <c r="D6541" s="4" t="s">
        <v>39</v>
      </c>
      <c r="E6541" s="4">
        <v>2.0</v>
      </c>
      <c r="F6541" s="4">
        <v>4.0</v>
      </c>
      <c r="G6541" s="4">
        <v>8.0</v>
      </c>
      <c r="H6541" s="5">
        <v>44942.0</v>
      </c>
      <c r="I6541" s="4">
        <f>IFERROR(__xludf.DUMMYFUNCTION("SPLIT(H6541,""/"")"),16.0)</f>
        <v>16</v>
      </c>
      <c r="J6541" s="4">
        <f>IFERROR(__xludf.DUMMYFUNCTION("""COMPUTED_VALUE"""),1.0)</f>
        <v>1</v>
      </c>
      <c r="K6541" s="4">
        <f>IFERROR(__xludf.DUMMYFUNCTION("""COMPUTED_VALUE"""),2023.0)</f>
        <v>2023</v>
      </c>
    </row>
    <row r="6542">
      <c r="A6542" s="1" t="s">
        <v>584</v>
      </c>
      <c r="B6542" s="4" t="s">
        <v>41</v>
      </c>
      <c r="C6542" s="4" t="s">
        <v>30</v>
      </c>
      <c r="D6542" s="4" t="s">
        <v>30</v>
      </c>
      <c r="E6542" s="4">
        <v>5.0</v>
      </c>
      <c r="F6542" s="4">
        <v>4.0</v>
      </c>
      <c r="G6542" s="4">
        <v>20.0</v>
      </c>
      <c r="H6542" s="5">
        <v>44943.0</v>
      </c>
      <c r="I6542" s="4">
        <f>IFERROR(__xludf.DUMMYFUNCTION("SPLIT(H6542,""/"")"),17.0)</f>
        <v>17</v>
      </c>
      <c r="J6542" s="4">
        <f>IFERROR(__xludf.DUMMYFUNCTION("""COMPUTED_VALUE"""),1.0)</f>
        <v>1</v>
      </c>
      <c r="K6542" s="4">
        <f>IFERROR(__xludf.DUMMYFUNCTION("""COMPUTED_VALUE"""),2023.0)</f>
        <v>2023</v>
      </c>
    </row>
    <row r="6543">
      <c r="A6543" s="1" t="s">
        <v>7571</v>
      </c>
      <c r="B6543" s="4" t="s">
        <v>41</v>
      </c>
      <c r="C6543" s="4" t="s">
        <v>30</v>
      </c>
      <c r="D6543" s="4" t="s">
        <v>30</v>
      </c>
      <c r="E6543" s="4">
        <v>3.0</v>
      </c>
      <c r="F6543" s="4">
        <v>4.0</v>
      </c>
      <c r="G6543" s="4">
        <v>12.0</v>
      </c>
      <c r="H6543" s="5">
        <v>44943.0</v>
      </c>
      <c r="I6543" s="4">
        <f>IFERROR(__xludf.DUMMYFUNCTION("SPLIT(H6543,""/"")"),17.0)</f>
        <v>17</v>
      </c>
      <c r="J6543" s="4">
        <f>IFERROR(__xludf.DUMMYFUNCTION("""COMPUTED_VALUE"""),1.0)</f>
        <v>1</v>
      </c>
      <c r="K6543" s="4">
        <f>IFERROR(__xludf.DUMMYFUNCTION("""COMPUTED_VALUE"""),2023.0)</f>
        <v>2023</v>
      </c>
    </row>
    <row r="6544">
      <c r="A6544" s="1" t="s">
        <v>2661</v>
      </c>
      <c r="B6544" s="4" t="s">
        <v>41</v>
      </c>
      <c r="C6544" s="4" t="s">
        <v>24</v>
      </c>
      <c r="D6544" s="4" t="s">
        <v>30</v>
      </c>
      <c r="E6544" s="4">
        <v>3.0</v>
      </c>
      <c r="F6544" s="4">
        <v>4.0</v>
      </c>
      <c r="G6544" s="4">
        <v>12.0</v>
      </c>
      <c r="H6544" s="5">
        <v>44944.0</v>
      </c>
      <c r="I6544" s="4">
        <f>IFERROR(__xludf.DUMMYFUNCTION("SPLIT(H6544,""/"")"),18.0)</f>
        <v>18</v>
      </c>
      <c r="J6544" s="4">
        <f>IFERROR(__xludf.DUMMYFUNCTION("""COMPUTED_VALUE"""),1.0)</f>
        <v>1</v>
      </c>
      <c r="K6544" s="4">
        <f>IFERROR(__xludf.DUMMYFUNCTION("""COMPUTED_VALUE"""),2023.0)</f>
        <v>2023</v>
      </c>
    </row>
    <row r="6545">
      <c r="A6545" s="1" t="s">
        <v>4267</v>
      </c>
      <c r="B6545" s="4" t="s">
        <v>41</v>
      </c>
      <c r="C6545" s="4" t="s">
        <v>24</v>
      </c>
      <c r="D6545" s="4" t="s">
        <v>30</v>
      </c>
      <c r="E6545" s="4">
        <v>2.0</v>
      </c>
      <c r="F6545" s="4">
        <v>4.0</v>
      </c>
      <c r="G6545" s="4">
        <v>8.0</v>
      </c>
      <c r="H6545" s="5">
        <v>44944.0</v>
      </c>
      <c r="I6545" s="4">
        <f>IFERROR(__xludf.DUMMYFUNCTION("SPLIT(H6545,""/"")"),18.0)</f>
        <v>18</v>
      </c>
      <c r="J6545" s="4">
        <f>IFERROR(__xludf.DUMMYFUNCTION("""COMPUTED_VALUE"""),1.0)</f>
        <v>1</v>
      </c>
      <c r="K6545" s="4">
        <f>IFERROR(__xludf.DUMMYFUNCTION("""COMPUTED_VALUE"""),2023.0)</f>
        <v>2023</v>
      </c>
    </row>
    <row r="6546">
      <c r="A6546" s="1" t="s">
        <v>3791</v>
      </c>
      <c r="B6546" s="4" t="s">
        <v>41</v>
      </c>
      <c r="C6546" s="4" t="s">
        <v>29</v>
      </c>
      <c r="D6546" s="4" t="s">
        <v>39</v>
      </c>
      <c r="E6546" s="4">
        <v>2.0</v>
      </c>
      <c r="F6546" s="4">
        <v>4.0</v>
      </c>
      <c r="G6546" s="4">
        <v>8.0</v>
      </c>
      <c r="H6546" s="5">
        <v>44945.0</v>
      </c>
      <c r="I6546" s="4">
        <f>IFERROR(__xludf.DUMMYFUNCTION("SPLIT(H6546,""/"")"),19.0)</f>
        <v>19</v>
      </c>
      <c r="J6546" s="4">
        <f>IFERROR(__xludf.DUMMYFUNCTION("""COMPUTED_VALUE"""),1.0)</f>
        <v>1</v>
      </c>
      <c r="K6546" s="4">
        <f>IFERROR(__xludf.DUMMYFUNCTION("""COMPUTED_VALUE"""),2023.0)</f>
        <v>2023</v>
      </c>
    </row>
    <row r="6547">
      <c r="A6547" s="1" t="s">
        <v>9944</v>
      </c>
      <c r="B6547" s="4" t="s">
        <v>41</v>
      </c>
      <c r="C6547" s="4" t="s">
        <v>24</v>
      </c>
      <c r="D6547" s="4" t="s">
        <v>23</v>
      </c>
      <c r="E6547" s="4">
        <v>1.0</v>
      </c>
      <c r="F6547" s="4">
        <v>4.0</v>
      </c>
      <c r="G6547" s="4">
        <v>4.0</v>
      </c>
      <c r="H6547" s="5">
        <v>44947.0</v>
      </c>
      <c r="I6547" s="4">
        <f>IFERROR(__xludf.DUMMYFUNCTION("SPLIT(H6547,""/"")"),21.0)</f>
        <v>21</v>
      </c>
      <c r="J6547" s="4">
        <f>IFERROR(__xludf.DUMMYFUNCTION("""COMPUTED_VALUE"""),1.0)</f>
        <v>1</v>
      </c>
      <c r="K6547" s="4">
        <f>IFERROR(__xludf.DUMMYFUNCTION("""COMPUTED_VALUE"""),2023.0)</f>
        <v>2023</v>
      </c>
    </row>
    <row r="6548">
      <c r="A6548" s="1" t="s">
        <v>3113</v>
      </c>
      <c r="B6548" s="4" t="s">
        <v>41</v>
      </c>
      <c r="C6548" s="4" t="s">
        <v>30</v>
      </c>
      <c r="D6548" s="4" t="s">
        <v>23</v>
      </c>
      <c r="E6548" s="4">
        <v>3.0</v>
      </c>
      <c r="F6548" s="4">
        <v>4.0</v>
      </c>
      <c r="G6548" s="4">
        <v>12.0</v>
      </c>
      <c r="H6548" s="5">
        <v>44948.0</v>
      </c>
      <c r="I6548" s="4">
        <f>IFERROR(__xludf.DUMMYFUNCTION("SPLIT(H6548,""/"")"),22.0)</f>
        <v>22</v>
      </c>
      <c r="J6548" s="4">
        <f>IFERROR(__xludf.DUMMYFUNCTION("""COMPUTED_VALUE"""),1.0)</f>
        <v>1</v>
      </c>
      <c r="K6548" s="4">
        <f>IFERROR(__xludf.DUMMYFUNCTION("""COMPUTED_VALUE"""),2023.0)</f>
        <v>2023</v>
      </c>
    </row>
    <row r="6549">
      <c r="A6549" s="1" t="s">
        <v>7021</v>
      </c>
      <c r="B6549" s="4" t="s">
        <v>41</v>
      </c>
      <c r="C6549" s="4" t="s">
        <v>24</v>
      </c>
      <c r="D6549" s="4" t="s">
        <v>39</v>
      </c>
      <c r="E6549" s="4">
        <v>2.0</v>
      </c>
      <c r="F6549" s="4">
        <v>4.0</v>
      </c>
      <c r="G6549" s="4">
        <v>8.0</v>
      </c>
      <c r="H6549" s="5">
        <v>44948.0</v>
      </c>
      <c r="I6549" s="4">
        <f>IFERROR(__xludf.DUMMYFUNCTION("SPLIT(H6549,""/"")"),22.0)</f>
        <v>22</v>
      </c>
      <c r="J6549" s="4">
        <f>IFERROR(__xludf.DUMMYFUNCTION("""COMPUTED_VALUE"""),1.0)</f>
        <v>1</v>
      </c>
      <c r="K6549" s="4">
        <f>IFERROR(__xludf.DUMMYFUNCTION("""COMPUTED_VALUE"""),2023.0)</f>
        <v>2023</v>
      </c>
    </row>
    <row r="6550">
      <c r="A6550" s="1" t="s">
        <v>1436</v>
      </c>
      <c r="B6550" s="4" t="s">
        <v>41</v>
      </c>
      <c r="C6550" s="4" t="s">
        <v>30</v>
      </c>
      <c r="D6550" s="4" t="s">
        <v>23</v>
      </c>
      <c r="E6550" s="4">
        <v>2.0</v>
      </c>
      <c r="F6550" s="4">
        <v>4.0</v>
      </c>
      <c r="G6550" s="4">
        <v>8.0</v>
      </c>
      <c r="H6550" s="5">
        <v>44948.0</v>
      </c>
      <c r="I6550" s="4">
        <f>IFERROR(__xludf.DUMMYFUNCTION("SPLIT(H6550,""/"")"),22.0)</f>
        <v>22</v>
      </c>
      <c r="J6550" s="4">
        <f>IFERROR(__xludf.DUMMYFUNCTION("""COMPUTED_VALUE"""),1.0)</f>
        <v>1</v>
      </c>
      <c r="K6550" s="4">
        <f>IFERROR(__xludf.DUMMYFUNCTION("""COMPUTED_VALUE"""),2023.0)</f>
        <v>2023</v>
      </c>
    </row>
    <row r="6551">
      <c r="A6551" s="1" t="s">
        <v>5159</v>
      </c>
      <c r="B6551" s="4" t="s">
        <v>41</v>
      </c>
      <c r="C6551" s="4" t="s">
        <v>29</v>
      </c>
      <c r="D6551" s="4" t="s">
        <v>30</v>
      </c>
      <c r="E6551" s="4">
        <v>1.0</v>
      </c>
      <c r="F6551" s="4">
        <v>4.0</v>
      </c>
      <c r="G6551" s="4">
        <v>4.0</v>
      </c>
      <c r="H6551" s="5">
        <v>44950.0</v>
      </c>
      <c r="I6551" s="4">
        <f>IFERROR(__xludf.DUMMYFUNCTION("SPLIT(H6551,""/"")"),24.0)</f>
        <v>24</v>
      </c>
      <c r="J6551" s="4">
        <f>IFERROR(__xludf.DUMMYFUNCTION("""COMPUTED_VALUE"""),1.0)</f>
        <v>1</v>
      </c>
      <c r="K6551" s="4">
        <f>IFERROR(__xludf.DUMMYFUNCTION("""COMPUTED_VALUE"""),2023.0)</f>
        <v>2023</v>
      </c>
    </row>
    <row r="6552">
      <c r="A6552" s="1" t="s">
        <v>5141</v>
      </c>
      <c r="B6552" s="4" t="s">
        <v>41</v>
      </c>
      <c r="C6552" s="4" t="s">
        <v>30</v>
      </c>
      <c r="D6552" s="4" t="s">
        <v>30</v>
      </c>
      <c r="E6552" s="4">
        <v>2.0</v>
      </c>
      <c r="F6552" s="4">
        <v>4.0</v>
      </c>
      <c r="G6552" s="4">
        <v>8.0</v>
      </c>
      <c r="H6552" s="5">
        <v>44950.0</v>
      </c>
      <c r="I6552" s="4">
        <f>IFERROR(__xludf.DUMMYFUNCTION("SPLIT(H6552,""/"")"),24.0)</f>
        <v>24</v>
      </c>
      <c r="J6552" s="4">
        <f>IFERROR(__xludf.DUMMYFUNCTION("""COMPUTED_VALUE"""),1.0)</f>
        <v>1</v>
      </c>
      <c r="K6552" s="4">
        <f>IFERROR(__xludf.DUMMYFUNCTION("""COMPUTED_VALUE"""),2023.0)</f>
        <v>2023</v>
      </c>
    </row>
    <row r="6553">
      <c r="A6553" s="1" t="s">
        <v>950</v>
      </c>
      <c r="B6553" s="4" t="s">
        <v>41</v>
      </c>
      <c r="C6553" s="4" t="s">
        <v>30</v>
      </c>
      <c r="D6553" s="4" t="s">
        <v>28</v>
      </c>
      <c r="E6553" s="4">
        <v>5.0</v>
      </c>
      <c r="F6553" s="4">
        <v>4.0</v>
      </c>
      <c r="G6553" s="4">
        <v>20.0</v>
      </c>
      <c r="H6553" s="5">
        <v>44951.0</v>
      </c>
      <c r="I6553" s="4">
        <f>IFERROR(__xludf.DUMMYFUNCTION("SPLIT(H6553,""/"")"),25.0)</f>
        <v>25</v>
      </c>
      <c r="J6553" s="4">
        <f>IFERROR(__xludf.DUMMYFUNCTION("""COMPUTED_VALUE"""),1.0)</f>
        <v>1</v>
      </c>
      <c r="K6553" s="4">
        <f>IFERROR(__xludf.DUMMYFUNCTION("""COMPUTED_VALUE"""),2023.0)</f>
        <v>2023</v>
      </c>
    </row>
    <row r="6554">
      <c r="A6554" s="1" t="s">
        <v>5171</v>
      </c>
      <c r="B6554" s="4" t="s">
        <v>41</v>
      </c>
      <c r="C6554" s="4" t="s">
        <v>29</v>
      </c>
      <c r="D6554" s="4" t="s">
        <v>30</v>
      </c>
      <c r="E6554" s="4">
        <v>1.0</v>
      </c>
      <c r="F6554" s="4">
        <v>4.0</v>
      </c>
      <c r="G6554" s="4">
        <v>4.0</v>
      </c>
      <c r="H6554" s="5">
        <v>44951.0</v>
      </c>
      <c r="I6554" s="4">
        <f>IFERROR(__xludf.DUMMYFUNCTION("SPLIT(H6554,""/"")"),25.0)</f>
        <v>25</v>
      </c>
      <c r="J6554" s="4">
        <f>IFERROR(__xludf.DUMMYFUNCTION("""COMPUTED_VALUE"""),1.0)</f>
        <v>1</v>
      </c>
      <c r="K6554" s="4">
        <f>IFERROR(__xludf.DUMMYFUNCTION("""COMPUTED_VALUE"""),2023.0)</f>
        <v>2023</v>
      </c>
    </row>
    <row r="6555">
      <c r="A6555" s="1" t="s">
        <v>4817</v>
      </c>
      <c r="B6555" s="4" t="s">
        <v>41</v>
      </c>
      <c r="C6555" s="4" t="s">
        <v>29</v>
      </c>
      <c r="D6555" s="4" t="s">
        <v>30</v>
      </c>
      <c r="E6555" s="4">
        <v>3.0</v>
      </c>
      <c r="F6555" s="4">
        <v>4.0</v>
      </c>
      <c r="G6555" s="4">
        <v>12.0</v>
      </c>
      <c r="H6555" s="5">
        <v>44951.0</v>
      </c>
      <c r="I6555" s="4">
        <f>IFERROR(__xludf.DUMMYFUNCTION("SPLIT(H6555,""/"")"),25.0)</f>
        <v>25</v>
      </c>
      <c r="J6555" s="4">
        <f>IFERROR(__xludf.DUMMYFUNCTION("""COMPUTED_VALUE"""),1.0)</f>
        <v>1</v>
      </c>
      <c r="K6555" s="4">
        <f>IFERROR(__xludf.DUMMYFUNCTION("""COMPUTED_VALUE"""),2023.0)</f>
        <v>2023</v>
      </c>
    </row>
    <row r="6556">
      <c r="A6556" s="1" t="s">
        <v>2621</v>
      </c>
      <c r="B6556" s="4" t="s">
        <v>41</v>
      </c>
      <c r="C6556" s="4" t="s">
        <v>30</v>
      </c>
      <c r="D6556" s="4" t="s">
        <v>23</v>
      </c>
      <c r="E6556" s="4">
        <v>1.0</v>
      </c>
      <c r="F6556" s="4">
        <v>4.0</v>
      </c>
      <c r="G6556" s="4">
        <v>4.0</v>
      </c>
      <c r="H6556" s="5">
        <v>44952.0</v>
      </c>
      <c r="I6556" s="4">
        <f>IFERROR(__xludf.DUMMYFUNCTION("SPLIT(H6556,""/"")"),26.0)</f>
        <v>26</v>
      </c>
      <c r="J6556" s="4">
        <f>IFERROR(__xludf.DUMMYFUNCTION("""COMPUTED_VALUE"""),1.0)</f>
        <v>1</v>
      </c>
      <c r="K6556" s="4">
        <f>IFERROR(__xludf.DUMMYFUNCTION("""COMPUTED_VALUE"""),2023.0)</f>
        <v>2023</v>
      </c>
    </row>
    <row r="6557">
      <c r="A6557" s="1" t="s">
        <v>740</v>
      </c>
      <c r="B6557" s="4" t="s">
        <v>41</v>
      </c>
      <c r="C6557" s="4" t="s">
        <v>29</v>
      </c>
      <c r="D6557" s="4" t="s">
        <v>39</v>
      </c>
      <c r="E6557" s="4">
        <v>3.0</v>
      </c>
      <c r="F6557" s="4">
        <v>4.0</v>
      </c>
      <c r="G6557" s="4">
        <v>12.0</v>
      </c>
      <c r="H6557" s="5">
        <v>44953.0</v>
      </c>
      <c r="I6557" s="4">
        <f>IFERROR(__xludf.DUMMYFUNCTION("SPLIT(H6557,""/"")"),27.0)</f>
        <v>27</v>
      </c>
      <c r="J6557" s="4">
        <f>IFERROR(__xludf.DUMMYFUNCTION("""COMPUTED_VALUE"""),1.0)</f>
        <v>1</v>
      </c>
      <c r="K6557" s="4">
        <f>IFERROR(__xludf.DUMMYFUNCTION("""COMPUTED_VALUE"""),2023.0)</f>
        <v>2023</v>
      </c>
    </row>
    <row r="6558">
      <c r="A6558" s="1" t="s">
        <v>4666</v>
      </c>
      <c r="B6558" s="4" t="s">
        <v>41</v>
      </c>
      <c r="C6558" s="4" t="s">
        <v>30</v>
      </c>
      <c r="D6558" s="4" t="s">
        <v>23</v>
      </c>
      <c r="E6558" s="4">
        <v>3.0</v>
      </c>
      <c r="F6558" s="4">
        <v>4.0</v>
      </c>
      <c r="G6558" s="4">
        <v>12.0</v>
      </c>
      <c r="H6558" s="5">
        <v>44953.0</v>
      </c>
      <c r="I6558" s="4">
        <f>IFERROR(__xludf.DUMMYFUNCTION("SPLIT(H6558,""/"")"),27.0)</f>
        <v>27</v>
      </c>
      <c r="J6558" s="4">
        <f>IFERROR(__xludf.DUMMYFUNCTION("""COMPUTED_VALUE"""),1.0)</f>
        <v>1</v>
      </c>
      <c r="K6558" s="4">
        <f>IFERROR(__xludf.DUMMYFUNCTION("""COMPUTED_VALUE"""),2023.0)</f>
        <v>2023</v>
      </c>
    </row>
    <row r="6559">
      <c r="A6559" s="1" t="s">
        <v>6985</v>
      </c>
      <c r="B6559" s="4" t="s">
        <v>41</v>
      </c>
      <c r="C6559" s="4" t="s">
        <v>30</v>
      </c>
      <c r="D6559" s="4" t="s">
        <v>28</v>
      </c>
      <c r="E6559" s="4">
        <v>5.0</v>
      </c>
      <c r="F6559" s="4">
        <v>4.0</v>
      </c>
      <c r="G6559" s="4">
        <v>20.0</v>
      </c>
      <c r="H6559" s="5">
        <v>44954.0</v>
      </c>
      <c r="I6559" s="4">
        <f>IFERROR(__xludf.DUMMYFUNCTION("SPLIT(H6559,""/"")"),28.0)</f>
        <v>28</v>
      </c>
      <c r="J6559" s="4">
        <f>IFERROR(__xludf.DUMMYFUNCTION("""COMPUTED_VALUE"""),1.0)</f>
        <v>1</v>
      </c>
      <c r="K6559" s="4">
        <f>IFERROR(__xludf.DUMMYFUNCTION("""COMPUTED_VALUE"""),2023.0)</f>
        <v>2023</v>
      </c>
    </row>
    <row r="6560">
      <c r="A6560" s="1" t="s">
        <v>337</v>
      </c>
      <c r="B6560" s="4" t="s">
        <v>41</v>
      </c>
      <c r="C6560" s="4" t="s">
        <v>30</v>
      </c>
      <c r="D6560" s="4" t="s">
        <v>39</v>
      </c>
      <c r="E6560" s="4">
        <v>1.0</v>
      </c>
      <c r="F6560" s="4">
        <v>4.0</v>
      </c>
      <c r="G6560" s="4">
        <v>4.0</v>
      </c>
      <c r="H6560" s="5">
        <v>44954.0</v>
      </c>
      <c r="I6560" s="4">
        <f>IFERROR(__xludf.DUMMYFUNCTION("SPLIT(H6560,""/"")"),28.0)</f>
        <v>28</v>
      </c>
      <c r="J6560" s="4">
        <f>IFERROR(__xludf.DUMMYFUNCTION("""COMPUTED_VALUE"""),1.0)</f>
        <v>1</v>
      </c>
      <c r="K6560" s="4">
        <f>IFERROR(__xludf.DUMMYFUNCTION("""COMPUTED_VALUE"""),2023.0)</f>
        <v>2023</v>
      </c>
    </row>
    <row r="6561">
      <c r="A6561" s="1" t="s">
        <v>3346</v>
      </c>
      <c r="B6561" s="4" t="s">
        <v>41</v>
      </c>
      <c r="C6561" s="4" t="s">
        <v>29</v>
      </c>
      <c r="D6561" s="4" t="s">
        <v>23</v>
      </c>
      <c r="E6561" s="4">
        <v>3.0</v>
      </c>
      <c r="F6561" s="4">
        <v>4.0</v>
      </c>
      <c r="G6561" s="4">
        <v>12.0</v>
      </c>
      <c r="H6561" s="5">
        <v>44954.0</v>
      </c>
      <c r="I6561" s="4">
        <f>IFERROR(__xludf.DUMMYFUNCTION("SPLIT(H6561,""/"")"),28.0)</f>
        <v>28</v>
      </c>
      <c r="J6561" s="4">
        <f>IFERROR(__xludf.DUMMYFUNCTION("""COMPUTED_VALUE"""),1.0)</f>
        <v>1</v>
      </c>
      <c r="K6561" s="4">
        <f>IFERROR(__xludf.DUMMYFUNCTION("""COMPUTED_VALUE"""),2023.0)</f>
        <v>2023</v>
      </c>
    </row>
    <row r="6562">
      <c r="A6562" s="1" t="s">
        <v>4196</v>
      </c>
      <c r="B6562" s="4" t="s">
        <v>41</v>
      </c>
      <c r="C6562" s="4" t="s">
        <v>29</v>
      </c>
      <c r="D6562" s="4" t="s">
        <v>30</v>
      </c>
      <c r="E6562" s="4">
        <v>2.0</v>
      </c>
      <c r="F6562" s="4">
        <v>4.0</v>
      </c>
      <c r="G6562" s="4">
        <v>8.0</v>
      </c>
      <c r="H6562" s="5">
        <v>44954.0</v>
      </c>
      <c r="I6562" s="4">
        <f>IFERROR(__xludf.DUMMYFUNCTION("SPLIT(H6562,""/"")"),28.0)</f>
        <v>28</v>
      </c>
      <c r="J6562" s="4">
        <f>IFERROR(__xludf.DUMMYFUNCTION("""COMPUTED_VALUE"""),1.0)</f>
        <v>1</v>
      </c>
      <c r="K6562" s="4">
        <f>IFERROR(__xludf.DUMMYFUNCTION("""COMPUTED_VALUE"""),2023.0)</f>
        <v>2023</v>
      </c>
    </row>
    <row r="6563">
      <c r="A6563" s="1" t="s">
        <v>7588</v>
      </c>
      <c r="B6563" s="4" t="s">
        <v>41</v>
      </c>
      <c r="C6563" s="4" t="s">
        <v>29</v>
      </c>
      <c r="D6563" s="4" t="s">
        <v>39</v>
      </c>
      <c r="E6563" s="4">
        <v>2.0</v>
      </c>
      <c r="F6563" s="4">
        <v>4.0</v>
      </c>
      <c r="G6563" s="4">
        <v>8.0</v>
      </c>
      <c r="H6563" s="5">
        <v>44954.0</v>
      </c>
      <c r="I6563" s="4">
        <f>IFERROR(__xludf.DUMMYFUNCTION("SPLIT(H6563,""/"")"),28.0)</f>
        <v>28</v>
      </c>
      <c r="J6563" s="4">
        <f>IFERROR(__xludf.DUMMYFUNCTION("""COMPUTED_VALUE"""),1.0)</f>
        <v>1</v>
      </c>
      <c r="K6563" s="4">
        <f>IFERROR(__xludf.DUMMYFUNCTION("""COMPUTED_VALUE"""),2023.0)</f>
        <v>2023</v>
      </c>
    </row>
    <row r="6564">
      <c r="A6564" s="1" t="s">
        <v>6185</v>
      </c>
      <c r="B6564" s="4" t="s">
        <v>41</v>
      </c>
      <c r="C6564" s="4" t="s">
        <v>30</v>
      </c>
      <c r="D6564" s="4" t="s">
        <v>28</v>
      </c>
      <c r="E6564" s="4">
        <v>5.0</v>
      </c>
      <c r="F6564" s="4">
        <v>4.0</v>
      </c>
      <c r="G6564" s="4">
        <v>20.0</v>
      </c>
      <c r="H6564" s="5">
        <v>44955.0</v>
      </c>
      <c r="I6564" s="4">
        <f>IFERROR(__xludf.DUMMYFUNCTION("SPLIT(H6564,""/"")"),29.0)</f>
        <v>29</v>
      </c>
      <c r="J6564" s="4">
        <f>IFERROR(__xludf.DUMMYFUNCTION("""COMPUTED_VALUE"""),1.0)</f>
        <v>1</v>
      </c>
      <c r="K6564" s="4">
        <f>IFERROR(__xludf.DUMMYFUNCTION("""COMPUTED_VALUE"""),2023.0)</f>
        <v>2023</v>
      </c>
    </row>
    <row r="6565">
      <c r="A6565" s="1" t="s">
        <v>8834</v>
      </c>
      <c r="B6565" s="4" t="s">
        <v>41</v>
      </c>
      <c r="C6565" s="4" t="s">
        <v>29</v>
      </c>
      <c r="D6565" s="4" t="s">
        <v>30</v>
      </c>
      <c r="E6565" s="4">
        <v>3.0</v>
      </c>
      <c r="F6565" s="4">
        <v>4.0</v>
      </c>
      <c r="G6565" s="4">
        <v>12.0</v>
      </c>
      <c r="H6565" s="5">
        <v>44955.0</v>
      </c>
      <c r="I6565" s="4">
        <f>IFERROR(__xludf.DUMMYFUNCTION("SPLIT(H6565,""/"")"),29.0)</f>
        <v>29</v>
      </c>
      <c r="J6565" s="4">
        <f>IFERROR(__xludf.DUMMYFUNCTION("""COMPUTED_VALUE"""),1.0)</f>
        <v>1</v>
      </c>
      <c r="K6565" s="4">
        <f>IFERROR(__xludf.DUMMYFUNCTION("""COMPUTED_VALUE"""),2023.0)</f>
        <v>2023</v>
      </c>
    </row>
    <row r="6566">
      <c r="A6566" s="1" t="s">
        <v>6894</v>
      </c>
      <c r="B6566" s="4" t="s">
        <v>41</v>
      </c>
      <c r="C6566" s="4" t="s">
        <v>30</v>
      </c>
      <c r="D6566" s="4" t="s">
        <v>23</v>
      </c>
      <c r="E6566" s="4">
        <v>1.0</v>
      </c>
      <c r="F6566" s="4">
        <v>4.0</v>
      </c>
      <c r="G6566" s="4">
        <v>4.0</v>
      </c>
      <c r="H6566" s="5">
        <v>44955.0</v>
      </c>
      <c r="I6566" s="4">
        <f>IFERROR(__xludf.DUMMYFUNCTION("SPLIT(H6566,""/"")"),29.0)</f>
        <v>29</v>
      </c>
      <c r="J6566" s="4">
        <f>IFERROR(__xludf.DUMMYFUNCTION("""COMPUTED_VALUE"""),1.0)</f>
        <v>1</v>
      </c>
      <c r="K6566" s="4">
        <f>IFERROR(__xludf.DUMMYFUNCTION("""COMPUTED_VALUE"""),2023.0)</f>
        <v>2023</v>
      </c>
    </row>
    <row r="6567">
      <c r="A6567" s="1" t="s">
        <v>6819</v>
      </c>
      <c r="B6567" s="4" t="s">
        <v>41</v>
      </c>
      <c r="C6567" s="4" t="s">
        <v>29</v>
      </c>
      <c r="D6567" s="4" t="s">
        <v>23</v>
      </c>
      <c r="E6567" s="4">
        <v>1.0</v>
      </c>
      <c r="F6567" s="4">
        <v>4.0</v>
      </c>
      <c r="G6567" s="4">
        <v>4.0</v>
      </c>
      <c r="H6567" s="5">
        <v>44956.0</v>
      </c>
      <c r="I6567" s="4">
        <f>IFERROR(__xludf.DUMMYFUNCTION("SPLIT(H6567,""/"")"),30.0)</f>
        <v>30</v>
      </c>
      <c r="J6567" s="4">
        <f>IFERROR(__xludf.DUMMYFUNCTION("""COMPUTED_VALUE"""),1.0)</f>
        <v>1</v>
      </c>
      <c r="K6567" s="4">
        <f>IFERROR(__xludf.DUMMYFUNCTION("""COMPUTED_VALUE"""),2023.0)</f>
        <v>2023</v>
      </c>
    </row>
    <row r="6568">
      <c r="A6568" s="1" t="s">
        <v>3227</v>
      </c>
      <c r="B6568" s="4" t="s">
        <v>41</v>
      </c>
      <c r="C6568" s="4" t="s">
        <v>29</v>
      </c>
      <c r="D6568" s="4" t="s">
        <v>39</v>
      </c>
      <c r="E6568" s="4">
        <v>3.0</v>
      </c>
      <c r="F6568" s="4">
        <v>4.0</v>
      </c>
      <c r="G6568" s="4">
        <v>12.0</v>
      </c>
      <c r="H6568" s="5">
        <v>44956.0</v>
      </c>
      <c r="I6568" s="4">
        <f>IFERROR(__xludf.DUMMYFUNCTION("SPLIT(H6568,""/"")"),30.0)</f>
        <v>30</v>
      </c>
      <c r="J6568" s="4">
        <f>IFERROR(__xludf.DUMMYFUNCTION("""COMPUTED_VALUE"""),1.0)</f>
        <v>1</v>
      </c>
      <c r="K6568" s="4">
        <f>IFERROR(__xludf.DUMMYFUNCTION("""COMPUTED_VALUE"""),2023.0)</f>
        <v>2023</v>
      </c>
    </row>
    <row r="6569">
      <c r="A6569" s="1" t="s">
        <v>8732</v>
      </c>
      <c r="B6569" s="4" t="s">
        <v>41</v>
      </c>
      <c r="C6569" s="4" t="s">
        <v>24</v>
      </c>
      <c r="D6569" s="4" t="s">
        <v>30</v>
      </c>
      <c r="E6569" s="4">
        <v>5.0</v>
      </c>
      <c r="F6569" s="4">
        <v>4.0</v>
      </c>
      <c r="G6569" s="4">
        <v>20.0</v>
      </c>
      <c r="H6569" s="5">
        <v>44956.0</v>
      </c>
      <c r="I6569" s="4">
        <f>IFERROR(__xludf.DUMMYFUNCTION("SPLIT(H6569,""/"")"),30.0)</f>
        <v>30</v>
      </c>
      <c r="J6569" s="4">
        <f>IFERROR(__xludf.DUMMYFUNCTION("""COMPUTED_VALUE"""),1.0)</f>
        <v>1</v>
      </c>
      <c r="K6569" s="4">
        <f>IFERROR(__xludf.DUMMYFUNCTION("""COMPUTED_VALUE"""),2023.0)</f>
        <v>2023</v>
      </c>
    </row>
    <row r="6570">
      <c r="A6570" s="1" t="s">
        <v>3864</v>
      </c>
      <c r="B6570" s="4" t="s">
        <v>41</v>
      </c>
      <c r="C6570" s="4" t="s">
        <v>24</v>
      </c>
      <c r="D6570" s="4" t="s">
        <v>39</v>
      </c>
      <c r="E6570" s="4">
        <v>3.0</v>
      </c>
      <c r="F6570" s="4">
        <v>4.0</v>
      </c>
      <c r="G6570" s="4">
        <v>12.0</v>
      </c>
      <c r="H6570" s="5">
        <v>44957.0</v>
      </c>
      <c r="I6570" s="4">
        <f>IFERROR(__xludf.DUMMYFUNCTION("SPLIT(H6570,""/"")"),31.0)</f>
        <v>31</v>
      </c>
      <c r="J6570" s="4">
        <f>IFERROR(__xludf.DUMMYFUNCTION("""COMPUTED_VALUE"""),1.0)</f>
        <v>1</v>
      </c>
      <c r="K6570" s="4">
        <f>IFERROR(__xludf.DUMMYFUNCTION("""COMPUTED_VALUE"""),2023.0)</f>
        <v>2023</v>
      </c>
    </row>
    <row r="6571">
      <c r="A6571" s="1" t="s">
        <v>3650</v>
      </c>
      <c r="B6571" s="4" t="s">
        <v>41</v>
      </c>
      <c r="C6571" s="4" t="s">
        <v>24</v>
      </c>
      <c r="D6571" s="4" t="s">
        <v>23</v>
      </c>
      <c r="E6571" s="4">
        <v>2.0</v>
      </c>
      <c r="F6571" s="4">
        <v>4.0</v>
      </c>
      <c r="G6571" s="4">
        <v>8.0</v>
      </c>
      <c r="H6571" s="5">
        <v>44957.0</v>
      </c>
      <c r="I6571" s="4">
        <f>IFERROR(__xludf.DUMMYFUNCTION("SPLIT(H6571,""/"")"),31.0)</f>
        <v>31</v>
      </c>
      <c r="J6571" s="4">
        <f>IFERROR(__xludf.DUMMYFUNCTION("""COMPUTED_VALUE"""),1.0)</f>
        <v>1</v>
      </c>
      <c r="K6571" s="4">
        <f>IFERROR(__xludf.DUMMYFUNCTION("""COMPUTED_VALUE"""),2023.0)</f>
        <v>2023</v>
      </c>
    </row>
    <row r="6572">
      <c r="A6572" s="1" t="s">
        <v>2540</v>
      </c>
      <c r="B6572" s="4" t="s">
        <v>41</v>
      </c>
      <c r="C6572" s="4" t="s">
        <v>29</v>
      </c>
      <c r="D6572" s="4" t="s">
        <v>39</v>
      </c>
      <c r="E6572" s="4">
        <v>5.0</v>
      </c>
      <c r="F6572" s="4">
        <v>4.0</v>
      </c>
      <c r="G6572" s="4">
        <v>20.0</v>
      </c>
      <c r="H6572" s="5">
        <v>44958.0</v>
      </c>
      <c r="I6572" s="4">
        <f>IFERROR(__xludf.DUMMYFUNCTION("SPLIT(H6572,""/"")"),1.0)</f>
        <v>1</v>
      </c>
      <c r="J6572" s="4">
        <f>IFERROR(__xludf.DUMMYFUNCTION("""COMPUTED_VALUE"""),2.0)</f>
        <v>2</v>
      </c>
      <c r="K6572" s="4">
        <f>IFERROR(__xludf.DUMMYFUNCTION("""COMPUTED_VALUE"""),2023.0)</f>
        <v>2023</v>
      </c>
    </row>
    <row r="6573">
      <c r="A6573" s="1" t="s">
        <v>6536</v>
      </c>
      <c r="B6573" s="4" t="s">
        <v>41</v>
      </c>
      <c r="C6573" s="4" t="s">
        <v>29</v>
      </c>
      <c r="D6573" s="4" t="s">
        <v>30</v>
      </c>
      <c r="E6573" s="4">
        <v>3.0</v>
      </c>
      <c r="F6573" s="4">
        <v>4.0</v>
      </c>
      <c r="G6573" s="4">
        <v>12.0</v>
      </c>
      <c r="H6573" s="5">
        <v>44958.0</v>
      </c>
      <c r="I6573" s="4">
        <f>IFERROR(__xludf.DUMMYFUNCTION("SPLIT(H6573,""/"")"),1.0)</f>
        <v>1</v>
      </c>
      <c r="J6573" s="4">
        <f>IFERROR(__xludf.DUMMYFUNCTION("""COMPUTED_VALUE"""),2.0)</f>
        <v>2</v>
      </c>
      <c r="K6573" s="4">
        <f>IFERROR(__xludf.DUMMYFUNCTION("""COMPUTED_VALUE"""),2023.0)</f>
        <v>2023</v>
      </c>
    </row>
    <row r="6574">
      <c r="A6574" s="1" t="s">
        <v>2282</v>
      </c>
      <c r="B6574" s="4" t="s">
        <v>41</v>
      </c>
      <c r="C6574" s="4" t="s">
        <v>30</v>
      </c>
      <c r="D6574" s="4" t="s">
        <v>30</v>
      </c>
      <c r="E6574" s="4">
        <v>3.0</v>
      </c>
      <c r="F6574" s="4">
        <v>4.0</v>
      </c>
      <c r="G6574" s="4">
        <v>12.0</v>
      </c>
      <c r="H6574" s="5">
        <v>44958.0</v>
      </c>
      <c r="I6574" s="4">
        <f>IFERROR(__xludf.DUMMYFUNCTION("SPLIT(H6574,""/"")"),1.0)</f>
        <v>1</v>
      </c>
      <c r="J6574" s="4">
        <f>IFERROR(__xludf.DUMMYFUNCTION("""COMPUTED_VALUE"""),2.0)</f>
        <v>2</v>
      </c>
      <c r="K6574" s="4">
        <f>IFERROR(__xludf.DUMMYFUNCTION("""COMPUTED_VALUE"""),2023.0)</f>
        <v>2023</v>
      </c>
    </row>
    <row r="6575">
      <c r="A6575" s="1" t="s">
        <v>8179</v>
      </c>
      <c r="B6575" s="4" t="s">
        <v>41</v>
      </c>
      <c r="C6575" s="4" t="s">
        <v>29</v>
      </c>
      <c r="D6575" s="4" t="s">
        <v>39</v>
      </c>
      <c r="E6575" s="4">
        <v>4.0</v>
      </c>
      <c r="F6575" s="4">
        <v>4.0</v>
      </c>
      <c r="G6575" s="4">
        <v>16.0</v>
      </c>
      <c r="H6575" s="5">
        <v>44958.0</v>
      </c>
      <c r="I6575" s="4">
        <f>IFERROR(__xludf.DUMMYFUNCTION("SPLIT(H6575,""/"")"),1.0)</f>
        <v>1</v>
      </c>
      <c r="J6575" s="4">
        <f>IFERROR(__xludf.DUMMYFUNCTION("""COMPUTED_VALUE"""),2.0)</f>
        <v>2</v>
      </c>
      <c r="K6575" s="4">
        <f>IFERROR(__xludf.DUMMYFUNCTION("""COMPUTED_VALUE"""),2023.0)</f>
        <v>2023</v>
      </c>
    </row>
    <row r="6576">
      <c r="A6576" s="1" t="s">
        <v>6708</v>
      </c>
      <c r="B6576" s="4" t="s">
        <v>41</v>
      </c>
      <c r="C6576" s="4" t="s">
        <v>30</v>
      </c>
      <c r="D6576" s="4" t="s">
        <v>28</v>
      </c>
      <c r="E6576" s="4">
        <v>3.0</v>
      </c>
      <c r="F6576" s="4">
        <v>4.0</v>
      </c>
      <c r="G6576" s="4">
        <v>12.0</v>
      </c>
      <c r="H6576" s="5">
        <v>44959.0</v>
      </c>
      <c r="I6576" s="4">
        <f>IFERROR(__xludf.DUMMYFUNCTION("SPLIT(H6576,""/"")"),2.0)</f>
        <v>2</v>
      </c>
      <c r="J6576" s="4">
        <f>IFERROR(__xludf.DUMMYFUNCTION("""COMPUTED_VALUE"""),2.0)</f>
        <v>2</v>
      </c>
      <c r="K6576" s="4">
        <f>IFERROR(__xludf.DUMMYFUNCTION("""COMPUTED_VALUE"""),2023.0)</f>
        <v>2023</v>
      </c>
    </row>
    <row r="6577">
      <c r="A6577" s="1" t="s">
        <v>5311</v>
      </c>
      <c r="B6577" s="4" t="s">
        <v>41</v>
      </c>
      <c r="C6577" s="4" t="s">
        <v>24</v>
      </c>
      <c r="D6577" s="4" t="s">
        <v>30</v>
      </c>
      <c r="E6577" s="4">
        <v>5.0</v>
      </c>
      <c r="F6577" s="4">
        <v>4.0</v>
      </c>
      <c r="G6577" s="4">
        <v>20.0</v>
      </c>
      <c r="H6577" s="5">
        <v>44959.0</v>
      </c>
      <c r="I6577" s="4">
        <f>IFERROR(__xludf.DUMMYFUNCTION("SPLIT(H6577,""/"")"),2.0)</f>
        <v>2</v>
      </c>
      <c r="J6577" s="4">
        <f>IFERROR(__xludf.DUMMYFUNCTION("""COMPUTED_VALUE"""),2.0)</f>
        <v>2</v>
      </c>
      <c r="K6577" s="4">
        <f>IFERROR(__xludf.DUMMYFUNCTION("""COMPUTED_VALUE"""),2023.0)</f>
        <v>2023</v>
      </c>
    </row>
    <row r="6578">
      <c r="A6578" s="1" t="s">
        <v>9855</v>
      </c>
      <c r="B6578" s="4" t="s">
        <v>41</v>
      </c>
      <c r="C6578" s="4" t="s">
        <v>24</v>
      </c>
      <c r="D6578" s="4" t="s">
        <v>23</v>
      </c>
      <c r="E6578" s="4">
        <v>2.0</v>
      </c>
      <c r="F6578" s="4">
        <v>4.0</v>
      </c>
      <c r="G6578" s="4">
        <v>8.0</v>
      </c>
      <c r="H6578" s="5">
        <v>44961.0</v>
      </c>
      <c r="I6578" s="4">
        <f>IFERROR(__xludf.DUMMYFUNCTION("SPLIT(H6578,""/"")"),4.0)</f>
        <v>4</v>
      </c>
      <c r="J6578" s="4">
        <f>IFERROR(__xludf.DUMMYFUNCTION("""COMPUTED_VALUE"""),2.0)</f>
        <v>2</v>
      </c>
      <c r="K6578" s="4">
        <f>IFERROR(__xludf.DUMMYFUNCTION("""COMPUTED_VALUE"""),2023.0)</f>
        <v>2023</v>
      </c>
    </row>
    <row r="6579">
      <c r="A6579" s="1" t="s">
        <v>633</v>
      </c>
      <c r="B6579" s="4" t="s">
        <v>41</v>
      </c>
      <c r="C6579" s="4" t="s">
        <v>30</v>
      </c>
      <c r="D6579" s="4" t="s">
        <v>30</v>
      </c>
      <c r="E6579" s="4">
        <v>2.0</v>
      </c>
      <c r="F6579" s="4">
        <v>4.0</v>
      </c>
      <c r="G6579" s="4">
        <v>8.0</v>
      </c>
      <c r="H6579" s="5">
        <v>44961.0</v>
      </c>
      <c r="I6579" s="4">
        <f>IFERROR(__xludf.DUMMYFUNCTION("SPLIT(H6579,""/"")"),4.0)</f>
        <v>4</v>
      </c>
      <c r="J6579" s="4">
        <f>IFERROR(__xludf.DUMMYFUNCTION("""COMPUTED_VALUE"""),2.0)</f>
        <v>2</v>
      </c>
      <c r="K6579" s="4">
        <f>IFERROR(__xludf.DUMMYFUNCTION("""COMPUTED_VALUE"""),2023.0)</f>
        <v>2023</v>
      </c>
    </row>
    <row r="6580">
      <c r="A6580" s="1" t="s">
        <v>1698</v>
      </c>
      <c r="B6580" s="4" t="s">
        <v>41</v>
      </c>
      <c r="C6580" s="4" t="s">
        <v>30</v>
      </c>
      <c r="D6580" s="4" t="s">
        <v>39</v>
      </c>
      <c r="E6580" s="4">
        <v>2.0</v>
      </c>
      <c r="F6580" s="4">
        <v>4.0</v>
      </c>
      <c r="G6580" s="4">
        <v>8.0</v>
      </c>
      <c r="H6580" s="5">
        <v>44961.0</v>
      </c>
      <c r="I6580" s="4">
        <f>IFERROR(__xludf.DUMMYFUNCTION("SPLIT(H6580,""/"")"),4.0)</f>
        <v>4</v>
      </c>
      <c r="J6580" s="4">
        <f>IFERROR(__xludf.DUMMYFUNCTION("""COMPUTED_VALUE"""),2.0)</f>
        <v>2</v>
      </c>
      <c r="K6580" s="4">
        <f>IFERROR(__xludf.DUMMYFUNCTION("""COMPUTED_VALUE"""),2023.0)</f>
        <v>2023</v>
      </c>
    </row>
    <row r="6581">
      <c r="A6581" s="1" t="s">
        <v>6873</v>
      </c>
      <c r="B6581" s="4" t="s">
        <v>41</v>
      </c>
      <c r="C6581" s="4" t="s">
        <v>30</v>
      </c>
      <c r="D6581" s="4" t="s">
        <v>28</v>
      </c>
      <c r="E6581" s="4">
        <v>5.0</v>
      </c>
      <c r="F6581" s="4">
        <v>4.0</v>
      </c>
      <c r="G6581" s="4">
        <v>20.0</v>
      </c>
      <c r="H6581" s="5">
        <v>44961.0</v>
      </c>
      <c r="I6581" s="4">
        <f>IFERROR(__xludf.DUMMYFUNCTION("SPLIT(H6581,""/"")"),4.0)</f>
        <v>4</v>
      </c>
      <c r="J6581" s="4">
        <f>IFERROR(__xludf.DUMMYFUNCTION("""COMPUTED_VALUE"""),2.0)</f>
        <v>2</v>
      </c>
      <c r="K6581" s="4">
        <f>IFERROR(__xludf.DUMMYFUNCTION("""COMPUTED_VALUE"""),2023.0)</f>
        <v>2023</v>
      </c>
    </row>
    <row r="6582">
      <c r="A6582" s="1" t="s">
        <v>9986</v>
      </c>
      <c r="B6582" s="4" t="s">
        <v>41</v>
      </c>
      <c r="C6582" s="4" t="s">
        <v>24</v>
      </c>
      <c r="D6582" s="4" t="s">
        <v>28</v>
      </c>
      <c r="E6582" s="4">
        <v>4.0</v>
      </c>
      <c r="F6582" s="4">
        <v>4.0</v>
      </c>
      <c r="G6582" s="4">
        <v>16.0</v>
      </c>
      <c r="H6582" s="5">
        <v>44961.0</v>
      </c>
      <c r="I6582" s="4">
        <f>IFERROR(__xludf.DUMMYFUNCTION("SPLIT(H6582,""/"")"),4.0)</f>
        <v>4</v>
      </c>
      <c r="J6582" s="4">
        <f>IFERROR(__xludf.DUMMYFUNCTION("""COMPUTED_VALUE"""),2.0)</f>
        <v>2</v>
      </c>
      <c r="K6582" s="4">
        <f>IFERROR(__xludf.DUMMYFUNCTION("""COMPUTED_VALUE"""),2023.0)</f>
        <v>2023</v>
      </c>
    </row>
    <row r="6583">
      <c r="A6583" s="1" t="s">
        <v>6727</v>
      </c>
      <c r="B6583" s="4" t="s">
        <v>41</v>
      </c>
      <c r="C6583" s="4" t="s">
        <v>30</v>
      </c>
      <c r="D6583" s="4" t="s">
        <v>30</v>
      </c>
      <c r="E6583" s="4">
        <v>1.0</v>
      </c>
      <c r="F6583" s="4">
        <v>4.0</v>
      </c>
      <c r="G6583" s="4">
        <v>4.0</v>
      </c>
      <c r="H6583" s="5">
        <v>44961.0</v>
      </c>
      <c r="I6583" s="4">
        <f>IFERROR(__xludf.DUMMYFUNCTION("SPLIT(H6583,""/"")"),4.0)</f>
        <v>4</v>
      </c>
      <c r="J6583" s="4">
        <f>IFERROR(__xludf.DUMMYFUNCTION("""COMPUTED_VALUE"""),2.0)</f>
        <v>2</v>
      </c>
      <c r="K6583" s="4">
        <f>IFERROR(__xludf.DUMMYFUNCTION("""COMPUTED_VALUE"""),2023.0)</f>
        <v>2023</v>
      </c>
    </row>
    <row r="6584">
      <c r="A6584" s="1" t="s">
        <v>2889</v>
      </c>
      <c r="B6584" s="4" t="s">
        <v>41</v>
      </c>
      <c r="C6584" s="4" t="s">
        <v>24</v>
      </c>
      <c r="D6584" s="4" t="s">
        <v>30</v>
      </c>
      <c r="E6584" s="4">
        <v>4.0</v>
      </c>
      <c r="F6584" s="4">
        <v>4.0</v>
      </c>
      <c r="G6584" s="4">
        <v>16.0</v>
      </c>
      <c r="H6584" s="5">
        <v>44961.0</v>
      </c>
      <c r="I6584" s="4">
        <f>IFERROR(__xludf.DUMMYFUNCTION("SPLIT(H6584,""/"")"),4.0)</f>
        <v>4</v>
      </c>
      <c r="J6584" s="4">
        <f>IFERROR(__xludf.DUMMYFUNCTION("""COMPUTED_VALUE"""),2.0)</f>
        <v>2</v>
      </c>
      <c r="K6584" s="4">
        <f>IFERROR(__xludf.DUMMYFUNCTION("""COMPUTED_VALUE"""),2023.0)</f>
        <v>2023</v>
      </c>
    </row>
    <row r="6585">
      <c r="A6585" s="1" t="s">
        <v>9975</v>
      </c>
      <c r="B6585" s="4" t="s">
        <v>41</v>
      </c>
      <c r="C6585" s="4" t="s">
        <v>30</v>
      </c>
      <c r="D6585" s="4" t="s">
        <v>28</v>
      </c>
      <c r="E6585" s="4">
        <v>2.0</v>
      </c>
      <c r="F6585" s="4">
        <v>4.0</v>
      </c>
      <c r="G6585" s="4">
        <v>8.0</v>
      </c>
      <c r="H6585" s="5">
        <v>44962.0</v>
      </c>
      <c r="I6585" s="4">
        <f>IFERROR(__xludf.DUMMYFUNCTION("SPLIT(H6585,""/"")"),5.0)</f>
        <v>5</v>
      </c>
      <c r="J6585" s="4">
        <f>IFERROR(__xludf.DUMMYFUNCTION("""COMPUTED_VALUE"""),2.0)</f>
        <v>2</v>
      </c>
      <c r="K6585" s="4">
        <f>IFERROR(__xludf.DUMMYFUNCTION("""COMPUTED_VALUE"""),2023.0)</f>
        <v>2023</v>
      </c>
    </row>
    <row r="6586">
      <c r="A6586" s="1" t="s">
        <v>2647</v>
      </c>
      <c r="B6586" s="4" t="s">
        <v>41</v>
      </c>
      <c r="C6586" s="4" t="s">
        <v>29</v>
      </c>
      <c r="D6586" s="4" t="s">
        <v>28</v>
      </c>
      <c r="E6586" s="4">
        <v>4.0</v>
      </c>
      <c r="F6586" s="4">
        <v>4.0</v>
      </c>
      <c r="G6586" s="4">
        <v>16.0</v>
      </c>
      <c r="H6586" s="5">
        <v>44962.0</v>
      </c>
      <c r="I6586" s="4">
        <f>IFERROR(__xludf.DUMMYFUNCTION("SPLIT(H6586,""/"")"),5.0)</f>
        <v>5</v>
      </c>
      <c r="J6586" s="4">
        <f>IFERROR(__xludf.DUMMYFUNCTION("""COMPUTED_VALUE"""),2.0)</f>
        <v>2</v>
      </c>
      <c r="K6586" s="4">
        <f>IFERROR(__xludf.DUMMYFUNCTION("""COMPUTED_VALUE"""),2023.0)</f>
        <v>2023</v>
      </c>
    </row>
    <row r="6587">
      <c r="A6587" s="1" t="s">
        <v>9295</v>
      </c>
      <c r="B6587" s="4" t="s">
        <v>41</v>
      </c>
      <c r="C6587" s="4" t="s">
        <v>30</v>
      </c>
      <c r="D6587" s="4" t="s">
        <v>39</v>
      </c>
      <c r="E6587" s="4">
        <v>2.0</v>
      </c>
      <c r="F6587" s="4">
        <v>4.0</v>
      </c>
      <c r="G6587" s="4">
        <v>8.0</v>
      </c>
      <c r="H6587" s="5">
        <v>44963.0</v>
      </c>
      <c r="I6587" s="4">
        <f>IFERROR(__xludf.DUMMYFUNCTION("SPLIT(H6587,""/"")"),6.0)</f>
        <v>6</v>
      </c>
      <c r="J6587" s="4">
        <f>IFERROR(__xludf.DUMMYFUNCTION("""COMPUTED_VALUE"""),2.0)</f>
        <v>2</v>
      </c>
      <c r="K6587" s="4">
        <f>IFERROR(__xludf.DUMMYFUNCTION("""COMPUTED_VALUE"""),2023.0)</f>
        <v>2023</v>
      </c>
    </row>
    <row r="6588">
      <c r="A6588" s="1" t="s">
        <v>8777</v>
      </c>
      <c r="B6588" s="4" t="s">
        <v>41</v>
      </c>
      <c r="C6588" s="4" t="s">
        <v>29</v>
      </c>
      <c r="D6588" s="4" t="s">
        <v>28</v>
      </c>
      <c r="E6588" s="4">
        <v>2.0</v>
      </c>
      <c r="F6588" s="4">
        <v>4.0</v>
      </c>
      <c r="G6588" s="4">
        <v>8.0</v>
      </c>
      <c r="H6588" s="5">
        <v>44963.0</v>
      </c>
      <c r="I6588" s="4">
        <f>IFERROR(__xludf.DUMMYFUNCTION("SPLIT(H6588,""/"")"),6.0)</f>
        <v>6</v>
      </c>
      <c r="J6588" s="4">
        <f>IFERROR(__xludf.DUMMYFUNCTION("""COMPUTED_VALUE"""),2.0)</f>
        <v>2</v>
      </c>
      <c r="K6588" s="4">
        <f>IFERROR(__xludf.DUMMYFUNCTION("""COMPUTED_VALUE"""),2023.0)</f>
        <v>2023</v>
      </c>
    </row>
    <row r="6589">
      <c r="A6589" s="1" t="s">
        <v>4295</v>
      </c>
      <c r="B6589" s="4" t="s">
        <v>41</v>
      </c>
      <c r="C6589" s="4" t="s">
        <v>29</v>
      </c>
      <c r="D6589" s="4" t="s">
        <v>30</v>
      </c>
      <c r="E6589" s="4">
        <v>1.0</v>
      </c>
      <c r="F6589" s="4">
        <v>4.0</v>
      </c>
      <c r="G6589" s="4">
        <v>4.0</v>
      </c>
      <c r="H6589" s="5">
        <v>44963.0</v>
      </c>
      <c r="I6589" s="4">
        <f>IFERROR(__xludf.DUMMYFUNCTION("SPLIT(H6589,""/"")"),6.0)</f>
        <v>6</v>
      </c>
      <c r="J6589" s="4">
        <f>IFERROR(__xludf.DUMMYFUNCTION("""COMPUTED_VALUE"""),2.0)</f>
        <v>2</v>
      </c>
      <c r="K6589" s="4">
        <f>IFERROR(__xludf.DUMMYFUNCTION("""COMPUTED_VALUE"""),2023.0)</f>
        <v>2023</v>
      </c>
    </row>
    <row r="6590">
      <c r="A6590" s="1" t="s">
        <v>3207</v>
      </c>
      <c r="B6590" s="4" t="s">
        <v>41</v>
      </c>
      <c r="C6590" s="4" t="s">
        <v>24</v>
      </c>
      <c r="D6590" s="4" t="s">
        <v>39</v>
      </c>
      <c r="E6590" s="4">
        <v>5.0</v>
      </c>
      <c r="F6590" s="4">
        <v>4.0</v>
      </c>
      <c r="G6590" s="4">
        <v>20.0</v>
      </c>
      <c r="H6590" s="5">
        <v>44964.0</v>
      </c>
      <c r="I6590" s="4">
        <f>IFERROR(__xludf.DUMMYFUNCTION("SPLIT(H6590,""/"")"),7.0)</f>
        <v>7</v>
      </c>
      <c r="J6590" s="4">
        <f>IFERROR(__xludf.DUMMYFUNCTION("""COMPUTED_VALUE"""),2.0)</f>
        <v>2</v>
      </c>
      <c r="K6590" s="4">
        <f>IFERROR(__xludf.DUMMYFUNCTION("""COMPUTED_VALUE"""),2023.0)</f>
        <v>2023</v>
      </c>
    </row>
    <row r="6591">
      <c r="A6591" s="1" t="s">
        <v>9504</v>
      </c>
      <c r="B6591" s="4" t="s">
        <v>41</v>
      </c>
      <c r="C6591" s="4" t="s">
        <v>24</v>
      </c>
      <c r="D6591" s="4" t="s">
        <v>23</v>
      </c>
      <c r="E6591" s="4">
        <v>1.0</v>
      </c>
      <c r="F6591" s="4">
        <v>4.0</v>
      </c>
      <c r="G6591" s="4">
        <v>4.0</v>
      </c>
      <c r="H6591" s="5">
        <v>44964.0</v>
      </c>
      <c r="I6591" s="4">
        <f>IFERROR(__xludf.DUMMYFUNCTION("SPLIT(H6591,""/"")"),7.0)</f>
        <v>7</v>
      </c>
      <c r="J6591" s="4">
        <f>IFERROR(__xludf.DUMMYFUNCTION("""COMPUTED_VALUE"""),2.0)</f>
        <v>2</v>
      </c>
      <c r="K6591" s="4">
        <f>IFERROR(__xludf.DUMMYFUNCTION("""COMPUTED_VALUE"""),2023.0)</f>
        <v>2023</v>
      </c>
    </row>
    <row r="6592">
      <c r="A6592" s="1" t="s">
        <v>1001</v>
      </c>
      <c r="B6592" s="4" t="s">
        <v>41</v>
      </c>
      <c r="C6592" s="4" t="s">
        <v>30</v>
      </c>
      <c r="D6592" s="4" t="s">
        <v>28</v>
      </c>
      <c r="E6592" s="4">
        <v>1.0</v>
      </c>
      <c r="F6592" s="4">
        <v>4.0</v>
      </c>
      <c r="G6592" s="4">
        <v>4.0</v>
      </c>
      <c r="H6592" s="5">
        <v>44964.0</v>
      </c>
      <c r="I6592" s="4">
        <f>IFERROR(__xludf.DUMMYFUNCTION("SPLIT(H6592,""/"")"),7.0)</f>
        <v>7</v>
      </c>
      <c r="J6592" s="4">
        <f>IFERROR(__xludf.DUMMYFUNCTION("""COMPUTED_VALUE"""),2.0)</f>
        <v>2</v>
      </c>
      <c r="K6592" s="4">
        <f>IFERROR(__xludf.DUMMYFUNCTION("""COMPUTED_VALUE"""),2023.0)</f>
        <v>2023</v>
      </c>
    </row>
    <row r="6593">
      <c r="A6593" s="1" t="s">
        <v>720</v>
      </c>
      <c r="B6593" s="4" t="s">
        <v>41</v>
      </c>
      <c r="C6593" s="4" t="s">
        <v>24</v>
      </c>
      <c r="D6593" s="4" t="s">
        <v>30</v>
      </c>
      <c r="E6593" s="4">
        <v>1.0</v>
      </c>
      <c r="F6593" s="4">
        <v>4.0</v>
      </c>
      <c r="G6593" s="4">
        <v>4.0</v>
      </c>
      <c r="H6593" s="5">
        <v>44965.0</v>
      </c>
      <c r="I6593" s="4">
        <f>IFERROR(__xludf.DUMMYFUNCTION("SPLIT(H6593,""/"")"),8.0)</f>
        <v>8</v>
      </c>
      <c r="J6593" s="4">
        <f>IFERROR(__xludf.DUMMYFUNCTION("""COMPUTED_VALUE"""),2.0)</f>
        <v>2</v>
      </c>
      <c r="K6593" s="4">
        <f>IFERROR(__xludf.DUMMYFUNCTION("""COMPUTED_VALUE"""),2023.0)</f>
        <v>2023</v>
      </c>
    </row>
    <row r="6594">
      <c r="A6594" s="1" t="s">
        <v>4554</v>
      </c>
      <c r="B6594" s="4" t="s">
        <v>41</v>
      </c>
      <c r="C6594" s="4" t="s">
        <v>24</v>
      </c>
      <c r="D6594" s="4" t="s">
        <v>23</v>
      </c>
      <c r="E6594" s="4">
        <v>2.0</v>
      </c>
      <c r="F6594" s="4">
        <v>4.0</v>
      </c>
      <c r="G6594" s="4">
        <v>8.0</v>
      </c>
      <c r="H6594" s="5">
        <v>44965.0</v>
      </c>
      <c r="I6594" s="4">
        <f>IFERROR(__xludf.DUMMYFUNCTION("SPLIT(H6594,""/"")"),8.0)</f>
        <v>8</v>
      </c>
      <c r="J6594" s="4">
        <f>IFERROR(__xludf.DUMMYFUNCTION("""COMPUTED_VALUE"""),2.0)</f>
        <v>2</v>
      </c>
      <c r="K6594" s="4">
        <f>IFERROR(__xludf.DUMMYFUNCTION("""COMPUTED_VALUE"""),2023.0)</f>
        <v>2023</v>
      </c>
    </row>
    <row r="6595">
      <c r="A6595" s="1" t="s">
        <v>8631</v>
      </c>
      <c r="B6595" s="4" t="s">
        <v>41</v>
      </c>
      <c r="C6595" s="4" t="s">
        <v>30</v>
      </c>
      <c r="D6595" s="4" t="s">
        <v>28</v>
      </c>
      <c r="E6595" s="4">
        <v>4.0</v>
      </c>
      <c r="F6595" s="4">
        <v>4.0</v>
      </c>
      <c r="G6595" s="4">
        <v>16.0</v>
      </c>
      <c r="H6595" s="5">
        <v>44966.0</v>
      </c>
      <c r="I6595" s="4">
        <f>IFERROR(__xludf.DUMMYFUNCTION("SPLIT(H6595,""/"")"),9.0)</f>
        <v>9</v>
      </c>
      <c r="J6595" s="4">
        <f>IFERROR(__xludf.DUMMYFUNCTION("""COMPUTED_VALUE"""),2.0)</f>
        <v>2</v>
      </c>
      <c r="K6595" s="4">
        <f>IFERROR(__xludf.DUMMYFUNCTION("""COMPUTED_VALUE"""),2023.0)</f>
        <v>2023</v>
      </c>
    </row>
    <row r="6596">
      <c r="A6596" s="1" t="s">
        <v>2699</v>
      </c>
      <c r="B6596" s="4" t="s">
        <v>41</v>
      </c>
      <c r="C6596" s="4" t="s">
        <v>24</v>
      </c>
      <c r="D6596" s="4" t="s">
        <v>23</v>
      </c>
      <c r="E6596" s="4">
        <v>1.0</v>
      </c>
      <c r="F6596" s="4">
        <v>4.0</v>
      </c>
      <c r="G6596" s="4">
        <v>4.0</v>
      </c>
      <c r="H6596" s="5">
        <v>44966.0</v>
      </c>
      <c r="I6596" s="4">
        <f>IFERROR(__xludf.DUMMYFUNCTION("SPLIT(H6596,""/"")"),9.0)</f>
        <v>9</v>
      </c>
      <c r="J6596" s="4">
        <f>IFERROR(__xludf.DUMMYFUNCTION("""COMPUTED_VALUE"""),2.0)</f>
        <v>2</v>
      </c>
      <c r="K6596" s="4">
        <f>IFERROR(__xludf.DUMMYFUNCTION("""COMPUTED_VALUE"""),2023.0)</f>
        <v>2023</v>
      </c>
    </row>
    <row r="6597">
      <c r="A6597" s="1" t="s">
        <v>4563</v>
      </c>
      <c r="B6597" s="4" t="s">
        <v>41</v>
      </c>
      <c r="C6597" s="4" t="s">
        <v>24</v>
      </c>
      <c r="D6597" s="4" t="s">
        <v>28</v>
      </c>
      <c r="E6597" s="4">
        <v>4.0</v>
      </c>
      <c r="F6597" s="4">
        <v>4.0</v>
      </c>
      <c r="G6597" s="4">
        <v>16.0</v>
      </c>
      <c r="H6597" s="5">
        <v>44966.0</v>
      </c>
      <c r="I6597" s="4">
        <f>IFERROR(__xludf.DUMMYFUNCTION("SPLIT(H6597,""/"")"),9.0)</f>
        <v>9</v>
      </c>
      <c r="J6597" s="4">
        <f>IFERROR(__xludf.DUMMYFUNCTION("""COMPUTED_VALUE"""),2.0)</f>
        <v>2</v>
      </c>
      <c r="K6597" s="4">
        <f>IFERROR(__xludf.DUMMYFUNCTION("""COMPUTED_VALUE"""),2023.0)</f>
        <v>2023</v>
      </c>
    </row>
    <row r="6598">
      <c r="A6598" s="1" t="s">
        <v>5288</v>
      </c>
      <c r="B6598" s="4" t="s">
        <v>41</v>
      </c>
      <c r="C6598" s="4" t="s">
        <v>30</v>
      </c>
      <c r="D6598" s="4" t="s">
        <v>23</v>
      </c>
      <c r="E6598" s="4">
        <v>4.0</v>
      </c>
      <c r="F6598" s="4">
        <v>4.0</v>
      </c>
      <c r="G6598" s="4">
        <v>16.0</v>
      </c>
      <c r="H6598" s="5">
        <v>44966.0</v>
      </c>
      <c r="I6598" s="4">
        <f>IFERROR(__xludf.DUMMYFUNCTION("SPLIT(H6598,""/"")"),9.0)</f>
        <v>9</v>
      </c>
      <c r="J6598" s="4">
        <f>IFERROR(__xludf.DUMMYFUNCTION("""COMPUTED_VALUE"""),2.0)</f>
        <v>2</v>
      </c>
      <c r="K6598" s="4">
        <f>IFERROR(__xludf.DUMMYFUNCTION("""COMPUTED_VALUE"""),2023.0)</f>
        <v>2023</v>
      </c>
    </row>
    <row r="6599">
      <c r="A6599" s="1" t="s">
        <v>1856</v>
      </c>
      <c r="B6599" s="4" t="s">
        <v>41</v>
      </c>
      <c r="C6599" s="4" t="s">
        <v>30</v>
      </c>
      <c r="D6599" s="4" t="s">
        <v>23</v>
      </c>
      <c r="E6599" s="4">
        <v>4.0</v>
      </c>
      <c r="F6599" s="4">
        <v>4.0</v>
      </c>
      <c r="G6599" s="4">
        <v>16.0</v>
      </c>
      <c r="H6599" s="5">
        <v>44967.0</v>
      </c>
      <c r="I6599" s="4">
        <f>IFERROR(__xludf.DUMMYFUNCTION("SPLIT(H6599,""/"")"),10.0)</f>
        <v>10</v>
      </c>
      <c r="J6599" s="4">
        <f>IFERROR(__xludf.DUMMYFUNCTION("""COMPUTED_VALUE"""),2.0)</f>
        <v>2</v>
      </c>
      <c r="K6599" s="4">
        <f>IFERROR(__xludf.DUMMYFUNCTION("""COMPUTED_VALUE"""),2023.0)</f>
        <v>2023</v>
      </c>
    </row>
    <row r="6600">
      <c r="A6600" s="1" t="s">
        <v>2231</v>
      </c>
      <c r="B6600" s="4" t="s">
        <v>41</v>
      </c>
      <c r="C6600" s="4" t="s">
        <v>29</v>
      </c>
      <c r="D6600" s="4" t="s">
        <v>23</v>
      </c>
      <c r="E6600" s="4">
        <v>5.0</v>
      </c>
      <c r="F6600" s="4">
        <v>4.0</v>
      </c>
      <c r="G6600" s="4">
        <v>20.0</v>
      </c>
      <c r="H6600" s="5">
        <v>44967.0</v>
      </c>
      <c r="I6600" s="4">
        <f>IFERROR(__xludf.DUMMYFUNCTION("SPLIT(H6600,""/"")"),10.0)</f>
        <v>10</v>
      </c>
      <c r="J6600" s="4">
        <f>IFERROR(__xludf.DUMMYFUNCTION("""COMPUTED_VALUE"""),2.0)</f>
        <v>2</v>
      </c>
      <c r="K6600" s="4">
        <f>IFERROR(__xludf.DUMMYFUNCTION("""COMPUTED_VALUE"""),2023.0)</f>
        <v>2023</v>
      </c>
    </row>
    <row r="6601">
      <c r="A6601" s="1" t="s">
        <v>1932</v>
      </c>
      <c r="B6601" s="4" t="s">
        <v>41</v>
      </c>
      <c r="C6601" s="4" t="s">
        <v>30</v>
      </c>
      <c r="D6601" s="4" t="s">
        <v>39</v>
      </c>
      <c r="E6601" s="4">
        <v>5.0</v>
      </c>
      <c r="F6601" s="4">
        <v>4.0</v>
      </c>
      <c r="G6601" s="4">
        <v>20.0</v>
      </c>
      <c r="H6601" s="5">
        <v>44967.0</v>
      </c>
      <c r="I6601" s="4">
        <f>IFERROR(__xludf.DUMMYFUNCTION("SPLIT(H6601,""/"")"),10.0)</f>
        <v>10</v>
      </c>
      <c r="J6601" s="4">
        <f>IFERROR(__xludf.DUMMYFUNCTION("""COMPUTED_VALUE"""),2.0)</f>
        <v>2</v>
      </c>
      <c r="K6601" s="4">
        <f>IFERROR(__xludf.DUMMYFUNCTION("""COMPUTED_VALUE"""),2023.0)</f>
        <v>2023</v>
      </c>
    </row>
    <row r="6602">
      <c r="A6602" s="1" t="s">
        <v>3265</v>
      </c>
      <c r="B6602" s="4" t="s">
        <v>41</v>
      </c>
      <c r="C6602" s="4" t="s">
        <v>30</v>
      </c>
      <c r="D6602" s="4" t="s">
        <v>28</v>
      </c>
      <c r="E6602" s="4">
        <v>1.0</v>
      </c>
      <c r="F6602" s="4">
        <v>4.0</v>
      </c>
      <c r="G6602" s="4">
        <v>4.0</v>
      </c>
      <c r="H6602" s="5">
        <v>44967.0</v>
      </c>
      <c r="I6602" s="4">
        <f>IFERROR(__xludf.DUMMYFUNCTION("SPLIT(H6602,""/"")"),10.0)</f>
        <v>10</v>
      </c>
      <c r="J6602" s="4">
        <f>IFERROR(__xludf.DUMMYFUNCTION("""COMPUTED_VALUE"""),2.0)</f>
        <v>2</v>
      </c>
      <c r="K6602" s="4">
        <f>IFERROR(__xludf.DUMMYFUNCTION("""COMPUTED_VALUE"""),2023.0)</f>
        <v>2023</v>
      </c>
    </row>
    <row r="6603">
      <c r="A6603" s="1" t="s">
        <v>1320</v>
      </c>
      <c r="B6603" s="4" t="s">
        <v>41</v>
      </c>
      <c r="C6603" s="4" t="s">
        <v>29</v>
      </c>
      <c r="D6603" s="4" t="s">
        <v>30</v>
      </c>
      <c r="E6603" s="4">
        <v>5.0</v>
      </c>
      <c r="F6603" s="4">
        <v>4.0</v>
      </c>
      <c r="G6603" s="4">
        <v>20.0</v>
      </c>
      <c r="H6603" s="5">
        <v>44968.0</v>
      </c>
      <c r="I6603" s="4">
        <f>IFERROR(__xludf.DUMMYFUNCTION("SPLIT(H6603,""/"")"),11.0)</f>
        <v>11</v>
      </c>
      <c r="J6603" s="4">
        <f>IFERROR(__xludf.DUMMYFUNCTION("""COMPUTED_VALUE"""),2.0)</f>
        <v>2</v>
      </c>
      <c r="K6603" s="4">
        <f>IFERROR(__xludf.DUMMYFUNCTION("""COMPUTED_VALUE"""),2023.0)</f>
        <v>2023</v>
      </c>
    </row>
    <row r="6604">
      <c r="A6604" s="1" t="s">
        <v>7245</v>
      </c>
      <c r="B6604" s="4" t="s">
        <v>41</v>
      </c>
      <c r="C6604" s="4" t="s">
        <v>30</v>
      </c>
      <c r="D6604" s="4" t="s">
        <v>30</v>
      </c>
      <c r="E6604" s="4">
        <v>2.0</v>
      </c>
      <c r="F6604" s="4">
        <v>4.0</v>
      </c>
      <c r="G6604" s="4">
        <v>8.0</v>
      </c>
      <c r="H6604" s="5">
        <v>44968.0</v>
      </c>
      <c r="I6604" s="4">
        <f>IFERROR(__xludf.DUMMYFUNCTION("SPLIT(H6604,""/"")"),11.0)</f>
        <v>11</v>
      </c>
      <c r="J6604" s="4">
        <f>IFERROR(__xludf.DUMMYFUNCTION("""COMPUTED_VALUE"""),2.0)</f>
        <v>2</v>
      </c>
      <c r="K6604" s="4">
        <f>IFERROR(__xludf.DUMMYFUNCTION("""COMPUTED_VALUE"""),2023.0)</f>
        <v>2023</v>
      </c>
    </row>
    <row r="6605">
      <c r="A6605" s="1" t="s">
        <v>6385</v>
      </c>
      <c r="B6605" s="4" t="s">
        <v>41</v>
      </c>
      <c r="C6605" s="4" t="s">
        <v>29</v>
      </c>
      <c r="D6605" s="4" t="s">
        <v>28</v>
      </c>
      <c r="E6605" s="4">
        <v>1.0</v>
      </c>
      <c r="F6605" s="4">
        <v>4.0</v>
      </c>
      <c r="G6605" s="4">
        <v>4.0</v>
      </c>
      <c r="H6605" s="5">
        <v>44969.0</v>
      </c>
      <c r="I6605" s="4">
        <f>IFERROR(__xludf.DUMMYFUNCTION("SPLIT(H6605,""/"")"),12.0)</f>
        <v>12</v>
      </c>
      <c r="J6605" s="4">
        <f>IFERROR(__xludf.DUMMYFUNCTION("""COMPUTED_VALUE"""),2.0)</f>
        <v>2</v>
      </c>
      <c r="K6605" s="4">
        <f>IFERROR(__xludf.DUMMYFUNCTION("""COMPUTED_VALUE"""),2023.0)</f>
        <v>2023</v>
      </c>
    </row>
    <row r="6606">
      <c r="A6606" s="1" t="s">
        <v>5287</v>
      </c>
      <c r="B6606" s="4" t="s">
        <v>41</v>
      </c>
      <c r="C6606" s="4" t="s">
        <v>30</v>
      </c>
      <c r="D6606" s="4" t="s">
        <v>39</v>
      </c>
      <c r="E6606" s="4">
        <v>1.0</v>
      </c>
      <c r="F6606" s="4">
        <v>4.0</v>
      </c>
      <c r="G6606" s="4">
        <v>4.0</v>
      </c>
      <c r="H6606" s="5">
        <v>44970.0</v>
      </c>
      <c r="I6606" s="4">
        <f>IFERROR(__xludf.DUMMYFUNCTION("SPLIT(H6606,""/"")"),13.0)</f>
        <v>13</v>
      </c>
      <c r="J6606" s="4">
        <f>IFERROR(__xludf.DUMMYFUNCTION("""COMPUTED_VALUE"""),2.0)</f>
        <v>2</v>
      </c>
      <c r="K6606" s="4">
        <f>IFERROR(__xludf.DUMMYFUNCTION("""COMPUTED_VALUE"""),2023.0)</f>
        <v>2023</v>
      </c>
    </row>
    <row r="6607">
      <c r="A6607" s="1" t="s">
        <v>3463</v>
      </c>
      <c r="B6607" s="4" t="s">
        <v>41</v>
      </c>
      <c r="C6607" s="4" t="s">
        <v>29</v>
      </c>
      <c r="D6607" s="4" t="s">
        <v>30</v>
      </c>
      <c r="E6607" s="4">
        <v>5.0</v>
      </c>
      <c r="F6607" s="4">
        <v>4.0</v>
      </c>
      <c r="G6607" s="4">
        <v>20.0</v>
      </c>
      <c r="H6607" s="5">
        <v>44970.0</v>
      </c>
      <c r="I6607" s="4">
        <f>IFERROR(__xludf.DUMMYFUNCTION("SPLIT(H6607,""/"")"),13.0)</f>
        <v>13</v>
      </c>
      <c r="J6607" s="4">
        <f>IFERROR(__xludf.DUMMYFUNCTION("""COMPUTED_VALUE"""),2.0)</f>
        <v>2</v>
      </c>
      <c r="K6607" s="4">
        <f>IFERROR(__xludf.DUMMYFUNCTION("""COMPUTED_VALUE"""),2023.0)</f>
        <v>2023</v>
      </c>
    </row>
    <row r="6608">
      <c r="A6608" s="1" t="s">
        <v>5621</v>
      </c>
      <c r="B6608" s="4" t="s">
        <v>41</v>
      </c>
      <c r="C6608" s="4" t="s">
        <v>30</v>
      </c>
      <c r="D6608" s="4" t="s">
        <v>39</v>
      </c>
      <c r="E6608" s="4">
        <v>4.0</v>
      </c>
      <c r="F6608" s="4">
        <v>4.0</v>
      </c>
      <c r="G6608" s="4">
        <v>16.0</v>
      </c>
      <c r="H6608" s="5">
        <v>44970.0</v>
      </c>
      <c r="I6608" s="4">
        <f>IFERROR(__xludf.DUMMYFUNCTION("SPLIT(H6608,""/"")"),13.0)</f>
        <v>13</v>
      </c>
      <c r="J6608" s="4">
        <f>IFERROR(__xludf.DUMMYFUNCTION("""COMPUTED_VALUE"""),2.0)</f>
        <v>2</v>
      </c>
      <c r="K6608" s="4">
        <f>IFERROR(__xludf.DUMMYFUNCTION("""COMPUTED_VALUE"""),2023.0)</f>
        <v>2023</v>
      </c>
    </row>
    <row r="6609">
      <c r="A6609" s="1" t="s">
        <v>6757</v>
      </c>
      <c r="B6609" s="4" t="s">
        <v>41</v>
      </c>
      <c r="C6609" s="4" t="s">
        <v>24</v>
      </c>
      <c r="D6609" s="4" t="s">
        <v>23</v>
      </c>
      <c r="E6609" s="4">
        <v>5.0</v>
      </c>
      <c r="F6609" s="4">
        <v>4.0</v>
      </c>
      <c r="G6609" s="4">
        <v>20.0</v>
      </c>
      <c r="H6609" s="5">
        <v>44972.0</v>
      </c>
      <c r="I6609" s="4">
        <f>IFERROR(__xludf.DUMMYFUNCTION("SPLIT(H6609,""/"")"),15.0)</f>
        <v>15</v>
      </c>
      <c r="J6609" s="4">
        <f>IFERROR(__xludf.DUMMYFUNCTION("""COMPUTED_VALUE"""),2.0)</f>
        <v>2</v>
      </c>
      <c r="K6609" s="4">
        <f>IFERROR(__xludf.DUMMYFUNCTION("""COMPUTED_VALUE"""),2023.0)</f>
        <v>2023</v>
      </c>
    </row>
    <row r="6610">
      <c r="A6610" s="1" t="s">
        <v>7684</v>
      </c>
      <c r="B6610" s="4" t="s">
        <v>41</v>
      </c>
      <c r="C6610" s="4" t="s">
        <v>24</v>
      </c>
      <c r="D6610" s="4" t="s">
        <v>39</v>
      </c>
      <c r="E6610" s="4">
        <v>3.0</v>
      </c>
      <c r="F6610" s="4">
        <v>4.0</v>
      </c>
      <c r="G6610" s="4">
        <v>12.0</v>
      </c>
      <c r="H6610" s="5">
        <v>44972.0</v>
      </c>
      <c r="I6610" s="4">
        <f>IFERROR(__xludf.DUMMYFUNCTION("SPLIT(H6610,""/"")"),15.0)</f>
        <v>15</v>
      </c>
      <c r="J6610" s="4">
        <f>IFERROR(__xludf.DUMMYFUNCTION("""COMPUTED_VALUE"""),2.0)</f>
        <v>2</v>
      </c>
      <c r="K6610" s="4">
        <f>IFERROR(__xludf.DUMMYFUNCTION("""COMPUTED_VALUE"""),2023.0)</f>
        <v>2023</v>
      </c>
    </row>
    <row r="6611">
      <c r="A6611" s="1" t="s">
        <v>6387</v>
      </c>
      <c r="B6611" s="4" t="s">
        <v>41</v>
      </c>
      <c r="C6611" s="4" t="s">
        <v>30</v>
      </c>
      <c r="D6611" s="4" t="s">
        <v>30</v>
      </c>
      <c r="E6611" s="4">
        <v>5.0</v>
      </c>
      <c r="F6611" s="4">
        <v>4.0</v>
      </c>
      <c r="G6611" s="4">
        <v>20.0</v>
      </c>
      <c r="H6611" s="5">
        <v>44972.0</v>
      </c>
      <c r="I6611" s="4">
        <f>IFERROR(__xludf.DUMMYFUNCTION("SPLIT(H6611,""/"")"),15.0)</f>
        <v>15</v>
      </c>
      <c r="J6611" s="4">
        <f>IFERROR(__xludf.DUMMYFUNCTION("""COMPUTED_VALUE"""),2.0)</f>
        <v>2</v>
      </c>
      <c r="K6611" s="4">
        <f>IFERROR(__xludf.DUMMYFUNCTION("""COMPUTED_VALUE"""),2023.0)</f>
        <v>2023</v>
      </c>
    </row>
    <row r="6612">
      <c r="A6612" s="1" t="s">
        <v>7234</v>
      </c>
      <c r="B6612" s="4" t="s">
        <v>41</v>
      </c>
      <c r="C6612" s="4" t="s">
        <v>30</v>
      </c>
      <c r="D6612" s="4" t="s">
        <v>30</v>
      </c>
      <c r="E6612" s="4">
        <v>3.0</v>
      </c>
      <c r="F6612" s="4">
        <v>4.0</v>
      </c>
      <c r="G6612" s="4">
        <v>12.0</v>
      </c>
      <c r="H6612" s="5">
        <v>44972.0</v>
      </c>
      <c r="I6612" s="4">
        <f>IFERROR(__xludf.DUMMYFUNCTION("SPLIT(H6612,""/"")"),15.0)</f>
        <v>15</v>
      </c>
      <c r="J6612" s="4">
        <f>IFERROR(__xludf.DUMMYFUNCTION("""COMPUTED_VALUE"""),2.0)</f>
        <v>2</v>
      </c>
      <c r="K6612" s="4">
        <f>IFERROR(__xludf.DUMMYFUNCTION("""COMPUTED_VALUE"""),2023.0)</f>
        <v>2023</v>
      </c>
    </row>
    <row r="6613">
      <c r="A6613" s="1" t="s">
        <v>4374</v>
      </c>
      <c r="B6613" s="4" t="s">
        <v>41</v>
      </c>
      <c r="C6613" s="4" t="s">
        <v>29</v>
      </c>
      <c r="D6613" s="4" t="s">
        <v>23</v>
      </c>
      <c r="E6613" s="4">
        <v>5.0</v>
      </c>
      <c r="F6613" s="4">
        <v>4.0</v>
      </c>
      <c r="G6613" s="4">
        <v>20.0</v>
      </c>
      <c r="H6613" s="5">
        <v>44972.0</v>
      </c>
      <c r="I6613" s="4">
        <f>IFERROR(__xludf.DUMMYFUNCTION("SPLIT(H6613,""/"")"),15.0)</f>
        <v>15</v>
      </c>
      <c r="J6613" s="4">
        <f>IFERROR(__xludf.DUMMYFUNCTION("""COMPUTED_VALUE"""),2.0)</f>
        <v>2</v>
      </c>
      <c r="K6613" s="4">
        <f>IFERROR(__xludf.DUMMYFUNCTION("""COMPUTED_VALUE"""),2023.0)</f>
        <v>2023</v>
      </c>
    </row>
    <row r="6614">
      <c r="A6614" s="1" t="s">
        <v>917</v>
      </c>
      <c r="B6614" s="4" t="s">
        <v>41</v>
      </c>
      <c r="C6614" s="4" t="s">
        <v>30</v>
      </c>
      <c r="D6614" s="4" t="s">
        <v>39</v>
      </c>
      <c r="E6614" s="4">
        <v>2.0</v>
      </c>
      <c r="F6614" s="4">
        <v>4.0</v>
      </c>
      <c r="G6614" s="4">
        <v>8.0</v>
      </c>
      <c r="H6614" s="5">
        <v>44972.0</v>
      </c>
      <c r="I6614" s="4">
        <f>IFERROR(__xludf.DUMMYFUNCTION("SPLIT(H6614,""/"")"),15.0)</f>
        <v>15</v>
      </c>
      <c r="J6614" s="4">
        <f>IFERROR(__xludf.DUMMYFUNCTION("""COMPUTED_VALUE"""),2.0)</f>
        <v>2</v>
      </c>
      <c r="K6614" s="4">
        <f>IFERROR(__xludf.DUMMYFUNCTION("""COMPUTED_VALUE"""),2023.0)</f>
        <v>2023</v>
      </c>
    </row>
    <row r="6615">
      <c r="A6615" s="1" t="s">
        <v>8665</v>
      </c>
      <c r="B6615" s="4" t="s">
        <v>41</v>
      </c>
      <c r="C6615" s="4" t="s">
        <v>30</v>
      </c>
      <c r="D6615" s="4" t="s">
        <v>23</v>
      </c>
      <c r="E6615" s="4">
        <v>5.0</v>
      </c>
      <c r="F6615" s="4">
        <v>4.0</v>
      </c>
      <c r="G6615" s="4">
        <v>20.0</v>
      </c>
      <c r="H6615" s="5">
        <v>44973.0</v>
      </c>
      <c r="I6615" s="4">
        <f>IFERROR(__xludf.DUMMYFUNCTION("SPLIT(H6615,""/"")"),16.0)</f>
        <v>16</v>
      </c>
      <c r="J6615" s="4">
        <f>IFERROR(__xludf.DUMMYFUNCTION("""COMPUTED_VALUE"""),2.0)</f>
        <v>2</v>
      </c>
      <c r="K6615" s="4">
        <f>IFERROR(__xludf.DUMMYFUNCTION("""COMPUTED_VALUE"""),2023.0)</f>
        <v>2023</v>
      </c>
    </row>
    <row r="6616">
      <c r="A6616" s="1" t="s">
        <v>3490</v>
      </c>
      <c r="B6616" s="4" t="s">
        <v>41</v>
      </c>
      <c r="C6616" s="4" t="s">
        <v>30</v>
      </c>
      <c r="D6616" s="4" t="s">
        <v>23</v>
      </c>
      <c r="E6616" s="4">
        <v>4.0</v>
      </c>
      <c r="F6616" s="4">
        <v>4.0</v>
      </c>
      <c r="G6616" s="4">
        <v>16.0</v>
      </c>
      <c r="H6616" s="5">
        <v>44973.0</v>
      </c>
      <c r="I6616" s="4">
        <f>IFERROR(__xludf.DUMMYFUNCTION("SPLIT(H6616,""/"")"),16.0)</f>
        <v>16</v>
      </c>
      <c r="J6616" s="4">
        <f>IFERROR(__xludf.DUMMYFUNCTION("""COMPUTED_VALUE"""),2.0)</f>
        <v>2</v>
      </c>
      <c r="K6616" s="4">
        <f>IFERROR(__xludf.DUMMYFUNCTION("""COMPUTED_VALUE"""),2023.0)</f>
        <v>2023</v>
      </c>
    </row>
    <row r="6617">
      <c r="A6617" s="1" t="s">
        <v>8763</v>
      </c>
      <c r="B6617" s="4" t="s">
        <v>41</v>
      </c>
      <c r="C6617" s="4" t="s">
        <v>30</v>
      </c>
      <c r="D6617" s="4" t="s">
        <v>28</v>
      </c>
      <c r="E6617" s="4">
        <v>3.0</v>
      </c>
      <c r="F6617" s="4">
        <v>4.0</v>
      </c>
      <c r="G6617" s="4">
        <v>12.0</v>
      </c>
      <c r="H6617" s="5">
        <v>44973.0</v>
      </c>
      <c r="I6617" s="4">
        <f>IFERROR(__xludf.DUMMYFUNCTION("SPLIT(H6617,""/"")"),16.0)</f>
        <v>16</v>
      </c>
      <c r="J6617" s="4">
        <f>IFERROR(__xludf.DUMMYFUNCTION("""COMPUTED_VALUE"""),2.0)</f>
        <v>2</v>
      </c>
      <c r="K6617" s="4">
        <f>IFERROR(__xludf.DUMMYFUNCTION("""COMPUTED_VALUE"""),2023.0)</f>
        <v>2023</v>
      </c>
    </row>
    <row r="6618">
      <c r="A6618" s="1" t="s">
        <v>5136</v>
      </c>
      <c r="B6618" s="4" t="s">
        <v>41</v>
      </c>
      <c r="C6618" s="4" t="s">
        <v>30</v>
      </c>
      <c r="D6618" s="4" t="s">
        <v>28</v>
      </c>
      <c r="E6618" s="4">
        <v>3.0</v>
      </c>
      <c r="F6618" s="4">
        <v>4.0</v>
      </c>
      <c r="G6618" s="4">
        <v>12.0</v>
      </c>
      <c r="H6618" s="5">
        <v>44974.0</v>
      </c>
      <c r="I6618" s="4">
        <f>IFERROR(__xludf.DUMMYFUNCTION("SPLIT(H6618,""/"")"),17.0)</f>
        <v>17</v>
      </c>
      <c r="J6618" s="4">
        <f>IFERROR(__xludf.DUMMYFUNCTION("""COMPUTED_VALUE"""),2.0)</f>
        <v>2</v>
      </c>
      <c r="K6618" s="4">
        <f>IFERROR(__xludf.DUMMYFUNCTION("""COMPUTED_VALUE"""),2023.0)</f>
        <v>2023</v>
      </c>
    </row>
    <row r="6619">
      <c r="A6619" s="1" t="s">
        <v>9612</v>
      </c>
      <c r="B6619" s="4" t="s">
        <v>41</v>
      </c>
      <c r="C6619" s="4" t="s">
        <v>30</v>
      </c>
      <c r="D6619" s="4" t="s">
        <v>23</v>
      </c>
      <c r="E6619" s="4">
        <v>4.0</v>
      </c>
      <c r="F6619" s="4">
        <v>4.0</v>
      </c>
      <c r="G6619" s="4">
        <v>16.0</v>
      </c>
      <c r="H6619" s="5">
        <v>44974.0</v>
      </c>
      <c r="I6619" s="4">
        <f>IFERROR(__xludf.DUMMYFUNCTION("SPLIT(H6619,""/"")"),17.0)</f>
        <v>17</v>
      </c>
      <c r="J6619" s="4">
        <f>IFERROR(__xludf.DUMMYFUNCTION("""COMPUTED_VALUE"""),2.0)</f>
        <v>2</v>
      </c>
      <c r="K6619" s="4">
        <f>IFERROR(__xludf.DUMMYFUNCTION("""COMPUTED_VALUE"""),2023.0)</f>
        <v>2023</v>
      </c>
    </row>
    <row r="6620">
      <c r="A6620" s="1" t="s">
        <v>2308</v>
      </c>
      <c r="B6620" s="4" t="s">
        <v>41</v>
      </c>
      <c r="C6620" s="4" t="s">
        <v>29</v>
      </c>
      <c r="D6620" s="4" t="s">
        <v>30</v>
      </c>
      <c r="E6620" s="4">
        <v>1.0</v>
      </c>
      <c r="F6620" s="4">
        <v>4.0</v>
      </c>
      <c r="G6620" s="4">
        <v>4.0</v>
      </c>
      <c r="H6620" s="5">
        <v>44974.0</v>
      </c>
      <c r="I6620" s="4">
        <f>IFERROR(__xludf.DUMMYFUNCTION("SPLIT(H6620,""/"")"),17.0)</f>
        <v>17</v>
      </c>
      <c r="J6620" s="4">
        <f>IFERROR(__xludf.DUMMYFUNCTION("""COMPUTED_VALUE"""),2.0)</f>
        <v>2</v>
      </c>
      <c r="K6620" s="4">
        <f>IFERROR(__xludf.DUMMYFUNCTION("""COMPUTED_VALUE"""),2023.0)</f>
        <v>2023</v>
      </c>
    </row>
    <row r="6621">
      <c r="A6621" s="1" t="s">
        <v>9658</v>
      </c>
      <c r="B6621" s="4" t="s">
        <v>41</v>
      </c>
      <c r="C6621" s="4" t="s">
        <v>30</v>
      </c>
      <c r="D6621" s="4" t="s">
        <v>23</v>
      </c>
      <c r="E6621" s="4">
        <v>3.0</v>
      </c>
      <c r="F6621" s="4">
        <v>4.0</v>
      </c>
      <c r="G6621" s="4">
        <v>12.0</v>
      </c>
      <c r="H6621" s="5">
        <v>44975.0</v>
      </c>
      <c r="I6621" s="4">
        <f>IFERROR(__xludf.DUMMYFUNCTION("SPLIT(H6621,""/"")"),18.0)</f>
        <v>18</v>
      </c>
      <c r="J6621" s="4">
        <f>IFERROR(__xludf.DUMMYFUNCTION("""COMPUTED_VALUE"""),2.0)</f>
        <v>2</v>
      </c>
      <c r="K6621" s="4">
        <f>IFERROR(__xludf.DUMMYFUNCTION("""COMPUTED_VALUE"""),2023.0)</f>
        <v>2023</v>
      </c>
    </row>
    <row r="6622">
      <c r="A6622" s="1" t="s">
        <v>7526</v>
      </c>
      <c r="B6622" s="4" t="s">
        <v>41</v>
      </c>
      <c r="C6622" s="4" t="s">
        <v>24</v>
      </c>
      <c r="D6622" s="4" t="s">
        <v>30</v>
      </c>
      <c r="E6622" s="4">
        <v>1.0</v>
      </c>
      <c r="F6622" s="4">
        <v>4.0</v>
      </c>
      <c r="G6622" s="4">
        <v>4.0</v>
      </c>
      <c r="H6622" s="5">
        <v>44976.0</v>
      </c>
      <c r="I6622" s="4">
        <f>IFERROR(__xludf.DUMMYFUNCTION("SPLIT(H6622,""/"")"),19.0)</f>
        <v>19</v>
      </c>
      <c r="J6622" s="4">
        <f>IFERROR(__xludf.DUMMYFUNCTION("""COMPUTED_VALUE"""),2.0)</f>
        <v>2</v>
      </c>
      <c r="K6622" s="4">
        <f>IFERROR(__xludf.DUMMYFUNCTION("""COMPUTED_VALUE"""),2023.0)</f>
        <v>2023</v>
      </c>
    </row>
    <row r="6623">
      <c r="A6623" s="1" t="s">
        <v>4082</v>
      </c>
      <c r="B6623" s="4" t="s">
        <v>41</v>
      </c>
      <c r="C6623" s="4" t="s">
        <v>29</v>
      </c>
      <c r="D6623" s="4" t="s">
        <v>39</v>
      </c>
      <c r="E6623" s="4">
        <v>5.0</v>
      </c>
      <c r="F6623" s="4">
        <v>4.0</v>
      </c>
      <c r="G6623" s="4">
        <v>20.0</v>
      </c>
      <c r="H6623" s="5">
        <v>44976.0</v>
      </c>
      <c r="I6623" s="4">
        <f>IFERROR(__xludf.DUMMYFUNCTION("SPLIT(H6623,""/"")"),19.0)</f>
        <v>19</v>
      </c>
      <c r="J6623" s="4">
        <f>IFERROR(__xludf.DUMMYFUNCTION("""COMPUTED_VALUE"""),2.0)</f>
        <v>2</v>
      </c>
      <c r="K6623" s="4">
        <f>IFERROR(__xludf.DUMMYFUNCTION("""COMPUTED_VALUE"""),2023.0)</f>
        <v>2023</v>
      </c>
    </row>
    <row r="6624">
      <c r="A6624" s="1" t="s">
        <v>1682</v>
      </c>
      <c r="B6624" s="4" t="s">
        <v>41</v>
      </c>
      <c r="C6624" s="4" t="s">
        <v>29</v>
      </c>
      <c r="D6624" s="4" t="s">
        <v>23</v>
      </c>
      <c r="E6624" s="4">
        <v>1.0</v>
      </c>
      <c r="F6624" s="4">
        <v>4.0</v>
      </c>
      <c r="G6624" s="4">
        <v>4.0</v>
      </c>
      <c r="H6624" s="5">
        <v>44976.0</v>
      </c>
      <c r="I6624" s="4">
        <f>IFERROR(__xludf.DUMMYFUNCTION("SPLIT(H6624,""/"")"),19.0)</f>
        <v>19</v>
      </c>
      <c r="J6624" s="4">
        <f>IFERROR(__xludf.DUMMYFUNCTION("""COMPUTED_VALUE"""),2.0)</f>
        <v>2</v>
      </c>
      <c r="K6624" s="4">
        <f>IFERROR(__xludf.DUMMYFUNCTION("""COMPUTED_VALUE"""),2023.0)</f>
        <v>2023</v>
      </c>
    </row>
    <row r="6625">
      <c r="A6625" s="1" t="s">
        <v>5032</v>
      </c>
      <c r="B6625" s="4" t="s">
        <v>41</v>
      </c>
      <c r="C6625" s="4" t="s">
        <v>30</v>
      </c>
      <c r="D6625" s="4" t="s">
        <v>30</v>
      </c>
      <c r="E6625" s="4">
        <v>3.0</v>
      </c>
      <c r="F6625" s="4">
        <v>4.0</v>
      </c>
      <c r="G6625" s="4">
        <v>12.0</v>
      </c>
      <c r="H6625" s="5">
        <v>44977.0</v>
      </c>
      <c r="I6625" s="4">
        <f>IFERROR(__xludf.DUMMYFUNCTION("SPLIT(H6625,""/"")"),20.0)</f>
        <v>20</v>
      </c>
      <c r="J6625" s="4">
        <f>IFERROR(__xludf.DUMMYFUNCTION("""COMPUTED_VALUE"""),2.0)</f>
        <v>2</v>
      </c>
      <c r="K6625" s="4">
        <f>IFERROR(__xludf.DUMMYFUNCTION("""COMPUTED_VALUE"""),2023.0)</f>
        <v>2023</v>
      </c>
    </row>
    <row r="6626">
      <c r="A6626" s="1" t="s">
        <v>2445</v>
      </c>
      <c r="B6626" s="4" t="s">
        <v>41</v>
      </c>
      <c r="C6626" s="4" t="s">
        <v>30</v>
      </c>
      <c r="D6626" s="4" t="s">
        <v>39</v>
      </c>
      <c r="E6626" s="4">
        <v>4.0</v>
      </c>
      <c r="F6626" s="4">
        <v>4.0</v>
      </c>
      <c r="G6626" s="4">
        <v>16.0</v>
      </c>
      <c r="H6626" s="5">
        <v>44977.0</v>
      </c>
      <c r="I6626" s="4">
        <f>IFERROR(__xludf.DUMMYFUNCTION("SPLIT(H6626,""/"")"),20.0)</f>
        <v>20</v>
      </c>
      <c r="J6626" s="4">
        <f>IFERROR(__xludf.DUMMYFUNCTION("""COMPUTED_VALUE"""),2.0)</f>
        <v>2</v>
      </c>
      <c r="K6626" s="4">
        <f>IFERROR(__xludf.DUMMYFUNCTION("""COMPUTED_VALUE"""),2023.0)</f>
        <v>2023</v>
      </c>
    </row>
    <row r="6627">
      <c r="A6627" s="1" t="s">
        <v>230</v>
      </c>
      <c r="B6627" s="4" t="s">
        <v>41</v>
      </c>
      <c r="C6627" s="4" t="s">
        <v>30</v>
      </c>
      <c r="D6627" s="4" t="s">
        <v>30</v>
      </c>
      <c r="E6627" s="4">
        <v>1.0</v>
      </c>
      <c r="F6627" s="4">
        <v>4.0</v>
      </c>
      <c r="G6627" s="4">
        <v>4.0</v>
      </c>
      <c r="H6627" s="5">
        <v>44977.0</v>
      </c>
      <c r="I6627" s="4">
        <f>IFERROR(__xludf.DUMMYFUNCTION("SPLIT(H6627,""/"")"),20.0)</f>
        <v>20</v>
      </c>
      <c r="J6627" s="4">
        <f>IFERROR(__xludf.DUMMYFUNCTION("""COMPUTED_VALUE"""),2.0)</f>
        <v>2</v>
      </c>
      <c r="K6627" s="4">
        <f>IFERROR(__xludf.DUMMYFUNCTION("""COMPUTED_VALUE"""),2023.0)</f>
        <v>2023</v>
      </c>
    </row>
    <row r="6628">
      <c r="A6628" s="1" t="s">
        <v>9790</v>
      </c>
      <c r="B6628" s="4" t="s">
        <v>41</v>
      </c>
      <c r="C6628" s="4" t="s">
        <v>30</v>
      </c>
      <c r="D6628" s="4" t="s">
        <v>39</v>
      </c>
      <c r="E6628" s="4">
        <v>2.0</v>
      </c>
      <c r="F6628" s="4">
        <v>4.0</v>
      </c>
      <c r="G6628" s="4">
        <v>8.0</v>
      </c>
      <c r="H6628" s="5">
        <v>44977.0</v>
      </c>
      <c r="I6628" s="4">
        <f>IFERROR(__xludf.DUMMYFUNCTION("SPLIT(H6628,""/"")"),20.0)</f>
        <v>20</v>
      </c>
      <c r="J6628" s="4">
        <f>IFERROR(__xludf.DUMMYFUNCTION("""COMPUTED_VALUE"""),2.0)</f>
        <v>2</v>
      </c>
      <c r="K6628" s="4">
        <f>IFERROR(__xludf.DUMMYFUNCTION("""COMPUTED_VALUE"""),2023.0)</f>
        <v>2023</v>
      </c>
    </row>
    <row r="6629">
      <c r="A6629" s="1" t="s">
        <v>3337</v>
      </c>
      <c r="B6629" s="4" t="s">
        <v>41</v>
      </c>
      <c r="C6629" s="4" t="s">
        <v>29</v>
      </c>
      <c r="D6629" s="4" t="s">
        <v>23</v>
      </c>
      <c r="E6629" s="4">
        <v>3.0</v>
      </c>
      <c r="F6629" s="4">
        <v>4.0</v>
      </c>
      <c r="G6629" s="4">
        <v>12.0</v>
      </c>
      <c r="H6629" s="5">
        <v>44978.0</v>
      </c>
      <c r="I6629" s="4">
        <f>IFERROR(__xludf.DUMMYFUNCTION("SPLIT(H6629,""/"")"),21.0)</f>
        <v>21</v>
      </c>
      <c r="J6629" s="4">
        <f>IFERROR(__xludf.DUMMYFUNCTION("""COMPUTED_VALUE"""),2.0)</f>
        <v>2</v>
      </c>
      <c r="K6629" s="4">
        <f>IFERROR(__xludf.DUMMYFUNCTION("""COMPUTED_VALUE"""),2023.0)</f>
        <v>2023</v>
      </c>
    </row>
    <row r="6630">
      <c r="A6630" s="1" t="s">
        <v>397</v>
      </c>
      <c r="B6630" s="4" t="s">
        <v>41</v>
      </c>
      <c r="C6630" s="4" t="s">
        <v>29</v>
      </c>
      <c r="D6630" s="4" t="s">
        <v>30</v>
      </c>
      <c r="E6630" s="4">
        <v>4.0</v>
      </c>
      <c r="F6630" s="4">
        <v>4.0</v>
      </c>
      <c r="G6630" s="4">
        <v>16.0</v>
      </c>
      <c r="H6630" s="5">
        <v>44978.0</v>
      </c>
      <c r="I6630" s="4">
        <f>IFERROR(__xludf.DUMMYFUNCTION("SPLIT(H6630,""/"")"),21.0)</f>
        <v>21</v>
      </c>
      <c r="J6630" s="4">
        <f>IFERROR(__xludf.DUMMYFUNCTION("""COMPUTED_VALUE"""),2.0)</f>
        <v>2</v>
      </c>
      <c r="K6630" s="4">
        <f>IFERROR(__xludf.DUMMYFUNCTION("""COMPUTED_VALUE"""),2023.0)</f>
        <v>2023</v>
      </c>
    </row>
    <row r="6631">
      <c r="A6631" s="1" t="s">
        <v>4330</v>
      </c>
      <c r="B6631" s="4" t="s">
        <v>41</v>
      </c>
      <c r="C6631" s="4" t="s">
        <v>24</v>
      </c>
      <c r="D6631" s="4" t="s">
        <v>39</v>
      </c>
      <c r="E6631" s="4">
        <v>5.0</v>
      </c>
      <c r="F6631" s="4">
        <v>4.0</v>
      </c>
      <c r="G6631" s="4">
        <v>20.0</v>
      </c>
      <c r="H6631" s="5">
        <v>44978.0</v>
      </c>
      <c r="I6631" s="4">
        <f>IFERROR(__xludf.DUMMYFUNCTION("SPLIT(H6631,""/"")"),21.0)</f>
        <v>21</v>
      </c>
      <c r="J6631" s="4">
        <f>IFERROR(__xludf.DUMMYFUNCTION("""COMPUTED_VALUE"""),2.0)</f>
        <v>2</v>
      </c>
      <c r="K6631" s="4">
        <f>IFERROR(__xludf.DUMMYFUNCTION("""COMPUTED_VALUE"""),2023.0)</f>
        <v>2023</v>
      </c>
    </row>
    <row r="6632">
      <c r="A6632" s="1" t="s">
        <v>5132</v>
      </c>
      <c r="B6632" s="4" t="s">
        <v>41</v>
      </c>
      <c r="C6632" s="4" t="s">
        <v>24</v>
      </c>
      <c r="D6632" s="4" t="s">
        <v>23</v>
      </c>
      <c r="E6632" s="4">
        <v>4.0</v>
      </c>
      <c r="F6632" s="4">
        <v>4.0</v>
      </c>
      <c r="G6632" s="4">
        <v>16.0</v>
      </c>
      <c r="H6632" s="5">
        <v>44978.0</v>
      </c>
      <c r="I6632" s="4">
        <f>IFERROR(__xludf.DUMMYFUNCTION("SPLIT(H6632,""/"")"),21.0)</f>
        <v>21</v>
      </c>
      <c r="J6632" s="4">
        <f>IFERROR(__xludf.DUMMYFUNCTION("""COMPUTED_VALUE"""),2.0)</f>
        <v>2</v>
      </c>
      <c r="K6632" s="4">
        <f>IFERROR(__xludf.DUMMYFUNCTION("""COMPUTED_VALUE"""),2023.0)</f>
        <v>2023</v>
      </c>
    </row>
    <row r="6633">
      <c r="A6633" s="1" t="s">
        <v>8342</v>
      </c>
      <c r="B6633" s="4" t="s">
        <v>41</v>
      </c>
      <c r="C6633" s="4" t="s">
        <v>29</v>
      </c>
      <c r="D6633" s="4" t="s">
        <v>23</v>
      </c>
      <c r="E6633" s="4">
        <v>3.0</v>
      </c>
      <c r="F6633" s="4">
        <v>4.0</v>
      </c>
      <c r="G6633" s="4">
        <v>12.0</v>
      </c>
      <c r="H6633" s="5">
        <v>44979.0</v>
      </c>
      <c r="I6633" s="4">
        <f>IFERROR(__xludf.DUMMYFUNCTION("SPLIT(H6633,""/"")"),22.0)</f>
        <v>22</v>
      </c>
      <c r="J6633" s="4">
        <f>IFERROR(__xludf.DUMMYFUNCTION("""COMPUTED_VALUE"""),2.0)</f>
        <v>2</v>
      </c>
      <c r="K6633" s="4">
        <f>IFERROR(__xludf.DUMMYFUNCTION("""COMPUTED_VALUE"""),2023.0)</f>
        <v>2023</v>
      </c>
    </row>
    <row r="6634">
      <c r="A6634" s="1" t="s">
        <v>4988</v>
      </c>
      <c r="B6634" s="4" t="s">
        <v>41</v>
      </c>
      <c r="C6634" s="4" t="s">
        <v>30</v>
      </c>
      <c r="D6634" s="4" t="s">
        <v>28</v>
      </c>
      <c r="E6634" s="4">
        <v>5.0</v>
      </c>
      <c r="F6634" s="4">
        <v>4.0</v>
      </c>
      <c r="G6634" s="4">
        <v>20.0</v>
      </c>
      <c r="H6634" s="5">
        <v>44979.0</v>
      </c>
      <c r="I6634" s="4">
        <f>IFERROR(__xludf.DUMMYFUNCTION("SPLIT(H6634,""/"")"),22.0)</f>
        <v>22</v>
      </c>
      <c r="J6634" s="4">
        <f>IFERROR(__xludf.DUMMYFUNCTION("""COMPUTED_VALUE"""),2.0)</f>
        <v>2</v>
      </c>
      <c r="K6634" s="4">
        <f>IFERROR(__xludf.DUMMYFUNCTION("""COMPUTED_VALUE"""),2023.0)</f>
        <v>2023</v>
      </c>
    </row>
    <row r="6635">
      <c r="A6635" s="1" t="s">
        <v>6931</v>
      </c>
      <c r="B6635" s="4" t="s">
        <v>41</v>
      </c>
      <c r="C6635" s="4" t="s">
        <v>24</v>
      </c>
      <c r="D6635" s="4" t="s">
        <v>30</v>
      </c>
      <c r="E6635" s="4">
        <v>1.0</v>
      </c>
      <c r="F6635" s="4">
        <v>4.0</v>
      </c>
      <c r="G6635" s="4">
        <v>4.0</v>
      </c>
      <c r="H6635" s="5">
        <v>44979.0</v>
      </c>
      <c r="I6635" s="4">
        <f>IFERROR(__xludf.DUMMYFUNCTION("SPLIT(H6635,""/"")"),22.0)</f>
        <v>22</v>
      </c>
      <c r="J6635" s="4">
        <f>IFERROR(__xludf.DUMMYFUNCTION("""COMPUTED_VALUE"""),2.0)</f>
        <v>2</v>
      </c>
      <c r="K6635" s="4">
        <f>IFERROR(__xludf.DUMMYFUNCTION("""COMPUTED_VALUE"""),2023.0)</f>
        <v>2023</v>
      </c>
    </row>
    <row r="6636">
      <c r="A6636" s="1" t="s">
        <v>5440</v>
      </c>
      <c r="B6636" s="4" t="s">
        <v>41</v>
      </c>
      <c r="C6636" s="4" t="s">
        <v>24</v>
      </c>
      <c r="D6636" s="4" t="s">
        <v>39</v>
      </c>
      <c r="E6636" s="4">
        <v>4.0</v>
      </c>
      <c r="F6636" s="4">
        <v>4.0</v>
      </c>
      <c r="G6636" s="4">
        <v>16.0</v>
      </c>
      <c r="H6636" s="5">
        <v>44980.0</v>
      </c>
      <c r="I6636" s="4">
        <f>IFERROR(__xludf.DUMMYFUNCTION("SPLIT(H6636,""/"")"),23.0)</f>
        <v>23</v>
      </c>
      <c r="J6636" s="4">
        <f>IFERROR(__xludf.DUMMYFUNCTION("""COMPUTED_VALUE"""),2.0)</f>
        <v>2</v>
      </c>
      <c r="K6636" s="4">
        <f>IFERROR(__xludf.DUMMYFUNCTION("""COMPUTED_VALUE"""),2023.0)</f>
        <v>2023</v>
      </c>
    </row>
    <row r="6637">
      <c r="A6637" s="1" t="s">
        <v>1377</v>
      </c>
      <c r="B6637" s="4" t="s">
        <v>41</v>
      </c>
      <c r="C6637" s="4" t="s">
        <v>29</v>
      </c>
      <c r="D6637" s="4" t="s">
        <v>30</v>
      </c>
      <c r="E6637" s="4">
        <v>5.0</v>
      </c>
      <c r="F6637" s="4">
        <v>4.0</v>
      </c>
      <c r="G6637" s="4">
        <v>20.0</v>
      </c>
      <c r="H6637" s="5">
        <v>44980.0</v>
      </c>
      <c r="I6637" s="4">
        <f>IFERROR(__xludf.DUMMYFUNCTION("SPLIT(H6637,""/"")"),23.0)</f>
        <v>23</v>
      </c>
      <c r="J6637" s="4">
        <f>IFERROR(__xludf.DUMMYFUNCTION("""COMPUTED_VALUE"""),2.0)</f>
        <v>2</v>
      </c>
      <c r="K6637" s="4">
        <f>IFERROR(__xludf.DUMMYFUNCTION("""COMPUTED_VALUE"""),2023.0)</f>
        <v>2023</v>
      </c>
    </row>
    <row r="6638">
      <c r="A6638" s="1" t="s">
        <v>9574</v>
      </c>
      <c r="B6638" s="4" t="s">
        <v>41</v>
      </c>
      <c r="C6638" s="4" t="s">
        <v>29</v>
      </c>
      <c r="D6638" s="4" t="s">
        <v>30</v>
      </c>
      <c r="E6638" s="4">
        <v>5.0</v>
      </c>
      <c r="F6638" s="4">
        <v>4.0</v>
      </c>
      <c r="G6638" s="4">
        <v>20.0</v>
      </c>
      <c r="H6638" s="5">
        <v>44980.0</v>
      </c>
      <c r="I6638" s="4">
        <f>IFERROR(__xludf.DUMMYFUNCTION("SPLIT(H6638,""/"")"),23.0)</f>
        <v>23</v>
      </c>
      <c r="J6638" s="4">
        <f>IFERROR(__xludf.DUMMYFUNCTION("""COMPUTED_VALUE"""),2.0)</f>
        <v>2</v>
      </c>
      <c r="K6638" s="4">
        <f>IFERROR(__xludf.DUMMYFUNCTION("""COMPUTED_VALUE"""),2023.0)</f>
        <v>2023</v>
      </c>
    </row>
    <row r="6639">
      <c r="A6639" s="1" t="s">
        <v>7680</v>
      </c>
      <c r="B6639" s="4" t="s">
        <v>41</v>
      </c>
      <c r="C6639" s="4" t="s">
        <v>30</v>
      </c>
      <c r="D6639" s="4" t="s">
        <v>23</v>
      </c>
      <c r="E6639" s="4">
        <v>2.0</v>
      </c>
      <c r="F6639" s="4">
        <v>4.0</v>
      </c>
      <c r="G6639" s="4">
        <v>8.0</v>
      </c>
      <c r="H6639" s="5">
        <v>44980.0</v>
      </c>
      <c r="I6639" s="4">
        <f>IFERROR(__xludf.DUMMYFUNCTION("SPLIT(H6639,""/"")"),23.0)</f>
        <v>23</v>
      </c>
      <c r="J6639" s="4">
        <f>IFERROR(__xludf.DUMMYFUNCTION("""COMPUTED_VALUE"""),2.0)</f>
        <v>2</v>
      </c>
      <c r="K6639" s="4">
        <f>IFERROR(__xludf.DUMMYFUNCTION("""COMPUTED_VALUE"""),2023.0)</f>
        <v>2023</v>
      </c>
    </row>
    <row r="6640">
      <c r="A6640" s="1" t="s">
        <v>6432</v>
      </c>
      <c r="B6640" s="4" t="s">
        <v>41</v>
      </c>
      <c r="C6640" s="4" t="s">
        <v>24</v>
      </c>
      <c r="D6640" s="4" t="s">
        <v>28</v>
      </c>
      <c r="E6640" s="4">
        <v>5.0</v>
      </c>
      <c r="F6640" s="4">
        <v>4.0</v>
      </c>
      <c r="G6640" s="4">
        <v>20.0</v>
      </c>
      <c r="H6640" s="5">
        <v>44981.0</v>
      </c>
      <c r="I6640" s="4">
        <f>IFERROR(__xludf.DUMMYFUNCTION("SPLIT(H6640,""/"")"),24.0)</f>
        <v>24</v>
      </c>
      <c r="J6640" s="4">
        <f>IFERROR(__xludf.DUMMYFUNCTION("""COMPUTED_VALUE"""),2.0)</f>
        <v>2</v>
      </c>
      <c r="K6640" s="4">
        <f>IFERROR(__xludf.DUMMYFUNCTION("""COMPUTED_VALUE"""),2023.0)</f>
        <v>2023</v>
      </c>
    </row>
    <row r="6641">
      <c r="A6641" s="1" t="s">
        <v>9484</v>
      </c>
      <c r="B6641" s="4" t="s">
        <v>41</v>
      </c>
      <c r="C6641" s="4" t="s">
        <v>24</v>
      </c>
      <c r="D6641" s="4" t="s">
        <v>30</v>
      </c>
      <c r="E6641" s="4">
        <v>1.0</v>
      </c>
      <c r="F6641" s="4">
        <v>4.0</v>
      </c>
      <c r="G6641" s="4">
        <v>4.0</v>
      </c>
      <c r="H6641" s="5">
        <v>44981.0</v>
      </c>
      <c r="I6641" s="4">
        <f>IFERROR(__xludf.DUMMYFUNCTION("SPLIT(H6641,""/"")"),24.0)</f>
        <v>24</v>
      </c>
      <c r="J6641" s="4">
        <f>IFERROR(__xludf.DUMMYFUNCTION("""COMPUTED_VALUE"""),2.0)</f>
        <v>2</v>
      </c>
      <c r="K6641" s="4">
        <f>IFERROR(__xludf.DUMMYFUNCTION("""COMPUTED_VALUE"""),2023.0)</f>
        <v>2023</v>
      </c>
    </row>
    <row r="6642">
      <c r="A6642" s="1" t="s">
        <v>6284</v>
      </c>
      <c r="B6642" s="4" t="s">
        <v>41</v>
      </c>
      <c r="C6642" s="4" t="s">
        <v>30</v>
      </c>
      <c r="D6642" s="4" t="s">
        <v>30</v>
      </c>
      <c r="E6642" s="4">
        <v>4.0</v>
      </c>
      <c r="F6642" s="4">
        <v>4.0</v>
      </c>
      <c r="G6642" s="4">
        <v>16.0</v>
      </c>
      <c r="H6642" s="5">
        <v>44982.0</v>
      </c>
      <c r="I6642" s="4">
        <f>IFERROR(__xludf.DUMMYFUNCTION("SPLIT(H6642,""/"")"),25.0)</f>
        <v>25</v>
      </c>
      <c r="J6642" s="4">
        <f>IFERROR(__xludf.DUMMYFUNCTION("""COMPUTED_VALUE"""),2.0)</f>
        <v>2</v>
      </c>
      <c r="K6642" s="4">
        <f>IFERROR(__xludf.DUMMYFUNCTION("""COMPUTED_VALUE"""),2023.0)</f>
        <v>2023</v>
      </c>
    </row>
    <row r="6643">
      <c r="A6643" s="1" t="s">
        <v>346</v>
      </c>
      <c r="B6643" s="4" t="s">
        <v>41</v>
      </c>
      <c r="C6643" s="4" t="s">
        <v>30</v>
      </c>
      <c r="D6643" s="4" t="s">
        <v>23</v>
      </c>
      <c r="E6643" s="4">
        <v>3.0</v>
      </c>
      <c r="F6643" s="4">
        <v>4.0</v>
      </c>
      <c r="G6643" s="4">
        <v>12.0</v>
      </c>
      <c r="H6643" s="5">
        <v>44982.0</v>
      </c>
      <c r="I6643" s="4">
        <f>IFERROR(__xludf.DUMMYFUNCTION("SPLIT(H6643,""/"")"),25.0)</f>
        <v>25</v>
      </c>
      <c r="J6643" s="4">
        <f>IFERROR(__xludf.DUMMYFUNCTION("""COMPUTED_VALUE"""),2.0)</f>
        <v>2</v>
      </c>
      <c r="K6643" s="4">
        <f>IFERROR(__xludf.DUMMYFUNCTION("""COMPUTED_VALUE"""),2023.0)</f>
        <v>2023</v>
      </c>
    </row>
    <row r="6644">
      <c r="A6644" s="1" t="s">
        <v>4728</v>
      </c>
      <c r="B6644" s="4" t="s">
        <v>41</v>
      </c>
      <c r="C6644" s="4" t="s">
        <v>24</v>
      </c>
      <c r="D6644" s="4" t="s">
        <v>23</v>
      </c>
      <c r="E6644" s="4">
        <v>3.0</v>
      </c>
      <c r="F6644" s="4">
        <v>4.0</v>
      </c>
      <c r="G6644" s="4">
        <v>12.0</v>
      </c>
      <c r="H6644" s="5">
        <v>44982.0</v>
      </c>
      <c r="I6644" s="4">
        <f>IFERROR(__xludf.DUMMYFUNCTION("SPLIT(H6644,""/"")"),25.0)</f>
        <v>25</v>
      </c>
      <c r="J6644" s="4">
        <f>IFERROR(__xludf.DUMMYFUNCTION("""COMPUTED_VALUE"""),2.0)</f>
        <v>2</v>
      </c>
      <c r="K6644" s="4">
        <f>IFERROR(__xludf.DUMMYFUNCTION("""COMPUTED_VALUE"""),2023.0)</f>
        <v>2023</v>
      </c>
    </row>
    <row r="6645">
      <c r="A6645" s="1" t="s">
        <v>340</v>
      </c>
      <c r="B6645" s="4" t="s">
        <v>41</v>
      </c>
      <c r="C6645" s="4" t="s">
        <v>29</v>
      </c>
      <c r="D6645" s="4" t="s">
        <v>23</v>
      </c>
      <c r="E6645" s="4">
        <v>3.0</v>
      </c>
      <c r="F6645" s="4">
        <v>4.0</v>
      </c>
      <c r="G6645" s="4">
        <v>12.0</v>
      </c>
      <c r="H6645" s="5">
        <v>44983.0</v>
      </c>
      <c r="I6645" s="4">
        <f>IFERROR(__xludf.DUMMYFUNCTION("SPLIT(H6645,""/"")"),26.0)</f>
        <v>26</v>
      </c>
      <c r="J6645" s="4">
        <f>IFERROR(__xludf.DUMMYFUNCTION("""COMPUTED_VALUE"""),2.0)</f>
        <v>2</v>
      </c>
      <c r="K6645" s="4">
        <f>IFERROR(__xludf.DUMMYFUNCTION("""COMPUTED_VALUE"""),2023.0)</f>
        <v>2023</v>
      </c>
    </row>
    <row r="6646">
      <c r="A6646" s="1" t="s">
        <v>5581</v>
      </c>
      <c r="B6646" s="4" t="s">
        <v>41</v>
      </c>
      <c r="C6646" s="4" t="s">
        <v>30</v>
      </c>
      <c r="D6646" s="4" t="s">
        <v>30</v>
      </c>
      <c r="E6646" s="4">
        <v>1.0</v>
      </c>
      <c r="F6646" s="4">
        <v>4.0</v>
      </c>
      <c r="G6646" s="4">
        <v>4.0</v>
      </c>
      <c r="H6646" s="5">
        <v>44983.0</v>
      </c>
      <c r="I6646" s="4">
        <f>IFERROR(__xludf.DUMMYFUNCTION("SPLIT(H6646,""/"")"),26.0)</f>
        <v>26</v>
      </c>
      <c r="J6646" s="4">
        <f>IFERROR(__xludf.DUMMYFUNCTION("""COMPUTED_VALUE"""),2.0)</f>
        <v>2</v>
      </c>
      <c r="K6646" s="4">
        <f>IFERROR(__xludf.DUMMYFUNCTION("""COMPUTED_VALUE"""),2023.0)</f>
        <v>2023</v>
      </c>
    </row>
    <row r="6647">
      <c r="A6647" s="1" t="s">
        <v>717</v>
      </c>
      <c r="B6647" s="4" t="s">
        <v>41</v>
      </c>
      <c r="C6647" s="4" t="s">
        <v>24</v>
      </c>
      <c r="D6647" s="4" t="s">
        <v>28</v>
      </c>
      <c r="E6647" s="4">
        <v>5.0</v>
      </c>
      <c r="F6647" s="4">
        <v>4.0</v>
      </c>
      <c r="G6647" s="4">
        <v>20.0</v>
      </c>
      <c r="H6647" s="5">
        <v>44984.0</v>
      </c>
      <c r="I6647" s="4">
        <f>IFERROR(__xludf.DUMMYFUNCTION("SPLIT(H6647,""/"")"),27.0)</f>
        <v>27</v>
      </c>
      <c r="J6647" s="4">
        <f>IFERROR(__xludf.DUMMYFUNCTION("""COMPUTED_VALUE"""),2.0)</f>
        <v>2</v>
      </c>
      <c r="K6647" s="4">
        <f>IFERROR(__xludf.DUMMYFUNCTION("""COMPUTED_VALUE"""),2023.0)</f>
        <v>2023</v>
      </c>
    </row>
    <row r="6648">
      <c r="A6648" s="1" t="s">
        <v>9846</v>
      </c>
      <c r="B6648" s="4" t="s">
        <v>41</v>
      </c>
      <c r="C6648" s="4" t="s">
        <v>30</v>
      </c>
      <c r="D6648" s="4" t="s">
        <v>30</v>
      </c>
      <c r="E6648" s="4">
        <v>2.0</v>
      </c>
      <c r="F6648" s="4">
        <v>4.0</v>
      </c>
      <c r="G6648" s="4">
        <v>8.0</v>
      </c>
      <c r="H6648" s="5">
        <v>44985.0</v>
      </c>
      <c r="I6648" s="4">
        <f>IFERROR(__xludf.DUMMYFUNCTION("SPLIT(H6648,""/"")"),28.0)</f>
        <v>28</v>
      </c>
      <c r="J6648" s="4">
        <f>IFERROR(__xludf.DUMMYFUNCTION("""COMPUTED_VALUE"""),2.0)</f>
        <v>2</v>
      </c>
      <c r="K6648" s="4">
        <f>IFERROR(__xludf.DUMMYFUNCTION("""COMPUTED_VALUE"""),2023.0)</f>
        <v>2023</v>
      </c>
    </row>
    <row r="6649">
      <c r="A6649" s="1" t="s">
        <v>7537</v>
      </c>
      <c r="B6649" s="4" t="s">
        <v>41</v>
      </c>
      <c r="C6649" s="4" t="s">
        <v>29</v>
      </c>
      <c r="D6649" s="4" t="s">
        <v>39</v>
      </c>
      <c r="E6649" s="4">
        <v>3.0</v>
      </c>
      <c r="F6649" s="4">
        <v>4.0</v>
      </c>
      <c r="G6649" s="4">
        <v>12.0</v>
      </c>
      <c r="H6649" s="5">
        <v>44985.0</v>
      </c>
      <c r="I6649" s="4">
        <f>IFERROR(__xludf.DUMMYFUNCTION("SPLIT(H6649,""/"")"),28.0)</f>
        <v>28</v>
      </c>
      <c r="J6649" s="4">
        <f>IFERROR(__xludf.DUMMYFUNCTION("""COMPUTED_VALUE"""),2.0)</f>
        <v>2</v>
      </c>
      <c r="K6649" s="4">
        <f>IFERROR(__xludf.DUMMYFUNCTION("""COMPUTED_VALUE"""),2023.0)</f>
        <v>2023</v>
      </c>
    </row>
    <row r="6650">
      <c r="A6650" s="1" t="s">
        <v>226</v>
      </c>
      <c r="B6650" s="4" t="s">
        <v>41</v>
      </c>
      <c r="C6650" s="4" t="s">
        <v>29</v>
      </c>
      <c r="D6650" s="4" t="s">
        <v>23</v>
      </c>
      <c r="E6650" s="4">
        <v>5.0</v>
      </c>
      <c r="F6650" s="4">
        <v>4.0</v>
      </c>
      <c r="G6650" s="4">
        <v>20.0</v>
      </c>
      <c r="H6650" s="5">
        <v>44985.0</v>
      </c>
      <c r="I6650" s="4">
        <f>IFERROR(__xludf.DUMMYFUNCTION("SPLIT(H6650,""/"")"),28.0)</f>
        <v>28</v>
      </c>
      <c r="J6650" s="4">
        <f>IFERROR(__xludf.DUMMYFUNCTION("""COMPUTED_VALUE"""),2.0)</f>
        <v>2</v>
      </c>
      <c r="K6650" s="4">
        <f>IFERROR(__xludf.DUMMYFUNCTION("""COMPUTED_VALUE"""),2023.0)</f>
        <v>2023</v>
      </c>
    </row>
    <row r="6651">
      <c r="A6651" s="1" t="s">
        <v>2028</v>
      </c>
      <c r="B6651" s="4" t="s">
        <v>41</v>
      </c>
      <c r="C6651" s="4" t="s">
        <v>30</v>
      </c>
      <c r="D6651" s="4" t="s">
        <v>39</v>
      </c>
      <c r="E6651" s="4">
        <v>4.0</v>
      </c>
      <c r="F6651" s="4">
        <v>4.0</v>
      </c>
      <c r="G6651" s="4">
        <v>16.0</v>
      </c>
      <c r="H6651" s="5">
        <v>44985.0</v>
      </c>
      <c r="I6651" s="4">
        <f>IFERROR(__xludf.DUMMYFUNCTION("SPLIT(H6651,""/"")"),28.0)</f>
        <v>28</v>
      </c>
      <c r="J6651" s="4">
        <f>IFERROR(__xludf.DUMMYFUNCTION("""COMPUTED_VALUE"""),2.0)</f>
        <v>2</v>
      </c>
      <c r="K6651" s="4">
        <f>IFERROR(__xludf.DUMMYFUNCTION("""COMPUTED_VALUE"""),2023.0)</f>
        <v>2023</v>
      </c>
    </row>
    <row r="6652">
      <c r="A6652" s="1" t="s">
        <v>5964</v>
      </c>
      <c r="B6652" s="4" t="s">
        <v>41</v>
      </c>
      <c r="C6652" s="4" t="s">
        <v>24</v>
      </c>
      <c r="D6652" s="4" t="s">
        <v>30</v>
      </c>
      <c r="E6652" s="4">
        <v>1.0</v>
      </c>
      <c r="F6652" s="4">
        <v>4.0</v>
      </c>
      <c r="G6652" s="4">
        <v>4.0</v>
      </c>
      <c r="H6652" s="5">
        <v>44986.0</v>
      </c>
      <c r="I6652" s="4">
        <f>IFERROR(__xludf.DUMMYFUNCTION("SPLIT(H6652,""/"")"),1.0)</f>
        <v>1</v>
      </c>
      <c r="J6652" s="4">
        <f>IFERROR(__xludf.DUMMYFUNCTION("""COMPUTED_VALUE"""),3.0)</f>
        <v>3</v>
      </c>
      <c r="K6652" s="4">
        <f>IFERROR(__xludf.DUMMYFUNCTION("""COMPUTED_VALUE"""),2023.0)</f>
        <v>2023</v>
      </c>
    </row>
    <row r="6653">
      <c r="A6653" s="1" t="s">
        <v>976</v>
      </c>
      <c r="B6653" s="4" t="s">
        <v>41</v>
      </c>
      <c r="C6653" s="4" t="s">
        <v>24</v>
      </c>
      <c r="D6653" s="4" t="s">
        <v>23</v>
      </c>
      <c r="E6653" s="4">
        <v>1.0</v>
      </c>
      <c r="F6653" s="4">
        <v>4.0</v>
      </c>
      <c r="G6653" s="4">
        <v>4.0</v>
      </c>
      <c r="H6653" s="5">
        <v>44986.0</v>
      </c>
      <c r="I6653" s="4">
        <f>IFERROR(__xludf.DUMMYFUNCTION("SPLIT(H6653,""/"")"),1.0)</f>
        <v>1</v>
      </c>
      <c r="J6653" s="4">
        <f>IFERROR(__xludf.DUMMYFUNCTION("""COMPUTED_VALUE"""),3.0)</f>
        <v>3</v>
      </c>
      <c r="K6653" s="4">
        <f>IFERROR(__xludf.DUMMYFUNCTION("""COMPUTED_VALUE"""),2023.0)</f>
        <v>2023</v>
      </c>
    </row>
    <row r="6654">
      <c r="A6654" s="1" t="s">
        <v>6799</v>
      </c>
      <c r="B6654" s="4" t="s">
        <v>41</v>
      </c>
      <c r="C6654" s="4" t="s">
        <v>30</v>
      </c>
      <c r="D6654" s="4" t="s">
        <v>30</v>
      </c>
      <c r="E6654" s="4">
        <v>4.0</v>
      </c>
      <c r="F6654" s="4">
        <v>4.0</v>
      </c>
      <c r="G6654" s="4">
        <v>16.0</v>
      </c>
      <c r="H6654" s="5">
        <v>44986.0</v>
      </c>
      <c r="I6654" s="4">
        <f>IFERROR(__xludf.DUMMYFUNCTION("SPLIT(H6654,""/"")"),1.0)</f>
        <v>1</v>
      </c>
      <c r="J6654" s="4">
        <f>IFERROR(__xludf.DUMMYFUNCTION("""COMPUTED_VALUE"""),3.0)</f>
        <v>3</v>
      </c>
      <c r="K6654" s="4">
        <f>IFERROR(__xludf.DUMMYFUNCTION("""COMPUTED_VALUE"""),2023.0)</f>
        <v>2023</v>
      </c>
    </row>
    <row r="6655">
      <c r="A6655" s="1" t="s">
        <v>6786</v>
      </c>
      <c r="B6655" s="4" t="s">
        <v>41</v>
      </c>
      <c r="C6655" s="4" t="s">
        <v>24</v>
      </c>
      <c r="D6655" s="4" t="s">
        <v>39</v>
      </c>
      <c r="E6655" s="4">
        <v>2.0</v>
      </c>
      <c r="F6655" s="4">
        <v>4.0</v>
      </c>
      <c r="G6655" s="4">
        <v>8.0</v>
      </c>
      <c r="H6655" s="5">
        <v>44987.0</v>
      </c>
      <c r="I6655" s="4">
        <f>IFERROR(__xludf.DUMMYFUNCTION("SPLIT(H6655,""/"")"),2.0)</f>
        <v>2</v>
      </c>
      <c r="J6655" s="4">
        <f>IFERROR(__xludf.DUMMYFUNCTION("""COMPUTED_VALUE"""),3.0)</f>
        <v>3</v>
      </c>
      <c r="K6655" s="4">
        <f>IFERROR(__xludf.DUMMYFUNCTION("""COMPUTED_VALUE"""),2023.0)</f>
        <v>2023</v>
      </c>
    </row>
    <row r="6656">
      <c r="A6656" s="1" t="s">
        <v>3000</v>
      </c>
      <c r="B6656" s="4" t="s">
        <v>41</v>
      </c>
      <c r="C6656" s="4" t="s">
        <v>24</v>
      </c>
      <c r="D6656" s="4" t="s">
        <v>39</v>
      </c>
      <c r="E6656" s="4">
        <v>1.0</v>
      </c>
      <c r="F6656" s="4">
        <v>4.0</v>
      </c>
      <c r="G6656" s="4">
        <v>4.0</v>
      </c>
      <c r="H6656" s="5">
        <v>44987.0</v>
      </c>
      <c r="I6656" s="4">
        <f>IFERROR(__xludf.DUMMYFUNCTION("SPLIT(H6656,""/"")"),2.0)</f>
        <v>2</v>
      </c>
      <c r="J6656" s="4">
        <f>IFERROR(__xludf.DUMMYFUNCTION("""COMPUTED_VALUE"""),3.0)</f>
        <v>3</v>
      </c>
      <c r="K6656" s="4">
        <f>IFERROR(__xludf.DUMMYFUNCTION("""COMPUTED_VALUE"""),2023.0)</f>
        <v>2023</v>
      </c>
    </row>
    <row r="6657">
      <c r="A6657" s="1" t="s">
        <v>5720</v>
      </c>
      <c r="B6657" s="4" t="s">
        <v>41</v>
      </c>
      <c r="C6657" s="4" t="s">
        <v>30</v>
      </c>
      <c r="D6657" s="4" t="s">
        <v>30</v>
      </c>
      <c r="E6657" s="4">
        <v>2.0</v>
      </c>
      <c r="F6657" s="4">
        <v>4.0</v>
      </c>
      <c r="G6657" s="4">
        <v>8.0</v>
      </c>
      <c r="H6657" s="5">
        <v>44988.0</v>
      </c>
      <c r="I6657" s="4">
        <f>IFERROR(__xludf.DUMMYFUNCTION("SPLIT(H6657,""/"")"),3.0)</f>
        <v>3</v>
      </c>
      <c r="J6657" s="4">
        <f>IFERROR(__xludf.DUMMYFUNCTION("""COMPUTED_VALUE"""),3.0)</f>
        <v>3</v>
      </c>
      <c r="K6657" s="4">
        <f>IFERROR(__xludf.DUMMYFUNCTION("""COMPUTED_VALUE"""),2023.0)</f>
        <v>2023</v>
      </c>
    </row>
    <row r="6658">
      <c r="A6658" s="1" t="s">
        <v>8141</v>
      </c>
      <c r="B6658" s="4" t="s">
        <v>41</v>
      </c>
      <c r="C6658" s="4" t="s">
        <v>24</v>
      </c>
      <c r="D6658" s="4" t="s">
        <v>23</v>
      </c>
      <c r="E6658" s="4">
        <v>1.0</v>
      </c>
      <c r="F6658" s="4">
        <v>4.0</v>
      </c>
      <c r="G6658" s="4">
        <v>4.0</v>
      </c>
      <c r="H6658" s="5">
        <v>44988.0</v>
      </c>
      <c r="I6658" s="4">
        <f>IFERROR(__xludf.DUMMYFUNCTION("SPLIT(H6658,""/"")"),3.0)</f>
        <v>3</v>
      </c>
      <c r="J6658" s="4">
        <f>IFERROR(__xludf.DUMMYFUNCTION("""COMPUTED_VALUE"""),3.0)</f>
        <v>3</v>
      </c>
      <c r="K6658" s="4">
        <f>IFERROR(__xludf.DUMMYFUNCTION("""COMPUTED_VALUE"""),2023.0)</f>
        <v>2023</v>
      </c>
    </row>
    <row r="6659">
      <c r="A6659" s="1" t="s">
        <v>2412</v>
      </c>
      <c r="B6659" s="4" t="s">
        <v>41</v>
      </c>
      <c r="C6659" s="4" t="s">
        <v>29</v>
      </c>
      <c r="D6659" s="4" t="s">
        <v>30</v>
      </c>
      <c r="E6659" s="4">
        <v>4.0</v>
      </c>
      <c r="F6659" s="4">
        <v>4.0</v>
      </c>
      <c r="G6659" s="4">
        <v>16.0</v>
      </c>
      <c r="H6659" s="5">
        <v>44988.0</v>
      </c>
      <c r="I6659" s="4">
        <f>IFERROR(__xludf.DUMMYFUNCTION("SPLIT(H6659,""/"")"),3.0)</f>
        <v>3</v>
      </c>
      <c r="J6659" s="4">
        <f>IFERROR(__xludf.DUMMYFUNCTION("""COMPUTED_VALUE"""),3.0)</f>
        <v>3</v>
      </c>
      <c r="K6659" s="4">
        <f>IFERROR(__xludf.DUMMYFUNCTION("""COMPUTED_VALUE"""),2023.0)</f>
        <v>2023</v>
      </c>
    </row>
    <row r="6660">
      <c r="A6660" s="1" t="s">
        <v>9833</v>
      </c>
      <c r="B6660" s="4" t="s">
        <v>41</v>
      </c>
      <c r="C6660" s="4" t="s">
        <v>29</v>
      </c>
      <c r="D6660" s="4" t="s">
        <v>39</v>
      </c>
      <c r="E6660" s="4">
        <v>3.0</v>
      </c>
      <c r="F6660" s="4">
        <v>4.0</v>
      </c>
      <c r="G6660" s="4">
        <v>12.0</v>
      </c>
      <c r="H6660" s="5">
        <v>44989.0</v>
      </c>
      <c r="I6660" s="4">
        <f>IFERROR(__xludf.DUMMYFUNCTION("SPLIT(H6660,""/"")"),4.0)</f>
        <v>4</v>
      </c>
      <c r="J6660" s="4">
        <f>IFERROR(__xludf.DUMMYFUNCTION("""COMPUTED_VALUE"""),3.0)</f>
        <v>3</v>
      </c>
      <c r="K6660" s="4">
        <f>IFERROR(__xludf.DUMMYFUNCTION("""COMPUTED_VALUE"""),2023.0)</f>
        <v>2023</v>
      </c>
    </row>
    <row r="6661">
      <c r="A6661" s="1" t="s">
        <v>1089</v>
      </c>
      <c r="B6661" s="4" t="s">
        <v>41</v>
      </c>
      <c r="C6661" s="4" t="s">
        <v>30</v>
      </c>
      <c r="D6661" s="4" t="s">
        <v>39</v>
      </c>
      <c r="E6661" s="4">
        <v>1.0</v>
      </c>
      <c r="F6661" s="4">
        <v>4.0</v>
      </c>
      <c r="G6661" s="4">
        <v>4.0</v>
      </c>
      <c r="H6661" s="5">
        <v>44990.0</v>
      </c>
      <c r="I6661" s="4">
        <f>IFERROR(__xludf.DUMMYFUNCTION("SPLIT(H6661,""/"")"),5.0)</f>
        <v>5</v>
      </c>
      <c r="J6661" s="4">
        <f>IFERROR(__xludf.DUMMYFUNCTION("""COMPUTED_VALUE"""),3.0)</f>
        <v>3</v>
      </c>
      <c r="K6661" s="4">
        <f>IFERROR(__xludf.DUMMYFUNCTION("""COMPUTED_VALUE"""),2023.0)</f>
        <v>2023</v>
      </c>
    </row>
    <row r="6662">
      <c r="A6662" s="1" t="s">
        <v>5514</v>
      </c>
      <c r="B6662" s="4" t="s">
        <v>41</v>
      </c>
      <c r="C6662" s="4" t="s">
        <v>30</v>
      </c>
      <c r="D6662" s="4" t="s">
        <v>39</v>
      </c>
      <c r="E6662" s="4">
        <v>5.0</v>
      </c>
      <c r="F6662" s="4">
        <v>4.0</v>
      </c>
      <c r="G6662" s="4">
        <v>20.0</v>
      </c>
      <c r="H6662" s="5">
        <v>44990.0</v>
      </c>
      <c r="I6662" s="4">
        <f>IFERROR(__xludf.DUMMYFUNCTION("SPLIT(H6662,""/"")"),5.0)</f>
        <v>5</v>
      </c>
      <c r="J6662" s="4">
        <f>IFERROR(__xludf.DUMMYFUNCTION("""COMPUTED_VALUE"""),3.0)</f>
        <v>3</v>
      </c>
      <c r="K6662" s="4">
        <f>IFERROR(__xludf.DUMMYFUNCTION("""COMPUTED_VALUE"""),2023.0)</f>
        <v>2023</v>
      </c>
    </row>
    <row r="6663">
      <c r="A6663" s="1" t="s">
        <v>5974</v>
      </c>
      <c r="B6663" s="4" t="s">
        <v>41</v>
      </c>
      <c r="C6663" s="4" t="s">
        <v>29</v>
      </c>
      <c r="D6663" s="4" t="s">
        <v>28</v>
      </c>
      <c r="E6663" s="4">
        <v>1.0</v>
      </c>
      <c r="F6663" s="4">
        <v>4.0</v>
      </c>
      <c r="G6663" s="4">
        <v>4.0</v>
      </c>
      <c r="H6663" s="5">
        <v>44990.0</v>
      </c>
      <c r="I6663" s="4">
        <f>IFERROR(__xludf.DUMMYFUNCTION("SPLIT(H6663,""/"")"),5.0)</f>
        <v>5</v>
      </c>
      <c r="J6663" s="4">
        <f>IFERROR(__xludf.DUMMYFUNCTION("""COMPUTED_VALUE"""),3.0)</f>
        <v>3</v>
      </c>
      <c r="K6663" s="4">
        <f>IFERROR(__xludf.DUMMYFUNCTION("""COMPUTED_VALUE"""),2023.0)</f>
        <v>2023</v>
      </c>
    </row>
    <row r="6664">
      <c r="A6664" s="1" t="s">
        <v>7518</v>
      </c>
      <c r="B6664" s="4" t="s">
        <v>41</v>
      </c>
      <c r="C6664" s="4" t="s">
        <v>30</v>
      </c>
      <c r="D6664" s="4" t="s">
        <v>28</v>
      </c>
      <c r="E6664" s="4">
        <v>2.0</v>
      </c>
      <c r="F6664" s="4">
        <v>4.0</v>
      </c>
      <c r="G6664" s="4">
        <v>8.0</v>
      </c>
      <c r="H6664" s="5">
        <v>44991.0</v>
      </c>
      <c r="I6664" s="4">
        <f>IFERROR(__xludf.DUMMYFUNCTION("SPLIT(H6664,""/"")"),6.0)</f>
        <v>6</v>
      </c>
      <c r="J6664" s="4">
        <f>IFERROR(__xludf.DUMMYFUNCTION("""COMPUTED_VALUE"""),3.0)</f>
        <v>3</v>
      </c>
      <c r="K6664" s="4">
        <f>IFERROR(__xludf.DUMMYFUNCTION("""COMPUTED_VALUE"""),2023.0)</f>
        <v>2023</v>
      </c>
    </row>
    <row r="6665">
      <c r="A6665" s="1" t="s">
        <v>5364</v>
      </c>
      <c r="B6665" s="4" t="s">
        <v>41</v>
      </c>
      <c r="C6665" s="4" t="s">
        <v>29</v>
      </c>
      <c r="D6665" s="4" t="s">
        <v>28</v>
      </c>
      <c r="E6665" s="4">
        <v>5.0</v>
      </c>
      <c r="F6665" s="4">
        <v>4.0</v>
      </c>
      <c r="G6665" s="4">
        <v>20.0</v>
      </c>
      <c r="H6665" s="5">
        <v>44991.0</v>
      </c>
      <c r="I6665" s="4">
        <f>IFERROR(__xludf.DUMMYFUNCTION("SPLIT(H6665,""/"")"),6.0)</f>
        <v>6</v>
      </c>
      <c r="J6665" s="4">
        <f>IFERROR(__xludf.DUMMYFUNCTION("""COMPUTED_VALUE"""),3.0)</f>
        <v>3</v>
      </c>
      <c r="K6665" s="4">
        <f>IFERROR(__xludf.DUMMYFUNCTION("""COMPUTED_VALUE"""),2023.0)</f>
        <v>2023</v>
      </c>
    </row>
    <row r="6666">
      <c r="A6666" s="1" t="s">
        <v>6503</v>
      </c>
      <c r="B6666" s="4" t="s">
        <v>41</v>
      </c>
      <c r="C6666" s="4" t="s">
        <v>30</v>
      </c>
      <c r="D6666" s="4" t="s">
        <v>23</v>
      </c>
      <c r="E6666" s="4">
        <v>5.0</v>
      </c>
      <c r="F6666" s="4">
        <v>4.0</v>
      </c>
      <c r="G6666" s="4">
        <v>20.0</v>
      </c>
      <c r="H6666" s="5">
        <v>44992.0</v>
      </c>
      <c r="I6666" s="4">
        <f>IFERROR(__xludf.DUMMYFUNCTION("SPLIT(H6666,""/"")"),7.0)</f>
        <v>7</v>
      </c>
      <c r="J6666" s="4">
        <f>IFERROR(__xludf.DUMMYFUNCTION("""COMPUTED_VALUE"""),3.0)</f>
        <v>3</v>
      </c>
      <c r="K6666" s="4">
        <f>IFERROR(__xludf.DUMMYFUNCTION("""COMPUTED_VALUE"""),2023.0)</f>
        <v>2023</v>
      </c>
    </row>
    <row r="6667">
      <c r="A6667" s="1" t="s">
        <v>2852</v>
      </c>
      <c r="B6667" s="4" t="s">
        <v>41</v>
      </c>
      <c r="C6667" s="4" t="s">
        <v>30</v>
      </c>
      <c r="D6667" s="4" t="s">
        <v>28</v>
      </c>
      <c r="E6667" s="4">
        <v>4.0</v>
      </c>
      <c r="F6667" s="4">
        <v>4.0</v>
      </c>
      <c r="G6667" s="4">
        <v>16.0</v>
      </c>
      <c r="H6667" s="5">
        <v>44992.0</v>
      </c>
      <c r="I6667" s="4">
        <f>IFERROR(__xludf.DUMMYFUNCTION("SPLIT(H6667,""/"")"),7.0)</f>
        <v>7</v>
      </c>
      <c r="J6667" s="4">
        <f>IFERROR(__xludf.DUMMYFUNCTION("""COMPUTED_VALUE"""),3.0)</f>
        <v>3</v>
      </c>
      <c r="K6667" s="4">
        <f>IFERROR(__xludf.DUMMYFUNCTION("""COMPUTED_VALUE"""),2023.0)</f>
        <v>2023</v>
      </c>
    </row>
    <row r="6668">
      <c r="A6668" s="1" t="s">
        <v>3757</v>
      </c>
      <c r="B6668" s="4" t="s">
        <v>41</v>
      </c>
      <c r="C6668" s="4" t="s">
        <v>29</v>
      </c>
      <c r="D6668" s="4" t="s">
        <v>28</v>
      </c>
      <c r="E6668" s="4">
        <v>1.0</v>
      </c>
      <c r="F6668" s="4">
        <v>4.0</v>
      </c>
      <c r="G6668" s="4">
        <v>4.0</v>
      </c>
      <c r="H6668" s="5">
        <v>44992.0</v>
      </c>
      <c r="I6668" s="4">
        <f>IFERROR(__xludf.DUMMYFUNCTION("SPLIT(H6668,""/"")"),7.0)</f>
        <v>7</v>
      </c>
      <c r="J6668" s="4">
        <f>IFERROR(__xludf.DUMMYFUNCTION("""COMPUTED_VALUE"""),3.0)</f>
        <v>3</v>
      </c>
      <c r="K6668" s="4">
        <f>IFERROR(__xludf.DUMMYFUNCTION("""COMPUTED_VALUE"""),2023.0)</f>
        <v>2023</v>
      </c>
    </row>
    <row r="6669">
      <c r="A6669" s="1" t="s">
        <v>7583</v>
      </c>
      <c r="B6669" s="4" t="s">
        <v>41</v>
      </c>
      <c r="C6669" s="4" t="s">
        <v>29</v>
      </c>
      <c r="D6669" s="4" t="s">
        <v>30</v>
      </c>
      <c r="E6669" s="4">
        <v>5.0</v>
      </c>
      <c r="F6669" s="4">
        <v>4.0</v>
      </c>
      <c r="G6669" s="4">
        <v>20.0</v>
      </c>
      <c r="H6669" s="5">
        <v>44993.0</v>
      </c>
      <c r="I6669" s="4">
        <f>IFERROR(__xludf.DUMMYFUNCTION("SPLIT(H6669,""/"")"),8.0)</f>
        <v>8</v>
      </c>
      <c r="J6669" s="4">
        <f>IFERROR(__xludf.DUMMYFUNCTION("""COMPUTED_VALUE"""),3.0)</f>
        <v>3</v>
      </c>
      <c r="K6669" s="4">
        <f>IFERROR(__xludf.DUMMYFUNCTION("""COMPUTED_VALUE"""),2023.0)</f>
        <v>2023</v>
      </c>
    </row>
    <row r="6670">
      <c r="A6670" s="1" t="s">
        <v>5189</v>
      </c>
      <c r="B6670" s="4" t="s">
        <v>41</v>
      </c>
      <c r="C6670" s="4" t="s">
        <v>29</v>
      </c>
      <c r="D6670" s="4" t="s">
        <v>30</v>
      </c>
      <c r="E6670" s="4">
        <v>1.0</v>
      </c>
      <c r="F6670" s="4">
        <v>4.0</v>
      </c>
      <c r="G6670" s="4">
        <v>4.0</v>
      </c>
      <c r="H6670" s="5">
        <v>44993.0</v>
      </c>
      <c r="I6670" s="4">
        <f>IFERROR(__xludf.DUMMYFUNCTION("SPLIT(H6670,""/"")"),8.0)</f>
        <v>8</v>
      </c>
      <c r="J6670" s="4">
        <f>IFERROR(__xludf.DUMMYFUNCTION("""COMPUTED_VALUE"""),3.0)</f>
        <v>3</v>
      </c>
      <c r="K6670" s="4">
        <f>IFERROR(__xludf.DUMMYFUNCTION("""COMPUTED_VALUE"""),2023.0)</f>
        <v>2023</v>
      </c>
    </row>
    <row r="6671">
      <c r="A6671" s="1" t="s">
        <v>8241</v>
      </c>
      <c r="B6671" s="4" t="s">
        <v>41</v>
      </c>
      <c r="C6671" s="4" t="s">
        <v>24</v>
      </c>
      <c r="D6671" s="4" t="s">
        <v>23</v>
      </c>
      <c r="E6671" s="4">
        <v>1.0</v>
      </c>
      <c r="F6671" s="4">
        <v>4.0</v>
      </c>
      <c r="G6671" s="4">
        <v>4.0</v>
      </c>
      <c r="H6671" s="5">
        <v>44994.0</v>
      </c>
      <c r="I6671" s="4">
        <f>IFERROR(__xludf.DUMMYFUNCTION("SPLIT(H6671,""/"")"),9.0)</f>
        <v>9</v>
      </c>
      <c r="J6671" s="4">
        <f>IFERROR(__xludf.DUMMYFUNCTION("""COMPUTED_VALUE"""),3.0)</f>
        <v>3</v>
      </c>
      <c r="K6671" s="4">
        <f>IFERROR(__xludf.DUMMYFUNCTION("""COMPUTED_VALUE"""),2023.0)</f>
        <v>2023</v>
      </c>
    </row>
    <row r="6672">
      <c r="A6672" s="1" t="s">
        <v>5702</v>
      </c>
      <c r="B6672" s="4" t="s">
        <v>41</v>
      </c>
      <c r="C6672" s="4" t="s">
        <v>30</v>
      </c>
      <c r="D6672" s="4" t="s">
        <v>28</v>
      </c>
      <c r="E6672" s="4">
        <v>4.0</v>
      </c>
      <c r="F6672" s="4">
        <v>4.0</v>
      </c>
      <c r="G6672" s="4">
        <v>16.0</v>
      </c>
      <c r="H6672" s="5">
        <v>44994.0</v>
      </c>
      <c r="I6672" s="4">
        <f>IFERROR(__xludf.DUMMYFUNCTION("SPLIT(H6672,""/"")"),9.0)</f>
        <v>9</v>
      </c>
      <c r="J6672" s="4">
        <f>IFERROR(__xludf.DUMMYFUNCTION("""COMPUTED_VALUE"""),3.0)</f>
        <v>3</v>
      </c>
      <c r="K6672" s="4">
        <f>IFERROR(__xludf.DUMMYFUNCTION("""COMPUTED_VALUE"""),2023.0)</f>
        <v>2023</v>
      </c>
    </row>
    <row r="6673">
      <c r="A6673" s="1" t="s">
        <v>899</v>
      </c>
      <c r="B6673" s="4" t="s">
        <v>41</v>
      </c>
      <c r="C6673" s="4" t="s">
        <v>30</v>
      </c>
      <c r="D6673" s="4" t="s">
        <v>30</v>
      </c>
      <c r="E6673" s="4">
        <v>2.0</v>
      </c>
      <c r="F6673" s="4">
        <v>4.0</v>
      </c>
      <c r="G6673" s="4">
        <v>8.0</v>
      </c>
      <c r="H6673" s="5">
        <v>44995.0</v>
      </c>
      <c r="I6673" s="4">
        <f>IFERROR(__xludf.DUMMYFUNCTION("SPLIT(H6673,""/"")"),10.0)</f>
        <v>10</v>
      </c>
      <c r="J6673" s="4">
        <f>IFERROR(__xludf.DUMMYFUNCTION("""COMPUTED_VALUE"""),3.0)</f>
        <v>3</v>
      </c>
      <c r="K6673" s="4">
        <f>IFERROR(__xludf.DUMMYFUNCTION("""COMPUTED_VALUE"""),2023.0)</f>
        <v>2023</v>
      </c>
    </row>
    <row r="6674">
      <c r="A6674" s="1" t="s">
        <v>6044</v>
      </c>
      <c r="B6674" s="4" t="s">
        <v>41</v>
      </c>
      <c r="C6674" s="4" t="s">
        <v>30</v>
      </c>
      <c r="D6674" s="4" t="s">
        <v>39</v>
      </c>
      <c r="E6674" s="4">
        <v>3.0</v>
      </c>
      <c r="F6674" s="4">
        <v>4.0</v>
      </c>
      <c r="G6674" s="4">
        <v>12.0</v>
      </c>
      <c r="H6674" s="5">
        <v>44995.0</v>
      </c>
      <c r="I6674" s="4">
        <f>IFERROR(__xludf.DUMMYFUNCTION("SPLIT(H6674,""/"")"),10.0)</f>
        <v>10</v>
      </c>
      <c r="J6674" s="4">
        <f>IFERROR(__xludf.DUMMYFUNCTION("""COMPUTED_VALUE"""),3.0)</f>
        <v>3</v>
      </c>
      <c r="K6674" s="4">
        <f>IFERROR(__xludf.DUMMYFUNCTION("""COMPUTED_VALUE"""),2023.0)</f>
        <v>2023</v>
      </c>
    </row>
    <row r="6675">
      <c r="A6675" s="1" t="s">
        <v>4727</v>
      </c>
      <c r="B6675" s="4" t="s">
        <v>41</v>
      </c>
      <c r="C6675" s="4" t="s">
        <v>24</v>
      </c>
      <c r="D6675" s="4" t="s">
        <v>39</v>
      </c>
      <c r="E6675" s="4">
        <v>1.0</v>
      </c>
      <c r="F6675" s="4">
        <v>4.0</v>
      </c>
      <c r="G6675" s="4">
        <v>4.0</v>
      </c>
      <c r="H6675" s="5">
        <v>44996.0</v>
      </c>
      <c r="I6675" s="4">
        <f>IFERROR(__xludf.DUMMYFUNCTION("SPLIT(H6675,""/"")"),11.0)</f>
        <v>11</v>
      </c>
      <c r="J6675" s="4">
        <f>IFERROR(__xludf.DUMMYFUNCTION("""COMPUTED_VALUE"""),3.0)</f>
        <v>3</v>
      </c>
      <c r="K6675" s="4">
        <f>IFERROR(__xludf.DUMMYFUNCTION("""COMPUTED_VALUE"""),2023.0)</f>
        <v>2023</v>
      </c>
    </row>
    <row r="6676">
      <c r="A6676" s="1" t="s">
        <v>66</v>
      </c>
      <c r="B6676" s="4" t="s">
        <v>41</v>
      </c>
      <c r="C6676" s="4" t="s">
        <v>30</v>
      </c>
      <c r="D6676" s="4" t="s">
        <v>23</v>
      </c>
      <c r="E6676" s="4">
        <v>5.0</v>
      </c>
      <c r="F6676" s="4">
        <v>4.0</v>
      </c>
      <c r="G6676" s="4">
        <v>20.0</v>
      </c>
      <c r="H6676" s="5">
        <v>44996.0</v>
      </c>
      <c r="I6676" s="4">
        <f>IFERROR(__xludf.DUMMYFUNCTION("SPLIT(H6676,""/"")"),11.0)</f>
        <v>11</v>
      </c>
      <c r="J6676" s="4">
        <f>IFERROR(__xludf.DUMMYFUNCTION("""COMPUTED_VALUE"""),3.0)</f>
        <v>3</v>
      </c>
      <c r="K6676" s="4">
        <f>IFERROR(__xludf.DUMMYFUNCTION("""COMPUTED_VALUE"""),2023.0)</f>
        <v>2023</v>
      </c>
    </row>
    <row r="6677">
      <c r="A6677" s="1" t="s">
        <v>8768</v>
      </c>
      <c r="B6677" s="4" t="s">
        <v>41</v>
      </c>
      <c r="C6677" s="4" t="s">
        <v>30</v>
      </c>
      <c r="D6677" s="4" t="s">
        <v>30</v>
      </c>
      <c r="E6677" s="4">
        <v>4.0</v>
      </c>
      <c r="F6677" s="4">
        <v>4.0</v>
      </c>
      <c r="G6677" s="4">
        <v>16.0</v>
      </c>
      <c r="H6677" s="5">
        <v>44997.0</v>
      </c>
      <c r="I6677" s="4">
        <f>IFERROR(__xludf.DUMMYFUNCTION("SPLIT(H6677,""/"")"),12.0)</f>
        <v>12</v>
      </c>
      <c r="J6677" s="4">
        <f>IFERROR(__xludf.DUMMYFUNCTION("""COMPUTED_VALUE"""),3.0)</f>
        <v>3</v>
      </c>
      <c r="K6677" s="4">
        <f>IFERROR(__xludf.DUMMYFUNCTION("""COMPUTED_VALUE"""),2023.0)</f>
        <v>2023</v>
      </c>
    </row>
    <row r="6678">
      <c r="A6678" s="1" t="s">
        <v>4094</v>
      </c>
      <c r="B6678" s="4" t="s">
        <v>41</v>
      </c>
      <c r="C6678" s="4" t="s">
        <v>24</v>
      </c>
      <c r="D6678" s="4" t="s">
        <v>39</v>
      </c>
      <c r="E6678" s="4">
        <v>1.0</v>
      </c>
      <c r="F6678" s="4">
        <v>4.0</v>
      </c>
      <c r="G6678" s="4">
        <v>4.0</v>
      </c>
      <c r="H6678" s="5">
        <v>44997.0</v>
      </c>
      <c r="I6678" s="4">
        <f>IFERROR(__xludf.DUMMYFUNCTION("SPLIT(H6678,""/"")"),12.0)</f>
        <v>12</v>
      </c>
      <c r="J6678" s="4">
        <f>IFERROR(__xludf.DUMMYFUNCTION("""COMPUTED_VALUE"""),3.0)</f>
        <v>3</v>
      </c>
      <c r="K6678" s="4">
        <f>IFERROR(__xludf.DUMMYFUNCTION("""COMPUTED_VALUE"""),2023.0)</f>
        <v>2023</v>
      </c>
    </row>
    <row r="6679">
      <c r="A6679" s="1" t="s">
        <v>7662</v>
      </c>
      <c r="B6679" s="4" t="s">
        <v>41</v>
      </c>
      <c r="C6679" s="4" t="s">
        <v>24</v>
      </c>
      <c r="D6679" s="4" t="s">
        <v>28</v>
      </c>
      <c r="E6679" s="4">
        <v>4.0</v>
      </c>
      <c r="F6679" s="4">
        <v>4.0</v>
      </c>
      <c r="G6679" s="4">
        <v>16.0</v>
      </c>
      <c r="H6679" s="5">
        <v>44997.0</v>
      </c>
      <c r="I6679" s="4">
        <f>IFERROR(__xludf.DUMMYFUNCTION("SPLIT(H6679,""/"")"),12.0)</f>
        <v>12</v>
      </c>
      <c r="J6679" s="4">
        <f>IFERROR(__xludf.DUMMYFUNCTION("""COMPUTED_VALUE"""),3.0)</f>
        <v>3</v>
      </c>
      <c r="K6679" s="4">
        <f>IFERROR(__xludf.DUMMYFUNCTION("""COMPUTED_VALUE"""),2023.0)</f>
        <v>2023</v>
      </c>
    </row>
    <row r="6680">
      <c r="A6680" s="1" t="s">
        <v>7875</v>
      </c>
      <c r="B6680" s="4" t="s">
        <v>41</v>
      </c>
      <c r="C6680" s="4" t="s">
        <v>30</v>
      </c>
      <c r="D6680" s="4" t="s">
        <v>39</v>
      </c>
      <c r="E6680" s="4">
        <v>4.0</v>
      </c>
      <c r="F6680" s="4">
        <v>4.0</v>
      </c>
      <c r="G6680" s="4">
        <v>16.0</v>
      </c>
      <c r="H6680" s="5">
        <v>44998.0</v>
      </c>
      <c r="I6680" s="4">
        <f>IFERROR(__xludf.DUMMYFUNCTION("SPLIT(H6680,""/"")"),13.0)</f>
        <v>13</v>
      </c>
      <c r="J6680" s="4">
        <f>IFERROR(__xludf.DUMMYFUNCTION("""COMPUTED_VALUE"""),3.0)</f>
        <v>3</v>
      </c>
      <c r="K6680" s="4">
        <f>IFERROR(__xludf.DUMMYFUNCTION("""COMPUTED_VALUE"""),2023.0)</f>
        <v>2023</v>
      </c>
    </row>
    <row r="6681">
      <c r="A6681" s="1" t="s">
        <v>218</v>
      </c>
      <c r="B6681" s="4" t="s">
        <v>41</v>
      </c>
      <c r="C6681" s="4" t="s">
        <v>29</v>
      </c>
      <c r="D6681" s="4" t="s">
        <v>23</v>
      </c>
      <c r="E6681" s="4">
        <v>5.0</v>
      </c>
      <c r="F6681" s="4">
        <v>4.0</v>
      </c>
      <c r="G6681" s="4">
        <v>20.0</v>
      </c>
      <c r="H6681" s="5">
        <v>44998.0</v>
      </c>
      <c r="I6681" s="4">
        <f>IFERROR(__xludf.DUMMYFUNCTION("SPLIT(H6681,""/"")"),13.0)</f>
        <v>13</v>
      </c>
      <c r="J6681" s="4">
        <f>IFERROR(__xludf.DUMMYFUNCTION("""COMPUTED_VALUE"""),3.0)</f>
        <v>3</v>
      </c>
      <c r="K6681" s="4">
        <f>IFERROR(__xludf.DUMMYFUNCTION("""COMPUTED_VALUE"""),2023.0)</f>
        <v>2023</v>
      </c>
    </row>
    <row r="6682">
      <c r="A6682" s="1" t="s">
        <v>6721</v>
      </c>
      <c r="B6682" s="4" t="s">
        <v>41</v>
      </c>
      <c r="C6682" s="4" t="s">
        <v>30</v>
      </c>
      <c r="D6682" s="4" t="s">
        <v>30</v>
      </c>
      <c r="E6682" s="4">
        <v>2.0</v>
      </c>
      <c r="F6682" s="4">
        <v>4.0</v>
      </c>
      <c r="G6682" s="4">
        <v>8.0</v>
      </c>
      <c r="H6682" s="5">
        <v>44998.0</v>
      </c>
      <c r="I6682" s="4">
        <f>IFERROR(__xludf.DUMMYFUNCTION("SPLIT(H6682,""/"")"),13.0)</f>
        <v>13</v>
      </c>
      <c r="J6682" s="4">
        <f>IFERROR(__xludf.DUMMYFUNCTION("""COMPUTED_VALUE"""),3.0)</f>
        <v>3</v>
      </c>
      <c r="K6682" s="4">
        <f>IFERROR(__xludf.DUMMYFUNCTION("""COMPUTED_VALUE"""),2023.0)</f>
        <v>2023</v>
      </c>
    </row>
    <row r="6683">
      <c r="A6683" s="1" t="s">
        <v>5465</v>
      </c>
      <c r="B6683" s="4" t="s">
        <v>41</v>
      </c>
      <c r="C6683" s="4" t="s">
        <v>29</v>
      </c>
      <c r="D6683" s="4" t="s">
        <v>28</v>
      </c>
      <c r="E6683" s="4">
        <v>5.0</v>
      </c>
      <c r="F6683" s="4">
        <v>4.0</v>
      </c>
      <c r="G6683" s="4">
        <v>20.0</v>
      </c>
      <c r="H6683" s="5">
        <v>44998.0</v>
      </c>
      <c r="I6683" s="4">
        <f>IFERROR(__xludf.DUMMYFUNCTION("SPLIT(H6683,""/"")"),13.0)</f>
        <v>13</v>
      </c>
      <c r="J6683" s="4">
        <f>IFERROR(__xludf.DUMMYFUNCTION("""COMPUTED_VALUE"""),3.0)</f>
        <v>3</v>
      </c>
      <c r="K6683" s="4">
        <f>IFERROR(__xludf.DUMMYFUNCTION("""COMPUTED_VALUE"""),2023.0)</f>
        <v>2023</v>
      </c>
    </row>
    <row r="6684">
      <c r="A6684" s="1" t="s">
        <v>1274</v>
      </c>
      <c r="B6684" s="4" t="s">
        <v>41</v>
      </c>
      <c r="C6684" s="4" t="s">
        <v>29</v>
      </c>
      <c r="D6684" s="4" t="s">
        <v>28</v>
      </c>
      <c r="E6684" s="4">
        <v>3.0</v>
      </c>
      <c r="F6684" s="4">
        <v>4.0</v>
      </c>
      <c r="G6684" s="4">
        <v>12.0</v>
      </c>
      <c r="H6684" s="5">
        <v>44998.0</v>
      </c>
      <c r="I6684" s="4">
        <f>IFERROR(__xludf.DUMMYFUNCTION("SPLIT(H6684,""/"")"),13.0)</f>
        <v>13</v>
      </c>
      <c r="J6684" s="4">
        <f>IFERROR(__xludf.DUMMYFUNCTION("""COMPUTED_VALUE"""),3.0)</f>
        <v>3</v>
      </c>
      <c r="K6684" s="4">
        <f>IFERROR(__xludf.DUMMYFUNCTION("""COMPUTED_VALUE"""),2023.0)</f>
        <v>2023</v>
      </c>
    </row>
    <row r="6685">
      <c r="A6685" s="1" t="s">
        <v>8361</v>
      </c>
      <c r="B6685" s="4" t="s">
        <v>41</v>
      </c>
      <c r="C6685" s="4" t="s">
        <v>30</v>
      </c>
      <c r="D6685" s="4" t="s">
        <v>39</v>
      </c>
      <c r="E6685" s="4">
        <v>4.0</v>
      </c>
      <c r="F6685" s="4">
        <v>4.0</v>
      </c>
      <c r="G6685" s="4">
        <v>16.0</v>
      </c>
      <c r="H6685" s="5">
        <v>44999.0</v>
      </c>
      <c r="I6685" s="4">
        <f>IFERROR(__xludf.DUMMYFUNCTION("SPLIT(H6685,""/"")"),14.0)</f>
        <v>14</v>
      </c>
      <c r="J6685" s="4">
        <f>IFERROR(__xludf.DUMMYFUNCTION("""COMPUTED_VALUE"""),3.0)</f>
        <v>3</v>
      </c>
      <c r="K6685" s="4">
        <f>IFERROR(__xludf.DUMMYFUNCTION("""COMPUTED_VALUE"""),2023.0)</f>
        <v>2023</v>
      </c>
    </row>
    <row r="6686">
      <c r="A6686" s="1" t="s">
        <v>10007</v>
      </c>
      <c r="B6686" s="4" t="s">
        <v>41</v>
      </c>
      <c r="C6686" s="4" t="s">
        <v>24</v>
      </c>
      <c r="D6686" s="4" t="s">
        <v>39</v>
      </c>
      <c r="E6686" s="4">
        <v>3.0</v>
      </c>
      <c r="F6686" s="4">
        <v>4.0</v>
      </c>
      <c r="G6686" s="4">
        <v>12.0</v>
      </c>
      <c r="H6686" s="5">
        <v>44999.0</v>
      </c>
      <c r="I6686" s="4">
        <f>IFERROR(__xludf.DUMMYFUNCTION("SPLIT(H6686,""/"")"),14.0)</f>
        <v>14</v>
      </c>
      <c r="J6686" s="4">
        <f>IFERROR(__xludf.DUMMYFUNCTION("""COMPUTED_VALUE"""),3.0)</f>
        <v>3</v>
      </c>
      <c r="K6686" s="4">
        <f>IFERROR(__xludf.DUMMYFUNCTION("""COMPUTED_VALUE"""),2023.0)</f>
        <v>2023</v>
      </c>
    </row>
    <row r="6687">
      <c r="A6687" s="1" t="s">
        <v>1165</v>
      </c>
      <c r="B6687" s="4" t="s">
        <v>41</v>
      </c>
      <c r="C6687" s="4" t="s">
        <v>29</v>
      </c>
      <c r="D6687" s="4" t="s">
        <v>23</v>
      </c>
      <c r="E6687" s="4">
        <v>2.0</v>
      </c>
      <c r="F6687" s="4">
        <v>4.0</v>
      </c>
      <c r="G6687" s="4">
        <v>8.0</v>
      </c>
      <c r="H6687" s="5">
        <v>45000.0</v>
      </c>
      <c r="I6687" s="4">
        <f>IFERROR(__xludf.DUMMYFUNCTION("SPLIT(H6687,""/"")"),15.0)</f>
        <v>15</v>
      </c>
      <c r="J6687" s="4">
        <f>IFERROR(__xludf.DUMMYFUNCTION("""COMPUTED_VALUE"""),3.0)</f>
        <v>3</v>
      </c>
      <c r="K6687" s="4">
        <f>IFERROR(__xludf.DUMMYFUNCTION("""COMPUTED_VALUE"""),2023.0)</f>
        <v>2023</v>
      </c>
    </row>
    <row r="6688">
      <c r="A6688" s="1" t="s">
        <v>1784</v>
      </c>
      <c r="B6688" s="4" t="s">
        <v>41</v>
      </c>
      <c r="C6688" s="4" t="s">
        <v>29</v>
      </c>
      <c r="D6688" s="4" t="s">
        <v>39</v>
      </c>
      <c r="E6688" s="4">
        <v>5.0</v>
      </c>
      <c r="F6688" s="4">
        <v>4.0</v>
      </c>
      <c r="G6688" s="4">
        <v>20.0</v>
      </c>
      <c r="H6688" s="5">
        <v>45000.0</v>
      </c>
      <c r="I6688" s="4">
        <f>IFERROR(__xludf.DUMMYFUNCTION("SPLIT(H6688,""/"")"),15.0)</f>
        <v>15</v>
      </c>
      <c r="J6688" s="4">
        <f>IFERROR(__xludf.DUMMYFUNCTION("""COMPUTED_VALUE"""),3.0)</f>
        <v>3</v>
      </c>
      <c r="K6688" s="4">
        <f>IFERROR(__xludf.DUMMYFUNCTION("""COMPUTED_VALUE"""),2023.0)</f>
        <v>2023</v>
      </c>
    </row>
    <row r="6689">
      <c r="A6689" s="1" t="s">
        <v>9973</v>
      </c>
      <c r="B6689" s="4" t="s">
        <v>41</v>
      </c>
      <c r="C6689" s="4" t="s">
        <v>29</v>
      </c>
      <c r="D6689" s="4" t="s">
        <v>39</v>
      </c>
      <c r="E6689" s="4">
        <v>5.0</v>
      </c>
      <c r="F6689" s="4">
        <v>4.0</v>
      </c>
      <c r="G6689" s="4">
        <v>20.0</v>
      </c>
      <c r="H6689" s="5">
        <v>45001.0</v>
      </c>
      <c r="I6689" s="4">
        <f>IFERROR(__xludf.DUMMYFUNCTION("SPLIT(H6689,""/"")"),16.0)</f>
        <v>16</v>
      </c>
      <c r="J6689" s="4">
        <f>IFERROR(__xludf.DUMMYFUNCTION("""COMPUTED_VALUE"""),3.0)</f>
        <v>3</v>
      </c>
      <c r="K6689" s="4">
        <f>IFERROR(__xludf.DUMMYFUNCTION("""COMPUTED_VALUE"""),2023.0)</f>
        <v>2023</v>
      </c>
    </row>
    <row r="6690">
      <c r="A6690" s="1" t="s">
        <v>1836</v>
      </c>
      <c r="B6690" s="4" t="s">
        <v>41</v>
      </c>
      <c r="C6690" s="4" t="s">
        <v>24</v>
      </c>
      <c r="D6690" s="4" t="s">
        <v>39</v>
      </c>
      <c r="E6690" s="4">
        <v>5.0</v>
      </c>
      <c r="F6690" s="4">
        <v>4.0</v>
      </c>
      <c r="G6690" s="4">
        <v>20.0</v>
      </c>
      <c r="H6690" s="5">
        <v>45002.0</v>
      </c>
      <c r="I6690" s="4">
        <f>IFERROR(__xludf.DUMMYFUNCTION("SPLIT(H6690,""/"")"),17.0)</f>
        <v>17</v>
      </c>
      <c r="J6690" s="4">
        <f>IFERROR(__xludf.DUMMYFUNCTION("""COMPUTED_VALUE"""),3.0)</f>
        <v>3</v>
      </c>
      <c r="K6690" s="4">
        <f>IFERROR(__xludf.DUMMYFUNCTION("""COMPUTED_VALUE"""),2023.0)</f>
        <v>2023</v>
      </c>
    </row>
    <row r="6691">
      <c r="A6691" s="1" t="s">
        <v>3830</v>
      </c>
      <c r="B6691" s="4" t="s">
        <v>41</v>
      </c>
      <c r="C6691" s="4" t="s">
        <v>29</v>
      </c>
      <c r="D6691" s="4" t="s">
        <v>39</v>
      </c>
      <c r="E6691" s="4">
        <v>1.0</v>
      </c>
      <c r="F6691" s="4">
        <v>4.0</v>
      </c>
      <c r="G6691" s="4">
        <v>4.0</v>
      </c>
      <c r="H6691" s="5">
        <v>45002.0</v>
      </c>
      <c r="I6691" s="4">
        <f>IFERROR(__xludf.DUMMYFUNCTION("SPLIT(H6691,""/"")"),17.0)</f>
        <v>17</v>
      </c>
      <c r="J6691" s="4">
        <f>IFERROR(__xludf.DUMMYFUNCTION("""COMPUTED_VALUE"""),3.0)</f>
        <v>3</v>
      </c>
      <c r="K6691" s="4">
        <f>IFERROR(__xludf.DUMMYFUNCTION("""COMPUTED_VALUE"""),2023.0)</f>
        <v>2023</v>
      </c>
    </row>
    <row r="6692">
      <c r="A6692" s="1" t="s">
        <v>1756</v>
      </c>
      <c r="B6692" s="4" t="s">
        <v>41</v>
      </c>
      <c r="C6692" s="4" t="s">
        <v>29</v>
      </c>
      <c r="D6692" s="4" t="s">
        <v>28</v>
      </c>
      <c r="E6692" s="4">
        <v>1.0</v>
      </c>
      <c r="F6692" s="4">
        <v>4.0</v>
      </c>
      <c r="G6692" s="4">
        <v>4.0</v>
      </c>
      <c r="H6692" s="5">
        <v>45002.0</v>
      </c>
      <c r="I6692" s="4">
        <f>IFERROR(__xludf.DUMMYFUNCTION("SPLIT(H6692,""/"")"),17.0)</f>
        <v>17</v>
      </c>
      <c r="J6692" s="4">
        <f>IFERROR(__xludf.DUMMYFUNCTION("""COMPUTED_VALUE"""),3.0)</f>
        <v>3</v>
      </c>
      <c r="K6692" s="4">
        <f>IFERROR(__xludf.DUMMYFUNCTION("""COMPUTED_VALUE"""),2023.0)</f>
        <v>2023</v>
      </c>
    </row>
    <row r="6693">
      <c r="A6693" s="1" t="s">
        <v>8639</v>
      </c>
      <c r="B6693" s="4" t="s">
        <v>41</v>
      </c>
      <c r="C6693" s="4" t="s">
        <v>30</v>
      </c>
      <c r="D6693" s="4" t="s">
        <v>39</v>
      </c>
      <c r="E6693" s="4">
        <v>2.0</v>
      </c>
      <c r="F6693" s="4">
        <v>4.0</v>
      </c>
      <c r="G6693" s="4">
        <v>8.0</v>
      </c>
      <c r="H6693" s="5">
        <v>45003.0</v>
      </c>
      <c r="I6693" s="4">
        <f>IFERROR(__xludf.DUMMYFUNCTION("SPLIT(H6693,""/"")"),18.0)</f>
        <v>18</v>
      </c>
      <c r="J6693" s="4">
        <f>IFERROR(__xludf.DUMMYFUNCTION("""COMPUTED_VALUE"""),3.0)</f>
        <v>3</v>
      </c>
      <c r="K6693" s="4">
        <f>IFERROR(__xludf.DUMMYFUNCTION("""COMPUTED_VALUE"""),2023.0)</f>
        <v>2023</v>
      </c>
    </row>
    <row r="6694">
      <c r="A6694" s="1" t="s">
        <v>3654</v>
      </c>
      <c r="B6694" s="4" t="s">
        <v>41</v>
      </c>
      <c r="C6694" s="4" t="s">
        <v>29</v>
      </c>
      <c r="D6694" s="4" t="s">
        <v>39</v>
      </c>
      <c r="E6694" s="4">
        <v>5.0</v>
      </c>
      <c r="F6694" s="4">
        <v>4.0</v>
      </c>
      <c r="G6694" s="4">
        <v>20.0</v>
      </c>
      <c r="H6694" s="5">
        <v>45004.0</v>
      </c>
      <c r="I6694" s="4">
        <f>IFERROR(__xludf.DUMMYFUNCTION("SPLIT(H6694,""/"")"),19.0)</f>
        <v>19</v>
      </c>
      <c r="J6694" s="4">
        <f>IFERROR(__xludf.DUMMYFUNCTION("""COMPUTED_VALUE"""),3.0)</f>
        <v>3</v>
      </c>
      <c r="K6694" s="4">
        <f>IFERROR(__xludf.DUMMYFUNCTION("""COMPUTED_VALUE"""),2023.0)</f>
        <v>2023</v>
      </c>
    </row>
    <row r="6695">
      <c r="A6695" s="1" t="s">
        <v>947</v>
      </c>
      <c r="B6695" s="4" t="s">
        <v>41</v>
      </c>
      <c r="C6695" s="4" t="s">
        <v>24</v>
      </c>
      <c r="D6695" s="4" t="s">
        <v>30</v>
      </c>
      <c r="E6695" s="4">
        <v>5.0</v>
      </c>
      <c r="F6695" s="4">
        <v>4.0</v>
      </c>
      <c r="G6695" s="4">
        <v>20.0</v>
      </c>
      <c r="H6695" s="5">
        <v>45004.0</v>
      </c>
      <c r="I6695" s="4">
        <f>IFERROR(__xludf.DUMMYFUNCTION("SPLIT(H6695,""/"")"),19.0)</f>
        <v>19</v>
      </c>
      <c r="J6695" s="4">
        <f>IFERROR(__xludf.DUMMYFUNCTION("""COMPUTED_VALUE"""),3.0)</f>
        <v>3</v>
      </c>
      <c r="K6695" s="4">
        <f>IFERROR(__xludf.DUMMYFUNCTION("""COMPUTED_VALUE"""),2023.0)</f>
        <v>2023</v>
      </c>
    </row>
    <row r="6696">
      <c r="A6696" s="1" t="s">
        <v>9595</v>
      </c>
      <c r="B6696" s="4" t="s">
        <v>41</v>
      </c>
      <c r="C6696" s="4" t="s">
        <v>24</v>
      </c>
      <c r="D6696" s="4" t="s">
        <v>23</v>
      </c>
      <c r="E6696" s="4">
        <v>4.0</v>
      </c>
      <c r="F6696" s="4">
        <v>4.0</v>
      </c>
      <c r="G6696" s="4">
        <v>16.0</v>
      </c>
      <c r="H6696" s="5">
        <v>45004.0</v>
      </c>
      <c r="I6696" s="4">
        <f>IFERROR(__xludf.DUMMYFUNCTION("SPLIT(H6696,""/"")"),19.0)</f>
        <v>19</v>
      </c>
      <c r="J6696" s="4">
        <f>IFERROR(__xludf.DUMMYFUNCTION("""COMPUTED_VALUE"""),3.0)</f>
        <v>3</v>
      </c>
      <c r="K6696" s="4">
        <f>IFERROR(__xludf.DUMMYFUNCTION("""COMPUTED_VALUE"""),2023.0)</f>
        <v>2023</v>
      </c>
    </row>
    <row r="6697">
      <c r="A6697" s="1" t="s">
        <v>9282</v>
      </c>
      <c r="B6697" s="4" t="s">
        <v>41</v>
      </c>
      <c r="C6697" s="4" t="s">
        <v>24</v>
      </c>
      <c r="D6697" s="4" t="s">
        <v>23</v>
      </c>
      <c r="E6697" s="4">
        <v>5.0</v>
      </c>
      <c r="F6697" s="4">
        <v>4.0</v>
      </c>
      <c r="G6697" s="4">
        <v>20.0</v>
      </c>
      <c r="H6697" s="5">
        <v>45004.0</v>
      </c>
      <c r="I6697" s="4">
        <f>IFERROR(__xludf.DUMMYFUNCTION("SPLIT(H6697,""/"")"),19.0)</f>
        <v>19</v>
      </c>
      <c r="J6697" s="4">
        <f>IFERROR(__xludf.DUMMYFUNCTION("""COMPUTED_VALUE"""),3.0)</f>
        <v>3</v>
      </c>
      <c r="K6697" s="4">
        <f>IFERROR(__xludf.DUMMYFUNCTION("""COMPUTED_VALUE"""),2023.0)</f>
        <v>2023</v>
      </c>
    </row>
    <row r="6698">
      <c r="A6698" s="1" t="s">
        <v>2702</v>
      </c>
      <c r="B6698" s="4" t="s">
        <v>41</v>
      </c>
      <c r="C6698" s="4" t="s">
        <v>30</v>
      </c>
      <c r="D6698" s="4" t="s">
        <v>30</v>
      </c>
      <c r="E6698" s="4">
        <v>4.0</v>
      </c>
      <c r="F6698" s="4">
        <v>4.0</v>
      </c>
      <c r="G6698" s="4">
        <v>16.0</v>
      </c>
      <c r="H6698" s="5">
        <v>45004.0</v>
      </c>
      <c r="I6698" s="4">
        <f>IFERROR(__xludf.DUMMYFUNCTION("SPLIT(H6698,""/"")"),19.0)</f>
        <v>19</v>
      </c>
      <c r="J6698" s="4">
        <f>IFERROR(__xludf.DUMMYFUNCTION("""COMPUTED_VALUE"""),3.0)</f>
        <v>3</v>
      </c>
      <c r="K6698" s="4">
        <f>IFERROR(__xludf.DUMMYFUNCTION("""COMPUTED_VALUE"""),2023.0)</f>
        <v>2023</v>
      </c>
    </row>
    <row r="6699">
      <c r="A6699" s="1" t="s">
        <v>6250</v>
      </c>
      <c r="B6699" s="4" t="s">
        <v>41</v>
      </c>
      <c r="C6699" s="4" t="s">
        <v>24</v>
      </c>
      <c r="D6699" s="4" t="s">
        <v>28</v>
      </c>
      <c r="E6699" s="4">
        <v>2.0</v>
      </c>
      <c r="F6699" s="4">
        <v>4.0</v>
      </c>
      <c r="G6699" s="4">
        <v>8.0</v>
      </c>
      <c r="H6699" s="5">
        <v>45005.0</v>
      </c>
      <c r="I6699" s="4">
        <f>IFERROR(__xludf.DUMMYFUNCTION("SPLIT(H6699,""/"")"),20.0)</f>
        <v>20</v>
      </c>
      <c r="J6699" s="4">
        <f>IFERROR(__xludf.DUMMYFUNCTION("""COMPUTED_VALUE"""),3.0)</f>
        <v>3</v>
      </c>
      <c r="K6699" s="4">
        <f>IFERROR(__xludf.DUMMYFUNCTION("""COMPUTED_VALUE"""),2023.0)</f>
        <v>2023</v>
      </c>
    </row>
    <row r="6700">
      <c r="A6700" s="1" t="s">
        <v>232</v>
      </c>
      <c r="B6700" s="4" t="s">
        <v>41</v>
      </c>
      <c r="C6700" s="4" t="s">
        <v>29</v>
      </c>
      <c r="D6700" s="4" t="s">
        <v>30</v>
      </c>
      <c r="E6700" s="4">
        <v>2.0</v>
      </c>
      <c r="F6700" s="4">
        <v>4.0</v>
      </c>
      <c r="G6700" s="4">
        <v>8.0</v>
      </c>
      <c r="H6700" s="5">
        <v>45005.0</v>
      </c>
      <c r="I6700" s="4">
        <f>IFERROR(__xludf.DUMMYFUNCTION("SPLIT(H6700,""/"")"),20.0)</f>
        <v>20</v>
      </c>
      <c r="J6700" s="4">
        <f>IFERROR(__xludf.DUMMYFUNCTION("""COMPUTED_VALUE"""),3.0)</f>
        <v>3</v>
      </c>
      <c r="K6700" s="4">
        <f>IFERROR(__xludf.DUMMYFUNCTION("""COMPUTED_VALUE"""),2023.0)</f>
        <v>2023</v>
      </c>
    </row>
    <row r="6701">
      <c r="A6701" s="1" t="s">
        <v>6518</v>
      </c>
      <c r="B6701" s="4" t="s">
        <v>41</v>
      </c>
      <c r="C6701" s="4" t="s">
        <v>30</v>
      </c>
      <c r="D6701" s="4" t="s">
        <v>28</v>
      </c>
      <c r="E6701" s="4">
        <v>4.0</v>
      </c>
      <c r="F6701" s="4">
        <v>4.0</v>
      </c>
      <c r="G6701" s="4">
        <v>16.0</v>
      </c>
      <c r="H6701" s="5">
        <v>45005.0</v>
      </c>
      <c r="I6701" s="4">
        <f>IFERROR(__xludf.DUMMYFUNCTION("SPLIT(H6701,""/"")"),20.0)</f>
        <v>20</v>
      </c>
      <c r="J6701" s="4">
        <f>IFERROR(__xludf.DUMMYFUNCTION("""COMPUTED_VALUE"""),3.0)</f>
        <v>3</v>
      </c>
      <c r="K6701" s="4">
        <f>IFERROR(__xludf.DUMMYFUNCTION("""COMPUTED_VALUE"""),2023.0)</f>
        <v>2023</v>
      </c>
    </row>
    <row r="6702">
      <c r="A6702" s="1" t="s">
        <v>2524</v>
      </c>
      <c r="B6702" s="4" t="s">
        <v>41</v>
      </c>
      <c r="C6702" s="4" t="s">
        <v>29</v>
      </c>
      <c r="D6702" s="4" t="s">
        <v>28</v>
      </c>
      <c r="E6702" s="4">
        <v>3.0</v>
      </c>
      <c r="F6702" s="4">
        <v>4.0</v>
      </c>
      <c r="G6702" s="4">
        <v>12.0</v>
      </c>
      <c r="H6702" s="5">
        <v>45005.0</v>
      </c>
      <c r="I6702" s="4">
        <f>IFERROR(__xludf.DUMMYFUNCTION("SPLIT(H6702,""/"")"),20.0)</f>
        <v>20</v>
      </c>
      <c r="J6702" s="4">
        <f>IFERROR(__xludf.DUMMYFUNCTION("""COMPUTED_VALUE"""),3.0)</f>
        <v>3</v>
      </c>
      <c r="K6702" s="4">
        <f>IFERROR(__xludf.DUMMYFUNCTION("""COMPUTED_VALUE"""),2023.0)</f>
        <v>2023</v>
      </c>
    </row>
    <row r="6703">
      <c r="A6703" s="1" t="s">
        <v>7273</v>
      </c>
      <c r="B6703" s="4" t="s">
        <v>41</v>
      </c>
      <c r="C6703" s="4" t="s">
        <v>24</v>
      </c>
      <c r="D6703" s="4" t="s">
        <v>39</v>
      </c>
      <c r="E6703" s="4">
        <v>5.0</v>
      </c>
      <c r="F6703" s="4">
        <v>4.0</v>
      </c>
      <c r="G6703" s="4">
        <v>20.0</v>
      </c>
      <c r="H6703" s="5">
        <v>45005.0</v>
      </c>
      <c r="I6703" s="4">
        <f>IFERROR(__xludf.DUMMYFUNCTION("SPLIT(H6703,""/"")"),20.0)</f>
        <v>20</v>
      </c>
      <c r="J6703" s="4">
        <f>IFERROR(__xludf.DUMMYFUNCTION("""COMPUTED_VALUE"""),3.0)</f>
        <v>3</v>
      </c>
      <c r="K6703" s="4">
        <f>IFERROR(__xludf.DUMMYFUNCTION("""COMPUTED_VALUE"""),2023.0)</f>
        <v>2023</v>
      </c>
    </row>
    <row r="6704">
      <c r="A6704" s="1" t="s">
        <v>1049</v>
      </c>
      <c r="B6704" s="4" t="s">
        <v>41</v>
      </c>
      <c r="C6704" s="4" t="s">
        <v>24</v>
      </c>
      <c r="D6704" s="4" t="s">
        <v>23</v>
      </c>
      <c r="E6704" s="4">
        <v>1.0</v>
      </c>
      <c r="F6704" s="4">
        <v>4.0</v>
      </c>
      <c r="G6704" s="4">
        <v>4.0</v>
      </c>
      <c r="H6704" s="5">
        <v>45006.0</v>
      </c>
      <c r="I6704" s="4">
        <f>IFERROR(__xludf.DUMMYFUNCTION("SPLIT(H6704,""/"")"),21.0)</f>
        <v>21</v>
      </c>
      <c r="J6704" s="4">
        <f>IFERROR(__xludf.DUMMYFUNCTION("""COMPUTED_VALUE"""),3.0)</f>
        <v>3</v>
      </c>
      <c r="K6704" s="4">
        <f>IFERROR(__xludf.DUMMYFUNCTION("""COMPUTED_VALUE"""),2023.0)</f>
        <v>2023</v>
      </c>
    </row>
    <row r="6705">
      <c r="A6705" s="1" t="s">
        <v>6378</v>
      </c>
      <c r="B6705" s="4" t="s">
        <v>41</v>
      </c>
      <c r="C6705" s="4" t="s">
        <v>29</v>
      </c>
      <c r="D6705" s="4" t="s">
        <v>39</v>
      </c>
      <c r="E6705" s="4">
        <v>1.0</v>
      </c>
      <c r="F6705" s="4">
        <v>4.0</v>
      </c>
      <c r="G6705" s="4">
        <v>4.0</v>
      </c>
      <c r="H6705" s="5">
        <v>45007.0</v>
      </c>
      <c r="I6705" s="4">
        <f>IFERROR(__xludf.DUMMYFUNCTION("SPLIT(H6705,""/"")"),22.0)</f>
        <v>22</v>
      </c>
      <c r="J6705" s="4">
        <f>IFERROR(__xludf.DUMMYFUNCTION("""COMPUTED_VALUE"""),3.0)</f>
        <v>3</v>
      </c>
      <c r="K6705" s="4">
        <f>IFERROR(__xludf.DUMMYFUNCTION("""COMPUTED_VALUE"""),2023.0)</f>
        <v>2023</v>
      </c>
    </row>
    <row r="6706">
      <c r="A6706" s="1" t="s">
        <v>5146</v>
      </c>
      <c r="B6706" s="4" t="s">
        <v>41</v>
      </c>
      <c r="C6706" s="4" t="s">
        <v>30</v>
      </c>
      <c r="D6706" s="4" t="s">
        <v>39</v>
      </c>
      <c r="E6706" s="4">
        <v>3.0</v>
      </c>
      <c r="F6706" s="4">
        <v>4.0</v>
      </c>
      <c r="G6706" s="4">
        <v>12.0</v>
      </c>
      <c r="H6706" s="5">
        <v>45007.0</v>
      </c>
      <c r="I6706" s="4">
        <f>IFERROR(__xludf.DUMMYFUNCTION("SPLIT(H6706,""/"")"),22.0)</f>
        <v>22</v>
      </c>
      <c r="J6706" s="4">
        <f>IFERROR(__xludf.DUMMYFUNCTION("""COMPUTED_VALUE"""),3.0)</f>
        <v>3</v>
      </c>
      <c r="K6706" s="4">
        <f>IFERROR(__xludf.DUMMYFUNCTION("""COMPUTED_VALUE"""),2023.0)</f>
        <v>2023</v>
      </c>
    </row>
    <row r="6707">
      <c r="A6707" s="1" t="s">
        <v>5170</v>
      </c>
      <c r="B6707" s="4" t="s">
        <v>41</v>
      </c>
      <c r="C6707" s="4" t="s">
        <v>24</v>
      </c>
      <c r="D6707" s="4" t="s">
        <v>30</v>
      </c>
      <c r="E6707" s="4">
        <v>4.0</v>
      </c>
      <c r="F6707" s="4">
        <v>4.0</v>
      </c>
      <c r="G6707" s="4">
        <v>16.0</v>
      </c>
      <c r="H6707" s="5">
        <v>45008.0</v>
      </c>
      <c r="I6707" s="4">
        <f>IFERROR(__xludf.DUMMYFUNCTION("SPLIT(H6707,""/"")"),23.0)</f>
        <v>23</v>
      </c>
      <c r="J6707" s="4">
        <f>IFERROR(__xludf.DUMMYFUNCTION("""COMPUTED_VALUE"""),3.0)</f>
        <v>3</v>
      </c>
      <c r="K6707" s="4">
        <f>IFERROR(__xludf.DUMMYFUNCTION("""COMPUTED_VALUE"""),2023.0)</f>
        <v>2023</v>
      </c>
    </row>
    <row r="6708">
      <c r="A6708" s="1" t="s">
        <v>8812</v>
      </c>
      <c r="B6708" s="4" t="s">
        <v>41</v>
      </c>
      <c r="C6708" s="4" t="s">
        <v>30</v>
      </c>
      <c r="D6708" s="4" t="s">
        <v>23</v>
      </c>
      <c r="E6708" s="4">
        <v>2.0</v>
      </c>
      <c r="F6708" s="4">
        <v>4.0</v>
      </c>
      <c r="G6708" s="4">
        <v>8.0</v>
      </c>
      <c r="H6708" s="5">
        <v>45008.0</v>
      </c>
      <c r="I6708" s="4">
        <f>IFERROR(__xludf.DUMMYFUNCTION("SPLIT(H6708,""/"")"),23.0)</f>
        <v>23</v>
      </c>
      <c r="J6708" s="4">
        <f>IFERROR(__xludf.DUMMYFUNCTION("""COMPUTED_VALUE"""),3.0)</f>
        <v>3</v>
      </c>
      <c r="K6708" s="4">
        <f>IFERROR(__xludf.DUMMYFUNCTION("""COMPUTED_VALUE"""),2023.0)</f>
        <v>2023</v>
      </c>
    </row>
    <row r="6709">
      <c r="A6709" s="1" t="s">
        <v>8341</v>
      </c>
      <c r="B6709" s="4" t="s">
        <v>41</v>
      </c>
      <c r="C6709" s="4" t="s">
        <v>24</v>
      </c>
      <c r="D6709" s="4" t="s">
        <v>23</v>
      </c>
      <c r="E6709" s="4">
        <v>2.0</v>
      </c>
      <c r="F6709" s="4">
        <v>4.0</v>
      </c>
      <c r="G6709" s="4">
        <v>8.0</v>
      </c>
      <c r="H6709" s="5">
        <v>45008.0</v>
      </c>
      <c r="I6709" s="4">
        <f>IFERROR(__xludf.DUMMYFUNCTION("SPLIT(H6709,""/"")"),23.0)</f>
        <v>23</v>
      </c>
      <c r="J6709" s="4">
        <f>IFERROR(__xludf.DUMMYFUNCTION("""COMPUTED_VALUE"""),3.0)</f>
        <v>3</v>
      </c>
      <c r="K6709" s="4">
        <f>IFERROR(__xludf.DUMMYFUNCTION("""COMPUTED_VALUE"""),2023.0)</f>
        <v>2023</v>
      </c>
    </row>
    <row r="6710">
      <c r="A6710" s="1" t="s">
        <v>6113</v>
      </c>
      <c r="B6710" s="4" t="s">
        <v>41</v>
      </c>
      <c r="C6710" s="4" t="s">
        <v>30</v>
      </c>
      <c r="D6710" s="4" t="s">
        <v>28</v>
      </c>
      <c r="E6710" s="4">
        <v>3.0</v>
      </c>
      <c r="F6710" s="4">
        <v>4.0</v>
      </c>
      <c r="G6710" s="4">
        <v>12.0</v>
      </c>
      <c r="H6710" s="5">
        <v>45009.0</v>
      </c>
      <c r="I6710" s="4">
        <f>IFERROR(__xludf.DUMMYFUNCTION("SPLIT(H6710,""/"")"),24.0)</f>
        <v>24</v>
      </c>
      <c r="J6710" s="4">
        <f>IFERROR(__xludf.DUMMYFUNCTION("""COMPUTED_VALUE"""),3.0)</f>
        <v>3</v>
      </c>
      <c r="K6710" s="4">
        <f>IFERROR(__xludf.DUMMYFUNCTION("""COMPUTED_VALUE"""),2023.0)</f>
        <v>2023</v>
      </c>
    </row>
    <row r="6711">
      <c r="A6711" s="1" t="s">
        <v>8425</v>
      </c>
      <c r="B6711" s="4" t="s">
        <v>41</v>
      </c>
      <c r="C6711" s="4" t="s">
        <v>29</v>
      </c>
      <c r="D6711" s="4" t="s">
        <v>39</v>
      </c>
      <c r="E6711" s="4">
        <v>2.0</v>
      </c>
      <c r="F6711" s="4">
        <v>4.0</v>
      </c>
      <c r="G6711" s="4">
        <v>8.0</v>
      </c>
      <c r="H6711" s="5">
        <v>45009.0</v>
      </c>
      <c r="I6711" s="4">
        <f>IFERROR(__xludf.DUMMYFUNCTION("SPLIT(H6711,""/"")"),24.0)</f>
        <v>24</v>
      </c>
      <c r="J6711" s="4">
        <f>IFERROR(__xludf.DUMMYFUNCTION("""COMPUTED_VALUE"""),3.0)</f>
        <v>3</v>
      </c>
      <c r="K6711" s="4">
        <f>IFERROR(__xludf.DUMMYFUNCTION("""COMPUTED_VALUE"""),2023.0)</f>
        <v>2023</v>
      </c>
    </row>
    <row r="6712">
      <c r="A6712" s="1" t="s">
        <v>4822</v>
      </c>
      <c r="B6712" s="4" t="s">
        <v>41</v>
      </c>
      <c r="C6712" s="4" t="s">
        <v>30</v>
      </c>
      <c r="D6712" s="4" t="s">
        <v>28</v>
      </c>
      <c r="E6712" s="4">
        <v>3.0</v>
      </c>
      <c r="F6712" s="4">
        <v>4.0</v>
      </c>
      <c r="G6712" s="4">
        <v>12.0</v>
      </c>
      <c r="H6712" s="5">
        <v>45009.0</v>
      </c>
      <c r="I6712" s="4">
        <f>IFERROR(__xludf.DUMMYFUNCTION("SPLIT(H6712,""/"")"),24.0)</f>
        <v>24</v>
      </c>
      <c r="J6712" s="4">
        <f>IFERROR(__xludf.DUMMYFUNCTION("""COMPUTED_VALUE"""),3.0)</f>
        <v>3</v>
      </c>
      <c r="K6712" s="4">
        <f>IFERROR(__xludf.DUMMYFUNCTION("""COMPUTED_VALUE"""),2023.0)</f>
        <v>2023</v>
      </c>
    </row>
    <row r="6713">
      <c r="A6713" s="1" t="s">
        <v>2363</v>
      </c>
      <c r="B6713" s="4" t="s">
        <v>41</v>
      </c>
      <c r="C6713" s="4" t="s">
        <v>30</v>
      </c>
      <c r="D6713" s="4" t="s">
        <v>23</v>
      </c>
      <c r="E6713" s="4">
        <v>4.0</v>
      </c>
      <c r="F6713" s="4">
        <v>4.0</v>
      </c>
      <c r="G6713" s="4">
        <v>16.0</v>
      </c>
      <c r="H6713" s="5">
        <v>45009.0</v>
      </c>
      <c r="I6713" s="4">
        <f>IFERROR(__xludf.DUMMYFUNCTION("SPLIT(H6713,""/"")"),24.0)</f>
        <v>24</v>
      </c>
      <c r="J6713" s="4">
        <f>IFERROR(__xludf.DUMMYFUNCTION("""COMPUTED_VALUE"""),3.0)</f>
        <v>3</v>
      </c>
      <c r="K6713" s="4">
        <f>IFERROR(__xludf.DUMMYFUNCTION("""COMPUTED_VALUE"""),2023.0)</f>
        <v>2023</v>
      </c>
    </row>
    <row r="6714">
      <c r="A6714" s="1" t="s">
        <v>2159</v>
      </c>
      <c r="B6714" s="4" t="s">
        <v>41</v>
      </c>
      <c r="C6714" s="4" t="s">
        <v>30</v>
      </c>
      <c r="D6714" s="4" t="s">
        <v>30</v>
      </c>
      <c r="E6714" s="4">
        <v>2.0</v>
      </c>
      <c r="F6714" s="4">
        <v>4.0</v>
      </c>
      <c r="G6714" s="4">
        <v>8.0</v>
      </c>
      <c r="H6714" s="5">
        <v>45009.0</v>
      </c>
      <c r="I6714" s="4">
        <f>IFERROR(__xludf.DUMMYFUNCTION("SPLIT(H6714,""/"")"),24.0)</f>
        <v>24</v>
      </c>
      <c r="J6714" s="4">
        <f>IFERROR(__xludf.DUMMYFUNCTION("""COMPUTED_VALUE"""),3.0)</f>
        <v>3</v>
      </c>
      <c r="K6714" s="4">
        <f>IFERROR(__xludf.DUMMYFUNCTION("""COMPUTED_VALUE"""),2023.0)</f>
        <v>2023</v>
      </c>
    </row>
    <row r="6715">
      <c r="A6715" s="1" t="s">
        <v>2344</v>
      </c>
      <c r="B6715" s="4" t="s">
        <v>41</v>
      </c>
      <c r="C6715" s="4" t="s">
        <v>30</v>
      </c>
      <c r="D6715" s="4" t="s">
        <v>30</v>
      </c>
      <c r="E6715" s="4">
        <v>2.0</v>
      </c>
      <c r="F6715" s="4">
        <v>4.0</v>
      </c>
      <c r="G6715" s="4">
        <v>8.0</v>
      </c>
      <c r="H6715" s="5">
        <v>45009.0</v>
      </c>
      <c r="I6715" s="4">
        <f>IFERROR(__xludf.DUMMYFUNCTION("SPLIT(H6715,""/"")"),24.0)</f>
        <v>24</v>
      </c>
      <c r="J6715" s="4">
        <f>IFERROR(__xludf.DUMMYFUNCTION("""COMPUTED_VALUE"""),3.0)</f>
        <v>3</v>
      </c>
      <c r="K6715" s="4">
        <f>IFERROR(__xludf.DUMMYFUNCTION("""COMPUTED_VALUE"""),2023.0)</f>
        <v>2023</v>
      </c>
    </row>
    <row r="6716">
      <c r="A6716" s="1" t="s">
        <v>8946</v>
      </c>
      <c r="B6716" s="4" t="s">
        <v>41</v>
      </c>
      <c r="C6716" s="4" t="s">
        <v>30</v>
      </c>
      <c r="D6716" s="4" t="s">
        <v>30</v>
      </c>
      <c r="E6716" s="4">
        <v>1.0</v>
      </c>
      <c r="F6716" s="4">
        <v>4.0</v>
      </c>
      <c r="G6716" s="4">
        <v>4.0</v>
      </c>
      <c r="H6716" s="5">
        <v>45010.0</v>
      </c>
      <c r="I6716" s="4">
        <f>IFERROR(__xludf.DUMMYFUNCTION("SPLIT(H6716,""/"")"),25.0)</f>
        <v>25</v>
      </c>
      <c r="J6716" s="4">
        <f>IFERROR(__xludf.DUMMYFUNCTION("""COMPUTED_VALUE"""),3.0)</f>
        <v>3</v>
      </c>
      <c r="K6716" s="4">
        <f>IFERROR(__xludf.DUMMYFUNCTION("""COMPUTED_VALUE"""),2023.0)</f>
        <v>2023</v>
      </c>
    </row>
    <row r="6717">
      <c r="A6717" s="1" t="s">
        <v>220</v>
      </c>
      <c r="B6717" s="4" t="s">
        <v>41</v>
      </c>
      <c r="C6717" s="4" t="s">
        <v>24</v>
      </c>
      <c r="D6717" s="4" t="s">
        <v>30</v>
      </c>
      <c r="E6717" s="4">
        <v>3.0</v>
      </c>
      <c r="F6717" s="4">
        <v>4.0</v>
      </c>
      <c r="G6717" s="4">
        <v>12.0</v>
      </c>
      <c r="H6717" s="5">
        <v>45011.0</v>
      </c>
      <c r="I6717" s="4">
        <f>IFERROR(__xludf.DUMMYFUNCTION("SPLIT(H6717,""/"")"),26.0)</f>
        <v>26</v>
      </c>
      <c r="J6717" s="4">
        <f>IFERROR(__xludf.DUMMYFUNCTION("""COMPUTED_VALUE"""),3.0)</f>
        <v>3</v>
      </c>
      <c r="K6717" s="4">
        <f>IFERROR(__xludf.DUMMYFUNCTION("""COMPUTED_VALUE"""),2023.0)</f>
        <v>2023</v>
      </c>
    </row>
    <row r="6718">
      <c r="A6718" s="1" t="s">
        <v>7166</v>
      </c>
      <c r="B6718" s="4" t="s">
        <v>41</v>
      </c>
      <c r="C6718" s="4" t="s">
        <v>24</v>
      </c>
      <c r="D6718" s="4" t="s">
        <v>39</v>
      </c>
      <c r="E6718" s="4">
        <v>2.0</v>
      </c>
      <c r="F6718" s="4">
        <v>4.0</v>
      </c>
      <c r="G6718" s="4">
        <v>8.0</v>
      </c>
      <c r="H6718" s="5">
        <v>45011.0</v>
      </c>
      <c r="I6718" s="4">
        <f>IFERROR(__xludf.DUMMYFUNCTION("SPLIT(H6718,""/"")"),26.0)</f>
        <v>26</v>
      </c>
      <c r="J6718" s="4">
        <f>IFERROR(__xludf.DUMMYFUNCTION("""COMPUTED_VALUE"""),3.0)</f>
        <v>3</v>
      </c>
      <c r="K6718" s="4">
        <f>IFERROR(__xludf.DUMMYFUNCTION("""COMPUTED_VALUE"""),2023.0)</f>
        <v>2023</v>
      </c>
    </row>
    <row r="6719">
      <c r="A6719" s="1" t="s">
        <v>616</v>
      </c>
      <c r="B6719" s="4" t="s">
        <v>41</v>
      </c>
      <c r="C6719" s="4" t="s">
        <v>30</v>
      </c>
      <c r="D6719" s="4" t="s">
        <v>30</v>
      </c>
      <c r="E6719" s="4">
        <v>1.0</v>
      </c>
      <c r="F6719" s="4">
        <v>4.0</v>
      </c>
      <c r="G6719" s="4">
        <v>4.0</v>
      </c>
      <c r="H6719" s="5">
        <v>45011.0</v>
      </c>
      <c r="I6719" s="4">
        <f>IFERROR(__xludf.DUMMYFUNCTION("SPLIT(H6719,""/"")"),26.0)</f>
        <v>26</v>
      </c>
      <c r="J6719" s="4">
        <f>IFERROR(__xludf.DUMMYFUNCTION("""COMPUTED_VALUE"""),3.0)</f>
        <v>3</v>
      </c>
      <c r="K6719" s="4">
        <f>IFERROR(__xludf.DUMMYFUNCTION("""COMPUTED_VALUE"""),2023.0)</f>
        <v>2023</v>
      </c>
    </row>
    <row r="6720">
      <c r="A6720" s="1" t="s">
        <v>7683</v>
      </c>
      <c r="B6720" s="4" t="s">
        <v>41</v>
      </c>
      <c r="C6720" s="4" t="s">
        <v>24</v>
      </c>
      <c r="D6720" s="4" t="s">
        <v>30</v>
      </c>
      <c r="E6720" s="4">
        <v>4.0</v>
      </c>
      <c r="F6720" s="4">
        <v>4.0</v>
      </c>
      <c r="G6720" s="4">
        <v>16.0</v>
      </c>
      <c r="H6720" s="5">
        <v>45012.0</v>
      </c>
      <c r="I6720" s="4">
        <f>IFERROR(__xludf.DUMMYFUNCTION("SPLIT(H6720,""/"")"),27.0)</f>
        <v>27</v>
      </c>
      <c r="J6720" s="4">
        <f>IFERROR(__xludf.DUMMYFUNCTION("""COMPUTED_VALUE"""),3.0)</f>
        <v>3</v>
      </c>
      <c r="K6720" s="4">
        <f>IFERROR(__xludf.DUMMYFUNCTION("""COMPUTED_VALUE"""),2023.0)</f>
        <v>2023</v>
      </c>
    </row>
    <row r="6721">
      <c r="A6721" s="1" t="s">
        <v>6999</v>
      </c>
      <c r="B6721" s="4" t="s">
        <v>41</v>
      </c>
      <c r="C6721" s="4" t="s">
        <v>29</v>
      </c>
      <c r="D6721" s="4" t="s">
        <v>23</v>
      </c>
      <c r="E6721" s="4">
        <v>2.0</v>
      </c>
      <c r="F6721" s="4">
        <v>4.0</v>
      </c>
      <c r="G6721" s="4">
        <v>8.0</v>
      </c>
      <c r="H6721" s="5">
        <v>45012.0</v>
      </c>
      <c r="I6721" s="4">
        <f>IFERROR(__xludf.DUMMYFUNCTION("SPLIT(H6721,""/"")"),27.0)</f>
        <v>27</v>
      </c>
      <c r="J6721" s="4">
        <f>IFERROR(__xludf.DUMMYFUNCTION("""COMPUTED_VALUE"""),3.0)</f>
        <v>3</v>
      </c>
      <c r="K6721" s="4">
        <f>IFERROR(__xludf.DUMMYFUNCTION("""COMPUTED_VALUE"""),2023.0)</f>
        <v>2023</v>
      </c>
    </row>
    <row r="6722">
      <c r="A6722" s="1" t="s">
        <v>2653</v>
      </c>
      <c r="B6722" s="4" t="s">
        <v>41</v>
      </c>
      <c r="C6722" s="4" t="s">
        <v>24</v>
      </c>
      <c r="D6722" s="4" t="s">
        <v>30</v>
      </c>
      <c r="E6722" s="4">
        <v>2.0</v>
      </c>
      <c r="F6722" s="4">
        <v>4.0</v>
      </c>
      <c r="G6722" s="4">
        <v>8.0</v>
      </c>
      <c r="H6722" s="5">
        <v>45013.0</v>
      </c>
      <c r="I6722" s="4">
        <f>IFERROR(__xludf.DUMMYFUNCTION("SPLIT(H6722,""/"")"),28.0)</f>
        <v>28</v>
      </c>
      <c r="J6722" s="4">
        <f>IFERROR(__xludf.DUMMYFUNCTION("""COMPUTED_VALUE"""),3.0)</f>
        <v>3</v>
      </c>
      <c r="K6722" s="4">
        <f>IFERROR(__xludf.DUMMYFUNCTION("""COMPUTED_VALUE"""),2023.0)</f>
        <v>2023</v>
      </c>
    </row>
    <row r="6723">
      <c r="A6723" s="1" t="s">
        <v>7963</v>
      </c>
      <c r="B6723" s="4" t="s">
        <v>41</v>
      </c>
      <c r="C6723" s="4" t="s">
        <v>30</v>
      </c>
      <c r="D6723" s="4" t="s">
        <v>30</v>
      </c>
      <c r="E6723" s="4">
        <v>3.0</v>
      </c>
      <c r="F6723" s="4">
        <v>4.0</v>
      </c>
      <c r="G6723" s="4">
        <v>12.0</v>
      </c>
      <c r="H6723" s="5">
        <v>45013.0</v>
      </c>
      <c r="I6723" s="4">
        <f>IFERROR(__xludf.DUMMYFUNCTION("SPLIT(H6723,""/"")"),28.0)</f>
        <v>28</v>
      </c>
      <c r="J6723" s="4">
        <f>IFERROR(__xludf.DUMMYFUNCTION("""COMPUTED_VALUE"""),3.0)</f>
        <v>3</v>
      </c>
      <c r="K6723" s="4">
        <f>IFERROR(__xludf.DUMMYFUNCTION("""COMPUTED_VALUE"""),2023.0)</f>
        <v>2023</v>
      </c>
    </row>
    <row r="6724">
      <c r="A6724" s="1" t="s">
        <v>2674</v>
      </c>
      <c r="B6724" s="4" t="s">
        <v>41</v>
      </c>
      <c r="C6724" s="4" t="s">
        <v>24</v>
      </c>
      <c r="D6724" s="4" t="s">
        <v>39</v>
      </c>
      <c r="E6724" s="4">
        <v>2.0</v>
      </c>
      <c r="F6724" s="4">
        <v>4.0</v>
      </c>
      <c r="G6724" s="4">
        <v>8.0</v>
      </c>
      <c r="H6724" s="5">
        <v>45015.0</v>
      </c>
      <c r="I6724" s="4">
        <f>IFERROR(__xludf.DUMMYFUNCTION("SPLIT(H6724,""/"")"),30.0)</f>
        <v>30</v>
      </c>
      <c r="J6724" s="4">
        <f>IFERROR(__xludf.DUMMYFUNCTION("""COMPUTED_VALUE"""),3.0)</f>
        <v>3</v>
      </c>
      <c r="K6724" s="4">
        <f>IFERROR(__xludf.DUMMYFUNCTION("""COMPUTED_VALUE"""),2023.0)</f>
        <v>2023</v>
      </c>
    </row>
    <row r="6725">
      <c r="A6725" s="1" t="s">
        <v>59</v>
      </c>
      <c r="B6725" s="4" t="s">
        <v>41</v>
      </c>
      <c r="C6725" s="4" t="s">
        <v>24</v>
      </c>
      <c r="D6725" s="4" t="s">
        <v>23</v>
      </c>
      <c r="E6725" s="4">
        <v>4.0</v>
      </c>
      <c r="F6725" s="4">
        <v>4.0</v>
      </c>
      <c r="G6725" s="4">
        <v>16.0</v>
      </c>
      <c r="H6725" s="5">
        <v>45015.0</v>
      </c>
      <c r="I6725" s="4">
        <f>IFERROR(__xludf.DUMMYFUNCTION("SPLIT(H6725,""/"")"),30.0)</f>
        <v>30</v>
      </c>
      <c r="J6725" s="4">
        <f>IFERROR(__xludf.DUMMYFUNCTION("""COMPUTED_VALUE"""),3.0)</f>
        <v>3</v>
      </c>
      <c r="K6725" s="4">
        <f>IFERROR(__xludf.DUMMYFUNCTION("""COMPUTED_VALUE"""),2023.0)</f>
        <v>2023</v>
      </c>
    </row>
    <row r="6726">
      <c r="A6726" s="1" t="s">
        <v>9495</v>
      </c>
      <c r="B6726" s="4" t="s">
        <v>41</v>
      </c>
      <c r="C6726" s="4" t="s">
        <v>29</v>
      </c>
      <c r="D6726" s="4" t="s">
        <v>28</v>
      </c>
      <c r="E6726" s="4">
        <v>5.0</v>
      </c>
      <c r="F6726" s="4">
        <v>4.0</v>
      </c>
      <c r="G6726" s="4">
        <v>20.0</v>
      </c>
      <c r="H6726" s="5">
        <v>45015.0</v>
      </c>
      <c r="I6726" s="4">
        <f>IFERROR(__xludf.DUMMYFUNCTION("SPLIT(H6726,""/"")"),30.0)</f>
        <v>30</v>
      </c>
      <c r="J6726" s="4">
        <f>IFERROR(__xludf.DUMMYFUNCTION("""COMPUTED_VALUE"""),3.0)</f>
        <v>3</v>
      </c>
      <c r="K6726" s="4">
        <f>IFERROR(__xludf.DUMMYFUNCTION("""COMPUTED_VALUE"""),2023.0)</f>
        <v>2023</v>
      </c>
    </row>
    <row r="6727">
      <c r="A6727" s="1" t="s">
        <v>295</v>
      </c>
      <c r="B6727" s="4" t="s">
        <v>41</v>
      </c>
      <c r="C6727" s="4" t="s">
        <v>24</v>
      </c>
      <c r="D6727" s="4" t="s">
        <v>23</v>
      </c>
      <c r="E6727" s="4">
        <v>5.0</v>
      </c>
      <c r="F6727" s="4">
        <v>4.0</v>
      </c>
      <c r="G6727" s="4">
        <v>20.0</v>
      </c>
      <c r="H6727" s="5">
        <v>45016.0</v>
      </c>
      <c r="I6727" s="4">
        <f>IFERROR(__xludf.DUMMYFUNCTION("SPLIT(H6727,""/"")"),31.0)</f>
        <v>31</v>
      </c>
      <c r="J6727" s="4">
        <f>IFERROR(__xludf.DUMMYFUNCTION("""COMPUTED_VALUE"""),3.0)</f>
        <v>3</v>
      </c>
      <c r="K6727" s="4">
        <f>IFERROR(__xludf.DUMMYFUNCTION("""COMPUTED_VALUE"""),2023.0)</f>
        <v>2023</v>
      </c>
    </row>
    <row r="6728">
      <c r="A6728" s="1" t="s">
        <v>40</v>
      </c>
      <c r="B6728" s="4" t="s">
        <v>41</v>
      </c>
      <c r="C6728" s="4" t="s">
        <v>30</v>
      </c>
      <c r="D6728" s="4" t="s">
        <v>23</v>
      </c>
      <c r="E6728" s="4">
        <v>5.0</v>
      </c>
      <c r="F6728" s="4">
        <v>4.0</v>
      </c>
      <c r="G6728" s="4">
        <v>20.0</v>
      </c>
      <c r="H6728" s="5">
        <v>45016.0</v>
      </c>
      <c r="I6728" s="4">
        <f>IFERROR(__xludf.DUMMYFUNCTION("SPLIT(H6728,""/"")"),31.0)</f>
        <v>31</v>
      </c>
      <c r="J6728" s="4">
        <f>IFERROR(__xludf.DUMMYFUNCTION("""COMPUTED_VALUE"""),3.0)</f>
        <v>3</v>
      </c>
      <c r="K6728" s="4">
        <f>IFERROR(__xludf.DUMMYFUNCTION("""COMPUTED_VALUE"""),2023.0)</f>
        <v>2023</v>
      </c>
    </row>
    <row r="6729">
      <c r="A6729" s="1" t="s">
        <v>5891</v>
      </c>
      <c r="B6729" s="4" t="s">
        <v>41</v>
      </c>
      <c r="C6729" s="4" t="s">
        <v>30</v>
      </c>
      <c r="D6729" s="4" t="s">
        <v>28</v>
      </c>
      <c r="E6729" s="4">
        <v>4.0</v>
      </c>
      <c r="F6729" s="4">
        <v>4.0</v>
      </c>
      <c r="G6729" s="4">
        <v>16.0</v>
      </c>
      <c r="H6729" s="5">
        <v>45016.0</v>
      </c>
      <c r="I6729" s="4">
        <f>IFERROR(__xludf.DUMMYFUNCTION("SPLIT(H6729,""/"")"),31.0)</f>
        <v>31</v>
      </c>
      <c r="J6729" s="4">
        <f>IFERROR(__xludf.DUMMYFUNCTION("""COMPUTED_VALUE"""),3.0)</f>
        <v>3</v>
      </c>
      <c r="K6729" s="4">
        <f>IFERROR(__xludf.DUMMYFUNCTION("""COMPUTED_VALUE"""),2023.0)</f>
        <v>2023</v>
      </c>
    </row>
    <row r="6730">
      <c r="A6730" s="1" t="s">
        <v>4997</v>
      </c>
      <c r="B6730" s="4" t="s">
        <v>41</v>
      </c>
      <c r="C6730" s="4" t="s">
        <v>24</v>
      </c>
      <c r="D6730" s="4" t="s">
        <v>30</v>
      </c>
      <c r="E6730" s="4">
        <v>5.0</v>
      </c>
      <c r="F6730" s="4">
        <v>4.0</v>
      </c>
      <c r="G6730" s="4">
        <v>20.0</v>
      </c>
      <c r="H6730" s="5">
        <v>45016.0</v>
      </c>
      <c r="I6730" s="4">
        <f>IFERROR(__xludf.DUMMYFUNCTION("SPLIT(H6730,""/"")"),31.0)</f>
        <v>31</v>
      </c>
      <c r="J6730" s="4">
        <f>IFERROR(__xludf.DUMMYFUNCTION("""COMPUTED_VALUE"""),3.0)</f>
        <v>3</v>
      </c>
      <c r="K6730" s="4">
        <f>IFERROR(__xludf.DUMMYFUNCTION("""COMPUTED_VALUE"""),2023.0)</f>
        <v>2023</v>
      </c>
    </row>
    <row r="6731">
      <c r="A6731" s="1" t="s">
        <v>8757</v>
      </c>
      <c r="B6731" s="4" t="s">
        <v>41</v>
      </c>
      <c r="C6731" s="4" t="s">
        <v>30</v>
      </c>
      <c r="D6731" s="4" t="s">
        <v>23</v>
      </c>
      <c r="E6731" s="4">
        <v>5.0</v>
      </c>
      <c r="F6731" s="4">
        <v>4.0</v>
      </c>
      <c r="G6731" s="4">
        <v>20.0</v>
      </c>
      <c r="H6731" s="5">
        <v>45016.0</v>
      </c>
      <c r="I6731" s="4">
        <f>IFERROR(__xludf.DUMMYFUNCTION("SPLIT(H6731,""/"")"),31.0)</f>
        <v>31</v>
      </c>
      <c r="J6731" s="4">
        <f>IFERROR(__xludf.DUMMYFUNCTION("""COMPUTED_VALUE"""),3.0)</f>
        <v>3</v>
      </c>
      <c r="K6731" s="4">
        <f>IFERROR(__xludf.DUMMYFUNCTION("""COMPUTED_VALUE"""),2023.0)</f>
        <v>2023</v>
      </c>
    </row>
    <row r="6732">
      <c r="A6732" s="1" t="s">
        <v>1260</v>
      </c>
      <c r="B6732" s="4" t="s">
        <v>41</v>
      </c>
      <c r="C6732" s="4" t="s">
        <v>30</v>
      </c>
      <c r="D6732" s="4" t="s">
        <v>30</v>
      </c>
      <c r="E6732" s="4">
        <v>1.0</v>
      </c>
      <c r="F6732" s="4">
        <v>4.0</v>
      </c>
      <c r="G6732" s="4">
        <v>4.0</v>
      </c>
      <c r="H6732" s="5">
        <v>45016.0</v>
      </c>
      <c r="I6732" s="4">
        <f>IFERROR(__xludf.DUMMYFUNCTION("SPLIT(H6732,""/"")"),31.0)</f>
        <v>31</v>
      </c>
      <c r="J6732" s="4">
        <f>IFERROR(__xludf.DUMMYFUNCTION("""COMPUTED_VALUE"""),3.0)</f>
        <v>3</v>
      </c>
      <c r="K6732" s="4">
        <f>IFERROR(__xludf.DUMMYFUNCTION("""COMPUTED_VALUE"""),2023.0)</f>
        <v>2023</v>
      </c>
    </row>
    <row r="6733">
      <c r="A6733" s="1" t="s">
        <v>7948</v>
      </c>
      <c r="B6733" s="4" t="s">
        <v>41</v>
      </c>
      <c r="C6733" s="4" t="s">
        <v>30</v>
      </c>
      <c r="D6733" s="4" t="s">
        <v>39</v>
      </c>
      <c r="E6733" s="4">
        <v>4.0</v>
      </c>
      <c r="F6733" s="4">
        <v>4.0</v>
      </c>
      <c r="G6733" s="4">
        <v>16.0</v>
      </c>
      <c r="H6733" s="5">
        <v>45017.0</v>
      </c>
      <c r="I6733" s="4">
        <f>IFERROR(__xludf.DUMMYFUNCTION("SPLIT(H6733,""/"")"),1.0)</f>
        <v>1</v>
      </c>
      <c r="J6733" s="4">
        <f>IFERROR(__xludf.DUMMYFUNCTION("""COMPUTED_VALUE"""),4.0)</f>
        <v>4</v>
      </c>
      <c r="K6733" s="4">
        <f>IFERROR(__xludf.DUMMYFUNCTION("""COMPUTED_VALUE"""),2023.0)</f>
        <v>2023</v>
      </c>
    </row>
    <row r="6734">
      <c r="A6734" s="1" t="s">
        <v>8364</v>
      </c>
      <c r="B6734" s="4" t="s">
        <v>41</v>
      </c>
      <c r="C6734" s="4" t="s">
        <v>30</v>
      </c>
      <c r="D6734" s="4" t="s">
        <v>39</v>
      </c>
      <c r="E6734" s="4">
        <v>4.0</v>
      </c>
      <c r="F6734" s="4">
        <v>4.0</v>
      </c>
      <c r="G6734" s="4">
        <v>16.0</v>
      </c>
      <c r="H6734" s="5">
        <v>45017.0</v>
      </c>
      <c r="I6734" s="4">
        <f>IFERROR(__xludf.DUMMYFUNCTION("SPLIT(H6734,""/"")"),1.0)</f>
        <v>1</v>
      </c>
      <c r="J6734" s="4">
        <f>IFERROR(__xludf.DUMMYFUNCTION("""COMPUTED_VALUE"""),4.0)</f>
        <v>4</v>
      </c>
      <c r="K6734" s="4">
        <f>IFERROR(__xludf.DUMMYFUNCTION("""COMPUTED_VALUE"""),2023.0)</f>
        <v>2023</v>
      </c>
    </row>
    <row r="6735">
      <c r="A6735" s="1" t="s">
        <v>7813</v>
      </c>
      <c r="B6735" s="4" t="s">
        <v>41</v>
      </c>
      <c r="C6735" s="4" t="s">
        <v>24</v>
      </c>
      <c r="D6735" s="4" t="s">
        <v>30</v>
      </c>
      <c r="E6735" s="4">
        <v>5.0</v>
      </c>
      <c r="F6735" s="4">
        <v>4.0</v>
      </c>
      <c r="G6735" s="4">
        <v>20.0</v>
      </c>
      <c r="H6735" s="5">
        <v>45017.0</v>
      </c>
      <c r="I6735" s="4">
        <f>IFERROR(__xludf.DUMMYFUNCTION("SPLIT(H6735,""/"")"),1.0)</f>
        <v>1</v>
      </c>
      <c r="J6735" s="4">
        <f>IFERROR(__xludf.DUMMYFUNCTION("""COMPUTED_VALUE"""),4.0)</f>
        <v>4</v>
      </c>
      <c r="K6735" s="4">
        <f>IFERROR(__xludf.DUMMYFUNCTION("""COMPUTED_VALUE"""),2023.0)</f>
        <v>2023</v>
      </c>
    </row>
    <row r="6736">
      <c r="A6736" s="1" t="s">
        <v>5112</v>
      </c>
      <c r="B6736" s="4" t="s">
        <v>41</v>
      </c>
      <c r="C6736" s="4" t="s">
        <v>30</v>
      </c>
      <c r="D6736" s="4" t="s">
        <v>39</v>
      </c>
      <c r="E6736" s="4">
        <v>2.0</v>
      </c>
      <c r="F6736" s="4">
        <v>4.0</v>
      </c>
      <c r="G6736" s="4">
        <v>8.0</v>
      </c>
      <c r="H6736" s="5">
        <v>45018.0</v>
      </c>
      <c r="I6736" s="4">
        <f>IFERROR(__xludf.DUMMYFUNCTION("SPLIT(H6736,""/"")"),2.0)</f>
        <v>2</v>
      </c>
      <c r="J6736" s="4">
        <f>IFERROR(__xludf.DUMMYFUNCTION("""COMPUTED_VALUE"""),4.0)</f>
        <v>4</v>
      </c>
      <c r="K6736" s="4">
        <f>IFERROR(__xludf.DUMMYFUNCTION("""COMPUTED_VALUE"""),2023.0)</f>
        <v>2023</v>
      </c>
    </row>
    <row r="6737">
      <c r="A6737" s="1" t="s">
        <v>5788</v>
      </c>
      <c r="B6737" s="4" t="s">
        <v>41</v>
      </c>
      <c r="C6737" s="4" t="s">
        <v>29</v>
      </c>
      <c r="D6737" s="4" t="s">
        <v>30</v>
      </c>
      <c r="E6737" s="4">
        <v>2.0</v>
      </c>
      <c r="F6737" s="4">
        <v>4.0</v>
      </c>
      <c r="G6737" s="4">
        <v>8.0</v>
      </c>
      <c r="H6737" s="5">
        <v>45018.0</v>
      </c>
      <c r="I6737" s="4">
        <f>IFERROR(__xludf.DUMMYFUNCTION("SPLIT(H6737,""/"")"),2.0)</f>
        <v>2</v>
      </c>
      <c r="J6737" s="4">
        <f>IFERROR(__xludf.DUMMYFUNCTION("""COMPUTED_VALUE"""),4.0)</f>
        <v>4</v>
      </c>
      <c r="K6737" s="4">
        <f>IFERROR(__xludf.DUMMYFUNCTION("""COMPUTED_VALUE"""),2023.0)</f>
        <v>2023</v>
      </c>
    </row>
    <row r="6738">
      <c r="A6738" s="1" t="s">
        <v>1544</v>
      </c>
      <c r="B6738" s="4" t="s">
        <v>41</v>
      </c>
      <c r="C6738" s="4" t="s">
        <v>30</v>
      </c>
      <c r="D6738" s="4" t="s">
        <v>28</v>
      </c>
      <c r="E6738" s="4">
        <v>5.0</v>
      </c>
      <c r="F6738" s="4">
        <v>4.0</v>
      </c>
      <c r="G6738" s="4">
        <v>20.0</v>
      </c>
      <c r="H6738" s="5">
        <v>45018.0</v>
      </c>
      <c r="I6738" s="4">
        <f>IFERROR(__xludf.DUMMYFUNCTION("SPLIT(H6738,""/"")"),2.0)</f>
        <v>2</v>
      </c>
      <c r="J6738" s="4">
        <f>IFERROR(__xludf.DUMMYFUNCTION("""COMPUTED_VALUE"""),4.0)</f>
        <v>4</v>
      </c>
      <c r="K6738" s="4">
        <f>IFERROR(__xludf.DUMMYFUNCTION("""COMPUTED_VALUE"""),2023.0)</f>
        <v>2023</v>
      </c>
    </row>
    <row r="6739">
      <c r="A6739" s="1" t="s">
        <v>3290</v>
      </c>
      <c r="B6739" s="4" t="s">
        <v>41</v>
      </c>
      <c r="C6739" s="4" t="s">
        <v>29</v>
      </c>
      <c r="D6739" s="4" t="s">
        <v>30</v>
      </c>
      <c r="E6739" s="4">
        <v>4.0</v>
      </c>
      <c r="F6739" s="4">
        <v>4.0</v>
      </c>
      <c r="G6739" s="4">
        <v>16.0</v>
      </c>
      <c r="H6739" s="5">
        <v>45019.0</v>
      </c>
      <c r="I6739" s="4">
        <f>IFERROR(__xludf.DUMMYFUNCTION("SPLIT(H6739,""/"")"),3.0)</f>
        <v>3</v>
      </c>
      <c r="J6739" s="4">
        <f>IFERROR(__xludf.DUMMYFUNCTION("""COMPUTED_VALUE"""),4.0)</f>
        <v>4</v>
      </c>
      <c r="K6739" s="4">
        <f>IFERROR(__xludf.DUMMYFUNCTION("""COMPUTED_VALUE"""),2023.0)</f>
        <v>2023</v>
      </c>
    </row>
    <row r="6740">
      <c r="A6740" s="1" t="s">
        <v>7095</v>
      </c>
      <c r="B6740" s="4" t="s">
        <v>41</v>
      </c>
      <c r="C6740" s="4" t="s">
        <v>30</v>
      </c>
      <c r="D6740" s="4" t="s">
        <v>23</v>
      </c>
      <c r="E6740" s="4">
        <v>1.0</v>
      </c>
      <c r="F6740" s="4">
        <v>4.0</v>
      </c>
      <c r="G6740" s="4">
        <v>4.0</v>
      </c>
      <c r="H6740" s="5">
        <v>45020.0</v>
      </c>
      <c r="I6740" s="4">
        <f>IFERROR(__xludf.DUMMYFUNCTION("SPLIT(H6740,""/"")"),4.0)</f>
        <v>4</v>
      </c>
      <c r="J6740" s="4">
        <f>IFERROR(__xludf.DUMMYFUNCTION("""COMPUTED_VALUE"""),4.0)</f>
        <v>4</v>
      </c>
      <c r="K6740" s="4">
        <f>IFERROR(__xludf.DUMMYFUNCTION("""COMPUTED_VALUE"""),2023.0)</f>
        <v>2023</v>
      </c>
    </row>
    <row r="6741">
      <c r="A6741" s="1" t="s">
        <v>58</v>
      </c>
      <c r="B6741" s="4" t="s">
        <v>41</v>
      </c>
      <c r="C6741" s="4" t="s">
        <v>29</v>
      </c>
      <c r="D6741" s="4" t="s">
        <v>28</v>
      </c>
      <c r="E6741" s="4">
        <v>5.0</v>
      </c>
      <c r="F6741" s="4">
        <v>4.0</v>
      </c>
      <c r="G6741" s="4">
        <v>20.0</v>
      </c>
      <c r="H6741" s="5">
        <v>45020.0</v>
      </c>
      <c r="I6741" s="4">
        <f>IFERROR(__xludf.DUMMYFUNCTION("SPLIT(H6741,""/"")"),4.0)</f>
        <v>4</v>
      </c>
      <c r="J6741" s="4">
        <f>IFERROR(__xludf.DUMMYFUNCTION("""COMPUTED_VALUE"""),4.0)</f>
        <v>4</v>
      </c>
      <c r="K6741" s="4">
        <f>IFERROR(__xludf.DUMMYFUNCTION("""COMPUTED_VALUE"""),2023.0)</f>
        <v>2023</v>
      </c>
    </row>
    <row r="6742">
      <c r="A6742" s="1" t="s">
        <v>1985</v>
      </c>
      <c r="B6742" s="4" t="s">
        <v>41</v>
      </c>
      <c r="C6742" s="4" t="s">
        <v>24</v>
      </c>
      <c r="D6742" s="4" t="s">
        <v>23</v>
      </c>
      <c r="E6742" s="4">
        <v>3.0</v>
      </c>
      <c r="F6742" s="4">
        <v>4.0</v>
      </c>
      <c r="G6742" s="4">
        <v>12.0</v>
      </c>
      <c r="H6742" s="5">
        <v>45020.0</v>
      </c>
      <c r="I6742" s="4">
        <f>IFERROR(__xludf.DUMMYFUNCTION("SPLIT(H6742,""/"")"),4.0)</f>
        <v>4</v>
      </c>
      <c r="J6742" s="4">
        <f>IFERROR(__xludf.DUMMYFUNCTION("""COMPUTED_VALUE"""),4.0)</f>
        <v>4</v>
      </c>
      <c r="K6742" s="4">
        <f>IFERROR(__xludf.DUMMYFUNCTION("""COMPUTED_VALUE"""),2023.0)</f>
        <v>2023</v>
      </c>
    </row>
    <row r="6743">
      <c r="A6743" s="1" t="s">
        <v>1862</v>
      </c>
      <c r="B6743" s="4" t="s">
        <v>41</v>
      </c>
      <c r="C6743" s="4" t="s">
        <v>24</v>
      </c>
      <c r="D6743" s="4" t="s">
        <v>23</v>
      </c>
      <c r="E6743" s="4">
        <v>5.0</v>
      </c>
      <c r="F6743" s="4">
        <v>4.0</v>
      </c>
      <c r="G6743" s="4">
        <v>20.0</v>
      </c>
      <c r="H6743" s="5">
        <v>45020.0</v>
      </c>
      <c r="I6743" s="4">
        <f>IFERROR(__xludf.DUMMYFUNCTION("SPLIT(H6743,""/"")"),4.0)</f>
        <v>4</v>
      </c>
      <c r="J6743" s="4">
        <f>IFERROR(__xludf.DUMMYFUNCTION("""COMPUTED_VALUE"""),4.0)</f>
        <v>4</v>
      </c>
      <c r="K6743" s="4">
        <f>IFERROR(__xludf.DUMMYFUNCTION("""COMPUTED_VALUE"""),2023.0)</f>
        <v>2023</v>
      </c>
    </row>
    <row r="6744">
      <c r="A6744" s="1" t="s">
        <v>3380</v>
      </c>
      <c r="B6744" s="4" t="s">
        <v>41</v>
      </c>
      <c r="C6744" s="4" t="s">
        <v>29</v>
      </c>
      <c r="D6744" s="4" t="s">
        <v>30</v>
      </c>
      <c r="E6744" s="4">
        <v>2.0</v>
      </c>
      <c r="F6744" s="4">
        <v>4.0</v>
      </c>
      <c r="G6744" s="4">
        <v>8.0</v>
      </c>
      <c r="H6744" s="5">
        <v>45020.0</v>
      </c>
      <c r="I6744" s="4">
        <f>IFERROR(__xludf.DUMMYFUNCTION("SPLIT(H6744,""/"")"),4.0)</f>
        <v>4</v>
      </c>
      <c r="J6744" s="4">
        <f>IFERROR(__xludf.DUMMYFUNCTION("""COMPUTED_VALUE"""),4.0)</f>
        <v>4</v>
      </c>
      <c r="K6744" s="4">
        <f>IFERROR(__xludf.DUMMYFUNCTION("""COMPUTED_VALUE"""),2023.0)</f>
        <v>2023</v>
      </c>
    </row>
    <row r="6745">
      <c r="A6745" s="1" t="s">
        <v>5228</v>
      </c>
      <c r="B6745" s="4" t="s">
        <v>41</v>
      </c>
      <c r="C6745" s="4" t="s">
        <v>29</v>
      </c>
      <c r="D6745" s="4" t="s">
        <v>30</v>
      </c>
      <c r="E6745" s="4">
        <v>3.0</v>
      </c>
      <c r="F6745" s="4">
        <v>4.0</v>
      </c>
      <c r="G6745" s="4">
        <v>12.0</v>
      </c>
      <c r="H6745" s="5">
        <v>45020.0</v>
      </c>
      <c r="I6745" s="4">
        <f>IFERROR(__xludf.DUMMYFUNCTION("SPLIT(H6745,""/"")"),4.0)</f>
        <v>4</v>
      </c>
      <c r="J6745" s="4">
        <f>IFERROR(__xludf.DUMMYFUNCTION("""COMPUTED_VALUE"""),4.0)</f>
        <v>4</v>
      </c>
      <c r="K6745" s="4">
        <f>IFERROR(__xludf.DUMMYFUNCTION("""COMPUTED_VALUE"""),2023.0)</f>
        <v>2023</v>
      </c>
    </row>
    <row r="6746">
      <c r="A6746" s="1" t="s">
        <v>9132</v>
      </c>
      <c r="B6746" s="4" t="s">
        <v>41</v>
      </c>
      <c r="C6746" s="4" t="s">
        <v>24</v>
      </c>
      <c r="D6746" s="4" t="s">
        <v>23</v>
      </c>
      <c r="E6746" s="4">
        <v>3.0</v>
      </c>
      <c r="F6746" s="4">
        <v>4.0</v>
      </c>
      <c r="G6746" s="4">
        <v>12.0</v>
      </c>
      <c r="H6746" s="5">
        <v>45021.0</v>
      </c>
      <c r="I6746" s="4">
        <f>IFERROR(__xludf.DUMMYFUNCTION("SPLIT(H6746,""/"")"),5.0)</f>
        <v>5</v>
      </c>
      <c r="J6746" s="4">
        <f>IFERROR(__xludf.DUMMYFUNCTION("""COMPUTED_VALUE"""),4.0)</f>
        <v>4</v>
      </c>
      <c r="K6746" s="4">
        <f>IFERROR(__xludf.DUMMYFUNCTION("""COMPUTED_VALUE"""),2023.0)</f>
        <v>2023</v>
      </c>
    </row>
    <row r="6747">
      <c r="A6747" s="1" t="s">
        <v>391</v>
      </c>
      <c r="B6747" s="4" t="s">
        <v>41</v>
      </c>
      <c r="C6747" s="4" t="s">
        <v>29</v>
      </c>
      <c r="D6747" s="4" t="s">
        <v>28</v>
      </c>
      <c r="E6747" s="4">
        <v>2.0</v>
      </c>
      <c r="F6747" s="4">
        <v>4.0</v>
      </c>
      <c r="G6747" s="4">
        <v>8.0</v>
      </c>
      <c r="H6747" s="5">
        <v>45022.0</v>
      </c>
      <c r="I6747" s="4">
        <f>IFERROR(__xludf.DUMMYFUNCTION("SPLIT(H6747,""/"")"),6.0)</f>
        <v>6</v>
      </c>
      <c r="J6747" s="4">
        <f>IFERROR(__xludf.DUMMYFUNCTION("""COMPUTED_VALUE"""),4.0)</f>
        <v>4</v>
      </c>
      <c r="K6747" s="4">
        <f>IFERROR(__xludf.DUMMYFUNCTION("""COMPUTED_VALUE"""),2023.0)</f>
        <v>2023</v>
      </c>
    </row>
    <row r="6748">
      <c r="A6748" s="1" t="s">
        <v>6526</v>
      </c>
      <c r="B6748" s="4" t="s">
        <v>41</v>
      </c>
      <c r="C6748" s="4" t="s">
        <v>24</v>
      </c>
      <c r="D6748" s="4" t="s">
        <v>30</v>
      </c>
      <c r="E6748" s="4">
        <v>3.0</v>
      </c>
      <c r="F6748" s="4">
        <v>4.0</v>
      </c>
      <c r="G6748" s="4">
        <v>12.0</v>
      </c>
      <c r="H6748" s="5">
        <v>45022.0</v>
      </c>
      <c r="I6748" s="4">
        <f>IFERROR(__xludf.DUMMYFUNCTION("SPLIT(H6748,""/"")"),6.0)</f>
        <v>6</v>
      </c>
      <c r="J6748" s="4">
        <f>IFERROR(__xludf.DUMMYFUNCTION("""COMPUTED_VALUE"""),4.0)</f>
        <v>4</v>
      </c>
      <c r="K6748" s="4">
        <f>IFERROR(__xludf.DUMMYFUNCTION("""COMPUTED_VALUE"""),2023.0)</f>
        <v>2023</v>
      </c>
    </row>
    <row r="6749">
      <c r="A6749" s="1" t="s">
        <v>2251</v>
      </c>
      <c r="B6749" s="4" t="s">
        <v>41</v>
      </c>
      <c r="C6749" s="4" t="s">
        <v>30</v>
      </c>
      <c r="D6749" s="4" t="s">
        <v>39</v>
      </c>
      <c r="E6749" s="4">
        <v>3.0</v>
      </c>
      <c r="F6749" s="4">
        <v>4.0</v>
      </c>
      <c r="G6749" s="4">
        <v>12.0</v>
      </c>
      <c r="H6749" s="5">
        <v>45022.0</v>
      </c>
      <c r="I6749" s="4">
        <f>IFERROR(__xludf.DUMMYFUNCTION("SPLIT(H6749,""/"")"),6.0)</f>
        <v>6</v>
      </c>
      <c r="J6749" s="4">
        <f>IFERROR(__xludf.DUMMYFUNCTION("""COMPUTED_VALUE"""),4.0)</f>
        <v>4</v>
      </c>
      <c r="K6749" s="4">
        <f>IFERROR(__xludf.DUMMYFUNCTION("""COMPUTED_VALUE"""),2023.0)</f>
        <v>2023</v>
      </c>
    </row>
    <row r="6750">
      <c r="A6750" s="1" t="s">
        <v>1591</v>
      </c>
      <c r="B6750" s="4" t="s">
        <v>41</v>
      </c>
      <c r="C6750" s="4" t="s">
        <v>29</v>
      </c>
      <c r="D6750" s="4" t="s">
        <v>30</v>
      </c>
      <c r="E6750" s="4">
        <v>3.0</v>
      </c>
      <c r="F6750" s="4">
        <v>4.0</v>
      </c>
      <c r="G6750" s="4">
        <v>12.0</v>
      </c>
      <c r="H6750" s="5">
        <v>45022.0</v>
      </c>
      <c r="I6750" s="4">
        <f>IFERROR(__xludf.DUMMYFUNCTION("SPLIT(H6750,""/"")"),6.0)</f>
        <v>6</v>
      </c>
      <c r="J6750" s="4">
        <f>IFERROR(__xludf.DUMMYFUNCTION("""COMPUTED_VALUE"""),4.0)</f>
        <v>4</v>
      </c>
      <c r="K6750" s="4">
        <f>IFERROR(__xludf.DUMMYFUNCTION("""COMPUTED_VALUE"""),2023.0)</f>
        <v>2023</v>
      </c>
    </row>
    <row r="6751">
      <c r="A6751" s="1" t="s">
        <v>1670</v>
      </c>
      <c r="B6751" s="4" t="s">
        <v>41</v>
      </c>
      <c r="C6751" s="4" t="s">
        <v>24</v>
      </c>
      <c r="D6751" s="4" t="s">
        <v>23</v>
      </c>
      <c r="E6751" s="4">
        <v>5.0</v>
      </c>
      <c r="F6751" s="4">
        <v>4.0</v>
      </c>
      <c r="G6751" s="4">
        <v>20.0</v>
      </c>
      <c r="H6751" s="5">
        <v>45023.0</v>
      </c>
      <c r="I6751" s="4">
        <f>IFERROR(__xludf.DUMMYFUNCTION("SPLIT(H6751,""/"")"),7.0)</f>
        <v>7</v>
      </c>
      <c r="J6751" s="4">
        <f>IFERROR(__xludf.DUMMYFUNCTION("""COMPUTED_VALUE"""),4.0)</f>
        <v>4</v>
      </c>
      <c r="K6751" s="4">
        <f>IFERROR(__xludf.DUMMYFUNCTION("""COMPUTED_VALUE"""),2023.0)</f>
        <v>2023</v>
      </c>
    </row>
    <row r="6752">
      <c r="A6752" s="1" t="s">
        <v>8913</v>
      </c>
      <c r="B6752" s="4" t="s">
        <v>41</v>
      </c>
      <c r="C6752" s="4" t="s">
        <v>29</v>
      </c>
      <c r="D6752" s="4" t="s">
        <v>30</v>
      </c>
      <c r="E6752" s="4">
        <v>1.0</v>
      </c>
      <c r="F6752" s="4">
        <v>4.0</v>
      </c>
      <c r="G6752" s="4">
        <v>4.0</v>
      </c>
      <c r="H6752" s="5">
        <v>45023.0</v>
      </c>
      <c r="I6752" s="4">
        <f>IFERROR(__xludf.DUMMYFUNCTION("SPLIT(H6752,""/"")"),7.0)</f>
        <v>7</v>
      </c>
      <c r="J6752" s="4">
        <f>IFERROR(__xludf.DUMMYFUNCTION("""COMPUTED_VALUE"""),4.0)</f>
        <v>4</v>
      </c>
      <c r="K6752" s="4">
        <f>IFERROR(__xludf.DUMMYFUNCTION("""COMPUTED_VALUE"""),2023.0)</f>
        <v>2023</v>
      </c>
    </row>
    <row r="6753">
      <c r="A6753" s="1" t="s">
        <v>5281</v>
      </c>
      <c r="B6753" s="4" t="s">
        <v>41</v>
      </c>
      <c r="C6753" s="4" t="s">
        <v>24</v>
      </c>
      <c r="D6753" s="4" t="s">
        <v>28</v>
      </c>
      <c r="E6753" s="4">
        <v>5.0</v>
      </c>
      <c r="F6753" s="4">
        <v>4.0</v>
      </c>
      <c r="G6753" s="4">
        <v>20.0</v>
      </c>
      <c r="H6753" s="5">
        <v>45023.0</v>
      </c>
      <c r="I6753" s="4">
        <f>IFERROR(__xludf.DUMMYFUNCTION("SPLIT(H6753,""/"")"),7.0)</f>
        <v>7</v>
      </c>
      <c r="J6753" s="4">
        <f>IFERROR(__xludf.DUMMYFUNCTION("""COMPUTED_VALUE"""),4.0)</f>
        <v>4</v>
      </c>
      <c r="K6753" s="4">
        <f>IFERROR(__xludf.DUMMYFUNCTION("""COMPUTED_VALUE"""),2023.0)</f>
        <v>2023</v>
      </c>
    </row>
    <row r="6754">
      <c r="A6754" s="1" t="s">
        <v>3832</v>
      </c>
      <c r="B6754" s="4" t="s">
        <v>41</v>
      </c>
      <c r="C6754" s="4" t="s">
        <v>30</v>
      </c>
      <c r="D6754" s="4" t="s">
        <v>39</v>
      </c>
      <c r="E6754" s="4">
        <v>3.0</v>
      </c>
      <c r="F6754" s="4">
        <v>4.0</v>
      </c>
      <c r="G6754" s="4">
        <v>12.0</v>
      </c>
      <c r="H6754" s="5">
        <v>45023.0</v>
      </c>
      <c r="I6754" s="4">
        <f>IFERROR(__xludf.DUMMYFUNCTION("SPLIT(H6754,""/"")"),7.0)</f>
        <v>7</v>
      </c>
      <c r="J6754" s="4">
        <f>IFERROR(__xludf.DUMMYFUNCTION("""COMPUTED_VALUE"""),4.0)</f>
        <v>4</v>
      </c>
      <c r="K6754" s="4">
        <f>IFERROR(__xludf.DUMMYFUNCTION("""COMPUTED_VALUE"""),2023.0)</f>
        <v>2023</v>
      </c>
    </row>
    <row r="6755">
      <c r="A6755" s="1" t="s">
        <v>4647</v>
      </c>
      <c r="B6755" s="4" t="s">
        <v>41</v>
      </c>
      <c r="C6755" s="4" t="s">
        <v>24</v>
      </c>
      <c r="D6755" s="4" t="s">
        <v>39</v>
      </c>
      <c r="E6755" s="4">
        <v>3.0</v>
      </c>
      <c r="F6755" s="4">
        <v>4.0</v>
      </c>
      <c r="G6755" s="4">
        <v>12.0</v>
      </c>
      <c r="H6755" s="5">
        <v>45023.0</v>
      </c>
      <c r="I6755" s="4">
        <f>IFERROR(__xludf.DUMMYFUNCTION("SPLIT(H6755,""/"")"),7.0)</f>
        <v>7</v>
      </c>
      <c r="J6755" s="4">
        <f>IFERROR(__xludf.DUMMYFUNCTION("""COMPUTED_VALUE"""),4.0)</f>
        <v>4</v>
      </c>
      <c r="K6755" s="4">
        <f>IFERROR(__xludf.DUMMYFUNCTION("""COMPUTED_VALUE"""),2023.0)</f>
        <v>2023</v>
      </c>
    </row>
    <row r="6756">
      <c r="A6756" s="1" t="s">
        <v>797</v>
      </c>
      <c r="B6756" s="4" t="s">
        <v>41</v>
      </c>
      <c r="C6756" s="4" t="s">
        <v>24</v>
      </c>
      <c r="D6756" s="4" t="s">
        <v>23</v>
      </c>
      <c r="E6756" s="4">
        <v>4.0</v>
      </c>
      <c r="F6756" s="4">
        <v>4.0</v>
      </c>
      <c r="G6756" s="4">
        <v>16.0</v>
      </c>
      <c r="H6756" s="5">
        <v>45024.0</v>
      </c>
      <c r="I6756" s="4">
        <f>IFERROR(__xludf.DUMMYFUNCTION("SPLIT(H6756,""/"")"),8.0)</f>
        <v>8</v>
      </c>
      <c r="J6756" s="4">
        <f>IFERROR(__xludf.DUMMYFUNCTION("""COMPUTED_VALUE"""),4.0)</f>
        <v>4</v>
      </c>
      <c r="K6756" s="4">
        <f>IFERROR(__xludf.DUMMYFUNCTION("""COMPUTED_VALUE"""),2023.0)</f>
        <v>2023</v>
      </c>
    </row>
    <row r="6757">
      <c r="A6757" s="1" t="s">
        <v>7079</v>
      </c>
      <c r="B6757" s="4" t="s">
        <v>41</v>
      </c>
      <c r="C6757" s="4" t="s">
        <v>29</v>
      </c>
      <c r="D6757" s="4" t="s">
        <v>39</v>
      </c>
      <c r="E6757" s="4">
        <v>5.0</v>
      </c>
      <c r="F6757" s="4">
        <v>4.0</v>
      </c>
      <c r="G6757" s="4">
        <v>20.0</v>
      </c>
      <c r="H6757" s="5">
        <v>45025.0</v>
      </c>
      <c r="I6757" s="4">
        <f>IFERROR(__xludf.DUMMYFUNCTION("SPLIT(H6757,""/"")"),9.0)</f>
        <v>9</v>
      </c>
      <c r="J6757" s="4">
        <f>IFERROR(__xludf.DUMMYFUNCTION("""COMPUTED_VALUE"""),4.0)</f>
        <v>4</v>
      </c>
      <c r="K6757" s="4">
        <f>IFERROR(__xludf.DUMMYFUNCTION("""COMPUTED_VALUE"""),2023.0)</f>
        <v>2023</v>
      </c>
    </row>
    <row r="6758">
      <c r="A6758" s="1" t="s">
        <v>4398</v>
      </c>
      <c r="B6758" s="4" t="s">
        <v>41</v>
      </c>
      <c r="C6758" s="4" t="s">
        <v>29</v>
      </c>
      <c r="D6758" s="4" t="s">
        <v>30</v>
      </c>
      <c r="E6758" s="4">
        <v>2.0</v>
      </c>
      <c r="F6758" s="4">
        <v>4.0</v>
      </c>
      <c r="G6758" s="4">
        <v>8.0</v>
      </c>
      <c r="H6758" s="5">
        <v>45025.0</v>
      </c>
      <c r="I6758" s="4">
        <f>IFERROR(__xludf.DUMMYFUNCTION("SPLIT(H6758,""/"")"),9.0)</f>
        <v>9</v>
      </c>
      <c r="J6758" s="4">
        <f>IFERROR(__xludf.DUMMYFUNCTION("""COMPUTED_VALUE"""),4.0)</f>
        <v>4</v>
      </c>
      <c r="K6758" s="4">
        <f>IFERROR(__xludf.DUMMYFUNCTION("""COMPUTED_VALUE"""),2023.0)</f>
        <v>2023</v>
      </c>
    </row>
    <row r="6759">
      <c r="A6759" s="1" t="s">
        <v>8356</v>
      </c>
      <c r="B6759" s="4" t="s">
        <v>41</v>
      </c>
      <c r="C6759" s="4" t="s">
        <v>30</v>
      </c>
      <c r="D6759" s="4" t="s">
        <v>30</v>
      </c>
      <c r="E6759" s="4">
        <v>2.0</v>
      </c>
      <c r="F6759" s="4">
        <v>4.0</v>
      </c>
      <c r="G6759" s="4">
        <v>8.0</v>
      </c>
      <c r="H6759" s="5">
        <v>45025.0</v>
      </c>
      <c r="I6759" s="4">
        <f>IFERROR(__xludf.DUMMYFUNCTION("SPLIT(H6759,""/"")"),9.0)</f>
        <v>9</v>
      </c>
      <c r="J6759" s="4">
        <f>IFERROR(__xludf.DUMMYFUNCTION("""COMPUTED_VALUE"""),4.0)</f>
        <v>4</v>
      </c>
      <c r="K6759" s="4">
        <f>IFERROR(__xludf.DUMMYFUNCTION("""COMPUTED_VALUE"""),2023.0)</f>
        <v>2023</v>
      </c>
    </row>
    <row r="6760">
      <c r="A6760" s="1" t="s">
        <v>7670</v>
      </c>
      <c r="B6760" s="4" t="s">
        <v>41</v>
      </c>
      <c r="C6760" s="4" t="s">
        <v>30</v>
      </c>
      <c r="D6760" s="4" t="s">
        <v>23</v>
      </c>
      <c r="E6760" s="4">
        <v>1.0</v>
      </c>
      <c r="F6760" s="4">
        <v>4.0</v>
      </c>
      <c r="G6760" s="4">
        <v>4.0</v>
      </c>
      <c r="H6760" s="5">
        <v>45026.0</v>
      </c>
      <c r="I6760" s="4">
        <f>IFERROR(__xludf.DUMMYFUNCTION("SPLIT(H6760,""/"")"),10.0)</f>
        <v>10</v>
      </c>
      <c r="J6760" s="4">
        <f>IFERROR(__xludf.DUMMYFUNCTION("""COMPUTED_VALUE"""),4.0)</f>
        <v>4</v>
      </c>
      <c r="K6760" s="4">
        <f>IFERROR(__xludf.DUMMYFUNCTION("""COMPUTED_VALUE"""),2023.0)</f>
        <v>2023</v>
      </c>
    </row>
    <row r="6761">
      <c r="A6761" s="1" t="s">
        <v>6125</v>
      </c>
      <c r="B6761" s="4" t="s">
        <v>41</v>
      </c>
      <c r="C6761" s="4" t="s">
        <v>24</v>
      </c>
      <c r="D6761" s="4" t="s">
        <v>39</v>
      </c>
      <c r="E6761" s="4">
        <v>1.0</v>
      </c>
      <c r="F6761" s="4">
        <v>4.0</v>
      </c>
      <c r="G6761" s="4">
        <v>4.0</v>
      </c>
      <c r="H6761" s="5">
        <v>45026.0</v>
      </c>
      <c r="I6761" s="4">
        <f>IFERROR(__xludf.DUMMYFUNCTION("SPLIT(H6761,""/"")"),10.0)</f>
        <v>10</v>
      </c>
      <c r="J6761" s="4">
        <f>IFERROR(__xludf.DUMMYFUNCTION("""COMPUTED_VALUE"""),4.0)</f>
        <v>4</v>
      </c>
      <c r="K6761" s="4">
        <f>IFERROR(__xludf.DUMMYFUNCTION("""COMPUTED_VALUE"""),2023.0)</f>
        <v>2023</v>
      </c>
    </row>
    <row r="6762">
      <c r="A6762" s="1" t="s">
        <v>922</v>
      </c>
      <c r="B6762" s="4" t="s">
        <v>41</v>
      </c>
      <c r="C6762" s="4" t="s">
        <v>30</v>
      </c>
      <c r="D6762" s="4" t="s">
        <v>39</v>
      </c>
      <c r="E6762" s="4">
        <v>2.0</v>
      </c>
      <c r="F6762" s="4">
        <v>4.0</v>
      </c>
      <c r="G6762" s="4">
        <v>8.0</v>
      </c>
      <c r="H6762" s="5">
        <v>45027.0</v>
      </c>
      <c r="I6762" s="4">
        <f>IFERROR(__xludf.DUMMYFUNCTION("SPLIT(H6762,""/"")"),11.0)</f>
        <v>11</v>
      </c>
      <c r="J6762" s="4">
        <f>IFERROR(__xludf.DUMMYFUNCTION("""COMPUTED_VALUE"""),4.0)</f>
        <v>4</v>
      </c>
      <c r="K6762" s="4">
        <f>IFERROR(__xludf.DUMMYFUNCTION("""COMPUTED_VALUE"""),2023.0)</f>
        <v>2023</v>
      </c>
    </row>
    <row r="6763">
      <c r="A6763" s="1" t="s">
        <v>217</v>
      </c>
      <c r="B6763" s="4" t="s">
        <v>41</v>
      </c>
      <c r="C6763" s="4" t="s">
        <v>30</v>
      </c>
      <c r="D6763" s="4" t="s">
        <v>39</v>
      </c>
      <c r="E6763" s="4">
        <v>4.0</v>
      </c>
      <c r="F6763" s="4">
        <v>4.0</v>
      </c>
      <c r="G6763" s="4">
        <v>16.0</v>
      </c>
      <c r="H6763" s="5">
        <v>45027.0</v>
      </c>
      <c r="I6763" s="4">
        <f>IFERROR(__xludf.DUMMYFUNCTION("SPLIT(H6763,""/"")"),11.0)</f>
        <v>11</v>
      </c>
      <c r="J6763" s="4">
        <f>IFERROR(__xludf.DUMMYFUNCTION("""COMPUTED_VALUE"""),4.0)</f>
        <v>4</v>
      </c>
      <c r="K6763" s="4">
        <f>IFERROR(__xludf.DUMMYFUNCTION("""COMPUTED_VALUE"""),2023.0)</f>
        <v>2023</v>
      </c>
    </row>
    <row r="6764">
      <c r="A6764" s="1" t="s">
        <v>9857</v>
      </c>
      <c r="B6764" s="4" t="s">
        <v>41</v>
      </c>
      <c r="C6764" s="4" t="s">
        <v>24</v>
      </c>
      <c r="D6764" s="4" t="s">
        <v>39</v>
      </c>
      <c r="E6764" s="4">
        <v>1.0</v>
      </c>
      <c r="F6764" s="4">
        <v>4.0</v>
      </c>
      <c r="G6764" s="4">
        <v>4.0</v>
      </c>
      <c r="H6764" s="5">
        <v>45028.0</v>
      </c>
      <c r="I6764" s="4">
        <f>IFERROR(__xludf.DUMMYFUNCTION("SPLIT(H6764,""/"")"),12.0)</f>
        <v>12</v>
      </c>
      <c r="J6764" s="4">
        <f>IFERROR(__xludf.DUMMYFUNCTION("""COMPUTED_VALUE"""),4.0)</f>
        <v>4</v>
      </c>
      <c r="K6764" s="4">
        <f>IFERROR(__xludf.DUMMYFUNCTION("""COMPUTED_VALUE"""),2023.0)</f>
        <v>2023</v>
      </c>
    </row>
    <row r="6765">
      <c r="A6765" s="1" t="s">
        <v>6909</v>
      </c>
      <c r="B6765" s="4" t="s">
        <v>41</v>
      </c>
      <c r="C6765" s="4" t="s">
        <v>29</v>
      </c>
      <c r="D6765" s="4" t="s">
        <v>30</v>
      </c>
      <c r="E6765" s="4">
        <v>3.0</v>
      </c>
      <c r="F6765" s="4">
        <v>4.0</v>
      </c>
      <c r="G6765" s="4">
        <v>12.0</v>
      </c>
      <c r="H6765" s="5">
        <v>45028.0</v>
      </c>
      <c r="I6765" s="4">
        <f>IFERROR(__xludf.DUMMYFUNCTION("SPLIT(H6765,""/"")"),12.0)</f>
        <v>12</v>
      </c>
      <c r="J6765" s="4">
        <f>IFERROR(__xludf.DUMMYFUNCTION("""COMPUTED_VALUE"""),4.0)</f>
        <v>4</v>
      </c>
      <c r="K6765" s="4">
        <f>IFERROR(__xludf.DUMMYFUNCTION("""COMPUTED_VALUE"""),2023.0)</f>
        <v>2023</v>
      </c>
    </row>
    <row r="6766">
      <c r="A6766" s="1" t="s">
        <v>3002</v>
      </c>
      <c r="B6766" s="4" t="s">
        <v>41</v>
      </c>
      <c r="C6766" s="4" t="s">
        <v>30</v>
      </c>
      <c r="D6766" s="4" t="s">
        <v>23</v>
      </c>
      <c r="E6766" s="4">
        <v>4.0</v>
      </c>
      <c r="F6766" s="4">
        <v>4.0</v>
      </c>
      <c r="G6766" s="4">
        <v>16.0</v>
      </c>
      <c r="H6766" s="5">
        <v>45028.0</v>
      </c>
      <c r="I6766" s="4">
        <f>IFERROR(__xludf.DUMMYFUNCTION("SPLIT(H6766,""/"")"),12.0)</f>
        <v>12</v>
      </c>
      <c r="J6766" s="4">
        <f>IFERROR(__xludf.DUMMYFUNCTION("""COMPUTED_VALUE"""),4.0)</f>
        <v>4</v>
      </c>
      <c r="K6766" s="4">
        <f>IFERROR(__xludf.DUMMYFUNCTION("""COMPUTED_VALUE"""),2023.0)</f>
        <v>2023</v>
      </c>
    </row>
    <row r="6767">
      <c r="A6767" s="1" t="s">
        <v>1155</v>
      </c>
      <c r="B6767" s="4" t="s">
        <v>41</v>
      </c>
      <c r="C6767" s="4" t="s">
        <v>30</v>
      </c>
      <c r="D6767" s="4" t="s">
        <v>23</v>
      </c>
      <c r="E6767" s="4">
        <v>4.0</v>
      </c>
      <c r="F6767" s="4">
        <v>4.0</v>
      </c>
      <c r="G6767" s="4">
        <v>16.0</v>
      </c>
      <c r="H6767" s="5">
        <v>45029.0</v>
      </c>
      <c r="I6767" s="4">
        <f>IFERROR(__xludf.DUMMYFUNCTION("SPLIT(H6767,""/"")"),13.0)</f>
        <v>13</v>
      </c>
      <c r="J6767" s="4">
        <f>IFERROR(__xludf.DUMMYFUNCTION("""COMPUTED_VALUE"""),4.0)</f>
        <v>4</v>
      </c>
      <c r="K6767" s="4">
        <f>IFERROR(__xludf.DUMMYFUNCTION("""COMPUTED_VALUE"""),2023.0)</f>
        <v>2023</v>
      </c>
    </row>
    <row r="6768">
      <c r="A6768" s="1" t="s">
        <v>5754</v>
      </c>
      <c r="B6768" s="4" t="s">
        <v>41</v>
      </c>
      <c r="C6768" s="4" t="s">
        <v>30</v>
      </c>
      <c r="D6768" s="4" t="s">
        <v>23</v>
      </c>
      <c r="E6768" s="4">
        <v>4.0</v>
      </c>
      <c r="F6768" s="4">
        <v>4.0</v>
      </c>
      <c r="G6768" s="4">
        <v>16.0</v>
      </c>
      <c r="H6768" s="5">
        <v>45029.0</v>
      </c>
      <c r="I6768" s="4">
        <f>IFERROR(__xludf.DUMMYFUNCTION("SPLIT(H6768,""/"")"),13.0)</f>
        <v>13</v>
      </c>
      <c r="J6768" s="4">
        <f>IFERROR(__xludf.DUMMYFUNCTION("""COMPUTED_VALUE"""),4.0)</f>
        <v>4</v>
      </c>
      <c r="K6768" s="4">
        <f>IFERROR(__xludf.DUMMYFUNCTION("""COMPUTED_VALUE"""),2023.0)</f>
        <v>2023</v>
      </c>
    </row>
    <row r="6769">
      <c r="A6769" s="1" t="s">
        <v>3890</v>
      </c>
      <c r="B6769" s="4" t="s">
        <v>41</v>
      </c>
      <c r="C6769" s="4" t="s">
        <v>24</v>
      </c>
      <c r="D6769" s="4" t="s">
        <v>30</v>
      </c>
      <c r="E6769" s="4">
        <v>4.0</v>
      </c>
      <c r="F6769" s="4">
        <v>4.0</v>
      </c>
      <c r="G6769" s="4">
        <v>16.0</v>
      </c>
      <c r="H6769" s="5">
        <v>45029.0</v>
      </c>
      <c r="I6769" s="4">
        <f>IFERROR(__xludf.DUMMYFUNCTION("SPLIT(H6769,""/"")"),13.0)</f>
        <v>13</v>
      </c>
      <c r="J6769" s="4">
        <f>IFERROR(__xludf.DUMMYFUNCTION("""COMPUTED_VALUE"""),4.0)</f>
        <v>4</v>
      </c>
      <c r="K6769" s="4">
        <f>IFERROR(__xludf.DUMMYFUNCTION("""COMPUTED_VALUE"""),2023.0)</f>
        <v>2023</v>
      </c>
    </row>
    <row r="6770">
      <c r="A6770" s="1" t="s">
        <v>7632</v>
      </c>
      <c r="B6770" s="4" t="s">
        <v>41</v>
      </c>
      <c r="C6770" s="4" t="s">
        <v>24</v>
      </c>
      <c r="D6770" s="4" t="s">
        <v>28</v>
      </c>
      <c r="E6770" s="4">
        <v>5.0</v>
      </c>
      <c r="F6770" s="4">
        <v>4.0</v>
      </c>
      <c r="G6770" s="4">
        <v>20.0</v>
      </c>
      <c r="H6770" s="5">
        <v>45030.0</v>
      </c>
      <c r="I6770" s="4">
        <f>IFERROR(__xludf.DUMMYFUNCTION("SPLIT(H6770,""/"")"),14.0)</f>
        <v>14</v>
      </c>
      <c r="J6770" s="4">
        <f>IFERROR(__xludf.DUMMYFUNCTION("""COMPUTED_VALUE"""),4.0)</f>
        <v>4</v>
      </c>
      <c r="K6770" s="4">
        <f>IFERROR(__xludf.DUMMYFUNCTION("""COMPUTED_VALUE"""),2023.0)</f>
        <v>2023</v>
      </c>
    </row>
    <row r="6771">
      <c r="A6771" s="1" t="s">
        <v>482</v>
      </c>
      <c r="B6771" s="4" t="s">
        <v>41</v>
      </c>
      <c r="C6771" s="4" t="s">
        <v>30</v>
      </c>
      <c r="D6771" s="4" t="s">
        <v>28</v>
      </c>
      <c r="E6771" s="4">
        <v>5.0</v>
      </c>
      <c r="F6771" s="4">
        <v>4.0</v>
      </c>
      <c r="G6771" s="4">
        <v>20.0</v>
      </c>
      <c r="H6771" s="5">
        <v>45030.0</v>
      </c>
      <c r="I6771" s="4">
        <f>IFERROR(__xludf.DUMMYFUNCTION("SPLIT(H6771,""/"")"),14.0)</f>
        <v>14</v>
      </c>
      <c r="J6771" s="4">
        <f>IFERROR(__xludf.DUMMYFUNCTION("""COMPUTED_VALUE"""),4.0)</f>
        <v>4</v>
      </c>
      <c r="K6771" s="4">
        <f>IFERROR(__xludf.DUMMYFUNCTION("""COMPUTED_VALUE"""),2023.0)</f>
        <v>2023</v>
      </c>
    </row>
    <row r="6772">
      <c r="A6772" s="1" t="s">
        <v>685</v>
      </c>
      <c r="B6772" s="4" t="s">
        <v>41</v>
      </c>
      <c r="C6772" s="4" t="s">
        <v>24</v>
      </c>
      <c r="D6772" s="4" t="s">
        <v>30</v>
      </c>
      <c r="E6772" s="4">
        <v>1.0</v>
      </c>
      <c r="F6772" s="4">
        <v>4.0</v>
      </c>
      <c r="G6772" s="4">
        <v>4.0</v>
      </c>
      <c r="H6772" s="5">
        <v>45030.0</v>
      </c>
      <c r="I6772" s="4">
        <f>IFERROR(__xludf.DUMMYFUNCTION("SPLIT(H6772,""/"")"),14.0)</f>
        <v>14</v>
      </c>
      <c r="J6772" s="4">
        <f>IFERROR(__xludf.DUMMYFUNCTION("""COMPUTED_VALUE"""),4.0)</f>
        <v>4</v>
      </c>
      <c r="K6772" s="4">
        <f>IFERROR(__xludf.DUMMYFUNCTION("""COMPUTED_VALUE"""),2023.0)</f>
        <v>2023</v>
      </c>
    </row>
    <row r="6773">
      <c r="A6773" s="1" t="s">
        <v>8993</v>
      </c>
      <c r="B6773" s="4" t="s">
        <v>41</v>
      </c>
      <c r="C6773" s="4" t="s">
        <v>29</v>
      </c>
      <c r="D6773" s="4" t="s">
        <v>23</v>
      </c>
      <c r="E6773" s="4">
        <v>5.0</v>
      </c>
      <c r="F6773" s="4">
        <v>4.0</v>
      </c>
      <c r="G6773" s="4">
        <v>20.0</v>
      </c>
      <c r="H6773" s="5">
        <v>45030.0</v>
      </c>
      <c r="I6773" s="4">
        <f>IFERROR(__xludf.DUMMYFUNCTION("SPLIT(H6773,""/"")"),14.0)</f>
        <v>14</v>
      </c>
      <c r="J6773" s="4">
        <f>IFERROR(__xludf.DUMMYFUNCTION("""COMPUTED_VALUE"""),4.0)</f>
        <v>4</v>
      </c>
      <c r="K6773" s="4">
        <f>IFERROR(__xludf.DUMMYFUNCTION("""COMPUTED_VALUE"""),2023.0)</f>
        <v>2023</v>
      </c>
    </row>
    <row r="6774">
      <c r="A6774" s="1" t="s">
        <v>881</v>
      </c>
      <c r="B6774" s="4" t="s">
        <v>41</v>
      </c>
      <c r="C6774" s="4" t="s">
        <v>24</v>
      </c>
      <c r="D6774" s="4" t="s">
        <v>30</v>
      </c>
      <c r="E6774" s="4">
        <v>3.0</v>
      </c>
      <c r="F6774" s="4">
        <v>4.0</v>
      </c>
      <c r="G6774" s="4">
        <v>12.0</v>
      </c>
      <c r="H6774" s="5">
        <v>45031.0</v>
      </c>
      <c r="I6774" s="4">
        <f>IFERROR(__xludf.DUMMYFUNCTION("SPLIT(H6774,""/"")"),15.0)</f>
        <v>15</v>
      </c>
      <c r="J6774" s="4">
        <f>IFERROR(__xludf.DUMMYFUNCTION("""COMPUTED_VALUE"""),4.0)</f>
        <v>4</v>
      </c>
      <c r="K6774" s="4">
        <f>IFERROR(__xludf.DUMMYFUNCTION("""COMPUTED_VALUE"""),2023.0)</f>
        <v>2023</v>
      </c>
    </row>
    <row r="6775">
      <c r="A6775" s="1" t="s">
        <v>7668</v>
      </c>
      <c r="B6775" s="4" t="s">
        <v>41</v>
      </c>
      <c r="C6775" s="4" t="s">
        <v>24</v>
      </c>
      <c r="D6775" s="4" t="s">
        <v>39</v>
      </c>
      <c r="E6775" s="4">
        <v>5.0</v>
      </c>
      <c r="F6775" s="4">
        <v>4.0</v>
      </c>
      <c r="G6775" s="4">
        <v>20.0</v>
      </c>
      <c r="H6775" s="5">
        <v>45032.0</v>
      </c>
      <c r="I6775" s="4">
        <f>IFERROR(__xludf.DUMMYFUNCTION("SPLIT(H6775,""/"")"),16.0)</f>
        <v>16</v>
      </c>
      <c r="J6775" s="4">
        <f>IFERROR(__xludf.DUMMYFUNCTION("""COMPUTED_VALUE"""),4.0)</f>
        <v>4</v>
      </c>
      <c r="K6775" s="4">
        <f>IFERROR(__xludf.DUMMYFUNCTION("""COMPUTED_VALUE"""),2023.0)</f>
        <v>2023</v>
      </c>
    </row>
    <row r="6776">
      <c r="A6776" s="1" t="s">
        <v>489</v>
      </c>
      <c r="B6776" s="4" t="s">
        <v>41</v>
      </c>
      <c r="C6776" s="4" t="s">
        <v>24</v>
      </c>
      <c r="D6776" s="4" t="s">
        <v>30</v>
      </c>
      <c r="E6776" s="4">
        <v>1.0</v>
      </c>
      <c r="F6776" s="4">
        <v>4.0</v>
      </c>
      <c r="G6776" s="4">
        <v>4.0</v>
      </c>
      <c r="H6776" s="5">
        <v>45032.0</v>
      </c>
      <c r="I6776" s="4">
        <f>IFERROR(__xludf.DUMMYFUNCTION("SPLIT(H6776,""/"")"),16.0)</f>
        <v>16</v>
      </c>
      <c r="J6776" s="4">
        <f>IFERROR(__xludf.DUMMYFUNCTION("""COMPUTED_VALUE"""),4.0)</f>
        <v>4</v>
      </c>
      <c r="K6776" s="4">
        <f>IFERROR(__xludf.DUMMYFUNCTION("""COMPUTED_VALUE"""),2023.0)</f>
        <v>2023</v>
      </c>
    </row>
    <row r="6777">
      <c r="A6777" s="1" t="s">
        <v>3550</v>
      </c>
      <c r="B6777" s="4" t="s">
        <v>41</v>
      </c>
      <c r="C6777" s="4" t="s">
        <v>24</v>
      </c>
      <c r="D6777" s="4" t="s">
        <v>39</v>
      </c>
      <c r="E6777" s="4">
        <v>5.0</v>
      </c>
      <c r="F6777" s="4">
        <v>4.0</v>
      </c>
      <c r="G6777" s="4">
        <v>20.0</v>
      </c>
      <c r="H6777" s="5">
        <v>45033.0</v>
      </c>
      <c r="I6777" s="4">
        <f>IFERROR(__xludf.DUMMYFUNCTION("SPLIT(H6777,""/"")"),17.0)</f>
        <v>17</v>
      </c>
      <c r="J6777" s="4">
        <f>IFERROR(__xludf.DUMMYFUNCTION("""COMPUTED_VALUE"""),4.0)</f>
        <v>4</v>
      </c>
      <c r="K6777" s="4">
        <f>IFERROR(__xludf.DUMMYFUNCTION("""COMPUTED_VALUE"""),2023.0)</f>
        <v>2023</v>
      </c>
    </row>
    <row r="6778">
      <c r="A6778" s="1" t="s">
        <v>9910</v>
      </c>
      <c r="B6778" s="4" t="s">
        <v>41</v>
      </c>
      <c r="C6778" s="4" t="s">
        <v>24</v>
      </c>
      <c r="D6778" s="4" t="s">
        <v>23</v>
      </c>
      <c r="E6778" s="4">
        <v>1.0</v>
      </c>
      <c r="F6778" s="4">
        <v>4.0</v>
      </c>
      <c r="G6778" s="4">
        <v>4.0</v>
      </c>
      <c r="H6778" s="5">
        <v>45033.0</v>
      </c>
      <c r="I6778" s="4">
        <f>IFERROR(__xludf.DUMMYFUNCTION("SPLIT(H6778,""/"")"),17.0)</f>
        <v>17</v>
      </c>
      <c r="J6778" s="4">
        <f>IFERROR(__xludf.DUMMYFUNCTION("""COMPUTED_VALUE"""),4.0)</f>
        <v>4</v>
      </c>
      <c r="K6778" s="4">
        <f>IFERROR(__xludf.DUMMYFUNCTION("""COMPUTED_VALUE"""),2023.0)</f>
        <v>2023</v>
      </c>
    </row>
    <row r="6779">
      <c r="A6779" s="1" t="s">
        <v>78</v>
      </c>
      <c r="B6779" s="4" t="s">
        <v>41</v>
      </c>
      <c r="C6779" s="4" t="s">
        <v>29</v>
      </c>
      <c r="D6779" s="4" t="s">
        <v>30</v>
      </c>
      <c r="E6779" s="4">
        <v>3.0</v>
      </c>
      <c r="F6779" s="4">
        <v>4.0</v>
      </c>
      <c r="G6779" s="4">
        <v>12.0</v>
      </c>
      <c r="H6779" s="5">
        <v>45033.0</v>
      </c>
      <c r="I6779" s="4">
        <f>IFERROR(__xludf.DUMMYFUNCTION("SPLIT(H6779,""/"")"),17.0)</f>
        <v>17</v>
      </c>
      <c r="J6779" s="4">
        <f>IFERROR(__xludf.DUMMYFUNCTION("""COMPUTED_VALUE"""),4.0)</f>
        <v>4</v>
      </c>
      <c r="K6779" s="4">
        <f>IFERROR(__xludf.DUMMYFUNCTION("""COMPUTED_VALUE"""),2023.0)</f>
        <v>2023</v>
      </c>
    </row>
    <row r="6780">
      <c r="A6780" s="1" t="s">
        <v>9729</v>
      </c>
      <c r="B6780" s="4" t="s">
        <v>41</v>
      </c>
      <c r="C6780" s="4" t="s">
        <v>30</v>
      </c>
      <c r="D6780" s="4" t="s">
        <v>30</v>
      </c>
      <c r="E6780" s="4">
        <v>3.0</v>
      </c>
      <c r="F6780" s="4">
        <v>4.0</v>
      </c>
      <c r="G6780" s="4">
        <v>12.0</v>
      </c>
      <c r="H6780" s="5">
        <v>45033.0</v>
      </c>
      <c r="I6780" s="4">
        <f>IFERROR(__xludf.DUMMYFUNCTION("SPLIT(H6780,""/"")"),17.0)</f>
        <v>17</v>
      </c>
      <c r="J6780" s="4">
        <f>IFERROR(__xludf.DUMMYFUNCTION("""COMPUTED_VALUE"""),4.0)</f>
        <v>4</v>
      </c>
      <c r="K6780" s="4">
        <f>IFERROR(__xludf.DUMMYFUNCTION("""COMPUTED_VALUE"""),2023.0)</f>
        <v>2023</v>
      </c>
    </row>
    <row r="6781">
      <c r="A6781" s="1" t="s">
        <v>7570</v>
      </c>
      <c r="B6781" s="4" t="s">
        <v>41</v>
      </c>
      <c r="C6781" s="4" t="s">
        <v>24</v>
      </c>
      <c r="D6781" s="4" t="s">
        <v>30</v>
      </c>
      <c r="E6781" s="4">
        <v>4.0</v>
      </c>
      <c r="F6781" s="4">
        <v>4.0</v>
      </c>
      <c r="G6781" s="4">
        <v>16.0</v>
      </c>
      <c r="H6781" s="5">
        <v>45033.0</v>
      </c>
      <c r="I6781" s="4">
        <f>IFERROR(__xludf.DUMMYFUNCTION("SPLIT(H6781,""/"")"),17.0)</f>
        <v>17</v>
      </c>
      <c r="J6781" s="4">
        <f>IFERROR(__xludf.DUMMYFUNCTION("""COMPUTED_VALUE"""),4.0)</f>
        <v>4</v>
      </c>
      <c r="K6781" s="4">
        <f>IFERROR(__xludf.DUMMYFUNCTION("""COMPUTED_VALUE"""),2023.0)</f>
        <v>2023</v>
      </c>
    </row>
    <row r="6782">
      <c r="A6782" s="1" t="s">
        <v>9426</v>
      </c>
      <c r="B6782" s="4" t="s">
        <v>41</v>
      </c>
      <c r="C6782" s="4" t="s">
        <v>30</v>
      </c>
      <c r="D6782" s="4" t="s">
        <v>23</v>
      </c>
      <c r="E6782" s="4">
        <v>5.0</v>
      </c>
      <c r="F6782" s="4">
        <v>4.0</v>
      </c>
      <c r="G6782" s="4">
        <v>20.0</v>
      </c>
      <c r="H6782" s="5">
        <v>45034.0</v>
      </c>
      <c r="I6782" s="4">
        <f>IFERROR(__xludf.DUMMYFUNCTION("SPLIT(H6782,""/"")"),18.0)</f>
        <v>18</v>
      </c>
      <c r="J6782" s="4">
        <f>IFERROR(__xludf.DUMMYFUNCTION("""COMPUTED_VALUE"""),4.0)</f>
        <v>4</v>
      </c>
      <c r="K6782" s="4">
        <f>IFERROR(__xludf.DUMMYFUNCTION("""COMPUTED_VALUE"""),2023.0)</f>
        <v>2023</v>
      </c>
    </row>
    <row r="6783">
      <c r="A6783" s="1" t="s">
        <v>7200</v>
      </c>
      <c r="B6783" s="4" t="s">
        <v>41</v>
      </c>
      <c r="C6783" s="4" t="s">
        <v>24</v>
      </c>
      <c r="D6783" s="4" t="s">
        <v>39</v>
      </c>
      <c r="E6783" s="4">
        <v>2.0</v>
      </c>
      <c r="F6783" s="4">
        <v>4.0</v>
      </c>
      <c r="G6783" s="4">
        <v>8.0</v>
      </c>
      <c r="H6783" s="5">
        <v>45034.0</v>
      </c>
      <c r="I6783" s="4">
        <f>IFERROR(__xludf.DUMMYFUNCTION("SPLIT(H6783,""/"")"),18.0)</f>
        <v>18</v>
      </c>
      <c r="J6783" s="4">
        <f>IFERROR(__xludf.DUMMYFUNCTION("""COMPUTED_VALUE"""),4.0)</f>
        <v>4</v>
      </c>
      <c r="K6783" s="4">
        <f>IFERROR(__xludf.DUMMYFUNCTION("""COMPUTED_VALUE"""),2023.0)</f>
        <v>2023</v>
      </c>
    </row>
    <row r="6784">
      <c r="A6784" s="1" t="s">
        <v>1380</v>
      </c>
      <c r="B6784" s="4" t="s">
        <v>41</v>
      </c>
      <c r="C6784" s="4" t="s">
        <v>24</v>
      </c>
      <c r="D6784" s="4" t="s">
        <v>23</v>
      </c>
      <c r="E6784" s="4">
        <v>4.0</v>
      </c>
      <c r="F6784" s="4">
        <v>4.0</v>
      </c>
      <c r="G6784" s="4">
        <v>16.0</v>
      </c>
      <c r="H6784" s="5">
        <v>45034.0</v>
      </c>
      <c r="I6784" s="4">
        <f>IFERROR(__xludf.DUMMYFUNCTION("SPLIT(H6784,""/"")"),18.0)</f>
        <v>18</v>
      </c>
      <c r="J6784" s="4">
        <f>IFERROR(__xludf.DUMMYFUNCTION("""COMPUTED_VALUE"""),4.0)</f>
        <v>4</v>
      </c>
      <c r="K6784" s="4">
        <f>IFERROR(__xludf.DUMMYFUNCTION("""COMPUTED_VALUE"""),2023.0)</f>
        <v>2023</v>
      </c>
    </row>
    <row r="6785">
      <c r="A6785" s="1" t="s">
        <v>2648</v>
      </c>
      <c r="B6785" s="4" t="s">
        <v>41</v>
      </c>
      <c r="C6785" s="4" t="s">
        <v>30</v>
      </c>
      <c r="D6785" s="4" t="s">
        <v>28</v>
      </c>
      <c r="E6785" s="4">
        <v>3.0</v>
      </c>
      <c r="F6785" s="4">
        <v>4.0</v>
      </c>
      <c r="G6785" s="4">
        <v>12.0</v>
      </c>
      <c r="H6785" s="5">
        <v>45034.0</v>
      </c>
      <c r="I6785" s="4">
        <f>IFERROR(__xludf.DUMMYFUNCTION("SPLIT(H6785,""/"")"),18.0)</f>
        <v>18</v>
      </c>
      <c r="J6785" s="4">
        <f>IFERROR(__xludf.DUMMYFUNCTION("""COMPUTED_VALUE"""),4.0)</f>
        <v>4</v>
      </c>
      <c r="K6785" s="4">
        <f>IFERROR(__xludf.DUMMYFUNCTION("""COMPUTED_VALUE"""),2023.0)</f>
        <v>2023</v>
      </c>
    </row>
    <row r="6786">
      <c r="A6786" s="1" t="s">
        <v>9204</v>
      </c>
      <c r="B6786" s="4" t="s">
        <v>41</v>
      </c>
      <c r="C6786" s="4" t="s">
        <v>30</v>
      </c>
      <c r="D6786" s="4" t="s">
        <v>23</v>
      </c>
      <c r="E6786" s="4">
        <v>3.0</v>
      </c>
      <c r="F6786" s="4">
        <v>4.0</v>
      </c>
      <c r="G6786" s="4">
        <v>12.0</v>
      </c>
      <c r="H6786" s="5">
        <v>45035.0</v>
      </c>
      <c r="I6786" s="4">
        <f>IFERROR(__xludf.DUMMYFUNCTION("SPLIT(H6786,""/"")"),19.0)</f>
        <v>19</v>
      </c>
      <c r="J6786" s="4">
        <f>IFERROR(__xludf.DUMMYFUNCTION("""COMPUTED_VALUE"""),4.0)</f>
        <v>4</v>
      </c>
      <c r="K6786" s="4">
        <f>IFERROR(__xludf.DUMMYFUNCTION("""COMPUTED_VALUE"""),2023.0)</f>
        <v>2023</v>
      </c>
    </row>
    <row r="6787">
      <c r="A6787" s="1" t="s">
        <v>5206</v>
      </c>
      <c r="B6787" s="4" t="s">
        <v>41</v>
      </c>
      <c r="C6787" s="4" t="s">
        <v>30</v>
      </c>
      <c r="D6787" s="4" t="s">
        <v>39</v>
      </c>
      <c r="E6787" s="4">
        <v>5.0</v>
      </c>
      <c r="F6787" s="4">
        <v>4.0</v>
      </c>
      <c r="G6787" s="4">
        <v>20.0</v>
      </c>
      <c r="H6787" s="5">
        <v>45036.0</v>
      </c>
      <c r="I6787" s="4">
        <f>IFERROR(__xludf.DUMMYFUNCTION("SPLIT(H6787,""/"")"),20.0)</f>
        <v>20</v>
      </c>
      <c r="J6787" s="4">
        <f>IFERROR(__xludf.DUMMYFUNCTION("""COMPUTED_VALUE"""),4.0)</f>
        <v>4</v>
      </c>
      <c r="K6787" s="4">
        <f>IFERROR(__xludf.DUMMYFUNCTION("""COMPUTED_VALUE"""),2023.0)</f>
        <v>2023</v>
      </c>
    </row>
    <row r="6788">
      <c r="A6788" s="1" t="s">
        <v>8160</v>
      </c>
      <c r="B6788" s="4" t="s">
        <v>41</v>
      </c>
      <c r="C6788" s="4" t="s">
        <v>30</v>
      </c>
      <c r="D6788" s="4" t="s">
        <v>28</v>
      </c>
      <c r="E6788" s="4">
        <v>2.0</v>
      </c>
      <c r="F6788" s="4">
        <v>4.0</v>
      </c>
      <c r="G6788" s="4">
        <v>8.0</v>
      </c>
      <c r="H6788" s="5">
        <v>45036.0</v>
      </c>
      <c r="I6788" s="4">
        <f>IFERROR(__xludf.DUMMYFUNCTION("SPLIT(H6788,""/"")"),20.0)</f>
        <v>20</v>
      </c>
      <c r="J6788" s="4">
        <f>IFERROR(__xludf.DUMMYFUNCTION("""COMPUTED_VALUE"""),4.0)</f>
        <v>4</v>
      </c>
      <c r="K6788" s="4">
        <f>IFERROR(__xludf.DUMMYFUNCTION("""COMPUTED_VALUE"""),2023.0)</f>
        <v>2023</v>
      </c>
    </row>
    <row r="6789">
      <c r="A6789" s="1" t="s">
        <v>6099</v>
      </c>
      <c r="B6789" s="4" t="s">
        <v>41</v>
      </c>
      <c r="C6789" s="4" t="s">
        <v>24</v>
      </c>
      <c r="D6789" s="4" t="s">
        <v>30</v>
      </c>
      <c r="E6789" s="4">
        <v>1.0</v>
      </c>
      <c r="F6789" s="4">
        <v>4.0</v>
      </c>
      <c r="G6789" s="4">
        <v>4.0</v>
      </c>
      <c r="H6789" s="5">
        <v>45036.0</v>
      </c>
      <c r="I6789" s="4">
        <f>IFERROR(__xludf.DUMMYFUNCTION("SPLIT(H6789,""/"")"),20.0)</f>
        <v>20</v>
      </c>
      <c r="J6789" s="4">
        <f>IFERROR(__xludf.DUMMYFUNCTION("""COMPUTED_VALUE"""),4.0)</f>
        <v>4</v>
      </c>
      <c r="K6789" s="4">
        <f>IFERROR(__xludf.DUMMYFUNCTION("""COMPUTED_VALUE"""),2023.0)</f>
        <v>2023</v>
      </c>
    </row>
    <row r="6790">
      <c r="A6790" s="1" t="s">
        <v>8232</v>
      </c>
      <c r="B6790" s="4" t="s">
        <v>41</v>
      </c>
      <c r="C6790" s="4" t="s">
        <v>30</v>
      </c>
      <c r="D6790" s="4" t="s">
        <v>30</v>
      </c>
      <c r="E6790" s="4">
        <v>4.0</v>
      </c>
      <c r="F6790" s="4">
        <v>4.0</v>
      </c>
      <c r="G6790" s="4">
        <v>16.0</v>
      </c>
      <c r="H6790" s="5">
        <v>45036.0</v>
      </c>
      <c r="I6790" s="4">
        <f>IFERROR(__xludf.DUMMYFUNCTION("SPLIT(H6790,""/"")"),20.0)</f>
        <v>20</v>
      </c>
      <c r="J6790" s="4">
        <f>IFERROR(__xludf.DUMMYFUNCTION("""COMPUTED_VALUE"""),4.0)</f>
        <v>4</v>
      </c>
      <c r="K6790" s="4">
        <f>IFERROR(__xludf.DUMMYFUNCTION("""COMPUTED_VALUE"""),2023.0)</f>
        <v>2023</v>
      </c>
    </row>
    <row r="6791">
      <c r="A6791" s="1" t="s">
        <v>458</v>
      </c>
      <c r="B6791" s="4" t="s">
        <v>41</v>
      </c>
      <c r="C6791" s="4" t="s">
        <v>29</v>
      </c>
      <c r="D6791" s="4" t="s">
        <v>30</v>
      </c>
      <c r="E6791" s="4">
        <v>5.0</v>
      </c>
      <c r="F6791" s="4">
        <v>4.0</v>
      </c>
      <c r="G6791" s="4">
        <v>20.0</v>
      </c>
      <c r="H6791" s="5">
        <v>45036.0</v>
      </c>
      <c r="I6791" s="4">
        <f>IFERROR(__xludf.DUMMYFUNCTION("SPLIT(H6791,""/"")"),20.0)</f>
        <v>20</v>
      </c>
      <c r="J6791" s="4">
        <f>IFERROR(__xludf.DUMMYFUNCTION("""COMPUTED_VALUE"""),4.0)</f>
        <v>4</v>
      </c>
      <c r="K6791" s="4">
        <f>IFERROR(__xludf.DUMMYFUNCTION("""COMPUTED_VALUE"""),2023.0)</f>
        <v>2023</v>
      </c>
    </row>
    <row r="6792">
      <c r="A6792" s="1" t="s">
        <v>2013</v>
      </c>
      <c r="B6792" s="4" t="s">
        <v>41</v>
      </c>
      <c r="C6792" s="4" t="s">
        <v>30</v>
      </c>
      <c r="D6792" s="4" t="s">
        <v>30</v>
      </c>
      <c r="E6792" s="4">
        <v>3.0</v>
      </c>
      <c r="F6792" s="4">
        <v>4.0</v>
      </c>
      <c r="G6792" s="4">
        <v>12.0</v>
      </c>
      <c r="H6792" s="5">
        <v>45036.0</v>
      </c>
      <c r="I6792" s="4">
        <f>IFERROR(__xludf.DUMMYFUNCTION("SPLIT(H6792,""/"")"),20.0)</f>
        <v>20</v>
      </c>
      <c r="J6792" s="4">
        <f>IFERROR(__xludf.DUMMYFUNCTION("""COMPUTED_VALUE"""),4.0)</f>
        <v>4</v>
      </c>
      <c r="K6792" s="4">
        <f>IFERROR(__xludf.DUMMYFUNCTION("""COMPUTED_VALUE"""),2023.0)</f>
        <v>2023</v>
      </c>
    </row>
    <row r="6793">
      <c r="A6793" s="1" t="s">
        <v>241</v>
      </c>
      <c r="B6793" s="4" t="s">
        <v>41</v>
      </c>
      <c r="C6793" s="4" t="s">
        <v>29</v>
      </c>
      <c r="D6793" s="4" t="s">
        <v>30</v>
      </c>
      <c r="E6793" s="4">
        <v>1.0</v>
      </c>
      <c r="F6793" s="4">
        <v>4.0</v>
      </c>
      <c r="G6793" s="4">
        <v>4.0</v>
      </c>
      <c r="H6793" s="5">
        <v>45037.0</v>
      </c>
      <c r="I6793" s="4">
        <f>IFERROR(__xludf.DUMMYFUNCTION("SPLIT(H6793,""/"")"),21.0)</f>
        <v>21</v>
      </c>
      <c r="J6793" s="4">
        <f>IFERROR(__xludf.DUMMYFUNCTION("""COMPUTED_VALUE"""),4.0)</f>
        <v>4</v>
      </c>
      <c r="K6793" s="4">
        <f>IFERROR(__xludf.DUMMYFUNCTION("""COMPUTED_VALUE"""),2023.0)</f>
        <v>2023</v>
      </c>
    </row>
    <row r="6794">
      <c r="A6794" s="1" t="s">
        <v>7767</v>
      </c>
      <c r="B6794" s="4" t="s">
        <v>41</v>
      </c>
      <c r="C6794" s="4" t="s">
        <v>30</v>
      </c>
      <c r="D6794" s="4" t="s">
        <v>30</v>
      </c>
      <c r="E6794" s="4">
        <v>5.0</v>
      </c>
      <c r="F6794" s="4">
        <v>4.0</v>
      </c>
      <c r="G6794" s="4">
        <v>20.0</v>
      </c>
      <c r="H6794" s="5">
        <v>45037.0</v>
      </c>
      <c r="I6794" s="4">
        <f>IFERROR(__xludf.DUMMYFUNCTION("SPLIT(H6794,""/"")"),21.0)</f>
        <v>21</v>
      </c>
      <c r="J6794" s="4">
        <f>IFERROR(__xludf.DUMMYFUNCTION("""COMPUTED_VALUE"""),4.0)</f>
        <v>4</v>
      </c>
      <c r="K6794" s="4">
        <f>IFERROR(__xludf.DUMMYFUNCTION("""COMPUTED_VALUE"""),2023.0)</f>
        <v>2023</v>
      </c>
    </row>
    <row r="6795">
      <c r="A6795" s="1" t="s">
        <v>9863</v>
      </c>
      <c r="B6795" s="4" t="s">
        <v>41</v>
      </c>
      <c r="C6795" s="4" t="s">
        <v>29</v>
      </c>
      <c r="D6795" s="4" t="s">
        <v>23</v>
      </c>
      <c r="E6795" s="4">
        <v>4.0</v>
      </c>
      <c r="F6795" s="4">
        <v>4.0</v>
      </c>
      <c r="G6795" s="4">
        <v>16.0</v>
      </c>
      <c r="H6795" s="5">
        <v>45038.0</v>
      </c>
      <c r="I6795" s="4">
        <f>IFERROR(__xludf.DUMMYFUNCTION("SPLIT(H6795,""/"")"),22.0)</f>
        <v>22</v>
      </c>
      <c r="J6795" s="4">
        <f>IFERROR(__xludf.DUMMYFUNCTION("""COMPUTED_VALUE"""),4.0)</f>
        <v>4</v>
      </c>
      <c r="K6795" s="4">
        <f>IFERROR(__xludf.DUMMYFUNCTION("""COMPUTED_VALUE"""),2023.0)</f>
        <v>2023</v>
      </c>
    </row>
    <row r="6796">
      <c r="A6796" s="1" t="s">
        <v>7867</v>
      </c>
      <c r="B6796" s="4" t="s">
        <v>41</v>
      </c>
      <c r="C6796" s="4" t="s">
        <v>29</v>
      </c>
      <c r="D6796" s="4" t="s">
        <v>28</v>
      </c>
      <c r="E6796" s="4">
        <v>4.0</v>
      </c>
      <c r="F6796" s="4">
        <v>4.0</v>
      </c>
      <c r="G6796" s="4">
        <v>16.0</v>
      </c>
      <c r="H6796" s="5">
        <v>45039.0</v>
      </c>
      <c r="I6796" s="4">
        <f>IFERROR(__xludf.DUMMYFUNCTION("SPLIT(H6796,""/"")"),23.0)</f>
        <v>23</v>
      </c>
      <c r="J6796" s="4">
        <f>IFERROR(__xludf.DUMMYFUNCTION("""COMPUTED_VALUE"""),4.0)</f>
        <v>4</v>
      </c>
      <c r="K6796" s="4">
        <f>IFERROR(__xludf.DUMMYFUNCTION("""COMPUTED_VALUE"""),2023.0)</f>
        <v>2023</v>
      </c>
    </row>
    <row r="6797">
      <c r="A6797" s="1" t="s">
        <v>7481</v>
      </c>
      <c r="B6797" s="4" t="s">
        <v>41</v>
      </c>
      <c r="C6797" s="4" t="s">
        <v>29</v>
      </c>
      <c r="D6797" s="4" t="s">
        <v>28</v>
      </c>
      <c r="E6797" s="4">
        <v>1.0</v>
      </c>
      <c r="F6797" s="4">
        <v>4.0</v>
      </c>
      <c r="G6797" s="4">
        <v>4.0</v>
      </c>
      <c r="H6797" s="5">
        <v>45039.0</v>
      </c>
      <c r="I6797" s="4">
        <f>IFERROR(__xludf.DUMMYFUNCTION("SPLIT(H6797,""/"")"),23.0)</f>
        <v>23</v>
      </c>
      <c r="J6797" s="4">
        <f>IFERROR(__xludf.DUMMYFUNCTION("""COMPUTED_VALUE"""),4.0)</f>
        <v>4</v>
      </c>
      <c r="K6797" s="4">
        <f>IFERROR(__xludf.DUMMYFUNCTION("""COMPUTED_VALUE"""),2023.0)</f>
        <v>2023</v>
      </c>
    </row>
    <row r="6798">
      <c r="A6798" s="1" t="s">
        <v>4798</v>
      </c>
      <c r="B6798" s="4" t="s">
        <v>41</v>
      </c>
      <c r="C6798" s="4" t="s">
        <v>30</v>
      </c>
      <c r="D6798" s="4" t="s">
        <v>39</v>
      </c>
      <c r="E6798" s="4">
        <v>1.0</v>
      </c>
      <c r="F6798" s="4">
        <v>4.0</v>
      </c>
      <c r="G6798" s="4">
        <v>4.0</v>
      </c>
      <c r="H6798" s="5">
        <v>45040.0</v>
      </c>
      <c r="I6798" s="4">
        <f>IFERROR(__xludf.DUMMYFUNCTION("SPLIT(H6798,""/"")"),24.0)</f>
        <v>24</v>
      </c>
      <c r="J6798" s="4">
        <f>IFERROR(__xludf.DUMMYFUNCTION("""COMPUTED_VALUE"""),4.0)</f>
        <v>4</v>
      </c>
      <c r="K6798" s="4">
        <f>IFERROR(__xludf.DUMMYFUNCTION("""COMPUTED_VALUE"""),2023.0)</f>
        <v>2023</v>
      </c>
    </row>
    <row r="6799">
      <c r="A6799" s="1" t="s">
        <v>2712</v>
      </c>
      <c r="B6799" s="4" t="s">
        <v>41</v>
      </c>
      <c r="C6799" s="4" t="s">
        <v>29</v>
      </c>
      <c r="D6799" s="4" t="s">
        <v>39</v>
      </c>
      <c r="E6799" s="4">
        <v>3.0</v>
      </c>
      <c r="F6799" s="4">
        <v>4.0</v>
      </c>
      <c r="G6799" s="4">
        <v>12.0</v>
      </c>
      <c r="H6799" s="5">
        <v>45040.0</v>
      </c>
      <c r="I6799" s="4">
        <f>IFERROR(__xludf.DUMMYFUNCTION("SPLIT(H6799,""/"")"),24.0)</f>
        <v>24</v>
      </c>
      <c r="J6799" s="4">
        <f>IFERROR(__xludf.DUMMYFUNCTION("""COMPUTED_VALUE"""),4.0)</f>
        <v>4</v>
      </c>
      <c r="K6799" s="4">
        <f>IFERROR(__xludf.DUMMYFUNCTION("""COMPUTED_VALUE"""),2023.0)</f>
        <v>2023</v>
      </c>
    </row>
    <row r="6800">
      <c r="A6800" s="1" t="s">
        <v>7954</v>
      </c>
      <c r="B6800" s="4" t="s">
        <v>41</v>
      </c>
      <c r="C6800" s="4" t="s">
        <v>24</v>
      </c>
      <c r="D6800" s="4" t="s">
        <v>23</v>
      </c>
      <c r="E6800" s="4">
        <v>1.0</v>
      </c>
      <c r="F6800" s="4">
        <v>4.0</v>
      </c>
      <c r="G6800" s="4">
        <v>4.0</v>
      </c>
      <c r="H6800" s="5">
        <v>45040.0</v>
      </c>
      <c r="I6800" s="4">
        <f>IFERROR(__xludf.DUMMYFUNCTION("SPLIT(H6800,""/"")"),24.0)</f>
        <v>24</v>
      </c>
      <c r="J6800" s="4">
        <f>IFERROR(__xludf.DUMMYFUNCTION("""COMPUTED_VALUE"""),4.0)</f>
        <v>4</v>
      </c>
      <c r="K6800" s="4">
        <f>IFERROR(__xludf.DUMMYFUNCTION("""COMPUTED_VALUE"""),2023.0)</f>
        <v>2023</v>
      </c>
    </row>
    <row r="6801">
      <c r="A6801" s="1" t="s">
        <v>7975</v>
      </c>
      <c r="B6801" s="4" t="s">
        <v>41</v>
      </c>
      <c r="C6801" s="4" t="s">
        <v>29</v>
      </c>
      <c r="D6801" s="4" t="s">
        <v>30</v>
      </c>
      <c r="E6801" s="4">
        <v>5.0</v>
      </c>
      <c r="F6801" s="4">
        <v>4.0</v>
      </c>
      <c r="G6801" s="4">
        <v>20.0</v>
      </c>
      <c r="H6801" s="5">
        <v>45040.0</v>
      </c>
      <c r="I6801" s="4">
        <f>IFERROR(__xludf.DUMMYFUNCTION("SPLIT(H6801,""/"")"),24.0)</f>
        <v>24</v>
      </c>
      <c r="J6801" s="4">
        <f>IFERROR(__xludf.DUMMYFUNCTION("""COMPUTED_VALUE"""),4.0)</f>
        <v>4</v>
      </c>
      <c r="K6801" s="4">
        <f>IFERROR(__xludf.DUMMYFUNCTION("""COMPUTED_VALUE"""),2023.0)</f>
        <v>2023</v>
      </c>
    </row>
    <row r="6802">
      <c r="A6802" s="1" t="s">
        <v>7402</v>
      </c>
      <c r="B6802" s="4" t="s">
        <v>41</v>
      </c>
      <c r="C6802" s="4" t="s">
        <v>30</v>
      </c>
      <c r="D6802" s="4" t="s">
        <v>28</v>
      </c>
      <c r="E6802" s="4">
        <v>4.0</v>
      </c>
      <c r="F6802" s="4">
        <v>4.0</v>
      </c>
      <c r="G6802" s="4">
        <v>16.0</v>
      </c>
      <c r="H6802" s="5">
        <v>45040.0</v>
      </c>
      <c r="I6802" s="4">
        <f>IFERROR(__xludf.DUMMYFUNCTION("SPLIT(H6802,""/"")"),24.0)</f>
        <v>24</v>
      </c>
      <c r="J6802" s="4">
        <f>IFERROR(__xludf.DUMMYFUNCTION("""COMPUTED_VALUE"""),4.0)</f>
        <v>4</v>
      </c>
      <c r="K6802" s="4">
        <f>IFERROR(__xludf.DUMMYFUNCTION("""COMPUTED_VALUE"""),2023.0)</f>
        <v>2023</v>
      </c>
    </row>
    <row r="6803">
      <c r="A6803" s="1" t="s">
        <v>7656</v>
      </c>
      <c r="B6803" s="4" t="s">
        <v>41</v>
      </c>
      <c r="C6803" s="4" t="s">
        <v>24</v>
      </c>
      <c r="D6803" s="4" t="s">
        <v>39</v>
      </c>
      <c r="E6803" s="4">
        <v>2.0</v>
      </c>
      <c r="F6803" s="4">
        <v>4.0</v>
      </c>
      <c r="G6803" s="4">
        <v>8.0</v>
      </c>
      <c r="H6803" s="5">
        <v>45040.0</v>
      </c>
      <c r="I6803" s="4">
        <f>IFERROR(__xludf.DUMMYFUNCTION("SPLIT(H6803,""/"")"),24.0)</f>
        <v>24</v>
      </c>
      <c r="J6803" s="4">
        <f>IFERROR(__xludf.DUMMYFUNCTION("""COMPUTED_VALUE"""),4.0)</f>
        <v>4</v>
      </c>
      <c r="K6803" s="4">
        <f>IFERROR(__xludf.DUMMYFUNCTION("""COMPUTED_VALUE"""),2023.0)</f>
        <v>2023</v>
      </c>
    </row>
    <row r="6804">
      <c r="A6804" s="1" t="s">
        <v>330</v>
      </c>
      <c r="B6804" s="4" t="s">
        <v>41</v>
      </c>
      <c r="C6804" s="4" t="s">
        <v>29</v>
      </c>
      <c r="D6804" s="4" t="s">
        <v>39</v>
      </c>
      <c r="E6804" s="4">
        <v>1.0</v>
      </c>
      <c r="F6804" s="4">
        <v>4.0</v>
      </c>
      <c r="G6804" s="4">
        <v>4.0</v>
      </c>
      <c r="H6804" s="5">
        <v>45041.0</v>
      </c>
      <c r="I6804" s="4">
        <f>IFERROR(__xludf.DUMMYFUNCTION("SPLIT(H6804,""/"")"),25.0)</f>
        <v>25</v>
      </c>
      <c r="J6804" s="4">
        <f>IFERROR(__xludf.DUMMYFUNCTION("""COMPUTED_VALUE"""),4.0)</f>
        <v>4</v>
      </c>
      <c r="K6804" s="4">
        <f>IFERROR(__xludf.DUMMYFUNCTION("""COMPUTED_VALUE"""),2023.0)</f>
        <v>2023</v>
      </c>
    </row>
    <row r="6805">
      <c r="A6805" s="1" t="s">
        <v>2402</v>
      </c>
      <c r="B6805" s="4" t="s">
        <v>41</v>
      </c>
      <c r="C6805" s="4" t="s">
        <v>30</v>
      </c>
      <c r="D6805" s="4" t="s">
        <v>30</v>
      </c>
      <c r="E6805" s="4">
        <v>3.0</v>
      </c>
      <c r="F6805" s="4">
        <v>4.0</v>
      </c>
      <c r="G6805" s="4">
        <v>12.0</v>
      </c>
      <c r="H6805" s="5">
        <v>45041.0</v>
      </c>
      <c r="I6805" s="4">
        <f>IFERROR(__xludf.DUMMYFUNCTION("SPLIT(H6805,""/"")"),25.0)</f>
        <v>25</v>
      </c>
      <c r="J6805" s="4">
        <f>IFERROR(__xludf.DUMMYFUNCTION("""COMPUTED_VALUE"""),4.0)</f>
        <v>4</v>
      </c>
      <c r="K6805" s="4">
        <f>IFERROR(__xludf.DUMMYFUNCTION("""COMPUTED_VALUE"""),2023.0)</f>
        <v>2023</v>
      </c>
    </row>
    <row r="6806">
      <c r="A6806" s="1" t="s">
        <v>8843</v>
      </c>
      <c r="B6806" s="4" t="s">
        <v>41</v>
      </c>
      <c r="C6806" s="4" t="s">
        <v>30</v>
      </c>
      <c r="D6806" s="4" t="s">
        <v>39</v>
      </c>
      <c r="E6806" s="4">
        <v>2.0</v>
      </c>
      <c r="F6806" s="4">
        <v>4.0</v>
      </c>
      <c r="G6806" s="4">
        <v>8.0</v>
      </c>
      <c r="H6806" s="5">
        <v>45041.0</v>
      </c>
      <c r="I6806" s="4">
        <f>IFERROR(__xludf.DUMMYFUNCTION("SPLIT(H6806,""/"")"),25.0)</f>
        <v>25</v>
      </c>
      <c r="J6806" s="4">
        <f>IFERROR(__xludf.DUMMYFUNCTION("""COMPUTED_VALUE"""),4.0)</f>
        <v>4</v>
      </c>
      <c r="K6806" s="4">
        <f>IFERROR(__xludf.DUMMYFUNCTION("""COMPUTED_VALUE"""),2023.0)</f>
        <v>2023</v>
      </c>
    </row>
    <row r="6807">
      <c r="A6807" s="1" t="s">
        <v>4136</v>
      </c>
      <c r="B6807" s="4" t="s">
        <v>41</v>
      </c>
      <c r="C6807" s="4" t="s">
        <v>24</v>
      </c>
      <c r="D6807" s="4" t="s">
        <v>30</v>
      </c>
      <c r="E6807" s="4">
        <v>3.0</v>
      </c>
      <c r="F6807" s="4">
        <v>4.0</v>
      </c>
      <c r="G6807" s="4">
        <v>12.0</v>
      </c>
      <c r="H6807" s="5">
        <v>45041.0</v>
      </c>
      <c r="I6807" s="4">
        <f>IFERROR(__xludf.DUMMYFUNCTION("SPLIT(H6807,""/"")"),25.0)</f>
        <v>25</v>
      </c>
      <c r="J6807" s="4">
        <f>IFERROR(__xludf.DUMMYFUNCTION("""COMPUTED_VALUE"""),4.0)</f>
        <v>4</v>
      </c>
      <c r="K6807" s="4">
        <f>IFERROR(__xludf.DUMMYFUNCTION("""COMPUTED_VALUE"""),2023.0)</f>
        <v>2023</v>
      </c>
    </row>
    <row r="6808">
      <c r="A6808" s="1" t="s">
        <v>2044</v>
      </c>
      <c r="B6808" s="4" t="s">
        <v>41</v>
      </c>
      <c r="C6808" s="4" t="s">
        <v>29</v>
      </c>
      <c r="D6808" s="4" t="s">
        <v>23</v>
      </c>
      <c r="E6808" s="4">
        <v>2.0</v>
      </c>
      <c r="F6808" s="4">
        <v>4.0</v>
      </c>
      <c r="G6808" s="4">
        <v>8.0</v>
      </c>
      <c r="H6808" s="5">
        <v>45041.0</v>
      </c>
      <c r="I6808" s="4">
        <f>IFERROR(__xludf.DUMMYFUNCTION("SPLIT(H6808,""/"")"),25.0)</f>
        <v>25</v>
      </c>
      <c r="J6808" s="4">
        <f>IFERROR(__xludf.DUMMYFUNCTION("""COMPUTED_VALUE"""),4.0)</f>
        <v>4</v>
      </c>
      <c r="K6808" s="4">
        <f>IFERROR(__xludf.DUMMYFUNCTION("""COMPUTED_VALUE"""),2023.0)</f>
        <v>2023</v>
      </c>
    </row>
    <row r="6809">
      <c r="A6809" s="1" t="s">
        <v>829</v>
      </c>
      <c r="B6809" s="4" t="s">
        <v>41</v>
      </c>
      <c r="C6809" s="4" t="s">
        <v>30</v>
      </c>
      <c r="D6809" s="4" t="s">
        <v>23</v>
      </c>
      <c r="E6809" s="4">
        <v>2.0</v>
      </c>
      <c r="F6809" s="4">
        <v>4.0</v>
      </c>
      <c r="G6809" s="4">
        <v>8.0</v>
      </c>
      <c r="H6809" s="5">
        <v>45042.0</v>
      </c>
      <c r="I6809" s="4">
        <f>IFERROR(__xludf.DUMMYFUNCTION("SPLIT(H6809,""/"")"),26.0)</f>
        <v>26</v>
      </c>
      <c r="J6809" s="4">
        <f>IFERROR(__xludf.DUMMYFUNCTION("""COMPUTED_VALUE"""),4.0)</f>
        <v>4</v>
      </c>
      <c r="K6809" s="4">
        <f>IFERROR(__xludf.DUMMYFUNCTION("""COMPUTED_VALUE"""),2023.0)</f>
        <v>2023</v>
      </c>
    </row>
    <row r="6810">
      <c r="A6810" s="1" t="s">
        <v>6804</v>
      </c>
      <c r="B6810" s="4" t="s">
        <v>41</v>
      </c>
      <c r="C6810" s="4" t="s">
        <v>30</v>
      </c>
      <c r="D6810" s="4" t="s">
        <v>28</v>
      </c>
      <c r="E6810" s="4">
        <v>5.0</v>
      </c>
      <c r="F6810" s="4">
        <v>4.0</v>
      </c>
      <c r="G6810" s="4">
        <v>20.0</v>
      </c>
      <c r="H6810" s="5">
        <v>45042.0</v>
      </c>
      <c r="I6810" s="4">
        <f>IFERROR(__xludf.DUMMYFUNCTION("SPLIT(H6810,""/"")"),26.0)</f>
        <v>26</v>
      </c>
      <c r="J6810" s="4">
        <f>IFERROR(__xludf.DUMMYFUNCTION("""COMPUTED_VALUE"""),4.0)</f>
        <v>4</v>
      </c>
      <c r="K6810" s="4">
        <f>IFERROR(__xludf.DUMMYFUNCTION("""COMPUTED_VALUE"""),2023.0)</f>
        <v>2023</v>
      </c>
    </row>
    <row r="6811">
      <c r="A6811" s="1" t="s">
        <v>4429</v>
      </c>
      <c r="B6811" s="4" t="s">
        <v>41</v>
      </c>
      <c r="C6811" s="4" t="s">
        <v>30</v>
      </c>
      <c r="D6811" s="4" t="s">
        <v>30</v>
      </c>
      <c r="E6811" s="4">
        <v>2.0</v>
      </c>
      <c r="F6811" s="4">
        <v>4.0</v>
      </c>
      <c r="G6811" s="4">
        <v>8.0</v>
      </c>
      <c r="H6811" s="5">
        <v>45043.0</v>
      </c>
      <c r="I6811" s="4">
        <f>IFERROR(__xludf.DUMMYFUNCTION("SPLIT(H6811,""/"")"),27.0)</f>
        <v>27</v>
      </c>
      <c r="J6811" s="4">
        <f>IFERROR(__xludf.DUMMYFUNCTION("""COMPUTED_VALUE"""),4.0)</f>
        <v>4</v>
      </c>
      <c r="K6811" s="4">
        <f>IFERROR(__xludf.DUMMYFUNCTION("""COMPUTED_VALUE"""),2023.0)</f>
        <v>2023</v>
      </c>
    </row>
    <row r="6812">
      <c r="A6812" s="1" t="s">
        <v>151</v>
      </c>
      <c r="B6812" s="4" t="s">
        <v>41</v>
      </c>
      <c r="C6812" s="4" t="s">
        <v>24</v>
      </c>
      <c r="D6812" s="4" t="s">
        <v>30</v>
      </c>
      <c r="E6812" s="4">
        <v>5.0</v>
      </c>
      <c r="F6812" s="4">
        <v>4.0</v>
      </c>
      <c r="G6812" s="4">
        <v>20.0</v>
      </c>
      <c r="H6812" s="5">
        <v>45043.0</v>
      </c>
      <c r="I6812" s="4">
        <f>IFERROR(__xludf.DUMMYFUNCTION("SPLIT(H6812,""/"")"),27.0)</f>
        <v>27</v>
      </c>
      <c r="J6812" s="4">
        <f>IFERROR(__xludf.DUMMYFUNCTION("""COMPUTED_VALUE"""),4.0)</f>
        <v>4</v>
      </c>
      <c r="K6812" s="4">
        <f>IFERROR(__xludf.DUMMYFUNCTION("""COMPUTED_VALUE"""),2023.0)</f>
        <v>2023</v>
      </c>
    </row>
    <row r="6813">
      <c r="A6813" s="1" t="s">
        <v>8298</v>
      </c>
      <c r="B6813" s="4" t="s">
        <v>41</v>
      </c>
      <c r="C6813" s="4" t="s">
        <v>30</v>
      </c>
      <c r="D6813" s="4" t="s">
        <v>39</v>
      </c>
      <c r="E6813" s="4">
        <v>5.0</v>
      </c>
      <c r="F6813" s="4">
        <v>4.0</v>
      </c>
      <c r="G6813" s="4">
        <v>20.0</v>
      </c>
      <c r="H6813" s="5">
        <v>45043.0</v>
      </c>
      <c r="I6813" s="4">
        <f>IFERROR(__xludf.DUMMYFUNCTION("SPLIT(H6813,""/"")"),27.0)</f>
        <v>27</v>
      </c>
      <c r="J6813" s="4">
        <f>IFERROR(__xludf.DUMMYFUNCTION("""COMPUTED_VALUE"""),4.0)</f>
        <v>4</v>
      </c>
      <c r="K6813" s="4">
        <f>IFERROR(__xludf.DUMMYFUNCTION("""COMPUTED_VALUE"""),2023.0)</f>
        <v>2023</v>
      </c>
    </row>
    <row r="6814">
      <c r="A6814" s="1" t="s">
        <v>7846</v>
      </c>
      <c r="B6814" s="4" t="s">
        <v>41</v>
      </c>
      <c r="C6814" s="4" t="s">
        <v>30</v>
      </c>
      <c r="D6814" s="4" t="s">
        <v>28</v>
      </c>
      <c r="E6814" s="4">
        <v>3.0</v>
      </c>
      <c r="F6814" s="4">
        <v>4.0</v>
      </c>
      <c r="G6814" s="4">
        <v>12.0</v>
      </c>
      <c r="H6814" s="5">
        <v>45044.0</v>
      </c>
      <c r="I6814" s="4">
        <f>IFERROR(__xludf.DUMMYFUNCTION("SPLIT(H6814,""/"")"),28.0)</f>
        <v>28</v>
      </c>
      <c r="J6814" s="4">
        <f>IFERROR(__xludf.DUMMYFUNCTION("""COMPUTED_VALUE"""),4.0)</f>
        <v>4</v>
      </c>
      <c r="K6814" s="4">
        <f>IFERROR(__xludf.DUMMYFUNCTION("""COMPUTED_VALUE"""),2023.0)</f>
        <v>2023</v>
      </c>
    </row>
    <row r="6815">
      <c r="A6815" s="1" t="s">
        <v>7751</v>
      </c>
      <c r="B6815" s="4" t="s">
        <v>41</v>
      </c>
      <c r="C6815" s="4" t="s">
        <v>24</v>
      </c>
      <c r="D6815" s="4" t="s">
        <v>30</v>
      </c>
      <c r="E6815" s="4">
        <v>2.0</v>
      </c>
      <c r="F6815" s="4">
        <v>4.0</v>
      </c>
      <c r="G6815" s="4">
        <v>8.0</v>
      </c>
      <c r="H6815" s="5">
        <v>45044.0</v>
      </c>
      <c r="I6815" s="4">
        <f>IFERROR(__xludf.DUMMYFUNCTION("SPLIT(H6815,""/"")"),28.0)</f>
        <v>28</v>
      </c>
      <c r="J6815" s="4">
        <f>IFERROR(__xludf.DUMMYFUNCTION("""COMPUTED_VALUE"""),4.0)</f>
        <v>4</v>
      </c>
      <c r="K6815" s="4">
        <f>IFERROR(__xludf.DUMMYFUNCTION("""COMPUTED_VALUE"""),2023.0)</f>
        <v>2023</v>
      </c>
    </row>
    <row r="6816">
      <c r="A6816" s="1" t="s">
        <v>4684</v>
      </c>
      <c r="B6816" s="4" t="s">
        <v>41</v>
      </c>
      <c r="C6816" s="4" t="s">
        <v>29</v>
      </c>
      <c r="D6816" s="4" t="s">
        <v>28</v>
      </c>
      <c r="E6816" s="4">
        <v>4.0</v>
      </c>
      <c r="F6816" s="4">
        <v>4.0</v>
      </c>
      <c r="G6816" s="4">
        <v>16.0</v>
      </c>
      <c r="H6816" s="5">
        <v>45044.0</v>
      </c>
      <c r="I6816" s="4">
        <f>IFERROR(__xludf.DUMMYFUNCTION("SPLIT(H6816,""/"")"),28.0)</f>
        <v>28</v>
      </c>
      <c r="J6816" s="4">
        <f>IFERROR(__xludf.DUMMYFUNCTION("""COMPUTED_VALUE"""),4.0)</f>
        <v>4</v>
      </c>
      <c r="K6816" s="4">
        <f>IFERROR(__xludf.DUMMYFUNCTION("""COMPUTED_VALUE"""),2023.0)</f>
        <v>2023</v>
      </c>
    </row>
    <row r="6817">
      <c r="A6817" s="1" t="s">
        <v>1297</v>
      </c>
      <c r="B6817" s="4" t="s">
        <v>41</v>
      </c>
      <c r="C6817" s="4" t="s">
        <v>24</v>
      </c>
      <c r="D6817" s="4" t="s">
        <v>39</v>
      </c>
      <c r="E6817" s="4">
        <v>1.0</v>
      </c>
      <c r="F6817" s="4">
        <v>4.0</v>
      </c>
      <c r="G6817" s="4">
        <v>4.0</v>
      </c>
      <c r="H6817" s="5">
        <v>45044.0</v>
      </c>
      <c r="I6817" s="4">
        <f>IFERROR(__xludf.DUMMYFUNCTION("SPLIT(H6817,""/"")"),28.0)</f>
        <v>28</v>
      </c>
      <c r="J6817" s="4">
        <f>IFERROR(__xludf.DUMMYFUNCTION("""COMPUTED_VALUE"""),4.0)</f>
        <v>4</v>
      </c>
      <c r="K6817" s="4">
        <f>IFERROR(__xludf.DUMMYFUNCTION("""COMPUTED_VALUE"""),2023.0)</f>
        <v>2023</v>
      </c>
    </row>
    <row r="6818">
      <c r="A6818" s="1" t="s">
        <v>809</v>
      </c>
      <c r="B6818" s="4" t="s">
        <v>41</v>
      </c>
      <c r="C6818" s="4" t="s">
        <v>29</v>
      </c>
      <c r="D6818" s="4" t="s">
        <v>28</v>
      </c>
      <c r="E6818" s="4">
        <v>1.0</v>
      </c>
      <c r="F6818" s="4">
        <v>4.0</v>
      </c>
      <c r="G6818" s="4">
        <v>4.0</v>
      </c>
      <c r="H6818" s="5">
        <v>45045.0</v>
      </c>
      <c r="I6818" s="4">
        <f>IFERROR(__xludf.DUMMYFUNCTION("SPLIT(H6818,""/"")"),29.0)</f>
        <v>29</v>
      </c>
      <c r="J6818" s="4">
        <f>IFERROR(__xludf.DUMMYFUNCTION("""COMPUTED_VALUE"""),4.0)</f>
        <v>4</v>
      </c>
      <c r="K6818" s="4">
        <f>IFERROR(__xludf.DUMMYFUNCTION("""COMPUTED_VALUE"""),2023.0)</f>
        <v>2023</v>
      </c>
    </row>
    <row r="6819">
      <c r="A6819" s="1" t="s">
        <v>5918</v>
      </c>
      <c r="B6819" s="4" t="s">
        <v>41</v>
      </c>
      <c r="C6819" s="4" t="s">
        <v>24</v>
      </c>
      <c r="D6819" s="4" t="s">
        <v>39</v>
      </c>
      <c r="E6819" s="4">
        <v>1.0</v>
      </c>
      <c r="F6819" s="4">
        <v>4.0</v>
      </c>
      <c r="G6819" s="4">
        <v>4.0</v>
      </c>
      <c r="H6819" s="5">
        <v>45045.0</v>
      </c>
      <c r="I6819" s="4">
        <f>IFERROR(__xludf.DUMMYFUNCTION("SPLIT(H6819,""/"")"),29.0)</f>
        <v>29</v>
      </c>
      <c r="J6819" s="4">
        <f>IFERROR(__xludf.DUMMYFUNCTION("""COMPUTED_VALUE"""),4.0)</f>
        <v>4</v>
      </c>
      <c r="K6819" s="4">
        <f>IFERROR(__xludf.DUMMYFUNCTION("""COMPUTED_VALUE"""),2023.0)</f>
        <v>2023</v>
      </c>
    </row>
    <row r="6820">
      <c r="A6820" s="1" t="s">
        <v>3378</v>
      </c>
      <c r="B6820" s="4" t="s">
        <v>41</v>
      </c>
      <c r="C6820" s="4" t="s">
        <v>24</v>
      </c>
      <c r="D6820" s="4" t="s">
        <v>30</v>
      </c>
      <c r="E6820" s="4">
        <v>4.0</v>
      </c>
      <c r="F6820" s="4">
        <v>4.0</v>
      </c>
      <c r="G6820" s="4">
        <v>16.0</v>
      </c>
      <c r="H6820" s="5">
        <v>45045.0</v>
      </c>
      <c r="I6820" s="4">
        <f>IFERROR(__xludf.DUMMYFUNCTION("SPLIT(H6820,""/"")"),29.0)</f>
        <v>29</v>
      </c>
      <c r="J6820" s="4">
        <f>IFERROR(__xludf.DUMMYFUNCTION("""COMPUTED_VALUE"""),4.0)</f>
        <v>4</v>
      </c>
      <c r="K6820" s="4">
        <f>IFERROR(__xludf.DUMMYFUNCTION("""COMPUTED_VALUE"""),2023.0)</f>
        <v>2023</v>
      </c>
    </row>
    <row r="6821">
      <c r="A6821" s="1" t="s">
        <v>2983</v>
      </c>
      <c r="B6821" s="4" t="s">
        <v>41</v>
      </c>
      <c r="C6821" s="4" t="s">
        <v>30</v>
      </c>
      <c r="D6821" s="4" t="s">
        <v>39</v>
      </c>
      <c r="E6821" s="4">
        <v>4.0</v>
      </c>
      <c r="F6821" s="4">
        <v>4.0</v>
      </c>
      <c r="G6821" s="4">
        <v>16.0</v>
      </c>
      <c r="H6821" s="5">
        <v>45045.0</v>
      </c>
      <c r="I6821" s="4">
        <f>IFERROR(__xludf.DUMMYFUNCTION("SPLIT(H6821,""/"")"),29.0)</f>
        <v>29</v>
      </c>
      <c r="J6821" s="4">
        <f>IFERROR(__xludf.DUMMYFUNCTION("""COMPUTED_VALUE"""),4.0)</f>
        <v>4</v>
      </c>
      <c r="K6821" s="4">
        <f>IFERROR(__xludf.DUMMYFUNCTION("""COMPUTED_VALUE"""),2023.0)</f>
        <v>2023</v>
      </c>
    </row>
    <row r="6822">
      <c r="A6822" s="1" t="s">
        <v>1902</v>
      </c>
      <c r="B6822" s="4" t="s">
        <v>41</v>
      </c>
      <c r="C6822" s="4" t="s">
        <v>30</v>
      </c>
      <c r="D6822" s="4" t="s">
        <v>39</v>
      </c>
      <c r="E6822" s="4">
        <v>4.0</v>
      </c>
      <c r="F6822" s="4">
        <v>4.0</v>
      </c>
      <c r="G6822" s="4">
        <v>16.0</v>
      </c>
      <c r="H6822" s="5">
        <v>45046.0</v>
      </c>
      <c r="I6822" s="4">
        <f>IFERROR(__xludf.DUMMYFUNCTION("SPLIT(H6822,""/"")"),30.0)</f>
        <v>30</v>
      </c>
      <c r="J6822" s="4">
        <f>IFERROR(__xludf.DUMMYFUNCTION("""COMPUTED_VALUE"""),4.0)</f>
        <v>4</v>
      </c>
      <c r="K6822" s="4">
        <f>IFERROR(__xludf.DUMMYFUNCTION("""COMPUTED_VALUE"""),2023.0)</f>
        <v>2023</v>
      </c>
    </row>
    <row r="6823">
      <c r="A6823" s="1" t="s">
        <v>9572</v>
      </c>
      <c r="B6823" s="4" t="s">
        <v>41</v>
      </c>
      <c r="C6823" s="4" t="s">
        <v>24</v>
      </c>
      <c r="D6823" s="4" t="s">
        <v>23</v>
      </c>
      <c r="E6823" s="4">
        <v>5.0</v>
      </c>
      <c r="F6823" s="4">
        <v>4.0</v>
      </c>
      <c r="G6823" s="4">
        <v>20.0</v>
      </c>
      <c r="H6823" s="5">
        <v>45046.0</v>
      </c>
      <c r="I6823" s="4">
        <f>IFERROR(__xludf.DUMMYFUNCTION("SPLIT(H6823,""/"")"),30.0)</f>
        <v>30</v>
      </c>
      <c r="J6823" s="4">
        <f>IFERROR(__xludf.DUMMYFUNCTION("""COMPUTED_VALUE"""),4.0)</f>
        <v>4</v>
      </c>
      <c r="K6823" s="4">
        <f>IFERROR(__xludf.DUMMYFUNCTION("""COMPUTED_VALUE"""),2023.0)</f>
        <v>2023</v>
      </c>
    </row>
    <row r="6824">
      <c r="A6824" s="1" t="s">
        <v>6343</v>
      </c>
      <c r="B6824" s="4" t="s">
        <v>41</v>
      </c>
      <c r="C6824" s="4" t="s">
        <v>29</v>
      </c>
      <c r="D6824" s="4" t="s">
        <v>39</v>
      </c>
      <c r="E6824" s="4">
        <v>1.0</v>
      </c>
      <c r="F6824" s="4">
        <v>4.0</v>
      </c>
      <c r="G6824" s="4">
        <v>4.0</v>
      </c>
      <c r="H6824" s="5">
        <v>45046.0</v>
      </c>
      <c r="I6824" s="4">
        <f>IFERROR(__xludf.DUMMYFUNCTION("SPLIT(H6824,""/"")"),30.0)</f>
        <v>30</v>
      </c>
      <c r="J6824" s="4">
        <f>IFERROR(__xludf.DUMMYFUNCTION("""COMPUTED_VALUE"""),4.0)</f>
        <v>4</v>
      </c>
      <c r="K6824" s="4">
        <f>IFERROR(__xludf.DUMMYFUNCTION("""COMPUTED_VALUE"""),2023.0)</f>
        <v>2023</v>
      </c>
    </row>
    <row r="6825">
      <c r="A6825" s="1" t="s">
        <v>5142</v>
      </c>
      <c r="B6825" s="4" t="s">
        <v>41</v>
      </c>
      <c r="C6825" s="4" t="s">
        <v>29</v>
      </c>
      <c r="D6825" s="4" t="s">
        <v>39</v>
      </c>
      <c r="E6825" s="4">
        <v>1.0</v>
      </c>
      <c r="F6825" s="4">
        <v>4.0</v>
      </c>
      <c r="G6825" s="4">
        <v>4.0</v>
      </c>
      <c r="H6825" s="5">
        <v>45046.0</v>
      </c>
      <c r="I6825" s="4">
        <f>IFERROR(__xludf.DUMMYFUNCTION("SPLIT(H6825,""/"")"),30.0)</f>
        <v>30</v>
      </c>
      <c r="J6825" s="4">
        <f>IFERROR(__xludf.DUMMYFUNCTION("""COMPUTED_VALUE"""),4.0)</f>
        <v>4</v>
      </c>
      <c r="K6825" s="4">
        <f>IFERROR(__xludf.DUMMYFUNCTION("""COMPUTED_VALUE"""),2023.0)</f>
        <v>2023</v>
      </c>
    </row>
    <row r="6826">
      <c r="A6826" s="1" t="s">
        <v>848</v>
      </c>
      <c r="B6826" s="4" t="s">
        <v>41</v>
      </c>
      <c r="C6826" s="4" t="s">
        <v>30</v>
      </c>
      <c r="D6826" s="4" t="s">
        <v>23</v>
      </c>
      <c r="E6826" s="4">
        <v>3.0</v>
      </c>
      <c r="F6826" s="4">
        <v>4.0</v>
      </c>
      <c r="G6826" s="4">
        <v>12.0</v>
      </c>
      <c r="H6826" s="5">
        <v>45047.0</v>
      </c>
      <c r="I6826" s="4">
        <f>IFERROR(__xludf.DUMMYFUNCTION("SPLIT(H6826,""/"")"),1.0)</f>
        <v>1</v>
      </c>
      <c r="J6826" s="4">
        <f>IFERROR(__xludf.DUMMYFUNCTION("""COMPUTED_VALUE"""),5.0)</f>
        <v>5</v>
      </c>
      <c r="K6826" s="4">
        <f>IFERROR(__xludf.DUMMYFUNCTION("""COMPUTED_VALUE"""),2023.0)</f>
        <v>2023</v>
      </c>
    </row>
    <row r="6827">
      <c r="A6827" s="1" t="s">
        <v>3551</v>
      </c>
      <c r="B6827" s="4" t="s">
        <v>41</v>
      </c>
      <c r="C6827" s="4" t="s">
        <v>30</v>
      </c>
      <c r="D6827" s="4" t="s">
        <v>39</v>
      </c>
      <c r="E6827" s="4">
        <v>3.0</v>
      </c>
      <c r="F6827" s="4">
        <v>4.0</v>
      </c>
      <c r="G6827" s="4">
        <v>12.0</v>
      </c>
      <c r="H6827" s="5">
        <v>45047.0</v>
      </c>
      <c r="I6827" s="4">
        <f>IFERROR(__xludf.DUMMYFUNCTION("SPLIT(H6827,""/"")"),1.0)</f>
        <v>1</v>
      </c>
      <c r="J6827" s="4">
        <f>IFERROR(__xludf.DUMMYFUNCTION("""COMPUTED_VALUE"""),5.0)</f>
        <v>5</v>
      </c>
      <c r="K6827" s="4">
        <f>IFERROR(__xludf.DUMMYFUNCTION("""COMPUTED_VALUE"""),2023.0)</f>
        <v>2023</v>
      </c>
    </row>
    <row r="6828">
      <c r="A6828" s="1" t="s">
        <v>5347</v>
      </c>
      <c r="B6828" s="4" t="s">
        <v>41</v>
      </c>
      <c r="C6828" s="4" t="s">
        <v>30</v>
      </c>
      <c r="D6828" s="4" t="s">
        <v>39</v>
      </c>
      <c r="E6828" s="4">
        <v>4.0</v>
      </c>
      <c r="F6828" s="4">
        <v>4.0</v>
      </c>
      <c r="G6828" s="4">
        <v>16.0</v>
      </c>
      <c r="H6828" s="5">
        <v>45047.0</v>
      </c>
      <c r="I6828" s="4">
        <f>IFERROR(__xludf.DUMMYFUNCTION("SPLIT(H6828,""/"")"),1.0)</f>
        <v>1</v>
      </c>
      <c r="J6828" s="4">
        <f>IFERROR(__xludf.DUMMYFUNCTION("""COMPUTED_VALUE"""),5.0)</f>
        <v>5</v>
      </c>
      <c r="K6828" s="4">
        <f>IFERROR(__xludf.DUMMYFUNCTION("""COMPUTED_VALUE"""),2023.0)</f>
        <v>2023</v>
      </c>
    </row>
    <row r="6829">
      <c r="A6829" s="1" t="s">
        <v>9107</v>
      </c>
      <c r="B6829" s="4" t="s">
        <v>41</v>
      </c>
      <c r="C6829" s="4" t="s">
        <v>30</v>
      </c>
      <c r="D6829" s="4" t="s">
        <v>28</v>
      </c>
      <c r="E6829" s="4">
        <v>3.0</v>
      </c>
      <c r="F6829" s="4">
        <v>4.0</v>
      </c>
      <c r="G6829" s="4">
        <v>12.0</v>
      </c>
      <c r="H6829" s="5">
        <v>45047.0</v>
      </c>
      <c r="I6829" s="4">
        <f>IFERROR(__xludf.DUMMYFUNCTION("SPLIT(H6829,""/"")"),1.0)</f>
        <v>1</v>
      </c>
      <c r="J6829" s="4">
        <f>IFERROR(__xludf.DUMMYFUNCTION("""COMPUTED_VALUE"""),5.0)</f>
        <v>5</v>
      </c>
      <c r="K6829" s="4">
        <f>IFERROR(__xludf.DUMMYFUNCTION("""COMPUTED_VALUE"""),2023.0)</f>
        <v>2023</v>
      </c>
    </row>
    <row r="6830">
      <c r="A6830" s="1" t="s">
        <v>1855</v>
      </c>
      <c r="B6830" s="4" t="s">
        <v>41</v>
      </c>
      <c r="C6830" s="4" t="s">
        <v>29</v>
      </c>
      <c r="D6830" s="4" t="s">
        <v>30</v>
      </c>
      <c r="E6830" s="4">
        <v>1.0</v>
      </c>
      <c r="F6830" s="4">
        <v>4.0</v>
      </c>
      <c r="G6830" s="4">
        <v>4.0</v>
      </c>
      <c r="H6830" s="5">
        <v>45048.0</v>
      </c>
      <c r="I6830" s="4">
        <f>IFERROR(__xludf.DUMMYFUNCTION("SPLIT(H6830,""/"")"),2.0)</f>
        <v>2</v>
      </c>
      <c r="J6830" s="4">
        <f>IFERROR(__xludf.DUMMYFUNCTION("""COMPUTED_VALUE"""),5.0)</f>
        <v>5</v>
      </c>
      <c r="K6830" s="4">
        <f>IFERROR(__xludf.DUMMYFUNCTION("""COMPUTED_VALUE"""),2023.0)</f>
        <v>2023</v>
      </c>
    </row>
    <row r="6831">
      <c r="A6831" s="1" t="s">
        <v>7485</v>
      </c>
      <c r="B6831" s="4" t="s">
        <v>41</v>
      </c>
      <c r="C6831" s="4" t="s">
        <v>30</v>
      </c>
      <c r="D6831" s="4" t="s">
        <v>30</v>
      </c>
      <c r="E6831" s="4">
        <v>5.0</v>
      </c>
      <c r="F6831" s="4">
        <v>4.0</v>
      </c>
      <c r="G6831" s="4">
        <v>20.0</v>
      </c>
      <c r="H6831" s="5">
        <v>45048.0</v>
      </c>
      <c r="I6831" s="4">
        <f>IFERROR(__xludf.DUMMYFUNCTION("SPLIT(H6831,""/"")"),2.0)</f>
        <v>2</v>
      </c>
      <c r="J6831" s="4">
        <f>IFERROR(__xludf.DUMMYFUNCTION("""COMPUTED_VALUE"""),5.0)</f>
        <v>5</v>
      </c>
      <c r="K6831" s="4">
        <f>IFERROR(__xludf.DUMMYFUNCTION("""COMPUTED_VALUE"""),2023.0)</f>
        <v>2023</v>
      </c>
    </row>
    <row r="6832">
      <c r="A6832" s="1" t="s">
        <v>6740</v>
      </c>
      <c r="B6832" s="4" t="s">
        <v>41</v>
      </c>
      <c r="C6832" s="4" t="s">
        <v>30</v>
      </c>
      <c r="D6832" s="4" t="s">
        <v>28</v>
      </c>
      <c r="E6832" s="4">
        <v>1.0</v>
      </c>
      <c r="F6832" s="4">
        <v>4.0</v>
      </c>
      <c r="G6832" s="4">
        <v>4.0</v>
      </c>
      <c r="H6832" s="5">
        <v>45048.0</v>
      </c>
      <c r="I6832" s="4">
        <f>IFERROR(__xludf.DUMMYFUNCTION("SPLIT(H6832,""/"")"),2.0)</f>
        <v>2</v>
      </c>
      <c r="J6832" s="4">
        <f>IFERROR(__xludf.DUMMYFUNCTION("""COMPUTED_VALUE"""),5.0)</f>
        <v>5</v>
      </c>
      <c r="K6832" s="4">
        <f>IFERROR(__xludf.DUMMYFUNCTION("""COMPUTED_VALUE"""),2023.0)</f>
        <v>2023</v>
      </c>
    </row>
    <row r="6833">
      <c r="A6833" s="1" t="s">
        <v>1976</v>
      </c>
      <c r="B6833" s="4" t="s">
        <v>41</v>
      </c>
      <c r="C6833" s="4" t="s">
        <v>30</v>
      </c>
      <c r="D6833" s="4" t="s">
        <v>23</v>
      </c>
      <c r="E6833" s="4">
        <v>1.0</v>
      </c>
      <c r="F6833" s="4">
        <v>4.0</v>
      </c>
      <c r="G6833" s="4">
        <v>4.0</v>
      </c>
      <c r="H6833" s="5">
        <v>45048.0</v>
      </c>
      <c r="I6833" s="4">
        <f>IFERROR(__xludf.DUMMYFUNCTION("SPLIT(H6833,""/"")"),2.0)</f>
        <v>2</v>
      </c>
      <c r="J6833" s="4">
        <f>IFERROR(__xludf.DUMMYFUNCTION("""COMPUTED_VALUE"""),5.0)</f>
        <v>5</v>
      </c>
      <c r="K6833" s="4">
        <f>IFERROR(__xludf.DUMMYFUNCTION("""COMPUTED_VALUE"""),2023.0)</f>
        <v>2023</v>
      </c>
    </row>
    <row r="6834">
      <c r="A6834" s="1" t="s">
        <v>8738</v>
      </c>
      <c r="B6834" s="4" t="s">
        <v>41</v>
      </c>
      <c r="C6834" s="4" t="s">
        <v>29</v>
      </c>
      <c r="D6834" s="4" t="s">
        <v>39</v>
      </c>
      <c r="E6834" s="4">
        <v>3.0</v>
      </c>
      <c r="F6834" s="4">
        <v>4.0</v>
      </c>
      <c r="G6834" s="4">
        <v>12.0</v>
      </c>
      <c r="H6834" s="5">
        <v>45048.0</v>
      </c>
      <c r="I6834" s="4">
        <f>IFERROR(__xludf.DUMMYFUNCTION("SPLIT(H6834,""/"")"),2.0)</f>
        <v>2</v>
      </c>
      <c r="J6834" s="4">
        <f>IFERROR(__xludf.DUMMYFUNCTION("""COMPUTED_VALUE"""),5.0)</f>
        <v>5</v>
      </c>
      <c r="K6834" s="4">
        <f>IFERROR(__xludf.DUMMYFUNCTION("""COMPUTED_VALUE"""),2023.0)</f>
        <v>2023</v>
      </c>
    </row>
    <row r="6835">
      <c r="A6835" s="1" t="s">
        <v>6715</v>
      </c>
      <c r="B6835" s="4" t="s">
        <v>41</v>
      </c>
      <c r="C6835" s="4" t="s">
        <v>30</v>
      </c>
      <c r="D6835" s="4" t="s">
        <v>23</v>
      </c>
      <c r="E6835" s="4">
        <v>5.0</v>
      </c>
      <c r="F6835" s="4">
        <v>4.0</v>
      </c>
      <c r="G6835" s="4">
        <v>20.0</v>
      </c>
      <c r="H6835" s="5">
        <v>45049.0</v>
      </c>
      <c r="I6835" s="4">
        <f>IFERROR(__xludf.DUMMYFUNCTION("SPLIT(H6835,""/"")"),3.0)</f>
        <v>3</v>
      </c>
      <c r="J6835" s="4">
        <f>IFERROR(__xludf.DUMMYFUNCTION("""COMPUTED_VALUE"""),5.0)</f>
        <v>5</v>
      </c>
      <c r="K6835" s="4">
        <f>IFERROR(__xludf.DUMMYFUNCTION("""COMPUTED_VALUE"""),2023.0)</f>
        <v>2023</v>
      </c>
    </row>
    <row r="6836">
      <c r="A6836" s="1" t="s">
        <v>7865</v>
      </c>
      <c r="B6836" s="4" t="s">
        <v>41</v>
      </c>
      <c r="C6836" s="4" t="s">
        <v>24</v>
      </c>
      <c r="D6836" s="4" t="s">
        <v>30</v>
      </c>
      <c r="E6836" s="4">
        <v>4.0</v>
      </c>
      <c r="F6836" s="4">
        <v>4.0</v>
      </c>
      <c r="G6836" s="4">
        <v>16.0</v>
      </c>
      <c r="H6836" s="5">
        <v>45049.0</v>
      </c>
      <c r="I6836" s="4">
        <f>IFERROR(__xludf.DUMMYFUNCTION("SPLIT(H6836,""/"")"),3.0)</f>
        <v>3</v>
      </c>
      <c r="J6836" s="4">
        <f>IFERROR(__xludf.DUMMYFUNCTION("""COMPUTED_VALUE"""),5.0)</f>
        <v>5</v>
      </c>
      <c r="K6836" s="4">
        <f>IFERROR(__xludf.DUMMYFUNCTION("""COMPUTED_VALUE"""),2023.0)</f>
        <v>2023</v>
      </c>
    </row>
    <row r="6837">
      <c r="A6837" s="1" t="s">
        <v>7065</v>
      </c>
      <c r="B6837" s="4" t="s">
        <v>41</v>
      </c>
      <c r="C6837" s="4" t="s">
        <v>24</v>
      </c>
      <c r="D6837" s="4" t="s">
        <v>28</v>
      </c>
      <c r="E6837" s="4">
        <v>4.0</v>
      </c>
      <c r="F6837" s="4">
        <v>4.0</v>
      </c>
      <c r="G6837" s="4">
        <v>16.0</v>
      </c>
      <c r="H6837" s="5">
        <v>45050.0</v>
      </c>
      <c r="I6837" s="4">
        <f>IFERROR(__xludf.DUMMYFUNCTION("SPLIT(H6837,""/"")"),4.0)</f>
        <v>4</v>
      </c>
      <c r="J6837" s="4">
        <f>IFERROR(__xludf.DUMMYFUNCTION("""COMPUTED_VALUE"""),5.0)</f>
        <v>5</v>
      </c>
      <c r="K6837" s="4">
        <f>IFERROR(__xludf.DUMMYFUNCTION("""COMPUTED_VALUE"""),2023.0)</f>
        <v>2023</v>
      </c>
    </row>
    <row r="6838">
      <c r="A6838" s="1" t="s">
        <v>2337</v>
      </c>
      <c r="B6838" s="4" t="s">
        <v>41</v>
      </c>
      <c r="C6838" s="4" t="s">
        <v>30</v>
      </c>
      <c r="D6838" s="4" t="s">
        <v>23</v>
      </c>
      <c r="E6838" s="4">
        <v>5.0</v>
      </c>
      <c r="F6838" s="4">
        <v>4.0</v>
      </c>
      <c r="G6838" s="4">
        <v>20.0</v>
      </c>
      <c r="H6838" s="5">
        <v>45050.0</v>
      </c>
      <c r="I6838" s="4">
        <f>IFERROR(__xludf.DUMMYFUNCTION("SPLIT(H6838,""/"")"),4.0)</f>
        <v>4</v>
      </c>
      <c r="J6838" s="4">
        <f>IFERROR(__xludf.DUMMYFUNCTION("""COMPUTED_VALUE"""),5.0)</f>
        <v>5</v>
      </c>
      <c r="K6838" s="4">
        <f>IFERROR(__xludf.DUMMYFUNCTION("""COMPUTED_VALUE"""),2023.0)</f>
        <v>2023</v>
      </c>
    </row>
    <row r="6839">
      <c r="A6839" s="1" t="s">
        <v>4826</v>
      </c>
      <c r="B6839" s="4" t="s">
        <v>41</v>
      </c>
      <c r="C6839" s="4" t="s">
        <v>30</v>
      </c>
      <c r="D6839" s="4" t="s">
        <v>23</v>
      </c>
      <c r="E6839" s="4">
        <v>1.0</v>
      </c>
      <c r="F6839" s="4">
        <v>4.0</v>
      </c>
      <c r="G6839" s="4">
        <v>4.0</v>
      </c>
      <c r="H6839" s="5">
        <v>45050.0</v>
      </c>
      <c r="I6839" s="4">
        <f>IFERROR(__xludf.DUMMYFUNCTION("SPLIT(H6839,""/"")"),4.0)</f>
        <v>4</v>
      </c>
      <c r="J6839" s="4">
        <f>IFERROR(__xludf.DUMMYFUNCTION("""COMPUTED_VALUE"""),5.0)</f>
        <v>5</v>
      </c>
      <c r="K6839" s="4">
        <f>IFERROR(__xludf.DUMMYFUNCTION("""COMPUTED_VALUE"""),2023.0)</f>
        <v>2023</v>
      </c>
    </row>
    <row r="6840">
      <c r="A6840" s="1" t="s">
        <v>2076</v>
      </c>
      <c r="B6840" s="4" t="s">
        <v>41</v>
      </c>
      <c r="C6840" s="4" t="s">
        <v>30</v>
      </c>
      <c r="D6840" s="4" t="s">
        <v>30</v>
      </c>
      <c r="E6840" s="4">
        <v>3.0</v>
      </c>
      <c r="F6840" s="4">
        <v>4.0</v>
      </c>
      <c r="G6840" s="4">
        <v>12.0</v>
      </c>
      <c r="H6840" s="5">
        <v>45051.0</v>
      </c>
      <c r="I6840" s="4">
        <f>IFERROR(__xludf.DUMMYFUNCTION("SPLIT(H6840,""/"")"),5.0)</f>
        <v>5</v>
      </c>
      <c r="J6840" s="4">
        <f>IFERROR(__xludf.DUMMYFUNCTION("""COMPUTED_VALUE"""),5.0)</f>
        <v>5</v>
      </c>
      <c r="K6840" s="4">
        <f>IFERROR(__xludf.DUMMYFUNCTION("""COMPUTED_VALUE"""),2023.0)</f>
        <v>2023</v>
      </c>
    </row>
    <row r="6841">
      <c r="A6841" s="1" t="s">
        <v>9929</v>
      </c>
      <c r="B6841" s="4" t="s">
        <v>41</v>
      </c>
      <c r="C6841" s="4" t="s">
        <v>24</v>
      </c>
      <c r="D6841" s="4" t="s">
        <v>39</v>
      </c>
      <c r="E6841" s="4">
        <v>2.0</v>
      </c>
      <c r="F6841" s="4">
        <v>4.0</v>
      </c>
      <c r="G6841" s="4">
        <v>8.0</v>
      </c>
      <c r="H6841" s="5">
        <v>45051.0</v>
      </c>
      <c r="I6841" s="4">
        <f>IFERROR(__xludf.DUMMYFUNCTION("SPLIT(H6841,""/"")"),5.0)</f>
        <v>5</v>
      </c>
      <c r="J6841" s="4">
        <f>IFERROR(__xludf.DUMMYFUNCTION("""COMPUTED_VALUE"""),5.0)</f>
        <v>5</v>
      </c>
      <c r="K6841" s="4">
        <f>IFERROR(__xludf.DUMMYFUNCTION("""COMPUTED_VALUE"""),2023.0)</f>
        <v>2023</v>
      </c>
    </row>
    <row r="6842">
      <c r="A6842" s="1" t="s">
        <v>3144</v>
      </c>
      <c r="B6842" s="4" t="s">
        <v>41</v>
      </c>
      <c r="C6842" s="4" t="s">
        <v>24</v>
      </c>
      <c r="D6842" s="4" t="s">
        <v>30</v>
      </c>
      <c r="E6842" s="4">
        <v>5.0</v>
      </c>
      <c r="F6842" s="4">
        <v>4.0</v>
      </c>
      <c r="G6842" s="4">
        <v>20.0</v>
      </c>
      <c r="H6842" s="5">
        <v>45052.0</v>
      </c>
      <c r="I6842" s="4">
        <f>IFERROR(__xludf.DUMMYFUNCTION("SPLIT(H6842,""/"")"),6.0)</f>
        <v>6</v>
      </c>
      <c r="J6842" s="4">
        <f>IFERROR(__xludf.DUMMYFUNCTION("""COMPUTED_VALUE"""),5.0)</f>
        <v>5</v>
      </c>
      <c r="K6842" s="4">
        <f>IFERROR(__xludf.DUMMYFUNCTION("""COMPUTED_VALUE"""),2023.0)</f>
        <v>2023</v>
      </c>
    </row>
    <row r="6843">
      <c r="A6843" s="1" t="s">
        <v>1778</v>
      </c>
      <c r="B6843" s="4" t="s">
        <v>41</v>
      </c>
      <c r="C6843" s="4" t="s">
        <v>29</v>
      </c>
      <c r="D6843" s="4" t="s">
        <v>30</v>
      </c>
      <c r="E6843" s="4">
        <v>4.0</v>
      </c>
      <c r="F6843" s="4">
        <v>4.0</v>
      </c>
      <c r="G6843" s="4">
        <v>16.0</v>
      </c>
      <c r="H6843" s="5">
        <v>45052.0</v>
      </c>
      <c r="I6843" s="4">
        <f>IFERROR(__xludf.DUMMYFUNCTION("SPLIT(H6843,""/"")"),6.0)</f>
        <v>6</v>
      </c>
      <c r="J6843" s="4">
        <f>IFERROR(__xludf.DUMMYFUNCTION("""COMPUTED_VALUE"""),5.0)</f>
        <v>5</v>
      </c>
      <c r="K6843" s="4">
        <f>IFERROR(__xludf.DUMMYFUNCTION("""COMPUTED_VALUE"""),2023.0)</f>
        <v>2023</v>
      </c>
    </row>
    <row r="6844">
      <c r="A6844" s="1" t="s">
        <v>4758</v>
      </c>
      <c r="B6844" s="4" t="s">
        <v>41</v>
      </c>
      <c r="C6844" s="4" t="s">
        <v>24</v>
      </c>
      <c r="D6844" s="4" t="s">
        <v>23</v>
      </c>
      <c r="E6844" s="4">
        <v>3.0</v>
      </c>
      <c r="F6844" s="4">
        <v>4.0</v>
      </c>
      <c r="G6844" s="4">
        <v>12.0</v>
      </c>
      <c r="H6844" s="5">
        <v>45053.0</v>
      </c>
      <c r="I6844" s="4">
        <f>IFERROR(__xludf.DUMMYFUNCTION("SPLIT(H6844,""/"")"),7.0)</f>
        <v>7</v>
      </c>
      <c r="J6844" s="4">
        <f>IFERROR(__xludf.DUMMYFUNCTION("""COMPUTED_VALUE"""),5.0)</f>
        <v>5</v>
      </c>
      <c r="K6844" s="4">
        <f>IFERROR(__xludf.DUMMYFUNCTION("""COMPUTED_VALUE"""),2023.0)</f>
        <v>2023</v>
      </c>
    </row>
    <row r="6845">
      <c r="A6845" s="1" t="s">
        <v>7898</v>
      </c>
      <c r="B6845" s="4" t="s">
        <v>41</v>
      </c>
      <c r="C6845" s="4" t="s">
        <v>30</v>
      </c>
      <c r="D6845" s="4" t="s">
        <v>28</v>
      </c>
      <c r="E6845" s="4">
        <v>2.0</v>
      </c>
      <c r="F6845" s="4">
        <v>4.0</v>
      </c>
      <c r="G6845" s="4">
        <v>8.0</v>
      </c>
      <c r="H6845" s="5">
        <v>45053.0</v>
      </c>
      <c r="I6845" s="4">
        <f>IFERROR(__xludf.DUMMYFUNCTION("SPLIT(H6845,""/"")"),7.0)</f>
        <v>7</v>
      </c>
      <c r="J6845" s="4">
        <f>IFERROR(__xludf.DUMMYFUNCTION("""COMPUTED_VALUE"""),5.0)</f>
        <v>5</v>
      </c>
      <c r="K6845" s="4">
        <f>IFERROR(__xludf.DUMMYFUNCTION("""COMPUTED_VALUE"""),2023.0)</f>
        <v>2023</v>
      </c>
    </row>
    <row r="6846">
      <c r="A6846" s="1" t="s">
        <v>1488</v>
      </c>
      <c r="B6846" s="4" t="s">
        <v>41</v>
      </c>
      <c r="C6846" s="4" t="s">
        <v>30</v>
      </c>
      <c r="D6846" s="4" t="s">
        <v>39</v>
      </c>
      <c r="E6846" s="4">
        <v>4.0</v>
      </c>
      <c r="F6846" s="4">
        <v>4.0</v>
      </c>
      <c r="G6846" s="4">
        <v>16.0</v>
      </c>
      <c r="H6846" s="5">
        <v>45053.0</v>
      </c>
      <c r="I6846" s="4">
        <f>IFERROR(__xludf.DUMMYFUNCTION("SPLIT(H6846,""/"")"),7.0)</f>
        <v>7</v>
      </c>
      <c r="J6846" s="4">
        <f>IFERROR(__xludf.DUMMYFUNCTION("""COMPUTED_VALUE"""),5.0)</f>
        <v>5</v>
      </c>
      <c r="K6846" s="4">
        <f>IFERROR(__xludf.DUMMYFUNCTION("""COMPUTED_VALUE"""),2023.0)</f>
        <v>2023</v>
      </c>
    </row>
    <row r="6847">
      <c r="A6847" s="1" t="s">
        <v>5838</v>
      </c>
      <c r="B6847" s="4" t="s">
        <v>41</v>
      </c>
      <c r="C6847" s="4" t="s">
        <v>29</v>
      </c>
      <c r="D6847" s="4" t="s">
        <v>30</v>
      </c>
      <c r="E6847" s="4">
        <v>5.0</v>
      </c>
      <c r="F6847" s="4">
        <v>4.0</v>
      </c>
      <c r="G6847" s="4">
        <v>20.0</v>
      </c>
      <c r="H6847" s="5">
        <v>45054.0</v>
      </c>
      <c r="I6847" s="4">
        <f>IFERROR(__xludf.DUMMYFUNCTION("SPLIT(H6847,""/"")"),8.0)</f>
        <v>8</v>
      </c>
      <c r="J6847" s="4">
        <f>IFERROR(__xludf.DUMMYFUNCTION("""COMPUTED_VALUE"""),5.0)</f>
        <v>5</v>
      </c>
      <c r="K6847" s="4">
        <f>IFERROR(__xludf.DUMMYFUNCTION("""COMPUTED_VALUE"""),2023.0)</f>
        <v>2023</v>
      </c>
    </row>
    <row r="6848">
      <c r="A6848" s="1" t="s">
        <v>5860</v>
      </c>
      <c r="B6848" s="4" t="s">
        <v>41</v>
      </c>
      <c r="C6848" s="4" t="s">
        <v>24</v>
      </c>
      <c r="D6848" s="4" t="s">
        <v>30</v>
      </c>
      <c r="E6848" s="4">
        <v>2.0</v>
      </c>
      <c r="F6848" s="4">
        <v>4.0</v>
      </c>
      <c r="G6848" s="4">
        <v>8.0</v>
      </c>
      <c r="H6848" s="5">
        <v>45054.0</v>
      </c>
      <c r="I6848" s="4">
        <f>IFERROR(__xludf.DUMMYFUNCTION("SPLIT(H6848,""/"")"),8.0)</f>
        <v>8</v>
      </c>
      <c r="J6848" s="4">
        <f>IFERROR(__xludf.DUMMYFUNCTION("""COMPUTED_VALUE"""),5.0)</f>
        <v>5</v>
      </c>
      <c r="K6848" s="4">
        <f>IFERROR(__xludf.DUMMYFUNCTION("""COMPUTED_VALUE"""),2023.0)</f>
        <v>2023</v>
      </c>
    </row>
    <row r="6849">
      <c r="A6849" s="1" t="s">
        <v>7184</v>
      </c>
      <c r="B6849" s="4" t="s">
        <v>41</v>
      </c>
      <c r="C6849" s="4" t="s">
        <v>24</v>
      </c>
      <c r="D6849" s="4" t="s">
        <v>23</v>
      </c>
      <c r="E6849" s="4">
        <v>5.0</v>
      </c>
      <c r="F6849" s="4">
        <v>4.0</v>
      </c>
      <c r="G6849" s="4">
        <v>20.0</v>
      </c>
      <c r="H6849" s="5">
        <v>45054.0</v>
      </c>
      <c r="I6849" s="4">
        <f>IFERROR(__xludf.DUMMYFUNCTION("SPLIT(H6849,""/"")"),8.0)</f>
        <v>8</v>
      </c>
      <c r="J6849" s="4">
        <f>IFERROR(__xludf.DUMMYFUNCTION("""COMPUTED_VALUE"""),5.0)</f>
        <v>5</v>
      </c>
      <c r="K6849" s="4">
        <f>IFERROR(__xludf.DUMMYFUNCTION("""COMPUTED_VALUE"""),2023.0)</f>
        <v>2023</v>
      </c>
    </row>
    <row r="6850">
      <c r="A6850" s="1" t="s">
        <v>3174</v>
      </c>
      <c r="B6850" s="4" t="s">
        <v>41</v>
      </c>
      <c r="C6850" s="4" t="s">
        <v>29</v>
      </c>
      <c r="D6850" s="4" t="s">
        <v>28</v>
      </c>
      <c r="E6850" s="4">
        <v>4.0</v>
      </c>
      <c r="F6850" s="4">
        <v>4.0</v>
      </c>
      <c r="G6850" s="4">
        <v>16.0</v>
      </c>
      <c r="H6850" s="5">
        <v>45054.0</v>
      </c>
      <c r="I6850" s="4">
        <f>IFERROR(__xludf.DUMMYFUNCTION("SPLIT(H6850,""/"")"),8.0)</f>
        <v>8</v>
      </c>
      <c r="J6850" s="4">
        <f>IFERROR(__xludf.DUMMYFUNCTION("""COMPUTED_VALUE"""),5.0)</f>
        <v>5</v>
      </c>
      <c r="K6850" s="4">
        <f>IFERROR(__xludf.DUMMYFUNCTION("""COMPUTED_VALUE"""),2023.0)</f>
        <v>2023</v>
      </c>
    </row>
    <row r="6851">
      <c r="A6851" s="1" t="s">
        <v>3138</v>
      </c>
      <c r="B6851" s="4" t="s">
        <v>41</v>
      </c>
      <c r="C6851" s="4" t="s">
        <v>30</v>
      </c>
      <c r="D6851" s="4" t="s">
        <v>30</v>
      </c>
      <c r="E6851" s="4">
        <v>5.0</v>
      </c>
      <c r="F6851" s="4">
        <v>4.0</v>
      </c>
      <c r="G6851" s="4">
        <v>20.0</v>
      </c>
      <c r="H6851" s="5">
        <v>45054.0</v>
      </c>
      <c r="I6851" s="4">
        <f>IFERROR(__xludf.DUMMYFUNCTION("SPLIT(H6851,""/"")"),8.0)</f>
        <v>8</v>
      </c>
      <c r="J6851" s="4">
        <f>IFERROR(__xludf.DUMMYFUNCTION("""COMPUTED_VALUE"""),5.0)</f>
        <v>5</v>
      </c>
      <c r="K6851" s="4">
        <f>IFERROR(__xludf.DUMMYFUNCTION("""COMPUTED_VALUE"""),2023.0)</f>
        <v>2023</v>
      </c>
    </row>
    <row r="6852">
      <c r="A6852" s="1" t="s">
        <v>1137</v>
      </c>
      <c r="B6852" s="4" t="s">
        <v>41</v>
      </c>
      <c r="C6852" s="4" t="s">
        <v>24</v>
      </c>
      <c r="D6852" s="4" t="s">
        <v>30</v>
      </c>
      <c r="E6852" s="4">
        <v>1.0</v>
      </c>
      <c r="F6852" s="4">
        <v>4.0</v>
      </c>
      <c r="G6852" s="4">
        <v>4.0</v>
      </c>
      <c r="H6852" s="5">
        <v>45054.0</v>
      </c>
      <c r="I6852" s="4">
        <f>IFERROR(__xludf.DUMMYFUNCTION("SPLIT(H6852,""/"")"),8.0)</f>
        <v>8</v>
      </c>
      <c r="J6852" s="4">
        <f>IFERROR(__xludf.DUMMYFUNCTION("""COMPUTED_VALUE"""),5.0)</f>
        <v>5</v>
      </c>
      <c r="K6852" s="4">
        <f>IFERROR(__xludf.DUMMYFUNCTION("""COMPUTED_VALUE"""),2023.0)</f>
        <v>2023</v>
      </c>
    </row>
    <row r="6853">
      <c r="A6853" s="1" t="s">
        <v>2371</v>
      </c>
      <c r="B6853" s="4" t="s">
        <v>41</v>
      </c>
      <c r="C6853" s="4" t="s">
        <v>24</v>
      </c>
      <c r="D6853" s="4" t="s">
        <v>28</v>
      </c>
      <c r="E6853" s="4">
        <v>1.0</v>
      </c>
      <c r="F6853" s="4">
        <v>4.0</v>
      </c>
      <c r="G6853" s="4">
        <v>4.0</v>
      </c>
      <c r="H6853" s="5">
        <v>45054.0</v>
      </c>
      <c r="I6853" s="4">
        <f>IFERROR(__xludf.DUMMYFUNCTION("SPLIT(H6853,""/"")"),8.0)</f>
        <v>8</v>
      </c>
      <c r="J6853" s="4">
        <f>IFERROR(__xludf.DUMMYFUNCTION("""COMPUTED_VALUE"""),5.0)</f>
        <v>5</v>
      </c>
      <c r="K6853" s="4">
        <f>IFERROR(__xludf.DUMMYFUNCTION("""COMPUTED_VALUE"""),2023.0)</f>
        <v>2023</v>
      </c>
    </row>
    <row r="6854">
      <c r="A6854" s="1" t="s">
        <v>3555</v>
      </c>
      <c r="B6854" s="4" t="s">
        <v>41</v>
      </c>
      <c r="C6854" s="4" t="s">
        <v>29</v>
      </c>
      <c r="D6854" s="4" t="s">
        <v>30</v>
      </c>
      <c r="E6854" s="4">
        <v>3.0</v>
      </c>
      <c r="F6854" s="4">
        <v>4.0</v>
      </c>
      <c r="G6854" s="4">
        <v>12.0</v>
      </c>
      <c r="H6854" s="5">
        <v>45055.0</v>
      </c>
      <c r="I6854" s="4">
        <f>IFERROR(__xludf.DUMMYFUNCTION("SPLIT(H6854,""/"")"),9.0)</f>
        <v>9</v>
      </c>
      <c r="J6854" s="4">
        <f>IFERROR(__xludf.DUMMYFUNCTION("""COMPUTED_VALUE"""),5.0)</f>
        <v>5</v>
      </c>
      <c r="K6854" s="4">
        <f>IFERROR(__xludf.DUMMYFUNCTION("""COMPUTED_VALUE"""),2023.0)</f>
        <v>2023</v>
      </c>
    </row>
    <row r="6855">
      <c r="A6855" s="1" t="s">
        <v>6095</v>
      </c>
      <c r="B6855" s="4" t="s">
        <v>41</v>
      </c>
      <c r="C6855" s="4" t="s">
        <v>30</v>
      </c>
      <c r="D6855" s="4" t="s">
        <v>39</v>
      </c>
      <c r="E6855" s="4">
        <v>5.0</v>
      </c>
      <c r="F6855" s="4">
        <v>4.0</v>
      </c>
      <c r="G6855" s="4">
        <v>20.0</v>
      </c>
      <c r="H6855" s="5">
        <v>45055.0</v>
      </c>
      <c r="I6855" s="4">
        <f>IFERROR(__xludf.DUMMYFUNCTION("SPLIT(H6855,""/"")"),9.0)</f>
        <v>9</v>
      </c>
      <c r="J6855" s="4">
        <f>IFERROR(__xludf.DUMMYFUNCTION("""COMPUTED_VALUE"""),5.0)</f>
        <v>5</v>
      </c>
      <c r="K6855" s="4">
        <f>IFERROR(__xludf.DUMMYFUNCTION("""COMPUTED_VALUE"""),2023.0)</f>
        <v>2023</v>
      </c>
    </row>
    <row r="6856">
      <c r="A6856" s="1" t="s">
        <v>7669</v>
      </c>
      <c r="B6856" s="4" t="s">
        <v>41</v>
      </c>
      <c r="C6856" s="4" t="s">
        <v>30</v>
      </c>
      <c r="D6856" s="4" t="s">
        <v>30</v>
      </c>
      <c r="E6856" s="4">
        <v>3.0</v>
      </c>
      <c r="F6856" s="4">
        <v>4.0</v>
      </c>
      <c r="G6856" s="4">
        <v>12.0</v>
      </c>
      <c r="H6856" s="5">
        <v>45056.0</v>
      </c>
      <c r="I6856" s="4">
        <f>IFERROR(__xludf.DUMMYFUNCTION("SPLIT(H6856,""/"")"),10.0)</f>
        <v>10</v>
      </c>
      <c r="J6856" s="4">
        <f>IFERROR(__xludf.DUMMYFUNCTION("""COMPUTED_VALUE"""),5.0)</f>
        <v>5</v>
      </c>
      <c r="K6856" s="4">
        <f>IFERROR(__xludf.DUMMYFUNCTION("""COMPUTED_VALUE"""),2023.0)</f>
        <v>2023</v>
      </c>
    </row>
    <row r="6857">
      <c r="A6857" s="1" t="s">
        <v>247</v>
      </c>
      <c r="B6857" s="4" t="s">
        <v>41</v>
      </c>
      <c r="C6857" s="4" t="s">
        <v>29</v>
      </c>
      <c r="D6857" s="4" t="s">
        <v>23</v>
      </c>
      <c r="E6857" s="4">
        <v>3.0</v>
      </c>
      <c r="F6857" s="4">
        <v>4.0</v>
      </c>
      <c r="G6857" s="4">
        <v>12.0</v>
      </c>
      <c r="H6857" s="5">
        <v>45056.0</v>
      </c>
      <c r="I6857" s="4">
        <f>IFERROR(__xludf.DUMMYFUNCTION("SPLIT(H6857,""/"")"),10.0)</f>
        <v>10</v>
      </c>
      <c r="J6857" s="4">
        <f>IFERROR(__xludf.DUMMYFUNCTION("""COMPUTED_VALUE"""),5.0)</f>
        <v>5</v>
      </c>
      <c r="K6857" s="4">
        <f>IFERROR(__xludf.DUMMYFUNCTION("""COMPUTED_VALUE"""),2023.0)</f>
        <v>2023</v>
      </c>
    </row>
    <row r="6858">
      <c r="A6858" s="1" t="s">
        <v>3735</v>
      </c>
      <c r="B6858" s="4" t="s">
        <v>41</v>
      </c>
      <c r="C6858" s="4" t="s">
        <v>24</v>
      </c>
      <c r="D6858" s="4" t="s">
        <v>23</v>
      </c>
      <c r="E6858" s="4">
        <v>1.0</v>
      </c>
      <c r="F6858" s="4">
        <v>4.0</v>
      </c>
      <c r="G6858" s="4">
        <v>4.0</v>
      </c>
      <c r="H6858" s="5">
        <v>45056.0</v>
      </c>
      <c r="I6858" s="4">
        <f>IFERROR(__xludf.DUMMYFUNCTION("SPLIT(H6858,""/"")"),10.0)</f>
        <v>10</v>
      </c>
      <c r="J6858" s="4">
        <f>IFERROR(__xludf.DUMMYFUNCTION("""COMPUTED_VALUE"""),5.0)</f>
        <v>5</v>
      </c>
      <c r="K6858" s="4">
        <f>IFERROR(__xludf.DUMMYFUNCTION("""COMPUTED_VALUE"""),2023.0)</f>
        <v>2023</v>
      </c>
    </row>
    <row r="6859">
      <c r="A6859" s="1" t="s">
        <v>4757</v>
      </c>
      <c r="B6859" s="4" t="s">
        <v>41</v>
      </c>
      <c r="C6859" s="4" t="s">
        <v>30</v>
      </c>
      <c r="D6859" s="4" t="s">
        <v>28</v>
      </c>
      <c r="E6859" s="4">
        <v>1.0</v>
      </c>
      <c r="F6859" s="4">
        <v>4.0</v>
      </c>
      <c r="G6859" s="4">
        <v>4.0</v>
      </c>
      <c r="H6859" s="5">
        <v>45056.0</v>
      </c>
      <c r="I6859" s="4">
        <f>IFERROR(__xludf.DUMMYFUNCTION("SPLIT(H6859,""/"")"),10.0)</f>
        <v>10</v>
      </c>
      <c r="J6859" s="4">
        <f>IFERROR(__xludf.DUMMYFUNCTION("""COMPUTED_VALUE"""),5.0)</f>
        <v>5</v>
      </c>
      <c r="K6859" s="4">
        <f>IFERROR(__xludf.DUMMYFUNCTION("""COMPUTED_VALUE"""),2023.0)</f>
        <v>2023</v>
      </c>
    </row>
    <row r="6860">
      <c r="A6860" s="1" t="s">
        <v>3693</v>
      </c>
      <c r="B6860" s="4" t="s">
        <v>41</v>
      </c>
      <c r="C6860" s="4" t="s">
        <v>24</v>
      </c>
      <c r="D6860" s="4" t="s">
        <v>30</v>
      </c>
      <c r="E6860" s="4">
        <v>2.0</v>
      </c>
      <c r="F6860" s="4">
        <v>4.0</v>
      </c>
      <c r="G6860" s="4">
        <v>8.0</v>
      </c>
      <c r="H6860" s="5">
        <v>45057.0</v>
      </c>
      <c r="I6860" s="4">
        <f>IFERROR(__xludf.DUMMYFUNCTION("SPLIT(H6860,""/"")"),11.0)</f>
        <v>11</v>
      </c>
      <c r="J6860" s="4">
        <f>IFERROR(__xludf.DUMMYFUNCTION("""COMPUTED_VALUE"""),5.0)</f>
        <v>5</v>
      </c>
      <c r="K6860" s="4">
        <f>IFERROR(__xludf.DUMMYFUNCTION("""COMPUTED_VALUE"""),2023.0)</f>
        <v>2023</v>
      </c>
    </row>
    <row r="6861">
      <c r="A6861" s="1" t="s">
        <v>1192</v>
      </c>
      <c r="B6861" s="4" t="s">
        <v>41</v>
      </c>
      <c r="C6861" s="4" t="s">
        <v>30</v>
      </c>
      <c r="D6861" s="4" t="s">
        <v>30</v>
      </c>
      <c r="E6861" s="4">
        <v>3.0</v>
      </c>
      <c r="F6861" s="4">
        <v>4.0</v>
      </c>
      <c r="G6861" s="4">
        <v>12.0</v>
      </c>
      <c r="H6861" s="5">
        <v>45057.0</v>
      </c>
      <c r="I6861" s="4">
        <f>IFERROR(__xludf.DUMMYFUNCTION("SPLIT(H6861,""/"")"),11.0)</f>
        <v>11</v>
      </c>
      <c r="J6861" s="4">
        <f>IFERROR(__xludf.DUMMYFUNCTION("""COMPUTED_VALUE"""),5.0)</f>
        <v>5</v>
      </c>
      <c r="K6861" s="4">
        <f>IFERROR(__xludf.DUMMYFUNCTION("""COMPUTED_VALUE"""),2023.0)</f>
        <v>2023</v>
      </c>
    </row>
    <row r="6862">
      <c r="A6862" s="1" t="s">
        <v>4574</v>
      </c>
      <c r="B6862" s="4" t="s">
        <v>41</v>
      </c>
      <c r="C6862" s="4" t="s">
        <v>29</v>
      </c>
      <c r="D6862" s="4" t="s">
        <v>30</v>
      </c>
      <c r="E6862" s="4">
        <v>1.0</v>
      </c>
      <c r="F6862" s="4">
        <v>4.0</v>
      </c>
      <c r="G6862" s="4">
        <v>4.0</v>
      </c>
      <c r="H6862" s="5">
        <v>45057.0</v>
      </c>
      <c r="I6862" s="4">
        <f>IFERROR(__xludf.DUMMYFUNCTION("SPLIT(H6862,""/"")"),11.0)</f>
        <v>11</v>
      </c>
      <c r="J6862" s="4">
        <f>IFERROR(__xludf.DUMMYFUNCTION("""COMPUTED_VALUE"""),5.0)</f>
        <v>5</v>
      </c>
      <c r="K6862" s="4">
        <f>IFERROR(__xludf.DUMMYFUNCTION("""COMPUTED_VALUE"""),2023.0)</f>
        <v>2023</v>
      </c>
    </row>
    <row r="6863">
      <c r="A6863" s="1" t="s">
        <v>2176</v>
      </c>
      <c r="B6863" s="4" t="s">
        <v>41</v>
      </c>
      <c r="C6863" s="4" t="s">
        <v>30</v>
      </c>
      <c r="D6863" s="4" t="s">
        <v>39</v>
      </c>
      <c r="E6863" s="4">
        <v>2.0</v>
      </c>
      <c r="F6863" s="4">
        <v>4.0</v>
      </c>
      <c r="G6863" s="4">
        <v>8.0</v>
      </c>
      <c r="H6863" s="5">
        <v>45057.0</v>
      </c>
      <c r="I6863" s="4">
        <f>IFERROR(__xludf.DUMMYFUNCTION("SPLIT(H6863,""/"")"),11.0)</f>
        <v>11</v>
      </c>
      <c r="J6863" s="4">
        <f>IFERROR(__xludf.DUMMYFUNCTION("""COMPUTED_VALUE"""),5.0)</f>
        <v>5</v>
      </c>
      <c r="K6863" s="4">
        <f>IFERROR(__xludf.DUMMYFUNCTION("""COMPUTED_VALUE"""),2023.0)</f>
        <v>2023</v>
      </c>
    </row>
    <row r="6864">
      <c r="A6864" s="1" t="s">
        <v>1190</v>
      </c>
      <c r="B6864" s="4" t="s">
        <v>41</v>
      </c>
      <c r="C6864" s="4" t="s">
        <v>24</v>
      </c>
      <c r="D6864" s="4" t="s">
        <v>30</v>
      </c>
      <c r="E6864" s="4">
        <v>5.0</v>
      </c>
      <c r="F6864" s="4">
        <v>4.0</v>
      </c>
      <c r="G6864" s="4">
        <v>20.0</v>
      </c>
      <c r="H6864" s="5">
        <v>45059.0</v>
      </c>
      <c r="I6864" s="4">
        <f>IFERROR(__xludf.DUMMYFUNCTION("SPLIT(H6864,""/"")"),13.0)</f>
        <v>13</v>
      </c>
      <c r="J6864" s="4">
        <f>IFERROR(__xludf.DUMMYFUNCTION("""COMPUTED_VALUE"""),5.0)</f>
        <v>5</v>
      </c>
      <c r="K6864" s="4">
        <f>IFERROR(__xludf.DUMMYFUNCTION("""COMPUTED_VALUE"""),2023.0)</f>
        <v>2023</v>
      </c>
    </row>
    <row r="6865">
      <c r="A6865" s="1" t="s">
        <v>8344</v>
      </c>
      <c r="B6865" s="4" t="s">
        <v>41</v>
      </c>
      <c r="C6865" s="4" t="s">
        <v>30</v>
      </c>
      <c r="D6865" s="4" t="s">
        <v>30</v>
      </c>
      <c r="E6865" s="4">
        <v>4.0</v>
      </c>
      <c r="F6865" s="4">
        <v>4.0</v>
      </c>
      <c r="G6865" s="4">
        <v>16.0</v>
      </c>
      <c r="H6865" s="5">
        <v>45059.0</v>
      </c>
      <c r="I6865" s="4">
        <f>IFERROR(__xludf.DUMMYFUNCTION("SPLIT(H6865,""/"")"),13.0)</f>
        <v>13</v>
      </c>
      <c r="J6865" s="4">
        <f>IFERROR(__xludf.DUMMYFUNCTION("""COMPUTED_VALUE"""),5.0)</f>
        <v>5</v>
      </c>
      <c r="K6865" s="4">
        <f>IFERROR(__xludf.DUMMYFUNCTION("""COMPUTED_VALUE"""),2023.0)</f>
        <v>2023</v>
      </c>
    </row>
    <row r="6866">
      <c r="A6866" s="1" t="s">
        <v>7625</v>
      </c>
      <c r="B6866" s="4" t="s">
        <v>41</v>
      </c>
      <c r="C6866" s="4" t="s">
        <v>24</v>
      </c>
      <c r="D6866" s="4" t="s">
        <v>30</v>
      </c>
      <c r="E6866" s="4">
        <v>4.0</v>
      </c>
      <c r="F6866" s="4">
        <v>4.0</v>
      </c>
      <c r="G6866" s="4">
        <v>16.0</v>
      </c>
      <c r="H6866" s="5">
        <v>45060.0</v>
      </c>
      <c r="I6866" s="4">
        <f>IFERROR(__xludf.DUMMYFUNCTION("SPLIT(H6866,""/"")"),14.0)</f>
        <v>14</v>
      </c>
      <c r="J6866" s="4">
        <f>IFERROR(__xludf.DUMMYFUNCTION("""COMPUTED_VALUE"""),5.0)</f>
        <v>5</v>
      </c>
      <c r="K6866" s="4">
        <f>IFERROR(__xludf.DUMMYFUNCTION("""COMPUTED_VALUE"""),2023.0)</f>
        <v>2023</v>
      </c>
    </row>
    <row r="6867">
      <c r="A6867" s="1" t="s">
        <v>8811</v>
      </c>
      <c r="B6867" s="4" t="s">
        <v>41</v>
      </c>
      <c r="C6867" s="4" t="s">
        <v>30</v>
      </c>
      <c r="D6867" s="4" t="s">
        <v>28</v>
      </c>
      <c r="E6867" s="4">
        <v>3.0</v>
      </c>
      <c r="F6867" s="4">
        <v>4.0</v>
      </c>
      <c r="G6867" s="4">
        <v>12.0</v>
      </c>
      <c r="H6867" s="5">
        <v>45060.0</v>
      </c>
      <c r="I6867" s="4">
        <f>IFERROR(__xludf.DUMMYFUNCTION("SPLIT(H6867,""/"")"),14.0)</f>
        <v>14</v>
      </c>
      <c r="J6867" s="4">
        <f>IFERROR(__xludf.DUMMYFUNCTION("""COMPUTED_VALUE"""),5.0)</f>
        <v>5</v>
      </c>
      <c r="K6867" s="4">
        <f>IFERROR(__xludf.DUMMYFUNCTION("""COMPUTED_VALUE"""),2023.0)</f>
        <v>2023</v>
      </c>
    </row>
    <row r="6868">
      <c r="A6868" s="1" t="s">
        <v>8836</v>
      </c>
      <c r="B6868" s="4" t="s">
        <v>41</v>
      </c>
      <c r="C6868" s="4" t="s">
        <v>24</v>
      </c>
      <c r="D6868" s="4" t="s">
        <v>30</v>
      </c>
      <c r="E6868" s="4">
        <v>2.0</v>
      </c>
      <c r="F6868" s="4">
        <v>4.0</v>
      </c>
      <c r="G6868" s="4">
        <v>8.0</v>
      </c>
      <c r="H6868" s="5">
        <v>45060.0</v>
      </c>
      <c r="I6868" s="4">
        <f>IFERROR(__xludf.DUMMYFUNCTION("SPLIT(H6868,""/"")"),14.0)</f>
        <v>14</v>
      </c>
      <c r="J6868" s="4">
        <f>IFERROR(__xludf.DUMMYFUNCTION("""COMPUTED_VALUE"""),5.0)</f>
        <v>5</v>
      </c>
      <c r="K6868" s="4">
        <f>IFERROR(__xludf.DUMMYFUNCTION("""COMPUTED_VALUE"""),2023.0)</f>
        <v>2023</v>
      </c>
    </row>
    <row r="6869">
      <c r="A6869" s="1" t="s">
        <v>8466</v>
      </c>
      <c r="B6869" s="4" t="s">
        <v>41</v>
      </c>
      <c r="C6869" s="4" t="s">
        <v>24</v>
      </c>
      <c r="D6869" s="4" t="s">
        <v>28</v>
      </c>
      <c r="E6869" s="4">
        <v>5.0</v>
      </c>
      <c r="F6869" s="4">
        <v>4.0</v>
      </c>
      <c r="G6869" s="4">
        <v>20.0</v>
      </c>
      <c r="H6869" s="5">
        <v>45060.0</v>
      </c>
      <c r="I6869" s="4">
        <f>IFERROR(__xludf.DUMMYFUNCTION("SPLIT(H6869,""/"")"),14.0)</f>
        <v>14</v>
      </c>
      <c r="J6869" s="4">
        <f>IFERROR(__xludf.DUMMYFUNCTION("""COMPUTED_VALUE"""),5.0)</f>
        <v>5</v>
      </c>
      <c r="K6869" s="4">
        <f>IFERROR(__xludf.DUMMYFUNCTION("""COMPUTED_VALUE"""),2023.0)</f>
        <v>2023</v>
      </c>
    </row>
    <row r="6870">
      <c r="A6870" s="1" t="s">
        <v>8724</v>
      </c>
      <c r="B6870" s="4" t="s">
        <v>41</v>
      </c>
      <c r="C6870" s="4" t="s">
        <v>24</v>
      </c>
      <c r="D6870" s="4" t="s">
        <v>30</v>
      </c>
      <c r="E6870" s="4">
        <v>4.0</v>
      </c>
      <c r="F6870" s="4">
        <v>4.0</v>
      </c>
      <c r="G6870" s="4">
        <v>16.0</v>
      </c>
      <c r="H6870" s="5">
        <v>45060.0</v>
      </c>
      <c r="I6870" s="4">
        <f>IFERROR(__xludf.DUMMYFUNCTION("SPLIT(H6870,""/"")"),14.0)</f>
        <v>14</v>
      </c>
      <c r="J6870" s="4">
        <f>IFERROR(__xludf.DUMMYFUNCTION("""COMPUTED_VALUE"""),5.0)</f>
        <v>5</v>
      </c>
      <c r="K6870" s="4">
        <f>IFERROR(__xludf.DUMMYFUNCTION("""COMPUTED_VALUE"""),2023.0)</f>
        <v>2023</v>
      </c>
    </row>
    <row r="6871">
      <c r="A6871" s="1" t="s">
        <v>1971</v>
      </c>
      <c r="B6871" s="4" t="s">
        <v>41</v>
      </c>
      <c r="C6871" s="4" t="s">
        <v>30</v>
      </c>
      <c r="D6871" s="4" t="s">
        <v>28</v>
      </c>
      <c r="E6871" s="4">
        <v>2.0</v>
      </c>
      <c r="F6871" s="4">
        <v>4.0</v>
      </c>
      <c r="G6871" s="4">
        <v>8.0</v>
      </c>
      <c r="H6871" s="5">
        <v>45060.0</v>
      </c>
      <c r="I6871" s="4">
        <f>IFERROR(__xludf.DUMMYFUNCTION("SPLIT(H6871,""/"")"),14.0)</f>
        <v>14</v>
      </c>
      <c r="J6871" s="4">
        <f>IFERROR(__xludf.DUMMYFUNCTION("""COMPUTED_VALUE"""),5.0)</f>
        <v>5</v>
      </c>
      <c r="K6871" s="4">
        <f>IFERROR(__xludf.DUMMYFUNCTION("""COMPUTED_VALUE"""),2023.0)</f>
        <v>2023</v>
      </c>
    </row>
    <row r="6872">
      <c r="A6872" s="1" t="s">
        <v>3476</v>
      </c>
      <c r="B6872" s="4" t="s">
        <v>41</v>
      </c>
      <c r="C6872" s="4" t="s">
        <v>24</v>
      </c>
      <c r="D6872" s="4" t="s">
        <v>23</v>
      </c>
      <c r="E6872" s="4">
        <v>1.0</v>
      </c>
      <c r="F6872" s="4">
        <v>4.0</v>
      </c>
      <c r="G6872" s="4">
        <v>4.0</v>
      </c>
      <c r="H6872" s="5">
        <v>45060.0</v>
      </c>
      <c r="I6872" s="4">
        <f>IFERROR(__xludf.DUMMYFUNCTION("SPLIT(H6872,""/"")"),14.0)</f>
        <v>14</v>
      </c>
      <c r="J6872" s="4">
        <f>IFERROR(__xludf.DUMMYFUNCTION("""COMPUTED_VALUE"""),5.0)</f>
        <v>5</v>
      </c>
      <c r="K6872" s="4">
        <f>IFERROR(__xludf.DUMMYFUNCTION("""COMPUTED_VALUE"""),2023.0)</f>
        <v>2023</v>
      </c>
    </row>
    <row r="6873">
      <c r="A6873" s="1" t="s">
        <v>9090</v>
      </c>
      <c r="B6873" s="4" t="s">
        <v>41</v>
      </c>
      <c r="C6873" s="4" t="s">
        <v>29</v>
      </c>
      <c r="D6873" s="4" t="s">
        <v>39</v>
      </c>
      <c r="E6873" s="4">
        <v>1.0</v>
      </c>
      <c r="F6873" s="4">
        <v>4.0</v>
      </c>
      <c r="G6873" s="4">
        <v>4.0</v>
      </c>
      <c r="H6873" s="5">
        <v>45061.0</v>
      </c>
      <c r="I6873" s="4">
        <f>IFERROR(__xludf.DUMMYFUNCTION("SPLIT(H6873,""/"")"),15.0)</f>
        <v>15</v>
      </c>
      <c r="J6873" s="4">
        <f>IFERROR(__xludf.DUMMYFUNCTION("""COMPUTED_VALUE"""),5.0)</f>
        <v>5</v>
      </c>
      <c r="K6873" s="4">
        <f>IFERROR(__xludf.DUMMYFUNCTION("""COMPUTED_VALUE"""),2023.0)</f>
        <v>2023</v>
      </c>
    </row>
    <row r="6874">
      <c r="A6874" s="1" t="s">
        <v>6890</v>
      </c>
      <c r="B6874" s="4" t="s">
        <v>41</v>
      </c>
      <c r="C6874" s="4" t="s">
        <v>29</v>
      </c>
      <c r="D6874" s="4" t="s">
        <v>39</v>
      </c>
      <c r="E6874" s="4">
        <v>3.0</v>
      </c>
      <c r="F6874" s="4">
        <v>4.0</v>
      </c>
      <c r="G6874" s="4">
        <v>12.0</v>
      </c>
      <c r="H6874" s="5">
        <v>45062.0</v>
      </c>
      <c r="I6874" s="4">
        <f>IFERROR(__xludf.DUMMYFUNCTION("SPLIT(H6874,""/"")"),16.0)</f>
        <v>16</v>
      </c>
      <c r="J6874" s="4">
        <f>IFERROR(__xludf.DUMMYFUNCTION("""COMPUTED_VALUE"""),5.0)</f>
        <v>5</v>
      </c>
      <c r="K6874" s="4">
        <f>IFERROR(__xludf.DUMMYFUNCTION("""COMPUTED_VALUE"""),2023.0)</f>
        <v>2023</v>
      </c>
    </row>
    <row r="6875">
      <c r="A6875" s="1" t="s">
        <v>4005</v>
      </c>
      <c r="B6875" s="4" t="s">
        <v>41</v>
      </c>
      <c r="C6875" s="4" t="s">
        <v>24</v>
      </c>
      <c r="D6875" s="4" t="s">
        <v>28</v>
      </c>
      <c r="E6875" s="4">
        <v>4.0</v>
      </c>
      <c r="F6875" s="4">
        <v>4.0</v>
      </c>
      <c r="G6875" s="4">
        <v>16.0</v>
      </c>
      <c r="H6875" s="5">
        <v>45063.0</v>
      </c>
      <c r="I6875" s="4">
        <f>IFERROR(__xludf.DUMMYFUNCTION("SPLIT(H6875,""/"")"),17.0)</f>
        <v>17</v>
      </c>
      <c r="J6875" s="4">
        <f>IFERROR(__xludf.DUMMYFUNCTION("""COMPUTED_VALUE"""),5.0)</f>
        <v>5</v>
      </c>
      <c r="K6875" s="4">
        <f>IFERROR(__xludf.DUMMYFUNCTION("""COMPUTED_VALUE"""),2023.0)</f>
        <v>2023</v>
      </c>
    </row>
    <row r="6876">
      <c r="A6876" s="1" t="s">
        <v>5038</v>
      </c>
      <c r="B6876" s="4" t="s">
        <v>41</v>
      </c>
      <c r="C6876" s="4" t="s">
        <v>30</v>
      </c>
      <c r="D6876" s="4" t="s">
        <v>30</v>
      </c>
      <c r="E6876" s="4">
        <v>5.0</v>
      </c>
      <c r="F6876" s="4">
        <v>4.0</v>
      </c>
      <c r="G6876" s="4">
        <v>20.0</v>
      </c>
      <c r="H6876" s="5">
        <v>45063.0</v>
      </c>
      <c r="I6876" s="4">
        <f>IFERROR(__xludf.DUMMYFUNCTION("SPLIT(H6876,""/"")"),17.0)</f>
        <v>17</v>
      </c>
      <c r="J6876" s="4">
        <f>IFERROR(__xludf.DUMMYFUNCTION("""COMPUTED_VALUE"""),5.0)</f>
        <v>5</v>
      </c>
      <c r="K6876" s="4">
        <f>IFERROR(__xludf.DUMMYFUNCTION("""COMPUTED_VALUE"""),2023.0)</f>
        <v>2023</v>
      </c>
    </row>
    <row r="6877">
      <c r="A6877" s="1" t="s">
        <v>2015</v>
      </c>
      <c r="B6877" s="4" t="s">
        <v>41</v>
      </c>
      <c r="C6877" s="4" t="s">
        <v>24</v>
      </c>
      <c r="D6877" s="4" t="s">
        <v>30</v>
      </c>
      <c r="E6877" s="4">
        <v>3.0</v>
      </c>
      <c r="F6877" s="4">
        <v>4.0</v>
      </c>
      <c r="G6877" s="4">
        <v>12.0</v>
      </c>
      <c r="H6877" s="5">
        <v>45063.0</v>
      </c>
      <c r="I6877" s="4">
        <f>IFERROR(__xludf.DUMMYFUNCTION("SPLIT(H6877,""/"")"),17.0)</f>
        <v>17</v>
      </c>
      <c r="J6877" s="4">
        <f>IFERROR(__xludf.DUMMYFUNCTION("""COMPUTED_VALUE"""),5.0)</f>
        <v>5</v>
      </c>
      <c r="K6877" s="4">
        <f>IFERROR(__xludf.DUMMYFUNCTION("""COMPUTED_VALUE"""),2023.0)</f>
        <v>2023</v>
      </c>
    </row>
    <row r="6878">
      <c r="A6878" s="1" t="s">
        <v>9052</v>
      </c>
      <c r="B6878" s="4" t="s">
        <v>41</v>
      </c>
      <c r="C6878" s="4" t="s">
        <v>24</v>
      </c>
      <c r="D6878" s="4" t="s">
        <v>39</v>
      </c>
      <c r="E6878" s="4">
        <v>1.0</v>
      </c>
      <c r="F6878" s="4">
        <v>4.0</v>
      </c>
      <c r="G6878" s="4">
        <v>4.0</v>
      </c>
      <c r="H6878" s="5">
        <v>45063.0</v>
      </c>
      <c r="I6878" s="4">
        <f>IFERROR(__xludf.DUMMYFUNCTION("SPLIT(H6878,""/"")"),17.0)</f>
        <v>17</v>
      </c>
      <c r="J6878" s="4">
        <f>IFERROR(__xludf.DUMMYFUNCTION("""COMPUTED_VALUE"""),5.0)</f>
        <v>5</v>
      </c>
      <c r="K6878" s="4">
        <f>IFERROR(__xludf.DUMMYFUNCTION("""COMPUTED_VALUE"""),2023.0)</f>
        <v>2023</v>
      </c>
    </row>
    <row r="6879">
      <c r="A6879" s="1" t="s">
        <v>7178</v>
      </c>
      <c r="B6879" s="4" t="s">
        <v>41</v>
      </c>
      <c r="C6879" s="4" t="s">
        <v>29</v>
      </c>
      <c r="D6879" s="4" t="s">
        <v>39</v>
      </c>
      <c r="E6879" s="4">
        <v>3.0</v>
      </c>
      <c r="F6879" s="4">
        <v>4.0</v>
      </c>
      <c r="G6879" s="4">
        <v>12.0</v>
      </c>
      <c r="H6879" s="5">
        <v>45063.0</v>
      </c>
      <c r="I6879" s="4">
        <f>IFERROR(__xludf.DUMMYFUNCTION("SPLIT(H6879,""/"")"),17.0)</f>
        <v>17</v>
      </c>
      <c r="J6879" s="4">
        <f>IFERROR(__xludf.DUMMYFUNCTION("""COMPUTED_VALUE"""),5.0)</f>
        <v>5</v>
      </c>
      <c r="K6879" s="4">
        <f>IFERROR(__xludf.DUMMYFUNCTION("""COMPUTED_VALUE"""),2023.0)</f>
        <v>2023</v>
      </c>
    </row>
    <row r="6880">
      <c r="A6880" s="1" t="s">
        <v>8585</v>
      </c>
      <c r="B6880" s="4" t="s">
        <v>41</v>
      </c>
      <c r="C6880" s="4" t="s">
        <v>30</v>
      </c>
      <c r="D6880" s="4" t="s">
        <v>23</v>
      </c>
      <c r="E6880" s="4">
        <v>3.0</v>
      </c>
      <c r="F6880" s="4">
        <v>4.0</v>
      </c>
      <c r="G6880" s="4">
        <v>12.0</v>
      </c>
      <c r="H6880" s="5">
        <v>45063.0</v>
      </c>
      <c r="I6880" s="4">
        <f>IFERROR(__xludf.DUMMYFUNCTION("SPLIT(H6880,""/"")"),17.0)</f>
        <v>17</v>
      </c>
      <c r="J6880" s="4">
        <f>IFERROR(__xludf.DUMMYFUNCTION("""COMPUTED_VALUE"""),5.0)</f>
        <v>5</v>
      </c>
      <c r="K6880" s="4">
        <f>IFERROR(__xludf.DUMMYFUNCTION("""COMPUTED_VALUE"""),2023.0)</f>
        <v>2023</v>
      </c>
    </row>
    <row r="6881">
      <c r="A6881" s="1" t="s">
        <v>4405</v>
      </c>
      <c r="B6881" s="4" t="s">
        <v>41</v>
      </c>
      <c r="C6881" s="4" t="s">
        <v>29</v>
      </c>
      <c r="D6881" s="4" t="s">
        <v>23</v>
      </c>
      <c r="E6881" s="4">
        <v>1.0</v>
      </c>
      <c r="F6881" s="4">
        <v>4.0</v>
      </c>
      <c r="G6881" s="4">
        <v>4.0</v>
      </c>
      <c r="H6881" s="5">
        <v>45064.0</v>
      </c>
      <c r="I6881" s="4">
        <f>IFERROR(__xludf.DUMMYFUNCTION("SPLIT(H6881,""/"")"),18.0)</f>
        <v>18</v>
      </c>
      <c r="J6881" s="4">
        <f>IFERROR(__xludf.DUMMYFUNCTION("""COMPUTED_VALUE"""),5.0)</f>
        <v>5</v>
      </c>
      <c r="K6881" s="4">
        <f>IFERROR(__xludf.DUMMYFUNCTION("""COMPUTED_VALUE"""),2023.0)</f>
        <v>2023</v>
      </c>
    </row>
    <row r="6882">
      <c r="A6882" s="1" t="s">
        <v>9417</v>
      </c>
      <c r="B6882" s="4" t="s">
        <v>41</v>
      </c>
      <c r="C6882" s="4" t="s">
        <v>29</v>
      </c>
      <c r="D6882" s="4" t="s">
        <v>23</v>
      </c>
      <c r="E6882" s="4">
        <v>3.0</v>
      </c>
      <c r="F6882" s="4">
        <v>4.0</v>
      </c>
      <c r="G6882" s="4">
        <v>12.0</v>
      </c>
      <c r="H6882" s="5">
        <v>45064.0</v>
      </c>
      <c r="I6882" s="4">
        <f>IFERROR(__xludf.DUMMYFUNCTION("SPLIT(H6882,""/"")"),18.0)</f>
        <v>18</v>
      </c>
      <c r="J6882" s="4">
        <f>IFERROR(__xludf.DUMMYFUNCTION("""COMPUTED_VALUE"""),5.0)</f>
        <v>5</v>
      </c>
      <c r="K6882" s="4">
        <f>IFERROR(__xludf.DUMMYFUNCTION("""COMPUTED_VALUE"""),2023.0)</f>
        <v>2023</v>
      </c>
    </row>
    <row r="6883">
      <c r="A6883" s="1" t="s">
        <v>946</v>
      </c>
      <c r="B6883" s="4" t="s">
        <v>41</v>
      </c>
      <c r="C6883" s="4" t="s">
        <v>29</v>
      </c>
      <c r="D6883" s="4" t="s">
        <v>30</v>
      </c>
      <c r="E6883" s="4">
        <v>3.0</v>
      </c>
      <c r="F6883" s="4">
        <v>4.0</v>
      </c>
      <c r="G6883" s="4">
        <v>12.0</v>
      </c>
      <c r="H6883" s="5">
        <v>45064.0</v>
      </c>
      <c r="I6883" s="4">
        <f>IFERROR(__xludf.DUMMYFUNCTION("SPLIT(H6883,""/"")"),18.0)</f>
        <v>18</v>
      </c>
      <c r="J6883" s="4">
        <f>IFERROR(__xludf.DUMMYFUNCTION("""COMPUTED_VALUE"""),5.0)</f>
        <v>5</v>
      </c>
      <c r="K6883" s="4">
        <f>IFERROR(__xludf.DUMMYFUNCTION("""COMPUTED_VALUE"""),2023.0)</f>
        <v>2023</v>
      </c>
    </row>
    <row r="6884">
      <c r="A6884" s="1" t="s">
        <v>1704</v>
      </c>
      <c r="B6884" s="4" t="s">
        <v>41</v>
      </c>
      <c r="C6884" s="4" t="s">
        <v>29</v>
      </c>
      <c r="D6884" s="4" t="s">
        <v>30</v>
      </c>
      <c r="E6884" s="4">
        <v>2.0</v>
      </c>
      <c r="F6884" s="4">
        <v>4.0</v>
      </c>
      <c r="G6884" s="4">
        <v>8.0</v>
      </c>
      <c r="H6884" s="5">
        <v>45066.0</v>
      </c>
      <c r="I6884" s="4">
        <f>IFERROR(__xludf.DUMMYFUNCTION("SPLIT(H6884,""/"")"),20.0)</f>
        <v>20</v>
      </c>
      <c r="J6884" s="4">
        <f>IFERROR(__xludf.DUMMYFUNCTION("""COMPUTED_VALUE"""),5.0)</f>
        <v>5</v>
      </c>
      <c r="K6884" s="4">
        <f>IFERROR(__xludf.DUMMYFUNCTION("""COMPUTED_VALUE"""),2023.0)</f>
        <v>2023</v>
      </c>
    </row>
    <row r="6885">
      <c r="A6885" s="1" t="s">
        <v>2831</v>
      </c>
      <c r="B6885" s="4" t="s">
        <v>41</v>
      </c>
      <c r="C6885" s="4" t="s">
        <v>29</v>
      </c>
      <c r="D6885" s="4" t="s">
        <v>39</v>
      </c>
      <c r="E6885" s="4">
        <v>5.0</v>
      </c>
      <c r="F6885" s="4">
        <v>4.0</v>
      </c>
      <c r="G6885" s="4">
        <v>20.0</v>
      </c>
      <c r="H6885" s="5">
        <v>45066.0</v>
      </c>
      <c r="I6885" s="4">
        <f>IFERROR(__xludf.DUMMYFUNCTION("SPLIT(H6885,""/"")"),20.0)</f>
        <v>20</v>
      </c>
      <c r="J6885" s="4">
        <f>IFERROR(__xludf.DUMMYFUNCTION("""COMPUTED_VALUE"""),5.0)</f>
        <v>5</v>
      </c>
      <c r="K6885" s="4">
        <f>IFERROR(__xludf.DUMMYFUNCTION("""COMPUTED_VALUE"""),2023.0)</f>
        <v>2023</v>
      </c>
    </row>
    <row r="6886">
      <c r="A6886" s="1" t="s">
        <v>600</v>
      </c>
      <c r="B6886" s="4" t="s">
        <v>41</v>
      </c>
      <c r="C6886" s="4" t="s">
        <v>29</v>
      </c>
      <c r="D6886" s="4" t="s">
        <v>30</v>
      </c>
      <c r="E6886" s="4">
        <v>4.0</v>
      </c>
      <c r="F6886" s="4">
        <v>4.0</v>
      </c>
      <c r="G6886" s="4">
        <v>16.0</v>
      </c>
      <c r="H6886" s="5">
        <v>45067.0</v>
      </c>
      <c r="I6886" s="4">
        <f>IFERROR(__xludf.DUMMYFUNCTION("SPLIT(H6886,""/"")"),21.0)</f>
        <v>21</v>
      </c>
      <c r="J6886" s="4">
        <f>IFERROR(__xludf.DUMMYFUNCTION("""COMPUTED_VALUE"""),5.0)</f>
        <v>5</v>
      </c>
      <c r="K6886" s="4">
        <f>IFERROR(__xludf.DUMMYFUNCTION("""COMPUTED_VALUE"""),2023.0)</f>
        <v>2023</v>
      </c>
    </row>
    <row r="6887">
      <c r="A6887" s="1" t="s">
        <v>582</v>
      </c>
      <c r="B6887" s="4" t="s">
        <v>41</v>
      </c>
      <c r="C6887" s="4" t="s">
        <v>24</v>
      </c>
      <c r="D6887" s="4" t="s">
        <v>28</v>
      </c>
      <c r="E6887" s="4">
        <v>3.0</v>
      </c>
      <c r="F6887" s="4">
        <v>4.0</v>
      </c>
      <c r="G6887" s="4">
        <v>12.0</v>
      </c>
      <c r="H6887" s="5">
        <v>45067.0</v>
      </c>
      <c r="I6887" s="4">
        <f>IFERROR(__xludf.DUMMYFUNCTION("SPLIT(H6887,""/"")"),21.0)</f>
        <v>21</v>
      </c>
      <c r="J6887" s="4">
        <f>IFERROR(__xludf.DUMMYFUNCTION("""COMPUTED_VALUE"""),5.0)</f>
        <v>5</v>
      </c>
      <c r="K6887" s="4">
        <f>IFERROR(__xludf.DUMMYFUNCTION("""COMPUTED_VALUE"""),2023.0)</f>
        <v>2023</v>
      </c>
    </row>
    <row r="6888">
      <c r="A6888" s="1" t="s">
        <v>1865</v>
      </c>
      <c r="B6888" s="4" t="s">
        <v>41</v>
      </c>
      <c r="C6888" s="4" t="s">
        <v>29</v>
      </c>
      <c r="D6888" s="4" t="s">
        <v>28</v>
      </c>
      <c r="E6888" s="4">
        <v>3.0</v>
      </c>
      <c r="F6888" s="4">
        <v>4.0</v>
      </c>
      <c r="G6888" s="4">
        <v>12.0</v>
      </c>
      <c r="H6888" s="5">
        <v>45067.0</v>
      </c>
      <c r="I6888" s="4">
        <f>IFERROR(__xludf.DUMMYFUNCTION("SPLIT(H6888,""/"")"),21.0)</f>
        <v>21</v>
      </c>
      <c r="J6888" s="4">
        <f>IFERROR(__xludf.DUMMYFUNCTION("""COMPUTED_VALUE"""),5.0)</f>
        <v>5</v>
      </c>
      <c r="K6888" s="4">
        <f>IFERROR(__xludf.DUMMYFUNCTION("""COMPUTED_VALUE"""),2023.0)</f>
        <v>2023</v>
      </c>
    </row>
    <row r="6889">
      <c r="A6889" s="1" t="s">
        <v>7249</v>
      </c>
      <c r="B6889" s="4" t="s">
        <v>41</v>
      </c>
      <c r="C6889" s="4" t="s">
        <v>29</v>
      </c>
      <c r="D6889" s="4" t="s">
        <v>30</v>
      </c>
      <c r="E6889" s="4">
        <v>2.0</v>
      </c>
      <c r="F6889" s="4">
        <v>4.0</v>
      </c>
      <c r="G6889" s="4">
        <v>8.0</v>
      </c>
      <c r="H6889" s="5">
        <v>45067.0</v>
      </c>
      <c r="I6889" s="4">
        <f>IFERROR(__xludf.DUMMYFUNCTION("SPLIT(H6889,""/"")"),21.0)</f>
        <v>21</v>
      </c>
      <c r="J6889" s="4">
        <f>IFERROR(__xludf.DUMMYFUNCTION("""COMPUTED_VALUE"""),5.0)</f>
        <v>5</v>
      </c>
      <c r="K6889" s="4">
        <f>IFERROR(__xludf.DUMMYFUNCTION("""COMPUTED_VALUE"""),2023.0)</f>
        <v>2023</v>
      </c>
    </row>
    <row r="6890">
      <c r="A6890" s="1" t="s">
        <v>1630</v>
      </c>
      <c r="B6890" s="4" t="s">
        <v>41</v>
      </c>
      <c r="C6890" s="4" t="s">
        <v>30</v>
      </c>
      <c r="D6890" s="4" t="s">
        <v>30</v>
      </c>
      <c r="E6890" s="4">
        <v>5.0</v>
      </c>
      <c r="F6890" s="4">
        <v>4.0</v>
      </c>
      <c r="G6890" s="4">
        <v>20.0</v>
      </c>
      <c r="H6890" s="5">
        <v>45068.0</v>
      </c>
      <c r="I6890" s="4">
        <f>IFERROR(__xludf.DUMMYFUNCTION("SPLIT(H6890,""/"")"),22.0)</f>
        <v>22</v>
      </c>
      <c r="J6890" s="4">
        <f>IFERROR(__xludf.DUMMYFUNCTION("""COMPUTED_VALUE"""),5.0)</f>
        <v>5</v>
      </c>
      <c r="K6890" s="4">
        <f>IFERROR(__xludf.DUMMYFUNCTION("""COMPUTED_VALUE"""),2023.0)</f>
        <v>2023</v>
      </c>
    </row>
    <row r="6891">
      <c r="A6891" s="1" t="s">
        <v>6433</v>
      </c>
      <c r="B6891" s="4" t="s">
        <v>41</v>
      </c>
      <c r="C6891" s="4" t="s">
        <v>30</v>
      </c>
      <c r="D6891" s="4" t="s">
        <v>28</v>
      </c>
      <c r="E6891" s="4">
        <v>1.0</v>
      </c>
      <c r="F6891" s="4">
        <v>4.0</v>
      </c>
      <c r="G6891" s="4">
        <v>4.0</v>
      </c>
      <c r="H6891" s="5">
        <v>45068.0</v>
      </c>
      <c r="I6891" s="4">
        <f>IFERROR(__xludf.DUMMYFUNCTION("SPLIT(H6891,""/"")"),22.0)</f>
        <v>22</v>
      </c>
      <c r="J6891" s="4">
        <f>IFERROR(__xludf.DUMMYFUNCTION("""COMPUTED_VALUE"""),5.0)</f>
        <v>5</v>
      </c>
      <c r="K6891" s="4">
        <f>IFERROR(__xludf.DUMMYFUNCTION("""COMPUTED_VALUE"""),2023.0)</f>
        <v>2023</v>
      </c>
    </row>
    <row r="6892">
      <c r="A6892" s="1" t="s">
        <v>3842</v>
      </c>
      <c r="B6892" s="4" t="s">
        <v>41</v>
      </c>
      <c r="C6892" s="4" t="s">
        <v>30</v>
      </c>
      <c r="D6892" s="4" t="s">
        <v>28</v>
      </c>
      <c r="E6892" s="4">
        <v>2.0</v>
      </c>
      <c r="F6892" s="4">
        <v>4.0</v>
      </c>
      <c r="G6892" s="4">
        <v>8.0</v>
      </c>
      <c r="H6892" s="5">
        <v>45069.0</v>
      </c>
      <c r="I6892" s="4">
        <f>IFERROR(__xludf.DUMMYFUNCTION("SPLIT(H6892,""/"")"),23.0)</f>
        <v>23</v>
      </c>
      <c r="J6892" s="4">
        <f>IFERROR(__xludf.DUMMYFUNCTION("""COMPUTED_VALUE"""),5.0)</f>
        <v>5</v>
      </c>
      <c r="K6892" s="4">
        <f>IFERROR(__xludf.DUMMYFUNCTION("""COMPUTED_VALUE"""),2023.0)</f>
        <v>2023</v>
      </c>
    </row>
    <row r="6893">
      <c r="A6893" s="1" t="s">
        <v>5309</v>
      </c>
      <c r="B6893" s="4" t="s">
        <v>41</v>
      </c>
      <c r="C6893" s="4" t="s">
        <v>30</v>
      </c>
      <c r="D6893" s="4" t="s">
        <v>39</v>
      </c>
      <c r="E6893" s="4">
        <v>5.0</v>
      </c>
      <c r="F6893" s="4">
        <v>4.0</v>
      </c>
      <c r="G6893" s="4">
        <v>20.0</v>
      </c>
      <c r="H6893" s="5">
        <v>45069.0</v>
      </c>
      <c r="I6893" s="4">
        <f>IFERROR(__xludf.DUMMYFUNCTION("SPLIT(H6893,""/"")"),23.0)</f>
        <v>23</v>
      </c>
      <c r="J6893" s="4">
        <f>IFERROR(__xludf.DUMMYFUNCTION("""COMPUTED_VALUE"""),5.0)</f>
        <v>5</v>
      </c>
      <c r="K6893" s="4">
        <f>IFERROR(__xludf.DUMMYFUNCTION("""COMPUTED_VALUE"""),2023.0)</f>
        <v>2023</v>
      </c>
    </row>
    <row r="6894">
      <c r="A6894" s="1" t="s">
        <v>3387</v>
      </c>
      <c r="B6894" s="4" t="s">
        <v>41</v>
      </c>
      <c r="C6894" s="4" t="s">
        <v>30</v>
      </c>
      <c r="D6894" s="4" t="s">
        <v>30</v>
      </c>
      <c r="E6894" s="4">
        <v>5.0</v>
      </c>
      <c r="F6894" s="4">
        <v>4.0</v>
      </c>
      <c r="G6894" s="4">
        <v>20.0</v>
      </c>
      <c r="H6894" s="5">
        <v>45069.0</v>
      </c>
      <c r="I6894" s="4">
        <f>IFERROR(__xludf.DUMMYFUNCTION("SPLIT(H6894,""/"")"),23.0)</f>
        <v>23</v>
      </c>
      <c r="J6894" s="4">
        <f>IFERROR(__xludf.DUMMYFUNCTION("""COMPUTED_VALUE"""),5.0)</f>
        <v>5</v>
      </c>
      <c r="K6894" s="4">
        <f>IFERROR(__xludf.DUMMYFUNCTION("""COMPUTED_VALUE"""),2023.0)</f>
        <v>2023</v>
      </c>
    </row>
    <row r="6895">
      <c r="A6895" s="1" t="s">
        <v>7774</v>
      </c>
      <c r="B6895" s="4" t="s">
        <v>41</v>
      </c>
      <c r="C6895" s="4" t="s">
        <v>29</v>
      </c>
      <c r="D6895" s="4" t="s">
        <v>28</v>
      </c>
      <c r="E6895" s="4">
        <v>1.0</v>
      </c>
      <c r="F6895" s="4">
        <v>4.0</v>
      </c>
      <c r="G6895" s="4">
        <v>4.0</v>
      </c>
      <c r="H6895" s="5">
        <v>45070.0</v>
      </c>
      <c r="I6895" s="4">
        <f>IFERROR(__xludf.DUMMYFUNCTION("SPLIT(H6895,""/"")"),24.0)</f>
        <v>24</v>
      </c>
      <c r="J6895" s="4">
        <f>IFERROR(__xludf.DUMMYFUNCTION("""COMPUTED_VALUE"""),5.0)</f>
        <v>5</v>
      </c>
      <c r="K6895" s="4">
        <f>IFERROR(__xludf.DUMMYFUNCTION("""COMPUTED_VALUE"""),2023.0)</f>
        <v>2023</v>
      </c>
    </row>
    <row r="6896">
      <c r="A6896" s="1" t="s">
        <v>5820</v>
      </c>
      <c r="B6896" s="4" t="s">
        <v>41</v>
      </c>
      <c r="C6896" s="4" t="s">
        <v>29</v>
      </c>
      <c r="D6896" s="4" t="s">
        <v>28</v>
      </c>
      <c r="E6896" s="4">
        <v>4.0</v>
      </c>
      <c r="F6896" s="4">
        <v>4.0</v>
      </c>
      <c r="G6896" s="4">
        <v>16.0</v>
      </c>
      <c r="H6896" s="5">
        <v>45070.0</v>
      </c>
      <c r="I6896" s="4">
        <f>IFERROR(__xludf.DUMMYFUNCTION("SPLIT(H6896,""/"")"),24.0)</f>
        <v>24</v>
      </c>
      <c r="J6896" s="4">
        <f>IFERROR(__xludf.DUMMYFUNCTION("""COMPUTED_VALUE"""),5.0)</f>
        <v>5</v>
      </c>
      <c r="K6896" s="4">
        <f>IFERROR(__xludf.DUMMYFUNCTION("""COMPUTED_VALUE"""),2023.0)</f>
        <v>2023</v>
      </c>
    </row>
    <row r="6897">
      <c r="A6897" s="1" t="s">
        <v>3232</v>
      </c>
      <c r="B6897" s="4" t="s">
        <v>41</v>
      </c>
      <c r="C6897" s="4" t="s">
        <v>30</v>
      </c>
      <c r="D6897" s="4" t="s">
        <v>39</v>
      </c>
      <c r="E6897" s="4">
        <v>1.0</v>
      </c>
      <c r="F6897" s="4">
        <v>4.0</v>
      </c>
      <c r="G6897" s="4">
        <v>4.0</v>
      </c>
      <c r="H6897" s="5">
        <v>45070.0</v>
      </c>
      <c r="I6897" s="4">
        <f>IFERROR(__xludf.DUMMYFUNCTION("SPLIT(H6897,""/"")"),24.0)</f>
        <v>24</v>
      </c>
      <c r="J6897" s="4">
        <f>IFERROR(__xludf.DUMMYFUNCTION("""COMPUTED_VALUE"""),5.0)</f>
        <v>5</v>
      </c>
      <c r="K6897" s="4">
        <f>IFERROR(__xludf.DUMMYFUNCTION("""COMPUTED_VALUE"""),2023.0)</f>
        <v>2023</v>
      </c>
    </row>
    <row r="6898">
      <c r="A6898" s="1" t="s">
        <v>1900</v>
      </c>
      <c r="B6898" s="4" t="s">
        <v>41</v>
      </c>
      <c r="C6898" s="4" t="s">
        <v>30</v>
      </c>
      <c r="D6898" s="4" t="s">
        <v>23</v>
      </c>
      <c r="E6898" s="4">
        <v>4.0</v>
      </c>
      <c r="F6898" s="4">
        <v>4.0</v>
      </c>
      <c r="G6898" s="4">
        <v>16.0</v>
      </c>
      <c r="H6898" s="5">
        <v>45070.0</v>
      </c>
      <c r="I6898" s="4">
        <f>IFERROR(__xludf.DUMMYFUNCTION("SPLIT(H6898,""/"")"),24.0)</f>
        <v>24</v>
      </c>
      <c r="J6898" s="4">
        <f>IFERROR(__xludf.DUMMYFUNCTION("""COMPUTED_VALUE"""),5.0)</f>
        <v>5</v>
      </c>
      <c r="K6898" s="4">
        <f>IFERROR(__xludf.DUMMYFUNCTION("""COMPUTED_VALUE"""),2023.0)</f>
        <v>2023</v>
      </c>
    </row>
    <row r="6899">
      <c r="A6899" s="1" t="s">
        <v>2351</v>
      </c>
      <c r="B6899" s="4" t="s">
        <v>41</v>
      </c>
      <c r="C6899" s="4" t="s">
        <v>30</v>
      </c>
      <c r="D6899" s="4" t="s">
        <v>28</v>
      </c>
      <c r="E6899" s="4">
        <v>4.0</v>
      </c>
      <c r="F6899" s="4">
        <v>4.0</v>
      </c>
      <c r="G6899" s="4">
        <v>16.0</v>
      </c>
      <c r="H6899" s="5">
        <v>45070.0</v>
      </c>
      <c r="I6899" s="4">
        <f>IFERROR(__xludf.DUMMYFUNCTION("SPLIT(H6899,""/"")"),24.0)</f>
        <v>24</v>
      </c>
      <c r="J6899" s="4">
        <f>IFERROR(__xludf.DUMMYFUNCTION("""COMPUTED_VALUE"""),5.0)</f>
        <v>5</v>
      </c>
      <c r="K6899" s="4">
        <f>IFERROR(__xludf.DUMMYFUNCTION("""COMPUTED_VALUE"""),2023.0)</f>
        <v>2023</v>
      </c>
    </row>
    <row r="6900">
      <c r="A6900" s="1" t="s">
        <v>8611</v>
      </c>
      <c r="B6900" s="4" t="s">
        <v>41</v>
      </c>
      <c r="C6900" s="4" t="s">
        <v>30</v>
      </c>
      <c r="D6900" s="4" t="s">
        <v>30</v>
      </c>
      <c r="E6900" s="4">
        <v>3.0</v>
      </c>
      <c r="F6900" s="4">
        <v>4.0</v>
      </c>
      <c r="G6900" s="4">
        <v>12.0</v>
      </c>
      <c r="H6900" s="5">
        <v>45071.0</v>
      </c>
      <c r="I6900" s="4">
        <f>IFERROR(__xludf.DUMMYFUNCTION("SPLIT(H6900,""/"")"),25.0)</f>
        <v>25</v>
      </c>
      <c r="J6900" s="4">
        <f>IFERROR(__xludf.DUMMYFUNCTION("""COMPUTED_VALUE"""),5.0)</f>
        <v>5</v>
      </c>
      <c r="K6900" s="4">
        <f>IFERROR(__xludf.DUMMYFUNCTION("""COMPUTED_VALUE"""),2023.0)</f>
        <v>2023</v>
      </c>
    </row>
    <row r="6901">
      <c r="A6901" s="1" t="s">
        <v>4572</v>
      </c>
      <c r="B6901" s="4" t="s">
        <v>41</v>
      </c>
      <c r="C6901" s="4" t="s">
        <v>29</v>
      </c>
      <c r="D6901" s="4" t="s">
        <v>39</v>
      </c>
      <c r="E6901" s="4">
        <v>3.0</v>
      </c>
      <c r="F6901" s="4">
        <v>4.0</v>
      </c>
      <c r="G6901" s="4">
        <v>12.0</v>
      </c>
      <c r="H6901" s="5">
        <v>45072.0</v>
      </c>
      <c r="I6901" s="4">
        <f>IFERROR(__xludf.DUMMYFUNCTION("SPLIT(H6901,""/"")"),26.0)</f>
        <v>26</v>
      </c>
      <c r="J6901" s="4">
        <f>IFERROR(__xludf.DUMMYFUNCTION("""COMPUTED_VALUE"""),5.0)</f>
        <v>5</v>
      </c>
      <c r="K6901" s="4">
        <f>IFERROR(__xludf.DUMMYFUNCTION("""COMPUTED_VALUE"""),2023.0)</f>
        <v>2023</v>
      </c>
    </row>
    <row r="6902">
      <c r="A6902" s="1" t="s">
        <v>1945</v>
      </c>
      <c r="B6902" s="4" t="s">
        <v>41</v>
      </c>
      <c r="C6902" s="4" t="s">
        <v>29</v>
      </c>
      <c r="D6902" s="4" t="s">
        <v>28</v>
      </c>
      <c r="E6902" s="4">
        <v>3.0</v>
      </c>
      <c r="F6902" s="4">
        <v>4.0</v>
      </c>
      <c r="G6902" s="4">
        <v>12.0</v>
      </c>
      <c r="H6902" s="5">
        <v>45072.0</v>
      </c>
      <c r="I6902" s="4">
        <f>IFERROR(__xludf.DUMMYFUNCTION("SPLIT(H6902,""/"")"),26.0)</f>
        <v>26</v>
      </c>
      <c r="J6902" s="4">
        <f>IFERROR(__xludf.DUMMYFUNCTION("""COMPUTED_VALUE"""),5.0)</f>
        <v>5</v>
      </c>
      <c r="K6902" s="4">
        <f>IFERROR(__xludf.DUMMYFUNCTION("""COMPUTED_VALUE"""),2023.0)</f>
        <v>2023</v>
      </c>
    </row>
    <row r="6903">
      <c r="A6903" s="1" t="s">
        <v>759</v>
      </c>
      <c r="B6903" s="4" t="s">
        <v>41</v>
      </c>
      <c r="C6903" s="4" t="s">
        <v>24</v>
      </c>
      <c r="D6903" s="4" t="s">
        <v>23</v>
      </c>
      <c r="E6903" s="4">
        <v>5.0</v>
      </c>
      <c r="F6903" s="4">
        <v>4.0</v>
      </c>
      <c r="G6903" s="4">
        <v>20.0</v>
      </c>
      <c r="H6903" s="5">
        <v>45072.0</v>
      </c>
      <c r="I6903" s="4">
        <f>IFERROR(__xludf.DUMMYFUNCTION("SPLIT(H6903,""/"")"),26.0)</f>
        <v>26</v>
      </c>
      <c r="J6903" s="4">
        <f>IFERROR(__xludf.DUMMYFUNCTION("""COMPUTED_VALUE"""),5.0)</f>
        <v>5</v>
      </c>
      <c r="K6903" s="4">
        <f>IFERROR(__xludf.DUMMYFUNCTION("""COMPUTED_VALUE"""),2023.0)</f>
        <v>2023</v>
      </c>
    </row>
    <row r="6904">
      <c r="A6904" s="1" t="s">
        <v>6818</v>
      </c>
      <c r="B6904" s="4" t="s">
        <v>41</v>
      </c>
      <c r="C6904" s="4" t="s">
        <v>30</v>
      </c>
      <c r="D6904" s="4" t="s">
        <v>30</v>
      </c>
      <c r="E6904" s="4">
        <v>5.0</v>
      </c>
      <c r="F6904" s="4">
        <v>4.0</v>
      </c>
      <c r="G6904" s="4">
        <v>20.0</v>
      </c>
      <c r="H6904" s="5">
        <v>45073.0</v>
      </c>
      <c r="I6904" s="4">
        <f>IFERROR(__xludf.DUMMYFUNCTION("SPLIT(H6904,""/"")"),27.0)</f>
        <v>27</v>
      </c>
      <c r="J6904" s="4">
        <f>IFERROR(__xludf.DUMMYFUNCTION("""COMPUTED_VALUE"""),5.0)</f>
        <v>5</v>
      </c>
      <c r="K6904" s="4">
        <f>IFERROR(__xludf.DUMMYFUNCTION("""COMPUTED_VALUE"""),2023.0)</f>
        <v>2023</v>
      </c>
    </row>
    <row r="6905">
      <c r="A6905" s="1" t="s">
        <v>3295</v>
      </c>
      <c r="B6905" s="4" t="s">
        <v>41</v>
      </c>
      <c r="C6905" s="4" t="s">
        <v>24</v>
      </c>
      <c r="D6905" s="4" t="s">
        <v>28</v>
      </c>
      <c r="E6905" s="4">
        <v>1.0</v>
      </c>
      <c r="F6905" s="4">
        <v>4.0</v>
      </c>
      <c r="G6905" s="4">
        <v>4.0</v>
      </c>
      <c r="H6905" s="5">
        <v>45073.0</v>
      </c>
      <c r="I6905" s="4">
        <f>IFERROR(__xludf.DUMMYFUNCTION("SPLIT(H6905,""/"")"),27.0)</f>
        <v>27</v>
      </c>
      <c r="J6905" s="4">
        <f>IFERROR(__xludf.DUMMYFUNCTION("""COMPUTED_VALUE"""),5.0)</f>
        <v>5</v>
      </c>
      <c r="K6905" s="4">
        <f>IFERROR(__xludf.DUMMYFUNCTION("""COMPUTED_VALUE"""),2023.0)</f>
        <v>2023</v>
      </c>
    </row>
    <row r="6906">
      <c r="A6906" s="1" t="s">
        <v>5056</v>
      </c>
      <c r="B6906" s="4" t="s">
        <v>41</v>
      </c>
      <c r="C6906" s="4" t="s">
        <v>30</v>
      </c>
      <c r="D6906" s="4" t="s">
        <v>39</v>
      </c>
      <c r="E6906" s="4">
        <v>1.0</v>
      </c>
      <c r="F6906" s="4">
        <v>4.0</v>
      </c>
      <c r="G6906" s="4">
        <v>4.0</v>
      </c>
      <c r="H6906" s="5">
        <v>45073.0</v>
      </c>
      <c r="I6906" s="4">
        <f>IFERROR(__xludf.DUMMYFUNCTION("SPLIT(H6906,""/"")"),27.0)</f>
        <v>27</v>
      </c>
      <c r="J6906" s="4">
        <f>IFERROR(__xludf.DUMMYFUNCTION("""COMPUTED_VALUE"""),5.0)</f>
        <v>5</v>
      </c>
      <c r="K6906" s="4">
        <f>IFERROR(__xludf.DUMMYFUNCTION("""COMPUTED_VALUE"""),2023.0)</f>
        <v>2023</v>
      </c>
    </row>
    <row r="6907">
      <c r="A6907" s="1" t="s">
        <v>2114</v>
      </c>
      <c r="B6907" s="4" t="s">
        <v>41</v>
      </c>
      <c r="C6907" s="4" t="s">
        <v>30</v>
      </c>
      <c r="D6907" s="4" t="s">
        <v>23</v>
      </c>
      <c r="E6907" s="4">
        <v>1.0</v>
      </c>
      <c r="F6907" s="4">
        <v>4.0</v>
      </c>
      <c r="G6907" s="4">
        <v>4.0</v>
      </c>
      <c r="H6907" s="5">
        <v>45073.0</v>
      </c>
      <c r="I6907" s="4">
        <f>IFERROR(__xludf.DUMMYFUNCTION("SPLIT(H6907,""/"")"),27.0)</f>
        <v>27</v>
      </c>
      <c r="J6907" s="4">
        <f>IFERROR(__xludf.DUMMYFUNCTION("""COMPUTED_VALUE"""),5.0)</f>
        <v>5</v>
      </c>
      <c r="K6907" s="4">
        <f>IFERROR(__xludf.DUMMYFUNCTION("""COMPUTED_VALUE"""),2023.0)</f>
        <v>2023</v>
      </c>
    </row>
    <row r="6908">
      <c r="A6908" s="1" t="s">
        <v>7222</v>
      </c>
      <c r="B6908" s="4" t="s">
        <v>41</v>
      </c>
      <c r="C6908" s="4" t="s">
        <v>24</v>
      </c>
      <c r="D6908" s="4" t="s">
        <v>28</v>
      </c>
      <c r="E6908" s="4">
        <v>4.0</v>
      </c>
      <c r="F6908" s="4">
        <v>4.0</v>
      </c>
      <c r="G6908" s="4">
        <v>16.0</v>
      </c>
      <c r="H6908" s="5">
        <v>45074.0</v>
      </c>
      <c r="I6908" s="4">
        <f>IFERROR(__xludf.DUMMYFUNCTION("SPLIT(H6908,""/"")"),28.0)</f>
        <v>28</v>
      </c>
      <c r="J6908" s="4">
        <f>IFERROR(__xludf.DUMMYFUNCTION("""COMPUTED_VALUE"""),5.0)</f>
        <v>5</v>
      </c>
      <c r="K6908" s="4">
        <f>IFERROR(__xludf.DUMMYFUNCTION("""COMPUTED_VALUE"""),2023.0)</f>
        <v>2023</v>
      </c>
    </row>
    <row r="6909">
      <c r="A6909" s="1" t="s">
        <v>3720</v>
      </c>
      <c r="B6909" s="4" t="s">
        <v>41</v>
      </c>
      <c r="C6909" s="4" t="s">
        <v>24</v>
      </c>
      <c r="D6909" s="4" t="s">
        <v>30</v>
      </c>
      <c r="E6909" s="4">
        <v>3.0</v>
      </c>
      <c r="F6909" s="4">
        <v>4.0</v>
      </c>
      <c r="G6909" s="4">
        <v>12.0</v>
      </c>
      <c r="H6909" s="5">
        <v>45075.0</v>
      </c>
      <c r="I6909" s="4">
        <f>IFERROR(__xludf.DUMMYFUNCTION("SPLIT(H6909,""/"")"),29.0)</f>
        <v>29</v>
      </c>
      <c r="J6909" s="4">
        <f>IFERROR(__xludf.DUMMYFUNCTION("""COMPUTED_VALUE"""),5.0)</f>
        <v>5</v>
      </c>
      <c r="K6909" s="4">
        <f>IFERROR(__xludf.DUMMYFUNCTION("""COMPUTED_VALUE"""),2023.0)</f>
        <v>2023</v>
      </c>
    </row>
    <row r="6910">
      <c r="A6910" s="1" t="s">
        <v>4636</v>
      </c>
      <c r="B6910" s="4" t="s">
        <v>41</v>
      </c>
      <c r="C6910" s="4" t="s">
        <v>29</v>
      </c>
      <c r="D6910" s="4" t="s">
        <v>23</v>
      </c>
      <c r="E6910" s="4">
        <v>2.0</v>
      </c>
      <c r="F6910" s="4">
        <v>4.0</v>
      </c>
      <c r="G6910" s="4">
        <v>8.0</v>
      </c>
      <c r="H6910" s="5">
        <v>45075.0</v>
      </c>
      <c r="I6910" s="4">
        <f>IFERROR(__xludf.DUMMYFUNCTION("SPLIT(H6910,""/"")"),29.0)</f>
        <v>29</v>
      </c>
      <c r="J6910" s="4">
        <f>IFERROR(__xludf.DUMMYFUNCTION("""COMPUTED_VALUE"""),5.0)</f>
        <v>5</v>
      </c>
      <c r="K6910" s="4">
        <f>IFERROR(__xludf.DUMMYFUNCTION("""COMPUTED_VALUE"""),2023.0)</f>
        <v>2023</v>
      </c>
    </row>
    <row r="6911">
      <c r="A6911" s="1" t="s">
        <v>2456</v>
      </c>
      <c r="B6911" s="4" t="s">
        <v>41</v>
      </c>
      <c r="C6911" s="4" t="s">
        <v>29</v>
      </c>
      <c r="D6911" s="4" t="s">
        <v>28</v>
      </c>
      <c r="E6911" s="4">
        <v>1.0</v>
      </c>
      <c r="F6911" s="4">
        <v>4.0</v>
      </c>
      <c r="G6911" s="4">
        <v>4.0</v>
      </c>
      <c r="H6911" s="5">
        <v>45076.0</v>
      </c>
      <c r="I6911" s="4">
        <f>IFERROR(__xludf.DUMMYFUNCTION("SPLIT(H6911,""/"")"),30.0)</f>
        <v>30</v>
      </c>
      <c r="J6911" s="4">
        <f>IFERROR(__xludf.DUMMYFUNCTION("""COMPUTED_VALUE"""),5.0)</f>
        <v>5</v>
      </c>
      <c r="K6911" s="4">
        <f>IFERROR(__xludf.DUMMYFUNCTION("""COMPUTED_VALUE"""),2023.0)</f>
        <v>2023</v>
      </c>
    </row>
    <row r="6912">
      <c r="A6912" s="1" t="s">
        <v>1078</v>
      </c>
      <c r="B6912" s="4" t="s">
        <v>41</v>
      </c>
      <c r="C6912" s="4" t="s">
        <v>24</v>
      </c>
      <c r="D6912" s="4" t="s">
        <v>30</v>
      </c>
      <c r="E6912" s="4">
        <v>1.0</v>
      </c>
      <c r="F6912" s="4">
        <v>4.0</v>
      </c>
      <c r="G6912" s="4">
        <v>4.0</v>
      </c>
      <c r="H6912" s="5">
        <v>45077.0</v>
      </c>
      <c r="I6912" s="4">
        <f>IFERROR(__xludf.DUMMYFUNCTION("SPLIT(H6912,""/"")"),31.0)</f>
        <v>31</v>
      </c>
      <c r="J6912" s="4">
        <f>IFERROR(__xludf.DUMMYFUNCTION("""COMPUTED_VALUE"""),5.0)</f>
        <v>5</v>
      </c>
      <c r="K6912" s="4">
        <f>IFERROR(__xludf.DUMMYFUNCTION("""COMPUTED_VALUE"""),2023.0)</f>
        <v>2023</v>
      </c>
    </row>
    <row r="6913">
      <c r="A6913" s="1" t="s">
        <v>8642</v>
      </c>
      <c r="B6913" s="4" t="s">
        <v>41</v>
      </c>
      <c r="C6913" s="4" t="s">
        <v>30</v>
      </c>
      <c r="D6913" s="4" t="s">
        <v>30</v>
      </c>
      <c r="E6913" s="4">
        <v>4.0</v>
      </c>
      <c r="F6913" s="4">
        <v>4.0</v>
      </c>
      <c r="G6913" s="4">
        <v>16.0</v>
      </c>
      <c r="H6913" s="5">
        <v>45077.0</v>
      </c>
      <c r="I6913" s="4">
        <f>IFERROR(__xludf.DUMMYFUNCTION("SPLIT(H6913,""/"")"),31.0)</f>
        <v>31</v>
      </c>
      <c r="J6913" s="4">
        <f>IFERROR(__xludf.DUMMYFUNCTION("""COMPUTED_VALUE"""),5.0)</f>
        <v>5</v>
      </c>
      <c r="K6913" s="4">
        <f>IFERROR(__xludf.DUMMYFUNCTION("""COMPUTED_VALUE"""),2023.0)</f>
        <v>2023</v>
      </c>
    </row>
    <row r="6914">
      <c r="A6914" s="1" t="s">
        <v>2252</v>
      </c>
      <c r="B6914" s="4" t="s">
        <v>41</v>
      </c>
      <c r="C6914" s="4" t="s">
        <v>30</v>
      </c>
      <c r="D6914" s="4" t="s">
        <v>30</v>
      </c>
      <c r="E6914" s="4">
        <v>1.0</v>
      </c>
      <c r="F6914" s="4">
        <v>4.0</v>
      </c>
      <c r="G6914" s="4">
        <v>4.0</v>
      </c>
      <c r="H6914" s="5">
        <v>45078.0</v>
      </c>
      <c r="I6914" s="4">
        <f>IFERROR(__xludf.DUMMYFUNCTION("SPLIT(H6914,""/"")"),1.0)</f>
        <v>1</v>
      </c>
      <c r="J6914" s="4">
        <f>IFERROR(__xludf.DUMMYFUNCTION("""COMPUTED_VALUE"""),6.0)</f>
        <v>6</v>
      </c>
      <c r="K6914" s="4">
        <f>IFERROR(__xludf.DUMMYFUNCTION("""COMPUTED_VALUE"""),2023.0)</f>
        <v>2023</v>
      </c>
    </row>
    <row r="6915">
      <c r="A6915" s="1" t="s">
        <v>8020</v>
      </c>
      <c r="B6915" s="4" t="s">
        <v>41</v>
      </c>
      <c r="C6915" s="4" t="s">
        <v>30</v>
      </c>
      <c r="D6915" s="4" t="s">
        <v>30</v>
      </c>
      <c r="E6915" s="4">
        <v>1.0</v>
      </c>
      <c r="F6915" s="4">
        <v>4.0</v>
      </c>
      <c r="G6915" s="4">
        <v>4.0</v>
      </c>
      <c r="H6915" s="5">
        <v>45078.0</v>
      </c>
      <c r="I6915" s="4">
        <f>IFERROR(__xludf.DUMMYFUNCTION("SPLIT(H6915,""/"")"),1.0)</f>
        <v>1</v>
      </c>
      <c r="J6915" s="4">
        <f>IFERROR(__xludf.DUMMYFUNCTION("""COMPUTED_VALUE"""),6.0)</f>
        <v>6</v>
      </c>
      <c r="K6915" s="4">
        <f>IFERROR(__xludf.DUMMYFUNCTION("""COMPUTED_VALUE"""),2023.0)</f>
        <v>2023</v>
      </c>
    </row>
    <row r="6916">
      <c r="A6916" s="1" t="s">
        <v>5647</v>
      </c>
      <c r="B6916" s="4" t="s">
        <v>41</v>
      </c>
      <c r="C6916" s="4" t="s">
        <v>29</v>
      </c>
      <c r="D6916" s="4" t="s">
        <v>28</v>
      </c>
      <c r="E6916" s="4">
        <v>3.0</v>
      </c>
      <c r="F6916" s="4">
        <v>4.0</v>
      </c>
      <c r="G6916" s="4">
        <v>12.0</v>
      </c>
      <c r="H6916" s="5">
        <v>45078.0</v>
      </c>
      <c r="I6916" s="4">
        <f>IFERROR(__xludf.DUMMYFUNCTION("SPLIT(H6916,""/"")"),1.0)</f>
        <v>1</v>
      </c>
      <c r="J6916" s="4">
        <f>IFERROR(__xludf.DUMMYFUNCTION("""COMPUTED_VALUE"""),6.0)</f>
        <v>6</v>
      </c>
      <c r="K6916" s="4">
        <f>IFERROR(__xludf.DUMMYFUNCTION("""COMPUTED_VALUE"""),2023.0)</f>
        <v>2023</v>
      </c>
    </row>
    <row r="6917">
      <c r="A6917" s="1" t="s">
        <v>9704</v>
      </c>
      <c r="B6917" s="4" t="s">
        <v>41</v>
      </c>
      <c r="C6917" s="4" t="s">
        <v>29</v>
      </c>
      <c r="D6917" s="4" t="s">
        <v>30</v>
      </c>
      <c r="E6917" s="4">
        <v>3.0</v>
      </c>
      <c r="F6917" s="4">
        <v>4.0</v>
      </c>
      <c r="G6917" s="4">
        <v>12.0</v>
      </c>
      <c r="H6917" s="5">
        <v>45078.0</v>
      </c>
      <c r="I6917" s="4">
        <f>IFERROR(__xludf.DUMMYFUNCTION("SPLIT(H6917,""/"")"),1.0)</f>
        <v>1</v>
      </c>
      <c r="J6917" s="4">
        <f>IFERROR(__xludf.DUMMYFUNCTION("""COMPUTED_VALUE"""),6.0)</f>
        <v>6</v>
      </c>
      <c r="K6917" s="4">
        <f>IFERROR(__xludf.DUMMYFUNCTION("""COMPUTED_VALUE"""),2023.0)</f>
        <v>2023</v>
      </c>
    </row>
    <row r="6918">
      <c r="A6918" s="1" t="s">
        <v>6538</v>
      </c>
      <c r="B6918" s="4" t="s">
        <v>41</v>
      </c>
      <c r="C6918" s="4" t="s">
        <v>24</v>
      </c>
      <c r="D6918" s="4" t="s">
        <v>28</v>
      </c>
      <c r="E6918" s="4">
        <v>4.0</v>
      </c>
      <c r="F6918" s="4">
        <v>4.0</v>
      </c>
      <c r="G6918" s="4">
        <v>16.0</v>
      </c>
      <c r="H6918" s="5">
        <v>45078.0</v>
      </c>
      <c r="I6918" s="4">
        <f>IFERROR(__xludf.DUMMYFUNCTION("SPLIT(H6918,""/"")"),1.0)</f>
        <v>1</v>
      </c>
      <c r="J6918" s="4">
        <f>IFERROR(__xludf.DUMMYFUNCTION("""COMPUTED_VALUE"""),6.0)</f>
        <v>6</v>
      </c>
      <c r="K6918" s="4">
        <f>IFERROR(__xludf.DUMMYFUNCTION("""COMPUTED_VALUE"""),2023.0)</f>
        <v>2023</v>
      </c>
    </row>
    <row r="6919">
      <c r="A6919" s="1" t="s">
        <v>8391</v>
      </c>
      <c r="B6919" s="4" t="s">
        <v>41</v>
      </c>
      <c r="C6919" s="4" t="s">
        <v>29</v>
      </c>
      <c r="D6919" s="4" t="s">
        <v>28</v>
      </c>
      <c r="E6919" s="4">
        <v>2.0</v>
      </c>
      <c r="F6919" s="4">
        <v>4.0</v>
      </c>
      <c r="G6919" s="4">
        <v>8.0</v>
      </c>
      <c r="H6919" s="5">
        <v>45078.0</v>
      </c>
      <c r="I6919" s="4">
        <f>IFERROR(__xludf.DUMMYFUNCTION("SPLIT(H6919,""/"")"),1.0)</f>
        <v>1</v>
      </c>
      <c r="J6919" s="4">
        <f>IFERROR(__xludf.DUMMYFUNCTION("""COMPUTED_VALUE"""),6.0)</f>
        <v>6</v>
      </c>
      <c r="K6919" s="4">
        <f>IFERROR(__xludf.DUMMYFUNCTION("""COMPUTED_VALUE"""),2023.0)</f>
        <v>2023</v>
      </c>
    </row>
    <row r="6920">
      <c r="A6920" s="1" t="s">
        <v>4719</v>
      </c>
      <c r="B6920" s="4" t="s">
        <v>41</v>
      </c>
      <c r="C6920" s="4" t="s">
        <v>24</v>
      </c>
      <c r="D6920" s="4" t="s">
        <v>30</v>
      </c>
      <c r="E6920" s="4">
        <v>5.0</v>
      </c>
      <c r="F6920" s="4">
        <v>4.0</v>
      </c>
      <c r="G6920" s="4">
        <v>20.0</v>
      </c>
      <c r="H6920" s="5">
        <v>45078.0</v>
      </c>
      <c r="I6920" s="4">
        <f>IFERROR(__xludf.DUMMYFUNCTION("SPLIT(H6920,""/"")"),1.0)</f>
        <v>1</v>
      </c>
      <c r="J6920" s="4">
        <f>IFERROR(__xludf.DUMMYFUNCTION("""COMPUTED_VALUE"""),6.0)</f>
        <v>6</v>
      </c>
      <c r="K6920" s="4">
        <f>IFERROR(__xludf.DUMMYFUNCTION("""COMPUTED_VALUE"""),2023.0)</f>
        <v>2023</v>
      </c>
    </row>
    <row r="6921">
      <c r="A6921" s="1" t="s">
        <v>103</v>
      </c>
      <c r="B6921" s="4" t="s">
        <v>41</v>
      </c>
      <c r="C6921" s="4" t="s">
        <v>30</v>
      </c>
      <c r="D6921" s="4" t="s">
        <v>39</v>
      </c>
      <c r="E6921" s="4">
        <v>4.0</v>
      </c>
      <c r="F6921" s="4">
        <v>4.0</v>
      </c>
      <c r="G6921" s="4">
        <v>16.0</v>
      </c>
      <c r="H6921" s="5">
        <v>45078.0</v>
      </c>
      <c r="I6921" s="4">
        <f>IFERROR(__xludf.DUMMYFUNCTION("SPLIT(H6921,""/"")"),1.0)</f>
        <v>1</v>
      </c>
      <c r="J6921" s="4">
        <f>IFERROR(__xludf.DUMMYFUNCTION("""COMPUTED_VALUE"""),6.0)</f>
        <v>6</v>
      </c>
      <c r="K6921" s="4">
        <f>IFERROR(__xludf.DUMMYFUNCTION("""COMPUTED_VALUE"""),2023.0)</f>
        <v>2023</v>
      </c>
    </row>
    <row r="6922">
      <c r="A6922" s="1" t="s">
        <v>4440</v>
      </c>
      <c r="B6922" s="4" t="s">
        <v>41</v>
      </c>
      <c r="C6922" s="4" t="s">
        <v>29</v>
      </c>
      <c r="D6922" s="4" t="s">
        <v>28</v>
      </c>
      <c r="E6922" s="4">
        <v>1.0</v>
      </c>
      <c r="F6922" s="4">
        <v>4.0</v>
      </c>
      <c r="G6922" s="4">
        <v>4.0</v>
      </c>
      <c r="H6922" s="5">
        <v>45079.0</v>
      </c>
      <c r="I6922" s="4">
        <f>IFERROR(__xludf.DUMMYFUNCTION("SPLIT(H6922,""/"")"),2.0)</f>
        <v>2</v>
      </c>
      <c r="J6922" s="4">
        <f>IFERROR(__xludf.DUMMYFUNCTION("""COMPUTED_VALUE"""),6.0)</f>
        <v>6</v>
      </c>
      <c r="K6922" s="4">
        <f>IFERROR(__xludf.DUMMYFUNCTION("""COMPUTED_VALUE"""),2023.0)</f>
        <v>2023</v>
      </c>
    </row>
    <row r="6923">
      <c r="A6923" s="1" t="s">
        <v>4939</v>
      </c>
      <c r="B6923" s="4" t="s">
        <v>41</v>
      </c>
      <c r="C6923" s="4" t="s">
        <v>29</v>
      </c>
      <c r="D6923" s="4" t="s">
        <v>30</v>
      </c>
      <c r="E6923" s="4">
        <v>4.0</v>
      </c>
      <c r="F6923" s="4">
        <v>4.0</v>
      </c>
      <c r="G6923" s="4">
        <v>16.0</v>
      </c>
      <c r="H6923" s="5">
        <v>45079.0</v>
      </c>
      <c r="I6923" s="4">
        <f>IFERROR(__xludf.DUMMYFUNCTION("SPLIT(H6923,""/"")"),2.0)</f>
        <v>2</v>
      </c>
      <c r="J6923" s="4">
        <f>IFERROR(__xludf.DUMMYFUNCTION("""COMPUTED_VALUE"""),6.0)</f>
        <v>6</v>
      </c>
      <c r="K6923" s="4">
        <f>IFERROR(__xludf.DUMMYFUNCTION("""COMPUTED_VALUE"""),2023.0)</f>
        <v>2023</v>
      </c>
    </row>
    <row r="6924">
      <c r="A6924" s="1" t="s">
        <v>4123</v>
      </c>
      <c r="B6924" s="4" t="s">
        <v>41</v>
      </c>
      <c r="C6924" s="4" t="s">
        <v>29</v>
      </c>
      <c r="D6924" s="4" t="s">
        <v>39</v>
      </c>
      <c r="E6924" s="4">
        <v>4.0</v>
      </c>
      <c r="F6924" s="4">
        <v>4.0</v>
      </c>
      <c r="G6924" s="4">
        <v>16.0</v>
      </c>
      <c r="H6924" s="5">
        <v>45081.0</v>
      </c>
      <c r="I6924" s="4">
        <f>IFERROR(__xludf.DUMMYFUNCTION("SPLIT(H6924,""/"")"),4.0)</f>
        <v>4</v>
      </c>
      <c r="J6924" s="4">
        <f>IFERROR(__xludf.DUMMYFUNCTION("""COMPUTED_VALUE"""),6.0)</f>
        <v>6</v>
      </c>
      <c r="K6924" s="4">
        <f>IFERROR(__xludf.DUMMYFUNCTION("""COMPUTED_VALUE"""),2023.0)</f>
        <v>2023</v>
      </c>
    </row>
    <row r="6925">
      <c r="A6925" s="1" t="s">
        <v>3477</v>
      </c>
      <c r="B6925" s="4" t="s">
        <v>41</v>
      </c>
      <c r="C6925" s="4" t="s">
        <v>24</v>
      </c>
      <c r="D6925" s="4" t="s">
        <v>30</v>
      </c>
      <c r="E6925" s="4">
        <v>1.0</v>
      </c>
      <c r="F6925" s="4">
        <v>4.0</v>
      </c>
      <c r="G6925" s="4">
        <v>4.0</v>
      </c>
      <c r="H6925" s="5">
        <v>45081.0</v>
      </c>
      <c r="I6925" s="4">
        <f>IFERROR(__xludf.DUMMYFUNCTION("SPLIT(H6925,""/"")"),4.0)</f>
        <v>4</v>
      </c>
      <c r="J6925" s="4">
        <f>IFERROR(__xludf.DUMMYFUNCTION("""COMPUTED_VALUE"""),6.0)</f>
        <v>6</v>
      </c>
      <c r="K6925" s="4">
        <f>IFERROR(__xludf.DUMMYFUNCTION("""COMPUTED_VALUE"""),2023.0)</f>
        <v>2023</v>
      </c>
    </row>
    <row r="6926">
      <c r="A6926" s="1" t="s">
        <v>2384</v>
      </c>
      <c r="B6926" s="4" t="s">
        <v>41</v>
      </c>
      <c r="C6926" s="4" t="s">
        <v>29</v>
      </c>
      <c r="D6926" s="4" t="s">
        <v>30</v>
      </c>
      <c r="E6926" s="4">
        <v>5.0</v>
      </c>
      <c r="F6926" s="4">
        <v>4.0</v>
      </c>
      <c r="G6926" s="4">
        <v>20.0</v>
      </c>
      <c r="H6926" s="5">
        <v>45081.0</v>
      </c>
      <c r="I6926" s="4">
        <f>IFERROR(__xludf.DUMMYFUNCTION("SPLIT(H6926,""/"")"),4.0)</f>
        <v>4</v>
      </c>
      <c r="J6926" s="4">
        <f>IFERROR(__xludf.DUMMYFUNCTION("""COMPUTED_VALUE"""),6.0)</f>
        <v>6</v>
      </c>
      <c r="K6926" s="4">
        <f>IFERROR(__xludf.DUMMYFUNCTION("""COMPUTED_VALUE"""),2023.0)</f>
        <v>2023</v>
      </c>
    </row>
    <row r="6927">
      <c r="A6927" s="1" t="s">
        <v>8643</v>
      </c>
      <c r="B6927" s="4" t="s">
        <v>41</v>
      </c>
      <c r="C6927" s="4" t="s">
        <v>30</v>
      </c>
      <c r="D6927" s="4" t="s">
        <v>28</v>
      </c>
      <c r="E6927" s="4">
        <v>3.0</v>
      </c>
      <c r="F6927" s="4">
        <v>4.0</v>
      </c>
      <c r="G6927" s="4">
        <v>12.0</v>
      </c>
      <c r="H6927" s="5">
        <v>45082.0</v>
      </c>
      <c r="I6927" s="4">
        <f>IFERROR(__xludf.DUMMYFUNCTION("SPLIT(H6927,""/"")"),5.0)</f>
        <v>5</v>
      </c>
      <c r="J6927" s="4">
        <f>IFERROR(__xludf.DUMMYFUNCTION("""COMPUTED_VALUE"""),6.0)</f>
        <v>6</v>
      </c>
      <c r="K6927" s="4">
        <f>IFERROR(__xludf.DUMMYFUNCTION("""COMPUTED_VALUE"""),2023.0)</f>
        <v>2023</v>
      </c>
    </row>
    <row r="6928">
      <c r="A6928" s="1" t="s">
        <v>781</v>
      </c>
      <c r="B6928" s="4" t="s">
        <v>41</v>
      </c>
      <c r="C6928" s="4" t="s">
        <v>24</v>
      </c>
      <c r="D6928" s="4" t="s">
        <v>30</v>
      </c>
      <c r="E6928" s="4">
        <v>5.0</v>
      </c>
      <c r="F6928" s="4">
        <v>4.0</v>
      </c>
      <c r="G6928" s="4">
        <v>20.0</v>
      </c>
      <c r="H6928" s="5">
        <v>45082.0</v>
      </c>
      <c r="I6928" s="4">
        <f>IFERROR(__xludf.DUMMYFUNCTION("SPLIT(H6928,""/"")"),5.0)</f>
        <v>5</v>
      </c>
      <c r="J6928" s="4">
        <f>IFERROR(__xludf.DUMMYFUNCTION("""COMPUTED_VALUE"""),6.0)</f>
        <v>6</v>
      </c>
      <c r="K6928" s="4">
        <f>IFERROR(__xludf.DUMMYFUNCTION("""COMPUTED_VALUE"""),2023.0)</f>
        <v>2023</v>
      </c>
    </row>
    <row r="6929">
      <c r="A6929" s="1" t="s">
        <v>678</v>
      </c>
      <c r="B6929" s="4" t="s">
        <v>41</v>
      </c>
      <c r="C6929" s="4" t="s">
        <v>29</v>
      </c>
      <c r="D6929" s="4" t="s">
        <v>23</v>
      </c>
      <c r="E6929" s="4">
        <v>1.0</v>
      </c>
      <c r="F6929" s="4">
        <v>4.0</v>
      </c>
      <c r="G6929" s="4">
        <v>4.0</v>
      </c>
      <c r="H6929" s="5">
        <v>45083.0</v>
      </c>
      <c r="I6929" s="4">
        <f>IFERROR(__xludf.DUMMYFUNCTION("SPLIT(H6929,""/"")"),6.0)</f>
        <v>6</v>
      </c>
      <c r="J6929" s="4">
        <f>IFERROR(__xludf.DUMMYFUNCTION("""COMPUTED_VALUE"""),6.0)</f>
        <v>6</v>
      </c>
      <c r="K6929" s="4">
        <f>IFERROR(__xludf.DUMMYFUNCTION("""COMPUTED_VALUE"""),2023.0)</f>
        <v>2023</v>
      </c>
    </row>
    <row r="6930">
      <c r="A6930" s="1" t="s">
        <v>4874</v>
      </c>
      <c r="B6930" s="4" t="s">
        <v>41</v>
      </c>
      <c r="C6930" s="4" t="s">
        <v>30</v>
      </c>
      <c r="D6930" s="4" t="s">
        <v>39</v>
      </c>
      <c r="E6930" s="4">
        <v>4.0</v>
      </c>
      <c r="F6930" s="4">
        <v>4.0</v>
      </c>
      <c r="G6930" s="4">
        <v>16.0</v>
      </c>
      <c r="H6930" s="5">
        <v>45083.0</v>
      </c>
      <c r="I6930" s="4">
        <f>IFERROR(__xludf.DUMMYFUNCTION("SPLIT(H6930,""/"")"),6.0)</f>
        <v>6</v>
      </c>
      <c r="J6930" s="4">
        <f>IFERROR(__xludf.DUMMYFUNCTION("""COMPUTED_VALUE"""),6.0)</f>
        <v>6</v>
      </c>
      <c r="K6930" s="4">
        <f>IFERROR(__xludf.DUMMYFUNCTION("""COMPUTED_VALUE"""),2023.0)</f>
        <v>2023</v>
      </c>
    </row>
    <row r="6931">
      <c r="A6931" s="1" t="s">
        <v>5211</v>
      </c>
      <c r="B6931" s="4" t="s">
        <v>41</v>
      </c>
      <c r="C6931" s="4" t="s">
        <v>30</v>
      </c>
      <c r="D6931" s="4" t="s">
        <v>23</v>
      </c>
      <c r="E6931" s="4">
        <v>2.0</v>
      </c>
      <c r="F6931" s="4">
        <v>4.0</v>
      </c>
      <c r="G6931" s="4">
        <v>8.0</v>
      </c>
      <c r="H6931" s="5">
        <v>45083.0</v>
      </c>
      <c r="I6931" s="4">
        <f>IFERROR(__xludf.DUMMYFUNCTION("SPLIT(H6931,""/"")"),6.0)</f>
        <v>6</v>
      </c>
      <c r="J6931" s="4">
        <f>IFERROR(__xludf.DUMMYFUNCTION("""COMPUTED_VALUE"""),6.0)</f>
        <v>6</v>
      </c>
      <c r="K6931" s="4">
        <f>IFERROR(__xludf.DUMMYFUNCTION("""COMPUTED_VALUE"""),2023.0)</f>
        <v>2023</v>
      </c>
    </row>
    <row r="6932">
      <c r="A6932" s="1" t="s">
        <v>7606</v>
      </c>
      <c r="B6932" s="4" t="s">
        <v>41</v>
      </c>
      <c r="C6932" s="4" t="s">
        <v>24</v>
      </c>
      <c r="D6932" s="4" t="s">
        <v>39</v>
      </c>
      <c r="E6932" s="4">
        <v>2.0</v>
      </c>
      <c r="F6932" s="4">
        <v>4.0</v>
      </c>
      <c r="G6932" s="4">
        <v>8.0</v>
      </c>
      <c r="H6932" s="5">
        <v>45083.0</v>
      </c>
      <c r="I6932" s="4">
        <f>IFERROR(__xludf.DUMMYFUNCTION("SPLIT(H6932,""/"")"),6.0)</f>
        <v>6</v>
      </c>
      <c r="J6932" s="4">
        <f>IFERROR(__xludf.DUMMYFUNCTION("""COMPUTED_VALUE"""),6.0)</f>
        <v>6</v>
      </c>
      <c r="K6932" s="4">
        <f>IFERROR(__xludf.DUMMYFUNCTION("""COMPUTED_VALUE"""),2023.0)</f>
        <v>2023</v>
      </c>
    </row>
    <row r="6933">
      <c r="A6933" s="1" t="s">
        <v>2811</v>
      </c>
      <c r="B6933" s="4" t="s">
        <v>41</v>
      </c>
      <c r="C6933" s="4" t="s">
        <v>30</v>
      </c>
      <c r="D6933" s="4" t="s">
        <v>23</v>
      </c>
      <c r="E6933" s="4">
        <v>4.0</v>
      </c>
      <c r="F6933" s="4">
        <v>4.0</v>
      </c>
      <c r="G6933" s="4">
        <v>16.0</v>
      </c>
      <c r="H6933" s="5">
        <v>45083.0</v>
      </c>
      <c r="I6933" s="4">
        <f>IFERROR(__xludf.DUMMYFUNCTION("SPLIT(H6933,""/"")"),6.0)</f>
        <v>6</v>
      </c>
      <c r="J6933" s="4">
        <f>IFERROR(__xludf.DUMMYFUNCTION("""COMPUTED_VALUE"""),6.0)</f>
        <v>6</v>
      </c>
      <c r="K6933" s="4">
        <f>IFERROR(__xludf.DUMMYFUNCTION("""COMPUTED_VALUE"""),2023.0)</f>
        <v>2023</v>
      </c>
    </row>
    <row r="6934">
      <c r="A6934" s="1" t="s">
        <v>6262</v>
      </c>
      <c r="B6934" s="4" t="s">
        <v>41</v>
      </c>
      <c r="C6934" s="4" t="s">
        <v>30</v>
      </c>
      <c r="D6934" s="4" t="s">
        <v>30</v>
      </c>
      <c r="E6934" s="4">
        <v>2.0</v>
      </c>
      <c r="F6934" s="4">
        <v>4.0</v>
      </c>
      <c r="G6934" s="4">
        <v>8.0</v>
      </c>
      <c r="H6934" s="5">
        <v>45083.0</v>
      </c>
      <c r="I6934" s="4">
        <f>IFERROR(__xludf.DUMMYFUNCTION("SPLIT(H6934,""/"")"),6.0)</f>
        <v>6</v>
      </c>
      <c r="J6934" s="4">
        <f>IFERROR(__xludf.DUMMYFUNCTION("""COMPUTED_VALUE"""),6.0)</f>
        <v>6</v>
      </c>
      <c r="K6934" s="4">
        <f>IFERROR(__xludf.DUMMYFUNCTION("""COMPUTED_VALUE"""),2023.0)</f>
        <v>2023</v>
      </c>
    </row>
    <row r="6935">
      <c r="A6935" s="1" t="s">
        <v>6346</v>
      </c>
      <c r="B6935" s="4" t="s">
        <v>41</v>
      </c>
      <c r="C6935" s="4" t="s">
        <v>29</v>
      </c>
      <c r="D6935" s="4" t="s">
        <v>23</v>
      </c>
      <c r="E6935" s="4">
        <v>3.0</v>
      </c>
      <c r="F6935" s="4">
        <v>4.0</v>
      </c>
      <c r="G6935" s="4">
        <v>12.0</v>
      </c>
      <c r="H6935" s="5">
        <v>45084.0</v>
      </c>
      <c r="I6935" s="4">
        <f>IFERROR(__xludf.DUMMYFUNCTION("SPLIT(H6935,""/"")"),7.0)</f>
        <v>7</v>
      </c>
      <c r="J6935" s="4">
        <f>IFERROR(__xludf.DUMMYFUNCTION("""COMPUTED_VALUE"""),6.0)</f>
        <v>6</v>
      </c>
      <c r="K6935" s="4">
        <f>IFERROR(__xludf.DUMMYFUNCTION("""COMPUTED_VALUE"""),2023.0)</f>
        <v>2023</v>
      </c>
    </row>
    <row r="6936">
      <c r="A6936" s="1" t="s">
        <v>3880</v>
      </c>
      <c r="B6936" s="4" t="s">
        <v>41</v>
      </c>
      <c r="C6936" s="4" t="s">
        <v>24</v>
      </c>
      <c r="D6936" s="4" t="s">
        <v>39</v>
      </c>
      <c r="E6936" s="4">
        <v>5.0</v>
      </c>
      <c r="F6936" s="4">
        <v>4.0</v>
      </c>
      <c r="G6936" s="4">
        <v>20.0</v>
      </c>
      <c r="H6936" s="5">
        <v>45084.0</v>
      </c>
      <c r="I6936" s="4">
        <f>IFERROR(__xludf.DUMMYFUNCTION("SPLIT(H6936,""/"")"),7.0)</f>
        <v>7</v>
      </c>
      <c r="J6936" s="4">
        <f>IFERROR(__xludf.DUMMYFUNCTION("""COMPUTED_VALUE"""),6.0)</f>
        <v>6</v>
      </c>
      <c r="K6936" s="4">
        <f>IFERROR(__xludf.DUMMYFUNCTION("""COMPUTED_VALUE"""),2023.0)</f>
        <v>2023</v>
      </c>
    </row>
    <row r="6937">
      <c r="A6937" s="1" t="s">
        <v>4818</v>
      </c>
      <c r="B6937" s="4" t="s">
        <v>41</v>
      </c>
      <c r="C6937" s="4" t="s">
        <v>30</v>
      </c>
      <c r="D6937" s="4" t="s">
        <v>39</v>
      </c>
      <c r="E6937" s="4">
        <v>2.0</v>
      </c>
      <c r="F6937" s="4">
        <v>4.0</v>
      </c>
      <c r="G6937" s="4">
        <v>8.0</v>
      </c>
      <c r="H6937" s="5">
        <v>45084.0</v>
      </c>
      <c r="I6937" s="4">
        <f>IFERROR(__xludf.DUMMYFUNCTION("SPLIT(H6937,""/"")"),7.0)</f>
        <v>7</v>
      </c>
      <c r="J6937" s="4">
        <f>IFERROR(__xludf.DUMMYFUNCTION("""COMPUTED_VALUE"""),6.0)</f>
        <v>6</v>
      </c>
      <c r="K6937" s="4">
        <f>IFERROR(__xludf.DUMMYFUNCTION("""COMPUTED_VALUE"""),2023.0)</f>
        <v>2023</v>
      </c>
    </row>
    <row r="6938">
      <c r="A6938" s="1" t="s">
        <v>76</v>
      </c>
      <c r="B6938" s="4" t="s">
        <v>41</v>
      </c>
      <c r="C6938" s="4" t="s">
        <v>24</v>
      </c>
      <c r="D6938" s="4" t="s">
        <v>30</v>
      </c>
      <c r="E6938" s="4">
        <v>4.0</v>
      </c>
      <c r="F6938" s="4">
        <v>4.0</v>
      </c>
      <c r="G6938" s="4">
        <v>16.0</v>
      </c>
      <c r="H6938" s="5">
        <v>45085.0</v>
      </c>
      <c r="I6938" s="4">
        <f>IFERROR(__xludf.DUMMYFUNCTION("SPLIT(H6938,""/"")"),8.0)</f>
        <v>8</v>
      </c>
      <c r="J6938" s="4">
        <f>IFERROR(__xludf.DUMMYFUNCTION("""COMPUTED_VALUE"""),6.0)</f>
        <v>6</v>
      </c>
      <c r="K6938" s="4">
        <f>IFERROR(__xludf.DUMMYFUNCTION("""COMPUTED_VALUE"""),2023.0)</f>
        <v>2023</v>
      </c>
    </row>
    <row r="6939">
      <c r="A6939" s="1" t="s">
        <v>3339</v>
      </c>
      <c r="B6939" s="4" t="s">
        <v>41</v>
      </c>
      <c r="C6939" s="4" t="s">
        <v>24</v>
      </c>
      <c r="D6939" s="4" t="s">
        <v>30</v>
      </c>
      <c r="E6939" s="4">
        <v>3.0</v>
      </c>
      <c r="F6939" s="4">
        <v>4.0</v>
      </c>
      <c r="G6939" s="4">
        <v>12.0</v>
      </c>
      <c r="H6939" s="5">
        <v>45085.0</v>
      </c>
      <c r="I6939" s="4">
        <f>IFERROR(__xludf.DUMMYFUNCTION("SPLIT(H6939,""/"")"),8.0)</f>
        <v>8</v>
      </c>
      <c r="J6939" s="4">
        <f>IFERROR(__xludf.DUMMYFUNCTION("""COMPUTED_VALUE"""),6.0)</f>
        <v>6</v>
      </c>
      <c r="K6939" s="4">
        <f>IFERROR(__xludf.DUMMYFUNCTION("""COMPUTED_VALUE"""),2023.0)</f>
        <v>2023</v>
      </c>
    </row>
    <row r="6940">
      <c r="A6940" s="1" t="s">
        <v>6442</v>
      </c>
      <c r="B6940" s="4" t="s">
        <v>41</v>
      </c>
      <c r="C6940" s="4" t="s">
        <v>24</v>
      </c>
      <c r="D6940" s="4" t="s">
        <v>23</v>
      </c>
      <c r="E6940" s="4">
        <v>3.0</v>
      </c>
      <c r="F6940" s="4">
        <v>4.0</v>
      </c>
      <c r="G6940" s="4">
        <v>12.0</v>
      </c>
      <c r="H6940" s="5">
        <v>45085.0</v>
      </c>
      <c r="I6940" s="4">
        <f>IFERROR(__xludf.DUMMYFUNCTION("SPLIT(H6940,""/"")"),8.0)</f>
        <v>8</v>
      </c>
      <c r="J6940" s="4">
        <f>IFERROR(__xludf.DUMMYFUNCTION("""COMPUTED_VALUE"""),6.0)</f>
        <v>6</v>
      </c>
      <c r="K6940" s="4">
        <f>IFERROR(__xludf.DUMMYFUNCTION("""COMPUTED_VALUE"""),2023.0)</f>
        <v>2023</v>
      </c>
    </row>
    <row r="6941">
      <c r="A6941" s="1" t="s">
        <v>1505</v>
      </c>
      <c r="B6941" s="4" t="s">
        <v>41</v>
      </c>
      <c r="C6941" s="4" t="s">
        <v>24</v>
      </c>
      <c r="D6941" s="4" t="s">
        <v>39</v>
      </c>
      <c r="E6941" s="4">
        <v>4.0</v>
      </c>
      <c r="F6941" s="4">
        <v>4.0</v>
      </c>
      <c r="G6941" s="4">
        <v>16.0</v>
      </c>
      <c r="H6941" s="5">
        <v>45085.0</v>
      </c>
      <c r="I6941" s="4">
        <f>IFERROR(__xludf.DUMMYFUNCTION("SPLIT(H6941,""/"")"),8.0)</f>
        <v>8</v>
      </c>
      <c r="J6941" s="4">
        <f>IFERROR(__xludf.DUMMYFUNCTION("""COMPUTED_VALUE"""),6.0)</f>
        <v>6</v>
      </c>
      <c r="K6941" s="4">
        <f>IFERROR(__xludf.DUMMYFUNCTION("""COMPUTED_VALUE"""),2023.0)</f>
        <v>2023</v>
      </c>
    </row>
    <row r="6942">
      <c r="A6942" s="1" t="s">
        <v>4486</v>
      </c>
      <c r="B6942" s="4" t="s">
        <v>41</v>
      </c>
      <c r="C6942" s="4" t="s">
        <v>30</v>
      </c>
      <c r="D6942" s="4" t="s">
        <v>28</v>
      </c>
      <c r="E6942" s="4">
        <v>1.0</v>
      </c>
      <c r="F6942" s="4">
        <v>4.0</v>
      </c>
      <c r="G6942" s="4">
        <v>4.0</v>
      </c>
      <c r="H6942" s="5">
        <v>45086.0</v>
      </c>
      <c r="I6942" s="4">
        <f>IFERROR(__xludf.DUMMYFUNCTION("SPLIT(H6942,""/"")"),9.0)</f>
        <v>9</v>
      </c>
      <c r="J6942" s="4">
        <f>IFERROR(__xludf.DUMMYFUNCTION("""COMPUTED_VALUE"""),6.0)</f>
        <v>6</v>
      </c>
      <c r="K6942" s="4">
        <f>IFERROR(__xludf.DUMMYFUNCTION("""COMPUTED_VALUE"""),2023.0)</f>
        <v>2023</v>
      </c>
    </row>
    <row r="6943">
      <c r="A6943" s="1" t="s">
        <v>9413</v>
      </c>
      <c r="B6943" s="4" t="s">
        <v>41</v>
      </c>
      <c r="C6943" s="4" t="s">
        <v>30</v>
      </c>
      <c r="D6943" s="4" t="s">
        <v>28</v>
      </c>
      <c r="E6943" s="4">
        <v>1.0</v>
      </c>
      <c r="F6943" s="4">
        <v>4.0</v>
      </c>
      <c r="G6943" s="4">
        <v>4.0</v>
      </c>
      <c r="H6943" s="5">
        <v>45086.0</v>
      </c>
      <c r="I6943" s="4">
        <f>IFERROR(__xludf.DUMMYFUNCTION("SPLIT(H6943,""/"")"),9.0)</f>
        <v>9</v>
      </c>
      <c r="J6943" s="4">
        <f>IFERROR(__xludf.DUMMYFUNCTION("""COMPUTED_VALUE"""),6.0)</f>
        <v>6</v>
      </c>
      <c r="K6943" s="4">
        <f>IFERROR(__xludf.DUMMYFUNCTION("""COMPUTED_VALUE"""),2023.0)</f>
        <v>2023</v>
      </c>
    </row>
    <row r="6944">
      <c r="A6944" s="1" t="s">
        <v>1555</v>
      </c>
      <c r="B6944" s="4" t="s">
        <v>41</v>
      </c>
      <c r="C6944" s="4" t="s">
        <v>24</v>
      </c>
      <c r="D6944" s="4" t="s">
        <v>30</v>
      </c>
      <c r="E6944" s="4">
        <v>4.0</v>
      </c>
      <c r="F6944" s="4">
        <v>4.0</v>
      </c>
      <c r="G6944" s="4">
        <v>16.0</v>
      </c>
      <c r="H6944" s="5">
        <v>45086.0</v>
      </c>
      <c r="I6944" s="4">
        <f>IFERROR(__xludf.DUMMYFUNCTION("SPLIT(H6944,""/"")"),9.0)</f>
        <v>9</v>
      </c>
      <c r="J6944" s="4">
        <f>IFERROR(__xludf.DUMMYFUNCTION("""COMPUTED_VALUE"""),6.0)</f>
        <v>6</v>
      </c>
      <c r="K6944" s="4">
        <f>IFERROR(__xludf.DUMMYFUNCTION("""COMPUTED_VALUE"""),2023.0)</f>
        <v>2023</v>
      </c>
    </row>
    <row r="6945">
      <c r="A6945" s="1" t="s">
        <v>1044</v>
      </c>
      <c r="B6945" s="4" t="s">
        <v>41</v>
      </c>
      <c r="C6945" s="4" t="s">
        <v>29</v>
      </c>
      <c r="D6945" s="4" t="s">
        <v>30</v>
      </c>
      <c r="E6945" s="4">
        <v>1.0</v>
      </c>
      <c r="F6945" s="4">
        <v>4.0</v>
      </c>
      <c r="G6945" s="4">
        <v>4.0</v>
      </c>
      <c r="H6945" s="5">
        <v>45087.0</v>
      </c>
      <c r="I6945" s="4">
        <f>IFERROR(__xludf.DUMMYFUNCTION("SPLIT(H6945,""/"")"),10.0)</f>
        <v>10</v>
      </c>
      <c r="J6945" s="4">
        <f>IFERROR(__xludf.DUMMYFUNCTION("""COMPUTED_VALUE"""),6.0)</f>
        <v>6</v>
      </c>
      <c r="K6945" s="4">
        <f>IFERROR(__xludf.DUMMYFUNCTION("""COMPUTED_VALUE"""),2023.0)</f>
        <v>2023</v>
      </c>
    </row>
    <row r="6946">
      <c r="A6946" s="1" t="s">
        <v>4812</v>
      </c>
      <c r="B6946" s="4" t="s">
        <v>41</v>
      </c>
      <c r="C6946" s="4" t="s">
        <v>24</v>
      </c>
      <c r="D6946" s="4" t="s">
        <v>39</v>
      </c>
      <c r="E6946" s="4">
        <v>1.0</v>
      </c>
      <c r="F6946" s="4">
        <v>4.0</v>
      </c>
      <c r="G6946" s="4">
        <v>4.0</v>
      </c>
      <c r="H6946" s="5">
        <v>45088.0</v>
      </c>
      <c r="I6946" s="4">
        <f>IFERROR(__xludf.DUMMYFUNCTION("SPLIT(H6946,""/"")"),11.0)</f>
        <v>11</v>
      </c>
      <c r="J6946" s="4">
        <f>IFERROR(__xludf.DUMMYFUNCTION("""COMPUTED_VALUE"""),6.0)</f>
        <v>6</v>
      </c>
      <c r="K6946" s="4">
        <f>IFERROR(__xludf.DUMMYFUNCTION("""COMPUTED_VALUE"""),2023.0)</f>
        <v>2023</v>
      </c>
    </row>
    <row r="6947">
      <c r="A6947" s="1" t="s">
        <v>5876</v>
      </c>
      <c r="B6947" s="4" t="s">
        <v>41</v>
      </c>
      <c r="C6947" s="4" t="s">
        <v>24</v>
      </c>
      <c r="D6947" s="4" t="s">
        <v>23</v>
      </c>
      <c r="E6947" s="4">
        <v>1.0</v>
      </c>
      <c r="F6947" s="4">
        <v>4.0</v>
      </c>
      <c r="G6947" s="4">
        <v>4.0</v>
      </c>
      <c r="H6947" s="5">
        <v>45089.0</v>
      </c>
      <c r="I6947" s="4">
        <f>IFERROR(__xludf.DUMMYFUNCTION("SPLIT(H6947,""/"")"),12.0)</f>
        <v>12</v>
      </c>
      <c r="J6947" s="4">
        <f>IFERROR(__xludf.DUMMYFUNCTION("""COMPUTED_VALUE"""),6.0)</f>
        <v>6</v>
      </c>
      <c r="K6947" s="4">
        <f>IFERROR(__xludf.DUMMYFUNCTION("""COMPUTED_VALUE"""),2023.0)</f>
        <v>2023</v>
      </c>
    </row>
    <row r="6948">
      <c r="A6948" s="1" t="s">
        <v>9517</v>
      </c>
      <c r="B6948" s="4" t="s">
        <v>41</v>
      </c>
      <c r="C6948" s="4" t="s">
        <v>30</v>
      </c>
      <c r="D6948" s="4" t="s">
        <v>30</v>
      </c>
      <c r="E6948" s="4">
        <v>4.0</v>
      </c>
      <c r="F6948" s="4">
        <v>4.0</v>
      </c>
      <c r="G6948" s="4">
        <v>16.0</v>
      </c>
      <c r="H6948" s="5">
        <v>45089.0</v>
      </c>
      <c r="I6948" s="4">
        <f>IFERROR(__xludf.DUMMYFUNCTION("SPLIT(H6948,""/"")"),12.0)</f>
        <v>12</v>
      </c>
      <c r="J6948" s="4">
        <f>IFERROR(__xludf.DUMMYFUNCTION("""COMPUTED_VALUE"""),6.0)</f>
        <v>6</v>
      </c>
      <c r="K6948" s="4">
        <f>IFERROR(__xludf.DUMMYFUNCTION("""COMPUTED_VALUE"""),2023.0)</f>
        <v>2023</v>
      </c>
    </row>
    <row r="6949">
      <c r="A6949" s="1" t="s">
        <v>7921</v>
      </c>
      <c r="B6949" s="4" t="s">
        <v>41</v>
      </c>
      <c r="C6949" s="4" t="s">
        <v>29</v>
      </c>
      <c r="D6949" s="4" t="s">
        <v>23</v>
      </c>
      <c r="E6949" s="4">
        <v>5.0</v>
      </c>
      <c r="F6949" s="4">
        <v>4.0</v>
      </c>
      <c r="G6949" s="4">
        <v>20.0</v>
      </c>
      <c r="H6949" s="5">
        <v>45089.0</v>
      </c>
      <c r="I6949" s="4">
        <f>IFERROR(__xludf.DUMMYFUNCTION("SPLIT(H6949,""/"")"),12.0)</f>
        <v>12</v>
      </c>
      <c r="J6949" s="4">
        <f>IFERROR(__xludf.DUMMYFUNCTION("""COMPUTED_VALUE"""),6.0)</f>
        <v>6</v>
      </c>
      <c r="K6949" s="4">
        <f>IFERROR(__xludf.DUMMYFUNCTION("""COMPUTED_VALUE"""),2023.0)</f>
        <v>2023</v>
      </c>
    </row>
    <row r="6950">
      <c r="A6950" s="1" t="s">
        <v>9665</v>
      </c>
      <c r="B6950" s="4" t="s">
        <v>41</v>
      </c>
      <c r="C6950" s="4" t="s">
        <v>24</v>
      </c>
      <c r="D6950" s="4" t="s">
        <v>39</v>
      </c>
      <c r="E6950" s="4">
        <v>3.0</v>
      </c>
      <c r="F6950" s="4">
        <v>4.0</v>
      </c>
      <c r="G6950" s="4">
        <v>12.0</v>
      </c>
      <c r="H6950" s="5">
        <v>45090.0</v>
      </c>
      <c r="I6950" s="4">
        <f>IFERROR(__xludf.DUMMYFUNCTION("SPLIT(H6950,""/"")"),13.0)</f>
        <v>13</v>
      </c>
      <c r="J6950" s="4">
        <f>IFERROR(__xludf.DUMMYFUNCTION("""COMPUTED_VALUE"""),6.0)</f>
        <v>6</v>
      </c>
      <c r="K6950" s="4">
        <f>IFERROR(__xludf.DUMMYFUNCTION("""COMPUTED_VALUE"""),2023.0)</f>
        <v>2023</v>
      </c>
    </row>
    <row r="6951">
      <c r="A6951" s="1" t="s">
        <v>3935</v>
      </c>
      <c r="B6951" s="4" t="s">
        <v>41</v>
      </c>
      <c r="C6951" s="4" t="s">
        <v>30</v>
      </c>
      <c r="D6951" s="4" t="s">
        <v>28</v>
      </c>
      <c r="E6951" s="4">
        <v>5.0</v>
      </c>
      <c r="F6951" s="4">
        <v>4.0</v>
      </c>
      <c r="G6951" s="4">
        <v>20.0</v>
      </c>
      <c r="H6951" s="5">
        <v>45090.0</v>
      </c>
      <c r="I6951" s="4">
        <f>IFERROR(__xludf.DUMMYFUNCTION("SPLIT(H6951,""/"")"),13.0)</f>
        <v>13</v>
      </c>
      <c r="J6951" s="4">
        <f>IFERROR(__xludf.DUMMYFUNCTION("""COMPUTED_VALUE"""),6.0)</f>
        <v>6</v>
      </c>
      <c r="K6951" s="4">
        <f>IFERROR(__xludf.DUMMYFUNCTION("""COMPUTED_VALUE"""),2023.0)</f>
        <v>2023</v>
      </c>
    </row>
    <row r="6952">
      <c r="A6952" s="1" t="s">
        <v>7097</v>
      </c>
      <c r="B6952" s="4" t="s">
        <v>41</v>
      </c>
      <c r="C6952" s="4" t="s">
        <v>30</v>
      </c>
      <c r="D6952" s="4" t="s">
        <v>39</v>
      </c>
      <c r="E6952" s="4">
        <v>4.0</v>
      </c>
      <c r="F6952" s="4">
        <v>4.0</v>
      </c>
      <c r="G6952" s="4">
        <v>16.0</v>
      </c>
      <c r="H6952" s="5">
        <v>45091.0</v>
      </c>
      <c r="I6952" s="4">
        <f>IFERROR(__xludf.DUMMYFUNCTION("SPLIT(H6952,""/"")"),14.0)</f>
        <v>14</v>
      </c>
      <c r="J6952" s="4">
        <f>IFERROR(__xludf.DUMMYFUNCTION("""COMPUTED_VALUE"""),6.0)</f>
        <v>6</v>
      </c>
      <c r="K6952" s="4">
        <f>IFERROR(__xludf.DUMMYFUNCTION("""COMPUTED_VALUE"""),2023.0)</f>
        <v>2023</v>
      </c>
    </row>
    <row r="6953">
      <c r="A6953" s="1" t="s">
        <v>5954</v>
      </c>
      <c r="B6953" s="4" t="s">
        <v>41</v>
      </c>
      <c r="C6953" s="4" t="s">
        <v>29</v>
      </c>
      <c r="D6953" s="4" t="s">
        <v>28</v>
      </c>
      <c r="E6953" s="4">
        <v>2.0</v>
      </c>
      <c r="F6953" s="4">
        <v>4.0</v>
      </c>
      <c r="G6953" s="4">
        <v>8.0</v>
      </c>
      <c r="H6953" s="5">
        <v>45092.0</v>
      </c>
      <c r="I6953" s="4">
        <f>IFERROR(__xludf.DUMMYFUNCTION("SPLIT(H6953,""/"")"),15.0)</f>
        <v>15</v>
      </c>
      <c r="J6953" s="4">
        <f>IFERROR(__xludf.DUMMYFUNCTION("""COMPUTED_VALUE"""),6.0)</f>
        <v>6</v>
      </c>
      <c r="K6953" s="4">
        <f>IFERROR(__xludf.DUMMYFUNCTION("""COMPUTED_VALUE"""),2023.0)</f>
        <v>2023</v>
      </c>
    </row>
    <row r="6954">
      <c r="A6954" s="1" t="s">
        <v>5813</v>
      </c>
      <c r="B6954" s="4" t="s">
        <v>41</v>
      </c>
      <c r="C6954" s="4" t="s">
        <v>30</v>
      </c>
      <c r="D6954" s="4" t="s">
        <v>28</v>
      </c>
      <c r="E6954" s="4">
        <v>4.0</v>
      </c>
      <c r="F6954" s="4">
        <v>4.0</v>
      </c>
      <c r="G6954" s="4">
        <v>16.0</v>
      </c>
      <c r="H6954" s="5">
        <v>45093.0</v>
      </c>
      <c r="I6954" s="4">
        <f>IFERROR(__xludf.DUMMYFUNCTION("SPLIT(H6954,""/"")"),16.0)</f>
        <v>16</v>
      </c>
      <c r="J6954" s="4">
        <f>IFERROR(__xludf.DUMMYFUNCTION("""COMPUTED_VALUE"""),6.0)</f>
        <v>6</v>
      </c>
      <c r="K6954" s="4">
        <f>IFERROR(__xludf.DUMMYFUNCTION("""COMPUTED_VALUE"""),2023.0)</f>
        <v>2023</v>
      </c>
    </row>
    <row r="6955">
      <c r="A6955" s="1" t="s">
        <v>8579</v>
      </c>
      <c r="B6955" s="4" t="s">
        <v>41</v>
      </c>
      <c r="C6955" s="4" t="s">
        <v>29</v>
      </c>
      <c r="D6955" s="4" t="s">
        <v>30</v>
      </c>
      <c r="E6955" s="4">
        <v>3.0</v>
      </c>
      <c r="F6955" s="4">
        <v>4.0</v>
      </c>
      <c r="G6955" s="4">
        <v>12.0</v>
      </c>
      <c r="H6955" s="5">
        <v>45093.0</v>
      </c>
      <c r="I6955" s="4">
        <f>IFERROR(__xludf.DUMMYFUNCTION("SPLIT(H6955,""/"")"),16.0)</f>
        <v>16</v>
      </c>
      <c r="J6955" s="4">
        <f>IFERROR(__xludf.DUMMYFUNCTION("""COMPUTED_VALUE"""),6.0)</f>
        <v>6</v>
      </c>
      <c r="K6955" s="4">
        <f>IFERROR(__xludf.DUMMYFUNCTION("""COMPUTED_VALUE"""),2023.0)</f>
        <v>2023</v>
      </c>
    </row>
    <row r="6956">
      <c r="A6956" s="1" t="s">
        <v>4219</v>
      </c>
      <c r="B6956" s="4" t="s">
        <v>41</v>
      </c>
      <c r="C6956" s="4" t="s">
        <v>24</v>
      </c>
      <c r="D6956" s="4" t="s">
        <v>30</v>
      </c>
      <c r="E6956" s="4">
        <v>4.0</v>
      </c>
      <c r="F6956" s="4">
        <v>4.0</v>
      </c>
      <c r="G6956" s="4">
        <v>16.0</v>
      </c>
      <c r="H6956" s="5">
        <v>45093.0</v>
      </c>
      <c r="I6956" s="4">
        <f>IFERROR(__xludf.DUMMYFUNCTION("SPLIT(H6956,""/"")"),16.0)</f>
        <v>16</v>
      </c>
      <c r="J6956" s="4">
        <f>IFERROR(__xludf.DUMMYFUNCTION("""COMPUTED_VALUE"""),6.0)</f>
        <v>6</v>
      </c>
      <c r="K6956" s="4">
        <f>IFERROR(__xludf.DUMMYFUNCTION("""COMPUTED_VALUE"""),2023.0)</f>
        <v>2023</v>
      </c>
    </row>
    <row r="6957">
      <c r="A6957" s="1" t="s">
        <v>6924</v>
      </c>
      <c r="B6957" s="4" t="s">
        <v>41</v>
      </c>
      <c r="C6957" s="4" t="s">
        <v>24</v>
      </c>
      <c r="D6957" s="4" t="s">
        <v>30</v>
      </c>
      <c r="E6957" s="4">
        <v>3.0</v>
      </c>
      <c r="F6957" s="4">
        <v>4.0</v>
      </c>
      <c r="G6957" s="4">
        <v>12.0</v>
      </c>
      <c r="H6957" s="5">
        <v>45093.0</v>
      </c>
      <c r="I6957" s="4">
        <f>IFERROR(__xludf.DUMMYFUNCTION("SPLIT(H6957,""/"")"),16.0)</f>
        <v>16</v>
      </c>
      <c r="J6957" s="4">
        <f>IFERROR(__xludf.DUMMYFUNCTION("""COMPUTED_VALUE"""),6.0)</f>
        <v>6</v>
      </c>
      <c r="K6957" s="4">
        <f>IFERROR(__xludf.DUMMYFUNCTION("""COMPUTED_VALUE"""),2023.0)</f>
        <v>2023</v>
      </c>
    </row>
    <row r="6958">
      <c r="A6958" s="1" t="s">
        <v>3745</v>
      </c>
      <c r="B6958" s="4" t="s">
        <v>41</v>
      </c>
      <c r="C6958" s="4" t="s">
        <v>29</v>
      </c>
      <c r="D6958" s="4" t="s">
        <v>30</v>
      </c>
      <c r="E6958" s="4">
        <v>4.0</v>
      </c>
      <c r="F6958" s="4">
        <v>4.0</v>
      </c>
      <c r="G6958" s="4">
        <v>16.0</v>
      </c>
      <c r="H6958" s="5">
        <v>45093.0</v>
      </c>
      <c r="I6958" s="4">
        <f>IFERROR(__xludf.DUMMYFUNCTION("SPLIT(H6958,""/"")"),16.0)</f>
        <v>16</v>
      </c>
      <c r="J6958" s="4">
        <f>IFERROR(__xludf.DUMMYFUNCTION("""COMPUTED_VALUE"""),6.0)</f>
        <v>6</v>
      </c>
      <c r="K6958" s="4">
        <f>IFERROR(__xludf.DUMMYFUNCTION("""COMPUTED_VALUE"""),2023.0)</f>
        <v>2023</v>
      </c>
    </row>
    <row r="6959">
      <c r="A6959" s="1" t="s">
        <v>9297</v>
      </c>
      <c r="B6959" s="4" t="s">
        <v>41</v>
      </c>
      <c r="C6959" s="4" t="s">
        <v>30</v>
      </c>
      <c r="D6959" s="4" t="s">
        <v>30</v>
      </c>
      <c r="E6959" s="4">
        <v>2.0</v>
      </c>
      <c r="F6959" s="4">
        <v>4.0</v>
      </c>
      <c r="G6959" s="4">
        <v>8.0</v>
      </c>
      <c r="H6959" s="5">
        <v>45094.0</v>
      </c>
      <c r="I6959" s="4">
        <f>IFERROR(__xludf.DUMMYFUNCTION("SPLIT(H6959,""/"")"),17.0)</f>
        <v>17</v>
      </c>
      <c r="J6959" s="4">
        <f>IFERROR(__xludf.DUMMYFUNCTION("""COMPUTED_VALUE"""),6.0)</f>
        <v>6</v>
      </c>
      <c r="K6959" s="4">
        <f>IFERROR(__xludf.DUMMYFUNCTION("""COMPUTED_VALUE"""),2023.0)</f>
        <v>2023</v>
      </c>
    </row>
    <row r="6960">
      <c r="A6960" s="1" t="s">
        <v>2096</v>
      </c>
      <c r="B6960" s="4" t="s">
        <v>41</v>
      </c>
      <c r="C6960" s="4" t="s">
        <v>24</v>
      </c>
      <c r="D6960" s="4" t="s">
        <v>23</v>
      </c>
      <c r="E6960" s="4">
        <v>5.0</v>
      </c>
      <c r="F6960" s="4">
        <v>4.0</v>
      </c>
      <c r="G6960" s="4">
        <v>20.0</v>
      </c>
      <c r="H6960" s="5">
        <v>45094.0</v>
      </c>
      <c r="I6960" s="4">
        <f>IFERROR(__xludf.DUMMYFUNCTION("SPLIT(H6960,""/"")"),17.0)</f>
        <v>17</v>
      </c>
      <c r="J6960" s="4">
        <f>IFERROR(__xludf.DUMMYFUNCTION("""COMPUTED_VALUE"""),6.0)</f>
        <v>6</v>
      </c>
      <c r="K6960" s="4">
        <f>IFERROR(__xludf.DUMMYFUNCTION("""COMPUTED_VALUE"""),2023.0)</f>
        <v>2023</v>
      </c>
    </row>
    <row r="6961">
      <c r="A6961" s="1" t="s">
        <v>4687</v>
      </c>
      <c r="B6961" s="4" t="s">
        <v>41</v>
      </c>
      <c r="C6961" s="4" t="s">
        <v>29</v>
      </c>
      <c r="D6961" s="4" t="s">
        <v>23</v>
      </c>
      <c r="E6961" s="4">
        <v>2.0</v>
      </c>
      <c r="F6961" s="4">
        <v>4.0</v>
      </c>
      <c r="G6961" s="4">
        <v>8.0</v>
      </c>
      <c r="H6961" s="5">
        <v>45095.0</v>
      </c>
      <c r="I6961" s="4">
        <f>IFERROR(__xludf.DUMMYFUNCTION("SPLIT(H6961,""/"")"),18.0)</f>
        <v>18</v>
      </c>
      <c r="J6961" s="4">
        <f>IFERROR(__xludf.DUMMYFUNCTION("""COMPUTED_VALUE"""),6.0)</f>
        <v>6</v>
      </c>
      <c r="K6961" s="4">
        <f>IFERROR(__xludf.DUMMYFUNCTION("""COMPUTED_VALUE"""),2023.0)</f>
        <v>2023</v>
      </c>
    </row>
    <row r="6962">
      <c r="A6962" s="1" t="s">
        <v>6186</v>
      </c>
      <c r="B6962" s="4" t="s">
        <v>41</v>
      </c>
      <c r="C6962" s="4" t="s">
        <v>29</v>
      </c>
      <c r="D6962" s="4" t="s">
        <v>28</v>
      </c>
      <c r="E6962" s="4">
        <v>4.0</v>
      </c>
      <c r="F6962" s="4">
        <v>4.0</v>
      </c>
      <c r="G6962" s="4">
        <v>16.0</v>
      </c>
      <c r="H6962" s="5">
        <v>45095.0</v>
      </c>
      <c r="I6962" s="4">
        <f>IFERROR(__xludf.DUMMYFUNCTION("SPLIT(H6962,""/"")"),18.0)</f>
        <v>18</v>
      </c>
      <c r="J6962" s="4">
        <f>IFERROR(__xludf.DUMMYFUNCTION("""COMPUTED_VALUE"""),6.0)</f>
        <v>6</v>
      </c>
      <c r="K6962" s="4">
        <f>IFERROR(__xludf.DUMMYFUNCTION("""COMPUTED_VALUE"""),2023.0)</f>
        <v>2023</v>
      </c>
    </row>
    <row r="6963">
      <c r="A6963" s="1" t="s">
        <v>4246</v>
      </c>
      <c r="B6963" s="4" t="s">
        <v>41</v>
      </c>
      <c r="C6963" s="4" t="s">
        <v>29</v>
      </c>
      <c r="D6963" s="4" t="s">
        <v>30</v>
      </c>
      <c r="E6963" s="4">
        <v>5.0</v>
      </c>
      <c r="F6963" s="4">
        <v>4.0</v>
      </c>
      <c r="G6963" s="4">
        <v>20.0</v>
      </c>
      <c r="H6963" s="5">
        <v>45095.0</v>
      </c>
      <c r="I6963" s="4">
        <f>IFERROR(__xludf.DUMMYFUNCTION("SPLIT(H6963,""/"")"),18.0)</f>
        <v>18</v>
      </c>
      <c r="J6963" s="4">
        <f>IFERROR(__xludf.DUMMYFUNCTION("""COMPUTED_VALUE"""),6.0)</f>
        <v>6</v>
      </c>
      <c r="K6963" s="4">
        <f>IFERROR(__xludf.DUMMYFUNCTION("""COMPUTED_VALUE"""),2023.0)</f>
        <v>2023</v>
      </c>
    </row>
    <row r="6964">
      <c r="A6964" s="1" t="s">
        <v>5652</v>
      </c>
      <c r="B6964" s="4" t="s">
        <v>41</v>
      </c>
      <c r="C6964" s="4" t="s">
        <v>24</v>
      </c>
      <c r="D6964" s="4" t="s">
        <v>23</v>
      </c>
      <c r="E6964" s="4">
        <v>4.0</v>
      </c>
      <c r="F6964" s="4">
        <v>4.0</v>
      </c>
      <c r="G6964" s="4">
        <v>16.0</v>
      </c>
      <c r="H6964" s="5">
        <v>45097.0</v>
      </c>
      <c r="I6964" s="4">
        <f>IFERROR(__xludf.DUMMYFUNCTION("SPLIT(H6964,""/"")"),20.0)</f>
        <v>20</v>
      </c>
      <c r="J6964" s="4">
        <f>IFERROR(__xludf.DUMMYFUNCTION("""COMPUTED_VALUE"""),6.0)</f>
        <v>6</v>
      </c>
      <c r="K6964" s="4">
        <f>IFERROR(__xludf.DUMMYFUNCTION("""COMPUTED_VALUE"""),2023.0)</f>
        <v>2023</v>
      </c>
    </row>
    <row r="6965">
      <c r="A6965" s="1" t="s">
        <v>617</v>
      </c>
      <c r="B6965" s="4" t="s">
        <v>41</v>
      </c>
      <c r="C6965" s="4" t="s">
        <v>30</v>
      </c>
      <c r="D6965" s="4" t="s">
        <v>23</v>
      </c>
      <c r="E6965" s="4">
        <v>3.0</v>
      </c>
      <c r="F6965" s="4">
        <v>4.0</v>
      </c>
      <c r="G6965" s="4">
        <v>12.0</v>
      </c>
      <c r="H6965" s="5">
        <v>45097.0</v>
      </c>
      <c r="I6965" s="4">
        <f>IFERROR(__xludf.DUMMYFUNCTION("SPLIT(H6965,""/"")"),20.0)</f>
        <v>20</v>
      </c>
      <c r="J6965" s="4">
        <f>IFERROR(__xludf.DUMMYFUNCTION("""COMPUTED_VALUE"""),6.0)</f>
        <v>6</v>
      </c>
      <c r="K6965" s="4">
        <f>IFERROR(__xludf.DUMMYFUNCTION("""COMPUTED_VALUE"""),2023.0)</f>
        <v>2023</v>
      </c>
    </row>
    <row r="6966">
      <c r="A6966" s="1" t="s">
        <v>545</v>
      </c>
      <c r="B6966" s="4" t="s">
        <v>41</v>
      </c>
      <c r="C6966" s="4" t="s">
        <v>29</v>
      </c>
      <c r="D6966" s="4" t="s">
        <v>28</v>
      </c>
      <c r="E6966" s="4">
        <v>2.0</v>
      </c>
      <c r="F6966" s="4">
        <v>4.0</v>
      </c>
      <c r="G6966" s="4">
        <v>8.0</v>
      </c>
      <c r="H6966" s="5">
        <v>45098.0</v>
      </c>
      <c r="I6966" s="4">
        <f>IFERROR(__xludf.DUMMYFUNCTION("SPLIT(H6966,""/"")"),21.0)</f>
        <v>21</v>
      </c>
      <c r="J6966" s="4">
        <f>IFERROR(__xludf.DUMMYFUNCTION("""COMPUTED_VALUE"""),6.0)</f>
        <v>6</v>
      </c>
      <c r="K6966" s="4">
        <f>IFERROR(__xludf.DUMMYFUNCTION("""COMPUTED_VALUE"""),2023.0)</f>
        <v>2023</v>
      </c>
    </row>
    <row r="6967">
      <c r="A6967" s="1" t="s">
        <v>6158</v>
      </c>
      <c r="B6967" s="4" t="s">
        <v>41</v>
      </c>
      <c r="C6967" s="4" t="s">
        <v>29</v>
      </c>
      <c r="D6967" s="4" t="s">
        <v>23</v>
      </c>
      <c r="E6967" s="4">
        <v>5.0</v>
      </c>
      <c r="F6967" s="4">
        <v>4.0</v>
      </c>
      <c r="G6967" s="4">
        <v>20.0</v>
      </c>
      <c r="H6967" s="5">
        <v>45098.0</v>
      </c>
      <c r="I6967" s="4">
        <f>IFERROR(__xludf.DUMMYFUNCTION("SPLIT(H6967,""/"")"),21.0)</f>
        <v>21</v>
      </c>
      <c r="J6967" s="4">
        <f>IFERROR(__xludf.DUMMYFUNCTION("""COMPUTED_VALUE"""),6.0)</f>
        <v>6</v>
      </c>
      <c r="K6967" s="4">
        <f>IFERROR(__xludf.DUMMYFUNCTION("""COMPUTED_VALUE"""),2023.0)</f>
        <v>2023</v>
      </c>
    </row>
    <row r="6968">
      <c r="A6968" s="1" t="s">
        <v>5268</v>
      </c>
      <c r="B6968" s="4" t="s">
        <v>41</v>
      </c>
      <c r="C6968" s="4" t="s">
        <v>30</v>
      </c>
      <c r="D6968" s="4" t="s">
        <v>39</v>
      </c>
      <c r="E6968" s="4">
        <v>4.0</v>
      </c>
      <c r="F6968" s="4">
        <v>4.0</v>
      </c>
      <c r="G6968" s="4">
        <v>16.0</v>
      </c>
      <c r="H6968" s="5">
        <v>45099.0</v>
      </c>
      <c r="I6968" s="4">
        <f>IFERROR(__xludf.DUMMYFUNCTION("SPLIT(H6968,""/"")"),22.0)</f>
        <v>22</v>
      </c>
      <c r="J6968" s="4">
        <f>IFERROR(__xludf.DUMMYFUNCTION("""COMPUTED_VALUE"""),6.0)</f>
        <v>6</v>
      </c>
      <c r="K6968" s="4">
        <f>IFERROR(__xludf.DUMMYFUNCTION("""COMPUTED_VALUE"""),2023.0)</f>
        <v>2023</v>
      </c>
    </row>
    <row r="6969">
      <c r="A6969" s="1" t="s">
        <v>1604</v>
      </c>
      <c r="B6969" s="4" t="s">
        <v>41</v>
      </c>
      <c r="C6969" s="4" t="s">
        <v>30</v>
      </c>
      <c r="D6969" s="4" t="s">
        <v>39</v>
      </c>
      <c r="E6969" s="4">
        <v>1.0</v>
      </c>
      <c r="F6969" s="4">
        <v>4.0</v>
      </c>
      <c r="G6969" s="4">
        <v>4.0</v>
      </c>
      <c r="H6969" s="5">
        <v>45099.0</v>
      </c>
      <c r="I6969" s="4">
        <f>IFERROR(__xludf.DUMMYFUNCTION("SPLIT(H6969,""/"")"),22.0)</f>
        <v>22</v>
      </c>
      <c r="J6969" s="4">
        <f>IFERROR(__xludf.DUMMYFUNCTION("""COMPUTED_VALUE"""),6.0)</f>
        <v>6</v>
      </c>
      <c r="K6969" s="4">
        <f>IFERROR(__xludf.DUMMYFUNCTION("""COMPUTED_VALUE"""),2023.0)</f>
        <v>2023</v>
      </c>
    </row>
    <row r="6970">
      <c r="A6970" s="1" t="s">
        <v>7109</v>
      </c>
      <c r="B6970" s="4" t="s">
        <v>41</v>
      </c>
      <c r="C6970" s="4" t="s">
        <v>29</v>
      </c>
      <c r="D6970" s="4" t="s">
        <v>39</v>
      </c>
      <c r="E6970" s="4">
        <v>4.0</v>
      </c>
      <c r="F6970" s="4">
        <v>4.0</v>
      </c>
      <c r="G6970" s="4">
        <v>16.0</v>
      </c>
      <c r="H6970" s="5">
        <v>45099.0</v>
      </c>
      <c r="I6970" s="4">
        <f>IFERROR(__xludf.DUMMYFUNCTION("SPLIT(H6970,""/"")"),22.0)</f>
        <v>22</v>
      </c>
      <c r="J6970" s="4">
        <f>IFERROR(__xludf.DUMMYFUNCTION("""COMPUTED_VALUE"""),6.0)</f>
        <v>6</v>
      </c>
      <c r="K6970" s="4">
        <f>IFERROR(__xludf.DUMMYFUNCTION("""COMPUTED_VALUE"""),2023.0)</f>
        <v>2023</v>
      </c>
    </row>
    <row r="6971">
      <c r="A6971" s="1" t="s">
        <v>613</v>
      </c>
      <c r="B6971" s="4" t="s">
        <v>41</v>
      </c>
      <c r="C6971" s="4" t="s">
        <v>30</v>
      </c>
      <c r="D6971" s="4" t="s">
        <v>30</v>
      </c>
      <c r="E6971" s="4">
        <v>4.0</v>
      </c>
      <c r="F6971" s="4">
        <v>4.0</v>
      </c>
      <c r="G6971" s="4">
        <v>16.0</v>
      </c>
      <c r="H6971" s="5">
        <v>45099.0</v>
      </c>
      <c r="I6971" s="4">
        <f>IFERROR(__xludf.DUMMYFUNCTION("SPLIT(H6971,""/"")"),22.0)</f>
        <v>22</v>
      </c>
      <c r="J6971" s="4">
        <f>IFERROR(__xludf.DUMMYFUNCTION("""COMPUTED_VALUE"""),6.0)</f>
        <v>6</v>
      </c>
      <c r="K6971" s="4">
        <f>IFERROR(__xludf.DUMMYFUNCTION("""COMPUTED_VALUE"""),2023.0)</f>
        <v>2023</v>
      </c>
    </row>
    <row r="6972">
      <c r="A6972" s="1" t="s">
        <v>2321</v>
      </c>
      <c r="B6972" s="4" t="s">
        <v>41</v>
      </c>
      <c r="C6972" s="4" t="s">
        <v>30</v>
      </c>
      <c r="D6972" s="4" t="s">
        <v>28</v>
      </c>
      <c r="E6972" s="4">
        <v>5.0</v>
      </c>
      <c r="F6972" s="4">
        <v>4.0</v>
      </c>
      <c r="G6972" s="4">
        <v>20.0</v>
      </c>
      <c r="H6972" s="5">
        <v>45100.0</v>
      </c>
      <c r="I6972" s="4">
        <f>IFERROR(__xludf.DUMMYFUNCTION("SPLIT(H6972,""/"")"),23.0)</f>
        <v>23</v>
      </c>
      <c r="J6972" s="4">
        <f>IFERROR(__xludf.DUMMYFUNCTION("""COMPUTED_VALUE"""),6.0)</f>
        <v>6</v>
      </c>
      <c r="K6972" s="4">
        <f>IFERROR(__xludf.DUMMYFUNCTION("""COMPUTED_VALUE"""),2023.0)</f>
        <v>2023</v>
      </c>
    </row>
    <row r="6973">
      <c r="A6973" s="1" t="s">
        <v>7974</v>
      </c>
      <c r="B6973" s="4" t="s">
        <v>41</v>
      </c>
      <c r="C6973" s="4" t="s">
        <v>30</v>
      </c>
      <c r="D6973" s="4" t="s">
        <v>30</v>
      </c>
      <c r="E6973" s="4">
        <v>4.0</v>
      </c>
      <c r="F6973" s="4">
        <v>4.0</v>
      </c>
      <c r="G6973" s="4">
        <v>16.0</v>
      </c>
      <c r="H6973" s="5">
        <v>45100.0</v>
      </c>
      <c r="I6973" s="4">
        <f>IFERROR(__xludf.DUMMYFUNCTION("SPLIT(H6973,""/"")"),23.0)</f>
        <v>23</v>
      </c>
      <c r="J6973" s="4">
        <f>IFERROR(__xludf.DUMMYFUNCTION("""COMPUTED_VALUE"""),6.0)</f>
        <v>6</v>
      </c>
      <c r="K6973" s="4">
        <f>IFERROR(__xludf.DUMMYFUNCTION("""COMPUTED_VALUE"""),2023.0)</f>
        <v>2023</v>
      </c>
    </row>
    <row r="6974">
      <c r="A6974" s="1" t="s">
        <v>4150</v>
      </c>
      <c r="B6974" s="4" t="s">
        <v>41</v>
      </c>
      <c r="C6974" s="4" t="s">
        <v>30</v>
      </c>
      <c r="D6974" s="4" t="s">
        <v>23</v>
      </c>
      <c r="E6974" s="4">
        <v>1.0</v>
      </c>
      <c r="F6974" s="4">
        <v>4.0</v>
      </c>
      <c r="G6974" s="4">
        <v>4.0</v>
      </c>
      <c r="H6974" s="5">
        <v>45100.0</v>
      </c>
      <c r="I6974" s="4">
        <f>IFERROR(__xludf.DUMMYFUNCTION("SPLIT(H6974,""/"")"),23.0)</f>
        <v>23</v>
      </c>
      <c r="J6974" s="4">
        <f>IFERROR(__xludf.DUMMYFUNCTION("""COMPUTED_VALUE"""),6.0)</f>
        <v>6</v>
      </c>
      <c r="K6974" s="4">
        <f>IFERROR(__xludf.DUMMYFUNCTION("""COMPUTED_VALUE"""),2023.0)</f>
        <v>2023</v>
      </c>
    </row>
    <row r="6975">
      <c r="A6975" s="1" t="s">
        <v>9385</v>
      </c>
      <c r="B6975" s="4" t="s">
        <v>41</v>
      </c>
      <c r="C6975" s="4" t="s">
        <v>30</v>
      </c>
      <c r="D6975" s="4" t="s">
        <v>30</v>
      </c>
      <c r="E6975" s="4">
        <v>3.0</v>
      </c>
      <c r="F6975" s="4">
        <v>4.0</v>
      </c>
      <c r="G6975" s="4">
        <v>12.0</v>
      </c>
      <c r="H6975" s="5">
        <v>45100.0</v>
      </c>
      <c r="I6975" s="4">
        <f>IFERROR(__xludf.DUMMYFUNCTION("SPLIT(H6975,""/"")"),23.0)</f>
        <v>23</v>
      </c>
      <c r="J6975" s="4">
        <f>IFERROR(__xludf.DUMMYFUNCTION("""COMPUTED_VALUE"""),6.0)</f>
        <v>6</v>
      </c>
      <c r="K6975" s="4">
        <f>IFERROR(__xludf.DUMMYFUNCTION("""COMPUTED_VALUE"""),2023.0)</f>
        <v>2023</v>
      </c>
    </row>
    <row r="6976">
      <c r="A6976" s="1" t="s">
        <v>9820</v>
      </c>
      <c r="B6976" s="4" t="s">
        <v>41</v>
      </c>
      <c r="C6976" s="4" t="s">
        <v>24</v>
      </c>
      <c r="D6976" s="4" t="s">
        <v>30</v>
      </c>
      <c r="E6976" s="4">
        <v>4.0</v>
      </c>
      <c r="F6976" s="4">
        <v>4.0</v>
      </c>
      <c r="G6976" s="4">
        <v>16.0</v>
      </c>
      <c r="H6976" s="5">
        <v>45100.0</v>
      </c>
      <c r="I6976" s="4">
        <f>IFERROR(__xludf.DUMMYFUNCTION("SPLIT(H6976,""/"")"),23.0)</f>
        <v>23</v>
      </c>
      <c r="J6976" s="4">
        <f>IFERROR(__xludf.DUMMYFUNCTION("""COMPUTED_VALUE"""),6.0)</f>
        <v>6</v>
      </c>
      <c r="K6976" s="4">
        <f>IFERROR(__xludf.DUMMYFUNCTION("""COMPUTED_VALUE"""),2023.0)</f>
        <v>2023</v>
      </c>
    </row>
    <row r="6977">
      <c r="A6977" s="1" t="s">
        <v>5162</v>
      </c>
      <c r="B6977" s="4" t="s">
        <v>41</v>
      </c>
      <c r="C6977" s="4" t="s">
        <v>30</v>
      </c>
      <c r="D6977" s="4" t="s">
        <v>23</v>
      </c>
      <c r="E6977" s="4">
        <v>4.0</v>
      </c>
      <c r="F6977" s="4">
        <v>4.0</v>
      </c>
      <c r="G6977" s="4">
        <v>16.0</v>
      </c>
      <c r="H6977" s="5">
        <v>45100.0</v>
      </c>
      <c r="I6977" s="4">
        <f>IFERROR(__xludf.DUMMYFUNCTION("SPLIT(H6977,""/"")"),23.0)</f>
        <v>23</v>
      </c>
      <c r="J6977" s="4">
        <f>IFERROR(__xludf.DUMMYFUNCTION("""COMPUTED_VALUE"""),6.0)</f>
        <v>6</v>
      </c>
      <c r="K6977" s="4">
        <f>IFERROR(__xludf.DUMMYFUNCTION("""COMPUTED_VALUE"""),2023.0)</f>
        <v>2023</v>
      </c>
    </row>
    <row r="6978">
      <c r="A6978" s="1" t="s">
        <v>9740</v>
      </c>
      <c r="B6978" s="4" t="s">
        <v>41</v>
      </c>
      <c r="C6978" s="4" t="s">
        <v>29</v>
      </c>
      <c r="D6978" s="4" t="s">
        <v>28</v>
      </c>
      <c r="E6978" s="4">
        <v>5.0</v>
      </c>
      <c r="F6978" s="4">
        <v>4.0</v>
      </c>
      <c r="G6978" s="4">
        <v>20.0</v>
      </c>
      <c r="H6978" s="5">
        <v>45100.0</v>
      </c>
      <c r="I6978" s="4">
        <f>IFERROR(__xludf.DUMMYFUNCTION("SPLIT(H6978,""/"")"),23.0)</f>
        <v>23</v>
      </c>
      <c r="J6978" s="4">
        <f>IFERROR(__xludf.DUMMYFUNCTION("""COMPUTED_VALUE"""),6.0)</f>
        <v>6</v>
      </c>
      <c r="K6978" s="4">
        <f>IFERROR(__xludf.DUMMYFUNCTION("""COMPUTED_VALUE"""),2023.0)</f>
        <v>2023</v>
      </c>
    </row>
    <row r="6979">
      <c r="A6979" s="1" t="s">
        <v>1895</v>
      </c>
      <c r="B6979" s="4" t="s">
        <v>41</v>
      </c>
      <c r="C6979" s="4" t="s">
        <v>30</v>
      </c>
      <c r="D6979" s="4" t="s">
        <v>30</v>
      </c>
      <c r="E6979" s="4">
        <v>4.0</v>
      </c>
      <c r="F6979" s="4">
        <v>4.0</v>
      </c>
      <c r="G6979" s="4">
        <v>16.0</v>
      </c>
      <c r="H6979" s="5">
        <v>45100.0</v>
      </c>
      <c r="I6979" s="4">
        <f>IFERROR(__xludf.DUMMYFUNCTION("SPLIT(H6979,""/"")"),23.0)</f>
        <v>23</v>
      </c>
      <c r="J6979" s="4">
        <f>IFERROR(__xludf.DUMMYFUNCTION("""COMPUTED_VALUE"""),6.0)</f>
        <v>6</v>
      </c>
      <c r="K6979" s="4">
        <f>IFERROR(__xludf.DUMMYFUNCTION("""COMPUTED_VALUE"""),2023.0)</f>
        <v>2023</v>
      </c>
    </row>
    <row r="6980">
      <c r="A6980" s="1" t="s">
        <v>8062</v>
      </c>
      <c r="B6980" s="4" t="s">
        <v>41</v>
      </c>
      <c r="C6980" s="4" t="s">
        <v>24</v>
      </c>
      <c r="D6980" s="4" t="s">
        <v>28</v>
      </c>
      <c r="E6980" s="4">
        <v>3.0</v>
      </c>
      <c r="F6980" s="4">
        <v>4.0</v>
      </c>
      <c r="G6980" s="4">
        <v>12.0</v>
      </c>
      <c r="H6980" s="5">
        <v>45101.0</v>
      </c>
      <c r="I6980" s="4">
        <f>IFERROR(__xludf.DUMMYFUNCTION("SPLIT(H6980,""/"")"),24.0)</f>
        <v>24</v>
      </c>
      <c r="J6980" s="4">
        <f>IFERROR(__xludf.DUMMYFUNCTION("""COMPUTED_VALUE"""),6.0)</f>
        <v>6</v>
      </c>
      <c r="K6980" s="4">
        <f>IFERROR(__xludf.DUMMYFUNCTION("""COMPUTED_VALUE"""),2023.0)</f>
        <v>2023</v>
      </c>
    </row>
    <row r="6981">
      <c r="A6981" s="1" t="s">
        <v>8034</v>
      </c>
      <c r="B6981" s="4" t="s">
        <v>41</v>
      </c>
      <c r="C6981" s="4" t="s">
        <v>30</v>
      </c>
      <c r="D6981" s="4" t="s">
        <v>39</v>
      </c>
      <c r="E6981" s="4">
        <v>3.0</v>
      </c>
      <c r="F6981" s="4">
        <v>4.0</v>
      </c>
      <c r="G6981" s="4">
        <v>12.0</v>
      </c>
      <c r="H6981" s="5">
        <v>45101.0</v>
      </c>
      <c r="I6981" s="4">
        <f>IFERROR(__xludf.DUMMYFUNCTION("SPLIT(H6981,""/"")"),24.0)</f>
        <v>24</v>
      </c>
      <c r="J6981" s="4">
        <f>IFERROR(__xludf.DUMMYFUNCTION("""COMPUTED_VALUE"""),6.0)</f>
        <v>6</v>
      </c>
      <c r="K6981" s="4">
        <f>IFERROR(__xludf.DUMMYFUNCTION("""COMPUTED_VALUE"""),2023.0)</f>
        <v>2023</v>
      </c>
    </row>
    <row r="6982">
      <c r="A6982" s="1" t="s">
        <v>5085</v>
      </c>
      <c r="B6982" s="4" t="s">
        <v>41</v>
      </c>
      <c r="C6982" s="4" t="s">
        <v>30</v>
      </c>
      <c r="D6982" s="4" t="s">
        <v>23</v>
      </c>
      <c r="E6982" s="4">
        <v>2.0</v>
      </c>
      <c r="F6982" s="4">
        <v>4.0</v>
      </c>
      <c r="G6982" s="4">
        <v>8.0</v>
      </c>
      <c r="H6982" s="5">
        <v>45101.0</v>
      </c>
      <c r="I6982" s="4">
        <f>IFERROR(__xludf.DUMMYFUNCTION("SPLIT(H6982,""/"")"),24.0)</f>
        <v>24</v>
      </c>
      <c r="J6982" s="4">
        <f>IFERROR(__xludf.DUMMYFUNCTION("""COMPUTED_VALUE"""),6.0)</f>
        <v>6</v>
      </c>
      <c r="K6982" s="4">
        <f>IFERROR(__xludf.DUMMYFUNCTION("""COMPUTED_VALUE"""),2023.0)</f>
        <v>2023</v>
      </c>
    </row>
    <row r="6983">
      <c r="A6983" s="1" t="s">
        <v>2004</v>
      </c>
      <c r="B6983" s="4" t="s">
        <v>41</v>
      </c>
      <c r="C6983" s="4" t="s">
        <v>24</v>
      </c>
      <c r="D6983" s="4" t="s">
        <v>39</v>
      </c>
      <c r="E6983" s="4">
        <v>3.0</v>
      </c>
      <c r="F6983" s="4">
        <v>4.0</v>
      </c>
      <c r="G6983" s="4">
        <v>12.0</v>
      </c>
      <c r="H6983" s="5">
        <v>45101.0</v>
      </c>
      <c r="I6983" s="4">
        <f>IFERROR(__xludf.DUMMYFUNCTION("SPLIT(H6983,""/"")"),24.0)</f>
        <v>24</v>
      </c>
      <c r="J6983" s="4">
        <f>IFERROR(__xludf.DUMMYFUNCTION("""COMPUTED_VALUE"""),6.0)</f>
        <v>6</v>
      </c>
      <c r="K6983" s="4">
        <f>IFERROR(__xludf.DUMMYFUNCTION("""COMPUTED_VALUE"""),2023.0)</f>
        <v>2023</v>
      </c>
    </row>
    <row r="6984">
      <c r="A6984" s="1" t="s">
        <v>2052</v>
      </c>
      <c r="B6984" s="4" t="s">
        <v>41</v>
      </c>
      <c r="C6984" s="4" t="s">
        <v>30</v>
      </c>
      <c r="D6984" s="4" t="s">
        <v>39</v>
      </c>
      <c r="E6984" s="4">
        <v>3.0</v>
      </c>
      <c r="F6984" s="4">
        <v>4.0</v>
      </c>
      <c r="G6984" s="4">
        <v>12.0</v>
      </c>
      <c r="H6984" s="5">
        <v>45101.0</v>
      </c>
      <c r="I6984" s="4">
        <f>IFERROR(__xludf.DUMMYFUNCTION("SPLIT(H6984,""/"")"),24.0)</f>
        <v>24</v>
      </c>
      <c r="J6984" s="4">
        <f>IFERROR(__xludf.DUMMYFUNCTION("""COMPUTED_VALUE"""),6.0)</f>
        <v>6</v>
      </c>
      <c r="K6984" s="4">
        <f>IFERROR(__xludf.DUMMYFUNCTION("""COMPUTED_VALUE"""),2023.0)</f>
        <v>2023</v>
      </c>
    </row>
    <row r="6985">
      <c r="A6985" s="1" t="s">
        <v>2375</v>
      </c>
      <c r="B6985" s="4" t="s">
        <v>41</v>
      </c>
      <c r="C6985" s="4" t="s">
        <v>24</v>
      </c>
      <c r="D6985" s="4" t="s">
        <v>39</v>
      </c>
      <c r="E6985" s="4">
        <v>1.0</v>
      </c>
      <c r="F6985" s="4">
        <v>4.0</v>
      </c>
      <c r="G6985" s="4">
        <v>4.0</v>
      </c>
      <c r="H6985" s="5">
        <v>45102.0</v>
      </c>
      <c r="I6985" s="4">
        <f>IFERROR(__xludf.DUMMYFUNCTION("SPLIT(H6985,""/"")"),25.0)</f>
        <v>25</v>
      </c>
      <c r="J6985" s="4">
        <f>IFERROR(__xludf.DUMMYFUNCTION("""COMPUTED_VALUE"""),6.0)</f>
        <v>6</v>
      </c>
      <c r="K6985" s="4">
        <f>IFERROR(__xludf.DUMMYFUNCTION("""COMPUTED_VALUE"""),2023.0)</f>
        <v>2023</v>
      </c>
    </row>
    <row r="6986">
      <c r="A6986" s="1" t="s">
        <v>1059</v>
      </c>
      <c r="B6986" s="4" t="s">
        <v>41</v>
      </c>
      <c r="C6986" s="4" t="s">
        <v>30</v>
      </c>
      <c r="D6986" s="4" t="s">
        <v>30</v>
      </c>
      <c r="E6986" s="4">
        <v>3.0</v>
      </c>
      <c r="F6986" s="4">
        <v>4.0</v>
      </c>
      <c r="G6986" s="4">
        <v>12.0</v>
      </c>
      <c r="H6986" s="5">
        <v>45102.0</v>
      </c>
      <c r="I6986" s="4">
        <f>IFERROR(__xludf.DUMMYFUNCTION("SPLIT(H6986,""/"")"),25.0)</f>
        <v>25</v>
      </c>
      <c r="J6986" s="4">
        <f>IFERROR(__xludf.DUMMYFUNCTION("""COMPUTED_VALUE"""),6.0)</f>
        <v>6</v>
      </c>
      <c r="K6986" s="4">
        <f>IFERROR(__xludf.DUMMYFUNCTION("""COMPUTED_VALUE"""),2023.0)</f>
        <v>2023</v>
      </c>
    </row>
    <row r="6987">
      <c r="A6987" s="1" t="s">
        <v>8152</v>
      </c>
      <c r="B6987" s="4" t="s">
        <v>41</v>
      </c>
      <c r="C6987" s="4" t="s">
        <v>30</v>
      </c>
      <c r="D6987" s="4" t="s">
        <v>39</v>
      </c>
      <c r="E6987" s="4">
        <v>5.0</v>
      </c>
      <c r="F6987" s="4">
        <v>4.0</v>
      </c>
      <c r="G6987" s="4">
        <v>20.0</v>
      </c>
      <c r="H6987" s="5">
        <v>45102.0</v>
      </c>
      <c r="I6987" s="4">
        <f>IFERROR(__xludf.DUMMYFUNCTION("SPLIT(H6987,""/"")"),25.0)</f>
        <v>25</v>
      </c>
      <c r="J6987" s="4">
        <f>IFERROR(__xludf.DUMMYFUNCTION("""COMPUTED_VALUE"""),6.0)</f>
        <v>6</v>
      </c>
      <c r="K6987" s="4">
        <f>IFERROR(__xludf.DUMMYFUNCTION("""COMPUTED_VALUE"""),2023.0)</f>
        <v>2023</v>
      </c>
    </row>
    <row r="6988">
      <c r="A6988" s="1" t="s">
        <v>5479</v>
      </c>
      <c r="B6988" s="4" t="s">
        <v>41</v>
      </c>
      <c r="C6988" s="4" t="s">
        <v>24</v>
      </c>
      <c r="D6988" s="4" t="s">
        <v>30</v>
      </c>
      <c r="E6988" s="4">
        <v>3.0</v>
      </c>
      <c r="F6988" s="4">
        <v>4.0</v>
      </c>
      <c r="G6988" s="4">
        <v>12.0</v>
      </c>
      <c r="H6988" s="5">
        <v>45102.0</v>
      </c>
      <c r="I6988" s="4">
        <f>IFERROR(__xludf.DUMMYFUNCTION("SPLIT(H6988,""/"")"),25.0)</f>
        <v>25</v>
      </c>
      <c r="J6988" s="4">
        <f>IFERROR(__xludf.DUMMYFUNCTION("""COMPUTED_VALUE"""),6.0)</f>
        <v>6</v>
      </c>
      <c r="K6988" s="4">
        <f>IFERROR(__xludf.DUMMYFUNCTION("""COMPUTED_VALUE"""),2023.0)</f>
        <v>2023</v>
      </c>
    </row>
    <row r="6989">
      <c r="A6989" s="1" t="s">
        <v>2591</v>
      </c>
      <c r="B6989" s="4" t="s">
        <v>41</v>
      </c>
      <c r="C6989" s="4" t="s">
        <v>30</v>
      </c>
      <c r="D6989" s="4" t="s">
        <v>39</v>
      </c>
      <c r="E6989" s="4">
        <v>2.0</v>
      </c>
      <c r="F6989" s="4">
        <v>4.0</v>
      </c>
      <c r="G6989" s="4">
        <v>8.0</v>
      </c>
      <c r="H6989" s="5">
        <v>45103.0</v>
      </c>
      <c r="I6989" s="4">
        <f>IFERROR(__xludf.DUMMYFUNCTION("SPLIT(H6989,""/"")"),26.0)</f>
        <v>26</v>
      </c>
      <c r="J6989" s="4">
        <f>IFERROR(__xludf.DUMMYFUNCTION("""COMPUTED_VALUE"""),6.0)</f>
        <v>6</v>
      </c>
      <c r="K6989" s="4">
        <f>IFERROR(__xludf.DUMMYFUNCTION("""COMPUTED_VALUE"""),2023.0)</f>
        <v>2023</v>
      </c>
    </row>
    <row r="6990">
      <c r="A6990" s="1" t="s">
        <v>7830</v>
      </c>
      <c r="B6990" s="4" t="s">
        <v>41</v>
      </c>
      <c r="C6990" s="4" t="s">
        <v>29</v>
      </c>
      <c r="D6990" s="4" t="s">
        <v>30</v>
      </c>
      <c r="E6990" s="4">
        <v>3.0</v>
      </c>
      <c r="F6990" s="4">
        <v>4.0</v>
      </c>
      <c r="G6990" s="4">
        <v>12.0</v>
      </c>
      <c r="H6990" s="5">
        <v>45103.0</v>
      </c>
      <c r="I6990" s="4">
        <f>IFERROR(__xludf.DUMMYFUNCTION("SPLIT(H6990,""/"")"),26.0)</f>
        <v>26</v>
      </c>
      <c r="J6990" s="4">
        <f>IFERROR(__xludf.DUMMYFUNCTION("""COMPUTED_VALUE"""),6.0)</f>
        <v>6</v>
      </c>
      <c r="K6990" s="4">
        <f>IFERROR(__xludf.DUMMYFUNCTION("""COMPUTED_VALUE"""),2023.0)</f>
        <v>2023</v>
      </c>
    </row>
    <row r="6991">
      <c r="A6991" s="1" t="s">
        <v>4804</v>
      </c>
      <c r="B6991" s="4" t="s">
        <v>41</v>
      </c>
      <c r="C6991" s="4" t="s">
        <v>24</v>
      </c>
      <c r="D6991" s="4" t="s">
        <v>23</v>
      </c>
      <c r="E6991" s="4">
        <v>4.0</v>
      </c>
      <c r="F6991" s="4">
        <v>4.0</v>
      </c>
      <c r="G6991" s="4">
        <v>16.0</v>
      </c>
      <c r="H6991" s="5">
        <v>45104.0</v>
      </c>
      <c r="I6991" s="4">
        <f>IFERROR(__xludf.DUMMYFUNCTION("SPLIT(H6991,""/"")"),27.0)</f>
        <v>27</v>
      </c>
      <c r="J6991" s="4">
        <f>IFERROR(__xludf.DUMMYFUNCTION("""COMPUTED_VALUE"""),6.0)</f>
        <v>6</v>
      </c>
      <c r="K6991" s="4">
        <f>IFERROR(__xludf.DUMMYFUNCTION("""COMPUTED_VALUE"""),2023.0)</f>
        <v>2023</v>
      </c>
    </row>
    <row r="6992">
      <c r="A6992" s="1" t="s">
        <v>8840</v>
      </c>
      <c r="B6992" s="4" t="s">
        <v>41</v>
      </c>
      <c r="C6992" s="4" t="s">
        <v>29</v>
      </c>
      <c r="D6992" s="4" t="s">
        <v>28</v>
      </c>
      <c r="E6992" s="4">
        <v>1.0</v>
      </c>
      <c r="F6992" s="4">
        <v>4.0</v>
      </c>
      <c r="G6992" s="4">
        <v>4.0</v>
      </c>
      <c r="H6992" s="5">
        <v>45104.0</v>
      </c>
      <c r="I6992" s="4">
        <f>IFERROR(__xludf.DUMMYFUNCTION("SPLIT(H6992,""/"")"),27.0)</f>
        <v>27</v>
      </c>
      <c r="J6992" s="4">
        <f>IFERROR(__xludf.DUMMYFUNCTION("""COMPUTED_VALUE"""),6.0)</f>
        <v>6</v>
      </c>
      <c r="K6992" s="4">
        <f>IFERROR(__xludf.DUMMYFUNCTION("""COMPUTED_VALUE"""),2023.0)</f>
        <v>2023</v>
      </c>
    </row>
    <row r="6993">
      <c r="A6993" s="1" t="s">
        <v>1481</v>
      </c>
      <c r="B6993" s="4" t="s">
        <v>41</v>
      </c>
      <c r="C6993" s="4" t="s">
        <v>30</v>
      </c>
      <c r="D6993" s="4" t="s">
        <v>39</v>
      </c>
      <c r="E6993" s="4">
        <v>2.0</v>
      </c>
      <c r="F6993" s="4">
        <v>4.0</v>
      </c>
      <c r="G6993" s="4">
        <v>8.0</v>
      </c>
      <c r="H6993" s="5">
        <v>45104.0</v>
      </c>
      <c r="I6993" s="4">
        <f>IFERROR(__xludf.DUMMYFUNCTION("SPLIT(H6993,""/"")"),27.0)</f>
        <v>27</v>
      </c>
      <c r="J6993" s="4">
        <f>IFERROR(__xludf.DUMMYFUNCTION("""COMPUTED_VALUE"""),6.0)</f>
        <v>6</v>
      </c>
      <c r="K6993" s="4">
        <f>IFERROR(__xludf.DUMMYFUNCTION("""COMPUTED_VALUE"""),2023.0)</f>
        <v>2023</v>
      </c>
    </row>
    <row r="6994">
      <c r="A6994" s="1" t="s">
        <v>9964</v>
      </c>
      <c r="B6994" s="4" t="s">
        <v>41</v>
      </c>
      <c r="C6994" s="4" t="s">
        <v>30</v>
      </c>
      <c r="D6994" s="4" t="s">
        <v>39</v>
      </c>
      <c r="E6994" s="4">
        <v>4.0</v>
      </c>
      <c r="F6994" s="4">
        <v>4.0</v>
      </c>
      <c r="G6994" s="4">
        <v>16.0</v>
      </c>
      <c r="H6994" s="5">
        <v>45104.0</v>
      </c>
      <c r="I6994" s="4">
        <f>IFERROR(__xludf.DUMMYFUNCTION("SPLIT(H6994,""/"")"),27.0)</f>
        <v>27</v>
      </c>
      <c r="J6994" s="4">
        <f>IFERROR(__xludf.DUMMYFUNCTION("""COMPUTED_VALUE"""),6.0)</f>
        <v>6</v>
      </c>
      <c r="K6994" s="4">
        <f>IFERROR(__xludf.DUMMYFUNCTION("""COMPUTED_VALUE"""),2023.0)</f>
        <v>2023</v>
      </c>
    </row>
    <row r="6995">
      <c r="A6995" s="1" t="s">
        <v>7098</v>
      </c>
      <c r="B6995" s="4" t="s">
        <v>41</v>
      </c>
      <c r="C6995" s="4" t="s">
        <v>30</v>
      </c>
      <c r="D6995" s="4" t="s">
        <v>23</v>
      </c>
      <c r="E6995" s="4">
        <v>4.0</v>
      </c>
      <c r="F6995" s="4">
        <v>4.0</v>
      </c>
      <c r="G6995" s="4">
        <v>16.0</v>
      </c>
      <c r="H6995" s="5">
        <v>45105.0</v>
      </c>
      <c r="I6995" s="4">
        <f>IFERROR(__xludf.DUMMYFUNCTION("SPLIT(H6995,""/"")"),28.0)</f>
        <v>28</v>
      </c>
      <c r="J6995" s="4">
        <f>IFERROR(__xludf.DUMMYFUNCTION("""COMPUTED_VALUE"""),6.0)</f>
        <v>6</v>
      </c>
      <c r="K6995" s="4">
        <f>IFERROR(__xludf.DUMMYFUNCTION("""COMPUTED_VALUE"""),2023.0)</f>
        <v>2023</v>
      </c>
    </row>
    <row r="6996">
      <c r="A6996" s="1" t="s">
        <v>2218</v>
      </c>
      <c r="B6996" s="4" t="s">
        <v>41</v>
      </c>
      <c r="C6996" s="4" t="s">
        <v>24</v>
      </c>
      <c r="D6996" s="4" t="s">
        <v>23</v>
      </c>
      <c r="E6996" s="4">
        <v>1.0</v>
      </c>
      <c r="F6996" s="4">
        <v>4.0</v>
      </c>
      <c r="G6996" s="4">
        <v>4.0</v>
      </c>
      <c r="H6996" s="5">
        <v>45105.0</v>
      </c>
      <c r="I6996" s="4">
        <f>IFERROR(__xludf.DUMMYFUNCTION("SPLIT(H6996,""/"")"),28.0)</f>
        <v>28</v>
      </c>
      <c r="J6996" s="4">
        <f>IFERROR(__xludf.DUMMYFUNCTION("""COMPUTED_VALUE"""),6.0)</f>
        <v>6</v>
      </c>
      <c r="K6996" s="4">
        <f>IFERROR(__xludf.DUMMYFUNCTION("""COMPUTED_VALUE"""),2023.0)</f>
        <v>2023</v>
      </c>
    </row>
    <row r="6997">
      <c r="A6997" s="1" t="s">
        <v>2795</v>
      </c>
      <c r="B6997" s="4" t="s">
        <v>41</v>
      </c>
      <c r="C6997" s="4" t="s">
        <v>24</v>
      </c>
      <c r="D6997" s="4" t="s">
        <v>28</v>
      </c>
      <c r="E6997" s="4">
        <v>3.0</v>
      </c>
      <c r="F6997" s="4">
        <v>4.0</v>
      </c>
      <c r="G6997" s="4">
        <v>12.0</v>
      </c>
      <c r="H6997" s="5">
        <v>45105.0</v>
      </c>
      <c r="I6997" s="4">
        <f>IFERROR(__xludf.DUMMYFUNCTION("SPLIT(H6997,""/"")"),28.0)</f>
        <v>28</v>
      </c>
      <c r="J6997" s="4">
        <f>IFERROR(__xludf.DUMMYFUNCTION("""COMPUTED_VALUE"""),6.0)</f>
        <v>6</v>
      </c>
      <c r="K6997" s="4">
        <f>IFERROR(__xludf.DUMMYFUNCTION("""COMPUTED_VALUE"""),2023.0)</f>
        <v>2023</v>
      </c>
    </row>
    <row r="6998">
      <c r="A6998" s="1" t="s">
        <v>3438</v>
      </c>
      <c r="B6998" s="4" t="s">
        <v>41</v>
      </c>
      <c r="C6998" s="4" t="s">
        <v>30</v>
      </c>
      <c r="D6998" s="4" t="s">
        <v>39</v>
      </c>
      <c r="E6998" s="4">
        <v>5.0</v>
      </c>
      <c r="F6998" s="4">
        <v>4.0</v>
      </c>
      <c r="G6998" s="4">
        <v>20.0</v>
      </c>
      <c r="H6998" s="5">
        <v>45106.0</v>
      </c>
      <c r="I6998" s="4">
        <f>IFERROR(__xludf.DUMMYFUNCTION("SPLIT(H6998,""/"")"),29.0)</f>
        <v>29</v>
      </c>
      <c r="J6998" s="4">
        <f>IFERROR(__xludf.DUMMYFUNCTION("""COMPUTED_VALUE"""),6.0)</f>
        <v>6</v>
      </c>
      <c r="K6998" s="4">
        <f>IFERROR(__xludf.DUMMYFUNCTION("""COMPUTED_VALUE"""),2023.0)</f>
        <v>2023</v>
      </c>
    </row>
    <row r="6999">
      <c r="A6999" s="1" t="s">
        <v>2787</v>
      </c>
      <c r="B6999" s="4" t="s">
        <v>41</v>
      </c>
      <c r="C6999" s="4" t="s">
        <v>30</v>
      </c>
      <c r="D6999" s="4" t="s">
        <v>39</v>
      </c>
      <c r="E6999" s="4">
        <v>5.0</v>
      </c>
      <c r="F6999" s="4">
        <v>4.0</v>
      </c>
      <c r="G6999" s="4">
        <v>20.0</v>
      </c>
      <c r="H6999" s="5">
        <v>45106.0</v>
      </c>
      <c r="I6999" s="4">
        <f>IFERROR(__xludf.DUMMYFUNCTION("SPLIT(H6999,""/"")"),29.0)</f>
        <v>29</v>
      </c>
      <c r="J6999" s="4">
        <f>IFERROR(__xludf.DUMMYFUNCTION("""COMPUTED_VALUE"""),6.0)</f>
        <v>6</v>
      </c>
      <c r="K6999" s="4">
        <f>IFERROR(__xludf.DUMMYFUNCTION("""COMPUTED_VALUE"""),2023.0)</f>
        <v>2023</v>
      </c>
    </row>
    <row r="7000">
      <c r="A7000" s="1" t="s">
        <v>6294</v>
      </c>
      <c r="B7000" s="4" t="s">
        <v>41</v>
      </c>
      <c r="C7000" s="4" t="s">
        <v>29</v>
      </c>
      <c r="D7000" s="4" t="s">
        <v>28</v>
      </c>
      <c r="E7000" s="4">
        <v>4.0</v>
      </c>
      <c r="F7000" s="4">
        <v>4.0</v>
      </c>
      <c r="G7000" s="4">
        <v>16.0</v>
      </c>
      <c r="H7000" s="5">
        <v>45106.0</v>
      </c>
      <c r="I7000" s="4">
        <f>IFERROR(__xludf.DUMMYFUNCTION("SPLIT(H7000,""/"")"),29.0)</f>
        <v>29</v>
      </c>
      <c r="J7000" s="4">
        <f>IFERROR(__xludf.DUMMYFUNCTION("""COMPUTED_VALUE"""),6.0)</f>
        <v>6</v>
      </c>
      <c r="K7000" s="4">
        <f>IFERROR(__xludf.DUMMYFUNCTION("""COMPUTED_VALUE"""),2023.0)</f>
        <v>2023</v>
      </c>
    </row>
    <row r="7001">
      <c r="A7001" s="1" t="s">
        <v>8290</v>
      </c>
      <c r="B7001" s="4" t="s">
        <v>41</v>
      </c>
      <c r="C7001" s="4" t="s">
        <v>29</v>
      </c>
      <c r="D7001" s="4" t="s">
        <v>39</v>
      </c>
      <c r="E7001" s="4">
        <v>4.0</v>
      </c>
      <c r="F7001" s="4">
        <v>4.0</v>
      </c>
      <c r="G7001" s="4">
        <v>16.0</v>
      </c>
      <c r="H7001" s="5">
        <v>45107.0</v>
      </c>
      <c r="I7001" s="4">
        <f>IFERROR(__xludf.DUMMYFUNCTION("SPLIT(H7001,""/"")"),30.0)</f>
        <v>30</v>
      </c>
      <c r="J7001" s="4">
        <f>IFERROR(__xludf.DUMMYFUNCTION("""COMPUTED_VALUE"""),6.0)</f>
        <v>6</v>
      </c>
      <c r="K7001" s="4">
        <f>IFERROR(__xludf.DUMMYFUNCTION("""COMPUTED_VALUE"""),2023.0)</f>
        <v>2023</v>
      </c>
    </row>
    <row r="7002">
      <c r="A7002" s="1" t="s">
        <v>5771</v>
      </c>
      <c r="B7002" s="4" t="s">
        <v>41</v>
      </c>
      <c r="C7002" s="4" t="s">
        <v>30</v>
      </c>
      <c r="D7002" s="4" t="s">
        <v>23</v>
      </c>
      <c r="E7002" s="4">
        <v>4.0</v>
      </c>
      <c r="F7002" s="4">
        <v>4.0</v>
      </c>
      <c r="G7002" s="4">
        <v>16.0</v>
      </c>
      <c r="H7002" s="5">
        <v>45107.0</v>
      </c>
      <c r="I7002" s="4">
        <f>IFERROR(__xludf.DUMMYFUNCTION("SPLIT(H7002,""/"")"),30.0)</f>
        <v>30</v>
      </c>
      <c r="J7002" s="4">
        <f>IFERROR(__xludf.DUMMYFUNCTION("""COMPUTED_VALUE"""),6.0)</f>
        <v>6</v>
      </c>
      <c r="K7002" s="4">
        <f>IFERROR(__xludf.DUMMYFUNCTION("""COMPUTED_VALUE"""),2023.0)</f>
        <v>2023</v>
      </c>
    </row>
    <row r="7003">
      <c r="A7003" s="1" t="s">
        <v>5484</v>
      </c>
      <c r="B7003" s="4" t="s">
        <v>41</v>
      </c>
      <c r="C7003" s="4" t="s">
        <v>24</v>
      </c>
      <c r="D7003" s="4" t="s">
        <v>39</v>
      </c>
      <c r="E7003" s="4">
        <v>2.0</v>
      </c>
      <c r="F7003" s="4">
        <v>4.0</v>
      </c>
      <c r="G7003" s="4">
        <v>8.0</v>
      </c>
      <c r="H7003" s="5">
        <v>45107.0</v>
      </c>
      <c r="I7003" s="4">
        <f>IFERROR(__xludf.DUMMYFUNCTION("SPLIT(H7003,""/"")"),30.0)</f>
        <v>30</v>
      </c>
      <c r="J7003" s="4">
        <f>IFERROR(__xludf.DUMMYFUNCTION("""COMPUTED_VALUE"""),6.0)</f>
        <v>6</v>
      </c>
      <c r="K7003" s="4">
        <f>IFERROR(__xludf.DUMMYFUNCTION("""COMPUTED_VALUE"""),2023.0)</f>
        <v>2023</v>
      </c>
    </row>
    <row r="7004">
      <c r="A7004" s="1" t="s">
        <v>4863</v>
      </c>
      <c r="B7004" s="4" t="s">
        <v>41</v>
      </c>
      <c r="C7004" s="4" t="s">
        <v>29</v>
      </c>
      <c r="D7004" s="4" t="s">
        <v>30</v>
      </c>
      <c r="E7004" s="4">
        <v>1.0</v>
      </c>
      <c r="F7004" s="4">
        <v>4.0</v>
      </c>
      <c r="G7004" s="4">
        <v>4.0</v>
      </c>
      <c r="H7004" s="5">
        <v>45107.0</v>
      </c>
      <c r="I7004" s="4">
        <f>IFERROR(__xludf.DUMMYFUNCTION("SPLIT(H7004,""/"")"),30.0)</f>
        <v>30</v>
      </c>
      <c r="J7004" s="4">
        <f>IFERROR(__xludf.DUMMYFUNCTION("""COMPUTED_VALUE"""),6.0)</f>
        <v>6</v>
      </c>
      <c r="K7004" s="4">
        <f>IFERROR(__xludf.DUMMYFUNCTION("""COMPUTED_VALUE"""),2023.0)</f>
        <v>2023</v>
      </c>
    </row>
    <row r="7005">
      <c r="A7005" s="1" t="s">
        <v>5971</v>
      </c>
      <c r="B7005" s="4" t="s">
        <v>41</v>
      </c>
      <c r="C7005" s="4" t="s">
        <v>30</v>
      </c>
      <c r="D7005" s="4" t="s">
        <v>39</v>
      </c>
      <c r="E7005" s="4">
        <v>2.0</v>
      </c>
      <c r="F7005" s="4">
        <v>4.0</v>
      </c>
      <c r="G7005" s="4">
        <v>8.0</v>
      </c>
      <c r="H7005" s="5">
        <v>45109.0</v>
      </c>
      <c r="I7005" s="4">
        <f>IFERROR(__xludf.DUMMYFUNCTION("SPLIT(H7005,""/"")"),2.0)</f>
        <v>2</v>
      </c>
      <c r="J7005" s="4">
        <f>IFERROR(__xludf.DUMMYFUNCTION("""COMPUTED_VALUE"""),7.0)</f>
        <v>7</v>
      </c>
      <c r="K7005" s="4">
        <f>IFERROR(__xludf.DUMMYFUNCTION("""COMPUTED_VALUE"""),2023.0)</f>
        <v>2023</v>
      </c>
    </row>
    <row r="7006">
      <c r="A7006" s="1" t="s">
        <v>1258</v>
      </c>
      <c r="B7006" s="4" t="s">
        <v>41</v>
      </c>
      <c r="C7006" s="4" t="s">
        <v>29</v>
      </c>
      <c r="D7006" s="4" t="s">
        <v>39</v>
      </c>
      <c r="E7006" s="4">
        <v>5.0</v>
      </c>
      <c r="F7006" s="4">
        <v>4.0</v>
      </c>
      <c r="G7006" s="4">
        <v>20.0</v>
      </c>
      <c r="H7006" s="5">
        <v>45109.0</v>
      </c>
      <c r="I7006" s="4">
        <f>IFERROR(__xludf.DUMMYFUNCTION("SPLIT(H7006,""/"")"),2.0)</f>
        <v>2</v>
      </c>
      <c r="J7006" s="4">
        <f>IFERROR(__xludf.DUMMYFUNCTION("""COMPUTED_VALUE"""),7.0)</f>
        <v>7</v>
      </c>
      <c r="K7006" s="4">
        <f>IFERROR(__xludf.DUMMYFUNCTION("""COMPUTED_VALUE"""),2023.0)</f>
        <v>2023</v>
      </c>
    </row>
    <row r="7007">
      <c r="A7007" s="1" t="s">
        <v>6829</v>
      </c>
      <c r="B7007" s="4" t="s">
        <v>41</v>
      </c>
      <c r="C7007" s="4" t="s">
        <v>29</v>
      </c>
      <c r="D7007" s="4" t="s">
        <v>39</v>
      </c>
      <c r="E7007" s="4">
        <v>3.0</v>
      </c>
      <c r="F7007" s="4">
        <v>4.0</v>
      </c>
      <c r="G7007" s="4">
        <v>12.0</v>
      </c>
      <c r="H7007" s="5">
        <v>45109.0</v>
      </c>
      <c r="I7007" s="4">
        <f>IFERROR(__xludf.DUMMYFUNCTION("SPLIT(H7007,""/"")"),2.0)</f>
        <v>2</v>
      </c>
      <c r="J7007" s="4">
        <f>IFERROR(__xludf.DUMMYFUNCTION("""COMPUTED_VALUE"""),7.0)</f>
        <v>7</v>
      </c>
      <c r="K7007" s="4">
        <f>IFERROR(__xludf.DUMMYFUNCTION("""COMPUTED_VALUE"""),2023.0)</f>
        <v>2023</v>
      </c>
    </row>
    <row r="7008">
      <c r="A7008" s="1" t="s">
        <v>8247</v>
      </c>
      <c r="B7008" s="4" t="s">
        <v>41</v>
      </c>
      <c r="C7008" s="4" t="s">
        <v>24</v>
      </c>
      <c r="D7008" s="4" t="s">
        <v>30</v>
      </c>
      <c r="E7008" s="4">
        <v>1.0</v>
      </c>
      <c r="F7008" s="4">
        <v>4.0</v>
      </c>
      <c r="G7008" s="4">
        <v>4.0</v>
      </c>
      <c r="H7008" s="5">
        <v>45109.0</v>
      </c>
      <c r="I7008" s="4">
        <f>IFERROR(__xludf.DUMMYFUNCTION("SPLIT(H7008,""/"")"),2.0)</f>
        <v>2</v>
      </c>
      <c r="J7008" s="4">
        <f>IFERROR(__xludf.DUMMYFUNCTION("""COMPUTED_VALUE"""),7.0)</f>
        <v>7</v>
      </c>
      <c r="K7008" s="4">
        <f>IFERROR(__xludf.DUMMYFUNCTION("""COMPUTED_VALUE"""),2023.0)</f>
        <v>2023</v>
      </c>
    </row>
    <row r="7009">
      <c r="A7009" s="1" t="s">
        <v>8682</v>
      </c>
      <c r="B7009" s="4" t="s">
        <v>41</v>
      </c>
      <c r="C7009" s="4" t="s">
        <v>30</v>
      </c>
      <c r="D7009" s="4" t="s">
        <v>23</v>
      </c>
      <c r="E7009" s="4">
        <v>3.0</v>
      </c>
      <c r="F7009" s="4">
        <v>4.0</v>
      </c>
      <c r="G7009" s="4">
        <v>12.0</v>
      </c>
      <c r="H7009" s="5">
        <v>45110.0</v>
      </c>
      <c r="I7009" s="4">
        <f>IFERROR(__xludf.DUMMYFUNCTION("SPLIT(H7009,""/"")"),3.0)</f>
        <v>3</v>
      </c>
      <c r="J7009" s="4">
        <f>IFERROR(__xludf.DUMMYFUNCTION("""COMPUTED_VALUE"""),7.0)</f>
        <v>7</v>
      </c>
      <c r="K7009" s="4">
        <f>IFERROR(__xludf.DUMMYFUNCTION("""COMPUTED_VALUE"""),2023.0)</f>
        <v>2023</v>
      </c>
    </row>
    <row r="7010">
      <c r="A7010" s="1" t="s">
        <v>3302</v>
      </c>
      <c r="B7010" s="4" t="s">
        <v>41</v>
      </c>
      <c r="C7010" s="4" t="s">
        <v>30</v>
      </c>
      <c r="D7010" s="4" t="s">
        <v>39</v>
      </c>
      <c r="E7010" s="4">
        <v>1.0</v>
      </c>
      <c r="F7010" s="4">
        <v>4.0</v>
      </c>
      <c r="G7010" s="4">
        <v>4.0</v>
      </c>
      <c r="H7010" s="5">
        <v>45111.0</v>
      </c>
      <c r="I7010" s="4">
        <f>IFERROR(__xludf.DUMMYFUNCTION("SPLIT(H7010,""/"")"),4.0)</f>
        <v>4</v>
      </c>
      <c r="J7010" s="4">
        <f>IFERROR(__xludf.DUMMYFUNCTION("""COMPUTED_VALUE"""),7.0)</f>
        <v>7</v>
      </c>
      <c r="K7010" s="4">
        <f>IFERROR(__xludf.DUMMYFUNCTION("""COMPUTED_VALUE"""),2023.0)</f>
        <v>2023</v>
      </c>
    </row>
    <row r="7011">
      <c r="A7011" s="1" t="s">
        <v>10031</v>
      </c>
      <c r="B7011" s="4" t="s">
        <v>41</v>
      </c>
      <c r="C7011" s="4" t="s">
        <v>29</v>
      </c>
      <c r="D7011" s="4" t="s">
        <v>30</v>
      </c>
      <c r="E7011" s="4">
        <v>4.0</v>
      </c>
      <c r="F7011" s="4">
        <v>4.0</v>
      </c>
      <c r="G7011" s="4">
        <v>16.0</v>
      </c>
      <c r="H7011" s="5">
        <v>45112.0</v>
      </c>
      <c r="I7011" s="4">
        <f>IFERROR(__xludf.DUMMYFUNCTION("SPLIT(H7011,""/"")"),5.0)</f>
        <v>5</v>
      </c>
      <c r="J7011" s="4">
        <f>IFERROR(__xludf.DUMMYFUNCTION("""COMPUTED_VALUE"""),7.0)</f>
        <v>7</v>
      </c>
      <c r="K7011" s="4">
        <f>IFERROR(__xludf.DUMMYFUNCTION("""COMPUTED_VALUE"""),2023.0)</f>
        <v>2023</v>
      </c>
    </row>
    <row r="7012">
      <c r="A7012" s="1" t="s">
        <v>1921</v>
      </c>
      <c r="B7012" s="4" t="s">
        <v>41</v>
      </c>
      <c r="C7012" s="4" t="s">
        <v>30</v>
      </c>
      <c r="D7012" s="4" t="s">
        <v>23</v>
      </c>
      <c r="E7012" s="4">
        <v>4.0</v>
      </c>
      <c r="F7012" s="4">
        <v>4.0</v>
      </c>
      <c r="G7012" s="4">
        <v>16.0</v>
      </c>
      <c r="H7012" s="5">
        <v>45112.0</v>
      </c>
      <c r="I7012" s="4">
        <f>IFERROR(__xludf.DUMMYFUNCTION("SPLIT(H7012,""/"")"),5.0)</f>
        <v>5</v>
      </c>
      <c r="J7012" s="4">
        <f>IFERROR(__xludf.DUMMYFUNCTION("""COMPUTED_VALUE"""),7.0)</f>
        <v>7</v>
      </c>
      <c r="K7012" s="4">
        <f>IFERROR(__xludf.DUMMYFUNCTION("""COMPUTED_VALUE"""),2023.0)</f>
        <v>2023</v>
      </c>
    </row>
    <row r="7013">
      <c r="A7013" s="1" t="s">
        <v>407</v>
      </c>
      <c r="B7013" s="4" t="s">
        <v>41</v>
      </c>
      <c r="C7013" s="4" t="s">
        <v>29</v>
      </c>
      <c r="D7013" s="4" t="s">
        <v>23</v>
      </c>
      <c r="E7013" s="4">
        <v>3.0</v>
      </c>
      <c r="F7013" s="4">
        <v>4.0</v>
      </c>
      <c r="G7013" s="4">
        <v>12.0</v>
      </c>
      <c r="H7013" s="5">
        <v>45113.0</v>
      </c>
      <c r="I7013" s="4">
        <f>IFERROR(__xludf.DUMMYFUNCTION("SPLIT(H7013,""/"")"),6.0)</f>
        <v>6</v>
      </c>
      <c r="J7013" s="4">
        <f>IFERROR(__xludf.DUMMYFUNCTION("""COMPUTED_VALUE"""),7.0)</f>
        <v>7</v>
      </c>
      <c r="K7013" s="4">
        <f>IFERROR(__xludf.DUMMYFUNCTION("""COMPUTED_VALUE"""),2023.0)</f>
        <v>2023</v>
      </c>
    </row>
    <row r="7014">
      <c r="A7014" s="1" t="s">
        <v>3376</v>
      </c>
      <c r="B7014" s="4" t="s">
        <v>41</v>
      </c>
      <c r="C7014" s="4" t="s">
        <v>30</v>
      </c>
      <c r="D7014" s="4" t="s">
        <v>30</v>
      </c>
      <c r="E7014" s="4">
        <v>4.0</v>
      </c>
      <c r="F7014" s="4">
        <v>4.0</v>
      </c>
      <c r="G7014" s="4">
        <v>16.0</v>
      </c>
      <c r="H7014" s="5">
        <v>45113.0</v>
      </c>
      <c r="I7014" s="4">
        <f>IFERROR(__xludf.DUMMYFUNCTION("SPLIT(H7014,""/"")"),6.0)</f>
        <v>6</v>
      </c>
      <c r="J7014" s="4">
        <f>IFERROR(__xludf.DUMMYFUNCTION("""COMPUTED_VALUE"""),7.0)</f>
        <v>7</v>
      </c>
      <c r="K7014" s="4">
        <f>IFERROR(__xludf.DUMMYFUNCTION("""COMPUTED_VALUE"""),2023.0)</f>
        <v>2023</v>
      </c>
    </row>
    <row r="7015">
      <c r="A7015" s="1" t="s">
        <v>7189</v>
      </c>
      <c r="B7015" s="4" t="s">
        <v>41</v>
      </c>
      <c r="C7015" s="4" t="s">
        <v>30</v>
      </c>
      <c r="D7015" s="4" t="s">
        <v>23</v>
      </c>
      <c r="E7015" s="4">
        <v>4.0</v>
      </c>
      <c r="F7015" s="4">
        <v>4.0</v>
      </c>
      <c r="G7015" s="4">
        <v>16.0</v>
      </c>
      <c r="H7015" s="5">
        <v>45113.0</v>
      </c>
      <c r="I7015" s="4">
        <f>IFERROR(__xludf.DUMMYFUNCTION("SPLIT(H7015,""/"")"),6.0)</f>
        <v>6</v>
      </c>
      <c r="J7015" s="4">
        <f>IFERROR(__xludf.DUMMYFUNCTION("""COMPUTED_VALUE"""),7.0)</f>
        <v>7</v>
      </c>
      <c r="K7015" s="4">
        <f>IFERROR(__xludf.DUMMYFUNCTION("""COMPUTED_VALUE"""),2023.0)</f>
        <v>2023</v>
      </c>
    </row>
    <row r="7016">
      <c r="A7016" s="1" t="s">
        <v>302</v>
      </c>
      <c r="B7016" s="4" t="s">
        <v>41</v>
      </c>
      <c r="C7016" s="4" t="s">
        <v>29</v>
      </c>
      <c r="D7016" s="4" t="s">
        <v>28</v>
      </c>
      <c r="E7016" s="4">
        <v>5.0</v>
      </c>
      <c r="F7016" s="4">
        <v>4.0</v>
      </c>
      <c r="G7016" s="4">
        <v>20.0</v>
      </c>
      <c r="H7016" s="5">
        <v>45114.0</v>
      </c>
      <c r="I7016" s="4">
        <f>IFERROR(__xludf.DUMMYFUNCTION("SPLIT(H7016,""/"")"),7.0)</f>
        <v>7</v>
      </c>
      <c r="J7016" s="4">
        <f>IFERROR(__xludf.DUMMYFUNCTION("""COMPUTED_VALUE"""),7.0)</f>
        <v>7</v>
      </c>
      <c r="K7016" s="4">
        <f>IFERROR(__xludf.DUMMYFUNCTION("""COMPUTED_VALUE"""),2023.0)</f>
        <v>2023</v>
      </c>
    </row>
    <row r="7017">
      <c r="A7017" s="1" t="s">
        <v>5039</v>
      </c>
      <c r="B7017" s="4" t="s">
        <v>41</v>
      </c>
      <c r="C7017" s="4" t="s">
        <v>24</v>
      </c>
      <c r="D7017" s="4" t="s">
        <v>23</v>
      </c>
      <c r="E7017" s="4">
        <v>3.0</v>
      </c>
      <c r="F7017" s="4">
        <v>4.0</v>
      </c>
      <c r="G7017" s="4">
        <v>12.0</v>
      </c>
      <c r="H7017" s="5">
        <v>45114.0</v>
      </c>
      <c r="I7017" s="4">
        <f>IFERROR(__xludf.DUMMYFUNCTION("SPLIT(H7017,""/"")"),7.0)</f>
        <v>7</v>
      </c>
      <c r="J7017" s="4">
        <f>IFERROR(__xludf.DUMMYFUNCTION("""COMPUTED_VALUE"""),7.0)</f>
        <v>7</v>
      </c>
      <c r="K7017" s="4">
        <f>IFERROR(__xludf.DUMMYFUNCTION("""COMPUTED_VALUE"""),2023.0)</f>
        <v>2023</v>
      </c>
    </row>
    <row r="7018">
      <c r="A7018" s="1" t="s">
        <v>9563</v>
      </c>
      <c r="B7018" s="4" t="s">
        <v>41</v>
      </c>
      <c r="C7018" s="4" t="s">
        <v>30</v>
      </c>
      <c r="D7018" s="4" t="s">
        <v>23</v>
      </c>
      <c r="E7018" s="4">
        <v>3.0</v>
      </c>
      <c r="F7018" s="4">
        <v>4.0</v>
      </c>
      <c r="G7018" s="4">
        <v>12.0</v>
      </c>
      <c r="H7018" s="5">
        <v>45114.0</v>
      </c>
      <c r="I7018" s="4">
        <f>IFERROR(__xludf.DUMMYFUNCTION("SPLIT(H7018,""/"")"),7.0)</f>
        <v>7</v>
      </c>
      <c r="J7018" s="4">
        <f>IFERROR(__xludf.DUMMYFUNCTION("""COMPUTED_VALUE"""),7.0)</f>
        <v>7</v>
      </c>
      <c r="K7018" s="4">
        <f>IFERROR(__xludf.DUMMYFUNCTION("""COMPUTED_VALUE"""),2023.0)</f>
        <v>2023</v>
      </c>
    </row>
    <row r="7019">
      <c r="A7019" s="1" t="s">
        <v>7281</v>
      </c>
      <c r="B7019" s="4" t="s">
        <v>41</v>
      </c>
      <c r="C7019" s="4" t="s">
        <v>24</v>
      </c>
      <c r="D7019" s="4" t="s">
        <v>23</v>
      </c>
      <c r="E7019" s="4">
        <v>2.0</v>
      </c>
      <c r="F7019" s="4">
        <v>4.0</v>
      </c>
      <c r="G7019" s="4">
        <v>8.0</v>
      </c>
      <c r="H7019" s="5">
        <v>45114.0</v>
      </c>
      <c r="I7019" s="4">
        <f>IFERROR(__xludf.DUMMYFUNCTION("SPLIT(H7019,""/"")"),7.0)</f>
        <v>7</v>
      </c>
      <c r="J7019" s="4">
        <f>IFERROR(__xludf.DUMMYFUNCTION("""COMPUTED_VALUE"""),7.0)</f>
        <v>7</v>
      </c>
      <c r="K7019" s="4">
        <f>IFERROR(__xludf.DUMMYFUNCTION("""COMPUTED_VALUE"""),2023.0)</f>
        <v>2023</v>
      </c>
    </row>
    <row r="7020">
      <c r="A7020" s="1" t="s">
        <v>4933</v>
      </c>
      <c r="B7020" s="4" t="s">
        <v>41</v>
      </c>
      <c r="C7020" s="4" t="s">
        <v>29</v>
      </c>
      <c r="D7020" s="4" t="s">
        <v>28</v>
      </c>
      <c r="E7020" s="4">
        <v>2.0</v>
      </c>
      <c r="F7020" s="4">
        <v>4.0</v>
      </c>
      <c r="G7020" s="4">
        <v>8.0</v>
      </c>
      <c r="H7020" s="5">
        <v>45115.0</v>
      </c>
      <c r="I7020" s="4">
        <f>IFERROR(__xludf.DUMMYFUNCTION("SPLIT(H7020,""/"")"),8.0)</f>
        <v>8</v>
      </c>
      <c r="J7020" s="4">
        <f>IFERROR(__xludf.DUMMYFUNCTION("""COMPUTED_VALUE"""),7.0)</f>
        <v>7</v>
      </c>
      <c r="K7020" s="4">
        <f>IFERROR(__xludf.DUMMYFUNCTION("""COMPUTED_VALUE"""),2023.0)</f>
        <v>2023</v>
      </c>
    </row>
    <row r="7021">
      <c r="A7021" s="1" t="s">
        <v>9571</v>
      </c>
      <c r="B7021" s="4" t="s">
        <v>41</v>
      </c>
      <c r="C7021" s="4" t="s">
        <v>30</v>
      </c>
      <c r="D7021" s="4" t="s">
        <v>39</v>
      </c>
      <c r="E7021" s="4">
        <v>5.0</v>
      </c>
      <c r="F7021" s="4">
        <v>4.0</v>
      </c>
      <c r="G7021" s="4">
        <v>20.0</v>
      </c>
      <c r="H7021" s="5">
        <v>45116.0</v>
      </c>
      <c r="I7021" s="4">
        <f>IFERROR(__xludf.DUMMYFUNCTION("SPLIT(H7021,""/"")"),9.0)</f>
        <v>9</v>
      </c>
      <c r="J7021" s="4">
        <f>IFERROR(__xludf.DUMMYFUNCTION("""COMPUTED_VALUE"""),7.0)</f>
        <v>7</v>
      </c>
      <c r="K7021" s="4">
        <f>IFERROR(__xludf.DUMMYFUNCTION("""COMPUTED_VALUE"""),2023.0)</f>
        <v>2023</v>
      </c>
    </row>
    <row r="7022">
      <c r="A7022" s="1" t="s">
        <v>8558</v>
      </c>
      <c r="B7022" s="4" t="s">
        <v>41</v>
      </c>
      <c r="C7022" s="4" t="s">
        <v>30</v>
      </c>
      <c r="D7022" s="4" t="s">
        <v>30</v>
      </c>
      <c r="E7022" s="4">
        <v>4.0</v>
      </c>
      <c r="F7022" s="4">
        <v>4.0</v>
      </c>
      <c r="G7022" s="4">
        <v>16.0</v>
      </c>
      <c r="H7022" s="5">
        <v>45116.0</v>
      </c>
      <c r="I7022" s="4">
        <f>IFERROR(__xludf.DUMMYFUNCTION("SPLIT(H7022,""/"")"),9.0)</f>
        <v>9</v>
      </c>
      <c r="J7022" s="4">
        <f>IFERROR(__xludf.DUMMYFUNCTION("""COMPUTED_VALUE"""),7.0)</f>
        <v>7</v>
      </c>
      <c r="K7022" s="4">
        <f>IFERROR(__xludf.DUMMYFUNCTION("""COMPUTED_VALUE"""),2023.0)</f>
        <v>2023</v>
      </c>
    </row>
    <row r="7023">
      <c r="A7023" s="1" t="s">
        <v>2385</v>
      </c>
      <c r="B7023" s="4" t="s">
        <v>41</v>
      </c>
      <c r="C7023" s="4" t="s">
        <v>30</v>
      </c>
      <c r="D7023" s="4" t="s">
        <v>28</v>
      </c>
      <c r="E7023" s="4">
        <v>4.0</v>
      </c>
      <c r="F7023" s="4">
        <v>4.0</v>
      </c>
      <c r="G7023" s="4">
        <v>16.0</v>
      </c>
      <c r="H7023" s="5">
        <v>45116.0</v>
      </c>
      <c r="I7023" s="4">
        <f>IFERROR(__xludf.DUMMYFUNCTION("SPLIT(H7023,""/"")"),9.0)</f>
        <v>9</v>
      </c>
      <c r="J7023" s="4">
        <f>IFERROR(__xludf.DUMMYFUNCTION("""COMPUTED_VALUE"""),7.0)</f>
        <v>7</v>
      </c>
      <c r="K7023" s="4">
        <f>IFERROR(__xludf.DUMMYFUNCTION("""COMPUTED_VALUE"""),2023.0)</f>
        <v>2023</v>
      </c>
    </row>
    <row r="7024">
      <c r="A7024" s="1" t="s">
        <v>7591</v>
      </c>
      <c r="B7024" s="4" t="s">
        <v>41</v>
      </c>
      <c r="C7024" s="4" t="s">
        <v>24</v>
      </c>
      <c r="D7024" s="4" t="s">
        <v>23</v>
      </c>
      <c r="E7024" s="4">
        <v>3.0</v>
      </c>
      <c r="F7024" s="4">
        <v>4.0</v>
      </c>
      <c r="G7024" s="4">
        <v>12.0</v>
      </c>
      <c r="H7024" s="5">
        <v>45117.0</v>
      </c>
      <c r="I7024" s="4">
        <f>IFERROR(__xludf.DUMMYFUNCTION("SPLIT(H7024,""/"")"),10.0)</f>
        <v>10</v>
      </c>
      <c r="J7024" s="4">
        <f>IFERROR(__xludf.DUMMYFUNCTION("""COMPUTED_VALUE"""),7.0)</f>
        <v>7</v>
      </c>
      <c r="K7024" s="4">
        <f>IFERROR(__xludf.DUMMYFUNCTION("""COMPUTED_VALUE"""),2023.0)</f>
        <v>2023</v>
      </c>
    </row>
    <row r="7025">
      <c r="A7025" s="1" t="s">
        <v>6771</v>
      </c>
      <c r="B7025" s="4" t="s">
        <v>41</v>
      </c>
      <c r="C7025" s="4" t="s">
        <v>24</v>
      </c>
      <c r="D7025" s="4" t="s">
        <v>28</v>
      </c>
      <c r="E7025" s="4">
        <v>1.0</v>
      </c>
      <c r="F7025" s="4">
        <v>4.0</v>
      </c>
      <c r="G7025" s="4">
        <v>4.0</v>
      </c>
      <c r="H7025" s="5">
        <v>45117.0</v>
      </c>
      <c r="I7025" s="4">
        <f>IFERROR(__xludf.DUMMYFUNCTION("SPLIT(H7025,""/"")"),10.0)</f>
        <v>10</v>
      </c>
      <c r="J7025" s="4">
        <f>IFERROR(__xludf.DUMMYFUNCTION("""COMPUTED_VALUE"""),7.0)</f>
        <v>7</v>
      </c>
      <c r="K7025" s="4">
        <f>IFERROR(__xludf.DUMMYFUNCTION("""COMPUTED_VALUE"""),2023.0)</f>
        <v>2023</v>
      </c>
    </row>
    <row r="7026">
      <c r="A7026" s="1" t="s">
        <v>6535</v>
      </c>
      <c r="B7026" s="4" t="s">
        <v>41</v>
      </c>
      <c r="C7026" s="4" t="s">
        <v>29</v>
      </c>
      <c r="D7026" s="4" t="s">
        <v>23</v>
      </c>
      <c r="E7026" s="4">
        <v>1.0</v>
      </c>
      <c r="F7026" s="4">
        <v>4.0</v>
      </c>
      <c r="G7026" s="4">
        <v>4.0</v>
      </c>
      <c r="H7026" s="5">
        <v>45117.0</v>
      </c>
      <c r="I7026" s="4">
        <f>IFERROR(__xludf.DUMMYFUNCTION("SPLIT(H7026,""/"")"),10.0)</f>
        <v>10</v>
      </c>
      <c r="J7026" s="4">
        <f>IFERROR(__xludf.DUMMYFUNCTION("""COMPUTED_VALUE"""),7.0)</f>
        <v>7</v>
      </c>
      <c r="K7026" s="4">
        <f>IFERROR(__xludf.DUMMYFUNCTION("""COMPUTED_VALUE"""),2023.0)</f>
        <v>2023</v>
      </c>
    </row>
    <row r="7027">
      <c r="A7027" s="1" t="s">
        <v>4708</v>
      </c>
      <c r="B7027" s="4" t="s">
        <v>41</v>
      </c>
      <c r="C7027" s="4" t="s">
        <v>29</v>
      </c>
      <c r="D7027" s="4" t="s">
        <v>30</v>
      </c>
      <c r="E7027" s="4">
        <v>5.0</v>
      </c>
      <c r="F7027" s="4">
        <v>4.0</v>
      </c>
      <c r="G7027" s="4">
        <v>20.0</v>
      </c>
      <c r="H7027" s="5">
        <v>45117.0</v>
      </c>
      <c r="I7027" s="4">
        <f>IFERROR(__xludf.DUMMYFUNCTION("SPLIT(H7027,""/"")"),10.0)</f>
        <v>10</v>
      </c>
      <c r="J7027" s="4">
        <f>IFERROR(__xludf.DUMMYFUNCTION("""COMPUTED_VALUE"""),7.0)</f>
        <v>7</v>
      </c>
      <c r="K7027" s="4">
        <f>IFERROR(__xludf.DUMMYFUNCTION("""COMPUTED_VALUE"""),2023.0)</f>
        <v>2023</v>
      </c>
    </row>
    <row r="7028">
      <c r="A7028" s="1" t="s">
        <v>6572</v>
      </c>
      <c r="B7028" s="4" t="s">
        <v>41</v>
      </c>
      <c r="C7028" s="4" t="s">
        <v>29</v>
      </c>
      <c r="D7028" s="4" t="s">
        <v>28</v>
      </c>
      <c r="E7028" s="4">
        <v>1.0</v>
      </c>
      <c r="F7028" s="4">
        <v>4.0</v>
      </c>
      <c r="G7028" s="4">
        <v>4.0</v>
      </c>
      <c r="H7028" s="5">
        <v>45118.0</v>
      </c>
      <c r="I7028" s="4">
        <f>IFERROR(__xludf.DUMMYFUNCTION("SPLIT(H7028,""/"")"),11.0)</f>
        <v>11</v>
      </c>
      <c r="J7028" s="4">
        <f>IFERROR(__xludf.DUMMYFUNCTION("""COMPUTED_VALUE"""),7.0)</f>
        <v>7</v>
      </c>
      <c r="K7028" s="4">
        <f>IFERROR(__xludf.DUMMYFUNCTION("""COMPUTED_VALUE"""),2023.0)</f>
        <v>2023</v>
      </c>
    </row>
    <row r="7029">
      <c r="A7029" s="1" t="s">
        <v>7605</v>
      </c>
      <c r="B7029" s="4" t="s">
        <v>41</v>
      </c>
      <c r="C7029" s="4" t="s">
        <v>29</v>
      </c>
      <c r="D7029" s="4" t="s">
        <v>28</v>
      </c>
      <c r="E7029" s="4">
        <v>3.0</v>
      </c>
      <c r="F7029" s="4">
        <v>4.0</v>
      </c>
      <c r="G7029" s="4">
        <v>12.0</v>
      </c>
      <c r="H7029" s="5">
        <v>45118.0</v>
      </c>
      <c r="I7029" s="4">
        <f>IFERROR(__xludf.DUMMYFUNCTION("SPLIT(H7029,""/"")"),11.0)</f>
        <v>11</v>
      </c>
      <c r="J7029" s="4">
        <f>IFERROR(__xludf.DUMMYFUNCTION("""COMPUTED_VALUE"""),7.0)</f>
        <v>7</v>
      </c>
      <c r="K7029" s="4">
        <f>IFERROR(__xludf.DUMMYFUNCTION("""COMPUTED_VALUE"""),2023.0)</f>
        <v>2023</v>
      </c>
    </row>
    <row r="7030">
      <c r="A7030" s="1" t="s">
        <v>4051</v>
      </c>
      <c r="B7030" s="4" t="s">
        <v>41</v>
      </c>
      <c r="C7030" s="4" t="s">
        <v>29</v>
      </c>
      <c r="D7030" s="4" t="s">
        <v>30</v>
      </c>
      <c r="E7030" s="4">
        <v>1.0</v>
      </c>
      <c r="F7030" s="4">
        <v>4.0</v>
      </c>
      <c r="G7030" s="4">
        <v>4.0</v>
      </c>
      <c r="H7030" s="5">
        <v>45118.0</v>
      </c>
      <c r="I7030" s="4">
        <f>IFERROR(__xludf.DUMMYFUNCTION("SPLIT(H7030,""/"")"),11.0)</f>
        <v>11</v>
      </c>
      <c r="J7030" s="4">
        <f>IFERROR(__xludf.DUMMYFUNCTION("""COMPUTED_VALUE"""),7.0)</f>
        <v>7</v>
      </c>
      <c r="K7030" s="4">
        <f>IFERROR(__xludf.DUMMYFUNCTION("""COMPUTED_VALUE"""),2023.0)</f>
        <v>2023</v>
      </c>
    </row>
    <row r="7031">
      <c r="A7031" s="1" t="s">
        <v>3788</v>
      </c>
      <c r="B7031" s="4" t="s">
        <v>41</v>
      </c>
      <c r="C7031" s="4" t="s">
        <v>30</v>
      </c>
      <c r="D7031" s="4" t="s">
        <v>30</v>
      </c>
      <c r="E7031" s="4">
        <v>5.0</v>
      </c>
      <c r="F7031" s="4">
        <v>4.0</v>
      </c>
      <c r="G7031" s="4">
        <v>20.0</v>
      </c>
      <c r="H7031" s="5">
        <v>45118.0</v>
      </c>
      <c r="I7031" s="4">
        <f>IFERROR(__xludf.DUMMYFUNCTION("SPLIT(H7031,""/"")"),11.0)</f>
        <v>11</v>
      </c>
      <c r="J7031" s="4">
        <f>IFERROR(__xludf.DUMMYFUNCTION("""COMPUTED_VALUE"""),7.0)</f>
        <v>7</v>
      </c>
      <c r="K7031" s="4">
        <f>IFERROR(__xludf.DUMMYFUNCTION("""COMPUTED_VALUE"""),2023.0)</f>
        <v>2023</v>
      </c>
    </row>
    <row r="7032">
      <c r="A7032" s="1" t="s">
        <v>194</v>
      </c>
      <c r="B7032" s="4" t="s">
        <v>41</v>
      </c>
      <c r="C7032" s="4" t="s">
        <v>24</v>
      </c>
      <c r="D7032" s="4" t="s">
        <v>30</v>
      </c>
      <c r="E7032" s="4">
        <v>2.0</v>
      </c>
      <c r="F7032" s="4">
        <v>4.0</v>
      </c>
      <c r="G7032" s="4">
        <v>8.0</v>
      </c>
      <c r="H7032" s="5">
        <v>45119.0</v>
      </c>
      <c r="I7032" s="4">
        <f>IFERROR(__xludf.DUMMYFUNCTION("SPLIT(H7032,""/"")"),12.0)</f>
        <v>12</v>
      </c>
      <c r="J7032" s="4">
        <f>IFERROR(__xludf.DUMMYFUNCTION("""COMPUTED_VALUE"""),7.0)</f>
        <v>7</v>
      </c>
      <c r="K7032" s="4">
        <f>IFERROR(__xludf.DUMMYFUNCTION("""COMPUTED_VALUE"""),2023.0)</f>
        <v>2023</v>
      </c>
    </row>
    <row r="7033">
      <c r="A7033" s="1" t="s">
        <v>7788</v>
      </c>
      <c r="B7033" s="4" t="s">
        <v>41</v>
      </c>
      <c r="C7033" s="4" t="s">
        <v>30</v>
      </c>
      <c r="D7033" s="4" t="s">
        <v>30</v>
      </c>
      <c r="E7033" s="4">
        <v>4.0</v>
      </c>
      <c r="F7033" s="4">
        <v>4.0</v>
      </c>
      <c r="G7033" s="4">
        <v>16.0</v>
      </c>
      <c r="H7033" s="5">
        <v>45119.0</v>
      </c>
      <c r="I7033" s="4">
        <f>IFERROR(__xludf.DUMMYFUNCTION("SPLIT(H7033,""/"")"),12.0)</f>
        <v>12</v>
      </c>
      <c r="J7033" s="4">
        <f>IFERROR(__xludf.DUMMYFUNCTION("""COMPUTED_VALUE"""),7.0)</f>
        <v>7</v>
      </c>
      <c r="K7033" s="4">
        <f>IFERROR(__xludf.DUMMYFUNCTION("""COMPUTED_VALUE"""),2023.0)</f>
        <v>2023</v>
      </c>
    </row>
    <row r="7034">
      <c r="A7034" s="1" t="s">
        <v>9607</v>
      </c>
      <c r="B7034" s="4" t="s">
        <v>41</v>
      </c>
      <c r="C7034" s="4" t="s">
        <v>30</v>
      </c>
      <c r="D7034" s="4" t="s">
        <v>30</v>
      </c>
      <c r="E7034" s="4">
        <v>3.0</v>
      </c>
      <c r="F7034" s="4">
        <v>4.0</v>
      </c>
      <c r="G7034" s="4">
        <v>12.0</v>
      </c>
      <c r="H7034" s="5">
        <v>45119.0</v>
      </c>
      <c r="I7034" s="4">
        <f>IFERROR(__xludf.DUMMYFUNCTION("SPLIT(H7034,""/"")"),12.0)</f>
        <v>12</v>
      </c>
      <c r="J7034" s="4">
        <f>IFERROR(__xludf.DUMMYFUNCTION("""COMPUTED_VALUE"""),7.0)</f>
        <v>7</v>
      </c>
      <c r="K7034" s="4">
        <f>IFERROR(__xludf.DUMMYFUNCTION("""COMPUTED_VALUE"""),2023.0)</f>
        <v>2023</v>
      </c>
    </row>
    <row r="7035">
      <c r="A7035" s="1" t="s">
        <v>4619</v>
      </c>
      <c r="B7035" s="4" t="s">
        <v>41</v>
      </c>
      <c r="C7035" s="4" t="s">
        <v>29</v>
      </c>
      <c r="D7035" s="4" t="s">
        <v>30</v>
      </c>
      <c r="E7035" s="4">
        <v>1.0</v>
      </c>
      <c r="F7035" s="4">
        <v>4.0</v>
      </c>
      <c r="G7035" s="4">
        <v>4.0</v>
      </c>
      <c r="H7035" s="5">
        <v>45120.0</v>
      </c>
      <c r="I7035" s="4">
        <f>IFERROR(__xludf.DUMMYFUNCTION("SPLIT(H7035,""/"")"),13.0)</f>
        <v>13</v>
      </c>
      <c r="J7035" s="4">
        <f>IFERROR(__xludf.DUMMYFUNCTION("""COMPUTED_VALUE"""),7.0)</f>
        <v>7</v>
      </c>
      <c r="K7035" s="4">
        <f>IFERROR(__xludf.DUMMYFUNCTION("""COMPUTED_VALUE"""),2023.0)</f>
        <v>2023</v>
      </c>
    </row>
    <row r="7036">
      <c r="A7036" s="1" t="s">
        <v>1324</v>
      </c>
      <c r="B7036" s="4" t="s">
        <v>41</v>
      </c>
      <c r="C7036" s="4" t="s">
        <v>24</v>
      </c>
      <c r="D7036" s="4" t="s">
        <v>28</v>
      </c>
      <c r="E7036" s="4">
        <v>4.0</v>
      </c>
      <c r="F7036" s="4">
        <v>4.0</v>
      </c>
      <c r="G7036" s="4">
        <v>16.0</v>
      </c>
      <c r="H7036" s="5">
        <v>45120.0</v>
      </c>
      <c r="I7036" s="4">
        <f>IFERROR(__xludf.DUMMYFUNCTION("SPLIT(H7036,""/"")"),13.0)</f>
        <v>13</v>
      </c>
      <c r="J7036" s="4">
        <f>IFERROR(__xludf.DUMMYFUNCTION("""COMPUTED_VALUE"""),7.0)</f>
        <v>7</v>
      </c>
      <c r="K7036" s="4">
        <f>IFERROR(__xludf.DUMMYFUNCTION("""COMPUTED_VALUE"""),2023.0)</f>
        <v>2023</v>
      </c>
    </row>
    <row r="7037">
      <c r="A7037" s="1" t="s">
        <v>1229</v>
      </c>
      <c r="B7037" s="4" t="s">
        <v>41</v>
      </c>
      <c r="C7037" s="4" t="s">
        <v>29</v>
      </c>
      <c r="D7037" s="4" t="s">
        <v>39</v>
      </c>
      <c r="E7037" s="4">
        <v>3.0</v>
      </c>
      <c r="F7037" s="4">
        <v>4.0</v>
      </c>
      <c r="G7037" s="4">
        <v>12.0</v>
      </c>
      <c r="H7037" s="5">
        <v>45120.0</v>
      </c>
      <c r="I7037" s="4">
        <f>IFERROR(__xludf.DUMMYFUNCTION("SPLIT(H7037,""/"")"),13.0)</f>
        <v>13</v>
      </c>
      <c r="J7037" s="4">
        <f>IFERROR(__xludf.DUMMYFUNCTION("""COMPUTED_VALUE"""),7.0)</f>
        <v>7</v>
      </c>
      <c r="K7037" s="4">
        <f>IFERROR(__xludf.DUMMYFUNCTION("""COMPUTED_VALUE"""),2023.0)</f>
        <v>2023</v>
      </c>
    </row>
    <row r="7038">
      <c r="A7038" s="1" t="s">
        <v>8033</v>
      </c>
      <c r="B7038" s="4" t="s">
        <v>41</v>
      </c>
      <c r="C7038" s="4" t="s">
        <v>30</v>
      </c>
      <c r="D7038" s="4" t="s">
        <v>23</v>
      </c>
      <c r="E7038" s="4">
        <v>2.0</v>
      </c>
      <c r="F7038" s="4">
        <v>4.0</v>
      </c>
      <c r="G7038" s="4">
        <v>8.0</v>
      </c>
      <c r="H7038" s="5">
        <v>45121.0</v>
      </c>
      <c r="I7038" s="4">
        <f>IFERROR(__xludf.DUMMYFUNCTION("SPLIT(H7038,""/"")"),14.0)</f>
        <v>14</v>
      </c>
      <c r="J7038" s="4">
        <f>IFERROR(__xludf.DUMMYFUNCTION("""COMPUTED_VALUE"""),7.0)</f>
        <v>7</v>
      </c>
      <c r="K7038" s="4">
        <f>IFERROR(__xludf.DUMMYFUNCTION("""COMPUTED_VALUE"""),2023.0)</f>
        <v>2023</v>
      </c>
    </row>
    <row r="7039">
      <c r="A7039" s="1" t="s">
        <v>5383</v>
      </c>
      <c r="B7039" s="4" t="s">
        <v>41</v>
      </c>
      <c r="C7039" s="4" t="s">
        <v>24</v>
      </c>
      <c r="D7039" s="4" t="s">
        <v>39</v>
      </c>
      <c r="E7039" s="4">
        <v>3.0</v>
      </c>
      <c r="F7039" s="4">
        <v>4.0</v>
      </c>
      <c r="G7039" s="4">
        <v>12.0</v>
      </c>
      <c r="H7039" s="5">
        <v>45121.0</v>
      </c>
      <c r="I7039" s="4">
        <f>IFERROR(__xludf.DUMMYFUNCTION("SPLIT(H7039,""/"")"),14.0)</f>
        <v>14</v>
      </c>
      <c r="J7039" s="4">
        <f>IFERROR(__xludf.DUMMYFUNCTION("""COMPUTED_VALUE"""),7.0)</f>
        <v>7</v>
      </c>
      <c r="K7039" s="4">
        <f>IFERROR(__xludf.DUMMYFUNCTION("""COMPUTED_VALUE"""),2023.0)</f>
        <v>2023</v>
      </c>
    </row>
    <row r="7040">
      <c r="A7040" s="1" t="s">
        <v>4638</v>
      </c>
      <c r="B7040" s="4" t="s">
        <v>41</v>
      </c>
      <c r="C7040" s="4" t="s">
        <v>29</v>
      </c>
      <c r="D7040" s="4" t="s">
        <v>30</v>
      </c>
      <c r="E7040" s="4">
        <v>2.0</v>
      </c>
      <c r="F7040" s="4">
        <v>4.0</v>
      </c>
      <c r="G7040" s="4">
        <v>8.0</v>
      </c>
      <c r="H7040" s="5">
        <v>45121.0</v>
      </c>
      <c r="I7040" s="4">
        <f>IFERROR(__xludf.DUMMYFUNCTION("SPLIT(H7040,""/"")"),14.0)</f>
        <v>14</v>
      </c>
      <c r="J7040" s="4">
        <f>IFERROR(__xludf.DUMMYFUNCTION("""COMPUTED_VALUE"""),7.0)</f>
        <v>7</v>
      </c>
      <c r="K7040" s="4">
        <f>IFERROR(__xludf.DUMMYFUNCTION("""COMPUTED_VALUE"""),2023.0)</f>
        <v>2023</v>
      </c>
    </row>
    <row r="7041">
      <c r="A7041" s="1" t="s">
        <v>6693</v>
      </c>
      <c r="B7041" s="4" t="s">
        <v>41</v>
      </c>
      <c r="C7041" s="4" t="s">
        <v>30</v>
      </c>
      <c r="D7041" s="4" t="s">
        <v>30</v>
      </c>
      <c r="E7041" s="4">
        <v>4.0</v>
      </c>
      <c r="F7041" s="4">
        <v>4.0</v>
      </c>
      <c r="G7041" s="4">
        <v>16.0</v>
      </c>
      <c r="H7041" s="5">
        <v>45121.0</v>
      </c>
      <c r="I7041" s="4">
        <f>IFERROR(__xludf.DUMMYFUNCTION("SPLIT(H7041,""/"")"),14.0)</f>
        <v>14</v>
      </c>
      <c r="J7041" s="4">
        <f>IFERROR(__xludf.DUMMYFUNCTION("""COMPUTED_VALUE"""),7.0)</f>
        <v>7</v>
      </c>
      <c r="K7041" s="4">
        <f>IFERROR(__xludf.DUMMYFUNCTION("""COMPUTED_VALUE"""),2023.0)</f>
        <v>2023</v>
      </c>
    </row>
    <row r="7042">
      <c r="A7042" s="1" t="s">
        <v>793</v>
      </c>
      <c r="B7042" s="4" t="s">
        <v>41</v>
      </c>
      <c r="C7042" s="4" t="s">
        <v>30</v>
      </c>
      <c r="D7042" s="4" t="s">
        <v>39</v>
      </c>
      <c r="E7042" s="4">
        <v>5.0</v>
      </c>
      <c r="F7042" s="4">
        <v>4.0</v>
      </c>
      <c r="G7042" s="4">
        <v>20.0</v>
      </c>
      <c r="H7042" s="5">
        <v>45122.0</v>
      </c>
      <c r="I7042" s="4">
        <f>IFERROR(__xludf.DUMMYFUNCTION("SPLIT(H7042,""/"")"),15.0)</f>
        <v>15</v>
      </c>
      <c r="J7042" s="4">
        <f>IFERROR(__xludf.DUMMYFUNCTION("""COMPUTED_VALUE"""),7.0)</f>
        <v>7</v>
      </c>
      <c r="K7042" s="4">
        <f>IFERROR(__xludf.DUMMYFUNCTION("""COMPUTED_VALUE"""),2023.0)</f>
        <v>2023</v>
      </c>
    </row>
    <row r="7043">
      <c r="A7043" s="1" t="s">
        <v>9870</v>
      </c>
      <c r="B7043" s="4" t="s">
        <v>41</v>
      </c>
      <c r="C7043" s="4" t="s">
        <v>30</v>
      </c>
      <c r="D7043" s="4" t="s">
        <v>28</v>
      </c>
      <c r="E7043" s="4">
        <v>3.0</v>
      </c>
      <c r="F7043" s="4">
        <v>4.0</v>
      </c>
      <c r="G7043" s="4">
        <v>12.0</v>
      </c>
      <c r="H7043" s="5">
        <v>45122.0</v>
      </c>
      <c r="I7043" s="4">
        <f>IFERROR(__xludf.DUMMYFUNCTION("SPLIT(H7043,""/"")"),15.0)</f>
        <v>15</v>
      </c>
      <c r="J7043" s="4">
        <f>IFERROR(__xludf.DUMMYFUNCTION("""COMPUTED_VALUE"""),7.0)</f>
        <v>7</v>
      </c>
      <c r="K7043" s="4">
        <f>IFERROR(__xludf.DUMMYFUNCTION("""COMPUTED_VALUE"""),2023.0)</f>
        <v>2023</v>
      </c>
    </row>
    <row r="7044">
      <c r="A7044" s="1" t="s">
        <v>2143</v>
      </c>
      <c r="B7044" s="4" t="s">
        <v>41</v>
      </c>
      <c r="C7044" s="4" t="s">
        <v>30</v>
      </c>
      <c r="D7044" s="4" t="s">
        <v>30</v>
      </c>
      <c r="E7044" s="4">
        <v>3.0</v>
      </c>
      <c r="F7044" s="4">
        <v>4.0</v>
      </c>
      <c r="G7044" s="4">
        <v>12.0</v>
      </c>
      <c r="H7044" s="5">
        <v>45122.0</v>
      </c>
      <c r="I7044" s="4">
        <f>IFERROR(__xludf.DUMMYFUNCTION("SPLIT(H7044,""/"")"),15.0)</f>
        <v>15</v>
      </c>
      <c r="J7044" s="4">
        <f>IFERROR(__xludf.DUMMYFUNCTION("""COMPUTED_VALUE"""),7.0)</f>
        <v>7</v>
      </c>
      <c r="K7044" s="4">
        <f>IFERROR(__xludf.DUMMYFUNCTION("""COMPUTED_VALUE"""),2023.0)</f>
        <v>2023</v>
      </c>
    </row>
    <row r="7045">
      <c r="A7045" s="1" t="s">
        <v>249</v>
      </c>
      <c r="B7045" s="4" t="s">
        <v>41</v>
      </c>
      <c r="C7045" s="4" t="s">
        <v>29</v>
      </c>
      <c r="D7045" s="4" t="s">
        <v>30</v>
      </c>
      <c r="E7045" s="4">
        <v>5.0</v>
      </c>
      <c r="F7045" s="4">
        <v>4.0</v>
      </c>
      <c r="G7045" s="4">
        <v>20.0</v>
      </c>
      <c r="H7045" s="5">
        <v>45122.0</v>
      </c>
      <c r="I7045" s="4">
        <f>IFERROR(__xludf.DUMMYFUNCTION("SPLIT(H7045,""/"")"),15.0)</f>
        <v>15</v>
      </c>
      <c r="J7045" s="4">
        <f>IFERROR(__xludf.DUMMYFUNCTION("""COMPUTED_VALUE"""),7.0)</f>
        <v>7</v>
      </c>
      <c r="K7045" s="4">
        <f>IFERROR(__xludf.DUMMYFUNCTION("""COMPUTED_VALUE"""),2023.0)</f>
        <v>2023</v>
      </c>
    </row>
    <row r="7046">
      <c r="A7046" s="1" t="s">
        <v>2401</v>
      </c>
      <c r="B7046" s="4" t="s">
        <v>41</v>
      </c>
      <c r="C7046" s="4" t="s">
        <v>29</v>
      </c>
      <c r="D7046" s="4" t="s">
        <v>23</v>
      </c>
      <c r="E7046" s="4">
        <v>1.0</v>
      </c>
      <c r="F7046" s="4">
        <v>4.0</v>
      </c>
      <c r="G7046" s="4">
        <v>4.0</v>
      </c>
      <c r="H7046" s="5">
        <v>45122.0</v>
      </c>
      <c r="I7046" s="4">
        <f>IFERROR(__xludf.DUMMYFUNCTION("SPLIT(H7046,""/"")"),15.0)</f>
        <v>15</v>
      </c>
      <c r="J7046" s="4">
        <f>IFERROR(__xludf.DUMMYFUNCTION("""COMPUTED_VALUE"""),7.0)</f>
        <v>7</v>
      </c>
      <c r="K7046" s="4">
        <f>IFERROR(__xludf.DUMMYFUNCTION("""COMPUTED_VALUE"""),2023.0)</f>
        <v>2023</v>
      </c>
    </row>
    <row r="7047">
      <c r="A7047" s="1" t="s">
        <v>8354</v>
      </c>
      <c r="B7047" s="4" t="s">
        <v>41</v>
      </c>
      <c r="C7047" s="4" t="s">
        <v>24</v>
      </c>
      <c r="D7047" s="4" t="s">
        <v>28</v>
      </c>
      <c r="E7047" s="4">
        <v>5.0</v>
      </c>
      <c r="F7047" s="4">
        <v>4.0</v>
      </c>
      <c r="G7047" s="4">
        <v>20.0</v>
      </c>
      <c r="H7047" s="5">
        <v>45123.0</v>
      </c>
      <c r="I7047" s="4">
        <f>IFERROR(__xludf.DUMMYFUNCTION("SPLIT(H7047,""/"")"),16.0)</f>
        <v>16</v>
      </c>
      <c r="J7047" s="4">
        <f>IFERROR(__xludf.DUMMYFUNCTION("""COMPUTED_VALUE"""),7.0)</f>
        <v>7</v>
      </c>
      <c r="K7047" s="4">
        <f>IFERROR(__xludf.DUMMYFUNCTION("""COMPUTED_VALUE"""),2023.0)</f>
        <v>2023</v>
      </c>
    </row>
    <row r="7048">
      <c r="A7048" s="1" t="s">
        <v>6009</v>
      </c>
      <c r="B7048" s="4" t="s">
        <v>41</v>
      </c>
      <c r="C7048" s="4" t="s">
        <v>30</v>
      </c>
      <c r="D7048" s="4" t="s">
        <v>23</v>
      </c>
      <c r="E7048" s="4">
        <v>4.0</v>
      </c>
      <c r="F7048" s="4">
        <v>4.0</v>
      </c>
      <c r="G7048" s="4">
        <v>16.0</v>
      </c>
      <c r="H7048" s="5">
        <v>45123.0</v>
      </c>
      <c r="I7048" s="4">
        <f>IFERROR(__xludf.DUMMYFUNCTION("SPLIT(H7048,""/"")"),16.0)</f>
        <v>16</v>
      </c>
      <c r="J7048" s="4">
        <f>IFERROR(__xludf.DUMMYFUNCTION("""COMPUTED_VALUE"""),7.0)</f>
        <v>7</v>
      </c>
      <c r="K7048" s="4">
        <f>IFERROR(__xludf.DUMMYFUNCTION("""COMPUTED_VALUE"""),2023.0)</f>
        <v>2023</v>
      </c>
    </row>
    <row r="7049">
      <c r="A7049" s="1" t="s">
        <v>4334</v>
      </c>
      <c r="B7049" s="4" t="s">
        <v>41</v>
      </c>
      <c r="C7049" s="4" t="s">
        <v>30</v>
      </c>
      <c r="D7049" s="4" t="s">
        <v>39</v>
      </c>
      <c r="E7049" s="4">
        <v>3.0</v>
      </c>
      <c r="F7049" s="4">
        <v>4.0</v>
      </c>
      <c r="G7049" s="4">
        <v>12.0</v>
      </c>
      <c r="H7049" s="5">
        <v>45123.0</v>
      </c>
      <c r="I7049" s="4">
        <f>IFERROR(__xludf.DUMMYFUNCTION("SPLIT(H7049,""/"")"),16.0)</f>
        <v>16</v>
      </c>
      <c r="J7049" s="4">
        <f>IFERROR(__xludf.DUMMYFUNCTION("""COMPUTED_VALUE"""),7.0)</f>
        <v>7</v>
      </c>
      <c r="K7049" s="4">
        <f>IFERROR(__xludf.DUMMYFUNCTION("""COMPUTED_VALUE"""),2023.0)</f>
        <v>2023</v>
      </c>
    </row>
    <row r="7050">
      <c r="A7050" s="1" t="s">
        <v>3287</v>
      </c>
      <c r="B7050" s="4" t="s">
        <v>41</v>
      </c>
      <c r="C7050" s="4" t="s">
        <v>29</v>
      </c>
      <c r="D7050" s="4" t="s">
        <v>23</v>
      </c>
      <c r="E7050" s="4">
        <v>4.0</v>
      </c>
      <c r="F7050" s="4">
        <v>4.0</v>
      </c>
      <c r="G7050" s="4">
        <v>16.0</v>
      </c>
      <c r="H7050" s="5">
        <v>45124.0</v>
      </c>
      <c r="I7050" s="4">
        <f>IFERROR(__xludf.DUMMYFUNCTION("SPLIT(H7050,""/"")"),17.0)</f>
        <v>17</v>
      </c>
      <c r="J7050" s="4">
        <f>IFERROR(__xludf.DUMMYFUNCTION("""COMPUTED_VALUE"""),7.0)</f>
        <v>7</v>
      </c>
      <c r="K7050" s="4">
        <f>IFERROR(__xludf.DUMMYFUNCTION("""COMPUTED_VALUE"""),2023.0)</f>
        <v>2023</v>
      </c>
    </row>
    <row r="7051">
      <c r="A7051" s="1" t="s">
        <v>6889</v>
      </c>
      <c r="B7051" s="4" t="s">
        <v>41</v>
      </c>
      <c r="C7051" s="4" t="s">
        <v>30</v>
      </c>
      <c r="D7051" s="4" t="s">
        <v>30</v>
      </c>
      <c r="E7051" s="4">
        <v>4.0</v>
      </c>
      <c r="F7051" s="4">
        <v>4.0</v>
      </c>
      <c r="G7051" s="4">
        <v>16.0</v>
      </c>
      <c r="H7051" s="5">
        <v>45124.0</v>
      </c>
      <c r="I7051" s="4">
        <f>IFERROR(__xludf.DUMMYFUNCTION("SPLIT(H7051,""/"")"),17.0)</f>
        <v>17</v>
      </c>
      <c r="J7051" s="4">
        <f>IFERROR(__xludf.DUMMYFUNCTION("""COMPUTED_VALUE"""),7.0)</f>
        <v>7</v>
      </c>
      <c r="K7051" s="4">
        <f>IFERROR(__xludf.DUMMYFUNCTION("""COMPUTED_VALUE"""),2023.0)</f>
        <v>2023</v>
      </c>
    </row>
    <row r="7052">
      <c r="A7052" s="1" t="s">
        <v>3986</v>
      </c>
      <c r="B7052" s="4" t="s">
        <v>41</v>
      </c>
      <c r="C7052" s="4" t="s">
        <v>24</v>
      </c>
      <c r="D7052" s="4" t="s">
        <v>28</v>
      </c>
      <c r="E7052" s="4">
        <v>1.0</v>
      </c>
      <c r="F7052" s="4">
        <v>4.0</v>
      </c>
      <c r="G7052" s="4">
        <v>4.0</v>
      </c>
      <c r="H7052" s="5">
        <v>45124.0</v>
      </c>
      <c r="I7052" s="4">
        <f>IFERROR(__xludf.DUMMYFUNCTION("SPLIT(H7052,""/"")"),17.0)</f>
        <v>17</v>
      </c>
      <c r="J7052" s="4">
        <f>IFERROR(__xludf.DUMMYFUNCTION("""COMPUTED_VALUE"""),7.0)</f>
        <v>7</v>
      </c>
      <c r="K7052" s="4">
        <f>IFERROR(__xludf.DUMMYFUNCTION("""COMPUTED_VALUE"""),2023.0)</f>
        <v>2023</v>
      </c>
    </row>
    <row r="7053">
      <c r="A7053" s="1" t="s">
        <v>1422</v>
      </c>
      <c r="B7053" s="4" t="s">
        <v>41</v>
      </c>
      <c r="C7053" s="4" t="s">
        <v>30</v>
      </c>
      <c r="D7053" s="4" t="s">
        <v>30</v>
      </c>
      <c r="E7053" s="4">
        <v>2.0</v>
      </c>
      <c r="F7053" s="4">
        <v>4.0</v>
      </c>
      <c r="G7053" s="4">
        <v>8.0</v>
      </c>
      <c r="H7053" s="5">
        <v>45124.0</v>
      </c>
      <c r="I7053" s="4">
        <f>IFERROR(__xludf.DUMMYFUNCTION("SPLIT(H7053,""/"")"),17.0)</f>
        <v>17</v>
      </c>
      <c r="J7053" s="4">
        <f>IFERROR(__xludf.DUMMYFUNCTION("""COMPUTED_VALUE"""),7.0)</f>
        <v>7</v>
      </c>
      <c r="K7053" s="4">
        <f>IFERROR(__xludf.DUMMYFUNCTION("""COMPUTED_VALUE"""),2023.0)</f>
        <v>2023</v>
      </c>
    </row>
    <row r="7054">
      <c r="A7054" s="1" t="s">
        <v>8961</v>
      </c>
      <c r="B7054" s="4" t="s">
        <v>41</v>
      </c>
      <c r="C7054" s="4" t="s">
        <v>30</v>
      </c>
      <c r="D7054" s="4" t="s">
        <v>23</v>
      </c>
      <c r="E7054" s="4">
        <v>1.0</v>
      </c>
      <c r="F7054" s="4">
        <v>4.0</v>
      </c>
      <c r="G7054" s="4">
        <v>4.0</v>
      </c>
      <c r="H7054" s="5">
        <v>45124.0</v>
      </c>
      <c r="I7054" s="4">
        <f>IFERROR(__xludf.DUMMYFUNCTION("SPLIT(H7054,""/"")"),17.0)</f>
        <v>17</v>
      </c>
      <c r="J7054" s="4">
        <f>IFERROR(__xludf.DUMMYFUNCTION("""COMPUTED_VALUE"""),7.0)</f>
        <v>7</v>
      </c>
      <c r="K7054" s="4">
        <f>IFERROR(__xludf.DUMMYFUNCTION("""COMPUTED_VALUE"""),2023.0)</f>
        <v>2023</v>
      </c>
    </row>
    <row r="7055">
      <c r="A7055" s="1" t="s">
        <v>8696</v>
      </c>
      <c r="B7055" s="4" t="s">
        <v>41</v>
      </c>
      <c r="C7055" s="4" t="s">
        <v>24</v>
      </c>
      <c r="D7055" s="4" t="s">
        <v>28</v>
      </c>
      <c r="E7055" s="4">
        <v>3.0</v>
      </c>
      <c r="F7055" s="4">
        <v>4.0</v>
      </c>
      <c r="G7055" s="4">
        <v>12.0</v>
      </c>
      <c r="H7055" s="5">
        <v>45126.0</v>
      </c>
      <c r="I7055" s="4">
        <f>IFERROR(__xludf.DUMMYFUNCTION("SPLIT(H7055,""/"")"),19.0)</f>
        <v>19</v>
      </c>
      <c r="J7055" s="4">
        <f>IFERROR(__xludf.DUMMYFUNCTION("""COMPUTED_VALUE"""),7.0)</f>
        <v>7</v>
      </c>
      <c r="K7055" s="4">
        <f>IFERROR(__xludf.DUMMYFUNCTION("""COMPUTED_VALUE"""),2023.0)</f>
        <v>2023</v>
      </c>
    </row>
    <row r="7056">
      <c r="A7056" s="1" t="s">
        <v>2488</v>
      </c>
      <c r="B7056" s="4" t="s">
        <v>41</v>
      </c>
      <c r="C7056" s="4" t="s">
        <v>29</v>
      </c>
      <c r="D7056" s="4" t="s">
        <v>28</v>
      </c>
      <c r="E7056" s="4">
        <v>1.0</v>
      </c>
      <c r="F7056" s="4">
        <v>4.0</v>
      </c>
      <c r="G7056" s="4">
        <v>4.0</v>
      </c>
      <c r="H7056" s="5">
        <v>45126.0</v>
      </c>
      <c r="I7056" s="4">
        <f>IFERROR(__xludf.DUMMYFUNCTION("SPLIT(H7056,""/"")"),19.0)</f>
        <v>19</v>
      </c>
      <c r="J7056" s="4">
        <f>IFERROR(__xludf.DUMMYFUNCTION("""COMPUTED_VALUE"""),7.0)</f>
        <v>7</v>
      </c>
      <c r="K7056" s="4">
        <f>IFERROR(__xludf.DUMMYFUNCTION("""COMPUTED_VALUE"""),2023.0)</f>
        <v>2023</v>
      </c>
    </row>
    <row r="7057">
      <c r="A7057" s="1" t="s">
        <v>4163</v>
      </c>
      <c r="B7057" s="4" t="s">
        <v>41</v>
      </c>
      <c r="C7057" s="4" t="s">
        <v>24</v>
      </c>
      <c r="D7057" s="4" t="s">
        <v>28</v>
      </c>
      <c r="E7057" s="4">
        <v>4.0</v>
      </c>
      <c r="F7057" s="4">
        <v>4.0</v>
      </c>
      <c r="G7057" s="4">
        <v>16.0</v>
      </c>
      <c r="H7057" s="5">
        <v>45127.0</v>
      </c>
      <c r="I7057" s="4">
        <f>IFERROR(__xludf.DUMMYFUNCTION("SPLIT(H7057,""/"")"),20.0)</f>
        <v>20</v>
      </c>
      <c r="J7057" s="4">
        <f>IFERROR(__xludf.DUMMYFUNCTION("""COMPUTED_VALUE"""),7.0)</f>
        <v>7</v>
      </c>
      <c r="K7057" s="4">
        <f>IFERROR(__xludf.DUMMYFUNCTION("""COMPUTED_VALUE"""),2023.0)</f>
        <v>2023</v>
      </c>
    </row>
    <row r="7058">
      <c r="A7058" s="1" t="s">
        <v>8146</v>
      </c>
      <c r="B7058" s="4" t="s">
        <v>41</v>
      </c>
      <c r="C7058" s="4" t="s">
        <v>24</v>
      </c>
      <c r="D7058" s="4" t="s">
        <v>39</v>
      </c>
      <c r="E7058" s="4">
        <v>3.0</v>
      </c>
      <c r="F7058" s="4">
        <v>4.0</v>
      </c>
      <c r="G7058" s="4">
        <v>12.0</v>
      </c>
      <c r="H7058" s="5">
        <v>45127.0</v>
      </c>
      <c r="I7058" s="4">
        <f>IFERROR(__xludf.DUMMYFUNCTION("SPLIT(H7058,""/"")"),20.0)</f>
        <v>20</v>
      </c>
      <c r="J7058" s="4">
        <f>IFERROR(__xludf.DUMMYFUNCTION("""COMPUTED_VALUE"""),7.0)</f>
        <v>7</v>
      </c>
      <c r="K7058" s="4">
        <f>IFERROR(__xludf.DUMMYFUNCTION("""COMPUTED_VALUE"""),2023.0)</f>
        <v>2023</v>
      </c>
    </row>
    <row r="7059">
      <c r="A7059" s="1" t="s">
        <v>10018</v>
      </c>
      <c r="B7059" s="4" t="s">
        <v>41</v>
      </c>
      <c r="C7059" s="4" t="s">
        <v>29</v>
      </c>
      <c r="D7059" s="4" t="s">
        <v>28</v>
      </c>
      <c r="E7059" s="4">
        <v>5.0</v>
      </c>
      <c r="F7059" s="4">
        <v>4.0</v>
      </c>
      <c r="G7059" s="4">
        <v>20.0</v>
      </c>
      <c r="H7059" s="5">
        <v>45127.0</v>
      </c>
      <c r="I7059" s="4">
        <f>IFERROR(__xludf.DUMMYFUNCTION("SPLIT(H7059,""/"")"),20.0)</f>
        <v>20</v>
      </c>
      <c r="J7059" s="4">
        <f>IFERROR(__xludf.DUMMYFUNCTION("""COMPUTED_VALUE"""),7.0)</f>
        <v>7</v>
      </c>
      <c r="K7059" s="4">
        <f>IFERROR(__xludf.DUMMYFUNCTION("""COMPUTED_VALUE"""),2023.0)</f>
        <v>2023</v>
      </c>
    </row>
    <row r="7060">
      <c r="A7060" s="1" t="s">
        <v>4745</v>
      </c>
      <c r="B7060" s="4" t="s">
        <v>41</v>
      </c>
      <c r="C7060" s="4" t="s">
        <v>30</v>
      </c>
      <c r="D7060" s="4" t="s">
        <v>28</v>
      </c>
      <c r="E7060" s="4">
        <v>3.0</v>
      </c>
      <c r="F7060" s="4">
        <v>4.0</v>
      </c>
      <c r="G7060" s="4">
        <v>12.0</v>
      </c>
      <c r="H7060" s="5">
        <v>45128.0</v>
      </c>
      <c r="I7060" s="4">
        <f>IFERROR(__xludf.DUMMYFUNCTION("SPLIT(H7060,""/"")"),21.0)</f>
        <v>21</v>
      </c>
      <c r="J7060" s="4">
        <f>IFERROR(__xludf.DUMMYFUNCTION("""COMPUTED_VALUE"""),7.0)</f>
        <v>7</v>
      </c>
      <c r="K7060" s="4">
        <f>IFERROR(__xludf.DUMMYFUNCTION("""COMPUTED_VALUE"""),2023.0)</f>
        <v>2023</v>
      </c>
    </row>
    <row r="7061">
      <c r="A7061" s="1" t="s">
        <v>4713</v>
      </c>
      <c r="B7061" s="4" t="s">
        <v>41</v>
      </c>
      <c r="C7061" s="4" t="s">
        <v>30</v>
      </c>
      <c r="D7061" s="4" t="s">
        <v>23</v>
      </c>
      <c r="E7061" s="4">
        <v>3.0</v>
      </c>
      <c r="F7061" s="4">
        <v>4.0</v>
      </c>
      <c r="G7061" s="4">
        <v>12.0</v>
      </c>
      <c r="H7061" s="5">
        <v>45128.0</v>
      </c>
      <c r="I7061" s="4">
        <f>IFERROR(__xludf.DUMMYFUNCTION("SPLIT(H7061,""/"")"),21.0)</f>
        <v>21</v>
      </c>
      <c r="J7061" s="4">
        <f>IFERROR(__xludf.DUMMYFUNCTION("""COMPUTED_VALUE"""),7.0)</f>
        <v>7</v>
      </c>
      <c r="K7061" s="4">
        <f>IFERROR(__xludf.DUMMYFUNCTION("""COMPUTED_VALUE"""),2023.0)</f>
        <v>2023</v>
      </c>
    </row>
    <row r="7062">
      <c r="A7062" s="1" t="s">
        <v>4875</v>
      </c>
      <c r="B7062" s="4" t="s">
        <v>41</v>
      </c>
      <c r="C7062" s="4" t="s">
        <v>30</v>
      </c>
      <c r="D7062" s="4" t="s">
        <v>39</v>
      </c>
      <c r="E7062" s="4">
        <v>3.0</v>
      </c>
      <c r="F7062" s="4">
        <v>4.0</v>
      </c>
      <c r="G7062" s="4">
        <v>12.0</v>
      </c>
      <c r="H7062" s="5">
        <v>45129.0</v>
      </c>
      <c r="I7062" s="4">
        <f>IFERROR(__xludf.DUMMYFUNCTION("SPLIT(H7062,""/"")"),22.0)</f>
        <v>22</v>
      </c>
      <c r="J7062" s="4">
        <f>IFERROR(__xludf.DUMMYFUNCTION("""COMPUTED_VALUE"""),7.0)</f>
        <v>7</v>
      </c>
      <c r="K7062" s="4">
        <f>IFERROR(__xludf.DUMMYFUNCTION("""COMPUTED_VALUE"""),2023.0)</f>
        <v>2023</v>
      </c>
    </row>
    <row r="7063">
      <c r="A7063" s="1" t="s">
        <v>694</v>
      </c>
      <c r="B7063" s="4" t="s">
        <v>41</v>
      </c>
      <c r="C7063" s="4" t="s">
        <v>29</v>
      </c>
      <c r="D7063" s="4" t="s">
        <v>39</v>
      </c>
      <c r="E7063" s="4">
        <v>2.0</v>
      </c>
      <c r="F7063" s="4">
        <v>4.0</v>
      </c>
      <c r="G7063" s="4">
        <v>8.0</v>
      </c>
      <c r="H7063" s="5">
        <v>45129.0</v>
      </c>
      <c r="I7063" s="4">
        <f>IFERROR(__xludf.DUMMYFUNCTION("SPLIT(H7063,""/"")"),22.0)</f>
        <v>22</v>
      </c>
      <c r="J7063" s="4">
        <f>IFERROR(__xludf.DUMMYFUNCTION("""COMPUTED_VALUE"""),7.0)</f>
        <v>7</v>
      </c>
      <c r="K7063" s="4">
        <f>IFERROR(__xludf.DUMMYFUNCTION("""COMPUTED_VALUE"""),2023.0)</f>
        <v>2023</v>
      </c>
    </row>
    <row r="7064">
      <c r="A7064" s="1" t="s">
        <v>502</v>
      </c>
      <c r="B7064" s="4" t="s">
        <v>41</v>
      </c>
      <c r="C7064" s="4" t="s">
        <v>30</v>
      </c>
      <c r="D7064" s="4" t="s">
        <v>28</v>
      </c>
      <c r="E7064" s="4">
        <v>1.0</v>
      </c>
      <c r="F7064" s="4">
        <v>4.0</v>
      </c>
      <c r="G7064" s="4">
        <v>4.0</v>
      </c>
      <c r="H7064" s="5">
        <v>45130.0</v>
      </c>
      <c r="I7064" s="4">
        <f>IFERROR(__xludf.DUMMYFUNCTION("SPLIT(H7064,""/"")"),23.0)</f>
        <v>23</v>
      </c>
      <c r="J7064" s="4">
        <f>IFERROR(__xludf.DUMMYFUNCTION("""COMPUTED_VALUE"""),7.0)</f>
        <v>7</v>
      </c>
      <c r="K7064" s="4">
        <f>IFERROR(__xludf.DUMMYFUNCTION("""COMPUTED_VALUE"""),2023.0)</f>
        <v>2023</v>
      </c>
    </row>
    <row r="7065">
      <c r="A7065" s="1" t="s">
        <v>7134</v>
      </c>
      <c r="B7065" s="4" t="s">
        <v>41</v>
      </c>
      <c r="C7065" s="4" t="s">
        <v>30</v>
      </c>
      <c r="D7065" s="4" t="s">
        <v>30</v>
      </c>
      <c r="E7065" s="4">
        <v>5.0</v>
      </c>
      <c r="F7065" s="4">
        <v>4.0</v>
      </c>
      <c r="G7065" s="4">
        <v>20.0</v>
      </c>
      <c r="H7065" s="5">
        <v>45130.0</v>
      </c>
      <c r="I7065" s="4">
        <f>IFERROR(__xludf.DUMMYFUNCTION("SPLIT(H7065,""/"")"),23.0)</f>
        <v>23</v>
      </c>
      <c r="J7065" s="4">
        <f>IFERROR(__xludf.DUMMYFUNCTION("""COMPUTED_VALUE"""),7.0)</f>
        <v>7</v>
      </c>
      <c r="K7065" s="4">
        <f>IFERROR(__xludf.DUMMYFUNCTION("""COMPUTED_VALUE"""),2023.0)</f>
        <v>2023</v>
      </c>
    </row>
    <row r="7066">
      <c r="A7066" s="1" t="s">
        <v>6694</v>
      </c>
      <c r="B7066" s="4" t="s">
        <v>41</v>
      </c>
      <c r="C7066" s="4" t="s">
        <v>29</v>
      </c>
      <c r="D7066" s="4" t="s">
        <v>39</v>
      </c>
      <c r="E7066" s="4">
        <v>4.0</v>
      </c>
      <c r="F7066" s="4">
        <v>4.0</v>
      </c>
      <c r="G7066" s="4">
        <v>16.0</v>
      </c>
      <c r="H7066" s="5">
        <v>45131.0</v>
      </c>
      <c r="I7066" s="4">
        <f>IFERROR(__xludf.DUMMYFUNCTION("SPLIT(H7066,""/"")"),24.0)</f>
        <v>24</v>
      </c>
      <c r="J7066" s="4">
        <f>IFERROR(__xludf.DUMMYFUNCTION("""COMPUTED_VALUE"""),7.0)</f>
        <v>7</v>
      </c>
      <c r="K7066" s="4">
        <f>IFERROR(__xludf.DUMMYFUNCTION("""COMPUTED_VALUE"""),2023.0)</f>
        <v>2023</v>
      </c>
    </row>
    <row r="7067">
      <c r="A7067" s="1" t="s">
        <v>1911</v>
      </c>
      <c r="B7067" s="4" t="s">
        <v>41</v>
      </c>
      <c r="C7067" s="4" t="s">
        <v>29</v>
      </c>
      <c r="D7067" s="4" t="s">
        <v>39</v>
      </c>
      <c r="E7067" s="4">
        <v>2.0</v>
      </c>
      <c r="F7067" s="4">
        <v>4.0</v>
      </c>
      <c r="G7067" s="4">
        <v>8.0</v>
      </c>
      <c r="H7067" s="5">
        <v>45131.0</v>
      </c>
      <c r="I7067" s="4">
        <f>IFERROR(__xludf.DUMMYFUNCTION("SPLIT(H7067,""/"")"),24.0)</f>
        <v>24</v>
      </c>
      <c r="J7067" s="4">
        <f>IFERROR(__xludf.DUMMYFUNCTION("""COMPUTED_VALUE"""),7.0)</f>
        <v>7</v>
      </c>
      <c r="K7067" s="4">
        <f>IFERROR(__xludf.DUMMYFUNCTION("""COMPUTED_VALUE"""),2023.0)</f>
        <v>2023</v>
      </c>
    </row>
    <row r="7068">
      <c r="A7068" s="1" t="s">
        <v>8372</v>
      </c>
      <c r="B7068" s="4" t="s">
        <v>41</v>
      </c>
      <c r="C7068" s="4" t="s">
        <v>30</v>
      </c>
      <c r="D7068" s="4" t="s">
        <v>23</v>
      </c>
      <c r="E7068" s="4">
        <v>3.0</v>
      </c>
      <c r="F7068" s="4">
        <v>4.0</v>
      </c>
      <c r="G7068" s="4">
        <v>12.0</v>
      </c>
      <c r="H7068" s="5">
        <v>45131.0</v>
      </c>
      <c r="I7068" s="4">
        <f>IFERROR(__xludf.DUMMYFUNCTION("SPLIT(H7068,""/"")"),24.0)</f>
        <v>24</v>
      </c>
      <c r="J7068" s="4">
        <f>IFERROR(__xludf.DUMMYFUNCTION("""COMPUTED_VALUE"""),7.0)</f>
        <v>7</v>
      </c>
      <c r="K7068" s="4">
        <f>IFERROR(__xludf.DUMMYFUNCTION("""COMPUTED_VALUE"""),2023.0)</f>
        <v>2023</v>
      </c>
    </row>
    <row r="7069">
      <c r="A7069" s="1" t="s">
        <v>817</v>
      </c>
      <c r="B7069" s="4" t="s">
        <v>41</v>
      </c>
      <c r="C7069" s="4" t="s">
        <v>30</v>
      </c>
      <c r="D7069" s="4" t="s">
        <v>30</v>
      </c>
      <c r="E7069" s="4">
        <v>4.0</v>
      </c>
      <c r="F7069" s="4">
        <v>4.0</v>
      </c>
      <c r="G7069" s="4">
        <v>16.0</v>
      </c>
      <c r="H7069" s="5">
        <v>45131.0</v>
      </c>
      <c r="I7069" s="4">
        <f>IFERROR(__xludf.DUMMYFUNCTION("SPLIT(H7069,""/"")"),24.0)</f>
        <v>24</v>
      </c>
      <c r="J7069" s="4">
        <f>IFERROR(__xludf.DUMMYFUNCTION("""COMPUTED_VALUE"""),7.0)</f>
        <v>7</v>
      </c>
      <c r="K7069" s="4">
        <f>IFERROR(__xludf.DUMMYFUNCTION("""COMPUTED_VALUE"""),2023.0)</f>
        <v>2023</v>
      </c>
    </row>
    <row r="7070">
      <c r="A7070" s="1" t="s">
        <v>8793</v>
      </c>
      <c r="B7070" s="4" t="s">
        <v>41</v>
      </c>
      <c r="C7070" s="4" t="s">
        <v>30</v>
      </c>
      <c r="D7070" s="4" t="s">
        <v>39</v>
      </c>
      <c r="E7070" s="4">
        <v>4.0</v>
      </c>
      <c r="F7070" s="4">
        <v>4.0</v>
      </c>
      <c r="G7070" s="4">
        <v>16.0</v>
      </c>
      <c r="H7070" s="5">
        <v>45131.0</v>
      </c>
      <c r="I7070" s="4">
        <f>IFERROR(__xludf.DUMMYFUNCTION("SPLIT(H7070,""/"")"),24.0)</f>
        <v>24</v>
      </c>
      <c r="J7070" s="4">
        <f>IFERROR(__xludf.DUMMYFUNCTION("""COMPUTED_VALUE"""),7.0)</f>
        <v>7</v>
      </c>
      <c r="K7070" s="4">
        <f>IFERROR(__xludf.DUMMYFUNCTION("""COMPUTED_VALUE"""),2023.0)</f>
        <v>2023</v>
      </c>
    </row>
    <row r="7071">
      <c r="A7071" s="1" t="s">
        <v>9198</v>
      </c>
      <c r="B7071" s="4" t="s">
        <v>41</v>
      </c>
      <c r="C7071" s="4" t="s">
        <v>30</v>
      </c>
      <c r="D7071" s="4" t="s">
        <v>23</v>
      </c>
      <c r="E7071" s="4">
        <v>2.0</v>
      </c>
      <c r="F7071" s="4">
        <v>4.0</v>
      </c>
      <c r="G7071" s="4">
        <v>8.0</v>
      </c>
      <c r="H7071" s="5">
        <v>45131.0</v>
      </c>
      <c r="I7071" s="4">
        <f>IFERROR(__xludf.DUMMYFUNCTION("SPLIT(H7071,""/"")"),24.0)</f>
        <v>24</v>
      </c>
      <c r="J7071" s="4">
        <f>IFERROR(__xludf.DUMMYFUNCTION("""COMPUTED_VALUE"""),7.0)</f>
        <v>7</v>
      </c>
      <c r="K7071" s="4">
        <f>IFERROR(__xludf.DUMMYFUNCTION("""COMPUTED_VALUE"""),2023.0)</f>
        <v>2023</v>
      </c>
    </row>
    <row r="7072">
      <c r="A7072" s="1" t="s">
        <v>4853</v>
      </c>
      <c r="B7072" s="4" t="s">
        <v>41</v>
      </c>
      <c r="C7072" s="4" t="s">
        <v>30</v>
      </c>
      <c r="D7072" s="4" t="s">
        <v>39</v>
      </c>
      <c r="E7072" s="4">
        <v>2.0</v>
      </c>
      <c r="F7072" s="4">
        <v>4.0</v>
      </c>
      <c r="G7072" s="4">
        <v>8.0</v>
      </c>
      <c r="H7072" s="5">
        <v>45131.0</v>
      </c>
      <c r="I7072" s="4">
        <f>IFERROR(__xludf.DUMMYFUNCTION("SPLIT(H7072,""/"")"),24.0)</f>
        <v>24</v>
      </c>
      <c r="J7072" s="4">
        <f>IFERROR(__xludf.DUMMYFUNCTION("""COMPUTED_VALUE"""),7.0)</f>
        <v>7</v>
      </c>
      <c r="K7072" s="4">
        <f>IFERROR(__xludf.DUMMYFUNCTION("""COMPUTED_VALUE"""),2023.0)</f>
        <v>2023</v>
      </c>
    </row>
    <row r="7073">
      <c r="A7073" s="1" t="s">
        <v>4582</v>
      </c>
      <c r="B7073" s="4" t="s">
        <v>41</v>
      </c>
      <c r="C7073" s="4" t="s">
        <v>30</v>
      </c>
      <c r="D7073" s="4" t="s">
        <v>23</v>
      </c>
      <c r="E7073" s="4">
        <v>1.0</v>
      </c>
      <c r="F7073" s="4">
        <v>4.0</v>
      </c>
      <c r="G7073" s="4">
        <v>4.0</v>
      </c>
      <c r="H7073" s="5">
        <v>45131.0</v>
      </c>
      <c r="I7073" s="4">
        <f>IFERROR(__xludf.DUMMYFUNCTION("SPLIT(H7073,""/"")"),24.0)</f>
        <v>24</v>
      </c>
      <c r="J7073" s="4">
        <f>IFERROR(__xludf.DUMMYFUNCTION("""COMPUTED_VALUE"""),7.0)</f>
        <v>7</v>
      </c>
      <c r="K7073" s="4">
        <f>IFERROR(__xludf.DUMMYFUNCTION("""COMPUTED_VALUE"""),2023.0)</f>
        <v>2023</v>
      </c>
    </row>
    <row r="7074">
      <c r="A7074" s="1" t="s">
        <v>5849</v>
      </c>
      <c r="B7074" s="4" t="s">
        <v>41</v>
      </c>
      <c r="C7074" s="4" t="s">
        <v>29</v>
      </c>
      <c r="D7074" s="4" t="s">
        <v>30</v>
      </c>
      <c r="E7074" s="4">
        <v>2.0</v>
      </c>
      <c r="F7074" s="4">
        <v>4.0</v>
      </c>
      <c r="G7074" s="4">
        <v>8.0</v>
      </c>
      <c r="H7074" s="5">
        <v>45132.0</v>
      </c>
      <c r="I7074" s="4">
        <f>IFERROR(__xludf.DUMMYFUNCTION("SPLIT(H7074,""/"")"),25.0)</f>
        <v>25</v>
      </c>
      <c r="J7074" s="4">
        <f>IFERROR(__xludf.DUMMYFUNCTION("""COMPUTED_VALUE"""),7.0)</f>
        <v>7</v>
      </c>
      <c r="K7074" s="4">
        <f>IFERROR(__xludf.DUMMYFUNCTION("""COMPUTED_VALUE"""),2023.0)</f>
        <v>2023</v>
      </c>
    </row>
    <row r="7075">
      <c r="A7075" s="1" t="s">
        <v>9039</v>
      </c>
      <c r="B7075" s="4" t="s">
        <v>41</v>
      </c>
      <c r="C7075" s="4" t="s">
        <v>30</v>
      </c>
      <c r="D7075" s="4" t="s">
        <v>39</v>
      </c>
      <c r="E7075" s="4">
        <v>1.0</v>
      </c>
      <c r="F7075" s="4">
        <v>4.0</v>
      </c>
      <c r="G7075" s="4">
        <v>4.0</v>
      </c>
      <c r="H7075" s="5">
        <v>45132.0</v>
      </c>
      <c r="I7075" s="4">
        <f>IFERROR(__xludf.DUMMYFUNCTION("SPLIT(H7075,""/"")"),25.0)</f>
        <v>25</v>
      </c>
      <c r="J7075" s="4">
        <f>IFERROR(__xludf.DUMMYFUNCTION("""COMPUTED_VALUE"""),7.0)</f>
        <v>7</v>
      </c>
      <c r="K7075" s="4">
        <f>IFERROR(__xludf.DUMMYFUNCTION("""COMPUTED_VALUE"""),2023.0)</f>
        <v>2023</v>
      </c>
    </row>
    <row r="7076">
      <c r="A7076" s="1" t="s">
        <v>3542</v>
      </c>
      <c r="B7076" s="4" t="s">
        <v>41</v>
      </c>
      <c r="C7076" s="4" t="s">
        <v>30</v>
      </c>
      <c r="D7076" s="4" t="s">
        <v>30</v>
      </c>
      <c r="E7076" s="4">
        <v>3.0</v>
      </c>
      <c r="F7076" s="4">
        <v>4.0</v>
      </c>
      <c r="G7076" s="4">
        <v>12.0</v>
      </c>
      <c r="H7076" s="5">
        <v>45133.0</v>
      </c>
      <c r="I7076" s="4">
        <f>IFERROR(__xludf.DUMMYFUNCTION("SPLIT(H7076,""/"")"),26.0)</f>
        <v>26</v>
      </c>
      <c r="J7076" s="4">
        <f>IFERROR(__xludf.DUMMYFUNCTION("""COMPUTED_VALUE"""),7.0)</f>
        <v>7</v>
      </c>
      <c r="K7076" s="4">
        <f>IFERROR(__xludf.DUMMYFUNCTION("""COMPUTED_VALUE"""),2023.0)</f>
        <v>2023</v>
      </c>
    </row>
    <row r="7077">
      <c r="A7077" s="1" t="s">
        <v>5526</v>
      </c>
      <c r="B7077" s="4" t="s">
        <v>41</v>
      </c>
      <c r="C7077" s="4" t="s">
        <v>30</v>
      </c>
      <c r="D7077" s="4" t="s">
        <v>23</v>
      </c>
      <c r="E7077" s="4">
        <v>5.0</v>
      </c>
      <c r="F7077" s="4">
        <v>4.0</v>
      </c>
      <c r="G7077" s="4">
        <v>20.0</v>
      </c>
      <c r="H7077" s="5">
        <v>45133.0</v>
      </c>
      <c r="I7077" s="4">
        <f>IFERROR(__xludf.DUMMYFUNCTION("SPLIT(H7077,""/"")"),26.0)</f>
        <v>26</v>
      </c>
      <c r="J7077" s="4">
        <f>IFERROR(__xludf.DUMMYFUNCTION("""COMPUTED_VALUE"""),7.0)</f>
        <v>7</v>
      </c>
      <c r="K7077" s="4">
        <f>IFERROR(__xludf.DUMMYFUNCTION("""COMPUTED_VALUE"""),2023.0)</f>
        <v>2023</v>
      </c>
    </row>
    <row r="7078">
      <c r="A7078" s="1" t="s">
        <v>3941</v>
      </c>
      <c r="B7078" s="4" t="s">
        <v>41</v>
      </c>
      <c r="C7078" s="4" t="s">
        <v>30</v>
      </c>
      <c r="D7078" s="4" t="s">
        <v>23</v>
      </c>
      <c r="E7078" s="4">
        <v>5.0</v>
      </c>
      <c r="F7078" s="4">
        <v>4.0</v>
      </c>
      <c r="G7078" s="4">
        <v>20.0</v>
      </c>
      <c r="H7078" s="5">
        <v>45133.0</v>
      </c>
      <c r="I7078" s="4">
        <f>IFERROR(__xludf.DUMMYFUNCTION("SPLIT(H7078,""/"")"),26.0)</f>
        <v>26</v>
      </c>
      <c r="J7078" s="4">
        <f>IFERROR(__xludf.DUMMYFUNCTION("""COMPUTED_VALUE"""),7.0)</f>
        <v>7</v>
      </c>
      <c r="K7078" s="4">
        <f>IFERROR(__xludf.DUMMYFUNCTION("""COMPUTED_VALUE"""),2023.0)</f>
        <v>2023</v>
      </c>
    </row>
    <row r="7079">
      <c r="A7079" s="1" t="s">
        <v>225</v>
      </c>
      <c r="B7079" s="4" t="s">
        <v>41</v>
      </c>
      <c r="C7079" s="4" t="s">
        <v>30</v>
      </c>
      <c r="D7079" s="4" t="s">
        <v>30</v>
      </c>
      <c r="E7079" s="4">
        <v>2.0</v>
      </c>
      <c r="F7079" s="4">
        <v>4.0</v>
      </c>
      <c r="G7079" s="4">
        <v>8.0</v>
      </c>
      <c r="H7079" s="5">
        <v>45133.0</v>
      </c>
      <c r="I7079" s="4">
        <f>IFERROR(__xludf.DUMMYFUNCTION("SPLIT(H7079,""/"")"),26.0)</f>
        <v>26</v>
      </c>
      <c r="J7079" s="4">
        <f>IFERROR(__xludf.DUMMYFUNCTION("""COMPUTED_VALUE"""),7.0)</f>
        <v>7</v>
      </c>
      <c r="K7079" s="4">
        <f>IFERROR(__xludf.DUMMYFUNCTION("""COMPUTED_VALUE"""),2023.0)</f>
        <v>2023</v>
      </c>
    </row>
    <row r="7080">
      <c r="A7080" s="1" t="s">
        <v>10023</v>
      </c>
      <c r="B7080" s="4" t="s">
        <v>41</v>
      </c>
      <c r="C7080" s="4" t="s">
        <v>24</v>
      </c>
      <c r="D7080" s="4" t="s">
        <v>28</v>
      </c>
      <c r="E7080" s="4">
        <v>1.0</v>
      </c>
      <c r="F7080" s="4">
        <v>4.0</v>
      </c>
      <c r="G7080" s="4">
        <v>4.0</v>
      </c>
      <c r="H7080" s="5">
        <v>45134.0</v>
      </c>
      <c r="I7080" s="4">
        <f>IFERROR(__xludf.DUMMYFUNCTION("SPLIT(H7080,""/"")"),27.0)</f>
        <v>27</v>
      </c>
      <c r="J7080" s="4">
        <f>IFERROR(__xludf.DUMMYFUNCTION("""COMPUTED_VALUE"""),7.0)</f>
        <v>7</v>
      </c>
      <c r="K7080" s="4">
        <f>IFERROR(__xludf.DUMMYFUNCTION("""COMPUTED_VALUE"""),2023.0)</f>
        <v>2023</v>
      </c>
    </row>
    <row r="7081">
      <c r="A7081" s="1" t="s">
        <v>273</v>
      </c>
      <c r="B7081" s="4" t="s">
        <v>41</v>
      </c>
      <c r="C7081" s="4" t="s">
        <v>30</v>
      </c>
      <c r="D7081" s="4" t="s">
        <v>23</v>
      </c>
      <c r="E7081" s="4">
        <v>1.0</v>
      </c>
      <c r="F7081" s="4">
        <v>4.0</v>
      </c>
      <c r="G7081" s="4">
        <v>4.0</v>
      </c>
      <c r="H7081" s="5">
        <v>45134.0</v>
      </c>
      <c r="I7081" s="4">
        <f>IFERROR(__xludf.DUMMYFUNCTION("SPLIT(H7081,""/"")"),27.0)</f>
        <v>27</v>
      </c>
      <c r="J7081" s="4">
        <f>IFERROR(__xludf.DUMMYFUNCTION("""COMPUTED_VALUE"""),7.0)</f>
        <v>7</v>
      </c>
      <c r="K7081" s="4">
        <f>IFERROR(__xludf.DUMMYFUNCTION("""COMPUTED_VALUE"""),2023.0)</f>
        <v>2023</v>
      </c>
    </row>
    <row r="7082">
      <c r="A7082" s="1" t="s">
        <v>9081</v>
      </c>
      <c r="B7082" s="4" t="s">
        <v>41</v>
      </c>
      <c r="C7082" s="4" t="s">
        <v>24</v>
      </c>
      <c r="D7082" s="4" t="s">
        <v>30</v>
      </c>
      <c r="E7082" s="4">
        <v>4.0</v>
      </c>
      <c r="F7082" s="4">
        <v>4.0</v>
      </c>
      <c r="G7082" s="4">
        <v>16.0</v>
      </c>
      <c r="H7082" s="5">
        <v>45135.0</v>
      </c>
      <c r="I7082" s="4">
        <f>IFERROR(__xludf.DUMMYFUNCTION("SPLIT(H7082,""/"")"),28.0)</f>
        <v>28</v>
      </c>
      <c r="J7082" s="4">
        <f>IFERROR(__xludf.DUMMYFUNCTION("""COMPUTED_VALUE"""),7.0)</f>
        <v>7</v>
      </c>
      <c r="K7082" s="4">
        <f>IFERROR(__xludf.DUMMYFUNCTION("""COMPUTED_VALUE"""),2023.0)</f>
        <v>2023</v>
      </c>
    </row>
    <row r="7083">
      <c r="A7083" s="1" t="s">
        <v>710</v>
      </c>
      <c r="B7083" s="4" t="s">
        <v>41</v>
      </c>
      <c r="C7083" s="4" t="s">
        <v>24</v>
      </c>
      <c r="D7083" s="4" t="s">
        <v>23</v>
      </c>
      <c r="E7083" s="4">
        <v>3.0</v>
      </c>
      <c r="F7083" s="4">
        <v>4.0</v>
      </c>
      <c r="G7083" s="4">
        <v>12.0</v>
      </c>
      <c r="H7083" s="5">
        <v>45135.0</v>
      </c>
      <c r="I7083" s="4">
        <f>IFERROR(__xludf.DUMMYFUNCTION("SPLIT(H7083,""/"")"),28.0)</f>
        <v>28</v>
      </c>
      <c r="J7083" s="4">
        <f>IFERROR(__xludf.DUMMYFUNCTION("""COMPUTED_VALUE"""),7.0)</f>
        <v>7</v>
      </c>
      <c r="K7083" s="4">
        <f>IFERROR(__xludf.DUMMYFUNCTION("""COMPUTED_VALUE"""),2023.0)</f>
        <v>2023</v>
      </c>
    </row>
    <row r="7084">
      <c r="A7084" s="1" t="s">
        <v>7900</v>
      </c>
      <c r="B7084" s="4" t="s">
        <v>41</v>
      </c>
      <c r="C7084" s="4" t="s">
        <v>30</v>
      </c>
      <c r="D7084" s="4" t="s">
        <v>30</v>
      </c>
      <c r="E7084" s="4">
        <v>1.0</v>
      </c>
      <c r="F7084" s="4">
        <v>4.0</v>
      </c>
      <c r="G7084" s="4">
        <v>4.0</v>
      </c>
      <c r="H7084" s="5">
        <v>45135.0</v>
      </c>
      <c r="I7084" s="4">
        <f>IFERROR(__xludf.DUMMYFUNCTION("SPLIT(H7084,""/"")"),28.0)</f>
        <v>28</v>
      </c>
      <c r="J7084" s="4">
        <f>IFERROR(__xludf.DUMMYFUNCTION("""COMPUTED_VALUE"""),7.0)</f>
        <v>7</v>
      </c>
      <c r="K7084" s="4">
        <f>IFERROR(__xludf.DUMMYFUNCTION("""COMPUTED_VALUE"""),2023.0)</f>
        <v>2023</v>
      </c>
    </row>
    <row r="7085">
      <c r="A7085" s="1" t="s">
        <v>8165</v>
      </c>
      <c r="B7085" s="4" t="s">
        <v>41</v>
      </c>
      <c r="C7085" s="4" t="s">
        <v>30</v>
      </c>
      <c r="D7085" s="4" t="s">
        <v>23</v>
      </c>
      <c r="E7085" s="4">
        <v>3.0</v>
      </c>
      <c r="F7085" s="4">
        <v>4.0</v>
      </c>
      <c r="G7085" s="4">
        <v>12.0</v>
      </c>
      <c r="H7085" s="5">
        <v>45135.0</v>
      </c>
      <c r="I7085" s="4">
        <f>IFERROR(__xludf.DUMMYFUNCTION("SPLIT(H7085,""/"")"),28.0)</f>
        <v>28</v>
      </c>
      <c r="J7085" s="4">
        <f>IFERROR(__xludf.DUMMYFUNCTION("""COMPUTED_VALUE"""),7.0)</f>
        <v>7</v>
      </c>
      <c r="K7085" s="4">
        <f>IFERROR(__xludf.DUMMYFUNCTION("""COMPUTED_VALUE"""),2023.0)</f>
        <v>2023</v>
      </c>
    </row>
    <row r="7086">
      <c r="A7086" s="1" t="s">
        <v>8561</v>
      </c>
      <c r="B7086" s="4" t="s">
        <v>41</v>
      </c>
      <c r="C7086" s="4" t="s">
        <v>29</v>
      </c>
      <c r="D7086" s="4" t="s">
        <v>28</v>
      </c>
      <c r="E7086" s="4">
        <v>5.0</v>
      </c>
      <c r="F7086" s="4">
        <v>4.0</v>
      </c>
      <c r="G7086" s="4">
        <v>20.0</v>
      </c>
      <c r="H7086" s="5">
        <v>45135.0</v>
      </c>
      <c r="I7086" s="4">
        <f>IFERROR(__xludf.DUMMYFUNCTION("SPLIT(H7086,""/"")"),28.0)</f>
        <v>28</v>
      </c>
      <c r="J7086" s="4">
        <f>IFERROR(__xludf.DUMMYFUNCTION("""COMPUTED_VALUE"""),7.0)</f>
        <v>7</v>
      </c>
      <c r="K7086" s="4">
        <f>IFERROR(__xludf.DUMMYFUNCTION("""COMPUTED_VALUE"""),2023.0)</f>
        <v>2023</v>
      </c>
    </row>
    <row r="7087">
      <c r="A7087" s="1" t="s">
        <v>2868</v>
      </c>
      <c r="B7087" s="4" t="s">
        <v>41</v>
      </c>
      <c r="C7087" s="4" t="s">
        <v>24</v>
      </c>
      <c r="D7087" s="4" t="s">
        <v>28</v>
      </c>
      <c r="E7087" s="4">
        <v>4.0</v>
      </c>
      <c r="F7087" s="4">
        <v>4.0</v>
      </c>
      <c r="G7087" s="4">
        <v>16.0</v>
      </c>
      <c r="H7087" s="5">
        <v>45135.0</v>
      </c>
      <c r="I7087" s="4">
        <f>IFERROR(__xludf.DUMMYFUNCTION("SPLIT(H7087,""/"")"),28.0)</f>
        <v>28</v>
      </c>
      <c r="J7087" s="4">
        <f>IFERROR(__xludf.DUMMYFUNCTION("""COMPUTED_VALUE"""),7.0)</f>
        <v>7</v>
      </c>
      <c r="K7087" s="4">
        <f>IFERROR(__xludf.DUMMYFUNCTION("""COMPUTED_VALUE"""),2023.0)</f>
        <v>2023</v>
      </c>
    </row>
    <row r="7088">
      <c r="A7088" s="1" t="s">
        <v>7510</v>
      </c>
      <c r="B7088" s="4" t="s">
        <v>41</v>
      </c>
      <c r="C7088" s="4" t="s">
        <v>29</v>
      </c>
      <c r="D7088" s="4" t="s">
        <v>30</v>
      </c>
      <c r="E7088" s="4">
        <v>5.0</v>
      </c>
      <c r="F7088" s="4">
        <v>4.0</v>
      </c>
      <c r="G7088" s="4">
        <v>20.0</v>
      </c>
      <c r="H7088" s="5">
        <v>45135.0</v>
      </c>
      <c r="I7088" s="4">
        <f>IFERROR(__xludf.DUMMYFUNCTION("SPLIT(H7088,""/"")"),28.0)</f>
        <v>28</v>
      </c>
      <c r="J7088" s="4">
        <f>IFERROR(__xludf.DUMMYFUNCTION("""COMPUTED_VALUE"""),7.0)</f>
        <v>7</v>
      </c>
      <c r="K7088" s="4">
        <f>IFERROR(__xludf.DUMMYFUNCTION("""COMPUTED_VALUE"""),2023.0)</f>
        <v>2023</v>
      </c>
    </row>
    <row r="7089">
      <c r="A7089" s="1" t="s">
        <v>1678</v>
      </c>
      <c r="B7089" s="4" t="s">
        <v>41</v>
      </c>
      <c r="C7089" s="4" t="s">
        <v>29</v>
      </c>
      <c r="D7089" s="4" t="s">
        <v>39</v>
      </c>
      <c r="E7089" s="4">
        <v>1.0</v>
      </c>
      <c r="F7089" s="4">
        <v>4.0</v>
      </c>
      <c r="G7089" s="4">
        <v>4.0</v>
      </c>
      <c r="H7089" s="5">
        <v>45136.0</v>
      </c>
      <c r="I7089" s="4">
        <f>IFERROR(__xludf.DUMMYFUNCTION("SPLIT(H7089,""/"")"),29.0)</f>
        <v>29</v>
      </c>
      <c r="J7089" s="4">
        <f>IFERROR(__xludf.DUMMYFUNCTION("""COMPUTED_VALUE"""),7.0)</f>
        <v>7</v>
      </c>
      <c r="K7089" s="4">
        <f>IFERROR(__xludf.DUMMYFUNCTION("""COMPUTED_VALUE"""),2023.0)</f>
        <v>2023</v>
      </c>
    </row>
    <row r="7090">
      <c r="A7090" s="1" t="s">
        <v>6759</v>
      </c>
      <c r="B7090" s="4" t="s">
        <v>41</v>
      </c>
      <c r="C7090" s="4" t="s">
        <v>30</v>
      </c>
      <c r="D7090" s="4" t="s">
        <v>30</v>
      </c>
      <c r="E7090" s="4">
        <v>4.0</v>
      </c>
      <c r="F7090" s="4">
        <v>4.0</v>
      </c>
      <c r="G7090" s="4">
        <v>16.0</v>
      </c>
      <c r="H7090" s="5">
        <v>45136.0</v>
      </c>
      <c r="I7090" s="4">
        <f>IFERROR(__xludf.DUMMYFUNCTION("SPLIT(H7090,""/"")"),29.0)</f>
        <v>29</v>
      </c>
      <c r="J7090" s="4">
        <f>IFERROR(__xludf.DUMMYFUNCTION("""COMPUTED_VALUE"""),7.0)</f>
        <v>7</v>
      </c>
      <c r="K7090" s="4">
        <f>IFERROR(__xludf.DUMMYFUNCTION("""COMPUTED_VALUE"""),2023.0)</f>
        <v>2023</v>
      </c>
    </row>
    <row r="7091">
      <c r="A7091" s="1" t="s">
        <v>5246</v>
      </c>
      <c r="B7091" s="4" t="s">
        <v>41</v>
      </c>
      <c r="C7091" s="4" t="s">
        <v>30</v>
      </c>
      <c r="D7091" s="4" t="s">
        <v>28</v>
      </c>
      <c r="E7091" s="4">
        <v>1.0</v>
      </c>
      <c r="F7091" s="4">
        <v>4.0</v>
      </c>
      <c r="G7091" s="4">
        <v>4.0</v>
      </c>
      <c r="H7091" s="5">
        <v>45138.0</v>
      </c>
      <c r="I7091" s="4">
        <f>IFERROR(__xludf.DUMMYFUNCTION("SPLIT(H7091,""/"")"),31.0)</f>
        <v>31</v>
      </c>
      <c r="J7091" s="4">
        <f>IFERROR(__xludf.DUMMYFUNCTION("""COMPUTED_VALUE"""),7.0)</f>
        <v>7</v>
      </c>
      <c r="K7091" s="4">
        <f>IFERROR(__xludf.DUMMYFUNCTION("""COMPUTED_VALUE"""),2023.0)</f>
        <v>2023</v>
      </c>
    </row>
    <row r="7092">
      <c r="A7092" s="1" t="s">
        <v>7857</v>
      </c>
      <c r="B7092" s="4" t="s">
        <v>41</v>
      </c>
      <c r="C7092" s="4" t="s">
        <v>30</v>
      </c>
      <c r="D7092" s="4" t="s">
        <v>30</v>
      </c>
      <c r="E7092" s="4">
        <v>2.0</v>
      </c>
      <c r="F7092" s="4">
        <v>4.0</v>
      </c>
      <c r="G7092" s="4">
        <v>8.0</v>
      </c>
      <c r="H7092" s="5">
        <v>45138.0</v>
      </c>
      <c r="I7092" s="4">
        <f>IFERROR(__xludf.DUMMYFUNCTION("SPLIT(H7092,""/"")"),31.0)</f>
        <v>31</v>
      </c>
      <c r="J7092" s="4">
        <f>IFERROR(__xludf.DUMMYFUNCTION("""COMPUTED_VALUE"""),7.0)</f>
        <v>7</v>
      </c>
      <c r="K7092" s="4">
        <f>IFERROR(__xludf.DUMMYFUNCTION("""COMPUTED_VALUE"""),2023.0)</f>
        <v>2023</v>
      </c>
    </row>
    <row r="7093">
      <c r="A7093" s="1" t="s">
        <v>5000</v>
      </c>
      <c r="B7093" s="4" t="s">
        <v>41</v>
      </c>
      <c r="C7093" s="4" t="s">
        <v>30</v>
      </c>
      <c r="D7093" s="4" t="s">
        <v>23</v>
      </c>
      <c r="E7093" s="4">
        <v>5.0</v>
      </c>
      <c r="F7093" s="4">
        <v>4.0</v>
      </c>
      <c r="G7093" s="4">
        <v>20.0</v>
      </c>
      <c r="H7093" s="5">
        <v>45138.0</v>
      </c>
      <c r="I7093" s="4">
        <f>IFERROR(__xludf.DUMMYFUNCTION("SPLIT(H7093,""/"")"),31.0)</f>
        <v>31</v>
      </c>
      <c r="J7093" s="4">
        <f>IFERROR(__xludf.DUMMYFUNCTION("""COMPUTED_VALUE"""),7.0)</f>
        <v>7</v>
      </c>
      <c r="K7093" s="4">
        <f>IFERROR(__xludf.DUMMYFUNCTION("""COMPUTED_VALUE"""),2023.0)</f>
        <v>2023</v>
      </c>
    </row>
    <row r="7094">
      <c r="A7094" s="1" t="s">
        <v>3330</v>
      </c>
      <c r="B7094" s="4" t="s">
        <v>41</v>
      </c>
      <c r="C7094" s="4" t="s">
        <v>29</v>
      </c>
      <c r="D7094" s="4" t="s">
        <v>39</v>
      </c>
      <c r="E7094" s="4">
        <v>5.0</v>
      </c>
      <c r="F7094" s="4">
        <v>4.0</v>
      </c>
      <c r="G7094" s="4">
        <v>20.0</v>
      </c>
      <c r="H7094" s="5">
        <v>45139.0</v>
      </c>
      <c r="I7094" s="4">
        <f>IFERROR(__xludf.DUMMYFUNCTION("SPLIT(H7094,""/"")"),1.0)</f>
        <v>1</v>
      </c>
      <c r="J7094" s="4">
        <f>IFERROR(__xludf.DUMMYFUNCTION("""COMPUTED_VALUE"""),8.0)</f>
        <v>8</v>
      </c>
      <c r="K7094" s="4">
        <f>IFERROR(__xludf.DUMMYFUNCTION("""COMPUTED_VALUE"""),2023.0)</f>
        <v>2023</v>
      </c>
    </row>
    <row r="7095">
      <c r="A7095" s="1" t="s">
        <v>2276</v>
      </c>
      <c r="B7095" s="4" t="s">
        <v>41</v>
      </c>
      <c r="C7095" s="4" t="s">
        <v>30</v>
      </c>
      <c r="D7095" s="4" t="s">
        <v>39</v>
      </c>
      <c r="E7095" s="4">
        <v>4.0</v>
      </c>
      <c r="F7095" s="4">
        <v>4.0</v>
      </c>
      <c r="G7095" s="4">
        <v>16.0</v>
      </c>
      <c r="H7095" s="5">
        <v>45139.0</v>
      </c>
      <c r="I7095" s="4">
        <f>IFERROR(__xludf.DUMMYFUNCTION("SPLIT(H7095,""/"")"),1.0)</f>
        <v>1</v>
      </c>
      <c r="J7095" s="4">
        <f>IFERROR(__xludf.DUMMYFUNCTION("""COMPUTED_VALUE"""),8.0)</f>
        <v>8</v>
      </c>
      <c r="K7095" s="4">
        <f>IFERROR(__xludf.DUMMYFUNCTION("""COMPUTED_VALUE"""),2023.0)</f>
        <v>2023</v>
      </c>
    </row>
    <row r="7096">
      <c r="A7096" s="1" t="s">
        <v>4532</v>
      </c>
      <c r="B7096" s="4" t="s">
        <v>41</v>
      </c>
      <c r="C7096" s="4" t="s">
        <v>30</v>
      </c>
      <c r="D7096" s="4" t="s">
        <v>28</v>
      </c>
      <c r="E7096" s="4">
        <v>1.0</v>
      </c>
      <c r="F7096" s="4">
        <v>4.0</v>
      </c>
      <c r="G7096" s="4">
        <v>4.0</v>
      </c>
      <c r="H7096" s="5">
        <v>45139.0</v>
      </c>
      <c r="I7096" s="4">
        <f>IFERROR(__xludf.DUMMYFUNCTION("SPLIT(H7096,""/"")"),1.0)</f>
        <v>1</v>
      </c>
      <c r="J7096" s="4">
        <f>IFERROR(__xludf.DUMMYFUNCTION("""COMPUTED_VALUE"""),8.0)</f>
        <v>8</v>
      </c>
      <c r="K7096" s="4">
        <f>IFERROR(__xludf.DUMMYFUNCTION("""COMPUTED_VALUE"""),2023.0)</f>
        <v>2023</v>
      </c>
    </row>
    <row r="7097">
      <c r="A7097" s="1" t="s">
        <v>2553</v>
      </c>
      <c r="B7097" s="4" t="s">
        <v>41</v>
      </c>
      <c r="C7097" s="4" t="s">
        <v>30</v>
      </c>
      <c r="D7097" s="4" t="s">
        <v>28</v>
      </c>
      <c r="E7097" s="4">
        <v>4.0</v>
      </c>
      <c r="F7097" s="4">
        <v>4.0</v>
      </c>
      <c r="G7097" s="4">
        <v>16.0</v>
      </c>
      <c r="H7097" s="5">
        <v>45139.0</v>
      </c>
      <c r="I7097" s="4">
        <f>IFERROR(__xludf.DUMMYFUNCTION("SPLIT(H7097,""/"")"),1.0)</f>
        <v>1</v>
      </c>
      <c r="J7097" s="4">
        <f>IFERROR(__xludf.DUMMYFUNCTION("""COMPUTED_VALUE"""),8.0)</f>
        <v>8</v>
      </c>
      <c r="K7097" s="4">
        <f>IFERROR(__xludf.DUMMYFUNCTION("""COMPUTED_VALUE"""),2023.0)</f>
        <v>2023</v>
      </c>
    </row>
    <row r="7098">
      <c r="A7098" s="1" t="s">
        <v>1420</v>
      </c>
      <c r="B7098" s="4" t="s">
        <v>41</v>
      </c>
      <c r="C7098" s="4" t="s">
        <v>30</v>
      </c>
      <c r="D7098" s="4" t="s">
        <v>28</v>
      </c>
      <c r="E7098" s="4">
        <v>1.0</v>
      </c>
      <c r="F7098" s="4">
        <v>4.0</v>
      </c>
      <c r="G7098" s="4">
        <v>4.0</v>
      </c>
      <c r="H7098" s="5">
        <v>45139.0</v>
      </c>
      <c r="I7098" s="4">
        <f>IFERROR(__xludf.DUMMYFUNCTION("SPLIT(H7098,""/"")"),1.0)</f>
        <v>1</v>
      </c>
      <c r="J7098" s="4">
        <f>IFERROR(__xludf.DUMMYFUNCTION("""COMPUTED_VALUE"""),8.0)</f>
        <v>8</v>
      </c>
      <c r="K7098" s="4">
        <f>IFERROR(__xludf.DUMMYFUNCTION("""COMPUTED_VALUE"""),2023.0)</f>
        <v>2023</v>
      </c>
    </row>
    <row r="7099">
      <c r="A7099" s="1" t="s">
        <v>9111</v>
      </c>
      <c r="B7099" s="4" t="s">
        <v>41</v>
      </c>
      <c r="C7099" s="4" t="s">
        <v>24</v>
      </c>
      <c r="D7099" s="4" t="s">
        <v>30</v>
      </c>
      <c r="E7099" s="4">
        <v>5.0</v>
      </c>
      <c r="F7099" s="4">
        <v>4.0</v>
      </c>
      <c r="G7099" s="4">
        <v>20.0</v>
      </c>
      <c r="H7099" s="5">
        <v>45139.0</v>
      </c>
      <c r="I7099" s="4">
        <f>IFERROR(__xludf.DUMMYFUNCTION("SPLIT(H7099,""/"")"),1.0)</f>
        <v>1</v>
      </c>
      <c r="J7099" s="4">
        <f>IFERROR(__xludf.DUMMYFUNCTION("""COMPUTED_VALUE"""),8.0)</f>
        <v>8</v>
      </c>
      <c r="K7099" s="4">
        <f>IFERROR(__xludf.DUMMYFUNCTION("""COMPUTED_VALUE"""),2023.0)</f>
        <v>2023</v>
      </c>
    </row>
    <row r="7100">
      <c r="A7100" s="1" t="s">
        <v>6419</v>
      </c>
      <c r="B7100" s="4" t="s">
        <v>41</v>
      </c>
      <c r="C7100" s="4" t="s">
        <v>30</v>
      </c>
      <c r="D7100" s="4" t="s">
        <v>23</v>
      </c>
      <c r="E7100" s="4">
        <v>3.0</v>
      </c>
      <c r="F7100" s="4">
        <v>4.0</v>
      </c>
      <c r="G7100" s="4">
        <v>12.0</v>
      </c>
      <c r="H7100" s="5">
        <v>45139.0</v>
      </c>
      <c r="I7100" s="4">
        <f>IFERROR(__xludf.DUMMYFUNCTION("SPLIT(H7100,""/"")"),1.0)</f>
        <v>1</v>
      </c>
      <c r="J7100" s="4">
        <f>IFERROR(__xludf.DUMMYFUNCTION("""COMPUTED_VALUE"""),8.0)</f>
        <v>8</v>
      </c>
      <c r="K7100" s="4">
        <f>IFERROR(__xludf.DUMMYFUNCTION("""COMPUTED_VALUE"""),2023.0)</f>
        <v>2023</v>
      </c>
    </row>
    <row r="7101">
      <c r="A7101" s="1" t="s">
        <v>8185</v>
      </c>
      <c r="B7101" s="4" t="s">
        <v>41</v>
      </c>
      <c r="C7101" s="4" t="s">
        <v>29</v>
      </c>
      <c r="D7101" s="4" t="s">
        <v>30</v>
      </c>
      <c r="E7101" s="4">
        <v>5.0</v>
      </c>
      <c r="F7101" s="4">
        <v>4.0</v>
      </c>
      <c r="G7101" s="4">
        <v>20.0</v>
      </c>
      <c r="H7101" s="5">
        <v>45140.0</v>
      </c>
      <c r="I7101" s="4">
        <f>IFERROR(__xludf.DUMMYFUNCTION("SPLIT(H7101,""/"")"),2.0)</f>
        <v>2</v>
      </c>
      <c r="J7101" s="4">
        <f>IFERROR(__xludf.DUMMYFUNCTION("""COMPUTED_VALUE"""),8.0)</f>
        <v>8</v>
      </c>
      <c r="K7101" s="4">
        <f>IFERROR(__xludf.DUMMYFUNCTION("""COMPUTED_VALUE"""),2023.0)</f>
        <v>2023</v>
      </c>
    </row>
    <row r="7102">
      <c r="A7102" s="1" t="s">
        <v>2732</v>
      </c>
      <c r="B7102" s="4" t="s">
        <v>41</v>
      </c>
      <c r="C7102" s="4" t="s">
        <v>30</v>
      </c>
      <c r="D7102" s="4" t="s">
        <v>28</v>
      </c>
      <c r="E7102" s="4">
        <v>4.0</v>
      </c>
      <c r="F7102" s="4">
        <v>4.0</v>
      </c>
      <c r="G7102" s="4">
        <v>16.0</v>
      </c>
      <c r="H7102" s="5">
        <v>45140.0</v>
      </c>
      <c r="I7102" s="4">
        <f>IFERROR(__xludf.DUMMYFUNCTION("SPLIT(H7102,""/"")"),2.0)</f>
        <v>2</v>
      </c>
      <c r="J7102" s="4">
        <f>IFERROR(__xludf.DUMMYFUNCTION("""COMPUTED_VALUE"""),8.0)</f>
        <v>8</v>
      </c>
      <c r="K7102" s="4">
        <f>IFERROR(__xludf.DUMMYFUNCTION("""COMPUTED_VALUE"""),2023.0)</f>
        <v>2023</v>
      </c>
    </row>
    <row r="7103">
      <c r="A7103" s="1" t="s">
        <v>9262</v>
      </c>
      <c r="B7103" s="4" t="s">
        <v>41</v>
      </c>
      <c r="C7103" s="4" t="s">
        <v>24</v>
      </c>
      <c r="D7103" s="4" t="s">
        <v>30</v>
      </c>
      <c r="E7103" s="4">
        <v>5.0</v>
      </c>
      <c r="F7103" s="4">
        <v>4.0</v>
      </c>
      <c r="G7103" s="4">
        <v>20.0</v>
      </c>
      <c r="H7103" s="5">
        <v>45140.0</v>
      </c>
      <c r="I7103" s="4">
        <f>IFERROR(__xludf.DUMMYFUNCTION("SPLIT(H7103,""/"")"),2.0)</f>
        <v>2</v>
      </c>
      <c r="J7103" s="4">
        <f>IFERROR(__xludf.DUMMYFUNCTION("""COMPUTED_VALUE"""),8.0)</f>
        <v>8</v>
      </c>
      <c r="K7103" s="4">
        <f>IFERROR(__xludf.DUMMYFUNCTION("""COMPUTED_VALUE"""),2023.0)</f>
        <v>2023</v>
      </c>
    </row>
    <row r="7104">
      <c r="A7104" s="1" t="s">
        <v>9164</v>
      </c>
      <c r="B7104" s="4" t="s">
        <v>41</v>
      </c>
      <c r="C7104" s="4" t="s">
        <v>29</v>
      </c>
      <c r="D7104" s="4" t="s">
        <v>30</v>
      </c>
      <c r="E7104" s="4">
        <v>1.0</v>
      </c>
      <c r="F7104" s="4">
        <v>4.0</v>
      </c>
      <c r="G7104" s="4">
        <v>4.0</v>
      </c>
      <c r="H7104" s="5">
        <v>45141.0</v>
      </c>
      <c r="I7104" s="4">
        <f>IFERROR(__xludf.DUMMYFUNCTION("SPLIT(H7104,""/"")"),3.0)</f>
        <v>3</v>
      </c>
      <c r="J7104" s="4">
        <f>IFERROR(__xludf.DUMMYFUNCTION("""COMPUTED_VALUE"""),8.0)</f>
        <v>8</v>
      </c>
      <c r="K7104" s="4">
        <f>IFERROR(__xludf.DUMMYFUNCTION("""COMPUTED_VALUE"""),2023.0)</f>
        <v>2023</v>
      </c>
    </row>
    <row r="7105">
      <c r="A7105" s="1" t="s">
        <v>4693</v>
      </c>
      <c r="B7105" s="4" t="s">
        <v>41</v>
      </c>
      <c r="C7105" s="4" t="s">
        <v>30</v>
      </c>
      <c r="D7105" s="4" t="s">
        <v>28</v>
      </c>
      <c r="E7105" s="4">
        <v>5.0</v>
      </c>
      <c r="F7105" s="4">
        <v>4.0</v>
      </c>
      <c r="G7105" s="4">
        <v>20.0</v>
      </c>
      <c r="H7105" s="5">
        <v>45141.0</v>
      </c>
      <c r="I7105" s="4">
        <f>IFERROR(__xludf.DUMMYFUNCTION("SPLIT(H7105,""/"")"),3.0)</f>
        <v>3</v>
      </c>
      <c r="J7105" s="4">
        <f>IFERROR(__xludf.DUMMYFUNCTION("""COMPUTED_VALUE"""),8.0)</f>
        <v>8</v>
      </c>
      <c r="K7105" s="4">
        <f>IFERROR(__xludf.DUMMYFUNCTION("""COMPUTED_VALUE"""),2023.0)</f>
        <v>2023</v>
      </c>
    </row>
    <row r="7106">
      <c r="A7106" s="1" t="s">
        <v>9345</v>
      </c>
      <c r="B7106" s="4" t="s">
        <v>41</v>
      </c>
      <c r="C7106" s="4" t="s">
        <v>29</v>
      </c>
      <c r="D7106" s="4" t="s">
        <v>39</v>
      </c>
      <c r="E7106" s="4">
        <v>4.0</v>
      </c>
      <c r="F7106" s="4">
        <v>4.0</v>
      </c>
      <c r="G7106" s="4">
        <v>16.0</v>
      </c>
      <c r="H7106" s="5">
        <v>45142.0</v>
      </c>
      <c r="I7106" s="4">
        <f>IFERROR(__xludf.DUMMYFUNCTION("SPLIT(H7106,""/"")"),4.0)</f>
        <v>4</v>
      </c>
      <c r="J7106" s="4">
        <f>IFERROR(__xludf.DUMMYFUNCTION("""COMPUTED_VALUE"""),8.0)</f>
        <v>8</v>
      </c>
      <c r="K7106" s="4">
        <f>IFERROR(__xludf.DUMMYFUNCTION("""COMPUTED_VALUE"""),2023.0)</f>
        <v>2023</v>
      </c>
    </row>
    <row r="7107">
      <c r="A7107" s="1" t="s">
        <v>3549</v>
      </c>
      <c r="B7107" s="4" t="s">
        <v>41</v>
      </c>
      <c r="C7107" s="4" t="s">
        <v>30</v>
      </c>
      <c r="D7107" s="4" t="s">
        <v>23</v>
      </c>
      <c r="E7107" s="4">
        <v>5.0</v>
      </c>
      <c r="F7107" s="4">
        <v>4.0</v>
      </c>
      <c r="G7107" s="4">
        <v>20.0</v>
      </c>
      <c r="H7107" s="5">
        <v>45143.0</v>
      </c>
      <c r="I7107" s="4">
        <f>IFERROR(__xludf.DUMMYFUNCTION("SPLIT(H7107,""/"")"),5.0)</f>
        <v>5</v>
      </c>
      <c r="J7107" s="4">
        <f>IFERROR(__xludf.DUMMYFUNCTION("""COMPUTED_VALUE"""),8.0)</f>
        <v>8</v>
      </c>
      <c r="K7107" s="4">
        <f>IFERROR(__xludf.DUMMYFUNCTION("""COMPUTED_VALUE"""),2023.0)</f>
        <v>2023</v>
      </c>
    </row>
    <row r="7108">
      <c r="A7108" s="1" t="s">
        <v>2887</v>
      </c>
      <c r="B7108" s="4" t="s">
        <v>41</v>
      </c>
      <c r="C7108" s="4" t="s">
        <v>24</v>
      </c>
      <c r="D7108" s="4" t="s">
        <v>28</v>
      </c>
      <c r="E7108" s="4">
        <v>4.0</v>
      </c>
      <c r="F7108" s="4">
        <v>4.0</v>
      </c>
      <c r="G7108" s="4">
        <v>16.0</v>
      </c>
      <c r="H7108" s="5">
        <v>45143.0</v>
      </c>
      <c r="I7108" s="4">
        <f>IFERROR(__xludf.DUMMYFUNCTION("SPLIT(H7108,""/"")"),5.0)</f>
        <v>5</v>
      </c>
      <c r="J7108" s="4">
        <f>IFERROR(__xludf.DUMMYFUNCTION("""COMPUTED_VALUE"""),8.0)</f>
        <v>8</v>
      </c>
      <c r="K7108" s="4">
        <f>IFERROR(__xludf.DUMMYFUNCTION("""COMPUTED_VALUE"""),2023.0)</f>
        <v>2023</v>
      </c>
    </row>
    <row r="7109">
      <c r="A7109" s="1" t="s">
        <v>6995</v>
      </c>
      <c r="B7109" s="4" t="s">
        <v>41</v>
      </c>
      <c r="C7109" s="4" t="s">
        <v>30</v>
      </c>
      <c r="D7109" s="4" t="s">
        <v>30</v>
      </c>
      <c r="E7109" s="4">
        <v>5.0</v>
      </c>
      <c r="F7109" s="4">
        <v>4.0</v>
      </c>
      <c r="G7109" s="4">
        <v>20.0</v>
      </c>
      <c r="H7109" s="5">
        <v>45144.0</v>
      </c>
      <c r="I7109" s="4">
        <f>IFERROR(__xludf.DUMMYFUNCTION("SPLIT(H7109,""/"")"),6.0)</f>
        <v>6</v>
      </c>
      <c r="J7109" s="4">
        <f>IFERROR(__xludf.DUMMYFUNCTION("""COMPUTED_VALUE"""),8.0)</f>
        <v>8</v>
      </c>
      <c r="K7109" s="4">
        <f>IFERROR(__xludf.DUMMYFUNCTION("""COMPUTED_VALUE"""),2023.0)</f>
        <v>2023</v>
      </c>
    </row>
    <row r="7110">
      <c r="A7110" s="1" t="s">
        <v>4814</v>
      </c>
      <c r="B7110" s="4" t="s">
        <v>41</v>
      </c>
      <c r="C7110" s="4" t="s">
        <v>24</v>
      </c>
      <c r="D7110" s="4" t="s">
        <v>39</v>
      </c>
      <c r="E7110" s="4">
        <v>2.0</v>
      </c>
      <c r="F7110" s="4">
        <v>4.0</v>
      </c>
      <c r="G7110" s="4">
        <v>8.0</v>
      </c>
      <c r="H7110" s="5">
        <v>45144.0</v>
      </c>
      <c r="I7110" s="4">
        <f>IFERROR(__xludf.DUMMYFUNCTION("SPLIT(H7110,""/"")"),6.0)</f>
        <v>6</v>
      </c>
      <c r="J7110" s="4">
        <f>IFERROR(__xludf.DUMMYFUNCTION("""COMPUTED_VALUE"""),8.0)</f>
        <v>8</v>
      </c>
      <c r="K7110" s="4">
        <f>IFERROR(__xludf.DUMMYFUNCTION("""COMPUTED_VALUE"""),2023.0)</f>
        <v>2023</v>
      </c>
    </row>
    <row r="7111">
      <c r="A7111" s="1" t="s">
        <v>520</v>
      </c>
      <c r="B7111" s="4" t="s">
        <v>41</v>
      </c>
      <c r="C7111" s="4" t="s">
        <v>30</v>
      </c>
      <c r="D7111" s="4" t="s">
        <v>23</v>
      </c>
      <c r="E7111" s="4">
        <v>5.0</v>
      </c>
      <c r="F7111" s="4">
        <v>4.0</v>
      </c>
      <c r="G7111" s="4">
        <v>20.0</v>
      </c>
      <c r="H7111" s="5">
        <v>45144.0</v>
      </c>
      <c r="I7111" s="4">
        <f>IFERROR(__xludf.DUMMYFUNCTION("SPLIT(H7111,""/"")"),6.0)</f>
        <v>6</v>
      </c>
      <c r="J7111" s="4">
        <f>IFERROR(__xludf.DUMMYFUNCTION("""COMPUTED_VALUE"""),8.0)</f>
        <v>8</v>
      </c>
      <c r="K7111" s="4">
        <f>IFERROR(__xludf.DUMMYFUNCTION("""COMPUTED_VALUE"""),2023.0)</f>
        <v>2023</v>
      </c>
    </row>
    <row r="7112">
      <c r="A7112" s="1" t="s">
        <v>1157</v>
      </c>
      <c r="B7112" s="4" t="s">
        <v>41</v>
      </c>
      <c r="C7112" s="4" t="s">
        <v>29</v>
      </c>
      <c r="D7112" s="4" t="s">
        <v>23</v>
      </c>
      <c r="E7112" s="4">
        <v>3.0</v>
      </c>
      <c r="F7112" s="4">
        <v>4.0</v>
      </c>
      <c r="G7112" s="4">
        <v>12.0</v>
      </c>
      <c r="H7112" s="5">
        <v>45144.0</v>
      </c>
      <c r="I7112" s="4">
        <f>IFERROR(__xludf.DUMMYFUNCTION("SPLIT(H7112,""/"")"),6.0)</f>
        <v>6</v>
      </c>
      <c r="J7112" s="4">
        <f>IFERROR(__xludf.DUMMYFUNCTION("""COMPUTED_VALUE"""),8.0)</f>
        <v>8</v>
      </c>
      <c r="K7112" s="4">
        <f>IFERROR(__xludf.DUMMYFUNCTION("""COMPUTED_VALUE"""),2023.0)</f>
        <v>2023</v>
      </c>
    </row>
    <row r="7113">
      <c r="A7113" s="1" t="s">
        <v>1018</v>
      </c>
      <c r="B7113" s="4" t="s">
        <v>41</v>
      </c>
      <c r="C7113" s="4" t="s">
        <v>29</v>
      </c>
      <c r="D7113" s="4" t="s">
        <v>39</v>
      </c>
      <c r="E7113" s="4">
        <v>4.0</v>
      </c>
      <c r="F7113" s="4">
        <v>4.0</v>
      </c>
      <c r="G7113" s="4">
        <v>16.0</v>
      </c>
      <c r="H7113" s="5">
        <v>45145.0</v>
      </c>
      <c r="I7113" s="4">
        <f>IFERROR(__xludf.DUMMYFUNCTION("SPLIT(H7113,""/"")"),7.0)</f>
        <v>7</v>
      </c>
      <c r="J7113" s="4">
        <f>IFERROR(__xludf.DUMMYFUNCTION("""COMPUTED_VALUE"""),8.0)</f>
        <v>8</v>
      </c>
      <c r="K7113" s="4">
        <f>IFERROR(__xludf.DUMMYFUNCTION("""COMPUTED_VALUE"""),2023.0)</f>
        <v>2023</v>
      </c>
    </row>
    <row r="7114">
      <c r="A7114" s="1" t="s">
        <v>9664</v>
      </c>
      <c r="B7114" s="4" t="s">
        <v>41</v>
      </c>
      <c r="C7114" s="4" t="s">
        <v>24</v>
      </c>
      <c r="D7114" s="4" t="s">
        <v>23</v>
      </c>
      <c r="E7114" s="4">
        <v>1.0</v>
      </c>
      <c r="F7114" s="4">
        <v>4.0</v>
      </c>
      <c r="G7114" s="4">
        <v>4.0</v>
      </c>
      <c r="H7114" s="5">
        <v>45145.0</v>
      </c>
      <c r="I7114" s="4">
        <f>IFERROR(__xludf.DUMMYFUNCTION("SPLIT(H7114,""/"")"),7.0)</f>
        <v>7</v>
      </c>
      <c r="J7114" s="4">
        <f>IFERROR(__xludf.DUMMYFUNCTION("""COMPUTED_VALUE"""),8.0)</f>
        <v>8</v>
      </c>
      <c r="K7114" s="4">
        <f>IFERROR(__xludf.DUMMYFUNCTION("""COMPUTED_VALUE"""),2023.0)</f>
        <v>2023</v>
      </c>
    </row>
    <row r="7115">
      <c r="A7115" s="1" t="s">
        <v>1333</v>
      </c>
      <c r="B7115" s="4" t="s">
        <v>41</v>
      </c>
      <c r="C7115" s="4" t="s">
        <v>24</v>
      </c>
      <c r="D7115" s="4" t="s">
        <v>30</v>
      </c>
      <c r="E7115" s="4">
        <v>3.0</v>
      </c>
      <c r="F7115" s="4">
        <v>4.0</v>
      </c>
      <c r="G7115" s="4">
        <v>12.0</v>
      </c>
      <c r="H7115" s="5">
        <v>45145.0</v>
      </c>
      <c r="I7115" s="4">
        <f>IFERROR(__xludf.DUMMYFUNCTION("SPLIT(H7115,""/"")"),7.0)</f>
        <v>7</v>
      </c>
      <c r="J7115" s="4">
        <f>IFERROR(__xludf.DUMMYFUNCTION("""COMPUTED_VALUE"""),8.0)</f>
        <v>8</v>
      </c>
      <c r="K7115" s="4">
        <f>IFERROR(__xludf.DUMMYFUNCTION("""COMPUTED_VALUE"""),2023.0)</f>
        <v>2023</v>
      </c>
    </row>
    <row r="7116">
      <c r="A7116" s="1" t="s">
        <v>4233</v>
      </c>
      <c r="B7116" s="4" t="s">
        <v>41</v>
      </c>
      <c r="C7116" s="4" t="s">
        <v>24</v>
      </c>
      <c r="D7116" s="4" t="s">
        <v>30</v>
      </c>
      <c r="E7116" s="4">
        <v>1.0</v>
      </c>
      <c r="F7116" s="4">
        <v>4.0</v>
      </c>
      <c r="G7116" s="4">
        <v>4.0</v>
      </c>
      <c r="H7116" s="5">
        <v>45146.0</v>
      </c>
      <c r="I7116" s="4">
        <f>IFERROR(__xludf.DUMMYFUNCTION("SPLIT(H7116,""/"")"),8.0)</f>
        <v>8</v>
      </c>
      <c r="J7116" s="4">
        <f>IFERROR(__xludf.DUMMYFUNCTION("""COMPUTED_VALUE"""),8.0)</f>
        <v>8</v>
      </c>
      <c r="K7116" s="4">
        <f>IFERROR(__xludf.DUMMYFUNCTION("""COMPUTED_VALUE"""),2023.0)</f>
        <v>2023</v>
      </c>
    </row>
    <row r="7117">
      <c r="A7117" s="1" t="s">
        <v>2652</v>
      </c>
      <c r="B7117" s="4" t="s">
        <v>41</v>
      </c>
      <c r="C7117" s="4" t="s">
        <v>29</v>
      </c>
      <c r="D7117" s="4" t="s">
        <v>30</v>
      </c>
      <c r="E7117" s="4">
        <v>2.0</v>
      </c>
      <c r="F7117" s="4">
        <v>4.0</v>
      </c>
      <c r="G7117" s="4">
        <v>8.0</v>
      </c>
      <c r="H7117" s="5">
        <v>45146.0</v>
      </c>
      <c r="I7117" s="4">
        <f>IFERROR(__xludf.DUMMYFUNCTION("SPLIT(H7117,""/"")"),8.0)</f>
        <v>8</v>
      </c>
      <c r="J7117" s="4">
        <f>IFERROR(__xludf.DUMMYFUNCTION("""COMPUTED_VALUE"""),8.0)</f>
        <v>8</v>
      </c>
      <c r="K7117" s="4">
        <f>IFERROR(__xludf.DUMMYFUNCTION("""COMPUTED_VALUE"""),2023.0)</f>
        <v>2023</v>
      </c>
    </row>
    <row r="7118">
      <c r="A7118" s="1" t="s">
        <v>918</v>
      </c>
      <c r="B7118" s="4" t="s">
        <v>41</v>
      </c>
      <c r="C7118" s="4" t="s">
        <v>29</v>
      </c>
      <c r="D7118" s="4" t="s">
        <v>30</v>
      </c>
      <c r="E7118" s="4">
        <v>5.0</v>
      </c>
      <c r="F7118" s="4">
        <v>4.0</v>
      </c>
      <c r="G7118" s="4">
        <v>20.0</v>
      </c>
      <c r="H7118" s="5">
        <v>45147.0</v>
      </c>
      <c r="I7118" s="4">
        <f>IFERROR(__xludf.DUMMYFUNCTION("SPLIT(H7118,""/"")"),9.0)</f>
        <v>9</v>
      </c>
      <c r="J7118" s="4">
        <f>IFERROR(__xludf.DUMMYFUNCTION("""COMPUTED_VALUE"""),8.0)</f>
        <v>8</v>
      </c>
      <c r="K7118" s="4">
        <f>IFERROR(__xludf.DUMMYFUNCTION("""COMPUTED_VALUE"""),2023.0)</f>
        <v>2023</v>
      </c>
    </row>
    <row r="7119">
      <c r="A7119" s="1" t="s">
        <v>8226</v>
      </c>
      <c r="B7119" s="4" t="s">
        <v>41</v>
      </c>
      <c r="C7119" s="4" t="s">
        <v>24</v>
      </c>
      <c r="D7119" s="4" t="s">
        <v>28</v>
      </c>
      <c r="E7119" s="4">
        <v>1.0</v>
      </c>
      <c r="F7119" s="4">
        <v>4.0</v>
      </c>
      <c r="G7119" s="4">
        <v>4.0</v>
      </c>
      <c r="H7119" s="5">
        <v>45147.0</v>
      </c>
      <c r="I7119" s="4">
        <f>IFERROR(__xludf.DUMMYFUNCTION("SPLIT(H7119,""/"")"),9.0)</f>
        <v>9</v>
      </c>
      <c r="J7119" s="4">
        <f>IFERROR(__xludf.DUMMYFUNCTION("""COMPUTED_VALUE"""),8.0)</f>
        <v>8</v>
      </c>
      <c r="K7119" s="4">
        <f>IFERROR(__xludf.DUMMYFUNCTION("""COMPUTED_VALUE"""),2023.0)</f>
        <v>2023</v>
      </c>
    </row>
    <row r="7120">
      <c r="A7120" s="1" t="s">
        <v>3132</v>
      </c>
      <c r="B7120" s="4" t="s">
        <v>41</v>
      </c>
      <c r="C7120" s="4" t="s">
        <v>30</v>
      </c>
      <c r="D7120" s="4" t="s">
        <v>30</v>
      </c>
      <c r="E7120" s="4">
        <v>5.0</v>
      </c>
      <c r="F7120" s="4">
        <v>4.0</v>
      </c>
      <c r="G7120" s="4">
        <v>20.0</v>
      </c>
      <c r="H7120" s="5">
        <v>45147.0</v>
      </c>
      <c r="I7120" s="4">
        <f>IFERROR(__xludf.DUMMYFUNCTION("SPLIT(H7120,""/"")"),9.0)</f>
        <v>9</v>
      </c>
      <c r="J7120" s="4">
        <f>IFERROR(__xludf.DUMMYFUNCTION("""COMPUTED_VALUE"""),8.0)</f>
        <v>8</v>
      </c>
      <c r="K7120" s="4">
        <f>IFERROR(__xludf.DUMMYFUNCTION("""COMPUTED_VALUE"""),2023.0)</f>
        <v>2023</v>
      </c>
    </row>
    <row r="7121">
      <c r="A7121" s="1" t="s">
        <v>6607</v>
      </c>
      <c r="B7121" s="4" t="s">
        <v>41</v>
      </c>
      <c r="C7121" s="4" t="s">
        <v>29</v>
      </c>
      <c r="D7121" s="4" t="s">
        <v>28</v>
      </c>
      <c r="E7121" s="4">
        <v>1.0</v>
      </c>
      <c r="F7121" s="4">
        <v>4.0</v>
      </c>
      <c r="G7121" s="4">
        <v>4.0</v>
      </c>
      <c r="H7121" s="5">
        <v>45147.0</v>
      </c>
      <c r="I7121" s="4">
        <f>IFERROR(__xludf.DUMMYFUNCTION("SPLIT(H7121,""/"")"),9.0)</f>
        <v>9</v>
      </c>
      <c r="J7121" s="4">
        <f>IFERROR(__xludf.DUMMYFUNCTION("""COMPUTED_VALUE"""),8.0)</f>
        <v>8</v>
      </c>
      <c r="K7121" s="4">
        <f>IFERROR(__xludf.DUMMYFUNCTION("""COMPUTED_VALUE"""),2023.0)</f>
        <v>2023</v>
      </c>
    </row>
    <row r="7122">
      <c r="A7122" s="1" t="s">
        <v>5073</v>
      </c>
      <c r="B7122" s="4" t="s">
        <v>41</v>
      </c>
      <c r="C7122" s="4" t="s">
        <v>24</v>
      </c>
      <c r="D7122" s="4" t="s">
        <v>28</v>
      </c>
      <c r="E7122" s="4">
        <v>4.0</v>
      </c>
      <c r="F7122" s="4">
        <v>4.0</v>
      </c>
      <c r="G7122" s="4">
        <v>16.0</v>
      </c>
      <c r="H7122" s="5">
        <v>45147.0</v>
      </c>
      <c r="I7122" s="4">
        <f>IFERROR(__xludf.DUMMYFUNCTION("SPLIT(H7122,""/"")"),9.0)</f>
        <v>9</v>
      </c>
      <c r="J7122" s="4">
        <f>IFERROR(__xludf.DUMMYFUNCTION("""COMPUTED_VALUE"""),8.0)</f>
        <v>8</v>
      </c>
      <c r="K7122" s="4">
        <f>IFERROR(__xludf.DUMMYFUNCTION("""COMPUTED_VALUE"""),2023.0)</f>
        <v>2023</v>
      </c>
    </row>
    <row r="7123">
      <c r="A7123" s="1" t="s">
        <v>1171</v>
      </c>
      <c r="B7123" s="4" t="s">
        <v>41</v>
      </c>
      <c r="C7123" s="4" t="s">
        <v>29</v>
      </c>
      <c r="D7123" s="4" t="s">
        <v>28</v>
      </c>
      <c r="E7123" s="4">
        <v>2.0</v>
      </c>
      <c r="F7123" s="4">
        <v>4.0</v>
      </c>
      <c r="G7123" s="4">
        <v>8.0</v>
      </c>
      <c r="H7123" s="5">
        <v>45147.0</v>
      </c>
      <c r="I7123" s="4">
        <f>IFERROR(__xludf.DUMMYFUNCTION("SPLIT(H7123,""/"")"),9.0)</f>
        <v>9</v>
      </c>
      <c r="J7123" s="4">
        <f>IFERROR(__xludf.DUMMYFUNCTION("""COMPUTED_VALUE"""),8.0)</f>
        <v>8</v>
      </c>
      <c r="K7123" s="4">
        <f>IFERROR(__xludf.DUMMYFUNCTION("""COMPUTED_VALUE"""),2023.0)</f>
        <v>2023</v>
      </c>
    </row>
    <row r="7124">
      <c r="A7124" s="1" t="s">
        <v>1563</v>
      </c>
      <c r="B7124" s="4" t="s">
        <v>41</v>
      </c>
      <c r="C7124" s="4" t="s">
        <v>24</v>
      </c>
      <c r="D7124" s="4" t="s">
        <v>28</v>
      </c>
      <c r="E7124" s="4">
        <v>4.0</v>
      </c>
      <c r="F7124" s="4">
        <v>4.0</v>
      </c>
      <c r="G7124" s="4">
        <v>16.0</v>
      </c>
      <c r="H7124" s="5">
        <v>45148.0</v>
      </c>
      <c r="I7124" s="4">
        <f>IFERROR(__xludf.DUMMYFUNCTION("SPLIT(H7124,""/"")"),10.0)</f>
        <v>10</v>
      </c>
      <c r="J7124" s="4">
        <f>IFERROR(__xludf.DUMMYFUNCTION("""COMPUTED_VALUE"""),8.0)</f>
        <v>8</v>
      </c>
      <c r="K7124" s="4">
        <f>IFERROR(__xludf.DUMMYFUNCTION("""COMPUTED_VALUE"""),2023.0)</f>
        <v>2023</v>
      </c>
    </row>
    <row r="7125">
      <c r="A7125" s="1" t="s">
        <v>5482</v>
      </c>
      <c r="B7125" s="4" t="s">
        <v>41</v>
      </c>
      <c r="C7125" s="4" t="s">
        <v>30</v>
      </c>
      <c r="D7125" s="4" t="s">
        <v>28</v>
      </c>
      <c r="E7125" s="4">
        <v>2.0</v>
      </c>
      <c r="F7125" s="4">
        <v>4.0</v>
      </c>
      <c r="G7125" s="4">
        <v>8.0</v>
      </c>
      <c r="H7125" s="5">
        <v>45148.0</v>
      </c>
      <c r="I7125" s="4">
        <f>IFERROR(__xludf.DUMMYFUNCTION("SPLIT(H7125,""/"")"),10.0)</f>
        <v>10</v>
      </c>
      <c r="J7125" s="4">
        <f>IFERROR(__xludf.DUMMYFUNCTION("""COMPUTED_VALUE"""),8.0)</f>
        <v>8</v>
      </c>
      <c r="K7125" s="4">
        <f>IFERROR(__xludf.DUMMYFUNCTION("""COMPUTED_VALUE"""),2023.0)</f>
        <v>2023</v>
      </c>
    </row>
    <row r="7126">
      <c r="A7126" s="1" t="s">
        <v>8574</v>
      </c>
      <c r="B7126" s="4" t="s">
        <v>41</v>
      </c>
      <c r="C7126" s="4" t="s">
        <v>29</v>
      </c>
      <c r="D7126" s="4" t="s">
        <v>23</v>
      </c>
      <c r="E7126" s="4">
        <v>2.0</v>
      </c>
      <c r="F7126" s="4">
        <v>4.0</v>
      </c>
      <c r="G7126" s="4">
        <v>8.0</v>
      </c>
      <c r="H7126" s="5">
        <v>45149.0</v>
      </c>
      <c r="I7126" s="4">
        <f>IFERROR(__xludf.DUMMYFUNCTION("SPLIT(H7126,""/"")"),11.0)</f>
        <v>11</v>
      </c>
      <c r="J7126" s="4">
        <f>IFERROR(__xludf.DUMMYFUNCTION("""COMPUTED_VALUE"""),8.0)</f>
        <v>8</v>
      </c>
      <c r="K7126" s="4">
        <f>IFERROR(__xludf.DUMMYFUNCTION("""COMPUTED_VALUE"""),2023.0)</f>
        <v>2023</v>
      </c>
    </row>
    <row r="7127">
      <c r="A7127" s="1" t="s">
        <v>349</v>
      </c>
      <c r="B7127" s="4" t="s">
        <v>41</v>
      </c>
      <c r="C7127" s="4" t="s">
        <v>30</v>
      </c>
      <c r="D7127" s="4" t="s">
        <v>30</v>
      </c>
      <c r="E7127" s="4">
        <v>2.0</v>
      </c>
      <c r="F7127" s="4">
        <v>4.0</v>
      </c>
      <c r="G7127" s="4">
        <v>8.0</v>
      </c>
      <c r="H7127" s="5">
        <v>45149.0</v>
      </c>
      <c r="I7127" s="4">
        <f>IFERROR(__xludf.DUMMYFUNCTION("SPLIT(H7127,""/"")"),11.0)</f>
        <v>11</v>
      </c>
      <c r="J7127" s="4">
        <f>IFERROR(__xludf.DUMMYFUNCTION("""COMPUTED_VALUE"""),8.0)</f>
        <v>8</v>
      </c>
      <c r="K7127" s="4">
        <f>IFERROR(__xludf.DUMMYFUNCTION("""COMPUTED_VALUE"""),2023.0)</f>
        <v>2023</v>
      </c>
    </row>
    <row r="7128">
      <c r="A7128" s="1" t="s">
        <v>5173</v>
      </c>
      <c r="B7128" s="4" t="s">
        <v>41</v>
      </c>
      <c r="C7128" s="4" t="s">
        <v>29</v>
      </c>
      <c r="D7128" s="4" t="s">
        <v>23</v>
      </c>
      <c r="E7128" s="4">
        <v>4.0</v>
      </c>
      <c r="F7128" s="4">
        <v>4.0</v>
      </c>
      <c r="G7128" s="4">
        <v>16.0</v>
      </c>
      <c r="H7128" s="5">
        <v>45149.0</v>
      </c>
      <c r="I7128" s="4">
        <f>IFERROR(__xludf.DUMMYFUNCTION("SPLIT(H7128,""/"")"),11.0)</f>
        <v>11</v>
      </c>
      <c r="J7128" s="4">
        <f>IFERROR(__xludf.DUMMYFUNCTION("""COMPUTED_VALUE"""),8.0)</f>
        <v>8</v>
      </c>
      <c r="K7128" s="4">
        <f>IFERROR(__xludf.DUMMYFUNCTION("""COMPUTED_VALUE"""),2023.0)</f>
        <v>2023</v>
      </c>
    </row>
    <row r="7129">
      <c r="A7129" s="1" t="s">
        <v>2087</v>
      </c>
      <c r="B7129" s="4" t="s">
        <v>41</v>
      </c>
      <c r="C7129" s="4" t="s">
        <v>30</v>
      </c>
      <c r="D7129" s="4" t="s">
        <v>23</v>
      </c>
      <c r="E7129" s="4">
        <v>5.0</v>
      </c>
      <c r="F7129" s="4">
        <v>4.0</v>
      </c>
      <c r="G7129" s="4">
        <v>20.0</v>
      </c>
      <c r="H7129" s="5">
        <v>45150.0</v>
      </c>
      <c r="I7129" s="4">
        <f>IFERROR(__xludf.DUMMYFUNCTION("SPLIT(H7129,""/"")"),12.0)</f>
        <v>12</v>
      </c>
      <c r="J7129" s="4">
        <f>IFERROR(__xludf.DUMMYFUNCTION("""COMPUTED_VALUE"""),8.0)</f>
        <v>8</v>
      </c>
      <c r="K7129" s="4">
        <f>IFERROR(__xludf.DUMMYFUNCTION("""COMPUTED_VALUE"""),2023.0)</f>
        <v>2023</v>
      </c>
    </row>
    <row r="7130">
      <c r="A7130" s="1" t="s">
        <v>1240</v>
      </c>
      <c r="B7130" s="4" t="s">
        <v>41</v>
      </c>
      <c r="C7130" s="4" t="s">
        <v>30</v>
      </c>
      <c r="D7130" s="4" t="s">
        <v>23</v>
      </c>
      <c r="E7130" s="4">
        <v>2.0</v>
      </c>
      <c r="F7130" s="4">
        <v>4.0</v>
      </c>
      <c r="G7130" s="4">
        <v>8.0</v>
      </c>
      <c r="H7130" s="5">
        <v>45151.0</v>
      </c>
      <c r="I7130" s="4">
        <f>IFERROR(__xludf.DUMMYFUNCTION("SPLIT(H7130,""/"")"),13.0)</f>
        <v>13</v>
      </c>
      <c r="J7130" s="4">
        <f>IFERROR(__xludf.DUMMYFUNCTION("""COMPUTED_VALUE"""),8.0)</f>
        <v>8</v>
      </c>
      <c r="K7130" s="4">
        <f>IFERROR(__xludf.DUMMYFUNCTION("""COMPUTED_VALUE"""),2023.0)</f>
        <v>2023</v>
      </c>
    </row>
    <row r="7131">
      <c r="A7131" s="1" t="s">
        <v>4810</v>
      </c>
      <c r="B7131" s="4" t="s">
        <v>41</v>
      </c>
      <c r="C7131" s="4" t="s">
        <v>30</v>
      </c>
      <c r="D7131" s="4" t="s">
        <v>28</v>
      </c>
      <c r="E7131" s="4">
        <v>5.0</v>
      </c>
      <c r="F7131" s="4">
        <v>4.0</v>
      </c>
      <c r="G7131" s="4">
        <v>20.0</v>
      </c>
      <c r="H7131" s="5">
        <v>45152.0</v>
      </c>
      <c r="I7131" s="4">
        <f>IFERROR(__xludf.DUMMYFUNCTION("SPLIT(H7131,""/"")"),14.0)</f>
        <v>14</v>
      </c>
      <c r="J7131" s="4">
        <f>IFERROR(__xludf.DUMMYFUNCTION("""COMPUTED_VALUE"""),8.0)</f>
        <v>8</v>
      </c>
      <c r="K7131" s="4">
        <f>IFERROR(__xludf.DUMMYFUNCTION("""COMPUTED_VALUE"""),2023.0)</f>
        <v>2023</v>
      </c>
    </row>
    <row r="7132">
      <c r="A7132" s="1" t="s">
        <v>2339</v>
      </c>
      <c r="B7132" s="4" t="s">
        <v>41</v>
      </c>
      <c r="C7132" s="4" t="s">
        <v>24</v>
      </c>
      <c r="D7132" s="4" t="s">
        <v>30</v>
      </c>
      <c r="E7132" s="4">
        <v>3.0</v>
      </c>
      <c r="F7132" s="4">
        <v>4.0</v>
      </c>
      <c r="G7132" s="4">
        <v>12.0</v>
      </c>
      <c r="H7132" s="5">
        <v>45153.0</v>
      </c>
      <c r="I7132" s="4">
        <f>IFERROR(__xludf.DUMMYFUNCTION("SPLIT(H7132,""/"")"),15.0)</f>
        <v>15</v>
      </c>
      <c r="J7132" s="4">
        <f>IFERROR(__xludf.DUMMYFUNCTION("""COMPUTED_VALUE"""),8.0)</f>
        <v>8</v>
      </c>
      <c r="K7132" s="4">
        <f>IFERROR(__xludf.DUMMYFUNCTION("""COMPUTED_VALUE"""),2023.0)</f>
        <v>2023</v>
      </c>
    </row>
    <row r="7133">
      <c r="A7133" s="1" t="s">
        <v>4897</v>
      </c>
      <c r="B7133" s="4" t="s">
        <v>41</v>
      </c>
      <c r="C7133" s="4" t="s">
        <v>29</v>
      </c>
      <c r="D7133" s="4" t="s">
        <v>23</v>
      </c>
      <c r="E7133" s="4">
        <v>5.0</v>
      </c>
      <c r="F7133" s="4">
        <v>4.0</v>
      </c>
      <c r="G7133" s="4">
        <v>20.0</v>
      </c>
      <c r="H7133" s="5">
        <v>45153.0</v>
      </c>
      <c r="I7133" s="4">
        <f>IFERROR(__xludf.DUMMYFUNCTION("SPLIT(H7133,""/"")"),15.0)</f>
        <v>15</v>
      </c>
      <c r="J7133" s="4">
        <f>IFERROR(__xludf.DUMMYFUNCTION("""COMPUTED_VALUE"""),8.0)</f>
        <v>8</v>
      </c>
      <c r="K7133" s="4">
        <f>IFERROR(__xludf.DUMMYFUNCTION("""COMPUTED_VALUE"""),2023.0)</f>
        <v>2023</v>
      </c>
    </row>
    <row r="7134">
      <c r="A7134" s="1" t="s">
        <v>70</v>
      </c>
      <c r="B7134" s="4" t="s">
        <v>41</v>
      </c>
      <c r="C7134" s="4" t="s">
        <v>29</v>
      </c>
      <c r="D7134" s="4" t="s">
        <v>30</v>
      </c>
      <c r="E7134" s="4">
        <v>4.0</v>
      </c>
      <c r="F7134" s="4">
        <v>4.0</v>
      </c>
      <c r="G7134" s="4">
        <v>16.0</v>
      </c>
      <c r="H7134" s="5">
        <v>45153.0</v>
      </c>
      <c r="I7134" s="4">
        <f>IFERROR(__xludf.DUMMYFUNCTION("SPLIT(H7134,""/"")"),15.0)</f>
        <v>15</v>
      </c>
      <c r="J7134" s="4">
        <f>IFERROR(__xludf.DUMMYFUNCTION("""COMPUTED_VALUE"""),8.0)</f>
        <v>8</v>
      </c>
      <c r="K7134" s="4">
        <f>IFERROR(__xludf.DUMMYFUNCTION("""COMPUTED_VALUE"""),2023.0)</f>
        <v>2023</v>
      </c>
    </row>
    <row r="7135">
      <c r="A7135" s="1" t="s">
        <v>7008</v>
      </c>
      <c r="B7135" s="4" t="s">
        <v>41</v>
      </c>
      <c r="C7135" s="4" t="s">
        <v>30</v>
      </c>
      <c r="D7135" s="4" t="s">
        <v>30</v>
      </c>
      <c r="E7135" s="4">
        <v>5.0</v>
      </c>
      <c r="F7135" s="4">
        <v>4.0</v>
      </c>
      <c r="G7135" s="4">
        <v>20.0</v>
      </c>
      <c r="H7135" s="5">
        <v>45154.0</v>
      </c>
      <c r="I7135" s="4">
        <f>IFERROR(__xludf.DUMMYFUNCTION("SPLIT(H7135,""/"")"),16.0)</f>
        <v>16</v>
      </c>
      <c r="J7135" s="4">
        <f>IFERROR(__xludf.DUMMYFUNCTION("""COMPUTED_VALUE"""),8.0)</f>
        <v>8</v>
      </c>
      <c r="K7135" s="4">
        <f>IFERROR(__xludf.DUMMYFUNCTION("""COMPUTED_VALUE"""),2023.0)</f>
        <v>2023</v>
      </c>
    </row>
    <row r="7136">
      <c r="A7136" s="1" t="s">
        <v>4544</v>
      </c>
      <c r="B7136" s="4" t="s">
        <v>41</v>
      </c>
      <c r="C7136" s="4" t="s">
        <v>24</v>
      </c>
      <c r="D7136" s="4" t="s">
        <v>23</v>
      </c>
      <c r="E7136" s="4">
        <v>5.0</v>
      </c>
      <c r="F7136" s="4">
        <v>4.0</v>
      </c>
      <c r="G7136" s="4">
        <v>20.0</v>
      </c>
      <c r="H7136" s="5">
        <v>45154.0</v>
      </c>
      <c r="I7136" s="4">
        <f>IFERROR(__xludf.DUMMYFUNCTION("SPLIT(H7136,""/"")"),16.0)</f>
        <v>16</v>
      </c>
      <c r="J7136" s="4">
        <f>IFERROR(__xludf.DUMMYFUNCTION("""COMPUTED_VALUE"""),8.0)</f>
        <v>8</v>
      </c>
      <c r="K7136" s="4">
        <f>IFERROR(__xludf.DUMMYFUNCTION("""COMPUTED_VALUE"""),2023.0)</f>
        <v>2023</v>
      </c>
    </row>
    <row r="7137">
      <c r="A7137" s="1" t="s">
        <v>2509</v>
      </c>
      <c r="B7137" s="4" t="s">
        <v>41</v>
      </c>
      <c r="C7137" s="4" t="s">
        <v>29</v>
      </c>
      <c r="D7137" s="4" t="s">
        <v>30</v>
      </c>
      <c r="E7137" s="4">
        <v>3.0</v>
      </c>
      <c r="F7137" s="4">
        <v>4.0</v>
      </c>
      <c r="G7137" s="4">
        <v>12.0</v>
      </c>
      <c r="H7137" s="5">
        <v>45155.0</v>
      </c>
      <c r="I7137" s="4">
        <f>IFERROR(__xludf.DUMMYFUNCTION("SPLIT(H7137,""/"")"),17.0)</f>
        <v>17</v>
      </c>
      <c r="J7137" s="4">
        <f>IFERROR(__xludf.DUMMYFUNCTION("""COMPUTED_VALUE"""),8.0)</f>
        <v>8</v>
      </c>
      <c r="K7137" s="4">
        <f>IFERROR(__xludf.DUMMYFUNCTION("""COMPUTED_VALUE"""),2023.0)</f>
        <v>2023</v>
      </c>
    </row>
    <row r="7138">
      <c r="A7138" s="1" t="s">
        <v>7566</v>
      </c>
      <c r="B7138" s="4" t="s">
        <v>41</v>
      </c>
      <c r="C7138" s="4" t="s">
        <v>24</v>
      </c>
      <c r="D7138" s="4" t="s">
        <v>23</v>
      </c>
      <c r="E7138" s="4">
        <v>4.0</v>
      </c>
      <c r="F7138" s="4">
        <v>4.0</v>
      </c>
      <c r="G7138" s="4">
        <v>16.0</v>
      </c>
      <c r="H7138" s="5">
        <v>45155.0</v>
      </c>
      <c r="I7138" s="4">
        <f>IFERROR(__xludf.DUMMYFUNCTION("SPLIT(H7138,""/"")"),17.0)</f>
        <v>17</v>
      </c>
      <c r="J7138" s="4">
        <f>IFERROR(__xludf.DUMMYFUNCTION("""COMPUTED_VALUE"""),8.0)</f>
        <v>8</v>
      </c>
      <c r="K7138" s="4">
        <f>IFERROR(__xludf.DUMMYFUNCTION("""COMPUTED_VALUE"""),2023.0)</f>
        <v>2023</v>
      </c>
    </row>
    <row r="7139">
      <c r="A7139" s="1" t="s">
        <v>7749</v>
      </c>
      <c r="B7139" s="4" t="s">
        <v>41</v>
      </c>
      <c r="C7139" s="4" t="s">
        <v>30</v>
      </c>
      <c r="D7139" s="4" t="s">
        <v>39</v>
      </c>
      <c r="E7139" s="4">
        <v>3.0</v>
      </c>
      <c r="F7139" s="4">
        <v>4.0</v>
      </c>
      <c r="G7139" s="4">
        <v>12.0</v>
      </c>
      <c r="H7139" s="5">
        <v>45156.0</v>
      </c>
      <c r="I7139" s="4">
        <f>IFERROR(__xludf.DUMMYFUNCTION("SPLIT(H7139,""/"")"),18.0)</f>
        <v>18</v>
      </c>
      <c r="J7139" s="4">
        <f>IFERROR(__xludf.DUMMYFUNCTION("""COMPUTED_VALUE"""),8.0)</f>
        <v>8</v>
      </c>
      <c r="K7139" s="4">
        <f>IFERROR(__xludf.DUMMYFUNCTION("""COMPUTED_VALUE"""),2023.0)</f>
        <v>2023</v>
      </c>
    </row>
    <row r="7140">
      <c r="A7140" s="1" t="s">
        <v>7559</v>
      </c>
      <c r="B7140" s="4" t="s">
        <v>41</v>
      </c>
      <c r="C7140" s="4" t="s">
        <v>24</v>
      </c>
      <c r="D7140" s="4" t="s">
        <v>39</v>
      </c>
      <c r="E7140" s="4">
        <v>2.0</v>
      </c>
      <c r="F7140" s="4">
        <v>4.0</v>
      </c>
      <c r="G7140" s="4">
        <v>8.0</v>
      </c>
      <c r="H7140" s="5">
        <v>45156.0</v>
      </c>
      <c r="I7140" s="4">
        <f>IFERROR(__xludf.DUMMYFUNCTION("SPLIT(H7140,""/"")"),18.0)</f>
        <v>18</v>
      </c>
      <c r="J7140" s="4">
        <f>IFERROR(__xludf.DUMMYFUNCTION("""COMPUTED_VALUE"""),8.0)</f>
        <v>8</v>
      </c>
      <c r="K7140" s="4">
        <f>IFERROR(__xludf.DUMMYFUNCTION("""COMPUTED_VALUE"""),2023.0)</f>
        <v>2023</v>
      </c>
    </row>
    <row r="7141">
      <c r="A7141" s="1" t="s">
        <v>3694</v>
      </c>
      <c r="B7141" s="4" t="s">
        <v>41</v>
      </c>
      <c r="C7141" s="4" t="s">
        <v>30</v>
      </c>
      <c r="D7141" s="4" t="s">
        <v>23</v>
      </c>
      <c r="E7141" s="4">
        <v>3.0</v>
      </c>
      <c r="F7141" s="4">
        <v>4.0</v>
      </c>
      <c r="G7141" s="4">
        <v>12.0</v>
      </c>
      <c r="H7141" s="5">
        <v>45156.0</v>
      </c>
      <c r="I7141" s="4">
        <f>IFERROR(__xludf.DUMMYFUNCTION("SPLIT(H7141,""/"")"),18.0)</f>
        <v>18</v>
      </c>
      <c r="J7141" s="4">
        <f>IFERROR(__xludf.DUMMYFUNCTION("""COMPUTED_VALUE"""),8.0)</f>
        <v>8</v>
      </c>
      <c r="K7141" s="4">
        <f>IFERROR(__xludf.DUMMYFUNCTION("""COMPUTED_VALUE"""),2023.0)</f>
        <v>2023</v>
      </c>
    </row>
    <row r="7142">
      <c r="A7142" s="1" t="s">
        <v>2873</v>
      </c>
      <c r="B7142" s="4" t="s">
        <v>41</v>
      </c>
      <c r="C7142" s="4" t="s">
        <v>30</v>
      </c>
      <c r="D7142" s="4" t="s">
        <v>30</v>
      </c>
      <c r="E7142" s="4">
        <v>2.0</v>
      </c>
      <c r="F7142" s="4">
        <v>4.0</v>
      </c>
      <c r="G7142" s="4">
        <v>8.0</v>
      </c>
      <c r="H7142" s="5">
        <v>45157.0</v>
      </c>
      <c r="I7142" s="4">
        <f>IFERROR(__xludf.DUMMYFUNCTION("SPLIT(H7142,""/"")"),19.0)</f>
        <v>19</v>
      </c>
      <c r="J7142" s="4">
        <f>IFERROR(__xludf.DUMMYFUNCTION("""COMPUTED_VALUE"""),8.0)</f>
        <v>8</v>
      </c>
      <c r="K7142" s="4">
        <f>IFERROR(__xludf.DUMMYFUNCTION("""COMPUTED_VALUE"""),2023.0)</f>
        <v>2023</v>
      </c>
    </row>
    <row r="7143">
      <c r="A7143" s="1" t="s">
        <v>1164</v>
      </c>
      <c r="B7143" s="4" t="s">
        <v>41</v>
      </c>
      <c r="C7143" s="4" t="s">
        <v>30</v>
      </c>
      <c r="D7143" s="4" t="s">
        <v>30</v>
      </c>
      <c r="E7143" s="4">
        <v>5.0</v>
      </c>
      <c r="F7143" s="4">
        <v>4.0</v>
      </c>
      <c r="G7143" s="4">
        <v>20.0</v>
      </c>
      <c r="H7143" s="5">
        <v>45157.0</v>
      </c>
      <c r="I7143" s="4">
        <f>IFERROR(__xludf.DUMMYFUNCTION("SPLIT(H7143,""/"")"),19.0)</f>
        <v>19</v>
      </c>
      <c r="J7143" s="4">
        <f>IFERROR(__xludf.DUMMYFUNCTION("""COMPUTED_VALUE"""),8.0)</f>
        <v>8</v>
      </c>
      <c r="K7143" s="4">
        <f>IFERROR(__xludf.DUMMYFUNCTION("""COMPUTED_VALUE"""),2023.0)</f>
        <v>2023</v>
      </c>
    </row>
    <row r="7144">
      <c r="A7144" s="1" t="s">
        <v>5340</v>
      </c>
      <c r="B7144" s="4" t="s">
        <v>41</v>
      </c>
      <c r="C7144" s="4" t="s">
        <v>29</v>
      </c>
      <c r="D7144" s="4" t="s">
        <v>28</v>
      </c>
      <c r="E7144" s="4">
        <v>4.0</v>
      </c>
      <c r="F7144" s="4">
        <v>4.0</v>
      </c>
      <c r="G7144" s="4">
        <v>16.0</v>
      </c>
      <c r="H7144" s="5">
        <v>45158.0</v>
      </c>
      <c r="I7144" s="4">
        <f>IFERROR(__xludf.DUMMYFUNCTION("SPLIT(H7144,""/"")"),20.0)</f>
        <v>20</v>
      </c>
      <c r="J7144" s="4">
        <f>IFERROR(__xludf.DUMMYFUNCTION("""COMPUTED_VALUE"""),8.0)</f>
        <v>8</v>
      </c>
      <c r="K7144" s="4">
        <f>IFERROR(__xludf.DUMMYFUNCTION("""COMPUTED_VALUE"""),2023.0)</f>
        <v>2023</v>
      </c>
    </row>
    <row r="7145">
      <c r="A7145" s="1" t="s">
        <v>2305</v>
      </c>
      <c r="B7145" s="4" t="s">
        <v>41</v>
      </c>
      <c r="C7145" s="4" t="s">
        <v>24</v>
      </c>
      <c r="D7145" s="4" t="s">
        <v>28</v>
      </c>
      <c r="E7145" s="4">
        <v>5.0</v>
      </c>
      <c r="F7145" s="4">
        <v>4.0</v>
      </c>
      <c r="G7145" s="4">
        <v>20.0</v>
      </c>
      <c r="H7145" s="5">
        <v>45158.0</v>
      </c>
      <c r="I7145" s="4">
        <f>IFERROR(__xludf.DUMMYFUNCTION("SPLIT(H7145,""/"")"),20.0)</f>
        <v>20</v>
      </c>
      <c r="J7145" s="4">
        <f>IFERROR(__xludf.DUMMYFUNCTION("""COMPUTED_VALUE"""),8.0)</f>
        <v>8</v>
      </c>
      <c r="K7145" s="4">
        <f>IFERROR(__xludf.DUMMYFUNCTION("""COMPUTED_VALUE"""),2023.0)</f>
        <v>2023</v>
      </c>
    </row>
    <row r="7146">
      <c r="A7146" s="1" t="s">
        <v>8544</v>
      </c>
      <c r="B7146" s="4" t="s">
        <v>41</v>
      </c>
      <c r="C7146" s="4" t="s">
        <v>24</v>
      </c>
      <c r="D7146" s="4" t="s">
        <v>23</v>
      </c>
      <c r="E7146" s="4">
        <v>1.0</v>
      </c>
      <c r="F7146" s="4">
        <v>4.0</v>
      </c>
      <c r="G7146" s="4">
        <v>4.0</v>
      </c>
      <c r="H7146" s="5">
        <v>45158.0</v>
      </c>
      <c r="I7146" s="4">
        <f>IFERROR(__xludf.DUMMYFUNCTION("SPLIT(H7146,""/"")"),20.0)</f>
        <v>20</v>
      </c>
      <c r="J7146" s="4">
        <f>IFERROR(__xludf.DUMMYFUNCTION("""COMPUTED_VALUE"""),8.0)</f>
        <v>8</v>
      </c>
      <c r="K7146" s="4">
        <f>IFERROR(__xludf.DUMMYFUNCTION("""COMPUTED_VALUE"""),2023.0)</f>
        <v>2023</v>
      </c>
    </row>
    <row r="7147">
      <c r="A7147" s="1" t="s">
        <v>7628</v>
      </c>
      <c r="B7147" s="4" t="s">
        <v>41</v>
      </c>
      <c r="C7147" s="4" t="s">
        <v>24</v>
      </c>
      <c r="D7147" s="4" t="s">
        <v>23</v>
      </c>
      <c r="E7147" s="4">
        <v>2.0</v>
      </c>
      <c r="F7147" s="4">
        <v>4.0</v>
      </c>
      <c r="G7147" s="4">
        <v>8.0</v>
      </c>
      <c r="H7147" s="5">
        <v>45159.0</v>
      </c>
      <c r="I7147" s="4">
        <f>IFERROR(__xludf.DUMMYFUNCTION("SPLIT(H7147,""/"")"),21.0)</f>
        <v>21</v>
      </c>
      <c r="J7147" s="4">
        <f>IFERROR(__xludf.DUMMYFUNCTION("""COMPUTED_VALUE"""),8.0)</f>
        <v>8</v>
      </c>
      <c r="K7147" s="4">
        <f>IFERROR(__xludf.DUMMYFUNCTION("""COMPUTED_VALUE"""),2023.0)</f>
        <v>2023</v>
      </c>
    </row>
    <row r="7148">
      <c r="A7148" s="1" t="s">
        <v>2784</v>
      </c>
      <c r="B7148" s="4" t="s">
        <v>41</v>
      </c>
      <c r="C7148" s="4" t="s">
        <v>24</v>
      </c>
      <c r="D7148" s="4" t="s">
        <v>28</v>
      </c>
      <c r="E7148" s="4">
        <v>1.0</v>
      </c>
      <c r="F7148" s="4">
        <v>4.0</v>
      </c>
      <c r="G7148" s="4">
        <v>4.0</v>
      </c>
      <c r="H7148" s="5">
        <v>45159.0</v>
      </c>
      <c r="I7148" s="4">
        <f>IFERROR(__xludf.DUMMYFUNCTION("SPLIT(H7148,""/"")"),21.0)</f>
        <v>21</v>
      </c>
      <c r="J7148" s="4">
        <f>IFERROR(__xludf.DUMMYFUNCTION("""COMPUTED_VALUE"""),8.0)</f>
        <v>8</v>
      </c>
      <c r="K7148" s="4">
        <f>IFERROR(__xludf.DUMMYFUNCTION("""COMPUTED_VALUE"""),2023.0)</f>
        <v>2023</v>
      </c>
    </row>
    <row r="7149">
      <c r="A7149" s="1" t="s">
        <v>9271</v>
      </c>
      <c r="B7149" s="4" t="s">
        <v>41</v>
      </c>
      <c r="C7149" s="4" t="s">
        <v>24</v>
      </c>
      <c r="D7149" s="4" t="s">
        <v>23</v>
      </c>
      <c r="E7149" s="4">
        <v>1.0</v>
      </c>
      <c r="F7149" s="4">
        <v>4.0</v>
      </c>
      <c r="G7149" s="4">
        <v>4.0</v>
      </c>
      <c r="H7149" s="5">
        <v>45160.0</v>
      </c>
      <c r="I7149" s="4">
        <f>IFERROR(__xludf.DUMMYFUNCTION("SPLIT(H7149,""/"")"),22.0)</f>
        <v>22</v>
      </c>
      <c r="J7149" s="4">
        <f>IFERROR(__xludf.DUMMYFUNCTION("""COMPUTED_VALUE"""),8.0)</f>
        <v>8</v>
      </c>
      <c r="K7149" s="4">
        <f>IFERROR(__xludf.DUMMYFUNCTION("""COMPUTED_VALUE"""),2023.0)</f>
        <v>2023</v>
      </c>
    </row>
    <row r="7150">
      <c r="A7150" s="1" t="s">
        <v>4258</v>
      </c>
      <c r="B7150" s="4" t="s">
        <v>41</v>
      </c>
      <c r="C7150" s="4" t="s">
        <v>24</v>
      </c>
      <c r="D7150" s="4" t="s">
        <v>39</v>
      </c>
      <c r="E7150" s="4">
        <v>1.0</v>
      </c>
      <c r="F7150" s="4">
        <v>4.0</v>
      </c>
      <c r="G7150" s="4">
        <v>4.0</v>
      </c>
      <c r="H7150" s="5">
        <v>45160.0</v>
      </c>
      <c r="I7150" s="4">
        <f>IFERROR(__xludf.DUMMYFUNCTION("SPLIT(H7150,""/"")"),22.0)</f>
        <v>22</v>
      </c>
      <c r="J7150" s="4">
        <f>IFERROR(__xludf.DUMMYFUNCTION("""COMPUTED_VALUE"""),8.0)</f>
        <v>8</v>
      </c>
      <c r="K7150" s="4">
        <f>IFERROR(__xludf.DUMMYFUNCTION("""COMPUTED_VALUE"""),2023.0)</f>
        <v>2023</v>
      </c>
    </row>
    <row r="7151">
      <c r="A7151" s="1" t="s">
        <v>6893</v>
      </c>
      <c r="B7151" s="4" t="s">
        <v>41</v>
      </c>
      <c r="C7151" s="4" t="s">
        <v>29</v>
      </c>
      <c r="D7151" s="4" t="s">
        <v>39</v>
      </c>
      <c r="E7151" s="4">
        <v>5.0</v>
      </c>
      <c r="F7151" s="4">
        <v>4.0</v>
      </c>
      <c r="G7151" s="4">
        <v>20.0</v>
      </c>
      <c r="H7151" s="5">
        <v>45161.0</v>
      </c>
      <c r="I7151" s="4">
        <f>IFERROR(__xludf.DUMMYFUNCTION("SPLIT(H7151,""/"")"),23.0)</f>
        <v>23</v>
      </c>
      <c r="J7151" s="4">
        <f>IFERROR(__xludf.DUMMYFUNCTION("""COMPUTED_VALUE"""),8.0)</f>
        <v>8</v>
      </c>
      <c r="K7151" s="4">
        <f>IFERROR(__xludf.DUMMYFUNCTION("""COMPUTED_VALUE"""),2023.0)</f>
        <v>2023</v>
      </c>
    </row>
    <row r="7152">
      <c r="A7152" s="1" t="s">
        <v>9134</v>
      </c>
      <c r="B7152" s="4" t="s">
        <v>41</v>
      </c>
      <c r="C7152" s="4" t="s">
        <v>24</v>
      </c>
      <c r="D7152" s="4" t="s">
        <v>30</v>
      </c>
      <c r="E7152" s="4">
        <v>5.0</v>
      </c>
      <c r="F7152" s="4">
        <v>4.0</v>
      </c>
      <c r="G7152" s="4">
        <v>20.0</v>
      </c>
      <c r="H7152" s="5">
        <v>45161.0</v>
      </c>
      <c r="I7152" s="4">
        <f>IFERROR(__xludf.DUMMYFUNCTION("SPLIT(H7152,""/"")"),23.0)</f>
        <v>23</v>
      </c>
      <c r="J7152" s="4">
        <f>IFERROR(__xludf.DUMMYFUNCTION("""COMPUTED_VALUE"""),8.0)</f>
        <v>8</v>
      </c>
      <c r="K7152" s="4">
        <f>IFERROR(__xludf.DUMMYFUNCTION("""COMPUTED_VALUE"""),2023.0)</f>
        <v>2023</v>
      </c>
    </row>
    <row r="7153">
      <c r="A7153" s="1" t="s">
        <v>4703</v>
      </c>
      <c r="B7153" s="4" t="s">
        <v>41</v>
      </c>
      <c r="C7153" s="4" t="s">
        <v>30</v>
      </c>
      <c r="D7153" s="4" t="s">
        <v>39</v>
      </c>
      <c r="E7153" s="4">
        <v>3.0</v>
      </c>
      <c r="F7153" s="4">
        <v>4.0</v>
      </c>
      <c r="G7153" s="4">
        <v>12.0</v>
      </c>
      <c r="H7153" s="5">
        <v>45161.0</v>
      </c>
      <c r="I7153" s="4">
        <f>IFERROR(__xludf.DUMMYFUNCTION("SPLIT(H7153,""/"")"),23.0)</f>
        <v>23</v>
      </c>
      <c r="J7153" s="4">
        <f>IFERROR(__xludf.DUMMYFUNCTION("""COMPUTED_VALUE"""),8.0)</f>
        <v>8</v>
      </c>
      <c r="K7153" s="4">
        <f>IFERROR(__xludf.DUMMYFUNCTION("""COMPUTED_VALUE"""),2023.0)</f>
        <v>2023</v>
      </c>
    </row>
    <row r="7154">
      <c r="A7154" s="1" t="s">
        <v>5835</v>
      </c>
      <c r="B7154" s="4" t="s">
        <v>41</v>
      </c>
      <c r="C7154" s="4" t="s">
        <v>30</v>
      </c>
      <c r="D7154" s="4" t="s">
        <v>28</v>
      </c>
      <c r="E7154" s="4">
        <v>2.0</v>
      </c>
      <c r="F7154" s="4">
        <v>4.0</v>
      </c>
      <c r="G7154" s="4">
        <v>8.0</v>
      </c>
      <c r="H7154" s="5">
        <v>45161.0</v>
      </c>
      <c r="I7154" s="4">
        <f>IFERROR(__xludf.DUMMYFUNCTION("SPLIT(H7154,""/"")"),23.0)</f>
        <v>23</v>
      </c>
      <c r="J7154" s="4">
        <f>IFERROR(__xludf.DUMMYFUNCTION("""COMPUTED_VALUE"""),8.0)</f>
        <v>8</v>
      </c>
      <c r="K7154" s="4">
        <f>IFERROR(__xludf.DUMMYFUNCTION("""COMPUTED_VALUE"""),2023.0)</f>
        <v>2023</v>
      </c>
    </row>
    <row r="7155">
      <c r="A7155" s="1" t="s">
        <v>5028</v>
      </c>
      <c r="B7155" s="4" t="s">
        <v>41</v>
      </c>
      <c r="C7155" s="4" t="s">
        <v>30</v>
      </c>
      <c r="D7155" s="4" t="s">
        <v>28</v>
      </c>
      <c r="E7155" s="4">
        <v>5.0</v>
      </c>
      <c r="F7155" s="4">
        <v>4.0</v>
      </c>
      <c r="G7155" s="4">
        <v>20.0</v>
      </c>
      <c r="H7155" s="5">
        <v>45162.0</v>
      </c>
      <c r="I7155" s="4">
        <f>IFERROR(__xludf.DUMMYFUNCTION("SPLIT(H7155,""/"")"),24.0)</f>
        <v>24</v>
      </c>
      <c r="J7155" s="4">
        <f>IFERROR(__xludf.DUMMYFUNCTION("""COMPUTED_VALUE"""),8.0)</f>
        <v>8</v>
      </c>
      <c r="K7155" s="4">
        <f>IFERROR(__xludf.DUMMYFUNCTION("""COMPUTED_VALUE"""),2023.0)</f>
        <v>2023</v>
      </c>
    </row>
    <row r="7156">
      <c r="A7156" s="1" t="s">
        <v>8787</v>
      </c>
      <c r="B7156" s="4" t="s">
        <v>41</v>
      </c>
      <c r="C7156" s="4" t="s">
        <v>30</v>
      </c>
      <c r="D7156" s="4" t="s">
        <v>28</v>
      </c>
      <c r="E7156" s="4">
        <v>5.0</v>
      </c>
      <c r="F7156" s="4">
        <v>4.0</v>
      </c>
      <c r="G7156" s="4">
        <v>20.0</v>
      </c>
      <c r="H7156" s="5">
        <v>45162.0</v>
      </c>
      <c r="I7156" s="4">
        <f>IFERROR(__xludf.DUMMYFUNCTION("SPLIT(H7156,""/"")"),24.0)</f>
        <v>24</v>
      </c>
      <c r="J7156" s="4">
        <f>IFERROR(__xludf.DUMMYFUNCTION("""COMPUTED_VALUE"""),8.0)</f>
        <v>8</v>
      </c>
      <c r="K7156" s="4">
        <f>IFERROR(__xludf.DUMMYFUNCTION("""COMPUTED_VALUE"""),2023.0)</f>
        <v>2023</v>
      </c>
    </row>
    <row r="7157">
      <c r="A7157" s="1" t="s">
        <v>5649</v>
      </c>
      <c r="B7157" s="4" t="s">
        <v>41</v>
      </c>
      <c r="C7157" s="4" t="s">
        <v>29</v>
      </c>
      <c r="D7157" s="4" t="s">
        <v>30</v>
      </c>
      <c r="E7157" s="4">
        <v>2.0</v>
      </c>
      <c r="F7157" s="4">
        <v>4.0</v>
      </c>
      <c r="G7157" s="4">
        <v>8.0</v>
      </c>
      <c r="H7157" s="5">
        <v>45163.0</v>
      </c>
      <c r="I7157" s="4">
        <f>IFERROR(__xludf.DUMMYFUNCTION("SPLIT(H7157,""/"")"),25.0)</f>
        <v>25</v>
      </c>
      <c r="J7157" s="4">
        <f>IFERROR(__xludf.DUMMYFUNCTION("""COMPUTED_VALUE"""),8.0)</f>
        <v>8</v>
      </c>
      <c r="K7157" s="4">
        <f>IFERROR(__xludf.DUMMYFUNCTION("""COMPUTED_VALUE"""),2023.0)</f>
        <v>2023</v>
      </c>
    </row>
    <row r="7158">
      <c r="A7158" s="1" t="s">
        <v>9934</v>
      </c>
      <c r="B7158" s="4" t="s">
        <v>41</v>
      </c>
      <c r="C7158" s="4" t="s">
        <v>30</v>
      </c>
      <c r="D7158" s="4" t="s">
        <v>30</v>
      </c>
      <c r="E7158" s="4">
        <v>5.0</v>
      </c>
      <c r="F7158" s="4">
        <v>4.0</v>
      </c>
      <c r="G7158" s="4">
        <v>20.0</v>
      </c>
      <c r="H7158" s="5">
        <v>45164.0</v>
      </c>
      <c r="I7158" s="4">
        <f>IFERROR(__xludf.DUMMYFUNCTION("SPLIT(H7158,""/"")"),26.0)</f>
        <v>26</v>
      </c>
      <c r="J7158" s="4">
        <f>IFERROR(__xludf.DUMMYFUNCTION("""COMPUTED_VALUE"""),8.0)</f>
        <v>8</v>
      </c>
      <c r="K7158" s="4">
        <f>IFERROR(__xludf.DUMMYFUNCTION("""COMPUTED_VALUE"""),2023.0)</f>
        <v>2023</v>
      </c>
    </row>
    <row r="7159">
      <c r="A7159" s="1" t="s">
        <v>8379</v>
      </c>
      <c r="B7159" s="4" t="s">
        <v>41</v>
      </c>
      <c r="C7159" s="4" t="s">
        <v>30</v>
      </c>
      <c r="D7159" s="4" t="s">
        <v>23</v>
      </c>
      <c r="E7159" s="4">
        <v>1.0</v>
      </c>
      <c r="F7159" s="4">
        <v>4.0</v>
      </c>
      <c r="G7159" s="4">
        <v>4.0</v>
      </c>
      <c r="H7159" s="5">
        <v>45164.0</v>
      </c>
      <c r="I7159" s="4">
        <f>IFERROR(__xludf.DUMMYFUNCTION("SPLIT(H7159,""/"")"),26.0)</f>
        <v>26</v>
      </c>
      <c r="J7159" s="4">
        <f>IFERROR(__xludf.DUMMYFUNCTION("""COMPUTED_VALUE"""),8.0)</f>
        <v>8</v>
      </c>
      <c r="K7159" s="4">
        <f>IFERROR(__xludf.DUMMYFUNCTION("""COMPUTED_VALUE"""),2023.0)</f>
        <v>2023</v>
      </c>
    </row>
    <row r="7160">
      <c r="A7160" s="1" t="s">
        <v>9388</v>
      </c>
      <c r="B7160" s="4" t="s">
        <v>41</v>
      </c>
      <c r="C7160" s="4" t="s">
        <v>24</v>
      </c>
      <c r="D7160" s="4" t="s">
        <v>30</v>
      </c>
      <c r="E7160" s="4">
        <v>2.0</v>
      </c>
      <c r="F7160" s="4">
        <v>4.0</v>
      </c>
      <c r="G7160" s="4">
        <v>8.0</v>
      </c>
      <c r="H7160" s="5">
        <v>45164.0</v>
      </c>
      <c r="I7160" s="4">
        <f>IFERROR(__xludf.DUMMYFUNCTION("SPLIT(H7160,""/"")"),26.0)</f>
        <v>26</v>
      </c>
      <c r="J7160" s="4">
        <f>IFERROR(__xludf.DUMMYFUNCTION("""COMPUTED_VALUE"""),8.0)</f>
        <v>8</v>
      </c>
      <c r="K7160" s="4">
        <f>IFERROR(__xludf.DUMMYFUNCTION("""COMPUTED_VALUE"""),2023.0)</f>
        <v>2023</v>
      </c>
    </row>
    <row r="7161">
      <c r="A7161" s="1" t="s">
        <v>945</v>
      </c>
      <c r="B7161" s="4" t="s">
        <v>41</v>
      </c>
      <c r="C7161" s="4" t="s">
        <v>24</v>
      </c>
      <c r="D7161" s="4" t="s">
        <v>39</v>
      </c>
      <c r="E7161" s="4">
        <v>5.0</v>
      </c>
      <c r="F7161" s="4">
        <v>4.0</v>
      </c>
      <c r="G7161" s="4">
        <v>20.0</v>
      </c>
      <c r="H7161" s="5">
        <v>45164.0</v>
      </c>
      <c r="I7161" s="4">
        <f>IFERROR(__xludf.DUMMYFUNCTION("SPLIT(H7161,""/"")"),26.0)</f>
        <v>26</v>
      </c>
      <c r="J7161" s="4">
        <f>IFERROR(__xludf.DUMMYFUNCTION("""COMPUTED_VALUE"""),8.0)</f>
        <v>8</v>
      </c>
      <c r="K7161" s="4">
        <f>IFERROR(__xludf.DUMMYFUNCTION("""COMPUTED_VALUE"""),2023.0)</f>
        <v>2023</v>
      </c>
    </row>
    <row r="7162">
      <c r="A7162" s="1" t="s">
        <v>5929</v>
      </c>
      <c r="B7162" s="4" t="s">
        <v>41</v>
      </c>
      <c r="C7162" s="4" t="s">
        <v>30</v>
      </c>
      <c r="D7162" s="4" t="s">
        <v>28</v>
      </c>
      <c r="E7162" s="4">
        <v>2.0</v>
      </c>
      <c r="F7162" s="4">
        <v>4.0</v>
      </c>
      <c r="G7162" s="4">
        <v>8.0</v>
      </c>
      <c r="H7162" s="5">
        <v>45164.0</v>
      </c>
      <c r="I7162" s="4">
        <f>IFERROR(__xludf.DUMMYFUNCTION("SPLIT(H7162,""/"")"),26.0)</f>
        <v>26</v>
      </c>
      <c r="J7162" s="4">
        <f>IFERROR(__xludf.DUMMYFUNCTION("""COMPUTED_VALUE"""),8.0)</f>
        <v>8</v>
      </c>
      <c r="K7162" s="4">
        <f>IFERROR(__xludf.DUMMYFUNCTION("""COMPUTED_VALUE"""),2023.0)</f>
        <v>2023</v>
      </c>
    </row>
    <row r="7163">
      <c r="A7163" s="1" t="s">
        <v>6087</v>
      </c>
      <c r="B7163" s="4" t="s">
        <v>41</v>
      </c>
      <c r="C7163" s="4" t="s">
        <v>30</v>
      </c>
      <c r="D7163" s="4" t="s">
        <v>30</v>
      </c>
      <c r="E7163" s="4">
        <v>1.0</v>
      </c>
      <c r="F7163" s="4">
        <v>4.0</v>
      </c>
      <c r="G7163" s="4">
        <v>4.0</v>
      </c>
      <c r="H7163" s="5">
        <v>45166.0</v>
      </c>
      <c r="I7163" s="4">
        <f>IFERROR(__xludf.DUMMYFUNCTION("SPLIT(H7163,""/"")"),28.0)</f>
        <v>28</v>
      </c>
      <c r="J7163" s="4">
        <f>IFERROR(__xludf.DUMMYFUNCTION("""COMPUTED_VALUE"""),8.0)</f>
        <v>8</v>
      </c>
      <c r="K7163" s="4">
        <f>IFERROR(__xludf.DUMMYFUNCTION("""COMPUTED_VALUE"""),2023.0)</f>
        <v>2023</v>
      </c>
    </row>
    <row r="7164">
      <c r="A7164" s="1" t="s">
        <v>5019</v>
      </c>
      <c r="B7164" s="4" t="s">
        <v>41</v>
      </c>
      <c r="C7164" s="4" t="s">
        <v>30</v>
      </c>
      <c r="D7164" s="4" t="s">
        <v>30</v>
      </c>
      <c r="E7164" s="4">
        <v>2.0</v>
      </c>
      <c r="F7164" s="4">
        <v>4.0</v>
      </c>
      <c r="G7164" s="4">
        <v>8.0</v>
      </c>
      <c r="H7164" s="5">
        <v>45166.0</v>
      </c>
      <c r="I7164" s="4">
        <f>IFERROR(__xludf.DUMMYFUNCTION("SPLIT(H7164,""/"")"),28.0)</f>
        <v>28</v>
      </c>
      <c r="J7164" s="4">
        <f>IFERROR(__xludf.DUMMYFUNCTION("""COMPUTED_VALUE"""),8.0)</f>
        <v>8</v>
      </c>
      <c r="K7164" s="4">
        <f>IFERROR(__xludf.DUMMYFUNCTION("""COMPUTED_VALUE"""),2023.0)</f>
        <v>2023</v>
      </c>
    </row>
    <row r="7165">
      <c r="A7165" s="1" t="s">
        <v>8729</v>
      </c>
      <c r="B7165" s="4" t="s">
        <v>41</v>
      </c>
      <c r="C7165" s="4" t="s">
        <v>30</v>
      </c>
      <c r="D7165" s="4" t="s">
        <v>23</v>
      </c>
      <c r="E7165" s="4">
        <v>5.0</v>
      </c>
      <c r="F7165" s="4">
        <v>4.0</v>
      </c>
      <c r="G7165" s="4">
        <v>20.0</v>
      </c>
      <c r="H7165" s="5">
        <v>45167.0</v>
      </c>
      <c r="I7165" s="4">
        <f>IFERROR(__xludf.DUMMYFUNCTION("SPLIT(H7165,""/"")"),29.0)</f>
        <v>29</v>
      </c>
      <c r="J7165" s="4">
        <f>IFERROR(__xludf.DUMMYFUNCTION("""COMPUTED_VALUE"""),8.0)</f>
        <v>8</v>
      </c>
      <c r="K7165" s="4">
        <f>IFERROR(__xludf.DUMMYFUNCTION("""COMPUTED_VALUE"""),2023.0)</f>
        <v>2023</v>
      </c>
    </row>
    <row r="7166">
      <c r="A7166" s="1" t="s">
        <v>4101</v>
      </c>
      <c r="B7166" s="4" t="s">
        <v>41</v>
      </c>
      <c r="C7166" s="4" t="s">
        <v>30</v>
      </c>
      <c r="D7166" s="4" t="s">
        <v>28</v>
      </c>
      <c r="E7166" s="4">
        <v>5.0</v>
      </c>
      <c r="F7166" s="4">
        <v>4.0</v>
      </c>
      <c r="G7166" s="4">
        <v>20.0</v>
      </c>
      <c r="H7166" s="5">
        <v>45167.0</v>
      </c>
      <c r="I7166" s="4">
        <f>IFERROR(__xludf.DUMMYFUNCTION("SPLIT(H7166,""/"")"),29.0)</f>
        <v>29</v>
      </c>
      <c r="J7166" s="4">
        <f>IFERROR(__xludf.DUMMYFUNCTION("""COMPUTED_VALUE"""),8.0)</f>
        <v>8</v>
      </c>
      <c r="K7166" s="4">
        <f>IFERROR(__xludf.DUMMYFUNCTION("""COMPUTED_VALUE"""),2023.0)</f>
        <v>2023</v>
      </c>
    </row>
    <row r="7167">
      <c r="A7167" s="1" t="s">
        <v>7006</v>
      </c>
      <c r="B7167" s="4" t="s">
        <v>41</v>
      </c>
      <c r="C7167" s="4" t="s">
        <v>24</v>
      </c>
      <c r="D7167" s="4" t="s">
        <v>39</v>
      </c>
      <c r="E7167" s="4">
        <v>1.0</v>
      </c>
      <c r="F7167" s="4">
        <v>4.0</v>
      </c>
      <c r="G7167" s="4">
        <v>4.0</v>
      </c>
      <c r="H7167" s="5">
        <v>45168.0</v>
      </c>
      <c r="I7167" s="4">
        <f>IFERROR(__xludf.DUMMYFUNCTION("SPLIT(H7167,""/"")"),30.0)</f>
        <v>30</v>
      </c>
      <c r="J7167" s="4">
        <f>IFERROR(__xludf.DUMMYFUNCTION("""COMPUTED_VALUE"""),8.0)</f>
        <v>8</v>
      </c>
      <c r="K7167" s="4">
        <f>IFERROR(__xludf.DUMMYFUNCTION("""COMPUTED_VALUE"""),2023.0)</f>
        <v>2023</v>
      </c>
    </row>
    <row r="7168">
      <c r="A7168" s="1" t="s">
        <v>8463</v>
      </c>
      <c r="B7168" s="4" t="s">
        <v>41</v>
      </c>
      <c r="C7168" s="4" t="s">
        <v>30</v>
      </c>
      <c r="D7168" s="4" t="s">
        <v>30</v>
      </c>
      <c r="E7168" s="4">
        <v>3.0</v>
      </c>
      <c r="F7168" s="4">
        <v>4.0</v>
      </c>
      <c r="G7168" s="4">
        <v>12.0</v>
      </c>
      <c r="H7168" s="5">
        <v>45168.0</v>
      </c>
      <c r="I7168" s="4">
        <f>IFERROR(__xludf.DUMMYFUNCTION("SPLIT(H7168,""/"")"),30.0)</f>
        <v>30</v>
      </c>
      <c r="J7168" s="4">
        <f>IFERROR(__xludf.DUMMYFUNCTION("""COMPUTED_VALUE"""),8.0)</f>
        <v>8</v>
      </c>
      <c r="K7168" s="4">
        <f>IFERROR(__xludf.DUMMYFUNCTION("""COMPUTED_VALUE"""),2023.0)</f>
        <v>2023</v>
      </c>
    </row>
    <row r="7169">
      <c r="A7169" s="1" t="s">
        <v>5650</v>
      </c>
      <c r="B7169" s="4" t="s">
        <v>41</v>
      </c>
      <c r="C7169" s="4" t="s">
        <v>24</v>
      </c>
      <c r="D7169" s="4" t="s">
        <v>23</v>
      </c>
      <c r="E7169" s="4">
        <v>4.0</v>
      </c>
      <c r="F7169" s="4">
        <v>4.0</v>
      </c>
      <c r="G7169" s="4">
        <v>16.0</v>
      </c>
      <c r="H7169" s="5">
        <v>45169.0</v>
      </c>
      <c r="I7169" s="4">
        <f>IFERROR(__xludf.DUMMYFUNCTION("SPLIT(H7169,""/"")"),31.0)</f>
        <v>31</v>
      </c>
      <c r="J7169" s="4">
        <f>IFERROR(__xludf.DUMMYFUNCTION("""COMPUTED_VALUE"""),8.0)</f>
        <v>8</v>
      </c>
      <c r="K7169" s="4">
        <f>IFERROR(__xludf.DUMMYFUNCTION("""COMPUTED_VALUE"""),2023.0)</f>
        <v>2023</v>
      </c>
    </row>
    <row r="7170">
      <c r="A7170" s="1" t="s">
        <v>8887</v>
      </c>
      <c r="B7170" s="4" t="s">
        <v>41</v>
      </c>
      <c r="C7170" s="4" t="s">
        <v>30</v>
      </c>
      <c r="D7170" s="4" t="s">
        <v>23</v>
      </c>
      <c r="E7170" s="4">
        <v>4.0</v>
      </c>
      <c r="F7170" s="4">
        <v>4.0</v>
      </c>
      <c r="G7170" s="4">
        <v>16.0</v>
      </c>
      <c r="H7170" s="5">
        <v>45169.0</v>
      </c>
      <c r="I7170" s="4">
        <f>IFERROR(__xludf.DUMMYFUNCTION("SPLIT(H7170,""/"")"),31.0)</f>
        <v>31</v>
      </c>
      <c r="J7170" s="4">
        <f>IFERROR(__xludf.DUMMYFUNCTION("""COMPUTED_VALUE"""),8.0)</f>
        <v>8</v>
      </c>
      <c r="K7170" s="4">
        <f>IFERROR(__xludf.DUMMYFUNCTION("""COMPUTED_VALUE"""),2023.0)</f>
        <v>2023</v>
      </c>
    </row>
    <row r="7171">
      <c r="A7171" s="1" t="s">
        <v>5491</v>
      </c>
      <c r="B7171" s="4" t="s">
        <v>41</v>
      </c>
      <c r="C7171" s="4" t="s">
        <v>24</v>
      </c>
      <c r="D7171" s="4" t="s">
        <v>30</v>
      </c>
      <c r="E7171" s="4">
        <v>4.0</v>
      </c>
      <c r="F7171" s="4">
        <v>4.0</v>
      </c>
      <c r="G7171" s="4">
        <v>16.0</v>
      </c>
      <c r="H7171" s="5">
        <v>45169.0</v>
      </c>
      <c r="I7171" s="4">
        <f>IFERROR(__xludf.DUMMYFUNCTION("SPLIT(H7171,""/"")"),31.0)</f>
        <v>31</v>
      </c>
      <c r="J7171" s="4">
        <f>IFERROR(__xludf.DUMMYFUNCTION("""COMPUTED_VALUE"""),8.0)</f>
        <v>8</v>
      </c>
      <c r="K7171" s="4">
        <f>IFERROR(__xludf.DUMMYFUNCTION("""COMPUTED_VALUE"""),2023.0)</f>
        <v>2023</v>
      </c>
    </row>
    <row r="7172">
      <c r="A7172" s="1" t="s">
        <v>4098</v>
      </c>
      <c r="B7172" s="4" t="s">
        <v>41</v>
      </c>
      <c r="C7172" s="4" t="s">
        <v>29</v>
      </c>
      <c r="D7172" s="4" t="s">
        <v>39</v>
      </c>
      <c r="E7172" s="4">
        <v>1.0</v>
      </c>
      <c r="F7172" s="4">
        <v>4.0</v>
      </c>
      <c r="G7172" s="4">
        <v>4.0</v>
      </c>
      <c r="H7172" s="5">
        <v>45169.0</v>
      </c>
      <c r="I7172" s="4">
        <f>IFERROR(__xludf.DUMMYFUNCTION("SPLIT(H7172,""/"")"),31.0)</f>
        <v>31</v>
      </c>
      <c r="J7172" s="4">
        <f>IFERROR(__xludf.DUMMYFUNCTION("""COMPUTED_VALUE"""),8.0)</f>
        <v>8</v>
      </c>
      <c r="K7172" s="4">
        <f>IFERROR(__xludf.DUMMYFUNCTION("""COMPUTED_VALUE"""),2023.0)</f>
        <v>2023</v>
      </c>
    </row>
    <row r="7173">
      <c r="A7173" s="1" t="s">
        <v>6808</v>
      </c>
      <c r="B7173" s="4" t="s">
        <v>41</v>
      </c>
      <c r="C7173" s="4" t="s">
        <v>29</v>
      </c>
      <c r="D7173" s="4" t="s">
        <v>30</v>
      </c>
      <c r="E7173" s="4">
        <v>4.0</v>
      </c>
      <c r="F7173" s="4">
        <v>4.0</v>
      </c>
      <c r="G7173" s="4">
        <v>16.0</v>
      </c>
      <c r="H7173" s="5">
        <v>45169.0</v>
      </c>
      <c r="I7173" s="4">
        <f>IFERROR(__xludf.DUMMYFUNCTION("SPLIT(H7173,""/"")"),31.0)</f>
        <v>31</v>
      </c>
      <c r="J7173" s="4">
        <f>IFERROR(__xludf.DUMMYFUNCTION("""COMPUTED_VALUE"""),8.0)</f>
        <v>8</v>
      </c>
      <c r="K7173" s="4">
        <f>IFERROR(__xludf.DUMMYFUNCTION("""COMPUTED_VALUE"""),2023.0)</f>
        <v>2023</v>
      </c>
    </row>
    <row r="7174">
      <c r="A7174" s="1" t="s">
        <v>8990</v>
      </c>
      <c r="B7174" s="4" t="s">
        <v>41</v>
      </c>
      <c r="C7174" s="4" t="s">
        <v>30</v>
      </c>
      <c r="D7174" s="4" t="s">
        <v>30</v>
      </c>
      <c r="E7174" s="4">
        <v>1.0</v>
      </c>
      <c r="F7174" s="4">
        <v>4.0</v>
      </c>
      <c r="G7174" s="4">
        <v>4.0</v>
      </c>
      <c r="H7174" s="5">
        <v>45170.0</v>
      </c>
      <c r="I7174" s="4">
        <f>IFERROR(__xludf.DUMMYFUNCTION("SPLIT(H7174,""/"")"),1.0)</f>
        <v>1</v>
      </c>
      <c r="J7174" s="4">
        <f>IFERROR(__xludf.DUMMYFUNCTION("""COMPUTED_VALUE"""),9.0)</f>
        <v>9</v>
      </c>
      <c r="K7174" s="4">
        <f>IFERROR(__xludf.DUMMYFUNCTION("""COMPUTED_VALUE"""),2023.0)</f>
        <v>2023</v>
      </c>
    </row>
    <row r="7175">
      <c r="A7175" s="1" t="s">
        <v>4556</v>
      </c>
      <c r="B7175" s="4" t="s">
        <v>41</v>
      </c>
      <c r="C7175" s="4" t="s">
        <v>24</v>
      </c>
      <c r="D7175" s="4" t="s">
        <v>23</v>
      </c>
      <c r="E7175" s="4">
        <v>3.0</v>
      </c>
      <c r="F7175" s="4">
        <v>4.0</v>
      </c>
      <c r="G7175" s="4">
        <v>12.0</v>
      </c>
      <c r="H7175" s="5">
        <v>45170.0</v>
      </c>
      <c r="I7175" s="4">
        <f>IFERROR(__xludf.DUMMYFUNCTION("SPLIT(H7175,""/"")"),1.0)</f>
        <v>1</v>
      </c>
      <c r="J7175" s="4">
        <f>IFERROR(__xludf.DUMMYFUNCTION("""COMPUTED_VALUE"""),9.0)</f>
        <v>9</v>
      </c>
      <c r="K7175" s="4">
        <f>IFERROR(__xludf.DUMMYFUNCTION("""COMPUTED_VALUE"""),2023.0)</f>
        <v>2023</v>
      </c>
    </row>
    <row r="7176">
      <c r="A7176" s="1" t="s">
        <v>1935</v>
      </c>
      <c r="B7176" s="4" t="s">
        <v>41</v>
      </c>
      <c r="C7176" s="4" t="s">
        <v>24</v>
      </c>
      <c r="D7176" s="4" t="s">
        <v>30</v>
      </c>
      <c r="E7176" s="4">
        <v>4.0</v>
      </c>
      <c r="F7176" s="4">
        <v>4.0</v>
      </c>
      <c r="G7176" s="4">
        <v>16.0</v>
      </c>
      <c r="H7176" s="5">
        <v>45170.0</v>
      </c>
      <c r="I7176" s="4">
        <f>IFERROR(__xludf.DUMMYFUNCTION("SPLIT(H7176,""/"")"),1.0)</f>
        <v>1</v>
      </c>
      <c r="J7176" s="4">
        <f>IFERROR(__xludf.DUMMYFUNCTION("""COMPUTED_VALUE"""),9.0)</f>
        <v>9</v>
      </c>
      <c r="K7176" s="4">
        <f>IFERROR(__xludf.DUMMYFUNCTION("""COMPUTED_VALUE"""),2023.0)</f>
        <v>2023</v>
      </c>
    </row>
    <row r="7177">
      <c r="A7177" s="1" t="s">
        <v>3133</v>
      </c>
      <c r="B7177" s="4" t="s">
        <v>41</v>
      </c>
      <c r="C7177" s="4" t="s">
        <v>24</v>
      </c>
      <c r="D7177" s="4" t="s">
        <v>23</v>
      </c>
      <c r="E7177" s="4">
        <v>3.0</v>
      </c>
      <c r="F7177" s="4">
        <v>4.0</v>
      </c>
      <c r="G7177" s="4">
        <v>12.0</v>
      </c>
      <c r="H7177" s="5">
        <v>45170.0</v>
      </c>
      <c r="I7177" s="4">
        <f>IFERROR(__xludf.DUMMYFUNCTION("SPLIT(H7177,""/"")"),1.0)</f>
        <v>1</v>
      </c>
      <c r="J7177" s="4">
        <f>IFERROR(__xludf.DUMMYFUNCTION("""COMPUTED_VALUE"""),9.0)</f>
        <v>9</v>
      </c>
      <c r="K7177" s="4">
        <f>IFERROR(__xludf.DUMMYFUNCTION("""COMPUTED_VALUE"""),2023.0)</f>
        <v>2023</v>
      </c>
    </row>
    <row r="7178">
      <c r="A7178" s="1" t="s">
        <v>6507</v>
      </c>
      <c r="B7178" s="4" t="s">
        <v>41</v>
      </c>
      <c r="C7178" s="4" t="s">
        <v>30</v>
      </c>
      <c r="D7178" s="4" t="s">
        <v>30</v>
      </c>
      <c r="E7178" s="4">
        <v>2.0</v>
      </c>
      <c r="F7178" s="4">
        <v>4.0</v>
      </c>
      <c r="G7178" s="4">
        <v>8.0</v>
      </c>
      <c r="H7178" s="5">
        <v>45171.0</v>
      </c>
      <c r="I7178" s="4">
        <f>IFERROR(__xludf.DUMMYFUNCTION("SPLIT(H7178,""/"")"),2.0)</f>
        <v>2</v>
      </c>
      <c r="J7178" s="4">
        <f>IFERROR(__xludf.DUMMYFUNCTION("""COMPUTED_VALUE"""),9.0)</f>
        <v>9</v>
      </c>
      <c r="K7178" s="4">
        <f>IFERROR(__xludf.DUMMYFUNCTION("""COMPUTED_VALUE"""),2023.0)</f>
        <v>2023</v>
      </c>
    </row>
    <row r="7179">
      <c r="A7179" s="1" t="s">
        <v>7368</v>
      </c>
      <c r="B7179" s="4" t="s">
        <v>41</v>
      </c>
      <c r="C7179" s="4" t="s">
        <v>24</v>
      </c>
      <c r="D7179" s="4" t="s">
        <v>23</v>
      </c>
      <c r="E7179" s="4">
        <v>1.0</v>
      </c>
      <c r="F7179" s="4">
        <v>4.0</v>
      </c>
      <c r="G7179" s="4">
        <v>4.0</v>
      </c>
      <c r="H7179" s="5">
        <v>45171.0</v>
      </c>
      <c r="I7179" s="4">
        <f>IFERROR(__xludf.DUMMYFUNCTION("SPLIT(H7179,""/"")"),2.0)</f>
        <v>2</v>
      </c>
      <c r="J7179" s="4">
        <f>IFERROR(__xludf.DUMMYFUNCTION("""COMPUTED_VALUE"""),9.0)</f>
        <v>9</v>
      </c>
      <c r="K7179" s="4">
        <f>IFERROR(__xludf.DUMMYFUNCTION("""COMPUTED_VALUE"""),2023.0)</f>
        <v>2023</v>
      </c>
    </row>
    <row r="7180">
      <c r="A7180" s="1" t="s">
        <v>4448</v>
      </c>
      <c r="B7180" s="4" t="s">
        <v>41</v>
      </c>
      <c r="C7180" s="4" t="s">
        <v>30</v>
      </c>
      <c r="D7180" s="4" t="s">
        <v>23</v>
      </c>
      <c r="E7180" s="4">
        <v>2.0</v>
      </c>
      <c r="F7180" s="4">
        <v>4.0</v>
      </c>
      <c r="G7180" s="4">
        <v>8.0</v>
      </c>
      <c r="H7180" s="5">
        <v>45171.0</v>
      </c>
      <c r="I7180" s="4">
        <f>IFERROR(__xludf.DUMMYFUNCTION("SPLIT(H7180,""/"")"),2.0)</f>
        <v>2</v>
      </c>
      <c r="J7180" s="4">
        <f>IFERROR(__xludf.DUMMYFUNCTION("""COMPUTED_VALUE"""),9.0)</f>
        <v>9</v>
      </c>
      <c r="K7180" s="4">
        <f>IFERROR(__xludf.DUMMYFUNCTION("""COMPUTED_VALUE"""),2023.0)</f>
        <v>2023</v>
      </c>
    </row>
    <row r="7181">
      <c r="A7181" s="1" t="s">
        <v>6361</v>
      </c>
      <c r="B7181" s="4" t="s">
        <v>41</v>
      </c>
      <c r="C7181" s="4" t="s">
        <v>29</v>
      </c>
      <c r="D7181" s="4" t="s">
        <v>28</v>
      </c>
      <c r="E7181" s="4">
        <v>2.0</v>
      </c>
      <c r="F7181" s="4">
        <v>4.0</v>
      </c>
      <c r="G7181" s="4">
        <v>8.0</v>
      </c>
      <c r="H7181" s="5">
        <v>45171.0</v>
      </c>
      <c r="I7181" s="4">
        <f>IFERROR(__xludf.DUMMYFUNCTION("SPLIT(H7181,""/"")"),2.0)</f>
        <v>2</v>
      </c>
      <c r="J7181" s="4">
        <f>IFERROR(__xludf.DUMMYFUNCTION("""COMPUTED_VALUE"""),9.0)</f>
        <v>9</v>
      </c>
      <c r="K7181" s="4">
        <f>IFERROR(__xludf.DUMMYFUNCTION("""COMPUTED_VALUE"""),2023.0)</f>
        <v>2023</v>
      </c>
    </row>
    <row r="7182">
      <c r="A7182" s="1" t="s">
        <v>7594</v>
      </c>
      <c r="B7182" s="4" t="s">
        <v>41</v>
      </c>
      <c r="C7182" s="4" t="s">
        <v>29</v>
      </c>
      <c r="D7182" s="4" t="s">
        <v>28</v>
      </c>
      <c r="E7182" s="4">
        <v>5.0</v>
      </c>
      <c r="F7182" s="4">
        <v>4.0</v>
      </c>
      <c r="G7182" s="4">
        <v>20.0</v>
      </c>
      <c r="H7182" s="5">
        <v>45172.0</v>
      </c>
      <c r="I7182" s="4">
        <f>IFERROR(__xludf.DUMMYFUNCTION("SPLIT(H7182,""/"")"),3.0)</f>
        <v>3</v>
      </c>
      <c r="J7182" s="4">
        <f>IFERROR(__xludf.DUMMYFUNCTION("""COMPUTED_VALUE"""),9.0)</f>
        <v>9</v>
      </c>
      <c r="K7182" s="4">
        <f>IFERROR(__xludf.DUMMYFUNCTION("""COMPUTED_VALUE"""),2023.0)</f>
        <v>2023</v>
      </c>
    </row>
    <row r="7183">
      <c r="A7183" s="1" t="s">
        <v>6672</v>
      </c>
      <c r="B7183" s="4" t="s">
        <v>41</v>
      </c>
      <c r="C7183" s="4" t="s">
        <v>29</v>
      </c>
      <c r="D7183" s="4" t="s">
        <v>23</v>
      </c>
      <c r="E7183" s="4">
        <v>1.0</v>
      </c>
      <c r="F7183" s="4">
        <v>4.0</v>
      </c>
      <c r="G7183" s="4">
        <v>4.0</v>
      </c>
      <c r="H7183" s="5">
        <v>45172.0</v>
      </c>
      <c r="I7183" s="4">
        <f>IFERROR(__xludf.DUMMYFUNCTION("SPLIT(H7183,""/"")"),3.0)</f>
        <v>3</v>
      </c>
      <c r="J7183" s="4">
        <f>IFERROR(__xludf.DUMMYFUNCTION("""COMPUTED_VALUE"""),9.0)</f>
        <v>9</v>
      </c>
      <c r="K7183" s="4">
        <f>IFERROR(__xludf.DUMMYFUNCTION("""COMPUTED_VALUE"""),2023.0)</f>
        <v>2023</v>
      </c>
    </row>
    <row r="7184">
      <c r="A7184" s="1" t="s">
        <v>3630</v>
      </c>
      <c r="B7184" s="4" t="s">
        <v>41</v>
      </c>
      <c r="C7184" s="4" t="s">
        <v>24</v>
      </c>
      <c r="D7184" s="4" t="s">
        <v>39</v>
      </c>
      <c r="E7184" s="4">
        <v>3.0</v>
      </c>
      <c r="F7184" s="4">
        <v>4.0</v>
      </c>
      <c r="G7184" s="4">
        <v>12.0</v>
      </c>
      <c r="H7184" s="5">
        <v>45172.0</v>
      </c>
      <c r="I7184" s="4">
        <f>IFERROR(__xludf.DUMMYFUNCTION("SPLIT(H7184,""/"")"),3.0)</f>
        <v>3</v>
      </c>
      <c r="J7184" s="4">
        <f>IFERROR(__xludf.DUMMYFUNCTION("""COMPUTED_VALUE"""),9.0)</f>
        <v>9</v>
      </c>
      <c r="K7184" s="4">
        <f>IFERROR(__xludf.DUMMYFUNCTION("""COMPUTED_VALUE"""),2023.0)</f>
        <v>2023</v>
      </c>
    </row>
    <row r="7185">
      <c r="A7185" s="1" t="s">
        <v>8447</v>
      </c>
      <c r="B7185" s="4" t="s">
        <v>41</v>
      </c>
      <c r="C7185" s="4" t="s">
        <v>30</v>
      </c>
      <c r="D7185" s="4" t="s">
        <v>30</v>
      </c>
      <c r="E7185" s="4">
        <v>4.0</v>
      </c>
      <c r="F7185" s="4">
        <v>4.0</v>
      </c>
      <c r="G7185" s="4">
        <v>16.0</v>
      </c>
      <c r="H7185" s="5">
        <v>45173.0</v>
      </c>
      <c r="I7185" s="4">
        <f>IFERROR(__xludf.DUMMYFUNCTION("SPLIT(H7185,""/"")"),4.0)</f>
        <v>4</v>
      </c>
      <c r="J7185" s="4">
        <f>IFERROR(__xludf.DUMMYFUNCTION("""COMPUTED_VALUE"""),9.0)</f>
        <v>9</v>
      </c>
      <c r="K7185" s="4">
        <f>IFERROR(__xludf.DUMMYFUNCTION("""COMPUTED_VALUE"""),2023.0)</f>
        <v>2023</v>
      </c>
    </row>
    <row r="7186">
      <c r="A7186" s="1" t="s">
        <v>4248</v>
      </c>
      <c r="B7186" s="4" t="s">
        <v>41</v>
      </c>
      <c r="C7186" s="4" t="s">
        <v>30</v>
      </c>
      <c r="D7186" s="4" t="s">
        <v>28</v>
      </c>
      <c r="E7186" s="4">
        <v>3.0</v>
      </c>
      <c r="F7186" s="4">
        <v>4.0</v>
      </c>
      <c r="G7186" s="4">
        <v>12.0</v>
      </c>
      <c r="H7186" s="5">
        <v>45174.0</v>
      </c>
      <c r="I7186" s="4">
        <f>IFERROR(__xludf.DUMMYFUNCTION("SPLIT(H7186,""/"")"),5.0)</f>
        <v>5</v>
      </c>
      <c r="J7186" s="4">
        <f>IFERROR(__xludf.DUMMYFUNCTION("""COMPUTED_VALUE"""),9.0)</f>
        <v>9</v>
      </c>
      <c r="K7186" s="4">
        <f>IFERROR(__xludf.DUMMYFUNCTION("""COMPUTED_VALUE"""),2023.0)</f>
        <v>2023</v>
      </c>
    </row>
    <row r="7187">
      <c r="A7187" s="1" t="s">
        <v>6783</v>
      </c>
      <c r="B7187" s="4" t="s">
        <v>41</v>
      </c>
      <c r="C7187" s="4" t="s">
        <v>24</v>
      </c>
      <c r="D7187" s="4" t="s">
        <v>28</v>
      </c>
      <c r="E7187" s="4">
        <v>4.0</v>
      </c>
      <c r="F7187" s="4">
        <v>4.0</v>
      </c>
      <c r="G7187" s="4">
        <v>16.0</v>
      </c>
      <c r="H7187" s="5">
        <v>45174.0</v>
      </c>
      <c r="I7187" s="4">
        <f>IFERROR(__xludf.DUMMYFUNCTION("SPLIT(H7187,""/"")"),5.0)</f>
        <v>5</v>
      </c>
      <c r="J7187" s="4">
        <f>IFERROR(__xludf.DUMMYFUNCTION("""COMPUTED_VALUE"""),9.0)</f>
        <v>9</v>
      </c>
      <c r="K7187" s="4">
        <f>IFERROR(__xludf.DUMMYFUNCTION("""COMPUTED_VALUE"""),2023.0)</f>
        <v>2023</v>
      </c>
    </row>
    <row r="7188">
      <c r="A7188" s="1" t="s">
        <v>7193</v>
      </c>
      <c r="B7188" s="4" t="s">
        <v>41</v>
      </c>
      <c r="C7188" s="4" t="s">
        <v>29</v>
      </c>
      <c r="D7188" s="4" t="s">
        <v>39</v>
      </c>
      <c r="E7188" s="4">
        <v>4.0</v>
      </c>
      <c r="F7188" s="4">
        <v>4.0</v>
      </c>
      <c r="G7188" s="4">
        <v>16.0</v>
      </c>
      <c r="H7188" s="5">
        <v>45174.0</v>
      </c>
      <c r="I7188" s="4">
        <f>IFERROR(__xludf.DUMMYFUNCTION("SPLIT(H7188,""/"")"),5.0)</f>
        <v>5</v>
      </c>
      <c r="J7188" s="4">
        <f>IFERROR(__xludf.DUMMYFUNCTION("""COMPUTED_VALUE"""),9.0)</f>
        <v>9</v>
      </c>
      <c r="K7188" s="4">
        <f>IFERROR(__xludf.DUMMYFUNCTION("""COMPUTED_VALUE"""),2023.0)</f>
        <v>2023</v>
      </c>
    </row>
    <row r="7189">
      <c r="A7189" s="1" t="s">
        <v>1273</v>
      </c>
      <c r="B7189" s="4" t="s">
        <v>41</v>
      </c>
      <c r="C7189" s="4" t="s">
        <v>29</v>
      </c>
      <c r="D7189" s="4" t="s">
        <v>30</v>
      </c>
      <c r="E7189" s="4">
        <v>2.0</v>
      </c>
      <c r="F7189" s="4">
        <v>4.0</v>
      </c>
      <c r="G7189" s="4">
        <v>8.0</v>
      </c>
      <c r="H7189" s="5">
        <v>45174.0</v>
      </c>
      <c r="I7189" s="4">
        <f>IFERROR(__xludf.DUMMYFUNCTION("SPLIT(H7189,""/"")"),5.0)</f>
        <v>5</v>
      </c>
      <c r="J7189" s="4">
        <f>IFERROR(__xludf.DUMMYFUNCTION("""COMPUTED_VALUE"""),9.0)</f>
        <v>9</v>
      </c>
      <c r="K7189" s="4">
        <f>IFERROR(__xludf.DUMMYFUNCTION("""COMPUTED_VALUE"""),2023.0)</f>
        <v>2023</v>
      </c>
    </row>
    <row r="7190">
      <c r="A7190" s="1" t="s">
        <v>7180</v>
      </c>
      <c r="B7190" s="4" t="s">
        <v>41</v>
      </c>
      <c r="C7190" s="4" t="s">
        <v>24</v>
      </c>
      <c r="D7190" s="4" t="s">
        <v>23</v>
      </c>
      <c r="E7190" s="4">
        <v>1.0</v>
      </c>
      <c r="F7190" s="4">
        <v>4.0</v>
      </c>
      <c r="G7190" s="4">
        <v>4.0</v>
      </c>
      <c r="H7190" s="5">
        <v>45174.0</v>
      </c>
      <c r="I7190" s="4">
        <f>IFERROR(__xludf.DUMMYFUNCTION("SPLIT(H7190,""/"")"),5.0)</f>
        <v>5</v>
      </c>
      <c r="J7190" s="4">
        <f>IFERROR(__xludf.DUMMYFUNCTION("""COMPUTED_VALUE"""),9.0)</f>
        <v>9</v>
      </c>
      <c r="K7190" s="4">
        <f>IFERROR(__xludf.DUMMYFUNCTION("""COMPUTED_VALUE"""),2023.0)</f>
        <v>2023</v>
      </c>
    </row>
    <row r="7191">
      <c r="A7191" s="1" t="s">
        <v>2723</v>
      </c>
      <c r="B7191" s="4" t="s">
        <v>41</v>
      </c>
      <c r="C7191" s="4" t="s">
        <v>29</v>
      </c>
      <c r="D7191" s="4" t="s">
        <v>28</v>
      </c>
      <c r="E7191" s="4">
        <v>1.0</v>
      </c>
      <c r="F7191" s="4">
        <v>4.0</v>
      </c>
      <c r="G7191" s="4">
        <v>4.0</v>
      </c>
      <c r="H7191" s="5">
        <v>45174.0</v>
      </c>
      <c r="I7191" s="4">
        <f>IFERROR(__xludf.DUMMYFUNCTION("SPLIT(H7191,""/"")"),5.0)</f>
        <v>5</v>
      </c>
      <c r="J7191" s="4">
        <f>IFERROR(__xludf.DUMMYFUNCTION("""COMPUTED_VALUE"""),9.0)</f>
        <v>9</v>
      </c>
      <c r="K7191" s="4">
        <f>IFERROR(__xludf.DUMMYFUNCTION("""COMPUTED_VALUE"""),2023.0)</f>
        <v>2023</v>
      </c>
    </row>
    <row r="7192">
      <c r="A7192" s="1" t="s">
        <v>7455</v>
      </c>
      <c r="B7192" s="4" t="s">
        <v>41</v>
      </c>
      <c r="C7192" s="4" t="s">
        <v>24</v>
      </c>
      <c r="D7192" s="4" t="s">
        <v>28</v>
      </c>
      <c r="E7192" s="4">
        <v>5.0</v>
      </c>
      <c r="F7192" s="4">
        <v>4.0</v>
      </c>
      <c r="G7192" s="4">
        <v>20.0</v>
      </c>
      <c r="H7192" s="5">
        <v>45175.0</v>
      </c>
      <c r="I7192" s="4">
        <f>IFERROR(__xludf.DUMMYFUNCTION("SPLIT(H7192,""/"")"),6.0)</f>
        <v>6</v>
      </c>
      <c r="J7192" s="4">
        <f>IFERROR(__xludf.DUMMYFUNCTION("""COMPUTED_VALUE"""),9.0)</f>
        <v>9</v>
      </c>
      <c r="K7192" s="4">
        <f>IFERROR(__xludf.DUMMYFUNCTION("""COMPUTED_VALUE"""),2023.0)</f>
        <v>2023</v>
      </c>
    </row>
    <row r="7193">
      <c r="A7193" s="1" t="s">
        <v>7274</v>
      </c>
      <c r="B7193" s="4" t="s">
        <v>41</v>
      </c>
      <c r="C7193" s="4" t="s">
        <v>30</v>
      </c>
      <c r="D7193" s="4" t="s">
        <v>28</v>
      </c>
      <c r="E7193" s="4">
        <v>4.0</v>
      </c>
      <c r="F7193" s="4">
        <v>4.0</v>
      </c>
      <c r="G7193" s="4">
        <v>16.0</v>
      </c>
      <c r="H7193" s="5">
        <v>45175.0</v>
      </c>
      <c r="I7193" s="4">
        <f>IFERROR(__xludf.DUMMYFUNCTION("SPLIT(H7193,""/"")"),6.0)</f>
        <v>6</v>
      </c>
      <c r="J7193" s="4">
        <f>IFERROR(__xludf.DUMMYFUNCTION("""COMPUTED_VALUE"""),9.0)</f>
        <v>9</v>
      </c>
      <c r="K7193" s="4">
        <f>IFERROR(__xludf.DUMMYFUNCTION("""COMPUTED_VALUE"""),2023.0)</f>
        <v>2023</v>
      </c>
    </row>
    <row r="7194">
      <c r="A7194" s="1" t="s">
        <v>6403</v>
      </c>
      <c r="B7194" s="4" t="s">
        <v>41</v>
      </c>
      <c r="C7194" s="4" t="s">
        <v>24</v>
      </c>
      <c r="D7194" s="4" t="s">
        <v>23</v>
      </c>
      <c r="E7194" s="4">
        <v>5.0</v>
      </c>
      <c r="F7194" s="4">
        <v>4.0</v>
      </c>
      <c r="G7194" s="4">
        <v>20.0</v>
      </c>
      <c r="H7194" s="5">
        <v>45175.0</v>
      </c>
      <c r="I7194" s="4">
        <f>IFERROR(__xludf.DUMMYFUNCTION("SPLIT(H7194,""/"")"),6.0)</f>
        <v>6</v>
      </c>
      <c r="J7194" s="4">
        <f>IFERROR(__xludf.DUMMYFUNCTION("""COMPUTED_VALUE"""),9.0)</f>
        <v>9</v>
      </c>
      <c r="K7194" s="4">
        <f>IFERROR(__xludf.DUMMYFUNCTION("""COMPUTED_VALUE"""),2023.0)</f>
        <v>2023</v>
      </c>
    </row>
    <row r="7195">
      <c r="A7195" s="1" t="s">
        <v>9479</v>
      </c>
      <c r="B7195" s="4" t="s">
        <v>41</v>
      </c>
      <c r="C7195" s="4" t="s">
        <v>30</v>
      </c>
      <c r="D7195" s="4" t="s">
        <v>23</v>
      </c>
      <c r="E7195" s="4">
        <v>4.0</v>
      </c>
      <c r="F7195" s="4">
        <v>4.0</v>
      </c>
      <c r="G7195" s="4">
        <v>16.0</v>
      </c>
      <c r="H7195" s="5">
        <v>45175.0</v>
      </c>
      <c r="I7195" s="4">
        <f>IFERROR(__xludf.DUMMYFUNCTION("SPLIT(H7195,""/"")"),6.0)</f>
        <v>6</v>
      </c>
      <c r="J7195" s="4">
        <f>IFERROR(__xludf.DUMMYFUNCTION("""COMPUTED_VALUE"""),9.0)</f>
        <v>9</v>
      </c>
      <c r="K7195" s="4">
        <f>IFERROR(__xludf.DUMMYFUNCTION("""COMPUTED_VALUE"""),2023.0)</f>
        <v>2023</v>
      </c>
    </row>
    <row r="7196">
      <c r="A7196" s="1" t="s">
        <v>1806</v>
      </c>
      <c r="B7196" s="4" t="s">
        <v>41</v>
      </c>
      <c r="C7196" s="4" t="s">
        <v>24</v>
      </c>
      <c r="D7196" s="4" t="s">
        <v>23</v>
      </c>
      <c r="E7196" s="4">
        <v>5.0</v>
      </c>
      <c r="F7196" s="4">
        <v>4.0</v>
      </c>
      <c r="G7196" s="4">
        <v>20.0</v>
      </c>
      <c r="H7196" s="5">
        <v>45175.0</v>
      </c>
      <c r="I7196" s="4">
        <f>IFERROR(__xludf.DUMMYFUNCTION("SPLIT(H7196,""/"")"),6.0)</f>
        <v>6</v>
      </c>
      <c r="J7196" s="4">
        <f>IFERROR(__xludf.DUMMYFUNCTION("""COMPUTED_VALUE"""),9.0)</f>
        <v>9</v>
      </c>
      <c r="K7196" s="4">
        <f>IFERROR(__xludf.DUMMYFUNCTION("""COMPUTED_VALUE"""),2023.0)</f>
        <v>2023</v>
      </c>
    </row>
    <row r="7197">
      <c r="A7197" s="1" t="s">
        <v>6858</v>
      </c>
      <c r="B7197" s="4" t="s">
        <v>41</v>
      </c>
      <c r="C7197" s="4" t="s">
        <v>29</v>
      </c>
      <c r="D7197" s="4" t="s">
        <v>30</v>
      </c>
      <c r="E7197" s="4">
        <v>4.0</v>
      </c>
      <c r="F7197" s="4">
        <v>4.0</v>
      </c>
      <c r="G7197" s="4">
        <v>16.0</v>
      </c>
      <c r="H7197" s="5">
        <v>45175.0</v>
      </c>
      <c r="I7197" s="4">
        <f>IFERROR(__xludf.DUMMYFUNCTION("SPLIT(H7197,""/"")"),6.0)</f>
        <v>6</v>
      </c>
      <c r="J7197" s="4">
        <f>IFERROR(__xludf.DUMMYFUNCTION("""COMPUTED_VALUE"""),9.0)</f>
        <v>9</v>
      </c>
      <c r="K7197" s="4">
        <f>IFERROR(__xludf.DUMMYFUNCTION("""COMPUTED_VALUE"""),2023.0)</f>
        <v>2023</v>
      </c>
    </row>
    <row r="7198">
      <c r="A7198" s="1" t="s">
        <v>9098</v>
      </c>
      <c r="B7198" s="4" t="s">
        <v>41</v>
      </c>
      <c r="C7198" s="4" t="s">
        <v>30</v>
      </c>
      <c r="D7198" s="4" t="s">
        <v>30</v>
      </c>
      <c r="E7198" s="4">
        <v>3.0</v>
      </c>
      <c r="F7198" s="4">
        <v>4.0</v>
      </c>
      <c r="G7198" s="4">
        <v>12.0</v>
      </c>
      <c r="H7198" s="5">
        <v>45176.0</v>
      </c>
      <c r="I7198" s="4">
        <f>IFERROR(__xludf.DUMMYFUNCTION("SPLIT(H7198,""/"")"),7.0)</f>
        <v>7</v>
      </c>
      <c r="J7198" s="4">
        <f>IFERROR(__xludf.DUMMYFUNCTION("""COMPUTED_VALUE"""),9.0)</f>
        <v>9</v>
      </c>
      <c r="K7198" s="4">
        <f>IFERROR(__xludf.DUMMYFUNCTION("""COMPUTED_VALUE"""),2023.0)</f>
        <v>2023</v>
      </c>
    </row>
    <row r="7199">
      <c r="A7199" s="1" t="s">
        <v>6874</v>
      </c>
      <c r="B7199" s="4" t="s">
        <v>41</v>
      </c>
      <c r="C7199" s="4" t="s">
        <v>29</v>
      </c>
      <c r="D7199" s="4" t="s">
        <v>23</v>
      </c>
      <c r="E7199" s="4">
        <v>3.0</v>
      </c>
      <c r="F7199" s="4">
        <v>4.0</v>
      </c>
      <c r="G7199" s="4">
        <v>12.0</v>
      </c>
      <c r="H7199" s="5">
        <v>45176.0</v>
      </c>
      <c r="I7199" s="4">
        <f>IFERROR(__xludf.DUMMYFUNCTION("SPLIT(H7199,""/"")"),7.0)</f>
        <v>7</v>
      </c>
      <c r="J7199" s="4">
        <f>IFERROR(__xludf.DUMMYFUNCTION("""COMPUTED_VALUE"""),9.0)</f>
        <v>9</v>
      </c>
      <c r="K7199" s="4">
        <f>IFERROR(__xludf.DUMMYFUNCTION("""COMPUTED_VALUE"""),2023.0)</f>
        <v>2023</v>
      </c>
    </row>
    <row r="7200">
      <c r="A7200" s="1" t="s">
        <v>3511</v>
      </c>
      <c r="B7200" s="4" t="s">
        <v>41</v>
      </c>
      <c r="C7200" s="4" t="s">
        <v>30</v>
      </c>
      <c r="D7200" s="4" t="s">
        <v>30</v>
      </c>
      <c r="E7200" s="4">
        <v>2.0</v>
      </c>
      <c r="F7200" s="4">
        <v>4.0</v>
      </c>
      <c r="G7200" s="4">
        <v>8.0</v>
      </c>
      <c r="H7200" s="5">
        <v>45176.0</v>
      </c>
      <c r="I7200" s="4">
        <f>IFERROR(__xludf.DUMMYFUNCTION("SPLIT(H7200,""/"")"),7.0)</f>
        <v>7</v>
      </c>
      <c r="J7200" s="4">
        <f>IFERROR(__xludf.DUMMYFUNCTION("""COMPUTED_VALUE"""),9.0)</f>
        <v>9</v>
      </c>
      <c r="K7200" s="4">
        <f>IFERROR(__xludf.DUMMYFUNCTION("""COMPUTED_VALUE"""),2023.0)</f>
        <v>2023</v>
      </c>
    </row>
    <row r="7201">
      <c r="A7201" s="1" t="s">
        <v>6601</v>
      </c>
      <c r="B7201" s="4" t="s">
        <v>41</v>
      </c>
      <c r="C7201" s="4" t="s">
        <v>30</v>
      </c>
      <c r="D7201" s="4" t="s">
        <v>30</v>
      </c>
      <c r="E7201" s="4">
        <v>2.0</v>
      </c>
      <c r="F7201" s="4">
        <v>4.0</v>
      </c>
      <c r="G7201" s="4">
        <v>8.0</v>
      </c>
      <c r="H7201" s="5">
        <v>45176.0</v>
      </c>
      <c r="I7201" s="4">
        <f>IFERROR(__xludf.DUMMYFUNCTION("SPLIT(H7201,""/"")"),7.0)</f>
        <v>7</v>
      </c>
      <c r="J7201" s="4">
        <f>IFERROR(__xludf.DUMMYFUNCTION("""COMPUTED_VALUE"""),9.0)</f>
        <v>9</v>
      </c>
      <c r="K7201" s="4">
        <f>IFERROR(__xludf.DUMMYFUNCTION("""COMPUTED_VALUE"""),2023.0)</f>
        <v>2023</v>
      </c>
    </row>
    <row r="7202">
      <c r="A7202" s="1" t="s">
        <v>6736</v>
      </c>
      <c r="B7202" s="4" t="s">
        <v>41</v>
      </c>
      <c r="C7202" s="4" t="s">
        <v>24</v>
      </c>
      <c r="D7202" s="4" t="s">
        <v>23</v>
      </c>
      <c r="E7202" s="4">
        <v>2.0</v>
      </c>
      <c r="F7202" s="4">
        <v>4.0</v>
      </c>
      <c r="G7202" s="4">
        <v>8.0</v>
      </c>
      <c r="H7202" s="5">
        <v>45177.0</v>
      </c>
      <c r="I7202" s="4">
        <f>IFERROR(__xludf.DUMMYFUNCTION("SPLIT(H7202,""/"")"),8.0)</f>
        <v>8</v>
      </c>
      <c r="J7202" s="4">
        <f>IFERROR(__xludf.DUMMYFUNCTION("""COMPUTED_VALUE"""),9.0)</f>
        <v>9</v>
      </c>
      <c r="K7202" s="4">
        <f>IFERROR(__xludf.DUMMYFUNCTION("""COMPUTED_VALUE"""),2023.0)</f>
        <v>2023</v>
      </c>
    </row>
    <row r="7203">
      <c r="A7203" s="1" t="s">
        <v>2248</v>
      </c>
      <c r="B7203" s="4" t="s">
        <v>41</v>
      </c>
      <c r="C7203" s="4" t="s">
        <v>30</v>
      </c>
      <c r="D7203" s="4" t="s">
        <v>30</v>
      </c>
      <c r="E7203" s="4">
        <v>2.0</v>
      </c>
      <c r="F7203" s="4">
        <v>4.0</v>
      </c>
      <c r="G7203" s="4">
        <v>8.0</v>
      </c>
      <c r="H7203" s="5">
        <v>45177.0</v>
      </c>
      <c r="I7203" s="4">
        <f>IFERROR(__xludf.DUMMYFUNCTION("SPLIT(H7203,""/"")"),8.0)</f>
        <v>8</v>
      </c>
      <c r="J7203" s="4">
        <f>IFERROR(__xludf.DUMMYFUNCTION("""COMPUTED_VALUE"""),9.0)</f>
        <v>9</v>
      </c>
      <c r="K7203" s="4">
        <f>IFERROR(__xludf.DUMMYFUNCTION("""COMPUTED_VALUE"""),2023.0)</f>
        <v>2023</v>
      </c>
    </row>
    <row r="7204">
      <c r="A7204" s="1" t="s">
        <v>9956</v>
      </c>
      <c r="B7204" s="4" t="s">
        <v>41</v>
      </c>
      <c r="C7204" s="4" t="s">
        <v>30</v>
      </c>
      <c r="D7204" s="4" t="s">
        <v>28</v>
      </c>
      <c r="E7204" s="4">
        <v>1.0</v>
      </c>
      <c r="F7204" s="4">
        <v>4.0</v>
      </c>
      <c r="G7204" s="4">
        <v>4.0</v>
      </c>
      <c r="H7204" s="5">
        <v>45179.0</v>
      </c>
      <c r="I7204" s="4">
        <f>IFERROR(__xludf.DUMMYFUNCTION("SPLIT(H7204,""/"")"),10.0)</f>
        <v>10</v>
      </c>
      <c r="J7204" s="4">
        <f>IFERROR(__xludf.DUMMYFUNCTION("""COMPUTED_VALUE"""),9.0)</f>
        <v>9</v>
      </c>
      <c r="K7204" s="4">
        <f>IFERROR(__xludf.DUMMYFUNCTION("""COMPUTED_VALUE"""),2023.0)</f>
        <v>2023</v>
      </c>
    </row>
    <row r="7205">
      <c r="A7205" s="1" t="s">
        <v>8743</v>
      </c>
      <c r="B7205" s="4" t="s">
        <v>41</v>
      </c>
      <c r="C7205" s="4" t="s">
        <v>29</v>
      </c>
      <c r="D7205" s="4" t="s">
        <v>23</v>
      </c>
      <c r="E7205" s="4">
        <v>2.0</v>
      </c>
      <c r="F7205" s="4">
        <v>4.0</v>
      </c>
      <c r="G7205" s="4">
        <v>8.0</v>
      </c>
      <c r="H7205" s="5">
        <v>45179.0</v>
      </c>
      <c r="I7205" s="4">
        <f>IFERROR(__xludf.DUMMYFUNCTION("SPLIT(H7205,""/"")"),10.0)</f>
        <v>10</v>
      </c>
      <c r="J7205" s="4">
        <f>IFERROR(__xludf.DUMMYFUNCTION("""COMPUTED_VALUE"""),9.0)</f>
        <v>9</v>
      </c>
      <c r="K7205" s="4">
        <f>IFERROR(__xludf.DUMMYFUNCTION("""COMPUTED_VALUE"""),2023.0)</f>
        <v>2023</v>
      </c>
    </row>
    <row r="7206">
      <c r="A7206" s="1" t="s">
        <v>1244</v>
      </c>
      <c r="B7206" s="4" t="s">
        <v>41</v>
      </c>
      <c r="C7206" s="4" t="s">
        <v>24</v>
      </c>
      <c r="D7206" s="4" t="s">
        <v>39</v>
      </c>
      <c r="E7206" s="4">
        <v>4.0</v>
      </c>
      <c r="F7206" s="4">
        <v>4.0</v>
      </c>
      <c r="G7206" s="4">
        <v>16.0</v>
      </c>
      <c r="H7206" s="5">
        <v>45179.0</v>
      </c>
      <c r="I7206" s="4">
        <f>IFERROR(__xludf.DUMMYFUNCTION("SPLIT(H7206,""/"")"),10.0)</f>
        <v>10</v>
      </c>
      <c r="J7206" s="4">
        <f>IFERROR(__xludf.DUMMYFUNCTION("""COMPUTED_VALUE"""),9.0)</f>
        <v>9</v>
      </c>
      <c r="K7206" s="4">
        <f>IFERROR(__xludf.DUMMYFUNCTION("""COMPUTED_VALUE"""),2023.0)</f>
        <v>2023</v>
      </c>
    </row>
    <row r="7207">
      <c r="A7207" s="1" t="s">
        <v>5155</v>
      </c>
      <c r="B7207" s="4" t="s">
        <v>41</v>
      </c>
      <c r="C7207" s="4" t="s">
        <v>29</v>
      </c>
      <c r="D7207" s="4" t="s">
        <v>28</v>
      </c>
      <c r="E7207" s="4">
        <v>3.0</v>
      </c>
      <c r="F7207" s="4">
        <v>4.0</v>
      </c>
      <c r="G7207" s="4">
        <v>12.0</v>
      </c>
      <c r="H7207" s="5">
        <v>45179.0</v>
      </c>
      <c r="I7207" s="4">
        <f>IFERROR(__xludf.DUMMYFUNCTION("SPLIT(H7207,""/"")"),10.0)</f>
        <v>10</v>
      </c>
      <c r="J7207" s="4">
        <f>IFERROR(__xludf.DUMMYFUNCTION("""COMPUTED_VALUE"""),9.0)</f>
        <v>9</v>
      </c>
      <c r="K7207" s="4">
        <f>IFERROR(__xludf.DUMMYFUNCTION("""COMPUTED_VALUE"""),2023.0)</f>
        <v>2023</v>
      </c>
    </row>
    <row r="7208">
      <c r="A7208" s="1" t="s">
        <v>8563</v>
      </c>
      <c r="B7208" s="4" t="s">
        <v>41</v>
      </c>
      <c r="C7208" s="4" t="s">
        <v>30</v>
      </c>
      <c r="D7208" s="4" t="s">
        <v>23</v>
      </c>
      <c r="E7208" s="4">
        <v>3.0</v>
      </c>
      <c r="F7208" s="4">
        <v>4.0</v>
      </c>
      <c r="G7208" s="4">
        <v>12.0</v>
      </c>
      <c r="H7208" s="5">
        <v>45179.0</v>
      </c>
      <c r="I7208" s="4">
        <f>IFERROR(__xludf.DUMMYFUNCTION("SPLIT(H7208,""/"")"),10.0)</f>
        <v>10</v>
      </c>
      <c r="J7208" s="4">
        <f>IFERROR(__xludf.DUMMYFUNCTION("""COMPUTED_VALUE"""),9.0)</f>
        <v>9</v>
      </c>
      <c r="K7208" s="4">
        <f>IFERROR(__xludf.DUMMYFUNCTION("""COMPUTED_VALUE"""),2023.0)</f>
        <v>2023</v>
      </c>
    </row>
    <row r="7209">
      <c r="A7209" s="1" t="s">
        <v>348</v>
      </c>
      <c r="B7209" s="4" t="s">
        <v>41</v>
      </c>
      <c r="C7209" s="4" t="s">
        <v>30</v>
      </c>
      <c r="D7209" s="4" t="s">
        <v>30</v>
      </c>
      <c r="E7209" s="4">
        <v>2.0</v>
      </c>
      <c r="F7209" s="4">
        <v>4.0</v>
      </c>
      <c r="G7209" s="4">
        <v>8.0</v>
      </c>
      <c r="H7209" s="5">
        <v>45179.0</v>
      </c>
      <c r="I7209" s="4">
        <f>IFERROR(__xludf.DUMMYFUNCTION("SPLIT(H7209,""/"")"),10.0)</f>
        <v>10</v>
      </c>
      <c r="J7209" s="4">
        <f>IFERROR(__xludf.DUMMYFUNCTION("""COMPUTED_VALUE"""),9.0)</f>
        <v>9</v>
      </c>
      <c r="K7209" s="4">
        <f>IFERROR(__xludf.DUMMYFUNCTION("""COMPUTED_VALUE"""),2023.0)</f>
        <v>2023</v>
      </c>
    </row>
    <row r="7210">
      <c r="A7210" s="1" t="s">
        <v>1528</v>
      </c>
      <c r="B7210" s="4" t="s">
        <v>41</v>
      </c>
      <c r="C7210" s="4" t="s">
        <v>30</v>
      </c>
      <c r="D7210" s="4" t="s">
        <v>28</v>
      </c>
      <c r="E7210" s="4">
        <v>5.0</v>
      </c>
      <c r="F7210" s="4">
        <v>4.0</v>
      </c>
      <c r="G7210" s="4">
        <v>20.0</v>
      </c>
      <c r="H7210" s="5">
        <v>45179.0</v>
      </c>
      <c r="I7210" s="4">
        <f>IFERROR(__xludf.DUMMYFUNCTION("SPLIT(H7210,""/"")"),10.0)</f>
        <v>10</v>
      </c>
      <c r="J7210" s="4">
        <f>IFERROR(__xludf.DUMMYFUNCTION("""COMPUTED_VALUE"""),9.0)</f>
        <v>9</v>
      </c>
      <c r="K7210" s="4">
        <f>IFERROR(__xludf.DUMMYFUNCTION("""COMPUTED_VALUE"""),2023.0)</f>
        <v>2023</v>
      </c>
    </row>
    <row r="7211">
      <c r="A7211" s="1" t="s">
        <v>4456</v>
      </c>
      <c r="B7211" s="4" t="s">
        <v>41</v>
      </c>
      <c r="C7211" s="4" t="s">
        <v>24</v>
      </c>
      <c r="D7211" s="4" t="s">
        <v>28</v>
      </c>
      <c r="E7211" s="4">
        <v>2.0</v>
      </c>
      <c r="F7211" s="4">
        <v>4.0</v>
      </c>
      <c r="G7211" s="4">
        <v>8.0</v>
      </c>
      <c r="H7211" s="5">
        <v>45180.0</v>
      </c>
      <c r="I7211" s="4">
        <f>IFERROR(__xludf.DUMMYFUNCTION("SPLIT(H7211,""/"")"),11.0)</f>
        <v>11</v>
      </c>
      <c r="J7211" s="4">
        <f>IFERROR(__xludf.DUMMYFUNCTION("""COMPUTED_VALUE"""),9.0)</f>
        <v>9</v>
      </c>
      <c r="K7211" s="4">
        <f>IFERROR(__xludf.DUMMYFUNCTION("""COMPUTED_VALUE"""),2023.0)</f>
        <v>2023</v>
      </c>
    </row>
    <row r="7212">
      <c r="A7212" s="1" t="s">
        <v>1854</v>
      </c>
      <c r="B7212" s="4" t="s">
        <v>41</v>
      </c>
      <c r="C7212" s="4" t="s">
        <v>29</v>
      </c>
      <c r="D7212" s="4" t="s">
        <v>39</v>
      </c>
      <c r="E7212" s="4">
        <v>3.0</v>
      </c>
      <c r="F7212" s="4">
        <v>4.0</v>
      </c>
      <c r="G7212" s="4">
        <v>12.0</v>
      </c>
      <c r="H7212" s="5">
        <v>45180.0</v>
      </c>
      <c r="I7212" s="4">
        <f>IFERROR(__xludf.DUMMYFUNCTION("SPLIT(H7212,""/"")"),11.0)</f>
        <v>11</v>
      </c>
      <c r="J7212" s="4">
        <f>IFERROR(__xludf.DUMMYFUNCTION("""COMPUTED_VALUE"""),9.0)</f>
        <v>9</v>
      </c>
      <c r="K7212" s="4">
        <f>IFERROR(__xludf.DUMMYFUNCTION("""COMPUTED_VALUE"""),2023.0)</f>
        <v>2023</v>
      </c>
    </row>
    <row r="7213">
      <c r="A7213" s="1" t="s">
        <v>7295</v>
      </c>
      <c r="B7213" s="4" t="s">
        <v>41</v>
      </c>
      <c r="C7213" s="4" t="s">
        <v>30</v>
      </c>
      <c r="D7213" s="4" t="s">
        <v>23</v>
      </c>
      <c r="E7213" s="4">
        <v>5.0</v>
      </c>
      <c r="F7213" s="4">
        <v>4.0</v>
      </c>
      <c r="G7213" s="4">
        <v>20.0</v>
      </c>
      <c r="H7213" s="5">
        <v>45181.0</v>
      </c>
      <c r="I7213" s="4">
        <f>IFERROR(__xludf.DUMMYFUNCTION("SPLIT(H7213,""/"")"),12.0)</f>
        <v>12</v>
      </c>
      <c r="J7213" s="4">
        <f>IFERROR(__xludf.DUMMYFUNCTION("""COMPUTED_VALUE"""),9.0)</f>
        <v>9</v>
      </c>
      <c r="K7213" s="4">
        <f>IFERROR(__xludf.DUMMYFUNCTION("""COMPUTED_VALUE"""),2023.0)</f>
        <v>2023</v>
      </c>
    </row>
    <row r="7214">
      <c r="A7214" s="1" t="s">
        <v>9483</v>
      </c>
      <c r="B7214" s="4" t="s">
        <v>41</v>
      </c>
      <c r="C7214" s="4" t="s">
        <v>30</v>
      </c>
      <c r="D7214" s="4" t="s">
        <v>28</v>
      </c>
      <c r="E7214" s="4">
        <v>4.0</v>
      </c>
      <c r="F7214" s="4">
        <v>4.0</v>
      </c>
      <c r="G7214" s="4">
        <v>16.0</v>
      </c>
      <c r="H7214" s="5">
        <v>45181.0</v>
      </c>
      <c r="I7214" s="4">
        <f>IFERROR(__xludf.DUMMYFUNCTION("SPLIT(H7214,""/"")"),12.0)</f>
        <v>12</v>
      </c>
      <c r="J7214" s="4">
        <f>IFERROR(__xludf.DUMMYFUNCTION("""COMPUTED_VALUE"""),9.0)</f>
        <v>9</v>
      </c>
      <c r="K7214" s="4">
        <f>IFERROR(__xludf.DUMMYFUNCTION("""COMPUTED_VALUE"""),2023.0)</f>
        <v>2023</v>
      </c>
    </row>
    <row r="7215">
      <c r="A7215" s="1" t="s">
        <v>3271</v>
      </c>
      <c r="B7215" s="4" t="s">
        <v>41</v>
      </c>
      <c r="C7215" s="4" t="s">
        <v>30</v>
      </c>
      <c r="D7215" s="4" t="s">
        <v>28</v>
      </c>
      <c r="E7215" s="4">
        <v>3.0</v>
      </c>
      <c r="F7215" s="4">
        <v>4.0</v>
      </c>
      <c r="G7215" s="4">
        <v>12.0</v>
      </c>
      <c r="H7215" s="5">
        <v>45181.0</v>
      </c>
      <c r="I7215" s="4">
        <f>IFERROR(__xludf.DUMMYFUNCTION("SPLIT(H7215,""/"")"),12.0)</f>
        <v>12</v>
      </c>
      <c r="J7215" s="4">
        <f>IFERROR(__xludf.DUMMYFUNCTION("""COMPUTED_VALUE"""),9.0)</f>
        <v>9</v>
      </c>
      <c r="K7215" s="4">
        <f>IFERROR(__xludf.DUMMYFUNCTION("""COMPUTED_VALUE"""),2023.0)</f>
        <v>2023</v>
      </c>
    </row>
    <row r="7216">
      <c r="A7216" s="1" t="s">
        <v>150</v>
      </c>
      <c r="B7216" s="4" t="s">
        <v>41</v>
      </c>
      <c r="C7216" s="4" t="s">
        <v>30</v>
      </c>
      <c r="D7216" s="4" t="s">
        <v>23</v>
      </c>
      <c r="E7216" s="4">
        <v>2.0</v>
      </c>
      <c r="F7216" s="4">
        <v>4.0</v>
      </c>
      <c r="G7216" s="4">
        <v>8.0</v>
      </c>
      <c r="H7216" s="5">
        <v>45181.0</v>
      </c>
      <c r="I7216" s="4">
        <f>IFERROR(__xludf.DUMMYFUNCTION("SPLIT(H7216,""/"")"),12.0)</f>
        <v>12</v>
      </c>
      <c r="J7216" s="4">
        <f>IFERROR(__xludf.DUMMYFUNCTION("""COMPUTED_VALUE"""),9.0)</f>
        <v>9</v>
      </c>
      <c r="K7216" s="4">
        <f>IFERROR(__xludf.DUMMYFUNCTION("""COMPUTED_VALUE"""),2023.0)</f>
        <v>2023</v>
      </c>
    </row>
    <row r="7217">
      <c r="A7217" s="1" t="s">
        <v>2109</v>
      </c>
      <c r="B7217" s="4" t="s">
        <v>41</v>
      </c>
      <c r="C7217" s="4" t="s">
        <v>29</v>
      </c>
      <c r="D7217" s="4" t="s">
        <v>28</v>
      </c>
      <c r="E7217" s="4">
        <v>1.0</v>
      </c>
      <c r="F7217" s="4">
        <v>4.0</v>
      </c>
      <c r="G7217" s="4">
        <v>4.0</v>
      </c>
      <c r="H7217" s="5">
        <v>45181.0</v>
      </c>
      <c r="I7217" s="4">
        <f>IFERROR(__xludf.DUMMYFUNCTION("SPLIT(H7217,""/"")"),12.0)</f>
        <v>12</v>
      </c>
      <c r="J7217" s="4">
        <f>IFERROR(__xludf.DUMMYFUNCTION("""COMPUTED_VALUE"""),9.0)</f>
        <v>9</v>
      </c>
      <c r="K7217" s="4">
        <f>IFERROR(__xludf.DUMMYFUNCTION("""COMPUTED_VALUE"""),2023.0)</f>
        <v>2023</v>
      </c>
    </row>
    <row r="7218">
      <c r="A7218" s="1" t="s">
        <v>4141</v>
      </c>
      <c r="B7218" s="4" t="s">
        <v>41</v>
      </c>
      <c r="C7218" s="4" t="s">
        <v>29</v>
      </c>
      <c r="D7218" s="4" t="s">
        <v>28</v>
      </c>
      <c r="E7218" s="4">
        <v>4.0</v>
      </c>
      <c r="F7218" s="4">
        <v>4.0</v>
      </c>
      <c r="G7218" s="4">
        <v>16.0</v>
      </c>
      <c r="H7218" s="5">
        <v>45181.0</v>
      </c>
      <c r="I7218" s="4">
        <f>IFERROR(__xludf.DUMMYFUNCTION("SPLIT(H7218,""/"")"),12.0)</f>
        <v>12</v>
      </c>
      <c r="J7218" s="4">
        <f>IFERROR(__xludf.DUMMYFUNCTION("""COMPUTED_VALUE"""),9.0)</f>
        <v>9</v>
      </c>
      <c r="K7218" s="4">
        <f>IFERROR(__xludf.DUMMYFUNCTION("""COMPUTED_VALUE"""),2023.0)</f>
        <v>2023</v>
      </c>
    </row>
    <row r="7219">
      <c r="A7219" s="1" t="s">
        <v>5201</v>
      </c>
      <c r="B7219" s="4" t="s">
        <v>41</v>
      </c>
      <c r="C7219" s="4" t="s">
        <v>24</v>
      </c>
      <c r="D7219" s="4" t="s">
        <v>23</v>
      </c>
      <c r="E7219" s="4">
        <v>2.0</v>
      </c>
      <c r="F7219" s="4">
        <v>4.0</v>
      </c>
      <c r="G7219" s="4">
        <v>8.0</v>
      </c>
      <c r="H7219" s="5">
        <v>45182.0</v>
      </c>
      <c r="I7219" s="4">
        <f>IFERROR(__xludf.DUMMYFUNCTION("SPLIT(H7219,""/"")"),13.0)</f>
        <v>13</v>
      </c>
      <c r="J7219" s="4">
        <f>IFERROR(__xludf.DUMMYFUNCTION("""COMPUTED_VALUE"""),9.0)</f>
        <v>9</v>
      </c>
      <c r="K7219" s="4">
        <f>IFERROR(__xludf.DUMMYFUNCTION("""COMPUTED_VALUE"""),2023.0)</f>
        <v>2023</v>
      </c>
    </row>
    <row r="7220">
      <c r="A7220" s="1" t="s">
        <v>4290</v>
      </c>
      <c r="B7220" s="4" t="s">
        <v>41</v>
      </c>
      <c r="C7220" s="4" t="s">
        <v>30</v>
      </c>
      <c r="D7220" s="4" t="s">
        <v>28</v>
      </c>
      <c r="E7220" s="4">
        <v>5.0</v>
      </c>
      <c r="F7220" s="4">
        <v>4.0</v>
      </c>
      <c r="G7220" s="4">
        <v>20.0</v>
      </c>
      <c r="H7220" s="5">
        <v>45182.0</v>
      </c>
      <c r="I7220" s="4">
        <f>IFERROR(__xludf.DUMMYFUNCTION("SPLIT(H7220,""/"")"),13.0)</f>
        <v>13</v>
      </c>
      <c r="J7220" s="4">
        <f>IFERROR(__xludf.DUMMYFUNCTION("""COMPUTED_VALUE"""),9.0)</f>
        <v>9</v>
      </c>
      <c r="K7220" s="4">
        <f>IFERROR(__xludf.DUMMYFUNCTION("""COMPUTED_VALUE"""),2023.0)</f>
        <v>2023</v>
      </c>
    </row>
    <row r="7221">
      <c r="A7221" s="1" t="s">
        <v>4876</v>
      </c>
      <c r="B7221" s="4" t="s">
        <v>41</v>
      </c>
      <c r="C7221" s="4" t="s">
        <v>24</v>
      </c>
      <c r="D7221" s="4" t="s">
        <v>30</v>
      </c>
      <c r="E7221" s="4">
        <v>1.0</v>
      </c>
      <c r="F7221" s="4">
        <v>4.0</v>
      </c>
      <c r="G7221" s="4">
        <v>4.0</v>
      </c>
      <c r="H7221" s="5">
        <v>45183.0</v>
      </c>
      <c r="I7221" s="4">
        <f>IFERROR(__xludf.DUMMYFUNCTION("SPLIT(H7221,""/"")"),14.0)</f>
        <v>14</v>
      </c>
      <c r="J7221" s="4">
        <f>IFERROR(__xludf.DUMMYFUNCTION("""COMPUTED_VALUE"""),9.0)</f>
        <v>9</v>
      </c>
      <c r="K7221" s="4">
        <f>IFERROR(__xludf.DUMMYFUNCTION("""COMPUTED_VALUE"""),2023.0)</f>
        <v>2023</v>
      </c>
    </row>
    <row r="7222">
      <c r="A7222" s="1" t="s">
        <v>7521</v>
      </c>
      <c r="B7222" s="4" t="s">
        <v>41</v>
      </c>
      <c r="C7222" s="4" t="s">
        <v>30</v>
      </c>
      <c r="D7222" s="4" t="s">
        <v>30</v>
      </c>
      <c r="E7222" s="4">
        <v>2.0</v>
      </c>
      <c r="F7222" s="4">
        <v>4.0</v>
      </c>
      <c r="G7222" s="4">
        <v>8.0</v>
      </c>
      <c r="H7222" s="5">
        <v>45183.0</v>
      </c>
      <c r="I7222" s="4">
        <f>IFERROR(__xludf.DUMMYFUNCTION("SPLIT(H7222,""/"")"),14.0)</f>
        <v>14</v>
      </c>
      <c r="J7222" s="4">
        <f>IFERROR(__xludf.DUMMYFUNCTION("""COMPUTED_VALUE"""),9.0)</f>
        <v>9</v>
      </c>
      <c r="K7222" s="4">
        <f>IFERROR(__xludf.DUMMYFUNCTION("""COMPUTED_VALUE"""),2023.0)</f>
        <v>2023</v>
      </c>
    </row>
    <row r="7223">
      <c r="A7223" s="1" t="s">
        <v>1718</v>
      </c>
      <c r="B7223" s="4" t="s">
        <v>41</v>
      </c>
      <c r="C7223" s="4" t="s">
        <v>29</v>
      </c>
      <c r="D7223" s="4" t="s">
        <v>23</v>
      </c>
      <c r="E7223" s="4">
        <v>5.0</v>
      </c>
      <c r="F7223" s="4">
        <v>4.0</v>
      </c>
      <c r="G7223" s="4">
        <v>20.0</v>
      </c>
      <c r="H7223" s="5">
        <v>45183.0</v>
      </c>
      <c r="I7223" s="4">
        <f>IFERROR(__xludf.DUMMYFUNCTION("SPLIT(H7223,""/"")"),14.0)</f>
        <v>14</v>
      </c>
      <c r="J7223" s="4">
        <f>IFERROR(__xludf.DUMMYFUNCTION("""COMPUTED_VALUE"""),9.0)</f>
        <v>9</v>
      </c>
      <c r="K7223" s="4">
        <f>IFERROR(__xludf.DUMMYFUNCTION("""COMPUTED_VALUE"""),2023.0)</f>
        <v>2023</v>
      </c>
    </row>
    <row r="7224">
      <c r="A7224" s="1" t="s">
        <v>7215</v>
      </c>
      <c r="B7224" s="4" t="s">
        <v>41</v>
      </c>
      <c r="C7224" s="4" t="s">
        <v>29</v>
      </c>
      <c r="D7224" s="4" t="s">
        <v>30</v>
      </c>
      <c r="E7224" s="4">
        <v>5.0</v>
      </c>
      <c r="F7224" s="4">
        <v>4.0</v>
      </c>
      <c r="G7224" s="4">
        <v>20.0</v>
      </c>
      <c r="H7224" s="5">
        <v>45184.0</v>
      </c>
      <c r="I7224" s="4">
        <f>IFERROR(__xludf.DUMMYFUNCTION("SPLIT(H7224,""/"")"),15.0)</f>
        <v>15</v>
      </c>
      <c r="J7224" s="4">
        <f>IFERROR(__xludf.DUMMYFUNCTION("""COMPUTED_VALUE"""),9.0)</f>
        <v>9</v>
      </c>
      <c r="K7224" s="4">
        <f>IFERROR(__xludf.DUMMYFUNCTION("""COMPUTED_VALUE"""),2023.0)</f>
        <v>2023</v>
      </c>
    </row>
    <row r="7225">
      <c r="A7225" s="1" t="s">
        <v>6543</v>
      </c>
      <c r="B7225" s="4" t="s">
        <v>41</v>
      </c>
      <c r="C7225" s="4" t="s">
        <v>30</v>
      </c>
      <c r="D7225" s="4" t="s">
        <v>30</v>
      </c>
      <c r="E7225" s="4">
        <v>2.0</v>
      </c>
      <c r="F7225" s="4">
        <v>4.0</v>
      </c>
      <c r="G7225" s="4">
        <v>8.0</v>
      </c>
      <c r="H7225" s="5">
        <v>45184.0</v>
      </c>
      <c r="I7225" s="4">
        <f>IFERROR(__xludf.DUMMYFUNCTION("SPLIT(H7225,""/"")"),15.0)</f>
        <v>15</v>
      </c>
      <c r="J7225" s="4">
        <f>IFERROR(__xludf.DUMMYFUNCTION("""COMPUTED_VALUE"""),9.0)</f>
        <v>9</v>
      </c>
      <c r="K7225" s="4">
        <f>IFERROR(__xludf.DUMMYFUNCTION("""COMPUTED_VALUE"""),2023.0)</f>
        <v>2023</v>
      </c>
    </row>
    <row r="7226">
      <c r="A7226" s="1" t="s">
        <v>6418</v>
      </c>
      <c r="B7226" s="4" t="s">
        <v>41</v>
      </c>
      <c r="C7226" s="4" t="s">
        <v>29</v>
      </c>
      <c r="D7226" s="4" t="s">
        <v>30</v>
      </c>
      <c r="E7226" s="4">
        <v>3.0</v>
      </c>
      <c r="F7226" s="4">
        <v>4.0</v>
      </c>
      <c r="G7226" s="4">
        <v>12.0</v>
      </c>
      <c r="H7226" s="5">
        <v>45184.0</v>
      </c>
      <c r="I7226" s="4">
        <f>IFERROR(__xludf.DUMMYFUNCTION("SPLIT(H7226,""/"")"),15.0)</f>
        <v>15</v>
      </c>
      <c r="J7226" s="4">
        <f>IFERROR(__xludf.DUMMYFUNCTION("""COMPUTED_VALUE"""),9.0)</f>
        <v>9</v>
      </c>
      <c r="K7226" s="4">
        <f>IFERROR(__xludf.DUMMYFUNCTION("""COMPUTED_VALUE"""),2023.0)</f>
        <v>2023</v>
      </c>
    </row>
    <row r="7227">
      <c r="A7227" s="1" t="s">
        <v>6623</v>
      </c>
      <c r="B7227" s="4" t="s">
        <v>41</v>
      </c>
      <c r="C7227" s="4" t="s">
        <v>29</v>
      </c>
      <c r="D7227" s="4" t="s">
        <v>30</v>
      </c>
      <c r="E7227" s="4">
        <v>4.0</v>
      </c>
      <c r="F7227" s="4">
        <v>4.0</v>
      </c>
      <c r="G7227" s="4">
        <v>16.0</v>
      </c>
      <c r="H7227" s="5">
        <v>45185.0</v>
      </c>
      <c r="I7227" s="4">
        <f>IFERROR(__xludf.DUMMYFUNCTION("SPLIT(H7227,""/"")"),16.0)</f>
        <v>16</v>
      </c>
      <c r="J7227" s="4">
        <f>IFERROR(__xludf.DUMMYFUNCTION("""COMPUTED_VALUE"""),9.0)</f>
        <v>9</v>
      </c>
      <c r="K7227" s="4">
        <f>IFERROR(__xludf.DUMMYFUNCTION("""COMPUTED_VALUE"""),2023.0)</f>
        <v>2023</v>
      </c>
    </row>
    <row r="7228">
      <c r="A7228" s="1" t="s">
        <v>2097</v>
      </c>
      <c r="B7228" s="4" t="s">
        <v>41</v>
      </c>
      <c r="C7228" s="4" t="s">
        <v>24</v>
      </c>
      <c r="D7228" s="4" t="s">
        <v>23</v>
      </c>
      <c r="E7228" s="4">
        <v>4.0</v>
      </c>
      <c r="F7228" s="4">
        <v>4.0</v>
      </c>
      <c r="G7228" s="4">
        <v>16.0</v>
      </c>
      <c r="H7228" s="5">
        <v>45186.0</v>
      </c>
      <c r="I7228" s="4">
        <f>IFERROR(__xludf.DUMMYFUNCTION("SPLIT(H7228,""/"")"),17.0)</f>
        <v>17</v>
      </c>
      <c r="J7228" s="4">
        <f>IFERROR(__xludf.DUMMYFUNCTION("""COMPUTED_VALUE"""),9.0)</f>
        <v>9</v>
      </c>
      <c r="K7228" s="4">
        <f>IFERROR(__xludf.DUMMYFUNCTION("""COMPUTED_VALUE"""),2023.0)</f>
        <v>2023</v>
      </c>
    </row>
    <row r="7229">
      <c r="A7229" s="1" t="s">
        <v>1776</v>
      </c>
      <c r="B7229" s="4" t="s">
        <v>41</v>
      </c>
      <c r="C7229" s="4" t="s">
        <v>30</v>
      </c>
      <c r="D7229" s="4" t="s">
        <v>28</v>
      </c>
      <c r="E7229" s="4">
        <v>1.0</v>
      </c>
      <c r="F7229" s="4">
        <v>4.0</v>
      </c>
      <c r="G7229" s="4">
        <v>4.0</v>
      </c>
      <c r="H7229" s="5">
        <v>45186.0</v>
      </c>
      <c r="I7229" s="4">
        <f>IFERROR(__xludf.DUMMYFUNCTION("SPLIT(H7229,""/"")"),17.0)</f>
        <v>17</v>
      </c>
      <c r="J7229" s="4">
        <f>IFERROR(__xludf.DUMMYFUNCTION("""COMPUTED_VALUE"""),9.0)</f>
        <v>9</v>
      </c>
      <c r="K7229" s="4">
        <f>IFERROR(__xludf.DUMMYFUNCTION("""COMPUTED_VALUE"""),2023.0)</f>
        <v>2023</v>
      </c>
    </row>
    <row r="7230">
      <c r="A7230" s="1" t="s">
        <v>635</v>
      </c>
      <c r="B7230" s="4" t="s">
        <v>41</v>
      </c>
      <c r="C7230" s="4" t="s">
        <v>29</v>
      </c>
      <c r="D7230" s="4" t="s">
        <v>23</v>
      </c>
      <c r="E7230" s="4">
        <v>3.0</v>
      </c>
      <c r="F7230" s="4">
        <v>4.0</v>
      </c>
      <c r="G7230" s="4">
        <v>12.0</v>
      </c>
      <c r="H7230" s="5">
        <v>45187.0</v>
      </c>
      <c r="I7230" s="4">
        <f>IFERROR(__xludf.DUMMYFUNCTION("SPLIT(H7230,""/"")"),18.0)</f>
        <v>18</v>
      </c>
      <c r="J7230" s="4">
        <f>IFERROR(__xludf.DUMMYFUNCTION("""COMPUTED_VALUE"""),9.0)</f>
        <v>9</v>
      </c>
      <c r="K7230" s="4">
        <f>IFERROR(__xludf.DUMMYFUNCTION("""COMPUTED_VALUE"""),2023.0)</f>
        <v>2023</v>
      </c>
    </row>
    <row r="7231">
      <c r="A7231" s="1" t="s">
        <v>3198</v>
      </c>
      <c r="B7231" s="4" t="s">
        <v>41</v>
      </c>
      <c r="C7231" s="4" t="s">
        <v>29</v>
      </c>
      <c r="D7231" s="4" t="s">
        <v>23</v>
      </c>
      <c r="E7231" s="4">
        <v>3.0</v>
      </c>
      <c r="F7231" s="4">
        <v>4.0</v>
      </c>
      <c r="G7231" s="4">
        <v>12.0</v>
      </c>
      <c r="H7231" s="5">
        <v>45187.0</v>
      </c>
      <c r="I7231" s="4">
        <f>IFERROR(__xludf.DUMMYFUNCTION("SPLIT(H7231,""/"")"),18.0)</f>
        <v>18</v>
      </c>
      <c r="J7231" s="4">
        <f>IFERROR(__xludf.DUMMYFUNCTION("""COMPUTED_VALUE"""),9.0)</f>
        <v>9</v>
      </c>
      <c r="K7231" s="4">
        <f>IFERROR(__xludf.DUMMYFUNCTION("""COMPUTED_VALUE"""),2023.0)</f>
        <v>2023</v>
      </c>
    </row>
    <row r="7232">
      <c r="A7232" s="1" t="s">
        <v>7647</v>
      </c>
      <c r="B7232" s="4" t="s">
        <v>41</v>
      </c>
      <c r="C7232" s="4" t="s">
        <v>24</v>
      </c>
      <c r="D7232" s="4" t="s">
        <v>28</v>
      </c>
      <c r="E7232" s="4">
        <v>5.0</v>
      </c>
      <c r="F7232" s="4">
        <v>4.0</v>
      </c>
      <c r="G7232" s="4">
        <v>20.0</v>
      </c>
      <c r="H7232" s="5">
        <v>45187.0</v>
      </c>
      <c r="I7232" s="4">
        <f>IFERROR(__xludf.DUMMYFUNCTION("SPLIT(H7232,""/"")"),18.0)</f>
        <v>18</v>
      </c>
      <c r="J7232" s="4">
        <f>IFERROR(__xludf.DUMMYFUNCTION("""COMPUTED_VALUE"""),9.0)</f>
        <v>9</v>
      </c>
      <c r="K7232" s="4">
        <f>IFERROR(__xludf.DUMMYFUNCTION("""COMPUTED_VALUE"""),2023.0)</f>
        <v>2023</v>
      </c>
    </row>
    <row r="7233">
      <c r="A7233" s="1" t="s">
        <v>9622</v>
      </c>
      <c r="B7233" s="4" t="s">
        <v>41</v>
      </c>
      <c r="C7233" s="4" t="s">
        <v>24</v>
      </c>
      <c r="D7233" s="4" t="s">
        <v>30</v>
      </c>
      <c r="E7233" s="4">
        <v>1.0</v>
      </c>
      <c r="F7233" s="4">
        <v>4.0</v>
      </c>
      <c r="G7233" s="4">
        <v>4.0</v>
      </c>
      <c r="H7233" s="5">
        <v>45188.0</v>
      </c>
      <c r="I7233" s="4">
        <f>IFERROR(__xludf.DUMMYFUNCTION("SPLIT(H7233,""/"")"),19.0)</f>
        <v>19</v>
      </c>
      <c r="J7233" s="4">
        <f>IFERROR(__xludf.DUMMYFUNCTION("""COMPUTED_VALUE"""),9.0)</f>
        <v>9</v>
      </c>
      <c r="K7233" s="4">
        <f>IFERROR(__xludf.DUMMYFUNCTION("""COMPUTED_VALUE"""),2023.0)</f>
        <v>2023</v>
      </c>
    </row>
    <row r="7234">
      <c r="A7234" s="1" t="s">
        <v>9829</v>
      </c>
      <c r="B7234" s="4" t="s">
        <v>41</v>
      </c>
      <c r="C7234" s="4" t="s">
        <v>30</v>
      </c>
      <c r="D7234" s="4" t="s">
        <v>28</v>
      </c>
      <c r="E7234" s="4">
        <v>4.0</v>
      </c>
      <c r="F7234" s="4">
        <v>4.0</v>
      </c>
      <c r="G7234" s="4">
        <v>16.0</v>
      </c>
      <c r="H7234" s="5">
        <v>45188.0</v>
      </c>
      <c r="I7234" s="4">
        <f>IFERROR(__xludf.DUMMYFUNCTION("SPLIT(H7234,""/"")"),19.0)</f>
        <v>19</v>
      </c>
      <c r="J7234" s="4">
        <f>IFERROR(__xludf.DUMMYFUNCTION("""COMPUTED_VALUE"""),9.0)</f>
        <v>9</v>
      </c>
      <c r="K7234" s="4">
        <f>IFERROR(__xludf.DUMMYFUNCTION("""COMPUTED_VALUE"""),2023.0)</f>
        <v>2023</v>
      </c>
    </row>
    <row r="7235">
      <c r="A7235" s="1" t="s">
        <v>9960</v>
      </c>
      <c r="B7235" s="4" t="s">
        <v>41</v>
      </c>
      <c r="C7235" s="4" t="s">
        <v>29</v>
      </c>
      <c r="D7235" s="4" t="s">
        <v>23</v>
      </c>
      <c r="E7235" s="4">
        <v>3.0</v>
      </c>
      <c r="F7235" s="4">
        <v>4.0</v>
      </c>
      <c r="G7235" s="4">
        <v>12.0</v>
      </c>
      <c r="H7235" s="5">
        <v>45188.0</v>
      </c>
      <c r="I7235" s="4">
        <f>IFERROR(__xludf.DUMMYFUNCTION("SPLIT(H7235,""/"")"),19.0)</f>
        <v>19</v>
      </c>
      <c r="J7235" s="4">
        <f>IFERROR(__xludf.DUMMYFUNCTION("""COMPUTED_VALUE"""),9.0)</f>
        <v>9</v>
      </c>
      <c r="K7235" s="4">
        <f>IFERROR(__xludf.DUMMYFUNCTION("""COMPUTED_VALUE"""),2023.0)</f>
        <v>2023</v>
      </c>
    </row>
    <row r="7236">
      <c r="A7236" s="1" t="s">
        <v>6006</v>
      </c>
      <c r="B7236" s="4" t="s">
        <v>41</v>
      </c>
      <c r="C7236" s="4" t="s">
        <v>30</v>
      </c>
      <c r="D7236" s="4" t="s">
        <v>28</v>
      </c>
      <c r="E7236" s="4">
        <v>5.0</v>
      </c>
      <c r="F7236" s="4">
        <v>4.0</v>
      </c>
      <c r="G7236" s="4">
        <v>20.0</v>
      </c>
      <c r="H7236" s="5">
        <v>45188.0</v>
      </c>
      <c r="I7236" s="4">
        <f>IFERROR(__xludf.DUMMYFUNCTION("SPLIT(H7236,""/"")"),19.0)</f>
        <v>19</v>
      </c>
      <c r="J7236" s="4">
        <f>IFERROR(__xludf.DUMMYFUNCTION("""COMPUTED_VALUE"""),9.0)</f>
        <v>9</v>
      </c>
      <c r="K7236" s="4">
        <f>IFERROR(__xludf.DUMMYFUNCTION("""COMPUTED_VALUE"""),2023.0)</f>
        <v>2023</v>
      </c>
    </row>
    <row r="7237">
      <c r="A7237" s="1" t="s">
        <v>5599</v>
      </c>
      <c r="B7237" s="4" t="s">
        <v>41</v>
      </c>
      <c r="C7237" s="4" t="s">
        <v>30</v>
      </c>
      <c r="D7237" s="4" t="s">
        <v>28</v>
      </c>
      <c r="E7237" s="4">
        <v>4.0</v>
      </c>
      <c r="F7237" s="4">
        <v>4.0</v>
      </c>
      <c r="G7237" s="4">
        <v>16.0</v>
      </c>
      <c r="H7237" s="5">
        <v>45188.0</v>
      </c>
      <c r="I7237" s="4">
        <f>IFERROR(__xludf.DUMMYFUNCTION("SPLIT(H7237,""/"")"),19.0)</f>
        <v>19</v>
      </c>
      <c r="J7237" s="4">
        <f>IFERROR(__xludf.DUMMYFUNCTION("""COMPUTED_VALUE"""),9.0)</f>
        <v>9</v>
      </c>
      <c r="K7237" s="4">
        <f>IFERROR(__xludf.DUMMYFUNCTION("""COMPUTED_VALUE"""),2023.0)</f>
        <v>2023</v>
      </c>
    </row>
    <row r="7238">
      <c r="A7238" s="1" t="s">
        <v>624</v>
      </c>
      <c r="B7238" s="4" t="s">
        <v>41</v>
      </c>
      <c r="C7238" s="4" t="s">
        <v>30</v>
      </c>
      <c r="D7238" s="4" t="s">
        <v>28</v>
      </c>
      <c r="E7238" s="4">
        <v>4.0</v>
      </c>
      <c r="F7238" s="4">
        <v>4.0</v>
      </c>
      <c r="G7238" s="4">
        <v>16.0</v>
      </c>
      <c r="H7238" s="5">
        <v>45189.0</v>
      </c>
      <c r="I7238" s="4">
        <f>IFERROR(__xludf.DUMMYFUNCTION("SPLIT(H7238,""/"")"),20.0)</f>
        <v>20</v>
      </c>
      <c r="J7238" s="4">
        <f>IFERROR(__xludf.DUMMYFUNCTION("""COMPUTED_VALUE"""),9.0)</f>
        <v>9</v>
      </c>
      <c r="K7238" s="4">
        <f>IFERROR(__xludf.DUMMYFUNCTION("""COMPUTED_VALUE"""),2023.0)</f>
        <v>2023</v>
      </c>
    </row>
    <row r="7239">
      <c r="A7239" s="1" t="s">
        <v>3611</v>
      </c>
      <c r="B7239" s="4" t="s">
        <v>41</v>
      </c>
      <c r="C7239" s="4" t="s">
        <v>29</v>
      </c>
      <c r="D7239" s="4" t="s">
        <v>28</v>
      </c>
      <c r="E7239" s="4">
        <v>4.0</v>
      </c>
      <c r="F7239" s="4">
        <v>4.0</v>
      </c>
      <c r="G7239" s="4">
        <v>16.0</v>
      </c>
      <c r="H7239" s="5">
        <v>45189.0</v>
      </c>
      <c r="I7239" s="4">
        <f>IFERROR(__xludf.DUMMYFUNCTION("SPLIT(H7239,""/"")"),20.0)</f>
        <v>20</v>
      </c>
      <c r="J7239" s="4">
        <f>IFERROR(__xludf.DUMMYFUNCTION("""COMPUTED_VALUE"""),9.0)</f>
        <v>9</v>
      </c>
      <c r="K7239" s="4">
        <f>IFERROR(__xludf.DUMMYFUNCTION("""COMPUTED_VALUE"""),2023.0)</f>
        <v>2023</v>
      </c>
    </row>
    <row r="7240">
      <c r="A7240" s="1" t="s">
        <v>7845</v>
      </c>
      <c r="B7240" s="4" t="s">
        <v>41</v>
      </c>
      <c r="C7240" s="4" t="s">
        <v>30</v>
      </c>
      <c r="D7240" s="4" t="s">
        <v>23</v>
      </c>
      <c r="E7240" s="4">
        <v>5.0</v>
      </c>
      <c r="F7240" s="4">
        <v>4.0</v>
      </c>
      <c r="G7240" s="4">
        <v>20.0</v>
      </c>
      <c r="H7240" s="5">
        <v>45189.0</v>
      </c>
      <c r="I7240" s="4">
        <f>IFERROR(__xludf.DUMMYFUNCTION("SPLIT(H7240,""/"")"),20.0)</f>
        <v>20</v>
      </c>
      <c r="J7240" s="4">
        <f>IFERROR(__xludf.DUMMYFUNCTION("""COMPUTED_VALUE"""),9.0)</f>
        <v>9</v>
      </c>
      <c r="K7240" s="4">
        <f>IFERROR(__xludf.DUMMYFUNCTION("""COMPUTED_VALUE"""),2023.0)</f>
        <v>2023</v>
      </c>
    </row>
    <row r="7241">
      <c r="A7241" s="1" t="s">
        <v>9770</v>
      </c>
      <c r="B7241" s="4" t="s">
        <v>41</v>
      </c>
      <c r="C7241" s="4" t="s">
        <v>30</v>
      </c>
      <c r="D7241" s="4" t="s">
        <v>30</v>
      </c>
      <c r="E7241" s="4">
        <v>5.0</v>
      </c>
      <c r="F7241" s="4">
        <v>4.0</v>
      </c>
      <c r="G7241" s="4">
        <v>20.0</v>
      </c>
      <c r="H7241" s="5">
        <v>45189.0</v>
      </c>
      <c r="I7241" s="4">
        <f>IFERROR(__xludf.DUMMYFUNCTION("SPLIT(H7241,""/"")"),20.0)</f>
        <v>20</v>
      </c>
      <c r="J7241" s="4">
        <f>IFERROR(__xludf.DUMMYFUNCTION("""COMPUTED_VALUE"""),9.0)</f>
        <v>9</v>
      </c>
      <c r="K7241" s="4">
        <f>IFERROR(__xludf.DUMMYFUNCTION("""COMPUTED_VALUE"""),2023.0)</f>
        <v>2023</v>
      </c>
    </row>
    <row r="7242">
      <c r="A7242" s="1" t="s">
        <v>9029</v>
      </c>
      <c r="B7242" s="4" t="s">
        <v>41</v>
      </c>
      <c r="C7242" s="4" t="s">
        <v>24</v>
      </c>
      <c r="D7242" s="4" t="s">
        <v>39</v>
      </c>
      <c r="E7242" s="4">
        <v>3.0</v>
      </c>
      <c r="F7242" s="4">
        <v>4.0</v>
      </c>
      <c r="G7242" s="4">
        <v>12.0</v>
      </c>
      <c r="H7242" s="5">
        <v>45190.0</v>
      </c>
      <c r="I7242" s="4">
        <f>IFERROR(__xludf.DUMMYFUNCTION("SPLIT(H7242,""/"")"),21.0)</f>
        <v>21</v>
      </c>
      <c r="J7242" s="4">
        <f>IFERROR(__xludf.DUMMYFUNCTION("""COMPUTED_VALUE"""),9.0)</f>
        <v>9</v>
      </c>
      <c r="K7242" s="4">
        <f>IFERROR(__xludf.DUMMYFUNCTION("""COMPUTED_VALUE"""),2023.0)</f>
        <v>2023</v>
      </c>
    </row>
    <row r="7243">
      <c r="A7243" s="1" t="s">
        <v>7186</v>
      </c>
      <c r="B7243" s="4" t="s">
        <v>41</v>
      </c>
      <c r="C7243" s="4" t="s">
        <v>30</v>
      </c>
      <c r="D7243" s="4" t="s">
        <v>28</v>
      </c>
      <c r="E7243" s="4">
        <v>5.0</v>
      </c>
      <c r="F7243" s="4">
        <v>4.0</v>
      </c>
      <c r="G7243" s="4">
        <v>20.0</v>
      </c>
      <c r="H7243" s="5">
        <v>45190.0</v>
      </c>
      <c r="I7243" s="4">
        <f>IFERROR(__xludf.DUMMYFUNCTION("SPLIT(H7243,""/"")"),21.0)</f>
        <v>21</v>
      </c>
      <c r="J7243" s="4">
        <f>IFERROR(__xludf.DUMMYFUNCTION("""COMPUTED_VALUE"""),9.0)</f>
        <v>9</v>
      </c>
      <c r="K7243" s="4">
        <f>IFERROR(__xludf.DUMMYFUNCTION("""COMPUTED_VALUE"""),2023.0)</f>
        <v>2023</v>
      </c>
    </row>
    <row r="7244">
      <c r="A7244" s="1" t="s">
        <v>3583</v>
      </c>
      <c r="B7244" s="4" t="s">
        <v>41</v>
      </c>
      <c r="C7244" s="4" t="s">
        <v>29</v>
      </c>
      <c r="D7244" s="4" t="s">
        <v>28</v>
      </c>
      <c r="E7244" s="4">
        <v>1.0</v>
      </c>
      <c r="F7244" s="4">
        <v>4.0</v>
      </c>
      <c r="G7244" s="4">
        <v>4.0</v>
      </c>
      <c r="H7244" s="5">
        <v>45190.0</v>
      </c>
      <c r="I7244" s="4">
        <f>IFERROR(__xludf.DUMMYFUNCTION("SPLIT(H7244,""/"")"),21.0)</f>
        <v>21</v>
      </c>
      <c r="J7244" s="4">
        <f>IFERROR(__xludf.DUMMYFUNCTION("""COMPUTED_VALUE"""),9.0)</f>
        <v>9</v>
      </c>
      <c r="K7244" s="4">
        <f>IFERROR(__xludf.DUMMYFUNCTION("""COMPUTED_VALUE"""),2023.0)</f>
        <v>2023</v>
      </c>
    </row>
    <row r="7245">
      <c r="A7245" s="1" t="s">
        <v>1665</v>
      </c>
      <c r="B7245" s="4" t="s">
        <v>41</v>
      </c>
      <c r="C7245" s="4" t="s">
        <v>29</v>
      </c>
      <c r="D7245" s="4" t="s">
        <v>39</v>
      </c>
      <c r="E7245" s="4">
        <v>2.0</v>
      </c>
      <c r="F7245" s="4">
        <v>4.0</v>
      </c>
      <c r="G7245" s="4">
        <v>8.0</v>
      </c>
      <c r="H7245" s="5">
        <v>45191.0</v>
      </c>
      <c r="I7245" s="4">
        <f>IFERROR(__xludf.DUMMYFUNCTION("SPLIT(H7245,""/"")"),22.0)</f>
        <v>22</v>
      </c>
      <c r="J7245" s="4">
        <f>IFERROR(__xludf.DUMMYFUNCTION("""COMPUTED_VALUE"""),9.0)</f>
        <v>9</v>
      </c>
      <c r="K7245" s="4">
        <f>IFERROR(__xludf.DUMMYFUNCTION("""COMPUTED_VALUE"""),2023.0)</f>
        <v>2023</v>
      </c>
    </row>
    <row r="7246">
      <c r="A7246" s="1" t="s">
        <v>998</v>
      </c>
      <c r="B7246" s="4" t="s">
        <v>41</v>
      </c>
      <c r="C7246" s="4" t="s">
        <v>30</v>
      </c>
      <c r="D7246" s="4" t="s">
        <v>28</v>
      </c>
      <c r="E7246" s="4">
        <v>5.0</v>
      </c>
      <c r="F7246" s="4">
        <v>4.0</v>
      </c>
      <c r="G7246" s="4">
        <v>20.0</v>
      </c>
      <c r="H7246" s="5">
        <v>45191.0</v>
      </c>
      <c r="I7246" s="4">
        <f>IFERROR(__xludf.DUMMYFUNCTION("SPLIT(H7246,""/"")"),22.0)</f>
        <v>22</v>
      </c>
      <c r="J7246" s="4">
        <f>IFERROR(__xludf.DUMMYFUNCTION("""COMPUTED_VALUE"""),9.0)</f>
        <v>9</v>
      </c>
      <c r="K7246" s="4">
        <f>IFERROR(__xludf.DUMMYFUNCTION("""COMPUTED_VALUE"""),2023.0)</f>
        <v>2023</v>
      </c>
    </row>
    <row r="7247">
      <c r="A7247" s="1" t="s">
        <v>3836</v>
      </c>
      <c r="B7247" s="4" t="s">
        <v>41</v>
      </c>
      <c r="C7247" s="4" t="s">
        <v>29</v>
      </c>
      <c r="D7247" s="4" t="s">
        <v>23</v>
      </c>
      <c r="E7247" s="4">
        <v>2.0</v>
      </c>
      <c r="F7247" s="4">
        <v>4.0</v>
      </c>
      <c r="G7247" s="4">
        <v>8.0</v>
      </c>
      <c r="H7247" s="5">
        <v>45191.0</v>
      </c>
      <c r="I7247" s="4">
        <f>IFERROR(__xludf.DUMMYFUNCTION("SPLIT(H7247,""/"")"),22.0)</f>
        <v>22</v>
      </c>
      <c r="J7247" s="4">
        <f>IFERROR(__xludf.DUMMYFUNCTION("""COMPUTED_VALUE"""),9.0)</f>
        <v>9</v>
      </c>
      <c r="K7247" s="4">
        <f>IFERROR(__xludf.DUMMYFUNCTION("""COMPUTED_VALUE"""),2023.0)</f>
        <v>2023</v>
      </c>
    </row>
    <row r="7248">
      <c r="A7248" s="1" t="s">
        <v>8072</v>
      </c>
      <c r="B7248" s="4" t="s">
        <v>41</v>
      </c>
      <c r="C7248" s="4" t="s">
        <v>30</v>
      </c>
      <c r="D7248" s="4" t="s">
        <v>39</v>
      </c>
      <c r="E7248" s="4">
        <v>2.0</v>
      </c>
      <c r="F7248" s="4">
        <v>4.0</v>
      </c>
      <c r="G7248" s="4">
        <v>8.0</v>
      </c>
      <c r="H7248" s="5">
        <v>45191.0</v>
      </c>
      <c r="I7248" s="4">
        <f>IFERROR(__xludf.DUMMYFUNCTION("SPLIT(H7248,""/"")"),22.0)</f>
        <v>22</v>
      </c>
      <c r="J7248" s="4">
        <f>IFERROR(__xludf.DUMMYFUNCTION("""COMPUTED_VALUE"""),9.0)</f>
        <v>9</v>
      </c>
      <c r="K7248" s="4">
        <f>IFERROR(__xludf.DUMMYFUNCTION("""COMPUTED_VALUE"""),2023.0)</f>
        <v>2023</v>
      </c>
    </row>
    <row r="7249">
      <c r="A7249" s="1" t="s">
        <v>5220</v>
      </c>
      <c r="B7249" s="4" t="s">
        <v>41</v>
      </c>
      <c r="C7249" s="4" t="s">
        <v>30</v>
      </c>
      <c r="D7249" s="4" t="s">
        <v>30</v>
      </c>
      <c r="E7249" s="4">
        <v>4.0</v>
      </c>
      <c r="F7249" s="4">
        <v>4.0</v>
      </c>
      <c r="G7249" s="4">
        <v>16.0</v>
      </c>
      <c r="H7249" s="5">
        <v>45191.0</v>
      </c>
      <c r="I7249" s="4">
        <f>IFERROR(__xludf.DUMMYFUNCTION("SPLIT(H7249,""/"")"),22.0)</f>
        <v>22</v>
      </c>
      <c r="J7249" s="4">
        <f>IFERROR(__xludf.DUMMYFUNCTION("""COMPUTED_VALUE"""),9.0)</f>
        <v>9</v>
      </c>
      <c r="K7249" s="4">
        <f>IFERROR(__xludf.DUMMYFUNCTION("""COMPUTED_VALUE"""),2023.0)</f>
        <v>2023</v>
      </c>
    </row>
    <row r="7250">
      <c r="A7250" s="1" t="s">
        <v>2182</v>
      </c>
      <c r="B7250" s="4" t="s">
        <v>41</v>
      </c>
      <c r="C7250" s="4" t="s">
        <v>30</v>
      </c>
      <c r="D7250" s="4" t="s">
        <v>23</v>
      </c>
      <c r="E7250" s="4">
        <v>5.0</v>
      </c>
      <c r="F7250" s="4">
        <v>4.0</v>
      </c>
      <c r="G7250" s="4">
        <v>20.0</v>
      </c>
      <c r="H7250" s="5">
        <v>45191.0</v>
      </c>
      <c r="I7250" s="4">
        <f>IFERROR(__xludf.DUMMYFUNCTION("SPLIT(H7250,""/"")"),22.0)</f>
        <v>22</v>
      </c>
      <c r="J7250" s="4">
        <f>IFERROR(__xludf.DUMMYFUNCTION("""COMPUTED_VALUE"""),9.0)</f>
        <v>9</v>
      </c>
      <c r="K7250" s="4">
        <f>IFERROR(__xludf.DUMMYFUNCTION("""COMPUTED_VALUE"""),2023.0)</f>
        <v>2023</v>
      </c>
    </row>
    <row r="7251">
      <c r="A7251" s="1" t="s">
        <v>7219</v>
      </c>
      <c r="B7251" s="4" t="s">
        <v>41</v>
      </c>
      <c r="C7251" s="4" t="s">
        <v>30</v>
      </c>
      <c r="D7251" s="4" t="s">
        <v>30</v>
      </c>
      <c r="E7251" s="4">
        <v>5.0</v>
      </c>
      <c r="F7251" s="4">
        <v>4.0</v>
      </c>
      <c r="G7251" s="4">
        <v>20.0</v>
      </c>
      <c r="H7251" s="5">
        <v>45192.0</v>
      </c>
      <c r="I7251" s="4">
        <f>IFERROR(__xludf.DUMMYFUNCTION("SPLIT(H7251,""/"")"),23.0)</f>
        <v>23</v>
      </c>
      <c r="J7251" s="4">
        <f>IFERROR(__xludf.DUMMYFUNCTION("""COMPUTED_VALUE"""),9.0)</f>
        <v>9</v>
      </c>
      <c r="K7251" s="4">
        <f>IFERROR(__xludf.DUMMYFUNCTION("""COMPUTED_VALUE"""),2023.0)</f>
        <v>2023</v>
      </c>
    </row>
    <row r="7252">
      <c r="A7252" s="1" t="s">
        <v>7542</v>
      </c>
      <c r="B7252" s="4" t="s">
        <v>41</v>
      </c>
      <c r="C7252" s="4" t="s">
        <v>24</v>
      </c>
      <c r="D7252" s="4" t="s">
        <v>39</v>
      </c>
      <c r="E7252" s="4">
        <v>3.0</v>
      </c>
      <c r="F7252" s="4">
        <v>4.0</v>
      </c>
      <c r="G7252" s="4">
        <v>12.0</v>
      </c>
      <c r="H7252" s="5">
        <v>45193.0</v>
      </c>
      <c r="I7252" s="4">
        <f>IFERROR(__xludf.DUMMYFUNCTION("SPLIT(H7252,""/"")"),24.0)</f>
        <v>24</v>
      </c>
      <c r="J7252" s="4">
        <f>IFERROR(__xludf.DUMMYFUNCTION("""COMPUTED_VALUE"""),9.0)</f>
        <v>9</v>
      </c>
      <c r="K7252" s="4">
        <f>IFERROR(__xludf.DUMMYFUNCTION("""COMPUTED_VALUE"""),2023.0)</f>
        <v>2023</v>
      </c>
    </row>
    <row r="7253">
      <c r="A7253" s="1" t="s">
        <v>6513</v>
      </c>
      <c r="B7253" s="4" t="s">
        <v>41</v>
      </c>
      <c r="C7253" s="4" t="s">
        <v>24</v>
      </c>
      <c r="D7253" s="4" t="s">
        <v>23</v>
      </c>
      <c r="E7253" s="4">
        <v>5.0</v>
      </c>
      <c r="F7253" s="4">
        <v>4.0</v>
      </c>
      <c r="G7253" s="4">
        <v>20.0</v>
      </c>
      <c r="H7253" s="5">
        <v>45193.0</v>
      </c>
      <c r="I7253" s="4">
        <f>IFERROR(__xludf.DUMMYFUNCTION("SPLIT(H7253,""/"")"),24.0)</f>
        <v>24</v>
      </c>
      <c r="J7253" s="4">
        <f>IFERROR(__xludf.DUMMYFUNCTION("""COMPUTED_VALUE"""),9.0)</f>
        <v>9</v>
      </c>
      <c r="K7253" s="4">
        <f>IFERROR(__xludf.DUMMYFUNCTION("""COMPUTED_VALUE"""),2023.0)</f>
        <v>2023</v>
      </c>
    </row>
    <row r="7254">
      <c r="A7254" s="1" t="s">
        <v>6116</v>
      </c>
      <c r="B7254" s="4" t="s">
        <v>41</v>
      </c>
      <c r="C7254" s="4" t="s">
        <v>29</v>
      </c>
      <c r="D7254" s="4" t="s">
        <v>30</v>
      </c>
      <c r="E7254" s="4">
        <v>3.0</v>
      </c>
      <c r="F7254" s="4">
        <v>4.0</v>
      </c>
      <c r="G7254" s="4">
        <v>12.0</v>
      </c>
      <c r="H7254" s="5">
        <v>45194.0</v>
      </c>
      <c r="I7254" s="4">
        <f>IFERROR(__xludf.DUMMYFUNCTION("SPLIT(H7254,""/"")"),25.0)</f>
        <v>25</v>
      </c>
      <c r="J7254" s="4">
        <f>IFERROR(__xludf.DUMMYFUNCTION("""COMPUTED_VALUE"""),9.0)</f>
        <v>9</v>
      </c>
      <c r="K7254" s="4">
        <f>IFERROR(__xludf.DUMMYFUNCTION("""COMPUTED_VALUE"""),2023.0)</f>
        <v>2023</v>
      </c>
    </row>
    <row r="7255">
      <c r="A7255" s="1" t="s">
        <v>5555</v>
      </c>
      <c r="B7255" s="4" t="s">
        <v>41</v>
      </c>
      <c r="C7255" s="4" t="s">
        <v>29</v>
      </c>
      <c r="D7255" s="4" t="s">
        <v>28</v>
      </c>
      <c r="E7255" s="4">
        <v>5.0</v>
      </c>
      <c r="F7255" s="4">
        <v>4.0</v>
      </c>
      <c r="G7255" s="4">
        <v>20.0</v>
      </c>
      <c r="H7255" s="5">
        <v>45194.0</v>
      </c>
      <c r="I7255" s="4">
        <f>IFERROR(__xludf.DUMMYFUNCTION("SPLIT(H7255,""/"")"),25.0)</f>
        <v>25</v>
      </c>
      <c r="J7255" s="4">
        <f>IFERROR(__xludf.DUMMYFUNCTION("""COMPUTED_VALUE"""),9.0)</f>
        <v>9</v>
      </c>
      <c r="K7255" s="4">
        <f>IFERROR(__xludf.DUMMYFUNCTION("""COMPUTED_VALUE"""),2023.0)</f>
        <v>2023</v>
      </c>
    </row>
    <row r="7256">
      <c r="A7256" s="1" t="s">
        <v>9070</v>
      </c>
      <c r="B7256" s="4" t="s">
        <v>41</v>
      </c>
      <c r="C7256" s="4" t="s">
        <v>24</v>
      </c>
      <c r="D7256" s="4" t="s">
        <v>30</v>
      </c>
      <c r="E7256" s="4">
        <v>2.0</v>
      </c>
      <c r="F7256" s="4">
        <v>4.0</v>
      </c>
      <c r="G7256" s="4">
        <v>8.0</v>
      </c>
      <c r="H7256" s="5">
        <v>45195.0</v>
      </c>
      <c r="I7256" s="4">
        <f>IFERROR(__xludf.DUMMYFUNCTION("SPLIT(H7256,""/"")"),26.0)</f>
        <v>26</v>
      </c>
      <c r="J7256" s="4">
        <f>IFERROR(__xludf.DUMMYFUNCTION("""COMPUTED_VALUE"""),9.0)</f>
        <v>9</v>
      </c>
      <c r="K7256" s="4">
        <f>IFERROR(__xludf.DUMMYFUNCTION("""COMPUTED_VALUE"""),2023.0)</f>
        <v>2023</v>
      </c>
    </row>
    <row r="7257">
      <c r="A7257" s="1" t="s">
        <v>3696</v>
      </c>
      <c r="B7257" s="4" t="s">
        <v>41</v>
      </c>
      <c r="C7257" s="4" t="s">
        <v>29</v>
      </c>
      <c r="D7257" s="4" t="s">
        <v>39</v>
      </c>
      <c r="E7257" s="4">
        <v>1.0</v>
      </c>
      <c r="F7257" s="4">
        <v>4.0</v>
      </c>
      <c r="G7257" s="4">
        <v>4.0</v>
      </c>
      <c r="H7257" s="5">
        <v>45195.0</v>
      </c>
      <c r="I7257" s="4">
        <f>IFERROR(__xludf.DUMMYFUNCTION("SPLIT(H7257,""/"")"),26.0)</f>
        <v>26</v>
      </c>
      <c r="J7257" s="4">
        <f>IFERROR(__xludf.DUMMYFUNCTION("""COMPUTED_VALUE"""),9.0)</f>
        <v>9</v>
      </c>
      <c r="K7257" s="4">
        <f>IFERROR(__xludf.DUMMYFUNCTION("""COMPUTED_VALUE"""),2023.0)</f>
        <v>2023</v>
      </c>
    </row>
    <row r="7258">
      <c r="A7258" s="1" t="s">
        <v>7847</v>
      </c>
      <c r="B7258" s="4" t="s">
        <v>41</v>
      </c>
      <c r="C7258" s="4" t="s">
        <v>24</v>
      </c>
      <c r="D7258" s="4" t="s">
        <v>30</v>
      </c>
      <c r="E7258" s="4">
        <v>2.0</v>
      </c>
      <c r="F7258" s="4">
        <v>4.0</v>
      </c>
      <c r="G7258" s="4">
        <v>8.0</v>
      </c>
      <c r="H7258" s="5">
        <v>45196.0</v>
      </c>
      <c r="I7258" s="4">
        <f>IFERROR(__xludf.DUMMYFUNCTION("SPLIT(H7258,""/"")"),27.0)</f>
        <v>27</v>
      </c>
      <c r="J7258" s="4">
        <f>IFERROR(__xludf.DUMMYFUNCTION("""COMPUTED_VALUE"""),9.0)</f>
        <v>9</v>
      </c>
      <c r="K7258" s="4">
        <f>IFERROR(__xludf.DUMMYFUNCTION("""COMPUTED_VALUE"""),2023.0)</f>
        <v>2023</v>
      </c>
    </row>
    <row r="7259">
      <c r="A7259" s="1" t="s">
        <v>2776</v>
      </c>
      <c r="B7259" s="4" t="s">
        <v>41</v>
      </c>
      <c r="C7259" s="4" t="s">
        <v>30</v>
      </c>
      <c r="D7259" s="4" t="s">
        <v>23</v>
      </c>
      <c r="E7259" s="4">
        <v>5.0</v>
      </c>
      <c r="F7259" s="4">
        <v>4.0</v>
      </c>
      <c r="G7259" s="4">
        <v>20.0</v>
      </c>
      <c r="H7259" s="5">
        <v>45196.0</v>
      </c>
      <c r="I7259" s="4">
        <f>IFERROR(__xludf.DUMMYFUNCTION("SPLIT(H7259,""/"")"),27.0)</f>
        <v>27</v>
      </c>
      <c r="J7259" s="4">
        <f>IFERROR(__xludf.DUMMYFUNCTION("""COMPUTED_VALUE"""),9.0)</f>
        <v>9</v>
      </c>
      <c r="K7259" s="4">
        <f>IFERROR(__xludf.DUMMYFUNCTION("""COMPUTED_VALUE"""),2023.0)</f>
        <v>2023</v>
      </c>
    </row>
    <row r="7260">
      <c r="A7260" s="1" t="s">
        <v>2389</v>
      </c>
      <c r="B7260" s="4" t="s">
        <v>41</v>
      </c>
      <c r="C7260" s="4" t="s">
        <v>24</v>
      </c>
      <c r="D7260" s="4" t="s">
        <v>28</v>
      </c>
      <c r="E7260" s="4">
        <v>5.0</v>
      </c>
      <c r="F7260" s="4">
        <v>4.0</v>
      </c>
      <c r="G7260" s="4">
        <v>20.0</v>
      </c>
      <c r="H7260" s="5">
        <v>45196.0</v>
      </c>
      <c r="I7260" s="4">
        <f>IFERROR(__xludf.DUMMYFUNCTION("SPLIT(H7260,""/"")"),27.0)</f>
        <v>27</v>
      </c>
      <c r="J7260" s="4">
        <f>IFERROR(__xludf.DUMMYFUNCTION("""COMPUTED_VALUE"""),9.0)</f>
        <v>9</v>
      </c>
      <c r="K7260" s="4">
        <f>IFERROR(__xludf.DUMMYFUNCTION("""COMPUTED_VALUE"""),2023.0)</f>
        <v>2023</v>
      </c>
    </row>
    <row r="7261">
      <c r="A7261" s="1" t="s">
        <v>9514</v>
      </c>
      <c r="B7261" s="4" t="s">
        <v>41</v>
      </c>
      <c r="C7261" s="4" t="s">
        <v>29</v>
      </c>
      <c r="D7261" s="4" t="s">
        <v>39</v>
      </c>
      <c r="E7261" s="4">
        <v>4.0</v>
      </c>
      <c r="F7261" s="4">
        <v>4.0</v>
      </c>
      <c r="G7261" s="4">
        <v>16.0</v>
      </c>
      <c r="H7261" s="5">
        <v>45197.0</v>
      </c>
      <c r="I7261" s="4">
        <f>IFERROR(__xludf.DUMMYFUNCTION("SPLIT(H7261,""/"")"),28.0)</f>
        <v>28</v>
      </c>
      <c r="J7261" s="4">
        <f>IFERROR(__xludf.DUMMYFUNCTION("""COMPUTED_VALUE"""),9.0)</f>
        <v>9</v>
      </c>
      <c r="K7261" s="4">
        <f>IFERROR(__xludf.DUMMYFUNCTION("""COMPUTED_VALUE"""),2023.0)</f>
        <v>2023</v>
      </c>
    </row>
    <row r="7262">
      <c r="A7262" s="1" t="s">
        <v>7889</v>
      </c>
      <c r="B7262" s="4" t="s">
        <v>41</v>
      </c>
      <c r="C7262" s="4" t="s">
        <v>30</v>
      </c>
      <c r="D7262" s="4" t="s">
        <v>23</v>
      </c>
      <c r="E7262" s="4">
        <v>4.0</v>
      </c>
      <c r="F7262" s="4">
        <v>4.0</v>
      </c>
      <c r="G7262" s="4">
        <v>16.0</v>
      </c>
      <c r="H7262" s="5">
        <v>45198.0</v>
      </c>
      <c r="I7262" s="4">
        <f>IFERROR(__xludf.DUMMYFUNCTION("SPLIT(H7262,""/"")"),29.0)</f>
        <v>29</v>
      </c>
      <c r="J7262" s="4">
        <f>IFERROR(__xludf.DUMMYFUNCTION("""COMPUTED_VALUE"""),9.0)</f>
        <v>9</v>
      </c>
      <c r="K7262" s="4">
        <f>IFERROR(__xludf.DUMMYFUNCTION("""COMPUTED_VALUE"""),2023.0)</f>
        <v>2023</v>
      </c>
    </row>
    <row r="7263">
      <c r="A7263" s="1" t="s">
        <v>3579</v>
      </c>
      <c r="B7263" s="4" t="s">
        <v>41</v>
      </c>
      <c r="C7263" s="4" t="s">
        <v>30</v>
      </c>
      <c r="D7263" s="4" t="s">
        <v>39</v>
      </c>
      <c r="E7263" s="4">
        <v>1.0</v>
      </c>
      <c r="F7263" s="4">
        <v>4.0</v>
      </c>
      <c r="G7263" s="4">
        <v>4.0</v>
      </c>
      <c r="H7263" s="5">
        <v>45198.0</v>
      </c>
      <c r="I7263" s="4">
        <f>IFERROR(__xludf.DUMMYFUNCTION("SPLIT(H7263,""/"")"),29.0)</f>
        <v>29</v>
      </c>
      <c r="J7263" s="4">
        <f>IFERROR(__xludf.DUMMYFUNCTION("""COMPUTED_VALUE"""),9.0)</f>
        <v>9</v>
      </c>
      <c r="K7263" s="4">
        <f>IFERROR(__xludf.DUMMYFUNCTION("""COMPUTED_VALUE"""),2023.0)</f>
        <v>2023</v>
      </c>
    </row>
    <row r="7264">
      <c r="A7264" s="1" t="s">
        <v>4591</v>
      </c>
      <c r="B7264" s="4" t="s">
        <v>41</v>
      </c>
      <c r="C7264" s="4" t="s">
        <v>24</v>
      </c>
      <c r="D7264" s="4" t="s">
        <v>39</v>
      </c>
      <c r="E7264" s="4">
        <v>3.0</v>
      </c>
      <c r="F7264" s="4">
        <v>4.0</v>
      </c>
      <c r="G7264" s="4">
        <v>12.0</v>
      </c>
      <c r="H7264" s="5">
        <v>45199.0</v>
      </c>
      <c r="I7264" s="4">
        <f>IFERROR(__xludf.DUMMYFUNCTION("SPLIT(H7264,""/"")"),30.0)</f>
        <v>30</v>
      </c>
      <c r="J7264" s="4">
        <f>IFERROR(__xludf.DUMMYFUNCTION("""COMPUTED_VALUE"""),9.0)</f>
        <v>9</v>
      </c>
      <c r="K7264" s="4">
        <f>IFERROR(__xludf.DUMMYFUNCTION("""COMPUTED_VALUE"""),2023.0)</f>
        <v>2023</v>
      </c>
    </row>
    <row r="7265">
      <c r="A7265" s="1" t="s">
        <v>9573</v>
      </c>
      <c r="B7265" s="4" t="s">
        <v>41</v>
      </c>
      <c r="C7265" s="4" t="s">
        <v>30</v>
      </c>
      <c r="D7265" s="4" t="s">
        <v>39</v>
      </c>
      <c r="E7265" s="4">
        <v>1.0</v>
      </c>
      <c r="F7265" s="4">
        <v>4.0</v>
      </c>
      <c r="G7265" s="4">
        <v>4.0</v>
      </c>
      <c r="H7265" s="5">
        <v>45199.0</v>
      </c>
      <c r="I7265" s="4">
        <f>IFERROR(__xludf.DUMMYFUNCTION("SPLIT(H7265,""/"")"),30.0)</f>
        <v>30</v>
      </c>
      <c r="J7265" s="4">
        <f>IFERROR(__xludf.DUMMYFUNCTION("""COMPUTED_VALUE"""),9.0)</f>
        <v>9</v>
      </c>
      <c r="K7265" s="4">
        <f>IFERROR(__xludf.DUMMYFUNCTION("""COMPUTED_VALUE"""),2023.0)</f>
        <v>2023</v>
      </c>
    </row>
    <row r="7266">
      <c r="A7266" s="1" t="s">
        <v>5011</v>
      </c>
      <c r="B7266" s="4" t="s">
        <v>41</v>
      </c>
      <c r="C7266" s="4" t="s">
        <v>24</v>
      </c>
      <c r="D7266" s="4" t="s">
        <v>39</v>
      </c>
      <c r="E7266" s="4">
        <v>4.0</v>
      </c>
      <c r="F7266" s="4">
        <v>4.0</v>
      </c>
      <c r="G7266" s="4">
        <v>16.0</v>
      </c>
      <c r="H7266" s="5">
        <v>45199.0</v>
      </c>
      <c r="I7266" s="4">
        <f>IFERROR(__xludf.DUMMYFUNCTION("SPLIT(H7266,""/"")"),30.0)</f>
        <v>30</v>
      </c>
      <c r="J7266" s="4">
        <f>IFERROR(__xludf.DUMMYFUNCTION("""COMPUTED_VALUE"""),9.0)</f>
        <v>9</v>
      </c>
      <c r="K7266" s="4">
        <f>IFERROR(__xludf.DUMMYFUNCTION("""COMPUTED_VALUE"""),2023.0)</f>
        <v>2023</v>
      </c>
    </row>
    <row r="7267">
      <c r="A7267" s="1" t="s">
        <v>4499</v>
      </c>
      <c r="B7267" s="4" t="s">
        <v>41</v>
      </c>
      <c r="C7267" s="4" t="s">
        <v>30</v>
      </c>
      <c r="D7267" s="4" t="s">
        <v>28</v>
      </c>
      <c r="E7267" s="4">
        <v>5.0</v>
      </c>
      <c r="F7267" s="4">
        <v>4.0</v>
      </c>
      <c r="G7267" s="4">
        <v>20.0</v>
      </c>
      <c r="H7267" s="5">
        <v>45200.0</v>
      </c>
      <c r="I7267" s="4">
        <f>IFERROR(__xludf.DUMMYFUNCTION("SPLIT(H7267,""/"")"),1.0)</f>
        <v>1</v>
      </c>
      <c r="J7267" s="4">
        <f>IFERROR(__xludf.DUMMYFUNCTION("""COMPUTED_VALUE"""),10.0)</f>
        <v>10</v>
      </c>
      <c r="K7267" s="4">
        <f>IFERROR(__xludf.DUMMYFUNCTION("""COMPUTED_VALUE"""),2023.0)</f>
        <v>2023</v>
      </c>
    </row>
    <row r="7268">
      <c r="A7268" s="1" t="s">
        <v>7968</v>
      </c>
      <c r="B7268" s="4" t="s">
        <v>41</v>
      </c>
      <c r="C7268" s="4" t="s">
        <v>30</v>
      </c>
      <c r="D7268" s="4" t="s">
        <v>28</v>
      </c>
      <c r="E7268" s="4">
        <v>4.0</v>
      </c>
      <c r="F7268" s="4">
        <v>4.0</v>
      </c>
      <c r="G7268" s="4">
        <v>16.0</v>
      </c>
      <c r="H7268" s="5">
        <v>45200.0</v>
      </c>
      <c r="I7268" s="4">
        <f>IFERROR(__xludf.DUMMYFUNCTION("SPLIT(H7268,""/"")"),1.0)</f>
        <v>1</v>
      </c>
      <c r="J7268" s="4">
        <f>IFERROR(__xludf.DUMMYFUNCTION("""COMPUTED_VALUE"""),10.0)</f>
        <v>10</v>
      </c>
      <c r="K7268" s="4">
        <f>IFERROR(__xludf.DUMMYFUNCTION("""COMPUTED_VALUE"""),2023.0)</f>
        <v>2023</v>
      </c>
    </row>
    <row r="7269">
      <c r="A7269" s="1" t="s">
        <v>9209</v>
      </c>
      <c r="B7269" s="4" t="s">
        <v>41</v>
      </c>
      <c r="C7269" s="4" t="s">
        <v>30</v>
      </c>
      <c r="D7269" s="4" t="s">
        <v>23</v>
      </c>
      <c r="E7269" s="4">
        <v>5.0</v>
      </c>
      <c r="F7269" s="4">
        <v>4.0</v>
      </c>
      <c r="G7269" s="4">
        <v>20.0</v>
      </c>
      <c r="H7269" s="5">
        <v>45201.0</v>
      </c>
      <c r="I7269" s="4">
        <f>IFERROR(__xludf.DUMMYFUNCTION("SPLIT(H7269,""/"")"),2.0)</f>
        <v>2</v>
      </c>
      <c r="J7269" s="4">
        <f>IFERROR(__xludf.DUMMYFUNCTION("""COMPUTED_VALUE"""),10.0)</f>
        <v>10</v>
      </c>
      <c r="K7269" s="4">
        <f>IFERROR(__xludf.DUMMYFUNCTION("""COMPUTED_VALUE"""),2023.0)</f>
        <v>2023</v>
      </c>
    </row>
    <row r="7270">
      <c r="A7270" s="1" t="s">
        <v>6279</v>
      </c>
      <c r="B7270" s="4" t="s">
        <v>41</v>
      </c>
      <c r="C7270" s="4" t="s">
        <v>24</v>
      </c>
      <c r="D7270" s="4" t="s">
        <v>30</v>
      </c>
      <c r="E7270" s="4">
        <v>1.0</v>
      </c>
      <c r="F7270" s="4">
        <v>4.0</v>
      </c>
      <c r="G7270" s="4">
        <v>4.0</v>
      </c>
      <c r="H7270" s="5">
        <v>45201.0</v>
      </c>
      <c r="I7270" s="4">
        <f>IFERROR(__xludf.DUMMYFUNCTION("SPLIT(H7270,""/"")"),2.0)</f>
        <v>2</v>
      </c>
      <c r="J7270" s="4">
        <f>IFERROR(__xludf.DUMMYFUNCTION("""COMPUTED_VALUE"""),10.0)</f>
        <v>10</v>
      </c>
      <c r="K7270" s="4">
        <f>IFERROR(__xludf.DUMMYFUNCTION("""COMPUTED_VALUE"""),2023.0)</f>
        <v>2023</v>
      </c>
    </row>
    <row r="7271">
      <c r="A7271" s="1" t="s">
        <v>8589</v>
      </c>
      <c r="B7271" s="4" t="s">
        <v>41</v>
      </c>
      <c r="C7271" s="4" t="s">
        <v>30</v>
      </c>
      <c r="D7271" s="4" t="s">
        <v>39</v>
      </c>
      <c r="E7271" s="4">
        <v>1.0</v>
      </c>
      <c r="F7271" s="4">
        <v>4.0</v>
      </c>
      <c r="G7271" s="4">
        <v>4.0</v>
      </c>
      <c r="H7271" s="5">
        <v>45201.0</v>
      </c>
      <c r="I7271" s="4">
        <f>IFERROR(__xludf.DUMMYFUNCTION("SPLIT(H7271,""/"")"),2.0)</f>
        <v>2</v>
      </c>
      <c r="J7271" s="4">
        <f>IFERROR(__xludf.DUMMYFUNCTION("""COMPUTED_VALUE"""),10.0)</f>
        <v>10</v>
      </c>
      <c r="K7271" s="4">
        <f>IFERROR(__xludf.DUMMYFUNCTION("""COMPUTED_VALUE"""),2023.0)</f>
        <v>2023</v>
      </c>
    </row>
    <row r="7272">
      <c r="A7272" s="1" t="s">
        <v>2824</v>
      </c>
      <c r="B7272" s="4" t="s">
        <v>41</v>
      </c>
      <c r="C7272" s="4" t="s">
        <v>24</v>
      </c>
      <c r="D7272" s="4" t="s">
        <v>39</v>
      </c>
      <c r="E7272" s="4">
        <v>2.0</v>
      </c>
      <c r="F7272" s="4">
        <v>4.0</v>
      </c>
      <c r="G7272" s="4">
        <v>8.0</v>
      </c>
      <c r="H7272" s="5">
        <v>45201.0</v>
      </c>
      <c r="I7272" s="4">
        <f>IFERROR(__xludf.DUMMYFUNCTION("SPLIT(H7272,""/"")"),2.0)</f>
        <v>2</v>
      </c>
      <c r="J7272" s="4">
        <f>IFERROR(__xludf.DUMMYFUNCTION("""COMPUTED_VALUE"""),10.0)</f>
        <v>10</v>
      </c>
      <c r="K7272" s="4">
        <f>IFERROR(__xludf.DUMMYFUNCTION("""COMPUTED_VALUE"""),2023.0)</f>
        <v>2023</v>
      </c>
    </row>
    <row r="7273">
      <c r="A7273" s="1" t="s">
        <v>2124</v>
      </c>
      <c r="B7273" s="4" t="s">
        <v>41</v>
      </c>
      <c r="C7273" s="4" t="s">
        <v>30</v>
      </c>
      <c r="D7273" s="4" t="s">
        <v>23</v>
      </c>
      <c r="E7273" s="4">
        <v>1.0</v>
      </c>
      <c r="F7273" s="4">
        <v>4.0</v>
      </c>
      <c r="G7273" s="4">
        <v>4.0</v>
      </c>
      <c r="H7273" s="5">
        <v>45202.0</v>
      </c>
      <c r="I7273" s="4">
        <f>IFERROR(__xludf.DUMMYFUNCTION("SPLIT(H7273,""/"")"),3.0)</f>
        <v>3</v>
      </c>
      <c r="J7273" s="4">
        <f>IFERROR(__xludf.DUMMYFUNCTION("""COMPUTED_VALUE"""),10.0)</f>
        <v>10</v>
      </c>
      <c r="K7273" s="4">
        <f>IFERROR(__xludf.DUMMYFUNCTION("""COMPUTED_VALUE"""),2023.0)</f>
        <v>2023</v>
      </c>
    </row>
    <row r="7274">
      <c r="A7274" s="1" t="s">
        <v>2484</v>
      </c>
      <c r="B7274" s="4" t="s">
        <v>41</v>
      </c>
      <c r="C7274" s="4" t="s">
        <v>30</v>
      </c>
      <c r="D7274" s="4" t="s">
        <v>28</v>
      </c>
      <c r="E7274" s="4">
        <v>1.0</v>
      </c>
      <c r="F7274" s="4">
        <v>4.0</v>
      </c>
      <c r="G7274" s="4">
        <v>4.0</v>
      </c>
      <c r="H7274" s="5">
        <v>45202.0</v>
      </c>
      <c r="I7274" s="4">
        <f>IFERROR(__xludf.DUMMYFUNCTION("SPLIT(H7274,""/"")"),3.0)</f>
        <v>3</v>
      </c>
      <c r="J7274" s="4">
        <f>IFERROR(__xludf.DUMMYFUNCTION("""COMPUTED_VALUE"""),10.0)</f>
        <v>10</v>
      </c>
      <c r="K7274" s="4">
        <f>IFERROR(__xludf.DUMMYFUNCTION("""COMPUTED_VALUE"""),2023.0)</f>
        <v>2023</v>
      </c>
    </row>
    <row r="7275">
      <c r="A7275" s="1" t="s">
        <v>5821</v>
      </c>
      <c r="B7275" s="4" t="s">
        <v>41</v>
      </c>
      <c r="C7275" s="4" t="s">
        <v>30</v>
      </c>
      <c r="D7275" s="4" t="s">
        <v>39</v>
      </c>
      <c r="E7275" s="4">
        <v>4.0</v>
      </c>
      <c r="F7275" s="4">
        <v>4.0</v>
      </c>
      <c r="G7275" s="4">
        <v>16.0</v>
      </c>
      <c r="H7275" s="5">
        <v>45202.0</v>
      </c>
      <c r="I7275" s="4">
        <f>IFERROR(__xludf.DUMMYFUNCTION("SPLIT(H7275,""/"")"),3.0)</f>
        <v>3</v>
      </c>
      <c r="J7275" s="4">
        <f>IFERROR(__xludf.DUMMYFUNCTION("""COMPUTED_VALUE"""),10.0)</f>
        <v>10</v>
      </c>
      <c r="K7275" s="4">
        <f>IFERROR(__xludf.DUMMYFUNCTION("""COMPUTED_VALUE"""),2023.0)</f>
        <v>2023</v>
      </c>
    </row>
    <row r="7276">
      <c r="A7276" s="1" t="s">
        <v>5734</v>
      </c>
      <c r="B7276" s="4" t="s">
        <v>41</v>
      </c>
      <c r="C7276" s="4" t="s">
        <v>30</v>
      </c>
      <c r="D7276" s="4" t="s">
        <v>39</v>
      </c>
      <c r="E7276" s="4">
        <v>5.0</v>
      </c>
      <c r="F7276" s="4">
        <v>4.0</v>
      </c>
      <c r="G7276" s="4">
        <v>20.0</v>
      </c>
      <c r="H7276" s="5">
        <v>45203.0</v>
      </c>
      <c r="I7276" s="4">
        <f>IFERROR(__xludf.DUMMYFUNCTION("SPLIT(H7276,""/"")"),4.0)</f>
        <v>4</v>
      </c>
      <c r="J7276" s="4">
        <f>IFERROR(__xludf.DUMMYFUNCTION("""COMPUTED_VALUE"""),10.0)</f>
        <v>10</v>
      </c>
      <c r="K7276" s="4">
        <f>IFERROR(__xludf.DUMMYFUNCTION("""COMPUTED_VALUE"""),2023.0)</f>
        <v>2023</v>
      </c>
    </row>
    <row r="7277">
      <c r="A7277" s="1" t="s">
        <v>1851</v>
      </c>
      <c r="B7277" s="4" t="s">
        <v>41</v>
      </c>
      <c r="C7277" s="4" t="s">
        <v>29</v>
      </c>
      <c r="D7277" s="4" t="s">
        <v>23</v>
      </c>
      <c r="E7277" s="4">
        <v>3.0</v>
      </c>
      <c r="F7277" s="4">
        <v>4.0</v>
      </c>
      <c r="G7277" s="4">
        <v>12.0</v>
      </c>
      <c r="H7277" s="5">
        <v>45203.0</v>
      </c>
      <c r="I7277" s="4">
        <f>IFERROR(__xludf.DUMMYFUNCTION("SPLIT(H7277,""/"")"),4.0)</f>
        <v>4</v>
      </c>
      <c r="J7277" s="4">
        <f>IFERROR(__xludf.DUMMYFUNCTION("""COMPUTED_VALUE"""),10.0)</f>
        <v>10</v>
      </c>
      <c r="K7277" s="4">
        <f>IFERROR(__xludf.DUMMYFUNCTION("""COMPUTED_VALUE"""),2023.0)</f>
        <v>2023</v>
      </c>
    </row>
    <row r="7278">
      <c r="A7278" s="1" t="s">
        <v>4453</v>
      </c>
      <c r="B7278" s="4" t="s">
        <v>41</v>
      </c>
      <c r="C7278" s="4" t="s">
        <v>29</v>
      </c>
      <c r="D7278" s="4" t="s">
        <v>30</v>
      </c>
      <c r="E7278" s="4">
        <v>3.0</v>
      </c>
      <c r="F7278" s="4">
        <v>4.0</v>
      </c>
      <c r="G7278" s="4">
        <v>12.0</v>
      </c>
      <c r="H7278" s="5">
        <v>45203.0</v>
      </c>
      <c r="I7278" s="4">
        <f>IFERROR(__xludf.DUMMYFUNCTION("SPLIT(H7278,""/"")"),4.0)</f>
        <v>4</v>
      </c>
      <c r="J7278" s="4">
        <f>IFERROR(__xludf.DUMMYFUNCTION("""COMPUTED_VALUE"""),10.0)</f>
        <v>10</v>
      </c>
      <c r="K7278" s="4">
        <f>IFERROR(__xludf.DUMMYFUNCTION("""COMPUTED_VALUE"""),2023.0)</f>
        <v>2023</v>
      </c>
    </row>
    <row r="7279">
      <c r="A7279" s="1" t="s">
        <v>9231</v>
      </c>
      <c r="B7279" s="4" t="s">
        <v>41</v>
      </c>
      <c r="C7279" s="4" t="s">
        <v>24</v>
      </c>
      <c r="D7279" s="4" t="s">
        <v>23</v>
      </c>
      <c r="E7279" s="4">
        <v>3.0</v>
      </c>
      <c r="F7279" s="4">
        <v>4.0</v>
      </c>
      <c r="G7279" s="4">
        <v>12.0</v>
      </c>
      <c r="H7279" s="5">
        <v>45203.0</v>
      </c>
      <c r="I7279" s="4">
        <f>IFERROR(__xludf.DUMMYFUNCTION("SPLIT(H7279,""/"")"),4.0)</f>
        <v>4</v>
      </c>
      <c r="J7279" s="4">
        <f>IFERROR(__xludf.DUMMYFUNCTION("""COMPUTED_VALUE"""),10.0)</f>
        <v>10</v>
      </c>
      <c r="K7279" s="4">
        <f>IFERROR(__xludf.DUMMYFUNCTION("""COMPUTED_VALUE"""),2023.0)</f>
        <v>2023</v>
      </c>
    </row>
    <row r="7280">
      <c r="A7280" s="1" t="s">
        <v>9526</v>
      </c>
      <c r="B7280" s="4" t="s">
        <v>41</v>
      </c>
      <c r="C7280" s="4" t="s">
        <v>24</v>
      </c>
      <c r="D7280" s="4" t="s">
        <v>30</v>
      </c>
      <c r="E7280" s="4">
        <v>2.0</v>
      </c>
      <c r="F7280" s="4">
        <v>4.0</v>
      </c>
      <c r="G7280" s="4">
        <v>8.0</v>
      </c>
      <c r="H7280" s="5">
        <v>45203.0</v>
      </c>
      <c r="I7280" s="4">
        <f>IFERROR(__xludf.DUMMYFUNCTION("SPLIT(H7280,""/"")"),4.0)</f>
        <v>4</v>
      </c>
      <c r="J7280" s="4">
        <f>IFERROR(__xludf.DUMMYFUNCTION("""COMPUTED_VALUE"""),10.0)</f>
        <v>10</v>
      </c>
      <c r="K7280" s="4">
        <f>IFERROR(__xludf.DUMMYFUNCTION("""COMPUTED_VALUE"""),2023.0)</f>
        <v>2023</v>
      </c>
    </row>
    <row r="7281">
      <c r="A7281" s="1" t="s">
        <v>4073</v>
      </c>
      <c r="B7281" s="4" t="s">
        <v>41</v>
      </c>
      <c r="C7281" s="4" t="s">
        <v>30</v>
      </c>
      <c r="D7281" s="4" t="s">
        <v>23</v>
      </c>
      <c r="E7281" s="4">
        <v>1.0</v>
      </c>
      <c r="F7281" s="4">
        <v>4.0</v>
      </c>
      <c r="G7281" s="4">
        <v>4.0</v>
      </c>
      <c r="H7281" s="5">
        <v>45204.0</v>
      </c>
      <c r="I7281" s="4">
        <f>IFERROR(__xludf.DUMMYFUNCTION("SPLIT(H7281,""/"")"),5.0)</f>
        <v>5</v>
      </c>
      <c r="J7281" s="4">
        <f>IFERROR(__xludf.DUMMYFUNCTION("""COMPUTED_VALUE"""),10.0)</f>
        <v>10</v>
      </c>
      <c r="K7281" s="4">
        <f>IFERROR(__xludf.DUMMYFUNCTION("""COMPUTED_VALUE"""),2023.0)</f>
        <v>2023</v>
      </c>
    </row>
    <row r="7282">
      <c r="A7282" s="1" t="s">
        <v>9439</v>
      </c>
      <c r="B7282" s="4" t="s">
        <v>41</v>
      </c>
      <c r="C7282" s="4" t="s">
        <v>30</v>
      </c>
      <c r="D7282" s="4" t="s">
        <v>30</v>
      </c>
      <c r="E7282" s="4">
        <v>3.0</v>
      </c>
      <c r="F7282" s="4">
        <v>4.0</v>
      </c>
      <c r="G7282" s="4">
        <v>12.0</v>
      </c>
      <c r="H7282" s="5">
        <v>45204.0</v>
      </c>
      <c r="I7282" s="4">
        <f>IFERROR(__xludf.DUMMYFUNCTION("SPLIT(H7282,""/"")"),5.0)</f>
        <v>5</v>
      </c>
      <c r="J7282" s="4">
        <f>IFERROR(__xludf.DUMMYFUNCTION("""COMPUTED_VALUE"""),10.0)</f>
        <v>10</v>
      </c>
      <c r="K7282" s="4">
        <f>IFERROR(__xludf.DUMMYFUNCTION("""COMPUTED_VALUE"""),2023.0)</f>
        <v>2023</v>
      </c>
    </row>
    <row r="7283">
      <c r="A7283" s="1" t="s">
        <v>8752</v>
      </c>
      <c r="B7283" s="4" t="s">
        <v>41</v>
      </c>
      <c r="C7283" s="4" t="s">
        <v>24</v>
      </c>
      <c r="D7283" s="4" t="s">
        <v>30</v>
      </c>
      <c r="E7283" s="4">
        <v>5.0</v>
      </c>
      <c r="F7283" s="4">
        <v>4.0</v>
      </c>
      <c r="G7283" s="4">
        <v>20.0</v>
      </c>
      <c r="H7283" s="5">
        <v>45205.0</v>
      </c>
      <c r="I7283" s="4">
        <f>IFERROR(__xludf.DUMMYFUNCTION("SPLIT(H7283,""/"")"),6.0)</f>
        <v>6</v>
      </c>
      <c r="J7283" s="4">
        <f>IFERROR(__xludf.DUMMYFUNCTION("""COMPUTED_VALUE"""),10.0)</f>
        <v>10</v>
      </c>
      <c r="K7283" s="4">
        <f>IFERROR(__xludf.DUMMYFUNCTION("""COMPUTED_VALUE"""),2023.0)</f>
        <v>2023</v>
      </c>
    </row>
    <row r="7284">
      <c r="A7284" s="1" t="s">
        <v>4958</v>
      </c>
      <c r="B7284" s="4" t="s">
        <v>41</v>
      </c>
      <c r="C7284" s="4" t="s">
        <v>29</v>
      </c>
      <c r="D7284" s="4" t="s">
        <v>23</v>
      </c>
      <c r="E7284" s="4">
        <v>3.0</v>
      </c>
      <c r="F7284" s="4">
        <v>4.0</v>
      </c>
      <c r="G7284" s="4">
        <v>12.0</v>
      </c>
      <c r="H7284" s="5">
        <v>45205.0</v>
      </c>
      <c r="I7284" s="4">
        <f>IFERROR(__xludf.DUMMYFUNCTION("SPLIT(H7284,""/"")"),6.0)</f>
        <v>6</v>
      </c>
      <c r="J7284" s="4">
        <f>IFERROR(__xludf.DUMMYFUNCTION("""COMPUTED_VALUE"""),10.0)</f>
        <v>10</v>
      </c>
      <c r="K7284" s="4">
        <f>IFERROR(__xludf.DUMMYFUNCTION("""COMPUTED_VALUE"""),2023.0)</f>
        <v>2023</v>
      </c>
    </row>
    <row r="7285">
      <c r="A7285" s="1" t="s">
        <v>2194</v>
      </c>
      <c r="B7285" s="4" t="s">
        <v>41</v>
      </c>
      <c r="C7285" s="4" t="s">
        <v>29</v>
      </c>
      <c r="D7285" s="4" t="s">
        <v>30</v>
      </c>
      <c r="E7285" s="4">
        <v>1.0</v>
      </c>
      <c r="F7285" s="4">
        <v>4.0</v>
      </c>
      <c r="G7285" s="4">
        <v>4.0</v>
      </c>
      <c r="H7285" s="5">
        <v>45205.0</v>
      </c>
      <c r="I7285" s="4">
        <f>IFERROR(__xludf.DUMMYFUNCTION("SPLIT(H7285,""/"")"),6.0)</f>
        <v>6</v>
      </c>
      <c r="J7285" s="4">
        <f>IFERROR(__xludf.DUMMYFUNCTION("""COMPUTED_VALUE"""),10.0)</f>
        <v>10</v>
      </c>
      <c r="K7285" s="4">
        <f>IFERROR(__xludf.DUMMYFUNCTION("""COMPUTED_VALUE"""),2023.0)</f>
        <v>2023</v>
      </c>
    </row>
    <row r="7286">
      <c r="A7286" s="1" t="s">
        <v>6276</v>
      </c>
      <c r="B7286" s="4" t="s">
        <v>41</v>
      </c>
      <c r="C7286" s="4" t="s">
        <v>30</v>
      </c>
      <c r="D7286" s="4" t="s">
        <v>30</v>
      </c>
      <c r="E7286" s="4">
        <v>2.0</v>
      </c>
      <c r="F7286" s="4">
        <v>4.0</v>
      </c>
      <c r="G7286" s="4">
        <v>8.0</v>
      </c>
      <c r="H7286" s="5">
        <v>45205.0</v>
      </c>
      <c r="I7286" s="4">
        <f>IFERROR(__xludf.DUMMYFUNCTION("SPLIT(H7286,""/"")"),6.0)</f>
        <v>6</v>
      </c>
      <c r="J7286" s="4">
        <f>IFERROR(__xludf.DUMMYFUNCTION("""COMPUTED_VALUE"""),10.0)</f>
        <v>10</v>
      </c>
      <c r="K7286" s="4">
        <f>IFERROR(__xludf.DUMMYFUNCTION("""COMPUTED_VALUE"""),2023.0)</f>
        <v>2023</v>
      </c>
    </row>
    <row r="7287">
      <c r="A7287" s="1" t="s">
        <v>8966</v>
      </c>
      <c r="B7287" s="4" t="s">
        <v>41</v>
      </c>
      <c r="C7287" s="4" t="s">
        <v>29</v>
      </c>
      <c r="D7287" s="4" t="s">
        <v>30</v>
      </c>
      <c r="E7287" s="4">
        <v>5.0</v>
      </c>
      <c r="F7287" s="4">
        <v>4.0</v>
      </c>
      <c r="G7287" s="4">
        <v>20.0</v>
      </c>
      <c r="H7287" s="5">
        <v>45205.0</v>
      </c>
      <c r="I7287" s="4">
        <f>IFERROR(__xludf.DUMMYFUNCTION("SPLIT(H7287,""/"")"),6.0)</f>
        <v>6</v>
      </c>
      <c r="J7287" s="4">
        <f>IFERROR(__xludf.DUMMYFUNCTION("""COMPUTED_VALUE"""),10.0)</f>
        <v>10</v>
      </c>
      <c r="K7287" s="4">
        <f>IFERROR(__xludf.DUMMYFUNCTION("""COMPUTED_VALUE"""),2023.0)</f>
        <v>2023</v>
      </c>
    </row>
    <row r="7288">
      <c r="A7288" s="1" t="s">
        <v>9157</v>
      </c>
      <c r="B7288" s="4" t="s">
        <v>41</v>
      </c>
      <c r="C7288" s="4" t="s">
        <v>24</v>
      </c>
      <c r="D7288" s="4" t="s">
        <v>39</v>
      </c>
      <c r="E7288" s="4">
        <v>5.0</v>
      </c>
      <c r="F7288" s="4">
        <v>4.0</v>
      </c>
      <c r="G7288" s="4">
        <v>20.0</v>
      </c>
      <c r="H7288" s="5">
        <v>45205.0</v>
      </c>
      <c r="I7288" s="4">
        <f>IFERROR(__xludf.DUMMYFUNCTION("SPLIT(H7288,""/"")"),6.0)</f>
        <v>6</v>
      </c>
      <c r="J7288" s="4">
        <f>IFERROR(__xludf.DUMMYFUNCTION("""COMPUTED_VALUE"""),10.0)</f>
        <v>10</v>
      </c>
      <c r="K7288" s="4">
        <f>IFERROR(__xludf.DUMMYFUNCTION("""COMPUTED_VALUE"""),2023.0)</f>
        <v>2023</v>
      </c>
    </row>
    <row r="7289">
      <c r="A7289" s="1" t="s">
        <v>4407</v>
      </c>
      <c r="B7289" s="4" t="s">
        <v>41</v>
      </c>
      <c r="C7289" s="4" t="s">
        <v>24</v>
      </c>
      <c r="D7289" s="4" t="s">
        <v>30</v>
      </c>
      <c r="E7289" s="4">
        <v>3.0</v>
      </c>
      <c r="F7289" s="4">
        <v>4.0</v>
      </c>
      <c r="G7289" s="4">
        <v>12.0</v>
      </c>
      <c r="H7289" s="5">
        <v>45205.0</v>
      </c>
      <c r="I7289" s="4">
        <f>IFERROR(__xludf.DUMMYFUNCTION("SPLIT(H7289,""/"")"),6.0)</f>
        <v>6</v>
      </c>
      <c r="J7289" s="4">
        <f>IFERROR(__xludf.DUMMYFUNCTION("""COMPUTED_VALUE"""),10.0)</f>
        <v>10</v>
      </c>
      <c r="K7289" s="4">
        <f>IFERROR(__xludf.DUMMYFUNCTION("""COMPUTED_VALUE"""),2023.0)</f>
        <v>2023</v>
      </c>
    </row>
    <row r="7290">
      <c r="A7290" s="1" t="s">
        <v>8440</v>
      </c>
      <c r="B7290" s="4" t="s">
        <v>41</v>
      </c>
      <c r="C7290" s="4" t="s">
        <v>30</v>
      </c>
      <c r="D7290" s="4" t="s">
        <v>23</v>
      </c>
      <c r="E7290" s="4">
        <v>4.0</v>
      </c>
      <c r="F7290" s="4">
        <v>4.0</v>
      </c>
      <c r="G7290" s="4">
        <v>16.0</v>
      </c>
      <c r="H7290" s="5">
        <v>45206.0</v>
      </c>
      <c r="I7290" s="4">
        <f>IFERROR(__xludf.DUMMYFUNCTION("SPLIT(H7290,""/"")"),7.0)</f>
        <v>7</v>
      </c>
      <c r="J7290" s="4">
        <f>IFERROR(__xludf.DUMMYFUNCTION("""COMPUTED_VALUE"""),10.0)</f>
        <v>10</v>
      </c>
      <c r="K7290" s="4">
        <f>IFERROR(__xludf.DUMMYFUNCTION("""COMPUTED_VALUE"""),2023.0)</f>
        <v>2023</v>
      </c>
    </row>
    <row r="7291">
      <c r="A7291" s="1" t="s">
        <v>9069</v>
      </c>
      <c r="B7291" s="4" t="s">
        <v>41</v>
      </c>
      <c r="C7291" s="4" t="s">
        <v>29</v>
      </c>
      <c r="D7291" s="4" t="s">
        <v>39</v>
      </c>
      <c r="E7291" s="4">
        <v>2.0</v>
      </c>
      <c r="F7291" s="4">
        <v>4.0</v>
      </c>
      <c r="G7291" s="4">
        <v>8.0</v>
      </c>
      <c r="H7291" s="5">
        <v>45206.0</v>
      </c>
      <c r="I7291" s="4">
        <f>IFERROR(__xludf.DUMMYFUNCTION("SPLIT(H7291,""/"")"),7.0)</f>
        <v>7</v>
      </c>
      <c r="J7291" s="4">
        <f>IFERROR(__xludf.DUMMYFUNCTION("""COMPUTED_VALUE"""),10.0)</f>
        <v>10</v>
      </c>
      <c r="K7291" s="4">
        <f>IFERROR(__xludf.DUMMYFUNCTION("""COMPUTED_VALUE"""),2023.0)</f>
        <v>2023</v>
      </c>
    </row>
    <row r="7292">
      <c r="A7292" s="1" t="s">
        <v>1741</v>
      </c>
      <c r="B7292" s="4" t="s">
        <v>41</v>
      </c>
      <c r="C7292" s="4" t="s">
        <v>30</v>
      </c>
      <c r="D7292" s="4" t="s">
        <v>39</v>
      </c>
      <c r="E7292" s="4">
        <v>2.0</v>
      </c>
      <c r="F7292" s="4">
        <v>4.0</v>
      </c>
      <c r="G7292" s="4">
        <v>8.0</v>
      </c>
      <c r="H7292" s="5">
        <v>45206.0</v>
      </c>
      <c r="I7292" s="4">
        <f>IFERROR(__xludf.DUMMYFUNCTION("SPLIT(H7292,""/"")"),7.0)</f>
        <v>7</v>
      </c>
      <c r="J7292" s="4">
        <f>IFERROR(__xludf.DUMMYFUNCTION("""COMPUTED_VALUE"""),10.0)</f>
        <v>10</v>
      </c>
      <c r="K7292" s="4">
        <f>IFERROR(__xludf.DUMMYFUNCTION("""COMPUTED_VALUE"""),2023.0)</f>
        <v>2023</v>
      </c>
    </row>
    <row r="7293">
      <c r="A7293" s="1" t="s">
        <v>9544</v>
      </c>
      <c r="B7293" s="4" t="s">
        <v>41</v>
      </c>
      <c r="C7293" s="4" t="s">
        <v>29</v>
      </c>
      <c r="D7293" s="4" t="s">
        <v>28</v>
      </c>
      <c r="E7293" s="4">
        <v>3.0</v>
      </c>
      <c r="F7293" s="4">
        <v>4.0</v>
      </c>
      <c r="G7293" s="4">
        <v>12.0</v>
      </c>
      <c r="H7293" s="5">
        <v>45207.0</v>
      </c>
      <c r="I7293" s="4">
        <f>IFERROR(__xludf.DUMMYFUNCTION("SPLIT(H7293,""/"")"),8.0)</f>
        <v>8</v>
      </c>
      <c r="J7293" s="4">
        <f>IFERROR(__xludf.DUMMYFUNCTION("""COMPUTED_VALUE"""),10.0)</f>
        <v>10</v>
      </c>
      <c r="K7293" s="4">
        <f>IFERROR(__xludf.DUMMYFUNCTION("""COMPUTED_VALUE"""),2023.0)</f>
        <v>2023</v>
      </c>
    </row>
    <row r="7294">
      <c r="A7294" s="1" t="s">
        <v>2141</v>
      </c>
      <c r="B7294" s="4" t="s">
        <v>41</v>
      </c>
      <c r="C7294" s="4" t="s">
        <v>29</v>
      </c>
      <c r="D7294" s="4" t="s">
        <v>30</v>
      </c>
      <c r="E7294" s="4">
        <v>3.0</v>
      </c>
      <c r="F7294" s="4">
        <v>4.0</v>
      </c>
      <c r="G7294" s="4">
        <v>12.0</v>
      </c>
      <c r="H7294" s="5">
        <v>45207.0</v>
      </c>
      <c r="I7294" s="4">
        <f>IFERROR(__xludf.DUMMYFUNCTION("SPLIT(H7294,""/"")"),8.0)</f>
        <v>8</v>
      </c>
      <c r="J7294" s="4">
        <f>IFERROR(__xludf.DUMMYFUNCTION("""COMPUTED_VALUE"""),10.0)</f>
        <v>10</v>
      </c>
      <c r="K7294" s="4">
        <f>IFERROR(__xludf.DUMMYFUNCTION("""COMPUTED_VALUE"""),2023.0)</f>
        <v>2023</v>
      </c>
    </row>
    <row r="7295">
      <c r="A7295" s="1" t="s">
        <v>1291</v>
      </c>
      <c r="B7295" s="4" t="s">
        <v>41</v>
      </c>
      <c r="C7295" s="4" t="s">
        <v>30</v>
      </c>
      <c r="D7295" s="4" t="s">
        <v>23</v>
      </c>
      <c r="E7295" s="4">
        <v>5.0</v>
      </c>
      <c r="F7295" s="4">
        <v>4.0</v>
      </c>
      <c r="G7295" s="4">
        <v>20.0</v>
      </c>
      <c r="H7295" s="5">
        <v>45208.0</v>
      </c>
      <c r="I7295" s="4">
        <f>IFERROR(__xludf.DUMMYFUNCTION("SPLIT(H7295,""/"")"),9.0)</f>
        <v>9</v>
      </c>
      <c r="J7295" s="4">
        <f>IFERROR(__xludf.DUMMYFUNCTION("""COMPUTED_VALUE"""),10.0)</f>
        <v>10</v>
      </c>
      <c r="K7295" s="4">
        <f>IFERROR(__xludf.DUMMYFUNCTION("""COMPUTED_VALUE"""),2023.0)</f>
        <v>2023</v>
      </c>
    </row>
    <row r="7296">
      <c r="A7296" s="1" t="s">
        <v>72</v>
      </c>
      <c r="B7296" s="4" t="s">
        <v>41</v>
      </c>
      <c r="C7296" s="4" t="s">
        <v>24</v>
      </c>
      <c r="D7296" s="4" t="s">
        <v>39</v>
      </c>
      <c r="E7296" s="4">
        <v>2.0</v>
      </c>
      <c r="F7296" s="4">
        <v>4.0</v>
      </c>
      <c r="G7296" s="4">
        <v>8.0</v>
      </c>
      <c r="H7296" s="5">
        <v>45208.0</v>
      </c>
      <c r="I7296" s="4">
        <f>IFERROR(__xludf.DUMMYFUNCTION("SPLIT(H7296,""/"")"),9.0)</f>
        <v>9</v>
      </c>
      <c r="J7296" s="4">
        <f>IFERROR(__xludf.DUMMYFUNCTION("""COMPUTED_VALUE"""),10.0)</f>
        <v>10</v>
      </c>
      <c r="K7296" s="4">
        <f>IFERROR(__xludf.DUMMYFUNCTION("""COMPUTED_VALUE"""),2023.0)</f>
        <v>2023</v>
      </c>
    </row>
    <row r="7297">
      <c r="A7297" s="1" t="s">
        <v>1153</v>
      </c>
      <c r="B7297" s="4" t="s">
        <v>41</v>
      </c>
      <c r="C7297" s="4" t="s">
        <v>30</v>
      </c>
      <c r="D7297" s="4" t="s">
        <v>30</v>
      </c>
      <c r="E7297" s="4">
        <v>3.0</v>
      </c>
      <c r="F7297" s="4">
        <v>4.0</v>
      </c>
      <c r="G7297" s="4">
        <v>12.0</v>
      </c>
      <c r="H7297" s="7">
        <v>45209.0</v>
      </c>
      <c r="I7297" s="4">
        <f>IFERROR(__xludf.DUMMYFUNCTION("SPLIT(H7297,""/"")"),10.0)</f>
        <v>10</v>
      </c>
      <c r="J7297" s="4">
        <f>IFERROR(__xludf.DUMMYFUNCTION("""COMPUTED_VALUE"""),10.0)</f>
        <v>10</v>
      </c>
      <c r="K7297" s="4">
        <f>IFERROR(__xludf.DUMMYFUNCTION("""COMPUTED_VALUE"""),2023.0)</f>
        <v>2023</v>
      </c>
    </row>
    <row r="7298">
      <c r="A7298" s="1" t="s">
        <v>5391</v>
      </c>
      <c r="B7298" s="4" t="s">
        <v>41</v>
      </c>
      <c r="C7298" s="4" t="s">
        <v>29</v>
      </c>
      <c r="D7298" s="4" t="s">
        <v>39</v>
      </c>
      <c r="E7298" s="4">
        <v>4.0</v>
      </c>
      <c r="F7298" s="4">
        <v>4.0</v>
      </c>
      <c r="G7298" s="4">
        <v>16.0</v>
      </c>
      <c r="H7298" s="7">
        <v>45209.0</v>
      </c>
      <c r="I7298" s="4">
        <f>IFERROR(__xludf.DUMMYFUNCTION("SPLIT(H7298,""/"")"),10.0)</f>
        <v>10</v>
      </c>
      <c r="J7298" s="4">
        <f>IFERROR(__xludf.DUMMYFUNCTION("""COMPUTED_VALUE"""),10.0)</f>
        <v>10</v>
      </c>
      <c r="K7298" s="4">
        <f>IFERROR(__xludf.DUMMYFUNCTION("""COMPUTED_VALUE"""),2023.0)</f>
        <v>2023</v>
      </c>
    </row>
    <row r="7299">
      <c r="A7299" s="1" t="s">
        <v>8780</v>
      </c>
      <c r="B7299" s="4" t="s">
        <v>41</v>
      </c>
      <c r="C7299" s="4" t="s">
        <v>24</v>
      </c>
      <c r="D7299" s="4" t="s">
        <v>39</v>
      </c>
      <c r="E7299" s="4">
        <v>5.0</v>
      </c>
      <c r="F7299" s="4">
        <v>4.0</v>
      </c>
      <c r="G7299" s="4">
        <v>20.0</v>
      </c>
      <c r="H7299" s="7">
        <v>45209.0</v>
      </c>
      <c r="I7299" s="4">
        <f>IFERROR(__xludf.DUMMYFUNCTION("SPLIT(H7299,""/"")"),10.0)</f>
        <v>10</v>
      </c>
      <c r="J7299" s="4">
        <f>IFERROR(__xludf.DUMMYFUNCTION("""COMPUTED_VALUE"""),10.0)</f>
        <v>10</v>
      </c>
      <c r="K7299" s="4">
        <f>IFERROR(__xludf.DUMMYFUNCTION("""COMPUTED_VALUE"""),2023.0)</f>
        <v>2023</v>
      </c>
    </row>
    <row r="7300">
      <c r="A7300" s="1" t="s">
        <v>3220</v>
      </c>
      <c r="B7300" s="4" t="s">
        <v>41</v>
      </c>
      <c r="C7300" s="4" t="s">
        <v>24</v>
      </c>
      <c r="D7300" s="4" t="s">
        <v>30</v>
      </c>
      <c r="E7300" s="4">
        <v>3.0</v>
      </c>
      <c r="F7300" s="4">
        <v>4.0</v>
      </c>
      <c r="G7300" s="4">
        <v>12.0</v>
      </c>
      <c r="H7300" s="7">
        <v>45209.0</v>
      </c>
      <c r="I7300" s="4">
        <f>IFERROR(__xludf.DUMMYFUNCTION("SPLIT(H7300,""/"")"),10.0)</f>
        <v>10</v>
      </c>
      <c r="J7300" s="4">
        <f>IFERROR(__xludf.DUMMYFUNCTION("""COMPUTED_VALUE"""),10.0)</f>
        <v>10</v>
      </c>
      <c r="K7300" s="4">
        <f>IFERROR(__xludf.DUMMYFUNCTION("""COMPUTED_VALUE"""),2023.0)</f>
        <v>2023</v>
      </c>
    </row>
    <row r="7301">
      <c r="A7301" s="1" t="s">
        <v>5770</v>
      </c>
      <c r="B7301" s="4" t="s">
        <v>41</v>
      </c>
      <c r="C7301" s="4" t="s">
        <v>29</v>
      </c>
      <c r="D7301" s="4" t="s">
        <v>28</v>
      </c>
      <c r="E7301" s="4">
        <v>3.0</v>
      </c>
      <c r="F7301" s="4">
        <v>4.0</v>
      </c>
      <c r="G7301" s="4">
        <v>12.0</v>
      </c>
      <c r="H7301" s="7">
        <v>45209.0</v>
      </c>
      <c r="I7301" s="4">
        <f>IFERROR(__xludf.DUMMYFUNCTION("SPLIT(H7301,""/"")"),10.0)</f>
        <v>10</v>
      </c>
      <c r="J7301" s="4">
        <f>IFERROR(__xludf.DUMMYFUNCTION("""COMPUTED_VALUE"""),10.0)</f>
        <v>10</v>
      </c>
      <c r="K7301" s="4">
        <f>IFERROR(__xludf.DUMMYFUNCTION("""COMPUTED_VALUE"""),2023.0)</f>
        <v>2023</v>
      </c>
    </row>
    <row r="7302">
      <c r="A7302" s="1" t="s">
        <v>7886</v>
      </c>
      <c r="B7302" s="4" t="s">
        <v>41</v>
      </c>
      <c r="C7302" s="4" t="s">
        <v>29</v>
      </c>
      <c r="D7302" s="4" t="s">
        <v>30</v>
      </c>
      <c r="E7302" s="4">
        <v>4.0</v>
      </c>
      <c r="F7302" s="4">
        <v>4.0</v>
      </c>
      <c r="G7302" s="4">
        <v>16.0</v>
      </c>
      <c r="H7302" s="7">
        <v>45211.0</v>
      </c>
      <c r="I7302" s="4">
        <f>IFERROR(__xludf.DUMMYFUNCTION("SPLIT(H7302,""/"")"),12.0)</f>
        <v>12</v>
      </c>
      <c r="J7302" s="4">
        <f>IFERROR(__xludf.DUMMYFUNCTION("""COMPUTED_VALUE"""),10.0)</f>
        <v>10</v>
      </c>
      <c r="K7302" s="4">
        <f>IFERROR(__xludf.DUMMYFUNCTION("""COMPUTED_VALUE"""),2023.0)</f>
        <v>2023</v>
      </c>
    </row>
    <row r="7303">
      <c r="A7303" s="1" t="s">
        <v>3995</v>
      </c>
      <c r="B7303" s="4" t="s">
        <v>41</v>
      </c>
      <c r="C7303" s="4" t="s">
        <v>30</v>
      </c>
      <c r="D7303" s="4" t="s">
        <v>23</v>
      </c>
      <c r="E7303" s="4">
        <v>4.0</v>
      </c>
      <c r="F7303" s="4">
        <v>4.0</v>
      </c>
      <c r="G7303" s="4">
        <v>16.0</v>
      </c>
      <c r="H7303" s="7">
        <v>45211.0</v>
      </c>
      <c r="I7303" s="4">
        <f>IFERROR(__xludf.DUMMYFUNCTION("SPLIT(H7303,""/"")"),12.0)</f>
        <v>12</v>
      </c>
      <c r="J7303" s="4">
        <f>IFERROR(__xludf.DUMMYFUNCTION("""COMPUTED_VALUE"""),10.0)</f>
        <v>10</v>
      </c>
      <c r="K7303" s="4">
        <f>IFERROR(__xludf.DUMMYFUNCTION("""COMPUTED_VALUE"""),2023.0)</f>
        <v>2023</v>
      </c>
    </row>
    <row r="7304">
      <c r="A7304" s="1" t="s">
        <v>6552</v>
      </c>
      <c r="B7304" s="4" t="s">
        <v>41</v>
      </c>
      <c r="C7304" s="4" t="s">
        <v>30</v>
      </c>
      <c r="D7304" s="4" t="s">
        <v>28</v>
      </c>
      <c r="E7304" s="4">
        <v>3.0</v>
      </c>
      <c r="F7304" s="4">
        <v>4.0</v>
      </c>
      <c r="G7304" s="4">
        <v>12.0</v>
      </c>
      <c r="H7304" s="7">
        <v>45212.0</v>
      </c>
      <c r="I7304" s="4">
        <f>IFERROR(__xludf.DUMMYFUNCTION("SPLIT(H7304,""/"")"),13.0)</f>
        <v>13</v>
      </c>
      <c r="J7304" s="4">
        <f>IFERROR(__xludf.DUMMYFUNCTION("""COMPUTED_VALUE"""),10.0)</f>
        <v>10</v>
      </c>
      <c r="K7304" s="4">
        <f>IFERROR(__xludf.DUMMYFUNCTION("""COMPUTED_VALUE"""),2023.0)</f>
        <v>2023</v>
      </c>
    </row>
    <row r="7305">
      <c r="A7305" s="1" t="s">
        <v>4079</v>
      </c>
      <c r="B7305" s="4" t="s">
        <v>41</v>
      </c>
      <c r="C7305" s="4" t="s">
        <v>30</v>
      </c>
      <c r="D7305" s="4" t="s">
        <v>39</v>
      </c>
      <c r="E7305" s="4">
        <v>3.0</v>
      </c>
      <c r="F7305" s="4">
        <v>4.0</v>
      </c>
      <c r="G7305" s="4">
        <v>12.0</v>
      </c>
      <c r="H7305" s="7">
        <v>45212.0</v>
      </c>
      <c r="I7305" s="4">
        <f>IFERROR(__xludf.DUMMYFUNCTION("SPLIT(H7305,""/"")"),13.0)</f>
        <v>13</v>
      </c>
      <c r="J7305" s="4">
        <f>IFERROR(__xludf.DUMMYFUNCTION("""COMPUTED_VALUE"""),10.0)</f>
        <v>10</v>
      </c>
      <c r="K7305" s="4">
        <f>IFERROR(__xludf.DUMMYFUNCTION("""COMPUTED_VALUE"""),2023.0)</f>
        <v>2023</v>
      </c>
    </row>
    <row r="7306">
      <c r="A7306" s="1" t="s">
        <v>314</v>
      </c>
      <c r="B7306" s="4" t="s">
        <v>41</v>
      </c>
      <c r="C7306" s="4" t="s">
        <v>30</v>
      </c>
      <c r="D7306" s="4" t="s">
        <v>30</v>
      </c>
      <c r="E7306" s="4">
        <v>1.0</v>
      </c>
      <c r="F7306" s="4">
        <v>4.0</v>
      </c>
      <c r="G7306" s="4">
        <v>4.0</v>
      </c>
      <c r="H7306" s="7">
        <v>45212.0</v>
      </c>
      <c r="I7306" s="4">
        <f>IFERROR(__xludf.DUMMYFUNCTION("SPLIT(H7306,""/"")"),13.0)</f>
        <v>13</v>
      </c>
      <c r="J7306" s="4">
        <f>IFERROR(__xludf.DUMMYFUNCTION("""COMPUTED_VALUE"""),10.0)</f>
        <v>10</v>
      </c>
      <c r="K7306" s="4">
        <f>IFERROR(__xludf.DUMMYFUNCTION("""COMPUTED_VALUE"""),2023.0)</f>
        <v>2023</v>
      </c>
    </row>
    <row r="7307">
      <c r="A7307" s="1" t="s">
        <v>9243</v>
      </c>
      <c r="B7307" s="4" t="s">
        <v>41</v>
      </c>
      <c r="C7307" s="4" t="s">
        <v>24</v>
      </c>
      <c r="D7307" s="4" t="s">
        <v>30</v>
      </c>
      <c r="E7307" s="4">
        <v>1.0</v>
      </c>
      <c r="F7307" s="4">
        <v>4.0</v>
      </c>
      <c r="G7307" s="4">
        <v>4.0</v>
      </c>
      <c r="H7307" s="7">
        <v>45213.0</v>
      </c>
      <c r="I7307" s="4">
        <f>IFERROR(__xludf.DUMMYFUNCTION("SPLIT(H7307,""/"")"),14.0)</f>
        <v>14</v>
      </c>
      <c r="J7307" s="4">
        <f>IFERROR(__xludf.DUMMYFUNCTION("""COMPUTED_VALUE"""),10.0)</f>
        <v>10</v>
      </c>
      <c r="K7307" s="4">
        <f>IFERROR(__xludf.DUMMYFUNCTION("""COMPUTED_VALUE"""),2023.0)</f>
        <v>2023</v>
      </c>
    </row>
    <row r="7308">
      <c r="A7308" s="1" t="s">
        <v>7556</v>
      </c>
      <c r="B7308" s="4" t="s">
        <v>41</v>
      </c>
      <c r="C7308" s="4" t="s">
        <v>29</v>
      </c>
      <c r="D7308" s="4" t="s">
        <v>39</v>
      </c>
      <c r="E7308" s="4">
        <v>2.0</v>
      </c>
      <c r="F7308" s="4">
        <v>4.0</v>
      </c>
      <c r="G7308" s="4">
        <v>8.0</v>
      </c>
      <c r="H7308" s="7">
        <v>45214.0</v>
      </c>
      <c r="I7308" s="4">
        <f>IFERROR(__xludf.DUMMYFUNCTION("SPLIT(H7308,""/"")"),15.0)</f>
        <v>15</v>
      </c>
      <c r="J7308" s="4">
        <f>IFERROR(__xludf.DUMMYFUNCTION("""COMPUTED_VALUE"""),10.0)</f>
        <v>10</v>
      </c>
      <c r="K7308" s="4">
        <f>IFERROR(__xludf.DUMMYFUNCTION("""COMPUTED_VALUE"""),2023.0)</f>
        <v>2023</v>
      </c>
    </row>
    <row r="7309">
      <c r="A7309" s="1" t="s">
        <v>4519</v>
      </c>
      <c r="B7309" s="4" t="s">
        <v>41</v>
      </c>
      <c r="C7309" s="4" t="s">
        <v>30</v>
      </c>
      <c r="D7309" s="4" t="s">
        <v>39</v>
      </c>
      <c r="E7309" s="4">
        <v>4.0</v>
      </c>
      <c r="F7309" s="4">
        <v>4.0</v>
      </c>
      <c r="G7309" s="4">
        <v>16.0</v>
      </c>
      <c r="H7309" s="7">
        <v>45215.0</v>
      </c>
      <c r="I7309" s="4">
        <f>IFERROR(__xludf.DUMMYFUNCTION("SPLIT(H7309,""/"")"),16.0)</f>
        <v>16</v>
      </c>
      <c r="J7309" s="4">
        <f>IFERROR(__xludf.DUMMYFUNCTION("""COMPUTED_VALUE"""),10.0)</f>
        <v>10</v>
      </c>
      <c r="K7309" s="4">
        <f>IFERROR(__xludf.DUMMYFUNCTION("""COMPUTED_VALUE"""),2023.0)</f>
        <v>2023</v>
      </c>
    </row>
    <row r="7310">
      <c r="A7310" s="1" t="s">
        <v>821</v>
      </c>
      <c r="B7310" s="4" t="s">
        <v>41</v>
      </c>
      <c r="C7310" s="4" t="s">
        <v>30</v>
      </c>
      <c r="D7310" s="4" t="s">
        <v>30</v>
      </c>
      <c r="E7310" s="4">
        <v>5.0</v>
      </c>
      <c r="F7310" s="4">
        <v>4.0</v>
      </c>
      <c r="G7310" s="4">
        <v>20.0</v>
      </c>
      <c r="H7310" s="7">
        <v>45215.0</v>
      </c>
      <c r="I7310" s="4">
        <f>IFERROR(__xludf.DUMMYFUNCTION("SPLIT(H7310,""/"")"),16.0)</f>
        <v>16</v>
      </c>
      <c r="J7310" s="4">
        <f>IFERROR(__xludf.DUMMYFUNCTION("""COMPUTED_VALUE"""),10.0)</f>
        <v>10</v>
      </c>
      <c r="K7310" s="4">
        <f>IFERROR(__xludf.DUMMYFUNCTION("""COMPUTED_VALUE"""),2023.0)</f>
        <v>2023</v>
      </c>
    </row>
    <row r="7311">
      <c r="A7311" s="1" t="s">
        <v>965</v>
      </c>
      <c r="B7311" s="4" t="s">
        <v>41</v>
      </c>
      <c r="C7311" s="4" t="s">
        <v>30</v>
      </c>
      <c r="D7311" s="4" t="s">
        <v>28</v>
      </c>
      <c r="E7311" s="4">
        <v>2.0</v>
      </c>
      <c r="F7311" s="4">
        <v>4.0</v>
      </c>
      <c r="G7311" s="4">
        <v>8.0</v>
      </c>
      <c r="H7311" s="7">
        <v>45215.0</v>
      </c>
      <c r="I7311" s="4">
        <f>IFERROR(__xludf.DUMMYFUNCTION("SPLIT(H7311,""/"")"),16.0)</f>
        <v>16</v>
      </c>
      <c r="J7311" s="4">
        <f>IFERROR(__xludf.DUMMYFUNCTION("""COMPUTED_VALUE"""),10.0)</f>
        <v>10</v>
      </c>
      <c r="K7311" s="4">
        <f>IFERROR(__xludf.DUMMYFUNCTION("""COMPUTED_VALUE"""),2023.0)</f>
        <v>2023</v>
      </c>
    </row>
    <row r="7312">
      <c r="A7312" s="1" t="s">
        <v>5336</v>
      </c>
      <c r="B7312" s="4" t="s">
        <v>41</v>
      </c>
      <c r="C7312" s="4" t="s">
        <v>29</v>
      </c>
      <c r="D7312" s="4" t="s">
        <v>28</v>
      </c>
      <c r="E7312" s="4">
        <v>4.0</v>
      </c>
      <c r="F7312" s="4">
        <v>4.0</v>
      </c>
      <c r="G7312" s="4">
        <v>16.0</v>
      </c>
      <c r="H7312" s="7">
        <v>45216.0</v>
      </c>
      <c r="I7312" s="4">
        <f>IFERROR(__xludf.DUMMYFUNCTION("SPLIT(H7312,""/"")"),17.0)</f>
        <v>17</v>
      </c>
      <c r="J7312" s="4">
        <f>IFERROR(__xludf.DUMMYFUNCTION("""COMPUTED_VALUE"""),10.0)</f>
        <v>10</v>
      </c>
      <c r="K7312" s="4">
        <f>IFERROR(__xludf.DUMMYFUNCTION("""COMPUTED_VALUE"""),2023.0)</f>
        <v>2023</v>
      </c>
    </row>
    <row r="7313">
      <c r="A7313" s="1" t="s">
        <v>8410</v>
      </c>
      <c r="B7313" s="4" t="s">
        <v>41</v>
      </c>
      <c r="C7313" s="4" t="s">
        <v>30</v>
      </c>
      <c r="D7313" s="4" t="s">
        <v>39</v>
      </c>
      <c r="E7313" s="4">
        <v>4.0</v>
      </c>
      <c r="F7313" s="4">
        <v>4.0</v>
      </c>
      <c r="G7313" s="4">
        <v>16.0</v>
      </c>
      <c r="H7313" s="7">
        <v>45216.0</v>
      </c>
      <c r="I7313" s="4">
        <f>IFERROR(__xludf.DUMMYFUNCTION("SPLIT(H7313,""/"")"),17.0)</f>
        <v>17</v>
      </c>
      <c r="J7313" s="4">
        <f>IFERROR(__xludf.DUMMYFUNCTION("""COMPUTED_VALUE"""),10.0)</f>
        <v>10</v>
      </c>
      <c r="K7313" s="4">
        <f>IFERROR(__xludf.DUMMYFUNCTION("""COMPUTED_VALUE"""),2023.0)</f>
        <v>2023</v>
      </c>
    </row>
    <row r="7314">
      <c r="A7314" s="1" t="s">
        <v>5285</v>
      </c>
      <c r="B7314" s="4" t="s">
        <v>41</v>
      </c>
      <c r="C7314" s="4" t="s">
        <v>29</v>
      </c>
      <c r="D7314" s="4" t="s">
        <v>39</v>
      </c>
      <c r="E7314" s="4">
        <v>4.0</v>
      </c>
      <c r="F7314" s="4">
        <v>4.0</v>
      </c>
      <c r="G7314" s="4">
        <v>16.0</v>
      </c>
      <c r="H7314" s="7">
        <v>45216.0</v>
      </c>
      <c r="I7314" s="4">
        <f>IFERROR(__xludf.DUMMYFUNCTION("SPLIT(H7314,""/"")"),17.0)</f>
        <v>17</v>
      </c>
      <c r="J7314" s="4">
        <f>IFERROR(__xludf.DUMMYFUNCTION("""COMPUTED_VALUE"""),10.0)</f>
        <v>10</v>
      </c>
      <c r="K7314" s="4">
        <f>IFERROR(__xludf.DUMMYFUNCTION("""COMPUTED_VALUE"""),2023.0)</f>
        <v>2023</v>
      </c>
    </row>
    <row r="7315">
      <c r="A7315" s="1" t="s">
        <v>7984</v>
      </c>
      <c r="B7315" s="4" t="s">
        <v>41</v>
      </c>
      <c r="C7315" s="4" t="s">
        <v>29</v>
      </c>
      <c r="D7315" s="4" t="s">
        <v>30</v>
      </c>
      <c r="E7315" s="4">
        <v>2.0</v>
      </c>
      <c r="F7315" s="4">
        <v>4.0</v>
      </c>
      <c r="G7315" s="4">
        <v>8.0</v>
      </c>
      <c r="H7315" s="7">
        <v>45217.0</v>
      </c>
      <c r="I7315" s="4">
        <f>IFERROR(__xludf.DUMMYFUNCTION("SPLIT(H7315,""/"")"),18.0)</f>
        <v>18</v>
      </c>
      <c r="J7315" s="4">
        <f>IFERROR(__xludf.DUMMYFUNCTION("""COMPUTED_VALUE"""),10.0)</f>
        <v>10</v>
      </c>
      <c r="K7315" s="4">
        <f>IFERROR(__xludf.DUMMYFUNCTION("""COMPUTED_VALUE"""),2023.0)</f>
        <v>2023</v>
      </c>
    </row>
    <row r="7316">
      <c r="A7316" s="1" t="s">
        <v>1612</v>
      </c>
      <c r="B7316" s="4" t="s">
        <v>41</v>
      </c>
      <c r="C7316" s="4" t="s">
        <v>24</v>
      </c>
      <c r="D7316" s="4" t="s">
        <v>30</v>
      </c>
      <c r="E7316" s="4">
        <v>1.0</v>
      </c>
      <c r="F7316" s="4">
        <v>4.0</v>
      </c>
      <c r="G7316" s="4">
        <v>4.0</v>
      </c>
      <c r="H7316" s="7">
        <v>45217.0</v>
      </c>
      <c r="I7316" s="4">
        <f>IFERROR(__xludf.DUMMYFUNCTION("SPLIT(H7316,""/"")"),18.0)</f>
        <v>18</v>
      </c>
      <c r="J7316" s="4">
        <f>IFERROR(__xludf.DUMMYFUNCTION("""COMPUTED_VALUE"""),10.0)</f>
        <v>10</v>
      </c>
      <c r="K7316" s="4">
        <f>IFERROR(__xludf.DUMMYFUNCTION("""COMPUTED_VALUE"""),2023.0)</f>
        <v>2023</v>
      </c>
    </row>
    <row r="7317">
      <c r="A7317" s="1" t="s">
        <v>3037</v>
      </c>
      <c r="B7317" s="4" t="s">
        <v>41</v>
      </c>
      <c r="C7317" s="4" t="s">
        <v>29</v>
      </c>
      <c r="D7317" s="4" t="s">
        <v>39</v>
      </c>
      <c r="E7317" s="4">
        <v>5.0</v>
      </c>
      <c r="F7317" s="4">
        <v>4.0</v>
      </c>
      <c r="G7317" s="4">
        <v>20.0</v>
      </c>
      <c r="H7317" s="7">
        <v>45217.0</v>
      </c>
      <c r="I7317" s="4">
        <f>IFERROR(__xludf.DUMMYFUNCTION("SPLIT(H7317,""/"")"),18.0)</f>
        <v>18</v>
      </c>
      <c r="J7317" s="4">
        <f>IFERROR(__xludf.DUMMYFUNCTION("""COMPUTED_VALUE"""),10.0)</f>
        <v>10</v>
      </c>
      <c r="K7317" s="4">
        <f>IFERROR(__xludf.DUMMYFUNCTION("""COMPUTED_VALUE"""),2023.0)</f>
        <v>2023</v>
      </c>
    </row>
    <row r="7318">
      <c r="A7318" s="1" t="s">
        <v>2229</v>
      </c>
      <c r="B7318" s="4" t="s">
        <v>41</v>
      </c>
      <c r="C7318" s="4" t="s">
        <v>30</v>
      </c>
      <c r="D7318" s="4" t="s">
        <v>23</v>
      </c>
      <c r="E7318" s="4">
        <v>4.0</v>
      </c>
      <c r="F7318" s="4">
        <v>4.0</v>
      </c>
      <c r="G7318" s="4">
        <v>16.0</v>
      </c>
      <c r="H7318" s="7">
        <v>45217.0</v>
      </c>
      <c r="I7318" s="4">
        <f>IFERROR(__xludf.DUMMYFUNCTION("SPLIT(H7318,""/"")"),18.0)</f>
        <v>18</v>
      </c>
      <c r="J7318" s="4">
        <f>IFERROR(__xludf.DUMMYFUNCTION("""COMPUTED_VALUE"""),10.0)</f>
        <v>10</v>
      </c>
      <c r="K7318" s="4">
        <f>IFERROR(__xludf.DUMMYFUNCTION("""COMPUTED_VALUE"""),2023.0)</f>
        <v>2023</v>
      </c>
    </row>
    <row r="7319">
      <c r="A7319" s="1" t="s">
        <v>1296</v>
      </c>
      <c r="B7319" s="4" t="s">
        <v>41</v>
      </c>
      <c r="C7319" s="4" t="s">
        <v>24</v>
      </c>
      <c r="D7319" s="4" t="s">
        <v>30</v>
      </c>
      <c r="E7319" s="4">
        <v>2.0</v>
      </c>
      <c r="F7319" s="4">
        <v>4.0</v>
      </c>
      <c r="G7319" s="4">
        <v>8.0</v>
      </c>
      <c r="H7319" s="7">
        <v>45218.0</v>
      </c>
      <c r="I7319" s="4">
        <f>IFERROR(__xludf.DUMMYFUNCTION("SPLIT(H7319,""/"")"),19.0)</f>
        <v>19</v>
      </c>
      <c r="J7319" s="4">
        <f>IFERROR(__xludf.DUMMYFUNCTION("""COMPUTED_VALUE"""),10.0)</f>
        <v>10</v>
      </c>
      <c r="K7319" s="4">
        <f>IFERROR(__xludf.DUMMYFUNCTION("""COMPUTED_VALUE"""),2023.0)</f>
        <v>2023</v>
      </c>
    </row>
    <row r="7320">
      <c r="A7320" s="1" t="s">
        <v>927</v>
      </c>
      <c r="B7320" s="4" t="s">
        <v>41</v>
      </c>
      <c r="C7320" s="4" t="s">
        <v>29</v>
      </c>
      <c r="D7320" s="4" t="s">
        <v>39</v>
      </c>
      <c r="E7320" s="4">
        <v>5.0</v>
      </c>
      <c r="F7320" s="4">
        <v>4.0</v>
      </c>
      <c r="G7320" s="4">
        <v>20.0</v>
      </c>
      <c r="H7320" s="7">
        <v>45218.0</v>
      </c>
      <c r="I7320" s="4">
        <f>IFERROR(__xludf.DUMMYFUNCTION("SPLIT(H7320,""/"")"),19.0)</f>
        <v>19</v>
      </c>
      <c r="J7320" s="4">
        <f>IFERROR(__xludf.DUMMYFUNCTION("""COMPUTED_VALUE"""),10.0)</f>
        <v>10</v>
      </c>
      <c r="K7320" s="4">
        <f>IFERROR(__xludf.DUMMYFUNCTION("""COMPUTED_VALUE"""),2023.0)</f>
        <v>2023</v>
      </c>
    </row>
    <row r="7321">
      <c r="A7321" s="1" t="s">
        <v>1645</v>
      </c>
      <c r="B7321" s="4" t="s">
        <v>41</v>
      </c>
      <c r="C7321" s="4" t="s">
        <v>24</v>
      </c>
      <c r="D7321" s="4" t="s">
        <v>28</v>
      </c>
      <c r="E7321" s="4">
        <v>3.0</v>
      </c>
      <c r="F7321" s="4">
        <v>4.0</v>
      </c>
      <c r="G7321" s="4">
        <v>12.0</v>
      </c>
      <c r="H7321" s="7">
        <v>45218.0</v>
      </c>
      <c r="I7321" s="4">
        <f>IFERROR(__xludf.DUMMYFUNCTION("SPLIT(H7321,""/"")"),19.0)</f>
        <v>19</v>
      </c>
      <c r="J7321" s="4">
        <f>IFERROR(__xludf.DUMMYFUNCTION("""COMPUTED_VALUE"""),10.0)</f>
        <v>10</v>
      </c>
      <c r="K7321" s="4">
        <f>IFERROR(__xludf.DUMMYFUNCTION("""COMPUTED_VALUE"""),2023.0)</f>
        <v>2023</v>
      </c>
    </row>
    <row r="7322">
      <c r="A7322" s="1" t="s">
        <v>2819</v>
      </c>
      <c r="B7322" s="4" t="s">
        <v>41</v>
      </c>
      <c r="C7322" s="4" t="s">
        <v>29</v>
      </c>
      <c r="D7322" s="4" t="s">
        <v>30</v>
      </c>
      <c r="E7322" s="4">
        <v>2.0</v>
      </c>
      <c r="F7322" s="4">
        <v>4.0</v>
      </c>
      <c r="G7322" s="4">
        <v>8.0</v>
      </c>
      <c r="H7322" s="7">
        <v>45218.0</v>
      </c>
      <c r="I7322" s="4">
        <f>IFERROR(__xludf.DUMMYFUNCTION("SPLIT(H7322,""/"")"),19.0)</f>
        <v>19</v>
      </c>
      <c r="J7322" s="4">
        <f>IFERROR(__xludf.DUMMYFUNCTION("""COMPUTED_VALUE"""),10.0)</f>
        <v>10</v>
      </c>
      <c r="K7322" s="4">
        <f>IFERROR(__xludf.DUMMYFUNCTION("""COMPUTED_VALUE"""),2023.0)</f>
        <v>2023</v>
      </c>
    </row>
    <row r="7323">
      <c r="A7323" s="1" t="s">
        <v>4593</v>
      </c>
      <c r="B7323" s="4" t="s">
        <v>41</v>
      </c>
      <c r="C7323" s="4" t="s">
        <v>30</v>
      </c>
      <c r="D7323" s="4" t="s">
        <v>39</v>
      </c>
      <c r="E7323" s="4">
        <v>2.0</v>
      </c>
      <c r="F7323" s="4">
        <v>4.0</v>
      </c>
      <c r="G7323" s="4">
        <v>8.0</v>
      </c>
      <c r="H7323" s="7">
        <v>45218.0</v>
      </c>
      <c r="I7323" s="4">
        <f>IFERROR(__xludf.DUMMYFUNCTION("SPLIT(H7323,""/"")"),19.0)</f>
        <v>19</v>
      </c>
      <c r="J7323" s="4">
        <f>IFERROR(__xludf.DUMMYFUNCTION("""COMPUTED_VALUE"""),10.0)</f>
        <v>10</v>
      </c>
      <c r="K7323" s="4">
        <f>IFERROR(__xludf.DUMMYFUNCTION("""COMPUTED_VALUE"""),2023.0)</f>
        <v>2023</v>
      </c>
    </row>
    <row r="7324">
      <c r="A7324" s="1" t="s">
        <v>6655</v>
      </c>
      <c r="B7324" s="4" t="s">
        <v>41</v>
      </c>
      <c r="C7324" s="4" t="s">
        <v>30</v>
      </c>
      <c r="D7324" s="4" t="s">
        <v>28</v>
      </c>
      <c r="E7324" s="4">
        <v>3.0</v>
      </c>
      <c r="F7324" s="4">
        <v>4.0</v>
      </c>
      <c r="G7324" s="4">
        <v>12.0</v>
      </c>
      <c r="H7324" s="7">
        <v>45218.0</v>
      </c>
      <c r="I7324" s="4">
        <f>IFERROR(__xludf.DUMMYFUNCTION("SPLIT(H7324,""/"")"),19.0)</f>
        <v>19</v>
      </c>
      <c r="J7324" s="4">
        <f>IFERROR(__xludf.DUMMYFUNCTION("""COMPUTED_VALUE"""),10.0)</f>
        <v>10</v>
      </c>
      <c r="K7324" s="4">
        <f>IFERROR(__xludf.DUMMYFUNCTION("""COMPUTED_VALUE"""),2023.0)</f>
        <v>2023</v>
      </c>
    </row>
    <row r="7325">
      <c r="A7325" s="1" t="s">
        <v>567</v>
      </c>
      <c r="B7325" s="4" t="s">
        <v>41</v>
      </c>
      <c r="C7325" s="4" t="s">
        <v>30</v>
      </c>
      <c r="D7325" s="4" t="s">
        <v>39</v>
      </c>
      <c r="E7325" s="4">
        <v>1.0</v>
      </c>
      <c r="F7325" s="4">
        <v>4.0</v>
      </c>
      <c r="G7325" s="4">
        <v>4.0</v>
      </c>
      <c r="H7325" s="7">
        <v>45218.0</v>
      </c>
      <c r="I7325" s="4">
        <f>IFERROR(__xludf.DUMMYFUNCTION("SPLIT(H7325,""/"")"),19.0)</f>
        <v>19</v>
      </c>
      <c r="J7325" s="4">
        <f>IFERROR(__xludf.DUMMYFUNCTION("""COMPUTED_VALUE"""),10.0)</f>
        <v>10</v>
      </c>
      <c r="K7325" s="4">
        <f>IFERROR(__xludf.DUMMYFUNCTION("""COMPUTED_VALUE"""),2023.0)</f>
        <v>2023</v>
      </c>
    </row>
    <row r="7326">
      <c r="A7326" s="1" t="s">
        <v>5585</v>
      </c>
      <c r="B7326" s="4" t="s">
        <v>41</v>
      </c>
      <c r="C7326" s="4" t="s">
        <v>30</v>
      </c>
      <c r="D7326" s="4" t="s">
        <v>28</v>
      </c>
      <c r="E7326" s="4">
        <v>4.0</v>
      </c>
      <c r="F7326" s="4">
        <v>4.0</v>
      </c>
      <c r="G7326" s="4">
        <v>16.0</v>
      </c>
      <c r="H7326" s="7">
        <v>45219.0</v>
      </c>
      <c r="I7326" s="4">
        <f>IFERROR(__xludf.DUMMYFUNCTION("SPLIT(H7326,""/"")"),20.0)</f>
        <v>20</v>
      </c>
      <c r="J7326" s="4">
        <f>IFERROR(__xludf.DUMMYFUNCTION("""COMPUTED_VALUE"""),10.0)</f>
        <v>10</v>
      </c>
      <c r="K7326" s="4">
        <f>IFERROR(__xludf.DUMMYFUNCTION("""COMPUTED_VALUE"""),2023.0)</f>
        <v>2023</v>
      </c>
    </row>
    <row r="7327">
      <c r="A7327" s="1" t="s">
        <v>10032</v>
      </c>
      <c r="B7327" s="4" t="s">
        <v>41</v>
      </c>
      <c r="C7327" s="4" t="s">
        <v>30</v>
      </c>
      <c r="D7327" s="4" t="s">
        <v>28</v>
      </c>
      <c r="E7327" s="4">
        <v>2.0</v>
      </c>
      <c r="F7327" s="4">
        <v>4.0</v>
      </c>
      <c r="G7327" s="4">
        <v>8.0</v>
      </c>
      <c r="H7327" s="7">
        <v>45219.0</v>
      </c>
      <c r="I7327" s="4">
        <f>IFERROR(__xludf.DUMMYFUNCTION("SPLIT(H7327,""/"")"),20.0)</f>
        <v>20</v>
      </c>
      <c r="J7327" s="4">
        <f>IFERROR(__xludf.DUMMYFUNCTION("""COMPUTED_VALUE"""),10.0)</f>
        <v>10</v>
      </c>
      <c r="K7327" s="4">
        <f>IFERROR(__xludf.DUMMYFUNCTION("""COMPUTED_VALUE"""),2023.0)</f>
        <v>2023</v>
      </c>
    </row>
    <row r="7328">
      <c r="A7328" s="1" t="s">
        <v>4829</v>
      </c>
      <c r="B7328" s="4" t="s">
        <v>41</v>
      </c>
      <c r="C7328" s="4" t="s">
        <v>30</v>
      </c>
      <c r="D7328" s="4" t="s">
        <v>39</v>
      </c>
      <c r="E7328" s="4">
        <v>5.0</v>
      </c>
      <c r="F7328" s="4">
        <v>4.0</v>
      </c>
      <c r="G7328" s="4">
        <v>20.0</v>
      </c>
      <c r="H7328" s="7">
        <v>45219.0</v>
      </c>
      <c r="I7328" s="4">
        <f>IFERROR(__xludf.DUMMYFUNCTION("SPLIT(H7328,""/"")"),20.0)</f>
        <v>20</v>
      </c>
      <c r="J7328" s="4">
        <f>IFERROR(__xludf.DUMMYFUNCTION("""COMPUTED_VALUE"""),10.0)</f>
        <v>10</v>
      </c>
      <c r="K7328" s="4">
        <f>IFERROR(__xludf.DUMMYFUNCTION("""COMPUTED_VALUE"""),2023.0)</f>
        <v>2023</v>
      </c>
    </row>
    <row r="7329">
      <c r="A7329" s="1" t="s">
        <v>2391</v>
      </c>
      <c r="B7329" s="4" t="s">
        <v>41</v>
      </c>
      <c r="C7329" s="4" t="s">
        <v>30</v>
      </c>
      <c r="D7329" s="4" t="s">
        <v>30</v>
      </c>
      <c r="E7329" s="4">
        <v>4.0</v>
      </c>
      <c r="F7329" s="4">
        <v>4.0</v>
      </c>
      <c r="G7329" s="4">
        <v>16.0</v>
      </c>
      <c r="H7329" s="7">
        <v>45219.0</v>
      </c>
      <c r="I7329" s="4">
        <f>IFERROR(__xludf.DUMMYFUNCTION("SPLIT(H7329,""/"")"),20.0)</f>
        <v>20</v>
      </c>
      <c r="J7329" s="4">
        <f>IFERROR(__xludf.DUMMYFUNCTION("""COMPUTED_VALUE"""),10.0)</f>
        <v>10</v>
      </c>
      <c r="K7329" s="4">
        <f>IFERROR(__xludf.DUMMYFUNCTION("""COMPUTED_VALUE"""),2023.0)</f>
        <v>2023</v>
      </c>
    </row>
    <row r="7330">
      <c r="A7330" s="1" t="s">
        <v>377</v>
      </c>
      <c r="B7330" s="4" t="s">
        <v>41</v>
      </c>
      <c r="C7330" s="4" t="s">
        <v>29</v>
      </c>
      <c r="D7330" s="4" t="s">
        <v>39</v>
      </c>
      <c r="E7330" s="4">
        <v>2.0</v>
      </c>
      <c r="F7330" s="4">
        <v>4.0</v>
      </c>
      <c r="G7330" s="4">
        <v>8.0</v>
      </c>
      <c r="H7330" s="7">
        <v>45219.0</v>
      </c>
      <c r="I7330" s="4">
        <f>IFERROR(__xludf.DUMMYFUNCTION("SPLIT(H7330,""/"")"),20.0)</f>
        <v>20</v>
      </c>
      <c r="J7330" s="4">
        <f>IFERROR(__xludf.DUMMYFUNCTION("""COMPUTED_VALUE"""),10.0)</f>
        <v>10</v>
      </c>
      <c r="K7330" s="4">
        <f>IFERROR(__xludf.DUMMYFUNCTION("""COMPUTED_VALUE"""),2023.0)</f>
        <v>2023</v>
      </c>
    </row>
    <row r="7331">
      <c r="A7331" s="1" t="s">
        <v>8201</v>
      </c>
      <c r="B7331" s="4" t="s">
        <v>41</v>
      </c>
      <c r="C7331" s="4" t="s">
        <v>29</v>
      </c>
      <c r="D7331" s="4" t="s">
        <v>28</v>
      </c>
      <c r="E7331" s="4">
        <v>2.0</v>
      </c>
      <c r="F7331" s="4">
        <v>4.0</v>
      </c>
      <c r="G7331" s="4">
        <v>8.0</v>
      </c>
      <c r="H7331" s="7">
        <v>45219.0</v>
      </c>
      <c r="I7331" s="4">
        <f>IFERROR(__xludf.DUMMYFUNCTION("SPLIT(H7331,""/"")"),20.0)</f>
        <v>20</v>
      </c>
      <c r="J7331" s="4">
        <f>IFERROR(__xludf.DUMMYFUNCTION("""COMPUTED_VALUE"""),10.0)</f>
        <v>10</v>
      </c>
      <c r="K7331" s="4">
        <f>IFERROR(__xludf.DUMMYFUNCTION("""COMPUTED_VALUE"""),2023.0)</f>
        <v>2023</v>
      </c>
    </row>
    <row r="7332">
      <c r="A7332" s="1" t="s">
        <v>8566</v>
      </c>
      <c r="B7332" s="4" t="s">
        <v>41</v>
      </c>
      <c r="C7332" s="4" t="s">
        <v>30</v>
      </c>
      <c r="D7332" s="4" t="s">
        <v>30</v>
      </c>
      <c r="E7332" s="4">
        <v>5.0</v>
      </c>
      <c r="F7332" s="4">
        <v>4.0</v>
      </c>
      <c r="G7332" s="4">
        <v>20.0</v>
      </c>
      <c r="H7332" s="7">
        <v>45219.0</v>
      </c>
      <c r="I7332" s="4">
        <f>IFERROR(__xludf.DUMMYFUNCTION("SPLIT(H7332,""/"")"),20.0)</f>
        <v>20</v>
      </c>
      <c r="J7332" s="4">
        <f>IFERROR(__xludf.DUMMYFUNCTION("""COMPUTED_VALUE"""),10.0)</f>
        <v>10</v>
      </c>
      <c r="K7332" s="4">
        <f>IFERROR(__xludf.DUMMYFUNCTION("""COMPUTED_VALUE"""),2023.0)</f>
        <v>2023</v>
      </c>
    </row>
    <row r="7333">
      <c r="A7333" s="1" t="s">
        <v>3340</v>
      </c>
      <c r="B7333" s="4" t="s">
        <v>41</v>
      </c>
      <c r="C7333" s="4" t="s">
        <v>24</v>
      </c>
      <c r="D7333" s="4" t="s">
        <v>39</v>
      </c>
      <c r="E7333" s="4">
        <v>4.0</v>
      </c>
      <c r="F7333" s="4">
        <v>4.0</v>
      </c>
      <c r="G7333" s="4">
        <v>16.0</v>
      </c>
      <c r="H7333" s="7">
        <v>45219.0</v>
      </c>
      <c r="I7333" s="4">
        <f>IFERROR(__xludf.DUMMYFUNCTION("SPLIT(H7333,""/"")"),20.0)</f>
        <v>20</v>
      </c>
      <c r="J7333" s="4">
        <f>IFERROR(__xludf.DUMMYFUNCTION("""COMPUTED_VALUE"""),10.0)</f>
        <v>10</v>
      </c>
      <c r="K7333" s="4">
        <f>IFERROR(__xludf.DUMMYFUNCTION("""COMPUTED_VALUE"""),2023.0)</f>
        <v>2023</v>
      </c>
    </row>
    <row r="7334">
      <c r="A7334" s="1" t="s">
        <v>6406</v>
      </c>
      <c r="B7334" s="4" t="s">
        <v>41</v>
      </c>
      <c r="C7334" s="4" t="s">
        <v>30</v>
      </c>
      <c r="D7334" s="4" t="s">
        <v>28</v>
      </c>
      <c r="E7334" s="4">
        <v>5.0</v>
      </c>
      <c r="F7334" s="4">
        <v>4.0</v>
      </c>
      <c r="G7334" s="4">
        <v>20.0</v>
      </c>
      <c r="H7334" s="7">
        <v>45219.0</v>
      </c>
      <c r="I7334" s="4">
        <f>IFERROR(__xludf.DUMMYFUNCTION("SPLIT(H7334,""/"")"),20.0)</f>
        <v>20</v>
      </c>
      <c r="J7334" s="4">
        <f>IFERROR(__xludf.DUMMYFUNCTION("""COMPUTED_VALUE"""),10.0)</f>
        <v>10</v>
      </c>
      <c r="K7334" s="4">
        <f>IFERROR(__xludf.DUMMYFUNCTION("""COMPUTED_VALUE"""),2023.0)</f>
        <v>2023</v>
      </c>
    </row>
    <row r="7335">
      <c r="A7335" s="1" t="s">
        <v>7358</v>
      </c>
      <c r="B7335" s="4" t="s">
        <v>41</v>
      </c>
      <c r="C7335" s="4" t="s">
        <v>30</v>
      </c>
      <c r="D7335" s="4" t="s">
        <v>28</v>
      </c>
      <c r="E7335" s="4">
        <v>5.0</v>
      </c>
      <c r="F7335" s="4">
        <v>4.0</v>
      </c>
      <c r="G7335" s="4">
        <v>20.0</v>
      </c>
      <c r="H7335" s="7">
        <v>45220.0</v>
      </c>
      <c r="I7335" s="4">
        <f>IFERROR(__xludf.DUMMYFUNCTION("SPLIT(H7335,""/"")"),21.0)</f>
        <v>21</v>
      </c>
      <c r="J7335" s="4">
        <f>IFERROR(__xludf.DUMMYFUNCTION("""COMPUTED_VALUE"""),10.0)</f>
        <v>10</v>
      </c>
      <c r="K7335" s="4">
        <f>IFERROR(__xludf.DUMMYFUNCTION("""COMPUTED_VALUE"""),2023.0)</f>
        <v>2023</v>
      </c>
    </row>
    <row r="7336">
      <c r="A7336" s="1" t="s">
        <v>2360</v>
      </c>
      <c r="B7336" s="4" t="s">
        <v>41</v>
      </c>
      <c r="C7336" s="4" t="s">
        <v>24</v>
      </c>
      <c r="D7336" s="4" t="s">
        <v>23</v>
      </c>
      <c r="E7336" s="4">
        <v>1.0</v>
      </c>
      <c r="F7336" s="4">
        <v>4.0</v>
      </c>
      <c r="G7336" s="4">
        <v>4.0</v>
      </c>
      <c r="H7336" s="7">
        <v>45220.0</v>
      </c>
      <c r="I7336" s="4">
        <f>IFERROR(__xludf.DUMMYFUNCTION("SPLIT(H7336,""/"")"),21.0)</f>
        <v>21</v>
      </c>
      <c r="J7336" s="4">
        <f>IFERROR(__xludf.DUMMYFUNCTION("""COMPUTED_VALUE"""),10.0)</f>
        <v>10</v>
      </c>
      <c r="K7336" s="4">
        <f>IFERROR(__xludf.DUMMYFUNCTION("""COMPUTED_VALUE"""),2023.0)</f>
        <v>2023</v>
      </c>
    </row>
    <row r="7337">
      <c r="A7337" s="1" t="s">
        <v>2729</v>
      </c>
      <c r="B7337" s="4" t="s">
        <v>41</v>
      </c>
      <c r="C7337" s="4" t="s">
        <v>24</v>
      </c>
      <c r="D7337" s="4" t="s">
        <v>30</v>
      </c>
      <c r="E7337" s="4">
        <v>2.0</v>
      </c>
      <c r="F7337" s="4">
        <v>4.0</v>
      </c>
      <c r="G7337" s="4">
        <v>8.0</v>
      </c>
      <c r="H7337" s="7">
        <v>45220.0</v>
      </c>
      <c r="I7337" s="4">
        <f>IFERROR(__xludf.DUMMYFUNCTION("SPLIT(H7337,""/"")"),21.0)</f>
        <v>21</v>
      </c>
      <c r="J7337" s="4">
        <f>IFERROR(__xludf.DUMMYFUNCTION("""COMPUTED_VALUE"""),10.0)</f>
        <v>10</v>
      </c>
      <c r="K7337" s="4">
        <f>IFERROR(__xludf.DUMMYFUNCTION("""COMPUTED_VALUE"""),2023.0)</f>
        <v>2023</v>
      </c>
    </row>
    <row r="7338">
      <c r="A7338" s="1" t="s">
        <v>5680</v>
      </c>
      <c r="B7338" s="4" t="s">
        <v>41</v>
      </c>
      <c r="C7338" s="4" t="s">
        <v>29</v>
      </c>
      <c r="D7338" s="4" t="s">
        <v>23</v>
      </c>
      <c r="E7338" s="4">
        <v>2.0</v>
      </c>
      <c r="F7338" s="4">
        <v>4.0</v>
      </c>
      <c r="G7338" s="4">
        <v>8.0</v>
      </c>
      <c r="H7338" s="7">
        <v>45220.0</v>
      </c>
      <c r="I7338" s="4">
        <f>IFERROR(__xludf.DUMMYFUNCTION("SPLIT(H7338,""/"")"),21.0)</f>
        <v>21</v>
      </c>
      <c r="J7338" s="4">
        <f>IFERROR(__xludf.DUMMYFUNCTION("""COMPUTED_VALUE"""),10.0)</f>
        <v>10</v>
      </c>
      <c r="K7338" s="4">
        <f>IFERROR(__xludf.DUMMYFUNCTION("""COMPUTED_VALUE"""),2023.0)</f>
        <v>2023</v>
      </c>
    </row>
    <row r="7339">
      <c r="A7339" s="1" t="s">
        <v>2710</v>
      </c>
      <c r="B7339" s="4" t="s">
        <v>41</v>
      </c>
      <c r="C7339" s="4" t="s">
        <v>30</v>
      </c>
      <c r="D7339" s="4" t="s">
        <v>39</v>
      </c>
      <c r="E7339" s="4">
        <v>2.0</v>
      </c>
      <c r="F7339" s="4">
        <v>4.0</v>
      </c>
      <c r="G7339" s="4">
        <v>8.0</v>
      </c>
      <c r="H7339" s="7">
        <v>45221.0</v>
      </c>
      <c r="I7339" s="4">
        <f>IFERROR(__xludf.DUMMYFUNCTION("SPLIT(H7339,""/"")"),22.0)</f>
        <v>22</v>
      </c>
      <c r="J7339" s="4">
        <f>IFERROR(__xludf.DUMMYFUNCTION("""COMPUTED_VALUE"""),10.0)</f>
        <v>10</v>
      </c>
      <c r="K7339" s="4">
        <f>IFERROR(__xludf.DUMMYFUNCTION("""COMPUTED_VALUE"""),2023.0)</f>
        <v>2023</v>
      </c>
    </row>
    <row r="7340">
      <c r="A7340" s="1" t="s">
        <v>321</v>
      </c>
      <c r="B7340" s="4" t="s">
        <v>41</v>
      </c>
      <c r="C7340" s="4" t="s">
        <v>30</v>
      </c>
      <c r="D7340" s="4" t="s">
        <v>23</v>
      </c>
      <c r="E7340" s="4">
        <v>1.0</v>
      </c>
      <c r="F7340" s="4">
        <v>4.0</v>
      </c>
      <c r="G7340" s="4">
        <v>4.0</v>
      </c>
      <c r="H7340" s="7">
        <v>45221.0</v>
      </c>
      <c r="I7340" s="4">
        <f>IFERROR(__xludf.DUMMYFUNCTION("SPLIT(H7340,""/"")"),22.0)</f>
        <v>22</v>
      </c>
      <c r="J7340" s="4">
        <f>IFERROR(__xludf.DUMMYFUNCTION("""COMPUTED_VALUE"""),10.0)</f>
        <v>10</v>
      </c>
      <c r="K7340" s="4">
        <f>IFERROR(__xludf.DUMMYFUNCTION("""COMPUTED_VALUE"""),2023.0)</f>
        <v>2023</v>
      </c>
    </row>
    <row r="7341">
      <c r="A7341" s="1" t="s">
        <v>5438</v>
      </c>
      <c r="B7341" s="4" t="s">
        <v>41</v>
      </c>
      <c r="C7341" s="4" t="s">
        <v>30</v>
      </c>
      <c r="D7341" s="4" t="s">
        <v>39</v>
      </c>
      <c r="E7341" s="4">
        <v>1.0</v>
      </c>
      <c r="F7341" s="4">
        <v>4.0</v>
      </c>
      <c r="G7341" s="4">
        <v>4.0</v>
      </c>
      <c r="H7341" s="7">
        <v>45221.0</v>
      </c>
      <c r="I7341" s="4">
        <f>IFERROR(__xludf.DUMMYFUNCTION("SPLIT(H7341,""/"")"),22.0)</f>
        <v>22</v>
      </c>
      <c r="J7341" s="4">
        <f>IFERROR(__xludf.DUMMYFUNCTION("""COMPUTED_VALUE"""),10.0)</f>
        <v>10</v>
      </c>
      <c r="K7341" s="4">
        <f>IFERROR(__xludf.DUMMYFUNCTION("""COMPUTED_VALUE"""),2023.0)</f>
        <v>2023</v>
      </c>
    </row>
    <row r="7342">
      <c r="A7342" s="1" t="s">
        <v>8175</v>
      </c>
      <c r="B7342" s="4" t="s">
        <v>41</v>
      </c>
      <c r="C7342" s="4" t="s">
        <v>29</v>
      </c>
      <c r="D7342" s="4" t="s">
        <v>30</v>
      </c>
      <c r="E7342" s="4">
        <v>2.0</v>
      </c>
      <c r="F7342" s="4">
        <v>4.0</v>
      </c>
      <c r="G7342" s="4">
        <v>8.0</v>
      </c>
      <c r="H7342" s="7">
        <v>45221.0</v>
      </c>
      <c r="I7342" s="4">
        <f>IFERROR(__xludf.DUMMYFUNCTION("SPLIT(H7342,""/"")"),22.0)</f>
        <v>22</v>
      </c>
      <c r="J7342" s="4">
        <f>IFERROR(__xludf.DUMMYFUNCTION("""COMPUTED_VALUE"""),10.0)</f>
        <v>10</v>
      </c>
      <c r="K7342" s="4">
        <f>IFERROR(__xludf.DUMMYFUNCTION("""COMPUTED_VALUE"""),2023.0)</f>
        <v>2023</v>
      </c>
    </row>
    <row r="7343">
      <c r="A7343" s="1" t="s">
        <v>4828</v>
      </c>
      <c r="B7343" s="4" t="s">
        <v>41</v>
      </c>
      <c r="C7343" s="4" t="s">
        <v>29</v>
      </c>
      <c r="D7343" s="4" t="s">
        <v>39</v>
      </c>
      <c r="E7343" s="4">
        <v>2.0</v>
      </c>
      <c r="F7343" s="4">
        <v>4.0</v>
      </c>
      <c r="G7343" s="4">
        <v>8.0</v>
      </c>
      <c r="H7343" s="7">
        <v>45222.0</v>
      </c>
      <c r="I7343" s="4">
        <f>IFERROR(__xludf.DUMMYFUNCTION("SPLIT(H7343,""/"")"),23.0)</f>
        <v>23</v>
      </c>
      <c r="J7343" s="4">
        <f>IFERROR(__xludf.DUMMYFUNCTION("""COMPUTED_VALUE"""),10.0)</f>
        <v>10</v>
      </c>
      <c r="K7343" s="4">
        <f>IFERROR(__xludf.DUMMYFUNCTION("""COMPUTED_VALUE"""),2023.0)</f>
        <v>2023</v>
      </c>
    </row>
    <row r="7344">
      <c r="A7344" s="1" t="s">
        <v>4548</v>
      </c>
      <c r="B7344" s="4" t="s">
        <v>41</v>
      </c>
      <c r="C7344" s="4" t="s">
        <v>30</v>
      </c>
      <c r="D7344" s="4" t="s">
        <v>30</v>
      </c>
      <c r="E7344" s="4">
        <v>2.0</v>
      </c>
      <c r="F7344" s="4">
        <v>4.0</v>
      </c>
      <c r="G7344" s="4">
        <v>8.0</v>
      </c>
      <c r="H7344" s="7">
        <v>45222.0</v>
      </c>
      <c r="I7344" s="4">
        <f>IFERROR(__xludf.DUMMYFUNCTION("SPLIT(H7344,""/"")"),23.0)</f>
        <v>23</v>
      </c>
      <c r="J7344" s="4">
        <f>IFERROR(__xludf.DUMMYFUNCTION("""COMPUTED_VALUE"""),10.0)</f>
        <v>10</v>
      </c>
      <c r="K7344" s="4">
        <f>IFERROR(__xludf.DUMMYFUNCTION("""COMPUTED_VALUE"""),2023.0)</f>
        <v>2023</v>
      </c>
    </row>
    <row r="7345">
      <c r="A7345" s="1" t="s">
        <v>3444</v>
      </c>
      <c r="B7345" s="4" t="s">
        <v>41</v>
      </c>
      <c r="C7345" s="4" t="s">
        <v>29</v>
      </c>
      <c r="D7345" s="4" t="s">
        <v>28</v>
      </c>
      <c r="E7345" s="4">
        <v>4.0</v>
      </c>
      <c r="F7345" s="4">
        <v>4.0</v>
      </c>
      <c r="G7345" s="4">
        <v>16.0</v>
      </c>
      <c r="H7345" s="7">
        <v>45224.0</v>
      </c>
      <c r="I7345" s="4">
        <f>IFERROR(__xludf.DUMMYFUNCTION("SPLIT(H7345,""/"")"),25.0)</f>
        <v>25</v>
      </c>
      <c r="J7345" s="4">
        <f>IFERROR(__xludf.DUMMYFUNCTION("""COMPUTED_VALUE"""),10.0)</f>
        <v>10</v>
      </c>
      <c r="K7345" s="4">
        <f>IFERROR(__xludf.DUMMYFUNCTION("""COMPUTED_VALUE"""),2023.0)</f>
        <v>2023</v>
      </c>
    </row>
    <row r="7346">
      <c r="A7346" s="1" t="s">
        <v>4278</v>
      </c>
      <c r="B7346" s="4" t="s">
        <v>41</v>
      </c>
      <c r="C7346" s="4" t="s">
        <v>29</v>
      </c>
      <c r="D7346" s="4" t="s">
        <v>30</v>
      </c>
      <c r="E7346" s="4">
        <v>3.0</v>
      </c>
      <c r="F7346" s="4">
        <v>4.0</v>
      </c>
      <c r="G7346" s="4">
        <v>12.0</v>
      </c>
      <c r="H7346" s="7">
        <v>45224.0</v>
      </c>
      <c r="I7346" s="4">
        <f>IFERROR(__xludf.DUMMYFUNCTION("SPLIT(H7346,""/"")"),25.0)</f>
        <v>25</v>
      </c>
      <c r="J7346" s="4">
        <f>IFERROR(__xludf.DUMMYFUNCTION("""COMPUTED_VALUE"""),10.0)</f>
        <v>10</v>
      </c>
      <c r="K7346" s="4">
        <f>IFERROR(__xludf.DUMMYFUNCTION("""COMPUTED_VALUE"""),2023.0)</f>
        <v>2023</v>
      </c>
    </row>
    <row r="7347">
      <c r="A7347" s="1" t="s">
        <v>6590</v>
      </c>
      <c r="B7347" s="4" t="s">
        <v>41</v>
      </c>
      <c r="C7347" s="4" t="s">
        <v>30</v>
      </c>
      <c r="D7347" s="4" t="s">
        <v>23</v>
      </c>
      <c r="E7347" s="4">
        <v>1.0</v>
      </c>
      <c r="F7347" s="4">
        <v>4.0</v>
      </c>
      <c r="G7347" s="4">
        <v>4.0</v>
      </c>
      <c r="H7347" s="7">
        <v>45225.0</v>
      </c>
      <c r="I7347" s="4">
        <f>IFERROR(__xludf.DUMMYFUNCTION("SPLIT(H7347,""/"")"),26.0)</f>
        <v>26</v>
      </c>
      <c r="J7347" s="4">
        <f>IFERROR(__xludf.DUMMYFUNCTION("""COMPUTED_VALUE"""),10.0)</f>
        <v>10</v>
      </c>
      <c r="K7347" s="4">
        <f>IFERROR(__xludf.DUMMYFUNCTION("""COMPUTED_VALUE"""),2023.0)</f>
        <v>2023</v>
      </c>
    </row>
    <row r="7348">
      <c r="A7348" s="1" t="s">
        <v>6780</v>
      </c>
      <c r="B7348" s="4" t="s">
        <v>41</v>
      </c>
      <c r="C7348" s="4" t="s">
        <v>30</v>
      </c>
      <c r="D7348" s="4" t="s">
        <v>39</v>
      </c>
      <c r="E7348" s="4">
        <v>1.0</v>
      </c>
      <c r="F7348" s="4">
        <v>4.0</v>
      </c>
      <c r="G7348" s="4">
        <v>4.0</v>
      </c>
      <c r="H7348" s="7">
        <v>45225.0</v>
      </c>
      <c r="I7348" s="4">
        <f>IFERROR(__xludf.DUMMYFUNCTION("SPLIT(H7348,""/"")"),26.0)</f>
        <v>26</v>
      </c>
      <c r="J7348" s="4">
        <f>IFERROR(__xludf.DUMMYFUNCTION("""COMPUTED_VALUE"""),10.0)</f>
        <v>10</v>
      </c>
      <c r="K7348" s="4">
        <f>IFERROR(__xludf.DUMMYFUNCTION("""COMPUTED_VALUE"""),2023.0)</f>
        <v>2023</v>
      </c>
    </row>
    <row r="7349">
      <c r="A7349" s="1" t="s">
        <v>2005</v>
      </c>
      <c r="B7349" s="4" t="s">
        <v>41</v>
      </c>
      <c r="C7349" s="4" t="s">
        <v>30</v>
      </c>
      <c r="D7349" s="4" t="s">
        <v>30</v>
      </c>
      <c r="E7349" s="4">
        <v>5.0</v>
      </c>
      <c r="F7349" s="4">
        <v>4.0</v>
      </c>
      <c r="G7349" s="4">
        <v>20.0</v>
      </c>
      <c r="H7349" s="7">
        <v>45225.0</v>
      </c>
      <c r="I7349" s="4">
        <f>IFERROR(__xludf.DUMMYFUNCTION("SPLIT(H7349,""/"")"),26.0)</f>
        <v>26</v>
      </c>
      <c r="J7349" s="4">
        <f>IFERROR(__xludf.DUMMYFUNCTION("""COMPUTED_VALUE"""),10.0)</f>
        <v>10</v>
      </c>
      <c r="K7349" s="4">
        <f>IFERROR(__xludf.DUMMYFUNCTION("""COMPUTED_VALUE"""),2023.0)</f>
        <v>2023</v>
      </c>
    </row>
    <row r="7350">
      <c r="A7350" s="1" t="s">
        <v>7490</v>
      </c>
      <c r="B7350" s="4" t="s">
        <v>41</v>
      </c>
      <c r="C7350" s="4" t="s">
        <v>24</v>
      </c>
      <c r="D7350" s="4" t="s">
        <v>39</v>
      </c>
      <c r="E7350" s="4">
        <v>3.0</v>
      </c>
      <c r="F7350" s="4">
        <v>4.0</v>
      </c>
      <c r="G7350" s="4">
        <v>12.0</v>
      </c>
      <c r="H7350" s="7">
        <v>45226.0</v>
      </c>
      <c r="I7350" s="4">
        <f>IFERROR(__xludf.DUMMYFUNCTION("SPLIT(H7350,""/"")"),27.0)</f>
        <v>27</v>
      </c>
      <c r="J7350" s="4">
        <f>IFERROR(__xludf.DUMMYFUNCTION("""COMPUTED_VALUE"""),10.0)</f>
        <v>10</v>
      </c>
      <c r="K7350" s="4">
        <f>IFERROR(__xludf.DUMMYFUNCTION("""COMPUTED_VALUE"""),2023.0)</f>
        <v>2023</v>
      </c>
    </row>
    <row r="7351">
      <c r="A7351" s="1" t="s">
        <v>4546</v>
      </c>
      <c r="B7351" s="4" t="s">
        <v>41</v>
      </c>
      <c r="C7351" s="4" t="s">
        <v>24</v>
      </c>
      <c r="D7351" s="4" t="s">
        <v>39</v>
      </c>
      <c r="E7351" s="4">
        <v>3.0</v>
      </c>
      <c r="F7351" s="4">
        <v>4.0</v>
      </c>
      <c r="G7351" s="4">
        <v>12.0</v>
      </c>
      <c r="H7351" s="7">
        <v>45226.0</v>
      </c>
      <c r="I7351" s="4">
        <f>IFERROR(__xludf.DUMMYFUNCTION("SPLIT(H7351,""/"")"),27.0)</f>
        <v>27</v>
      </c>
      <c r="J7351" s="4">
        <f>IFERROR(__xludf.DUMMYFUNCTION("""COMPUTED_VALUE"""),10.0)</f>
        <v>10</v>
      </c>
      <c r="K7351" s="4">
        <f>IFERROR(__xludf.DUMMYFUNCTION("""COMPUTED_VALUE"""),2023.0)</f>
        <v>2023</v>
      </c>
    </row>
    <row r="7352">
      <c r="A7352" s="1" t="s">
        <v>2704</v>
      </c>
      <c r="B7352" s="4" t="s">
        <v>41</v>
      </c>
      <c r="C7352" s="4" t="s">
        <v>29</v>
      </c>
      <c r="D7352" s="4" t="s">
        <v>30</v>
      </c>
      <c r="E7352" s="4">
        <v>4.0</v>
      </c>
      <c r="F7352" s="4">
        <v>4.0</v>
      </c>
      <c r="G7352" s="4">
        <v>16.0</v>
      </c>
      <c r="H7352" s="7">
        <v>45226.0</v>
      </c>
      <c r="I7352" s="4">
        <f>IFERROR(__xludf.DUMMYFUNCTION("SPLIT(H7352,""/"")"),27.0)</f>
        <v>27</v>
      </c>
      <c r="J7352" s="4">
        <f>IFERROR(__xludf.DUMMYFUNCTION("""COMPUTED_VALUE"""),10.0)</f>
        <v>10</v>
      </c>
      <c r="K7352" s="4">
        <f>IFERROR(__xludf.DUMMYFUNCTION("""COMPUTED_VALUE"""),2023.0)</f>
        <v>2023</v>
      </c>
    </row>
    <row r="7353">
      <c r="A7353" s="1" t="s">
        <v>5501</v>
      </c>
      <c r="B7353" s="4" t="s">
        <v>41</v>
      </c>
      <c r="C7353" s="4" t="s">
        <v>30</v>
      </c>
      <c r="D7353" s="4" t="s">
        <v>30</v>
      </c>
      <c r="E7353" s="4">
        <v>2.0</v>
      </c>
      <c r="F7353" s="4">
        <v>4.0</v>
      </c>
      <c r="G7353" s="4">
        <v>8.0</v>
      </c>
      <c r="H7353" s="7">
        <v>45227.0</v>
      </c>
      <c r="I7353" s="4">
        <f>IFERROR(__xludf.DUMMYFUNCTION("SPLIT(H7353,""/"")"),28.0)</f>
        <v>28</v>
      </c>
      <c r="J7353" s="4">
        <f>IFERROR(__xludf.DUMMYFUNCTION("""COMPUTED_VALUE"""),10.0)</f>
        <v>10</v>
      </c>
      <c r="K7353" s="4">
        <f>IFERROR(__xludf.DUMMYFUNCTION("""COMPUTED_VALUE"""),2023.0)</f>
        <v>2023</v>
      </c>
    </row>
    <row r="7354">
      <c r="A7354" s="1" t="s">
        <v>5080</v>
      </c>
      <c r="B7354" s="4" t="s">
        <v>41</v>
      </c>
      <c r="C7354" s="4" t="s">
        <v>29</v>
      </c>
      <c r="D7354" s="4" t="s">
        <v>30</v>
      </c>
      <c r="E7354" s="4">
        <v>3.0</v>
      </c>
      <c r="F7354" s="4">
        <v>4.0</v>
      </c>
      <c r="G7354" s="4">
        <v>12.0</v>
      </c>
      <c r="H7354" s="7">
        <v>45227.0</v>
      </c>
      <c r="I7354" s="4">
        <f>IFERROR(__xludf.DUMMYFUNCTION("SPLIT(H7354,""/"")"),28.0)</f>
        <v>28</v>
      </c>
      <c r="J7354" s="4">
        <f>IFERROR(__xludf.DUMMYFUNCTION("""COMPUTED_VALUE"""),10.0)</f>
        <v>10</v>
      </c>
      <c r="K7354" s="4">
        <f>IFERROR(__xludf.DUMMYFUNCTION("""COMPUTED_VALUE"""),2023.0)</f>
        <v>2023</v>
      </c>
    </row>
    <row r="7355">
      <c r="A7355" s="1" t="s">
        <v>6576</v>
      </c>
      <c r="B7355" s="4" t="s">
        <v>41</v>
      </c>
      <c r="C7355" s="4" t="s">
        <v>29</v>
      </c>
      <c r="D7355" s="4" t="s">
        <v>23</v>
      </c>
      <c r="E7355" s="4">
        <v>2.0</v>
      </c>
      <c r="F7355" s="4">
        <v>4.0</v>
      </c>
      <c r="G7355" s="4">
        <v>8.0</v>
      </c>
      <c r="H7355" s="7">
        <v>45228.0</v>
      </c>
      <c r="I7355" s="4">
        <f>IFERROR(__xludf.DUMMYFUNCTION("SPLIT(H7355,""/"")"),29.0)</f>
        <v>29</v>
      </c>
      <c r="J7355" s="4">
        <f>IFERROR(__xludf.DUMMYFUNCTION("""COMPUTED_VALUE"""),10.0)</f>
        <v>10</v>
      </c>
      <c r="K7355" s="4">
        <f>IFERROR(__xludf.DUMMYFUNCTION("""COMPUTED_VALUE"""),2023.0)</f>
        <v>2023</v>
      </c>
    </row>
    <row r="7356">
      <c r="A7356" s="1" t="s">
        <v>3158</v>
      </c>
      <c r="B7356" s="4" t="s">
        <v>41</v>
      </c>
      <c r="C7356" s="4" t="s">
        <v>29</v>
      </c>
      <c r="D7356" s="4" t="s">
        <v>23</v>
      </c>
      <c r="E7356" s="4">
        <v>2.0</v>
      </c>
      <c r="F7356" s="4">
        <v>4.0</v>
      </c>
      <c r="G7356" s="4">
        <v>8.0</v>
      </c>
      <c r="H7356" s="7">
        <v>45229.0</v>
      </c>
      <c r="I7356" s="4">
        <f>IFERROR(__xludf.DUMMYFUNCTION("SPLIT(H7356,""/"")"),30.0)</f>
        <v>30</v>
      </c>
      <c r="J7356" s="4">
        <f>IFERROR(__xludf.DUMMYFUNCTION("""COMPUTED_VALUE"""),10.0)</f>
        <v>10</v>
      </c>
      <c r="K7356" s="4">
        <f>IFERROR(__xludf.DUMMYFUNCTION("""COMPUTED_VALUE"""),2023.0)</f>
        <v>2023</v>
      </c>
    </row>
    <row r="7357">
      <c r="A7357" s="1" t="s">
        <v>5178</v>
      </c>
      <c r="B7357" s="4" t="s">
        <v>41</v>
      </c>
      <c r="C7357" s="4" t="s">
        <v>30</v>
      </c>
      <c r="D7357" s="4" t="s">
        <v>28</v>
      </c>
      <c r="E7357" s="4">
        <v>5.0</v>
      </c>
      <c r="F7357" s="4">
        <v>4.0</v>
      </c>
      <c r="G7357" s="4">
        <v>20.0</v>
      </c>
      <c r="H7357" s="7">
        <v>45229.0</v>
      </c>
      <c r="I7357" s="4">
        <f>IFERROR(__xludf.DUMMYFUNCTION("SPLIT(H7357,""/"")"),30.0)</f>
        <v>30</v>
      </c>
      <c r="J7357" s="4">
        <f>IFERROR(__xludf.DUMMYFUNCTION("""COMPUTED_VALUE"""),10.0)</f>
        <v>10</v>
      </c>
      <c r="K7357" s="4">
        <f>IFERROR(__xludf.DUMMYFUNCTION("""COMPUTED_VALUE"""),2023.0)</f>
        <v>2023</v>
      </c>
    </row>
    <row r="7358">
      <c r="A7358" s="1" t="s">
        <v>387</v>
      </c>
      <c r="B7358" s="4" t="s">
        <v>41</v>
      </c>
      <c r="C7358" s="4" t="s">
        <v>30</v>
      </c>
      <c r="D7358" s="4" t="s">
        <v>23</v>
      </c>
      <c r="E7358" s="4">
        <v>1.0</v>
      </c>
      <c r="F7358" s="4">
        <v>4.0</v>
      </c>
      <c r="G7358" s="4">
        <v>4.0</v>
      </c>
      <c r="H7358" s="7">
        <v>45230.0</v>
      </c>
      <c r="I7358" s="4">
        <f>IFERROR(__xludf.DUMMYFUNCTION("SPLIT(H7358,""/"")"),31.0)</f>
        <v>31</v>
      </c>
      <c r="J7358" s="4">
        <f>IFERROR(__xludf.DUMMYFUNCTION("""COMPUTED_VALUE"""),10.0)</f>
        <v>10</v>
      </c>
      <c r="K7358" s="4">
        <f>IFERROR(__xludf.DUMMYFUNCTION("""COMPUTED_VALUE"""),2023.0)</f>
        <v>2023</v>
      </c>
    </row>
    <row r="7359">
      <c r="A7359" s="1" t="s">
        <v>831</v>
      </c>
      <c r="B7359" s="4" t="s">
        <v>41</v>
      </c>
      <c r="C7359" s="4" t="s">
        <v>29</v>
      </c>
      <c r="D7359" s="4" t="s">
        <v>39</v>
      </c>
      <c r="E7359" s="4">
        <v>5.0</v>
      </c>
      <c r="F7359" s="4">
        <v>4.0</v>
      </c>
      <c r="G7359" s="4">
        <v>20.0</v>
      </c>
      <c r="H7359" s="7">
        <v>45230.0</v>
      </c>
      <c r="I7359" s="4">
        <f>IFERROR(__xludf.DUMMYFUNCTION("SPLIT(H7359,""/"")"),31.0)</f>
        <v>31</v>
      </c>
      <c r="J7359" s="4">
        <f>IFERROR(__xludf.DUMMYFUNCTION("""COMPUTED_VALUE"""),10.0)</f>
        <v>10</v>
      </c>
      <c r="K7359" s="4">
        <f>IFERROR(__xludf.DUMMYFUNCTION("""COMPUTED_VALUE"""),2023.0)</f>
        <v>2023</v>
      </c>
    </row>
    <row r="7360">
      <c r="A7360" s="1" t="s">
        <v>2506</v>
      </c>
      <c r="B7360" s="4" t="s">
        <v>41</v>
      </c>
      <c r="C7360" s="4" t="s">
        <v>29</v>
      </c>
      <c r="D7360" s="4" t="s">
        <v>30</v>
      </c>
      <c r="E7360" s="4">
        <v>2.0</v>
      </c>
      <c r="F7360" s="4">
        <v>4.0</v>
      </c>
      <c r="G7360" s="4">
        <v>8.0</v>
      </c>
      <c r="H7360" s="7">
        <v>45230.0</v>
      </c>
      <c r="I7360" s="4">
        <f>IFERROR(__xludf.DUMMYFUNCTION("SPLIT(H7360,""/"")"),31.0)</f>
        <v>31</v>
      </c>
      <c r="J7360" s="4">
        <f>IFERROR(__xludf.DUMMYFUNCTION("""COMPUTED_VALUE"""),10.0)</f>
        <v>10</v>
      </c>
      <c r="K7360" s="4">
        <f>IFERROR(__xludf.DUMMYFUNCTION("""COMPUTED_VALUE"""),2023.0)</f>
        <v>2023</v>
      </c>
    </row>
    <row r="7361">
      <c r="A7361" s="1" t="s">
        <v>8293</v>
      </c>
      <c r="B7361" s="4" t="s">
        <v>41</v>
      </c>
      <c r="C7361" s="4" t="s">
        <v>30</v>
      </c>
      <c r="D7361" s="4" t="s">
        <v>28</v>
      </c>
      <c r="E7361" s="4">
        <v>2.0</v>
      </c>
      <c r="F7361" s="4">
        <v>4.0</v>
      </c>
      <c r="G7361" s="4">
        <v>8.0</v>
      </c>
      <c r="H7361" s="5">
        <v>45232.0</v>
      </c>
      <c r="I7361" s="4">
        <f>IFERROR(__xludf.DUMMYFUNCTION("SPLIT(H7361,""/"")"),2.0)</f>
        <v>2</v>
      </c>
      <c r="J7361" s="4">
        <f>IFERROR(__xludf.DUMMYFUNCTION("""COMPUTED_VALUE"""),11.0)</f>
        <v>11</v>
      </c>
      <c r="K7361" s="4">
        <f>IFERROR(__xludf.DUMMYFUNCTION("""COMPUTED_VALUE"""),2023.0)</f>
        <v>2023</v>
      </c>
    </row>
    <row r="7362">
      <c r="A7362" s="1" t="s">
        <v>9235</v>
      </c>
      <c r="B7362" s="4" t="s">
        <v>41</v>
      </c>
      <c r="C7362" s="4" t="s">
        <v>30</v>
      </c>
      <c r="D7362" s="4" t="s">
        <v>30</v>
      </c>
      <c r="E7362" s="4">
        <v>1.0</v>
      </c>
      <c r="F7362" s="4">
        <v>4.0</v>
      </c>
      <c r="G7362" s="4">
        <v>4.0</v>
      </c>
      <c r="H7362" s="5">
        <v>45232.0</v>
      </c>
      <c r="I7362" s="4">
        <f>IFERROR(__xludf.DUMMYFUNCTION("SPLIT(H7362,""/"")"),2.0)</f>
        <v>2</v>
      </c>
      <c r="J7362" s="4">
        <f>IFERROR(__xludf.DUMMYFUNCTION("""COMPUTED_VALUE"""),11.0)</f>
        <v>11</v>
      </c>
      <c r="K7362" s="4">
        <f>IFERROR(__xludf.DUMMYFUNCTION("""COMPUTED_VALUE"""),2023.0)</f>
        <v>2023</v>
      </c>
    </row>
    <row r="7363">
      <c r="A7363" s="1" t="s">
        <v>374</v>
      </c>
      <c r="B7363" s="4" t="s">
        <v>41</v>
      </c>
      <c r="C7363" s="4" t="s">
        <v>29</v>
      </c>
      <c r="D7363" s="4" t="s">
        <v>30</v>
      </c>
      <c r="E7363" s="4">
        <v>2.0</v>
      </c>
      <c r="F7363" s="4">
        <v>4.0</v>
      </c>
      <c r="G7363" s="4">
        <v>8.0</v>
      </c>
      <c r="H7363" s="5">
        <v>45232.0</v>
      </c>
      <c r="I7363" s="4">
        <f>IFERROR(__xludf.DUMMYFUNCTION("SPLIT(H7363,""/"")"),2.0)</f>
        <v>2</v>
      </c>
      <c r="J7363" s="4">
        <f>IFERROR(__xludf.DUMMYFUNCTION("""COMPUTED_VALUE"""),11.0)</f>
        <v>11</v>
      </c>
      <c r="K7363" s="4">
        <f>IFERROR(__xludf.DUMMYFUNCTION("""COMPUTED_VALUE"""),2023.0)</f>
        <v>2023</v>
      </c>
    </row>
    <row r="7364">
      <c r="A7364" s="1" t="s">
        <v>309</v>
      </c>
      <c r="B7364" s="4" t="s">
        <v>41</v>
      </c>
      <c r="C7364" s="4" t="s">
        <v>24</v>
      </c>
      <c r="D7364" s="4" t="s">
        <v>23</v>
      </c>
      <c r="E7364" s="4">
        <v>5.0</v>
      </c>
      <c r="F7364" s="4">
        <v>4.0</v>
      </c>
      <c r="G7364" s="4">
        <v>20.0</v>
      </c>
      <c r="H7364" s="5">
        <v>45233.0</v>
      </c>
      <c r="I7364" s="4">
        <f>IFERROR(__xludf.DUMMYFUNCTION("SPLIT(H7364,""/"")"),3.0)</f>
        <v>3</v>
      </c>
      <c r="J7364" s="4">
        <f>IFERROR(__xludf.DUMMYFUNCTION("""COMPUTED_VALUE"""),11.0)</f>
        <v>11</v>
      </c>
      <c r="K7364" s="4">
        <f>IFERROR(__xludf.DUMMYFUNCTION("""COMPUTED_VALUE"""),2023.0)</f>
        <v>2023</v>
      </c>
    </row>
    <row r="7365">
      <c r="A7365" s="1" t="s">
        <v>5842</v>
      </c>
      <c r="B7365" s="4" t="s">
        <v>41</v>
      </c>
      <c r="C7365" s="4" t="s">
        <v>24</v>
      </c>
      <c r="D7365" s="4" t="s">
        <v>30</v>
      </c>
      <c r="E7365" s="4">
        <v>1.0</v>
      </c>
      <c r="F7365" s="4">
        <v>4.0</v>
      </c>
      <c r="G7365" s="4">
        <v>4.0</v>
      </c>
      <c r="H7365" s="5">
        <v>45233.0</v>
      </c>
      <c r="I7365" s="4">
        <f>IFERROR(__xludf.DUMMYFUNCTION("SPLIT(H7365,""/"")"),3.0)</f>
        <v>3</v>
      </c>
      <c r="J7365" s="4">
        <f>IFERROR(__xludf.DUMMYFUNCTION("""COMPUTED_VALUE"""),11.0)</f>
        <v>11</v>
      </c>
      <c r="K7365" s="4">
        <f>IFERROR(__xludf.DUMMYFUNCTION("""COMPUTED_VALUE"""),2023.0)</f>
        <v>2023</v>
      </c>
    </row>
    <row r="7366">
      <c r="A7366" s="1" t="s">
        <v>5490</v>
      </c>
      <c r="B7366" s="4" t="s">
        <v>41</v>
      </c>
      <c r="C7366" s="4" t="s">
        <v>24</v>
      </c>
      <c r="D7366" s="4" t="s">
        <v>30</v>
      </c>
      <c r="E7366" s="4">
        <v>2.0</v>
      </c>
      <c r="F7366" s="4">
        <v>4.0</v>
      </c>
      <c r="G7366" s="4">
        <v>8.0</v>
      </c>
      <c r="H7366" s="5">
        <v>45233.0</v>
      </c>
      <c r="I7366" s="4">
        <f>IFERROR(__xludf.DUMMYFUNCTION("SPLIT(H7366,""/"")"),3.0)</f>
        <v>3</v>
      </c>
      <c r="J7366" s="4">
        <f>IFERROR(__xludf.DUMMYFUNCTION("""COMPUTED_VALUE"""),11.0)</f>
        <v>11</v>
      </c>
      <c r="K7366" s="4">
        <f>IFERROR(__xludf.DUMMYFUNCTION("""COMPUTED_VALUE"""),2023.0)</f>
        <v>2023</v>
      </c>
    </row>
    <row r="7367">
      <c r="A7367" s="1" t="s">
        <v>7064</v>
      </c>
      <c r="B7367" s="4" t="s">
        <v>41</v>
      </c>
      <c r="C7367" s="4" t="s">
        <v>29</v>
      </c>
      <c r="D7367" s="4" t="s">
        <v>30</v>
      </c>
      <c r="E7367" s="4">
        <v>2.0</v>
      </c>
      <c r="F7367" s="4">
        <v>4.0</v>
      </c>
      <c r="G7367" s="4">
        <v>8.0</v>
      </c>
      <c r="H7367" s="5">
        <v>45233.0</v>
      </c>
      <c r="I7367" s="4">
        <f>IFERROR(__xludf.DUMMYFUNCTION("SPLIT(H7367,""/"")"),3.0)</f>
        <v>3</v>
      </c>
      <c r="J7367" s="4">
        <f>IFERROR(__xludf.DUMMYFUNCTION("""COMPUTED_VALUE"""),11.0)</f>
        <v>11</v>
      </c>
      <c r="K7367" s="4">
        <f>IFERROR(__xludf.DUMMYFUNCTION("""COMPUTED_VALUE"""),2023.0)</f>
        <v>2023</v>
      </c>
    </row>
    <row r="7368">
      <c r="A7368" s="1" t="s">
        <v>2607</v>
      </c>
      <c r="B7368" s="4" t="s">
        <v>41</v>
      </c>
      <c r="C7368" s="4" t="s">
        <v>24</v>
      </c>
      <c r="D7368" s="4" t="s">
        <v>30</v>
      </c>
      <c r="E7368" s="4">
        <v>3.0</v>
      </c>
      <c r="F7368" s="4">
        <v>4.0</v>
      </c>
      <c r="G7368" s="4">
        <v>12.0</v>
      </c>
      <c r="H7368" s="5">
        <v>45234.0</v>
      </c>
      <c r="I7368" s="4">
        <f>IFERROR(__xludf.DUMMYFUNCTION("SPLIT(H7368,""/"")"),4.0)</f>
        <v>4</v>
      </c>
      <c r="J7368" s="4">
        <f>IFERROR(__xludf.DUMMYFUNCTION("""COMPUTED_VALUE"""),11.0)</f>
        <v>11</v>
      </c>
      <c r="K7368" s="4">
        <f>IFERROR(__xludf.DUMMYFUNCTION("""COMPUTED_VALUE"""),2023.0)</f>
        <v>2023</v>
      </c>
    </row>
    <row r="7369">
      <c r="A7369" s="1" t="s">
        <v>3368</v>
      </c>
      <c r="B7369" s="4" t="s">
        <v>41</v>
      </c>
      <c r="C7369" s="4" t="s">
        <v>29</v>
      </c>
      <c r="D7369" s="4" t="s">
        <v>23</v>
      </c>
      <c r="E7369" s="4">
        <v>2.0</v>
      </c>
      <c r="F7369" s="4">
        <v>4.0</v>
      </c>
      <c r="G7369" s="4">
        <v>8.0</v>
      </c>
      <c r="H7369" s="5">
        <v>45234.0</v>
      </c>
      <c r="I7369" s="4">
        <f>IFERROR(__xludf.DUMMYFUNCTION("SPLIT(H7369,""/"")"),4.0)</f>
        <v>4</v>
      </c>
      <c r="J7369" s="4">
        <f>IFERROR(__xludf.DUMMYFUNCTION("""COMPUTED_VALUE"""),11.0)</f>
        <v>11</v>
      </c>
      <c r="K7369" s="4">
        <f>IFERROR(__xludf.DUMMYFUNCTION("""COMPUTED_VALUE"""),2023.0)</f>
        <v>2023</v>
      </c>
    </row>
    <row r="7370">
      <c r="A7370" s="1" t="s">
        <v>4050</v>
      </c>
      <c r="B7370" s="4" t="s">
        <v>41</v>
      </c>
      <c r="C7370" s="4" t="s">
        <v>24</v>
      </c>
      <c r="D7370" s="4" t="s">
        <v>39</v>
      </c>
      <c r="E7370" s="4">
        <v>5.0</v>
      </c>
      <c r="F7370" s="4">
        <v>4.0</v>
      </c>
      <c r="G7370" s="4">
        <v>20.0</v>
      </c>
      <c r="H7370" s="5">
        <v>45234.0</v>
      </c>
      <c r="I7370" s="4">
        <f>IFERROR(__xludf.DUMMYFUNCTION("SPLIT(H7370,""/"")"),4.0)</f>
        <v>4</v>
      </c>
      <c r="J7370" s="4">
        <f>IFERROR(__xludf.DUMMYFUNCTION("""COMPUTED_VALUE"""),11.0)</f>
        <v>11</v>
      </c>
      <c r="K7370" s="4">
        <f>IFERROR(__xludf.DUMMYFUNCTION("""COMPUTED_VALUE"""),2023.0)</f>
        <v>2023</v>
      </c>
    </row>
    <row r="7371">
      <c r="A7371" s="1" t="s">
        <v>3019</v>
      </c>
      <c r="B7371" s="4" t="s">
        <v>41</v>
      </c>
      <c r="C7371" s="4" t="s">
        <v>29</v>
      </c>
      <c r="D7371" s="4" t="s">
        <v>23</v>
      </c>
      <c r="E7371" s="4">
        <v>3.0</v>
      </c>
      <c r="F7371" s="4">
        <v>4.0</v>
      </c>
      <c r="G7371" s="4">
        <v>12.0</v>
      </c>
      <c r="H7371" s="5">
        <v>45234.0</v>
      </c>
      <c r="I7371" s="4">
        <f>IFERROR(__xludf.DUMMYFUNCTION("SPLIT(H7371,""/"")"),4.0)</f>
        <v>4</v>
      </c>
      <c r="J7371" s="4">
        <f>IFERROR(__xludf.DUMMYFUNCTION("""COMPUTED_VALUE"""),11.0)</f>
        <v>11</v>
      </c>
      <c r="K7371" s="4">
        <f>IFERROR(__xludf.DUMMYFUNCTION("""COMPUTED_VALUE"""),2023.0)</f>
        <v>2023</v>
      </c>
    </row>
    <row r="7372">
      <c r="A7372" s="1" t="s">
        <v>2664</v>
      </c>
      <c r="B7372" s="4" t="s">
        <v>41</v>
      </c>
      <c r="C7372" s="4" t="s">
        <v>29</v>
      </c>
      <c r="D7372" s="4" t="s">
        <v>39</v>
      </c>
      <c r="E7372" s="4">
        <v>3.0</v>
      </c>
      <c r="F7372" s="4">
        <v>4.0</v>
      </c>
      <c r="G7372" s="4">
        <v>12.0</v>
      </c>
      <c r="H7372" s="5">
        <v>45235.0</v>
      </c>
      <c r="I7372" s="4">
        <f>IFERROR(__xludf.DUMMYFUNCTION("SPLIT(H7372,""/"")"),5.0)</f>
        <v>5</v>
      </c>
      <c r="J7372" s="4">
        <f>IFERROR(__xludf.DUMMYFUNCTION("""COMPUTED_VALUE"""),11.0)</f>
        <v>11</v>
      </c>
      <c r="K7372" s="4">
        <f>IFERROR(__xludf.DUMMYFUNCTION("""COMPUTED_VALUE"""),2023.0)</f>
        <v>2023</v>
      </c>
    </row>
    <row r="7373">
      <c r="A7373" s="1" t="s">
        <v>7463</v>
      </c>
      <c r="B7373" s="4" t="s">
        <v>41</v>
      </c>
      <c r="C7373" s="4" t="s">
        <v>30</v>
      </c>
      <c r="D7373" s="4" t="s">
        <v>39</v>
      </c>
      <c r="E7373" s="4">
        <v>3.0</v>
      </c>
      <c r="F7373" s="4">
        <v>4.0</v>
      </c>
      <c r="G7373" s="4">
        <v>12.0</v>
      </c>
      <c r="H7373" s="5">
        <v>45235.0</v>
      </c>
      <c r="I7373" s="4">
        <f>IFERROR(__xludf.DUMMYFUNCTION("SPLIT(H7373,""/"")"),5.0)</f>
        <v>5</v>
      </c>
      <c r="J7373" s="4">
        <f>IFERROR(__xludf.DUMMYFUNCTION("""COMPUTED_VALUE"""),11.0)</f>
        <v>11</v>
      </c>
      <c r="K7373" s="4">
        <f>IFERROR(__xludf.DUMMYFUNCTION("""COMPUTED_VALUE"""),2023.0)</f>
        <v>2023</v>
      </c>
    </row>
    <row r="7374">
      <c r="A7374" s="1" t="s">
        <v>6147</v>
      </c>
      <c r="B7374" s="4" t="s">
        <v>41</v>
      </c>
      <c r="C7374" s="4" t="s">
        <v>30</v>
      </c>
      <c r="D7374" s="4" t="s">
        <v>28</v>
      </c>
      <c r="E7374" s="4">
        <v>2.0</v>
      </c>
      <c r="F7374" s="4">
        <v>4.0</v>
      </c>
      <c r="G7374" s="4">
        <v>8.0</v>
      </c>
      <c r="H7374" s="5">
        <v>45235.0</v>
      </c>
      <c r="I7374" s="4">
        <f>IFERROR(__xludf.DUMMYFUNCTION("SPLIT(H7374,""/"")"),5.0)</f>
        <v>5</v>
      </c>
      <c r="J7374" s="4">
        <f>IFERROR(__xludf.DUMMYFUNCTION("""COMPUTED_VALUE"""),11.0)</f>
        <v>11</v>
      </c>
      <c r="K7374" s="4">
        <f>IFERROR(__xludf.DUMMYFUNCTION("""COMPUTED_VALUE"""),2023.0)</f>
        <v>2023</v>
      </c>
    </row>
    <row r="7375">
      <c r="A7375" s="1" t="s">
        <v>1775</v>
      </c>
      <c r="B7375" s="4" t="s">
        <v>41</v>
      </c>
      <c r="C7375" s="4" t="s">
        <v>30</v>
      </c>
      <c r="D7375" s="4" t="s">
        <v>28</v>
      </c>
      <c r="E7375" s="4">
        <v>2.0</v>
      </c>
      <c r="F7375" s="4">
        <v>4.0</v>
      </c>
      <c r="G7375" s="4">
        <v>8.0</v>
      </c>
      <c r="H7375" s="5">
        <v>45235.0</v>
      </c>
      <c r="I7375" s="4">
        <f>IFERROR(__xludf.DUMMYFUNCTION("SPLIT(H7375,""/"")"),5.0)</f>
        <v>5</v>
      </c>
      <c r="J7375" s="4">
        <f>IFERROR(__xludf.DUMMYFUNCTION("""COMPUTED_VALUE"""),11.0)</f>
        <v>11</v>
      </c>
      <c r="K7375" s="4">
        <f>IFERROR(__xludf.DUMMYFUNCTION("""COMPUTED_VALUE"""),2023.0)</f>
        <v>2023</v>
      </c>
    </row>
    <row r="7376">
      <c r="A7376" s="1" t="s">
        <v>6484</v>
      </c>
      <c r="B7376" s="4" t="s">
        <v>41</v>
      </c>
      <c r="C7376" s="4" t="s">
        <v>29</v>
      </c>
      <c r="D7376" s="4" t="s">
        <v>30</v>
      </c>
      <c r="E7376" s="4">
        <v>3.0</v>
      </c>
      <c r="F7376" s="4">
        <v>4.0</v>
      </c>
      <c r="G7376" s="4">
        <v>12.0</v>
      </c>
      <c r="H7376" s="5">
        <v>45236.0</v>
      </c>
      <c r="I7376" s="4">
        <f>IFERROR(__xludf.DUMMYFUNCTION("SPLIT(H7376,""/"")"),6.0)</f>
        <v>6</v>
      </c>
      <c r="J7376" s="4">
        <f>IFERROR(__xludf.DUMMYFUNCTION("""COMPUTED_VALUE"""),11.0)</f>
        <v>11</v>
      </c>
      <c r="K7376" s="4">
        <f>IFERROR(__xludf.DUMMYFUNCTION("""COMPUTED_VALUE"""),2023.0)</f>
        <v>2023</v>
      </c>
    </row>
    <row r="7377">
      <c r="A7377" s="1" t="s">
        <v>2137</v>
      </c>
      <c r="B7377" s="4" t="s">
        <v>41</v>
      </c>
      <c r="C7377" s="4" t="s">
        <v>29</v>
      </c>
      <c r="D7377" s="4" t="s">
        <v>23</v>
      </c>
      <c r="E7377" s="4">
        <v>3.0</v>
      </c>
      <c r="F7377" s="4">
        <v>4.0</v>
      </c>
      <c r="G7377" s="4">
        <v>12.0</v>
      </c>
      <c r="H7377" s="5">
        <v>45236.0</v>
      </c>
      <c r="I7377" s="4">
        <f>IFERROR(__xludf.DUMMYFUNCTION("SPLIT(H7377,""/"")"),6.0)</f>
        <v>6</v>
      </c>
      <c r="J7377" s="4">
        <f>IFERROR(__xludf.DUMMYFUNCTION("""COMPUTED_VALUE"""),11.0)</f>
        <v>11</v>
      </c>
      <c r="K7377" s="4">
        <f>IFERROR(__xludf.DUMMYFUNCTION("""COMPUTED_VALUE"""),2023.0)</f>
        <v>2023</v>
      </c>
    </row>
    <row r="7378">
      <c r="A7378" s="1" t="s">
        <v>2221</v>
      </c>
      <c r="B7378" s="4" t="s">
        <v>41</v>
      </c>
      <c r="C7378" s="4" t="s">
        <v>24</v>
      </c>
      <c r="D7378" s="4" t="s">
        <v>23</v>
      </c>
      <c r="E7378" s="4">
        <v>2.0</v>
      </c>
      <c r="F7378" s="4">
        <v>4.0</v>
      </c>
      <c r="G7378" s="4">
        <v>8.0</v>
      </c>
      <c r="H7378" s="5">
        <v>45236.0</v>
      </c>
      <c r="I7378" s="4">
        <f>IFERROR(__xludf.DUMMYFUNCTION("SPLIT(H7378,""/"")"),6.0)</f>
        <v>6</v>
      </c>
      <c r="J7378" s="4">
        <f>IFERROR(__xludf.DUMMYFUNCTION("""COMPUTED_VALUE"""),11.0)</f>
        <v>11</v>
      </c>
      <c r="K7378" s="4">
        <f>IFERROR(__xludf.DUMMYFUNCTION("""COMPUTED_VALUE"""),2023.0)</f>
        <v>2023</v>
      </c>
    </row>
    <row r="7379">
      <c r="A7379" s="1" t="s">
        <v>6017</v>
      </c>
      <c r="B7379" s="4" t="s">
        <v>41</v>
      </c>
      <c r="C7379" s="4" t="s">
        <v>30</v>
      </c>
      <c r="D7379" s="4" t="s">
        <v>39</v>
      </c>
      <c r="E7379" s="4">
        <v>2.0</v>
      </c>
      <c r="F7379" s="4">
        <v>4.0</v>
      </c>
      <c r="G7379" s="4">
        <v>8.0</v>
      </c>
      <c r="H7379" s="5">
        <v>45237.0</v>
      </c>
      <c r="I7379" s="4">
        <f>IFERROR(__xludf.DUMMYFUNCTION("SPLIT(H7379,""/"")"),7.0)</f>
        <v>7</v>
      </c>
      <c r="J7379" s="4">
        <f>IFERROR(__xludf.DUMMYFUNCTION("""COMPUTED_VALUE"""),11.0)</f>
        <v>11</v>
      </c>
      <c r="K7379" s="4">
        <f>IFERROR(__xludf.DUMMYFUNCTION("""COMPUTED_VALUE"""),2023.0)</f>
        <v>2023</v>
      </c>
    </row>
    <row r="7380">
      <c r="A7380" s="1" t="s">
        <v>6307</v>
      </c>
      <c r="B7380" s="4" t="s">
        <v>41</v>
      </c>
      <c r="C7380" s="4" t="s">
        <v>30</v>
      </c>
      <c r="D7380" s="4" t="s">
        <v>39</v>
      </c>
      <c r="E7380" s="4">
        <v>3.0</v>
      </c>
      <c r="F7380" s="4">
        <v>4.0</v>
      </c>
      <c r="G7380" s="4">
        <v>12.0</v>
      </c>
      <c r="H7380" s="5">
        <v>45238.0</v>
      </c>
      <c r="I7380" s="4">
        <f>IFERROR(__xludf.DUMMYFUNCTION("SPLIT(H7380,""/"")"),8.0)</f>
        <v>8</v>
      </c>
      <c r="J7380" s="4">
        <f>IFERROR(__xludf.DUMMYFUNCTION("""COMPUTED_VALUE"""),11.0)</f>
        <v>11</v>
      </c>
      <c r="K7380" s="4">
        <f>IFERROR(__xludf.DUMMYFUNCTION("""COMPUTED_VALUE"""),2023.0)</f>
        <v>2023</v>
      </c>
    </row>
    <row r="7381">
      <c r="A7381" s="1" t="s">
        <v>5487</v>
      </c>
      <c r="B7381" s="4" t="s">
        <v>41</v>
      </c>
      <c r="C7381" s="4" t="s">
        <v>29</v>
      </c>
      <c r="D7381" s="4" t="s">
        <v>30</v>
      </c>
      <c r="E7381" s="4">
        <v>2.0</v>
      </c>
      <c r="F7381" s="4">
        <v>4.0</v>
      </c>
      <c r="G7381" s="4">
        <v>8.0</v>
      </c>
      <c r="H7381" s="5">
        <v>45238.0</v>
      </c>
      <c r="I7381" s="4">
        <f>IFERROR(__xludf.DUMMYFUNCTION("SPLIT(H7381,""/"")"),8.0)</f>
        <v>8</v>
      </c>
      <c r="J7381" s="4">
        <f>IFERROR(__xludf.DUMMYFUNCTION("""COMPUTED_VALUE"""),11.0)</f>
        <v>11</v>
      </c>
      <c r="K7381" s="4">
        <f>IFERROR(__xludf.DUMMYFUNCTION("""COMPUTED_VALUE"""),2023.0)</f>
        <v>2023</v>
      </c>
    </row>
    <row r="7382">
      <c r="A7382" s="1" t="s">
        <v>2448</v>
      </c>
      <c r="B7382" s="4" t="s">
        <v>41</v>
      </c>
      <c r="C7382" s="4" t="s">
        <v>24</v>
      </c>
      <c r="D7382" s="4" t="s">
        <v>23</v>
      </c>
      <c r="E7382" s="4">
        <v>4.0</v>
      </c>
      <c r="F7382" s="4">
        <v>4.0</v>
      </c>
      <c r="G7382" s="4">
        <v>16.0</v>
      </c>
      <c r="H7382" s="5">
        <v>45238.0</v>
      </c>
      <c r="I7382" s="4">
        <f>IFERROR(__xludf.DUMMYFUNCTION("SPLIT(H7382,""/"")"),8.0)</f>
        <v>8</v>
      </c>
      <c r="J7382" s="4">
        <f>IFERROR(__xludf.DUMMYFUNCTION("""COMPUTED_VALUE"""),11.0)</f>
        <v>11</v>
      </c>
      <c r="K7382" s="4">
        <f>IFERROR(__xludf.DUMMYFUNCTION("""COMPUTED_VALUE"""),2023.0)</f>
        <v>2023</v>
      </c>
    </row>
    <row r="7383">
      <c r="A7383" s="1" t="s">
        <v>3409</v>
      </c>
      <c r="B7383" s="4" t="s">
        <v>41</v>
      </c>
      <c r="C7383" s="4" t="s">
        <v>30</v>
      </c>
      <c r="D7383" s="4" t="s">
        <v>23</v>
      </c>
      <c r="E7383" s="4">
        <v>5.0</v>
      </c>
      <c r="F7383" s="4">
        <v>4.0</v>
      </c>
      <c r="G7383" s="4">
        <v>20.0</v>
      </c>
      <c r="H7383" s="5">
        <v>45239.0</v>
      </c>
      <c r="I7383" s="4">
        <f>IFERROR(__xludf.DUMMYFUNCTION("SPLIT(H7383,""/"")"),9.0)</f>
        <v>9</v>
      </c>
      <c r="J7383" s="4">
        <f>IFERROR(__xludf.DUMMYFUNCTION("""COMPUTED_VALUE"""),11.0)</f>
        <v>11</v>
      </c>
      <c r="K7383" s="4">
        <f>IFERROR(__xludf.DUMMYFUNCTION("""COMPUTED_VALUE"""),2023.0)</f>
        <v>2023</v>
      </c>
    </row>
    <row r="7384">
      <c r="A7384" s="1" t="s">
        <v>2459</v>
      </c>
      <c r="B7384" s="4" t="s">
        <v>41</v>
      </c>
      <c r="C7384" s="4" t="s">
        <v>30</v>
      </c>
      <c r="D7384" s="4" t="s">
        <v>28</v>
      </c>
      <c r="E7384" s="4">
        <v>5.0</v>
      </c>
      <c r="F7384" s="4">
        <v>4.0</v>
      </c>
      <c r="G7384" s="4">
        <v>20.0</v>
      </c>
      <c r="H7384" s="5">
        <v>45239.0</v>
      </c>
      <c r="I7384" s="4">
        <f>IFERROR(__xludf.DUMMYFUNCTION("SPLIT(H7384,""/"")"),9.0)</f>
        <v>9</v>
      </c>
      <c r="J7384" s="4">
        <f>IFERROR(__xludf.DUMMYFUNCTION("""COMPUTED_VALUE"""),11.0)</f>
        <v>11</v>
      </c>
      <c r="K7384" s="4">
        <f>IFERROR(__xludf.DUMMYFUNCTION("""COMPUTED_VALUE"""),2023.0)</f>
        <v>2023</v>
      </c>
    </row>
    <row r="7385">
      <c r="A7385" s="1" t="s">
        <v>8936</v>
      </c>
      <c r="B7385" s="4" t="s">
        <v>41</v>
      </c>
      <c r="C7385" s="4" t="s">
        <v>24</v>
      </c>
      <c r="D7385" s="4" t="s">
        <v>23</v>
      </c>
      <c r="E7385" s="4">
        <v>2.0</v>
      </c>
      <c r="F7385" s="4">
        <v>4.0</v>
      </c>
      <c r="G7385" s="4">
        <v>8.0</v>
      </c>
      <c r="H7385" s="5">
        <v>45239.0</v>
      </c>
      <c r="I7385" s="4">
        <f>IFERROR(__xludf.DUMMYFUNCTION("SPLIT(H7385,""/"")"),9.0)</f>
        <v>9</v>
      </c>
      <c r="J7385" s="4">
        <f>IFERROR(__xludf.DUMMYFUNCTION("""COMPUTED_VALUE"""),11.0)</f>
        <v>11</v>
      </c>
      <c r="K7385" s="4">
        <f>IFERROR(__xludf.DUMMYFUNCTION("""COMPUTED_VALUE"""),2023.0)</f>
        <v>2023</v>
      </c>
    </row>
    <row r="7386">
      <c r="A7386" s="1" t="s">
        <v>4701</v>
      </c>
      <c r="B7386" s="4" t="s">
        <v>41</v>
      </c>
      <c r="C7386" s="4" t="s">
        <v>30</v>
      </c>
      <c r="D7386" s="4" t="s">
        <v>28</v>
      </c>
      <c r="E7386" s="4">
        <v>1.0</v>
      </c>
      <c r="F7386" s="4">
        <v>4.0</v>
      </c>
      <c r="G7386" s="4">
        <v>4.0</v>
      </c>
      <c r="H7386" s="5">
        <v>45239.0</v>
      </c>
      <c r="I7386" s="4">
        <f>IFERROR(__xludf.DUMMYFUNCTION("SPLIT(H7386,""/"")"),9.0)</f>
        <v>9</v>
      </c>
      <c r="J7386" s="4">
        <f>IFERROR(__xludf.DUMMYFUNCTION("""COMPUTED_VALUE"""),11.0)</f>
        <v>11</v>
      </c>
      <c r="K7386" s="4">
        <f>IFERROR(__xludf.DUMMYFUNCTION("""COMPUTED_VALUE"""),2023.0)</f>
        <v>2023</v>
      </c>
    </row>
    <row r="7387">
      <c r="A7387" s="1" t="s">
        <v>9590</v>
      </c>
      <c r="B7387" s="4" t="s">
        <v>41</v>
      </c>
      <c r="C7387" s="4" t="s">
        <v>24</v>
      </c>
      <c r="D7387" s="4" t="s">
        <v>30</v>
      </c>
      <c r="E7387" s="4">
        <v>4.0</v>
      </c>
      <c r="F7387" s="4">
        <v>4.0</v>
      </c>
      <c r="G7387" s="4">
        <v>16.0</v>
      </c>
      <c r="H7387" s="5">
        <v>45239.0</v>
      </c>
      <c r="I7387" s="4">
        <f>IFERROR(__xludf.DUMMYFUNCTION("SPLIT(H7387,""/"")"),9.0)</f>
        <v>9</v>
      </c>
      <c r="J7387" s="4">
        <f>IFERROR(__xludf.DUMMYFUNCTION("""COMPUTED_VALUE"""),11.0)</f>
        <v>11</v>
      </c>
      <c r="K7387" s="4">
        <f>IFERROR(__xludf.DUMMYFUNCTION("""COMPUTED_VALUE"""),2023.0)</f>
        <v>2023</v>
      </c>
    </row>
    <row r="7388">
      <c r="A7388" s="1" t="s">
        <v>4450</v>
      </c>
      <c r="B7388" s="4" t="s">
        <v>41</v>
      </c>
      <c r="C7388" s="4" t="s">
        <v>24</v>
      </c>
      <c r="D7388" s="4" t="s">
        <v>23</v>
      </c>
      <c r="E7388" s="4">
        <v>4.0</v>
      </c>
      <c r="F7388" s="4">
        <v>4.0</v>
      </c>
      <c r="G7388" s="4">
        <v>16.0</v>
      </c>
      <c r="H7388" s="5">
        <v>45239.0</v>
      </c>
      <c r="I7388" s="4">
        <f>IFERROR(__xludf.DUMMYFUNCTION("SPLIT(H7388,""/"")"),9.0)</f>
        <v>9</v>
      </c>
      <c r="J7388" s="4">
        <f>IFERROR(__xludf.DUMMYFUNCTION("""COMPUTED_VALUE"""),11.0)</f>
        <v>11</v>
      </c>
      <c r="K7388" s="4">
        <f>IFERROR(__xludf.DUMMYFUNCTION("""COMPUTED_VALUE"""),2023.0)</f>
        <v>2023</v>
      </c>
    </row>
    <row r="7389">
      <c r="A7389" s="1" t="s">
        <v>9577</v>
      </c>
      <c r="B7389" s="4" t="s">
        <v>41</v>
      </c>
      <c r="C7389" s="4" t="s">
        <v>30</v>
      </c>
      <c r="D7389" s="4" t="s">
        <v>39</v>
      </c>
      <c r="E7389" s="4">
        <v>3.0</v>
      </c>
      <c r="F7389" s="4">
        <v>4.0</v>
      </c>
      <c r="G7389" s="4">
        <v>12.0</v>
      </c>
      <c r="H7389" s="7">
        <v>45240.0</v>
      </c>
      <c r="I7389" s="4">
        <f>IFERROR(__xludf.DUMMYFUNCTION("SPLIT(H7389,""/"")"),10.0)</f>
        <v>10</v>
      </c>
      <c r="J7389" s="4">
        <f>IFERROR(__xludf.DUMMYFUNCTION("""COMPUTED_VALUE"""),11.0)</f>
        <v>11</v>
      </c>
      <c r="K7389" s="4">
        <f>IFERROR(__xludf.DUMMYFUNCTION("""COMPUTED_VALUE"""),2023.0)</f>
        <v>2023</v>
      </c>
    </row>
    <row r="7390">
      <c r="A7390" s="1" t="s">
        <v>8473</v>
      </c>
      <c r="B7390" s="4" t="s">
        <v>41</v>
      </c>
      <c r="C7390" s="4" t="s">
        <v>30</v>
      </c>
      <c r="D7390" s="4" t="s">
        <v>39</v>
      </c>
      <c r="E7390" s="4">
        <v>4.0</v>
      </c>
      <c r="F7390" s="4">
        <v>4.0</v>
      </c>
      <c r="G7390" s="4">
        <v>16.0</v>
      </c>
      <c r="H7390" s="7">
        <v>45240.0</v>
      </c>
      <c r="I7390" s="4">
        <f>IFERROR(__xludf.DUMMYFUNCTION("SPLIT(H7390,""/"")"),10.0)</f>
        <v>10</v>
      </c>
      <c r="J7390" s="4">
        <f>IFERROR(__xludf.DUMMYFUNCTION("""COMPUTED_VALUE"""),11.0)</f>
        <v>11</v>
      </c>
      <c r="K7390" s="4">
        <f>IFERROR(__xludf.DUMMYFUNCTION("""COMPUTED_VALUE"""),2023.0)</f>
        <v>2023</v>
      </c>
    </row>
    <row r="7391">
      <c r="A7391" s="1" t="s">
        <v>2033</v>
      </c>
      <c r="B7391" s="4" t="s">
        <v>41</v>
      </c>
      <c r="C7391" s="4" t="s">
        <v>29</v>
      </c>
      <c r="D7391" s="4" t="s">
        <v>39</v>
      </c>
      <c r="E7391" s="4">
        <v>4.0</v>
      </c>
      <c r="F7391" s="4">
        <v>4.0</v>
      </c>
      <c r="G7391" s="4">
        <v>16.0</v>
      </c>
      <c r="H7391" s="7">
        <v>45240.0</v>
      </c>
      <c r="I7391" s="4">
        <f>IFERROR(__xludf.DUMMYFUNCTION("SPLIT(H7391,""/"")"),10.0)</f>
        <v>10</v>
      </c>
      <c r="J7391" s="4">
        <f>IFERROR(__xludf.DUMMYFUNCTION("""COMPUTED_VALUE"""),11.0)</f>
        <v>11</v>
      </c>
      <c r="K7391" s="4">
        <f>IFERROR(__xludf.DUMMYFUNCTION("""COMPUTED_VALUE"""),2023.0)</f>
        <v>2023</v>
      </c>
    </row>
    <row r="7392">
      <c r="A7392" s="1" t="s">
        <v>8837</v>
      </c>
      <c r="B7392" s="4" t="s">
        <v>41</v>
      </c>
      <c r="C7392" s="4" t="s">
        <v>24</v>
      </c>
      <c r="D7392" s="4" t="s">
        <v>28</v>
      </c>
      <c r="E7392" s="4">
        <v>1.0</v>
      </c>
      <c r="F7392" s="4">
        <v>4.0</v>
      </c>
      <c r="G7392" s="4">
        <v>4.0</v>
      </c>
      <c r="H7392" s="7">
        <v>45240.0</v>
      </c>
      <c r="I7392" s="4">
        <f>IFERROR(__xludf.DUMMYFUNCTION("SPLIT(H7392,""/"")"),10.0)</f>
        <v>10</v>
      </c>
      <c r="J7392" s="4">
        <f>IFERROR(__xludf.DUMMYFUNCTION("""COMPUTED_VALUE"""),11.0)</f>
        <v>11</v>
      </c>
      <c r="K7392" s="4">
        <f>IFERROR(__xludf.DUMMYFUNCTION("""COMPUTED_VALUE"""),2023.0)</f>
        <v>2023</v>
      </c>
    </row>
    <row r="7393">
      <c r="A7393" s="1" t="s">
        <v>9643</v>
      </c>
      <c r="B7393" s="4" t="s">
        <v>41</v>
      </c>
      <c r="C7393" s="4" t="s">
        <v>30</v>
      </c>
      <c r="D7393" s="4" t="s">
        <v>23</v>
      </c>
      <c r="E7393" s="4">
        <v>1.0</v>
      </c>
      <c r="F7393" s="4">
        <v>4.0</v>
      </c>
      <c r="G7393" s="4">
        <v>4.0</v>
      </c>
      <c r="H7393" s="7">
        <v>45241.0</v>
      </c>
      <c r="I7393" s="4">
        <f>IFERROR(__xludf.DUMMYFUNCTION("SPLIT(H7393,""/"")"),11.0)</f>
        <v>11</v>
      </c>
      <c r="J7393" s="4">
        <f>IFERROR(__xludf.DUMMYFUNCTION("""COMPUTED_VALUE"""),11.0)</f>
        <v>11</v>
      </c>
      <c r="K7393" s="4">
        <f>IFERROR(__xludf.DUMMYFUNCTION("""COMPUTED_VALUE"""),2023.0)</f>
        <v>2023</v>
      </c>
    </row>
    <row r="7394">
      <c r="A7394" s="1" t="s">
        <v>9131</v>
      </c>
      <c r="B7394" s="4" t="s">
        <v>41</v>
      </c>
      <c r="C7394" s="4" t="s">
        <v>30</v>
      </c>
      <c r="D7394" s="4" t="s">
        <v>39</v>
      </c>
      <c r="E7394" s="4">
        <v>5.0</v>
      </c>
      <c r="F7394" s="4">
        <v>4.0</v>
      </c>
      <c r="G7394" s="4">
        <v>20.0</v>
      </c>
      <c r="H7394" s="7">
        <v>45241.0</v>
      </c>
      <c r="I7394" s="4">
        <f>IFERROR(__xludf.DUMMYFUNCTION("SPLIT(H7394,""/"")"),11.0)</f>
        <v>11</v>
      </c>
      <c r="J7394" s="4">
        <f>IFERROR(__xludf.DUMMYFUNCTION("""COMPUTED_VALUE"""),11.0)</f>
        <v>11</v>
      </c>
      <c r="K7394" s="4">
        <f>IFERROR(__xludf.DUMMYFUNCTION("""COMPUTED_VALUE"""),2023.0)</f>
        <v>2023</v>
      </c>
    </row>
    <row r="7395">
      <c r="A7395" s="1" t="s">
        <v>245</v>
      </c>
      <c r="B7395" s="4" t="s">
        <v>41</v>
      </c>
      <c r="C7395" s="4" t="s">
        <v>29</v>
      </c>
      <c r="D7395" s="4" t="s">
        <v>30</v>
      </c>
      <c r="E7395" s="4">
        <v>1.0</v>
      </c>
      <c r="F7395" s="4">
        <v>4.0</v>
      </c>
      <c r="G7395" s="4">
        <v>4.0</v>
      </c>
      <c r="H7395" s="7">
        <v>45242.0</v>
      </c>
      <c r="I7395" s="4">
        <f>IFERROR(__xludf.DUMMYFUNCTION("SPLIT(H7395,""/"")"),12.0)</f>
        <v>12</v>
      </c>
      <c r="J7395" s="4">
        <f>IFERROR(__xludf.DUMMYFUNCTION("""COMPUTED_VALUE"""),11.0)</f>
        <v>11</v>
      </c>
      <c r="K7395" s="4">
        <f>IFERROR(__xludf.DUMMYFUNCTION("""COMPUTED_VALUE"""),2023.0)</f>
        <v>2023</v>
      </c>
    </row>
    <row r="7396">
      <c r="A7396" s="1" t="s">
        <v>6041</v>
      </c>
      <c r="B7396" s="4" t="s">
        <v>41</v>
      </c>
      <c r="C7396" s="4" t="s">
        <v>29</v>
      </c>
      <c r="D7396" s="4" t="s">
        <v>23</v>
      </c>
      <c r="E7396" s="4">
        <v>2.0</v>
      </c>
      <c r="F7396" s="4">
        <v>4.0</v>
      </c>
      <c r="G7396" s="4">
        <v>8.0</v>
      </c>
      <c r="H7396" s="7">
        <v>45242.0</v>
      </c>
      <c r="I7396" s="4">
        <f>IFERROR(__xludf.DUMMYFUNCTION("SPLIT(H7396,""/"")"),12.0)</f>
        <v>12</v>
      </c>
      <c r="J7396" s="4">
        <f>IFERROR(__xludf.DUMMYFUNCTION("""COMPUTED_VALUE"""),11.0)</f>
        <v>11</v>
      </c>
      <c r="K7396" s="4">
        <f>IFERROR(__xludf.DUMMYFUNCTION("""COMPUTED_VALUE"""),2023.0)</f>
        <v>2023</v>
      </c>
    </row>
    <row r="7397">
      <c r="A7397" s="1" t="s">
        <v>316</v>
      </c>
      <c r="B7397" s="4" t="s">
        <v>41</v>
      </c>
      <c r="C7397" s="4" t="s">
        <v>30</v>
      </c>
      <c r="D7397" s="4" t="s">
        <v>23</v>
      </c>
      <c r="E7397" s="4">
        <v>5.0</v>
      </c>
      <c r="F7397" s="4">
        <v>4.0</v>
      </c>
      <c r="G7397" s="4">
        <v>20.0</v>
      </c>
      <c r="H7397" s="7">
        <v>45243.0</v>
      </c>
      <c r="I7397" s="4">
        <f>IFERROR(__xludf.DUMMYFUNCTION("SPLIT(H7397,""/"")"),13.0)</f>
        <v>13</v>
      </c>
      <c r="J7397" s="4">
        <f>IFERROR(__xludf.DUMMYFUNCTION("""COMPUTED_VALUE"""),11.0)</f>
        <v>11</v>
      </c>
      <c r="K7397" s="4">
        <f>IFERROR(__xludf.DUMMYFUNCTION("""COMPUTED_VALUE"""),2023.0)</f>
        <v>2023</v>
      </c>
    </row>
    <row r="7398">
      <c r="A7398" s="1" t="s">
        <v>2106</v>
      </c>
      <c r="B7398" s="4" t="s">
        <v>41</v>
      </c>
      <c r="C7398" s="4" t="s">
        <v>29</v>
      </c>
      <c r="D7398" s="4" t="s">
        <v>39</v>
      </c>
      <c r="E7398" s="4">
        <v>4.0</v>
      </c>
      <c r="F7398" s="4">
        <v>4.0</v>
      </c>
      <c r="G7398" s="4">
        <v>16.0</v>
      </c>
      <c r="H7398" s="7">
        <v>45243.0</v>
      </c>
      <c r="I7398" s="4">
        <f>IFERROR(__xludf.DUMMYFUNCTION("SPLIT(H7398,""/"")"),13.0)</f>
        <v>13</v>
      </c>
      <c r="J7398" s="4">
        <f>IFERROR(__xludf.DUMMYFUNCTION("""COMPUTED_VALUE"""),11.0)</f>
        <v>11</v>
      </c>
      <c r="K7398" s="4">
        <f>IFERROR(__xludf.DUMMYFUNCTION("""COMPUTED_VALUE"""),2023.0)</f>
        <v>2023</v>
      </c>
    </row>
    <row r="7399">
      <c r="A7399" s="1" t="s">
        <v>9520</v>
      </c>
      <c r="B7399" s="4" t="s">
        <v>41</v>
      </c>
      <c r="C7399" s="4" t="s">
        <v>30</v>
      </c>
      <c r="D7399" s="4" t="s">
        <v>23</v>
      </c>
      <c r="E7399" s="4">
        <v>2.0</v>
      </c>
      <c r="F7399" s="4">
        <v>4.0</v>
      </c>
      <c r="G7399" s="4">
        <v>8.0</v>
      </c>
      <c r="H7399" s="7">
        <v>45243.0</v>
      </c>
      <c r="I7399" s="4">
        <f>IFERROR(__xludf.DUMMYFUNCTION("SPLIT(H7399,""/"")"),13.0)</f>
        <v>13</v>
      </c>
      <c r="J7399" s="4">
        <f>IFERROR(__xludf.DUMMYFUNCTION("""COMPUTED_VALUE"""),11.0)</f>
        <v>11</v>
      </c>
      <c r="K7399" s="4">
        <f>IFERROR(__xludf.DUMMYFUNCTION("""COMPUTED_VALUE"""),2023.0)</f>
        <v>2023</v>
      </c>
    </row>
    <row r="7400">
      <c r="A7400" s="1" t="s">
        <v>1964</v>
      </c>
      <c r="B7400" s="4" t="s">
        <v>41</v>
      </c>
      <c r="C7400" s="4" t="s">
        <v>29</v>
      </c>
      <c r="D7400" s="4" t="s">
        <v>30</v>
      </c>
      <c r="E7400" s="4">
        <v>4.0</v>
      </c>
      <c r="F7400" s="4">
        <v>4.0</v>
      </c>
      <c r="G7400" s="4">
        <v>16.0</v>
      </c>
      <c r="H7400" s="7">
        <v>45244.0</v>
      </c>
      <c r="I7400" s="4">
        <f>IFERROR(__xludf.DUMMYFUNCTION("SPLIT(H7400,""/"")"),14.0)</f>
        <v>14</v>
      </c>
      <c r="J7400" s="4">
        <f>IFERROR(__xludf.DUMMYFUNCTION("""COMPUTED_VALUE"""),11.0)</f>
        <v>11</v>
      </c>
      <c r="K7400" s="4">
        <f>IFERROR(__xludf.DUMMYFUNCTION("""COMPUTED_VALUE"""),2023.0)</f>
        <v>2023</v>
      </c>
    </row>
    <row r="7401">
      <c r="A7401" s="1" t="s">
        <v>8282</v>
      </c>
      <c r="B7401" s="4" t="s">
        <v>41</v>
      </c>
      <c r="C7401" s="4" t="s">
        <v>30</v>
      </c>
      <c r="D7401" s="4" t="s">
        <v>30</v>
      </c>
      <c r="E7401" s="4">
        <v>2.0</v>
      </c>
      <c r="F7401" s="4">
        <v>4.0</v>
      </c>
      <c r="G7401" s="4">
        <v>8.0</v>
      </c>
      <c r="H7401" s="7">
        <v>45244.0</v>
      </c>
      <c r="I7401" s="4">
        <f>IFERROR(__xludf.DUMMYFUNCTION("SPLIT(H7401,""/"")"),14.0)</f>
        <v>14</v>
      </c>
      <c r="J7401" s="4">
        <f>IFERROR(__xludf.DUMMYFUNCTION("""COMPUTED_VALUE"""),11.0)</f>
        <v>11</v>
      </c>
      <c r="K7401" s="4">
        <f>IFERROR(__xludf.DUMMYFUNCTION("""COMPUTED_VALUE"""),2023.0)</f>
        <v>2023</v>
      </c>
    </row>
    <row r="7402">
      <c r="A7402" s="1" t="s">
        <v>2502</v>
      </c>
      <c r="B7402" s="4" t="s">
        <v>41</v>
      </c>
      <c r="C7402" s="4" t="s">
        <v>30</v>
      </c>
      <c r="D7402" s="4" t="s">
        <v>39</v>
      </c>
      <c r="E7402" s="4">
        <v>2.0</v>
      </c>
      <c r="F7402" s="4">
        <v>4.0</v>
      </c>
      <c r="G7402" s="4">
        <v>8.0</v>
      </c>
      <c r="H7402" s="7">
        <v>45244.0</v>
      </c>
      <c r="I7402" s="4">
        <f>IFERROR(__xludf.DUMMYFUNCTION("SPLIT(H7402,""/"")"),14.0)</f>
        <v>14</v>
      </c>
      <c r="J7402" s="4">
        <f>IFERROR(__xludf.DUMMYFUNCTION("""COMPUTED_VALUE"""),11.0)</f>
        <v>11</v>
      </c>
      <c r="K7402" s="4">
        <f>IFERROR(__xludf.DUMMYFUNCTION("""COMPUTED_VALUE"""),2023.0)</f>
        <v>2023</v>
      </c>
    </row>
    <row r="7403">
      <c r="A7403" s="1" t="s">
        <v>4475</v>
      </c>
      <c r="B7403" s="4" t="s">
        <v>41</v>
      </c>
      <c r="C7403" s="4" t="s">
        <v>30</v>
      </c>
      <c r="D7403" s="4" t="s">
        <v>30</v>
      </c>
      <c r="E7403" s="4">
        <v>2.0</v>
      </c>
      <c r="F7403" s="4">
        <v>4.0</v>
      </c>
      <c r="G7403" s="4">
        <v>8.0</v>
      </c>
      <c r="H7403" s="7">
        <v>45245.0</v>
      </c>
      <c r="I7403" s="4">
        <f>IFERROR(__xludf.DUMMYFUNCTION("SPLIT(H7403,""/"")"),15.0)</f>
        <v>15</v>
      </c>
      <c r="J7403" s="4">
        <f>IFERROR(__xludf.DUMMYFUNCTION("""COMPUTED_VALUE"""),11.0)</f>
        <v>11</v>
      </c>
      <c r="K7403" s="4">
        <f>IFERROR(__xludf.DUMMYFUNCTION("""COMPUTED_VALUE"""),2023.0)</f>
        <v>2023</v>
      </c>
    </row>
    <row r="7404">
      <c r="A7404" s="1" t="s">
        <v>3825</v>
      </c>
      <c r="B7404" s="4" t="s">
        <v>41</v>
      </c>
      <c r="C7404" s="4" t="s">
        <v>24</v>
      </c>
      <c r="D7404" s="4" t="s">
        <v>30</v>
      </c>
      <c r="E7404" s="4">
        <v>3.0</v>
      </c>
      <c r="F7404" s="4">
        <v>4.0</v>
      </c>
      <c r="G7404" s="4">
        <v>12.0</v>
      </c>
      <c r="H7404" s="7">
        <v>45246.0</v>
      </c>
      <c r="I7404" s="4">
        <f>IFERROR(__xludf.DUMMYFUNCTION("SPLIT(H7404,""/"")"),16.0)</f>
        <v>16</v>
      </c>
      <c r="J7404" s="4">
        <f>IFERROR(__xludf.DUMMYFUNCTION("""COMPUTED_VALUE"""),11.0)</f>
        <v>11</v>
      </c>
      <c r="K7404" s="4">
        <f>IFERROR(__xludf.DUMMYFUNCTION("""COMPUTED_VALUE"""),2023.0)</f>
        <v>2023</v>
      </c>
    </row>
    <row r="7405">
      <c r="A7405" s="1" t="s">
        <v>2601</v>
      </c>
      <c r="B7405" s="4" t="s">
        <v>41</v>
      </c>
      <c r="C7405" s="4" t="s">
        <v>24</v>
      </c>
      <c r="D7405" s="4" t="s">
        <v>28</v>
      </c>
      <c r="E7405" s="4">
        <v>4.0</v>
      </c>
      <c r="F7405" s="4">
        <v>4.0</v>
      </c>
      <c r="G7405" s="4">
        <v>16.0</v>
      </c>
      <c r="H7405" s="7">
        <v>45246.0</v>
      </c>
      <c r="I7405" s="4">
        <f>IFERROR(__xludf.DUMMYFUNCTION("SPLIT(H7405,""/"")"),16.0)</f>
        <v>16</v>
      </c>
      <c r="J7405" s="4">
        <f>IFERROR(__xludf.DUMMYFUNCTION("""COMPUTED_VALUE"""),11.0)</f>
        <v>11</v>
      </c>
      <c r="K7405" s="4">
        <f>IFERROR(__xludf.DUMMYFUNCTION("""COMPUTED_VALUE"""),2023.0)</f>
        <v>2023</v>
      </c>
    </row>
    <row r="7406">
      <c r="A7406" s="1" t="s">
        <v>6954</v>
      </c>
      <c r="B7406" s="4" t="s">
        <v>41</v>
      </c>
      <c r="C7406" s="4" t="s">
        <v>24</v>
      </c>
      <c r="D7406" s="4" t="s">
        <v>30</v>
      </c>
      <c r="E7406" s="4">
        <v>3.0</v>
      </c>
      <c r="F7406" s="4">
        <v>4.0</v>
      </c>
      <c r="G7406" s="4">
        <v>12.0</v>
      </c>
      <c r="H7406" s="7">
        <v>45247.0</v>
      </c>
      <c r="I7406" s="4">
        <f>IFERROR(__xludf.DUMMYFUNCTION("SPLIT(H7406,""/"")"),17.0)</f>
        <v>17</v>
      </c>
      <c r="J7406" s="4">
        <f>IFERROR(__xludf.DUMMYFUNCTION("""COMPUTED_VALUE"""),11.0)</f>
        <v>11</v>
      </c>
      <c r="K7406" s="4">
        <f>IFERROR(__xludf.DUMMYFUNCTION("""COMPUTED_VALUE"""),2023.0)</f>
        <v>2023</v>
      </c>
    </row>
    <row r="7407">
      <c r="A7407" s="1" t="s">
        <v>5712</v>
      </c>
      <c r="B7407" s="4" t="s">
        <v>41</v>
      </c>
      <c r="C7407" s="4" t="s">
        <v>30</v>
      </c>
      <c r="D7407" s="4" t="s">
        <v>28</v>
      </c>
      <c r="E7407" s="4">
        <v>5.0</v>
      </c>
      <c r="F7407" s="4">
        <v>4.0</v>
      </c>
      <c r="G7407" s="4">
        <v>20.0</v>
      </c>
      <c r="H7407" s="7">
        <v>45248.0</v>
      </c>
      <c r="I7407" s="4">
        <f>IFERROR(__xludf.DUMMYFUNCTION("SPLIT(H7407,""/"")"),18.0)</f>
        <v>18</v>
      </c>
      <c r="J7407" s="4">
        <f>IFERROR(__xludf.DUMMYFUNCTION("""COMPUTED_VALUE"""),11.0)</f>
        <v>11</v>
      </c>
      <c r="K7407" s="4">
        <f>IFERROR(__xludf.DUMMYFUNCTION("""COMPUTED_VALUE"""),2023.0)</f>
        <v>2023</v>
      </c>
    </row>
    <row r="7408">
      <c r="A7408" s="1" t="s">
        <v>4623</v>
      </c>
      <c r="B7408" s="4" t="s">
        <v>41</v>
      </c>
      <c r="C7408" s="4" t="s">
        <v>24</v>
      </c>
      <c r="D7408" s="4" t="s">
        <v>28</v>
      </c>
      <c r="E7408" s="4">
        <v>2.0</v>
      </c>
      <c r="F7408" s="4">
        <v>4.0</v>
      </c>
      <c r="G7408" s="4">
        <v>8.0</v>
      </c>
      <c r="H7408" s="7">
        <v>45248.0</v>
      </c>
      <c r="I7408" s="4">
        <f>IFERROR(__xludf.DUMMYFUNCTION("SPLIT(H7408,""/"")"),18.0)</f>
        <v>18</v>
      </c>
      <c r="J7408" s="4">
        <f>IFERROR(__xludf.DUMMYFUNCTION("""COMPUTED_VALUE"""),11.0)</f>
        <v>11</v>
      </c>
      <c r="K7408" s="4">
        <f>IFERROR(__xludf.DUMMYFUNCTION("""COMPUTED_VALUE"""),2023.0)</f>
        <v>2023</v>
      </c>
    </row>
    <row r="7409">
      <c r="A7409" s="1" t="s">
        <v>9250</v>
      </c>
      <c r="B7409" s="4" t="s">
        <v>41</v>
      </c>
      <c r="C7409" s="4" t="s">
        <v>30</v>
      </c>
      <c r="D7409" s="4" t="s">
        <v>30</v>
      </c>
      <c r="E7409" s="4">
        <v>5.0</v>
      </c>
      <c r="F7409" s="4">
        <v>4.0</v>
      </c>
      <c r="G7409" s="4">
        <v>20.0</v>
      </c>
      <c r="H7409" s="7">
        <v>45248.0</v>
      </c>
      <c r="I7409" s="4">
        <f>IFERROR(__xludf.DUMMYFUNCTION("SPLIT(H7409,""/"")"),18.0)</f>
        <v>18</v>
      </c>
      <c r="J7409" s="4">
        <f>IFERROR(__xludf.DUMMYFUNCTION("""COMPUTED_VALUE"""),11.0)</f>
        <v>11</v>
      </c>
      <c r="K7409" s="4">
        <f>IFERROR(__xludf.DUMMYFUNCTION("""COMPUTED_VALUE"""),2023.0)</f>
        <v>2023</v>
      </c>
    </row>
    <row r="7410">
      <c r="A7410" s="1" t="s">
        <v>6281</v>
      </c>
      <c r="B7410" s="4" t="s">
        <v>41</v>
      </c>
      <c r="C7410" s="4" t="s">
        <v>29</v>
      </c>
      <c r="D7410" s="4" t="s">
        <v>30</v>
      </c>
      <c r="E7410" s="4">
        <v>3.0</v>
      </c>
      <c r="F7410" s="4">
        <v>4.0</v>
      </c>
      <c r="G7410" s="4">
        <v>12.0</v>
      </c>
      <c r="H7410" s="7">
        <v>45248.0</v>
      </c>
      <c r="I7410" s="4">
        <f>IFERROR(__xludf.DUMMYFUNCTION("SPLIT(H7410,""/"")"),18.0)</f>
        <v>18</v>
      </c>
      <c r="J7410" s="4">
        <f>IFERROR(__xludf.DUMMYFUNCTION("""COMPUTED_VALUE"""),11.0)</f>
        <v>11</v>
      </c>
      <c r="K7410" s="4">
        <f>IFERROR(__xludf.DUMMYFUNCTION("""COMPUTED_VALUE"""),2023.0)</f>
        <v>2023</v>
      </c>
    </row>
    <row r="7411">
      <c r="A7411" s="1" t="s">
        <v>997</v>
      </c>
      <c r="B7411" s="4" t="s">
        <v>41</v>
      </c>
      <c r="C7411" s="4" t="s">
        <v>29</v>
      </c>
      <c r="D7411" s="4" t="s">
        <v>39</v>
      </c>
      <c r="E7411" s="4">
        <v>1.0</v>
      </c>
      <c r="F7411" s="4">
        <v>4.0</v>
      </c>
      <c r="G7411" s="4">
        <v>4.0</v>
      </c>
      <c r="H7411" s="7">
        <v>45248.0</v>
      </c>
      <c r="I7411" s="4">
        <f>IFERROR(__xludf.DUMMYFUNCTION("SPLIT(H7411,""/"")"),18.0)</f>
        <v>18</v>
      </c>
      <c r="J7411" s="4">
        <f>IFERROR(__xludf.DUMMYFUNCTION("""COMPUTED_VALUE"""),11.0)</f>
        <v>11</v>
      </c>
      <c r="K7411" s="4">
        <f>IFERROR(__xludf.DUMMYFUNCTION("""COMPUTED_VALUE"""),2023.0)</f>
        <v>2023</v>
      </c>
    </row>
    <row r="7412">
      <c r="A7412" s="1" t="s">
        <v>2222</v>
      </c>
      <c r="B7412" s="4" t="s">
        <v>41</v>
      </c>
      <c r="C7412" s="4" t="s">
        <v>30</v>
      </c>
      <c r="D7412" s="4" t="s">
        <v>23</v>
      </c>
      <c r="E7412" s="4">
        <v>2.0</v>
      </c>
      <c r="F7412" s="4">
        <v>4.0</v>
      </c>
      <c r="G7412" s="4">
        <v>8.0</v>
      </c>
      <c r="H7412" s="7">
        <v>45248.0</v>
      </c>
      <c r="I7412" s="4">
        <f>IFERROR(__xludf.DUMMYFUNCTION("SPLIT(H7412,""/"")"),18.0)</f>
        <v>18</v>
      </c>
      <c r="J7412" s="4">
        <f>IFERROR(__xludf.DUMMYFUNCTION("""COMPUTED_VALUE"""),11.0)</f>
        <v>11</v>
      </c>
      <c r="K7412" s="4">
        <f>IFERROR(__xludf.DUMMYFUNCTION("""COMPUTED_VALUE"""),2023.0)</f>
        <v>2023</v>
      </c>
    </row>
    <row r="7413">
      <c r="A7413" s="1" t="s">
        <v>4055</v>
      </c>
      <c r="B7413" s="4" t="s">
        <v>41</v>
      </c>
      <c r="C7413" s="4" t="s">
        <v>24</v>
      </c>
      <c r="D7413" s="4" t="s">
        <v>30</v>
      </c>
      <c r="E7413" s="4">
        <v>1.0</v>
      </c>
      <c r="F7413" s="4">
        <v>4.0</v>
      </c>
      <c r="G7413" s="4">
        <v>4.0</v>
      </c>
      <c r="H7413" s="7">
        <v>45248.0</v>
      </c>
      <c r="I7413" s="4">
        <f>IFERROR(__xludf.DUMMYFUNCTION("SPLIT(H7413,""/"")"),18.0)</f>
        <v>18</v>
      </c>
      <c r="J7413" s="4">
        <f>IFERROR(__xludf.DUMMYFUNCTION("""COMPUTED_VALUE"""),11.0)</f>
        <v>11</v>
      </c>
      <c r="K7413" s="4">
        <f>IFERROR(__xludf.DUMMYFUNCTION("""COMPUTED_VALUE"""),2023.0)</f>
        <v>2023</v>
      </c>
    </row>
    <row r="7414">
      <c r="A7414" s="1" t="s">
        <v>5595</v>
      </c>
      <c r="B7414" s="4" t="s">
        <v>41</v>
      </c>
      <c r="C7414" s="4" t="s">
        <v>24</v>
      </c>
      <c r="D7414" s="4" t="s">
        <v>23</v>
      </c>
      <c r="E7414" s="4">
        <v>5.0</v>
      </c>
      <c r="F7414" s="4">
        <v>4.0</v>
      </c>
      <c r="G7414" s="4">
        <v>20.0</v>
      </c>
      <c r="H7414" s="7">
        <v>45248.0</v>
      </c>
      <c r="I7414" s="4">
        <f>IFERROR(__xludf.DUMMYFUNCTION("SPLIT(H7414,""/"")"),18.0)</f>
        <v>18</v>
      </c>
      <c r="J7414" s="4">
        <f>IFERROR(__xludf.DUMMYFUNCTION("""COMPUTED_VALUE"""),11.0)</f>
        <v>11</v>
      </c>
      <c r="K7414" s="4">
        <f>IFERROR(__xludf.DUMMYFUNCTION("""COMPUTED_VALUE"""),2023.0)</f>
        <v>2023</v>
      </c>
    </row>
    <row r="7415">
      <c r="A7415" s="1" t="s">
        <v>9057</v>
      </c>
      <c r="B7415" s="4" t="s">
        <v>41</v>
      </c>
      <c r="C7415" s="4" t="s">
        <v>30</v>
      </c>
      <c r="D7415" s="4" t="s">
        <v>30</v>
      </c>
      <c r="E7415" s="4">
        <v>5.0</v>
      </c>
      <c r="F7415" s="4">
        <v>4.0</v>
      </c>
      <c r="G7415" s="4">
        <v>20.0</v>
      </c>
      <c r="H7415" s="7">
        <v>45248.0</v>
      </c>
      <c r="I7415" s="4">
        <f>IFERROR(__xludf.DUMMYFUNCTION("SPLIT(H7415,""/"")"),18.0)</f>
        <v>18</v>
      </c>
      <c r="J7415" s="4">
        <f>IFERROR(__xludf.DUMMYFUNCTION("""COMPUTED_VALUE"""),11.0)</f>
        <v>11</v>
      </c>
      <c r="K7415" s="4">
        <f>IFERROR(__xludf.DUMMYFUNCTION("""COMPUTED_VALUE"""),2023.0)</f>
        <v>2023</v>
      </c>
    </row>
    <row r="7416">
      <c r="A7416" s="1" t="s">
        <v>2284</v>
      </c>
      <c r="B7416" s="4" t="s">
        <v>41</v>
      </c>
      <c r="C7416" s="4" t="s">
        <v>30</v>
      </c>
      <c r="D7416" s="4" t="s">
        <v>28</v>
      </c>
      <c r="E7416" s="4">
        <v>3.0</v>
      </c>
      <c r="F7416" s="4">
        <v>4.0</v>
      </c>
      <c r="G7416" s="4">
        <v>12.0</v>
      </c>
      <c r="H7416" s="7">
        <v>45249.0</v>
      </c>
      <c r="I7416" s="4">
        <f>IFERROR(__xludf.DUMMYFUNCTION("SPLIT(H7416,""/"")"),19.0)</f>
        <v>19</v>
      </c>
      <c r="J7416" s="4">
        <f>IFERROR(__xludf.DUMMYFUNCTION("""COMPUTED_VALUE"""),11.0)</f>
        <v>11</v>
      </c>
      <c r="K7416" s="4">
        <f>IFERROR(__xludf.DUMMYFUNCTION("""COMPUTED_VALUE"""),2023.0)</f>
        <v>2023</v>
      </c>
    </row>
    <row r="7417">
      <c r="A7417" s="1" t="s">
        <v>6991</v>
      </c>
      <c r="B7417" s="4" t="s">
        <v>41</v>
      </c>
      <c r="C7417" s="4" t="s">
        <v>30</v>
      </c>
      <c r="D7417" s="4" t="s">
        <v>39</v>
      </c>
      <c r="E7417" s="4">
        <v>2.0</v>
      </c>
      <c r="F7417" s="4">
        <v>4.0</v>
      </c>
      <c r="G7417" s="4">
        <v>8.0</v>
      </c>
      <c r="H7417" s="7">
        <v>45249.0</v>
      </c>
      <c r="I7417" s="4">
        <f>IFERROR(__xludf.DUMMYFUNCTION("SPLIT(H7417,""/"")"),19.0)</f>
        <v>19</v>
      </c>
      <c r="J7417" s="4">
        <f>IFERROR(__xludf.DUMMYFUNCTION("""COMPUTED_VALUE"""),11.0)</f>
        <v>11</v>
      </c>
      <c r="K7417" s="4">
        <f>IFERROR(__xludf.DUMMYFUNCTION("""COMPUTED_VALUE"""),2023.0)</f>
        <v>2023</v>
      </c>
    </row>
    <row r="7418">
      <c r="A7418" s="1" t="s">
        <v>3520</v>
      </c>
      <c r="B7418" s="4" t="s">
        <v>41</v>
      </c>
      <c r="C7418" s="4" t="s">
        <v>24</v>
      </c>
      <c r="D7418" s="4" t="s">
        <v>39</v>
      </c>
      <c r="E7418" s="4">
        <v>5.0</v>
      </c>
      <c r="F7418" s="4">
        <v>4.0</v>
      </c>
      <c r="G7418" s="4">
        <v>20.0</v>
      </c>
      <c r="H7418" s="7">
        <v>45249.0</v>
      </c>
      <c r="I7418" s="4">
        <f>IFERROR(__xludf.DUMMYFUNCTION("SPLIT(H7418,""/"")"),19.0)</f>
        <v>19</v>
      </c>
      <c r="J7418" s="4">
        <f>IFERROR(__xludf.DUMMYFUNCTION("""COMPUTED_VALUE"""),11.0)</f>
        <v>11</v>
      </c>
      <c r="K7418" s="4">
        <f>IFERROR(__xludf.DUMMYFUNCTION("""COMPUTED_VALUE"""),2023.0)</f>
        <v>2023</v>
      </c>
    </row>
    <row r="7419">
      <c r="A7419" s="1" t="s">
        <v>6632</v>
      </c>
      <c r="B7419" s="4" t="s">
        <v>41</v>
      </c>
      <c r="C7419" s="4" t="s">
        <v>24</v>
      </c>
      <c r="D7419" s="4" t="s">
        <v>30</v>
      </c>
      <c r="E7419" s="4">
        <v>5.0</v>
      </c>
      <c r="F7419" s="4">
        <v>4.0</v>
      </c>
      <c r="G7419" s="4">
        <v>20.0</v>
      </c>
      <c r="H7419" s="7">
        <v>45249.0</v>
      </c>
      <c r="I7419" s="4">
        <f>IFERROR(__xludf.DUMMYFUNCTION("SPLIT(H7419,""/"")"),19.0)</f>
        <v>19</v>
      </c>
      <c r="J7419" s="4">
        <f>IFERROR(__xludf.DUMMYFUNCTION("""COMPUTED_VALUE"""),11.0)</f>
        <v>11</v>
      </c>
      <c r="K7419" s="4">
        <f>IFERROR(__xludf.DUMMYFUNCTION("""COMPUTED_VALUE"""),2023.0)</f>
        <v>2023</v>
      </c>
    </row>
    <row r="7420">
      <c r="A7420" s="1" t="s">
        <v>4221</v>
      </c>
      <c r="B7420" s="4" t="s">
        <v>41</v>
      </c>
      <c r="C7420" s="4" t="s">
        <v>24</v>
      </c>
      <c r="D7420" s="4" t="s">
        <v>28</v>
      </c>
      <c r="E7420" s="4">
        <v>3.0</v>
      </c>
      <c r="F7420" s="4">
        <v>4.0</v>
      </c>
      <c r="G7420" s="4">
        <v>12.0</v>
      </c>
      <c r="H7420" s="7">
        <v>45249.0</v>
      </c>
      <c r="I7420" s="4">
        <f>IFERROR(__xludf.DUMMYFUNCTION("SPLIT(H7420,""/"")"),19.0)</f>
        <v>19</v>
      </c>
      <c r="J7420" s="4">
        <f>IFERROR(__xludf.DUMMYFUNCTION("""COMPUTED_VALUE"""),11.0)</f>
        <v>11</v>
      </c>
      <c r="K7420" s="4">
        <f>IFERROR(__xludf.DUMMYFUNCTION("""COMPUTED_VALUE"""),2023.0)</f>
        <v>2023</v>
      </c>
    </row>
    <row r="7421">
      <c r="A7421" s="1" t="s">
        <v>989</v>
      </c>
      <c r="B7421" s="4" t="s">
        <v>41</v>
      </c>
      <c r="C7421" s="4" t="s">
        <v>29</v>
      </c>
      <c r="D7421" s="4" t="s">
        <v>30</v>
      </c>
      <c r="E7421" s="4">
        <v>1.0</v>
      </c>
      <c r="F7421" s="4">
        <v>4.0</v>
      </c>
      <c r="G7421" s="4">
        <v>4.0</v>
      </c>
      <c r="H7421" s="7">
        <v>45249.0</v>
      </c>
      <c r="I7421" s="4">
        <f>IFERROR(__xludf.DUMMYFUNCTION("SPLIT(H7421,""/"")"),19.0)</f>
        <v>19</v>
      </c>
      <c r="J7421" s="4">
        <f>IFERROR(__xludf.DUMMYFUNCTION("""COMPUTED_VALUE"""),11.0)</f>
        <v>11</v>
      </c>
      <c r="K7421" s="4">
        <f>IFERROR(__xludf.DUMMYFUNCTION("""COMPUTED_VALUE"""),2023.0)</f>
        <v>2023</v>
      </c>
    </row>
    <row r="7422">
      <c r="A7422" s="1" t="s">
        <v>8126</v>
      </c>
      <c r="B7422" s="4" t="s">
        <v>41</v>
      </c>
      <c r="C7422" s="4" t="s">
        <v>29</v>
      </c>
      <c r="D7422" s="4" t="s">
        <v>30</v>
      </c>
      <c r="E7422" s="4">
        <v>4.0</v>
      </c>
      <c r="F7422" s="4">
        <v>4.0</v>
      </c>
      <c r="G7422" s="4">
        <v>16.0</v>
      </c>
      <c r="H7422" s="7">
        <v>45250.0</v>
      </c>
      <c r="I7422" s="4">
        <f>IFERROR(__xludf.DUMMYFUNCTION("SPLIT(H7422,""/"")"),20.0)</f>
        <v>20</v>
      </c>
      <c r="J7422" s="4">
        <f>IFERROR(__xludf.DUMMYFUNCTION("""COMPUTED_VALUE"""),11.0)</f>
        <v>11</v>
      </c>
      <c r="K7422" s="4">
        <f>IFERROR(__xludf.DUMMYFUNCTION("""COMPUTED_VALUE"""),2023.0)</f>
        <v>2023</v>
      </c>
    </row>
    <row r="7423">
      <c r="A7423" s="1" t="s">
        <v>6558</v>
      </c>
      <c r="B7423" s="4" t="s">
        <v>41</v>
      </c>
      <c r="C7423" s="4" t="s">
        <v>30</v>
      </c>
      <c r="D7423" s="4" t="s">
        <v>28</v>
      </c>
      <c r="E7423" s="4">
        <v>2.0</v>
      </c>
      <c r="F7423" s="4">
        <v>4.0</v>
      </c>
      <c r="G7423" s="4">
        <v>8.0</v>
      </c>
      <c r="H7423" s="7">
        <v>45250.0</v>
      </c>
      <c r="I7423" s="4">
        <f>IFERROR(__xludf.DUMMYFUNCTION("SPLIT(H7423,""/"")"),20.0)</f>
        <v>20</v>
      </c>
      <c r="J7423" s="4">
        <f>IFERROR(__xludf.DUMMYFUNCTION("""COMPUTED_VALUE"""),11.0)</f>
        <v>11</v>
      </c>
      <c r="K7423" s="4">
        <f>IFERROR(__xludf.DUMMYFUNCTION("""COMPUTED_VALUE"""),2023.0)</f>
        <v>2023</v>
      </c>
    </row>
    <row r="7424">
      <c r="A7424" s="1" t="s">
        <v>8731</v>
      </c>
      <c r="B7424" s="4" t="s">
        <v>41</v>
      </c>
      <c r="C7424" s="4" t="s">
        <v>24</v>
      </c>
      <c r="D7424" s="4" t="s">
        <v>28</v>
      </c>
      <c r="E7424" s="4">
        <v>4.0</v>
      </c>
      <c r="F7424" s="4">
        <v>4.0</v>
      </c>
      <c r="G7424" s="4">
        <v>16.0</v>
      </c>
      <c r="H7424" s="7">
        <v>45250.0</v>
      </c>
      <c r="I7424" s="4">
        <f>IFERROR(__xludf.DUMMYFUNCTION("SPLIT(H7424,""/"")"),20.0)</f>
        <v>20</v>
      </c>
      <c r="J7424" s="4">
        <f>IFERROR(__xludf.DUMMYFUNCTION("""COMPUTED_VALUE"""),11.0)</f>
        <v>11</v>
      </c>
      <c r="K7424" s="4">
        <f>IFERROR(__xludf.DUMMYFUNCTION("""COMPUTED_VALUE"""),2023.0)</f>
        <v>2023</v>
      </c>
    </row>
    <row r="7425">
      <c r="A7425" s="1" t="s">
        <v>1595</v>
      </c>
      <c r="B7425" s="4" t="s">
        <v>41</v>
      </c>
      <c r="C7425" s="4" t="s">
        <v>29</v>
      </c>
      <c r="D7425" s="4" t="s">
        <v>39</v>
      </c>
      <c r="E7425" s="4">
        <v>3.0</v>
      </c>
      <c r="F7425" s="4">
        <v>4.0</v>
      </c>
      <c r="G7425" s="4">
        <v>12.0</v>
      </c>
      <c r="H7425" s="7">
        <v>45250.0</v>
      </c>
      <c r="I7425" s="4">
        <f>IFERROR(__xludf.DUMMYFUNCTION("SPLIT(H7425,""/"")"),20.0)</f>
        <v>20</v>
      </c>
      <c r="J7425" s="4">
        <f>IFERROR(__xludf.DUMMYFUNCTION("""COMPUTED_VALUE"""),11.0)</f>
        <v>11</v>
      </c>
      <c r="K7425" s="4">
        <f>IFERROR(__xludf.DUMMYFUNCTION("""COMPUTED_VALUE"""),2023.0)</f>
        <v>2023</v>
      </c>
    </row>
    <row r="7426">
      <c r="A7426" s="1" t="s">
        <v>8510</v>
      </c>
      <c r="B7426" s="4" t="s">
        <v>41</v>
      </c>
      <c r="C7426" s="4" t="s">
        <v>29</v>
      </c>
      <c r="D7426" s="4" t="s">
        <v>28</v>
      </c>
      <c r="E7426" s="4">
        <v>1.0</v>
      </c>
      <c r="F7426" s="4">
        <v>4.0</v>
      </c>
      <c r="G7426" s="4">
        <v>4.0</v>
      </c>
      <c r="H7426" s="7">
        <v>45250.0</v>
      </c>
      <c r="I7426" s="4">
        <f>IFERROR(__xludf.DUMMYFUNCTION("SPLIT(H7426,""/"")"),20.0)</f>
        <v>20</v>
      </c>
      <c r="J7426" s="4">
        <f>IFERROR(__xludf.DUMMYFUNCTION("""COMPUTED_VALUE"""),11.0)</f>
        <v>11</v>
      </c>
      <c r="K7426" s="4">
        <f>IFERROR(__xludf.DUMMYFUNCTION("""COMPUTED_VALUE"""),2023.0)</f>
        <v>2023</v>
      </c>
    </row>
    <row r="7427">
      <c r="A7427" s="1" t="s">
        <v>2219</v>
      </c>
      <c r="B7427" s="4" t="s">
        <v>41</v>
      </c>
      <c r="C7427" s="4" t="s">
        <v>30</v>
      </c>
      <c r="D7427" s="4" t="s">
        <v>39</v>
      </c>
      <c r="E7427" s="4">
        <v>4.0</v>
      </c>
      <c r="F7427" s="4">
        <v>4.0</v>
      </c>
      <c r="G7427" s="4">
        <v>16.0</v>
      </c>
      <c r="H7427" s="7">
        <v>45251.0</v>
      </c>
      <c r="I7427" s="4">
        <f>IFERROR(__xludf.DUMMYFUNCTION("SPLIT(H7427,""/"")"),21.0)</f>
        <v>21</v>
      </c>
      <c r="J7427" s="4">
        <f>IFERROR(__xludf.DUMMYFUNCTION("""COMPUTED_VALUE"""),11.0)</f>
        <v>11</v>
      </c>
      <c r="K7427" s="4">
        <f>IFERROR(__xludf.DUMMYFUNCTION("""COMPUTED_VALUE"""),2023.0)</f>
        <v>2023</v>
      </c>
    </row>
    <row r="7428">
      <c r="A7428" s="1" t="s">
        <v>9772</v>
      </c>
      <c r="B7428" s="4" t="s">
        <v>41</v>
      </c>
      <c r="C7428" s="4" t="s">
        <v>30</v>
      </c>
      <c r="D7428" s="4" t="s">
        <v>28</v>
      </c>
      <c r="E7428" s="4">
        <v>3.0</v>
      </c>
      <c r="F7428" s="4">
        <v>4.0</v>
      </c>
      <c r="G7428" s="4">
        <v>12.0</v>
      </c>
      <c r="H7428" s="7">
        <v>45251.0</v>
      </c>
      <c r="I7428" s="4">
        <f>IFERROR(__xludf.DUMMYFUNCTION("SPLIT(H7428,""/"")"),21.0)</f>
        <v>21</v>
      </c>
      <c r="J7428" s="4">
        <f>IFERROR(__xludf.DUMMYFUNCTION("""COMPUTED_VALUE"""),11.0)</f>
        <v>11</v>
      </c>
      <c r="K7428" s="4">
        <f>IFERROR(__xludf.DUMMYFUNCTION("""COMPUTED_VALUE"""),2023.0)</f>
        <v>2023</v>
      </c>
    </row>
    <row r="7429">
      <c r="A7429" s="1" t="s">
        <v>6002</v>
      </c>
      <c r="B7429" s="4" t="s">
        <v>41</v>
      </c>
      <c r="C7429" s="4" t="s">
        <v>30</v>
      </c>
      <c r="D7429" s="4" t="s">
        <v>39</v>
      </c>
      <c r="E7429" s="4">
        <v>1.0</v>
      </c>
      <c r="F7429" s="4">
        <v>4.0</v>
      </c>
      <c r="G7429" s="4">
        <v>4.0</v>
      </c>
      <c r="H7429" s="7">
        <v>45251.0</v>
      </c>
      <c r="I7429" s="4">
        <f>IFERROR(__xludf.DUMMYFUNCTION("SPLIT(H7429,""/"")"),21.0)</f>
        <v>21</v>
      </c>
      <c r="J7429" s="4">
        <f>IFERROR(__xludf.DUMMYFUNCTION("""COMPUTED_VALUE"""),11.0)</f>
        <v>11</v>
      </c>
      <c r="K7429" s="4">
        <f>IFERROR(__xludf.DUMMYFUNCTION("""COMPUTED_VALUE"""),2023.0)</f>
        <v>2023</v>
      </c>
    </row>
    <row r="7430">
      <c r="A7430" s="1" t="s">
        <v>974</v>
      </c>
      <c r="B7430" s="4" t="s">
        <v>41</v>
      </c>
      <c r="C7430" s="4" t="s">
        <v>30</v>
      </c>
      <c r="D7430" s="4" t="s">
        <v>30</v>
      </c>
      <c r="E7430" s="4">
        <v>4.0</v>
      </c>
      <c r="F7430" s="4">
        <v>4.0</v>
      </c>
      <c r="G7430" s="4">
        <v>16.0</v>
      </c>
      <c r="H7430" s="7">
        <v>45252.0</v>
      </c>
      <c r="I7430" s="4">
        <f>IFERROR(__xludf.DUMMYFUNCTION("SPLIT(H7430,""/"")"),22.0)</f>
        <v>22</v>
      </c>
      <c r="J7430" s="4">
        <f>IFERROR(__xludf.DUMMYFUNCTION("""COMPUTED_VALUE"""),11.0)</f>
        <v>11</v>
      </c>
      <c r="K7430" s="4">
        <f>IFERROR(__xludf.DUMMYFUNCTION("""COMPUTED_VALUE"""),2023.0)</f>
        <v>2023</v>
      </c>
    </row>
    <row r="7431">
      <c r="A7431" s="1" t="s">
        <v>6605</v>
      </c>
      <c r="B7431" s="4" t="s">
        <v>41</v>
      </c>
      <c r="C7431" s="4" t="s">
        <v>29</v>
      </c>
      <c r="D7431" s="4" t="s">
        <v>30</v>
      </c>
      <c r="E7431" s="4">
        <v>1.0</v>
      </c>
      <c r="F7431" s="4">
        <v>4.0</v>
      </c>
      <c r="G7431" s="4">
        <v>4.0</v>
      </c>
      <c r="H7431" s="7">
        <v>45252.0</v>
      </c>
      <c r="I7431" s="4">
        <f>IFERROR(__xludf.DUMMYFUNCTION("SPLIT(H7431,""/"")"),22.0)</f>
        <v>22</v>
      </c>
      <c r="J7431" s="4">
        <f>IFERROR(__xludf.DUMMYFUNCTION("""COMPUTED_VALUE"""),11.0)</f>
        <v>11</v>
      </c>
      <c r="K7431" s="4">
        <f>IFERROR(__xludf.DUMMYFUNCTION("""COMPUTED_VALUE"""),2023.0)</f>
        <v>2023</v>
      </c>
    </row>
    <row r="7432">
      <c r="A7432" s="1" t="s">
        <v>5737</v>
      </c>
      <c r="B7432" s="4" t="s">
        <v>41</v>
      </c>
      <c r="C7432" s="4" t="s">
        <v>29</v>
      </c>
      <c r="D7432" s="4" t="s">
        <v>30</v>
      </c>
      <c r="E7432" s="4">
        <v>5.0</v>
      </c>
      <c r="F7432" s="4">
        <v>4.0</v>
      </c>
      <c r="G7432" s="4">
        <v>20.0</v>
      </c>
      <c r="H7432" s="7">
        <v>45253.0</v>
      </c>
      <c r="I7432" s="4">
        <f>IFERROR(__xludf.DUMMYFUNCTION("SPLIT(H7432,""/"")"),23.0)</f>
        <v>23</v>
      </c>
      <c r="J7432" s="4">
        <f>IFERROR(__xludf.DUMMYFUNCTION("""COMPUTED_VALUE"""),11.0)</f>
        <v>11</v>
      </c>
      <c r="K7432" s="4">
        <f>IFERROR(__xludf.DUMMYFUNCTION("""COMPUTED_VALUE"""),2023.0)</f>
        <v>2023</v>
      </c>
    </row>
    <row r="7433">
      <c r="A7433" s="1" t="s">
        <v>9890</v>
      </c>
      <c r="B7433" s="4" t="s">
        <v>41</v>
      </c>
      <c r="C7433" s="4" t="s">
        <v>30</v>
      </c>
      <c r="D7433" s="4" t="s">
        <v>39</v>
      </c>
      <c r="E7433" s="4">
        <v>4.0</v>
      </c>
      <c r="F7433" s="4">
        <v>4.0</v>
      </c>
      <c r="G7433" s="4">
        <v>16.0</v>
      </c>
      <c r="H7433" s="7">
        <v>45253.0</v>
      </c>
      <c r="I7433" s="4">
        <f>IFERROR(__xludf.DUMMYFUNCTION("SPLIT(H7433,""/"")"),23.0)</f>
        <v>23</v>
      </c>
      <c r="J7433" s="4">
        <f>IFERROR(__xludf.DUMMYFUNCTION("""COMPUTED_VALUE"""),11.0)</f>
        <v>11</v>
      </c>
      <c r="K7433" s="4">
        <f>IFERROR(__xludf.DUMMYFUNCTION("""COMPUTED_VALUE"""),2023.0)</f>
        <v>2023</v>
      </c>
    </row>
    <row r="7434">
      <c r="A7434" s="1" t="s">
        <v>3167</v>
      </c>
      <c r="B7434" s="4" t="s">
        <v>41</v>
      </c>
      <c r="C7434" s="4" t="s">
        <v>24</v>
      </c>
      <c r="D7434" s="4" t="s">
        <v>30</v>
      </c>
      <c r="E7434" s="4">
        <v>5.0</v>
      </c>
      <c r="F7434" s="4">
        <v>4.0</v>
      </c>
      <c r="G7434" s="4">
        <v>20.0</v>
      </c>
      <c r="H7434" s="7">
        <v>45253.0</v>
      </c>
      <c r="I7434" s="4">
        <f>IFERROR(__xludf.DUMMYFUNCTION("SPLIT(H7434,""/"")"),23.0)</f>
        <v>23</v>
      </c>
      <c r="J7434" s="4">
        <f>IFERROR(__xludf.DUMMYFUNCTION("""COMPUTED_VALUE"""),11.0)</f>
        <v>11</v>
      </c>
      <c r="K7434" s="4">
        <f>IFERROR(__xludf.DUMMYFUNCTION("""COMPUTED_VALUE"""),2023.0)</f>
        <v>2023</v>
      </c>
    </row>
    <row r="7435">
      <c r="A7435" s="1" t="s">
        <v>2057</v>
      </c>
      <c r="B7435" s="4" t="s">
        <v>41</v>
      </c>
      <c r="C7435" s="4" t="s">
        <v>29</v>
      </c>
      <c r="D7435" s="4" t="s">
        <v>39</v>
      </c>
      <c r="E7435" s="4">
        <v>3.0</v>
      </c>
      <c r="F7435" s="4">
        <v>4.0</v>
      </c>
      <c r="G7435" s="4">
        <v>12.0</v>
      </c>
      <c r="H7435" s="7">
        <v>45253.0</v>
      </c>
      <c r="I7435" s="4">
        <f>IFERROR(__xludf.DUMMYFUNCTION("SPLIT(H7435,""/"")"),23.0)</f>
        <v>23</v>
      </c>
      <c r="J7435" s="4">
        <f>IFERROR(__xludf.DUMMYFUNCTION("""COMPUTED_VALUE"""),11.0)</f>
        <v>11</v>
      </c>
      <c r="K7435" s="4">
        <f>IFERROR(__xludf.DUMMYFUNCTION("""COMPUTED_VALUE"""),2023.0)</f>
        <v>2023</v>
      </c>
    </row>
    <row r="7436">
      <c r="A7436" s="1" t="s">
        <v>1385</v>
      </c>
      <c r="B7436" s="4" t="s">
        <v>41</v>
      </c>
      <c r="C7436" s="4" t="s">
        <v>30</v>
      </c>
      <c r="D7436" s="4" t="s">
        <v>30</v>
      </c>
      <c r="E7436" s="4">
        <v>5.0</v>
      </c>
      <c r="F7436" s="4">
        <v>4.0</v>
      </c>
      <c r="G7436" s="4">
        <v>20.0</v>
      </c>
      <c r="H7436" s="7">
        <v>45253.0</v>
      </c>
      <c r="I7436" s="4">
        <f>IFERROR(__xludf.DUMMYFUNCTION("SPLIT(H7436,""/"")"),23.0)</f>
        <v>23</v>
      </c>
      <c r="J7436" s="4">
        <f>IFERROR(__xludf.DUMMYFUNCTION("""COMPUTED_VALUE"""),11.0)</f>
        <v>11</v>
      </c>
      <c r="K7436" s="4">
        <f>IFERROR(__xludf.DUMMYFUNCTION("""COMPUTED_VALUE"""),2023.0)</f>
        <v>2023</v>
      </c>
    </row>
    <row r="7437">
      <c r="A7437" s="1" t="s">
        <v>92</v>
      </c>
      <c r="B7437" s="4" t="s">
        <v>41</v>
      </c>
      <c r="C7437" s="4" t="s">
        <v>30</v>
      </c>
      <c r="D7437" s="4" t="s">
        <v>23</v>
      </c>
      <c r="E7437" s="4">
        <v>3.0</v>
      </c>
      <c r="F7437" s="4">
        <v>4.0</v>
      </c>
      <c r="G7437" s="4">
        <v>12.0</v>
      </c>
      <c r="H7437" s="7">
        <v>45255.0</v>
      </c>
      <c r="I7437" s="4">
        <f>IFERROR(__xludf.DUMMYFUNCTION("SPLIT(H7437,""/"")"),25.0)</f>
        <v>25</v>
      </c>
      <c r="J7437" s="4">
        <f>IFERROR(__xludf.DUMMYFUNCTION("""COMPUTED_VALUE"""),11.0)</f>
        <v>11</v>
      </c>
      <c r="K7437" s="4">
        <f>IFERROR(__xludf.DUMMYFUNCTION("""COMPUTED_VALUE"""),2023.0)</f>
        <v>2023</v>
      </c>
    </row>
    <row r="7438">
      <c r="A7438" s="1" t="s">
        <v>825</v>
      </c>
      <c r="B7438" s="4" t="s">
        <v>41</v>
      </c>
      <c r="C7438" s="4" t="s">
        <v>30</v>
      </c>
      <c r="D7438" s="4" t="s">
        <v>23</v>
      </c>
      <c r="E7438" s="4">
        <v>1.0</v>
      </c>
      <c r="F7438" s="4">
        <v>4.0</v>
      </c>
      <c r="G7438" s="4">
        <v>4.0</v>
      </c>
      <c r="H7438" s="7">
        <v>45255.0</v>
      </c>
      <c r="I7438" s="4">
        <f>IFERROR(__xludf.DUMMYFUNCTION("SPLIT(H7438,""/"")"),25.0)</f>
        <v>25</v>
      </c>
      <c r="J7438" s="4">
        <f>IFERROR(__xludf.DUMMYFUNCTION("""COMPUTED_VALUE"""),11.0)</f>
        <v>11</v>
      </c>
      <c r="K7438" s="4">
        <f>IFERROR(__xludf.DUMMYFUNCTION("""COMPUTED_VALUE"""),2023.0)</f>
        <v>2023</v>
      </c>
    </row>
    <row r="7439">
      <c r="A7439" s="1" t="s">
        <v>7059</v>
      </c>
      <c r="B7439" s="4" t="s">
        <v>41</v>
      </c>
      <c r="C7439" s="4" t="s">
        <v>29</v>
      </c>
      <c r="D7439" s="4" t="s">
        <v>30</v>
      </c>
      <c r="E7439" s="4">
        <v>5.0</v>
      </c>
      <c r="F7439" s="4">
        <v>4.0</v>
      </c>
      <c r="G7439" s="4">
        <v>20.0</v>
      </c>
      <c r="H7439" s="7">
        <v>45255.0</v>
      </c>
      <c r="I7439" s="4">
        <f>IFERROR(__xludf.DUMMYFUNCTION("SPLIT(H7439,""/"")"),25.0)</f>
        <v>25</v>
      </c>
      <c r="J7439" s="4">
        <f>IFERROR(__xludf.DUMMYFUNCTION("""COMPUTED_VALUE"""),11.0)</f>
        <v>11</v>
      </c>
      <c r="K7439" s="4">
        <f>IFERROR(__xludf.DUMMYFUNCTION("""COMPUTED_VALUE"""),2023.0)</f>
        <v>2023</v>
      </c>
    </row>
    <row r="7440">
      <c r="A7440" s="1" t="s">
        <v>3024</v>
      </c>
      <c r="B7440" s="4" t="s">
        <v>41</v>
      </c>
      <c r="C7440" s="4" t="s">
        <v>29</v>
      </c>
      <c r="D7440" s="4" t="s">
        <v>23</v>
      </c>
      <c r="E7440" s="4">
        <v>3.0</v>
      </c>
      <c r="F7440" s="4">
        <v>4.0</v>
      </c>
      <c r="G7440" s="4">
        <v>12.0</v>
      </c>
      <c r="H7440" s="7">
        <v>45255.0</v>
      </c>
      <c r="I7440" s="4">
        <f>IFERROR(__xludf.DUMMYFUNCTION("SPLIT(H7440,""/"")"),25.0)</f>
        <v>25</v>
      </c>
      <c r="J7440" s="4">
        <f>IFERROR(__xludf.DUMMYFUNCTION("""COMPUTED_VALUE"""),11.0)</f>
        <v>11</v>
      </c>
      <c r="K7440" s="4">
        <f>IFERROR(__xludf.DUMMYFUNCTION("""COMPUTED_VALUE"""),2023.0)</f>
        <v>2023</v>
      </c>
    </row>
    <row r="7441">
      <c r="A7441" s="1" t="s">
        <v>7062</v>
      </c>
      <c r="B7441" s="4" t="s">
        <v>41</v>
      </c>
      <c r="C7441" s="4" t="s">
        <v>29</v>
      </c>
      <c r="D7441" s="4" t="s">
        <v>30</v>
      </c>
      <c r="E7441" s="4">
        <v>4.0</v>
      </c>
      <c r="F7441" s="4">
        <v>4.0</v>
      </c>
      <c r="G7441" s="4">
        <v>16.0</v>
      </c>
      <c r="H7441" s="7">
        <v>45256.0</v>
      </c>
      <c r="I7441" s="4">
        <f>IFERROR(__xludf.DUMMYFUNCTION("SPLIT(H7441,""/"")"),26.0)</f>
        <v>26</v>
      </c>
      <c r="J7441" s="4">
        <f>IFERROR(__xludf.DUMMYFUNCTION("""COMPUTED_VALUE"""),11.0)</f>
        <v>11</v>
      </c>
      <c r="K7441" s="4">
        <f>IFERROR(__xludf.DUMMYFUNCTION("""COMPUTED_VALUE"""),2023.0)</f>
        <v>2023</v>
      </c>
    </row>
    <row r="7442">
      <c r="A7442" s="1" t="s">
        <v>4883</v>
      </c>
      <c r="B7442" s="4" t="s">
        <v>41</v>
      </c>
      <c r="C7442" s="4" t="s">
        <v>24</v>
      </c>
      <c r="D7442" s="4" t="s">
        <v>39</v>
      </c>
      <c r="E7442" s="4">
        <v>3.0</v>
      </c>
      <c r="F7442" s="4">
        <v>4.0</v>
      </c>
      <c r="G7442" s="4">
        <v>12.0</v>
      </c>
      <c r="H7442" s="7">
        <v>45256.0</v>
      </c>
      <c r="I7442" s="4">
        <f>IFERROR(__xludf.DUMMYFUNCTION("SPLIT(H7442,""/"")"),26.0)</f>
        <v>26</v>
      </c>
      <c r="J7442" s="4">
        <f>IFERROR(__xludf.DUMMYFUNCTION("""COMPUTED_VALUE"""),11.0)</f>
        <v>11</v>
      </c>
      <c r="K7442" s="4">
        <f>IFERROR(__xludf.DUMMYFUNCTION("""COMPUTED_VALUE"""),2023.0)</f>
        <v>2023</v>
      </c>
    </row>
    <row r="7443">
      <c r="A7443" s="1" t="s">
        <v>9180</v>
      </c>
      <c r="B7443" s="4" t="s">
        <v>41</v>
      </c>
      <c r="C7443" s="4" t="s">
        <v>24</v>
      </c>
      <c r="D7443" s="4" t="s">
        <v>23</v>
      </c>
      <c r="E7443" s="4">
        <v>2.0</v>
      </c>
      <c r="F7443" s="4">
        <v>4.0</v>
      </c>
      <c r="G7443" s="4">
        <v>8.0</v>
      </c>
      <c r="H7443" s="7">
        <v>45256.0</v>
      </c>
      <c r="I7443" s="4">
        <f>IFERROR(__xludf.DUMMYFUNCTION("SPLIT(H7443,""/"")"),26.0)</f>
        <v>26</v>
      </c>
      <c r="J7443" s="4">
        <f>IFERROR(__xludf.DUMMYFUNCTION("""COMPUTED_VALUE"""),11.0)</f>
        <v>11</v>
      </c>
      <c r="K7443" s="4">
        <f>IFERROR(__xludf.DUMMYFUNCTION("""COMPUTED_VALUE"""),2023.0)</f>
        <v>2023</v>
      </c>
    </row>
    <row r="7444">
      <c r="A7444" s="1" t="s">
        <v>8535</v>
      </c>
      <c r="B7444" s="4" t="s">
        <v>41</v>
      </c>
      <c r="C7444" s="4" t="s">
        <v>29</v>
      </c>
      <c r="D7444" s="4" t="s">
        <v>28</v>
      </c>
      <c r="E7444" s="4">
        <v>4.0</v>
      </c>
      <c r="F7444" s="4">
        <v>4.0</v>
      </c>
      <c r="G7444" s="4">
        <v>16.0</v>
      </c>
      <c r="H7444" s="7">
        <v>45257.0</v>
      </c>
      <c r="I7444" s="4">
        <f>IFERROR(__xludf.DUMMYFUNCTION("SPLIT(H7444,""/"")"),27.0)</f>
        <v>27</v>
      </c>
      <c r="J7444" s="4">
        <f>IFERROR(__xludf.DUMMYFUNCTION("""COMPUTED_VALUE"""),11.0)</f>
        <v>11</v>
      </c>
      <c r="K7444" s="4">
        <f>IFERROR(__xludf.DUMMYFUNCTION("""COMPUTED_VALUE"""),2023.0)</f>
        <v>2023</v>
      </c>
    </row>
    <row r="7445">
      <c r="A7445" s="1" t="s">
        <v>6495</v>
      </c>
      <c r="B7445" s="4" t="s">
        <v>41</v>
      </c>
      <c r="C7445" s="4" t="s">
        <v>24</v>
      </c>
      <c r="D7445" s="4" t="s">
        <v>28</v>
      </c>
      <c r="E7445" s="4">
        <v>5.0</v>
      </c>
      <c r="F7445" s="4">
        <v>4.0</v>
      </c>
      <c r="G7445" s="4">
        <v>20.0</v>
      </c>
      <c r="H7445" s="7">
        <v>45257.0</v>
      </c>
      <c r="I7445" s="4">
        <f>IFERROR(__xludf.DUMMYFUNCTION("SPLIT(H7445,""/"")"),27.0)</f>
        <v>27</v>
      </c>
      <c r="J7445" s="4">
        <f>IFERROR(__xludf.DUMMYFUNCTION("""COMPUTED_VALUE"""),11.0)</f>
        <v>11</v>
      </c>
      <c r="K7445" s="4">
        <f>IFERROR(__xludf.DUMMYFUNCTION("""COMPUTED_VALUE"""),2023.0)</f>
        <v>2023</v>
      </c>
    </row>
    <row r="7446">
      <c r="A7446" s="1" t="s">
        <v>2478</v>
      </c>
      <c r="B7446" s="4" t="s">
        <v>41</v>
      </c>
      <c r="C7446" s="4" t="s">
        <v>30</v>
      </c>
      <c r="D7446" s="4" t="s">
        <v>30</v>
      </c>
      <c r="E7446" s="4">
        <v>2.0</v>
      </c>
      <c r="F7446" s="4">
        <v>4.0</v>
      </c>
      <c r="G7446" s="4">
        <v>8.0</v>
      </c>
      <c r="H7446" s="7">
        <v>45257.0</v>
      </c>
      <c r="I7446" s="4">
        <f>IFERROR(__xludf.DUMMYFUNCTION("SPLIT(H7446,""/"")"),27.0)</f>
        <v>27</v>
      </c>
      <c r="J7446" s="4">
        <f>IFERROR(__xludf.DUMMYFUNCTION("""COMPUTED_VALUE"""),11.0)</f>
        <v>11</v>
      </c>
      <c r="K7446" s="4">
        <f>IFERROR(__xludf.DUMMYFUNCTION("""COMPUTED_VALUE"""),2023.0)</f>
        <v>2023</v>
      </c>
    </row>
    <row r="7447">
      <c r="A7447" s="1" t="s">
        <v>9425</v>
      </c>
      <c r="B7447" s="4" t="s">
        <v>41</v>
      </c>
      <c r="C7447" s="4" t="s">
        <v>29</v>
      </c>
      <c r="D7447" s="4" t="s">
        <v>28</v>
      </c>
      <c r="E7447" s="4">
        <v>5.0</v>
      </c>
      <c r="F7447" s="4">
        <v>4.0</v>
      </c>
      <c r="G7447" s="4">
        <v>20.0</v>
      </c>
      <c r="H7447" s="7">
        <v>45258.0</v>
      </c>
      <c r="I7447" s="4">
        <f>IFERROR(__xludf.DUMMYFUNCTION("SPLIT(H7447,""/"")"),28.0)</f>
        <v>28</v>
      </c>
      <c r="J7447" s="4">
        <f>IFERROR(__xludf.DUMMYFUNCTION("""COMPUTED_VALUE"""),11.0)</f>
        <v>11</v>
      </c>
      <c r="K7447" s="4">
        <f>IFERROR(__xludf.DUMMYFUNCTION("""COMPUTED_VALUE"""),2023.0)</f>
        <v>2023</v>
      </c>
    </row>
    <row r="7448">
      <c r="A7448" s="1" t="s">
        <v>5819</v>
      </c>
      <c r="B7448" s="4" t="s">
        <v>41</v>
      </c>
      <c r="C7448" s="4" t="s">
        <v>24</v>
      </c>
      <c r="D7448" s="4" t="s">
        <v>28</v>
      </c>
      <c r="E7448" s="4">
        <v>2.0</v>
      </c>
      <c r="F7448" s="4">
        <v>4.0</v>
      </c>
      <c r="G7448" s="4">
        <v>8.0</v>
      </c>
      <c r="H7448" s="7">
        <v>45259.0</v>
      </c>
      <c r="I7448" s="4">
        <f>IFERROR(__xludf.DUMMYFUNCTION("SPLIT(H7448,""/"")"),29.0)</f>
        <v>29</v>
      </c>
      <c r="J7448" s="4">
        <f>IFERROR(__xludf.DUMMYFUNCTION("""COMPUTED_VALUE"""),11.0)</f>
        <v>11</v>
      </c>
      <c r="K7448" s="4">
        <f>IFERROR(__xludf.DUMMYFUNCTION("""COMPUTED_VALUE"""),2023.0)</f>
        <v>2023</v>
      </c>
    </row>
    <row r="7449">
      <c r="A7449" s="1" t="s">
        <v>5199</v>
      </c>
      <c r="B7449" s="4" t="s">
        <v>41</v>
      </c>
      <c r="C7449" s="4" t="s">
        <v>29</v>
      </c>
      <c r="D7449" s="4" t="s">
        <v>39</v>
      </c>
      <c r="E7449" s="4">
        <v>4.0</v>
      </c>
      <c r="F7449" s="4">
        <v>4.0</v>
      </c>
      <c r="G7449" s="4">
        <v>16.0</v>
      </c>
      <c r="H7449" s="7">
        <v>45260.0</v>
      </c>
      <c r="I7449" s="4">
        <f>IFERROR(__xludf.DUMMYFUNCTION("SPLIT(H7449,""/"")"),30.0)</f>
        <v>30</v>
      </c>
      <c r="J7449" s="4">
        <f>IFERROR(__xludf.DUMMYFUNCTION("""COMPUTED_VALUE"""),11.0)</f>
        <v>11</v>
      </c>
      <c r="K7449" s="4">
        <f>IFERROR(__xludf.DUMMYFUNCTION("""COMPUTED_VALUE"""),2023.0)</f>
        <v>2023</v>
      </c>
    </row>
    <row r="7450">
      <c r="A7450" s="1" t="s">
        <v>4531</v>
      </c>
      <c r="B7450" s="4" t="s">
        <v>41</v>
      </c>
      <c r="C7450" s="4" t="s">
        <v>29</v>
      </c>
      <c r="D7450" s="4" t="s">
        <v>39</v>
      </c>
      <c r="E7450" s="4">
        <v>4.0</v>
      </c>
      <c r="F7450" s="4">
        <v>4.0</v>
      </c>
      <c r="G7450" s="4">
        <v>16.0</v>
      </c>
      <c r="H7450" s="7">
        <v>45260.0</v>
      </c>
      <c r="I7450" s="4">
        <f>IFERROR(__xludf.DUMMYFUNCTION("SPLIT(H7450,""/"")"),30.0)</f>
        <v>30</v>
      </c>
      <c r="J7450" s="4">
        <f>IFERROR(__xludf.DUMMYFUNCTION("""COMPUTED_VALUE"""),11.0)</f>
        <v>11</v>
      </c>
      <c r="K7450" s="4">
        <f>IFERROR(__xludf.DUMMYFUNCTION("""COMPUTED_VALUE"""),2023.0)</f>
        <v>2023</v>
      </c>
    </row>
    <row r="7451">
      <c r="A7451" s="1" t="s">
        <v>6391</v>
      </c>
      <c r="B7451" s="4" t="s">
        <v>41</v>
      </c>
      <c r="C7451" s="4" t="s">
        <v>30</v>
      </c>
      <c r="D7451" s="4" t="s">
        <v>30</v>
      </c>
      <c r="E7451" s="4">
        <v>1.0</v>
      </c>
      <c r="F7451" s="4">
        <v>4.0</v>
      </c>
      <c r="G7451" s="4">
        <v>4.0</v>
      </c>
      <c r="H7451" s="7">
        <v>45260.0</v>
      </c>
      <c r="I7451" s="4">
        <f>IFERROR(__xludf.DUMMYFUNCTION("SPLIT(H7451,""/"")"),30.0)</f>
        <v>30</v>
      </c>
      <c r="J7451" s="4">
        <f>IFERROR(__xludf.DUMMYFUNCTION("""COMPUTED_VALUE"""),11.0)</f>
        <v>11</v>
      </c>
      <c r="K7451" s="4">
        <f>IFERROR(__xludf.DUMMYFUNCTION("""COMPUTED_VALUE"""),2023.0)</f>
        <v>2023</v>
      </c>
    </row>
    <row r="7452">
      <c r="A7452" s="1" t="s">
        <v>9788</v>
      </c>
      <c r="B7452" s="4" t="s">
        <v>41</v>
      </c>
      <c r="C7452" s="4" t="s">
        <v>30</v>
      </c>
      <c r="D7452" s="4" t="s">
        <v>39</v>
      </c>
      <c r="E7452" s="4">
        <v>1.0</v>
      </c>
      <c r="F7452" s="4">
        <v>4.0</v>
      </c>
      <c r="G7452" s="4">
        <v>4.0</v>
      </c>
      <c r="H7452" s="7">
        <v>45260.0</v>
      </c>
      <c r="I7452" s="4">
        <f>IFERROR(__xludf.DUMMYFUNCTION("SPLIT(H7452,""/"")"),30.0)</f>
        <v>30</v>
      </c>
      <c r="J7452" s="4">
        <f>IFERROR(__xludf.DUMMYFUNCTION("""COMPUTED_VALUE"""),11.0)</f>
        <v>11</v>
      </c>
      <c r="K7452" s="4">
        <f>IFERROR(__xludf.DUMMYFUNCTION("""COMPUTED_VALUE"""),2023.0)</f>
        <v>2023</v>
      </c>
    </row>
    <row r="7453">
      <c r="A7453" s="1" t="s">
        <v>1994</v>
      </c>
      <c r="B7453" s="4" t="s">
        <v>41</v>
      </c>
      <c r="C7453" s="4" t="s">
        <v>24</v>
      </c>
      <c r="D7453" s="4" t="s">
        <v>30</v>
      </c>
      <c r="E7453" s="4">
        <v>1.0</v>
      </c>
      <c r="F7453" s="4">
        <v>4.0</v>
      </c>
      <c r="G7453" s="4">
        <v>4.0</v>
      </c>
      <c r="H7453" s="7">
        <v>45260.0</v>
      </c>
      <c r="I7453" s="4">
        <f>IFERROR(__xludf.DUMMYFUNCTION("SPLIT(H7453,""/"")"),30.0)</f>
        <v>30</v>
      </c>
      <c r="J7453" s="4">
        <f>IFERROR(__xludf.DUMMYFUNCTION("""COMPUTED_VALUE"""),11.0)</f>
        <v>11</v>
      </c>
      <c r="K7453" s="4">
        <f>IFERROR(__xludf.DUMMYFUNCTION("""COMPUTED_VALUE"""),2023.0)</f>
        <v>2023</v>
      </c>
    </row>
    <row r="7454">
      <c r="A7454" s="1" t="s">
        <v>1762</v>
      </c>
      <c r="B7454" s="4" t="s">
        <v>41</v>
      </c>
      <c r="C7454" s="4" t="s">
        <v>30</v>
      </c>
      <c r="D7454" s="4" t="s">
        <v>30</v>
      </c>
      <c r="E7454" s="4">
        <v>1.0</v>
      </c>
      <c r="F7454" s="4">
        <v>4.0</v>
      </c>
      <c r="G7454" s="4">
        <v>4.0</v>
      </c>
      <c r="H7454" s="7">
        <v>45260.0</v>
      </c>
      <c r="I7454" s="4">
        <f>IFERROR(__xludf.DUMMYFUNCTION("SPLIT(H7454,""/"")"),30.0)</f>
        <v>30</v>
      </c>
      <c r="J7454" s="4">
        <f>IFERROR(__xludf.DUMMYFUNCTION("""COMPUTED_VALUE"""),11.0)</f>
        <v>11</v>
      </c>
      <c r="K7454" s="4">
        <f>IFERROR(__xludf.DUMMYFUNCTION("""COMPUTED_VALUE"""),2023.0)</f>
        <v>2023</v>
      </c>
    </row>
    <row r="7455">
      <c r="A7455" s="1" t="s">
        <v>5646</v>
      </c>
      <c r="B7455" s="4" t="s">
        <v>41</v>
      </c>
      <c r="C7455" s="4" t="s">
        <v>30</v>
      </c>
      <c r="D7455" s="4" t="s">
        <v>30</v>
      </c>
      <c r="E7455" s="4">
        <v>3.0</v>
      </c>
      <c r="F7455" s="4">
        <v>4.0</v>
      </c>
      <c r="G7455" s="4">
        <v>12.0</v>
      </c>
      <c r="H7455" s="7">
        <v>45260.0</v>
      </c>
      <c r="I7455" s="4">
        <f>IFERROR(__xludf.DUMMYFUNCTION("SPLIT(H7455,""/"")"),30.0)</f>
        <v>30</v>
      </c>
      <c r="J7455" s="4">
        <f>IFERROR(__xludf.DUMMYFUNCTION("""COMPUTED_VALUE"""),11.0)</f>
        <v>11</v>
      </c>
      <c r="K7455" s="4">
        <f>IFERROR(__xludf.DUMMYFUNCTION("""COMPUTED_VALUE"""),2023.0)</f>
        <v>2023</v>
      </c>
    </row>
    <row r="7456">
      <c r="A7456" s="1" t="s">
        <v>8245</v>
      </c>
      <c r="B7456" s="4" t="s">
        <v>41</v>
      </c>
      <c r="C7456" s="4" t="s">
        <v>30</v>
      </c>
      <c r="D7456" s="4" t="s">
        <v>28</v>
      </c>
      <c r="E7456" s="4">
        <v>1.0</v>
      </c>
      <c r="F7456" s="4">
        <v>4.0</v>
      </c>
      <c r="G7456" s="4">
        <v>4.0</v>
      </c>
      <c r="H7456" s="5">
        <v>45261.0</v>
      </c>
      <c r="I7456" s="4">
        <f>IFERROR(__xludf.DUMMYFUNCTION("SPLIT(H7456,""/"")"),1.0)</f>
        <v>1</v>
      </c>
      <c r="J7456" s="4">
        <f>IFERROR(__xludf.DUMMYFUNCTION("""COMPUTED_VALUE"""),12.0)</f>
        <v>12</v>
      </c>
      <c r="K7456" s="4">
        <f>IFERROR(__xludf.DUMMYFUNCTION("""COMPUTED_VALUE"""),2023.0)</f>
        <v>2023</v>
      </c>
    </row>
    <row r="7457">
      <c r="A7457" s="1" t="s">
        <v>6491</v>
      </c>
      <c r="B7457" s="4" t="s">
        <v>41</v>
      </c>
      <c r="C7457" s="4" t="s">
        <v>24</v>
      </c>
      <c r="D7457" s="4" t="s">
        <v>30</v>
      </c>
      <c r="E7457" s="4">
        <v>5.0</v>
      </c>
      <c r="F7457" s="4">
        <v>4.0</v>
      </c>
      <c r="G7457" s="4">
        <v>20.0</v>
      </c>
      <c r="H7457" s="5">
        <v>45261.0</v>
      </c>
      <c r="I7457" s="4">
        <f>IFERROR(__xludf.DUMMYFUNCTION("SPLIT(H7457,""/"")"),1.0)</f>
        <v>1</v>
      </c>
      <c r="J7457" s="4">
        <f>IFERROR(__xludf.DUMMYFUNCTION("""COMPUTED_VALUE"""),12.0)</f>
        <v>12</v>
      </c>
      <c r="K7457" s="4">
        <f>IFERROR(__xludf.DUMMYFUNCTION("""COMPUTED_VALUE"""),2023.0)</f>
        <v>2023</v>
      </c>
    </row>
    <row r="7458">
      <c r="A7458" s="1" t="s">
        <v>5168</v>
      </c>
      <c r="B7458" s="4" t="s">
        <v>41</v>
      </c>
      <c r="C7458" s="4" t="s">
        <v>29</v>
      </c>
      <c r="D7458" s="4" t="s">
        <v>39</v>
      </c>
      <c r="E7458" s="4">
        <v>4.0</v>
      </c>
      <c r="F7458" s="4">
        <v>4.0</v>
      </c>
      <c r="G7458" s="4">
        <v>16.0</v>
      </c>
      <c r="H7458" s="5">
        <v>45261.0</v>
      </c>
      <c r="I7458" s="4">
        <f>IFERROR(__xludf.DUMMYFUNCTION("SPLIT(H7458,""/"")"),1.0)</f>
        <v>1</v>
      </c>
      <c r="J7458" s="4">
        <f>IFERROR(__xludf.DUMMYFUNCTION("""COMPUTED_VALUE"""),12.0)</f>
        <v>12</v>
      </c>
      <c r="K7458" s="4">
        <f>IFERROR(__xludf.DUMMYFUNCTION("""COMPUTED_VALUE"""),2023.0)</f>
        <v>2023</v>
      </c>
    </row>
    <row r="7459">
      <c r="A7459" s="1" t="s">
        <v>5840</v>
      </c>
      <c r="B7459" s="4" t="s">
        <v>41</v>
      </c>
      <c r="C7459" s="4" t="s">
        <v>30</v>
      </c>
      <c r="D7459" s="4" t="s">
        <v>23</v>
      </c>
      <c r="E7459" s="4">
        <v>3.0</v>
      </c>
      <c r="F7459" s="4">
        <v>4.0</v>
      </c>
      <c r="G7459" s="4">
        <v>12.0</v>
      </c>
      <c r="H7459" s="5">
        <v>45261.0</v>
      </c>
      <c r="I7459" s="4">
        <f>IFERROR(__xludf.DUMMYFUNCTION("SPLIT(H7459,""/"")"),1.0)</f>
        <v>1</v>
      </c>
      <c r="J7459" s="4">
        <f>IFERROR(__xludf.DUMMYFUNCTION("""COMPUTED_VALUE"""),12.0)</f>
        <v>12</v>
      </c>
      <c r="K7459" s="4">
        <f>IFERROR(__xludf.DUMMYFUNCTION("""COMPUTED_VALUE"""),2023.0)</f>
        <v>2023</v>
      </c>
    </row>
    <row r="7460">
      <c r="A7460" s="1" t="s">
        <v>1740</v>
      </c>
      <c r="B7460" s="4" t="s">
        <v>41</v>
      </c>
      <c r="C7460" s="4" t="s">
        <v>30</v>
      </c>
      <c r="D7460" s="4" t="s">
        <v>28</v>
      </c>
      <c r="E7460" s="4">
        <v>2.0</v>
      </c>
      <c r="F7460" s="4">
        <v>4.0</v>
      </c>
      <c r="G7460" s="4">
        <v>8.0</v>
      </c>
      <c r="H7460" s="5">
        <v>45262.0</v>
      </c>
      <c r="I7460" s="4">
        <f>IFERROR(__xludf.DUMMYFUNCTION("SPLIT(H7460,""/"")"),2.0)</f>
        <v>2</v>
      </c>
      <c r="J7460" s="4">
        <f>IFERROR(__xludf.DUMMYFUNCTION("""COMPUTED_VALUE"""),12.0)</f>
        <v>12</v>
      </c>
      <c r="K7460" s="4">
        <f>IFERROR(__xludf.DUMMYFUNCTION("""COMPUTED_VALUE"""),2023.0)</f>
        <v>2023</v>
      </c>
    </row>
    <row r="7461">
      <c r="A7461" s="1" t="s">
        <v>865</v>
      </c>
      <c r="B7461" s="4" t="s">
        <v>41</v>
      </c>
      <c r="C7461" s="4" t="s">
        <v>30</v>
      </c>
      <c r="D7461" s="4" t="s">
        <v>23</v>
      </c>
      <c r="E7461" s="4">
        <v>2.0</v>
      </c>
      <c r="F7461" s="4">
        <v>4.0</v>
      </c>
      <c r="G7461" s="4">
        <v>8.0</v>
      </c>
      <c r="H7461" s="5">
        <v>45262.0</v>
      </c>
      <c r="I7461" s="4">
        <f>IFERROR(__xludf.DUMMYFUNCTION("SPLIT(H7461,""/"")"),2.0)</f>
        <v>2</v>
      </c>
      <c r="J7461" s="4">
        <f>IFERROR(__xludf.DUMMYFUNCTION("""COMPUTED_VALUE"""),12.0)</f>
        <v>12</v>
      </c>
      <c r="K7461" s="4">
        <f>IFERROR(__xludf.DUMMYFUNCTION("""COMPUTED_VALUE"""),2023.0)</f>
        <v>2023</v>
      </c>
    </row>
    <row r="7462">
      <c r="A7462" s="1" t="s">
        <v>7779</v>
      </c>
      <c r="B7462" s="4" t="s">
        <v>41</v>
      </c>
      <c r="C7462" s="4" t="s">
        <v>30</v>
      </c>
      <c r="D7462" s="4" t="s">
        <v>39</v>
      </c>
      <c r="E7462" s="4">
        <v>4.0</v>
      </c>
      <c r="F7462" s="4">
        <v>4.0</v>
      </c>
      <c r="G7462" s="4">
        <v>16.0</v>
      </c>
      <c r="H7462" s="5">
        <v>45262.0</v>
      </c>
      <c r="I7462" s="4">
        <f>IFERROR(__xludf.DUMMYFUNCTION("SPLIT(H7462,""/"")"),2.0)</f>
        <v>2</v>
      </c>
      <c r="J7462" s="4">
        <f>IFERROR(__xludf.DUMMYFUNCTION("""COMPUTED_VALUE"""),12.0)</f>
        <v>12</v>
      </c>
      <c r="K7462" s="4">
        <f>IFERROR(__xludf.DUMMYFUNCTION("""COMPUTED_VALUE"""),2023.0)</f>
        <v>2023</v>
      </c>
    </row>
    <row r="7463">
      <c r="A7463" s="1" t="s">
        <v>7423</v>
      </c>
      <c r="B7463" s="4" t="s">
        <v>41</v>
      </c>
      <c r="C7463" s="4" t="s">
        <v>30</v>
      </c>
      <c r="D7463" s="4" t="s">
        <v>28</v>
      </c>
      <c r="E7463" s="4">
        <v>3.0</v>
      </c>
      <c r="F7463" s="4">
        <v>4.0</v>
      </c>
      <c r="G7463" s="4">
        <v>12.0</v>
      </c>
      <c r="H7463" s="5">
        <v>45262.0</v>
      </c>
      <c r="I7463" s="4">
        <f>IFERROR(__xludf.DUMMYFUNCTION("SPLIT(H7463,""/"")"),2.0)</f>
        <v>2</v>
      </c>
      <c r="J7463" s="4">
        <f>IFERROR(__xludf.DUMMYFUNCTION("""COMPUTED_VALUE"""),12.0)</f>
        <v>12</v>
      </c>
      <c r="K7463" s="4">
        <f>IFERROR(__xludf.DUMMYFUNCTION("""COMPUTED_VALUE"""),2023.0)</f>
        <v>2023</v>
      </c>
    </row>
    <row r="7464">
      <c r="A7464" s="1" t="s">
        <v>1090</v>
      </c>
      <c r="B7464" s="4" t="s">
        <v>41</v>
      </c>
      <c r="C7464" s="4" t="s">
        <v>29</v>
      </c>
      <c r="D7464" s="4" t="s">
        <v>39</v>
      </c>
      <c r="E7464" s="4">
        <v>5.0</v>
      </c>
      <c r="F7464" s="4">
        <v>4.0</v>
      </c>
      <c r="G7464" s="4">
        <v>20.0</v>
      </c>
      <c r="H7464" s="5">
        <v>45262.0</v>
      </c>
      <c r="I7464" s="4">
        <f>IFERROR(__xludf.DUMMYFUNCTION("SPLIT(H7464,""/"")"),2.0)</f>
        <v>2</v>
      </c>
      <c r="J7464" s="4">
        <f>IFERROR(__xludf.DUMMYFUNCTION("""COMPUTED_VALUE"""),12.0)</f>
        <v>12</v>
      </c>
      <c r="K7464" s="4">
        <f>IFERROR(__xludf.DUMMYFUNCTION("""COMPUTED_VALUE"""),2023.0)</f>
        <v>2023</v>
      </c>
    </row>
    <row r="7465">
      <c r="A7465" s="1" t="s">
        <v>3587</v>
      </c>
      <c r="B7465" s="4" t="s">
        <v>41</v>
      </c>
      <c r="C7465" s="4" t="s">
        <v>24</v>
      </c>
      <c r="D7465" s="4" t="s">
        <v>39</v>
      </c>
      <c r="E7465" s="4">
        <v>5.0</v>
      </c>
      <c r="F7465" s="4">
        <v>4.0</v>
      </c>
      <c r="G7465" s="4">
        <v>20.0</v>
      </c>
      <c r="H7465" s="5">
        <v>45262.0</v>
      </c>
      <c r="I7465" s="4">
        <f>IFERROR(__xludf.DUMMYFUNCTION("SPLIT(H7465,""/"")"),2.0)</f>
        <v>2</v>
      </c>
      <c r="J7465" s="4">
        <f>IFERROR(__xludf.DUMMYFUNCTION("""COMPUTED_VALUE"""),12.0)</f>
        <v>12</v>
      </c>
      <c r="K7465" s="4">
        <f>IFERROR(__xludf.DUMMYFUNCTION("""COMPUTED_VALUE"""),2023.0)</f>
        <v>2023</v>
      </c>
    </row>
    <row r="7466">
      <c r="A7466" s="1" t="s">
        <v>1020</v>
      </c>
      <c r="B7466" s="4" t="s">
        <v>41</v>
      </c>
      <c r="C7466" s="4" t="s">
        <v>30</v>
      </c>
      <c r="D7466" s="4" t="s">
        <v>23</v>
      </c>
      <c r="E7466" s="4">
        <v>4.0</v>
      </c>
      <c r="F7466" s="4">
        <v>4.0</v>
      </c>
      <c r="G7466" s="4">
        <v>16.0</v>
      </c>
      <c r="H7466" s="5">
        <v>45263.0</v>
      </c>
      <c r="I7466" s="4">
        <f>IFERROR(__xludf.DUMMYFUNCTION("SPLIT(H7466,""/"")"),3.0)</f>
        <v>3</v>
      </c>
      <c r="J7466" s="4">
        <f>IFERROR(__xludf.DUMMYFUNCTION("""COMPUTED_VALUE"""),12.0)</f>
        <v>12</v>
      </c>
      <c r="K7466" s="4">
        <f>IFERROR(__xludf.DUMMYFUNCTION("""COMPUTED_VALUE"""),2023.0)</f>
        <v>2023</v>
      </c>
    </row>
    <row r="7467">
      <c r="A7467" s="1" t="s">
        <v>8119</v>
      </c>
      <c r="B7467" s="4" t="s">
        <v>41</v>
      </c>
      <c r="C7467" s="4" t="s">
        <v>30</v>
      </c>
      <c r="D7467" s="4" t="s">
        <v>39</v>
      </c>
      <c r="E7467" s="4">
        <v>2.0</v>
      </c>
      <c r="F7467" s="4">
        <v>4.0</v>
      </c>
      <c r="G7467" s="4">
        <v>8.0</v>
      </c>
      <c r="H7467" s="5">
        <v>45263.0</v>
      </c>
      <c r="I7467" s="4">
        <f>IFERROR(__xludf.DUMMYFUNCTION("SPLIT(H7467,""/"")"),3.0)</f>
        <v>3</v>
      </c>
      <c r="J7467" s="4">
        <f>IFERROR(__xludf.DUMMYFUNCTION("""COMPUTED_VALUE"""),12.0)</f>
        <v>12</v>
      </c>
      <c r="K7467" s="4">
        <f>IFERROR(__xludf.DUMMYFUNCTION("""COMPUTED_VALUE"""),2023.0)</f>
        <v>2023</v>
      </c>
    </row>
    <row r="7468">
      <c r="A7468" s="1" t="s">
        <v>2487</v>
      </c>
      <c r="B7468" s="4" t="s">
        <v>41</v>
      </c>
      <c r="C7468" s="4" t="s">
        <v>30</v>
      </c>
      <c r="D7468" s="4" t="s">
        <v>30</v>
      </c>
      <c r="E7468" s="4">
        <v>1.0</v>
      </c>
      <c r="F7468" s="4">
        <v>4.0</v>
      </c>
      <c r="G7468" s="4">
        <v>4.0</v>
      </c>
      <c r="H7468" s="5">
        <v>45263.0</v>
      </c>
      <c r="I7468" s="4">
        <f>IFERROR(__xludf.DUMMYFUNCTION("SPLIT(H7468,""/"")"),3.0)</f>
        <v>3</v>
      </c>
      <c r="J7468" s="4">
        <f>IFERROR(__xludf.DUMMYFUNCTION("""COMPUTED_VALUE"""),12.0)</f>
        <v>12</v>
      </c>
      <c r="K7468" s="4">
        <f>IFERROR(__xludf.DUMMYFUNCTION("""COMPUTED_VALUE"""),2023.0)</f>
        <v>2023</v>
      </c>
    </row>
    <row r="7469">
      <c r="A7469" s="1" t="s">
        <v>7856</v>
      </c>
      <c r="B7469" s="4" t="s">
        <v>41</v>
      </c>
      <c r="C7469" s="4" t="s">
        <v>24</v>
      </c>
      <c r="D7469" s="4" t="s">
        <v>39</v>
      </c>
      <c r="E7469" s="4">
        <v>5.0</v>
      </c>
      <c r="F7469" s="4">
        <v>4.0</v>
      </c>
      <c r="G7469" s="4">
        <v>20.0</v>
      </c>
      <c r="H7469" s="5">
        <v>45263.0</v>
      </c>
      <c r="I7469" s="4">
        <f>IFERROR(__xludf.DUMMYFUNCTION("SPLIT(H7469,""/"")"),3.0)</f>
        <v>3</v>
      </c>
      <c r="J7469" s="4">
        <f>IFERROR(__xludf.DUMMYFUNCTION("""COMPUTED_VALUE"""),12.0)</f>
        <v>12</v>
      </c>
      <c r="K7469" s="4">
        <f>IFERROR(__xludf.DUMMYFUNCTION("""COMPUTED_VALUE"""),2023.0)</f>
        <v>2023</v>
      </c>
    </row>
    <row r="7470">
      <c r="A7470" s="1" t="s">
        <v>7547</v>
      </c>
      <c r="B7470" s="4" t="s">
        <v>41</v>
      </c>
      <c r="C7470" s="4" t="s">
        <v>30</v>
      </c>
      <c r="D7470" s="4" t="s">
        <v>23</v>
      </c>
      <c r="E7470" s="4">
        <v>2.0</v>
      </c>
      <c r="F7470" s="4">
        <v>4.0</v>
      </c>
      <c r="G7470" s="4">
        <v>8.0</v>
      </c>
      <c r="H7470" s="5">
        <v>45263.0</v>
      </c>
      <c r="I7470" s="4">
        <f>IFERROR(__xludf.DUMMYFUNCTION("SPLIT(H7470,""/"")"),3.0)</f>
        <v>3</v>
      </c>
      <c r="J7470" s="4">
        <f>IFERROR(__xludf.DUMMYFUNCTION("""COMPUTED_VALUE"""),12.0)</f>
        <v>12</v>
      </c>
      <c r="K7470" s="4">
        <f>IFERROR(__xludf.DUMMYFUNCTION("""COMPUTED_VALUE"""),2023.0)</f>
        <v>2023</v>
      </c>
    </row>
    <row r="7471">
      <c r="A7471" s="1" t="s">
        <v>8080</v>
      </c>
      <c r="B7471" s="4" t="s">
        <v>41</v>
      </c>
      <c r="C7471" s="4" t="s">
        <v>30</v>
      </c>
      <c r="D7471" s="4" t="s">
        <v>30</v>
      </c>
      <c r="E7471" s="4">
        <v>1.0</v>
      </c>
      <c r="F7471" s="4">
        <v>4.0</v>
      </c>
      <c r="G7471" s="4">
        <v>4.0</v>
      </c>
      <c r="H7471" s="5">
        <v>45264.0</v>
      </c>
      <c r="I7471" s="4">
        <f>IFERROR(__xludf.DUMMYFUNCTION("SPLIT(H7471,""/"")"),4.0)</f>
        <v>4</v>
      </c>
      <c r="J7471" s="4">
        <f>IFERROR(__xludf.DUMMYFUNCTION("""COMPUTED_VALUE"""),12.0)</f>
        <v>12</v>
      </c>
      <c r="K7471" s="4">
        <f>IFERROR(__xludf.DUMMYFUNCTION("""COMPUTED_VALUE"""),2023.0)</f>
        <v>2023</v>
      </c>
    </row>
    <row r="7472">
      <c r="A7472" s="1" t="s">
        <v>6850</v>
      </c>
      <c r="B7472" s="4" t="s">
        <v>41</v>
      </c>
      <c r="C7472" s="4" t="s">
        <v>24</v>
      </c>
      <c r="D7472" s="4" t="s">
        <v>28</v>
      </c>
      <c r="E7472" s="4">
        <v>4.0</v>
      </c>
      <c r="F7472" s="4">
        <v>4.0</v>
      </c>
      <c r="G7472" s="4">
        <v>16.0</v>
      </c>
      <c r="H7472" s="5">
        <v>45264.0</v>
      </c>
      <c r="I7472" s="4">
        <f>IFERROR(__xludf.DUMMYFUNCTION("SPLIT(H7472,""/"")"),4.0)</f>
        <v>4</v>
      </c>
      <c r="J7472" s="4">
        <f>IFERROR(__xludf.DUMMYFUNCTION("""COMPUTED_VALUE"""),12.0)</f>
        <v>12</v>
      </c>
      <c r="K7472" s="4">
        <f>IFERROR(__xludf.DUMMYFUNCTION("""COMPUTED_VALUE"""),2023.0)</f>
        <v>2023</v>
      </c>
    </row>
    <row r="7473">
      <c r="A7473" s="1" t="s">
        <v>93</v>
      </c>
      <c r="B7473" s="4" t="s">
        <v>41</v>
      </c>
      <c r="C7473" s="4" t="s">
        <v>24</v>
      </c>
      <c r="D7473" s="4" t="s">
        <v>39</v>
      </c>
      <c r="E7473" s="4">
        <v>5.0</v>
      </c>
      <c r="F7473" s="4">
        <v>4.0</v>
      </c>
      <c r="G7473" s="4">
        <v>20.0</v>
      </c>
      <c r="H7473" s="5">
        <v>45265.0</v>
      </c>
      <c r="I7473" s="4">
        <f>IFERROR(__xludf.DUMMYFUNCTION("SPLIT(H7473,""/"")"),5.0)</f>
        <v>5</v>
      </c>
      <c r="J7473" s="4">
        <f>IFERROR(__xludf.DUMMYFUNCTION("""COMPUTED_VALUE"""),12.0)</f>
        <v>12</v>
      </c>
      <c r="K7473" s="4">
        <f>IFERROR(__xludf.DUMMYFUNCTION("""COMPUTED_VALUE"""),2023.0)</f>
        <v>2023</v>
      </c>
    </row>
    <row r="7474">
      <c r="A7474" s="1" t="s">
        <v>2954</v>
      </c>
      <c r="B7474" s="4" t="s">
        <v>41</v>
      </c>
      <c r="C7474" s="4" t="s">
        <v>30</v>
      </c>
      <c r="D7474" s="4" t="s">
        <v>23</v>
      </c>
      <c r="E7474" s="4">
        <v>3.0</v>
      </c>
      <c r="F7474" s="4">
        <v>4.0</v>
      </c>
      <c r="G7474" s="4">
        <v>12.0</v>
      </c>
      <c r="H7474" s="5">
        <v>45266.0</v>
      </c>
      <c r="I7474" s="4">
        <f>IFERROR(__xludf.DUMMYFUNCTION("SPLIT(H7474,""/"")"),6.0)</f>
        <v>6</v>
      </c>
      <c r="J7474" s="4">
        <f>IFERROR(__xludf.DUMMYFUNCTION("""COMPUTED_VALUE"""),12.0)</f>
        <v>12</v>
      </c>
      <c r="K7474" s="4">
        <f>IFERROR(__xludf.DUMMYFUNCTION("""COMPUTED_VALUE"""),2023.0)</f>
        <v>2023</v>
      </c>
    </row>
    <row r="7475">
      <c r="A7475" s="1" t="s">
        <v>1134</v>
      </c>
      <c r="B7475" s="4" t="s">
        <v>41</v>
      </c>
      <c r="C7475" s="4" t="s">
        <v>30</v>
      </c>
      <c r="D7475" s="4" t="s">
        <v>30</v>
      </c>
      <c r="E7475" s="4">
        <v>3.0</v>
      </c>
      <c r="F7475" s="4">
        <v>4.0</v>
      </c>
      <c r="G7475" s="4">
        <v>12.0</v>
      </c>
      <c r="H7475" s="5">
        <v>45266.0</v>
      </c>
      <c r="I7475" s="4">
        <f>IFERROR(__xludf.DUMMYFUNCTION("SPLIT(H7475,""/"")"),6.0)</f>
        <v>6</v>
      </c>
      <c r="J7475" s="4">
        <f>IFERROR(__xludf.DUMMYFUNCTION("""COMPUTED_VALUE"""),12.0)</f>
        <v>12</v>
      </c>
      <c r="K7475" s="4">
        <f>IFERROR(__xludf.DUMMYFUNCTION("""COMPUTED_VALUE"""),2023.0)</f>
        <v>2023</v>
      </c>
    </row>
    <row r="7476">
      <c r="A7476" s="1" t="s">
        <v>744</v>
      </c>
      <c r="B7476" s="4" t="s">
        <v>41</v>
      </c>
      <c r="C7476" s="4" t="s">
        <v>24</v>
      </c>
      <c r="D7476" s="4" t="s">
        <v>39</v>
      </c>
      <c r="E7476" s="4">
        <v>2.0</v>
      </c>
      <c r="F7476" s="4">
        <v>4.0</v>
      </c>
      <c r="G7476" s="4">
        <v>8.0</v>
      </c>
      <c r="H7476" s="5">
        <v>45266.0</v>
      </c>
      <c r="I7476" s="4">
        <f>IFERROR(__xludf.DUMMYFUNCTION("SPLIT(H7476,""/"")"),6.0)</f>
        <v>6</v>
      </c>
      <c r="J7476" s="4">
        <f>IFERROR(__xludf.DUMMYFUNCTION("""COMPUTED_VALUE"""),12.0)</f>
        <v>12</v>
      </c>
      <c r="K7476" s="4">
        <f>IFERROR(__xludf.DUMMYFUNCTION("""COMPUTED_VALUE"""),2023.0)</f>
        <v>2023</v>
      </c>
    </row>
    <row r="7477">
      <c r="A7477" s="1" t="s">
        <v>8045</v>
      </c>
      <c r="B7477" s="4" t="s">
        <v>41</v>
      </c>
      <c r="C7477" s="4" t="s">
        <v>24</v>
      </c>
      <c r="D7477" s="4" t="s">
        <v>30</v>
      </c>
      <c r="E7477" s="4">
        <v>4.0</v>
      </c>
      <c r="F7477" s="4">
        <v>4.0</v>
      </c>
      <c r="G7477" s="4">
        <v>16.0</v>
      </c>
      <c r="H7477" s="5">
        <v>45266.0</v>
      </c>
      <c r="I7477" s="4">
        <f>IFERROR(__xludf.DUMMYFUNCTION("SPLIT(H7477,""/"")"),6.0)</f>
        <v>6</v>
      </c>
      <c r="J7477" s="4">
        <f>IFERROR(__xludf.DUMMYFUNCTION("""COMPUTED_VALUE"""),12.0)</f>
        <v>12</v>
      </c>
      <c r="K7477" s="4">
        <f>IFERROR(__xludf.DUMMYFUNCTION("""COMPUTED_VALUE"""),2023.0)</f>
        <v>2023</v>
      </c>
    </row>
    <row r="7478">
      <c r="A7478" s="1" t="s">
        <v>1278</v>
      </c>
      <c r="B7478" s="4" t="s">
        <v>41</v>
      </c>
      <c r="C7478" s="4" t="s">
        <v>24</v>
      </c>
      <c r="D7478" s="4" t="s">
        <v>28</v>
      </c>
      <c r="E7478" s="4">
        <v>5.0</v>
      </c>
      <c r="F7478" s="4">
        <v>4.0</v>
      </c>
      <c r="G7478" s="4">
        <v>20.0</v>
      </c>
      <c r="H7478" s="5">
        <v>45267.0</v>
      </c>
      <c r="I7478" s="4">
        <f>IFERROR(__xludf.DUMMYFUNCTION("SPLIT(H7478,""/"")"),7.0)</f>
        <v>7</v>
      </c>
      <c r="J7478" s="4">
        <f>IFERROR(__xludf.DUMMYFUNCTION("""COMPUTED_VALUE"""),12.0)</f>
        <v>12</v>
      </c>
      <c r="K7478" s="4">
        <f>IFERROR(__xludf.DUMMYFUNCTION("""COMPUTED_VALUE"""),2023.0)</f>
        <v>2023</v>
      </c>
    </row>
    <row r="7479">
      <c r="A7479" s="1" t="s">
        <v>4683</v>
      </c>
      <c r="B7479" s="4" t="s">
        <v>41</v>
      </c>
      <c r="C7479" s="4" t="s">
        <v>24</v>
      </c>
      <c r="D7479" s="4" t="s">
        <v>39</v>
      </c>
      <c r="E7479" s="4">
        <v>2.0</v>
      </c>
      <c r="F7479" s="4">
        <v>4.0</v>
      </c>
      <c r="G7479" s="4">
        <v>8.0</v>
      </c>
      <c r="H7479" s="5">
        <v>45267.0</v>
      </c>
      <c r="I7479" s="4">
        <f>IFERROR(__xludf.DUMMYFUNCTION("SPLIT(H7479,""/"")"),7.0)</f>
        <v>7</v>
      </c>
      <c r="J7479" s="4">
        <f>IFERROR(__xludf.DUMMYFUNCTION("""COMPUTED_VALUE"""),12.0)</f>
        <v>12</v>
      </c>
      <c r="K7479" s="4">
        <f>IFERROR(__xludf.DUMMYFUNCTION("""COMPUTED_VALUE"""),2023.0)</f>
        <v>2023</v>
      </c>
    </row>
    <row r="7480">
      <c r="A7480" s="1" t="s">
        <v>2317</v>
      </c>
      <c r="B7480" s="4" t="s">
        <v>41</v>
      </c>
      <c r="C7480" s="4" t="s">
        <v>30</v>
      </c>
      <c r="D7480" s="4" t="s">
        <v>30</v>
      </c>
      <c r="E7480" s="4">
        <v>4.0</v>
      </c>
      <c r="F7480" s="4">
        <v>4.0</v>
      </c>
      <c r="G7480" s="4">
        <v>16.0</v>
      </c>
      <c r="H7480" s="5">
        <v>45267.0</v>
      </c>
      <c r="I7480" s="4">
        <f>IFERROR(__xludf.DUMMYFUNCTION("SPLIT(H7480,""/"")"),7.0)</f>
        <v>7</v>
      </c>
      <c r="J7480" s="4">
        <f>IFERROR(__xludf.DUMMYFUNCTION("""COMPUTED_VALUE"""),12.0)</f>
        <v>12</v>
      </c>
      <c r="K7480" s="4">
        <f>IFERROR(__xludf.DUMMYFUNCTION("""COMPUTED_VALUE"""),2023.0)</f>
        <v>2023</v>
      </c>
    </row>
    <row r="7481">
      <c r="A7481" s="1" t="s">
        <v>8718</v>
      </c>
      <c r="B7481" s="4" t="s">
        <v>41</v>
      </c>
      <c r="C7481" s="4" t="s">
        <v>30</v>
      </c>
      <c r="D7481" s="4" t="s">
        <v>28</v>
      </c>
      <c r="E7481" s="4">
        <v>5.0</v>
      </c>
      <c r="F7481" s="4">
        <v>4.0</v>
      </c>
      <c r="G7481" s="4">
        <v>20.0</v>
      </c>
      <c r="H7481" s="5">
        <v>45267.0</v>
      </c>
      <c r="I7481" s="4">
        <f>IFERROR(__xludf.DUMMYFUNCTION("SPLIT(H7481,""/"")"),7.0)</f>
        <v>7</v>
      </c>
      <c r="J7481" s="4">
        <f>IFERROR(__xludf.DUMMYFUNCTION("""COMPUTED_VALUE"""),12.0)</f>
        <v>12</v>
      </c>
      <c r="K7481" s="4">
        <f>IFERROR(__xludf.DUMMYFUNCTION("""COMPUTED_VALUE"""),2023.0)</f>
        <v>2023</v>
      </c>
    </row>
    <row r="7482">
      <c r="A7482" s="1" t="s">
        <v>4714</v>
      </c>
      <c r="B7482" s="4" t="s">
        <v>41</v>
      </c>
      <c r="C7482" s="4" t="s">
        <v>30</v>
      </c>
      <c r="D7482" s="4" t="s">
        <v>28</v>
      </c>
      <c r="E7482" s="4">
        <v>4.0</v>
      </c>
      <c r="F7482" s="4">
        <v>4.0</v>
      </c>
      <c r="G7482" s="4">
        <v>16.0</v>
      </c>
      <c r="H7482" s="5">
        <v>45267.0</v>
      </c>
      <c r="I7482" s="4">
        <f>IFERROR(__xludf.DUMMYFUNCTION("SPLIT(H7482,""/"")"),7.0)</f>
        <v>7</v>
      </c>
      <c r="J7482" s="4">
        <f>IFERROR(__xludf.DUMMYFUNCTION("""COMPUTED_VALUE"""),12.0)</f>
        <v>12</v>
      </c>
      <c r="K7482" s="4">
        <f>IFERROR(__xludf.DUMMYFUNCTION("""COMPUTED_VALUE"""),2023.0)</f>
        <v>2023</v>
      </c>
    </row>
    <row r="7483">
      <c r="A7483" s="1" t="s">
        <v>9389</v>
      </c>
      <c r="B7483" s="4" t="s">
        <v>41</v>
      </c>
      <c r="C7483" s="4" t="s">
        <v>30</v>
      </c>
      <c r="D7483" s="4" t="s">
        <v>23</v>
      </c>
      <c r="E7483" s="4">
        <v>5.0</v>
      </c>
      <c r="F7483" s="4">
        <v>4.0</v>
      </c>
      <c r="G7483" s="4">
        <v>20.0</v>
      </c>
      <c r="H7483" s="5">
        <v>45268.0</v>
      </c>
      <c r="I7483" s="4">
        <f>IFERROR(__xludf.DUMMYFUNCTION("SPLIT(H7483,""/"")"),8.0)</f>
        <v>8</v>
      </c>
      <c r="J7483" s="4">
        <f>IFERROR(__xludf.DUMMYFUNCTION("""COMPUTED_VALUE"""),12.0)</f>
        <v>12</v>
      </c>
      <c r="K7483" s="4">
        <f>IFERROR(__xludf.DUMMYFUNCTION("""COMPUTED_VALUE"""),2023.0)</f>
        <v>2023</v>
      </c>
    </row>
    <row r="7484">
      <c r="A7484" s="1" t="s">
        <v>7822</v>
      </c>
      <c r="B7484" s="4" t="s">
        <v>41</v>
      </c>
      <c r="C7484" s="4" t="s">
        <v>29</v>
      </c>
      <c r="D7484" s="4" t="s">
        <v>23</v>
      </c>
      <c r="E7484" s="4">
        <v>2.0</v>
      </c>
      <c r="F7484" s="4">
        <v>4.0</v>
      </c>
      <c r="G7484" s="4">
        <v>8.0</v>
      </c>
      <c r="H7484" s="5">
        <v>45268.0</v>
      </c>
      <c r="I7484" s="4">
        <f>IFERROR(__xludf.DUMMYFUNCTION("SPLIT(H7484,""/"")"),8.0)</f>
        <v>8</v>
      </c>
      <c r="J7484" s="4">
        <f>IFERROR(__xludf.DUMMYFUNCTION("""COMPUTED_VALUE"""),12.0)</f>
        <v>12</v>
      </c>
      <c r="K7484" s="4">
        <f>IFERROR(__xludf.DUMMYFUNCTION("""COMPUTED_VALUE"""),2023.0)</f>
        <v>2023</v>
      </c>
    </row>
    <row r="7485">
      <c r="A7485" s="1" t="s">
        <v>9951</v>
      </c>
      <c r="B7485" s="4" t="s">
        <v>41</v>
      </c>
      <c r="C7485" s="4" t="s">
        <v>29</v>
      </c>
      <c r="D7485" s="4" t="s">
        <v>30</v>
      </c>
      <c r="E7485" s="4">
        <v>5.0</v>
      </c>
      <c r="F7485" s="4">
        <v>4.0</v>
      </c>
      <c r="G7485" s="4">
        <v>20.0</v>
      </c>
      <c r="H7485" s="5">
        <v>45268.0</v>
      </c>
      <c r="I7485" s="4">
        <f>IFERROR(__xludf.DUMMYFUNCTION("SPLIT(H7485,""/"")"),8.0)</f>
        <v>8</v>
      </c>
      <c r="J7485" s="4">
        <f>IFERROR(__xludf.DUMMYFUNCTION("""COMPUTED_VALUE"""),12.0)</f>
        <v>12</v>
      </c>
      <c r="K7485" s="4">
        <f>IFERROR(__xludf.DUMMYFUNCTION("""COMPUTED_VALUE"""),2023.0)</f>
        <v>2023</v>
      </c>
    </row>
    <row r="7486">
      <c r="A7486" s="1" t="s">
        <v>7573</v>
      </c>
      <c r="B7486" s="4" t="s">
        <v>41</v>
      </c>
      <c r="C7486" s="4" t="s">
        <v>30</v>
      </c>
      <c r="D7486" s="4" t="s">
        <v>39</v>
      </c>
      <c r="E7486" s="4">
        <v>5.0</v>
      </c>
      <c r="F7486" s="4">
        <v>4.0</v>
      </c>
      <c r="G7486" s="4">
        <v>20.0</v>
      </c>
      <c r="H7486" s="5">
        <v>45269.0</v>
      </c>
      <c r="I7486" s="4">
        <f>IFERROR(__xludf.DUMMYFUNCTION("SPLIT(H7486,""/"")"),9.0)</f>
        <v>9</v>
      </c>
      <c r="J7486" s="4">
        <f>IFERROR(__xludf.DUMMYFUNCTION("""COMPUTED_VALUE"""),12.0)</f>
        <v>12</v>
      </c>
      <c r="K7486" s="4">
        <f>IFERROR(__xludf.DUMMYFUNCTION("""COMPUTED_VALUE"""),2023.0)</f>
        <v>2023</v>
      </c>
    </row>
    <row r="7487">
      <c r="A7487" s="1" t="s">
        <v>5412</v>
      </c>
      <c r="B7487" s="4" t="s">
        <v>41</v>
      </c>
      <c r="C7487" s="4" t="s">
        <v>30</v>
      </c>
      <c r="D7487" s="4" t="s">
        <v>23</v>
      </c>
      <c r="E7487" s="4">
        <v>4.0</v>
      </c>
      <c r="F7487" s="4">
        <v>4.0</v>
      </c>
      <c r="G7487" s="4">
        <v>16.0</v>
      </c>
      <c r="H7487" s="7">
        <v>45270.0</v>
      </c>
      <c r="I7487" s="4">
        <f>IFERROR(__xludf.DUMMYFUNCTION("SPLIT(H7487,""/"")"),10.0)</f>
        <v>10</v>
      </c>
      <c r="J7487" s="4">
        <f>IFERROR(__xludf.DUMMYFUNCTION("""COMPUTED_VALUE"""),12.0)</f>
        <v>12</v>
      </c>
      <c r="K7487" s="4">
        <f>IFERROR(__xludf.DUMMYFUNCTION("""COMPUTED_VALUE"""),2023.0)</f>
        <v>2023</v>
      </c>
    </row>
    <row r="7488">
      <c r="A7488" s="1" t="s">
        <v>4975</v>
      </c>
      <c r="B7488" s="4" t="s">
        <v>41</v>
      </c>
      <c r="C7488" s="4" t="s">
        <v>24</v>
      </c>
      <c r="D7488" s="4" t="s">
        <v>28</v>
      </c>
      <c r="E7488" s="4">
        <v>2.0</v>
      </c>
      <c r="F7488" s="4">
        <v>4.0</v>
      </c>
      <c r="G7488" s="4">
        <v>8.0</v>
      </c>
      <c r="H7488" s="7">
        <v>45270.0</v>
      </c>
      <c r="I7488" s="4">
        <f>IFERROR(__xludf.DUMMYFUNCTION("SPLIT(H7488,""/"")"),10.0)</f>
        <v>10</v>
      </c>
      <c r="J7488" s="4">
        <f>IFERROR(__xludf.DUMMYFUNCTION("""COMPUTED_VALUE"""),12.0)</f>
        <v>12</v>
      </c>
      <c r="K7488" s="4">
        <f>IFERROR(__xludf.DUMMYFUNCTION("""COMPUTED_VALUE"""),2023.0)</f>
        <v>2023</v>
      </c>
    </row>
    <row r="7489">
      <c r="A7489" s="1" t="s">
        <v>7753</v>
      </c>
      <c r="B7489" s="4" t="s">
        <v>41</v>
      </c>
      <c r="C7489" s="4" t="s">
        <v>29</v>
      </c>
      <c r="D7489" s="4" t="s">
        <v>23</v>
      </c>
      <c r="E7489" s="4">
        <v>1.0</v>
      </c>
      <c r="F7489" s="4">
        <v>4.0</v>
      </c>
      <c r="G7489" s="4">
        <v>4.0</v>
      </c>
      <c r="H7489" s="7">
        <v>45271.0</v>
      </c>
      <c r="I7489" s="4">
        <f>IFERROR(__xludf.DUMMYFUNCTION("SPLIT(H7489,""/"")"),11.0)</f>
        <v>11</v>
      </c>
      <c r="J7489" s="4">
        <f>IFERROR(__xludf.DUMMYFUNCTION("""COMPUTED_VALUE"""),12.0)</f>
        <v>12</v>
      </c>
      <c r="K7489" s="4">
        <f>IFERROR(__xludf.DUMMYFUNCTION("""COMPUTED_VALUE"""),2023.0)</f>
        <v>2023</v>
      </c>
    </row>
    <row r="7490">
      <c r="A7490" s="1" t="s">
        <v>9168</v>
      </c>
      <c r="B7490" s="4" t="s">
        <v>41</v>
      </c>
      <c r="C7490" s="4" t="s">
        <v>30</v>
      </c>
      <c r="D7490" s="4" t="s">
        <v>23</v>
      </c>
      <c r="E7490" s="4">
        <v>4.0</v>
      </c>
      <c r="F7490" s="4">
        <v>4.0</v>
      </c>
      <c r="G7490" s="4">
        <v>16.0</v>
      </c>
      <c r="H7490" s="7">
        <v>45271.0</v>
      </c>
      <c r="I7490" s="4">
        <f>IFERROR(__xludf.DUMMYFUNCTION("SPLIT(H7490,""/"")"),11.0)</f>
        <v>11</v>
      </c>
      <c r="J7490" s="4">
        <f>IFERROR(__xludf.DUMMYFUNCTION("""COMPUTED_VALUE"""),12.0)</f>
        <v>12</v>
      </c>
      <c r="K7490" s="4">
        <f>IFERROR(__xludf.DUMMYFUNCTION("""COMPUTED_VALUE"""),2023.0)</f>
        <v>2023</v>
      </c>
    </row>
    <row r="7491">
      <c r="A7491" s="1" t="s">
        <v>3147</v>
      </c>
      <c r="B7491" s="4" t="s">
        <v>41</v>
      </c>
      <c r="C7491" s="4" t="s">
        <v>29</v>
      </c>
      <c r="D7491" s="4" t="s">
        <v>39</v>
      </c>
      <c r="E7491" s="4">
        <v>5.0</v>
      </c>
      <c r="F7491" s="4">
        <v>4.0</v>
      </c>
      <c r="G7491" s="4">
        <v>20.0</v>
      </c>
      <c r="H7491" s="7">
        <v>45271.0</v>
      </c>
      <c r="I7491" s="4">
        <f>IFERROR(__xludf.DUMMYFUNCTION("SPLIT(H7491,""/"")"),11.0)</f>
        <v>11</v>
      </c>
      <c r="J7491" s="4">
        <f>IFERROR(__xludf.DUMMYFUNCTION("""COMPUTED_VALUE"""),12.0)</f>
        <v>12</v>
      </c>
      <c r="K7491" s="4">
        <f>IFERROR(__xludf.DUMMYFUNCTION("""COMPUTED_VALUE"""),2023.0)</f>
        <v>2023</v>
      </c>
    </row>
    <row r="7492">
      <c r="A7492" s="1" t="s">
        <v>2262</v>
      </c>
      <c r="B7492" s="4" t="s">
        <v>41</v>
      </c>
      <c r="C7492" s="4" t="s">
        <v>30</v>
      </c>
      <c r="D7492" s="4" t="s">
        <v>39</v>
      </c>
      <c r="E7492" s="4">
        <v>5.0</v>
      </c>
      <c r="F7492" s="4">
        <v>4.0</v>
      </c>
      <c r="G7492" s="4">
        <v>20.0</v>
      </c>
      <c r="H7492" s="7">
        <v>45271.0</v>
      </c>
      <c r="I7492" s="4">
        <f>IFERROR(__xludf.DUMMYFUNCTION("SPLIT(H7492,""/"")"),11.0)</f>
        <v>11</v>
      </c>
      <c r="J7492" s="4">
        <f>IFERROR(__xludf.DUMMYFUNCTION("""COMPUTED_VALUE"""),12.0)</f>
        <v>12</v>
      </c>
      <c r="K7492" s="4">
        <f>IFERROR(__xludf.DUMMYFUNCTION("""COMPUTED_VALUE"""),2023.0)</f>
        <v>2023</v>
      </c>
    </row>
    <row r="7493">
      <c r="A7493" s="1" t="s">
        <v>5952</v>
      </c>
      <c r="B7493" s="4" t="s">
        <v>41</v>
      </c>
      <c r="C7493" s="4" t="s">
        <v>29</v>
      </c>
      <c r="D7493" s="4" t="s">
        <v>39</v>
      </c>
      <c r="E7493" s="4">
        <v>2.0</v>
      </c>
      <c r="F7493" s="4">
        <v>4.0</v>
      </c>
      <c r="G7493" s="4">
        <v>8.0</v>
      </c>
      <c r="H7493" s="7">
        <v>45271.0</v>
      </c>
      <c r="I7493" s="4">
        <f>IFERROR(__xludf.DUMMYFUNCTION("SPLIT(H7493,""/"")"),11.0)</f>
        <v>11</v>
      </c>
      <c r="J7493" s="4">
        <f>IFERROR(__xludf.DUMMYFUNCTION("""COMPUTED_VALUE"""),12.0)</f>
        <v>12</v>
      </c>
      <c r="K7493" s="4">
        <f>IFERROR(__xludf.DUMMYFUNCTION("""COMPUTED_VALUE"""),2023.0)</f>
        <v>2023</v>
      </c>
    </row>
    <row r="7494">
      <c r="A7494" s="1" t="s">
        <v>8627</v>
      </c>
      <c r="B7494" s="4" t="s">
        <v>41</v>
      </c>
      <c r="C7494" s="4" t="s">
        <v>29</v>
      </c>
      <c r="D7494" s="4" t="s">
        <v>28</v>
      </c>
      <c r="E7494" s="4">
        <v>2.0</v>
      </c>
      <c r="F7494" s="4">
        <v>4.0</v>
      </c>
      <c r="G7494" s="4">
        <v>8.0</v>
      </c>
      <c r="H7494" s="7">
        <v>45271.0</v>
      </c>
      <c r="I7494" s="4">
        <f>IFERROR(__xludf.DUMMYFUNCTION("SPLIT(H7494,""/"")"),11.0)</f>
        <v>11</v>
      </c>
      <c r="J7494" s="4">
        <f>IFERROR(__xludf.DUMMYFUNCTION("""COMPUTED_VALUE"""),12.0)</f>
        <v>12</v>
      </c>
      <c r="K7494" s="4">
        <f>IFERROR(__xludf.DUMMYFUNCTION("""COMPUTED_VALUE"""),2023.0)</f>
        <v>2023</v>
      </c>
    </row>
    <row r="7495">
      <c r="A7495" s="1" t="s">
        <v>6019</v>
      </c>
      <c r="B7495" s="4" t="s">
        <v>41</v>
      </c>
      <c r="C7495" s="4" t="s">
        <v>30</v>
      </c>
      <c r="D7495" s="4" t="s">
        <v>23</v>
      </c>
      <c r="E7495" s="4">
        <v>5.0</v>
      </c>
      <c r="F7495" s="4">
        <v>4.0</v>
      </c>
      <c r="G7495" s="4">
        <v>20.0</v>
      </c>
      <c r="H7495" s="7">
        <v>45272.0</v>
      </c>
      <c r="I7495" s="4">
        <f>IFERROR(__xludf.DUMMYFUNCTION("SPLIT(H7495,""/"")"),12.0)</f>
        <v>12</v>
      </c>
      <c r="J7495" s="4">
        <f>IFERROR(__xludf.DUMMYFUNCTION("""COMPUTED_VALUE"""),12.0)</f>
        <v>12</v>
      </c>
      <c r="K7495" s="4">
        <f>IFERROR(__xludf.DUMMYFUNCTION("""COMPUTED_VALUE"""),2023.0)</f>
        <v>2023</v>
      </c>
    </row>
    <row r="7496">
      <c r="A7496" s="1" t="s">
        <v>4359</v>
      </c>
      <c r="B7496" s="4" t="s">
        <v>41</v>
      </c>
      <c r="C7496" s="4" t="s">
        <v>24</v>
      </c>
      <c r="D7496" s="4" t="s">
        <v>30</v>
      </c>
      <c r="E7496" s="4">
        <v>2.0</v>
      </c>
      <c r="F7496" s="4">
        <v>4.0</v>
      </c>
      <c r="G7496" s="4">
        <v>8.0</v>
      </c>
      <c r="H7496" s="7">
        <v>45273.0</v>
      </c>
      <c r="I7496" s="4">
        <f>IFERROR(__xludf.DUMMYFUNCTION("SPLIT(H7496,""/"")"),13.0)</f>
        <v>13</v>
      </c>
      <c r="J7496" s="4">
        <f>IFERROR(__xludf.DUMMYFUNCTION("""COMPUTED_VALUE"""),12.0)</f>
        <v>12</v>
      </c>
      <c r="K7496" s="4">
        <f>IFERROR(__xludf.DUMMYFUNCTION("""COMPUTED_VALUE"""),2023.0)</f>
        <v>2023</v>
      </c>
    </row>
    <row r="7497">
      <c r="A7497" s="1" t="s">
        <v>63</v>
      </c>
      <c r="B7497" s="4" t="s">
        <v>41</v>
      </c>
      <c r="C7497" s="4" t="s">
        <v>30</v>
      </c>
      <c r="D7497" s="4" t="s">
        <v>30</v>
      </c>
      <c r="E7497" s="4">
        <v>3.0</v>
      </c>
      <c r="F7497" s="4">
        <v>4.0</v>
      </c>
      <c r="G7497" s="4">
        <v>12.0</v>
      </c>
      <c r="H7497" s="7">
        <v>45273.0</v>
      </c>
      <c r="I7497" s="4">
        <f>IFERROR(__xludf.DUMMYFUNCTION("SPLIT(H7497,""/"")"),13.0)</f>
        <v>13</v>
      </c>
      <c r="J7497" s="4">
        <f>IFERROR(__xludf.DUMMYFUNCTION("""COMPUTED_VALUE"""),12.0)</f>
        <v>12</v>
      </c>
      <c r="K7497" s="4">
        <f>IFERROR(__xludf.DUMMYFUNCTION("""COMPUTED_VALUE"""),2023.0)</f>
        <v>2023</v>
      </c>
    </row>
    <row r="7498">
      <c r="A7498" s="1" t="s">
        <v>8318</v>
      </c>
      <c r="B7498" s="4" t="s">
        <v>41</v>
      </c>
      <c r="C7498" s="4" t="s">
        <v>24</v>
      </c>
      <c r="D7498" s="4" t="s">
        <v>30</v>
      </c>
      <c r="E7498" s="4">
        <v>3.0</v>
      </c>
      <c r="F7498" s="4">
        <v>4.0</v>
      </c>
      <c r="G7498" s="4">
        <v>12.0</v>
      </c>
      <c r="H7498" s="7">
        <v>45274.0</v>
      </c>
      <c r="I7498" s="4">
        <f>IFERROR(__xludf.DUMMYFUNCTION("SPLIT(H7498,""/"")"),14.0)</f>
        <v>14</v>
      </c>
      <c r="J7498" s="4">
        <f>IFERROR(__xludf.DUMMYFUNCTION("""COMPUTED_VALUE"""),12.0)</f>
        <v>12</v>
      </c>
      <c r="K7498" s="4">
        <f>IFERROR(__xludf.DUMMYFUNCTION("""COMPUTED_VALUE"""),2023.0)</f>
        <v>2023</v>
      </c>
    </row>
    <row r="7499">
      <c r="A7499" s="1" t="s">
        <v>113</v>
      </c>
      <c r="B7499" s="4" t="s">
        <v>41</v>
      </c>
      <c r="C7499" s="4" t="s">
        <v>30</v>
      </c>
      <c r="D7499" s="4" t="s">
        <v>23</v>
      </c>
      <c r="E7499" s="4">
        <v>2.0</v>
      </c>
      <c r="F7499" s="4">
        <v>4.0</v>
      </c>
      <c r="G7499" s="4">
        <v>8.0</v>
      </c>
      <c r="H7499" s="7">
        <v>45274.0</v>
      </c>
      <c r="I7499" s="4">
        <f>IFERROR(__xludf.DUMMYFUNCTION("SPLIT(H7499,""/"")"),14.0)</f>
        <v>14</v>
      </c>
      <c r="J7499" s="4">
        <f>IFERROR(__xludf.DUMMYFUNCTION("""COMPUTED_VALUE"""),12.0)</f>
        <v>12</v>
      </c>
      <c r="K7499" s="4">
        <f>IFERROR(__xludf.DUMMYFUNCTION("""COMPUTED_VALUE"""),2023.0)</f>
        <v>2023</v>
      </c>
    </row>
    <row r="7500">
      <c r="A7500" s="1" t="s">
        <v>8522</v>
      </c>
      <c r="B7500" s="4" t="s">
        <v>41</v>
      </c>
      <c r="C7500" s="4" t="s">
        <v>29</v>
      </c>
      <c r="D7500" s="4" t="s">
        <v>39</v>
      </c>
      <c r="E7500" s="4">
        <v>5.0</v>
      </c>
      <c r="F7500" s="4">
        <v>4.0</v>
      </c>
      <c r="G7500" s="4">
        <v>20.0</v>
      </c>
      <c r="H7500" s="7">
        <v>45275.0</v>
      </c>
      <c r="I7500" s="4">
        <f>IFERROR(__xludf.DUMMYFUNCTION("SPLIT(H7500,""/"")"),15.0)</f>
        <v>15</v>
      </c>
      <c r="J7500" s="4">
        <f>IFERROR(__xludf.DUMMYFUNCTION("""COMPUTED_VALUE"""),12.0)</f>
        <v>12</v>
      </c>
      <c r="K7500" s="4">
        <f>IFERROR(__xludf.DUMMYFUNCTION("""COMPUTED_VALUE"""),2023.0)</f>
        <v>2023</v>
      </c>
    </row>
    <row r="7501">
      <c r="A7501" s="1" t="s">
        <v>1450</v>
      </c>
      <c r="B7501" s="4" t="s">
        <v>41</v>
      </c>
      <c r="C7501" s="4" t="s">
        <v>24</v>
      </c>
      <c r="D7501" s="4" t="s">
        <v>28</v>
      </c>
      <c r="E7501" s="4">
        <v>4.0</v>
      </c>
      <c r="F7501" s="4">
        <v>4.0</v>
      </c>
      <c r="G7501" s="4">
        <v>16.0</v>
      </c>
      <c r="H7501" s="7">
        <v>45275.0</v>
      </c>
      <c r="I7501" s="4">
        <f>IFERROR(__xludf.DUMMYFUNCTION("SPLIT(H7501,""/"")"),15.0)</f>
        <v>15</v>
      </c>
      <c r="J7501" s="4">
        <f>IFERROR(__xludf.DUMMYFUNCTION("""COMPUTED_VALUE"""),12.0)</f>
        <v>12</v>
      </c>
      <c r="K7501" s="4">
        <f>IFERROR(__xludf.DUMMYFUNCTION("""COMPUTED_VALUE"""),2023.0)</f>
        <v>2023</v>
      </c>
    </row>
    <row r="7502">
      <c r="A7502" s="1" t="s">
        <v>9557</v>
      </c>
      <c r="B7502" s="4" t="s">
        <v>41</v>
      </c>
      <c r="C7502" s="4" t="s">
        <v>29</v>
      </c>
      <c r="D7502" s="4" t="s">
        <v>30</v>
      </c>
      <c r="E7502" s="4">
        <v>5.0</v>
      </c>
      <c r="F7502" s="4">
        <v>4.0</v>
      </c>
      <c r="G7502" s="4">
        <v>20.0</v>
      </c>
      <c r="H7502" s="7">
        <v>45277.0</v>
      </c>
      <c r="I7502" s="4">
        <f>IFERROR(__xludf.DUMMYFUNCTION("SPLIT(H7502,""/"")"),17.0)</f>
        <v>17</v>
      </c>
      <c r="J7502" s="4">
        <f>IFERROR(__xludf.DUMMYFUNCTION("""COMPUTED_VALUE"""),12.0)</f>
        <v>12</v>
      </c>
      <c r="K7502" s="4">
        <f>IFERROR(__xludf.DUMMYFUNCTION("""COMPUTED_VALUE"""),2023.0)</f>
        <v>2023</v>
      </c>
    </row>
    <row r="7503">
      <c r="A7503" s="1" t="s">
        <v>4293</v>
      </c>
      <c r="B7503" s="4" t="s">
        <v>41</v>
      </c>
      <c r="C7503" s="4" t="s">
        <v>30</v>
      </c>
      <c r="D7503" s="4" t="s">
        <v>30</v>
      </c>
      <c r="E7503" s="4">
        <v>3.0</v>
      </c>
      <c r="F7503" s="4">
        <v>4.0</v>
      </c>
      <c r="G7503" s="4">
        <v>12.0</v>
      </c>
      <c r="H7503" s="7">
        <v>45277.0</v>
      </c>
      <c r="I7503" s="4">
        <f>IFERROR(__xludf.DUMMYFUNCTION("SPLIT(H7503,""/"")"),17.0)</f>
        <v>17</v>
      </c>
      <c r="J7503" s="4">
        <f>IFERROR(__xludf.DUMMYFUNCTION("""COMPUTED_VALUE"""),12.0)</f>
        <v>12</v>
      </c>
      <c r="K7503" s="4">
        <f>IFERROR(__xludf.DUMMYFUNCTION("""COMPUTED_VALUE"""),2023.0)</f>
        <v>2023</v>
      </c>
    </row>
    <row r="7504">
      <c r="A7504" s="1" t="s">
        <v>6472</v>
      </c>
      <c r="B7504" s="4" t="s">
        <v>41</v>
      </c>
      <c r="C7504" s="4" t="s">
        <v>29</v>
      </c>
      <c r="D7504" s="4" t="s">
        <v>30</v>
      </c>
      <c r="E7504" s="4">
        <v>4.0</v>
      </c>
      <c r="F7504" s="4">
        <v>4.0</v>
      </c>
      <c r="G7504" s="4">
        <v>16.0</v>
      </c>
      <c r="H7504" s="7">
        <v>45277.0</v>
      </c>
      <c r="I7504" s="4">
        <f>IFERROR(__xludf.DUMMYFUNCTION("SPLIT(H7504,""/"")"),17.0)</f>
        <v>17</v>
      </c>
      <c r="J7504" s="4">
        <f>IFERROR(__xludf.DUMMYFUNCTION("""COMPUTED_VALUE"""),12.0)</f>
        <v>12</v>
      </c>
      <c r="K7504" s="4">
        <f>IFERROR(__xludf.DUMMYFUNCTION("""COMPUTED_VALUE"""),2023.0)</f>
        <v>2023</v>
      </c>
    </row>
    <row r="7505">
      <c r="A7505" s="1" t="s">
        <v>9492</v>
      </c>
      <c r="B7505" s="4" t="s">
        <v>41</v>
      </c>
      <c r="C7505" s="4" t="s">
        <v>29</v>
      </c>
      <c r="D7505" s="4" t="s">
        <v>23</v>
      </c>
      <c r="E7505" s="4">
        <v>1.0</v>
      </c>
      <c r="F7505" s="4">
        <v>4.0</v>
      </c>
      <c r="G7505" s="4">
        <v>4.0</v>
      </c>
      <c r="H7505" s="7">
        <v>45278.0</v>
      </c>
      <c r="I7505" s="4">
        <f>IFERROR(__xludf.DUMMYFUNCTION("SPLIT(H7505,""/"")"),18.0)</f>
        <v>18</v>
      </c>
      <c r="J7505" s="4">
        <f>IFERROR(__xludf.DUMMYFUNCTION("""COMPUTED_VALUE"""),12.0)</f>
        <v>12</v>
      </c>
      <c r="K7505" s="4">
        <f>IFERROR(__xludf.DUMMYFUNCTION("""COMPUTED_VALUE"""),2023.0)</f>
        <v>2023</v>
      </c>
    </row>
    <row r="7506">
      <c r="A7506" s="1" t="s">
        <v>3250</v>
      </c>
      <c r="B7506" s="4" t="s">
        <v>41</v>
      </c>
      <c r="C7506" s="4" t="s">
        <v>29</v>
      </c>
      <c r="D7506" s="4" t="s">
        <v>39</v>
      </c>
      <c r="E7506" s="4">
        <v>1.0</v>
      </c>
      <c r="F7506" s="4">
        <v>4.0</v>
      </c>
      <c r="G7506" s="4">
        <v>4.0</v>
      </c>
      <c r="H7506" s="7">
        <v>45278.0</v>
      </c>
      <c r="I7506" s="4">
        <f>IFERROR(__xludf.DUMMYFUNCTION("SPLIT(H7506,""/"")"),18.0)</f>
        <v>18</v>
      </c>
      <c r="J7506" s="4">
        <f>IFERROR(__xludf.DUMMYFUNCTION("""COMPUTED_VALUE"""),12.0)</f>
        <v>12</v>
      </c>
      <c r="K7506" s="4">
        <f>IFERROR(__xludf.DUMMYFUNCTION("""COMPUTED_VALUE"""),2023.0)</f>
        <v>2023</v>
      </c>
    </row>
    <row r="7507">
      <c r="A7507" s="1" t="s">
        <v>4755</v>
      </c>
      <c r="B7507" s="4" t="s">
        <v>41</v>
      </c>
      <c r="C7507" s="4" t="s">
        <v>30</v>
      </c>
      <c r="D7507" s="4" t="s">
        <v>30</v>
      </c>
      <c r="E7507" s="4">
        <v>2.0</v>
      </c>
      <c r="F7507" s="4">
        <v>4.0</v>
      </c>
      <c r="G7507" s="4">
        <v>8.0</v>
      </c>
      <c r="H7507" s="7">
        <v>45278.0</v>
      </c>
      <c r="I7507" s="4">
        <f>IFERROR(__xludf.DUMMYFUNCTION("SPLIT(H7507,""/"")"),18.0)</f>
        <v>18</v>
      </c>
      <c r="J7507" s="4">
        <f>IFERROR(__xludf.DUMMYFUNCTION("""COMPUTED_VALUE"""),12.0)</f>
        <v>12</v>
      </c>
      <c r="K7507" s="4">
        <f>IFERROR(__xludf.DUMMYFUNCTION("""COMPUTED_VALUE"""),2023.0)</f>
        <v>2023</v>
      </c>
    </row>
    <row r="7508">
      <c r="A7508" s="1" t="s">
        <v>1700</v>
      </c>
      <c r="B7508" s="4" t="s">
        <v>41</v>
      </c>
      <c r="C7508" s="4" t="s">
        <v>29</v>
      </c>
      <c r="D7508" s="4" t="s">
        <v>23</v>
      </c>
      <c r="E7508" s="4">
        <v>5.0</v>
      </c>
      <c r="F7508" s="4">
        <v>4.0</v>
      </c>
      <c r="G7508" s="4">
        <v>20.0</v>
      </c>
      <c r="H7508" s="7">
        <v>45280.0</v>
      </c>
      <c r="I7508" s="4">
        <f>IFERROR(__xludf.DUMMYFUNCTION("SPLIT(H7508,""/"")"),20.0)</f>
        <v>20</v>
      </c>
      <c r="J7508" s="4">
        <f>IFERROR(__xludf.DUMMYFUNCTION("""COMPUTED_VALUE"""),12.0)</f>
        <v>12</v>
      </c>
      <c r="K7508" s="4">
        <f>IFERROR(__xludf.DUMMYFUNCTION("""COMPUTED_VALUE"""),2023.0)</f>
        <v>2023</v>
      </c>
    </row>
    <row r="7509">
      <c r="A7509" s="1" t="s">
        <v>2260</v>
      </c>
      <c r="B7509" s="4" t="s">
        <v>41</v>
      </c>
      <c r="C7509" s="4" t="s">
        <v>29</v>
      </c>
      <c r="D7509" s="4" t="s">
        <v>30</v>
      </c>
      <c r="E7509" s="4">
        <v>2.0</v>
      </c>
      <c r="F7509" s="4">
        <v>4.0</v>
      </c>
      <c r="G7509" s="4">
        <v>8.0</v>
      </c>
      <c r="H7509" s="7">
        <v>45280.0</v>
      </c>
      <c r="I7509" s="4">
        <f>IFERROR(__xludf.DUMMYFUNCTION("SPLIT(H7509,""/"")"),20.0)</f>
        <v>20</v>
      </c>
      <c r="J7509" s="4">
        <f>IFERROR(__xludf.DUMMYFUNCTION("""COMPUTED_VALUE"""),12.0)</f>
        <v>12</v>
      </c>
      <c r="K7509" s="4">
        <f>IFERROR(__xludf.DUMMYFUNCTION("""COMPUTED_VALUE"""),2023.0)</f>
        <v>2023</v>
      </c>
    </row>
    <row r="7510">
      <c r="A7510" s="1" t="s">
        <v>9825</v>
      </c>
      <c r="B7510" s="4" t="s">
        <v>41</v>
      </c>
      <c r="C7510" s="4" t="s">
        <v>30</v>
      </c>
      <c r="D7510" s="4" t="s">
        <v>28</v>
      </c>
      <c r="E7510" s="4">
        <v>5.0</v>
      </c>
      <c r="F7510" s="4">
        <v>4.0</v>
      </c>
      <c r="G7510" s="4">
        <v>20.0</v>
      </c>
      <c r="H7510" s="7">
        <v>45281.0</v>
      </c>
      <c r="I7510" s="4">
        <f>IFERROR(__xludf.DUMMYFUNCTION("SPLIT(H7510,""/"")"),21.0)</f>
        <v>21</v>
      </c>
      <c r="J7510" s="4">
        <f>IFERROR(__xludf.DUMMYFUNCTION("""COMPUTED_VALUE"""),12.0)</f>
        <v>12</v>
      </c>
      <c r="K7510" s="4">
        <f>IFERROR(__xludf.DUMMYFUNCTION("""COMPUTED_VALUE"""),2023.0)</f>
        <v>2023</v>
      </c>
    </row>
    <row r="7511">
      <c r="A7511" s="1" t="s">
        <v>5539</v>
      </c>
      <c r="B7511" s="4" t="s">
        <v>41</v>
      </c>
      <c r="C7511" s="4" t="s">
        <v>30</v>
      </c>
      <c r="D7511" s="4" t="s">
        <v>30</v>
      </c>
      <c r="E7511" s="4">
        <v>3.0</v>
      </c>
      <c r="F7511" s="4">
        <v>4.0</v>
      </c>
      <c r="G7511" s="4">
        <v>12.0</v>
      </c>
      <c r="H7511" s="7">
        <v>45281.0</v>
      </c>
      <c r="I7511" s="4">
        <f>IFERROR(__xludf.DUMMYFUNCTION("SPLIT(H7511,""/"")"),21.0)</f>
        <v>21</v>
      </c>
      <c r="J7511" s="4">
        <f>IFERROR(__xludf.DUMMYFUNCTION("""COMPUTED_VALUE"""),12.0)</f>
        <v>12</v>
      </c>
      <c r="K7511" s="4">
        <f>IFERROR(__xludf.DUMMYFUNCTION("""COMPUTED_VALUE"""),2023.0)</f>
        <v>2023</v>
      </c>
    </row>
    <row r="7512">
      <c r="A7512" s="1" t="s">
        <v>8939</v>
      </c>
      <c r="B7512" s="4" t="s">
        <v>41</v>
      </c>
      <c r="C7512" s="4" t="s">
        <v>30</v>
      </c>
      <c r="D7512" s="4" t="s">
        <v>39</v>
      </c>
      <c r="E7512" s="4">
        <v>3.0</v>
      </c>
      <c r="F7512" s="4">
        <v>4.0</v>
      </c>
      <c r="G7512" s="4">
        <v>12.0</v>
      </c>
      <c r="H7512" s="7">
        <v>45282.0</v>
      </c>
      <c r="I7512" s="4">
        <f>IFERROR(__xludf.DUMMYFUNCTION("SPLIT(H7512,""/"")"),22.0)</f>
        <v>22</v>
      </c>
      <c r="J7512" s="4">
        <f>IFERROR(__xludf.DUMMYFUNCTION("""COMPUTED_VALUE"""),12.0)</f>
        <v>12</v>
      </c>
      <c r="K7512" s="4">
        <f>IFERROR(__xludf.DUMMYFUNCTION("""COMPUTED_VALUE"""),2023.0)</f>
        <v>2023</v>
      </c>
    </row>
    <row r="7513">
      <c r="A7513" s="1" t="s">
        <v>7689</v>
      </c>
      <c r="B7513" s="4" t="s">
        <v>41</v>
      </c>
      <c r="C7513" s="4" t="s">
        <v>30</v>
      </c>
      <c r="D7513" s="4" t="s">
        <v>23</v>
      </c>
      <c r="E7513" s="4">
        <v>1.0</v>
      </c>
      <c r="F7513" s="4">
        <v>4.0</v>
      </c>
      <c r="G7513" s="4">
        <v>4.0</v>
      </c>
      <c r="H7513" s="7">
        <v>45282.0</v>
      </c>
      <c r="I7513" s="4">
        <f>IFERROR(__xludf.DUMMYFUNCTION("SPLIT(H7513,""/"")"),22.0)</f>
        <v>22</v>
      </c>
      <c r="J7513" s="4">
        <f>IFERROR(__xludf.DUMMYFUNCTION("""COMPUTED_VALUE"""),12.0)</f>
        <v>12</v>
      </c>
      <c r="K7513" s="4">
        <f>IFERROR(__xludf.DUMMYFUNCTION("""COMPUTED_VALUE"""),2023.0)</f>
        <v>2023</v>
      </c>
    </row>
    <row r="7514">
      <c r="A7514" s="1" t="s">
        <v>8094</v>
      </c>
      <c r="B7514" s="4" t="s">
        <v>41</v>
      </c>
      <c r="C7514" s="4" t="s">
        <v>24</v>
      </c>
      <c r="D7514" s="4" t="s">
        <v>39</v>
      </c>
      <c r="E7514" s="4">
        <v>3.0</v>
      </c>
      <c r="F7514" s="4">
        <v>4.0</v>
      </c>
      <c r="G7514" s="4">
        <v>12.0</v>
      </c>
      <c r="H7514" s="7">
        <v>45282.0</v>
      </c>
      <c r="I7514" s="4">
        <f>IFERROR(__xludf.DUMMYFUNCTION("SPLIT(H7514,""/"")"),22.0)</f>
        <v>22</v>
      </c>
      <c r="J7514" s="4">
        <f>IFERROR(__xludf.DUMMYFUNCTION("""COMPUTED_VALUE"""),12.0)</f>
        <v>12</v>
      </c>
      <c r="K7514" s="4">
        <f>IFERROR(__xludf.DUMMYFUNCTION("""COMPUTED_VALUE"""),2023.0)</f>
        <v>2023</v>
      </c>
    </row>
    <row r="7515">
      <c r="A7515" s="1" t="s">
        <v>5901</v>
      </c>
      <c r="B7515" s="4" t="s">
        <v>41</v>
      </c>
      <c r="C7515" s="4" t="s">
        <v>30</v>
      </c>
      <c r="D7515" s="4" t="s">
        <v>23</v>
      </c>
      <c r="E7515" s="4">
        <v>2.0</v>
      </c>
      <c r="F7515" s="4">
        <v>4.0</v>
      </c>
      <c r="G7515" s="4">
        <v>8.0</v>
      </c>
      <c r="H7515" s="7">
        <v>45282.0</v>
      </c>
      <c r="I7515" s="4">
        <f>IFERROR(__xludf.DUMMYFUNCTION("SPLIT(H7515,""/"")"),22.0)</f>
        <v>22</v>
      </c>
      <c r="J7515" s="4">
        <f>IFERROR(__xludf.DUMMYFUNCTION("""COMPUTED_VALUE"""),12.0)</f>
        <v>12</v>
      </c>
      <c r="K7515" s="4">
        <f>IFERROR(__xludf.DUMMYFUNCTION("""COMPUTED_VALUE"""),2023.0)</f>
        <v>2023</v>
      </c>
    </row>
    <row r="7516">
      <c r="A7516" s="1" t="s">
        <v>3427</v>
      </c>
      <c r="B7516" s="4" t="s">
        <v>41</v>
      </c>
      <c r="C7516" s="4" t="s">
        <v>30</v>
      </c>
      <c r="D7516" s="4" t="s">
        <v>28</v>
      </c>
      <c r="E7516" s="4">
        <v>5.0</v>
      </c>
      <c r="F7516" s="4">
        <v>4.0</v>
      </c>
      <c r="G7516" s="4">
        <v>20.0</v>
      </c>
      <c r="H7516" s="7">
        <v>45282.0</v>
      </c>
      <c r="I7516" s="4">
        <f>IFERROR(__xludf.DUMMYFUNCTION("SPLIT(H7516,""/"")"),22.0)</f>
        <v>22</v>
      </c>
      <c r="J7516" s="4">
        <f>IFERROR(__xludf.DUMMYFUNCTION("""COMPUTED_VALUE"""),12.0)</f>
        <v>12</v>
      </c>
      <c r="K7516" s="4">
        <f>IFERROR(__xludf.DUMMYFUNCTION("""COMPUTED_VALUE"""),2023.0)</f>
        <v>2023</v>
      </c>
    </row>
    <row r="7517">
      <c r="A7517" s="1" t="s">
        <v>6994</v>
      </c>
      <c r="B7517" s="4" t="s">
        <v>41</v>
      </c>
      <c r="C7517" s="4" t="s">
        <v>30</v>
      </c>
      <c r="D7517" s="4" t="s">
        <v>23</v>
      </c>
      <c r="E7517" s="4">
        <v>3.0</v>
      </c>
      <c r="F7517" s="4">
        <v>4.0</v>
      </c>
      <c r="G7517" s="4">
        <v>12.0</v>
      </c>
      <c r="H7517" s="7">
        <v>45283.0</v>
      </c>
      <c r="I7517" s="4">
        <f>IFERROR(__xludf.DUMMYFUNCTION("SPLIT(H7517,""/"")"),23.0)</f>
        <v>23</v>
      </c>
      <c r="J7517" s="4">
        <f>IFERROR(__xludf.DUMMYFUNCTION("""COMPUTED_VALUE"""),12.0)</f>
        <v>12</v>
      </c>
      <c r="K7517" s="4">
        <f>IFERROR(__xludf.DUMMYFUNCTION("""COMPUTED_VALUE"""),2023.0)</f>
        <v>2023</v>
      </c>
    </row>
    <row r="7518">
      <c r="A7518" s="1" t="s">
        <v>2214</v>
      </c>
      <c r="B7518" s="4" t="s">
        <v>41</v>
      </c>
      <c r="C7518" s="4" t="s">
        <v>29</v>
      </c>
      <c r="D7518" s="4" t="s">
        <v>23</v>
      </c>
      <c r="E7518" s="4">
        <v>4.0</v>
      </c>
      <c r="F7518" s="4">
        <v>4.0</v>
      </c>
      <c r="G7518" s="4">
        <v>16.0</v>
      </c>
      <c r="H7518" s="7">
        <v>45283.0</v>
      </c>
      <c r="I7518" s="4">
        <f>IFERROR(__xludf.DUMMYFUNCTION("SPLIT(H7518,""/"")"),23.0)</f>
        <v>23</v>
      </c>
      <c r="J7518" s="4">
        <f>IFERROR(__xludf.DUMMYFUNCTION("""COMPUTED_VALUE"""),12.0)</f>
        <v>12</v>
      </c>
      <c r="K7518" s="4">
        <f>IFERROR(__xludf.DUMMYFUNCTION("""COMPUTED_VALUE"""),2023.0)</f>
        <v>2023</v>
      </c>
    </row>
    <row r="7519">
      <c r="A7519" s="1" t="s">
        <v>3513</v>
      </c>
      <c r="B7519" s="4" t="s">
        <v>41</v>
      </c>
      <c r="C7519" s="4" t="s">
        <v>30</v>
      </c>
      <c r="D7519" s="4" t="s">
        <v>30</v>
      </c>
      <c r="E7519" s="4">
        <v>1.0</v>
      </c>
      <c r="F7519" s="4">
        <v>4.0</v>
      </c>
      <c r="G7519" s="4">
        <v>4.0</v>
      </c>
      <c r="H7519" s="7">
        <v>45283.0</v>
      </c>
      <c r="I7519" s="4">
        <f>IFERROR(__xludf.DUMMYFUNCTION("SPLIT(H7519,""/"")"),23.0)</f>
        <v>23</v>
      </c>
      <c r="J7519" s="4">
        <f>IFERROR(__xludf.DUMMYFUNCTION("""COMPUTED_VALUE"""),12.0)</f>
        <v>12</v>
      </c>
      <c r="K7519" s="4">
        <f>IFERROR(__xludf.DUMMYFUNCTION("""COMPUTED_VALUE"""),2023.0)</f>
        <v>2023</v>
      </c>
    </row>
    <row r="7520">
      <c r="A7520" s="1" t="s">
        <v>491</v>
      </c>
      <c r="B7520" s="4" t="s">
        <v>41</v>
      </c>
      <c r="C7520" s="4" t="s">
        <v>30</v>
      </c>
      <c r="D7520" s="4" t="s">
        <v>30</v>
      </c>
      <c r="E7520" s="4">
        <v>1.0</v>
      </c>
      <c r="F7520" s="4">
        <v>4.0</v>
      </c>
      <c r="G7520" s="4">
        <v>4.0</v>
      </c>
      <c r="H7520" s="7">
        <v>45283.0</v>
      </c>
      <c r="I7520" s="4">
        <f>IFERROR(__xludf.DUMMYFUNCTION("SPLIT(H7520,""/"")"),23.0)</f>
        <v>23</v>
      </c>
      <c r="J7520" s="4">
        <f>IFERROR(__xludf.DUMMYFUNCTION("""COMPUTED_VALUE"""),12.0)</f>
        <v>12</v>
      </c>
      <c r="K7520" s="4">
        <f>IFERROR(__xludf.DUMMYFUNCTION("""COMPUTED_VALUE"""),2023.0)</f>
        <v>2023</v>
      </c>
    </row>
    <row r="7521">
      <c r="A7521" s="1" t="s">
        <v>5063</v>
      </c>
      <c r="B7521" s="4" t="s">
        <v>41</v>
      </c>
      <c r="C7521" s="4" t="s">
        <v>30</v>
      </c>
      <c r="D7521" s="4" t="s">
        <v>39</v>
      </c>
      <c r="E7521" s="4">
        <v>3.0</v>
      </c>
      <c r="F7521" s="4">
        <v>4.0</v>
      </c>
      <c r="G7521" s="4">
        <v>12.0</v>
      </c>
      <c r="H7521" s="7">
        <v>45283.0</v>
      </c>
      <c r="I7521" s="4">
        <f>IFERROR(__xludf.DUMMYFUNCTION("SPLIT(H7521,""/"")"),23.0)</f>
        <v>23</v>
      </c>
      <c r="J7521" s="4">
        <f>IFERROR(__xludf.DUMMYFUNCTION("""COMPUTED_VALUE"""),12.0)</f>
        <v>12</v>
      </c>
      <c r="K7521" s="4">
        <f>IFERROR(__xludf.DUMMYFUNCTION("""COMPUTED_VALUE"""),2023.0)</f>
        <v>2023</v>
      </c>
    </row>
    <row r="7522">
      <c r="A7522" s="1" t="s">
        <v>4241</v>
      </c>
      <c r="B7522" s="4" t="s">
        <v>41</v>
      </c>
      <c r="C7522" s="4" t="s">
        <v>24</v>
      </c>
      <c r="D7522" s="4" t="s">
        <v>39</v>
      </c>
      <c r="E7522" s="4">
        <v>5.0</v>
      </c>
      <c r="F7522" s="4">
        <v>4.0</v>
      </c>
      <c r="G7522" s="4">
        <v>20.0</v>
      </c>
      <c r="H7522" s="7">
        <v>45283.0</v>
      </c>
      <c r="I7522" s="4">
        <f>IFERROR(__xludf.DUMMYFUNCTION("SPLIT(H7522,""/"")"),23.0)</f>
        <v>23</v>
      </c>
      <c r="J7522" s="4">
        <f>IFERROR(__xludf.DUMMYFUNCTION("""COMPUTED_VALUE"""),12.0)</f>
        <v>12</v>
      </c>
      <c r="K7522" s="4">
        <f>IFERROR(__xludf.DUMMYFUNCTION("""COMPUTED_VALUE"""),2023.0)</f>
        <v>2023</v>
      </c>
    </row>
    <row r="7523">
      <c r="A7523" s="1" t="s">
        <v>1172</v>
      </c>
      <c r="B7523" s="4" t="s">
        <v>41</v>
      </c>
      <c r="C7523" s="4" t="s">
        <v>24</v>
      </c>
      <c r="D7523" s="4" t="s">
        <v>23</v>
      </c>
      <c r="E7523" s="4">
        <v>4.0</v>
      </c>
      <c r="F7523" s="4">
        <v>4.0</v>
      </c>
      <c r="G7523" s="4">
        <v>16.0</v>
      </c>
      <c r="H7523" s="7">
        <v>45284.0</v>
      </c>
      <c r="I7523" s="4">
        <f>IFERROR(__xludf.DUMMYFUNCTION("SPLIT(H7523,""/"")"),24.0)</f>
        <v>24</v>
      </c>
      <c r="J7523" s="4">
        <f>IFERROR(__xludf.DUMMYFUNCTION("""COMPUTED_VALUE"""),12.0)</f>
        <v>12</v>
      </c>
      <c r="K7523" s="4">
        <f>IFERROR(__xludf.DUMMYFUNCTION("""COMPUTED_VALUE"""),2023.0)</f>
        <v>2023</v>
      </c>
    </row>
    <row r="7524">
      <c r="A7524" s="1" t="s">
        <v>6360</v>
      </c>
      <c r="B7524" s="4" t="s">
        <v>41</v>
      </c>
      <c r="C7524" s="4" t="s">
        <v>29</v>
      </c>
      <c r="D7524" s="4" t="s">
        <v>39</v>
      </c>
      <c r="E7524" s="4">
        <v>1.0</v>
      </c>
      <c r="F7524" s="4">
        <v>4.0</v>
      </c>
      <c r="G7524" s="4">
        <v>4.0</v>
      </c>
      <c r="H7524" s="7">
        <v>45284.0</v>
      </c>
      <c r="I7524" s="4">
        <f>IFERROR(__xludf.DUMMYFUNCTION("SPLIT(H7524,""/"")"),24.0)</f>
        <v>24</v>
      </c>
      <c r="J7524" s="4">
        <f>IFERROR(__xludf.DUMMYFUNCTION("""COMPUTED_VALUE"""),12.0)</f>
        <v>12</v>
      </c>
      <c r="K7524" s="4">
        <f>IFERROR(__xludf.DUMMYFUNCTION("""COMPUTED_VALUE"""),2023.0)</f>
        <v>2023</v>
      </c>
    </row>
    <row r="7525">
      <c r="A7525" s="1" t="s">
        <v>926</v>
      </c>
      <c r="B7525" s="4" t="s">
        <v>41</v>
      </c>
      <c r="C7525" s="4" t="s">
        <v>30</v>
      </c>
      <c r="D7525" s="4" t="s">
        <v>28</v>
      </c>
      <c r="E7525" s="4">
        <v>3.0</v>
      </c>
      <c r="F7525" s="4">
        <v>4.0</v>
      </c>
      <c r="G7525" s="4">
        <v>12.0</v>
      </c>
      <c r="H7525" s="7">
        <v>45284.0</v>
      </c>
      <c r="I7525" s="4">
        <f>IFERROR(__xludf.DUMMYFUNCTION("SPLIT(H7525,""/"")"),24.0)</f>
        <v>24</v>
      </c>
      <c r="J7525" s="4">
        <f>IFERROR(__xludf.DUMMYFUNCTION("""COMPUTED_VALUE"""),12.0)</f>
        <v>12</v>
      </c>
      <c r="K7525" s="4">
        <f>IFERROR(__xludf.DUMMYFUNCTION("""COMPUTED_VALUE"""),2023.0)</f>
        <v>2023</v>
      </c>
    </row>
    <row r="7526">
      <c r="A7526" s="1" t="s">
        <v>9080</v>
      </c>
      <c r="B7526" s="4" t="s">
        <v>41</v>
      </c>
      <c r="C7526" s="4" t="s">
        <v>24</v>
      </c>
      <c r="D7526" s="4" t="s">
        <v>30</v>
      </c>
      <c r="E7526" s="4">
        <v>5.0</v>
      </c>
      <c r="F7526" s="4">
        <v>4.0</v>
      </c>
      <c r="G7526" s="4">
        <v>20.0</v>
      </c>
      <c r="H7526" s="7">
        <v>45284.0</v>
      </c>
      <c r="I7526" s="4">
        <f>IFERROR(__xludf.DUMMYFUNCTION("SPLIT(H7526,""/"")"),24.0)</f>
        <v>24</v>
      </c>
      <c r="J7526" s="4">
        <f>IFERROR(__xludf.DUMMYFUNCTION("""COMPUTED_VALUE"""),12.0)</f>
        <v>12</v>
      </c>
      <c r="K7526" s="4">
        <f>IFERROR(__xludf.DUMMYFUNCTION("""COMPUTED_VALUE"""),2023.0)</f>
        <v>2023</v>
      </c>
    </row>
    <row r="7527">
      <c r="A7527" s="1" t="s">
        <v>7615</v>
      </c>
      <c r="B7527" s="4" t="s">
        <v>41</v>
      </c>
      <c r="C7527" s="4" t="s">
        <v>24</v>
      </c>
      <c r="D7527" s="4" t="s">
        <v>39</v>
      </c>
      <c r="E7527" s="4">
        <v>3.0</v>
      </c>
      <c r="F7527" s="4">
        <v>4.0</v>
      </c>
      <c r="G7527" s="4">
        <v>12.0</v>
      </c>
      <c r="H7527" s="7">
        <v>45285.0</v>
      </c>
      <c r="I7527" s="4">
        <f>IFERROR(__xludf.DUMMYFUNCTION("SPLIT(H7527,""/"")"),25.0)</f>
        <v>25</v>
      </c>
      <c r="J7527" s="4">
        <f>IFERROR(__xludf.DUMMYFUNCTION("""COMPUTED_VALUE"""),12.0)</f>
        <v>12</v>
      </c>
      <c r="K7527" s="4">
        <f>IFERROR(__xludf.DUMMYFUNCTION("""COMPUTED_VALUE"""),2023.0)</f>
        <v>2023</v>
      </c>
    </row>
    <row r="7528">
      <c r="A7528" s="1" t="s">
        <v>4906</v>
      </c>
      <c r="B7528" s="4" t="s">
        <v>41</v>
      </c>
      <c r="C7528" s="4" t="s">
        <v>30</v>
      </c>
      <c r="D7528" s="4" t="s">
        <v>30</v>
      </c>
      <c r="E7528" s="4">
        <v>4.0</v>
      </c>
      <c r="F7528" s="4">
        <v>4.0</v>
      </c>
      <c r="G7528" s="4">
        <v>16.0</v>
      </c>
      <c r="H7528" s="7">
        <v>45285.0</v>
      </c>
      <c r="I7528" s="4">
        <f>IFERROR(__xludf.DUMMYFUNCTION("SPLIT(H7528,""/"")"),25.0)</f>
        <v>25</v>
      </c>
      <c r="J7528" s="4">
        <f>IFERROR(__xludf.DUMMYFUNCTION("""COMPUTED_VALUE"""),12.0)</f>
        <v>12</v>
      </c>
      <c r="K7528" s="4">
        <f>IFERROR(__xludf.DUMMYFUNCTION("""COMPUTED_VALUE"""),2023.0)</f>
        <v>2023</v>
      </c>
    </row>
    <row r="7529">
      <c r="A7529" s="1" t="s">
        <v>5253</v>
      </c>
      <c r="B7529" s="4" t="s">
        <v>41</v>
      </c>
      <c r="C7529" s="4" t="s">
        <v>29</v>
      </c>
      <c r="D7529" s="4" t="s">
        <v>39</v>
      </c>
      <c r="E7529" s="4">
        <v>4.0</v>
      </c>
      <c r="F7529" s="4">
        <v>4.0</v>
      </c>
      <c r="G7529" s="4">
        <v>16.0</v>
      </c>
      <c r="H7529" s="7">
        <v>45286.0</v>
      </c>
      <c r="I7529" s="4">
        <f>IFERROR(__xludf.DUMMYFUNCTION("SPLIT(H7529,""/"")"),26.0)</f>
        <v>26</v>
      </c>
      <c r="J7529" s="4">
        <f>IFERROR(__xludf.DUMMYFUNCTION("""COMPUTED_VALUE"""),12.0)</f>
        <v>12</v>
      </c>
      <c r="K7529" s="4">
        <f>IFERROR(__xludf.DUMMYFUNCTION("""COMPUTED_VALUE"""),2023.0)</f>
        <v>2023</v>
      </c>
    </row>
    <row r="7530">
      <c r="A7530" s="1" t="s">
        <v>8099</v>
      </c>
      <c r="B7530" s="4" t="s">
        <v>41</v>
      </c>
      <c r="C7530" s="4" t="s">
        <v>24</v>
      </c>
      <c r="D7530" s="4" t="s">
        <v>30</v>
      </c>
      <c r="E7530" s="4">
        <v>5.0</v>
      </c>
      <c r="F7530" s="4">
        <v>4.0</v>
      </c>
      <c r="G7530" s="4">
        <v>20.0</v>
      </c>
      <c r="H7530" s="7">
        <v>45286.0</v>
      </c>
      <c r="I7530" s="4">
        <f>IFERROR(__xludf.DUMMYFUNCTION("SPLIT(H7530,""/"")"),26.0)</f>
        <v>26</v>
      </c>
      <c r="J7530" s="4">
        <f>IFERROR(__xludf.DUMMYFUNCTION("""COMPUTED_VALUE"""),12.0)</f>
        <v>12</v>
      </c>
      <c r="K7530" s="4">
        <f>IFERROR(__xludf.DUMMYFUNCTION("""COMPUTED_VALUE"""),2023.0)</f>
        <v>2023</v>
      </c>
    </row>
    <row r="7531">
      <c r="A7531" s="1" t="s">
        <v>6098</v>
      </c>
      <c r="B7531" s="4" t="s">
        <v>41</v>
      </c>
      <c r="C7531" s="4" t="s">
        <v>29</v>
      </c>
      <c r="D7531" s="4" t="s">
        <v>39</v>
      </c>
      <c r="E7531" s="4">
        <v>5.0</v>
      </c>
      <c r="F7531" s="4">
        <v>4.0</v>
      </c>
      <c r="G7531" s="4">
        <v>20.0</v>
      </c>
      <c r="H7531" s="7">
        <v>45286.0</v>
      </c>
      <c r="I7531" s="4">
        <f>IFERROR(__xludf.DUMMYFUNCTION("SPLIT(H7531,""/"")"),26.0)</f>
        <v>26</v>
      </c>
      <c r="J7531" s="4">
        <f>IFERROR(__xludf.DUMMYFUNCTION("""COMPUTED_VALUE"""),12.0)</f>
        <v>12</v>
      </c>
      <c r="K7531" s="4">
        <f>IFERROR(__xludf.DUMMYFUNCTION("""COMPUTED_VALUE"""),2023.0)</f>
        <v>2023</v>
      </c>
    </row>
    <row r="7532">
      <c r="A7532" s="1" t="s">
        <v>2040</v>
      </c>
      <c r="B7532" s="4" t="s">
        <v>41</v>
      </c>
      <c r="C7532" s="4" t="s">
        <v>29</v>
      </c>
      <c r="D7532" s="4" t="s">
        <v>30</v>
      </c>
      <c r="E7532" s="4">
        <v>1.0</v>
      </c>
      <c r="F7532" s="4">
        <v>4.0</v>
      </c>
      <c r="G7532" s="4">
        <v>4.0</v>
      </c>
      <c r="H7532" s="7">
        <v>45287.0</v>
      </c>
      <c r="I7532" s="4">
        <f>IFERROR(__xludf.DUMMYFUNCTION("SPLIT(H7532,""/"")"),27.0)</f>
        <v>27</v>
      </c>
      <c r="J7532" s="4">
        <f>IFERROR(__xludf.DUMMYFUNCTION("""COMPUTED_VALUE"""),12.0)</f>
        <v>12</v>
      </c>
      <c r="K7532" s="4">
        <f>IFERROR(__xludf.DUMMYFUNCTION("""COMPUTED_VALUE"""),2023.0)</f>
        <v>2023</v>
      </c>
    </row>
    <row r="7533">
      <c r="A7533" s="1" t="s">
        <v>5691</v>
      </c>
      <c r="B7533" s="4" t="s">
        <v>41</v>
      </c>
      <c r="C7533" s="4" t="s">
        <v>30</v>
      </c>
      <c r="D7533" s="4" t="s">
        <v>30</v>
      </c>
      <c r="E7533" s="4">
        <v>5.0</v>
      </c>
      <c r="F7533" s="4">
        <v>4.0</v>
      </c>
      <c r="G7533" s="4">
        <v>20.0</v>
      </c>
      <c r="H7533" s="7">
        <v>45287.0</v>
      </c>
      <c r="I7533" s="4">
        <f>IFERROR(__xludf.DUMMYFUNCTION("SPLIT(H7533,""/"")"),27.0)</f>
        <v>27</v>
      </c>
      <c r="J7533" s="4">
        <f>IFERROR(__xludf.DUMMYFUNCTION("""COMPUTED_VALUE"""),12.0)</f>
        <v>12</v>
      </c>
      <c r="K7533" s="4">
        <f>IFERROR(__xludf.DUMMYFUNCTION("""COMPUTED_VALUE"""),2023.0)</f>
        <v>2023</v>
      </c>
    </row>
    <row r="7534">
      <c r="A7534" s="1" t="s">
        <v>6275</v>
      </c>
      <c r="B7534" s="4" t="s">
        <v>41</v>
      </c>
      <c r="C7534" s="4" t="s">
        <v>30</v>
      </c>
      <c r="D7534" s="4" t="s">
        <v>30</v>
      </c>
      <c r="E7534" s="4">
        <v>3.0</v>
      </c>
      <c r="F7534" s="4">
        <v>4.0</v>
      </c>
      <c r="G7534" s="4">
        <v>12.0</v>
      </c>
      <c r="H7534" s="7">
        <v>45288.0</v>
      </c>
      <c r="I7534" s="4">
        <f>IFERROR(__xludf.DUMMYFUNCTION("SPLIT(H7534,""/"")"),28.0)</f>
        <v>28</v>
      </c>
      <c r="J7534" s="4">
        <f>IFERROR(__xludf.DUMMYFUNCTION("""COMPUTED_VALUE"""),12.0)</f>
        <v>12</v>
      </c>
      <c r="K7534" s="4">
        <f>IFERROR(__xludf.DUMMYFUNCTION("""COMPUTED_VALUE"""),2023.0)</f>
        <v>2023</v>
      </c>
    </row>
    <row r="7535">
      <c r="A7535" s="1" t="s">
        <v>6898</v>
      </c>
      <c r="B7535" s="4" t="s">
        <v>41</v>
      </c>
      <c r="C7535" s="4" t="s">
        <v>24</v>
      </c>
      <c r="D7535" s="4" t="s">
        <v>39</v>
      </c>
      <c r="E7535" s="4">
        <v>4.0</v>
      </c>
      <c r="F7535" s="4">
        <v>4.0</v>
      </c>
      <c r="G7535" s="4">
        <v>16.0</v>
      </c>
      <c r="H7535" s="7">
        <v>45288.0</v>
      </c>
      <c r="I7535" s="4">
        <f>IFERROR(__xludf.DUMMYFUNCTION("SPLIT(H7535,""/"")"),28.0)</f>
        <v>28</v>
      </c>
      <c r="J7535" s="4">
        <f>IFERROR(__xludf.DUMMYFUNCTION("""COMPUTED_VALUE"""),12.0)</f>
        <v>12</v>
      </c>
      <c r="K7535" s="4">
        <f>IFERROR(__xludf.DUMMYFUNCTION("""COMPUTED_VALUE"""),2023.0)</f>
        <v>2023</v>
      </c>
    </row>
    <row r="7536">
      <c r="A7536" s="1" t="s">
        <v>6162</v>
      </c>
      <c r="B7536" s="4" t="s">
        <v>41</v>
      </c>
      <c r="C7536" s="4" t="s">
        <v>30</v>
      </c>
      <c r="D7536" s="4" t="s">
        <v>30</v>
      </c>
      <c r="E7536" s="4">
        <v>4.0</v>
      </c>
      <c r="F7536" s="4">
        <v>4.0</v>
      </c>
      <c r="G7536" s="4">
        <v>16.0</v>
      </c>
      <c r="H7536" s="7">
        <v>45288.0</v>
      </c>
      <c r="I7536" s="4">
        <f>IFERROR(__xludf.DUMMYFUNCTION("SPLIT(H7536,""/"")"),28.0)</f>
        <v>28</v>
      </c>
      <c r="J7536" s="4">
        <f>IFERROR(__xludf.DUMMYFUNCTION("""COMPUTED_VALUE"""),12.0)</f>
        <v>12</v>
      </c>
      <c r="K7536" s="4">
        <f>IFERROR(__xludf.DUMMYFUNCTION("""COMPUTED_VALUE"""),2023.0)</f>
        <v>2023</v>
      </c>
    </row>
    <row r="7537">
      <c r="A7537" s="1" t="s">
        <v>166</v>
      </c>
      <c r="B7537" s="4" t="s">
        <v>41</v>
      </c>
      <c r="C7537" s="4" t="s">
        <v>24</v>
      </c>
      <c r="D7537" s="4" t="s">
        <v>23</v>
      </c>
      <c r="E7537" s="4">
        <v>4.0</v>
      </c>
      <c r="F7537" s="4">
        <v>4.0</v>
      </c>
      <c r="G7537" s="4">
        <v>16.0</v>
      </c>
      <c r="H7537" s="7">
        <v>45288.0</v>
      </c>
      <c r="I7537" s="4">
        <f>IFERROR(__xludf.DUMMYFUNCTION("SPLIT(H7537,""/"")"),28.0)</f>
        <v>28</v>
      </c>
      <c r="J7537" s="4">
        <f>IFERROR(__xludf.DUMMYFUNCTION("""COMPUTED_VALUE"""),12.0)</f>
        <v>12</v>
      </c>
      <c r="K7537" s="4">
        <f>IFERROR(__xludf.DUMMYFUNCTION("""COMPUTED_VALUE"""),2023.0)</f>
        <v>2023</v>
      </c>
    </row>
    <row r="7538">
      <c r="A7538" s="1" t="s">
        <v>376</v>
      </c>
      <c r="B7538" s="4" t="s">
        <v>41</v>
      </c>
      <c r="C7538" s="4" t="s">
        <v>30</v>
      </c>
      <c r="D7538" s="4" t="s">
        <v>39</v>
      </c>
      <c r="E7538" s="4">
        <v>2.0</v>
      </c>
      <c r="F7538" s="4">
        <v>4.0</v>
      </c>
      <c r="G7538" s="4">
        <v>8.0</v>
      </c>
      <c r="H7538" s="7">
        <v>45289.0</v>
      </c>
      <c r="I7538" s="4">
        <f>IFERROR(__xludf.DUMMYFUNCTION("SPLIT(H7538,""/"")"),29.0)</f>
        <v>29</v>
      </c>
      <c r="J7538" s="4">
        <f>IFERROR(__xludf.DUMMYFUNCTION("""COMPUTED_VALUE"""),12.0)</f>
        <v>12</v>
      </c>
      <c r="K7538" s="4">
        <f>IFERROR(__xludf.DUMMYFUNCTION("""COMPUTED_VALUE"""),2023.0)</f>
        <v>2023</v>
      </c>
    </row>
    <row r="7539">
      <c r="A7539" s="1" t="s">
        <v>9049</v>
      </c>
      <c r="B7539" s="4" t="s">
        <v>41</v>
      </c>
      <c r="C7539" s="4" t="s">
        <v>29</v>
      </c>
      <c r="D7539" s="4" t="s">
        <v>30</v>
      </c>
      <c r="E7539" s="4">
        <v>1.0</v>
      </c>
      <c r="F7539" s="4">
        <v>4.0</v>
      </c>
      <c r="G7539" s="4">
        <v>4.0</v>
      </c>
      <c r="H7539" s="7">
        <v>45289.0</v>
      </c>
      <c r="I7539" s="4">
        <f>IFERROR(__xludf.DUMMYFUNCTION("SPLIT(H7539,""/"")"),29.0)</f>
        <v>29</v>
      </c>
      <c r="J7539" s="4">
        <f>IFERROR(__xludf.DUMMYFUNCTION("""COMPUTED_VALUE"""),12.0)</f>
        <v>12</v>
      </c>
      <c r="K7539" s="4">
        <f>IFERROR(__xludf.DUMMYFUNCTION("""COMPUTED_VALUE"""),2023.0)</f>
        <v>2023</v>
      </c>
    </row>
    <row r="7540">
      <c r="A7540" s="1" t="s">
        <v>3088</v>
      </c>
      <c r="B7540" s="4" t="s">
        <v>41</v>
      </c>
      <c r="C7540" s="4" t="s">
        <v>24</v>
      </c>
      <c r="D7540" s="4" t="s">
        <v>30</v>
      </c>
      <c r="E7540" s="4">
        <v>5.0</v>
      </c>
      <c r="F7540" s="4">
        <v>4.0</v>
      </c>
      <c r="G7540" s="4">
        <v>20.0</v>
      </c>
      <c r="H7540" s="7">
        <v>45289.0</v>
      </c>
      <c r="I7540" s="4">
        <f>IFERROR(__xludf.DUMMYFUNCTION("SPLIT(H7540,""/"")"),29.0)</f>
        <v>29</v>
      </c>
      <c r="J7540" s="4">
        <f>IFERROR(__xludf.DUMMYFUNCTION("""COMPUTED_VALUE"""),12.0)</f>
        <v>12</v>
      </c>
      <c r="K7540" s="4">
        <f>IFERROR(__xludf.DUMMYFUNCTION("""COMPUTED_VALUE"""),2023.0)</f>
        <v>2023</v>
      </c>
    </row>
    <row r="7541">
      <c r="A7541" s="1" t="s">
        <v>7631</v>
      </c>
      <c r="B7541" s="4" t="s">
        <v>41</v>
      </c>
      <c r="C7541" s="4" t="s">
        <v>30</v>
      </c>
      <c r="D7541" s="4" t="s">
        <v>28</v>
      </c>
      <c r="E7541" s="4">
        <v>2.0</v>
      </c>
      <c r="F7541" s="4">
        <v>4.0</v>
      </c>
      <c r="G7541" s="4">
        <v>8.0</v>
      </c>
      <c r="H7541" s="7">
        <v>45289.0</v>
      </c>
      <c r="I7541" s="4">
        <f>IFERROR(__xludf.DUMMYFUNCTION("SPLIT(H7541,""/"")"),29.0)</f>
        <v>29</v>
      </c>
      <c r="J7541" s="4">
        <f>IFERROR(__xludf.DUMMYFUNCTION("""COMPUTED_VALUE"""),12.0)</f>
        <v>12</v>
      </c>
      <c r="K7541" s="4">
        <f>IFERROR(__xludf.DUMMYFUNCTION("""COMPUTED_VALUE"""),2023.0)</f>
        <v>2023</v>
      </c>
    </row>
    <row r="7542">
      <c r="A7542" s="1" t="s">
        <v>6353</v>
      </c>
      <c r="B7542" s="4" t="s">
        <v>41</v>
      </c>
      <c r="C7542" s="4" t="s">
        <v>30</v>
      </c>
      <c r="D7542" s="4" t="s">
        <v>28</v>
      </c>
      <c r="E7542" s="4">
        <v>1.0</v>
      </c>
      <c r="F7542" s="4">
        <v>4.0</v>
      </c>
      <c r="G7542" s="4">
        <v>4.0</v>
      </c>
      <c r="H7542" s="7">
        <v>45290.0</v>
      </c>
      <c r="I7542" s="4">
        <f>IFERROR(__xludf.DUMMYFUNCTION("SPLIT(H7542,""/"")"),30.0)</f>
        <v>30</v>
      </c>
      <c r="J7542" s="4">
        <f>IFERROR(__xludf.DUMMYFUNCTION("""COMPUTED_VALUE"""),12.0)</f>
        <v>12</v>
      </c>
      <c r="K7542" s="4">
        <f>IFERROR(__xludf.DUMMYFUNCTION("""COMPUTED_VALUE"""),2023.0)</f>
        <v>2023</v>
      </c>
    </row>
    <row r="7543">
      <c r="A7543" s="1" t="s">
        <v>4069</v>
      </c>
      <c r="B7543" s="4" t="s">
        <v>41</v>
      </c>
      <c r="C7543" s="4" t="s">
        <v>29</v>
      </c>
      <c r="D7543" s="4" t="s">
        <v>30</v>
      </c>
      <c r="E7543" s="4">
        <v>1.0</v>
      </c>
      <c r="F7543" s="4">
        <v>4.0</v>
      </c>
      <c r="G7543" s="4">
        <v>4.0</v>
      </c>
      <c r="H7543" s="7">
        <v>45291.0</v>
      </c>
      <c r="I7543" s="4">
        <f>IFERROR(__xludf.DUMMYFUNCTION("SPLIT(H7543,""/"")"),31.0)</f>
        <v>31</v>
      </c>
      <c r="J7543" s="4">
        <f>IFERROR(__xludf.DUMMYFUNCTION("""COMPUTED_VALUE"""),12.0)</f>
        <v>12</v>
      </c>
      <c r="K7543" s="4">
        <f>IFERROR(__xludf.DUMMYFUNCTION("""COMPUTED_VALUE"""),2023.0)</f>
        <v>2023</v>
      </c>
    </row>
    <row r="7544">
      <c r="A7544" s="1" t="s">
        <v>1364</v>
      </c>
      <c r="B7544" s="4" t="s">
        <v>41</v>
      </c>
      <c r="C7544" s="4" t="s">
        <v>29</v>
      </c>
      <c r="D7544" s="4" t="s">
        <v>30</v>
      </c>
      <c r="E7544" s="4">
        <v>4.0</v>
      </c>
      <c r="F7544" s="4">
        <v>4.0</v>
      </c>
      <c r="G7544" s="4">
        <v>16.0</v>
      </c>
      <c r="H7544" s="7">
        <v>45291.0</v>
      </c>
      <c r="I7544" s="4">
        <f>IFERROR(__xludf.DUMMYFUNCTION("SPLIT(H7544,""/"")"),31.0)</f>
        <v>31</v>
      </c>
      <c r="J7544" s="4">
        <f>IFERROR(__xludf.DUMMYFUNCTION("""COMPUTED_VALUE"""),12.0)</f>
        <v>12</v>
      </c>
      <c r="K7544" s="4">
        <f>IFERROR(__xludf.DUMMYFUNCTION("""COMPUTED_VALUE"""),2023.0)</f>
        <v>2023</v>
      </c>
    </row>
    <row r="7545">
      <c r="A7545" s="1" t="s">
        <v>4232</v>
      </c>
      <c r="B7545" s="4" t="s">
        <v>41</v>
      </c>
      <c r="C7545" s="4" t="s">
        <v>24</v>
      </c>
      <c r="D7545" s="4" t="s">
        <v>23</v>
      </c>
      <c r="E7545" s="4">
        <v>4.0</v>
      </c>
      <c r="F7545" s="4">
        <v>4.0</v>
      </c>
      <c r="G7545" s="4">
        <v>16.0</v>
      </c>
      <c r="H7545" s="7">
        <v>45291.0</v>
      </c>
      <c r="I7545" s="4">
        <f>IFERROR(__xludf.DUMMYFUNCTION("SPLIT(H7545,""/"")"),31.0)</f>
        <v>31</v>
      </c>
      <c r="J7545" s="4">
        <f>IFERROR(__xludf.DUMMYFUNCTION("""COMPUTED_VALUE"""),12.0)</f>
        <v>12</v>
      </c>
      <c r="K7545" s="4">
        <f>IFERROR(__xludf.DUMMYFUNCTION("""COMPUTED_VALUE"""),2023.0)</f>
        <v>2023</v>
      </c>
    </row>
    <row r="7546">
      <c r="A7546" s="1" t="s">
        <v>1951</v>
      </c>
      <c r="B7546" s="4" t="s">
        <v>81</v>
      </c>
      <c r="C7546" s="4" t="s">
        <v>29</v>
      </c>
      <c r="D7546" s="4" t="s">
        <v>39</v>
      </c>
      <c r="E7546" s="4">
        <v>3.0</v>
      </c>
      <c r="F7546" s="4">
        <v>1.5</v>
      </c>
      <c r="G7546" s="4">
        <v>4.5</v>
      </c>
      <c r="H7546" s="5">
        <v>44927.0</v>
      </c>
      <c r="I7546" s="4">
        <f>IFERROR(__xludf.DUMMYFUNCTION("SPLIT(H7546,""/"")"),1.0)</f>
        <v>1</v>
      </c>
      <c r="J7546" s="4">
        <f>IFERROR(__xludf.DUMMYFUNCTION("""COMPUTED_VALUE"""),1.0)</f>
        <v>1</v>
      </c>
      <c r="K7546" s="4">
        <f>IFERROR(__xludf.DUMMYFUNCTION("""COMPUTED_VALUE"""),2023.0)</f>
        <v>2023</v>
      </c>
    </row>
    <row r="7547">
      <c r="A7547" s="1" t="s">
        <v>7348</v>
      </c>
      <c r="B7547" s="4" t="s">
        <v>81</v>
      </c>
      <c r="C7547" s="4" t="s">
        <v>24</v>
      </c>
      <c r="D7547" s="4" t="s">
        <v>30</v>
      </c>
      <c r="E7547" s="4">
        <v>5.0</v>
      </c>
      <c r="F7547" s="4">
        <v>1.5</v>
      </c>
      <c r="G7547" s="4">
        <v>7.5</v>
      </c>
      <c r="H7547" s="5">
        <v>44927.0</v>
      </c>
      <c r="I7547" s="4">
        <f>IFERROR(__xludf.DUMMYFUNCTION("SPLIT(H7547,""/"")"),1.0)</f>
        <v>1</v>
      </c>
      <c r="J7547" s="4">
        <f>IFERROR(__xludf.DUMMYFUNCTION("""COMPUTED_VALUE"""),1.0)</f>
        <v>1</v>
      </c>
      <c r="K7547" s="4">
        <f>IFERROR(__xludf.DUMMYFUNCTION("""COMPUTED_VALUE"""),2023.0)</f>
        <v>2023</v>
      </c>
    </row>
    <row r="7548">
      <c r="A7548" s="1" t="s">
        <v>8889</v>
      </c>
      <c r="B7548" s="4" t="s">
        <v>81</v>
      </c>
      <c r="C7548" s="4" t="s">
        <v>30</v>
      </c>
      <c r="D7548" s="4" t="s">
        <v>30</v>
      </c>
      <c r="E7548" s="4">
        <v>5.0</v>
      </c>
      <c r="F7548" s="4">
        <v>1.5</v>
      </c>
      <c r="G7548" s="4">
        <v>7.5</v>
      </c>
      <c r="H7548" s="5">
        <v>44928.0</v>
      </c>
      <c r="I7548" s="4">
        <f>IFERROR(__xludf.DUMMYFUNCTION("SPLIT(H7548,""/"")"),2.0)</f>
        <v>2</v>
      </c>
      <c r="J7548" s="4">
        <f>IFERROR(__xludf.DUMMYFUNCTION("""COMPUTED_VALUE"""),1.0)</f>
        <v>1</v>
      </c>
      <c r="K7548" s="4">
        <f>IFERROR(__xludf.DUMMYFUNCTION("""COMPUTED_VALUE"""),2023.0)</f>
        <v>2023</v>
      </c>
    </row>
    <row r="7549">
      <c r="A7549" s="1" t="s">
        <v>8862</v>
      </c>
      <c r="B7549" s="4" t="s">
        <v>81</v>
      </c>
      <c r="C7549" s="4" t="s">
        <v>29</v>
      </c>
      <c r="D7549" s="4" t="s">
        <v>30</v>
      </c>
      <c r="E7549" s="4">
        <v>1.0</v>
      </c>
      <c r="F7549" s="4">
        <v>1.5</v>
      </c>
      <c r="G7549" s="4">
        <v>1.5</v>
      </c>
      <c r="H7549" s="5">
        <v>44928.0</v>
      </c>
      <c r="I7549" s="4">
        <f>IFERROR(__xludf.DUMMYFUNCTION("SPLIT(H7549,""/"")"),2.0)</f>
        <v>2</v>
      </c>
      <c r="J7549" s="4">
        <f>IFERROR(__xludf.DUMMYFUNCTION("""COMPUTED_VALUE"""),1.0)</f>
        <v>1</v>
      </c>
      <c r="K7549" s="4">
        <f>IFERROR(__xludf.DUMMYFUNCTION("""COMPUTED_VALUE"""),2023.0)</f>
        <v>2023</v>
      </c>
    </row>
    <row r="7550">
      <c r="A7550" s="1" t="s">
        <v>8759</v>
      </c>
      <c r="B7550" s="4" t="s">
        <v>81</v>
      </c>
      <c r="C7550" s="4" t="s">
        <v>30</v>
      </c>
      <c r="D7550" s="4" t="s">
        <v>30</v>
      </c>
      <c r="E7550" s="4">
        <v>1.0</v>
      </c>
      <c r="F7550" s="4">
        <v>1.5</v>
      </c>
      <c r="G7550" s="4">
        <v>1.5</v>
      </c>
      <c r="H7550" s="5">
        <v>44928.0</v>
      </c>
      <c r="I7550" s="4">
        <f>IFERROR(__xludf.DUMMYFUNCTION("SPLIT(H7550,""/"")"),2.0)</f>
        <v>2</v>
      </c>
      <c r="J7550" s="4">
        <f>IFERROR(__xludf.DUMMYFUNCTION("""COMPUTED_VALUE"""),1.0)</f>
        <v>1</v>
      </c>
      <c r="K7550" s="4">
        <f>IFERROR(__xludf.DUMMYFUNCTION("""COMPUTED_VALUE"""),2023.0)</f>
        <v>2023</v>
      </c>
    </row>
    <row r="7551">
      <c r="A7551" s="1" t="s">
        <v>6320</v>
      </c>
      <c r="B7551" s="4" t="s">
        <v>81</v>
      </c>
      <c r="C7551" s="4" t="s">
        <v>29</v>
      </c>
      <c r="D7551" s="4" t="s">
        <v>23</v>
      </c>
      <c r="E7551" s="4">
        <v>2.0</v>
      </c>
      <c r="F7551" s="4">
        <v>1.5</v>
      </c>
      <c r="G7551" s="4">
        <v>3.0</v>
      </c>
      <c r="H7551" s="5">
        <v>44930.0</v>
      </c>
      <c r="I7551" s="4">
        <f>IFERROR(__xludf.DUMMYFUNCTION("SPLIT(H7551,""/"")"),4.0)</f>
        <v>4</v>
      </c>
      <c r="J7551" s="4">
        <f>IFERROR(__xludf.DUMMYFUNCTION("""COMPUTED_VALUE"""),1.0)</f>
        <v>1</v>
      </c>
      <c r="K7551" s="4">
        <f>IFERROR(__xludf.DUMMYFUNCTION("""COMPUTED_VALUE"""),2023.0)</f>
        <v>2023</v>
      </c>
    </row>
    <row r="7552">
      <c r="A7552" s="1" t="s">
        <v>995</v>
      </c>
      <c r="B7552" s="4" t="s">
        <v>81</v>
      </c>
      <c r="C7552" s="4" t="s">
        <v>30</v>
      </c>
      <c r="D7552" s="4" t="s">
        <v>23</v>
      </c>
      <c r="E7552" s="4">
        <v>5.0</v>
      </c>
      <c r="F7552" s="4">
        <v>1.5</v>
      </c>
      <c r="G7552" s="4">
        <v>7.5</v>
      </c>
      <c r="H7552" s="5">
        <v>44930.0</v>
      </c>
      <c r="I7552" s="4">
        <f>IFERROR(__xludf.DUMMYFUNCTION("SPLIT(H7552,""/"")"),4.0)</f>
        <v>4</v>
      </c>
      <c r="J7552" s="4">
        <f>IFERROR(__xludf.DUMMYFUNCTION("""COMPUTED_VALUE"""),1.0)</f>
        <v>1</v>
      </c>
      <c r="K7552" s="4">
        <f>IFERROR(__xludf.DUMMYFUNCTION("""COMPUTED_VALUE"""),2023.0)</f>
        <v>2023</v>
      </c>
    </row>
    <row r="7553">
      <c r="A7553" s="1" t="s">
        <v>9007</v>
      </c>
      <c r="B7553" s="4" t="s">
        <v>81</v>
      </c>
      <c r="C7553" s="4" t="s">
        <v>24</v>
      </c>
      <c r="D7553" s="4" t="s">
        <v>30</v>
      </c>
      <c r="E7553" s="4">
        <v>2.0</v>
      </c>
      <c r="F7553" s="4">
        <v>1.5</v>
      </c>
      <c r="G7553" s="4">
        <v>3.0</v>
      </c>
      <c r="H7553" s="5">
        <v>44931.0</v>
      </c>
      <c r="I7553" s="4">
        <f>IFERROR(__xludf.DUMMYFUNCTION("SPLIT(H7553,""/"")"),5.0)</f>
        <v>5</v>
      </c>
      <c r="J7553" s="4">
        <f>IFERROR(__xludf.DUMMYFUNCTION("""COMPUTED_VALUE"""),1.0)</f>
        <v>1</v>
      </c>
      <c r="K7553" s="4">
        <f>IFERROR(__xludf.DUMMYFUNCTION("""COMPUTED_VALUE"""),2023.0)</f>
        <v>2023</v>
      </c>
    </row>
    <row r="7554">
      <c r="A7554" s="1" t="s">
        <v>7119</v>
      </c>
      <c r="B7554" s="4" t="s">
        <v>81</v>
      </c>
      <c r="C7554" s="4" t="s">
        <v>24</v>
      </c>
      <c r="D7554" s="4" t="s">
        <v>23</v>
      </c>
      <c r="E7554" s="4">
        <v>2.0</v>
      </c>
      <c r="F7554" s="4">
        <v>1.5</v>
      </c>
      <c r="G7554" s="4">
        <v>3.0</v>
      </c>
      <c r="H7554" s="5">
        <v>44931.0</v>
      </c>
      <c r="I7554" s="4">
        <f>IFERROR(__xludf.DUMMYFUNCTION("SPLIT(H7554,""/"")"),5.0)</f>
        <v>5</v>
      </c>
      <c r="J7554" s="4">
        <f>IFERROR(__xludf.DUMMYFUNCTION("""COMPUTED_VALUE"""),1.0)</f>
        <v>1</v>
      </c>
      <c r="K7554" s="4">
        <f>IFERROR(__xludf.DUMMYFUNCTION("""COMPUTED_VALUE"""),2023.0)</f>
        <v>2023</v>
      </c>
    </row>
    <row r="7555">
      <c r="A7555" s="1" t="s">
        <v>3373</v>
      </c>
      <c r="B7555" s="4" t="s">
        <v>81</v>
      </c>
      <c r="C7555" s="4" t="s">
        <v>24</v>
      </c>
      <c r="D7555" s="4" t="s">
        <v>23</v>
      </c>
      <c r="E7555" s="4">
        <v>1.0</v>
      </c>
      <c r="F7555" s="4">
        <v>1.5</v>
      </c>
      <c r="G7555" s="4">
        <v>1.5</v>
      </c>
      <c r="H7555" s="5">
        <v>44931.0</v>
      </c>
      <c r="I7555" s="4">
        <f>IFERROR(__xludf.DUMMYFUNCTION("SPLIT(H7555,""/"")"),5.0)</f>
        <v>5</v>
      </c>
      <c r="J7555" s="4">
        <f>IFERROR(__xludf.DUMMYFUNCTION("""COMPUTED_VALUE"""),1.0)</f>
        <v>1</v>
      </c>
      <c r="K7555" s="4">
        <f>IFERROR(__xludf.DUMMYFUNCTION("""COMPUTED_VALUE"""),2023.0)</f>
        <v>2023</v>
      </c>
    </row>
    <row r="7556">
      <c r="A7556" s="1" t="s">
        <v>4796</v>
      </c>
      <c r="B7556" s="4" t="s">
        <v>81</v>
      </c>
      <c r="C7556" s="4" t="s">
        <v>24</v>
      </c>
      <c r="D7556" s="4" t="s">
        <v>39</v>
      </c>
      <c r="E7556" s="4">
        <v>5.0</v>
      </c>
      <c r="F7556" s="4">
        <v>1.5</v>
      </c>
      <c r="G7556" s="4">
        <v>7.5</v>
      </c>
      <c r="H7556" s="5">
        <v>44931.0</v>
      </c>
      <c r="I7556" s="4">
        <f>IFERROR(__xludf.DUMMYFUNCTION("SPLIT(H7556,""/"")"),5.0)</f>
        <v>5</v>
      </c>
      <c r="J7556" s="4">
        <f>IFERROR(__xludf.DUMMYFUNCTION("""COMPUTED_VALUE"""),1.0)</f>
        <v>1</v>
      </c>
      <c r="K7556" s="4">
        <f>IFERROR(__xludf.DUMMYFUNCTION("""COMPUTED_VALUE"""),2023.0)</f>
        <v>2023</v>
      </c>
    </row>
    <row r="7557">
      <c r="A7557" s="1" t="s">
        <v>826</v>
      </c>
      <c r="B7557" s="4" t="s">
        <v>81</v>
      </c>
      <c r="C7557" s="4" t="s">
        <v>30</v>
      </c>
      <c r="D7557" s="4" t="s">
        <v>30</v>
      </c>
      <c r="E7557" s="4">
        <v>2.0</v>
      </c>
      <c r="F7557" s="4">
        <v>1.5</v>
      </c>
      <c r="G7557" s="4">
        <v>3.0</v>
      </c>
      <c r="H7557" s="5">
        <v>44931.0</v>
      </c>
      <c r="I7557" s="4">
        <f>IFERROR(__xludf.DUMMYFUNCTION("SPLIT(H7557,""/"")"),5.0)</f>
        <v>5</v>
      </c>
      <c r="J7557" s="4">
        <f>IFERROR(__xludf.DUMMYFUNCTION("""COMPUTED_VALUE"""),1.0)</f>
        <v>1</v>
      </c>
      <c r="K7557" s="4">
        <f>IFERROR(__xludf.DUMMYFUNCTION("""COMPUTED_VALUE"""),2023.0)</f>
        <v>2023</v>
      </c>
    </row>
    <row r="7558">
      <c r="A7558" s="1" t="s">
        <v>4471</v>
      </c>
      <c r="B7558" s="4" t="s">
        <v>81</v>
      </c>
      <c r="C7558" s="4" t="s">
        <v>24</v>
      </c>
      <c r="D7558" s="4" t="s">
        <v>28</v>
      </c>
      <c r="E7558" s="4">
        <v>4.0</v>
      </c>
      <c r="F7558" s="4">
        <v>1.5</v>
      </c>
      <c r="G7558" s="4">
        <v>6.0</v>
      </c>
      <c r="H7558" s="5">
        <v>44932.0</v>
      </c>
      <c r="I7558" s="4">
        <f>IFERROR(__xludf.DUMMYFUNCTION("SPLIT(H7558,""/"")"),6.0)</f>
        <v>6</v>
      </c>
      <c r="J7558" s="4">
        <f>IFERROR(__xludf.DUMMYFUNCTION("""COMPUTED_VALUE"""),1.0)</f>
        <v>1</v>
      </c>
      <c r="K7558" s="4">
        <f>IFERROR(__xludf.DUMMYFUNCTION("""COMPUTED_VALUE"""),2023.0)</f>
        <v>2023</v>
      </c>
    </row>
    <row r="7559">
      <c r="A7559" s="1" t="s">
        <v>4599</v>
      </c>
      <c r="B7559" s="4" t="s">
        <v>81</v>
      </c>
      <c r="C7559" s="4" t="s">
        <v>24</v>
      </c>
      <c r="D7559" s="4" t="s">
        <v>23</v>
      </c>
      <c r="E7559" s="4">
        <v>2.0</v>
      </c>
      <c r="F7559" s="4">
        <v>1.5</v>
      </c>
      <c r="G7559" s="4">
        <v>3.0</v>
      </c>
      <c r="H7559" s="5">
        <v>44932.0</v>
      </c>
      <c r="I7559" s="4">
        <f>IFERROR(__xludf.DUMMYFUNCTION("SPLIT(H7559,""/"")"),6.0)</f>
        <v>6</v>
      </c>
      <c r="J7559" s="4">
        <f>IFERROR(__xludf.DUMMYFUNCTION("""COMPUTED_VALUE"""),1.0)</f>
        <v>1</v>
      </c>
      <c r="K7559" s="4">
        <f>IFERROR(__xludf.DUMMYFUNCTION("""COMPUTED_VALUE"""),2023.0)</f>
        <v>2023</v>
      </c>
    </row>
    <row r="7560">
      <c r="A7560" s="1" t="s">
        <v>4965</v>
      </c>
      <c r="B7560" s="4" t="s">
        <v>81</v>
      </c>
      <c r="C7560" s="4" t="s">
        <v>24</v>
      </c>
      <c r="D7560" s="4" t="s">
        <v>23</v>
      </c>
      <c r="E7560" s="4">
        <v>4.0</v>
      </c>
      <c r="F7560" s="4">
        <v>1.5</v>
      </c>
      <c r="G7560" s="4">
        <v>6.0</v>
      </c>
      <c r="H7560" s="5">
        <v>44932.0</v>
      </c>
      <c r="I7560" s="4">
        <f>IFERROR(__xludf.DUMMYFUNCTION("SPLIT(H7560,""/"")"),6.0)</f>
        <v>6</v>
      </c>
      <c r="J7560" s="4">
        <f>IFERROR(__xludf.DUMMYFUNCTION("""COMPUTED_VALUE"""),1.0)</f>
        <v>1</v>
      </c>
      <c r="K7560" s="4">
        <f>IFERROR(__xludf.DUMMYFUNCTION("""COMPUTED_VALUE"""),2023.0)</f>
        <v>2023</v>
      </c>
    </row>
    <row r="7561">
      <c r="A7561" s="1" t="s">
        <v>8347</v>
      </c>
      <c r="B7561" s="4" t="s">
        <v>81</v>
      </c>
      <c r="C7561" s="4" t="s">
        <v>30</v>
      </c>
      <c r="D7561" s="4" t="s">
        <v>28</v>
      </c>
      <c r="E7561" s="4">
        <v>3.0</v>
      </c>
      <c r="F7561" s="4">
        <v>1.5</v>
      </c>
      <c r="G7561" s="4">
        <v>4.5</v>
      </c>
      <c r="H7561" s="5">
        <v>44932.0</v>
      </c>
      <c r="I7561" s="4">
        <f>IFERROR(__xludf.DUMMYFUNCTION("SPLIT(H7561,""/"")"),6.0)</f>
        <v>6</v>
      </c>
      <c r="J7561" s="4">
        <f>IFERROR(__xludf.DUMMYFUNCTION("""COMPUTED_VALUE"""),1.0)</f>
        <v>1</v>
      </c>
      <c r="K7561" s="4">
        <f>IFERROR(__xludf.DUMMYFUNCTION("""COMPUTED_VALUE"""),2023.0)</f>
        <v>2023</v>
      </c>
    </row>
    <row r="7562">
      <c r="A7562" s="1" t="s">
        <v>8345</v>
      </c>
      <c r="B7562" s="4" t="s">
        <v>81</v>
      </c>
      <c r="C7562" s="4" t="s">
        <v>24</v>
      </c>
      <c r="D7562" s="4" t="s">
        <v>28</v>
      </c>
      <c r="E7562" s="4">
        <v>4.0</v>
      </c>
      <c r="F7562" s="4">
        <v>1.5</v>
      </c>
      <c r="G7562" s="4">
        <v>6.0</v>
      </c>
      <c r="H7562" s="5">
        <v>44932.0</v>
      </c>
      <c r="I7562" s="4">
        <f>IFERROR(__xludf.DUMMYFUNCTION("SPLIT(H7562,""/"")"),6.0)</f>
        <v>6</v>
      </c>
      <c r="J7562" s="4">
        <f>IFERROR(__xludf.DUMMYFUNCTION("""COMPUTED_VALUE"""),1.0)</f>
        <v>1</v>
      </c>
      <c r="K7562" s="4">
        <f>IFERROR(__xludf.DUMMYFUNCTION("""COMPUTED_VALUE"""),2023.0)</f>
        <v>2023</v>
      </c>
    </row>
    <row r="7563">
      <c r="A7563" s="1" t="s">
        <v>9475</v>
      </c>
      <c r="B7563" s="4" t="s">
        <v>81</v>
      </c>
      <c r="C7563" s="4" t="s">
        <v>29</v>
      </c>
      <c r="D7563" s="4" t="s">
        <v>39</v>
      </c>
      <c r="E7563" s="4">
        <v>4.0</v>
      </c>
      <c r="F7563" s="4">
        <v>1.5</v>
      </c>
      <c r="G7563" s="4">
        <v>6.0</v>
      </c>
      <c r="H7563" s="5">
        <v>44932.0</v>
      </c>
      <c r="I7563" s="4">
        <f>IFERROR(__xludf.DUMMYFUNCTION("SPLIT(H7563,""/"")"),6.0)</f>
        <v>6</v>
      </c>
      <c r="J7563" s="4">
        <f>IFERROR(__xludf.DUMMYFUNCTION("""COMPUTED_VALUE"""),1.0)</f>
        <v>1</v>
      </c>
      <c r="K7563" s="4">
        <f>IFERROR(__xludf.DUMMYFUNCTION("""COMPUTED_VALUE"""),2023.0)</f>
        <v>2023</v>
      </c>
    </row>
    <row r="7564">
      <c r="A7564" s="1" t="s">
        <v>6460</v>
      </c>
      <c r="B7564" s="4" t="s">
        <v>81</v>
      </c>
      <c r="C7564" s="4" t="s">
        <v>24</v>
      </c>
      <c r="D7564" s="4" t="s">
        <v>23</v>
      </c>
      <c r="E7564" s="4">
        <v>3.0</v>
      </c>
      <c r="F7564" s="4">
        <v>1.5</v>
      </c>
      <c r="G7564" s="4">
        <v>4.5</v>
      </c>
      <c r="H7564" s="5">
        <v>44933.0</v>
      </c>
      <c r="I7564" s="4">
        <f>IFERROR(__xludf.DUMMYFUNCTION("SPLIT(H7564,""/"")"),7.0)</f>
        <v>7</v>
      </c>
      <c r="J7564" s="4">
        <f>IFERROR(__xludf.DUMMYFUNCTION("""COMPUTED_VALUE"""),1.0)</f>
        <v>1</v>
      </c>
      <c r="K7564" s="4">
        <f>IFERROR(__xludf.DUMMYFUNCTION("""COMPUTED_VALUE"""),2023.0)</f>
        <v>2023</v>
      </c>
    </row>
    <row r="7565">
      <c r="A7565" s="1" t="s">
        <v>8486</v>
      </c>
      <c r="B7565" s="4" t="s">
        <v>81</v>
      </c>
      <c r="C7565" s="4" t="s">
        <v>24</v>
      </c>
      <c r="D7565" s="4" t="s">
        <v>39</v>
      </c>
      <c r="E7565" s="4">
        <v>1.0</v>
      </c>
      <c r="F7565" s="4">
        <v>1.5</v>
      </c>
      <c r="G7565" s="4">
        <v>1.5</v>
      </c>
      <c r="H7565" s="5">
        <v>44934.0</v>
      </c>
      <c r="I7565" s="4">
        <f>IFERROR(__xludf.DUMMYFUNCTION("SPLIT(H7565,""/"")"),8.0)</f>
        <v>8</v>
      </c>
      <c r="J7565" s="4">
        <f>IFERROR(__xludf.DUMMYFUNCTION("""COMPUTED_VALUE"""),1.0)</f>
        <v>1</v>
      </c>
      <c r="K7565" s="4">
        <f>IFERROR(__xludf.DUMMYFUNCTION("""COMPUTED_VALUE"""),2023.0)</f>
        <v>2023</v>
      </c>
    </row>
    <row r="7566">
      <c r="A7566" s="1" t="s">
        <v>4767</v>
      </c>
      <c r="B7566" s="4" t="s">
        <v>81</v>
      </c>
      <c r="C7566" s="4" t="s">
        <v>30</v>
      </c>
      <c r="D7566" s="4" t="s">
        <v>39</v>
      </c>
      <c r="E7566" s="4">
        <v>4.0</v>
      </c>
      <c r="F7566" s="4">
        <v>1.5</v>
      </c>
      <c r="G7566" s="4">
        <v>6.0</v>
      </c>
      <c r="H7566" s="5">
        <v>44934.0</v>
      </c>
      <c r="I7566" s="4">
        <f>IFERROR(__xludf.DUMMYFUNCTION("SPLIT(H7566,""/"")"),8.0)</f>
        <v>8</v>
      </c>
      <c r="J7566" s="4">
        <f>IFERROR(__xludf.DUMMYFUNCTION("""COMPUTED_VALUE"""),1.0)</f>
        <v>1</v>
      </c>
      <c r="K7566" s="4">
        <f>IFERROR(__xludf.DUMMYFUNCTION("""COMPUTED_VALUE"""),2023.0)</f>
        <v>2023</v>
      </c>
    </row>
    <row r="7567">
      <c r="A7567" s="1" t="s">
        <v>1674</v>
      </c>
      <c r="B7567" s="4" t="s">
        <v>81</v>
      </c>
      <c r="C7567" s="4" t="s">
        <v>30</v>
      </c>
      <c r="D7567" s="4" t="s">
        <v>23</v>
      </c>
      <c r="E7567" s="4">
        <v>2.0</v>
      </c>
      <c r="F7567" s="4">
        <v>1.5</v>
      </c>
      <c r="G7567" s="4">
        <v>3.0</v>
      </c>
      <c r="H7567" s="5">
        <v>44935.0</v>
      </c>
      <c r="I7567" s="4">
        <f>IFERROR(__xludf.DUMMYFUNCTION("SPLIT(H7567,""/"")"),9.0)</f>
        <v>9</v>
      </c>
      <c r="J7567" s="4">
        <f>IFERROR(__xludf.DUMMYFUNCTION("""COMPUTED_VALUE"""),1.0)</f>
        <v>1</v>
      </c>
      <c r="K7567" s="4">
        <f>IFERROR(__xludf.DUMMYFUNCTION("""COMPUTED_VALUE"""),2023.0)</f>
        <v>2023</v>
      </c>
    </row>
    <row r="7568">
      <c r="A7568" s="1" t="s">
        <v>3722</v>
      </c>
      <c r="B7568" s="4" t="s">
        <v>81</v>
      </c>
      <c r="C7568" s="4" t="s">
        <v>30</v>
      </c>
      <c r="D7568" s="4" t="s">
        <v>39</v>
      </c>
      <c r="E7568" s="4">
        <v>3.0</v>
      </c>
      <c r="F7568" s="4">
        <v>1.5</v>
      </c>
      <c r="G7568" s="4">
        <v>4.5</v>
      </c>
      <c r="H7568" s="5">
        <v>44935.0</v>
      </c>
      <c r="I7568" s="4">
        <f>IFERROR(__xludf.DUMMYFUNCTION("SPLIT(H7568,""/"")"),9.0)</f>
        <v>9</v>
      </c>
      <c r="J7568" s="4">
        <f>IFERROR(__xludf.DUMMYFUNCTION("""COMPUTED_VALUE"""),1.0)</f>
        <v>1</v>
      </c>
      <c r="K7568" s="4">
        <f>IFERROR(__xludf.DUMMYFUNCTION("""COMPUTED_VALUE"""),2023.0)</f>
        <v>2023</v>
      </c>
    </row>
    <row r="7569">
      <c r="A7569" s="1" t="s">
        <v>2336</v>
      </c>
      <c r="B7569" s="4" t="s">
        <v>81</v>
      </c>
      <c r="C7569" s="4" t="s">
        <v>30</v>
      </c>
      <c r="D7569" s="4" t="s">
        <v>30</v>
      </c>
      <c r="E7569" s="4">
        <v>1.0</v>
      </c>
      <c r="F7569" s="4">
        <v>1.5</v>
      </c>
      <c r="G7569" s="4">
        <v>1.5</v>
      </c>
      <c r="H7569" s="5">
        <v>44935.0</v>
      </c>
      <c r="I7569" s="4">
        <f>IFERROR(__xludf.DUMMYFUNCTION("SPLIT(H7569,""/"")"),9.0)</f>
        <v>9</v>
      </c>
      <c r="J7569" s="4">
        <f>IFERROR(__xludf.DUMMYFUNCTION("""COMPUTED_VALUE"""),1.0)</f>
        <v>1</v>
      </c>
      <c r="K7569" s="4">
        <f>IFERROR(__xludf.DUMMYFUNCTION("""COMPUTED_VALUE"""),2023.0)</f>
        <v>2023</v>
      </c>
    </row>
    <row r="7570">
      <c r="A7570" s="1" t="s">
        <v>3909</v>
      </c>
      <c r="B7570" s="4" t="s">
        <v>81</v>
      </c>
      <c r="C7570" s="4" t="s">
        <v>30</v>
      </c>
      <c r="D7570" s="4" t="s">
        <v>30</v>
      </c>
      <c r="E7570" s="4">
        <v>2.0</v>
      </c>
      <c r="F7570" s="4">
        <v>1.5</v>
      </c>
      <c r="G7570" s="4">
        <v>3.0</v>
      </c>
      <c r="H7570" s="5">
        <v>44935.0</v>
      </c>
      <c r="I7570" s="4">
        <f>IFERROR(__xludf.DUMMYFUNCTION("SPLIT(H7570,""/"")"),9.0)</f>
        <v>9</v>
      </c>
      <c r="J7570" s="4">
        <f>IFERROR(__xludf.DUMMYFUNCTION("""COMPUTED_VALUE"""),1.0)</f>
        <v>1</v>
      </c>
      <c r="K7570" s="4">
        <f>IFERROR(__xludf.DUMMYFUNCTION("""COMPUTED_VALUE"""),2023.0)</f>
        <v>2023</v>
      </c>
    </row>
    <row r="7571">
      <c r="A7571" s="1" t="s">
        <v>7715</v>
      </c>
      <c r="B7571" s="4" t="s">
        <v>81</v>
      </c>
      <c r="C7571" s="4" t="s">
        <v>29</v>
      </c>
      <c r="D7571" s="4" t="s">
        <v>23</v>
      </c>
      <c r="E7571" s="4">
        <v>5.0</v>
      </c>
      <c r="F7571" s="4">
        <v>1.5</v>
      </c>
      <c r="G7571" s="4">
        <v>7.5</v>
      </c>
      <c r="H7571" s="5">
        <v>44936.0</v>
      </c>
      <c r="I7571" s="4">
        <f>IFERROR(__xludf.DUMMYFUNCTION("SPLIT(H7571,""/"")"),10.0)</f>
        <v>10</v>
      </c>
      <c r="J7571" s="4">
        <f>IFERROR(__xludf.DUMMYFUNCTION("""COMPUTED_VALUE"""),1.0)</f>
        <v>1</v>
      </c>
      <c r="K7571" s="4">
        <f>IFERROR(__xludf.DUMMYFUNCTION("""COMPUTED_VALUE"""),2023.0)</f>
        <v>2023</v>
      </c>
    </row>
    <row r="7572">
      <c r="A7572" s="1" t="s">
        <v>80</v>
      </c>
      <c r="B7572" s="4" t="s">
        <v>81</v>
      </c>
      <c r="C7572" s="4" t="s">
        <v>24</v>
      </c>
      <c r="D7572" s="4" t="s">
        <v>30</v>
      </c>
      <c r="E7572" s="4">
        <v>2.0</v>
      </c>
      <c r="F7572" s="4">
        <v>1.5</v>
      </c>
      <c r="G7572" s="4">
        <v>3.0</v>
      </c>
      <c r="H7572" s="5">
        <v>44936.0</v>
      </c>
      <c r="I7572" s="4">
        <f>IFERROR(__xludf.DUMMYFUNCTION("SPLIT(H7572,""/"")"),10.0)</f>
        <v>10</v>
      </c>
      <c r="J7572" s="4">
        <f>IFERROR(__xludf.DUMMYFUNCTION("""COMPUTED_VALUE"""),1.0)</f>
        <v>1</v>
      </c>
      <c r="K7572" s="4">
        <f>IFERROR(__xludf.DUMMYFUNCTION("""COMPUTED_VALUE"""),2023.0)</f>
        <v>2023</v>
      </c>
    </row>
    <row r="7573">
      <c r="A7573" s="1" t="s">
        <v>7243</v>
      </c>
      <c r="B7573" s="4" t="s">
        <v>81</v>
      </c>
      <c r="C7573" s="4" t="s">
        <v>30</v>
      </c>
      <c r="D7573" s="4" t="s">
        <v>39</v>
      </c>
      <c r="E7573" s="4">
        <v>4.0</v>
      </c>
      <c r="F7573" s="4">
        <v>1.5</v>
      </c>
      <c r="G7573" s="4">
        <v>6.0</v>
      </c>
      <c r="H7573" s="5">
        <v>44937.0</v>
      </c>
      <c r="I7573" s="4">
        <f>IFERROR(__xludf.DUMMYFUNCTION("SPLIT(H7573,""/"")"),11.0)</f>
        <v>11</v>
      </c>
      <c r="J7573" s="4">
        <f>IFERROR(__xludf.DUMMYFUNCTION("""COMPUTED_VALUE"""),1.0)</f>
        <v>1</v>
      </c>
      <c r="K7573" s="4">
        <f>IFERROR(__xludf.DUMMYFUNCTION("""COMPUTED_VALUE"""),2023.0)</f>
        <v>2023</v>
      </c>
    </row>
    <row r="7574">
      <c r="A7574" s="1" t="s">
        <v>3908</v>
      </c>
      <c r="B7574" s="4" t="s">
        <v>81</v>
      </c>
      <c r="C7574" s="4" t="s">
        <v>29</v>
      </c>
      <c r="D7574" s="4" t="s">
        <v>30</v>
      </c>
      <c r="E7574" s="4">
        <v>1.0</v>
      </c>
      <c r="F7574" s="4">
        <v>1.5</v>
      </c>
      <c r="G7574" s="4">
        <v>1.5</v>
      </c>
      <c r="H7574" s="5">
        <v>44937.0</v>
      </c>
      <c r="I7574" s="4">
        <f>IFERROR(__xludf.DUMMYFUNCTION("SPLIT(H7574,""/"")"),11.0)</f>
        <v>11</v>
      </c>
      <c r="J7574" s="4">
        <f>IFERROR(__xludf.DUMMYFUNCTION("""COMPUTED_VALUE"""),1.0)</f>
        <v>1</v>
      </c>
      <c r="K7574" s="4">
        <f>IFERROR(__xludf.DUMMYFUNCTION("""COMPUTED_VALUE"""),2023.0)</f>
        <v>2023</v>
      </c>
    </row>
    <row r="7575">
      <c r="A7575" s="1" t="s">
        <v>8698</v>
      </c>
      <c r="B7575" s="4" t="s">
        <v>81</v>
      </c>
      <c r="C7575" s="4" t="s">
        <v>24</v>
      </c>
      <c r="D7575" s="4" t="s">
        <v>23</v>
      </c>
      <c r="E7575" s="4">
        <v>1.0</v>
      </c>
      <c r="F7575" s="4">
        <v>1.5</v>
      </c>
      <c r="G7575" s="4">
        <v>1.5</v>
      </c>
      <c r="H7575" s="5">
        <v>44937.0</v>
      </c>
      <c r="I7575" s="4">
        <f>IFERROR(__xludf.DUMMYFUNCTION("SPLIT(H7575,""/"")"),11.0)</f>
        <v>11</v>
      </c>
      <c r="J7575" s="4">
        <f>IFERROR(__xludf.DUMMYFUNCTION("""COMPUTED_VALUE"""),1.0)</f>
        <v>1</v>
      </c>
      <c r="K7575" s="4">
        <f>IFERROR(__xludf.DUMMYFUNCTION("""COMPUTED_VALUE"""),2023.0)</f>
        <v>2023</v>
      </c>
    </row>
    <row r="7576">
      <c r="A7576" s="1" t="s">
        <v>4137</v>
      </c>
      <c r="B7576" s="4" t="s">
        <v>81</v>
      </c>
      <c r="C7576" s="4" t="s">
        <v>29</v>
      </c>
      <c r="D7576" s="4" t="s">
        <v>30</v>
      </c>
      <c r="E7576" s="4">
        <v>4.0</v>
      </c>
      <c r="F7576" s="4">
        <v>1.5</v>
      </c>
      <c r="G7576" s="4">
        <v>6.0</v>
      </c>
      <c r="H7576" s="5">
        <v>44938.0</v>
      </c>
      <c r="I7576" s="4">
        <f>IFERROR(__xludf.DUMMYFUNCTION("SPLIT(H7576,""/"")"),12.0)</f>
        <v>12</v>
      </c>
      <c r="J7576" s="4">
        <f>IFERROR(__xludf.DUMMYFUNCTION("""COMPUTED_VALUE"""),1.0)</f>
        <v>1</v>
      </c>
      <c r="K7576" s="4">
        <f>IFERROR(__xludf.DUMMYFUNCTION("""COMPUTED_VALUE"""),2023.0)</f>
        <v>2023</v>
      </c>
    </row>
    <row r="7577">
      <c r="A7577" s="1" t="s">
        <v>8439</v>
      </c>
      <c r="B7577" s="4" t="s">
        <v>81</v>
      </c>
      <c r="C7577" s="4" t="s">
        <v>24</v>
      </c>
      <c r="D7577" s="4" t="s">
        <v>39</v>
      </c>
      <c r="E7577" s="4">
        <v>1.0</v>
      </c>
      <c r="F7577" s="4">
        <v>1.5</v>
      </c>
      <c r="G7577" s="4">
        <v>1.5</v>
      </c>
      <c r="H7577" s="5">
        <v>44938.0</v>
      </c>
      <c r="I7577" s="4">
        <f>IFERROR(__xludf.DUMMYFUNCTION("SPLIT(H7577,""/"")"),12.0)</f>
        <v>12</v>
      </c>
      <c r="J7577" s="4">
        <f>IFERROR(__xludf.DUMMYFUNCTION("""COMPUTED_VALUE"""),1.0)</f>
        <v>1</v>
      </c>
      <c r="K7577" s="4">
        <f>IFERROR(__xludf.DUMMYFUNCTION("""COMPUTED_VALUE"""),2023.0)</f>
        <v>2023</v>
      </c>
    </row>
    <row r="7578">
      <c r="A7578" s="1" t="s">
        <v>3865</v>
      </c>
      <c r="B7578" s="4" t="s">
        <v>81</v>
      </c>
      <c r="C7578" s="4" t="s">
        <v>30</v>
      </c>
      <c r="D7578" s="4" t="s">
        <v>28</v>
      </c>
      <c r="E7578" s="4">
        <v>1.0</v>
      </c>
      <c r="F7578" s="4">
        <v>1.5</v>
      </c>
      <c r="G7578" s="4">
        <v>1.5</v>
      </c>
      <c r="H7578" s="5">
        <v>44938.0</v>
      </c>
      <c r="I7578" s="4">
        <f>IFERROR(__xludf.DUMMYFUNCTION("SPLIT(H7578,""/"")"),12.0)</f>
        <v>12</v>
      </c>
      <c r="J7578" s="4">
        <f>IFERROR(__xludf.DUMMYFUNCTION("""COMPUTED_VALUE"""),1.0)</f>
        <v>1</v>
      </c>
      <c r="K7578" s="4">
        <f>IFERROR(__xludf.DUMMYFUNCTION("""COMPUTED_VALUE"""),2023.0)</f>
        <v>2023</v>
      </c>
    </row>
    <row r="7579">
      <c r="A7579" s="1" t="s">
        <v>7703</v>
      </c>
      <c r="B7579" s="4" t="s">
        <v>81</v>
      </c>
      <c r="C7579" s="4" t="s">
        <v>30</v>
      </c>
      <c r="D7579" s="4" t="s">
        <v>39</v>
      </c>
      <c r="E7579" s="4">
        <v>1.0</v>
      </c>
      <c r="F7579" s="4">
        <v>1.5</v>
      </c>
      <c r="G7579" s="4">
        <v>1.5</v>
      </c>
      <c r="H7579" s="5">
        <v>44938.0</v>
      </c>
      <c r="I7579" s="4">
        <f>IFERROR(__xludf.DUMMYFUNCTION("SPLIT(H7579,""/"")"),12.0)</f>
        <v>12</v>
      </c>
      <c r="J7579" s="4">
        <f>IFERROR(__xludf.DUMMYFUNCTION("""COMPUTED_VALUE"""),1.0)</f>
        <v>1</v>
      </c>
      <c r="K7579" s="4">
        <f>IFERROR(__xludf.DUMMYFUNCTION("""COMPUTED_VALUE"""),2023.0)</f>
        <v>2023</v>
      </c>
    </row>
    <row r="7580">
      <c r="A7580" s="1" t="s">
        <v>7337</v>
      </c>
      <c r="B7580" s="4" t="s">
        <v>81</v>
      </c>
      <c r="C7580" s="4" t="s">
        <v>24</v>
      </c>
      <c r="D7580" s="4" t="s">
        <v>30</v>
      </c>
      <c r="E7580" s="4">
        <v>5.0</v>
      </c>
      <c r="F7580" s="4">
        <v>1.5</v>
      </c>
      <c r="G7580" s="4">
        <v>7.5</v>
      </c>
      <c r="H7580" s="5">
        <v>44940.0</v>
      </c>
      <c r="I7580" s="4">
        <f>IFERROR(__xludf.DUMMYFUNCTION("SPLIT(H7580,""/"")"),14.0)</f>
        <v>14</v>
      </c>
      <c r="J7580" s="4">
        <f>IFERROR(__xludf.DUMMYFUNCTION("""COMPUTED_VALUE"""),1.0)</f>
        <v>1</v>
      </c>
      <c r="K7580" s="4">
        <f>IFERROR(__xludf.DUMMYFUNCTION("""COMPUTED_VALUE"""),2023.0)</f>
        <v>2023</v>
      </c>
    </row>
    <row r="7581">
      <c r="A7581" s="1" t="s">
        <v>3777</v>
      </c>
      <c r="B7581" s="4" t="s">
        <v>81</v>
      </c>
      <c r="C7581" s="4" t="s">
        <v>24</v>
      </c>
      <c r="D7581" s="4" t="s">
        <v>30</v>
      </c>
      <c r="E7581" s="4">
        <v>1.0</v>
      </c>
      <c r="F7581" s="4">
        <v>1.5</v>
      </c>
      <c r="G7581" s="4">
        <v>1.5</v>
      </c>
      <c r="H7581" s="5">
        <v>44940.0</v>
      </c>
      <c r="I7581" s="4">
        <f>IFERROR(__xludf.DUMMYFUNCTION("SPLIT(H7581,""/"")"),14.0)</f>
        <v>14</v>
      </c>
      <c r="J7581" s="4">
        <f>IFERROR(__xludf.DUMMYFUNCTION("""COMPUTED_VALUE"""),1.0)</f>
        <v>1</v>
      </c>
      <c r="K7581" s="4">
        <f>IFERROR(__xludf.DUMMYFUNCTION("""COMPUTED_VALUE"""),2023.0)</f>
        <v>2023</v>
      </c>
    </row>
    <row r="7582">
      <c r="A7582" s="1" t="s">
        <v>2240</v>
      </c>
      <c r="B7582" s="4" t="s">
        <v>81</v>
      </c>
      <c r="C7582" s="4" t="s">
        <v>30</v>
      </c>
      <c r="D7582" s="4" t="s">
        <v>39</v>
      </c>
      <c r="E7582" s="4">
        <v>2.0</v>
      </c>
      <c r="F7582" s="4">
        <v>1.5</v>
      </c>
      <c r="G7582" s="4">
        <v>3.0</v>
      </c>
      <c r="H7582" s="5">
        <v>44940.0</v>
      </c>
      <c r="I7582" s="4">
        <f>IFERROR(__xludf.DUMMYFUNCTION("SPLIT(H7582,""/"")"),14.0)</f>
        <v>14</v>
      </c>
      <c r="J7582" s="4">
        <f>IFERROR(__xludf.DUMMYFUNCTION("""COMPUTED_VALUE"""),1.0)</f>
        <v>1</v>
      </c>
      <c r="K7582" s="4">
        <f>IFERROR(__xludf.DUMMYFUNCTION("""COMPUTED_VALUE"""),2023.0)</f>
        <v>2023</v>
      </c>
    </row>
    <row r="7583">
      <c r="A7583" s="1" t="s">
        <v>8603</v>
      </c>
      <c r="B7583" s="4" t="s">
        <v>81</v>
      </c>
      <c r="C7583" s="4" t="s">
        <v>30</v>
      </c>
      <c r="D7583" s="4" t="s">
        <v>39</v>
      </c>
      <c r="E7583" s="4">
        <v>1.0</v>
      </c>
      <c r="F7583" s="4">
        <v>1.5</v>
      </c>
      <c r="G7583" s="4">
        <v>1.5</v>
      </c>
      <c r="H7583" s="5">
        <v>44940.0</v>
      </c>
      <c r="I7583" s="4">
        <f>IFERROR(__xludf.DUMMYFUNCTION("SPLIT(H7583,""/"")"),14.0)</f>
        <v>14</v>
      </c>
      <c r="J7583" s="4">
        <f>IFERROR(__xludf.DUMMYFUNCTION("""COMPUTED_VALUE"""),1.0)</f>
        <v>1</v>
      </c>
      <c r="K7583" s="4">
        <f>IFERROR(__xludf.DUMMYFUNCTION("""COMPUTED_VALUE"""),2023.0)</f>
        <v>2023</v>
      </c>
    </row>
    <row r="7584">
      <c r="A7584" s="1" t="s">
        <v>4715</v>
      </c>
      <c r="B7584" s="4" t="s">
        <v>81</v>
      </c>
      <c r="C7584" s="4" t="s">
        <v>24</v>
      </c>
      <c r="D7584" s="4" t="s">
        <v>28</v>
      </c>
      <c r="E7584" s="4">
        <v>3.0</v>
      </c>
      <c r="F7584" s="4">
        <v>1.5</v>
      </c>
      <c r="G7584" s="4">
        <v>4.5</v>
      </c>
      <c r="H7584" s="5">
        <v>44940.0</v>
      </c>
      <c r="I7584" s="4">
        <f>IFERROR(__xludf.DUMMYFUNCTION("SPLIT(H7584,""/"")"),14.0)</f>
        <v>14</v>
      </c>
      <c r="J7584" s="4">
        <f>IFERROR(__xludf.DUMMYFUNCTION("""COMPUTED_VALUE"""),1.0)</f>
        <v>1</v>
      </c>
      <c r="K7584" s="4">
        <f>IFERROR(__xludf.DUMMYFUNCTION("""COMPUTED_VALUE"""),2023.0)</f>
        <v>2023</v>
      </c>
    </row>
    <row r="7585">
      <c r="A7585" s="1" t="s">
        <v>7958</v>
      </c>
      <c r="B7585" s="4" t="s">
        <v>81</v>
      </c>
      <c r="C7585" s="4" t="s">
        <v>30</v>
      </c>
      <c r="D7585" s="4" t="s">
        <v>30</v>
      </c>
      <c r="E7585" s="4">
        <v>5.0</v>
      </c>
      <c r="F7585" s="4">
        <v>1.5</v>
      </c>
      <c r="G7585" s="4">
        <v>7.5</v>
      </c>
      <c r="H7585" s="5">
        <v>44941.0</v>
      </c>
      <c r="I7585" s="4">
        <f>IFERROR(__xludf.DUMMYFUNCTION("SPLIT(H7585,""/"")"),15.0)</f>
        <v>15</v>
      </c>
      <c r="J7585" s="4">
        <f>IFERROR(__xludf.DUMMYFUNCTION("""COMPUTED_VALUE"""),1.0)</f>
        <v>1</v>
      </c>
      <c r="K7585" s="4">
        <f>IFERROR(__xludf.DUMMYFUNCTION("""COMPUTED_VALUE"""),2023.0)</f>
        <v>2023</v>
      </c>
    </row>
    <row r="7586">
      <c r="A7586" s="1" t="s">
        <v>9334</v>
      </c>
      <c r="B7586" s="4" t="s">
        <v>81</v>
      </c>
      <c r="C7586" s="4" t="s">
        <v>29</v>
      </c>
      <c r="D7586" s="4" t="s">
        <v>28</v>
      </c>
      <c r="E7586" s="4">
        <v>3.0</v>
      </c>
      <c r="F7586" s="4">
        <v>1.5</v>
      </c>
      <c r="G7586" s="4">
        <v>4.5</v>
      </c>
      <c r="H7586" s="5">
        <v>44941.0</v>
      </c>
      <c r="I7586" s="4">
        <f>IFERROR(__xludf.DUMMYFUNCTION("SPLIT(H7586,""/"")"),15.0)</f>
        <v>15</v>
      </c>
      <c r="J7586" s="4">
        <f>IFERROR(__xludf.DUMMYFUNCTION("""COMPUTED_VALUE"""),1.0)</f>
        <v>1</v>
      </c>
      <c r="K7586" s="4">
        <f>IFERROR(__xludf.DUMMYFUNCTION("""COMPUTED_VALUE"""),2023.0)</f>
        <v>2023</v>
      </c>
    </row>
    <row r="7587">
      <c r="A7587" s="1" t="s">
        <v>7116</v>
      </c>
      <c r="B7587" s="4" t="s">
        <v>81</v>
      </c>
      <c r="C7587" s="4" t="s">
        <v>30</v>
      </c>
      <c r="D7587" s="4" t="s">
        <v>30</v>
      </c>
      <c r="E7587" s="4">
        <v>4.0</v>
      </c>
      <c r="F7587" s="4">
        <v>1.5</v>
      </c>
      <c r="G7587" s="4">
        <v>6.0</v>
      </c>
      <c r="H7587" s="5">
        <v>44941.0</v>
      </c>
      <c r="I7587" s="4">
        <f>IFERROR(__xludf.DUMMYFUNCTION("SPLIT(H7587,""/"")"),15.0)</f>
        <v>15</v>
      </c>
      <c r="J7587" s="4">
        <f>IFERROR(__xludf.DUMMYFUNCTION("""COMPUTED_VALUE"""),1.0)</f>
        <v>1</v>
      </c>
      <c r="K7587" s="4">
        <f>IFERROR(__xludf.DUMMYFUNCTION("""COMPUTED_VALUE"""),2023.0)</f>
        <v>2023</v>
      </c>
    </row>
    <row r="7588">
      <c r="A7588" s="1" t="s">
        <v>1727</v>
      </c>
      <c r="B7588" s="4" t="s">
        <v>81</v>
      </c>
      <c r="C7588" s="4" t="s">
        <v>24</v>
      </c>
      <c r="D7588" s="4" t="s">
        <v>39</v>
      </c>
      <c r="E7588" s="4">
        <v>5.0</v>
      </c>
      <c r="F7588" s="4">
        <v>1.5</v>
      </c>
      <c r="G7588" s="4">
        <v>7.5</v>
      </c>
      <c r="H7588" s="5">
        <v>44941.0</v>
      </c>
      <c r="I7588" s="4">
        <f>IFERROR(__xludf.DUMMYFUNCTION("SPLIT(H7588,""/"")"),15.0)</f>
        <v>15</v>
      </c>
      <c r="J7588" s="4">
        <f>IFERROR(__xludf.DUMMYFUNCTION("""COMPUTED_VALUE"""),1.0)</f>
        <v>1</v>
      </c>
      <c r="K7588" s="4">
        <f>IFERROR(__xludf.DUMMYFUNCTION("""COMPUTED_VALUE"""),2023.0)</f>
        <v>2023</v>
      </c>
    </row>
    <row r="7589">
      <c r="A7589" s="1" t="s">
        <v>8350</v>
      </c>
      <c r="B7589" s="4" t="s">
        <v>81</v>
      </c>
      <c r="C7589" s="4" t="s">
        <v>24</v>
      </c>
      <c r="D7589" s="4" t="s">
        <v>23</v>
      </c>
      <c r="E7589" s="4">
        <v>4.0</v>
      </c>
      <c r="F7589" s="4">
        <v>1.5</v>
      </c>
      <c r="G7589" s="4">
        <v>6.0</v>
      </c>
      <c r="H7589" s="5">
        <v>44941.0</v>
      </c>
      <c r="I7589" s="4">
        <f>IFERROR(__xludf.DUMMYFUNCTION("SPLIT(H7589,""/"")"),15.0)</f>
        <v>15</v>
      </c>
      <c r="J7589" s="4">
        <f>IFERROR(__xludf.DUMMYFUNCTION("""COMPUTED_VALUE"""),1.0)</f>
        <v>1</v>
      </c>
      <c r="K7589" s="4">
        <f>IFERROR(__xludf.DUMMYFUNCTION("""COMPUTED_VALUE"""),2023.0)</f>
        <v>2023</v>
      </c>
    </row>
    <row r="7590">
      <c r="A7590" s="1" t="s">
        <v>7525</v>
      </c>
      <c r="B7590" s="4" t="s">
        <v>81</v>
      </c>
      <c r="C7590" s="4" t="s">
        <v>30</v>
      </c>
      <c r="D7590" s="4" t="s">
        <v>30</v>
      </c>
      <c r="E7590" s="4">
        <v>1.0</v>
      </c>
      <c r="F7590" s="4">
        <v>1.5</v>
      </c>
      <c r="G7590" s="4">
        <v>1.5</v>
      </c>
      <c r="H7590" s="5">
        <v>44942.0</v>
      </c>
      <c r="I7590" s="4">
        <f>IFERROR(__xludf.DUMMYFUNCTION("SPLIT(H7590,""/"")"),16.0)</f>
        <v>16</v>
      </c>
      <c r="J7590" s="4">
        <f>IFERROR(__xludf.DUMMYFUNCTION("""COMPUTED_VALUE"""),1.0)</f>
        <v>1</v>
      </c>
      <c r="K7590" s="4">
        <f>IFERROR(__xludf.DUMMYFUNCTION("""COMPUTED_VALUE"""),2023.0)</f>
        <v>2023</v>
      </c>
    </row>
    <row r="7591">
      <c r="A7591" s="1" t="s">
        <v>4341</v>
      </c>
      <c r="B7591" s="4" t="s">
        <v>81</v>
      </c>
      <c r="C7591" s="4" t="s">
        <v>29</v>
      </c>
      <c r="D7591" s="4" t="s">
        <v>39</v>
      </c>
      <c r="E7591" s="4">
        <v>5.0</v>
      </c>
      <c r="F7591" s="4">
        <v>1.5</v>
      </c>
      <c r="G7591" s="4">
        <v>7.5</v>
      </c>
      <c r="H7591" s="5">
        <v>44943.0</v>
      </c>
      <c r="I7591" s="4">
        <f>IFERROR(__xludf.DUMMYFUNCTION("SPLIT(H7591,""/"")"),17.0)</f>
        <v>17</v>
      </c>
      <c r="J7591" s="4">
        <f>IFERROR(__xludf.DUMMYFUNCTION("""COMPUTED_VALUE"""),1.0)</f>
        <v>1</v>
      </c>
      <c r="K7591" s="4">
        <f>IFERROR(__xludf.DUMMYFUNCTION("""COMPUTED_VALUE"""),2023.0)</f>
        <v>2023</v>
      </c>
    </row>
    <row r="7592">
      <c r="A7592" s="1" t="s">
        <v>5318</v>
      </c>
      <c r="B7592" s="4" t="s">
        <v>81</v>
      </c>
      <c r="C7592" s="4" t="s">
        <v>30</v>
      </c>
      <c r="D7592" s="4" t="s">
        <v>39</v>
      </c>
      <c r="E7592" s="4">
        <v>4.0</v>
      </c>
      <c r="F7592" s="4">
        <v>1.5</v>
      </c>
      <c r="G7592" s="4">
        <v>6.0</v>
      </c>
      <c r="H7592" s="5">
        <v>44943.0</v>
      </c>
      <c r="I7592" s="4">
        <f>IFERROR(__xludf.DUMMYFUNCTION("SPLIT(H7592,""/"")"),17.0)</f>
        <v>17</v>
      </c>
      <c r="J7592" s="4">
        <f>IFERROR(__xludf.DUMMYFUNCTION("""COMPUTED_VALUE"""),1.0)</f>
        <v>1</v>
      </c>
      <c r="K7592" s="4">
        <f>IFERROR(__xludf.DUMMYFUNCTION("""COMPUTED_VALUE"""),2023.0)</f>
        <v>2023</v>
      </c>
    </row>
    <row r="7593">
      <c r="A7593" s="1" t="s">
        <v>2828</v>
      </c>
      <c r="B7593" s="4" t="s">
        <v>81</v>
      </c>
      <c r="C7593" s="4" t="s">
        <v>24</v>
      </c>
      <c r="D7593" s="4" t="s">
        <v>30</v>
      </c>
      <c r="E7593" s="4">
        <v>5.0</v>
      </c>
      <c r="F7593" s="4">
        <v>1.5</v>
      </c>
      <c r="G7593" s="4">
        <v>7.5</v>
      </c>
      <c r="H7593" s="5">
        <v>44943.0</v>
      </c>
      <c r="I7593" s="4">
        <f>IFERROR(__xludf.DUMMYFUNCTION("SPLIT(H7593,""/"")"),17.0)</f>
        <v>17</v>
      </c>
      <c r="J7593" s="4">
        <f>IFERROR(__xludf.DUMMYFUNCTION("""COMPUTED_VALUE"""),1.0)</f>
        <v>1</v>
      </c>
      <c r="K7593" s="4">
        <f>IFERROR(__xludf.DUMMYFUNCTION("""COMPUTED_VALUE"""),2023.0)</f>
        <v>2023</v>
      </c>
    </row>
    <row r="7594">
      <c r="A7594" s="1" t="s">
        <v>2628</v>
      </c>
      <c r="B7594" s="4" t="s">
        <v>81</v>
      </c>
      <c r="C7594" s="4" t="s">
        <v>29</v>
      </c>
      <c r="D7594" s="4" t="s">
        <v>28</v>
      </c>
      <c r="E7594" s="4">
        <v>4.0</v>
      </c>
      <c r="F7594" s="4">
        <v>1.5</v>
      </c>
      <c r="G7594" s="4">
        <v>6.0</v>
      </c>
      <c r="H7594" s="5">
        <v>44944.0</v>
      </c>
      <c r="I7594" s="4">
        <f>IFERROR(__xludf.DUMMYFUNCTION("SPLIT(H7594,""/"")"),18.0)</f>
        <v>18</v>
      </c>
      <c r="J7594" s="4">
        <f>IFERROR(__xludf.DUMMYFUNCTION("""COMPUTED_VALUE"""),1.0)</f>
        <v>1</v>
      </c>
      <c r="K7594" s="4">
        <f>IFERROR(__xludf.DUMMYFUNCTION("""COMPUTED_VALUE"""),2023.0)</f>
        <v>2023</v>
      </c>
    </row>
    <row r="7595">
      <c r="A7595" s="1" t="s">
        <v>4077</v>
      </c>
      <c r="B7595" s="4" t="s">
        <v>81</v>
      </c>
      <c r="C7595" s="4" t="s">
        <v>29</v>
      </c>
      <c r="D7595" s="4" t="s">
        <v>23</v>
      </c>
      <c r="E7595" s="4">
        <v>5.0</v>
      </c>
      <c r="F7595" s="4">
        <v>1.5</v>
      </c>
      <c r="G7595" s="4">
        <v>7.5</v>
      </c>
      <c r="H7595" s="5">
        <v>44945.0</v>
      </c>
      <c r="I7595" s="4">
        <f>IFERROR(__xludf.DUMMYFUNCTION("SPLIT(H7595,""/"")"),19.0)</f>
        <v>19</v>
      </c>
      <c r="J7595" s="4">
        <f>IFERROR(__xludf.DUMMYFUNCTION("""COMPUTED_VALUE"""),1.0)</f>
        <v>1</v>
      </c>
      <c r="K7595" s="4">
        <f>IFERROR(__xludf.DUMMYFUNCTION("""COMPUTED_VALUE"""),2023.0)</f>
        <v>2023</v>
      </c>
    </row>
    <row r="7596">
      <c r="A7596" s="1" t="s">
        <v>3125</v>
      </c>
      <c r="B7596" s="4" t="s">
        <v>81</v>
      </c>
      <c r="C7596" s="4" t="s">
        <v>29</v>
      </c>
      <c r="D7596" s="4" t="s">
        <v>30</v>
      </c>
      <c r="E7596" s="4">
        <v>3.0</v>
      </c>
      <c r="F7596" s="4">
        <v>1.5</v>
      </c>
      <c r="G7596" s="4">
        <v>4.5</v>
      </c>
      <c r="H7596" s="5">
        <v>44945.0</v>
      </c>
      <c r="I7596" s="4">
        <f>IFERROR(__xludf.DUMMYFUNCTION("SPLIT(H7596,""/"")"),19.0)</f>
        <v>19</v>
      </c>
      <c r="J7596" s="4">
        <f>IFERROR(__xludf.DUMMYFUNCTION("""COMPUTED_VALUE"""),1.0)</f>
        <v>1</v>
      </c>
      <c r="K7596" s="4">
        <f>IFERROR(__xludf.DUMMYFUNCTION("""COMPUTED_VALUE"""),2023.0)</f>
        <v>2023</v>
      </c>
    </row>
    <row r="7597">
      <c r="A7597" s="1" t="s">
        <v>1437</v>
      </c>
      <c r="B7597" s="4" t="s">
        <v>81</v>
      </c>
      <c r="C7597" s="4" t="s">
        <v>30</v>
      </c>
      <c r="D7597" s="4" t="s">
        <v>39</v>
      </c>
      <c r="E7597" s="4">
        <v>5.0</v>
      </c>
      <c r="F7597" s="4">
        <v>1.5</v>
      </c>
      <c r="G7597" s="4">
        <v>7.5</v>
      </c>
      <c r="H7597" s="5">
        <v>44946.0</v>
      </c>
      <c r="I7597" s="4">
        <f>IFERROR(__xludf.DUMMYFUNCTION("SPLIT(H7597,""/"")"),20.0)</f>
        <v>20</v>
      </c>
      <c r="J7597" s="4">
        <f>IFERROR(__xludf.DUMMYFUNCTION("""COMPUTED_VALUE"""),1.0)</f>
        <v>1</v>
      </c>
      <c r="K7597" s="4">
        <f>IFERROR(__xludf.DUMMYFUNCTION("""COMPUTED_VALUE"""),2023.0)</f>
        <v>2023</v>
      </c>
    </row>
    <row r="7598">
      <c r="A7598" s="1" t="s">
        <v>2019</v>
      </c>
      <c r="B7598" s="4" t="s">
        <v>81</v>
      </c>
      <c r="C7598" s="4" t="s">
        <v>30</v>
      </c>
      <c r="D7598" s="4" t="s">
        <v>28</v>
      </c>
      <c r="E7598" s="4">
        <v>2.0</v>
      </c>
      <c r="F7598" s="4">
        <v>1.5</v>
      </c>
      <c r="G7598" s="4">
        <v>3.0</v>
      </c>
      <c r="H7598" s="5">
        <v>44946.0</v>
      </c>
      <c r="I7598" s="4">
        <f>IFERROR(__xludf.DUMMYFUNCTION("SPLIT(H7598,""/"")"),20.0)</f>
        <v>20</v>
      </c>
      <c r="J7598" s="4">
        <f>IFERROR(__xludf.DUMMYFUNCTION("""COMPUTED_VALUE"""),1.0)</f>
        <v>1</v>
      </c>
      <c r="K7598" s="4">
        <f>IFERROR(__xludf.DUMMYFUNCTION("""COMPUTED_VALUE"""),2023.0)</f>
        <v>2023</v>
      </c>
    </row>
    <row r="7599">
      <c r="A7599" s="1" t="s">
        <v>3660</v>
      </c>
      <c r="B7599" s="4" t="s">
        <v>81</v>
      </c>
      <c r="C7599" s="4" t="s">
        <v>30</v>
      </c>
      <c r="D7599" s="4" t="s">
        <v>39</v>
      </c>
      <c r="E7599" s="4">
        <v>3.0</v>
      </c>
      <c r="F7599" s="4">
        <v>1.5</v>
      </c>
      <c r="G7599" s="4">
        <v>4.5</v>
      </c>
      <c r="H7599" s="5">
        <v>44947.0</v>
      </c>
      <c r="I7599" s="4">
        <f>IFERROR(__xludf.DUMMYFUNCTION("SPLIT(H7599,""/"")"),21.0)</f>
        <v>21</v>
      </c>
      <c r="J7599" s="4">
        <f>IFERROR(__xludf.DUMMYFUNCTION("""COMPUTED_VALUE"""),1.0)</f>
        <v>1</v>
      </c>
      <c r="K7599" s="4">
        <f>IFERROR(__xludf.DUMMYFUNCTION("""COMPUTED_VALUE"""),2023.0)</f>
        <v>2023</v>
      </c>
    </row>
    <row r="7600">
      <c r="A7600" s="1" t="s">
        <v>5081</v>
      </c>
      <c r="B7600" s="4" t="s">
        <v>81</v>
      </c>
      <c r="C7600" s="4" t="s">
        <v>30</v>
      </c>
      <c r="D7600" s="4" t="s">
        <v>30</v>
      </c>
      <c r="E7600" s="4">
        <v>1.0</v>
      </c>
      <c r="F7600" s="4">
        <v>1.5</v>
      </c>
      <c r="G7600" s="4">
        <v>1.5</v>
      </c>
      <c r="H7600" s="5">
        <v>44947.0</v>
      </c>
      <c r="I7600" s="4">
        <f>IFERROR(__xludf.DUMMYFUNCTION("SPLIT(H7600,""/"")"),21.0)</f>
        <v>21</v>
      </c>
      <c r="J7600" s="4">
        <f>IFERROR(__xludf.DUMMYFUNCTION("""COMPUTED_VALUE"""),1.0)</f>
        <v>1</v>
      </c>
      <c r="K7600" s="4">
        <f>IFERROR(__xludf.DUMMYFUNCTION("""COMPUTED_VALUE"""),2023.0)</f>
        <v>2023</v>
      </c>
    </row>
    <row r="7601">
      <c r="A7601" s="1" t="s">
        <v>9853</v>
      </c>
      <c r="B7601" s="4" t="s">
        <v>81</v>
      </c>
      <c r="C7601" s="4" t="s">
        <v>30</v>
      </c>
      <c r="D7601" s="4" t="s">
        <v>28</v>
      </c>
      <c r="E7601" s="4">
        <v>3.0</v>
      </c>
      <c r="F7601" s="4">
        <v>1.5</v>
      </c>
      <c r="G7601" s="4">
        <v>4.5</v>
      </c>
      <c r="H7601" s="5">
        <v>44947.0</v>
      </c>
      <c r="I7601" s="4">
        <f>IFERROR(__xludf.DUMMYFUNCTION("SPLIT(H7601,""/"")"),21.0)</f>
        <v>21</v>
      </c>
      <c r="J7601" s="4">
        <f>IFERROR(__xludf.DUMMYFUNCTION("""COMPUTED_VALUE"""),1.0)</f>
        <v>1</v>
      </c>
      <c r="K7601" s="4">
        <f>IFERROR(__xludf.DUMMYFUNCTION("""COMPUTED_VALUE"""),2023.0)</f>
        <v>2023</v>
      </c>
    </row>
    <row r="7602">
      <c r="A7602" s="1" t="s">
        <v>5517</v>
      </c>
      <c r="B7602" s="4" t="s">
        <v>81</v>
      </c>
      <c r="C7602" s="4" t="s">
        <v>24</v>
      </c>
      <c r="D7602" s="4" t="s">
        <v>30</v>
      </c>
      <c r="E7602" s="4">
        <v>2.0</v>
      </c>
      <c r="F7602" s="4">
        <v>1.5</v>
      </c>
      <c r="G7602" s="4">
        <v>3.0</v>
      </c>
      <c r="H7602" s="5">
        <v>44948.0</v>
      </c>
      <c r="I7602" s="4">
        <f>IFERROR(__xludf.DUMMYFUNCTION("SPLIT(H7602,""/"")"),22.0)</f>
        <v>22</v>
      </c>
      <c r="J7602" s="4">
        <f>IFERROR(__xludf.DUMMYFUNCTION("""COMPUTED_VALUE"""),1.0)</f>
        <v>1</v>
      </c>
      <c r="K7602" s="4">
        <f>IFERROR(__xludf.DUMMYFUNCTION("""COMPUTED_VALUE"""),2023.0)</f>
        <v>2023</v>
      </c>
    </row>
    <row r="7603">
      <c r="A7603" s="1" t="s">
        <v>3733</v>
      </c>
      <c r="B7603" s="4" t="s">
        <v>81</v>
      </c>
      <c r="C7603" s="4" t="s">
        <v>30</v>
      </c>
      <c r="D7603" s="4" t="s">
        <v>28</v>
      </c>
      <c r="E7603" s="4">
        <v>1.0</v>
      </c>
      <c r="F7603" s="4">
        <v>1.5</v>
      </c>
      <c r="G7603" s="4">
        <v>1.5</v>
      </c>
      <c r="H7603" s="5">
        <v>44948.0</v>
      </c>
      <c r="I7603" s="4">
        <f>IFERROR(__xludf.DUMMYFUNCTION("SPLIT(H7603,""/"")"),22.0)</f>
        <v>22</v>
      </c>
      <c r="J7603" s="4">
        <f>IFERROR(__xludf.DUMMYFUNCTION("""COMPUTED_VALUE"""),1.0)</f>
        <v>1</v>
      </c>
      <c r="K7603" s="4">
        <f>IFERROR(__xludf.DUMMYFUNCTION("""COMPUTED_VALUE"""),2023.0)</f>
        <v>2023</v>
      </c>
    </row>
    <row r="7604">
      <c r="A7604" s="1" t="s">
        <v>8782</v>
      </c>
      <c r="B7604" s="4" t="s">
        <v>81</v>
      </c>
      <c r="C7604" s="4" t="s">
        <v>29</v>
      </c>
      <c r="D7604" s="4" t="s">
        <v>28</v>
      </c>
      <c r="E7604" s="4">
        <v>1.0</v>
      </c>
      <c r="F7604" s="4">
        <v>1.5</v>
      </c>
      <c r="G7604" s="4">
        <v>1.5</v>
      </c>
      <c r="H7604" s="5">
        <v>44948.0</v>
      </c>
      <c r="I7604" s="4">
        <f>IFERROR(__xludf.DUMMYFUNCTION("SPLIT(H7604,""/"")"),22.0)</f>
        <v>22</v>
      </c>
      <c r="J7604" s="4">
        <f>IFERROR(__xludf.DUMMYFUNCTION("""COMPUTED_VALUE"""),1.0)</f>
        <v>1</v>
      </c>
      <c r="K7604" s="4">
        <f>IFERROR(__xludf.DUMMYFUNCTION("""COMPUTED_VALUE"""),2023.0)</f>
        <v>2023</v>
      </c>
    </row>
    <row r="7605">
      <c r="A7605" s="1" t="s">
        <v>3594</v>
      </c>
      <c r="B7605" s="4" t="s">
        <v>81</v>
      </c>
      <c r="C7605" s="4" t="s">
        <v>29</v>
      </c>
      <c r="D7605" s="4" t="s">
        <v>30</v>
      </c>
      <c r="E7605" s="4">
        <v>3.0</v>
      </c>
      <c r="F7605" s="4">
        <v>1.5</v>
      </c>
      <c r="G7605" s="4">
        <v>4.5</v>
      </c>
      <c r="H7605" s="5">
        <v>44949.0</v>
      </c>
      <c r="I7605" s="4">
        <f>IFERROR(__xludf.DUMMYFUNCTION("SPLIT(H7605,""/"")"),23.0)</f>
        <v>23</v>
      </c>
      <c r="J7605" s="4">
        <f>IFERROR(__xludf.DUMMYFUNCTION("""COMPUTED_VALUE"""),1.0)</f>
        <v>1</v>
      </c>
      <c r="K7605" s="4">
        <f>IFERROR(__xludf.DUMMYFUNCTION("""COMPUTED_VALUE"""),2023.0)</f>
        <v>2023</v>
      </c>
    </row>
    <row r="7606">
      <c r="A7606" s="1" t="s">
        <v>7676</v>
      </c>
      <c r="B7606" s="4" t="s">
        <v>81</v>
      </c>
      <c r="C7606" s="4" t="s">
        <v>29</v>
      </c>
      <c r="D7606" s="4" t="s">
        <v>28</v>
      </c>
      <c r="E7606" s="4">
        <v>5.0</v>
      </c>
      <c r="F7606" s="4">
        <v>1.5</v>
      </c>
      <c r="G7606" s="4">
        <v>7.5</v>
      </c>
      <c r="H7606" s="5">
        <v>44949.0</v>
      </c>
      <c r="I7606" s="4">
        <f>IFERROR(__xludf.DUMMYFUNCTION("SPLIT(H7606,""/"")"),23.0)</f>
        <v>23</v>
      </c>
      <c r="J7606" s="4">
        <f>IFERROR(__xludf.DUMMYFUNCTION("""COMPUTED_VALUE"""),1.0)</f>
        <v>1</v>
      </c>
      <c r="K7606" s="4">
        <f>IFERROR(__xludf.DUMMYFUNCTION("""COMPUTED_VALUE"""),2023.0)</f>
        <v>2023</v>
      </c>
    </row>
    <row r="7607">
      <c r="A7607" s="1" t="s">
        <v>9009</v>
      </c>
      <c r="B7607" s="4" t="s">
        <v>81</v>
      </c>
      <c r="C7607" s="4" t="s">
        <v>30</v>
      </c>
      <c r="D7607" s="4" t="s">
        <v>30</v>
      </c>
      <c r="E7607" s="4">
        <v>3.0</v>
      </c>
      <c r="F7607" s="4">
        <v>1.5</v>
      </c>
      <c r="G7607" s="4">
        <v>4.5</v>
      </c>
      <c r="H7607" s="5">
        <v>44949.0</v>
      </c>
      <c r="I7607" s="4">
        <f>IFERROR(__xludf.DUMMYFUNCTION("SPLIT(H7607,""/"")"),23.0)</f>
        <v>23</v>
      </c>
      <c r="J7607" s="4">
        <f>IFERROR(__xludf.DUMMYFUNCTION("""COMPUTED_VALUE"""),1.0)</f>
        <v>1</v>
      </c>
      <c r="K7607" s="4">
        <f>IFERROR(__xludf.DUMMYFUNCTION("""COMPUTED_VALUE"""),2023.0)</f>
        <v>2023</v>
      </c>
    </row>
    <row r="7608">
      <c r="A7608" s="1" t="s">
        <v>3352</v>
      </c>
      <c r="B7608" s="4" t="s">
        <v>81</v>
      </c>
      <c r="C7608" s="4" t="s">
        <v>24</v>
      </c>
      <c r="D7608" s="4" t="s">
        <v>30</v>
      </c>
      <c r="E7608" s="4">
        <v>3.0</v>
      </c>
      <c r="F7608" s="4">
        <v>1.5</v>
      </c>
      <c r="G7608" s="4">
        <v>4.5</v>
      </c>
      <c r="H7608" s="5">
        <v>44951.0</v>
      </c>
      <c r="I7608" s="4">
        <f>IFERROR(__xludf.DUMMYFUNCTION("SPLIT(H7608,""/"")"),25.0)</f>
        <v>25</v>
      </c>
      <c r="J7608" s="4">
        <f>IFERROR(__xludf.DUMMYFUNCTION("""COMPUTED_VALUE"""),1.0)</f>
        <v>1</v>
      </c>
      <c r="K7608" s="4">
        <f>IFERROR(__xludf.DUMMYFUNCTION("""COMPUTED_VALUE"""),2023.0)</f>
        <v>2023</v>
      </c>
    </row>
    <row r="7609">
      <c r="A7609" s="1" t="s">
        <v>1629</v>
      </c>
      <c r="B7609" s="4" t="s">
        <v>81</v>
      </c>
      <c r="C7609" s="4" t="s">
        <v>30</v>
      </c>
      <c r="D7609" s="4" t="s">
        <v>23</v>
      </c>
      <c r="E7609" s="4">
        <v>1.0</v>
      </c>
      <c r="F7609" s="4">
        <v>1.5</v>
      </c>
      <c r="G7609" s="4">
        <v>1.5</v>
      </c>
      <c r="H7609" s="5">
        <v>44951.0</v>
      </c>
      <c r="I7609" s="4">
        <f>IFERROR(__xludf.DUMMYFUNCTION("SPLIT(H7609,""/"")"),25.0)</f>
        <v>25</v>
      </c>
      <c r="J7609" s="4">
        <f>IFERROR(__xludf.DUMMYFUNCTION("""COMPUTED_VALUE"""),1.0)</f>
        <v>1</v>
      </c>
      <c r="K7609" s="4">
        <f>IFERROR(__xludf.DUMMYFUNCTION("""COMPUTED_VALUE"""),2023.0)</f>
        <v>2023</v>
      </c>
    </row>
    <row r="7610">
      <c r="A7610" s="1" t="s">
        <v>8519</v>
      </c>
      <c r="B7610" s="4" t="s">
        <v>81</v>
      </c>
      <c r="C7610" s="4" t="s">
        <v>29</v>
      </c>
      <c r="D7610" s="4" t="s">
        <v>30</v>
      </c>
      <c r="E7610" s="4">
        <v>3.0</v>
      </c>
      <c r="F7610" s="4">
        <v>1.5</v>
      </c>
      <c r="G7610" s="4">
        <v>4.5</v>
      </c>
      <c r="H7610" s="5">
        <v>44951.0</v>
      </c>
      <c r="I7610" s="4">
        <f>IFERROR(__xludf.DUMMYFUNCTION("SPLIT(H7610,""/"")"),25.0)</f>
        <v>25</v>
      </c>
      <c r="J7610" s="4">
        <f>IFERROR(__xludf.DUMMYFUNCTION("""COMPUTED_VALUE"""),1.0)</f>
        <v>1</v>
      </c>
      <c r="K7610" s="4">
        <f>IFERROR(__xludf.DUMMYFUNCTION("""COMPUTED_VALUE"""),2023.0)</f>
        <v>2023</v>
      </c>
    </row>
    <row r="7611">
      <c r="A7611" s="1" t="s">
        <v>7373</v>
      </c>
      <c r="B7611" s="4" t="s">
        <v>81</v>
      </c>
      <c r="C7611" s="4" t="s">
        <v>29</v>
      </c>
      <c r="D7611" s="4" t="s">
        <v>39</v>
      </c>
      <c r="E7611" s="4">
        <v>1.0</v>
      </c>
      <c r="F7611" s="4">
        <v>1.5</v>
      </c>
      <c r="G7611" s="4">
        <v>1.5</v>
      </c>
      <c r="H7611" s="5">
        <v>44951.0</v>
      </c>
      <c r="I7611" s="4">
        <f>IFERROR(__xludf.DUMMYFUNCTION("SPLIT(H7611,""/"")"),25.0)</f>
        <v>25</v>
      </c>
      <c r="J7611" s="4">
        <f>IFERROR(__xludf.DUMMYFUNCTION("""COMPUTED_VALUE"""),1.0)</f>
        <v>1</v>
      </c>
      <c r="K7611" s="4">
        <f>IFERROR(__xludf.DUMMYFUNCTION("""COMPUTED_VALUE"""),2023.0)</f>
        <v>2023</v>
      </c>
    </row>
    <row r="7612">
      <c r="A7612" s="1" t="s">
        <v>1832</v>
      </c>
      <c r="B7612" s="4" t="s">
        <v>81</v>
      </c>
      <c r="C7612" s="4" t="s">
        <v>29</v>
      </c>
      <c r="D7612" s="4" t="s">
        <v>30</v>
      </c>
      <c r="E7612" s="4">
        <v>5.0</v>
      </c>
      <c r="F7612" s="4">
        <v>1.5</v>
      </c>
      <c r="G7612" s="4">
        <v>7.5</v>
      </c>
      <c r="H7612" s="5">
        <v>44951.0</v>
      </c>
      <c r="I7612" s="4">
        <f>IFERROR(__xludf.DUMMYFUNCTION("SPLIT(H7612,""/"")"),25.0)</f>
        <v>25</v>
      </c>
      <c r="J7612" s="4">
        <f>IFERROR(__xludf.DUMMYFUNCTION("""COMPUTED_VALUE"""),1.0)</f>
        <v>1</v>
      </c>
      <c r="K7612" s="4">
        <f>IFERROR(__xludf.DUMMYFUNCTION("""COMPUTED_VALUE"""),2023.0)</f>
        <v>2023</v>
      </c>
    </row>
    <row r="7613">
      <c r="A7613" s="1" t="s">
        <v>7754</v>
      </c>
      <c r="B7613" s="4" t="s">
        <v>81</v>
      </c>
      <c r="C7613" s="4" t="s">
        <v>30</v>
      </c>
      <c r="D7613" s="4" t="s">
        <v>30</v>
      </c>
      <c r="E7613" s="4">
        <v>5.0</v>
      </c>
      <c r="F7613" s="4">
        <v>1.5</v>
      </c>
      <c r="G7613" s="4">
        <v>7.5</v>
      </c>
      <c r="H7613" s="5">
        <v>44951.0</v>
      </c>
      <c r="I7613" s="4">
        <f>IFERROR(__xludf.DUMMYFUNCTION("SPLIT(H7613,""/"")"),25.0)</f>
        <v>25</v>
      </c>
      <c r="J7613" s="4">
        <f>IFERROR(__xludf.DUMMYFUNCTION("""COMPUTED_VALUE"""),1.0)</f>
        <v>1</v>
      </c>
      <c r="K7613" s="4">
        <f>IFERROR(__xludf.DUMMYFUNCTION("""COMPUTED_VALUE"""),2023.0)</f>
        <v>2023</v>
      </c>
    </row>
    <row r="7614">
      <c r="A7614" s="1" t="s">
        <v>5744</v>
      </c>
      <c r="B7614" s="4" t="s">
        <v>81</v>
      </c>
      <c r="C7614" s="4" t="s">
        <v>30</v>
      </c>
      <c r="D7614" s="4" t="s">
        <v>30</v>
      </c>
      <c r="E7614" s="4">
        <v>2.0</v>
      </c>
      <c r="F7614" s="4">
        <v>1.5</v>
      </c>
      <c r="G7614" s="4">
        <v>3.0</v>
      </c>
      <c r="H7614" s="5">
        <v>44952.0</v>
      </c>
      <c r="I7614" s="4">
        <f>IFERROR(__xludf.DUMMYFUNCTION("SPLIT(H7614,""/"")"),26.0)</f>
        <v>26</v>
      </c>
      <c r="J7614" s="4">
        <f>IFERROR(__xludf.DUMMYFUNCTION("""COMPUTED_VALUE"""),1.0)</f>
        <v>1</v>
      </c>
      <c r="K7614" s="4">
        <f>IFERROR(__xludf.DUMMYFUNCTION("""COMPUTED_VALUE"""),2023.0)</f>
        <v>2023</v>
      </c>
    </row>
    <row r="7615">
      <c r="A7615" s="1" t="s">
        <v>9424</v>
      </c>
      <c r="B7615" s="4" t="s">
        <v>81</v>
      </c>
      <c r="C7615" s="4" t="s">
        <v>30</v>
      </c>
      <c r="D7615" s="4" t="s">
        <v>39</v>
      </c>
      <c r="E7615" s="4">
        <v>3.0</v>
      </c>
      <c r="F7615" s="4">
        <v>1.5</v>
      </c>
      <c r="G7615" s="4">
        <v>4.5</v>
      </c>
      <c r="H7615" s="5">
        <v>44952.0</v>
      </c>
      <c r="I7615" s="4">
        <f>IFERROR(__xludf.DUMMYFUNCTION("SPLIT(H7615,""/"")"),26.0)</f>
        <v>26</v>
      </c>
      <c r="J7615" s="4">
        <f>IFERROR(__xludf.DUMMYFUNCTION("""COMPUTED_VALUE"""),1.0)</f>
        <v>1</v>
      </c>
      <c r="K7615" s="4">
        <f>IFERROR(__xludf.DUMMYFUNCTION("""COMPUTED_VALUE"""),2023.0)</f>
        <v>2023</v>
      </c>
    </row>
    <row r="7616">
      <c r="A7616" s="1" t="s">
        <v>9594</v>
      </c>
      <c r="B7616" s="4" t="s">
        <v>81</v>
      </c>
      <c r="C7616" s="4" t="s">
        <v>24</v>
      </c>
      <c r="D7616" s="4" t="s">
        <v>28</v>
      </c>
      <c r="E7616" s="4">
        <v>3.0</v>
      </c>
      <c r="F7616" s="4">
        <v>1.5</v>
      </c>
      <c r="G7616" s="4">
        <v>4.5</v>
      </c>
      <c r="H7616" s="5">
        <v>44952.0</v>
      </c>
      <c r="I7616" s="4">
        <f>IFERROR(__xludf.DUMMYFUNCTION("SPLIT(H7616,""/"")"),26.0)</f>
        <v>26</v>
      </c>
      <c r="J7616" s="4">
        <f>IFERROR(__xludf.DUMMYFUNCTION("""COMPUTED_VALUE"""),1.0)</f>
        <v>1</v>
      </c>
      <c r="K7616" s="4">
        <f>IFERROR(__xludf.DUMMYFUNCTION("""COMPUTED_VALUE"""),2023.0)</f>
        <v>2023</v>
      </c>
    </row>
    <row r="7617">
      <c r="A7617" s="1" t="s">
        <v>4152</v>
      </c>
      <c r="B7617" s="4" t="s">
        <v>81</v>
      </c>
      <c r="C7617" s="4" t="s">
        <v>24</v>
      </c>
      <c r="D7617" s="4" t="s">
        <v>23</v>
      </c>
      <c r="E7617" s="4">
        <v>5.0</v>
      </c>
      <c r="F7617" s="4">
        <v>1.5</v>
      </c>
      <c r="G7617" s="4">
        <v>7.5</v>
      </c>
      <c r="H7617" s="5">
        <v>44952.0</v>
      </c>
      <c r="I7617" s="4">
        <f>IFERROR(__xludf.DUMMYFUNCTION("SPLIT(H7617,""/"")"),26.0)</f>
        <v>26</v>
      </c>
      <c r="J7617" s="4">
        <f>IFERROR(__xludf.DUMMYFUNCTION("""COMPUTED_VALUE"""),1.0)</f>
        <v>1</v>
      </c>
      <c r="K7617" s="4">
        <f>IFERROR(__xludf.DUMMYFUNCTION("""COMPUTED_VALUE"""),2023.0)</f>
        <v>2023</v>
      </c>
    </row>
    <row r="7618">
      <c r="A7618" s="1" t="s">
        <v>9255</v>
      </c>
      <c r="B7618" s="4" t="s">
        <v>81</v>
      </c>
      <c r="C7618" s="4" t="s">
        <v>30</v>
      </c>
      <c r="D7618" s="4" t="s">
        <v>30</v>
      </c>
      <c r="E7618" s="4">
        <v>2.0</v>
      </c>
      <c r="F7618" s="4">
        <v>1.5</v>
      </c>
      <c r="G7618" s="4">
        <v>3.0</v>
      </c>
      <c r="H7618" s="5">
        <v>44952.0</v>
      </c>
      <c r="I7618" s="4">
        <f>IFERROR(__xludf.DUMMYFUNCTION("SPLIT(H7618,""/"")"),26.0)</f>
        <v>26</v>
      </c>
      <c r="J7618" s="4">
        <f>IFERROR(__xludf.DUMMYFUNCTION("""COMPUTED_VALUE"""),1.0)</f>
        <v>1</v>
      </c>
      <c r="K7618" s="4">
        <f>IFERROR(__xludf.DUMMYFUNCTION("""COMPUTED_VALUE"""),2023.0)</f>
        <v>2023</v>
      </c>
    </row>
    <row r="7619">
      <c r="A7619" s="1" t="s">
        <v>2452</v>
      </c>
      <c r="B7619" s="4" t="s">
        <v>81</v>
      </c>
      <c r="C7619" s="4" t="s">
        <v>30</v>
      </c>
      <c r="D7619" s="4" t="s">
        <v>23</v>
      </c>
      <c r="E7619" s="4">
        <v>5.0</v>
      </c>
      <c r="F7619" s="4">
        <v>1.5</v>
      </c>
      <c r="G7619" s="4">
        <v>7.5</v>
      </c>
      <c r="H7619" s="5">
        <v>44952.0</v>
      </c>
      <c r="I7619" s="4">
        <f>IFERROR(__xludf.DUMMYFUNCTION("SPLIT(H7619,""/"")"),26.0)</f>
        <v>26</v>
      </c>
      <c r="J7619" s="4">
        <f>IFERROR(__xludf.DUMMYFUNCTION("""COMPUTED_VALUE"""),1.0)</f>
        <v>1</v>
      </c>
      <c r="K7619" s="4">
        <f>IFERROR(__xludf.DUMMYFUNCTION("""COMPUTED_VALUE"""),2023.0)</f>
        <v>2023</v>
      </c>
    </row>
    <row r="7620">
      <c r="A7620" s="1" t="s">
        <v>5008</v>
      </c>
      <c r="B7620" s="4" t="s">
        <v>81</v>
      </c>
      <c r="C7620" s="4" t="s">
        <v>24</v>
      </c>
      <c r="D7620" s="4" t="s">
        <v>28</v>
      </c>
      <c r="E7620" s="4">
        <v>2.0</v>
      </c>
      <c r="F7620" s="4">
        <v>1.5</v>
      </c>
      <c r="G7620" s="4">
        <v>3.0</v>
      </c>
      <c r="H7620" s="5">
        <v>44953.0</v>
      </c>
      <c r="I7620" s="4">
        <f>IFERROR(__xludf.DUMMYFUNCTION("SPLIT(H7620,""/"")"),27.0)</f>
        <v>27</v>
      </c>
      <c r="J7620" s="4">
        <f>IFERROR(__xludf.DUMMYFUNCTION("""COMPUTED_VALUE"""),1.0)</f>
        <v>1</v>
      </c>
      <c r="K7620" s="4">
        <f>IFERROR(__xludf.DUMMYFUNCTION("""COMPUTED_VALUE"""),2023.0)</f>
        <v>2023</v>
      </c>
    </row>
    <row r="7621">
      <c r="A7621" s="1" t="s">
        <v>1441</v>
      </c>
      <c r="B7621" s="4" t="s">
        <v>81</v>
      </c>
      <c r="C7621" s="4" t="s">
        <v>24</v>
      </c>
      <c r="D7621" s="4" t="s">
        <v>39</v>
      </c>
      <c r="E7621" s="4">
        <v>4.0</v>
      </c>
      <c r="F7621" s="4">
        <v>1.5</v>
      </c>
      <c r="G7621" s="4">
        <v>6.0</v>
      </c>
      <c r="H7621" s="5">
        <v>44953.0</v>
      </c>
      <c r="I7621" s="4">
        <f>IFERROR(__xludf.DUMMYFUNCTION("SPLIT(H7621,""/"")"),27.0)</f>
        <v>27</v>
      </c>
      <c r="J7621" s="4">
        <f>IFERROR(__xludf.DUMMYFUNCTION("""COMPUTED_VALUE"""),1.0)</f>
        <v>1</v>
      </c>
      <c r="K7621" s="4">
        <f>IFERROR(__xludf.DUMMYFUNCTION("""COMPUTED_VALUE"""),2023.0)</f>
        <v>2023</v>
      </c>
    </row>
    <row r="7622">
      <c r="A7622" s="1" t="s">
        <v>1870</v>
      </c>
      <c r="B7622" s="4" t="s">
        <v>81</v>
      </c>
      <c r="C7622" s="4" t="s">
        <v>29</v>
      </c>
      <c r="D7622" s="4" t="s">
        <v>39</v>
      </c>
      <c r="E7622" s="4">
        <v>5.0</v>
      </c>
      <c r="F7622" s="4">
        <v>1.5</v>
      </c>
      <c r="G7622" s="4">
        <v>7.5</v>
      </c>
      <c r="H7622" s="5">
        <v>44954.0</v>
      </c>
      <c r="I7622" s="4">
        <f>IFERROR(__xludf.DUMMYFUNCTION("SPLIT(H7622,""/"")"),28.0)</f>
        <v>28</v>
      </c>
      <c r="J7622" s="4">
        <f>IFERROR(__xludf.DUMMYFUNCTION("""COMPUTED_VALUE"""),1.0)</f>
        <v>1</v>
      </c>
      <c r="K7622" s="4">
        <f>IFERROR(__xludf.DUMMYFUNCTION("""COMPUTED_VALUE"""),2023.0)</f>
        <v>2023</v>
      </c>
    </row>
    <row r="7623">
      <c r="A7623" s="1" t="s">
        <v>3739</v>
      </c>
      <c r="B7623" s="4" t="s">
        <v>81</v>
      </c>
      <c r="C7623" s="4" t="s">
        <v>24</v>
      </c>
      <c r="D7623" s="4" t="s">
        <v>39</v>
      </c>
      <c r="E7623" s="4">
        <v>1.0</v>
      </c>
      <c r="F7623" s="4">
        <v>1.5</v>
      </c>
      <c r="G7623" s="4">
        <v>1.5</v>
      </c>
      <c r="H7623" s="5">
        <v>44954.0</v>
      </c>
      <c r="I7623" s="4">
        <f>IFERROR(__xludf.DUMMYFUNCTION("SPLIT(H7623,""/"")"),28.0)</f>
        <v>28</v>
      </c>
      <c r="J7623" s="4">
        <f>IFERROR(__xludf.DUMMYFUNCTION("""COMPUTED_VALUE"""),1.0)</f>
        <v>1</v>
      </c>
      <c r="K7623" s="4">
        <f>IFERROR(__xludf.DUMMYFUNCTION("""COMPUTED_VALUE"""),2023.0)</f>
        <v>2023</v>
      </c>
    </row>
    <row r="7624">
      <c r="A7624" s="1" t="s">
        <v>8633</v>
      </c>
      <c r="B7624" s="4" t="s">
        <v>81</v>
      </c>
      <c r="C7624" s="4" t="s">
        <v>29</v>
      </c>
      <c r="D7624" s="4" t="s">
        <v>28</v>
      </c>
      <c r="E7624" s="4">
        <v>4.0</v>
      </c>
      <c r="F7624" s="4">
        <v>1.5</v>
      </c>
      <c r="G7624" s="4">
        <v>6.0</v>
      </c>
      <c r="H7624" s="5">
        <v>44954.0</v>
      </c>
      <c r="I7624" s="4">
        <f>IFERROR(__xludf.DUMMYFUNCTION("SPLIT(H7624,""/"")"),28.0)</f>
        <v>28</v>
      </c>
      <c r="J7624" s="4">
        <f>IFERROR(__xludf.DUMMYFUNCTION("""COMPUTED_VALUE"""),1.0)</f>
        <v>1</v>
      </c>
      <c r="K7624" s="4">
        <f>IFERROR(__xludf.DUMMYFUNCTION("""COMPUTED_VALUE"""),2023.0)</f>
        <v>2023</v>
      </c>
    </row>
    <row r="7625">
      <c r="A7625" s="1" t="s">
        <v>3236</v>
      </c>
      <c r="B7625" s="4" t="s">
        <v>81</v>
      </c>
      <c r="C7625" s="4" t="s">
        <v>24</v>
      </c>
      <c r="D7625" s="4" t="s">
        <v>23</v>
      </c>
      <c r="E7625" s="4">
        <v>1.0</v>
      </c>
      <c r="F7625" s="4">
        <v>1.5</v>
      </c>
      <c r="G7625" s="4">
        <v>1.5</v>
      </c>
      <c r="H7625" s="5">
        <v>44955.0</v>
      </c>
      <c r="I7625" s="4">
        <f>IFERROR(__xludf.DUMMYFUNCTION("SPLIT(H7625,""/"")"),29.0)</f>
        <v>29</v>
      </c>
      <c r="J7625" s="4">
        <f>IFERROR(__xludf.DUMMYFUNCTION("""COMPUTED_VALUE"""),1.0)</f>
        <v>1</v>
      </c>
      <c r="K7625" s="4">
        <f>IFERROR(__xludf.DUMMYFUNCTION("""COMPUTED_VALUE"""),2023.0)</f>
        <v>2023</v>
      </c>
    </row>
    <row r="7626">
      <c r="A7626" s="1" t="s">
        <v>803</v>
      </c>
      <c r="B7626" s="4" t="s">
        <v>81</v>
      </c>
      <c r="C7626" s="4" t="s">
        <v>24</v>
      </c>
      <c r="D7626" s="4" t="s">
        <v>30</v>
      </c>
      <c r="E7626" s="4">
        <v>4.0</v>
      </c>
      <c r="F7626" s="4">
        <v>1.5</v>
      </c>
      <c r="G7626" s="4">
        <v>6.0</v>
      </c>
      <c r="H7626" s="5">
        <v>44955.0</v>
      </c>
      <c r="I7626" s="4">
        <f>IFERROR(__xludf.DUMMYFUNCTION("SPLIT(H7626,""/"")"),29.0)</f>
        <v>29</v>
      </c>
      <c r="J7626" s="4">
        <f>IFERROR(__xludf.DUMMYFUNCTION("""COMPUTED_VALUE"""),1.0)</f>
        <v>1</v>
      </c>
      <c r="K7626" s="4">
        <f>IFERROR(__xludf.DUMMYFUNCTION("""COMPUTED_VALUE"""),2023.0)</f>
        <v>2023</v>
      </c>
    </row>
    <row r="7627">
      <c r="A7627" s="1" t="s">
        <v>8346</v>
      </c>
      <c r="B7627" s="4" t="s">
        <v>81</v>
      </c>
      <c r="C7627" s="4" t="s">
        <v>24</v>
      </c>
      <c r="D7627" s="4" t="s">
        <v>28</v>
      </c>
      <c r="E7627" s="4">
        <v>5.0</v>
      </c>
      <c r="F7627" s="4">
        <v>1.5</v>
      </c>
      <c r="G7627" s="4">
        <v>7.5</v>
      </c>
      <c r="H7627" s="5">
        <v>44955.0</v>
      </c>
      <c r="I7627" s="4">
        <f>IFERROR(__xludf.DUMMYFUNCTION("SPLIT(H7627,""/"")"),29.0)</f>
        <v>29</v>
      </c>
      <c r="J7627" s="4">
        <f>IFERROR(__xludf.DUMMYFUNCTION("""COMPUTED_VALUE"""),1.0)</f>
        <v>1</v>
      </c>
      <c r="K7627" s="4">
        <f>IFERROR(__xludf.DUMMYFUNCTION("""COMPUTED_VALUE"""),2023.0)</f>
        <v>2023</v>
      </c>
    </row>
    <row r="7628">
      <c r="A7628" s="1" t="s">
        <v>9719</v>
      </c>
      <c r="B7628" s="4" t="s">
        <v>81</v>
      </c>
      <c r="C7628" s="4" t="s">
        <v>24</v>
      </c>
      <c r="D7628" s="4" t="s">
        <v>39</v>
      </c>
      <c r="E7628" s="4">
        <v>1.0</v>
      </c>
      <c r="F7628" s="4">
        <v>1.5</v>
      </c>
      <c r="G7628" s="4">
        <v>1.5</v>
      </c>
      <c r="H7628" s="5">
        <v>44955.0</v>
      </c>
      <c r="I7628" s="4">
        <f>IFERROR(__xludf.DUMMYFUNCTION("SPLIT(H7628,""/"")"),29.0)</f>
        <v>29</v>
      </c>
      <c r="J7628" s="4">
        <f>IFERROR(__xludf.DUMMYFUNCTION("""COMPUTED_VALUE"""),1.0)</f>
        <v>1</v>
      </c>
      <c r="K7628" s="4">
        <f>IFERROR(__xludf.DUMMYFUNCTION("""COMPUTED_VALUE"""),2023.0)</f>
        <v>2023</v>
      </c>
    </row>
    <row r="7629">
      <c r="A7629" s="1" t="s">
        <v>8409</v>
      </c>
      <c r="B7629" s="4" t="s">
        <v>81</v>
      </c>
      <c r="C7629" s="4" t="s">
        <v>30</v>
      </c>
      <c r="D7629" s="4" t="s">
        <v>30</v>
      </c>
      <c r="E7629" s="4">
        <v>2.0</v>
      </c>
      <c r="F7629" s="4">
        <v>1.5</v>
      </c>
      <c r="G7629" s="4">
        <v>3.0</v>
      </c>
      <c r="H7629" s="5">
        <v>44956.0</v>
      </c>
      <c r="I7629" s="4">
        <f>IFERROR(__xludf.DUMMYFUNCTION("SPLIT(H7629,""/"")"),30.0)</f>
        <v>30</v>
      </c>
      <c r="J7629" s="4">
        <f>IFERROR(__xludf.DUMMYFUNCTION("""COMPUTED_VALUE"""),1.0)</f>
        <v>1</v>
      </c>
      <c r="K7629" s="4">
        <f>IFERROR(__xludf.DUMMYFUNCTION("""COMPUTED_VALUE"""),2023.0)</f>
        <v>2023</v>
      </c>
    </row>
    <row r="7630">
      <c r="A7630" s="1" t="s">
        <v>5713</v>
      </c>
      <c r="B7630" s="4" t="s">
        <v>81</v>
      </c>
      <c r="C7630" s="4" t="s">
        <v>30</v>
      </c>
      <c r="D7630" s="4" t="s">
        <v>30</v>
      </c>
      <c r="E7630" s="4">
        <v>4.0</v>
      </c>
      <c r="F7630" s="4">
        <v>1.5</v>
      </c>
      <c r="G7630" s="4">
        <v>6.0</v>
      </c>
      <c r="H7630" s="5">
        <v>44956.0</v>
      </c>
      <c r="I7630" s="4">
        <f>IFERROR(__xludf.DUMMYFUNCTION("SPLIT(H7630,""/"")"),30.0)</f>
        <v>30</v>
      </c>
      <c r="J7630" s="4">
        <f>IFERROR(__xludf.DUMMYFUNCTION("""COMPUTED_VALUE"""),1.0)</f>
        <v>1</v>
      </c>
      <c r="K7630" s="4">
        <f>IFERROR(__xludf.DUMMYFUNCTION("""COMPUTED_VALUE"""),2023.0)</f>
        <v>2023</v>
      </c>
    </row>
    <row r="7631">
      <c r="A7631" s="1" t="s">
        <v>2395</v>
      </c>
      <c r="B7631" s="4" t="s">
        <v>81</v>
      </c>
      <c r="C7631" s="4" t="s">
        <v>29</v>
      </c>
      <c r="D7631" s="4" t="s">
        <v>39</v>
      </c>
      <c r="E7631" s="4">
        <v>4.0</v>
      </c>
      <c r="F7631" s="4">
        <v>1.5</v>
      </c>
      <c r="G7631" s="4">
        <v>6.0</v>
      </c>
      <c r="H7631" s="5">
        <v>44956.0</v>
      </c>
      <c r="I7631" s="4">
        <f>IFERROR(__xludf.DUMMYFUNCTION("SPLIT(H7631,""/"")"),30.0)</f>
        <v>30</v>
      </c>
      <c r="J7631" s="4">
        <f>IFERROR(__xludf.DUMMYFUNCTION("""COMPUTED_VALUE"""),1.0)</f>
        <v>1</v>
      </c>
      <c r="K7631" s="4">
        <f>IFERROR(__xludf.DUMMYFUNCTION("""COMPUTED_VALUE"""),2023.0)</f>
        <v>2023</v>
      </c>
    </row>
    <row r="7632">
      <c r="A7632" s="1" t="s">
        <v>1061</v>
      </c>
      <c r="B7632" s="4" t="s">
        <v>81</v>
      </c>
      <c r="C7632" s="4" t="s">
        <v>30</v>
      </c>
      <c r="D7632" s="4" t="s">
        <v>23</v>
      </c>
      <c r="E7632" s="4">
        <v>4.0</v>
      </c>
      <c r="F7632" s="4">
        <v>1.5</v>
      </c>
      <c r="G7632" s="4">
        <v>6.0</v>
      </c>
      <c r="H7632" s="5">
        <v>44957.0</v>
      </c>
      <c r="I7632" s="4">
        <f>IFERROR(__xludf.DUMMYFUNCTION("SPLIT(H7632,""/"")"),31.0)</f>
        <v>31</v>
      </c>
      <c r="J7632" s="4">
        <f>IFERROR(__xludf.DUMMYFUNCTION("""COMPUTED_VALUE"""),1.0)</f>
        <v>1</v>
      </c>
      <c r="K7632" s="4">
        <f>IFERROR(__xludf.DUMMYFUNCTION("""COMPUTED_VALUE"""),2023.0)</f>
        <v>2023</v>
      </c>
    </row>
    <row r="7633">
      <c r="A7633" s="1" t="s">
        <v>9232</v>
      </c>
      <c r="B7633" s="4" t="s">
        <v>81</v>
      </c>
      <c r="C7633" s="4" t="s">
        <v>30</v>
      </c>
      <c r="D7633" s="4" t="s">
        <v>39</v>
      </c>
      <c r="E7633" s="4">
        <v>3.0</v>
      </c>
      <c r="F7633" s="4">
        <v>1.5</v>
      </c>
      <c r="G7633" s="4">
        <v>4.5</v>
      </c>
      <c r="H7633" s="5">
        <v>44957.0</v>
      </c>
      <c r="I7633" s="4">
        <f>IFERROR(__xludf.DUMMYFUNCTION("SPLIT(H7633,""/"")"),31.0)</f>
        <v>31</v>
      </c>
      <c r="J7633" s="4">
        <f>IFERROR(__xludf.DUMMYFUNCTION("""COMPUTED_VALUE"""),1.0)</f>
        <v>1</v>
      </c>
      <c r="K7633" s="4">
        <f>IFERROR(__xludf.DUMMYFUNCTION("""COMPUTED_VALUE"""),2023.0)</f>
        <v>2023</v>
      </c>
    </row>
    <row r="7634">
      <c r="A7634" s="1" t="s">
        <v>7431</v>
      </c>
      <c r="B7634" s="4" t="s">
        <v>81</v>
      </c>
      <c r="C7634" s="4" t="s">
        <v>29</v>
      </c>
      <c r="D7634" s="4" t="s">
        <v>28</v>
      </c>
      <c r="E7634" s="4">
        <v>2.0</v>
      </c>
      <c r="F7634" s="4">
        <v>1.5</v>
      </c>
      <c r="G7634" s="4">
        <v>3.0</v>
      </c>
      <c r="H7634" s="5">
        <v>44957.0</v>
      </c>
      <c r="I7634" s="4">
        <f>IFERROR(__xludf.DUMMYFUNCTION("SPLIT(H7634,""/"")"),31.0)</f>
        <v>31</v>
      </c>
      <c r="J7634" s="4">
        <f>IFERROR(__xludf.DUMMYFUNCTION("""COMPUTED_VALUE"""),1.0)</f>
        <v>1</v>
      </c>
      <c r="K7634" s="4">
        <f>IFERROR(__xludf.DUMMYFUNCTION("""COMPUTED_VALUE"""),2023.0)</f>
        <v>2023</v>
      </c>
    </row>
    <row r="7635">
      <c r="A7635" s="1" t="s">
        <v>6455</v>
      </c>
      <c r="B7635" s="4" t="s">
        <v>81</v>
      </c>
      <c r="C7635" s="4" t="s">
        <v>29</v>
      </c>
      <c r="D7635" s="4" t="s">
        <v>28</v>
      </c>
      <c r="E7635" s="4">
        <v>2.0</v>
      </c>
      <c r="F7635" s="4">
        <v>1.5</v>
      </c>
      <c r="G7635" s="4">
        <v>3.0</v>
      </c>
      <c r="H7635" s="5">
        <v>44958.0</v>
      </c>
      <c r="I7635" s="4">
        <f>IFERROR(__xludf.DUMMYFUNCTION("SPLIT(H7635,""/"")"),1.0)</f>
        <v>1</v>
      </c>
      <c r="J7635" s="4">
        <f>IFERROR(__xludf.DUMMYFUNCTION("""COMPUTED_VALUE"""),2.0)</f>
        <v>2</v>
      </c>
      <c r="K7635" s="4">
        <f>IFERROR(__xludf.DUMMYFUNCTION("""COMPUTED_VALUE"""),2023.0)</f>
        <v>2023</v>
      </c>
    </row>
    <row r="7636">
      <c r="A7636" s="1" t="s">
        <v>7918</v>
      </c>
      <c r="B7636" s="4" t="s">
        <v>81</v>
      </c>
      <c r="C7636" s="4" t="s">
        <v>24</v>
      </c>
      <c r="D7636" s="4" t="s">
        <v>23</v>
      </c>
      <c r="E7636" s="4">
        <v>4.0</v>
      </c>
      <c r="F7636" s="4">
        <v>1.5</v>
      </c>
      <c r="G7636" s="4">
        <v>6.0</v>
      </c>
      <c r="H7636" s="5">
        <v>44958.0</v>
      </c>
      <c r="I7636" s="4">
        <f>IFERROR(__xludf.DUMMYFUNCTION("SPLIT(H7636,""/"")"),1.0)</f>
        <v>1</v>
      </c>
      <c r="J7636" s="4">
        <f>IFERROR(__xludf.DUMMYFUNCTION("""COMPUTED_VALUE"""),2.0)</f>
        <v>2</v>
      </c>
      <c r="K7636" s="4">
        <f>IFERROR(__xludf.DUMMYFUNCTION("""COMPUTED_VALUE"""),2023.0)</f>
        <v>2023</v>
      </c>
    </row>
    <row r="7637">
      <c r="A7637" s="1" t="s">
        <v>4859</v>
      </c>
      <c r="B7637" s="4" t="s">
        <v>81</v>
      </c>
      <c r="C7637" s="4" t="s">
        <v>29</v>
      </c>
      <c r="D7637" s="4" t="s">
        <v>28</v>
      </c>
      <c r="E7637" s="4">
        <v>1.0</v>
      </c>
      <c r="F7637" s="4">
        <v>1.5</v>
      </c>
      <c r="G7637" s="4">
        <v>1.5</v>
      </c>
      <c r="H7637" s="5">
        <v>44958.0</v>
      </c>
      <c r="I7637" s="4">
        <f>IFERROR(__xludf.DUMMYFUNCTION("SPLIT(H7637,""/"")"),1.0)</f>
        <v>1</v>
      </c>
      <c r="J7637" s="4">
        <f>IFERROR(__xludf.DUMMYFUNCTION("""COMPUTED_VALUE"""),2.0)</f>
        <v>2</v>
      </c>
      <c r="K7637" s="4">
        <f>IFERROR(__xludf.DUMMYFUNCTION("""COMPUTED_VALUE"""),2023.0)</f>
        <v>2023</v>
      </c>
    </row>
    <row r="7638">
      <c r="A7638" s="1" t="s">
        <v>2650</v>
      </c>
      <c r="B7638" s="4" t="s">
        <v>81</v>
      </c>
      <c r="C7638" s="4" t="s">
        <v>30</v>
      </c>
      <c r="D7638" s="4" t="s">
        <v>30</v>
      </c>
      <c r="E7638" s="4">
        <v>1.0</v>
      </c>
      <c r="F7638" s="4">
        <v>1.5</v>
      </c>
      <c r="G7638" s="4">
        <v>1.5</v>
      </c>
      <c r="H7638" s="5">
        <v>44959.0</v>
      </c>
      <c r="I7638" s="4">
        <f>IFERROR(__xludf.DUMMYFUNCTION("SPLIT(H7638,""/"")"),2.0)</f>
        <v>2</v>
      </c>
      <c r="J7638" s="4">
        <f>IFERROR(__xludf.DUMMYFUNCTION("""COMPUTED_VALUE"""),2.0)</f>
        <v>2</v>
      </c>
      <c r="K7638" s="4">
        <f>IFERROR(__xludf.DUMMYFUNCTION("""COMPUTED_VALUE"""),2023.0)</f>
        <v>2023</v>
      </c>
    </row>
    <row r="7639">
      <c r="A7639" s="1" t="s">
        <v>4551</v>
      </c>
      <c r="B7639" s="4" t="s">
        <v>81</v>
      </c>
      <c r="C7639" s="4" t="s">
        <v>24</v>
      </c>
      <c r="D7639" s="4" t="s">
        <v>23</v>
      </c>
      <c r="E7639" s="4">
        <v>2.0</v>
      </c>
      <c r="F7639" s="4">
        <v>1.5</v>
      </c>
      <c r="G7639" s="4">
        <v>3.0</v>
      </c>
      <c r="H7639" s="5">
        <v>44960.0</v>
      </c>
      <c r="I7639" s="4">
        <f>IFERROR(__xludf.DUMMYFUNCTION("SPLIT(H7639,""/"")"),3.0)</f>
        <v>3</v>
      </c>
      <c r="J7639" s="4">
        <f>IFERROR(__xludf.DUMMYFUNCTION("""COMPUTED_VALUE"""),2.0)</f>
        <v>2</v>
      </c>
      <c r="K7639" s="4">
        <f>IFERROR(__xludf.DUMMYFUNCTION("""COMPUTED_VALUE"""),2023.0)</f>
        <v>2023</v>
      </c>
    </row>
    <row r="7640">
      <c r="A7640" s="1" t="s">
        <v>6227</v>
      </c>
      <c r="B7640" s="4" t="s">
        <v>81</v>
      </c>
      <c r="C7640" s="4" t="s">
        <v>30</v>
      </c>
      <c r="D7640" s="4" t="s">
        <v>28</v>
      </c>
      <c r="E7640" s="4">
        <v>5.0</v>
      </c>
      <c r="F7640" s="4">
        <v>1.5</v>
      </c>
      <c r="G7640" s="4">
        <v>7.5</v>
      </c>
      <c r="H7640" s="5">
        <v>44962.0</v>
      </c>
      <c r="I7640" s="4">
        <f>IFERROR(__xludf.DUMMYFUNCTION("SPLIT(H7640,""/"")"),5.0)</f>
        <v>5</v>
      </c>
      <c r="J7640" s="4">
        <f>IFERROR(__xludf.DUMMYFUNCTION("""COMPUTED_VALUE"""),2.0)</f>
        <v>2</v>
      </c>
      <c r="K7640" s="4">
        <f>IFERROR(__xludf.DUMMYFUNCTION("""COMPUTED_VALUE"""),2023.0)</f>
        <v>2023</v>
      </c>
    </row>
    <row r="7641">
      <c r="A7641" s="1" t="s">
        <v>2913</v>
      </c>
      <c r="B7641" s="4" t="s">
        <v>81</v>
      </c>
      <c r="C7641" s="4" t="s">
        <v>24</v>
      </c>
      <c r="D7641" s="4" t="s">
        <v>28</v>
      </c>
      <c r="E7641" s="4">
        <v>5.0</v>
      </c>
      <c r="F7641" s="4">
        <v>1.5</v>
      </c>
      <c r="G7641" s="4">
        <v>7.5</v>
      </c>
      <c r="H7641" s="5">
        <v>44962.0</v>
      </c>
      <c r="I7641" s="4">
        <f>IFERROR(__xludf.DUMMYFUNCTION("SPLIT(H7641,""/"")"),5.0)</f>
        <v>5</v>
      </c>
      <c r="J7641" s="4">
        <f>IFERROR(__xludf.DUMMYFUNCTION("""COMPUTED_VALUE"""),2.0)</f>
        <v>2</v>
      </c>
      <c r="K7641" s="4">
        <f>IFERROR(__xludf.DUMMYFUNCTION("""COMPUTED_VALUE"""),2023.0)</f>
        <v>2023</v>
      </c>
    </row>
    <row r="7642">
      <c r="A7642" s="1" t="s">
        <v>4384</v>
      </c>
      <c r="B7642" s="4" t="s">
        <v>81</v>
      </c>
      <c r="C7642" s="4" t="s">
        <v>30</v>
      </c>
      <c r="D7642" s="4" t="s">
        <v>28</v>
      </c>
      <c r="E7642" s="4">
        <v>1.0</v>
      </c>
      <c r="F7642" s="4">
        <v>1.5</v>
      </c>
      <c r="G7642" s="4">
        <v>1.5</v>
      </c>
      <c r="H7642" s="5">
        <v>44962.0</v>
      </c>
      <c r="I7642" s="4">
        <f>IFERROR(__xludf.DUMMYFUNCTION("SPLIT(H7642,""/"")"),5.0)</f>
        <v>5</v>
      </c>
      <c r="J7642" s="4">
        <f>IFERROR(__xludf.DUMMYFUNCTION("""COMPUTED_VALUE"""),2.0)</f>
        <v>2</v>
      </c>
      <c r="K7642" s="4">
        <f>IFERROR(__xludf.DUMMYFUNCTION("""COMPUTED_VALUE"""),2023.0)</f>
        <v>2023</v>
      </c>
    </row>
    <row r="7643">
      <c r="A7643" s="1" t="s">
        <v>3016</v>
      </c>
      <c r="B7643" s="4" t="s">
        <v>81</v>
      </c>
      <c r="C7643" s="4" t="s">
        <v>29</v>
      </c>
      <c r="D7643" s="4" t="s">
        <v>30</v>
      </c>
      <c r="E7643" s="4">
        <v>5.0</v>
      </c>
      <c r="F7643" s="4">
        <v>1.5</v>
      </c>
      <c r="G7643" s="4">
        <v>7.5</v>
      </c>
      <c r="H7643" s="5">
        <v>44963.0</v>
      </c>
      <c r="I7643" s="4">
        <f>IFERROR(__xludf.DUMMYFUNCTION("SPLIT(H7643,""/"")"),6.0)</f>
        <v>6</v>
      </c>
      <c r="J7643" s="4">
        <f>IFERROR(__xludf.DUMMYFUNCTION("""COMPUTED_VALUE"""),2.0)</f>
        <v>2</v>
      </c>
      <c r="K7643" s="4">
        <f>IFERROR(__xludf.DUMMYFUNCTION("""COMPUTED_VALUE"""),2023.0)</f>
        <v>2023</v>
      </c>
    </row>
    <row r="7644">
      <c r="A7644" s="1" t="s">
        <v>8040</v>
      </c>
      <c r="B7644" s="4" t="s">
        <v>81</v>
      </c>
      <c r="C7644" s="4" t="s">
        <v>30</v>
      </c>
      <c r="D7644" s="4" t="s">
        <v>30</v>
      </c>
      <c r="E7644" s="4">
        <v>5.0</v>
      </c>
      <c r="F7644" s="4">
        <v>1.5</v>
      </c>
      <c r="G7644" s="4">
        <v>7.5</v>
      </c>
      <c r="H7644" s="5">
        <v>44963.0</v>
      </c>
      <c r="I7644" s="4">
        <f>IFERROR(__xludf.DUMMYFUNCTION("SPLIT(H7644,""/"")"),6.0)</f>
        <v>6</v>
      </c>
      <c r="J7644" s="4">
        <f>IFERROR(__xludf.DUMMYFUNCTION("""COMPUTED_VALUE"""),2.0)</f>
        <v>2</v>
      </c>
      <c r="K7644" s="4">
        <f>IFERROR(__xludf.DUMMYFUNCTION("""COMPUTED_VALUE"""),2023.0)</f>
        <v>2023</v>
      </c>
    </row>
    <row r="7645">
      <c r="A7645" s="1" t="s">
        <v>8646</v>
      </c>
      <c r="B7645" s="4" t="s">
        <v>81</v>
      </c>
      <c r="C7645" s="4" t="s">
        <v>24</v>
      </c>
      <c r="D7645" s="4" t="s">
        <v>23</v>
      </c>
      <c r="E7645" s="4">
        <v>3.0</v>
      </c>
      <c r="F7645" s="4">
        <v>1.5</v>
      </c>
      <c r="G7645" s="4">
        <v>4.5</v>
      </c>
      <c r="H7645" s="5">
        <v>44963.0</v>
      </c>
      <c r="I7645" s="4">
        <f>IFERROR(__xludf.DUMMYFUNCTION("SPLIT(H7645,""/"")"),6.0)</f>
        <v>6</v>
      </c>
      <c r="J7645" s="4">
        <f>IFERROR(__xludf.DUMMYFUNCTION("""COMPUTED_VALUE"""),2.0)</f>
        <v>2</v>
      </c>
      <c r="K7645" s="4">
        <f>IFERROR(__xludf.DUMMYFUNCTION("""COMPUTED_VALUE"""),2023.0)</f>
        <v>2023</v>
      </c>
    </row>
    <row r="7646">
      <c r="A7646" s="1" t="s">
        <v>432</v>
      </c>
      <c r="B7646" s="4" t="s">
        <v>81</v>
      </c>
      <c r="C7646" s="4" t="s">
        <v>24</v>
      </c>
      <c r="D7646" s="4" t="s">
        <v>30</v>
      </c>
      <c r="E7646" s="4">
        <v>2.0</v>
      </c>
      <c r="F7646" s="4">
        <v>1.5</v>
      </c>
      <c r="G7646" s="4">
        <v>3.0</v>
      </c>
      <c r="H7646" s="5">
        <v>44963.0</v>
      </c>
      <c r="I7646" s="4">
        <f>IFERROR(__xludf.DUMMYFUNCTION("SPLIT(H7646,""/"")"),6.0)</f>
        <v>6</v>
      </c>
      <c r="J7646" s="4">
        <f>IFERROR(__xludf.DUMMYFUNCTION("""COMPUTED_VALUE"""),2.0)</f>
        <v>2</v>
      </c>
      <c r="K7646" s="4">
        <f>IFERROR(__xludf.DUMMYFUNCTION("""COMPUTED_VALUE"""),2023.0)</f>
        <v>2023</v>
      </c>
    </row>
    <row r="7647">
      <c r="A7647" s="1" t="s">
        <v>6918</v>
      </c>
      <c r="B7647" s="4" t="s">
        <v>81</v>
      </c>
      <c r="C7647" s="4" t="s">
        <v>29</v>
      </c>
      <c r="D7647" s="4" t="s">
        <v>39</v>
      </c>
      <c r="E7647" s="4">
        <v>2.0</v>
      </c>
      <c r="F7647" s="4">
        <v>1.5</v>
      </c>
      <c r="G7647" s="4">
        <v>3.0</v>
      </c>
      <c r="H7647" s="5">
        <v>44963.0</v>
      </c>
      <c r="I7647" s="4">
        <f>IFERROR(__xludf.DUMMYFUNCTION("SPLIT(H7647,""/"")"),6.0)</f>
        <v>6</v>
      </c>
      <c r="J7647" s="4">
        <f>IFERROR(__xludf.DUMMYFUNCTION("""COMPUTED_VALUE"""),2.0)</f>
        <v>2</v>
      </c>
      <c r="K7647" s="4">
        <f>IFERROR(__xludf.DUMMYFUNCTION("""COMPUTED_VALUE"""),2023.0)</f>
        <v>2023</v>
      </c>
    </row>
    <row r="7648">
      <c r="A7648" s="1" t="s">
        <v>5396</v>
      </c>
      <c r="B7648" s="4" t="s">
        <v>81</v>
      </c>
      <c r="C7648" s="4" t="s">
        <v>30</v>
      </c>
      <c r="D7648" s="4" t="s">
        <v>28</v>
      </c>
      <c r="E7648" s="4">
        <v>3.0</v>
      </c>
      <c r="F7648" s="4">
        <v>1.5</v>
      </c>
      <c r="G7648" s="4">
        <v>4.5</v>
      </c>
      <c r="H7648" s="5">
        <v>44963.0</v>
      </c>
      <c r="I7648" s="4">
        <f>IFERROR(__xludf.DUMMYFUNCTION("SPLIT(H7648,""/"")"),6.0)</f>
        <v>6</v>
      </c>
      <c r="J7648" s="4">
        <f>IFERROR(__xludf.DUMMYFUNCTION("""COMPUTED_VALUE"""),2.0)</f>
        <v>2</v>
      </c>
      <c r="K7648" s="4">
        <f>IFERROR(__xludf.DUMMYFUNCTION("""COMPUTED_VALUE"""),2023.0)</f>
        <v>2023</v>
      </c>
    </row>
    <row r="7649">
      <c r="A7649" s="1" t="s">
        <v>3851</v>
      </c>
      <c r="B7649" s="4" t="s">
        <v>81</v>
      </c>
      <c r="C7649" s="4" t="s">
        <v>30</v>
      </c>
      <c r="D7649" s="4" t="s">
        <v>23</v>
      </c>
      <c r="E7649" s="4">
        <v>3.0</v>
      </c>
      <c r="F7649" s="4">
        <v>1.5</v>
      </c>
      <c r="G7649" s="4">
        <v>4.5</v>
      </c>
      <c r="H7649" s="5">
        <v>44963.0</v>
      </c>
      <c r="I7649" s="4">
        <f>IFERROR(__xludf.DUMMYFUNCTION("SPLIT(H7649,""/"")"),6.0)</f>
        <v>6</v>
      </c>
      <c r="J7649" s="4">
        <f>IFERROR(__xludf.DUMMYFUNCTION("""COMPUTED_VALUE"""),2.0)</f>
        <v>2</v>
      </c>
      <c r="K7649" s="4">
        <f>IFERROR(__xludf.DUMMYFUNCTION("""COMPUTED_VALUE"""),2023.0)</f>
        <v>2023</v>
      </c>
    </row>
    <row r="7650">
      <c r="A7650" s="1" t="s">
        <v>2566</v>
      </c>
      <c r="B7650" s="4" t="s">
        <v>81</v>
      </c>
      <c r="C7650" s="4" t="s">
        <v>30</v>
      </c>
      <c r="D7650" s="4" t="s">
        <v>30</v>
      </c>
      <c r="E7650" s="4">
        <v>3.0</v>
      </c>
      <c r="F7650" s="4">
        <v>1.5</v>
      </c>
      <c r="G7650" s="4">
        <v>4.5</v>
      </c>
      <c r="H7650" s="5">
        <v>44964.0</v>
      </c>
      <c r="I7650" s="4">
        <f>IFERROR(__xludf.DUMMYFUNCTION("SPLIT(H7650,""/"")"),7.0)</f>
        <v>7</v>
      </c>
      <c r="J7650" s="4">
        <f>IFERROR(__xludf.DUMMYFUNCTION("""COMPUTED_VALUE"""),2.0)</f>
        <v>2</v>
      </c>
      <c r="K7650" s="4">
        <f>IFERROR(__xludf.DUMMYFUNCTION("""COMPUTED_VALUE"""),2023.0)</f>
        <v>2023</v>
      </c>
    </row>
    <row r="7651">
      <c r="A7651" s="1" t="s">
        <v>7237</v>
      </c>
      <c r="B7651" s="4" t="s">
        <v>81</v>
      </c>
      <c r="C7651" s="4" t="s">
        <v>29</v>
      </c>
      <c r="D7651" s="4" t="s">
        <v>23</v>
      </c>
      <c r="E7651" s="4">
        <v>4.0</v>
      </c>
      <c r="F7651" s="4">
        <v>1.5</v>
      </c>
      <c r="G7651" s="4">
        <v>6.0</v>
      </c>
      <c r="H7651" s="5">
        <v>44964.0</v>
      </c>
      <c r="I7651" s="4">
        <f>IFERROR(__xludf.DUMMYFUNCTION("SPLIT(H7651,""/"")"),7.0)</f>
        <v>7</v>
      </c>
      <c r="J7651" s="4">
        <f>IFERROR(__xludf.DUMMYFUNCTION("""COMPUTED_VALUE"""),2.0)</f>
        <v>2</v>
      </c>
      <c r="K7651" s="4">
        <f>IFERROR(__xludf.DUMMYFUNCTION("""COMPUTED_VALUE"""),2023.0)</f>
        <v>2023</v>
      </c>
    </row>
    <row r="7652">
      <c r="A7652" s="1" t="s">
        <v>994</v>
      </c>
      <c r="B7652" s="4" t="s">
        <v>81</v>
      </c>
      <c r="C7652" s="4" t="s">
        <v>24</v>
      </c>
      <c r="D7652" s="4" t="s">
        <v>23</v>
      </c>
      <c r="E7652" s="4">
        <v>5.0</v>
      </c>
      <c r="F7652" s="4">
        <v>1.5</v>
      </c>
      <c r="G7652" s="4">
        <v>7.5</v>
      </c>
      <c r="H7652" s="5">
        <v>44964.0</v>
      </c>
      <c r="I7652" s="4">
        <f>IFERROR(__xludf.DUMMYFUNCTION("SPLIT(H7652,""/"")"),7.0)</f>
        <v>7</v>
      </c>
      <c r="J7652" s="4">
        <f>IFERROR(__xludf.DUMMYFUNCTION("""COMPUTED_VALUE"""),2.0)</f>
        <v>2</v>
      </c>
      <c r="K7652" s="4">
        <f>IFERROR(__xludf.DUMMYFUNCTION("""COMPUTED_VALUE"""),2023.0)</f>
        <v>2023</v>
      </c>
    </row>
    <row r="7653">
      <c r="A7653" s="1" t="s">
        <v>3678</v>
      </c>
      <c r="B7653" s="4" t="s">
        <v>81</v>
      </c>
      <c r="C7653" s="4" t="s">
        <v>29</v>
      </c>
      <c r="D7653" s="4" t="s">
        <v>23</v>
      </c>
      <c r="E7653" s="4">
        <v>5.0</v>
      </c>
      <c r="F7653" s="4">
        <v>1.5</v>
      </c>
      <c r="G7653" s="4">
        <v>7.5</v>
      </c>
      <c r="H7653" s="5">
        <v>44964.0</v>
      </c>
      <c r="I7653" s="4">
        <f>IFERROR(__xludf.DUMMYFUNCTION("SPLIT(H7653,""/"")"),7.0)</f>
        <v>7</v>
      </c>
      <c r="J7653" s="4">
        <f>IFERROR(__xludf.DUMMYFUNCTION("""COMPUTED_VALUE"""),2.0)</f>
        <v>2</v>
      </c>
      <c r="K7653" s="4">
        <f>IFERROR(__xludf.DUMMYFUNCTION("""COMPUTED_VALUE"""),2023.0)</f>
        <v>2023</v>
      </c>
    </row>
    <row r="7654">
      <c r="A7654" s="1" t="s">
        <v>4406</v>
      </c>
      <c r="B7654" s="4" t="s">
        <v>81</v>
      </c>
      <c r="C7654" s="4" t="s">
        <v>30</v>
      </c>
      <c r="D7654" s="4" t="s">
        <v>23</v>
      </c>
      <c r="E7654" s="4">
        <v>3.0</v>
      </c>
      <c r="F7654" s="4">
        <v>1.5</v>
      </c>
      <c r="G7654" s="4">
        <v>4.5</v>
      </c>
      <c r="H7654" s="5">
        <v>44965.0</v>
      </c>
      <c r="I7654" s="4">
        <f>IFERROR(__xludf.DUMMYFUNCTION("SPLIT(H7654,""/"")"),8.0)</f>
        <v>8</v>
      </c>
      <c r="J7654" s="4">
        <f>IFERROR(__xludf.DUMMYFUNCTION("""COMPUTED_VALUE"""),2.0)</f>
        <v>2</v>
      </c>
      <c r="K7654" s="4">
        <f>IFERROR(__xludf.DUMMYFUNCTION("""COMPUTED_VALUE"""),2023.0)</f>
        <v>2023</v>
      </c>
    </row>
    <row r="7655">
      <c r="A7655" s="1" t="s">
        <v>443</v>
      </c>
      <c r="B7655" s="4" t="s">
        <v>81</v>
      </c>
      <c r="C7655" s="4" t="s">
        <v>29</v>
      </c>
      <c r="D7655" s="4" t="s">
        <v>23</v>
      </c>
      <c r="E7655" s="4">
        <v>5.0</v>
      </c>
      <c r="F7655" s="4">
        <v>1.5</v>
      </c>
      <c r="G7655" s="4">
        <v>7.5</v>
      </c>
      <c r="H7655" s="5">
        <v>44965.0</v>
      </c>
      <c r="I7655" s="4">
        <f>IFERROR(__xludf.DUMMYFUNCTION("SPLIT(H7655,""/"")"),8.0)</f>
        <v>8</v>
      </c>
      <c r="J7655" s="4">
        <f>IFERROR(__xludf.DUMMYFUNCTION("""COMPUTED_VALUE"""),2.0)</f>
        <v>2</v>
      </c>
      <c r="K7655" s="4">
        <f>IFERROR(__xludf.DUMMYFUNCTION("""COMPUTED_VALUE"""),2023.0)</f>
        <v>2023</v>
      </c>
    </row>
    <row r="7656">
      <c r="A7656" s="1" t="s">
        <v>622</v>
      </c>
      <c r="B7656" s="4" t="s">
        <v>81</v>
      </c>
      <c r="C7656" s="4" t="s">
        <v>30</v>
      </c>
      <c r="D7656" s="4" t="s">
        <v>23</v>
      </c>
      <c r="E7656" s="4">
        <v>3.0</v>
      </c>
      <c r="F7656" s="4">
        <v>1.5</v>
      </c>
      <c r="G7656" s="4">
        <v>4.5</v>
      </c>
      <c r="H7656" s="5">
        <v>44965.0</v>
      </c>
      <c r="I7656" s="4">
        <f>IFERROR(__xludf.DUMMYFUNCTION("SPLIT(H7656,""/"")"),8.0)</f>
        <v>8</v>
      </c>
      <c r="J7656" s="4">
        <f>IFERROR(__xludf.DUMMYFUNCTION("""COMPUTED_VALUE"""),2.0)</f>
        <v>2</v>
      </c>
      <c r="K7656" s="4">
        <f>IFERROR(__xludf.DUMMYFUNCTION("""COMPUTED_VALUE"""),2023.0)</f>
        <v>2023</v>
      </c>
    </row>
    <row r="7657">
      <c r="A7657" s="1" t="s">
        <v>872</v>
      </c>
      <c r="B7657" s="4" t="s">
        <v>81</v>
      </c>
      <c r="C7657" s="4" t="s">
        <v>30</v>
      </c>
      <c r="D7657" s="4" t="s">
        <v>28</v>
      </c>
      <c r="E7657" s="4">
        <v>2.0</v>
      </c>
      <c r="F7657" s="4">
        <v>1.5</v>
      </c>
      <c r="G7657" s="4">
        <v>3.0</v>
      </c>
      <c r="H7657" s="5">
        <v>44965.0</v>
      </c>
      <c r="I7657" s="4">
        <f>IFERROR(__xludf.DUMMYFUNCTION("SPLIT(H7657,""/"")"),8.0)</f>
        <v>8</v>
      </c>
      <c r="J7657" s="4">
        <f>IFERROR(__xludf.DUMMYFUNCTION("""COMPUTED_VALUE"""),2.0)</f>
        <v>2</v>
      </c>
      <c r="K7657" s="4">
        <f>IFERROR(__xludf.DUMMYFUNCTION("""COMPUTED_VALUE"""),2023.0)</f>
        <v>2023</v>
      </c>
    </row>
    <row r="7658">
      <c r="A7658" s="1" t="s">
        <v>9922</v>
      </c>
      <c r="B7658" s="4" t="s">
        <v>81</v>
      </c>
      <c r="C7658" s="4" t="s">
        <v>29</v>
      </c>
      <c r="D7658" s="4" t="s">
        <v>39</v>
      </c>
      <c r="E7658" s="4">
        <v>2.0</v>
      </c>
      <c r="F7658" s="4">
        <v>1.5</v>
      </c>
      <c r="G7658" s="4">
        <v>3.0</v>
      </c>
      <c r="H7658" s="5">
        <v>44965.0</v>
      </c>
      <c r="I7658" s="4">
        <f>IFERROR(__xludf.DUMMYFUNCTION("SPLIT(H7658,""/"")"),8.0)</f>
        <v>8</v>
      </c>
      <c r="J7658" s="4">
        <f>IFERROR(__xludf.DUMMYFUNCTION("""COMPUTED_VALUE"""),2.0)</f>
        <v>2</v>
      </c>
      <c r="K7658" s="4">
        <f>IFERROR(__xludf.DUMMYFUNCTION("""COMPUTED_VALUE"""),2023.0)</f>
        <v>2023</v>
      </c>
    </row>
    <row r="7659">
      <c r="A7659" s="1" t="s">
        <v>4685</v>
      </c>
      <c r="B7659" s="4" t="s">
        <v>81</v>
      </c>
      <c r="C7659" s="4" t="s">
        <v>29</v>
      </c>
      <c r="D7659" s="4" t="s">
        <v>23</v>
      </c>
      <c r="E7659" s="4">
        <v>4.0</v>
      </c>
      <c r="F7659" s="4">
        <v>1.5</v>
      </c>
      <c r="G7659" s="4">
        <v>6.0</v>
      </c>
      <c r="H7659" s="5">
        <v>44966.0</v>
      </c>
      <c r="I7659" s="4">
        <f>IFERROR(__xludf.DUMMYFUNCTION("SPLIT(H7659,""/"")"),9.0)</f>
        <v>9</v>
      </c>
      <c r="J7659" s="4">
        <f>IFERROR(__xludf.DUMMYFUNCTION("""COMPUTED_VALUE"""),2.0)</f>
        <v>2</v>
      </c>
      <c r="K7659" s="4">
        <f>IFERROR(__xludf.DUMMYFUNCTION("""COMPUTED_VALUE"""),2023.0)</f>
        <v>2023</v>
      </c>
    </row>
    <row r="7660">
      <c r="A7660" s="1" t="s">
        <v>6867</v>
      </c>
      <c r="B7660" s="4" t="s">
        <v>81</v>
      </c>
      <c r="C7660" s="4" t="s">
        <v>29</v>
      </c>
      <c r="D7660" s="4" t="s">
        <v>23</v>
      </c>
      <c r="E7660" s="4">
        <v>3.0</v>
      </c>
      <c r="F7660" s="4">
        <v>1.5</v>
      </c>
      <c r="G7660" s="4">
        <v>4.5</v>
      </c>
      <c r="H7660" s="5">
        <v>44966.0</v>
      </c>
      <c r="I7660" s="4">
        <f>IFERROR(__xludf.DUMMYFUNCTION("SPLIT(H7660,""/"")"),9.0)</f>
        <v>9</v>
      </c>
      <c r="J7660" s="4">
        <f>IFERROR(__xludf.DUMMYFUNCTION("""COMPUTED_VALUE"""),2.0)</f>
        <v>2</v>
      </c>
      <c r="K7660" s="4">
        <f>IFERROR(__xludf.DUMMYFUNCTION("""COMPUTED_VALUE"""),2023.0)</f>
        <v>2023</v>
      </c>
    </row>
    <row r="7661">
      <c r="A7661" s="1" t="s">
        <v>3425</v>
      </c>
      <c r="B7661" s="4" t="s">
        <v>81</v>
      </c>
      <c r="C7661" s="4" t="s">
        <v>29</v>
      </c>
      <c r="D7661" s="4" t="s">
        <v>30</v>
      </c>
      <c r="E7661" s="4">
        <v>4.0</v>
      </c>
      <c r="F7661" s="4">
        <v>1.5</v>
      </c>
      <c r="G7661" s="4">
        <v>6.0</v>
      </c>
      <c r="H7661" s="5">
        <v>44966.0</v>
      </c>
      <c r="I7661" s="4">
        <f>IFERROR(__xludf.DUMMYFUNCTION("SPLIT(H7661,""/"")"),9.0)</f>
        <v>9</v>
      </c>
      <c r="J7661" s="4">
        <f>IFERROR(__xludf.DUMMYFUNCTION("""COMPUTED_VALUE"""),2.0)</f>
        <v>2</v>
      </c>
      <c r="K7661" s="4">
        <f>IFERROR(__xludf.DUMMYFUNCTION("""COMPUTED_VALUE"""),2023.0)</f>
        <v>2023</v>
      </c>
    </row>
    <row r="7662">
      <c r="A7662" s="1" t="s">
        <v>6533</v>
      </c>
      <c r="B7662" s="4" t="s">
        <v>81</v>
      </c>
      <c r="C7662" s="4" t="s">
        <v>24</v>
      </c>
      <c r="D7662" s="4" t="s">
        <v>30</v>
      </c>
      <c r="E7662" s="4">
        <v>5.0</v>
      </c>
      <c r="F7662" s="4">
        <v>1.5</v>
      </c>
      <c r="G7662" s="4">
        <v>7.5</v>
      </c>
      <c r="H7662" s="5">
        <v>44967.0</v>
      </c>
      <c r="I7662" s="4">
        <f>IFERROR(__xludf.DUMMYFUNCTION("SPLIT(H7662,""/"")"),10.0)</f>
        <v>10</v>
      </c>
      <c r="J7662" s="4">
        <f>IFERROR(__xludf.DUMMYFUNCTION("""COMPUTED_VALUE"""),2.0)</f>
        <v>2</v>
      </c>
      <c r="K7662" s="4">
        <f>IFERROR(__xludf.DUMMYFUNCTION("""COMPUTED_VALUE"""),2023.0)</f>
        <v>2023</v>
      </c>
    </row>
    <row r="7663">
      <c r="A7663" s="1" t="s">
        <v>2485</v>
      </c>
      <c r="B7663" s="4" t="s">
        <v>81</v>
      </c>
      <c r="C7663" s="4" t="s">
        <v>30</v>
      </c>
      <c r="D7663" s="4" t="s">
        <v>39</v>
      </c>
      <c r="E7663" s="4">
        <v>1.0</v>
      </c>
      <c r="F7663" s="4">
        <v>1.5</v>
      </c>
      <c r="G7663" s="4">
        <v>1.5</v>
      </c>
      <c r="H7663" s="5">
        <v>44967.0</v>
      </c>
      <c r="I7663" s="4">
        <f>IFERROR(__xludf.DUMMYFUNCTION("SPLIT(H7663,""/"")"),10.0)</f>
        <v>10</v>
      </c>
      <c r="J7663" s="4">
        <f>IFERROR(__xludf.DUMMYFUNCTION("""COMPUTED_VALUE"""),2.0)</f>
        <v>2</v>
      </c>
      <c r="K7663" s="4">
        <f>IFERROR(__xludf.DUMMYFUNCTION("""COMPUTED_VALUE"""),2023.0)</f>
        <v>2023</v>
      </c>
    </row>
    <row r="7664">
      <c r="A7664" s="1" t="s">
        <v>8537</v>
      </c>
      <c r="B7664" s="4" t="s">
        <v>81</v>
      </c>
      <c r="C7664" s="4" t="s">
        <v>24</v>
      </c>
      <c r="D7664" s="4" t="s">
        <v>30</v>
      </c>
      <c r="E7664" s="4">
        <v>5.0</v>
      </c>
      <c r="F7664" s="4">
        <v>1.5</v>
      </c>
      <c r="G7664" s="4">
        <v>7.5</v>
      </c>
      <c r="H7664" s="5">
        <v>44967.0</v>
      </c>
      <c r="I7664" s="4">
        <f>IFERROR(__xludf.DUMMYFUNCTION("SPLIT(H7664,""/"")"),10.0)</f>
        <v>10</v>
      </c>
      <c r="J7664" s="4">
        <f>IFERROR(__xludf.DUMMYFUNCTION("""COMPUTED_VALUE"""),2.0)</f>
        <v>2</v>
      </c>
      <c r="K7664" s="4">
        <f>IFERROR(__xludf.DUMMYFUNCTION("""COMPUTED_VALUE"""),2023.0)</f>
        <v>2023</v>
      </c>
    </row>
    <row r="7665">
      <c r="A7665" s="1" t="s">
        <v>8802</v>
      </c>
      <c r="B7665" s="4" t="s">
        <v>81</v>
      </c>
      <c r="C7665" s="4" t="s">
        <v>24</v>
      </c>
      <c r="D7665" s="4" t="s">
        <v>23</v>
      </c>
      <c r="E7665" s="4">
        <v>5.0</v>
      </c>
      <c r="F7665" s="4">
        <v>1.5</v>
      </c>
      <c r="G7665" s="4">
        <v>7.5</v>
      </c>
      <c r="H7665" s="5">
        <v>44967.0</v>
      </c>
      <c r="I7665" s="4">
        <f>IFERROR(__xludf.DUMMYFUNCTION("SPLIT(H7665,""/"")"),10.0)</f>
        <v>10</v>
      </c>
      <c r="J7665" s="4">
        <f>IFERROR(__xludf.DUMMYFUNCTION("""COMPUTED_VALUE"""),2.0)</f>
        <v>2</v>
      </c>
      <c r="K7665" s="4">
        <f>IFERROR(__xludf.DUMMYFUNCTION("""COMPUTED_VALUE"""),2023.0)</f>
        <v>2023</v>
      </c>
    </row>
    <row r="7666">
      <c r="A7666" s="1" t="s">
        <v>7548</v>
      </c>
      <c r="B7666" s="4" t="s">
        <v>81</v>
      </c>
      <c r="C7666" s="4" t="s">
        <v>29</v>
      </c>
      <c r="D7666" s="4" t="s">
        <v>23</v>
      </c>
      <c r="E7666" s="4">
        <v>5.0</v>
      </c>
      <c r="F7666" s="4">
        <v>1.5</v>
      </c>
      <c r="G7666" s="4">
        <v>7.5</v>
      </c>
      <c r="H7666" s="5">
        <v>44969.0</v>
      </c>
      <c r="I7666" s="4">
        <f>IFERROR(__xludf.DUMMYFUNCTION("SPLIT(H7666,""/"")"),12.0)</f>
        <v>12</v>
      </c>
      <c r="J7666" s="4">
        <f>IFERROR(__xludf.DUMMYFUNCTION("""COMPUTED_VALUE"""),2.0)</f>
        <v>2</v>
      </c>
      <c r="K7666" s="4">
        <f>IFERROR(__xludf.DUMMYFUNCTION("""COMPUTED_VALUE"""),2023.0)</f>
        <v>2023</v>
      </c>
    </row>
    <row r="7667">
      <c r="A7667" s="1" t="s">
        <v>1589</v>
      </c>
      <c r="B7667" s="4" t="s">
        <v>81</v>
      </c>
      <c r="C7667" s="4" t="s">
        <v>30</v>
      </c>
      <c r="D7667" s="4" t="s">
        <v>28</v>
      </c>
      <c r="E7667" s="4">
        <v>1.0</v>
      </c>
      <c r="F7667" s="4">
        <v>1.5</v>
      </c>
      <c r="G7667" s="4">
        <v>1.5</v>
      </c>
      <c r="H7667" s="5">
        <v>44970.0</v>
      </c>
      <c r="I7667" s="4">
        <f>IFERROR(__xludf.DUMMYFUNCTION("SPLIT(H7667,""/"")"),13.0)</f>
        <v>13</v>
      </c>
      <c r="J7667" s="4">
        <f>IFERROR(__xludf.DUMMYFUNCTION("""COMPUTED_VALUE"""),2.0)</f>
        <v>2</v>
      </c>
      <c r="K7667" s="4">
        <f>IFERROR(__xludf.DUMMYFUNCTION("""COMPUTED_VALUE"""),2023.0)</f>
        <v>2023</v>
      </c>
    </row>
    <row r="7668">
      <c r="A7668" s="1" t="s">
        <v>1536</v>
      </c>
      <c r="B7668" s="4" t="s">
        <v>81</v>
      </c>
      <c r="C7668" s="4" t="s">
        <v>24</v>
      </c>
      <c r="D7668" s="4" t="s">
        <v>39</v>
      </c>
      <c r="E7668" s="4">
        <v>4.0</v>
      </c>
      <c r="F7668" s="4">
        <v>1.5</v>
      </c>
      <c r="G7668" s="4">
        <v>6.0</v>
      </c>
      <c r="H7668" s="5">
        <v>44970.0</v>
      </c>
      <c r="I7668" s="4">
        <f>IFERROR(__xludf.DUMMYFUNCTION("SPLIT(H7668,""/"")"),13.0)</f>
        <v>13</v>
      </c>
      <c r="J7668" s="4">
        <f>IFERROR(__xludf.DUMMYFUNCTION("""COMPUTED_VALUE"""),2.0)</f>
        <v>2</v>
      </c>
      <c r="K7668" s="4">
        <f>IFERROR(__xludf.DUMMYFUNCTION("""COMPUTED_VALUE"""),2023.0)</f>
        <v>2023</v>
      </c>
    </row>
    <row r="7669">
      <c r="A7669" s="1" t="s">
        <v>8598</v>
      </c>
      <c r="B7669" s="4" t="s">
        <v>81</v>
      </c>
      <c r="C7669" s="4" t="s">
        <v>29</v>
      </c>
      <c r="D7669" s="4" t="s">
        <v>39</v>
      </c>
      <c r="E7669" s="4">
        <v>3.0</v>
      </c>
      <c r="F7669" s="4">
        <v>1.5</v>
      </c>
      <c r="G7669" s="4">
        <v>4.5</v>
      </c>
      <c r="H7669" s="5">
        <v>44970.0</v>
      </c>
      <c r="I7669" s="4">
        <f>IFERROR(__xludf.DUMMYFUNCTION("SPLIT(H7669,""/"")"),13.0)</f>
        <v>13</v>
      </c>
      <c r="J7669" s="4">
        <f>IFERROR(__xludf.DUMMYFUNCTION("""COMPUTED_VALUE"""),2.0)</f>
        <v>2</v>
      </c>
      <c r="K7669" s="4">
        <f>IFERROR(__xludf.DUMMYFUNCTION("""COMPUTED_VALUE"""),2023.0)</f>
        <v>2023</v>
      </c>
    </row>
    <row r="7670">
      <c r="A7670" s="1" t="s">
        <v>9587</v>
      </c>
      <c r="B7670" s="4" t="s">
        <v>81</v>
      </c>
      <c r="C7670" s="4" t="s">
        <v>24</v>
      </c>
      <c r="D7670" s="4" t="s">
        <v>39</v>
      </c>
      <c r="E7670" s="4">
        <v>4.0</v>
      </c>
      <c r="F7670" s="4">
        <v>1.5</v>
      </c>
      <c r="G7670" s="4">
        <v>6.0</v>
      </c>
      <c r="H7670" s="5">
        <v>44971.0</v>
      </c>
      <c r="I7670" s="4">
        <f>IFERROR(__xludf.DUMMYFUNCTION("SPLIT(H7670,""/"")"),14.0)</f>
        <v>14</v>
      </c>
      <c r="J7670" s="4">
        <f>IFERROR(__xludf.DUMMYFUNCTION("""COMPUTED_VALUE"""),2.0)</f>
        <v>2</v>
      </c>
      <c r="K7670" s="4">
        <f>IFERROR(__xludf.DUMMYFUNCTION("""COMPUTED_VALUE"""),2023.0)</f>
        <v>2023</v>
      </c>
    </row>
    <row r="7671">
      <c r="A7671" s="1" t="s">
        <v>351</v>
      </c>
      <c r="B7671" s="4" t="s">
        <v>81</v>
      </c>
      <c r="C7671" s="4" t="s">
        <v>30</v>
      </c>
      <c r="D7671" s="4" t="s">
        <v>30</v>
      </c>
      <c r="E7671" s="4">
        <v>3.0</v>
      </c>
      <c r="F7671" s="4">
        <v>1.5</v>
      </c>
      <c r="G7671" s="4">
        <v>4.5</v>
      </c>
      <c r="H7671" s="5">
        <v>44971.0</v>
      </c>
      <c r="I7671" s="4">
        <f>IFERROR(__xludf.DUMMYFUNCTION("SPLIT(H7671,""/"")"),14.0)</f>
        <v>14</v>
      </c>
      <c r="J7671" s="4">
        <f>IFERROR(__xludf.DUMMYFUNCTION("""COMPUTED_VALUE"""),2.0)</f>
        <v>2</v>
      </c>
      <c r="K7671" s="4">
        <f>IFERROR(__xludf.DUMMYFUNCTION("""COMPUTED_VALUE"""),2023.0)</f>
        <v>2023</v>
      </c>
    </row>
    <row r="7672">
      <c r="A7672" s="1" t="s">
        <v>4426</v>
      </c>
      <c r="B7672" s="4" t="s">
        <v>81</v>
      </c>
      <c r="C7672" s="4" t="s">
        <v>29</v>
      </c>
      <c r="D7672" s="4" t="s">
        <v>23</v>
      </c>
      <c r="E7672" s="4">
        <v>5.0</v>
      </c>
      <c r="F7672" s="4">
        <v>1.5</v>
      </c>
      <c r="G7672" s="4">
        <v>7.5</v>
      </c>
      <c r="H7672" s="5">
        <v>44971.0</v>
      </c>
      <c r="I7672" s="4">
        <f>IFERROR(__xludf.DUMMYFUNCTION("SPLIT(H7672,""/"")"),14.0)</f>
        <v>14</v>
      </c>
      <c r="J7672" s="4">
        <f>IFERROR(__xludf.DUMMYFUNCTION("""COMPUTED_VALUE"""),2.0)</f>
        <v>2</v>
      </c>
      <c r="K7672" s="4">
        <f>IFERROR(__xludf.DUMMYFUNCTION("""COMPUTED_VALUE"""),2023.0)</f>
        <v>2023</v>
      </c>
    </row>
    <row r="7673">
      <c r="A7673" s="1" t="s">
        <v>2163</v>
      </c>
      <c r="B7673" s="4" t="s">
        <v>81</v>
      </c>
      <c r="C7673" s="4" t="s">
        <v>30</v>
      </c>
      <c r="D7673" s="4" t="s">
        <v>30</v>
      </c>
      <c r="E7673" s="4">
        <v>5.0</v>
      </c>
      <c r="F7673" s="4">
        <v>1.5</v>
      </c>
      <c r="G7673" s="4">
        <v>7.5</v>
      </c>
      <c r="H7673" s="5">
        <v>44972.0</v>
      </c>
      <c r="I7673" s="4">
        <f>IFERROR(__xludf.DUMMYFUNCTION("SPLIT(H7673,""/"")"),15.0)</f>
        <v>15</v>
      </c>
      <c r="J7673" s="4">
        <f>IFERROR(__xludf.DUMMYFUNCTION("""COMPUTED_VALUE"""),2.0)</f>
        <v>2</v>
      </c>
      <c r="K7673" s="4">
        <f>IFERROR(__xludf.DUMMYFUNCTION("""COMPUTED_VALUE"""),2023.0)</f>
        <v>2023</v>
      </c>
    </row>
    <row r="7674">
      <c r="A7674" s="1" t="s">
        <v>6348</v>
      </c>
      <c r="B7674" s="4" t="s">
        <v>81</v>
      </c>
      <c r="C7674" s="4" t="s">
        <v>30</v>
      </c>
      <c r="D7674" s="4" t="s">
        <v>23</v>
      </c>
      <c r="E7674" s="4">
        <v>1.0</v>
      </c>
      <c r="F7674" s="4">
        <v>1.5</v>
      </c>
      <c r="G7674" s="4">
        <v>1.5</v>
      </c>
      <c r="H7674" s="5">
        <v>44972.0</v>
      </c>
      <c r="I7674" s="4">
        <f>IFERROR(__xludf.DUMMYFUNCTION("SPLIT(H7674,""/"")"),15.0)</f>
        <v>15</v>
      </c>
      <c r="J7674" s="4">
        <f>IFERROR(__xludf.DUMMYFUNCTION("""COMPUTED_VALUE"""),2.0)</f>
        <v>2</v>
      </c>
      <c r="K7674" s="4">
        <f>IFERROR(__xludf.DUMMYFUNCTION("""COMPUTED_VALUE"""),2023.0)</f>
        <v>2023</v>
      </c>
    </row>
    <row r="7675">
      <c r="A7675" s="1" t="s">
        <v>3546</v>
      </c>
      <c r="B7675" s="4" t="s">
        <v>81</v>
      </c>
      <c r="C7675" s="4" t="s">
        <v>29</v>
      </c>
      <c r="D7675" s="4" t="s">
        <v>23</v>
      </c>
      <c r="E7675" s="4">
        <v>4.0</v>
      </c>
      <c r="F7675" s="4">
        <v>1.5</v>
      </c>
      <c r="G7675" s="4">
        <v>6.0</v>
      </c>
      <c r="H7675" s="5">
        <v>44972.0</v>
      </c>
      <c r="I7675" s="4">
        <f>IFERROR(__xludf.DUMMYFUNCTION("SPLIT(H7675,""/"")"),15.0)</f>
        <v>15</v>
      </c>
      <c r="J7675" s="4">
        <f>IFERROR(__xludf.DUMMYFUNCTION("""COMPUTED_VALUE"""),2.0)</f>
        <v>2</v>
      </c>
      <c r="K7675" s="4">
        <f>IFERROR(__xludf.DUMMYFUNCTION("""COMPUTED_VALUE"""),2023.0)</f>
        <v>2023</v>
      </c>
    </row>
    <row r="7676">
      <c r="A7676" s="1" t="s">
        <v>8472</v>
      </c>
      <c r="B7676" s="4" t="s">
        <v>81</v>
      </c>
      <c r="C7676" s="4" t="s">
        <v>24</v>
      </c>
      <c r="D7676" s="4" t="s">
        <v>30</v>
      </c>
      <c r="E7676" s="4">
        <v>1.0</v>
      </c>
      <c r="F7676" s="4">
        <v>1.5</v>
      </c>
      <c r="G7676" s="4">
        <v>1.5</v>
      </c>
      <c r="H7676" s="5">
        <v>44972.0</v>
      </c>
      <c r="I7676" s="4">
        <f>IFERROR(__xludf.DUMMYFUNCTION("SPLIT(H7676,""/"")"),15.0)</f>
        <v>15</v>
      </c>
      <c r="J7676" s="4">
        <f>IFERROR(__xludf.DUMMYFUNCTION("""COMPUTED_VALUE"""),2.0)</f>
        <v>2</v>
      </c>
      <c r="K7676" s="4">
        <f>IFERROR(__xludf.DUMMYFUNCTION("""COMPUTED_VALUE"""),2023.0)</f>
        <v>2023</v>
      </c>
    </row>
    <row r="7677">
      <c r="A7677" s="1" t="s">
        <v>3264</v>
      </c>
      <c r="B7677" s="4" t="s">
        <v>81</v>
      </c>
      <c r="C7677" s="4" t="s">
        <v>30</v>
      </c>
      <c r="D7677" s="4" t="s">
        <v>30</v>
      </c>
      <c r="E7677" s="4">
        <v>5.0</v>
      </c>
      <c r="F7677" s="4">
        <v>1.5</v>
      </c>
      <c r="G7677" s="4">
        <v>7.5</v>
      </c>
      <c r="H7677" s="5">
        <v>44973.0</v>
      </c>
      <c r="I7677" s="4">
        <f>IFERROR(__xludf.DUMMYFUNCTION("SPLIT(H7677,""/"")"),16.0)</f>
        <v>16</v>
      </c>
      <c r="J7677" s="4">
        <f>IFERROR(__xludf.DUMMYFUNCTION("""COMPUTED_VALUE"""),2.0)</f>
        <v>2</v>
      </c>
      <c r="K7677" s="4">
        <f>IFERROR(__xludf.DUMMYFUNCTION("""COMPUTED_VALUE"""),2023.0)</f>
        <v>2023</v>
      </c>
    </row>
    <row r="7678">
      <c r="A7678" s="1" t="s">
        <v>10017</v>
      </c>
      <c r="B7678" s="4" t="s">
        <v>81</v>
      </c>
      <c r="C7678" s="4" t="s">
        <v>30</v>
      </c>
      <c r="D7678" s="4" t="s">
        <v>30</v>
      </c>
      <c r="E7678" s="4">
        <v>3.0</v>
      </c>
      <c r="F7678" s="4">
        <v>1.5</v>
      </c>
      <c r="G7678" s="4">
        <v>4.5</v>
      </c>
      <c r="H7678" s="5">
        <v>44973.0</v>
      </c>
      <c r="I7678" s="4">
        <f>IFERROR(__xludf.DUMMYFUNCTION("SPLIT(H7678,""/"")"),16.0)</f>
        <v>16</v>
      </c>
      <c r="J7678" s="4">
        <f>IFERROR(__xludf.DUMMYFUNCTION("""COMPUTED_VALUE"""),2.0)</f>
        <v>2</v>
      </c>
      <c r="K7678" s="4">
        <f>IFERROR(__xludf.DUMMYFUNCTION("""COMPUTED_VALUE"""),2023.0)</f>
        <v>2023</v>
      </c>
    </row>
    <row r="7679">
      <c r="A7679" s="1" t="s">
        <v>6078</v>
      </c>
      <c r="B7679" s="4" t="s">
        <v>81</v>
      </c>
      <c r="C7679" s="4" t="s">
        <v>24</v>
      </c>
      <c r="D7679" s="4" t="s">
        <v>28</v>
      </c>
      <c r="E7679" s="4">
        <v>5.0</v>
      </c>
      <c r="F7679" s="4">
        <v>1.5</v>
      </c>
      <c r="G7679" s="4">
        <v>7.5</v>
      </c>
      <c r="H7679" s="5">
        <v>44973.0</v>
      </c>
      <c r="I7679" s="4">
        <f>IFERROR(__xludf.DUMMYFUNCTION("SPLIT(H7679,""/"")"),16.0)</f>
        <v>16</v>
      </c>
      <c r="J7679" s="4">
        <f>IFERROR(__xludf.DUMMYFUNCTION("""COMPUTED_VALUE"""),2.0)</f>
        <v>2</v>
      </c>
      <c r="K7679" s="4">
        <f>IFERROR(__xludf.DUMMYFUNCTION("""COMPUTED_VALUE"""),2023.0)</f>
        <v>2023</v>
      </c>
    </row>
    <row r="7680">
      <c r="A7680" s="1" t="s">
        <v>9642</v>
      </c>
      <c r="B7680" s="4" t="s">
        <v>81</v>
      </c>
      <c r="C7680" s="4" t="s">
        <v>24</v>
      </c>
      <c r="D7680" s="4" t="s">
        <v>39</v>
      </c>
      <c r="E7680" s="4">
        <v>5.0</v>
      </c>
      <c r="F7680" s="4">
        <v>1.5</v>
      </c>
      <c r="G7680" s="4">
        <v>7.5</v>
      </c>
      <c r="H7680" s="5">
        <v>44973.0</v>
      </c>
      <c r="I7680" s="4">
        <f>IFERROR(__xludf.DUMMYFUNCTION("SPLIT(H7680,""/"")"),16.0)</f>
        <v>16</v>
      </c>
      <c r="J7680" s="4">
        <f>IFERROR(__xludf.DUMMYFUNCTION("""COMPUTED_VALUE"""),2.0)</f>
        <v>2</v>
      </c>
      <c r="K7680" s="4">
        <f>IFERROR(__xludf.DUMMYFUNCTION("""COMPUTED_VALUE"""),2023.0)</f>
        <v>2023</v>
      </c>
    </row>
    <row r="7681">
      <c r="A7681" s="1" t="s">
        <v>5362</v>
      </c>
      <c r="B7681" s="4" t="s">
        <v>81</v>
      </c>
      <c r="C7681" s="4" t="s">
        <v>29</v>
      </c>
      <c r="D7681" s="4" t="s">
        <v>28</v>
      </c>
      <c r="E7681" s="4">
        <v>5.0</v>
      </c>
      <c r="F7681" s="4">
        <v>1.5</v>
      </c>
      <c r="G7681" s="4">
        <v>7.5</v>
      </c>
      <c r="H7681" s="5">
        <v>44974.0</v>
      </c>
      <c r="I7681" s="4">
        <f>IFERROR(__xludf.DUMMYFUNCTION("SPLIT(H7681,""/"")"),17.0)</f>
        <v>17</v>
      </c>
      <c r="J7681" s="4">
        <f>IFERROR(__xludf.DUMMYFUNCTION("""COMPUTED_VALUE"""),2.0)</f>
        <v>2</v>
      </c>
      <c r="K7681" s="4">
        <f>IFERROR(__xludf.DUMMYFUNCTION("""COMPUTED_VALUE"""),2023.0)</f>
        <v>2023</v>
      </c>
    </row>
    <row r="7682">
      <c r="A7682" s="1" t="s">
        <v>3561</v>
      </c>
      <c r="B7682" s="4" t="s">
        <v>81</v>
      </c>
      <c r="C7682" s="4" t="s">
        <v>30</v>
      </c>
      <c r="D7682" s="4" t="s">
        <v>39</v>
      </c>
      <c r="E7682" s="4">
        <v>3.0</v>
      </c>
      <c r="F7682" s="4">
        <v>1.5</v>
      </c>
      <c r="G7682" s="4">
        <v>4.5</v>
      </c>
      <c r="H7682" s="5">
        <v>44974.0</v>
      </c>
      <c r="I7682" s="4">
        <f>IFERROR(__xludf.DUMMYFUNCTION("SPLIT(H7682,""/"")"),17.0)</f>
        <v>17</v>
      </c>
      <c r="J7682" s="4">
        <f>IFERROR(__xludf.DUMMYFUNCTION("""COMPUTED_VALUE"""),2.0)</f>
        <v>2</v>
      </c>
      <c r="K7682" s="4">
        <f>IFERROR(__xludf.DUMMYFUNCTION("""COMPUTED_VALUE"""),2023.0)</f>
        <v>2023</v>
      </c>
    </row>
    <row r="7683">
      <c r="A7683" s="1" t="s">
        <v>5808</v>
      </c>
      <c r="B7683" s="4" t="s">
        <v>81</v>
      </c>
      <c r="C7683" s="4" t="s">
        <v>24</v>
      </c>
      <c r="D7683" s="4" t="s">
        <v>30</v>
      </c>
      <c r="E7683" s="4">
        <v>4.0</v>
      </c>
      <c r="F7683" s="4">
        <v>1.5</v>
      </c>
      <c r="G7683" s="4">
        <v>6.0</v>
      </c>
      <c r="H7683" s="5">
        <v>44975.0</v>
      </c>
      <c r="I7683" s="4">
        <f>IFERROR(__xludf.DUMMYFUNCTION("SPLIT(H7683,""/"")"),18.0)</f>
        <v>18</v>
      </c>
      <c r="J7683" s="4">
        <f>IFERROR(__xludf.DUMMYFUNCTION("""COMPUTED_VALUE"""),2.0)</f>
        <v>2</v>
      </c>
      <c r="K7683" s="4">
        <f>IFERROR(__xludf.DUMMYFUNCTION("""COMPUTED_VALUE"""),2023.0)</f>
        <v>2023</v>
      </c>
    </row>
    <row r="7684">
      <c r="A7684" s="1" t="s">
        <v>4833</v>
      </c>
      <c r="B7684" s="4" t="s">
        <v>81</v>
      </c>
      <c r="C7684" s="4" t="s">
        <v>30</v>
      </c>
      <c r="D7684" s="4" t="s">
        <v>28</v>
      </c>
      <c r="E7684" s="4">
        <v>4.0</v>
      </c>
      <c r="F7684" s="4">
        <v>1.5</v>
      </c>
      <c r="G7684" s="4">
        <v>6.0</v>
      </c>
      <c r="H7684" s="5">
        <v>44975.0</v>
      </c>
      <c r="I7684" s="4">
        <f>IFERROR(__xludf.DUMMYFUNCTION("SPLIT(H7684,""/"")"),18.0)</f>
        <v>18</v>
      </c>
      <c r="J7684" s="4">
        <f>IFERROR(__xludf.DUMMYFUNCTION("""COMPUTED_VALUE"""),2.0)</f>
        <v>2</v>
      </c>
      <c r="K7684" s="4">
        <f>IFERROR(__xludf.DUMMYFUNCTION("""COMPUTED_VALUE"""),2023.0)</f>
        <v>2023</v>
      </c>
    </row>
    <row r="7685">
      <c r="A7685" s="1" t="s">
        <v>3912</v>
      </c>
      <c r="B7685" s="4" t="s">
        <v>81</v>
      </c>
      <c r="C7685" s="4" t="s">
        <v>24</v>
      </c>
      <c r="D7685" s="4" t="s">
        <v>28</v>
      </c>
      <c r="E7685" s="4">
        <v>4.0</v>
      </c>
      <c r="F7685" s="4">
        <v>1.5</v>
      </c>
      <c r="G7685" s="4">
        <v>6.0</v>
      </c>
      <c r="H7685" s="5">
        <v>44976.0</v>
      </c>
      <c r="I7685" s="4">
        <f>IFERROR(__xludf.DUMMYFUNCTION("SPLIT(H7685,""/"")"),19.0)</f>
        <v>19</v>
      </c>
      <c r="J7685" s="4">
        <f>IFERROR(__xludf.DUMMYFUNCTION("""COMPUTED_VALUE"""),2.0)</f>
        <v>2</v>
      </c>
      <c r="K7685" s="4">
        <f>IFERROR(__xludf.DUMMYFUNCTION("""COMPUTED_VALUE"""),2023.0)</f>
        <v>2023</v>
      </c>
    </row>
    <row r="7686">
      <c r="A7686" s="1" t="s">
        <v>8340</v>
      </c>
      <c r="B7686" s="4" t="s">
        <v>81</v>
      </c>
      <c r="C7686" s="4" t="s">
        <v>29</v>
      </c>
      <c r="D7686" s="4" t="s">
        <v>30</v>
      </c>
      <c r="E7686" s="4">
        <v>2.0</v>
      </c>
      <c r="F7686" s="4">
        <v>1.5</v>
      </c>
      <c r="G7686" s="4">
        <v>3.0</v>
      </c>
      <c r="H7686" s="5">
        <v>44976.0</v>
      </c>
      <c r="I7686" s="4">
        <f>IFERROR(__xludf.DUMMYFUNCTION("SPLIT(H7686,""/"")"),19.0)</f>
        <v>19</v>
      </c>
      <c r="J7686" s="4">
        <f>IFERROR(__xludf.DUMMYFUNCTION("""COMPUTED_VALUE"""),2.0)</f>
        <v>2</v>
      </c>
      <c r="K7686" s="4">
        <f>IFERROR(__xludf.DUMMYFUNCTION("""COMPUTED_VALUE"""),2023.0)</f>
        <v>2023</v>
      </c>
    </row>
    <row r="7687">
      <c r="A7687" s="1" t="s">
        <v>5240</v>
      </c>
      <c r="B7687" s="4" t="s">
        <v>81</v>
      </c>
      <c r="C7687" s="4" t="s">
        <v>29</v>
      </c>
      <c r="D7687" s="4" t="s">
        <v>23</v>
      </c>
      <c r="E7687" s="4">
        <v>5.0</v>
      </c>
      <c r="F7687" s="4">
        <v>1.5</v>
      </c>
      <c r="G7687" s="4">
        <v>7.5</v>
      </c>
      <c r="H7687" s="5">
        <v>44976.0</v>
      </c>
      <c r="I7687" s="4">
        <f>IFERROR(__xludf.DUMMYFUNCTION("SPLIT(H7687,""/"")"),19.0)</f>
        <v>19</v>
      </c>
      <c r="J7687" s="4">
        <f>IFERROR(__xludf.DUMMYFUNCTION("""COMPUTED_VALUE"""),2.0)</f>
        <v>2</v>
      </c>
      <c r="K7687" s="4">
        <f>IFERROR(__xludf.DUMMYFUNCTION("""COMPUTED_VALUE"""),2023.0)</f>
        <v>2023</v>
      </c>
    </row>
    <row r="7688">
      <c r="A7688" s="1" t="s">
        <v>2245</v>
      </c>
      <c r="B7688" s="4" t="s">
        <v>81</v>
      </c>
      <c r="C7688" s="4" t="s">
        <v>24</v>
      </c>
      <c r="D7688" s="4" t="s">
        <v>23</v>
      </c>
      <c r="E7688" s="4">
        <v>3.0</v>
      </c>
      <c r="F7688" s="4">
        <v>1.5</v>
      </c>
      <c r="G7688" s="4">
        <v>4.5</v>
      </c>
      <c r="H7688" s="5">
        <v>44977.0</v>
      </c>
      <c r="I7688" s="4">
        <f>IFERROR(__xludf.DUMMYFUNCTION("SPLIT(H7688,""/"")"),20.0)</f>
        <v>20</v>
      </c>
      <c r="J7688" s="4">
        <f>IFERROR(__xludf.DUMMYFUNCTION("""COMPUTED_VALUE"""),2.0)</f>
        <v>2</v>
      </c>
      <c r="K7688" s="4">
        <f>IFERROR(__xludf.DUMMYFUNCTION("""COMPUTED_VALUE"""),2023.0)</f>
        <v>2023</v>
      </c>
    </row>
    <row r="7689">
      <c r="A7689" s="1" t="s">
        <v>178</v>
      </c>
      <c r="B7689" s="4" t="s">
        <v>81</v>
      </c>
      <c r="C7689" s="4" t="s">
        <v>30</v>
      </c>
      <c r="D7689" s="4" t="s">
        <v>23</v>
      </c>
      <c r="E7689" s="4">
        <v>1.0</v>
      </c>
      <c r="F7689" s="4">
        <v>1.5</v>
      </c>
      <c r="G7689" s="4">
        <v>1.5</v>
      </c>
      <c r="H7689" s="5">
        <v>44977.0</v>
      </c>
      <c r="I7689" s="4">
        <f>IFERROR(__xludf.DUMMYFUNCTION("SPLIT(H7689,""/"")"),20.0)</f>
        <v>20</v>
      </c>
      <c r="J7689" s="4">
        <f>IFERROR(__xludf.DUMMYFUNCTION("""COMPUTED_VALUE"""),2.0)</f>
        <v>2</v>
      </c>
      <c r="K7689" s="4">
        <f>IFERROR(__xludf.DUMMYFUNCTION("""COMPUTED_VALUE"""),2023.0)</f>
        <v>2023</v>
      </c>
    </row>
    <row r="7690">
      <c r="A7690" s="1" t="s">
        <v>3186</v>
      </c>
      <c r="B7690" s="4" t="s">
        <v>81</v>
      </c>
      <c r="C7690" s="4" t="s">
        <v>30</v>
      </c>
      <c r="D7690" s="4" t="s">
        <v>23</v>
      </c>
      <c r="E7690" s="4">
        <v>1.0</v>
      </c>
      <c r="F7690" s="4">
        <v>1.5</v>
      </c>
      <c r="G7690" s="4">
        <v>1.5</v>
      </c>
      <c r="H7690" s="5">
        <v>44977.0</v>
      </c>
      <c r="I7690" s="4">
        <f>IFERROR(__xludf.DUMMYFUNCTION("SPLIT(H7690,""/"")"),20.0)</f>
        <v>20</v>
      </c>
      <c r="J7690" s="4">
        <f>IFERROR(__xludf.DUMMYFUNCTION("""COMPUTED_VALUE"""),2.0)</f>
        <v>2</v>
      </c>
      <c r="K7690" s="4">
        <f>IFERROR(__xludf.DUMMYFUNCTION("""COMPUTED_VALUE"""),2023.0)</f>
        <v>2023</v>
      </c>
    </row>
    <row r="7691">
      <c r="A7691" s="1" t="s">
        <v>7534</v>
      </c>
      <c r="B7691" s="4" t="s">
        <v>81</v>
      </c>
      <c r="C7691" s="4" t="s">
        <v>30</v>
      </c>
      <c r="D7691" s="4" t="s">
        <v>28</v>
      </c>
      <c r="E7691" s="4">
        <v>1.0</v>
      </c>
      <c r="F7691" s="4">
        <v>1.5</v>
      </c>
      <c r="G7691" s="4">
        <v>1.5</v>
      </c>
      <c r="H7691" s="5">
        <v>44977.0</v>
      </c>
      <c r="I7691" s="4">
        <f>IFERROR(__xludf.DUMMYFUNCTION("SPLIT(H7691,""/"")"),20.0)</f>
        <v>20</v>
      </c>
      <c r="J7691" s="4">
        <f>IFERROR(__xludf.DUMMYFUNCTION("""COMPUTED_VALUE"""),2.0)</f>
        <v>2</v>
      </c>
      <c r="K7691" s="4">
        <f>IFERROR(__xludf.DUMMYFUNCTION("""COMPUTED_VALUE"""),2023.0)</f>
        <v>2023</v>
      </c>
    </row>
    <row r="7692">
      <c r="A7692" s="1" t="s">
        <v>3216</v>
      </c>
      <c r="B7692" s="4" t="s">
        <v>81</v>
      </c>
      <c r="C7692" s="4" t="s">
        <v>30</v>
      </c>
      <c r="D7692" s="4" t="s">
        <v>39</v>
      </c>
      <c r="E7692" s="4">
        <v>2.0</v>
      </c>
      <c r="F7692" s="4">
        <v>1.5</v>
      </c>
      <c r="G7692" s="4">
        <v>3.0</v>
      </c>
      <c r="H7692" s="5">
        <v>44977.0</v>
      </c>
      <c r="I7692" s="4">
        <f>IFERROR(__xludf.DUMMYFUNCTION("SPLIT(H7692,""/"")"),20.0)</f>
        <v>20</v>
      </c>
      <c r="J7692" s="4">
        <f>IFERROR(__xludf.DUMMYFUNCTION("""COMPUTED_VALUE"""),2.0)</f>
        <v>2</v>
      </c>
      <c r="K7692" s="4">
        <f>IFERROR(__xludf.DUMMYFUNCTION("""COMPUTED_VALUE"""),2023.0)</f>
        <v>2023</v>
      </c>
    </row>
    <row r="7693">
      <c r="A7693" s="1" t="s">
        <v>8863</v>
      </c>
      <c r="B7693" s="4" t="s">
        <v>81</v>
      </c>
      <c r="C7693" s="4" t="s">
        <v>24</v>
      </c>
      <c r="D7693" s="4" t="s">
        <v>23</v>
      </c>
      <c r="E7693" s="4">
        <v>1.0</v>
      </c>
      <c r="F7693" s="4">
        <v>1.5</v>
      </c>
      <c r="G7693" s="4">
        <v>1.5</v>
      </c>
      <c r="H7693" s="5">
        <v>44978.0</v>
      </c>
      <c r="I7693" s="4">
        <f>IFERROR(__xludf.DUMMYFUNCTION("SPLIT(H7693,""/"")"),21.0)</f>
        <v>21</v>
      </c>
      <c r="J7693" s="4">
        <f>IFERROR(__xludf.DUMMYFUNCTION("""COMPUTED_VALUE"""),2.0)</f>
        <v>2</v>
      </c>
      <c r="K7693" s="4">
        <f>IFERROR(__xludf.DUMMYFUNCTION("""COMPUTED_VALUE"""),2023.0)</f>
        <v>2023</v>
      </c>
    </row>
    <row r="7694">
      <c r="A7694" s="1" t="s">
        <v>4541</v>
      </c>
      <c r="B7694" s="4" t="s">
        <v>81</v>
      </c>
      <c r="C7694" s="4" t="s">
        <v>24</v>
      </c>
      <c r="D7694" s="4" t="s">
        <v>30</v>
      </c>
      <c r="E7694" s="4">
        <v>4.0</v>
      </c>
      <c r="F7694" s="4">
        <v>1.5</v>
      </c>
      <c r="G7694" s="4">
        <v>6.0</v>
      </c>
      <c r="H7694" s="5">
        <v>44978.0</v>
      </c>
      <c r="I7694" s="4">
        <f>IFERROR(__xludf.DUMMYFUNCTION("SPLIT(H7694,""/"")"),21.0)</f>
        <v>21</v>
      </c>
      <c r="J7694" s="4">
        <f>IFERROR(__xludf.DUMMYFUNCTION("""COMPUTED_VALUE"""),2.0)</f>
        <v>2</v>
      </c>
      <c r="K7694" s="4">
        <f>IFERROR(__xludf.DUMMYFUNCTION("""COMPUTED_VALUE"""),2023.0)</f>
        <v>2023</v>
      </c>
    </row>
    <row r="7695">
      <c r="A7695" s="1" t="s">
        <v>1850</v>
      </c>
      <c r="B7695" s="4" t="s">
        <v>81</v>
      </c>
      <c r="C7695" s="4" t="s">
        <v>29</v>
      </c>
      <c r="D7695" s="4" t="s">
        <v>39</v>
      </c>
      <c r="E7695" s="4">
        <v>2.0</v>
      </c>
      <c r="F7695" s="4">
        <v>1.5</v>
      </c>
      <c r="G7695" s="4">
        <v>3.0</v>
      </c>
      <c r="H7695" s="5">
        <v>44978.0</v>
      </c>
      <c r="I7695" s="4">
        <f>IFERROR(__xludf.DUMMYFUNCTION("SPLIT(H7695,""/"")"),21.0)</f>
        <v>21</v>
      </c>
      <c r="J7695" s="4">
        <f>IFERROR(__xludf.DUMMYFUNCTION("""COMPUTED_VALUE"""),2.0)</f>
        <v>2</v>
      </c>
      <c r="K7695" s="4">
        <f>IFERROR(__xludf.DUMMYFUNCTION("""COMPUTED_VALUE"""),2023.0)</f>
        <v>2023</v>
      </c>
    </row>
    <row r="7696">
      <c r="A7696" s="1" t="s">
        <v>2345</v>
      </c>
      <c r="B7696" s="4" t="s">
        <v>81</v>
      </c>
      <c r="C7696" s="4" t="s">
        <v>24</v>
      </c>
      <c r="D7696" s="4" t="s">
        <v>23</v>
      </c>
      <c r="E7696" s="4">
        <v>2.0</v>
      </c>
      <c r="F7696" s="4">
        <v>1.5</v>
      </c>
      <c r="G7696" s="4">
        <v>3.0</v>
      </c>
      <c r="H7696" s="5">
        <v>44978.0</v>
      </c>
      <c r="I7696" s="4">
        <f>IFERROR(__xludf.DUMMYFUNCTION("SPLIT(H7696,""/"")"),21.0)</f>
        <v>21</v>
      </c>
      <c r="J7696" s="4">
        <f>IFERROR(__xludf.DUMMYFUNCTION("""COMPUTED_VALUE"""),2.0)</f>
        <v>2</v>
      </c>
      <c r="K7696" s="4">
        <f>IFERROR(__xludf.DUMMYFUNCTION("""COMPUTED_VALUE"""),2023.0)</f>
        <v>2023</v>
      </c>
    </row>
    <row r="7697">
      <c r="A7697" s="1" t="s">
        <v>2348</v>
      </c>
      <c r="B7697" s="4" t="s">
        <v>81</v>
      </c>
      <c r="C7697" s="4" t="s">
        <v>24</v>
      </c>
      <c r="D7697" s="4" t="s">
        <v>23</v>
      </c>
      <c r="E7697" s="4">
        <v>4.0</v>
      </c>
      <c r="F7697" s="4">
        <v>1.5</v>
      </c>
      <c r="G7697" s="4">
        <v>6.0</v>
      </c>
      <c r="H7697" s="5">
        <v>44978.0</v>
      </c>
      <c r="I7697" s="4">
        <f>IFERROR(__xludf.DUMMYFUNCTION("SPLIT(H7697,""/"")"),21.0)</f>
        <v>21</v>
      </c>
      <c r="J7697" s="4">
        <f>IFERROR(__xludf.DUMMYFUNCTION("""COMPUTED_VALUE"""),2.0)</f>
        <v>2</v>
      </c>
      <c r="K7697" s="4">
        <f>IFERROR(__xludf.DUMMYFUNCTION("""COMPUTED_VALUE"""),2023.0)</f>
        <v>2023</v>
      </c>
    </row>
    <row r="7698">
      <c r="A7698" s="1" t="s">
        <v>4220</v>
      </c>
      <c r="B7698" s="4" t="s">
        <v>81</v>
      </c>
      <c r="C7698" s="4" t="s">
        <v>29</v>
      </c>
      <c r="D7698" s="4" t="s">
        <v>23</v>
      </c>
      <c r="E7698" s="4">
        <v>3.0</v>
      </c>
      <c r="F7698" s="4">
        <v>1.5</v>
      </c>
      <c r="G7698" s="4">
        <v>4.5</v>
      </c>
      <c r="H7698" s="5">
        <v>44979.0</v>
      </c>
      <c r="I7698" s="4">
        <f>IFERROR(__xludf.DUMMYFUNCTION("SPLIT(H7698,""/"")"),22.0)</f>
        <v>22</v>
      </c>
      <c r="J7698" s="4">
        <f>IFERROR(__xludf.DUMMYFUNCTION("""COMPUTED_VALUE"""),2.0)</f>
        <v>2</v>
      </c>
      <c r="K7698" s="4">
        <f>IFERROR(__xludf.DUMMYFUNCTION("""COMPUTED_VALUE"""),2023.0)</f>
        <v>2023</v>
      </c>
    </row>
    <row r="7699">
      <c r="A7699" s="1" t="s">
        <v>7299</v>
      </c>
      <c r="B7699" s="4" t="s">
        <v>81</v>
      </c>
      <c r="C7699" s="4" t="s">
        <v>24</v>
      </c>
      <c r="D7699" s="4" t="s">
        <v>30</v>
      </c>
      <c r="E7699" s="4">
        <v>1.0</v>
      </c>
      <c r="F7699" s="4">
        <v>1.5</v>
      </c>
      <c r="G7699" s="4">
        <v>1.5</v>
      </c>
      <c r="H7699" s="5">
        <v>44979.0</v>
      </c>
      <c r="I7699" s="4">
        <f>IFERROR(__xludf.DUMMYFUNCTION("SPLIT(H7699,""/"")"),22.0)</f>
        <v>22</v>
      </c>
      <c r="J7699" s="4">
        <f>IFERROR(__xludf.DUMMYFUNCTION("""COMPUTED_VALUE"""),2.0)</f>
        <v>2</v>
      </c>
      <c r="K7699" s="4">
        <f>IFERROR(__xludf.DUMMYFUNCTION("""COMPUTED_VALUE"""),2023.0)</f>
        <v>2023</v>
      </c>
    </row>
    <row r="7700">
      <c r="A7700" s="1" t="s">
        <v>4321</v>
      </c>
      <c r="B7700" s="4" t="s">
        <v>81</v>
      </c>
      <c r="C7700" s="4" t="s">
        <v>29</v>
      </c>
      <c r="D7700" s="4" t="s">
        <v>30</v>
      </c>
      <c r="E7700" s="4">
        <v>2.0</v>
      </c>
      <c r="F7700" s="4">
        <v>1.5</v>
      </c>
      <c r="G7700" s="4">
        <v>3.0</v>
      </c>
      <c r="H7700" s="5">
        <v>44979.0</v>
      </c>
      <c r="I7700" s="4">
        <f>IFERROR(__xludf.DUMMYFUNCTION("SPLIT(H7700,""/"")"),22.0)</f>
        <v>22</v>
      </c>
      <c r="J7700" s="4">
        <f>IFERROR(__xludf.DUMMYFUNCTION("""COMPUTED_VALUE"""),2.0)</f>
        <v>2</v>
      </c>
      <c r="K7700" s="4">
        <f>IFERROR(__xludf.DUMMYFUNCTION("""COMPUTED_VALUE"""),2023.0)</f>
        <v>2023</v>
      </c>
    </row>
    <row r="7701">
      <c r="A7701" s="1" t="s">
        <v>404</v>
      </c>
      <c r="B7701" s="4" t="s">
        <v>81</v>
      </c>
      <c r="C7701" s="4" t="s">
        <v>24</v>
      </c>
      <c r="D7701" s="4" t="s">
        <v>30</v>
      </c>
      <c r="E7701" s="4">
        <v>2.0</v>
      </c>
      <c r="F7701" s="4">
        <v>1.5</v>
      </c>
      <c r="G7701" s="4">
        <v>3.0</v>
      </c>
      <c r="H7701" s="5">
        <v>44980.0</v>
      </c>
      <c r="I7701" s="4">
        <f>IFERROR(__xludf.DUMMYFUNCTION("SPLIT(H7701,""/"")"),23.0)</f>
        <v>23</v>
      </c>
      <c r="J7701" s="4">
        <f>IFERROR(__xludf.DUMMYFUNCTION("""COMPUTED_VALUE"""),2.0)</f>
        <v>2</v>
      </c>
      <c r="K7701" s="4">
        <f>IFERROR(__xludf.DUMMYFUNCTION("""COMPUTED_VALUE"""),2023.0)</f>
        <v>2023</v>
      </c>
    </row>
    <row r="7702">
      <c r="A7702" s="1" t="s">
        <v>7950</v>
      </c>
      <c r="B7702" s="4" t="s">
        <v>81</v>
      </c>
      <c r="C7702" s="4" t="s">
        <v>24</v>
      </c>
      <c r="D7702" s="4" t="s">
        <v>30</v>
      </c>
      <c r="E7702" s="4">
        <v>2.0</v>
      </c>
      <c r="F7702" s="4">
        <v>1.5</v>
      </c>
      <c r="G7702" s="4">
        <v>3.0</v>
      </c>
      <c r="H7702" s="5">
        <v>44981.0</v>
      </c>
      <c r="I7702" s="4">
        <f>IFERROR(__xludf.DUMMYFUNCTION("SPLIT(H7702,""/"")"),24.0)</f>
        <v>24</v>
      </c>
      <c r="J7702" s="4">
        <f>IFERROR(__xludf.DUMMYFUNCTION("""COMPUTED_VALUE"""),2.0)</f>
        <v>2</v>
      </c>
      <c r="K7702" s="4">
        <f>IFERROR(__xludf.DUMMYFUNCTION("""COMPUTED_VALUE"""),2023.0)</f>
        <v>2023</v>
      </c>
    </row>
    <row r="7703">
      <c r="A7703" s="1" t="s">
        <v>1719</v>
      </c>
      <c r="B7703" s="4" t="s">
        <v>81</v>
      </c>
      <c r="C7703" s="4" t="s">
        <v>29</v>
      </c>
      <c r="D7703" s="4" t="s">
        <v>39</v>
      </c>
      <c r="E7703" s="4">
        <v>2.0</v>
      </c>
      <c r="F7703" s="4">
        <v>1.5</v>
      </c>
      <c r="G7703" s="4">
        <v>3.0</v>
      </c>
      <c r="H7703" s="5">
        <v>44983.0</v>
      </c>
      <c r="I7703" s="4">
        <f>IFERROR(__xludf.DUMMYFUNCTION("SPLIT(H7703,""/"")"),26.0)</f>
        <v>26</v>
      </c>
      <c r="J7703" s="4">
        <f>IFERROR(__xludf.DUMMYFUNCTION("""COMPUTED_VALUE"""),2.0)</f>
        <v>2</v>
      </c>
      <c r="K7703" s="4">
        <f>IFERROR(__xludf.DUMMYFUNCTION("""COMPUTED_VALUE"""),2023.0)</f>
        <v>2023</v>
      </c>
    </row>
    <row r="7704">
      <c r="A7704" s="1" t="s">
        <v>8283</v>
      </c>
      <c r="B7704" s="4" t="s">
        <v>81</v>
      </c>
      <c r="C7704" s="4" t="s">
        <v>29</v>
      </c>
      <c r="D7704" s="4" t="s">
        <v>28</v>
      </c>
      <c r="E7704" s="4">
        <v>3.0</v>
      </c>
      <c r="F7704" s="4">
        <v>1.5</v>
      </c>
      <c r="G7704" s="4">
        <v>4.5</v>
      </c>
      <c r="H7704" s="5">
        <v>44983.0</v>
      </c>
      <c r="I7704" s="4">
        <f>IFERROR(__xludf.DUMMYFUNCTION("SPLIT(H7704,""/"")"),26.0)</f>
        <v>26</v>
      </c>
      <c r="J7704" s="4">
        <f>IFERROR(__xludf.DUMMYFUNCTION("""COMPUTED_VALUE"""),2.0)</f>
        <v>2</v>
      </c>
      <c r="K7704" s="4">
        <f>IFERROR(__xludf.DUMMYFUNCTION("""COMPUTED_VALUE"""),2023.0)</f>
        <v>2023</v>
      </c>
    </row>
    <row r="7705">
      <c r="A7705" s="1" t="s">
        <v>2544</v>
      </c>
      <c r="B7705" s="4" t="s">
        <v>81</v>
      </c>
      <c r="C7705" s="4" t="s">
        <v>29</v>
      </c>
      <c r="D7705" s="4" t="s">
        <v>39</v>
      </c>
      <c r="E7705" s="4">
        <v>4.0</v>
      </c>
      <c r="F7705" s="4">
        <v>1.5</v>
      </c>
      <c r="G7705" s="4">
        <v>6.0</v>
      </c>
      <c r="H7705" s="5">
        <v>44983.0</v>
      </c>
      <c r="I7705" s="4">
        <f>IFERROR(__xludf.DUMMYFUNCTION("SPLIT(H7705,""/"")"),26.0)</f>
        <v>26</v>
      </c>
      <c r="J7705" s="4">
        <f>IFERROR(__xludf.DUMMYFUNCTION("""COMPUTED_VALUE"""),2.0)</f>
        <v>2</v>
      </c>
      <c r="K7705" s="4">
        <f>IFERROR(__xludf.DUMMYFUNCTION("""COMPUTED_VALUE"""),2023.0)</f>
        <v>2023</v>
      </c>
    </row>
    <row r="7706">
      <c r="A7706" s="1" t="s">
        <v>597</v>
      </c>
      <c r="B7706" s="4" t="s">
        <v>81</v>
      </c>
      <c r="C7706" s="4" t="s">
        <v>29</v>
      </c>
      <c r="D7706" s="4" t="s">
        <v>30</v>
      </c>
      <c r="E7706" s="4">
        <v>1.0</v>
      </c>
      <c r="F7706" s="4">
        <v>1.5</v>
      </c>
      <c r="G7706" s="4">
        <v>1.5</v>
      </c>
      <c r="H7706" s="5">
        <v>44983.0</v>
      </c>
      <c r="I7706" s="4">
        <f>IFERROR(__xludf.DUMMYFUNCTION("SPLIT(H7706,""/"")"),26.0)</f>
        <v>26</v>
      </c>
      <c r="J7706" s="4">
        <f>IFERROR(__xludf.DUMMYFUNCTION("""COMPUTED_VALUE"""),2.0)</f>
        <v>2</v>
      </c>
      <c r="K7706" s="4">
        <f>IFERROR(__xludf.DUMMYFUNCTION("""COMPUTED_VALUE"""),2023.0)</f>
        <v>2023</v>
      </c>
    </row>
    <row r="7707">
      <c r="A7707" s="1" t="s">
        <v>6160</v>
      </c>
      <c r="B7707" s="4" t="s">
        <v>81</v>
      </c>
      <c r="C7707" s="4" t="s">
        <v>29</v>
      </c>
      <c r="D7707" s="4" t="s">
        <v>30</v>
      </c>
      <c r="E7707" s="4">
        <v>4.0</v>
      </c>
      <c r="F7707" s="4">
        <v>1.5</v>
      </c>
      <c r="G7707" s="4">
        <v>6.0</v>
      </c>
      <c r="H7707" s="5">
        <v>44984.0</v>
      </c>
      <c r="I7707" s="4">
        <f>IFERROR(__xludf.DUMMYFUNCTION("SPLIT(H7707,""/"")"),27.0)</f>
        <v>27</v>
      </c>
      <c r="J7707" s="4">
        <f>IFERROR(__xludf.DUMMYFUNCTION("""COMPUTED_VALUE"""),2.0)</f>
        <v>2</v>
      </c>
      <c r="K7707" s="4">
        <f>IFERROR(__xludf.DUMMYFUNCTION("""COMPUTED_VALUE"""),2023.0)</f>
        <v>2023</v>
      </c>
    </row>
    <row r="7708">
      <c r="A7708" s="1" t="s">
        <v>6323</v>
      </c>
      <c r="B7708" s="4" t="s">
        <v>81</v>
      </c>
      <c r="C7708" s="4" t="s">
        <v>24</v>
      </c>
      <c r="D7708" s="4" t="s">
        <v>39</v>
      </c>
      <c r="E7708" s="4">
        <v>4.0</v>
      </c>
      <c r="F7708" s="4">
        <v>1.5</v>
      </c>
      <c r="G7708" s="4">
        <v>6.0</v>
      </c>
      <c r="H7708" s="5">
        <v>44984.0</v>
      </c>
      <c r="I7708" s="4">
        <f>IFERROR(__xludf.DUMMYFUNCTION("SPLIT(H7708,""/"")"),27.0)</f>
        <v>27</v>
      </c>
      <c r="J7708" s="4">
        <f>IFERROR(__xludf.DUMMYFUNCTION("""COMPUTED_VALUE"""),2.0)</f>
        <v>2</v>
      </c>
      <c r="K7708" s="4">
        <f>IFERROR(__xludf.DUMMYFUNCTION("""COMPUTED_VALUE"""),2023.0)</f>
        <v>2023</v>
      </c>
    </row>
    <row r="7709">
      <c r="A7709" s="1" t="s">
        <v>4926</v>
      </c>
      <c r="B7709" s="4" t="s">
        <v>81</v>
      </c>
      <c r="C7709" s="4" t="s">
        <v>30</v>
      </c>
      <c r="D7709" s="4" t="s">
        <v>28</v>
      </c>
      <c r="E7709" s="4">
        <v>5.0</v>
      </c>
      <c r="F7709" s="4">
        <v>1.5</v>
      </c>
      <c r="G7709" s="4">
        <v>7.5</v>
      </c>
      <c r="H7709" s="5">
        <v>44984.0</v>
      </c>
      <c r="I7709" s="4">
        <f>IFERROR(__xludf.DUMMYFUNCTION("SPLIT(H7709,""/"")"),27.0)</f>
        <v>27</v>
      </c>
      <c r="J7709" s="4">
        <f>IFERROR(__xludf.DUMMYFUNCTION("""COMPUTED_VALUE"""),2.0)</f>
        <v>2</v>
      </c>
      <c r="K7709" s="4">
        <f>IFERROR(__xludf.DUMMYFUNCTION("""COMPUTED_VALUE"""),2023.0)</f>
        <v>2023</v>
      </c>
    </row>
    <row r="7710">
      <c r="A7710" s="1" t="s">
        <v>9674</v>
      </c>
      <c r="B7710" s="4" t="s">
        <v>81</v>
      </c>
      <c r="C7710" s="4" t="s">
        <v>30</v>
      </c>
      <c r="D7710" s="4" t="s">
        <v>28</v>
      </c>
      <c r="E7710" s="4">
        <v>5.0</v>
      </c>
      <c r="F7710" s="4">
        <v>1.5</v>
      </c>
      <c r="G7710" s="4">
        <v>7.5</v>
      </c>
      <c r="H7710" s="5">
        <v>44984.0</v>
      </c>
      <c r="I7710" s="4">
        <f>IFERROR(__xludf.DUMMYFUNCTION("SPLIT(H7710,""/"")"),27.0)</f>
        <v>27</v>
      </c>
      <c r="J7710" s="4">
        <f>IFERROR(__xludf.DUMMYFUNCTION("""COMPUTED_VALUE"""),2.0)</f>
        <v>2</v>
      </c>
      <c r="K7710" s="4">
        <f>IFERROR(__xludf.DUMMYFUNCTION("""COMPUTED_VALUE"""),2023.0)</f>
        <v>2023</v>
      </c>
    </row>
    <row r="7711">
      <c r="A7711" s="1" t="s">
        <v>389</v>
      </c>
      <c r="B7711" s="4" t="s">
        <v>81</v>
      </c>
      <c r="C7711" s="4" t="s">
        <v>24</v>
      </c>
      <c r="D7711" s="4" t="s">
        <v>28</v>
      </c>
      <c r="E7711" s="4">
        <v>2.0</v>
      </c>
      <c r="F7711" s="4">
        <v>1.5</v>
      </c>
      <c r="G7711" s="4">
        <v>3.0</v>
      </c>
      <c r="H7711" s="5">
        <v>44984.0</v>
      </c>
      <c r="I7711" s="4">
        <f>IFERROR(__xludf.DUMMYFUNCTION("SPLIT(H7711,""/"")"),27.0)</f>
        <v>27</v>
      </c>
      <c r="J7711" s="4">
        <f>IFERROR(__xludf.DUMMYFUNCTION("""COMPUTED_VALUE"""),2.0)</f>
        <v>2</v>
      </c>
      <c r="K7711" s="4">
        <f>IFERROR(__xludf.DUMMYFUNCTION("""COMPUTED_VALUE"""),2023.0)</f>
        <v>2023</v>
      </c>
    </row>
    <row r="7712">
      <c r="A7712" s="1" t="s">
        <v>9226</v>
      </c>
      <c r="B7712" s="4" t="s">
        <v>81</v>
      </c>
      <c r="C7712" s="4" t="s">
        <v>29</v>
      </c>
      <c r="D7712" s="4" t="s">
        <v>30</v>
      </c>
      <c r="E7712" s="4">
        <v>5.0</v>
      </c>
      <c r="F7712" s="4">
        <v>1.5</v>
      </c>
      <c r="G7712" s="4">
        <v>7.5</v>
      </c>
      <c r="H7712" s="5">
        <v>44985.0</v>
      </c>
      <c r="I7712" s="4">
        <f>IFERROR(__xludf.DUMMYFUNCTION("SPLIT(H7712,""/"")"),28.0)</f>
        <v>28</v>
      </c>
      <c r="J7712" s="4">
        <f>IFERROR(__xludf.DUMMYFUNCTION("""COMPUTED_VALUE"""),2.0)</f>
        <v>2</v>
      </c>
      <c r="K7712" s="4">
        <f>IFERROR(__xludf.DUMMYFUNCTION("""COMPUTED_VALUE"""),2023.0)</f>
        <v>2023</v>
      </c>
    </row>
    <row r="7713">
      <c r="A7713" s="1" t="s">
        <v>6509</v>
      </c>
      <c r="B7713" s="4" t="s">
        <v>81</v>
      </c>
      <c r="C7713" s="4" t="s">
        <v>30</v>
      </c>
      <c r="D7713" s="4" t="s">
        <v>30</v>
      </c>
      <c r="E7713" s="4">
        <v>4.0</v>
      </c>
      <c r="F7713" s="4">
        <v>1.5</v>
      </c>
      <c r="G7713" s="4">
        <v>6.0</v>
      </c>
      <c r="H7713" s="5">
        <v>44985.0</v>
      </c>
      <c r="I7713" s="4">
        <f>IFERROR(__xludf.DUMMYFUNCTION("SPLIT(H7713,""/"")"),28.0)</f>
        <v>28</v>
      </c>
      <c r="J7713" s="4">
        <f>IFERROR(__xludf.DUMMYFUNCTION("""COMPUTED_VALUE"""),2.0)</f>
        <v>2</v>
      </c>
      <c r="K7713" s="4">
        <f>IFERROR(__xludf.DUMMYFUNCTION("""COMPUTED_VALUE"""),2023.0)</f>
        <v>2023</v>
      </c>
    </row>
    <row r="7714">
      <c r="A7714" s="1" t="s">
        <v>6654</v>
      </c>
      <c r="B7714" s="4" t="s">
        <v>81</v>
      </c>
      <c r="C7714" s="4" t="s">
        <v>30</v>
      </c>
      <c r="D7714" s="4" t="s">
        <v>28</v>
      </c>
      <c r="E7714" s="4">
        <v>5.0</v>
      </c>
      <c r="F7714" s="4">
        <v>1.5</v>
      </c>
      <c r="G7714" s="4">
        <v>7.5</v>
      </c>
      <c r="H7714" s="5">
        <v>44985.0</v>
      </c>
      <c r="I7714" s="4">
        <f>IFERROR(__xludf.DUMMYFUNCTION("SPLIT(H7714,""/"")"),28.0)</f>
        <v>28</v>
      </c>
      <c r="J7714" s="4">
        <f>IFERROR(__xludf.DUMMYFUNCTION("""COMPUTED_VALUE"""),2.0)</f>
        <v>2</v>
      </c>
      <c r="K7714" s="4">
        <f>IFERROR(__xludf.DUMMYFUNCTION("""COMPUTED_VALUE"""),2023.0)</f>
        <v>2023</v>
      </c>
    </row>
    <row r="7715">
      <c r="A7715" s="1" t="s">
        <v>2578</v>
      </c>
      <c r="B7715" s="4" t="s">
        <v>81</v>
      </c>
      <c r="C7715" s="4" t="s">
        <v>29</v>
      </c>
      <c r="D7715" s="4" t="s">
        <v>39</v>
      </c>
      <c r="E7715" s="4">
        <v>2.0</v>
      </c>
      <c r="F7715" s="4">
        <v>1.5</v>
      </c>
      <c r="G7715" s="4">
        <v>3.0</v>
      </c>
      <c r="H7715" s="5">
        <v>44986.0</v>
      </c>
      <c r="I7715" s="4">
        <f>IFERROR(__xludf.DUMMYFUNCTION("SPLIT(H7715,""/"")"),1.0)</f>
        <v>1</v>
      </c>
      <c r="J7715" s="4">
        <f>IFERROR(__xludf.DUMMYFUNCTION("""COMPUTED_VALUE"""),3.0)</f>
        <v>3</v>
      </c>
      <c r="K7715" s="4">
        <f>IFERROR(__xludf.DUMMYFUNCTION("""COMPUTED_VALUE"""),2023.0)</f>
        <v>2023</v>
      </c>
    </row>
    <row r="7716">
      <c r="A7716" s="1" t="s">
        <v>2503</v>
      </c>
      <c r="B7716" s="4" t="s">
        <v>81</v>
      </c>
      <c r="C7716" s="4" t="s">
        <v>24</v>
      </c>
      <c r="D7716" s="4" t="s">
        <v>30</v>
      </c>
      <c r="E7716" s="4">
        <v>3.0</v>
      </c>
      <c r="F7716" s="4">
        <v>1.5</v>
      </c>
      <c r="G7716" s="4">
        <v>4.5</v>
      </c>
      <c r="H7716" s="5">
        <v>44986.0</v>
      </c>
      <c r="I7716" s="4">
        <f>IFERROR(__xludf.DUMMYFUNCTION("SPLIT(H7716,""/"")"),1.0)</f>
        <v>1</v>
      </c>
      <c r="J7716" s="4">
        <f>IFERROR(__xludf.DUMMYFUNCTION("""COMPUTED_VALUE"""),3.0)</f>
        <v>3</v>
      </c>
      <c r="K7716" s="4">
        <f>IFERROR(__xludf.DUMMYFUNCTION("""COMPUTED_VALUE"""),2023.0)</f>
        <v>2023</v>
      </c>
    </row>
    <row r="7717">
      <c r="A7717" s="1" t="s">
        <v>6167</v>
      </c>
      <c r="B7717" s="4" t="s">
        <v>81</v>
      </c>
      <c r="C7717" s="4" t="s">
        <v>24</v>
      </c>
      <c r="D7717" s="4" t="s">
        <v>39</v>
      </c>
      <c r="E7717" s="4">
        <v>2.0</v>
      </c>
      <c r="F7717" s="4">
        <v>1.5</v>
      </c>
      <c r="G7717" s="4">
        <v>3.0</v>
      </c>
      <c r="H7717" s="5">
        <v>44986.0</v>
      </c>
      <c r="I7717" s="4">
        <f>IFERROR(__xludf.DUMMYFUNCTION("SPLIT(H7717,""/"")"),1.0)</f>
        <v>1</v>
      </c>
      <c r="J7717" s="4">
        <f>IFERROR(__xludf.DUMMYFUNCTION("""COMPUTED_VALUE"""),3.0)</f>
        <v>3</v>
      </c>
      <c r="K7717" s="4">
        <f>IFERROR(__xludf.DUMMYFUNCTION("""COMPUTED_VALUE"""),2023.0)</f>
        <v>2023</v>
      </c>
    </row>
    <row r="7718">
      <c r="A7718" s="1" t="s">
        <v>6983</v>
      </c>
      <c r="B7718" s="4" t="s">
        <v>81</v>
      </c>
      <c r="C7718" s="4" t="s">
        <v>24</v>
      </c>
      <c r="D7718" s="4" t="s">
        <v>28</v>
      </c>
      <c r="E7718" s="4">
        <v>4.0</v>
      </c>
      <c r="F7718" s="4">
        <v>1.5</v>
      </c>
      <c r="G7718" s="4">
        <v>6.0</v>
      </c>
      <c r="H7718" s="5">
        <v>44986.0</v>
      </c>
      <c r="I7718" s="4">
        <f>IFERROR(__xludf.DUMMYFUNCTION("SPLIT(H7718,""/"")"),1.0)</f>
        <v>1</v>
      </c>
      <c r="J7718" s="4">
        <f>IFERROR(__xludf.DUMMYFUNCTION("""COMPUTED_VALUE"""),3.0)</f>
        <v>3</v>
      </c>
      <c r="K7718" s="4">
        <f>IFERROR(__xludf.DUMMYFUNCTION("""COMPUTED_VALUE"""),2023.0)</f>
        <v>2023</v>
      </c>
    </row>
    <row r="7719">
      <c r="A7719" s="1" t="s">
        <v>3482</v>
      </c>
      <c r="B7719" s="4" t="s">
        <v>81</v>
      </c>
      <c r="C7719" s="4" t="s">
        <v>30</v>
      </c>
      <c r="D7719" s="4" t="s">
        <v>28</v>
      </c>
      <c r="E7719" s="4">
        <v>4.0</v>
      </c>
      <c r="F7719" s="4">
        <v>1.5</v>
      </c>
      <c r="G7719" s="4">
        <v>6.0</v>
      </c>
      <c r="H7719" s="5">
        <v>44986.0</v>
      </c>
      <c r="I7719" s="4">
        <f>IFERROR(__xludf.DUMMYFUNCTION("SPLIT(H7719,""/"")"),1.0)</f>
        <v>1</v>
      </c>
      <c r="J7719" s="4">
        <f>IFERROR(__xludf.DUMMYFUNCTION("""COMPUTED_VALUE"""),3.0)</f>
        <v>3</v>
      </c>
      <c r="K7719" s="4">
        <f>IFERROR(__xludf.DUMMYFUNCTION("""COMPUTED_VALUE"""),2023.0)</f>
        <v>2023</v>
      </c>
    </row>
    <row r="7720">
      <c r="A7720" s="1" t="s">
        <v>3746</v>
      </c>
      <c r="B7720" s="4" t="s">
        <v>81</v>
      </c>
      <c r="C7720" s="4" t="s">
        <v>30</v>
      </c>
      <c r="D7720" s="4" t="s">
        <v>23</v>
      </c>
      <c r="E7720" s="4">
        <v>3.0</v>
      </c>
      <c r="F7720" s="4">
        <v>1.5</v>
      </c>
      <c r="G7720" s="4">
        <v>4.5</v>
      </c>
      <c r="H7720" s="5">
        <v>44987.0</v>
      </c>
      <c r="I7720" s="4">
        <f>IFERROR(__xludf.DUMMYFUNCTION("SPLIT(H7720,""/"")"),2.0)</f>
        <v>2</v>
      </c>
      <c r="J7720" s="4">
        <f>IFERROR(__xludf.DUMMYFUNCTION("""COMPUTED_VALUE"""),3.0)</f>
        <v>3</v>
      </c>
      <c r="K7720" s="4">
        <f>IFERROR(__xludf.DUMMYFUNCTION("""COMPUTED_VALUE"""),2023.0)</f>
        <v>2023</v>
      </c>
    </row>
    <row r="7721">
      <c r="A7721" s="1" t="s">
        <v>7007</v>
      </c>
      <c r="B7721" s="4" t="s">
        <v>81</v>
      </c>
      <c r="C7721" s="4" t="s">
        <v>30</v>
      </c>
      <c r="D7721" s="4" t="s">
        <v>39</v>
      </c>
      <c r="E7721" s="4">
        <v>5.0</v>
      </c>
      <c r="F7721" s="4">
        <v>1.5</v>
      </c>
      <c r="G7721" s="4">
        <v>7.5</v>
      </c>
      <c r="H7721" s="5">
        <v>44987.0</v>
      </c>
      <c r="I7721" s="4">
        <f>IFERROR(__xludf.DUMMYFUNCTION("SPLIT(H7721,""/"")"),2.0)</f>
        <v>2</v>
      </c>
      <c r="J7721" s="4">
        <f>IFERROR(__xludf.DUMMYFUNCTION("""COMPUTED_VALUE"""),3.0)</f>
        <v>3</v>
      </c>
      <c r="K7721" s="4">
        <f>IFERROR(__xludf.DUMMYFUNCTION("""COMPUTED_VALUE"""),2023.0)</f>
        <v>2023</v>
      </c>
    </row>
    <row r="7722">
      <c r="A7722" s="1" t="s">
        <v>549</v>
      </c>
      <c r="B7722" s="4" t="s">
        <v>81</v>
      </c>
      <c r="C7722" s="4" t="s">
        <v>24</v>
      </c>
      <c r="D7722" s="4" t="s">
        <v>28</v>
      </c>
      <c r="E7722" s="4">
        <v>3.0</v>
      </c>
      <c r="F7722" s="4">
        <v>1.5</v>
      </c>
      <c r="G7722" s="4">
        <v>4.5</v>
      </c>
      <c r="H7722" s="5">
        <v>44987.0</v>
      </c>
      <c r="I7722" s="4">
        <f>IFERROR(__xludf.DUMMYFUNCTION("SPLIT(H7722,""/"")"),2.0)</f>
        <v>2</v>
      </c>
      <c r="J7722" s="4">
        <f>IFERROR(__xludf.DUMMYFUNCTION("""COMPUTED_VALUE"""),3.0)</f>
        <v>3</v>
      </c>
      <c r="K7722" s="4">
        <f>IFERROR(__xludf.DUMMYFUNCTION("""COMPUTED_VALUE"""),2023.0)</f>
        <v>2023</v>
      </c>
    </row>
    <row r="7723">
      <c r="A7723" s="1" t="s">
        <v>2762</v>
      </c>
      <c r="B7723" s="4" t="s">
        <v>81</v>
      </c>
      <c r="C7723" s="4" t="s">
        <v>24</v>
      </c>
      <c r="D7723" s="4" t="s">
        <v>30</v>
      </c>
      <c r="E7723" s="4">
        <v>1.0</v>
      </c>
      <c r="F7723" s="4">
        <v>1.5</v>
      </c>
      <c r="G7723" s="4">
        <v>1.5</v>
      </c>
      <c r="H7723" s="5">
        <v>44987.0</v>
      </c>
      <c r="I7723" s="4">
        <f>IFERROR(__xludf.DUMMYFUNCTION("SPLIT(H7723,""/"")"),2.0)</f>
        <v>2</v>
      </c>
      <c r="J7723" s="4">
        <f>IFERROR(__xludf.DUMMYFUNCTION("""COMPUTED_VALUE"""),3.0)</f>
        <v>3</v>
      </c>
      <c r="K7723" s="4">
        <f>IFERROR(__xludf.DUMMYFUNCTION("""COMPUTED_VALUE"""),2023.0)</f>
        <v>2023</v>
      </c>
    </row>
    <row r="7724">
      <c r="A7724" s="1" t="s">
        <v>961</v>
      </c>
      <c r="B7724" s="4" t="s">
        <v>81</v>
      </c>
      <c r="C7724" s="4" t="s">
        <v>30</v>
      </c>
      <c r="D7724" s="4" t="s">
        <v>39</v>
      </c>
      <c r="E7724" s="4">
        <v>1.0</v>
      </c>
      <c r="F7724" s="4">
        <v>1.5</v>
      </c>
      <c r="G7724" s="4">
        <v>1.5</v>
      </c>
      <c r="H7724" s="5">
        <v>44988.0</v>
      </c>
      <c r="I7724" s="4">
        <f>IFERROR(__xludf.DUMMYFUNCTION("SPLIT(H7724,""/"")"),3.0)</f>
        <v>3</v>
      </c>
      <c r="J7724" s="4">
        <f>IFERROR(__xludf.DUMMYFUNCTION("""COMPUTED_VALUE"""),3.0)</f>
        <v>3</v>
      </c>
      <c r="K7724" s="4">
        <f>IFERROR(__xludf.DUMMYFUNCTION("""COMPUTED_VALUE"""),2023.0)</f>
        <v>2023</v>
      </c>
    </row>
    <row r="7725">
      <c r="A7725" s="1" t="s">
        <v>856</v>
      </c>
      <c r="B7725" s="4" t="s">
        <v>81</v>
      </c>
      <c r="C7725" s="4" t="s">
        <v>30</v>
      </c>
      <c r="D7725" s="4" t="s">
        <v>30</v>
      </c>
      <c r="E7725" s="4">
        <v>3.0</v>
      </c>
      <c r="F7725" s="4">
        <v>1.5</v>
      </c>
      <c r="G7725" s="4">
        <v>4.5</v>
      </c>
      <c r="H7725" s="5">
        <v>44988.0</v>
      </c>
      <c r="I7725" s="4">
        <f>IFERROR(__xludf.DUMMYFUNCTION("SPLIT(H7725,""/"")"),3.0)</f>
        <v>3</v>
      </c>
      <c r="J7725" s="4">
        <f>IFERROR(__xludf.DUMMYFUNCTION("""COMPUTED_VALUE"""),3.0)</f>
        <v>3</v>
      </c>
      <c r="K7725" s="4">
        <f>IFERROR(__xludf.DUMMYFUNCTION("""COMPUTED_VALUE"""),2023.0)</f>
        <v>2023</v>
      </c>
    </row>
    <row r="7726">
      <c r="A7726" s="1" t="s">
        <v>2870</v>
      </c>
      <c r="B7726" s="4" t="s">
        <v>81</v>
      </c>
      <c r="C7726" s="4" t="s">
        <v>30</v>
      </c>
      <c r="D7726" s="4" t="s">
        <v>39</v>
      </c>
      <c r="E7726" s="4">
        <v>4.0</v>
      </c>
      <c r="F7726" s="4">
        <v>1.5</v>
      </c>
      <c r="G7726" s="4">
        <v>6.0</v>
      </c>
      <c r="H7726" s="5">
        <v>44988.0</v>
      </c>
      <c r="I7726" s="4">
        <f>IFERROR(__xludf.DUMMYFUNCTION("SPLIT(H7726,""/"")"),3.0)</f>
        <v>3</v>
      </c>
      <c r="J7726" s="4">
        <f>IFERROR(__xludf.DUMMYFUNCTION("""COMPUTED_VALUE"""),3.0)</f>
        <v>3</v>
      </c>
      <c r="K7726" s="4">
        <f>IFERROR(__xludf.DUMMYFUNCTION("""COMPUTED_VALUE"""),2023.0)</f>
        <v>2023</v>
      </c>
    </row>
    <row r="7727">
      <c r="A7727" s="1" t="s">
        <v>4068</v>
      </c>
      <c r="B7727" s="4" t="s">
        <v>81</v>
      </c>
      <c r="C7727" s="4" t="s">
        <v>24</v>
      </c>
      <c r="D7727" s="4" t="s">
        <v>39</v>
      </c>
      <c r="E7727" s="4">
        <v>5.0</v>
      </c>
      <c r="F7727" s="4">
        <v>1.5</v>
      </c>
      <c r="G7727" s="4">
        <v>7.5</v>
      </c>
      <c r="H7727" s="5">
        <v>44988.0</v>
      </c>
      <c r="I7727" s="4">
        <f>IFERROR(__xludf.DUMMYFUNCTION("SPLIT(H7727,""/"")"),3.0)</f>
        <v>3</v>
      </c>
      <c r="J7727" s="4">
        <f>IFERROR(__xludf.DUMMYFUNCTION("""COMPUTED_VALUE"""),3.0)</f>
        <v>3</v>
      </c>
      <c r="K7727" s="4">
        <f>IFERROR(__xludf.DUMMYFUNCTION("""COMPUTED_VALUE"""),2023.0)</f>
        <v>2023</v>
      </c>
    </row>
    <row r="7728">
      <c r="A7728" s="1" t="s">
        <v>6972</v>
      </c>
      <c r="B7728" s="4" t="s">
        <v>81</v>
      </c>
      <c r="C7728" s="4" t="s">
        <v>24</v>
      </c>
      <c r="D7728" s="4" t="s">
        <v>39</v>
      </c>
      <c r="E7728" s="4">
        <v>5.0</v>
      </c>
      <c r="F7728" s="4">
        <v>1.5</v>
      </c>
      <c r="G7728" s="4">
        <v>7.5</v>
      </c>
      <c r="H7728" s="5">
        <v>44989.0</v>
      </c>
      <c r="I7728" s="4">
        <f>IFERROR(__xludf.DUMMYFUNCTION("SPLIT(H7728,""/"")"),4.0)</f>
        <v>4</v>
      </c>
      <c r="J7728" s="4">
        <f>IFERROR(__xludf.DUMMYFUNCTION("""COMPUTED_VALUE"""),3.0)</f>
        <v>3</v>
      </c>
      <c r="K7728" s="4">
        <f>IFERROR(__xludf.DUMMYFUNCTION("""COMPUTED_VALUE"""),2023.0)</f>
        <v>2023</v>
      </c>
    </row>
    <row r="7729">
      <c r="A7729" s="1" t="s">
        <v>5009</v>
      </c>
      <c r="B7729" s="4" t="s">
        <v>81</v>
      </c>
      <c r="C7729" s="4" t="s">
        <v>24</v>
      </c>
      <c r="D7729" s="4" t="s">
        <v>30</v>
      </c>
      <c r="E7729" s="4">
        <v>3.0</v>
      </c>
      <c r="F7729" s="4">
        <v>1.5</v>
      </c>
      <c r="G7729" s="4">
        <v>4.5</v>
      </c>
      <c r="H7729" s="5">
        <v>44990.0</v>
      </c>
      <c r="I7729" s="4">
        <f>IFERROR(__xludf.DUMMYFUNCTION("SPLIT(H7729,""/"")"),5.0)</f>
        <v>5</v>
      </c>
      <c r="J7729" s="4">
        <f>IFERROR(__xludf.DUMMYFUNCTION("""COMPUTED_VALUE"""),3.0)</f>
        <v>3</v>
      </c>
      <c r="K7729" s="4">
        <f>IFERROR(__xludf.DUMMYFUNCTION("""COMPUTED_VALUE"""),2023.0)</f>
        <v>2023</v>
      </c>
    </row>
    <row r="7730">
      <c r="A7730" s="1" t="s">
        <v>688</v>
      </c>
      <c r="B7730" s="4" t="s">
        <v>81</v>
      </c>
      <c r="C7730" s="4" t="s">
        <v>29</v>
      </c>
      <c r="D7730" s="4" t="s">
        <v>30</v>
      </c>
      <c r="E7730" s="4">
        <v>4.0</v>
      </c>
      <c r="F7730" s="4">
        <v>1.5</v>
      </c>
      <c r="G7730" s="4">
        <v>6.0</v>
      </c>
      <c r="H7730" s="5">
        <v>44991.0</v>
      </c>
      <c r="I7730" s="4">
        <f>IFERROR(__xludf.DUMMYFUNCTION("SPLIT(H7730,""/"")"),6.0)</f>
        <v>6</v>
      </c>
      <c r="J7730" s="4">
        <f>IFERROR(__xludf.DUMMYFUNCTION("""COMPUTED_VALUE"""),3.0)</f>
        <v>3</v>
      </c>
      <c r="K7730" s="4">
        <f>IFERROR(__xludf.DUMMYFUNCTION("""COMPUTED_VALUE"""),2023.0)</f>
        <v>2023</v>
      </c>
    </row>
    <row r="7731">
      <c r="A7731" s="1" t="s">
        <v>6240</v>
      </c>
      <c r="B7731" s="4" t="s">
        <v>81</v>
      </c>
      <c r="C7731" s="4" t="s">
        <v>30</v>
      </c>
      <c r="D7731" s="4" t="s">
        <v>23</v>
      </c>
      <c r="E7731" s="4">
        <v>3.0</v>
      </c>
      <c r="F7731" s="4">
        <v>1.5</v>
      </c>
      <c r="G7731" s="4">
        <v>4.5</v>
      </c>
      <c r="H7731" s="5">
        <v>44991.0</v>
      </c>
      <c r="I7731" s="4">
        <f>IFERROR(__xludf.DUMMYFUNCTION("SPLIT(H7731,""/"")"),6.0)</f>
        <v>6</v>
      </c>
      <c r="J7731" s="4">
        <f>IFERROR(__xludf.DUMMYFUNCTION("""COMPUTED_VALUE"""),3.0)</f>
        <v>3</v>
      </c>
      <c r="K7731" s="4">
        <f>IFERROR(__xludf.DUMMYFUNCTION("""COMPUTED_VALUE"""),2023.0)</f>
        <v>2023</v>
      </c>
    </row>
    <row r="7732">
      <c r="A7732" s="1" t="s">
        <v>795</v>
      </c>
      <c r="B7732" s="4" t="s">
        <v>81</v>
      </c>
      <c r="C7732" s="4" t="s">
        <v>29</v>
      </c>
      <c r="D7732" s="4" t="s">
        <v>30</v>
      </c>
      <c r="E7732" s="4">
        <v>2.0</v>
      </c>
      <c r="F7732" s="4">
        <v>1.5</v>
      </c>
      <c r="G7732" s="4">
        <v>3.0</v>
      </c>
      <c r="H7732" s="5">
        <v>44991.0</v>
      </c>
      <c r="I7732" s="4">
        <f>IFERROR(__xludf.DUMMYFUNCTION("SPLIT(H7732,""/"")"),6.0)</f>
        <v>6</v>
      </c>
      <c r="J7732" s="4">
        <f>IFERROR(__xludf.DUMMYFUNCTION("""COMPUTED_VALUE"""),3.0)</f>
        <v>3</v>
      </c>
      <c r="K7732" s="4">
        <f>IFERROR(__xludf.DUMMYFUNCTION("""COMPUTED_VALUE"""),2023.0)</f>
        <v>2023</v>
      </c>
    </row>
    <row r="7733">
      <c r="A7733" s="1" t="s">
        <v>9094</v>
      </c>
      <c r="B7733" s="4" t="s">
        <v>81</v>
      </c>
      <c r="C7733" s="4" t="s">
        <v>29</v>
      </c>
      <c r="D7733" s="4" t="s">
        <v>28</v>
      </c>
      <c r="E7733" s="4">
        <v>3.0</v>
      </c>
      <c r="F7733" s="4">
        <v>1.5</v>
      </c>
      <c r="G7733" s="4">
        <v>4.5</v>
      </c>
      <c r="H7733" s="5">
        <v>44992.0</v>
      </c>
      <c r="I7733" s="4">
        <f>IFERROR(__xludf.DUMMYFUNCTION("SPLIT(H7733,""/"")"),7.0)</f>
        <v>7</v>
      </c>
      <c r="J7733" s="4">
        <f>IFERROR(__xludf.DUMMYFUNCTION("""COMPUTED_VALUE"""),3.0)</f>
        <v>3</v>
      </c>
      <c r="K7733" s="4">
        <f>IFERROR(__xludf.DUMMYFUNCTION("""COMPUTED_VALUE"""),2023.0)</f>
        <v>2023</v>
      </c>
    </row>
    <row r="7734">
      <c r="A7734" s="1" t="s">
        <v>6973</v>
      </c>
      <c r="B7734" s="4" t="s">
        <v>81</v>
      </c>
      <c r="C7734" s="4" t="s">
        <v>30</v>
      </c>
      <c r="D7734" s="4" t="s">
        <v>28</v>
      </c>
      <c r="E7734" s="4">
        <v>3.0</v>
      </c>
      <c r="F7734" s="4">
        <v>1.5</v>
      </c>
      <c r="G7734" s="4">
        <v>4.5</v>
      </c>
      <c r="H7734" s="5">
        <v>44992.0</v>
      </c>
      <c r="I7734" s="4">
        <f>IFERROR(__xludf.DUMMYFUNCTION("SPLIT(H7734,""/"")"),7.0)</f>
        <v>7</v>
      </c>
      <c r="J7734" s="4">
        <f>IFERROR(__xludf.DUMMYFUNCTION("""COMPUTED_VALUE"""),3.0)</f>
        <v>3</v>
      </c>
      <c r="K7734" s="4">
        <f>IFERROR(__xludf.DUMMYFUNCTION("""COMPUTED_VALUE"""),2023.0)</f>
        <v>2023</v>
      </c>
    </row>
    <row r="7735">
      <c r="A7735" s="1" t="s">
        <v>4218</v>
      </c>
      <c r="B7735" s="4" t="s">
        <v>81</v>
      </c>
      <c r="C7735" s="4" t="s">
        <v>29</v>
      </c>
      <c r="D7735" s="4" t="s">
        <v>30</v>
      </c>
      <c r="E7735" s="4">
        <v>5.0</v>
      </c>
      <c r="F7735" s="4">
        <v>1.5</v>
      </c>
      <c r="G7735" s="4">
        <v>7.5</v>
      </c>
      <c r="H7735" s="5">
        <v>44992.0</v>
      </c>
      <c r="I7735" s="4">
        <f>IFERROR(__xludf.DUMMYFUNCTION("SPLIT(H7735,""/"")"),7.0)</f>
        <v>7</v>
      </c>
      <c r="J7735" s="4">
        <f>IFERROR(__xludf.DUMMYFUNCTION("""COMPUTED_VALUE"""),3.0)</f>
        <v>3</v>
      </c>
      <c r="K7735" s="4">
        <f>IFERROR(__xludf.DUMMYFUNCTION("""COMPUTED_VALUE"""),2023.0)</f>
        <v>2023</v>
      </c>
    </row>
    <row r="7736">
      <c r="A7736" s="1" t="s">
        <v>9318</v>
      </c>
      <c r="B7736" s="4" t="s">
        <v>81</v>
      </c>
      <c r="C7736" s="4" t="s">
        <v>29</v>
      </c>
      <c r="D7736" s="4" t="s">
        <v>28</v>
      </c>
      <c r="E7736" s="4">
        <v>4.0</v>
      </c>
      <c r="F7736" s="4">
        <v>1.5</v>
      </c>
      <c r="G7736" s="4">
        <v>6.0</v>
      </c>
      <c r="H7736" s="5">
        <v>44993.0</v>
      </c>
      <c r="I7736" s="4">
        <f>IFERROR(__xludf.DUMMYFUNCTION("SPLIT(H7736,""/"")"),8.0)</f>
        <v>8</v>
      </c>
      <c r="J7736" s="4">
        <f>IFERROR(__xludf.DUMMYFUNCTION("""COMPUTED_VALUE"""),3.0)</f>
        <v>3</v>
      </c>
      <c r="K7736" s="4">
        <f>IFERROR(__xludf.DUMMYFUNCTION("""COMPUTED_VALUE"""),2023.0)</f>
        <v>2023</v>
      </c>
    </row>
    <row r="7737">
      <c r="A7737" s="1" t="s">
        <v>2749</v>
      </c>
      <c r="B7737" s="4" t="s">
        <v>81</v>
      </c>
      <c r="C7737" s="4" t="s">
        <v>30</v>
      </c>
      <c r="D7737" s="4" t="s">
        <v>23</v>
      </c>
      <c r="E7737" s="4">
        <v>3.0</v>
      </c>
      <c r="F7737" s="4">
        <v>1.5</v>
      </c>
      <c r="G7737" s="4">
        <v>4.5</v>
      </c>
      <c r="H7737" s="5">
        <v>44993.0</v>
      </c>
      <c r="I7737" s="4">
        <f>IFERROR(__xludf.DUMMYFUNCTION("SPLIT(H7737,""/"")"),8.0)</f>
        <v>8</v>
      </c>
      <c r="J7737" s="4">
        <f>IFERROR(__xludf.DUMMYFUNCTION("""COMPUTED_VALUE"""),3.0)</f>
        <v>3</v>
      </c>
      <c r="K7737" s="4">
        <f>IFERROR(__xludf.DUMMYFUNCTION("""COMPUTED_VALUE"""),2023.0)</f>
        <v>2023</v>
      </c>
    </row>
    <row r="7738">
      <c r="A7738" s="1" t="s">
        <v>2907</v>
      </c>
      <c r="B7738" s="4" t="s">
        <v>81</v>
      </c>
      <c r="C7738" s="4" t="s">
        <v>29</v>
      </c>
      <c r="D7738" s="4" t="s">
        <v>39</v>
      </c>
      <c r="E7738" s="4">
        <v>1.0</v>
      </c>
      <c r="F7738" s="4">
        <v>1.5</v>
      </c>
      <c r="G7738" s="4">
        <v>1.5</v>
      </c>
      <c r="H7738" s="5">
        <v>44994.0</v>
      </c>
      <c r="I7738" s="4">
        <f>IFERROR(__xludf.DUMMYFUNCTION("SPLIT(H7738,""/"")"),9.0)</f>
        <v>9</v>
      </c>
      <c r="J7738" s="4">
        <f>IFERROR(__xludf.DUMMYFUNCTION("""COMPUTED_VALUE"""),3.0)</f>
        <v>3</v>
      </c>
      <c r="K7738" s="4">
        <f>IFERROR(__xludf.DUMMYFUNCTION("""COMPUTED_VALUE"""),2023.0)</f>
        <v>2023</v>
      </c>
    </row>
    <row r="7739">
      <c r="A7739" s="1" t="s">
        <v>7520</v>
      </c>
      <c r="B7739" s="4" t="s">
        <v>81</v>
      </c>
      <c r="C7739" s="4" t="s">
        <v>24</v>
      </c>
      <c r="D7739" s="4" t="s">
        <v>39</v>
      </c>
      <c r="E7739" s="4">
        <v>1.0</v>
      </c>
      <c r="F7739" s="4">
        <v>1.5</v>
      </c>
      <c r="G7739" s="4">
        <v>1.5</v>
      </c>
      <c r="H7739" s="5">
        <v>44995.0</v>
      </c>
      <c r="I7739" s="4">
        <f>IFERROR(__xludf.DUMMYFUNCTION("SPLIT(H7739,""/"")"),10.0)</f>
        <v>10</v>
      </c>
      <c r="J7739" s="4">
        <f>IFERROR(__xludf.DUMMYFUNCTION("""COMPUTED_VALUE"""),3.0)</f>
        <v>3</v>
      </c>
      <c r="K7739" s="4">
        <f>IFERROR(__xludf.DUMMYFUNCTION("""COMPUTED_VALUE"""),2023.0)</f>
        <v>2023</v>
      </c>
    </row>
    <row r="7740">
      <c r="A7740" s="1" t="s">
        <v>402</v>
      </c>
      <c r="B7740" s="4" t="s">
        <v>81</v>
      </c>
      <c r="C7740" s="4" t="s">
        <v>29</v>
      </c>
      <c r="D7740" s="4" t="s">
        <v>39</v>
      </c>
      <c r="E7740" s="4">
        <v>4.0</v>
      </c>
      <c r="F7740" s="4">
        <v>1.5</v>
      </c>
      <c r="G7740" s="4">
        <v>6.0</v>
      </c>
      <c r="H7740" s="5">
        <v>44996.0</v>
      </c>
      <c r="I7740" s="4">
        <f>IFERROR(__xludf.DUMMYFUNCTION("SPLIT(H7740,""/"")"),11.0)</f>
        <v>11</v>
      </c>
      <c r="J7740" s="4">
        <f>IFERROR(__xludf.DUMMYFUNCTION("""COMPUTED_VALUE"""),3.0)</f>
        <v>3</v>
      </c>
      <c r="K7740" s="4">
        <f>IFERROR(__xludf.DUMMYFUNCTION("""COMPUTED_VALUE"""),2023.0)</f>
        <v>2023</v>
      </c>
    </row>
    <row r="7741">
      <c r="A7741" s="1" t="s">
        <v>9240</v>
      </c>
      <c r="B7741" s="4" t="s">
        <v>81</v>
      </c>
      <c r="C7741" s="4" t="s">
        <v>30</v>
      </c>
      <c r="D7741" s="4" t="s">
        <v>30</v>
      </c>
      <c r="E7741" s="4">
        <v>2.0</v>
      </c>
      <c r="F7741" s="4">
        <v>1.5</v>
      </c>
      <c r="G7741" s="4">
        <v>3.0</v>
      </c>
      <c r="H7741" s="5">
        <v>44997.0</v>
      </c>
      <c r="I7741" s="4">
        <f>IFERROR(__xludf.DUMMYFUNCTION("SPLIT(H7741,""/"")"),12.0)</f>
        <v>12</v>
      </c>
      <c r="J7741" s="4">
        <f>IFERROR(__xludf.DUMMYFUNCTION("""COMPUTED_VALUE"""),3.0)</f>
        <v>3</v>
      </c>
      <c r="K7741" s="4">
        <f>IFERROR(__xludf.DUMMYFUNCTION("""COMPUTED_VALUE"""),2023.0)</f>
        <v>2023</v>
      </c>
    </row>
    <row r="7742">
      <c r="A7742" s="1" t="s">
        <v>5337</v>
      </c>
      <c r="B7742" s="4" t="s">
        <v>81</v>
      </c>
      <c r="C7742" s="4" t="s">
        <v>24</v>
      </c>
      <c r="D7742" s="4" t="s">
        <v>23</v>
      </c>
      <c r="E7742" s="4">
        <v>1.0</v>
      </c>
      <c r="F7742" s="4">
        <v>1.5</v>
      </c>
      <c r="G7742" s="4">
        <v>1.5</v>
      </c>
      <c r="H7742" s="5">
        <v>44998.0</v>
      </c>
      <c r="I7742" s="4">
        <f>IFERROR(__xludf.DUMMYFUNCTION("SPLIT(H7742,""/"")"),13.0)</f>
        <v>13</v>
      </c>
      <c r="J7742" s="4">
        <f>IFERROR(__xludf.DUMMYFUNCTION("""COMPUTED_VALUE"""),3.0)</f>
        <v>3</v>
      </c>
      <c r="K7742" s="4">
        <f>IFERROR(__xludf.DUMMYFUNCTION("""COMPUTED_VALUE"""),2023.0)</f>
        <v>2023</v>
      </c>
    </row>
    <row r="7743">
      <c r="A7743" s="1" t="s">
        <v>2083</v>
      </c>
      <c r="B7743" s="4" t="s">
        <v>81</v>
      </c>
      <c r="C7743" s="4" t="s">
        <v>24</v>
      </c>
      <c r="D7743" s="4" t="s">
        <v>39</v>
      </c>
      <c r="E7743" s="4">
        <v>3.0</v>
      </c>
      <c r="F7743" s="4">
        <v>1.5</v>
      </c>
      <c r="G7743" s="4">
        <v>4.5</v>
      </c>
      <c r="H7743" s="5">
        <v>44998.0</v>
      </c>
      <c r="I7743" s="4">
        <f>IFERROR(__xludf.DUMMYFUNCTION("SPLIT(H7743,""/"")"),13.0)</f>
        <v>13</v>
      </c>
      <c r="J7743" s="4">
        <f>IFERROR(__xludf.DUMMYFUNCTION("""COMPUTED_VALUE"""),3.0)</f>
        <v>3</v>
      </c>
      <c r="K7743" s="4">
        <f>IFERROR(__xludf.DUMMYFUNCTION("""COMPUTED_VALUE"""),2023.0)</f>
        <v>2023</v>
      </c>
    </row>
    <row r="7744">
      <c r="A7744" s="1" t="s">
        <v>319</v>
      </c>
      <c r="B7744" s="4" t="s">
        <v>81</v>
      </c>
      <c r="C7744" s="4" t="s">
        <v>24</v>
      </c>
      <c r="D7744" s="4" t="s">
        <v>30</v>
      </c>
      <c r="E7744" s="4">
        <v>5.0</v>
      </c>
      <c r="F7744" s="4">
        <v>1.5</v>
      </c>
      <c r="G7744" s="4">
        <v>7.5</v>
      </c>
      <c r="H7744" s="5">
        <v>44998.0</v>
      </c>
      <c r="I7744" s="4">
        <f>IFERROR(__xludf.DUMMYFUNCTION("SPLIT(H7744,""/"")"),13.0)</f>
        <v>13</v>
      </c>
      <c r="J7744" s="4">
        <f>IFERROR(__xludf.DUMMYFUNCTION("""COMPUTED_VALUE"""),3.0)</f>
        <v>3</v>
      </c>
      <c r="K7744" s="4">
        <f>IFERROR(__xludf.DUMMYFUNCTION("""COMPUTED_VALUE"""),2023.0)</f>
        <v>2023</v>
      </c>
    </row>
    <row r="7745">
      <c r="A7745" s="1" t="s">
        <v>7999</v>
      </c>
      <c r="B7745" s="4" t="s">
        <v>81</v>
      </c>
      <c r="C7745" s="4" t="s">
        <v>24</v>
      </c>
      <c r="D7745" s="4" t="s">
        <v>28</v>
      </c>
      <c r="E7745" s="4">
        <v>5.0</v>
      </c>
      <c r="F7745" s="4">
        <v>1.5</v>
      </c>
      <c r="G7745" s="4">
        <v>7.5</v>
      </c>
      <c r="H7745" s="5">
        <v>44998.0</v>
      </c>
      <c r="I7745" s="4">
        <f>IFERROR(__xludf.DUMMYFUNCTION("SPLIT(H7745,""/"")"),13.0)</f>
        <v>13</v>
      </c>
      <c r="J7745" s="4">
        <f>IFERROR(__xludf.DUMMYFUNCTION("""COMPUTED_VALUE"""),3.0)</f>
        <v>3</v>
      </c>
      <c r="K7745" s="4">
        <f>IFERROR(__xludf.DUMMYFUNCTION("""COMPUTED_VALUE"""),2023.0)</f>
        <v>2023</v>
      </c>
    </row>
    <row r="7746">
      <c r="A7746" s="1" t="s">
        <v>5827</v>
      </c>
      <c r="B7746" s="4" t="s">
        <v>81</v>
      </c>
      <c r="C7746" s="4" t="s">
        <v>29</v>
      </c>
      <c r="D7746" s="4" t="s">
        <v>23</v>
      </c>
      <c r="E7746" s="4">
        <v>1.0</v>
      </c>
      <c r="F7746" s="4">
        <v>1.5</v>
      </c>
      <c r="G7746" s="4">
        <v>1.5</v>
      </c>
      <c r="H7746" s="5">
        <v>44999.0</v>
      </c>
      <c r="I7746" s="4">
        <f>IFERROR(__xludf.DUMMYFUNCTION("SPLIT(H7746,""/"")"),14.0)</f>
        <v>14</v>
      </c>
      <c r="J7746" s="4">
        <f>IFERROR(__xludf.DUMMYFUNCTION("""COMPUTED_VALUE"""),3.0)</f>
        <v>3</v>
      </c>
      <c r="K7746" s="4">
        <f>IFERROR(__xludf.DUMMYFUNCTION("""COMPUTED_VALUE"""),2023.0)</f>
        <v>2023</v>
      </c>
    </row>
    <row r="7747">
      <c r="A7747" s="1" t="s">
        <v>9506</v>
      </c>
      <c r="B7747" s="4" t="s">
        <v>81</v>
      </c>
      <c r="C7747" s="4" t="s">
        <v>29</v>
      </c>
      <c r="D7747" s="4" t="s">
        <v>39</v>
      </c>
      <c r="E7747" s="4">
        <v>2.0</v>
      </c>
      <c r="F7747" s="4">
        <v>1.5</v>
      </c>
      <c r="G7747" s="4">
        <v>3.0</v>
      </c>
      <c r="H7747" s="5">
        <v>45000.0</v>
      </c>
      <c r="I7747" s="4">
        <f>IFERROR(__xludf.DUMMYFUNCTION("SPLIT(H7747,""/"")"),15.0)</f>
        <v>15</v>
      </c>
      <c r="J7747" s="4">
        <f>IFERROR(__xludf.DUMMYFUNCTION("""COMPUTED_VALUE"""),3.0)</f>
        <v>3</v>
      </c>
      <c r="K7747" s="4">
        <f>IFERROR(__xludf.DUMMYFUNCTION("""COMPUTED_VALUE"""),2023.0)</f>
        <v>2023</v>
      </c>
    </row>
    <row r="7748">
      <c r="A7748" s="1" t="s">
        <v>7991</v>
      </c>
      <c r="B7748" s="4" t="s">
        <v>81</v>
      </c>
      <c r="C7748" s="4" t="s">
        <v>30</v>
      </c>
      <c r="D7748" s="4" t="s">
        <v>30</v>
      </c>
      <c r="E7748" s="4">
        <v>5.0</v>
      </c>
      <c r="F7748" s="4">
        <v>1.5</v>
      </c>
      <c r="G7748" s="4">
        <v>7.5</v>
      </c>
      <c r="H7748" s="5">
        <v>45000.0</v>
      </c>
      <c r="I7748" s="4">
        <f>IFERROR(__xludf.DUMMYFUNCTION("SPLIT(H7748,""/"")"),15.0)</f>
        <v>15</v>
      </c>
      <c r="J7748" s="4">
        <f>IFERROR(__xludf.DUMMYFUNCTION("""COMPUTED_VALUE"""),3.0)</f>
        <v>3</v>
      </c>
      <c r="K7748" s="4">
        <f>IFERROR(__xludf.DUMMYFUNCTION("""COMPUTED_VALUE"""),2023.0)</f>
        <v>2023</v>
      </c>
    </row>
    <row r="7749">
      <c r="A7749" s="1" t="s">
        <v>6342</v>
      </c>
      <c r="B7749" s="4" t="s">
        <v>81</v>
      </c>
      <c r="C7749" s="4" t="s">
        <v>29</v>
      </c>
      <c r="D7749" s="4" t="s">
        <v>28</v>
      </c>
      <c r="E7749" s="4">
        <v>3.0</v>
      </c>
      <c r="F7749" s="4">
        <v>1.5</v>
      </c>
      <c r="G7749" s="4">
        <v>4.5</v>
      </c>
      <c r="H7749" s="5">
        <v>45001.0</v>
      </c>
      <c r="I7749" s="4">
        <f>IFERROR(__xludf.DUMMYFUNCTION("SPLIT(H7749,""/"")"),16.0)</f>
        <v>16</v>
      </c>
      <c r="J7749" s="4">
        <f>IFERROR(__xludf.DUMMYFUNCTION("""COMPUTED_VALUE"""),3.0)</f>
        <v>3</v>
      </c>
      <c r="K7749" s="4">
        <f>IFERROR(__xludf.DUMMYFUNCTION("""COMPUTED_VALUE"""),2023.0)</f>
        <v>2023</v>
      </c>
    </row>
    <row r="7750">
      <c r="A7750" s="1" t="s">
        <v>6233</v>
      </c>
      <c r="B7750" s="4" t="s">
        <v>81</v>
      </c>
      <c r="C7750" s="4" t="s">
        <v>29</v>
      </c>
      <c r="D7750" s="4" t="s">
        <v>30</v>
      </c>
      <c r="E7750" s="4">
        <v>5.0</v>
      </c>
      <c r="F7750" s="4">
        <v>1.5</v>
      </c>
      <c r="G7750" s="4">
        <v>7.5</v>
      </c>
      <c r="H7750" s="5">
        <v>45001.0</v>
      </c>
      <c r="I7750" s="4">
        <f>IFERROR(__xludf.DUMMYFUNCTION("SPLIT(H7750,""/"")"),16.0)</f>
        <v>16</v>
      </c>
      <c r="J7750" s="4">
        <f>IFERROR(__xludf.DUMMYFUNCTION("""COMPUTED_VALUE"""),3.0)</f>
        <v>3</v>
      </c>
      <c r="K7750" s="4">
        <f>IFERROR(__xludf.DUMMYFUNCTION("""COMPUTED_VALUE"""),2023.0)</f>
        <v>2023</v>
      </c>
    </row>
    <row r="7751">
      <c r="A7751" s="1" t="s">
        <v>5425</v>
      </c>
      <c r="B7751" s="4" t="s">
        <v>81</v>
      </c>
      <c r="C7751" s="4" t="s">
        <v>29</v>
      </c>
      <c r="D7751" s="4" t="s">
        <v>23</v>
      </c>
      <c r="E7751" s="4">
        <v>3.0</v>
      </c>
      <c r="F7751" s="4">
        <v>1.5</v>
      </c>
      <c r="G7751" s="4">
        <v>4.5</v>
      </c>
      <c r="H7751" s="5">
        <v>45001.0</v>
      </c>
      <c r="I7751" s="4">
        <f>IFERROR(__xludf.DUMMYFUNCTION("SPLIT(H7751,""/"")"),16.0)</f>
        <v>16</v>
      </c>
      <c r="J7751" s="4">
        <f>IFERROR(__xludf.DUMMYFUNCTION("""COMPUTED_VALUE"""),3.0)</f>
        <v>3</v>
      </c>
      <c r="K7751" s="4">
        <f>IFERROR(__xludf.DUMMYFUNCTION("""COMPUTED_VALUE"""),2023.0)</f>
        <v>2023</v>
      </c>
    </row>
    <row r="7752">
      <c r="A7752" s="1" t="s">
        <v>4488</v>
      </c>
      <c r="B7752" s="4" t="s">
        <v>81</v>
      </c>
      <c r="C7752" s="4" t="s">
        <v>30</v>
      </c>
      <c r="D7752" s="4" t="s">
        <v>30</v>
      </c>
      <c r="E7752" s="4">
        <v>2.0</v>
      </c>
      <c r="F7752" s="4">
        <v>1.5</v>
      </c>
      <c r="G7752" s="4">
        <v>3.0</v>
      </c>
      <c r="H7752" s="5">
        <v>45001.0</v>
      </c>
      <c r="I7752" s="4">
        <f>IFERROR(__xludf.DUMMYFUNCTION("SPLIT(H7752,""/"")"),16.0)</f>
        <v>16</v>
      </c>
      <c r="J7752" s="4">
        <f>IFERROR(__xludf.DUMMYFUNCTION("""COMPUTED_VALUE"""),3.0)</f>
        <v>3</v>
      </c>
      <c r="K7752" s="4">
        <f>IFERROR(__xludf.DUMMYFUNCTION("""COMPUTED_VALUE"""),2023.0)</f>
        <v>2023</v>
      </c>
    </row>
    <row r="7753">
      <c r="A7753" s="1" t="s">
        <v>3711</v>
      </c>
      <c r="B7753" s="4" t="s">
        <v>81</v>
      </c>
      <c r="C7753" s="4" t="s">
        <v>24</v>
      </c>
      <c r="D7753" s="4" t="s">
        <v>39</v>
      </c>
      <c r="E7753" s="4">
        <v>5.0</v>
      </c>
      <c r="F7753" s="4">
        <v>1.5</v>
      </c>
      <c r="G7753" s="4">
        <v>7.5</v>
      </c>
      <c r="H7753" s="5">
        <v>45002.0</v>
      </c>
      <c r="I7753" s="4">
        <f>IFERROR(__xludf.DUMMYFUNCTION("SPLIT(H7753,""/"")"),17.0)</f>
        <v>17</v>
      </c>
      <c r="J7753" s="4">
        <f>IFERROR(__xludf.DUMMYFUNCTION("""COMPUTED_VALUE"""),3.0)</f>
        <v>3</v>
      </c>
      <c r="K7753" s="4">
        <f>IFERROR(__xludf.DUMMYFUNCTION("""COMPUTED_VALUE"""),2023.0)</f>
        <v>2023</v>
      </c>
    </row>
    <row r="7754">
      <c r="A7754" s="1" t="s">
        <v>6153</v>
      </c>
      <c r="B7754" s="4" t="s">
        <v>81</v>
      </c>
      <c r="C7754" s="4" t="s">
        <v>30</v>
      </c>
      <c r="D7754" s="4" t="s">
        <v>23</v>
      </c>
      <c r="E7754" s="4">
        <v>3.0</v>
      </c>
      <c r="F7754" s="4">
        <v>1.5</v>
      </c>
      <c r="G7754" s="4">
        <v>4.5</v>
      </c>
      <c r="H7754" s="5">
        <v>45002.0</v>
      </c>
      <c r="I7754" s="4">
        <f>IFERROR(__xludf.DUMMYFUNCTION("SPLIT(H7754,""/"")"),17.0)</f>
        <v>17</v>
      </c>
      <c r="J7754" s="4">
        <f>IFERROR(__xludf.DUMMYFUNCTION("""COMPUTED_VALUE"""),3.0)</f>
        <v>3</v>
      </c>
      <c r="K7754" s="4">
        <f>IFERROR(__xludf.DUMMYFUNCTION("""COMPUTED_VALUE"""),2023.0)</f>
        <v>2023</v>
      </c>
    </row>
    <row r="7755">
      <c r="A7755" s="1" t="s">
        <v>7932</v>
      </c>
      <c r="B7755" s="4" t="s">
        <v>81</v>
      </c>
      <c r="C7755" s="4" t="s">
        <v>24</v>
      </c>
      <c r="D7755" s="4" t="s">
        <v>28</v>
      </c>
      <c r="E7755" s="4">
        <v>3.0</v>
      </c>
      <c r="F7755" s="4">
        <v>1.5</v>
      </c>
      <c r="G7755" s="4">
        <v>4.5</v>
      </c>
      <c r="H7755" s="5">
        <v>45002.0</v>
      </c>
      <c r="I7755" s="4">
        <f>IFERROR(__xludf.DUMMYFUNCTION("SPLIT(H7755,""/"")"),17.0)</f>
        <v>17</v>
      </c>
      <c r="J7755" s="4">
        <f>IFERROR(__xludf.DUMMYFUNCTION("""COMPUTED_VALUE"""),3.0)</f>
        <v>3</v>
      </c>
      <c r="K7755" s="4">
        <f>IFERROR(__xludf.DUMMYFUNCTION("""COMPUTED_VALUE"""),2023.0)</f>
        <v>2023</v>
      </c>
    </row>
    <row r="7756">
      <c r="A7756" s="1" t="s">
        <v>9056</v>
      </c>
      <c r="B7756" s="4" t="s">
        <v>81</v>
      </c>
      <c r="C7756" s="4" t="s">
        <v>30</v>
      </c>
      <c r="D7756" s="4" t="s">
        <v>28</v>
      </c>
      <c r="E7756" s="4">
        <v>2.0</v>
      </c>
      <c r="F7756" s="4">
        <v>1.5</v>
      </c>
      <c r="G7756" s="4">
        <v>3.0</v>
      </c>
      <c r="H7756" s="5">
        <v>45002.0</v>
      </c>
      <c r="I7756" s="4">
        <f>IFERROR(__xludf.DUMMYFUNCTION("SPLIT(H7756,""/"")"),17.0)</f>
        <v>17</v>
      </c>
      <c r="J7756" s="4">
        <f>IFERROR(__xludf.DUMMYFUNCTION("""COMPUTED_VALUE"""),3.0)</f>
        <v>3</v>
      </c>
      <c r="K7756" s="4">
        <f>IFERROR(__xludf.DUMMYFUNCTION("""COMPUTED_VALUE"""),2023.0)</f>
        <v>2023</v>
      </c>
    </row>
    <row r="7757">
      <c r="A7757" s="1" t="s">
        <v>9124</v>
      </c>
      <c r="B7757" s="4" t="s">
        <v>81</v>
      </c>
      <c r="C7757" s="4" t="s">
        <v>30</v>
      </c>
      <c r="D7757" s="4" t="s">
        <v>23</v>
      </c>
      <c r="E7757" s="4">
        <v>5.0</v>
      </c>
      <c r="F7757" s="4">
        <v>1.5</v>
      </c>
      <c r="G7757" s="4">
        <v>7.5</v>
      </c>
      <c r="H7757" s="5">
        <v>45003.0</v>
      </c>
      <c r="I7757" s="4">
        <f>IFERROR(__xludf.DUMMYFUNCTION("SPLIT(H7757,""/"")"),18.0)</f>
        <v>18</v>
      </c>
      <c r="J7757" s="4">
        <f>IFERROR(__xludf.DUMMYFUNCTION("""COMPUTED_VALUE"""),3.0)</f>
        <v>3</v>
      </c>
      <c r="K7757" s="4">
        <f>IFERROR(__xludf.DUMMYFUNCTION("""COMPUTED_VALUE"""),2023.0)</f>
        <v>2023</v>
      </c>
    </row>
    <row r="7758">
      <c r="A7758" s="1" t="s">
        <v>8882</v>
      </c>
      <c r="B7758" s="4" t="s">
        <v>81</v>
      </c>
      <c r="C7758" s="4" t="s">
        <v>24</v>
      </c>
      <c r="D7758" s="4" t="s">
        <v>30</v>
      </c>
      <c r="E7758" s="4">
        <v>4.0</v>
      </c>
      <c r="F7758" s="4">
        <v>1.5</v>
      </c>
      <c r="G7758" s="4">
        <v>6.0</v>
      </c>
      <c r="H7758" s="5">
        <v>45003.0</v>
      </c>
      <c r="I7758" s="4">
        <f>IFERROR(__xludf.DUMMYFUNCTION("SPLIT(H7758,""/"")"),18.0)</f>
        <v>18</v>
      </c>
      <c r="J7758" s="4">
        <f>IFERROR(__xludf.DUMMYFUNCTION("""COMPUTED_VALUE"""),3.0)</f>
        <v>3</v>
      </c>
      <c r="K7758" s="4">
        <f>IFERROR(__xludf.DUMMYFUNCTION("""COMPUTED_VALUE"""),2023.0)</f>
        <v>2023</v>
      </c>
    </row>
    <row r="7759">
      <c r="A7759" s="1" t="s">
        <v>3548</v>
      </c>
      <c r="B7759" s="4" t="s">
        <v>81</v>
      </c>
      <c r="C7759" s="4" t="s">
        <v>24</v>
      </c>
      <c r="D7759" s="4" t="s">
        <v>28</v>
      </c>
      <c r="E7759" s="4">
        <v>1.0</v>
      </c>
      <c r="F7759" s="4">
        <v>1.5</v>
      </c>
      <c r="G7759" s="4">
        <v>1.5</v>
      </c>
      <c r="H7759" s="5">
        <v>45005.0</v>
      </c>
      <c r="I7759" s="4">
        <f>IFERROR(__xludf.DUMMYFUNCTION("SPLIT(H7759,""/"")"),20.0)</f>
        <v>20</v>
      </c>
      <c r="J7759" s="4">
        <f>IFERROR(__xludf.DUMMYFUNCTION("""COMPUTED_VALUE"""),3.0)</f>
        <v>3</v>
      </c>
      <c r="K7759" s="4">
        <f>IFERROR(__xludf.DUMMYFUNCTION("""COMPUTED_VALUE"""),2023.0)</f>
        <v>2023</v>
      </c>
    </row>
    <row r="7760">
      <c r="A7760" s="1" t="s">
        <v>3055</v>
      </c>
      <c r="B7760" s="4" t="s">
        <v>81</v>
      </c>
      <c r="C7760" s="4" t="s">
        <v>24</v>
      </c>
      <c r="D7760" s="4" t="s">
        <v>30</v>
      </c>
      <c r="E7760" s="4">
        <v>3.0</v>
      </c>
      <c r="F7760" s="4">
        <v>1.5</v>
      </c>
      <c r="G7760" s="4">
        <v>4.5</v>
      </c>
      <c r="H7760" s="5">
        <v>45005.0</v>
      </c>
      <c r="I7760" s="4">
        <f>IFERROR(__xludf.DUMMYFUNCTION("SPLIT(H7760,""/"")"),20.0)</f>
        <v>20</v>
      </c>
      <c r="J7760" s="4">
        <f>IFERROR(__xludf.DUMMYFUNCTION("""COMPUTED_VALUE"""),3.0)</f>
        <v>3</v>
      </c>
      <c r="K7760" s="4">
        <f>IFERROR(__xludf.DUMMYFUNCTION("""COMPUTED_VALUE"""),2023.0)</f>
        <v>2023</v>
      </c>
    </row>
    <row r="7761">
      <c r="A7761" s="1" t="s">
        <v>1105</v>
      </c>
      <c r="B7761" s="4" t="s">
        <v>81</v>
      </c>
      <c r="C7761" s="4" t="s">
        <v>29</v>
      </c>
      <c r="D7761" s="4" t="s">
        <v>30</v>
      </c>
      <c r="E7761" s="4">
        <v>4.0</v>
      </c>
      <c r="F7761" s="4">
        <v>1.5</v>
      </c>
      <c r="G7761" s="4">
        <v>6.0</v>
      </c>
      <c r="H7761" s="5">
        <v>45005.0</v>
      </c>
      <c r="I7761" s="4">
        <f>IFERROR(__xludf.DUMMYFUNCTION("SPLIT(H7761,""/"")"),20.0)</f>
        <v>20</v>
      </c>
      <c r="J7761" s="4">
        <f>IFERROR(__xludf.DUMMYFUNCTION("""COMPUTED_VALUE"""),3.0)</f>
        <v>3</v>
      </c>
      <c r="K7761" s="4">
        <f>IFERROR(__xludf.DUMMYFUNCTION("""COMPUTED_VALUE"""),2023.0)</f>
        <v>2023</v>
      </c>
    </row>
    <row r="7762">
      <c r="A7762" s="1" t="s">
        <v>2392</v>
      </c>
      <c r="B7762" s="4" t="s">
        <v>81</v>
      </c>
      <c r="C7762" s="4" t="s">
        <v>30</v>
      </c>
      <c r="D7762" s="4" t="s">
        <v>23</v>
      </c>
      <c r="E7762" s="4">
        <v>5.0</v>
      </c>
      <c r="F7762" s="4">
        <v>1.5</v>
      </c>
      <c r="G7762" s="4">
        <v>7.5</v>
      </c>
      <c r="H7762" s="5">
        <v>45006.0</v>
      </c>
      <c r="I7762" s="4">
        <f>IFERROR(__xludf.DUMMYFUNCTION("SPLIT(H7762,""/"")"),21.0)</f>
        <v>21</v>
      </c>
      <c r="J7762" s="4">
        <f>IFERROR(__xludf.DUMMYFUNCTION("""COMPUTED_VALUE"""),3.0)</f>
        <v>3</v>
      </c>
      <c r="K7762" s="4">
        <f>IFERROR(__xludf.DUMMYFUNCTION("""COMPUTED_VALUE"""),2023.0)</f>
        <v>2023</v>
      </c>
    </row>
    <row r="7763">
      <c r="A7763" s="1" t="s">
        <v>109</v>
      </c>
      <c r="B7763" s="4" t="s">
        <v>81</v>
      </c>
      <c r="C7763" s="4" t="s">
        <v>29</v>
      </c>
      <c r="D7763" s="4" t="s">
        <v>28</v>
      </c>
      <c r="E7763" s="4">
        <v>2.0</v>
      </c>
      <c r="F7763" s="4">
        <v>1.5</v>
      </c>
      <c r="G7763" s="4">
        <v>3.0</v>
      </c>
      <c r="H7763" s="5">
        <v>45007.0</v>
      </c>
      <c r="I7763" s="4">
        <f>IFERROR(__xludf.DUMMYFUNCTION("SPLIT(H7763,""/"")"),22.0)</f>
        <v>22</v>
      </c>
      <c r="J7763" s="4">
        <f>IFERROR(__xludf.DUMMYFUNCTION("""COMPUTED_VALUE"""),3.0)</f>
        <v>3</v>
      </c>
      <c r="K7763" s="4">
        <f>IFERROR(__xludf.DUMMYFUNCTION("""COMPUTED_VALUE"""),2023.0)</f>
        <v>2023</v>
      </c>
    </row>
    <row r="7764">
      <c r="A7764" s="1" t="s">
        <v>6754</v>
      </c>
      <c r="B7764" s="4" t="s">
        <v>81</v>
      </c>
      <c r="C7764" s="4" t="s">
        <v>24</v>
      </c>
      <c r="D7764" s="4" t="s">
        <v>23</v>
      </c>
      <c r="E7764" s="4">
        <v>4.0</v>
      </c>
      <c r="F7764" s="4">
        <v>1.5</v>
      </c>
      <c r="G7764" s="4">
        <v>6.0</v>
      </c>
      <c r="H7764" s="5">
        <v>45007.0</v>
      </c>
      <c r="I7764" s="4">
        <f>IFERROR(__xludf.DUMMYFUNCTION("SPLIT(H7764,""/"")"),22.0)</f>
        <v>22</v>
      </c>
      <c r="J7764" s="4">
        <f>IFERROR(__xludf.DUMMYFUNCTION("""COMPUTED_VALUE"""),3.0)</f>
        <v>3</v>
      </c>
      <c r="K7764" s="4">
        <f>IFERROR(__xludf.DUMMYFUNCTION("""COMPUTED_VALUE"""),2023.0)</f>
        <v>2023</v>
      </c>
    </row>
    <row r="7765">
      <c r="A7765" s="1" t="s">
        <v>7624</v>
      </c>
      <c r="B7765" s="4" t="s">
        <v>81</v>
      </c>
      <c r="C7765" s="4" t="s">
        <v>24</v>
      </c>
      <c r="D7765" s="4" t="s">
        <v>30</v>
      </c>
      <c r="E7765" s="4">
        <v>5.0</v>
      </c>
      <c r="F7765" s="4">
        <v>1.5</v>
      </c>
      <c r="G7765" s="4">
        <v>7.5</v>
      </c>
      <c r="H7765" s="5">
        <v>45007.0</v>
      </c>
      <c r="I7765" s="4">
        <f>IFERROR(__xludf.DUMMYFUNCTION("SPLIT(H7765,""/"")"),22.0)</f>
        <v>22</v>
      </c>
      <c r="J7765" s="4">
        <f>IFERROR(__xludf.DUMMYFUNCTION("""COMPUTED_VALUE"""),3.0)</f>
        <v>3</v>
      </c>
      <c r="K7765" s="4">
        <f>IFERROR(__xludf.DUMMYFUNCTION("""COMPUTED_VALUE"""),2023.0)</f>
        <v>2023</v>
      </c>
    </row>
    <row r="7766">
      <c r="A7766" s="1" t="s">
        <v>753</v>
      </c>
      <c r="B7766" s="4" t="s">
        <v>81</v>
      </c>
      <c r="C7766" s="4" t="s">
        <v>29</v>
      </c>
      <c r="D7766" s="4" t="s">
        <v>39</v>
      </c>
      <c r="E7766" s="4">
        <v>1.0</v>
      </c>
      <c r="F7766" s="4">
        <v>1.5</v>
      </c>
      <c r="G7766" s="4">
        <v>1.5</v>
      </c>
      <c r="H7766" s="5">
        <v>45007.0</v>
      </c>
      <c r="I7766" s="4">
        <f>IFERROR(__xludf.DUMMYFUNCTION("SPLIT(H7766,""/"")"),22.0)</f>
        <v>22</v>
      </c>
      <c r="J7766" s="4">
        <f>IFERROR(__xludf.DUMMYFUNCTION("""COMPUTED_VALUE"""),3.0)</f>
        <v>3</v>
      </c>
      <c r="K7766" s="4">
        <f>IFERROR(__xludf.DUMMYFUNCTION("""COMPUTED_VALUE"""),2023.0)</f>
        <v>2023</v>
      </c>
    </row>
    <row r="7767">
      <c r="A7767" s="1" t="s">
        <v>5755</v>
      </c>
      <c r="B7767" s="4" t="s">
        <v>81</v>
      </c>
      <c r="C7767" s="4" t="s">
        <v>30</v>
      </c>
      <c r="D7767" s="4" t="s">
        <v>30</v>
      </c>
      <c r="E7767" s="4">
        <v>3.0</v>
      </c>
      <c r="F7767" s="4">
        <v>1.5</v>
      </c>
      <c r="G7767" s="4">
        <v>4.5</v>
      </c>
      <c r="H7767" s="5">
        <v>45007.0</v>
      </c>
      <c r="I7767" s="4">
        <f>IFERROR(__xludf.DUMMYFUNCTION("SPLIT(H7767,""/"")"),22.0)</f>
        <v>22</v>
      </c>
      <c r="J7767" s="4">
        <f>IFERROR(__xludf.DUMMYFUNCTION("""COMPUTED_VALUE"""),3.0)</f>
        <v>3</v>
      </c>
      <c r="K7767" s="4">
        <f>IFERROR(__xludf.DUMMYFUNCTION("""COMPUTED_VALUE"""),2023.0)</f>
        <v>2023</v>
      </c>
    </row>
    <row r="7768">
      <c r="A7768" s="1" t="s">
        <v>5371</v>
      </c>
      <c r="B7768" s="4" t="s">
        <v>81</v>
      </c>
      <c r="C7768" s="4" t="s">
        <v>24</v>
      </c>
      <c r="D7768" s="4" t="s">
        <v>28</v>
      </c>
      <c r="E7768" s="4">
        <v>3.0</v>
      </c>
      <c r="F7768" s="4">
        <v>1.5</v>
      </c>
      <c r="G7768" s="4">
        <v>4.5</v>
      </c>
      <c r="H7768" s="5">
        <v>45007.0</v>
      </c>
      <c r="I7768" s="4">
        <f>IFERROR(__xludf.DUMMYFUNCTION("SPLIT(H7768,""/"")"),22.0)</f>
        <v>22</v>
      </c>
      <c r="J7768" s="4">
        <f>IFERROR(__xludf.DUMMYFUNCTION("""COMPUTED_VALUE"""),3.0)</f>
        <v>3</v>
      </c>
      <c r="K7768" s="4">
        <f>IFERROR(__xludf.DUMMYFUNCTION("""COMPUTED_VALUE"""),2023.0)</f>
        <v>2023</v>
      </c>
    </row>
    <row r="7769">
      <c r="A7769" s="1" t="s">
        <v>1962</v>
      </c>
      <c r="B7769" s="4" t="s">
        <v>81</v>
      </c>
      <c r="C7769" s="4" t="s">
        <v>30</v>
      </c>
      <c r="D7769" s="4" t="s">
        <v>28</v>
      </c>
      <c r="E7769" s="4">
        <v>5.0</v>
      </c>
      <c r="F7769" s="4">
        <v>1.5</v>
      </c>
      <c r="G7769" s="4">
        <v>7.5</v>
      </c>
      <c r="H7769" s="5">
        <v>45007.0</v>
      </c>
      <c r="I7769" s="4">
        <f>IFERROR(__xludf.DUMMYFUNCTION("SPLIT(H7769,""/"")"),22.0)</f>
        <v>22</v>
      </c>
      <c r="J7769" s="4">
        <f>IFERROR(__xludf.DUMMYFUNCTION("""COMPUTED_VALUE"""),3.0)</f>
        <v>3</v>
      </c>
      <c r="K7769" s="4">
        <f>IFERROR(__xludf.DUMMYFUNCTION("""COMPUTED_VALUE"""),2023.0)</f>
        <v>2023</v>
      </c>
    </row>
    <row r="7770">
      <c r="A7770" s="1" t="s">
        <v>3190</v>
      </c>
      <c r="B7770" s="4" t="s">
        <v>81</v>
      </c>
      <c r="C7770" s="4" t="s">
        <v>30</v>
      </c>
      <c r="D7770" s="4" t="s">
        <v>30</v>
      </c>
      <c r="E7770" s="4">
        <v>1.0</v>
      </c>
      <c r="F7770" s="4">
        <v>1.5</v>
      </c>
      <c r="G7770" s="4">
        <v>1.5</v>
      </c>
      <c r="H7770" s="5">
        <v>45008.0</v>
      </c>
      <c r="I7770" s="4">
        <f>IFERROR(__xludf.DUMMYFUNCTION("SPLIT(H7770,""/"")"),23.0)</f>
        <v>23</v>
      </c>
      <c r="J7770" s="4">
        <f>IFERROR(__xludf.DUMMYFUNCTION("""COMPUTED_VALUE"""),3.0)</f>
        <v>3</v>
      </c>
      <c r="K7770" s="4">
        <f>IFERROR(__xludf.DUMMYFUNCTION("""COMPUTED_VALUE"""),2023.0)</f>
        <v>2023</v>
      </c>
    </row>
    <row r="7771">
      <c r="A7771" s="1" t="s">
        <v>1814</v>
      </c>
      <c r="B7771" s="4" t="s">
        <v>81</v>
      </c>
      <c r="C7771" s="4" t="s">
        <v>30</v>
      </c>
      <c r="D7771" s="4" t="s">
        <v>30</v>
      </c>
      <c r="E7771" s="4">
        <v>2.0</v>
      </c>
      <c r="F7771" s="4">
        <v>1.5</v>
      </c>
      <c r="G7771" s="4">
        <v>3.0</v>
      </c>
      <c r="H7771" s="5">
        <v>45008.0</v>
      </c>
      <c r="I7771" s="4">
        <f>IFERROR(__xludf.DUMMYFUNCTION("SPLIT(H7771,""/"")"),23.0)</f>
        <v>23</v>
      </c>
      <c r="J7771" s="4">
        <f>IFERROR(__xludf.DUMMYFUNCTION("""COMPUTED_VALUE"""),3.0)</f>
        <v>3</v>
      </c>
      <c r="K7771" s="4">
        <f>IFERROR(__xludf.DUMMYFUNCTION("""COMPUTED_VALUE"""),2023.0)</f>
        <v>2023</v>
      </c>
    </row>
    <row r="7772">
      <c r="A7772" s="1" t="s">
        <v>6742</v>
      </c>
      <c r="B7772" s="4" t="s">
        <v>81</v>
      </c>
      <c r="C7772" s="4" t="s">
        <v>30</v>
      </c>
      <c r="D7772" s="4" t="s">
        <v>39</v>
      </c>
      <c r="E7772" s="4">
        <v>2.0</v>
      </c>
      <c r="F7772" s="4">
        <v>1.5</v>
      </c>
      <c r="G7772" s="4">
        <v>3.0</v>
      </c>
      <c r="H7772" s="5">
        <v>45008.0</v>
      </c>
      <c r="I7772" s="4">
        <f>IFERROR(__xludf.DUMMYFUNCTION("SPLIT(H7772,""/"")"),23.0)</f>
        <v>23</v>
      </c>
      <c r="J7772" s="4">
        <f>IFERROR(__xludf.DUMMYFUNCTION("""COMPUTED_VALUE"""),3.0)</f>
        <v>3</v>
      </c>
      <c r="K7772" s="4">
        <f>IFERROR(__xludf.DUMMYFUNCTION("""COMPUTED_VALUE"""),2023.0)</f>
        <v>2023</v>
      </c>
    </row>
    <row r="7773">
      <c r="A7773" s="1" t="s">
        <v>901</v>
      </c>
      <c r="B7773" s="4" t="s">
        <v>81</v>
      </c>
      <c r="C7773" s="4" t="s">
        <v>30</v>
      </c>
      <c r="D7773" s="4" t="s">
        <v>23</v>
      </c>
      <c r="E7773" s="4">
        <v>5.0</v>
      </c>
      <c r="F7773" s="4">
        <v>1.5</v>
      </c>
      <c r="G7773" s="4">
        <v>7.5</v>
      </c>
      <c r="H7773" s="5">
        <v>45008.0</v>
      </c>
      <c r="I7773" s="4">
        <f>IFERROR(__xludf.DUMMYFUNCTION("SPLIT(H7773,""/"")"),23.0)</f>
        <v>23</v>
      </c>
      <c r="J7773" s="4">
        <f>IFERROR(__xludf.DUMMYFUNCTION("""COMPUTED_VALUE"""),3.0)</f>
        <v>3</v>
      </c>
      <c r="K7773" s="4">
        <f>IFERROR(__xludf.DUMMYFUNCTION("""COMPUTED_VALUE"""),2023.0)</f>
        <v>2023</v>
      </c>
    </row>
    <row r="7774">
      <c r="A7774" s="1" t="s">
        <v>4754</v>
      </c>
      <c r="B7774" s="4" t="s">
        <v>81</v>
      </c>
      <c r="C7774" s="4" t="s">
        <v>29</v>
      </c>
      <c r="D7774" s="4" t="s">
        <v>23</v>
      </c>
      <c r="E7774" s="4">
        <v>3.0</v>
      </c>
      <c r="F7774" s="4">
        <v>1.5</v>
      </c>
      <c r="G7774" s="4">
        <v>4.5</v>
      </c>
      <c r="H7774" s="5">
        <v>45009.0</v>
      </c>
      <c r="I7774" s="4">
        <f>IFERROR(__xludf.DUMMYFUNCTION("SPLIT(H7774,""/"")"),24.0)</f>
        <v>24</v>
      </c>
      <c r="J7774" s="4">
        <f>IFERROR(__xludf.DUMMYFUNCTION("""COMPUTED_VALUE"""),3.0)</f>
        <v>3</v>
      </c>
      <c r="K7774" s="4">
        <f>IFERROR(__xludf.DUMMYFUNCTION("""COMPUTED_VALUE"""),2023.0)</f>
        <v>2023</v>
      </c>
    </row>
    <row r="7775">
      <c r="A7775" s="1" t="s">
        <v>3396</v>
      </c>
      <c r="B7775" s="4" t="s">
        <v>81</v>
      </c>
      <c r="C7775" s="4" t="s">
        <v>24</v>
      </c>
      <c r="D7775" s="4" t="s">
        <v>28</v>
      </c>
      <c r="E7775" s="4">
        <v>4.0</v>
      </c>
      <c r="F7775" s="4">
        <v>1.5</v>
      </c>
      <c r="G7775" s="4">
        <v>6.0</v>
      </c>
      <c r="H7775" s="5">
        <v>45009.0</v>
      </c>
      <c r="I7775" s="4">
        <f>IFERROR(__xludf.DUMMYFUNCTION("SPLIT(H7775,""/"")"),24.0)</f>
        <v>24</v>
      </c>
      <c r="J7775" s="4">
        <f>IFERROR(__xludf.DUMMYFUNCTION("""COMPUTED_VALUE"""),3.0)</f>
        <v>3</v>
      </c>
      <c r="K7775" s="4">
        <f>IFERROR(__xludf.DUMMYFUNCTION("""COMPUTED_VALUE"""),2023.0)</f>
        <v>2023</v>
      </c>
    </row>
    <row r="7776">
      <c r="A7776" s="1" t="s">
        <v>4325</v>
      </c>
      <c r="B7776" s="4" t="s">
        <v>81</v>
      </c>
      <c r="C7776" s="4" t="s">
        <v>24</v>
      </c>
      <c r="D7776" s="4" t="s">
        <v>28</v>
      </c>
      <c r="E7776" s="4">
        <v>3.0</v>
      </c>
      <c r="F7776" s="4">
        <v>1.5</v>
      </c>
      <c r="G7776" s="4">
        <v>4.5</v>
      </c>
      <c r="H7776" s="5">
        <v>45010.0</v>
      </c>
      <c r="I7776" s="4">
        <f>IFERROR(__xludf.DUMMYFUNCTION("SPLIT(H7776,""/"")"),25.0)</f>
        <v>25</v>
      </c>
      <c r="J7776" s="4">
        <f>IFERROR(__xludf.DUMMYFUNCTION("""COMPUTED_VALUE"""),3.0)</f>
        <v>3</v>
      </c>
      <c r="K7776" s="4">
        <f>IFERROR(__xludf.DUMMYFUNCTION("""COMPUTED_VALUE"""),2023.0)</f>
        <v>2023</v>
      </c>
    </row>
    <row r="7777">
      <c r="A7777" s="1" t="s">
        <v>8877</v>
      </c>
      <c r="B7777" s="4" t="s">
        <v>81</v>
      </c>
      <c r="C7777" s="4" t="s">
        <v>29</v>
      </c>
      <c r="D7777" s="4" t="s">
        <v>39</v>
      </c>
      <c r="E7777" s="4">
        <v>5.0</v>
      </c>
      <c r="F7777" s="4">
        <v>1.5</v>
      </c>
      <c r="G7777" s="4">
        <v>7.5</v>
      </c>
      <c r="H7777" s="5">
        <v>45011.0</v>
      </c>
      <c r="I7777" s="4">
        <f>IFERROR(__xludf.DUMMYFUNCTION("SPLIT(H7777,""/"")"),26.0)</f>
        <v>26</v>
      </c>
      <c r="J7777" s="4">
        <f>IFERROR(__xludf.DUMMYFUNCTION("""COMPUTED_VALUE"""),3.0)</f>
        <v>3</v>
      </c>
      <c r="K7777" s="4">
        <f>IFERROR(__xludf.DUMMYFUNCTION("""COMPUTED_VALUE"""),2023.0)</f>
        <v>2023</v>
      </c>
    </row>
    <row r="7778">
      <c r="A7778" s="1" t="s">
        <v>7328</v>
      </c>
      <c r="B7778" s="4" t="s">
        <v>81</v>
      </c>
      <c r="C7778" s="4" t="s">
        <v>29</v>
      </c>
      <c r="D7778" s="4" t="s">
        <v>28</v>
      </c>
      <c r="E7778" s="4">
        <v>1.0</v>
      </c>
      <c r="F7778" s="4">
        <v>1.5</v>
      </c>
      <c r="G7778" s="4">
        <v>1.5</v>
      </c>
      <c r="H7778" s="5">
        <v>45011.0</v>
      </c>
      <c r="I7778" s="4">
        <f>IFERROR(__xludf.DUMMYFUNCTION("SPLIT(H7778,""/"")"),26.0)</f>
        <v>26</v>
      </c>
      <c r="J7778" s="4">
        <f>IFERROR(__xludf.DUMMYFUNCTION("""COMPUTED_VALUE"""),3.0)</f>
        <v>3</v>
      </c>
      <c r="K7778" s="4">
        <f>IFERROR(__xludf.DUMMYFUNCTION("""COMPUTED_VALUE"""),2023.0)</f>
        <v>2023</v>
      </c>
    </row>
    <row r="7779">
      <c r="A7779" s="1" t="s">
        <v>436</v>
      </c>
      <c r="B7779" s="4" t="s">
        <v>81</v>
      </c>
      <c r="C7779" s="4" t="s">
        <v>24</v>
      </c>
      <c r="D7779" s="4" t="s">
        <v>39</v>
      </c>
      <c r="E7779" s="4">
        <v>4.0</v>
      </c>
      <c r="F7779" s="4">
        <v>1.5</v>
      </c>
      <c r="G7779" s="4">
        <v>6.0</v>
      </c>
      <c r="H7779" s="5">
        <v>45011.0</v>
      </c>
      <c r="I7779" s="4">
        <f>IFERROR(__xludf.DUMMYFUNCTION("SPLIT(H7779,""/"")"),26.0)</f>
        <v>26</v>
      </c>
      <c r="J7779" s="4">
        <f>IFERROR(__xludf.DUMMYFUNCTION("""COMPUTED_VALUE"""),3.0)</f>
        <v>3</v>
      </c>
      <c r="K7779" s="4">
        <f>IFERROR(__xludf.DUMMYFUNCTION("""COMPUTED_VALUE"""),2023.0)</f>
        <v>2023</v>
      </c>
    </row>
    <row r="7780">
      <c r="A7780" s="1" t="s">
        <v>1984</v>
      </c>
      <c r="B7780" s="4" t="s">
        <v>81</v>
      </c>
      <c r="C7780" s="4" t="s">
        <v>30</v>
      </c>
      <c r="D7780" s="4" t="s">
        <v>39</v>
      </c>
      <c r="E7780" s="4">
        <v>4.0</v>
      </c>
      <c r="F7780" s="4">
        <v>1.5</v>
      </c>
      <c r="G7780" s="4">
        <v>6.0</v>
      </c>
      <c r="H7780" s="5">
        <v>45011.0</v>
      </c>
      <c r="I7780" s="4">
        <f>IFERROR(__xludf.DUMMYFUNCTION("SPLIT(H7780,""/"")"),26.0)</f>
        <v>26</v>
      </c>
      <c r="J7780" s="4">
        <f>IFERROR(__xludf.DUMMYFUNCTION("""COMPUTED_VALUE"""),3.0)</f>
        <v>3</v>
      </c>
      <c r="K7780" s="4">
        <f>IFERROR(__xludf.DUMMYFUNCTION("""COMPUTED_VALUE"""),2023.0)</f>
        <v>2023</v>
      </c>
    </row>
    <row r="7781">
      <c r="A7781" s="1" t="s">
        <v>9651</v>
      </c>
      <c r="B7781" s="4" t="s">
        <v>81</v>
      </c>
      <c r="C7781" s="4" t="s">
        <v>24</v>
      </c>
      <c r="D7781" s="4" t="s">
        <v>23</v>
      </c>
      <c r="E7781" s="4">
        <v>4.0</v>
      </c>
      <c r="F7781" s="4">
        <v>1.5</v>
      </c>
      <c r="G7781" s="4">
        <v>6.0</v>
      </c>
      <c r="H7781" s="5">
        <v>45012.0</v>
      </c>
      <c r="I7781" s="4">
        <f>IFERROR(__xludf.DUMMYFUNCTION("SPLIT(H7781,""/"")"),27.0)</f>
        <v>27</v>
      </c>
      <c r="J7781" s="4">
        <f>IFERROR(__xludf.DUMMYFUNCTION("""COMPUTED_VALUE"""),3.0)</f>
        <v>3</v>
      </c>
      <c r="K7781" s="4">
        <f>IFERROR(__xludf.DUMMYFUNCTION("""COMPUTED_VALUE"""),2023.0)</f>
        <v>2023</v>
      </c>
    </row>
    <row r="7782">
      <c r="A7782" s="1" t="s">
        <v>8719</v>
      </c>
      <c r="B7782" s="4" t="s">
        <v>81</v>
      </c>
      <c r="C7782" s="4" t="s">
        <v>29</v>
      </c>
      <c r="D7782" s="4" t="s">
        <v>23</v>
      </c>
      <c r="E7782" s="4">
        <v>4.0</v>
      </c>
      <c r="F7782" s="4">
        <v>1.5</v>
      </c>
      <c r="G7782" s="4">
        <v>6.0</v>
      </c>
      <c r="H7782" s="5">
        <v>45012.0</v>
      </c>
      <c r="I7782" s="4">
        <f>IFERROR(__xludf.DUMMYFUNCTION("SPLIT(H7782,""/"")"),27.0)</f>
        <v>27</v>
      </c>
      <c r="J7782" s="4">
        <f>IFERROR(__xludf.DUMMYFUNCTION("""COMPUTED_VALUE"""),3.0)</f>
        <v>3</v>
      </c>
      <c r="K7782" s="4">
        <f>IFERROR(__xludf.DUMMYFUNCTION("""COMPUTED_VALUE"""),2023.0)</f>
        <v>2023</v>
      </c>
    </row>
    <row r="7783">
      <c r="A7783" s="1" t="s">
        <v>3607</v>
      </c>
      <c r="B7783" s="4" t="s">
        <v>81</v>
      </c>
      <c r="C7783" s="4" t="s">
        <v>29</v>
      </c>
      <c r="D7783" s="4" t="s">
        <v>39</v>
      </c>
      <c r="E7783" s="4">
        <v>2.0</v>
      </c>
      <c r="F7783" s="4">
        <v>1.5</v>
      </c>
      <c r="G7783" s="4">
        <v>3.0</v>
      </c>
      <c r="H7783" s="5">
        <v>45012.0</v>
      </c>
      <c r="I7783" s="4">
        <f>IFERROR(__xludf.DUMMYFUNCTION("SPLIT(H7783,""/"")"),27.0)</f>
        <v>27</v>
      </c>
      <c r="J7783" s="4">
        <f>IFERROR(__xludf.DUMMYFUNCTION("""COMPUTED_VALUE"""),3.0)</f>
        <v>3</v>
      </c>
      <c r="K7783" s="4">
        <f>IFERROR(__xludf.DUMMYFUNCTION("""COMPUTED_VALUE"""),2023.0)</f>
        <v>2023</v>
      </c>
    </row>
    <row r="7784">
      <c r="A7784" s="1" t="s">
        <v>6103</v>
      </c>
      <c r="B7784" s="4" t="s">
        <v>81</v>
      </c>
      <c r="C7784" s="4" t="s">
        <v>30</v>
      </c>
      <c r="D7784" s="4" t="s">
        <v>28</v>
      </c>
      <c r="E7784" s="4">
        <v>5.0</v>
      </c>
      <c r="F7784" s="4">
        <v>1.5</v>
      </c>
      <c r="G7784" s="4">
        <v>7.5</v>
      </c>
      <c r="H7784" s="5">
        <v>45012.0</v>
      </c>
      <c r="I7784" s="4">
        <f>IFERROR(__xludf.DUMMYFUNCTION("SPLIT(H7784,""/"")"),27.0)</f>
        <v>27</v>
      </c>
      <c r="J7784" s="4">
        <f>IFERROR(__xludf.DUMMYFUNCTION("""COMPUTED_VALUE"""),3.0)</f>
        <v>3</v>
      </c>
      <c r="K7784" s="4">
        <f>IFERROR(__xludf.DUMMYFUNCTION("""COMPUTED_VALUE"""),2023.0)</f>
        <v>2023</v>
      </c>
    </row>
    <row r="7785">
      <c r="A7785" s="1" t="s">
        <v>5455</v>
      </c>
      <c r="B7785" s="4" t="s">
        <v>81</v>
      </c>
      <c r="C7785" s="4" t="s">
        <v>24</v>
      </c>
      <c r="D7785" s="4" t="s">
        <v>39</v>
      </c>
      <c r="E7785" s="4">
        <v>3.0</v>
      </c>
      <c r="F7785" s="4">
        <v>1.5</v>
      </c>
      <c r="G7785" s="4">
        <v>4.5</v>
      </c>
      <c r="H7785" s="5">
        <v>45012.0</v>
      </c>
      <c r="I7785" s="4">
        <f>IFERROR(__xludf.DUMMYFUNCTION("SPLIT(H7785,""/"")"),27.0)</f>
        <v>27</v>
      </c>
      <c r="J7785" s="4">
        <f>IFERROR(__xludf.DUMMYFUNCTION("""COMPUTED_VALUE"""),3.0)</f>
        <v>3</v>
      </c>
      <c r="K7785" s="4">
        <f>IFERROR(__xludf.DUMMYFUNCTION("""COMPUTED_VALUE"""),2023.0)</f>
        <v>2023</v>
      </c>
    </row>
    <row r="7786">
      <c r="A7786" s="1" t="s">
        <v>480</v>
      </c>
      <c r="B7786" s="4" t="s">
        <v>81</v>
      </c>
      <c r="C7786" s="4" t="s">
        <v>29</v>
      </c>
      <c r="D7786" s="4" t="s">
        <v>30</v>
      </c>
      <c r="E7786" s="4">
        <v>1.0</v>
      </c>
      <c r="F7786" s="4">
        <v>1.5</v>
      </c>
      <c r="G7786" s="4">
        <v>1.5</v>
      </c>
      <c r="H7786" s="5">
        <v>45013.0</v>
      </c>
      <c r="I7786" s="4">
        <f>IFERROR(__xludf.DUMMYFUNCTION("SPLIT(H7786,""/"")"),28.0)</f>
        <v>28</v>
      </c>
      <c r="J7786" s="4">
        <f>IFERROR(__xludf.DUMMYFUNCTION("""COMPUTED_VALUE"""),3.0)</f>
        <v>3</v>
      </c>
      <c r="K7786" s="4">
        <f>IFERROR(__xludf.DUMMYFUNCTION("""COMPUTED_VALUE"""),2023.0)</f>
        <v>2023</v>
      </c>
    </row>
    <row r="7787">
      <c r="A7787" s="1" t="s">
        <v>1372</v>
      </c>
      <c r="B7787" s="4" t="s">
        <v>81</v>
      </c>
      <c r="C7787" s="4" t="s">
        <v>29</v>
      </c>
      <c r="D7787" s="4" t="s">
        <v>39</v>
      </c>
      <c r="E7787" s="4">
        <v>2.0</v>
      </c>
      <c r="F7787" s="4">
        <v>1.5</v>
      </c>
      <c r="G7787" s="4">
        <v>3.0</v>
      </c>
      <c r="H7787" s="5">
        <v>45013.0</v>
      </c>
      <c r="I7787" s="4">
        <f>IFERROR(__xludf.DUMMYFUNCTION("SPLIT(H7787,""/"")"),28.0)</f>
        <v>28</v>
      </c>
      <c r="J7787" s="4">
        <f>IFERROR(__xludf.DUMMYFUNCTION("""COMPUTED_VALUE"""),3.0)</f>
        <v>3</v>
      </c>
      <c r="K7787" s="4">
        <f>IFERROR(__xludf.DUMMYFUNCTION("""COMPUTED_VALUE"""),2023.0)</f>
        <v>2023</v>
      </c>
    </row>
    <row r="7788">
      <c r="A7788" s="1" t="s">
        <v>9104</v>
      </c>
      <c r="B7788" s="4" t="s">
        <v>81</v>
      </c>
      <c r="C7788" s="4" t="s">
        <v>30</v>
      </c>
      <c r="D7788" s="4" t="s">
        <v>30</v>
      </c>
      <c r="E7788" s="4">
        <v>3.0</v>
      </c>
      <c r="F7788" s="4">
        <v>1.5</v>
      </c>
      <c r="G7788" s="4">
        <v>4.5</v>
      </c>
      <c r="H7788" s="5">
        <v>45013.0</v>
      </c>
      <c r="I7788" s="4">
        <f>IFERROR(__xludf.DUMMYFUNCTION("SPLIT(H7788,""/"")"),28.0)</f>
        <v>28</v>
      </c>
      <c r="J7788" s="4">
        <f>IFERROR(__xludf.DUMMYFUNCTION("""COMPUTED_VALUE"""),3.0)</f>
        <v>3</v>
      </c>
      <c r="K7788" s="4">
        <f>IFERROR(__xludf.DUMMYFUNCTION("""COMPUTED_VALUE"""),2023.0)</f>
        <v>2023</v>
      </c>
    </row>
    <row r="7789">
      <c r="A7789" s="1" t="s">
        <v>5239</v>
      </c>
      <c r="B7789" s="4" t="s">
        <v>81</v>
      </c>
      <c r="C7789" s="4" t="s">
        <v>29</v>
      </c>
      <c r="D7789" s="4" t="s">
        <v>30</v>
      </c>
      <c r="E7789" s="4">
        <v>3.0</v>
      </c>
      <c r="F7789" s="4">
        <v>1.5</v>
      </c>
      <c r="G7789" s="4">
        <v>4.5</v>
      </c>
      <c r="H7789" s="5">
        <v>45014.0</v>
      </c>
      <c r="I7789" s="4">
        <f>IFERROR(__xludf.DUMMYFUNCTION("SPLIT(H7789,""/"")"),29.0)</f>
        <v>29</v>
      </c>
      <c r="J7789" s="4">
        <f>IFERROR(__xludf.DUMMYFUNCTION("""COMPUTED_VALUE"""),3.0)</f>
        <v>3</v>
      </c>
      <c r="K7789" s="4">
        <f>IFERROR(__xludf.DUMMYFUNCTION("""COMPUTED_VALUE"""),2023.0)</f>
        <v>2023</v>
      </c>
    </row>
    <row r="7790">
      <c r="A7790" s="1" t="s">
        <v>1148</v>
      </c>
      <c r="B7790" s="4" t="s">
        <v>81</v>
      </c>
      <c r="C7790" s="4" t="s">
        <v>24</v>
      </c>
      <c r="D7790" s="4" t="s">
        <v>30</v>
      </c>
      <c r="E7790" s="4">
        <v>3.0</v>
      </c>
      <c r="F7790" s="4">
        <v>1.5</v>
      </c>
      <c r="G7790" s="4">
        <v>4.5</v>
      </c>
      <c r="H7790" s="5">
        <v>45014.0</v>
      </c>
      <c r="I7790" s="4">
        <f>IFERROR(__xludf.DUMMYFUNCTION("SPLIT(H7790,""/"")"),29.0)</f>
        <v>29</v>
      </c>
      <c r="J7790" s="4">
        <f>IFERROR(__xludf.DUMMYFUNCTION("""COMPUTED_VALUE"""),3.0)</f>
        <v>3</v>
      </c>
      <c r="K7790" s="4">
        <f>IFERROR(__xludf.DUMMYFUNCTION("""COMPUTED_VALUE"""),2023.0)</f>
        <v>2023</v>
      </c>
    </row>
    <row r="7791">
      <c r="A7791" s="1" t="s">
        <v>5470</v>
      </c>
      <c r="B7791" s="4" t="s">
        <v>81</v>
      </c>
      <c r="C7791" s="4" t="s">
        <v>30</v>
      </c>
      <c r="D7791" s="4" t="s">
        <v>30</v>
      </c>
      <c r="E7791" s="4">
        <v>2.0</v>
      </c>
      <c r="F7791" s="4">
        <v>1.5</v>
      </c>
      <c r="G7791" s="4">
        <v>3.0</v>
      </c>
      <c r="H7791" s="5">
        <v>45015.0</v>
      </c>
      <c r="I7791" s="4">
        <f>IFERROR(__xludf.DUMMYFUNCTION("SPLIT(H7791,""/"")"),30.0)</f>
        <v>30</v>
      </c>
      <c r="J7791" s="4">
        <f>IFERROR(__xludf.DUMMYFUNCTION("""COMPUTED_VALUE"""),3.0)</f>
        <v>3</v>
      </c>
      <c r="K7791" s="4">
        <f>IFERROR(__xludf.DUMMYFUNCTION("""COMPUTED_VALUE"""),2023.0)</f>
        <v>2023</v>
      </c>
    </row>
    <row r="7792">
      <c r="A7792" s="1" t="s">
        <v>5267</v>
      </c>
      <c r="B7792" s="4" t="s">
        <v>81</v>
      </c>
      <c r="C7792" s="4" t="s">
        <v>24</v>
      </c>
      <c r="D7792" s="4" t="s">
        <v>39</v>
      </c>
      <c r="E7792" s="4">
        <v>5.0</v>
      </c>
      <c r="F7792" s="4">
        <v>1.5</v>
      </c>
      <c r="G7792" s="4">
        <v>7.5</v>
      </c>
      <c r="H7792" s="5">
        <v>45016.0</v>
      </c>
      <c r="I7792" s="4">
        <f>IFERROR(__xludf.DUMMYFUNCTION("SPLIT(H7792,""/"")"),31.0)</f>
        <v>31</v>
      </c>
      <c r="J7792" s="4">
        <f>IFERROR(__xludf.DUMMYFUNCTION("""COMPUTED_VALUE"""),3.0)</f>
        <v>3</v>
      </c>
      <c r="K7792" s="4">
        <f>IFERROR(__xludf.DUMMYFUNCTION("""COMPUTED_VALUE"""),2023.0)</f>
        <v>2023</v>
      </c>
    </row>
    <row r="7793">
      <c r="A7793" s="1" t="s">
        <v>1247</v>
      </c>
      <c r="B7793" s="4" t="s">
        <v>81</v>
      </c>
      <c r="C7793" s="4" t="s">
        <v>29</v>
      </c>
      <c r="D7793" s="4" t="s">
        <v>23</v>
      </c>
      <c r="E7793" s="4">
        <v>2.0</v>
      </c>
      <c r="F7793" s="4">
        <v>1.5</v>
      </c>
      <c r="G7793" s="4">
        <v>3.0</v>
      </c>
      <c r="H7793" s="5">
        <v>45016.0</v>
      </c>
      <c r="I7793" s="4">
        <f>IFERROR(__xludf.DUMMYFUNCTION("SPLIT(H7793,""/"")"),31.0)</f>
        <v>31</v>
      </c>
      <c r="J7793" s="4">
        <f>IFERROR(__xludf.DUMMYFUNCTION("""COMPUTED_VALUE"""),3.0)</f>
        <v>3</v>
      </c>
      <c r="K7793" s="4">
        <f>IFERROR(__xludf.DUMMYFUNCTION("""COMPUTED_VALUE"""),2023.0)</f>
        <v>2023</v>
      </c>
    </row>
    <row r="7794">
      <c r="A7794" s="1" t="s">
        <v>5184</v>
      </c>
      <c r="B7794" s="4" t="s">
        <v>81</v>
      </c>
      <c r="C7794" s="4" t="s">
        <v>30</v>
      </c>
      <c r="D7794" s="4" t="s">
        <v>28</v>
      </c>
      <c r="E7794" s="4">
        <v>4.0</v>
      </c>
      <c r="F7794" s="4">
        <v>1.5</v>
      </c>
      <c r="G7794" s="4">
        <v>6.0</v>
      </c>
      <c r="H7794" s="5">
        <v>45016.0</v>
      </c>
      <c r="I7794" s="4">
        <f>IFERROR(__xludf.DUMMYFUNCTION("SPLIT(H7794,""/"")"),31.0)</f>
        <v>31</v>
      </c>
      <c r="J7794" s="4">
        <f>IFERROR(__xludf.DUMMYFUNCTION("""COMPUTED_VALUE"""),3.0)</f>
        <v>3</v>
      </c>
      <c r="K7794" s="4">
        <f>IFERROR(__xludf.DUMMYFUNCTION("""COMPUTED_VALUE"""),2023.0)</f>
        <v>2023</v>
      </c>
    </row>
    <row r="7795">
      <c r="A7795" s="1" t="s">
        <v>8233</v>
      </c>
      <c r="B7795" s="4" t="s">
        <v>81</v>
      </c>
      <c r="C7795" s="4" t="s">
        <v>29</v>
      </c>
      <c r="D7795" s="4" t="s">
        <v>28</v>
      </c>
      <c r="E7795" s="4">
        <v>3.0</v>
      </c>
      <c r="F7795" s="4">
        <v>1.5</v>
      </c>
      <c r="G7795" s="4">
        <v>4.5</v>
      </c>
      <c r="H7795" s="5">
        <v>45016.0</v>
      </c>
      <c r="I7795" s="4">
        <f>IFERROR(__xludf.DUMMYFUNCTION("SPLIT(H7795,""/"")"),31.0)</f>
        <v>31</v>
      </c>
      <c r="J7795" s="4">
        <f>IFERROR(__xludf.DUMMYFUNCTION("""COMPUTED_VALUE"""),3.0)</f>
        <v>3</v>
      </c>
      <c r="K7795" s="4">
        <f>IFERROR(__xludf.DUMMYFUNCTION("""COMPUTED_VALUE"""),2023.0)</f>
        <v>2023</v>
      </c>
    </row>
    <row r="7796">
      <c r="A7796" s="1" t="s">
        <v>2169</v>
      </c>
      <c r="B7796" s="4" t="s">
        <v>81</v>
      </c>
      <c r="C7796" s="4" t="s">
        <v>24</v>
      </c>
      <c r="D7796" s="4" t="s">
        <v>30</v>
      </c>
      <c r="E7796" s="4">
        <v>2.0</v>
      </c>
      <c r="F7796" s="4">
        <v>1.5</v>
      </c>
      <c r="G7796" s="4">
        <v>3.0</v>
      </c>
      <c r="H7796" s="5">
        <v>45017.0</v>
      </c>
      <c r="I7796" s="4">
        <f>IFERROR(__xludf.DUMMYFUNCTION("SPLIT(H7796,""/"")"),1.0)</f>
        <v>1</v>
      </c>
      <c r="J7796" s="4">
        <f>IFERROR(__xludf.DUMMYFUNCTION("""COMPUTED_VALUE"""),4.0)</f>
        <v>4</v>
      </c>
      <c r="K7796" s="4">
        <f>IFERROR(__xludf.DUMMYFUNCTION("""COMPUTED_VALUE"""),2023.0)</f>
        <v>2023</v>
      </c>
    </row>
    <row r="7797">
      <c r="A7797" s="1" t="s">
        <v>3362</v>
      </c>
      <c r="B7797" s="4" t="s">
        <v>81</v>
      </c>
      <c r="C7797" s="4" t="s">
        <v>29</v>
      </c>
      <c r="D7797" s="4" t="s">
        <v>23</v>
      </c>
      <c r="E7797" s="4">
        <v>5.0</v>
      </c>
      <c r="F7797" s="4">
        <v>1.5</v>
      </c>
      <c r="G7797" s="4">
        <v>7.5</v>
      </c>
      <c r="H7797" s="5">
        <v>45017.0</v>
      </c>
      <c r="I7797" s="4">
        <f>IFERROR(__xludf.DUMMYFUNCTION("SPLIT(H7797,""/"")"),1.0)</f>
        <v>1</v>
      </c>
      <c r="J7797" s="4">
        <f>IFERROR(__xludf.DUMMYFUNCTION("""COMPUTED_VALUE"""),4.0)</f>
        <v>4</v>
      </c>
      <c r="K7797" s="4">
        <f>IFERROR(__xludf.DUMMYFUNCTION("""COMPUTED_VALUE"""),2023.0)</f>
        <v>2023</v>
      </c>
    </row>
    <row r="7798">
      <c r="A7798" s="1" t="s">
        <v>7217</v>
      </c>
      <c r="B7798" s="4" t="s">
        <v>81</v>
      </c>
      <c r="C7798" s="4" t="s">
        <v>24</v>
      </c>
      <c r="D7798" s="4" t="s">
        <v>23</v>
      </c>
      <c r="E7798" s="4">
        <v>3.0</v>
      </c>
      <c r="F7798" s="4">
        <v>1.5</v>
      </c>
      <c r="G7798" s="4">
        <v>4.5</v>
      </c>
      <c r="H7798" s="5">
        <v>45017.0</v>
      </c>
      <c r="I7798" s="4">
        <f>IFERROR(__xludf.DUMMYFUNCTION("SPLIT(H7798,""/"")"),1.0)</f>
        <v>1</v>
      </c>
      <c r="J7798" s="4">
        <f>IFERROR(__xludf.DUMMYFUNCTION("""COMPUTED_VALUE"""),4.0)</f>
        <v>4</v>
      </c>
      <c r="K7798" s="4">
        <f>IFERROR(__xludf.DUMMYFUNCTION("""COMPUTED_VALUE"""),2023.0)</f>
        <v>2023</v>
      </c>
    </row>
    <row r="7799">
      <c r="A7799" s="1" t="s">
        <v>10013</v>
      </c>
      <c r="B7799" s="4" t="s">
        <v>81</v>
      </c>
      <c r="C7799" s="4" t="s">
        <v>29</v>
      </c>
      <c r="D7799" s="4" t="s">
        <v>28</v>
      </c>
      <c r="E7799" s="4">
        <v>4.0</v>
      </c>
      <c r="F7799" s="4">
        <v>1.5</v>
      </c>
      <c r="G7799" s="4">
        <v>6.0</v>
      </c>
      <c r="H7799" s="5">
        <v>45017.0</v>
      </c>
      <c r="I7799" s="4">
        <f>IFERROR(__xludf.DUMMYFUNCTION("SPLIT(H7799,""/"")"),1.0)</f>
        <v>1</v>
      </c>
      <c r="J7799" s="4">
        <f>IFERROR(__xludf.DUMMYFUNCTION("""COMPUTED_VALUE"""),4.0)</f>
        <v>4</v>
      </c>
      <c r="K7799" s="4">
        <f>IFERROR(__xludf.DUMMYFUNCTION("""COMPUTED_VALUE"""),2023.0)</f>
        <v>2023</v>
      </c>
    </row>
    <row r="7800">
      <c r="A7800" s="1" t="s">
        <v>9118</v>
      </c>
      <c r="B7800" s="4" t="s">
        <v>81</v>
      </c>
      <c r="C7800" s="4" t="s">
        <v>30</v>
      </c>
      <c r="D7800" s="4" t="s">
        <v>30</v>
      </c>
      <c r="E7800" s="4">
        <v>5.0</v>
      </c>
      <c r="F7800" s="4">
        <v>1.5</v>
      </c>
      <c r="G7800" s="4">
        <v>7.5</v>
      </c>
      <c r="H7800" s="5">
        <v>45018.0</v>
      </c>
      <c r="I7800" s="4">
        <f>IFERROR(__xludf.DUMMYFUNCTION("SPLIT(H7800,""/"")"),2.0)</f>
        <v>2</v>
      </c>
      <c r="J7800" s="4">
        <f>IFERROR(__xludf.DUMMYFUNCTION("""COMPUTED_VALUE"""),4.0)</f>
        <v>4</v>
      </c>
      <c r="K7800" s="4">
        <f>IFERROR(__xludf.DUMMYFUNCTION("""COMPUTED_VALUE"""),2023.0)</f>
        <v>2023</v>
      </c>
    </row>
    <row r="7801">
      <c r="A7801" s="1" t="s">
        <v>2569</v>
      </c>
      <c r="B7801" s="4" t="s">
        <v>81</v>
      </c>
      <c r="C7801" s="4" t="s">
        <v>29</v>
      </c>
      <c r="D7801" s="4" t="s">
        <v>23</v>
      </c>
      <c r="E7801" s="4">
        <v>2.0</v>
      </c>
      <c r="F7801" s="4">
        <v>1.5</v>
      </c>
      <c r="G7801" s="4">
        <v>3.0</v>
      </c>
      <c r="H7801" s="5">
        <v>45019.0</v>
      </c>
      <c r="I7801" s="4">
        <f>IFERROR(__xludf.DUMMYFUNCTION("SPLIT(H7801,""/"")"),3.0)</f>
        <v>3</v>
      </c>
      <c r="J7801" s="4">
        <f>IFERROR(__xludf.DUMMYFUNCTION("""COMPUTED_VALUE"""),4.0)</f>
        <v>4</v>
      </c>
      <c r="K7801" s="4">
        <f>IFERROR(__xludf.DUMMYFUNCTION("""COMPUTED_VALUE"""),2023.0)</f>
        <v>2023</v>
      </c>
    </row>
    <row r="7802">
      <c r="A7802" s="1" t="s">
        <v>3714</v>
      </c>
      <c r="B7802" s="4" t="s">
        <v>81</v>
      </c>
      <c r="C7802" s="4" t="s">
        <v>30</v>
      </c>
      <c r="D7802" s="4" t="s">
        <v>28</v>
      </c>
      <c r="E7802" s="4">
        <v>5.0</v>
      </c>
      <c r="F7802" s="4">
        <v>1.5</v>
      </c>
      <c r="G7802" s="4">
        <v>7.5</v>
      </c>
      <c r="H7802" s="5">
        <v>45019.0</v>
      </c>
      <c r="I7802" s="4">
        <f>IFERROR(__xludf.DUMMYFUNCTION("SPLIT(H7802,""/"")"),3.0)</f>
        <v>3</v>
      </c>
      <c r="J7802" s="4">
        <f>IFERROR(__xludf.DUMMYFUNCTION("""COMPUTED_VALUE"""),4.0)</f>
        <v>4</v>
      </c>
      <c r="K7802" s="4">
        <f>IFERROR(__xludf.DUMMYFUNCTION("""COMPUTED_VALUE"""),2023.0)</f>
        <v>2023</v>
      </c>
    </row>
    <row r="7803">
      <c r="A7803" s="1" t="s">
        <v>9696</v>
      </c>
      <c r="B7803" s="4" t="s">
        <v>81</v>
      </c>
      <c r="C7803" s="4" t="s">
        <v>30</v>
      </c>
      <c r="D7803" s="4" t="s">
        <v>30</v>
      </c>
      <c r="E7803" s="4">
        <v>2.0</v>
      </c>
      <c r="F7803" s="4">
        <v>1.5</v>
      </c>
      <c r="G7803" s="4">
        <v>3.0</v>
      </c>
      <c r="H7803" s="5">
        <v>45019.0</v>
      </c>
      <c r="I7803" s="4">
        <f>IFERROR(__xludf.DUMMYFUNCTION("SPLIT(H7803,""/"")"),3.0)</f>
        <v>3</v>
      </c>
      <c r="J7803" s="4">
        <f>IFERROR(__xludf.DUMMYFUNCTION("""COMPUTED_VALUE"""),4.0)</f>
        <v>4</v>
      </c>
      <c r="K7803" s="4">
        <f>IFERROR(__xludf.DUMMYFUNCTION("""COMPUTED_VALUE"""),2023.0)</f>
        <v>2023</v>
      </c>
    </row>
    <row r="7804">
      <c r="A7804" s="1" t="s">
        <v>4887</v>
      </c>
      <c r="B7804" s="4" t="s">
        <v>81</v>
      </c>
      <c r="C7804" s="4" t="s">
        <v>24</v>
      </c>
      <c r="D7804" s="4" t="s">
        <v>23</v>
      </c>
      <c r="E7804" s="4">
        <v>1.0</v>
      </c>
      <c r="F7804" s="4">
        <v>1.5</v>
      </c>
      <c r="G7804" s="4">
        <v>1.5</v>
      </c>
      <c r="H7804" s="5">
        <v>45020.0</v>
      </c>
      <c r="I7804" s="4">
        <f>IFERROR(__xludf.DUMMYFUNCTION("SPLIT(H7804,""/"")"),4.0)</f>
        <v>4</v>
      </c>
      <c r="J7804" s="4">
        <f>IFERROR(__xludf.DUMMYFUNCTION("""COMPUTED_VALUE"""),4.0)</f>
        <v>4</v>
      </c>
      <c r="K7804" s="4">
        <f>IFERROR(__xludf.DUMMYFUNCTION("""COMPUTED_VALUE"""),2023.0)</f>
        <v>2023</v>
      </c>
    </row>
    <row r="7805">
      <c r="A7805" s="1" t="s">
        <v>4100</v>
      </c>
      <c r="B7805" s="4" t="s">
        <v>81</v>
      </c>
      <c r="C7805" s="4" t="s">
        <v>29</v>
      </c>
      <c r="D7805" s="4" t="s">
        <v>30</v>
      </c>
      <c r="E7805" s="4">
        <v>4.0</v>
      </c>
      <c r="F7805" s="4">
        <v>1.5</v>
      </c>
      <c r="G7805" s="4">
        <v>6.0</v>
      </c>
      <c r="H7805" s="5">
        <v>45020.0</v>
      </c>
      <c r="I7805" s="4">
        <f>IFERROR(__xludf.DUMMYFUNCTION("SPLIT(H7805,""/"")"),4.0)</f>
        <v>4</v>
      </c>
      <c r="J7805" s="4">
        <f>IFERROR(__xludf.DUMMYFUNCTION("""COMPUTED_VALUE"""),4.0)</f>
        <v>4</v>
      </c>
      <c r="K7805" s="4">
        <f>IFERROR(__xludf.DUMMYFUNCTION("""COMPUTED_VALUE"""),2023.0)</f>
        <v>2023</v>
      </c>
    </row>
    <row r="7806">
      <c r="A7806" s="1" t="s">
        <v>9099</v>
      </c>
      <c r="B7806" s="4" t="s">
        <v>81</v>
      </c>
      <c r="C7806" s="4" t="s">
        <v>24</v>
      </c>
      <c r="D7806" s="4" t="s">
        <v>39</v>
      </c>
      <c r="E7806" s="4">
        <v>3.0</v>
      </c>
      <c r="F7806" s="4">
        <v>1.5</v>
      </c>
      <c r="G7806" s="4">
        <v>4.5</v>
      </c>
      <c r="H7806" s="5">
        <v>45021.0</v>
      </c>
      <c r="I7806" s="4">
        <f>IFERROR(__xludf.DUMMYFUNCTION("SPLIT(H7806,""/"")"),5.0)</f>
        <v>5</v>
      </c>
      <c r="J7806" s="4">
        <f>IFERROR(__xludf.DUMMYFUNCTION("""COMPUTED_VALUE"""),4.0)</f>
        <v>4</v>
      </c>
      <c r="K7806" s="4">
        <f>IFERROR(__xludf.DUMMYFUNCTION("""COMPUTED_VALUE"""),2023.0)</f>
        <v>2023</v>
      </c>
    </row>
    <row r="7807">
      <c r="A7807" s="1" t="s">
        <v>9879</v>
      </c>
      <c r="B7807" s="4" t="s">
        <v>81</v>
      </c>
      <c r="C7807" s="4" t="s">
        <v>29</v>
      </c>
      <c r="D7807" s="4" t="s">
        <v>30</v>
      </c>
      <c r="E7807" s="4">
        <v>2.0</v>
      </c>
      <c r="F7807" s="4">
        <v>1.5</v>
      </c>
      <c r="G7807" s="4">
        <v>3.0</v>
      </c>
      <c r="H7807" s="5">
        <v>45021.0</v>
      </c>
      <c r="I7807" s="4">
        <f>IFERROR(__xludf.DUMMYFUNCTION("SPLIT(H7807,""/"")"),5.0)</f>
        <v>5</v>
      </c>
      <c r="J7807" s="4">
        <f>IFERROR(__xludf.DUMMYFUNCTION("""COMPUTED_VALUE"""),4.0)</f>
        <v>4</v>
      </c>
      <c r="K7807" s="4">
        <f>IFERROR(__xludf.DUMMYFUNCTION("""COMPUTED_VALUE"""),2023.0)</f>
        <v>2023</v>
      </c>
    </row>
    <row r="7808">
      <c r="A7808" s="1" t="s">
        <v>5584</v>
      </c>
      <c r="B7808" s="4" t="s">
        <v>81</v>
      </c>
      <c r="C7808" s="4" t="s">
        <v>30</v>
      </c>
      <c r="D7808" s="4" t="s">
        <v>30</v>
      </c>
      <c r="E7808" s="4">
        <v>3.0</v>
      </c>
      <c r="F7808" s="4">
        <v>1.5</v>
      </c>
      <c r="G7808" s="4">
        <v>4.5</v>
      </c>
      <c r="H7808" s="5">
        <v>45022.0</v>
      </c>
      <c r="I7808" s="4">
        <f>IFERROR(__xludf.DUMMYFUNCTION("SPLIT(H7808,""/"")"),6.0)</f>
        <v>6</v>
      </c>
      <c r="J7808" s="4">
        <f>IFERROR(__xludf.DUMMYFUNCTION("""COMPUTED_VALUE"""),4.0)</f>
        <v>4</v>
      </c>
      <c r="K7808" s="4">
        <f>IFERROR(__xludf.DUMMYFUNCTION("""COMPUTED_VALUE"""),2023.0)</f>
        <v>2023</v>
      </c>
    </row>
    <row r="7809">
      <c r="A7809" s="1" t="s">
        <v>1669</v>
      </c>
      <c r="B7809" s="4" t="s">
        <v>81</v>
      </c>
      <c r="C7809" s="4" t="s">
        <v>30</v>
      </c>
      <c r="D7809" s="4" t="s">
        <v>39</v>
      </c>
      <c r="E7809" s="4">
        <v>2.0</v>
      </c>
      <c r="F7809" s="4">
        <v>1.5</v>
      </c>
      <c r="G7809" s="4">
        <v>3.0</v>
      </c>
      <c r="H7809" s="5">
        <v>45022.0</v>
      </c>
      <c r="I7809" s="4">
        <f>IFERROR(__xludf.DUMMYFUNCTION("SPLIT(H7809,""/"")"),6.0)</f>
        <v>6</v>
      </c>
      <c r="J7809" s="4">
        <f>IFERROR(__xludf.DUMMYFUNCTION("""COMPUTED_VALUE"""),4.0)</f>
        <v>4</v>
      </c>
      <c r="K7809" s="4">
        <f>IFERROR(__xludf.DUMMYFUNCTION("""COMPUTED_VALUE"""),2023.0)</f>
        <v>2023</v>
      </c>
    </row>
    <row r="7810">
      <c r="A7810" s="1" t="s">
        <v>9898</v>
      </c>
      <c r="B7810" s="4" t="s">
        <v>81</v>
      </c>
      <c r="C7810" s="4" t="s">
        <v>30</v>
      </c>
      <c r="D7810" s="4" t="s">
        <v>39</v>
      </c>
      <c r="E7810" s="4">
        <v>2.0</v>
      </c>
      <c r="F7810" s="4">
        <v>1.5</v>
      </c>
      <c r="G7810" s="4">
        <v>3.0</v>
      </c>
      <c r="H7810" s="5">
        <v>45022.0</v>
      </c>
      <c r="I7810" s="4">
        <f>IFERROR(__xludf.DUMMYFUNCTION("SPLIT(H7810,""/"")"),6.0)</f>
        <v>6</v>
      </c>
      <c r="J7810" s="4">
        <f>IFERROR(__xludf.DUMMYFUNCTION("""COMPUTED_VALUE"""),4.0)</f>
        <v>4</v>
      </c>
      <c r="K7810" s="4">
        <f>IFERROR(__xludf.DUMMYFUNCTION("""COMPUTED_VALUE"""),2023.0)</f>
        <v>2023</v>
      </c>
    </row>
    <row r="7811">
      <c r="A7811" s="1" t="s">
        <v>4793</v>
      </c>
      <c r="B7811" s="4" t="s">
        <v>81</v>
      </c>
      <c r="C7811" s="4" t="s">
        <v>30</v>
      </c>
      <c r="D7811" s="4" t="s">
        <v>30</v>
      </c>
      <c r="E7811" s="4">
        <v>1.0</v>
      </c>
      <c r="F7811" s="4">
        <v>1.5</v>
      </c>
      <c r="G7811" s="4">
        <v>1.5</v>
      </c>
      <c r="H7811" s="5">
        <v>45023.0</v>
      </c>
      <c r="I7811" s="4">
        <f>IFERROR(__xludf.DUMMYFUNCTION("SPLIT(H7811,""/"")"),7.0)</f>
        <v>7</v>
      </c>
      <c r="J7811" s="4">
        <f>IFERROR(__xludf.DUMMYFUNCTION("""COMPUTED_VALUE"""),4.0)</f>
        <v>4</v>
      </c>
      <c r="K7811" s="4">
        <f>IFERROR(__xludf.DUMMYFUNCTION("""COMPUTED_VALUE"""),2023.0)</f>
        <v>2023</v>
      </c>
    </row>
    <row r="7812">
      <c r="A7812" s="1" t="s">
        <v>9546</v>
      </c>
      <c r="B7812" s="4" t="s">
        <v>81</v>
      </c>
      <c r="C7812" s="4" t="s">
        <v>24</v>
      </c>
      <c r="D7812" s="4" t="s">
        <v>28</v>
      </c>
      <c r="E7812" s="4">
        <v>4.0</v>
      </c>
      <c r="F7812" s="4">
        <v>1.5</v>
      </c>
      <c r="G7812" s="4">
        <v>6.0</v>
      </c>
      <c r="H7812" s="5">
        <v>45023.0</v>
      </c>
      <c r="I7812" s="4">
        <f>IFERROR(__xludf.DUMMYFUNCTION("SPLIT(H7812,""/"")"),7.0)</f>
        <v>7</v>
      </c>
      <c r="J7812" s="4">
        <f>IFERROR(__xludf.DUMMYFUNCTION("""COMPUTED_VALUE"""),4.0)</f>
        <v>4</v>
      </c>
      <c r="K7812" s="4">
        <f>IFERROR(__xludf.DUMMYFUNCTION("""COMPUTED_VALUE"""),2023.0)</f>
        <v>2023</v>
      </c>
    </row>
    <row r="7813">
      <c r="A7813" s="1" t="s">
        <v>8177</v>
      </c>
      <c r="B7813" s="4" t="s">
        <v>81</v>
      </c>
      <c r="C7813" s="4" t="s">
        <v>30</v>
      </c>
      <c r="D7813" s="4" t="s">
        <v>39</v>
      </c>
      <c r="E7813" s="4">
        <v>5.0</v>
      </c>
      <c r="F7813" s="4">
        <v>1.5</v>
      </c>
      <c r="G7813" s="4">
        <v>7.5</v>
      </c>
      <c r="H7813" s="5">
        <v>45024.0</v>
      </c>
      <c r="I7813" s="4">
        <f>IFERROR(__xludf.DUMMYFUNCTION("SPLIT(H7813,""/"")"),8.0)</f>
        <v>8</v>
      </c>
      <c r="J7813" s="4">
        <f>IFERROR(__xludf.DUMMYFUNCTION("""COMPUTED_VALUE"""),4.0)</f>
        <v>4</v>
      </c>
      <c r="K7813" s="4">
        <f>IFERROR(__xludf.DUMMYFUNCTION("""COMPUTED_VALUE"""),2023.0)</f>
        <v>2023</v>
      </c>
    </row>
    <row r="7814">
      <c r="A7814" s="1" t="s">
        <v>169</v>
      </c>
      <c r="B7814" s="4" t="s">
        <v>81</v>
      </c>
      <c r="C7814" s="4" t="s">
        <v>30</v>
      </c>
      <c r="D7814" s="4" t="s">
        <v>28</v>
      </c>
      <c r="E7814" s="4">
        <v>1.0</v>
      </c>
      <c r="F7814" s="4">
        <v>1.5</v>
      </c>
      <c r="G7814" s="4">
        <v>1.5</v>
      </c>
      <c r="H7814" s="5">
        <v>45024.0</v>
      </c>
      <c r="I7814" s="4">
        <f>IFERROR(__xludf.DUMMYFUNCTION("SPLIT(H7814,""/"")"),8.0)</f>
        <v>8</v>
      </c>
      <c r="J7814" s="4">
        <f>IFERROR(__xludf.DUMMYFUNCTION("""COMPUTED_VALUE"""),4.0)</f>
        <v>4</v>
      </c>
      <c r="K7814" s="4">
        <f>IFERROR(__xludf.DUMMYFUNCTION("""COMPUTED_VALUE"""),2023.0)</f>
        <v>2023</v>
      </c>
    </row>
    <row r="7815">
      <c r="A7815" s="1" t="s">
        <v>7659</v>
      </c>
      <c r="B7815" s="4" t="s">
        <v>81</v>
      </c>
      <c r="C7815" s="4" t="s">
        <v>30</v>
      </c>
      <c r="D7815" s="4" t="s">
        <v>30</v>
      </c>
      <c r="E7815" s="4">
        <v>2.0</v>
      </c>
      <c r="F7815" s="4">
        <v>1.5</v>
      </c>
      <c r="G7815" s="4">
        <v>3.0</v>
      </c>
      <c r="H7815" s="5">
        <v>45024.0</v>
      </c>
      <c r="I7815" s="4">
        <f>IFERROR(__xludf.DUMMYFUNCTION("SPLIT(H7815,""/"")"),8.0)</f>
        <v>8</v>
      </c>
      <c r="J7815" s="4">
        <f>IFERROR(__xludf.DUMMYFUNCTION("""COMPUTED_VALUE"""),4.0)</f>
        <v>4</v>
      </c>
      <c r="K7815" s="4">
        <f>IFERROR(__xludf.DUMMYFUNCTION("""COMPUTED_VALUE"""),2023.0)</f>
        <v>2023</v>
      </c>
    </row>
    <row r="7816">
      <c r="A7816" s="1" t="s">
        <v>4668</v>
      </c>
      <c r="B7816" s="4" t="s">
        <v>81</v>
      </c>
      <c r="C7816" s="4" t="s">
        <v>29</v>
      </c>
      <c r="D7816" s="4" t="s">
        <v>39</v>
      </c>
      <c r="E7816" s="4">
        <v>4.0</v>
      </c>
      <c r="F7816" s="4">
        <v>1.5</v>
      </c>
      <c r="G7816" s="4">
        <v>6.0</v>
      </c>
      <c r="H7816" s="5">
        <v>45024.0</v>
      </c>
      <c r="I7816" s="4">
        <f>IFERROR(__xludf.DUMMYFUNCTION("SPLIT(H7816,""/"")"),8.0)</f>
        <v>8</v>
      </c>
      <c r="J7816" s="4">
        <f>IFERROR(__xludf.DUMMYFUNCTION("""COMPUTED_VALUE"""),4.0)</f>
        <v>4</v>
      </c>
      <c r="K7816" s="4">
        <f>IFERROR(__xludf.DUMMYFUNCTION("""COMPUTED_VALUE"""),2023.0)</f>
        <v>2023</v>
      </c>
    </row>
    <row r="7817">
      <c r="A7817" s="1" t="s">
        <v>6523</v>
      </c>
      <c r="B7817" s="4" t="s">
        <v>81</v>
      </c>
      <c r="C7817" s="4" t="s">
        <v>30</v>
      </c>
      <c r="D7817" s="4" t="s">
        <v>28</v>
      </c>
      <c r="E7817" s="4">
        <v>2.0</v>
      </c>
      <c r="F7817" s="4">
        <v>1.5</v>
      </c>
      <c r="G7817" s="4">
        <v>3.0</v>
      </c>
      <c r="H7817" s="5">
        <v>45024.0</v>
      </c>
      <c r="I7817" s="4">
        <f>IFERROR(__xludf.DUMMYFUNCTION("SPLIT(H7817,""/"")"),8.0)</f>
        <v>8</v>
      </c>
      <c r="J7817" s="4">
        <f>IFERROR(__xludf.DUMMYFUNCTION("""COMPUTED_VALUE"""),4.0)</f>
        <v>4</v>
      </c>
      <c r="K7817" s="4">
        <f>IFERROR(__xludf.DUMMYFUNCTION("""COMPUTED_VALUE"""),2023.0)</f>
        <v>2023</v>
      </c>
    </row>
    <row r="7818">
      <c r="A7818" s="1" t="s">
        <v>4284</v>
      </c>
      <c r="B7818" s="4" t="s">
        <v>81</v>
      </c>
      <c r="C7818" s="4" t="s">
        <v>29</v>
      </c>
      <c r="D7818" s="4" t="s">
        <v>39</v>
      </c>
      <c r="E7818" s="4">
        <v>5.0</v>
      </c>
      <c r="F7818" s="4">
        <v>1.5</v>
      </c>
      <c r="G7818" s="4">
        <v>7.5</v>
      </c>
      <c r="H7818" s="5">
        <v>45024.0</v>
      </c>
      <c r="I7818" s="4">
        <f>IFERROR(__xludf.DUMMYFUNCTION("SPLIT(H7818,""/"")"),8.0)</f>
        <v>8</v>
      </c>
      <c r="J7818" s="4">
        <f>IFERROR(__xludf.DUMMYFUNCTION("""COMPUTED_VALUE"""),4.0)</f>
        <v>4</v>
      </c>
      <c r="K7818" s="4">
        <f>IFERROR(__xludf.DUMMYFUNCTION("""COMPUTED_VALUE"""),2023.0)</f>
        <v>2023</v>
      </c>
    </row>
    <row r="7819">
      <c r="A7819" s="1" t="s">
        <v>6530</v>
      </c>
      <c r="B7819" s="4" t="s">
        <v>81</v>
      </c>
      <c r="C7819" s="4" t="s">
        <v>24</v>
      </c>
      <c r="D7819" s="4" t="s">
        <v>28</v>
      </c>
      <c r="E7819" s="4">
        <v>3.0</v>
      </c>
      <c r="F7819" s="4">
        <v>1.5</v>
      </c>
      <c r="G7819" s="4">
        <v>4.5</v>
      </c>
      <c r="H7819" s="5">
        <v>45025.0</v>
      </c>
      <c r="I7819" s="4">
        <f>IFERROR(__xludf.DUMMYFUNCTION("SPLIT(H7819,""/"")"),9.0)</f>
        <v>9</v>
      </c>
      <c r="J7819" s="4">
        <f>IFERROR(__xludf.DUMMYFUNCTION("""COMPUTED_VALUE"""),4.0)</f>
        <v>4</v>
      </c>
      <c r="K7819" s="4">
        <f>IFERROR(__xludf.DUMMYFUNCTION("""COMPUTED_VALUE"""),2023.0)</f>
        <v>2023</v>
      </c>
    </row>
    <row r="7820">
      <c r="A7820" s="1" t="s">
        <v>7438</v>
      </c>
      <c r="B7820" s="4" t="s">
        <v>81</v>
      </c>
      <c r="C7820" s="4" t="s">
        <v>24</v>
      </c>
      <c r="D7820" s="4" t="s">
        <v>23</v>
      </c>
      <c r="E7820" s="4">
        <v>2.0</v>
      </c>
      <c r="F7820" s="4">
        <v>1.5</v>
      </c>
      <c r="G7820" s="4">
        <v>3.0</v>
      </c>
      <c r="H7820" s="5">
        <v>45025.0</v>
      </c>
      <c r="I7820" s="4">
        <f>IFERROR(__xludf.DUMMYFUNCTION("SPLIT(H7820,""/"")"),9.0)</f>
        <v>9</v>
      </c>
      <c r="J7820" s="4">
        <f>IFERROR(__xludf.DUMMYFUNCTION("""COMPUTED_VALUE"""),4.0)</f>
        <v>4</v>
      </c>
      <c r="K7820" s="4">
        <f>IFERROR(__xludf.DUMMYFUNCTION("""COMPUTED_VALUE"""),2023.0)</f>
        <v>2023</v>
      </c>
    </row>
    <row r="7821">
      <c r="A7821" s="1" t="s">
        <v>615</v>
      </c>
      <c r="B7821" s="4" t="s">
        <v>81</v>
      </c>
      <c r="C7821" s="4" t="s">
        <v>24</v>
      </c>
      <c r="D7821" s="4" t="s">
        <v>30</v>
      </c>
      <c r="E7821" s="4">
        <v>3.0</v>
      </c>
      <c r="F7821" s="4">
        <v>1.5</v>
      </c>
      <c r="G7821" s="4">
        <v>4.5</v>
      </c>
      <c r="H7821" s="5">
        <v>45025.0</v>
      </c>
      <c r="I7821" s="4">
        <f>IFERROR(__xludf.DUMMYFUNCTION("SPLIT(H7821,""/"")"),9.0)</f>
        <v>9</v>
      </c>
      <c r="J7821" s="4">
        <f>IFERROR(__xludf.DUMMYFUNCTION("""COMPUTED_VALUE"""),4.0)</f>
        <v>4</v>
      </c>
      <c r="K7821" s="4">
        <f>IFERROR(__xludf.DUMMYFUNCTION("""COMPUTED_VALUE"""),2023.0)</f>
        <v>2023</v>
      </c>
    </row>
    <row r="7822">
      <c r="A7822" s="1" t="s">
        <v>6224</v>
      </c>
      <c r="B7822" s="4" t="s">
        <v>81</v>
      </c>
      <c r="C7822" s="4" t="s">
        <v>30</v>
      </c>
      <c r="D7822" s="4" t="s">
        <v>28</v>
      </c>
      <c r="E7822" s="4">
        <v>2.0</v>
      </c>
      <c r="F7822" s="4">
        <v>1.5</v>
      </c>
      <c r="G7822" s="4">
        <v>3.0</v>
      </c>
      <c r="H7822" s="5">
        <v>45025.0</v>
      </c>
      <c r="I7822" s="4">
        <f>IFERROR(__xludf.DUMMYFUNCTION("SPLIT(H7822,""/"")"),9.0)</f>
        <v>9</v>
      </c>
      <c r="J7822" s="4">
        <f>IFERROR(__xludf.DUMMYFUNCTION("""COMPUTED_VALUE"""),4.0)</f>
        <v>4</v>
      </c>
      <c r="K7822" s="4">
        <f>IFERROR(__xludf.DUMMYFUNCTION("""COMPUTED_VALUE"""),2023.0)</f>
        <v>2023</v>
      </c>
    </row>
    <row r="7823">
      <c r="A7823" s="1" t="s">
        <v>3669</v>
      </c>
      <c r="B7823" s="4" t="s">
        <v>81</v>
      </c>
      <c r="C7823" s="4" t="s">
        <v>29</v>
      </c>
      <c r="D7823" s="4" t="s">
        <v>39</v>
      </c>
      <c r="E7823" s="4">
        <v>2.0</v>
      </c>
      <c r="F7823" s="4">
        <v>1.5</v>
      </c>
      <c r="G7823" s="4">
        <v>3.0</v>
      </c>
      <c r="H7823" s="5">
        <v>45026.0</v>
      </c>
      <c r="I7823" s="4">
        <f>IFERROR(__xludf.DUMMYFUNCTION("SPLIT(H7823,""/"")"),10.0)</f>
        <v>10</v>
      </c>
      <c r="J7823" s="4">
        <f>IFERROR(__xludf.DUMMYFUNCTION("""COMPUTED_VALUE"""),4.0)</f>
        <v>4</v>
      </c>
      <c r="K7823" s="4">
        <f>IFERROR(__xludf.DUMMYFUNCTION("""COMPUTED_VALUE"""),2023.0)</f>
        <v>2023</v>
      </c>
    </row>
    <row r="7824">
      <c r="A7824" s="1" t="s">
        <v>7487</v>
      </c>
      <c r="B7824" s="4" t="s">
        <v>81</v>
      </c>
      <c r="C7824" s="4" t="s">
        <v>30</v>
      </c>
      <c r="D7824" s="4" t="s">
        <v>30</v>
      </c>
      <c r="E7824" s="4">
        <v>2.0</v>
      </c>
      <c r="F7824" s="4">
        <v>1.5</v>
      </c>
      <c r="G7824" s="4">
        <v>3.0</v>
      </c>
      <c r="H7824" s="5">
        <v>45026.0</v>
      </c>
      <c r="I7824" s="4">
        <f>IFERROR(__xludf.DUMMYFUNCTION("SPLIT(H7824,""/"")"),10.0)</f>
        <v>10</v>
      </c>
      <c r="J7824" s="4">
        <f>IFERROR(__xludf.DUMMYFUNCTION("""COMPUTED_VALUE"""),4.0)</f>
        <v>4</v>
      </c>
      <c r="K7824" s="4">
        <f>IFERROR(__xludf.DUMMYFUNCTION("""COMPUTED_VALUE"""),2023.0)</f>
        <v>2023</v>
      </c>
    </row>
    <row r="7825">
      <c r="A7825" s="1" t="s">
        <v>9727</v>
      </c>
      <c r="B7825" s="4" t="s">
        <v>81</v>
      </c>
      <c r="C7825" s="4" t="s">
        <v>30</v>
      </c>
      <c r="D7825" s="4" t="s">
        <v>39</v>
      </c>
      <c r="E7825" s="4">
        <v>1.0</v>
      </c>
      <c r="F7825" s="4">
        <v>1.5</v>
      </c>
      <c r="G7825" s="4">
        <v>1.5</v>
      </c>
      <c r="H7825" s="5">
        <v>45026.0</v>
      </c>
      <c r="I7825" s="4">
        <f>IFERROR(__xludf.DUMMYFUNCTION("SPLIT(H7825,""/"")"),10.0)</f>
        <v>10</v>
      </c>
      <c r="J7825" s="4">
        <f>IFERROR(__xludf.DUMMYFUNCTION("""COMPUTED_VALUE"""),4.0)</f>
        <v>4</v>
      </c>
      <c r="K7825" s="4">
        <f>IFERROR(__xludf.DUMMYFUNCTION("""COMPUTED_VALUE"""),2023.0)</f>
        <v>2023</v>
      </c>
    </row>
    <row r="7826">
      <c r="A7826" s="1" t="s">
        <v>2878</v>
      </c>
      <c r="B7826" s="4" t="s">
        <v>81</v>
      </c>
      <c r="C7826" s="4" t="s">
        <v>29</v>
      </c>
      <c r="D7826" s="4" t="s">
        <v>30</v>
      </c>
      <c r="E7826" s="4">
        <v>3.0</v>
      </c>
      <c r="F7826" s="4">
        <v>1.5</v>
      </c>
      <c r="G7826" s="4">
        <v>4.5</v>
      </c>
      <c r="H7826" s="5">
        <v>45027.0</v>
      </c>
      <c r="I7826" s="4">
        <f>IFERROR(__xludf.DUMMYFUNCTION("SPLIT(H7826,""/"")"),11.0)</f>
        <v>11</v>
      </c>
      <c r="J7826" s="4">
        <f>IFERROR(__xludf.DUMMYFUNCTION("""COMPUTED_VALUE"""),4.0)</f>
        <v>4</v>
      </c>
      <c r="K7826" s="4">
        <f>IFERROR(__xludf.DUMMYFUNCTION("""COMPUTED_VALUE"""),2023.0)</f>
        <v>2023</v>
      </c>
    </row>
    <row r="7827">
      <c r="A7827" s="1" t="s">
        <v>4352</v>
      </c>
      <c r="B7827" s="4" t="s">
        <v>81</v>
      </c>
      <c r="C7827" s="4" t="s">
        <v>30</v>
      </c>
      <c r="D7827" s="4" t="s">
        <v>23</v>
      </c>
      <c r="E7827" s="4">
        <v>5.0</v>
      </c>
      <c r="F7827" s="4">
        <v>1.5</v>
      </c>
      <c r="G7827" s="4">
        <v>7.5</v>
      </c>
      <c r="H7827" s="5">
        <v>45028.0</v>
      </c>
      <c r="I7827" s="4">
        <f>IFERROR(__xludf.DUMMYFUNCTION("SPLIT(H7827,""/"")"),12.0)</f>
        <v>12</v>
      </c>
      <c r="J7827" s="4">
        <f>IFERROR(__xludf.DUMMYFUNCTION("""COMPUTED_VALUE"""),4.0)</f>
        <v>4</v>
      </c>
      <c r="K7827" s="4">
        <f>IFERROR(__xludf.DUMMYFUNCTION("""COMPUTED_VALUE"""),2023.0)</f>
        <v>2023</v>
      </c>
    </row>
    <row r="7828">
      <c r="A7828" s="1" t="s">
        <v>9850</v>
      </c>
      <c r="B7828" s="4" t="s">
        <v>81</v>
      </c>
      <c r="C7828" s="4" t="s">
        <v>30</v>
      </c>
      <c r="D7828" s="4" t="s">
        <v>30</v>
      </c>
      <c r="E7828" s="4">
        <v>2.0</v>
      </c>
      <c r="F7828" s="4">
        <v>1.5</v>
      </c>
      <c r="G7828" s="4">
        <v>3.0</v>
      </c>
      <c r="H7828" s="5">
        <v>45028.0</v>
      </c>
      <c r="I7828" s="4">
        <f>IFERROR(__xludf.DUMMYFUNCTION("SPLIT(H7828,""/"")"),12.0)</f>
        <v>12</v>
      </c>
      <c r="J7828" s="4">
        <f>IFERROR(__xludf.DUMMYFUNCTION("""COMPUTED_VALUE"""),4.0)</f>
        <v>4</v>
      </c>
      <c r="K7828" s="4">
        <f>IFERROR(__xludf.DUMMYFUNCTION("""COMPUTED_VALUE"""),2023.0)</f>
        <v>2023</v>
      </c>
    </row>
    <row r="7829">
      <c r="A7829" s="1" t="s">
        <v>8917</v>
      </c>
      <c r="B7829" s="4" t="s">
        <v>81</v>
      </c>
      <c r="C7829" s="4" t="s">
        <v>24</v>
      </c>
      <c r="D7829" s="4" t="s">
        <v>23</v>
      </c>
      <c r="E7829" s="4">
        <v>1.0</v>
      </c>
      <c r="F7829" s="4">
        <v>1.5</v>
      </c>
      <c r="G7829" s="4">
        <v>1.5</v>
      </c>
      <c r="H7829" s="5">
        <v>45028.0</v>
      </c>
      <c r="I7829" s="4">
        <f>IFERROR(__xludf.DUMMYFUNCTION("SPLIT(H7829,""/"")"),12.0)</f>
        <v>12</v>
      </c>
      <c r="J7829" s="4">
        <f>IFERROR(__xludf.DUMMYFUNCTION("""COMPUTED_VALUE"""),4.0)</f>
        <v>4</v>
      </c>
      <c r="K7829" s="4">
        <f>IFERROR(__xludf.DUMMYFUNCTION("""COMPUTED_VALUE"""),2023.0)</f>
        <v>2023</v>
      </c>
    </row>
    <row r="7830">
      <c r="A7830" s="1" t="s">
        <v>8988</v>
      </c>
      <c r="B7830" s="4" t="s">
        <v>81</v>
      </c>
      <c r="C7830" s="4" t="s">
        <v>24</v>
      </c>
      <c r="D7830" s="4" t="s">
        <v>23</v>
      </c>
      <c r="E7830" s="4">
        <v>2.0</v>
      </c>
      <c r="F7830" s="4">
        <v>1.5</v>
      </c>
      <c r="G7830" s="4">
        <v>3.0</v>
      </c>
      <c r="H7830" s="5">
        <v>45029.0</v>
      </c>
      <c r="I7830" s="4">
        <f>IFERROR(__xludf.DUMMYFUNCTION("SPLIT(H7830,""/"")"),13.0)</f>
        <v>13</v>
      </c>
      <c r="J7830" s="4">
        <f>IFERROR(__xludf.DUMMYFUNCTION("""COMPUTED_VALUE"""),4.0)</f>
        <v>4</v>
      </c>
      <c r="K7830" s="4">
        <f>IFERROR(__xludf.DUMMYFUNCTION("""COMPUTED_VALUE"""),2023.0)</f>
        <v>2023</v>
      </c>
    </row>
    <row r="7831">
      <c r="A7831" s="1" t="s">
        <v>8263</v>
      </c>
      <c r="B7831" s="4" t="s">
        <v>81</v>
      </c>
      <c r="C7831" s="4" t="s">
        <v>30</v>
      </c>
      <c r="D7831" s="4" t="s">
        <v>23</v>
      </c>
      <c r="E7831" s="4">
        <v>5.0</v>
      </c>
      <c r="F7831" s="4">
        <v>1.5</v>
      </c>
      <c r="G7831" s="4">
        <v>7.5</v>
      </c>
      <c r="H7831" s="5">
        <v>45029.0</v>
      </c>
      <c r="I7831" s="4">
        <f>IFERROR(__xludf.DUMMYFUNCTION("SPLIT(H7831,""/"")"),13.0)</f>
        <v>13</v>
      </c>
      <c r="J7831" s="4">
        <f>IFERROR(__xludf.DUMMYFUNCTION("""COMPUTED_VALUE"""),4.0)</f>
        <v>4</v>
      </c>
      <c r="K7831" s="4">
        <f>IFERROR(__xludf.DUMMYFUNCTION("""COMPUTED_VALUE"""),2023.0)</f>
        <v>2023</v>
      </c>
    </row>
    <row r="7832">
      <c r="A7832" s="1" t="s">
        <v>1454</v>
      </c>
      <c r="B7832" s="4" t="s">
        <v>81</v>
      </c>
      <c r="C7832" s="4" t="s">
        <v>24</v>
      </c>
      <c r="D7832" s="4" t="s">
        <v>39</v>
      </c>
      <c r="E7832" s="4">
        <v>5.0</v>
      </c>
      <c r="F7832" s="4">
        <v>1.5</v>
      </c>
      <c r="G7832" s="4">
        <v>7.5</v>
      </c>
      <c r="H7832" s="5">
        <v>45029.0</v>
      </c>
      <c r="I7832" s="4">
        <f>IFERROR(__xludf.DUMMYFUNCTION("SPLIT(H7832,""/"")"),13.0)</f>
        <v>13</v>
      </c>
      <c r="J7832" s="4">
        <f>IFERROR(__xludf.DUMMYFUNCTION("""COMPUTED_VALUE"""),4.0)</f>
        <v>4</v>
      </c>
      <c r="K7832" s="4">
        <f>IFERROR(__xludf.DUMMYFUNCTION("""COMPUTED_VALUE"""),2023.0)</f>
        <v>2023</v>
      </c>
    </row>
    <row r="7833">
      <c r="A7833" s="1" t="s">
        <v>3046</v>
      </c>
      <c r="B7833" s="4" t="s">
        <v>81</v>
      </c>
      <c r="C7833" s="4" t="s">
        <v>24</v>
      </c>
      <c r="D7833" s="4" t="s">
        <v>23</v>
      </c>
      <c r="E7833" s="4">
        <v>5.0</v>
      </c>
      <c r="F7833" s="4">
        <v>1.5</v>
      </c>
      <c r="G7833" s="4">
        <v>7.5</v>
      </c>
      <c r="H7833" s="5">
        <v>45029.0</v>
      </c>
      <c r="I7833" s="4">
        <f>IFERROR(__xludf.DUMMYFUNCTION("SPLIT(H7833,""/"")"),13.0)</f>
        <v>13</v>
      </c>
      <c r="J7833" s="4">
        <f>IFERROR(__xludf.DUMMYFUNCTION("""COMPUTED_VALUE"""),4.0)</f>
        <v>4</v>
      </c>
      <c r="K7833" s="4">
        <f>IFERROR(__xludf.DUMMYFUNCTION("""COMPUTED_VALUE"""),2023.0)</f>
        <v>2023</v>
      </c>
    </row>
    <row r="7834">
      <c r="A7834" s="1" t="s">
        <v>4331</v>
      </c>
      <c r="B7834" s="4" t="s">
        <v>81</v>
      </c>
      <c r="C7834" s="4" t="s">
        <v>30</v>
      </c>
      <c r="D7834" s="4" t="s">
        <v>30</v>
      </c>
      <c r="E7834" s="4">
        <v>2.0</v>
      </c>
      <c r="F7834" s="4">
        <v>1.5</v>
      </c>
      <c r="G7834" s="4">
        <v>3.0</v>
      </c>
      <c r="H7834" s="5">
        <v>45029.0</v>
      </c>
      <c r="I7834" s="4">
        <f>IFERROR(__xludf.DUMMYFUNCTION("SPLIT(H7834,""/"")"),13.0)</f>
        <v>13</v>
      </c>
      <c r="J7834" s="4">
        <f>IFERROR(__xludf.DUMMYFUNCTION("""COMPUTED_VALUE"""),4.0)</f>
        <v>4</v>
      </c>
      <c r="K7834" s="4">
        <f>IFERROR(__xludf.DUMMYFUNCTION("""COMPUTED_VALUE"""),2023.0)</f>
        <v>2023</v>
      </c>
    </row>
    <row r="7835">
      <c r="A7835" s="1" t="s">
        <v>9067</v>
      </c>
      <c r="B7835" s="4" t="s">
        <v>81</v>
      </c>
      <c r="C7835" s="4" t="s">
        <v>30</v>
      </c>
      <c r="D7835" s="4" t="s">
        <v>23</v>
      </c>
      <c r="E7835" s="4">
        <v>2.0</v>
      </c>
      <c r="F7835" s="4">
        <v>1.5</v>
      </c>
      <c r="G7835" s="4">
        <v>3.0</v>
      </c>
      <c r="H7835" s="5">
        <v>45030.0</v>
      </c>
      <c r="I7835" s="4">
        <f>IFERROR(__xludf.DUMMYFUNCTION("SPLIT(H7835,""/"")"),14.0)</f>
        <v>14</v>
      </c>
      <c r="J7835" s="4">
        <f>IFERROR(__xludf.DUMMYFUNCTION("""COMPUTED_VALUE"""),4.0)</f>
        <v>4</v>
      </c>
      <c r="K7835" s="4">
        <f>IFERROR(__xludf.DUMMYFUNCTION("""COMPUTED_VALUE"""),2023.0)</f>
        <v>2023</v>
      </c>
    </row>
    <row r="7836">
      <c r="A7836" s="1" t="s">
        <v>1889</v>
      </c>
      <c r="B7836" s="4" t="s">
        <v>81</v>
      </c>
      <c r="C7836" s="4" t="s">
        <v>24</v>
      </c>
      <c r="D7836" s="4" t="s">
        <v>39</v>
      </c>
      <c r="E7836" s="4">
        <v>1.0</v>
      </c>
      <c r="F7836" s="4">
        <v>1.5</v>
      </c>
      <c r="G7836" s="4">
        <v>1.5</v>
      </c>
      <c r="H7836" s="5">
        <v>45030.0</v>
      </c>
      <c r="I7836" s="4">
        <f>IFERROR(__xludf.DUMMYFUNCTION("SPLIT(H7836,""/"")"),14.0)</f>
        <v>14</v>
      </c>
      <c r="J7836" s="4">
        <f>IFERROR(__xludf.DUMMYFUNCTION("""COMPUTED_VALUE"""),4.0)</f>
        <v>4</v>
      </c>
      <c r="K7836" s="4">
        <f>IFERROR(__xludf.DUMMYFUNCTION("""COMPUTED_VALUE"""),2023.0)</f>
        <v>2023</v>
      </c>
    </row>
    <row r="7837">
      <c r="A7837" s="1" t="s">
        <v>7764</v>
      </c>
      <c r="B7837" s="4" t="s">
        <v>81</v>
      </c>
      <c r="C7837" s="4" t="s">
        <v>24</v>
      </c>
      <c r="D7837" s="4" t="s">
        <v>39</v>
      </c>
      <c r="E7837" s="4">
        <v>1.0</v>
      </c>
      <c r="F7837" s="4">
        <v>1.5</v>
      </c>
      <c r="G7837" s="4">
        <v>1.5</v>
      </c>
      <c r="H7837" s="5">
        <v>45030.0</v>
      </c>
      <c r="I7837" s="4">
        <f>IFERROR(__xludf.DUMMYFUNCTION("SPLIT(H7837,""/"")"),14.0)</f>
        <v>14</v>
      </c>
      <c r="J7837" s="4">
        <f>IFERROR(__xludf.DUMMYFUNCTION("""COMPUTED_VALUE"""),4.0)</f>
        <v>4</v>
      </c>
      <c r="K7837" s="4">
        <f>IFERROR(__xludf.DUMMYFUNCTION("""COMPUTED_VALUE"""),2023.0)</f>
        <v>2023</v>
      </c>
    </row>
    <row r="7838">
      <c r="A7838" s="1" t="s">
        <v>6959</v>
      </c>
      <c r="B7838" s="4" t="s">
        <v>81</v>
      </c>
      <c r="C7838" s="4" t="s">
        <v>24</v>
      </c>
      <c r="D7838" s="4" t="s">
        <v>28</v>
      </c>
      <c r="E7838" s="4">
        <v>3.0</v>
      </c>
      <c r="F7838" s="4">
        <v>1.5</v>
      </c>
      <c r="G7838" s="4">
        <v>4.5</v>
      </c>
      <c r="H7838" s="5">
        <v>45030.0</v>
      </c>
      <c r="I7838" s="4">
        <f>IFERROR(__xludf.DUMMYFUNCTION("SPLIT(H7838,""/"")"),14.0)</f>
        <v>14</v>
      </c>
      <c r="J7838" s="4">
        <f>IFERROR(__xludf.DUMMYFUNCTION("""COMPUTED_VALUE"""),4.0)</f>
        <v>4</v>
      </c>
      <c r="K7838" s="4">
        <f>IFERROR(__xludf.DUMMYFUNCTION("""COMPUTED_VALUE"""),2023.0)</f>
        <v>2023</v>
      </c>
    </row>
    <row r="7839">
      <c r="A7839" s="1" t="s">
        <v>8443</v>
      </c>
      <c r="B7839" s="4" t="s">
        <v>81</v>
      </c>
      <c r="C7839" s="4" t="s">
        <v>29</v>
      </c>
      <c r="D7839" s="4" t="s">
        <v>30</v>
      </c>
      <c r="E7839" s="4">
        <v>3.0</v>
      </c>
      <c r="F7839" s="4">
        <v>1.5</v>
      </c>
      <c r="G7839" s="4">
        <v>4.5</v>
      </c>
      <c r="H7839" s="5">
        <v>45031.0</v>
      </c>
      <c r="I7839" s="4">
        <f>IFERROR(__xludf.DUMMYFUNCTION("SPLIT(H7839,""/"")"),15.0)</f>
        <v>15</v>
      </c>
      <c r="J7839" s="4">
        <f>IFERROR(__xludf.DUMMYFUNCTION("""COMPUTED_VALUE"""),4.0)</f>
        <v>4</v>
      </c>
      <c r="K7839" s="4">
        <f>IFERROR(__xludf.DUMMYFUNCTION("""COMPUTED_VALUE"""),2023.0)</f>
        <v>2023</v>
      </c>
    </row>
    <row r="7840">
      <c r="A7840" s="1" t="s">
        <v>9845</v>
      </c>
      <c r="B7840" s="4" t="s">
        <v>81</v>
      </c>
      <c r="C7840" s="4" t="s">
        <v>29</v>
      </c>
      <c r="D7840" s="4" t="s">
        <v>28</v>
      </c>
      <c r="E7840" s="4">
        <v>4.0</v>
      </c>
      <c r="F7840" s="4">
        <v>1.5</v>
      </c>
      <c r="G7840" s="4">
        <v>6.0</v>
      </c>
      <c r="H7840" s="5">
        <v>45033.0</v>
      </c>
      <c r="I7840" s="4">
        <f>IFERROR(__xludf.DUMMYFUNCTION("SPLIT(H7840,""/"")"),17.0)</f>
        <v>17</v>
      </c>
      <c r="J7840" s="4">
        <f>IFERROR(__xludf.DUMMYFUNCTION("""COMPUTED_VALUE"""),4.0)</f>
        <v>4</v>
      </c>
      <c r="K7840" s="4">
        <f>IFERROR(__xludf.DUMMYFUNCTION("""COMPUTED_VALUE"""),2023.0)</f>
        <v>2023</v>
      </c>
    </row>
    <row r="7841">
      <c r="A7841" s="1" t="s">
        <v>5864</v>
      </c>
      <c r="B7841" s="4" t="s">
        <v>81</v>
      </c>
      <c r="C7841" s="4" t="s">
        <v>29</v>
      </c>
      <c r="D7841" s="4" t="s">
        <v>39</v>
      </c>
      <c r="E7841" s="4">
        <v>5.0</v>
      </c>
      <c r="F7841" s="4">
        <v>1.5</v>
      </c>
      <c r="G7841" s="4">
        <v>7.5</v>
      </c>
      <c r="H7841" s="5">
        <v>45033.0</v>
      </c>
      <c r="I7841" s="4">
        <f>IFERROR(__xludf.DUMMYFUNCTION("SPLIT(H7841,""/"")"),17.0)</f>
        <v>17</v>
      </c>
      <c r="J7841" s="4">
        <f>IFERROR(__xludf.DUMMYFUNCTION("""COMPUTED_VALUE"""),4.0)</f>
        <v>4</v>
      </c>
      <c r="K7841" s="4">
        <f>IFERROR(__xludf.DUMMYFUNCTION("""COMPUTED_VALUE"""),2023.0)</f>
        <v>2023</v>
      </c>
    </row>
    <row r="7842">
      <c r="A7842" s="1" t="s">
        <v>6088</v>
      </c>
      <c r="B7842" s="4" t="s">
        <v>81</v>
      </c>
      <c r="C7842" s="4" t="s">
        <v>30</v>
      </c>
      <c r="D7842" s="4" t="s">
        <v>30</v>
      </c>
      <c r="E7842" s="4">
        <v>1.0</v>
      </c>
      <c r="F7842" s="4">
        <v>1.5</v>
      </c>
      <c r="G7842" s="4">
        <v>1.5</v>
      </c>
      <c r="H7842" s="5">
        <v>45033.0</v>
      </c>
      <c r="I7842" s="4">
        <f>IFERROR(__xludf.DUMMYFUNCTION("SPLIT(H7842,""/"")"),17.0)</f>
        <v>17</v>
      </c>
      <c r="J7842" s="4">
        <f>IFERROR(__xludf.DUMMYFUNCTION("""COMPUTED_VALUE"""),4.0)</f>
        <v>4</v>
      </c>
      <c r="K7842" s="4">
        <f>IFERROR(__xludf.DUMMYFUNCTION("""COMPUTED_VALUE"""),2023.0)</f>
        <v>2023</v>
      </c>
    </row>
    <row r="7843">
      <c r="A7843" s="1" t="s">
        <v>4624</v>
      </c>
      <c r="B7843" s="4" t="s">
        <v>81</v>
      </c>
      <c r="C7843" s="4" t="s">
        <v>29</v>
      </c>
      <c r="D7843" s="4" t="s">
        <v>39</v>
      </c>
      <c r="E7843" s="4">
        <v>3.0</v>
      </c>
      <c r="F7843" s="4">
        <v>1.5</v>
      </c>
      <c r="G7843" s="4">
        <v>4.5</v>
      </c>
      <c r="H7843" s="5">
        <v>45034.0</v>
      </c>
      <c r="I7843" s="4">
        <f>IFERROR(__xludf.DUMMYFUNCTION("SPLIT(H7843,""/"")"),18.0)</f>
        <v>18</v>
      </c>
      <c r="J7843" s="4">
        <f>IFERROR(__xludf.DUMMYFUNCTION("""COMPUTED_VALUE"""),4.0)</f>
        <v>4</v>
      </c>
      <c r="K7843" s="4">
        <f>IFERROR(__xludf.DUMMYFUNCTION("""COMPUTED_VALUE"""),2023.0)</f>
        <v>2023</v>
      </c>
    </row>
    <row r="7844">
      <c r="A7844" s="1" t="s">
        <v>4674</v>
      </c>
      <c r="B7844" s="4" t="s">
        <v>81</v>
      </c>
      <c r="C7844" s="4" t="s">
        <v>29</v>
      </c>
      <c r="D7844" s="4" t="s">
        <v>39</v>
      </c>
      <c r="E7844" s="4">
        <v>1.0</v>
      </c>
      <c r="F7844" s="4">
        <v>1.5</v>
      </c>
      <c r="G7844" s="4">
        <v>1.5</v>
      </c>
      <c r="H7844" s="5">
        <v>45034.0</v>
      </c>
      <c r="I7844" s="4">
        <f>IFERROR(__xludf.DUMMYFUNCTION("SPLIT(H7844,""/"")"),18.0)</f>
        <v>18</v>
      </c>
      <c r="J7844" s="4">
        <f>IFERROR(__xludf.DUMMYFUNCTION("""COMPUTED_VALUE"""),4.0)</f>
        <v>4</v>
      </c>
      <c r="K7844" s="4">
        <f>IFERROR(__xludf.DUMMYFUNCTION("""COMPUTED_VALUE"""),2023.0)</f>
        <v>2023</v>
      </c>
    </row>
    <row r="7845">
      <c r="A7845" s="1" t="s">
        <v>7072</v>
      </c>
      <c r="B7845" s="4" t="s">
        <v>81</v>
      </c>
      <c r="C7845" s="4" t="s">
        <v>30</v>
      </c>
      <c r="D7845" s="4" t="s">
        <v>28</v>
      </c>
      <c r="E7845" s="4">
        <v>1.0</v>
      </c>
      <c r="F7845" s="4">
        <v>1.5</v>
      </c>
      <c r="G7845" s="4">
        <v>1.5</v>
      </c>
      <c r="H7845" s="5">
        <v>45034.0</v>
      </c>
      <c r="I7845" s="4">
        <f>IFERROR(__xludf.DUMMYFUNCTION("SPLIT(H7845,""/"")"),18.0)</f>
        <v>18</v>
      </c>
      <c r="J7845" s="4">
        <f>IFERROR(__xludf.DUMMYFUNCTION("""COMPUTED_VALUE"""),4.0)</f>
        <v>4</v>
      </c>
      <c r="K7845" s="4">
        <f>IFERROR(__xludf.DUMMYFUNCTION("""COMPUTED_VALUE"""),2023.0)</f>
        <v>2023</v>
      </c>
    </row>
    <row r="7846">
      <c r="A7846" s="1" t="s">
        <v>3915</v>
      </c>
      <c r="B7846" s="4" t="s">
        <v>81</v>
      </c>
      <c r="C7846" s="4" t="s">
        <v>24</v>
      </c>
      <c r="D7846" s="4" t="s">
        <v>30</v>
      </c>
      <c r="E7846" s="4">
        <v>3.0</v>
      </c>
      <c r="F7846" s="4">
        <v>1.5</v>
      </c>
      <c r="G7846" s="4">
        <v>4.5</v>
      </c>
      <c r="H7846" s="5">
        <v>45034.0</v>
      </c>
      <c r="I7846" s="4">
        <f>IFERROR(__xludf.DUMMYFUNCTION("SPLIT(H7846,""/"")"),18.0)</f>
        <v>18</v>
      </c>
      <c r="J7846" s="4">
        <f>IFERROR(__xludf.DUMMYFUNCTION("""COMPUTED_VALUE"""),4.0)</f>
        <v>4</v>
      </c>
      <c r="K7846" s="4">
        <f>IFERROR(__xludf.DUMMYFUNCTION("""COMPUTED_VALUE"""),2023.0)</f>
        <v>2023</v>
      </c>
    </row>
    <row r="7847">
      <c r="A7847" s="1" t="s">
        <v>6109</v>
      </c>
      <c r="B7847" s="4" t="s">
        <v>81</v>
      </c>
      <c r="C7847" s="4" t="s">
        <v>24</v>
      </c>
      <c r="D7847" s="4" t="s">
        <v>30</v>
      </c>
      <c r="E7847" s="4">
        <v>3.0</v>
      </c>
      <c r="F7847" s="4">
        <v>1.5</v>
      </c>
      <c r="G7847" s="4">
        <v>4.5</v>
      </c>
      <c r="H7847" s="5">
        <v>45035.0</v>
      </c>
      <c r="I7847" s="4">
        <f>IFERROR(__xludf.DUMMYFUNCTION("SPLIT(H7847,""/"")"),19.0)</f>
        <v>19</v>
      </c>
      <c r="J7847" s="4">
        <f>IFERROR(__xludf.DUMMYFUNCTION("""COMPUTED_VALUE"""),4.0)</f>
        <v>4</v>
      </c>
      <c r="K7847" s="4">
        <f>IFERROR(__xludf.DUMMYFUNCTION("""COMPUTED_VALUE"""),2023.0)</f>
        <v>2023</v>
      </c>
    </row>
    <row r="7848">
      <c r="A7848" s="1" t="s">
        <v>8004</v>
      </c>
      <c r="B7848" s="4" t="s">
        <v>81</v>
      </c>
      <c r="C7848" s="4" t="s">
        <v>24</v>
      </c>
      <c r="D7848" s="4" t="s">
        <v>28</v>
      </c>
      <c r="E7848" s="4">
        <v>5.0</v>
      </c>
      <c r="F7848" s="4">
        <v>1.5</v>
      </c>
      <c r="G7848" s="4">
        <v>7.5</v>
      </c>
      <c r="H7848" s="5">
        <v>45035.0</v>
      </c>
      <c r="I7848" s="4">
        <f>IFERROR(__xludf.DUMMYFUNCTION("SPLIT(H7848,""/"")"),19.0)</f>
        <v>19</v>
      </c>
      <c r="J7848" s="4">
        <f>IFERROR(__xludf.DUMMYFUNCTION("""COMPUTED_VALUE"""),4.0)</f>
        <v>4</v>
      </c>
      <c r="K7848" s="4">
        <f>IFERROR(__xludf.DUMMYFUNCTION("""COMPUTED_VALUE"""),2023.0)</f>
        <v>2023</v>
      </c>
    </row>
    <row r="7849">
      <c r="A7849" s="1" t="s">
        <v>2886</v>
      </c>
      <c r="B7849" s="4" t="s">
        <v>81</v>
      </c>
      <c r="C7849" s="4" t="s">
        <v>29</v>
      </c>
      <c r="D7849" s="4" t="s">
        <v>39</v>
      </c>
      <c r="E7849" s="4">
        <v>4.0</v>
      </c>
      <c r="F7849" s="4">
        <v>1.5</v>
      </c>
      <c r="G7849" s="4">
        <v>6.0</v>
      </c>
      <c r="H7849" s="5">
        <v>45035.0</v>
      </c>
      <c r="I7849" s="4">
        <f>IFERROR(__xludf.DUMMYFUNCTION("SPLIT(H7849,""/"")"),19.0)</f>
        <v>19</v>
      </c>
      <c r="J7849" s="4">
        <f>IFERROR(__xludf.DUMMYFUNCTION("""COMPUTED_VALUE"""),4.0)</f>
        <v>4</v>
      </c>
      <c r="K7849" s="4">
        <f>IFERROR(__xludf.DUMMYFUNCTION("""COMPUTED_VALUE"""),2023.0)</f>
        <v>2023</v>
      </c>
    </row>
    <row r="7850">
      <c r="A7850" s="1" t="s">
        <v>420</v>
      </c>
      <c r="B7850" s="4" t="s">
        <v>81</v>
      </c>
      <c r="C7850" s="4" t="s">
        <v>24</v>
      </c>
      <c r="D7850" s="4" t="s">
        <v>30</v>
      </c>
      <c r="E7850" s="4">
        <v>5.0</v>
      </c>
      <c r="F7850" s="4">
        <v>1.5</v>
      </c>
      <c r="G7850" s="4">
        <v>7.5</v>
      </c>
      <c r="H7850" s="5">
        <v>45036.0</v>
      </c>
      <c r="I7850" s="4">
        <f>IFERROR(__xludf.DUMMYFUNCTION("SPLIT(H7850,""/"")"),20.0)</f>
        <v>20</v>
      </c>
      <c r="J7850" s="4">
        <f>IFERROR(__xludf.DUMMYFUNCTION("""COMPUTED_VALUE"""),4.0)</f>
        <v>4</v>
      </c>
      <c r="K7850" s="4">
        <f>IFERROR(__xludf.DUMMYFUNCTION("""COMPUTED_VALUE"""),2023.0)</f>
        <v>2023</v>
      </c>
    </row>
    <row r="7851">
      <c r="A7851" s="1" t="s">
        <v>9971</v>
      </c>
      <c r="B7851" s="4" t="s">
        <v>81</v>
      </c>
      <c r="C7851" s="4" t="s">
        <v>30</v>
      </c>
      <c r="D7851" s="4" t="s">
        <v>28</v>
      </c>
      <c r="E7851" s="4">
        <v>2.0</v>
      </c>
      <c r="F7851" s="4">
        <v>1.5</v>
      </c>
      <c r="G7851" s="4">
        <v>3.0</v>
      </c>
      <c r="H7851" s="5">
        <v>45036.0</v>
      </c>
      <c r="I7851" s="4">
        <f>IFERROR(__xludf.DUMMYFUNCTION("SPLIT(H7851,""/"")"),20.0)</f>
        <v>20</v>
      </c>
      <c r="J7851" s="4">
        <f>IFERROR(__xludf.DUMMYFUNCTION("""COMPUTED_VALUE"""),4.0)</f>
        <v>4</v>
      </c>
      <c r="K7851" s="4">
        <f>IFERROR(__xludf.DUMMYFUNCTION("""COMPUTED_VALUE"""),2023.0)</f>
        <v>2023</v>
      </c>
    </row>
    <row r="7852">
      <c r="A7852" s="1" t="s">
        <v>1040</v>
      </c>
      <c r="B7852" s="4" t="s">
        <v>81</v>
      </c>
      <c r="C7852" s="4" t="s">
        <v>30</v>
      </c>
      <c r="D7852" s="4" t="s">
        <v>30</v>
      </c>
      <c r="E7852" s="4">
        <v>2.0</v>
      </c>
      <c r="F7852" s="4">
        <v>1.5</v>
      </c>
      <c r="G7852" s="4">
        <v>3.0</v>
      </c>
      <c r="H7852" s="5">
        <v>45036.0</v>
      </c>
      <c r="I7852" s="4">
        <f>IFERROR(__xludf.DUMMYFUNCTION("SPLIT(H7852,""/"")"),20.0)</f>
        <v>20</v>
      </c>
      <c r="J7852" s="4">
        <f>IFERROR(__xludf.DUMMYFUNCTION("""COMPUTED_VALUE"""),4.0)</f>
        <v>4</v>
      </c>
      <c r="K7852" s="4">
        <f>IFERROR(__xludf.DUMMYFUNCTION("""COMPUTED_VALUE"""),2023.0)</f>
        <v>2023</v>
      </c>
    </row>
    <row r="7853">
      <c r="A7853" s="1" t="s">
        <v>4785</v>
      </c>
      <c r="B7853" s="4" t="s">
        <v>81</v>
      </c>
      <c r="C7853" s="4" t="s">
        <v>30</v>
      </c>
      <c r="D7853" s="4" t="s">
        <v>30</v>
      </c>
      <c r="E7853" s="4">
        <v>5.0</v>
      </c>
      <c r="F7853" s="4">
        <v>1.5</v>
      </c>
      <c r="G7853" s="4">
        <v>7.5</v>
      </c>
      <c r="H7853" s="5">
        <v>45037.0</v>
      </c>
      <c r="I7853" s="4">
        <f>IFERROR(__xludf.DUMMYFUNCTION("SPLIT(H7853,""/"")"),21.0)</f>
        <v>21</v>
      </c>
      <c r="J7853" s="4">
        <f>IFERROR(__xludf.DUMMYFUNCTION("""COMPUTED_VALUE"""),4.0)</f>
        <v>4</v>
      </c>
      <c r="K7853" s="4">
        <f>IFERROR(__xludf.DUMMYFUNCTION("""COMPUTED_VALUE"""),2023.0)</f>
        <v>2023</v>
      </c>
    </row>
    <row r="7854">
      <c r="A7854" s="1" t="s">
        <v>3419</v>
      </c>
      <c r="B7854" s="4" t="s">
        <v>81</v>
      </c>
      <c r="C7854" s="4" t="s">
        <v>30</v>
      </c>
      <c r="D7854" s="4" t="s">
        <v>39</v>
      </c>
      <c r="E7854" s="4">
        <v>3.0</v>
      </c>
      <c r="F7854" s="4">
        <v>1.5</v>
      </c>
      <c r="G7854" s="4">
        <v>4.5</v>
      </c>
      <c r="H7854" s="5">
        <v>45038.0</v>
      </c>
      <c r="I7854" s="4">
        <f>IFERROR(__xludf.DUMMYFUNCTION("SPLIT(H7854,""/"")"),22.0)</f>
        <v>22</v>
      </c>
      <c r="J7854" s="4">
        <f>IFERROR(__xludf.DUMMYFUNCTION("""COMPUTED_VALUE"""),4.0)</f>
        <v>4</v>
      </c>
      <c r="K7854" s="4">
        <f>IFERROR(__xludf.DUMMYFUNCTION("""COMPUTED_VALUE"""),2023.0)</f>
        <v>2023</v>
      </c>
    </row>
    <row r="7855">
      <c r="A7855" s="1" t="s">
        <v>3743</v>
      </c>
      <c r="B7855" s="4" t="s">
        <v>81</v>
      </c>
      <c r="C7855" s="4" t="s">
        <v>24</v>
      </c>
      <c r="D7855" s="4" t="s">
        <v>28</v>
      </c>
      <c r="E7855" s="4">
        <v>4.0</v>
      </c>
      <c r="F7855" s="4">
        <v>1.5</v>
      </c>
      <c r="G7855" s="4">
        <v>6.0</v>
      </c>
      <c r="H7855" s="5">
        <v>45038.0</v>
      </c>
      <c r="I7855" s="4">
        <f>IFERROR(__xludf.DUMMYFUNCTION("SPLIT(H7855,""/"")"),22.0)</f>
        <v>22</v>
      </c>
      <c r="J7855" s="4">
        <f>IFERROR(__xludf.DUMMYFUNCTION("""COMPUTED_VALUE"""),4.0)</f>
        <v>4</v>
      </c>
      <c r="K7855" s="4">
        <f>IFERROR(__xludf.DUMMYFUNCTION("""COMPUTED_VALUE"""),2023.0)</f>
        <v>2023</v>
      </c>
    </row>
    <row r="7856">
      <c r="A7856" s="1" t="s">
        <v>3738</v>
      </c>
      <c r="B7856" s="4" t="s">
        <v>81</v>
      </c>
      <c r="C7856" s="4" t="s">
        <v>24</v>
      </c>
      <c r="D7856" s="4" t="s">
        <v>39</v>
      </c>
      <c r="E7856" s="4">
        <v>1.0</v>
      </c>
      <c r="F7856" s="4">
        <v>1.5</v>
      </c>
      <c r="G7856" s="4">
        <v>1.5</v>
      </c>
      <c r="H7856" s="5">
        <v>45039.0</v>
      </c>
      <c r="I7856" s="4">
        <f>IFERROR(__xludf.DUMMYFUNCTION("SPLIT(H7856,""/"")"),23.0)</f>
        <v>23</v>
      </c>
      <c r="J7856" s="4">
        <f>IFERROR(__xludf.DUMMYFUNCTION("""COMPUTED_VALUE"""),4.0)</f>
        <v>4</v>
      </c>
      <c r="K7856" s="4">
        <f>IFERROR(__xludf.DUMMYFUNCTION("""COMPUTED_VALUE"""),2023.0)</f>
        <v>2023</v>
      </c>
    </row>
    <row r="7857">
      <c r="A7857" s="1" t="s">
        <v>8648</v>
      </c>
      <c r="B7857" s="4" t="s">
        <v>81</v>
      </c>
      <c r="C7857" s="4" t="s">
        <v>24</v>
      </c>
      <c r="D7857" s="4" t="s">
        <v>23</v>
      </c>
      <c r="E7857" s="4">
        <v>5.0</v>
      </c>
      <c r="F7857" s="4">
        <v>1.5</v>
      </c>
      <c r="G7857" s="4">
        <v>7.5</v>
      </c>
      <c r="H7857" s="5">
        <v>45039.0</v>
      </c>
      <c r="I7857" s="4">
        <f>IFERROR(__xludf.DUMMYFUNCTION("SPLIT(H7857,""/"")"),23.0)</f>
        <v>23</v>
      </c>
      <c r="J7857" s="4">
        <f>IFERROR(__xludf.DUMMYFUNCTION("""COMPUTED_VALUE"""),4.0)</f>
        <v>4</v>
      </c>
      <c r="K7857" s="4">
        <f>IFERROR(__xludf.DUMMYFUNCTION("""COMPUTED_VALUE"""),2023.0)</f>
        <v>2023</v>
      </c>
    </row>
    <row r="7858">
      <c r="A7858" s="1" t="s">
        <v>5913</v>
      </c>
      <c r="B7858" s="4" t="s">
        <v>81</v>
      </c>
      <c r="C7858" s="4" t="s">
        <v>24</v>
      </c>
      <c r="D7858" s="4" t="s">
        <v>23</v>
      </c>
      <c r="E7858" s="4">
        <v>5.0</v>
      </c>
      <c r="F7858" s="4">
        <v>1.5</v>
      </c>
      <c r="G7858" s="4">
        <v>7.5</v>
      </c>
      <c r="H7858" s="5">
        <v>45040.0</v>
      </c>
      <c r="I7858" s="4">
        <f>IFERROR(__xludf.DUMMYFUNCTION("SPLIT(H7858,""/"")"),24.0)</f>
        <v>24</v>
      </c>
      <c r="J7858" s="4">
        <f>IFERROR(__xludf.DUMMYFUNCTION("""COMPUTED_VALUE"""),4.0)</f>
        <v>4</v>
      </c>
      <c r="K7858" s="4">
        <f>IFERROR(__xludf.DUMMYFUNCTION("""COMPUTED_VALUE"""),2023.0)</f>
        <v>2023</v>
      </c>
    </row>
    <row r="7859">
      <c r="A7859" s="1" t="s">
        <v>6659</v>
      </c>
      <c r="B7859" s="4" t="s">
        <v>81</v>
      </c>
      <c r="C7859" s="4" t="s">
        <v>29</v>
      </c>
      <c r="D7859" s="4" t="s">
        <v>39</v>
      </c>
      <c r="E7859" s="4">
        <v>5.0</v>
      </c>
      <c r="F7859" s="4">
        <v>1.5</v>
      </c>
      <c r="G7859" s="4">
        <v>7.5</v>
      </c>
      <c r="H7859" s="5">
        <v>45041.0</v>
      </c>
      <c r="I7859" s="4">
        <f>IFERROR(__xludf.DUMMYFUNCTION("SPLIT(H7859,""/"")"),25.0)</f>
        <v>25</v>
      </c>
      <c r="J7859" s="4">
        <f>IFERROR(__xludf.DUMMYFUNCTION("""COMPUTED_VALUE"""),4.0)</f>
        <v>4</v>
      </c>
      <c r="K7859" s="4">
        <f>IFERROR(__xludf.DUMMYFUNCTION("""COMPUTED_VALUE"""),2023.0)</f>
        <v>2023</v>
      </c>
    </row>
    <row r="7860">
      <c r="A7860" s="1" t="s">
        <v>4145</v>
      </c>
      <c r="B7860" s="4" t="s">
        <v>81</v>
      </c>
      <c r="C7860" s="4" t="s">
        <v>29</v>
      </c>
      <c r="D7860" s="4" t="s">
        <v>30</v>
      </c>
      <c r="E7860" s="4">
        <v>5.0</v>
      </c>
      <c r="F7860" s="4">
        <v>1.5</v>
      </c>
      <c r="G7860" s="4">
        <v>7.5</v>
      </c>
      <c r="H7860" s="5">
        <v>45041.0</v>
      </c>
      <c r="I7860" s="4">
        <f>IFERROR(__xludf.DUMMYFUNCTION("SPLIT(H7860,""/"")"),25.0)</f>
        <v>25</v>
      </c>
      <c r="J7860" s="4">
        <f>IFERROR(__xludf.DUMMYFUNCTION("""COMPUTED_VALUE"""),4.0)</f>
        <v>4</v>
      </c>
      <c r="K7860" s="4">
        <f>IFERROR(__xludf.DUMMYFUNCTION("""COMPUTED_VALUE"""),2023.0)</f>
        <v>2023</v>
      </c>
    </row>
    <row r="7861">
      <c r="A7861" s="1" t="s">
        <v>6426</v>
      </c>
      <c r="B7861" s="4" t="s">
        <v>81</v>
      </c>
      <c r="C7861" s="4" t="s">
        <v>24</v>
      </c>
      <c r="D7861" s="4" t="s">
        <v>39</v>
      </c>
      <c r="E7861" s="4">
        <v>3.0</v>
      </c>
      <c r="F7861" s="4">
        <v>1.5</v>
      </c>
      <c r="G7861" s="4">
        <v>4.5</v>
      </c>
      <c r="H7861" s="5">
        <v>45041.0</v>
      </c>
      <c r="I7861" s="4">
        <f>IFERROR(__xludf.DUMMYFUNCTION("SPLIT(H7861,""/"")"),25.0)</f>
        <v>25</v>
      </c>
      <c r="J7861" s="4">
        <f>IFERROR(__xludf.DUMMYFUNCTION("""COMPUTED_VALUE"""),4.0)</f>
        <v>4</v>
      </c>
      <c r="K7861" s="4">
        <f>IFERROR(__xludf.DUMMYFUNCTION("""COMPUTED_VALUE"""),2023.0)</f>
        <v>2023</v>
      </c>
    </row>
    <row r="7862">
      <c r="A7862" s="1" t="s">
        <v>7173</v>
      </c>
      <c r="B7862" s="4" t="s">
        <v>81</v>
      </c>
      <c r="C7862" s="4" t="s">
        <v>24</v>
      </c>
      <c r="D7862" s="4" t="s">
        <v>30</v>
      </c>
      <c r="E7862" s="4">
        <v>4.0</v>
      </c>
      <c r="F7862" s="4">
        <v>1.5</v>
      </c>
      <c r="G7862" s="4">
        <v>6.0</v>
      </c>
      <c r="H7862" s="5">
        <v>45042.0</v>
      </c>
      <c r="I7862" s="4">
        <f>IFERROR(__xludf.DUMMYFUNCTION("SPLIT(H7862,""/"")"),26.0)</f>
        <v>26</v>
      </c>
      <c r="J7862" s="4">
        <f>IFERROR(__xludf.DUMMYFUNCTION("""COMPUTED_VALUE"""),4.0)</f>
        <v>4</v>
      </c>
      <c r="K7862" s="4">
        <f>IFERROR(__xludf.DUMMYFUNCTION("""COMPUTED_VALUE"""),2023.0)</f>
        <v>2023</v>
      </c>
    </row>
    <row r="7863">
      <c r="A7863" s="1" t="s">
        <v>2512</v>
      </c>
      <c r="B7863" s="4" t="s">
        <v>81</v>
      </c>
      <c r="C7863" s="4" t="s">
        <v>29</v>
      </c>
      <c r="D7863" s="4" t="s">
        <v>28</v>
      </c>
      <c r="E7863" s="4">
        <v>3.0</v>
      </c>
      <c r="F7863" s="4">
        <v>1.5</v>
      </c>
      <c r="G7863" s="4">
        <v>4.5</v>
      </c>
      <c r="H7863" s="5">
        <v>45042.0</v>
      </c>
      <c r="I7863" s="4">
        <f>IFERROR(__xludf.DUMMYFUNCTION("SPLIT(H7863,""/"")"),26.0)</f>
        <v>26</v>
      </c>
      <c r="J7863" s="4">
        <f>IFERROR(__xludf.DUMMYFUNCTION("""COMPUTED_VALUE"""),4.0)</f>
        <v>4</v>
      </c>
      <c r="K7863" s="4">
        <f>IFERROR(__xludf.DUMMYFUNCTION("""COMPUTED_VALUE"""),2023.0)</f>
        <v>2023</v>
      </c>
    </row>
    <row r="7864">
      <c r="A7864" s="1" t="s">
        <v>3977</v>
      </c>
      <c r="B7864" s="4" t="s">
        <v>81</v>
      </c>
      <c r="C7864" s="4" t="s">
        <v>30</v>
      </c>
      <c r="D7864" s="4" t="s">
        <v>30</v>
      </c>
      <c r="E7864" s="4">
        <v>3.0</v>
      </c>
      <c r="F7864" s="4">
        <v>1.5</v>
      </c>
      <c r="G7864" s="4">
        <v>4.5</v>
      </c>
      <c r="H7864" s="5">
        <v>45042.0</v>
      </c>
      <c r="I7864" s="4">
        <f>IFERROR(__xludf.DUMMYFUNCTION("SPLIT(H7864,""/"")"),26.0)</f>
        <v>26</v>
      </c>
      <c r="J7864" s="4">
        <f>IFERROR(__xludf.DUMMYFUNCTION("""COMPUTED_VALUE"""),4.0)</f>
        <v>4</v>
      </c>
      <c r="K7864" s="4">
        <f>IFERROR(__xludf.DUMMYFUNCTION("""COMPUTED_VALUE"""),2023.0)</f>
        <v>2023</v>
      </c>
    </row>
    <row r="7865">
      <c r="A7865" s="1" t="s">
        <v>4957</v>
      </c>
      <c r="B7865" s="4" t="s">
        <v>81</v>
      </c>
      <c r="C7865" s="4" t="s">
        <v>24</v>
      </c>
      <c r="D7865" s="4" t="s">
        <v>23</v>
      </c>
      <c r="E7865" s="4">
        <v>1.0</v>
      </c>
      <c r="F7865" s="4">
        <v>1.5</v>
      </c>
      <c r="G7865" s="4">
        <v>1.5</v>
      </c>
      <c r="H7865" s="5">
        <v>45042.0</v>
      </c>
      <c r="I7865" s="4">
        <f>IFERROR(__xludf.DUMMYFUNCTION("SPLIT(H7865,""/"")"),26.0)</f>
        <v>26</v>
      </c>
      <c r="J7865" s="4">
        <f>IFERROR(__xludf.DUMMYFUNCTION("""COMPUTED_VALUE"""),4.0)</f>
        <v>4</v>
      </c>
      <c r="K7865" s="4">
        <f>IFERROR(__xludf.DUMMYFUNCTION("""COMPUTED_VALUE"""),2023.0)</f>
        <v>2023</v>
      </c>
    </row>
    <row r="7866">
      <c r="A7866" s="1" t="s">
        <v>3342</v>
      </c>
      <c r="B7866" s="4" t="s">
        <v>81</v>
      </c>
      <c r="C7866" s="4" t="s">
        <v>29</v>
      </c>
      <c r="D7866" s="4" t="s">
        <v>39</v>
      </c>
      <c r="E7866" s="4">
        <v>4.0</v>
      </c>
      <c r="F7866" s="4">
        <v>1.5</v>
      </c>
      <c r="G7866" s="4">
        <v>6.0</v>
      </c>
      <c r="H7866" s="5">
        <v>45043.0</v>
      </c>
      <c r="I7866" s="4">
        <f>IFERROR(__xludf.DUMMYFUNCTION("SPLIT(H7866,""/"")"),27.0)</f>
        <v>27</v>
      </c>
      <c r="J7866" s="4">
        <f>IFERROR(__xludf.DUMMYFUNCTION("""COMPUTED_VALUE"""),4.0)</f>
        <v>4</v>
      </c>
      <c r="K7866" s="4">
        <f>IFERROR(__xludf.DUMMYFUNCTION("""COMPUTED_VALUE"""),2023.0)</f>
        <v>2023</v>
      </c>
    </row>
    <row r="7867">
      <c r="A7867" s="1" t="s">
        <v>4637</v>
      </c>
      <c r="B7867" s="4" t="s">
        <v>81</v>
      </c>
      <c r="C7867" s="4" t="s">
        <v>29</v>
      </c>
      <c r="D7867" s="4" t="s">
        <v>30</v>
      </c>
      <c r="E7867" s="4">
        <v>4.0</v>
      </c>
      <c r="F7867" s="4">
        <v>1.5</v>
      </c>
      <c r="G7867" s="4">
        <v>6.0</v>
      </c>
      <c r="H7867" s="5">
        <v>45043.0</v>
      </c>
      <c r="I7867" s="4">
        <f>IFERROR(__xludf.DUMMYFUNCTION("SPLIT(H7867,""/"")"),27.0)</f>
        <v>27</v>
      </c>
      <c r="J7867" s="4">
        <f>IFERROR(__xludf.DUMMYFUNCTION("""COMPUTED_VALUE"""),4.0)</f>
        <v>4</v>
      </c>
      <c r="K7867" s="4">
        <f>IFERROR(__xludf.DUMMYFUNCTION("""COMPUTED_VALUE"""),2023.0)</f>
        <v>2023</v>
      </c>
    </row>
    <row r="7868">
      <c r="A7868" s="1" t="s">
        <v>5524</v>
      </c>
      <c r="B7868" s="4" t="s">
        <v>81</v>
      </c>
      <c r="C7868" s="4" t="s">
        <v>30</v>
      </c>
      <c r="D7868" s="4" t="s">
        <v>39</v>
      </c>
      <c r="E7868" s="4">
        <v>2.0</v>
      </c>
      <c r="F7868" s="4">
        <v>1.5</v>
      </c>
      <c r="G7868" s="4">
        <v>3.0</v>
      </c>
      <c r="H7868" s="5">
        <v>45044.0</v>
      </c>
      <c r="I7868" s="4">
        <f>IFERROR(__xludf.DUMMYFUNCTION("SPLIT(H7868,""/"")"),28.0)</f>
        <v>28</v>
      </c>
      <c r="J7868" s="4">
        <f>IFERROR(__xludf.DUMMYFUNCTION("""COMPUTED_VALUE"""),4.0)</f>
        <v>4</v>
      </c>
      <c r="K7868" s="4">
        <f>IFERROR(__xludf.DUMMYFUNCTION("""COMPUTED_VALUE"""),2023.0)</f>
        <v>2023</v>
      </c>
    </row>
    <row r="7869">
      <c r="A7869" s="1" t="s">
        <v>5395</v>
      </c>
      <c r="B7869" s="4" t="s">
        <v>81</v>
      </c>
      <c r="C7869" s="4" t="s">
        <v>29</v>
      </c>
      <c r="D7869" s="4" t="s">
        <v>30</v>
      </c>
      <c r="E7869" s="4">
        <v>5.0</v>
      </c>
      <c r="F7869" s="4">
        <v>1.5</v>
      </c>
      <c r="G7869" s="4">
        <v>7.5</v>
      </c>
      <c r="H7869" s="5">
        <v>45044.0</v>
      </c>
      <c r="I7869" s="4">
        <f>IFERROR(__xludf.DUMMYFUNCTION("SPLIT(H7869,""/"")"),28.0)</f>
        <v>28</v>
      </c>
      <c r="J7869" s="4">
        <f>IFERROR(__xludf.DUMMYFUNCTION("""COMPUTED_VALUE"""),4.0)</f>
        <v>4</v>
      </c>
      <c r="K7869" s="4">
        <f>IFERROR(__xludf.DUMMYFUNCTION("""COMPUTED_VALUE"""),2023.0)</f>
        <v>2023</v>
      </c>
    </row>
    <row r="7870">
      <c r="A7870" s="1" t="s">
        <v>7497</v>
      </c>
      <c r="B7870" s="4" t="s">
        <v>81</v>
      </c>
      <c r="C7870" s="4" t="s">
        <v>24</v>
      </c>
      <c r="D7870" s="4" t="s">
        <v>30</v>
      </c>
      <c r="E7870" s="4">
        <v>4.0</v>
      </c>
      <c r="F7870" s="4">
        <v>1.5</v>
      </c>
      <c r="G7870" s="4">
        <v>6.0</v>
      </c>
      <c r="H7870" s="5">
        <v>45045.0</v>
      </c>
      <c r="I7870" s="4">
        <f>IFERROR(__xludf.DUMMYFUNCTION("SPLIT(H7870,""/"")"),29.0)</f>
        <v>29</v>
      </c>
      <c r="J7870" s="4">
        <f>IFERROR(__xludf.DUMMYFUNCTION("""COMPUTED_VALUE"""),4.0)</f>
        <v>4</v>
      </c>
      <c r="K7870" s="4">
        <f>IFERROR(__xludf.DUMMYFUNCTION("""COMPUTED_VALUE"""),2023.0)</f>
        <v>2023</v>
      </c>
    </row>
    <row r="7871">
      <c r="A7871" s="1" t="s">
        <v>2036</v>
      </c>
      <c r="B7871" s="4" t="s">
        <v>81</v>
      </c>
      <c r="C7871" s="4" t="s">
        <v>24</v>
      </c>
      <c r="D7871" s="4" t="s">
        <v>39</v>
      </c>
      <c r="E7871" s="4">
        <v>3.0</v>
      </c>
      <c r="F7871" s="4">
        <v>1.5</v>
      </c>
      <c r="G7871" s="4">
        <v>4.5</v>
      </c>
      <c r="H7871" s="5">
        <v>45045.0</v>
      </c>
      <c r="I7871" s="4">
        <f>IFERROR(__xludf.DUMMYFUNCTION("SPLIT(H7871,""/"")"),29.0)</f>
        <v>29</v>
      </c>
      <c r="J7871" s="4">
        <f>IFERROR(__xludf.DUMMYFUNCTION("""COMPUTED_VALUE"""),4.0)</f>
        <v>4</v>
      </c>
      <c r="K7871" s="4">
        <f>IFERROR(__xludf.DUMMYFUNCTION("""COMPUTED_VALUE"""),2023.0)</f>
        <v>2023</v>
      </c>
    </row>
    <row r="7872">
      <c r="A7872" s="1" t="s">
        <v>5853</v>
      </c>
      <c r="B7872" s="4" t="s">
        <v>81</v>
      </c>
      <c r="C7872" s="4" t="s">
        <v>24</v>
      </c>
      <c r="D7872" s="4" t="s">
        <v>23</v>
      </c>
      <c r="E7872" s="4">
        <v>5.0</v>
      </c>
      <c r="F7872" s="4">
        <v>1.5</v>
      </c>
      <c r="G7872" s="4">
        <v>7.5</v>
      </c>
      <c r="H7872" s="5">
        <v>45045.0</v>
      </c>
      <c r="I7872" s="4">
        <f>IFERROR(__xludf.DUMMYFUNCTION("SPLIT(H7872,""/"")"),29.0)</f>
        <v>29</v>
      </c>
      <c r="J7872" s="4">
        <f>IFERROR(__xludf.DUMMYFUNCTION("""COMPUTED_VALUE"""),4.0)</f>
        <v>4</v>
      </c>
      <c r="K7872" s="4">
        <f>IFERROR(__xludf.DUMMYFUNCTION("""COMPUTED_VALUE"""),2023.0)</f>
        <v>2023</v>
      </c>
    </row>
    <row r="7873">
      <c r="A7873" s="1" t="s">
        <v>7456</v>
      </c>
      <c r="B7873" s="4" t="s">
        <v>81</v>
      </c>
      <c r="C7873" s="4" t="s">
        <v>29</v>
      </c>
      <c r="D7873" s="4" t="s">
        <v>30</v>
      </c>
      <c r="E7873" s="4">
        <v>2.0</v>
      </c>
      <c r="F7873" s="4">
        <v>1.5</v>
      </c>
      <c r="G7873" s="4">
        <v>3.0</v>
      </c>
      <c r="H7873" s="5">
        <v>45046.0</v>
      </c>
      <c r="I7873" s="4">
        <f>IFERROR(__xludf.DUMMYFUNCTION("SPLIT(H7873,""/"")"),30.0)</f>
        <v>30</v>
      </c>
      <c r="J7873" s="4">
        <f>IFERROR(__xludf.DUMMYFUNCTION("""COMPUTED_VALUE"""),4.0)</f>
        <v>4</v>
      </c>
      <c r="K7873" s="4">
        <f>IFERROR(__xludf.DUMMYFUNCTION("""COMPUTED_VALUE"""),2023.0)</f>
        <v>2023</v>
      </c>
    </row>
    <row r="7874">
      <c r="A7874" s="1" t="s">
        <v>8918</v>
      </c>
      <c r="B7874" s="4" t="s">
        <v>81</v>
      </c>
      <c r="C7874" s="4" t="s">
        <v>24</v>
      </c>
      <c r="D7874" s="4" t="s">
        <v>30</v>
      </c>
      <c r="E7874" s="4">
        <v>5.0</v>
      </c>
      <c r="F7874" s="4">
        <v>1.5</v>
      </c>
      <c r="G7874" s="4">
        <v>7.5</v>
      </c>
      <c r="H7874" s="5">
        <v>45046.0</v>
      </c>
      <c r="I7874" s="4">
        <f>IFERROR(__xludf.DUMMYFUNCTION("SPLIT(H7874,""/"")"),30.0)</f>
        <v>30</v>
      </c>
      <c r="J7874" s="4">
        <f>IFERROR(__xludf.DUMMYFUNCTION("""COMPUTED_VALUE"""),4.0)</f>
        <v>4</v>
      </c>
      <c r="K7874" s="4">
        <f>IFERROR(__xludf.DUMMYFUNCTION("""COMPUTED_VALUE"""),2023.0)</f>
        <v>2023</v>
      </c>
    </row>
    <row r="7875">
      <c r="A7875" s="1" t="s">
        <v>4585</v>
      </c>
      <c r="B7875" s="4" t="s">
        <v>81</v>
      </c>
      <c r="C7875" s="4" t="s">
        <v>30</v>
      </c>
      <c r="D7875" s="4" t="s">
        <v>28</v>
      </c>
      <c r="E7875" s="4">
        <v>1.0</v>
      </c>
      <c r="F7875" s="4">
        <v>1.5</v>
      </c>
      <c r="G7875" s="4">
        <v>1.5</v>
      </c>
      <c r="H7875" s="5">
        <v>45046.0</v>
      </c>
      <c r="I7875" s="4">
        <f>IFERROR(__xludf.DUMMYFUNCTION("SPLIT(H7875,""/"")"),30.0)</f>
        <v>30</v>
      </c>
      <c r="J7875" s="4">
        <f>IFERROR(__xludf.DUMMYFUNCTION("""COMPUTED_VALUE"""),4.0)</f>
        <v>4</v>
      </c>
      <c r="K7875" s="4">
        <f>IFERROR(__xludf.DUMMYFUNCTION("""COMPUTED_VALUE"""),2023.0)</f>
        <v>2023</v>
      </c>
    </row>
    <row r="7876">
      <c r="A7876" s="1" t="s">
        <v>6296</v>
      </c>
      <c r="B7876" s="4" t="s">
        <v>81</v>
      </c>
      <c r="C7876" s="4" t="s">
        <v>29</v>
      </c>
      <c r="D7876" s="4" t="s">
        <v>30</v>
      </c>
      <c r="E7876" s="4">
        <v>1.0</v>
      </c>
      <c r="F7876" s="4">
        <v>1.5</v>
      </c>
      <c r="G7876" s="4">
        <v>1.5</v>
      </c>
      <c r="H7876" s="5">
        <v>45047.0</v>
      </c>
      <c r="I7876" s="4">
        <f>IFERROR(__xludf.DUMMYFUNCTION("SPLIT(H7876,""/"")"),1.0)</f>
        <v>1</v>
      </c>
      <c r="J7876" s="4">
        <f>IFERROR(__xludf.DUMMYFUNCTION("""COMPUTED_VALUE"""),5.0)</f>
        <v>5</v>
      </c>
      <c r="K7876" s="4">
        <f>IFERROR(__xludf.DUMMYFUNCTION("""COMPUTED_VALUE"""),2023.0)</f>
        <v>2023</v>
      </c>
    </row>
    <row r="7877">
      <c r="A7877" s="1" t="s">
        <v>4197</v>
      </c>
      <c r="B7877" s="4" t="s">
        <v>81</v>
      </c>
      <c r="C7877" s="4" t="s">
        <v>30</v>
      </c>
      <c r="D7877" s="4" t="s">
        <v>30</v>
      </c>
      <c r="E7877" s="4">
        <v>3.0</v>
      </c>
      <c r="F7877" s="4">
        <v>1.5</v>
      </c>
      <c r="G7877" s="4">
        <v>4.5</v>
      </c>
      <c r="H7877" s="5">
        <v>45047.0</v>
      </c>
      <c r="I7877" s="4">
        <f>IFERROR(__xludf.DUMMYFUNCTION("SPLIT(H7877,""/"")"),1.0)</f>
        <v>1</v>
      </c>
      <c r="J7877" s="4">
        <f>IFERROR(__xludf.DUMMYFUNCTION("""COMPUTED_VALUE"""),5.0)</f>
        <v>5</v>
      </c>
      <c r="K7877" s="4">
        <f>IFERROR(__xludf.DUMMYFUNCTION("""COMPUTED_VALUE"""),2023.0)</f>
        <v>2023</v>
      </c>
    </row>
    <row r="7878">
      <c r="A7878" s="1" t="s">
        <v>6907</v>
      </c>
      <c r="B7878" s="4" t="s">
        <v>81</v>
      </c>
      <c r="C7878" s="4" t="s">
        <v>24</v>
      </c>
      <c r="D7878" s="4" t="s">
        <v>23</v>
      </c>
      <c r="E7878" s="4">
        <v>3.0</v>
      </c>
      <c r="F7878" s="4">
        <v>1.5</v>
      </c>
      <c r="G7878" s="4">
        <v>4.5</v>
      </c>
      <c r="H7878" s="5">
        <v>45047.0</v>
      </c>
      <c r="I7878" s="4">
        <f>IFERROR(__xludf.DUMMYFUNCTION("SPLIT(H7878,""/"")"),1.0)</f>
        <v>1</v>
      </c>
      <c r="J7878" s="4">
        <f>IFERROR(__xludf.DUMMYFUNCTION("""COMPUTED_VALUE"""),5.0)</f>
        <v>5</v>
      </c>
      <c r="K7878" s="4">
        <f>IFERROR(__xludf.DUMMYFUNCTION("""COMPUTED_VALUE"""),2023.0)</f>
        <v>2023</v>
      </c>
    </row>
    <row r="7879">
      <c r="A7879" s="1" t="s">
        <v>1540</v>
      </c>
      <c r="B7879" s="4" t="s">
        <v>81</v>
      </c>
      <c r="C7879" s="4" t="s">
        <v>30</v>
      </c>
      <c r="D7879" s="4" t="s">
        <v>28</v>
      </c>
      <c r="E7879" s="4">
        <v>2.0</v>
      </c>
      <c r="F7879" s="4">
        <v>1.5</v>
      </c>
      <c r="G7879" s="4">
        <v>3.0</v>
      </c>
      <c r="H7879" s="5">
        <v>45047.0</v>
      </c>
      <c r="I7879" s="4">
        <f>IFERROR(__xludf.DUMMYFUNCTION("SPLIT(H7879,""/"")"),1.0)</f>
        <v>1</v>
      </c>
      <c r="J7879" s="4">
        <f>IFERROR(__xludf.DUMMYFUNCTION("""COMPUTED_VALUE"""),5.0)</f>
        <v>5</v>
      </c>
      <c r="K7879" s="4">
        <f>IFERROR(__xludf.DUMMYFUNCTION("""COMPUTED_VALUE"""),2023.0)</f>
        <v>2023</v>
      </c>
    </row>
    <row r="7880">
      <c r="A7880" s="1" t="s">
        <v>896</v>
      </c>
      <c r="B7880" s="4" t="s">
        <v>81</v>
      </c>
      <c r="C7880" s="4" t="s">
        <v>24</v>
      </c>
      <c r="D7880" s="4" t="s">
        <v>23</v>
      </c>
      <c r="E7880" s="4">
        <v>4.0</v>
      </c>
      <c r="F7880" s="4">
        <v>1.5</v>
      </c>
      <c r="G7880" s="4">
        <v>6.0</v>
      </c>
      <c r="H7880" s="5">
        <v>45047.0</v>
      </c>
      <c r="I7880" s="4">
        <f>IFERROR(__xludf.DUMMYFUNCTION("SPLIT(H7880,""/"")"),1.0)</f>
        <v>1</v>
      </c>
      <c r="J7880" s="4">
        <f>IFERROR(__xludf.DUMMYFUNCTION("""COMPUTED_VALUE"""),5.0)</f>
        <v>5</v>
      </c>
      <c r="K7880" s="4">
        <f>IFERROR(__xludf.DUMMYFUNCTION("""COMPUTED_VALUE"""),2023.0)</f>
        <v>2023</v>
      </c>
    </row>
    <row r="7881">
      <c r="A7881" s="1" t="s">
        <v>7454</v>
      </c>
      <c r="B7881" s="4" t="s">
        <v>81</v>
      </c>
      <c r="C7881" s="4" t="s">
        <v>29</v>
      </c>
      <c r="D7881" s="4" t="s">
        <v>28</v>
      </c>
      <c r="E7881" s="4">
        <v>3.0</v>
      </c>
      <c r="F7881" s="4">
        <v>1.5</v>
      </c>
      <c r="G7881" s="4">
        <v>4.5</v>
      </c>
      <c r="H7881" s="5">
        <v>45048.0</v>
      </c>
      <c r="I7881" s="4">
        <f>IFERROR(__xludf.DUMMYFUNCTION("SPLIT(H7881,""/"")"),2.0)</f>
        <v>2</v>
      </c>
      <c r="J7881" s="4">
        <f>IFERROR(__xludf.DUMMYFUNCTION("""COMPUTED_VALUE"""),5.0)</f>
        <v>5</v>
      </c>
      <c r="K7881" s="4">
        <f>IFERROR(__xludf.DUMMYFUNCTION("""COMPUTED_VALUE"""),2023.0)</f>
        <v>2023</v>
      </c>
    </row>
    <row r="7882">
      <c r="A7882" s="1" t="s">
        <v>7538</v>
      </c>
      <c r="B7882" s="4" t="s">
        <v>81</v>
      </c>
      <c r="C7882" s="4" t="s">
        <v>29</v>
      </c>
      <c r="D7882" s="4" t="s">
        <v>23</v>
      </c>
      <c r="E7882" s="4">
        <v>4.0</v>
      </c>
      <c r="F7882" s="4">
        <v>1.5</v>
      </c>
      <c r="G7882" s="4">
        <v>6.0</v>
      </c>
      <c r="H7882" s="5">
        <v>45049.0</v>
      </c>
      <c r="I7882" s="4">
        <f>IFERROR(__xludf.DUMMYFUNCTION("SPLIT(H7882,""/"")"),3.0)</f>
        <v>3</v>
      </c>
      <c r="J7882" s="4">
        <f>IFERROR(__xludf.DUMMYFUNCTION("""COMPUTED_VALUE"""),5.0)</f>
        <v>5</v>
      </c>
      <c r="K7882" s="4">
        <f>IFERROR(__xludf.DUMMYFUNCTION("""COMPUTED_VALUE"""),2023.0)</f>
        <v>2023</v>
      </c>
    </row>
    <row r="7883">
      <c r="A7883" s="1" t="s">
        <v>2417</v>
      </c>
      <c r="B7883" s="4" t="s">
        <v>81</v>
      </c>
      <c r="C7883" s="4" t="s">
        <v>30</v>
      </c>
      <c r="D7883" s="4" t="s">
        <v>23</v>
      </c>
      <c r="E7883" s="4">
        <v>1.0</v>
      </c>
      <c r="F7883" s="4">
        <v>1.5</v>
      </c>
      <c r="G7883" s="4">
        <v>1.5</v>
      </c>
      <c r="H7883" s="5">
        <v>45049.0</v>
      </c>
      <c r="I7883" s="4">
        <f>IFERROR(__xludf.DUMMYFUNCTION("SPLIT(H7883,""/"")"),3.0)</f>
        <v>3</v>
      </c>
      <c r="J7883" s="4">
        <f>IFERROR(__xludf.DUMMYFUNCTION("""COMPUTED_VALUE"""),5.0)</f>
        <v>5</v>
      </c>
      <c r="K7883" s="4">
        <f>IFERROR(__xludf.DUMMYFUNCTION("""COMPUTED_VALUE"""),2023.0)</f>
        <v>2023</v>
      </c>
    </row>
    <row r="7884">
      <c r="A7884" s="1" t="s">
        <v>7302</v>
      </c>
      <c r="B7884" s="4" t="s">
        <v>81</v>
      </c>
      <c r="C7884" s="4" t="s">
        <v>29</v>
      </c>
      <c r="D7884" s="4" t="s">
        <v>39</v>
      </c>
      <c r="E7884" s="4">
        <v>3.0</v>
      </c>
      <c r="F7884" s="4">
        <v>1.5</v>
      </c>
      <c r="G7884" s="4">
        <v>4.5</v>
      </c>
      <c r="H7884" s="5">
        <v>45049.0</v>
      </c>
      <c r="I7884" s="4">
        <f>IFERROR(__xludf.DUMMYFUNCTION("SPLIT(H7884,""/"")"),3.0)</f>
        <v>3</v>
      </c>
      <c r="J7884" s="4">
        <f>IFERROR(__xludf.DUMMYFUNCTION("""COMPUTED_VALUE"""),5.0)</f>
        <v>5</v>
      </c>
      <c r="K7884" s="4">
        <f>IFERROR(__xludf.DUMMYFUNCTION("""COMPUTED_VALUE"""),2023.0)</f>
        <v>2023</v>
      </c>
    </row>
    <row r="7885">
      <c r="A7885" s="1" t="s">
        <v>8084</v>
      </c>
      <c r="B7885" s="4" t="s">
        <v>81</v>
      </c>
      <c r="C7885" s="4" t="s">
        <v>30</v>
      </c>
      <c r="D7885" s="4" t="s">
        <v>30</v>
      </c>
      <c r="E7885" s="4">
        <v>5.0</v>
      </c>
      <c r="F7885" s="4">
        <v>1.5</v>
      </c>
      <c r="G7885" s="4">
        <v>7.5</v>
      </c>
      <c r="H7885" s="5">
        <v>45049.0</v>
      </c>
      <c r="I7885" s="4">
        <f>IFERROR(__xludf.DUMMYFUNCTION("SPLIT(H7885,""/"")"),3.0)</f>
        <v>3</v>
      </c>
      <c r="J7885" s="4">
        <f>IFERROR(__xludf.DUMMYFUNCTION("""COMPUTED_VALUE"""),5.0)</f>
        <v>5</v>
      </c>
      <c r="K7885" s="4">
        <f>IFERROR(__xludf.DUMMYFUNCTION("""COMPUTED_VALUE"""),2023.0)</f>
        <v>2023</v>
      </c>
    </row>
    <row r="7886">
      <c r="A7886" s="1" t="s">
        <v>7786</v>
      </c>
      <c r="B7886" s="4" t="s">
        <v>81</v>
      </c>
      <c r="C7886" s="4" t="s">
        <v>24</v>
      </c>
      <c r="D7886" s="4" t="s">
        <v>30</v>
      </c>
      <c r="E7886" s="4">
        <v>4.0</v>
      </c>
      <c r="F7886" s="4">
        <v>1.5</v>
      </c>
      <c r="G7886" s="4">
        <v>6.0</v>
      </c>
      <c r="H7886" s="5">
        <v>45049.0</v>
      </c>
      <c r="I7886" s="4">
        <f>IFERROR(__xludf.DUMMYFUNCTION("SPLIT(H7886,""/"")"),3.0)</f>
        <v>3</v>
      </c>
      <c r="J7886" s="4">
        <f>IFERROR(__xludf.DUMMYFUNCTION("""COMPUTED_VALUE"""),5.0)</f>
        <v>5</v>
      </c>
      <c r="K7886" s="4">
        <f>IFERROR(__xludf.DUMMYFUNCTION("""COMPUTED_VALUE"""),2023.0)</f>
        <v>2023</v>
      </c>
    </row>
    <row r="7887">
      <c r="A7887" s="1" t="s">
        <v>3240</v>
      </c>
      <c r="B7887" s="4" t="s">
        <v>81</v>
      </c>
      <c r="C7887" s="4" t="s">
        <v>29</v>
      </c>
      <c r="D7887" s="4" t="s">
        <v>23</v>
      </c>
      <c r="E7887" s="4">
        <v>4.0</v>
      </c>
      <c r="F7887" s="4">
        <v>1.5</v>
      </c>
      <c r="G7887" s="4">
        <v>6.0</v>
      </c>
      <c r="H7887" s="5">
        <v>45049.0</v>
      </c>
      <c r="I7887" s="4">
        <f>IFERROR(__xludf.DUMMYFUNCTION("SPLIT(H7887,""/"")"),3.0)</f>
        <v>3</v>
      </c>
      <c r="J7887" s="4">
        <f>IFERROR(__xludf.DUMMYFUNCTION("""COMPUTED_VALUE"""),5.0)</f>
        <v>5</v>
      </c>
      <c r="K7887" s="4">
        <f>IFERROR(__xludf.DUMMYFUNCTION("""COMPUTED_VALUE"""),2023.0)</f>
        <v>2023</v>
      </c>
    </row>
    <row r="7888">
      <c r="A7888" s="1" t="s">
        <v>3758</v>
      </c>
      <c r="B7888" s="4" t="s">
        <v>81</v>
      </c>
      <c r="C7888" s="4" t="s">
        <v>30</v>
      </c>
      <c r="D7888" s="4" t="s">
        <v>23</v>
      </c>
      <c r="E7888" s="4">
        <v>2.0</v>
      </c>
      <c r="F7888" s="4">
        <v>1.5</v>
      </c>
      <c r="G7888" s="4">
        <v>3.0</v>
      </c>
      <c r="H7888" s="5">
        <v>45050.0</v>
      </c>
      <c r="I7888" s="4">
        <f>IFERROR(__xludf.DUMMYFUNCTION("SPLIT(H7888,""/"")"),4.0)</f>
        <v>4</v>
      </c>
      <c r="J7888" s="4">
        <f>IFERROR(__xludf.DUMMYFUNCTION("""COMPUTED_VALUE"""),5.0)</f>
        <v>5</v>
      </c>
      <c r="K7888" s="4">
        <f>IFERROR(__xludf.DUMMYFUNCTION("""COMPUTED_VALUE"""),2023.0)</f>
        <v>2023</v>
      </c>
    </row>
    <row r="7889">
      <c r="A7889" s="1" t="s">
        <v>1676</v>
      </c>
      <c r="B7889" s="4" t="s">
        <v>81</v>
      </c>
      <c r="C7889" s="4" t="s">
        <v>24</v>
      </c>
      <c r="D7889" s="4" t="s">
        <v>28</v>
      </c>
      <c r="E7889" s="4">
        <v>5.0</v>
      </c>
      <c r="F7889" s="4">
        <v>1.5</v>
      </c>
      <c r="G7889" s="4">
        <v>7.5</v>
      </c>
      <c r="H7889" s="5">
        <v>45050.0</v>
      </c>
      <c r="I7889" s="4">
        <f>IFERROR(__xludf.DUMMYFUNCTION("SPLIT(H7889,""/"")"),4.0)</f>
        <v>4</v>
      </c>
      <c r="J7889" s="4">
        <f>IFERROR(__xludf.DUMMYFUNCTION("""COMPUTED_VALUE"""),5.0)</f>
        <v>5</v>
      </c>
      <c r="K7889" s="4">
        <f>IFERROR(__xludf.DUMMYFUNCTION("""COMPUTED_VALUE"""),2023.0)</f>
        <v>2023</v>
      </c>
    </row>
    <row r="7890">
      <c r="A7890" s="1" t="s">
        <v>3081</v>
      </c>
      <c r="B7890" s="4" t="s">
        <v>81</v>
      </c>
      <c r="C7890" s="4" t="s">
        <v>24</v>
      </c>
      <c r="D7890" s="4" t="s">
        <v>23</v>
      </c>
      <c r="E7890" s="4">
        <v>5.0</v>
      </c>
      <c r="F7890" s="4">
        <v>1.5</v>
      </c>
      <c r="G7890" s="4">
        <v>7.5</v>
      </c>
      <c r="H7890" s="5">
        <v>45051.0</v>
      </c>
      <c r="I7890" s="4">
        <f>IFERROR(__xludf.DUMMYFUNCTION("SPLIT(H7890,""/"")"),5.0)</f>
        <v>5</v>
      </c>
      <c r="J7890" s="4">
        <f>IFERROR(__xludf.DUMMYFUNCTION("""COMPUTED_VALUE"""),5.0)</f>
        <v>5</v>
      </c>
      <c r="K7890" s="4">
        <f>IFERROR(__xludf.DUMMYFUNCTION("""COMPUTED_VALUE"""),2023.0)</f>
        <v>2023</v>
      </c>
    </row>
    <row r="7891">
      <c r="A7891" s="1" t="s">
        <v>8453</v>
      </c>
      <c r="B7891" s="4" t="s">
        <v>81</v>
      </c>
      <c r="C7891" s="4" t="s">
        <v>29</v>
      </c>
      <c r="D7891" s="4" t="s">
        <v>23</v>
      </c>
      <c r="E7891" s="4">
        <v>2.0</v>
      </c>
      <c r="F7891" s="4">
        <v>1.5</v>
      </c>
      <c r="G7891" s="4">
        <v>3.0</v>
      </c>
      <c r="H7891" s="5">
        <v>45051.0</v>
      </c>
      <c r="I7891" s="4">
        <f>IFERROR(__xludf.DUMMYFUNCTION("SPLIT(H7891,""/"")"),5.0)</f>
        <v>5</v>
      </c>
      <c r="J7891" s="4">
        <f>IFERROR(__xludf.DUMMYFUNCTION("""COMPUTED_VALUE"""),5.0)</f>
        <v>5</v>
      </c>
      <c r="K7891" s="4">
        <f>IFERROR(__xludf.DUMMYFUNCTION("""COMPUTED_VALUE"""),2023.0)</f>
        <v>2023</v>
      </c>
    </row>
    <row r="7892">
      <c r="A7892" s="1" t="s">
        <v>7213</v>
      </c>
      <c r="B7892" s="4" t="s">
        <v>81</v>
      </c>
      <c r="C7892" s="4" t="s">
        <v>30</v>
      </c>
      <c r="D7892" s="4" t="s">
        <v>30</v>
      </c>
      <c r="E7892" s="4">
        <v>2.0</v>
      </c>
      <c r="F7892" s="4">
        <v>1.5</v>
      </c>
      <c r="G7892" s="4">
        <v>3.0</v>
      </c>
      <c r="H7892" s="5">
        <v>45052.0</v>
      </c>
      <c r="I7892" s="4">
        <f>IFERROR(__xludf.DUMMYFUNCTION("SPLIT(H7892,""/"")"),6.0)</f>
        <v>6</v>
      </c>
      <c r="J7892" s="4">
        <f>IFERROR(__xludf.DUMMYFUNCTION("""COMPUTED_VALUE"""),5.0)</f>
        <v>5</v>
      </c>
      <c r="K7892" s="4">
        <f>IFERROR(__xludf.DUMMYFUNCTION("""COMPUTED_VALUE"""),2023.0)</f>
        <v>2023</v>
      </c>
    </row>
    <row r="7893">
      <c r="A7893" s="1" t="s">
        <v>5135</v>
      </c>
      <c r="B7893" s="4" t="s">
        <v>81</v>
      </c>
      <c r="C7893" s="4" t="s">
        <v>29</v>
      </c>
      <c r="D7893" s="4" t="s">
        <v>30</v>
      </c>
      <c r="E7893" s="4">
        <v>5.0</v>
      </c>
      <c r="F7893" s="4">
        <v>1.5</v>
      </c>
      <c r="G7893" s="4">
        <v>7.5</v>
      </c>
      <c r="H7893" s="5">
        <v>45052.0</v>
      </c>
      <c r="I7893" s="4">
        <f>IFERROR(__xludf.DUMMYFUNCTION("SPLIT(H7893,""/"")"),6.0)</f>
        <v>6</v>
      </c>
      <c r="J7893" s="4">
        <f>IFERROR(__xludf.DUMMYFUNCTION("""COMPUTED_VALUE"""),5.0)</f>
        <v>5</v>
      </c>
      <c r="K7893" s="4">
        <f>IFERROR(__xludf.DUMMYFUNCTION("""COMPUTED_VALUE"""),2023.0)</f>
        <v>2023</v>
      </c>
    </row>
    <row r="7894">
      <c r="A7894" s="1" t="s">
        <v>799</v>
      </c>
      <c r="B7894" s="4" t="s">
        <v>81</v>
      </c>
      <c r="C7894" s="4" t="s">
        <v>30</v>
      </c>
      <c r="D7894" s="4" t="s">
        <v>30</v>
      </c>
      <c r="E7894" s="4">
        <v>5.0</v>
      </c>
      <c r="F7894" s="4">
        <v>1.5</v>
      </c>
      <c r="G7894" s="4">
        <v>7.5</v>
      </c>
      <c r="H7894" s="5">
        <v>45052.0</v>
      </c>
      <c r="I7894" s="4">
        <f>IFERROR(__xludf.DUMMYFUNCTION("SPLIT(H7894,""/"")"),6.0)</f>
        <v>6</v>
      </c>
      <c r="J7894" s="4">
        <f>IFERROR(__xludf.DUMMYFUNCTION("""COMPUTED_VALUE"""),5.0)</f>
        <v>5</v>
      </c>
      <c r="K7894" s="4">
        <f>IFERROR(__xludf.DUMMYFUNCTION("""COMPUTED_VALUE"""),2023.0)</f>
        <v>2023</v>
      </c>
    </row>
    <row r="7895">
      <c r="A7895" s="1" t="s">
        <v>1648</v>
      </c>
      <c r="B7895" s="4" t="s">
        <v>81</v>
      </c>
      <c r="C7895" s="4" t="s">
        <v>29</v>
      </c>
      <c r="D7895" s="4" t="s">
        <v>28</v>
      </c>
      <c r="E7895" s="4">
        <v>4.0</v>
      </c>
      <c r="F7895" s="4">
        <v>1.5</v>
      </c>
      <c r="G7895" s="4">
        <v>6.0</v>
      </c>
      <c r="H7895" s="5">
        <v>45052.0</v>
      </c>
      <c r="I7895" s="4">
        <f>IFERROR(__xludf.DUMMYFUNCTION("SPLIT(H7895,""/"")"),6.0)</f>
        <v>6</v>
      </c>
      <c r="J7895" s="4">
        <f>IFERROR(__xludf.DUMMYFUNCTION("""COMPUTED_VALUE"""),5.0)</f>
        <v>5</v>
      </c>
      <c r="K7895" s="4">
        <f>IFERROR(__xludf.DUMMYFUNCTION("""COMPUTED_VALUE"""),2023.0)</f>
        <v>2023</v>
      </c>
    </row>
    <row r="7896">
      <c r="A7896" s="1" t="s">
        <v>3748</v>
      </c>
      <c r="B7896" s="4" t="s">
        <v>81</v>
      </c>
      <c r="C7896" s="4" t="s">
        <v>30</v>
      </c>
      <c r="D7896" s="4" t="s">
        <v>23</v>
      </c>
      <c r="E7896" s="4">
        <v>5.0</v>
      </c>
      <c r="F7896" s="4">
        <v>1.5</v>
      </c>
      <c r="G7896" s="4">
        <v>7.5</v>
      </c>
      <c r="H7896" s="5">
        <v>45052.0</v>
      </c>
      <c r="I7896" s="4">
        <f>IFERROR(__xludf.DUMMYFUNCTION("SPLIT(H7896,""/"")"),6.0)</f>
        <v>6</v>
      </c>
      <c r="J7896" s="4">
        <f>IFERROR(__xludf.DUMMYFUNCTION("""COMPUTED_VALUE"""),5.0)</f>
        <v>5</v>
      </c>
      <c r="K7896" s="4">
        <f>IFERROR(__xludf.DUMMYFUNCTION("""COMPUTED_VALUE"""),2023.0)</f>
        <v>2023</v>
      </c>
    </row>
    <row r="7897">
      <c r="A7897" s="1" t="s">
        <v>786</v>
      </c>
      <c r="B7897" s="4" t="s">
        <v>81</v>
      </c>
      <c r="C7897" s="4" t="s">
        <v>24</v>
      </c>
      <c r="D7897" s="4" t="s">
        <v>39</v>
      </c>
      <c r="E7897" s="4">
        <v>4.0</v>
      </c>
      <c r="F7897" s="4">
        <v>1.5</v>
      </c>
      <c r="G7897" s="4">
        <v>6.0</v>
      </c>
      <c r="H7897" s="5">
        <v>45052.0</v>
      </c>
      <c r="I7897" s="4">
        <f>IFERROR(__xludf.DUMMYFUNCTION("SPLIT(H7897,""/"")"),6.0)</f>
        <v>6</v>
      </c>
      <c r="J7897" s="4">
        <f>IFERROR(__xludf.DUMMYFUNCTION("""COMPUTED_VALUE"""),5.0)</f>
        <v>5</v>
      </c>
      <c r="K7897" s="4">
        <f>IFERROR(__xludf.DUMMYFUNCTION("""COMPUTED_VALUE"""),2023.0)</f>
        <v>2023</v>
      </c>
    </row>
    <row r="7898">
      <c r="A7898" s="1" t="s">
        <v>1045</v>
      </c>
      <c r="B7898" s="4" t="s">
        <v>81</v>
      </c>
      <c r="C7898" s="4" t="s">
        <v>29</v>
      </c>
      <c r="D7898" s="4" t="s">
        <v>23</v>
      </c>
      <c r="E7898" s="4">
        <v>3.0</v>
      </c>
      <c r="F7898" s="4">
        <v>1.5</v>
      </c>
      <c r="G7898" s="4">
        <v>4.5</v>
      </c>
      <c r="H7898" s="5">
        <v>45053.0</v>
      </c>
      <c r="I7898" s="4">
        <f>IFERROR(__xludf.DUMMYFUNCTION("SPLIT(H7898,""/"")"),7.0)</f>
        <v>7</v>
      </c>
      <c r="J7898" s="4">
        <f>IFERROR(__xludf.DUMMYFUNCTION("""COMPUTED_VALUE"""),5.0)</f>
        <v>5</v>
      </c>
      <c r="K7898" s="4">
        <f>IFERROR(__xludf.DUMMYFUNCTION("""COMPUTED_VALUE"""),2023.0)</f>
        <v>2023</v>
      </c>
    </row>
    <row r="7899">
      <c r="A7899" s="1" t="s">
        <v>850</v>
      </c>
      <c r="B7899" s="4" t="s">
        <v>81</v>
      </c>
      <c r="C7899" s="4" t="s">
        <v>30</v>
      </c>
      <c r="D7899" s="4" t="s">
        <v>23</v>
      </c>
      <c r="E7899" s="4">
        <v>4.0</v>
      </c>
      <c r="F7899" s="4">
        <v>1.5</v>
      </c>
      <c r="G7899" s="4">
        <v>6.0</v>
      </c>
      <c r="H7899" s="5">
        <v>45053.0</v>
      </c>
      <c r="I7899" s="4">
        <f>IFERROR(__xludf.DUMMYFUNCTION("SPLIT(H7899,""/"")"),7.0)</f>
        <v>7</v>
      </c>
      <c r="J7899" s="4">
        <f>IFERROR(__xludf.DUMMYFUNCTION("""COMPUTED_VALUE"""),5.0)</f>
        <v>5</v>
      </c>
      <c r="K7899" s="4">
        <f>IFERROR(__xludf.DUMMYFUNCTION("""COMPUTED_VALUE"""),2023.0)</f>
        <v>2023</v>
      </c>
    </row>
    <row r="7900">
      <c r="A7900" s="1" t="s">
        <v>1025</v>
      </c>
      <c r="B7900" s="4" t="s">
        <v>81</v>
      </c>
      <c r="C7900" s="4" t="s">
        <v>29</v>
      </c>
      <c r="D7900" s="4" t="s">
        <v>28</v>
      </c>
      <c r="E7900" s="4">
        <v>4.0</v>
      </c>
      <c r="F7900" s="4">
        <v>1.5</v>
      </c>
      <c r="G7900" s="4">
        <v>6.0</v>
      </c>
      <c r="H7900" s="5">
        <v>45053.0</v>
      </c>
      <c r="I7900" s="4">
        <f>IFERROR(__xludf.DUMMYFUNCTION("SPLIT(H7900,""/"")"),7.0)</f>
        <v>7</v>
      </c>
      <c r="J7900" s="4">
        <f>IFERROR(__xludf.DUMMYFUNCTION("""COMPUTED_VALUE"""),5.0)</f>
        <v>5</v>
      </c>
      <c r="K7900" s="4">
        <f>IFERROR(__xludf.DUMMYFUNCTION("""COMPUTED_VALUE"""),2023.0)</f>
        <v>2023</v>
      </c>
    </row>
    <row r="7901">
      <c r="A7901" s="1" t="s">
        <v>6657</v>
      </c>
      <c r="B7901" s="4" t="s">
        <v>81</v>
      </c>
      <c r="C7901" s="4" t="s">
        <v>30</v>
      </c>
      <c r="D7901" s="4" t="s">
        <v>23</v>
      </c>
      <c r="E7901" s="4">
        <v>5.0</v>
      </c>
      <c r="F7901" s="4">
        <v>1.5</v>
      </c>
      <c r="G7901" s="4">
        <v>7.5</v>
      </c>
      <c r="H7901" s="5">
        <v>45053.0</v>
      </c>
      <c r="I7901" s="4">
        <f>IFERROR(__xludf.DUMMYFUNCTION("SPLIT(H7901,""/"")"),7.0)</f>
        <v>7</v>
      </c>
      <c r="J7901" s="4">
        <f>IFERROR(__xludf.DUMMYFUNCTION("""COMPUTED_VALUE"""),5.0)</f>
        <v>5</v>
      </c>
      <c r="K7901" s="4">
        <f>IFERROR(__xludf.DUMMYFUNCTION("""COMPUTED_VALUE"""),2023.0)</f>
        <v>2023</v>
      </c>
    </row>
    <row r="7902">
      <c r="A7902" s="1" t="s">
        <v>3160</v>
      </c>
      <c r="B7902" s="4" t="s">
        <v>81</v>
      </c>
      <c r="C7902" s="4" t="s">
        <v>30</v>
      </c>
      <c r="D7902" s="4" t="s">
        <v>30</v>
      </c>
      <c r="E7902" s="4">
        <v>3.0</v>
      </c>
      <c r="F7902" s="4">
        <v>1.5</v>
      </c>
      <c r="G7902" s="4">
        <v>4.5</v>
      </c>
      <c r="H7902" s="5">
        <v>45053.0</v>
      </c>
      <c r="I7902" s="4">
        <f>IFERROR(__xludf.DUMMYFUNCTION("SPLIT(H7902,""/"")"),7.0)</f>
        <v>7</v>
      </c>
      <c r="J7902" s="4">
        <f>IFERROR(__xludf.DUMMYFUNCTION("""COMPUTED_VALUE"""),5.0)</f>
        <v>5</v>
      </c>
      <c r="K7902" s="4">
        <f>IFERROR(__xludf.DUMMYFUNCTION("""COMPUTED_VALUE"""),2023.0)</f>
        <v>2023</v>
      </c>
    </row>
    <row r="7903">
      <c r="A7903" s="1" t="s">
        <v>9836</v>
      </c>
      <c r="B7903" s="4" t="s">
        <v>81</v>
      </c>
      <c r="C7903" s="4" t="s">
        <v>30</v>
      </c>
      <c r="D7903" s="4" t="s">
        <v>28</v>
      </c>
      <c r="E7903" s="4">
        <v>5.0</v>
      </c>
      <c r="F7903" s="4">
        <v>1.5</v>
      </c>
      <c r="G7903" s="4">
        <v>7.5</v>
      </c>
      <c r="H7903" s="5">
        <v>45055.0</v>
      </c>
      <c r="I7903" s="4">
        <f>IFERROR(__xludf.DUMMYFUNCTION("SPLIT(H7903,""/"")"),9.0)</f>
        <v>9</v>
      </c>
      <c r="J7903" s="4">
        <f>IFERROR(__xludf.DUMMYFUNCTION("""COMPUTED_VALUE"""),5.0)</f>
        <v>5</v>
      </c>
      <c r="K7903" s="4">
        <f>IFERROR(__xludf.DUMMYFUNCTION("""COMPUTED_VALUE"""),2023.0)</f>
        <v>2023</v>
      </c>
    </row>
    <row r="7904">
      <c r="A7904" s="1" t="s">
        <v>7953</v>
      </c>
      <c r="B7904" s="4" t="s">
        <v>81</v>
      </c>
      <c r="C7904" s="4" t="s">
        <v>24</v>
      </c>
      <c r="D7904" s="4" t="s">
        <v>39</v>
      </c>
      <c r="E7904" s="4">
        <v>1.0</v>
      </c>
      <c r="F7904" s="4">
        <v>1.5</v>
      </c>
      <c r="G7904" s="4">
        <v>1.5</v>
      </c>
      <c r="H7904" s="5">
        <v>45055.0</v>
      </c>
      <c r="I7904" s="4">
        <f>IFERROR(__xludf.DUMMYFUNCTION("SPLIT(H7904,""/"")"),9.0)</f>
        <v>9</v>
      </c>
      <c r="J7904" s="4">
        <f>IFERROR(__xludf.DUMMYFUNCTION("""COMPUTED_VALUE"""),5.0)</f>
        <v>5</v>
      </c>
      <c r="K7904" s="4">
        <f>IFERROR(__xludf.DUMMYFUNCTION("""COMPUTED_VALUE"""),2023.0)</f>
        <v>2023</v>
      </c>
    </row>
    <row r="7905">
      <c r="A7905" s="1" t="s">
        <v>7339</v>
      </c>
      <c r="B7905" s="4" t="s">
        <v>81</v>
      </c>
      <c r="C7905" s="4" t="s">
        <v>24</v>
      </c>
      <c r="D7905" s="4" t="s">
        <v>28</v>
      </c>
      <c r="E7905" s="4">
        <v>2.0</v>
      </c>
      <c r="F7905" s="4">
        <v>1.5</v>
      </c>
      <c r="G7905" s="4">
        <v>3.0</v>
      </c>
      <c r="H7905" s="5">
        <v>45055.0</v>
      </c>
      <c r="I7905" s="4">
        <f>IFERROR(__xludf.DUMMYFUNCTION("SPLIT(H7905,""/"")"),9.0)</f>
        <v>9</v>
      </c>
      <c r="J7905" s="4">
        <f>IFERROR(__xludf.DUMMYFUNCTION("""COMPUTED_VALUE"""),5.0)</f>
        <v>5</v>
      </c>
      <c r="K7905" s="4">
        <f>IFERROR(__xludf.DUMMYFUNCTION("""COMPUTED_VALUE"""),2023.0)</f>
        <v>2023</v>
      </c>
    </row>
    <row r="7906">
      <c r="A7906" s="1" t="s">
        <v>9137</v>
      </c>
      <c r="B7906" s="4" t="s">
        <v>81</v>
      </c>
      <c r="C7906" s="4" t="s">
        <v>24</v>
      </c>
      <c r="D7906" s="4" t="s">
        <v>30</v>
      </c>
      <c r="E7906" s="4">
        <v>2.0</v>
      </c>
      <c r="F7906" s="4">
        <v>1.5</v>
      </c>
      <c r="G7906" s="4">
        <v>3.0</v>
      </c>
      <c r="H7906" s="5">
        <v>45055.0</v>
      </c>
      <c r="I7906" s="4">
        <f>IFERROR(__xludf.DUMMYFUNCTION("SPLIT(H7906,""/"")"),9.0)</f>
        <v>9</v>
      </c>
      <c r="J7906" s="4">
        <f>IFERROR(__xludf.DUMMYFUNCTION("""COMPUTED_VALUE"""),5.0)</f>
        <v>5</v>
      </c>
      <c r="K7906" s="4">
        <f>IFERROR(__xludf.DUMMYFUNCTION("""COMPUTED_VALUE"""),2023.0)</f>
        <v>2023</v>
      </c>
    </row>
    <row r="7907">
      <c r="A7907" s="1" t="s">
        <v>7354</v>
      </c>
      <c r="B7907" s="4" t="s">
        <v>81</v>
      </c>
      <c r="C7907" s="4" t="s">
        <v>29</v>
      </c>
      <c r="D7907" s="4" t="s">
        <v>39</v>
      </c>
      <c r="E7907" s="4">
        <v>3.0</v>
      </c>
      <c r="F7907" s="4">
        <v>1.5</v>
      </c>
      <c r="G7907" s="4">
        <v>4.5</v>
      </c>
      <c r="H7907" s="5">
        <v>45056.0</v>
      </c>
      <c r="I7907" s="4">
        <f>IFERROR(__xludf.DUMMYFUNCTION("SPLIT(H7907,""/"")"),10.0)</f>
        <v>10</v>
      </c>
      <c r="J7907" s="4">
        <f>IFERROR(__xludf.DUMMYFUNCTION("""COMPUTED_VALUE"""),5.0)</f>
        <v>5</v>
      </c>
      <c r="K7907" s="4">
        <f>IFERROR(__xludf.DUMMYFUNCTION("""COMPUTED_VALUE"""),2023.0)</f>
        <v>2023</v>
      </c>
    </row>
    <row r="7908">
      <c r="A7908" s="1" t="s">
        <v>8499</v>
      </c>
      <c r="B7908" s="4" t="s">
        <v>81</v>
      </c>
      <c r="C7908" s="4" t="s">
        <v>30</v>
      </c>
      <c r="D7908" s="4" t="s">
        <v>30</v>
      </c>
      <c r="E7908" s="4">
        <v>1.0</v>
      </c>
      <c r="F7908" s="4">
        <v>1.5</v>
      </c>
      <c r="G7908" s="4">
        <v>1.5</v>
      </c>
      <c r="H7908" s="5">
        <v>45056.0</v>
      </c>
      <c r="I7908" s="4">
        <f>IFERROR(__xludf.DUMMYFUNCTION("SPLIT(H7908,""/"")"),10.0)</f>
        <v>10</v>
      </c>
      <c r="J7908" s="4">
        <f>IFERROR(__xludf.DUMMYFUNCTION("""COMPUTED_VALUE"""),5.0)</f>
        <v>5</v>
      </c>
      <c r="K7908" s="4">
        <f>IFERROR(__xludf.DUMMYFUNCTION("""COMPUTED_VALUE"""),2023.0)</f>
        <v>2023</v>
      </c>
    </row>
    <row r="7909">
      <c r="A7909" s="1" t="s">
        <v>6703</v>
      </c>
      <c r="B7909" s="4" t="s">
        <v>81</v>
      </c>
      <c r="C7909" s="4" t="s">
        <v>30</v>
      </c>
      <c r="D7909" s="4" t="s">
        <v>30</v>
      </c>
      <c r="E7909" s="4">
        <v>2.0</v>
      </c>
      <c r="F7909" s="4">
        <v>1.5</v>
      </c>
      <c r="G7909" s="4">
        <v>3.0</v>
      </c>
      <c r="H7909" s="5">
        <v>45056.0</v>
      </c>
      <c r="I7909" s="4">
        <f>IFERROR(__xludf.DUMMYFUNCTION("SPLIT(H7909,""/"")"),10.0)</f>
        <v>10</v>
      </c>
      <c r="J7909" s="4">
        <f>IFERROR(__xludf.DUMMYFUNCTION("""COMPUTED_VALUE"""),5.0)</f>
        <v>5</v>
      </c>
      <c r="K7909" s="4">
        <f>IFERROR(__xludf.DUMMYFUNCTION("""COMPUTED_VALUE"""),2023.0)</f>
        <v>2023</v>
      </c>
    </row>
    <row r="7910">
      <c r="A7910" s="1" t="s">
        <v>5679</v>
      </c>
      <c r="B7910" s="4" t="s">
        <v>81</v>
      </c>
      <c r="C7910" s="4" t="s">
        <v>29</v>
      </c>
      <c r="D7910" s="4" t="s">
        <v>39</v>
      </c>
      <c r="E7910" s="4">
        <v>5.0</v>
      </c>
      <c r="F7910" s="4">
        <v>1.5</v>
      </c>
      <c r="G7910" s="4">
        <v>7.5</v>
      </c>
      <c r="H7910" s="5">
        <v>45056.0</v>
      </c>
      <c r="I7910" s="4">
        <f>IFERROR(__xludf.DUMMYFUNCTION("SPLIT(H7910,""/"")"),10.0)</f>
        <v>10</v>
      </c>
      <c r="J7910" s="4">
        <f>IFERROR(__xludf.DUMMYFUNCTION("""COMPUTED_VALUE"""),5.0)</f>
        <v>5</v>
      </c>
      <c r="K7910" s="4">
        <f>IFERROR(__xludf.DUMMYFUNCTION("""COMPUTED_VALUE"""),2023.0)</f>
        <v>2023</v>
      </c>
    </row>
    <row r="7911">
      <c r="A7911" s="1" t="s">
        <v>7811</v>
      </c>
      <c r="B7911" s="4" t="s">
        <v>81</v>
      </c>
      <c r="C7911" s="4" t="s">
        <v>30</v>
      </c>
      <c r="D7911" s="4" t="s">
        <v>28</v>
      </c>
      <c r="E7911" s="4">
        <v>3.0</v>
      </c>
      <c r="F7911" s="4">
        <v>1.5</v>
      </c>
      <c r="G7911" s="4">
        <v>4.5</v>
      </c>
      <c r="H7911" s="5">
        <v>45057.0</v>
      </c>
      <c r="I7911" s="4">
        <f>IFERROR(__xludf.DUMMYFUNCTION("SPLIT(H7911,""/"")"),11.0)</f>
        <v>11</v>
      </c>
      <c r="J7911" s="4">
        <f>IFERROR(__xludf.DUMMYFUNCTION("""COMPUTED_VALUE"""),5.0)</f>
        <v>5</v>
      </c>
      <c r="K7911" s="4">
        <f>IFERROR(__xludf.DUMMYFUNCTION("""COMPUTED_VALUE"""),2023.0)</f>
        <v>2023</v>
      </c>
    </row>
    <row r="7912">
      <c r="A7912" s="1" t="s">
        <v>8206</v>
      </c>
      <c r="B7912" s="4" t="s">
        <v>81</v>
      </c>
      <c r="C7912" s="4" t="s">
        <v>30</v>
      </c>
      <c r="D7912" s="4" t="s">
        <v>28</v>
      </c>
      <c r="E7912" s="4">
        <v>4.0</v>
      </c>
      <c r="F7912" s="4">
        <v>1.5</v>
      </c>
      <c r="G7912" s="4">
        <v>6.0</v>
      </c>
      <c r="H7912" s="5">
        <v>45057.0</v>
      </c>
      <c r="I7912" s="4">
        <f>IFERROR(__xludf.DUMMYFUNCTION("SPLIT(H7912,""/"")"),11.0)</f>
        <v>11</v>
      </c>
      <c r="J7912" s="4">
        <f>IFERROR(__xludf.DUMMYFUNCTION("""COMPUTED_VALUE"""),5.0)</f>
        <v>5</v>
      </c>
      <c r="K7912" s="4">
        <f>IFERROR(__xludf.DUMMYFUNCTION("""COMPUTED_VALUE"""),2023.0)</f>
        <v>2023</v>
      </c>
    </row>
    <row r="7913">
      <c r="A7913" s="1" t="s">
        <v>3326</v>
      </c>
      <c r="B7913" s="4" t="s">
        <v>81</v>
      </c>
      <c r="C7913" s="4" t="s">
        <v>30</v>
      </c>
      <c r="D7913" s="4" t="s">
        <v>23</v>
      </c>
      <c r="E7913" s="4">
        <v>2.0</v>
      </c>
      <c r="F7913" s="4">
        <v>1.5</v>
      </c>
      <c r="G7913" s="4">
        <v>3.0</v>
      </c>
      <c r="H7913" s="5">
        <v>45058.0</v>
      </c>
      <c r="I7913" s="4">
        <f>IFERROR(__xludf.DUMMYFUNCTION("SPLIT(H7913,""/"")"),12.0)</f>
        <v>12</v>
      </c>
      <c r="J7913" s="4">
        <f>IFERROR(__xludf.DUMMYFUNCTION("""COMPUTED_VALUE"""),5.0)</f>
        <v>5</v>
      </c>
      <c r="K7913" s="4">
        <f>IFERROR(__xludf.DUMMYFUNCTION("""COMPUTED_VALUE"""),2023.0)</f>
        <v>2023</v>
      </c>
    </row>
    <row r="7914">
      <c r="A7914" s="1" t="s">
        <v>8617</v>
      </c>
      <c r="B7914" s="4" t="s">
        <v>81</v>
      </c>
      <c r="C7914" s="4" t="s">
        <v>29</v>
      </c>
      <c r="D7914" s="4" t="s">
        <v>23</v>
      </c>
      <c r="E7914" s="4">
        <v>5.0</v>
      </c>
      <c r="F7914" s="4">
        <v>1.5</v>
      </c>
      <c r="G7914" s="4">
        <v>7.5</v>
      </c>
      <c r="H7914" s="5">
        <v>45059.0</v>
      </c>
      <c r="I7914" s="4">
        <f>IFERROR(__xludf.DUMMYFUNCTION("SPLIT(H7914,""/"")"),13.0)</f>
        <v>13</v>
      </c>
      <c r="J7914" s="4">
        <f>IFERROR(__xludf.DUMMYFUNCTION("""COMPUTED_VALUE"""),5.0)</f>
        <v>5</v>
      </c>
      <c r="K7914" s="4">
        <f>IFERROR(__xludf.DUMMYFUNCTION("""COMPUTED_VALUE"""),2023.0)</f>
        <v>2023</v>
      </c>
    </row>
    <row r="7915">
      <c r="A7915" s="1" t="s">
        <v>8676</v>
      </c>
      <c r="B7915" s="4" t="s">
        <v>81</v>
      </c>
      <c r="C7915" s="4" t="s">
        <v>29</v>
      </c>
      <c r="D7915" s="4" t="s">
        <v>28</v>
      </c>
      <c r="E7915" s="4">
        <v>5.0</v>
      </c>
      <c r="F7915" s="4">
        <v>1.5</v>
      </c>
      <c r="G7915" s="4">
        <v>7.5</v>
      </c>
      <c r="H7915" s="5">
        <v>45060.0</v>
      </c>
      <c r="I7915" s="4">
        <f>IFERROR(__xludf.DUMMYFUNCTION("SPLIT(H7915,""/"")"),14.0)</f>
        <v>14</v>
      </c>
      <c r="J7915" s="4">
        <f>IFERROR(__xludf.DUMMYFUNCTION("""COMPUTED_VALUE"""),5.0)</f>
        <v>5</v>
      </c>
      <c r="K7915" s="4">
        <f>IFERROR(__xludf.DUMMYFUNCTION("""COMPUTED_VALUE"""),2023.0)</f>
        <v>2023</v>
      </c>
    </row>
    <row r="7916">
      <c r="A7916" s="1" t="s">
        <v>5128</v>
      </c>
      <c r="B7916" s="4" t="s">
        <v>81</v>
      </c>
      <c r="C7916" s="4" t="s">
        <v>24</v>
      </c>
      <c r="D7916" s="4" t="s">
        <v>30</v>
      </c>
      <c r="E7916" s="4">
        <v>3.0</v>
      </c>
      <c r="F7916" s="4">
        <v>1.5</v>
      </c>
      <c r="G7916" s="4">
        <v>4.5</v>
      </c>
      <c r="H7916" s="5">
        <v>45061.0</v>
      </c>
      <c r="I7916" s="4">
        <f>IFERROR(__xludf.DUMMYFUNCTION("SPLIT(H7916,""/"")"),15.0)</f>
        <v>15</v>
      </c>
      <c r="J7916" s="4">
        <f>IFERROR(__xludf.DUMMYFUNCTION("""COMPUTED_VALUE"""),5.0)</f>
        <v>5</v>
      </c>
      <c r="K7916" s="4">
        <f>IFERROR(__xludf.DUMMYFUNCTION("""COMPUTED_VALUE"""),2023.0)</f>
        <v>2023</v>
      </c>
    </row>
    <row r="7917">
      <c r="A7917" s="1" t="s">
        <v>3426</v>
      </c>
      <c r="B7917" s="4" t="s">
        <v>81</v>
      </c>
      <c r="C7917" s="4" t="s">
        <v>29</v>
      </c>
      <c r="D7917" s="4" t="s">
        <v>28</v>
      </c>
      <c r="E7917" s="4">
        <v>1.0</v>
      </c>
      <c r="F7917" s="4">
        <v>1.5</v>
      </c>
      <c r="G7917" s="4">
        <v>1.5</v>
      </c>
      <c r="H7917" s="5">
        <v>45061.0</v>
      </c>
      <c r="I7917" s="4">
        <f>IFERROR(__xludf.DUMMYFUNCTION("SPLIT(H7917,""/"")"),15.0)</f>
        <v>15</v>
      </c>
      <c r="J7917" s="4">
        <f>IFERROR(__xludf.DUMMYFUNCTION("""COMPUTED_VALUE"""),5.0)</f>
        <v>5</v>
      </c>
      <c r="K7917" s="4">
        <f>IFERROR(__xludf.DUMMYFUNCTION("""COMPUTED_VALUE"""),2023.0)</f>
        <v>2023</v>
      </c>
    </row>
    <row r="7918">
      <c r="A7918" s="1" t="s">
        <v>538</v>
      </c>
      <c r="B7918" s="4" t="s">
        <v>81</v>
      </c>
      <c r="C7918" s="4" t="s">
        <v>29</v>
      </c>
      <c r="D7918" s="4" t="s">
        <v>39</v>
      </c>
      <c r="E7918" s="4">
        <v>1.0</v>
      </c>
      <c r="F7918" s="4">
        <v>1.5</v>
      </c>
      <c r="G7918" s="4">
        <v>1.5</v>
      </c>
      <c r="H7918" s="5">
        <v>45062.0</v>
      </c>
      <c r="I7918" s="4">
        <f>IFERROR(__xludf.DUMMYFUNCTION("SPLIT(H7918,""/"")"),16.0)</f>
        <v>16</v>
      </c>
      <c r="J7918" s="4">
        <f>IFERROR(__xludf.DUMMYFUNCTION("""COMPUTED_VALUE"""),5.0)</f>
        <v>5</v>
      </c>
      <c r="K7918" s="4">
        <f>IFERROR(__xludf.DUMMYFUNCTION("""COMPUTED_VALUE"""),2023.0)</f>
        <v>2023</v>
      </c>
    </row>
    <row r="7919">
      <c r="A7919" s="1" t="s">
        <v>6609</v>
      </c>
      <c r="B7919" s="4" t="s">
        <v>81</v>
      </c>
      <c r="C7919" s="4" t="s">
        <v>24</v>
      </c>
      <c r="D7919" s="4" t="s">
        <v>39</v>
      </c>
      <c r="E7919" s="4">
        <v>1.0</v>
      </c>
      <c r="F7919" s="4">
        <v>1.5</v>
      </c>
      <c r="G7919" s="4">
        <v>1.5</v>
      </c>
      <c r="H7919" s="5">
        <v>45062.0</v>
      </c>
      <c r="I7919" s="4">
        <f>IFERROR(__xludf.DUMMYFUNCTION("SPLIT(H7919,""/"")"),16.0)</f>
        <v>16</v>
      </c>
      <c r="J7919" s="4">
        <f>IFERROR(__xludf.DUMMYFUNCTION("""COMPUTED_VALUE"""),5.0)</f>
        <v>5</v>
      </c>
      <c r="K7919" s="4">
        <f>IFERROR(__xludf.DUMMYFUNCTION("""COMPUTED_VALUE"""),2023.0)</f>
        <v>2023</v>
      </c>
    </row>
    <row r="7920">
      <c r="A7920" s="1" t="s">
        <v>2545</v>
      </c>
      <c r="B7920" s="4" t="s">
        <v>81</v>
      </c>
      <c r="C7920" s="4" t="s">
        <v>30</v>
      </c>
      <c r="D7920" s="4" t="s">
        <v>28</v>
      </c>
      <c r="E7920" s="4">
        <v>4.0</v>
      </c>
      <c r="F7920" s="4">
        <v>1.5</v>
      </c>
      <c r="G7920" s="4">
        <v>6.0</v>
      </c>
      <c r="H7920" s="5">
        <v>45063.0</v>
      </c>
      <c r="I7920" s="4">
        <f>IFERROR(__xludf.DUMMYFUNCTION("SPLIT(H7920,""/"")"),17.0)</f>
        <v>17</v>
      </c>
      <c r="J7920" s="4">
        <f>IFERROR(__xludf.DUMMYFUNCTION("""COMPUTED_VALUE"""),5.0)</f>
        <v>5</v>
      </c>
      <c r="K7920" s="4">
        <f>IFERROR(__xludf.DUMMYFUNCTION("""COMPUTED_VALUE"""),2023.0)</f>
        <v>2023</v>
      </c>
    </row>
    <row r="7921">
      <c r="A7921" s="1" t="s">
        <v>6108</v>
      </c>
      <c r="B7921" s="4" t="s">
        <v>81</v>
      </c>
      <c r="C7921" s="4" t="s">
        <v>30</v>
      </c>
      <c r="D7921" s="4" t="s">
        <v>39</v>
      </c>
      <c r="E7921" s="4">
        <v>4.0</v>
      </c>
      <c r="F7921" s="4">
        <v>1.5</v>
      </c>
      <c r="G7921" s="4">
        <v>6.0</v>
      </c>
      <c r="H7921" s="5">
        <v>45063.0</v>
      </c>
      <c r="I7921" s="4">
        <f>IFERROR(__xludf.DUMMYFUNCTION("SPLIT(H7921,""/"")"),17.0)</f>
        <v>17</v>
      </c>
      <c r="J7921" s="4">
        <f>IFERROR(__xludf.DUMMYFUNCTION("""COMPUTED_VALUE"""),5.0)</f>
        <v>5</v>
      </c>
      <c r="K7921" s="4">
        <f>IFERROR(__xludf.DUMMYFUNCTION("""COMPUTED_VALUE"""),2023.0)</f>
        <v>2023</v>
      </c>
    </row>
    <row r="7922">
      <c r="A7922" s="1" t="s">
        <v>2217</v>
      </c>
      <c r="B7922" s="4" t="s">
        <v>81</v>
      </c>
      <c r="C7922" s="4" t="s">
        <v>24</v>
      </c>
      <c r="D7922" s="4" t="s">
        <v>30</v>
      </c>
      <c r="E7922" s="4">
        <v>2.0</v>
      </c>
      <c r="F7922" s="4">
        <v>1.5</v>
      </c>
      <c r="G7922" s="4">
        <v>3.0</v>
      </c>
      <c r="H7922" s="5">
        <v>45063.0</v>
      </c>
      <c r="I7922" s="4">
        <f>IFERROR(__xludf.DUMMYFUNCTION("SPLIT(H7922,""/"")"),17.0)</f>
        <v>17</v>
      </c>
      <c r="J7922" s="4">
        <f>IFERROR(__xludf.DUMMYFUNCTION("""COMPUTED_VALUE"""),5.0)</f>
        <v>5</v>
      </c>
      <c r="K7922" s="4">
        <f>IFERROR(__xludf.DUMMYFUNCTION("""COMPUTED_VALUE"""),2023.0)</f>
        <v>2023</v>
      </c>
    </row>
    <row r="7923">
      <c r="A7923" s="1" t="s">
        <v>342</v>
      </c>
      <c r="B7923" s="4" t="s">
        <v>81</v>
      </c>
      <c r="C7923" s="4" t="s">
        <v>29</v>
      </c>
      <c r="D7923" s="4" t="s">
        <v>39</v>
      </c>
      <c r="E7923" s="4">
        <v>3.0</v>
      </c>
      <c r="F7923" s="4">
        <v>1.5</v>
      </c>
      <c r="G7923" s="4">
        <v>4.5</v>
      </c>
      <c r="H7923" s="5">
        <v>45064.0</v>
      </c>
      <c r="I7923" s="4">
        <f>IFERROR(__xludf.DUMMYFUNCTION("SPLIT(H7923,""/"")"),18.0)</f>
        <v>18</v>
      </c>
      <c r="J7923" s="4">
        <f>IFERROR(__xludf.DUMMYFUNCTION("""COMPUTED_VALUE"""),5.0)</f>
        <v>5</v>
      </c>
      <c r="K7923" s="4">
        <f>IFERROR(__xludf.DUMMYFUNCTION("""COMPUTED_VALUE"""),2023.0)</f>
        <v>2023</v>
      </c>
    </row>
    <row r="7924">
      <c r="A7924" s="1" t="s">
        <v>4672</v>
      </c>
      <c r="B7924" s="4" t="s">
        <v>81</v>
      </c>
      <c r="C7924" s="4" t="s">
        <v>30</v>
      </c>
      <c r="D7924" s="4" t="s">
        <v>39</v>
      </c>
      <c r="E7924" s="4">
        <v>4.0</v>
      </c>
      <c r="F7924" s="4">
        <v>1.5</v>
      </c>
      <c r="G7924" s="4">
        <v>6.0</v>
      </c>
      <c r="H7924" s="5">
        <v>45064.0</v>
      </c>
      <c r="I7924" s="4">
        <f>IFERROR(__xludf.DUMMYFUNCTION("SPLIT(H7924,""/"")"),18.0)</f>
        <v>18</v>
      </c>
      <c r="J7924" s="4">
        <f>IFERROR(__xludf.DUMMYFUNCTION("""COMPUTED_VALUE"""),5.0)</f>
        <v>5</v>
      </c>
      <c r="K7924" s="4">
        <f>IFERROR(__xludf.DUMMYFUNCTION("""COMPUTED_VALUE"""),2023.0)</f>
        <v>2023</v>
      </c>
    </row>
    <row r="7925">
      <c r="A7925" s="1" t="s">
        <v>1234</v>
      </c>
      <c r="B7925" s="4" t="s">
        <v>81</v>
      </c>
      <c r="C7925" s="4" t="s">
        <v>29</v>
      </c>
      <c r="D7925" s="4" t="s">
        <v>28</v>
      </c>
      <c r="E7925" s="4">
        <v>1.0</v>
      </c>
      <c r="F7925" s="4">
        <v>1.5</v>
      </c>
      <c r="G7925" s="4">
        <v>1.5</v>
      </c>
      <c r="H7925" s="5">
        <v>45064.0</v>
      </c>
      <c r="I7925" s="4">
        <f>IFERROR(__xludf.DUMMYFUNCTION("SPLIT(H7925,""/"")"),18.0)</f>
        <v>18</v>
      </c>
      <c r="J7925" s="4">
        <f>IFERROR(__xludf.DUMMYFUNCTION("""COMPUTED_VALUE"""),5.0)</f>
        <v>5</v>
      </c>
      <c r="K7925" s="4">
        <f>IFERROR(__xludf.DUMMYFUNCTION("""COMPUTED_VALUE"""),2023.0)</f>
        <v>2023</v>
      </c>
    </row>
    <row r="7926">
      <c r="A7926" s="1" t="s">
        <v>3080</v>
      </c>
      <c r="B7926" s="4" t="s">
        <v>81</v>
      </c>
      <c r="C7926" s="4" t="s">
        <v>24</v>
      </c>
      <c r="D7926" s="4" t="s">
        <v>30</v>
      </c>
      <c r="E7926" s="4">
        <v>1.0</v>
      </c>
      <c r="F7926" s="4">
        <v>1.5</v>
      </c>
      <c r="G7926" s="4">
        <v>1.5</v>
      </c>
      <c r="H7926" s="5">
        <v>45065.0</v>
      </c>
      <c r="I7926" s="4">
        <f>IFERROR(__xludf.DUMMYFUNCTION("SPLIT(H7926,""/"")"),19.0)</f>
        <v>19</v>
      </c>
      <c r="J7926" s="4">
        <f>IFERROR(__xludf.DUMMYFUNCTION("""COMPUTED_VALUE"""),5.0)</f>
        <v>5</v>
      </c>
      <c r="K7926" s="4">
        <f>IFERROR(__xludf.DUMMYFUNCTION("""COMPUTED_VALUE"""),2023.0)</f>
        <v>2023</v>
      </c>
    </row>
    <row r="7927">
      <c r="A7927" s="1" t="s">
        <v>1562</v>
      </c>
      <c r="B7927" s="4" t="s">
        <v>81</v>
      </c>
      <c r="C7927" s="4" t="s">
        <v>30</v>
      </c>
      <c r="D7927" s="4" t="s">
        <v>30</v>
      </c>
      <c r="E7927" s="4">
        <v>3.0</v>
      </c>
      <c r="F7927" s="4">
        <v>1.5</v>
      </c>
      <c r="G7927" s="4">
        <v>4.5</v>
      </c>
      <c r="H7927" s="5">
        <v>45065.0</v>
      </c>
      <c r="I7927" s="4">
        <f>IFERROR(__xludf.DUMMYFUNCTION("SPLIT(H7927,""/"")"),19.0)</f>
        <v>19</v>
      </c>
      <c r="J7927" s="4">
        <f>IFERROR(__xludf.DUMMYFUNCTION("""COMPUTED_VALUE"""),5.0)</f>
        <v>5</v>
      </c>
      <c r="K7927" s="4">
        <f>IFERROR(__xludf.DUMMYFUNCTION("""COMPUTED_VALUE"""),2023.0)</f>
        <v>2023</v>
      </c>
    </row>
    <row r="7928">
      <c r="A7928" s="1" t="s">
        <v>3405</v>
      </c>
      <c r="B7928" s="4" t="s">
        <v>81</v>
      </c>
      <c r="C7928" s="4" t="s">
        <v>30</v>
      </c>
      <c r="D7928" s="4" t="s">
        <v>28</v>
      </c>
      <c r="E7928" s="4">
        <v>3.0</v>
      </c>
      <c r="F7928" s="4">
        <v>1.5</v>
      </c>
      <c r="G7928" s="4">
        <v>4.5</v>
      </c>
      <c r="H7928" s="5">
        <v>45066.0</v>
      </c>
      <c r="I7928" s="4">
        <f>IFERROR(__xludf.DUMMYFUNCTION("SPLIT(H7928,""/"")"),20.0)</f>
        <v>20</v>
      </c>
      <c r="J7928" s="4">
        <f>IFERROR(__xludf.DUMMYFUNCTION("""COMPUTED_VALUE"""),5.0)</f>
        <v>5</v>
      </c>
      <c r="K7928" s="4">
        <f>IFERROR(__xludf.DUMMYFUNCTION("""COMPUTED_VALUE"""),2023.0)</f>
        <v>2023</v>
      </c>
    </row>
    <row r="7929">
      <c r="A7929" s="1" t="s">
        <v>7717</v>
      </c>
      <c r="B7929" s="4" t="s">
        <v>81</v>
      </c>
      <c r="C7929" s="4" t="s">
        <v>29</v>
      </c>
      <c r="D7929" s="4" t="s">
        <v>30</v>
      </c>
      <c r="E7929" s="4">
        <v>2.0</v>
      </c>
      <c r="F7929" s="4">
        <v>1.5</v>
      </c>
      <c r="G7929" s="4">
        <v>3.0</v>
      </c>
      <c r="H7929" s="5">
        <v>45067.0</v>
      </c>
      <c r="I7929" s="4">
        <f>IFERROR(__xludf.DUMMYFUNCTION("SPLIT(H7929,""/"")"),21.0)</f>
        <v>21</v>
      </c>
      <c r="J7929" s="4">
        <f>IFERROR(__xludf.DUMMYFUNCTION("""COMPUTED_VALUE"""),5.0)</f>
        <v>5</v>
      </c>
      <c r="K7929" s="4">
        <f>IFERROR(__xludf.DUMMYFUNCTION("""COMPUTED_VALUE"""),2023.0)</f>
        <v>2023</v>
      </c>
    </row>
    <row r="7930">
      <c r="A7930" s="1" t="s">
        <v>1241</v>
      </c>
      <c r="B7930" s="4" t="s">
        <v>81</v>
      </c>
      <c r="C7930" s="4" t="s">
        <v>30</v>
      </c>
      <c r="D7930" s="4" t="s">
        <v>28</v>
      </c>
      <c r="E7930" s="4">
        <v>1.0</v>
      </c>
      <c r="F7930" s="4">
        <v>1.5</v>
      </c>
      <c r="G7930" s="4">
        <v>1.5</v>
      </c>
      <c r="H7930" s="5">
        <v>45067.0</v>
      </c>
      <c r="I7930" s="4">
        <f>IFERROR(__xludf.DUMMYFUNCTION("SPLIT(H7930,""/"")"),21.0)</f>
        <v>21</v>
      </c>
      <c r="J7930" s="4">
        <f>IFERROR(__xludf.DUMMYFUNCTION("""COMPUTED_VALUE"""),5.0)</f>
        <v>5</v>
      </c>
      <c r="K7930" s="4">
        <f>IFERROR(__xludf.DUMMYFUNCTION("""COMPUTED_VALUE"""),2023.0)</f>
        <v>2023</v>
      </c>
    </row>
    <row r="7931">
      <c r="A7931" s="1" t="s">
        <v>9018</v>
      </c>
      <c r="B7931" s="4" t="s">
        <v>81</v>
      </c>
      <c r="C7931" s="4" t="s">
        <v>24</v>
      </c>
      <c r="D7931" s="4" t="s">
        <v>23</v>
      </c>
      <c r="E7931" s="4">
        <v>3.0</v>
      </c>
      <c r="F7931" s="4">
        <v>1.5</v>
      </c>
      <c r="G7931" s="4">
        <v>4.5</v>
      </c>
      <c r="H7931" s="5">
        <v>45067.0</v>
      </c>
      <c r="I7931" s="4">
        <f>IFERROR(__xludf.DUMMYFUNCTION("SPLIT(H7931,""/"")"),21.0)</f>
        <v>21</v>
      </c>
      <c r="J7931" s="4">
        <f>IFERROR(__xludf.DUMMYFUNCTION("""COMPUTED_VALUE"""),5.0)</f>
        <v>5</v>
      </c>
      <c r="K7931" s="4">
        <f>IFERROR(__xludf.DUMMYFUNCTION("""COMPUTED_VALUE"""),2023.0)</f>
        <v>2023</v>
      </c>
    </row>
    <row r="7932">
      <c r="A7932" s="1" t="s">
        <v>1068</v>
      </c>
      <c r="B7932" s="4" t="s">
        <v>81</v>
      </c>
      <c r="C7932" s="4" t="s">
        <v>30</v>
      </c>
      <c r="D7932" s="4" t="s">
        <v>23</v>
      </c>
      <c r="E7932" s="4">
        <v>4.0</v>
      </c>
      <c r="F7932" s="4">
        <v>1.5</v>
      </c>
      <c r="G7932" s="4">
        <v>6.0</v>
      </c>
      <c r="H7932" s="5">
        <v>45068.0</v>
      </c>
      <c r="I7932" s="4">
        <f>IFERROR(__xludf.DUMMYFUNCTION("SPLIT(H7932,""/"")"),22.0)</f>
        <v>22</v>
      </c>
      <c r="J7932" s="4">
        <f>IFERROR(__xludf.DUMMYFUNCTION("""COMPUTED_VALUE"""),5.0)</f>
        <v>5</v>
      </c>
      <c r="K7932" s="4">
        <f>IFERROR(__xludf.DUMMYFUNCTION("""COMPUTED_VALUE"""),2023.0)</f>
        <v>2023</v>
      </c>
    </row>
    <row r="7933">
      <c r="A7933" s="1" t="s">
        <v>747</v>
      </c>
      <c r="B7933" s="4" t="s">
        <v>81</v>
      </c>
      <c r="C7933" s="4" t="s">
        <v>30</v>
      </c>
      <c r="D7933" s="4" t="s">
        <v>30</v>
      </c>
      <c r="E7933" s="4">
        <v>5.0</v>
      </c>
      <c r="F7933" s="4">
        <v>1.5</v>
      </c>
      <c r="G7933" s="4">
        <v>7.5</v>
      </c>
      <c r="H7933" s="5">
        <v>45069.0</v>
      </c>
      <c r="I7933" s="4">
        <f>IFERROR(__xludf.DUMMYFUNCTION("SPLIT(H7933,""/"")"),23.0)</f>
        <v>23</v>
      </c>
      <c r="J7933" s="4">
        <f>IFERROR(__xludf.DUMMYFUNCTION("""COMPUTED_VALUE"""),5.0)</f>
        <v>5</v>
      </c>
      <c r="K7933" s="4">
        <f>IFERROR(__xludf.DUMMYFUNCTION("""COMPUTED_VALUE"""),2023.0)</f>
        <v>2023</v>
      </c>
    </row>
    <row r="7934">
      <c r="A7934" s="1" t="s">
        <v>2854</v>
      </c>
      <c r="B7934" s="4" t="s">
        <v>81</v>
      </c>
      <c r="C7934" s="4" t="s">
        <v>24</v>
      </c>
      <c r="D7934" s="4" t="s">
        <v>23</v>
      </c>
      <c r="E7934" s="4">
        <v>2.0</v>
      </c>
      <c r="F7934" s="4">
        <v>1.5</v>
      </c>
      <c r="G7934" s="4">
        <v>3.0</v>
      </c>
      <c r="H7934" s="5">
        <v>45069.0</v>
      </c>
      <c r="I7934" s="4">
        <f>IFERROR(__xludf.DUMMYFUNCTION("SPLIT(H7934,""/"")"),23.0)</f>
        <v>23</v>
      </c>
      <c r="J7934" s="4">
        <f>IFERROR(__xludf.DUMMYFUNCTION("""COMPUTED_VALUE"""),5.0)</f>
        <v>5</v>
      </c>
      <c r="K7934" s="4">
        <f>IFERROR(__xludf.DUMMYFUNCTION("""COMPUTED_VALUE"""),2023.0)</f>
        <v>2023</v>
      </c>
    </row>
    <row r="7935">
      <c r="A7935" s="1" t="s">
        <v>7885</v>
      </c>
      <c r="B7935" s="4" t="s">
        <v>81</v>
      </c>
      <c r="C7935" s="4" t="s">
        <v>29</v>
      </c>
      <c r="D7935" s="4" t="s">
        <v>30</v>
      </c>
      <c r="E7935" s="4">
        <v>5.0</v>
      </c>
      <c r="F7935" s="4">
        <v>1.5</v>
      </c>
      <c r="G7935" s="4">
        <v>7.5</v>
      </c>
      <c r="H7935" s="5">
        <v>45069.0</v>
      </c>
      <c r="I7935" s="4">
        <f>IFERROR(__xludf.DUMMYFUNCTION("SPLIT(H7935,""/"")"),23.0)</f>
        <v>23</v>
      </c>
      <c r="J7935" s="4">
        <f>IFERROR(__xludf.DUMMYFUNCTION("""COMPUTED_VALUE"""),5.0)</f>
        <v>5</v>
      </c>
      <c r="K7935" s="4">
        <f>IFERROR(__xludf.DUMMYFUNCTION("""COMPUTED_VALUE"""),2023.0)</f>
        <v>2023</v>
      </c>
    </row>
    <row r="7936">
      <c r="A7936" s="1" t="s">
        <v>784</v>
      </c>
      <c r="B7936" s="4" t="s">
        <v>81</v>
      </c>
      <c r="C7936" s="4" t="s">
        <v>24</v>
      </c>
      <c r="D7936" s="4" t="s">
        <v>39</v>
      </c>
      <c r="E7936" s="4">
        <v>1.0</v>
      </c>
      <c r="F7936" s="4">
        <v>1.5</v>
      </c>
      <c r="G7936" s="4">
        <v>1.5</v>
      </c>
      <c r="H7936" s="5">
        <v>45070.0</v>
      </c>
      <c r="I7936" s="4">
        <f>IFERROR(__xludf.DUMMYFUNCTION("SPLIT(H7936,""/"")"),24.0)</f>
        <v>24</v>
      </c>
      <c r="J7936" s="4">
        <f>IFERROR(__xludf.DUMMYFUNCTION("""COMPUTED_VALUE"""),5.0)</f>
        <v>5</v>
      </c>
      <c r="K7936" s="4">
        <f>IFERROR(__xludf.DUMMYFUNCTION("""COMPUTED_VALUE"""),2023.0)</f>
        <v>2023</v>
      </c>
    </row>
    <row r="7937">
      <c r="A7937" s="1" t="s">
        <v>1810</v>
      </c>
      <c r="B7937" s="4" t="s">
        <v>81</v>
      </c>
      <c r="C7937" s="4" t="s">
        <v>29</v>
      </c>
      <c r="D7937" s="4" t="s">
        <v>39</v>
      </c>
      <c r="E7937" s="4">
        <v>1.0</v>
      </c>
      <c r="F7937" s="4">
        <v>1.5</v>
      </c>
      <c r="G7937" s="4">
        <v>1.5</v>
      </c>
      <c r="H7937" s="5">
        <v>45070.0</v>
      </c>
      <c r="I7937" s="4">
        <f>IFERROR(__xludf.DUMMYFUNCTION("SPLIT(H7937,""/"")"),24.0)</f>
        <v>24</v>
      </c>
      <c r="J7937" s="4">
        <f>IFERROR(__xludf.DUMMYFUNCTION("""COMPUTED_VALUE"""),5.0)</f>
        <v>5</v>
      </c>
      <c r="K7937" s="4">
        <f>IFERROR(__xludf.DUMMYFUNCTION("""COMPUTED_VALUE"""),2023.0)</f>
        <v>2023</v>
      </c>
    </row>
    <row r="7938">
      <c r="A7938" s="1" t="s">
        <v>1114</v>
      </c>
      <c r="B7938" s="4" t="s">
        <v>81</v>
      </c>
      <c r="C7938" s="4" t="s">
        <v>30</v>
      </c>
      <c r="D7938" s="4" t="s">
        <v>28</v>
      </c>
      <c r="E7938" s="4">
        <v>1.0</v>
      </c>
      <c r="F7938" s="4">
        <v>1.5</v>
      </c>
      <c r="G7938" s="4">
        <v>1.5</v>
      </c>
      <c r="H7938" s="5">
        <v>45070.0</v>
      </c>
      <c r="I7938" s="4">
        <f>IFERROR(__xludf.DUMMYFUNCTION("SPLIT(H7938,""/"")"),24.0)</f>
        <v>24</v>
      </c>
      <c r="J7938" s="4">
        <f>IFERROR(__xludf.DUMMYFUNCTION("""COMPUTED_VALUE"""),5.0)</f>
        <v>5</v>
      </c>
      <c r="K7938" s="4">
        <f>IFERROR(__xludf.DUMMYFUNCTION("""COMPUTED_VALUE"""),2023.0)</f>
        <v>2023</v>
      </c>
    </row>
    <row r="7939">
      <c r="A7939" s="1" t="s">
        <v>3807</v>
      </c>
      <c r="B7939" s="4" t="s">
        <v>81</v>
      </c>
      <c r="C7939" s="4" t="s">
        <v>24</v>
      </c>
      <c r="D7939" s="4" t="s">
        <v>39</v>
      </c>
      <c r="E7939" s="4">
        <v>4.0</v>
      </c>
      <c r="F7939" s="4">
        <v>1.5</v>
      </c>
      <c r="G7939" s="4">
        <v>6.0</v>
      </c>
      <c r="H7939" s="5">
        <v>45070.0</v>
      </c>
      <c r="I7939" s="4">
        <f>IFERROR(__xludf.DUMMYFUNCTION("SPLIT(H7939,""/"")"),24.0)</f>
        <v>24</v>
      </c>
      <c r="J7939" s="4">
        <f>IFERROR(__xludf.DUMMYFUNCTION("""COMPUTED_VALUE"""),5.0)</f>
        <v>5</v>
      </c>
      <c r="K7939" s="4">
        <f>IFERROR(__xludf.DUMMYFUNCTION("""COMPUTED_VALUE"""),2023.0)</f>
        <v>2023</v>
      </c>
    </row>
    <row r="7940">
      <c r="A7940" s="1" t="s">
        <v>8027</v>
      </c>
      <c r="B7940" s="4" t="s">
        <v>81</v>
      </c>
      <c r="C7940" s="4" t="s">
        <v>24</v>
      </c>
      <c r="D7940" s="4" t="s">
        <v>30</v>
      </c>
      <c r="E7940" s="4">
        <v>5.0</v>
      </c>
      <c r="F7940" s="4">
        <v>1.5</v>
      </c>
      <c r="G7940" s="4">
        <v>7.5</v>
      </c>
      <c r="H7940" s="5">
        <v>45072.0</v>
      </c>
      <c r="I7940" s="4">
        <f>IFERROR(__xludf.DUMMYFUNCTION("SPLIT(H7940,""/"")"),26.0)</f>
        <v>26</v>
      </c>
      <c r="J7940" s="4">
        <f>IFERROR(__xludf.DUMMYFUNCTION("""COMPUTED_VALUE"""),5.0)</f>
        <v>5</v>
      </c>
      <c r="K7940" s="4">
        <f>IFERROR(__xludf.DUMMYFUNCTION("""COMPUTED_VALUE"""),2023.0)</f>
        <v>2023</v>
      </c>
    </row>
    <row r="7941">
      <c r="A7941" s="1" t="s">
        <v>667</v>
      </c>
      <c r="B7941" s="4" t="s">
        <v>81</v>
      </c>
      <c r="C7941" s="4" t="s">
        <v>30</v>
      </c>
      <c r="D7941" s="4" t="s">
        <v>39</v>
      </c>
      <c r="E7941" s="4">
        <v>2.0</v>
      </c>
      <c r="F7941" s="4">
        <v>1.5</v>
      </c>
      <c r="G7941" s="4">
        <v>3.0</v>
      </c>
      <c r="H7941" s="5">
        <v>45073.0</v>
      </c>
      <c r="I7941" s="4">
        <f>IFERROR(__xludf.DUMMYFUNCTION("SPLIT(H7941,""/"")"),27.0)</f>
        <v>27</v>
      </c>
      <c r="J7941" s="4">
        <f>IFERROR(__xludf.DUMMYFUNCTION("""COMPUTED_VALUE"""),5.0)</f>
        <v>5</v>
      </c>
      <c r="K7941" s="4">
        <f>IFERROR(__xludf.DUMMYFUNCTION("""COMPUTED_VALUE"""),2023.0)</f>
        <v>2023</v>
      </c>
    </row>
    <row r="7942">
      <c r="A7942" s="1" t="s">
        <v>9121</v>
      </c>
      <c r="B7942" s="4" t="s">
        <v>81</v>
      </c>
      <c r="C7942" s="4" t="s">
        <v>29</v>
      </c>
      <c r="D7942" s="4" t="s">
        <v>39</v>
      </c>
      <c r="E7942" s="4">
        <v>1.0</v>
      </c>
      <c r="F7942" s="4">
        <v>1.5</v>
      </c>
      <c r="G7942" s="4">
        <v>1.5</v>
      </c>
      <c r="H7942" s="5">
        <v>45074.0</v>
      </c>
      <c r="I7942" s="4">
        <f>IFERROR(__xludf.DUMMYFUNCTION("SPLIT(H7942,""/"")"),28.0)</f>
        <v>28</v>
      </c>
      <c r="J7942" s="4">
        <f>IFERROR(__xludf.DUMMYFUNCTION("""COMPUTED_VALUE"""),5.0)</f>
        <v>5</v>
      </c>
      <c r="K7942" s="4">
        <f>IFERROR(__xludf.DUMMYFUNCTION("""COMPUTED_VALUE"""),2023.0)</f>
        <v>2023</v>
      </c>
    </row>
    <row r="7943">
      <c r="A7943" s="1" t="s">
        <v>3679</v>
      </c>
      <c r="B7943" s="4" t="s">
        <v>81</v>
      </c>
      <c r="C7943" s="4" t="s">
        <v>30</v>
      </c>
      <c r="D7943" s="4" t="s">
        <v>23</v>
      </c>
      <c r="E7943" s="4">
        <v>5.0</v>
      </c>
      <c r="F7943" s="4">
        <v>1.5</v>
      </c>
      <c r="G7943" s="4">
        <v>7.5</v>
      </c>
      <c r="H7943" s="5">
        <v>45074.0</v>
      </c>
      <c r="I7943" s="4">
        <f>IFERROR(__xludf.DUMMYFUNCTION("SPLIT(H7943,""/"")"),28.0)</f>
        <v>28</v>
      </c>
      <c r="J7943" s="4">
        <f>IFERROR(__xludf.DUMMYFUNCTION("""COMPUTED_VALUE"""),5.0)</f>
        <v>5</v>
      </c>
      <c r="K7943" s="4">
        <f>IFERROR(__xludf.DUMMYFUNCTION("""COMPUTED_VALUE"""),2023.0)</f>
        <v>2023</v>
      </c>
    </row>
    <row r="7944">
      <c r="A7944" s="1" t="s">
        <v>301</v>
      </c>
      <c r="B7944" s="4" t="s">
        <v>81</v>
      </c>
      <c r="C7944" s="4" t="s">
        <v>29</v>
      </c>
      <c r="D7944" s="4" t="s">
        <v>39</v>
      </c>
      <c r="E7944" s="4">
        <v>1.0</v>
      </c>
      <c r="F7944" s="4">
        <v>1.5</v>
      </c>
      <c r="G7944" s="4">
        <v>1.5</v>
      </c>
      <c r="H7944" s="5">
        <v>45075.0</v>
      </c>
      <c r="I7944" s="4">
        <f>IFERROR(__xludf.DUMMYFUNCTION("SPLIT(H7944,""/"")"),29.0)</f>
        <v>29</v>
      </c>
      <c r="J7944" s="4">
        <f>IFERROR(__xludf.DUMMYFUNCTION("""COMPUTED_VALUE"""),5.0)</f>
        <v>5</v>
      </c>
      <c r="K7944" s="4">
        <f>IFERROR(__xludf.DUMMYFUNCTION("""COMPUTED_VALUE"""),2023.0)</f>
        <v>2023</v>
      </c>
    </row>
    <row r="7945">
      <c r="A7945" s="1" t="s">
        <v>9896</v>
      </c>
      <c r="B7945" s="4" t="s">
        <v>81</v>
      </c>
      <c r="C7945" s="4" t="s">
        <v>29</v>
      </c>
      <c r="D7945" s="4" t="s">
        <v>30</v>
      </c>
      <c r="E7945" s="4">
        <v>3.0</v>
      </c>
      <c r="F7945" s="4">
        <v>1.5</v>
      </c>
      <c r="G7945" s="4">
        <v>4.5</v>
      </c>
      <c r="H7945" s="5">
        <v>45075.0</v>
      </c>
      <c r="I7945" s="4">
        <f>IFERROR(__xludf.DUMMYFUNCTION("SPLIT(H7945,""/"")"),29.0)</f>
        <v>29</v>
      </c>
      <c r="J7945" s="4">
        <f>IFERROR(__xludf.DUMMYFUNCTION("""COMPUTED_VALUE"""),5.0)</f>
        <v>5</v>
      </c>
      <c r="K7945" s="4">
        <f>IFERROR(__xludf.DUMMYFUNCTION("""COMPUTED_VALUE"""),2023.0)</f>
        <v>2023</v>
      </c>
    </row>
    <row r="7946">
      <c r="A7946" s="1" t="s">
        <v>2202</v>
      </c>
      <c r="B7946" s="4" t="s">
        <v>81</v>
      </c>
      <c r="C7946" s="4" t="s">
        <v>30</v>
      </c>
      <c r="D7946" s="4" t="s">
        <v>30</v>
      </c>
      <c r="E7946" s="4">
        <v>4.0</v>
      </c>
      <c r="F7946" s="4">
        <v>1.5</v>
      </c>
      <c r="G7946" s="4">
        <v>6.0</v>
      </c>
      <c r="H7946" s="5">
        <v>45075.0</v>
      </c>
      <c r="I7946" s="4">
        <f>IFERROR(__xludf.DUMMYFUNCTION("SPLIT(H7946,""/"")"),29.0)</f>
        <v>29</v>
      </c>
      <c r="J7946" s="4">
        <f>IFERROR(__xludf.DUMMYFUNCTION("""COMPUTED_VALUE"""),5.0)</f>
        <v>5</v>
      </c>
      <c r="K7946" s="4">
        <f>IFERROR(__xludf.DUMMYFUNCTION("""COMPUTED_VALUE"""),2023.0)</f>
        <v>2023</v>
      </c>
    </row>
    <row r="7947">
      <c r="A7947" s="1" t="s">
        <v>5616</v>
      </c>
      <c r="B7947" s="4" t="s">
        <v>81</v>
      </c>
      <c r="C7947" s="4" t="s">
        <v>24</v>
      </c>
      <c r="D7947" s="4" t="s">
        <v>30</v>
      </c>
      <c r="E7947" s="4">
        <v>3.0</v>
      </c>
      <c r="F7947" s="4">
        <v>1.5</v>
      </c>
      <c r="G7947" s="4">
        <v>4.5</v>
      </c>
      <c r="H7947" s="5">
        <v>45076.0</v>
      </c>
      <c r="I7947" s="4">
        <f>IFERROR(__xludf.DUMMYFUNCTION("SPLIT(H7947,""/"")"),30.0)</f>
        <v>30</v>
      </c>
      <c r="J7947" s="4">
        <f>IFERROR(__xludf.DUMMYFUNCTION("""COMPUTED_VALUE"""),5.0)</f>
        <v>5</v>
      </c>
      <c r="K7947" s="4">
        <f>IFERROR(__xludf.DUMMYFUNCTION("""COMPUTED_VALUE"""),2023.0)</f>
        <v>2023</v>
      </c>
    </row>
    <row r="7948">
      <c r="A7948" s="1" t="s">
        <v>6975</v>
      </c>
      <c r="B7948" s="4" t="s">
        <v>81</v>
      </c>
      <c r="C7948" s="4" t="s">
        <v>24</v>
      </c>
      <c r="D7948" s="4" t="s">
        <v>39</v>
      </c>
      <c r="E7948" s="4">
        <v>2.0</v>
      </c>
      <c r="F7948" s="4">
        <v>1.5</v>
      </c>
      <c r="G7948" s="4">
        <v>3.0</v>
      </c>
      <c r="H7948" s="5">
        <v>45077.0</v>
      </c>
      <c r="I7948" s="4">
        <f>IFERROR(__xludf.DUMMYFUNCTION("SPLIT(H7948,""/"")"),31.0)</f>
        <v>31</v>
      </c>
      <c r="J7948" s="4">
        <f>IFERROR(__xludf.DUMMYFUNCTION("""COMPUTED_VALUE"""),5.0)</f>
        <v>5</v>
      </c>
      <c r="K7948" s="4">
        <f>IFERROR(__xludf.DUMMYFUNCTION("""COMPUTED_VALUE"""),2023.0)</f>
        <v>2023</v>
      </c>
    </row>
    <row r="7949">
      <c r="A7949" s="1" t="s">
        <v>9216</v>
      </c>
      <c r="B7949" s="4" t="s">
        <v>81</v>
      </c>
      <c r="C7949" s="4" t="s">
        <v>24</v>
      </c>
      <c r="D7949" s="4" t="s">
        <v>39</v>
      </c>
      <c r="E7949" s="4">
        <v>2.0</v>
      </c>
      <c r="F7949" s="4">
        <v>1.5</v>
      </c>
      <c r="G7949" s="4">
        <v>3.0</v>
      </c>
      <c r="H7949" s="5">
        <v>45077.0</v>
      </c>
      <c r="I7949" s="4">
        <f>IFERROR(__xludf.DUMMYFUNCTION("SPLIT(H7949,""/"")"),31.0)</f>
        <v>31</v>
      </c>
      <c r="J7949" s="4">
        <f>IFERROR(__xludf.DUMMYFUNCTION("""COMPUTED_VALUE"""),5.0)</f>
        <v>5</v>
      </c>
      <c r="K7949" s="4">
        <f>IFERROR(__xludf.DUMMYFUNCTION("""COMPUTED_VALUE"""),2023.0)</f>
        <v>2023</v>
      </c>
    </row>
    <row r="7950">
      <c r="A7950" s="1" t="s">
        <v>1316</v>
      </c>
      <c r="B7950" s="4" t="s">
        <v>81</v>
      </c>
      <c r="C7950" s="4" t="s">
        <v>30</v>
      </c>
      <c r="D7950" s="4" t="s">
        <v>30</v>
      </c>
      <c r="E7950" s="4">
        <v>5.0</v>
      </c>
      <c r="F7950" s="4">
        <v>1.5</v>
      </c>
      <c r="G7950" s="4">
        <v>7.5</v>
      </c>
      <c r="H7950" s="5">
        <v>45077.0</v>
      </c>
      <c r="I7950" s="4">
        <f>IFERROR(__xludf.DUMMYFUNCTION("SPLIT(H7950,""/"")"),31.0)</f>
        <v>31</v>
      </c>
      <c r="J7950" s="4">
        <f>IFERROR(__xludf.DUMMYFUNCTION("""COMPUTED_VALUE"""),5.0)</f>
        <v>5</v>
      </c>
      <c r="K7950" s="4">
        <f>IFERROR(__xludf.DUMMYFUNCTION("""COMPUTED_VALUE"""),2023.0)</f>
        <v>2023</v>
      </c>
    </row>
    <row r="7951">
      <c r="A7951" s="1" t="s">
        <v>8881</v>
      </c>
      <c r="B7951" s="4" t="s">
        <v>81</v>
      </c>
      <c r="C7951" s="4" t="s">
        <v>30</v>
      </c>
      <c r="D7951" s="4" t="s">
        <v>30</v>
      </c>
      <c r="E7951" s="4">
        <v>2.0</v>
      </c>
      <c r="F7951" s="4">
        <v>1.5</v>
      </c>
      <c r="G7951" s="4">
        <v>3.0</v>
      </c>
      <c r="H7951" s="5">
        <v>45079.0</v>
      </c>
      <c r="I7951" s="4">
        <f>IFERROR(__xludf.DUMMYFUNCTION("SPLIT(H7951,""/"")"),2.0)</f>
        <v>2</v>
      </c>
      <c r="J7951" s="4">
        <f>IFERROR(__xludf.DUMMYFUNCTION("""COMPUTED_VALUE"""),6.0)</f>
        <v>6</v>
      </c>
      <c r="K7951" s="4">
        <f>IFERROR(__xludf.DUMMYFUNCTION("""COMPUTED_VALUE"""),2023.0)</f>
        <v>2023</v>
      </c>
    </row>
    <row r="7952">
      <c r="A7952" s="1" t="s">
        <v>9842</v>
      </c>
      <c r="B7952" s="4" t="s">
        <v>81</v>
      </c>
      <c r="C7952" s="4" t="s">
        <v>30</v>
      </c>
      <c r="D7952" s="4" t="s">
        <v>28</v>
      </c>
      <c r="E7952" s="4">
        <v>1.0</v>
      </c>
      <c r="F7952" s="4">
        <v>1.5</v>
      </c>
      <c r="G7952" s="4">
        <v>1.5</v>
      </c>
      <c r="H7952" s="5">
        <v>45079.0</v>
      </c>
      <c r="I7952" s="4">
        <f>IFERROR(__xludf.DUMMYFUNCTION("SPLIT(H7952,""/"")"),2.0)</f>
        <v>2</v>
      </c>
      <c r="J7952" s="4">
        <f>IFERROR(__xludf.DUMMYFUNCTION("""COMPUTED_VALUE"""),6.0)</f>
        <v>6</v>
      </c>
      <c r="K7952" s="4">
        <f>IFERROR(__xludf.DUMMYFUNCTION("""COMPUTED_VALUE"""),2023.0)</f>
        <v>2023</v>
      </c>
    </row>
    <row r="7953">
      <c r="A7953" s="1" t="s">
        <v>117</v>
      </c>
      <c r="B7953" s="4" t="s">
        <v>81</v>
      </c>
      <c r="C7953" s="4" t="s">
        <v>30</v>
      </c>
      <c r="D7953" s="4" t="s">
        <v>28</v>
      </c>
      <c r="E7953" s="4">
        <v>5.0</v>
      </c>
      <c r="F7953" s="4">
        <v>1.5</v>
      </c>
      <c r="G7953" s="4">
        <v>7.5</v>
      </c>
      <c r="H7953" s="5">
        <v>45079.0</v>
      </c>
      <c r="I7953" s="4">
        <f>IFERROR(__xludf.DUMMYFUNCTION("SPLIT(H7953,""/"")"),2.0)</f>
        <v>2</v>
      </c>
      <c r="J7953" s="4">
        <f>IFERROR(__xludf.DUMMYFUNCTION("""COMPUTED_VALUE"""),6.0)</f>
        <v>6</v>
      </c>
      <c r="K7953" s="4">
        <f>IFERROR(__xludf.DUMMYFUNCTION("""COMPUTED_VALUE"""),2023.0)</f>
        <v>2023</v>
      </c>
    </row>
    <row r="7954">
      <c r="A7954" s="1" t="s">
        <v>3110</v>
      </c>
      <c r="B7954" s="4" t="s">
        <v>81</v>
      </c>
      <c r="C7954" s="4" t="s">
        <v>24</v>
      </c>
      <c r="D7954" s="4" t="s">
        <v>30</v>
      </c>
      <c r="E7954" s="4">
        <v>5.0</v>
      </c>
      <c r="F7954" s="4">
        <v>1.5</v>
      </c>
      <c r="G7954" s="4">
        <v>7.5</v>
      </c>
      <c r="H7954" s="5">
        <v>45079.0</v>
      </c>
      <c r="I7954" s="4">
        <f>IFERROR(__xludf.DUMMYFUNCTION("SPLIT(H7954,""/"")"),2.0)</f>
        <v>2</v>
      </c>
      <c r="J7954" s="4">
        <f>IFERROR(__xludf.DUMMYFUNCTION("""COMPUTED_VALUE"""),6.0)</f>
        <v>6</v>
      </c>
      <c r="K7954" s="4">
        <f>IFERROR(__xludf.DUMMYFUNCTION("""COMPUTED_VALUE"""),2023.0)</f>
        <v>2023</v>
      </c>
    </row>
    <row r="7955">
      <c r="A7955" s="1" t="s">
        <v>8623</v>
      </c>
      <c r="B7955" s="4" t="s">
        <v>81</v>
      </c>
      <c r="C7955" s="4" t="s">
        <v>30</v>
      </c>
      <c r="D7955" s="4" t="s">
        <v>30</v>
      </c>
      <c r="E7955" s="4">
        <v>2.0</v>
      </c>
      <c r="F7955" s="4">
        <v>1.5</v>
      </c>
      <c r="G7955" s="4">
        <v>3.0</v>
      </c>
      <c r="H7955" s="5">
        <v>45080.0</v>
      </c>
      <c r="I7955" s="4">
        <f>IFERROR(__xludf.DUMMYFUNCTION("SPLIT(H7955,""/"")"),3.0)</f>
        <v>3</v>
      </c>
      <c r="J7955" s="4">
        <f>IFERROR(__xludf.DUMMYFUNCTION("""COMPUTED_VALUE"""),6.0)</f>
        <v>6</v>
      </c>
      <c r="K7955" s="4">
        <f>IFERROR(__xludf.DUMMYFUNCTION("""COMPUTED_VALUE"""),2023.0)</f>
        <v>2023</v>
      </c>
    </row>
    <row r="7956">
      <c r="A7956" s="1" t="s">
        <v>2939</v>
      </c>
      <c r="B7956" s="4" t="s">
        <v>81</v>
      </c>
      <c r="C7956" s="4" t="s">
        <v>30</v>
      </c>
      <c r="D7956" s="4" t="s">
        <v>30</v>
      </c>
      <c r="E7956" s="4">
        <v>2.0</v>
      </c>
      <c r="F7956" s="4">
        <v>1.5</v>
      </c>
      <c r="G7956" s="4">
        <v>3.0</v>
      </c>
      <c r="H7956" s="5">
        <v>45080.0</v>
      </c>
      <c r="I7956" s="4">
        <f>IFERROR(__xludf.DUMMYFUNCTION("SPLIT(H7956,""/"")"),3.0)</f>
        <v>3</v>
      </c>
      <c r="J7956" s="4">
        <f>IFERROR(__xludf.DUMMYFUNCTION("""COMPUTED_VALUE"""),6.0)</f>
        <v>6</v>
      </c>
      <c r="K7956" s="4">
        <f>IFERROR(__xludf.DUMMYFUNCTION("""COMPUTED_VALUE"""),2023.0)</f>
        <v>2023</v>
      </c>
    </row>
    <row r="7957">
      <c r="A7957" s="1" t="s">
        <v>7279</v>
      </c>
      <c r="B7957" s="4" t="s">
        <v>81</v>
      </c>
      <c r="C7957" s="4" t="s">
        <v>30</v>
      </c>
      <c r="D7957" s="4" t="s">
        <v>23</v>
      </c>
      <c r="E7957" s="4">
        <v>1.0</v>
      </c>
      <c r="F7957" s="4">
        <v>1.5</v>
      </c>
      <c r="G7957" s="4">
        <v>1.5</v>
      </c>
      <c r="H7957" s="5">
        <v>45080.0</v>
      </c>
      <c r="I7957" s="4">
        <f>IFERROR(__xludf.DUMMYFUNCTION("SPLIT(H7957,""/"")"),3.0)</f>
        <v>3</v>
      </c>
      <c r="J7957" s="4">
        <f>IFERROR(__xludf.DUMMYFUNCTION("""COMPUTED_VALUE"""),6.0)</f>
        <v>6</v>
      </c>
      <c r="K7957" s="4">
        <f>IFERROR(__xludf.DUMMYFUNCTION("""COMPUTED_VALUE"""),2023.0)</f>
        <v>2023</v>
      </c>
    </row>
    <row r="7958">
      <c r="A7958" s="1" t="s">
        <v>4717</v>
      </c>
      <c r="B7958" s="4" t="s">
        <v>81</v>
      </c>
      <c r="C7958" s="4" t="s">
        <v>29</v>
      </c>
      <c r="D7958" s="4" t="s">
        <v>39</v>
      </c>
      <c r="E7958" s="4">
        <v>5.0</v>
      </c>
      <c r="F7958" s="4">
        <v>1.5</v>
      </c>
      <c r="G7958" s="4">
        <v>7.5</v>
      </c>
      <c r="H7958" s="5">
        <v>45080.0</v>
      </c>
      <c r="I7958" s="4">
        <f>IFERROR(__xludf.DUMMYFUNCTION("SPLIT(H7958,""/"")"),3.0)</f>
        <v>3</v>
      </c>
      <c r="J7958" s="4">
        <f>IFERROR(__xludf.DUMMYFUNCTION("""COMPUTED_VALUE"""),6.0)</f>
        <v>6</v>
      </c>
      <c r="K7958" s="4">
        <f>IFERROR(__xludf.DUMMYFUNCTION("""COMPUTED_VALUE"""),2023.0)</f>
        <v>2023</v>
      </c>
    </row>
    <row r="7959">
      <c r="A7959" s="1" t="s">
        <v>3740</v>
      </c>
      <c r="B7959" s="4" t="s">
        <v>81</v>
      </c>
      <c r="C7959" s="4" t="s">
        <v>29</v>
      </c>
      <c r="D7959" s="4" t="s">
        <v>30</v>
      </c>
      <c r="E7959" s="4">
        <v>1.0</v>
      </c>
      <c r="F7959" s="4">
        <v>1.5</v>
      </c>
      <c r="G7959" s="4">
        <v>1.5</v>
      </c>
      <c r="H7959" s="5">
        <v>45081.0</v>
      </c>
      <c r="I7959" s="4">
        <f>IFERROR(__xludf.DUMMYFUNCTION("SPLIT(H7959,""/"")"),4.0)</f>
        <v>4</v>
      </c>
      <c r="J7959" s="4">
        <f>IFERROR(__xludf.DUMMYFUNCTION("""COMPUTED_VALUE"""),6.0)</f>
        <v>6</v>
      </c>
      <c r="K7959" s="4">
        <f>IFERROR(__xludf.DUMMYFUNCTION("""COMPUTED_VALUE"""),2023.0)</f>
        <v>2023</v>
      </c>
    </row>
    <row r="7960">
      <c r="A7960" s="1" t="s">
        <v>8532</v>
      </c>
      <c r="B7960" s="4" t="s">
        <v>81</v>
      </c>
      <c r="C7960" s="4" t="s">
        <v>30</v>
      </c>
      <c r="D7960" s="4" t="s">
        <v>39</v>
      </c>
      <c r="E7960" s="4">
        <v>3.0</v>
      </c>
      <c r="F7960" s="4">
        <v>1.5</v>
      </c>
      <c r="G7960" s="4">
        <v>4.5</v>
      </c>
      <c r="H7960" s="5">
        <v>45082.0</v>
      </c>
      <c r="I7960" s="4">
        <f>IFERROR(__xludf.DUMMYFUNCTION("SPLIT(H7960,""/"")"),5.0)</f>
        <v>5</v>
      </c>
      <c r="J7960" s="4">
        <f>IFERROR(__xludf.DUMMYFUNCTION("""COMPUTED_VALUE"""),6.0)</f>
        <v>6</v>
      </c>
      <c r="K7960" s="4">
        <f>IFERROR(__xludf.DUMMYFUNCTION("""COMPUTED_VALUE"""),2023.0)</f>
        <v>2023</v>
      </c>
    </row>
    <row r="7961">
      <c r="A7961" s="1" t="s">
        <v>3461</v>
      </c>
      <c r="B7961" s="4" t="s">
        <v>81</v>
      </c>
      <c r="C7961" s="4" t="s">
        <v>29</v>
      </c>
      <c r="D7961" s="4" t="s">
        <v>23</v>
      </c>
      <c r="E7961" s="4">
        <v>3.0</v>
      </c>
      <c r="F7961" s="4">
        <v>1.5</v>
      </c>
      <c r="G7961" s="4">
        <v>4.5</v>
      </c>
      <c r="H7961" s="5">
        <v>45083.0</v>
      </c>
      <c r="I7961" s="4">
        <f>IFERROR(__xludf.DUMMYFUNCTION("SPLIT(H7961,""/"")"),6.0)</f>
        <v>6</v>
      </c>
      <c r="J7961" s="4">
        <f>IFERROR(__xludf.DUMMYFUNCTION("""COMPUTED_VALUE"""),6.0)</f>
        <v>6</v>
      </c>
      <c r="K7961" s="4">
        <f>IFERROR(__xludf.DUMMYFUNCTION("""COMPUTED_VALUE"""),2023.0)</f>
        <v>2023</v>
      </c>
    </row>
    <row r="7962">
      <c r="A7962" s="1" t="s">
        <v>7128</v>
      </c>
      <c r="B7962" s="4" t="s">
        <v>81</v>
      </c>
      <c r="C7962" s="4" t="s">
        <v>24</v>
      </c>
      <c r="D7962" s="4" t="s">
        <v>30</v>
      </c>
      <c r="E7962" s="4">
        <v>2.0</v>
      </c>
      <c r="F7962" s="4">
        <v>1.5</v>
      </c>
      <c r="G7962" s="4">
        <v>3.0</v>
      </c>
      <c r="H7962" s="5">
        <v>45084.0</v>
      </c>
      <c r="I7962" s="4">
        <f>IFERROR(__xludf.DUMMYFUNCTION("SPLIT(H7962,""/"")"),7.0)</f>
        <v>7</v>
      </c>
      <c r="J7962" s="4">
        <f>IFERROR(__xludf.DUMMYFUNCTION("""COMPUTED_VALUE"""),6.0)</f>
        <v>6</v>
      </c>
      <c r="K7962" s="4">
        <f>IFERROR(__xludf.DUMMYFUNCTION("""COMPUTED_VALUE"""),2023.0)</f>
        <v>2023</v>
      </c>
    </row>
    <row r="7963">
      <c r="A7963" s="1" t="s">
        <v>9764</v>
      </c>
      <c r="B7963" s="4" t="s">
        <v>81</v>
      </c>
      <c r="C7963" s="4" t="s">
        <v>30</v>
      </c>
      <c r="D7963" s="4" t="s">
        <v>39</v>
      </c>
      <c r="E7963" s="4">
        <v>1.0</v>
      </c>
      <c r="F7963" s="4">
        <v>1.5</v>
      </c>
      <c r="G7963" s="4">
        <v>1.5</v>
      </c>
      <c r="H7963" s="5">
        <v>45084.0</v>
      </c>
      <c r="I7963" s="4">
        <f>IFERROR(__xludf.DUMMYFUNCTION("SPLIT(H7963,""/"")"),7.0)</f>
        <v>7</v>
      </c>
      <c r="J7963" s="4">
        <f>IFERROR(__xludf.DUMMYFUNCTION("""COMPUTED_VALUE"""),6.0)</f>
        <v>6</v>
      </c>
      <c r="K7963" s="4">
        <f>IFERROR(__xludf.DUMMYFUNCTION("""COMPUTED_VALUE"""),2023.0)</f>
        <v>2023</v>
      </c>
    </row>
    <row r="7964">
      <c r="A7964" s="1" t="s">
        <v>3680</v>
      </c>
      <c r="B7964" s="4" t="s">
        <v>81</v>
      </c>
      <c r="C7964" s="4" t="s">
        <v>29</v>
      </c>
      <c r="D7964" s="4" t="s">
        <v>28</v>
      </c>
      <c r="E7964" s="4">
        <v>2.0</v>
      </c>
      <c r="F7964" s="4">
        <v>1.5</v>
      </c>
      <c r="G7964" s="4">
        <v>3.0</v>
      </c>
      <c r="H7964" s="5">
        <v>45085.0</v>
      </c>
      <c r="I7964" s="4">
        <f>IFERROR(__xludf.DUMMYFUNCTION("SPLIT(H7964,""/"")"),8.0)</f>
        <v>8</v>
      </c>
      <c r="J7964" s="4">
        <f>IFERROR(__xludf.DUMMYFUNCTION("""COMPUTED_VALUE"""),6.0)</f>
        <v>6</v>
      </c>
      <c r="K7964" s="4">
        <f>IFERROR(__xludf.DUMMYFUNCTION("""COMPUTED_VALUE"""),2023.0)</f>
        <v>2023</v>
      </c>
    </row>
    <row r="7965">
      <c r="A7965" s="1" t="s">
        <v>6120</v>
      </c>
      <c r="B7965" s="4" t="s">
        <v>81</v>
      </c>
      <c r="C7965" s="4" t="s">
        <v>30</v>
      </c>
      <c r="D7965" s="4" t="s">
        <v>28</v>
      </c>
      <c r="E7965" s="4">
        <v>4.0</v>
      </c>
      <c r="F7965" s="4">
        <v>1.5</v>
      </c>
      <c r="G7965" s="4">
        <v>6.0</v>
      </c>
      <c r="H7965" s="5">
        <v>45085.0</v>
      </c>
      <c r="I7965" s="4">
        <f>IFERROR(__xludf.DUMMYFUNCTION("SPLIT(H7965,""/"")"),8.0)</f>
        <v>8</v>
      </c>
      <c r="J7965" s="4">
        <f>IFERROR(__xludf.DUMMYFUNCTION("""COMPUTED_VALUE"""),6.0)</f>
        <v>6</v>
      </c>
      <c r="K7965" s="4">
        <f>IFERROR(__xludf.DUMMYFUNCTION("""COMPUTED_VALUE"""),2023.0)</f>
        <v>2023</v>
      </c>
    </row>
    <row r="7966">
      <c r="A7966" s="1" t="s">
        <v>9687</v>
      </c>
      <c r="B7966" s="4" t="s">
        <v>81</v>
      </c>
      <c r="C7966" s="4" t="s">
        <v>24</v>
      </c>
      <c r="D7966" s="4" t="s">
        <v>23</v>
      </c>
      <c r="E7966" s="4">
        <v>3.0</v>
      </c>
      <c r="F7966" s="4">
        <v>1.5</v>
      </c>
      <c r="G7966" s="4">
        <v>4.5</v>
      </c>
      <c r="H7966" s="5">
        <v>45086.0</v>
      </c>
      <c r="I7966" s="4">
        <f>IFERROR(__xludf.DUMMYFUNCTION("SPLIT(H7966,""/"")"),9.0)</f>
        <v>9</v>
      </c>
      <c r="J7966" s="4">
        <f>IFERROR(__xludf.DUMMYFUNCTION("""COMPUTED_VALUE"""),6.0)</f>
        <v>6</v>
      </c>
      <c r="K7966" s="4">
        <f>IFERROR(__xludf.DUMMYFUNCTION("""COMPUTED_VALUE"""),2023.0)</f>
        <v>2023</v>
      </c>
    </row>
    <row r="7967">
      <c r="A7967" s="1" t="s">
        <v>4395</v>
      </c>
      <c r="B7967" s="4" t="s">
        <v>81</v>
      </c>
      <c r="C7967" s="4" t="s">
        <v>30</v>
      </c>
      <c r="D7967" s="4" t="s">
        <v>39</v>
      </c>
      <c r="E7967" s="4">
        <v>4.0</v>
      </c>
      <c r="F7967" s="4">
        <v>1.5</v>
      </c>
      <c r="G7967" s="4">
        <v>6.0</v>
      </c>
      <c r="H7967" s="5">
        <v>45086.0</v>
      </c>
      <c r="I7967" s="4">
        <f>IFERROR(__xludf.DUMMYFUNCTION("SPLIT(H7967,""/"")"),9.0)</f>
        <v>9</v>
      </c>
      <c r="J7967" s="4">
        <f>IFERROR(__xludf.DUMMYFUNCTION("""COMPUTED_VALUE"""),6.0)</f>
        <v>6</v>
      </c>
      <c r="K7967" s="4">
        <f>IFERROR(__xludf.DUMMYFUNCTION("""COMPUTED_VALUE"""),2023.0)</f>
        <v>2023</v>
      </c>
    </row>
    <row r="7968">
      <c r="A7968" s="1" t="s">
        <v>9325</v>
      </c>
      <c r="B7968" s="4" t="s">
        <v>81</v>
      </c>
      <c r="C7968" s="4" t="s">
        <v>29</v>
      </c>
      <c r="D7968" s="4" t="s">
        <v>23</v>
      </c>
      <c r="E7968" s="4">
        <v>4.0</v>
      </c>
      <c r="F7968" s="4">
        <v>1.5</v>
      </c>
      <c r="G7968" s="4">
        <v>6.0</v>
      </c>
      <c r="H7968" s="5">
        <v>45086.0</v>
      </c>
      <c r="I7968" s="4">
        <f>IFERROR(__xludf.DUMMYFUNCTION("SPLIT(H7968,""/"")"),9.0)</f>
        <v>9</v>
      </c>
      <c r="J7968" s="4">
        <f>IFERROR(__xludf.DUMMYFUNCTION("""COMPUTED_VALUE"""),6.0)</f>
        <v>6</v>
      </c>
      <c r="K7968" s="4">
        <f>IFERROR(__xludf.DUMMYFUNCTION("""COMPUTED_VALUE"""),2023.0)</f>
        <v>2023</v>
      </c>
    </row>
    <row r="7969">
      <c r="A7969" s="1" t="s">
        <v>853</v>
      </c>
      <c r="B7969" s="4" t="s">
        <v>81</v>
      </c>
      <c r="C7969" s="4" t="s">
        <v>29</v>
      </c>
      <c r="D7969" s="4" t="s">
        <v>23</v>
      </c>
      <c r="E7969" s="4">
        <v>4.0</v>
      </c>
      <c r="F7969" s="4">
        <v>1.5</v>
      </c>
      <c r="G7969" s="4">
        <v>6.0</v>
      </c>
      <c r="H7969" s="5">
        <v>45087.0</v>
      </c>
      <c r="I7969" s="4">
        <f>IFERROR(__xludf.DUMMYFUNCTION("SPLIT(H7969,""/"")"),10.0)</f>
        <v>10</v>
      </c>
      <c r="J7969" s="4">
        <f>IFERROR(__xludf.DUMMYFUNCTION("""COMPUTED_VALUE"""),6.0)</f>
        <v>6</v>
      </c>
      <c r="K7969" s="4">
        <f>IFERROR(__xludf.DUMMYFUNCTION("""COMPUTED_VALUE"""),2023.0)</f>
        <v>2023</v>
      </c>
    </row>
    <row r="7970">
      <c r="A7970" s="1" t="s">
        <v>3806</v>
      </c>
      <c r="B7970" s="4" t="s">
        <v>81</v>
      </c>
      <c r="C7970" s="4" t="s">
        <v>30</v>
      </c>
      <c r="D7970" s="4" t="s">
        <v>28</v>
      </c>
      <c r="E7970" s="4">
        <v>5.0</v>
      </c>
      <c r="F7970" s="4">
        <v>1.5</v>
      </c>
      <c r="G7970" s="4">
        <v>7.5</v>
      </c>
      <c r="H7970" s="5">
        <v>45087.0</v>
      </c>
      <c r="I7970" s="4">
        <f>IFERROR(__xludf.DUMMYFUNCTION("SPLIT(H7970,""/"")"),10.0)</f>
        <v>10</v>
      </c>
      <c r="J7970" s="4">
        <f>IFERROR(__xludf.DUMMYFUNCTION("""COMPUTED_VALUE"""),6.0)</f>
        <v>6</v>
      </c>
      <c r="K7970" s="4">
        <f>IFERROR(__xludf.DUMMYFUNCTION("""COMPUTED_VALUE"""),2023.0)</f>
        <v>2023</v>
      </c>
    </row>
    <row r="7971">
      <c r="A7971" s="1" t="s">
        <v>5304</v>
      </c>
      <c r="B7971" s="4" t="s">
        <v>81</v>
      </c>
      <c r="C7971" s="4" t="s">
        <v>30</v>
      </c>
      <c r="D7971" s="4" t="s">
        <v>30</v>
      </c>
      <c r="E7971" s="4">
        <v>1.0</v>
      </c>
      <c r="F7971" s="4">
        <v>1.5</v>
      </c>
      <c r="G7971" s="4">
        <v>1.5</v>
      </c>
      <c r="H7971" s="5">
        <v>45088.0</v>
      </c>
      <c r="I7971" s="4">
        <f>IFERROR(__xludf.DUMMYFUNCTION("SPLIT(H7971,""/"")"),11.0)</f>
        <v>11</v>
      </c>
      <c r="J7971" s="4">
        <f>IFERROR(__xludf.DUMMYFUNCTION("""COMPUTED_VALUE"""),6.0)</f>
        <v>6</v>
      </c>
      <c r="K7971" s="4">
        <f>IFERROR(__xludf.DUMMYFUNCTION("""COMPUTED_VALUE"""),2023.0)</f>
        <v>2023</v>
      </c>
    </row>
    <row r="7972">
      <c r="A7972" s="1" t="s">
        <v>1003</v>
      </c>
      <c r="B7972" s="4" t="s">
        <v>81</v>
      </c>
      <c r="C7972" s="4" t="s">
        <v>24</v>
      </c>
      <c r="D7972" s="4" t="s">
        <v>23</v>
      </c>
      <c r="E7972" s="4">
        <v>5.0</v>
      </c>
      <c r="F7972" s="4">
        <v>1.5</v>
      </c>
      <c r="G7972" s="4">
        <v>7.5</v>
      </c>
      <c r="H7972" s="5">
        <v>45089.0</v>
      </c>
      <c r="I7972" s="4">
        <f>IFERROR(__xludf.DUMMYFUNCTION("SPLIT(H7972,""/"")"),12.0)</f>
        <v>12</v>
      </c>
      <c r="J7972" s="4">
        <f>IFERROR(__xludf.DUMMYFUNCTION("""COMPUTED_VALUE"""),6.0)</f>
        <v>6</v>
      </c>
      <c r="K7972" s="4">
        <f>IFERROR(__xludf.DUMMYFUNCTION("""COMPUTED_VALUE"""),2023.0)</f>
        <v>2023</v>
      </c>
    </row>
    <row r="7973">
      <c r="A7973" s="1" t="s">
        <v>1974</v>
      </c>
      <c r="B7973" s="4" t="s">
        <v>81</v>
      </c>
      <c r="C7973" s="4" t="s">
        <v>30</v>
      </c>
      <c r="D7973" s="4" t="s">
        <v>30</v>
      </c>
      <c r="E7973" s="4">
        <v>5.0</v>
      </c>
      <c r="F7973" s="4">
        <v>1.5</v>
      </c>
      <c r="G7973" s="4">
        <v>7.5</v>
      </c>
      <c r="H7973" s="5">
        <v>45089.0</v>
      </c>
      <c r="I7973" s="4">
        <f>IFERROR(__xludf.DUMMYFUNCTION("SPLIT(H7973,""/"")"),12.0)</f>
        <v>12</v>
      </c>
      <c r="J7973" s="4">
        <f>IFERROR(__xludf.DUMMYFUNCTION("""COMPUTED_VALUE"""),6.0)</f>
        <v>6</v>
      </c>
      <c r="K7973" s="4">
        <f>IFERROR(__xludf.DUMMYFUNCTION("""COMPUTED_VALUE"""),2023.0)</f>
        <v>2023</v>
      </c>
    </row>
    <row r="7974">
      <c r="A7974" s="1" t="s">
        <v>1662</v>
      </c>
      <c r="B7974" s="4" t="s">
        <v>81</v>
      </c>
      <c r="C7974" s="4" t="s">
        <v>29</v>
      </c>
      <c r="D7974" s="4" t="s">
        <v>28</v>
      </c>
      <c r="E7974" s="4">
        <v>5.0</v>
      </c>
      <c r="F7974" s="4">
        <v>1.5</v>
      </c>
      <c r="G7974" s="4">
        <v>7.5</v>
      </c>
      <c r="H7974" s="5">
        <v>45089.0</v>
      </c>
      <c r="I7974" s="4">
        <f>IFERROR(__xludf.DUMMYFUNCTION("SPLIT(H7974,""/"")"),12.0)</f>
        <v>12</v>
      </c>
      <c r="J7974" s="4">
        <f>IFERROR(__xludf.DUMMYFUNCTION("""COMPUTED_VALUE"""),6.0)</f>
        <v>6</v>
      </c>
      <c r="K7974" s="4">
        <f>IFERROR(__xludf.DUMMYFUNCTION("""COMPUTED_VALUE"""),2023.0)</f>
        <v>2023</v>
      </c>
    </row>
    <row r="7975">
      <c r="A7975" s="1" t="s">
        <v>2527</v>
      </c>
      <c r="B7975" s="4" t="s">
        <v>81</v>
      </c>
      <c r="C7975" s="4" t="s">
        <v>24</v>
      </c>
      <c r="D7975" s="4" t="s">
        <v>30</v>
      </c>
      <c r="E7975" s="4">
        <v>5.0</v>
      </c>
      <c r="F7975" s="4">
        <v>1.5</v>
      </c>
      <c r="G7975" s="4">
        <v>7.5</v>
      </c>
      <c r="H7975" s="5">
        <v>45089.0</v>
      </c>
      <c r="I7975" s="4">
        <f>IFERROR(__xludf.DUMMYFUNCTION("SPLIT(H7975,""/"")"),12.0)</f>
        <v>12</v>
      </c>
      <c r="J7975" s="4">
        <f>IFERROR(__xludf.DUMMYFUNCTION("""COMPUTED_VALUE"""),6.0)</f>
        <v>6</v>
      </c>
      <c r="K7975" s="4">
        <f>IFERROR(__xludf.DUMMYFUNCTION("""COMPUTED_VALUE"""),2023.0)</f>
        <v>2023</v>
      </c>
    </row>
    <row r="7976">
      <c r="A7976" s="1" t="s">
        <v>4443</v>
      </c>
      <c r="B7976" s="4" t="s">
        <v>81</v>
      </c>
      <c r="C7976" s="4" t="s">
        <v>29</v>
      </c>
      <c r="D7976" s="4" t="s">
        <v>30</v>
      </c>
      <c r="E7976" s="4">
        <v>4.0</v>
      </c>
      <c r="F7976" s="4">
        <v>1.5</v>
      </c>
      <c r="G7976" s="4">
        <v>6.0</v>
      </c>
      <c r="H7976" s="5">
        <v>45089.0</v>
      </c>
      <c r="I7976" s="4">
        <f>IFERROR(__xludf.DUMMYFUNCTION("SPLIT(H7976,""/"")"),12.0)</f>
        <v>12</v>
      </c>
      <c r="J7976" s="4">
        <f>IFERROR(__xludf.DUMMYFUNCTION("""COMPUTED_VALUE"""),6.0)</f>
        <v>6</v>
      </c>
      <c r="K7976" s="4">
        <f>IFERROR(__xludf.DUMMYFUNCTION("""COMPUTED_VALUE"""),2023.0)</f>
        <v>2023</v>
      </c>
    </row>
    <row r="7977">
      <c r="A7977" s="1" t="s">
        <v>3802</v>
      </c>
      <c r="B7977" s="4" t="s">
        <v>81</v>
      </c>
      <c r="C7977" s="4" t="s">
        <v>24</v>
      </c>
      <c r="D7977" s="4" t="s">
        <v>39</v>
      </c>
      <c r="E7977" s="4">
        <v>3.0</v>
      </c>
      <c r="F7977" s="4">
        <v>1.5</v>
      </c>
      <c r="G7977" s="4">
        <v>4.5</v>
      </c>
      <c r="H7977" s="5">
        <v>45089.0</v>
      </c>
      <c r="I7977" s="4">
        <f>IFERROR(__xludf.DUMMYFUNCTION("SPLIT(H7977,""/"")"),12.0)</f>
        <v>12</v>
      </c>
      <c r="J7977" s="4">
        <f>IFERROR(__xludf.DUMMYFUNCTION("""COMPUTED_VALUE"""),6.0)</f>
        <v>6</v>
      </c>
      <c r="K7977" s="4">
        <f>IFERROR(__xludf.DUMMYFUNCTION("""COMPUTED_VALUE"""),2023.0)</f>
        <v>2023</v>
      </c>
    </row>
    <row r="7978">
      <c r="A7978" s="1" t="s">
        <v>4379</v>
      </c>
      <c r="B7978" s="4" t="s">
        <v>81</v>
      </c>
      <c r="C7978" s="4" t="s">
        <v>29</v>
      </c>
      <c r="D7978" s="4" t="s">
        <v>28</v>
      </c>
      <c r="E7978" s="4">
        <v>1.0</v>
      </c>
      <c r="F7978" s="4">
        <v>1.5</v>
      </c>
      <c r="G7978" s="4">
        <v>1.5</v>
      </c>
      <c r="H7978" s="5">
        <v>45089.0</v>
      </c>
      <c r="I7978" s="4">
        <f>IFERROR(__xludf.DUMMYFUNCTION("SPLIT(H7978,""/"")"),12.0)</f>
        <v>12</v>
      </c>
      <c r="J7978" s="4">
        <f>IFERROR(__xludf.DUMMYFUNCTION("""COMPUTED_VALUE"""),6.0)</f>
        <v>6</v>
      </c>
      <c r="K7978" s="4">
        <f>IFERROR(__xludf.DUMMYFUNCTION("""COMPUTED_VALUE"""),2023.0)</f>
        <v>2023</v>
      </c>
    </row>
    <row r="7979">
      <c r="A7979" s="1" t="s">
        <v>4437</v>
      </c>
      <c r="B7979" s="4" t="s">
        <v>81</v>
      </c>
      <c r="C7979" s="4" t="s">
        <v>24</v>
      </c>
      <c r="D7979" s="4" t="s">
        <v>30</v>
      </c>
      <c r="E7979" s="4">
        <v>5.0</v>
      </c>
      <c r="F7979" s="4">
        <v>1.5</v>
      </c>
      <c r="G7979" s="4">
        <v>7.5</v>
      </c>
      <c r="H7979" s="5">
        <v>45089.0</v>
      </c>
      <c r="I7979" s="4">
        <f>IFERROR(__xludf.DUMMYFUNCTION("SPLIT(H7979,""/"")"),12.0)</f>
        <v>12</v>
      </c>
      <c r="J7979" s="4">
        <f>IFERROR(__xludf.DUMMYFUNCTION("""COMPUTED_VALUE"""),6.0)</f>
        <v>6</v>
      </c>
      <c r="K7979" s="4">
        <f>IFERROR(__xludf.DUMMYFUNCTION("""COMPUTED_VALUE"""),2023.0)</f>
        <v>2023</v>
      </c>
    </row>
    <row r="7980">
      <c r="A7980" s="1" t="s">
        <v>8641</v>
      </c>
      <c r="B7980" s="4" t="s">
        <v>81</v>
      </c>
      <c r="C7980" s="4" t="s">
        <v>29</v>
      </c>
      <c r="D7980" s="4" t="s">
        <v>28</v>
      </c>
      <c r="E7980" s="4">
        <v>3.0</v>
      </c>
      <c r="F7980" s="4">
        <v>1.5</v>
      </c>
      <c r="G7980" s="4">
        <v>4.5</v>
      </c>
      <c r="H7980" s="5">
        <v>45090.0</v>
      </c>
      <c r="I7980" s="4">
        <f>IFERROR(__xludf.DUMMYFUNCTION("SPLIT(H7980,""/"")"),13.0)</f>
        <v>13</v>
      </c>
      <c r="J7980" s="4">
        <f>IFERROR(__xludf.DUMMYFUNCTION("""COMPUTED_VALUE"""),6.0)</f>
        <v>6</v>
      </c>
      <c r="K7980" s="4">
        <f>IFERROR(__xludf.DUMMYFUNCTION("""COMPUTED_VALUE"""),2023.0)</f>
        <v>2023</v>
      </c>
    </row>
    <row r="7981">
      <c r="A7981" s="1" t="s">
        <v>1111</v>
      </c>
      <c r="B7981" s="4" t="s">
        <v>81</v>
      </c>
      <c r="C7981" s="4" t="s">
        <v>30</v>
      </c>
      <c r="D7981" s="4" t="s">
        <v>23</v>
      </c>
      <c r="E7981" s="4">
        <v>3.0</v>
      </c>
      <c r="F7981" s="4">
        <v>1.5</v>
      </c>
      <c r="G7981" s="4">
        <v>4.5</v>
      </c>
      <c r="H7981" s="5">
        <v>45090.0</v>
      </c>
      <c r="I7981" s="4">
        <f>IFERROR(__xludf.DUMMYFUNCTION("SPLIT(H7981,""/"")"),13.0)</f>
        <v>13</v>
      </c>
      <c r="J7981" s="4">
        <f>IFERROR(__xludf.DUMMYFUNCTION("""COMPUTED_VALUE"""),6.0)</f>
        <v>6</v>
      </c>
      <c r="K7981" s="4">
        <f>IFERROR(__xludf.DUMMYFUNCTION("""COMPUTED_VALUE"""),2023.0)</f>
        <v>2023</v>
      </c>
    </row>
    <row r="7982">
      <c r="A7982" s="1" t="s">
        <v>800</v>
      </c>
      <c r="B7982" s="4" t="s">
        <v>81</v>
      </c>
      <c r="C7982" s="4" t="s">
        <v>24</v>
      </c>
      <c r="D7982" s="4" t="s">
        <v>30</v>
      </c>
      <c r="E7982" s="4">
        <v>2.0</v>
      </c>
      <c r="F7982" s="4">
        <v>1.5</v>
      </c>
      <c r="G7982" s="4">
        <v>3.0</v>
      </c>
      <c r="H7982" s="5">
        <v>45090.0</v>
      </c>
      <c r="I7982" s="4">
        <f>IFERROR(__xludf.DUMMYFUNCTION("SPLIT(H7982,""/"")"),13.0)</f>
        <v>13</v>
      </c>
      <c r="J7982" s="4">
        <f>IFERROR(__xludf.DUMMYFUNCTION("""COMPUTED_VALUE"""),6.0)</f>
        <v>6</v>
      </c>
      <c r="K7982" s="4">
        <f>IFERROR(__xludf.DUMMYFUNCTION("""COMPUTED_VALUE"""),2023.0)</f>
        <v>2023</v>
      </c>
    </row>
    <row r="7983">
      <c r="A7983" s="1" t="s">
        <v>5472</v>
      </c>
      <c r="B7983" s="4" t="s">
        <v>81</v>
      </c>
      <c r="C7983" s="4" t="s">
        <v>24</v>
      </c>
      <c r="D7983" s="4" t="s">
        <v>39</v>
      </c>
      <c r="E7983" s="4">
        <v>3.0</v>
      </c>
      <c r="F7983" s="4">
        <v>1.5</v>
      </c>
      <c r="G7983" s="4">
        <v>4.5</v>
      </c>
      <c r="H7983" s="5">
        <v>45091.0</v>
      </c>
      <c r="I7983" s="4">
        <f>IFERROR(__xludf.DUMMYFUNCTION("SPLIT(H7983,""/"")"),14.0)</f>
        <v>14</v>
      </c>
      <c r="J7983" s="4">
        <f>IFERROR(__xludf.DUMMYFUNCTION("""COMPUTED_VALUE"""),6.0)</f>
        <v>6</v>
      </c>
      <c r="K7983" s="4">
        <f>IFERROR(__xludf.DUMMYFUNCTION("""COMPUTED_VALUE"""),2023.0)</f>
        <v>2023</v>
      </c>
    </row>
    <row r="7984">
      <c r="A7984" s="1" t="s">
        <v>6852</v>
      </c>
      <c r="B7984" s="4" t="s">
        <v>81</v>
      </c>
      <c r="C7984" s="4" t="s">
        <v>29</v>
      </c>
      <c r="D7984" s="4" t="s">
        <v>39</v>
      </c>
      <c r="E7984" s="4">
        <v>2.0</v>
      </c>
      <c r="F7984" s="4">
        <v>1.5</v>
      </c>
      <c r="G7984" s="4">
        <v>3.0</v>
      </c>
      <c r="H7984" s="5">
        <v>45091.0</v>
      </c>
      <c r="I7984" s="4">
        <f>IFERROR(__xludf.DUMMYFUNCTION("SPLIT(H7984,""/"")"),14.0)</f>
        <v>14</v>
      </c>
      <c r="J7984" s="4">
        <f>IFERROR(__xludf.DUMMYFUNCTION("""COMPUTED_VALUE"""),6.0)</f>
        <v>6</v>
      </c>
      <c r="K7984" s="4">
        <f>IFERROR(__xludf.DUMMYFUNCTION("""COMPUTED_VALUE"""),2023.0)</f>
        <v>2023</v>
      </c>
    </row>
    <row r="7985">
      <c r="A7985" s="1" t="s">
        <v>708</v>
      </c>
      <c r="B7985" s="4" t="s">
        <v>81</v>
      </c>
      <c r="C7985" s="4" t="s">
        <v>30</v>
      </c>
      <c r="D7985" s="4" t="s">
        <v>28</v>
      </c>
      <c r="E7985" s="4">
        <v>1.0</v>
      </c>
      <c r="F7985" s="4">
        <v>1.5</v>
      </c>
      <c r="G7985" s="4">
        <v>1.5</v>
      </c>
      <c r="H7985" s="5">
        <v>45091.0</v>
      </c>
      <c r="I7985" s="4">
        <f>IFERROR(__xludf.DUMMYFUNCTION("SPLIT(H7985,""/"")"),14.0)</f>
        <v>14</v>
      </c>
      <c r="J7985" s="4">
        <f>IFERROR(__xludf.DUMMYFUNCTION("""COMPUTED_VALUE"""),6.0)</f>
        <v>6</v>
      </c>
      <c r="K7985" s="4">
        <f>IFERROR(__xludf.DUMMYFUNCTION("""COMPUTED_VALUE"""),2023.0)</f>
        <v>2023</v>
      </c>
    </row>
    <row r="7986">
      <c r="A7986" s="1" t="s">
        <v>2727</v>
      </c>
      <c r="B7986" s="4" t="s">
        <v>81</v>
      </c>
      <c r="C7986" s="4" t="s">
        <v>30</v>
      </c>
      <c r="D7986" s="4" t="s">
        <v>39</v>
      </c>
      <c r="E7986" s="4">
        <v>2.0</v>
      </c>
      <c r="F7986" s="4">
        <v>1.5</v>
      </c>
      <c r="G7986" s="4">
        <v>3.0</v>
      </c>
      <c r="H7986" s="5">
        <v>45091.0</v>
      </c>
      <c r="I7986" s="4">
        <f>IFERROR(__xludf.DUMMYFUNCTION("SPLIT(H7986,""/"")"),14.0)</f>
        <v>14</v>
      </c>
      <c r="J7986" s="4">
        <f>IFERROR(__xludf.DUMMYFUNCTION("""COMPUTED_VALUE"""),6.0)</f>
        <v>6</v>
      </c>
      <c r="K7986" s="4">
        <f>IFERROR(__xludf.DUMMYFUNCTION("""COMPUTED_VALUE"""),2023.0)</f>
        <v>2023</v>
      </c>
    </row>
    <row r="7987">
      <c r="A7987" s="1" t="s">
        <v>4527</v>
      </c>
      <c r="B7987" s="4" t="s">
        <v>81</v>
      </c>
      <c r="C7987" s="4" t="s">
        <v>29</v>
      </c>
      <c r="D7987" s="4" t="s">
        <v>30</v>
      </c>
      <c r="E7987" s="4">
        <v>4.0</v>
      </c>
      <c r="F7987" s="4">
        <v>1.5</v>
      </c>
      <c r="G7987" s="4">
        <v>6.0</v>
      </c>
      <c r="H7987" s="5">
        <v>45092.0</v>
      </c>
      <c r="I7987" s="4">
        <f>IFERROR(__xludf.DUMMYFUNCTION("SPLIT(H7987,""/"")"),15.0)</f>
        <v>15</v>
      </c>
      <c r="J7987" s="4">
        <f>IFERROR(__xludf.DUMMYFUNCTION("""COMPUTED_VALUE"""),6.0)</f>
        <v>6</v>
      </c>
      <c r="K7987" s="4">
        <f>IFERROR(__xludf.DUMMYFUNCTION("""COMPUTED_VALUE"""),2023.0)</f>
        <v>2023</v>
      </c>
    </row>
    <row r="7988">
      <c r="A7988" s="1" t="s">
        <v>912</v>
      </c>
      <c r="B7988" s="4" t="s">
        <v>81</v>
      </c>
      <c r="C7988" s="4" t="s">
        <v>24</v>
      </c>
      <c r="D7988" s="4" t="s">
        <v>28</v>
      </c>
      <c r="E7988" s="4">
        <v>1.0</v>
      </c>
      <c r="F7988" s="4">
        <v>1.5</v>
      </c>
      <c r="G7988" s="4">
        <v>1.5</v>
      </c>
      <c r="H7988" s="5">
        <v>45092.0</v>
      </c>
      <c r="I7988" s="4">
        <f>IFERROR(__xludf.DUMMYFUNCTION("SPLIT(H7988,""/"")"),15.0)</f>
        <v>15</v>
      </c>
      <c r="J7988" s="4">
        <f>IFERROR(__xludf.DUMMYFUNCTION("""COMPUTED_VALUE"""),6.0)</f>
        <v>6</v>
      </c>
      <c r="K7988" s="4">
        <f>IFERROR(__xludf.DUMMYFUNCTION("""COMPUTED_VALUE"""),2023.0)</f>
        <v>2023</v>
      </c>
    </row>
    <row r="7989">
      <c r="A7989" s="1" t="s">
        <v>4909</v>
      </c>
      <c r="B7989" s="4" t="s">
        <v>81</v>
      </c>
      <c r="C7989" s="4" t="s">
        <v>24</v>
      </c>
      <c r="D7989" s="4" t="s">
        <v>39</v>
      </c>
      <c r="E7989" s="4">
        <v>4.0</v>
      </c>
      <c r="F7989" s="4">
        <v>1.5</v>
      </c>
      <c r="G7989" s="4">
        <v>6.0</v>
      </c>
      <c r="H7989" s="5">
        <v>45092.0</v>
      </c>
      <c r="I7989" s="4">
        <f>IFERROR(__xludf.DUMMYFUNCTION("SPLIT(H7989,""/"")"),15.0)</f>
        <v>15</v>
      </c>
      <c r="J7989" s="4">
        <f>IFERROR(__xludf.DUMMYFUNCTION("""COMPUTED_VALUE"""),6.0)</f>
        <v>6</v>
      </c>
      <c r="K7989" s="4">
        <f>IFERROR(__xludf.DUMMYFUNCTION("""COMPUTED_VALUE"""),2023.0)</f>
        <v>2023</v>
      </c>
    </row>
    <row r="7990">
      <c r="A7990" s="1" t="s">
        <v>4211</v>
      </c>
      <c r="B7990" s="4" t="s">
        <v>81</v>
      </c>
      <c r="C7990" s="4" t="s">
        <v>30</v>
      </c>
      <c r="D7990" s="4" t="s">
        <v>30</v>
      </c>
      <c r="E7990" s="4">
        <v>1.0</v>
      </c>
      <c r="F7990" s="4">
        <v>1.5</v>
      </c>
      <c r="G7990" s="4">
        <v>1.5</v>
      </c>
      <c r="H7990" s="5">
        <v>45093.0</v>
      </c>
      <c r="I7990" s="4">
        <f>IFERROR(__xludf.DUMMYFUNCTION("SPLIT(H7990,""/"")"),16.0)</f>
        <v>16</v>
      </c>
      <c r="J7990" s="4">
        <f>IFERROR(__xludf.DUMMYFUNCTION("""COMPUTED_VALUE"""),6.0)</f>
        <v>6</v>
      </c>
      <c r="K7990" s="4">
        <f>IFERROR(__xludf.DUMMYFUNCTION("""COMPUTED_VALUE"""),2023.0)</f>
        <v>2023</v>
      </c>
    </row>
    <row r="7991">
      <c r="A7991" s="1" t="s">
        <v>760</v>
      </c>
      <c r="B7991" s="4" t="s">
        <v>81</v>
      </c>
      <c r="C7991" s="4" t="s">
        <v>30</v>
      </c>
      <c r="D7991" s="4" t="s">
        <v>23</v>
      </c>
      <c r="E7991" s="4">
        <v>2.0</v>
      </c>
      <c r="F7991" s="4">
        <v>1.5</v>
      </c>
      <c r="G7991" s="4">
        <v>3.0</v>
      </c>
      <c r="H7991" s="5">
        <v>45093.0</v>
      </c>
      <c r="I7991" s="4">
        <f>IFERROR(__xludf.DUMMYFUNCTION("SPLIT(H7991,""/"")"),16.0)</f>
        <v>16</v>
      </c>
      <c r="J7991" s="4">
        <f>IFERROR(__xludf.DUMMYFUNCTION("""COMPUTED_VALUE"""),6.0)</f>
        <v>6</v>
      </c>
      <c r="K7991" s="4">
        <f>IFERROR(__xludf.DUMMYFUNCTION("""COMPUTED_VALUE"""),2023.0)</f>
        <v>2023</v>
      </c>
    </row>
    <row r="7992">
      <c r="A7992" s="1" t="s">
        <v>5945</v>
      </c>
      <c r="B7992" s="4" t="s">
        <v>81</v>
      </c>
      <c r="C7992" s="4" t="s">
        <v>29</v>
      </c>
      <c r="D7992" s="4" t="s">
        <v>30</v>
      </c>
      <c r="E7992" s="4">
        <v>2.0</v>
      </c>
      <c r="F7992" s="4">
        <v>1.5</v>
      </c>
      <c r="G7992" s="4">
        <v>3.0</v>
      </c>
      <c r="H7992" s="5">
        <v>45093.0</v>
      </c>
      <c r="I7992" s="4">
        <f>IFERROR(__xludf.DUMMYFUNCTION("SPLIT(H7992,""/"")"),16.0)</f>
        <v>16</v>
      </c>
      <c r="J7992" s="4">
        <f>IFERROR(__xludf.DUMMYFUNCTION("""COMPUTED_VALUE"""),6.0)</f>
        <v>6</v>
      </c>
      <c r="K7992" s="4">
        <f>IFERROR(__xludf.DUMMYFUNCTION("""COMPUTED_VALUE"""),2023.0)</f>
        <v>2023</v>
      </c>
    </row>
    <row r="7993">
      <c r="A7993" s="1" t="s">
        <v>8058</v>
      </c>
      <c r="B7993" s="4" t="s">
        <v>81</v>
      </c>
      <c r="C7993" s="4" t="s">
        <v>24</v>
      </c>
      <c r="D7993" s="4" t="s">
        <v>30</v>
      </c>
      <c r="E7993" s="4">
        <v>2.0</v>
      </c>
      <c r="F7993" s="4">
        <v>1.5</v>
      </c>
      <c r="G7993" s="4">
        <v>3.0</v>
      </c>
      <c r="H7993" s="5">
        <v>45093.0</v>
      </c>
      <c r="I7993" s="4">
        <f>IFERROR(__xludf.DUMMYFUNCTION("SPLIT(H7993,""/"")"),16.0)</f>
        <v>16</v>
      </c>
      <c r="J7993" s="4">
        <f>IFERROR(__xludf.DUMMYFUNCTION("""COMPUTED_VALUE"""),6.0)</f>
        <v>6</v>
      </c>
      <c r="K7993" s="4">
        <f>IFERROR(__xludf.DUMMYFUNCTION("""COMPUTED_VALUE"""),2023.0)</f>
        <v>2023</v>
      </c>
    </row>
    <row r="7994">
      <c r="A7994" s="1" t="s">
        <v>3377</v>
      </c>
      <c r="B7994" s="4" t="s">
        <v>81</v>
      </c>
      <c r="C7994" s="4" t="s">
        <v>30</v>
      </c>
      <c r="D7994" s="4" t="s">
        <v>23</v>
      </c>
      <c r="E7994" s="4">
        <v>5.0</v>
      </c>
      <c r="F7994" s="4">
        <v>1.5</v>
      </c>
      <c r="G7994" s="4">
        <v>7.5</v>
      </c>
      <c r="H7994" s="5">
        <v>45093.0</v>
      </c>
      <c r="I7994" s="4">
        <f>IFERROR(__xludf.DUMMYFUNCTION("SPLIT(H7994,""/"")"),16.0)</f>
        <v>16</v>
      </c>
      <c r="J7994" s="4">
        <f>IFERROR(__xludf.DUMMYFUNCTION("""COMPUTED_VALUE"""),6.0)</f>
        <v>6</v>
      </c>
      <c r="K7994" s="4">
        <f>IFERROR(__xludf.DUMMYFUNCTION("""COMPUTED_VALUE"""),2023.0)</f>
        <v>2023</v>
      </c>
    </row>
    <row r="7995">
      <c r="A7995" s="1" t="s">
        <v>7263</v>
      </c>
      <c r="B7995" s="4" t="s">
        <v>81</v>
      </c>
      <c r="C7995" s="4" t="s">
        <v>30</v>
      </c>
      <c r="D7995" s="4" t="s">
        <v>28</v>
      </c>
      <c r="E7995" s="4">
        <v>3.0</v>
      </c>
      <c r="F7995" s="4">
        <v>1.5</v>
      </c>
      <c r="G7995" s="4">
        <v>4.5</v>
      </c>
      <c r="H7995" s="5">
        <v>45093.0</v>
      </c>
      <c r="I7995" s="4">
        <f>IFERROR(__xludf.DUMMYFUNCTION("SPLIT(H7995,""/"")"),16.0)</f>
        <v>16</v>
      </c>
      <c r="J7995" s="4">
        <f>IFERROR(__xludf.DUMMYFUNCTION("""COMPUTED_VALUE"""),6.0)</f>
        <v>6</v>
      </c>
      <c r="K7995" s="4">
        <f>IFERROR(__xludf.DUMMYFUNCTION("""COMPUTED_VALUE"""),2023.0)</f>
        <v>2023</v>
      </c>
    </row>
    <row r="7996">
      <c r="A7996" s="1" t="s">
        <v>4851</v>
      </c>
      <c r="B7996" s="4" t="s">
        <v>81</v>
      </c>
      <c r="C7996" s="4" t="s">
        <v>30</v>
      </c>
      <c r="D7996" s="4" t="s">
        <v>28</v>
      </c>
      <c r="E7996" s="4">
        <v>1.0</v>
      </c>
      <c r="F7996" s="4">
        <v>1.5</v>
      </c>
      <c r="G7996" s="4">
        <v>1.5</v>
      </c>
      <c r="H7996" s="5">
        <v>45094.0</v>
      </c>
      <c r="I7996" s="4">
        <f>IFERROR(__xludf.DUMMYFUNCTION("SPLIT(H7996,""/"")"),17.0)</f>
        <v>17</v>
      </c>
      <c r="J7996" s="4">
        <f>IFERROR(__xludf.DUMMYFUNCTION("""COMPUTED_VALUE"""),6.0)</f>
        <v>6</v>
      </c>
      <c r="K7996" s="4">
        <f>IFERROR(__xludf.DUMMYFUNCTION("""COMPUTED_VALUE"""),2023.0)</f>
        <v>2023</v>
      </c>
    </row>
    <row r="7997">
      <c r="A7997" s="1" t="s">
        <v>1694</v>
      </c>
      <c r="B7997" s="4" t="s">
        <v>81</v>
      </c>
      <c r="C7997" s="4" t="s">
        <v>30</v>
      </c>
      <c r="D7997" s="4" t="s">
        <v>28</v>
      </c>
      <c r="E7997" s="4">
        <v>2.0</v>
      </c>
      <c r="F7997" s="4">
        <v>1.5</v>
      </c>
      <c r="G7997" s="4">
        <v>3.0</v>
      </c>
      <c r="H7997" s="5">
        <v>45094.0</v>
      </c>
      <c r="I7997" s="4">
        <f>IFERROR(__xludf.DUMMYFUNCTION("SPLIT(H7997,""/"")"),17.0)</f>
        <v>17</v>
      </c>
      <c r="J7997" s="4">
        <f>IFERROR(__xludf.DUMMYFUNCTION("""COMPUTED_VALUE"""),6.0)</f>
        <v>6</v>
      </c>
      <c r="K7997" s="4">
        <f>IFERROR(__xludf.DUMMYFUNCTION("""COMPUTED_VALUE"""),2023.0)</f>
        <v>2023</v>
      </c>
    </row>
    <row r="7998">
      <c r="A7998" s="1" t="s">
        <v>8368</v>
      </c>
      <c r="B7998" s="4" t="s">
        <v>81</v>
      </c>
      <c r="C7998" s="4" t="s">
        <v>24</v>
      </c>
      <c r="D7998" s="4" t="s">
        <v>30</v>
      </c>
      <c r="E7998" s="4">
        <v>5.0</v>
      </c>
      <c r="F7998" s="4">
        <v>1.5</v>
      </c>
      <c r="G7998" s="4">
        <v>7.5</v>
      </c>
      <c r="H7998" s="5">
        <v>45095.0</v>
      </c>
      <c r="I7998" s="4">
        <f>IFERROR(__xludf.DUMMYFUNCTION("SPLIT(H7998,""/"")"),18.0)</f>
        <v>18</v>
      </c>
      <c r="J7998" s="4">
        <f>IFERROR(__xludf.DUMMYFUNCTION("""COMPUTED_VALUE"""),6.0)</f>
        <v>6</v>
      </c>
      <c r="K7998" s="4">
        <f>IFERROR(__xludf.DUMMYFUNCTION("""COMPUTED_VALUE"""),2023.0)</f>
        <v>2023</v>
      </c>
    </row>
    <row r="7999">
      <c r="A7999" s="1" t="s">
        <v>9714</v>
      </c>
      <c r="B7999" s="4" t="s">
        <v>81</v>
      </c>
      <c r="C7999" s="4" t="s">
        <v>24</v>
      </c>
      <c r="D7999" s="4" t="s">
        <v>23</v>
      </c>
      <c r="E7999" s="4">
        <v>5.0</v>
      </c>
      <c r="F7999" s="4">
        <v>1.5</v>
      </c>
      <c r="G7999" s="4">
        <v>7.5</v>
      </c>
      <c r="H7999" s="5">
        <v>45095.0</v>
      </c>
      <c r="I7999" s="4">
        <f>IFERROR(__xludf.DUMMYFUNCTION("SPLIT(H7999,""/"")"),18.0)</f>
        <v>18</v>
      </c>
      <c r="J7999" s="4">
        <f>IFERROR(__xludf.DUMMYFUNCTION("""COMPUTED_VALUE"""),6.0)</f>
        <v>6</v>
      </c>
      <c r="K7999" s="4">
        <f>IFERROR(__xludf.DUMMYFUNCTION("""COMPUTED_VALUE"""),2023.0)</f>
        <v>2023</v>
      </c>
    </row>
    <row r="8000">
      <c r="A8000" s="1" t="s">
        <v>5234</v>
      </c>
      <c r="B8000" s="4" t="s">
        <v>81</v>
      </c>
      <c r="C8000" s="4" t="s">
        <v>29</v>
      </c>
      <c r="D8000" s="4" t="s">
        <v>30</v>
      </c>
      <c r="E8000" s="4">
        <v>4.0</v>
      </c>
      <c r="F8000" s="4">
        <v>1.5</v>
      </c>
      <c r="G8000" s="4">
        <v>6.0</v>
      </c>
      <c r="H8000" s="5">
        <v>45095.0</v>
      </c>
      <c r="I8000" s="4">
        <f>IFERROR(__xludf.DUMMYFUNCTION("SPLIT(H8000,""/"")"),18.0)</f>
        <v>18</v>
      </c>
      <c r="J8000" s="4">
        <f>IFERROR(__xludf.DUMMYFUNCTION("""COMPUTED_VALUE"""),6.0)</f>
        <v>6</v>
      </c>
      <c r="K8000" s="4">
        <f>IFERROR(__xludf.DUMMYFUNCTION("""COMPUTED_VALUE"""),2023.0)</f>
        <v>2023</v>
      </c>
    </row>
    <row r="8001">
      <c r="A8001" s="1" t="s">
        <v>1503</v>
      </c>
      <c r="B8001" s="4" t="s">
        <v>81</v>
      </c>
      <c r="C8001" s="4" t="s">
        <v>29</v>
      </c>
      <c r="D8001" s="4" t="s">
        <v>30</v>
      </c>
      <c r="E8001" s="4">
        <v>1.0</v>
      </c>
      <c r="F8001" s="4">
        <v>1.5</v>
      </c>
      <c r="G8001" s="4">
        <v>1.5</v>
      </c>
      <c r="H8001" s="5">
        <v>45096.0</v>
      </c>
      <c r="I8001" s="4">
        <f>IFERROR(__xludf.DUMMYFUNCTION("SPLIT(H8001,""/"")"),19.0)</f>
        <v>19</v>
      </c>
      <c r="J8001" s="4">
        <f>IFERROR(__xludf.DUMMYFUNCTION("""COMPUTED_VALUE"""),6.0)</f>
        <v>6</v>
      </c>
      <c r="K8001" s="4">
        <f>IFERROR(__xludf.DUMMYFUNCTION("""COMPUTED_VALUE"""),2023.0)</f>
        <v>2023</v>
      </c>
    </row>
    <row r="8002">
      <c r="A8002" s="1" t="s">
        <v>447</v>
      </c>
      <c r="B8002" s="4" t="s">
        <v>81</v>
      </c>
      <c r="C8002" s="4" t="s">
        <v>30</v>
      </c>
      <c r="D8002" s="4" t="s">
        <v>28</v>
      </c>
      <c r="E8002" s="4">
        <v>4.0</v>
      </c>
      <c r="F8002" s="4">
        <v>1.5</v>
      </c>
      <c r="G8002" s="4">
        <v>6.0</v>
      </c>
      <c r="H8002" s="5">
        <v>45096.0</v>
      </c>
      <c r="I8002" s="4">
        <f>IFERROR(__xludf.DUMMYFUNCTION("SPLIT(H8002,""/"")"),19.0)</f>
        <v>19</v>
      </c>
      <c r="J8002" s="4">
        <f>IFERROR(__xludf.DUMMYFUNCTION("""COMPUTED_VALUE"""),6.0)</f>
        <v>6</v>
      </c>
      <c r="K8002" s="4">
        <f>IFERROR(__xludf.DUMMYFUNCTION("""COMPUTED_VALUE"""),2023.0)</f>
        <v>2023</v>
      </c>
    </row>
    <row r="8003">
      <c r="A8003" s="1" t="s">
        <v>5367</v>
      </c>
      <c r="B8003" s="4" t="s">
        <v>81</v>
      </c>
      <c r="C8003" s="4" t="s">
        <v>30</v>
      </c>
      <c r="D8003" s="4" t="s">
        <v>28</v>
      </c>
      <c r="E8003" s="4">
        <v>3.0</v>
      </c>
      <c r="F8003" s="4">
        <v>1.5</v>
      </c>
      <c r="G8003" s="4">
        <v>4.5</v>
      </c>
      <c r="H8003" s="5">
        <v>45097.0</v>
      </c>
      <c r="I8003" s="4">
        <f>IFERROR(__xludf.DUMMYFUNCTION("SPLIT(H8003,""/"")"),20.0)</f>
        <v>20</v>
      </c>
      <c r="J8003" s="4">
        <f>IFERROR(__xludf.DUMMYFUNCTION("""COMPUTED_VALUE"""),6.0)</f>
        <v>6</v>
      </c>
      <c r="K8003" s="4">
        <f>IFERROR(__xludf.DUMMYFUNCTION("""COMPUTED_VALUE"""),2023.0)</f>
        <v>2023</v>
      </c>
    </row>
    <row r="8004">
      <c r="A8004" s="1" t="s">
        <v>3666</v>
      </c>
      <c r="B8004" s="4" t="s">
        <v>81</v>
      </c>
      <c r="C8004" s="4" t="s">
        <v>30</v>
      </c>
      <c r="D8004" s="4" t="s">
        <v>23</v>
      </c>
      <c r="E8004" s="4">
        <v>4.0</v>
      </c>
      <c r="F8004" s="4">
        <v>1.5</v>
      </c>
      <c r="G8004" s="4">
        <v>6.0</v>
      </c>
      <c r="H8004" s="5">
        <v>45097.0</v>
      </c>
      <c r="I8004" s="4">
        <f>IFERROR(__xludf.DUMMYFUNCTION("SPLIT(H8004,""/"")"),20.0)</f>
        <v>20</v>
      </c>
      <c r="J8004" s="4">
        <f>IFERROR(__xludf.DUMMYFUNCTION("""COMPUTED_VALUE"""),6.0)</f>
        <v>6</v>
      </c>
      <c r="K8004" s="4">
        <f>IFERROR(__xludf.DUMMYFUNCTION("""COMPUTED_VALUE"""),2023.0)</f>
        <v>2023</v>
      </c>
    </row>
    <row r="8005">
      <c r="A8005" s="1" t="s">
        <v>1554</v>
      </c>
      <c r="B8005" s="4" t="s">
        <v>81</v>
      </c>
      <c r="C8005" s="4" t="s">
        <v>24</v>
      </c>
      <c r="D8005" s="4" t="s">
        <v>23</v>
      </c>
      <c r="E8005" s="4">
        <v>4.0</v>
      </c>
      <c r="F8005" s="4">
        <v>1.5</v>
      </c>
      <c r="G8005" s="4">
        <v>6.0</v>
      </c>
      <c r="H8005" s="5">
        <v>45097.0</v>
      </c>
      <c r="I8005" s="4">
        <f>IFERROR(__xludf.DUMMYFUNCTION("SPLIT(H8005,""/"")"),20.0)</f>
        <v>20</v>
      </c>
      <c r="J8005" s="4">
        <f>IFERROR(__xludf.DUMMYFUNCTION("""COMPUTED_VALUE"""),6.0)</f>
        <v>6</v>
      </c>
      <c r="K8005" s="4">
        <f>IFERROR(__xludf.DUMMYFUNCTION("""COMPUTED_VALUE"""),2023.0)</f>
        <v>2023</v>
      </c>
    </row>
    <row r="8006">
      <c r="A8006" s="1" t="s">
        <v>5557</v>
      </c>
      <c r="B8006" s="4" t="s">
        <v>81</v>
      </c>
      <c r="C8006" s="4" t="s">
        <v>24</v>
      </c>
      <c r="D8006" s="4" t="s">
        <v>30</v>
      </c>
      <c r="E8006" s="4">
        <v>1.0</v>
      </c>
      <c r="F8006" s="4">
        <v>1.5</v>
      </c>
      <c r="G8006" s="4">
        <v>1.5</v>
      </c>
      <c r="H8006" s="5">
        <v>45097.0</v>
      </c>
      <c r="I8006" s="4">
        <f>IFERROR(__xludf.DUMMYFUNCTION("SPLIT(H8006,""/"")"),20.0)</f>
        <v>20</v>
      </c>
      <c r="J8006" s="4">
        <f>IFERROR(__xludf.DUMMYFUNCTION("""COMPUTED_VALUE"""),6.0)</f>
        <v>6</v>
      </c>
      <c r="K8006" s="4">
        <f>IFERROR(__xludf.DUMMYFUNCTION("""COMPUTED_VALUE"""),2023.0)</f>
        <v>2023</v>
      </c>
    </row>
    <row r="8007">
      <c r="A8007" s="1" t="s">
        <v>5915</v>
      </c>
      <c r="B8007" s="4" t="s">
        <v>81</v>
      </c>
      <c r="C8007" s="4" t="s">
        <v>24</v>
      </c>
      <c r="D8007" s="4" t="s">
        <v>39</v>
      </c>
      <c r="E8007" s="4">
        <v>2.0</v>
      </c>
      <c r="F8007" s="4">
        <v>1.5</v>
      </c>
      <c r="G8007" s="4">
        <v>3.0</v>
      </c>
      <c r="H8007" s="5">
        <v>45098.0</v>
      </c>
      <c r="I8007" s="4">
        <f>IFERROR(__xludf.DUMMYFUNCTION("SPLIT(H8007,""/"")"),21.0)</f>
        <v>21</v>
      </c>
      <c r="J8007" s="4">
        <f>IFERROR(__xludf.DUMMYFUNCTION("""COMPUTED_VALUE"""),6.0)</f>
        <v>6</v>
      </c>
      <c r="K8007" s="4">
        <f>IFERROR(__xludf.DUMMYFUNCTION("""COMPUTED_VALUE"""),2023.0)</f>
        <v>2023</v>
      </c>
    </row>
    <row r="8008">
      <c r="A8008" s="1" t="s">
        <v>4679</v>
      </c>
      <c r="B8008" s="4" t="s">
        <v>81</v>
      </c>
      <c r="C8008" s="4" t="s">
        <v>24</v>
      </c>
      <c r="D8008" s="4" t="s">
        <v>23</v>
      </c>
      <c r="E8008" s="4">
        <v>3.0</v>
      </c>
      <c r="F8008" s="4">
        <v>1.5</v>
      </c>
      <c r="G8008" s="4">
        <v>4.5</v>
      </c>
      <c r="H8008" s="5">
        <v>45098.0</v>
      </c>
      <c r="I8008" s="4">
        <f>IFERROR(__xludf.DUMMYFUNCTION("SPLIT(H8008,""/"")"),21.0)</f>
        <v>21</v>
      </c>
      <c r="J8008" s="4">
        <f>IFERROR(__xludf.DUMMYFUNCTION("""COMPUTED_VALUE"""),6.0)</f>
        <v>6</v>
      </c>
      <c r="K8008" s="4">
        <f>IFERROR(__xludf.DUMMYFUNCTION("""COMPUTED_VALUE"""),2023.0)</f>
        <v>2023</v>
      </c>
    </row>
    <row r="8009">
      <c r="A8009" s="1" t="s">
        <v>4239</v>
      </c>
      <c r="B8009" s="4" t="s">
        <v>81</v>
      </c>
      <c r="C8009" s="4" t="s">
        <v>29</v>
      </c>
      <c r="D8009" s="4" t="s">
        <v>28</v>
      </c>
      <c r="E8009" s="4">
        <v>1.0</v>
      </c>
      <c r="F8009" s="4">
        <v>1.5</v>
      </c>
      <c r="G8009" s="4">
        <v>1.5</v>
      </c>
      <c r="H8009" s="5">
        <v>45099.0</v>
      </c>
      <c r="I8009" s="4">
        <f>IFERROR(__xludf.DUMMYFUNCTION("SPLIT(H8009,""/"")"),22.0)</f>
        <v>22</v>
      </c>
      <c r="J8009" s="4">
        <f>IFERROR(__xludf.DUMMYFUNCTION("""COMPUTED_VALUE"""),6.0)</f>
        <v>6</v>
      </c>
      <c r="K8009" s="4">
        <f>IFERROR(__xludf.DUMMYFUNCTION("""COMPUTED_VALUE"""),2023.0)</f>
        <v>2023</v>
      </c>
    </row>
    <row r="8010">
      <c r="A8010" s="1" t="s">
        <v>6018</v>
      </c>
      <c r="B8010" s="4" t="s">
        <v>81</v>
      </c>
      <c r="C8010" s="4" t="s">
        <v>30</v>
      </c>
      <c r="D8010" s="4" t="s">
        <v>30</v>
      </c>
      <c r="E8010" s="4">
        <v>1.0</v>
      </c>
      <c r="F8010" s="4">
        <v>1.5</v>
      </c>
      <c r="G8010" s="4">
        <v>1.5</v>
      </c>
      <c r="H8010" s="5">
        <v>45100.0</v>
      </c>
      <c r="I8010" s="4">
        <f>IFERROR(__xludf.DUMMYFUNCTION("SPLIT(H8010,""/"")"),23.0)</f>
        <v>23</v>
      </c>
      <c r="J8010" s="4">
        <f>IFERROR(__xludf.DUMMYFUNCTION("""COMPUTED_VALUE"""),6.0)</f>
        <v>6</v>
      </c>
      <c r="K8010" s="4">
        <f>IFERROR(__xludf.DUMMYFUNCTION("""COMPUTED_VALUE"""),2023.0)</f>
        <v>2023</v>
      </c>
    </row>
    <row r="8011">
      <c r="A8011" s="1" t="s">
        <v>7308</v>
      </c>
      <c r="B8011" s="4" t="s">
        <v>81</v>
      </c>
      <c r="C8011" s="4" t="s">
        <v>29</v>
      </c>
      <c r="D8011" s="4" t="s">
        <v>28</v>
      </c>
      <c r="E8011" s="4">
        <v>3.0</v>
      </c>
      <c r="F8011" s="4">
        <v>1.5</v>
      </c>
      <c r="G8011" s="4">
        <v>4.5</v>
      </c>
      <c r="H8011" s="5">
        <v>45100.0</v>
      </c>
      <c r="I8011" s="4">
        <f>IFERROR(__xludf.DUMMYFUNCTION("SPLIT(H8011,""/"")"),23.0)</f>
        <v>23</v>
      </c>
      <c r="J8011" s="4">
        <f>IFERROR(__xludf.DUMMYFUNCTION("""COMPUTED_VALUE"""),6.0)</f>
        <v>6</v>
      </c>
      <c r="K8011" s="4">
        <f>IFERROR(__xludf.DUMMYFUNCTION("""COMPUTED_VALUE"""),2023.0)</f>
        <v>2023</v>
      </c>
    </row>
    <row r="8012">
      <c r="A8012" s="1" t="s">
        <v>1898</v>
      </c>
      <c r="B8012" s="4" t="s">
        <v>81</v>
      </c>
      <c r="C8012" s="4" t="s">
        <v>30</v>
      </c>
      <c r="D8012" s="4" t="s">
        <v>23</v>
      </c>
      <c r="E8012" s="4">
        <v>4.0</v>
      </c>
      <c r="F8012" s="4">
        <v>1.5</v>
      </c>
      <c r="G8012" s="4">
        <v>6.0</v>
      </c>
      <c r="H8012" s="5">
        <v>45100.0</v>
      </c>
      <c r="I8012" s="4">
        <f>IFERROR(__xludf.DUMMYFUNCTION("SPLIT(H8012,""/"")"),23.0)</f>
        <v>23</v>
      </c>
      <c r="J8012" s="4">
        <f>IFERROR(__xludf.DUMMYFUNCTION("""COMPUTED_VALUE"""),6.0)</f>
        <v>6</v>
      </c>
      <c r="K8012" s="4">
        <f>IFERROR(__xludf.DUMMYFUNCTION("""COMPUTED_VALUE"""),2023.0)</f>
        <v>2023</v>
      </c>
    </row>
    <row r="8013">
      <c r="A8013" s="1" t="s">
        <v>932</v>
      </c>
      <c r="B8013" s="4" t="s">
        <v>81</v>
      </c>
      <c r="C8013" s="4" t="s">
        <v>24</v>
      </c>
      <c r="D8013" s="4" t="s">
        <v>39</v>
      </c>
      <c r="E8013" s="4">
        <v>5.0</v>
      </c>
      <c r="F8013" s="4">
        <v>1.5</v>
      </c>
      <c r="G8013" s="4">
        <v>7.5</v>
      </c>
      <c r="H8013" s="5">
        <v>45101.0</v>
      </c>
      <c r="I8013" s="4">
        <f>IFERROR(__xludf.DUMMYFUNCTION("SPLIT(H8013,""/"")"),24.0)</f>
        <v>24</v>
      </c>
      <c r="J8013" s="4">
        <f>IFERROR(__xludf.DUMMYFUNCTION("""COMPUTED_VALUE"""),6.0)</f>
        <v>6</v>
      </c>
      <c r="K8013" s="4">
        <f>IFERROR(__xludf.DUMMYFUNCTION("""COMPUTED_VALUE"""),2023.0)</f>
        <v>2023</v>
      </c>
    </row>
    <row r="8014">
      <c r="A8014" s="1" t="s">
        <v>6022</v>
      </c>
      <c r="B8014" s="4" t="s">
        <v>81</v>
      </c>
      <c r="C8014" s="4" t="s">
        <v>24</v>
      </c>
      <c r="D8014" s="4" t="s">
        <v>30</v>
      </c>
      <c r="E8014" s="4">
        <v>2.0</v>
      </c>
      <c r="F8014" s="4">
        <v>1.5</v>
      </c>
      <c r="G8014" s="4">
        <v>3.0</v>
      </c>
      <c r="H8014" s="5">
        <v>45101.0</v>
      </c>
      <c r="I8014" s="4">
        <f>IFERROR(__xludf.DUMMYFUNCTION("SPLIT(H8014,""/"")"),24.0)</f>
        <v>24</v>
      </c>
      <c r="J8014" s="4">
        <f>IFERROR(__xludf.DUMMYFUNCTION("""COMPUTED_VALUE"""),6.0)</f>
        <v>6</v>
      </c>
      <c r="K8014" s="4">
        <f>IFERROR(__xludf.DUMMYFUNCTION("""COMPUTED_VALUE"""),2023.0)</f>
        <v>2023</v>
      </c>
    </row>
    <row r="8015">
      <c r="A8015" s="1" t="s">
        <v>5577</v>
      </c>
      <c r="B8015" s="4" t="s">
        <v>81</v>
      </c>
      <c r="C8015" s="4" t="s">
        <v>29</v>
      </c>
      <c r="D8015" s="4" t="s">
        <v>39</v>
      </c>
      <c r="E8015" s="4">
        <v>2.0</v>
      </c>
      <c r="F8015" s="4">
        <v>1.5</v>
      </c>
      <c r="G8015" s="4">
        <v>3.0</v>
      </c>
      <c r="H8015" s="5">
        <v>45101.0</v>
      </c>
      <c r="I8015" s="4">
        <f>IFERROR(__xludf.DUMMYFUNCTION("SPLIT(H8015,""/"")"),24.0)</f>
        <v>24</v>
      </c>
      <c r="J8015" s="4">
        <f>IFERROR(__xludf.DUMMYFUNCTION("""COMPUTED_VALUE"""),6.0)</f>
        <v>6</v>
      </c>
      <c r="K8015" s="4">
        <f>IFERROR(__xludf.DUMMYFUNCTION("""COMPUTED_VALUE"""),2023.0)</f>
        <v>2023</v>
      </c>
    </row>
    <row r="8016">
      <c r="A8016" s="1" t="s">
        <v>8252</v>
      </c>
      <c r="B8016" s="4" t="s">
        <v>81</v>
      </c>
      <c r="C8016" s="4" t="s">
        <v>30</v>
      </c>
      <c r="D8016" s="4" t="s">
        <v>30</v>
      </c>
      <c r="E8016" s="4">
        <v>4.0</v>
      </c>
      <c r="F8016" s="4">
        <v>1.5</v>
      </c>
      <c r="G8016" s="4">
        <v>6.0</v>
      </c>
      <c r="H8016" s="5">
        <v>45102.0</v>
      </c>
      <c r="I8016" s="4">
        <f>IFERROR(__xludf.DUMMYFUNCTION("SPLIT(H8016,""/"")"),25.0)</f>
        <v>25</v>
      </c>
      <c r="J8016" s="4">
        <f>IFERROR(__xludf.DUMMYFUNCTION("""COMPUTED_VALUE"""),6.0)</f>
        <v>6</v>
      </c>
      <c r="K8016" s="4">
        <f>IFERROR(__xludf.DUMMYFUNCTION("""COMPUTED_VALUE"""),2023.0)</f>
        <v>2023</v>
      </c>
    </row>
    <row r="8017">
      <c r="A8017" s="1" t="s">
        <v>8981</v>
      </c>
      <c r="B8017" s="4" t="s">
        <v>81</v>
      </c>
      <c r="C8017" s="4" t="s">
        <v>24</v>
      </c>
      <c r="D8017" s="4" t="s">
        <v>23</v>
      </c>
      <c r="E8017" s="4">
        <v>2.0</v>
      </c>
      <c r="F8017" s="4">
        <v>1.5</v>
      </c>
      <c r="G8017" s="4">
        <v>3.0</v>
      </c>
      <c r="H8017" s="5">
        <v>45102.0</v>
      </c>
      <c r="I8017" s="4">
        <f>IFERROR(__xludf.DUMMYFUNCTION("SPLIT(H8017,""/"")"),25.0)</f>
        <v>25</v>
      </c>
      <c r="J8017" s="4">
        <f>IFERROR(__xludf.DUMMYFUNCTION("""COMPUTED_VALUE"""),6.0)</f>
        <v>6</v>
      </c>
      <c r="K8017" s="4">
        <f>IFERROR(__xludf.DUMMYFUNCTION("""COMPUTED_VALUE"""),2023.0)</f>
        <v>2023</v>
      </c>
    </row>
    <row r="8018">
      <c r="A8018" s="1" t="s">
        <v>6123</v>
      </c>
      <c r="B8018" s="4" t="s">
        <v>81</v>
      </c>
      <c r="C8018" s="4" t="s">
        <v>24</v>
      </c>
      <c r="D8018" s="4" t="s">
        <v>30</v>
      </c>
      <c r="E8018" s="4">
        <v>5.0</v>
      </c>
      <c r="F8018" s="4">
        <v>1.5</v>
      </c>
      <c r="G8018" s="4">
        <v>7.5</v>
      </c>
      <c r="H8018" s="5">
        <v>45102.0</v>
      </c>
      <c r="I8018" s="4">
        <f>IFERROR(__xludf.DUMMYFUNCTION("SPLIT(H8018,""/"")"),25.0)</f>
        <v>25</v>
      </c>
      <c r="J8018" s="4">
        <f>IFERROR(__xludf.DUMMYFUNCTION("""COMPUTED_VALUE"""),6.0)</f>
        <v>6</v>
      </c>
      <c r="K8018" s="4">
        <f>IFERROR(__xludf.DUMMYFUNCTION("""COMPUTED_VALUE"""),2023.0)</f>
        <v>2023</v>
      </c>
    </row>
    <row r="8019">
      <c r="A8019" s="1" t="s">
        <v>3023</v>
      </c>
      <c r="B8019" s="4" t="s">
        <v>81</v>
      </c>
      <c r="C8019" s="4" t="s">
        <v>30</v>
      </c>
      <c r="D8019" s="4" t="s">
        <v>23</v>
      </c>
      <c r="E8019" s="4">
        <v>2.0</v>
      </c>
      <c r="F8019" s="4">
        <v>1.5</v>
      </c>
      <c r="G8019" s="4">
        <v>3.0</v>
      </c>
      <c r="H8019" s="5">
        <v>45103.0</v>
      </c>
      <c r="I8019" s="4">
        <f>IFERROR(__xludf.DUMMYFUNCTION("SPLIT(H8019,""/"")"),26.0)</f>
        <v>26</v>
      </c>
      <c r="J8019" s="4">
        <f>IFERROR(__xludf.DUMMYFUNCTION("""COMPUTED_VALUE"""),6.0)</f>
        <v>6</v>
      </c>
      <c r="K8019" s="4">
        <f>IFERROR(__xludf.DUMMYFUNCTION("""COMPUTED_VALUE"""),2023.0)</f>
        <v>2023</v>
      </c>
    </row>
    <row r="8020">
      <c r="A8020" s="1" t="s">
        <v>8238</v>
      </c>
      <c r="B8020" s="4" t="s">
        <v>81</v>
      </c>
      <c r="C8020" s="4" t="s">
        <v>30</v>
      </c>
      <c r="D8020" s="4" t="s">
        <v>39</v>
      </c>
      <c r="E8020" s="4">
        <v>4.0</v>
      </c>
      <c r="F8020" s="4">
        <v>1.5</v>
      </c>
      <c r="G8020" s="4">
        <v>6.0</v>
      </c>
      <c r="H8020" s="5">
        <v>45103.0</v>
      </c>
      <c r="I8020" s="4">
        <f>IFERROR(__xludf.DUMMYFUNCTION("SPLIT(H8020,""/"")"),26.0)</f>
        <v>26</v>
      </c>
      <c r="J8020" s="4">
        <f>IFERROR(__xludf.DUMMYFUNCTION("""COMPUTED_VALUE"""),6.0)</f>
        <v>6</v>
      </c>
      <c r="K8020" s="4">
        <f>IFERROR(__xludf.DUMMYFUNCTION("""COMPUTED_VALUE"""),2023.0)</f>
        <v>2023</v>
      </c>
    </row>
    <row r="8021">
      <c r="A8021" s="1" t="s">
        <v>3355</v>
      </c>
      <c r="B8021" s="4" t="s">
        <v>81</v>
      </c>
      <c r="C8021" s="4" t="s">
        <v>29</v>
      </c>
      <c r="D8021" s="4" t="s">
        <v>28</v>
      </c>
      <c r="E8021" s="4">
        <v>3.0</v>
      </c>
      <c r="F8021" s="4">
        <v>1.5</v>
      </c>
      <c r="G8021" s="4">
        <v>4.5</v>
      </c>
      <c r="H8021" s="5">
        <v>45104.0</v>
      </c>
      <c r="I8021" s="4">
        <f>IFERROR(__xludf.DUMMYFUNCTION("SPLIT(H8021,""/"")"),27.0)</f>
        <v>27</v>
      </c>
      <c r="J8021" s="4">
        <f>IFERROR(__xludf.DUMMYFUNCTION("""COMPUTED_VALUE"""),6.0)</f>
        <v>6</v>
      </c>
      <c r="K8021" s="4">
        <f>IFERROR(__xludf.DUMMYFUNCTION("""COMPUTED_VALUE"""),2023.0)</f>
        <v>2023</v>
      </c>
    </row>
    <row r="8022">
      <c r="A8022" s="1" t="s">
        <v>4253</v>
      </c>
      <c r="B8022" s="4" t="s">
        <v>81</v>
      </c>
      <c r="C8022" s="4" t="s">
        <v>29</v>
      </c>
      <c r="D8022" s="4" t="s">
        <v>30</v>
      </c>
      <c r="E8022" s="4">
        <v>1.0</v>
      </c>
      <c r="F8022" s="4">
        <v>1.5</v>
      </c>
      <c r="G8022" s="4">
        <v>1.5</v>
      </c>
      <c r="H8022" s="5">
        <v>45105.0</v>
      </c>
      <c r="I8022" s="4">
        <f>IFERROR(__xludf.DUMMYFUNCTION("SPLIT(H8022,""/"")"),28.0)</f>
        <v>28</v>
      </c>
      <c r="J8022" s="4">
        <f>IFERROR(__xludf.DUMMYFUNCTION("""COMPUTED_VALUE"""),6.0)</f>
        <v>6</v>
      </c>
      <c r="K8022" s="4">
        <f>IFERROR(__xludf.DUMMYFUNCTION("""COMPUTED_VALUE"""),2023.0)</f>
        <v>2023</v>
      </c>
    </row>
    <row r="8023">
      <c r="A8023" s="1" t="s">
        <v>2010</v>
      </c>
      <c r="B8023" s="4" t="s">
        <v>81</v>
      </c>
      <c r="C8023" s="4" t="s">
        <v>30</v>
      </c>
      <c r="D8023" s="4" t="s">
        <v>30</v>
      </c>
      <c r="E8023" s="4">
        <v>2.0</v>
      </c>
      <c r="F8023" s="4">
        <v>1.5</v>
      </c>
      <c r="G8023" s="4">
        <v>3.0</v>
      </c>
      <c r="H8023" s="5">
        <v>45105.0</v>
      </c>
      <c r="I8023" s="4">
        <f>IFERROR(__xludf.DUMMYFUNCTION("SPLIT(H8023,""/"")"),28.0)</f>
        <v>28</v>
      </c>
      <c r="J8023" s="4">
        <f>IFERROR(__xludf.DUMMYFUNCTION("""COMPUTED_VALUE"""),6.0)</f>
        <v>6</v>
      </c>
      <c r="K8023" s="4">
        <f>IFERROR(__xludf.DUMMYFUNCTION("""COMPUTED_VALUE"""),2023.0)</f>
        <v>2023</v>
      </c>
    </row>
    <row r="8024">
      <c r="A8024" s="1" t="s">
        <v>4770</v>
      </c>
      <c r="B8024" s="4" t="s">
        <v>81</v>
      </c>
      <c r="C8024" s="4" t="s">
        <v>29</v>
      </c>
      <c r="D8024" s="4" t="s">
        <v>30</v>
      </c>
      <c r="E8024" s="4">
        <v>3.0</v>
      </c>
      <c r="F8024" s="4">
        <v>1.5</v>
      </c>
      <c r="G8024" s="4">
        <v>4.5</v>
      </c>
      <c r="H8024" s="5">
        <v>45105.0</v>
      </c>
      <c r="I8024" s="4">
        <f>IFERROR(__xludf.DUMMYFUNCTION("SPLIT(H8024,""/"")"),28.0)</f>
        <v>28</v>
      </c>
      <c r="J8024" s="4">
        <f>IFERROR(__xludf.DUMMYFUNCTION("""COMPUTED_VALUE"""),6.0)</f>
        <v>6</v>
      </c>
      <c r="K8024" s="4">
        <f>IFERROR(__xludf.DUMMYFUNCTION("""COMPUTED_VALUE"""),2023.0)</f>
        <v>2023</v>
      </c>
    </row>
    <row r="8025">
      <c r="A8025" s="1" t="s">
        <v>7300</v>
      </c>
      <c r="B8025" s="4" t="s">
        <v>81</v>
      </c>
      <c r="C8025" s="4" t="s">
        <v>24</v>
      </c>
      <c r="D8025" s="4" t="s">
        <v>39</v>
      </c>
      <c r="E8025" s="4">
        <v>3.0</v>
      </c>
      <c r="F8025" s="4">
        <v>1.5</v>
      </c>
      <c r="G8025" s="4">
        <v>4.5</v>
      </c>
      <c r="H8025" s="5">
        <v>45105.0</v>
      </c>
      <c r="I8025" s="4">
        <f>IFERROR(__xludf.DUMMYFUNCTION("SPLIT(H8025,""/"")"),28.0)</f>
        <v>28</v>
      </c>
      <c r="J8025" s="4">
        <f>IFERROR(__xludf.DUMMYFUNCTION("""COMPUTED_VALUE"""),6.0)</f>
        <v>6</v>
      </c>
      <c r="K8025" s="4">
        <f>IFERROR(__xludf.DUMMYFUNCTION("""COMPUTED_VALUE"""),2023.0)</f>
        <v>2023</v>
      </c>
    </row>
    <row r="8026">
      <c r="A8026" s="1" t="s">
        <v>9961</v>
      </c>
      <c r="B8026" s="4" t="s">
        <v>81</v>
      </c>
      <c r="C8026" s="4" t="s">
        <v>30</v>
      </c>
      <c r="D8026" s="4" t="s">
        <v>30</v>
      </c>
      <c r="E8026" s="4">
        <v>1.0</v>
      </c>
      <c r="F8026" s="4">
        <v>1.5</v>
      </c>
      <c r="G8026" s="4">
        <v>1.5</v>
      </c>
      <c r="H8026" s="5">
        <v>45105.0</v>
      </c>
      <c r="I8026" s="4">
        <f>IFERROR(__xludf.DUMMYFUNCTION("SPLIT(H8026,""/"")"),28.0)</f>
        <v>28</v>
      </c>
      <c r="J8026" s="4">
        <f>IFERROR(__xludf.DUMMYFUNCTION("""COMPUTED_VALUE"""),6.0)</f>
        <v>6</v>
      </c>
      <c r="K8026" s="4">
        <f>IFERROR(__xludf.DUMMYFUNCTION("""COMPUTED_VALUE"""),2023.0)</f>
        <v>2023</v>
      </c>
    </row>
    <row r="8027">
      <c r="A8027" s="1" t="s">
        <v>2573</v>
      </c>
      <c r="B8027" s="4" t="s">
        <v>81</v>
      </c>
      <c r="C8027" s="4" t="s">
        <v>24</v>
      </c>
      <c r="D8027" s="4" t="s">
        <v>30</v>
      </c>
      <c r="E8027" s="4">
        <v>5.0</v>
      </c>
      <c r="F8027" s="4">
        <v>1.5</v>
      </c>
      <c r="G8027" s="4">
        <v>7.5</v>
      </c>
      <c r="H8027" s="5">
        <v>45105.0</v>
      </c>
      <c r="I8027" s="4">
        <f>IFERROR(__xludf.DUMMYFUNCTION("SPLIT(H8027,""/"")"),28.0)</f>
        <v>28</v>
      </c>
      <c r="J8027" s="4">
        <f>IFERROR(__xludf.DUMMYFUNCTION("""COMPUTED_VALUE"""),6.0)</f>
        <v>6</v>
      </c>
      <c r="K8027" s="4">
        <f>IFERROR(__xludf.DUMMYFUNCTION("""COMPUTED_VALUE"""),2023.0)</f>
        <v>2023</v>
      </c>
    </row>
    <row r="8028">
      <c r="A8028" s="1" t="s">
        <v>7052</v>
      </c>
      <c r="B8028" s="4" t="s">
        <v>81</v>
      </c>
      <c r="C8028" s="4" t="s">
        <v>29</v>
      </c>
      <c r="D8028" s="4" t="s">
        <v>30</v>
      </c>
      <c r="E8028" s="4">
        <v>2.0</v>
      </c>
      <c r="F8028" s="4">
        <v>1.5</v>
      </c>
      <c r="G8028" s="4">
        <v>3.0</v>
      </c>
      <c r="H8028" s="5">
        <v>45105.0</v>
      </c>
      <c r="I8028" s="4">
        <f>IFERROR(__xludf.DUMMYFUNCTION("SPLIT(H8028,""/"")"),28.0)</f>
        <v>28</v>
      </c>
      <c r="J8028" s="4">
        <f>IFERROR(__xludf.DUMMYFUNCTION("""COMPUTED_VALUE"""),6.0)</f>
        <v>6</v>
      </c>
      <c r="K8028" s="4">
        <f>IFERROR(__xludf.DUMMYFUNCTION("""COMPUTED_VALUE"""),2023.0)</f>
        <v>2023</v>
      </c>
    </row>
    <row r="8029">
      <c r="A8029" s="1" t="s">
        <v>5644</v>
      </c>
      <c r="B8029" s="4" t="s">
        <v>81</v>
      </c>
      <c r="C8029" s="4" t="s">
        <v>30</v>
      </c>
      <c r="D8029" s="4" t="s">
        <v>28</v>
      </c>
      <c r="E8029" s="4">
        <v>2.0</v>
      </c>
      <c r="F8029" s="4">
        <v>1.5</v>
      </c>
      <c r="G8029" s="4">
        <v>3.0</v>
      </c>
      <c r="H8029" s="5">
        <v>45106.0</v>
      </c>
      <c r="I8029" s="4">
        <f>IFERROR(__xludf.DUMMYFUNCTION("SPLIT(H8029,""/"")"),29.0)</f>
        <v>29</v>
      </c>
      <c r="J8029" s="4">
        <f>IFERROR(__xludf.DUMMYFUNCTION("""COMPUTED_VALUE"""),6.0)</f>
        <v>6</v>
      </c>
      <c r="K8029" s="4">
        <f>IFERROR(__xludf.DUMMYFUNCTION("""COMPUTED_VALUE"""),2023.0)</f>
        <v>2023</v>
      </c>
    </row>
    <row r="8030">
      <c r="A8030" s="1" t="s">
        <v>5064</v>
      </c>
      <c r="B8030" s="4" t="s">
        <v>81</v>
      </c>
      <c r="C8030" s="4" t="s">
        <v>29</v>
      </c>
      <c r="D8030" s="4" t="s">
        <v>30</v>
      </c>
      <c r="E8030" s="4">
        <v>1.0</v>
      </c>
      <c r="F8030" s="4">
        <v>1.5</v>
      </c>
      <c r="G8030" s="4">
        <v>1.5</v>
      </c>
      <c r="H8030" s="5">
        <v>45106.0</v>
      </c>
      <c r="I8030" s="4">
        <f>IFERROR(__xludf.DUMMYFUNCTION("SPLIT(H8030,""/"")"),29.0)</f>
        <v>29</v>
      </c>
      <c r="J8030" s="4">
        <f>IFERROR(__xludf.DUMMYFUNCTION("""COMPUTED_VALUE"""),6.0)</f>
        <v>6</v>
      </c>
      <c r="K8030" s="4">
        <f>IFERROR(__xludf.DUMMYFUNCTION("""COMPUTED_VALUE"""),2023.0)</f>
        <v>2023</v>
      </c>
    </row>
    <row r="8031">
      <c r="A8031" s="1" t="s">
        <v>7434</v>
      </c>
      <c r="B8031" s="4" t="s">
        <v>81</v>
      </c>
      <c r="C8031" s="4" t="s">
        <v>30</v>
      </c>
      <c r="D8031" s="4" t="s">
        <v>30</v>
      </c>
      <c r="E8031" s="4">
        <v>5.0</v>
      </c>
      <c r="F8031" s="4">
        <v>1.5</v>
      </c>
      <c r="G8031" s="4">
        <v>7.5</v>
      </c>
      <c r="H8031" s="5">
        <v>45106.0</v>
      </c>
      <c r="I8031" s="4">
        <f>IFERROR(__xludf.DUMMYFUNCTION("SPLIT(H8031,""/"")"),29.0)</f>
        <v>29</v>
      </c>
      <c r="J8031" s="4">
        <f>IFERROR(__xludf.DUMMYFUNCTION("""COMPUTED_VALUE"""),6.0)</f>
        <v>6</v>
      </c>
      <c r="K8031" s="4">
        <f>IFERROR(__xludf.DUMMYFUNCTION("""COMPUTED_VALUE"""),2023.0)</f>
        <v>2023</v>
      </c>
    </row>
    <row r="8032">
      <c r="A8032" s="1" t="s">
        <v>6675</v>
      </c>
      <c r="B8032" s="4" t="s">
        <v>81</v>
      </c>
      <c r="C8032" s="4" t="s">
        <v>24</v>
      </c>
      <c r="D8032" s="4" t="s">
        <v>28</v>
      </c>
      <c r="E8032" s="4">
        <v>5.0</v>
      </c>
      <c r="F8032" s="4">
        <v>1.5</v>
      </c>
      <c r="G8032" s="4">
        <v>7.5</v>
      </c>
      <c r="H8032" s="5">
        <v>45106.0</v>
      </c>
      <c r="I8032" s="4">
        <f>IFERROR(__xludf.DUMMYFUNCTION("SPLIT(H8032,""/"")"),29.0)</f>
        <v>29</v>
      </c>
      <c r="J8032" s="4">
        <f>IFERROR(__xludf.DUMMYFUNCTION("""COMPUTED_VALUE"""),6.0)</f>
        <v>6</v>
      </c>
      <c r="K8032" s="4">
        <f>IFERROR(__xludf.DUMMYFUNCTION("""COMPUTED_VALUE"""),2023.0)</f>
        <v>2023</v>
      </c>
    </row>
    <row r="8033">
      <c r="A8033" s="1" t="s">
        <v>4277</v>
      </c>
      <c r="B8033" s="4" t="s">
        <v>81</v>
      </c>
      <c r="C8033" s="4" t="s">
        <v>24</v>
      </c>
      <c r="D8033" s="4" t="s">
        <v>39</v>
      </c>
      <c r="E8033" s="4">
        <v>4.0</v>
      </c>
      <c r="F8033" s="4">
        <v>1.5</v>
      </c>
      <c r="G8033" s="4">
        <v>6.0</v>
      </c>
      <c r="H8033" s="5">
        <v>45107.0</v>
      </c>
      <c r="I8033" s="4">
        <f>IFERROR(__xludf.DUMMYFUNCTION("SPLIT(H8033,""/"")"),30.0)</f>
        <v>30</v>
      </c>
      <c r="J8033" s="4">
        <f>IFERROR(__xludf.DUMMYFUNCTION("""COMPUTED_VALUE"""),6.0)</f>
        <v>6</v>
      </c>
      <c r="K8033" s="4">
        <f>IFERROR(__xludf.DUMMYFUNCTION("""COMPUTED_VALUE"""),2023.0)</f>
        <v>2023</v>
      </c>
    </row>
    <row r="8034">
      <c r="A8034" s="1" t="s">
        <v>8137</v>
      </c>
      <c r="B8034" s="4" t="s">
        <v>81</v>
      </c>
      <c r="C8034" s="4" t="s">
        <v>24</v>
      </c>
      <c r="D8034" s="4" t="s">
        <v>23</v>
      </c>
      <c r="E8034" s="4">
        <v>5.0</v>
      </c>
      <c r="F8034" s="4">
        <v>1.5</v>
      </c>
      <c r="G8034" s="4">
        <v>7.5</v>
      </c>
      <c r="H8034" s="5">
        <v>45107.0</v>
      </c>
      <c r="I8034" s="4">
        <f>IFERROR(__xludf.DUMMYFUNCTION("SPLIT(H8034,""/"")"),30.0)</f>
        <v>30</v>
      </c>
      <c r="J8034" s="4">
        <f>IFERROR(__xludf.DUMMYFUNCTION("""COMPUTED_VALUE"""),6.0)</f>
        <v>6</v>
      </c>
      <c r="K8034" s="4">
        <f>IFERROR(__xludf.DUMMYFUNCTION("""COMPUTED_VALUE"""),2023.0)</f>
        <v>2023</v>
      </c>
    </row>
    <row r="8035">
      <c r="A8035" s="1" t="s">
        <v>6517</v>
      </c>
      <c r="B8035" s="4" t="s">
        <v>81</v>
      </c>
      <c r="C8035" s="4" t="s">
        <v>30</v>
      </c>
      <c r="D8035" s="4" t="s">
        <v>30</v>
      </c>
      <c r="E8035" s="4">
        <v>4.0</v>
      </c>
      <c r="F8035" s="4">
        <v>1.5</v>
      </c>
      <c r="G8035" s="4">
        <v>6.0</v>
      </c>
      <c r="H8035" s="5">
        <v>45107.0</v>
      </c>
      <c r="I8035" s="4">
        <f>IFERROR(__xludf.DUMMYFUNCTION("SPLIT(H8035,""/"")"),30.0)</f>
        <v>30</v>
      </c>
      <c r="J8035" s="4">
        <f>IFERROR(__xludf.DUMMYFUNCTION("""COMPUTED_VALUE"""),6.0)</f>
        <v>6</v>
      </c>
      <c r="K8035" s="4">
        <f>IFERROR(__xludf.DUMMYFUNCTION("""COMPUTED_VALUE"""),2023.0)</f>
        <v>2023</v>
      </c>
    </row>
    <row r="8036">
      <c r="A8036" s="1" t="s">
        <v>4465</v>
      </c>
      <c r="B8036" s="4" t="s">
        <v>81</v>
      </c>
      <c r="C8036" s="4" t="s">
        <v>29</v>
      </c>
      <c r="D8036" s="4" t="s">
        <v>28</v>
      </c>
      <c r="E8036" s="4">
        <v>5.0</v>
      </c>
      <c r="F8036" s="4">
        <v>1.5</v>
      </c>
      <c r="G8036" s="4">
        <v>7.5</v>
      </c>
      <c r="H8036" s="5">
        <v>45107.0</v>
      </c>
      <c r="I8036" s="4">
        <f>IFERROR(__xludf.DUMMYFUNCTION("SPLIT(H8036,""/"")"),30.0)</f>
        <v>30</v>
      </c>
      <c r="J8036" s="4">
        <f>IFERROR(__xludf.DUMMYFUNCTION("""COMPUTED_VALUE"""),6.0)</f>
        <v>6</v>
      </c>
      <c r="K8036" s="4">
        <f>IFERROR(__xludf.DUMMYFUNCTION("""COMPUTED_VALUE"""),2023.0)</f>
        <v>2023</v>
      </c>
    </row>
    <row r="8037">
      <c r="A8037" s="1" t="s">
        <v>7505</v>
      </c>
      <c r="B8037" s="4" t="s">
        <v>81</v>
      </c>
      <c r="C8037" s="4" t="s">
        <v>24</v>
      </c>
      <c r="D8037" s="4" t="s">
        <v>30</v>
      </c>
      <c r="E8037" s="4">
        <v>5.0</v>
      </c>
      <c r="F8037" s="4">
        <v>1.5</v>
      </c>
      <c r="G8037" s="4">
        <v>7.5</v>
      </c>
      <c r="H8037" s="5">
        <v>45108.0</v>
      </c>
      <c r="I8037" s="4">
        <f>IFERROR(__xludf.DUMMYFUNCTION("SPLIT(H8037,""/"")"),1.0)</f>
        <v>1</v>
      </c>
      <c r="J8037" s="4">
        <f>IFERROR(__xludf.DUMMYFUNCTION("""COMPUTED_VALUE"""),7.0)</f>
        <v>7</v>
      </c>
      <c r="K8037" s="4">
        <f>IFERROR(__xludf.DUMMYFUNCTION("""COMPUTED_VALUE"""),2023.0)</f>
        <v>2023</v>
      </c>
    </row>
    <row r="8038">
      <c r="A8038" s="1" t="s">
        <v>6382</v>
      </c>
      <c r="B8038" s="4" t="s">
        <v>81</v>
      </c>
      <c r="C8038" s="4" t="s">
        <v>30</v>
      </c>
      <c r="D8038" s="4" t="s">
        <v>30</v>
      </c>
      <c r="E8038" s="4">
        <v>1.0</v>
      </c>
      <c r="F8038" s="4">
        <v>1.5</v>
      </c>
      <c r="G8038" s="4">
        <v>1.5</v>
      </c>
      <c r="H8038" s="5">
        <v>45108.0</v>
      </c>
      <c r="I8038" s="4">
        <f>IFERROR(__xludf.DUMMYFUNCTION("SPLIT(H8038,""/"")"),1.0)</f>
        <v>1</v>
      </c>
      <c r="J8038" s="4">
        <f>IFERROR(__xludf.DUMMYFUNCTION("""COMPUTED_VALUE"""),7.0)</f>
        <v>7</v>
      </c>
      <c r="K8038" s="4">
        <f>IFERROR(__xludf.DUMMYFUNCTION("""COMPUTED_VALUE"""),2023.0)</f>
        <v>2023</v>
      </c>
    </row>
    <row r="8039">
      <c r="A8039" s="1" t="s">
        <v>6282</v>
      </c>
      <c r="B8039" s="4" t="s">
        <v>81</v>
      </c>
      <c r="C8039" s="4" t="s">
        <v>30</v>
      </c>
      <c r="D8039" s="4" t="s">
        <v>28</v>
      </c>
      <c r="E8039" s="4">
        <v>1.0</v>
      </c>
      <c r="F8039" s="4">
        <v>1.5</v>
      </c>
      <c r="G8039" s="4">
        <v>1.5</v>
      </c>
      <c r="H8039" s="5">
        <v>45108.0</v>
      </c>
      <c r="I8039" s="4">
        <f>IFERROR(__xludf.DUMMYFUNCTION("SPLIT(H8039,""/"")"),1.0)</f>
        <v>1</v>
      </c>
      <c r="J8039" s="4">
        <f>IFERROR(__xludf.DUMMYFUNCTION("""COMPUTED_VALUE"""),7.0)</f>
        <v>7</v>
      </c>
      <c r="K8039" s="4">
        <f>IFERROR(__xludf.DUMMYFUNCTION("""COMPUTED_VALUE"""),2023.0)</f>
        <v>2023</v>
      </c>
    </row>
    <row r="8040">
      <c r="A8040" s="1" t="s">
        <v>384</v>
      </c>
      <c r="B8040" s="4" t="s">
        <v>81</v>
      </c>
      <c r="C8040" s="4" t="s">
        <v>30</v>
      </c>
      <c r="D8040" s="4" t="s">
        <v>30</v>
      </c>
      <c r="E8040" s="4">
        <v>2.0</v>
      </c>
      <c r="F8040" s="4">
        <v>1.5</v>
      </c>
      <c r="G8040" s="4">
        <v>3.0</v>
      </c>
      <c r="H8040" s="5">
        <v>45109.0</v>
      </c>
      <c r="I8040" s="4">
        <f>IFERROR(__xludf.DUMMYFUNCTION("SPLIT(H8040,""/"")"),2.0)</f>
        <v>2</v>
      </c>
      <c r="J8040" s="4">
        <f>IFERROR(__xludf.DUMMYFUNCTION("""COMPUTED_VALUE"""),7.0)</f>
        <v>7</v>
      </c>
      <c r="K8040" s="4">
        <f>IFERROR(__xludf.DUMMYFUNCTION("""COMPUTED_VALUE"""),2023.0)</f>
        <v>2023</v>
      </c>
    </row>
    <row r="8041">
      <c r="A8041" s="1" t="s">
        <v>7264</v>
      </c>
      <c r="B8041" s="4" t="s">
        <v>81</v>
      </c>
      <c r="C8041" s="4" t="s">
        <v>30</v>
      </c>
      <c r="D8041" s="4" t="s">
        <v>30</v>
      </c>
      <c r="E8041" s="4">
        <v>2.0</v>
      </c>
      <c r="F8041" s="4">
        <v>1.5</v>
      </c>
      <c r="G8041" s="4">
        <v>3.0</v>
      </c>
      <c r="H8041" s="5">
        <v>45109.0</v>
      </c>
      <c r="I8041" s="4">
        <f>IFERROR(__xludf.DUMMYFUNCTION("SPLIT(H8041,""/"")"),2.0)</f>
        <v>2</v>
      </c>
      <c r="J8041" s="4">
        <f>IFERROR(__xludf.DUMMYFUNCTION("""COMPUTED_VALUE"""),7.0)</f>
        <v>7</v>
      </c>
      <c r="K8041" s="4">
        <f>IFERROR(__xludf.DUMMYFUNCTION("""COMPUTED_VALUE"""),2023.0)</f>
        <v>2023</v>
      </c>
    </row>
    <row r="8042">
      <c r="A8042" s="1" t="s">
        <v>9943</v>
      </c>
      <c r="B8042" s="4" t="s">
        <v>81</v>
      </c>
      <c r="C8042" s="4" t="s">
        <v>29</v>
      </c>
      <c r="D8042" s="4" t="s">
        <v>39</v>
      </c>
      <c r="E8042" s="4">
        <v>4.0</v>
      </c>
      <c r="F8042" s="4">
        <v>1.5</v>
      </c>
      <c r="G8042" s="4">
        <v>6.0</v>
      </c>
      <c r="H8042" s="5">
        <v>45109.0</v>
      </c>
      <c r="I8042" s="4">
        <f>IFERROR(__xludf.DUMMYFUNCTION("SPLIT(H8042,""/"")"),2.0)</f>
        <v>2</v>
      </c>
      <c r="J8042" s="4">
        <f>IFERROR(__xludf.DUMMYFUNCTION("""COMPUTED_VALUE"""),7.0)</f>
        <v>7</v>
      </c>
      <c r="K8042" s="4">
        <f>IFERROR(__xludf.DUMMYFUNCTION("""COMPUTED_VALUE"""),2023.0)</f>
        <v>2023</v>
      </c>
    </row>
    <row r="8043">
      <c r="A8043" s="1" t="s">
        <v>2303</v>
      </c>
      <c r="B8043" s="4" t="s">
        <v>81</v>
      </c>
      <c r="C8043" s="4" t="s">
        <v>24</v>
      </c>
      <c r="D8043" s="4" t="s">
        <v>23</v>
      </c>
      <c r="E8043" s="4">
        <v>3.0</v>
      </c>
      <c r="F8043" s="4">
        <v>1.5</v>
      </c>
      <c r="G8043" s="4">
        <v>4.5</v>
      </c>
      <c r="H8043" s="5">
        <v>45109.0</v>
      </c>
      <c r="I8043" s="4">
        <f>IFERROR(__xludf.DUMMYFUNCTION("SPLIT(H8043,""/"")"),2.0)</f>
        <v>2</v>
      </c>
      <c r="J8043" s="4">
        <f>IFERROR(__xludf.DUMMYFUNCTION("""COMPUTED_VALUE"""),7.0)</f>
        <v>7</v>
      </c>
      <c r="K8043" s="4">
        <f>IFERROR(__xludf.DUMMYFUNCTION("""COMPUTED_VALUE"""),2023.0)</f>
        <v>2023</v>
      </c>
    </row>
    <row r="8044">
      <c r="A8044" s="1" t="s">
        <v>8279</v>
      </c>
      <c r="B8044" s="4" t="s">
        <v>81</v>
      </c>
      <c r="C8044" s="4" t="s">
        <v>30</v>
      </c>
      <c r="D8044" s="4" t="s">
        <v>39</v>
      </c>
      <c r="E8044" s="4">
        <v>2.0</v>
      </c>
      <c r="F8044" s="4">
        <v>1.5</v>
      </c>
      <c r="G8044" s="4">
        <v>3.0</v>
      </c>
      <c r="H8044" s="5">
        <v>45110.0</v>
      </c>
      <c r="I8044" s="4">
        <f>IFERROR(__xludf.DUMMYFUNCTION("SPLIT(H8044,""/"")"),3.0)</f>
        <v>3</v>
      </c>
      <c r="J8044" s="4">
        <f>IFERROR(__xludf.DUMMYFUNCTION("""COMPUTED_VALUE"""),7.0)</f>
        <v>7</v>
      </c>
      <c r="K8044" s="4">
        <f>IFERROR(__xludf.DUMMYFUNCTION("""COMPUTED_VALUE"""),2023.0)</f>
        <v>2023</v>
      </c>
    </row>
    <row r="8045">
      <c r="A8045" s="1" t="s">
        <v>4348</v>
      </c>
      <c r="B8045" s="4" t="s">
        <v>81</v>
      </c>
      <c r="C8045" s="4" t="s">
        <v>30</v>
      </c>
      <c r="D8045" s="4" t="s">
        <v>30</v>
      </c>
      <c r="E8045" s="4">
        <v>3.0</v>
      </c>
      <c r="F8045" s="4">
        <v>1.5</v>
      </c>
      <c r="G8045" s="4">
        <v>4.5</v>
      </c>
      <c r="H8045" s="5">
        <v>45110.0</v>
      </c>
      <c r="I8045" s="4">
        <f>IFERROR(__xludf.DUMMYFUNCTION("SPLIT(H8045,""/"")"),3.0)</f>
        <v>3</v>
      </c>
      <c r="J8045" s="4">
        <f>IFERROR(__xludf.DUMMYFUNCTION("""COMPUTED_VALUE"""),7.0)</f>
        <v>7</v>
      </c>
      <c r="K8045" s="4">
        <f>IFERROR(__xludf.DUMMYFUNCTION("""COMPUTED_VALUE"""),2023.0)</f>
        <v>2023</v>
      </c>
    </row>
    <row r="8046">
      <c r="A8046" s="1" t="s">
        <v>4565</v>
      </c>
      <c r="B8046" s="4" t="s">
        <v>81</v>
      </c>
      <c r="C8046" s="4" t="s">
        <v>29</v>
      </c>
      <c r="D8046" s="4" t="s">
        <v>30</v>
      </c>
      <c r="E8046" s="4">
        <v>5.0</v>
      </c>
      <c r="F8046" s="4">
        <v>1.5</v>
      </c>
      <c r="G8046" s="4">
        <v>7.5</v>
      </c>
      <c r="H8046" s="5">
        <v>45111.0</v>
      </c>
      <c r="I8046" s="4">
        <f>IFERROR(__xludf.DUMMYFUNCTION("SPLIT(H8046,""/"")"),4.0)</f>
        <v>4</v>
      </c>
      <c r="J8046" s="4">
        <f>IFERROR(__xludf.DUMMYFUNCTION("""COMPUTED_VALUE"""),7.0)</f>
        <v>7</v>
      </c>
      <c r="K8046" s="4">
        <f>IFERROR(__xludf.DUMMYFUNCTION("""COMPUTED_VALUE"""),2023.0)</f>
        <v>2023</v>
      </c>
    </row>
    <row r="8047">
      <c r="A8047" s="1" t="s">
        <v>9329</v>
      </c>
      <c r="B8047" s="4" t="s">
        <v>81</v>
      </c>
      <c r="C8047" s="4" t="s">
        <v>30</v>
      </c>
      <c r="D8047" s="4" t="s">
        <v>30</v>
      </c>
      <c r="E8047" s="4">
        <v>4.0</v>
      </c>
      <c r="F8047" s="4">
        <v>1.5</v>
      </c>
      <c r="G8047" s="4">
        <v>6.0</v>
      </c>
      <c r="H8047" s="5">
        <v>45112.0</v>
      </c>
      <c r="I8047" s="4">
        <f>IFERROR(__xludf.DUMMYFUNCTION("SPLIT(H8047,""/"")"),5.0)</f>
        <v>5</v>
      </c>
      <c r="J8047" s="4">
        <f>IFERROR(__xludf.DUMMYFUNCTION("""COMPUTED_VALUE"""),7.0)</f>
        <v>7</v>
      </c>
      <c r="K8047" s="4">
        <f>IFERROR(__xludf.DUMMYFUNCTION("""COMPUTED_VALUE"""),2023.0)</f>
        <v>2023</v>
      </c>
    </row>
    <row r="8048">
      <c r="A8048" s="1" t="s">
        <v>4579</v>
      </c>
      <c r="B8048" s="4" t="s">
        <v>81</v>
      </c>
      <c r="C8048" s="4" t="s">
        <v>29</v>
      </c>
      <c r="D8048" s="4" t="s">
        <v>30</v>
      </c>
      <c r="E8048" s="4">
        <v>3.0</v>
      </c>
      <c r="F8048" s="4">
        <v>1.5</v>
      </c>
      <c r="G8048" s="4">
        <v>4.5</v>
      </c>
      <c r="H8048" s="5">
        <v>45112.0</v>
      </c>
      <c r="I8048" s="4">
        <f>IFERROR(__xludf.DUMMYFUNCTION("SPLIT(H8048,""/"")"),5.0)</f>
        <v>5</v>
      </c>
      <c r="J8048" s="4">
        <f>IFERROR(__xludf.DUMMYFUNCTION("""COMPUTED_VALUE"""),7.0)</f>
        <v>7</v>
      </c>
      <c r="K8048" s="4">
        <f>IFERROR(__xludf.DUMMYFUNCTION("""COMPUTED_VALUE"""),2023.0)</f>
        <v>2023</v>
      </c>
    </row>
    <row r="8049">
      <c r="A8049" s="1" t="s">
        <v>6596</v>
      </c>
      <c r="B8049" s="4" t="s">
        <v>81</v>
      </c>
      <c r="C8049" s="4" t="s">
        <v>29</v>
      </c>
      <c r="D8049" s="4" t="s">
        <v>30</v>
      </c>
      <c r="E8049" s="4">
        <v>2.0</v>
      </c>
      <c r="F8049" s="4">
        <v>1.5</v>
      </c>
      <c r="G8049" s="4">
        <v>3.0</v>
      </c>
      <c r="H8049" s="5">
        <v>45112.0</v>
      </c>
      <c r="I8049" s="4">
        <f>IFERROR(__xludf.DUMMYFUNCTION("SPLIT(H8049,""/"")"),5.0)</f>
        <v>5</v>
      </c>
      <c r="J8049" s="4">
        <f>IFERROR(__xludf.DUMMYFUNCTION("""COMPUTED_VALUE"""),7.0)</f>
        <v>7</v>
      </c>
      <c r="K8049" s="4">
        <f>IFERROR(__xludf.DUMMYFUNCTION("""COMPUTED_VALUE"""),2023.0)</f>
        <v>2023</v>
      </c>
    </row>
    <row r="8050">
      <c r="A8050" s="1" t="s">
        <v>4869</v>
      </c>
      <c r="B8050" s="4" t="s">
        <v>81</v>
      </c>
      <c r="C8050" s="4" t="s">
        <v>30</v>
      </c>
      <c r="D8050" s="4" t="s">
        <v>23</v>
      </c>
      <c r="E8050" s="4">
        <v>1.0</v>
      </c>
      <c r="F8050" s="4">
        <v>1.5</v>
      </c>
      <c r="G8050" s="4">
        <v>1.5</v>
      </c>
      <c r="H8050" s="5">
        <v>45112.0</v>
      </c>
      <c r="I8050" s="4">
        <f>IFERROR(__xludf.DUMMYFUNCTION("SPLIT(H8050,""/"")"),5.0)</f>
        <v>5</v>
      </c>
      <c r="J8050" s="4">
        <f>IFERROR(__xludf.DUMMYFUNCTION("""COMPUTED_VALUE"""),7.0)</f>
        <v>7</v>
      </c>
      <c r="K8050" s="4">
        <f>IFERROR(__xludf.DUMMYFUNCTION("""COMPUTED_VALUE"""),2023.0)</f>
        <v>2023</v>
      </c>
    </row>
    <row r="8051">
      <c r="A8051" s="1" t="s">
        <v>3980</v>
      </c>
      <c r="B8051" s="4" t="s">
        <v>81</v>
      </c>
      <c r="C8051" s="4" t="s">
        <v>30</v>
      </c>
      <c r="D8051" s="4" t="s">
        <v>28</v>
      </c>
      <c r="E8051" s="4">
        <v>5.0</v>
      </c>
      <c r="F8051" s="4">
        <v>1.5</v>
      </c>
      <c r="G8051" s="4">
        <v>7.5</v>
      </c>
      <c r="H8051" s="5">
        <v>45112.0</v>
      </c>
      <c r="I8051" s="4">
        <f>IFERROR(__xludf.DUMMYFUNCTION("SPLIT(H8051,""/"")"),5.0)</f>
        <v>5</v>
      </c>
      <c r="J8051" s="4">
        <f>IFERROR(__xludf.DUMMYFUNCTION("""COMPUTED_VALUE"""),7.0)</f>
        <v>7</v>
      </c>
      <c r="K8051" s="4">
        <f>IFERROR(__xludf.DUMMYFUNCTION("""COMPUTED_VALUE"""),2023.0)</f>
        <v>2023</v>
      </c>
    </row>
    <row r="8052">
      <c r="A8052" s="1" t="s">
        <v>9581</v>
      </c>
      <c r="B8052" s="4" t="s">
        <v>81</v>
      </c>
      <c r="C8052" s="4" t="s">
        <v>29</v>
      </c>
      <c r="D8052" s="4" t="s">
        <v>28</v>
      </c>
      <c r="E8052" s="4">
        <v>2.0</v>
      </c>
      <c r="F8052" s="4">
        <v>1.5</v>
      </c>
      <c r="G8052" s="4">
        <v>3.0</v>
      </c>
      <c r="H8052" s="5">
        <v>45112.0</v>
      </c>
      <c r="I8052" s="4">
        <f>IFERROR(__xludf.DUMMYFUNCTION("SPLIT(H8052,""/"")"),5.0)</f>
        <v>5</v>
      </c>
      <c r="J8052" s="4">
        <f>IFERROR(__xludf.DUMMYFUNCTION("""COMPUTED_VALUE"""),7.0)</f>
        <v>7</v>
      </c>
      <c r="K8052" s="4">
        <f>IFERROR(__xludf.DUMMYFUNCTION("""COMPUTED_VALUE"""),2023.0)</f>
        <v>2023</v>
      </c>
    </row>
    <row r="8053">
      <c r="A8053" s="1" t="s">
        <v>7179</v>
      </c>
      <c r="B8053" s="4" t="s">
        <v>81</v>
      </c>
      <c r="C8053" s="4" t="s">
        <v>24</v>
      </c>
      <c r="D8053" s="4" t="s">
        <v>39</v>
      </c>
      <c r="E8053" s="4">
        <v>3.0</v>
      </c>
      <c r="F8053" s="4">
        <v>1.5</v>
      </c>
      <c r="G8053" s="4">
        <v>4.5</v>
      </c>
      <c r="H8053" s="5">
        <v>45113.0</v>
      </c>
      <c r="I8053" s="4">
        <f>IFERROR(__xludf.DUMMYFUNCTION("SPLIT(H8053,""/"")"),6.0)</f>
        <v>6</v>
      </c>
      <c r="J8053" s="4">
        <f>IFERROR(__xludf.DUMMYFUNCTION("""COMPUTED_VALUE"""),7.0)</f>
        <v>7</v>
      </c>
      <c r="K8053" s="4">
        <f>IFERROR(__xludf.DUMMYFUNCTION("""COMPUTED_VALUE"""),2023.0)</f>
        <v>2023</v>
      </c>
    </row>
    <row r="8054">
      <c r="A8054" s="1" t="s">
        <v>3433</v>
      </c>
      <c r="B8054" s="4" t="s">
        <v>81</v>
      </c>
      <c r="C8054" s="4" t="s">
        <v>30</v>
      </c>
      <c r="D8054" s="4" t="s">
        <v>39</v>
      </c>
      <c r="E8054" s="4">
        <v>4.0</v>
      </c>
      <c r="F8054" s="4">
        <v>1.5</v>
      </c>
      <c r="G8054" s="4">
        <v>6.0</v>
      </c>
      <c r="H8054" s="5">
        <v>45113.0</v>
      </c>
      <c r="I8054" s="4">
        <f>IFERROR(__xludf.DUMMYFUNCTION("SPLIT(H8054,""/"")"),6.0)</f>
        <v>6</v>
      </c>
      <c r="J8054" s="4">
        <f>IFERROR(__xludf.DUMMYFUNCTION("""COMPUTED_VALUE"""),7.0)</f>
        <v>7</v>
      </c>
      <c r="K8054" s="4">
        <f>IFERROR(__xludf.DUMMYFUNCTION("""COMPUTED_VALUE"""),2023.0)</f>
        <v>2023</v>
      </c>
    </row>
    <row r="8055">
      <c r="A8055" s="1" t="s">
        <v>6649</v>
      </c>
      <c r="B8055" s="4" t="s">
        <v>81</v>
      </c>
      <c r="C8055" s="4" t="s">
        <v>30</v>
      </c>
      <c r="D8055" s="4" t="s">
        <v>28</v>
      </c>
      <c r="E8055" s="4">
        <v>1.0</v>
      </c>
      <c r="F8055" s="4">
        <v>1.5</v>
      </c>
      <c r="G8055" s="4">
        <v>1.5</v>
      </c>
      <c r="H8055" s="5">
        <v>45113.0</v>
      </c>
      <c r="I8055" s="4">
        <f>IFERROR(__xludf.DUMMYFUNCTION("SPLIT(H8055,""/"")"),6.0)</f>
        <v>6</v>
      </c>
      <c r="J8055" s="4">
        <f>IFERROR(__xludf.DUMMYFUNCTION("""COMPUTED_VALUE"""),7.0)</f>
        <v>7</v>
      </c>
      <c r="K8055" s="4">
        <f>IFERROR(__xludf.DUMMYFUNCTION("""COMPUTED_VALUE"""),2023.0)</f>
        <v>2023</v>
      </c>
    </row>
    <row r="8056">
      <c r="A8056" s="1" t="s">
        <v>1361</v>
      </c>
      <c r="B8056" s="4" t="s">
        <v>81</v>
      </c>
      <c r="C8056" s="4" t="s">
        <v>30</v>
      </c>
      <c r="D8056" s="4" t="s">
        <v>23</v>
      </c>
      <c r="E8056" s="4">
        <v>4.0</v>
      </c>
      <c r="F8056" s="4">
        <v>1.5</v>
      </c>
      <c r="G8056" s="4">
        <v>6.0</v>
      </c>
      <c r="H8056" s="5">
        <v>45113.0</v>
      </c>
      <c r="I8056" s="4">
        <f>IFERROR(__xludf.DUMMYFUNCTION("SPLIT(H8056,""/"")"),6.0)</f>
        <v>6</v>
      </c>
      <c r="J8056" s="4">
        <f>IFERROR(__xludf.DUMMYFUNCTION("""COMPUTED_VALUE"""),7.0)</f>
        <v>7</v>
      </c>
      <c r="K8056" s="4">
        <f>IFERROR(__xludf.DUMMYFUNCTION("""COMPUTED_VALUE"""),2023.0)</f>
        <v>2023</v>
      </c>
    </row>
    <row r="8057">
      <c r="A8057" s="1" t="s">
        <v>3656</v>
      </c>
      <c r="B8057" s="4" t="s">
        <v>81</v>
      </c>
      <c r="C8057" s="4" t="s">
        <v>24</v>
      </c>
      <c r="D8057" s="4" t="s">
        <v>28</v>
      </c>
      <c r="E8057" s="4">
        <v>5.0</v>
      </c>
      <c r="F8057" s="4">
        <v>1.5</v>
      </c>
      <c r="G8057" s="4">
        <v>7.5</v>
      </c>
      <c r="H8057" s="5">
        <v>45113.0</v>
      </c>
      <c r="I8057" s="4">
        <f>IFERROR(__xludf.DUMMYFUNCTION("SPLIT(H8057,""/"")"),6.0)</f>
        <v>6</v>
      </c>
      <c r="J8057" s="4">
        <f>IFERROR(__xludf.DUMMYFUNCTION("""COMPUTED_VALUE"""),7.0)</f>
        <v>7</v>
      </c>
      <c r="K8057" s="4">
        <f>IFERROR(__xludf.DUMMYFUNCTION("""COMPUTED_VALUE"""),2023.0)</f>
        <v>2023</v>
      </c>
    </row>
    <row r="8058">
      <c r="A8058" s="1" t="s">
        <v>578</v>
      </c>
      <c r="B8058" s="4" t="s">
        <v>81</v>
      </c>
      <c r="C8058" s="4" t="s">
        <v>24</v>
      </c>
      <c r="D8058" s="4" t="s">
        <v>30</v>
      </c>
      <c r="E8058" s="4">
        <v>2.0</v>
      </c>
      <c r="F8058" s="4">
        <v>1.5</v>
      </c>
      <c r="G8058" s="4">
        <v>3.0</v>
      </c>
      <c r="H8058" s="5">
        <v>45114.0</v>
      </c>
      <c r="I8058" s="4">
        <f>IFERROR(__xludf.DUMMYFUNCTION("SPLIT(H8058,""/"")"),7.0)</f>
        <v>7</v>
      </c>
      <c r="J8058" s="4">
        <f>IFERROR(__xludf.DUMMYFUNCTION("""COMPUTED_VALUE"""),7.0)</f>
        <v>7</v>
      </c>
      <c r="K8058" s="4">
        <f>IFERROR(__xludf.DUMMYFUNCTION("""COMPUTED_VALUE"""),2023.0)</f>
        <v>2023</v>
      </c>
    </row>
    <row r="8059">
      <c r="A8059" s="1" t="s">
        <v>6364</v>
      </c>
      <c r="B8059" s="4" t="s">
        <v>81</v>
      </c>
      <c r="C8059" s="4" t="s">
        <v>30</v>
      </c>
      <c r="D8059" s="4" t="s">
        <v>30</v>
      </c>
      <c r="E8059" s="4">
        <v>5.0</v>
      </c>
      <c r="F8059" s="4">
        <v>1.5</v>
      </c>
      <c r="G8059" s="4">
        <v>7.5</v>
      </c>
      <c r="H8059" s="5">
        <v>45114.0</v>
      </c>
      <c r="I8059" s="4">
        <f>IFERROR(__xludf.DUMMYFUNCTION("SPLIT(H8059,""/"")"),7.0)</f>
        <v>7</v>
      </c>
      <c r="J8059" s="4">
        <f>IFERROR(__xludf.DUMMYFUNCTION("""COMPUTED_VALUE"""),7.0)</f>
        <v>7</v>
      </c>
      <c r="K8059" s="4">
        <f>IFERROR(__xludf.DUMMYFUNCTION("""COMPUTED_VALUE"""),2023.0)</f>
        <v>2023</v>
      </c>
    </row>
    <row r="8060">
      <c r="A8060" s="1" t="s">
        <v>9249</v>
      </c>
      <c r="B8060" s="4" t="s">
        <v>81</v>
      </c>
      <c r="C8060" s="4" t="s">
        <v>30</v>
      </c>
      <c r="D8060" s="4" t="s">
        <v>39</v>
      </c>
      <c r="E8060" s="4">
        <v>1.0</v>
      </c>
      <c r="F8060" s="4">
        <v>1.5</v>
      </c>
      <c r="G8060" s="4">
        <v>1.5</v>
      </c>
      <c r="H8060" s="5">
        <v>45115.0</v>
      </c>
      <c r="I8060" s="4">
        <f>IFERROR(__xludf.DUMMYFUNCTION("SPLIT(H8060,""/"")"),8.0)</f>
        <v>8</v>
      </c>
      <c r="J8060" s="4">
        <f>IFERROR(__xludf.DUMMYFUNCTION("""COMPUTED_VALUE"""),7.0)</f>
        <v>7</v>
      </c>
      <c r="K8060" s="4">
        <f>IFERROR(__xludf.DUMMYFUNCTION("""COMPUTED_VALUE"""),2023.0)</f>
        <v>2023</v>
      </c>
    </row>
    <row r="8061">
      <c r="A8061" s="1" t="s">
        <v>6005</v>
      </c>
      <c r="B8061" s="4" t="s">
        <v>81</v>
      </c>
      <c r="C8061" s="4" t="s">
        <v>24</v>
      </c>
      <c r="D8061" s="4" t="s">
        <v>39</v>
      </c>
      <c r="E8061" s="4">
        <v>1.0</v>
      </c>
      <c r="F8061" s="4">
        <v>1.5</v>
      </c>
      <c r="G8061" s="4">
        <v>1.5</v>
      </c>
      <c r="H8061" s="5">
        <v>45115.0</v>
      </c>
      <c r="I8061" s="4">
        <f>IFERROR(__xludf.DUMMYFUNCTION("SPLIT(H8061,""/"")"),8.0)</f>
        <v>8</v>
      </c>
      <c r="J8061" s="4">
        <f>IFERROR(__xludf.DUMMYFUNCTION("""COMPUTED_VALUE"""),7.0)</f>
        <v>7</v>
      </c>
      <c r="K8061" s="4">
        <f>IFERROR(__xludf.DUMMYFUNCTION("""COMPUTED_VALUE"""),2023.0)</f>
        <v>2023</v>
      </c>
    </row>
    <row r="8062">
      <c r="A8062" s="1" t="s">
        <v>7440</v>
      </c>
      <c r="B8062" s="4" t="s">
        <v>81</v>
      </c>
      <c r="C8062" s="4" t="s">
        <v>30</v>
      </c>
      <c r="D8062" s="4" t="s">
        <v>39</v>
      </c>
      <c r="E8062" s="4">
        <v>1.0</v>
      </c>
      <c r="F8062" s="4">
        <v>1.5</v>
      </c>
      <c r="G8062" s="4">
        <v>1.5</v>
      </c>
      <c r="H8062" s="5">
        <v>45115.0</v>
      </c>
      <c r="I8062" s="4">
        <f>IFERROR(__xludf.DUMMYFUNCTION("SPLIT(H8062,""/"")"),8.0)</f>
        <v>8</v>
      </c>
      <c r="J8062" s="4">
        <f>IFERROR(__xludf.DUMMYFUNCTION("""COMPUTED_VALUE"""),7.0)</f>
        <v>7</v>
      </c>
      <c r="K8062" s="4">
        <f>IFERROR(__xludf.DUMMYFUNCTION("""COMPUTED_VALUE"""),2023.0)</f>
        <v>2023</v>
      </c>
    </row>
    <row r="8063">
      <c r="A8063" s="1" t="s">
        <v>6085</v>
      </c>
      <c r="B8063" s="4" t="s">
        <v>81</v>
      </c>
      <c r="C8063" s="4" t="s">
        <v>30</v>
      </c>
      <c r="D8063" s="4" t="s">
        <v>28</v>
      </c>
      <c r="E8063" s="4">
        <v>5.0</v>
      </c>
      <c r="F8063" s="4">
        <v>1.5</v>
      </c>
      <c r="G8063" s="4">
        <v>7.5</v>
      </c>
      <c r="H8063" s="5">
        <v>45115.0</v>
      </c>
      <c r="I8063" s="4">
        <f>IFERROR(__xludf.DUMMYFUNCTION("SPLIT(H8063,""/"")"),8.0)</f>
        <v>8</v>
      </c>
      <c r="J8063" s="4">
        <f>IFERROR(__xludf.DUMMYFUNCTION("""COMPUTED_VALUE"""),7.0)</f>
        <v>7</v>
      </c>
      <c r="K8063" s="4">
        <f>IFERROR(__xludf.DUMMYFUNCTION("""COMPUTED_VALUE"""),2023.0)</f>
        <v>2023</v>
      </c>
    </row>
    <row r="8064">
      <c r="A8064" s="1" t="s">
        <v>5068</v>
      </c>
      <c r="B8064" s="4" t="s">
        <v>81</v>
      </c>
      <c r="C8064" s="4" t="s">
        <v>24</v>
      </c>
      <c r="D8064" s="4" t="s">
        <v>23</v>
      </c>
      <c r="E8064" s="4">
        <v>1.0</v>
      </c>
      <c r="F8064" s="4">
        <v>1.5</v>
      </c>
      <c r="G8064" s="4">
        <v>1.5</v>
      </c>
      <c r="H8064" s="5">
        <v>45115.0</v>
      </c>
      <c r="I8064" s="4">
        <f>IFERROR(__xludf.DUMMYFUNCTION("SPLIT(H8064,""/"")"),8.0)</f>
        <v>8</v>
      </c>
      <c r="J8064" s="4">
        <f>IFERROR(__xludf.DUMMYFUNCTION("""COMPUTED_VALUE"""),7.0)</f>
        <v>7</v>
      </c>
      <c r="K8064" s="4">
        <f>IFERROR(__xludf.DUMMYFUNCTION("""COMPUTED_VALUE"""),2023.0)</f>
        <v>2023</v>
      </c>
    </row>
    <row r="8065">
      <c r="A8065" s="1" t="s">
        <v>3193</v>
      </c>
      <c r="B8065" s="4" t="s">
        <v>81</v>
      </c>
      <c r="C8065" s="4" t="s">
        <v>29</v>
      </c>
      <c r="D8065" s="4" t="s">
        <v>30</v>
      </c>
      <c r="E8065" s="4">
        <v>3.0</v>
      </c>
      <c r="F8065" s="4">
        <v>1.5</v>
      </c>
      <c r="G8065" s="4">
        <v>4.5</v>
      </c>
      <c r="H8065" s="5">
        <v>45115.0</v>
      </c>
      <c r="I8065" s="4">
        <f>IFERROR(__xludf.DUMMYFUNCTION("SPLIT(H8065,""/"")"),8.0)</f>
        <v>8</v>
      </c>
      <c r="J8065" s="4">
        <f>IFERROR(__xludf.DUMMYFUNCTION("""COMPUTED_VALUE"""),7.0)</f>
        <v>7</v>
      </c>
      <c r="K8065" s="4">
        <f>IFERROR(__xludf.DUMMYFUNCTION("""COMPUTED_VALUE"""),2023.0)</f>
        <v>2023</v>
      </c>
    </row>
    <row r="8066">
      <c r="A8066" s="1" t="s">
        <v>6862</v>
      </c>
      <c r="B8066" s="4" t="s">
        <v>81</v>
      </c>
      <c r="C8066" s="4" t="s">
        <v>29</v>
      </c>
      <c r="D8066" s="4" t="s">
        <v>30</v>
      </c>
      <c r="E8066" s="4">
        <v>2.0</v>
      </c>
      <c r="F8066" s="4">
        <v>1.5</v>
      </c>
      <c r="G8066" s="4">
        <v>3.0</v>
      </c>
      <c r="H8066" s="5">
        <v>45116.0</v>
      </c>
      <c r="I8066" s="4">
        <f>IFERROR(__xludf.DUMMYFUNCTION("SPLIT(H8066,""/"")"),9.0)</f>
        <v>9</v>
      </c>
      <c r="J8066" s="4">
        <f>IFERROR(__xludf.DUMMYFUNCTION("""COMPUTED_VALUE"""),7.0)</f>
        <v>7</v>
      </c>
      <c r="K8066" s="4">
        <f>IFERROR(__xludf.DUMMYFUNCTION("""COMPUTED_VALUE"""),2023.0)</f>
        <v>2023</v>
      </c>
    </row>
    <row r="8067">
      <c r="A8067" s="1" t="s">
        <v>8309</v>
      </c>
      <c r="B8067" s="4" t="s">
        <v>81</v>
      </c>
      <c r="C8067" s="4" t="s">
        <v>30</v>
      </c>
      <c r="D8067" s="4" t="s">
        <v>28</v>
      </c>
      <c r="E8067" s="4">
        <v>2.0</v>
      </c>
      <c r="F8067" s="4">
        <v>1.5</v>
      </c>
      <c r="G8067" s="4">
        <v>3.0</v>
      </c>
      <c r="H8067" s="5">
        <v>45116.0</v>
      </c>
      <c r="I8067" s="4">
        <f>IFERROR(__xludf.DUMMYFUNCTION("SPLIT(H8067,""/"")"),9.0)</f>
        <v>9</v>
      </c>
      <c r="J8067" s="4">
        <f>IFERROR(__xludf.DUMMYFUNCTION("""COMPUTED_VALUE"""),7.0)</f>
        <v>7</v>
      </c>
      <c r="K8067" s="4">
        <f>IFERROR(__xludf.DUMMYFUNCTION("""COMPUTED_VALUE"""),2023.0)</f>
        <v>2023</v>
      </c>
    </row>
    <row r="8068">
      <c r="A8068" s="1" t="s">
        <v>7024</v>
      </c>
      <c r="B8068" s="4" t="s">
        <v>81</v>
      </c>
      <c r="C8068" s="4" t="s">
        <v>30</v>
      </c>
      <c r="D8068" s="4" t="s">
        <v>39</v>
      </c>
      <c r="E8068" s="4">
        <v>2.0</v>
      </c>
      <c r="F8068" s="4">
        <v>1.5</v>
      </c>
      <c r="G8068" s="4">
        <v>3.0</v>
      </c>
      <c r="H8068" s="5">
        <v>45117.0</v>
      </c>
      <c r="I8068" s="4">
        <f>IFERROR(__xludf.DUMMYFUNCTION("SPLIT(H8068,""/"")"),10.0)</f>
        <v>10</v>
      </c>
      <c r="J8068" s="4">
        <f>IFERROR(__xludf.DUMMYFUNCTION("""COMPUTED_VALUE"""),7.0)</f>
        <v>7</v>
      </c>
      <c r="K8068" s="4">
        <f>IFERROR(__xludf.DUMMYFUNCTION("""COMPUTED_VALUE"""),2023.0)</f>
        <v>2023</v>
      </c>
    </row>
    <row r="8069">
      <c r="A8069" s="1" t="s">
        <v>5927</v>
      </c>
      <c r="B8069" s="4" t="s">
        <v>81</v>
      </c>
      <c r="C8069" s="4" t="s">
        <v>30</v>
      </c>
      <c r="D8069" s="4" t="s">
        <v>39</v>
      </c>
      <c r="E8069" s="4">
        <v>2.0</v>
      </c>
      <c r="F8069" s="4">
        <v>1.5</v>
      </c>
      <c r="G8069" s="4">
        <v>3.0</v>
      </c>
      <c r="H8069" s="5">
        <v>45117.0</v>
      </c>
      <c r="I8069" s="4">
        <f>IFERROR(__xludf.DUMMYFUNCTION("SPLIT(H8069,""/"")"),10.0)</f>
        <v>10</v>
      </c>
      <c r="J8069" s="4">
        <f>IFERROR(__xludf.DUMMYFUNCTION("""COMPUTED_VALUE"""),7.0)</f>
        <v>7</v>
      </c>
      <c r="K8069" s="4">
        <f>IFERROR(__xludf.DUMMYFUNCTION("""COMPUTED_VALUE"""),2023.0)</f>
        <v>2023</v>
      </c>
    </row>
    <row r="8070">
      <c r="A8070" s="1" t="s">
        <v>3221</v>
      </c>
      <c r="B8070" s="4" t="s">
        <v>81</v>
      </c>
      <c r="C8070" s="4" t="s">
        <v>30</v>
      </c>
      <c r="D8070" s="4" t="s">
        <v>30</v>
      </c>
      <c r="E8070" s="4">
        <v>3.0</v>
      </c>
      <c r="F8070" s="4">
        <v>1.5</v>
      </c>
      <c r="G8070" s="4">
        <v>4.5</v>
      </c>
      <c r="H8070" s="5">
        <v>45117.0</v>
      </c>
      <c r="I8070" s="4">
        <f>IFERROR(__xludf.DUMMYFUNCTION("SPLIT(H8070,""/"")"),10.0)</f>
        <v>10</v>
      </c>
      <c r="J8070" s="4">
        <f>IFERROR(__xludf.DUMMYFUNCTION("""COMPUTED_VALUE"""),7.0)</f>
        <v>7</v>
      </c>
      <c r="K8070" s="4">
        <f>IFERROR(__xludf.DUMMYFUNCTION("""COMPUTED_VALUE"""),2023.0)</f>
        <v>2023</v>
      </c>
    </row>
    <row r="8071">
      <c r="A8071" s="1" t="s">
        <v>4779</v>
      </c>
      <c r="B8071" s="4" t="s">
        <v>81</v>
      </c>
      <c r="C8071" s="4" t="s">
        <v>30</v>
      </c>
      <c r="D8071" s="4" t="s">
        <v>30</v>
      </c>
      <c r="E8071" s="4">
        <v>1.0</v>
      </c>
      <c r="F8071" s="4">
        <v>1.5</v>
      </c>
      <c r="G8071" s="4">
        <v>1.5</v>
      </c>
      <c r="H8071" s="5">
        <v>45118.0</v>
      </c>
      <c r="I8071" s="4">
        <f>IFERROR(__xludf.DUMMYFUNCTION("SPLIT(H8071,""/"")"),11.0)</f>
        <v>11</v>
      </c>
      <c r="J8071" s="4">
        <f>IFERROR(__xludf.DUMMYFUNCTION("""COMPUTED_VALUE"""),7.0)</f>
        <v>7</v>
      </c>
      <c r="K8071" s="4">
        <f>IFERROR(__xludf.DUMMYFUNCTION("""COMPUTED_VALUE"""),2023.0)</f>
        <v>2023</v>
      </c>
    </row>
    <row r="8072">
      <c r="A8072" s="1" t="s">
        <v>5407</v>
      </c>
      <c r="B8072" s="4" t="s">
        <v>81</v>
      </c>
      <c r="C8072" s="4" t="s">
        <v>29</v>
      </c>
      <c r="D8072" s="4" t="s">
        <v>30</v>
      </c>
      <c r="E8072" s="4">
        <v>4.0</v>
      </c>
      <c r="F8072" s="4">
        <v>1.5</v>
      </c>
      <c r="G8072" s="4">
        <v>6.0</v>
      </c>
      <c r="H8072" s="5">
        <v>45118.0</v>
      </c>
      <c r="I8072" s="4">
        <f>IFERROR(__xludf.DUMMYFUNCTION("SPLIT(H8072,""/"")"),11.0)</f>
        <v>11</v>
      </c>
      <c r="J8072" s="4">
        <f>IFERROR(__xludf.DUMMYFUNCTION("""COMPUTED_VALUE"""),7.0)</f>
        <v>7</v>
      </c>
      <c r="K8072" s="4">
        <f>IFERROR(__xludf.DUMMYFUNCTION("""COMPUTED_VALUE"""),2023.0)</f>
        <v>2023</v>
      </c>
    </row>
    <row r="8073">
      <c r="A8073" s="1" t="s">
        <v>5877</v>
      </c>
      <c r="B8073" s="4" t="s">
        <v>81</v>
      </c>
      <c r="C8073" s="4" t="s">
        <v>24</v>
      </c>
      <c r="D8073" s="4" t="s">
        <v>39</v>
      </c>
      <c r="E8073" s="4">
        <v>4.0</v>
      </c>
      <c r="F8073" s="4">
        <v>1.5</v>
      </c>
      <c r="G8073" s="4">
        <v>6.0</v>
      </c>
      <c r="H8073" s="5">
        <v>45118.0</v>
      </c>
      <c r="I8073" s="4">
        <f>IFERROR(__xludf.DUMMYFUNCTION("SPLIT(H8073,""/"")"),11.0)</f>
        <v>11</v>
      </c>
      <c r="J8073" s="4">
        <f>IFERROR(__xludf.DUMMYFUNCTION("""COMPUTED_VALUE"""),7.0)</f>
        <v>7</v>
      </c>
      <c r="K8073" s="4">
        <f>IFERROR(__xludf.DUMMYFUNCTION("""COMPUTED_VALUE"""),2023.0)</f>
        <v>2023</v>
      </c>
    </row>
    <row r="8074">
      <c r="A8074" s="1" t="s">
        <v>6104</v>
      </c>
      <c r="B8074" s="4" t="s">
        <v>81</v>
      </c>
      <c r="C8074" s="4" t="s">
        <v>29</v>
      </c>
      <c r="D8074" s="4" t="s">
        <v>30</v>
      </c>
      <c r="E8074" s="4">
        <v>4.0</v>
      </c>
      <c r="F8074" s="4">
        <v>1.5</v>
      </c>
      <c r="G8074" s="4">
        <v>6.0</v>
      </c>
      <c r="H8074" s="5">
        <v>45119.0</v>
      </c>
      <c r="I8074" s="4">
        <f>IFERROR(__xludf.DUMMYFUNCTION("SPLIT(H8074,""/"")"),12.0)</f>
        <v>12</v>
      </c>
      <c r="J8074" s="4">
        <f>IFERROR(__xludf.DUMMYFUNCTION("""COMPUTED_VALUE"""),7.0)</f>
        <v>7</v>
      </c>
      <c r="K8074" s="4">
        <f>IFERROR(__xludf.DUMMYFUNCTION("""COMPUTED_VALUE"""),2023.0)</f>
        <v>2023</v>
      </c>
    </row>
    <row r="8075">
      <c r="A8075" s="1" t="s">
        <v>1930</v>
      </c>
      <c r="B8075" s="4" t="s">
        <v>81</v>
      </c>
      <c r="C8075" s="4" t="s">
        <v>24</v>
      </c>
      <c r="D8075" s="4" t="s">
        <v>30</v>
      </c>
      <c r="E8075" s="4">
        <v>5.0</v>
      </c>
      <c r="F8075" s="4">
        <v>1.5</v>
      </c>
      <c r="G8075" s="4">
        <v>7.5</v>
      </c>
      <c r="H8075" s="5">
        <v>45119.0</v>
      </c>
      <c r="I8075" s="4">
        <f>IFERROR(__xludf.DUMMYFUNCTION("SPLIT(H8075,""/"")"),12.0)</f>
        <v>12</v>
      </c>
      <c r="J8075" s="4">
        <f>IFERROR(__xludf.DUMMYFUNCTION("""COMPUTED_VALUE"""),7.0)</f>
        <v>7</v>
      </c>
      <c r="K8075" s="4">
        <f>IFERROR(__xludf.DUMMYFUNCTION("""COMPUTED_VALUE"""),2023.0)</f>
        <v>2023</v>
      </c>
    </row>
    <row r="8076">
      <c r="A8076" s="1" t="s">
        <v>2514</v>
      </c>
      <c r="B8076" s="4" t="s">
        <v>81</v>
      </c>
      <c r="C8076" s="4" t="s">
        <v>30</v>
      </c>
      <c r="D8076" s="4" t="s">
        <v>39</v>
      </c>
      <c r="E8076" s="4">
        <v>5.0</v>
      </c>
      <c r="F8076" s="4">
        <v>1.5</v>
      </c>
      <c r="G8076" s="4">
        <v>7.5</v>
      </c>
      <c r="H8076" s="5">
        <v>45119.0</v>
      </c>
      <c r="I8076" s="4">
        <f>IFERROR(__xludf.DUMMYFUNCTION("SPLIT(H8076,""/"")"),12.0)</f>
        <v>12</v>
      </c>
      <c r="J8076" s="4">
        <f>IFERROR(__xludf.DUMMYFUNCTION("""COMPUTED_VALUE"""),7.0)</f>
        <v>7</v>
      </c>
      <c r="K8076" s="4">
        <f>IFERROR(__xludf.DUMMYFUNCTION("""COMPUTED_VALUE"""),2023.0)</f>
        <v>2023</v>
      </c>
    </row>
    <row r="8077">
      <c r="A8077" s="1" t="s">
        <v>6270</v>
      </c>
      <c r="B8077" s="4" t="s">
        <v>81</v>
      </c>
      <c r="C8077" s="4" t="s">
        <v>30</v>
      </c>
      <c r="D8077" s="4" t="s">
        <v>23</v>
      </c>
      <c r="E8077" s="4">
        <v>5.0</v>
      </c>
      <c r="F8077" s="4">
        <v>1.5</v>
      </c>
      <c r="G8077" s="4">
        <v>7.5</v>
      </c>
      <c r="H8077" s="5">
        <v>45120.0</v>
      </c>
      <c r="I8077" s="4">
        <f>IFERROR(__xludf.DUMMYFUNCTION("SPLIT(H8077,""/"")"),13.0)</f>
        <v>13</v>
      </c>
      <c r="J8077" s="4">
        <f>IFERROR(__xludf.DUMMYFUNCTION("""COMPUTED_VALUE"""),7.0)</f>
        <v>7</v>
      </c>
      <c r="K8077" s="4">
        <f>IFERROR(__xludf.DUMMYFUNCTION("""COMPUTED_VALUE"""),2023.0)</f>
        <v>2023</v>
      </c>
    </row>
    <row r="8078">
      <c r="A8078" s="1" t="s">
        <v>2479</v>
      </c>
      <c r="B8078" s="4" t="s">
        <v>81</v>
      </c>
      <c r="C8078" s="4" t="s">
        <v>30</v>
      </c>
      <c r="D8078" s="4" t="s">
        <v>28</v>
      </c>
      <c r="E8078" s="4">
        <v>3.0</v>
      </c>
      <c r="F8078" s="4">
        <v>1.5</v>
      </c>
      <c r="G8078" s="4">
        <v>4.5</v>
      </c>
      <c r="H8078" s="5">
        <v>45120.0</v>
      </c>
      <c r="I8078" s="4">
        <f>IFERROR(__xludf.DUMMYFUNCTION("SPLIT(H8078,""/"")"),13.0)</f>
        <v>13</v>
      </c>
      <c r="J8078" s="4">
        <f>IFERROR(__xludf.DUMMYFUNCTION("""COMPUTED_VALUE"""),7.0)</f>
        <v>7</v>
      </c>
      <c r="K8078" s="4">
        <f>IFERROR(__xludf.DUMMYFUNCTION("""COMPUTED_VALUE"""),2023.0)</f>
        <v>2023</v>
      </c>
    </row>
    <row r="8079">
      <c r="A8079" s="1" t="s">
        <v>7385</v>
      </c>
      <c r="B8079" s="4" t="s">
        <v>81</v>
      </c>
      <c r="C8079" s="4" t="s">
        <v>24</v>
      </c>
      <c r="D8079" s="4" t="s">
        <v>23</v>
      </c>
      <c r="E8079" s="4">
        <v>3.0</v>
      </c>
      <c r="F8079" s="4">
        <v>1.5</v>
      </c>
      <c r="G8079" s="4">
        <v>4.5</v>
      </c>
      <c r="H8079" s="5">
        <v>45120.0</v>
      </c>
      <c r="I8079" s="4">
        <f>IFERROR(__xludf.DUMMYFUNCTION("SPLIT(H8079,""/"")"),13.0)</f>
        <v>13</v>
      </c>
      <c r="J8079" s="4">
        <f>IFERROR(__xludf.DUMMYFUNCTION("""COMPUTED_VALUE"""),7.0)</f>
        <v>7</v>
      </c>
      <c r="K8079" s="4">
        <f>IFERROR(__xludf.DUMMYFUNCTION("""COMPUTED_VALUE"""),2023.0)</f>
        <v>2023</v>
      </c>
    </row>
    <row r="8080">
      <c r="A8080" s="1" t="s">
        <v>4170</v>
      </c>
      <c r="B8080" s="4" t="s">
        <v>81</v>
      </c>
      <c r="C8080" s="4" t="s">
        <v>30</v>
      </c>
      <c r="D8080" s="4" t="s">
        <v>30</v>
      </c>
      <c r="E8080" s="4">
        <v>3.0</v>
      </c>
      <c r="F8080" s="4">
        <v>1.5</v>
      </c>
      <c r="G8080" s="4">
        <v>4.5</v>
      </c>
      <c r="H8080" s="5">
        <v>45120.0</v>
      </c>
      <c r="I8080" s="4">
        <f>IFERROR(__xludf.DUMMYFUNCTION("SPLIT(H8080,""/"")"),13.0)</f>
        <v>13</v>
      </c>
      <c r="J8080" s="4">
        <f>IFERROR(__xludf.DUMMYFUNCTION("""COMPUTED_VALUE"""),7.0)</f>
        <v>7</v>
      </c>
      <c r="K8080" s="4">
        <f>IFERROR(__xludf.DUMMYFUNCTION("""COMPUTED_VALUE"""),2023.0)</f>
        <v>2023</v>
      </c>
    </row>
    <row r="8081">
      <c r="A8081" s="1" t="s">
        <v>4882</v>
      </c>
      <c r="B8081" s="4" t="s">
        <v>81</v>
      </c>
      <c r="C8081" s="4" t="s">
        <v>29</v>
      </c>
      <c r="D8081" s="4" t="s">
        <v>30</v>
      </c>
      <c r="E8081" s="4">
        <v>1.0</v>
      </c>
      <c r="F8081" s="4">
        <v>1.5</v>
      </c>
      <c r="G8081" s="4">
        <v>1.5</v>
      </c>
      <c r="H8081" s="5">
        <v>45121.0</v>
      </c>
      <c r="I8081" s="4">
        <f>IFERROR(__xludf.DUMMYFUNCTION("SPLIT(H8081,""/"")"),14.0)</f>
        <v>14</v>
      </c>
      <c r="J8081" s="4">
        <f>IFERROR(__xludf.DUMMYFUNCTION("""COMPUTED_VALUE"""),7.0)</f>
        <v>7</v>
      </c>
      <c r="K8081" s="4">
        <f>IFERROR(__xludf.DUMMYFUNCTION("""COMPUTED_VALUE"""),2023.0)</f>
        <v>2023</v>
      </c>
    </row>
    <row r="8082">
      <c r="A8082" s="1" t="s">
        <v>292</v>
      </c>
      <c r="B8082" s="4" t="s">
        <v>81</v>
      </c>
      <c r="C8082" s="4" t="s">
        <v>29</v>
      </c>
      <c r="D8082" s="4" t="s">
        <v>30</v>
      </c>
      <c r="E8082" s="4">
        <v>4.0</v>
      </c>
      <c r="F8082" s="4">
        <v>1.5</v>
      </c>
      <c r="G8082" s="4">
        <v>6.0</v>
      </c>
      <c r="H8082" s="5">
        <v>45121.0</v>
      </c>
      <c r="I8082" s="4">
        <f>IFERROR(__xludf.DUMMYFUNCTION("SPLIT(H8082,""/"")"),14.0)</f>
        <v>14</v>
      </c>
      <c r="J8082" s="4">
        <f>IFERROR(__xludf.DUMMYFUNCTION("""COMPUTED_VALUE"""),7.0)</f>
        <v>7</v>
      </c>
      <c r="K8082" s="4">
        <f>IFERROR(__xludf.DUMMYFUNCTION("""COMPUTED_VALUE"""),2023.0)</f>
        <v>2023</v>
      </c>
    </row>
    <row r="8083">
      <c r="A8083" s="1" t="s">
        <v>5767</v>
      </c>
      <c r="B8083" s="4" t="s">
        <v>81</v>
      </c>
      <c r="C8083" s="4" t="s">
        <v>24</v>
      </c>
      <c r="D8083" s="4" t="s">
        <v>39</v>
      </c>
      <c r="E8083" s="4">
        <v>1.0</v>
      </c>
      <c r="F8083" s="4">
        <v>1.5</v>
      </c>
      <c r="G8083" s="4">
        <v>1.5</v>
      </c>
      <c r="H8083" s="5">
        <v>45121.0</v>
      </c>
      <c r="I8083" s="4">
        <f>IFERROR(__xludf.DUMMYFUNCTION("SPLIT(H8083,""/"")"),14.0)</f>
        <v>14</v>
      </c>
      <c r="J8083" s="4">
        <f>IFERROR(__xludf.DUMMYFUNCTION("""COMPUTED_VALUE"""),7.0)</f>
        <v>7</v>
      </c>
      <c r="K8083" s="4">
        <f>IFERROR(__xludf.DUMMYFUNCTION("""COMPUTED_VALUE"""),2023.0)</f>
        <v>2023</v>
      </c>
    </row>
    <row r="8084">
      <c r="A8084" s="1" t="s">
        <v>6525</v>
      </c>
      <c r="B8084" s="4" t="s">
        <v>81</v>
      </c>
      <c r="C8084" s="4" t="s">
        <v>29</v>
      </c>
      <c r="D8084" s="4" t="s">
        <v>28</v>
      </c>
      <c r="E8084" s="4">
        <v>3.0</v>
      </c>
      <c r="F8084" s="4">
        <v>1.5</v>
      </c>
      <c r="G8084" s="4">
        <v>4.5</v>
      </c>
      <c r="H8084" s="5">
        <v>45121.0</v>
      </c>
      <c r="I8084" s="4">
        <f>IFERROR(__xludf.DUMMYFUNCTION("SPLIT(H8084,""/"")"),14.0)</f>
        <v>14</v>
      </c>
      <c r="J8084" s="4">
        <f>IFERROR(__xludf.DUMMYFUNCTION("""COMPUTED_VALUE"""),7.0)</f>
        <v>7</v>
      </c>
      <c r="K8084" s="4">
        <f>IFERROR(__xludf.DUMMYFUNCTION("""COMPUTED_VALUE"""),2023.0)</f>
        <v>2023</v>
      </c>
    </row>
    <row r="8085">
      <c r="A8085" s="1" t="s">
        <v>517</v>
      </c>
      <c r="B8085" s="4" t="s">
        <v>81</v>
      </c>
      <c r="C8085" s="4" t="s">
        <v>29</v>
      </c>
      <c r="D8085" s="4" t="s">
        <v>23</v>
      </c>
      <c r="E8085" s="4">
        <v>4.0</v>
      </c>
      <c r="F8085" s="4">
        <v>1.5</v>
      </c>
      <c r="G8085" s="4">
        <v>6.0</v>
      </c>
      <c r="H8085" s="5">
        <v>45121.0</v>
      </c>
      <c r="I8085" s="4">
        <f>IFERROR(__xludf.DUMMYFUNCTION("SPLIT(H8085,""/"")"),14.0)</f>
        <v>14</v>
      </c>
      <c r="J8085" s="4">
        <f>IFERROR(__xludf.DUMMYFUNCTION("""COMPUTED_VALUE"""),7.0)</f>
        <v>7</v>
      </c>
      <c r="K8085" s="4">
        <f>IFERROR(__xludf.DUMMYFUNCTION("""COMPUTED_VALUE"""),2023.0)</f>
        <v>2023</v>
      </c>
    </row>
    <row r="8086">
      <c r="A8086" s="1" t="s">
        <v>8374</v>
      </c>
      <c r="B8086" s="4" t="s">
        <v>81</v>
      </c>
      <c r="C8086" s="4" t="s">
        <v>29</v>
      </c>
      <c r="D8086" s="4" t="s">
        <v>28</v>
      </c>
      <c r="E8086" s="4">
        <v>5.0</v>
      </c>
      <c r="F8086" s="4">
        <v>1.5</v>
      </c>
      <c r="G8086" s="4">
        <v>7.5</v>
      </c>
      <c r="H8086" s="5">
        <v>45121.0</v>
      </c>
      <c r="I8086" s="4">
        <f>IFERROR(__xludf.DUMMYFUNCTION("SPLIT(H8086,""/"")"),14.0)</f>
        <v>14</v>
      </c>
      <c r="J8086" s="4">
        <f>IFERROR(__xludf.DUMMYFUNCTION("""COMPUTED_VALUE"""),7.0)</f>
        <v>7</v>
      </c>
      <c r="K8086" s="4">
        <f>IFERROR(__xludf.DUMMYFUNCTION("""COMPUTED_VALUE"""),2023.0)</f>
        <v>2023</v>
      </c>
    </row>
    <row r="8087">
      <c r="A8087" s="1" t="s">
        <v>8951</v>
      </c>
      <c r="B8087" s="4" t="s">
        <v>81</v>
      </c>
      <c r="C8087" s="4" t="s">
        <v>24</v>
      </c>
      <c r="D8087" s="4" t="s">
        <v>30</v>
      </c>
      <c r="E8087" s="4">
        <v>2.0</v>
      </c>
      <c r="F8087" s="4">
        <v>1.5</v>
      </c>
      <c r="G8087" s="4">
        <v>3.0</v>
      </c>
      <c r="H8087" s="5">
        <v>45122.0</v>
      </c>
      <c r="I8087" s="4">
        <f>IFERROR(__xludf.DUMMYFUNCTION("SPLIT(H8087,""/"")"),15.0)</f>
        <v>15</v>
      </c>
      <c r="J8087" s="4">
        <f>IFERROR(__xludf.DUMMYFUNCTION("""COMPUTED_VALUE"""),7.0)</f>
        <v>7</v>
      </c>
      <c r="K8087" s="4">
        <f>IFERROR(__xludf.DUMMYFUNCTION("""COMPUTED_VALUE"""),2023.0)</f>
        <v>2023</v>
      </c>
    </row>
    <row r="8088">
      <c r="A8088" s="1" t="s">
        <v>9477</v>
      </c>
      <c r="B8088" s="4" t="s">
        <v>81</v>
      </c>
      <c r="C8088" s="4" t="s">
        <v>29</v>
      </c>
      <c r="D8088" s="4" t="s">
        <v>39</v>
      </c>
      <c r="E8088" s="4">
        <v>1.0</v>
      </c>
      <c r="F8088" s="4">
        <v>1.5</v>
      </c>
      <c r="G8088" s="4">
        <v>1.5</v>
      </c>
      <c r="H8088" s="5">
        <v>45122.0</v>
      </c>
      <c r="I8088" s="4">
        <f>IFERROR(__xludf.DUMMYFUNCTION("SPLIT(H8088,""/"")"),15.0)</f>
        <v>15</v>
      </c>
      <c r="J8088" s="4">
        <f>IFERROR(__xludf.DUMMYFUNCTION("""COMPUTED_VALUE"""),7.0)</f>
        <v>7</v>
      </c>
      <c r="K8088" s="4">
        <f>IFERROR(__xludf.DUMMYFUNCTION("""COMPUTED_VALUE"""),2023.0)</f>
        <v>2023</v>
      </c>
    </row>
    <row r="8089">
      <c r="A8089" s="1" t="s">
        <v>6718</v>
      </c>
      <c r="B8089" s="4" t="s">
        <v>81</v>
      </c>
      <c r="C8089" s="4" t="s">
        <v>30</v>
      </c>
      <c r="D8089" s="4" t="s">
        <v>23</v>
      </c>
      <c r="E8089" s="4">
        <v>3.0</v>
      </c>
      <c r="F8089" s="4">
        <v>1.5</v>
      </c>
      <c r="G8089" s="4">
        <v>4.5</v>
      </c>
      <c r="H8089" s="5">
        <v>45123.0</v>
      </c>
      <c r="I8089" s="4">
        <f>IFERROR(__xludf.DUMMYFUNCTION("SPLIT(H8089,""/"")"),16.0)</f>
        <v>16</v>
      </c>
      <c r="J8089" s="4">
        <f>IFERROR(__xludf.DUMMYFUNCTION("""COMPUTED_VALUE"""),7.0)</f>
        <v>7</v>
      </c>
      <c r="K8089" s="4">
        <f>IFERROR(__xludf.DUMMYFUNCTION("""COMPUTED_VALUE"""),2023.0)</f>
        <v>2023</v>
      </c>
    </row>
    <row r="8090">
      <c r="A8090" s="1" t="s">
        <v>5483</v>
      </c>
      <c r="B8090" s="4" t="s">
        <v>81</v>
      </c>
      <c r="C8090" s="4" t="s">
        <v>24</v>
      </c>
      <c r="D8090" s="4" t="s">
        <v>23</v>
      </c>
      <c r="E8090" s="4">
        <v>2.0</v>
      </c>
      <c r="F8090" s="4">
        <v>1.5</v>
      </c>
      <c r="G8090" s="4">
        <v>3.0</v>
      </c>
      <c r="H8090" s="5">
        <v>45123.0</v>
      </c>
      <c r="I8090" s="4">
        <f>IFERROR(__xludf.DUMMYFUNCTION("SPLIT(H8090,""/"")"),16.0)</f>
        <v>16</v>
      </c>
      <c r="J8090" s="4">
        <f>IFERROR(__xludf.DUMMYFUNCTION("""COMPUTED_VALUE"""),7.0)</f>
        <v>7</v>
      </c>
      <c r="K8090" s="4">
        <f>IFERROR(__xludf.DUMMYFUNCTION("""COMPUTED_VALUE"""),2023.0)</f>
        <v>2023</v>
      </c>
    </row>
    <row r="8091">
      <c r="A8091" s="1" t="s">
        <v>2380</v>
      </c>
      <c r="B8091" s="4" t="s">
        <v>81</v>
      </c>
      <c r="C8091" s="4" t="s">
        <v>29</v>
      </c>
      <c r="D8091" s="4" t="s">
        <v>39</v>
      </c>
      <c r="E8091" s="4">
        <v>5.0</v>
      </c>
      <c r="F8091" s="4">
        <v>1.5</v>
      </c>
      <c r="G8091" s="4">
        <v>7.5</v>
      </c>
      <c r="H8091" s="5">
        <v>45123.0</v>
      </c>
      <c r="I8091" s="4">
        <f>IFERROR(__xludf.DUMMYFUNCTION("SPLIT(H8091,""/"")"),16.0)</f>
        <v>16</v>
      </c>
      <c r="J8091" s="4">
        <f>IFERROR(__xludf.DUMMYFUNCTION("""COMPUTED_VALUE"""),7.0)</f>
        <v>7</v>
      </c>
      <c r="K8091" s="4">
        <f>IFERROR(__xludf.DUMMYFUNCTION("""COMPUTED_VALUE"""),2023.0)</f>
        <v>2023</v>
      </c>
    </row>
    <row r="8092">
      <c r="A8092" s="1" t="s">
        <v>9472</v>
      </c>
      <c r="B8092" s="4" t="s">
        <v>81</v>
      </c>
      <c r="C8092" s="4" t="s">
        <v>29</v>
      </c>
      <c r="D8092" s="4" t="s">
        <v>23</v>
      </c>
      <c r="E8092" s="4">
        <v>5.0</v>
      </c>
      <c r="F8092" s="4">
        <v>1.5</v>
      </c>
      <c r="G8092" s="4">
        <v>7.5</v>
      </c>
      <c r="H8092" s="5">
        <v>45124.0</v>
      </c>
      <c r="I8092" s="4">
        <f>IFERROR(__xludf.DUMMYFUNCTION("SPLIT(H8092,""/"")"),17.0)</f>
        <v>17</v>
      </c>
      <c r="J8092" s="4">
        <f>IFERROR(__xludf.DUMMYFUNCTION("""COMPUTED_VALUE"""),7.0)</f>
        <v>7</v>
      </c>
      <c r="K8092" s="4">
        <f>IFERROR(__xludf.DUMMYFUNCTION("""COMPUTED_VALUE"""),2023.0)</f>
        <v>2023</v>
      </c>
    </row>
    <row r="8093">
      <c r="A8093" s="1" t="s">
        <v>6980</v>
      </c>
      <c r="B8093" s="4" t="s">
        <v>81</v>
      </c>
      <c r="C8093" s="4" t="s">
        <v>30</v>
      </c>
      <c r="D8093" s="4" t="s">
        <v>39</v>
      </c>
      <c r="E8093" s="4">
        <v>3.0</v>
      </c>
      <c r="F8093" s="4">
        <v>1.5</v>
      </c>
      <c r="G8093" s="4">
        <v>4.5</v>
      </c>
      <c r="H8093" s="5">
        <v>45125.0</v>
      </c>
      <c r="I8093" s="4">
        <f>IFERROR(__xludf.DUMMYFUNCTION("SPLIT(H8093,""/"")"),18.0)</f>
        <v>18</v>
      </c>
      <c r="J8093" s="4">
        <f>IFERROR(__xludf.DUMMYFUNCTION("""COMPUTED_VALUE"""),7.0)</f>
        <v>7</v>
      </c>
      <c r="K8093" s="4">
        <f>IFERROR(__xludf.DUMMYFUNCTION("""COMPUTED_VALUE"""),2023.0)</f>
        <v>2023</v>
      </c>
    </row>
    <row r="8094">
      <c r="A8094" s="1" t="s">
        <v>9375</v>
      </c>
      <c r="B8094" s="4" t="s">
        <v>81</v>
      </c>
      <c r="C8094" s="4" t="s">
        <v>24</v>
      </c>
      <c r="D8094" s="4" t="s">
        <v>28</v>
      </c>
      <c r="E8094" s="4">
        <v>4.0</v>
      </c>
      <c r="F8094" s="4">
        <v>1.5</v>
      </c>
      <c r="G8094" s="4">
        <v>6.0</v>
      </c>
      <c r="H8094" s="5">
        <v>45125.0</v>
      </c>
      <c r="I8094" s="4">
        <f>IFERROR(__xludf.DUMMYFUNCTION("SPLIT(H8094,""/"")"),18.0)</f>
        <v>18</v>
      </c>
      <c r="J8094" s="4">
        <f>IFERROR(__xludf.DUMMYFUNCTION("""COMPUTED_VALUE"""),7.0)</f>
        <v>7</v>
      </c>
      <c r="K8094" s="4">
        <f>IFERROR(__xludf.DUMMYFUNCTION("""COMPUTED_VALUE"""),2023.0)</f>
        <v>2023</v>
      </c>
    </row>
    <row r="8095">
      <c r="A8095" s="1" t="s">
        <v>9941</v>
      </c>
      <c r="B8095" s="4" t="s">
        <v>81</v>
      </c>
      <c r="C8095" s="4" t="s">
        <v>24</v>
      </c>
      <c r="D8095" s="4" t="s">
        <v>23</v>
      </c>
      <c r="E8095" s="4">
        <v>5.0</v>
      </c>
      <c r="F8095" s="4">
        <v>1.5</v>
      </c>
      <c r="G8095" s="4">
        <v>7.5</v>
      </c>
      <c r="H8095" s="5">
        <v>45125.0</v>
      </c>
      <c r="I8095" s="4">
        <f>IFERROR(__xludf.DUMMYFUNCTION("SPLIT(H8095,""/"")"),18.0)</f>
        <v>18</v>
      </c>
      <c r="J8095" s="4">
        <f>IFERROR(__xludf.DUMMYFUNCTION("""COMPUTED_VALUE"""),7.0)</f>
        <v>7</v>
      </c>
      <c r="K8095" s="4">
        <f>IFERROR(__xludf.DUMMYFUNCTION("""COMPUTED_VALUE"""),2023.0)</f>
        <v>2023</v>
      </c>
    </row>
    <row r="8096">
      <c r="A8096" s="1" t="s">
        <v>1438</v>
      </c>
      <c r="B8096" s="4" t="s">
        <v>81</v>
      </c>
      <c r="C8096" s="4" t="s">
        <v>24</v>
      </c>
      <c r="D8096" s="4" t="s">
        <v>23</v>
      </c>
      <c r="E8096" s="4">
        <v>2.0</v>
      </c>
      <c r="F8096" s="4">
        <v>1.5</v>
      </c>
      <c r="G8096" s="4">
        <v>3.0</v>
      </c>
      <c r="H8096" s="5">
        <v>45125.0</v>
      </c>
      <c r="I8096" s="4">
        <f>IFERROR(__xludf.DUMMYFUNCTION("SPLIT(H8096,""/"")"),18.0)</f>
        <v>18</v>
      </c>
      <c r="J8096" s="4">
        <f>IFERROR(__xludf.DUMMYFUNCTION("""COMPUTED_VALUE"""),7.0)</f>
        <v>7</v>
      </c>
      <c r="K8096" s="4">
        <f>IFERROR(__xludf.DUMMYFUNCTION("""COMPUTED_VALUE"""),2023.0)</f>
        <v>2023</v>
      </c>
    </row>
    <row r="8097">
      <c r="A8097" s="1" t="s">
        <v>7479</v>
      </c>
      <c r="B8097" s="4" t="s">
        <v>81</v>
      </c>
      <c r="C8097" s="4" t="s">
        <v>29</v>
      </c>
      <c r="D8097" s="4" t="s">
        <v>23</v>
      </c>
      <c r="E8097" s="4">
        <v>2.0</v>
      </c>
      <c r="F8097" s="4">
        <v>1.5</v>
      </c>
      <c r="G8097" s="4">
        <v>3.0</v>
      </c>
      <c r="H8097" s="5">
        <v>45125.0</v>
      </c>
      <c r="I8097" s="4">
        <f>IFERROR(__xludf.DUMMYFUNCTION("SPLIT(H8097,""/"")"),18.0)</f>
        <v>18</v>
      </c>
      <c r="J8097" s="4">
        <f>IFERROR(__xludf.DUMMYFUNCTION("""COMPUTED_VALUE"""),7.0)</f>
        <v>7</v>
      </c>
      <c r="K8097" s="4">
        <f>IFERROR(__xludf.DUMMYFUNCTION("""COMPUTED_VALUE"""),2023.0)</f>
        <v>2023</v>
      </c>
    </row>
    <row r="8098">
      <c r="A8098" s="1" t="s">
        <v>8664</v>
      </c>
      <c r="B8098" s="4" t="s">
        <v>81</v>
      </c>
      <c r="C8098" s="4" t="s">
        <v>24</v>
      </c>
      <c r="D8098" s="4" t="s">
        <v>28</v>
      </c>
      <c r="E8098" s="4">
        <v>1.0</v>
      </c>
      <c r="F8098" s="4">
        <v>1.5</v>
      </c>
      <c r="G8098" s="4">
        <v>1.5</v>
      </c>
      <c r="H8098" s="5">
        <v>45127.0</v>
      </c>
      <c r="I8098" s="4">
        <f>IFERROR(__xludf.DUMMYFUNCTION("SPLIT(H8098,""/"")"),20.0)</f>
        <v>20</v>
      </c>
      <c r="J8098" s="4">
        <f>IFERROR(__xludf.DUMMYFUNCTION("""COMPUTED_VALUE"""),7.0)</f>
        <v>7</v>
      </c>
      <c r="K8098" s="4">
        <f>IFERROR(__xludf.DUMMYFUNCTION("""COMPUTED_VALUE"""),2023.0)</f>
        <v>2023</v>
      </c>
    </row>
    <row r="8099">
      <c r="A8099" s="1" t="s">
        <v>9481</v>
      </c>
      <c r="B8099" s="4" t="s">
        <v>81</v>
      </c>
      <c r="C8099" s="4" t="s">
        <v>30</v>
      </c>
      <c r="D8099" s="4" t="s">
        <v>30</v>
      </c>
      <c r="E8099" s="4">
        <v>5.0</v>
      </c>
      <c r="F8099" s="4">
        <v>1.5</v>
      </c>
      <c r="G8099" s="4">
        <v>7.5</v>
      </c>
      <c r="H8099" s="5">
        <v>45127.0</v>
      </c>
      <c r="I8099" s="4">
        <f>IFERROR(__xludf.DUMMYFUNCTION("SPLIT(H8099,""/"")"),20.0)</f>
        <v>20</v>
      </c>
      <c r="J8099" s="4">
        <f>IFERROR(__xludf.DUMMYFUNCTION("""COMPUTED_VALUE"""),7.0)</f>
        <v>7</v>
      </c>
      <c r="K8099" s="4">
        <f>IFERROR(__xludf.DUMMYFUNCTION("""COMPUTED_VALUE"""),2023.0)</f>
        <v>2023</v>
      </c>
    </row>
    <row r="8100">
      <c r="A8100" s="1" t="s">
        <v>8957</v>
      </c>
      <c r="B8100" s="4" t="s">
        <v>81</v>
      </c>
      <c r="C8100" s="4" t="s">
        <v>30</v>
      </c>
      <c r="D8100" s="4" t="s">
        <v>39</v>
      </c>
      <c r="E8100" s="4">
        <v>5.0</v>
      </c>
      <c r="F8100" s="4">
        <v>1.5</v>
      </c>
      <c r="G8100" s="4">
        <v>7.5</v>
      </c>
      <c r="H8100" s="5">
        <v>45127.0</v>
      </c>
      <c r="I8100" s="4">
        <f>IFERROR(__xludf.DUMMYFUNCTION("SPLIT(H8100,""/"")"),20.0)</f>
        <v>20</v>
      </c>
      <c r="J8100" s="4">
        <f>IFERROR(__xludf.DUMMYFUNCTION("""COMPUTED_VALUE"""),7.0)</f>
        <v>7</v>
      </c>
      <c r="K8100" s="4">
        <f>IFERROR(__xludf.DUMMYFUNCTION("""COMPUTED_VALUE"""),2023.0)</f>
        <v>2023</v>
      </c>
    </row>
    <row r="8101">
      <c r="A8101" s="1" t="s">
        <v>7126</v>
      </c>
      <c r="B8101" s="4" t="s">
        <v>81</v>
      </c>
      <c r="C8101" s="4" t="s">
        <v>29</v>
      </c>
      <c r="D8101" s="4" t="s">
        <v>23</v>
      </c>
      <c r="E8101" s="4">
        <v>5.0</v>
      </c>
      <c r="F8101" s="4">
        <v>1.5</v>
      </c>
      <c r="G8101" s="4">
        <v>7.5</v>
      </c>
      <c r="H8101" s="5">
        <v>45128.0</v>
      </c>
      <c r="I8101" s="4">
        <f>IFERROR(__xludf.DUMMYFUNCTION("SPLIT(H8101,""/"")"),21.0)</f>
        <v>21</v>
      </c>
      <c r="J8101" s="4">
        <f>IFERROR(__xludf.DUMMYFUNCTION("""COMPUTED_VALUE"""),7.0)</f>
        <v>7</v>
      </c>
      <c r="K8101" s="4">
        <f>IFERROR(__xludf.DUMMYFUNCTION("""COMPUTED_VALUE"""),2023.0)</f>
        <v>2023</v>
      </c>
    </row>
    <row r="8102">
      <c r="A8102" s="1" t="s">
        <v>960</v>
      </c>
      <c r="B8102" s="4" t="s">
        <v>81</v>
      </c>
      <c r="C8102" s="4" t="s">
        <v>29</v>
      </c>
      <c r="D8102" s="4" t="s">
        <v>23</v>
      </c>
      <c r="E8102" s="4">
        <v>1.0</v>
      </c>
      <c r="F8102" s="4">
        <v>1.5</v>
      </c>
      <c r="G8102" s="4">
        <v>1.5</v>
      </c>
      <c r="H8102" s="5">
        <v>45129.0</v>
      </c>
      <c r="I8102" s="4">
        <f>IFERROR(__xludf.DUMMYFUNCTION("SPLIT(H8102,""/"")"),22.0)</f>
        <v>22</v>
      </c>
      <c r="J8102" s="4">
        <f>IFERROR(__xludf.DUMMYFUNCTION("""COMPUTED_VALUE"""),7.0)</f>
        <v>7</v>
      </c>
      <c r="K8102" s="4">
        <f>IFERROR(__xludf.DUMMYFUNCTION("""COMPUTED_VALUE"""),2023.0)</f>
        <v>2023</v>
      </c>
    </row>
    <row r="8103">
      <c r="A8103" s="1" t="s">
        <v>4084</v>
      </c>
      <c r="B8103" s="4" t="s">
        <v>81</v>
      </c>
      <c r="C8103" s="4" t="s">
        <v>24</v>
      </c>
      <c r="D8103" s="4" t="s">
        <v>30</v>
      </c>
      <c r="E8103" s="4">
        <v>5.0</v>
      </c>
      <c r="F8103" s="4">
        <v>1.5</v>
      </c>
      <c r="G8103" s="4">
        <v>7.5</v>
      </c>
      <c r="H8103" s="5">
        <v>45130.0</v>
      </c>
      <c r="I8103" s="4">
        <f>IFERROR(__xludf.DUMMYFUNCTION("SPLIT(H8103,""/"")"),23.0)</f>
        <v>23</v>
      </c>
      <c r="J8103" s="4">
        <f>IFERROR(__xludf.DUMMYFUNCTION("""COMPUTED_VALUE"""),7.0)</f>
        <v>7</v>
      </c>
      <c r="K8103" s="4">
        <f>IFERROR(__xludf.DUMMYFUNCTION("""COMPUTED_VALUE"""),2023.0)</f>
        <v>2023</v>
      </c>
    </row>
    <row r="8104">
      <c r="A8104" s="1" t="s">
        <v>7421</v>
      </c>
      <c r="B8104" s="4" t="s">
        <v>81</v>
      </c>
      <c r="C8104" s="4" t="s">
        <v>24</v>
      </c>
      <c r="D8104" s="4" t="s">
        <v>28</v>
      </c>
      <c r="E8104" s="4">
        <v>4.0</v>
      </c>
      <c r="F8104" s="4">
        <v>1.5</v>
      </c>
      <c r="G8104" s="4">
        <v>6.0</v>
      </c>
      <c r="H8104" s="5">
        <v>45131.0</v>
      </c>
      <c r="I8104" s="4">
        <f>IFERROR(__xludf.DUMMYFUNCTION("SPLIT(H8104,""/"")"),24.0)</f>
        <v>24</v>
      </c>
      <c r="J8104" s="4">
        <f>IFERROR(__xludf.DUMMYFUNCTION("""COMPUTED_VALUE"""),7.0)</f>
        <v>7</v>
      </c>
      <c r="K8104" s="4">
        <f>IFERROR(__xludf.DUMMYFUNCTION("""COMPUTED_VALUE"""),2023.0)</f>
        <v>2023</v>
      </c>
    </row>
    <row r="8105">
      <c r="A8105" s="1" t="s">
        <v>2637</v>
      </c>
      <c r="B8105" s="4" t="s">
        <v>81</v>
      </c>
      <c r="C8105" s="4" t="s">
        <v>24</v>
      </c>
      <c r="D8105" s="4" t="s">
        <v>39</v>
      </c>
      <c r="E8105" s="4">
        <v>3.0</v>
      </c>
      <c r="F8105" s="4">
        <v>1.5</v>
      </c>
      <c r="G8105" s="4">
        <v>4.5</v>
      </c>
      <c r="H8105" s="5">
        <v>45131.0</v>
      </c>
      <c r="I8105" s="4">
        <f>IFERROR(__xludf.DUMMYFUNCTION("SPLIT(H8105,""/"")"),24.0)</f>
        <v>24</v>
      </c>
      <c r="J8105" s="4">
        <f>IFERROR(__xludf.DUMMYFUNCTION("""COMPUTED_VALUE"""),7.0)</f>
        <v>7</v>
      </c>
      <c r="K8105" s="4">
        <f>IFERROR(__xludf.DUMMYFUNCTION("""COMPUTED_VALUE"""),2023.0)</f>
        <v>2023</v>
      </c>
    </row>
    <row r="8106">
      <c r="A8106" s="1" t="s">
        <v>9013</v>
      </c>
      <c r="B8106" s="4" t="s">
        <v>81</v>
      </c>
      <c r="C8106" s="4" t="s">
        <v>30</v>
      </c>
      <c r="D8106" s="4" t="s">
        <v>30</v>
      </c>
      <c r="E8106" s="4">
        <v>2.0</v>
      </c>
      <c r="F8106" s="4">
        <v>1.5</v>
      </c>
      <c r="G8106" s="4">
        <v>3.0</v>
      </c>
      <c r="H8106" s="5">
        <v>45131.0</v>
      </c>
      <c r="I8106" s="4">
        <f>IFERROR(__xludf.DUMMYFUNCTION("SPLIT(H8106,""/"")"),24.0)</f>
        <v>24</v>
      </c>
      <c r="J8106" s="4">
        <f>IFERROR(__xludf.DUMMYFUNCTION("""COMPUTED_VALUE"""),7.0)</f>
        <v>7</v>
      </c>
      <c r="K8106" s="4">
        <f>IFERROR(__xludf.DUMMYFUNCTION("""COMPUTED_VALUE"""),2023.0)</f>
        <v>2023</v>
      </c>
    </row>
    <row r="8107">
      <c r="A8107" s="1" t="s">
        <v>1143</v>
      </c>
      <c r="B8107" s="4" t="s">
        <v>81</v>
      </c>
      <c r="C8107" s="4" t="s">
        <v>24</v>
      </c>
      <c r="D8107" s="4" t="s">
        <v>30</v>
      </c>
      <c r="E8107" s="4">
        <v>5.0</v>
      </c>
      <c r="F8107" s="4">
        <v>1.5</v>
      </c>
      <c r="G8107" s="4">
        <v>7.5</v>
      </c>
      <c r="H8107" s="5">
        <v>45132.0</v>
      </c>
      <c r="I8107" s="4">
        <f>IFERROR(__xludf.DUMMYFUNCTION("SPLIT(H8107,""/"")"),25.0)</f>
        <v>25</v>
      </c>
      <c r="J8107" s="4">
        <f>IFERROR(__xludf.DUMMYFUNCTION("""COMPUTED_VALUE"""),7.0)</f>
        <v>7</v>
      </c>
      <c r="K8107" s="4">
        <f>IFERROR(__xludf.DUMMYFUNCTION("""COMPUTED_VALUE"""),2023.0)</f>
        <v>2023</v>
      </c>
    </row>
    <row r="8108">
      <c r="A8108" s="1" t="s">
        <v>4369</v>
      </c>
      <c r="B8108" s="4" t="s">
        <v>81</v>
      </c>
      <c r="C8108" s="4" t="s">
        <v>24</v>
      </c>
      <c r="D8108" s="4" t="s">
        <v>28</v>
      </c>
      <c r="E8108" s="4">
        <v>1.0</v>
      </c>
      <c r="F8108" s="4">
        <v>1.5</v>
      </c>
      <c r="G8108" s="4">
        <v>1.5</v>
      </c>
      <c r="H8108" s="5">
        <v>45132.0</v>
      </c>
      <c r="I8108" s="4">
        <f>IFERROR(__xludf.DUMMYFUNCTION("SPLIT(H8108,""/"")"),25.0)</f>
        <v>25</v>
      </c>
      <c r="J8108" s="4">
        <f>IFERROR(__xludf.DUMMYFUNCTION("""COMPUTED_VALUE"""),7.0)</f>
        <v>7</v>
      </c>
      <c r="K8108" s="4">
        <f>IFERROR(__xludf.DUMMYFUNCTION("""COMPUTED_VALUE"""),2023.0)</f>
        <v>2023</v>
      </c>
    </row>
    <row r="8109">
      <c r="A8109" s="1" t="s">
        <v>1140</v>
      </c>
      <c r="B8109" s="4" t="s">
        <v>81</v>
      </c>
      <c r="C8109" s="4" t="s">
        <v>24</v>
      </c>
      <c r="D8109" s="4" t="s">
        <v>30</v>
      </c>
      <c r="E8109" s="4">
        <v>1.0</v>
      </c>
      <c r="F8109" s="4">
        <v>1.5</v>
      </c>
      <c r="G8109" s="4">
        <v>1.5</v>
      </c>
      <c r="H8109" s="5">
        <v>45133.0</v>
      </c>
      <c r="I8109" s="4">
        <f>IFERROR(__xludf.DUMMYFUNCTION("SPLIT(H8109,""/"")"),26.0)</f>
        <v>26</v>
      </c>
      <c r="J8109" s="4">
        <f>IFERROR(__xludf.DUMMYFUNCTION("""COMPUTED_VALUE"""),7.0)</f>
        <v>7</v>
      </c>
      <c r="K8109" s="4">
        <f>IFERROR(__xludf.DUMMYFUNCTION("""COMPUTED_VALUE"""),2023.0)</f>
        <v>2023</v>
      </c>
    </row>
    <row r="8110">
      <c r="A8110" s="1" t="s">
        <v>2733</v>
      </c>
      <c r="B8110" s="4" t="s">
        <v>81</v>
      </c>
      <c r="C8110" s="4" t="s">
        <v>30</v>
      </c>
      <c r="D8110" s="4" t="s">
        <v>30</v>
      </c>
      <c r="E8110" s="4">
        <v>3.0</v>
      </c>
      <c r="F8110" s="4">
        <v>1.5</v>
      </c>
      <c r="G8110" s="4">
        <v>4.5</v>
      </c>
      <c r="H8110" s="5">
        <v>45133.0</v>
      </c>
      <c r="I8110" s="4">
        <f>IFERROR(__xludf.DUMMYFUNCTION("SPLIT(H8110,""/"")"),26.0)</f>
        <v>26</v>
      </c>
      <c r="J8110" s="4">
        <f>IFERROR(__xludf.DUMMYFUNCTION("""COMPUTED_VALUE"""),7.0)</f>
        <v>7</v>
      </c>
      <c r="K8110" s="4">
        <f>IFERROR(__xludf.DUMMYFUNCTION("""COMPUTED_VALUE"""),2023.0)</f>
        <v>2023</v>
      </c>
    </row>
    <row r="8111">
      <c r="A8111" s="1" t="s">
        <v>8874</v>
      </c>
      <c r="B8111" s="4" t="s">
        <v>81</v>
      </c>
      <c r="C8111" s="4" t="s">
        <v>30</v>
      </c>
      <c r="D8111" s="4" t="s">
        <v>23</v>
      </c>
      <c r="E8111" s="4">
        <v>3.0</v>
      </c>
      <c r="F8111" s="4">
        <v>1.5</v>
      </c>
      <c r="G8111" s="4">
        <v>4.5</v>
      </c>
      <c r="H8111" s="5">
        <v>45133.0</v>
      </c>
      <c r="I8111" s="4">
        <f>IFERROR(__xludf.DUMMYFUNCTION("SPLIT(H8111,""/"")"),26.0)</f>
        <v>26</v>
      </c>
      <c r="J8111" s="4">
        <f>IFERROR(__xludf.DUMMYFUNCTION("""COMPUTED_VALUE"""),7.0)</f>
        <v>7</v>
      </c>
      <c r="K8111" s="4">
        <f>IFERROR(__xludf.DUMMYFUNCTION("""COMPUTED_VALUE"""),2023.0)</f>
        <v>2023</v>
      </c>
    </row>
    <row r="8112">
      <c r="A8112" s="1" t="s">
        <v>7026</v>
      </c>
      <c r="B8112" s="4" t="s">
        <v>81</v>
      </c>
      <c r="C8112" s="4" t="s">
        <v>24</v>
      </c>
      <c r="D8112" s="4" t="s">
        <v>30</v>
      </c>
      <c r="E8112" s="4">
        <v>3.0</v>
      </c>
      <c r="F8112" s="4">
        <v>1.5</v>
      </c>
      <c r="G8112" s="4">
        <v>4.5</v>
      </c>
      <c r="H8112" s="5">
        <v>45134.0</v>
      </c>
      <c r="I8112" s="4">
        <f>IFERROR(__xludf.DUMMYFUNCTION("SPLIT(H8112,""/"")"),27.0)</f>
        <v>27</v>
      </c>
      <c r="J8112" s="4">
        <f>IFERROR(__xludf.DUMMYFUNCTION("""COMPUTED_VALUE"""),7.0)</f>
        <v>7</v>
      </c>
      <c r="K8112" s="4">
        <f>IFERROR(__xludf.DUMMYFUNCTION("""COMPUTED_VALUE"""),2023.0)</f>
        <v>2023</v>
      </c>
    </row>
    <row r="8113">
      <c r="A8113" s="1" t="s">
        <v>5763</v>
      </c>
      <c r="B8113" s="4" t="s">
        <v>81</v>
      </c>
      <c r="C8113" s="4" t="s">
        <v>30</v>
      </c>
      <c r="D8113" s="4" t="s">
        <v>23</v>
      </c>
      <c r="E8113" s="4">
        <v>1.0</v>
      </c>
      <c r="F8113" s="4">
        <v>1.5</v>
      </c>
      <c r="G8113" s="4">
        <v>1.5</v>
      </c>
      <c r="H8113" s="5">
        <v>45134.0</v>
      </c>
      <c r="I8113" s="4">
        <f>IFERROR(__xludf.DUMMYFUNCTION("SPLIT(H8113,""/"")"),27.0)</f>
        <v>27</v>
      </c>
      <c r="J8113" s="4">
        <f>IFERROR(__xludf.DUMMYFUNCTION("""COMPUTED_VALUE"""),7.0)</f>
        <v>7</v>
      </c>
      <c r="K8113" s="4">
        <f>IFERROR(__xludf.DUMMYFUNCTION("""COMPUTED_VALUE"""),2023.0)</f>
        <v>2023</v>
      </c>
    </row>
    <row r="8114">
      <c r="A8114" s="1" t="s">
        <v>3603</v>
      </c>
      <c r="B8114" s="4" t="s">
        <v>81</v>
      </c>
      <c r="C8114" s="4" t="s">
        <v>24</v>
      </c>
      <c r="D8114" s="4" t="s">
        <v>39</v>
      </c>
      <c r="E8114" s="4">
        <v>2.0</v>
      </c>
      <c r="F8114" s="4">
        <v>1.5</v>
      </c>
      <c r="G8114" s="4">
        <v>3.0</v>
      </c>
      <c r="H8114" s="5">
        <v>45136.0</v>
      </c>
      <c r="I8114" s="4">
        <f>IFERROR(__xludf.DUMMYFUNCTION("SPLIT(H8114,""/"")"),29.0)</f>
        <v>29</v>
      </c>
      <c r="J8114" s="4">
        <f>IFERROR(__xludf.DUMMYFUNCTION("""COMPUTED_VALUE"""),7.0)</f>
        <v>7</v>
      </c>
      <c r="K8114" s="4">
        <f>IFERROR(__xludf.DUMMYFUNCTION("""COMPUTED_VALUE"""),2023.0)</f>
        <v>2023</v>
      </c>
    </row>
    <row r="8115">
      <c r="A8115" s="1" t="s">
        <v>1509</v>
      </c>
      <c r="B8115" s="4" t="s">
        <v>81</v>
      </c>
      <c r="C8115" s="4" t="s">
        <v>30</v>
      </c>
      <c r="D8115" s="4" t="s">
        <v>28</v>
      </c>
      <c r="E8115" s="4">
        <v>5.0</v>
      </c>
      <c r="F8115" s="4">
        <v>1.5</v>
      </c>
      <c r="G8115" s="4">
        <v>7.5</v>
      </c>
      <c r="H8115" s="5">
        <v>45136.0</v>
      </c>
      <c r="I8115" s="4">
        <f>IFERROR(__xludf.DUMMYFUNCTION("SPLIT(H8115,""/"")"),29.0)</f>
        <v>29</v>
      </c>
      <c r="J8115" s="4">
        <f>IFERROR(__xludf.DUMMYFUNCTION("""COMPUTED_VALUE"""),7.0)</f>
        <v>7</v>
      </c>
      <c r="K8115" s="4">
        <f>IFERROR(__xludf.DUMMYFUNCTION("""COMPUTED_VALUE"""),2023.0)</f>
        <v>2023</v>
      </c>
    </row>
    <row r="8116">
      <c r="A8116" s="1" t="s">
        <v>9678</v>
      </c>
      <c r="B8116" s="4" t="s">
        <v>81</v>
      </c>
      <c r="C8116" s="4" t="s">
        <v>29</v>
      </c>
      <c r="D8116" s="4" t="s">
        <v>28</v>
      </c>
      <c r="E8116" s="4">
        <v>3.0</v>
      </c>
      <c r="F8116" s="4">
        <v>1.5</v>
      </c>
      <c r="G8116" s="4">
        <v>4.5</v>
      </c>
      <c r="H8116" s="5">
        <v>45137.0</v>
      </c>
      <c r="I8116" s="4">
        <f>IFERROR(__xludf.DUMMYFUNCTION("SPLIT(H8116,""/"")"),30.0)</f>
        <v>30</v>
      </c>
      <c r="J8116" s="4">
        <f>IFERROR(__xludf.DUMMYFUNCTION("""COMPUTED_VALUE"""),7.0)</f>
        <v>7</v>
      </c>
      <c r="K8116" s="4">
        <f>IFERROR(__xludf.DUMMYFUNCTION("""COMPUTED_VALUE"""),2023.0)</f>
        <v>2023</v>
      </c>
    </row>
    <row r="8117">
      <c r="A8117" s="1" t="s">
        <v>5866</v>
      </c>
      <c r="B8117" s="4" t="s">
        <v>81</v>
      </c>
      <c r="C8117" s="4" t="s">
        <v>24</v>
      </c>
      <c r="D8117" s="4" t="s">
        <v>28</v>
      </c>
      <c r="E8117" s="4">
        <v>3.0</v>
      </c>
      <c r="F8117" s="4">
        <v>1.5</v>
      </c>
      <c r="G8117" s="4">
        <v>4.5</v>
      </c>
      <c r="H8117" s="5">
        <v>45137.0</v>
      </c>
      <c r="I8117" s="4">
        <f>IFERROR(__xludf.DUMMYFUNCTION("SPLIT(H8117,""/"")"),30.0)</f>
        <v>30</v>
      </c>
      <c r="J8117" s="4">
        <f>IFERROR(__xludf.DUMMYFUNCTION("""COMPUTED_VALUE"""),7.0)</f>
        <v>7</v>
      </c>
      <c r="K8117" s="4">
        <f>IFERROR(__xludf.DUMMYFUNCTION("""COMPUTED_VALUE"""),2023.0)</f>
        <v>2023</v>
      </c>
    </row>
    <row r="8118">
      <c r="A8118" s="1" t="s">
        <v>5567</v>
      </c>
      <c r="B8118" s="4" t="s">
        <v>81</v>
      </c>
      <c r="C8118" s="4" t="s">
        <v>29</v>
      </c>
      <c r="D8118" s="4" t="s">
        <v>23</v>
      </c>
      <c r="E8118" s="4">
        <v>4.0</v>
      </c>
      <c r="F8118" s="4">
        <v>1.5</v>
      </c>
      <c r="G8118" s="4">
        <v>6.0</v>
      </c>
      <c r="H8118" s="5">
        <v>45137.0</v>
      </c>
      <c r="I8118" s="4">
        <f>IFERROR(__xludf.DUMMYFUNCTION("SPLIT(H8118,""/"")"),30.0)</f>
        <v>30</v>
      </c>
      <c r="J8118" s="4">
        <f>IFERROR(__xludf.DUMMYFUNCTION("""COMPUTED_VALUE"""),7.0)</f>
        <v>7</v>
      </c>
      <c r="K8118" s="4">
        <f>IFERROR(__xludf.DUMMYFUNCTION("""COMPUTED_VALUE"""),2023.0)</f>
        <v>2023</v>
      </c>
    </row>
    <row r="8119">
      <c r="A8119" s="1" t="s">
        <v>6439</v>
      </c>
      <c r="B8119" s="4" t="s">
        <v>81</v>
      </c>
      <c r="C8119" s="4" t="s">
        <v>29</v>
      </c>
      <c r="D8119" s="4" t="s">
        <v>39</v>
      </c>
      <c r="E8119" s="4">
        <v>1.0</v>
      </c>
      <c r="F8119" s="4">
        <v>1.5</v>
      </c>
      <c r="G8119" s="4">
        <v>1.5</v>
      </c>
      <c r="H8119" s="5">
        <v>45137.0</v>
      </c>
      <c r="I8119" s="4">
        <f>IFERROR(__xludf.DUMMYFUNCTION("SPLIT(H8119,""/"")"),30.0)</f>
        <v>30</v>
      </c>
      <c r="J8119" s="4">
        <f>IFERROR(__xludf.DUMMYFUNCTION("""COMPUTED_VALUE"""),7.0)</f>
        <v>7</v>
      </c>
      <c r="K8119" s="4">
        <f>IFERROR(__xludf.DUMMYFUNCTION("""COMPUTED_VALUE"""),2023.0)</f>
        <v>2023</v>
      </c>
    </row>
    <row r="8120">
      <c r="A8120" s="1" t="s">
        <v>6238</v>
      </c>
      <c r="B8120" s="4" t="s">
        <v>81</v>
      </c>
      <c r="C8120" s="4" t="s">
        <v>30</v>
      </c>
      <c r="D8120" s="4" t="s">
        <v>30</v>
      </c>
      <c r="E8120" s="4">
        <v>3.0</v>
      </c>
      <c r="F8120" s="4">
        <v>1.5</v>
      </c>
      <c r="G8120" s="4">
        <v>4.5</v>
      </c>
      <c r="H8120" s="5">
        <v>45138.0</v>
      </c>
      <c r="I8120" s="4">
        <f>IFERROR(__xludf.DUMMYFUNCTION("SPLIT(H8120,""/"")"),31.0)</f>
        <v>31</v>
      </c>
      <c r="J8120" s="4">
        <f>IFERROR(__xludf.DUMMYFUNCTION("""COMPUTED_VALUE"""),7.0)</f>
        <v>7</v>
      </c>
      <c r="K8120" s="4">
        <f>IFERROR(__xludf.DUMMYFUNCTION("""COMPUTED_VALUE"""),2023.0)</f>
        <v>2023</v>
      </c>
    </row>
    <row r="8121">
      <c r="A8121" s="1" t="s">
        <v>8808</v>
      </c>
      <c r="B8121" s="4" t="s">
        <v>81</v>
      </c>
      <c r="C8121" s="4" t="s">
        <v>30</v>
      </c>
      <c r="D8121" s="4" t="s">
        <v>30</v>
      </c>
      <c r="E8121" s="4">
        <v>1.0</v>
      </c>
      <c r="F8121" s="4">
        <v>1.5</v>
      </c>
      <c r="G8121" s="4">
        <v>1.5</v>
      </c>
      <c r="H8121" s="5">
        <v>45138.0</v>
      </c>
      <c r="I8121" s="4">
        <f>IFERROR(__xludf.DUMMYFUNCTION("SPLIT(H8121,""/"")"),31.0)</f>
        <v>31</v>
      </c>
      <c r="J8121" s="4">
        <f>IFERROR(__xludf.DUMMYFUNCTION("""COMPUTED_VALUE"""),7.0)</f>
        <v>7</v>
      </c>
      <c r="K8121" s="4">
        <f>IFERROR(__xludf.DUMMYFUNCTION("""COMPUTED_VALUE"""),2023.0)</f>
        <v>2023</v>
      </c>
    </row>
    <row r="8122">
      <c r="A8122" s="1" t="s">
        <v>4043</v>
      </c>
      <c r="B8122" s="4" t="s">
        <v>81</v>
      </c>
      <c r="C8122" s="4" t="s">
        <v>30</v>
      </c>
      <c r="D8122" s="4" t="s">
        <v>23</v>
      </c>
      <c r="E8122" s="4">
        <v>1.0</v>
      </c>
      <c r="F8122" s="4">
        <v>1.5</v>
      </c>
      <c r="G8122" s="4">
        <v>1.5</v>
      </c>
      <c r="H8122" s="5">
        <v>45139.0</v>
      </c>
      <c r="I8122" s="4">
        <f>IFERROR(__xludf.DUMMYFUNCTION("SPLIT(H8122,""/"")"),1.0)</f>
        <v>1</v>
      </c>
      <c r="J8122" s="4">
        <f>IFERROR(__xludf.DUMMYFUNCTION("""COMPUTED_VALUE"""),8.0)</f>
        <v>8</v>
      </c>
      <c r="K8122" s="4">
        <f>IFERROR(__xludf.DUMMYFUNCTION("""COMPUTED_VALUE"""),2023.0)</f>
        <v>2023</v>
      </c>
    </row>
    <row r="8123">
      <c r="A8123" s="1" t="s">
        <v>2331</v>
      </c>
      <c r="B8123" s="4" t="s">
        <v>81</v>
      </c>
      <c r="C8123" s="4" t="s">
        <v>24</v>
      </c>
      <c r="D8123" s="4" t="s">
        <v>28</v>
      </c>
      <c r="E8123" s="4">
        <v>1.0</v>
      </c>
      <c r="F8123" s="4">
        <v>1.5</v>
      </c>
      <c r="G8123" s="4">
        <v>1.5</v>
      </c>
      <c r="H8123" s="5">
        <v>45139.0</v>
      </c>
      <c r="I8123" s="4">
        <f>IFERROR(__xludf.DUMMYFUNCTION("SPLIT(H8123,""/"")"),1.0)</f>
        <v>1</v>
      </c>
      <c r="J8123" s="4">
        <f>IFERROR(__xludf.DUMMYFUNCTION("""COMPUTED_VALUE"""),8.0)</f>
        <v>8</v>
      </c>
      <c r="K8123" s="4">
        <f>IFERROR(__xludf.DUMMYFUNCTION("""COMPUTED_VALUE"""),2023.0)</f>
        <v>2023</v>
      </c>
    </row>
    <row r="8124">
      <c r="A8124" s="1" t="s">
        <v>4663</v>
      </c>
      <c r="B8124" s="4" t="s">
        <v>81</v>
      </c>
      <c r="C8124" s="4" t="s">
        <v>24</v>
      </c>
      <c r="D8124" s="4" t="s">
        <v>28</v>
      </c>
      <c r="E8124" s="4">
        <v>4.0</v>
      </c>
      <c r="F8124" s="4">
        <v>1.5</v>
      </c>
      <c r="G8124" s="4">
        <v>6.0</v>
      </c>
      <c r="H8124" s="5">
        <v>45139.0</v>
      </c>
      <c r="I8124" s="4">
        <f>IFERROR(__xludf.DUMMYFUNCTION("SPLIT(H8124,""/"")"),1.0)</f>
        <v>1</v>
      </c>
      <c r="J8124" s="4">
        <f>IFERROR(__xludf.DUMMYFUNCTION("""COMPUTED_VALUE"""),8.0)</f>
        <v>8</v>
      </c>
      <c r="K8124" s="4">
        <f>IFERROR(__xludf.DUMMYFUNCTION("""COMPUTED_VALUE"""),2023.0)</f>
        <v>2023</v>
      </c>
    </row>
    <row r="8125">
      <c r="A8125" s="1" t="s">
        <v>6248</v>
      </c>
      <c r="B8125" s="4" t="s">
        <v>81</v>
      </c>
      <c r="C8125" s="4" t="s">
        <v>30</v>
      </c>
      <c r="D8125" s="4" t="s">
        <v>39</v>
      </c>
      <c r="E8125" s="4">
        <v>4.0</v>
      </c>
      <c r="F8125" s="4">
        <v>1.5</v>
      </c>
      <c r="G8125" s="4">
        <v>6.0</v>
      </c>
      <c r="H8125" s="5">
        <v>45139.0</v>
      </c>
      <c r="I8125" s="4">
        <f>IFERROR(__xludf.DUMMYFUNCTION("SPLIT(H8125,""/"")"),1.0)</f>
        <v>1</v>
      </c>
      <c r="J8125" s="4">
        <f>IFERROR(__xludf.DUMMYFUNCTION("""COMPUTED_VALUE"""),8.0)</f>
        <v>8</v>
      </c>
      <c r="K8125" s="4">
        <f>IFERROR(__xludf.DUMMYFUNCTION("""COMPUTED_VALUE"""),2023.0)</f>
        <v>2023</v>
      </c>
    </row>
    <row r="8126">
      <c r="A8126" s="1" t="s">
        <v>9662</v>
      </c>
      <c r="B8126" s="4" t="s">
        <v>81</v>
      </c>
      <c r="C8126" s="4" t="s">
        <v>24</v>
      </c>
      <c r="D8126" s="4" t="s">
        <v>30</v>
      </c>
      <c r="E8126" s="4">
        <v>5.0</v>
      </c>
      <c r="F8126" s="4">
        <v>1.5</v>
      </c>
      <c r="G8126" s="4">
        <v>7.5</v>
      </c>
      <c r="H8126" s="5">
        <v>45140.0</v>
      </c>
      <c r="I8126" s="4">
        <f>IFERROR(__xludf.DUMMYFUNCTION("SPLIT(H8126,""/"")"),2.0)</f>
        <v>2</v>
      </c>
      <c r="J8126" s="4">
        <f>IFERROR(__xludf.DUMMYFUNCTION("""COMPUTED_VALUE"""),8.0)</f>
        <v>8</v>
      </c>
      <c r="K8126" s="4">
        <f>IFERROR(__xludf.DUMMYFUNCTION("""COMPUTED_VALUE"""),2023.0)</f>
        <v>2023</v>
      </c>
    </row>
    <row r="8127">
      <c r="A8127" s="1" t="s">
        <v>8820</v>
      </c>
      <c r="B8127" s="4" t="s">
        <v>81</v>
      </c>
      <c r="C8127" s="4" t="s">
        <v>29</v>
      </c>
      <c r="D8127" s="4" t="s">
        <v>23</v>
      </c>
      <c r="E8127" s="4">
        <v>1.0</v>
      </c>
      <c r="F8127" s="4">
        <v>1.5</v>
      </c>
      <c r="G8127" s="4">
        <v>1.5</v>
      </c>
      <c r="H8127" s="5">
        <v>45140.0</v>
      </c>
      <c r="I8127" s="4">
        <f>IFERROR(__xludf.DUMMYFUNCTION("SPLIT(H8127,""/"")"),2.0)</f>
        <v>2</v>
      </c>
      <c r="J8127" s="4">
        <f>IFERROR(__xludf.DUMMYFUNCTION("""COMPUTED_VALUE"""),8.0)</f>
        <v>8</v>
      </c>
      <c r="K8127" s="4">
        <f>IFERROR(__xludf.DUMMYFUNCTION("""COMPUTED_VALUE"""),2023.0)</f>
        <v>2023</v>
      </c>
    </row>
    <row r="8128">
      <c r="A8128" s="1" t="s">
        <v>6646</v>
      </c>
      <c r="B8128" s="4" t="s">
        <v>81</v>
      </c>
      <c r="C8128" s="4" t="s">
        <v>24</v>
      </c>
      <c r="D8128" s="4" t="s">
        <v>30</v>
      </c>
      <c r="E8128" s="4">
        <v>3.0</v>
      </c>
      <c r="F8128" s="4">
        <v>1.5</v>
      </c>
      <c r="G8128" s="4">
        <v>4.5</v>
      </c>
      <c r="H8128" s="5">
        <v>45140.0</v>
      </c>
      <c r="I8128" s="4">
        <f>IFERROR(__xludf.DUMMYFUNCTION("SPLIT(H8128,""/"")"),2.0)</f>
        <v>2</v>
      </c>
      <c r="J8128" s="4">
        <f>IFERROR(__xludf.DUMMYFUNCTION("""COMPUTED_VALUE"""),8.0)</f>
        <v>8</v>
      </c>
      <c r="K8128" s="4">
        <f>IFERROR(__xludf.DUMMYFUNCTION("""COMPUTED_VALUE"""),2023.0)</f>
        <v>2023</v>
      </c>
    </row>
    <row r="8129">
      <c r="A8129" s="1" t="s">
        <v>470</v>
      </c>
      <c r="B8129" s="4" t="s">
        <v>81</v>
      </c>
      <c r="C8129" s="4" t="s">
        <v>24</v>
      </c>
      <c r="D8129" s="4" t="s">
        <v>30</v>
      </c>
      <c r="E8129" s="4">
        <v>2.0</v>
      </c>
      <c r="F8129" s="4">
        <v>1.5</v>
      </c>
      <c r="G8129" s="4">
        <v>3.0</v>
      </c>
      <c r="H8129" s="5">
        <v>45141.0</v>
      </c>
      <c r="I8129" s="4">
        <f>IFERROR(__xludf.DUMMYFUNCTION("SPLIT(H8129,""/"")"),3.0)</f>
        <v>3</v>
      </c>
      <c r="J8129" s="4">
        <f>IFERROR(__xludf.DUMMYFUNCTION("""COMPUTED_VALUE"""),8.0)</f>
        <v>8</v>
      </c>
      <c r="K8129" s="4">
        <f>IFERROR(__xludf.DUMMYFUNCTION("""COMPUTED_VALUE"""),2023.0)</f>
        <v>2023</v>
      </c>
    </row>
    <row r="8130">
      <c r="A8130" s="1" t="s">
        <v>6965</v>
      </c>
      <c r="B8130" s="4" t="s">
        <v>81</v>
      </c>
      <c r="C8130" s="4" t="s">
        <v>29</v>
      </c>
      <c r="D8130" s="4" t="s">
        <v>28</v>
      </c>
      <c r="E8130" s="4">
        <v>5.0</v>
      </c>
      <c r="F8130" s="4">
        <v>1.5</v>
      </c>
      <c r="G8130" s="4">
        <v>7.5</v>
      </c>
      <c r="H8130" s="5">
        <v>45141.0</v>
      </c>
      <c r="I8130" s="4">
        <f>IFERROR(__xludf.DUMMYFUNCTION("SPLIT(H8130,""/"")"),3.0)</f>
        <v>3</v>
      </c>
      <c r="J8130" s="4">
        <f>IFERROR(__xludf.DUMMYFUNCTION("""COMPUTED_VALUE"""),8.0)</f>
        <v>8</v>
      </c>
      <c r="K8130" s="4">
        <f>IFERROR(__xludf.DUMMYFUNCTION("""COMPUTED_VALUE"""),2023.0)</f>
        <v>2023</v>
      </c>
    </row>
    <row r="8131">
      <c r="A8131" s="1" t="s">
        <v>3450</v>
      </c>
      <c r="B8131" s="4" t="s">
        <v>81</v>
      </c>
      <c r="C8131" s="4" t="s">
        <v>24</v>
      </c>
      <c r="D8131" s="4" t="s">
        <v>30</v>
      </c>
      <c r="E8131" s="4">
        <v>2.0</v>
      </c>
      <c r="F8131" s="4">
        <v>1.5</v>
      </c>
      <c r="G8131" s="4">
        <v>3.0</v>
      </c>
      <c r="H8131" s="5">
        <v>45141.0</v>
      </c>
      <c r="I8131" s="4">
        <f>IFERROR(__xludf.DUMMYFUNCTION("SPLIT(H8131,""/"")"),3.0)</f>
        <v>3</v>
      </c>
      <c r="J8131" s="4">
        <f>IFERROR(__xludf.DUMMYFUNCTION("""COMPUTED_VALUE"""),8.0)</f>
        <v>8</v>
      </c>
      <c r="K8131" s="4">
        <f>IFERROR(__xludf.DUMMYFUNCTION("""COMPUTED_VALUE"""),2023.0)</f>
        <v>2023</v>
      </c>
    </row>
    <row r="8132">
      <c r="A8132" s="1" t="s">
        <v>9856</v>
      </c>
      <c r="B8132" s="4" t="s">
        <v>81</v>
      </c>
      <c r="C8132" s="4" t="s">
        <v>30</v>
      </c>
      <c r="D8132" s="4" t="s">
        <v>39</v>
      </c>
      <c r="E8132" s="4">
        <v>3.0</v>
      </c>
      <c r="F8132" s="4">
        <v>1.5</v>
      </c>
      <c r="G8132" s="4">
        <v>4.5</v>
      </c>
      <c r="H8132" s="5">
        <v>45141.0</v>
      </c>
      <c r="I8132" s="4">
        <f>IFERROR(__xludf.DUMMYFUNCTION("SPLIT(H8132,""/"")"),3.0)</f>
        <v>3</v>
      </c>
      <c r="J8132" s="4">
        <f>IFERROR(__xludf.DUMMYFUNCTION("""COMPUTED_VALUE"""),8.0)</f>
        <v>8</v>
      </c>
      <c r="K8132" s="4">
        <f>IFERROR(__xludf.DUMMYFUNCTION("""COMPUTED_VALUE"""),2023.0)</f>
        <v>2023</v>
      </c>
    </row>
    <row r="8133">
      <c r="A8133" s="1" t="s">
        <v>7168</v>
      </c>
      <c r="B8133" s="4" t="s">
        <v>81</v>
      </c>
      <c r="C8133" s="4" t="s">
        <v>30</v>
      </c>
      <c r="D8133" s="4" t="s">
        <v>39</v>
      </c>
      <c r="E8133" s="4">
        <v>1.0</v>
      </c>
      <c r="F8133" s="4">
        <v>1.5</v>
      </c>
      <c r="G8133" s="4">
        <v>1.5</v>
      </c>
      <c r="H8133" s="5">
        <v>45142.0</v>
      </c>
      <c r="I8133" s="4">
        <f>IFERROR(__xludf.DUMMYFUNCTION("SPLIT(H8133,""/"")"),4.0)</f>
        <v>4</v>
      </c>
      <c r="J8133" s="4">
        <f>IFERROR(__xludf.DUMMYFUNCTION("""COMPUTED_VALUE"""),8.0)</f>
        <v>8</v>
      </c>
      <c r="K8133" s="4">
        <f>IFERROR(__xludf.DUMMYFUNCTION("""COMPUTED_VALUE"""),2023.0)</f>
        <v>2023</v>
      </c>
    </row>
    <row r="8134">
      <c r="A8134" s="1" t="s">
        <v>246</v>
      </c>
      <c r="B8134" s="4" t="s">
        <v>81</v>
      </c>
      <c r="C8134" s="4" t="s">
        <v>30</v>
      </c>
      <c r="D8134" s="4" t="s">
        <v>30</v>
      </c>
      <c r="E8134" s="4">
        <v>5.0</v>
      </c>
      <c r="F8134" s="4">
        <v>1.5</v>
      </c>
      <c r="G8134" s="4">
        <v>7.5</v>
      </c>
      <c r="H8134" s="5">
        <v>45143.0</v>
      </c>
      <c r="I8134" s="4">
        <f>IFERROR(__xludf.DUMMYFUNCTION("SPLIT(H8134,""/"")"),5.0)</f>
        <v>5</v>
      </c>
      <c r="J8134" s="4">
        <f>IFERROR(__xludf.DUMMYFUNCTION("""COMPUTED_VALUE"""),8.0)</f>
        <v>8</v>
      </c>
      <c r="K8134" s="4">
        <f>IFERROR(__xludf.DUMMYFUNCTION("""COMPUTED_VALUE"""),2023.0)</f>
        <v>2023</v>
      </c>
    </row>
    <row r="8135">
      <c r="A8135" s="1" t="s">
        <v>9281</v>
      </c>
      <c r="B8135" s="4" t="s">
        <v>81</v>
      </c>
      <c r="C8135" s="4" t="s">
        <v>30</v>
      </c>
      <c r="D8135" s="4" t="s">
        <v>39</v>
      </c>
      <c r="E8135" s="4">
        <v>5.0</v>
      </c>
      <c r="F8135" s="4">
        <v>1.5</v>
      </c>
      <c r="G8135" s="4">
        <v>7.5</v>
      </c>
      <c r="H8135" s="5">
        <v>45144.0</v>
      </c>
      <c r="I8135" s="4">
        <f>IFERROR(__xludf.DUMMYFUNCTION("SPLIT(H8135,""/"")"),6.0)</f>
        <v>6</v>
      </c>
      <c r="J8135" s="4">
        <f>IFERROR(__xludf.DUMMYFUNCTION("""COMPUTED_VALUE"""),8.0)</f>
        <v>8</v>
      </c>
      <c r="K8135" s="4">
        <f>IFERROR(__xludf.DUMMYFUNCTION("""COMPUTED_VALUE"""),2023.0)</f>
        <v>2023</v>
      </c>
    </row>
    <row r="8136">
      <c r="A8136" s="1" t="s">
        <v>1323</v>
      </c>
      <c r="B8136" s="4" t="s">
        <v>81</v>
      </c>
      <c r="C8136" s="4" t="s">
        <v>30</v>
      </c>
      <c r="D8136" s="4" t="s">
        <v>28</v>
      </c>
      <c r="E8136" s="4">
        <v>3.0</v>
      </c>
      <c r="F8136" s="4">
        <v>1.5</v>
      </c>
      <c r="G8136" s="4">
        <v>4.5</v>
      </c>
      <c r="H8136" s="5">
        <v>45144.0</v>
      </c>
      <c r="I8136" s="4">
        <f>IFERROR(__xludf.DUMMYFUNCTION("SPLIT(H8136,""/"")"),6.0)</f>
        <v>6</v>
      </c>
      <c r="J8136" s="4">
        <f>IFERROR(__xludf.DUMMYFUNCTION("""COMPUTED_VALUE"""),8.0)</f>
        <v>8</v>
      </c>
      <c r="K8136" s="4">
        <f>IFERROR(__xludf.DUMMYFUNCTION("""COMPUTED_VALUE"""),2023.0)</f>
        <v>2023</v>
      </c>
    </row>
    <row r="8137">
      <c r="A8137" s="1" t="s">
        <v>6448</v>
      </c>
      <c r="B8137" s="4" t="s">
        <v>81</v>
      </c>
      <c r="C8137" s="4" t="s">
        <v>24</v>
      </c>
      <c r="D8137" s="4" t="s">
        <v>39</v>
      </c>
      <c r="E8137" s="4">
        <v>3.0</v>
      </c>
      <c r="F8137" s="4">
        <v>1.5</v>
      </c>
      <c r="G8137" s="4">
        <v>4.5</v>
      </c>
      <c r="H8137" s="5">
        <v>45144.0</v>
      </c>
      <c r="I8137" s="4">
        <f>IFERROR(__xludf.DUMMYFUNCTION("SPLIT(H8137,""/"")"),6.0)</f>
        <v>6</v>
      </c>
      <c r="J8137" s="4">
        <f>IFERROR(__xludf.DUMMYFUNCTION("""COMPUTED_VALUE"""),8.0)</f>
        <v>8</v>
      </c>
      <c r="K8137" s="4">
        <f>IFERROR(__xludf.DUMMYFUNCTION("""COMPUTED_VALUE"""),2023.0)</f>
        <v>2023</v>
      </c>
    </row>
    <row r="8138">
      <c r="A8138" s="1" t="s">
        <v>7080</v>
      </c>
      <c r="B8138" s="4" t="s">
        <v>81</v>
      </c>
      <c r="C8138" s="4" t="s">
        <v>29</v>
      </c>
      <c r="D8138" s="4" t="s">
        <v>23</v>
      </c>
      <c r="E8138" s="4">
        <v>3.0</v>
      </c>
      <c r="F8138" s="4">
        <v>1.5</v>
      </c>
      <c r="G8138" s="4">
        <v>4.5</v>
      </c>
      <c r="H8138" s="5">
        <v>45145.0</v>
      </c>
      <c r="I8138" s="4">
        <f>IFERROR(__xludf.DUMMYFUNCTION("SPLIT(H8138,""/"")"),7.0)</f>
        <v>7</v>
      </c>
      <c r="J8138" s="4">
        <f>IFERROR(__xludf.DUMMYFUNCTION("""COMPUTED_VALUE"""),8.0)</f>
        <v>8</v>
      </c>
      <c r="K8138" s="4">
        <f>IFERROR(__xludf.DUMMYFUNCTION("""COMPUTED_VALUE"""),2023.0)</f>
        <v>2023</v>
      </c>
    </row>
    <row r="8139">
      <c r="A8139" s="1" t="s">
        <v>910</v>
      </c>
      <c r="B8139" s="4" t="s">
        <v>81</v>
      </c>
      <c r="C8139" s="4" t="s">
        <v>30</v>
      </c>
      <c r="D8139" s="4" t="s">
        <v>39</v>
      </c>
      <c r="E8139" s="4">
        <v>5.0</v>
      </c>
      <c r="F8139" s="4">
        <v>1.5</v>
      </c>
      <c r="G8139" s="4">
        <v>7.5</v>
      </c>
      <c r="H8139" s="5">
        <v>45145.0</v>
      </c>
      <c r="I8139" s="4">
        <f>IFERROR(__xludf.DUMMYFUNCTION("SPLIT(H8139,""/"")"),7.0)</f>
        <v>7</v>
      </c>
      <c r="J8139" s="4">
        <f>IFERROR(__xludf.DUMMYFUNCTION("""COMPUTED_VALUE"""),8.0)</f>
        <v>8</v>
      </c>
      <c r="K8139" s="4">
        <f>IFERROR(__xludf.DUMMYFUNCTION("""COMPUTED_VALUE"""),2023.0)</f>
        <v>2023</v>
      </c>
    </row>
    <row r="8140">
      <c r="A8140" s="1" t="s">
        <v>1041</v>
      </c>
      <c r="B8140" s="4" t="s">
        <v>81</v>
      </c>
      <c r="C8140" s="4" t="s">
        <v>29</v>
      </c>
      <c r="D8140" s="4" t="s">
        <v>23</v>
      </c>
      <c r="E8140" s="4">
        <v>4.0</v>
      </c>
      <c r="F8140" s="4">
        <v>1.5</v>
      </c>
      <c r="G8140" s="4">
        <v>6.0</v>
      </c>
      <c r="H8140" s="5">
        <v>45145.0</v>
      </c>
      <c r="I8140" s="4">
        <f>IFERROR(__xludf.DUMMYFUNCTION("SPLIT(H8140,""/"")"),7.0)</f>
        <v>7</v>
      </c>
      <c r="J8140" s="4">
        <f>IFERROR(__xludf.DUMMYFUNCTION("""COMPUTED_VALUE"""),8.0)</f>
        <v>8</v>
      </c>
      <c r="K8140" s="4">
        <f>IFERROR(__xludf.DUMMYFUNCTION("""COMPUTED_VALUE"""),2023.0)</f>
        <v>2023</v>
      </c>
    </row>
    <row r="8141">
      <c r="A8141" s="1" t="s">
        <v>8976</v>
      </c>
      <c r="B8141" s="4" t="s">
        <v>81</v>
      </c>
      <c r="C8141" s="4" t="s">
        <v>30</v>
      </c>
      <c r="D8141" s="4" t="s">
        <v>39</v>
      </c>
      <c r="E8141" s="4">
        <v>4.0</v>
      </c>
      <c r="F8141" s="4">
        <v>1.5</v>
      </c>
      <c r="G8141" s="4">
        <v>6.0</v>
      </c>
      <c r="H8141" s="5">
        <v>45145.0</v>
      </c>
      <c r="I8141" s="4">
        <f>IFERROR(__xludf.DUMMYFUNCTION("SPLIT(H8141,""/"")"),7.0)</f>
        <v>7</v>
      </c>
      <c r="J8141" s="4">
        <f>IFERROR(__xludf.DUMMYFUNCTION("""COMPUTED_VALUE"""),8.0)</f>
        <v>8</v>
      </c>
      <c r="K8141" s="4">
        <f>IFERROR(__xludf.DUMMYFUNCTION("""COMPUTED_VALUE"""),2023.0)</f>
        <v>2023</v>
      </c>
    </row>
    <row r="8142">
      <c r="A8142" s="1" t="s">
        <v>5444</v>
      </c>
      <c r="B8142" s="4" t="s">
        <v>81</v>
      </c>
      <c r="C8142" s="4" t="s">
        <v>30</v>
      </c>
      <c r="D8142" s="4" t="s">
        <v>23</v>
      </c>
      <c r="E8142" s="4">
        <v>5.0</v>
      </c>
      <c r="F8142" s="4">
        <v>1.5</v>
      </c>
      <c r="G8142" s="4">
        <v>7.5</v>
      </c>
      <c r="H8142" s="5">
        <v>45145.0</v>
      </c>
      <c r="I8142" s="4">
        <f>IFERROR(__xludf.DUMMYFUNCTION("SPLIT(H8142,""/"")"),7.0)</f>
        <v>7</v>
      </c>
      <c r="J8142" s="4">
        <f>IFERROR(__xludf.DUMMYFUNCTION("""COMPUTED_VALUE"""),8.0)</f>
        <v>8</v>
      </c>
      <c r="K8142" s="4">
        <f>IFERROR(__xludf.DUMMYFUNCTION("""COMPUTED_VALUE"""),2023.0)</f>
        <v>2023</v>
      </c>
    </row>
    <row r="8143">
      <c r="A8143" s="1" t="s">
        <v>5335</v>
      </c>
      <c r="B8143" s="4" t="s">
        <v>81</v>
      </c>
      <c r="C8143" s="4" t="s">
        <v>29</v>
      </c>
      <c r="D8143" s="4" t="s">
        <v>39</v>
      </c>
      <c r="E8143" s="4">
        <v>2.0</v>
      </c>
      <c r="F8143" s="4">
        <v>1.5</v>
      </c>
      <c r="G8143" s="4">
        <v>3.0</v>
      </c>
      <c r="H8143" s="5">
        <v>45145.0</v>
      </c>
      <c r="I8143" s="4">
        <f>IFERROR(__xludf.DUMMYFUNCTION("SPLIT(H8143,""/"")"),7.0)</f>
        <v>7</v>
      </c>
      <c r="J8143" s="4">
        <f>IFERROR(__xludf.DUMMYFUNCTION("""COMPUTED_VALUE"""),8.0)</f>
        <v>8</v>
      </c>
      <c r="K8143" s="4">
        <f>IFERROR(__xludf.DUMMYFUNCTION("""COMPUTED_VALUE"""),2023.0)</f>
        <v>2023</v>
      </c>
    </row>
    <row r="8144">
      <c r="A8144" s="1" t="s">
        <v>9088</v>
      </c>
      <c r="B8144" s="4" t="s">
        <v>81</v>
      </c>
      <c r="C8144" s="4" t="s">
        <v>29</v>
      </c>
      <c r="D8144" s="4" t="s">
        <v>30</v>
      </c>
      <c r="E8144" s="4">
        <v>4.0</v>
      </c>
      <c r="F8144" s="4">
        <v>1.5</v>
      </c>
      <c r="G8144" s="4">
        <v>6.0</v>
      </c>
      <c r="H8144" s="5">
        <v>45146.0</v>
      </c>
      <c r="I8144" s="4">
        <f>IFERROR(__xludf.DUMMYFUNCTION("SPLIT(H8144,""/"")"),8.0)</f>
        <v>8</v>
      </c>
      <c r="J8144" s="4">
        <f>IFERROR(__xludf.DUMMYFUNCTION("""COMPUTED_VALUE"""),8.0)</f>
        <v>8</v>
      </c>
      <c r="K8144" s="4">
        <f>IFERROR(__xludf.DUMMYFUNCTION("""COMPUTED_VALUE"""),2023.0)</f>
        <v>2023</v>
      </c>
    </row>
    <row r="8145">
      <c r="A8145" s="1" t="s">
        <v>6866</v>
      </c>
      <c r="B8145" s="4" t="s">
        <v>81</v>
      </c>
      <c r="C8145" s="4" t="s">
        <v>30</v>
      </c>
      <c r="D8145" s="4" t="s">
        <v>23</v>
      </c>
      <c r="E8145" s="4">
        <v>1.0</v>
      </c>
      <c r="F8145" s="4">
        <v>1.5</v>
      </c>
      <c r="G8145" s="4">
        <v>1.5</v>
      </c>
      <c r="H8145" s="5">
        <v>45146.0</v>
      </c>
      <c r="I8145" s="4">
        <f>IFERROR(__xludf.DUMMYFUNCTION("SPLIT(H8145,""/"")"),8.0)</f>
        <v>8</v>
      </c>
      <c r="J8145" s="4">
        <f>IFERROR(__xludf.DUMMYFUNCTION("""COMPUTED_VALUE"""),8.0)</f>
        <v>8</v>
      </c>
      <c r="K8145" s="4">
        <f>IFERROR(__xludf.DUMMYFUNCTION("""COMPUTED_VALUE"""),2023.0)</f>
        <v>2023</v>
      </c>
    </row>
    <row r="8146">
      <c r="A8146" s="1" t="s">
        <v>3059</v>
      </c>
      <c r="B8146" s="4" t="s">
        <v>81</v>
      </c>
      <c r="C8146" s="4" t="s">
        <v>29</v>
      </c>
      <c r="D8146" s="4" t="s">
        <v>30</v>
      </c>
      <c r="E8146" s="4">
        <v>4.0</v>
      </c>
      <c r="F8146" s="4">
        <v>1.5</v>
      </c>
      <c r="G8146" s="4">
        <v>6.0</v>
      </c>
      <c r="H8146" s="5">
        <v>45147.0</v>
      </c>
      <c r="I8146" s="4">
        <f>IFERROR(__xludf.DUMMYFUNCTION("SPLIT(H8146,""/"")"),9.0)</f>
        <v>9</v>
      </c>
      <c r="J8146" s="4">
        <f>IFERROR(__xludf.DUMMYFUNCTION("""COMPUTED_VALUE"""),8.0)</f>
        <v>8</v>
      </c>
      <c r="K8146" s="4">
        <f>IFERROR(__xludf.DUMMYFUNCTION("""COMPUTED_VALUE"""),2023.0)</f>
        <v>2023</v>
      </c>
    </row>
    <row r="8147">
      <c r="A8147" s="1" t="s">
        <v>8747</v>
      </c>
      <c r="B8147" s="4" t="s">
        <v>81</v>
      </c>
      <c r="C8147" s="4" t="s">
        <v>29</v>
      </c>
      <c r="D8147" s="4" t="s">
        <v>39</v>
      </c>
      <c r="E8147" s="4">
        <v>1.0</v>
      </c>
      <c r="F8147" s="4">
        <v>1.5</v>
      </c>
      <c r="G8147" s="4">
        <v>1.5</v>
      </c>
      <c r="H8147" s="5">
        <v>45147.0</v>
      </c>
      <c r="I8147" s="4">
        <f>IFERROR(__xludf.DUMMYFUNCTION("SPLIT(H8147,""/"")"),9.0)</f>
        <v>9</v>
      </c>
      <c r="J8147" s="4">
        <f>IFERROR(__xludf.DUMMYFUNCTION("""COMPUTED_VALUE"""),8.0)</f>
        <v>8</v>
      </c>
      <c r="K8147" s="4">
        <f>IFERROR(__xludf.DUMMYFUNCTION("""COMPUTED_VALUE"""),2023.0)</f>
        <v>2023</v>
      </c>
    </row>
    <row r="8148">
      <c r="A8148" s="1" t="s">
        <v>1940</v>
      </c>
      <c r="B8148" s="4" t="s">
        <v>81</v>
      </c>
      <c r="C8148" s="4" t="s">
        <v>29</v>
      </c>
      <c r="D8148" s="4" t="s">
        <v>30</v>
      </c>
      <c r="E8148" s="4">
        <v>1.0</v>
      </c>
      <c r="F8148" s="4">
        <v>1.5</v>
      </c>
      <c r="G8148" s="4">
        <v>1.5</v>
      </c>
      <c r="H8148" s="5">
        <v>45148.0</v>
      </c>
      <c r="I8148" s="4">
        <f>IFERROR(__xludf.DUMMYFUNCTION("SPLIT(H8148,""/"")"),10.0)</f>
        <v>10</v>
      </c>
      <c r="J8148" s="4">
        <f>IFERROR(__xludf.DUMMYFUNCTION("""COMPUTED_VALUE"""),8.0)</f>
        <v>8</v>
      </c>
      <c r="K8148" s="4">
        <f>IFERROR(__xludf.DUMMYFUNCTION("""COMPUTED_VALUE"""),2023.0)</f>
        <v>2023</v>
      </c>
    </row>
    <row r="8149">
      <c r="A8149" s="1" t="s">
        <v>572</v>
      </c>
      <c r="B8149" s="4" t="s">
        <v>81</v>
      </c>
      <c r="C8149" s="4" t="s">
        <v>29</v>
      </c>
      <c r="D8149" s="4" t="s">
        <v>28</v>
      </c>
      <c r="E8149" s="4">
        <v>5.0</v>
      </c>
      <c r="F8149" s="4">
        <v>1.5</v>
      </c>
      <c r="G8149" s="4">
        <v>7.5</v>
      </c>
      <c r="H8149" s="5">
        <v>45148.0</v>
      </c>
      <c r="I8149" s="4">
        <f>IFERROR(__xludf.DUMMYFUNCTION("SPLIT(H8149,""/"")"),10.0)</f>
        <v>10</v>
      </c>
      <c r="J8149" s="4">
        <f>IFERROR(__xludf.DUMMYFUNCTION("""COMPUTED_VALUE"""),8.0)</f>
        <v>8</v>
      </c>
      <c r="K8149" s="4">
        <f>IFERROR(__xludf.DUMMYFUNCTION("""COMPUTED_VALUE"""),2023.0)</f>
        <v>2023</v>
      </c>
    </row>
    <row r="8150">
      <c r="A8150" s="1" t="s">
        <v>8218</v>
      </c>
      <c r="B8150" s="4" t="s">
        <v>81</v>
      </c>
      <c r="C8150" s="4" t="s">
        <v>24</v>
      </c>
      <c r="D8150" s="4" t="s">
        <v>28</v>
      </c>
      <c r="E8150" s="4">
        <v>2.0</v>
      </c>
      <c r="F8150" s="4">
        <v>1.5</v>
      </c>
      <c r="G8150" s="4">
        <v>3.0</v>
      </c>
      <c r="H8150" s="5">
        <v>45148.0</v>
      </c>
      <c r="I8150" s="4">
        <f>IFERROR(__xludf.DUMMYFUNCTION("SPLIT(H8150,""/"")"),10.0)</f>
        <v>10</v>
      </c>
      <c r="J8150" s="4">
        <f>IFERROR(__xludf.DUMMYFUNCTION("""COMPUTED_VALUE"""),8.0)</f>
        <v>8</v>
      </c>
      <c r="K8150" s="4">
        <f>IFERROR(__xludf.DUMMYFUNCTION("""COMPUTED_VALUE"""),2023.0)</f>
        <v>2023</v>
      </c>
    </row>
    <row r="8151">
      <c r="A8151" s="1" t="s">
        <v>4048</v>
      </c>
      <c r="B8151" s="4" t="s">
        <v>81</v>
      </c>
      <c r="C8151" s="4" t="s">
        <v>24</v>
      </c>
      <c r="D8151" s="4" t="s">
        <v>23</v>
      </c>
      <c r="E8151" s="4">
        <v>2.0</v>
      </c>
      <c r="F8151" s="4">
        <v>1.5</v>
      </c>
      <c r="G8151" s="4">
        <v>3.0</v>
      </c>
      <c r="H8151" s="5">
        <v>45148.0</v>
      </c>
      <c r="I8151" s="4">
        <f>IFERROR(__xludf.DUMMYFUNCTION("SPLIT(H8151,""/"")"),10.0)</f>
        <v>10</v>
      </c>
      <c r="J8151" s="4">
        <f>IFERROR(__xludf.DUMMYFUNCTION("""COMPUTED_VALUE"""),8.0)</f>
        <v>8</v>
      </c>
      <c r="K8151" s="4">
        <f>IFERROR(__xludf.DUMMYFUNCTION("""COMPUTED_VALUE"""),2023.0)</f>
        <v>2023</v>
      </c>
    </row>
    <row r="8152">
      <c r="A8152" s="1" t="s">
        <v>2406</v>
      </c>
      <c r="B8152" s="4" t="s">
        <v>81</v>
      </c>
      <c r="C8152" s="4" t="s">
        <v>29</v>
      </c>
      <c r="D8152" s="4" t="s">
        <v>28</v>
      </c>
      <c r="E8152" s="4">
        <v>3.0</v>
      </c>
      <c r="F8152" s="4">
        <v>1.5</v>
      </c>
      <c r="G8152" s="4">
        <v>4.5</v>
      </c>
      <c r="H8152" s="5">
        <v>45148.0</v>
      </c>
      <c r="I8152" s="4">
        <f>IFERROR(__xludf.DUMMYFUNCTION("SPLIT(H8152,""/"")"),10.0)</f>
        <v>10</v>
      </c>
      <c r="J8152" s="4">
        <f>IFERROR(__xludf.DUMMYFUNCTION("""COMPUTED_VALUE"""),8.0)</f>
        <v>8</v>
      </c>
      <c r="K8152" s="4">
        <f>IFERROR(__xludf.DUMMYFUNCTION("""COMPUTED_VALUE"""),2023.0)</f>
        <v>2023</v>
      </c>
    </row>
    <row r="8153">
      <c r="A8153" s="1" t="s">
        <v>6738</v>
      </c>
      <c r="B8153" s="4" t="s">
        <v>81</v>
      </c>
      <c r="C8153" s="4" t="s">
        <v>24</v>
      </c>
      <c r="D8153" s="4" t="s">
        <v>23</v>
      </c>
      <c r="E8153" s="4">
        <v>2.0</v>
      </c>
      <c r="F8153" s="4">
        <v>1.5</v>
      </c>
      <c r="G8153" s="4">
        <v>3.0</v>
      </c>
      <c r="H8153" s="5">
        <v>45149.0</v>
      </c>
      <c r="I8153" s="4">
        <f>IFERROR(__xludf.DUMMYFUNCTION("SPLIT(H8153,""/"")"),11.0)</f>
        <v>11</v>
      </c>
      <c r="J8153" s="4">
        <f>IFERROR(__xludf.DUMMYFUNCTION("""COMPUTED_VALUE"""),8.0)</f>
        <v>8</v>
      </c>
      <c r="K8153" s="4">
        <f>IFERROR(__xludf.DUMMYFUNCTION("""COMPUTED_VALUE"""),2023.0)</f>
        <v>2023</v>
      </c>
    </row>
    <row r="8154">
      <c r="A8154" s="1" t="s">
        <v>6602</v>
      </c>
      <c r="B8154" s="4" t="s">
        <v>81</v>
      </c>
      <c r="C8154" s="4" t="s">
        <v>24</v>
      </c>
      <c r="D8154" s="4" t="s">
        <v>30</v>
      </c>
      <c r="E8154" s="4">
        <v>3.0</v>
      </c>
      <c r="F8154" s="4">
        <v>1.5</v>
      </c>
      <c r="G8154" s="4">
        <v>4.5</v>
      </c>
      <c r="H8154" s="5">
        <v>45149.0</v>
      </c>
      <c r="I8154" s="4">
        <f>IFERROR(__xludf.DUMMYFUNCTION("SPLIT(H8154,""/"")"),11.0)</f>
        <v>11</v>
      </c>
      <c r="J8154" s="4">
        <f>IFERROR(__xludf.DUMMYFUNCTION("""COMPUTED_VALUE"""),8.0)</f>
        <v>8</v>
      </c>
      <c r="K8154" s="4">
        <f>IFERROR(__xludf.DUMMYFUNCTION("""COMPUTED_VALUE"""),2023.0)</f>
        <v>2023</v>
      </c>
    </row>
    <row r="8155">
      <c r="A8155" s="1" t="s">
        <v>8956</v>
      </c>
      <c r="B8155" s="4" t="s">
        <v>81</v>
      </c>
      <c r="C8155" s="4" t="s">
        <v>30</v>
      </c>
      <c r="D8155" s="4" t="s">
        <v>30</v>
      </c>
      <c r="E8155" s="4">
        <v>3.0</v>
      </c>
      <c r="F8155" s="4">
        <v>1.5</v>
      </c>
      <c r="G8155" s="4">
        <v>4.5</v>
      </c>
      <c r="H8155" s="5">
        <v>45149.0</v>
      </c>
      <c r="I8155" s="4">
        <f>IFERROR(__xludf.DUMMYFUNCTION("SPLIT(H8155,""/"")"),11.0)</f>
        <v>11</v>
      </c>
      <c r="J8155" s="4">
        <f>IFERROR(__xludf.DUMMYFUNCTION("""COMPUTED_VALUE"""),8.0)</f>
        <v>8</v>
      </c>
      <c r="K8155" s="4">
        <f>IFERROR(__xludf.DUMMYFUNCTION("""COMPUTED_VALUE"""),2023.0)</f>
        <v>2023</v>
      </c>
    </row>
    <row r="8156">
      <c r="A8156" s="1" t="s">
        <v>1070</v>
      </c>
      <c r="B8156" s="4" t="s">
        <v>81</v>
      </c>
      <c r="C8156" s="4" t="s">
        <v>30</v>
      </c>
      <c r="D8156" s="4" t="s">
        <v>30</v>
      </c>
      <c r="E8156" s="4">
        <v>2.0</v>
      </c>
      <c r="F8156" s="4">
        <v>1.5</v>
      </c>
      <c r="G8156" s="4">
        <v>3.0</v>
      </c>
      <c r="H8156" s="5">
        <v>45149.0</v>
      </c>
      <c r="I8156" s="4">
        <f>IFERROR(__xludf.DUMMYFUNCTION("SPLIT(H8156,""/"")"),11.0)</f>
        <v>11</v>
      </c>
      <c r="J8156" s="4">
        <f>IFERROR(__xludf.DUMMYFUNCTION("""COMPUTED_VALUE"""),8.0)</f>
        <v>8</v>
      </c>
      <c r="K8156" s="4">
        <f>IFERROR(__xludf.DUMMYFUNCTION("""COMPUTED_VALUE"""),2023.0)</f>
        <v>2023</v>
      </c>
    </row>
    <row r="8157">
      <c r="A8157" s="1" t="s">
        <v>964</v>
      </c>
      <c r="B8157" s="4" t="s">
        <v>81</v>
      </c>
      <c r="C8157" s="4" t="s">
        <v>30</v>
      </c>
      <c r="D8157" s="4" t="s">
        <v>39</v>
      </c>
      <c r="E8157" s="4">
        <v>1.0</v>
      </c>
      <c r="F8157" s="4">
        <v>1.5</v>
      </c>
      <c r="G8157" s="4">
        <v>1.5</v>
      </c>
      <c r="H8157" s="5">
        <v>45149.0</v>
      </c>
      <c r="I8157" s="4">
        <f>IFERROR(__xludf.DUMMYFUNCTION("SPLIT(H8157,""/"")"),11.0)</f>
        <v>11</v>
      </c>
      <c r="J8157" s="4">
        <f>IFERROR(__xludf.DUMMYFUNCTION("""COMPUTED_VALUE"""),8.0)</f>
        <v>8</v>
      </c>
      <c r="K8157" s="4">
        <f>IFERROR(__xludf.DUMMYFUNCTION("""COMPUTED_VALUE"""),2023.0)</f>
        <v>2023</v>
      </c>
    </row>
    <row r="8158">
      <c r="A8158" s="1" t="s">
        <v>4562</v>
      </c>
      <c r="B8158" s="4" t="s">
        <v>81</v>
      </c>
      <c r="C8158" s="4" t="s">
        <v>24</v>
      </c>
      <c r="D8158" s="4" t="s">
        <v>28</v>
      </c>
      <c r="E8158" s="4">
        <v>4.0</v>
      </c>
      <c r="F8158" s="4">
        <v>1.5</v>
      </c>
      <c r="G8158" s="4">
        <v>6.0</v>
      </c>
      <c r="H8158" s="5">
        <v>45149.0</v>
      </c>
      <c r="I8158" s="4">
        <f>IFERROR(__xludf.DUMMYFUNCTION("SPLIT(H8158,""/"")"),11.0)</f>
        <v>11</v>
      </c>
      <c r="J8158" s="4">
        <f>IFERROR(__xludf.DUMMYFUNCTION("""COMPUTED_VALUE"""),8.0)</f>
        <v>8</v>
      </c>
      <c r="K8158" s="4">
        <f>IFERROR(__xludf.DUMMYFUNCTION("""COMPUTED_VALUE"""),2023.0)</f>
        <v>2023</v>
      </c>
    </row>
    <row r="8159">
      <c r="A8159" s="1" t="s">
        <v>3522</v>
      </c>
      <c r="B8159" s="4" t="s">
        <v>81</v>
      </c>
      <c r="C8159" s="4" t="s">
        <v>30</v>
      </c>
      <c r="D8159" s="4" t="s">
        <v>23</v>
      </c>
      <c r="E8159" s="4">
        <v>2.0</v>
      </c>
      <c r="F8159" s="4">
        <v>1.5</v>
      </c>
      <c r="G8159" s="4">
        <v>3.0</v>
      </c>
      <c r="H8159" s="5">
        <v>45150.0</v>
      </c>
      <c r="I8159" s="4">
        <f>IFERROR(__xludf.DUMMYFUNCTION("SPLIT(H8159,""/"")"),12.0)</f>
        <v>12</v>
      </c>
      <c r="J8159" s="4">
        <f>IFERROR(__xludf.DUMMYFUNCTION("""COMPUTED_VALUE"""),8.0)</f>
        <v>8</v>
      </c>
      <c r="K8159" s="4">
        <f>IFERROR(__xludf.DUMMYFUNCTION("""COMPUTED_VALUE"""),2023.0)</f>
        <v>2023</v>
      </c>
    </row>
    <row r="8160">
      <c r="A8160" s="1" t="s">
        <v>619</v>
      </c>
      <c r="B8160" s="4" t="s">
        <v>81</v>
      </c>
      <c r="C8160" s="4" t="s">
        <v>24</v>
      </c>
      <c r="D8160" s="4" t="s">
        <v>30</v>
      </c>
      <c r="E8160" s="4">
        <v>2.0</v>
      </c>
      <c r="F8160" s="4">
        <v>1.5</v>
      </c>
      <c r="G8160" s="4">
        <v>3.0</v>
      </c>
      <c r="H8160" s="5">
        <v>45150.0</v>
      </c>
      <c r="I8160" s="4">
        <f>IFERROR(__xludf.DUMMYFUNCTION("SPLIT(H8160,""/"")"),12.0)</f>
        <v>12</v>
      </c>
      <c r="J8160" s="4">
        <f>IFERROR(__xludf.DUMMYFUNCTION("""COMPUTED_VALUE"""),8.0)</f>
        <v>8</v>
      </c>
      <c r="K8160" s="4">
        <f>IFERROR(__xludf.DUMMYFUNCTION("""COMPUTED_VALUE"""),2023.0)</f>
        <v>2023</v>
      </c>
    </row>
    <row r="8161">
      <c r="A8161" s="1" t="s">
        <v>8744</v>
      </c>
      <c r="B8161" s="4" t="s">
        <v>81</v>
      </c>
      <c r="C8161" s="4" t="s">
        <v>30</v>
      </c>
      <c r="D8161" s="4" t="s">
        <v>28</v>
      </c>
      <c r="E8161" s="4">
        <v>2.0</v>
      </c>
      <c r="F8161" s="4">
        <v>1.5</v>
      </c>
      <c r="G8161" s="4">
        <v>3.0</v>
      </c>
      <c r="H8161" s="5">
        <v>45151.0</v>
      </c>
      <c r="I8161" s="4">
        <f>IFERROR(__xludf.DUMMYFUNCTION("SPLIT(H8161,""/"")"),13.0)</f>
        <v>13</v>
      </c>
      <c r="J8161" s="4">
        <f>IFERROR(__xludf.DUMMYFUNCTION("""COMPUTED_VALUE"""),8.0)</f>
        <v>8</v>
      </c>
      <c r="K8161" s="4">
        <f>IFERROR(__xludf.DUMMYFUNCTION("""COMPUTED_VALUE"""),2023.0)</f>
        <v>2023</v>
      </c>
    </row>
    <row r="8162">
      <c r="A8162" s="1" t="s">
        <v>2161</v>
      </c>
      <c r="B8162" s="4" t="s">
        <v>81</v>
      </c>
      <c r="C8162" s="4" t="s">
        <v>24</v>
      </c>
      <c r="D8162" s="4" t="s">
        <v>23</v>
      </c>
      <c r="E8162" s="4">
        <v>2.0</v>
      </c>
      <c r="F8162" s="4">
        <v>1.5</v>
      </c>
      <c r="G8162" s="4">
        <v>3.0</v>
      </c>
      <c r="H8162" s="5">
        <v>45151.0</v>
      </c>
      <c r="I8162" s="4">
        <f>IFERROR(__xludf.DUMMYFUNCTION("SPLIT(H8162,""/"")"),13.0)</f>
        <v>13</v>
      </c>
      <c r="J8162" s="4">
        <f>IFERROR(__xludf.DUMMYFUNCTION("""COMPUTED_VALUE"""),8.0)</f>
        <v>8</v>
      </c>
      <c r="K8162" s="4">
        <f>IFERROR(__xludf.DUMMYFUNCTION("""COMPUTED_VALUE"""),2023.0)</f>
        <v>2023</v>
      </c>
    </row>
    <row r="8163">
      <c r="A8163" s="1" t="s">
        <v>2119</v>
      </c>
      <c r="B8163" s="4" t="s">
        <v>81</v>
      </c>
      <c r="C8163" s="4" t="s">
        <v>30</v>
      </c>
      <c r="D8163" s="4" t="s">
        <v>30</v>
      </c>
      <c r="E8163" s="4">
        <v>3.0</v>
      </c>
      <c r="F8163" s="4">
        <v>1.5</v>
      </c>
      <c r="G8163" s="4">
        <v>4.5</v>
      </c>
      <c r="H8163" s="5">
        <v>45151.0</v>
      </c>
      <c r="I8163" s="4">
        <f>IFERROR(__xludf.DUMMYFUNCTION("SPLIT(H8163,""/"")"),13.0)</f>
        <v>13</v>
      </c>
      <c r="J8163" s="4">
        <f>IFERROR(__xludf.DUMMYFUNCTION("""COMPUTED_VALUE"""),8.0)</f>
        <v>8</v>
      </c>
      <c r="K8163" s="4">
        <f>IFERROR(__xludf.DUMMYFUNCTION("""COMPUTED_VALUE"""),2023.0)</f>
        <v>2023</v>
      </c>
    </row>
    <row r="8164">
      <c r="A8164" s="1" t="s">
        <v>6557</v>
      </c>
      <c r="B8164" s="4" t="s">
        <v>81</v>
      </c>
      <c r="C8164" s="4" t="s">
        <v>24</v>
      </c>
      <c r="D8164" s="4" t="s">
        <v>28</v>
      </c>
      <c r="E8164" s="4">
        <v>2.0</v>
      </c>
      <c r="F8164" s="4">
        <v>1.5</v>
      </c>
      <c r="G8164" s="4">
        <v>3.0</v>
      </c>
      <c r="H8164" s="5">
        <v>45151.0</v>
      </c>
      <c r="I8164" s="4">
        <f>IFERROR(__xludf.DUMMYFUNCTION("SPLIT(H8164,""/"")"),13.0)</f>
        <v>13</v>
      </c>
      <c r="J8164" s="4">
        <f>IFERROR(__xludf.DUMMYFUNCTION("""COMPUTED_VALUE"""),8.0)</f>
        <v>8</v>
      </c>
      <c r="K8164" s="4">
        <f>IFERROR(__xludf.DUMMYFUNCTION("""COMPUTED_VALUE"""),2023.0)</f>
        <v>2023</v>
      </c>
    </row>
    <row r="8165">
      <c r="A8165" s="1" t="s">
        <v>9640</v>
      </c>
      <c r="B8165" s="4" t="s">
        <v>81</v>
      </c>
      <c r="C8165" s="4" t="s">
        <v>24</v>
      </c>
      <c r="D8165" s="4" t="s">
        <v>23</v>
      </c>
      <c r="E8165" s="4">
        <v>1.0</v>
      </c>
      <c r="F8165" s="4">
        <v>1.5</v>
      </c>
      <c r="G8165" s="4">
        <v>1.5</v>
      </c>
      <c r="H8165" s="5">
        <v>45152.0</v>
      </c>
      <c r="I8165" s="4">
        <f>IFERROR(__xludf.DUMMYFUNCTION("SPLIT(H8165,""/"")"),14.0)</f>
        <v>14</v>
      </c>
      <c r="J8165" s="4">
        <f>IFERROR(__xludf.DUMMYFUNCTION("""COMPUTED_VALUE"""),8.0)</f>
        <v>8</v>
      </c>
      <c r="K8165" s="4">
        <f>IFERROR(__xludf.DUMMYFUNCTION("""COMPUTED_VALUE"""),2023.0)</f>
        <v>2023</v>
      </c>
    </row>
    <row r="8166">
      <c r="A8166" s="1" t="s">
        <v>4319</v>
      </c>
      <c r="B8166" s="4" t="s">
        <v>81</v>
      </c>
      <c r="C8166" s="4" t="s">
        <v>30</v>
      </c>
      <c r="D8166" s="4" t="s">
        <v>28</v>
      </c>
      <c r="E8166" s="4">
        <v>4.0</v>
      </c>
      <c r="F8166" s="4">
        <v>1.5</v>
      </c>
      <c r="G8166" s="4">
        <v>6.0</v>
      </c>
      <c r="H8166" s="5">
        <v>45152.0</v>
      </c>
      <c r="I8166" s="4">
        <f>IFERROR(__xludf.DUMMYFUNCTION("SPLIT(H8166,""/"")"),14.0)</f>
        <v>14</v>
      </c>
      <c r="J8166" s="4">
        <f>IFERROR(__xludf.DUMMYFUNCTION("""COMPUTED_VALUE"""),8.0)</f>
        <v>8</v>
      </c>
      <c r="K8166" s="4">
        <f>IFERROR(__xludf.DUMMYFUNCTION("""COMPUTED_VALUE"""),2023.0)</f>
        <v>2023</v>
      </c>
    </row>
    <row r="8167">
      <c r="A8167" s="1" t="s">
        <v>2654</v>
      </c>
      <c r="B8167" s="4" t="s">
        <v>81</v>
      </c>
      <c r="C8167" s="4" t="s">
        <v>24</v>
      </c>
      <c r="D8167" s="4" t="s">
        <v>30</v>
      </c>
      <c r="E8167" s="4">
        <v>2.0</v>
      </c>
      <c r="F8167" s="4">
        <v>1.5</v>
      </c>
      <c r="G8167" s="4">
        <v>3.0</v>
      </c>
      <c r="H8167" s="5">
        <v>45153.0</v>
      </c>
      <c r="I8167" s="4">
        <f>IFERROR(__xludf.DUMMYFUNCTION("SPLIT(H8167,""/"")"),15.0)</f>
        <v>15</v>
      </c>
      <c r="J8167" s="4">
        <f>IFERROR(__xludf.DUMMYFUNCTION("""COMPUTED_VALUE"""),8.0)</f>
        <v>8</v>
      </c>
      <c r="K8167" s="4">
        <f>IFERROR(__xludf.DUMMYFUNCTION("""COMPUTED_VALUE"""),2023.0)</f>
        <v>2023</v>
      </c>
    </row>
    <row r="8168">
      <c r="A8168" s="1" t="s">
        <v>2759</v>
      </c>
      <c r="B8168" s="4" t="s">
        <v>81</v>
      </c>
      <c r="C8168" s="4" t="s">
        <v>30</v>
      </c>
      <c r="D8168" s="4" t="s">
        <v>23</v>
      </c>
      <c r="E8168" s="4">
        <v>5.0</v>
      </c>
      <c r="F8168" s="4">
        <v>1.5</v>
      </c>
      <c r="G8168" s="4">
        <v>7.5</v>
      </c>
      <c r="H8168" s="5">
        <v>45153.0</v>
      </c>
      <c r="I8168" s="4">
        <f>IFERROR(__xludf.DUMMYFUNCTION("SPLIT(H8168,""/"")"),15.0)</f>
        <v>15</v>
      </c>
      <c r="J8168" s="4">
        <f>IFERROR(__xludf.DUMMYFUNCTION("""COMPUTED_VALUE"""),8.0)</f>
        <v>8</v>
      </c>
      <c r="K8168" s="4">
        <f>IFERROR(__xludf.DUMMYFUNCTION("""COMPUTED_VALUE"""),2023.0)</f>
        <v>2023</v>
      </c>
    </row>
    <row r="8169">
      <c r="A8169" s="1" t="s">
        <v>7989</v>
      </c>
      <c r="B8169" s="4" t="s">
        <v>81</v>
      </c>
      <c r="C8169" s="4" t="s">
        <v>30</v>
      </c>
      <c r="D8169" s="4" t="s">
        <v>30</v>
      </c>
      <c r="E8169" s="4">
        <v>2.0</v>
      </c>
      <c r="F8169" s="4">
        <v>1.5</v>
      </c>
      <c r="G8169" s="4">
        <v>3.0</v>
      </c>
      <c r="H8169" s="5">
        <v>45154.0</v>
      </c>
      <c r="I8169" s="4">
        <f>IFERROR(__xludf.DUMMYFUNCTION("SPLIT(H8169,""/"")"),16.0)</f>
        <v>16</v>
      </c>
      <c r="J8169" s="4">
        <f>IFERROR(__xludf.DUMMYFUNCTION("""COMPUTED_VALUE"""),8.0)</f>
        <v>8</v>
      </c>
      <c r="K8169" s="4">
        <f>IFERROR(__xludf.DUMMYFUNCTION("""COMPUTED_VALUE"""),2023.0)</f>
        <v>2023</v>
      </c>
    </row>
    <row r="8170">
      <c r="A8170" s="1" t="s">
        <v>2965</v>
      </c>
      <c r="B8170" s="4" t="s">
        <v>81</v>
      </c>
      <c r="C8170" s="4" t="s">
        <v>24</v>
      </c>
      <c r="D8170" s="4" t="s">
        <v>30</v>
      </c>
      <c r="E8170" s="4">
        <v>1.0</v>
      </c>
      <c r="F8170" s="4">
        <v>1.5</v>
      </c>
      <c r="G8170" s="4">
        <v>1.5</v>
      </c>
      <c r="H8170" s="5">
        <v>45154.0</v>
      </c>
      <c r="I8170" s="4">
        <f>IFERROR(__xludf.DUMMYFUNCTION("SPLIT(H8170,""/"")"),16.0)</f>
        <v>16</v>
      </c>
      <c r="J8170" s="4">
        <f>IFERROR(__xludf.DUMMYFUNCTION("""COMPUTED_VALUE"""),8.0)</f>
        <v>8</v>
      </c>
      <c r="K8170" s="4">
        <f>IFERROR(__xludf.DUMMYFUNCTION("""COMPUTED_VALUE"""),2023.0)</f>
        <v>2023</v>
      </c>
    </row>
    <row r="8171">
      <c r="A8171" s="1" t="s">
        <v>129</v>
      </c>
      <c r="B8171" s="4" t="s">
        <v>81</v>
      </c>
      <c r="C8171" s="4" t="s">
        <v>29</v>
      </c>
      <c r="D8171" s="4" t="s">
        <v>23</v>
      </c>
      <c r="E8171" s="4">
        <v>2.0</v>
      </c>
      <c r="F8171" s="4">
        <v>1.5</v>
      </c>
      <c r="G8171" s="4">
        <v>3.0</v>
      </c>
      <c r="H8171" s="5">
        <v>45154.0</v>
      </c>
      <c r="I8171" s="4">
        <f>IFERROR(__xludf.DUMMYFUNCTION("SPLIT(H8171,""/"")"),16.0)</f>
        <v>16</v>
      </c>
      <c r="J8171" s="4">
        <f>IFERROR(__xludf.DUMMYFUNCTION("""COMPUTED_VALUE"""),8.0)</f>
        <v>8</v>
      </c>
      <c r="K8171" s="4">
        <f>IFERROR(__xludf.DUMMYFUNCTION("""COMPUTED_VALUE"""),2023.0)</f>
        <v>2023</v>
      </c>
    </row>
    <row r="8172">
      <c r="A8172" s="1" t="s">
        <v>7365</v>
      </c>
      <c r="B8172" s="4" t="s">
        <v>81</v>
      </c>
      <c r="C8172" s="4" t="s">
        <v>29</v>
      </c>
      <c r="D8172" s="4" t="s">
        <v>28</v>
      </c>
      <c r="E8172" s="4">
        <v>3.0</v>
      </c>
      <c r="F8172" s="4">
        <v>1.5</v>
      </c>
      <c r="G8172" s="4">
        <v>4.5</v>
      </c>
      <c r="H8172" s="5">
        <v>45155.0</v>
      </c>
      <c r="I8172" s="4">
        <f>IFERROR(__xludf.DUMMYFUNCTION("SPLIT(H8172,""/"")"),17.0)</f>
        <v>17</v>
      </c>
      <c r="J8172" s="4">
        <f>IFERROR(__xludf.DUMMYFUNCTION("""COMPUTED_VALUE"""),8.0)</f>
        <v>8</v>
      </c>
      <c r="K8172" s="4">
        <f>IFERROR(__xludf.DUMMYFUNCTION("""COMPUTED_VALUE"""),2023.0)</f>
        <v>2023</v>
      </c>
    </row>
    <row r="8173">
      <c r="A8173" s="1" t="s">
        <v>2777</v>
      </c>
      <c r="B8173" s="4" t="s">
        <v>81</v>
      </c>
      <c r="C8173" s="4" t="s">
        <v>24</v>
      </c>
      <c r="D8173" s="4" t="s">
        <v>30</v>
      </c>
      <c r="E8173" s="4">
        <v>3.0</v>
      </c>
      <c r="F8173" s="4">
        <v>1.5</v>
      </c>
      <c r="G8173" s="4">
        <v>4.5</v>
      </c>
      <c r="H8173" s="5">
        <v>45155.0</v>
      </c>
      <c r="I8173" s="4">
        <f>IFERROR(__xludf.DUMMYFUNCTION("SPLIT(H8173,""/"")"),17.0)</f>
        <v>17</v>
      </c>
      <c r="J8173" s="4">
        <f>IFERROR(__xludf.DUMMYFUNCTION("""COMPUTED_VALUE"""),8.0)</f>
        <v>8</v>
      </c>
      <c r="K8173" s="4">
        <f>IFERROR(__xludf.DUMMYFUNCTION("""COMPUTED_VALUE"""),2023.0)</f>
        <v>2023</v>
      </c>
    </row>
    <row r="8174">
      <c r="A8174" s="1" t="s">
        <v>6374</v>
      </c>
      <c r="B8174" s="4" t="s">
        <v>81</v>
      </c>
      <c r="C8174" s="4" t="s">
        <v>30</v>
      </c>
      <c r="D8174" s="4" t="s">
        <v>30</v>
      </c>
      <c r="E8174" s="4">
        <v>5.0</v>
      </c>
      <c r="F8174" s="4">
        <v>1.5</v>
      </c>
      <c r="G8174" s="4">
        <v>7.5</v>
      </c>
      <c r="H8174" s="5">
        <v>45155.0</v>
      </c>
      <c r="I8174" s="4">
        <f>IFERROR(__xludf.DUMMYFUNCTION("SPLIT(H8174,""/"")"),17.0)</f>
        <v>17</v>
      </c>
      <c r="J8174" s="4">
        <f>IFERROR(__xludf.DUMMYFUNCTION("""COMPUTED_VALUE"""),8.0)</f>
        <v>8</v>
      </c>
      <c r="K8174" s="4">
        <f>IFERROR(__xludf.DUMMYFUNCTION("""COMPUTED_VALUE"""),2023.0)</f>
        <v>2023</v>
      </c>
    </row>
    <row r="8175">
      <c r="A8175" s="1" t="s">
        <v>2272</v>
      </c>
      <c r="B8175" s="4" t="s">
        <v>81</v>
      </c>
      <c r="C8175" s="4" t="s">
        <v>30</v>
      </c>
      <c r="D8175" s="4" t="s">
        <v>28</v>
      </c>
      <c r="E8175" s="4">
        <v>2.0</v>
      </c>
      <c r="F8175" s="4">
        <v>1.5</v>
      </c>
      <c r="G8175" s="4">
        <v>3.0</v>
      </c>
      <c r="H8175" s="5">
        <v>45155.0</v>
      </c>
      <c r="I8175" s="4">
        <f>IFERROR(__xludf.DUMMYFUNCTION("SPLIT(H8175,""/"")"),17.0)</f>
        <v>17</v>
      </c>
      <c r="J8175" s="4">
        <f>IFERROR(__xludf.DUMMYFUNCTION("""COMPUTED_VALUE"""),8.0)</f>
        <v>8</v>
      </c>
      <c r="K8175" s="4">
        <f>IFERROR(__xludf.DUMMYFUNCTION("""COMPUTED_VALUE"""),2023.0)</f>
        <v>2023</v>
      </c>
    </row>
    <row r="8176">
      <c r="A8176" s="1" t="s">
        <v>8766</v>
      </c>
      <c r="B8176" s="4" t="s">
        <v>81</v>
      </c>
      <c r="C8176" s="4" t="s">
        <v>29</v>
      </c>
      <c r="D8176" s="4" t="s">
        <v>39</v>
      </c>
      <c r="E8176" s="4">
        <v>5.0</v>
      </c>
      <c r="F8176" s="4">
        <v>1.5</v>
      </c>
      <c r="G8176" s="4">
        <v>7.5</v>
      </c>
      <c r="H8176" s="5">
        <v>45155.0</v>
      </c>
      <c r="I8176" s="4">
        <f>IFERROR(__xludf.DUMMYFUNCTION("SPLIT(H8176,""/"")"),17.0)</f>
        <v>17</v>
      </c>
      <c r="J8176" s="4">
        <f>IFERROR(__xludf.DUMMYFUNCTION("""COMPUTED_VALUE"""),8.0)</f>
        <v>8</v>
      </c>
      <c r="K8176" s="4">
        <f>IFERROR(__xludf.DUMMYFUNCTION("""COMPUTED_VALUE"""),2023.0)</f>
        <v>2023</v>
      </c>
    </row>
    <row r="8177">
      <c r="A8177" s="1" t="s">
        <v>1942</v>
      </c>
      <c r="B8177" s="4" t="s">
        <v>81</v>
      </c>
      <c r="C8177" s="4" t="s">
        <v>29</v>
      </c>
      <c r="D8177" s="4" t="s">
        <v>39</v>
      </c>
      <c r="E8177" s="4">
        <v>2.0</v>
      </c>
      <c r="F8177" s="4">
        <v>1.5</v>
      </c>
      <c r="G8177" s="4">
        <v>3.0</v>
      </c>
      <c r="H8177" s="5">
        <v>45155.0</v>
      </c>
      <c r="I8177" s="4">
        <f>IFERROR(__xludf.DUMMYFUNCTION("SPLIT(H8177,""/"")"),17.0)</f>
        <v>17</v>
      </c>
      <c r="J8177" s="4">
        <f>IFERROR(__xludf.DUMMYFUNCTION("""COMPUTED_VALUE"""),8.0)</f>
        <v>8</v>
      </c>
      <c r="K8177" s="4">
        <f>IFERROR(__xludf.DUMMYFUNCTION("""COMPUTED_VALUE"""),2023.0)</f>
        <v>2023</v>
      </c>
    </row>
    <row r="8178">
      <c r="A8178" s="1" t="s">
        <v>7806</v>
      </c>
      <c r="B8178" s="4" t="s">
        <v>81</v>
      </c>
      <c r="C8178" s="4" t="s">
        <v>24</v>
      </c>
      <c r="D8178" s="4" t="s">
        <v>28</v>
      </c>
      <c r="E8178" s="4">
        <v>5.0</v>
      </c>
      <c r="F8178" s="4">
        <v>1.5</v>
      </c>
      <c r="G8178" s="4">
        <v>7.5</v>
      </c>
      <c r="H8178" s="5">
        <v>45155.0</v>
      </c>
      <c r="I8178" s="4">
        <f>IFERROR(__xludf.DUMMYFUNCTION("SPLIT(H8178,""/"")"),17.0)</f>
        <v>17</v>
      </c>
      <c r="J8178" s="4">
        <f>IFERROR(__xludf.DUMMYFUNCTION("""COMPUTED_VALUE"""),8.0)</f>
        <v>8</v>
      </c>
      <c r="K8178" s="4">
        <f>IFERROR(__xludf.DUMMYFUNCTION("""COMPUTED_VALUE"""),2023.0)</f>
        <v>2023</v>
      </c>
    </row>
    <row r="8179">
      <c r="A8179" s="1" t="s">
        <v>4120</v>
      </c>
      <c r="B8179" s="4" t="s">
        <v>81</v>
      </c>
      <c r="C8179" s="4" t="s">
        <v>30</v>
      </c>
      <c r="D8179" s="4" t="s">
        <v>28</v>
      </c>
      <c r="E8179" s="4">
        <v>1.0</v>
      </c>
      <c r="F8179" s="4">
        <v>1.5</v>
      </c>
      <c r="G8179" s="4">
        <v>1.5</v>
      </c>
      <c r="H8179" s="5">
        <v>45156.0</v>
      </c>
      <c r="I8179" s="4">
        <f>IFERROR(__xludf.DUMMYFUNCTION("SPLIT(H8179,""/"")"),18.0)</f>
        <v>18</v>
      </c>
      <c r="J8179" s="4">
        <f>IFERROR(__xludf.DUMMYFUNCTION("""COMPUTED_VALUE"""),8.0)</f>
        <v>8</v>
      </c>
      <c r="K8179" s="4">
        <f>IFERROR(__xludf.DUMMYFUNCTION("""COMPUTED_VALUE"""),2023.0)</f>
        <v>2023</v>
      </c>
    </row>
    <row r="8180">
      <c r="A8180" s="1" t="s">
        <v>8481</v>
      </c>
      <c r="B8180" s="4" t="s">
        <v>81</v>
      </c>
      <c r="C8180" s="4" t="s">
        <v>29</v>
      </c>
      <c r="D8180" s="4" t="s">
        <v>23</v>
      </c>
      <c r="E8180" s="4">
        <v>1.0</v>
      </c>
      <c r="F8180" s="4">
        <v>1.5</v>
      </c>
      <c r="G8180" s="4">
        <v>1.5</v>
      </c>
      <c r="H8180" s="5">
        <v>45156.0</v>
      </c>
      <c r="I8180" s="4">
        <f>IFERROR(__xludf.DUMMYFUNCTION("SPLIT(H8180,""/"")"),18.0)</f>
        <v>18</v>
      </c>
      <c r="J8180" s="4">
        <f>IFERROR(__xludf.DUMMYFUNCTION("""COMPUTED_VALUE"""),8.0)</f>
        <v>8</v>
      </c>
      <c r="K8180" s="4">
        <f>IFERROR(__xludf.DUMMYFUNCTION("""COMPUTED_VALUE"""),2023.0)</f>
        <v>2023</v>
      </c>
    </row>
    <row r="8181">
      <c r="A8181" s="1" t="s">
        <v>3369</v>
      </c>
      <c r="B8181" s="4" t="s">
        <v>81</v>
      </c>
      <c r="C8181" s="4" t="s">
        <v>29</v>
      </c>
      <c r="D8181" s="4" t="s">
        <v>28</v>
      </c>
      <c r="E8181" s="4">
        <v>1.0</v>
      </c>
      <c r="F8181" s="4">
        <v>1.5</v>
      </c>
      <c r="G8181" s="4">
        <v>1.5</v>
      </c>
      <c r="H8181" s="5">
        <v>45156.0</v>
      </c>
      <c r="I8181" s="4">
        <f>IFERROR(__xludf.DUMMYFUNCTION("SPLIT(H8181,""/"")"),18.0)</f>
        <v>18</v>
      </c>
      <c r="J8181" s="4">
        <f>IFERROR(__xludf.DUMMYFUNCTION("""COMPUTED_VALUE"""),8.0)</f>
        <v>8</v>
      </c>
      <c r="K8181" s="4">
        <f>IFERROR(__xludf.DUMMYFUNCTION("""COMPUTED_VALUE"""),2023.0)</f>
        <v>2023</v>
      </c>
    </row>
    <row r="8182">
      <c r="A8182" s="1" t="s">
        <v>5810</v>
      </c>
      <c r="B8182" s="4" t="s">
        <v>81</v>
      </c>
      <c r="C8182" s="4" t="s">
        <v>24</v>
      </c>
      <c r="D8182" s="4" t="s">
        <v>28</v>
      </c>
      <c r="E8182" s="4">
        <v>5.0</v>
      </c>
      <c r="F8182" s="4">
        <v>1.5</v>
      </c>
      <c r="G8182" s="4">
        <v>7.5</v>
      </c>
      <c r="H8182" s="5">
        <v>45157.0</v>
      </c>
      <c r="I8182" s="4">
        <f>IFERROR(__xludf.DUMMYFUNCTION("SPLIT(H8182,""/"")"),19.0)</f>
        <v>19</v>
      </c>
      <c r="J8182" s="4">
        <f>IFERROR(__xludf.DUMMYFUNCTION("""COMPUTED_VALUE"""),8.0)</f>
        <v>8</v>
      </c>
      <c r="K8182" s="4">
        <f>IFERROR(__xludf.DUMMYFUNCTION("""COMPUTED_VALUE"""),2023.0)</f>
        <v>2023</v>
      </c>
    </row>
    <row r="8183">
      <c r="A8183" s="1" t="s">
        <v>5086</v>
      </c>
      <c r="B8183" s="4" t="s">
        <v>81</v>
      </c>
      <c r="C8183" s="4" t="s">
        <v>30</v>
      </c>
      <c r="D8183" s="4" t="s">
        <v>28</v>
      </c>
      <c r="E8183" s="4">
        <v>3.0</v>
      </c>
      <c r="F8183" s="4">
        <v>1.5</v>
      </c>
      <c r="G8183" s="4">
        <v>4.5</v>
      </c>
      <c r="H8183" s="5">
        <v>45157.0</v>
      </c>
      <c r="I8183" s="4">
        <f>IFERROR(__xludf.DUMMYFUNCTION("SPLIT(H8183,""/"")"),19.0)</f>
        <v>19</v>
      </c>
      <c r="J8183" s="4">
        <f>IFERROR(__xludf.DUMMYFUNCTION("""COMPUTED_VALUE"""),8.0)</f>
        <v>8</v>
      </c>
      <c r="K8183" s="4">
        <f>IFERROR(__xludf.DUMMYFUNCTION("""COMPUTED_VALUE"""),2023.0)</f>
        <v>2023</v>
      </c>
    </row>
    <row r="8184">
      <c r="A8184" s="1" t="s">
        <v>492</v>
      </c>
      <c r="B8184" s="4" t="s">
        <v>81</v>
      </c>
      <c r="C8184" s="4" t="s">
        <v>30</v>
      </c>
      <c r="D8184" s="4" t="s">
        <v>28</v>
      </c>
      <c r="E8184" s="4">
        <v>4.0</v>
      </c>
      <c r="F8184" s="4">
        <v>1.5</v>
      </c>
      <c r="G8184" s="4">
        <v>6.0</v>
      </c>
      <c r="H8184" s="5">
        <v>45157.0</v>
      </c>
      <c r="I8184" s="4">
        <f>IFERROR(__xludf.DUMMYFUNCTION("SPLIT(H8184,""/"")"),19.0)</f>
        <v>19</v>
      </c>
      <c r="J8184" s="4">
        <f>IFERROR(__xludf.DUMMYFUNCTION("""COMPUTED_VALUE"""),8.0)</f>
        <v>8</v>
      </c>
      <c r="K8184" s="4">
        <f>IFERROR(__xludf.DUMMYFUNCTION("""COMPUTED_VALUE"""),2023.0)</f>
        <v>2023</v>
      </c>
    </row>
    <row r="8185">
      <c r="A8185" s="1" t="s">
        <v>8134</v>
      </c>
      <c r="B8185" s="4" t="s">
        <v>81</v>
      </c>
      <c r="C8185" s="4" t="s">
        <v>24</v>
      </c>
      <c r="D8185" s="4" t="s">
        <v>39</v>
      </c>
      <c r="E8185" s="4">
        <v>2.0</v>
      </c>
      <c r="F8185" s="4">
        <v>1.5</v>
      </c>
      <c r="G8185" s="4">
        <v>3.0</v>
      </c>
      <c r="H8185" s="5">
        <v>45158.0</v>
      </c>
      <c r="I8185" s="4">
        <f>IFERROR(__xludf.DUMMYFUNCTION("SPLIT(H8185,""/"")"),20.0)</f>
        <v>20</v>
      </c>
      <c r="J8185" s="4">
        <f>IFERROR(__xludf.DUMMYFUNCTION("""COMPUTED_VALUE"""),8.0)</f>
        <v>8</v>
      </c>
      <c r="K8185" s="4">
        <f>IFERROR(__xludf.DUMMYFUNCTION("""COMPUTED_VALUE"""),2023.0)</f>
        <v>2023</v>
      </c>
    </row>
    <row r="8186">
      <c r="A8186" s="1" t="s">
        <v>8188</v>
      </c>
      <c r="B8186" s="4" t="s">
        <v>81</v>
      </c>
      <c r="C8186" s="4" t="s">
        <v>29</v>
      </c>
      <c r="D8186" s="4" t="s">
        <v>28</v>
      </c>
      <c r="E8186" s="4">
        <v>2.0</v>
      </c>
      <c r="F8186" s="4">
        <v>1.5</v>
      </c>
      <c r="G8186" s="4">
        <v>3.0</v>
      </c>
      <c r="H8186" s="5">
        <v>45158.0</v>
      </c>
      <c r="I8186" s="4">
        <f>IFERROR(__xludf.DUMMYFUNCTION("SPLIT(H8186,""/"")"),20.0)</f>
        <v>20</v>
      </c>
      <c r="J8186" s="4">
        <f>IFERROR(__xludf.DUMMYFUNCTION("""COMPUTED_VALUE"""),8.0)</f>
        <v>8</v>
      </c>
      <c r="K8186" s="4">
        <f>IFERROR(__xludf.DUMMYFUNCTION("""COMPUTED_VALUE"""),2023.0)</f>
        <v>2023</v>
      </c>
    </row>
    <row r="8187">
      <c r="A8187" s="1" t="s">
        <v>7667</v>
      </c>
      <c r="B8187" s="4" t="s">
        <v>81</v>
      </c>
      <c r="C8187" s="4" t="s">
        <v>24</v>
      </c>
      <c r="D8187" s="4" t="s">
        <v>23</v>
      </c>
      <c r="E8187" s="4">
        <v>4.0</v>
      </c>
      <c r="F8187" s="4">
        <v>1.5</v>
      </c>
      <c r="G8187" s="4">
        <v>6.0</v>
      </c>
      <c r="H8187" s="5">
        <v>45158.0</v>
      </c>
      <c r="I8187" s="4">
        <f>IFERROR(__xludf.DUMMYFUNCTION("SPLIT(H8187,""/"")"),20.0)</f>
        <v>20</v>
      </c>
      <c r="J8187" s="4">
        <f>IFERROR(__xludf.DUMMYFUNCTION("""COMPUTED_VALUE"""),8.0)</f>
        <v>8</v>
      </c>
      <c r="K8187" s="4">
        <f>IFERROR(__xludf.DUMMYFUNCTION("""COMPUTED_VALUE"""),2023.0)</f>
        <v>2023</v>
      </c>
    </row>
    <row r="8188">
      <c r="A8188" s="1" t="s">
        <v>6856</v>
      </c>
      <c r="B8188" s="4" t="s">
        <v>81</v>
      </c>
      <c r="C8188" s="4" t="s">
        <v>30</v>
      </c>
      <c r="D8188" s="4" t="s">
        <v>28</v>
      </c>
      <c r="E8188" s="4">
        <v>4.0</v>
      </c>
      <c r="F8188" s="4">
        <v>1.5</v>
      </c>
      <c r="G8188" s="4">
        <v>6.0</v>
      </c>
      <c r="H8188" s="5">
        <v>45159.0</v>
      </c>
      <c r="I8188" s="4">
        <f>IFERROR(__xludf.DUMMYFUNCTION("SPLIT(H8188,""/"")"),21.0)</f>
        <v>21</v>
      </c>
      <c r="J8188" s="4">
        <f>IFERROR(__xludf.DUMMYFUNCTION("""COMPUTED_VALUE"""),8.0)</f>
        <v>8</v>
      </c>
      <c r="K8188" s="4">
        <f>IFERROR(__xludf.DUMMYFUNCTION("""COMPUTED_VALUE"""),2023.0)</f>
        <v>2023</v>
      </c>
    </row>
    <row r="8189">
      <c r="A8189" s="1" t="s">
        <v>4111</v>
      </c>
      <c r="B8189" s="4" t="s">
        <v>81</v>
      </c>
      <c r="C8189" s="4" t="s">
        <v>24</v>
      </c>
      <c r="D8189" s="4" t="s">
        <v>30</v>
      </c>
      <c r="E8189" s="4">
        <v>5.0</v>
      </c>
      <c r="F8189" s="4">
        <v>1.5</v>
      </c>
      <c r="G8189" s="4">
        <v>7.5</v>
      </c>
      <c r="H8189" s="5">
        <v>45159.0</v>
      </c>
      <c r="I8189" s="4">
        <f>IFERROR(__xludf.DUMMYFUNCTION("SPLIT(H8189,""/"")"),21.0)</f>
        <v>21</v>
      </c>
      <c r="J8189" s="4">
        <f>IFERROR(__xludf.DUMMYFUNCTION("""COMPUTED_VALUE"""),8.0)</f>
        <v>8</v>
      </c>
      <c r="K8189" s="4">
        <f>IFERROR(__xludf.DUMMYFUNCTION("""COMPUTED_VALUE"""),2023.0)</f>
        <v>2023</v>
      </c>
    </row>
    <row r="8190">
      <c r="A8190" s="1" t="s">
        <v>3684</v>
      </c>
      <c r="B8190" s="4" t="s">
        <v>81</v>
      </c>
      <c r="C8190" s="4" t="s">
        <v>29</v>
      </c>
      <c r="D8190" s="4" t="s">
        <v>23</v>
      </c>
      <c r="E8190" s="4">
        <v>2.0</v>
      </c>
      <c r="F8190" s="4">
        <v>1.5</v>
      </c>
      <c r="G8190" s="4">
        <v>3.0</v>
      </c>
      <c r="H8190" s="5">
        <v>45159.0</v>
      </c>
      <c r="I8190" s="4">
        <f>IFERROR(__xludf.DUMMYFUNCTION("SPLIT(H8190,""/"")"),21.0)</f>
        <v>21</v>
      </c>
      <c r="J8190" s="4">
        <f>IFERROR(__xludf.DUMMYFUNCTION("""COMPUTED_VALUE"""),8.0)</f>
        <v>8</v>
      </c>
      <c r="K8190" s="4">
        <f>IFERROR(__xludf.DUMMYFUNCTION("""COMPUTED_VALUE"""),2023.0)</f>
        <v>2023</v>
      </c>
    </row>
    <row r="8191">
      <c r="A8191" s="1" t="s">
        <v>2199</v>
      </c>
      <c r="B8191" s="4" t="s">
        <v>81</v>
      </c>
      <c r="C8191" s="4" t="s">
        <v>29</v>
      </c>
      <c r="D8191" s="4" t="s">
        <v>30</v>
      </c>
      <c r="E8191" s="4">
        <v>1.0</v>
      </c>
      <c r="F8191" s="4">
        <v>1.5</v>
      </c>
      <c r="G8191" s="4">
        <v>1.5</v>
      </c>
      <c r="H8191" s="5">
        <v>45159.0</v>
      </c>
      <c r="I8191" s="4">
        <f>IFERROR(__xludf.DUMMYFUNCTION("SPLIT(H8191,""/"")"),21.0)</f>
        <v>21</v>
      </c>
      <c r="J8191" s="4">
        <f>IFERROR(__xludf.DUMMYFUNCTION("""COMPUTED_VALUE"""),8.0)</f>
        <v>8</v>
      </c>
      <c r="K8191" s="4">
        <f>IFERROR(__xludf.DUMMYFUNCTION("""COMPUTED_VALUE"""),2023.0)</f>
        <v>2023</v>
      </c>
    </row>
    <row r="8192">
      <c r="A8192" s="1" t="s">
        <v>2476</v>
      </c>
      <c r="B8192" s="4" t="s">
        <v>81</v>
      </c>
      <c r="C8192" s="4" t="s">
        <v>24</v>
      </c>
      <c r="D8192" s="4" t="s">
        <v>30</v>
      </c>
      <c r="E8192" s="4">
        <v>1.0</v>
      </c>
      <c r="F8192" s="4">
        <v>1.5</v>
      </c>
      <c r="G8192" s="4">
        <v>1.5</v>
      </c>
      <c r="H8192" s="5">
        <v>45160.0</v>
      </c>
      <c r="I8192" s="4">
        <f>IFERROR(__xludf.DUMMYFUNCTION("SPLIT(H8192,""/"")"),22.0)</f>
        <v>22</v>
      </c>
      <c r="J8192" s="4">
        <f>IFERROR(__xludf.DUMMYFUNCTION("""COMPUTED_VALUE"""),8.0)</f>
        <v>8</v>
      </c>
      <c r="K8192" s="4">
        <f>IFERROR(__xludf.DUMMYFUNCTION("""COMPUTED_VALUE"""),2023.0)</f>
        <v>2023</v>
      </c>
    </row>
    <row r="8193">
      <c r="A8193" s="1" t="s">
        <v>1729</v>
      </c>
      <c r="B8193" s="4" t="s">
        <v>81</v>
      </c>
      <c r="C8193" s="4" t="s">
        <v>29</v>
      </c>
      <c r="D8193" s="4" t="s">
        <v>39</v>
      </c>
      <c r="E8193" s="4">
        <v>1.0</v>
      </c>
      <c r="F8193" s="4">
        <v>1.5</v>
      </c>
      <c r="G8193" s="4">
        <v>1.5</v>
      </c>
      <c r="H8193" s="5">
        <v>45160.0</v>
      </c>
      <c r="I8193" s="4">
        <f>IFERROR(__xludf.DUMMYFUNCTION("SPLIT(H8193,""/"")"),22.0)</f>
        <v>22</v>
      </c>
      <c r="J8193" s="4">
        <f>IFERROR(__xludf.DUMMYFUNCTION("""COMPUTED_VALUE"""),8.0)</f>
        <v>8</v>
      </c>
      <c r="K8193" s="4">
        <f>IFERROR(__xludf.DUMMYFUNCTION("""COMPUTED_VALUE"""),2023.0)</f>
        <v>2023</v>
      </c>
    </row>
    <row r="8194">
      <c r="A8194" s="1" t="s">
        <v>7100</v>
      </c>
      <c r="B8194" s="4" t="s">
        <v>81</v>
      </c>
      <c r="C8194" s="4" t="s">
        <v>24</v>
      </c>
      <c r="D8194" s="4" t="s">
        <v>28</v>
      </c>
      <c r="E8194" s="4">
        <v>4.0</v>
      </c>
      <c r="F8194" s="4">
        <v>1.5</v>
      </c>
      <c r="G8194" s="4">
        <v>6.0</v>
      </c>
      <c r="H8194" s="5">
        <v>45160.0</v>
      </c>
      <c r="I8194" s="4">
        <f>IFERROR(__xludf.DUMMYFUNCTION("SPLIT(H8194,""/"")"),22.0)</f>
        <v>22</v>
      </c>
      <c r="J8194" s="4">
        <f>IFERROR(__xludf.DUMMYFUNCTION("""COMPUTED_VALUE"""),8.0)</f>
        <v>8</v>
      </c>
      <c r="K8194" s="4">
        <f>IFERROR(__xludf.DUMMYFUNCTION("""COMPUTED_VALUE"""),2023.0)</f>
        <v>2023</v>
      </c>
    </row>
    <row r="8195">
      <c r="A8195" s="1" t="s">
        <v>583</v>
      </c>
      <c r="B8195" s="4" t="s">
        <v>81</v>
      </c>
      <c r="C8195" s="4" t="s">
        <v>24</v>
      </c>
      <c r="D8195" s="4" t="s">
        <v>23</v>
      </c>
      <c r="E8195" s="4">
        <v>3.0</v>
      </c>
      <c r="F8195" s="4">
        <v>1.5</v>
      </c>
      <c r="G8195" s="4">
        <v>4.5</v>
      </c>
      <c r="H8195" s="5">
        <v>45160.0</v>
      </c>
      <c r="I8195" s="4">
        <f>IFERROR(__xludf.DUMMYFUNCTION("SPLIT(H8195,""/"")"),22.0)</f>
        <v>22</v>
      </c>
      <c r="J8195" s="4">
        <f>IFERROR(__xludf.DUMMYFUNCTION("""COMPUTED_VALUE"""),8.0)</f>
        <v>8</v>
      </c>
      <c r="K8195" s="4">
        <f>IFERROR(__xludf.DUMMYFUNCTION("""COMPUTED_VALUE"""),2023.0)</f>
        <v>2023</v>
      </c>
    </row>
    <row r="8196">
      <c r="A8196" s="1" t="s">
        <v>3058</v>
      </c>
      <c r="B8196" s="4" t="s">
        <v>81</v>
      </c>
      <c r="C8196" s="4" t="s">
        <v>30</v>
      </c>
      <c r="D8196" s="4" t="s">
        <v>30</v>
      </c>
      <c r="E8196" s="4">
        <v>4.0</v>
      </c>
      <c r="F8196" s="4">
        <v>1.5</v>
      </c>
      <c r="G8196" s="4">
        <v>6.0</v>
      </c>
      <c r="H8196" s="5">
        <v>45160.0</v>
      </c>
      <c r="I8196" s="4">
        <f>IFERROR(__xludf.DUMMYFUNCTION("SPLIT(H8196,""/"")"),22.0)</f>
        <v>22</v>
      </c>
      <c r="J8196" s="4">
        <f>IFERROR(__xludf.DUMMYFUNCTION("""COMPUTED_VALUE"""),8.0)</f>
        <v>8</v>
      </c>
      <c r="K8196" s="4">
        <f>IFERROR(__xludf.DUMMYFUNCTION("""COMPUTED_VALUE"""),2023.0)</f>
        <v>2023</v>
      </c>
    </row>
    <row r="8197">
      <c r="A8197" s="1" t="s">
        <v>5635</v>
      </c>
      <c r="B8197" s="4" t="s">
        <v>81</v>
      </c>
      <c r="C8197" s="4" t="s">
        <v>24</v>
      </c>
      <c r="D8197" s="4" t="s">
        <v>30</v>
      </c>
      <c r="E8197" s="4">
        <v>1.0</v>
      </c>
      <c r="F8197" s="4">
        <v>1.5</v>
      </c>
      <c r="G8197" s="4">
        <v>1.5</v>
      </c>
      <c r="H8197" s="5">
        <v>45160.0</v>
      </c>
      <c r="I8197" s="4">
        <f>IFERROR(__xludf.DUMMYFUNCTION("SPLIT(H8197,""/"")"),22.0)</f>
        <v>22</v>
      </c>
      <c r="J8197" s="4">
        <f>IFERROR(__xludf.DUMMYFUNCTION("""COMPUTED_VALUE"""),8.0)</f>
        <v>8</v>
      </c>
      <c r="K8197" s="4">
        <f>IFERROR(__xludf.DUMMYFUNCTION("""COMPUTED_VALUE"""),2023.0)</f>
        <v>2023</v>
      </c>
    </row>
    <row r="8198">
      <c r="A8198" s="1" t="s">
        <v>4257</v>
      </c>
      <c r="B8198" s="4" t="s">
        <v>81</v>
      </c>
      <c r="C8198" s="4" t="s">
        <v>30</v>
      </c>
      <c r="D8198" s="4" t="s">
        <v>23</v>
      </c>
      <c r="E8198" s="4">
        <v>1.0</v>
      </c>
      <c r="F8198" s="4">
        <v>1.5</v>
      </c>
      <c r="G8198" s="4">
        <v>1.5</v>
      </c>
      <c r="H8198" s="5">
        <v>45161.0</v>
      </c>
      <c r="I8198" s="4">
        <f>IFERROR(__xludf.DUMMYFUNCTION("SPLIT(H8198,""/"")"),23.0)</f>
        <v>23</v>
      </c>
      <c r="J8198" s="4">
        <f>IFERROR(__xludf.DUMMYFUNCTION("""COMPUTED_VALUE"""),8.0)</f>
        <v>8</v>
      </c>
      <c r="K8198" s="4">
        <f>IFERROR(__xludf.DUMMYFUNCTION("""COMPUTED_VALUE"""),2023.0)</f>
        <v>2023</v>
      </c>
    </row>
    <row r="8199">
      <c r="A8199" s="1" t="s">
        <v>9580</v>
      </c>
      <c r="B8199" s="4" t="s">
        <v>81</v>
      </c>
      <c r="C8199" s="4" t="s">
        <v>30</v>
      </c>
      <c r="D8199" s="4" t="s">
        <v>28</v>
      </c>
      <c r="E8199" s="4">
        <v>5.0</v>
      </c>
      <c r="F8199" s="4">
        <v>1.5</v>
      </c>
      <c r="G8199" s="4">
        <v>7.5</v>
      </c>
      <c r="H8199" s="5">
        <v>45161.0</v>
      </c>
      <c r="I8199" s="4">
        <f>IFERROR(__xludf.DUMMYFUNCTION("SPLIT(H8199,""/"")"),23.0)</f>
        <v>23</v>
      </c>
      <c r="J8199" s="4">
        <f>IFERROR(__xludf.DUMMYFUNCTION("""COMPUTED_VALUE"""),8.0)</f>
        <v>8</v>
      </c>
      <c r="K8199" s="4">
        <f>IFERROR(__xludf.DUMMYFUNCTION("""COMPUTED_VALUE"""),2023.0)</f>
        <v>2023</v>
      </c>
    </row>
    <row r="8200">
      <c r="A8200" s="1" t="s">
        <v>7888</v>
      </c>
      <c r="B8200" s="4" t="s">
        <v>81</v>
      </c>
      <c r="C8200" s="4" t="s">
        <v>30</v>
      </c>
      <c r="D8200" s="4" t="s">
        <v>28</v>
      </c>
      <c r="E8200" s="4">
        <v>2.0</v>
      </c>
      <c r="F8200" s="4">
        <v>1.5</v>
      </c>
      <c r="G8200" s="4">
        <v>3.0</v>
      </c>
      <c r="H8200" s="5">
        <v>45161.0</v>
      </c>
      <c r="I8200" s="4">
        <f>IFERROR(__xludf.DUMMYFUNCTION("SPLIT(H8200,""/"")"),23.0)</f>
        <v>23</v>
      </c>
      <c r="J8200" s="4">
        <f>IFERROR(__xludf.DUMMYFUNCTION("""COMPUTED_VALUE"""),8.0)</f>
        <v>8</v>
      </c>
      <c r="K8200" s="4">
        <f>IFERROR(__xludf.DUMMYFUNCTION("""COMPUTED_VALUE"""),2023.0)</f>
        <v>2023</v>
      </c>
    </row>
    <row r="8201">
      <c r="A8201" s="1" t="s">
        <v>2684</v>
      </c>
      <c r="B8201" s="4" t="s">
        <v>81</v>
      </c>
      <c r="C8201" s="4" t="s">
        <v>30</v>
      </c>
      <c r="D8201" s="4" t="s">
        <v>30</v>
      </c>
      <c r="E8201" s="4">
        <v>4.0</v>
      </c>
      <c r="F8201" s="4">
        <v>1.5</v>
      </c>
      <c r="G8201" s="4">
        <v>6.0</v>
      </c>
      <c r="H8201" s="5">
        <v>45162.0</v>
      </c>
      <c r="I8201" s="4">
        <f>IFERROR(__xludf.DUMMYFUNCTION("SPLIT(H8201,""/"")"),24.0)</f>
        <v>24</v>
      </c>
      <c r="J8201" s="4">
        <f>IFERROR(__xludf.DUMMYFUNCTION("""COMPUTED_VALUE"""),8.0)</f>
        <v>8</v>
      </c>
      <c r="K8201" s="4">
        <f>IFERROR(__xludf.DUMMYFUNCTION("""COMPUTED_VALUE"""),2023.0)</f>
        <v>2023</v>
      </c>
    </row>
    <row r="8202">
      <c r="A8202" s="1" t="s">
        <v>10019</v>
      </c>
      <c r="B8202" s="4" t="s">
        <v>81</v>
      </c>
      <c r="C8202" s="4" t="s">
        <v>30</v>
      </c>
      <c r="D8202" s="4" t="s">
        <v>30</v>
      </c>
      <c r="E8202" s="4">
        <v>4.0</v>
      </c>
      <c r="F8202" s="4">
        <v>1.5</v>
      </c>
      <c r="G8202" s="4">
        <v>6.0</v>
      </c>
      <c r="H8202" s="5">
        <v>45162.0</v>
      </c>
      <c r="I8202" s="4">
        <f>IFERROR(__xludf.DUMMYFUNCTION("SPLIT(H8202,""/"")"),24.0)</f>
        <v>24</v>
      </c>
      <c r="J8202" s="4">
        <f>IFERROR(__xludf.DUMMYFUNCTION("""COMPUTED_VALUE"""),8.0)</f>
        <v>8</v>
      </c>
      <c r="K8202" s="4">
        <f>IFERROR(__xludf.DUMMYFUNCTION("""COMPUTED_VALUE"""),2023.0)</f>
        <v>2023</v>
      </c>
    </row>
    <row r="8203">
      <c r="A8203" s="1" t="s">
        <v>6117</v>
      </c>
      <c r="B8203" s="4" t="s">
        <v>81</v>
      </c>
      <c r="C8203" s="4" t="s">
        <v>24</v>
      </c>
      <c r="D8203" s="4" t="s">
        <v>30</v>
      </c>
      <c r="E8203" s="4">
        <v>5.0</v>
      </c>
      <c r="F8203" s="4">
        <v>1.5</v>
      </c>
      <c r="G8203" s="4">
        <v>7.5</v>
      </c>
      <c r="H8203" s="5">
        <v>45162.0</v>
      </c>
      <c r="I8203" s="4">
        <f>IFERROR(__xludf.DUMMYFUNCTION("SPLIT(H8203,""/"")"),24.0)</f>
        <v>24</v>
      </c>
      <c r="J8203" s="4">
        <f>IFERROR(__xludf.DUMMYFUNCTION("""COMPUTED_VALUE"""),8.0)</f>
        <v>8</v>
      </c>
      <c r="K8203" s="4">
        <f>IFERROR(__xludf.DUMMYFUNCTION("""COMPUTED_VALUE"""),2023.0)</f>
        <v>2023</v>
      </c>
    </row>
    <row r="8204">
      <c r="A8204" s="1" t="s">
        <v>7206</v>
      </c>
      <c r="B8204" s="4" t="s">
        <v>81</v>
      </c>
      <c r="C8204" s="4" t="s">
        <v>24</v>
      </c>
      <c r="D8204" s="4" t="s">
        <v>39</v>
      </c>
      <c r="E8204" s="4">
        <v>5.0</v>
      </c>
      <c r="F8204" s="4">
        <v>1.5</v>
      </c>
      <c r="G8204" s="4">
        <v>7.5</v>
      </c>
      <c r="H8204" s="5">
        <v>45163.0</v>
      </c>
      <c r="I8204" s="4">
        <f>IFERROR(__xludf.DUMMYFUNCTION("SPLIT(H8204,""/"")"),25.0)</f>
        <v>25</v>
      </c>
      <c r="J8204" s="4">
        <f>IFERROR(__xludf.DUMMYFUNCTION("""COMPUTED_VALUE"""),8.0)</f>
        <v>8</v>
      </c>
      <c r="K8204" s="4">
        <f>IFERROR(__xludf.DUMMYFUNCTION("""COMPUTED_VALUE"""),2023.0)</f>
        <v>2023</v>
      </c>
    </row>
    <row r="8205">
      <c r="A8205" s="1" t="s">
        <v>4996</v>
      </c>
      <c r="B8205" s="4" t="s">
        <v>81</v>
      </c>
      <c r="C8205" s="4" t="s">
        <v>30</v>
      </c>
      <c r="D8205" s="4" t="s">
        <v>28</v>
      </c>
      <c r="E8205" s="4">
        <v>4.0</v>
      </c>
      <c r="F8205" s="4">
        <v>1.5</v>
      </c>
      <c r="G8205" s="4">
        <v>6.0</v>
      </c>
      <c r="H8205" s="5">
        <v>45163.0</v>
      </c>
      <c r="I8205" s="4">
        <f>IFERROR(__xludf.DUMMYFUNCTION("SPLIT(H8205,""/"")"),25.0)</f>
        <v>25</v>
      </c>
      <c r="J8205" s="4">
        <f>IFERROR(__xludf.DUMMYFUNCTION("""COMPUTED_VALUE"""),8.0)</f>
        <v>8</v>
      </c>
      <c r="K8205" s="4">
        <f>IFERROR(__xludf.DUMMYFUNCTION("""COMPUTED_VALUE"""),2023.0)</f>
        <v>2023</v>
      </c>
    </row>
    <row r="8206">
      <c r="A8206" s="1" t="s">
        <v>7196</v>
      </c>
      <c r="B8206" s="4" t="s">
        <v>81</v>
      </c>
      <c r="C8206" s="4" t="s">
        <v>30</v>
      </c>
      <c r="D8206" s="4" t="s">
        <v>28</v>
      </c>
      <c r="E8206" s="4">
        <v>2.0</v>
      </c>
      <c r="F8206" s="4">
        <v>1.5</v>
      </c>
      <c r="G8206" s="4">
        <v>3.0</v>
      </c>
      <c r="H8206" s="5">
        <v>45164.0</v>
      </c>
      <c r="I8206" s="4">
        <f>IFERROR(__xludf.DUMMYFUNCTION("SPLIT(H8206,""/"")"),26.0)</f>
        <v>26</v>
      </c>
      <c r="J8206" s="4">
        <f>IFERROR(__xludf.DUMMYFUNCTION("""COMPUTED_VALUE"""),8.0)</f>
        <v>8</v>
      </c>
      <c r="K8206" s="4">
        <f>IFERROR(__xludf.DUMMYFUNCTION("""COMPUTED_VALUE"""),2023.0)</f>
        <v>2023</v>
      </c>
    </row>
    <row r="8207">
      <c r="A8207" s="1" t="s">
        <v>6792</v>
      </c>
      <c r="B8207" s="4" t="s">
        <v>81</v>
      </c>
      <c r="C8207" s="4" t="s">
        <v>30</v>
      </c>
      <c r="D8207" s="4" t="s">
        <v>39</v>
      </c>
      <c r="E8207" s="4">
        <v>3.0</v>
      </c>
      <c r="F8207" s="4">
        <v>1.5</v>
      </c>
      <c r="G8207" s="4">
        <v>4.5</v>
      </c>
      <c r="H8207" s="5">
        <v>45164.0</v>
      </c>
      <c r="I8207" s="4">
        <f>IFERROR(__xludf.DUMMYFUNCTION("SPLIT(H8207,""/"")"),26.0)</f>
        <v>26</v>
      </c>
      <c r="J8207" s="4">
        <f>IFERROR(__xludf.DUMMYFUNCTION("""COMPUTED_VALUE"""),8.0)</f>
        <v>8</v>
      </c>
      <c r="K8207" s="4">
        <f>IFERROR(__xludf.DUMMYFUNCTION("""COMPUTED_VALUE"""),2023.0)</f>
        <v>2023</v>
      </c>
    </row>
    <row r="8208">
      <c r="A8208" s="1" t="s">
        <v>5570</v>
      </c>
      <c r="B8208" s="4" t="s">
        <v>81</v>
      </c>
      <c r="C8208" s="4" t="s">
        <v>24</v>
      </c>
      <c r="D8208" s="4" t="s">
        <v>23</v>
      </c>
      <c r="E8208" s="4">
        <v>1.0</v>
      </c>
      <c r="F8208" s="4">
        <v>1.5</v>
      </c>
      <c r="G8208" s="4">
        <v>1.5</v>
      </c>
      <c r="H8208" s="5">
        <v>45164.0</v>
      </c>
      <c r="I8208" s="4">
        <f>IFERROR(__xludf.DUMMYFUNCTION("SPLIT(H8208,""/"")"),26.0)</f>
        <v>26</v>
      </c>
      <c r="J8208" s="4">
        <f>IFERROR(__xludf.DUMMYFUNCTION("""COMPUTED_VALUE"""),8.0)</f>
        <v>8</v>
      </c>
      <c r="K8208" s="4">
        <f>IFERROR(__xludf.DUMMYFUNCTION("""COMPUTED_VALUE"""),2023.0)</f>
        <v>2023</v>
      </c>
    </row>
    <row r="8209">
      <c r="A8209" s="1" t="s">
        <v>9871</v>
      </c>
      <c r="B8209" s="4" t="s">
        <v>81</v>
      </c>
      <c r="C8209" s="4" t="s">
        <v>29</v>
      </c>
      <c r="D8209" s="4" t="s">
        <v>30</v>
      </c>
      <c r="E8209" s="4">
        <v>1.0</v>
      </c>
      <c r="F8209" s="4">
        <v>1.5</v>
      </c>
      <c r="G8209" s="4">
        <v>1.5</v>
      </c>
      <c r="H8209" s="5">
        <v>45164.0</v>
      </c>
      <c r="I8209" s="4">
        <f>IFERROR(__xludf.DUMMYFUNCTION("SPLIT(H8209,""/"")"),26.0)</f>
        <v>26</v>
      </c>
      <c r="J8209" s="4">
        <f>IFERROR(__xludf.DUMMYFUNCTION("""COMPUTED_VALUE"""),8.0)</f>
        <v>8</v>
      </c>
      <c r="K8209" s="4">
        <f>IFERROR(__xludf.DUMMYFUNCTION("""COMPUTED_VALUE"""),2023.0)</f>
        <v>2023</v>
      </c>
    </row>
    <row r="8210">
      <c r="A8210" s="1" t="s">
        <v>2660</v>
      </c>
      <c r="B8210" s="4" t="s">
        <v>81</v>
      </c>
      <c r="C8210" s="4" t="s">
        <v>30</v>
      </c>
      <c r="D8210" s="4" t="s">
        <v>28</v>
      </c>
      <c r="E8210" s="4">
        <v>1.0</v>
      </c>
      <c r="F8210" s="4">
        <v>1.5</v>
      </c>
      <c r="G8210" s="4">
        <v>1.5</v>
      </c>
      <c r="H8210" s="5">
        <v>45164.0</v>
      </c>
      <c r="I8210" s="4">
        <f>IFERROR(__xludf.DUMMYFUNCTION("SPLIT(H8210,""/"")"),26.0)</f>
        <v>26</v>
      </c>
      <c r="J8210" s="4">
        <f>IFERROR(__xludf.DUMMYFUNCTION("""COMPUTED_VALUE"""),8.0)</f>
        <v>8</v>
      </c>
      <c r="K8210" s="4">
        <f>IFERROR(__xludf.DUMMYFUNCTION("""COMPUTED_VALUE"""),2023.0)</f>
        <v>2023</v>
      </c>
    </row>
    <row r="8211">
      <c r="A8211" s="1" t="s">
        <v>5279</v>
      </c>
      <c r="B8211" s="4" t="s">
        <v>81</v>
      </c>
      <c r="C8211" s="4" t="s">
        <v>29</v>
      </c>
      <c r="D8211" s="4" t="s">
        <v>39</v>
      </c>
      <c r="E8211" s="4">
        <v>3.0</v>
      </c>
      <c r="F8211" s="4">
        <v>1.5</v>
      </c>
      <c r="G8211" s="4">
        <v>4.5</v>
      </c>
      <c r="H8211" s="5">
        <v>45165.0</v>
      </c>
      <c r="I8211" s="4">
        <f>IFERROR(__xludf.DUMMYFUNCTION("SPLIT(H8211,""/"")"),27.0)</f>
        <v>27</v>
      </c>
      <c r="J8211" s="4">
        <f>IFERROR(__xludf.DUMMYFUNCTION("""COMPUTED_VALUE"""),8.0)</f>
        <v>8</v>
      </c>
      <c r="K8211" s="4">
        <f>IFERROR(__xludf.DUMMYFUNCTION("""COMPUTED_VALUE"""),2023.0)</f>
        <v>2023</v>
      </c>
    </row>
    <row r="8212">
      <c r="A8212" s="1" t="s">
        <v>6917</v>
      </c>
      <c r="B8212" s="4" t="s">
        <v>81</v>
      </c>
      <c r="C8212" s="4" t="s">
        <v>24</v>
      </c>
      <c r="D8212" s="4" t="s">
        <v>30</v>
      </c>
      <c r="E8212" s="4">
        <v>1.0</v>
      </c>
      <c r="F8212" s="4">
        <v>1.5</v>
      </c>
      <c r="G8212" s="4">
        <v>1.5</v>
      </c>
      <c r="H8212" s="5">
        <v>45165.0</v>
      </c>
      <c r="I8212" s="4">
        <f>IFERROR(__xludf.DUMMYFUNCTION("SPLIT(H8212,""/"")"),27.0)</f>
        <v>27</v>
      </c>
      <c r="J8212" s="4">
        <f>IFERROR(__xludf.DUMMYFUNCTION("""COMPUTED_VALUE"""),8.0)</f>
        <v>8</v>
      </c>
      <c r="K8212" s="4">
        <f>IFERROR(__xludf.DUMMYFUNCTION("""COMPUTED_VALUE"""),2023.0)</f>
        <v>2023</v>
      </c>
    </row>
    <row r="8213">
      <c r="A8213" s="1" t="s">
        <v>4186</v>
      </c>
      <c r="B8213" s="4" t="s">
        <v>81</v>
      </c>
      <c r="C8213" s="4" t="s">
        <v>30</v>
      </c>
      <c r="D8213" s="4" t="s">
        <v>23</v>
      </c>
      <c r="E8213" s="4">
        <v>2.0</v>
      </c>
      <c r="F8213" s="4">
        <v>1.5</v>
      </c>
      <c r="G8213" s="4">
        <v>3.0</v>
      </c>
      <c r="H8213" s="5">
        <v>45166.0</v>
      </c>
      <c r="I8213" s="4">
        <f>IFERROR(__xludf.DUMMYFUNCTION("SPLIT(H8213,""/"")"),28.0)</f>
        <v>28</v>
      </c>
      <c r="J8213" s="4">
        <f>IFERROR(__xludf.DUMMYFUNCTION("""COMPUTED_VALUE"""),8.0)</f>
        <v>8</v>
      </c>
      <c r="K8213" s="4">
        <f>IFERROR(__xludf.DUMMYFUNCTION("""COMPUTED_VALUE"""),2023.0)</f>
        <v>2023</v>
      </c>
    </row>
    <row r="8214">
      <c r="A8214" s="1" t="s">
        <v>5665</v>
      </c>
      <c r="B8214" s="4" t="s">
        <v>81</v>
      </c>
      <c r="C8214" s="4" t="s">
        <v>24</v>
      </c>
      <c r="D8214" s="4" t="s">
        <v>30</v>
      </c>
      <c r="E8214" s="4">
        <v>4.0</v>
      </c>
      <c r="F8214" s="4">
        <v>1.5</v>
      </c>
      <c r="G8214" s="4">
        <v>6.0</v>
      </c>
      <c r="H8214" s="5">
        <v>45166.0</v>
      </c>
      <c r="I8214" s="4">
        <f>IFERROR(__xludf.DUMMYFUNCTION("SPLIT(H8214,""/"")"),28.0)</f>
        <v>28</v>
      </c>
      <c r="J8214" s="4">
        <f>IFERROR(__xludf.DUMMYFUNCTION("""COMPUTED_VALUE"""),8.0)</f>
        <v>8</v>
      </c>
      <c r="K8214" s="4">
        <f>IFERROR(__xludf.DUMMYFUNCTION("""COMPUTED_VALUE"""),2023.0)</f>
        <v>2023</v>
      </c>
    </row>
    <row r="8215">
      <c r="A8215" s="1" t="s">
        <v>3400</v>
      </c>
      <c r="B8215" s="4" t="s">
        <v>81</v>
      </c>
      <c r="C8215" s="4" t="s">
        <v>24</v>
      </c>
      <c r="D8215" s="4" t="s">
        <v>28</v>
      </c>
      <c r="E8215" s="4">
        <v>2.0</v>
      </c>
      <c r="F8215" s="4">
        <v>1.5</v>
      </c>
      <c r="G8215" s="4">
        <v>3.0</v>
      </c>
      <c r="H8215" s="5">
        <v>45166.0</v>
      </c>
      <c r="I8215" s="4">
        <f>IFERROR(__xludf.DUMMYFUNCTION("SPLIT(H8215,""/"")"),28.0)</f>
        <v>28</v>
      </c>
      <c r="J8215" s="4">
        <f>IFERROR(__xludf.DUMMYFUNCTION("""COMPUTED_VALUE"""),8.0)</f>
        <v>8</v>
      </c>
      <c r="K8215" s="4">
        <f>IFERROR(__xludf.DUMMYFUNCTION("""COMPUTED_VALUE"""),2023.0)</f>
        <v>2023</v>
      </c>
    </row>
    <row r="8216">
      <c r="A8216" s="1" t="s">
        <v>8969</v>
      </c>
      <c r="B8216" s="4" t="s">
        <v>81</v>
      </c>
      <c r="C8216" s="4" t="s">
        <v>30</v>
      </c>
      <c r="D8216" s="4" t="s">
        <v>28</v>
      </c>
      <c r="E8216" s="4">
        <v>2.0</v>
      </c>
      <c r="F8216" s="4">
        <v>1.5</v>
      </c>
      <c r="G8216" s="4">
        <v>3.0</v>
      </c>
      <c r="H8216" s="5">
        <v>45167.0</v>
      </c>
      <c r="I8216" s="4">
        <f>IFERROR(__xludf.DUMMYFUNCTION("SPLIT(H8216,""/"")"),29.0)</f>
        <v>29</v>
      </c>
      <c r="J8216" s="4">
        <f>IFERROR(__xludf.DUMMYFUNCTION("""COMPUTED_VALUE"""),8.0)</f>
        <v>8</v>
      </c>
      <c r="K8216" s="4">
        <f>IFERROR(__xludf.DUMMYFUNCTION("""COMPUTED_VALUE"""),2023.0)</f>
        <v>2023</v>
      </c>
    </row>
    <row r="8217">
      <c r="A8217" s="1" t="s">
        <v>9815</v>
      </c>
      <c r="B8217" s="4" t="s">
        <v>81</v>
      </c>
      <c r="C8217" s="4" t="s">
        <v>29</v>
      </c>
      <c r="D8217" s="4" t="s">
        <v>23</v>
      </c>
      <c r="E8217" s="4">
        <v>4.0</v>
      </c>
      <c r="F8217" s="4">
        <v>1.5</v>
      </c>
      <c r="G8217" s="4">
        <v>6.0</v>
      </c>
      <c r="H8217" s="5">
        <v>45168.0</v>
      </c>
      <c r="I8217" s="4">
        <f>IFERROR(__xludf.DUMMYFUNCTION("SPLIT(H8217,""/"")"),30.0)</f>
        <v>30</v>
      </c>
      <c r="J8217" s="4">
        <f>IFERROR(__xludf.DUMMYFUNCTION("""COMPUTED_VALUE"""),8.0)</f>
        <v>8</v>
      </c>
      <c r="K8217" s="4">
        <f>IFERROR(__xludf.DUMMYFUNCTION("""COMPUTED_VALUE"""),2023.0)</f>
        <v>2023</v>
      </c>
    </row>
    <row r="8218">
      <c r="A8218" s="1" t="s">
        <v>2378</v>
      </c>
      <c r="B8218" s="4" t="s">
        <v>81</v>
      </c>
      <c r="C8218" s="4" t="s">
        <v>30</v>
      </c>
      <c r="D8218" s="4" t="s">
        <v>23</v>
      </c>
      <c r="E8218" s="4">
        <v>2.0</v>
      </c>
      <c r="F8218" s="4">
        <v>1.5</v>
      </c>
      <c r="G8218" s="4">
        <v>3.0</v>
      </c>
      <c r="H8218" s="5">
        <v>45168.0</v>
      </c>
      <c r="I8218" s="4">
        <f>IFERROR(__xludf.DUMMYFUNCTION("SPLIT(H8218,""/"")"),30.0)</f>
        <v>30</v>
      </c>
      <c r="J8218" s="4">
        <f>IFERROR(__xludf.DUMMYFUNCTION("""COMPUTED_VALUE"""),8.0)</f>
        <v>8</v>
      </c>
      <c r="K8218" s="4">
        <f>IFERROR(__xludf.DUMMYFUNCTION("""COMPUTED_VALUE"""),2023.0)</f>
        <v>2023</v>
      </c>
    </row>
    <row r="8219">
      <c r="A8219" s="1" t="s">
        <v>148</v>
      </c>
      <c r="B8219" s="4" t="s">
        <v>81</v>
      </c>
      <c r="C8219" s="4" t="s">
        <v>30</v>
      </c>
      <c r="D8219" s="4" t="s">
        <v>39</v>
      </c>
      <c r="E8219" s="4">
        <v>4.0</v>
      </c>
      <c r="F8219" s="4">
        <v>1.5</v>
      </c>
      <c r="G8219" s="4">
        <v>6.0</v>
      </c>
      <c r="H8219" s="5">
        <v>45168.0</v>
      </c>
      <c r="I8219" s="4">
        <f>IFERROR(__xludf.DUMMYFUNCTION("SPLIT(H8219,""/"")"),30.0)</f>
        <v>30</v>
      </c>
      <c r="J8219" s="4">
        <f>IFERROR(__xludf.DUMMYFUNCTION("""COMPUTED_VALUE"""),8.0)</f>
        <v>8</v>
      </c>
      <c r="K8219" s="4">
        <f>IFERROR(__xludf.DUMMYFUNCTION("""COMPUTED_VALUE"""),2023.0)</f>
        <v>2023</v>
      </c>
    </row>
    <row r="8220">
      <c r="A8220" s="1" t="s">
        <v>3192</v>
      </c>
      <c r="B8220" s="4" t="s">
        <v>81</v>
      </c>
      <c r="C8220" s="4" t="s">
        <v>24</v>
      </c>
      <c r="D8220" s="4" t="s">
        <v>23</v>
      </c>
      <c r="E8220" s="4">
        <v>2.0</v>
      </c>
      <c r="F8220" s="4">
        <v>1.5</v>
      </c>
      <c r="G8220" s="4">
        <v>3.0</v>
      </c>
      <c r="H8220" s="5">
        <v>45168.0</v>
      </c>
      <c r="I8220" s="4">
        <f>IFERROR(__xludf.DUMMYFUNCTION("SPLIT(H8220,""/"")"),30.0)</f>
        <v>30</v>
      </c>
      <c r="J8220" s="4">
        <f>IFERROR(__xludf.DUMMYFUNCTION("""COMPUTED_VALUE"""),8.0)</f>
        <v>8</v>
      </c>
      <c r="K8220" s="4">
        <f>IFERROR(__xludf.DUMMYFUNCTION("""COMPUTED_VALUE"""),2023.0)</f>
        <v>2023</v>
      </c>
    </row>
    <row r="8221">
      <c r="A8221" s="1" t="s">
        <v>8575</v>
      </c>
      <c r="B8221" s="4" t="s">
        <v>81</v>
      </c>
      <c r="C8221" s="4" t="s">
        <v>30</v>
      </c>
      <c r="D8221" s="4" t="s">
        <v>28</v>
      </c>
      <c r="E8221" s="4">
        <v>5.0</v>
      </c>
      <c r="F8221" s="4">
        <v>1.5</v>
      </c>
      <c r="G8221" s="4">
        <v>7.5</v>
      </c>
      <c r="H8221" s="5">
        <v>45169.0</v>
      </c>
      <c r="I8221" s="4">
        <f>IFERROR(__xludf.DUMMYFUNCTION("SPLIT(H8221,""/"")"),31.0)</f>
        <v>31</v>
      </c>
      <c r="J8221" s="4">
        <f>IFERROR(__xludf.DUMMYFUNCTION("""COMPUTED_VALUE"""),8.0)</f>
        <v>8</v>
      </c>
      <c r="K8221" s="4">
        <f>IFERROR(__xludf.DUMMYFUNCTION("""COMPUTED_VALUE"""),2023.0)</f>
        <v>2023</v>
      </c>
    </row>
    <row r="8222">
      <c r="A8222" s="1" t="s">
        <v>7657</v>
      </c>
      <c r="B8222" s="4" t="s">
        <v>81</v>
      </c>
      <c r="C8222" s="4" t="s">
        <v>24</v>
      </c>
      <c r="D8222" s="4" t="s">
        <v>30</v>
      </c>
      <c r="E8222" s="4">
        <v>2.0</v>
      </c>
      <c r="F8222" s="4">
        <v>1.5</v>
      </c>
      <c r="G8222" s="4">
        <v>3.0</v>
      </c>
      <c r="H8222" s="5">
        <v>45169.0</v>
      </c>
      <c r="I8222" s="4">
        <f>IFERROR(__xludf.DUMMYFUNCTION("SPLIT(H8222,""/"")"),31.0)</f>
        <v>31</v>
      </c>
      <c r="J8222" s="4">
        <f>IFERROR(__xludf.DUMMYFUNCTION("""COMPUTED_VALUE"""),8.0)</f>
        <v>8</v>
      </c>
      <c r="K8222" s="4">
        <f>IFERROR(__xludf.DUMMYFUNCTION("""COMPUTED_VALUE"""),2023.0)</f>
        <v>2023</v>
      </c>
    </row>
    <row r="8223">
      <c r="A8223" s="1" t="s">
        <v>9535</v>
      </c>
      <c r="B8223" s="4" t="s">
        <v>81</v>
      </c>
      <c r="C8223" s="4" t="s">
        <v>24</v>
      </c>
      <c r="D8223" s="4" t="s">
        <v>39</v>
      </c>
      <c r="E8223" s="4">
        <v>5.0</v>
      </c>
      <c r="F8223" s="4">
        <v>1.5</v>
      </c>
      <c r="G8223" s="4">
        <v>7.5</v>
      </c>
      <c r="H8223" s="5">
        <v>45170.0</v>
      </c>
      <c r="I8223" s="4">
        <f>IFERROR(__xludf.DUMMYFUNCTION("SPLIT(H8223,""/"")"),1.0)</f>
        <v>1</v>
      </c>
      <c r="J8223" s="4">
        <f>IFERROR(__xludf.DUMMYFUNCTION("""COMPUTED_VALUE"""),9.0)</f>
        <v>9</v>
      </c>
      <c r="K8223" s="4">
        <f>IFERROR(__xludf.DUMMYFUNCTION("""COMPUTED_VALUE"""),2023.0)</f>
        <v>2023</v>
      </c>
    </row>
    <row r="8224">
      <c r="A8224" s="1" t="s">
        <v>3189</v>
      </c>
      <c r="B8224" s="4" t="s">
        <v>81</v>
      </c>
      <c r="C8224" s="4" t="s">
        <v>29</v>
      </c>
      <c r="D8224" s="4" t="s">
        <v>30</v>
      </c>
      <c r="E8224" s="4">
        <v>2.0</v>
      </c>
      <c r="F8224" s="4">
        <v>1.5</v>
      </c>
      <c r="G8224" s="4">
        <v>3.0</v>
      </c>
      <c r="H8224" s="5">
        <v>45170.0</v>
      </c>
      <c r="I8224" s="4">
        <f>IFERROR(__xludf.DUMMYFUNCTION("SPLIT(H8224,""/"")"),1.0)</f>
        <v>1</v>
      </c>
      <c r="J8224" s="4">
        <f>IFERROR(__xludf.DUMMYFUNCTION("""COMPUTED_VALUE"""),9.0)</f>
        <v>9</v>
      </c>
      <c r="K8224" s="4">
        <f>IFERROR(__xludf.DUMMYFUNCTION("""COMPUTED_VALUE"""),2023.0)</f>
        <v>2023</v>
      </c>
    </row>
    <row r="8225">
      <c r="A8225" s="1" t="s">
        <v>1726</v>
      </c>
      <c r="B8225" s="4" t="s">
        <v>81</v>
      </c>
      <c r="C8225" s="4" t="s">
        <v>30</v>
      </c>
      <c r="D8225" s="4" t="s">
        <v>23</v>
      </c>
      <c r="E8225" s="4">
        <v>2.0</v>
      </c>
      <c r="F8225" s="4">
        <v>1.5</v>
      </c>
      <c r="G8225" s="4">
        <v>3.0</v>
      </c>
      <c r="H8225" s="5">
        <v>45170.0</v>
      </c>
      <c r="I8225" s="4">
        <f>IFERROR(__xludf.DUMMYFUNCTION("SPLIT(H8225,""/"")"),1.0)</f>
        <v>1</v>
      </c>
      <c r="J8225" s="4">
        <f>IFERROR(__xludf.DUMMYFUNCTION("""COMPUTED_VALUE"""),9.0)</f>
        <v>9</v>
      </c>
      <c r="K8225" s="4">
        <f>IFERROR(__xludf.DUMMYFUNCTION("""COMPUTED_VALUE"""),2023.0)</f>
        <v>2023</v>
      </c>
    </row>
    <row r="8226">
      <c r="A8226" s="1" t="s">
        <v>2859</v>
      </c>
      <c r="B8226" s="4" t="s">
        <v>81</v>
      </c>
      <c r="C8226" s="4" t="s">
        <v>30</v>
      </c>
      <c r="D8226" s="4" t="s">
        <v>39</v>
      </c>
      <c r="E8226" s="4">
        <v>4.0</v>
      </c>
      <c r="F8226" s="4">
        <v>1.5</v>
      </c>
      <c r="G8226" s="4">
        <v>6.0</v>
      </c>
      <c r="H8226" s="5">
        <v>45171.0</v>
      </c>
      <c r="I8226" s="4">
        <f>IFERROR(__xludf.DUMMYFUNCTION("SPLIT(H8226,""/"")"),2.0)</f>
        <v>2</v>
      </c>
      <c r="J8226" s="4">
        <f>IFERROR(__xludf.DUMMYFUNCTION("""COMPUTED_VALUE"""),9.0)</f>
        <v>9</v>
      </c>
      <c r="K8226" s="4">
        <f>IFERROR(__xludf.DUMMYFUNCTION("""COMPUTED_VALUE"""),2023.0)</f>
        <v>2023</v>
      </c>
    </row>
    <row r="8227">
      <c r="A8227" s="1" t="s">
        <v>7332</v>
      </c>
      <c r="B8227" s="4" t="s">
        <v>81</v>
      </c>
      <c r="C8227" s="4" t="s">
        <v>24</v>
      </c>
      <c r="D8227" s="4" t="s">
        <v>23</v>
      </c>
      <c r="E8227" s="4">
        <v>1.0</v>
      </c>
      <c r="F8227" s="4">
        <v>1.5</v>
      </c>
      <c r="G8227" s="4">
        <v>1.5</v>
      </c>
      <c r="H8227" s="5">
        <v>45171.0</v>
      </c>
      <c r="I8227" s="4">
        <f>IFERROR(__xludf.DUMMYFUNCTION("SPLIT(H8227,""/"")"),2.0)</f>
        <v>2</v>
      </c>
      <c r="J8227" s="4">
        <f>IFERROR(__xludf.DUMMYFUNCTION("""COMPUTED_VALUE"""),9.0)</f>
        <v>9</v>
      </c>
      <c r="K8227" s="4">
        <f>IFERROR(__xludf.DUMMYFUNCTION("""COMPUTED_VALUE"""),2023.0)</f>
        <v>2023</v>
      </c>
    </row>
    <row r="8228">
      <c r="A8228" s="1" t="s">
        <v>8480</v>
      </c>
      <c r="B8228" s="4" t="s">
        <v>81</v>
      </c>
      <c r="C8228" s="4" t="s">
        <v>29</v>
      </c>
      <c r="D8228" s="4" t="s">
        <v>28</v>
      </c>
      <c r="E8228" s="4">
        <v>2.0</v>
      </c>
      <c r="F8228" s="4">
        <v>1.5</v>
      </c>
      <c r="G8228" s="4">
        <v>3.0</v>
      </c>
      <c r="H8228" s="5">
        <v>45171.0</v>
      </c>
      <c r="I8228" s="4">
        <f>IFERROR(__xludf.DUMMYFUNCTION("SPLIT(H8228,""/"")"),2.0)</f>
        <v>2</v>
      </c>
      <c r="J8228" s="4">
        <f>IFERROR(__xludf.DUMMYFUNCTION("""COMPUTED_VALUE"""),9.0)</f>
        <v>9</v>
      </c>
      <c r="K8228" s="4">
        <f>IFERROR(__xludf.DUMMYFUNCTION("""COMPUTED_VALUE"""),2023.0)</f>
        <v>2023</v>
      </c>
    </row>
    <row r="8229">
      <c r="A8229" s="1" t="s">
        <v>3539</v>
      </c>
      <c r="B8229" s="4" t="s">
        <v>81</v>
      </c>
      <c r="C8229" s="4" t="s">
        <v>24</v>
      </c>
      <c r="D8229" s="4" t="s">
        <v>28</v>
      </c>
      <c r="E8229" s="4">
        <v>3.0</v>
      </c>
      <c r="F8229" s="4">
        <v>1.5</v>
      </c>
      <c r="G8229" s="4">
        <v>4.5</v>
      </c>
      <c r="H8229" s="5">
        <v>45171.0</v>
      </c>
      <c r="I8229" s="4">
        <f>IFERROR(__xludf.DUMMYFUNCTION("SPLIT(H8229,""/"")"),2.0)</f>
        <v>2</v>
      </c>
      <c r="J8229" s="4">
        <f>IFERROR(__xludf.DUMMYFUNCTION("""COMPUTED_VALUE"""),9.0)</f>
        <v>9</v>
      </c>
      <c r="K8229" s="4">
        <f>IFERROR(__xludf.DUMMYFUNCTION("""COMPUTED_VALUE"""),2023.0)</f>
        <v>2023</v>
      </c>
    </row>
    <row r="8230">
      <c r="A8230" s="1" t="s">
        <v>4411</v>
      </c>
      <c r="B8230" s="4" t="s">
        <v>81</v>
      </c>
      <c r="C8230" s="4" t="s">
        <v>29</v>
      </c>
      <c r="D8230" s="4" t="s">
        <v>30</v>
      </c>
      <c r="E8230" s="4">
        <v>1.0</v>
      </c>
      <c r="F8230" s="4">
        <v>1.5</v>
      </c>
      <c r="G8230" s="4">
        <v>1.5</v>
      </c>
      <c r="H8230" s="5">
        <v>45171.0</v>
      </c>
      <c r="I8230" s="4">
        <f>IFERROR(__xludf.DUMMYFUNCTION("SPLIT(H8230,""/"")"),2.0)</f>
        <v>2</v>
      </c>
      <c r="J8230" s="4">
        <f>IFERROR(__xludf.DUMMYFUNCTION("""COMPUTED_VALUE"""),9.0)</f>
        <v>9</v>
      </c>
      <c r="K8230" s="4">
        <f>IFERROR(__xludf.DUMMYFUNCTION("""COMPUTED_VALUE"""),2023.0)</f>
        <v>2023</v>
      </c>
    </row>
    <row r="8231">
      <c r="A8231" s="1" t="s">
        <v>5521</v>
      </c>
      <c r="B8231" s="4" t="s">
        <v>81</v>
      </c>
      <c r="C8231" s="4" t="s">
        <v>30</v>
      </c>
      <c r="D8231" s="4" t="s">
        <v>28</v>
      </c>
      <c r="E8231" s="4">
        <v>1.0</v>
      </c>
      <c r="F8231" s="4">
        <v>1.5</v>
      </c>
      <c r="G8231" s="4">
        <v>1.5</v>
      </c>
      <c r="H8231" s="5">
        <v>45171.0</v>
      </c>
      <c r="I8231" s="4">
        <f>IFERROR(__xludf.DUMMYFUNCTION("SPLIT(H8231,""/"")"),2.0)</f>
        <v>2</v>
      </c>
      <c r="J8231" s="4">
        <f>IFERROR(__xludf.DUMMYFUNCTION("""COMPUTED_VALUE"""),9.0)</f>
        <v>9</v>
      </c>
      <c r="K8231" s="4">
        <f>IFERROR(__xludf.DUMMYFUNCTION("""COMPUTED_VALUE"""),2023.0)</f>
        <v>2023</v>
      </c>
    </row>
    <row r="8232">
      <c r="A8232" s="1" t="s">
        <v>184</v>
      </c>
      <c r="B8232" s="4" t="s">
        <v>81</v>
      </c>
      <c r="C8232" s="4" t="s">
        <v>29</v>
      </c>
      <c r="D8232" s="4" t="s">
        <v>30</v>
      </c>
      <c r="E8232" s="4">
        <v>5.0</v>
      </c>
      <c r="F8232" s="4">
        <v>1.5</v>
      </c>
      <c r="G8232" s="4">
        <v>7.5</v>
      </c>
      <c r="H8232" s="5">
        <v>45172.0</v>
      </c>
      <c r="I8232" s="4">
        <f>IFERROR(__xludf.DUMMYFUNCTION("SPLIT(H8232,""/"")"),3.0)</f>
        <v>3</v>
      </c>
      <c r="J8232" s="4">
        <f>IFERROR(__xludf.DUMMYFUNCTION("""COMPUTED_VALUE"""),9.0)</f>
        <v>9</v>
      </c>
      <c r="K8232" s="4">
        <f>IFERROR(__xludf.DUMMYFUNCTION("""COMPUTED_VALUE"""),2023.0)</f>
        <v>2023</v>
      </c>
    </row>
    <row r="8233">
      <c r="A8233" s="1" t="s">
        <v>5468</v>
      </c>
      <c r="B8233" s="4" t="s">
        <v>81</v>
      </c>
      <c r="C8233" s="4" t="s">
        <v>29</v>
      </c>
      <c r="D8233" s="4" t="s">
        <v>23</v>
      </c>
      <c r="E8233" s="4">
        <v>5.0</v>
      </c>
      <c r="F8233" s="4">
        <v>1.5</v>
      </c>
      <c r="G8233" s="4">
        <v>7.5</v>
      </c>
      <c r="H8233" s="5">
        <v>45173.0</v>
      </c>
      <c r="I8233" s="4">
        <f>IFERROR(__xludf.DUMMYFUNCTION("SPLIT(H8233,""/"")"),4.0)</f>
        <v>4</v>
      </c>
      <c r="J8233" s="4">
        <f>IFERROR(__xludf.DUMMYFUNCTION("""COMPUTED_VALUE"""),9.0)</f>
        <v>9</v>
      </c>
      <c r="K8233" s="4">
        <f>IFERROR(__xludf.DUMMYFUNCTION("""COMPUTED_VALUE"""),2023.0)</f>
        <v>2023</v>
      </c>
    </row>
    <row r="8234">
      <c r="A8234" s="1" t="s">
        <v>9335</v>
      </c>
      <c r="B8234" s="4" t="s">
        <v>81</v>
      </c>
      <c r="C8234" s="4" t="s">
        <v>30</v>
      </c>
      <c r="D8234" s="4" t="s">
        <v>39</v>
      </c>
      <c r="E8234" s="4">
        <v>4.0</v>
      </c>
      <c r="F8234" s="4">
        <v>1.5</v>
      </c>
      <c r="G8234" s="4">
        <v>6.0</v>
      </c>
      <c r="H8234" s="5">
        <v>45173.0</v>
      </c>
      <c r="I8234" s="4">
        <f>IFERROR(__xludf.DUMMYFUNCTION("SPLIT(H8234,""/"")"),4.0)</f>
        <v>4</v>
      </c>
      <c r="J8234" s="4">
        <f>IFERROR(__xludf.DUMMYFUNCTION("""COMPUTED_VALUE"""),9.0)</f>
        <v>9</v>
      </c>
      <c r="K8234" s="4">
        <f>IFERROR(__xludf.DUMMYFUNCTION("""COMPUTED_VALUE"""),2023.0)</f>
        <v>2023</v>
      </c>
    </row>
    <row r="8235">
      <c r="A8235" s="1" t="s">
        <v>5014</v>
      </c>
      <c r="B8235" s="4" t="s">
        <v>81</v>
      </c>
      <c r="C8235" s="4" t="s">
        <v>30</v>
      </c>
      <c r="D8235" s="4" t="s">
        <v>30</v>
      </c>
      <c r="E8235" s="4">
        <v>1.0</v>
      </c>
      <c r="F8235" s="4">
        <v>1.5</v>
      </c>
      <c r="G8235" s="4">
        <v>1.5</v>
      </c>
      <c r="H8235" s="5">
        <v>45173.0</v>
      </c>
      <c r="I8235" s="4">
        <f>IFERROR(__xludf.DUMMYFUNCTION("SPLIT(H8235,""/"")"),4.0)</f>
        <v>4</v>
      </c>
      <c r="J8235" s="4">
        <f>IFERROR(__xludf.DUMMYFUNCTION("""COMPUTED_VALUE"""),9.0)</f>
        <v>9</v>
      </c>
      <c r="K8235" s="4">
        <f>IFERROR(__xludf.DUMMYFUNCTION("""COMPUTED_VALUE"""),2023.0)</f>
        <v>2023</v>
      </c>
    </row>
    <row r="8236">
      <c r="A8236" s="1" t="s">
        <v>3068</v>
      </c>
      <c r="B8236" s="4" t="s">
        <v>81</v>
      </c>
      <c r="C8236" s="4" t="s">
        <v>24</v>
      </c>
      <c r="D8236" s="4" t="s">
        <v>30</v>
      </c>
      <c r="E8236" s="4">
        <v>5.0</v>
      </c>
      <c r="F8236" s="4">
        <v>1.5</v>
      </c>
      <c r="G8236" s="4">
        <v>7.5</v>
      </c>
      <c r="H8236" s="5">
        <v>45174.0</v>
      </c>
      <c r="I8236" s="4">
        <f>IFERROR(__xludf.DUMMYFUNCTION("SPLIT(H8236,""/"")"),5.0)</f>
        <v>5</v>
      </c>
      <c r="J8236" s="4">
        <f>IFERROR(__xludf.DUMMYFUNCTION("""COMPUTED_VALUE"""),9.0)</f>
        <v>9</v>
      </c>
      <c r="K8236" s="4">
        <f>IFERROR(__xludf.DUMMYFUNCTION("""COMPUTED_VALUE"""),2023.0)</f>
        <v>2023</v>
      </c>
    </row>
    <row r="8237">
      <c r="A8237" s="1" t="s">
        <v>9603</v>
      </c>
      <c r="B8237" s="4" t="s">
        <v>81</v>
      </c>
      <c r="C8237" s="4" t="s">
        <v>30</v>
      </c>
      <c r="D8237" s="4" t="s">
        <v>30</v>
      </c>
      <c r="E8237" s="4">
        <v>3.0</v>
      </c>
      <c r="F8237" s="4">
        <v>1.5</v>
      </c>
      <c r="G8237" s="4">
        <v>4.5</v>
      </c>
      <c r="H8237" s="5">
        <v>45174.0</v>
      </c>
      <c r="I8237" s="4">
        <f>IFERROR(__xludf.DUMMYFUNCTION("SPLIT(H8237,""/"")"),5.0)</f>
        <v>5</v>
      </c>
      <c r="J8237" s="4">
        <f>IFERROR(__xludf.DUMMYFUNCTION("""COMPUTED_VALUE"""),9.0)</f>
        <v>9</v>
      </c>
      <c r="K8237" s="4">
        <f>IFERROR(__xludf.DUMMYFUNCTION("""COMPUTED_VALUE"""),2023.0)</f>
        <v>2023</v>
      </c>
    </row>
    <row r="8238">
      <c r="A8238" s="1" t="s">
        <v>1559</v>
      </c>
      <c r="B8238" s="4" t="s">
        <v>81</v>
      </c>
      <c r="C8238" s="4" t="s">
        <v>29</v>
      </c>
      <c r="D8238" s="4" t="s">
        <v>23</v>
      </c>
      <c r="E8238" s="4">
        <v>2.0</v>
      </c>
      <c r="F8238" s="4">
        <v>1.5</v>
      </c>
      <c r="G8238" s="4">
        <v>3.0</v>
      </c>
      <c r="H8238" s="5">
        <v>45174.0</v>
      </c>
      <c r="I8238" s="4">
        <f>IFERROR(__xludf.DUMMYFUNCTION("SPLIT(H8238,""/"")"),5.0)</f>
        <v>5</v>
      </c>
      <c r="J8238" s="4">
        <f>IFERROR(__xludf.DUMMYFUNCTION("""COMPUTED_VALUE"""),9.0)</f>
        <v>9</v>
      </c>
      <c r="K8238" s="4">
        <f>IFERROR(__xludf.DUMMYFUNCTION("""COMPUTED_VALUE"""),2023.0)</f>
        <v>2023</v>
      </c>
    </row>
    <row r="8239">
      <c r="A8239" s="1" t="s">
        <v>4119</v>
      </c>
      <c r="B8239" s="4" t="s">
        <v>81</v>
      </c>
      <c r="C8239" s="4" t="s">
        <v>24</v>
      </c>
      <c r="D8239" s="4" t="s">
        <v>39</v>
      </c>
      <c r="E8239" s="4">
        <v>4.0</v>
      </c>
      <c r="F8239" s="4">
        <v>1.5</v>
      </c>
      <c r="G8239" s="4">
        <v>6.0</v>
      </c>
      <c r="H8239" s="5">
        <v>45174.0</v>
      </c>
      <c r="I8239" s="4">
        <f>IFERROR(__xludf.DUMMYFUNCTION("SPLIT(H8239,""/"")"),5.0)</f>
        <v>5</v>
      </c>
      <c r="J8239" s="4">
        <f>IFERROR(__xludf.DUMMYFUNCTION("""COMPUTED_VALUE"""),9.0)</f>
        <v>9</v>
      </c>
      <c r="K8239" s="4">
        <f>IFERROR(__xludf.DUMMYFUNCTION("""COMPUTED_VALUE"""),2023.0)</f>
        <v>2023</v>
      </c>
    </row>
    <row r="8240">
      <c r="A8240" s="1" t="s">
        <v>1690</v>
      </c>
      <c r="B8240" s="4" t="s">
        <v>81</v>
      </c>
      <c r="C8240" s="4" t="s">
        <v>29</v>
      </c>
      <c r="D8240" s="4" t="s">
        <v>23</v>
      </c>
      <c r="E8240" s="4">
        <v>3.0</v>
      </c>
      <c r="F8240" s="4">
        <v>1.5</v>
      </c>
      <c r="G8240" s="4">
        <v>4.5</v>
      </c>
      <c r="H8240" s="5">
        <v>45175.0</v>
      </c>
      <c r="I8240" s="4">
        <f>IFERROR(__xludf.DUMMYFUNCTION("SPLIT(H8240,""/"")"),6.0)</f>
        <v>6</v>
      </c>
      <c r="J8240" s="4">
        <f>IFERROR(__xludf.DUMMYFUNCTION("""COMPUTED_VALUE"""),9.0)</f>
        <v>9</v>
      </c>
      <c r="K8240" s="4">
        <f>IFERROR(__xludf.DUMMYFUNCTION("""COMPUTED_VALUE"""),2023.0)</f>
        <v>2023</v>
      </c>
    </row>
    <row r="8241">
      <c r="A8241" s="1" t="s">
        <v>8893</v>
      </c>
      <c r="B8241" s="4" t="s">
        <v>81</v>
      </c>
      <c r="C8241" s="4" t="s">
        <v>30</v>
      </c>
      <c r="D8241" s="4" t="s">
        <v>39</v>
      </c>
      <c r="E8241" s="4">
        <v>4.0</v>
      </c>
      <c r="F8241" s="4">
        <v>1.5</v>
      </c>
      <c r="G8241" s="4">
        <v>6.0</v>
      </c>
      <c r="H8241" s="5">
        <v>45175.0</v>
      </c>
      <c r="I8241" s="4">
        <f>IFERROR(__xludf.DUMMYFUNCTION("SPLIT(H8241,""/"")"),6.0)</f>
        <v>6</v>
      </c>
      <c r="J8241" s="4">
        <f>IFERROR(__xludf.DUMMYFUNCTION("""COMPUTED_VALUE"""),9.0)</f>
        <v>9</v>
      </c>
      <c r="K8241" s="4">
        <f>IFERROR(__xludf.DUMMYFUNCTION("""COMPUTED_VALUE"""),2023.0)</f>
        <v>2023</v>
      </c>
    </row>
    <row r="8242">
      <c r="A8242" s="1" t="s">
        <v>7136</v>
      </c>
      <c r="B8242" s="4" t="s">
        <v>81</v>
      </c>
      <c r="C8242" s="4" t="s">
        <v>29</v>
      </c>
      <c r="D8242" s="4" t="s">
        <v>23</v>
      </c>
      <c r="E8242" s="4">
        <v>5.0</v>
      </c>
      <c r="F8242" s="4">
        <v>1.5</v>
      </c>
      <c r="G8242" s="4">
        <v>7.5</v>
      </c>
      <c r="H8242" s="5">
        <v>45175.0</v>
      </c>
      <c r="I8242" s="4">
        <f>IFERROR(__xludf.DUMMYFUNCTION("SPLIT(H8242,""/"")"),6.0)</f>
        <v>6</v>
      </c>
      <c r="J8242" s="4">
        <f>IFERROR(__xludf.DUMMYFUNCTION("""COMPUTED_VALUE"""),9.0)</f>
        <v>9</v>
      </c>
      <c r="K8242" s="4">
        <f>IFERROR(__xludf.DUMMYFUNCTION("""COMPUTED_VALUE"""),2023.0)</f>
        <v>2023</v>
      </c>
    </row>
    <row r="8243">
      <c r="A8243" s="1" t="s">
        <v>3233</v>
      </c>
      <c r="B8243" s="4" t="s">
        <v>81</v>
      </c>
      <c r="C8243" s="4" t="s">
        <v>24</v>
      </c>
      <c r="D8243" s="4" t="s">
        <v>30</v>
      </c>
      <c r="E8243" s="4">
        <v>2.0</v>
      </c>
      <c r="F8243" s="4">
        <v>1.5</v>
      </c>
      <c r="G8243" s="4">
        <v>3.0</v>
      </c>
      <c r="H8243" s="5">
        <v>45175.0</v>
      </c>
      <c r="I8243" s="4">
        <f>IFERROR(__xludf.DUMMYFUNCTION("SPLIT(H8243,""/"")"),6.0)</f>
        <v>6</v>
      </c>
      <c r="J8243" s="4">
        <f>IFERROR(__xludf.DUMMYFUNCTION("""COMPUTED_VALUE"""),9.0)</f>
        <v>9</v>
      </c>
      <c r="K8243" s="4">
        <f>IFERROR(__xludf.DUMMYFUNCTION("""COMPUTED_VALUE"""),2023.0)</f>
        <v>2023</v>
      </c>
    </row>
    <row r="8244">
      <c r="A8244" s="1" t="s">
        <v>1348</v>
      </c>
      <c r="B8244" s="4" t="s">
        <v>81</v>
      </c>
      <c r="C8244" s="4" t="s">
        <v>29</v>
      </c>
      <c r="D8244" s="4" t="s">
        <v>30</v>
      </c>
      <c r="E8244" s="4">
        <v>2.0</v>
      </c>
      <c r="F8244" s="4">
        <v>1.5</v>
      </c>
      <c r="G8244" s="4">
        <v>3.0</v>
      </c>
      <c r="H8244" s="5">
        <v>45175.0</v>
      </c>
      <c r="I8244" s="4">
        <f>IFERROR(__xludf.DUMMYFUNCTION("SPLIT(H8244,""/"")"),6.0)</f>
        <v>6</v>
      </c>
      <c r="J8244" s="4">
        <f>IFERROR(__xludf.DUMMYFUNCTION("""COMPUTED_VALUE"""),9.0)</f>
        <v>9</v>
      </c>
      <c r="K8244" s="4">
        <f>IFERROR(__xludf.DUMMYFUNCTION("""COMPUTED_VALUE"""),2023.0)</f>
        <v>2023</v>
      </c>
    </row>
    <row r="8245">
      <c r="A8245" s="1" t="s">
        <v>3436</v>
      </c>
      <c r="B8245" s="4" t="s">
        <v>81</v>
      </c>
      <c r="C8245" s="4" t="s">
        <v>30</v>
      </c>
      <c r="D8245" s="4" t="s">
        <v>39</v>
      </c>
      <c r="E8245" s="4">
        <v>4.0</v>
      </c>
      <c r="F8245" s="4">
        <v>1.5</v>
      </c>
      <c r="G8245" s="4">
        <v>6.0</v>
      </c>
      <c r="H8245" s="5">
        <v>45175.0</v>
      </c>
      <c r="I8245" s="4">
        <f>IFERROR(__xludf.DUMMYFUNCTION("SPLIT(H8245,""/"")"),6.0)</f>
        <v>6</v>
      </c>
      <c r="J8245" s="4">
        <f>IFERROR(__xludf.DUMMYFUNCTION("""COMPUTED_VALUE"""),9.0)</f>
        <v>9</v>
      </c>
      <c r="K8245" s="4">
        <f>IFERROR(__xludf.DUMMYFUNCTION("""COMPUTED_VALUE"""),2023.0)</f>
        <v>2023</v>
      </c>
    </row>
    <row r="8246">
      <c r="A8246" s="1" t="s">
        <v>1122</v>
      </c>
      <c r="B8246" s="4" t="s">
        <v>81</v>
      </c>
      <c r="C8246" s="4" t="s">
        <v>30</v>
      </c>
      <c r="D8246" s="4" t="s">
        <v>30</v>
      </c>
      <c r="E8246" s="4">
        <v>5.0</v>
      </c>
      <c r="F8246" s="4">
        <v>1.5</v>
      </c>
      <c r="G8246" s="4">
        <v>7.5</v>
      </c>
      <c r="H8246" s="5">
        <v>45175.0</v>
      </c>
      <c r="I8246" s="4">
        <f>IFERROR(__xludf.DUMMYFUNCTION("SPLIT(H8246,""/"")"),6.0)</f>
        <v>6</v>
      </c>
      <c r="J8246" s="4">
        <f>IFERROR(__xludf.DUMMYFUNCTION("""COMPUTED_VALUE"""),9.0)</f>
        <v>9</v>
      </c>
      <c r="K8246" s="4">
        <f>IFERROR(__xludf.DUMMYFUNCTION("""COMPUTED_VALUE"""),2023.0)</f>
        <v>2023</v>
      </c>
    </row>
    <row r="8247">
      <c r="A8247" s="1" t="s">
        <v>3117</v>
      </c>
      <c r="B8247" s="4" t="s">
        <v>81</v>
      </c>
      <c r="C8247" s="4" t="s">
        <v>30</v>
      </c>
      <c r="D8247" s="4" t="s">
        <v>23</v>
      </c>
      <c r="E8247" s="4">
        <v>4.0</v>
      </c>
      <c r="F8247" s="4">
        <v>1.5</v>
      </c>
      <c r="G8247" s="4">
        <v>6.0</v>
      </c>
      <c r="H8247" s="5">
        <v>45176.0</v>
      </c>
      <c r="I8247" s="4">
        <f>IFERROR(__xludf.DUMMYFUNCTION("SPLIT(H8247,""/"")"),7.0)</f>
        <v>7</v>
      </c>
      <c r="J8247" s="4">
        <f>IFERROR(__xludf.DUMMYFUNCTION("""COMPUTED_VALUE"""),9.0)</f>
        <v>9</v>
      </c>
      <c r="K8247" s="4">
        <f>IFERROR(__xludf.DUMMYFUNCTION("""COMPUTED_VALUE"""),2023.0)</f>
        <v>2023</v>
      </c>
    </row>
    <row r="8248">
      <c r="A8248" s="1" t="s">
        <v>2763</v>
      </c>
      <c r="B8248" s="4" t="s">
        <v>81</v>
      </c>
      <c r="C8248" s="4" t="s">
        <v>29</v>
      </c>
      <c r="D8248" s="4" t="s">
        <v>30</v>
      </c>
      <c r="E8248" s="4">
        <v>5.0</v>
      </c>
      <c r="F8248" s="4">
        <v>1.5</v>
      </c>
      <c r="G8248" s="4">
        <v>7.5</v>
      </c>
      <c r="H8248" s="5">
        <v>45176.0</v>
      </c>
      <c r="I8248" s="4">
        <f>IFERROR(__xludf.DUMMYFUNCTION("SPLIT(H8248,""/"")"),7.0)</f>
        <v>7</v>
      </c>
      <c r="J8248" s="4">
        <f>IFERROR(__xludf.DUMMYFUNCTION("""COMPUTED_VALUE"""),9.0)</f>
        <v>9</v>
      </c>
      <c r="K8248" s="4">
        <f>IFERROR(__xludf.DUMMYFUNCTION("""COMPUTED_VALUE"""),2023.0)</f>
        <v>2023</v>
      </c>
    </row>
    <row r="8249">
      <c r="A8249" s="1" t="s">
        <v>6157</v>
      </c>
      <c r="B8249" s="4" t="s">
        <v>81</v>
      </c>
      <c r="C8249" s="4" t="s">
        <v>24</v>
      </c>
      <c r="D8249" s="4" t="s">
        <v>28</v>
      </c>
      <c r="E8249" s="4">
        <v>3.0</v>
      </c>
      <c r="F8249" s="4">
        <v>1.5</v>
      </c>
      <c r="G8249" s="4">
        <v>4.5</v>
      </c>
      <c r="H8249" s="5">
        <v>45177.0</v>
      </c>
      <c r="I8249" s="4">
        <f>IFERROR(__xludf.DUMMYFUNCTION("SPLIT(H8249,""/"")"),8.0)</f>
        <v>8</v>
      </c>
      <c r="J8249" s="4">
        <f>IFERROR(__xludf.DUMMYFUNCTION("""COMPUTED_VALUE"""),9.0)</f>
        <v>9</v>
      </c>
      <c r="K8249" s="4">
        <f>IFERROR(__xludf.DUMMYFUNCTION("""COMPUTED_VALUE"""),2023.0)</f>
        <v>2023</v>
      </c>
    </row>
    <row r="8250">
      <c r="A8250" s="1" t="s">
        <v>8158</v>
      </c>
      <c r="B8250" s="4" t="s">
        <v>81</v>
      </c>
      <c r="C8250" s="4" t="s">
        <v>24</v>
      </c>
      <c r="D8250" s="4" t="s">
        <v>28</v>
      </c>
      <c r="E8250" s="4">
        <v>4.0</v>
      </c>
      <c r="F8250" s="4">
        <v>1.5</v>
      </c>
      <c r="G8250" s="4">
        <v>6.0</v>
      </c>
      <c r="H8250" s="5">
        <v>45177.0</v>
      </c>
      <c r="I8250" s="4">
        <f>IFERROR(__xludf.DUMMYFUNCTION("SPLIT(H8250,""/"")"),8.0)</f>
        <v>8</v>
      </c>
      <c r="J8250" s="4">
        <f>IFERROR(__xludf.DUMMYFUNCTION("""COMPUTED_VALUE"""),9.0)</f>
        <v>9</v>
      </c>
      <c r="K8250" s="4">
        <f>IFERROR(__xludf.DUMMYFUNCTION("""COMPUTED_VALUE"""),2023.0)</f>
        <v>2023</v>
      </c>
    </row>
    <row r="8251">
      <c r="A8251" s="1" t="s">
        <v>6055</v>
      </c>
      <c r="B8251" s="4" t="s">
        <v>81</v>
      </c>
      <c r="C8251" s="4" t="s">
        <v>29</v>
      </c>
      <c r="D8251" s="4" t="s">
        <v>23</v>
      </c>
      <c r="E8251" s="4">
        <v>1.0</v>
      </c>
      <c r="F8251" s="4">
        <v>1.5</v>
      </c>
      <c r="G8251" s="4">
        <v>1.5</v>
      </c>
      <c r="H8251" s="5">
        <v>45179.0</v>
      </c>
      <c r="I8251" s="4">
        <f>IFERROR(__xludf.DUMMYFUNCTION("SPLIT(H8251,""/"")"),10.0)</f>
        <v>10</v>
      </c>
      <c r="J8251" s="4">
        <f>IFERROR(__xludf.DUMMYFUNCTION("""COMPUTED_VALUE"""),9.0)</f>
        <v>9</v>
      </c>
      <c r="K8251" s="4">
        <f>IFERROR(__xludf.DUMMYFUNCTION("""COMPUTED_VALUE"""),2023.0)</f>
        <v>2023</v>
      </c>
    </row>
    <row r="8252">
      <c r="A8252" s="1" t="s">
        <v>1866</v>
      </c>
      <c r="B8252" s="4" t="s">
        <v>81</v>
      </c>
      <c r="C8252" s="4" t="s">
        <v>24</v>
      </c>
      <c r="D8252" s="4" t="s">
        <v>23</v>
      </c>
      <c r="E8252" s="4">
        <v>2.0</v>
      </c>
      <c r="F8252" s="4">
        <v>1.5</v>
      </c>
      <c r="G8252" s="4">
        <v>3.0</v>
      </c>
      <c r="H8252" s="5">
        <v>45179.0</v>
      </c>
      <c r="I8252" s="4">
        <f>IFERROR(__xludf.DUMMYFUNCTION("SPLIT(H8252,""/"")"),10.0)</f>
        <v>10</v>
      </c>
      <c r="J8252" s="4">
        <f>IFERROR(__xludf.DUMMYFUNCTION("""COMPUTED_VALUE"""),9.0)</f>
        <v>9</v>
      </c>
      <c r="K8252" s="4">
        <f>IFERROR(__xludf.DUMMYFUNCTION("""COMPUTED_VALUE"""),2023.0)</f>
        <v>2023</v>
      </c>
    </row>
    <row r="8253">
      <c r="A8253" s="1" t="s">
        <v>1826</v>
      </c>
      <c r="B8253" s="4" t="s">
        <v>81</v>
      </c>
      <c r="C8253" s="4" t="s">
        <v>30</v>
      </c>
      <c r="D8253" s="4" t="s">
        <v>39</v>
      </c>
      <c r="E8253" s="4">
        <v>1.0</v>
      </c>
      <c r="F8253" s="4">
        <v>1.5</v>
      </c>
      <c r="G8253" s="4">
        <v>1.5</v>
      </c>
      <c r="H8253" s="5">
        <v>45179.0</v>
      </c>
      <c r="I8253" s="4">
        <f>IFERROR(__xludf.DUMMYFUNCTION("SPLIT(H8253,""/"")"),10.0)</f>
        <v>10</v>
      </c>
      <c r="J8253" s="4">
        <f>IFERROR(__xludf.DUMMYFUNCTION("""COMPUTED_VALUE"""),9.0)</f>
        <v>9</v>
      </c>
      <c r="K8253" s="4">
        <f>IFERROR(__xludf.DUMMYFUNCTION("""COMPUTED_VALUE"""),2023.0)</f>
        <v>2023</v>
      </c>
    </row>
    <row r="8254">
      <c r="A8254" s="1" t="s">
        <v>2534</v>
      </c>
      <c r="B8254" s="4" t="s">
        <v>81</v>
      </c>
      <c r="C8254" s="4" t="s">
        <v>29</v>
      </c>
      <c r="D8254" s="4" t="s">
        <v>28</v>
      </c>
      <c r="E8254" s="4">
        <v>2.0</v>
      </c>
      <c r="F8254" s="4">
        <v>1.5</v>
      </c>
      <c r="G8254" s="4">
        <v>3.0</v>
      </c>
      <c r="H8254" s="5">
        <v>45179.0</v>
      </c>
      <c r="I8254" s="4">
        <f>IFERROR(__xludf.DUMMYFUNCTION("SPLIT(H8254,""/"")"),10.0)</f>
        <v>10</v>
      </c>
      <c r="J8254" s="4">
        <f>IFERROR(__xludf.DUMMYFUNCTION("""COMPUTED_VALUE"""),9.0)</f>
        <v>9</v>
      </c>
      <c r="K8254" s="4">
        <f>IFERROR(__xludf.DUMMYFUNCTION("""COMPUTED_VALUE"""),2023.0)</f>
        <v>2023</v>
      </c>
    </row>
    <row r="8255">
      <c r="A8255" s="1" t="s">
        <v>7073</v>
      </c>
      <c r="B8255" s="4" t="s">
        <v>81</v>
      </c>
      <c r="C8255" s="4" t="s">
        <v>30</v>
      </c>
      <c r="D8255" s="4" t="s">
        <v>28</v>
      </c>
      <c r="E8255" s="4">
        <v>4.0</v>
      </c>
      <c r="F8255" s="4">
        <v>1.5</v>
      </c>
      <c r="G8255" s="4">
        <v>6.0</v>
      </c>
      <c r="H8255" s="5">
        <v>45179.0</v>
      </c>
      <c r="I8255" s="4">
        <f>IFERROR(__xludf.DUMMYFUNCTION("SPLIT(H8255,""/"")"),10.0)</f>
        <v>10</v>
      </c>
      <c r="J8255" s="4">
        <f>IFERROR(__xludf.DUMMYFUNCTION("""COMPUTED_VALUE"""),9.0)</f>
        <v>9</v>
      </c>
      <c r="K8255" s="4">
        <f>IFERROR(__xludf.DUMMYFUNCTION("""COMPUTED_VALUE"""),2023.0)</f>
        <v>2023</v>
      </c>
    </row>
    <row r="8256">
      <c r="A8256" s="1" t="s">
        <v>4110</v>
      </c>
      <c r="B8256" s="4" t="s">
        <v>81</v>
      </c>
      <c r="C8256" s="4" t="s">
        <v>30</v>
      </c>
      <c r="D8256" s="4" t="s">
        <v>28</v>
      </c>
      <c r="E8256" s="4">
        <v>4.0</v>
      </c>
      <c r="F8256" s="4">
        <v>1.5</v>
      </c>
      <c r="G8256" s="4">
        <v>6.0</v>
      </c>
      <c r="H8256" s="5">
        <v>45180.0</v>
      </c>
      <c r="I8256" s="4">
        <f>IFERROR(__xludf.DUMMYFUNCTION("SPLIT(H8256,""/"")"),11.0)</f>
        <v>11</v>
      </c>
      <c r="J8256" s="4">
        <f>IFERROR(__xludf.DUMMYFUNCTION("""COMPUTED_VALUE"""),9.0)</f>
        <v>9</v>
      </c>
      <c r="K8256" s="4">
        <f>IFERROR(__xludf.DUMMYFUNCTION("""COMPUTED_VALUE"""),2023.0)</f>
        <v>2023</v>
      </c>
    </row>
    <row r="8257">
      <c r="A8257" s="1" t="s">
        <v>9458</v>
      </c>
      <c r="B8257" s="4" t="s">
        <v>81</v>
      </c>
      <c r="C8257" s="4" t="s">
        <v>24</v>
      </c>
      <c r="D8257" s="4" t="s">
        <v>39</v>
      </c>
      <c r="E8257" s="4">
        <v>2.0</v>
      </c>
      <c r="F8257" s="4">
        <v>1.5</v>
      </c>
      <c r="G8257" s="4">
        <v>3.0</v>
      </c>
      <c r="H8257" s="5">
        <v>45180.0</v>
      </c>
      <c r="I8257" s="4">
        <f>IFERROR(__xludf.DUMMYFUNCTION("SPLIT(H8257,""/"")"),11.0)</f>
        <v>11</v>
      </c>
      <c r="J8257" s="4">
        <f>IFERROR(__xludf.DUMMYFUNCTION("""COMPUTED_VALUE"""),9.0)</f>
        <v>9</v>
      </c>
      <c r="K8257" s="4">
        <f>IFERROR(__xludf.DUMMYFUNCTION("""COMPUTED_VALUE"""),2023.0)</f>
        <v>2023</v>
      </c>
    </row>
    <row r="8258">
      <c r="A8258" s="1" t="s">
        <v>6298</v>
      </c>
      <c r="B8258" s="4" t="s">
        <v>81</v>
      </c>
      <c r="C8258" s="4" t="s">
        <v>24</v>
      </c>
      <c r="D8258" s="4" t="s">
        <v>23</v>
      </c>
      <c r="E8258" s="4">
        <v>3.0</v>
      </c>
      <c r="F8258" s="4">
        <v>1.5</v>
      </c>
      <c r="G8258" s="4">
        <v>4.5</v>
      </c>
      <c r="H8258" s="5">
        <v>45181.0</v>
      </c>
      <c r="I8258" s="4">
        <f>IFERROR(__xludf.DUMMYFUNCTION("SPLIT(H8258,""/"")"),12.0)</f>
        <v>12</v>
      </c>
      <c r="J8258" s="4">
        <f>IFERROR(__xludf.DUMMYFUNCTION("""COMPUTED_VALUE"""),9.0)</f>
        <v>9</v>
      </c>
      <c r="K8258" s="4">
        <f>IFERROR(__xludf.DUMMYFUNCTION("""COMPUTED_VALUE"""),2023.0)</f>
        <v>2023</v>
      </c>
    </row>
    <row r="8259">
      <c r="A8259" s="1" t="s">
        <v>6235</v>
      </c>
      <c r="B8259" s="4" t="s">
        <v>81</v>
      </c>
      <c r="C8259" s="4" t="s">
        <v>24</v>
      </c>
      <c r="D8259" s="4" t="s">
        <v>23</v>
      </c>
      <c r="E8259" s="4">
        <v>1.0</v>
      </c>
      <c r="F8259" s="4">
        <v>1.5</v>
      </c>
      <c r="G8259" s="4">
        <v>1.5</v>
      </c>
      <c r="H8259" s="5">
        <v>45181.0</v>
      </c>
      <c r="I8259" s="4">
        <f>IFERROR(__xludf.DUMMYFUNCTION("SPLIT(H8259,""/"")"),12.0)</f>
        <v>12</v>
      </c>
      <c r="J8259" s="4">
        <f>IFERROR(__xludf.DUMMYFUNCTION("""COMPUTED_VALUE"""),9.0)</f>
        <v>9</v>
      </c>
      <c r="K8259" s="4">
        <f>IFERROR(__xludf.DUMMYFUNCTION("""COMPUTED_VALUE"""),2023.0)</f>
        <v>2023</v>
      </c>
    </row>
    <row r="8260">
      <c r="A8260" s="1" t="s">
        <v>8145</v>
      </c>
      <c r="B8260" s="4" t="s">
        <v>81</v>
      </c>
      <c r="C8260" s="4" t="s">
        <v>29</v>
      </c>
      <c r="D8260" s="4" t="s">
        <v>23</v>
      </c>
      <c r="E8260" s="4">
        <v>1.0</v>
      </c>
      <c r="F8260" s="4">
        <v>1.5</v>
      </c>
      <c r="G8260" s="4">
        <v>1.5</v>
      </c>
      <c r="H8260" s="5">
        <v>45181.0</v>
      </c>
      <c r="I8260" s="4">
        <f>IFERROR(__xludf.DUMMYFUNCTION("SPLIT(H8260,""/"")"),12.0)</f>
        <v>12</v>
      </c>
      <c r="J8260" s="4">
        <f>IFERROR(__xludf.DUMMYFUNCTION("""COMPUTED_VALUE"""),9.0)</f>
        <v>9</v>
      </c>
      <c r="K8260" s="4">
        <f>IFERROR(__xludf.DUMMYFUNCTION("""COMPUTED_VALUE"""),2023.0)</f>
        <v>2023</v>
      </c>
    </row>
    <row r="8261">
      <c r="A8261" s="1" t="s">
        <v>1560</v>
      </c>
      <c r="B8261" s="4" t="s">
        <v>81</v>
      </c>
      <c r="C8261" s="4" t="s">
        <v>24</v>
      </c>
      <c r="D8261" s="4" t="s">
        <v>28</v>
      </c>
      <c r="E8261" s="4">
        <v>1.0</v>
      </c>
      <c r="F8261" s="4">
        <v>1.5</v>
      </c>
      <c r="G8261" s="4">
        <v>1.5</v>
      </c>
      <c r="H8261" s="5">
        <v>45181.0</v>
      </c>
      <c r="I8261" s="4">
        <f>IFERROR(__xludf.DUMMYFUNCTION("SPLIT(H8261,""/"")"),12.0)</f>
        <v>12</v>
      </c>
      <c r="J8261" s="4">
        <f>IFERROR(__xludf.DUMMYFUNCTION("""COMPUTED_VALUE"""),9.0)</f>
        <v>9</v>
      </c>
      <c r="K8261" s="4">
        <f>IFERROR(__xludf.DUMMYFUNCTION("""COMPUTED_VALUE"""),2023.0)</f>
        <v>2023</v>
      </c>
    </row>
    <row r="8262">
      <c r="A8262" s="1" t="s">
        <v>1284</v>
      </c>
      <c r="B8262" s="4" t="s">
        <v>81</v>
      </c>
      <c r="C8262" s="4" t="s">
        <v>24</v>
      </c>
      <c r="D8262" s="4" t="s">
        <v>28</v>
      </c>
      <c r="E8262" s="4">
        <v>1.0</v>
      </c>
      <c r="F8262" s="4">
        <v>1.5</v>
      </c>
      <c r="G8262" s="4">
        <v>1.5</v>
      </c>
      <c r="H8262" s="5">
        <v>45181.0</v>
      </c>
      <c r="I8262" s="4">
        <f>IFERROR(__xludf.DUMMYFUNCTION("SPLIT(H8262,""/"")"),12.0)</f>
        <v>12</v>
      </c>
      <c r="J8262" s="4">
        <f>IFERROR(__xludf.DUMMYFUNCTION("""COMPUTED_VALUE"""),9.0)</f>
        <v>9</v>
      </c>
      <c r="K8262" s="4">
        <f>IFERROR(__xludf.DUMMYFUNCTION("""COMPUTED_VALUE"""),2023.0)</f>
        <v>2023</v>
      </c>
    </row>
    <row r="8263">
      <c r="A8263" s="1" t="s">
        <v>5165</v>
      </c>
      <c r="B8263" s="4" t="s">
        <v>81</v>
      </c>
      <c r="C8263" s="4" t="s">
        <v>29</v>
      </c>
      <c r="D8263" s="4" t="s">
        <v>39</v>
      </c>
      <c r="E8263" s="4">
        <v>3.0</v>
      </c>
      <c r="F8263" s="4">
        <v>1.5</v>
      </c>
      <c r="G8263" s="4">
        <v>4.5</v>
      </c>
      <c r="H8263" s="5">
        <v>45182.0</v>
      </c>
      <c r="I8263" s="4">
        <f>IFERROR(__xludf.DUMMYFUNCTION("SPLIT(H8263,""/"")"),13.0)</f>
        <v>13</v>
      </c>
      <c r="J8263" s="4">
        <f>IFERROR(__xludf.DUMMYFUNCTION("""COMPUTED_VALUE"""),9.0)</f>
        <v>9</v>
      </c>
      <c r="K8263" s="4">
        <f>IFERROR(__xludf.DUMMYFUNCTION("""COMPUTED_VALUE"""),2023.0)</f>
        <v>2023</v>
      </c>
    </row>
    <row r="8264">
      <c r="A8264" s="1" t="s">
        <v>3488</v>
      </c>
      <c r="B8264" s="4" t="s">
        <v>81</v>
      </c>
      <c r="C8264" s="4" t="s">
        <v>29</v>
      </c>
      <c r="D8264" s="4" t="s">
        <v>23</v>
      </c>
      <c r="E8264" s="4">
        <v>1.0</v>
      </c>
      <c r="F8264" s="4">
        <v>1.5</v>
      </c>
      <c r="G8264" s="4">
        <v>1.5</v>
      </c>
      <c r="H8264" s="5">
        <v>45182.0</v>
      </c>
      <c r="I8264" s="4">
        <f>IFERROR(__xludf.DUMMYFUNCTION("SPLIT(H8264,""/"")"),13.0)</f>
        <v>13</v>
      </c>
      <c r="J8264" s="4">
        <f>IFERROR(__xludf.DUMMYFUNCTION("""COMPUTED_VALUE"""),9.0)</f>
        <v>9</v>
      </c>
      <c r="K8264" s="4">
        <f>IFERROR(__xludf.DUMMYFUNCTION("""COMPUTED_VALUE"""),2023.0)</f>
        <v>2023</v>
      </c>
    </row>
    <row r="8265">
      <c r="A8265" s="1" t="s">
        <v>164</v>
      </c>
      <c r="B8265" s="4" t="s">
        <v>81</v>
      </c>
      <c r="C8265" s="4" t="s">
        <v>29</v>
      </c>
      <c r="D8265" s="4" t="s">
        <v>28</v>
      </c>
      <c r="E8265" s="4">
        <v>4.0</v>
      </c>
      <c r="F8265" s="4">
        <v>1.5</v>
      </c>
      <c r="G8265" s="4">
        <v>6.0</v>
      </c>
      <c r="H8265" s="5">
        <v>45183.0</v>
      </c>
      <c r="I8265" s="4">
        <f>IFERROR(__xludf.DUMMYFUNCTION("SPLIT(H8265,""/"")"),14.0)</f>
        <v>14</v>
      </c>
      <c r="J8265" s="4">
        <f>IFERROR(__xludf.DUMMYFUNCTION("""COMPUTED_VALUE"""),9.0)</f>
        <v>9</v>
      </c>
      <c r="K8265" s="4">
        <f>IFERROR(__xludf.DUMMYFUNCTION("""COMPUTED_VALUE"""),2023.0)</f>
        <v>2023</v>
      </c>
    </row>
    <row r="8266">
      <c r="A8266" s="1" t="s">
        <v>5936</v>
      </c>
      <c r="B8266" s="4" t="s">
        <v>81</v>
      </c>
      <c r="C8266" s="4" t="s">
        <v>30</v>
      </c>
      <c r="D8266" s="4" t="s">
        <v>39</v>
      </c>
      <c r="E8266" s="4">
        <v>3.0</v>
      </c>
      <c r="F8266" s="4">
        <v>1.5</v>
      </c>
      <c r="G8266" s="4">
        <v>4.5</v>
      </c>
      <c r="H8266" s="5">
        <v>45183.0</v>
      </c>
      <c r="I8266" s="4">
        <f>IFERROR(__xludf.DUMMYFUNCTION("SPLIT(H8266,""/"")"),14.0)</f>
        <v>14</v>
      </c>
      <c r="J8266" s="4">
        <f>IFERROR(__xludf.DUMMYFUNCTION("""COMPUTED_VALUE"""),9.0)</f>
        <v>9</v>
      </c>
      <c r="K8266" s="4">
        <f>IFERROR(__xludf.DUMMYFUNCTION("""COMPUTED_VALUE"""),2023.0)</f>
        <v>2023</v>
      </c>
    </row>
    <row r="8267">
      <c r="A8267" s="1" t="s">
        <v>4273</v>
      </c>
      <c r="B8267" s="4" t="s">
        <v>81</v>
      </c>
      <c r="C8267" s="4" t="s">
        <v>30</v>
      </c>
      <c r="D8267" s="4" t="s">
        <v>39</v>
      </c>
      <c r="E8267" s="4">
        <v>3.0</v>
      </c>
      <c r="F8267" s="4">
        <v>1.5</v>
      </c>
      <c r="G8267" s="4">
        <v>4.5</v>
      </c>
      <c r="H8267" s="5">
        <v>45183.0</v>
      </c>
      <c r="I8267" s="4">
        <f>IFERROR(__xludf.DUMMYFUNCTION("SPLIT(H8267,""/"")"),14.0)</f>
        <v>14</v>
      </c>
      <c r="J8267" s="4">
        <f>IFERROR(__xludf.DUMMYFUNCTION("""COMPUTED_VALUE"""),9.0)</f>
        <v>9</v>
      </c>
      <c r="K8267" s="4">
        <f>IFERROR(__xludf.DUMMYFUNCTION("""COMPUTED_VALUE"""),2023.0)</f>
        <v>2023</v>
      </c>
    </row>
    <row r="8268">
      <c r="A8268" s="1" t="s">
        <v>5471</v>
      </c>
      <c r="B8268" s="4" t="s">
        <v>81</v>
      </c>
      <c r="C8268" s="4" t="s">
        <v>24</v>
      </c>
      <c r="D8268" s="4" t="s">
        <v>39</v>
      </c>
      <c r="E8268" s="4">
        <v>2.0</v>
      </c>
      <c r="F8268" s="4">
        <v>1.5</v>
      </c>
      <c r="G8268" s="4">
        <v>3.0</v>
      </c>
      <c r="H8268" s="5">
        <v>45184.0</v>
      </c>
      <c r="I8268" s="4">
        <f>IFERROR(__xludf.DUMMYFUNCTION("SPLIT(H8268,""/"")"),15.0)</f>
        <v>15</v>
      </c>
      <c r="J8268" s="4">
        <f>IFERROR(__xludf.DUMMYFUNCTION("""COMPUTED_VALUE"""),9.0)</f>
        <v>9</v>
      </c>
      <c r="K8268" s="4">
        <f>IFERROR(__xludf.DUMMYFUNCTION("""COMPUTED_VALUE"""),2023.0)</f>
        <v>2023</v>
      </c>
    </row>
    <row r="8269">
      <c r="A8269" s="1" t="s">
        <v>2486</v>
      </c>
      <c r="B8269" s="4" t="s">
        <v>81</v>
      </c>
      <c r="C8269" s="4" t="s">
        <v>30</v>
      </c>
      <c r="D8269" s="4" t="s">
        <v>30</v>
      </c>
      <c r="E8269" s="4">
        <v>3.0</v>
      </c>
      <c r="F8269" s="4">
        <v>1.5</v>
      </c>
      <c r="G8269" s="4">
        <v>4.5</v>
      </c>
      <c r="H8269" s="5">
        <v>45184.0</v>
      </c>
      <c r="I8269" s="4">
        <f>IFERROR(__xludf.DUMMYFUNCTION("SPLIT(H8269,""/"")"),15.0)</f>
        <v>15</v>
      </c>
      <c r="J8269" s="4">
        <f>IFERROR(__xludf.DUMMYFUNCTION("""COMPUTED_VALUE"""),9.0)</f>
        <v>9</v>
      </c>
      <c r="K8269" s="4">
        <f>IFERROR(__xludf.DUMMYFUNCTION("""COMPUTED_VALUE"""),2023.0)</f>
        <v>2023</v>
      </c>
    </row>
    <row r="8270">
      <c r="A8270" s="1" t="s">
        <v>1725</v>
      </c>
      <c r="B8270" s="4" t="s">
        <v>81</v>
      </c>
      <c r="C8270" s="4" t="s">
        <v>24</v>
      </c>
      <c r="D8270" s="4" t="s">
        <v>39</v>
      </c>
      <c r="E8270" s="4">
        <v>1.0</v>
      </c>
      <c r="F8270" s="4">
        <v>1.5</v>
      </c>
      <c r="G8270" s="4">
        <v>1.5</v>
      </c>
      <c r="H8270" s="5">
        <v>45184.0</v>
      </c>
      <c r="I8270" s="4">
        <f>IFERROR(__xludf.DUMMYFUNCTION("SPLIT(H8270,""/"")"),15.0)</f>
        <v>15</v>
      </c>
      <c r="J8270" s="4">
        <f>IFERROR(__xludf.DUMMYFUNCTION("""COMPUTED_VALUE"""),9.0)</f>
        <v>9</v>
      </c>
      <c r="K8270" s="4">
        <f>IFERROR(__xludf.DUMMYFUNCTION("""COMPUTED_VALUE"""),2023.0)</f>
        <v>2023</v>
      </c>
    </row>
    <row r="8271">
      <c r="A8271" s="1" t="s">
        <v>1978</v>
      </c>
      <c r="B8271" s="4" t="s">
        <v>81</v>
      </c>
      <c r="C8271" s="4" t="s">
        <v>30</v>
      </c>
      <c r="D8271" s="4" t="s">
        <v>23</v>
      </c>
      <c r="E8271" s="4">
        <v>5.0</v>
      </c>
      <c r="F8271" s="4">
        <v>1.5</v>
      </c>
      <c r="G8271" s="4">
        <v>7.5</v>
      </c>
      <c r="H8271" s="5">
        <v>45185.0</v>
      </c>
      <c r="I8271" s="4">
        <f>IFERROR(__xludf.DUMMYFUNCTION("SPLIT(H8271,""/"")"),16.0)</f>
        <v>16</v>
      </c>
      <c r="J8271" s="4">
        <f>IFERROR(__xludf.DUMMYFUNCTION("""COMPUTED_VALUE"""),9.0)</f>
        <v>9</v>
      </c>
      <c r="K8271" s="4">
        <f>IFERROR(__xludf.DUMMYFUNCTION("""COMPUTED_VALUE"""),2023.0)</f>
        <v>2023</v>
      </c>
    </row>
    <row r="8272">
      <c r="A8272" s="1" t="s">
        <v>3286</v>
      </c>
      <c r="B8272" s="4" t="s">
        <v>81</v>
      </c>
      <c r="C8272" s="4" t="s">
        <v>30</v>
      </c>
      <c r="D8272" s="4" t="s">
        <v>30</v>
      </c>
      <c r="E8272" s="4">
        <v>3.0</v>
      </c>
      <c r="F8272" s="4">
        <v>1.5</v>
      </c>
      <c r="G8272" s="4">
        <v>4.5</v>
      </c>
      <c r="H8272" s="5">
        <v>45185.0</v>
      </c>
      <c r="I8272" s="4">
        <f>IFERROR(__xludf.DUMMYFUNCTION("SPLIT(H8272,""/"")"),16.0)</f>
        <v>16</v>
      </c>
      <c r="J8272" s="4">
        <f>IFERROR(__xludf.DUMMYFUNCTION("""COMPUTED_VALUE"""),9.0)</f>
        <v>9</v>
      </c>
      <c r="K8272" s="4">
        <f>IFERROR(__xludf.DUMMYFUNCTION("""COMPUTED_VALUE"""),2023.0)</f>
        <v>2023</v>
      </c>
    </row>
    <row r="8273">
      <c r="A8273" s="1" t="s">
        <v>4720</v>
      </c>
      <c r="B8273" s="4" t="s">
        <v>81</v>
      </c>
      <c r="C8273" s="4" t="s">
        <v>30</v>
      </c>
      <c r="D8273" s="4" t="s">
        <v>30</v>
      </c>
      <c r="E8273" s="4">
        <v>4.0</v>
      </c>
      <c r="F8273" s="4">
        <v>1.5</v>
      </c>
      <c r="G8273" s="4">
        <v>6.0</v>
      </c>
      <c r="H8273" s="5">
        <v>45185.0</v>
      </c>
      <c r="I8273" s="4">
        <f>IFERROR(__xludf.DUMMYFUNCTION("SPLIT(H8273,""/"")"),16.0)</f>
        <v>16</v>
      </c>
      <c r="J8273" s="4">
        <f>IFERROR(__xludf.DUMMYFUNCTION("""COMPUTED_VALUE"""),9.0)</f>
        <v>9</v>
      </c>
      <c r="K8273" s="4">
        <f>IFERROR(__xludf.DUMMYFUNCTION("""COMPUTED_VALUE"""),2023.0)</f>
        <v>2023</v>
      </c>
    </row>
    <row r="8274">
      <c r="A8274" s="1" t="s">
        <v>7408</v>
      </c>
      <c r="B8274" s="4" t="s">
        <v>81</v>
      </c>
      <c r="C8274" s="4" t="s">
        <v>30</v>
      </c>
      <c r="D8274" s="4" t="s">
        <v>30</v>
      </c>
      <c r="E8274" s="4">
        <v>3.0</v>
      </c>
      <c r="F8274" s="4">
        <v>1.5</v>
      </c>
      <c r="G8274" s="4">
        <v>4.5</v>
      </c>
      <c r="H8274" s="5">
        <v>45185.0</v>
      </c>
      <c r="I8274" s="4">
        <f>IFERROR(__xludf.DUMMYFUNCTION("SPLIT(H8274,""/"")"),16.0)</f>
        <v>16</v>
      </c>
      <c r="J8274" s="4">
        <f>IFERROR(__xludf.DUMMYFUNCTION("""COMPUTED_VALUE"""),9.0)</f>
        <v>9</v>
      </c>
      <c r="K8274" s="4">
        <f>IFERROR(__xludf.DUMMYFUNCTION("""COMPUTED_VALUE"""),2023.0)</f>
        <v>2023</v>
      </c>
    </row>
    <row r="8275">
      <c r="A8275" s="1" t="s">
        <v>9994</v>
      </c>
      <c r="B8275" s="4" t="s">
        <v>81</v>
      </c>
      <c r="C8275" s="4" t="s">
        <v>30</v>
      </c>
      <c r="D8275" s="4" t="s">
        <v>30</v>
      </c>
      <c r="E8275" s="4">
        <v>4.0</v>
      </c>
      <c r="F8275" s="4">
        <v>1.5</v>
      </c>
      <c r="G8275" s="4">
        <v>6.0</v>
      </c>
      <c r="H8275" s="5">
        <v>45185.0</v>
      </c>
      <c r="I8275" s="4">
        <f>IFERROR(__xludf.DUMMYFUNCTION("SPLIT(H8275,""/"")"),16.0)</f>
        <v>16</v>
      </c>
      <c r="J8275" s="4">
        <f>IFERROR(__xludf.DUMMYFUNCTION("""COMPUTED_VALUE"""),9.0)</f>
        <v>9</v>
      </c>
      <c r="K8275" s="4">
        <f>IFERROR(__xludf.DUMMYFUNCTION("""COMPUTED_VALUE"""),2023.0)</f>
        <v>2023</v>
      </c>
    </row>
    <row r="8276">
      <c r="A8276" s="1" t="s">
        <v>1010</v>
      </c>
      <c r="B8276" s="4" t="s">
        <v>81</v>
      </c>
      <c r="C8276" s="4" t="s">
        <v>30</v>
      </c>
      <c r="D8276" s="4" t="s">
        <v>30</v>
      </c>
      <c r="E8276" s="4">
        <v>2.0</v>
      </c>
      <c r="F8276" s="4">
        <v>1.5</v>
      </c>
      <c r="G8276" s="4">
        <v>3.0</v>
      </c>
      <c r="H8276" s="5">
        <v>45186.0</v>
      </c>
      <c r="I8276" s="4">
        <f>IFERROR(__xludf.DUMMYFUNCTION("SPLIT(H8276,""/"")"),17.0)</f>
        <v>17</v>
      </c>
      <c r="J8276" s="4">
        <f>IFERROR(__xludf.DUMMYFUNCTION("""COMPUTED_VALUE"""),9.0)</f>
        <v>9</v>
      </c>
      <c r="K8276" s="4">
        <f>IFERROR(__xludf.DUMMYFUNCTION("""COMPUTED_VALUE"""),2023.0)</f>
        <v>2023</v>
      </c>
    </row>
    <row r="8277">
      <c r="A8277" s="1" t="s">
        <v>6854</v>
      </c>
      <c r="B8277" s="4" t="s">
        <v>81</v>
      </c>
      <c r="C8277" s="4" t="s">
        <v>30</v>
      </c>
      <c r="D8277" s="4" t="s">
        <v>30</v>
      </c>
      <c r="E8277" s="4">
        <v>3.0</v>
      </c>
      <c r="F8277" s="4">
        <v>1.5</v>
      </c>
      <c r="G8277" s="4">
        <v>4.5</v>
      </c>
      <c r="H8277" s="5">
        <v>45187.0</v>
      </c>
      <c r="I8277" s="4">
        <f>IFERROR(__xludf.DUMMYFUNCTION("SPLIT(H8277,""/"")"),18.0)</f>
        <v>18</v>
      </c>
      <c r="J8277" s="4">
        <f>IFERROR(__xludf.DUMMYFUNCTION("""COMPUTED_VALUE"""),9.0)</f>
        <v>9</v>
      </c>
      <c r="K8277" s="4">
        <f>IFERROR(__xludf.DUMMYFUNCTION("""COMPUTED_VALUE"""),2023.0)</f>
        <v>2023</v>
      </c>
    </row>
    <row r="8278">
      <c r="A8278" s="1" t="s">
        <v>4505</v>
      </c>
      <c r="B8278" s="4" t="s">
        <v>81</v>
      </c>
      <c r="C8278" s="4" t="s">
        <v>24</v>
      </c>
      <c r="D8278" s="4" t="s">
        <v>23</v>
      </c>
      <c r="E8278" s="4">
        <v>3.0</v>
      </c>
      <c r="F8278" s="4">
        <v>1.5</v>
      </c>
      <c r="G8278" s="4">
        <v>4.5</v>
      </c>
      <c r="H8278" s="5">
        <v>45187.0</v>
      </c>
      <c r="I8278" s="4">
        <f>IFERROR(__xludf.DUMMYFUNCTION("SPLIT(H8278,""/"")"),18.0)</f>
        <v>18</v>
      </c>
      <c r="J8278" s="4">
        <f>IFERROR(__xludf.DUMMYFUNCTION("""COMPUTED_VALUE"""),9.0)</f>
        <v>9</v>
      </c>
      <c r="K8278" s="4">
        <f>IFERROR(__xludf.DUMMYFUNCTION("""COMPUTED_VALUE"""),2023.0)</f>
        <v>2023</v>
      </c>
    </row>
    <row r="8279">
      <c r="A8279" s="1" t="s">
        <v>5563</v>
      </c>
      <c r="B8279" s="4" t="s">
        <v>81</v>
      </c>
      <c r="C8279" s="4" t="s">
        <v>29</v>
      </c>
      <c r="D8279" s="4" t="s">
        <v>30</v>
      </c>
      <c r="E8279" s="4">
        <v>4.0</v>
      </c>
      <c r="F8279" s="4">
        <v>1.5</v>
      </c>
      <c r="G8279" s="4">
        <v>6.0</v>
      </c>
      <c r="H8279" s="5">
        <v>45187.0</v>
      </c>
      <c r="I8279" s="4">
        <f>IFERROR(__xludf.DUMMYFUNCTION("SPLIT(H8279,""/"")"),18.0)</f>
        <v>18</v>
      </c>
      <c r="J8279" s="4">
        <f>IFERROR(__xludf.DUMMYFUNCTION("""COMPUTED_VALUE"""),9.0)</f>
        <v>9</v>
      </c>
      <c r="K8279" s="4">
        <f>IFERROR(__xludf.DUMMYFUNCTION("""COMPUTED_VALUE"""),2023.0)</f>
        <v>2023</v>
      </c>
    </row>
    <row r="8280">
      <c r="A8280" s="1" t="s">
        <v>6222</v>
      </c>
      <c r="B8280" s="4" t="s">
        <v>81</v>
      </c>
      <c r="C8280" s="4" t="s">
        <v>24</v>
      </c>
      <c r="D8280" s="4" t="s">
        <v>30</v>
      </c>
      <c r="E8280" s="4">
        <v>1.0</v>
      </c>
      <c r="F8280" s="4">
        <v>1.5</v>
      </c>
      <c r="G8280" s="4">
        <v>1.5</v>
      </c>
      <c r="H8280" s="5">
        <v>45187.0</v>
      </c>
      <c r="I8280" s="4">
        <f>IFERROR(__xludf.DUMMYFUNCTION("SPLIT(H8280,""/"")"),18.0)</f>
        <v>18</v>
      </c>
      <c r="J8280" s="4">
        <f>IFERROR(__xludf.DUMMYFUNCTION("""COMPUTED_VALUE"""),9.0)</f>
        <v>9</v>
      </c>
      <c r="K8280" s="4">
        <f>IFERROR(__xludf.DUMMYFUNCTION("""COMPUTED_VALUE"""),2023.0)</f>
        <v>2023</v>
      </c>
    </row>
    <row r="8281">
      <c r="A8281" s="1" t="s">
        <v>202</v>
      </c>
      <c r="B8281" s="4" t="s">
        <v>81</v>
      </c>
      <c r="C8281" s="4" t="s">
        <v>29</v>
      </c>
      <c r="D8281" s="4" t="s">
        <v>30</v>
      </c>
      <c r="E8281" s="4">
        <v>2.0</v>
      </c>
      <c r="F8281" s="4">
        <v>1.5</v>
      </c>
      <c r="G8281" s="4">
        <v>3.0</v>
      </c>
      <c r="H8281" s="5">
        <v>45188.0</v>
      </c>
      <c r="I8281" s="4">
        <f>IFERROR(__xludf.DUMMYFUNCTION("SPLIT(H8281,""/"")"),19.0)</f>
        <v>19</v>
      </c>
      <c r="J8281" s="4">
        <f>IFERROR(__xludf.DUMMYFUNCTION("""COMPUTED_VALUE"""),9.0)</f>
        <v>9</v>
      </c>
      <c r="K8281" s="4">
        <f>IFERROR(__xludf.DUMMYFUNCTION("""COMPUTED_VALUE"""),2023.0)</f>
        <v>2023</v>
      </c>
    </row>
    <row r="8282">
      <c r="A8282" s="1" t="s">
        <v>8898</v>
      </c>
      <c r="B8282" s="4" t="s">
        <v>81</v>
      </c>
      <c r="C8282" s="4" t="s">
        <v>29</v>
      </c>
      <c r="D8282" s="4" t="s">
        <v>39</v>
      </c>
      <c r="E8282" s="4">
        <v>4.0</v>
      </c>
      <c r="F8282" s="4">
        <v>1.5</v>
      </c>
      <c r="G8282" s="4">
        <v>6.0</v>
      </c>
      <c r="H8282" s="5">
        <v>45188.0</v>
      </c>
      <c r="I8282" s="4">
        <f>IFERROR(__xludf.DUMMYFUNCTION("SPLIT(H8282,""/"")"),19.0)</f>
        <v>19</v>
      </c>
      <c r="J8282" s="4">
        <f>IFERROR(__xludf.DUMMYFUNCTION("""COMPUTED_VALUE"""),9.0)</f>
        <v>9</v>
      </c>
      <c r="K8282" s="4">
        <f>IFERROR(__xludf.DUMMYFUNCTION("""COMPUTED_VALUE"""),2023.0)</f>
        <v>2023</v>
      </c>
    </row>
    <row r="8283">
      <c r="A8283" s="1" t="s">
        <v>4176</v>
      </c>
      <c r="B8283" s="4" t="s">
        <v>81</v>
      </c>
      <c r="C8283" s="4" t="s">
        <v>29</v>
      </c>
      <c r="D8283" s="4" t="s">
        <v>28</v>
      </c>
      <c r="E8283" s="4">
        <v>1.0</v>
      </c>
      <c r="F8283" s="4">
        <v>1.5</v>
      </c>
      <c r="G8283" s="4">
        <v>1.5</v>
      </c>
      <c r="H8283" s="5">
        <v>45188.0</v>
      </c>
      <c r="I8283" s="4">
        <f>IFERROR(__xludf.DUMMYFUNCTION("SPLIT(H8283,""/"")"),19.0)</f>
        <v>19</v>
      </c>
      <c r="J8283" s="4">
        <f>IFERROR(__xludf.DUMMYFUNCTION("""COMPUTED_VALUE"""),9.0)</f>
        <v>9</v>
      </c>
      <c r="K8283" s="4">
        <f>IFERROR(__xludf.DUMMYFUNCTION("""COMPUTED_VALUE"""),2023.0)</f>
        <v>2023</v>
      </c>
    </row>
    <row r="8284">
      <c r="A8284" s="1" t="s">
        <v>6128</v>
      </c>
      <c r="B8284" s="4" t="s">
        <v>81</v>
      </c>
      <c r="C8284" s="4" t="s">
        <v>24</v>
      </c>
      <c r="D8284" s="4" t="s">
        <v>39</v>
      </c>
      <c r="E8284" s="4">
        <v>4.0</v>
      </c>
      <c r="F8284" s="4">
        <v>1.5</v>
      </c>
      <c r="G8284" s="4">
        <v>6.0</v>
      </c>
      <c r="H8284" s="5">
        <v>45188.0</v>
      </c>
      <c r="I8284" s="4">
        <f>IFERROR(__xludf.DUMMYFUNCTION("SPLIT(H8284,""/"")"),19.0)</f>
        <v>19</v>
      </c>
      <c r="J8284" s="4">
        <f>IFERROR(__xludf.DUMMYFUNCTION("""COMPUTED_VALUE"""),9.0)</f>
        <v>9</v>
      </c>
      <c r="K8284" s="4">
        <f>IFERROR(__xludf.DUMMYFUNCTION("""COMPUTED_VALUE"""),2023.0)</f>
        <v>2023</v>
      </c>
    </row>
    <row r="8285">
      <c r="A8285" s="1" t="s">
        <v>6355</v>
      </c>
      <c r="B8285" s="4" t="s">
        <v>81</v>
      </c>
      <c r="C8285" s="4" t="s">
        <v>29</v>
      </c>
      <c r="D8285" s="4" t="s">
        <v>28</v>
      </c>
      <c r="E8285" s="4">
        <v>1.0</v>
      </c>
      <c r="F8285" s="4">
        <v>1.5</v>
      </c>
      <c r="G8285" s="4">
        <v>1.5</v>
      </c>
      <c r="H8285" s="5">
        <v>45189.0</v>
      </c>
      <c r="I8285" s="4">
        <f>IFERROR(__xludf.DUMMYFUNCTION("SPLIT(H8285,""/"")"),20.0)</f>
        <v>20</v>
      </c>
      <c r="J8285" s="4">
        <f>IFERROR(__xludf.DUMMYFUNCTION("""COMPUTED_VALUE"""),9.0)</f>
        <v>9</v>
      </c>
      <c r="K8285" s="4">
        <f>IFERROR(__xludf.DUMMYFUNCTION("""COMPUTED_VALUE"""),2023.0)</f>
        <v>2023</v>
      </c>
    </row>
    <row r="8286">
      <c r="A8286" s="1" t="s">
        <v>9501</v>
      </c>
      <c r="B8286" s="4" t="s">
        <v>81</v>
      </c>
      <c r="C8286" s="4" t="s">
        <v>29</v>
      </c>
      <c r="D8286" s="4" t="s">
        <v>30</v>
      </c>
      <c r="E8286" s="4">
        <v>3.0</v>
      </c>
      <c r="F8286" s="4">
        <v>1.5</v>
      </c>
      <c r="G8286" s="4">
        <v>4.5</v>
      </c>
      <c r="H8286" s="5">
        <v>45189.0</v>
      </c>
      <c r="I8286" s="4">
        <f>IFERROR(__xludf.DUMMYFUNCTION("SPLIT(H8286,""/"")"),20.0)</f>
        <v>20</v>
      </c>
      <c r="J8286" s="4">
        <f>IFERROR(__xludf.DUMMYFUNCTION("""COMPUTED_VALUE"""),9.0)</f>
        <v>9</v>
      </c>
      <c r="K8286" s="4">
        <f>IFERROR(__xludf.DUMMYFUNCTION("""COMPUTED_VALUE"""),2023.0)</f>
        <v>2023</v>
      </c>
    </row>
    <row r="8287">
      <c r="A8287" s="1" t="s">
        <v>6317</v>
      </c>
      <c r="B8287" s="4" t="s">
        <v>81</v>
      </c>
      <c r="C8287" s="4" t="s">
        <v>24</v>
      </c>
      <c r="D8287" s="4" t="s">
        <v>39</v>
      </c>
      <c r="E8287" s="4">
        <v>4.0</v>
      </c>
      <c r="F8287" s="4">
        <v>1.5</v>
      </c>
      <c r="G8287" s="4">
        <v>6.0</v>
      </c>
      <c r="H8287" s="5">
        <v>45189.0</v>
      </c>
      <c r="I8287" s="4">
        <f>IFERROR(__xludf.DUMMYFUNCTION("SPLIT(H8287,""/"")"),20.0)</f>
        <v>20</v>
      </c>
      <c r="J8287" s="4">
        <f>IFERROR(__xludf.DUMMYFUNCTION("""COMPUTED_VALUE"""),9.0)</f>
        <v>9</v>
      </c>
      <c r="K8287" s="4">
        <f>IFERROR(__xludf.DUMMYFUNCTION("""COMPUTED_VALUE"""),2023.0)</f>
        <v>2023</v>
      </c>
    </row>
    <row r="8288">
      <c r="A8288" s="1" t="s">
        <v>8239</v>
      </c>
      <c r="B8288" s="4" t="s">
        <v>81</v>
      </c>
      <c r="C8288" s="4" t="s">
        <v>30</v>
      </c>
      <c r="D8288" s="4" t="s">
        <v>28</v>
      </c>
      <c r="E8288" s="4">
        <v>5.0</v>
      </c>
      <c r="F8288" s="4">
        <v>1.5</v>
      </c>
      <c r="G8288" s="4">
        <v>7.5</v>
      </c>
      <c r="H8288" s="5">
        <v>45189.0</v>
      </c>
      <c r="I8288" s="4">
        <f>IFERROR(__xludf.DUMMYFUNCTION("SPLIT(H8288,""/"")"),20.0)</f>
        <v>20</v>
      </c>
      <c r="J8288" s="4">
        <f>IFERROR(__xludf.DUMMYFUNCTION("""COMPUTED_VALUE"""),9.0)</f>
        <v>9</v>
      </c>
      <c r="K8288" s="4">
        <f>IFERROR(__xludf.DUMMYFUNCTION("""COMPUTED_VALUE"""),2023.0)</f>
        <v>2023</v>
      </c>
    </row>
    <row r="8289">
      <c r="A8289" s="1" t="s">
        <v>1021</v>
      </c>
      <c r="B8289" s="4" t="s">
        <v>81</v>
      </c>
      <c r="C8289" s="4" t="s">
        <v>24</v>
      </c>
      <c r="D8289" s="4" t="s">
        <v>30</v>
      </c>
      <c r="E8289" s="4">
        <v>2.0</v>
      </c>
      <c r="F8289" s="4">
        <v>1.5</v>
      </c>
      <c r="G8289" s="4">
        <v>3.0</v>
      </c>
      <c r="H8289" s="5">
        <v>45190.0</v>
      </c>
      <c r="I8289" s="4">
        <f>IFERROR(__xludf.DUMMYFUNCTION("SPLIT(H8289,""/"")"),21.0)</f>
        <v>21</v>
      </c>
      <c r="J8289" s="4">
        <f>IFERROR(__xludf.DUMMYFUNCTION("""COMPUTED_VALUE"""),9.0)</f>
        <v>9</v>
      </c>
      <c r="K8289" s="4">
        <f>IFERROR(__xludf.DUMMYFUNCTION("""COMPUTED_VALUE"""),2023.0)</f>
        <v>2023</v>
      </c>
    </row>
    <row r="8290">
      <c r="A8290" s="1" t="s">
        <v>7600</v>
      </c>
      <c r="B8290" s="4" t="s">
        <v>81</v>
      </c>
      <c r="C8290" s="4" t="s">
        <v>29</v>
      </c>
      <c r="D8290" s="4" t="s">
        <v>28</v>
      </c>
      <c r="E8290" s="4">
        <v>1.0</v>
      </c>
      <c r="F8290" s="4">
        <v>1.5</v>
      </c>
      <c r="G8290" s="4">
        <v>1.5</v>
      </c>
      <c r="H8290" s="5">
        <v>45190.0</v>
      </c>
      <c r="I8290" s="4">
        <f>IFERROR(__xludf.DUMMYFUNCTION("SPLIT(H8290,""/"")"),21.0)</f>
        <v>21</v>
      </c>
      <c r="J8290" s="4">
        <f>IFERROR(__xludf.DUMMYFUNCTION("""COMPUTED_VALUE"""),9.0)</f>
        <v>9</v>
      </c>
      <c r="K8290" s="4">
        <f>IFERROR(__xludf.DUMMYFUNCTION("""COMPUTED_VALUE"""),2023.0)</f>
        <v>2023</v>
      </c>
    </row>
    <row r="8291">
      <c r="A8291" s="1" t="s">
        <v>4517</v>
      </c>
      <c r="B8291" s="4" t="s">
        <v>81</v>
      </c>
      <c r="C8291" s="4" t="s">
        <v>29</v>
      </c>
      <c r="D8291" s="4" t="s">
        <v>39</v>
      </c>
      <c r="E8291" s="4">
        <v>3.0</v>
      </c>
      <c r="F8291" s="4">
        <v>1.5</v>
      </c>
      <c r="G8291" s="4">
        <v>4.5</v>
      </c>
      <c r="H8291" s="5">
        <v>45190.0</v>
      </c>
      <c r="I8291" s="4">
        <f>IFERROR(__xludf.DUMMYFUNCTION("SPLIT(H8291,""/"")"),21.0)</f>
        <v>21</v>
      </c>
      <c r="J8291" s="4">
        <f>IFERROR(__xludf.DUMMYFUNCTION("""COMPUTED_VALUE"""),9.0)</f>
        <v>9</v>
      </c>
      <c r="K8291" s="4">
        <f>IFERROR(__xludf.DUMMYFUNCTION("""COMPUTED_VALUE"""),2023.0)</f>
        <v>2023</v>
      </c>
    </row>
    <row r="8292">
      <c r="A8292" s="1" t="s">
        <v>7140</v>
      </c>
      <c r="B8292" s="4" t="s">
        <v>81</v>
      </c>
      <c r="C8292" s="4" t="s">
        <v>30</v>
      </c>
      <c r="D8292" s="4" t="s">
        <v>23</v>
      </c>
      <c r="E8292" s="4">
        <v>2.0</v>
      </c>
      <c r="F8292" s="4">
        <v>1.5</v>
      </c>
      <c r="G8292" s="4">
        <v>3.0</v>
      </c>
      <c r="H8292" s="5">
        <v>45190.0</v>
      </c>
      <c r="I8292" s="4">
        <f>IFERROR(__xludf.DUMMYFUNCTION("SPLIT(H8292,""/"")"),21.0)</f>
        <v>21</v>
      </c>
      <c r="J8292" s="4">
        <f>IFERROR(__xludf.DUMMYFUNCTION("""COMPUTED_VALUE"""),9.0)</f>
        <v>9</v>
      </c>
      <c r="K8292" s="4">
        <f>IFERROR(__xludf.DUMMYFUNCTION("""COMPUTED_VALUE"""),2023.0)</f>
        <v>2023</v>
      </c>
    </row>
    <row r="8293">
      <c r="A8293" s="1" t="s">
        <v>6003</v>
      </c>
      <c r="B8293" s="4" t="s">
        <v>81</v>
      </c>
      <c r="C8293" s="4" t="s">
        <v>29</v>
      </c>
      <c r="D8293" s="4" t="s">
        <v>30</v>
      </c>
      <c r="E8293" s="4">
        <v>3.0</v>
      </c>
      <c r="F8293" s="4">
        <v>1.5</v>
      </c>
      <c r="G8293" s="4">
        <v>4.5</v>
      </c>
      <c r="H8293" s="5">
        <v>45190.0</v>
      </c>
      <c r="I8293" s="4">
        <f>IFERROR(__xludf.DUMMYFUNCTION("SPLIT(H8293,""/"")"),21.0)</f>
        <v>21</v>
      </c>
      <c r="J8293" s="4">
        <f>IFERROR(__xludf.DUMMYFUNCTION("""COMPUTED_VALUE"""),9.0)</f>
        <v>9</v>
      </c>
      <c r="K8293" s="4">
        <f>IFERROR(__xludf.DUMMYFUNCTION("""COMPUTED_VALUE"""),2023.0)</f>
        <v>2023</v>
      </c>
    </row>
    <row r="8294">
      <c r="A8294" s="1" t="s">
        <v>1919</v>
      </c>
      <c r="B8294" s="4" t="s">
        <v>81</v>
      </c>
      <c r="C8294" s="4" t="s">
        <v>24</v>
      </c>
      <c r="D8294" s="4" t="s">
        <v>28</v>
      </c>
      <c r="E8294" s="4">
        <v>3.0</v>
      </c>
      <c r="F8294" s="4">
        <v>1.5</v>
      </c>
      <c r="G8294" s="4">
        <v>4.5</v>
      </c>
      <c r="H8294" s="5">
        <v>45191.0</v>
      </c>
      <c r="I8294" s="4">
        <f>IFERROR(__xludf.DUMMYFUNCTION("SPLIT(H8294,""/"")"),22.0)</f>
        <v>22</v>
      </c>
      <c r="J8294" s="4">
        <f>IFERROR(__xludf.DUMMYFUNCTION("""COMPUTED_VALUE"""),9.0)</f>
        <v>9</v>
      </c>
      <c r="K8294" s="4">
        <f>IFERROR(__xludf.DUMMYFUNCTION("""COMPUTED_VALUE"""),2023.0)</f>
        <v>2023</v>
      </c>
    </row>
    <row r="8295">
      <c r="A8295" s="1" t="s">
        <v>984</v>
      </c>
      <c r="B8295" s="4" t="s">
        <v>81</v>
      </c>
      <c r="C8295" s="4" t="s">
        <v>24</v>
      </c>
      <c r="D8295" s="4" t="s">
        <v>39</v>
      </c>
      <c r="E8295" s="4">
        <v>4.0</v>
      </c>
      <c r="F8295" s="4">
        <v>1.5</v>
      </c>
      <c r="G8295" s="4">
        <v>6.0</v>
      </c>
      <c r="H8295" s="5">
        <v>45191.0</v>
      </c>
      <c r="I8295" s="4">
        <f>IFERROR(__xludf.DUMMYFUNCTION("SPLIT(H8295,""/"")"),22.0)</f>
        <v>22</v>
      </c>
      <c r="J8295" s="4">
        <f>IFERROR(__xludf.DUMMYFUNCTION("""COMPUTED_VALUE"""),9.0)</f>
        <v>9</v>
      </c>
      <c r="K8295" s="4">
        <f>IFERROR(__xludf.DUMMYFUNCTION("""COMPUTED_VALUE"""),2023.0)</f>
        <v>2023</v>
      </c>
    </row>
    <row r="8296">
      <c r="A8296" s="1" t="s">
        <v>5580</v>
      </c>
      <c r="B8296" s="4" t="s">
        <v>81</v>
      </c>
      <c r="C8296" s="4" t="s">
        <v>30</v>
      </c>
      <c r="D8296" s="4" t="s">
        <v>30</v>
      </c>
      <c r="E8296" s="4">
        <v>4.0</v>
      </c>
      <c r="F8296" s="4">
        <v>1.5</v>
      </c>
      <c r="G8296" s="4">
        <v>6.0</v>
      </c>
      <c r="H8296" s="5">
        <v>45191.0</v>
      </c>
      <c r="I8296" s="4">
        <f>IFERROR(__xludf.DUMMYFUNCTION("SPLIT(H8296,""/"")"),22.0)</f>
        <v>22</v>
      </c>
      <c r="J8296" s="4">
        <f>IFERROR(__xludf.DUMMYFUNCTION("""COMPUTED_VALUE"""),9.0)</f>
        <v>9</v>
      </c>
      <c r="K8296" s="4">
        <f>IFERROR(__xludf.DUMMYFUNCTION("""COMPUTED_VALUE"""),2023.0)</f>
        <v>2023</v>
      </c>
    </row>
    <row r="8297">
      <c r="A8297" s="1" t="s">
        <v>771</v>
      </c>
      <c r="B8297" s="4" t="s">
        <v>81</v>
      </c>
      <c r="C8297" s="4" t="s">
        <v>30</v>
      </c>
      <c r="D8297" s="4" t="s">
        <v>30</v>
      </c>
      <c r="E8297" s="4">
        <v>5.0</v>
      </c>
      <c r="F8297" s="4">
        <v>1.5</v>
      </c>
      <c r="G8297" s="4">
        <v>7.5</v>
      </c>
      <c r="H8297" s="5">
        <v>45192.0</v>
      </c>
      <c r="I8297" s="4">
        <f>IFERROR(__xludf.DUMMYFUNCTION("SPLIT(H8297,""/"")"),23.0)</f>
        <v>23</v>
      </c>
      <c r="J8297" s="4">
        <f>IFERROR(__xludf.DUMMYFUNCTION("""COMPUTED_VALUE"""),9.0)</f>
        <v>9</v>
      </c>
      <c r="K8297" s="4">
        <f>IFERROR(__xludf.DUMMYFUNCTION("""COMPUTED_VALUE"""),2023.0)</f>
        <v>2023</v>
      </c>
    </row>
    <row r="8298">
      <c r="A8298" s="1" t="s">
        <v>9913</v>
      </c>
      <c r="B8298" s="4" t="s">
        <v>81</v>
      </c>
      <c r="C8298" s="4" t="s">
        <v>24</v>
      </c>
      <c r="D8298" s="4" t="s">
        <v>28</v>
      </c>
      <c r="E8298" s="4">
        <v>4.0</v>
      </c>
      <c r="F8298" s="4">
        <v>1.5</v>
      </c>
      <c r="G8298" s="4">
        <v>6.0</v>
      </c>
      <c r="H8298" s="5">
        <v>45192.0</v>
      </c>
      <c r="I8298" s="4">
        <f>IFERROR(__xludf.DUMMYFUNCTION("SPLIT(H8298,""/"")"),23.0)</f>
        <v>23</v>
      </c>
      <c r="J8298" s="4">
        <f>IFERROR(__xludf.DUMMYFUNCTION("""COMPUTED_VALUE"""),9.0)</f>
        <v>9</v>
      </c>
      <c r="K8298" s="4">
        <f>IFERROR(__xludf.DUMMYFUNCTION("""COMPUTED_VALUE"""),2023.0)</f>
        <v>2023</v>
      </c>
    </row>
    <row r="8299">
      <c r="A8299" s="1" t="s">
        <v>9415</v>
      </c>
      <c r="B8299" s="4" t="s">
        <v>81</v>
      </c>
      <c r="C8299" s="4" t="s">
        <v>30</v>
      </c>
      <c r="D8299" s="4" t="s">
        <v>39</v>
      </c>
      <c r="E8299" s="4">
        <v>3.0</v>
      </c>
      <c r="F8299" s="4">
        <v>1.5</v>
      </c>
      <c r="G8299" s="4">
        <v>4.5</v>
      </c>
      <c r="H8299" s="5">
        <v>45192.0</v>
      </c>
      <c r="I8299" s="4">
        <f>IFERROR(__xludf.DUMMYFUNCTION("SPLIT(H8299,""/"")"),23.0)</f>
        <v>23</v>
      </c>
      <c r="J8299" s="4">
        <f>IFERROR(__xludf.DUMMYFUNCTION("""COMPUTED_VALUE"""),9.0)</f>
        <v>9</v>
      </c>
      <c r="K8299" s="4">
        <f>IFERROR(__xludf.DUMMYFUNCTION("""COMPUTED_VALUE"""),2023.0)</f>
        <v>2023</v>
      </c>
    </row>
    <row r="8300">
      <c r="A8300" s="1" t="s">
        <v>5209</v>
      </c>
      <c r="B8300" s="4" t="s">
        <v>81</v>
      </c>
      <c r="C8300" s="4" t="s">
        <v>30</v>
      </c>
      <c r="D8300" s="4" t="s">
        <v>39</v>
      </c>
      <c r="E8300" s="4">
        <v>2.0</v>
      </c>
      <c r="F8300" s="4">
        <v>1.5</v>
      </c>
      <c r="G8300" s="4">
        <v>3.0</v>
      </c>
      <c r="H8300" s="5">
        <v>45192.0</v>
      </c>
      <c r="I8300" s="4">
        <f>IFERROR(__xludf.DUMMYFUNCTION("SPLIT(H8300,""/"")"),23.0)</f>
        <v>23</v>
      </c>
      <c r="J8300" s="4">
        <f>IFERROR(__xludf.DUMMYFUNCTION("""COMPUTED_VALUE"""),9.0)</f>
        <v>9</v>
      </c>
      <c r="K8300" s="4">
        <f>IFERROR(__xludf.DUMMYFUNCTION("""COMPUTED_VALUE"""),2023.0)</f>
        <v>2023</v>
      </c>
    </row>
    <row r="8301">
      <c r="A8301" s="1" t="s">
        <v>4795</v>
      </c>
      <c r="B8301" s="4" t="s">
        <v>81</v>
      </c>
      <c r="C8301" s="4" t="s">
        <v>29</v>
      </c>
      <c r="D8301" s="4" t="s">
        <v>30</v>
      </c>
      <c r="E8301" s="4">
        <v>3.0</v>
      </c>
      <c r="F8301" s="4">
        <v>1.5</v>
      </c>
      <c r="G8301" s="4">
        <v>4.5</v>
      </c>
      <c r="H8301" s="5">
        <v>45193.0</v>
      </c>
      <c r="I8301" s="4">
        <f>IFERROR(__xludf.DUMMYFUNCTION("SPLIT(H8301,""/"")"),24.0)</f>
        <v>24</v>
      </c>
      <c r="J8301" s="4">
        <f>IFERROR(__xludf.DUMMYFUNCTION("""COMPUTED_VALUE"""),9.0)</f>
        <v>9</v>
      </c>
      <c r="K8301" s="4">
        <f>IFERROR(__xludf.DUMMYFUNCTION("""COMPUTED_VALUE"""),2023.0)</f>
        <v>2023</v>
      </c>
    </row>
    <row r="8302">
      <c r="A8302" s="1" t="s">
        <v>5048</v>
      </c>
      <c r="B8302" s="4" t="s">
        <v>81</v>
      </c>
      <c r="C8302" s="4" t="s">
        <v>29</v>
      </c>
      <c r="D8302" s="4" t="s">
        <v>30</v>
      </c>
      <c r="E8302" s="4">
        <v>4.0</v>
      </c>
      <c r="F8302" s="4">
        <v>1.5</v>
      </c>
      <c r="G8302" s="4">
        <v>6.0</v>
      </c>
      <c r="H8302" s="5">
        <v>45194.0</v>
      </c>
      <c r="I8302" s="4">
        <f>IFERROR(__xludf.DUMMYFUNCTION("SPLIT(H8302,""/"")"),25.0)</f>
        <v>25</v>
      </c>
      <c r="J8302" s="4">
        <f>IFERROR(__xludf.DUMMYFUNCTION("""COMPUTED_VALUE"""),9.0)</f>
        <v>9</v>
      </c>
      <c r="K8302" s="4">
        <f>IFERROR(__xludf.DUMMYFUNCTION("""COMPUTED_VALUE"""),2023.0)</f>
        <v>2023</v>
      </c>
    </row>
    <row r="8303">
      <c r="A8303" s="1" t="s">
        <v>6641</v>
      </c>
      <c r="B8303" s="4" t="s">
        <v>81</v>
      </c>
      <c r="C8303" s="4" t="s">
        <v>29</v>
      </c>
      <c r="D8303" s="4" t="s">
        <v>23</v>
      </c>
      <c r="E8303" s="4">
        <v>4.0</v>
      </c>
      <c r="F8303" s="4">
        <v>1.5</v>
      </c>
      <c r="G8303" s="4">
        <v>6.0</v>
      </c>
      <c r="H8303" s="5">
        <v>45195.0</v>
      </c>
      <c r="I8303" s="4">
        <f>IFERROR(__xludf.DUMMYFUNCTION("SPLIT(H8303,""/"")"),26.0)</f>
        <v>26</v>
      </c>
      <c r="J8303" s="4">
        <f>IFERROR(__xludf.DUMMYFUNCTION("""COMPUTED_VALUE"""),9.0)</f>
        <v>9</v>
      </c>
      <c r="K8303" s="4">
        <f>IFERROR(__xludf.DUMMYFUNCTION("""COMPUTED_VALUE"""),2023.0)</f>
        <v>2023</v>
      </c>
    </row>
    <row r="8304">
      <c r="A8304" s="1" t="s">
        <v>8170</v>
      </c>
      <c r="B8304" s="4" t="s">
        <v>81</v>
      </c>
      <c r="C8304" s="4" t="s">
        <v>30</v>
      </c>
      <c r="D8304" s="4" t="s">
        <v>28</v>
      </c>
      <c r="E8304" s="4">
        <v>2.0</v>
      </c>
      <c r="F8304" s="4">
        <v>1.5</v>
      </c>
      <c r="G8304" s="4">
        <v>3.0</v>
      </c>
      <c r="H8304" s="5">
        <v>45195.0</v>
      </c>
      <c r="I8304" s="4">
        <f>IFERROR(__xludf.DUMMYFUNCTION("SPLIT(H8304,""/"")"),26.0)</f>
        <v>26</v>
      </c>
      <c r="J8304" s="4">
        <f>IFERROR(__xludf.DUMMYFUNCTION("""COMPUTED_VALUE"""),9.0)</f>
        <v>9</v>
      </c>
      <c r="K8304" s="4">
        <f>IFERROR(__xludf.DUMMYFUNCTION("""COMPUTED_VALUE"""),2023.0)</f>
        <v>2023</v>
      </c>
    </row>
    <row r="8305">
      <c r="A8305" s="1" t="s">
        <v>429</v>
      </c>
      <c r="B8305" s="4" t="s">
        <v>81</v>
      </c>
      <c r="C8305" s="4" t="s">
        <v>30</v>
      </c>
      <c r="D8305" s="4" t="s">
        <v>30</v>
      </c>
      <c r="E8305" s="4">
        <v>5.0</v>
      </c>
      <c r="F8305" s="4">
        <v>1.5</v>
      </c>
      <c r="G8305" s="4">
        <v>7.5</v>
      </c>
      <c r="H8305" s="5">
        <v>45195.0</v>
      </c>
      <c r="I8305" s="4">
        <f>IFERROR(__xludf.DUMMYFUNCTION("SPLIT(H8305,""/"")"),26.0)</f>
        <v>26</v>
      </c>
      <c r="J8305" s="4">
        <f>IFERROR(__xludf.DUMMYFUNCTION("""COMPUTED_VALUE"""),9.0)</f>
        <v>9</v>
      </c>
      <c r="K8305" s="4">
        <f>IFERROR(__xludf.DUMMYFUNCTION("""COMPUTED_VALUE"""),2023.0)</f>
        <v>2023</v>
      </c>
    </row>
    <row r="8306">
      <c r="A8306" s="1" t="s">
        <v>7587</v>
      </c>
      <c r="B8306" s="4" t="s">
        <v>81</v>
      </c>
      <c r="C8306" s="4" t="s">
        <v>30</v>
      </c>
      <c r="D8306" s="4" t="s">
        <v>28</v>
      </c>
      <c r="E8306" s="4">
        <v>5.0</v>
      </c>
      <c r="F8306" s="4">
        <v>1.5</v>
      </c>
      <c r="G8306" s="4">
        <v>7.5</v>
      </c>
      <c r="H8306" s="5">
        <v>45195.0</v>
      </c>
      <c r="I8306" s="4">
        <f>IFERROR(__xludf.DUMMYFUNCTION("SPLIT(H8306,""/"")"),26.0)</f>
        <v>26</v>
      </c>
      <c r="J8306" s="4">
        <f>IFERROR(__xludf.DUMMYFUNCTION("""COMPUTED_VALUE"""),9.0)</f>
        <v>9</v>
      </c>
      <c r="K8306" s="4">
        <f>IFERROR(__xludf.DUMMYFUNCTION("""COMPUTED_VALUE"""),2023.0)</f>
        <v>2023</v>
      </c>
    </row>
    <row r="8307">
      <c r="A8307" s="1" t="s">
        <v>2102</v>
      </c>
      <c r="B8307" s="4" t="s">
        <v>81</v>
      </c>
      <c r="C8307" s="4" t="s">
        <v>30</v>
      </c>
      <c r="D8307" s="4" t="s">
        <v>28</v>
      </c>
      <c r="E8307" s="4">
        <v>3.0</v>
      </c>
      <c r="F8307" s="4">
        <v>1.5</v>
      </c>
      <c r="G8307" s="4">
        <v>4.5</v>
      </c>
      <c r="H8307" s="5">
        <v>45195.0</v>
      </c>
      <c r="I8307" s="4">
        <f>IFERROR(__xludf.DUMMYFUNCTION("SPLIT(H8307,""/"")"),26.0)</f>
        <v>26</v>
      </c>
      <c r="J8307" s="4">
        <f>IFERROR(__xludf.DUMMYFUNCTION("""COMPUTED_VALUE"""),9.0)</f>
        <v>9</v>
      </c>
      <c r="K8307" s="4">
        <f>IFERROR(__xludf.DUMMYFUNCTION("""COMPUTED_VALUE"""),2023.0)</f>
        <v>2023</v>
      </c>
    </row>
    <row r="8308">
      <c r="A8308" s="1" t="s">
        <v>9987</v>
      </c>
      <c r="B8308" s="4" t="s">
        <v>81</v>
      </c>
      <c r="C8308" s="4" t="s">
        <v>29</v>
      </c>
      <c r="D8308" s="4" t="s">
        <v>30</v>
      </c>
      <c r="E8308" s="4">
        <v>1.0</v>
      </c>
      <c r="F8308" s="4">
        <v>1.5</v>
      </c>
      <c r="G8308" s="4">
        <v>1.5</v>
      </c>
      <c r="H8308" s="5">
        <v>45196.0</v>
      </c>
      <c r="I8308" s="4">
        <f>IFERROR(__xludf.DUMMYFUNCTION("SPLIT(H8308,""/"")"),27.0)</f>
        <v>27</v>
      </c>
      <c r="J8308" s="4">
        <f>IFERROR(__xludf.DUMMYFUNCTION("""COMPUTED_VALUE"""),9.0)</f>
        <v>9</v>
      </c>
      <c r="K8308" s="4">
        <f>IFERROR(__xludf.DUMMYFUNCTION("""COMPUTED_VALUE"""),2023.0)</f>
        <v>2023</v>
      </c>
    </row>
    <row r="8309">
      <c r="A8309" s="1" t="s">
        <v>7701</v>
      </c>
      <c r="B8309" s="4" t="s">
        <v>81</v>
      </c>
      <c r="C8309" s="4" t="s">
        <v>30</v>
      </c>
      <c r="D8309" s="4" t="s">
        <v>30</v>
      </c>
      <c r="E8309" s="4">
        <v>3.0</v>
      </c>
      <c r="F8309" s="4">
        <v>1.5</v>
      </c>
      <c r="G8309" s="4">
        <v>4.5</v>
      </c>
      <c r="H8309" s="5">
        <v>45197.0</v>
      </c>
      <c r="I8309" s="4">
        <f>IFERROR(__xludf.DUMMYFUNCTION("SPLIT(H8309,""/"")"),28.0)</f>
        <v>28</v>
      </c>
      <c r="J8309" s="4">
        <f>IFERROR(__xludf.DUMMYFUNCTION("""COMPUTED_VALUE"""),9.0)</f>
        <v>9</v>
      </c>
      <c r="K8309" s="4">
        <f>IFERROR(__xludf.DUMMYFUNCTION("""COMPUTED_VALUE"""),2023.0)</f>
        <v>2023</v>
      </c>
    </row>
    <row r="8310">
      <c r="A8310" s="1" t="s">
        <v>4009</v>
      </c>
      <c r="B8310" s="4" t="s">
        <v>81</v>
      </c>
      <c r="C8310" s="4" t="s">
        <v>24</v>
      </c>
      <c r="D8310" s="4" t="s">
        <v>39</v>
      </c>
      <c r="E8310" s="4">
        <v>5.0</v>
      </c>
      <c r="F8310" s="4">
        <v>1.5</v>
      </c>
      <c r="G8310" s="4">
        <v>7.5</v>
      </c>
      <c r="H8310" s="5">
        <v>45198.0</v>
      </c>
      <c r="I8310" s="4">
        <f>IFERROR(__xludf.DUMMYFUNCTION("SPLIT(H8310,""/"")"),29.0)</f>
        <v>29</v>
      </c>
      <c r="J8310" s="4">
        <f>IFERROR(__xludf.DUMMYFUNCTION("""COMPUTED_VALUE"""),9.0)</f>
        <v>9</v>
      </c>
      <c r="K8310" s="4">
        <f>IFERROR(__xludf.DUMMYFUNCTION("""COMPUTED_VALUE"""),2023.0)</f>
        <v>2023</v>
      </c>
    </row>
    <row r="8311">
      <c r="A8311" s="1" t="s">
        <v>3604</v>
      </c>
      <c r="B8311" s="4" t="s">
        <v>81</v>
      </c>
      <c r="C8311" s="4" t="s">
        <v>30</v>
      </c>
      <c r="D8311" s="4" t="s">
        <v>28</v>
      </c>
      <c r="E8311" s="4">
        <v>3.0</v>
      </c>
      <c r="F8311" s="4">
        <v>1.5</v>
      </c>
      <c r="G8311" s="4">
        <v>4.5</v>
      </c>
      <c r="H8311" s="5">
        <v>45199.0</v>
      </c>
      <c r="I8311" s="4">
        <f>IFERROR(__xludf.DUMMYFUNCTION("SPLIT(H8311,""/"")"),30.0)</f>
        <v>30</v>
      </c>
      <c r="J8311" s="4">
        <f>IFERROR(__xludf.DUMMYFUNCTION("""COMPUTED_VALUE"""),9.0)</f>
        <v>9</v>
      </c>
      <c r="K8311" s="4">
        <f>IFERROR(__xludf.DUMMYFUNCTION("""COMPUTED_VALUE"""),2023.0)</f>
        <v>2023</v>
      </c>
    </row>
    <row r="8312">
      <c r="A8312" s="1" t="s">
        <v>4282</v>
      </c>
      <c r="B8312" s="4" t="s">
        <v>81</v>
      </c>
      <c r="C8312" s="4" t="s">
        <v>30</v>
      </c>
      <c r="D8312" s="4" t="s">
        <v>23</v>
      </c>
      <c r="E8312" s="4">
        <v>1.0</v>
      </c>
      <c r="F8312" s="4">
        <v>1.5</v>
      </c>
      <c r="G8312" s="4">
        <v>1.5</v>
      </c>
      <c r="H8312" s="5">
        <v>45199.0</v>
      </c>
      <c r="I8312" s="4">
        <f>IFERROR(__xludf.DUMMYFUNCTION("SPLIT(H8312,""/"")"),30.0)</f>
        <v>30</v>
      </c>
      <c r="J8312" s="4">
        <f>IFERROR(__xludf.DUMMYFUNCTION("""COMPUTED_VALUE"""),9.0)</f>
        <v>9</v>
      </c>
      <c r="K8312" s="4">
        <f>IFERROR(__xludf.DUMMYFUNCTION("""COMPUTED_VALUE"""),2023.0)</f>
        <v>2023</v>
      </c>
    </row>
    <row r="8313">
      <c r="A8313" s="1" t="s">
        <v>6497</v>
      </c>
      <c r="B8313" s="4" t="s">
        <v>81</v>
      </c>
      <c r="C8313" s="4" t="s">
        <v>30</v>
      </c>
      <c r="D8313" s="4" t="s">
        <v>30</v>
      </c>
      <c r="E8313" s="4">
        <v>1.0</v>
      </c>
      <c r="F8313" s="4">
        <v>1.5</v>
      </c>
      <c r="G8313" s="4">
        <v>1.5</v>
      </c>
      <c r="H8313" s="5">
        <v>45199.0</v>
      </c>
      <c r="I8313" s="4">
        <f>IFERROR(__xludf.DUMMYFUNCTION("SPLIT(H8313,""/"")"),30.0)</f>
        <v>30</v>
      </c>
      <c r="J8313" s="4">
        <f>IFERROR(__xludf.DUMMYFUNCTION("""COMPUTED_VALUE"""),9.0)</f>
        <v>9</v>
      </c>
      <c r="K8313" s="4">
        <f>IFERROR(__xludf.DUMMYFUNCTION("""COMPUTED_VALUE"""),2023.0)</f>
        <v>2023</v>
      </c>
    </row>
    <row r="8314">
      <c r="A8314" s="1" t="s">
        <v>9078</v>
      </c>
      <c r="B8314" s="4" t="s">
        <v>81</v>
      </c>
      <c r="C8314" s="4" t="s">
        <v>24</v>
      </c>
      <c r="D8314" s="4" t="s">
        <v>39</v>
      </c>
      <c r="E8314" s="4">
        <v>4.0</v>
      </c>
      <c r="F8314" s="4">
        <v>1.5</v>
      </c>
      <c r="G8314" s="4">
        <v>6.0</v>
      </c>
      <c r="H8314" s="5">
        <v>45199.0</v>
      </c>
      <c r="I8314" s="4">
        <f>IFERROR(__xludf.DUMMYFUNCTION("SPLIT(H8314,""/"")"),30.0)</f>
        <v>30</v>
      </c>
      <c r="J8314" s="4">
        <f>IFERROR(__xludf.DUMMYFUNCTION("""COMPUTED_VALUE"""),9.0)</f>
        <v>9</v>
      </c>
      <c r="K8314" s="4">
        <f>IFERROR(__xludf.DUMMYFUNCTION("""COMPUTED_VALUE"""),2023.0)</f>
        <v>2023</v>
      </c>
    </row>
    <row r="8315">
      <c r="A8315" s="1" t="s">
        <v>4521</v>
      </c>
      <c r="B8315" s="4" t="s">
        <v>81</v>
      </c>
      <c r="C8315" s="4" t="s">
        <v>30</v>
      </c>
      <c r="D8315" s="4" t="s">
        <v>23</v>
      </c>
      <c r="E8315" s="4">
        <v>4.0</v>
      </c>
      <c r="F8315" s="4">
        <v>1.5</v>
      </c>
      <c r="G8315" s="4">
        <v>6.0</v>
      </c>
      <c r="H8315" s="5">
        <v>45199.0</v>
      </c>
      <c r="I8315" s="4">
        <f>IFERROR(__xludf.DUMMYFUNCTION("SPLIT(H8315,""/"")"),30.0)</f>
        <v>30</v>
      </c>
      <c r="J8315" s="4">
        <f>IFERROR(__xludf.DUMMYFUNCTION("""COMPUTED_VALUE"""),9.0)</f>
        <v>9</v>
      </c>
      <c r="K8315" s="4">
        <f>IFERROR(__xludf.DUMMYFUNCTION("""COMPUTED_VALUE"""),2023.0)</f>
        <v>2023</v>
      </c>
    </row>
    <row r="8316">
      <c r="A8316" s="1" t="s">
        <v>271</v>
      </c>
      <c r="B8316" s="4" t="s">
        <v>81</v>
      </c>
      <c r="C8316" s="4" t="s">
        <v>30</v>
      </c>
      <c r="D8316" s="4" t="s">
        <v>30</v>
      </c>
      <c r="E8316" s="4">
        <v>3.0</v>
      </c>
      <c r="F8316" s="4">
        <v>1.5</v>
      </c>
      <c r="G8316" s="4">
        <v>4.5</v>
      </c>
      <c r="H8316" s="5">
        <v>45199.0</v>
      </c>
      <c r="I8316" s="4">
        <f>IFERROR(__xludf.DUMMYFUNCTION("SPLIT(H8316,""/"")"),30.0)</f>
        <v>30</v>
      </c>
      <c r="J8316" s="4">
        <f>IFERROR(__xludf.DUMMYFUNCTION("""COMPUTED_VALUE"""),9.0)</f>
        <v>9</v>
      </c>
      <c r="K8316" s="4">
        <f>IFERROR(__xludf.DUMMYFUNCTION("""COMPUTED_VALUE"""),2023.0)</f>
        <v>2023</v>
      </c>
    </row>
    <row r="8317">
      <c r="A8317" s="1" t="s">
        <v>7848</v>
      </c>
      <c r="B8317" s="4" t="s">
        <v>81</v>
      </c>
      <c r="C8317" s="4" t="s">
        <v>30</v>
      </c>
      <c r="D8317" s="4" t="s">
        <v>30</v>
      </c>
      <c r="E8317" s="4">
        <v>1.0</v>
      </c>
      <c r="F8317" s="4">
        <v>1.5</v>
      </c>
      <c r="G8317" s="4">
        <v>1.5</v>
      </c>
      <c r="H8317" s="5">
        <v>45199.0</v>
      </c>
      <c r="I8317" s="4">
        <f>IFERROR(__xludf.DUMMYFUNCTION("SPLIT(H8317,""/"")"),30.0)</f>
        <v>30</v>
      </c>
      <c r="J8317" s="4">
        <f>IFERROR(__xludf.DUMMYFUNCTION("""COMPUTED_VALUE"""),9.0)</f>
        <v>9</v>
      </c>
      <c r="K8317" s="4">
        <f>IFERROR(__xludf.DUMMYFUNCTION("""COMPUTED_VALUE"""),2023.0)</f>
        <v>2023</v>
      </c>
    </row>
    <row r="8318">
      <c r="A8318" s="1" t="s">
        <v>9616</v>
      </c>
      <c r="B8318" s="4" t="s">
        <v>81</v>
      </c>
      <c r="C8318" s="4" t="s">
        <v>29</v>
      </c>
      <c r="D8318" s="4" t="s">
        <v>30</v>
      </c>
      <c r="E8318" s="4">
        <v>5.0</v>
      </c>
      <c r="F8318" s="4">
        <v>1.5</v>
      </c>
      <c r="G8318" s="4">
        <v>7.5</v>
      </c>
      <c r="H8318" s="5">
        <v>45200.0</v>
      </c>
      <c r="I8318" s="4">
        <f>IFERROR(__xludf.DUMMYFUNCTION("SPLIT(H8318,""/"")"),1.0)</f>
        <v>1</v>
      </c>
      <c r="J8318" s="4">
        <f>IFERROR(__xludf.DUMMYFUNCTION("""COMPUTED_VALUE"""),10.0)</f>
        <v>10</v>
      </c>
      <c r="K8318" s="4">
        <f>IFERROR(__xludf.DUMMYFUNCTION("""COMPUTED_VALUE"""),2023.0)</f>
        <v>2023</v>
      </c>
    </row>
    <row r="8319">
      <c r="A8319" s="1" t="s">
        <v>372</v>
      </c>
      <c r="B8319" s="4" t="s">
        <v>81</v>
      </c>
      <c r="C8319" s="4" t="s">
        <v>30</v>
      </c>
      <c r="D8319" s="4" t="s">
        <v>23</v>
      </c>
      <c r="E8319" s="4">
        <v>1.0</v>
      </c>
      <c r="F8319" s="4">
        <v>1.5</v>
      </c>
      <c r="G8319" s="4">
        <v>1.5</v>
      </c>
      <c r="H8319" s="5">
        <v>45201.0</v>
      </c>
      <c r="I8319" s="4">
        <f>IFERROR(__xludf.DUMMYFUNCTION("SPLIT(H8319,""/"")"),2.0)</f>
        <v>2</v>
      </c>
      <c r="J8319" s="4">
        <f>IFERROR(__xludf.DUMMYFUNCTION("""COMPUTED_VALUE"""),10.0)</f>
        <v>10</v>
      </c>
      <c r="K8319" s="4">
        <f>IFERROR(__xludf.DUMMYFUNCTION("""COMPUTED_VALUE"""),2023.0)</f>
        <v>2023</v>
      </c>
    </row>
    <row r="8320">
      <c r="A8320" s="1" t="s">
        <v>9705</v>
      </c>
      <c r="B8320" s="4" t="s">
        <v>81</v>
      </c>
      <c r="C8320" s="4" t="s">
        <v>29</v>
      </c>
      <c r="D8320" s="4" t="s">
        <v>30</v>
      </c>
      <c r="E8320" s="4">
        <v>2.0</v>
      </c>
      <c r="F8320" s="4">
        <v>1.5</v>
      </c>
      <c r="G8320" s="4">
        <v>3.0</v>
      </c>
      <c r="H8320" s="5">
        <v>45201.0</v>
      </c>
      <c r="I8320" s="4">
        <f>IFERROR(__xludf.DUMMYFUNCTION("SPLIT(H8320,""/"")"),2.0)</f>
        <v>2</v>
      </c>
      <c r="J8320" s="4">
        <f>IFERROR(__xludf.DUMMYFUNCTION("""COMPUTED_VALUE"""),10.0)</f>
        <v>10</v>
      </c>
      <c r="K8320" s="4">
        <f>IFERROR(__xludf.DUMMYFUNCTION("""COMPUTED_VALUE"""),2023.0)</f>
        <v>2023</v>
      </c>
    </row>
    <row r="8321">
      <c r="A8321" s="1" t="s">
        <v>5114</v>
      </c>
      <c r="B8321" s="4" t="s">
        <v>81</v>
      </c>
      <c r="C8321" s="4" t="s">
        <v>30</v>
      </c>
      <c r="D8321" s="4" t="s">
        <v>28</v>
      </c>
      <c r="E8321" s="4">
        <v>5.0</v>
      </c>
      <c r="F8321" s="4">
        <v>1.5</v>
      </c>
      <c r="G8321" s="4">
        <v>7.5</v>
      </c>
      <c r="H8321" s="5">
        <v>45202.0</v>
      </c>
      <c r="I8321" s="4">
        <f>IFERROR(__xludf.DUMMYFUNCTION("SPLIT(H8321,""/"")"),3.0)</f>
        <v>3</v>
      </c>
      <c r="J8321" s="4">
        <f>IFERROR(__xludf.DUMMYFUNCTION("""COMPUTED_VALUE"""),10.0)</f>
        <v>10</v>
      </c>
      <c r="K8321" s="4">
        <f>IFERROR(__xludf.DUMMYFUNCTION("""COMPUTED_VALUE"""),2023.0)</f>
        <v>2023</v>
      </c>
    </row>
    <row r="8322">
      <c r="A8322" s="1" t="s">
        <v>1916</v>
      </c>
      <c r="B8322" s="4" t="s">
        <v>81</v>
      </c>
      <c r="C8322" s="4" t="s">
        <v>29</v>
      </c>
      <c r="D8322" s="4" t="s">
        <v>30</v>
      </c>
      <c r="E8322" s="4">
        <v>5.0</v>
      </c>
      <c r="F8322" s="4">
        <v>1.5</v>
      </c>
      <c r="G8322" s="4">
        <v>7.5</v>
      </c>
      <c r="H8322" s="5">
        <v>45203.0</v>
      </c>
      <c r="I8322" s="4">
        <f>IFERROR(__xludf.DUMMYFUNCTION("SPLIT(H8322,""/"")"),4.0)</f>
        <v>4</v>
      </c>
      <c r="J8322" s="4">
        <f>IFERROR(__xludf.DUMMYFUNCTION("""COMPUTED_VALUE"""),10.0)</f>
        <v>10</v>
      </c>
      <c r="K8322" s="4">
        <f>IFERROR(__xludf.DUMMYFUNCTION("""COMPUTED_VALUE"""),2023.0)</f>
        <v>2023</v>
      </c>
    </row>
    <row r="8323">
      <c r="A8323" s="1" t="s">
        <v>2916</v>
      </c>
      <c r="B8323" s="4" t="s">
        <v>81</v>
      </c>
      <c r="C8323" s="4" t="s">
        <v>30</v>
      </c>
      <c r="D8323" s="4" t="s">
        <v>28</v>
      </c>
      <c r="E8323" s="4">
        <v>5.0</v>
      </c>
      <c r="F8323" s="4">
        <v>1.5</v>
      </c>
      <c r="G8323" s="4">
        <v>7.5</v>
      </c>
      <c r="H8323" s="5">
        <v>45203.0</v>
      </c>
      <c r="I8323" s="4">
        <f>IFERROR(__xludf.DUMMYFUNCTION("SPLIT(H8323,""/"")"),4.0)</f>
        <v>4</v>
      </c>
      <c r="J8323" s="4">
        <f>IFERROR(__xludf.DUMMYFUNCTION("""COMPUTED_VALUE"""),10.0)</f>
        <v>10</v>
      </c>
      <c r="K8323" s="4">
        <f>IFERROR(__xludf.DUMMYFUNCTION("""COMPUTED_VALUE"""),2023.0)</f>
        <v>2023</v>
      </c>
    </row>
    <row r="8324">
      <c r="A8324" s="1" t="s">
        <v>3983</v>
      </c>
      <c r="B8324" s="4" t="s">
        <v>81</v>
      </c>
      <c r="C8324" s="4" t="s">
        <v>30</v>
      </c>
      <c r="D8324" s="4" t="s">
        <v>30</v>
      </c>
      <c r="E8324" s="4">
        <v>1.0</v>
      </c>
      <c r="F8324" s="4">
        <v>1.5</v>
      </c>
      <c r="G8324" s="4">
        <v>1.5</v>
      </c>
      <c r="H8324" s="5">
        <v>45203.0</v>
      </c>
      <c r="I8324" s="4">
        <f>IFERROR(__xludf.DUMMYFUNCTION("SPLIT(H8324,""/"")"),4.0)</f>
        <v>4</v>
      </c>
      <c r="J8324" s="4">
        <f>IFERROR(__xludf.DUMMYFUNCTION("""COMPUTED_VALUE"""),10.0)</f>
        <v>10</v>
      </c>
      <c r="K8324" s="4">
        <f>IFERROR(__xludf.DUMMYFUNCTION("""COMPUTED_VALUE"""),2023.0)</f>
        <v>2023</v>
      </c>
    </row>
    <row r="8325">
      <c r="A8325" s="1" t="s">
        <v>3358</v>
      </c>
      <c r="B8325" s="4" t="s">
        <v>81</v>
      </c>
      <c r="C8325" s="4" t="s">
        <v>30</v>
      </c>
      <c r="D8325" s="4" t="s">
        <v>30</v>
      </c>
      <c r="E8325" s="4">
        <v>2.0</v>
      </c>
      <c r="F8325" s="4">
        <v>1.5</v>
      </c>
      <c r="G8325" s="4">
        <v>3.0</v>
      </c>
      <c r="H8325" s="5">
        <v>45204.0</v>
      </c>
      <c r="I8325" s="4">
        <f>IFERROR(__xludf.DUMMYFUNCTION("SPLIT(H8325,""/"")"),5.0)</f>
        <v>5</v>
      </c>
      <c r="J8325" s="4">
        <f>IFERROR(__xludf.DUMMYFUNCTION("""COMPUTED_VALUE"""),10.0)</f>
        <v>10</v>
      </c>
      <c r="K8325" s="4">
        <f>IFERROR(__xludf.DUMMYFUNCTION("""COMPUTED_VALUE"""),2023.0)</f>
        <v>2023</v>
      </c>
    </row>
    <row r="8326">
      <c r="A8326" s="1" t="s">
        <v>2836</v>
      </c>
      <c r="B8326" s="4" t="s">
        <v>81</v>
      </c>
      <c r="C8326" s="4" t="s">
        <v>24</v>
      </c>
      <c r="D8326" s="4" t="s">
        <v>39</v>
      </c>
      <c r="E8326" s="4">
        <v>1.0</v>
      </c>
      <c r="F8326" s="4">
        <v>1.5</v>
      </c>
      <c r="G8326" s="4">
        <v>1.5</v>
      </c>
      <c r="H8326" s="5">
        <v>45204.0</v>
      </c>
      <c r="I8326" s="4">
        <f>IFERROR(__xludf.DUMMYFUNCTION("SPLIT(H8326,""/"")"),5.0)</f>
        <v>5</v>
      </c>
      <c r="J8326" s="4">
        <f>IFERROR(__xludf.DUMMYFUNCTION("""COMPUTED_VALUE"""),10.0)</f>
        <v>10</v>
      </c>
      <c r="K8326" s="4">
        <f>IFERROR(__xludf.DUMMYFUNCTION("""COMPUTED_VALUE"""),2023.0)</f>
        <v>2023</v>
      </c>
    </row>
    <row r="8327">
      <c r="A8327" s="1" t="s">
        <v>8150</v>
      </c>
      <c r="B8327" s="4" t="s">
        <v>81</v>
      </c>
      <c r="C8327" s="4" t="s">
        <v>30</v>
      </c>
      <c r="D8327" s="4" t="s">
        <v>23</v>
      </c>
      <c r="E8327" s="4">
        <v>5.0</v>
      </c>
      <c r="F8327" s="4">
        <v>1.5</v>
      </c>
      <c r="G8327" s="4">
        <v>7.5</v>
      </c>
      <c r="H8327" s="5">
        <v>45204.0</v>
      </c>
      <c r="I8327" s="4">
        <f>IFERROR(__xludf.DUMMYFUNCTION("SPLIT(H8327,""/"")"),5.0)</f>
        <v>5</v>
      </c>
      <c r="J8327" s="4">
        <f>IFERROR(__xludf.DUMMYFUNCTION("""COMPUTED_VALUE"""),10.0)</f>
        <v>10</v>
      </c>
      <c r="K8327" s="4">
        <f>IFERROR(__xludf.DUMMYFUNCTION("""COMPUTED_VALUE"""),2023.0)</f>
        <v>2023</v>
      </c>
    </row>
    <row r="8328">
      <c r="A8328" s="1" t="s">
        <v>5668</v>
      </c>
      <c r="B8328" s="4" t="s">
        <v>81</v>
      </c>
      <c r="C8328" s="4" t="s">
        <v>24</v>
      </c>
      <c r="D8328" s="4" t="s">
        <v>28</v>
      </c>
      <c r="E8328" s="4">
        <v>2.0</v>
      </c>
      <c r="F8328" s="4">
        <v>1.5</v>
      </c>
      <c r="G8328" s="4">
        <v>3.0</v>
      </c>
      <c r="H8328" s="5">
        <v>45204.0</v>
      </c>
      <c r="I8328" s="4">
        <f>IFERROR(__xludf.DUMMYFUNCTION("SPLIT(H8328,""/"")"),5.0)</f>
        <v>5</v>
      </c>
      <c r="J8328" s="4">
        <f>IFERROR(__xludf.DUMMYFUNCTION("""COMPUTED_VALUE"""),10.0)</f>
        <v>10</v>
      </c>
      <c r="K8328" s="4">
        <f>IFERROR(__xludf.DUMMYFUNCTION("""COMPUTED_VALUE"""),2023.0)</f>
        <v>2023</v>
      </c>
    </row>
    <row r="8329">
      <c r="A8329" s="1" t="s">
        <v>7955</v>
      </c>
      <c r="B8329" s="4" t="s">
        <v>81</v>
      </c>
      <c r="C8329" s="4" t="s">
        <v>29</v>
      </c>
      <c r="D8329" s="4" t="s">
        <v>39</v>
      </c>
      <c r="E8329" s="4">
        <v>4.0</v>
      </c>
      <c r="F8329" s="4">
        <v>1.5</v>
      </c>
      <c r="G8329" s="4">
        <v>6.0</v>
      </c>
      <c r="H8329" s="5">
        <v>45205.0</v>
      </c>
      <c r="I8329" s="4">
        <f>IFERROR(__xludf.DUMMYFUNCTION("SPLIT(H8329,""/"")"),6.0)</f>
        <v>6</v>
      </c>
      <c r="J8329" s="4">
        <f>IFERROR(__xludf.DUMMYFUNCTION("""COMPUTED_VALUE"""),10.0)</f>
        <v>10</v>
      </c>
      <c r="K8329" s="4">
        <f>IFERROR(__xludf.DUMMYFUNCTION("""COMPUTED_VALUE"""),2023.0)</f>
        <v>2023</v>
      </c>
    </row>
    <row r="8330">
      <c r="A8330" s="1" t="s">
        <v>7879</v>
      </c>
      <c r="B8330" s="4" t="s">
        <v>81</v>
      </c>
      <c r="C8330" s="4" t="s">
        <v>30</v>
      </c>
      <c r="D8330" s="4" t="s">
        <v>23</v>
      </c>
      <c r="E8330" s="4">
        <v>3.0</v>
      </c>
      <c r="F8330" s="4">
        <v>1.5</v>
      </c>
      <c r="G8330" s="4">
        <v>4.5</v>
      </c>
      <c r="H8330" s="5">
        <v>45205.0</v>
      </c>
      <c r="I8330" s="4">
        <f>IFERROR(__xludf.DUMMYFUNCTION("SPLIT(H8330,""/"")"),6.0)</f>
        <v>6</v>
      </c>
      <c r="J8330" s="4">
        <f>IFERROR(__xludf.DUMMYFUNCTION("""COMPUTED_VALUE"""),10.0)</f>
        <v>10</v>
      </c>
      <c r="K8330" s="4">
        <f>IFERROR(__xludf.DUMMYFUNCTION("""COMPUTED_VALUE"""),2023.0)</f>
        <v>2023</v>
      </c>
    </row>
    <row r="8331">
      <c r="A8331" s="1" t="s">
        <v>5639</v>
      </c>
      <c r="B8331" s="4" t="s">
        <v>81</v>
      </c>
      <c r="C8331" s="4" t="s">
        <v>30</v>
      </c>
      <c r="D8331" s="4" t="s">
        <v>30</v>
      </c>
      <c r="E8331" s="4">
        <v>4.0</v>
      </c>
      <c r="F8331" s="4">
        <v>1.5</v>
      </c>
      <c r="G8331" s="4">
        <v>6.0</v>
      </c>
      <c r="H8331" s="5">
        <v>45205.0</v>
      </c>
      <c r="I8331" s="4">
        <f>IFERROR(__xludf.DUMMYFUNCTION("SPLIT(H8331,""/"")"),6.0)</f>
        <v>6</v>
      </c>
      <c r="J8331" s="4">
        <f>IFERROR(__xludf.DUMMYFUNCTION("""COMPUTED_VALUE"""),10.0)</f>
        <v>10</v>
      </c>
      <c r="K8331" s="4">
        <f>IFERROR(__xludf.DUMMYFUNCTION("""COMPUTED_VALUE"""),2023.0)</f>
        <v>2023</v>
      </c>
    </row>
    <row r="8332">
      <c r="A8332" s="1" t="s">
        <v>1477</v>
      </c>
      <c r="B8332" s="4" t="s">
        <v>81</v>
      </c>
      <c r="C8332" s="4" t="s">
        <v>30</v>
      </c>
      <c r="D8332" s="4" t="s">
        <v>39</v>
      </c>
      <c r="E8332" s="4">
        <v>4.0</v>
      </c>
      <c r="F8332" s="4">
        <v>1.5</v>
      </c>
      <c r="G8332" s="4">
        <v>6.0</v>
      </c>
      <c r="H8332" s="5">
        <v>45205.0</v>
      </c>
      <c r="I8332" s="4">
        <f>IFERROR(__xludf.DUMMYFUNCTION("SPLIT(H8332,""/"")"),6.0)</f>
        <v>6</v>
      </c>
      <c r="J8332" s="4">
        <f>IFERROR(__xludf.DUMMYFUNCTION("""COMPUTED_VALUE"""),10.0)</f>
        <v>10</v>
      </c>
      <c r="K8332" s="4">
        <f>IFERROR(__xludf.DUMMYFUNCTION("""COMPUTED_VALUE"""),2023.0)</f>
        <v>2023</v>
      </c>
    </row>
    <row r="8333">
      <c r="A8333" s="1" t="s">
        <v>9831</v>
      </c>
      <c r="B8333" s="4" t="s">
        <v>81</v>
      </c>
      <c r="C8333" s="4" t="s">
        <v>29</v>
      </c>
      <c r="D8333" s="4" t="s">
        <v>39</v>
      </c>
      <c r="E8333" s="4">
        <v>2.0</v>
      </c>
      <c r="F8333" s="4">
        <v>1.5</v>
      </c>
      <c r="G8333" s="4">
        <v>3.0</v>
      </c>
      <c r="H8333" s="5">
        <v>45206.0</v>
      </c>
      <c r="I8333" s="4">
        <f>IFERROR(__xludf.DUMMYFUNCTION("SPLIT(H8333,""/"")"),7.0)</f>
        <v>7</v>
      </c>
      <c r="J8333" s="4">
        <f>IFERROR(__xludf.DUMMYFUNCTION("""COMPUTED_VALUE"""),10.0)</f>
        <v>10</v>
      </c>
      <c r="K8333" s="4">
        <f>IFERROR(__xludf.DUMMYFUNCTION("""COMPUTED_VALUE"""),2023.0)</f>
        <v>2023</v>
      </c>
    </row>
    <row r="8334">
      <c r="A8334" s="1" t="s">
        <v>3505</v>
      </c>
      <c r="B8334" s="4" t="s">
        <v>81</v>
      </c>
      <c r="C8334" s="4" t="s">
        <v>29</v>
      </c>
      <c r="D8334" s="4" t="s">
        <v>39</v>
      </c>
      <c r="E8334" s="4">
        <v>5.0</v>
      </c>
      <c r="F8334" s="4">
        <v>1.5</v>
      </c>
      <c r="G8334" s="4">
        <v>7.5</v>
      </c>
      <c r="H8334" s="5">
        <v>45206.0</v>
      </c>
      <c r="I8334" s="4">
        <f>IFERROR(__xludf.DUMMYFUNCTION("SPLIT(H8334,""/"")"),7.0)</f>
        <v>7</v>
      </c>
      <c r="J8334" s="4">
        <f>IFERROR(__xludf.DUMMYFUNCTION("""COMPUTED_VALUE"""),10.0)</f>
        <v>10</v>
      </c>
      <c r="K8334" s="4">
        <f>IFERROR(__xludf.DUMMYFUNCTION("""COMPUTED_VALUE"""),2023.0)</f>
        <v>2023</v>
      </c>
    </row>
    <row r="8335">
      <c r="A8335" s="1" t="s">
        <v>487</v>
      </c>
      <c r="B8335" s="4" t="s">
        <v>81</v>
      </c>
      <c r="C8335" s="4" t="s">
        <v>29</v>
      </c>
      <c r="D8335" s="4" t="s">
        <v>28</v>
      </c>
      <c r="E8335" s="4">
        <v>4.0</v>
      </c>
      <c r="F8335" s="4">
        <v>1.5</v>
      </c>
      <c r="G8335" s="4">
        <v>6.0</v>
      </c>
      <c r="H8335" s="5">
        <v>45206.0</v>
      </c>
      <c r="I8335" s="4">
        <f>IFERROR(__xludf.DUMMYFUNCTION("SPLIT(H8335,""/"")"),7.0)</f>
        <v>7</v>
      </c>
      <c r="J8335" s="4">
        <f>IFERROR(__xludf.DUMMYFUNCTION("""COMPUTED_VALUE"""),10.0)</f>
        <v>10</v>
      </c>
      <c r="K8335" s="4">
        <f>IFERROR(__xludf.DUMMYFUNCTION("""COMPUTED_VALUE"""),2023.0)</f>
        <v>2023</v>
      </c>
    </row>
    <row r="8336">
      <c r="A8336" s="1" t="s">
        <v>6182</v>
      </c>
      <c r="B8336" s="4" t="s">
        <v>81</v>
      </c>
      <c r="C8336" s="4" t="s">
        <v>29</v>
      </c>
      <c r="D8336" s="4" t="s">
        <v>39</v>
      </c>
      <c r="E8336" s="4">
        <v>1.0</v>
      </c>
      <c r="F8336" s="4">
        <v>1.5</v>
      </c>
      <c r="G8336" s="4">
        <v>1.5</v>
      </c>
      <c r="H8336" s="5">
        <v>45206.0</v>
      </c>
      <c r="I8336" s="4">
        <f>IFERROR(__xludf.DUMMYFUNCTION("SPLIT(H8336,""/"")"),7.0)</f>
        <v>7</v>
      </c>
      <c r="J8336" s="4">
        <f>IFERROR(__xludf.DUMMYFUNCTION("""COMPUTED_VALUE"""),10.0)</f>
        <v>10</v>
      </c>
      <c r="K8336" s="4">
        <f>IFERROR(__xludf.DUMMYFUNCTION("""COMPUTED_VALUE"""),2023.0)</f>
        <v>2023</v>
      </c>
    </row>
    <row r="8337">
      <c r="A8337" s="1" t="s">
        <v>7861</v>
      </c>
      <c r="B8337" s="4" t="s">
        <v>81</v>
      </c>
      <c r="C8337" s="4" t="s">
        <v>24</v>
      </c>
      <c r="D8337" s="4" t="s">
        <v>28</v>
      </c>
      <c r="E8337" s="4">
        <v>4.0</v>
      </c>
      <c r="F8337" s="4">
        <v>1.5</v>
      </c>
      <c r="G8337" s="4">
        <v>6.0</v>
      </c>
      <c r="H8337" s="5">
        <v>45206.0</v>
      </c>
      <c r="I8337" s="4">
        <f>IFERROR(__xludf.DUMMYFUNCTION("SPLIT(H8337,""/"")"),7.0)</f>
        <v>7</v>
      </c>
      <c r="J8337" s="4">
        <f>IFERROR(__xludf.DUMMYFUNCTION("""COMPUTED_VALUE"""),10.0)</f>
        <v>10</v>
      </c>
      <c r="K8337" s="4">
        <f>IFERROR(__xludf.DUMMYFUNCTION("""COMPUTED_VALUE"""),2023.0)</f>
        <v>2023</v>
      </c>
    </row>
    <row r="8338">
      <c r="A8338" s="1" t="s">
        <v>8960</v>
      </c>
      <c r="B8338" s="4" t="s">
        <v>81</v>
      </c>
      <c r="C8338" s="4" t="s">
        <v>30</v>
      </c>
      <c r="D8338" s="4" t="s">
        <v>30</v>
      </c>
      <c r="E8338" s="4">
        <v>2.0</v>
      </c>
      <c r="F8338" s="4">
        <v>1.5</v>
      </c>
      <c r="G8338" s="4">
        <v>3.0</v>
      </c>
      <c r="H8338" s="5">
        <v>45206.0</v>
      </c>
      <c r="I8338" s="4">
        <f>IFERROR(__xludf.DUMMYFUNCTION("SPLIT(H8338,""/"")"),7.0)</f>
        <v>7</v>
      </c>
      <c r="J8338" s="4">
        <f>IFERROR(__xludf.DUMMYFUNCTION("""COMPUTED_VALUE"""),10.0)</f>
        <v>10</v>
      </c>
      <c r="K8338" s="4">
        <f>IFERROR(__xludf.DUMMYFUNCTION("""COMPUTED_VALUE"""),2023.0)</f>
        <v>2023</v>
      </c>
    </row>
    <row r="8339">
      <c r="A8339" s="1" t="s">
        <v>8456</v>
      </c>
      <c r="B8339" s="4" t="s">
        <v>81</v>
      </c>
      <c r="C8339" s="4" t="s">
        <v>29</v>
      </c>
      <c r="D8339" s="4" t="s">
        <v>28</v>
      </c>
      <c r="E8339" s="4">
        <v>3.0</v>
      </c>
      <c r="F8339" s="4">
        <v>1.5</v>
      </c>
      <c r="G8339" s="4">
        <v>4.5</v>
      </c>
      <c r="H8339" s="5">
        <v>45207.0</v>
      </c>
      <c r="I8339" s="4">
        <f>IFERROR(__xludf.DUMMYFUNCTION("SPLIT(H8339,""/"")"),8.0)</f>
        <v>8</v>
      </c>
      <c r="J8339" s="4">
        <f>IFERROR(__xludf.DUMMYFUNCTION("""COMPUTED_VALUE"""),10.0)</f>
        <v>10</v>
      </c>
      <c r="K8339" s="4">
        <f>IFERROR(__xludf.DUMMYFUNCTION("""COMPUTED_VALUE"""),2023.0)</f>
        <v>2023</v>
      </c>
    </row>
    <row r="8340">
      <c r="A8340" s="1" t="s">
        <v>6474</v>
      </c>
      <c r="B8340" s="4" t="s">
        <v>81</v>
      </c>
      <c r="C8340" s="4" t="s">
        <v>29</v>
      </c>
      <c r="D8340" s="4" t="s">
        <v>39</v>
      </c>
      <c r="E8340" s="4">
        <v>5.0</v>
      </c>
      <c r="F8340" s="4">
        <v>1.5</v>
      </c>
      <c r="G8340" s="4">
        <v>7.5</v>
      </c>
      <c r="H8340" s="5">
        <v>45207.0</v>
      </c>
      <c r="I8340" s="4">
        <f>IFERROR(__xludf.DUMMYFUNCTION("SPLIT(H8340,""/"")"),8.0)</f>
        <v>8</v>
      </c>
      <c r="J8340" s="4">
        <f>IFERROR(__xludf.DUMMYFUNCTION("""COMPUTED_VALUE"""),10.0)</f>
        <v>10</v>
      </c>
      <c r="K8340" s="4">
        <f>IFERROR(__xludf.DUMMYFUNCTION("""COMPUTED_VALUE"""),2023.0)</f>
        <v>2023</v>
      </c>
    </row>
    <row r="8341">
      <c r="A8341" s="1" t="s">
        <v>5587</v>
      </c>
      <c r="B8341" s="4" t="s">
        <v>81</v>
      </c>
      <c r="C8341" s="4" t="s">
        <v>30</v>
      </c>
      <c r="D8341" s="4" t="s">
        <v>28</v>
      </c>
      <c r="E8341" s="4">
        <v>1.0</v>
      </c>
      <c r="F8341" s="4">
        <v>1.5</v>
      </c>
      <c r="G8341" s="4">
        <v>1.5</v>
      </c>
      <c r="H8341" s="5">
        <v>45207.0</v>
      </c>
      <c r="I8341" s="4">
        <f>IFERROR(__xludf.DUMMYFUNCTION("SPLIT(H8341,""/"")"),8.0)</f>
        <v>8</v>
      </c>
      <c r="J8341" s="4">
        <f>IFERROR(__xludf.DUMMYFUNCTION("""COMPUTED_VALUE"""),10.0)</f>
        <v>10</v>
      </c>
      <c r="K8341" s="4">
        <f>IFERROR(__xludf.DUMMYFUNCTION("""COMPUTED_VALUE"""),2023.0)</f>
        <v>2023</v>
      </c>
    </row>
    <row r="8342">
      <c r="A8342" s="1" t="s">
        <v>4534</v>
      </c>
      <c r="B8342" s="4" t="s">
        <v>81</v>
      </c>
      <c r="C8342" s="4" t="s">
        <v>29</v>
      </c>
      <c r="D8342" s="4" t="s">
        <v>23</v>
      </c>
      <c r="E8342" s="4">
        <v>3.0</v>
      </c>
      <c r="F8342" s="4">
        <v>1.5</v>
      </c>
      <c r="G8342" s="4">
        <v>4.5</v>
      </c>
      <c r="H8342" s="5">
        <v>45207.0</v>
      </c>
      <c r="I8342" s="4">
        <f>IFERROR(__xludf.DUMMYFUNCTION("SPLIT(H8342,""/"")"),8.0)</f>
        <v>8</v>
      </c>
      <c r="J8342" s="4">
        <f>IFERROR(__xludf.DUMMYFUNCTION("""COMPUTED_VALUE"""),10.0)</f>
        <v>10</v>
      </c>
      <c r="K8342" s="4">
        <f>IFERROR(__xludf.DUMMYFUNCTION("""COMPUTED_VALUE"""),2023.0)</f>
        <v>2023</v>
      </c>
    </row>
    <row r="8343">
      <c r="A8343" s="1" t="s">
        <v>9174</v>
      </c>
      <c r="B8343" s="4" t="s">
        <v>81</v>
      </c>
      <c r="C8343" s="4" t="s">
        <v>30</v>
      </c>
      <c r="D8343" s="4" t="s">
        <v>39</v>
      </c>
      <c r="E8343" s="4">
        <v>4.0</v>
      </c>
      <c r="F8343" s="4">
        <v>1.5</v>
      </c>
      <c r="G8343" s="4">
        <v>6.0</v>
      </c>
      <c r="H8343" s="5">
        <v>45208.0</v>
      </c>
      <c r="I8343" s="4">
        <f>IFERROR(__xludf.DUMMYFUNCTION("SPLIT(H8343,""/"")"),9.0)</f>
        <v>9</v>
      </c>
      <c r="J8343" s="4">
        <f>IFERROR(__xludf.DUMMYFUNCTION("""COMPUTED_VALUE"""),10.0)</f>
        <v>10</v>
      </c>
      <c r="K8343" s="4">
        <f>IFERROR(__xludf.DUMMYFUNCTION("""COMPUTED_VALUE"""),2023.0)</f>
        <v>2023</v>
      </c>
    </row>
    <row r="8344">
      <c r="A8344" s="1" t="s">
        <v>3982</v>
      </c>
      <c r="B8344" s="4" t="s">
        <v>81</v>
      </c>
      <c r="C8344" s="4" t="s">
        <v>24</v>
      </c>
      <c r="D8344" s="4" t="s">
        <v>23</v>
      </c>
      <c r="E8344" s="4">
        <v>5.0</v>
      </c>
      <c r="F8344" s="4">
        <v>1.5</v>
      </c>
      <c r="G8344" s="4">
        <v>7.5</v>
      </c>
      <c r="H8344" s="5">
        <v>45208.0</v>
      </c>
      <c r="I8344" s="4">
        <f>IFERROR(__xludf.DUMMYFUNCTION("SPLIT(H8344,""/"")"),9.0)</f>
        <v>9</v>
      </c>
      <c r="J8344" s="4">
        <f>IFERROR(__xludf.DUMMYFUNCTION("""COMPUTED_VALUE"""),10.0)</f>
        <v>10</v>
      </c>
      <c r="K8344" s="4">
        <f>IFERROR(__xludf.DUMMYFUNCTION("""COMPUTED_VALUE"""),2023.0)</f>
        <v>2023</v>
      </c>
    </row>
    <row r="8345">
      <c r="A8345" s="1" t="s">
        <v>7582</v>
      </c>
      <c r="B8345" s="4" t="s">
        <v>81</v>
      </c>
      <c r="C8345" s="4" t="s">
        <v>30</v>
      </c>
      <c r="D8345" s="4" t="s">
        <v>28</v>
      </c>
      <c r="E8345" s="4">
        <v>1.0</v>
      </c>
      <c r="F8345" s="4">
        <v>1.5</v>
      </c>
      <c r="G8345" s="4">
        <v>1.5</v>
      </c>
      <c r="H8345" s="7">
        <v>45209.0</v>
      </c>
      <c r="I8345" s="4">
        <f>IFERROR(__xludf.DUMMYFUNCTION("SPLIT(H8345,""/"")"),10.0)</f>
        <v>10</v>
      </c>
      <c r="J8345" s="4">
        <f>IFERROR(__xludf.DUMMYFUNCTION("""COMPUTED_VALUE"""),10.0)</f>
        <v>10</v>
      </c>
      <c r="K8345" s="4">
        <f>IFERROR(__xludf.DUMMYFUNCTION("""COMPUTED_VALUE"""),2023.0)</f>
        <v>2023</v>
      </c>
    </row>
    <row r="8346">
      <c r="A8346" s="1" t="s">
        <v>3553</v>
      </c>
      <c r="B8346" s="4" t="s">
        <v>81</v>
      </c>
      <c r="C8346" s="4" t="s">
        <v>30</v>
      </c>
      <c r="D8346" s="4" t="s">
        <v>28</v>
      </c>
      <c r="E8346" s="4">
        <v>3.0</v>
      </c>
      <c r="F8346" s="4">
        <v>1.5</v>
      </c>
      <c r="G8346" s="4">
        <v>4.5</v>
      </c>
      <c r="H8346" s="7">
        <v>45210.0</v>
      </c>
      <c r="I8346" s="4">
        <f>IFERROR(__xludf.DUMMYFUNCTION("SPLIT(H8346,""/"")"),11.0)</f>
        <v>11</v>
      </c>
      <c r="J8346" s="4">
        <f>IFERROR(__xludf.DUMMYFUNCTION("""COMPUTED_VALUE"""),10.0)</f>
        <v>10</v>
      </c>
      <c r="K8346" s="4">
        <f>IFERROR(__xludf.DUMMYFUNCTION("""COMPUTED_VALUE"""),2023.0)</f>
        <v>2023</v>
      </c>
    </row>
    <row r="8347">
      <c r="A8347" s="1" t="s">
        <v>8654</v>
      </c>
      <c r="B8347" s="4" t="s">
        <v>81</v>
      </c>
      <c r="C8347" s="4" t="s">
        <v>29</v>
      </c>
      <c r="D8347" s="4" t="s">
        <v>39</v>
      </c>
      <c r="E8347" s="4">
        <v>5.0</v>
      </c>
      <c r="F8347" s="4">
        <v>1.5</v>
      </c>
      <c r="G8347" s="4">
        <v>7.5</v>
      </c>
      <c r="H8347" s="7">
        <v>45210.0</v>
      </c>
      <c r="I8347" s="4">
        <f>IFERROR(__xludf.DUMMYFUNCTION("SPLIT(H8347,""/"")"),11.0)</f>
        <v>11</v>
      </c>
      <c r="J8347" s="4">
        <f>IFERROR(__xludf.DUMMYFUNCTION("""COMPUTED_VALUE"""),10.0)</f>
        <v>10</v>
      </c>
      <c r="K8347" s="4">
        <f>IFERROR(__xludf.DUMMYFUNCTION("""COMPUTED_VALUE"""),2023.0)</f>
        <v>2023</v>
      </c>
    </row>
    <row r="8348">
      <c r="A8348" s="1" t="s">
        <v>331</v>
      </c>
      <c r="B8348" s="4" t="s">
        <v>81</v>
      </c>
      <c r="C8348" s="4" t="s">
        <v>29</v>
      </c>
      <c r="D8348" s="4" t="s">
        <v>39</v>
      </c>
      <c r="E8348" s="4">
        <v>3.0</v>
      </c>
      <c r="F8348" s="4">
        <v>1.5</v>
      </c>
      <c r="G8348" s="4">
        <v>4.5</v>
      </c>
      <c r="H8348" s="7">
        <v>45211.0</v>
      </c>
      <c r="I8348" s="4">
        <f>IFERROR(__xludf.DUMMYFUNCTION("SPLIT(H8348,""/"")"),12.0)</f>
        <v>12</v>
      </c>
      <c r="J8348" s="4">
        <f>IFERROR(__xludf.DUMMYFUNCTION("""COMPUTED_VALUE"""),10.0)</f>
        <v>10</v>
      </c>
      <c r="K8348" s="4">
        <f>IFERROR(__xludf.DUMMYFUNCTION("""COMPUTED_VALUE"""),2023.0)</f>
        <v>2023</v>
      </c>
    </row>
    <row r="8349">
      <c r="A8349" s="1" t="s">
        <v>1179</v>
      </c>
      <c r="B8349" s="4" t="s">
        <v>81</v>
      </c>
      <c r="C8349" s="4" t="s">
        <v>24</v>
      </c>
      <c r="D8349" s="4" t="s">
        <v>30</v>
      </c>
      <c r="E8349" s="4">
        <v>3.0</v>
      </c>
      <c r="F8349" s="4">
        <v>1.5</v>
      </c>
      <c r="G8349" s="4">
        <v>4.5</v>
      </c>
      <c r="H8349" s="7">
        <v>45211.0</v>
      </c>
      <c r="I8349" s="4">
        <f>IFERROR(__xludf.DUMMYFUNCTION("SPLIT(H8349,""/"")"),12.0)</f>
        <v>12</v>
      </c>
      <c r="J8349" s="4">
        <f>IFERROR(__xludf.DUMMYFUNCTION("""COMPUTED_VALUE"""),10.0)</f>
        <v>10</v>
      </c>
      <c r="K8349" s="4">
        <f>IFERROR(__xludf.DUMMYFUNCTION("""COMPUTED_VALUE"""),2023.0)</f>
        <v>2023</v>
      </c>
    </row>
    <row r="8350">
      <c r="A8350" s="1" t="s">
        <v>9109</v>
      </c>
      <c r="B8350" s="4" t="s">
        <v>81</v>
      </c>
      <c r="C8350" s="4" t="s">
        <v>24</v>
      </c>
      <c r="D8350" s="4" t="s">
        <v>39</v>
      </c>
      <c r="E8350" s="4">
        <v>4.0</v>
      </c>
      <c r="F8350" s="4">
        <v>1.5</v>
      </c>
      <c r="G8350" s="4">
        <v>6.0</v>
      </c>
      <c r="H8350" s="7">
        <v>45212.0</v>
      </c>
      <c r="I8350" s="4">
        <f>IFERROR(__xludf.DUMMYFUNCTION("SPLIT(H8350,""/"")"),13.0)</f>
        <v>13</v>
      </c>
      <c r="J8350" s="4">
        <f>IFERROR(__xludf.DUMMYFUNCTION("""COMPUTED_VALUE"""),10.0)</f>
        <v>10</v>
      </c>
      <c r="K8350" s="4">
        <f>IFERROR(__xludf.DUMMYFUNCTION("""COMPUTED_VALUE"""),2023.0)</f>
        <v>2023</v>
      </c>
    </row>
    <row r="8351">
      <c r="A8351" s="1" t="s">
        <v>4827</v>
      </c>
      <c r="B8351" s="4" t="s">
        <v>81</v>
      </c>
      <c r="C8351" s="4" t="s">
        <v>24</v>
      </c>
      <c r="D8351" s="4" t="s">
        <v>30</v>
      </c>
      <c r="E8351" s="4">
        <v>2.0</v>
      </c>
      <c r="F8351" s="4">
        <v>1.5</v>
      </c>
      <c r="G8351" s="4">
        <v>3.0</v>
      </c>
      <c r="H8351" s="7">
        <v>45212.0</v>
      </c>
      <c r="I8351" s="4">
        <f>IFERROR(__xludf.DUMMYFUNCTION("SPLIT(H8351,""/"")"),13.0)</f>
        <v>13</v>
      </c>
      <c r="J8351" s="4">
        <f>IFERROR(__xludf.DUMMYFUNCTION("""COMPUTED_VALUE"""),10.0)</f>
        <v>10</v>
      </c>
      <c r="K8351" s="4">
        <f>IFERROR(__xludf.DUMMYFUNCTION("""COMPUTED_VALUE"""),2023.0)</f>
        <v>2023</v>
      </c>
    </row>
    <row r="8352">
      <c r="A8352" s="1" t="s">
        <v>5488</v>
      </c>
      <c r="B8352" s="4" t="s">
        <v>81</v>
      </c>
      <c r="C8352" s="4" t="s">
        <v>30</v>
      </c>
      <c r="D8352" s="4" t="s">
        <v>39</v>
      </c>
      <c r="E8352" s="4">
        <v>1.0</v>
      </c>
      <c r="F8352" s="4">
        <v>1.5</v>
      </c>
      <c r="G8352" s="4">
        <v>1.5</v>
      </c>
      <c r="H8352" s="7">
        <v>45212.0</v>
      </c>
      <c r="I8352" s="4">
        <f>IFERROR(__xludf.DUMMYFUNCTION("SPLIT(H8352,""/"")"),13.0)</f>
        <v>13</v>
      </c>
      <c r="J8352" s="4">
        <f>IFERROR(__xludf.DUMMYFUNCTION("""COMPUTED_VALUE"""),10.0)</f>
        <v>10</v>
      </c>
      <c r="K8352" s="4">
        <f>IFERROR(__xludf.DUMMYFUNCTION("""COMPUTED_VALUE"""),2023.0)</f>
        <v>2023</v>
      </c>
    </row>
    <row r="8353">
      <c r="A8353" s="1" t="s">
        <v>2295</v>
      </c>
      <c r="B8353" s="4" t="s">
        <v>81</v>
      </c>
      <c r="C8353" s="4" t="s">
        <v>29</v>
      </c>
      <c r="D8353" s="4" t="s">
        <v>39</v>
      </c>
      <c r="E8353" s="4">
        <v>2.0</v>
      </c>
      <c r="F8353" s="4">
        <v>1.5</v>
      </c>
      <c r="G8353" s="4">
        <v>3.0</v>
      </c>
      <c r="H8353" s="7">
        <v>45212.0</v>
      </c>
      <c r="I8353" s="4">
        <f>IFERROR(__xludf.DUMMYFUNCTION("SPLIT(H8353,""/"")"),13.0)</f>
        <v>13</v>
      </c>
      <c r="J8353" s="4">
        <f>IFERROR(__xludf.DUMMYFUNCTION("""COMPUTED_VALUE"""),10.0)</f>
        <v>10</v>
      </c>
      <c r="K8353" s="4">
        <f>IFERROR(__xludf.DUMMYFUNCTION("""COMPUTED_VALUE"""),2023.0)</f>
        <v>2023</v>
      </c>
    </row>
    <row r="8354">
      <c r="A8354" s="1" t="s">
        <v>1583</v>
      </c>
      <c r="B8354" s="4" t="s">
        <v>81</v>
      </c>
      <c r="C8354" s="4" t="s">
        <v>29</v>
      </c>
      <c r="D8354" s="4" t="s">
        <v>39</v>
      </c>
      <c r="E8354" s="4">
        <v>1.0</v>
      </c>
      <c r="F8354" s="4">
        <v>1.5</v>
      </c>
      <c r="G8354" s="4">
        <v>1.5</v>
      </c>
      <c r="H8354" s="7">
        <v>45212.0</v>
      </c>
      <c r="I8354" s="4">
        <f>IFERROR(__xludf.DUMMYFUNCTION("SPLIT(H8354,""/"")"),13.0)</f>
        <v>13</v>
      </c>
      <c r="J8354" s="4">
        <f>IFERROR(__xludf.DUMMYFUNCTION("""COMPUTED_VALUE"""),10.0)</f>
        <v>10</v>
      </c>
      <c r="K8354" s="4">
        <f>IFERROR(__xludf.DUMMYFUNCTION("""COMPUTED_VALUE"""),2023.0)</f>
        <v>2023</v>
      </c>
    </row>
    <row r="8355">
      <c r="A8355" s="1" t="s">
        <v>1617</v>
      </c>
      <c r="B8355" s="4" t="s">
        <v>81</v>
      </c>
      <c r="C8355" s="4" t="s">
        <v>30</v>
      </c>
      <c r="D8355" s="4" t="s">
        <v>30</v>
      </c>
      <c r="E8355" s="4">
        <v>3.0</v>
      </c>
      <c r="F8355" s="4">
        <v>1.5</v>
      </c>
      <c r="G8355" s="4">
        <v>4.5</v>
      </c>
      <c r="H8355" s="7">
        <v>45213.0</v>
      </c>
      <c r="I8355" s="4">
        <f>IFERROR(__xludf.DUMMYFUNCTION("SPLIT(H8355,""/"")"),14.0)</f>
        <v>14</v>
      </c>
      <c r="J8355" s="4">
        <f>IFERROR(__xludf.DUMMYFUNCTION("""COMPUTED_VALUE"""),10.0)</f>
        <v>10</v>
      </c>
      <c r="K8355" s="4">
        <f>IFERROR(__xludf.DUMMYFUNCTION("""COMPUTED_VALUE"""),2023.0)</f>
        <v>2023</v>
      </c>
    </row>
    <row r="8356">
      <c r="A8356" s="1" t="s">
        <v>5832</v>
      </c>
      <c r="B8356" s="4" t="s">
        <v>81</v>
      </c>
      <c r="C8356" s="4" t="s">
        <v>30</v>
      </c>
      <c r="D8356" s="4" t="s">
        <v>30</v>
      </c>
      <c r="E8356" s="4">
        <v>4.0</v>
      </c>
      <c r="F8356" s="4">
        <v>1.5</v>
      </c>
      <c r="G8356" s="4">
        <v>6.0</v>
      </c>
      <c r="H8356" s="7">
        <v>45213.0</v>
      </c>
      <c r="I8356" s="4">
        <f>IFERROR(__xludf.DUMMYFUNCTION("SPLIT(H8356,""/"")"),14.0)</f>
        <v>14</v>
      </c>
      <c r="J8356" s="4">
        <f>IFERROR(__xludf.DUMMYFUNCTION("""COMPUTED_VALUE"""),10.0)</f>
        <v>10</v>
      </c>
      <c r="K8356" s="4">
        <f>IFERROR(__xludf.DUMMYFUNCTION("""COMPUTED_VALUE"""),2023.0)</f>
        <v>2023</v>
      </c>
    </row>
    <row r="8357">
      <c r="A8357" s="1" t="s">
        <v>9801</v>
      </c>
      <c r="B8357" s="4" t="s">
        <v>81</v>
      </c>
      <c r="C8357" s="4" t="s">
        <v>29</v>
      </c>
      <c r="D8357" s="4" t="s">
        <v>30</v>
      </c>
      <c r="E8357" s="4">
        <v>1.0</v>
      </c>
      <c r="F8357" s="4">
        <v>1.5</v>
      </c>
      <c r="G8357" s="4">
        <v>1.5</v>
      </c>
      <c r="H8357" s="7">
        <v>45213.0</v>
      </c>
      <c r="I8357" s="4">
        <f>IFERROR(__xludf.DUMMYFUNCTION("SPLIT(H8357,""/"")"),14.0)</f>
        <v>14</v>
      </c>
      <c r="J8357" s="4">
        <f>IFERROR(__xludf.DUMMYFUNCTION("""COMPUTED_VALUE"""),10.0)</f>
        <v>10</v>
      </c>
      <c r="K8357" s="4">
        <f>IFERROR(__xludf.DUMMYFUNCTION("""COMPUTED_VALUE"""),2023.0)</f>
        <v>2023</v>
      </c>
    </row>
    <row r="8358">
      <c r="A8358" s="1" t="s">
        <v>8073</v>
      </c>
      <c r="B8358" s="4" t="s">
        <v>81</v>
      </c>
      <c r="C8358" s="4" t="s">
        <v>24</v>
      </c>
      <c r="D8358" s="4" t="s">
        <v>30</v>
      </c>
      <c r="E8358" s="4">
        <v>5.0</v>
      </c>
      <c r="F8358" s="4">
        <v>1.5</v>
      </c>
      <c r="G8358" s="4">
        <v>7.5</v>
      </c>
      <c r="H8358" s="7">
        <v>45213.0</v>
      </c>
      <c r="I8358" s="4">
        <f>IFERROR(__xludf.DUMMYFUNCTION("SPLIT(H8358,""/"")"),14.0)</f>
        <v>14</v>
      </c>
      <c r="J8358" s="4">
        <f>IFERROR(__xludf.DUMMYFUNCTION("""COMPUTED_VALUE"""),10.0)</f>
        <v>10</v>
      </c>
      <c r="K8358" s="4">
        <f>IFERROR(__xludf.DUMMYFUNCTION("""COMPUTED_VALUE"""),2023.0)</f>
        <v>2023</v>
      </c>
    </row>
    <row r="8359">
      <c r="A8359" s="1" t="s">
        <v>6592</v>
      </c>
      <c r="B8359" s="4" t="s">
        <v>81</v>
      </c>
      <c r="C8359" s="4" t="s">
        <v>30</v>
      </c>
      <c r="D8359" s="4" t="s">
        <v>39</v>
      </c>
      <c r="E8359" s="4">
        <v>2.0</v>
      </c>
      <c r="F8359" s="4">
        <v>1.5</v>
      </c>
      <c r="G8359" s="4">
        <v>3.0</v>
      </c>
      <c r="H8359" s="7">
        <v>45213.0</v>
      </c>
      <c r="I8359" s="4">
        <f>IFERROR(__xludf.DUMMYFUNCTION("SPLIT(H8359,""/"")"),14.0)</f>
        <v>14</v>
      </c>
      <c r="J8359" s="4">
        <f>IFERROR(__xludf.DUMMYFUNCTION("""COMPUTED_VALUE"""),10.0)</f>
        <v>10</v>
      </c>
      <c r="K8359" s="4">
        <f>IFERROR(__xludf.DUMMYFUNCTION("""COMPUTED_VALUE"""),2023.0)</f>
        <v>2023</v>
      </c>
    </row>
    <row r="8360">
      <c r="A8360" s="1" t="s">
        <v>4468</v>
      </c>
      <c r="B8360" s="4" t="s">
        <v>81</v>
      </c>
      <c r="C8360" s="4" t="s">
        <v>24</v>
      </c>
      <c r="D8360" s="4" t="s">
        <v>39</v>
      </c>
      <c r="E8360" s="4">
        <v>1.0</v>
      </c>
      <c r="F8360" s="4">
        <v>1.5</v>
      </c>
      <c r="G8360" s="4">
        <v>1.5</v>
      </c>
      <c r="H8360" s="7">
        <v>45215.0</v>
      </c>
      <c r="I8360" s="4">
        <f>IFERROR(__xludf.DUMMYFUNCTION("SPLIT(H8360,""/"")"),16.0)</f>
        <v>16</v>
      </c>
      <c r="J8360" s="4">
        <f>IFERROR(__xludf.DUMMYFUNCTION("""COMPUTED_VALUE"""),10.0)</f>
        <v>10</v>
      </c>
      <c r="K8360" s="4">
        <f>IFERROR(__xludf.DUMMYFUNCTION("""COMPUTED_VALUE"""),2023.0)</f>
        <v>2023</v>
      </c>
    </row>
    <row r="8361">
      <c r="A8361" s="1" t="s">
        <v>2467</v>
      </c>
      <c r="B8361" s="4" t="s">
        <v>81</v>
      </c>
      <c r="C8361" s="4" t="s">
        <v>24</v>
      </c>
      <c r="D8361" s="4" t="s">
        <v>28</v>
      </c>
      <c r="E8361" s="4">
        <v>5.0</v>
      </c>
      <c r="F8361" s="4">
        <v>1.5</v>
      </c>
      <c r="G8361" s="4">
        <v>7.5</v>
      </c>
      <c r="H8361" s="7">
        <v>45215.0</v>
      </c>
      <c r="I8361" s="4">
        <f>IFERROR(__xludf.DUMMYFUNCTION("SPLIT(H8361,""/"")"),16.0)</f>
        <v>16</v>
      </c>
      <c r="J8361" s="4">
        <f>IFERROR(__xludf.DUMMYFUNCTION("""COMPUTED_VALUE"""),10.0)</f>
        <v>10</v>
      </c>
      <c r="K8361" s="4">
        <f>IFERROR(__xludf.DUMMYFUNCTION("""COMPUTED_VALUE"""),2023.0)</f>
        <v>2023</v>
      </c>
    </row>
    <row r="8362">
      <c r="A8362" s="1" t="s">
        <v>6253</v>
      </c>
      <c r="B8362" s="4" t="s">
        <v>81</v>
      </c>
      <c r="C8362" s="4" t="s">
        <v>30</v>
      </c>
      <c r="D8362" s="4" t="s">
        <v>30</v>
      </c>
      <c r="E8362" s="4">
        <v>2.0</v>
      </c>
      <c r="F8362" s="4">
        <v>1.5</v>
      </c>
      <c r="G8362" s="4">
        <v>3.0</v>
      </c>
      <c r="H8362" s="7">
        <v>45215.0</v>
      </c>
      <c r="I8362" s="4">
        <f>IFERROR(__xludf.DUMMYFUNCTION("SPLIT(H8362,""/"")"),16.0)</f>
        <v>16</v>
      </c>
      <c r="J8362" s="4">
        <f>IFERROR(__xludf.DUMMYFUNCTION("""COMPUTED_VALUE"""),10.0)</f>
        <v>10</v>
      </c>
      <c r="K8362" s="4">
        <f>IFERROR(__xludf.DUMMYFUNCTION("""COMPUTED_VALUE"""),2023.0)</f>
        <v>2023</v>
      </c>
    </row>
    <row r="8363">
      <c r="A8363" s="1" t="s">
        <v>7170</v>
      </c>
      <c r="B8363" s="4" t="s">
        <v>81</v>
      </c>
      <c r="C8363" s="4" t="s">
        <v>29</v>
      </c>
      <c r="D8363" s="4" t="s">
        <v>39</v>
      </c>
      <c r="E8363" s="4">
        <v>2.0</v>
      </c>
      <c r="F8363" s="4">
        <v>1.5</v>
      </c>
      <c r="G8363" s="4">
        <v>3.0</v>
      </c>
      <c r="H8363" s="7">
        <v>45215.0</v>
      </c>
      <c r="I8363" s="4">
        <f>IFERROR(__xludf.DUMMYFUNCTION("SPLIT(H8363,""/"")"),16.0)</f>
        <v>16</v>
      </c>
      <c r="J8363" s="4">
        <f>IFERROR(__xludf.DUMMYFUNCTION("""COMPUTED_VALUE"""),10.0)</f>
        <v>10</v>
      </c>
      <c r="K8363" s="4">
        <f>IFERROR(__xludf.DUMMYFUNCTION("""COMPUTED_VALUE"""),2023.0)</f>
        <v>2023</v>
      </c>
    </row>
    <row r="8364">
      <c r="A8364" s="1" t="s">
        <v>9066</v>
      </c>
      <c r="B8364" s="4" t="s">
        <v>81</v>
      </c>
      <c r="C8364" s="4" t="s">
        <v>30</v>
      </c>
      <c r="D8364" s="4" t="s">
        <v>23</v>
      </c>
      <c r="E8364" s="4">
        <v>3.0</v>
      </c>
      <c r="F8364" s="4">
        <v>1.5</v>
      </c>
      <c r="G8364" s="4">
        <v>4.5</v>
      </c>
      <c r="H8364" s="7">
        <v>45216.0</v>
      </c>
      <c r="I8364" s="4">
        <f>IFERROR(__xludf.DUMMYFUNCTION("SPLIT(H8364,""/"")"),17.0)</f>
        <v>17</v>
      </c>
      <c r="J8364" s="4">
        <f>IFERROR(__xludf.DUMMYFUNCTION("""COMPUTED_VALUE"""),10.0)</f>
        <v>10</v>
      </c>
      <c r="K8364" s="4">
        <f>IFERROR(__xludf.DUMMYFUNCTION("""COMPUTED_VALUE"""),2023.0)</f>
        <v>2023</v>
      </c>
    </row>
    <row r="8365">
      <c r="A8365" s="1" t="s">
        <v>2911</v>
      </c>
      <c r="B8365" s="4" t="s">
        <v>81</v>
      </c>
      <c r="C8365" s="4" t="s">
        <v>30</v>
      </c>
      <c r="D8365" s="4" t="s">
        <v>30</v>
      </c>
      <c r="E8365" s="4">
        <v>2.0</v>
      </c>
      <c r="F8365" s="4">
        <v>1.5</v>
      </c>
      <c r="G8365" s="4">
        <v>3.0</v>
      </c>
      <c r="H8365" s="7">
        <v>45216.0</v>
      </c>
      <c r="I8365" s="4">
        <f>IFERROR(__xludf.DUMMYFUNCTION("SPLIT(H8365,""/"")"),17.0)</f>
        <v>17</v>
      </c>
      <c r="J8365" s="4">
        <f>IFERROR(__xludf.DUMMYFUNCTION("""COMPUTED_VALUE"""),10.0)</f>
        <v>10</v>
      </c>
      <c r="K8365" s="4">
        <f>IFERROR(__xludf.DUMMYFUNCTION("""COMPUTED_VALUE"""),2023.0)</f>
        <v>2023</v>
      </c>
    </row>
    <row r="8366">
      <c r="A8366" s="1" t="s">
        <v>889</v>
      </c>
      <c r="B8366" s="4" t="s">
        <v>81</v>
      </c>
      <c r="C8366" s="4" t="s">
        <v>30</v>
      </c>
      <c r="D8366" s="4" t="s">
        <v>39</v>
      </c>
      <c r="E8366" s="4">
        <v>5.0</v>
      </c>
      <c r="F8366" s="4">
        <v>1.5</v>
      </c>
      <c r="G8366" s="4">
        <v>7.5</v>
      </c>
      <c r="H8366" s="7">
        <v>45216.0</v>
      </c>
      <c r="I8366" s="4">
        <f>IFERROR(__xludf.DUMMYFUNCTION("SPLIT(H8366,""/"")"),17.0)</f>
        <v>17</v>
      </c>
      <c r="J8366" s="4">
        <f>IFERROR(__xludf.DUMMYFUNCTION("""COMPUTED_VALUE"""),10.0)</f>
        <v>10</v>
      </c>
      <c r="K8366" s="4">
        <f>IFERROR(__xludf.DUMMYFUNCTION("""COMPUTED_VALUE"""),2023.0)</f>
        <v>2023</v>
      </c>
    </row>
    <row r="8367">
      <c r="A8367" s="1" t="s">
        <v>3891</v>
      </c>
      <c r="B8367" s="4" t="s">
        <v>81</v>
      </c>
      <c r="C8367" s="4" t="s">
        <v>30</v>
      </c>
      <c r="D8367" s="4" t="s">
        <v>30</v>
      </c>
      <c r="E8367" s="4">
        <v>3.0</v>
      </c>
      <c r="F8367" s="4">
        <v>1.5</v>
      </c>
      <c r="G8367" s="4">
        <v>4.5</v>
      </c>
      <c r="H8367" s="7">
        <v>45216.0</v>
      </c>
      <c r="I8367" s="4">
        <f>IFERROR(__xludf.DUMMYFUNCTION("SPLIT(H8367,""/"")"),17.0)</f>
        <v>17</v>
      </c>
      <c r="J8367" s="4">
        <f>IFERROR(__xludf.DUMMYFUNCTION("""COMPUTED_VALUE"""),10.0)</f>
        <v>10</v>
      </c>
      <c r="K8367" s="4">
        <f>IFERROR(__xludf.DUMMYFUNCTION("""COMPUTED_VALUE"""),2023.0)</f>
        <v>2023</v>
      </c>
    </row>
    <row r="8368">
      <c r="A8368" s="1" t="s">
        <v>7031</v>
      </c>
      <c r="B8368" s="4" t="s">
        <v>81</v>
      </c>
      <c r="C8368" s="4" t="s">
        <v>24</v>
      </c>
      <c r="D8368" s="4" t="s">
        <v>30</v>
      </c>
      <c r="E8368" s="4">
        <v>3.0</v>
      </c>
      <c r="F8368" s="4">
        <v>1.5</v>
      </c>
      <c r="G8368" s="4">
        <v>4.5</v>
      </c>
      <c r="H8368" s="7">
        <v>45216.0</v>
      </c>
      <c r="I8368" s="4">
        <f>IFERROR(__xludf.DUMMYFUNCTION("SPLIT(H8368,""/"")"),17.0)</f>
        <v>17</v>
      </c>
      <c r="J8368" s="4">
        <f>IFERROR(__xludf.DUMMYFUNCTION("""COMPUTED_VALUE"""),10.0)</f>
        <v>10</v>
      </c>
      <c r="K8368" s="4">
        <f>IFERROR(__xludf.DUMMYFUNCTION("""COMPUTED_VALUE"""),2023.0)</f>
        <v>2023</v>
      </c>
    </row>
    <row r="8369">
      <c r="A8369" s="1" t="s">
        <v>749</v>
      </c>
      <c r="B8369" s="4" t="s">
        <v>81</v>
      </c>
      <c r="C8369" s="4" t="s">
        <v>24</v>
      </c>
      <c r="D8369" s="4" t="s">
        <v>30</v>
      </c>
      <c r="E8369" s="4">
        <v>5.0</v>
      </c>
      <c r="F8369" s="4">
        <v>1.5</v>
      </c>
      <c r="G8369" s="4">
        <v>7.5</v>
      </c>
      <c r="H8369" s="7">
        <v>45217.0</v>
      </c>
      <c r="I8369" s="4">
        <f>IFERROR(__xludf.DUMMYFUNCTION("SPLIT(H8369,""/"")"),18.0)</f>
        <v>18</v>
      </c>
      <c r="J8369" s="4">
        <f>IFERROR(__xludf.DUMMYFUNCTION("""COMPUTED_VALUE"""),10.0)</f>
        <v>10</v>
      </c>
      <c r="K8369" s="4">
        <f>IFERROR(__xludf.DUMMYFUNCTION("""COMPUTED_VALUE"""),2023.0)</f>
        <v>2023</v>
      </c>
    </row>
    <row r="8370">
      <c r="A8370" s="1" t="s">
        <v>7395</v>
      </c>
      <c r="B8370" s="4" t="s">
        <v>81</v>
      </c>
      <c r="C8370" s="4" t="s">
        <v>30</v>
      </c>
      <c r="D8370" s="4" t="s">
        <v>28</v>
      </c>
      <c r="E8370" s="4">
        <v>3.0</v>
      </c>
      <c r="F8370" s="4">
        <v>1.5</v>
      </c>
      <c r="G8370" s="4">
        <v>4.5</v>
      </c>
      <c r="H8370" s="7">
        <v>45217.0</v>
      </c>
      <c r="I8370" s="4">
        <f>IFERROR(__xludf.DUMMYFUNCTION("SPLIT(H8370,""/"")"),18.0)</f>
        <v>18</v>
      </c>
      <c r="J8370" s="4">
        <f>IFERROR(__xludf.DUMMYFUNCTION("""COMPUTED_VALUE"""),10.0)</f>
        <v>10</v>
      </c>
      <c r="K8370" s="4">
        <f>IFERROR(__xludf.DUMMYFUNCTION("""COMPUTED_VALUE"""),2023.0)</f>
        <v>2023</v>
      </c>
    </row>
    <row r="8371">
      <c r="A8371" s="1" t="s">
        <v>6079</v>
      </c>
      <c r="B8371" s="4" t="s">
        <v>81</v>
      </c>
      <c r="C8371" s="4" t="s">
        <v>29</v>
      </c>
      <c r="D8371" s="4" t="s">
        <v>30</v>
      </c>
      <c r="E8371" s="4">
        <v>5.0</v>
      </c>
      <c r="F8371" s="4">
        <v>1.5</v>
      </c>
      <c r="G8371" s="4">
        <v>7.5</v>
      </c>
      <c r="H8371" s="7">
        <v>45217.0</v>
      </c>
      <c r="I8371" s="4">
        <f>IFERROR(__xludf.DUMMYFUNCTION("SPLIT(H8371,""/"")"),18.0)</f>
        <v>18</v>
      </c>
      <c r="J8371" s="4">
        <f>IFERROR(__xludf.DUMMYFUNCTION("""COMPUTED_VALUE"""),10.0)</f>
        <v>10</v>
      </c>
      <c r="K8371" s="4">
        <f>IFERROR(__xludf.DUMMYFUNCTION("""COMPUTED_VALUE"""),2023.0)</f>
        <v>2023</v>
      </c>
    </row>
    <row r="8372">
      <c r="A8372" s="1" t="s">
        <v>3026</v>
      </c>
      <c r="B8372" s="4" t="s">
        <v>81</v>
      </c>
      <c r="C8372" s="4" t="s">
        <v>29</v>
      </c>
      <c r="D8372" s="4" t="s">
        <v>23</v>
      </c>
      <c r="E8372" s="4">
        <v>1.0</v>
      </c>
      <c r="F8372" s="4">
        <v>1.5</v>
      </c>
      <c r="G8372" s="4">
        <v>1.5</v>
      </c>
      <c r="H8372" s="7">
        <v>45218.0</v>
      </c>
      <c r="I8372" s="4">
        <f>IFERROR(__xludf.DUMMYFUNCTION("SPLIT(H8372,""/"")"),19.0)</f>
        <v>19</v>
      </c>
      <c r="J8372" s="4">
        <f>IFERROR(__xludf.DUMMYFUNCTION("""COMPUTED_VALUE"""),10.0)</f>
        <v>10</v>
      </c>
      <c r="K8372" s="4">
        <f>IFERROR(__xludf.DUMMYFUNCTION("""COMPUTED_VALUE"""),2023.0)</f>
        <v>2023</v>
      </c>
    </row>
    <row r="8373">
      <c r="A8373" s="1" t="s">
        <v>2069</v>
      </c>
      <c r="B8373" s="4" t="s">
        <v>81</v>
      </c>
      <c r="C8373" s="4" t="s">
        <v>24</v>
      </c>
      <c r="D8373" s="4" t="s">
        <v>30</v>
      </c>
      <c r="E8373" s="4">
        <v>2.0</v>
      </c>
      <c r="F8373" s="4">
        <v>1.5</v>
      </c>
      <c r="G8373" s="4">
        <v>3.0</v>
      </c>
      <c r="H8373" s="7">
        <v>45218.0</v>
      </c>
      <c r="I8373" s="4">
        <f>IFERROR(__xludf.DUMMYFUNCTION("SPLIT(H8373,""/"")"),19.0)</f>
        <v>19</v>
      </c>
      <c r="J8373" s="4">
        <f>IFERROR(__xludf.DUMMYFUNCTION("""COMPUTED_VALUE"""),10.0)</f>
        <v>10</v>
      </c>
      <c r="K8373" s="4">
        <f>IFERROR(__xludf.DUMMYFUNCTION("""COMPUTED_VALUE"""),2023.0)</f>
        <v>2023</v>
      </c>
    </row>
    <row r="8374">
      <c r="A8374" s="1" t="s">
        <v>9558</v>
      </c>
      <c r="B8374" s="4" t="s">
        <v>81</v>
      </c>
      <c r="C8374" s="4" t="s">
        <v>29</v>
      </c>
      <c r="D8374" s="4" t="s">
        <v>28</v>
      </c>
      <c r="E8374" s="4">
        <v>4.0</v>
      </c>
      <c r="F8374" s="4">
        <v>1.5</v>
      </c>
      <c r="G8374" s="4">
        <v>6.0</v>
      </c>
      <c r="H8374" s="7">
        <v>45218.0</v>
      </c>
      <c r="I8374" s="4">
        <f>IFERROR(__xludf.DUMMYFUNCTION("SPLIT(H8374,""/"")"),19.0)</f>
        <v>19</v>
      </c>
      <c r="J8374" s="4">
        <f>IFERROR(__xludf.DUMMYFUNCTION("""COMPUTED_VALUE"""),10.0)</f>
        <v>10</v>
      </c>
      <c r="K8374" s="4">
        <f>IFERROR(__xludf.DUMMYFUNCTION("""COMPUTED_VALUE"""),2023.0)</f>
        <v>2023</v>
      </c>
    </row>
    <row r="8375">
      <c r="A8375" s="1" t="s">
        <v>4819</v>
      </c>
      <c r="B8375" s="4" t="s">
        <v>81</v>
      </c>
      <c r="C8375" s="4" t="s">
        <v>29</v>
      </c>
      <c r="D8375" s="4" t="s">
        <v>39</v>
      </c>
      <c r="E8375" s="4">
        <v>3.0</v>
      </c>
      <c r="F8375" s="4">
        <v>1.5</v>
      </c>
      <c r="G8375" s="4">
        <v>4.5</v>
      </c>
      <c r="H8375" s="7">
        <v>45218.0</v>
      </c>
      <c r="I8375" s="4">
        <f>IFERROR(__xludf.DUMMYFUNCTION("SPLIT(H8375,""/"")"),19.0)</f>
        <v>19</v>
      </c>
      <c r="J8375" s="4">
        <f>IFERROR(__xludf.DUMMYFUNCTION("""COMPUTED_VALUE"""),10.0)</f>
        <v>10</v>
      </c>
      <c r="K8375" s="4">
        <f>IFERROR(__xludf.DUMMYFUNCTION("""COMPUTED_VALUE"""),2023.0)</f>
        <v>2023</v>
      </c>
    </row>
    <row r="8376">
      <c r="A8376" s="1" t="s">
        <v>8187</v>
      </c>
      <c r="B8376" s="4" t="s">
        <v>81</v>
      </c>
      <c r="C8376" s="4" t="s">
        <v>29</v>
      </c>
      <c r="D8376" s="4" t="s">
        <v>28</v>
      </c>
      <c r="E8376" s="4">
        <v>4.0</v>
      </c>
      <c r="F8376" s="4">
        <v>1.5</v>
      </c>
      <c r="G8376" s="4">
        <v>6.0</v>
      </c>
      <c r="H8376" s="7">
        <v>45218.0</v>
      </c>
      <c r="I8376" s="4">
        <f>IFERROR(__xludf.DUMMYFUNCTION("SPLIT(H8376,""/"")"),19.0)</f>
        <v>19</v>
      </c>
      <c r="J8376" s="4">
        <f>IFERROR(__xludf.DUMMYFUNCTION("""COMPUTED_VALUE"""),10.0)</f>
        <v>10</v>
      </c>
      <c r="K8376" s="4">
        <f>IFERROR(__xludf.DUMMYFUNCTION("""COMPUTED_VALUE"""),2023.0)</f>
        <v>2023</v>
      </c>
    </row>
    <row r="8377">
      <c r="A8377" s="1" t="s">
        <v>2399</v>
      </c>
      <c r="B8377" s="4" t="s">
        <v>81</v>
      </c>
      <c r="C8377" s="4" t="s">
        <v>30</v>
      </c>
      <c r="D8377" s="4" t="s">
        <v>39</v>
      </c>
      <c r="E8377" s="4">
        <v>5.0</v>
      </c>
      <c r="F8377" s="4">
        <v>1.5</v>
      </c>
      <c r="G8377" s="4">
        <v>7.5</v>
      </c>
      <c r="H8377" s="7">
        <v>45218.0</v>
      </c>
      <c r="I8377" s="4">
        <f>IFERROR(__xludf.DUMMYFUNCTION("SPLIT(H8377,""/"")"),19.0)</f>
        <v>19</v>
      </c>
      <c r="J8377" s="4">
        <f>IFERROR(__xludf.DUMMYFUNCTION("""COMPUTED_VALUE"""),10.0)</f>
        <v>10</v>
      </c>
      <c r="K8377" s="4">
        <f>IFERROR(__xludf.DUMMYFUNCTION("""COMPUTED_VALUE"""),2023.0)</f>
        <v>2023</v>
      </c>
    </row>
    <row r="8378">
      <c r="A8378" s="1" t="s">
        <v>281</v>
      </c>
      <c r="B8378" s="4" t="s">
        <v>81</v>
      </c>
      <c r="C8378" s="4" t="s">
        <v>29</v>
      </c>
      <c r="D8378" s="4" t="s">
        <v>23</v>
      </c>
      <c r="E8378" s="4">
        <v>3.0</v>
      </c>
      <c r="F8378" s="4">
        <v>1.5</v>
      </c>
      <c r="G8378" s="4">
        <v>4.5</v>
      </c>
      <c r="H8378" s="7">
        <v>45219.0</v>
      </c>
      <c r="I8378" s="4">
        <f>IFERROR(__xludf.DUMMYFUNCTION("SPLIT(H8378,""/"")"),20.0)</f>
        <v>20</v>
      </c>
      <c r="J8378" s="4">
        <f>IFERROR(__xludf.DUMMYFUNCTION("""COMPUTED_VALUE"""),10.0)</f>
        <v>10</v>
      </c>
      <c r="K8378" s="4">
        <f>IFERROR(__xludf.DUMMYFUNCTION("""COMPUTED_VALUE"""),2023.0)</f>
        <v>2023</v>
      </c>
    </row>
    <row r="8379">
      <c r="A8379" s="1" t="s">
        <v>5247</v>
      </c>
      <c r="B8379" s="4" t="s">
        <v>81</v>
      </c>
      <c r="C8379" s="4" t="s">
        <v>29</v>
      </c>
      <c r="D8379" s="4" t="s">
        <v>23</v>
      </c>
      <c r="E8379" s="4">
        <v>3.0</v>
      </c>
      <c r="F8379" s="4">
        <v>1.5</v>
      </c>
      <c r="G8379" s="4">
        <v>4.5</v>
      </c>
      <c r="H8379" s="7">
        <v>45220.0</v>
      </c>
      <c r="I8379" s="4">
        <f>IFERROR(__xludf.DUMMYFUNCTION("SPLIT(H8379,""/"")"),21.0)</f>
        <v>21</v>
      </c>
      <c r="J8379" s="4">
        <f>IFERROR(__xludf.DUMMYFUNCTION("""COMPUTED_VALUE"""),10.0)</f>
        <v>10</v>
      </c>
      <c r="K8379" s="4">
        <f>IFERROR(__xludf.DUMMYFUNCTION("""COMPUTED_VALUE"""),2023.0)</f>
        <v>2023</v>
      </c>
    </row>
    <row r="8380">
      <c r="A8380" s="1" t="s">
        <v>8807</v>
      </c>
      <c r="B8380" s="4" t="s">
        <v>81</v>
      </c>
      <c r="C8380" s="4" t="s">
        <v>30</v>
      </c>
      <c r="D8380" s="4" t="s">
        <v>28</v>
      </c>
      <c r="E8380" s="4">
        <v>5.0</v>
      </c>
      <c r="F8380" s="4">
        <v>1.5</v>
      </c>
      <c r="G8380" s="4">
        <v>7.5</v>
      </c>
      <c r="H8380" s="7">
        <v>45220.0</v>
      </c>
      <c r="I8380" s="4">
        <f>IFERROR(__xludf.DUMMYFUNCTION("SPLIT(H8380,""/"")"),21.0)</f>
        <v>21</v>
      </c>
      <c r="J8380" s="4">
        <f>IFERROR(__xludf.DUMMYFUNCTION("""COMPUTED_VALUE"""),10.0)</f>
        <v>10</v>
      </c>
      <c r="K8380" s="4">
        <f>IFERROR(__xludf.DUMMYFUNCTION("""COMPUTED_VALUE"""),2023.0)</f>
        <v>2023</v>
      </c>
    </row>
    <row r="8381">
      <c r="A8381" s="1" t="s">
        <v>8195</v>
      </c>
      <c r="B8381" s="4" t="s">
        <v>81</v>
      </c>
      <c r="C8381" s="4" t="s">
        <v>29</v>
      </c>
      <c r="D8381" s="4" t="s">
        <v>30</v>
      </c>
      <c r="E8381" s="4">
        <v>5.0</v>
      </c>
      <c r="F8381" s="4">
        <v>1.5</v>
      </c>
      <c r="G8381" s="4">
        <v>7.5</v>
      </c>
      <c r="H8381" s="7">
        <v>45220.0</v>
      </c>
      <c r="I8381" s="4">
        <f>IFERROR(__xludf.DUMMYFUNCTION("SPLIT(H8381,""/"")"),21.0)</f>
        <v>21</v>
      </c>
      <c r="J8381" s="4">
        <f>IFERROR(__xludf.DUMMYFUNCTION("""COMPUTED_VALUE"""),10.0)</f>
        <v>10</v>
      </c>
      <c r="K8381" s="4">
        <f>IFERROR(__xludf.DUMMYFUNCTION("""COMPUTED_VALUE"""),2023.0)</f>
        <v>2023</v>
      </c>
    </row>
    <row r="8382">
      <c r="A8382" s="1" t="s">
        <v>5830</v>
      </c>
      <c r="B8382" s="4" t="s">
        <v>81</v>
      </c>
      <c r="C8382" s="4" t="s">
        <v>29</v>
      </c>
      <c r="D8382" s="4" t="s">
        <v>30</v>
      </c>
      <c r="E8382" s="4">
        <v>3.0</v>
      </c>
      <c r="F8382" s="4">
        <v>1.5</v>
      </c>
      <c r="G8382" s="4">
        <v>4.5</v>
      </c>
      <c r="H8382" s="7">
        <v>45220.0</v>
      </c>
      <c r="I8382" s="4">
        <f>IFERROR(__xludf.DUMMYFUNCTION("SPLIT(H8382,""/"")"),21.0)</f>
        <v>21</v>
      </c>
      <c r="J8382" s="4">
        <f>IFERROR(__xludf.DUMMYFUNCTION("""COMPUTED_VALUE"""),10.0)</f>
        <v>10</v>
      </c>
      <c r="K8382" s="4">
        <f>IFERROR(__xludf.DUMMYFUNCTION("""COMPUTED_VALUE"""),2023.0)</f>
        <v>2023</v>
      </c>
    </row>
    <row r="8383">
      <c r="A8383" s="1" t="s">
        <v>4012</v>
      </c>
      <c r="B8383" s="4" t="s">
        <v>81</v>
      </c>
      <c r="C8383" s="4" t="s">
        <v>24</v>
      </c>
      <c r="D8383" s="4" t="s">
        <v>30</v>
      </c>
      <c r="E8383" s="4">
        <v>1.0</v>
      </c>
      <c r="F8383" s="4">
        <v>1.5</v>
      </c>
      <c r="G8383" s="4">
        <v>1.5</v>
      </c>
      <c r="H8383" s="7">
        <v>45221.0</v>
      </c>
      <c r="I8383" s="4">
        <f>IFERROR(__xludf.DUMMYFUNCTION("SPLIT(H8383,""/"")"),22.0)</f>
        <v>22</v>
      </c>
      <c r="J8383" s="4">
        <f>IFERROR(__xludf.DUMMYFUNCTION("""COMPUTED_VALUE"""),10.0)</f>
        <v>10</v>
      </c>
      <c r="K8383" s="4">
        <f>IFERROR(__xludf.DUMMYFUNCTION("""COMPUTED_VALUE"""),2023.0)</f>
        <v>2023</v>
      </c>
    </row>
    <row r="8384">
      <c r="A8384" s="1" t="s">
        <v>560</v>
      </c>
      <c r="B8384" s="4" t="s">
        <v>81</v>
      </c>
      <c r="C8384" s="4" t="s">
        <v>30</v>
      </c>
      <c r="D8384" s="4" t="s">
        <v>30</v>
      </c>
      <c r="E8384" s="4">
        <v>2.0</v>
      </c>
      <c r="F8384" s="4">
        <v>1.5</v>
      </c>
      <c r="G8384" s="4">
        <v>3.0</v>
      </c>
      <c r="H8384" s="7">
        <v>45221.0</v>
      </c>
      <c r="I8384" s="4">
        <f>IFERROR(__xludf.DUMMYFUNCTION("SPLIT(H8384,""/"")"),22.0)</f>
        <v>22</v>
      </c>
      <c r="J8384" s="4">
        <f>IFERROR(__xludf.DUMMYFUNCTION("""COMPUTED_VALUE"""),10.0)</f>
        <v>10</v>
      </c>
      <c r="K8384" s="4">
        <f>IFERROR(__xludf.DUMMYFUNCTION("""COMPUTED_VALUE"""),2023.0)</f>
        <v>2023</v>
      </c>
    </row>
    <row r="8385">
      <c r="A8385" s="1" t="s">
        <v>4841</v>
      </c>
      <c r="B8385" s="4" t="s">
        <v>81</v>
      </c>
      <c r="C8385" s="4" t="s">
        <v>24</v>
      </c>
      <c r="D8385" s="4" t="s">
        <v>23</v>
      </c>
      <c r="E8385" s="4">
        <v>5.0</v>
      </c>
      <c r="F8385" s="4">
        <v>1.5</v>
      </c>
      <c r="G8385" s="4">
        <v>7.5</v>
      </c>
      <c r="H8385" s="7">
        <v>45221.0</v>
      </c>
      <c r="I8385" s="4">
        <f>IFERROR(__xludf.DUMMYFUNCTION("SPLIT(H8385,""/"")"),22.0)</f>
        <v>22</v>
      </c>
      <c r="J8385" s="4">
        <f>IFERROR(__xludf.DUMMYFUNCTION("""COMPUTED_VALUE"""),10.0)</f>
        <v>10</v>
      </c>
      <c r="K8385" s="4">
        <f>IFERROR(__xludf.DUMMYFUNCTION("""COMPUTED_VALUE"""),2023.0)</f>
        <v>2023</v>
      </c>
    </row>
    <row r="8386">
      <c r="A8386" s="1" t="s">
        <v>8606</v>
      </c>
      <c r="B8386" s="4" t="s">
        <v>81</v>
      </c>
      <c r="C8386" s="4" t="s">
        <v>29</v>
      </c>
      <c r="D8386" s="4" t="s">
        <v>30</v>
      </c>
      <c r="E8386" s="4">
        <v>4.0</v>
      </c>
      <c r="F8386" s="4">
        <v>1.5</v>
      </c>
      <c r="G8386" s="4">
        <v>6.0</v>
      </c>
      <c r="H8386" s="7">
        <v>45222.0</v>
      </c>
      <c r="I8386" s="4">
        <f>IFERROR(__xludf.DUMMYFUNCTION("SPLIT(H8386,""/"")"),23.0)</f>
        <v>23</v>
      </c>
      <c r="J8386" s="4">
        <f>IFERROR(__xludf.DUMMYFUNCTION("""COMPUTED_VALUE"""),10.0)</f>
        <v>10</v>
      </c>
      <c r="K8386" s="4">
        <f>IFERROR(__xludf.DUMMYFUNCTION("""COMPUTED_VALUE"""),2023.0)</f>
        <v>2023</v>
      </c>
    </row>
    <row r="8387">
      <c r="A8387" s="1" t="s">
        <v>7876</v>
      </c>
      <c r="B8387" s="4" t="s">
        <v>81</v>
      </c>
      <c r="C8387" s="4" t="s">
        <v>24</v>
      </c>
      <c r="D8387" s="4" t="s">
        <v>30</v>
      </c>
      <c r="E8387" s="4">
        <v>2.0</v>
      </c>
      <c r="F8387" s="4">
        <v>1.5</v>
      </c>
      <c r="G8387" s="4">
        <v>3.0</v>
      </c>
      <c r="H8387" s="7">
        <v>45222.0</v>
      </c>
      <c r="I8387" s="4">
        <f>IFERROR(__xludf.DUMMYFUNCTION("SPLIT(H8387,""/"")"),23.0)</f>
        <v>23</v>
      </c>
      <c r="J8387" s="4">
        <f>IFERROR(__xludf.DUMMYFUNCTION("""COMPUTED_VALUE"""),10.0)</f>
        <v>10</v>
      </c>
      <c r="K8387" s="4">
        <f>IFERROR(__xludf.DUMMYFUNCTION("""COMPUTED_VALUE"""),2023.0)</f>
        <v>2023</v>
      </c>
    </row>
    <row r="8388">
      <c r="A8388" s="1" t="s">
        <v>7759</v>
      </c>
      <c r="B8388" s="4" t="s">
        <v>81</v>
      </c>
      <c r="C8388" s="4" t="s">
        <v>29</v>
      </c>
      <c r="D8388" s="4" t="s">
        <v>39</v>
      </c>
      <c r="E8388" s="4">
        <v>2.0</v>
      </c>
      <c r="F8388" s="4">
        <v>1.5</v>
      </c>
      <c r="G8388" s="4">
        <v>3.0</v>
      </c>
      <c r="H8388" s="7">
        <v>45222.0</v>
      </c>
      <c r="I8388" s="4">
        <f>IFERROR(__xludf.DUMMYFUNCTION("SPLIT(H8388,""/"")"),23.0)</f>
        <v>23</v>
      </c>
      <c r="J8388" s="4">
        <f>IFERROR(__xludf.DUMMYFUNCTION("""COMPUTED_VALUE"""),10.0)</f>
        <v>10</v>
      </c>
      <c r="K8388" s="4">
        <f>IFERROR(__xludf.DUMMYFUNCTION("""COMPUTED_VALUE"""),2023.0)</f>
        <v>2023</v>
      </c>
    </row>
    <row r="8389">
      <c r="A8389" s="1" t="s">
        <v>2329</v>
      </c>
      <c r="B8389" s="4" t="s">
        <v>81</v>
      </c>
      <c r="C8389" s="4" t="s">
        <v>30</v>
      </c>
      <c r="D8389" s="4" t="s">
        <v>30</v>
      </c>
      <c r="E8389" s="4">
        <v>4.0</v>
      </c>
      <c r="F8389" s="4">
        <v>1.5</v>
      </c>
      <c r="G8389" s="4">
        <v>6.0</v>
      </c>
      <c r="H8389" s="7">
        <v>45222.0</v>
      </c>
      <c r="I8389" s="4">
        <f>IFERROR(__xludf.DUMMYFUNCTION("SPLIT(H8389,""/"")"),23.0)</f>
        <v>23</v>
      </c>
      <c r="J8389" s="4">
        <f>IFERROR(__xludf.DUMMYFUNCTION("""COMPUTED_VALUE"""),10.0)</f>
        <v>10</v>
      </c>
      <c r="K8389" s="4">
        <f>IFERROR(__xludf.DUMMYFUNCTION("""COMPUTED_VALUE"""),2023.0)</f>
        <v>2023</v>
      </c>
    </row>
    <row r="8390">
      <c r="A8390" s="1" t="s">
        <v>5314</v>
      </c>
      <c r="B8390" s="4" t="s">
        <v>81</v>
      </c>
      <c r="C8390" s="4" t="s">
        <v>30</v>
      </c>
      <c r="D8390" s="4" t="s">
        <v>39</v>
      </c>
      <c r="E8390" s="4">
        <v>2.0</v>
      </c>
      <c r="F8390" s="4">
        <v>1.5</v>
      </c>
      <c r="G8390" s="4">
        <v>3.0</v>
      </c>
      <c r="H8390" s="7">
        <v>45222.0</v>
      </c>
      <c r="I8390" s="4">
        <f>IFERROR(__xludf.DUMMYFUNCTION("SPLIT(H8390,""/"")"),23.0)</f>
        <v>23</v>
      </c>
      <c r="J8390" s="4">
        <f>IFERROR(__xludf.DUMMYFUNCTION("""COMPUTED_VALUE"""),10.0)</f>
        <v>10</v>
      </c>
      <c r="K8390" s="4">
        <f>IFERROR(__xludf.DUMMYFUNCTION("""COMPUTED_VALUE"""),2023.0)</f>
        <v>2023</v>
      </c>
    </row>
    <row r="8391">
      <c r="A8391" s="1" t="s">
        <v>1093</v>
      </c>
      <c r="B8391" s="4" t="s">
        <v>81</v>
      </c>
      <c r="C8391" s="4" t="s">
        <v>29</v>
      </c>
      <c r="D8391" s="4" t="s">
        <v>30</v>
      </c>
      <c r="E8391" s="4">
        <v>2.0</v>
      </c>
      <c r="F8391" s="4">
        <v>1.5</v>
      </c>
      <c r="G8391" s="4">
        <v>3.0</v>
      </c>
      <c r="H8391" s="7">
        <v>45223.0</v>
      </c>
      <c r="I8391" s="4">
        <f>IFERROR(__xludf.DUMMYFUNCTION("SPLIT(H8391,""/"")"),24.0)</f>
        <v>24</v>
      </c>
      <c r="J8391" s="4">
        <f>IFERROR(__xludf.DUMMYFUNCTION("""COMPUTED_VALUE"""),10.0)</f>
        <v>10</v>
      </c>
      <c r="K8391" s="4">
        <f>IFERROR(__xludf.DUMMYFUNCTION("""COMPUTED_VALUE"""),2023.0)</f>
        <v>2023</v>
      </c>
    </row>
    <row r="8392">
      <c r="A8392" s="1" t="s">
        <v>2404</v>
      </c>
      <c r="B8392" s="4" t="s">
        <v>81</v>
      </c>
      <c r="C8392" s="4" t="s">
        <v>29</v>
      </c>
      <c r="D8392" s="4" t="s">
        <v>23</v>
      </c>
      <c r="E8392" s="4">
        <v>5.0</v>
      </c>
      <c r="F8392" s="4">
        <v>1.5</v>
      </c>
      <c r="G8392" s="4">
        <v>7.5</v>
      </c>
      <c r="H8392" s="7">
        <v>45223.0</v>
      </c>
      <c r="I8392" s="4">
        <f>IFERROR(__xludf.DUMMYFUNCTION("SPLIT(H8392,""/"")"),24.0)</f>
        <v>24</v>
      </c>
      <c r="J8392" s="4">
        <f>IFERROR(__xludf.DUMMYFUNCTION("""COMPUTED_VALUE"""),10.0)</f>
        <v>10</v>
      </c>
      <c r="K8392" s="4">
        <f>IFERROR(__xludf.DUMMYFUNCTION("""COMPUTED_VALUE"""),2023.0)</f>
        <v>2023</v>
      </c>
    </row>
    <row r="8393">
      <c r="A8393" s="1" t="s">
        <v>1103</v>
      </c>
      <c r="B8393" s="4" t="s">
        <v>81</v>
      </c>
      <c r="C8393" s="4" t="s">
        <v>30</v>
      </c>
      <c r="D8393" s="4" t="s">
        <v>28</v>
      </c>
      <c r="E8393" s="4">
        <v>2.0</v>
      </c>
      <c r="F8393" s="4">
        <v>1.5</v>
      </c>
      <c r="G8393" s="4">
        <v>3.0</v>
      </c>
      <c r="H8393" s="7">
        <v>45223.0</v>
      </c>
      <c r="I8393" s="4">
        <f>IFERROR(__xludf.DUMMYFUNCTION("SPLIT(H8393,""/"")"),24.0)</f>
        <v>24</v>
      </c>
      <c r="J8393" s="4">
        <f>IFERROR(__xludf.DUMMYFUNCTION("""COMPUTED_VALUE"""),10.0)</f>
        <v>10</v>
      </c>
      <c r="K8393" s="4">
        <f>IFERROR(__xludf.DUMMYFUNCTION("""COMPUTED_VALUE"""),2023.0)</f>
        <v>2023</v>
      </c>
    </row>
    <row r="8394">
      <c r="A8394" s="1" t="s">
        <v>4564</v>
      </c>
      <c r="B8394" s="4" t="s">
        <v>81</v>
      </c>
      <c r="C8394" s="4" t="s">
        <v>24</v>
      </c>
      <c r="D8394" s="4" t="s">
        <v>30</v>
      </c>
      <c r="E8394" s="4">
        <v>1.0</v>
      </c>
      <c r="F8394" s="4">
        <v>1.5</v>
      </c>
      <c r="G8394" s="4">
        <v>1.5</v>
      </c>
      <c r="H8394" s="7">
        <v>45224.0</v>
      </c>
      <c r="I8394" s="4">
        <f>IFERROR(__xludf.DUMMYFUNCTION("SPLIT(H8394,""/"")"),25.0)</f>
        <v>25</v>
      </c>
      <c r="J8394" s="4">
        <f>IFERROR(__xludf.DUMMYFUNCTION("""COMPUTED_VALUE"""),10.0)</f>
        <v>10</v>
      </c>
      <c r="K8394" s="4">
        <f>IFERROR(__xludf.DUMMYFUNCTION("""COMPUTED_VALUE"""),2023.0)</f>
        <v>2023</v>
      </c>
    </row>
    <row r="8395">
      <c r="A8395" s="1" t="s">
        <v>4537</v>
      </c>
      <c r="B8395" s="4" t="s">
        <v>81</v>
      </c>
      <c r="C8395" s="4" t="s">
        <v>30</v>
      </c>
      <c r="D8395" s="4" t="s">
        <v>23</v>
      </c>
      <c r="E8395" s="4">
        <v>2.0</v>
      </c>
      <c r="F8395" s="4">
        <v>1.5</v>
      </c>
      <c r="G8395" s="4">
        <v>3.0</v>
      </c>
      <c r="H8395" s="7">
        <v>45224.0</v>
      </c>
      <c r="I8395" s="4">
        <f>IFERROR(__xludf.DUMMYFUNCTION("SPLIT(H8395,""/"")"),25.0)</f>
        <v>25</v>
      </c>
      <c r="J8395" s="4">
        <f>IFERROR(__xludf.DUMMYFUNCTION("""COMPUTED_VALUE"""),10.0)</f>
        <v>10</v>
      </c>
      <c r="K8395" s="4">
        <f>IFERROR(__xludf.DUMMYFUNCTION("""COMPUTED_VALUE"""),2023.0)</f>
        <v>2023</v>
      </c>
    </row>
    <row r="8396">
      <c r="A8396" s="1" t="s">
        <v>235</v>
      </c>
      <c r="B8396" s="4" t="s">
        <v>81</v>
      </c>
      <c r="C8396" s="4" t="s">
        <v>29</v>
      </c>
      <c r="D8396" s="4" t="s">
        <v>28</v>
      </c>
      <c r="E8396" s="4">
        <v>2.0</v>
      </c>
      <c r="F8396" s="4">
        <v>1.5</v>
      </c>
      <c r="G8396" s="4">
        <v>3.0</v>
      </c>
      <c r="H8396" s="7">
        <v>45225.0</v>
      </c>
      <c r="I8396" s="4">
        <f>IFERROR(__xludf.DUMMYFUNCTION("SPLIT(H8396,""/"")"),26.0)</f>
        <v>26</v>
      </c>
      <c r="J8396" s="4">
        <f>IFERROR(__xludf.DUMMYFUNCTION("""COMPUTED_VALUE"""),10.0)</f>
        <v>10</v>
      </c>
      <c r="K8396" s="4">
        <f>IFERROR(__xludf.DUMMYFUNCTION("""COMPUTED_VALUE"""),2023.0)</f>
        <v>2023</v>
      </c>
    </row>
    <row r="8397">
      <c r="A8397" s="1" t="s">
        <v>2167</v>
      </c>
      <c r="B8397" s="4" t="s">
        <v>81</v>
      </c>
      <c r="C8397" s="4" t="s">
        <v>29</v>
      </c>
      <c r="D8397" s="4" t="s">
        <v>30</v>
      </c>
      <c r="E8397" s="4">
        <v>1.0</v>
      </c>
      <c r="F8397" s="4">
        <v>1.5</v>
      </c>
      <c r="G8397" s="4">
        <v>1.5</v>
      </c>
      <c r="H8397" s="7">
        <v>45225.0</v>
      </c>
      <c r="I8397" s="4">
        <f>IFERROR(__xludf.DUMMYFUNCTION("SPLIT(H8397,""/"")"),26.0)</f>
        <v>26</v>
      </c>
      <c r="J8397" s="4">
        <f>IFERROR(__xludf.DUMMYFUNCTION("""COMPUTED_VALUE"""),10.0)</f>
        <v>10</v>
      </c>
      <c r="K8397" s="4">
        <f>IFERROR(__xludf.DUMMYFUNCTION("""COMPUTED_VALUE"""),2023.0)</f>
        <v>2023</v>
      </c>
    </row>
    <row r="8398">
      <c r="A8398" s="1" t="s">
        <v>7473</v>
      </c>
      <c r="B8398" s="4" t="s">
        <v>81</v>
      </c>
      <c r="C8398" s="4" t="s">
        <v>30</v>
      </c>
      <c r="D8398" s="4" t="s">
        <v>30</v>
      </c>
      <c r="E8398" s="4">
        <v>3.0</v>
      </c>
      <c r="F8398" s="4">
        <v>1.5</v>
      </c>
      <c r="G8398" s="4">
        <v>4.5</v>
      </c>
      <c r="H8398" s="7">
        <v>45225.0</v>
      </c>
      <c r="I8398" s="4">
        <f>IFERROR(__xludf.DUMMYFUNCTION("SPLIT(H8398,""/"")"),26.0)</f>
        <v>26</v>
      </c>
      <c r="J8398" s="4">
        <f>IFERROR(__xludf.DUMMYFUNCTION("""COMPUTED_VALUE"""),10.0)</f>
        <v>10</v>
      </c>
      <c r="K8398" s="4">
        <f>IFERROR(__xludf.DUMMYFUNCTION("""COMPUTED_VALUE"""),2023.0)</f>
        <v>2023</v>
      </c>
    </row>
    <row r="8399">
      <c r="A8399" s="1" t="s">
        <v>733</v>
      </c>
      <c r="B8399" s="4" t="s">
        <v>81</v>
      </c>
      <c r="C8399" s="4" t="s">
        <v>30</v>
      </c>
      <c r="D8399" s="4" t="s">
        <v>30</v>
      </c>
      <c r="E8399" s="4">
        <v>2.0</v>
      </c>
      <c r="F8399" s="4">
        <v>1.5</v>
      </c>
      <c r="G8399" s="4">
        <v>3.0</v>
      </c>
      <c r="H8399" s="7">
        <v>45225.0</v>
      </c>
      <c r="I8399" s="4">
        <f>IFERROR(__xludf.DUMMYFUNCTION("SPLIT(H8399,""/"")"),26.0)</f>
        <v>26</v>
      </c>
      <c r="J8399" s="4">
        <f>IFERROR(__xludf.DUMMYFUNCTION("""COMPUTED_VALUE"""),10.0)</f>
        <v>10</v>
      </c>
      <c r="K8399" s="4">
        <f>IFERROR(__xludf.DUMMYFUNCTION("""COMPUTED_VALUE"""),2023.0)</f>
        <v>2023</v>
      </c>
    </row>
    <row r="8400">
      <c r="A8400" s="1" t="s">
        <v>5985</v>
      </c>
      <c r="B8400" s="4" t="s">
        <v>81</v>
      </c>
      <c r="C8400" s="4" t="s">
        <v>24</v>
      </c>
      <c r="D8400" s="4" t="s">
        <v>30</v>
      </c>
      <c r="E8400" s="4">
        <v>2.0</v>
      </c>
      <c r="F8400" s="4">
        <v>1.5</v>
      </c>
      <c r="G8400" s="4">
        <v>3.0</v>
      </c>
      <c r="H8400" s="7">
        <v>45226.0</v>
      </c>
      <c r="I8400" s="4">
        <f>IFERROR(__xludf.DUMMYFUNCTION("SPLIT(H8400,""/"")"),27.0)</f>
        <v>27</v>
      </c>
      <c r="J8400" s="4">
        <f>IFERROR(__xludf.DUMMYFUNCTION("""COMPUTED_VALUE"""),10.0)</f>
        <v>10</v>
      </c>
      <c r="K8400" s="4">
        <f>IFERROR(__xludf.DUMMYFUNCTION("""COMPUTED_VALUE"""),2023.0)</f>
        <v>2023</v>
      </c>
    </row>
    <row r="8401">
      <c r="A8401" s="1" t="s">
        <v>4034</v>
      </c>
      <c r="B8401" s="4" t="s">
        <v>81</v>
      </c>
      <c r="C8401" s="4" t="s">
        <v>29</v>
      </c>
      <c r="D8401" s="4" t="s">
        <v>23</v>
      </c>
      <c r="E8401" s="4">
        <v>5.0</v>
      </c>
      <c r="F8401" s="4">
        <v>1.5</v>
      </c>
      <c r="G8401" s="4">
        <v>7.5</v>
      </c>
      <c r="H8401" s="7">
        <v>45227.0</v>
      </c>
      <c r="I8401" s="4">
        <f>IFERROR(__xludf.DUMMYFUNCTION("SPLIT(H8401,""/"")"),28.0)</f>
        <v>28</v>
      </c>
      <c r="J8401" s="4">
        <f>IFERROR(__xludf.DUMMYFUNCTION("""COMPUTED_VALUE"""),10.0)</f>
        <v>10</v>
      </c>
      <c r="K8401" s="4">
        <f>IFERROR(__xludf.DUMMYFUNCTION("""COMPUTED_VALUE"""),2023.0)</f>
        <v>2023</v>
      </c>
    </row>
    <row r="8402">
      <c r="A8402" s="1" t="s">
        <v>9279</v>
      </c>
      <c r="B8402" s="4" t="s">
        <v>81</v>
      </c>
      <c r="C8402" s="4" t="s">
        <v>30</v>
      </c>
      <c r="D8402" s="4" t="s">
        <v>39</v>
      </c>
      <c r="E8402" s="4">
        <v>5.0</v>
      </c>
      <c r="F8402" s="4">
        <v>1.5</v>
      </c>
      <c r="G8402" s="4">
        <v>7.5</v>
      </c>
      <c r="H8402" s="7">
        <v>45227.0</v>
      </c>
      <c r="I8402" s="4">
        <f>IFERROR(__xludf.DUMMYFUNCTION("SPLIT(H8402,""/"")"),28.0)</f>
        <v>28</v>
      </c>
      <c r="J8402" s="4">
        <f>IFERROR(__xludf.DUMMYFUNCTION("""COMPUTED_VALUE"""),10.0)</f>
        <v>10</v>
      </c>
      <c r="K8402" s="4">
        <f>IFERROR(__xludf.DUMMYFUNCTION("""COMPUTED_VALUE"""),2023.0)</f>
        <v>2023</v>
      </c>
    </row>
    <row r="8403">
      <c r="A8403" s="1" t="s">
        <v>1130</v>
      </c>
      <c r="B8403" s="4" t="s">
        <v>81</v>
      </c>
      <c r="C8403" s="4" t="s">
        <v>29</v>
      </c>
      <c r="D8403" s="4" t="s">
        <v>28</v>
      </c>
      <c r="E8403" s="4">
        <v>5.0</v>
      </c>
      <c r="F8403" s="4">
        <v>1.5</v>
      </c>
      <c r="G8403" s="4">
        <v>7.5</v>
      </c>
      <c r="H8403" s="7">
        <v>45227.0</v>
      </c>
      <c r="I8403" s="4">
        <f>IFERROR(__xludf.DUMMYFUNCTION("SPLIT(H8403,""/"")"),28.0)</f>
        <v>28</v>
      </c>
      <c r="J8403" s="4">
        <f>IFERROR(__xludf.DUMMYFUNCTION("""COMPUTED_VALUE"""),10.0)</f>
        <v>10</v>
      </c>
      <c r="K8403" s="4">
        <f>IFERROR(__xludf.DUMMYFUNCTION("""COMPUTED_VALUE"""),2023.0)</f>
        <v>2023</v>
      </c>
    </row>
    <row r="8404">
      <c r="A8404" s="1" t="s">
        <v>5987</v>
      </c>
      <c r="B8404" s="4" t="s">
        <v>81</v>
      </c>
      <c r="C8404" s="4" t="s">
        <v>29</v>
      </c>
      <c r="D8404" s="4" t="s">
        <v>39</v>
      </c>
      <c r="E8404" s="4">
        <v>3.0</v>
      </c>
      <c r="F8404" s="4">
        <v>1.5</v>
      </c>
      <c r="G8404" s="4">
        <v>4.5</v>
      </c>
      <c r="H8404" s="7">
        <v>45228.0</v>
      </c>
      <c r="I8404" s="4">
        <f>IFERROR(__xludf.DUMMYFUNCTION("SPLIT(H8404,""/"")"),29.0)</f>
        <v>29</v>
      </c>
      <c r="J8404" s="4">
        <f>IFERROR(__xludf.DUMMYFUNCTION("""COMPUTED_VALUE"""),10.0)</f>
        <v>10</v>
      </c>
      <c r="K8404" s="4">
        <f>IFERROR(__xludf.DUMMYFUNCTION("""COMPUTED_VALUE"""),2023.0)</f>
        <v>2023</v>
      </c>
    </row>
    <row r="8405">
      <c r="A8405" s="1" t="s">
        <v>9423</v>
      </c>
      <c r="B8405" s="4" t="s">
        <v>81</v>
      </c>
      <c r="C8405" s="4" t="s">
        <v>29</v>
      </c>
      <c r="D8405" s="4" t="s">
        <v>28</v>
      </c>
      <c r="E8405" s="4">
        <v>5.0</v>
      </c>
      <c r="F8405" s="4">
        <v>1.5</v>
      </c>
      <c r="G8405" s="4">
        <v>7.5</v>
      </c>
      <c r="H8405" s="7">
        <v>45228.0</v>
      </c>
      <c r="I8405" s="4">
        <f>IFERROR(__xludf.DUMMYFUNCTION("SPLIT(H8405,""/"")"),29.0)</f>
        <v>29</v>
      </c>
      <c r="J8405" s="4">
        <f>IFERROR(__xludf.DUMMYFUNCTION("""COMPUTED_VALUE"""),10.0)</f>
        <v>10</v>
      </c>
      <c r="K8405" s="4">
        <f>IFERROR(__xludf.DUMMYFUNCTION("""COMPUTED_VALUE"""),2023.0)</f>
        <v>2023</v>
      </c>
    </row>
    <row r="8406">
      <c r="A8406" s="1" t="s">
        <v>124</v>
      </c>
      <c r="B8406" s="4" t="s">
        <v>81</v>
      </c>
      <c r="C8406" s="4" t="s">
        <v>30</v>
      </c>
      <c r="D8406" s="4" t="s">
        <v>28</v>
      </c>
      <c r="E8406" s="4">
        <v>3.0</v>
      </c>
      <c r="F8406" s="4">
        <v>1.5</v>
      </c>
      <c r="G8406" s="4">
        <v>4.5</v>
      </c>
      <c r="H8406" s="7">
        <v>45228.0</v>
      </c>
      <c r="I8406" s="4">
        <f>IFERROR(__xludf.DUMMYFUNCTION("SPLIT(H8406,""/"")"),29.0)</f>
        <v>29</v>
      </c>
      <c r="J8406" s="4">
        <f>IFERROR(__xludf.DUMMYFUNCTION("""COMPUTED_VALUE"""),10.0)</f>
        <v>10</v>
      </c>
      <c r="K8406" s="4">
        <f>IFERROR(__xludf.DUMMYFUNCTION("""COMPUTED_VALUE"""),2023.0)</f>
        <v>2023</v>
      </c>
    </row>
    <row r="8407">
      <c r="A8407" s="1" t="s">
        <v>7665</v>
      </c>
      <c r="B8407" s="4" t="s">
        <v>81</v>
      </c>
      <c r="C8407" s="4" t="s">
        <v>29</v>
      </c>
      <c r="D8407" s="4" t="s">
        <v>23</v>
      </c>
      <c r="E8407" s="4">
        <v>5.0</v>
      </c>
      <c r="F8407" s="4">
        <v>1.5</v>
      </c>
      <c r="G8407" s="4">
        <v>7.5</v>
      </c>
      <c r="H8407" s="7">
        <v>45228.0</v>
      </c>
      <c r="I8407" s="4">
        <f>IFERROR(__xludf.DUMMYFUNCTION("SPLIT(H8407,""/"")"),29.0)</f>
        <v>29</v>
      </c>
      <c r="J8407" s="4">
        <f>IFERROR(__xludf.DUMMYFUNCTION("""COMPUTED_VALUE"""),10.0)</f>
        <v>10</v>
      </c>
      <c r="K8407" s="4">
        <f>IFERROR(__xludf.DUMMYFUNCTION("""COMPUTED_VALUE"""),2023.0)</f>
        <v>2023</v>
      </c>
    </row>
    <row r="8408">
      <c r="A8408" s="1" t="s">
        <v>3558</v>
      </c>
      <c r="B8408" s="4" t="s">
        <v>81</v>
      </c>
      <c r="C8408" s="4" t="s">
        <v>30</v>
      </c>
      <c r="D8408" s="4" t="s">
        <v>28</v>
      </c>
      <c r="E8408" s="4">
        <v>4.0</v>
      </c>
      <c r="F8408" s="4">
        <v>1.5</v>
      </c>
      <c r="G8408" s="4">
        <v>6.0</v>
      </c>
      <c r="H8408" s="7">
        <v>45228.0</v>
      </c>
      <c r="I8408" s="4">
        <f>IFERROR(__xludf.DUMMYFUNCTION("SPLIT(H8408,""/"")"),29.0)</f>
        <v>29</v>
      </c>
      <c r="J8408" s="4">
        <f>IFERROR(__xludf.DUMMYFUNCTION("""COMPUTED_VALUE"""),10.0)</f>
        <v>10</v>
      </c>
      <c r="K8408" s="4">
        <f>IFERROR(__xludf.DUMMYFUNCTION("""COMPUTED_VALUE"""),2023.0)</f>
        <v>2023</v>
      </c>
    </row>
    <row r="8409">
      <c r="A8409" s="1" t="s">
        <v>4490</v>
      </c>
      <c r="B8409" s="4" t="s">
        <v>81</v>
      </c>
      <c r="C8409" s="4" t="s">
        <v>30</v>
      </c>
      <c r="D8409" s="4" t="s">
        <v>30</v>
      </c>
      <c r="E8409" s="4">
        <v>2.0</v>
      </c>
      <c r="F8409" s="4">
        <v>1.5</v>
      </c>
      <c r="G8409" s="4">
        <v>3.0</v>
      </c>
      <c r="H8409" s="7">
        <v>45229.0</v>
      </c>
      <c r="I8409" s="4">
        <f>IFERROR(__xludf.DUMMYFUNCTION("SPLIT(H8409,""/"")"),30.0)</f>
        <v>30</v>
      </c>
      <c r="J8409" s="4">
        <f>IFERROR(__xludf.DUMMYFUNCTION("""COMPUTED_VALUE"""),10.0)</f>
        <v>10</v>
      </c>
      <c r="K8409" s="4">
        <f>IFERROR(__xludf.DUMMYFUNCTION("""COMPUTED_VALUE"""),2023.0)</f>
        <v>2023</v>
      </c>
    </row>
    <row r="8410">
      <c r="A8410" s="1" t="s">
        <v>3976</v>
      </c>
      <c r="B8410" s="4" t="s">
        <v>81</v>
      </c>
      <c r="C8410" s="4" t="s">
        <v>24</v>
      </c>
      <c r="D8410" s="4" t="s">
        <v>28</v>
      </c>
      <c r="E8410" s="4">
        <v>5.0</v>
      </c>
      <c r="F8410" s="4">
        <v>1.5</v>
      </c>
      <c r="G8410" s="4">
        <v>7.5</v>
      </c>
      <c r="H8410" s="7">
        <v>45229.0</v>
      </c>
      <c r="I8410" s="4">
        <f>IFERROR(__xludf.DUMMYFUNCTION("SPLIT(H8410,""/"")"),30.0)</f>
        <v>30</v>
      </c>
      <c r="J8410" s="4">
        <f>IFERROR(__xludf.DUMMYFUNCTION("""COMPUTED_VALUE"""),10.0)</f>
        <v>10</v>
      </c>
      <c r="K8410" s="4">
        <f>IFERROR(__xludf.DUMMYFUNCTION("""COMPUTED_VALUE"""),2023.0)</f>
        <v>2023</v>
      </c>
    </row>
    <row r="8411">
      <c r="A8411" s="1" t="s">
        <v>1597</v>
      </c>
      <c r="B8411" s="4" t="s">
        <v>81</v>
      </c>
      <c r="C8411" s="4" t="s">
        <v>30</v>
      </c>
      <c r="D8411" s="4" t="s">
        <v>28</v>
      </c>
      <c r="E8411" s="4">
        <v>5.0</v>
      </c>
      <c r="F8411" s="4">
        <v>1.5</v>
      </c>
      <c r="G8411" s="4">
        <v>7.5</v>
      </c>
      <c r="H8411" s="7">
        <v>45229.0</v>
      </c>
      <c r="I8411" s="4">
        <f>IFERROR(__xludf.DUMMYFUNCTION("SPLIT(H8411,""/"")"),30.0)</f>
        <v>30</v>
      </c>
      <c r="J8411" s="4">
        <f>IFERROR(__xludf.DUMMYFUNCTION("""COMPUTED_VALUE"""),10.0)</f>
        <v>10</v>
      </c>
      <c r="K8411" s="4">
        <f>IFERROR(__xludf.DUMMYFUNCTION("""COMPUTED_VALUE"""),2023.0)</f>
        <v>2023</v>
      </c>
    </row>
    <row r="8412">
      <c r="A8412" s="1" t="s">
        <v>9123</v>
      </c>
      <c r="B8412" s="4" t="s">
        <v>81</v>
      </c>
      <c r="C8412" s="4" t="s">
        <v>30</v>
      </c>
      <c r="D8412" s="4" t="s">
        <v>39</v>
      </c>
      <c r="E8412" s="4">
        <v>4.0</v>
      </c>
      <c r="F8412" s="4">
        <v>1.5</v>
      </c>
      <c r="G8412" s="4">
        <v>6.0</v>
      </c>
      <c r="H8412" s="7">
        <v>45230.0</v>
      </c>
      <c r="I8412" s="4">
        <f>IFERROR(__xludf.DUMMYFUNCTION("SPLIT(H8412,""/"")"),31.0)</f>
        <v>31</v>
      </c>
      <c r="J8412" s="4">
        <f>IFERROR(__xludf.DUMMYFUNCTION("""COMPUTED_VALUE"""),10.0)</f>
        <v>10</v>
      </c>
      <c r="K8412" s="4">
        <f>IFERROR(__xludf.DUMMYFUNCTION("""COMPUTED_VALUE"""),2023.0)</f>
        <v>2023</v>
      </c>
    </row>
    <row r="8413">
      <c r="A8413" s="1" t="s">
        <v>7951</v>
      </c>
      <c r="B8413" s="4" t="s">
        <v>81</v>
      </c>
      <c r="C8413" s="4" t="s">
        <v>24</v>
      </c>
      <c r="D8413" s="4" t="s">
        <v>28</v>
      </c>
      <c r="E8413" s="4">
        <v>5.0</v>
      </c>
      <c r="F8413" s="4">
        <v>1.5</v>
      </c>
      <c r="G8413" s="4">
        <v>7.5</v>
      </c>
      <c r="H8413" s="5">
        <v>45231.0</v>
      </c>
      <c r="I8413" s="4">
        <f>IFERROR(__xludf.DUMMYFUNCTION("SPLIT(H8413,""/"")"),1.0)</f>
        <v>1</v>
      </c>
      <c r="J8413" s="4">
        <f>IFERROR(__xludf.DUMMYFUNCTION("""COMPUTED_VALUE"""),11.0)</f>
        <v>11</v>
      </c>
      <c r="K8413" s="4">
        <f>IFERROR(__xludf.DUMMYFUNCTION("""COMPUTED_VALUE"""),2023.0)</f>
        <v>2023</v>
      </c>
    </row>
    <row r="8414">
      <c r="A8414" s="1" t="s">
        <v>2741</v>
      </c>
      <c r="B8414" s="4" t="s">
        <v>81</v>
      </c>
      <c r="C8414" s="4" t="s">
        <v>29</v>
      </c>
      <c r="D8414" s="4" t="s">
        <v>28</v>
      </c>
      <c r="E8414" s="4">
        <v>3.0</v>
      </c>
      <c r="F8414" s="4">
        <v>1.5</v>
      </c>
      <c r="G8414" s="4">
        <v>4.5</v>
      </c>
      <c r="H8414" s="5">
        <v>45231.0</v>
      </c>
      <c r="I8414" s="4">
        <f>IFERROR(__xludf.DUMMYFUNCTION("SPLIT(H8414,""/"")"),1.0)</f>
        <v>1</v>
      </c>
      <c r="J8414" s="4">
        <f>IFERROR(__xludf.DUMMYFUNCTION("""COMPUTED_VALUE"""),11.0)</f>
        <v>11</v>
      </c>
      <c r="K8414" s="4">
        <f>IFERROR(__xludf.DUMMYFUNCTION("""COMPUTED_VALUE"""),2023.0)</f>
        <v>2023</v>
      </c>
    </row>
    <row r="8415">
      <c r="A8415" s="1" t="s">
        <v>3430</v>
      </c>
      <c r="B8415" s="4" t="s">
        <v>81</v>
      </c>
      <c r="C8415" s="4" t="s">
        <v>29</v>
      </c>
      <c r="D8415" s="4" t="s">
        <v>30</v>
      </c>
      <c r="E8415" s="4">
        <v>4.0</v>
      </c>
      <c r="F8415" s="4">
        <v>1.5</v>
      </c>
      <c r="G8415" s="4">
        <v>6.0</v>
      </c>
      <c r="H8415" s="5">
        <v>45231.0</v>
      </c>
      <c r="I8415" s="4">
        <f>IFERROR(__xludf.DUMMYFUNCTION("SPLIT(H8415,""/"")"),1.0)</f>
        <v>1</v>
      </c>
      <c r="J8415" s="4">
        <f>IFERROR(__xludf.DUMMYFUNCTION("""COMPUTED_VALUE"""),11.0)</f>
        <v>11</v>
      </c>
      <c r="K8415" s="4">
        <f>IFERROR(__xludf.DUMMYFUNCTION("""COMPUTED_VALUE"""),2023.0)</f>
        <v>2023</v>
      </c>
    </row>
    <row r="8416">
      <c r="A8416" s="1" t="s">
        <v>3209</v>
      </c>
      <c r="B8416" s="4" t="s">
        <v>81</v>
      </c>
      <c r="C8416" s="4" t="s">
        <v>24</v>
      </c>
      <c r="D8416" s="4" t="s">
        <v>23</v>
      </c>
      <c r="E8416" s="4">
        <v>2.0</v>
      </c>
      <c r="F8416" s="4">
        <v>1.5</v>
      </c>
      <c r="G8416" s="4">
        <v>3.0</v>
      </c>
      <c r="H8416" s="5">
        <v>45232.0</v>
      </c>
      <c r="I8416" s="4">
        <f>IFERROR(__xludf.DUMMYFUNCTION("SPLIT(H8416,""/"")"),2.0)</f>
        <v>2</v>
      </c>
      <c r="J8416" s="4">
        <f>IFERROR(__xludf.DUMMYFUNCTION("""COMPUTED_VALUE"""),11.0)</f>
        <v>11</v>
      </c>
      <c r="K8416" s="4">
        <f>IFERROR(__xludf.DUMMYFUNCTION("""COMPUTED_VALUE"""),2023.0)</f>
        <v>2023</v>
      </c>
    </row>
    <row r="8417">
      <c r="A8417" s="1" t="s">
        <v>2738</v>
      </c>
      <c r="B8417" s="4" t="s">
        <v>81</v>
      </c>
      <c r="C8417" s="4" t="s">
        <v>29</v>
      </c>
      <c r="D8417" s="4" t="s">
        <v>39</v>
      </c>
      <c r="E8417" s="4">
        <v>2.0</v>
      </c>
      <c r="F8417" s="4">
        <v>1.5</v>
      </c>
      <c r="G8417" s="4">
        <v>3.0</v>
      </c>
      <c r="H8417" s="5">
        <v>45233.0</v>
      </c>
      <c r="I8417" s="4">
        <f>IFERROR(__xludf.DUMMYFUNCTION("SPLIT(H8417,""/"")"),3.0)</f>
        <v>3</v>
      </c>
      <c r="J8417" s="4">
        <f>IFERROR(__xludf.DUMMYFUNCTION("""COMPUTED_VALUE"""),11.0)</f>
        <v>11</v>
      </c>
      <c r="K8417" s="4">
        <f>IFERROR(__xludf.DUMMYFUNCTION("""COMPUTED_VALUE"""),2023.0)</f>
        <v>2023</v>
      </c>
    </row>
    <row r="8418">
      <c r="A8418" s="1" t="s">
        <v>5360</v>
      </c>
      <c r="B8418" s="4" t="s">
        <v>81</v>
      </c>
      <c r="C8418" s="4" t="s">
        <v>30</v>
      </c>
      <c r="D8418" s="4" t="s">
        <v>39</v>
      </c>
      <c r="E8418" s="4">
        <v>3.0</v>
      </c>
      <c r="F8418" s="4">
        <v>1.5</v>
      </c>
      <c r="G8418" s="4">
        <v>4.5</v>
      </c>
      <c r="H8418" s="5">
        <v>45233.0</v>
      </c>
      <c r="I8418" s="4">
        <f>IFERROR(__xludf.DUMMYFUNCTION("SPLIT(H8418,""/"")"),3.0)</f>
        <v>3</v>
      </c>
      <c r="J8418" s="4">
        <f>IFERROR(__xludf.DUMMYFUNCTION("""COMPUTED_VALUE"""),11.0)</f>
        <v>11</v>
      </c>
      <c r="K8418" s="4">
        <f>IFERROR(__xludf.DUMMYFUNCTION("""COMPUTED_VALUE"""),2023.0)</f>
        <v>2023</v>
      </c>
    </row>
    <row r="8419">
      <c r="A8419" s="1" t="s">
        <v>1585</v>
      </c>
      <c r="B8419" s="4" t="s">
        <v>81</v>
      </c>
      <c r="C8419" s="4" t="s">
        <v>29</v>
      </c>
      <c r="D8419" s="4" t="s">
        <v>30</v>
      </c>
      <c r="E8419" s="4">
        <v>2.0</v>
      </c>
      <c r="F8419" s="4">
        <v>1.5</v>
      </c>
      <c r="G8419" s="4">
        <v>3.0</v>
      </c>
      <c r="H8419" s="5">
        <v>45234.0</v>
      </c>
      <c r="I8419" s="4">
        <f>IFERROR(__xludf.DUMMYFUNCTION("SPLIT(H8419,""/"")"),4.0)</f>
        <v>4</v>
      </c>
      <c r="J8419" s="4">
        <f>IFERROR(__xludf.DUMMYFUNCTION("""COMPUTED_VALUE"""),11.0)</f>
        <v>11</v>
      </c>
      <c r="K8419" s="4">
        <f>IFERROR(__xludf.DUMMYFUNCTION("""COMPUTED_VALUE"""),2023.0)</f>
        <v>2023</v>
      </c>
    </row>
    <row r="8420">
      <c r="A8420" s="1" t="s">
        <v>4385</v>
      </c>
      <c r="B8420" s="4" t="s">
        <v>81</v>
      </c>
      <c r="C8420" s="4" t="s">
        <v>30</v>
      </c>
      <c r="D8420" s="4" t="s">
        <v>39</v>
      </c>
      <c r="E8420" s="4">
        <v>5.0</v>
      </c>
      <c r="F8420" s="4">
        <v>1.5</v>
      </c>
      <c r="G8420" s="4">
        <v>7.5</v>
      </c>
      <c r="H8420" s="5">
        <v>45234.0</v>
      </c>
      <c r="I8420" s="4">
        <f>IFERROR(__xludf.DUMMYFUNCTION("SPLIT(H8420,""/"")"),4.0)</f>
        <v>4</v>
      </c>
      <c r="J8420" s="4">
        <f>IFERROR(__xludf.DUMMYFUNCTION("""COMPUTED_VALUE"""),11.0)</f>
        <v>11</v>
      </c>
      <c r="K8420" s="4">
        <f>IFERROR(__xludf.DUMMYFUNCTION("""COMPUTED_VALUE"""),2023.0)</f>
        <v>2023</v>
      </c>
    </row>
    <row r="8421">
      <c r="A8421" s="1" t="s">
        <v>7837</v>
      </c>
      <c r="B8421" s="4" t="s">
        <v>81</v>
      </c>
      <c r="C8421" s="4" t="s">
        <v>30</v>
      </c>
      <c r="D8421" s="4" t="s">
        <v>30</v>
      </c>
      <c r="E8421" s="4">
        <v>2.0</v>
      </c>
      <c r="F8421" s="4">
        <v>1.5</v>
      </c>
      <c r="G8421" s="4">
        <v>3.0</v>
      </c>
      <c r="H8421" s="5">
        <v>45236.0</v>
      </c>
      <c r="I8421" s="4">
        <f>IFERROR(__xludf.DUMMYFUNCTION("SPLIT(H8421,""/"")"),6.0)</f>
        <v>6</v>
      </c>
      <c r="J8421" s="4">
        <f>IFERROR(__xludf.DUMMYFUNCTION("""COMPUTED_VALUE"""),11.0)</f>
        <v>11</v>
      </c>
      <c r="K8421" s="4">
        <f>IFERROR(__xludf.DUMMYFUNCTION("""COMPUTED_VALUE"""),2023.0)</f>
        <v>2023</v>
      </c>
    </row>
    <row r="8422">
      <c r="A8422" s="1" t="s">
        <v>2858</v>
      </c>
      <c r="B8422" s="4" t="s">
        <v>81</v>
      </c>
      <c r="C8422" s="4" t="s">
        <v>24</v>
      </c>
      <c r="D8422" s="4" t="s">
        <v>39</v>
      </c>
      <c r="E8422" s="4">
        <v>4.0</v>
      </c>
      <c r="F8422" s="4">
        <v>1.5</v>
      </c>
      <c r="G8422" s="4">
        <v>6.0</v>
      </c>
      <c r="H8422" s="5">
        <v>45236.0</v>
      </c>
      <c r="I8422" s="4">
        <f>IFERROR(__xludf.DUMMYFUNCTION("SPLIT(H8422,""/"")"),6.0)</f>
        <v>6</v>
      </c>
      <c r="J8422" s="4">
        <f>IFERROR(__xludf.DUMMYFUNCTION("""COMPUTED_VALUE"""),11.0)</f>
        <v>11</v>
      </c>
      <c r="K8422" s="4">
        <f>IFERROR(__xludf.DUMMYFUNCTION("""COMPUTED_VALUE"""),2023.0)</f>
        <v>2023</v>
      </c>
    </row>
    <row r="8423">
      <c r="A8423" s="1" t="s">
        <v>2361</v>
      </c>
      <c r="B8423" s="4" t="s">
        <v>81</v>
      </c>
      <c r="C8423" s="4" t="s">
        <v>29</v>
      </c>
      <c r="D8423" s="4" t="s">
        <v>23</v>
      </c>
      <c r="E8423" s="4">
        <v>3.0</v>
      </c>
      <c r="F8423" s="4">
        <v>1.5</v>
      </c>
      <c r="G8423" s="4">
        <v>4.5</v>
      </c>
      <c r="H8423" s="5">
        <v>45236.0</v>
      </c>
      <c r="I8423" s="4">
        <f>IFERROR(__xludf.DUMMYFUNCTION("SPLIT(H8423,""/"")"),6.0)</f>
        <v>6</v>
      </c>
      <c r="J8423" s="4">
        <f>IFERROR(__xludf.DUMMYFUNCTION("""COMPUTED_VALUE"""),11.0)</f>
        <v>11</v>
      </c>
      <c r="K8423" s="4">
        <f>IFERROR(__xludf.DUMMYFUNCTION("""COMPUTED_VALUE"""),2023.0)</f>
        <v>2023</v>
      </c>
    </row>
    <row r="8424">
      <c r="A8424" s="1" t="s">
        <v>5280</v>
      </c>
      <c r="B8424" s="4" t="s">
        <v>81</v>
      </c>
      <c r="C8424" s="4" t="s">
        <v>24</v>
      </c>
      <c r="D8424" s="4" t="s">
        <v>39</v>
      </c>
      <c r="E8424" s="4">
        <v>1.0</v>
      </c>
      <c r="F8424" s="4">
        <v>1.5</v>
      </c>
      <c r="G8424" s="4">
        <v>1.5</v>
      </c>
      <c r="H8424" s="5">
        <v>45237.0</v>
      </c>
      <c r="I8424" s="4">
        <f>IFERROR(__xludf.DUMMYFUNCTION("SPLIT(H8424,""/"")"),7.0)</f>
        <v>7</v>
      </c>
      <c r="J8424" s="4">
        <f>IFERROR(__xludf.DUMMYFUNCTION("""COMPUTED_VALUE"""),11.0)</f>
        <v>11</v>
      </c>
      <c r="K8424" s="4">
        <f>IFERROR(__xludf.DUMMYFUNCTION("""COMPUTED_VALUE"""),2023.0)</f>
        <v>2023</v>
      </c>
    </row>
    <row r="8425">
      <c r="A8425" s="1" t="s">
        <v>9549</v>
      </c>
      <c r="B8425" s="4" t="s">
        <v>81</v>
      </c>
      <c r="C8425" s="4" t="s">
        <v>29</v>
      </c>
      <c r="D8425" s="4" t="s">
        <v>28</v>
      </c>
      <c r="E8425" s="4">
        <v>5.0</v>
      </c>
      <c r="F8425" s="4">
        <v>1.5</v>
      </c>
      <c r="G8425" s="4">
        <v>7.5</v>
      </c>
      <c r="H8425" s="5">
        <v>45237.0</v>
      </c>
      <c r="I8425" s="4">
        <f>IFERROR(__xludf.DUMMYFUNCTION("SPLIT(H8425,""/"")"),7.0)</f>
        <v>7</v>
      </c>
      <c r="J8425" s="4">
        <f>IFERROR(__xludf.DUMMYFUNCTION("""COMPUTED_VALUE"""),11.0)</f>
        <v>11</v>
      </c>
      <c r="K8425" s="4">
        <f>IFERROR(__xludf.DUMMYFUNCTION("""COMPUTED_VALUE"""),2023.0)</f>
        <v>2023</v>
      </c>
    </row>
    <row r="8426">
      <c r="A8426" s="1" t="s">
        <v>8306</v>
      </c>
      <c r="B8426" s="4" t="s">
        <v>81</v>
      </c>
      <c r="C8426" s="4" t="s">
        <v>24</v>
      </c>
      <c r="D8426" s="4" t="s">
        <v>30</v>
      </c>
      <c r="E8426" s="4">
        <v>1.0</v>
      </c>
      <c r="F8426" s="4">
        <v>1.5</v>
      </c>
      <c r="G8426" s="4">
        <v>1.5</v>
      </c>
      <c r="H8426" s="5">
        <v>45238.0</v>
      </c>
      <c r="I8426" s="4">
        <f>IFERROR(__xludf.DUMMYFUNCTION("SPLIT(H8426,""/"")"),8.0)</f>
        <v>8</v>
      </c>
      <c r="J8426" s="4">
        <f>IFERROR(__xludf.DUMMYFUNCTION("""COMPUTED_VALUE"""),11.0)</f>
        <v>11</v>
      </c>
      <c r="K8426" s="4">
        <f>IFERROR(__xludf.DUMMYFUNCTION("""COMPUTED_VALUE"""),2023.0)</f>
        <v>2023</v>
      </c>
    </row>
    <row r="8427">
      <c r="A8427" s="1" t="s">
        <v>1664</v>
      </c>
      <c r="B8427" s="4" t="s">
        <v>81</v>
      </c>
      <c r="C8427" s="4" t="s">
        <v>29</v>
      </c>
      <c r="D8427" s="4" t="s">
        <v>30</v>
      </c>
      <c r="E8427" s="4">
        <v>2.0</v>
      </c>
      <c r="F8427" s="4">
        <v>1.5</v>
      </c>
      <c r="G8427" s="4">
        <v>3.0</v>
      </c>
      <c r="H8427" s="5">
        <v>45238.0</v>
      </c>
      <c r="I8427" s="4">
        <f>IFERROR(__xludf.DUMMYFUNCTION("SPLIT(H8427,""/"")"),8.0)</f>
        <v>8</v>
      </c>
      <c r="J8427" s="4">
        <f>IFERROR(__xludf.DUMMYFUNCTION("""COMPUTED_VALUE"""),11.0)</f>
        <v>11</v>
      </c>
      <c r="K8427" s="4">
        <f>IFERROR(__xludf.DUMMYFUNCTION("""COMPUTED_VALUE"""),2023.0)</f>
        <v>2023</v>
      </c>
    </row>
    <row r="8428">
      <c r="A8428" s="1" t="s">
        <v>4262</v>
      </c>
      <c r="B8428" s="4" t="s">
        <v>81</v>
      </c>
      <c r="C8428" s="4" t="s">
        <v>24</v>
      </c>
      <c r="D8428" s="4" t="s">
        <v>30</v>
      </c>
      <c r="E8428" s="4">
        <v>4.0</v>
      </c>
      <c r="F8428" s="4">
        <v>1.5</v>
      </c>
      <c r="G8428" s="4">
        <v>6.0</v>
      </c>
      <c r="H8428" s="5">
        <v>45239.0</v>
      </c>
      <c r="I8428" s="4">
        <f>IFERROR(__xludf.DUMMYFUNCTION("SPLIT(H8428,""/"")"),9.0)</f>
        <v>9</v>
      </c>
      <c r="J8428" s="4">
        <f>IFERROR(__xludf.DUMMYFUNCTION("""COMPUTED_VALUE"""),11.0)</f>
        <v>11</v>
      </c>
      <c r="K8428" s="4">
        <f>IFERROR(__xludf.DUMMYFUNCTION("""COMPUTED_VALUE"""),2023.0)</f>
        <v>2023</v>
      </c>
    </row>
    <row r="8429">
      <c r="A8429" s="1" t="s">
        <v>6053</v>
      </c>
      <c r="B8429" s="4" t="s">
        <v>81</v>
      </c>
      <c r="C8429" s="4" t="s">
        <v>30</v>
      </c>
      <c r="D8429" s="4" t="s">
        <v>30</v>
      </c>
      <c r="E8429" s="4">
        <v>2.0</v>
      </c>
      <c r="F8429" s="4">
        <v>1.5</v>
      </c>
      <c r="G8429" s="4">
        <v>3.0</v>
      </c>
      <c r="H8429" s="5">
        <v>45239.0</v>
      </c>
      <c r="I8429" s="4">
        <f>IFERROR(__xludf.DUMMYFUNCTION("SPLIT(H8429,""/"")"),9.0)</f>
        <v>9</v>
      </c>
      <c r="J8429" s="4">
        <f>IFERROR(__xludf.DUMMYFUNCTION("""COMPUTED_VALUE"""),11.0)</f>
        <v>11</v>
      </c>
      <c r="K8429" s="4">
        <f>IFERROR(__xludf.DUMMYFUNCTION("""COMPUTED_VALUE"""),2023.0)</f>
        <v>2023</v>
      </c>
    </row>
    <row r="8430">
      <c r="A8430" s="1" t="s">
        <v>6335</v>
      </c>
      <c r="B8430" s="4" t="s">
        <v>81</v>
      </c>
      <c r="C8430" s="4" t="s">
        <v>24</v>
      </c>
      <c r="D8430" s="4" t="s">
        <v>30</v>
      </c>
      <c r="E8430" s="4">
        <v>3.0</v>
      </c>
      <c r="F8430" s="4">
        <v>1.5</v>
      </c>
      <c r="G8430" s="4">
        <v>4.5</v>
      </c>
      <c r="H8430" s="5">
        <v>45239.0</v>
      </c>
      <c r="I8430" s="4">
        <f>IFERROR(__xludf.DUMMYFUNCTION("SPLIT(H8430,""/"")"),9.0)</f>
        <v>9</v>
      </c>
      <c r="J8430" s="4">
        <f>IFERROR(__xludf.DUMMYFUNCTION("""COMPUTED_VALUE"""),11.0)</f>
        <v>11</v>
      </c>
      <c r="K8430" s="4">
        <f>IFERROR(__xludf.DUMMYFUNCTION("""COMPUTED_VALUE"""),2023.0)</f>
        <v>2023</v>
      </c>
    </row>
    <row r="8431">
      <c r="A8431" s="1" t="s">
        <v>9974</v>
      </c>
      <c r="B8431" s="4" t="s">
        <v>81</v>
      </c>
      <c r="C8431" s="4" t="s">
        <v>24</v>
      </c>
      <c r="D8431" s="4" t="s">
        <v>30</v>
      </c>
      <c r="E8431" s="4">
        <v>4.0</v>
      </c>
      <c r="F8431" s="4">
        <v>1.5</v>
      </c>
      <c r="G8431" s="4">
        <v>6.0</v>
      </c>
      <c r="H8431" s="5">
        <v>45239.0</v>
      </c>
      <c r="I8431" s="4">
        <f>IFERROR(__xludf.DUMMYFUNCTION("SPLIT(H8431,""/"")"),9.0)</f>
        <v>9</v>
      </c>
      <c r="J8431" s="4">
        <f>IFERROR(__xludf.DUMMYFUNCTION("""COMPUTED_VALUE"""),11.0)</f>
        <v>11</v>
      </c>
      <c r="K8431" s="4">
        <f>IFERROR(__xludf.DUMMYFUNCTION("""COMPUTED_VALUE"""),2023.0)</f>
        <v>2023</v>
      </c>
    </row>
    <row r="8432">
      <c r="A8432" s="1" t="s">
        <v>9491</v>
      </c>
      <c r="B8432" s="4" t="s">
        <v>81</v>
      </c>
      <c r="C8432" s="4" t="s">
        <v>29</v>
      </c>
      <c r="D8432" s="4" t="s">
        <v>28</v>
      </c>
      <c r="E8432" s="4">
        <v>2.0</v>
      </c>
      <c r="F8432" s="4">
        <v>1.5</v>
      </c>
      <c r="G8432" s="4">
        <v>3.0</v>
      </c>
      <c r="H8432" s="7">
        <v>45240.0</v>
      </c>
      <c r="I8432" s="4">
        <f>IFERROR(__xludf.DUMMYFUNCTION("SPLIT(H8432,""/"")"),10.0)</f>
        <v>10</v>
      </c>
      <c r="J8432" s="4">
        <f>IFERROR(__xludf.DUMMYFUNCTION("""COMPUTED_VALUE"""),11.0)</f>
        <v>11</v>
      </c>
      <c r="K8432" s="4">
        <f>IFERROR(__xludf.DUMMYFUNCTION("""COMPUTED_VALUE"""),2023.0)</f>
        <v>2023</v>
      </c>
    </row>
    <row r="8433">
      <c r="A8433" s="1" t="s">
        <v>649</v>
      </c>
      <c r="B8433" s="4" t="s">
        <v>81</v>
      </c>
      <c r="C8433" s="4" t="s">
        <v>29</v>
      </c>
      <c r="D8433" s="4" t="s">
        <v>28</v>
      </c>
      <c r="E8433" s="4">
        <v>2.0</v>
      </c>
      <c r="F8433" s="4">
        <v>1.5</v>
      </c>
      <c r="G8433" s="4">
        <v>3.0</v>
      </c>
      <c r="H8433" s="7">
        <v>45240.0</v>
      </c>
      <c r="I8433" s="4">
        <f>IFERROR(__xludf.DUMMYFUNCTION("SPLIT(H8433,""/"")"),10.0)</f>
        <v>10</v>
      </c>
      <c r="J8433" s="4">
        <f>IFERROR(__xludf.DUMMYFUNCTION("""COMPUTED_VALUE"""),11.0)</f>
        <v>11</v>
      </c>
      <c r="K8433" s="4">
        <f>IFERROR(__xludf.DUMMYFUNCTION("""COMPUTED_VALUE"""),2023.0)</f>
        <v>2023</v>
      </c>
    </row>
    <row r="8434">
      <c r="A8434" s="1" t="s">
        <v>2818</v>
      </c>
      <c r="B8434" s="4" t="s">
        <v>81</v>
      </c>
      <c r="C8434" s="4" t="s">
        <v>29</v>
      </c>
      <c r="D8434" s="4" t="s">
        <v>28</v>
      </c>
      <c r="E8434" s="4">
        <v>5.0</v>
      </c>
      <c r="F8434" s="4">
        <v>1.5</v>
      </c>
      <c r="G8434" s="4">
        <v>7.5</v>
      </c>
      <c r="H8434" s="7">
        <v>45241.0</v>
      </c>
      <c r="I8434" s="4">
        <f>IFERROR(__xludf.DUMMYFUNCTION("SPLIT(H8434,""/"")"),11.0)</f>
        <v>11</v>
      </c>
      <c r="J8434" s="4">
        <f>IFERROR(__xludf.DUMMYFUNCTION("""COMPUTED_VALUE"""),11.0)</f>
        <v>11</v>
      </c>
      <c r="K8434" s="4">
        <f>IFERROR(__xludf.DUMMYFUNCTION("""COMPUTED_VALUE"""),2023.0)</f>
        <v>2023</v>
      </c>
    </row>
    <row r="8435">
      <c r="A8435" s="1" t="s">
        <v>9242</v>
      </c>
      <c r="B8435" s="4" t="s">
        <v>81</v>
      </c>
      <c r="C8435" s="4" t="s">
        <v>30</v>
      </c>
      <c r="D8435" s="4" t="s">
        <v>23</v>
      </c>
      <c r="E8435" s="4">
        <v>4.0</v>
      </c>
      <c r="F8435" s="4">
        <v>1.5</v>
      </c>
      <c r="G8435" s="4">
        <v>6.0</v>
      </c>
      <c r="H8435" s="7">
        <v>45242.0</v>
      </c>
      <c r="I8435" s="4">
        <f>IFERROR(__xludf.DUMMYFUNCTION("SPLIT(H8435,""/"")"),12.0)</f>
        <v>12</v>
      </c>
      <c r="J8435" s="4">
        <f>IFERROR(__xludf.DUMMYFUNCTION("""COMPUTED_VALUE"""),11.0)</f>
        <v>11</v>
      </c>
      <c r="K8435" s="4">
        <f>IFERROR(__xludf.DUMMYFUNCTION("""COMPUTED_VALUE"""),2023.0)</f>
        <v>2023</v>
      </c>
    </row>
    <row r="8436">
      <c r="A8436" s="1" t="s">
        <v>1766</v>
      </c>
      <c r="B8436" s="4" t="s">
        <v>81</v>
      </c>
      <c r="C8436" s="4" t="s">
        <v>24</v>
      </c>
      <c r="D8436" s="4" t="s">
        <v>23</v>
      </c>
      <c r="E8436" s="4">
        <v>5.0</v>
      </c>
      <c r="F8436" s="4">
        <v>1.5</v>
      </c>
      <c r="G8436" s="4">
        <v>7.5</v>
      </c>
      <c r="H8436" s="7">
        <v>45242.0</v>
      </c>
      <c r="I8436" s="4">
        <f>IFERROR(__xludf.DUMMYFUNCTION("SPLIT(H8436,""/"")"),12.0)</f>
        <v>12</v>
      </c>
      <c r="J8436" s="4">
        <f>IFERROR(__xludf.DUMMYFUNCTION("""COMPUTED_VALUE"""),11.0)</f>
        <v>11</v>
      </c>
      <c r="K8436" s="4">
        <f>IFERROR(__xludf.DUMMYFUNCTION("""COMPUTED_VALUE"""),2023.0)</f>
        <v>2023</v>
      </c>
    </row>
    <row r="8437">
      <c r="A8437" s="1" t="s">
        <v>9129</v>
      </c>
      <c r="B8437" s="4" t="s">
        <v>81</v>
      </c>
      <c r="C8437" s="4" t="s">
        <v>29</v>
      </c>
      <c r="D8437" s="4" t="s">
        <v>39</v>
      </c>
      <c r="E8437" s="4">
        <v>3.0</v>
      </c>
      <c r="F8437" s="4">
        <v>1.5</v>
      </c>
      <c r="G8437" s="4">
        <v>4.5</v>
      </c>
      <c r="H8437" s="7">
        <v>45242.0</v>
      </c>
      <c r="I8437" s="4">
        <f>IFERROR(__xludf.DUMMYFUNCTION("SPLIT(H8437,""/"")"),12.0)</f>
        <v>12</v>
      </c>
      <c r="J8437" s="4">
        <f>IFERROR(__xludf.DUMMYFUNCTION("""COMPUTED_VALUE"""),11.0)</f>
        <v>11</v>
      </c>
      <c r="K8437" s="4">
        <f>IFERROR(__xludf.DUMMYFUNCTION("""COMPUTED_VALUE"""),2023.0)</f>
        <v>2023</v>
      </c>
    </row>
    <row r="8438">
      <c r="A8438" s="1" t="s">
        <v>9403</v>
      </c>
      <c r="B8438" s="4" t="s">
        <v>81</v>
      </c>
      <c r="C8438" s="4" t="s">
        <v>24</v>
      </c>
      <c r="D8438" s="4" t="s">
        <v>28</v>
      </c>
      <c r="E8438" s="4">
        <v>3.0</v>
      </c>
      <c r="F8438" s="4">
        <v>1.5</v>
      </c>
      <c r="G8438" s="4">
        <v>4.5</v>
      </c>
      <c r="H8438" s="7">
        <v>45243.0</v>
      </c>
      <c r="I8438" s="4">
        <f>IFERROR(__xludf.DUMMYFUNCTION("SPLIT(H8438,""/"")"),13.0)</f>
        <v>13</v>
      </c>
      <c r="J8438" s="4">
        <f>IFERROR(__xludf.DUMMYFUNCTION("""COMPUTED_VALUE"""),11.0)</f>
        <v>11</v>
      </c>
      <c r="K8438" s="4">
        <f>IFERROR(__xludf.DUMMYFUNCTION("""COMPUTED_VALUE"""),2023.0)</f>
        <v>2023</v>
      </c>
    </row>
    <row r="8439">
      <c r="A8439" s="1" t="s">
        <v>870</v>
      </c>
      <c r="B8439" s="4" t="s">
        <v>81</v>
      </c>
      <c r="C8439" s="4" t="s">
        <v>24</v>
      </c>
      <c r="D8439" s="4" t="s">
        <v>28</v>
      </c>
      <c r="E8439" s="4">
        <v>3.0</v>
      </c>
      <c r="F8439" s="4">
        <v>1.5</v>
      </c>
      <c r="G8439" s="4">
        <v>4.5</v>
      </c>
      <c r="H8439" s="7">
        <v>45243.0</v>
      </c>
      <c r="I8439" s="4">
        <f>IFERROR(__xludf.DUMMYFUNCTION("SPLIT(H8439,""/"")"),13.0)</f>
        <v>13</v>
      </c>
      <c r="J8439" s="4">
        <f>IFERROR(__xludf.DUMMYFUNCTION("""COMPUTED_VALUE"""),11.0)</f>
        <v>11</v>
      </c>
      <c r="K8439" s="4">
        <f>IFERROR(__xludf.DUMMYFUNCTION("""COMPUTED_VALUE"""),2023.0)</f>
        <v>2023</v>
      </c>
    </row>
    <row r="8440">
      <c r="A8440" s="1" t="s">
        <v>5254</v>
      </c>
      <c r="B8440" s="4" t="s">
        <v>81</v>
      </c>
      <c r="C8440" s="4" t="s">
        <v>29</v>
      </c>
      <c r="D8440" s="4" t="s">
        <v>30</v>
      </c>
      <c r="E8440" s="4">
        <v>1.0</v>
      </c>
      <c r="F8440" s="4">
        <v>1.5</v>
      </c>
      <c r="G8440" s="4">
        <v>1.5</v>
      </c>
      <c r="H8440" s="7">
        <v>45243.0</v>
      </c>
      <c r="I8440" s="4">
        <f>IFERROR(__xludf.DUMMYFUNCTION("SPLIT(H8440,""/"")"),13.0)</f>
        <v>13</v>
      </c>
      <c r="J8440" s="4">
        <f>IFERROR(__xludf.DUMMYFUNCTION("""COMPUTED_VALUE"""),11.0)</f>
        <v>11</v>
      </c>
      <c r="K8440" s="4">
        <f>IFERROR(__xludf.DUMMYFUNCTION("""COMPUTED_VALUE"""),2023.0)</f>
        <v>2023</v>
      </c>
    </row>
    <row r="8441">
      <c r="A8441" s="1" t="s">
        <v>6593</v>
      </c>
      <c r="B8441" s="4" t="s">
        <v>81</v>
      </c>
      <c r="C8441" s="4" t="s">
        <v>30</v>
      </c>
      <c r="D8441" s="4" t="s">
        <v>23</v>
      </c>
      <c r="E8441" s="4">
        <v>1.0</v>
      </c>
      <c r="F8441" s="4">
        <v>1.5</v>
      </c>
      <c r="G8441" s="4">
        <v>1.5</v>
      </c>
      <c r="H8441" s="7">
        <v>45244.0</v>
      </c>
      <c r="I8441" s="4">
        <f>IFERROR(__xludf.DUMMYFUNCTION("SPLIT(H8441,""/"")"),14.0)</f>
        <v>14</v>
      </c>
      <c r="J8441" s="4">
        <f>IFERROR(__xludf.DUMMYFUNCTION("""COMPUTED_VALUE"""),11.0)</f>
        <v>11</v>
      </c>
      <c r="K8441" s="4">
        <f>IFERROR(__xludf.DUMMYFUNCTION("""COMPUTED_VALUE"""),2023.0)</f>
        <v>2023</v>
      </c>
    </row>
    <row r="8442">
      <c r="A8442" s="1" t="s">
        <v>3885</v>
      </c>
      <c r="B8442" s="4" t="s">
        <v>81</v>
      </c>
      <c r="C8442" s="4" t="s">
        <v>24</v>
      </c>
      <c r="D8442" s="4" t="s">
        <v>39</v>
      </c>
      <c r="E8442" s="4">
        <v>2.0</v>
      </c>
      <c r="F8442" s="4">
        <v>1.5</v>
      </c>
      <c r="G8442" s="4">
        <v>3.0</v>
      </c>
      <c r="H8442" s="7">
        <v>45244.0</v>
      </c>
      <c r="I8442" s="4">
        <f>IFERROR(__xludf.DUMMYFUNCTION("SPLIT(H8442,""/"")"),14.0)</f>
        <v>14</v>
      </c>
      <c r="J8442" s="4">
        <f>IFERROR(__xludf.DUMMYFUNCTION("""COMPUTED_VALUE"""),11.0)</f>
        <v>11</v>
      </c>
      <c r="K8442" s="4">
        <f>IFERROR(__xludf.DUMMYFUNCTION("""COMPUTED_VALUE"""),2023.0)</f>
        <v>2023</v>
      </c>
    </row>
    <row r="8443">
      <c r="A8443" s="1" t="s">
        <v>5984</v>
      </c>
      <c r="B8443" s="4" t="s">
        <v>81</v>
      </c>
      <c r="C8443" s="4" t="s">
        <v>29</v>
      </c>
      <c r="D8443" s="4" t="s">
        <v>28</v>
      </c>
      <c r="E8443" s="4">
        <v>1.0</v>
      </c>
      <c r="F8443" s="4">
        <v>1.5</v>
      </c>
      <c r="G8443" s="4">
        <v>1.5</v>
      </c>
      <c r="H8443" s="7">
        <v>45244.0</v>
      </c>
      <c r="I8443" s="4">
        <f>IFERROR(__xludf.DUMMYFUNCTION("SPLIT(H8443,""/"")"),14.0)</f>
        <v>14</v>
      </c>
      <c r="J8443" s="4">
        <f>IFERROR(__xludf.DUMMYFUNCTION("""COMPUTED_VALUE"""),11.0)</f>
        <v>11</v>
      </c>
      <c r="K8443" s="4">
        <f>IFERROR(__xludf.DUMMYFUNCTION("""COMPUTED_VALUE"""),2023.0)</f>
        <v>2023</v>
      </c>
    </row>
    <row r="8444">
      <c r="A8444" s="1" t="s">
        <v>6447</v>
      </c>
      <c r="B8444" s="4" t="s">
        <v>81</v>
      </c>
      <c r="C8444" s="4" t="s">
        <v>30</v>
      </c>
      <c r="D8444" s="4" t="s">
        <v>39</v>
      </c>
      <c r="E8444" s="4">
        <v>5.0</v>
      </c>
      <c r="F8444" s="4">
        <v>1.5</v>
      </c>
      <c r="G8444" s="4">
        <v>7.5</v>
      </c>
      <c r="H8444" s="7">
        <v>45244.0</v>
      </c>
      <c r="I8444" s="4">
        <f>IFERROR(__xludf.DUMMYFUNCTION("SPLIT(H8444,""/"")"),14.0)</f>
        <v>14</v>
      </c>
      <c r="J8444" s="4">
        <f>IFERROR(__xludf.DUMMYFUNCTION("""COMPUTED_VALUE"""),11.0)</f>
        <v>11</v>
      </c>
      <c r="K8444" s="4">
        <f>IFERROR(__xludf.DUMMYFUNCTION("""COMPUTED_VALUE"""),2023.0)</f>
        <v>2023</v>
      </c>
    </row>
    <row r="8445">
      <c r="A8445" s="1" t="s">
        <v>1298</v>
      </c>
      <c r="B8445" s="4" t="s">
        <v>81</v>
      </c>
      <c r="C8445" s="4" t="s">
        <v>30</v>
      </c>
      <c r="D8445" s="4" t="s">
        <v>23</v>
      </c>
      <c r="E8445" s="4">
        <v>2.0</v>
      </c>
      <c r="F8445" s="4">
        <v>1.5</v>
      </c>
      <c r="G8445" s="4">
        <v>3.0</v>
      </c>
      <c r="H8445" s="7">
        <v>45245.0</v>
      </c>
      <c r="I8445" s="4">
        <f>IFERROR(__xludf.DUMMYFUNCTION("SPLIT(H8445,""/"")"),15.0)</f>
        <v>15</v>
      </c>
      <c r="J8445" s="4">
        <f>IFERROR(__xludf.DUMMYFUNCTION("""COMPUTED_VALUE"""),11.0)</f>
        <v>11</v>
      </c>
      <c r="K8445" s="4">
        <f>IFERROR(__xludf.DUMMYFUNCTION("""COMPUTED_VALUE"""),2023.0)</f>
        <v>2023</v>
      </c>
    </row>
    <row r="8446">
      <c r="A8446" s="1" t="s">
        <v>2230</v>
      </c>
      <c r="B8446" s="4" t="s">
        <v>81</v>
      </c>
      <c r="C8446" s="4" t="s">
        <v>30</v>
      </c>
      <c r="D8446" s="4" t="s">
        <v>30</v>
      </c>
      <c r="E8446" s="4">
        <v>5.0</v>
      </c>
      <c r="F8446" s="4">
        <v>1.5</v>
      </c>
      <c r="G8446" s="4">
        <v>7.5</v>
      </c>
      <c r="H8446" s="7">
        <v>45245.0</v>
      </c>
      <c r="I8446" s="4">
        <f>IFERROR(__xludf.DUMMYFUNCTION("SPLIT(H8446,""/"")"),15.0)</f>
        <v>15</v>
      </c>
      <c r="J8446" s="4">
        <f>IFERROR(__xludf.DUMMYFUNCTION("""COMPUTED_VALUE"""),11.0)</f>
        <v>11</v>
      </c>
      <c r="K8446" s="4">
        <f>IFERROR(__xludf.DUMMYFUNCTION("""COMPUTED_VALUE"""),2023.0)</f>
        <v>2023</v>
      </c>
    </row>
    <row r="8447">
      <c r="A8447" s="1" t="s">
        <v>9721</v>
      </c>
      <c r="B8447" s="4" t="s">
        <v>81</v>
      </c>
      <c r="C8447" s="4" t="s">
        <v>24</v>
      </c>
      <c r="D8447" s="4" t="s">
        <v>30</v>
      </c>
      <c r="E8447" s="4">
        <v>2.0</v>
      </c>
      <c r="F8447" s="4">
        <v>1.5</v>
      </c>
      <c r="G8447" s="4">
        <v>3.0</v>
      </c>
      <c r="H8447" s="7">
        <v>45246.0</v>
      </c>
      <c r="I8447" s="4">
        <f>IFERROR(__xludf.DUMMYFUNCTION("SPLIT(H8447,""/"")"),16.0)</f>
        <v>16</v>
      </c>
      <c r="J8447" s="4">
        <f>IFERROR(__xludf.DUMMYFUNCTION("""COMPUTED_VALUE"""),11.0)</f>
        <v>11</v>
      </c>
      <c r="K8447" s="4">
        <f>IFERROR(__xludf.DUMMYFUNCTION("""COMPUTED_VALUE"""),2023.0)</f>
        <v>2023</v>
      </c>
    </row>
    <row r="8448">
      <c r="A8448" s="1" t="s">
        <v>9408</v>
      </c>
      <c r="B8448" s="4" t="s">
        <v>81</v>
      </c>
      <c r="C8448" s="4" t="s">
        <v>30</v>
      </c>
      <c r="D8448" s="4" t="s">
        <v>23</v>
      </c>
      <c r="E8448" s="4">
        <v>3.0</v>
      </c>
      <c r="F8448" s="4">
        <v>1.5</v>
      </c>
      <c r="G8448" s="4">
        <v>4.5</v>
      </c>
      <c r="H8448" s="7">
        <v>45246.0</v>
      </c>
      <c r="I8448" s="4">
        <f>IFERROR(__xludf.DUMMYFUNCTION("SPLIT(H8448,""/"")"),16.0)</f>
        <v>16</v>
      </c>
      <c r="J8448" s="4">
        <f>IFERROR(__xludf.DUMMYFUNCTION("""COMPUTED_VALUE"""),11.0)</f>
        <v>11</v>
      </c>
      <c r="K8448" s="4">
        <f>IFERROR(__xludf.DUMMYFUNCTION("""COMPUTED_VALUE"""),2023.0)</f>
        <v>2023</v>
      </c>
    </row>
    <row r="8449">
      <c r="A8449" s="1" t="s">
        <v>4786</v>
      </c>
      <c r="B8449" s="4" t="s">
        <v>81</v>
      </c>
      <c r="C8449" s="4" t="s">
        <v>24</v>
      </c>
      <c r="D8449" s="4" t="s">
        <v>30</v>
      </c>
      <c r="E8449" s="4">
        <v>1.0</v>
      </c>
      <c r="F8449" s="4">
        <v>1.5</v>
      </c>
      <c r="G8449" s="4">
        <v>1.5</v>
      </c>
      <c r="H8449" s="7">
        <v>45247.0</v>
      </c>
      <c r="I8449" s="4">
        <f>IFERROR(__xludf.DUMMYFUNCTION("SPLIT(H8449,""/"")"),17.0)</f>
        <v>17</v>
      </c>
      <c r="J8449" s="4">
        <f>IFERROR(__xludf.DUMMYFUNCTION("""COMPUTED_VALUE"""),11.0)</f>
        <v>11</v>
      </c>
      <c r="K8449" s="4">
        <f>IFERROR(__xludf.DUMMYFUNCTION("""COMPUTED_VALUE"""),2023.0)</f>
        <v>2023</v>
      </c>
    </row>
    <row r="8450">
      <c r="A8450" s="1" t="s">
        <v>4590</v>
      </c>
      <c r="B8450" s="4" t="s">
        <v>81</v>
      </c>
      <c r="C8450" s="4" t="s">
        <v>29</v>
      </c>
      <c r="D8450" s="4" t="s">
        <v>23</v>
      </c>
      <c r="E8450" s="4">
        <v>4.0</v>
      </c>
      <c r="F8450" s="4">
        <v>1.5</v>
      </c>
      <c r="G8450" s="4">
        <v>6.0</v>
      </c>
      <c r="H8450" s="7">
        <v>45248.0</v>
      </c>
      <c r="I8450" s="4">
        <f>IFERROR(__xludf.DUMMYFUNCTION("SPLIT(H8450,""/"")"),18.0)</f>
        <v>18</v>
      </c>
      <c r="J8450" s="4">
        <f>IFERROR(__xludf.DUMMYFUNCTION("""COMPUTED_VALUE"""),11.0)</f>
        <v>11</v>
      </c>
      <c r="K8450" s="4">
        <f>IFERROR(__xludf.DUMMYFUNCTION("""COMPUTED_VALUE"""),2023.0)</f>
        <v>2023</v>
      </c>
    </row>
    <row r="8451">
      <c r="A8451" s="1" t="s">
        <v>8677</v>
      </c>
      <c r="B8451" s="4" t="s">
        <v>81</v>
      </c>
      <c r="C8451" s="4" t="s">
        <v>24</v>
      </c>
      <c r="D8451" s="4" t="s">
        <v>28</v>
      </c>
      <c r="E8451" s="4">
        <v>4.0</v>
      </c>
      <c r="F8451" s="4">
        <v>1.5</v>
      </c>
      <c r="G8451" s="4">
        <v>6.0</v>
      </c>
      <c r="H8451" s="7">
        <v>45248.0</v>
      </c>
      <c r="I8451" s="4">
        <f>IFERROR(__xludf.DUMMYFUNCTION("SPLIT(H8451,""/"")"),18.0)</f>
        <v>18</v>
      </c>
      <c r="J8451" s="4">
        <f>IFERROR(__xludf.DUMMYFUNCTION("""COMPUTED_VALUE"""),11.0)</f>
        <v>11</v>
      </c>
      <c r="K8451" s="4">
        <f>IFERROR(__xludf.DUMMYFUNCTION("""COMPUTED_VALUE"""),2023.0)</f>
        <v>2023</v>
      </c>
    </row>
    <row r="8452">
      <c r="A8452" s="1" t="s">
        <v>2817</v>
      </c>
      <c r="B8452" s="4" t="s">
        <v>81</v>
      </c>
      <c r="C8452" s="4" t="s">
        <v>24</v>
      </c>
      <c r="D8452" s="4" t="s">
        <v>39</v>
      </c>
      <c r="E8452" s="4">
        <v>5.0</v>
      </c>
      <c r="F8452" s="4">
        <v>1.5</v>
      </c>
      <c r="G8452" s="4">
        <v>7.5</v>
      </c>
      <c r="H8452" s="7">
        <v>45248.0</v>
      </c>
      <c r="I8452" s="4">
        <f>IFERROR(__xludf.DUMMYFUNCTION("SPLIT(H8452,""/"")"),18.0)</f>
        <v>18</v>
      </c>
      <c r="J8452" s="4">
        <f>IFERROR(__xludf.DUMMYFUNCTION("""COMPUTED_VALUE"""),11.0)</f>
        <v>11</v>
      </c>
      <c r="K8452" s="4">
        <f>IFERROR(__xludf.DUMMYFUNCTION("""COMPUTED_VALUE"""),2023.0)</f>
        <v>2023</v>
      </c>
    </row>
    <row r="8453">
      <c r="A8453" s="1" t="s">
        <v>8384</v>
      </c>
      <c r="B8453" s="4" t="s">
        <v>81</v>
      </c>
      <c r="C8453" s="4" t="s">
        <v>30</v>
      </c>
      <c r="D8453" s="4" t="s">
        <v>39</v>
      </c>
      <c r="E8453" s="4">
        <v>2.0</v>
      </c>
      <c r="F8453" s="4">
        <v>1.5</v>
      </c>
      <c r="G8453" s="4">
        <v>3.0</v>
      </c>
      <c r="H8453" s="7">
        <v>45248.0</v>
      </c>
      <c r="I8453" s="4">
        <f>IFERROR(__xludf.DUMMYFUNCTION("SPLIT(H8453,""/"")"),18.0)</f>
        <v>18</v>
      </c>
      <c r="J8453" s="4">
        <f>IFERROR(__xludf.DUMMYFUNCTION("""COMPUTED_VALUE"""),11.0)</f>
        <v>11</v>
      </c>
      <c r="K8453" s="4">
        <f>IFERROR(__xludf.DUMMYFUNCTION("""COMPUTED_VALUE"""),2023.0)</f>
        <v>2023</v>
      </c>
    </row>
    <row r="8454">
      <c r="A8454" s="1" t="s">
        <v>2604</v>
      </c>
      <c r="B8454" s="4" t="s">
        <v>81</v>
      </c>
      <c r="C8454" s="4" t="s">
        <v>30</v>
      </c>
      <c r="D8454" s="4" t="s">
        <v>28</v>
      </c>
      <c r="E8454" s="4">
        <v>3.0</v>
      </c>
      <c r="F8454" s="4">
        <v>1.5</v>
      </c>
      <c r="G8454" s="4">
        <v>4.5</v>
      </c>
      <c r="H8454" s="7">
        <v>45249.0</v>
      </c>
      <c r="I8454" s="4">
        <f>IFERROR(__xludf.DUMMYFUNCTION("SPLIT(H8454,""/"")"),19.0)</f>
        <v>19</v>
      </c>
      <c r="J8454" s="4">
        <f>IFERROR(__xludf.DUMMYFUNCTION("""COMPUTED_VALUE"""),11.0)</f>
        <v>11</v>
      </c>
      <c r="K8454" s="4">
        <f>IFERROR(__xludf.DUMMYFUNCTION("""COMPUTED_VALUE"""),2023.0)</f>
        <v>2023</v>
      </c>
    </row>
    <row r="8455">
      <c r="A8455" s="1" t="s">
        <v>7935</v>
      </c>
      <c r="B8455" s="4" t="s">
        <v>81</v>
      </c>
      <c r="C8455" s="4" t="s">
        <v>29</v>
      </c>
      <c r="D8455" s="4" t="s">
        <v>39</v>
      </c>
      <c r="E8455" s="4">
        <v>2.0</v>
      </c>
      <c r="F8455" s="4">
        <v>1.5</v>
      </c>
      <c r="G8455" s="4">
        <v>3.0</v>
      </c>
      <c r="H8455" s="7">
        <v>45249.0</v>
      </c>
      <c r="I8455" s="4">
        <f>IFERROR(__xludf.DUMMYFUNCTION("SPLIT(H8455,""/"")"),19.0)</f>
        <v>19</v>
      </c>
      <c r="J8455" s="4">
        <f>IFERROR(__xludf.DUMMYFUNCTION("""COMPUTED_VALUE"""),11.0)</f>
        <v>11</v>
      </c>
      <c r="K8455" s="4">
        <f>IFERROR(__xludf.DUMMYFUNCTION("""COMPUTED_VALUE"""),2023.0)</f>
        <v>2023</v>
      </c>
    </row>
    <row r="8456">
      <c r="A8456" s="1" t="s">
        <v>6256</v>
      </c>
      <c r="B8456" s="4" t="s">
        <v>81</v>
      </c>
      <c r="C8456" s="4" t="s">
        <v>24</v>
      </c>
      <c r="D8456" s="4" t="s">
        <v>39</v>
      </c>
      <c r="E8456" s="4">
        <v>3.0</v>
      </c>
      <c r="F8456" s="4">
        <v>1.5</v>
      </c>
      <c r="G8456" s="4">
        <v>4.5</v>
      </c>
      <c r="H8456" s="7">
        <v>45249.0</v>
      </c>
      <c r="I8456" s="4">
        <f>IFERROR(__xludf.DUMMYFUNCTION("SPLIT(H8456,""/"")"),19.0)</f>
        <v>19</v>
      </c>
      <c r="J8456" s="4">
        <f>IFERROR(__xludf.DUMMYFUNCTION("""COMPUTED_VALUE"""),11.0)</f>
        <v>11</v>
      </c>
      <c r="K8456" s="4">
        <f>IFERROR(__xludf.DUMMYFUNCTION("""COMPUTED_VALUE"""),2023.0)</f>
        <v>2023</v>
      </c>
    </row>
    <row r="8457">
      <c r="A8457" s="1" t="s">
        <v>5140</v>
      </c>
      <c r="B8457" s="4" t="s">
        <v>81</v>
      </c>
      <c r="C8457" s="4" t="s">
        <v>24</v>
      </c>
      <c r="D8457" s="4" t="s">
        <v>23</v>
      </c>
      <c r="E8457" s="4">
        <v>4.0</v>
      </c>
      <c r="F8457" s="4">
        <v>1.5</v>
      </c>
      <c r="G8457" s="4">
        <v>6.0</v>
      </c>
      <c r="H8457" s="7">
        <v>45250.0</v>
      </c>
      <c r="I8457" s="4">
        <f>IFERROR(__xludf.DUMMYFUNCTION("SPLIT(H8457,""/"")"),20.0)</f>
        <v>20</v>
      </c>
      <c r="J8457" s="4">
        <f>IFERROR(__xludf.DUMMYFUNCTION("""COMPUTED_VALUE"""),11.0)</f>
        <v>11</v>
      </c>
      <c r="K8457" s="4">
        <f>IFERROR(__xludf.DUMMYFUNCTION("""COMPUTED_VALUE"""),2023.0)</f>
        <v>2023</v>
      </c>
    </row>
    <row r="8458">
      <c r="A8458" s="1" t="s">
        <v>6636</v>
      </c>
      <c r="B8458" s="4" t="s">
        <v>81</v>
      </c>
      <c r="C8458" s="4" t="s">
        <v>24</v>
      </c>
      <c r="D8458" s="4" t="s">
        <v>30</v>
      </c>
      <c r="E8458" s="4">
        <v>1.0</v>
      </c>
      <c r="F8458" s="4">
        <v>1.5</v>
      </c>
      <c r="G8458" s="4">
        <v>1.5</v>
      </c>
      <c r="H8458" s="7">
        <v>45251.0</v>
      </c>
      <c r="I8458" s="4">
        <f>IFERROR(__xludf.DUMMYFUNCTION("SPLIT(H8458,""/"")"),21.0)</f>
        <v>21</v>
      </c>
      <c r="J8458" s="4">
        <f>IFERROR(__xludf.DUMMYFUNCTION("""COMPUTED_VALUE"""),11.0)</f>
        <v>11</v>
      </c>
      <c r="K8458" s="4">
        <f>IFERROR(__xludf.DUMMYFUNCTION("""COMPUTED_VALUE"""),2023.0)</f>
        <v>2023</v>
      </c>
    </row>
    <row r="8459">
      <c r="A8459" s="1" t="s">
        <v>1788</v>
      </c>
      <c r="B8459" s="4" t="s">
        <v>81</v>
      </c>
      <c r="C8459" s="4" t="s">
        <v>24</v>
      </c>
      <c r="D8459" s="4" t="s">
        <v>39</v>
      </c>
      <c r="E8459" s="4">
        <v>2.0</v>
      </c>
      <c r="F8459" s="4">
        <v>1.5</v>
      </c>
      <c r="G8459" s="4">
        <v>3.0</v>
      </c>
      <c r="H8459" s="7">
        <v>45252.0</v>
      </c>
      <c r="I8459" s="4">
        <f>IFERROR(__xludf.DUMMYFUNCTION("SPLIT(H8459,""/"")"),22.0)</f>
        <v>22</v>
      </c>
      <c r="J8459" s="4">
        <f>IFERROR(__xludf.DUMMYFUNCTION("""COMPUTED_VALUE"""),11.0)</f>
        <v>11</v>
      </c>
      <c r="K8459" s="4">
        <f>IFERROR(__xludf.DUMMYFUNCTION("""COMPUTED_VALUE"""),2023.0)</f>
        <v>2023</v>
      </c>
    </row>
    <row r="8460">
      <c r="A8460" s="1" t="s">
        <v>3152</v>
      </c>
      <c r="B8460" s="4" t="s">
        <v>81</v>
      </c>
      <c r="C8460" s="4" t="s">
        <v>29</v>
      </c>
      <c r="D8460" s="4" t="s">
        <v>30</v>
      </c>
      <c r="E8460" s="4">
        <v>3.0</v>
      </c>
      <c r="F8460" s="4">
        <v>1.5</v>
      </c>
      <c r="G8460" s="4">
        <v>4.5</v>
      </c>
      <c r="H8460" s="7">
        <v>45252.0</v>
      </c>
      <c r="I8460" s="4">
        <f>IFERROR(__xludf.DUMMYFUNCTION("SPLIT(H8460,""/"")"),22.0)</f>
        <v>22</v>
      </c>
      <c r="J8460" s="4">
        <f>IFERROR(__xludf.DUMMYFUNCTION("""COMPUTED_VALUE"""),11.0)</f>
        <v>11</v>
      </c>
      <c r="K8460" s="4">
        <f>IFERROR(__xludf.DUMMYFUNCTION("""COMPUTED_VALUE"""),2023.0)</f>
        <v>2023</v>
      </c>
    </row>
    <row r="8461">
      <c r="A8461" s="1" t="s">
        <v>5005</v>
      </c>
      <c r="B8461" s="4" t="s">
        <v>81</v>
      </c>
      <c r="C8461" s="4" t="s">
        <v>30</v>
      </c>
      <c r="D8461" s="4" t="s">
        <v>30</v>
      </c>
      <c r="E8461" s="4">
        <v>2.0</v>
      </c>
      <c r="F8461" s="4">
        <v>1.5</v>
      </c>
      <c r="G8461" s="4">
        <v>3.0</v>
      </c>
      <c r="H8461" s="7">
        <v>45253.0</v>
      </c>
      <c r="I8461" s="4">
        <f>IFERROR(__xludf.DUMMYFUNCTION("SPLIT(H8461,""/"")"),23.0)</f>
        <v>23</v>
      </c>
      <c r="J8461" s="4">
        <f>IFERROR(__xludf.DUMMYFUNCTION("""COMPUTED_VALUE"""),11.0)</f>
        <v>11</v>
      </c>
      <c r="K8461" s="4">
        <f>IFERROR(__xludf.DUMMYFUNCTION("""COMPUTED_VALUE"""),2023.0)</f>
        <v>2023</v>
      </c>
    </row>
    <row r="8462">
      <c r="A8462" s="1" t="s">
        <v>9300</v>
      </c>
      <c r="B8462" s="4" t="s">
        <v>81</v>
      </c>
      <c r="C8462" s="4" t="s">
        <v>29</v>
      </c>
      <c r="D8462" s="4" t="s">
        <v>23</v>
      </c>
      <c r="E8462" s="4">
        <v>2.0</v>
      </c>
      <c r="F8462" s="4">
        <v>1.5</v>
      </c>
      <c r="G8462" s="4">
        <v>3.0</v>
      </c>
      <c r="H8462" s="7">
        <v>45253.0</v>
      </c>
      <c r="I8462" s="4">
        <f>IFERROR(__xludf.DUMMYFUNCTION("SPLIT(H8462,""/"")"),23.0)</f>
        <v>23</v>
      </c>
      <c r="J8462" s="4">
        <f>IFERROR(__xludf.DUMMYFUNCTION("""COMPUTED_VALUE"""),11.0)</f>
        <v>11</v>
      </c>
      <c r="K8462" s="4">
        <f>IFERROR(__xludf.DUMMYFUNCTION("""COMPUTED_VALUE"""),2023.0)</f>
        <v>2023</v>
      </c>
    </row>
    <row r="8463">
      <c r="A8463" s="1" t="s">
        <v>4435</v>
      </c>
      <c r="B8463" s="4" t="s">
        <v>81</v>
      </c>
      <c r="C8463" s="4" t="s">
        <v>30</v>
      </c>
      <c r="D8463" s="4" t="s">
        <v>28</v>
      </c>
      <c r="E8463" s="4">
        <v>2.0</v>
      </c>
      <c r="F8463" s="4">
        <v>1.5</v>
      </c>
      <c r="G8463" s="4">
        <v>3.0</v>
      </c>
      <c r="H8463" s="7">
        <v>45253.0</v>
      </c>
      <c r="I8463" s="4">
        <f>IFERROR(__xludf.DUMMYFUNCTION("SPLIT(H8463,""/"")"),23.0)</f>
        <v>23</v>
      </c>
      <c r="J8463" s="4">
        <f>IFERROR(__xludf.DUMMYFUNCTION("""COMPUTED_VALUE"""),11.0)</f>
        <v>11</v>
      </c>
      <c r="K8463" s="4">
        <f>IFERROR(__xludf.DUMMYFUNCTION("""COMPUTED_VALUE"""),2023.0)</f>
        <v>2023</v>
      </c>
    </row>
    <row r="8464">
      <c r="A8464" s="1" t="s">
        <v>9760</v>
      </c>
      <c r="B8464" s="4" t="s">
        <v>81</v>
      </c>
      <c r="C8464" s="4" t="s">
        <v>30</v>
      </c>
      <c r="D8464" s="4" t="s">
        <v>30</v>
      </c>
      <c r="E8464" s="4">
        <v>5.0</v>
      </c>
      <c r="F8464" s="4">
        <v>1.5</v>
      </c>
      <c r="G8464" s="4">
        <v>7.5</v>
      </c>
      <c r="H8464" s="7">
        <v>45255.0</v>
      </c>
      <c r="I8464" s="4">
        <f>IFERROR(__xludf.DUMMYFUNCTION("SPLIT(H8464,""/"")"),25.0)</f>
        <v>25</v>
      </c>
      <c r="J8464" s="4">
        <f>IFERROR(__xludf.DUMMYFUNCTION("""COMPUTED_VALUE"""),11.0)</f>
        <v>11</v>
      </c>
      <c r="K8464" s="4">
        <f>IFERROR(__xludf.DUMMYFUNCTION("""COMPUTED_VALUE"""),2023.0)</f>
        <v>2023</v>
      </c>
    </row>
    <row r="8465">
      <c r="A8465" s="1" t="s">
        <v>496</v>
      </c>
      <c r="B8465" s="4" t="s">
        <v>81</v>
      </c>
      <c r="C8465" s="4" t="s">
        <v>30</v>
      </c>
      <c r="D8465" s="4" t="s">
        <v>28</v>
      </c>
      <c r="E8465" s="4">
        <v>4.0</v>
      </c>
      <c r="F8465" s="4">
        <v>1.5</v>
      </c>
      <c r="G8465" s="4">
        <v>6.0</v>
      </c>
      <c r="H8465" s="7">
        <v>45255.0</v>
      </c>
      <c r="I8465" s="4">
        <f>IFERROR(__xludf.DUMMYFUNCTION("SPLIT(H8465,""/"")"),25.0)</f>
        <v>25</v>
      </c>
      <c r="J8465" s="4">
        <f>IFERROR(__xludf.DUMMYFUNCTION("""COMPUTED_VALUE"""),11.0)</f>
        <v>11</v>
      </c>
      <c r="K8465" s="4">
        <f>IFERROR(__xludf.DUMMYFUNCTION("""COMPUTED_VALUE"""),2023.0)</f>
        <v>2023</v>
      </c>
    </row>
    <row r="8466">
      <c r="A8466" s="1" t="s">
        <v>2737</v>
      </c>
      <c r="B8466" s="4" t="s">
        <v>81</v>
      </c>
      <c r="C8466" s="4" t="s">
        <v>24</v>
      </c>
      <c r="D8466" s="4" t="s">
        <v>30</v>
      </c>
      <c r="E8466" s="4">
        <v>4.0</v>
      </c>
      <c r="F8466" s="4">
        <v>1.5</v>
      </c>
      <c r="G8466" s="4">
        <v>6.0</v>
      </c>
      <c r="H8466" s="7">
        <v>45255.0</v>
      </c>
      <c r="I8466" s="4">
        <f>IFERROR(__xludf.DUMMYFUNCTION("SPLIT(H8466,""/"")"),25.0)</f>
        <v>25</v>
      </c>
      <c r="J8466" s="4">
        <f>IFERROR(__xludf.DUMMYFUNCTION("""COMPUTED_VALUE"""),11.0)</f>
        <v>11</v>
      </c>
      <c r="K8466" s="4">
        <f>IFERROR(__xludf.DUMMYFUNCTION("""COMPUTED_VALUE"""),2023.0)</f>
        <v>2023</v>
      </c>
    </row>
    <row r="8467">
      <c r="A8467" s="1" t="s">
        <v>5625</v>
      </c>
      <c r="B8467" s="4" t="s">
        <v>81</v>
      </c>
      <c r="C8467" s="4" t="s">
        <v>24</v>
      </c>
      <c r="D8467" s="4" t="s">
        <v>28</v>
      </c>
      <c r="E8467" s="4">
        <v>3.0</v>
      </c>
      <c r="F8467" s="4">
        <v>1.5</v>
      </c>
      <c r="G8467" s="4">
        <v>4.5</v>
      </c>
      <c r="H8467" s="7">
        <v>45255.0</v>
      </c>
      <c r="I8467" s="4">
        <f>IFERROR(__xludf.DUMMYFUNCTION("SPLIT(H8467,""/"")"),25.0)</f>
        <v>25</v>
      </c>
      <c r="J8467" s="4">
        <f>IFERROR(__xludf.DUMMYFUNCTION("""COMPUTED_VALUE"""),11.0)</f>
        <v>11</v>
      </c>
      <c r="K8467" s="4">
        <f>IFERROR(__xludf.DUMMYFUNCTION("""COMPUTED_VALUE"""),2023.0)</f>
        <v>2023</v>
      </c>
    </row>
    <row r="8468">
      <c r="A8468" s="1" t="s">
        <v>5435</v>
      </c>
      <c r="B8468" s="4" t="s">
        <v>81</v>
      </c>
      <c r="C8468" s="4" t="s">
        <v>24</v>
      </c>
      <c r="D8468" s="4" t="s">
        <v>30</v>
      </c>
      <c r="E8468" s="4">
        <v>2.0</v>
      </c>
      <c r="F8468" s="4">
        <v>1.5</v>
      </c>
      <c r="G8468" s="4">
        <v>3.0</v>
      </c>
      <c r="H8468" s="7">
        <v>45255.0</v>
      </c>
      <c r="I8468" s="4">
        <f>IFERROR(__xludf.DUMMYFUNCTION("SPLIT(H8468,""/"")"),25.0)</f>
        <v>25</v>
      </c>
      <c r="J8468" s="4">
        <f>IFERROR(__xludf.DUMMYFUNCTION("""COMPUTED_VALUE"""),11.0)</f>
        <v>11</v>
      </c>
      <c r="K8468" s="4">
        <f>IFERROR(__xludf.DUMMYFUNCTION("""COMPUTED_VALUE"""),2023.0)</f>
        <v>2023</v>
      </c>
    </row>
    <row r="8469">
      <c r="A8469" s="1" t="s">
        <v>210</v>
      </c>
      <c r="B8469" s="4" t="s">
        <v>81</v>
      </c>
      <c r="C8469" s="4" t="s">
        <v>30</v>
      </c>
      <c r="D8469" s="4" t="s">
        <v>30</v>
      </c>
      <c r="E8469" s="4">
        <v>2.0</v>
      </c>
      <c r="F8469" s="4">
        <v>1.5</v>
      </c>
      <c r="G8469" s="4">
        <v>3.0</v>
      </c>
      <c r="H8469" s="7">
        <v>45255.0</v>
      </c>
      <c r="I8469" s="4">
        <f>IFERROR(__xludf.DUMMYFUNCTION("SPLIT(H8469,""/"")"),25.0)</f>
        <v>25</v>
      </c>
      <c r="J8469" s="4">
        <f>IFERROR(__xludf.DUMMYFUNCTION("""COMPUTED_VALUE"""),11.0)</f>
        <v>11</v>
      </c>
      <c r="K8469" s="4">
        <f>IFERROR(__xludf.DUMMYFUNCTION("""COMPUTED_VALUE"""),2023.0)</f>
        <v>2023</v>
      </c>
    </row>
    <row r="8470">
      <c r="A8470" s="1" t="s">
        <v>2426</v>
      </c>
      <c r="B8470" s="4" t="s">
        <v>81</v>
      </c>
      <c r="C8470" s="4" t="s">
        <v>30</v>
      </c>
      <c r="D8470" s="4" t="s">
        <v>39</v>
      </c>
      <c r="E8470" s="4">
        <v>3.0</v>
      </c>
      <c r="F8470" s="4">
        <v>1.5</v>
      </c>
      <c r="G8470" s="4">
        <v>4.5</v>
      </c>
      <c r="H8470" s="7">
        <v>45256.0</v>
      </c>
      <c r="I8470" s="4">
        <f>IFERROR(__xludf.DUMMYFUNCTION("SPLIT(H8470,""/"")"),26.0)</f>
        <v>26</v>
      </c>
      <c r="J8470" s="4">
        <f>IFERROR(__xludf.DUMMYFUNCTION("""COMPUTED_VALUE"""),11.0)</f>
        <v>11</v>
      </c>
      <c r="K8470" s="4">
        <f>IFERROR(__xludf.DUMMYFUNCTION("""COMPUTED_VALUE"""),2023.0)</f>
        <v>2023</v>
      </c>
    </row>
    <row r="8471">
      <c r="A8471" s="1" t="s">
        <v>2048</v>
      </c>
      <c r="B8471" s="4" t="s">
        <v>81</v>
      </c>
      <c r="C8471" s="4" t="s">
        <v>30</v>
      </c>
      <c r="D8471" s="4" t="s">
        <v>30</v>
      </c>
      <c r="E8471" s="4">
        <v>5.0</v>
      </c>
      <c r="F8471" s="4">
        <v>1.5</v>
      </c>
      <c r="G8471" s="4">
        <v>7.5</v>
      </c>
      <c r="H8471" s="7">
        <v>45256.0</v>
      </c>
      <c r="I8471" s="4">
        <f>IFERROR(__xludf.DUMMYFUNCTION("SPLIT(H8471,""/"")"),26.0)</f>
        <v>26</v>
      </c>
      <c r="J8471" s="4">
        <f>IFERROR(__xludf.DUMMYFUNCTION("""COMPUTED_VALUE"""),11.0)</f>
        <v>11</v>
      </c>
      <c r="K8471" s="4">
        <f>IFERROR(__xludf.DUMMYFUNCTION("""COMPUTED_VALUE"""),2023.0)</f>
        <v>2023</v>
      </c>
    </row>
    <row r="8472">
      <c r="A8472" s="1" t="s">
        <v>7390</v>
      </c>
      <c r="B8472" s="4" t="s">
        <v>81</v>
      </c>
      <c r="C8472" s="4" t="s">
        <v>30</v>
      </c>
      <c r="D8472" s="4" t="s">
        <v>30</v>
      </c>
      <c r="E8472" s="4">
        <v>3.0</v>
      </c>
      <c r="F8472" s="4">
        <v>1.5</v>
      </c>
      <c r="G8472" s="4">
        <v>4.5</v>
      </c>
      <c r="H8472" s="7">
        <v>45256.0</v>
      </c>
      <c r="I8472" s="4">
        <f>IFERROR(__xludf.DUMMYFUNCTION("SPLIT(H8472,""/"")"),26.0)</f>
        <v>26</v>
      </c>
      <c r="J8472" s="4">
        <f>IFERROR(__xludf.DUMMYFUNCTION("""COMPUTED_VALUE"""),11.0)</f>
        <v>11</v>
      </c>
      <c r="K8472" s="4">
        <f>IFERROR(__xludf.DUMMYFUNCTION("""COMPUTED_VALUE"""),2023.0)</f>
        <v>2023</v>
      </c>
    </row>
    <row r="8473">
      <c r="A8473" s="1" t="s">
        <v>6333</v>
      </c>
      <c r="B8473" s="4" t="s">
        <v>81</v>
      </c>
      <c r="C8473" s="4" t="s">
        <v>30</v>
      </c>
      <c r="D8473" s="4" t="s">
        <v>28</v>
      </c>
      <c r="E8473" s="4">
        <v>4.0</v>
      </c>
      <c r="F8473" s="4">
        <v>1.5</v>
      </c>
      <c r="G8473" s="4">
        <v>6.0</v>
      </c>
      <c r="H8473" s="7">
        <v>45256.0</v>
      </c>
      <c r="I8473" s="4">
        <f>IFERROR(__xludf.DUMMYFUNCTION("SPLIT(H8473,""/"")"),26.0)</f>
        <v>26</v>
      </c>
      <c r="J8473" s="4">
        <f>IFERROR(__xludf.DUMMYFUNCTION("""COMPUTED_VALUE"""),11.0)</f>
        <v>11</v>
      </c>
      <c r="K8473" s="4">
        <f>IFERROR(__xludf.DUMMYFUNCTION("""COMPUTED_VALUE"""),2023.0)</f>
        <v>2023</v>
      </c>
    </row>
    <row r="8474">
      <c r="A8474" s="1" t="s">
        <v>7144</v>
      </c>
      <c r="B8474" s="4" t="s">
        <v>81</v>
      </c>
      <c r="C8474" s="4" t="s">
        <v>29</v>
      </c>
      <c r="D8474" s="4" t="s">
        <v>30</v>
      </c>
      <c r="E8474" s="4">
        <v>5.0</v>
      </c>
      <c r="F8474" s="4">
        <v>1.5</v>
      </c>
      <c r="G8474" s="4">
        <v>7.5</v>
      </c>
      <c r="H8474" s="7">
        <v>45256.0</v>
      </c>
      <c r="I8474" s="4">
        <f>IFERROR(__xludf.DUMMYFUNCTION("SPLIT(H8474,""/"")"),26.0)</f>
        <v>26</v>
      </c>
      <c r="J8474" s="4">
        <f>IFERROR(__xludf.DUMMYFUNCTION("""COMPUTED_VALUE"""),11.0)</f>
        <v>11</v>
      </c>
      <c r="K8474" s="4">
        <f>IFERROR(__xludf.DUMMYFUNCTION("""COMPUTED_VALUE"""),2023.0)</f>
        <v>2023</v>
      </c>
    </row>
    <row r="8475">
      <c r="A8475" s="1" t="s">
        <v>1663</v>
      </c>
      <c r="B8475" s="4" t="s">
        <v>81</v>
      </c>
      <c r="C8475" s="4" t="s">
        <v>30</v>
      </c>
      <c r="D8475" s="4" t="s">
        <v>23</v>
      </c>
      <c r="E8475" s="4">
        <v>5.0</v>
      </c>
      <c r="F8475" s="4">
        <v>1.5</v>
      </c>
      <c r="G8475" s="4">
        <v>7.5</v>
      </c>
      <c r="H8475" s="7">
        <v>45256.0</v>
      </c>
      <c r="I8475" s="4">
        <f>IFERROR(__xludf.DUMMYFUNCTION("SPLIT(H8475,""/"")"),26.0)</f>
        <v>26</v>
      </c>
      <c r="J8475" s="4">
        <f>IFERROR(__xludf.DUMMYFUNCTION("""COMPUTED_VALUE"""),11.0)</f>
        <v>11</v>
      </c>
      <c r="K8475" s="4">
        <f>IFERROR(__xludf.DUMMYFUNCTION("""COMPUTED_VALUE"""),2023.0)</f>
        <v>2023</v>
      </c>
    </row>
    <row r="8476">
      <c r="A8476" s="1" t="s">
        <v>4557</v>
      </c>
      <c r="B8476" s="4" t="s">
        <v>81</v>
      </c>
      <c r="C8476" s="4" t="s">
        <v>24</v>
      </c>
      <c r="D8476" s="4" t="s">
        <v>39</v>
      </c>
      <c r="E8476" s="4">
        <v>1.0</v>
      </c>
      <c r="F8476" s="4">
        <v>1.5</v>
      </c>
      <c r="G8476" s="4">
        <v>1.5</v>
      </c>
      <c r="H8476" s="7">
        <v>45257.0</v>
      </c>
      <c r="I8476" s="4">
        <f>IFERROR(__xludf.DUMMYFUNCTION("SPLIT(H8476,""/"")"),27.0)</f>
        <v>27</v>
      </c>
      <c r="J8476" s="4">
        <f>IFERROR(__xludf.DUMMYFUNCTION("""COMPUTED_VALUE"""),11.0)</f>
        <v>11</v>
      </c>
      <c r="K8476" s="4">
        <f>IFERROR(__xludf.DUMMYFUNCTION("""COMPUTED_VALUE"""),2023.0)</f>
        <v>2023</v>
      </c>
    </row>
    <row r="8477">
      <c r="A8477" s="1" t="s">
        <v>5151</v>
      </c>
      <c r="B8477" s="4" t="s">
        <v>81</v>
      </c>
      <c r="C8477" s="4" t="s">
        <v>29</v>
      </c>
      <c r="D8477" s="4" t="s">
        <v>28</v>
      </c>
      <c r="E8477" s="4">
        <v>2.0</v>
      </c>
      <c r="F8477" s="4">
        <v>1.5</v>
      </c>
      <c r="G8477" s="4">
        <v>3.0</v>
      </c>
      <c r="H8477" s="7">
        <v>45257.0</v>
      </c>
      <c r="I8477" s="4">
        <f>IFERROR(__xludf.DUMMYFUNCTION("SPLIT(H8477,""/"")"),27.0)</f>
        <v>27</v>
      </c>
      <c r="J8477" s="4">
        <f>IFERROR(__xludf.DUMMYFUNCTION("""COMPUTED_VALUE"""),11.0)</f>
        <v>11</v>
      </c>
      <c r="K8477" s="4">
        <f>IFERROR(__xludf.DUMMYFUNCTION("""COMPUTED_VALUE"""),2023.0)</f>
        <v>2023</v>
      </c>
    </row>
    <row r="8478">
      <c r="A8478" s="1" t="s">
        <v>2780</v>
      </c>
      <c r="B8478" s="4" t="s">
        <v>81</v>
      </c>
      <c r="C8478" s="4" t="s">
        <v>24</v>
      </c>
      <c r="D8478" s="4" t="s">
        <v>30</v>
      </c>
      <c r="E8478" s="4">
        <v>3.0</v>
      </c>
      <c r="F8478" s="4">
        <v>1.5</v>
      </c>
      <c r="G8478" s="4">
        <v>4.5</v>
      </c>
      <c r="H8478" s="7">
        <v>45257.0</v>
      </c>
      <c r="I8478" s="4">
        <f>IFERROR(__xludf.DUMMYFUNCTION("SPLIT(H8478,""/"")"),27.0)</f>
        <v>27</v>
      </c>
      <c r="J8478" s="4">
        <f>IFERROR(__xludf.DUMMYFUNCTION("""COMPUTED_VALUE"""),11.0)</f>
        <v>11</v>
      </c>
      <c r="K8478" s="4">
        <f>IFERROR(__xludf.DUMMYFUNCTION("""COMPUTED_VALUE"""),2023.0)</f>
        <v>2023</v>
      </c>
    </row>
    <row r="8479">
      <c r="A8479" s="1" t="s">
        <v>8670</v>
      </c>
      <c r="B8479" s="4" t="s">
        <v>81</v>
      </c>
      <c r="C8479" s="4" t="s">
        <v>29</v>
      </c>
      <c r="D8479" s="4" t="s">
        <v>39</v>
      </c>
      <c r="E8479" s="4">
        <v>5.0</v>
      </c>
      <c r="F8479" s="4">
        <v>1.5</v>
      </c>
      <c r="G8479" s="4">
        <v>7.5</v>
      </c>
      <c r="H8479" s="7">
        <v>45257.0</v>
      </c>
      <c r="I8479" s="4">
        <f>IFERROR(__xludf.DUMMYFUNCTION("SPLIT(H8479,""/"")"),27.0)</f>
        <v>27</v>
      </c>
      <c r="J8479" s="4">
        <f>IFERROR(__xludf.DUMMYFUNCTION("""COMPUTED_VALUE"""),11.0)</f>
        <v>11</v>
      </c>
      <c r="K8479" s="4">
        <f>IFERROR(__xludf.DUMMYFUNCTION("""COMPUTED_VALUE"""),2023.0)</f>
        <v>2023</v>
      </c>
    </row>
    <row r="8480">
      <c r="A8480" s="1" t="s">
        <v>6702</v>
      </c>
      <c r="B8480" s="4" t="s">
        <v>81</v>
      </c>
      <c r="C8480" s="4" t="s">
        <v>30</v>
      </c>
      <c r="D8480" s="4" t="s">
        <v>23</v>
      </c>
      <c r="E8480" s="4">
        <v>2.0</v>
      </c>
      <c r="F8480" s="4">
        <v>1.5</v>
      </c>
      <c r="G8480" s="4">
        <v>3.0</v>
      </c>
      <c r="H8480" s="7">
        <v>45258.0</v>
      </c>
      <c r="I8480" s="4">
        <f>IFERROR(__xludf.DUMMYFUNCTION("SPLIT(H8480,""/"")"),28.0)</f>
        <v>28</v>
      </c>
      <c r="J8480" s="4">
        <f>IFERROR(__xludf.DUMMYFUNCTION("""COMPUTED_VALUE"""),11.0)</f>
        <v>11</v>
      </c>
      <c r="K8480" s="4">
        <f>IFERROR(__xludf.DUMMYFUNCTION("""COMPUTED_VALUE"""),2023.0)</f>
        <v>2023</v>
      </c>
    </row>
    <row r="8481">
      <c r="A8481" s="1" t="s">
        <v>6717</v>
      </c>
      <c r="B8481" s="4" t="s">
        <v>81</v>
      </c>
      <c r="C8481" s="4" t="s">
        <v>29</v>
      </c>
      <c r="D8481" s="4" t="s">
        <v>28</v>
      </c>
      <c r="E8481" s="4">
        <v>1.0</v>
      </c>
      <c r="F8481" s="4">
        <v>1.5</v>
      </c>
      <c r="G8481" s="4">
        <v>1.5</v>
      </c>
      <c r="H8481" s="7">
        <v>45258.0</v>
      </c>
      <c r="I8481" s="4">
        <f>IFERROR(__xludf.DUMMYFUNCTION("SPLIT(H8481,""/"")"),28.0)</f>
        <v>28</v>
      </c>
      <c r="J8481" s="4">
        <f>IFERROR(__xludf.DUMMYFUNCTION("""COMPUTED_VALUE"""),11.0)</f>
        <v>11</v>
      </c>
      <c r="K8481" s="4">
        <f>IFERROR(__xludf.DUMMYFUNCTION("""COMPUTED_VALUE"""),2023.0)</f>
        <v>2023</v>
      </c>
    </row>
    <row r="8482">
      <c r="A8482" s="1" t="s">
        <v>1421</v>
      </c>
      <c r="B8482" s="4" t="s">
        <v>81</v>
      </c>
      <c r="C8482" s="4" t="s">
        <v>30</v>
      </c>
      <c r="D8482" s="4" t="s">
        <v>30</v>
      </c>
      <c r="E8482" s="4">
        <v>5.0</v>
      </c>
      <c r="F8482" s="4">
        <v>1.5</v>
      </c>
      <c r="G8482" s="4">
        <v>7.5</v>
      </c>
      <c r="H8482" s="7">
        <v>45259.0</v>
      </c>
      <c r="I8482" s="4">
        <f>IFERROR(__xludf.DUMMYFUNCTION("SPLIT(H8482,""/"")"),29.0)</f>
        <v>29</v>
      </c>
      <c r="J8482" s="4">
        <f>IFERROR(__xludf.DUMMYFUNCTION("""COMPUTED_VALUE"""),11.0)</f>
        <v>11</v>
      </c>
      <c r="K8482" s="4">
        <f>IFERROR(__xludf.DUMMYFUNCTION("""COMPUTED_VALUE"""),2023.0)</f>
        <v>2023</v>
      </c>
    </row>
    <row r="8483">
      <c r="A8483" s="1" t="s">
        <v>1489</v>
      </c>
      <c r="B8483" s="4" t="s">
        <v>81</v>
      </c>
      <c r="C8483" s="4" t="s">
        <v>24</v>
      </c>
      <c r="D8483" s="4" t="s">
        <v>23</v>
      </c>
      <c r="E8483" s="4">
        <v>4.0</v>
      </c>
      <c r="F8483" s="4">
        <v>1.5</v>
      </c>
      <c r="G8483" s="4">
        <v>6.0</v>
      </c>
      <c r="H8483" s="7">
        <v>45260.0</v>
      </c>
      <c r="I8483" s="4">
        <f>IFERROR(__xludf.DUMMYFUNCTION("SPLIT(H8483,""/"")"),30.0)</f>
        <v>30</v>
      </c>
      <c r="J8483" s="4">
        <f>IFERROR(__xludf.DUMMYFUNCTION("""COMPUTED_VALUE"""),11.0)</f>
        <v>11</v>
      </c>
      <c r="K8483" s="4">
        <f>IFERROR(__xludf.DUMMYFUNCTION("""COMPUTED_VALUE"""),2023.0)</f>
        <v>2023</v>
      </c>
    </row>
    <row r="8484">
      <c r="A8484" s="1" t="s">
        <v>3719</v>
      </c>
      <c r="B8484" s="4" t="s">
        <v>81</v>
      </c>
      <c r="C8484" s="4" t="s">
        <v>29</v>
      </c>
      <c r="D8484" s="4" t="s">
        <v>23</v>
      </c>
      <c r="E8484" s="4">
        <v>2.0</v>
      </c>
      <c r="F8484" s="4">
        <v>1.5</v>
      </c>
      <c r="G8484" s="4">
        <v>3.0</v>
      </c>
      <c r="H8484" s="7">
        <v>45260.0</v>
      </c>
      <c r="I8484" s="4">
        <f>IFERROR(__xludf.DUMMYFUNCTION("SPLIT(H8484,""/"")"),30.0)</f>
        <v>30</v>
      </c>
      <c r="J8484" s="4">
        <f>IFERROR(__xludf.DUMMYFUNCTION("""COMPUTED_VALUE"""),11.0)</f>
        <v>11</v>
      </c>
      <c r="K8484" s="4">
        <f>IFERROR(__xludf.DUMMYFUNCTION("""COMPUTED_VALUE"""),2023.0)</f>
        <v>2023</v>
      </c>
    </row>
    <row r="8485">
      <c r="A8485" s="1" t="s">
        <v>5812</v>
      </c>
      <c r="B8485" s="4" t="s">
        <v>81</v>
      </c>
      <c r="C8485" s="4" t="s">
        <v>30</v>
      </c>
      <c r="D8485" s="4" t="s">
        <v>30</v>
      </c>
      <c r="E8485" s="4">
        <v>4.0</v>
      </c>
      <c r="F8485" s="4">
        <v>1.5</v>
      </c>
      <c r="G8485" s="4">
        <v>6.0</v>
      </c>
      <c r="H8485" s="5">
        <v>45261.0</v>
      </c>
      <c r="I8485" s="4">
        <f>IFERROR(__xludf.DUMMYFUNCTION("SPLIT(H8485,""/"")"),1.0)</f>
        <v>1</v>
      </c>
      <c r="J8485" s="4">
        <f>IFERROR(__xludf.DUMMYFUNCTION("""COMPUTED_VALUE"""),12.0)</f>
        <v>12</v>
      </c>
      <c r="K8485" s="4">
        <f>IFERROR(__xludf.DUMMYFUNCTION("""COMPUTED_VALUE"""),2023.0)</f>
        <v>2023</v>
      </c>
    </row>
    <row r="8486">
      <c r="A8486" s="1" t="s">
        <v>9075</v>
      </c>
      <c r="B8486" s="4" t="s">
        <v>81</v>
      </c>
      <c r="C8486" s="4" t="s">
        <v>30</v>
      </c>
      <c r="D8486" s="4" t="s">
        <v>23</v>
      </c>
      <c r="E8486" s="4">
        <v>4.0</v>
      </c>
      <c r="F8486" s="4">
        <v>1.5</v>
      </c>
      <c r="G8486" s="4">
        <v>6.0</v>
      </c>
      <c r="H8486" s="5">
        <v>45261.0</v>
      </c>
      <c r="I8486" s="4">
        <f>IFERROR(__xludf.DUMMYFUNCTION("SPLIT(H8486,""/"")"),1.0)</f>
        <v>1</v>
      </c>
      <c r="J8486" s="4">
        <f>IFERROR(__xludf.DUMMYFUNCTION("""COMPUTED_VALUE"""),12.0)</f>
        <v>12</v>
      </c>
      <c r="K8486" s="4">
        <f>IFERROR(__xludf.DUMMYFUNCTION("""COMPUTED_VALUE"""),2023.0)</f>
        <v>2023</v>
      </c>
    </row>
    <row r="8487">
      <c r="A8487" s="1" t="s">
        <v>4130</v>
      </c>
      <c r="B8487" s="4" t="s">
        <v>81</v>
      </c>
      <c r="C8487" s="4" t="s">
        <v>29</v>
      </c>
      <c r="D8487" s="4" t="s">
        <v>23</v>
      </c>
      <c r="E8487" s="4">
        <v>4.0</v>
      </c>
      <c r="F8487" s="4">
        <v>1.5</v>
      </c>
      <c r="G8487" s="4">
        <v>6.0</v>
      </c>
      <c r="H8487" s="5">
        <v>45261.0</v>
      </c>
      <c r="I8487" s="4">
        <f>IFERROR(__xludf.DUMMYFUNCTION("SPLIT(H8487,""/"")"),1.0)</f>
        <v>1</v>
      </c>
      <c r="J8487" s="4">
        <f>IFERROR(__xludf.DUMMYFUNCTION("""COMPUTED_VALUE"""),12.0)</f>
        <v>12</v>
      </c>
      <c r="K8487" s="4">
        <f>IFERROR(__xludf.DUMMYFUNCTION("""COMPUTED_VALUE"""),2023.0)</f>
        <v>2023</v>
      </c>
    </row>
    <row r="8488">
      <c r="A8488" s="1" t="s">
        <v>660</v>
      </c>
      <c r="B8488" s="4" t="s">
        <v>81</v>
      </c>
      <c r="C8488" s="4" t="s">
        <v>30</v>
      </c>
      <c r="D8488" s="4" t="s">
        <v>30</v>
      </c>
      <c r="E8488" s="4">
        <v>4.0</v>
      </c>
      <c r="F8488" s="4">
        <v>1.5</v>
      </c>
      <c r="G8488" s="4">
        <v>6.0</v>
      </c>
      <c r="H8488" s="5">
        <v>45262.0</v>
      </c>
      <c r="I8488" s="4">
        <f>IFERROR(__xludf.DUMMYFUNCTION("SPLIT(H8488,""/"")"),2.0)</f>
        <v>2</v>
      </c>
      <c r="J8488" s="4">
        <f>IFERROR(__xludf.DUMMYFUNCTION("""COMPUTED_VALUE"""),12.0)</f>
        <v>12</v>
      </c>
      <c r="K8488" s="4">
        <f>IFERROR(__xludf.DUMMYFUNCTION("""COMPUTED_VALUE"""),2023.0)</f>
        <v>2023</v>
      </c>
    </row>
    <row r="8489">
      <c r="A8489" s="1" t="s">
        <v>8222</v>
      </c>
      <c r="B8489" s="4" t="s">
        <v>81</v>
      </c>
      <c r="C8489" s="4" t="s">
        <v>29</v>
      </c>
      <c r="D8489" s="4" t="s">
        <v>28</v>
      </c>
      <c r="E8489" s="4">
        <v>1.0</v>
      </c>
      <c r="F8489" s="4">
        <v>1.5</v>
      </c>
      <c r="G8489" s="4">
        <v>1.5</v>
      </c>
      <c r="H8489" s="5">
        <v>45263.0</v>
      </c>
      <c r="I8489" s="4">
        <f>IFERROR(__xludf.DUMMYFUNCTION("SPLIT(H8489,""/"")"),3.0)</f>
        <v>3</v>
      </c>
      <c r="J8489" s="4">
        <f>IFERROR(__xludf.DUMMYFUNCTION("""COMPUTED_VALUE"""),12.0)</f>
        <v>12</v>
      </c>
      <c r="K8489" s="4">
        <f>IFERROR(__xludf.DUMMYFUNCTION("""COMPUTED_VALUE"""),2023.0)</f>
        <v>2023</v>
      </c>
    </row>
    <row r="8490">
      <c r="A8490" s="1" t="s">
        <v>1878</v>
      </c>
      <c r="B8490" s="4" t="s">
        <v>81</v>
      </c>
      <c r="C8490" s="4" t="s">
        <v>29</v>
      </c>
      <c r="D8490" s="4" t="s">
        <v>39</v>
      </c>
      <c r="E8490" s="4">
        <v>4.0</v>
      </c>
      <c r="F8490" s="4">
        <v>1.5</v>
      </c>
      <c r="G8490" s="4">
        <v>6.0</v>
      </c>
      <c r="H8490" s="5">
        <v>45263.0</v>
      </c>
      <c r="I8490" s="4">
        <f>IFERROR(__xludf.DUMMYFUNCTION("SPLIT(H8490,""/"")"),3.0)</f>
        <v>3</v>
      </c>
      <c r="J8490" s="4">
        <f>IFERROR(__xludf.DUMMYFUNCTION("""COMPUTED_VALUE"""),12.0)</f>
        <v>12</v>
      </c>
      <c r="K8490" s="4">
        <f>IFERROR(__xludf.DUMMYFUNCTION("""COMPUTED_VALUE"""),2023.0)</f>
        <v>2023</v>
      </c>
    </row>
    <row r="8491">
      <c r="A8491" s="1" t="s">
        <v>3657</v>
      </c>
      <c r="B8491" s="4" t="s">
        <v>81</v>
      </c>
      <c r="C8491" s="4" t="s">
        <v>24</v>
      </c>
      <c r="D8491" s="4" t="s">
        <v>23</v>
      </c>
      <c r="E8491" s="4">
        <v>5.0</v>
      </c>
      <c r="F8491" s="4">
        <v>1.5</v>
      </c>
      <c r="G8491" s="4">
        <v>7.5</v>
      </c>
      <c r="H8491" s="5">
        <v>45263.0</v>
      </c>
      <c r="I8491" s="4">
        <f>IFERROR(__xludf.DUMMYFUNCTION("SPLIT(H8491,""/"")"),3.0)</f>
        <v>3</v>
      </c>
      <c r="J8491" s="4">
        <f>IFERROR(__xludf.DUMMYFUNCTION("""COMPUTED_VALUE"""),12.0)</f>
        <v>12</v>
      </c>
      <c r="K8491" s="4">
        <f>IFERROR(__xludf.DUMMYFUNCTION("""COMPUTED_VALUE"""),2023.0)</f>
        <v>2023</v>
      </c>
    </row>
    <row r="8492">
      <c r="A8492" s="1" t="s">
        <v>5618</v>
      </c>
      <c r="B8492" s="4" t="s">
        <v>81</v>
      </c>
      <c r="C8492" s="4" t="s">
        <v>29</v>
      </c>
      <c r="D8492" s="4" t="s">
        <v>28</v>
      </c>
      <c r="E8492" s="4">
        <v>1.0</v>
      </c>
      <c r="F8492" s="4">
        <v>1.5</v>
      </c>
      <c r="G8492" s="4">
        <v>1.5</v>
      </c>
      <c r="H8492" s="5">
        <v>45264.0</v>
      </c>
      <c r="I8492" s="4">
        <f>IFERROR(__xludf.DUMMYFUNCTION("SPLIT(H8492,""/"")"),4.0)</f>
        <v>4</v>
      </c>
      <c r="J8492" s="4">
        <f>IFERROR(__xludf.DUMMYFUNCTION("""COMPUTED_VALUE"""),12.0)</f>
        <v>12</v>
      </c>
      <c r="K8492" s="4">
        <f>IFERROR(__xludf.DUMMYFUNCTION("""COMPUTED_VALUE"""),2023.0)</f>
        <v>2023</v>
      </c>
    </row>
    <row r="8493">
      <c r="A8493" s="1" t="s">
        <v>6944</v>
      </c>
      <c r="B8493" s="4" t="s">
        <v>81</v>
      </c>
      <c r="C8493" s="4" t="s">
        <v>24</v>
      </c>
      <c r="D8493" s="4" t="s">
        <v>30</v>
      </c>
      <c r="E8493" s="4">
        <v>2.0</v>
      </c>
      <c r="F8493" s="4">
        <v>1.5</v>
      </c>
      <c r="G8493" s="4">
        <v>3.0</v>
      </c>
      <c r="H8493" s="5">
        <v>45264.0</v>
      </c>
      <c r="I8493" s="4">
        <f>IFERROR(__xludf.DUMMYFUNCTION("SPLIT(H8493,""/"")"),4.0)</f>
        <v>4</v>
      </c>
      <c r="J8493" s="4">
        <f>IFERROR(__xludf.DUMMYFUNCTION("""COMPUTED_VALUE"""),12.0)</f>
        <v>12</v>
      </c>
      <c r="K8493" s="4">
        <f>IFERROR(__xludf.DUMMYFUNCTION("""COMPUTED_VALUE"""),2023.0)</f>
        <v>2023</v>
      </c>
    </row>
    <row r="8494">
      <c r="A8494" s="1" t="s">
        <v>2783</v>
      </c>
      <c r="B8494" s="4" t="s">
        <v>81</v>
      </c>
      <c r="C8494" s="4" t="s">
        <v>24</v>
      </c>
      <c r="D8494" s="4" t="s">
        <v>28</v>
      </c>
      <c r="E8494" s="4">
        <v>2.0</v>
      </c>
      <c r="F8494" s="4">
        <v>1.5</v>
      </c>
      <c r="G8494" s="4">
        <v>3.0</v>
      </c>
      <c r="H8494" s="5">
        <v>45264.0</v>
      </c>
      <c r="I8494" s="4">
        <f>IFERROR(__xludf.DUMMYFUNCTION("SPLIT(H8494,""/"")"),4.0)</f>
        <v>4</v>
      </c>
      <c r="J8494" s="4">
        <f>IFERROR(__xludf.DUMMYFUNCTION("""COMPUTED_VALUE"""),12.0)</f>
        <v>12</v>
      </c>
      <c r="K8494" s="4">
        <f>IFERROR(__xludf.DUMMYFUNCTION("""COMPUTED_VALUE"""),2023.0)</f>
        <v>2023</v>
      </c>
    </row>
    <row r="8495">
      <c r="A8495" s="1" t="s">
        <v>3218</v>
      </c>
      <c r="B8495" s="4" t="s">
        <v>81</v>
      </c>
      <c r="C8495" s="4" t="s">
        <v>30</v>
      </c>
      <c r="D8495" s="4" t="s">
        <v>23</v>
      </c>
      <c r="E8495" s="4">
        <v>5.0</v>
      </c>
      <c r="F8495" s="4">
        <v>1.5</v>
      </c>
      <c r="G8495" s="4">
        <v>7.5</v>
      </c>
      <c r="H8495" s="5">
        <v>45265.0</v>
      </c>
      <c r="I8495" s="4">
        <f>IFERROR(__xludf.DUMMYFUNCTION("SPLIT(H8495,""/"")"),5.0)</f>
        <v>5</v>
      </c>
      <c r="J8495" s="4">
        <f>IFERROR(__xludf.DUMMYFUNCTION("""COMPUTED_VALUE"""),12.0)</f>
        <v>12</v>
      </c>
      <c r="K8495" s="4">
        <f>IFERROR(__xludf.DUMMYFUNCTION("""COMPUTED_VALUE"""),2023.0)</f>
        <v>2023</v>
      </c>
    </row>
    <row r="8496">
      <c r="A8496" s="1" t="s">
        <v>4230</v>
      </c>
      <c r="B8496" s="4" t="s">
        <v>81</v>
      </c>
      <c r="C8496" s="4" t="s">
        <v>24</v>
      </c>
      <c r="D8496" s="4" t="s">
        <v>23</v>
      </c>
      <c r="E8496" s="4">
        <v>1.0</v>
      </c>
      <c r="F8496" s="4">
        <v>1.5</v>
      </c>
      <c r="G8496" s="4">
        <v>1.5</v>
      </c>
      <c r="H8496" s="5">
        <v>45267.0</v>
      </c>
      <c r="I8496" s="4">
        <f>IFERROR(__xludf.DUMMYFUNCTION("SPLIT(H8496,""/"")"),7.0)</f>
        <v>7</v>
      </c>
      <c r="J8496" s="4">
        <f>IFERROR(__xludf.DUMMYFUNCTION("""COMPUTED_VALUE"""),12.0)</f>
        <v>12</v>
      </c>
      <c r="K8496" s="4">
        <f>IFERROR(__xludf.DUMMYFUNCTION("""COMPUTED_VALUE"""),2023.0)</f>
        <v>2023</v>
      </c>
    </row>
    <row r="8497">
      <c r="A8497" s="1" t="s">
        <v>3231</v>
      </c>
      <c r="B8497" s="4" t="s">
        <v>81</v>
      </c>
      <c r="C8497" s="4" t="s">
        <v>29</v>
      </c>
      <c r="D8497" s="4" t="s">
        <v>39</v>
      </c>
      <c r="E8497" s="4">
        <v>5.0</v>
      </c>
      <c r="F8497" s="4">
        <v>1.5</v>
      </c>
      <c r="G8497" s="4">
        <v>7.5</v>
      </c>
      <c r="H8497" s="5">
        <v>45268.0</v>
      </c>
      <c r="I8497" s="4">
        <f>IFERROR(__xludf.DUMMYFUNCTION("SPLIT(H8497,""/"")"),8.0)</f>
        <v>8</v>
      </c>
      <c r="J8497" s="4">
        <f>IFERROR(__xludf.DUMMYFUNCTION("""COMPUTED_VALUE"""),12.0)</f>
        <v>12</v>
      </c>
      <c r="K8497" s="4">
        <f>IFERROR(__xludf.DUMMYFUNCTION("""COMPUTED_VALUE"""),2023.0)</f>
        <v>2023</v>
      </c>
    </row>
    <row r="8498">
      <c r="A8498" s="1" t="s">
        <v>468</v>
      </c>
      <c r="B8498" s="4" t="s">
        <v>81</v>
      </c>
      <c r="C8498" s="4" t="s">
        <v>29</v>
      </c>
      <c r="D8498" s="4" t="s">
        <v>30</v>
      </c>
      <c r="E8498" s="4">
        <v>1.0</v>
      </c>
      <c r="F8498" s="4">
        <v>1.5</v>
      </c>
      <c r="G8498" s="4">
        <v>1.5</v>
      </c>
      <c r="H8498" s="5">
        <v>45268.0</v>
      </c>
      <c r="I8498" s="4">
        <f>IFERROR(__xludf.DUMMYFUNCTION("SPLIT(H8498,""/"")"),8.0)</f>
        <v>8</v>
      </c>
      <c r="J8498" s="4">
        <f>IFERROR(__xludf.DUMMYFUNCTION("""COMPUTED_VALUE"""),12.0)</f>
        <v>12</v>
      </c>
      <c r="K8498" s="4">
        <f>IFERROR(__xludf.DUMMYFUNCTION("""COMPUTED_VALUE"""),2023.0)</f>
        <v>2023</v>
      </c>
    </row>
    <row r="8499">
      <c r="A8499" s="1" t="s">
        <v>6692</v>
      </c>
      <c r="B8499" s="4" t="s">
        <v>81</v>
      </c>
      <c r="C8499" s="4" t="s">
        <v>24</v>
      </c>
      <c r="D8499" s="4" t="s">
        <v>23</v>
      </c>
      <c r="E8499" s="4">
        <v>2.0</v>
      </c>
      <c r="F8499" s="4">
        <v>1.5</v>
      </c>
      <c r="G8499" s="4">
        <v>3.0</v>
      </c>
      <c r="H8499" s="5">
        <v>45268.0</v>
      </c>
      <c r="I8499" s="4">
        <f>IFERROR(__xludf.DUMMYFUNCTION("SPLIT(H8499,""/"")"),8.0)</f>
        <v>8</v>
      </c>
      <c r="J8499" s="4">
        <f>IFERROR(__xludf.DUMMYFUNCTION("""COMPUTED_VALUE"""),12.0)</f>
        <v>12</v>
      </c>
      <c r="K8499" s="4">
        <f>IFERROR(__xludf.DUMMYFUNCTION("""COMPUTED_VALUE"""),2023.0)</f>
        <v>2023</v>
      </c>
    </row>
    <row r="8500">
      <c r="A8500" s="1" t="s">
        <v>8569</v>
      </c>
      <c r="B8500" s="4" t="s">
        <v>81</v>
      </c>
      <c r="C8500" s="4" t="s">
        <v>29</v>
      </c>
      <c r="D8500" s="4" t="s">
        <v>39</v>
      </c>
      <c r="E8500" s="4">
        <v>1.0</v>
      </c>
      <c r="F8500" s="4">
        <v>1.5</v>
      </c>
      <c r="G8500" s="4">
        <v>1.5</v>
      </c>
      <c r="H8500" s="5">
        <v>45269.0</v>
      </c>
      <c r="I8500" s="4">
        <f>IFERROR(__xludf.DUMMYFUNCTION("SPLIT(H8500,""/"")"),9.0)</f>
        <v>9</v>
      </c>
      <c r="J8500" s="4">
        <f>IFERROR(__xludf.DUMMYFUNCTION("""COMPUTED_VALUE"""),12.0)</f>
        <v>12</v>
      </c>
      <c r="K8500" s="4">
        <f>IFERROR(__xludf.DUMMYFUNCTION("""COMPUTED_VALUE"""),2023.0)</f>
        <v>2023</v>
      </c>
    </row>
    <row r="8501">
      <c r="A8501" s="1" t="s">
        <v>4542</v>
      </c>
      <c r="B8501" s="4" t="s">
        <v>81</v>
      </c>
      <c r="C8501" s="4" t="s">
        <v>30</v>
      </c>
      <c r="D8501" s="4" t="s">
        <v>39</v>
      </c>
      <c r="E8501" s="4">
        <v>4.0</v>
      </c>
      <c r="F8501" s="4">
        <v>1.5</v>
      </c>
      <c r="G8501" s="4">
        <v>6.0</v>
      </c>
      <c r="H8501" s="5">
        <v>45269.0</v>
      </c>
      <c r="I8501" s="4">
        <f>IFERROR(__xludf.DUMMYFUNCTION("SPLIT(H8501,""/"")"),9.0)</f>
        <v>9</v>
      </c>
      <c r="J8501" s="4">
        <f>IFERROR(__xludf.DUMMYFUNCTION("""COMPUTED_VALUE"""),12.0)</f>
        <v>12</v>
      </c>
      <c r="K8501" s="4">
        <f>IFERROR(__xludf.DUMMYFUNCTION("""COMPUTED_VALUE"""),2023.0)</f>
        <v>2023</v>
      </c>
    </row>
    <row r="8502">
      <c r="A8502" s="1" t="s">
        <v>4849</v>
      </c>
      <c r="B8502" s="4" t="s">
        <v>81</v>
      </c>
      <c r="C8502" s="4" t="s">
        <v>29</v>
      </c>
      <c r="D8502" s="4" t="s">
        <v>39</v>
      </c>
      <c r="E8502" s="4">
        <v>5.0</v>
      </c>
      <c r="F8502" s="4">
        <v>1.5</v>
      </c>
      <c r="G8502" s="4">
        <v>7.5</v>
      </c>
      <c r="H8502" s="7">
        <v>45270.0</v>
      </c>
      <c r="I8502" s="4">
        <f>IFERROR(__xludf.DUMMYFUNCTION("SPLIT(H8502,""/"")"),10.0)</f>
        <v>10</v>
      </c>
      <c r="J8502" s="4">
        <f>IFERROR(__xludf.DUMMYFUNCTION("""COMPUTED_VALUE"""),12.0)</f>
        <v>12</v>
      </c>
      <c r="K8502" s="4">
        <f>IFERROR(__xludf.DUMMYFUNCTION("""COMPUTED_VALUE"""),2023.0)</f>
        <v>2023</v>
      </c>
    </row>
    <row r="8503">
      <c r="A8503" s="1" t="s">
        <v>329</v>
      </c>
      <c r="B8503" s="4" t="s">
        <v>81</v>
      </c>
      <c r="C8503" s="4" t="s">
        <v>29</v>
      </c>
      <c r="D8503" s="4" t="s">
        <v>23</v>
      </c>
      <c r="E8503" s="4">
        <v>5.0</v>
      </c>
      <c r="F8503" s="4">
        <v>1.5</v>
      </c>
      <c r="G8503" s="4">
        <v>7.5</v>
      </c>
      <c r="H8503" s="7">
        <v>45271.0</v>
      </c>
      <c r="I8503" s="4">
        <f>IFERROR(__xludf.DUMMYFUNCTION("SPLIT(H8503,""/"")"),11.0)</f>
        <v>11</v>
      </c>
      <c r="J8503" s="4">
        <f>IFERROR(__xludf.DUMMYFUNCTION("""COMPUTED_VALUE"""),12.0)</f>
        <v>12</v>
      </c>
      <c r="K8503" s="4">
        <f>IFERROR(__xludf.DUMMYFUNCTION("""COMPUTED_VALUE"""),2023.0)</f>
        <v>2023</v>
      </c>
    </row>
    <row r="8504">
      <c r="A8504" s="1" t="s">
        <v>4855</v>
      </c>
      <c r="B8504" s="4" t="s">
        <v>81</v>
      </c>
      <c r="C8504" s="4" t="s">
        <v>24</v>
      </c>
      <c r="D8504" s="4" t="s">
        <v>30</v>
      </c>
      <c r="E8504" s="4">
        <v>5.0</v>
      </c>
      <c r="F8504" s="4">
        <v>1.5</v>
      </c>
      <c r="G8504" s="4">
        <v>7.5</v>
      </c>
      <c r="H8504" s="7">
        <v>45272.0</v>
      </c>
      <c r="I8504" s="4">
        <f>IFERROR(__xludf.DUMMYFUNCTION("SPLIT(H8504,""/"")"),12.0)</f>
        <v>12</v>
      </c>
      <c r="J8504" s="4">
        <f>IFERROR(__xludf.DUMMYFUNCTION("""COMPUTED_VALUE"""),12.0)</f>
        <v>12</v>
      </c>
      <c r="K8504" s="4">
        <f>IFERROR(__xludf.DUMMYFUNCTION("""COMPUTED_VALUE"""),2023.0)</f>
        <v>2023</v>
      </c>
    </row>
    <row r="8505">
      <c r="A8505" s="1" t="s">
        <v>174</v>
      </c>
      <c r="B8505" s="4" t="s">
        <v>81</v>
      </c>
      <c r="C8505" s="4" t="s">
        <v>24</v>
      </c>
      <c r="D8505" s="4" t="s">
        <v>23</v>
      </c>
      <c r="E8505" s="4">
        <v>5.0</v>
      </c>
      <c r="F8505" s="4">
        <v>1.5</v>
      </c>
      <c r="G8505" s="4">
        <v>7.5</v>
      </c>
      <c r="H8505" s="7">
        <v>45272.0</v>
      </c>
      <c r="I8505" s="4">
        <f>IFERROR(__xludf.DUMMYFUNCTION("SPLIT(H8505,""/"")"),12.0)</f>
        <v>12</v>
      </c>
      <c r="J8505" s="4">
        <f>IFERROR(__xludf.DUMMYFUNCTION("""COMPUTED_VALUE"""),12.0)</f>
        <v>12</v>
      </c>
      <c r="K8505" s="4">
        <f>IFERROR(__xludf.DUMMYFUNCTION("""COMPUTED_VALUE"""),2023.0)</f>
        <v>2023</v>
      </c>
    </row>
    <row r="8506">
      <c r="A8506" s="1" t="s">
        <v>7714</v>
      </c>
      <c r="B8506" s="4" t="s">
        <v>81</v>
      </c>
      <c r="C8506" s="4" t="s">
        <v>29</v>
      </c>
      <c r="D8506" s="4" t="s">
        <v>30</v>
      </c>
      <c r="E8506" s="4">
        <v>3.0</v>
      </c>
      <c r="F8506" s="4">
        <v>1.5</v>
      </c>
      <c r="G8506" s="4">
        <v>4.5</v>
      </c>
      <c r="H8506" s="7">
        <v>45273.0</v>
      </c>
      <c r="I8506" s="4">
        <f>IFERROR(__xludf.DUMMYFUNCTION("SPLIT(H8506,""/"")"),13.0)</f>
        <v>13</v>
      </c>
      <c r="J8506" s="4">
        <f>IFERROR(__xludf.DUMMYFUNCTION("""COMPUTED_VALUE"""),12.0)</f>
        <v>12</v>
      </c>
      <c r="K8506" s="4">
        <f>IFERROR(__xludf.DUMMYFUNCTION("""COMPUTED_VALUE"""),2023.0)</f>
        <v>2023</v>
      </c>
    </row>
    <row r="8507">
      <c r="A8507" s="1" t="s">
        <v>553</v>
      </c>
      <c r="B8507" s="4" t="s">
        <v>81</v>
      </c>
      <c r="C8507" s="4" t="s">
        <v>29</v>
      </c>
      <c r="D8507" s="4" t="s">
        <v>30</v>
      </c>
      <c r="E8507" s="4">
        <v>2.0</v>
      </c>
      <c r="F8507" s="4">
        <v>1.5</v>
      </c>
      <c r="G8507" s="4">
        <v>3.0</v>
      </c>
      <c r="H8507" s="7">
        <v>45273.0</v>
      </c>
      <c r="I8507" s="4">
        <f>IFERROR(__xludf.DUMMYFUNCTION("SPLIT(H8507,""/"")"),13.0)</f>
        <v>13</v>
      </c>
      <c r="J8507" s="4">
        <f>IFERROR(__xludf.DUMMYFUNCTION("""COMPUTED_VALUE"""),12.0)</f>
        <v>12</v>
      </c>
      <c r="K8507" s="4">
        <f>IFERROR(__xludf.DUMMYFUNCTION("""COMPUTED_VALUE"""),2023.0)</f>
        <v>2023</v>
      </c>
    </row>
    <row r="8508">
      <c r="A8508" s="1" t="s">
        <v>9952</v>
      </c>
      <c r="B8508" s="4" t="s">
        <v>81</v>
      </c>
      <c r="C8508" s="4" t="s">
        <v>30</v>
      </c>
      <c r="D8508" s="4" t="s">
        <v>23</v>
      </c>
      <c r="E8508" s="4">
        <v>1.0</v>
      </c>
      <c r="F8508" s="4">
        <v>1.5</v>
      </c>
      <c r="G8508" s="4">
        <v>1.5</v>
      </c>
      <c r="H8508" s="7">
        <v>45273.0</v>
      </c>
      <c r="I8508" s="4">
        <f>IFERROR(__xludf.DUMMYFUNCTION("SPLIT(H8508,""/"")"),13.0)</f>
        <v>13</v>
      </c>
      <c r="J8508" s="4">
        <f>IFERROR(__xludf.DUMMYFUNCTION("""COMPUTED_VALUE"""),12.0)</f>
        <v>12</v>
      </c>
      <c r="K8508" s="4">
        <f>IFERROR(__xludf.DUMMYFUNCTION("""COMPUTED_VALUE"""),2023.0)</f>
        <v>2023</v>
      </c>
    </row>
    <row r="8509">
      <c r="A8509" s="1" t="s">
        <v>5432</v>
      </c>
      <c r="B8509" s="4" t="s">
        <v>81</v>
      </c>
      <c r="C8509" s="4" t="s">
        <v>29</v>
      </c>
      <c r="D8509" s="4" t="s">
        <v>39</v>
      </c>
      <c r="E8509" s="4">
        <v>3.0</v>
      </c>
      <c r="F8509" s="4">
        <v>1.5</v>
      </c>
      <c r="G8509" s="4">
        <v>4.5</v>
      </c>
      <c r="H8509" s="7">
        <v>45274.0</v>
      </c>
      <c r="I8509" s="4">
        <f>IFERROR(__xludf.DUMMYFUNCTION("SPLIT(H8509,""/"")"),14.0)</f>
        <v>14</v>
      </c>
      <c r="J8509" s="4">
        <f>IFERROR(__xludf.DUMMYFUNCTION("""COMPUTED_VALUE"""),12.0)</f>
        <v>12</v>
      </c>
      <c r="K8509" s="4">
        <f>IFERROR(__xludf.DUMMYFUNCTION("""COMPUTED_VALUE"""),2023.0)</f>
        <v>2023</v>
      </c>
    </row>
    <row r="8510">
      <c r="A8510" s="1" t="s">
        <v>6681</v>
      </c>
      <c r="B8510" s="4" t="s">
        <v>81</v>
      </c>
      <c r="C8510" s="4" t="s">
        <v>29</v>
      </c>
      <c r="D8510" s="4" t="s">
        <v>39</v>
      </c>
      <c r="E8510" s="4">
        <v>5.0</v>
      </c>
      <c r="F8510" s="4">
        <v>1.5</v>
      </c>
      <c r="G8510" s="4">
        <v>7.5</v>
      </c>
      <c r="H8510" s="7">
        <v>45274.0</v>
      </c>
      <c r="I8510" s="4">
        <f>IFERROR(__xludf.DUMMYFUNCTION("SPLIT(H8510,""/"")"),14.0)</f>
        <v>14</v>
      </c>
      <c r="J8510" s="4">
        <f>IFERROR(__xludf.DUMMYFUNCTION("""COMPUTED_VALUE"""),12.0)</f>
        <v>12</v>
      </c>
      <c r="K8510" s="4">
        <f>IFERROR(__xludf.DUMMYFUNCTION("""COMPUTED_VALUE"""),2023.0)</f>
        <v>2023</v>
      </c>
    </row>
    <row r="8511">
      <c r="A8511" s="1" t="s">
        <v>701</v>
      </c>
      <c r="B8511" s="4" t="s">
        <v>81</v>
      </c>
      <c r="C8511" s="4" t="s">
        <v>24</v>
      </c>
      <c r="D8511" s="4" t="s">
        <v>39</v>
      </c>
      <c r="E8511" s="4">
        <v>2.0</v>
      </c>
      <c r="F8511" s="4">
        <v>1.5</v>
      </c>
      <c r="G8511" s="4">
        <v>3.0</v>
      </c>
      <c r="H8511" s="7">
        <v>45274.0</v>
      </c>
      <c r="I8511" s="4">
        <f>IFERROR(__xludf.DUMMYFUNCTION("SPLIT(H8511,""/"")"),14.0)</f>
        <v>14</v>
      </c>
      <c r="J8511" s="4">
        <f>IFERROR(__xludf.DUMMYFUNCTION("""COMPUTED_VALUE"""),12.0)</f>
        <v>12</v>
      </c>
      <c r="K8511" s="4">
        <f>IFERROR(__xludf.DUMMYFUNCTION("""COMPUTED_VALUE"""),2023.0)</f>
        <v>2023</v>
      </c>
    </row>
    <row r="8512">
      <c r="A8512" s="1" t="s">
        <v>477</v>
      </c>
      <c r="B8512" s="4" t="s">
        <v>81</v>
      </c>
      <c r="C8512" s="4" t="s">
        <v>24</v>
      </c>
      <c r="D8512" s="4" t="s">
        <v>39</v>
      </c>
      <c r="E8512" s="4">
        <v>3.0</v>
      </c>
      <c r="F8512" s="4">
        <v>1.5</v>
      </c>
      <c r="G8512" s="4">
        <v>4.5</v>
      </c>
      <c r="H8512" s="7">
        <v>45275.0</v>
      </c>
      <c r="I8512" s="4">
        <f>IFERROR(__xludf.DUMMYFUNCTION("SPLIT(H8512,""/"")"),15.0)</f>
        <v>15</v>
      </c>
      <c r="J8512" s="4">
        <f>IFERROR(__xludf.DUMMYFUNCTION("""COMPUTED_VALUE"""),12.0)</f>
        <v>12</v>
      </c>
      <c r="K8512" s="4">
        <f>IFERROR(__xludf.DUMMYFUNCTION("""COMPUTED_VALUE"""),2023.0)</f>
        <v>2023</v>
      </c>
    </row>
    <row r="8513">
      <c r="A8513" s="1" t="s">
        <v>3053</v>
      </c>
      <c r="B8513" s="4" t="s">
        <v>81</v>
      </c>
      <c r="C8513" s="4" t="s">
        <v>24</v>
      </c>
      <c r="D8513" s="4" t="s">
        <v>39</v>
      </c>
      <c r="E8513" s="4">
        <v>4.0</v>
      </c>
      <c r="F8513" s="4">
        <v>1.5</v>
      </c>
      <c r="G8513" s="4">
        <v>6.0</v>
      </c>
      <c r="H8513" s="7">
        <v>45275.0</v>
      </c>
      <c r="I8513" s="4">
        <f>IFERROR(__xludf.DUMMYFUNCTION("SPLIT(H8513,""/"")"),15.0)</f>
        <v>15</v>
      </c>
      <c r="J8513" s="4">
        <f>IFERROR(__xludf.DUMMYFUNCTION("""COMPUTED_VALUE"""),12.0)</f>
        <v>12</v>
      </c>
      <c r="K8513" s="4">
        <f>IFERROR(__xludf.DUMMYFUNCTION("""COMPUTED_VALUE"""),2023.0)</f>
        <v>2023</v>
      </c>
    </row>
    <row r="8514">
      <c r="A8514" s="1" t="s">
        <v>679</v>
      </c>
      <c r="B8514" s="4" t="s">
        <v>81</v>
      </c>
      <c r="C8514" s="4" t="s">
        <v>30</v>
      </c>
      <c r="D8514" s="4" t="s">
        <v>39</v>
      </c>
      <c r="E8514" s="4">
        <v>5.0</v>
      </c>
      <c r="F8514" s="4">
        <v>1.5</v>
      </c>
      <c r="G8514" s="4">
        <v>7.5</v>
      </c>
      <c r="H8514" s="7">
        <v>45276.0</v>
      </c>
      <c r="I8514" s="4">
        <f>IFERROR(__xludf.DUMMYFUNCTION("SPLIT(H8514,""/"")"),16.0)</f>
        <v>16</v>
      </c>
      <c r="J8514" s="4">
        <f>IFERROR(__xludf.DUMMYFUNCTION("""COMPUTED_VALUE"""),12.0)</f>
        <v>12</v>
      </c>
      <c r="K8514" s="4">
        <f>IFERROR(__xludf.DUMMYFUNCTION("""COMPUTED_VALUE"""),2023.0)</f>
        <v>2023</v>
      </c>
    </row>
    <row r="8515">
      <c r="A8515" s="1" t="s">
        <v>3805</v>
      </c>
      <c r="B8515" s="4" t="s">
        <v>81</v>
      </c>
      <c r="C8515" s="4" t="s">
        <v>29</v>
      </c>
      <c r="D8515" s="4" t="s">
        <v>23</v>
      </c>
      <c r="E8515" s="4">
        <v>5.0</v>
      </c>
      <c r="F8515" s="4">
        <v>1.5</v>
      </c>
      <c r="G8515" s="4">
        <v>7.5</v>
      </c>
      <c r="H8515" s="7">
        <v>45276.0</v>
      </c>
      <c r="I8515" s="4">
        <f>IFERROR(__xludf.DUMMYFUNCTION("SPLIT(H8515,""/"")"),16.0)</f>
        <v>16</v>
      </c>
      <c r="J8515" s="4">
        <f>IFERROR(__xludf.DUMMYFUNCTION("""COMPUTED_VALUE"""),12.0)</f>
        <v>12</v>
      </c>
      <c r="K8515" s="4">
        <f>IFERROR(__xludf.DUMMYFUNCTION("""COMPUTED_VALUE"""),2023.0)</f>
        <v>2023</v>
      </c>
    </row>
    <row r="8516">
      <c r="A8516" s="1" t="s">
        <v>2883</v>
      </c>
      <c r="B8516" s="4" t="s">
        <v>81</v>
      </c>
      <c r="C8516" s="4" t="s">
        <v>30</v>
      </c>
      <c r="D8516" s="4" t="s">
        <v>30</v>
      </c>
      <c r="E8516" s="4">
        <v>3.0</v>
      </c>
      <c r="F8516" s="4">
        <v>1.5</v>
      </c>
      <c r="G8516" s="4">
        <v>4.5</v>
      </c>
      <c r="H8516" s="7">
        <v>45276.0</v>
      </c>
      <c r="I8516" s="4">
        <f>IFERROR(__xludf.DUMMYFUNCTION("SPLIT(H8516,""/"")"),16.0)</f>
        <v>16</v>
      </c>
      <c r="J8516" s="4">
        <f>IFERROR(__xludf.DUMMYFUNCTION("""COMPUTED_VALUE"""),12.0)</f>
        <v>12</v>
      </c>
      <c r="K8516" s="4">
        <f>IFERROR(__xludf.DUMMYFUNCTION("""COMPUTED_VALUE"""),2023.0)</f>
        <v>2023</v>
      </c>
    </row>
    <row r="8517">
      <c r="A8517" s="1" t="s">
        <v>2112</v>
      </c>
      <c r="B8517" s="4" t="s">
        <v>81</v>
      </c>
      <c r="C8517" s="4" t="s">
        <v>24</v>
      </c>
      <c r="D8517" s="4" t="s">
        <v>23</v>
      </c>
      <c r="E8517" s="4">
        <v>2.0</v>
      </c>
      <c r="F8517" s="4">
        <v>1.5</v>
      </c>
      <c r="G8517" s="4">
        <v>3.0</v>
      </c>
      <c r="H8517" s="7">
        <v>45276.0</v>
      </c>
      <c r="I8517" s="4">
        <f>IFERROR(__xludf.DUMMYFUNCTION("SPLIT(H8517,""/"")"),16.0)</f>
        <v>16</v>
      </c>
      <c r="J8517" s="4">
        <f>IFERROR(__xludf.DUMMYFUNCTION("""COMPUTED_VALUE"""),12.0)</f>
        <v>12</v>
      </c>
      <c r="K8517" s="4">
        <f>IFERROR(__xludf.DUMMYFUNCTION("""COMPUTED_VALUE"""),2023.0)</f>
        <v>2023</v>
      </c>
    </row>
    <row r="8518">
      <c r="A8518" s="1" t="s">
        <v>3530</v>
      </c>
      <c r="B8518" s="4" t="s">
        <v>81</v>
      </c>
      <c r="C8518" s="4" t="s">
        <v>24</v>
      </c>
      <c r="D8518" s="4" t="s">
        <v>30</v>
      </c>
      <c r="E8518" s="4">
        <v>4.0</v>
      </c>
      <c r="F8518" s="4">
        <v>1.5</v>
      </c>
      <c r="G8518" s="4">
        <v>6.0</v>
      </c>
      <c r="H8518" s="7">
        <v>45276.0</v>
      </c>
      <c r="I8518" s="4">
        <f>IFERROR(__xludf.DUMMYFUNCTION("SPLIT(H8518,""/"")"),16.0)</f>
        <v>16</v>
      </c>
      <c r="J8518" s="4">
        <f>IFERROR(__xludf.DUMMYFUNCTION("""COMPUTED_VALUE"""),12.0)</f>
        <v>12</v>
      </c>
      <c r="K8518" s="4">
        <f>IFERROR(__xludf.DUMMYFUNCTION("""COMPUTED_VALUE"""),2023.0)</f>
        <v>2023</v>
      </c>
    </row>
    <row r="8519">
      <c r="A8519" s="1" t="s">
        <v>8115</v>
      </c>
      <c r="B8519" s="4" t="s">
        <v>81</v>
      </c>
      <c r="C8519" s="4" t="s">
        <v>30</v>
      </c>
      <c r="D8519" s="4" t="s">
        <v>39</v>
      </c>
      <c r="E8519" s="4">
        <v>1.0</v>
      </c>
      <c r="F8519" s="4">
        <v>1.5</v>
      </c>
      <c r="G8519" s="4">
        <v>1.5</v>
      </c>
      <c r="H8519" s="7">
        <v>45277.0</v>
      </c>
      <c r="I8519" s="4">
        <f>IFERROR(__xludf.DUMMYFUNCTION("SPLIT(H8519,""/"")"),17.0)</f>
        <v>17</v>
      </c>
      <c r="J8519" s="4">
        <f>IFERROR(__xludf.DUMMYFUNCTION("""COMPUTED_VALUE"""),12.0)</f>
        <v>12</v>
      </c>
      <c r="K8519" s="4">
        <f>IFERROR(__xludf.DUMMYFUNCTION("""COMPUTED_VALUE"""),2023.0)</f>
        <v>2023</v>
      </c>
    </row>
    <row r="8520">
      <c r="A8520" s="1" t="s">
        <v>9148</v>
      </c>
      <c r="B8520" s="4" t="s">
        <v>81</v>
      </c>
      <c r="C8520" s="4" t="s">
        <v>30</v>
      </c>
      <c r="D8520" s="4" t="s">
        <v>23</v>
      </c>
      <c r="E8520" s="4">
        <v>1.0</v>
      </c>
      <c r="F8520" s="4">
        <v>1.5</v>
      </c>
      <c r="G8520" s="4">
        <v>1.5</v>
      </c>
      <c r="H8520" s="7">
        <v>45277.0</v>
      </c>
      <c r="I8520" s="4">
        <f>IFERROR(__xludf.DUMMYFUNCTION("SPLIT(H8520,""/"")"),17.0)</f>
        <v>17</v>
      </c>
      <c r="J8520" s="4">
        <f>IFERROR(__xludf.DUMMYFUNCTION("""COMPUTED_VALUE"""),12.0)</f>
        <v>12</v>
      </c>
      <c r="K8520" s="4">
        <f>IFERROR(__xludf.DUMMYFUNCTION("""COMPUTED_VALUE"""),2023.0)</f>
        <v>2023</v>
      </c>
    </row>
    <row r="8521">
      <c r="A8521" s="1" t="s">
        <v>4071</v>
      </c>
      <c r="B8521" s="4" t="s">
        <v>81</v>
      </c>
      <c r="C8521" s="4" t="s">
        <v>30</v>
      </c>
      <c r="D8521" s="4" t="s">
        <v>23</v>
      </c>
      <c r="E8521" s="4">
        <v>3.0</v>
      </c>
      <c r="F8521" s="4">
        <v>1.5</v>
      </c>
      <c r="G8521" s="4">
        <v>4.5</v>
      </c>
      <c r="H8521" s="7">
        <v>45277.0</v>
      </c>
      <c r="I8521" s="4">
        <f>IFERROR(__xludf.DUMMYFUNCTION("SPLIT(H8521,""/"")"),17.0)</f>
        <v>17</v>
      </c>
      <c r="J8521" s="4">
        <f>IFERROR(__xludf.DUMMYFUNCTION("""COMPUTED_VALUE"""),12.0)</f>
        <v>12</v>
      </c>
      <c r="K8521" s="4">
        <f>IFERROR(__xludf.DUMMYFUNCTION("""COMPUTED_VALUE"""),2023.0)</f>
        <v>2023</v>
      </c>
    </row>
    <row r="8522">
      <c r="A8522" s="1" t="s">
        <v>4157</v>
      </c>
      <c r="B8522" s="4" t="s">
        <v>81</v>
      </c>
      <c r="C8522" s="4" t="s">
        <v>30</v>
      </c>
      <c r="D8522" s="4" t="s">
        <v>28</v>
      </c>
      <c r="E8522" s="4">
        <v>1.0</v>
      </c>
      <c r="F8522" s="4">
        <v>1.5</v>
      </c>
      <c r="G8522" s="4">
        <v>1.5</v>
      </c>
      <c r="H8522" s="7">
        <v>45278.0</v>
      </c>
      <c r="I8522" s="4">
        <f>IFERROR(__xludf.DUMMYFUNCTION("SPLIT(H8522,""/"")"),18.0)</f>
        <v>18</v>
      </c>
      <c r="J8522" s="4">
        <f>IFERROR(__xludf.DUMMYFUNCTION("""COMPUTED_VALUE"""),12.0)</f>
        <v>12</v>
      </c>
      <c r="K8522" s="4">
        <f>IFERROR(__xludf.DUMMYFUNCTION("""COMPUTED_VALUE"""),2023.0)</f>
        <v>2023</v>
      </c>
    </row>
    <row r="8523">
      <c r="A8523" s="1" t="s">
        <v>6617</v>
      </c>
      <c r="B8523" s="4" t="s">
        <v>81</v>
      </c>
      <c r="C8523" s="4" t="s">
        <v>30</v>
      </c>
      <c r="D8523" s="4" t="s">
        <v>39</v>
      </c>
      <c r="E8523" s="4">
        <v>4.0</v>
      </c>
      <c r="F8523" s="4">
        <v>1.5</v>
      </c>
      <c r="G8523" s="4">
        <v>6.0</v>
      </c>
      <c r="H8523" s="7">
        <v>45278.0</v>
      </c>
      <c r="I8523" s="4">
        <f>IFERROR(__xludf.DUMMYFUNCTION("SPLIT(H8523,""/"")"),18.0)</f>
        <v>18</v>
      </c>
      <c r="J8523" s="4">
        <f>IFERROR(__xludf.DUMMYFUNCTION("""COMPUTED_VALUE"""),12.0)</f>
        <v>12</v>
      </c>
      <c r="K8523" s="4">
        <f>IFERROR(__xludf.DUMMYFUNCTION("""COMPUTED_VALUE"""),2023.0)</f>
        <v>2023</v>
      </c>
    </row>
    <row r="8524">
      <c r="A8524" s="1" t="s">
        <v>6761</v>
      </c>
      <c r="B8524" s="4" t="s">
        <v>81</v>
      </c>
      <c r="C8524" s="4" t="s">
        <v>29</v>
      </c>
      <c r="D8524" s="4" t="s">
        <v>39</v>
      </c>
      <c r="E8524" s="4">
        <v>4.0</v>
      </c>
      <c r="F8524" s="4">
        <v>1.5</v>
      </c>
      <c r="G8524" s="4">
        <v>6.0</v>
      </c>
      <c r="H8524" s="7">
        <v>45279.0</v>
      </c>
      <c r="I8524" s="4">
        <f>IFERROR(__xludf.DUMMYFUNCTION("SPLIT(H8524,""/"")"),19.0)</f>
        <v>19</v>
      </c>
      <c r="J8524" s="4">
        <f>IFERROR(__xludf.DUMMYFUNCTION("""COMPUTED_VALUE"""),12.0)</f>
        <v>12</v>
      </c>
      <c r="K8524" s="4">
        <f>IFERROR(__xludf.DUMMYFUNCTION("""COMPUTED_VALUE"""),2023.0)</f>
        <v>2023</v>
      </c>
    </row>
    <row r="8525">
      <c r="A8525" s="1" t="s">
        <v>3014</v>
      </c>
      <c r="B8525" s="4" t="s">
        <v>81</v>
      </c>
      <c r="C8525" s="4" t="s">
        <v>24</v>
      </c>
      <c r="D8525" s="4" t="s">
        <v>30</v>
      </c>
      <c r="E8525" s="4">
        <v>3.0</v>
      </c>
      <c r="F8525" s="4">
        <v>1.5</v>
      </c>
      <c r="G8525" s="4">
        <v>4.5</v>
      </c>
      <c r="H8525" s="7">
        <v>45279.0</v>
      </c>
      <c r="I8525" s="4">
        <f>IFERROR(__xludf.DUMMYFUNCTION("SPLIT(H8525,""/"")"),19.0)</f>
        <v>19</v>
      </c>
      <c r="J8525" s="4">
        <f>IFERROR(__xludf.DUMMYFUNCTION("""COMPUTED_VALUE"""),12.0)</f>
        <v>12</v>
      </c>
      <c r="K8525" s="4">
        <f>IFERROR(__xludf.DUMMYFUNCTION("""COMPUTED_VALUE"""),2023.0)</f>
        <v>2023</v>
      </c>
    </row>
    <row r="8526">
      <c r="A8526" s="1" t="s">
        <v>170</v>
      </c>
      <c r="B8526" s="4" t="s">
        <v>81</v>
      </c>
      <c r="C8526" s="4" t="s">
        <v>30</v>
      </c>
      <c r="D8526" s="4" t="s">
        <v>30</v>
      </c>
      <c r="E8526" s="4">
        <v>1.0</v>
      </c>
      <c r="F8526" s="4">
        <v>1.5</v>
      </c>
      <c r="G8526" s="4">
        <v>1.5</v>
      </c>
      <c r="H8526" s="7">
        <v>45279.0</v>
      </c>
      <c r="I8526" s="4">
        <f>IFERROR(__xludf.DUMMYFUNCTION("SPLIT(H8526,""/"")"),19.0)</f>
        <v>19</v>
      </c>
      <c r="J8526" s="4">
        <f>IFERROR(__xludf.DUMMYFUNCTION("""COMPUTED_VALUE"""),12.0)</f>
        <v>12</v>
      </c>
      <c r="K8526" s="4">
        <f>IFERROR(__xludf.DUMMYFUNCTION("""COMPUTED_VALUE"""),2023.0)</f>
        <v>2023</v>
      </c>
    </row>
    <row r="8527">
      <c r="A8527" s="1" t="s">
        <v>2455</v>
      </c>
      <c r="B8527" s="4" t="s">
        <v>81</v>
      </c>
      <c r="C8527" s="4" t="s">
        <v>30</v>
      </c>
      <c r="D8527" s="4" t="s">
        <v>23</v>
      </c>
      <c r="E8527" s="4">
        <v>2.0</v>
      </c>
      <c r="F8527" s="4">
        <v>1.5</v>
      </c>
      <c r="G8527" s="4">
        <v>3.0</v>
      </c>
      <c r="H8527" s="7">
        <v>45280.0</v>
      </c>
      <c r="I8527" s="4">
        <f>IFERROR(__xludf.DUMMYFUNCTION("SPLIT(H8527,""/"")"),20.0)</f>
        <v>20</v>
      </c>
      <c r="J8527" s="4">
        <f>IFERROR(__xludf.DUMMYFUNCTION("""COMPUTED_VALUE"""),12.0)</f>
        <v>12</v>
      </c>
      <c r="K8527" s="4">
        <f>IFERROR(__xludf.DUMMYFUNCTION("""COMPUTED_VALUE"""),2023.0)</f>
        <v>2023</v>
      </c>
    </row>
    <row r="8528">
      <c r="A8528" s="1" t="s">
        <v>1305</v>
      </c>
      <c r="B8528" s="4" t="s">
        <v>81</v>
      </c>
      <c r="C8528" s="4" t="s">
        <v>30</v>
      </c>
      <c r="D8528" s="4" t="s">
        <v>28</v>
      </c>
      <c r="E8528" s="4">
        <v>5.0</v>
      </c>
      <c r="F8528" s="4">
        <v>1.5</v>
      </c>
      <c r="G8528" s="4">
        <v>7.5</v>
      </c>
      <c r="H8528" s="7">
        <v>45280.0</v>
      </c>
      <c r="I8528" s="4">
        <f>IFERROR(__xludf.DUMMYFUNCTION("SPLIT(H8528,""/"")"),20.0)</f>
        <v>20</v>
      </c>
      <c r="J8528" s="4">
        <f>IFERROR(__xludf.DUMMYFUNCTION("""COMPUTED_VALUE"""),12.0)</f>
        <v>12</v>
      </c>
      <c r="K8528" s="4">
        <f>IFERROR(__xludf.DUMMYFUNCTION("""COMPUTED_VALUE"""),2023.0)</f>
        <v>2023</v>
      </c>
    </row>
    <row r="8529">
      <c r="A8529" s="1" t="s">
        <v>796</v>
      </c>
      <c r="B8529" s="4" t="s">
        <v>81</v>
      </c>
      <c r="C8529" s="4" t="s">
        <v>30</v>
      </c>
      <c r="D8529" s="4" t="s">
        <v>28</v>
      </c>
      <c r="E8529" s="4">
        <v>4.0</v>
      </c>
      <c r="F8529" s="4">
        <v>1.5</v>
      </c>
      <c r="G8529" s="4">
        <v>6.0</v>
      </c>
      <c r="H8529" s="7">
        <v>45280.0</v>
      </c>
      <c r="I8529" s="4">
        <f>IFERROR(__xludf.DUMMYFUNCTION("SPLIT(H8529,""/"")"),20.0)</f>
        <v>20</v>
      </c>
      <c r="J8529" s="4">
        <f>IFERROR(__xludf.DUMMYFUNCTION("""COMPUTED_VALUE"""),12.0)</f>
        <v>12</v>
      </c>
      <c r="K8529" s="4">
        <f>IFERROR(__xludf.DUMMYFUNCTION("""COMPUTED_VALUE"""),2023.0)</f>
        <v>2023</v>
      </c>
    </row>
    <row r="8530">
      <c r="A8530" s="1" t="s">
        <v>10004</v>
      </c>
      <c r="B8530" s="4" t="s">
        <v>81</v>
      </c>
      <c r="C8530" s="4" t="s">
        <v>30</v>
      </c>
      <c r="D8530" s="4" t="s">
        <v>39</v>
      </c>
      <c r="E8530" s="4">
        <v>2.0</v>
      </c>
      <c r="F8530" s="4">
        <v>1.5</v>
      </c>
      <c r="G8530" s="4">
        <v>3.0</v>
      </c>
      <c r="H8530" s="7">
        <v>45280.0</v>
      </c>
      <c r="I8530" s="4">
        <f>IFERROR(__xludf.DUMMYFUNCTION("SPLIT(H8530,""/"")"),20.0)</f>
        <v>20</v>
      </c>
      <c r="J8530" s="4">
        <f>IFERROR(__xludf.DUMMYFUNCTION("""COMPUTED_VALUE"""),12.0)</f>
        <v>12</v>
      </c>
      <c r="K8530" s="4">
        <f>IFERROR(__xludf.DUMMYFUNCTION("""COMPUTED_VALUE"""),2023.0)</f>
        <v>2023</v>
      </c>
    </row>
    <row r="8531">
      <c r="A8531" s="1" t="s">
        <v>2672</v>
      </c>
      <c r="B8531" s="4" t="s">
        <v>81</v>
      </c>
      <c r="C8531" s="4" t="s">
        <v>30</v>
      </c>
      <c r="D8531" s="4" t="s">
        <v>28</v>
      </c>
      <c r="E8531" s="4">
        <v>1.0</v>
      </c>
      <c r="F8531" s="4">
        <v>1.5</v>
      </c>
      <c r="G8531" s="4">
        <v>1.5</v>
      </c>
      <c r="H8531" s="7">
        <v>45282.0</v>
      </c>
      <c r="I8531" s="4">
        <f>IFERROR(__xludf.DUMMYFUNCTION("SPLIT(H8531,""/"")"),22.0)</f>
        <v>22</v>
      </c>
      <c r="J8531" s="4">
        <f>IFERROR(__xludf.DUMMYFUNCTION("""COMPUTED_VALUE"""),12.0)</f>
        <v>12</v>
      </c>
      <c r="K8531" s="4">
        <f>IFERROR(__xludf.DUMMYFUNCTION("""COMPUTED_VALUE"""),2023.0)</f>
        <v>2023</v>
      </c>
    </row>
    <row r="8532">
      <c r="A8532" s="1" t="s">
        <v>7468</v>
      </c>
      <c r="B8532" s="4" t="s">
        <v>81</v>
      </c>
      <c r="C8532" s="4" t="s">
        <v>30</v>
      </c>
      <c r="D8532" s="4" t="s">
        <v>30</v>
      </c>
      <c r="E8532" s="4">
        <v>4.0</v>
      </c>
      <c r="F8532" s="4">
        <v>1.5</v>
      </c>
      <c r="G8532" s="4">
        <v>6.0</v>
      </c>
      <c r="H8532" s="7">
        <v>45282.0</v>
      </c>
      <c r="I8532" s="4">
        <f>IFERROR(__xludf.DUMMYFUNCTION("SPLIT(H8532,""/"")"),22.0)</f>
        <v>22</v>
      </c>
      <c r="J8532" s="4">
        <f>IFERROR(__xludf.DUMMYFUNCTION("""COMPUTED_VALUE"""),12.0)</f>
        <v>12</v>
      </c>
      <c r="K8532" s="4">
        <f>IFERROR(__xludf.DUMMYFUNCTION("""COMPUTED_VALUE"""),2023.0)</f>
        <v>2023</v>
      </c>
    </row>
    <row r="8533">
      <c r="A8533" s="1" t="s">
        <v>523</v>
      </c>
      <c r="B8533" s="4" t="s">
        <v>81</v>
      </c>
      <c r="C8533" s="4" t="s">
        <v>29</v>
      </c>
      <c r="D8533" s="4" t="s">
        <v>23</v>
      </c>
      <c r="E8533" s="4">
        <v>4.0</v>
      </c>
      <c r="F8533" s="4">
        <v>1.5</v>
      </c>
      <c r="G8533" s="4">
        <v>6.0</v>
      </c>
      <c r="H8533" s="7">
        <v>45282.0</v>
      </c>
      <c r="I8533" s="4">
        <f>IFERROR(__xludf.DUMMYFUNCTION("SPLIT(H8533,""/"")"),22.0)</f>
        <v>22</v>
      </c>
      <c r="J8533" s="4">
        <f>IFERROR(__xludf.DUMMYFUNCTION("""COMPUTED_VALUE"""),12.0)</f>
        <v>12</v>
      </c>
      <c r="K8533" s="4">
        <f>IFERROR(__xludf.DUMMYFUNCTION("""COMPUTED_VALUE"""),2023.0)</f>
        <v>2023</v>
      </c>
    </row>
    <row r="8534">
      <c r="A8534" s="1" t="s">
        <v>6028</v>
      </c>
      <c r="B8534" s="4" t="s">
        <v>81</v>
      </c>
      <c r="C8534" s="4" t="s">
        <v>30</v>
      </c>
      <c r="D8534" s="4" t="s">
        <v>30</v>
      </c>
      <c r="E8534" s="4">
        <v>5.0</v>
      </c>
      <c r="F8534" s="4">
        <v>1.5</v>
      </c>
      <c r="G8534" s="4">
        <v>7.5</v>
      </c>
      <c r="H8534" s="7">
        <v>45282.0</v>
      </c>
      <c r="I8534" s="4">
        <f>IFERROR(__xludf.DUMMYFUNCTION("SPLIT(H8534,""/"")"),22.0)</f>
        <v>22</v>
      </c>
      <c r="J8534" s="4">
        <f>IFERROR(__xludf.DUMMYFUNCTION("""COMPUTED_VALUE"""),12.0)</f>
        <v>12</v>
      </c>
      <c r="K8534" s="4">
        <f>IFERROR(__xludf.DUMMYFUNCTION("""COMPUTED_VALUE"""),2023.0)</f>
        <v>2023</v>
      </c>
    </row>
    <row r="8535">
      <c r="A8535" s="1" t="s">
        <v>6430</v>
      </c>
      <c r="B8535" s="4" t="s">
        <v>81</v>
      </c>
      <c r="C8535" s="4" t="s">
        <v>24</v>
      </c>
      <c r="D8535" s="4" t="s">
        <v>39</v>
      </c>
      <c r="E8535" s="4">
        <v>4.0</v>
      </c>
      <c r="F8535" s="4">
        <v>1.5</v>
      </c>
      <c r="G8535" s="4">
        <v>6.0</v>
      </c>
      <c r="H8535" s="7">
        <v>45283.0</v>
      </c>
      <c r="I8535" s="4">
        <f>IFERROR(__xludf.DUMMYFUNCTION("SPLIT(H8535,""/"")"),23.0)</f>
        <v>23</v>
      </c>
      <c r="J8535" s="4">
        <f>IFERROR(__xludf.DUMMYFUNCTION("""COMPUTED_VALUE"""),12.0)</f>
        <v>12</v>
      </c>
      <c r="K8535" s="4">
        <f>IFERROR(__xludf.DUMMYFUNCTION("""COMPUTED_VALUE"""),2023.0)</f>
        <v>2023</v>
      </c>
    </row>
    <row r="8536">
      <c r="A8536" s="1" t="s">
        <v>5190</v>
      </c>
      <c r="B8536" s="4" t="s">
        <v>81</v>
      </c>
      <c r="C8536" s="4" t="s">
        <v>30</v>
      </c>
      <c r="D8536" s="4" t="s">
        <v>39</v>
      </c>
      <c r="E8536" s="4">
        <v>3.0</v>
      </c>
      <c r="F8536" s="4">
        <v>1.5</v>
      </c>
      <c r="G8536" s="4">
        <v>4.5</v>
      </c>
      <c r="H8536" s="7">
        <v>45283.0</v>
      </c>
      <c r="I8536" s="4">
        <f>IFERROR(__xludf.DUMMYFUNCTION("SPLIT(H8536,""/"")"),23.0)</f>
        <v>23</v>
      </c>
      <c r="J8536" s="4">
        <f>IFERROR(__xludf.DUMMYFUNCTION("""COMPUTED_VALUE"""),12.0)</f>
        <v>12</v>
      </c>
      <c r="K8536" s="4">
        <f>IFERROR(__xludf.DUMMYFUNCTION("""COMPUTED_VALUE"""),2023.0)</f>
        <v>2023</v>
      </c>
    </row>
    <row r="8537">
      <c r="A8537" s="1" t="s">
        <v>3009</v>
      </c>
      <c r="B8537" s="4" t="s">
        <v>81</v>
      </c>
      <c r="C8537" s="4" t="s">
        <v>29</v>
      </c>
      <c r="D8537" s="4" t="s">
        <v>23</v>
      </c>
      <c r="E8537" s="4">
        <v>3.0</v>
      </c>
      <c r="F8537" s="4">
        <v>1.5</v>
      </c>
      <c r="G8537" s="4">
        <v>4.5</v>
      </c>
      <c r="H8537" s="7">
        <v>45284.0</v>
      </c>
      <c r="I8537" s="4">
        <f>IFERROR(__xludf.DUMMYFUNCTION("SPLIT(H8537,""/"")"),24.0)</f>
        <v>24</v>
      </c>
      <c r="J8537" s="4">
        <f>IFERROR(__xludf.DUMMYFUNCTION("""COMPUTED_VALUE"""),12.0)</f>
        <v>12</v>
      </c>
      <c r="K8537" s="4">
        <f>IFERROR(__xludf.DUMMYFUNCTION("""COMPUTED_VALUE"""),2023.0)</f>
        <v>2023</v>
      </c>
    </row>
    <row r="8538">
      <c r="A8538" s="1" t="s">
        <v>7903</v>
      </c>
      <c r="B8538" s="4" t="s">
        <v>81</v>
      </c>
      <c r="C8538" s="4" t="s">
        <v>30</v>
      </c>
      <c r="D8538" s="4" t="s">
        <v>30</v>
      </c>
      <c r="E8538" s="4">
        <v>4.0</v>
      </c>
      <c r="F8538" s="4">
        <v>1.5</v>
      </c>
      <c r="G8538" s="4">
        <v>6.0</v>
      </c>
      <c r="H8538" s="7">
        <v>45284.0</v>
      </c>
      <c r="I8538" s="4">
        <f>IFERROR(__xludf.DUMMYFUNCTION("SPLIT(H8538,""/"")"),24.0)</f>
        <v>24</v>
      </c>
      <c r="J8538" s="4">
        <f>IFERROR(__xludf.DUMMYFUNCTION("""COMPUTED_VALUE"""),12.0)</f>
        <v>12</v>
      </c>
      <c r="K8538" s="4">
        <f>IFERROR(__xludf.DUMMYFUNCTION("""COMPUTED_VALUE"""),2023.0)</f>
        <v>2023</v>
      </c>
    </row>
    <row r="8539">
      <c r="A8539" s="1" t="s">
        <v>527</v>
      </c>
      <c r="B8539" s="4" t="s">
        <v>81</v>
      </c>
      <c r="C8539" s="4" t="s">
        <v>30</v>
      </c>
      <c r="D8539" s="4" t="s">
        <v>39</v>
      </c>
      <c r="E8539" s="4">
        <v>5.0</v>
      </c>
      <c r="F8539" s="4">
        <v>1.5</v>
      </c>
      <c r="G8539" s="4">
        <v>7.5</v>
      </c>
      <c r="H8539" s="7">
        <v>45284.0</v>
      </c>
      <c r="I8539" s="4">
        <f>IFERROR(__xludf.DUMMYFUNCTION("SPLIT(H8539,""/"")"),24.0)</f>
        <v>24</v>
      </c>
      <c r="J8539" s="4">
        <f>IFERROR(__xludf.DUMMYFUNCTION("""COMPUTED_VALUE"""),12.0)</f>
        <v>12</v>
      </c>
      <c r="K8539" s="4">
        <f>IFERROR(__xludf.DUMMYFUNCTION("""COMPUTED_VALUE"""),2023.0)</f>
        <v>2023</v>
      </c>
    </row>
    <row r="8540">
      <c r="A8540" s="1" t="s">
        <v>3533</v>
      </c>
      <c r="B8540" s="4" t="s">
        <v>81</v>
      </c>
      <c r="C8540" s="4" t="s">
        <v>29</v>
      </c>
      <c r="D8540" s="4" t="s">
        <v>39</v>
      </c>
      <c r="E8540" s="4">
        <v>5.0</v>
      </c>
      <c r="F8540" s="4">
        <v>1.5</v>
      </c>
      <c r="G8540" s="4">
        <v>7.5</v>
      </c>
      <c r="H8540" s="7">
        <v>45284.0</v>
      </c>
      <c r="I8540" s="4">
        <f>IFERROR(__xludf.DUMMYFUNCTION("SPLIT(H8540,""/"")"),24.0)</f>
        <v>24</v>
      </c>
      <c r="J8540" s="4">
        <f>IFERROR(__xludf.DUMMYFUNCTION("""COMPUTED_VALUE"""),12.0)</f>
        <v>12</v>
      </c>
      <c r="K8540" s="4">
        <f>IFERROR(__xludf.DUMMYFUNCTION("""COMPUTED_VALUE"""),2023.0)</f>
        <v>2023</v>
      </c>
    </row>
    <row r="8541">
      <c r="A8541" s="1" t="s">
        <v>2847</v>
      </c>
      <c r="B8541" s="4" t="s">
        <v>81</v>
      </c>
      <c r="C8541" s="4" t="s">
        <v>30</v>
      </c>
      <c r="D8541" s="4" t="s">
        <v>23</v>
      </c>
      <c r="E8541" s="4">
        <v>2.0</v>
      </c>
      <c r="F8541" s="4">
        <v>1.5</v>
      </c>
      <c r="G8541" s="4">
        <v>3.0</v>
      </c>
      <c r="H8541" s="7">
        <v>45284.0</v>
      </c>
      <c r="I8541" s="4">
        <f>IFERROR(__xludf.DUMMYFUNCTION("SPLIT(H8541,""/"")"),24.0)</f>
        <v>24</v>
      </c>
      <c r="J8541" s="4">
        <f>IFERROR(__xludf.DUMMYFUNCTION("""COMPUTED_VALUE"""),12.0)</f>
        <v>12</v>
      </c>
      <c r="K8541" s="4">
        <f>IFERROR(__xludf.DUMMYFUNCTION("""COMPUTED_VALUE"""),2023.0)</f>
        <v>2023</v>
      </c>
    </row>
    <row r="8542">
      <c r="A8542" s="1" t="s">
        <v>4698</v>
      </c>
      <c r="B8542" s="4" t="s">
        <v>81</v>
      </c>
      <c r="C8542" s="4" t="s">
        <v>24</v>
      </c>
      <c r="D8542" s="4" t="s">
        <v>28</v>
      </c>
      <c r="E8542" s="4">
        <v>2.0</v>
      </c>
      <c r="F8542" s="4">
        <v>1.5</v>
      </c>
      <c r="G8542" s="4">
        <v>3.0</v>
      </c>
      <c r="H8542" s="7">
        <v>45284.0</v>
      </c>
      <c r="I8542" s="4">
        <f>IFERROR(__xludf.DUMMYFUNCTION("SPLIT(H8542,""/"")"),24.0)</f>
        <v>24</v>
      </c>
      <c r="J8542" s="4">
        <f>IFERROR(__xludf.DUMMYFUNCTION("""COMPUTED_VALUE"""),12.0)</f>
        <v>12</v>
      </c>
      <c r="K8542" s="4">
        <f>IFERROR(__xludf.DUMMYFUNCTION("""COMPUTED_VALUE"""),2023.0)</f>
        <v>2023</v>
      </c>
    </row>
    <row r="8543">
      <c r="A8543" s="1" t="s">
        <v>762</v>
      </c>
      <c r="B8543" s="4" t="s">
        <v>81</v>
      </c>
      <c r="C8543" s="4" t="s">
        <v>24</v>
      </c>
      <c r="D8543" s="4" t="s">
        <v>28</v>
      </c>
      <c r="E8543" s="4">
        <v>4.0</v>
      </c>
      <c r="F8543" s="4">
        <v>1.5</v>
      </c>
      <c r="G8543" s="4">
        <v>6.0</v>
      </c>
      <c r="H8543" s="7">
        <v>45285.0</v>
      </c>
      <c r="I8543" s="4">
        <f>IFERROR(__xludf.DUMMYFUNCTION("SPLIT(H8543,""/"")"),25.0)</f>
        <v>25</v>
      </c>
      <c r="J8543" s="4">
        <f>IFERROR(__xludf.DUMMYFUNCTION("""COMPUTED_VALUE"""),12.0)</f>
        <v>12</v>
      </c>
      <c r="K8543" s="4">
        <f>IFERROR(__xludf.DUMMYFUNCTION("""COMPUTED_VALUE"""),2023.0)</f>
        <v>2023</v>
      </c>
    </row>
    <row r="8544">
      <c r="A8544" s="1" t="s">
        <v>2172</v>
      </c>
      <c r="B8544" s="4" t="s">
        <v>81</v>
      </c>
      <c r="C8544" s="4" t="s">
        <v>24</v>
      </c>
      <c r="D8544" s="4" t="s">
        <v>28</v>
      </c>
      <c r="E8544" s="4">
        <v>3.0</v>
      </c>
      <c r="F8544" s="4">
        <v>1.5</v>
      </c>
      <c r="G8544" s="4">
        <v>4.5</v>
      </c>
      <c r="H8544" s="7">
        <v>45285.0</v>
      </c>
      <c r="I8544" s="4">
        <f>IFERROR(__xludf.DUMMYFUNCTION("SPLIT(H8544,""/"")"),25.0)</f>
        <v>25</v>
      </c>
      <c r="J8544" s="4">
        <f>IFERROR(__xludf.DUMMYFUNCTION("""COMPUTED_VALUE"""),12.0)</f>
        <v>12</v>
      </c>
      <c r="K8544" s="4">
        <f>IFERROR(__xludf.DUMMYFUNCTION("""COMPUTED_VALUE"""),2023.0)</f>
        <v>2023</v>
      </c>
    </row>
    <row r="8545">
      <c r="A8545" s="1" t="s">
        <v>5727</v>
      </c>
      <c r="B8545" s="4" t="s">
        <v>81</v>
      </c>
      <c r="C8545" s="4" t="s">
        <v>29</v>
      </c>
      <c r="D8545" s="4" t="s">
        <v>28</v>
      </c>
      <c r="E8545" s="4">
        <v>5.0</v>
      </c>
      <c r="F8545" s="4">
        <v>1.5</v>
      </c>
      <c r="G8545" s="4">
        <v>7.5</v>
      </c>
      <c r="H8545" s="7">
        <v>45285.0</v>
      </c>
      <c r="I8545" s="4">
        <f>IFERROR(__xludf.DUMMYFUNCTION("SPLIT(H8545,""/"")"),25.0)</f>
        <v>25</v>
      </c>
      <c r="J8545" s="4">
        <f>IFERROR(__xludf.DUMMYFUNCTION("""COMPUTED_VALUE"""),12.0)</f>
        <v>12</v>
      </c>
      <c r="K8545" s="4">
        <f>IFERROR(__xludf.DUMMYFUNCTION("""COMPUTED_VALUE"""),2023.0)</f>
        <v>2023</v>
      </c>
    </row>
    <row r="8546">
      <c r="A8546" s="1" t="s">
        <v>1452</v>
      </c>
      <c r="B8546" s="4" t="s">
        <v>81</v>
      </c>
      <c r="C8546" s="4" t="s">
        <v>30</v>
      </c>
      <c r="D8546" s="4" t="s">
        <v>30</v>
      </c>
      <c r="E8546" s="4">
        <v>5.0</v>
      </c>
      <c r="F8546" s="4">
        <v>1.5</v>
      </c>
      <c r="G8546" s="4">
        <v>7.5</v>
      </c>
      <c r="H8546" s="7">
        <v>45285.0</v>
      </c>
      <c r="I8546" s="4">
        <f>IFERROR(__xludf.DUMMYFUNCTION("SPLIT(H8546,""/"")"),25.0)</f>
        <v>25</v>
      </c>
      <c r="J8546" s="4">
        <f>IFERROR(__xludf.DUMMYFUNCTION("""COMPUTED_VALUE"""),12.0)</f>
        <v>12</v>
      </c>
      <c r="K8546" s="4">
        <f>IFERROR(__xludf.DUMMYFUNCTION("""COMPUTED_VALUE"""),2023.0)</f>
        <v>2023</v>
      </c>
    </row>
    <row r="8547">
      <c r="A8547" s="1" t="s">
        <v>2027</v>
      </c>
      <c r="B8547" s="4" t="s">
        <v>81</v>
      </c>
      <c r="C8547" s="4" t="s">
        <v>29</v>
      </c>
      <c r="D8547" s="4" t="s">
        <v>23</v>
      </c>
      <c r="E8547" s="4">
        <v>4.0</v>
      </c>
      <c r="F8547" s="4">
        <v>1.5</v>
      </c>
      <c r="G8547" s="4">
        <v>6.0</v>
      </c>
      <c r="H8547" s="7">
        <v>45285.0</v>
      </c>
      <c r="I8547" s="4">
        <f>IFERROR(__xludf.DUMMYFUNCTION("SPLIT(H8547,""/"")"),25.0)</f>
        <v>25</v>
      </c>
      <c r="J8547" s="4">
        <f>IFERROR(__xludf.DUMMYFUNCTION("""COMPUTED_VALUE"""),12.0)</f>
        <v>12</v>
      </c>
      <c r="K8547" s="4">
        <f>IFERROR(__xludf.DUMMYFUNCTION("""COMPUTED_VALUE"""),2023.0)</f>
        <v>2023</v>
      </c>
    </row>
    <row r="8548">
      <c r="A8548" s="1" t="s">
        <v>5044</v>
      </c>
      <c r="B8548" s="4" t="s">
        <v>81</v>
      </c>
      <c r="C8548" s="4" t="s">
        <v>30</v>
      </c>
      <c r="D8548" s="4" t="s">
        <v>39</v>
      </c>
      <c r="E8548" s="4">
        <v>5.0</v>
      </c>
      <c r="F8548" s="4">
        <v>1.5</v>
      </c>
      <c r="G8548" s="4">
        <v>7.5</v>
      </c>
      <c r="H8548" s="7">
        <v>45286.0</v>
      </c>
      <c r="I8548" s="4">
        <f>IFERROR(__xludf.DUMMYFUNCTION("SPLIT(H8548,""/"")"),26.0)</f>
        <v>26</v>
      </c>
      <c r="J8548" s="4">
        <f>IFERROR(__xludf.DUMMYFUNCTION("""COMPUTED_VALUE"""),12.0)</f>
        <v>12</v>
      </c>
      <c r="K8548" s="4">
        <f>IFERROR(__xludf.DUMMYFUNCTION("""COMPUTED_VALUE"""),2023.0)</f>
        <v>2023</v>
      </c>
    </row>
    <row r="8549">
      <c r="A8549" s="1" t="s">
        <v>7896</v>
      </c>
      <c r="B8549" s="4" t="s">
        <v>81</v>
      </c>
      <c r="C8549" s="4" t="s">
        <v>24</v>
      </c>
      <c r="D8549" s="4" t="s">
        <v>39</v>
      </c>
      <c r="E8549" s="4">
        <v>4.0</v>
      </c>
      <c r="F8549" s="4">
        <v>1.5</v>
      </c>
      <c r="G8549" s="4">
        <v>6.0</v>
      </c>
      <c r="H8549" s="7">
        <v>45286.0</v>
      </c>
      <c r="I8549" s="4">
        <f>IFERROR(__xludf.DUMMYFUNCTION("SPLIT(H8549,""/"")"),26.0)</f>
        <v>26</v>
      </c>
      <c r="J8549" s="4">
        <f>IFERROR(__xludf.DUMMYFUNCTION("""COMPUTED_VALUE"""),12.0)</f>
        <v>12</v>
      </c>
      <c r="K8549" s="4">
        <f>IFERROR(__xludf.DUMMYFUNCTION("""COMPUTED_VALUE"""),2023.0)</f>
        <v>2023</v>
      </c>
    </row>
    <row r="8550">
      <c r="A8550" s="1" t="s">
        <v>5939</v>
      </c>
      <c r="B8550" s="4" t="s">
        <v>81</v>
      </c>
      <c r="C8550" s="4" t="s">
        <v>29</v>
      </c>
      <c r="D8550" s="4" t="s">
        <v>39</v>
      </c>
      <c r="E8550" s="4">
        <v>1.0</v>
      </c>
      <c r="F8550" s="4">
        <v>1.5</v>
      </c>
      <c r="G8550" s="4">
        <v>1.5</v>
      </c>
      <c r="H8550" s="7">
        <v>45286.0</v>
      </c>
      <c r="I8550" s="4">
        <f>IFERROR(__xludf.DUMMYFUNCTION("SPLIT(H8550,""/"")"),26.0)</f>
        <v>26</v>
      </c>
      <c r="J8550" s="4">
        <f>IFERROR(__xludf.DUMMYFUNCTION("""COMPUTED_VALUE"""),12.0)</f>
        <v>12</v>
      </c>
      <c r="K8550" s="4">
        <f>IFERROR(__xludf.DUMMYFUNCTION("""COMPUTED_VALUE"""),2023.0)</f>
        <v>2023</v>
      </c>
    </row>
    <row r="8551">
      <c r="A8551" s="1" t="s">
        <v>2061</v>
      </c>
      <c r="B8551" s="4" t="s">
        <v>81</v>
      </c>
      <c r="C8551" s="4" t="s">
        <v>29</v>
      </c>
      <c r="D8551" s="4" t="s">
        <v>23</v>
      </c>
      <c r="E8551" s="4">
        <v>3.0</v>
      </c>
      <c r="F8551" s="4">
        <v>1.5</v>
      </c>
      <c r="G8551" s="4">
        <v>4.5</v>
      </c>
      <c r="H8551" s="7">
        <v>45286.0</v>
      </c>
      <c r="I8551" s="4">
        <f>IFERROR(__xludf.DUMMYFUNCTION("SPLIT(H8551,""/"")"),26.0)</f>
        <v>26</v>
      </c>
      <c r="J8551" s="4">
        <f>IFERROR(__xludf.DUMMYFUNCTION("""COMPUTED_VALUE"""),12.0)</f>
        <v>12</v>
      </c>
      <c r="K8551" s="4">
        <f>IFERROR(__xludf.DUMMYFUNCTION("""COMPUTED_VALUE"""),2023.0)</f>
        <v>2023</v>
      </c>
    </row>
    <row r="8552">
      <c r="A8552" s="1" t="s">
        <v>3245</v>
      </c>
      <c r="B8552" s="4" t="s">
        <v>81</v>
      </c>
      <c r="C8552" s="4" t="s">
        <v>30</v>
      </c>
      <c r="D8552" s="4" t="s">
        <v>28</v>
      </c>
      <c r="E8552" s="4">
        <v>3.0</v>
      </c>
      <c r="F8552" s="4">
        <v>1.5</v>
      </c>
      <c r="G8552" s="4">
        <v>4.5</v>
      </c>
      <c r="H8552" s="7">
        <v>45287.0</v>
      </c>
      <c r="I8552" s="4">
        <f>IFERROR(__xludf.DUMMYFUNCTION("SPLIT(H8552,""/"")"),27.0)</f>
        <v>27</v>
      </c>
      <c r="J8552" s="4">
        <f>IFERROR(__xludf.DUMMYFUNCTION("""COMPUTED_VALUE"""),12.0)</f>
        <v>12</v>
      </c>
      <c r="K8552" s="4">
        <f>IFERROR(__xludf.DUMMYFUNCTION("""COMPUTED_VALUE"""),2023.0)</f>
        <v>2023</v>
      </c>
    </row>
    <row r="8553">
      <c r="A8553" s="1" t="s">
        <v>1494</v>
      </c>
      <c r="B8553" s="4" t="s">
        <v>81</v>
      </c>
      <c r="C8553" s="4" t="s">
        <v>30</v>
      </c>
      <c r="D8553" s="4" t="s">
        <v>23</v>
      </c>
      <c r="E8553" s="4">
        <v>5.0</v>
      </c>
      <c r="F8553" s="4">
        <v>1.5</v>
      </c>
      <c r="G8553" s="4">
        <v>7.5</v>
      </c>
      <c r="H8553" s="7">
        <v>45287.0</v>
      </c>
      <c r="I8553" s="4">
        <f>IFERROR(__xludf.DUMMYFUNCTION("SPLIT(H8553,""/"")"),27.0)</f>
        <v>27</v>
      </c>
      <c r="J8553" s="4">
        <f>IFERROR(__xludf.DUMMYFUNCTION("""COMPUTED_VALUE"""),12.0)</f>
        <v>12</v>
      </c>
      <c r="K8553" s="4">
        <f>IFERROR(__xludf.DUMMYFUNCTION("""COMPUTED_VALUE"""),2023.0)</f>
        <v>2023</v>
      </c>
    </row>
    <row r="8554">
      <c r="A8554" s="1" t="s">
        <v>1886</v>
      </c>
      <c r="B8554" s="4" t="s">
        <v>81</v>
      </c>
      <c r="C8554" s="4" t="s">
        <v>30</v>
      </c>
      <c r="D8554" s="4" t="s">
        <v>28</v>
      </c>
      <c r="E8554" s="4">
        <v>1.0</v>
      </c>
      <c r="F8554" s="4">
        <v>1.5</v>
      </c>
      <c r="G8554" s="4">
        <v>1.5</v>
      </c>
      <c r="H8554" s="7">
        <v>45288.0</v>
      </c>
      <c r="I8554" s="4">
        <f>IFERROR(__xludf.DUMMYFUNCTION("SPLIT(H8554,""/"")"),28.0)</f>
        <v>28</v>
      </c>
      <c r="J8554" s="4">
        <f>IFERROR(__xludf.DUMMYFUNCTION("""COMPUTED_VALUE"""),12.0)</f>
        <v>12</v>
      </c>
      <c r="K8554" s="4">
        <f>IFERROR(__xludf.DUMMYFUNCTION("""COMPUTED_VALUE"""),2023.0)</f>
        <v>2023</v>
      </c>
    </row>
    <row r="8555">
      <c r="A8555" s="1" t="s">
        <v>5436</v>
      </c>
      <c r="B8555" s="4" t="s">
        <v>81</v>
      </c>
      <c r="C8555" s="4" t="s">
        <v>29</v>
      </c>
      <c r="D8555" s="4" t="s">
        <v>23</v>
      </c>
      <c r="E8555" s="4">
        <v>5.0</v>
      </c>
      <c r="F8555" s="4">
        <v>1.5</v>
      </c>
      <c r="G8555" s="4">
        <v>7.5</v>
      </c>
      <c r="H8555" s="7">
        <v>45288.0</v>
      </c>
      <c r="I8555" s="4">
        <f>IFERROR(__xludf.DUMMYFUNCTION("SPLIT(H8555,""/"")"),28.0)</f>
        <v>28</v>
      </c>
      <c r="J8555" s="4">
        <f>IFERROR(__xludf.DUMMYFUNCTION("""COMPUTED_VALUE"""),12.0)</f>
        <v>12</v>
      </c>
      <c r="K8555" s="4">
        <f>IFERROR(__xludf.DUMMYFUNCTION("""COMPUTED_VALUE"""),2023.0)</f>
        <v>2023</v>
      </c>
    </row>
    <row r="8556">
      <c r="A8556" s="1" t="s">
        <v>10000</v>
      </c>
      <c r="B8556" s="4" t="s">
        <v>81</v>
      </c>
      <c r="C8556" s="4" t="s">
        <v>30</v>
      </c>
      <c r="D8556" s="4" t="s">
        <v>28</v>
      </c>
      <c r="E8556" s="4">
        <v>2.0</v>
      </c>
      <c r="F8556" s="4">
        <v>1.5</v>
      </c>
      <c r="G8556" s="4">
        <v>3.0</v>
      </c>
      <c r="H8556" s="7">
        <v>45289.0</v>
      </c>
      <c r="I8556" s="4">
        <f>IFERROR(__xludf.DUMMYFUNCTION("SPLIT(H8556,""/"")"),29.0)</f>
        <v>29</v>
      </c>
      <c r="J8556" s="4">
        <f>IFERROR(__xludf.DUMMYFUNCTION("""COMPUTED_VALUE"""),12.0)</f>
        <v>12</v>
      </c>
      <c r="K8556" s="4">
        <f>IFERROR(__xludf.DUMMYFUNCTION("""COMPUTED_VALUE"""),2023.0)</f>
        <v>2023</v>
      </c>
    </row>
    <row r="8557">
      <c r="A8557" s="1" t="s">
        <v>5176</v>
      </c>
      <c r="B8557" s="4" t="s">
        <v>81</v>
      </c>
      <c r="C8557" s="4" t="s">
        <v>30</v>
      </c>
      <c r="D8557" s="4" t="s">
        <v>28</v>
      </c>
      <c r="E8557" s="4">
        <v>2.0</v>
      </c>
      <c r="F8557" s="4">
        <v>1.5</v>
      </c>
      <c r="G8557" s="4">
        <v>3.0</v>
      </c>
      <c r="H8557" s="7">
        <v>45289.0</v>
      </c>
      <c r="I8557" s="4">
        <f>IFERROR(__xludf.DUMMYFUNCTION("SPLIT(H8557,""/"")"),29.0)</f>
        <v>29</v>
      </c>
      <c r="J8557" s="4">
        <f>IFERROR(__xludf.DUMMYFUNCTION("""COMPUTED_VALUE"""),12.0)</f>
        <v>12</v>
      </c>
      <c r="K8557" s="4">
        <f>IFERROR(__xludf.DUMMYFUNCTION("""COMPUTED_VALUE"""),2023.0)</f>
        <v>2023</v>
      </c>
    </row>
    <row r="8558">
      <c r="A8558" s="1" t="s">
        <v>4202</v>
      </c>
      <c r="B8558" s="4" t="s">
        <v>81</v>
      </c>
      <c r="C8558" s="4" t="s">
        <v>30</v>
      </c>
      <c r="D8558" s="4" t="s">
        <v>28</v>
      </c>
      <c r="E8558" s="4">
        <v>1.0</v>
      </c>
      <c r="F8558" s="4">
        <v>1.5</v>
      </c>
      <c r="G8558" s="4">
        <v>1.5</v>
      </c>
      <c r="H8558" s="7">
        <v>45289.0</v>
      </c>
      <c r="I8558" s="4">
        <f>IFERROR(__xludf.DUMMYFUNCTION("SPLIT(H8558,""/"")"),29.0)</f>
        <v>29</v>
      </c>
      <c r="J8558" s="4">
        <f>IFERROR(__xludf.DUMMYFUNCTION("""COMPUTED_VALUE"""),12.0)</f>
        <v>12</v>
      </c>
      <c r="K8558" s="4">
        <f>IFERROR(__xludf.DUMMYFUNCTION("""COMPUTED_VALUE"""),2023.0)</f>
        <v>2023</v>
      </c>
    </row>
    <row r="8559">
      <c r="A8559" s="1" t="s">
        <v>5464</v>
      </c>
      <c r="B8559" s="4" t="s">
        <v>81</v>
      </c>
      <c r="C8559" s="4" t="s">
        <v>30</v>
      </c>
      <c r="D8559" s="4" t="s">
        <v>30</v>
      </c>
      <c r="E8559" s="4">
        <v>3.0</v>
      </c>
      <c r="F8559" s="4">
        <v>1.5</v>
      </c>
      <c r="G8559" s="4">
        <v>4.5</v>
      </c>
      <c r="H8559" s="7">
        <v>45289.0</v>
      </c>
      <c r="I8559" s="4">
        <f>IFERROR(__xludf.DUMMYFUNCTION("SPLIT(H8559,""/"")"),29.0)</f>
        <v>29</v>
      </c>
      <c r="J8559" s="4">
        <f>IFERROR(__xludf.DUMMYFUNCTION("""COMPUTED_VALUE"""),12.0)</f>
        <v>12</v>
      </c>
      <c r="K8559" s="4">
        <f>IFERROR(__xludf.DUMMYFUNCTION("""COMPUTED_VALUE"""),2023.0)</f>
        <v>2023</v>
      </c>
    </row>
    <row r="8560">
      <c r="A8560" s="1" t="s">
        <v>9440</v>
      </c>
      <c r="B8560" s="4" t="s">
        <v>81</v>
      </c>
      <c r="C8560" s="4" t="s">
        <v>30</v>
      </c>
      <c r="D8560" s="4" t="s">
        <v>30</v>
      </c>
      <c r="E8560" s="4">
        <v>3.0</v>
      </c>
      <c r="F8560" s="4">
        <v>1.5</v>
      </c>
      <c r="G8560" s="4">
        <v>4.5</v>
      </c>
      <c r="H8560" s="7">
        <v>45289.0</v>
      </c>
      <c r="I8560" s="4">
        <f>IFERROR(__xludf.DUMMYFUNCTION("SPLIT(H8560,""/"")"),29.0)</f>
        <v>29</v>
      </c>
      <c r="J8560" s="4">
        <f>IFERROR(__xludf.DUMMYFUNCTION("""COMPUTED_VALUE"""),12.0)</f>
        <v>12</v>
      </c>
      <c r="K8560" s="4">
        <f>IFERROR(__xludf.DUMMYFUNCTION("""COMPUTED_VALUE"""),2023.0)</f>
        <v>2023</v>
      </c>
    </row>
    <row r="8561">
      <c r="A8561" s="1" t="s">
        <v>9862</v>
      </c>
      <c r="B8561" s="4" t="s">
        <v>81</v>
      </c>
      <c r="C8561" s="4" t="s">
        <v>24</v>
      </c>
      <c r="D8561" s="4" t="s">
        <v>39</v>
      </c>
      <c r="E8561" s="4">
        <v>2.0</v>
      </c>
      <c r="F8561" s="4">
        <v>1.5</v>
      </c>
      <c r="G8561" s="4">
        <v>3.0</v>
      </c>
      <c r="H8561" s="7">
        <v>45290.0</v>
      </c>
      <c r="I8561" s="4">
        <f>IFERROR(__xludf.DUMMYFUNCTION("SPLIT(H8561,""/"")"),30.0)</f>
        <v>30</v>
      </c>
      <c r="J8561" s="4">
        <f>IFERROR(__xludf.DUMMYFUNCTION("""COMPUTED_VALUE"""),12.0)</f>
        <v>12</v>
      </c>
      <c r="K8561" s="4">
        <f>IFERROR(__xludf.DUMMYFUNCTION("""COMPUTED_VALUE"""),2023.0)</f>
        <v>2023</v>
      </c>
    </row>
    <row r="8562">
      <c r="A8562" s="1" t="s">
        <v>1199</v>
      </c>
      <c r="B8562" s="4" t="s">
        <v>81</v>
      </c>
      <c r="C8562" s="4" t="s">
        <v>29</v>
      </c>
      <c r="D8562" s="4" t="s">
        <v>30</v>
      </c>
      <c r="E8562" s="4">
        <v>4.0</v>
      </c>
      <c r="F8562" s="4">
        <v>1.5</v>
      </c>
      <c r="G8562" s="4">
        <v>6.0</v>
      </c>
      <c r="H8562" s="7">
        <v>45290.0</v>
      </c>
      <c r="I8562" s="4">
        <f>IFERROR(__xludf.DUMMYFUNCTION("SPLIT(H8562,""/"")"),30.0)</f>
        <v>30</v>
      </c>
      <c r="J8562" s="4">
        <f>IFERROR(__xludf.DUMMYFUNCTION("""COMPUTED_VALUE"""),12.0)</f>
        <v>12</v>
      </c>
      <c r="K8562" s="4">
        <f>IFERROR(__xludf.DUMMYFUNCTION("""COMPUTED_VALUE"""),2023.0)</f>
        <v>2023</v>
      </c>
    </row>
    <row r="8563">
      <c r="A8563" s="1" t="s">
        <v>6339</v>
      </c>
      <c r="B8563" s="4" t="s">
        <v>81</v>
      </c>
      <c r="C8563" s="4" t="s">
        <v>30</v>
      </c>
      <c r="D8563" s="4" t="s">
        <v>30</v>
      </c>
      <c r="E8563" s="4">
        <v>2.0</v>
      </c>
      <c r="F8563" s="4">
        <v>1.5</v>
      </c>
      <c r="G8563" s="4">
        <v>3.0</v>
      </c>
      <c r="H8563" s="7">
        <v>45290.0</v>
      </c>
      <c r="I8563" s="4">
        <f>IFERROR(__xludf.DUMMYFUNCTION("SPLIT(H8563,""/"")"),30.0)</f>
        <v>30</v>
      </c>
      <c r="J8563" s="4">
        <f>IFERROR(__xludf.DUMMYFUNCTION("""COMPUTED_VALUE"""),12.0)</f>
        <v>12</v>
      </c>
      <c r="K8563" s="4">
        <f>IFERROR(__xludf.DUMMYFUNCTION("""COMPUTED_VALUE"""),2023.0)</f>
        <v>2023</v>
      </c>
    </row>
    <row r="8564">
      <c r="A8564" s="1" t="s">
        <v>3768</v>
      </c>
      <c r="B8564" s="4" t="s">
        <v>81</v>
      </c>
      <c r="C8564" s="4" t="s">
        <v>30</v>
      </c>
      <c r="D8564" s="4" t="s">
        <v>28</v>
      </c>
      <c r="E8564" s="4">
        <v>1.0</v>
      </c>
      <c r="F8564" s="4">
        <v>1.5</v>
      </c>
      <c r="G8564" s="4">
        <v>1.5</v>
      </c>
      <c r="H8564" s="7">
        <v>45291.0</v>
      </c>
      <c r="I8564" s="4">
        <f>IFERROR(__xludf.DUMMYFUNCTION("SPLIT(H8564,""/"")"),31.0)</f>
        <v>31</v>
      </c>
      <c r="J8564" s="4">
        <f>IFERROR(__xludf.DUMMYFUNCTION("""COMPUTED_VALUE"""),12.0)</f>
        <v>12</v>
      </c>
      <c r="K8564" s="4">
        <f>IFERROR(__xludf.DUMMYFUNCTION("""COMPUTED_VALUE"""),2023.0)</f>
        <v>2023</v>
      </c>
    </row>
    <row r="8565">
      <c r="A8565" s="1" t="s">
        <v>6554</v>
      </c>
      <c r="B8565" s="4" t="s">
        <v>81</v>
      </c>
      <c r="C8565" s="4" t="s">
        <v>24</v>
      </c>
      <c r="D8565" s="4" t="s">
        <v>39</v>
      </c>
      <c r="E8565" s="4">
        <v>1.0</v>
      </c>
      <c r="F8565" s="4">
        <v>1.5</v>
      </c>
      <c r="G8565" s="4">
        <v>1.5</v>
      </c>
      <c r="H8565" s="7">
        <v>45291.0</v>
      </c>
      <c r="I8565" s="4">
        <f>IFERROR(__xludf.DUMMYFUNCTION("SPLIT(H8565,""/"")"),31.0)</f>
        <v>31</v>
      </c>
      <c r="J8565" s="4">
        <f>IFERROR(__xludf.DUMMYFUNCTION("""COMPUTED_VALUE"""),12.0)</f>
        <v>12</v>
      </c>
      <c r="K8565" s="4">
        <f>IFERROR(__xludf.DUMMYFUNCTION("""COMPUTED_VALUE"""),2023.0)</f>
        <v>2023</v>
      </c>
    </row>
    <row r="8566">
      <c r="A8566" s="1" t="s">
        <v>2596</v>
      </c>
      <c r="B8566" s="4" t="s">
        <v>30</v>
      </c>
      <c r="C8566" s="4" t="s">
        <v>30</v>
      </c>
      <c r="D8566" s="4" t="s">
        <v>30</v>
      </c>
      <c r="E8566" s="4">
        <v>4.0</v>
      </c>
      <c r="F8566" s="4">
        <v>3.0</v>
      </c>
      <c r="G8566" s="4">
        <v>12.0</v>
      </c>
      <c r="H8566" s="5">
        <v>44927.0</v>
      </c>
      <c r="I8566" s="4">
        <f>IFERROR(__xludf.DUMMYFUNCTION("SPLIT(H8566,""/"")"),1.0)</f>
        <v>1</v>
      </c>
      <c r="J8566" s="4">
        <f>IFERROR(__xludf.DUMMYFUNCTION("""COMPUTED_VALUE"""),1.0)</f>
        <v>1</v>
      </c>
      <c r="K8566" s="4">
        <f>IFERROR(__xludf.DUMMYFUNCTION("""COMPUTED_VALUE"""),2023.0)</f>
        <v>2023</v>
      </c>
    </row>
    <row r="8567">
      <c r="A8567" s="1" t="s">
        <v>5231</v>
      </c>
      <c r="B8567" s="4" t="s">
        <v>30</v>
      </c>
      <c r="C8567" s="4" t="s">
        <v>24</v>
      </c>
      <c r="D8567" s="4" t="s">
        <v>23</v>
      </c>
      <c r="E8567" s="4">
        <v>2.0</v>
      </c>
      <c r="F8567" s="4">
        <v>1.5</v>
      </c>
      <c r="G8567" s="4">
        <v>3.0</v>
      </c>
      <c r="H8567" s="5">
        <v>44928.0</v>
      </c>
      <c r="I8567" s="4">
        <f>IFERROR(__xludf.DUMMYFUNCTION("SPLIT(H8567,""/"")"),2.0)</f>
        <v>2</v>
      </c>
      <c r="J8567" s="4">
        <f>IFERROR(__xludf.DUMMYFUNCTION("""COMPUTED_VALUE"""),1.0)</f>
        <v>1</v>
      </c>
      <c r="K8567" s="4">
        <f>IFERROR(__xludf.DUMMYFUNCTION("""COMPUTED_VALUE"""),2023.0)</f>
        <v>2023</v>
      </c>
    </row>
    <row r="8568">
      <c r="A8568" s="1" t="s">
        <v>1084</v>
      </c>
      <c r="B8568" s="4" t="s">
        <v>30</v>
      </c>
      <c r="C8568" s="4" t="s">
        <v>30</v>
      </c>
      <c r="D8568" s="4" t="s">
        <v>23</v>
      </c>
      <c r="E8568" s="4">
        <v>5.0</v>
      </c>
      <c r="F8568" s="4">
        <v>4.0</v>
      </c>
      <c r="G8568" s="4">
        <v>20.0</v>
      </c>
      <c r="H8568" s="5">
        <v>44928.0</v>
      </c>
      <c r="I8568" s="4">
        <f>IFERROR(__xludf.DUMMYFUNCTION("SPLIT(H8568,""/"")"),2.0)</f>
        <v>2</v>
      </c>
      <c r="J8568" s="4">
        <f>IFERROR(__xludf.DUMMYFUNCTION("""COMPUTED_VALUE"""),1.0)</f>
        <v>1</v>
      </c>
      <c r="K8568" s="4">
        <f>IFERROR(__xludf.DUMMYFUNCTION("""COMPUTED_VALUE"""),2023.0)</f>
        <v>2023</v>
      </c>
    </row>
    <row r="8569">
      <c r="A8569" s="1" t="s">
        <v>280</v>
      </c>
      <c r="B8569" s="4" t="s">
        <v>30</v>
      </c>
      <c r="C8569" s="4" t="s">
        <v>29</v>
      </c>
      <c r="D8569" s="4" t="s">
        <v>28</v>
      </c>
      <c r="E8569" s="4">
        <v>2.0</v>
      </c>
      <c r="F8569" s="4">
        <v>1.5</v>
      </c>
      <c r="G8569" s="4">
        <v>3.0</v>
      </c>
      <c r="H8569" s="5">
        <v>44929.0</v>
      </c>
      <c r="I8569" s="4">
        <f>IFERROR(__xludf.DUMMYFUNCTION("SPLIT(H8569,""/"")"),3.0)</f>
        <v>3</v>
      </c>
      <c r="J8569" s="4">
        <f>IFERROR(__xludf.DUMMYFUNCTION("""COMPUTED_VALUE"""),1.0)</f>
        <v>1</v>
      </c>
      <c r="K8569" s="4">
        <f>IFERROR(__xludf.DUMMYFUNCTION("""COMPUTED_VALUE"""),2023.0)</f>
        <v>2023</v>
      </c>
    </row>
    <row r="8570">
      <c r="A8570" s="1" t="s">
        <v>7858</v>
      </c>
      <c r="B8570" s="4" t="s">
        <v>30</v>
      </c>
      <c r="C8570" s="4" t="s">
        <v>29</v>
      </c>
      <c r="D8570" s="4" t="s">
        <v>30</v>
      </c>
      <c r="E8570" s="4">
        <v>3.0</v>
      </c>
      <c r="F8570" s="4">
        <v>4.0</v>
      </c>
      <c r="G8570" s="4">
        <v>12.0</v>
      </c>
      <c r="H8570" s="5">
        <v>44929.0</v>
      </c>
      <c r="I8570" s="4">
        <f>IFERROR(__xludf.DUMMYFUNCTION("SPLIT(H8570,""/"")"),3.0)</f>
        <v>3</v>
      </c>
      <c r="J8570" s="4">
        <f>IFERROR(__xludf.DUMMYFUNCTION("""COMPUTED_VALUE"""),1.0)</f>
        <v>1</v>
      </c>
      <c r="K8570" s="4">
        <f>IFERROR(__xludf.DUMMYFUNCTION("""COMPUTED_VALUE"""),2023.0)</f>
        <v>2023</v>
      </c>
    </row>
    <row r="8571">
      <c r="A8571" s="1" t="s">
        <v>190</v>
      </c>
      <c r="B8571" s="4" t="s">
        <v>30</v>
      </c>
      <c r="C8571" s="4" t="s">
        <v>24</v>
      </c>
      <c r="D8571" s="4" t="s">
        <v>23</v>
      </c>
      <c r="E8571" s="4">
        <v>4.0</v>
      </c>
      <c r="F8571" s="4">
        <v>4.0</v>
      </c>
      <c r="G8571" s="4">
        <v>16.0</v>
      </c>
      <c r="H8571" s="5">
        <v>44930.0</v>
      </c>
      <c r="I8571" s="4">
        <f>IFERROR(__xludf.DUMMYFUNCTION("SPLIT(H8571,""/"")"),4.0)</f>
        <v>4</v>
      </c>
      <c r="J8571" s="4">
        <f>IFERROR(__xludf.DUMMYFUNCTION("""COMPUTED_VALUE"""),1.0)</f>
        <v>1</v>
      </c>
      <c r="K8571" s="4">
        <f>IFERROR(__xludf.DUMMYFUNCTION("""COMPUTED_VALUE"""),2023.0)</f>
        <v>2023</v>
      </c>
    </row>
    <row r="8572">
      <c r="A8572" s="1" t="s">
        <v>3051</v>
      </c>
      <c r="B8572" s="4" t="s">
        <v>30</v>
      </c>
      <c r="C8572" s="4" t="s">
        <v>24</v>
      </c>
      <c r="D8572" s="4" t="s">
        <v>23</v>
      </c>
      <c r="E8572" s="4">
        <v>2.0</v>
      </c>
      <c r="F8572" s="4">
        <v>1.5</v>
      </c>
      <c r="G8572" s="4">
        <v>3.0</v>
      </c>
      <c r="H8572" s="5">
        <v>44930.0</v>
      </c>
      <c r="I8572" s="4">
        <f>IFERROR(__xludf.DUMMYFUNCTION("SPLIT(H8572,""/"")"),4.0)</f>
        <v>4</v>
      </c>
      <c r="J8572" s="4">
        <f>IFERROR(__xludf.DUMMYFUNCTION("""COMPUTED_VALUE"""),1.0)</f>
        <v>1</v>
      </c>
      <c r="K8572" s="4">
        <f>IFERROR(__xludf.DUMMYFUNCTION("""COMPUTED_VALUE"""),2023.0)</f>
        <v>2023</v>
      </c>
    </row>
    <row r="8573">
      <c r="A8573" s="1" t="s">
        <v>7643</v>
      </c>
      <c r="B8573" s="4" t="s">
        <v>30</v>
      </c>
      <c r="C8573" s="4" t="s">
        <v>30</v>
      </c>
      <c r="D8573" s="4" t="s">
        <v>30</v>
      </c>
      <c r="E8573" s="4">
        <v>4.0</v>
      </c>
      <c r="F8573" s="4">
        <v>3.0</v>
      </c>
      <c r="G8573" s="4">
        <v>12.0</v>
      </c>
      <c r="H8573" s="5">
        <v>44930.0</v>
      </c>
      <c r="I8573" s="4">
        <f>IFERROR(__xludf.DUMMYFUNCTION("SPLIT(H8573,""/"")"),4.0)</f>
        <v>4</v>
      </c>
      <c r="J8573" s="4">
        <f>IFERROR(__xludf.DUMMYFUNCTION("""COMPUTED_VALUE"""),1.0)</f>
        <v>1</v>
      </c>
      <c r="K8573" s="4">
        <f>IFERROR(__xludf.DUMMYFUNCTION("""COMPUTED_VALUE"""),2023.0)</f>
        <v>2023</v>
      </c>
    </row>
    <row r="8574">
      <c r="A8574" s="1" t="s">
        <v>6528</v>
      </c>
      <c r="B8574" s="4" t="s">
        <v>30</v>
      </c>
      <c r="C8574" s="4" t="s">
        <v>24</v>
      </c>
      <c r="D8574" s="4" t="s">
        <v>30</v>
      </c>
      <c r="E8574" s="4">
        <v>5.0</v>
      </c>
      <c r="F8574" s="4">
        <v>1.5</v>
      </c>
      <c r="G8574" s="4">
        <v>7.5</v>
      </c>
      <c r="H8574" s="5">
        <v>44931.0</v>
      </c>
      <c r="I8574" s="4">
        <f>IFERROR(__xludf.DUMMYFUNCTION("SPLIT(H8574,""/"")"),5.0)</f>
        <v>5</v>
      </c>
      <c r="J8574" s="4">
        <f>IFERROR(__xludf.DUMMYFUNCTION("""COMPUTED_VALUE"""),1.0)</f>
        <v>1</v>
      </c>
      <c r="K8574" s="4">
        <f>IFERROR(__xludf.DUMMYFUNCTION("""COMPUTED_VALUE"""),2023.0)</f>
        <v>2023</v>
      </c>
    </row>
    <row r="8575">
      <c r="A8575" s="1" t="s">
        <v>4512</v>
      </c>
      <c r="B8575" s="4" t="s">
        <v>30</v>
      </c>
      <c r="C8575" s="4" t="s">
        <v>30</v>
      </c>
      <c r="D8575" s="4" t="s">
        <v>23</v>
      </c>
      <c r="E8575" s="4">
        <v>1.0</v>
      </c>
      <c r="F8575" s="4">
        <v>3.0</v>
      </c>
      <c r="G8575" s="4">
        <v>3.0</v>
      </c>
      <c r="H8575" s="5">
        <v>44931.0</v>
      </c>
      <c r="I8575" s="4">
        <f>IFERROR(__xludf.DUMMYFUNCTION("SPLIT(H8575,""/"")"),5.0)</f>
        <v>5</v>
      </c>
      <c r="J8575" s="4">
        <f>IFERROR(__xludf.DUMMYFUNCTION("""COMPUTED_VALUE"""),1.0)</f>
        <v>1</v>
      </c>
      <c r="K8575" s="4">
        <f>IFERROR(__xludf.DUMMYFUNCTION("""COMPUTED_VALUE"""),2023.0)</f>
        <v>2023</v>
      </c>
    </row>
    <row r="8576">
      <c r="A8576" s="1" t="s">
        <v>8770</v>
      </c>
      <c r="B8576" s="4" t="s">
        <v>30</v>
      </c>
      <c r="C8576" s="4" t="s">
        <v>24</v>
      </c>
      <c r="D8576" s="4" t="s">
        <v>28</v>
      </c>
      <c r="E8576" s="4">
        <v>5.0</v>
      </c>
      <c r="F8576" s="4">
        <v>3.0</v>
      </c>
      <c r="G8576" s="4">
        <v>15.0</v>
      </c>
      <c r="H8576" s="5">
        <v>44932.0</v>
      </c>
      <c r="I8576" s="4">
        <f>IFERROR(__xludf.DUMMYFUNCTION("SPLIT(H8576,""/"")"),6.0)</f>
        <v>6</v>
      </c>
      <c r="J8576" s="4">
        <f>IFERROR(__xludf.DUMMYFUNCTION("""COMPUTED_VALUE"""),1.0)</f>
        <v>1</v>
      </c>
      <c r="K8576" s="4">
        <f>IFERROR(__xludf.DUMMYFUNCTION("""COMPUTED_VALUE"""),2023.0)</f>
        <v>2023</v>
      </c>
    </row>
    <row r="8577">
      <c r="A8577" s="1" t="s">
        <v>810</v>
      </c>
      <c r="B8577" s="4" t="s">
        <v>30</v>
      </c>
      <c r="C8577" s="4" t="s">
        <v>30</v>
      </c>
      <c r="D8577" s="4" t="s">
        <v>30</v>
      </c>
      <c r="E8577" s="4">
        <v>5.0</v>
      </c>
      <c r="F8577" s="4">
        <v>1.5</v>
      </c>
      <c r="G8577" s="4">
        <v>7.5</v>
      </c>
      <c r="H8577" s="5">
        <v>44932.0</v>
      </c>
      <c r="I8577" s="4">
        <f>IFERROR(__xludf.DUMMYFUNCTION("SPLIT(H8577,""/"")"),6.0)</f>
        <v>6</v>
      </c>
      <c r="J8577" s="4">
        <f>IFERROR(__xludf.DUMMYFUNCTION("""COMPUTED_VALUE"""),1.0)</f>
        <v>1</v>
      </c>
      <c r="K8577" s="4">
        <f>IFERROR(__xludf.DUMMYFUNCTION("""COMPUTED_VALUE"""),2023.0)</f>
        <v>2023</v>
      </c>
    </row>
    <row r="8578">
      <c r="A8578" s="1" t="s">
        <v>2341</v>
      </c>
      <c r="B8578" s="4" t="s">
        <v>30</v>
      </c>
      <c r="C8578" s="4" t="s">
        <v>29</v>
      </c>
      <c r="D8578" s="4" t="s">
        <v>23</v>
      </c>
      <c r="E8578" s="4">
        <v>1.0</v>
      </c>
      <c r="F8578" s="4">
        <v>4.0</v>
      </c>
      <c r="G8578" s="4">
        <v>4.0</v>
      </c>
      <c r="H8578" s="5">
        <v>44933.0</v>
      </c>
      <c r="I8578" s="4">
        <f>IFERROR(__xludf.DUMMYFUNCTION("SPLIT(H8578,""/"")"),7.0)</f>
        <v>7</v>
      </c>
      <c r="J8578" s="4">
        <f>IFERROR(__xludf.DUMMYFUNCTION("""COMPUTED_VALUE"""),1.0)</f>
        <v>1</v>
      </c>
      <c r="K8578" s="4">
        <f>IFERROR(__xludf.DUMMYFUNCTION("""COMPUTED_VALUE"""),2023.0)</f>
        <v>2023</v>
      </c>
    </row>
    <row r="8579">
      <c r="A8579" s="1" t="s">
        <v>10033</v>
      </c>
      <c r="B8579" s="4" t="s">
        <v>30</v>
      </c>
      <c r="C8579" s="4" t="s">
        <v>30</v>
      </c>
      <c r="D8579" s="4" t="s">
        <v>30</v>
      </c>
      <c r="E8579" s="4">
        <v>4.0</v>
      </c>
      <c r="F8579" s="4">
        <v>4.0</v>
      </c>
      <c r="G8579" s="4">
        <v>16.0</v>
      </c>
      <c r="H8579" s="5">
        <v>44934.0</v>
      </c>
      <c r="I8579" s="4">
        <f>IFERROR(__xludf.DUMMYFUNCTION("SPLIT(H8579,""/"")"),8.0)</f>
        <v>8</v>
      </c>
      <c r="J8579" s="4">
        <f>IFERROR(__xludf.DUMMYFUNCTION("""COMPUTED_VALUE"""),1.0)</f>
        <v>1</v>
      </c>
      <c r="K8579" s="4">
        <f>IFERROR(__xludf.DUMMYFUNCTION("""COMPUTED_VALUE"""),2023.0)</f>
        <v>2023</v>
      </c>
    </row>
    <row r="8580">
      <c r="A8580" s="1" t="s">
        <v>8693</v>
      </c>
      <c r="B8580" s="4" t="s">
        <v>30</v>
      </c>
      <c r="C8580" s="4" t="s">
        <v>24</v>
      </c>
      <c r="D8580" s="4" t="s">
        <v>30</v>
      </c>
      <c r="E8580" s="4">
        <v>2.0</v>
      </c>
      <c r="F8580" s="4">
        <v>3.0</v>
      </c>
      <c r="G8580" s="4">
        <v>6.0</v>
      </c>
      <c r="H8580" s="5">
        <v>44934.0</v>
      </c>
      <c r="I8580" s="4">
        <f>IFERROR(__xludf.DUMMYFUNCTION("SPLIT(H8580,""/"")"),8.0)</f>
        <v>8</v>
      </c>
      <c r="J8580" s="4">
        <f>IFERROR(__xludf.DUMMYFUNCTION("""COMPUTED_VALUE"""),1.0)</f>
        <v>1</v>
      </c>
      <c r="K8580" s="4">
        <f>IFERROR(__xludf.DUMMYFUNCTION("""COMPUTED_VALUE"""),2023.0)</f>
        <v>2023</v>
      </c>
    </row>
    <row r="8581">
      <c r="A8581" s="1" t="s">
        <v>3769</v>
      </c>
      <c r="B8581" s="4" t="s">
        <v>30</v>
      </c>
      <c r="C8581" s="4" t="s">
        <v>29</v>
      </c>
      <c r="D8581" s="4" t="s">
        <v>30</v>
      </c>
      <c r="E8581" s="4">
        <v>1.0</v>
      </c>
      <c r="F8581" s="4">
        <v>3.0</v>
      </c>
      <c r="G8581" s="4">
        <v>3.0</v>
      </c>
      <c r="H8581" s="5">
        <v>44935.0</v>
      </c>
      <c r="I8581" s="4">
        <f>IFERROR(__xludf.DUMMYFUNCTION("SPLIT(H8581,""/"")"),9.0)</f>
        <v>9</v>
      </c>
      <c r="J8581" s="4">
        <f>IFERROR(__xludf.DUMMYFUNCTION("""COMPUTED_VALUE"""),1.0)</f>
        <v>1</v>
      </c>
      <c r="K8581" s="4">
        <f>IFERROR(__xludf.DUMMYFUNCTION("""COMPUTED_VALUE"""),2023.0)</f>
        <v>2023</v>
      </c>
    </row>
    <row r="8582">
      <c r="A8582" s="1" t="s">
        <v>6081</v>
      </c>
      <c r="B8582" s="4" t="s">
        <v>30</v>
      </c>
      <c r="C8582" s="4" t="s">
        <v>30</v>
      </c>
      <c r="D8582" s="4" t="s">
        <v>39</v>
      </c>
      <c r="E8582" s="4">
        <v>3.0</v>
      </c>
      <c r="F8582" s="4">
        <v>1.0</v>
      </c>
      <c r="G8582" s="4">
        <v>3.0</v>
      </c>
      <c r="H8582" s="5">
        <v>44935.0</v>
      </c>
      <c r="I8582" s="4">
        <f>IFERROR(__xludf.DUMMYFUNCTION("SPLIT(H8582,""/"")"),9.0)</f>
        <v>9</v>
      </c>
      <c r="J8582" s="4">
        <f>IFERROR(__xludf.DUMMYFUNCTION("""COMPUTED_VALUE"""),1.0)</f>
        <v>1</v>
      </c>
      <c r="K8582" s="4">
        <f>IFERROR(__xludf.DUMMYFUNCTION("""COMPUTED_VALUE"""),2023.0)</f>
        <v>2023</v>
      </c>
    </row>
    <row r="8583">
      <c r="A8583" s="1" t="s">
        <v>4294</v>
      </c>
      <c r="B8583" s="4" t="s">
        <v>30</v>
      </c>
      <c r="C8583" s="4" t="s">
        <v>24</v>
      </c>
      <c r="D8583" s="4" t="s">
        <v>23</v>
      </c>
      <c r="E8583" s="4">
        <v>2.0</v>
      </c>
      <c r="F8583" s="4">
        <v>3.0</v>
      </c>
      <c r="G8583" s="4">
        <v>6.0</v>
      </c>
      <c r="H8583" s="5">
        <v>44935.0</v>
      </c>
      <c r="I8583" s="4">
        <f>IFERROR(__xludf.DUMMYFUNCTION("SPLIT(H8583,""/"")"),9.0)</f>
        <v>9</v>
      </c>
      <c r="J8583" s="4">
        <f>IFERROR(__xludf.DUMMYFUNCTION("""COMPUTED_VALUE"""),1.0)</f>
        <v>1</v>
      </c>
      <c r="K8583" s="4">
        <f>IFERROR(__xludf.DUMMYFUNCTION("""COMPUTED_VALUE"""),2023.0)</f>
        <v>2023</v>
      </c>
    </row>
    <row r="8584">
      <c r="A8584" s="1" t="s">
        <v>562</v>
      </c>
      <c r="B8584" s="4" t="s">
        <v>30</v>
      </c>
      <c r="C8584" s="4" t="s">
        <v>30</v>
      </c>
      <c r="D8584" s="4" t="s">
        <v>28</v>
      </c>
      <c r="E8584" s="4">
        <v>2.0</v>
      </c>
      <c r="F8584" s="4">
        <v>1.5</v>
      </c>
      <c r="G8584" s="4">
        <v>3.0</v>
      </c>
      <c r="H8584" s="5">
        <v>44935.0</v>
      </c>
      <c r="I8584" s="4">
        <f>IFERROR(__xludf.DUMMYFUNCTION("SPLIT(H8584,""/"")"),9.0)</f>
        <v>9</v>
      </c>
      <c r="J8584" s="4">
        <f>IFERROR(__xludf.DUMMYFUNCTION("""COMPUTED_VALUE"""),1.0)</f>
        <v>1</v>
      </c>
      <c r="K8584" s="4">
        <f>IFERROR(__xludf.DUMMYFUNCTION("""COMPUTED_VALUE"""),2023.0)</f>
        <v>2023</v>
      </c>
    </row>
    <row r="8585">
      <c r="A8585" s="1" t="s">
        <v>9537</v>
      </c>
      <c r="B8585" s="4" t="s">
        <v>30</v>
      </c>
      <c r="C8585" s="4" t="s">
        <v>24</v>
      </c>
      <c r="D8585" s="4" t="s">
        <v>30</v>
      </c>
      <c r="E8585" s="4">
        <v>3.0</v>
      </c>
      <c r="F8585" s="4">
        <v>5.0</v>
      </c>
      <c r="G8585" s="4">
        <v>15.0</v>
      </c>
      <c r="H8585" s="5">
        <v>44936.0</v>
      </c>
      <c r="I8585" s="4">
        <f>IFERROR(__xludf.DUMMYFUNCTION("SPLIT(H8585,""/"")"),10.0)</f>
        <v>10</v>
      </c>
      <c r="J8585" s="4">
        <f>IFERROR(__xludf.DUMMYFUNCTION("""COMPUTED_VALUE"""),1.0)</f>
        <v>1</v>
      </c>
      <c r="K8585" s="4">
        <f>IFERROR(__xludf.DUMMYFUNCTION("""COMPUTED_VALUE"""),2023.0)</f>
        <v>2023</v>
      </c>
    </row>
    <row r="8586">
      <c r="A8586" s="1" t="s">
        <v>3275</v>
      </c>
      <c r="B8586" s="4" t="s">
        <v>30</v>
      </c>
      <c r="C8586" s="4" t="s">
        <v>29</v>
      </c>
      <c r="D8586" s="4" t="s">
        <v>30</v>
      </c>
      <c r="E8586" s="4">
        <v>2.0</v>
      </c>
      <c r="F8586" s="4">
        <v>1.5</v>
      </c>
      <c r="G8586" s="4">
        <v>3.0</v>
      </c>
      <c r="H8586" s="5">
        <v>44936.0</v>
      </c>
      <c r="I8586" s="4">
        <f>IFERROR(__xludf.DUMMYFUNCTION("SPLIT(H8586,""/"")"),10.0)</f>
        <v>10</v>
      </c>
      <c r="J8586" s="4">
        <f>IFERROR(__xludf.DUMMYFUNCTION("""COMPUTED_VALUE"""),1.0)</f>
        <v>1</v>
      </c>
      <c r="K8586" s="4">
        <f>IFERROR(__xludf.DUMMYFUNCTION("""COMPUTED_VALUE"""),2023.0)</f>
        <v>2023</v>
      </c>
    </row>
    <row r="8587">
      <c r="A8587" s="1" t="s">
        <v>628</v>
      </c>
      <c r="B8587" s="4" t="s">
        <v>30</v>
      </c>
      <c r="C8587" s="4" t="s">
        <v>30</v>
      </c>
      <c r="D8587" s="4" t="s">
        <v>23</v>
      </c>
      <c r="E8587" s="4">
        <v>3.0</v>
      </c>
      <c r="F8587" s="4">
        <v>1.0</v>
      </c>
      <c r="G8587" s="4">
        <v>3.0</v>
      </c>
      <c r="H8587" s="5">
        <v>44937.0</v>
      </c>
      <c r="I8587" s="4">
        <f>IFERROR(__xludf.DUMMYFUNCTION("SPLIT(H8587,""/"")"),11.0)</f>
        <v>11</v>
      </c>
      <c r="J8587" s="4">
        <f>IFERROR(__xludf.DUMMYFUNCTION("""COMPUTED_VALUE"""),1.0)</f>
        <v>1</v>
      </c>
      <c r="K8587" s="4">
        <f>IFERROR(__xludf.DUMMYFUNCTION("""COMPUTED_VALUE"""),2023.0)</f>
        <v>2023</v>
      </c>
    </row>
    <row r="8588">
      <c r="A8588" s="1" t="s">
        <v>3226</v>
      </c>
      <c r="B8588" s="4" t="s">
        <v>30</v>
      </c>
      <c r="C8588" s="4" t="s">
        <v>29</v>
      </c>
      <c r="D8588" s="4" t="s">
        <v>39</v>
      </c>
      <c r="E8588" s="4">
        <v>1.0</v>
      </c>
      <c r="F8588" s="4">
        <v>5.0</v>
      </c>
      <c r="G8588" s="4">
        <v>5.0</v>
      </c>
      <c r="H8588" s="5">
        <v>44937.0</v>
      </c>
      <c r="I8588" s="4">
        <f>IFERROR(__xludf.DUMMYFUNCTION("SPLIT(H8588,""/"")"),11.0)</f>
        <v>11</v>
      </c>
      <c r="J8588" s="4">
        <f>IFERROR(__xludf.DUMMYFUNCTION("""COMPUTED_VALUE"""),1.0)</f>
        <v>1</v>
      </c>
      <c r="K8588" s="4">
        <f>IFERROR(__xludf.DUMMYFUNCTION("""COMPUTED_VALUE"""),2023.0)</f>
        <v>2023</v>
      </c>
    </row>
    <row r="8589">
      <c r="A8589" s="1" t="s">
        <v>3328</v>
      </c>
      <c r="B8589" s="4" t="s">
        <v>30</v>
      </c>
      <c r="C8589" s="4" t="s">
        <v>24</v>
      </c>
      <c r="D8589" s="4" t="s">
        <v>28</v>
      </c>
      <c r="E8589" s="4">
        <v>3.0</v>
      </c>
      <c r="F8589" s="4">
        <v>1.5</v>
      </c>
      <c r="G8589" s="4">
        <v>4.5</v>
      </c>
      <c r="H8589" s="5">
        <v>44937.0</v>
      </c>
      <c r="I8589" s="4">
        <f>IFERROR(__xludf.DUMMYFUNCTION("SPLIT(H8589,""/"")"),11.0)</f>
        <v>11</v>
      </c>
      <c r="J8589" s="4">
        <f>IFERROR(__xludf.DUMMYFUNCTION("""COMPUTED_VALUE"""),1.0)</f>
        <v>1</v>
      </c>
      <c r="K8589" s="4">
        <f>IFERROR(__xludf.DUMMYFUNCTION("""COMPUTED_VALUE"""),2023.0)</f>
        <v>2023</v>
      </c>
    </row>
    <row r="8590">
      <c r="A8590" s="1" t="s">
        <v>5590</v>
      </c>
      <c r="B8590" s="4" t="s">
        <v>30</v>
      </c>
      <c r="C8590" s="4" t="s">
        <v>29</v>
      </c>
      <c r="D8590" s="4" t="s">
        <v>30</v>
      </c>
      <c r="E8590" s="4">
        <v>3.0</v>
      </c>
      <c r="F8590" s="4">
        <v>5.0</v>
      </c>
      <c r="G8590" s="4">
        <v>15.0</v>
      </c>
      <c r="H8590" s="5">
        <v>44938.0</v>
      </c>
      <c r="I8590" s="4">
        <f>IFERROR(__xludf.DUMMYFUNCTION("SPLIT(H8590,""/"")"),12.0)</f>
        <v>12</v>
      </c>
      <c r="J8590" s="4">
        <f>IFERROR(__xludf.DUMMYFUNCTION("""COMPUTED_VALUE"""),1.0)</f>
        <v>1</v>
      </c>
      <c r="K8590" s="4">
        <f>IFERROR(__xludf.DUMMYFUNCTION("""COMPUTED_VALUE"""),2023.0)</f>
        <v>2023</v>
      </c>
    </row>
    <row r="8591">
      <c r="A8591" s="1" t="s">
        <v>9949</v>
      </c>
      <c r="B8591" s="4" t="s">
        <v>30</v>
      </c>
      <c r="C8591" s="4" t="s">
        <v>30</v>
      </c>
      <c r="D8591" s="4" t="s">
        <v>39</v>
      </c>
      <c r="E8591" s="4">
        <v>2.0</v>
      </c>
      <c r="F8591" s="4">
        <v>3.0</v>
      </c>
      <c r="G8591" s="4">
        <v>6.0</v>
      </c>
      <c r="H8591" s="5">
        <v>44938.0</v>
      </c>
      <c r="I8591" s="4">
        <f>IFERROR(__xludf.DUMMYFUNCTION("SPLIT(H8591,""/"")"),12.0)</f>
        <v>12</v>
      </c>
      <c r="J8591" s="4">
        <f>IFERROR(__xludf.DUMMYFUNCTION("""COMPUTED_VALUE"""),1.0)</f>
        <v>1</v>
      </c>
      <c r="K8591" s="4">
        <f>IFERROR(__xludf.DUMMYFUNCTION("""COMPUTED_VALUE"""),2023.0)</f>
        <v>2023</v>
      </c>
    </row>
    <row r="8592">
      <c r="A8592" s="1" t="s">
        <v>7207</v>
      </c>
      <c r="B8592" s="4" t="s">
        <v>30</v>
      </c>
      <c r="C8592" s="4" t="s">
        <v>30</v>
      </c>
      <c r="D8592" s="4" t="s">
        <v>39</v>
      </c>
      <c r="E8592" s="4">
        <v>3.0</v>
      </c>
      <c r="F8592" s="4">
        <v>5.0</v>
      </c>
      <c r="G8592" s="4">
        <v>15.0</v>
      </c>
      <c r="H8592" s="5">
        <v>44938.0</v>
      </c>
      <c r="I8592" s="4">
        <f>IFERROR(__xludf.DUMMYFUNCTION("SPLIT(H8592,""/"")"),12.0)</f>
        <v>12</v>
      </c>
      <c r="J8592" s="4">
        <f>IFERROR(__xludf.DUMMYFUNCTION("""COMPUTED_VALUE"""),1.0)</f>
        <v>1</v>
      </c>
      <c r="K8592" s="4">
        <f>IFERROR(__xludf.DUMMYFUNCTION("""COMPUTED_VALUE"""),2023.0)</f>
        <v>2023</v>
      </c>
    </row>
    <row r="8593">
      <c r="A8593" s="1" t="s">
        <v>7740</v>
      </c>
      <c r="B8593" s="4" t="s">
        <v>30</v>
      </c>
      <c r="C8593" s="4" t="s">
        <v>24</v>
      </c>
      <c r="D8593" s="4" t="s">
        <v>28</v>
      </c>
      <c r="E8593" s="4">
        <v>2.0</v>
      </c>
      <c r="F8593" s="4">
        <v>2.0</v>
      </c>
      <c r="G8593" s="4">
        <v>4.0</v>
      </c>
      <c r="H8593" s="5">
        <v>44938.0</v>
      </c>
      <c r="I8593" s="4">
        <f>IFERROR(__xludf.DUMMYFUNCTION("SPLIT(H8593,""/"")"),12.0)</f>
        <v>12</v>
      </c>
      <c r="J8593" s="4">
        <f>IFERROR(__xludf.DUMMYFUNCTION("""COMPUTED_VALUE"""),1.0)</f>
        <v>1</v>
      </c>
      <c r="K8593" s="4">
        <f>IFERROR(__xludf.DUMMYFUNCTION("""COMPUTED_VALUE"""),2023.0)</f>
        <v>2023</v>
      </c>
    </row>
    <row r="8594">
      <c r="A8594" s="1" t="s">
        <v>6512</v>
      </c>
      <c r="B8594" s="4" t="s">
        <v>30</v>
      </c>
      <c r="C8594" s="4" t="s">
        <v>30</v>
      </c>
      <c r="D8594" s="4" t="s">
        <v>28</v>
      </c>
      <c r="E8594" s="4">
        <v>4.0</v>
      </c>
      <c r="F8594" s="4">
        <v>5.0</v>
      </c>
      <c r="G8594" s="4">
        <v>20.0</v>
      </c>
      <c r="H8594" s="5">
        <v>44938.0</v>
      </c>
      <c r="I8594" s="4">
        <f>IFERROR(__xludf.DUMMYFUNCTION("SPLIT(H8594,""/"")"),12.0)</f>
        <v>12</v>
      </c>
      <c r="J8594" s="4">
        <f>IFERROR(__xludf.DUMMYFUNCTION("""COMPUTED_VALUE"""),1.0)</f>
        <v>1</v>
      </c>
      <c r="K8594" s="4">
        <f>IFERROR(__xludf.DUMMYFUNCTION("""COMPUTED_VALUE"""),2023.0)</f>
        <v>2023</v>
      </c>
    </row>
    <row r="8595">
      <c r="A8595" s="1" t="s">
        <v>1384</v>
      </c>
      <c r="B8595" s="4" t="s">
        <v>30</v>
      </c>
      <c r="C8595" s="4" t="s">
        <v>24</v>
      </c>
      <c r="D8595" s="4" t="s">
        <v>30</v>
      </c>
      <c r="E8595" s="4">
        <v>4.0</v>
      </c>
      <c r="F8595" s="4">
        <v>1.5</v>
      </c>
      <c r="G8595" s="4">
        <v>6.0</v>
      </c>
      <c r="H8595" s="5">
        <v>44938.0</v>
      </c>
      <c r="I8595" s="4">
        <f>IFERROR(__xludf.DUMMYFUNCTION("SPLIT(H8595,""/"")"),12.0)</f>
        <v>12</v>
      </c>
      <c r="J8595" s="4">
        <f>IFERROR(__xludf.DUMMYFUNCTION("""COMPUTED_VALUE"""),1.0)</f>
        <v>1</v>
      </c>
      <c r="K8595" s="4">
        <f>IFERROR(__xludf.DUMMYFUNCTION("""COMPUTED_VALUE"""),2023.0)</f>
        <v>2023</v>
      </c>
    </row>
    <row r="8596">
      <c r="A8596" s="1" t="s">
        <v>4139</v>
      </c>
      <c r="B8596" s="4" t="s">
        <v>30</v>
      </c>
      <c r="C8596" s="4" t="s">
        <v>29</v>
      </c>
      <c r="D8596" s="4" t="s">
        <v>30</v>
      </c>
      <c r="E8596" s="4">
        <v>4.0</v>
      </c>
      <c r="F8596" s="4">
        <v>1.0</v>
      </c>
      <c r="G8596" s="4">
        <v>4.0</v>
      </c>
      <c r="H8596" s="5">
        <v>44938.0</v>
      </c>
      <c r="I8596" s="4">
        <f>IFERROR(__xludf.DUMMYFUNCTION("SPLIT(H8596,""/"")"),12.0)</f>
        <v>12</v>
      </c>
      <c r="J8596" s="4">
        <f>IFERROR(__xludf.DUMMYFUNCTION("""COMPUTED_VALUE"""),1.0)</f>
        <v>1</v>
      </c>
      <c r="K8596" s="4">
        <f>IFERROR(__xludf.DUMMYFUNCTION("""COMPUTED_VALUE"""),2023.0)</f>
        <v>2023</v>
      </c>
    </row>
    <row r="8597">
      <c r="A8597" s="1" t="s">
        <v>5284</v>
      </c>
      <c r="B8597" s="4" t="s">
        <v>30</v>
      </c>
      <c r="C8597" s="4" t="s">
        <v>24</v>
      </c>
      <c r="D8597" s="4" t="s">
        <v>23</v>
      </c>
      <c r="E8597" s="4">
        <v>3.0</v>
      </c>
      <c r="F8597" s="4">
        <v>3.0</v>
      </c>
      <c r="G8597" s="4">
        <v>9.0</v>
      </c>
      <c r="H8597" s="5">
        <v>44939.0</v>
      </c>
      <c r="I8597" s="4">
        <f>IFERROR(__xludf.DUMMYFUNCTION("SPLIT(H8597,""/"")"),13.0)</f>
        <v>13</v>
      </c>
      <c r="J8597" s="4">
        <f>IFERROR(__xludf.DUMMYFUNCTION("""COMPUTED_VALUE"""),1.0)</f>
        <v>1</v>
      </c>
      <c r="K8597" s="4">
        <f>IFERROR(__xludf.DUMMYFUNCTION("""COMPUTED_VALUE"""),2023.0)</f>
        <v>2023</v>
      </c>
    </row>
    <row r="8598">
      <c r="A8598" s="1" t="s">
        <v>1335</v>
      </c>
      <c r="B8598" s="4" t="s">
        <v>30</v>
      </c>
      <c r="C8598" s="4" t="s">
        <v>30</v>
      </c>
      <c r="D8598" s="4" t="s">
        <v>30</v>
      </c>
      <c r="E8598" s="4">
        <v>5.0</v>
      </c>
      <c r="F8598" s="4">
        <v>4.0</v>
      </c>
      <c r="G8598" s="4">
        <v>20.0</v>
      </c>
      <c r="H8598" s="5">
        <v>44939.0</v>
      </c>
      <c r="I8598" s="4">
        <f>IFERROR(__xludf.DUMMYFUNCTION("SPLIT(H8598,""/"")"),13.0)</f>
        <v>13</v>
      </c>
      <c r="J8598" s="4">
        <f>IFERROR(__xludf.DUMMYFUNCTION("""COMPUTED_VALUE"""),1.0)</f>
        <v>1</v>
      </c>
      <c r="K8598" s="4">
        <f>IFERROR(__xludf.DUMMYFUNCTION("""COMPUTED_VALUE"""),2023.0)</f>
        <v>2023</v>
      </c>
    </row>
    <row r="8599">
      <c r="A8599" s="1" t="s">
        <v>8567</v>
      </c>
      <c r="B8599" s="4" t="s">
        <v>30</v>
      </c>
      <c r="C8599" s="4" t="s">
        <v>29</v>
      </c>
      <c r="D8599" s="4" t="s">
        <v>39</v>
      </c>
      <c r="E8599" s="4">
        <v>3.0</v>
      </c>
      <c r="F8599" s="4">
        <v>3.0</v>
      </c>
      <c r="G8599" s="4">
        <v>9.0</v>
      </c>
      <c r="H8599" s="5">
        <v>44939.0</v>
      </c>
      <c r="I8599" s="4">
        <f>IFERROR(__xludf.DUMMYFUNCTION("SPLIT(H8599,""/"")"),13.0)</f>
        <v>13</v>
      </c>
      <c r="J8599" s="4">
        <f>IFERROR(__xludf.DUMMYFUNCTION("""COMPUTED_VALUE"""),1.0)</f>
        <v>1</v>
      </c>
      <c r="K8599" s="4">
        <f>IFERROR(__xludf.DUMMYFUNCTION("""COMPUTED_VALUE"""),2023.0)</f>
        <v>2023</v>
      </c>
    </row>
    <row r="8600">
      <c r="A8600" s="1" t="s">
        <v>7982</v>
      </c>
      <c r="B8600" s="4" t="s">
        <v>30</v>
      </c>
      <c r="C8600" s="4" t="s">
        <v>30</v>
      </c>
      <c r="D8600" s="4" t="s">
        <v>30</v>
      </c>
      <c r="E8600" s="4">
        <v>3.0</v>
      </c>
      <c r="F8600" s="4">
        <v>4.0</v>
      </c>
      <c r="G8600" s="4">
        <v>12.0</v>
      </c>
      <c r="H8600" s="5">
        <v>44940.0</v>
      </c>
      <c r="I8600" s="4">
        <f>IFERROR(__xludf.DUMMYFUNCTION("SPLIT(H8600,""/"")"),14.0)</f>
        <v>14</v>
      </c>
      <c r="J8600" s="4">
        <f>IFERROR(__xludf.DUMMYFUNCTION("""COMPUTED_VALUE"""),1.0)</f>
        <v>1</v>
      </c>
      <c r="K8600" s="4">
        <f>IFERROR(__xludf.DUMMYFUNCTION("""COMPUTED_VALUE"""),2023.0)</f>
        <v>2023</v>
      </c>
    </row>
    <row r="8601">
      <c r="A8601" s="1" t="s">
        <v>411</v>
      </c>
      <c r="B8601" s="4" t="s">
        <v>30</v>
      </c>
      <c r="C8601" s="4" t="s">
        <v>24</v>
      </c>
      <c r="D8601" s="4" t="s">
        <v>28</v>
      </c>
      <c r="E8601" s="4">
        <v>4.0</v>
      </c>
      <c r="F8601" s="4">
        <v>4.0</v>
      </c>
      <c r="G8601" s="4">
        <v>16.0</v>
      </c>
      <c r="H8601" s="5">
        <v>44940.0</v>
      </c>
      <c r="I8601" s="4">
        <f>IFERROR(__xludf.DUMMYFUNCTION("SPLIT(H8601,""/"")"),14.0)</f>
        <v>14</v>
      </c>
      <c r="J8601" s="4">
        <f>IFERROR(__xludf.DUMMYFUNCTION("""COMPUTED_VALUE"""),1.0)</f>
        <v>1</v>
      </c>
      <c r="K8601" s="4">
        <f>IFERROR(__xludf.DUMMYFUNCTION("""COMPUTED_VALUE"""),2023.0)</f>
        <v>2023</v>
      </c>
    </row>
    <row r="8602">
      <c r="A8602" s="1" t="s">
        <v>4003</v>
      </c>
      <c r="B8602" s="4" t="s">
        <v>30</v>
      </c>
      <c r="C8602" s="4" t="s">
        <v>24</v>
      </c>
      <c r="D8602" s="4" t="s">
        <v>30</v>
      </c>
      <c r="E8602" s="4">
        <v>4.0</v>
      </c>
      <c r="F8602" s="4">
        <v>1.0</v>
      </c>
      <c r="G8602" s="4">
        <v>4.0</v>
      </c>
      <c r="H8602" s="5">
        <v>44940.0</v>
      </c>
      <c r="I8602" s="4">
        <f>IFERROR(__xludf.DUMMYFUNCTION("SPLIT(H8602,""/"")"),14.0)</f>
        <v>14</v>
      </c>
      <c r="J8602" s="4">
        <f>IFERROR(__xludf.DUMMYFUNCTION("""COMPUTED_VALUE"""),1.0)</f>
        <v>1</v>
      </c>
      <c r="K8602" s="4">
        <f>IFERROR(__xludf.DUMMYFUNCTION("""COMPUTED_VALUE"""),2023.0)</f>
        <v>2023</v>
      </c>
    </row>
    <row r="8603">
      <c r="A8603" s="1" t="s">
        <v>3940</v>
      </c>
      <c r="B8603" s="4" t="s">
        <v>30</v>
      </c>
      <c r="C8603" s="4" t="s">
        <v>29</v>
      </c>
      <c r="D8603" s="4" t="s">
        <v>23</v>
      </c>
      <c r="E8603" s="4">
        <v>4.0</v>
      </c>
      <c r="F8603" s="4">
        <v>1.0</v>
      </c>
      <c r="G8603" s="4">
        <v>4.0</v>
      </c>
      <c r="H8603" s="5">
        <v>44940.0</v>
      </c>
      <c r="I8603" s="4">
        <f>IFERROR(__xludf.DUMMYFUNCTION("SPLIT(H8603,""/"")"),14.0)</f>
        <v>14</v>
      </c>
      <c r="J8603" s="4">
        <f>IFERROR(__xludf.DUMMYFUNCTION("""COMPUTED_VALUE"""),1.0)</f>
        <v>1</v>
      </c>
      <c r="K8603" s="4">
        <f>IFERROR(__xludf.DUMMYFUNCTION("""COMPUTED_VALUE"""),2023.0)</f>
        <v>2023</v>
      </c>
    </row>
    <row r="8604">
      <c r="A8604" s="1" t="s">
        <v>3871</v>
      </c>
      <c r="B8604" s="4" t="s">
        <v>30</v>
      </c>
      <c r="C8604" s="4" t="s">
        <v>30</v>
      </c>
      <c r="D8604" s="4" t="s">
        <v>23</v>
      </c>
      <c r="E8604" s="4">
        <v>1.0</v>
      </c>
      <c r="F8604" s="4">
        <v>1.5</v>
      </c>
      <c r="G8604" s="4">
        <v>1.5</v>
      </c>
      <c r="H8604" s="5">
        <v>44941.0</v>
      </c>
      <c r="I8604" s="4">
        <f>IFERROR(__xludf.DUMMYFUNCTION("SPLIT(H8604,""/"")"),15.0)</f>
        <v>15</v>
      </c>
      <c r="J8604" s="4">
        <f>IFERROR(__xludf.DUMMYFUNCTION("""COMPUTED_VALUE"""),1.0)</f>
        <v>1</v>
      </c>
      <c r="K8604" s="4">
        <f>IFERROR(__xludf.DUMMYFUNCTION("""COMPUTED_VALUE"""),2023.0)</f>
        <v>2023</v>
      </c>
    </row>
    <row r="8605">
      <c r="A8605" s="1" t="s">
        <v>3796</v>
      </c>
      <c r="B8605" s="4" t="s">
        <v>30</v>
      </c>
      <c r="C8605" s="4" t="s">
        <v>29</v>
      </c>
      <c r="D8605" s="4" t="s">
        <v>30</v>
      </c>
      <c r="E8605" s="4">
        <v>3.0</v>
      </c>
      <c r="F8605" s="4">
        <v>2.0</v>
      </c>
      <c r="G8605" s="4">
        <v>6.0</v>
      </c>
      <c r="H8605" s="5">
        <v>44941.0</v>
      </c>
      <c r="I8605" s="4">
        <f>IFERROR(__xludf.DUMMYFUNCTION("SPLIT(H8605,""/"")"),15.0)</f>
        <v>15</v>
      </c>
      <c r="J8605" s="4">
        <f>IFERROR(__xludf.DUMMYFUNCTION("""COMPUTED_VALUE"""),1.0)</f>
        <v>1</v>
      </c>
      <c r="K8605" s="4">
        <f>IFERROR(__xludf.DUMMYFUNCTION("""COMPUTED_VALUE"""),2023.0)</f>
        <v>2023</v>
      </c>
    </row>
    <row r="8606">
      <c r="A8606" s="1" t="s">
        <v>3489</v>
      </c>
      <c r="B8606" s="4" t="s">
        <v>30</v>
      </c>
      <c r="C8606" s="4" t="s">
        <v>29</v>
      </c>
      <c r="D8606" s="4" t="s">
        <v>30</v>
      </c>
      <c r="E8606" s="4">
        <v>4.0</v>
      </c>
      <c r="F8606" s="4">
        <v>1.0</v>
      </c>
      <c r="G8606" s="4">
        <v>4.0</v>
      </c>
      <c r="H8606" s="5">
        <v>44942.0</v>
      </c>
      <c r="I8606" s="4">
        <f>IFERROR(__xludf.DUMMYFUNCTION("SPLIT(H8606,""/"")"),16.0)</f>
        <v>16</v>
      </c>
      <c r="J8606" s="4">
        <f>IFERROR(__xludf.DUMMYFUNCTION("""COMPUTED_VALUE"""),1.0)</f>
        <v>1</v>
      </c>
      <c r="K8606" s="4">
        <f>IFERROR(__xludf.DUMMYFUNCTION("""COMPUTED_VALUE"""),2023.0)</f>
        <v>2023</v>
      </c>
    </row>
    <row r="8607">
      <c r="A8607" s="1" t="s">
        <v>8817</v>
      </c>
      <c r="B8607" s="4" t="s">
        <v>30</v>
      </c>
      <c r="C8607" s="4" t="s">
        <v>29</v>
      </c>
      <c r="D8607" s="4" t="s">
        <v>23</v>
      </c>
      <c r="E8607" s="4">
        <v>2.0</v>
      </c>
      <c r="F8607" s="4">
        <v>4.0</v>
      </c>
      <c r="G8607" s="4">
        <v>8.0</v>
      </c>
      <c r="H8607" s="5">
        <v>44942.0</v>
      </c>
      <c r="I8607" s="4">
        <f>IFERROR(__xludf.DUMMYFUNCTION("SPLIT(H8607,""/"")"),16.0)</f>
        <v>16</v>
      </c>
      <c r="J8607" s="4">
        <f>IFERROR(__xludf.DUMMYFUNCTION("""COMPUTED_VALUE"""),1.0)</f>
        <v>1</v>
      </c>
      <c r="K8607" s="4">
        <f>IFERROR(__xludf.DUMMYFUNCTION("""COMPUTED_VALUE"""),2023.0)</f>
        <v>2023</v>
      </c>
    </row>
    <row r="8608">
      <c r="A8608" s="1" t="s">
        <v>2638</v>
      </c>
      <c r="B8608" s="4" t="s">
        <v>30</v>
      </c>
      <c r="C8608" s="4" t="s">
        <v>30</v>
      </c>
      <c r="D8608" s="4" t="s">
        <v>30</v>
      </c>
      <c r="E8608" s="4">
        <v>1.0</v>
      </c>
      <c r="F8608" s="4">
        <v>5.0</v>
      </c>
      <c r="G8608" s="4">
        <v>5.0</v>
      </c>
      <c r="H8608" s="5">
        <v>44943.0</v>
      </c>
      <c r="I8608" s="4">
        <f>IFERROR(__xludf.DUMMYFUNCTION("SPLIT(H8608,""/"")"),17.0)</f>
        <v>17</v>
      </c>
      <c r="J8608" s="4">
        <f>IFERROR(__xludf.DUMMYFUNCTION("""COMPUTED_VALUE"""),1.0)</f>
        <v>1</v>
      </c>
      <c r="K8608" s="4">
        <f>IFERROR(__xludf.DUMMYFUNCTION("""COMPUTED_VALUE"""),2023.0)</f>
        <v>2023</v>
      </c>
    </row>
    <row r="8609">
      <c r="A8609" s="1" t="s">
        <v>3598</v>
      </c>
      <c r="B8609" s="4" t="s">
        <v>30</v>
      </c>
      <c r="C8609" s="4" t="s">
        <v>30</v>
      </c>
      <c r="D8609" s="4" t="s">
        <v>39</v>
      </c>
      <c r="E8609" s="4">
        <v>1.0</v>
      </c>
      <c r="F8609" s="4">
        <v>1.0</v>
      </c>
      <c r="G8609" s="4">
        <v>1.0</v>
      </c>
      <c r="H8609" s="5">
        <v>44943.0</v>
      </c>
      <c r="I8609" s="4">
        <f>IFERROR(__xludf.DUMMYFUNCTION("SPLIT(H8609,""/"")"),17.0)</f>
        <v>17</v>
      </c>
      <c r="J8609" s="4">
        <f>IFERROR(__xludf.DUMMYFUNCTION("""COMPUTED_VALUE"""),1.0)</f>
        <v>1</v>
      </c>
      <c r="K8609" s="4">
        <f>IFERROR(__xludf.DUMMYFUNCTION("""COMPUTED_VALUE"""),2023.0)</f>
        <v>2023</v>
      </c>
    </row>
    <row r="8610">
      <c r="A8610" s="1" t="s">
        <v>5174</v>
      </c>
      <c r="B8610" s="4" t="s">
        <v>30</v>
      </c>
      <c r="C8610" s="4" t="s">
        <v>30</v>
      </c>
      <c r="D8610" s="4" t="s">
        <v>23</v>
      </c>
      <c r="E8610" s="4">
        <v>1.0</v>
      </c>
      <c r="F8610" s="4">
        <v>2.0</v>
      </c>
      <c r="G8610" s="4">
        <v>2.0</v>
      </c>
      <c r="H8610" s="5">
        <v>44943.0</v>
      </c>
      <c r="I8610" s="4">
        <f>IFERROR(__xludf.DUMMYFUNCTION("SPLIT(H8610,""/"")"),17.0)</f>
        <v>17</v>
      </c>
      <c r="J8610" s="4">
        <f>IFERROR(__xludf.DUMMYFUNCTION("""COMPUTED_VALUE"""),1.0)</f>
        <v>1</v>
      </c>
      <c r="K8610" s="4">
        <f>IFERROR(__xludf.DUMMYFUNCTION("""COMPUTED_VALUE"""),2023.0)</f>
        <v>2023</v>
      </c>
    </row>
    <row r="8611">
      <c r="A8611" s="1" t="s">
        <v>5528</v>
      </c>
      <c r="B8611" s="4" t="s">
        <v>30</v>
      </c>
      <c r="C8611" s="4" t="s">
        <v>30</v>
      </c>
      <c r="D8611" s="4" t="s">
        <v>23</v>
      </c>
      <c r="E8611" s="4">
        <v>1.0</v>
      </c>
      <c r="F8611" s="4">
        <v>4.0</v>
      </c>
      <c r="G8611" s="4">
        <v>4.0</v>
      </c>
      <c r="H8611" s="5">
        <v>44944.0</v>
      </c>
      <c r="I8611" s="4">
        <f>IFERROR(__xludf.DUMMYFUNCTION("SPLIT(H8611,""/"")"),18.0)</f>
        <v>18</v>
      </c>
      <c r="J8611" s="4">
        <f>IFERROR(__xludf.DUMMYFUNCTION("""COMPUTED_VALUE"""),1.0)</f>
        <v>1</v>
      </c>
      <c r="K8611" s="4">
        <f>IFERROR(__xludf.DUMMYFUNCTION("""COMPUTED_VALUE"""),2023.0)</f>
        <v>2023</v>
      </c>
    </row>
    <row r="8612">
      <c r="A8612" s="1" t="s">
        <v>3614</v>
      </c>
      <c r="B8612" s="4" t="s">
        <v>30</v>
      </c>
      <c r="C8612" s="4" t="s">
        <v>30</v>
      </c>
      <c r="D8612" s="4" t="s">
        <v>28</v>
      </c>
      <c r="E8612" s="4">
        <v>2.0</v>
      </c>
      <c r="F8612" s="4">
        <v>4.0</v>
      </c>
      <c r="G8612" s="4">
        <v>8.0</v>
      </c>
      <c r="H8612" s="5">
        <v>44944.0</v>
      </c>
      <c r="I8612" s="4">
        <f>IFERROR(__xludf.DUMMYFUNCTION("SPLIT(H8612,""/"")"),18.0)</f>
        <v>18</v>
      </c>
      <c r="J8612" s="4">
        <f>IFERROR(__xludf.DUMMYFUNCTION("""COMPUTED_VALUE"""),1.0)</f>
        <v>1</v>
      </c>
      <c r="K8612" s="4">
        <f>IFERROR(__xludf.DUMMYFUNCTION("""COMPUTED_VALUE"""),2023.0)</f>
        <v>2023</v>
      </c>
    </row>
    <row r="8613">
      <c r="A8613" s="1" t="s">
        <v>8242</v>
      </c>
      <c r="B8613" s="4" t="s">
        <v>30</v>
      </c>
      <c r="C8613" s="4" t="s">
        <v>24</v>
      </c>
      <c r="D8613" s="4" t="s">
        <v>30</v>
      </c>
      <c r="E8613" s="4">
        <v>4.0</v>
      </c>
      <c r="F8613" s="4">
        <v>3.0</v>
      </c>
      <c r="G8613" s="4">
        <v>12.0</v>
      </c>
      <c r="H8613" s="5">
        <v>44945.0</v>
      </c>
      <c r="I8613" s="4">
        <f>IFERROR(__xludf.DUMMYFUNCTION("SPLIT(H8613,""/"")"),19.0)</f>
        <v>19</v>
      </c>
      <c r="J8613" s="4">
        <f>IFERROR(__xludf.DUMMYFUNCTION("""COMPUTED_VALUE"""),1.0)</f>
        <v>1</v>
      </c>
      <c r="K8613" s="4">
        <f>IFERROR(__xludf.DUMMYFUNCTION("""COMPUTED_VALUE"""),2023.0)</f>
        <v>2023</v>
      </c>
    </row>
    <row r="8614">
      <c r="A8614" s="1" t="s">
        <v>7474</v>
      </c>
      <c r="B8614" s="4" t="s">
        <v>30</v>
      </c>
      <c r="C8614" s="4" t="s">
        <v>24</v>
      </c>
      <c r="D8614" s="4" t="s">
        <v>30</v>
      </c>
      <c r="E8614" s="4">
        <v>1.0</v>
      </c>
      <c r="F8614" s="4">
        <v>1.0</v>
      </c>
      <c r="G8614" s="4">
        <v>1.0</v>
      </c>
      <c r="H8614" s="5">
        <v>44946.0</v>
      </c>
      <c r="I8614" s="4">
        <f>IFERROR(__xludf.DUMMYFUNCTION("SPLIT(H8614,""/"")"),20.0)</f>
        <v>20</v>
      </c>
      <c r="J8614" s="4">
        <f>IFERROR(__xludf.DUMMYFUNCTION("""COMPUTED_VALUE"""),1.0)</f>
        <v>1</v>
      </c>
      <c r="K8614" s="4">
        <f>IFERROR(__xludf.DUMMYFUNCTION("""COMPUTED_VALUE"""),2023.0)</f>
        <v>2023</v>
      </c>
    </row>
    <row r="8615">
      <c r="A8615" s="1" t="s">
        <v>7364</v>
      </c>
      <c r="B8615" s="4" t="s">
        <v>30</v>
      </c>
      <c r="C8615" s="4" t="s">
        <v>29</v>
      </c>
      <c r="D8615" s="4" t="s">
        <v>23</v>
      </c>
      <c r="E8615" s="4">
        <v>2.0</v>
      </c>
      <c r="F8615" s="4">
        <v>1.0</v>
      </c>
      <c r="G8615" s="4">
        <v>2.0</v>
      </c>
      <c r="H8615" s="5">
        <v>44946.0</v>
      </c>
      <c r="I8615" s="4">
        <f>IFERROR(__xludf.DUMMYFUNCTION("SPLIT(H8615,""/"")"),20.0)</f>
        <v>20</v>
      </c>
      <c r="J8615" s="4">
        <f>IFERROR(__xludf.DUMMYFUNCTION("""COMPUTED_VALUE"""),1.0)</f>
        <v>1</v>
      </c>
      <c r="K8615" s="4">
        <f>IFERROR(__xludf.DUMMYFUNCTION("""COMPUTED_VALUE"""),2023.0)</f>
        <v>2023</v>
      </c>
    </row>
    <row r="8616">
      <c r="A8616" s="1" t="s">
        <v>4116</v>
      </c>
      <c r="B8616" s="4" t="s">
        <v>30</v>
      </c>
      <c r="C8616" s="4" t="s">
        <v>29</v>
      </c>
      <c r="D8616" s="4" t="s">
        <v>39</v>
      </c>
      <c r="E8616" s="4">
        <v>1.0</v>
      </c>
      <c r="F8616" s="4">
        <v>2.0</v>
      </c>
      <c r="G8616" s="4">
        <v>2.0</v>
      </c>
      <c r="H8616" s="5">
        <v>44947.0</v>
      </c>
      <c r="I8616" s="4">
        <f>IFERROR(__xludf.DUMMYFUNCTION("SPLIT(H8616,""/"")"),21.0)</f>
        <v>21</v>
      </c>
      <c r="J8616" s="4">
        <f>IFERROR(__xludf.DUMMYFUNCTION("""COMPUTED_VALUE"""),1.0)</f>
        <v>1</v>
      </c>
      <c r="K8616" s="4">
        <f>IFERROR(__xludf.DUMMYFUNCTION("""COMPUTED_VALUE"""),2023.0)</f>
        <v>2023</v>
      </c>
    </row>
    <row r="8617">
      <c r="A8617" s="1" t="s">
        <v>7306</v>
      </c>
      <c r="B8617" s="4" t="s">
        <v>30</v>
      </c>
      <c r="C8617" s="4" t="s">
        <v>29</v>
      </c>
      <c r="D8617" s="4" t="s">
        <v>39</v>
      </c>
      <c r="E8617" s="4">
        <v>5.0</v>
      </c>
      <c r="F8617" s="4">
        <v>1.5</v>
      </c>
      <c r="G8617" s="4">
        <v>7.5</v>
      </c>
      <c r="H8617" s="5">
        <v>44947.0</v>
      </c>
      <c r="I8617" s="4">
        <f>IFERROR(__xludf.DUMMYFUNCTION("SPLIT(H8617,""/"")"),21.0)</f>
        <v>21</v>
      </c>
      <c r="J8617" s="4">
        <f>IFERROR(__xludf.DUMMYFUNCTION("""COMPUTED_VALUE"""),1.0)</f>
        <v>1</v>
      </c>
      <c r="K8617" s="4">
        <f>IFERROR(__xludf.DUMMYFUNCTION("""COMPUTED_VALUE"""),2023.0)</f>
        <v>2023</v>
      </c>
    </row>
    <row r="8618">
      <c r="A8618" s="1" t="s">
        <v>1237</v>
      </c>
      <c r="B8618" s="4" t="s">
        <v>30</v>
      </c>
      <c r="C8618" s="4" t="s">
        <v>29</v>
      </c>
      <c r="D8618" s="4" t="s">
        <v>30</v>
      </c>
      <c r="E8618" s="4">
        <v>5.0</v>
      </c>
      <c r="F8618" s="4">
        <v>1.0</v>
      </c>
      <c r="G8618" s="4">
        <v>5.0</v>
      </c>
      <c r="H8618" s="5">
        <v>44948.0</v>
      </c>
      <c r="I8618" s="4">
        <f>IFERROR(__xludf.DUMMYFUNCTION("SPLIT(H8618,""/"")"),22.0)</f>
        <v>22</v>
      </c>
      <c r="J8618" s="4">
        <f>IFERROR(__xludf.DUMMYFUNCTION("""COMPUTED_VALUE"""),1.0)</f>
        <v>1</v>
      </c>
      <c r="K8618" s="4">
        <f>IFERROR(__xludf.DUMMYFUNCTION("""COMPUTED_VALUE"""),2023.0)</f>
        <v>2023</v>
      </c>
    </row>
    <row r="8619">
      <c r="A8619" s="1" t="s">
        <v>1792</v>
      </c>
      <c r="B8619" s="4" t="s">
        <v>30</v>
      </c>
      <c r="C8619" s="4" t="s">
        <v>24</v>
      </c>
      <c r="D8619" s="4" t="s">
        <v>39</v>
      </c>
      <c r="E8619" s="4">
        <v>4.0</v>
      </c>
      <c r="F8619" s="4">
        <v>1.0</v>
      </c>
      <c r="G8619" s="4">
        <v>4.0</v>
      </c>
      <c r="H8619" s="5">
        <v>44948.0</v>
      </c>
      <c r="I8619" s="4">
        <f>IFERROR(__xludf.DUMMYFUNCTION("SPLIT(H8619,""/"")"),22.0)</f>
        <v>22</v>
      </c>
      <c r="J8619" s="4">
        <f>IFERROR(__xludf.DUMMYFUNCTION("""COMPUTED_VALUE"""),1.0)</f>
        <v>1</v>
      </c>
      <c r="K8619" s="4">
        <f>IFERROR(__xludf.DUMMYFUNCTION("""COMPUTED_VALUE"""),2023.0)</f>
        <v>2023</v>
      </c>
    </row>
    <row r="8620">
      <c r="A8620" s="1" t="s">
        <v>6764</v>
      </c>
      <c r="B8620" s="4" t="s">
        <v>30</v>
      </c>
      <c r="C8620" s="4" t="s">
        <v>24</v>
      </c>
      <c r="D8620" s="4" t="s">
        <v>30</v>
      </c>
      <c r="E8620" s="4">
        <v>3.0</v>
      </c>
      <c r="F8620" s="4">
        <v>1.0</v>
      </c>
      <c r="G8620" s="4">
        <v>3.0</v>
      </c>
      <c r="H8620" s="5">
        <v>44948.0</v>
      </c>
      <c r="I8620" s="4">
        <f>IFERROR(__xludf.DUMMYFUNCTION("SPLIT(H8620,""/"")"),22.0)</f>
        <v>22</v>
      </c>
      <c r="J8620" s="4">
        <f>IFERROR(__xludf.DUMMYFUNCTION("""COMPUTED_VALUE"""),1.0)</f>
        <v>1</v>
      </c>
      <c r="K8620" s="4">
        <f>IFERROR(__xludf.DUMMYFUNCTION("""COMPUTED_VALUE"""),2023.0)</f>
        <v>2023</v>
      </c>
    </row>
    <row r="8621">
      <c r="A8621" s="1" t="s">
        <v>5904</v>
      </c>
      <c r="B8621" s="4" t="s">
        <v>30</v>
      </c>
      <c r="C8621" s="4" t="s">
        <v>30</v>
      </c>
      <c r="D8621" s="4" t="s">
        <v>39</v>
      </c>
      <c r="E8621" s="4">
        <v>5.0</v>
      </c>
      <c r="F8621" s="4">
        <v>1.5</v>
      </c>
      <c r="G8621" s="4">
        <v>7.5</v>
      </c>
      <c r="H8621" s="5">
        <v>44949.0</v>
      </c>
      <c r="I8621" s="4">
        <f>IFERROR(__xludf.DUMMYFUNCTION("SPLIT(H8621,""/"")"),23.0)</f>
        <v>23</v>
      </c>
      <c r="J8621" s="4">
        <f>IFERROR(__xludf.DUMMYFUNCTION("""COMPUTED_VALUE"""),1.0)</f>
        <v>1</v>
      </c>
      <c r="K8621" s="4">
        <f>IFERROR(__xludf.DUMMYFUNCTION("""COMPUTED_VALUE"""),2023.0)</f>
        <v>2023</v>
      </c>
    </row>
    <row r="8622">
      <c r="A8622" s="1" t="s">
        <v>2695</v>
      </c>
      <c r="B8622" s="4" t="s">
        <v>30</v>
      </c>
      <c r="C8622" s="4" t="s">
        <v>30</v>
      </c>
      <c r="D8622" s="4" t="s">
        <v>30</v>
      </c>
      <c r="E8622" s="4">
        <v>4.0</v>
      </c>
      <c r="F8622" s="4">
        <v>3.0</v>
      </c>
      <c r="G8622" s="4">
        <v>12.0</v>
      </c>
      <c r="H8622" s="5">
        <v>44950.0</v>
      </c>
      <c r="I8622" s="4">
        <f>IFERROR(__xludf.DUMMYFUNCTION("SPLIT(H8622,""/"")"),24.0)</f>
        <v>24</v>
      </c>
      <c r="J8622" s="4">
        <f>IFERROR(__xludf.DUMMYFUNCTION("""COMPUTED_VALUE"""),1.0)</f>
        <v>1</v>
      </c>
      <c r="K8622" s="4">
        <f>IFERROR(__xludf.DUMMYFUNCTION("""COMPUTED_VALUE"""),2023.0)</f>
        <v>2023</v>
      </c>
    </row>
    <row r="8623">
      <c r="A8623" s="1" t="s">
        <v>2151</v>
      </c>
      <c r="B8623" s="4" t="s">
        <v>30</v>
      </c>
      <c r="C8623" s="4" t="s">
        <v>29</v>
      </c>
      <c r="D8623" s="4" t="s">
        <v>30</v>
      </c>
      <c r="E8623" s="4">
        <v>4.0</v>
      </c>
      <c r="F8623" s="4">
        <v>2.0</v>
      </c>
      <c r="G8623" s="4">
        <v>8.0</v>
      </c>
      <c r="H8623" s="5">
        <v>44950.0</v>
      </c>
      <c r="I8623" s="4">
        <f>IFERROR(__xludf.DUMMYFUNCTION("SPLIT(H8623,""/"")"),24.0)</f>
        <v>24</v>
      </c>
      <c r="J8623" s="4">
        <f>IFERROR(__xludf.DUMMYFUNCTION("""COMPUTED_VALUE"""),1.0)</f>
        <v>1</v>
      </c>
      <c r="K8623" s="4">
        <f>IFERROR(__xludf.DUMMYFUNCTION("""COMPUTED_VALUE"""),2023.0)</f>
        <v>2023</v>
      </c>
    </row>
    <row r="8624">
      <c r="A8624" s="1" t="s">
        <v>1717</v>
      </c>
      <c r="B8624" s="4" t="s">
        <v>30</v>
      </c>
      <c r="C8624" s="4" t="s">
        <v>29</v>
      </c>
      <c r="D8624" s="4" t="s">
        <v>28</v>
      </c>
      <c r="E8624" s="4">
        <v>2.0</v>
      </c>
      <c r="F8624" s="4">
        <v>3.0</v>
      </c>
      <c r="G8624" s="4">
        <v>6.0</v>
      </c>
      <c r="H8624" s="5">
        <v>44950.0</v>
      </c>
      <c r="I8624" s="4">
        <f>IFERROR(__xludf.DUMMYFUNCTION("SPLIT(H8624,""/"")"),24.0)</f>
        <v>24</v>
      </c>
      <c r="J8624" s="4">
        <f>IFERROR(__xludf.DUMMYFUNCTION("""COMPUTED_VALUE"""),1.0)</f>
        <v>1</v>
      </c>
      <c r="K8624" s="4">
        <f>IFERROR(__xludf.DUMMYFUNCTION("""COMPUTED_VALUE"""),2023.0)</f>
        <v>2023</v>
      </c>
    </row>
    <row r="8625">
      <c r="A8625" s="1" t="s">
        <v>7601</v>
      </c>
      <c r="B8625" s="4" t="s">
        <v>30</v>
      </c>
      <c r="C8625" s="4" t="s">
        <v>24</v>
      </c>
      <c r="D8625" s="4" t="s">
        <v>30</v>
      </c>
      <c r="E8625" s="4">
        <v>4.0</v>
      </c>
      <c r="F8625" s="4">
        <v>2.0</v>
      </c>
      <c r="G8625" s="4">
        <v>8.0</v>
      </c>
      <c r="H8625" s="5">
        <v>44950.0</v>
      </c>
      <c r="I8625" s="4">
        <f>IFERROR(__xludf.DUMMYFUNCTION("SPLIT(H8625,""/"")"),24.0)</f>
        <v>24</v>
      </c>
      <c r="J8625" s="4">
        <f>IFERROR(__xludf.DUMMYFUNCTION("""COMPUTED_VALUE"""),1.0)</f>
        <v>1</v>
      </c>
      <c r="K8625" s="4">
        <f>IFERROR(__xludf.DUMMYFUNCTION("""COMPUTED_VALUE"""),2023.0)</f>
        <v>2023</v>
      </c>
    </row>
    <row r="8626">
      <c r="A8626" s="1" t="s">
        <v>2309</v>
      </c>
      <c r="B8626" s="4" t="s">
        <v>30</v>
      </c>
      <c r="C8626" s="4" t="s">
        <v>24</v>
      </c>
      <c r="D8626" s="4" t="s">
        <v>30</v>
      </c>
      <c r="E8626" s="4">
        <v>2.0</v>
      </c>
      <c r="F8626" s="4">
        <v>1.5</v>
      </c>
      <c r="G8626" s="4">
        <v>3.0</v>
      </c>
      <c r="H8626" s="5">
        <v>44950.0</v>
      </c>
      <c r="I8626" s="4">
        <f>IFERROR(__xludf.DUMMYFUNCTION("SPLIT(H8626,""/"")"),24.0)</f>
        <v>24</v>
      </c>
      <c r="J8626" s="4">
        <f>IFERROR(__xludf.DUMMYFUNCTION("""COMPUTED_VALUE"""),1.0)</f>
        <v>1</v>
      </c>
      <c r="K8626" s="4">
        <f>IFERROR(__xludf.DUMMYFUNCTION("""COMPUTED_VALUE"""),2023.0)</f>
        <v>2023</v>
      </c>
    </row>
    <row r="8627">
      <c r="A8627" s="1" t="s">
        <v>5732</v>
      </c>
      <c r="B8627" s="4" t="s">
        <v>30</v>
      </c>
      <c r="C8627" s="4" t="s">
        <v>30</v>
      </c>
      <c r="D8627" s="4" t="s">
        <v>23</v>
      </c>
      <c r="E8627" s="4">
        <v>1.0</v>
      </c>
      <c r="F8627" s="4">
        <v>5.0</v>
      </c>
      <c r="G8627" s="4">
        <v>5.0</v>
      </c>
      <c r="H8627" s="5">
        <v>44951.0</v>
      </c>
      <c r="I8627" s="4">
        <f>IFERROR(__xludf.DUMMYFUNCTION("SPLIT(H8627,""/"")"),25.0)</f>
        <v>25</v>
      </c>
      <c r="J8627" s="4">
        <f>IFERROR(__xludf.DUMMYFUNCTION("""COMPUTED_VALUE"""),1.0)</f>
        <v>1</v>
      </c>
      <c r="K8627" s="4">
        <f>IFERROR(__xludf.DUMMYFUNCTION("""COMPUTED_VALUE"""),2023.0)</f>
        <v>2023</v>
      </c>
    </row>
    <row r="8628">
      <c r="A8628" s="1" t="s">
        <v>8173</v>
      </c>
      <c r="B8628" s="4" t="s">
        <v>30</v>
      </c>
      <c r="C8628" s="4" t="s">
        <v>24</v>
      </c>
      <c r="D8628" s="4" t="s">
        <v>28</v>
      </c>
      <c r="E8628" s="4">
        <v>3.0</v>
      </c>
      <c r="F8628" s="4">
        <v>3.0</v>
      </c>
      <c r="G8628" s="4">
        <v>9.0</v>
      </c>
      <c r="H8628" s="5">
        <v>44951.0</v>
      </c>
      <c r="I8628" s="4">
        <f>IFERROR(__xludf.DUMMYFUNCTION("SPLIT(H8628,""/"")"),25.0)</f>
        <v>25</v>
      </c>
      <c r="J8628" s="4">
        <f>IFERROR(__xludf.DUMMYFUNCTION("""COMPUTED_VALUE"""),1.0)</f>
        <v>1</v>
      </c>
      <c r="K8628" s="4">
        <f>IFERROR(__xludf.DUMMYFUNCTION("""COMPUTED_VALUE"""),2023.0)</f>
        <v>2023</v>
      </c>
    </row>
    <row r="8629">
      <c r="A8629" s="1" t="s">
        <v>2326</v>
      </c>
      <c r="B8629" s="4" t="s">
        <v>30</v>
      </c>
      <c r="C8629" s="4" t="s">
        <v>30</v>
      </c>
      <c r="D8629" s="4" t="s">
        <v>39</v>
      </c>
      <c r="E8629" s="4">
        <v>5.0</v>
      </c>
      <c r="F8629" s="4">
        <v>4.0</v>
      </c>
      <c r="G8629" s="4">
        <v>20.0</v>
      </c>
      <c r="H8629" s="5">
        <v>44951.0</v>
      </c>
      <c r="I8629" s="4">
        <f>IFERROR(__xludf.DUMMYFUNCTION("SPLIT(H8629,""/"")"),25.0)</f>
        <v>25</v>
      </c>
      <c r="J8629" s="4">
        <f>IFERROR(__xludf.DUMMYFUNCTION("""COMPUTED_VALUE"""),1.0)</f>
        <v>1</v>
      </c>
      <c r="K8629" s="4">
        <f>IFERROR(__xludf.DUMMYFUNCTION("""COMPUTED_VALUE"""),2023.0)</f>
        <v>2023</v>
      </c>
    </row>
    <row r="8630">
      <c r="A8630" s="1" t="s">
        <v>8703</v>
      </c>
      <c r="B8630" s="4" t="s">
        <v>30</v>
      </c>
      <c r="C8630" s="4" t="s">
        <v>24</v>
      </c>
      <c r="D8630" s="4" t="s">
        <v>28</v>
      </c>
      <c r="E8630" s="4">
        <v>3.0</v>
      </c>
      <c r="F8630" s="4">
        <v>2.0</v>
      </c>
      <c r="G8630" s="4">
        <v>6.0</v>
      </c>
      <c r="H8630" s="5">
        <v>44953.0</v>
      </c>
      <c r="I8630" s="4">
        <f>IFERROR(__xludf.DUMMYFUNCTION("SPLIT(H8630,""/"")"),27.0)</f>
        <v>27</v>
      </c>
      <c r="J8630" s="4">
        <f>IFERROR(__xludf.DUMMYFUNCTION("""COMPUTED_VALUE"""),1.0)</f>
        <v>1</v>
      </c>
      <c r="K8630" s="4">
        <f>IFERROR(__xludf.DUMMYFUNCTION("""COMPUTED_VALUE"""),2023.0)</f>
        <v>2023</v>
      </c>
    </row>
    <row r="8631">
      <c r="A8631" s="1" t="s">
        <v>9466</v>
      </c>
      <c r="B8631" s="4" t="s">
        <v>30</v>
      </c>
      <c r="C8631" s="4" t="s">
        <v>30</v>
      </c>
      <c r="D8631" s="4" t="s">
        <v>39</v>
      </c>
      <c r="E8631" s="4">
        <v>4.0</v>
      </c>
      <c r="F8631" s="4">
        <v>3.0</v>
      </c>
      <c r="G8631" s="4">
        <v>12.0</v>
      </c>
      <c r="H8631" s="5">
        <v>44953.0</v>
      </c>
      <c r="I8631" s="4">
        <f>IFERROR(__xludf.DUMMYFUNCTION("SPLIT(H8631,""/"")"),27.0)</f>
        <v>27</v>
      </c>
      <c r="J8631" s="4">
        <f>IFERROR(__xludf.DUMMYFUNCTION("""COMPUTED_VALUE"""),1.0)</f>
        <v>1</v>
      </c>
      <c r="K8631" s="4">
        <f>IFERROR(__xludf.DUMMYFUNCTION("""COMPUTED_VALUE"""),2023.0)</f>
        <v>2023</v>
      </c>
    </row>
    <row r="8632">
      <c r="A8632" s="1" t="s">
        <v>1378</v>
      </c>
      <c r="B8632" s="4" t="s">
        <v>30</v>
      </c>
      <c r="C8632" s="4" t="s">
        <v>29</v>
      </c>
      <c r="D8632" s="4" t="s">
        <v>28</v>
      </c>
      <c r="E8632" s="4">
        <v>5.0</v>
      </c>
      <c r="F8632" s="4">
        <v>4.0</v>
      </c>
      <c r="G8632" s="4">
        <v>20.0</v>
      </c>
      <c r="H8632" s="5">
        <v>44955.0</v>
      </c>
      <c r="I8632" s="4">
        <f>IFERROR(__xludf.DUMMYFUNCTION("SPLIT(H8632,""/"")"),29.0)</f>
        <v>29</v>
      </c>
      <c r="J8632" s="4">
        <f>IFERROR(__xludf.DUMMYFUNCTION("""COMPUTED_VALUE"""),1.0)</f>
        <v>1</v>
      </c>
      <c r="K8632" s="4">
        <f>IFERROR(__xludf.DUMMYFUNCTION("""COMPUTED_VALUE"""),2023.0)</f>
        <v>2023</v>
      </c>
    </row>
    <row r="8633">
      <c r="A8633" s="1" t="s">
        <v>2898</v>
      </c>
      <c r="B8633" s="4" t="s">
        <v>30</v>
      </c>
      <c r="C8633" s="4" t="s">
        <v>30</v>
      </c>
      <c r="D8633" s="4" t="s">
        <v>39</v>
      </c>
      <c r="E8633" s="4">
        <v>3.0</v>
      </c>
      <c r="F8633" s="4">
        <v>3.0</v>
      </c>
      <c r="G8633" s="4">
        <v>9.0</v>
      </c>
      <c r="H8633" s="5">
        <v>44956.0</v>
      </c>
      <c r="I8633" s="4">
        <f>IFERROR(__xludf.DUMMYFUNCTION("SPLIT(H8633,""/"")"),30.0)</f>
        <v>30</v>
      </c>
      <c r="J8633" s="4">
        <f>IFERROR(__xludf.DUMMYFUNCTION("""COMPUTED_VALUE"""),1.0)</f>
        <v>1</v>
      </c>
      <c r="K8633" s="4">
        <f>IFERROR(__xludf.DUMMYFUNCTION("""COMPUTED_VALUE"""),2023.0)</f>
        <v>2023</v>
      </c>
    </row>
    <row r="8634">
      <c r="A8634" s="1" t="s">
        <v>920</v>
      </c>
      <c r="B8634" s="4" t="s">
        <v>30</v>
      </c>
      <c r="C8634" s="4" t="s">
        <v>24</v>
      </c>
      <c r="D8634" s="4" t="s">
        <v>30</v>
      </c>
      <c r="E8634" s="4">
        <v>4.0</v>
      </c>
      <c r="F8634" s="4">
        <v>3.0</v>
      </c>
      <c r="G8634" s="4">
        <v>12.0</v>
      </c>
      <c r="H8634" s="5">
        <v>44956.0</v>
      </c>
      <c r="I8634" s="4">
        <f>IFERROR(__xludf.DUMMYFUNCTION("SPLIT(H8634,""/"")"),30.0)</f>
        <v>30</v>
      </c>
      <c r="J8634" s="4">
        <f>IFERROR(__xludf.DUMMYFUNCTION("""COMPUTED_VALUE"""),1.0)</f>
        <v>1</v>
      </c>
      <c r="K8634" s="4">
        <f>IFERROR(__xludf.DUMMYFUNCTION("""COMPUTED_VALUE"""),2023.0)</f>
        <v>2023</v>
      </c>
    </row>
    <row r="8635">
      <c r="A8635" s="1" t="s">
        <v>3118</v>
      </c>
      <c r="B8635" s="4" t="s">
        <v>30</v>
      </c>
      <c r="C8635" s="4" t="s">
        <v>30</v>
      </c>
      <c r="D8635" s="4" t="s">
        <v>28</v>
      </c>
      <c r="E8635" s="4">
        <v>1.0</v>
      </c>
      <c r="F8635" s="4">
        <v>3.0</v>
      </c>
      <c r="G8635" s="4">
        <v>3.0</v>
      </c>
      <c r="H8635" s="5">
        <v>44956.0</v>
      </c>
      <c r="I8635" s="4">
        <f>IFERROR(__xludf.DUMMYFUNCTION("SPLIT(H8635,""/"")"),30.0)</f>
        <v>30</v>
      </c>
      <c r="J8635" s="4">
        <f>IFERROR(__xludf.DUMMYFUNCTION("""COMPUTED_VALUE"""),1.0)</f>
        <v>1</v>
      </c>
      <c r="K8635" s="4">
        <f>IFERROR(__xludf.DUMMYFUNCTION("""COMPUTED_VALUE"""),2023.0)</f>
        <v>2023</v>
      </c>
    </row>
    <row r="8636">
      <c r="A8636" s="1" t="s">
        <v>6696</v>
      </c>
      <c r="B8636" s="4" t="s">
        <v>30</v>
      </c>
      <c r="C8636" s="4" t="s">
        <v>24</v>
      </c>
      <c r="D8636" s="4" t="s">
        <v>30</v>
      </c>
      <c r="E8636" s="4">
        <v>4.0</v>
      </c>
      <c r="F8636" s="4">
        <v>1.0</v>
      </c>
      <c r="G8636" s="4">
        <v>4.0</v>
      </c>
      <c r="H8636" s="5">
        <v>44957.0</v>
      </c>
      <c r="I8636" s="4">
        <f>IFERROR(__xludf.DUMMYFUNCTION("SPLIT(H8636,""/"")"),31.0)</f>
        <v>31</v>
      </c>
      <c r="J8636" s="4">
        <f>IFERROR(__xludf.DUMMYFUNCTION("""COMPUTED_VALUE"""),1.0)</f>
        <v>1</v>
      </c>
      <c r="K8636" s="4">
        <f>IFERROR(__xludf.DUMMYFUNCTION("""COMPUTED_VALUE"""),2023.0)</f>
        <v>2023</v>
      </c>
    </row>
    <row r="8637">
      <c r="A8637" s="1" t="s">
        <v>8556</v>
      </c>
      <c r="B8637" s="4" t="s">
        <v>30</v>
      </c>
      <c r="C8637" s="4" t="s">
        <v>29</v>
      </c>
      <c r="D8637" s="4" t="s">
        <v>30</v>
      </c>
      <c r="E8637" s="4">
        <v>1.0</v>
      </c>
      <c r="F8637" s="4">
        <v>4.0</v>
      </c>
      <c r="G8637" s="4">
        <v>4.0</v>
      </c>
      <c r="H8637" s="5">
        <v>44957.0</v>
      </c>
      <c r="I8637" s="4">
        <f>IFERROR(__xludf.DUMMYFUNCTION("SPLIT(H8637,""/"")"),31.0)</f>
        <v>31</v>
      </c>
      <c r="J8637" s="4">
        <f>IFERROR(__xludf.DUMMYFUNCTION("""COMPUTED_VALUE"""),1.0)</f>
        <v>1</v>
      </c>
      <c r="K8637" s="4">
        <f>IFERROR(__xludf.DUMMYFUNCTION("""COMPUTED_VALUE"""),2023.0)</f>
        <v>2023</v>
      </c>
    </row>
    <row r="8638">
      <c r="A8638" s="1" t="s">
        <v>3082</v>
      </c>
      <c r="B8638" s="4" t="s">
        <v>30</v>
      </c>
      <c r="C8638" s="4" t="s">
        <v>29</v>
      </c>
      <c r="D8638" s="4" t="s">
        <v>39</v>
      </c>
      <c r="E8638" s="4">
        <v>2.0</v>
      </c>
      <c r="F8638" s="4">
        <v>5.0</v>
      </c>
      <c r="G8638" s="4">
        <v>10.0</v>
      </c>
      <c r="H8638" s="5">
        <v>44957.0</v>
      </c>
      <c r="I8638" s="4">
        <f>IFERROR(__xludf.DUMMYFUNCTION("SPLIT(H8638,""/"")"),31.0)</f>
        <v>31</v>
      </c>
      <c r="J8638" s="4">
        <f>IFERROR(__xludf.DUMMYFUNCTION("""COMPUTED_VALUE"""),1.0)</f>
        <v>1</v>
      </c>
      <c r="K8638" s="4">
        <f>IFERROR(__xludf.DUMMYFUNCTION("""COMPUTED_VALUE"""),2023.0)</f>
        <v>2023</v>
      </c>
    </row>
    <row r="8639">
      <c r="A8639" s="1" t="s">
        <v>3413</v>
      </c>
      <c r="B8639" s="4" t="s">
        <v>30</v>
      </c>
      <c r="C8639" s="4" t="s">
        <v>24</v>
      </c>
      <c r="D8639" s="4" t="s">
        <v>39</v>
      </c>
      <c r="E8639" s="4">
        <v>5.0</v>
      </c>
      <c r="F8639" s="4">
        <v>3.0</v>
      </c>
      <c r="G8639" s="4">
        <v>15.0</v>
      </c>
      <c r="H8639" s="5">
        <v>44958.0</v>
      </c>
      <c r="I8639" s="4">
        <f>IFERROR(__xludf.DUMMYFUNCTION("SPLIT(H8639,""/"")"),1.0)</f>
        <v>1</v>
      </c>
      <c r="J8639" s="4">
        <f>IFERROR(__xludf.DUMMYFUNCTION("""COMPUTED_VALUE"""),2.0)</f>
        <v>2</v>
      </c>
      <c r="K8639" s="4">
        <f>IFERROR(__xludf.DUMMYFUNCTION("""COMPUTED_VALUE"""),2023.0)</f>
        <v>2023</v>
      </c>
    </row>
    <row r="8640">
      <c r="A8640" s="1" t="s">
        <v>7096</v>
      </c>
      <c r="B8640" s="4" t="s">
        <v>30</v>
      </c>
      <c r="C8640" s="4" t="s">
        <v>29</v>
      </c>
      <c r="D8640" s="4" t="s">
        <v>30</v>
      </c>
      <c r="E8640" s="4">
        <v>2.0</v>
      </c>
      <c r="F8640" s="4">
        <v>1.5</v>
      </c>
      <c r="G8640" s="4">
        <v>3.0</v>
      </c>
      <c r="H8640" s="5">
        <v>44958.0</v>
      </c>
      <c r="I8640" s="4">
        <f>IFERROR(__xludf.DUMMYFUNCTION("SPLIT(H8640,""/"")"),1.0)</f>
        <v>1</v>
      </c>
      <c r="J8640" s="4">
        <f>IFERROR(__xludf.DUMMYFUNCTION("""COMPUTED_VALUE"""),2.0)</f>
        <v>2</v>
      </c>
      <c r="K8640" s="4">
        <f>IFERROR(__xludf.DUMMYFUNCTION("""COMPUTED_VALUE"""),2023.0)</f>
        <v>2023</v>
      </c>
    </row>
    <row r="8641">
      <c r="A8641" s="1" t="s">
        <v>3301</v>
      </c>
      <c r="B8641" s="4" t="s">
        <v>30</v>
      </c>
      <c r="C8641" s="4" t="s">
        <v>24</v>
      </c>
      <c r="D8641" s="4" t="s">
        <v>28</v>
      </c>
      <c r="E8641" s="4">
        <v>2.0</v>
      </c>
      <c r="F8641" s="4">
        <v>4.0</v>
      </c>
      <c r="G8641" s="4">
        <v>8.0</v>
      </c>
      <c r="H8641" s="5">
        <v>44959.0</v>
      </c>
      <c r="I8641" s="4">
        <f>IFERROR(__xludf.DUMMYFUNCTION("SPLIT(H8641,""/"")"),2.0)</f>
        <v>2</v>
      </c>
      <c r="J8641" s="4">
        <f>IFERROR(__xludf.DUMMYFUNCTION("""COMPUTED_VALUE"""),2.0)</f>
        <v>2</v>
      </c>
      <c r="K8641" s="4">
        <f>IFERROR(__xludf.DUMMYFUNCTION("""COMPUTED_VALUE"""),2023.0)</f>
        <v>2023</v>
      </c>
    </row>
    <row r="8642">
      <c r="A8642" s="1" t="s">
        <v>425</v>
      </c>
      <c r="B8642" s="4" t="s">
        <v>30</v>
      </c>
      <c r="C8642" s="4" t="s">
        <v>29</v>
      </c>
      <c r="D8642" s="4" t="s">
        <v>39</v>
      </c>
      <c r="E8642" s="4">
        <v>2.0</v>
      </c>
      <c r="F8642" s="4">
        <v>3.0</v>
      </c>
      <c r="G8642" s="4">
        <v>6.0</v>
      </c>
      <c r="H8642" s="5">
        <v>44959.0</v>
      </c>
      <c r="I8642" s="4">
        <f>IFERROR(__xludf.DUMMYFUNCTION("SPLIT(H8642,""/"")"),2.0)</f>
        <v>2</v>
      </c>
      <c r="J8642" s="4">
        <f>IFERROR(__xludf.DUMMYFUNCTION("""COMPUTED_VALUE"""),2.0)</f>
        <v>2</v>
      </c>
      <c r="K8642" s="4">
        <f>IFERROR(__xludf.DUMMYFUNCTION("""COMPUTED_VALUE"""),2023.0)</f>
        <v>2023</v>
      </c>
    </row>
    <row r="8643">
      <c r="A8643" s="1" t="s">
        <v>1958</v>
      </c>
      <c r="B8643" s="4" t="s">
        <v>30</v>
      </c>
      <c r="C8643" s="4" t="s">
        <v>24</v>
      </c>
      <c r="D8643" s="4" t="s">
        <v>39</v>
      </c>
      <c r="E8643" s="4">
        <v>4.0</v>
      </c>
      <c r="F8643" s="4">
        <v>4.0</v>
      </c>
      <c r="G8643" s="4">
        <v>16.0</v>
      </c>
      <c r="H8643" s="5">
        <v>44959.0</v>
      </c>
      <c r="I8643" s="4">
        <f>IFERROR(__xludf.DUMMYFUNCTION("SPLIT(H8643,""/"")"),2.0)</f>
        <v>2</v>
      </c>
      <c r="J8643" s="4">
        <f>IFERROR(__xludf.DUMMYFUNCTION("""COMPUTED_VALUE"""),2.0)</f>
        <v>2</v>
      </c>
      <c r="K8643" s="4">
        <f>IFERROR(__xludf.DUMMYFUNCTION("""COMPUTED_VALUE"""),2023.0)</f>
        <v>2023</v>
      </c>
    </row>
    <row r="8644">
      <c r="A8644" s="1" t="s">
        <v>641</v>
      </c>
      <c r="B8644" s="4" t="s">
        <v>30</v>
      </c>
      <c r="C8644" s="4" t="s">
        <v>29</v>
      </c>
      <c r="D8644" s="4" t="s">
        <v>28</v>
      </c>
      <c r="E8644" s="4">
        <v>4.0</v>
      </c>
      <c r="F8644" s="4">
        <v>3.0</v>
      </c>
      <c r="G8644" s="4">
        <v>12.0</v>
      </c>
      <c r="H8644" s="5">
        <v>44959.0</v>
      </c>
      <c r="I8644" s="4">
        <f>IFERROR(__xludf.DUMMYFUNCTION("SPLIT(H8644,""/"")"),2.0)</f>
        <v>2</v>
      </c>
      <c r="J8644" s="4">
        <f>IFERROR(__xludf.DUMMYFUNCTION("""COMPUTED_VALUE"""),2.0)</f>
        <v>2</v>
      </c>
      <c r="K8644" s="4">
        <f>IFERROR(__xludf.DUMMYFUNCTION("""COMPUTED_VALUE"""),2023.0)</f>
        <v>2023</v>
      </c>
    </row>
    <row r="8645">
      <c r="A8645" s="1" t="s">
        <v>8745</v>
      </c>
      <c r="B8645" s="4" t="s">
        <v>30</v>
      </c>
      <c r="C8645" s="4" t="s">
        <v>24</v>
      </c>
      <c r="D8645" s="4" t="s">
        <v>30</v>
      </c>
      <c r="E8645" s="4">
        <v>3.0</v>
      </c>
      <c r="F8645" s="4">
        <v>1.5</v>
      </c>
      <c r="G8645" s="4">
        <v>4.5</v>
      </c>
      <c r="H8645" s="5">
        <v>44959.0</v>
      </c>
      <c r="I8645" s="4">
        <f>IFERROR(__xludf.DUMMYFUNCTION("SPLIT(H8645,""/"")"),2.0)</f>
        <v>2</v>
      </c>
      <c r="J8645" s="4">
        <f>IFERROR(__xludf.DUMMYFUNCTION("""COMPUTED_VALUE"""),2.0)</f>
        <v>2</v>
      </c>
      <c r="K8645" s="4">
        <f>IFERROR(__xludf.DUMMYFUNCTION("""COMPUTED_VALUE"""),2023.0)</f>
        <v>2023</v>
      </c>
    </row>
    <row r="8646">
      <c r="A8646" s="1" t="s">
        <v>4846</v>
      </c>
      <c r="B8646" s="4" t="s">
        <v>30</v>
      </c>
      <c r="C8646" s="4" t="s">
        <v>29</v>
      </c>
      <c r="D8646" s="4" t="s">
        <v>39</v>
      </c>
      <c r="E8646" s="4">
        <v>2.0</v>
      </c>
      <c r="F8646" s="4">
        <v>3.0</v>
      </c>
      <c r="G8646" s="4">
        <v>6.0</v>
      </c>
      <c r="H8646" s="5">
        <v>44960.0</v>
      </c>
      <c r="I8646" s="4">
        <f>IFERROR(__xludf.DUMMYFUNCTION("SPLIT(H8646,""/"")"),3.0)</f>
        <v>3</v>
      </c>
      <c r="J8646" s="4">
        <f>IFERROR(__xludf.DUMMYFUNCTION("""COMPUTED_VALUE"""),2.0)</f>
        <v>2</v>
      </c>
      <c r="K8646" s="4">
        <f>IFERROR(__xludf.DUMMYFUNCTION("""COMPUTED_VALUE"""),2023.0)</f>
        <v>2023</v>
      </c>
    </row>
    <row r="8647">
      <c r="A8647" s="1" t="s">
        <v>3798</v>
      </c>
      <c r="B8647" s="4" t="s">
        <v>30</v>
      </c>
      <c r="C8647" s="4" t="s">
        <v>30</v>
      </c>
      <c r="D8647" s="4" t="s">
        <v>39</v>
      </c>
      <c r="E8647" s="4">
        <v>2.0</v>
      </c>
      <c r="F8647" s="4">
        <v>5.0</v>
      </c>
      <c r="G8647" s="4">
        <v>10.0</v>
      </c>
      <c r="H8647" s="5">
        <v>44960.0</v>
      </c>
      <c r="I8647" s="4">
        <f>IFERROR(__xludf.DUMMYFUNCTION("SPLIT(H8647,""/"")"),3.0)</f>
        <v>3</v>
      </c>
      <c r="J8647" s="4">
        <f>IFERROR(__xludf.DUMMYFUNCTION("""COMPUTED_VALUE"""),2.0)</f>
        <v>2</v>
      </c>
      <c r="K8647" s="4">
        <f>IFERROR(__xludf.DUMMYFUNCTION("""COMPUTED_VALUE"""),2023.0)</f>
        <v>2023</v>
      </c>
    </row>
    <row r="8648">
      <c r="A8648" s="1" t="s">
        <v>2189</v>
      </c>
      <c r="B8648" s="4" t="s">
        <v>30</v>
      </c>
      <c r="C8648" s="4" t="s">
        <v>30</v>
      </c>
      <c r="D8648" s="4" t="s">
        <v>30</v>
      </c>
      <c r="E8648" s="4">
        <v>3.0</v>
      </c>
      <c r="F8648" s="4">
        <v>4.0</v>
      </c>
      <c r="G8648" s="4">
        <v>12.0</v>
      </c>
      <c r="H8648" s="5">
        <v>44960.0</v>
      </c>
      <c r="I8648" s="4">
        <f>IFERROR(__xludf.DUMMYFUNCTION("SPLIT(H8648,""/"")"),3.0)</f>
        <v>3</v>
      </c>
      <c r="J8648" s="4">
        <f>IFERROR(__xludf.DUMMYFUNCTION("""COMPUTED_VALUE"""),2.0)</f>
        <v>2</v>
      </c>
      <c r="K8648" s="4">
        <f>IFERROR(__xludf.DUMMYFUNCTION("""COMPUTED_VALUE"""),2023.0)</f>
        <v>2023</v>
      </c>
    </row>
    <row r="8649">
      <c r="A8649" s="1" t="s">
        <v>8586</v>
      </c>
      <c r="B8649" s="4" t="s">
        <v>30</v>
      </c>
      <c r="C8649" s="4" t="s">
        <v>29</v>
      </c>
      <c r="D8649" s="4" t="s">
        <v>39</v>
      </c>
      <c r="E8649" s="4">
        <v>3.0</v>
      </c>
      <c r="F8649" s="4">
        <v>1.5</v>
      </c>
      <c r="G8649" s="4">
        <v>4.5</v>
      </c>
      <c r="H8649" s="5">
        <v>44961.0</v>
      </c>
      <c r="I8649" s="4">
        <f>IFERROR(__xludf.DUMMYFUNCTION("SPLIT(H8649,""/"")"),4.0)</f>
        <v>4</v>
      </c>
      <c r="J8649" s="4">
        <f>IFERROR(__xludf.DUMMYFUNCTION("""COMPUTED_VALUE"""),2.0)</f>
        <v>2</v>
      </c>
      <c r="K8649" s="4">
        <f>IFERROR(__xludf.DUMMYFUNCTION("""COMPUTED_VALUE"""),2023.0)</f>
        <v>2023</v>
      </c>
    </row>
    <row r="8650">
      <c r="A8650" s="1" t="s">
        <v>1473</v>
      </c>
      <c r="B8650" s="4" t="s">
        <v>30</v>
      </c>
      <c r="C8650" s="4" t="s">
        <v>24</v>
      </c>
      <c r="D8650" s="4" t="s">
        <v>23</v>
      </c>
      <c r="E8650" s="4">
        <v>4.0</v>
      </c>
      <c r="F8650" s="4">
        <v>1.0</v>
      </c>
      <c r="G8650" s="4">
        <v>4.0</v>
      </c>
      <c r="H8650" s="5">
        <v>44961.0</v>
      </c>
      <c r="I8650" s="4">
        <f>IFERROR(__xludf.DUMMYFUNCTION("SPLIT(H8650,""/"")"),4.0)</f>
        <v>4</v>
      </c>
      <c r="J8650" s="4">
        <f>IFERROR(__xludf.DUMMYFUNCTION("""COMPUTED_VALUE"""),2.0)</f>
        <v>2</v>
      </c>
      <c r="K8650" s="4">
        <f>IFERROR(__xludf.DUMMYFUNCTION("""COMPUTED_VALUE"""),2023.0)</f>
        <v>2023</v>
      </c>
    </row>
    <row r="8651">
      <c r="A8651" s="1" t="s">
        <v>3230</v>
      </c>
      <c r="B8651" s="4" t="s">
        <v>30</v>
      </c>
      <c r="C8651" s="4" t="s">
        <v>29</v>
      </c>
      <c r="D8651" s="4" t="s">
        <v>39</v>
      </c>
      <c r="E8651" s="4">
        <v>4.0</v>
      </c>
      <c r="F8651" s="4">
        <v>4.0</v>
      </c>
      <c r="G8651" s="4">
        <v>16.0</v>
      </c>
      <c r="H8651" s="5">
        <v>44962.0</v>
      </c>
      <c r="I8651" s="4">
        <f>IFERROR(__xludf.DUMMYFUNCTION("SPLIT(H8651,""/"")"),5.0)</f>
        <v>5</v>
      </c>
      <c r="J8651" s="4">
        <f>IFERROR(__xludf.DUMMYFUNCTION("""COMPUTED_VALUE"""),2.0)</f>
        <v>2</v>
      </c>
      <c r="K8651" s="4">
        <f>IFERROR(__xludf.DUMMYFUNCTION("""COMPUTED_VALUE"""),2023.0)</f>
        <v>2023</v>
      </c>
    </row>
    <row r="8652">
      <c r="A8652" s="1" t="s">
        <v>1966</v>
      </c>
      <c r="B8652" s="4" t="s">
        <v>30</v>
      </c>
      <c r="C8652" s="4" t="s">
        <v>24</v>
      </c>
      <c r="D8652" s="4" t="s">
        <v>30</v>
      </c>
      <c r="E8652" s="4">
        <v>2.0</v>
      </c>
      <c r="F8652" s="4">
        <v>1.5</v>
      </c>
      <c r="G8652" s="4">
        <v>3.0</v>
      </c>
      <c r="H8652" s="5">
        <v>44962.0</v>
      </c>
      <c r="I8652" s="4">
        <f>IFERROR(__xludf.DUMMYFUNCTION("SPLIT(H8652,""/"")"),5.0)</f>
        <v>5</v>
      </c>
      <c r="J8652" s="4">
        <f>IFERROR(__xludf.DUMMYFUNCTION("""COMPUTED_VALUE"""),2.0)</f>
        <v>2</v>
      </c>
      <c r="K8652" s="4">
        <f>IFERROR(__xludf.DUMMYFUNCTION("""COMPUTED_VALUE"""),2023.0)</f>
        <v>2023</v>
      </c>
    </row>
    <row r="8653">
      <c r="A8653" s="1" t="s">
        <v>3483</v>
      </c>
      <c r="B8653" s="4" t="s">
        <v>30</v>
      </c>
      <c r="C8653" s="4" t="s">
        <v>29</v>
      </c>
      <c r="D8653" s="4" t="s">
        <v>30</v>
      </c>
      <c r="E8653" s="4">
        <v>3.0</v>
      </c>
      <c r="F8653" s="4">
        <v>4.0</v>
      </c>
      <c r="G8653" s="4">
        <v>12.0</v>
      </c>
      <c r="H8653" s="5">
        <v>44962.0</v>
      </c>
      <c r="I8653" s="4">
        <f>IFERROR(__xludf.DUMMYFUNCTION("SPLIT(H8653,""/"")"),5.0)</f>
        <v>5</v>
      </c>
      <c r="J8653" s="4">
        <f>IFERROR(__xludf.DUMMYFUNCTION("""COMPUTED_VALUE"""),2.0)</f>
        <v>2</v>
      </c>
      <c r="K8653" s="4">
        <f>IFERROR(__xludf.DUMMYFUNCTION("""COMPUTED_VALUE"""),2023.0)</f>
        <v>2023</v>
      </c>
    </row>
    <row r="8654">
      <c r="A8654" s="1" t="s">
        <v>3049</v>
      </c>
      <c r="B8654" s="4" t="s">
        <v>30</v>
      </c>
      <c r="C8654" s="4" t="s">
        <v>30</v>
      </c>
      <c r="D8654" s="4" t="s">
        <v>39</v>
      </c>
      <c r="E8654" s="4">
        <v>1.0</v>
      </c>
      <c r="F8654" s="4">
        <v>4.0</v>
      </c>
      <c r="G8654" s="4">
        <v>4.0</v>
      </c>
      <c r="H8654" s="5">
        <v>44963.0</v>
      </c>
      <c r="I8654" s="4">
        <f>IFERROR(__xludf.DUMMYFUNCTION("SPLIT(H8654,""/"")"),6.0)</f>
        <v>6</v>
      </c>
      <c r="J8654" s="4">
        <f>IFERROR(__xludf.DUMMYFUNCTION("""COMPUTED_VALUE"""),2.0)</f>
        <v>2</v>
      </c>
      <c r="K8654" s="4">
        <f>IFERROR(__xludf.DUMMYFUNCTION("""COMPUTED_VALUE"""),2023.0)</f>
        <v>2023</v>
      </c>
    </row>
    <row r="8655">
      <c r="A8655" s="1" t="s">
        <v>1101</v>
      </c>
      <c r="B8655" s="4" t="s">
        <v>30</v>
      </c>
      <c r="C8655" s="4" t="s">
        <v>24</v>
      </c>
      <c r="D8655" s="4" t="s">
        <v>39</v>
      </c>
      <c r="E8655" s="4">
        <v>2.0</v>
      </c>
      <c r="F8655" s="4">
        <v>1.0</v>
      </c>
      <c r="G8655" s="4">
        <v>2.0</v>
      </c>
      <c r="H8655" s="5">
        <v>44963.0</v>
      </c>
      <c r="I8655" s="4">
        <f>IFERROR(__xludf.DUMMYFUNCTION("SPLIT(H8655,""/"")"),6.0)</f>
        <v>6</v>
      </c>
      <c r="J8655" s="4">
        <f>IFERROR(__xludf.DUMMYFUNCTION("""COMPUTED_VALUE"""),2.0)</f>
        <v>2</v>
      </c>
      <c r="K8655" s="4">
        <f>IFERROR(__xludf.DUMMYFUNCTION("""COMPUTED_VALUE"""),2023.0)</f>
        <v>2023</v>
      </c>
    </row>
    <row r="8656">
      <c r="A8656" s="1" t="s">
        <v>7839</v>
      </c>
      <c r="B8656" s="4" t="s">
        <v>30</v>
      </c>
      <c r="C8656" s="4" t="s">
        <v>30</v>
      </c>
      <c r="D8656" s="4" t="s">
        <v>39</v>
      </c>
      <c r="E8656" s="4">
        <v>1.0</v>
      </c>
      <c r="F8656" s="4">
        <v>3.0</v>
      </c>
      <c r="G8656" s="4">
        <v>3.0</v>
      </c>
      <c r="H8656" s="5">
        <v>44963.0</v>
      </c>
      <c r="I8656" s="4">
        <f>IFERROR(__xludf.DUMMYFUNCTION("SPLIT(H8656,""/"")"),6.0)</f>
        <v>6</v>
      </c>
      <c r="J8656" s="4">
        <f>IFERROR(__xludf.DUMMYFUNCTION("""COMPUTED_VALUE"""),2.0)</f>
        <v>2</v>
      </c>
      <c r="K8656" s="4">
        <f>IFERROR(__xludf.DUMMYFUNCTION("""COMPUTED_VALUE"""),2023.0)</f>
        <v>2023</v>
      </c>
    </row>
    <row r="8657">
      <c r="A8657" s="1" t="s">
        <v>157</v>
      </c>
      <c r="B8657" s="4" t="s">
        <v>30</v>
      </c>
      <c r="C8657" s="4" t="s">
        <v>29</v>
      </c>
      <c r="D8657" s="4" t="s">
        <v>30</v>
      </c>
      <c r="E8657" s="4">
        <v>5.0</v>
      </c>
      <c r="F8657" s="4">
        <v>3.0</v>
      </c>
      <c r="G8657" s="4">
        <v>15.0</v>
      </c>
      <c r="H8657" s="5">
        <v>44963.0</v>
      </c>
      <c r="I8657" s="4">
        <f>IFERROR(__xludf.DUMMYFUNCTION("SPLIT(H8657,""/"")"),6.0)</f>
        <v>6</v>
      </c>
      <c r="J8657" s="4">
        <f>IFERROR(__xludf.DUMMYFUNCTION("""COMPUTED_VALUE"""),2.0)</f>
        <v>2</v>
      </c>
      <c r="K8657" s="4">
        <f>IFERROR(__xludf.DUMMYFUNCTION("""COMPUTED_VALUE"""),2023.0)</f>
        <v>2023</v>
      </c>
    </row>
    <row r="8658">
      <c r="A8658" s="1" t="s">
        <v>395</v>
      </c>
      <c r="B8658" s="4" t="s">
        <v>30</v>
      </c>
      <c r="C8658" s="4" t="s">
        <v>24</v>
      </c>
      <c r="D8658" s="4" t="s">
        <v>28</v>
      </c>
      <c r="E8658" s="4">
        <v>3.0</v>
      </c>
      <c r="F8658" s="4">
        <v>4.0</v>
      </c>
      <c r="G8658" s="4">
        <v>12.0</v>
      </c>
      <c r="H8658" s="5">
        <v>44963.0</v>
      </c>
      <c r="I8658" s="4">
        <f>IFERROR(__xludf.DUMMYFUNCTION("SPLIT(H8658,""/"")"),6.0)</f>
        <v>6</v>
      </c>
      <c r="J8658" s="4">
        <f>IFERROR(__xludf.DUMMYFUNCTION("""COMPUTED_VALUE"""),2.0)</f>
        <v>2</v>
      </c>
      <c r="K8658" s="4">
        <f>IFERROR(__xludf.DUMMYFUNCTION("""COMPUTED_VALUE"""),2023.0)</f>
        <v>2023</v>
      </c>
    </row>
    <row r="8659">
      <c r="A8659" s="1" t="s">
        <v>5938</v>
      </c>
      <c r="B8659" s="4" t="s">
        <v>30</v>
      </c>
      <c r="C8659" s="4" t="s">
        <v>30</v>
      </c>
      <c r="D8659" s="4" t="s">
        <v>30</v>
      </c>
      <c r="E8659" s="4">
        <v>5.0</v>
      </c>
      <c r="F8659" s="4">
        <v>1.0</v>
      </c>
      <c r="G8659" s="4">
        <v>5.0</v>
      </c>
      <c r="H8659" s="5">
        <v>44963.0</v>
      </c>
      <c r="I8659" s="4">
        <f>IFERROR(__xludf.DUMMYFUNCTION("SPLIT(H8659,""/"")"),6.0)</f>
        <v>6</v>
      </c>
      <c r="J8659" s="4">
        <f>IFERROR(__xludf.DUMMYFUNCTION("""COMPUTED_VALUE"""),2.0)</f>
        <v>2</v>
      </c>
      <c r="K8659" s="4">
        <f>IFERROR(__xludf.DUMMYFUNCTION("""COMPUTED_VALUE"""),2023.0)</f>
        <v>2023</v>
      </c>
    </row>
    <row r="8660">
      <c r="A8660" s="1" t="s">
        <v>4254</v>
      </c>
      <c r="B8660" s="4" t="s">
        <v>30</v>
      </c>
      <c r="C8660" s="4" t="s">
        <v>30</v>
      </c>
      <c r="D8660" s="4" t="s">
        <v>39</v>
      </c>
      <c r="E8660" s="4">
        <v>5.0</v>
      </c>
      <c r="F8660" s="4">
        <v>4.0</v>
      </c>
      <c r="G8660" s="4">
        <v>20.0</v>
      </c>
      <c r="H8660" s="5">
        <v>44963.0</v>
      </c>
      <c r="I8660" s="4">
        <f>IFERROR(__xludf.DUMMYFUNCTION("SPLIT(H8660,""/"")"),6.0)</f>
        <v>6</v>
      </c>
      <c r="J8660" s="4">
        <f>IFERROR(__xludf.DUMMYFUNCTION("""COMPUTED_VALUE"""),2.0)</f>
        <v>2</v>
      </c>
      <c r="K8660" s="4">
        <f>IFERROR(__xludf.DUMMYFUNCTION("""COMPUTED_VALUE"""),2023.0)</f>
        <v>2023</v>
      </c>
    </row>
    <row r="8661">
      <c r="A8661" s="1" t="s">
        <v>3716</v>
      </c>
      <c r="B8661" s="4" t="s">
        <v>30</v>
      </c>
      <c r="C8661" s="4" t="s">
        <v>24</v>
      </c>
      <c r="D8661" s="4" t="s">
        <v>23</v>
      </c>
      <c r="E8661" s="4">
        <v>3.0</v>
      </c>
      <c r="F8661" s="4">
        <v>2.0</v>
      </c>
      <c r="G8661" s="4">
        <v>6.0</v>
      </c>
      <c r="H8661" s="5">
        <v>44963.0</v>
      </c>
      <c r="I8661" s="4">
        <f>IFERROR(__xludf.DUMMYFUNCTION("SPLIT(H8661,""/"")"),6.0)</f>
        <v>6</v>
      </c>
      <c r="J8661" s="4">
        <f>IFERROR(__xludf.DUMMYFUNCTION("""COMPUTED_VALUE"""),2.0)</f>
        <v>2</v>
      </c>
      <c r="K8661" s="4">
        <f>IFERROR(__xludf.DUMMYFUNCTION("""COMPUTED_VALUE"""),2023.0)</f>
        <v>2023</v>
      </c>
    </row>
    <row r="8662">
      <c r="A8662" s="1" t="s">
        <v>9189</v>
      </c>
      <c r="B8662" s="4" t="s">
        <v>30</v>
      </c>
      <c r="C8662" s="4" t="s">
        <v>30</v>
      </c>
      <c r="D8662" s="4" t="s">
        <v>39</v>
      </c>
      <c r="E8662" s="4">
        <v>4.0</v>
      </c>
      <c r="F8662" s="4">
        <v>5.0</v>
      </c>
      <c r="G8662" s="4">
        <v>20.0</v>
      </c>
      <c r="H8662" s="5">
        <v>44964.0</v>
      </c>
      <c r="I8662" s="4">
        <f>IFERROR(__xludf.DUMMYFUNCTION("SPLIT(H8662,""/"")"),7.0)</f>
        <v>7</v>
      </c>
      <c r="J8662" s="4">
        <f>IFERROR(__xludf.DUMMYFUNCTION("""COMPUTED_VALUE"""),2.0)</f>
        <v>2</v>
      </c>
      <c r="K8662" s="4">
        <f>IFERROR(__xludf.DUMMYFUNCTION("""COMPUTED_VALUE"""),2023.0)</f>
        <v>2023</v>
      </c>
    </row>
    <row r="8663">
      <c r="A8663" s="1" t="s">
        <v>4847</v>
      </c>
      <c r="B8663" s="4" t="s">
        <v>30</v>
      </c>
      <c r="C8663" s="4" t="s">
        <v>30</v>
      </c>
      <c r="D8663" s="4" t="s">
        <v>28</v>
      </c>
      <c r="E8663" s="4">
        <v>2.0</v>
      </c>
      <c r="F8663" s="4">
        <v>1.5</v>
      </c>
      <c r="G8663" s="4">
        <v>3.0</v>
      </c>
      <c r="H8663" s="5">
        <v>44964.0</v>
      </c>
      <c r="I8663" s="4">
        <f>IFERROR(__xludf.DUMMYFUNCTION("SPLIT(H8663,""/"")"),7.0)</f>
        <v>7</v>
      </c>
      <c r="J8663" s="4">
        <f>IFERROR(__xludf.DUMMYFUNCTION("""COMPUTED_VALUE"""),2.0)</f>
        <v>2</v>
      </c>
      <c r="K8663" s="4">
        <f>IFERROR(__xludf.DUMMYFUNCTION("""COMPUTED_VALUE"""),2023.0)</f>
        <v>2023</v>
      </c>
    </row>
    <row r="8664">
      <c r="A8664" s="1" t="s">
        <v>7114</v>
      </c>
      <c r="B8664" s="4" t="s">
        <v>30</v>
      </c>
      <c r="C8664" s="4" t="s">
        <v>29</v>
      </c>
      <c r="D8664" s="4" t="s">
        <v>30</v>
      </c>
      <c r="E8664" s="4">
        <v>3.0</v>
      </c>
      <c r="F8664" s="4">
        <v>5.0</v>
      </c>
      <c r="G8664" s="4">
        <v>15.0</v>
      </c>
      <c r="H8664" s="5">
        <v>44964.0</v>
      </c>
      <c r="I8664" s="4">
        <f>IFERROR(__xludf.DUMMYFUNCTION("SPLIT(H8664,""/"")"),7.0)</f>
        <v>7</v>
      </c>
      <c r="J8664" s="4">
        <f>IFERROR(__xludf.DUMMYFUNCTION("""COMPUTED_VALUE"""),2.0)</f>
        <v>2</v>
      </c>
      <c r="K8664" s="4">
        <f>IFERROR(__xludf.DUMMYFUNCTION("""COMPUTED_VALUE"""),2023.0)</f>
        <v>2023</v>
      </c>
    </row>
    <row r="8665">
      <c r="A8665" s="1" t="s">
        <v>1113</v>
      </c>
      <c r="B8665" s="4" t="s">
        <v>30</v>
      </c>
      <c r="C8665" s="4" t="s">
        <v>30</v>
      </c>
      <c r="D8665" s="4" t="s">
        <v>39</v>
      </c>
      <c r="E8665" s="4">
        <v>1.0</v>
      </c>
      <c r="F8665" s="4">
        <v>1.5</v>
      </c>
      <c r="G8665" s="4">
        <v>1.5</v>
      </c>
      <c r="H8665" s="5">
        <v>44965.0</v>
      </c>
      <c r="I8665" s="4">
        <f>IFERROR(__xludf.DUMMYFUNCTION("SPLIT(H8665,""/"")"),8.0)</f>
        <v>8</v>
      </c>
      <c r="J8665" s="4">
        <f>IFERROR(__xludf.DUMMYFUNCTION("""COMPUTED_VALUE"""),2.0)</f>
        <v>2</v>
      </c>
      <c r="K8665" s="4">
        <f>IFERROR(__xludf.DUMMYFUNCTION("""COMPUTED_VALUE"""),2023.0)</f>
        <v>2023</v>
      </c>
    </row>
    <row r="8666">
      <c r="A8666" s="1" t="s">
        <v>785</v>
      </c>
      <c r="B8666" s="4" t="s">
        <v>30</v>
      </c>
      <c r="C8666" s="4" t="s">
        <v>29</v>
      </c>
      <c r="D8666" s="4" t="s">
        <v>23</v>
      </c>
      <c r="E8666" s="4">
        <v>2.0</v>
      </c>
      <c r="F8666" s="4">
        <v>4.0</v>
      </c>
      <c r="G8666" s="4">
        <v>8.0</v>
      </c>
      <c r="H8666" s="5">
        <v>44965.0</v>
      </c>
      <c r="I8666" s="4">
        <f>IFERROR(__xludf.DUMMYFUNCTION("SPLIT(H8666,""/"")"),8.0)</f>
        <v>8</v>
      </c>
      <c r="J8666" s="4">
        <f>IFERROR(__xludf.DUMMYFUNCTION("""COMPUTED_VALUE"""),2.0)</f>
        <v>2</v>
      </c>
      <c r="K8666" s="4">
        <f>IFERROR(__xludf.DUMMYFUNCTION("""COMPUTED_VALUE"""),2023.0)</f>
        <v>2023</v>
      </c>
    </row>
    <row r="8667">
      <c r="A8667" s="1" t="s">
        <v>845</v>
      </c>
      <c r="B8667" s="4" t="s">
        <v>30</v>
      </c>
      <c r="C8667" s="4" t="s">
        <v>24</v>
      </c>
      <c r="D8667" s="4" t="s">
        <v>39</v>
      </c>
      <c r="E8667" s="4">
        <v>1.0</v>
      </c>
      <c r="F8667" s="4">
        <v>4.0</v>
      </c>
      <c r="G8667" s="4">
        <v>4.0</v>
      </c>
      <c r="H8667" s="5">
        <v>44965.0</v>
      </c>
      <c r="I8667" s="4">
        <f>IFERROR(__xludf.DUMMYFUNCTION("SPLIT(H8667,""/"")"),8.0)</f>
        <v>8</v>
      </c>
      <c r="J8667" s="4">
        <f>IFERROR(__xludf.DUMMYFUNCTION("""COMPUTED_VALUE"""),2.0)</f>
        <v>2</v>
      </c>
      <c r="K8667" s="4">
        <f>IFERROR(__xludf.DUMMYFUNCTION("""COMPUTED_VALUE"""),2023.0)</f>
        <v>2023</v>
      </c>
    </row>
    <row r="8668">
      <c r="A8668" s="1" t="s">
        <v>4775</v>
      </c>
      <c r="B8668" s="4" t="s">
        <v>30</v>
      </c>
      <c r="C8668" s="4" t="s">
        <v>29</v>
      </c>
      <c r="D8668" s="4" t="s">
        <v>39</v>
      </c>
      <c r="E8668" s="4">
        <v>2.0</v>
      </c>
      <c r="F8668" s="4">
        <v>4.0</v>
      </c>
      <c r="G8668" s="4">
        <v>8.0</v>
      </c>
      <c r="H8668" s="5">
        <v>44966.0</v>
      </c>
      <c r="I8668" s="4">
        <f>IFERROR(__xludf.DUMMYFUNCTION("SPLIT(H8668,""/"")"),9.0)</f>
        <v>9</v>
      </c>
      <c r="J8668" s="4">
        <f>IFERROR(__xludf.DUMMYFUNCTION("""COMPUTED_VALUE"""),2.0)</f>
        <v>2</v>
      </c>
      <c r="K8668" s="4">
        <f>IFERROR(__xludf.DUMMYFUNCTION("""COMPUTED_VALUE"""),2023.0)</f>
        <v>2023</v>
      </c>
    </row>
    <row r="8669">
      <c r="A8669" s="1" t="s">
        <v>9170</v>
      </c>
      <c r="B8669" s="4" t="s">
        <v>30</v>
      </c>
      <c r="C8669" s="4" t="s">
        <v>24</v>
      </c>
      <c r="D8669" s="4" t="s">
        <v>30</v>
      </c>
      <c r="E8669" s="4">
        <v>2.0</v>
      </c>
      <c r="F8669" s="4">
        <v>3.0</v>
      </c>
      <c r="G8669" s="4">
        <v>6.0</v>
      </c>
      <c r="H8669" s="5">
        <v>44966.0</v>
      </c>
      <c r="I8669" s="4">
        <f>IFERROR(__xludf.DUMMYFUNCTION("SPLIT(H8669,""/"")"),9.0)</f>
        <v>9</v>
      </c>
      <c r="J8669" s="4">
        <f>IFERROR(__xludf.DUMMYFUNCTION("""COMPUTED_VALUE"""),2.0)</f>
        <v>2</v>
      </c>
      <c r="K8669" s="4">
        <f>IFERROR(__xludf.DUMMYFUNCTION("""COMPUTED_VALUE"""),2023.0)</f>
        <v>2023</v>
      </c>
    </row>
    <row r="8670">
      <c r="A8670" s="1" t="s">
        <v>3393</v>
      </c>
      <c r="B8670" s="4" t="s">
        <v>30</v>
      </c>
      <c r="C8670" s="4" t="s">
        <v>29</v>
      </c>
      <c r="D8670" s="4" t="s">
        <v>39</v>
      </c>
      <c r="E8670" s="4">
        <v>5.0</v>
      </c>
      <c r="F8670" s="4">
        <v>3.0</v>
      </c>
      <c r="G8670" s="4">
        <v>15.0</v>
      </c>
      <c r="H8670" s="5">
        <v>44967.0</v>
      </c>
      <c r="I8670" s="4">
        <f>IFERROR(__xludf.DUMMYFUNCTION("SPLIT(H8670,""/"")"),10.0)</f>
        <v>10</v>
      </c>
      <c r="J8670" s="4">
        <f>IFERROR(__xludf.DUMMYFUNCTION("""COMPUTED_VALUE"""),2.0)</f>
        <v>2</v>
      </c>
      <c r="K8670" s="4">
        <f>IFERROR(__xludf.DUMMYFUNCTION("""COMPUTED_VALUE"""),2023.0)</f>
        <v>2023</v>
      </c>
    </row>
    <row r="8671">
      <c r="A8671" s="1" t="s">
        <v>9689</v>
      </c>
      <c r="B8671" s="4" t="s">
        <v>30</v>
      </c>
      <c r="C8671" s="4" t="s">
        <v>29</v>
      </c>
      <c r="D8671" s="4" t="s">
        <v>39</v>
      </c>
      <c r="E8671" s="4">
        <v>1.0</v>
      </c>
      <c r="F8671" s="4">
        <v>1.0</v>
      </c>
      <c r="G8671" s="4">
        <v>1.0</v>
      </c>
      <c r="H8671" s="5">
        <v>44967.0</v>
      </c>
      <c r="I8671" s="4">
        <f>IFERROR(__xludf.DUMMYFUNCTION("SPLIT(H8671,""/"")"),10.0)</f>
        <v>10</v>
      </c>
      <c r="J8671" s="4">
        <f>IFERROR(__xludf.DUMMYFUNCTION("""COMPUTED_VALUE"""),2.0)</f>
        <v>2</v>
      </c>
      <c r="K8671" s="4">
        <f>IFERROR(__xludf.DUMMYFUNCTION("""COMPUTED_VALUE"""),2023.0)</f>
        <v>2023</v>
      </c>
    </row>
    <row r="8672">
      <c r="A8672" s="1" t="s">
        <v>1653</v>
      </c>
      <c r="B8672" s="4" t="s">
        <v>30</v>
      </c>
      <c r="C8672" s="4" t="s">
        <v>29</v>
      </c>
      <c r="D8672" s="4" t="s">
        <v>30</v>
      </c>
      <c r="E8672" s="4">
        <v>5.0</v>
      </c>
      <c r="F8672" s="4">
        <v>4.0</v>
      </c>
      <c r="G8672" s="4">
        <v>20.0</v>
      </c>
      <c r="H8672" s="5">
        <v>44967.0</v>
      </c>
      <c r="I8672" s="4">
        <f>IFERROR(__xludf.DUMMYFUNCTION("SPLIT(H8672,""/"")"),10.0)</f>
        <v>10</v>
      </c>
      <c r="J8672" s="4">
        <f>IFERROR(__xludf.DUMMYFUNCTION("""COMPUTED_VALUE"""),2.0)</f>
        <v>2</v>
      </c>
      <c r="K8672" s="4">
        <f>IFERROR(__xludf.DUMMYFUNCTION("""COMPUTED_VALUE"""),2023.0)</f>
        <v>2023</v>
      </c>
    </row>
    <row r="8673">
      <c r="A8673" s="1" t="s">
        <v>7227</v>
      </c>
      <c r="B8673" s="4" t="s">
        <v>30</v>
      </c>
      <c r="C8673" s="4" t="s">
        <v>29</v>
      </c>
      <c r="D8673" s="4" t="s">
        <v>23</v>
      </c>
      <c r="E8673" s="4">
        <v>5.0</v>
      </c>
      <c r="F8673" s="4">
        <v>4.0</v>
      </c>
      <c r="G8673" s="4">
        <v>20.0</v>
      </c>
      <c r="H8673" s="5">
        <v>44967.0</v>
      </c>
      <c r="I8673" s="4">
        <f>IFERROR(__xludf.DUMMYFUNCTION("SPLIT(H8673,""/"")"),10.0)</f>
        <v>10</v>
      </c>
      <c r="J8673" s="4">
        <f>IFERROR(__xludf.DUMMYFUNCTION("""COMPUTED_VALUE"""),2.0)</f>
        <v>2</v>
      </c>
      <c r="K8673" s="4">
        <f>IFERROR(__xludf.DUMMYFUNCTION("""COMPUTED_VALUE"""),2023.0)</f>
        <v>2023</v>
      </c>
    </row>
    <row r="8674">
      <c r="A8674" s="1" t="s">
        <v>1742</v>
      </c>
      <c r="B8674" s="4" t="s">
        <v>30</v>
      </c>
      <c r="C8674" s="4" t="s">
        <v>30</v>
      </c>
      <c r="D8674" s="4" t="s">
        <v>30</v>
      </c>
      <c r="E8674" s="4">
        <v>5.0</v>
      </c>
      <c r="F8674" s="4">
        <v>3.0</v>
      </c>
      <c r="G8674" s="4">
        <v>15.0</v>
      </c>
      <c r="H8674" s="5">
        <v>44967.0</v>
      </c>
      <c r="I8674" s="4">
        <f>IFERROR(__xludf.DUMMYFUNCTION("SPLIT(H8674,""/"")"),10.0)</f>
        <v>10</v>
      </c>
      <c r="J8674" s="4">
        <f>IFERROR(__xludf.DUMMYFUNCTION("""COMPUTED_VALUE"""),2.0)</f>
        <v>2</v>
      </c>
      <c r="K8674" s="4">
        <f>IFERROR(__xludf.DUMMYFUNCTION("""COMPUTED_VALUE"""),2023.0)</f>
        <v>2023</v>
      </c>
    </row>
    <row r="8675">
      <c r="A8675" s="1" t="s">
        <v>6618</v>
      </c>
      <c r="B8675" s="4" t="s">
        <v>30</v>
      </c>
      <c r="C8675" s="4" t="s">
        <v>29</v>
      </c>
      <c r="D8675" s="4" t="s">
        <v>39</v>
      </c>
      <c r="E8675" s="4">
        <v>3.0</v>
      </c>
      <c r="F8675" s="4">
        <v>2.0</v>
      </c>
      <c r="G8675" s="4">
        <v>6.0</v>
      </c>
      <c r="H8675" s="5">
        <v>44968.0</v>
      </c>
      <c r="I8675" s="4">
        <f>IFERROR(__xludf.DUMMYFUNCTION("SPLIT(H8675,""/"")"),11.0)</f>
        <v>11</v>
      </c>
      <c r="J8675" s="4">
        <f>IFERROR(__xludf.DUMMYFUNCTION("""COMPUTED_VALUE"""),2.0)</f>
        <v>2</v>
      </c>
      <c r="K8675" s="4">
        <f>IFERROR(__xludf.DUMMYFUNCTION("""COMPUTED_VALUE"""),2023.0)</f>
        <v>2023</v>
      </c>
    </row>
    <row r="8676">
      <c r="A8676" s="1" t="s">
        <v>5289</v>
      </c>
      <c r="B8676" s="4" t="s">
        <v>30</v>
      </c>
      <c r="C8676" s="4" t="s">
        <v>30</v>
      </c>
      <c r="D8676" s="4" t="s">
        <v>28</v>
      </c>
      <c r="E8676" s="4">
        <v>3.0</v>
      </c>
      <c r="F8676" s="4">
        <v>4.0</v>
      </c>
      <c r="G8676" s="4">
        <v>12.0</v>
      </c>
      <c r="H8676" s="5">
        <v>44969.0</v>
      </c>
      <c r="I8676" s="4">
        <f>IFERROR(__xludf.DUMMYFUNCTION("SPLIT(H8676,""/"")"),12.0)</f>
        <v>12</v>
      </c>
      <c r="J8676" s="4">
        <f>IFERROR(__xludf.DUMMYFUNCTION("""COMPUTED_VALUE"""),2.0)</f>
        <v>2</v>
      </c>
      <c r="K8676" s="4">
        <f>IFERROR(__xludf.DUMMYFUNCTION("""COMPUTED_VALUE"""),2023.0)</f>
        <v>2023</v>
      </c>
    </row>
    <row r="8677">
      <c r="A8677" s="1" t="s">
        <v>3960</v>
      </c>
      <c r="B8677" s="4" t="s">
        <v>30</v>
      </c>
      <c r="C8677" s="4" t="s">
        <v>24</v>
      </c>
      <c r="D8677" s="4" t="s">
        <v>23</v>
      </c>
      <c r="E8677" s="4">
        <v>2.0</v>
      </c>
      <c r="F8677" s="4">
        <v>3.0</v>
      </c>
      <c r="G8677" s="4">
        <v>6.0</v>
      </c>
      <c r="H8677" s="5">
        <v>44969.0</v>
      </c>
      <c r="I8677" s="4">
        <f>IFERROR(__xludf.DUMMYFUNCTION("SPLIT(H8677,""/"")"),12.0)</f>
        <v>12</v>
      </c>
      <c r="J8677" s="4">
        <f>IFERROR(__xludf.DUMMYFUNCTION("""COMPUTED_VALUE"""),2.0)</f>
        <v>2</v>
      </c>
      <c r="K8677" s="4">
        <f>IFERROR(__xludf.DUMMYFUNCTION("""COMPUTED_VALUE"""),2023.0)</f>
        <v>2023</v>
      </c>
    </row>
    <row r="8678">
      <c r="A8678" s="1" t="s">
        <v>9859</v>
      </c>
      <c r="B8678" s="4" t="s">
        <v>30</v>
      </c>
      <c r="C8678" s="4" t="s">
        <v>30</v>
      </c>
      <c r="D8678" s="4" t="s">
        <v>28</v>
      </c>
      <c r="E8678" s="4">
        <v>5.0</v>
      </c>
      <c r="F8678" s="4">
        <v>3.0</v>
      </c>
      <c r="G8678" s="4">
        <v>15.0</v>
      </c>
      <c r="H8678" s="5">
        <v>44970.0</v>
      </c>
      <c r="I8678" s="4">
        <f>IFERROR(__xludf.DUMMYFUNCTION("SPLIT(H8678,""/"")"),13.0)</f>
        <v>13</v>
      </c>
      <c r="J8678" s="4">
        <f>IFERROR(__xludf.DUMMYFUNCTION("""COMPUTED_VALUE"""),2.0)</f>
        <v>2</v>
      </c>
      <c r="K8678" s="4">
        <f>IFERROR(__xludf.DUMMYFUNCTION("""COMPUTED_VALUE"""),2023.0)</f>
        <v>2023</v>
      </c>
    </row>
    <row r="8679">
      <c r="A8679" s="1" t="s">
        <v>8446</v>
      </c>
      <c r="B8679" s="4" t="s">
        <v>30</v>
      </c>
      <c r="C8679" s="4" t="s">
        <v>30</v>
      </c>
      <c r="D8679" s="4" t="s">
        <v>39</v>
      </c>
      <c r="E8679" s="4">
        <v>5.0</v>
      </c>
      <c r="F8679" s="4">
        <v>4.0</v>
      </c>
      <c r="G8679" s="4">
        <v>20.0</v>
      </c>
      <c r="H8679" s="5">
        <v>44971.0</v>
      </c>
      <c r="I8679" s="4">
        <f>IFERROR(__xludf.DUMMYFUNCTION("SPLIT(H8679,""/"")"),14.0)</f>
        <v>14</v>
      </c>
      <c r="J8679" s="4">
        <f>IFERROR(__xludf.DUMMYFUNCTION("""COMPUTED_VALUE"""),2.0)</f>
        <v>2</v>
      </c>
      <c r="K8679" s="4">
        <f>IFERROR(__xludf.DUMMYFUNCTION("""COMPUTED_VALUE"""),2023.0)</f>
        <v>2023</v>
      </c>
    </row>
    <row r="8680">
      <c r="A8680" s="1" t="s">
        <v>5255</v>
      </c>
      <c r="B8680" s="4" t="s">
        <v>30</v>
      </c>
      <c r="C8680" s="4" t="s">
        <v>30</v>
      </c>
      <c r="D8680" s="4" t="s">
        <v>30</v>
      </c>
      <c r="E8680" s="4">
        <v>5.0</v>
      </c>
      <c r="F8680" s="4">
        <v>4.0</v>
      </c>
      <c r="G8680" s="4">
        <v>20.0</v>
      </c>
      <c r="H8680" s="5">
        <v>44971.0</v>
      </c>
      <c r="I8680" s="4">
        <f>IFERROR(__xludf.DUMMYFUNCTION("SPLIT(H8680,""/"")"),14.0)</f>
        <v>14</v>
      </c>
      <c r="J8680" s="4">
        <f>IFERROR(__xludf.DUMMYFUNCTION("""COMPUTED_VALUE"""),2.0)</f>
        <v>2</v>
      </c>
      <c r="K8680" s="4">
        <f>IFERROR(__xludf.DUMMYFUNCTION("""COMPUTED_VALUE"""),2023.0)</f>
        <v>2023</v>
      </c>
    </row>
    <row r="8681">
      <c r="A8681" s="1" t="s">
        <v>6547</v>
      </c>
      <c r="B8681" s="4" t="s">
        <v>30</v>
      </c>
      <c r="C8681" s="4" t="s">
        <v>24</v>
      </c>
      <c r="D8681" s="4" t="s">
        <v>28</v>
      </c>
      <c r="E8681" s="4">
        <v>3.0</v>
      </c>
      <c r="F8681" s="4">
        <v>4.0</v>
      </c>
      <c r="G8681" s="4">
        <v>12.0</v>
      </c>
      <c r="H8681" s="5">
        <v>44971.0</v>
      </c>
      <c r="I8681" s="4">
        <f>IFERROR(__xludf.DUMMYFUNCTION("SPLIT(H8681,""/"")"),14.0)</f>
        <v>14</v>
      </c>
      <c r="J8681" s="4">
        <f>IFERROR(__xludf.DUMMYFUNCTION("""COMPUTED_VALUE"""),2.0)</f>
        <v>2</v>
      </c>
      <c r="K8681" s="4">
        <f>IFERROR(__xludf.DUMMYFUNCTION("""COMPUTED_VALUE"""),2023.0)</f>
        <v>2023</v>
      </c>
    </row>
    <row r="8682">
      <c r="A8682" s="1" t="s">
        <v>1965</v>
      </c>
      <c r="B8682" s="4" t="s">
        <v>30</v>
      </c>
      <c r="C8682" s="4" t="s">
        <v>29</v>
      </c>
      <c r="D8682" s="4" t="s">
        <v>39</v>
      </c>
      <c r="E8682" s="4">
        <v>5.0</v>
      </c>
      <c r="F8682" s="4">
        <v>5.0</v>
      </c>
      <c r="G8682" s="4">
        <v>25.0</v>
      </c>
      <c r="H8682" s="5">
        <v>44973.0</v>
      </c>
      <c r="I8682" s="4">
        <f>IFERROR(__xludf.DUMMYFUNCTION("SPLIT(H8682,""/"")"),16.0)</f>
        <v>16</v>
      </c>
      <c r="J8682" s="4">
        <f>IFERROR(__xludf.DUMMYFUNCTION("""COMPUTED_VALUE"""),2.0)</f>
        <v>2</v>
      </c>
      <c r="K8682" s="4">
        <f>IFERROR(__xludf.DUMMYFUNCTION("""COMPUTED_VALUE"""),2023.0)</f>
        <v>2023</v>
      </c>
    </row>
    <row r="8683">
      <c r="A8683" s="1" t="s">
        <v>3749</v>
      </c>
      <c r="B8683" s="4" t="s">
        <v>30</v>
      </c>
      <c r="C8683" s="4" t="s">
        <v>30</v>
      </c>
      <c r="D8683" s="4" t="s">
        <v>30</v>
      </c>
      <c r="E8683" s="4">
        <v>1.0</v>
      </c>
      <c r="F8683" s="4">
        <v>5.0</v>
      </c>
      <c r="G8683" s="4">
        <v>5.0</v>
      </c>
      <c r="H8683" s="5">
        <v>44973.0</v>
      </c>
      <c r="I8683" s="4">
        <f>IFERROR(__xludf.DUMMYFUNCTION("SPLIT(H8683,""/"")"),16.0)</f>
        <v>16</v>
      </c>
      <c r="J8683" s="4">
        <f>IFERROR(__xludf.DUMMYFUNCTION("""COMPUTED_VALUE"""),2.0)</f>
        <v>2</v>
      </c>
      <c r="K8683" s="4">
        <f>IFERROR(__xludf.DUMMYFUNCTION("""COMPUTED_VALUE"""),2023.0)</f>
        <v>2023</v>
      </c>
    </row>
    <row r="8684">
      <c r="A8684" s="1" t="s">
        <v>7924</v>
      </c>
      <c r="B8684" s="4" t="s">
        <v>30</v>
      </c>
      <c r="C8684" s="4" t="s">
        <v>30</v>
      </c>
      <c r="D8684" s="4" t="s">
        <v>30</v>
      </c>
      <c r="E8684" s="4">
        <v>1.0</v>
      </c>
      <c r="F8684" s="4">
        <v>1.5</v>
      </c>
      <c r="G8684" s="4">
        <v>1.5</v>
      </c>
      <c r="H8684" s="5">
        <v>44973.0</v>
      </c>
      <c r="I8684" s="4">
        <f>IFERROR(__xludf.DUMMYFUNCTION("SPLIT(H8684,""/"")"),16.0)</f>
        <v>16</v>
      </c>
      <c r="J8684" s="4">
        <f>IFERROR(__xludf.DUMMYFUNCTION("""COMPUTED_VALUE"""),2.0)</f>
        <v>2</v>
      </c>
      <c r="K8684" s="4">
        <f>IFERROR(__xludf.DUMMYFUNCTION("""COMPUTED_VALUE"""),2023.0)</f>
        <v>2023</v>
      </c>
    </row>
    <row r="8685">
      <c r="A8685" s="1" t="s">
        <v>1415</v>
      </c>
      <c r="B8685" s="4" t="s">
        <v>30</v>
      </c>
      <c r="C8685" s="4" t="s">
        <v>24</v>
      </c>
      <c r="D8685" s="4" t="s">
        <v>23</v>
      </c>
      <c r="E8685" s="4">
        <v>2.0</v>
      </c>
      <c r="F8685" s="4">
        <v>2.0</v>
      </c>
      <c r="G8685" s="4">
        <v>4.0</v>
      </c>
      <c r="H8685" s="5">
        <v>44973.0</v>
      </c>
      <c r="I8685" s="4">
        <f>IFERROR(__xludf.DUMMYFUNCTION("SPLIT(H8685,""/"")"),16.0)</f>
        <v>16</v>
      </c>
      <c r="J8685" s="4">
        <f>IFERROR(__xludf.DUMMYFUNCTION("""COMPUTED_VALUE"""),2.0)</f>
        <v>2</v>
      </c>
      <c r="K8685" s="4">
        <f>IFERROR(__xludf.DUMMYFUNCTION("""COMPUTED_VALUE"""),2023.0)</f>
        <v>2023</v>
      </c>
    </row>
    <row r="8686">
      <c r="A8686" s="1" t="s">
        <v>4986</v>
      </c>
      <c r="B8686" s="4" t="s">
        <v>30</v>
      </c>
      <c r="C8686" s="4" t="s">
        <v>29</v>
      </c>
      <c r="D8686" s="4" t="s">
        <v>30</v>
      </c>
      <c r="E8686" s="4">
        <v>1.0</v>
      </c>
      <c r="F8686" s="4">
        <v>2.0</v>
      </c>
      <c r="G8686" s="4">
        <v>2.0</v>
      </c>
      <c r="H8686" s="5">
        <v>44973.0</v>
      </c>
      <c r="I8686" s="4">
        <f>IFERROR(__xludf.DUMMYFUNCTION("SPLIT(H8686,""/"")"),16.0)</f>
        <v>16</v>
      </c>
      <c r="J8686" s="4">
        <f>IFERROR(__xludf.DUMMYFUNCTION("""COMPUTED_VALUE"""),2.0)</f>
        <v>2</v>
      </c>
      <c r="K8686" s="4">
        <f>IFERROR(__xludf.DUMMYFUNCTION("""COMPUTED_VALUE"""),2023.0)</f>
        <v>2023</v>
      </c>
    </row>
    <row r="8687">
      <c r="A8687" s="1" t="s">
        <v>6956</v>
      </c>
      <c r="B8687" s="4" t="s">
        <v>30</v>
      </c>
      <c r="C8687" s="4" t="s">
        <v>29</v>
      </c>
      <c r="D8687" s="4" t="s">
        <v>23</v>
      </c>
      <c r="E8687" s="4">
        <v>2.0</v>
      </c>
      <c r="F8687" s="4">
        <v>1.0</v>
      </c>
      <c r="G8687" s="4">
        <v>2.0</v>
      </c>
      <c r="H8687" s="5">
        <v>44974.0</v>
      </c>
      <c r="I8687" s="4">
        <f>IFERROR(__xludf.DUMMYFUNCTION("SPLIT(H8687,""/"")"),17.0)</f>
        <v>17</v>
      </c>
      <c r="J8687" s="4">
        <f>IFERROR(__xludf.DUMMYFUNCTION("""COMPUTED_VALUE"""),2.0)</f>
        <v>2</v>
      </c>
      <c r="K8687" s="4">
        <f>IFERROR(__xludf.DUMMYFUNCTION("""COMPUTED_VALUE"""),2023.0)</f>
        <v>2023</v>
      </c>
    </row>
    <row r="8688">
      <c r="A8688" s="1" t="s">
        <v>1998</v>
      </c>
      <c r="B8688" s="4" t="s">
        <v>30</v>
      </c>
      <c r="C8688" s="4" t="s">
        <v>24</v>
      </c>
      <c r="D8688" s="4" t="s">
        <v>23</v>
      </c>
      <c r="E8688" s="4">
        <v>1.0</v>
      </c>
      <c r="F8688" s="4">
        <v>3.0</v>
      </c>
      <c r="G8688" s="4">
        <v>3.0</v>
      </c>
      <c r="H8688" s="5">
        <v>44975.0</v>
      </c>
      <c r="I8688" s="4">
        <f>IFERROR(__xludf.DUMMYFUNCTION("SPLIT(H8688,""/"")"),18.0)</f>
        <v>18</v>
      </c>
      <c r="J8688" s="4">
        <f>IFERROR(__xludf.DUMMYFUNCTION("""COMPUTED_VALUE"""),2.0)</f>
        <v>2</v>
      </c>
      <c r="K8688" s="4">
        <f>IFERROR(__xludf.DUMMYFUNCTION("""COMPUTED_VALUE"""),2023.0)</f>
        <v>2023</v>
      </c>
    </row>
    <row r="8689">
      <c r="A8689" s="1" t="s">
        <v>5241</v>
      </c>
      <c r="B8689" s="4" t="s">
        <v>30</v>
      </c>
      <c r="C8689" s="4" t="s">
        <v>24</v>
      </c>
      <c r="D8689" s="4" t="s">
        <v>28</v>
      </c>
      <c r="E8689" s="4">
        <v>1.0</v>
      </c>
      <c r="F8689" s="4">
        <v>1.5</v>
      </c>
      <c r="G8689" s="4">
        <v>1.5</v>
      </c>
      <c r="H8689" s="5">
        <v>44975.0</v>
      </c>
      <c r="I8689" s="4">
        <f>IFERROR(__xludf.DUMMYFUNCTION("SPLIT(H8689,""/"")"),18.0)</f>
        <v>18</v>
      </c>
      <c r="J8689" s="4">
        <f>IFERROR(__xludf.DUMMYFUNCTION("""COMPUTED_VALUE"""),2.0)</f>
        <v>2</v>
      </c>
      <c r="K8689" s="4">
        <f>IFERROR(__xludf.DUMMYFUNCTION("""COMPUTED_VALUE"""),2023.0)</f>
        <v>2023</v>
      </c>
    </row>
    <row r="8690">
      <c r="A8690" s="1" t="s">
        <v>236</v>
      </c>
      <c r="B8690" s="4" t="s">
        <v>30</v>
      </c>
      <c r="C8690" s="4" t="s">
        <v>30</v>
      </c>
      <c r="D8690" s="4" t="s">
        <v>23</v>
      </c>
      <c r="E8690" s="4">
        <v>5.0</v>
      </c>
      <c r="F8690" s="4">
        <v>3.0</v>
      </c>
      <c r="G8690" s="4">
        <v>15.0</v>
      </c>
      <c r="H8690" s="5">
        <v>44975.0</v>
      </c>
      <c r="I8690" s="4">
        <f>IFERROR(__xludf.DUMMYFUNCTION("SPLIT(H8690,""/"")"),18.0)</f>
        <v>18</v>
      </c>
      <c r="J8690" s="4">
        <f>IFERROR(__xludf.DUMMYFUNCTION("""COMPUTED_VALUE"""),2.0)</f>
        <v>2</v>
      </c>
      <c r="K8690" s="4">
        <f>IFERROR(__xludf.DUMMYFUNCTION("""COMPUTED_VALUE"""),2023.0)</f>
        <v>2023</v>
      </c>
    </row>
    <row r="8691">
      <c r="A8691" s="1" t="s">
        <v>6669</v>
      </c>
      <c r="B8691" s="4" t="s">
        <v>30</v>
      </c>
      <c r="C8691" s="4" t="s">
        <v>30</v>
      </c>
      <c r="D8691" s="4" t="s">
        <v>30</v>
      </c>
      <c r="E8691" s="4">
        <v>1.0</v>
      </c>
      <c r="F8691" s="4">
        <v>5.0</v>
      </c>
      <c r="G8691" s="4">
        <v>5.0</v>
      </c>
      <c r="H8691" s="5">
        <v>44975.0</v>
      </c>
      <c r="I8691" s="4">
        <f>IFERROR(__xludf.DUMMYFUNCTION("SPLIT(H8691,""/"")"),18.0)</f>
        <v>18</v>
      </c>
      <c r="J8691" s="4">
        <f>IFERROR(__xludf.DUMMYFUNCTION("""COMPUTED_VALUE"""),2.0)</f>
        <v>2</v>
      </c>
      <c r="K8691" s="4">
        <f>IFERROR(__xludf.DUMMYFUNCTION("""COMPUTED_VALUE"""),2023.0)</f>
        <v>2023</v>
      </c>
    </row>
    <row r="8692">
      <c r="A8692" s="1" t="s">
        <v>1603</v>
      </c>
      <c r="B8692" s="4" t="s">
        <v>30</v>
      </c>
      <c r="C8692" s="4" t="s">
        <v>24</v>
      </c>
      <c r="D8692" s="4" t="s">
        <v>23</v>
      </c>
      <c r="E8692" s="4">
        <v>2.0</v>
      </c>
      <c r="F8692" s="4">
        <v>5.0</v>
      </c>
      <c r="G8692" s="4">
        <v>10.0</v>
      </c>
      <c r="H8692" s="5">
        <v>44975.0</v>
      </c>
      <c r="I8692" s="4">
        <f>IFERROR(__xludf.DUMMYFUNCTION("SPLIT(H8692,""/"")"),18.0)</f>
        <v>18</v>
      </c>
      <c r="J8692" s="4">
        <f>IFERROR(__xludf.DUMMYFUNCTION("""COMPUTED_VALUE"""),2.0)</f>
        <v>2</v>
      </c>
      <c r="K8692" s="4">
        <f>IFERROR(__xludf.DUMMYFUNCTION("""COMPUTED_VALUE"""),2023.0)</f>
        <v>2023</v>
      </c>
    </row>
    <row r="8693">
      <c r="A8693" s="1" t="s">
        <v>328</v>
      </c>
      <c r="B8693" s="4" t="s">
        <v>30</v>
      </c>
      <c r="C8693" s="4" t="s">
        <v>29</v>
      </c>
      <c r="D8693" s="4" t="s">
        <v>23</v>
      </c>
      <c r="E8693" s="4">
        <v>4.0</v>
      </c>
      <c r="F8693" s="4">
        <v>1.5</v>
      </c>
      <c r="G8693" s="4">
        <v>6.0</v>
      </c>
      <c r="H8693" s="5">
        <v>44976.0</v>
      </c>
      <c r="I8693" s="4">
        <f>IFERROR(__xludf.DUMMYFUNCTION("SPLIT(H8693,""/"")"),19.0)</f>
        <v>19</v>
      </c>
      <c r="J8693" s="4">
        <f>IFERROR(__xludf.DUMMYFUNCTION("""COMPUTED_VALUE"""),2.0)</f>
        <v>2</v>
      </c>
      <c r="K8693" s="4">
        <f>IFERROR(__xludf.DUMMYFUNCTION("""COMPUTED_VALUE"""),2023.0)</f>
        <v>2023</v>
      </c>
    </row>
    <row r="8694">
      <c r="A8694" s="1" t="s">
        <v>1835</v>
      </c>
      <c r="B8694" s="4" t="s">
        <v>30</v>
      </c>
      <c r="C8694" s="4" t="s">
        <v>24</v>
      </c>
      <c r="D8694" s="4" t="s">
        <v>39</v>
      </c>
      <c r="E8694" s="4">
        <v>2.0</v>
      </c>
      <c r="F8694" s="4">
        <v>4.0</v>
      </c>
      <c r="G8694" s="4">
        <v>8.0</v>
      </c>
      <c r="H8694" s="5">
        <v>44976.0</v>
      </c>
      <c r="I8694" s="4">
        <f>IFERROR(__xludf.DUMMYFUNCTION("SPLIT(H8694,""/"")"),19.0)</f>
        <v>19</v>
      </c>
      <c r="J8694" s="4">
        <f>IFERROR(__xludf.DUMMYFUNCTION("""COMPUTED_VALUE"""),2.0)</f>
        <v>2</v>
      </c>
      <c r="K8694" s="4">
        <f>IFERROR(__xludf.DUMMYFUNCTION("""COMPUTED_VALUE"""),2023.0)</f>
        <v>2023</v>
      </c>
    </row>
    <row r="8695">
      <c r="A8695" s="1" t="s">
        <v>576</v>
      </c>
      <c r="B8695" s="4" t="s">
        <v>30</v>
      </c>
      <c r="C8695" s="4" t="s">
        <v>30</v>
      </c>
      <c r="D8695" s="4" t="s">
        <v>23</v>
      </c>
      <c r="E8695" s="4">
        <v>1.0</v>
      </c>
      <c r="F8695" s="4">
        <v>5.0</v>
      </c>
      <c r="G8695" s="4">
        <v>5.0</v>
      </c>
      <c r="H8695" s="5">
        <v>44977.0</v>
      </c>
      <c r="I8695" s="4">
        <f>IFERROR(__xludf.DUMMYFUNCTION("SPLIT(H8695,""/"")"),20.0)</f>
        <v>20</v>
      </c>
      <c r="J8695" s="4">
        <f>IFERROR(__xludf.DUMMYFUNCTION("""COMPUTED_VALUE"""),2.0)</f>
        <v>2</v>
      </c>
      <c r="K8695" s="4">
        <f>IFERROR(__xludf.DUMMYFUNCTION("""COMPUTED_VALUE"""),2023.0)</f>
        <v>2023</v>
      </c>
    </row>
    <row r="8696">
      <c r="A8696" s="1" t="s">
        <v>8583</v>
      </c>
      <c r="B8696" s="4" t="s">
        <v>30</v>
      </c>
      <c r="C8696" s="4" t="s">
        <v>24</v>
      </c>
      <c r="D8696" s="4" t="s">
        <v>28</v>
      </c>
      <c r="E8696" s="4">
        <v>3.0</v>
      </c>
      <c r="F8696" s="4">
        <v>1.0</v>
      </c>
      <c r="G8696" s="4">
        <v>3.0</v>
      </c>
      <c r="H8696" s="5">
        <v>44977.0</v>
      </c>
      <c r="I8696" s="4">
        <f>IFERROR(__xludf.DUMMYFUNCTION("SPLIT(H8696,""/"")"),20.0)</f>
        <v>20</v>
      </c>
      <c r="J8696" s="4">
        <f>IFERROR(__xludf.DUMMYFUNCTION("""COMPUTED_VALUE"""),2.0)</f>
        <v>2</v>
      </c>
      <c r="K8696" s="4">
        <f>IFERROR(__xludf.DUMMYFUNCTION("""COMPUTED_VALUE"""),2023.0)</f>
        <v>2023</v>
      </c>
    </row>
    <row r="8697">
      <c r="A8697" s="1" t="s">
        <v>9627</v>
      </c>
      <c r="B8697" s="4" t="s">
        <v>30</v>
      </c>
      <c r="C8697" s="4" t="s">
        <v>24</v>
      </c>
      <c r="D8697" s="4" t="s">
        <v>23</v>
      </c>
      <c r="E8697" s="4">
        <v>4.0</v>
      </c>
      <c r="F8697" s="4">
        <v>5.0</v>
      </c>
      <c r="G8697" s="4">
        <v>20.0</v>
      </c>
      <c r="H8697" s="5">
        <v>44977.0</v>
      </c>
      <c r="I8697" s="4">
        <f>IFERROR(__xludf.DUMMYFUNCTION("SPLIT(H8697,""/"")"),20.0)</f>
        <v>20</v>
      </c>
      <c r="J8697" s="4">
        <f>IFERROR(__xludf.DUMMYFUNCTION("""COMPUTED_VALUE"""),2.0)</f>
        <v>2</v>
      </c>
      <c r="K8697" s="4">
        <f>IFERROR(__xludf.DUMMYFUNCTION("""COMPUTED_VALUE"""),2023.0)</f>
        <v>2023</v>
      </c>
    </row>
    <row r="8698">
      <c r="A8698" s="1" t="s">
        <v>2750</v>
      </c>
      <c r="B8698" s="4" t="s">
        <v>30</v>
      </c>
      <c r="C8698" s="4" t="s">
        <v>29</v>
      </c>
      <c r="D8698" s="4" t="s">
        <v>23</v>
      </c>
      <c r="E8698" s="4">
        <v>1.0</v>
      </c>
      <c r="F8698" s="4">
        <v>1.5</v>
      </c>
      <c r="G8698" s="4">
        <v>1.5</v>
      </c>
      <c r="H8698" s="5">
        <v>44979.0</v>
      </c>
      <c r="I8698" s="4">
        <f>IFERROR(__xludf.DUMMYFUNCTION("SPLIT(H8698,""/"")"),22.0)</f>
        <v>22</v>
      </c>
      <c r="J8698" s="4">
        <f>IFERROR(__xludf.DUMMYFUNCTION("""COMPUTED_VALUE"""),2.0)</f>
        <v>2</v>
      </c>
      <c r="K8698" s="4">
        <f>IFERROR(__xludf.DUMMYFUNCTION("""COMPUTED_VALUE"""),2023.0)</f>
        <v>2023</v>
      </c>
    </row>
    <row r="8699">
      <c r="A8699" s="1" t="s">
        <v>1029</v>
      </c>
      <c r="B8699" s="4" t="s">
        <v>30</v>
      </c>
      <c r="C8699" s="4" t="s">
        <v>29</v>
      </c>
      <c r="D8699" s="4" t="s">
        <v>30</v>
      </c>
      <c r="E8699" s="4">
        <v>3.0</v>
      </c>
      <c r="F8699" s="4">
        <v>3.0</v>
      </c>
      <c r="G8699" s="4">
        <v>9.0</v>
      </c>
      <c r="H8699" s="5">
        <v>44979.0</v>
      </c>
      <c r="I8699" s="4">
        <f>IFERROR(__xludf.DUMMYFUNCTION("SPLIT(H8699,""/"")"),22.0)</f>
        <v>22</v>
      </c>
      <c r="J8699" s="4">
        <f>IFERROR(__xludf.DUMMYFUNCTION("""COMPUTED_VALUE"""),2.0)</f>
        <v>2</v>
      </c>
      <c r="K8699" s="4">
        <f>IFERROR(__xludf.DUMMYFUNCTION("""COMPUTED_VALUE"""),2023.0)</f>
        <v>2023</v>
      </c>
    </row>
    <row r="8700">
      <c r="A8700" s="1" t="s">
        <v>8399</v>
      </c>
      <c r="B8700" s="4" t="s">
        <v>30</v>
      </c>
      <c r="C8700" s="4" t="s">
        <v>24</v>
      </c>
      <c r="D8700" s="4" t="s">
        <v>23</v>
      </c>
      <c r="E8700" s="4">
        <v>1.0</v>
      </c>
      <c r="F8700" s="4">
        <v>3.0</v>
      </c>
      <c r="G8700" s="4">
        <v>3.0</v>
      </c>
      <c r="H8700" s="5">
        <v>44980.0</v>
      </c>
      <c r="I8700" s="4">
        <f>IFERROR(__xludf.DUMMYFUNCTION("SPLIT(H8700,""/"")"),23.0)</f>
        <v>23</v>
      </c>
      <c r="J8700" s="4">
        <f>IFERROR(__xludf.DUMMYFUNCTION("""COMPUTED_VALUE"""),2.0)</f>
        <v>2</v>
      </c>
      <c r="K8700" s="4">
        <f>IFERROR(__xludf.DUMMYFUNCTION("""COMPUTED_VALUE"""),2023.0)</f>
        <v>2023</v>
      </c>
    </row>
    <row r="8701">
      <c r="A8701" s="1" t="s">
        <v>6482</v>
      </c>
      <c r="B8701" s="4" t="s">
        <v>30</v>
      </c>
      <c r="C8701" s="4" t="s">
        <v>29</v>
      </c>
      <c r="D8701" s="4" t="s">
        <v>30</v>
      </c>
      <c r="E8701" s="4">
        <v>5.0</v>
      </c>
      <c r="F8701" s="4">
        <v>3.0</v>
      </c>
      <c r="G8701" s="4">
        <v>15.0</v>
      </c>
      <c r="H8701" s="5">
        <v>44980.0</v>
      </c>
      <c r="I8701" s="4">
        <f>IFERROR(__xludf.DUMMYFUNCTION("SPLIT(H8701,""/"")"),23.0)</f>
        <v>23</v>
      </c>
      <c r="J8701" s="4">
        <f>IFERROR(__xludf.DUMMYFUNCTION("""COMPUTED_VALUE"""),2.0)</f>
        <v>2</v>
      </c>
      <c r="K8701" s="4">
        <f>IFERROR(__xludf.DUMMYFUNCTION("""COMPUTED_VALUE"""),2023.0)</f>
        <v>2023</v>
      </c>
    </row>
    <row r="8702">
      <c r="A8702" s="1" t="s">
        <v>7004</v>
      </c>
      <c r="B8702" s="4" t="s">
        <v>30</v>
      </c>
      <c r="C8702" s="4" t="s">
        <v>29</v>
      </c>
      <c r="D8702" s="4" t="s">
        <v>39</v>
      </c>
      <c r="E8702" s="4">
        <v>1.0</v>
      </c>
      <c r="F8702" s="4">
        <v>5.0</v>
      </c>
      <c r="G8702" s="4">
        <v>5.0</v>
      </c>
      <c r="H8702" s="5">
        <v>44981.0</v>
      </c>
      <c r="I8702" s="4">
        <f>IFERROR(__xludf.DUMMYFUNCTION("SPLIT(H8702,""/"")"),24.0)</f>
        <v>24</v>
      </c>
      <c r="J8702" s="4">
        <f>IFERROR(__xludf.DUMMYFUNCTION("""COMPUTED_VALUE"""),2.0)</f>
        <v>2</v>
      </c>
      <c r="K8702" s="4">
        <f>IFERROR(__xludf.DUMMYFUNCTION("""COMPUTED_VALUE"""),2023.0)</f>
        <v>2023</v>
      </c>
    </row>
    <row r="8703">
      <c r="A8703" s="1" t="s">
        <v>5291</v>
      </c>
      <c r="B8703" s="4" t="s">
        <v>30</v>
      </c>
      <c r="C8703" s="4" t="s">
        <v>29</v>
      </c>
      <c r="D8703" s="4" t="s">
        <v>30</v>
      </c>
      <c r="E8703" s="4">
        <v>1.0</v>
      </c>
      <c r="F8703" s="4">
        <v>1.5</v>
      </c>
      <c r="G8703" s="4">
        <v>1.5</v>
      </c>
      <c r="H8703" s="5">
        <v>44982.0</v>
      </c>
      <c r="I8703" s="4">
        <f>IFERROR(__xludf.DUMMYFUNCTION("SPLIT(H8703,""/"")"),25.0)</f>
        <v>25</v>
      </c>
      <c r="J8703" s="4">
        <f>IFERROR(__xludf.DUMMYFUNCTION("""COMPUTED_VALUE"""),2.0)</f>
        <v>2</v>
      </c>
      <c r="K8703" s="4">
        <f>IFERROR(__xludf.DUMMYFUNCTION("""COMPUTED_VALUE"""),2023.0)</f>
        <v>2023</v>
      </c>
    </row>
    <row r="8704">
      <c r="A8704" s="1" t="s">
        <v>5897</v>
      </c>
      <c r="B8704" s="4" t="s">
        <v>30</v>
      </c>
      <c r="C8704" s="4" t="s">
        <v>29</v>
      </c>
      <c r="D8704" s="4" t="s">
        <v>30</v>
      </c>
      <c r="E8704" s="4">
        <v>2.0</v>
      </c>
      <c r="F8704" s="4">
        <v>5.0</v>
      </c>
      <c r="G8704" s="4">
        <v>10.0</v>
      </c>
      <c r="H8704" s="5">
        <v>44982.0</v>
      </c>
      <c r="I8704" s="4">
        <f>IFERROR(__xludf.DUMMYFUNCTION("SPLIT(H8704,""/"")"),25.0)</f>
        <v>25</v>
      </c>
      <c r="J8704" s="4">
        <f>IFERROR(__xludf.DUMMYFUNCTION("""COMPUTED_VALUE"""),2.0)</f>
        <v>2</v>
      </c>
      <c r="K8704" s="4">
        <f>IFERROR(__xludf.DUMMYFUNCTION("""COMPUTED_VALUE"""),2023.0)</f>
        <v>2023</v>
      </c>
    </row>
    <row r="8705">
      <c r="A8705" s="1" t="s">
        <v>1252</v>
      </c>
      <c r="B8705" s="4" t="s">
        <v>30</v>
      </c>
      <c r="C8705" s="4" t="s">
        <v>24</v>
      </c>
      <c r="D8705" s="4" t="s">
        <v>28</v>
      </c>
      <c r="E8705" s="4">
        <v>1.0</v>
      </c>
      <c r="F8705" s="4">
        <v>2.0</v>
      </c>
      <c r="G8705" s="4">
        <v>2.0</v>
      </c>
      <c r="H8705" s="5">
        <v>44983.0</v>
      </c>
      <c r="I8705" s="4">
        <f>IFERROR(__xludf.DUMMYFUNCTION("SPLIT(H8705,""/"")"),26.0)</f>
        <v>26</v>
      </c>
      <c r="J8705" s="4">
        <f>IFERROR(__xludf.DUMMYFUNCTION("""COMPUTED_VALUE"""),2.0)</f>
        <v>2</v>
      </c>
      <c r="K8705" s="4">
        <f>IFERROR(__xludf.DUMMYFUNCTION("""COMPUTED_VALUE"""),2023.0)</f>
        <v>2023</v>
      </c>
    </row>
    <row r="8706">
      <c r="A8706" s="1" t="s">
        <v>3487</v>
      </c>
      <c r="B8706" s="4" t="s">
        <v>30</v>
      </c>
      <c r="C8706" s="4" t="s">
        <v>24</v>
      </c>
      <c r="D8706" s="4" t="s">
        <v>30</v>
      </c>
      <c r="E8706" s="4">
        <v>1.0</v>
      </c>
      <c r="F8706" s="4">
        <v>1.0</v>
      </c>
      <c r="G8706" s="4">
        <v>1.0</v>
      </c>
      <c r="H8706" s="5">
        <v>44983.0</v>
      </c>
      <c r="I8706" s="4">
        <f>IFERROR(__xludf.DUMMYFUNCTION("SPLIT(H8706,""/"")"),26.0)</f>
        <v>26</v>
      </c>
      <c r="J8706" s="4">
        <f>IFERROR(__xludf.DUMMYFUNCTION("""COMPUTED_VALUE"""),2.0)</f>
        <v>2</v>
      </c>
      <c r="K8706" s="4">
        <f>IFERROR(__xludf.DUMMYFUNCTION("""COMPUTED_VALUE"""),2023.0)</f>
        <v>2023</v>
      </c>
    </row>
    <row r="8707">
      <c r="A8707" s="1" t="s">
        <v>8607</v>
      </c>
      <c r="B8707" s="4" t="s">
        <v>30</v>
      </c>
      <c r="C8707" s="4" t="s">
        <v>24</v>
      </c>
      <c r="D8707" s="4" t="s">
        <v>39</v>
      </c>
      <c r="E8707" s="4">
        <v>3.0</v>
      </c>
      <c r="F8707" s="4">
        <v>4.0</v>
      </c>
      <c r="G8707" s="4">
        <v>12.0</v>
      </c>
      <c r="H8707" s="5">
        <v>44984.0</v>
      </c>
      <c r="I8707" s="4">
        <f>IFERROR(__xludf.DUMMYFUNCTION("SPLIT(H8707,""/"")"),27.0)</f>
        <v>27</v>
      </c>
      <c r="J8707" s="4">
        <f>IFERROR(__xludf.DUMMYFUNCTION("""COMPUTED_VALUE"""),2.0)</f>
        <v>2</v>
      </c>
      <c r="K8707" s="4">
        <f>IFERROR(__xludf.DUMMYFUNCTION("""COMPUTED_VALUE"""),2023.0)</f>
        <v>2023</v>
      </c>
    </row>
    <row r="8708">
      <c r="A8708" s="1" t="s">
        <v>10020</v>
      </c>
      <c r="B8708" s="4" t="s">
        <v>30</v>
      </c>
      <c r="C8708" s="4" t="s">
        <v>30</v>
      </c>
      <c r="D8708" s="4" t="s">
        <v>39</v>
      </c>
      <c r="E8708" s="4">
        <v>5.0</v>
      </c>
      <c r="F8708" s="4">
        <v>4.0</v>
      </c>
      <c r="G8708" s="4">
        <v>20.0</v>
      </c>
      <c r="H8708" s="5">
        <v>44984.0</v>
      </c>
      <c r="I8708" s="4">
        <f>IFERROR(__xludf.DUMMYFUNCTION("SPLIT(H8708,""/"")"),27.0)</f>
        <v>27</v>
      </c>
      <c r="J8708" s="4">
        <f>IFERROR(__xludf.DUMMYFUNCTION("""COMPUTED_VALUE"""),2.0)</f>
        <v>2</v>
      </c>
      <c r="K8708" s="4">
        <f>IFERROR(__xludf.DUMMYFUNCTION("""COMPUTED_VALUE"""),2023.0)</f>
        <v>2023</v>
      </c>
    </row>
    <row r="8709">
      <c r="A8709" s="1" t="s">
        <v>7531</v>
      </c>
      <c r="B8709" s="4" t="s">
        <v>30</v>
      </c>
      <c r="C8709" s="4" t="s">
        <v>24</v>
      </c>
      <c r="D8709" s="4" t="s">
        <v>39</v>
      </c>
      <c r="E8709" s="4">
        <v>2.0</v>
      </c>
      <c r="F8709" s="4">
        <v>2.0</v>
      </c>
      <c r="G8709" s="4">
        <v>4.0</v>
      </c>
      <c r="H8709" s="5">
        <v>44984.0</v>
      </c>
      <c r="I8709" s="4">
        <f>IFERROR(__xludf.DUMMYFUNCTION("SPLIT(H8709,""/"")"),27.0)</f>
        <v>27</v>
      </c>
      <c r="J8709" s="4">
        <f>IFERROR(__xludf.DUMMYFUNCTION("""COMPUTED_VALUE"""),2.0)</f>
        <v>2</v>
      </c>
      <c r="K8709" s="4">
        <f>IFERROR(__xludf.DUMMYFUNCTION("""COMPUTED_VALUE"""),2023.0)</f>
        <v>2023</v>
      </c>
    </row>
    <row r="8710">
      <c r="A8710" s="1" t="s">
        <v>2307</v>
      </c>
      <c r="B8710" s="4" t="s">
        <v>30</v>
      </c>
      <c r="C8710" s="4" t="s">
        <v>30</v>
      </c>
      <c r="D8710" s="4" t="s">
        <v>28</v>
      </c>
      <c r="E8710" s="4">
        <v>3.0</v>
      </c>
      <c r="F8710" s="4">
        <v>2.0</v>
      </c>
      <c r="G8710" s="4">
        <v>6.0</v>
      </c>
      <c r="H8710" s="5">
        <v>44985.0</v>
      </c>
      <c r="I8710" s="4">
        <f>IFERROR(__xludf.DUMMYFUNCTION("SPLIT(H8710,""/"")"),28.0)</f>
        <v>28</v>
      </c>
      <c r="J8710" s="4">
        <f>IFERROR(__xludf.DUMMYFUNCTION("""COMPUTED_VALUE"""),2.0)</f>
        <v>2</v>
      </c>
      <c r="K8710" s="4">
        <f>IFERROR(__xludf.DUMMYFUNCTION("""COMPUTED_VALUE"""),2023.0)</f>
        <v>2023</v>
      </c>
    </row>
    <row r="8711">
      <c r="A8711" s="1" t="s">
        <v>424</v>
      </c>
      <c r="B8711" s="4" t="s">
        <v>30</v>
      </c>
      <c r="C8711" s="4" t="s">
        <v>24</v>
      </c>
      <c r="D8711" s="4" t="s">
        <v>28</v>
      </c>
      <c r="E8711" s="4">
        <v>5.0</v>
      </c>
      <c r="F8711" s="4">
        <v>2.0</v>
      </c>
      <c r="G8711" s="4">
        <v>10.0</v>
      </c>
      <c r="H8711" s="5">
        <v>44985.0</v>
      </c>
      <c r="I8711" s="4">
        <f>IFERROR(__xludf.DUMMYFUNCTION("SPLIT(H8711,""/"")"),28.0)</f>
        <v>28</v>
      </c>
      <c r="J8711" s="4">
        <f>IFERROR(__xludf.DUMMYFUNCTION("""COMPUTED_VALUE"""),2.0)</f>
        <v>2</v>
      </c>
      <c r="K8711" s="4">
        <f>IFERROR(__xludf.DUMMYFUNCTION("""COMPUTED_VALUE"""),2023.0)</f>
        <v>2023</v>
      </c>
    </row>
    <row r="8712">
      <c r="A8712" s="1" t="s">
        <v>854</v>
      </c>
      <c r="B8712" s="4" t="s">
        <v>30</v>
      </c>
      <c r="C8712" s="4" t="s">
        <v>30</v>
      </c>
      <c r="D8712" s="4" t="s">
        <v>30</v>
      </c>
      <c r="E8712" s="4">
        <v>5.0</v>
      </c>
      <c r="F8712" s="4">
        <v>4.0</v>
      </c>
      <c r="G8712" s="4">
        <v>20.0</v>
      </c>
      <c r="H8712" s="5">
        <v>44985.0</v>
      </c>
      <c r="I8712" s="4">
        <f>IFERROR(__xludf.DUMMYFUNCTION("SPLIT(H8712,""/"")"),28.0)</f>
        <v>28</v>
      </c>
      <c r="J8712" s="4">
        <f>IFERROR(__xludf.DUMMYFUNCTION("""COMPUTED_VALUE"""),2.0)</f>
        <v>2</v>
      </c>
      <c r="K8712" s="4">
        <f>IFERROR(__xludf.DUMMYFUNCTION("""COMPUTED_VALUE"""),2023.0)</f>
        <v>2023</v>
      </c>
    </row>
    <row r="8713">
      <c r="A8713" s="1" t="s">
        <v>632</v>
      </c>
      <c r="B8713" s="4" t="s">
        <v>30</v>
      </c>
      <c r="C8713" s="4" t="s">
        <v>30</v>
      </c>
      <c r="D8713" s="4" t="s">
        <v>28</v>
      </c>
      <c r="E8713" s="4">
        <v>5.0</v>
      </c>
      <c r="F8713" s="4">
        <v>1.0</v>
      </c>
      <c r="G8713" s="4">
        <v>5.0</v>
      </c>
      <c r="H8713" s="5">
        <v>44985.0</v>
      </c>
      <c r="I8713" s="4">
        <f>IFERROR(__xludf.DUMMYFUNCTION("SPLIT(H8713,""/"")"),28.0)</f>
        <v>28</v>
      </c>
      <c r="J8713" s="4">
        <f>IFERROR(__xludf.DUMMYFUNCTION("""COMPUTED_VALUE"""),2.0)</f>
        <v>2</v>
      </c>
      <c r="K8713" s="4">
        <f>IFERROR(__xludf.DUMMYFUNCTION("""COMPUTED_VALUE"""),2023.0)</f>
        <v>2023</v>
      </c>
    </row>
    <row r="8714">
      <c r="A8714" s="1" t="s">
        <v>4978</v>
      </c>
      <c r="B8714" s="4" t="s">
        <v>30</v>
      </c>
      <c r="C8714" s="4" t="s">
        <v>24</v>
      </c>
      <c r="D8714" s="4" t="s">
        <v>23</v>
      </c>
      <c r="E8714" s="4">
        <v>1.0</v>
      </c>
      <c r="F8714" s="4">
        <v>3.0</v>
      </c>
      <c r="G8714" s="4">
        <v>3.0</v>
      </c>
      <c r="H8714" s="5">
        <v>44985.0</v>
      </c>
      <c r="I8714" s="4">
        <f>IFERROR(__xludf.DUMMYFUNCTION("SPLIT(H8714,""/"")"),28.0)</f>
        <v>28</v>
      </c>
      <c r="J8714" s="4">
        <f>IFERROR(__xludf.DUMMYFUNCTION("""COMPUTED_VALUE"""),2.0)</f>
        <v>2</v>
      </c>
      <c r="K8714" s="4">
        <f>IFERROR(__xludf.DUMMYFUNCTION("""COMPUTED_VALUE"""),2023.0)</f>
        <v>2023</v>
      </c>
    </row>
    <row r="8715">
      <c r="A8715" s="1" t="s">
        <v>8316</v>
      </c>
      <c r="B8715" s="4" t="s">
        <v>30</v>
      </c>
      <c r="C8715" s="4" t="s">
        <v>24</v>
      </c>
      <c r="D8715" s="4" t="s">
        <v>30</v>
      </c>
      <c r="E8715" s="4">
        <v>5.0</v>
      </c>
      <c r="F8715" s="4">
        <v>4.0</v>
      </c>
      <c r="G8715" s="4">
        <v>20.0</v>
      </c>
      <c r="H8715" s="5">
        <v>44985.0</v>
      </c>
      <c r="I8715" s="4">
        <f>IFERROR(__xludf.DUMMYFUNCTION("SPLIT(H8715,""/"")"),28.0)</f>
        <v>28</v>
      </c>
      <c r="J8715" s="4">
        <f>IFERROR(__xludf.DUMMYFUNCTION("""COMPUTED_VALUE"""),2.0)</f>
        <v>2</v>
      </c>
      <c r="K8715" s="4">
        <f>IFERROR(__xludf.DUMMYFUNCTION("""COMPUTED_VALUE"""),2023.0)</f>
        <v>2023</v>
      </c>
    </row>
    <row r="8716">
      <c r="A8716" s="1" t="s">
        <v>3872</v>
      </c>
      <c r="B8716" s="4" t="s">
        <v>30</v>
      </c>
      <c r="C8716" s="4" t="s">
        <v>24</v>
      </c>
      <c r="D8716" s="4" t="s">
        <v>28</v>
      </c>
      <c r="E8716" s="4">
        <v>2.0</v>
      </c>
      <c r="F8716" s="4">
        <v>1.0</v>
      </c>
      <c r="G8716" s="4">
        <v>2.0</v>
      </c>
      <c r="H8716" s="5">
        <v>44986.0</v>
      </c>
      <c r="I8716" s="4">
        <f>IFERROR(__xludf.DUMMYFUNCTION("SPLIT(H8716,""/"")"),1.0)</f>
        <v>1</v>
      </c>
      <c r="J8716" s="4">
        <f>IFERROR(__xludf.DUMMYFUNCTION("""COMPUTED_VALUE"""),3.0)</f>
        <v>3</v>
      </c>
      <c r="K8716" s="4">
        <f>IFERROR(__xludf.DUMMYFUNCTION("""COMPUTED_VALUE"""),2023.0)</f>
        <v>2023</v>
      </c>
    </row>
    <row r="8717">
      <c r="A8717" s="1" t="s">
        <v>1225</v>
      </c>
      <c r="B8717" s="4" t="s">
        <v>30</v>
      </c>
      <c r="C8717" s="4" t="s">
        <v>24</v>
      </c>
      <c r="D8717" s="4" t="s">
        <v>39</v>
      </c>
      <c r="E8717" s="4">
        <v>2.0</v>
      </c>
      <c r="F8717" s="4">
        <v>1.0</v>
      </c>
      <c r="G8717" s="4">
        <v>2.0</v>
      </c>
      <c r="H8717" s="5">
        <v>44986.0</v>
      </c>
      <c r="I8717" s="4">
        <f>IFERROR(__xludf.DUMMYFUNCTION("SPLIT(H8717,""/"")"),1.0)</f>
        <v>1</v>
      </c>
      <c r="J8717" s="4">
        <f>IFERROR(__xludf.DUMMYFUNCTION("""COMPUTED_VALUE"""),3.0)</f>
        <v>3</v>
      </c>
      <c r="K8717" s="4">
        <f>IFERROR(__xludf.DUMMYFUNCTION("""COMPUTED_VALUE"""),2023.0)</f>
        <v>2023</v>
      </c>
    </row>
    <row r="8718">
      <c r="A8718" s="1" t="s">
        <v>1193</v>
      </c>
      <c r="B8718" s="4" t="s">
        <v>30</v>
      </c>
      <c r="C8718" s="4" t="s">
        <v>29</v>
      </c>
      <c r="D8718" s="4" t="s">
        <v>23</v>
      </c>
      <c r="E8718" s="4">
        <v>2.0</v>
      </c>
      <c r="F8718" s="4">
        <v>1.5</v>
      </c>
      <c r="G8718" s="4">
        <v>3.0</v>
      </c>
      <c r="H8718" s="5">
        <v>44988.0</v>
      </c>
      <c r="I8718" s="4">
        <f>IFERROR(__xludf.DUMMYFUNCTION("SPLIT(H8718,""/"")"),3.0)</f>
        <v>3</v>
      </c>
      <c r="J8718" s="4">
        <f>IFERROR(__xludf.DUMMYFUNCTION("""COMPUTED_VALUE"""),3.0)</f>
        <v>3</v>
      </c>
      <c r="K8718" s="4">
        <f>IFERROR(__xludf.DUMMYFUNCTION("""COMPUTED_VALUE"""),2023.0)</f>
        <v>2023</v>
      </c>
    </row>
    <row r="8719">
      <c r="A8719" s="1" t="s">
        <v>986</v>
      </c>
      <c r="B8719" s="4" t="s">
        <v>30</v>
      </c>
      <c r="C8719" s="4" t="s">
        <v>29</v>
      </c>
      <c r="D8719" s="4" t="s">
        <v>30</v>
      </c>
      <c r="E8719" s="4">
        <v>2.0</v>
      </c>
      <c r="F8719" s="4">
        <v>1.5</v>
      </c>
      <c r="G8719" s="4">
        <v>3.0</v>
      </c>
      <c r="H8719" s="5">
        <v>44988.0</v>
      </c>
      <c r="I8719" s="4">
        <f>IFERROR(__xludf.DUMMYFUNCTION("SPLIT(H8719,""/"")"),3.0)</f>
        <v>3</v>
      </c>
      <c r="J8719" s="4">
        <f>IFERROR(__xludf.DUMMYFUNCTION("""COMPUTED_VALUE"""),3.0)</f>
        <v>3</v>
      </c>
      <c r="K8719" s="4">
        <f>IFERROR(__xludf.DUMMYFUNCTION("""COMPUTED_VALUE"""),2023.0)</f>
        <v>2023</v>
      </c>
    </row>
    <row r="8720">
      <c r="A8720" s="1" t="s">
        <v>7517</v>
      </c>
      <c r="B8720" s="4" t="s">
        <v>30</v>
      </c>
      <c r="C8720" s="4" t="s">
        <v>30</v>
      </c>
      <c r="D8720" s="4" t="s">
        <v>30</v>
      </c>
      <c r="E8720" s="4">
        <v>4.0</v>
      </c>
      <c r="F8720" s="4">
        <v>4.0</v>
      </c>
      <c r="G8720" s="4">
        <v>16.0</v>
      </c>
      <c r="H8720" s="5">
        <v>44988.0</v>
      </c>
      <c r="I8720" s="4">
        <f>IFERROR(__xludf.DUMMYFUNCTION("SPLIT(H8720,""/"")"),3.0)</f>
        <v>3</v>
      </c>
      <c r="J8720" s="4">
        <f>IFERROR(__xludf.DUMMYFUNCTION("""COMPUTED_VALUE"""),3.0)</f>
        <v>3</v>
      </c>
      <c r="K8720" s="4">
        <f>IFERROR(__xludf.DUMMYFUNCTION("""COMPUTED_VALUE"""),2023.0)</f>
        <v>2023</v>
      </c>
    </row>
    <row r="8721">
      <c r="A8721" s="1" t="s">
        <v>9957</v>
      </c>
      <c r="B8721" s="4" t="s">
        <v>30</v>
      </c>
      <c r="C8721" s="4" t="s">
        <v>24</v>
      </c>
      <c r="D8721" s="4" t="s">
        <v>39</v>
      </c>
      <c r="E8721" s="4">
        <v>1.0</v>
      </c>
      <c r="F8721" s="4">
        <v>4.0</v>
      </c>
      <c r="G8721" s="4">
        <v>4.0</v>
      </c>
      <c r="H8721" s="5">
        <v>44989.0</v>
      </c>
      <c r="I8721" s="4">
        <f>IFERROR(__xludf.DUMMYFUNCTION("SPLIT(H8721,""/"")"),4.0)</f>
        <v>4</v>
      </c>
      <c r="J8721" s="4">
        <f>IFERROR(__xludf.DUMMYFUNCTION("""COMPUTED_VALUE"""),3.0)</f>
        <v>3</v>
      </c>
      <c r="K8721" s="4">
        <f>IFERROR(__xludf.DUMMYFUNCTION("""COMPUTED_VALUE"""),2023.0)</f>
        <v>2023</v>
      </c>
    </row>
    <row r="8722">
      <c r="A8722" s="1" t="s">
        <v>1547</v>
      </c>
      <c r="B8722" s="4" t="s">
        <v>30</v>
      </c>
      <c r="C8722" s="4" t="s">
        <v>30</v>
      </c>
      <c r="D8722" s="4" t="s">
        <v>28</v>
      </c>
      <c r="E8722" s="4">
        <v>1.0</v>
      </c>
      <c r="F8722" s="4">
        <v>1.0</v>
      </c>
      <c r="G8722" s="4">
        <v>1.0</v>
      </c>
      <c r="H8722" s="5">
        <v>44989.0</v>
      </c>
      <c r="I8722" s="4">
        <f>IFERROR(__xludf.DUMMYFUNCTION("SPLIT(H8722,""/"")"),4.0)</f>
        <v>4</v>
      </c>
      <c r="J8722" s="4">
        <f>IFERROR(__xludf.DUMMYFUNCTION("""COMPUTED_VALUE"""),3.0)</f>
        <v>3</v>
      </c>
      <c r="K8722" s="4">
        <f>IFERROR(__xludf.DUMMYFUNCTION("""COMPUTED_VALUE"""),2023.0)</f>
        <v>2023</v>
      </c>
    </row>
    <row r="8723">
      <c r="A8723" s="1" t="s">
        <v>6906</v>
      </c>
      <c r="B8723" s="4" t="s">
        <v>30</v>
      </c>
      <c r="C8723" s="4" t="s">
        <v>29</v>
      </c>
      <c r="D8723" s="4" t="s">
        <v>39</v>
      </c>
      <c r="E8723" s="4">
        <v>2.0</v>
      </c>
      <c r="F8723" s="4">
        <v>4.0</v>
      </c>
      <c r="G8723" s="4">
        <v>8.0</v>
      </c>
      <c r="H8723" s="5">
        <v>44989.0</v>
      </c>
      <c r="I8723" s="4">
        <f>IFERROR(__xludf.DUMMYFUNCTION("SPLIT(H8723,""/"")"),4.0)</f>
        <v>4</v>
      </c>
      <c r="J8723" s="4">
        <f>IFERROR(__xludf.DUMMYFUNCTION("""COMPUTED_VALUE"""),3.0)</f>
        <v>3</v>
      </c>
      <c r="K8723" s="4">
        <f>IFERROR(__xludf.DUMMYFUNCTION("""COMPUTED_VALUE"""),2023.0)</f>
        <v>2023</v>
      </c>
    </row>
    <row r="8724">
      <c r="A8724" s="1" t="s">
        <v>2419</v>
      </c>
      <c r="B8724" s="4" t="s">
        <v>30</v>
      </c>
      <c r="C8724" s="4" t="s">
        <v>30</v>
      </c>
      <c r="D8724" s="4" t="s">
        <v>28</v>
      </c>
      <c r="E8724" s="4">
        <v>1.0</v>
      </c>
      <c r="F8724" s="4">
        <v>4.0</v>
      </c>
      <c r="G8724" s="4">
        <v>4.0</v>
      </c>
      <c r="H8724" s="5">
        <v>44990.0</v>
      </c>
      <c r="I8724" s="4">
        <f>IFERROR(__xludf.DUMMYFUNCTION("SPLIT(H8724,""/"")"),5.0)</f>
        <v>5</v>
      </c>
      <c r="J8724" s="4">
        <f>IFERROR(__xludf.DUMMYFUNCTION("""COMPUTED_VALUE"""),3.0)</f>
        <v>3</v>
      </c>
      <c r="K8724" s="4">
        <f>IFERROR(__xludf.DUMMYFUNCTION("""COMPUTED_VALUE"""),2023.0)</f>
        <v>2023</v>
      </c>
    </row>
    <row r="8725">
      <c r="A8725" s="1" t="s">
        <v>1842</v>
      </c>
      <c r="B8725" s="4" t="s">
        <v>30</v>
      </c>
      <c r="C8725" s="4" t="s">
        <v>24</v>
      </c>
      <c r="D8725" s="4" t="s">
        <v>39</v>
      </c>
      <c r="E8725" s="4">
        <v>3.0</v>
      </c>
      <c r="F8725" s="4">
        <v>3.0</v>
      </c>
      <c r="G8725" s="4">
        <v>9.0</v>
      </c>
      <c r="H8725" s="5">
        <v>44990.0</v>
      </c>
      <c r="I8725" s="4">
        <f>IFERROR(__xludf.DUMMYFUNCTION("SPLIT(H8725,""/"")"),5.0)</f>
        <v>5</v>
      </c>
      <c r="J8725" s="4">
        <f>IFERROR(__xludf.DUMMYFUNCTION("""COMPUTED_VALUE"""),3.0)</f>
        <v>3</v>
      </c>
      <c r="K8725" s="4">
        <f>IFERROR(__xludf.DUMMYFUNCTION("""COMPUTED_VALUE"""),2023.0)</f>
        <v>2023</v>
      </c>
    </row>
    <row r="8726">
      <c r="A8726" s="1" t="s">
        <v>2986</v>
      </c>
      <c r="B8726" s="4" t="s">
        <v>30</v>
      </c>
      <c r="C8726" s="4" t="s">
        <v>24</v>
      </c>
      <c r="D8726" s="4" t="s">
        <v>23</v>
      </c>
      <c r="E8726" s="4">
        <v>5.0</v>
      </c>
      <c r="F8726" s="4">
        <v>3.0</v>
      </c>
      <c r="G8726" s="4">
        <v>15.0</v>
      </c>
      <c r="H8726" s="5">
        <v>44990.0</v>
      </c>
      <c r="I8726" s="4">
        <f>IFERROR(__xludf.DUMMYFUNCTION("SPLIT(H8726,""/"")"),5.0)</f>
        <v>5</v>
      </c>
      <c r="J8726" s="4">
        <f>IFERROR(__xludf.DUMMYFUNCTION("""COMPUTED_VALUE"""),3.0)</f>
        <v>3</v>
      </c>
      <c r="K8726" s="4">
        <f>IFERROR(__xludf.DUMMYFUNCTION("""COMPUTED_VALUE"""),2023.0)</f>
        <v>2023</v>
      </c>
    </row>
    <row r="8727">
      <c r="A8727" s="1" t="s">
        <v>2526</v>
      </c>
      <c r="B8727" s="4" t="s">
        <v>30</v>
      </c>
      <c r="C8727" s="4" t="s">
        <v>29</v>
      </c>
      <c r="D8727" s="4" t="s">
        <v>23</v>
      </c>
      <c r="E8727" s="4">
        <v>3.0</v>
      </c>
      <c r="F8727" s="4">
        <v>5.0</v>
      </c>
      <c r="G8727" s="4">
        <v>15.0</v>
      </c>
      <c r="H8727" s="5">
        <v>44991.0</v>
      </c>
      <c r="I8727" s="4">
        <f>IFERROR(__xludf.DUMMYFUNCTION("SPLIT(H8727,""/"")"),6.0)</f>
        <v>6</v>
      </c>
      <c r="J8727" s="4">
        <f>IFERROR(__xludf.DUMMYFUNCTION("""COMPUTED_VALUE"""),3.0)</f>
        <v>3</v>
      </c>
      <c r="K8727" s="4">
        <f>IFERROR(__xludf.DUMMYFUNCTION("""COMPUTED_VALUE"""),2023.0)</f>
        <v>2023</v>
      </c>
    </row>
    <row r="8728">
      <c r="A8728" s="1" t="s">
        <v>481</v>
      </c>
      <c r="B8728" s="4" t="s">
        <v>30</v>
      </c>
      <c r="C8728" s="4" t="s">
        <v>30</v>
      </c>
      <c r="D8728" s="4" t="s">
        <v>23</v>
      </c>
      <c r="E8728" s="4">
        <v>4.0</v>
      </c>
      <c r="F8728" s="4">
        <v>3.0</v>
      </c>
      <c r="G8728" s="4">
        <v>12.0</v>
      </c>
      <c r="H8728" s="5">
        <v>44991.0</v>
      </c>
      <c r="I8728" s="4">
        <f>IFERROR(__xludf.DUMMYFUNCTION("SPLIT(H8728,""/"")"),6.0)</f>
        <v>6</v>
      </c>
      <c r="J8728" s="4">
        <f>IFERROR(__xludf.DUMMYFUNCTION("""COMPUTED_VALUE"""),3.0)</f>
        <v>3</v>
      </c>
      <c r="K8728" s="4">
        <f>IFERROR(__xludf.DUMMYFUNCTION("""COMPUTED_VALUE"""),2023.0)</f>
        <v>2023</v>
      </c>
    </row>
    <row r="8729">
      <c r="A8729" s="1" t="s">
        <v>7197</v>
      </c>
      <c r="B8729" s="4" t="s">
        <v>30</v>
      </c>
      <c r="C8729" s="4" t="s">
        <v>24</v>
      </c>
      <c r="D8729" s="4" t="s">
        <v>30</v>
      </c>
      <c r="E8729" s="4">
        <v>2.0</v>
      </c>
      <c r="F8729" s="4">
        <v>1.5</v>
      </c>
      <c r="G8729" s="4">
        <v>3.0</v>
      </c>
      <c r="H8729" s="5">
        <v>44991.0</v>
      </c>
      <c r="I8729" s="4">
        <f>IFERROR(__xludf.DUMMYFUNCTION("SPLIT(H8729,""/"")"),6.0)</f>
        <v>6</v>
      </c>
      <c r="J8729" s="4">
        <f>IFERROR(__xludf.DUMMYFUNCTION("""COMPUTED_VALUE"""),3.0)</f>
        <v>3</v>
      </c>
      <c r="K8729" s="4">
        <f>IFERROR(__xludf.DUMMYFUNCTION("""COMPUTED_VALUE"""),2023.0)</f>
        <v>2023</v>
      </c>
    </row>
    <row r="8730">
      <c r="A8730" s="1" t="s">
        <v>1761</v>
      </c>
      <c r="B8730" s="4" t="s">
        <v>30</v>
      </c>
      <c r="C8730" s="4" t="s">
        <v>29</v>
      </c>
      <c r="D8730" s="4" t="s">
        <v>28</v>
      </c>
      <c r="E8730" s="4">
        <v>1.0</v>
      </c>
      <c r="F8730" s="4">
        <v>5.0</v>
      </c>
      <c r="G8730" s="4">
        <v>5.0</v>
      </c>
      <c r="H8730" s="5">
        <v>44992.0</v>
      </c>
      <c r="I8730" s="4">
        <f>IFERROR(__xludf.DUMMYFUNCTION("SPLIT(H8730,""/"")"),7.0)</f>
        <v>7</v>
      </c>
      <c r="J8730" s="4">
        <f>IFERROR(__xludf.DUMMYFUNCTION("""COMPUTED_VALUE"""),3.0)</f>
        <v>3</v>
      </c>
      <c r="K8730" s="4">
        <f>IFERROR(__xludf.DUMMYFUNCTION("""COMPUTED_VALUE"""),2023.0)</f>
        <v>2023</v>
      </c>
    </row>
    <row r="8731">
      <c r="A8731" s="1" t="s">
        <v>8304</v>
      </c>
      <c r="B8731" s="4" t="s">
        <v>30</v>
      </c>
      <c r="C8731" s="4" t="s">
        <v>30</v>
      </c>
      <c r="D8731" s="4" t="s">
        <v>30</v>
      </c>
      <c r="E8731" s="4">
        <v>1.0</v>
      </c>
      <c r="F8731" s="4">
        <v>1.5</v>
      </c>
      <c r="G8731" s="4">
        <v>1.5</v>
      </c>
      <c r="H8731" s="5">
        <v>44993.0</v>
      </c>
      <c r="I8731" s="4">
        <f>IFERROR(__xludf.DUMMYFUNCTION("SPLIT(H8731,""/"")"),8.0)</f>
        <v>8</v>
      </c>
      <c r="J8731" s="4">
        <f>IFERROR(__xludf.DUMMYFUNCTION("""COMPUTED_VALUE"""),3.0)</f>
        <v>3</v>
      </c>
      <c r="K8731" s="4">
        <f>IFERROR(__xludf.DUMMYFUNCTION("""COMPUTED_VALUE"""),2023.0)</f>
        <v>2023</v>
      </c>
    </row>
    <row r="8732">
      <c r="A8732" s="1" t="s">
        <v>1941</v>
      </c>
      <c r="B8732" s="4" t="s">
        <v>30</v>
      </c>
      <c r="C8732" s="4" t="s">
        <v>29</v>
      </c>
      <c r="D8732" s="4" t="s">
        <v>30</v>
      </c>
      <c r="E8732" s="4">
        <v>3.0</v>
      </c>
      <c r="F8732" s="4">
        <v>2.0</v>
      </c>
      <c r="G8732" s="4">
        <v>6.0</v>
      </c>
      <c r="H8732" s="5">
        <v>44993.0</v>
      </c>
      <c r="I8732" s="4">
        <f>IFERROR(__xludf.DUMMYFUNCTION("SPLIT(H8732,""/"")"),8.0)</f>
        <v>8</v>
      </c>
      <c r="J8732" s="4">
        <f>IFERROR(__xludf.DUMMYFUNCTION("""COMPUTED_VALUE"""),3.0)</f>
        <v>3</v>
      </c>
      <c r="K8732" s="4">
        <f>IFERROR(__xludf.DUMMYFUNCTION("""COMPUTED_VALUE"""),2023.0)</f>
        <v>2023</v>
      </c>
    </row>
    <row r="8733">
      <c r="A8733" s="1" t="s">
        <v>9323</v>
      </c>
      <c r="B8733" s="4" t="s">
        <v>30</v>
      </c>
      <c r="C8733" s="4" t="s">
        <v>29</v>
      </c>
      <c r="D8733" s="4" t="s">
        <v>30</v>
      </c>
      <c r="E8733" s="4">
        <v>1.0</v>
      </c>
      <c r="F8733" s="4">
        <v>4.0</v>
      </c>
      <c r="G8733" s="4">
        <v>4.0</v>
      </c>
      <c r="H8733" s="5">
        <v>44993.0</v>
      </c>
      <c r="I8733" s="4">
        <f>IFERROR(__xludf.DUMMYFUNCTION("SPLIT(H8733,""/"")"),8.0)</f>
        <v>8</v>
      </c>
      <c r="J8733" s="4">
        <f>IFERROR(__xludf.DUMMYFUNCTION("""COMPUTED_VALUE"""),3.0)</f>
        <v>3</v>
      </c>
      <c r="K8733" s="4">
        <f>IFERROR(__xludf.DUMMYFUNCTION("""COMPUTED_VALUE"""),2023.0)</f>
        <v>2023</v>
      </c>
    </row>
    <row r="8734">
      <c r="A8734" s="1" t="s">
        <v>8254</v>
      </c>
      <c r="B8734" s="4" t="s">
        <v>30</v>
      </c>
      <c r="C8734" s="4" t="s">
        <v>30</v>
      </c>
      <c r="D8734" s="4" t="s">
        <v>28</v>
      </c>
      <c r="E8734" s="4">
        <v>1.0</v>
      </c>
      <c r="F8734" s="4">
        <v>5.0</v>
      </c>
      <c r="G8734" s="4">
        <v>5.0</v>
      </c>
      <c r="H8734" s="5">
        <v>44993.0</v>
      </c>
      <c r="I8734" s="4">
        <f>IFERROR(__xludf.DUMMYFUNCTION("SPLIT(H8734,""/"")"),8.0)</f>
        <v>8</v>
      </c>
      <c r="J8734" s="4">
        <f>IFERROR(__xludf.DUMMYFUNCTION("""COMPUTED_VALUE"""),3.0)</f>
        <v>3</v>
      </c>
      <c r="K8734" s="4">
        <f>IFERROR(__xludf.DUMMYFUNCTION("""COMPUTED_VALUE"""),2023.0)</f>
        <v>2023</v>
      </c>
    </row>
    <row r="8735">
      <c r="A8735" s="1" t="s">
        <v>3188</v>
      </c>
      <c r="B8735" s="4" t="s">
        <v>30</v>
      </c>
      <c r="C8735" s="4" t="s">
        <v>29</v>
      </c>
      <c r="D8735" s="4" t="s">
        <v>39</v>
      </c>
      <c r="E8735" s="4">
        <v>2.0</v>
      </c>
      <c r="F8735" s="4">
        <v>4.0</v>
      </c>
      <c r="G8735" s="4">
        <v>8.0</v>
      </c>
      <c r="H8735" s="5">
        <v>44993.0</v>
      </c>
      <c r="I8735" s="4">
        <f>IFERROR(__xludf.DUMMYFUNCTION("SPLIT(H8735,""/"")"),8.0)</f>
        <v>8</v>
      </c>
      <c r="J8735" s="4">
        <f>IFERROR(__xludf.DUMMYFUNCTION("""COMPUTED_VALUE"""),3.0)</f>
        <v>3</v>
      </c>
      <c r="K8735" s="4">
        <f>IFERROR(__xludf.DUMMYFUNCTION("""COMPUTED_VALUE"""),2023.0)</f>
        <v>2023</v>
      </c>
    </row>
    <row r="8736">
      <c r="A8736" s="1" t="s">
        <v>6449</v>
      </c>
      <c r="B8736" s="4" t="s">
        <v>30</v>
      </c>
      <c r="C8736" s="4" t="s">
        <v>30</v>
      </c>
      <c r="D8736" s="4" t="s">
        <v>28</v>
      </c>
      <c r="E8736" s="4">
        <v>1.0</v>
      </c>
      <c r="F8736" s="4">
        <v>2.0</v>
      </c>
      <c r="G8736" s="4">
        <v>2.0</v>
      </c>
      <c r="H8736" s="5">
        <v>44993.0</v>
      </c>
      <c r="I8736" s="4">
        <f>IFERROR(__xludf.DUMMYFUNCTION("SPLIT(H8736,""/"")"),8.0)</f>
        <v>8</v>
      </c>
      <c r="J8736" s="4">
        <f>IFERROR(__xludf.DUMMYFUNCTION("""COMPUTED_VALUE"""),3.0)</f>
        <v>3</v>
      </c>
      <c r="K8736" s="4">
        <f>IFERROR(__xludf.DUMMYFUNCTION("""COMPUTED_VALUE"""),2023.0)</f>
        <v>2023</v>
      </c>
    </row>
    <row r="8737">
      <c r="A8737" s="1" t="s">
        <v>1102</v>
      </c>
      <c r="B8737" s="4" t="s">
        <v>30</v>
      </c>
      <c r="C8737" s="4" t="s">
        <v>24</v>
      </c>
      <c r="D8737" s="4" t="s">
        <v>39</v>
      </c>
      <c r="E8737" s="4">
        <v>1.0</v>
      </c>
      <c r="F8737" s="4">
        <v>3.0</v>
      </c>
      <c r="G8737" s="4">
        <v>3.0</v>
      </c>
      <c r="H8737" s="5">
        <v>44994.0</v>
      </c>
      <c r="I8737" s="4">
        <f>IFERROR(__xludf.DUMMYFUNCTION("SPLIT(H8737,""/"")"),9.0)</f>
        <v>9</v>
      </c>
      <c r="J8737" s="4">
        <f>IFERROR(__xludf.DUMMYFUNCTION("""COMPUTED_VALUE"""),3.0)</f>
        <v>3</v>
      </c>
      <c r="K8737" s="4">
        <f>IFERROR(__xludf.DUMMYFUNCTION("""COMPUTED_VALUE"""),2023.0)</f>
        <v>2023</v>
      </c>
    </row>
    <row r="8738">
      <c r="A8738" s="1" t="s">
        <v>7290</v>
      </c>
      <c r="B8738" s="4" t="s">
        <v>30</v>
      </c>
      <c r="C8738" s="4" t="s">
        <v>24</v>
      </c>
      <c r="D8738" s="4" t="s">
        <v>30</v>
      </c>
      <c r="E8738" s="4">
        <v>2.0</v>
      </c>
      <c r="F8738" s="4">
        <v>5.0</v>
      </c>
      <c r="G8738" s="4">
        <v>10.0</v>
      </c>
      <c r="H8738" s="5">
        <v>44994.0</v>
      </c>
      <c r="I8738" s="4">
        <f>IFERROR(__xludf.DUMMYFUNCTION("SPLIT(H8738,""/"")"),9.0)</f>
        <v>9</v>
      </c>
      <c r="J8738" s="4">
        <f>IFERROR(__xludf.DUMMYFUNCTION("""COMPUTED_VALUE"""),3.0)</f>
        <v>3</v>
      </c>
      <c r="K8738" s="4">
        <f>IFERROR(__xludf.DUMMYFUNCTION("""COMPUTED_VALUE"""),2023.0)</f>
        <v>2023</v>
      </c>
    </row>
    <row r="8739">
      <c r="A8739" s="1" t="s">
        <v>3639</v>
      </c>
      <c r="B8739" s="4" t="s">
        <v>30</v>
      </c>
      <c r="C8739" s="4" t="s">
        <v>30</v>
      </c>
      <c r="D8739" s="4" t="s">
        <v>30</v>
      </c>
      <c r="E8739" s="4">
        <v>3.0</v>
      </c>
      <c r="F8739" s="4">
        <v>1.0</v>
      </c>
      <c r="G8739" s="4">
        <v>3.0</v>
      </c>
      <c r="H8739" s="5">
        <v>44995.0</v>
      </c>
      <c r="I8739" s="4">
        <f>IFERROR(__xludf.DUMMYFUNCTION("SPLIT(H8739,""/"")"),10.0)</f>
        <v>10</v>
      </c>
      <c r="J8739" s="4">
        <f>IFERROR(__xludf.DUMMYFUNCTION("""COMPUTED_VALUE"""),3.0)</f>
        <v>3</v>
      </c>
      <c r="K8739" s="4">
        <f>IFERROR(__xludf.DUMMYFUNCTION("""COMPUTED_VALUE"""),2023.0)</f>
        <v>2023</v>
      </c>
    </row>
    <row r="8740">
      <c r="A8740" s="1" t="s">
        <v>738</v>
      </c>
      <c r="B8740" s="4" t="s">
        <v>30</v>
      </c>
      <c r="C8740" s="4" t="s">
        <v>24</v>
      </c>
      <c r="D8740" s="4" t="s">
        <v>39</v>
      </c>
      <c r="E8740" s="4">
        <v>1.0</v>
      </c>
      <c r="F8740" s="4">
        <v>2.0</v>
      </c>
      <c r="G8740" s="4">
        <v>2.0</v>
      </c>
      <c r="H8740" s="5">
        <v>44995.0</v>
      </c>
      <c r="I8740" s="4">
        <f>IFERROR(__xludf.DUMMYFUNCTION("SPLIT(H8740,""/"")"),10.0)</f>
        <v>10</v>
      </c>
      <c r="J8740" s="4">
        <f>IFERROR(__xludf.DUMMYFUNCTION("""COMPUTED_VALUE"""),3.0)</f>
        <v>3</v>
      </c>
      <c r="K8740" s="4">
        <f>IFERROR(__xludf.DUMMYFUNCTION("""COMPUTED_VALUE"""),2023.0)</f>
        <v>2023</v>
      </c>
    </row>
    <row r="8741">
      <c r="A8741" s="1" t="s">
        <v>8856</v>
      </c>
      <c r="B8741" s="4" t="s">
        <v>30</v>
      </c>
      <c r="C8741" s="4" t="s">
        <v>24</v>
      </c>
      <c r="D8741" s="4" t="s">
        <v>30</v>
      </c>
      <c r="E8741" s="4">
        <v>4.0</v>
      </c>
      <c r="F8741" s="4">
        <v>4.0</v>
      </c>
      <c r="G8741" s="4">
        <v>16.0</v>
      </c>
      <c r="H8741" s="5">
        <v>44995.0</v>
      </c>
      <c r="I8741" s="4">
        <f>IFERROR(__xludf.DUMMYFUNCTION("SPLIT(H8741,""/"")"),10.0)</f>
        <v>10</v>
      </c>
      <c r="J8741" s="4">
        <f>IFERROR(__xludf.DUMMYFUNCTION("""COMPUTED_VALUE"""),3.0)</f>
        <v>3</v>
      </c>
      <c r="K8741" s="4">
        <f>IFERROR(__xludf.DUMMYFUNCTION("""COMPUTED_VALUE"""),2023.0)</f>
        <v>2023</v>
      </c>
    </row>
    <row r="8742">
      <c r="A8742" s="1" t="s">
        <v>3886</v>
      </c>
      <c r="B8742" s="4" t="s">
        <v>30</v>
      </c>
      <c r="C8742" s="4" t="s">
        <v>30</v>
      </c>
      <c r="D8742" s="4" t="s">
        <v>23</v>
      </c>
      <c r="E8742" s="4">
        <v>5.0</v>
      </c>
      <c r="F8742" s="4">
        <v>2.0</v>
      </c>
      <c r="G8742" s="4">
        <v>10.0</v>
      </c>
      <c r="H8742" s="5">
        <v>44995.0</v>
      </c>
      <c r="I8742" s="4">
        <f>IFERROR(__xludf.DUMMYFUNCTION("SPLIT(H8742,""/"")"),10.0)</f>
        <v>10</v>
      </c>
      <c r="J8742" s="4">
        <f>IFERROR(__xludf.DUMMYFUNCTION("""COMPUTED_VALUE"""),3.0)</f>
        <v>3</v>
      </c>
      <c r="K8742" s="4">
        <f>IFERROR(__xludf.DUMMYFUNCTION("""COMPUTED_VALUE"""),2023.0)</f>
        <v>2023</v>
      </c>
    </row>
    <row r="8743">
      <c r="A8743" s="1" t="s">
        <v>5960</v>
      </c>
      <c r="B8743" s="4" t="s">
        <v>30</v>
      </c>
      <c r="C8743" s="4" t="s">
        <v>24</v>
      </c>
      <c r="D8743" s="4" t="s">
        <v>39</v>
      </c>
      <c r="E8743" s="4">
        <v>2.0</v>
      </c>
      <c r="F8743" s="4">
        <v>1.5</v>
      </c>
      <c r="G8743" s="4">
        <v>3.0</v>
      </c>
      <c r="H8743" s="5">
        <v>44997.0</v>
      </c>
      <c r="I8743" s="4">
        <f>IFERROR(__xludf.DUMMYFUNCTION("SPLIT(H8743,""/"")"),12.0)</f>
        <v>12</v>
      </c>
      <c r="J8743" s="4">
        <f>IFERROR(__xludf.DUMMYFUNCTION("""COMPUTED_VALUE"""),3.0)</f>
        <v>3</v>
      </c>
      <c r="K8743" s="4">
        <f>IFERROR(__xludf.DUMMYFUNCTION("""COMPUTED_VALUE"""),2023.0)</f>
        <v>2023</v>
      </c>
    </row>
    <row r="8744">
      <c r="A8744" s="1" t="s">
        <v>128</v>
      </c>
      <c r="B8744" s="4" t="s">
        <v>30</v>
      </c>
      <c r="C8744" s="4" t="s">
        <v>29</v>
      </c>
      <c r="D8744" s="4" t="s">
        <v>30</v>
      </c>
      <c r="E8744" s="4">
        <v>5.0</v>
      </c>
      <c r="F8744" s="4">
        <v>1.0</v>
      </c>
      <c r="G8744" s="4">
        <v>5.0</v>
      </c>
      <c r="H8744" s="5">
        <v>44997.0</v>
      </c>
      <c r="I8744" s="4">
        <f>IFERROR(__xludf.DUMMYFUNCTION("SPLIT(H8744,""/"")"),12.0)</f>
        <v>12</v>
      </c>
      <c r="J8744" s="4">
        <f>IFERROR(__xludf.DUMMYFUNCTION("""COMPUTED_VALUE"""),3.0)</f>
        <v>3</v>
      </c>
      <c r="K8744" s="4">
        <f>IFERROR(__xludf.DUMMYFUNCTION("""COMPUTED_VALUE"""),2023.0)</f>
        <v>2023</v>
      </c>
    </row>
    <row r="8745">
      <c r="A8745" s="1" t="s">
        <v>8833</v>
      </c>
      <c r="B8745" s="4" t="s">
        <v>30</v>
      </c>
      <c r="C8745" s="4" t="s">
        <v>30</v>
      </c>
      <c r="D8745" s="4" t="s">
        <v>23</v>
      </c>
      <c r="E8745" s="4">
        <v>1.0</v>
      </c>
      <c r="F8745" s="4">
        <v>3.0</v>
      </c>
      <c r="G8745" s="4">
        <v>3.0</v>
      </c>
      <c r="H8745" s="5">
        <v>44997.0</v>
      </c>
      <c r="I8745" s="4">
        <f>IFERROR(__xludf.DUMMYFUNCTION("SPLIT(H8745,""/"")"),12.0)</f>
        <v>12</v>
      </c>
      <c r="J8745" s="4">
        <f>IFERROR(__xludf.DUMMYFUNCTION("""COMPUTED_VALUE"""),3.0)</f>
        <v>3</v>
      </c>
      <c r="K8745" s="4">
        <f>IFERROR(__xludf.DUMMYFUNCTION("""COMPUTED_VALUE"""),2023.0)</f>
        <v>2023</v>
      </c>
    </row>
    <row r="8746">
      <c r="A8746" s="1" t="s">
        <v>8390</v>
      </c>
      <c r="B8746" s="4" t="s">
        <v>30</v>
      </c>
      <c r="C8746" s="4" t="s">
        <v>30</v>
      </c>
      <c r="D8746" s="4" t="s">
        <v>30</v>
      </c>
      <c r="E8746" s="4">
        <v>3.0</v>
      </c>
      <c r="F8746" s="4">
        <v>3.0</v>
      </c>
      <c r="G8746" s="4">
        <v>9.0</v>
      </c>
      <c r="H8746" s="5">
        <v>44999.0</v>
      </c>
      <c r="I8746" s="4">
        <f>IFERROR(__xludf.DUMMYFUNCTION("SPLIT(H8746,""/"")"),14.0)</f>
        <v>14</v>
      </c>
      <c r="J8746" s="4">
        <f>IFERROR(__xludf.DUMMYFUNCTION("""COMPUTED_VALUE"""),3.0)</f>
        <v>3</v>
      </c>
      <c r="K8746" s="4">
        <f>IFERROR(__xludf.DUMMYFUNCTION("""COMPUTED_VALUE"""),2023.0)</f>
        <v>2023</v>
      </c>
    </row>
    <row r="8747">
      <c r="A8747" s="1" t="s">
        <v>6473</v>
      </c>
      <c r="B8747" s="4" t="s">
        <v>30</v>
      </c>
      <c r="C8747" s="4" t="s">
        <v>30</v>
      </c>
      <c r="D8747" s="4" t="s">
        <v>23</v>
      </c>
      <c r="E8747" s="4">
        <v>4.0</v>
      </c>
      <c r="F8747" s="4">
        <v>3.0</v>
      </c>
      <c r="G8747" s="4">
        <v>12.0</v>
      </c>
      <c r="H8747" s="5">
        <v>44999.0</v>
      </c>
      <c r="I8747" s="4">
        <f>IFERROR(__xludf.DUMMYFUNCTION("SPLIT(H8747,""/"")"),14.0)</f>
        <v>14</v>
      </c>
      <c r="J8747" s="4">
        <f>IFERROR(__xludf.DUMMYFUNCTION("""COMPUTED_VALUE"""),3.0)</f>
        <v>3</v>
      </c>
      <c r="K8747" s="4">
        <f>IFERROR(__xludf.DUMMYFUNCTION("""COMPUTED_VALUE"""),2023.0)</f>
        <v>2023</v>
      </c>
    </row>
    <row r="8748">
      <c r="A8748" s="1" t="s">
        <v>4892</v>
      </c>
      <c r="B8748" s="4" t="s">
        <v>30</v>
      </c>
      <c r="C8748" s="4" t="s">
        <v>30</v>
      </c>
      <c r="D8748" s="4" t="s">
        <v>23</v>
      </c>
      <c r="E8748" s="4">
        <v>4.0</v>
      </c>
      <c r="F8748" s="4">
        <v>4.0</v>
      </c>
      <c r="G8748" s="4">
        <v>16.0</v>
      </c>
      <c r="H8748" s="5">
        <v>45000.0</v>
      </c>
      <c r="I8748" s="4">
        <f>IFERROR(__xludf.DUMMYFUNCTION("SPLIT(H8748,""/"")"),15.0)</f>
        <v>15</v>
      </c>
      <c r="J8748" s="4">
        <f>IFERROR(__xludf.DUMMYFUNCTION("""COMPUTED_VALUE"""),3.0)</f>
        <v>3</v>
      </c>
      <c r="K8748" s="4">
        <f>IFERROR(__xludf.DUMMYFUNCTION("""COMPUTED_VALUE"""),2023.0)</f>
        <v>2023</v>
      </c>
    </row>
    <row r="8749">
      <c r="A8749" s="1" t="s">
        <v>91</v>
      </c>
      <c r="B8749" s="4" t="s">
        <v>30</v>
      </c>
      <c r="C8749" s="4" t="s">
        <v>30</v>
      </c>
      <c r="D8749" s="4" t="s">
        <v>39</v>
      </c>
      <c r="E8749" s="4">
        <v>5.0</v>
      </c>
      <c r="F8749" s="4">
        <v>5.0</v>
      </c>
      <c r="G8749" s="4">
        <v>25.0</v>
      </c>
      <c r="H8749" s="5">
        <v>45000.0</v>
      </c>
      <c r="I8749" s="4">
        <f>IFERROR(__xludf.DUMMYFUNCTION("SPLIT(H8749,""/"")"),15.0)</f>
        <v>15</v>
      </c>
      <c r="J8749" s="4">
        <f>IFERROR(__xludf.DUMMYFUNCTION("""COMPUTED_VALUE"""),3.0)</f>
        <v>3</v>
      </c>
      <c r="K8749" s="4">
        <f>IFERROR(__xludf.DUMMYFUNCTION("""COMPUTED_VALUE"""),2023.0)</f>
        <v>2023</v>
      </c>
    </row>
    <row r="8750">
      <c r="A8750" s="1" t="s">
        <v>9373</v>
      </c>
      <c r="B8750" s="4" t="s">
        <v>30</v>
      </c>
      <c r="C8750" s="4" t="s">
        <v>30</v>
      </c>
      <c r="D8750" s="4" t="s">
        <v>30</v>
      </c>
      <c r="E8750" s="4">
        <v>3.0</v>
      </c>
      <c r="F8750" s="4">
        <v>1.5</v>
      </c>
      <c r="G8750" s="4">
        <v>4.5</v>
      </c>
      <c r="H8750" s="5">
        <v>45001.0</v>
      </c>
      <c r="I8750" s="4">
        <f>IFERROR(__xludf.DUMMYFUNCTION("SPLIT(H8750,""/"")"),16.0)</f>
        <v>16</v>
      </c>
      <c r="J8750" s="4">
        <f>IFERROR(__xludf.DUMMYFUNCTION("""COMPUTED_VALUE"""),3.0)</f>
        <v>3</v>
      </c>
      <c r="K8750" s="4">
        <f>IFERROR(__xludf.DUMMYFUNCTION("""COMPUTED_VALUE"""),2023.0)</f>
        <v>2023</v>
      </c>
    </row>
    <row r="8751">
      <c r="A8751" s="1" t="s">
        <v>4114</v>
      </c>
      <c r="B8751" s="4" t="s">
        <v>30</v>
      </c>
      <c r="C8751" s="4" t="s">
        <v>29</v>
      </c>
      <c r="D8751" s="4" t="s">
        <v>30</v>
      </c>
      <c r="E8751" s="4">
        <v>4.0</v>
      </c>
      <c r="F8751" s="4">
        <v>1.5</v>
      </c>
      <c r="G8751" s="4">
        <v>6.0</v>
      </c>
      <c r="H8751" s="5">
        <v>45001.0</v>
      </c>
      <c r="I8751" s="4">
        <f>IFERROR(__xludf.DUMMYFUNCTION("SPLIT(H8751,""/"")"),16.0)</f>
        <v>16</v>
      </c>
      <c r="J8751" s="4">
        <f>IFERROR(__xludf.DUMMYFUNCTION("""COMPUTED_VALUE"""),3.0)</f>
        <v>3</v>
      </c>
      <c r="K8751" s="4">
        <f>IFERROR(__xludf.DUMMYFUNCTION("""COMPUTED_VALUE"""),2023.0)</f>
        <v>2023</v>
      </c>
    </row>
    <row r="8752">
      <c r="A8752" s="1" t="s">
        <v>1094</v>
      </c>
      <c r="B8752" s="4" t="s">
        <v>30</v>
      </c>
      <c r="C8752" s="4" t="s">
        <v>24</v>
      </c>
      <c r="D8752" s="4" t="s">
        <v>30</v>
      </c>
      <c r="E8752" s="4">
        <v>5.0</v>
      </c>
      <c r="F8752" s="4">
        <v>5.0</v>
      </c>
      <c r="G8752" s="4">
        <v>25.0</v>
      </c>
      <c r="H8752" s="5">
        <v>45002.0</v>
      </c>
      <c r="I8752" s="4">
        <f>IFERROR(__xludf.DUMMYFUNCTION("SPLIT(H8752,""/"")"),17.0)</f>
        <v>17</v>
      </c>
      <c r="J8752" s="4">
        <f>IFERROR(__xludf.DUMMYFUNCTION("""COMPUTED_VALUE"""),3.0)</f>
        <v>3</v>
      </c>
      <c r="K8752" s="4">
        <f>IFERROR(__xludf.DUMMYFUNCTION("""COMPUTED_VALUE"""),2023.0)</f>
        <v>2023</v>
      </c>
    </row>
    <row r="8753">
      <c r="A8753" s="1" t="s">
        <v>4451</v>
      </c>
      <c r="B8753" s="4" t="s">
        <v>30</v>
      </c>
      <c r="C8753" s="4" t="s">
        <v>24</v>
      </c>
      <c r="D8753" s="4" t="s">
        <v>30</v>
      </c>
      <c r="E8753" s="4">
        <v>3.0</v>
      </c>
      <c r="F8753" s="4">
        <v>3.0</v>
      </c>
      <c r="G8753" s="4">
        <v>9.0</v>
      </c>
      <c r="H8753" s="5">
        <v>45002.0</v>
      </c>
      <c r="I8753" s="4">
        <f>IFERROR(__xludf.DUMMYFUNCTION("SPLIT(H8753,""/"")"),17.0)</f>
        <v>17</v>
      </c>
      <c r="J8753" s="4">
        <f>IFERROR(__xludf.DUMMYFUNCTION("""COMPUTED_VALUE"""),3.0)</f>
        <v>3</v>
      </c>
      <c r="K8753" s="4">
        <f>IFERROR(__xludf.DUMMYFUNCTION("""COMPUTED_VALUE"""),2023.0)</f>
        <v>2023</v>
      </c>
    </row>
    <row r="8754">
      <c r="A8754" s="1" t="s">
        <v>8502</v>
      </c>
      <c r="B8754" s="4" t="s">
        <v>30</v>
      </c>
      <c r="C8754" s="4" t="s">
        <v>24</v>
      </c>
      <c r="D8754" s="4" t="s">
        <v>28</v>
      </c>
      <c r="E8754" s="4">
        <v>5.0</v>
      </c>
      <c r="F8754" s="4">
        <v>3.0</v>
      </c>
      <c r="G8754" s="4">
        <v>15.0</v>
      </c>
      <c r="H8754" s="5">
        <v>45003.0</v>
      </c>
      <c r="I8754" s="4">
        <f>IFERROR(__xludf.DUMMYFUNCTION("SPLIT(H8754,""/"")"),18.0)</f>
        <v>18</v>
      </c>
      <c r="J8754" s="4">
        <f>IFERROR(__xludf.DUMMYFUNCTION("""COMPUTED_VALUE"""),3.0)</f>
        <v>3</v>
      </c>
      <c r="K8754" s="4">
        <f>IFERROR(__xludf.DUMMYFUNCTION("""COMPUTED_VALUE"""),2023.0)</f>
        <v>2023</v>
      </c>
    </row>
    <row r="8755">
      <c r="A8755" s="1" t="s">
        <v>8477</v>
      </c>
      <c r="B8755" s="4" t="s">
        <v>30</v>
      </c>
      <c r="C8755" s="4" t="s">
        <v>24</v>
      </c>
      <c r="D8755" s="4" t="s">
        <v>39</v>
      </c>
      <c r="E8755" s="4">
        <v>1.0</v>
      </c>
      <c r="F8755" s="4">
        <v>1.0</v>
      </c>
      <c r="G8755" s="4">
        <v>1.0</v>
      </c>
      <c r="H8755" s="5">
        <v>45003.0</v>
      </c>
      <c r="I8755" s="4">
        <f>IFERROR(__xludf.DUMMYFUNCTION("SPLIT(H8755,""/"")"),18.0)</f>
        <v>18</v>
      </c>
      <c r="J8755" s="4">
        <f>IFERROR(__xludf.DUMMYFUNCTION("""COMPUTED_VALUE"""),3.0)</f>
        <v>3</v>
      </c>
      <c r="K8755" s="4">
        <f>IFERROR(__xludf.DUMMYFUNCTION("""COMPUTED_VALUE"""),2023.0)</f>
        <v>2023</v>
      </c>
    </row>
    <row r="8756">
      <c r="A8756" s="1" t="s">
        <v>2558</v>
      </c>
      <c r="B8756" s="4" t="s">
        <v>30</v>
      </c>
      <c r="C8756" s="4" t="s">
        <v>24</v>
      </c>
      <c r="D8756" s="4" t="s">
        <v>23</v>
      </c>
      <c r="E8756" s="4">
        <v>4.0</v>
      </c>
      <c r="F8756" s="4">
        <v>1.0</v>
      </c>
      <c r="G8756" s="4">
        <v>4.0</v>
      </c>
      <c r="H8756" s="5">
        <v>45003.0</v>
      </c>
      <c r="I8756" s="4">
        <f>IFERROR(__xludf.DUMMYFUNCTION("SPLIT(H8756,""/"")"),18.0)</f>
        <v>18</v>
      </c>
      <c r="J8756" s="4">
        <f>IFERROR(__xludf.DUMMYFUNCTION("""COMPUTED_VALUE"""),3.0)</f>
        <v>3</v>
      </c>
      <c r="K8756" s="4">
        <f>IFERROR(__xludf.DUMMYFUNCTION("""COMPUTED_VALUE"""),2023.0)</f>
        <v>2023</v>
      </c>
    </row>
    <row r="8757">
      <c r="A8757" s="1" t="s">
        <v>6176</v>
      </c>
      <c r="B8757" s="4" t="s">
        <v>30</v>
      </c>
      <c r="C8757" s="4" t="s">
        <v>30</v>
      </c>
      <c r="D8757" s="4" t="s">
        <v>39</v>
      </c>
      <c r="E8757" s="4">
        <v>2.0</v>
      </c>
      <c r="F8757" s="4">
        <v>5.0</v>
      </c>
      <c r="G8757" s="4">
        <v>10.0</v>
      </c>
      <c r="H8757" s="5">
        <v>45003.0</v>
      </c>
      <c r="I8757" s="4">
        <f>IFERROR(__xludf.DUMMYFUNCTION("SPLIT(H8757,""/"")"),18.0)</f>
        <v>18</v>
      </c>
      <c r="J8757" s="4">
        <f>IFERROR(__xludf.DUMMYFUNCTION("""COMPUTED_VALUE"""),3.0)</f>
        <v>3</v>
      </c>
      <c r="K8757" s="4">
        <f>IFERROR(__xludf.DUMMYFUNCTION("""COMPUTED_VALUE"""),2023.0)</f>
        <v>2023</v>
      </c>
    </row>
    <row r="8758">
      <c r="A8758" s="1" t="s">
        <v>8273</v>
      </c>
      <c r="B8758" s="4" t="s">
        <v>30</v>
      </c>
      <c r="C8758" s="4" t="s">
        <v>24</v>
      </c>
      <c r="D8758" s="4" t="s">
        <v>28</v>
      </c>
      <c r="E8758" s="4">
        <v>3.0</v>
      </c>
      <c r="F8758" s="4">
        <v>3.0</v>
      </c>
      <c r="G8758" s="4">
        <v>9.0</v>
      </c>
      <c r="H8758" s="5">
        <v>45004.0</v>
      </c>
      <c r="I8758" s="4">
        <f>IFERROR(__xludf.DUMMYFUNCTION("SPLIT(H8758,""/"")"),19.0)</f>
        <v>19</v>
      </c>
      <c r="J8758" s="4">
        <f>IFERROR(__xludf.DUMMYFUNCTION("""COMPUTED_VALUE"""),3.0)</f>
        <v>3</v>
      </c>
      <c r="K8758" s="4">
        <f>IFERROR(__xludf.DUMMYFUNCTION("""COMPUTED_VALUE"""),2023.0)</f>
        <v>2023</v>
      </c>
    </row>
    <row r="8759">
      <c r="A8759" s="1" t="s">
        <v>702</v>
      </c>
      <c r="B8759" s="4" t="s">
        <v>30</v>
      </c>
      <c r="C8759" s="4" t="s">
        <v>30</v>
      </c>
      <c r="D8759" s="4" t="s">
        <v>30</v>
      </c>
      <c r="E8759" s="4">
        <v>3.0</v>
      </c>
      <c r="F8759" s="4">
        <v>2.0</v>
      </c>
      <c r="G8759" s="4">
        <v>6.0</v>
      </c>
      <c r="H8759" s="5">
        <v>45004.0</v>
      </c>
      <c r="I8759" s="4">
        <f>IFERROR(__xludf.DUMMYFUNCTION("SPLIT(H8759,""/"")"),19.0)</f>
        <v>19</v>
      </c>
      <c r="J8759" s="4">
        <f>IFERROR(__xludf.DUMMYFUNCTION("""COMPUTED_VALUE"""),3.0)</f>
        <v>3</v>
      </c>
      <c r="K8759" s="4">
        <f>IFERROR(__xludf.DUMMYFUNCTION("""COMPUTED_VALUE"""),2023.0)</f>
        <v>2023</v>
      </c>
    </row>
    <row r="8760">
      <c r="A8760" s="1" t="s">
        <v>5127</v>
      </c>
      <c r="B8760" s="4" t="s">
        <v>30</v>
      </c>
      <c r="C8760" s="4" t="s">
        <v>30</v>
      </c>
      <c r="D8760" s="4" t="s">
        <v>30</v>
      </c>
      <c r="E8760" s="4">
        <v>2.0</v>
      </c>
      <c r="F8760" s="4">
        <v>2.0</v>
      </c>
      <c r="G8760" s="4">
        <v>4.0</v>
      </c>
      <c r="H8760" s="5">
        <v>45005.0</v>
      </c>
      <c r="I8760" s="4">
        <f>IFERROR(__xludf.DUMMYFUNCTION("SPLIT(H8760,""/"")"),20.0)</f>
        <v>20</v>
      </c>
      <c r="J8760" s="4">
        <f>IFERROR(__xludf.DUMMYFUNCTION("""COMPUTED_VALUE"""),3.0)</f>
        <v>3</v>
      </c>
      <c r="K8760" s="4">
        <f>IFERROR(__xludf.DUMMYFUNCTION("""COMPUTED_VALUE"""),2023.0)</f>
        <v>2023</v>
      </c>
    </row>
    <row r="8761">
      <c r="A8761" s="1" t="s">
        <v>3626</v>
      </c>
      <c r="B8761" s="4" t="s">
        <v>30</v>
      </c>
      <c r="C8761" s="4" t="s">
        <v>24</v>
      </c>
      <c r="D8761" s="4" t="s">
        <v>23</v>
      </c>
      <c r="E8761" s="4">
        <v>4.0</v>
      </c>
      <c r="F8761" s="4">
        <v>1.0</v>
      </c>
      <c r="G8761" s="4">
        <v>4.0</v>
      </c>
      <c r="H8761" s="5">
        <v>45006.0</v>
      </c>
      <c r="I8761" s="4">
        <f>IFERROR(__xludf.DUMMYFUNCTION("SPLIT(H8761,""/"")"),21.0)</f>
        <v>21</v>
      </c>
      <c r="J8761" s="4">
        <f>IFERROR(__xludf.DUMMYFUNCTION("""COMPUTED_VALUE"""),3.0)</f>
        <v>3</v>
      </c>
      <c r="K8761" s="4">
        <f>IFERROR(__xludf.DUMMYFUNCTION("""COMPUTED_VALUE"""),2023.0)</f>
        <v>2023</v>
      </c>
    </row>
    <row r="8762">
      <c r="A8762" s="1" t="s">
        <v>1166</v>
      </c>
      <c r="B8762" s="4" t="s">
        <v>30</v>
      </c>
      <c r="C8762" s="4" t="s">
        <v>30</v>
      </c>
      <c r="D8762" s="4" t="s">
        <v>30</v>
      </c>
      <c r="E8762" s="4">
        <v>5.0</v>
      </c>
      <c r="F8762" s="4">
        <v>3.0</v>
      </c>
      <c r="G8762" s="4">
        <v>15.0</v>
      </c>
      <c r="H8762" s="5">
        <v>45006.0</v>
      </c>
      <c r="I8762" s="4">
        <f>IFERROR(__xludf.DUMMYFUNCTION("SPLIT(H8762,""/"")"),21.0)</f>
        <v>21</v>
      </c>
      <c r="J8762" s="4">
        <f>IFERROR(__xludf.DUMMYFUNCTION("""COMPUTED_VALUE"""),3.0)</f>
        <v>3</v>
      </c>
      <c r="K8762" s="4">
        <f>IFERROR(__xludf.DUMMYFUNCTION("""COMPUTED_VALUE"""),2023.0)</f>
        <v>2023</v>
      </c>
    </row>
    <row r="8763">
      <c r="A8763" s="1" t="s">
        <v>5529</v>
      </c>
      <c r="B8763" s="4" t="s">
        <v>30</v>
      </c>
      <c r="C8763" s="4" t="s">
        <v>30</v>
      </c>
      <c r="D8763" s="4" t="s">
        <v>30</v>
      </c>
      <c r="E8763" s="4">
        <v>5.0</v>
      </c>
      <c r="F8763" s="4">
        <v>1.0</v>
      </c>
      <c r="G8763" s="4">
        <v>5.0</v>
      </c>
      <c r="H8763" s="5">
        <v>45006.0</v>
      </c>
      <c r="I8763" s="4">
        <f>IFERROR(__xludf.DUMMYFUNCTION("SPLIT(H8763,""/"")"),21.0)</f>
        <v>21</v>
      </c>
      <c r="J8763" s="4">
        <f>IFERROR(__xludf.DUMMYFUNCTION("""COMPUTED_VALUE"""),3.0)</f>
        <v>3</v>
      </c>
      <c r="K8763" s="4">
        <f>IFERROR(__xludf.DUMMYFUNCTION("""COMPUTED_VALUE"""),2023.0)</f>
        <v>2023</v>
      </c>
    </row>
    <row r="8764">
      <c r="A8764" s="1" t="s">
        <v>51</v>
      </c>
      <c r="B8764" s="4" t="s">
        <v>30</v>
      </c>
      <c r="C8764" s="4" t="s">
        <v>29</v>
      </c>
      <c r="D8764" s="4" t="s">
        <v>30</v>
      </c>
      <c r="E8764" s="4">
        <v>2.0</v>
      </c>
      <c r="F8764" s="4">
        <v>1.5</v>
      </c>
      <c r="G8764" s="4">
        <v>3.0</v>
      </c>
      <c r="H8764" s="5">
        <v>45006.0</v>
      </c>
      <c r="I8764" s="4">
        <f>IFERROR(__xludf.DUMMYFUNCTION("SPLIT(H8764,""/"")"),21.0)</f>
        <v>21</v>
      </c>
      <c r="J8764" s="4">
        <f>IFERROR(__xludf.DUMMYFUNCTION("""COMPUTED_VALUE"""),3.0)</f>
        <v>3</v>
      </c>
      <c r="K8764" s="4">
        <f>IFERROR(__xludf.DUMMYFUNCTION("""COMPUTED_VALUE"""),2023.0)</f>
        <v>2023</v>
      </c>
    </row>
    <row r="8765">
      <c r="A8765" s="1" t="s">
        <v>3887</v>
      </c>
      <c r="B8765" s="4" t="s">
        <v>30</v>
      </c>
      <c r="C8765" s="4" t="s">
        <v>29</v>
      </c>
      <c r="D8765" s="4" t="s">
        <v>23</v>
      </c>
      <c r="E8765" s="4">
        <v>3.0</v>
      </c>
      <c r="F8765" s="4">
        <v>1.5</v>
      </c>
      <c r="G8765" s="4">
        <v>4.5</v>
      </c>
      <c r="H8765" s="5">
        <v>45007.0</v>
      </c>
      <c r="I8765" s="4">
        <f>IFERROR(__xludf.DUMMYFUNCTION("SPLIT(H8765,""/"")"),22.0)</f>
        <v>22</v>
      </c>
      <c r="J8765" s="4">
        <f>IFERROR(__xludf.DUMMYFUNCTION("""COMPUTED_VALUE"""),3.0)</f>
        <v>3</v>
      </c>
      <c r="K8765" s="4">
        <f>IFERROR(__xludf.DUMMYFUNCTION("""COMPUTED_VALUE"""),2023.0)</f>
        <v>2023</v>
      </c>
    </row>
    <row r="8766">
      <c r="A8766" s="1" t="s">
        <v>1995</v>
      </c>
      <c r="B8766" s="4" t="s">
        <v>30</v>
      </c>
      <c r="C8766" s="4" t="s">
        <v>29</v>
      </c>
      <c r="D8766" s="4" t="s">
        <v>39</v>
      </c>
      <c r="E8766" s="4">
        <v>3.0</v>
      </c>
      <c r="F8766" s="4">
        <v>5.0</v>
      </c>
      <c r="G8766" s="4">
        <v>15.0</v>
      </c>
      <c r="H8766" s="5">
        <v>45007.0</v>
      </c>
      <c r="I8766" s="4">
        <f>IFERROR(__xludf.DUMMYFUNCTION("SPLIT(H8766,""/"")"),22.0)</f>
        <v>22</v>
      </c>
      <c r="J8766" s="4">
        <f>IFERROR(__xludf.DUMMYFUNCTION("""COMPUTED_VALUE"""),3.0)</f>
        <v>3</v>
      </c>
      <c r="K8766" s="4">
        <f>IFERROR(__xludf.DUMMYFUNCTION("""COMPUTED_VALUE"""),2023.0)</f>
        <v>2023</v>
      </c>
    </row>
    <row r="8767">
      <c r="A8767" s="1" t="s">
        <v>9247</v>
      </c>
      <c r="B8767" s="4" t="s">
        <v>30</v>
      </c>
      <c r="C8767" s="4" t="s">
        <v>30</v>
      </c>
      <c r="D8767" s="4" t="s">
        <v>28</v>
      </c>
      <c r="E8767" s="4">
        <v>3.0</v>
      </c>
      <c r="F8767" s="4">
        <v>4.0</v>
      </c>
      <c r="G8767" s="4">
        <v>12.0</v>
      </c>
      <c r="H8767" s="5">
        <v>45008.0</v>
      </c>
      <c r="I8767" s="4">
        <f>IFERROR(__xludf.DUMMYFUNCTION("SPLIT(H8767,""/"")"),23.0)</f>
        <v>23</v>
      </c>
      <c r="J8767" s="4">
        <f>IFERROR(__xludf.DUMMYFUNCTION("""COMPUTED_VALUE"""),3.0)</f>
        <v>3</v>
      </c>
      <c r="K8767" s="4">
        <f>IFERROR(__xludf.DUMMYFUNCTION("""COMPUTED_VALUE"""),2023.0)</f>
        <v>2023</v>
      </c>
    </row>
    <row r="8768">
      <c r="A8768" s="1" t="s">
        <v>5092</v>
      </c>
      <c r="B8768" s="4" t="s">
        <v>30</v>
      </c>
      <c r="C8768" s="4" t="s">
        <v>29</v>
      </c>
      <c r="D8768" s="4" t="s">
        <v>28</v>
      </c>
      <c r="E8768" s="4">
        <v>5.0</v>
      </c>
      <c r="F8768" s="4">
        <v>5.0</v>
      </c>
      <c r="G8768" s="4">
        <v>25.0</v>
      </c>
      <c r="H8768" s="5">
        <v>45008.0</v>
      </c>
      <c r="I8768" s="4">
        <f>IFERROR(__xludf.DUMMYFUNCTION("SPLIT(H8768,""/"")"),23.0)</f>
        <v>23</v>
      </c>
      <c r="J8768" s="4">
        <f>IFERROR(__xludf.DUMMYFUNCTION("""COMPUTED_VALUE"""),3.0)</f>
        <v>3</v>
      </c>
      <c r="K8768" s="4">
        <f>IFERROR(__xludf.DUMMYFUNCTION("""COMPUTED_VALUE"""),2023.0)</f>
        <v>2023</v>
      </c>
    </row>
    <row r="8769">
      <c r="A8769" s="1" t="s">
        <v>9791</v>
      </c>
      <c r="B8769" s="4" t="s">
        <v>30</v>
      </c>
      <c r="C8769" s="4" t="s">
        <v>29</v>
      </c>
      <c r="D8769" s="4" t="s">
        <v>30</v>
      </c>
      <c r="E8769" s="4">
        <v>1.0</v>
      </c>
      <c r="F8769" s="4">
        <v>2.0</v>
      </c>
      <c r="G8769" s="4">
        <v>2.0</v>
      </c>
      <c r="H8769" s="5">
        <v>45008.0</v>
      </c>
      <c r="I8769" s="4">
        <f>IFERROR(__xludf.DUMMYFUNCTION("SPLIT(H8769,""/"")"),23.0)</f>
        <v>23</v>
      </c>
      <c r="J8769" s="4">
        <f>IFERROR(__xludf.DUMMYFUNCTION("""COMPUTED_VALUE"""),3.0)</f>
        <v>3</v>
      </c>
      <c r="K8769" s="4">
        <f>IFERROR(__xludf.DUMMYFUNCTION("""COMPUTED_VALUE"""),2023.0)</f>
        <v>2023</v>
      </c>
    </row>
    <row r="8770">
      <c r="A8770" s="1" t="s">
        <v>8431</v>
      </c>
      <c r="B8770" s="4" t="s">
        <v>30</v>
      </c>
      <c r="C8770" s="4" t="s">
        <v>24</v>
      </c>
      <c r="D8770" s="4" t="s">
        <v>30</v>
      </c>
      <c r="E8770" s="4">
        <v>5.0</v>
      </c>
      <c r="F8770" s="4">
        <v>4.0</v>
      </c>
      <c r="G8770" s="4">
        <v>20.0</v>
      </c>
      <c r="H8770" s="5">
        <v>45008.0</v>
      </c>
      <c r="I8770" s="4">
        <f>IFERROR(__xludf.DUMMYFUNCTION("SPLIT(H8770,""/"")"),23.0)</f>
        <v>23</v>
      </c>
      <c r="J8770" s="4">
        <f>IFERROR(__xludf.DUMMYFUNCTION("""COMPUTED_VALUE"""),3.0)</f>
        <v>3</v>
      </c>
      <c r="K8770" s="4">
        <f>IFERROR(__xludf.DUMMYFUNCTION("""COMPUTED_VALUE"""),2023.0)</f>
        <v>2023</v>
      </c>
    </row>
    <row r="8771">
      <c r="A8771" s="1" t="s">
        <v>9202</v>
      </c>
      <c r="B8771" s="4" t="s">
        <v>30</v>
      </c>
      <c r="C8771" s="4" t="s">
        <v>29</v>
      </c>
      <c r="D8771" s="4" t="s">
        <v>23</v>
      </c>
      <c r="E8771" s="4">
        <v>5.0</v>
      </c>
      <c r="F8771" s="4">
        <v>5.0</v>
      </c>
      <c r="G8771" s="4">
        <v>25.0</v>
      </c>
      <c r="H8771" s="5">
        <v>45008.0</v>
      </c>
      <c r="I8771" s="4">
        <f>IFERROR(__xludf.DUMMYFUNCTION("SPLIT(H8771,""/"")"),23.0)</f>
        <v>23</v>
      </c>
      <c r="J8771" s="4">
        <f>IFERROR(__xludf.DUMMYFUNCTION("""COMPUTED_VALUE"""),3.0)</f>
        <v>3</v>
      </c>
      <c r="K8771" s="4">
        <f>IFERROR(__xludf.DUMMYFUNCTION("""COMPUTED_VALUE"""),2023.0)</f>
        <v>2023</v>
      </c>
    </row>
    <row r="8772">
      <c r="A8772" s="1" t="s">
        <v>373</v>
      </c>
      <c r="B8772" s="4" t="s">
        <v>30</v>
      </c>
      <c r="C8772" s="4" t="s">
        <v>29</v>
      </c>
      <c r="D8772" s="4" t="s">
        <v>30</v>
      </c>
      <c r="E8772" s="4">
        <v>4.0</v>
      </c>
      <c r="F8772" s="4">
        <v>1.5</v>
      </c>
      <c r="G8772" s="4">
        <v>6.0</v>
      </c>
      <c r="H8772" s="5">
        <v>45010.0</v>
      </c>
      <c r="I8772" s="4">
        <f>IFERROR(__xludf.DUMMYFUNCTION("SPLIT(H8772,""/"")"),25.0)</f>
        <v>25</v>
      </c>
      <c r="J8772" s="4">
        <f>IFERROR(__xludf.DUMMYFUNCTION("""COMPUTED_VALUE"""),3.0)</f>
        <v>3</v>
      </c>
      <c r="K8772" s="4">
        <f>IFERROR(__xludf.DUMMYFUNCTION("""COMPUTED_VALUE"""),2023.0)</f>
        <v>2023</v>
      </c>
    </row>
    <row r="8773">
      <c r="A8773" s="1" t="s">
        <v>725</v>
      </c>
      <c r="B8773" s="4" t="s">
        <v>30</v>
      </c>
      <c r="C8773" s="4" t="s">
        <v>29</v>
      </c>
      <c r="D8773" s="4" t="s">
        <v>30</v>
      </c>
      <c r="E8773" s="4">
        <v>1.0</v>
      </c>
      <c r="F8773" s="4">
        <v>2.0</v>
      </c>
      <c r="G8773" s="4">
        <v>2.0</v>
      </c>
      <c r="H8773" s="5">
        <v>45010.0</v>
      </c>
      <c r="I8773" s="4">
        <f>IFERROR(__xludf.DUMMYFUNCTION("SPLIT(H8773,""/"")"),25.0)</f>
        <v>25</v>
      </c>
      <c r="J8773" s="4">
        <f>IFERROR(__xludf.DUMMYFUNCTION("""COMPUTED_VALUE"""),3.0)</f>
        <v>3</v>
      </c>
      <c r="K8773" s="4">
        <f>IFERROR(__xludf.DUMMYFUNCTION("""COMPUTED_VALUE"""),2023.0)</f>
        <v>2023</v>
      </c>
    </row>
    <row r="8774">
      <c r="A8774" s="1" t="s">
        <v>2501</v>
      </c>
      <c r="B8774" s="4" t="s">
        <v>30</v>
      </c>
      <c r="C8774" s="4" t="s">
        <v>29</v>
      </c>
      <c r="D8774" s="4" t="s">
        <v>28</v>
      </c>
      <c r="E8774" s="4">
        <v>2.0</v>
      </c>
      <c r="F8774" s="4">
        <v>1.0</v>
      </c>
      <c r="G8774" s="4">
        <v>2.0</v>
      </c>
      <c r="H8774" s="5">
        <v>45010.0</v>
      </c>
      <c r="I8774" s="4">
        <f>IFERROR(__xludf.DUMMYFUNCTION("SPLIT(H8774,""/"")"),25.0)</f>
        <v>25</v>
      </c>
      <c r="J8774" s="4">
        <f>IFERROR(__xludf.DUMMYFUNCTION("""COMPUTED_VALUE"""),3.0)</f>
        <v>3</v>
      </c>
      <c r="K8774" s="4">
        <f>IFERROR(__xludf.DUMMYFUNCTION("""COMPUTED_VALUE"""),2023.0)</f>
        <v>2023</v>
      </c>
    </row>
    <row r="8775">
      <c r="A8775" s="1" t="s">
        <v>7741</v>
      </c>
      <c r="B8775" s="4" t="s">
        <v>30</v>
      </c>
      <c r="C8775" s="4" t="s">
        <v>29</v>
      </c>
      <c r="D8775" s="4" t="s">
        <v>39</v>
      </c>
      <c r="E8775" s="4">
        <v>2.0</v>
      </c>
      <c r="F8775" s="4">
        <v>5.0</v>
      </c>
      <c r="G8775" s="4">
        <v>10.0</v>
      </c>
      <c r="H8775" s="5">
        <v>45010.0</v>
      </c>
      <c r="I8775" s="4">
        <f>IFERROR(__xludf.DUMMYFUNCTION("SPLIT(H8775,""/"")"),25.0)</f>
        <v>25</v>
      </c>
      <c r="J8775" s="4">
        <f>IFERROR(__xludf.DUMMYFUNCTION("""COMPUTED_VALUE"""),3.0)</f>
        <v>3</v>
      </c>
      <c r="K8775" s="4">
        <f>IFERROR(__xludf.DUMMYFUNCTION("""COMPUTED_VALUE"""),2023.0)</f>
        <v>2023</v>
      </c>
    </row>
    <row r="8776">
      <c r="A8776" s="1" t="s">
        <v>3412</v>
      </c>
      <c r="B8776" s="4" t="s">
        <v>30</v>
      </c>
      <c r="C8776" s="4" t="s">
        <v>30</v>
      </c>
      <c r="D8776" s="4" t="s">
        <v>23</v>
      </c>
      <c r="E8776" s="4">
        <v>2.0</v>
      </c>
      <c r="F8776" s="4">
        <v>1.5</v>
      </c>
      <c r="G8776" s="4">
        <v>3.0</v>
      </c>
      <c r="H8776" s="5">
        <v>45011.0</v>
      </c>
      <c r="I8776" s="4">
        <f>IFERROR(__xludf.DUMMYFUNCTION("SPLIT(H8776,""/"")"),26.0)</f>
        <v>26</v>
      </c>
      <c r="J8776" s="4">
        <f>IFERROR(__xludf.DUMMYFUNCTION("""COMPUTED_VALUE"""),3.0)</f>
        <v>3</v>
      </c>
      <c r="K8776" s="4">
        <f>IFERROR(__xludf.DUMMYFUNCTION("""COMPUTED_VALUE"""),2023.0)</f>
        <v>2023</v>
      </c>
    </row>
    <row r="8777">
      <c r="A8777" s="1" t="s">
        <v>6159</v>
      </c>
      <c r="B8777" s="4" t="s">
        <v>30</v>
      </c>
      <c r="C8777" s="4" t="s">
        <v>30</v>
      </c>
      <c r="D8777" s="4" t="s">
        <v>30</v>
      </c>
      <c r="E8777" s="4">
        <v>1.0</v>
      </c>
      <c r="F8777" s="4">
        <v>3.0</v>
      </c>
      <c r="G8777" s="4">
        <v>3.0</v>
      </c>
      <c r="H8777" s="5">
        <v>45012.0</v>
      </c>
      <c r="I8777" s="4">
        <f>IFERROR(__xludf.DUMMYFUNCTION("SPLIT(H8777,""/"")"),27.0)</f>
        <v>27</v>
      </c>
      <c r="J8777" s="4">
        <f>IFERROR(__xludf.DUMMYFUNCTION("""COMPUTED_VALUE"""),3.0)</f>
        <v>3</v>
      </c>
      <c r="K8777" s="4">
        <f>IFERROR(__xludf.DUMMYFUNCTION("""COMPUTED_VALUE"""),2023.0)</f>
        <v>2023</v>
      </c>
    </row>
    <row r="8778">
      <c r="A8778" s="1" t="s">
        <v>3585</v>
      </c>
      <c r="B8778" s="4" t="s">
        <v>30</v>
      </c>
      <c r="C8778" s="4" t="s">
        <v>30</v>
      </c>
      <c r="D8778" s="4" t="s">
        <v>30</v>
      </c>
      <c r="E8778" s="4">
        <v>1.0</v>
      </c>
      <c r="F8778" s="4">
        <v>2.0</v>
      </c>
      <c r="G8778" s="4">
        <v>2.0</v>
      </c>
      <c r="H8778" s="5">
        <v>45012.0</v>
      </c>
      <c r="I8778" s="4">
        <f>IFERROR(__xludf.DUMMYFUNCTION("SPLIT(H8778,""/"")"),27.0)</f>
        <v>27</v>
      </c>
      <c r="J8778" s="4">
        <f>IFERROR(__xludf.DUMMYFUNCTION("""COMPUTED_VALUE"""),3.0)</f>
        <v>3</v>
      </c>
      <c r="K8778" s="4">
        <f>IFERROR(__xludf.DUMMYFUNCTION("""COMPUTED_VALUE"""),2023.0)</f>
        <v>2023</v>
      </c>
    </row>
    <row r="8779">
      <c r="A8779" s="1" t="s">
        <v>1280</v>
      </c>
      <c r="B8779" s="4" t="s">
        <v>30</v>
      </c>
      <c r="C8779" s="4" t="s">
        <v>24</v>
      </c>
      <c r="D8779" s="4" t="s">
        <v>28</v>
      </c>
      <c r="E8779" s="4">
        <v>4.0</v>
      </c>
      <c r="F8779" s="4">
        <v>2.0</v>
      </c>
      <c r="G8779" s="4">
        <v>8.0</v>
      </c>
      <c r="H8779" s="5">
        <v>45013.0</v>
      </c>
      <c r="I8779" s="4">
        <f>IFERROR(__xludf.DUMMYFUNCTION("SPLIT(H8779,""/"")"),28.0)</f>
        <v>28</v>
      </c>
      <c r="J8779" s="4">
        <f>IFERROR(__xludf.DUMMYFUNCTION("""COMPUTED_VALUE"""),3.0)</f>
        <v>3</v>
      </c>
      <c r="K8779" s="4">
        <f>IFERROR(__xludf.DUMMYFUNCTION("""COMPUTED_VALUE"""),2023.0)</f>
        <v>2023</v>
      </c>
    </row>
    <row r="8780">
      <c r="A8780" s="1" t="s">
        <v>4695</v>
      </c>
      <c r="B8780" s="4" t="s">
        <v>30</v>
      </c>
      <c r="C8780" s="4" t="s">
        <v>30</v>
      </c>
      <c r="D8780" s="4" t="s">
        <v>30</v>
      </c>
      <c r="E8780" s="4">
        <v>3.0</v>
      </c>
      <c r="F8780" s="4">
        <v>3.0</v>
      </c>
      <c r="G8780" s="4">
        <v>9.0</v>
      </c>
      <c r="H8780" s="5">
        <v>45013.0</v>
      </c>
      <c r="I8780" s="4">
        <f>IFERROR(__xludf.DUMMYFUNCTION("SPLIT(H8780,""/"")"),28.0)</f>
        <v>28</v>
      </c>
      <c r="J8780" s="4">
        <f>IFERROR(__xludf.DUMMYFUNCTION("""COMPUTED_VALUE"""),3.0)</f>
        <v>3</v>
      </c>
      <c r="K8780" s="4">
        <f>IFERROR(__xludf.DUMMYFUNCTION("""COMPUTED_VALUE"""),2023.0)</f>
        <v>2023</v>
      </c>
    </row>
    <row r="8781">
      <c r="A8781" s="1" t="s">
        <v>8748</v>
      </c>
      <c r="B8781" s="4" t="s">
        <v>30</v>
      </c>
      <c r="C8781" s="4" t="s">
        <v>30</v>
      </c>
      <c r="D8781" s="4" t="s">
        <v>30</v>
      </c>
      <c r="E8781" s="4">
        <v>3.0</v>
      </c>
      <c r="F8781" s="4">
        <v>3.0</v>
      </c>
      <c r="G8781" s="4">
        <v>9.0</v>
      </c>
      <c r="H8781" s="5">
        <v>45013.0</v>
      </c>
      <c r="I8781" s="4">
        <f>IFERROR(__xludf.DUMMYFUNCTION("SPLIT(H8781,""/"")"),28.0)</f>
        <v>28</v>
      </c>
      <c r="J8781" s="4">
        <f>IFERROR(__xludf.DUMMYFUNCTION("""COMPUTED_VALUE"""),3.0)</f>
        <v>3</v>
      </c>
      <c r="K8781" s="4">
        <f>IFERROR(__xludf.DUMMYFUNCTION("""COMPUTED_VALUE"""),2023.0)</f>
        <v>2023</v>
      </c>
    </row>
    <row r="8782">
      <c r="A8782" s="1" t="s">
        <v>5615</v>
      </c>
      <c r="B8782" s="4" t="s">
        <v>30</v>
      </c>
      <c r="C8782" s="4" t="s">
        <v>29</v>
      </c>
      <c r="D8782" s="4" t="s">
        <v>23</v>
      </c>
      <c r="E8782" s="4">
        <v>2.0</v>
      </c>
      <c r="F8782" s="4">
        <v>4.0</v>
      </c>
      <c r="G8782" s="4">
        <v>8.0</v>
      </c>
      <c r="H8782" s="5">
        <v>45013.0</v>
      </c>
      <c r="I8782" s="4">
        <f>IFERROR(__xludf.DUMMYFUNCTION("SPLIT(H8782,""/"")"),28.0)</f>
        <v>28</v>
      </c>
      <c r="J8782" s="4">
        <f>IFERROR(__xludf.DUMMYFUNCTION("""COMPUTED_VALUE"""),3.0)</f>
        <v>3</v>
      </c>
      <c r="K8782" s="4">
        <f>IFERROR(__xludf.DUMMYFUNCTION("""COMPUTED_VALUE"""),2023.0)</f>
        <v>2023</v>
      </c>
    </row>
    <row r="8783">
      <c r="A8783" s="1" t="s">
        <v>3469</v>
      </c>
      <c r="B8783" s="4" t="s">
        <v>30</v>
      </c>
      <c r="C8783" s="4" t="s">
        <v>24</v>
      </c>
      <c r="D8783" s="4" t="s">
        <v>23</v>
      </c>
      <c r="E8783" s="4">
        <v>4.0</v>
      </c>
      <c r="F8783" s="4">
        <v>5.0</v>
      </c>
      <c r="G8783" s="4">
        <v>20.0</v>
      </c>
      <c r="H8783" s="5">
        <v>45014.0</v>
      </c>
      <c r="I8783" s="4">
        <f>IFERROR(__xludf.DUMMYFUNCTION("SPLIT(H8783,""/"")"),29.0)</f>
        <v>29</v>
      </c>
      <c r="J8783" s="4">
        <f>IFERROR(__xludf.DUMMYFUNCTION("""COMPUTED_VALUE"""),3.0)</f>
        <v>3</v>
      </c>
      <c r="K8783" s="4">
        <f>IFERROR(__xludf.DUMMYFUNCTION("""COMPUTED_VALUE"""),2023.0)</f>
        <v>2023</v>
      </c>
    </row>
    <row r="8784">
      <c r="A8784" s="1" t="s">
        <v>1116</v>
      </c>
      <c r="B8784" s="4" t="s">
        <v>30</v>
      </c>
      <c r="C8784" s="4" t="s">
        <v>30</v>
      </c>
      <c r="D8784" s="4" t="s">
        <v>30</v>
      </c>
      <c r="E8784" s="4">
        <v>5.0</v>
      </c>
      <c r="F8784" s="4">
        <v>4.0</v>
      </c>
      <c r="G8784" s="4">
        <v>20.0</v>
      </c>
      <c r="H8784" s="5">
        <v>45014.0</v>
      </c>
      <c r="I8784" s="4">
        <f>IFERROR(__xludf.DUMMYFUNCTION("SPLIT(H8784,""/"")"),29.0)</f>
        <v>29</v>
      </c>
      <c r="J8784" s="4">
        <f>IFERROR(__xludf.DUMMYFUNCTION("""COMPUTED_VALUE"""),3.0)</f>
        <v>3</v>
      </c>
      <c r="K8784" s="4">
        <f>IFERROR(__xludf.DUMMYFUNCTION("""COMPUTED_VALUE"""),2023.0)</f>
        <v>2023</v>
      </c>
    </row>
    <row r="8785">
      <c r="A8785" s="1" t="s">
        <v>9367</v>
      </c>
      <c r="B8785" s="4" t="s">
        <v>30</v>
      </c>
      <c r="C8785" s="4" t="s">
        <v>30</v>
      </c>
      <c r="D8785" s="4" t="s">
        <v>39</v>
      </c>
      <c r="E8785" s="4">
        <v>5.0</v>
      </c>
      <c r="F8785" s="4">
        <v>2.0</v>
      </c>
      <c r="G8785" s="4">
        <v>10.0</v>
      </c>
      <c r="H8785" s="5">
        <v>45014.0</v>
      </c>
      <c r="I8785" s="4">
        <f>IFERROR(__xludf.DUMMYFUNCTION("SPLIT(H8785,""/"")"),29.0)</f>
        <v>29</v>
      </c>
      <c r="J8785" s="4">
        <f>IFERROR(__xludf.DUMMYFUNCTION("""COMPUTED_VALUE"""),3.0)</f>
        <v>3</v>
      </c>
      <c r="K8785" s="4">
        <f>IFERROR(__xludf.DUMMYFUNCTION("""COMPUTED_VALUE"""),2023.0)</f>
        <v>2023</v>
      </c>
    </row>
    <row r="8786">
      <c r="A8786" s="1" t="s">
        <v>3185</v>
      </c>
      <c r="B8786" s="4" t="s">
        <v>30</v>
      </c>
      <c r="C8786" s="4" t="s">
        <v>24</v>
      </c>
      <c r="D8786" s="4" t="s">
        <v>30</v>
      </c>
      <c r="E8786" s="4">
        <v>4.0</v>
      </c>
      <c r="F8786" s="4">
        <v>3.0</v>
      </c>
      <c r="G8786" s="4">
        <v>12.0</v>
      </c>
      <c r="H8786" s="5">
        <v>45015.0</v>
      </c>
      <c r="I8786" s="4">
        <f>IFERROR(__xludf.DUMMYFUNCTION("SPLIT(H8786,""/"")"),30.0)</f>
        <v>30</v>
      </c>
      <c r="J8786" s="4">
        <f>IFERROR(__xludf.DUMMYFUNCTION("""COMPUTED_VALUE"""),3.0)</f>
        <v>3</v>
      </c>
      <c r="K8786" s="4">
        <f>IFERROR(__xludf.DUMMYFUNCTION("""COMPUTED_VALUE"""),2023.0)</f>
        <v>2023</v>
      </c>
    </row>
    <row r="8787">
      <c r="A8787" s="1" t="s">
        <v>6486</v>
      </c>
      <c r="B8787" s="4" t="s">
        <v>30</v>
      </c>
      <c r="C8787" s="4" t="s">
        <v>24</v>
      </c>
      <c r="D8787" s="4" t="s">
        <v>30</v>
      </c>
      <c r="E8787" s="4">
        <v>3.0</v>
      </c>
      <c r="F8787" s="4">
        <v>4.0</v>
      </c>
      <c r="G8787" s="4">
        <v>12.0</v>
      </c>
      <c r="H8787" s="5">
        <v>45015.0</v>
      </c>
      <c r="I8787" s="4">
        <f>IFERROR(__xludf.DUMMYFUNCTION("SPLIT(H8787,""/"")"),30.0)</f>
        <v>30</v>
      </c>
      <c r="J8787" s="4">
        <f>IFERROR(__xludf.DUMMYFUNCTION("""COMPUTED_VALUE"""),3.0)</f>
        <v>3</v>
      </c>
      <c r="K8787" s="4">
        <f>IFERROR(__xludf.DUMMYFUNCTION("""COMPUTED_VALUE"""),2023.0)</f>
        <v>2023</v>
      </c>
    </row>
    <row r="8788">
      <c r="A8788" s="1" t="s">
        <v>9712</v>
      </c>
      <c r="B8788" s="4" t="s">
        <v>30</v>
      </c>
      <c r="C8788" s="4" t="s">
        <v>30</v>
      </c>
      <c r="D8788" s="4" t="s">
        <v>23</v>
      </c>
      <c r="E8788" s="4">
        <v>1.0</v>
      </c>
      <c r="F8788" s="4">
        <v>4.0</v>
      </c>
      <c r="G8788" s="4">
        <v>4.0</v>
      </c>
      <c r="H8788" s="5">
        <v>45015.0</v>
      </c>
      <c r="I8788" s="4">
        <f>IFERROR(__xludf.DUMMYFUNCTION("SPLIT(H8788,""/"")"),30.0)</f>
        <v>30</v>
      </c>
      <c r="J8788" s="4">
        <f>IFERROR(__xludf.DUMMYFUNCTION("""COMPUTED_VALUE"""),3.0)</f>
        <v>3</v>
      </c>
      <c r="K8788" s="4">
        <f>IFERROR(__xludf.DUMMYFUNCTION("""COMPUTED_VALUE"""),2023.0)</f>
        <v>2023</v>
      </c>
    </row>
    <row r="8789">
      <c r="A8789" s="1" t="s">
        <v>9915</v>
      </c>
      <c r="B8789" s="4" t="s">
        <v>30</v>
      </c>
      <c r="C8789" s="4" t="s">
        <v>29</v>
      </c>
      <c r="D8789" s="4" t="s">
        <v>30</v>
      </c>
      <c r="E8789" s="4">
        <v>1.0</v>
      </c>
      <c r="F8789" s="4">
        <v>2.0</v>
      </c>
      <c r="G8789" s="4">
        <v>2.0</v>
      </c>
      <c r="H8789" s="5">
        <v>45015.0</v>
      </c>
      <c r="I8789" s="4">
        <f>IFERROR(__xludf.DUMMYFUNCTION("SPLIT(H8789,""/"")"),30.0)</f>
        <v>30</v>
      </c>
      <c r="J8789" s="4">
        <f>IFERROR(__xludf.DUMMYFUNCTION("""COMPUTED_VALUE"""),3.0)</f>
        <v>3</v>
      </c>
      <c r="K8789" s="4">
        <f>IFERROR(__xludf.DUMMYFUNCTION("""COMPUTED_VALUE"""),2023.0)</f>
        <v>2023</v>
      </c>
    </row>
    <row r="8790">
      <c r="A8790" s="1" t="s">
        <v>1847</v>
      </c>
      <c r="B8790" s="4" t="s">
        <v>30</v>
      </c>
      <c r="C8790" s="4" t="s">
        <v>24</v>
      </c>
      <c r="D8790" s="4" t="s">
        <v>28</v>
      </c>
      <c r="E8790" s="4">
        <v>4.0</v>
      </c>
      <c r="F8790" s="4">
        <v>2.0</v>
      </c>
      <c r="G8790" s="4">
        <v>8.0</v>
      </c>
      <c r="H8790" s="5">
        <v>45015.0</v>
      </c>
      <c r="I8790" s="4">
        <f>IFERROR(__xludf.DUMMYFUNCTION("SPLIT(H8790,""/"")"),30.0)</f>
        <v>30</v>
      </c>
      <c r="J8790" s="4">
        <f>IFERROR(__xludf.DUMMYFUNCTION("""COMPUTED_VALUE"""),3.0)</f>
        <v>3</v>
      </c>
      <c r="K8790" s="4">
        <f>IFERROR(__xludf.DUMMYFUNCTION("""COMPUTED_VALUE"""),2023.0)</f>
        <v>2023</v>
      </c>
    </row>
    <row r="8791">
      <c r="A8791" s="1" t="s">
        <v>4108</v>
      </c>
      <c r="B8791" s="4" t="s">
        <v>30</v>
      </c>
      <c r="C8791" s="4" t="s">
        <v>30</v>
      </c>
      <c r="D8791" s="4" t="s">
        <v>39</v>
      </c>
      <c r="E8791" s="4">
        <v>4.0</v>
      </c>
      <c r="F8791" s="4">
        <v>5.0</v>
      </c>
      <c r="G8791" s="4">
        <v>20.0</v>
      </c>
      <c r="H8791" s="5">
        <v>45015.0</v>
      </c>
      <c r="I8791" s="4">
        <f>IFERROR(__xludf.DUMMYFUNCTION("SPLIT(H8791,""/"")"),30.0)</f>
        <v>30</v>
      </c>
      <c r="J8791" s="4">
        <f>IFERROR(__xludf.DUMMYFUNCTION("""COMPUTED_VALUE"""),3.0)</f>
        <v>3</v>
      </c>
      <c r="K8791" s="4">
        <f>IFERROR(__xludf.DUMMYFUNCTION("""COMPUTED_VALUE"""),2023.0)</f>
        <v>2023</v>
      </c>
    </row>
    <row r="8792">
      <c r="A8792" s="1" t="s">
        <v>2995</v>
      </c>
      <c r="B8792" s="4" t="s">
        <v>30</v>
      </c>
      <c r="C8792" s="4" t="s">
        <v>30</v>
      </c>
      <c r="D8792" s="4" t="s">
        <v>23</v>
      </c>
      <c r="E8792" s="4">
        <v>3.0</v>
      </c>
      <c r="F8792" s="4">
        <v>1.0</v>
      </c>
      <c r="G8792" s="4">
        <v>3.0</v>
      </c>
      <c r="H8792" s="5">
        <v>45015.0</v>
      </c>
      <c r="I8792" s="4">
        <f>IFERROR(__xludf.DUMMYFUNCTION("SPLIT(H8792,""/"")"),30.0)</f>
        <v>30</v>
      </c>
      <c r="J8792" s="4">
        <f>IFERROR(__xludf.DUMMYFUNCTION("""COMPUTED_VALUE"""),3.0)</f>
        <v>3</v>
      </c>
      <c r="K8792" s="4">
        <f>IFERROR(__xludf.DUMMYFUNCTION("""COMPUTED_VALUE"""),2023.0)</f>
        <v>2023</v>
      </c>
    </row>
    <row r="8793">
      <c r="A8793" s="1" t="s">
        <v>288</v>
      </c>
      <c r="B8793" s="4" t="s">
        <v>30</v>
      </c>
      <c r="C8793" s="4" t="s">
        <v>24</v>
      </c>
      <c r="D8793" s="4" t="s">
        <v>23</v>
      </c>
      <c r="E8793" s="4">
        <v>2.0</v>
      </c>
      <c r="F8793" s="4">
        <v>3.0</v>
      </c>
      <c r="G8793" s="4">
        <v>6.0</v>
      </c>
      <c r="H8793" s="5">
        <v>45015.0</v>
      </c>
      <c r="I8793" s="4">
        <f>IFERROR(__xludf.DUMMYFUNCTION("SPLIT(H8793,""/"")"),30.0)</f>
        <v>30</v>
      </c>
      <c r="J8793" s="4">
        <f>IFERROR(__xludf.DUMMYFUNCTION("""COMPUTED_VALUE"""),3.0)</f>
        <v>3</v>
      </c>
      <c r="K8793" s="4">
        <f>IFERROR(__xludf.DUMMYFUNCTION("""COMPUTED_VALUE"""),2023.0)</f>
        <v>2023</v>
      </c>
    </row>
    <row r="8794">
      <c r="A8794" s="1" t="s">
        <v>7843</v>
      </c>
      <c r="B8794" s="4" t="s">
        <v>30</v>
      </c>
      <c r="C8794" s="4" t="s">
        <v>30</v>
      </c>
      <c r="D8794" s="4" t="s">
        <v>23</v>
      </c>
      <c r="E8794" s="4">
        <v>2.0</v>
      </c>
      <c r="F8794" s="4">
        <v>3.0</v>
      </c>
      <c r="G8794" s="4">
        <v>6.0</v>
      </c>
      <c r="H8794" s="5">
        <v>45015.0</v>
      </c>
      <c r="I8794" s="4">
        <f>IFERROR(__xludf.DUMMYFUNCTION("SPLIT(H8794,""/"")"),30.0)</f>
        <v>30</v>
      </c>
      <c r="J8794" s="4">
        <f>IFERROR(__xludf.DUMMYFUNCTION("""COMPUTED_VALUE"""),3.0)</f>
        <v>3</v>
      </c>
      <c r="K8794" s="4">
        <f>IFERROR(__xludf.DUMMYFUNCTION("""COMPUTED_VALUE"""),2023.0)</f>
        <v>2023</v>
      </c>
    </row>
    <row r="8795">
      <c r="A8795" s="1" t="s">
        <v>3835</v>
      </c>
      <c r="B8795" s="4" t="s">
        <v>30</v>
      </c>
      <c r="C8795" s="4" t="s">
        <v>24</v>
      </c>
      <c r="D8795" s="4" t="s">
        <v>23</v>
      </c>
      <c r="E8795" s="4">
        <v>2.0</v>
      </c>
      <c r="F8795" s="4">
        <v>1.5</v>
      </c>
      <c r="G8795" s="4">
        <v>3.0</v>
      </c>
      <c r="H8795" s="5">
        <v>45016.0</v>
      </c>
      <c r="I8795" s="4">
        <f>IFERROR(__xludf.DUMMYFUNCTION("SPLIT(H8795,""/"")"),31.0)</f>
        <v>31</v>
      </c>
      <c r="J8795" s="4">
        <f>IFERROR(__xludf.DUMMYFUNCTION("""COMPUTED_VALUE"""),3.0)</f>
        <v>3</v>
      </c>
      <c r="K8795" s="4">
        <f>IFERROR(__xludf.DUMMYFUNCTION("""COMPUTED_VALUE"""),2023.0)</f>
        <v>2023</v>
      </c>
    </row>
    <row r="8796">
      <c r="A8796" s="1" t="s">
        <v>6324</v>
      </c>
      <c r="B8796" s="4" t="s">
        <v>30</v>
      </c>
      <c r="C8796" s="4" t="s">
        <v>30</v>
      </c>
      <c r="D8796" s="4" t="s">
        <v>30</v>
      </c>
      <c r="E8796" s="4">
        <v>4.0</v>
      </c>
      <c r="F8796" s="4">
        <v>5.0</v>
      </c>
      <c r="G8796" s="4">
        <v>20.0</v>
      </c>
      <c r="H8796" s="5">
        <v>45016.0</v>
      </c>
      <c r="I8796" s="4">
        <f>IFERROR(__xludf.DUMMYFUNCTION("SPLIT(H8796,""/"")"),31.0)</f>
        <v>31</v>
      </c>
      <c r="J8796" s="4">
        <f>IFERROR(__xludf.DUMMYFUNCTION("""COMPUTED_VALUE"""),3.0)</f>
        <v>3</v>
      </c>
      <c r="K8796" s="4">
        <f>IFERROR(__xludf.DUMMYFUNCTION("""COMPUTED_VALUE"""),2023.0)</f>
        <v>2023</v>
      </c>
    </row>
    <row r="8797">
      <c r="A8797" s="1" t="s">
        <v>8424</v>
      </c>
      <c r="B8797" s="4" t="s">
        <v>30</v>
      </c>
      <c r="C8797" s="4" t="s">
        <v>24</v>
      </c>
      <c r="D8797" s="4" t="s">
        <v>28</v>
      </c>
      <c r="E8797" s="4">
        <v>4.0</v>
      </c>
      <c r="F8797" s="4">
        <v>2.0</v>
      </c>
      <c r="G8797" s="4">
        <v>8.0</v>
      </c>
      <c r="H8797" s="5">
        <v>45016.0</v>
      </c>
      <c r="I8797" s="4">
        <f>IFERROR(__xludf.DUMMYFUNCTION("SPLIT(H8797,""/"")"),31.0)</f>
        <v>31</v>
      </c>
      <c r="J8797" s="4">
        <f>IFERROR(__xludf.DUMMYFUNCTION("""COMPUTED_VALUE"""),3.0)</f>
        <v>3</v>
      </c>
      <c r="K8797" s="4">
        <f>IFERROR(__xludf.DUMMYFUNCTION("""COMPUTED_VALUE"""),2023.0)</f>
        <v>2023</v>
      </c>
    </row>
    <row r="8798">
      <c r="A8798" s="1" t="s">
        <v>8929</v>
      </c>
      <c r="B8798" s="4" t="s">
        <v>30</v>
      </c>
      <c r="C8798" s="4" t="s">
        <v>24</v>
      </c>
      <c r="D8798" s="4" t="s">
        <v>23</v>
      </c>
      <c r="E8798" s="4">
        <v>2.0</v>
      </c>
      <c r="F8798" s="4">
        <v>2.0</v>
      </c>
      <c r="G8798" s="4">
        <v>4.0</v>
      </c>
      <c r="H8798" s="5">
        <v>45016.0</v>
      </c>
      <c r="I8798" s="4">
        <f>IFERROR(__xludf.DUMMYFUNCTION("SPLIT(H8798,""/"")"),31.0)</f>
        <v>31</v>
      </c>
      <c r="J8798" s="4">
        <f>IFERROR(__xludf.DUMMYFUNCTION("""COMPUTED_VALUE"""),3.0)</f>
        <v>3</v>
      </c>
      <c r="K8798" s="4">
        <f>IFERROR(__xludf.DUMMYFUNCTION("""COMPUTED_VALUE"""),2023.0)</f>
        <v>2023</v>
      </c>
    </row>
    <row r="8799">
      <c r="A8799" s="1" t="s">
        <v>4053</v>
      </c>
      <c r="B8799" s="4" t="s">
        <v>30</v>
      </c>
      <c r="C8799" s="4" t="s">
        <v>29</v>
      </c>
      <c r="D8799" s="4" t="s">
        <v>23</v>
      </c>
      <c r="E8799" s="4">
        <v>5.0</v>
      </c>
      <c r="F8799" s="4">
        <v>5.0</v>
      </c>
      <c r="G8799" s="4">
        <v>25.0</v>
      </c>
      <c r="H8799" s="5">
        <v>45017.0</v>
      </c>
      <c r="I8799" s="4">
        <f>IFERROR(__xludf.DUMMYFUNCTION("SPLIT(H8799,""/"")"),1.0)</f>
        <v>1</v>
      </c>
      <c r="J8799" s="4">
        <f>IFERROR(__xludf.DUMMYFUNCTION("""COMPUTED_VALUE"""),4.0)</f>
        <v>4</v>
      </c>
      <c r="K8799" s="4">
        <f>IFERROR(__xludf.DUMMYFUNCTION("""COMPUTED_VALUE"""),2023.0)</f>
        <v>2023</v>
      </c>
    </row>
    <row r="8800">
      <c r="A8800" s="1" t="s">
        <v>5967</v>
      </c>
      <c r="B8800" s="4" t="s">
        <v>30</v>
      </c>
      <c r="C8800" s="4" t="s">
        <v>29</v>
      </c>
      <c r="D8800" s="4" t="s">
        <v>39</v>
      </c>
      <c r="E8800" s="4">
        <v>2.0</v>
      </c>
      <c r="F8800" s="4">
        <v>4.0</v>
      </c>
      <c r="G8800" s="4">
        <v>8.0</v>
      </c>
      <c r="H8800" s="5">
        <v>45017.0</v>
      </c>
      <c r="I8800" s="4">
        <f>IFERROR(__xludf.DUMMYFUNCTION("SPLIT(H8800,""/"")"),1.0)</f>
        <v>1</v>
      </c>
      <c r="J8800" s="4">
        <f>IFERROR(__xludf.DUMMYFUNCTION("""COMPUTED_VALUE"""),4.0)</f>
        <v>4</v>
      </c>
      <c r="K8800" s="4">
        <f>IFERROR(__xludf.DUMMYFUNCTION("""COMPUTED_VALUE"""),2023.0)</f>
        <v>2023</v>
      </c>
    </row>
    <row r="8801">
      <c r="A8801" s="1" t="s">
        <v>9156</v>
      </c>
      <c r="B8801" s="4" t="s">
        <v>30</v>
      </c>
      <c r="C8801" s="4" t="s">
        <v>29</v>
      </c>
      <c r="D8801" s="4" t="s">
        <v>28</v>
      </c>
      <c r="E8801" s="4">
        <v>5.0</v>
      </c>
      <c r="F8801" s="4">
        <v>3.0</v>
      </c>
      <c r="G8801" s="4">
        <v>15.0</v>
      </c>
      <c r="H8801" s="5">
        <v>45018.0</v>
      </c>
      <c r="I8801" s="4">
        <f>IFERROR(__xludf.DUMMYFUNCTION("SPLIT(H8801,""/"")"),2.0)</f>
        <v>2</v>
      </c>
      <c r="J8801" s="4">
        <f>IFERROR(__xludf.DUMMYFUNCTION("""COMPUTED_VALUE"""),4.0)</f>
        <v>4</v>
      </c>
      <c r="K8801" s="4">
        <f>IFERROR(__xludf.DUMMYFUNCTION("""COMPUTED_VALUE"""),2023.0)</f>
        <v>2023</v>
      </c>
    </row>
    <row r="8802">
      <c r="A8802" s="1" t="s">
        <v>8555</v>
      </c>
      <c r="B8802" s="4" t="s">
        <v>30</v>
      </c>
      <c r="C8802" s="4" t="s">
        <v>30</v>
      </c>
      <c r="D8802" s="4" t="s">
        <v>23</v>
      </c>
      <c r="E8802" s="4">
        <v>1.0</v>
      </c>
      <c r="F8802" s="4">
        <v>4.0</v>
      </c>
      <c r="G8802" s="4">
        <v>4.0</v>
      </c>
      <c r="H8802" s="5">
        <v>45018.0</v>
      </c>
      <c r="I8802" s="4">
        <f>IFERROR(__xludf.DUMMYFUNCTION("SPLIT(H8802,""/"")"),2.0)</f>
        <v>2</v>
      </c>
      <c r="J8802" s="4">
        <f>IFERROR(__xludf.DUMMYFUNCTION("""COMPUTED_VALUE"""),4.0)</f>
        <v>4</v>
      </c>
      <c r="K8802" s="4">
        <f>IFERROR(__xludf.DUMMYFUNCTION("""COMPUTED_VALUE"""),2023.0)</f>
        <v>2023</v>
      </c>
    </row>
    <row r="8803">
      <c r="A8803" s="1" t="s">
        <v>1929</v>
      </c>
      <c r="B8803" s="4" t="s">
        <v>30</v>
      </c>
      <c r="C8803" s="4" t="s">
        <v>30</v>
      </c>
      <c r="D8803" s="4" t="s">
        <v>39</v>
      </c>
      <c r="E8803" s="4">
        <v>4.0</v>
      </c>
      <c r="F8803" s="4">
        <v>1.5</v>
      </c>
      <c r="G8803" s="4">
        <v>6.0</v>
      </c>
      <c r="H8803" s="5">
        <v>45019.0</v>
      </c>
      <c r="I8803" s="4">
        <f>IFERROR(__xludf.DUMMYFUNCTION("SPLIT(H8803,""/"")"),3.0)</f>
        <v>3</v>
      </c>
      <c r="J8803" s="4">
        <f>IFERROR(__xludf.DUMMYFUNCTION("""COMPUTED_VALUE"""),4.0)</f>
        <v>4</v>
      </c>
      <c r="K8803" s="4">
        <f>IFERROR(__xludf.DUMMYFUNCTION("""COMPUTED_VALUE"""),2023.0)</f>
        <v>2023</v>
      </c>
    </row>
    <row r="8804">
      <c r="A8804" s="1" t="s">
        <v>3676</v>
      </c>
      <c r="B8804" s="4" t="s">
        <v>30</v>
      </c>
      <c r="C8804" s="4" t="s">
        <v>30</v>
      </c>
      <c r="D8804" s="4" t="s">
        <v>30</v>
      </c>
      <c r="E8804" s="4">
        <v>4.0</v>
      </c>
      <c r="F8804" s="4">
        <v>2.0</v>
      </c>
      <c r="G8804" s="4">
        <v>8.0</v>
      </c>
      <c r="H8804" s="5">
        <v>45019.0</v>
      </c>
      <c r="I8804" s="4">
        <f>IFERROR(__xludf.DUMMYFUNCTION("SPLIT(H8804,""/"")"),3.0)</f>
        <v>3</v>
      </c>
      <c r="J8804" s="4">
        <f>IFERROR(__xludf.DUMMYFUNCTION("""COMPUTED_VALUE"""),4.0)</f>
        <v>4</v>
      </c>
      <c r="K8804" s="4">
        <f>IFERROR(__xludf.DUMMYFUNCTION("""COMPUTED_VALUE"""),2023.0)</f>
        <v>2023</v>
      </c>
    </row>
    <row r="8805">
      <c r="A8805" s="1" t="s">
        <v>3435</v>
      </c>
      <c r="B8805" s="4" t="s">
        <v>30</v>
      </c>
      <c r="C8805" s="4" t="s">
        <v>29</v>
      </c>
      <c r="D8805" s="4" t="s">
        <v>39</v>
      </c>
      <c r="E8805" s="4">
        <v>2.0</v>
      </c>
      <c r="F8805" s="4">
        <v>4.0</v>
      </c>
      <c r="G8805" s="4">
        <v>8.0</v>
      </c>
      <c r="H8805" s="5">
        <v>45020.0</v>
      </c>
      <c r="I8805" s="4">
        <f>IFERROR(__xludf.DUMMYFUNCTION("SPLIT(H8805,""/"")"),4.0)</f>
        <v>4</v>
      </c>
      <c r="J8805" s="4">
        <f>IFERROR(__xludf.DUMMYFUNCTION("""COMPUTED_VALUE"""),4.0)</f>
        <v>4</v>
      </c>
      <c r="K8805" s="4">
        <f>IFERROR(__xludf.DUMMYFUNCTION("""COMPUTED_VALUE"""),2023.0)</f>
        <v>2023</v>
      </c>
    </row>
    <row r="8806">
      <c r="A8806" s="1" t="s">
        <v>266</v>
      </c>
      <c r="B8806" s="4" t="s">
        <v>30</v>
      </c>
      <c r="C8806" s="4" t="s">
        <v>30</v>
      </c>
      <c r="D8806" s="4" t="s">
        <v>30</v>
      </c>
      <c r="E8806" s="4">
        <v>3.0</v>
      </c>
      <c r="F8806" s="4">
        <v>4.0</v>
      </c>
      <c r="G8806" s="4">
        <v>12.0</v>
      </c>
      <c r="H8806" s="5">
        <v>45020.0</v>
      </c>
      <c r="I8806" s="4">
        <f>IFERROR(__xludf.DUMMYFUNCTION("SPLIT(H8806,""/"")"),4.0)</f>
        <v>4</v>
      </c>
      <c r="J8806" s="4">
        <f>IFERROR(__xludf.DUMMYFUNCTION("""COMPUTED_VALUE"""),4.0)</f>
        <v>4</v>
      </c>
      <c r="K8806" s="4">
        <f>IFERROR(__xludf.DUMMYFUNCTION("""COMPUTED_VALUE"""),2023.0)</f>
        <v>2023</v>
      </c>
    </row>
    <row r="8807">
      <c r="A8807" s="1" t="s">
        <v>4749</v>
      </c>
      <c r="B8807" s="4" t="s">
        <v>30</v>
      </c>
      <c r="C8807" s="4" t="s">
        <v>24</v>
      </c>
      <c r="D8807" s="4" t="s">
        <v>39</v>
      </c>
      <c r="E8807" s="4">
        <v>1.0</v>
      </c>
      <c r="F8807" s="4">
        <v>2.0</v>
      </c>
      <c r="G8807" s="4">
        <v>2.0</v>
      </c>
      <c r="H8807" s="5">
        <v>45021.0</v>
      </c>
      <c r="I8807" s="4">
        <f>IFERROR(__xludf.DUMMYFUNCTION("SPLIT(H8807,""/"")"),5.0)</f>
        <v>5</v>
      </c>
      <c r="J8807" s="4">
        <f>IFERROR(__xludf.DUMMYFUNCTION("""COMPUTED_VALUE"""),4.0)</f>
        <v>4</v>
      </c>
      <c r="K8807" s="4">
        <f>IFERROR(__xludf.DUMMYFUNCTION("""COMPUTED_VALUE"""),2023.0)</f>
        <v>2023</v>
      </c>
    </row>
    <row r="8808">
      <c r="A8808" s="1" t="s">
        <v>5681</v>
      </c>
      <c r="B8808" s="4" t="s">
        <v>30</v>
      </c>
      <c r="C8808" s="4" t="s">
        <v>29</v>
      </c>
      <c r="D8808" s="4" t="s">
        <v>30</v>
      </c>
      <c r="E8808" s="4">
        <v>2.0</v>
      </c>
      <c r="F8808" s="4">
        <v>1.0</v>
      </c>
      <c r="G8808" s="4">
        <v>2.0</v>
      </c>
      <c r="H8808" s="5">
        <v>45021.0</v>
      </c>
      <c r="I8808" s="4">
        <f>IFERROR(__xludf.DUMMYFUNCTION("SPLIT(H8808,""/"")"),5.0)</f>
        <v>5</v>
      </c>
      <c r="J8808" s="4">
        <f>IFERROR(__xludf.DUMMYFUNCTION("""COMPUTED_VALUE"""),4.0)</f>
        <v>4</v>
      </c>
      <c r="K8808" s="4">
        <f>IFERROR(__xludf.DUMMYFUNCTION("""COMPUTED_VALUE"""),2023.0)</f>
        <v>2023</v>
      </c>
    </row>
    <row r="8809">
      <c r="A8809" s="1" t="s">
        <v>2054</v>
      </c>
      <c r="B8809" s="4" t="s">
        <v>30</v>
      </c>
      <c r="C8809" s="4" t="s">
        <v>24</v>
      </c>
      <c r="D8809" s="4" t="s">
        <v>39</v>
      </c>
      <c r="E8809" s="4">
        <v>1.0</v>
      </c>
      <c r="F8809" s="4">
        <v>2.0</v>
      </c>
      <c r="G8809" s="4">
        <v>2.0</v>
      </c>
      <c r="H8809" s="5">
        <v>45021.0</v>
      </c>
      <c r="I8809" s="4">
        <f>IFERROR(__xludf.DUMMYFUNCTION("SPLIT(H8809,""/"")"),5.0)</f>
        <v>5</v>
      </c>
      <c r="J8809" s="4">
        <f>IFERROR(__xludf.DUMMYFUNCTION("""COMPUTED_VALUE"""),4.0)</f>
        <v>4</v>
      </c>
      <c r="K8809" s="4">
        <f>IFERROR(__xludf.DUMMYFUNCTION("""COMPUTED_VALUE"""),2023.0)</f>
        <v>2023</v>
      </c>
    </row>
    <row r="8810">
      <c r="A8810" s="1" t="s">
        <v>8267</v>
      </c>
      <c r="B8810" s="4" t="s">
        <v>30</v>
      </c>
      <c r="C8810" s="4" t="s">
        <v>29</v>
      </c>
      <c r="D8810" s="4" t="s">
        <v>30</v>
      </c>
      <c r="E8810" s="4">
        <v>2.0</v>
      </c>
      <c r="F8810" s="4">
        <v>3.0</v>
      </c>
      <c r="G8810" s="4">
        <v>6.0</v>
      </c>
      <c r="H8810" s="5">
        <v>45021.0</v>
      </c>
      <c r="I8810" s="4">
        <f>IFERROR(__xludf.DUMMYFUNCTION("SPLIT(H8810,""/"")"),5.0)</f>
        <v>5</v>
      </c>
      <c r="J8810" s="4">
        <f>IFERROR(__xludf.DUMMYFUNCTION("""COMPUTED_VALUE"""),4.0)</f>
        <v>4</v>
      </c>
      <c r="K8810" s="4">
        <f>IFERROR(__xludf.DUMMYFUNCTION("""COMPUTED_VALUE"""),2023.0)</f>
        <v>2023</v>
      </c>
    </row>
    <row r="8811">
      <c r="A8811" s="1" t="s">
        <v>2195</v>
      </c>
      <c r="B8811" s="4" t="s">
        <v>30</v>
      </c>
      <c r="C8811" s="4" t="s">
        <v>29</v>
      </c>
      <c r="D8811" s="4" t="s">
        <v>23</v>
      </c>
      <c r="E8811" s="4">
        <v>4.0</v>
      </c>
      <c r="F8811" s="4">
        <v>4.0</v>
      </c>
      <c r="G8811" s="4">
        <v>16.0</v>
      </c>
      <c r="H8811" s="5">
        <v>45021.0</v>
      </c>
      <c r="I8811" s="4">
        <f>IFERROR(__xludf.DUMMYFUNCTION("SPLIT(H8811,""/"")"),5.0)</f>
        <v>5</v>
      </c>
      <c r="J8811" s="4">
        <f>IFERROR(__xludf.DUMMYFUNCTION("""COMPUTED_VALUE"""),4.0)</f>
        <v>4</v>
      </c>
      <c r="K8811" s="4">
        <f>IFERROR(__xludf.DUMMYFUNCTION("""COMPUTED_VALUE"""),2023.0)</f>
        <v>2023</v>
      </c>
    </row>
    <row r="8812">
      <c r="A8812" s="1" t="s">
        <v>5084</v>
      </c>
      <c r="B8812" s="4" t="s">
        <v>30</v>
      </c>
      <c r="C8812" s="4" t="s">
        <v>24</v>
      </c>
      <c r="D8812" s="4" t="s">
        <v>39</v>
      </c>
      <c r="E8812" s="4">
        <v>4.0</v>
      </c>
      <c r="F8812" s="4">
        <v>4.0</v>
      </c>
      <c r="G8812" s="4">
        <v>16.0</v>
      </c>
      <c r="H8812" s="5">
        <v>45021.0</v>
      </c>
      <c r="I8812" s="4">
        <f>IFERROR(__xludf.DUMMYFUNCTION("SPLIT(H8812,""/"")"),5.0)</f>
        <v>5</v>
      </c>
      <c r="J8812" s="4">
        <f>IFERROR(__xludf.DUMMYFUNCTION("""COMPUTED_VALUE"""),4.0)</f>
        <v>4</v>
      </c>
      <c r="K8812" s="4">
        <f>IFERROR(__xludf.DUMMYFUNCTION("""COMPUTED_VALUE"""),2023.0)</f>
        <v>2023</v>
      </c>
    </row>
    <row r="8813">
      <c r="A8813" s="1" t="s">
        <v>108</v>
      </c>
      <c r="B8813" s="4" t="s">
        <v>30</v>
      </c>
      <c r="C8813" s="4" t="s">
        <v>29</v>
      </c>
      <c r="D8813" s="4" t="s">
        <v>39</v>
      </c>
      <c r="E8813" s="4">
        <v>5.0</v>
      </c>
      <c r="F8813" s="4">
        <v>3.0</v>
      </c>
      <c r="G8813" s="4">
        <v>15.0</v>
      </c>
      <c r="H8813" s="5">
        <v>45022.0</v>
      </c>
      <c r="I8813" s="4">
        <f>IFERROR(__xludf.DUMMYFUNCTION("SPLIT(H8813,""/"")"),6.0)</f>
        <v>6</v>
      </c>
      <c r="J8813" s="4">
        <f>IFERROR(__xludf.DUMMYFUNCTION("""COMPUTED_VALUE"""),4.0)</f>
        <v>4</v>
      </c>
      <c r="K8813" s="4">
        <f>IFERROR(__xludf.DUMMYFUNCTION("""COMPUTED_VALUE"""),2023.0)</f>
        <v>2023</v>
      </c>
    </row>
    <row r="8814">
      <c r="A8814" s="1" t="s">
        <v>3857</v>
      </c>
      <c r="B8814" s="4" t="s">
        <v>30</v>
      </c>
      <c r="C8814" s="4" t="s">
        <v>24</v>
      </c>
      <c r="D8814" s="4" t="s">
        <v>23</v>
      </c>
      <c r="E8814" s="4">
        <v>4.0</v>
      </c>
      <c r="F8814" s="4">
        <v>2.0</v>
      </c>
      <c r="G8814" s="4">
        <v>8.0</v>
      </c>
      <c r="H8814" s="5">
        <v>45023.0</v>
      </c>
      <c r="I8814" s="4">
        <f>IFERROR(__xludf.DUMMYFUNCTION("SPLIT(H8814,""/"")"),7.0)</f>
        <v>7</v>
      </c>
      <c r="J8814" s="4">
        <f>IFERROR(__xludf.DUMMYFUNCTION("""COMPUTED_VALUE"""),4.0)</f>
        <v>4</v>
      </c>
      <c r="K8814" s="4">
        <f>IFERROR(__xludf.DUMMYFUNCTION("""COMPUTED_VALUE"""),2023.0)</f>
        <v>2023</v>
      </c>
    </row>
    <row r="8815">
      <c r="A8815" s="1" t="s">
        <v>7009</v>
      </c>
      <c r="B8815" s="4" t="s">
        <v>30</v>
      </c>
      <c r="C8815" s="4" t="s">
        <v>24</v>
      </c>
      <c r="D8815" s="4" t="s">
        <v>30</v>
      </c>
      <c r="E8815" s="4">
        <v>1.0</v>
      </c>
      <c r="F8815" s="4">
        <v>5.0</v>
      </c>
      <c r="G8815" s="4">
        <v>5.0</v>
      </c>
      <c r="H8815" s="5">
        <v>45023.0</v>
      </c>
      <c r="I8815" s="4">
        <f>IFERROR(__xludf.DUMMYFUNCTION("SPLIT(H8815,""/"")"),7.0)</f>
        <v>7</v>
      </c>
      <c r="J8815" s="4">
        <f>IFERROR(__xludf.DUMMYFUNCTION("""COMPUTED_VALUE"""),4.0)</f>
        <v>4</v>
      </c>
      <c r="K8815" s="4">
        <f>IFERROR(__xludf.DUMMYFUNCTION("""COMPUTED_VALUE"""),2023.0)</f>
        <v>2023</v>
      </c>
    </row>
    <row r="8816">
      <c r="A8816" s="1" t="s">
        <v>1952</v>
      </c>
      <c r="B8816" s="4" t="s">
        <v>30</v>
      </c>
      <c r="C8816" s="4" t="s">
        <v>24</v>
      </c>
      <c r="D8816" s="4" t="s">
        <v>30</v>
      </c>
      <c r="E8816" s="4">
        <v>3.0</v>
      </c>
      <c r="F8816" s="4">
        <v>3.0</v>
      </c>
      <c r="G8816" s="4">
        <v>9.0</v>
      </c>
      <c r="H8816" s="5">
        <v>45024.0</v>
      </c>
      <c r="I8816" s="4">
        <f>IFERROR(__xludf.DUMMYFUNCTION("SPLIT(H8816,""/"")"),8.0)</f>
        <v>8</v>
      </c>
      <c r="J8816" s="4">
        <f>IFERROR(__xludf.DUMMYFUNCTION("""COMPUTED_VALUE"""),4.0)</f>
        <v>4</v>
      </c>
      <c r="K8816" s="4">
        <f>IFERROR(__xludf.DUMMYFUNCTION("""COMPUTED_VALUE"""),2023.0)</f>
        <v>2023</v>
      </c>
    </row>
    <row r="8817">
      <c r="A8817" s="1" t="s">
        <v>6035</v>
      </c>
      <c r="B8817" s="4" t="s">
        <v>30</v>
      </c>
      <c r="C8817" s="4" t="s">
        <v>30</v>
      </c>
      <c r="D8817" s="4" t="s">
        <v>39</v>
      </c>
      <c r="E8817" s="4">
        <v>1.0</v>
      </c>
      <c r="F8817" s="4">
        <v>5.0</v>
      </c>
      <c r="G8817" s="4">
        <v>5.0</v>
      </c>
      <c r="H8817" s="5">
        <v>45024.0</v>
      </c>
      <c r="I8817" s="4">
        <f>IFERROR(__xludf.DUMMYFUNCTION("SPLIT(H8817,""/"")"),8.0)</f>
        <v>8</v>
      </c>
      <c r="J8817" s="4">
        <f>IFERROR(__xludf.DUMMYFUNCTION("""COMPUTED_VALUE"""),4.0)</f>
        <v>4</v>
      </c>
      <c r="K8817" s="4">
        <f>IFERROR(__xludf.DUMMYFUNCTION("""COMPUTED_VALUE"""),2023.0)</f>
        <v>2023</v>
      </c>
    </row>
    <row r="8818">
      <c r="A8818" s="1" t="s">
        <v>3474</v>
      </c>
      <c r="B8818" s="4" t="s">
        <v>30</v>
      </c>
      <c r="C8818" s="4" t="s">
        <v>30</v>
      </c>
      <c r="D8818" s="4" t="s">
        <v>39</v>
      </c>
      <c r="E8818" s="4">
        <v>5.0</v>
      </c>
      <c r="F8818" s="4">
        <v>1.0</v>
      </c>
      <c r="G8818" s="4">
        <v>5.0</v>
      </c>
      <c r="H8818" s="5">
        <v>45025.0</v>
      </c>
      <c r="I8818" s="4">
        <f>IFERROR(__xludf.DUMMYFUNCTION("SPLIT(H8818,""/"")"),9.0)</f>
        <v>9</v>
      </c>
      <c r="J8818" s="4">
        <f>IFERROR(__xludf.DUMMYFUNCTION("""COMPUTED_VALUE"""),4.0)</f>
        <v>4</v>
      </c>
      <c r="K8818" s="4">
        <f>IFERROR(__xludf.DUMMYFUNCTION("""COMPUTED_VALUE"""),2023.0)</f>
        <v>2023</v>
      </c>
    </row>
    <row r="8819">
      <c r="A8819" s="1" t="s">
        <v>8317</v>
      </c>
      <c r="B8819" s="4" t="s">
        <v>30</v>
      </c>
      <c r="C8819" s="4" t="s">
        <v>30</v>
      </c>
      <c r="D8819" s="4" t="s">
        <v>39</v>
      </c>
      <c r="E8819" s="4">
        <v>5.0</v>
      </c>
      <c r="F8819" s="4">
        <v>3.0</v>
      </c>
      <c r="G8819" s="4">
        <v>15.0</v>
      </c>
      <c r="H8819" s="5">
        <v>45025.0</v>
      </c>
      <c r="I8819" s="4">
        <f>IFERROR(__xludf.DUMMYFUNCTION("SPLIT(H8819,""/"")"),9.0)</f>
        <v>9</v>
      </c>
      <c r="J8819" s="4">
        <f>IFERROR(__xludf.DUMMYFUNCTION("""COMPUTED_VALUE"""),4.0)</f>
        <v>4</v>
      </c>
      <c r="K8819" s="4">
        <f>IFERROR(__xludf.DUMMYFUNCTION("""COMPUTED_VALUE"""),2023.0)</f>
        <v>2023</v>
      </c>
    </row>
    <row r="8820">
      <c r="A8820" s="1" t="s">
        <v>2841</v>
      </c>
      <c r="B8820" s="4" t="s">
        <v>30</v>
      </c>
      <c r="C8820" s="4" t="s">
        <v>30</v>
      </c>
      <c r="D8820" s="4" t="s">
        <v>23</v>
      </c>
      <c r="E8820" s="4">
        <v>3.0</v>
      </c>
      <c r="F8820" s="4">
        <v>4.0</v>
      </c>
      <c r="G8820" s="4">
        <v>12.0</v>
      </c>
      <c r="H8820" s="5">
        <v>45025.0</v>
      </c>
      <c r="I8820" s="4">
        <f>IFERROR(__xludf.DUMMYFUNCTION("SPLIT(H8820,""/"")"),9.0)</f>
        <v>9</v>
      </c>
      <c r="J8820" s="4">
        <f>IFERROR(__xludf.DUMMYFUNCTION("""COMPUTED_VALUE"""),4.0)</f>
        <v>4</v>
      </c>
      <c r="K8820" s="4">
        <f>IFERROR(__xludf.DUMMYFUNCTION("""COMPUTED_VALUE"""),2023.0)</f>
        <v>2023</v>
      </c>
    </row>
    <row r="8821">
      <c r="A8821" s="1" t="s">
        <v>9354</v>
      </c>
      <c r="B8821" s="4" t="s">
        <v>30</v>
      </c>
      <c r="C8821" s="4" t="s">
        <v>29</v>
      </c>
      <c r="D8821" s="4" t="s">
        <v>28</v>
      </c>
      <c r="E8821" s="4">
        <v>5.0</v>
      </c>
      <c r="F8821" s="4">
        <v>3.0</v>
      </c>
      <c r="G8821" s="4">
        <v>15.0</v>
      </c>
      <c r="H8821" s="5">
        <v>45025.0</v>
      </c>
      <c r="I8821" s="4">
        <f>IFERROR(__xludf.DUMMYFUNCTION("SPLIT(H8821,""/"")"),9.0)</f>
        <v>9</v>
      </c>
      <c r="J8821" s="4">
        <f>IFERROR(__xludf.DUMMYFUNCTION("""COMPUTED_VALUE"""),4.0)</f>
        <v>4</v>
      </c>
      <c r="K8821" s="4">
        <f>IFERROR(__xludf.DUMMYFUNCTION("""COMPUTED_VALUE"""),2023.0)</f>
        <v>2023</v>
      </c>
    </row>
    <row r="8822">
      <c r="A8822" s="1" t="s">
        <v>9108</v>
      </c>
      <c r="B8822" s="4" t="s">
        <v>30</v>
      </c>
      <c r="C8822" s="4" t="s">
        <v>30</v>
      </c>
      <c r="D8822" s="4" t="s">
        <v>39</v>
      </c>
      <c r="E8822" s="4">
        <v>2.0</v>
      </c>
      <c r="F8822" s="4">
        <v>1.0</v>
      </c>
      <c r="G8822" s="4">
        <v>2.0</v>
      </c>
      <c r="H8822" s="5">
        <v>45026.0</v>
      </c>
      <c r="I8822" s="4">
        <f>IFERROR(__xludf.DUMMYFUNCTION("SPLIT(H8822,""/"")"),10.0)</f>
        <v>10</v>
      </c>
      <c r="J8822" s="4">
        <f>IFERROR(__xludf.DUMMYFUNCTION("""COMPUTED_VALUE"""),4.0)</f>
        <v>4</v>
      </c>
      <c r="K8822" s="4">
        <f>IFERROR(__xludf.DUMMYFUNCTION("""COMPUTED_VALUE"""),2023.0)</f>
        <v>2023</v>
      </c>
    </row>
    <row r="8823">
      <c r="A8823" s="1" t="s">
        <v>1181</v>
      </c>
      <c r="B8823" s="4" t="s">
        <v>30</v>
      </c>
      <c r="C8823" s="4" t="s">
        <v>30</v>
      </c>
      <c r="D8823" s="4" t="s">
        <v>39</v>
      </c>
      <c r="E8823" s="4">
        <v>2.0</v>
      </c>
      <c r="F8823" s="4">
        <v>1.5</v>
      </c>
      <c r="G8823" s="4">
        <v>3.0</v>
      </c>
      <c r="H8823" s="5">
        <v>45026.0</v>
      </c>
      <c r="I8823" s="4">
        <f>IFERROR(__xludf.DUMMYFUNCTION("SPLIT(H8823,""/"")"),10.0)</f>
        <v>10</v>
      </c>
      <c r="J8823" s="4">
        <f>IFERROR(__xludf.DUMMYFUNCTION("""COMPUTED_VALUE"""),4.0)</f>
        <v>4</v>
      </c>
      <c r="K8823" s="4">
        <f>IFERROR(__xludf.DUMMYFUNCTION("""COMPUTED_VALUE"""),2023.0)</f>
        <v>2023</v>
      </c>
    </row>
    <row r="8824">
      <c r="A8824" s="1" t="s">
        <v>3484</v>
      </c>
      <c r="B8824" s="4" t="s">
        <v>30</v>
      </c>
      <c r="C8824" s="4" t="s">
        <v>30</v>
      </c>
      <c r="D8824" s="4" t="s">
        <v>23</v>
      </c>
      <c r="E8824" s="4">
        <v>4.0</v>
      </c>
      <c r="F8824" s="4">
        <v>3.0</v>
      </c>
      <c r="G8824" s="4">
        <v>12.0</v>
      </c>
      <c r="H8824" s="5">
        <v>45026.0</v>
      </c>
      <c r="I8824" s="4">
        <f>IFERROR(__xludf.DUMMYFUNCTION("SPLIT(H8824,""/"")"),10.0)</f>
        <v>10</v>
      </c>
      <c r="J8824" s="4">
        <f>IFERROR(__xludf.DUMMYFUNCTION("""COMPUTED_VALUE"""),4.0)</f>
        <v>4</v>
      </c>
      <c r="K8824" s="4">
        <f>IFERROR(__xludf.DUMMYFUNCTION("""COMPUTED_VALUE"""),2023.0)</f>
        <v>2023</v>
      </c>
    </row>
    <row r="8825">
      <c r="A8825" s="1" t="s">
        <v>7933</v>
      </c>
      <c r="B8825" s="4" t="s">
        <v>30</v>
      </c>
      <c r="C8825" s="4" t="s">
        <v>29</v>
      </c>
      <c r="D8825" s="4" t="s">
        <v>28</v>
      </c>
      <c r="E8825" s="4">
        <v>5.0</v>
      </c>
      <c r="F8825" s="4">
        <v>3.0</v>
      </c>
      <c r="G8825" s="4">
        <v>15.0</v>
      </c>
      <c r="H8825" s="5">
        <v>45026.0</v>
      </c>
      <c r="I8825" s="4">
        <f>IFERROR(__xludf.DUMMYFUNCTION("SPLIT(H8825,""/"")"),10.0)</f>
        <v>10</v>
      </c>
      <c r="J8825" s="4">
        <f>IFERROR(__xludf.DUMMYFUNCTION("""COMPUTED_VALUE"""),4.0)</f>
        <v>4</v>
      </c>
      <c r="K8825" s="4">
        <f>IFERROR(__xludf.DUMMYFUNCTION("""COMPUTED_VALUE"""),2023.0)</f>
        <v>2023</v>
      </c>
    </row>
    <row r="8826">
      <c r="A8826" s="1" t="s">
        <v>2246</v>
      </c>
      <c r="B8826" s="4" t="s">
        <v>30</v>
      </c>
      <c r="C8826" s="4" t="s">
        <v>29</v>
      </c>
      <c r="D8826" s="4" t="s">
        <v>23</v>
      </c>
      <c r="E8826" s="4">
        <v>3.0</v>
      </c>
      <c r="F8826" s="4">
        <v>2.0</v>
      </c>
      <c r="G8826" s="4">
        <v>6.0</v>
      </c>
      <c r="H8826" s="5">
        <v>45026.0</v>
      </c>
      <c r="I8826" s="4">
        <f>IFERROR(__xludf.DUMMYFUNCTION("SPLIT(H8826,""/"")"),10.0)</f>
        <v>10</v>
      </c>
      <c r="J8826" s="4">
        <f>IFERROR(__xludf.DUMMYFUNCTION("""COMPUTED_VALUE"""),4.0)</f>
        <v>4</v>
      </c>
      <c r="K8826" s="4">
        <f>IFERROR(__xludf.DUMMYFUNCTION("""COMPUTED_VALUE"""),2023.0)</f>
        <v>2023</v>
      </c>
    </row>
    <row r="8827">
      <c r="A8827" s="1" t="s">
        <v>9769</v>
      </c>
      <c r="B8827" s="4" t="s">
        <v>30</v>
      </c>
      <c r="C8827" s="4" t="s">
        <v>29</v>
      </c>
      <c r="D8827" s="4" t="s">
        <v>23</v>
      </c>
      <c r="E8827" s="4">
        <v>5.0</v>
      </c>
      <c r="F8827" s="4">
        <v>2.0</v>
      </c>
      <c r="G8827" s="4">
        <v>10.0</v>
      </c>
      <c r="H8827" s="5">
        <v>45027.0</v>
      </c>
      <c r="I8827" s="4">
        <f>IFERROR(__xludf.DUMMYFUNCTION("SPLIT(H8827,""/"")"),11.0)</f>
        <v>11</v>
      </c>
      <c r="J8827" s="4">
        <f>IFERROR(__xludf.DUMMYFUNCTION("""COMPUTED_VALUE"""),4.0)</f>
        <v>4</v>
      </c>
      <c r="K8827" s="4">
        <f>IFERROR(__xludf.DUMMYFUNCTION("""COMPUTED_VALUE"""),2023.0)</f>
        <v>2023</v>
      </c>
    </row>
    <row r="8828">
      <c r="A8828" s="1" t="s">
        <v>9128</v>
      </c>
      <c r="B8828" s="4" t="s">
        <v>30</v>
      </c>
      <c r="C8828" s="4" t="s">
        <v>30</v>
      </c>
      <c r="D8828" s="4" t="s">
        <v>23</v>
      </c>
      <c r="E8828" s="4">
        <v>2.0</v>
      </c>
      <c r="F8828" s="4">
        <v>3.0</v>
      </c>
      <c r="G8828" s="4">
        <v>6.0</v>
      </c>
      <c r="H8828" s="5">
        <v>45028.0</v>
      </c>
      <c r="I8828" s="4">
        <f>IFERROR(__xludf.DUMMYFUNCTION("SPLIT(H8828,""/"")"),12.0)</f>
        <v>12</v>
      </c>
      <c r="J8828" s="4">
        <f>IFERROR(__xludf.DUMMYFUNCTION("""COMPUTED_VALUE"""),4.0)</f>
        <v>4</v>
      </c>
      <c r="K8828" s="4">
        <f>IFERROR(__xludf.DUMMYFUNCTION("""COMPUTED_VALUE"""),2023.0)</f>
        <v>2023</v>
      </c>
    </row>
    <row r="8829">
      <c r="A8829" s="1" t="s">
        <v>1126</v>
      </c>
      <c r="B8829" s="4" t="s">
        <v>30</v>
      </c>
      <c r="C8829" s="4" t="s">
        <v>24</v>
      </c>
      <c r="D8829" s="4" t="s">
        <v>28</v>
      </c>
      <c r="E8829" s="4">
        <v>2.0</v>
      </c>
      <c r="F8829" s="4">
        <v>5.0</v>
      </c>
      <c r="G8829" s="4">
        <v>10.0</v>
      </c>
      <c r="H8829" s="5">
        <v>45028.0</v>
      </c>
      <c r="I8829" s="4">
        <f>IFERROR(__xludf.DUMMYFUNCTION("SPLIT(H8829,""/"")"),12.0)</f>
        <v>12</v>
      </c>
      <c r="J8829" s="4">
        <f>IFERROR(__xludf.DUMMYFUNCTION("""COMPUTED_VALUE"""),4.0)</f>
        <v>4</v>
      </c>
      <c r="K8829" s="4">
        <f>IFERROR(__xludf.DUMMYFUNCTION("""COMPUTED_VALUE"""),2023.0)</f>
        <v>2023</v>
      </c>
    </row>
    <row r="8830">
      <c r="A8830" s="1" t="s">
        <v>7894</v>
      </c>
      <c r="B8830" s="4" t="s">
        <v>30</v>
      </c>
      <c r="C8830" s="4" t="s">
        <v>29</v>
      </c>
      <c r="D8830" s="4" t="s">
        <v>39</v>
      </c>
      <c r="E8830" s="4">
        <v>4.0</v>
      </c>
      <c r="F8830" s="4">
        <v>2.0</v>
      </c>
      <c r="G8830" s="4">
        <v>8.0</v>
      </c>
      <c r="H8830" s="5">
        <v>45029.0</v>
      </c>
      <c r="I8830" s="4">
        <f>IFERROR(__xludf.DUMMYFUNCTION("SPLIT(H8830,""/"")"),13.0)</f>
        <v>13</v>
      </c>
      <c r="J8830" s="4">
        <f>IFERROR(__xludf.DUMMYFUNCTION("""COMPUTED_VALUE"""),4.0)</f>
        <v>4</v>
      </c>
      <c r="K8830" s="4">
        <f>IFERROR(__xludf.DUMMYFUNCTION("""COMPUTED_VALUE"""),2023.0)</f>
        <v>2023</v>
      </c>
    </row>
    <row r="8831">
      <c r="A8831" s="1" t="s">
        <v>6519</v>
      </c>
      <c r="B8831" s="4" t="s">
        <v>30</v>
      </c>
      <c r="C8831" s="4" t="s">
        <v>30</v>
      </c>
      <c r="D8831" s="4" t="s">
        <v>28</v>
      </c>
      <c r="E8831" s="4">
        <v>5.0</v>
      </c>
      <c r="F8831" s="4">
        <v>1.0</v>
      </c>
      <c r="G8831" s="4">
        <v>5.0</v>
      </c>
      <c r="H8831" s="5">
        <v>45030.0</v>
      </c>
      <c r="I8831" s="4">
        <f>IFERROR(__xludf.DUMMYFUNCTION("SPLIT(H8831,""/"")"),14.0)</f>
        <v>14</v>
      </c>
      <c r="J8831" s="4">
        <f>IFERROR(__xludf.DUMMYFUNCTION("""COMPUTED_VALUE"""),4.0)</f>
        <v>4</v>
      </c>
      <c r="K8831" s="4">
        <f>IFERROR(__xludf.DUMMYFUNCTION("""COMPUTED_VALUE"""),2023.0)</f>
        <v>2023</v>
      </c>
    </row>
    <row r="8832">
      <c r="A8832" s="1" t="s">
        <v>8415</v>
      </c>
      <c r="B8832" s="4" t="s">
        <v>30</v>
      </c>
      <c r="C8832" s="4" t="s">
        <v>30</v>
      </c>
      <c r="D8832" s="4" t="s">
        <v>28</v>
      </c>
      <c r="E8832" s="4">
        <v>2.0</v>
      </c>
      <c r="F8832" s="4">
        <v>3.0</v>
      </c>
      <c r="G8832" s="4">
        <v>6.0</v>
      </c>
      <c r="H8832" s="5">
        <v>45030.0</v>
      </c>
      <c r="I8832" s="4">
        <f>IFERROR(__xludf.DUMMYFUNCTION("SPLIT(H8832,""/"")"),14.0)</f>
        <v>14</v>
      </c>
      <c r="J8832" s="4">
        <f>IFERROR(__xludf.DUMMYFUNCTION("""COMPUTED_VALUE"""),4.0)</f>
        <v>4</v>
      </c>
      <c r="K8832" s="4">
        <f>IFERROR(__xludf.DUMMYFUNCTION("""COMPUTED_VALUE"""),2023.0)</f>
        <v>2023</v>
      </c>
    </row>
    <row r="8833">
      <c r="A8833" s="1" t="s">
        <v>6469</v>
      </c>
      <c r="B8833" s="4" t="s">
        <v>30</v>
      </c>
      <c r="C8833" s="4" t="s">
        <v>29</v>
      </c>
      <c r="D8833" s="4" t="s">
        <v>30</v>
      </c>
      <c r="E8833" s="4">
        <v>2.0</v>
      </c>
      <c r="F8833" s="4">
        <v>1.5</v>
      </c>
      <c r="G8833" s="4">
        <v>3.0</v>
      </c>
      <c r="H8833" s="5">
        <v>45030.0</v>
      </c>
      <c r="I8833" s="4">
        <f>IFERROR(__xludf.DUMMYFUNCTION("SPLIT(H8833,""/"")"),14.0)</f>
        <v>14</v>
      </c>
      <c r="J8833" s="4">
        <f>IFERROR(__xludf.DUMMYFUNCTION("""COMPUTED_VALUE"""),4.0)</f>
        <v>4</v>
      </c>
      <c r="K8833" s="4">
        <f>IFERROR(__xludf.DUMMYFUNCTION("""COMPUTED_VALUE"""),2023.0)</f>
        <v>2023</v>
      </c>
    </row>
    <row r="8834">
      <c r="A8834" s="1" t="s">
        <v>8176</v>
      </c>
      <c r="B8834" s="4" t="s">
        <v>30</v>
      </c>
      <c r="C8834" s="4" t="s">
        <v>24</v>
      </c>
      <c r="D8834" s="4" t="s">
        <v>30</v>
      </c>
      <c r="E8834" s="4">
        <v>5.0</v>
      </c>
      <c r="F8834" s="4">
        <v>3.0</v>
      </c>
      <c r="G8834" s="4">
        <v>15.0</v>
      </c>
      <c r="H8834" s="5">
        <v>45030.0</v>
      </c>
      <c r="I8834" s="4">
        <f>IFERROR(__xludf.DUMMYFUNCTION("SPLIT(H8834,""/"")"),14.0)</f>
        <v>14</v>
      </c>
      <c r="J8834" s="4">
        <f>IFERROR(__xludf.DUMMYFUNCTION("""COMPUTED_VALUE"""),4.0)</f>
        <v>4</v>
      </c>
      <c r="K8834" s="4">
        <f>IFERROR(__xludf.DUMMYFUNCTION("""COMPUTED_VALUE"""),2023.0)</f>
        <v>2023</v>
      </c>
    </row>
    <row r="8835">
      <c r="A8835" s="1" t="s">
        <v>7067</v>
      </c>
      <c r="B8835" s="4" t="s">
        <v>30</v>
      </c>
      <c r="C8835" s="4" t="s">
        <v>29</v>
      </c>
      <c r="D8835" s="4" t="s">
        <v>23</v>
      </c>
      <c r="E8835" s="4">
        <v>5.0</v>
      </c>
      <c r="F8835" s="4">
        <v>4.0</v>
      </c>
      <c r="G8835" s="4">
        <v>20.0</v>
      </c>
      <c r="H8835" s="5">
        <v>45030.0</v>
      </c>
      <c r="I8835" s="4">
        <f>IFERROR(__xludf.DUMMYFUNCTION("SPLIT(H8835,""/"")"),14.0)</f>
        <v>14</v>
      </c>
      <c r="J8835" s="4">
        <f>IFERROR(__xludf.DUMMYFUNCTION("""COMPUTED_VALUE"""),4.0)</f>
        <v>4</v>
      </c>
      <c r="K8835" s="4">
        <f>IFERROR(__xludf.DUMMYFUNCTION("""COMPUTED_VALUE"""),2023.0)</f>
        <v>2023</v>
      </c>
    </row>
    <row r="8836">
      <c r="A8836" s="1" t="s">
        <v>4288</v>
      </c>
      <c r="B8836" s="4" t="s">
        <v>30</v>
      </c>
      <c r="C8836" s="4" t="s">
        <v>30</v>
      </c>
      <c r="D8836" s="4" t="s">
        <v>39</v>
      </c>
      <c r="E8836" s="4">
        <v>2.0</v>
      </c>
      <c r="F8836" s="4">
        <v>3.0</v>
      </c>
      <c r="G8836" s="4">
        <v>6.0</v>
      </c>
      <c r="H8836" s="5">
        <v>45031.0</v>
      </c>
      <c r="I8836" s="4">
        <f>IFERROR(__xludf.DUMMYFUNCTION("SPLIT(H8836,""/"")"),15.0)</f>
        <v>15</v>
      </c>
      <c r="J8836" s="4">
        <f>IFERROR(__xludf.DUMMYFUNCTION("""COMPUTED_VALUE"""),4.0)</f>
        <v>4</v>
      </c>
      <c r="K8836" s="4">
        <f>IFERROR(__xludf.DUMMYFUNCTION("""COMPUTED_VALUE"""),2023.0)</f>
        <v>2023</v>
      </c>
    </row>
    <row r="8837">
      <c r="A8837" s="1" t="s">
        <v>1982</v>
      </c>
      <c r="B8837" s="4" t="s">
        <v>30</v>
      </c>
      <c r="C8837" s="4" t="s">
        <v>30</v>
      </c>
      <c r="D8837" s="4" t="s">
        <v>30</v>
      </c>
      <c r="E8837" s="4">
        <v>3.0</v>
      </c>
      <c r="F8837" s="4">
        <v>3.0</v>
      </c>
      <c r="G8837" s="4">
        <v>9.0</v>
      </c>
      <c r="H8837" s="5">
        <v>45032.0</v>
      </c>
      <c r="I8837" s="4">
        <f>IFERROR(__xludf.DUMMYFUNCTION("SPLIT(H8837,""/"")"),16.0)</f>
        <v>16</v>
      </c>
      <c r="J8837" s="4">
        <f>IFERROR(__xludf.DUMMYFUNCTION("""COMPUTED_VALUE"""),4.0)</f>
        <v>4</v>
      </c>
      <c r="K8837" s="4">
        <f>IFERROR(__xludf.DUMMYFUNCTION("""COMPUTED_VALUE"""),2023.0)</f>
        <v>2023</v>
      </c>
    </row>
    <row r="8838">
      <c r="A8838" s="1" t="s">
        <v>3557</v>
      </c>
      <c r="B8838" s="4" t="s">
        <v>30</v>
      </c>
      <c r="C8838" s="4" t="s">
        <v>30</v>
      </c>
      <c r="D8838" s="4" t="s">
        <v>39</v>
      </c>
      <c r="E8838" s="4">
        <v>5.0</v>
      </c>
      <c r="F8838" s="4">
        <v>2.0</v>
      </c>
      <c r="G8838" s="4">
        <v>10.0</v>
      </c>
      <c r="H8838" s="5">
        <v>45032.0</v>
      </c>
      <c r="I8838" s="4">
        <f>IFERROR(__xludf.DUMMYFUNCTION("SPLIT(H8838,""/"")"),16.0)</f>
        <v>16</v>
      </c>
      <c r="J8838" s="4">
        <f>IFERROR(__xludf.DUMMYFUNCTION("""COMPUTED_VALUE"""),4.0)</f>
        <v>4</v>
      </c>
      <c r="K8838" s="4">
        <f>IFERROR(__xludf.DUMMYFUNCTION("""COMPUTED_VALUE"""),2023.0)</f>
        <v>2023</v>
      </c>
    </row>
    <row r="8839">
      <c r="A8839" s="1" t="s">
        <v>5301</v>
      </c>
      <c r="B8839" s="4" t="s">
        <v>30</v>
      </c>
      <c r="C8839" s="4" t="s">
        <v>24</v>
      </c>
      <c r="D8839" s="4" t="s">
        <v>23</v>
      </c>
      <c r="E8839" s="4">
        <v>5.0</v>
      </c>
      <c r="F8839" s="4">
        <v>4.0</v>
      </c>
      <c r="G8839" s="4">
        <v>20.0</v>
      </c>
      <c r="H8839" s="5">
        <v>45033.0</v>
      </c>
      <c r="I8839" s="4">
        <f>IFERROR(__xludf.DUMMYFUNCTION("SPLIT(H8839,""/"")"),17.0)</f>
        <v>17</v>
      </c>
      <c r="J8839" s="4">
        <f>IFERROR(__xludf.DUMMYFUNCTION("""COMPUTED_VALUE"""),4.0)</f>
        <v>4</v>
      </c>
      <c r="K8839" s="4">
        <f>IFERROR(__xludf.DUMMYFUNCTION("""COMPUTED_VALUE"""),2023.0)</f>
        <v>2023</v>
      </c>
    </row>
    <row r="8840">
      <c r="A8840" s="1" t="s">
        <v>1195</v>
      </c>
      <c r="B8840" s="4" t="s">
        <v>30</v>
      </c>
      <c r="C8840" s="4" t="s">
        <v>24</v>
      </c>
      <c r="D8840" s="4" t="s">
        <v>23</v>
      </c>
      <c r="E8840" s="4">
        <v>2.0</v>
      </c>
      <c r="F8840" s="4">
        <v>2.0</v>
      </c>
      <c r="G8840" s="4">
        <v>4.0</v>
      </c>
      <c r="H8840" s="5">
        <v>45033.0</v>
      </c>
      <c r="I8840" s="4">
        <f>IFERROR(__xludf.DUMMYFUNCTION("SPLIT(H8840,""/"")"),17.0)</f>
        <v>17</v>
      </c>
      <c r="J8840" s="4">
        <f>IFERROR(__xludf.DUMMYFUNCTION("""COMPUTED_VALUE"""),4.0)</f>
        <v>4</v>
      </c>
      <c r="K8840" s="4">
        <f>IFERROR(__xludf.DUMMYFUNCTION("""COMPUTED_VALUE"""),2023.0)</f>
        <v>2023</v>
      </c>
    </row>
    <row r="8841">
      <c r="A8841" s="1" t="s">
        <v>2622</v>
      </c>
      <c r="B8841" s="4" t="s">
        <v>30</v>
      </c>
      <c r="C8841" s="4" t="s">
        <v>29</v>
      </c>
      <c r="D8841" s="4" t="s">
        <v>39</v>
      </c>
      <c r="E8841" s="4">
        <v>1.0</v>
      </c>
      <c r="F8841" s="4">
        <v>4.0</v>
      </c>
      <c r="G8841" s="4">
        <v>4.0</v>
      </c>
      <c r="H8841" s="5">
        <v>45034.0</v>
      </c>
      <c r="I8841" s="4">
        <f>IFERROR(__xludf.DUMMYFUNCTION("SPLIT(H8841,""/"")"),18.0)</f>
        <v>18</v>
      </c>
      <c r="J8841" s="4">
        <f>IFERROR(__xludf.DUMMYFUNCTION("""COMPUTED_VALUE"""),4.0)</f>
        <v>4</v>
      </c>
      <c r="K8841" s="4">
        <f>IFERROR(__xludf.DUMMYFUNCTION("""COMPUTED_VALUE"""),2023.0)</f>
        <v>2023</v>
      </c>
    </row>
    <row r="8842">
      <c r="A8842" s="1" t="s">
        <v>3593</v>
      </c>
      <c r="B8842" s="4" t="s">
        <v>30</v>
      </c>
      <c r="C8842" s="4" t="s">
        <v>30</v>
      </c>
      <c r="D8842" s="4" t="s">
        <v>30</v>
      </c>
      <c r="E8842" s="4">
        <v>4.0</v>
      </c>
      <c r="F8842" s="4">
        <v>1.0</v>
      </c>
      <c r="G8842" s="4">
        <v>4.0</v>
      </c>
      <c r="H8842" s="5">
        <v>45034.0</v>
      </c>
      <c r="I8842" s="4">
        <f>IFERROR(__xludf.DUMMYFUNCTION("SPLIT(H8842,""/"")"),18.0)</f>
        <v>18</v>
      </c>
      <c r="J8842" s="4">
        <f>IFERROR(__xludf.DUMMYFUNCTION("""COMPUTED_VALUE"""),4.0)</f>
        <v>4</v>
      </c>
      <c r="K8842" s="4">
        <f>IFERROR(__xludf.DUMMYFUNCTION("""COMPUTED_VALUE"""),2023.0)</f>
        <v>2023</v>
      </c>
    </row>
    <row r="8843">
      <c r="A8843" s="1" t="s">
        <v>6732</v>
      </c>
      <c r="B8843" s="4" t="s">
        <v>30</v>
      </c>
      <c r="C8843" s="4" t="s">
        <v>30</v>
      </c>
      <c r="D8843" s="4" t="s">
        <v>28</v>
      </c>
      <c r="E8843" s="4">
        <v>3.0</v>
      </c>
      <c r="F8843" s="4">
        <v>4.0</v>
      </c>
      <c r="G8843" s="4">
        <v>12.0</v>
      </c>
      <c r="H8843" s="5">
        <v>45034.0</v>
      </c>
      <c r="I8843" s="4">
        <f>IFERROR(__xludf.DUMMYFUNCTION("SPLIT(H8843,""/"")"),18.0)</f>
        <v>18</v>
      </c>
      <c r="J8843" s="4">
        <f>IFERROR(__xludf.DUMMYFUNCTION("""COMPUTED_VALUE"""),4.0)</f>
        <v>4</v>
      </c>
      <c r="K8843" s="4">
        <f>IFERROR(__xludf.DUMMYFUNCTION("""COMPUTED_VALUE"""),2023.0)</f>
        <v>2023</v>
      </c>
    </row>
    <row r="8844">
      <c r="A8844" s="1" t="s">
        <v>9050</v>
      </c>
      <c r="B8844" s="4" t="s">
        <v>30</v>
      </c>
      <c r="C8844" s="4" t="s">
        <v>24</v>
      </c>
      <c r="D8844" s="4" t="s">
        <v>30</v>
      </c>
      <c r="E8844" s="4">
        <v>3.0</v>
      </c>
      <c r="F8844" s="4">
        <v>4.0</v>
      </c>
      <c r="G8844" s="4">
        <v>12.0</v>
      </c>
      <c r="H8844" s="5">
        <v>45035.0</v>
      </c>
      <c r="I8844" s="4">
        <f>IFERROR(__xludf.DUMMYFUNCTION("SPLIT(H8844,""/"")"),19.0)</f>
        <v>19</v>
      </c>
      <c r="J8844" s="4">
        <f>IFERROR(__xludf.DUMMYFUNCTION("""COMPUTED_VALUE"""),4.0)</f>
        <v>4</v>
      </c>
      <c r="K8844" s="4">
        <f>IFERROR(__xludf.DUMMYFUNCTION("""COMPUTED_VALUE"""),2023.0)</f>
        <v>2023</v>
      </c>
    </row>
    <row r="8845">
      <c r="A8845" s="1" t="s">
        <v>2365</v>
      </c>
      <c r="B8845" s="4" t="s">
        <v>30</v>
      </c>
      <c r="C8845" s="4" t="s">
        <v>30</v>
      </c>
      <c r="D8845" s="4" t="s">
        <v>30</v>
      </c>
      <c r="E8845" s="4">
        <v>1.0</v>
      </c>
      <c r="F8845" s="4">
        <v>1.0</v>
      </c>
      <c r="G8845" s="4">
        <v>1.0</v>
      </c>
      <c r="H8845" s="5">
        <v>45035.0</v>
      </c>
      <c r="I8845" s="4">
        <f>IFERROR(__xludf.DUMMYFUNCTION("SPLIT(H8845,""/"")"),19.0)</f>
        <v>19</v>
      </c>
      <c r="J8845" s="4">
        <f>IFERROR(__xludf.DUMMYFUNCTION("""COMPUTED_VALUE"""),4.0)</f>
        <v>4</v>
      </c>
      <c r="K8845" s="4">
        <f>IFERROR(__xludf.DUMMYFUNCTION("""COMPUTED_VALUE"""),2023.0)</f>
        <v>2023</v>
      </c>
    </row>
    <row r="8846">
      <c r="A8846" s="1" t="s">
        <v>1414</v>
      </c>
      <c r="B8846" s="4" t="s">
        <v>30</v>
      </c>
      <c r="C8846" s="4" t="s">
        <v>24</v>
      </c>
      <c r="D8846" s="4" t="s">
        <v>30</v>
      </c>
      <c r="E8846" s="4">
        <v>4.0</v>
      </c>
      <c r="F8846" s="4">
        <v>4.0</v>
      </c>
      <c r="G8846" s="4">
        <v>16.0</v>
      </c>
      <c r="H8846" s="5">
        <v>45035.0</v>
      </c>
      <c r="I8846" s="4">
        <f>IFERROR(__xludf.DUMMYFUNCTION("SPLIT(H8846,""/"")"),19.0)</f>
        <v>19</v>
      </c>
      <c r="J8846" s="4">
        <f>IFERROR(__xludf.DUMMYFUNCTION("""COMPUTED_VALUE"""),4.0)</f>
        <v>4</v>
      </c>
      <c r="K8846" s="4">
        <f>IFERROR(__xludf.DUMMYFUNCTION("""COMPUTED_VALUE"""),2023.0)</f>
        <v>2023</v>
      </c>
    </row>
    <row r="8847">
      <c r="A8847" s="1" t="s">
        <v>2213</v>
      </c>
      <c r="B8847" s="4" t="s">
        <v>30</v>
      </c>
      <c r="C8847" s="4" t="s">
        <v>30</v>
      </c>
      <c r="D8847" s="4" t="s">
        <v>30</v>
      </c>
      <c r="E8847" s="4">
        <v>5.0</v>
      </c>
      <c r="F8847" s="4">
        <v>3.0</v>
      </c>
      <c r="G8847" s="4">
        <v>15.0</v>
      </c>
      <c r="H8847" s="5">
        <v>45035.0</v>
      </c>
      <c r="I8847" s="4">
        <f>IFERROR(__xludf.DUMMYFUNCTION("SPLIT(H8847,""/"")"),19.0)</f>
        <v>19</v>
      </c>
      <c r="J8847" s="4">
        <f>IFERROR(__xludf.DUMMYFUNCTION("""COMPUTED_VALUE"""),4.0)</f>
        <v>4</v>
      </c>
      <c r="K8847" s="4">
        <f>IFERROR(__xludf.DUMMYFUNCTION("""COMPUTED_VALUE"""),2023.0)</f>
        <v>2023</v>
      </c>
    </row>
    <row r="8848">
      <c r="A8848" s="1" t="s">
        <v>8010</v>
      </c>
      <c r="B8848" s="4" t="s">
        <v>30</v>
      </c>
      <c r="C8848" s="4" t="s">
        <v>24</v>
      </c>
      <c r="D8848" s="4" t="s">
        <v>28</v>
      </c>
      <c r="E8848" s="4">
        <v>2.0</v>
      </c>
      <c r="F8848" s="4">
        <v>3.0</v>
      </c>
      <c r="G8848" s="4">
        <v>6.0</v>
      </c>
      <c r="H8848" s="5">
        <v>45036.0</v>
      </c>
      <c r="I8848" s="4">
        <f>IFERROR(__xludf.DUMMYFUNCTION("SPLIT(H8848,""/"")"),20.0)</f>
        <v>20</v>
      </c>
      <c r="J8848" s="4">
        <f>IFERROR(__xludf.DUMMYFUNCTION("""COMPUTED_VALUE"""),4.0)</f>
        <v>4</v>
      </c>
      <c r="K8848" s="4">
        <f>IFERROR(__xludf.DUMMYFUNCTION("""COMPUTED_VALUE"""),2023.0)</f>
        <v>2023</v>
      </c>
    </row>
    <row r="8849">
      <c r="A8849" s="1" t="s">
        <v>1246</v>
      </c>
      <c r="B8849" s="4" t="s">
        <v>30</v>
      </c>
      <c r="C8849" s="4" t="s">
        <v>30</v>
      </c>
      <c r="D8849" s="4" t="s">
        <v>30</v>
      </c>
      <c r="E8849" s="4">
        <v>2.0</v>
      </c>
      <c r="F8849" s="4">
        <v>1.0</v>
      </c>
      <c r="G8849" s="4">
        <v>2.0</v>
      </c>
      <c r="H8849" s="5">
        <v>45036.0</v>
      </c>
      <c r="I8849" s="4">
        <f>IFERROR(__xludf.DUMMYFUNCTION("SPLIT(H8849,""/"")"),20.0)</f>
        <v>20</v>
      </c>
      <c r="J8849" s="4">
        <f>IFERROR(__xludf.DUMMYFUNCTION("""COMPUTED_VALUE"""),4.0)</f>
        <v>4</v>
      </c>
      <c r="K8849" s="4">
        <f>IFERROR(__xludf.DUMMYFUNCTION("""COMPUTED_VALUE"""),2023.0)</f>
        <v>2023</v>
      </c>
    </row>
    <row r="8850">
      <c r="A8850" s="1" t="s">
        <v>2472</v>
      </c>
      <c r="B8850" s="4" t="s">
        <v>30</v>
      </c>
      <c r="C8850" s="4" t="s">
        <v>24</v>
      </c>
      <c r="D8850" s="4" t="s">
        <v>39</v>
      </c>
      <c r="E8850" s="4">
        <v>3.0</v>
      </c>
      <c r="F8850" s="4">
        <v>1.0</v>
      </c>
      <c r="G8850" s="4">
        <v>3.0</v>
      </c>
      <c r="H8850" s="5">
        <v>45036.0</v>
      </c>
      <c r="I8850" s="4">
        <f>IFERROR(__xludf.DUMMYFUNCTION("SPLIT(H8850,""/"")"),20.0)</f>
        <v>20</v>
      </c>
      <c r="J8850" s="4">
        <f>IFERROR(__xludf.DUMMYFUNCTION("""COMPUTED_VALUE"""),4.0)</f>
        <v>4</v>
      </c>
      <c r="K8850" s="4">
        <f>IFERROR(__xludf.DUMMYFUNCTION("""COMPUTED_VALUE"""),2023.0)</f>
        <v>2023</v>
      </c>
    </row>
    <row r="8851">
      <c r="A8851" s="1" t="s">
        <v>3466</v>
      </c>
      <c r="B8851" s="4" t="s">
        <v>30</v>
      </c>
      <c r="C8851" s="4" t="s">
        <v>24</v>
      </c>
      <c r="D8851" s="4" t="s">
        <v>30</v>
      </c>
      <c r="E8851" s="4">
        <v>4.0</v>
      </c>
      <c r="F8851" s="4">
        <v>4.0</v>
      </c>
      <c r="G8851" s="4">
        <v>16.0</v>
      </c>
      <c r="H8851" s="5">
        <v>45037.0</v>
      </c>
      <c r="I8851" s="4">
        <f>IFERROR(__xludf.DUMMYFUNCTION("SPLIT(H8851,""/"")"),21.0)</f>
        <v>21</v>
      </c>
      <c r="J8851" s="4">
        <f>IFERROR(__xludf.DUMMYFUNCTION("""COMPUTED_VALUE"""),4.0)</f>
        <v>4</v>
      </c>
      <c r="K8851" s="4">
        <f>IFERROR(__xludf.DUMMYFUNCTION("""COMPUTED_VALUE"""),2023.0)</f>
        <v>2023</v>
      </c>
    </row>
    <row r="8852">
      <c r="A8852" s="1" t="s">
        <v>591</v>
      </c>
      <c r="B8852" s="4" t="s">
        <v>30</v>
      </c>
      <c r="C8852" s="4" t="s">
        <v>30</v>
      </c>
      <c r="D8852" s="4" t="s">
        <v>30</v>
      </c>
      <c r="E8852" s="4">
        <v>3.0</v>
      </c>
      <c r="F8852" s="4">
        <v>4.0</v>
      </c>
      <c r="G8852" s="4">
        <v>12.0</v>
      </c>
      <c r="H8852" s="5">
        <v>45037.0</v>
      </c>
      <c r="I8852" s="4">
        <f>IFERROR(__xludf.DUMMYFUNCTION("SPLIT(H8852,""/"")"),21.0)</f>
        <v>21</v>
      </c>
      <c r="J8852" s="4">
        <f>IFERROR(__xludf.DUMMYFUNCTION("""COMPUTED_VALUE"""),4.0)</f>
        <v>4</v>
      </c>
      <c r="K8852" s="4">
        <f>IFERROR(__xludf.DUMMYFUNCTION("""COMPUTED_VALUE"""),2023.0)</f>
        <v>2023</v>
      </c>
    </row>
    <row r="8853">
      <c r="A8853" s="1" t="s">
        <v>9560</v>
      </c>
      <c r="B8853" s="4" t="s">
        <v>30</v>
      </c>
      <c r="C8853" s="4" t="s">
        <v>24</v>
      </c>
      <c r="D8853" s="4" t="s">
        <v>28</v>
      </c>
      <c r="E8853" s="4">
        <v>2.0</v>
      </c>
      <c r="F8853" s="4">
        <v>1.5</v>
      </c>
      <c r="G8853" s="4">
        <v>3.0</v>
      </c>
      <c r="H8853" s="5">
        <v>45037.0</v>
      </c>
      <c r="I8853" s="4">
        <f>IFERROR(__xludf.DUMMYFUNCTION("SPLIT(H8853,""/"")"),21.0)</f>
        <v>21</v>
      </c>
      <c r="J8853" s="4">
        <f>IFERROR(__xludf.DUMMYFUNCTION("""COMPUTED_VALUE"""),4.0)</f>
        <v>4</v>
      </c>
      <c r="K8853" s="4">
        <f>IFERROR(__xludf.DUMMYFUNCTION("""COMPUTED_VALUE"""),2023.0)</f>
        <v>2023</v>
      </c>
    </row>
    <row r="8854">
      <c r="A8854" s="1" t="s">
        <v>8360</v>
      </c>
      <c r="B8854" s="4" t="s">
        <v>30</v>
      </c>
      <c r="C8854" s="4" t="s">
        <v>30</v>
      </c>
      <c r="D8854" s="4" t="s">
        <v>28</v>
      </c>
      <c r="E8854" s="4">
        <v>3.0</v>
      </c>
      <c r="F8854" s="4">
        <v>1.5</v>
      </c>
      <c r="G8854" s="4">
        <v>4.5</v>
      </c>
      <c r="H8854" s="5">
        <v>45037.0</v>
      </c>
      <c r="I8854" s="4">
        <f>IFERROR(__xludf.DUMMYFUNCTION("SPLIT(H8854,""/"")"),21.0)</f>
        <v>21</v>
      </c>
      <c r="J8854" s="4">
        <f>IFERROR(__xludf.DUMMYFUNCTION("""COMPUTED_VALUE"""),4.0)</f>
        <v>4</v>
      </c>
      <c r="K8854" s="4">
        <f>IFERROR(__xludf.DUMMYFUNCTION("""COMPUTED_VALUE"""),2023.0)</f>
        <v>2023</v>
      </c>
    </row>
    <row r="8855">
      <c r="A8855" s="1" t="s">
        <v>4403</v>
      </c>
      <c r="B8855" s="4" t="s">
        <v>30</v>
      </c>
      <c r="C8855" s="4" t="s">
        <v>30</v>
      </c>
      <c r="D8855" s="4" t="s">
        <v>28</v>
      </c>
      <c r="E8855" s="4">
        <v>1.0</v>
      </c>
      <c r="F8855" s="4">
        <v>1.0</v>
      </c>
      <c r="G8855" s="4">
        <v>1.0</v>
      </c>
      <c r="H8855" s="5">
        <v>45037.0</v>
      </c>
      <c r="I8855" s="4">
        <f>IFERROR(__xludf.DUMMYFUNCTION("SPLIT(H8855,""/"")"),21.0)</f>
        <v>21</v>
      </c>
      <c r="J8855" s="4">
        <f>IFERROR(__xludf.DUMMYFUNCTION("""COMPUTED_VALUE"""),4.0)</f>
        <v>4</v>
      </c>
      <c r="K8855" s="4">
        <f>IFERROR(__xludf.DUMMYFUNCTION("""COMPUTED_VALUE"""),2023.0)</f>
        <v>2023</v>
      </c>
    </row>
    <row r="8856">
      <c r="A8856" s="1" t="s">
        <v>9280</v>
      </c>
      <c r="B8856" s="4" t="s">
        <v>30</v>
      </c>
      <c r="C8856" s="4" t="s">
        <v>30</v>
      </c>
      <c r="D8856" s="4" t="s">
        <v>30</v>
      </c>
      <c r="E8856" s="4">
        <v>4.0</v>
      </c>
      <c r="F8856" s="4">
        <v>2.0</v>
      </c>
      <c r="G8856" s="4">
        <v>8.0</v>
      </c>
      <c r="H8856" s="5">
        <v>45038.0</v>
      </c>
      <c r="I8856" s="4">
        <f>IFERROR(__xludf.DUMMYFUNCTION("SPLIT(H8856,""/"")"),22.0)</f>
        <v>22</v>
      </c>
      <c r="J8856" s="4">
        <f>IFERROR(__xludf.DUMMYFUNCTION("""COMPUTED_VALUE"""),4.0)</f>
        <v>4</v>
      </c>
      <c r="K8856" s="4">
        <f>IFERROR(__xludf.DUMMYFUNCTION("""COMPUTED_VALUE"""),2023.0)</f>
        <v>2023</v>
      </c>
    </row>
    <row r="8857">
      <c r="A8857" s="1" t="s">
        <v>2522</v>
      </c>
      <c r="B8857" s="4" t="s">
        <v>30</v>
      </c>
      <c r="C8857" s="4" t="s">
        <v>30</v>
      </c>
      <c r="D8857" s="4" t="s">
        <v>39</v>
      </c>
      <c r="E8857" s="4">
        <v>4.0</v>
      </c>
      <c r="F8857" s="4">
        <v>5.0</v>
      </c>
      <c r="G8857" s="4">
        <v>20.0</v>
      </c>
      <c r="H8857" s="5">
        <v>45038.0</v>
      </c>
      <c r="I8857" s="4">
        <f>IFERROR(__xludf.DUMMYFUNCTION("SPLIT(H8857,""/"")"),22.0)</f>
        <v>22</v>
      </c>
      <c r="J8857" s="4">
        <f>IFERROR(__xludf.DUMMYFUNCTION("""COMPUTED_VALUE"""),4.0)</f>
        <v>4</v>
      </c>
      <c r="K8857" s="4">
        <f>IFERROR(__xludf.DUMMYFUNCTION("""COMPUTED_VALUE"""),2023.0)</f>
        <v>2023</v>
      </c>
    </row>
    <row r="8858">
      <c r="A8858" s="1" t="s">
        <v>7916</v>
      </c>
      <c r="B8858" s="4" t="s">
        <v>30</v>
      </c>
      <c r="C8858" s="4" t="s">
        <v>24</v>
      </c>
      <c r="D8858" s="4" t="s">
        <v>39</v>
      </c>
      <c r="E8858" s="4">
        <v>3.0</v>
      </c>
      <c r="F8858" s="4">
        <v>3.0</v>
      </c>
      <c r="G8858" s="4">
        <v>9.0</v>
      </c>
      <c r="H8858" s="5">
        <v>45038.0</v>
      </c>
      <c r="I8858" s="4">
        <f>IFERROR(__xludf.DUMMYFUNCTION("SPLIT(H8858,""/"")"),22.0)</f>
        <v>22</v>
      </c>
      <c r="J8858" s="4">
        <f>IFERROR(__xludf.DUMMYFUNCTION("""COMPUTED_VALUE"""),4.0)</f>
        <v>4</v>
      </c>
      <c r="K8858" s="4">
        <f>IFERROR(__xludf.DUMMYFUNCTION("""COMPUTED_VALUE"""),2023.0)</f>
        <v>2023</v>
      </c>
    </row>
    <row r="8859">
      <c r="A8859" s="1" t="s">
        <v>3279</v>
      </c>
      <c r="B8859" s="4" t="s">
        <v>30</v>
      </c>
      <c r="C8859" s="4" t="s">
        <v>24</v>
      </c>
      <c r="D8859" s="4" t="s">
        <v>30</v>
      </c>
      <c r="E8859" s="4">
        <v>2.0</v>
      </c>
      <c r="F8859" s="4">
        <v>5.0</v>
      </c>
      <c r="G8859" s="4">
        <v>10.0</v>
      </c>
      <c r="H8859" s="5">
        <v>45038.0</v>
      </c>
      <c r="I8859" s="4">
        <f>IFERROR(__xludf.DUMMYFUNCTION("SPLIT(H8859,""/"")"),22.0)</f>
        <v>22</v>
      </c>
      <c r="J8859" s="4">
        <f>IFERROR(__xludf.DUMMYFUNCTION("""COMPUTED_VALUE"""),4.0)</f>
        <v>4</v>
      </c>
      <c r="K8859" s="4">
        <f>IFERROR(__xludf.DUMMYFUNCTION("""COMPUTED_VALUE"""),2023.0)</f>
        <v>2023</v>
      </c>
    </row>
    <row r="8860">
      <c r="A8860" s="1" t="s">
        <v>6644</v>
      </c>
      <c r="B8860" s="4" t="s">
        <v>30</v>
      </c>
      <c r="C8860" s="4" t="s">
        <v>30</v>
      </c>
      <c r="D8860" s="4" t="s">
        <v>30</v>
      </c>
      <c r="E8860" s="4">
        <v>2.0</v>
      </c>
      <c r="F8860" s="4">
        <v>3.0</v>
      </c>
      <c r="G8860" s="4">
        <v>6.0</v>
      </c>
      <c r="H8860" s="5">
        <v>45039.0</v>
      </c>
      <c r="I8860" s="4">
        <f>IFERROR(__xludf.DUMMYFUNCTION("SPLIT(H8860,""/"")"),23.0)</f>
        <v>23</v>
      </c>
      <c r="J8860" s="4">
        <f>IFERROR(__xludf.DUMMYFUNCTION("""COMPUTED_VALUE"""),4.0)</f>
        <v>4</v>
      </c>
      <c r="K8860" s="4">
        <f>IFERROR(__xludf.DUMMYFUNCTION("""COMPUTED_VALUE"""),2023.0)</f>
        <v>2023</v>
      </c>
    </row>
    <row r="8861">
      <c r="A8861" s="1" t="s">
        <v>4250</v>
      </c>
      <c r="B8861" s="4" t="s">
        <v>30</v>
      </c>
      <c r="C8861" s="4" t="s">
        <v>24</v>
      </c>
      <c r="D8861" s="4" t="s">
        <v>39</v>
      </c>
      <c r="E8861" s="4">
        <v>1.0</v>
      </c>
      <c r="F8861" s="4">
        <v>3.0</v>
      </c>
      <c r="G8861" s="4">
        <v>3.0</v>
      </c>
      <c r="H8861" s="5">
        <v>45039.0</v>
      </c>
      <c r="I8861" s="4">
        <f>IFERROR(__xludf.DUMMYFUNCTION("SPLIT(H8861,""/"")"),23.0)</f>
        <v>23</v>
      </c>
      <c r="J8861" s="4">
        <f>IFERROR(__xludf.DUMMYFUNCTION("""COMPUTED_VALUE"""),4.0)</f>
        <v>4</v>
      </c>
      <c r="K8861" s="4">
        <f>IFERROR(__xludf.DUMMYFUNCTION("""COMPUTED_VALUE"""),2023.0)</f>
        <v>2023</v>
      </c>
    </row>
    <row r="8862">
      <c r="A8862" s="1" t="s">
        <v>9429</v>
      </c>
      <c r="B8862" s="4" t="s">
        <v>30</v>
      </c>
      <c r="C8862" s="4" t="s">
        <v>24</v>
      </c>
      <c r="D8862" s="4" t="s">
        <v>28</v>
      </c>
      <c r="E8862" s="4">
        <v>4.0</v>
      </c>
      <c r="F8862" s="4">
        <v>5.0</v>
      </c>
      <c r="G8862" s="4">
        <v>20.0</v>
      </c>
      <c r="H8862" s="5">
        <v>45039.0</v>
      </c>
      <c r="I8862" s="4">
        <f>IFERROR(__xludf.DUMMYFUNCTION("SPLIT(H8862,""/"")"),23.0)</f>
        <v>23</v>
      </c>
      <c r="J8862" s="4">
        <f>IFERROR(__xludf.DUMMYFUNCTION("""COMPUTED_VALUE"""),4.0)</f>
        <v>4</v>
      </c>
      <c r="K8862" s="4">
        <f>IFERROR(__xludf.DUMMYFUNCTION("""COMPUTED_VALUE"""),2023.0)</f>
        <v>2023</v>
      </c>
    </row>
    <row r="8863">
      <c r="A8863" s="1" t="s">
        <v>4308</v>
      </c>
      <c r="B8863" s="4" t="s">
        <v>30</v>
      </c>
      <c r="C8863" s="4" t="s">
        <v>30</v>
      </c>
      <c r="D8863" s="4" t="s">
        <v>23</v>
      </c>
      <c r="E8863" s="4">
        <v>5.0</v>
      </c>
      <c r="F8863" s="4">
        <v>5.0</v>
      </c>
      <c r="G8863" s="4">
        <v>25.0</v>
      </c>
      <c r="H8863" s="5">
        <v>45039.0</v>
      </c>
      <c r="I8863" s="4">
        <f>IFERROR(__xludf.DUMMYFUNCTION("SPLIT(H8863,""/"")"),23.0)</f>
        <v>23</v>
      </c>
      <c r="J8863" s="4">
        <f>IFERROR(__xludf.DUMMYFUNCTION("""COMPUTED_VALUE"""),4.0)</f>
        <v>4</v>
      </c>
      <c r="K8863" s="4">
        <f>IFERROR(__xludf.DUMMYFUNCTION("""COMPUTED_VALUE"""),2023.0)</f>
        <v>2023</v>
      </c>
    </row>
    <row r="8864">
      <c r="A8864" s="1" t="s">
        <v>4974</v>
      </c>
      <c r="B8864" s="4" t="s">
        <v>30</v>
      </c>
      <c r="C8864" s="4" t="s">
        <v>29</v>
      </c>
      <c r="D8864" s="4" t="s">
        <v>30</v>
      </c>
      <c r="E8864" s="4">
        <v>4.0</v>
      </c>
      <c r="F8864" s="4">
        <v>1.5</v>
      </c>
      <c r="G8864" s="4">
        <v>6.0</v>
      </c>
      <c r="H8864" s="5">
        <v>45039.0</v>
      </c>
      <c r="I8864" s="4">
        <f>IFERROR(__xludf.DUMMYFUNCTION("SPLIT(H8864,""/"")"),23.0)</f>
        <v>23</v>
      </c>
      <c r="J8864" s="4">
        <f>IFERROR(__xludf.DUMMYFUNCTION("""COMPUTED_VALUE"""),4.0)</f>
        <v>4</v>
      </c>
      <c r="K8864" s="4">
        <f>IFERROR(__xludf.DUMMYFUNCTION("""COMPUTED_VALUE"""),2023.0)</f>
        <v>2023</v>
      </c>
    </row>
    <row r="8865">
      <c r="A8865" s="1" t="s">
        <v>9540</v>
      </c>
      <c r="B8865" s="4" t="s">
        <v>30</v>
      </c>
      <c r="C8865" s="4" t="s">
        <v>24</v>
      </c>
      <c r="D8865" s="4" t="s">
        <v>23</v>
      </c>
      <c r="E8865" s="4">
        <v>4.0</v>
      </c>
      <c r="F8865" s="4">
        <v>2.0</v>
      </c>
      <c r="G8865" s="4">
        <v>8.0</v>
      </c>
      <c r="H8865" s="5">
        <v>45039.0</v>
      </c>
      <c r="I8865" s="4">
        <f>IFERROR(__xludf.DUMMYFUNCTION("SPLIT(H8865,""/"")"),23.0)</f>
        <v>23</v>
      </c>
      <c r="J8865" s="4">
        <f>IFERROR(__xludf.DUMMYFUNCTION("""COMPUTED_VALUE"""),4.0)</f>
        <v>4</v>
      </c>
      <c r="K8865" s="4">
        <f>IFERROR(__xludf.DUMMYFUNCTION("""COMPUTED_VALUE"""),2023.0)</f>
        <v>2023</v>
      </c>
    </row>
    <row r="8866">
      <c r="A8866" s="1" t="s">
        <v>7325</v>
      </c>
      <c r="B8866" s="4" t="s">
        <v>30</v>
      </c>
      <c r="C8866" s="4" t="s">
        <v>24</v>
      </c>
      <c r="D8866" s="4" t="s">
        <v>23</v>
      </c>
      <c r="E8866" s="4">
        <v>2.0</v>
      </c>
      <c r="F8866" s="4">
        <v>5.0</v>
      </c>
      <c r="G8866" s="4">
        <v>10.0</v>
      </c>
      <c r="H8866" s="5">
        <v>45040.0</v>
      </c>
      <c r="I8866" s="4">
        <f>IFERROR(__xludf.DUMMYFUNCTION("SPLIT(H8866,""/"")"),24.0)</f>
        <v>24</v>
      </c>
      <c r="J8866" s="4">
        <f>IFERROR(__xludf.DUMMYFUNCTION("""COMPUTED_VALUE"""),4.0)</f>
        <v>4</v>
      </c>
      <c r="K8866" s="4">
        <f>IFERROR(__xludf.DUMMYFUNCTION("""COMPUTED_VALUE"""),2023.0)</f>
        <v>2023</v>
      </c>
    </row>
    <row r="8867">
      <c r="A8867" s="1" t="s">
        <v>8497</v>
      </c>
      <c r="B8867" s="4" t="s">
        <v>30</v>
      </c>
      <c r="C8867" s="4" t="s">
        <v>29</v>
      </c>
      <c r="D8867" s="4" t="s">
        <v>30</v>
      </c>
      <c r="E8867" s="4">
        <v>5.0</v>
      </c>
      <c r="F8867" s="4">
        <v>3.0</v>
      </c>
      <c r="G8867" s="4">
        <v>15.0</v>
      </c>
      <c r="H8867" s="5">
        <v>45040.0</v>
      </c>
      <c r="I8867" s="4">
        <f>IFERROR(__xludf.DUMMYFUNCTION("SPLIT(H8867,""/"")"),24.0)</f>
        <v>24</v>
      </c>
      <c r="J8867" s="4">
        <f>IFERROR(__xludf.DUMMYFUNCTION("""COMPUTED_VALUE"""),4.0)</f>
        <v>4</v>
      </c>
      <c r="K8867" s="4">
        <f>IFERROR(__xludf.DUMMYFUNCTION("""COMPUTED_VALUE"""),2023.0)</f>
        <v>2023</v>
      </c>
    </row>
    <row r="8868">
      <c r="A8868" s="1" t="s">
        <v>2146</v>
      </c>
      <c r="B8868" s="4" t="s">
        <v>30</v>
      </c>
      <c r="C8868" s="4" t="s">
        <v>24</v>
      </c>
      <c r="D8868" s="4" t="s">
        <v>39</v>
      </c>
      <c r="E8868" s="4">
        <v>5.0</v>
      </c>
      <c r="F8868" s="4">
        <v>3.0</v>
      </c>
      <c r="G8868" s="4">
        <v>15.0</v>
      </c>
      <c r="H8868" s="5">
        <v>45040.0</v>
      </c>
      <c r="I8868" s="4">
        <f>IFERROR(__xludf.DUMMYFUNCTION("SPLIT(H8868,""/"")"),24.0)</f>
        <v>24</v>
      </c>
      <c r="J8868" s="4">
        <f>IFERROR(__xludf.DUMMYFUNCTION("""COMPUTED_VALUE"""),4.0)</f>
        <v>4</v>
      </c>
      <c r="K8868" s="4">
        <f>IFERROR(__xludf.DUMMYFUNCTION("""COMPUTED_VALUE"""),2023.0)</f>
        <v>2023</v>
      </c>
    </row>
    <row r="8869">
      <c r="A8869" s="1" t="s">
        <v>3211</v>
      </c>
      <c r="B8869" s="4" t="s">
        <v>30</v>
      </c>
      <c r="C8869" s="4" t="s">
        <v>30</v>
      </c>
      <c r="D8869" s="4" t="s">
        <v>30</v>
      </c>
      <c r="E8869" s="4">
        <v>1.0</v>
      </c>
      <c r="F8869" s="4">
        <v>3.0</v>
      </c>
      <c r="G8869" s="4">
        <v>3.0</v>
      </c>
      <c r="H8869" s="5">
        <v>45041.0</v>
      </c>
      <c r="I8869" s="4">
        <f>IFERROR(__xludf.DUMMYFUNCTION("SPLIT(H8869,""/"")"),25.0)</f>
        <v>25</v>
      </c>
      <c r="J8869" s="4">
        <f>IFERROR(__xludf.DUMMYFUNCTION("""COMPUTED_VALUE"""),4.0)</f>
        <v>4</v>
      </c>
      <c r="K8869" s="4">
        <f>IFERROR(__xludf.DUMMYFUNCTION("""COMPUTED_VALUE"""),2023.0)</f>
        <v>2023</v>
      </c>
    </row>
    <row r="8870">
      <c r="A8870" s="1" t="s">
        <v>9405</v>
      </c>
      <c r="B8870" s="4" t="s">
        <v>30</v>
      </c>
      <c r="C8870" s="4" t="s">
        <v>30</v>
      </c>
      <c r="D8870" s="4" t="s">
        <v>23</v>
      </c>
      <c r="E8870" s="4">
        <v>5.0</v>
      </c>
      <c r="F8870" s="4">
        <v>4.0</v>
      </c>
      <c r="G8870" s="4">
        <v>20.0</v>
      </c>
      <c r="H8870" s="5">
        <v>45042.0</v>
      </c>
      <c r="I8870" s="4">
        <f>IFERROR(__xludf.DUMMYFUNCTION("SPLIT(H8870,""/"")"),26.0)</f>
        <v>26</v>
      </c>
      <c r="J8870" s="4">
        <f>IFERROR(__xludf.DUMMYFUNCTION("""COMPUTED_VALUE"""),4.0)</f>
        <v>4</v>
      </c>
      <c r="K8870" s="4">
        <f>IFERROR(__xludf.DUMMYFUNCTION("""COMPUTED_VALUE"""),2023.0)</f>
        <v>2023</v>
      </c>
    </row>
    <row r="8871">
      <c r="A8871" s="1" t="s">
        <v>2421</v>
      </c>
      <c r="B8871" s="4" t="s">
        <v>30</v>
      </c>
      <c r="C8871" s="4" t="s">
        <v>30</v>
      </c>
      <c r="D8871" s="4" t="s">
        <v>23</v>
      </c>
      <c r="E8871" s="4">
        <v>4.0</v>
      </c>
      <c r="F8871" s="4">
        <v>1.0</v>
      </c>
      <c r="G8871" s="4">
        <v>4.0</v>
      </c>
      <c r="H8871" s="5">
        <v>45043.0</v>
      </c>
      <c r="I8871" s="4">
        <f>IFERROR(__xludf.DUMMYFUNCTION("SPLIT(H8871,""/"")"),27.0)</f>
        <v>27</v>
      </c>
      <c r="J8871" s="4">
        <f>IFERROR(__xludf.DUMMYFUNCTION("""COMPUTED_VALUE"""),4.0)</f>
        <v>4</v>
      </c>
      <c r="K8871" s="4">
        <f>IFERROR(__xludf.DUMMYFUNCTION("""COMPUTED_VALUE"""),2023.0)</f>
        <v>2023</v>
      </c>
    </row>
    <row r="8872">
      <c r="A8872" s="1" t="s">
        <v>3537</v>
      </c>
      <c r="B8872" s="4" t="s">
        <v>30</v>
      </c>
      <c r="C8872" s="4" t="s">
        <v>24</v>
      </c>
      <c r="D8872" s="4" t="s">
        <v>28</v>
      </c>
      <c r="E8872" s="4">
        <v>4.0</v>
      </c>
      <c r="F8872" s="4">
        <v>3.0</v>
      </c>
      <c r="G8872" s="4">
        <v>12.0</v>
      </c>
      <c r="H8872" s="5">
        <v>45045.0</v>
      </c>
      <c r="I8872" s="4">
        <f>IFERROR(__xludf.DUMMYFUNCTION("SPLIT(H8872,""/"")"),29.0)</f>
        <v>29</v>
      </c>
      <c r="J8872" s="4">
        <f>IFERROR(__xludf.DUMMYFUNCTION("""COMPUTED_VALUE"""),4.0)</f>
        <v>4</v>
      </c>
      <c r="K8872" s="4">
        <f>IFERROR(__xludf.DUMMYFUNCTION("""COMPUTED_VALUE"""),2023.0)</f>
        <v>2023</v>
      </c>
    </row>
    <row r="8873">
      <c r="A8873" s="1" t="s">
        <v>8171</v>
      </c>
      <c r="B8873" s="4" t="s">
        <v>30</v>
      </c>
      <c r="C8873" s="4" t="s">
        <v>30</v>
      </c>
      <c r="D8873" s="4" t="s">
        <v>28</v>
      </c>
      <c r="E8873" s="4">
        <v>4.0</v>
      </c>
      <c r="F8873" s="4">
        <v>5.0</v>
      </c>
      <c r="G8873" s="4">
        <v>20.0</v>
      </c>
      <c r="H8873" s="5">
        <v>45046.0</v>
      </c>
      <c r="I8873" s="4">
        <f>IFERROR(__xludf.DUMMYFUNCTION("SPLIT(H8873,""/"")"),30.0)</f>
        <v>30</v>
      </c>
      <c r="J8873" s="4">
        <f>IFERROR(__xludf.DUMMYFUNCTION("""COMPUTED_VALUE"""),4.0)</f>
        <v>4</v>
      </c>
      <c r="K8873" s="4">
        <f>IFERROR(__xludf.DUMMYFUNCTION("""COMPUTED_VALUE"""),2023.0)</f>
        <v>2023</v>
      </c>
    </row>
    <row r="8874">
      <c r="A8874" s="1" t="s">
        <v>6263</v>
      </c>
      <c r="B8874" s="4" t="s">
        <v>30</v>
      </c>
      <c r="C8874" s="4" t="s">
        <v>24</v>
      </c>
      <c r="D8874" s="4" t="s">
        <v>30</v>
      </c>
      <c r="E8874" s="4">
        <v>3.0</v>
      </c>
      <c r="F8874" s="4">
        <v>3.0</v>
      </c>
      <c r="G8874" s="4">
        <v>9.0</v>
      </c>
      <c r="H8874" s="5">
        <v>45047.0</v>
      </c>
      <c r="I8874" s="4">
        <f>IFERROR(__xludf.DUMMYFUNCTION("SPLIT(H8874,""/"")"),1.0)</f>
        <v>1</v>
      </c>
      <c r="J8874" s="4">
        <f>IFERROR(__xludf.DUMMYFUNCTION("""COMPUTED_VALUE"""),5.0)</f>
        <v>5</v>
      </c>
      <c r="K8874" s="4">
        <f>IFERROR(__xludf.DUMMYFUNCTION("""COMPUTED_VALUE"""),2023.0)</f>
        <v>2023</v>
      </c>
    </row>
    <row r="8875">
      <c r="A8875" s="1" t="s">
        <v>9213</v>
      </c>
      <c r="B8875" s="4" t="s">
        <v>30</v>
      </c>
      <c r="C8875" s="4" t="s">
        <v>30</v>
      </c>
      <c r="D8875" s="4" t="s">
        <v>23</v>
      </c>
      <c r="E8875" s="4">
        <v>2.0</v>
      </c>
      <c r="F8875" s="4">
        <v>4.0</v>
      </c>
      <c r="G8875" s="4">
        <v>8.0</v>
      </c>
      <c r="H8875" s="5">
        <v>45047.0</v>
      </c>
      <c r="I8875" s="4">
        <f>IFERROR(__xludf.DUMMYFUNCTION("SPLIT(H8875,""/"")"),1.0)</f>
        <v>1</v>
      </c>
      <c r="J8875" s="4">
        <f>IFERROR(__xludf.DUMMYFUNCTION("""COMPUTED_VALUE"""),5.0)</f>
        <v>5</v>
      </c>
      <c r="K8875" s="4">
        <f>IFERROR(__xludf.DUMMYFUNCTION("""COMPUTED_VALUE"""),2023.0)</f>
        <v>2023</v>
      </c>
    </row>
    <row r="8876">
      <c r="A8876" s="1" t="s">
        <v>5700</v>
      </c>
      <c r="B8876" s="4" t="s">
        <v>30</v>
      </c>
      <c r="C8876" s="4" t="s">
        <v>29</v>
      </c>
      <c r="D8876" s="4" t="s">
        <v>28</v>
      </c>
      <c r="E8876" s="4">
        <v>5.0</v>
      </c>
      <c r="F8876" s="4">
        <v>4.0</v>
      </c>
      <c r="G8876" s="4">
        <v>20.0</v>
      </c>
      <c r="H8876" s="5">
        <v>45047.0</v>
      </c>
      <c r="I8876" s="4">
        <f>IFERROR(__xludf.DUMMYFUNCTION("SPLIT(H8876,""/"")"),1.0)</f>
        <v>1</v>
      </c>
      <c r="J8876" s="4">
        <f>IFERROR(__xludf.DUMMYFUNCTION("""COMPUTED_VALUE"""),5.0)</f>
        <v>5</v>
      </c>
      <c r="K8876" s="4">
        <f>IFERROR(__xludf.DUMMYFUNCTION("""COMPUTED_VALUE"""),2023.0)</f>
        <v>2023</v>
      </c>
    </row>
    <row r="8877">
      <c r="A8877" s="1" t="s">
        <v>5658</v>
      </c>
      <c r="B8877" s="4" t="s">
        <v>30</v>
      </c>
      <c r="C8877" s="4" t="s">
        <v>29</v>
      </c>
      <c r="D8877" s="4" t="s">
        <v>30</v>
      </c>
      <c r="E8877" s="4">
        <v>5.0</v>
      </c>
      <c r="F8877" s="4">
        <v>2.0</v>
      </c>
      <c r="G8877" s="4">
        <v>10.0</v>
      </c>
      <c r="H8877" s="5">
        <v>45048.0</v>
      </c>
      <c r="I8877" s="4">
        <f>IFERROR(__xludf.DUMMYFUNCTION("SPLIT(H8877,""/"")"),2.0)</f>
        <v>2</v>
      </c>
      <c r="J8877" s="4">
        <f>IFERROR(__xludf.DUMMYFUNCTION("""COMPUTED_VALUE"""),5.0)</f>
        <v>5</v>
      </c>
      <c r="K8877" s="4">
        <f>IFERROR(__xludf.DUMMYFUNCTION("""COMPUTED_VALUE"""),2023.0)</f>
        <v>2023</v>
      </c>
    </row>
    <row r="8878">
      <c r="A8878" s="1" t="s">
        <v>3344</v>
      </c>
      <c r="B8878" s="4" t="s">
        <v>30</v>
      </c>
      <c r="C8878" s="4" t="s">
        <v>29</v>
      </c>
      <c r="D8878" s="4" t="s">
        <v>28</v>
      </c>
      <c r="E8878" s="4">
        <v>3.0</v>
      </c>
      <c r="F8878" s="4">
        <v>1.0</v>
      </c>
      <c r="G8878" s="4">
        <v>3.0</v>
      </c>
      <c r="H8878" s="5">
        <v>45048.0</v>
      </c>
      <c r="I8878" s="4">
        <f>IFERROR(__xludf.DUMMYFUNCTION("SPLIT(H8878,""/"")"),2.0)</f>
        <v>2</v>
      </c>
      <c r="J8878" s="4">
        <f>IFERROR(__xludf.DUMMYFUNCTION("""COMPUTED_VALUE"""),5.0)</f>
        <v>5</v>
      </c>
      <c r="K8878" s="4">
        <f>IFERROR(__xludf.DUMMYFUNCTION("""COMPUTED_VALUE"""),2023.0)</f>
        <v>2023</v>
      </c>
    </row>
    <row r="8879">
      <c r="A8879" s="1" t="s">
        <v>6521</v>
      </c>
      <c r="B8879" s="4" t="s">
        <v>30</v>
      </c>
      <c r="C8879" s="4" t="s">
        <v>29</v>
      </c>
      <c r="D8879" s="4" t="s">
        <v>30</v>
      </c>
      <c r="E8879" s="4">
        <v>1.0</v>
      </c>
      <c r="F8879" s="4">
        <v>3.0</v>
      </c>
      <c r="G8879" s="4">
        <v>3.0</v>
      </c>
      <c r="H8879" s="5">
        <v>45050.0</v>
      </c>
      <c r="I8879" s="4">
        <f>IFERROR(__xludf.DUMMYFUNCTION("SPLIT(H8879,""/"")"),4.0)</f>
        <v>4</v>
      </c>
      <c r="J8879" s="4">
        <f>IFERROR(__xludf.DUMMYFUNCTION("""COMPUTED_VALUE"""),5.0)</f>
        <v>5</v>
      </c>
      <c r="K8879" s="4">
        <f>IFERROR(__xludf.DUMMYFUNCTION("""COMPUTED_VALUE"""),2023.0)</f>
        <v>2023</v>
      </c>
    </row>
    <row r="8880">
      <c r="A8880" s="1" t="s">
        <v>7347</v>
      </c>
      <c r="B8880" s="4" t="s">
        <v>30</v>
      </c>
      <c r="C8880" s="4" t="s">
        <v>29</v>
      </c>
      <c r="D8880" s="4" t="s">
        <v>23</v>
      </c>
      <c r="E8880" s="4">
        <v>2.0</v>
      </c>
      <c r="F8880" s="4">
        <v>2.0</v>
      </c>
      <c r="G8880" s="4">
        <v>4.0</v>
      </c>
      <c r="H8880" s="5">
        <v>45050.0</v>
      </c>
      <c r="I8880" s="4">
        <f>IFERROR(__xludf.DUMMYFUNCTION("SPLIT(H8880,""/"")"),4.0)</f>
        <v>4</v>
      </c>
      <c r="J8880" s="4">
        <f>IFERROR(__xludf.DUMMYFUNCTION("""COMPUTED_VALUE"""),5.0)</f>
        <v>5</v>
      </c>
      <c r="K8880" s="4">
        <f>IFERROR(__xludf.DUMMYFUNCTION("""COMPUTED_VALUE"""),2023.0)</f>
        <v>2023</v>
      </c>
    </row>
    <row r="8881">
      <c r="A8881" s="1" t="s">
        <v>1808</v>
      </c>
      <c r="B8881" s="4" t="s">
        <v>30</v>
      </c>
      <c r="C8881" s="4" t="s">
        <v>30</v>
      </c>
      <c r="D8881" s="4" t="s">
        <v>28</v>
      </c>
      <c r="E8881" s="4">
        <v>2.0</v>
      </c>
      <c r="F8881" s="4">
        <v>1.5</v>
      </c>
      <c r="G8881" s="4">
        <v>3.0</v>
      </c>
      <c r="H8881" s="5">
        <v>45050.0</v>
      </c>
      <c r="I8881" s="4">
        <f>IFERROR(__xludf.DUMMYFUNCTION("SPLIT(H8881,""/"")"),4.0)</f>
        <v>4</v>
      </c>
      <c r="J8881" s="4">
        <f>IFERROR(__xludf.DUMMYFUNCTION("""COMPUTED_VALUE"""),5.0)</f>
        <v>5</v>
      </c>
      <c r="K8881" s="4">
        <f>IFERROR(__xludf.DUMMYFUNCTION("""COMPUTED_VALUE"""),2023.0)</f>
        <v>2023</v>
      </c>
    </row>
    <row r="8882">
      <c r="A8882" s="1" t="s">
        <v>9146</v>
      </c>
      <c r="B8882" s="4" t="s">
        <v>30</v>
      </c>
      <c r="C8882" s="4" t="s">
        <v>24</v>
      </c>
      <c r="D8882" s="4" t="s">
        <v>28</v>
      </c>
      <c r="E8882" s="4">
        <v>5.0</v>
      </c>
      <c r="F8882" s="4">
        <v>4.0</v>
      </c>
      <c r="G8882" s="4">
        <v>20.0</v>
      </c>
      <c r="H8882" s="5">
        <v>45050.0</v>
      </c>
      <c r="I8882" s="4">
        <f>IFERROR(__xludf.DUMMYFUNCTION("SPLIT(H8882,""/"")"),4.0)</f>
        <v>4</v>
      </c>
      <c r="J8882" s="4">
        <f>IFERROR(__xludf.DUMMYFUNCTION("""COMPUTED_VALUE"""),5.0)</f>
        <v>5</v>
      </c>
      <c r="K8882" s="4">
        <f>IFERROR(__xludf.DUMMYFUNCTION("""COMPUTED_VALUE"""),2023.0)</f>
        <v>2023</v>
      </c>
    </row>
    <row r="8883">
      <c r="A8883" s="1" t="s">
        <v>1321</v>
      </c>
      <c r="B8883" s="4" t="s">
        <v>30</v>
      </c>
      <c r="C8883" s="4" t="s">
        <v>24</v>
      </c>
      <c r="D8883" s="4" t="s">
        <v>28</v>
      </c>
      <c r="E8883" s="4">
        <v>4.0</v>
      </c>
      <c r="F8883" s="4">
        <v>3.0</v>
      </c>
      <c r="G8883" s="4">
        <v>12.0</v>
      </c>
      <c r="H8883" s="5">
        <v>45050.0</v>
      </c>
      <c r="I8883" s="4">
        <f>IFERROR(__xludf.DUMMYFUNCTION("SPLIT(H8883,""/"")"),4.0)</f>
        <v>4</v>
      </c>
      <c r="J8883" s="4">
        <f>IFERROR(__xludf.DUMMYFUNCTION("""COMPUTED_VALUE"""),5.0)</f>
        <v>5</v>
      </c>
      <c r="K8883" s="4">
        <f>IFERROR(__xludf.DUMMYFUNCTION("""COMPUTED_VALUE"""),2023.0)</f>
        <v>2023</v>
      </c>
    </row>
    <row r="8884">
      <c r="A8884" s="1" t="s">
        <v>6420</v>
      </c>
      <c r="B8884" s="4" t="s">
        <v>30</v>
      </c>
      <c r="C8884" s="4" t="s">
        <v>30</v>
      </c>
      <c r="D8884" s="4" t="s">
        <v>39</v>
      </c>
      <c r="E8884" s="4">
        <v>3.0</v>
      </c>
      <c r="F8884" s="4">
        <v>5.0</v>
      </c>
      <c r="G8884" s="4">
        <v>15.0</v>
      </c>
      <c r="H8884" s="5">
        <v>45051.0</v>
      </c>
      <c r="I8884" s="4">
        <f>IFERROR(__xludf.DUMMYFUNCTION("SPLIT(H8884,""/"")"),5.0)</f>
        <v>5</v>
      </c>
      <c r="J8884" s="4">
        <f>IFERROR(__xludf.DUMMYFUNCTION("""COMPUTED_VALUE"""),5.0)</f>
        <v>5</v>
      </c>
      <c r="K8884" s="4">
        <f>IFERROR(__xludf.DUMMYFUNCTION("""COMPUTED_VALUE"""),2023.0)</f>
        <v>2023</v>
      </c>
    </row>
    <row r="8885">
      <c r="A8885" s="1" t="s">
        <v>6303</v>
      </c>
      <c r="B8885" s="4" t="s">
        <v>30</v>
      </c>
      <c r="C8885" s="4" t="s">
        <v>30</v>
      </c>
      <c r="D8885" s="4" t="s">
        <v>23</v>
      </c>
      <c r="E8885" s="4">
        <v>4.0</v>
      </c>
      <c r="F8885" s="4">
        <v>4.0</v>
      </c>
      <c r="G8885" s="4">
        <v>16.0</v>
      </c>
      <c r="H8885" s="5">
        <v>45051.0</v>
      </c>
      <c r="I8885" s="4">
        <f>IFERROR(__xludf.DUMMYFUNCTION("SPLIT(H8885,""/"")"),5.0)</f>
        <v>5</v>
      </c>
      <c r="J8885" s="4">
        <f>IFERROR(__xludf.DUMMYFUNCTION("""COMPUTED_VALUE"""),5.0)</f>
        <v>5</v>
      </c>
      <c r="K8885" s="4">
        <f>IFERROR(__xludf.DUMMYFUNCTION("""COMPUTED_VALUE"""),2023.0)</f>
        <v>2023</v>
      </c>
    </row>
    <row r="8886">
      <c r="A8886" s="1" t="s">
        <v>3443</v>
      </c>
      <c r="B8886" s="4" t="s">
        <v>30</v>
      </c>
      <c r="C8886" s="4" t="s">
        <v>30</v>
      </c>
      <c r="D8886" s="4" t="s">
        <v>39</v>
      </c>
      <c r="E8886" s="4">
        <v>5.0</v>
      </c>
      <c r="F8886" s="4">
        <v>2.0</v>
      </c>
      <c r="G8886" s="4">
        <v>10.0</v>
      </c>
      <c r="H8886" s="5">
        <v>45051.0</v>
      </c>
      <c r="I8886" s="4">
        <f>IFERROR(__xludf.DUMMYFUNCTION("SPLIT(H8886,""/"")"),5.0)</f>
        <v>5</v>
      </c>
      <c r="J8886" s="4">
        <f>IFERROR(__xludf.DUMMYFUNCTION("""COMPUTED_VALUE"""),5.0)</f>
        <v>5</v>
      </c>
      <c r="K8886" s="4">
        <f>IFERROR(__xludf.DUMMYFUNCTION("""COMPUTED_VALUE"""),2023.0)</f>
        <v>2023</v>
      </c>
    </row>
    <row r="8887">
      <c r="A8887" s="1" t="s">
        <v>4845</v>
      </c>
      <c r="B8887" s="4" t="s">
        <v>30</v>
      </c>
      <c r="C8887" s="4" t="s">
        <v>24</v>
      </c>
      <c r="D8887" s="4" t="s">
        <v>39</v>
      </c>
      <c r="E8887" s="4">
        <v>4.0</v>
      </c>
      <c r="F8887" s="4">
        <v>4.0</v>
      </c>
      <c r="G8887" s="4">
        <v>16.0</v>
      </c>
      <c r="H8887" s="5">
        <v>45052.0</v>
      </c>
      <c r="I8887" s="4">
        <f>IFERROR(__xludf.DUMMYFUNCTION("SPLIT(H8887,""/"")"),6.0)</f>
        <v>6</v>
      </c>
      <c r="J8887" s="4">
        <f>IFERROR(__xludf.DUMMYFUNCTION("""COMPUTED_VALUE"""),5.0)</f>
        <v>5</v>
      </c>
      <c r="K8887" s="4">
        <f>IFERROR(__xludf.DUMMYFUNCTION("""COMPUTED_VALUE"""),2023.0)</f>
        <v>2023</v>
      </c>
    </row>
    <row r="8888">
      <c r="A8888" s="1" t="s">
        <v>6126</v>
      </c>
      <c r="B8888" s="4" t="s">
        <v>30</v>
      </c>
      <c r="C8888" s="4" t="s">
        <v>30</v>
      </c>
      <c r="D8888" s="4" t="s">
        <v>30</v>
      </c>
      <c r="E8888" s="4">
        <v>3.0</v>
      </c>
      <c r="F8888" s="4">
        <v>4.0</v>
      </c>
      <c r="G8888" s="4">
        <v>12.0</v>
      </c>
      <c r="H8888" s="5">
        <v>45052.0</v>
      </c>
      <c r="I8888" s="4">
        <f>IFERROR(__xludf.DUMMYFUNCTION("SPLIT(H8888,""/"")"),6.0)</f>
        <v>6</v>
      </c>
      <c r="J8888" s="4">
        <f>IFERROR(__xludf.DUMMYFUNCTION("""COMPUTED_VALUE"""),5.0)</f>
        <v>5</v>
      </c>
      <c r="K8888" s="4">
        <f>IFERROR(__xludf.DUMMYFUNCTION("""COMPUTED_VALUE"""),2023.0)</f>
        <v>2023</v>
      </c>
    </row>
    <row r="8889">
      <c r="A8889" s="1" t="s">
        <v>3266</v>
      </c>
      <c r="B8889" s="4" t="s">
        <v>30</v>
      </c>
      <c r="C8889" s="4" t="s">
        <v>30</v>
      </c>
      <c r="D8889" s="4" t="s">
        <v>23</v>
      </c>
      <c r="E8889" s="4">
        <v>4.0</v>
      </c>
      <c r="F8889" s="4">
        <v>4.0</v>
      </c>
      <c r="G8889" s="4">
        <v>16.0</v>
      </c>
      <c r="H8889" s="5">
        <v>45053.0</v>
      </c>
      <c r="I8889" s="4">
        <f>IFERROR(__xludf.DUMMYFUNCTION("SPLIT(H8889,""/"")"),7.0)</f>
        <v>7</v>
      </c>
      <c r="J8889" s="4">
        <f>IFERROR(__xludf.DUMMYFUNCTION("""COMPUTED_VALUE"""),5.0)</f>
        <v>5</v>
      </c>
      <c r="K8889" s="4">
        <f>IFERROR(__xludf.DUMMYFUNCTION("""COMPUTED_VALUE"""),2023.0)</f>
        <v>2023</v>
      </c>
    </row>
    <row r="8890">
      <c r="A8890" s="1" t="s">
        <v>4158</v>
      </c>
      <c r="B8890" s="4" t="s">
        <v>30</v>
      </c>
      <c r="C8890" s="4" t="s">
        <v>24</v>
      </c>
      <c r="D8890" s="4" t="s">
        <v>23</v>
      </c>
      <c r="E8890" s="4">
        <v>5.0</v>
      </c>
      <c r="F8890" s="4">
        <v>3.0</v>
      </c>
      <c r="G8890" s="4">
        <v>15.0</v>
      </c>
      <c r="H8890" s="5">
        <v>45053.0</v>
      </c>
      <c r="I8890" s="4">
        <f>IFERROR(__xludf.DUMMYFUNCTION("SPLIT(H8890,""/"")"),7.0)</f>
        <v>7</v>
      </c>
      <c r="J8890" s="4">
        <f>IFERROR(__xludf.DUMMYFUNCTION("""COMPUTED_VALUE"""),5.0)</f>
        <v>5</v>
      </c>
      <c r="K8890" s="4">
        <f>IFERROR(__xludf.DUMMYFUNCTION("""COMPUTED_VALUE"""),2023.0)</f>
        <v>2023</v>
      </c>
    </row>
    <row r="8891">
      <c r="A8891" s="1" t="s">
        <v>1654</v>
      </c>
      <c r="B8891" s="4" t="s">
        <v>30</v>
      </c>
      <c r="C8891" s="4" t="s">
        <v>24</v>
      </c>
      <c r="D8891" s="4" t="s">
        <v>28</v>
      </c>
      <c r="E8891" s="4">
        <v>2.0</v>
      </c>
      <c r="F8891" s="4">
        <v>4.0</v>
      </c>
      <c r="G8891" s="4">
        <v>8.0</v>
      </c>
      <c r="H8891" s="5">
        <v>45053.0</v>
      </c>
      <c r="I8891" s="4">
        <f>IFERROR(__xludf.DUMMYFUNCTION("SPLIT(H8891,""/"")"),7.0)</f>
        <v>7</v>
      </c>
      <c r="J8891" s="4">
        <f>IFERROR(__xludf.DUMMYFUNCTION("""COMPUTED_VALUE"""),5.0)</f>
        <v>5</v>
      </c>
      <c r="K8891" s="4">
        <f>IFERROR(__xludf.DUMMYFUNCTION("""COMPUTED_VALUE"""),2023.0)</f>
        <v>2023</v>
      </c>
    </row>
    <row r="8892">
      <c r="A8892" s="1" t="s">
        <v>1697</v>
      </c>
      <c r="B8892" s="4" t="s">
        <v>30</v>
      </c>
      <c r="C8892" s="4" t="s">
        <v>30</v>
      </c>
      <c r="D8892" s="4" t="s">
        <v>30</v>
      </c>
      <c r="E8892" s="4">
        <v>5.0</v>
      </c>
      <c r="F8892" s="4">
        <v>2.0</v>
      </c>
      <c r="G8892" s="4">
        <v>10.0</v>
      </c>
      <c r="H8892" s="5">
        <v>45054.0</v>
      </c>
      <c r="I8892" s="4">
        <f>IFERROR(__xludf.DUMMYFUNCTION("SPLIT(H8892,""/"")"),8.0)</f>
        <v>8</v>
      </c>
      <c r="J8892" s="4">
        <f>IFERROR(__xludf.DUMMYFUNCTION("""COMPUTED_VALUE"""),5.0)</f>
        <v>5</v>
      </c>
      <c r="K8892" s="4">
        <f>IFERROR(__xludf.DUMMYFUNCTION("""COMPUTED_VALUE"""),2023.0)</f>
        <v>2023</v>
      </c>
    </row>
    <row r="8893">
      <c r="A8893" s="1" t="s">
        <v>4648</v>
      </c>
      <c r="B8893" s="4" t="s">
        <v>30</v>
      </c>
      <c r="C8893" s="4" t="s">
        <v>24</v>
      </c>
      <c r="D8893" s="4" t="s">
        <v>30</v>
      </c>
      <c r="E8893" s="4">
        <v>1.0</v>
      </c>
      <c r="F8893" s="4">
        <v>1.0</v>
      </c>
      <c r="G8893" s="4">
        <v>1.0</v>
      </c>
      <c r="H8893" s="5">
        <v>45054.0</v>
      </c>
      <c r="I8893" s="4">
        <f>IFERROR(__xludf.DUMMYFUNCTION("SPLIT(H8893,""/"")"),8.0)</f>
        <v>8</v>
      </c>
      <c r="J8893" s="4">
        <f>IFERROR(__xludf.DUMMYFUNCTION("""COMPUTED_VALUE"""),5.0)</f>
        <v>5</v>
      </c>
      <c r="K8893" s="4">
        <f>IFERROR(__xludf.DUMMYFUNCTION("""COMPUTED_VALUE"""),2023.0)</f>
        <v>2023</v>
      </c>
    </row>
    <row r="8894">
      <c r="A8894" s="1" t="s">
        <v>9636</v>
      </c>
      <c r="B8894" s="4" t="s">
        <v>30</v>
      </c>
      <c r="C8894" s="4" t="s">
        <v>24</v>
      </c>
      <c r="D8894" s="4" t="s">
        <v>30</v>
      </c>
      <c r="E8894" s="4">
        <v>5.0</v>
      </c>
      <c r="F8894" s="4">
        <v>3.0</v>
      </c>
      <c r="G8894" s="4">
        <v>15.0</v>
      </c>
      <c r="H8894" s="5">
        <v>45054.0</v>
      </c>
      <c r="I8894" s="4">
        <f>IFERROR(__xludf.DUMMYFUNCTION("SPLIT(H8894,""/"")"),8.0)</f>
        <v>8</v>
      </c>
      <c r="J8894" s="4">
        <f>IFERROR(__xludf.DUMMYFUNCTION("""COMPUTED_VALUE"""),5.0)</f>
        <v>5</v>
      </c>
      <c r="K8894" s="4">
        <f>IFERROR(__xludf.DUMMYFUNCTION("""COMPUTED_VALUE"""),2023.0)</f>
        <v>2023</v>
      </c>
    </row>
    <row r="8895">
      <c r="A8895" s="1" t="s">
        <v>320</v>
      </c>
      <c r="B8895" s="4" t="s">
        <v>30</v>
      </c>
      <c r="C8895" s="4" t="s">
        <v>30</v>
      </c>
      <c r="D8895" s="4" t="s">
        <v>23</v>
      </c>
      <c r="E8895" s="4">
        <v>2.0</v>
      </c>
      <c r="F8895" s="4">
        <v>2.0</v>
      </c>
      <c r="G8895" s="4">
        <v>4.0</v>
      </c>
      <c r="H8895" s="5">
        <v>45055.0</v>
      </c>
      <c r="I8895" s="4">
        <f>IFERROR(__xludf.DUMMYFUNCTION("SPLIT(H8895,""/"")"),9.0)</f>
        <v>9</v>
      </c>
      <c r="J8895" s="4">
        <f>IFERROR(__xludf.DUMMYFUNCTION("""COMPUTED_VALUE"""),5.0)</f>
        <v>5</v>
      </c>
      <c r="K8895" s="4">
        <f>IFERROR(__xludf.DUMMYFUNCTION("""COMPUTED_VALUE"""),2023.0)</f>
        <v>2023</v>
      </c>
    </row>
    <row r="8896">
      <c r="A8896" s="1" t="s">
        <v>7416</v>
      </c>
      <c r="B8896" s="4" t="s">
        <v>30</v>
      </c>
      <c r="C8896" s="4" t="s">
        <v>29</v>
      </c>
      <c r="D8896" s="4" t="s">
        <v>23</v>
      </c>
      <c r="E8896" s="4">
        <v>3.0</v>
      </c>
      <c r="F8896" s="4">
        <v>3.0</v>
      </c>
      <c r="G8896" s="4">
        <v>9.0</v>
      </c>
      <c r="H8896" s="5">
        <v>45056.0</v>
      </c>
      <c r="I8896" s="4">
        <f>IFERROR(__xludf.DUMMYFUNCTION("SPLIT(H8896,""/"")"),10.0)</f>
        <v>10</v>
      </c>
      <c r="J8896" s="4">
        <f>IFERROR(__xludf.DUMMYFUNCTION("""COMPUTED_VALUE"""),5.0)</f>
        <v>5</v>
      </c>
      <c r="K8896" s="4">
        <f>IFERROR(__xludf.DUMMYFUNCTION("""COMPUTED_VALUE"""),2023.0)</f>
        <v>2023</v>
      </c>
    </row>
    <row r="8897">
      <c r="A8897" s="1" t="s">
        <v>7801</v>
      </c>
      <c r="B8897" s="4" t="s">
        <v>30</v>
      </c>
      <c r="C8897" s="4" t="s">
        <v>29</v>
      </c>
      <c r="D8897" s="4" t="s">
        <v>39</v>
      </c>
      <c r="E8897" s="4">
        <v>2.0</v>
      </c>
      <c r="F8897" s="4">
        <v>5.0</v>
      </c>
      <c r="G8897" s="4">
        <v>10.0</v>
      </c>
      <c r="H8897" s="5">
        <v>45056.0</v>
      </c>
      <c r="I8897" s="4">
        <f>IFERROR(__xludf.DUMMYFUNCTION("SPLIT(H8897,""/"")"),10.0)</f>
        <v>10</v>
      </c>
      <c r="J8897" s="4">
        <f>IFERROR(__xludf.DUMMYFUNCTION("""COMPUTED_VALUE"""),5.0)</f>
        <v>5</v>
      </c>
      <c r="K8897" s="4">
        <f>IFERROR(__xludf.DUMMYFUNCTION("""COMPUTED_VALUE"""),2023.0)</f>
        <v>2023</v>
      </c>
    </row>
    <row r="8898">
      <c r="A8898" s="1" t="s">
        <v>9875</v>
      </c>
      <c r="B8898" s="4" t="s">
        <v>30</v>
      </c>
      <c r="C8898" s="4" t="s">
        <v>29</v>
      </c>
      <c r="D8898" s="4" t="s">
        <v>28</v>
      </c>
      <c r="E8898" s="4">
        <v>3.0</v>
      </c>
      <c r="F8898" s="4">
        <v>4.0</v>
      </c>
      <c r="G8898" s="4">
        <v>12.0</v>
      </c>
      <c r="H8898" s="5">
        <v>45056.0</v>
      </c>
      <c r="I8898" s="4">
        <f>IFERROR(__xludf.DUMMYFUNCTION("SPLIT(H8898,""/"")"),10.0)</f>
        <v>10</v>
      </c>
      <c r="J8898" s="4">
        <f>IFERROR(__xludf.DUMMYFUNCTION("""COMPUTED_VALUE"""),5.0)</f>
        <v>5</v>
      </c>
      <c r="K8898" s="4">
        <f>IFERROR(__xludf.DUMMYFUNCTION("""COMPUTED_VALUE"""),2023.0)</f>
        <v>2023</v>
      </c>
    </row>
    <row r="8899">
      <c r="A8899" s="1" t="s">
        <v>7926</v>
      </c>
      <c r="B8899" s="4" t="s">
        <v>30</v>
      </c>
      <c r="C8899" s="4" t="s">
        <v>24</v>
      </c>
      <c r="D8899" s="4" t="s">
        <v>28</v>
      </c>
      <c r="E8899" s="4">
        <v>3.0</v>
      </c>
      <c r="F8899" s="4">
        <v>2.0</v>
      </c>
      <c r="G8899" s="4">
        <v>6.0</v>
      </c>
      <c r="H8899" s="5">
        <v>45057.0</v>
      </c>
      <c r="I8899" s="4">
        <f>IFERROR(__xludf.DUMMYFUNCTION("SPLIT(H8899,""/"")"),11.0)</f>
        <v>11</v>
      </c>
      <c r="J8899" s="4">
        <f>IFERROR(__xludf.DUMMYFUNCTION("""COMPUTED_VALUE"""),5.0)</f>
        <v>5</v>
      </c>
      <c r="K8899" s="4">
        <f>IFERROR(__xludf.DUMMYFUNCTION("""COMPUTED_VALUE"""),2023.0)</f>
        <v>2023</v>
      </c>
    </row>
    <row r="8900">
      <c r="A8900" s="1" t="s">
        <v>6825</v>
      </c>
      <c r="B8900" s="4" t="s">
        <v>30</v>
      </c>
      <c r="C8900" s="4" t="s">
        <v>24</v>
      </c>
      <c r="D8900" s="4" t="s">
        <v>39</v>
      </c>
      <c r="E8900" s="4">
        <v>1.0</v>
      </c>
      <c r="F8900" s="4">
        <v>1.5</v>
      </c>
      <c r="G8900" s="4">
        <v>1.5</v>
      </c>
      <c r="H8900" s="5">
        <v>45059.0</v>
      </c>
      <c r="I8900" s="4">
        <f>IFERROR(__xludf.DUMMYFUNCTION("SPLIT(H8900,""/"")"),13.0)</f>
        <v>13</v>
      </c>
      <c r="J8900" s="4">
        <f>IFERROR(__xludf.DUMMYFUNCTION("""COMPUTED_VALUE"""),5.0)</f>
        <v>5</v>
      </c>
      <c r="K8900" s="4">
        <f>IFERROR(__xludf.DUMMYFUNCTION("""COMPUTED_VALUE"""),2023.0)</f>
        <v>2023</v>
      </c>
    </row>
    <row r="8901">
      <c r="A8901" s="1" t="s">
        <v>5696</v>
      </c>
      <c r="B8901" s="4" t="s">
        <v>30</v>
      </c>
      <c r="C8901" s="4" t="s">
        <v>29</v>
      </c>
      <c r="D8901" s="4" t="s">
        <v>30</v>
      </c>
      <c r="E8901" s="4">
        <v>1.0</v>
      </c>
      <c r="F8901" s="4">
        <v>3.0</v>
      </c>
      <c r="G8901" s="4">
        <v>3.0</v>
      </c>
      <c r="H8901" s="5">
        <v>45059.0</v>
      </c>
      <c r="I8901" s="4">
        <f>IFERROR(__xludf.DUMMYFUNCTION("SPLIT(H8901,""/"")"),13.0)</f>
        <v>13</v>
      </c>
      <c r="J8901" s="4">
        <f>IFERROR(__xludf.DUMMYFUNCTION("""COMPUTED_VALUE"""),5.0)</f>
        <v>5</v>
      </c>
      <c r="K8901" s="4">
        <f>IFERROR(__xludf.DUMMYFUNCTION("""COMPUTED_VALUE"""),2023.0)</f>
        <v>2023</v>
      </c>
    </row>
    <row r="8902">
      <c r="A8902" s="1" t="s">
        <v>2924</v>
      </c>
      <c r="B8902" s="4" t="s">
        <v>30</v>
      </c>
      <c r="C8902" s="4" t="s">
        <v>24</v>
      </c>
      <c r="D8902" s="4" t="s">
        <v>28</v>
      </c>
      <c r="E8902" s="4">
        <v>4.0</v>
      </c>
      <c r="F8902" s="4">
        <v>5.0</v>
      </c>
      <c r="G8902" s="4">
        <v>20.0</v>
      </c>
      <c r="H8902" s="5">
        <v>45061.0</v>
      </c>
      <c r="I8902" s="4">
        <f>IFERROR(__xludf.DUMMYFUNCTION("SPLIT(H8902,""/"")"),15.0)</f>
        <v>15</v>
      </c>
      <c r="J8902" s="4">
        <f>IFERROR(__xludf.DUMMYFUNCTION("""COMPUTED_VALUE"""),5.0)</f>
        <v>5</v>
      </c>
      <c r="K8902" s="4">
        <f>IFERROR(__xludf.DUMMYFUNCTION("""COMPUTED_VALUE"""),2023.0)</f>
        <v>2023</v>
      </c>
    </row>
    <row r="8903">
      <c r="A8903" s="1" t="s">
        <v>8219</v>
      </c>
      <c r="B8903" s="4" t="s">
        <v>30</v>
      </c>
      <c r="C8903" s="4" t="s">
        <v>30</v>
      </c>
      <c r="D8903" s="4" t="s">
        <v>28</v>
      </c>
      <c r="E8903" s="4">
        <v>1.0</v>
      </c>
      <c r="F8903" s="4">
        <v>5.0</v>
      </c>
      <c r="G8903" s="4">
        <v>5.0</v>
      </c>
      <c r="H8903" s="5">
        <v>45061.0</v>
      </c>
      <c r="I8903" s="4">
        <f>IFERROR(__xludf.DUMMYFUNCTION("SPLIT(H8903,""/"")"),15.0)</f>
        <v>15</v>
      </c>
      <c r="J8903" s="4">
        <f>IFERROR(__xludf.DUMMYFUNCTION("""COMPUTED_VALUE"""),5.0)</f>
        <v>5</v>
      </c>
      <c r="K8903" s="4">
        <f>IFERROR(__xludf.DUMMYFUNCTION("""COMPUTED_VALUE"""),2023.0)</f>
        <v>2023</v>
      </c>
    </row>
    <row r="8904">
      <c r="A8904" s="1" t="s">
        <v>5158</v>
      </c>
      <c r="B8904" s="4" t="s">
        <v>30</v>
      </c>
      <c r="C8904" s="4" t="s">
        <v>29</v>
      </c>
      <c r="D8904" s="4" t="s">
        <v>23</v>
      </c>
      <c r="E8904" s="4">
        <v>4.0</v>
      </c>
      <c r="F8904" s="4">
        <v>3.0</v>
      </c>
      <c r="G8904" s="4">
        <v>12.0</v>
      </c>
      <c r="H8904" s="5">
        <v>45061.0</v>
      </c>
      <c r="I8904" s="4">
        <f>IFERROR(__xludf.DUMMYFUNCTION("SPLIT(H8904,""/"")"),15.0)</f>
        <v>15</v>
      </c>
      <c r="J8904" s="4">
        <f>IFERROR(__xludf.DUMMYFUNCTION("""COMPUTED_VALUE"""),5.0)</f>
        <v>5</v>
      </c>
      <c r="K8904" s="4">
        <f>IFERROR(__xludf.DUMMYFUNCTION("""COMPUTED_VALUE"""),2023.0)</f>
        <v>2023</v>
      </c>
    </row>
    <row r="8905">
      <c r="A8905" s="1" t="s">
        <v>8249</v>
      </c>
      <c r="B8905" s="4" t="s">
        <v>30</v>
      </c>
      <c r="C8905" s="4" t="s">
        <v>30</v>
      </c>
      <c r="D8905" s="4" t="s">
        <v>23</v>
      </c>
      <c r="E8905" s="4">
        <v>1.0</v>
      </c>
      <c r="F8905" s="4">
        <v>2.0</v>
      </c>
      <c r="G8905" s="4">
        <v>2.0</v>
      </c>
      <c r="H8905" s="5">
        <v>45061.0</v>
      </c>
      <c r="I8905" s="4">
        <f>IFERROR(__xludf.DUMMYFUNCTION("SPLIT(H8905,""/"")"),15.0)</f>
        <v>15</v>
      </c>
      <c r="J8905" s="4">
        <f>IFERROR(__xludf.DUMMYFUNCTION("""COMPUTED_VALUE"""),5.0)</f>
        <v>5</v>
      </c>
      <c r="K8905" s="4">
        <f>IFERROR(__xludf.DUMMYFUNCTION("""COMPUTED_VALUE"""),2023.0)</f>
        <v>2023</v>
      </c>
    </row>
    <row r="8906">
      <c r="A8906" s="1" t="s">
        <v>5863</v>
      </c>
      <c r="B8906" s="4" t="s">
        <v>30</v>
      </c>
      <c r="C8906" s="4" t="s">
        <v>30</v>
      </c>
      <c r="D8906" s="4" t="s">
        <v>30</v>
      </c>
      <c r="E8906" s="4">
        <v>2.0</v>
      </c>
      <c r="F8906" s="4">
        <v>4.0</v>
      </c>
      <c r="G8906" s="4">
        <v>8.0</v>
      </c>
      <c r="H8906" s="5">
        <v>45062.0</v>
      </c>
      <c r="I8906" s="4">
        <f>IFERROR(__xludf.DUMMYFUNCTION("SPLIT(H8906,""/"")"),16.0)</f>
        <v>16</v>
      </c>
      <c r="J8906" s="4">
        <f>IFERROR(__xludf.DUMMYFUNCTION("""COMPUTED_VALUE"""),5.0)</f>
        <v>5</v>
      </c>
      <c r="K8906" s="4">
        <f>IFERROR(__xludf.DUMMYFUNCTION("""COMPUTED_VALUE"""),2023.0)</f>
        <v>2023</v>
      </c>
    </row>
    <row r="8907">
      <c r="A8907" s="1" t="s">
        <v>9655</v>
      </c>
      <c r="B8907" s="4" t="s">
        <v>30</v>
      </c>
      <c r="C8907" s="4" t="s">
        <v>29</v>
      </c>
      <c r="D8907" s="4" t="s">
        <v>28</v>
      </c>
      <c r="E8907" s="4">
        <v>5.0</v>
      </c>
      <c r="F8907" s="4">
        <v>3.0</v>
      </c>
      <c r="G8907" s="4">
        <v>15.0</v>
      </c>
      <c r="H8907" s="5">
        <v>45062.0</v>
      </c>
      <c r="I8907" s="4">
        <f>IFERROR(__xludf.DUMMYFUNCTION("SPLIT(H8907,""/"")"),16.0)</f>
        <v>16</v>
      </c>
      <c r="J8907" s="4">
        <f>IFERROR(__xludf.DUMMYFUNCTION("""COMPUTED_VALUE"""),5.0)</f>
        <v>5</v>
      </c>
      <c r="K8907" s="4">
        <f>IFERROR(__xludf.DUMMYFUNCTION("""COMPUTED_VALUE"""),2023.0)</f>
        <v>2023</v>
      </c>
    </row>
    <row r="8908">
      <c r="A8908" s="1" t="s">
        <v>7654</v>
      </c>
      <c r="B8908" s="4" t="s">
        <v>30</v>
      </c>
      <c r="C8908" s="4" t="s">
        <v>29</v>
      </c>
      <c r="D8908" s="4" t="s">
        <v>28</v>
      </c>
      <c r="E8908" s="4">
        <v>2.0</v>
      </c>
      <c r="F8908" s="4">
        <v>3.0</v>
      </c>
      <c r="G8908" s="4">
        <v>6.0</v>
      </c>
      <c r="H8908" s="5">
        <v>45062.0</v>
      </c>
      <c r="I8908" s="4">
        <f>IFERROR(__xludf.DUMMYFUNCTION("SPLIT(H8908,""/"")"),16.0)</f>
        <v>16</v>
      </c>
      <c r="J8908" s="4">
        <f>IFERROR(__xludf.DUMMYFUNCTION("""COMPUTED_VALUE"""),5.0)</f>
        <v>5</v>
      </c>
      <c r="K8908" s="4">
        <f>IFERROR(__xludf.DUMMYFUNCTION("""COMPUTED_VALUE"""),2023.0)</f>
        <v>2023</v>
      </c>
    </row>
    <row r="8909">
      <c r="A8909" s="1" t="s">
        <v>7464</v>
      </c>
      <c r="B8909" s="4" t="s">
        <v>30</v>
      </c>
      <c r="C8909" s="4" t="s">
        <v>24</v>
      </c>
      <c r="D8909" s="4" t="s">
        <v>28</v>
      </c>
      <c r="E8909" s="4">
        <v>5.0</v>
      </c>
      <c r="F8909" s="4">
        <v>1.5</v>
      </c>
      <c r="G8909" s="4">
        <v>7.5</v>
      </c>
      <c r="H8909" s="5">
        <v>45062.0</v>
      </c>
      <c r="I8909" s="4">
        <f>IFERROR(__xludf.DUMMYFUNCTION("SPLIT(H8909,""/"")"),16.0)</f>
        <v>16</v>
      </c>
      <c r="J8909" s="4">
        <f>IFERROR(__xludf.DUMMYFUNCTION("""COMPUTED_VALUE"""),5.0)</f>
        <v>5</v>
      </c>
      <c r="K8909" s="4">
        <f>IFERROR(__xludf.DUMMYFUNCTION("""COMPUTED_VALUE"""),2023.0)</f>
        <v>2023</v>
      </c>
    </row>
    <row r="8910">
      <c r="A8910" s="1" t="s">
        <v>9299</v>
      </c>
      <c r="B8910" s="4" t="s">
        <v>30</v>
      </c>
      <c r="C8910" s="4" t="s">
        <v>29</v>
      </c>
      <c r="D8910" s="4" t="s">
        <v>23</v>
      </c>
      <c r="E8910" s="4">
        <v>5.0</v>
      </c>
      <c r="F8910" s="4">
        <v>4.0</v>
      </c>
      <c r="G8910" s="4">
        <v>20.0</v>
      </c>
      <c r="H8910" s="5">
        <v>45063.0</v>
      </c>
      <c r="I8910" s="4">
        <f>IFERROR(__xludf.DUMMYFUNCTION("SPLIT(H8910,""/"")"),17.0)</f>
        <v>17</v>
      </c>
      <c r="J8910" s="4">
        <f>IFERROR(__xludf.DUMMYFUNCTION("""COMPUTED_VALUE"""),5.0)</f>
        <v>5</v>
      </c>
      <c r="K8910" s="4">
        <f>IFERROR(__xludf.DUMMYFUNCTION("""COMPUTED_VALUE"""),2023.0)</f>
        <v>2023</v>
      </c>
    </row>
    <row r="8911">
      <c r="A8911" s="1" t="s">
        <v>4633</v>
      </c>
      <c r="B8911" s="4" t="s">
        <v>30</v>
      </c>
      <c r="C8911" s="4" t="s">
        <v>29</v>
      </c>
      <c r="D8911" s="4" t="s">
        <v>23</v>
      </c>
      <c r="E8911" s="4">
        <v>2.0</v>
      </c>
      <c r="F8911" s="4">
        <v>1.0</v>
      </c>
      <c r="G8911" s="4">
        <v>2.0</v>
      </c>
      <c r="H8911" s="5">
        <v>45063.0</v>
      </c>
      <c r="I8911" s="4">
        <f>IFERROR(__xludf.DUMMYFUNCTION("SPLIT(H8911,""/"")"),17.0)</f>
        <v>17</v>
      </c>
      <c r="J8911" s="4">
        <f>IFERROR(__xludf.DUMMYFUNCTION("""COMPUTED_VALUE"""),5.0)</f>
        <v>5</v>
      </c>
      <c r="K8911" s="4">
        <f>IFERROR(__xludf.DUMMYFUNCTION("""COMPUTED_VALUE"""),2023.0)</f>
        <v>2023</v>
      </c>
    </row>
    <row r="8912">
      <c r="A8912" s="1" t="s">
        <v>3917</v>
      </c>
      <c r="B8912" s="4" t="s">
        <v>30</v>
      </c>
      <c r="C8912" s="4" t="s">
        <v>30</v>
      </c>
      <c r="D8912" s="4" t="s">
        <v>30</v>
      </c>
      <c r="E8912" s="4">
        <v>3.0</v>
      </c>
      <c r="F8912" s="4">
        <v>1.5</v>
      </c>
      <c r="G8912" s="4">
        <v>4.5</v>
      </c>
      <c r="H8912" s="5">
        <v>45063.0</v>
      </c>
      <c r="I8912" s="4">
        <f>IFERROR(__xludf.DUMMYFUNCTION("SPLIT(H8912,""/"")"),17.0)</f>
        <v>17</v>
      </c>
      <c r="J8912" s="4">
        <f>IFERROR(__xludf.DUMMYFUNCTION("""COMPUTED_VALUE"""),5.0)</f>
        <v>5</v>
      </c>
      <c r="K8912" s="4">
        <f>IFERROR(__xludf.DUMMYFUNCTION("""COMPUTED_VALUE"""),2023.0)</f>
        <v>2023</v>
      </c>
    </row>
    <row r="8913">
      <c r="A8913" s="1" t="s">
        <v>4480</v>
      </c>
      <c r="B8913" s="4" t="s">
        <v>30</v>
      </c>
      <c r="C8913" s="4" t="s">
        <v>24</v>
      </c>
      <c r="D8913" s="4" t="s">
        <v>28</v>
      </c>
      <c r="E8913" s="4">
        <v>1.0</v>
      </c>
      <c r="F8913" s="4">
        <v>2.0</v>
      </c>
      <c r="G8913" s="4">
        <v>2.0</v>
      </c>
      <c r="H8913" s="5">
        <v>45064.0</v>
      </c>
      <c r="I8913" s="4">
        <f>IFERROR(__xludf.DUMMYFUNCTION("SPLIT(H8913,""/"")"),18.0)</f>
        <v>18</v>
      </c>
      <c r="J8913" s="4">
        <f>IFERROR(__xludf.DUMMYFUNCTION("""COMPUTED_VALUE"""),5.0)</f>
        <v>5</v>
      </c>
      <c r="K8913" s="4">
        <f>IFERROR(__xludf.DUMMYFUNCTION("""COMPUTED_VALUE"""),2023.0)</f>
        <v>2023</v>
      </c>
    </row>
    <row r="8914">
      <c r="A8914" s="1" t="s">
        <v>3007</v>
      </c>
      <c r="B8914" s="4" t="s">
        <v>30</v>
      </c>
      <c r="C8914" s="4" t="s">
        <v>24</v>
      </c>
      <c r="D8914" s="4" t="s">
        <v>30</v>
      </c>
      <c r="E8914" s="4">
        <v>3.0</v>
      </c>
      <c r="F8914" s="4">
        <v>4.0</v>
      </c>
      <c r="G8914" s="4">
        <v>12.0</v>
      </c>
      <c r="H8914" s="5">
        <v>45064.0</v>
      </c>
      <c r="I8914" s="4">
        <f>IFERROR(__xludf.DUMMYFUNCTION("SPLIT(H8914,""/"")"),18.0)</f>
        <v>18</v>
      </c>
      <c r="J8914" s="4">
        <f>IFERROR(__xludf.DUMMYFUNCTION("""COMPUTED_VALUE"""),5.0)</f>
        <v>5</v>
      </c>
      <c r="K8914" s="4">
        <f>IFERROR(__xludf.DUMMYFUNCTION("""COMPUTED_VALUE"""),2023.0)</f>
        <v>2023</v>
      </c>
    </row>
    <row r="8915">
      <c r="A8915" s="1" t="s">
        <v>6896</v>
      </c>
      <c r="B8915" s="4" t="s">
        <v>30</v>
      </c>
      <c r="C8915" s="4" t="s">
        <v>29</v>
      </c>
      <c r="D8915" s="4" t="s">
        <v>39</v>
      </c>
      <c r="E8915" s="4">
        <v>4.0</v>
      </c>
      <c r="F8915" s="4">
        <v>2.0</v>
      </c>
      <c r="G8915" s="4">
        <v>8.0</v>
      </c>
      <c r="H8915" s="5">
        <v>45064.0</v>
      </c>
      <c r="I8915" s="4">
        <f>IFERROR(__xludf.DUMMYFUNCTION("SPLIT(H8915,""/"")"),18.0)</f>
        <v>18</v>
      </c>
      <c r="J8915" s="4">
        <f>IFERROR(__xludf.DUMMYFUNCTION("""COMPUTED_VALUE"""),5.0)</f>
        <v>5</v>
      </c>
      <c r="K8915" s="4">
        <f>IFERROR(__xludf.DUMMYFUNCTION("""COMPUTED_VALUE"""),2023.0)</f>
        <v>2023</v>
      </c>
    </row>
    <row r="8916">
      <c r="A8916" s="1" t="s">
        <v>1424</v>
      </c>
      <c r="B8916" s="4" t="s">
        <v>30</v>
      </c>
      <c r="C8916" s="4" t="s">
        <v>30</v>
      </c>
      <c r="D8916" s="4" t="s">
        <v>30</v>
      </c>
      <c r="E8916" s="4">
        <v>2.0</v>
      </c>
      <c r="F8916" s="4">
        <v>1.5</v>
      </c>
      <c r="G8916" s="4">
        <v>3.0</v>
      </c>
      <c r="H8916" s="5">
        <v>45064.0</v>
      </c>
      <c r="I8916" s="4">
        <f>IFERROR(__xludf.DUMMYFUNCTION("SPLIT(H8916,""/"")"),18.0)</f>
        <v>18</v>
      </c>
      <c r="J8916" s="4">
        <f>IFERROR(__xludf.DUMMYFUNCTION("""COMPUTED_VALUE"""),5.0)</f>
        <v>5</v>
      </c>
      <c r="K8916" s="4">
        <f>IFERROR(__xludf.DUMMYFUNCTION("""COMPUTED_VALUE"""),2023.0)</f>
        <v>2023</v>
      </c>
    </row>
    <row r="8917">
      <c r="A8917" s="1" t="s">
        <v>6030</v>
      </c>
      <c r="B8917" s="4" t="s">
        <v>30</v>
      </c>
      <c r="C8917" s="4" t="s">
        <v>29</v>
      </c>
      <c r="D8917" s="4" t="s">
        <v>30</v>
      </c>
      <c r="E8917" s="4">
        <v>4.0</v>
      </c>
      <c r="F8917" s="4">
        <v>2.0</v>
      </c>
      <c r="G8917" s="4">
        <v>8.0</v>
      </c>
      <c r="H8917" s="5">
        <v>45066.0</v>
      </c>
      <c r="I8917" s="4">
        <f>IFERROR(__xludf.DUMMYFUNCTION("SPLIT(H8917,""/"")"),20.0)</f>
        <v>20</v>
      </c>
      <c r="J8917" s="4">
        <f>IFERROR(__xludf.DUMMYFUNCTION("""COMPUTED_VALUE"""),5.0)</f>
        <v>5</v>
      </c>
      <c r="K8917" s="4">
        <f>IFERROR(__xludf.DUMMYFUNCTION("""COMPUTED_VALUE"""),2023.0)</f>
        <v>2023</v>
      </c>
    </row>
    <row r="8918">
      <c r="A8918" s="1" t="s">
        <v>4020</v>
      </c>
      <c r="B8918" s="4" t="s">
        <v>30</v>
      </c>
      <c r="C8918" s="4" t="s">
        <v>30</v>
      </c>
      <c r="D8918" s="4" t="s">
        <v>30</v>
      </c>
      <c r="E8918" s="4">
        <v>1.0</v>
      </c>
      <c r="F8918" s="4">
        <v>5.0</v>
      </c>
      <c r="G8918" s="4">
        <v>5.0</v>
      </c>
      <c r="H8918" s="5">
        <v>45066.0</v>
      </c>
      <c r="I8918" s="4">
        <f>IFERROR(__xludf.DUMMYFUNCTION("SPLIT(H8918,""/"")"),20.0)</f>
        <v>20</v>
      </c>
      <c r="J8918" s="4">
        <f>IFERROR(__xludf.DUMMYFUNCTION("""COMPUTED_VALUE"""),5.0)</f>
        <v>5</v>
      </c>
      <c r="K8918" s="4">
        <f>IFERROR(__xludf.DUMMYFUNCTION("""COMPUTED_VALUE"""),2023.0)</f>
        <v>2023</v>
      </c>
    </row>
    <row r="8919">
      <c r="A8919" s="1" t="s">
        <v>6629</v>
      </c>
      <c r="B8919" s="4" t="s">
        <v>30</v>
      </c>
      <c r="C8919" s="4" t="s">
        <v>24</v>
      </c>
      <c r="D8919" s="4" t="s">
        <v>30</v>
      </c>
      <c r="E8919" s="4">
        <v>4.0</v>
      </c>
      <c r="F8919" s="4">
        <v>5.0</v>
      </c>
      <c r="G8919" s="4">
        <v>20.0</v>
      </c>
      <c r="H8919" s="5">
        <v>45066.0</v>
      </c>
      <c r="I8919" s="4">
        <f>IFERROR(__xludf.DUMMYFUNCTION("SPLIT(H8919,""/"")"),20.0)</f>
        <v>20</v>
      </c>
      <c r="J8919" s="4">
        <f>IFERROR(__xludf.DUMMYFUNCTION("""COMPUTED_VALUE"""),5.0)</f>
        <v>5</v>
      </c>
      <c r="K8919" s="4">
        <f>IFERROR(__xludf.DUMMYFUNCTION("""COMPUTED_VALUE"""),2023.0)</f>
        <v>2023</v>
      </c>
    </row>
    <row r="8920">
      <c r="A8920" s="1" t="s">
        <v>518</v>
      </c>
      <c r="B8920" s="4" t="s">
        <v>30</v>
      </c>
      <c r="C8920" s="4" t="s">
        <v>29</v>
      </c>
      <c r="D8920" s="4" t="s">
        <v>23</v>
      </c>
      <c r="E8920" s="4">
        <v>3.0</v>
      </c>
      <c r="F8920" s="4">
        <v>3.0</v>
      </c>
      <c r="G8920" s="4">
        <v>9.0</v>
      </c>
      <c r="H8920" s="5">
        <v>45067.0</v>
      </c>
      <c r="I8920" s="4">
        <f>IFERROR(__xludf.DUMMYFUNCTION("SPLIT(H8920,""/"")"),21.0)</f>
        <v>21</v>
      </c>
      <c r="J8920" s="4">
        <f>IFERROR(__xludf.DUMMYFUNCTION("""COMPUTED_VALUE"""),5.0)</f>
        <v>5</v>
      </c>
      <c r="K8920" s="4">
        <f>IFERROR(__xludf.DUMMYFUNCTION("""COMPUTED_VALUE"""),2023.0)</f>
        <v>2023</v>
      </c>
    </row>
    <row r="8921">
      <c r="A8921" s="1" t="s">
        <v>2953</v>
      </c>
      <c r="B8921" s="4" t="s">
        <v>30</v>
      </c>
      <c r="C8921" s="4" t="s">
        <v>29</v>
      </c>
      <c r="D8921" s="4" t="s">
        <v>28</v>
      </c>
      <c r="E8921" s="4">
        <v>5.0</v>
      </c>
      <c r="F8921" s="4">
        <v>1.0</v>
      </c>
      <c r="G8921" s="4">
        <v>5.0</v>
      </c>
      <c r="H8921" s="5">
        <v>45067.0</v>
      </c>
      <c r="I8921" s="4">
        <f>IFERROR(__xludf.DUMMYFUNCTION("SPLIT(H8921,""/"")"),21.0)</f>
        <v>21</v>
      </c>
      <c r="J8921" s="4">
        <f>IFERROR(__xludf.DUMMYFUNCTION("""COMPUTED_VALUE"""),5.0)</f>
        <v>5</v>
      </c>
      <c r="K8921" s="4">
        <f>IFERROR(__xludf.DUMMYFUNCTION("""COMPUTED_VALUE"""),2023.0)</f>
        <v>2023</v>
      </c>
    </row>
    <row r="8922">
      <c r="A8922" s="1" t="s">
        <v>1831</v>
      </c>
      <c r="B8922" s="4" t="s">
        <v>30</v>
      </c>
      <c r="C8922" s="4" t="s">
        <v>30</v>
      </c>
      <c r="D8922" s="4" t="s">
        <v>28</v>
      </c>
      <c r="E8922" s="4">
        <v>3.0</v>
      </c>
      <c r="F8922" s="4">
        <v>1.5</v>
      </c>
      <c r="G8922" s="4">
        <v>4.5</v>
      </c>
      <c r="H8922" s="5">
        <v>45068.0</v>
      </c>
      <c r="I8922" s="4">
        <f>IFERROR(__xludf.DUMMYFUNCTION("SPLIT(H8922,""/"")"),22.0)</f>
        <v>22</v>
      </c>
      <c r="J8922" s="4">
        <f>IFERROR(__xludf.DUMMYFUNCTION("""COMPUTED_VALUE"""),5.0)</f>
        <v>5</v>
      </c>
      <c r="K8922" s="4">
        <f>IFERROR(__xludf.DUMMYFUNCTION("""COMPUTED_VALUE"""),2023.0)</f>
        <v>2023</v>
      </c>
    </row>
    <row r="8923">
      <c r="A8923" s="1" t="s">
        <v>9105</v>
      </c>
      <c r="B8923" s="4" t="s">
        <v>30</v>
      </c>
      <c r="C8923" s="4" t="s">
        <v>29</v>
      </c>
      <c r="D8923" s="4" t="s">
        <v>39</v>
      </c>
      <c r="E8923" s="4">
        <v>2.0</v>
      </c>
      <c r="F8923" s="4">
        <v>5.0</v>
      </c>
      <c r="G8923" s="4">
        <v>10.0</v>
      </c>
      <c r="H8923" s="5">
        <v>45068.0</v>
      </c>
      <c r="I8923" s="4">
        <f>IFERROR(__xludf.DUMMYFUNCTION("SPLIT(H8923,""/"")"),22.0)</f>
        <v>22</v>
      </c>
      <c r="J8923" s="4">
        <f>IFERROR(__xludf.DUMMYFUNCTION("""COMPUTED_VALUE"""),5.0)</f>
        <v>5</v>
      </c>
      <c r="K8923" s="4">
        <f>IFERROR(__xludf.DUMMYFUNCTION("""COMPUTED_VALUE"""),2023.0)</f>
        <v>2023</v>
      </c>
    </row>
    <row r="8924">
      <c r="A8924" s="1" t="s">
        <v>5972</v>
      </c>
      <c r="B8924" s="4" t="s">
        <v>30</v>
      </c>
      <c r="C8924" s="4" t="s">
        <v>30</v>
      </c>
      <c r="D8924" s="4" t="s">
        <v>30</v>
      </c>
      <c r="E8924" s="4">
        <v>4.0</v>
      </c>
      <c r="F8924" s="4">
        <v>4.0</v>
      </c>
      <c r="G8924" s="4">
        <v>16.0</v>
      </c>
      <c r="H8924" s="5">
        <v>45068.0</v>
      </c>
      <c r="I8924" s="4">
        <f>IFERROR(__xludf.DUMMYFUNCTION("SPLIT(H8924,""/"")"),22.0)</f>
        <v>22</v>
      </c>
      <c r="J8924" s="4">
        <f>IFERROR(__xludf.DUMMYFUNCTION("""COMPUTED_VALUE"""),5.0)</f>
        <v>5</v>
      </c>
      <c r="K8924" s="4">
        <f>IFERROR(__xludf.DUMMYFUNCTION("""COMPUTED_VALUE"""),2023.0)</f>
        <v>2023</v>
      </c>
    </row>
    <row r="8925">
      <c r="A8925" s="1" t="s">
        <v>7882</v>
      </c>
      <c r="B8925" s="4" t="s">
        <v>30</v>
      </c>
      <c r="C8925" s="4" t="s">
        <v>29</v>
      </c>
      <c r="D8925" s="4" t="s">
        <v>28</v>
      </c>
      <c r="E8925" s="4">
        <v>3.0</v>
      </c>
      <c r="F8925" s="4">
        <v>1.5</v>
      </c>
      <c r="G8925" s="4">
        <v>4.5</v>
      </c>
      <c r="H8925" s="5">
        <v>45068.0</v>
      </c>
      <c r="I8925" s="4">
        <f>IFERROR(__xludf.DUMMYFUNCTION("SPLIT(H8925,""/"")"),22.0)</f>
        <v>22</v>
      </c>
      <c r="J8925" s="4">
        <f>IFERROR(__xludf.DUMMYFUNCTION("""COMPUTED_VALUE"""),5.0)</f>
        <v>5</v>
      </c>
      <c r="K8925" s="4">
        <f>IFERROR(__xludf.DUMMYFUNCTION("""COMPUTED_VALUE"""),2023.0)</f>
        <v>2023</v>
      </c>
    </row>
    <row r="8926">
      <c r="A8926" s="1" t="s">
        <v>2001</v>
      </c>
      <c r="B8926" s="4" t="s">
        <v>30</v>
      </c>
      <c r="C8926" s="4" t="s">
        <v>29</v>
      </c>
      <c r="D8926" s="4" t="s">
        <v>39</v>
      </c>
      <c r="E8926" s="4">
        <v>3.0</v>
      </c>
      <c r="F8926" s="4">
        <v>4.0</v>
      </c>
      <c r="G8926" s="4">
        <v>12.0</v>
      </c>
      <c r="H8926" s="5">
        <v>45069.0</v>
      </c>
      <c r="I8926" s="4">
        <f>IFERROR(__xludf.DUMMYFUNCTION("SPLIT(H8926,""/"")"),23.0)</f>
        <v>23</v>
      </c>
      <c r="J8926" s="4">
        <f>IFERROR(__xludf.DUMMYFUNCTION("""COMPUTED_VALUE"""),5.0)</f>
        <v>5</v>
      </c>
      <c r="K8926" s="4">
        <f>IFERROR(__xludf.DUMMYFUNCTION("""COMPUTED_VALUE"""),2023.0)</f>
        <v>2023</v>
      </c>
    </row>
    <row r="8927">
      <c r="A8927" s="1" t="s">
        <v>7445</v>
      </c>
      <c r="B8927" s="4" t="s">
        <v>30</v>
      </c>
      <c r="C8927" s="4" t="s">
        <v>24</v>
      </c>
      <c r="D8927" s="4" t="s">
        <v>30</v>
      </c>
      <c r="E8927" s="4">
        <v>1.0</v>
      </c>
      <c r="F8927" s="4">
        <v>5.0</v>
      </c>
      <c r="G8927" s="4">
        <v>5.0</v>
      </c>
      <c r="H8927" s="5">
        <v>45069.0</v>
      </c>
      <c r="I8927" s="4">
        <f>IFERROR(__xludf.DUMMYFUNCTION("SPLIT(H8927,""/"")"),23.0)</f>
        <v>23</v>
      </c>
      <c r="J8927" s="4">
        <f>IFERROR(__xludf.DUMMYFUNCTION("""COMPUTED_VALUE"""),5.0)</f>
        <v>5</v>
      </c>
      <c r="K8927" s="4">
        <f>IFERROR(__xludf.DUMMYFUNCTION("""COMPUTED_VALUE"""),2023.0)</f>
        <v>2023</v>
      </c>
    </row>
    <row r="8928">
      <c r="A8928" s="1" t="s">
        <v>589</v>
      </c>
      <c r="B8928" s="4" t="s">
        <v>30</v>
      </c>
      <c r="C8928" s="4" t="s">
        <v>30</v>
      </c>
      <c r="D8928" s="4" t="s">
        <v>39</v>
      </c>
      <c r="E8928" s="4">
        <v>4.0</v>
      </c>
      <c r="F8928" s="4">
        <v>1.5</v>
      </c>
      <c r="G8928" s="4">
        <v>6.0</v>
      </c>
      <c r="H8928" s="5">
        <v>45070.0</v>
      </c>
      <c r="I8928" s="4">
        <f>IFERROR(__xludf.DUMMYFUNCTION("SPLIT(H8928,""/"")"),24.0)</f>
        <v>24</v>
      </c>
      <c r="J8928" s="4">
        <f>IFERROR(__xludf.DUMMYFUNCTION("""COMPUTED_VALUE"""),5.0)</f>
        <v>5</v>
      </c>
      <c r="K8928" s="4">
        <f>IFERROR(__xludf.DUMMYFUNCTION("""COMPUTED_VALUE"""),2023.0)</f>
        <v>2023</v>
      </c>
    </row>
    <row r="8929">
      <c r="A8929" s="1" t="s">
        <v>4125</v>
      </c>
      <c r="B8929" s="4" t="s">
        <v>30</v>
      </c>
      <c r="C8929" s="4" t="s">
        <v>30</v>
      </c>
      <c r="D8929" s="4" t="s">
        <v>23</v>
      </c>
      <c r="E8929" s="4">
        <v>3.0</v>
      </c>
      <c r="F8929" s="4">
        <v>3.0</v>
      </c>
      <c r="G8929" s="4">
        <v>9.0</v>
      </c>
      <c r="H8929" s="5">
        <v>45070.0</v>
      </c>
      <c r="I8929" s="4">
        <f>IFERROR(__xludf.DUMMYFUNCTION("SPLIT(H8929,""/"")"),24.0)</f>
        <v>24</v>
      </c>
      <c r="J8929" s="4">
        <f>IFERROR(__xludf.DUMMYFUNCTION("""COMPUTED_VALUE"""),5.0)</f>
        <v>5</v>
      </c>
      <c r="K8929" s="4">
        <f>IFERROR(__xludf.DUMMYFUNCTION("""COMPUTED_VALUE"""),2023.0)</f>
        <v>2023</v>
      </c>
    </row>
    <row r="8930">
      <c r="A8930" s="1" t="s">
        <v>7132</v>
      </c>
      <c r="B8930" s="4" t="s">
        <v>30</v>
      </c>
      <c r="C8930" s="4" t="s">
        <v>24</v>
      </c>
      <c r="D8930" s="4" t="s">
        <v>30</v>
      </c>
      <c r="E8930" s="4">
        <v>3.0</v>
      </c>
      <c r="F8930" s="4">
        <v>3.0</v>
      </c>
      <c r="G8930" s="4">
        <v>9.0</v>
      </c>
      <c r="H8930" s="5">
        <v>45070.0</v>
      </c>
      <c r="I8930" s="4">
        <f>IFERROR(__xludf.DUMMYFUNCTION("SPLIT(H8930,""/"")"),24.0)</f>
        <v>24</v>
      </c>
      <c r="J8930" s="4">
        <f>IFERROR(__xludf.DUMMYFUNCTION("""COMPUTED_VALUE"""),5.0)</f>
        <v>5</v>
      </c>
      <c r="K8930" s="4">
        <f>IFERROR(__xludf.DUMMYFUNCTION("""COMPUTED_VALUE"""),2023.0)</f>
        <v>2023</v>
      </c>
    </row>
    <row r="8931">
      <c r="A8931" s="1" t="s">
        <v>4903</v>
      </c>
      <c r="B8931" s="4" t="s">
        <v>30</v>
      </c>
      <c r="C8931" s="4" t="s">
        <v>30</v>
      </c>
      <c r="D8931" s="4" t="s">
        <v>30</v>
      </c>
      <c r="E8931" s="4">
        <v>4.0</v>
      </c>
      <c r="F8931" s="4">
        <v>5.0</v>
      </c>
      <c r="G8931" s="4">
        <v>20.0</v>
      </c>
      <c r="H8931" s="5">
        <v>45070.0</v>
      </c>
      <c r="I8931" s="4">
        <f>IFERROR(__xludf.DUMMYFUNCTION("SPLIT(H8931,""/"")"),24.0)</f>
        <v>24</v>
      </c>
      <c r="J8931" s="4">
        <f>IFERROR(__xludf.DUMMYFUNCTION("""COMPUTED_VALUE"""),5.0)</f>
        <v>5</v>
      </c>
      <c r="K8931" s="4">
        <f>IFERROR(__xludf.DUMMYFUNCTION("""COMPUTED_VALUE"""),2023.0)</f>
        <v>2023</v>
      </c>
    </row>
    <row r="8932">
      <c r="A8932" s="1" t="s">
        <v>127</v>
      </c>
      <c r="B8932" s="4" t="s">
        <v>30</v>
      </c>
      <c r="C8932" s="4" t="s">
        <v>24</v>
      </c>
      <c r="D8932" s="4" t="s">
        <v>39</v>
      </c>
      <c r="E8932" s="4">
        <v>1.0</v>
      </c>
      <c r="F8932" s="4">
        <v>5.0</v>
      </c>
      <c r="G8932" s="4">
        <v>5.0</v>
      </c>
      <c r="H8932" s="5">
        <v>45070.0</v>
      </c>
      <c r="I8932" s="4">
        <f>IFERROR(__xludf.DUMMYFUNCTION("SPLIT(H8932,""/"")"),24.0)</f>
        <v>24</v>
      </c>
      <c r="J8932" s="4">
        <f>IFERROR(__xludf.DUMMYFUNCTION("""COMPUTED_VALUE"""),5.0)</f>
        <v>5</v>
      </c>
      <c r="K8932" s="4">
        <f>IFERROR(__xludf.DUMMYFUNCTION("""COMPUTED_VALUE"""),2023.0)</f>
        <v>2023</v>
      </c>
    </row>
    <row r="8933">
      <c r="A8933" s="1" t="s">
        <v>3729</v>
      </c>
      <c r="B8933" s="4" t="s">
        <v>30</v>
      </c>
      <c r="C8933" s="4" t="s">
        <v>24</v>
      </c>
      <c r="D8933" s="4" t="s">
        <v>23</v>
      </c>
      <c r="E8933" s="4">
        <v>1.0</v>
      </c>
      <c r="F8933" s="4">
        <v>1.5</v>
      </c>
      <c r="G8933" s="4">
        <v>1.5</v>
      </c>
      <c r="H8933" s="5">
        <v>45072.0</v>
      </c>
      <c r="I8933" s="4">
        <f>IFERROR(__xludf.DUMMYFUNCTION("SPLIT(H8933,""/"")"),26.0)</f>
        <v>26</v>
      </c>
      <c r="J8933" s="4">
        <f>IFERROR(__xludf.DUMMYFUNCTION("""COMPUTED_VALUE"""),5.0)</f>
        <v>5</v>
      </c>
      <c r="K8933" s="4">
        <f>IFERROR(__xludf.DUMMYFUNCTION("""COMPUTED_VALUE"""),2023.0)</f>
        <v>2023</v>
      </c>
    </row>
    <row r="8934">
      <c r="A8934" s="1" t="s">
        <v>327</v>
      </c>
      <c r="B8934" s="4" t="s">
        <v>30</v>
      </c>
      <c r="C8934" s="4" t="s">
        <v>24</v>
      </c>
      <c r="D8934" s="4" t="s">
        <v>30</v>
      </c>
      <c r="E8934" s="4">
        <v>3.0</v>
      </c>
      <c r="F8934" s="4">
        <v>4.0</v>
      </c>
      <c r="G8934" s="4">
        <v>12.0</v>
      </c>
      <c r="H8934" s="5">
        <v>45073.0</v>
      </c>
      <c r="I8934" s="4">
        <f>IFERROR(__xludf.DUMMYFUNCTION("SPLIT(H8934,""/"")"),27.0)</f>
        <v>27</v>
      </c>
      <c r="J8934" s="4">
        <f>IFERROR(__xludf.DUMMYFUNCTION("""COMPUTED_VALUE"""),5.0)</f>
        <v>5</v>
      </c>
      <c r="K8934" s="4">
        <f>IFERROR(__xludf.DUMMYFUNCTION("""COMPUTED_VALUE"""),2023.0)</f>
        <v>2023</v>
      </c>
    </row>
    <row r="8935">
      <c r="A8935" s="1" t="s">
        <v>3756</v>
      </c>
      <c r="B8935" s="4" t="s">
        <v>30</v>
      </c>
      <c r="C8935" s="4" t="s">
        <v>30</v>
      </c>
      <c r="D8935" s="4" t="s">
        <v>28</v>
      </c>
      <c r="E8935" s="4">
        <v>3.0</v>
      </c>
      <c r="F8935" s="4">
        <v>4.0</v>
      </c>
      <c r="G8935" s="4">
        <v>12.0</v>
      </c>
      <c r="H8935" s="5">
        <v>45073.0</v>
      </c>
      <c r="I8935" s="4">
        <f>IFERROR(__xludf.DUMMYFUNCTION("SPLIT(H8935,""/"")"),27.0)</f>
        <v>27</v>
      </c>
      <c r="J8935" s="4">
        <f>IFERROR(__xludf.DUMMYFUNCTION("""COMPUTED_VALUE"""),5.0)</f>
        <v>5</v>
      </c>
      <c r="K8935" s="4">
        <f>IFERROR(__xludf.DUMMYFUNCTION("""COMPUTED_VALUE"""),2023.0)</f>
        <v>2023</v>
      </c>
    </row>
    <row r="8936">
      <c r="A8936" s="1" t="s">
        <v>2668</v>
      </c>
      <c r="B8936" s="4" t="s">
        <v>30</v>
      </c>
      <c r="C8936" s="4" t="s">
        <v>24</v>
      </c>
      <c r="D8936" s="4" t="s">
        <v>28</v>
      </c>
      <c r="E8936" s="4">
        <v>4.0</v>
      </c>
      <c r="F8936" s="4">
        <v>5.0</v>
      </c>
      <c r="G8936" s="4">
        <v>20.0</v>
      </c>
      <c r="H8936" s="5">
        <v>45074.0</v>
      </c>
      <c r="I8936" s="4">
        <f>IFERROR(__xludf.DUMMYFUNCTION("SPLIT(H8936,""/"")"),28.0)</f>
        <v>28</v>
      </c>
      <c r="J8936" s="4">
        <f>IFERROR(__xludf.DUMMYFUNCTION("""COMPUTED_VALUE"""),5.0)</f>
        <v>5</v>
      </c>
      <c r="K8936" s="4">
        <f>IFERROR(__xludf.DUMMYFUNCTION("""COMPUTED_VALUE"""),2023.0)</f>
        <v>2023</v>
      </c>
    </row>
    <row r="8937">
      <c r="A8937" s="1" t="s">
        <v>4389</v>
      </c>
      <c r="B8937" s="4" t="s">
        <v>30</v>
      </c>
      <c r="C8937" s="4" t="s">
        <v>29</v>
      </c>
      <c r="D8937" s="4" t="s">
        <v>30</v>
      </c>
      <c r="E8937" s="4">
        <v>5.0</v>
      </c>
      <c r="F8937" s="4">
        <v>2.0</v>
      </c>
      <c r="G8937" s="4">
        <v>10.0</v>
      </c>
      <c r="H8937" s="5">
        <v>45074.0</v>
      </c>
      <c r="I8937" s="4">
        <f>IFERROR(__xludf.DUMMYFUNCTION("SPLIT(H8937,""/"")"),28.0)</f>
        <v>28</v>
      </c>
      <c r="J8937" s="4">
        <f>IFERROR(__xludf.DUMMYFUNCTION("""COMPUTED_VALUE"""),5.0)</f>
        <v>5</v>
      </c>
      <c r="K8937" s="4">
        <f>IFERROR(__xludf.DUMMYFUNCTION("""COMPUTED_VALUE"""),2023.0)</f>
        <v>2023</v>
      </c>
    </row>
    <row r="8938">
      <c r="A8938" s="1" t="s">
        <v>5445</v>
      </c>
      <c r="B8938" s="4" t="s">
        <v>30</v>
      </c>
      <c r="C8938" s="4" t="s">
        <v>29</v>
      </c>
      <c r="D8938" s="4" t="s">
        <v>23</v>
      </c>
      <c r="E8938" s="4">
        <v>1.0</v>
      </c>
      <c r="F8938" s="4">
        <v>4.0</v>
      </c>
      <c r="G8938" s="4">
        <v>4.0</v>
      </c>
      <c r="H8938" s="5">
        <v>45074.0</v>
      </c>
      <c r="I8938" s="4">
        <f>IFERROR(__xludf.DUMMYFUNCTION("SPLIT(H8938,""/"")"),28.0)</f>
        <v>28</v>
      </c>
      <c r="J8938" s="4">
        <f>IFERROR(__xludf.DUMMYFUNCTION("""COMPUTED_VALUE"""),5.0)</f>
        <v>5</v>
      </c>
      <c r="K8938" s="4">
        <f>IFERROR(__xludf.DUMMYFUNCTION("""COMPUTED_VALUE"""),2023.0)</f>
        <v>2023</v>
      </c>
    </row>
    <row r="8939">
      <c r="A8939" s="1" t="s">
        <v>4776</v>
      </c>
      <c r="B8939" s="4" t="s">
        <v>30</v>
      </c>
      <c r="C8939" s="4" t="s">
        <v>30</v>
      </c>
      <c r="D8939" s="4" t="s">
        <v>23</v>
      </c>
      <c r="E8939" s="4">
        <v>3.0</v>
      </c>
      <c r="F8939" s="4">
        <v>3.0</v>
      </c>
      <c r="G8939" s="4">
        <v>9.0</v>
      </c>
      <c r="H8939" s="5">
        <v>45074.0</v>
      </c>
      <c r="I8939" s="4">
        <f>IFERROR(__xludf.DUMMYFUNCTION("SPLIT(H8939,""/"")"),28.0)</f>
        <v>28</v>
      </c>
      <c r="J8939" s="4">
        <f>IFERROR(__xludf.DUMMYFUNCTION("""COMPUTED_VALUE"""),5.0)</f>
        <v>5</v>
      </c>
      <c r="K8939" s="4">
        <f>IFERROR(__xludf.DUMMYFUNCTION("""COMPUTED_VALUE"""),2023.0)</f>
        <v>2023</v>
      </c>
    </row>
    <row r="8940">
      <c r="A8940" s="1" t="s">
        <v>9659</v>
      </c>
      <c r="B8940" s="4" t="s">
        <v>30</v>
      </c>
      <c r="C8940" s="4" t="s">
        <v>29</v>
      </c>
      <c r="D8940" s="4" t="s">
        <v>28</v>
      </c>
      <c r="E8940" s="4">
        <v>3.0</v>
      </c>
      <c r="F8940" s="4">
        <v>5.0</v>
      </c>
      <c r="G8940" s="4">
        <v>15.0</v>
      </c>
      <c r="H8940" s="5">
        <v>45075.0</v>
      </c>
      <c r="I8940" s="4">
        <f>IFERROR(__xludf.DUMMYFUNCTION("SPLIT(H8940,""/"")"),29.0)</f>
        <v>29</v>
      </c>
      <c r="J8940" s="4">
        <f>IFERROR(__xludf.DUMMYFUNCTION("""COMPUTED_VALUE"""),5.0)</f>
        <v>5</v>
      </c>
      <c r="K8940" s="4">
        <f>IFERROR(__xludf.DUMMYFUNCTION("""COMPUTED_VALUE"""),2023.0)</f>
        <v>2023</v>
      </c>
    </row>
    <row r="8941">
      <c r="A8941" s="1" t="s">
        <v>902</v>
      </c>
      <c r="B8941" s="4" t="s">
        <v>30</v>
      </c>
      <c r="C8941" s="4" t="s">
        <v>30</v>
      </c>
      <c r="D8941" s="4" t="s">
        <v>30</v>
      </c>
      <c r="E8941" s="4">
        <v>2.0</v>
      </c>
      <c r="F8941" s="4">
        <v>2.0</v>
      </c>
      <c r="G8941" s="4">
        <v>4.0</v>
      </c>
      <c r="H8941" s="5">
        <v>45075.0</v>
      </c>
      <c r="I8941" s="4">
        <f>IFERROR(__xludf.DUMMYFUNCTION("SPLIT(H8941,""/"")"),29.0)</f>
        <v>29</v>
      </c>
      <c r="J8941" s="4">
        <f>IFERROR(__xludf.DUMMYFUNCTION("""COMPUTED_VALUE"""),5.0)</f>
        <v>5</v>
      </c>
      <c r="K8941" s="4">
        <f>IFERROR(__xludf.DUMMYFUNCTION("""COMPUTED_VALUE"""),2023.0)</f>
        <v>2023</v>
      </c>
    </row>
    <row r="8942">
      <c r="A8942" s="1" t="s">
        <v>844</v>
      </c>
      <c r="B8942" s="4" t="s">
        <v>30</v>
      </c>
      <c r="C8942" s="4" t="s">
        <v>29</v>
      </c>
      <c r="D8942" s="4" t="s">
        <v>39</v>
      </c>
      <c r="E8942" s="4">
        <v>3.0</v>
      </c>
      <c r="F8942" s="4">
        <v>3.0</v>
      </c>
      <c r="G8942" s="4">
        <v>9.0</v>
      </c>
      <c r="H8942" s="5">
        <v>45075.0</v>
      </c>
      <c r="I8942" s="4">
        <f>IFERROR(__xludf.DUMMYFUNCTION("SPLIT(H8942,""/"")"),29.0)</f>
        <v>29</v>
      </c>
      <c r="J8942" s="4">
        <f>IFERROR(__xludf.DUMMYFUNCTION("""COMPUTED_VALUE"""),5.0)</f>
        <v>5</v>
      </c>
      <c r="K8942" s="4">
        <f>IFERROR(__xludf.DUMMYFUNCTION("""COMPUTED_VALUE"""),2023.0)</f>
        <v>2023</v>
      </c>
    </row>
    <row r="8943">
      <c r="A8943" s="1" t="s">
        <v>7349</v>
      </c>
      <c r="B8943" s="4" t="s">
        <v>30</v>
      </c>
      <c r="C8943" s="4" t="s">
        <v>29</v>
      </c>
      <c r="D8943" s="4" t="s">
        <v>39</v>
      </c>
      <c r="E8943" s="4">
        <v>3.0</v>
      </c>
      <c r="F8943" s="4">
        <v>4.0</v>
      </c>
      <c r="G8943" s="4">
        <v>12.0</v>
      </c>
      <c r="H8943" s="5">
        <v>45076.0</v>
      </c>
      <c r="I8943" s="4">
        <f>IFERROR(__xludf.DUMMYFUNCTION("SPLIT(H8943,""/"")"),30.0)</f>
        <v>30</v>
      </c>
      <c r="J8943" s="4">
        <f>IFERROR(__xludf.DUMMYFUNCTION("""COMPUTED_VALUE"""),5.0)</f>
        <v>5</v>
      </c>
      <c r="K8943" s="4">
        <f>IFERROR(__xludf.DUMMYFUNCTION("""COMPUTED_VALUE"""),2023.0)</f>
        <v>2023</v>
      </c>
    </row>
    <row r="8944">
      <c r="A8944" s="1" t="s">
        <v>6216</v>
      </c>
      <c r="B8944" s="4" t="s">
        <v>30</v>
      </c>
      <c r="C8944" s="4" t="s">
        <v>24</v>
      </c>
      <c r="D8944" s="4" t="s">
        <v>30</v>
      </c>
      <c r="E8944" s="4">
        <v>4.0</v>
      </c>
      <c r="F8944" s="4">
        <v>4.0</v>
      </c>
      <c r="G8944" s="4">
        <v>16.0</v>
      </c>
      <c r="H8944" s="5">
        <v>45076.0</v>
      </c>
      <c r="I8944" s="4">
        <f>IFERROR(__xludf.DUMMYFUNCTION("SPLIT(H8944,""/"")"),30.0)</f>
        <v>30</v>
      </c>
      <c r="J8944" s="4">
        <f>IFERROR(__xludf.DUMMYFUNCTION("""COMPUTED_VALUE"""),5.0)</f>
        <v>5</v>
      </c>
      <c r="K8944" s="4">
        <f>IFERROR(__xludf.DUMMYFUNCTION("""COMPUTED_VALUE"""),2023.0)</f>
        <v>2023</v>
      </c>
    </row>
    <row r="8945">
      <c r="A8945" s="1" t="s">
        <v>9819</v>
      </c>
      <c r="B8945" s="4" t="s">
        <v>30</v>
      </c>
      <c r="C8945" s="4" t="s">
        <v>29</v>
      </c>
      <c r="D8945" s="4" t="s">
        <v>30</v>
      </c>
      <c r="E8945" s="4">
        <v>1.0</v>
      </c>
      <c r="F8945" s="4">
        <v>1.0</v>
      </c>
      <c r="G8945" s="4">
        <v>1.0</v>
      </c>
      <c r="H8945" s="5">
        <v>45076.0</v>
      </c>
      <c r="I8945" s="4">
        <f>IFERROR(__xludf.DUMMYFUNCTION("SPLIT(H8945,""/"")"),30.0)</f>
        <v>30</v>
      </c>
      <c r="J8945" s="4">
        <f>IFERROR(__xludf.DUMMYFUNCTION("""COMPUTED_VALUE"""),5.0)</f>
        <v>5</v>
      </c>
      <c r="K8945" s="4">
        <f>IFERROR(__xludf.DUMMYFUNCTION("""COMPUTED_VALUE"""),2023.0)</f>
        <v>2023</v>
      </c>
    </row>
    <row r="8946">
      <c r="A8946" s="1" t="s">
        <v>6384</v>
      </c>
      <c r="B8946" s="4" t="s">
        <v>30</v>
      </c>
      <c r="C8946" s="4" t="s">
        <v>24</v>
      </c>
      <c r="D8946" s="4" t="s">
        <v>30</v>
      </c>
      <c r="E8946" s="4">
        <v>3.0</v>
      </c>
      <c r="F8946" s="4">
        <v>4.0</v>
      </c>
      <c r="G8946" s="4">
        <v>12.0</v>
      </c>
      <c r="H8946" s="5">
        <v>45076.0</v>
      </c>
      <c r="I8946" s="4">
        <f>IFERROR(__xludf.DUMMYFUNCTION("SPLIT(H8946,""/"")"),30.0)</f>
        <v>30</v>
      </c>
      <c r="J8946" s="4">
        <f>IFERROR(__xludf.DUMMYFUNCTION("""COMPUTED_VALUE"""),5.0)</f>
        <v>5</v>
      </c>
      <c r="K8946" s="4">
        <f>IFERROR(__xludf.DUMMYFUNCTION("""COMPUTED_VALUE"""),2023.0)</f>
        <v>2023</v>
      </c>
    </row>
    <row r="8947">
      <c r="A8947" s="1" t="s">
        <v>2226</v>
      </c>
      <c r="B8947" s="4" t="s">
        <v>30</v>
      </c>
      <c r="C8947" s="4" t="s">
        <v>30</v>
      </c>
      <c r="D8947" s="4" t="s">
        <v>28</v>
      </c>
      <c r="E8947" s="4">
        <v>3.0</v>
      </c>
      <c r="F8947" s="4">
        <v>2.0</v>
      </c>
      <c r="G8947" s="4">
        <v>6.0</v>
      </c>
      <c r="H8947" s="5">
        <v>45077.0</v>
      </c>
      <c r="I8947" s="4">
        <f>IFERROR(__xludf.DUMMYFUNCTION("SPLIT(H8947,""/"")"),31.0)</f>
        <v>31</v>
      </c>
      <c r="J8947" s="4">
        <f>IFERROR(__xludf.DUMMYFUNCTION("""COMPUTED_VALUE"""),5.0)</f>
        <v>5</v>
      </c>
      <c r="K8947" s="4">
        <f>IFERROR(__xludf.DUMMYFUNCTION("""COMPUTED_VALUE"""),2023.0)</f>
        <v>2023</v>
      </c>
    </row>
    <row r="8948">
      <c r="A8948" s="1" t="s">
        <v>4690</v>
      </c>
      <c r="B8948" s="4" t="s">
        <v>30</v>
      </c>
      <c r="C8948" s="4" t="s">
        <v>29</v>
      </c>
      <c r="D8948" s="4" t="s">
        <v>28</v>
      </c>
      <c r="E8948" s="4">
        <v>3.0</v>
      </c>
      <c r="F8948" s="4">
        <v>3.0</v>
      </c>
      <c r="G8948" s="4">
        <v>9.0</v>
      </c>
      <c r="H8948" s="5">
        <v>45077.0</v>
      </c>
      <c r="I8948" s="4">
        <f>IFERROR(__xludf.DUMMYFUNCTION("SPLIT(H8948,""/"")"),31.0)</f>
        <v>31</v>
      </c>
      <c r="J8948" s="4">
        <f>IFERROR(__xludf.DUMMYFUNCTION("""COMPUTED_VALUE"""),5.0)</f>
        <v>5</v>
      </c>
      <c r="K8948" s="4">
        <f>IFERROR(__xludf.DUMMYFUNCTION("""COMPUTED_VALUE"""),2023.0)</f>
        <v>2023</v>
      </c>
    </row>
    <row r="8949">
      <c r="A8949" s="1" t="s">
        <v>6912</v>
      </c>
      <c r="B8949" s="4" t="s">
        <v>30</v>
      </c>
      <c r="C8949" s="4" t="s">
        <v>30</v>
      </c>
      <c r="D8949" s="4" t="s">
        <v>39</v>
      </c>
      <c r="E8949" s="4">
        <v>3.0</v>
      </c>
      <c r="F8949" s="4">
        <v>3.0</v>
      </c>
      <c r="G8949" s="4">
        <v>9.0</v>
      </c>
      <c r="H8949" s="5">
        <v>45077.0</v>
      </c>
      <c r="I8949" s="4">
        <f>IFERROR(__xludf.DUMMYFUNCTION("SPLIT(H8949,""/"")"),31.0)</f>
        <v>31</v>
      </c>
      <c r="J8949" s="4">
        <f>IFERROR(__xludf.DUMMYFUNCTION("""COMPUTED_VALUE"""),5.0)</f>
        <v>5</v>
      </c>
      <c r="K8949" s="4">
        <f>IFERROR(__xludf.DUMMYFUNCTION("""COMPUTED_VALUE"""),2023.0)</f>
        <v>2023</v>
      </c>
    </row>
    <row r="8950">
      <c r="A8950" s="1" t="s">
        <v>4584</v>
      </c>
      <c r="B8950" s="4" t="s">
        <v>30</v>
      </c>
      <c r="C8950" s="4" t="s">
        <v>24</v>
      </c>
      <c r="D8950" s="4" t="s">
        <v>30</v>
      </c>
      <c r="E8950" s="4">
        <v>3.0</v>
      </c>
      <c r="F8950" s="4">
        <v>1.5</v>
      </c>
      <c r="G8950" s="4">
        <v>4.5</v>
      </c>
      <c r="H8950" s="5">
        <v>45077.0</v>
      </c>
      <c r="I8950" s="4">
        <f>IFERROR(__xludf.DUMMYFUNCTION("SPLIT(H8950,""/"")"),31.0)</f>
        <v>31</v>
      </c>
      <c r="J8950" s="4">
        <f>IFERROR(__xludf.DUMMYFUNCTION("""COMPUTED_VALUE"""),5.0)</f>
        <v>5</v>
      </c>
      <c r="K8950" s="4">
        <f>IFERROR(__xludf.DUMMYFUNCTION("""COMPUTED_VALUE"""),2023.0)</f>
        <v>2023</v>
      </c>
    </row>
    <row r="8951">
      <c r="A8951" s="1" t="s">
        <v>6397</v>
      </c>
      <c r="B8951" s="4" t="s">
        <v>30</v>
      </c>
      <c r="C8951" s="4" t="s">
        <v>30</v>
      </c>
      <c r="D8951" s="4" t="s">
        <v>39</v>
      </c>
      <c r="E8951" s="4">
        <v>4.0</v>
      </c>
      <c r="F8951" s="4">
        <v>3.0</v>
      </c>
      <c r="G8951" s="4">
        <v>12.0</v>
      </c>
      <c r="H8951" s="5">
        <v>45078.0</v>
      </c>
      <c r="I8951" s="4">
        <f>IFERROR(__xludf.DUMMYFUNCTION("SPLIT(H8951,""/"")"),1.0)</f>
        <v>1</v>
      </c>
      <c r="J8951" s="4">
        <f>IFERROR(__xludf.DUMMYFUNCTION("""COMPUTED_VALUE"""),6.0)</f>
        <v>6</v>
      </c>
      <c r="K8951" s="4">
        <f>IFERROR(__xludf.DUMMYFUNCTION("""COMPUTED_VALUE"""),2023.0)</f>
        <v>2023</v>
      </c>
    </row>
    <row r="8952">
      <c r="A8952" s="1" t="s">
        <v>4154</v>
      </c>
      <c r="B8952" s="4" t="s">
        <v>30</v>
      </c>
      <c r="C8952" s="4" t="s">
        <v>29</v>
      </c>
      <c r="D8952" s="4" t="s">
        <v>30</v>
      </c>
      <c r="E8952" s="4">
        <v>5.0</v>
      </c>
      <c r="F8952" s="4">
        <v>4.0</v>
      </c>
      <c r="G8952" s="4">
        <v>20.0</v>
      </c>
      <c r="H8952" s="5">
        <v>45078.0</v>
      </c>
      <c r="I8952" s="4">
        <f>IFERROR(__xludf.DUMMYFUNCTION("SPLIT(H8952,""/"")"),1.0)</f>
        <v>1</v>
      </c>
      <c r="J8952" s="4">
        <f>IFERROR(__xludf.DUMMYFUNCTION("""COMPUTED_VALUE"""),6.0)</f>
        <v>6</v>
      </c>
      <c r="K8952" s="4">
        <f>IFERROR(__xludf.DUMMYFUNCTION("""COMPUTED_VALUE"""),2023.0)</f>
        <v>2023</v>
      </c>
    </row>
    <row r="8953">
      <c r="A8953" s="1" t="s">
        <v>8775</v>
      </c>
      <c r="B8953" s="4" t="s">
        <v>30</v>
      </c>
      <c r="C8953" s="4" t="s">
        <v>24</v>
      </c>
      <c r="D8953" s="4" t="s">
        <v>28</v>
      </c>
      <c r="E8953" s="4">
        <v>4.0</v>
      </c>
      <c r="F8953" s="4">
        <v>4.0</v>
      </c>
      <c r="G8953" s="4">
        <v>16.0</v>
      </c>
      <c r="H8953" s="5">
        <v>45078.0</v>
      </c>
      <c r="I8953" s="4">
        <f>IFERROR(__xludf.DUMMYFUNCTION("SPLIT(H8953,""/"")"),1.0)</f>
        <v>1</v>
      </c>
      <c r="J8953" s="4">
        <f>IFERROR(__xludf.DUMMYFUNCTION("""COMPUTED_VALUE"""),6.0)</f>
        <v>6</v>
      </c>
      <c r="K8953" s="4">
        <f>IFERROR(__xludf.DUMMYFUNCTION("""COMPUTED_VALUE"""),2023.0)</f>
        <v>2023</v>
      </c>
    </row>
    <row r="8954">
      <c r="A8954" s="1" t="s">
        <v>68</v>
      </c>
      <c r="B8954" s="4" t="s">
        <v>30</v>
      </c>
      <c r="C8954" s="4" t="s">
        <v>30</v>
      </c>
      <c r="D8954" s="4" t="s">
        <v>39</v>
      </c>
      <c r="E8954" s="4">
        <v>5.0</v>
      </c>
      <c r="F8954" s="4">
        <v>2.0</v>
      </c>
      <c r="G8954" s="4">
        <v>10.0</v>
      </c>
      <c r="H8954" s="5">
        <v>45079.0</v>
      </c>
      <c r="I8954" s="4">
        <f>IFERROR(__xludf.DUMMYFUNCTION("SPLIT(H8954,""/"")"),2.0)</f>
        <v>2</v>
      </c>
      <c r="J8954" s="4">
        <f>IFERROR(__xludf.DUMMYFUNCTION("""COMPUTED_VALUE"""),6.0)</f>
        <v>6</v>
      </c>
      <c r="K8954" s="4">
        <f>IFERROR(__xludf.DUMMYFUNCTION("""COMPUTED_VALUE"""),2023.0)</f>
        <v>2023</v>
      </c>
    </row>
    <row r="8955">
      <c r="A8955" s="1" t="s">
        <v>10035</v>
      </c>
      <c r="B8955" s="4" t="s">
        <v>30</v>
      </c>
      <c r="C8955" s="4" t="s">
        <v>30</v>
      </c>
      <c r="D8955" s="4" t="s">
        <v>39</v>
      </c>
      <c r="E8955" s="4">
        <v>3.0</v>
      </c>
      <c r="F8955" s="4">
        <v>1.0</v>
      </c>
      <c r="G8955" s="4">
        <v>3.0</v>
      </c>
      <c r="H8955" s="5">
        <v>45079.0</v>
      </c>
      <c r="I8955" s="4">
        <f>IFERROR(__xludf.DUMMYFUNCTION("SPLIT(H8955,""/"")"),2.0)</f>
        <v>2</v>
      </c>
      <c r="J8955" s="4">
        <f>IFERROR(__xludf.DUMMYFUNCTION("""COMPUTED_VALUE"""),6.0)</f>
        <v>6</v>
      </c>
      <c r="K8955" s="4">
        <f>IFERROR(__xludf.DUMMYFUNCTION("""COMPUTED_VALUE"""),2023.0)</f>
        <v>2023</v>
      </c>
    </row>
    <row r="8956">
      <c r="A8956" s="1" t="s">
        <v>4131</v>
      </c>
      <c r="B8956" s="4" t="s">
        <v>30</v>
      </c>
      <c r="C8956" s="4" t="s">
        <v>30</v>
      </c>
      <c r="D8956" s="4" t="s">
        <v>30</v>
      </c>
      <c r="E8956" s="4">
        <v>1.0</v>
      </c>
      <c r="F8956" s="4">
        <v>5.0</v>
      </c>
      <c r="G8956" s="4">
        <v>5.0</v>
      </c>
      <c r="H8956" s="5">
        <v>45080.0</v>
      </c>
      <c r="I8956" s="4">
        <f>IFERROR(__xludf.DUMMYFUNCTION("SPLIT(H8956,""/"")"),3.0)</f>
        <v>3</v>
      </c>
      <c r="J8956" s="4">
        <f>IFERROR(__xludf.DUMMYFUNCTION("""COMPUTED_VALUE"""),6.0)</f>
        <v>6</v>
      </c>
      <c r="K8956" s="4">
        <f>IFERROR(__xludf.DUMMYFUNCTION("""COMPUTED_VALUE"""),2023.0)</f>
        <v>2023</v>
      </c>
    </row>
    <row r="8957">
      <c r="A8957" s="1" t="s">
        <v>6949</v>
      </c>
      <c r="B8957" s="4" t="s">
        <v>30</v>
      </c>
      <c r="C8957" s="4" t="s">
        <v>30</v>
      </c>
      <c r="D8957" s="4" t="s">
        <v>23</v>
      </c>
      <c r="E8957" s="4">
        <v>1.0</v>
      </c>
      <c r="F8957" s="4">
        <v>3.0</v>
      </c>
      <c r="G8957" s="4">
        <v>3.0</v>
      </c>
      <c r="H8957" s="5">
        <v>45080.0</v>
      </c>
      <c r="I8957" s="4">
        <f>IFERROR(__xludf.DUMMYFUNCTION("SPLIT(H8957,""/"")"),3.0)</f>
        <v>3</v>
      </c>
      <c r="J8957" s="4">
        <f>IFERROR(__xludf.DUMMYFUNCTION("""COMPUTED_VALUE"""),6.0)</f>
        <v>6</v>
      </c>
      <c r="K8957" s="4">
        <f>IFERROR(__xludf.DUMMYFUNCTION("""COMPUTED_VALUE"""),2023.0)</f>
        <v>2023</v>
      </c>
    </row>
    <row r="8958">
      <c r="A8958" s="1" t="s">
        <v>6076</v>
      </c>
      <c r="B8958" s="4" t="s">
        <v>30</v>
      </c>
      <c r="C8958" s="4" t="s">
        <v>30</v>
      </c>
      <c r="D8958" s="4" t="s">
        <v>39</v>
      </c>
      <c r="E8958" s="4">
        <v>1.0</v>
      </c>
      <c r="F8958" s="4">
        <v>1.5</v>
      </c>
      <c r="G8958" s="4">
        <v>1.5</v>
      </c>
      <c r="H8958" s="5">
        <v>45081.0</v>
      </c>
      <c r="I8958" s="4">
        <f>IFERROR(__xludf.DUMMYFUNCTION("SPLIT(H8958,""/"")"),4.0)</f>
        <v>4</v>
      </c>
      <c r="J8958" s="4">
        <f>IFERROR(__xludf.DUMMYFUNCTION("""COMPUTED_VALUE"""),6.0)</f>
        <v>6</v>
      </c>
      <c r="K8958" s="4">
        <f>IFERROR(__xludf.DUMMYFUNCTION("""COMPUTED_VALUE"""),2023.0)</f>
        <v>2023</v>
      </c>
    </row>
    <row r="8959">
      <c r="A8959" s="1" t="s">
        <v>5252</v>
      </c>
      <c r="B8959" s="4" t="s">
        <v>30</v>
      </c>
      <c r="C8959" s="4" t="s">
        <v>24</v>
      </c>
      <c r="D8959" s="4" t="s">
        <v>28</v>
      </c>
      <c r="E8959" s="4">
        <v>5.0</v>
      </c>
      <c r="F8959" s="4">
        <v>4.0</v>
      </c>
      <c r="G8959" s="4">
        <v>20.0</v>
      </c>
      <c r="H8959" s="5">
        <v>45082.0</v>
      </c>
      <c r="I8959" s="4">
        <f>IFERROR(__xludf.DUMMYFUNCTION("SPLIT(H8959,""/"")"),5.0)</f>
        <v>5</v>
      </c>
      <c r="J8959" s="4">
        <f>IFERROR(__xludf.DUMMYFUNCTION("""COMPUTED_VALUE"""),6.0)</f>
        <v>6</v>
      </c>
      <c r="K8959" s="4">
        <f>IFERROR(__xludf.DUMMYFUNCTION("""COMPUTED_VALUE"""),2023.0)</f>
        <v>2023</v>
      </c>
    </row>
    <row r="8960">
      <c r="A8960" s="1" t="s">
        <v>3634</v>
      </c>
      <c r="B8960" s="4" t="s">
        <v>30</v>
      </c>
      <c r="C8960" s="4" t="s">
        <v>29</v>
      </c>
      <c r="D8960" s="4" t="s">
        <v>28</v>
      </c>
      <c r="E8960" s="4">
        <v>4.0</v>
      </c>
      <c r="F8960" s="4">
        <v>5.0</v>
      </c>
      <c r="G8960" s="4">
        <v>20.0</v>
      </c>
      <c r="H8960" s="5">
        <v>45083.0</v>
      </c>
      <c r="I8960" s="4">
        <f>IFERROR(__xludf.DUMMYFUNCTION("SPLIT(H8960,""/"")"),6.0)</f>
        <v>6</v>
      </c>
      <c r="J8960" s="4">
        <f>IFERROR(__xludf.DUMMYFUNCTION("""COMPUTED_VALUE"""),6.0)</f>
        <v>6</v>
      </c>
      <c r="K8960" s="4">
        <f>IFERROR(__xludf.DUMMYFUNCTION("""COMPUTED_VALUE"""),2023.0)</f>
        <v>2023</v>
      </c>
    </row>
    <row r="8961">
      <c r="A8961" s="1" t="s">
        <v>916</v>
      </c>
      <c r="B8961" s="4" t="s">
        <v>30</v>
      </c>
      <c r="C8961" s="4" t="s">
        <v>29</v>
      </c>
      <c r="D8961" s="4" t="s">
        <v>23</v>
      </c>
      <c r="E8961" s="4">
        <v>4.0</v>
      </c>
      <c r="F8961" s="4">
        <v>1.5</v>
      </c>
      <c r="G8961" s="4">
        <v>6.0</v>
      </c>
      <c r="H8961" s="5">
        <v>45084.0</v>
      </c>
      <c r="I8961" s="4">
        <f>IFERROR(__xludf.DUMMYFUNCTION("SPLIT(H8961,""/"")"),7.0)</f>
        <v>7</v>
      </c>
      <c r="J8961" s="4">
        <f>IFERROR(__xludf.DUMMYFUNCTION("""COMPUTED_VALUE"""),6.0)</f>
        <v>6</v>
      </c>
      <c r="K8961" s="4">
        <f>IFERROR(__xludf.DUMMYFUNCTION("""COMPUTED_VALUE"""),2023.0)</f>
        <v>2023</v>
      </c>
    </row>
    <row r="8962">
      <c r="A8962" s="1" t="s">
        <v>9621</v>
      </c>
      <c r="B8962" s="4" t="s">
        <v>30</v>
      </c>
      <c r="C8962" s="4" t="s">
        <v>29</v>
      </c>
      <c r="D8962" s="4" t="s">
        <v>28</v>
      </c>
      <c r="E8962" s="4">
        <v>5.0</v>
      </c>
      <c r="F8962" s="4">
        <v>4.0</v>
      </c>
      <c r="G8962" s="4">
        <v>20.0</v>
      </c>
      <c r="H8962" s="5">
        <v>45084.0</v>
      </c>
      <c r="I8962" s="4">
        <f>IFERROR(__xludf.DUMMYFUNCTION("SPLIT(H8962,""/"")"),7.0)</f>
        <v>7</v>
      </c>
      <c r="J8962" s="4">
        <f>IFERROR(__xludf.DUMMYFUNCTION("""COMPUTED_VALUE"""),6.0)</f>
        <v>6</v>
      </c>
      <c r="K8962" s="4">
        <f>IFERROR(__xludf.DUMMYFUNCTION("""COMPUTED_VALUE"""),2023.0)</f>
        <v>2023</v>
      </c>
    </row>
    <row r="8963">
      <c r="A8963" s="1" t="s">
        <v>446</v>
      </c>
      <c r="B8963" s="4" t="s">
        <v>30</v>
      </c>
      <c r="C8963" s="4" t="s">
        <v>29</v>
      </c>
      <c r="D8963" s="4" t="s">
        <v>28</v>
      </c>
      <c r="E8963" s="4">
        <v>1.0</v>
      </c>
      <c r="F8963" s="4">
        <v>1.0</v>
      </c>
      <c r="G8963" s="4">
        <v>1.0</v>
      </c>
      <c r="H8963" s="5">
        <v>45084.0</v>
      </c>
      <c r="I8963" s="4">
        <f>IFERROR(__xludf.DUMMYFUNCTION("SPLIT(H8963,""/"")"),7.0)</f>
        <v>7</v>
      </c>
      <c r="J8963" s="4">
        <f>IFERROR(__xludf.DUMMYFUNCTION("""COMPUTED_VALUE"""),6.0)</f>
        <v>6</v>
      </c>
      <c r="K8963" s="4">
        <f>IFERROR(__xludf.DUMMYFUNCTION("""COMPUTED_VALUE"""),2023.0)</f>
        <v>2023</v>
      </c>
    </row>
    <row r="8964">
      <c r="A8964" s="1" t="s">
        <v>405</v>
      </c>
      <c r="B8964" s="4" t="s">
        <v>30</v>
      </c>
      <c r="C8964" s="4" t="s">
        <v>24</v>
      </c>
      <c r="D8964" s="4" t="s">
        <v>28</v>
      </c>
      <c r="E8964" s="4">
        <v>2.0</v>
      </c>
      <c r="F8964" s="4">
        <v>3.0</v>
      </c>
      <c r="G8964" s="4">
        <v>6.0</v>
      </c>
      <c r="H8964" s="5">
        <v>45084.0</v>
      </c>
      <c r="I8964" s="4">
        <f>IFERROR(__xludf.DUMMYFUNCTION("SPLIT(H8964,""/"")"),7.0)</f>
        <v>7</v>
      </c>
      <c r="J8964" s="4">
        <f>IFERROR(__xludf.DUMMYFUNCTION("""COMPUTED_VALUE"""),6.0)</f>
        <v>6</v>
      </c>
      <c r="K8964" s="4">
        <f>IFERROR(__xludf.DUMMYFUNCTION("""COMPUTED_VALUE"""),2023.0)</f>
        <v>2023</v>
      </c>
    </row>
    <row r="8965">
      <c r="A8965" s="1" t="s">
        <v>2427</v>
      </c>
      <c r="B8965" s="4" t="s">
        <v>30</v>
      </c>
      <c r="C8965" s="4" t="s">
        <v>24</v>
      </c>
      <c r="D8965" s="4" t="s">
        <v>23</v>
      </c>
      <c r="E8965" s="4">
        <v>2.0</v>
      </c>
      <c r="F8965" s="4">
        <v>3.0</v>
      </c>
      <c r="G8965" s="4">
        <v>6.0</v>
      </c>
      <c r="H8965" s="5">
        <v>45084.0</v>
      </c>
      <c r="I8965" s="4">
        <f>IFERROR(__xludf.DUMMYFUNCTION("SPLIT(H8965,""/"")"),7.0)</f>
        <v>7</v>
      </c>
      <c r="J8965" s="4">
        <f>IFERROR(__xludf.DUMMYFUNCTION("""COMPUTED_VALUE"""),6.0)</f>
        <v>6</v>
      </c>
      <c r="K8965" s="4">
        <f>IFERROR(__xludf.DUMMYFUNCTION("""COMPUTED_VALUE"""),2023.0)</f>
        <v>2023</v>
      </c>
    </row>
    <row r="8966">
      <c r="A8966" s="1" t="s">
        <v>8928</v>
      </c>
      <c r="B8966" s="4" t="s">
        <v>30</v>
      </c>
      <c r="C8966" s="4" t="s">
        <v>29</v>
      </c>
      <c r="D8966" s="4" t="s">
        <v>28</v>
      </c>
      <c r="E8966" s="4">
        <v>2.0</v>
      </c>
      <c r="F8966" s="4">
        <v>3.0</v>
      </c>
      <c r="G8966" s="4">
        <v>6.0</v>
      </c>
      <c r="H8966" s="5">
        <v>45084.0</v>
      </c>
      <c r="I8966" s="4">
        <f>IFERROR(__xludf.DUMMYFUNCTION("SPLIT(H8966,""/"")"),7.0)</f>
        <v>7</v>
      </c>
      <c r="J8966" s="4">
        <f>IFERROR(__xludf.DUMMYFUNCTION("""COMPUTED_VALUE"""),6.0)</f>
        <v>6</v>
      </c>
      <c r="K8966" s="4">
        <f>IFERROR(__xludf.DUMMYFUNCTION("""COMPUTED_VALUE"""),2023.0)</f>
        <v>2023</v>
      </c>
    </row>
    <row r="8967">
      <c r="A8967" s="1" t="s">
        <v>9547</v>
      </c>
      <c r="B8967" s="4" t="s">
        <v>30</v>
      </c>
      <c r="C8967" s="4" t="s">
        <v>29</v>
      </c>
      <c r="D8967" s="4" t="s">
        <v>39</v>
      </c>
      <c r="E8967" s="4">
        <v>5.0</v>
      </c>
      <c r="F8967" s="4">
        <v>1.0</v>
      </c>
      <c r="G8967" s="4">
        <v>5.0</v>
      </c>
      <c r="H8967" s="5">
        <v>45085.0</v>
      </c>
      <c r="I8967" s="4">
        <f>IFERROR(__xludf.DUMMYFUNCTION("SPLIT(H8967,""/"")"),8.0)</f>
        <v>8</v>
      </c>
      <c r="J8967" s="4">
        <f>IFERROR(__xludf.DUMMYFUNCTION("""COMPUTED_VALUE"""),6.0)</f>
        <v>6</v>
      </c>
      <c r="K8967" s="4">
        <f>IFERROR(__xludf.DUMMYFUNCTION("""COMPUTED_VALUE"""),2023.0)</f>
        <v>2023</v>
      </c>
    </row>
    <row r="8968">
      <c r="A8968" s="1" t="s">
        <v>2943</v>
      </c>
      <c r="B8968" s="4" t="s">
        <v>30</v>
      </c>
      <c r="C8968" s="4" t="s">
        <v>24</v>
      </c>
      <c r="D8968" s="4" t="s">
        <v>23</v>
      </c>
      <c r="E8968" s="4">
        <v>1.0</v>
      </c>
      <c r="F8968" s="4">
        <v>4.0</v>
      </c>
      <c r="G8968" s="4">
        <v>4.0</v>
      </c>
      <c r="H8968" s="5">
        <v>45085.0</v>
      </c>
      <c r="I8968" s="4">
        <f>IFERROR(__xludf.DUMMYFUNCTION("SPLIT(H8968,""/"")"),8.0)</f>
        <v>8</v>
      </c>
      <c r="J8968" s="4">
        <f>IFERROR(__xludf.DUMMYFUNCTION("""COMPUTED_VALUE"""),6.0)</f>
        <v>6</v>
      </c>
      <c r="K8968" s="4">
        <f>IFERROR(__xludf.DUMMYFUNCTION("""COMPUTED_VALUE"""),2023.0)</f>
        <v>2023</v>
      </c>
    </row>
    <row r="8969">
      <c r="A8969" s="1" t="s">
        <v>1058</v>
      </c>
      <c r="B8969" s="4" t="s">
        <v>30</v>
      </c>
      <c r="C8969" s="4" t="s">
        <v>29</v>
      </c>
      <c r="D8969" s="4" t="s">
        <v>23</v>
      </c>
      <c r="E8969" s="4">
        <v>4.0</v>
      </c>
      <c r="F8969" s="4">
        <v>4.0</v>
      </c>
      <c r="G8969" s="4">
        <v>16.0</v>
      </c>
      <c r="H8969" s="5">
        <v>45085.0</v>
      </c>
      <c r="I8969" s="4">
        <f>IFERROR(__xludf.DUMMYFUNCTION("SPLIT(H8969,""/"")"),8.0)</f>
        <v>8</v>
      </c>
      <c r="J8969" s="4">
        <f>IFERROR(__xludf.DUMMYFUNCTION("""COMPUTED_VALUE"""),6.0)</f>
        <v>6</v>
      </c>
      <c r="K8969" s="4">
        <f>IFERROR(__xludf.DUMMYFUNCTION("""COMPUTED_VALUE"""),2023.0)</f>
        <v>2023</v>
      </c>
    </row>
    <row r="8970">
      <c r="A8970" s="1" t="s">
        <v>3695</v>
      </c>
      <c r="B8970" s="4" t="s">
        <v>30</v>
      </c>
      <c r="C8970" s="4" t="s">
        <v>29</v>
      </c>
      <c r="D8970" s="4" t="s">
        <v>30</v>
      </c>
      <c r="E8970" s="4">
        <v>4.0</v>
      </c>
      <c r="F8970" s="4">
        <v>3.0</v>
      </c>
      <c r="G8970" s="4">
        <v>12.0</v>
      </c>
      <c r="H8970" s="5">
        <v>45086.0</v>
      </c>
      <c r="I8970" s="4">
        <f>IFERROR(__xludf.DUMMYFUNCTION("SPLIT(H8970,""/"")"),9.0)</f>
        <v>9</v>
      </c>
      <c r="J8970" s="4">
        <f>IFERROR(__xludf.DUMMYFUNCTION("""COMPUTED_VALUE"""),6.0)</f>
        <v>6</v>
      </c>
      <c r="K8970" s="4">
        <f>IFERROR(__xludf.DUMMYFUNCTION("""COMPUTED_VALUE"""),2023.0)</f>
        <v>2023</v>
      </c>
    </row>
    <row r="8971">
      <c r="A8971" s="1" t="s">
        <v>3154</v>
      </c>
      <c r="B8971" s="4" t="s">
        <v>30</v>
      </c>
      <c r="C8971" s="4" t="s">
        <v>24</v>
      </c>
      <c r="D8971" s="4" t="s">
        <v>23</v>
      </c>
      <c r="E8971" s="4">
        <v>4.0</v>
      </c>
      <c r="F8971" s="4">
        <v>3.0</v>
      </c>
      <c r="G8971" s="4">
        <v>12.0</v>
      </c>
      <c r="H8971" s="5">
        <v>45086.0</v>
      </c>
      <c r="I8971" s="4">
        <f>IFERROR(__xludf.DUMMYFUNCTION("SPLIT(H8971,""/"")"),9.0)</f>
        <v>9</v>
      </c>
      <c r="J8971" s="4">
        <f>IFERROR(__xludf.DUMMYFUNCTION("""COMPUTED_VALUE"""),6.0)</f>
        <v>6</v>
      </c>
      <c r="K8971" s="4">
        <f>IFERROR(__xludf.DUMMYFUNCTION("""COMPUTED_VALUE"""),2023.0)</f>
        <v>2023</v>
      </c>
    </row>
    <row r="8972">
      <c r="A8972" s="1" t="s">
        <v>1893</v>
      </c>
      <c r="B8972" s="4" t="s">
        <v>30</v>
      </c>
      <c r="C8972" s="4" t="s">
        <v>30</v>
      </c>
      <c r="D8972" s="4" t="s">
        <v>30</v>
      </c>
      <c r="E8972" s="4">
        <v>1.0</v>
      </c>
      <c r="F8972" s="4">
        <v>5.0</v>
      </c>
      <c r="G8972" s="4">
        <v>5.0</v>
      </c>
      <c r="H8972" s="5">
        <v>45086.0</v>
      </c>
      <c r="I8972" s="4">
        <f>IFERROR(__xludf.DUMMYFUNCTION("SPLIT(H8972,""/"")"),9.0)</f>
        <v>9</v>
      </c>
      <c r="J8972" s="4">
        <f>IFERROR(__xludf.DUMMYFUNCTION("""COMPUTED_VALUE"""),6.0)</f>
        <v>6</v>
      </c>
      <c r="K8972" s="4">
        <f>IFERROR(__xludf.DUMMYFUNCTION("""COMPUTED_VALUE"""),2023.0)</f>
        <v>2023</v>
      </c>
    </row>
    <row r="8973">
      <c r="A8973" s="1" t="s">
        <v>5589</v>
      </c>
      <c r="B8973" s="4" t="s">
        <v>30</v>
      </c>
      <c r="C8973" s="4" t="s">
        <v>30</v>
      </c>
      <c r="D8973" s="4" t="s">
        <v>23</v>
      </c>
      <c r="E8973" s="4">
        <v>4.0</v>
      </c>
      <c r="F8973" s="4">
        <v>4.0</v>
      </c>
      <c r="G8973" s="4">
        <v>16.0</v>
      </c>
      <c r="H8973" s="5">
        <v>45086.0</v>
      </c>
      <c r="I8973" s="4">
        <f>IFERROR(__xludf.DUMMYFUNCTION("SPLIT(H8973,""/"")"),9.0)</f>
        <v>9</v>
      </c>
      <c r="J8973" s="4">
        <f>IFERROR(__xludf.DUMMYFUNCTION("""COMPUTED_VALUE"""),6.0)</f>
        <v>6</v>
      </c>
      <c r="K8973" s="4">
        <f>IFERROR(__xludf.DUMMYFUNCTION("""COMPUTED_VALUE"""),2023.0)</f>
        <v>2023</v>
      </c>
    </row>
    <row r="8974">
      <c r="A8974" s="1" t="s">
        <v>958</v>
      </c>
      <c r="B8974" s="4" t="s">
        <v>30</v>
      </c>
      <c r="C8974" s="4" t="s">
        <v>29</v>
      </c>
      <c r="D8974" s="4" t="s">
        <v>39</v>
      </c>
      <c r="E8974" s="4">
        <v>3.0</v>
      </c>
      <c r="F8974" s="4">
        <v>3.0</v>
      </c>
      <c r="G8974" s="4">
        <v>9.0</v>
      </c>
      <c r="H8974" s="5">
        <v>45087.0</v>
      </c>
      <c r="I8974" s="4">
        <f>IFERROR(__xludf.DUMMYFUNCTION("SPLIT(H8974,""/"")"),10.0)</f>
        <v>10</v>
      </c>
      <c r="J8974" s="4">
        <f>IFERROR(__xludf.DUMMYFUNCTION("""COMPUTED_VALUE"""),6.0)</f>
        <v>6</v>
      </c>
      <c r="K8974" s="4">
        <f>IFERROR(__xludf.DUMMYFUNCTION("""COMPUTED_VALUE"""),2023.0)</f>
        <v>2023</v>
      </c>
    </row>
    <row r="8975">
      <c r="A8975" s="1" t="s">
        <v>2422</v>
      </c>
      <c r="B8975" s="4" t="s">
        <v>30</v>
      </c>
      <c r="C8975" s="4" t="s">
        <v>29</v>
      </c>
      <c r="D8975" s="4" t="s">
        <v>23</v>
      </c>
      <c r="E8975" s="4">
        <v>5.0</v>
      </c>
      <c r="F8975" s="4">
        <v>4.0</v>
      </c>
      <c r="G8975" s="4">
        <v>20.0</v>
      </c>
      <c r="H8975" s="5">
        <v>45087.0</v>
      </c>
      <c r="I8975" s="4">
        <f>IFERROR(__xludf.DUMMYFUNCTION("SPLIT(H8975,""/"")"),10.0)</f>
        <v>10</v>
      </c>
      <c r="J8975" s="4">
        <f>IFERROR(__xludf.DUMMYFUNCTION("""COMPUTED_VALUE"""),6.0)</f>
        <v>6</v>
      </c>
      <c r="K8975" s="4">
        <f>IFERROR(__xludf.DUMMYFUNCTION("""COMPUTED_VALUE"""),2023.0)</f>
        <v>2023</v>
      </c>
    </row>
    <row r="8976">
      <c r="A8976" s="1" t="s">
        <v>5898</v>
      </c>
      <c r="B8976" s="4" t="s">
        <v>30</v>
      </c>
      <c r="C8976" s="4" t="s">
        <v>29</v>
      </c>
      <c r="D8976" s="4" t="s">
        <v>30</v>
      </c>
      <c r="E8976" s="4">
        <v>2.0</v>
      </c>
      <c r="F8976" s="4">
        <v>1.0</v>
      </c>
      <c r="G8976" s="4">
        <v>2.0</v>
      </c>
      <c r="H8976" s="5">
        <v>45088.0</v>
      </c>
      <c r="I8976" s="4">
        <f>IFERROR(__xludf.DUMMYFUNCTION("SPLIT(H8976,""/"")"),11.0)</f>
        <v>11</v>
      </c>
      <c r="J8976" s="4">
        <f>IFERROR(__xludf.DUMMYFUNCTION("""COMPUTED_VALUE"""),6.0)</f>
        <v>6</v>
      </c>
      <c r="K8976" s="4">
        <f>IFERROR(__xludf.DUMMYFUNCTION("""COMPUTED_VALUE"""),2023.0)</f>
        <v>2023</v>
      </c>
    </row>
    <row r="8977">
      <c r="A8977" s="1" t="s">
        <v>8832</v>
      </c>
      <c r="B8977" s="4" t="s">
        <v>30</v>
      </c>
      <c r="C8977" s="4" t="s">
        <v>29</v>
      </c>
      <c r="D8977" s="4" t="s">
        <v>39</v>
      </c>
      <c r="E8977" s="4">
        <v>5.0</v>
      </c>
      <c r="F8977" s="4">
        <v>3.0</v>
      </c>
      <c r="G8977" s="4">
        <v>15.0</v>
      </c>
      <c r="H8977" s="5">
        <v>45088.0</v>
      </c>
      <c r="I8977" s="4">
        <f>IFERROR(__xludf.DUMMYFUNCTION("SPLIT(H8977,""/"")"),11.0)</f>
        <v>11</v>
      </c>
      <c r="J8977" s="4">
        <f>IFERROR(__xludf.DUMMYFUNCTION("""COMPUTED_VALUE"""),6.0)</f>
        <v>6</v>
      </c>
      <c r="K8977" s="4">
        <f>IFERROR(__xludf.DUMMYFUNCTION("""COMPUTED_VALUE"""),2023.0)</f>
        <v>2023</v>
      </c>
    </row>
    <row r="8978">
      <c r="A8978" s="1" t="s">
        <v>7175</v>
      </c>
      <c r="B8978" s="4" t="s">
        <v>30</v>
      </c>
      <c r="C8978" s="4" t="s">
        <v>30</v>
      </c>
      <c r="D8978" s="4" t="s">
        <v>23</v>
      </c>
      <c r="E8978" s="4">
        <v>1.0</v>
      </c>
      <c r="F8978" s="4">
        <v>5.0</v>
      </c>
      <c r="G8978" s="4">
        <v>5.0</v>
      </c>
      <c r="H8978" s="5">
        <v>45089.0</v>
      </c>
      <c r="I8978" s="4">
        <f>IFERROR(__xludf.DUMMYFUNCTION("SPLIT(H8978,""/"")"),12.0)</f>
        <v>12</v>
      </c>
      <c r="J8978" s="4">
        <f>IFERROR(__xludf.DUMMYFUNCTION("""COMPUTED_VALUE"""),6.0)</f>
        <v>6</v>
      </c>
      <c r="K8978" s="4">
        <f>IFERROR(__xludf.DUMMYFUNCTION("""COMPUTED_VALUE"""),2023.0)</f>
        <v>2023</v>
      </c>
    </row>
    <row r="8979">
      <c r="A8979" s="1" t="s">
        <v>8972</v>
      </c>
      <c r="B8979" s="4" t="s">
        <v>30</v>
      </c>
      <c r="C8979" s="4" t="s">
        <v>29</v>
      </c>
      <c r="D8979" s="4" t="s">
        <v>30</v>
      </c>
      <c r="E8979" s="4">
        <v>1.0</v>
      </c>
      <c r="F8979" s="4">
        <v>4.0</v>
      </c>
      <c r="G8979" s="4">
        <v>4.0</v>
      </c>
      <c r="H8979" s="5">
        <v>45089.0</v>
      </c>
      <c r="I8979" s="4">
        <f>IFERROR(__xludf.DUMMYFUNCTION("SPLIT(H8979,""/"")"),12.0)</f>
        <v>12</v>
      </c>
      <c r="J8979" s="4">
        <f>IFERROR(__xludf.DUMMYFUNCTION("""COMPUTED_VALUE"""),6.0)</f>
        <v>6</v>
      </c>
      <c r="K8979" s="4">
        <f>IFERROR(__xludf.DUMMYFUNCTION("""COMPUTED_VALUE"""),2023.0)</f>
        <v>2023</v>
      </c>
    </row>
    <row r="8980">
      <c r="A8980" s="1" t="s">
        <v>9229</v>
      </c>
      <c r="B8980" s="4" t="s">
        <v>30</v>
      </c>
      <c r="C8980" s="4" t="s">
        <v>29</v>
      </c>
      <c r="D8980" s="4" t="s">
        <v>28</v>
      </c>
      <c r="E8980" s="4">
        <v>2.0</v>
      </c>
      <c r="F8980" s="4">
        <v>2.0</v>
      </c>
      <c r="G8980" s="4">
        <v>4.0</v>
      </c>
      <c r="H8980" s="5">
        <v>45090.0</v>
      </c>
      <c r="I8980" s="4">
        <f>IFERROR(__xludf.DUMMYFUNCTION("SPLIT(H8980,""/"")"),13.0)</f>
        <v>13</v>
      </c>
      <c r="J8980" s="4">
        <f>IFERROR(__xludf.DUMMYFUNCTION("""COMPUTED_VALUE"""),6.0)</f>
        <v>6</v>
      </c>
      <c r="K8980" s="4">
        <f>IFERROR(__xludf.DUMMYFUNCTION("""COMPUTED_VALUE"""),2023.0)</f>
        <v>2023</v>
      </c>
    </row>
    <row r="8981">
      <c r="A8981" s="1" t="s">
        <v>1764</v>
      </c>
      <c r="B8981" s="4" t="s">
        <v>30</v>
      </c>
      <c r="C8981" s="4" t="s">
        <v>29</v>
      </c>
      <c r="D8981" s="4" t="s">
        <v>28</v>
      </c>
      <c r="E8981" s="4">
        <v>3.0</v>
      </c>
      <c r="F8981" s="4">
        <v>5.0</v>
      </c>
      <c r="G8981" s="4">
        <v>15.0</v>
      </c>
      <c r="H8981" s="5">
        <v>45090.0</v>
      </c>
      <c r="I8981" s="4">
        <f>IFERROR(__xludf.DUMMYFUNCTION("SPLIT(H8981,""/"")"),13.0)</f>
        <v>13</v>
      </c>
      <c r="J8981" s="4">
        <f>IFERROR(__xludf.DUMMYFUNCTION("""COMPUTED_VALUE"""),6.0)</f>
        <v>6</v>
      </c>
      <c r="K8981" s="4">
        <f>IFERROR(__xludf.DUMMYFUNCTION("""COMPUTED_VALUE"""),2023.0)</f>
        <v>2023</v>
      </c>
    </row>
    <row r="8982">
      <c r="A8982" s="1" t="s">
        <v>6304</v>
      </c>
      <c r="B8982" s="4" t="s">
        <v>30</v>
      </c>
      <c r="C8982" s="4" t="s">
        <v>30</v>
      </c>
      <c r="D8982" s="4" t="s">
        <v>23</v>
      </c>
      <c r="E8982" s="4">
        <v>3.0</v>
      </c>
      <c r="F8982" s="4">
        <v>4.0</v>
      </c>
      <c r="G8982" s="4">
        <v>12.0</v>
      </c>
      <c r="H8982" s="5">
        <v>45090.0</v>
      </c>
      <c r="I8982" s="4">
        <f>IFERROR(__xludf.DUMMYFUNCTION("SPLIT(H8982,""/"")"),13.0)</f>
        <v>13</v>
      </c>
      <c r="J8982" s="4">
        <f>IFERROR(__xludf.DUMMYFUNCTION("""COMPUTED_VALUE"""),6.0)</f>
        <v>6</v>
      </c>
      <c r="K8982" s="4">
        <f>IFERROR(__xludf.DUMMYFUNCTION("""COMPUTED_VALUE"""),2023.0)</f>
        <v>2023</v>
      </c>
    </row>
    <row r="8983">
      <c r="A8983" s="1" t="s">
        <v>2656</v>
      </c>
      <c r="B8983" s="4" t="s">
        <v>30</v>
      </c>
      <c r="C8983" s="4" t="s">
        <v>24</v>
      </c>
      <c r="D8983" s="4" t="s">
        <v>30</v>
      </c>
      <c r="E8983" s="4">
        <v>2.0</v>
      </c>
      <c r="F8983" s="4">
        <v>2.0</v>
      </c>
      <c r="G8983" s="4">
        <v>4.0</v>
      </c>
      <c r="H8983" s="5">
        <v>45091.0</v>
      </c>
      <c r="I8983" s="4">
        <f>IFERROR(__xludf.DUMMYFUNCTION("SPLIT(H8983,""/"")"),14.0)</f>
        <v>14</v>
      </c>
      <c r="J8983" s="4">
        <f>IFERROR(__xludf.DUMMYFUNCTION("""COMPUTED_VALUE"""),6.0)</f>
        <v>6</v>
      </c>
      <c r="K8983" s="4">
        <f>IFERROR(__xludf.DUMMYFUNCTION("""COMPUTED_VALUE"""),2023.0)</f>
        <v>2023</v>
      </c>
    </row>
    <row r="8984">
      <c r="A8984" s="1" t="s">
        <v>6205</v>
      </c>
      <c r="B8984" s="4" t="s">
        <v>30</v>
      </c>
      <c r="C8984" s="4" t="s">
        <v>24</v>
      </c>
      <c r="D8984" s="4" t="s">
        <v>39</v>
      </c>
      <c r="E8984" s="4">
        <v>2.0</v>
      </c>
      <c r="F8984" s="4">
        <v>3.0</v>
      </c>
      <c r="G8984" s="4">
        <v>6.0</v>
      </c>
      <c r="H8984" s="5">
        <v>45091.0</v>
      </c>
      <c r="I8984" s="4">
        <f>IFERROR(__xludf.DUMMYFUNCTION("SPLIT(H8984,""/"")"),14.0)</f>
        <v>14</v>
      </c>
      <c r="J8984" s="4">
        <f>IFERROR(__xludf.DUMMYFUNCTION("""COMPUTED_VALUE"""),6.0)</f>
        <v>6</v>
      </c>
      <c r="K8984" s="4">
        <f>IFERROR(__xludf.DUMMYFUNCTION("""COMPUTED_VALUE"""),2023.0)</f>
        <v>2023</v>
      </c>
    </row>
    <row r="8985">
      <c r="A8985" s="1" t="s">
        <v>7321</v>
      </c>
      <c r="B8985" s="4" t="s">
        <v>30</v>
      </c>
      <c r="C8985" s="4" t="s">
        <v>30</v>
      </c>
      <c r="D8985" s="4" t="s">
        <v>39</v>
      </c>
      <c r="E8985" s="4">
        <v>2.0</v>
      </c>
      <c r="F8985" s="4">
        <v>3.0</v>
      </c>
      <c r="G8985" s="4">
        <v>6.0</v>
      </c>
      <c r="H8985" s="5">
        <v>45092.0</v>
      </c>
      <c r="I8985" s="4">
        <f>IFERROR(__xludf.DUMMYFUNCTION("SPLIT(H8985,""/"")"),15.0)</f>
        <v>15</v>
      </c>
      <c r="J8985" s="4">
        <f>IFERROR(__xludf.DUMMYFUNCTION("""COMPUTED_VALUE"""),6.0)</f>
        <v>6</v>
      </c>
      <c r="K8985" s="4">
        <f>IFERROR(__xludf.DUMMYFUNCTION("""COMPUTED_VALUE"""),2023.0)</f>
        <v>2023</v>
      </c>
    </row>
    <row r="8986">
      <c r="A8986" s="1" t="s">
        <v>5556</v>
      </c>
      <c r="B8986" s="4" t="s">
        <v>30</v>
      </c>
      <c r="C8986" s="4" t="s">
        <v>29</v>
      </c>
      <c r="D8986" s="4" t="s">
        <v>28</v>
      </c>
      <c r="E8986" s="4">
        <v>4.0</v>
      </c>
      <c r="F8986" s="4">
        <v>4.0</v>
      </c>
      <c r="G8986" s="4">
        <v>16.0</v>
      </c>
      <c r="H8986" s="5">
        <v>45092.0</v>
      </c>
      <c r="I8986" s="4">
        <f>IFERROR(__xludf.DUMMYFUNCTION("SPLIT(H8986,""/"")"),15.0)</f>
        <v>15</v>
      </c>
      <c r="J8986" s="4">
        <f>IFERROR(__xludf.DUMMYFUNCTION("""COMPUTED_VALUE"""),6.0)</f>
        <v>6</v>
      </c>
      <c r="K8986" s="4">
        <f>IFERROR(__xludf.DUMMYFUNCTION("""COMPUTED_VALUE"""),2023.0)</f>
        <v>2023</v>
      </c>
    </row>
    <row r="8987">
      <c r="A8987" s="1" t="s">
        <v>8688</v>
      </c>
      <c r="B8987" s="4" t="s">
        <v>30</v>
      </c>
      <c r="C8987" s="4" t="s">
        <v>29</v>
      </c>
      <c r="D8987" s="4" t="s">
        <v>28</v>
      </c>
      <c r="E8987" s="4">
        <v>1.0</v>
      </c>
      <c r="F8987" s="4">
        <v>5.0</v>
      </c>
      <c r="G8987" s="4">
        <v>5.0</v>
      </c>
      <c r="H8987" s="5">
        <v>45092.0</v>
      </c>
      <c r="I8987" s="4">
        <f>IFERROR(__xludf.DUMMYFUNCTION("SPLIT(H8987,""/"")"),15.0)</f>
        <v>15</v>
      </c>
      <c r="J8987" s="4">
        <f>IFERROR(__xludf.DUMMYFUNCTION("""COMPUTED_VALUE"""),6.0)</f>
        <v>6</v>
      </c>
      <c r="K8987" s="4">
        <f>IFERROR(__xludf.DUMMYFUNCTION("""COMPUTED_VALUE"""),2023.0)</f>
        <v>2023</v>
      </c>
    </row>
    <row r="8988">
      <c r="A8988" s="1" t="s">
        <v>9025</v>
      </c>
      <c r="B8988" s="4" t="s">
        <v>30</v>
      </c>
      <c r="C8988" s="4" t="s">
        <v>29</v>
      </c>
      <c r="D8988" s="4" t="s">
        <v>30</v>
      </c>
      <c r="E8988" s="4">
        <v>4.0</v>
      </c>
      <c r="F8988" s="4">
        <v>2.0</v>
      </c>
      <c r="G8988" s="4">
        <v>8.0</v>
      </c>
      <c r="H8988" s="5">
        <v>45092.0</v>
      </c>
      <c r="I8988" s="4">
        <f>IFERROR(__xludf.DUMMYFUNCTION("SPLIT(H8988,""/"")"),15.0)</f>
        <v>15</v>
      </c>
      <c r="J8988" s="4">
        <f>IFERROR(__xludf.DUMMYFUNCTION("""COMPUTED_VALUE"""),6.0)</f>
        <v>6</v>
      </c>
      <c r="K8988" s="4">
        <f>IFERROR(__xludf.DUMMYFUNCTION("""COMPUTED_VALUE"""),2023.0)</f>
        <v>2023</v>
      </c>
    </row>
    <row r="8989">
      <c r="A8989" s="1" t="s">
        <v>3526</v>
      </c>
      <c r="B8989" s="4" t="s">
        <v>30</v>
      </c>
      <c r="C8989" s="4" t="s">
        <v>29</v>
      </c>
      <c r="D8989" s="4" t="s">
        <v>28</v>
      </c>
      <c r="E8989" s="4">
        <v>5.0</v>
      </c>
      <c r="F8989" s="4">
        <v>1.0</v>
      </c>
      <c r="G8989" s="4">
        <v>5.0</v>
      </c>
      <c r="H8989" s="5">
        <v>45093.0</v>
      </c>
      <c r="I8989" s="4">
        <f>IFERROR(__xludf.DUMMYFUNCTION("SPLIT(H8989,""/"")"),16.0)</f>
        <v>16</v>
      </c>
      <c r="J8989" s="4">
        <f>IFERROR(__xludf.DUMMYFUNCTION("""COMPUTED_VALUE"""),6.0)</f>
        <v>6</v>
      </c>
      <c r="K8989" s="4">
        <f>IFERROR(__xludf.DUMMYFUNCTION("""COMPUTED_VALUE"""),2023.0)</f>
        <v>2023</v>
      </c>
    </row>
    <row r="8990">
      <c r="A8990" s="1" t="s">
        <v>1063</v>
      </c>
      <c r="B8990" s="4" t="s">
        <v>30</v>
      </c>
      <c r="C8990" s="4" t="s">
        <v>29</v>
      </c>
      <c r="D8990" s="4" t="s">
        <v>28</v>
      </c>
      <c r="E8990" s="4">
        <v>2.0</v>
      </c>
      <c r="F8990" s="4">
        <v>3.0</v>
      </c>
      <c r="G8990" s="4">
        <v>6.0</v>
      </c>
      <c r="H8990" s="5">
        <v>45093.0</v>
      </c>
      <c r="I8990" s="4">
        <f>IFERROR(__xludf.DUMMYFUNCTION("SPLIT(H8990,""/"")"),16.0)</f>
        <v>16</v>
      </c>
      <c r="J8990" s="4">
        <f>IFERROR(__xludf.DUMMYFUNCTION("""COMPUTED_VALUE"""),6.0)</f>
        <v>6</v>
      </c>
      <c r="K8990" s="4">
        <f>IFERROR(__xludf.DUMMYFUNCTION("""COMPUTED_VALUE"""),2023.0)</f>
        <v>2023</v>
      </c>
    </row>
    <row r="8991">
      <c r="A8991" s="1" t="s">
        <v>6571</v>
      </c>
      <c r="B8991" s="4" t="s">
        <v>30</v>
      </c>
      <c r="C8991" s="4" t="s">
        <v>29</v>
      </c>
      <c r="D8991" s="4" t="s">
        <v>28</v>
      </c>
      <c r="E8991" s="4">
        <v>1.0</v>
      </c>
      <c r="F8991" s="4">
        <v>5.0</v>
      </c>
      <c r="G8991" s="4">
        <v>5.0</v>
      </c>
      <c r="H8991" s="5">
        <v>45093.0</v>
      </c>
      <c r="I8991" s="4">
        <f>IFERROR(__xludf.DUMMYFUNCTION("SPLIT(H8991,""/"")"),16.0)</f>
        <v>16</v>
      </c>
      <c r="J8991" s="4">
        <f>IFERROR(__xludf.DUMMYFUNCTION("""COMPUTED_VALUE"""),6.0)</f>
        <v>6</v>
      </c>
      <c r="K8991" s="4">
        <f>IFERROR(__xludf.DUMMYFUNCTION("""COMPUTED_VALUE"""),2023.0)</f>
        <v>2023</v>
      </c>
    </row>
    <row r="8992">
      <c r="A8992" s="1" t="s">
        <v>1425</v>
      </c>
      <c r="B8992" s="4" t="s">
        <v>30</v>
      </c>
      <c r="C8992" s="4" t="s">
        <v>24</v>
      </c>
      <c r="D8992" s="4" t="s">
        <v>28</v>
      </c>
      <c r="E8992" s="4">
        <v>4.0</v>
      </c>
      <c r="F8992" s="4">
        <v>3.0</v>
      </c>
      <c r="G8992" s="4">
        <v>12.0</v>
      </c>
      <c r="H8992" s="5">
        <v>45093.0</v>
      </c>
      <c r="I8992" s="4">
        <f>IFERROR(__xludf.DUMMYFUNCTION("SPLIT(H8992,""/"")"),16.0)</f>
        <v>16</v>
      </c>
      <c r="J8992" s="4">
        <f>IFERROR(__xludf.DUMMYFUNCTION("""COMPUTED_VALUE"""),6.0)</f>
        <v>6</v>
      </c>
      <c r="K8992" s="4">
        <f>IFERROR(__xludf.DUMMYFUNCTION("""COMPUTED_VALUE"""),2023.0)</f>
        <v>2023</v>
      </c>
    </row>
    <row r="8993">
      <c r="A8993" s="1" t="s">
        <v>5107</v>
      </c>
      <c r="B8993" s="4" t="s">
        <v>30</v>
      </c>
      <c r="C8993" s="4" t="s">
        <v>30</v>
      </c>
      <c r="D8993" s="4" t="s">
        <v>23</v>
      </c>
      <c r="E8993" s="4">
        <v>2.0</v>
      </c>
      <c r="F8993" s="4">
        <v>2.0</v>
      </c>
      <c r="G8993" s="4">
        <v>4.0</v>
      </c>
      <c r="H8993" s="5">
        <v>45093.0</v>
      </c>
      <c r="I8993" s="4">
        <f>IFERROR(__xludf.DUMMYFUNCTION("SPLIT(H8993,""/"")"),16.0)</f>
        <v>16</v>
      </c>
      <c r="J8993" s="4">
        <f>IFERROR(__xludf.DUMMYFUNCTION("""COMPUTED_VALUE"""),6.0)</f>
        <v>6</v>
      </c>
      <c r="K8993" s="4">
        <f>IFERROR(__xludf.DUMMYFUNCTION("""COMPUTED_VALUE"""),2023.0)</f>
        <v>2023</v>
      </c>
    </row>
    <row r="8994">
      <c r="A8994" s="1" t="s">
        <v>2178</v>
      </c>
      <c r="B8994" s="4" t="s">
        <v>30</v>
      </c>
      <c r="C8994" s="4" t="s">
        <v>30</v>
      </c>
      <c r="D8994" s="4" t="s">
        <v>23</v>
      </c>
      <c r="E8994" s="4">
        <v>2.0</v>
      </c>
      <c r="F8994" s="4">
        <v>4.0</v>
      </c>
      <c r="G8994" s="4">
        <v>8.0</v>
      </c>
      <c r="H8994" s="5">
        <v>45093.0</v>
      </c>
      <c r="I8994" s="4">
        <f>IFERROR(__xludf.DUMMYFUNCTION("SPLIT(H8994,""/"")"),16.0)</f>
        <v>16</v>
      </c>
      <c r="J8994" s="4">
        <f>IFERROR(__xludf.DUMMYFUNCTION("""COMPUTED_VALUE"""),6.0)</f>
        <v>6</v>
      </c>
      <c r="K8994" s="4">
        <f>IFERROR(__xludf.DUMMYFUNCTION("""COMPUTED_VALUE"""),2023.0)</f>
        <v>2023</v>
      </c>
    </row>
    <row r="8995">
      <c r="A8995" s="1" t="s">
        <v>5153</v>
      </c>
      <c r="B8995" s="4" t="s">
        <v>30</v>
      </c>
      <c r="C8995" s="4" t="s">
        <v>29</v>
      </c>
      <c r="D8995" s="4" t="s">
        <v>23</v>
      </c>
      <c r="E8995" s="4">
        <v>1.0</v>
      </c>
      <c r="F8995" s="4">
        <v>3.0</v>
      </c>
      <c r="G8995" s="4">
        <v>3.0</v>
      </c>
      <c r="H8995" s="5">
        <v>45093.0</v>
      </c>
      <c r="I8995" s="4">
        <f>IFERROR(__xludf.DUMMYFUNCTION("SPLIT(H8995,""/"")"),16.0)</f>
        <v>16</v>
      </c>
      <c r="J8995" s="4">
        <f>IFERROR(__xludf.DUMMYFUNCTION("""COMPUTED_VALUE"""),6.0)</f>
        <v>6</v>
      </c>
      <c r="K8995" s="4">
        <f>IFERROR(__xludf.DUMMYFUNCTION("""COMPUTED_VALUE"""),2023.0)</f>
        <v>2023</v>
      </c>
    </row>
    <row r="8996">
      <c r="A8996" s="1" t="s">
        <v>3682</v>
      </c>
      <c r="B8996" s="4" t="s">
        <v>30</v>
      </c>
      <c r="C8996" s="4" t="s">
        <v>24</v>
      </c>
      <c r="D8996" s="4" t="s">
        <v>39</v>
      </c>
      <c r="E8996" s="4">
        <v>2.0</v>
      </c>
      <c r="F8996" s="4">
        <v>3.0</v>
      </c>
      <c r="G8996" s="4">
        <v>6.0</v>
      </c>
      <c r="H8996" s="5">
        <v>45093.0</v>
      </c>
      <c r="I8996" s="4">
        <f>IFERROR(__xludf.DUMMYFUNCTION("SPLIT(H8996,""/"")"),16.0)</f>
        <v>16</v>
      </c>
      <c r="J8996" s="4">
        <f>IFERROR(__xludf.DUMMYFUNCTION("""COMPUTED_VALUE"""),6.0)</f>
        <v>6</v>
      </c>
      <c r="K8996" s="4">
        <f>IFERROR(__xludf.DUMMYFUNCTION("""COMPUTED_VALUE"""),2023.0)</f>
        <v>2023</v>
      </c>
    </row>
    <row r="8997">
      <c r="A8997" s="1" t="s">
        <v>3383</v>
      </c>
      <c r="B8997" s="4" t="s">
        <v>30</v>
      </c>
      <c r="C8997" s="4" t="s">
        <v>24</v>
      </c>
      <c r="D8997" s="4" t="s">
        <v>30</v>
      </c>
      <c r="E8997" s="4">
        <v>1.0</v>
      </c>
      <c r="F8997" s="4">
        <v>2.0</v>
      </c>
      <c r="G8997" s="4">
        <v>2.0</v>
      </c>
      <c r="H8997" s="5">
        <v>45093.0</v>
      </c>
      <c r="I8997" s="4">
        <f>IFERROR(__xludf.DUMMYFUNCTION("SPLIT(H8997,""/"")"),16.0)</f>
        <v>16</v>
      </c>
      <c r="J8997" s="4">
        <f>IFERROR(__xludf.DUMMYFUNCTION("""COMPUTED_VALUE"""),6.0)</f>
        <v>6</v>
      </c>
      <c r="K8997" s="4">
        <f>IFERROR(__xludf.DUMMYFUNCTION("""COMPUTED_VALUE"""),2023.0)</f>
        <v>2023</v>
      </c>
    </row>
    <row r="8998">
      <c r="A8998" s="1" t="s">
        <v>7682</v>
      </c>
      <c r="B8998" s="4" t="s">
        <v>30</v>
      </c>
      <c r="C8998" s="4" t="s">
        <v>30</v>
      </c>
      <c r="D8998" s="4" t="s">
        <v>28</v>
      </c>
      <c r="E8998" s="4">
        <v>2.0</v>
      </c>
      <c r="F8998" s="4">
        <v>2.0</v>
      </c>
      <c r="G8998" s="4">
        <v>4.0</v>
      </c>
      <c r="H8998" s="5">
        <v>45094.0</v>
      </c>
      <c r="I8998" s="4">
        <f>IFERROR(__xludf.DUMMYFUNCTION("SPLIT(H8998,""/"")"),17.0)</f>
        <v>17</v>
      </c>
      <c r="J8998" s="4">
        <f>IFERROR(__xludf.DUMMYFUNCTION("""COMPUTED_VALUE"""),6.0)</f>
        <v>6</v>
      </c>
      <c r="K8998" s="4">
        <f>IFERROR(__xludf.DUMMYFUNCTION("""COMPUTED_VALUE"""),2023.0)</f>
        <v>2023</v>
      </c>
    </row>
    <row r="8999">
      <c r="A8999" s="1" t="s">
        <v>4592</v>
      </c>
      <c r="B8999" s="4" t="s">
        <v>30</v>
      </c>
      <c r="C8999" s="4" t="s">
        <v>24</v>
      </c>
      <c r="D8999" s="4" t="s">
        <v>30</v>
      </c>
      <c r="E8999" s="4">
        <v>4.0</v>
      </c>
      <c r="F8999" s="4">
        <v>1.0</v>
      </c>
      <c r="G8999" s="4">
        <v>4.0</v>
      </c>
      <c r="H8999" s="5">
        <v>45094.0</v>
      </c>
      <c r="I8999" s="4">
        <f>IFERROR(__xludf.DUMMYFUNCTION("SPLIT(H8999,""/"")"),17.0)</f>
        <v>17</v>
      </c>
      <c r="J8999" s="4">
        <f>IFERROR(__xludf.DUMMYFUNCTION("""COMPUTED_VALUE"""),6.0)</f>
        <v>6</v>
      </c>
      <c r="K8999" s="4">
        <f>IFERROR(__xludf.DUMMYFUNCTION("""COMPUTED_VALUE"""),2023.0)</f>
        <v>2023</v>
      </c>
    </row>
    <row r="9000">
      <c r="A9000" s="1" t="s">
        <v>4153</v>
      </c>
      <c r="B9000" s="4" t="s">
        <v>30</v>
      </c>
      <c r="C9000" s="4" t="s">
        <v>24</v>
      </c>
      <c r="D9000" s="4" t="s">
        <v>23</v>
      </c>
      <c r="E9000" s="4">
        <v>2.0</v>
      </c>
      <c r="F9000" s="4">
        <v>2.0</v>
      </c>
      <c r="G9000" s="4">
        <v>4.0</v>
      </c>
      <c r="H9000" s="5">
        <v>45094.0</v>
      </c>
      <c r="I9000" s="4">
        <f>IFERROR(__xludf.DUMMYFUNCTION("SPLIT(H9000,""/"")"),17.0)</f>
        <v>17</v>
      </c>
      <c r="J9000" s="4">
        <f>IFERROR(__xludf.DUMMYFUNCTION("""COMPUTED_VALUE"""),6.0)</f>
        <v>6</v>
      </c>
      <c r="K9000" s="4">
        <f>IFERROR(__xludf.DUMMYFUNCTION("""COMPUTED_VALUE"""),2023.0)</f>
        <v>2023</v>
      </c>
    </row>
    <row r="9001">
      <c r="A9001" s="1" t="s">
        <v>2856</v>
      </c>
      <c r="B9001" s="4" t="s">
        <v>30</v>
      </c>
      <c r="C9001" s="4" t="s">
        <v>24</v>
      </c>
      <c r="D9001" s="4" t="s">
        <v>30</v>
      </c>
      <c r="E9001" s="4">
        <v>2.0</v>
      </c>
      <c r="F9001" s="4">
        <v>4.0</v>
      </c>
      <c r="G9001" s="4">
        <v>8.0</v>
      </c>
      <c r="H9001" s="5">
        <v>45095.0</v>
      </c>
      <c r="I9001" s="4">
        <f>IFERROR(__xludf.DUMMYFUNCTION("SPLIT(H9001,""/"")"),18.0)</f>
        <v>18</v>
      </c>
      <c r="J9001" s="4">
        <f>IFERROR(__xludf.DUMMYFUNCTION("""COMPUTED_VALUE"""),6.0)</f>
        <v>6</v>
      </c>
      <c r="K9001" s="4">
        <f>IFERROR(__xludf.DUMMYFUNCTION("""COMPUTED_VALUE"""),2023.0)</f>
        <v>2023</v>
      </c>
    </row>
    <row r="9002">
      <c r="A9002" s="1" t="s">
        <v>1525</v>
      </c>
      <c r="B9002" s="4" t="s">
        <v>30</v>
      </c>
      <c r="C9002" s="4" t="s">
        <v>29</v>
      </c>
      <c r="D9002" s="4" t="s">
        <v>28</v>
      </c>
      <c r="E9002" s="4">
        <v>2.0</v>
      </c>
      <c r="F9002" s="4">
        <v>3.0</v>
      </c>
      <c r="G9002" s="4">
        <v>6.0</v>
      </c>
      <c r="H9002" s="5">
        <v>45095.0</v>
      </c>
      <c r="I9002" s="4">
        <f>IFERROR(__xludf.DUMMYFUNCTION("SPLIT(H9002,""/"")"),18.0)</f>
        <v>18</v>
      </c>
      <c r="J9002" s="4">
        <f>IFERROR(__xludf.DUMMYFUNCTION("""COMPUTED_VALUE"""),6.0)</f>
        <v>6</v>
      </c>
      <c r="K9002" s="4">
        <f>IFERROR(__xludf.DUMMYFUNCTION("""COMPUTED_VALUE"""),2023.0)</f>
        <v>2023</v>
      </c>
    </row>
    <row r="9003">
      <c r="A9003" s="1" t="s">
        <v>7716</v>
      </c>
      <c r="B9003" s="4" t="s">
        <v>30</v>
      </c>
      <c r="C9003" s="4" t="s">
        <v>30</v>
      </c>
      <c r="D9003" s="4" t="s">
        <v>39</v>
      </c>
      <c r="E9003" s="4">
        <v>2.0</v>
      </c>
      <c r="F9003" s="4">
        <v>5.0</v>
      </c>
      <c r="G9003" s="4">
        <v>10.0</v>
      </c>
      <c r="H9003" s="5">
        <v>45095.0</v>
      </c>
      <c r="I9003" s="4">
        <f>IFERROR(__xludf.DUMMYFUNCTION("SPLIT(H9003,""/"")"),18.0)</f>
        <v>18</v>
      </c>
      <c r="J9003" s="4">
        <f>IFERROR(__xludf.DUMMYFUNCTION("""COMPUTED_VALUE"""),6.0)</f>
        <v>6</v>
      </c>
      <c r="K9003" s="4">
        <f>IFERROR(__xludf.DUMMYFUNCTION("""COMPUTED_VALUE"""),2023.0)</f>
        <v>2023</v>
      </c>
    </row>
    <row r="9004">
      <c r="A9004" s="1" t="s">
        <v>1447</v>
      </c>
      <c r="B9004" s="4" t="s">
        <v>30</v>
      </c>
      <c r="C9004" s="4" t="s">
        <v>24</v>
      </c>
      <c r="D9004" s="4" t="s">
        <v>23</v>
      </c>
      <c r="E9004" s="4">
        <v>5.0</v>
      </c>
      <c r="F9004" s="4">
        <v>1.5</v>
      </c>
      <c r="G9004" s="4">
        <v>7.5</v>
      </c>
      <c r="H9004" s="5">
        <v>45095.0</v>
      </c>
      <c r="I9004" s="4">
        <f>IFERROR(__xludf.DUMMYFUNCTION("SPLIT(H9004,""/"")"),18.0)</f>
        <v>18</v>
      </c>
      <c r="J9004" s="4">
        <f>IFERROR(__xludf.DUMMYFUNCTION("""COMPUTED_VALUE"""),6.0)</f>
        <v>6</v>
      </c>
      <c r="K9004" s="4">
        <f>IFERROR(__xludf.DUMMYFUNCTION("""COMPUTED_VALUE"""),2023.0)</f>
        <v>2023</v>
      </c>
    </row>
    <row r="9005">
      <c r="A9005" s="1" t="s">
        <v>6892</v>
      </c>
      <c r="B9005" s="4" t="s">
        <v>30</v>
      </c>
      <c r="C9005" s="4" t="s">
        <v>29</v>
      </c>
      <c r="D9005" s="4" t="s">
        <v>39</v>
      </c>
      <c r="E9005" s="4">
        <v>2.0</v>
      </c>
      <c r="F9005" s="4">
        <v>5.0</v>
      </c>
      <c r="G9005" s="4">
        <v>10.0</v>
      </c>
      <c r="H9005" s="5">
        <v>45096.0</v>
      </c>
      <c r="I9005" s="4">
        <f>IFERROR(__xludf.DUMMYFUNCTION("SPLIT(H9005,""/"")"),19.0)</f>
        <v>19</v>
      </c>
      <c r="J9005" s="4">
        <f>IFERROR(__xludf.DUMMYFUNCTION("""COMPUTED_VALUE"""),6.0)</f>
        <v>6</v>
      </c>
      <c r="K9005" s="4">
        <f>IFERROR(__xludf.DUMMYFUNCTION("""COMPUTED_VALUE"""),2023.0)</f>
        <v>2023</v>
      </c>
    </row>
    <row r="9006">
      <c r="A9006" s="1" t="s">
        <v>6680</v>
      </c>
      <c r="B9006" s="4" t="s">
        <v>30</v>
      </c>
      <c r="C9006" s="4" t="s">
        <v>24</v>
      </c>
      <c r="D9006" s="4" t="s">
        <v>23</v>
      </c>
      <c r="E9006" s="4">
        <v>4.0</v>
      </c>
      <c r="F9006" s="4">
        <v>4.0</v>
      </c>
      <c r="G9006" s="4">
        <v>16.0</v>
      </c>
      <c r="H9006" s="5">
        <v>45096.0</v>
      </c>
      <c r="I9006" s="4">
        <f>IFERROR(__xludf.DUMMYFUNCTION("SPLIT(H9006,""/"")"),19.0)</f>
        <v>19</v>
      </c>
      <c r="J9006" s="4">
        <f>IFERROR(__xludf.DUMMYFUNCTION("""COMPUTED_VALUE"""),6.0)</f>
        <v>6</v>
      </c>
      <c r="K9006" s="4">
        <f>IFERROR(__xludf.DUMMYFUNCTION("""COMPUTED_VALUE"""),2023.0)</f>
        <v>2023</v>
      </c>
    </row>
    <row r="9007">
      <c r="A9007" s="1" t="s">
        <v>4673</v>
      </c>
      <c r="B9007" s="4" t="s">
        <v>30</v>
      </c>
      <c r="C9007" s="4" t="s">
        <v>24</v>
      </c>
      <c r="D9007" s="4" t="s">
        <v>23</v>
      </c>
      <c r="E9007" s="4">
        <v>2.0</v>
      </c>
      <c r="F9007" s="4">
        <v>1.5</v>
      </c>
      <c r="G9007" s="4">
        <v>3.0</v>
      </c>
      <c r="H9007" s="5">
        <v>45096.0</v>
      </c>
      <c r="I9007" s="4">
        <f>IFERROR(__xludf.DUMMYFUNCTION("SPLIT(H9007,""/"")"),19.0)</f>
        <v>19</v>
      </c>
      <c r="J9007" s="4">
        <f>IFERROR(__xludf.DUMMYFUNCTION("""COMPUTED_VALUE"""),6.0)</f>
        <v>6</v>
      </c>
      <c r="K9007" s="4">
        <f>IFERROR(__xludf.DUMMYFUNCTION("""COMPUTED_VALUE"""),2023.0)</f>
        <v>2023</v>
      </c>
    </row>
    <row r="9008">
      <c r="A9008" s="1" t="s">
        <v>4030</v>
      </c>
      <c r="B9008" s="4" t="s">
        <v>30</v>
      </c>
      <c r="C9008" s="4" t="s">
        <v>30</v>
      </c>
      <c r="D9008" s="4" t="s">
        <v>28</v>
      </c>
      <c r="E9008" s="4">
        <v>4.0</v>
      </c>
      <c r="F9008" s="4">
        <v>4.0</v>
      </c>
      <c r="G9008" s="4">
        <v>16.0</v>
      </c>
      <c r="H9008" s="5">
        <v>45096.0</v>
      </c>
      <c r="I9008" s="4">
        <f>IFERROR(__xludf.DUMMYFUNCTION("SPLIT(H9008,""/"")"),19.0)</f>
        <v>19</v>
      </c>
      <c r="J9008" s="4">
        <f>IFERROR(__xludf.DUMMYFUNCTION("""COMPUTED_VALUE"""),6.0)</f>
        <v>6</v>
      </c>
      <c r="K9008" s="4">
        <f>IFERROR(__xludf.DUMMYFUNCTION("""COMPUTED_VALUE"""),2023.0)</f>
        <v>2023</v>
      </c>
    </row>
    <row r="9009">
      <c r="A9009" s="1" t="s">
        <v>2082</v>
      </c>
      <c r="B9009" s="4" t="s">
        <v>30</v>
      </c>
      <c r="C9009" s="4" t="s">
        <v>30</v>
      </c>
      <c r="D9009" s="4" t="s">
        <v>28</v>
      </c>
      <c r="E9009" s="4">
        <v>4.0</v>
      </c>
      <c r="F9009" s="4">
        <v>5.0</v>
      </c>
      <c r="G9009" s="4">
        <v>20.0</v>
      </c>
      <c r="H9009" s="5">
        <v>45097.0</v>
      </c>
      <c r="I9009" s="4">
        <f>IFERROR(__xludf.DUMMYFUNCTION("SPLIT(H9009,""/"")"),20.0)</f>
        <v>20</v>
      </c>
      <c r="J9009" s="4">
        <f>IFERROR(__xludf.DUMMYFUNCTION("""COMPUTED_VALUE"""),6.0)</f>
        <v>6</v>
      </c>
      <c r="K9009" s="4">
        <f>IFERROR(__xludf.DUMMYFUNCTION("""COMPUTED_VALUE"""),2023.0)</f>
        <v>2023</v>
      </c>
    </row>
    <row r="9010">
      <c r="A9010" s="1" t="s">
        <v>7442</v>
      </c>
      <c r="B9010" s="4" t="s">
        <v>30</v>
      </c>
      <c r="C9010" s="4" t="s">
        <v>29</v>
      </c>
      <c r="D9010" s="4" t="s">
        <v>28</v>
      </c>
      <c r="E9010" s="4">
        <v>5.0</v>
      </c>
      <c r="F9010" s="4">
        <v>3.0</v>
      </c>
      <c r="G9010" s="4">
        <v>15.0</v>
      </c>
      <c r="H9010" s="5">
        <v>45097.0</v>
      </c>
      <c r="I9010" s="4">
        <f>IFERROR(__xludf.DUMMYFUNCTION("SPLIT(H9010,""/"")"),20.0)</f>
        <v>20</v>
      </c>
      <c r="J9010" s="4">
        <f>IFERROR(__xludf.DUMMYFUNCTION("""COMPUTED_VALUE"""),6.0)</f>
        <v>6</v>
      </c>
      <c r="K9010" s="4">
        <f>IFERROR(__xludf.DUMMYFUNCTION("""COMPUTED_VALUE"""),2023.0)</f>
        <v>2023</v>
      </c>
    </row>
    <row r="9011">
      <c r="A9011" s="1" t="s">
        <v>408</v>
      </c>
      <c r="B9011" s="4" t="s">
        <v>30</v>
      </c>
      <c r="C9011" s="4" t="s">
        <v>30</v>
      </c>
      <c r="D9011" s="4" t="s">
        <v>28</v>
      </c>
      <c r="E9011" s="4">
        <v>2.0</v>
      </c>
      <c r="F9011" s="4">
        <v>4.0</v>
      </c>
      <c r="G9011" s="4">
        <v>8.0</v>
      </c>
      <c r="H9011" s="5">
        <v>45097.0</v>
      </c>
      <c r="I9011" s="4">
        <f>IFERROR(__xludf.DUMMYFUNCTION("SPLIT(H9011,""/"")"),20.0)</f>
        <v>20</v>
      </c>
      <c r="J9011" s="4">
        <f>IFERROR(__xludf.DUMMYFUNCTION("""COMPUTED_VALUE"""),6.0)</f>
        <v>6</v>
      </c>
      <c r="K9011" s="4">
        <f>IFERROR(__xludf.DUMMYFUNCTION("""COMPUTED_VALUE"""),2023.0)</f>
        <v>2023</v>
      </c>
    </row>
    <row r="9012">
      <c r="A9012" s="1" t="s">
        <v>7491</v>
      </c>
      <c r="B9012" s="4" t="s">
        <v>30</v>
      </c>
      <c r="C9012" s="4" t="s">
        <v>29</v>
      </c>
      <c r="D9012" s="4" t="s">
        <v>23</v>
      </c>
      <c r="E9012" s="4">
        <v>4.0</v>
      </c>
      <c r="F9012" s="4">
        <v>3.0</v>
      </c>
      <c r="G9012" s="4">
        <v>12.0</v>
      </c>
      <c r="H9012" s="5">
        <v>45097.0</v>
      </c>
      <c r="I9012" s="4">
        <f>IFERROR(__xludf.DUMMYFUNCTION("SPLIT(H9012,""/"")"),20.0)</f>
        <v>20</v>
      </c>
      <c r="J9012" s="4">
        <f>IFERROR(__xludf.DUMMYFUNCTION("""COMPUTED_VALUE"""),6.0)</f>
        <v>6</v>
      </c>
      <c r="K9012" s="4">
        <f>IFERROR(__xludf.DUMMYFUNCTION("""COMPUTED_VALUE"""),2023.0)</f>
        <v>2023</v>
      </c>
    </row>
    <row r="9013">
      <c r="A9013" s="1" t="s">
        <v>8156</v>
      </c>
      <c r="B9013" s="4" t="s">
        <v>30</v>
      </c>
      <c r="C9013" s="4" t="s">
        <v>24</v>
      </c>
      <c r="D9013" s="4" t="s">
        <v>30</v>
      </c>
      <c r="E9013" s="4">
        <v>3.0</v>
      </c>
      <c r="F9013" s="4">
        <v>3.0</v>
      </c>
      <c r="G9013" s="4">
        <v>9.0</v>
      </c>
      <c r="H9013" s="5">
        <v>45098.0</v>
      </c>
      <c r="I9013" s="4">
        <f>IFERROR(__xludf.DUMMYFUNCTION("SPLIT(H9013,""/"")"),21.0)</f>
        <v>21</v>
      </c>
      <c r="J9013" s="4">
        <f>IFERROR(__xludf.DUMMYFUNCTION("""COMPUTED_VALUE"""),6.0)</f>
        <v>6</v>
      </c>
      <c r="K9013" s="4">
        <f>IFERROR(__xludf.DUMMYFUNCTION("""COMPUTED_VALUE"""),2023.0)</f>
        <v>2023</v>
      </c>
    </row>
    <row r="9014">
      <c r="A9014" s="1" t="s">
        <v>9737</v>
      </c>
      <c r="B9014" s="4" t="s">
        <v>30</v>
      </c>
      <c r="C9014" s="4" t="s">
        <v>30</v>
      </c>
      <c r="D9014" s="4" t="s">
        <v>23</v>
      </c>
      <c r="E9014" s="4">
        <v>5.0</v>
      </c>
      <c r="F9014" s="4">
        <v>5.0</v>
      </c>
      <c r="G9014" s="4">
        <v>25.0</v>
      </c>
      <c r="H9014" s="5">
        <v>45099.0</v>
      </c>
      <c r="I9014" s="4">
        <f>IFERROR(__xludf.DUMMYFUNCTION("SPLIT(H9014,""/"")"),22.0)</f>
        <v>22</v>
      </c>
      <c r="J9014" s="4">
        <f>IFERROR(__xludf.DUMMYFUNCTION("""COMPUTED_VALUE"""),6.0)</f>
        <v>6</v>
      </c>
      <c r="K9014" s="4">
        <f>IFERROR(__xludf.DUMMYFUNCTION("""COMPUTED_VALUE"""),2023.0)</f>
        <v>2023</v>
      </c>
    </row>
    <row r="9015">
      <c r="A9015" s="1" t="s">
        <v>3916</v>
      </c>
      <c r="B9015" s="4" t="s">
        <v>30</v>
      </c>
      <c r="C9015" s="4" t="s">
        <v>29</v>
      </c>
      <c r="D9015" s="4" t="s">
        <v>28</v>
      </c>
      <c r="E9015" s="4">
        <v>2.0</v>
      </c>
      <c r="F9015" s="4">
        <v>4.0</v>
      </c>
      <c r="G9015" s="4">
        <v>8.0</v>
      </c>
      <c r="H9015" s="5">
        <v>45099.0</v>
      </c>
      <c r="I9015" s="4">
        <f>IFERROR(__xludf.DUMMYFUNCTION("SPLIT(H9015,""/"")"),22.0)</f>
        <v>22</v>
      </c>
      <c r="J9015" s="4">
        <f>IFERROR(__xludf.DUMMYFUNCTION("""COMPUTED_VALUE"""),6.0)</f>
        <v>6</v>
      </c>
      <c r="K9015" s="4">
        <f>IFERROR(__xludf.DUMMYFUNCTION("""COMPUTED_VALUE"""),2023.0)</f>
        <v>2023</v>
      </c>
    </row>
    <row r="9016">
      <c r="A9016" s="1" t="s">
        <v>322</v>
      </c>
      <c r="B9016" s="4" t="s">
        <v>30</v>
      </c>
      <c r="C9016" s="4" t="s">
        <v>24</v>
      </c>
      <c r="D9016" s="4" t="s">
        <v>23</v>
      </c>
      <c r="E9016" s="4">
        <v>4.0</v>
      </c>
      <c r="F9016" s="4">
        <v>1.0</v>
      </c>
      <c r="G9016" s="4">
        <v>4.0</v>
      </c>
      <c r="H9016" s="5">
        <v>45100.0</v>
      </c>
      <c r="I9016" s="4">
        <f>IFERROR(__xludf.DUMMYFUNCTION("SPLIT(H9016,""/"")"),23.0)</f>
        <v>23</v>
      </c>
      <c r="J9016" s="4">
        <f>IFERROR(__xludf.DUMMYFUNCTION("""COMPUTED_VALUE"""),6.0)</f>
        <v>6</v>
      </c>
      <c r="K9016" s="4">
        <f>IFERROR(__xludf.DUMMYFUNCTION("""COMPUTED_VALUE"""),2023.0)</f>
        <v>2023</v>
      </c>
    </row>
    <row r="9017">
      <c r="A9017" s="1" t="s">
        <v>3485</v>
      </c>
      <c r="B9017" s="4" t="s">
        <v>30</v>
      </c>
      <c r="C9017" s="4" t="s">
        <v>30</v>
      </c>
      <c r="D9017" s="4" t="s">
        <v>39</v>
      </c>
      <c r="E9017" s="4">
        <v>2.0</v>
      </c>
      <c r="F9017" s="4">
        <v>3.0</v>
      </c>
      <c r="G9017" s="4">
        <v>6.0</v>
      </c>
      <c r="H9017" s="5">
        <v>45100.0</v>
      </c>
      <c r="I9017" s="4">
        <f>IFERROR(__xludf.DUMMYFUNCTION("SPLIT(H9017,""/"")"),23.0)</f>
        <v>23</v>
      </c>
      <c r="J9017" s="4">
        <f>IFERROR(__xludf.DUMMYFUNCTION("""COMPUTED_VALUE"""),6.0)</f>
        <v>6</v>
      </c>
      <c r="K9017" s="4">
        <f>IFERROR(__xludf.DUMMYFUNCTION("""COMPUTED_VALUE"""),2023.0)</f>
        <v>2023</v>
      </c>
    </row>
    <row r="9018">
      <c r="A9018" s="1" t="s">
        <v>2017</v>
      </c>
      <c r="B9018" s="4" t="s">
        <v>30</v>
      </c>
      <c r="C9018" s="4" t="s">
        <v>29</v>
      </c>
      <c r="D9018" s="4" t="s">
        <v>39</v>
      </c>
      <c r="E9018" s="4">
        <v>3.0</v>
      </c>
      <c r="F9018" s="4">
        <v>2.0</v>
      </c>
      <c r="G9018" s="4">
        <v>6.0</v>
      </c>
      <c r="H9018" s="5">
        <v>45100.0</v>
      </c>
      <c r="I9018" s="4">
        <f>IFERROR(__xludf.DUMMYFUNCTION("SPLIT(H9018,""/"")"),23.0)</f>
        <v>23</v>
      </c>
      <c r="J9018" s="4">
        <f>IFERROR(__xludf.DUMMYFUNCTION("""COMPUTED_VALUE"""),6.0)</f>
        <v>6</v>
      </c>
      <c r="K9018" s="4">
        <f>IFERROR(__xludf.DUMMYFUNCTION("""COMPUTED_VALUE"""),2023.0)</f>
        <v>2023</v>
      </c>
    </row>
    <row r="9019">
      <c r="A9019" s="1" t="s">
        <v>9230</v>
      </c>
      <c r="B9019" s="4" t="s">
        <v>30</v>
      </c>
      <c r="C9019" s="4" t="s">
        <v>24</v>
      </c>
      <c r="D9019" s="4" t="s">
        <v>23</v>
      </c>
      <c r="E9019" s="4">
        <v>1.0</v>
      </c>
      <c r="F9019" s="4">
        <v>4.0</v>
      </c>
      <c r="G9019" s="4">
        <v>4.0</v>
      </c>
      <c r="H9019" s="5">
        <v>45100.0</v>
      </c>
      <c r="I9019" s="4">
        <f>IFERROR(__xludf.DUMMYFUNCTION("SPLIT(H9019,""/"")"),23.0)</f>
        <v>23</v>
      </c>
      <c r="J9019" s="4">
        <f>IFERROR(__xludf.DUMMYFUNCTION("""COMPUTED_VALUE"""),6.0)</f>
        <v>6</v>
      </c>
      <c r="K9019" s="4">
        <f>IFERROR(__xludf.DUMMYFUNCTION("""COMPUTED_VALUE"""),2023.0)</f>
        <v>2023</v>
      </c>
    </row>
    <row r="9020">
      <c r="A9020" s="1" t="s">
        <v>9053</v>
      </c>
      <c r="B9020" s="4" t="s">
        <v>30</v>
      </c>
      <c r="C9020" s="4" t="s">
        <v>30</v>
      </c>
      <c r="D9020" s="4" t="s">
        <v>30</v>
      </c>
      <c r="E9020" s="4">
        <v>5.0</v>
      </c>
      <c r="F9020" s="4">
        <v>4.0</v>
      </c>
      <c r="G9020" s="4">
        <v>20.0</v>
      </c>
      <c r="H9020" s="5">
        <v>45100.0</v>
      </c>
      <c r="I9020" s="4">
        <f>IFERROR(__xludf.DUMMYFUNCTION("SPLIT(H9020,""/"")"),23.0)</f>
        <v>23</v>
      </c>
      <c r="J9020" s="4">
        <f>IFERROR(__xludf.DUMMYFUNCTION("""COMPUTED_VALUE"""),6.0)</f>
        <v>6</v>
      </c>
      <c r="K9020" s="4">
        <f>IFERROR(__xludf.DUMMYFUNCTION("""COMPUTED_VALUE"""),2023.0)</f>
        <v>2023</v>
      </c>
    </row>
    <row r="9021">
      <c r="A9021" s="1" t="s">
        <v>6468</v>
      </c>
      <c r="B9021" s="4" t="s">
        <v>30</v>
      </c>
      <c r="C9021" s="4" t="s">
        <v>29</v>
      </c>
      <c r="D9021" s="4" t="s">
        <v>28</v>
      </c>
      <c r="E9021" s="4">
        <v>2.0</v>
      </c>
      <c r="F9021" s="4">
        <v>4.0</v>
      </c>
      <c r="G9021" s="4">
        <v>8.0</v>
      </c>
      <c r="H9021" s="5">
        <v>45101.0</v>
      </c>
      <c r="I9021" s="4">
        <f>IFERROR(__xludf.DUMMYFUNCTION("SPLIT(H9021,""/"")"),24.0)</f>
        <v>24</v>
      </c>
      <c r="J9021" s="4">
        <f>IFERROR(__xludf.DUMMYFUNCTION("""COMPUTED_VALUE"""),6.0)</f>
        <v>6</v>
      </c>
      <c r="K9021" s="4">
        <f>IFERROR(__xludf.DUMMYFUNCTION("""COMPUTED_VALUE"""),2023.0)</f>
        <v>2023</v>
      </c>
    </row>
    <row r="9022">
      <c r="A9022" s="1" t="s">
        <v>2257</v>
      </c>
      <c r="B9022" s="4" t="s">
        <v>30</v>
      </c>
      <c r="C9022" s="4" t="s">
        <v>29</v>
      </c>
      <c r="D9022" s="4" t="s">
        <v>23</v>
      </c>
      <c r="E9022" s="4">
        <v>2.0</v>
      </c>
      <c r="F9022" s="4">
        <v>3.0</v>
      </c>
      <c r="G9022" s="4">
        <v>6.0</v>
      </c>
      <c r="H9022" s="5">
        <v>45101.0</v>
      </c>
      <c r="I9022" s="4">
        <f>IFERROR(__xludf.DUMMYFUNCTION("SPLIT(H9022,""/"")"),24.0)</f>
        <v>24</v>
      </c>
      <c r="J9022" s="4">
        <f>IFERROR(__xludf.DUMMYFUNCTION("""COMPUTED_VALUE"""),6.0)</f>
        <v>6</v>
      </c>
      <c r="K9022" s="4">
        <f>IFERROR(__xludf.DUMMYFUNCTION("""COMPUTED_VALUE"""),2023.0)</f>
        <v>2023</v>
      </c>
    </row>
    <row r="9023">
      <c r="A9023" s="1" t="s">
        <v>2041</v>
      </c>
      <c r="B9023" s="4" t="s">
        <v>30</v>
      </c>
      <c r="C9023" s="4" t="s">
        <v>30</v>
      </c>
      <c r="D9023" s="4" t="s">
        <v>39</v>
      </c>
      <c r="E9023" s="4">
        <v>3.0</v>
      </c>
      <c r="F9023" s="4">
        <v>1.0</v>
      </c>
      <c r="G9023" s="4">
        <v>3.0</v>
      </c>
      <c r="H9023" s="5">
        <v>45101.0</v>
      </c>
      <c r="I9023" s="4">
        <f>IFERROR(__xludf.DUMMYFUNCTION("SPLIT(H9023,""/"")"),24.0)</f>
        <v>24</v>
      </c>
      <c r="J9023" s="4">
        <f>IFERROR(__xludf.DUMMYFUNCTION("""COMPUTED_VALUE"""),6.0)</f>
        <v>6</v>
      </c>
      <c r="K9023" s="4">
        <f>IFERROR(__xludf.DUMMYFUNCTION("""COMPUTED_VALUE"""),2023.0)</f>
        <v>2023</v>
      </c>
    </row>
    <row r="9024">
      <c r="A9024" s="1" t="s">
        <v>2278</v>
      </c>
      <c r="B9024" s="4" t="s">
        <v>30</v>
      </c>
      <c r="C9024" s="4" t="s">
        <v>30</v>
      </c>
      <c r="D9024" s="4" t="s">
        <v>39</v>
      </c>
      <c r="E9024" s="4">
        <v>2.0</v>
      </c>
      <c r="F9024" s="4">
        <v>3.0</v>
      </c>
      <c r="G9024" s="4">
        <v>6.0</v>
      </c>
      <c r="H9024" s="5">
        <v>45101.0</v>
      </c>
      <c r="I9024" s="4">
        <f>IFERROR(__xludf.DUMMYFUNCTION("SPLIT(H9024,""/"")"),24.0)</f>
        <v>24</v>
      </c>
      <c r="J9024" s="4">
        <f>IFERROR(__xludf.DUMMYFUNCTION("""COMPUTED_VALUE"""),6.0)</f>
        <v>6</v>
      </c>
      <c r="K9024" s="4">
        <f>IFERROR(__xludf.DUMMYFUNCTION("""COMPUTED_VALUE"""),2023.0)</f>
        <v>2023</v>
      </c>
    </row>
    <row r="9025">
      <c r="A9025" s="1" t="s">
        <v>6750</v>
      </c>
      <c r="B9025" s="4" t="s">
        <v>30</v>
      </c>
      <c r="C9025" s="4" t="s">
        <v>24</v>
      </c>
      <c r="D9025" s="4" t="s">
        <v>39</v>
      </c>
      <c r="E9025" s="4">
        <v>4.0</v>
      </c>
      <c r="F9025" s="4">
        <v>1.0</v>
      </c>
      <c r="G9025" s="4">
        <v>4.0</v>
      </c>
      <c r="H9025" s="5">
        <v>45102.0</v>
      </c>
      <c r="I9025" s="4">
        <f>IFERROR(__xludf.DUMMYFUNCTION("SPLIT(H9025,""/"")"),25.0)</f>
        <v>25</v>
      </c>
      <c r="J9025" s="4">
        <f>IFERROR(__xludf.DUMMYFUNCTION("""COMPUTED_VALUE"""),6.0)</f>
        <v>6</v>
      </c>
      <c r="K9025" s="4">
        <f>IFERROR(__xludf.DUMMYFUNCTION("""COMPUTED_VALUE"""),2023.0)</f>
        <v>2023</v>
      </c>
    </row>
    <row r="9026">
      <c r="A9026" s="1" t="s">
        <v>1610</v>
      </c>
      <c r="B9026" s="4" t="s">
        <v>30</v>
      </c>
      <c r="C9026" s="4" t="s">
        <v>30</v>
      </c>
      <c r="D9026" s="4" t="s">
        <v>30</v>
      </c>
      <c r="E9026" s="4">
        <v>2.0</v>
      </c>
      <c r="F9026" s="4">
        <v>1.5</v>
      </c>
      <c r="G9026" s="4">
        <v>3.0</v>
      </c>
      <c r="H9026" s="5">
        <v>45103.0</v>
      </c>
      <c r="I9026" s="4">
        <f>IFERROR(__xludf.DUMMYFUNCTION("SPLIT(H9026,""/"")"),26.0)</f>
        <v>26</v>
      </c>
      <c r="J9026" s="4">
        <f>IFERROR(__xludf.DUMMYFUNCTION("""COMPUTED_VALUE"""),6.0)</f>
        <v>6</v>
      </c>
      <c r="K9026" s="4">
        <f>IFERROR(__xludf.DUMMYFUNCTION("""COMPUTED_VALUE"""),2023.0)</f>
        <v>2023</v>
      </c>
    </row>
    <row r="9027">
      <c r="A9027" s="1" t="s">
        <v>3701</v>
      </c>
      <c r="B9027" s="4" t="s">
        <v>30</v>
      </c>
      <c r="C9027" s="4" t="s">
        <v>24</v>
      </c>
      <c r="D9027" s="4" t="s">
        <v>30</v>
      </c>
      <c r="E9027" s="4">
        <v>5.0</v>
      </c>
      <c r="F9027" s="4">
        <v>3.0</v>
      </c>
      <c r="G9027" s="4">
        <v>15.0</v>
      </c>
      <c r="H9027" s="5">
        <v>45104.0</v>
      </c>
      <c r="I9027" s="4">
        <f>IFERROR(__xludf.DUMMYFUNCTION("SPLIT(H9027,""/"")"),27.0)</f>
        <v>27</v>
      </c>
      <c r="J9027" s="4">
        <f>IFERROR(__xludf.DUMMYFUNCTION("""COMPUTED_VALUE"""),6.0)</f>
        <v>6</v>
      </c>
      <c r="K9027" s="4">
        <f>IFERROR(__xludf.DUMMYFUNCTION("""COMPUTED_VALUE"""),2023.0)</f>
        <v>2023</v>
      </c>
    </row>
    <row r="9028">
      <c r="A9028" s="1" t="s">
        <v>4168</v>
      </c>
      <c r="B9028" s="4" t="s">
        <v>30</v>
      </c>
      <c r="C9028" s="4" t="s">
        <v>24</v>
      </c>
      <c r="D9028" s="4" t="s">
        <v>28</v>
      </c>
      <c r="E9028" s="4">
        <v>3.0</v>
      </c>
      <c r="F9028" s="4">
        <v>5.0</v>
      </c>
      <c r="G9028" s="4">
        <v>15.0</v>
      </c>
      <c r="H9028" s="5">
        <v>45104.0</v>
      </c>
      <c r="I9028" s="4">
        <f>IFERROR(__xludf.DUMMYFUNCTION("SPLIT(H9028,""/"")"),27.0)</f>
        <v>27</v>
      </c>
      <c r="J9028" s="4">
        <f>IFERROR(__xludf.DUMMYFUNCTION("""COMPUTED_VALUE"""),6.0)</f>
        <v>6</v>
      </c>
      <c r="K9028" s="4">
        <f>IFERROR(__xludf.DUMMYFUNCTION("""COMPUTED_VALUE"""),2023.0)</f>
        <v>2023</v>
      </c>
    </row>
    <row r="9029">
      <c r="A9029" s="1" t="s">
        <v>5689</v>
      </c>
      <c r="B9029" s="4" t="s">
        <v>30</v>
      </c>
      <c r="C9029" s="4" t="s">
        <v>30</v>
      </c>
      <c r="D9029" s="4" t="s">
        <v>23</v>
      </c>
      <c r="E9029" s="4">
        <v>3.0</v>
      </c>
      <c r="F9029" s="4">
        <v>1.5</v>
      </c>
      <c r="G9029" s="4">
        <v>4.5</v>
      </c>
      <c r="H9029" s="5">
        <v>45105.0</v>
      </c>
      <c r="I9029" s="4">
        <f>IFERROR(__xludf.DUMMYFUNCTION("SPLIT(H9029,""/"")"),28.0)</f>
        <v>28</v>
      </c>
      <c r="J9029" s="4">
        <f>IFERROR(__xludf.DUMMYFUNCTION("""COMPUTED_VALUE"""),6.0)</f>
        <v>6</v>
      </c>
      <c r="K9029" s="4">
        <f>IFERROR(__xludf.DUMMYFUNCTION("""COMPUTED_VALUE"""),2023.0)</f>
        <v>2023</v>
      </c>
    </row>
    <row r="9030">
      <c r="A9030" s="1" t="s">
        <v>3502</v>
      </c>
      <c r="B9030" s="4" t="s">
        <v>30</v>
      </c>
      <c r="C9030" s="4" t="s">
        <v>24</v>
      </c>
      <c r="D9030" s="4" t="s">
        <v>28</v>
      </c>
      <c r="E9030" s="4">
        <v>4.0</v>
      </c>
      <c r="F9030" s="4">
        <v>1.0</v>
      </c>
      <c r="G9030" s="4">
        <v>4.0</v>
      </c>
      <c r="H9030" s="5">
        <v>45105.0</v>
      </c>
      <c r="I9030" s="4">
        <f>IFERROR(__xludf.DUMMYFUNCTION("SPLIT(H9030,""/"")"),28.0)</f>
        <v>28</v>
      </c>
      <c r="J9030" s="4">
        <f>IFERROR(__xludf.DUMMYFUNCTION("""COMPUTED_VALUE"""),6.0)</f>
        <v>6</v>
      </c>
      <c r="K9030" s="4">
        <f>IFERROR(__xludf.DUMMYFUNCTION("""COMPUTED_VALUE"""),2023.0)</f>
        <v>2023</v>
      </c>
    </row>
    <row r="9031">
      <c r="A9031" s="1" t="s">
        <v>849</v>
      </c>
      <c r="B9031" s="4" t="s">
        <v>30</v>
      </c>
      <c r="C9031" s="4" t="s">
        <v>29</v>
      </c>
      <c r="D9031" s="4" t="s">
        <v>30</v>
      </c>
      <c r="E9031" s="4">
        <v>1.0</v>
      </c>
      <c r="F9031" s="4">
        <v>1.5</v>
      </c>
      <c r="G9031" s="4">
        <v>1.5</v>
      </c>
      <c r="H9031" s="5">
        <v>45105.0</v>
      </c>
      <c r="I9031" s="4">
        <f>IFERROR(__xludf.DUMMYFUNCTION("SPLIT(H9031,""/"")"),28.0)</f>
        <v>28</v>
      </c>
      <c r="J9031" s="4">
        <f>IFERROR(__xludf.DUMMYFUNCTION("""COMPUTED_VALUE"""),6.0)</f>
        <v>6</v>
      </c>
      <c r="K9031" s="4">
        <f>IFERROR(__xludf.DUMMYFUNCTION("""COMPUTED_VALUE"""),2023.0)</f>
        <v>2023</v>
      </c>
    </row>
    <row r="9032">
      <c r="A9032" s="1" t="s">
        <v>8593</v>
      </c>
      <c r="B9032" s="4" t="s">
        <v>30</v>
      </c>
      <c r="C9032" s="4" t="s">
        <v>24</v>
      </c>
      <c r="D9032" s="4" t="s">
        <v>30</v>
      </c>
      <c r="E9032" s="4">
        <v>4.0</v>
      </c>
      <c r="F9032" s="4">
        <v>4.0</v>
      </c>
      <c r="G9032" s="4">
        <v>16.0</v>
      </c>
      <c r="H9032" s="5">
        <v>45105.0</v>
      </c>
      <c r="I9032" s="4">
        <f>IFERROR(__xludf.DUMMYFUNCTION("SPLIT(H9032,""/"")"),28.0)</f>
        <v>28</v>
      </c>
      <c r="J9032" s="4">
        <f>IFERROR(__xludf.DUMMYFUNCTION("""COMPUTED_VALUE"""),6.0)</f>
        <v>6</v>
      </c>
      <c r="K9032" s="4">
        <f>IFERROR(__xludf.DUMMYFUNCTION("""COMPUTED_VALUE"""),2023.0)</f>
        <v>2023</v>
      </c>
    </row>
    <row r="9033">
      <c r="A9033" s="1" t="s">
        <v>4346</v>
      </c>
      <c r="B9033" s="4" t="s">
        <v>30</v>
      </c>
      <c r="C9033" s="4" t="s">
        <v>30</v>
      </c>
      <c r="D9033" s="4" t="s">
        <v>23</v>
      </c>
      <c r="E9033" s="4">
        <v>5.0</v>
      </c>
      <c r="F9033" s="4">
        <v>2.0</v>
      </c>
      <c r="G9033" s="4">
        <v>10.0</v>
      </c>
      <c r="H9033" s="5">
        <v>45106.0</v>
      </c>
      <c r="I9033" s="4">
        <f>IFERROR(__xludf.DUMMYFUNCTION("SPLIT(H9033,""/"")"),29.0)</f>
        <v>29</v>
      </c>
      <c r="J9033" s="4">
        <f>IFERROR(__xludf.DUMMYFUNCTION("""COMPUTED_VALUE"""),6.0)</f>
        <v>6</v>
      </c>
      <c r="K9033" s="4">
        <f>IFERROR(__xludf.DUMMYFUNCTION("""COMPUTED_VALUE"""),2023.0)</f>
        <v>2023</v>
      </c>
    </row>
    <row r="9034">
      <c r="A9034" s="1" t="s">
        <v>4057</v>
      </c>
      <c r="B9034" s="4" t="s">
        <v>30</v>
      </c>
      <c r="C9034" s="4" t="s">
        <v>30</v>
      </c>
      <c r="D9034" s="4" t="s">
        <v>28</v>
      </c>
      <c r="E9034" s="4">
        <v>2.0</v>
      </c>
      <c r="F9034" s="4">
        <v>4.0</v>
      </c>
      <c r="G9034" s="4">
        <v>8.0</v>
      </c>
      <c r="H9034" s="5">
        <v>45106.0</v>
      </c>
      <c r="I9034" s="4">
        <f>IFERROR(__xludf.DUMMYFUNCTION("SPLIT(H9034,""/"")"),29.0)</f>
        <v>29</v>
      </c>
      <c r="J9034" s="4">
        <f>IFERROR(__xludf.DUMMYFUNCTION("""COMPUTED_VALUE"""),6.0)</f>
        <v>6</v>
      </c>
      <c r="K9034" s="4">
        <f>IFERROR(__xludf.DUMMYFUNCTION("""COMPUTED_VALUE"""),2023.0)</f>
        <v>2023</v>
      </c>
    </row>
    <row r="9035">
      <c r="A9035" s="1" t="s">
        <v>1440</v>
      </c>
      <c r="B9035" s="4" t="s">
        <v>30</v>
      </c>
      <c r="C9035" s="4" t="s">
        <v>30</v>
      </c>
      <c r="D9035" s="4" t="s">
        <v>30</v>
      </c>
      <c r="E9035" s="4">
        <v>1.0</v>
      </c>
      <c r="F9035" s="4">
        <v>5.0</v>
      </c>
      <c r="G9035" s="4">
        <v>5.0</v>
      </c>
      <c r="H9035" s="5">
        <v>45108.0</v>
      </c>
      <c r="I9035" s="4">
        <f>IFERROR(__xludf.DUMMYFUNCTION("SPLIT(H9035,""/"")"),1.0)</f>
        <v>1</v>
      </c>
      <c r="J9035" s="4">
        <f>IFERROR(__xludf.DUMMYFUNCTION("""COMPUTED_VALUE"""),7.0)</f>
        <v>7</v>
      </c>
      <c r="K9035" s="4">
        <f>IFERROR(__xludf.DUMMYFUNCTION("""COMPUTED_VALUE"""),2023.0)</f>
        <v>2023</v>
      </c>
    </row>
    <row r="9036">
      <c r="A9036" s="1" t="s">
        <v>6573</v>
      </c>
      <c r="B9036" s="4" t="s">
        <v>30</v>
      </c>
      <c r="C9036" s="4" t="s">
        <v>29</v>
      </c>
      <c r="D9036" s="4" t="s">
        <v>28</v>
      </c>
      <c r="E9036" s="4">
        <v>5.0</v>
      </c>
      <c r="F9036" s="4">
        <v>3.0</v>
      </c>
      <c r="G9036" s="4">
        <v>15.0</v>
      </c>
      <c r="H9036" s="5">
        <v>45108.0</v>
      </c>
      <c r="I9036" s="4">
        <f>IFERROR(__xludf.DUMMYFUNCTION("SPLIT(H9036,""/"")"),1.0)</f>
        <v>1</v>
      </c>
      <c r="J9036" s="4">
        <f>IFERROR(__xludf.DUMMYFUNCTION("""COMPUTED_VALUE"""),7.0)</f>
        <v>7</v>
      </c>
      <c r="K9036" s="4">
        <f>IFERROR(__xludf.DUMMYFUNCTION("""COMPUTED_VALUE"""),2023.0)</f>
        <v>2023</v>
      </c>
    </row>
    <row r="9037">
      <c r="A9037" s="1" t="s">
        <v>6457</v>
      </c>
      <c r="B9037" s="4" t="s">
        <v>30</v>
      </c>
      <c r="C9037" s="4" t="s">
        <v>30</v>
      </c>
      <c r="D9037" s="4" t="s">
        <v>30</v>
      </c>
      <c r="E9037" s="4">
        <v>2.0</v>
      </c>
      <c r="F9037" s="4">
        <v>3.0</v>
      </c>
      <c r="G9037" s="4">
        <v>6.0</v>
      </c>
      <c r="H9037" s="5">
        <v>45110.0</v>
      </c>
      <c r="I9037" s="4">
        <f>IFERROR(__xludf.DUMMYFUNCTION("SPLIT(H9037,""/"")"),3.0)</f>
        <v>3</v>
      </c>
      <c r="J9037" s="4">
        <f>IFERROR(__xludf.DUMMYFUNCTION("""COMPUTED_VALUE"""),7.0)</f>
        <v>7</v>
      </c>
      <c r="K9037" s="4">
        <f>IFERROR(__xludf.DUMMYFUNCTION("""COMPUTED_VALUE"""),2023.0)</f>
        <v>2023</v>
      </c>
    </row>
    <row r="9038">
      <c r="A9038" s="1" t="s">
        <v>4132</v>
      </c>
      <c r="B9038" s="4" t="s">
        <v>30</v>
      </c>
      <c r="C9038" s="4" t="s">
        <v>24</v>
      </c>
      <c r="D9038" s="4" t="s">
        <v>39</v>
      </c>
      <c r="E9038" s="4">
        <v>5.0</v>
      </c>
      <c r="F9038" s="4">
        <v>4.0</v>
      </c>
      <c r="G9038" s="4">
        <v>20.0</v>
      </c>
      <c r="H9038" s="5">
        <v>45110.0</v>
      </c>
      <c r="I9038" s="4">
        <f>IFERROR(__xludf.DUMMYFUNCTION("SPLIT(H9038,""/"")"),3.0)</f>
        <v>3</v>
      </c>
      <c r="J9038" s="4">
        <f>IFERROR(__xludf.DUMMYFUNCTION("""COMPUTED_VALUE"""),7.0)</f>
        <v>7</v>
      </c>
      <c r="K9038" s="4">
        <f>IFERROR(__xludf.DUMMYFUNCTION("""COMPUTED_VALUE"""),2023.0)</f>
        <v>2023</v>
      </c>
    </row>
    <row r="9039">
      <c r="A9039" s="1" t="s">
        <v>9773</v>
      </c>
      <c r="B9039" s="4" t="s">
        <v>30</v>
      </c>
      <c r="C9039" s="4" t="s">
        <v>29</v>
      </c>
      <c r="D9039" s="4" t="s">
        <v>23</v>
      </c>
      <c r="E9039" s="4">
        <v>3.0</v>
      </c>
      <c r="F9039" s="4">
        <v>1.5</v>
      </c>
      <c r="G9039" s="4">
        <v>4.5</v>
      </c>
      <c r="H9039" s="5">
        <v>45110.0</v>
      </c>
      <c r="I9039" s="4">
        <f>IFERROR(__xludf.DUMMYFUNCTION("SPLIT(H9039,""/"")"),3.0)</f>
        <v>3</v>
      </c>
      <c r="J9039" s="4">
        <f>IFERROR(__xludf.DUMMYFUNCTION("""COMPUTED_VALUE"""),7.0)</f>
        <v>7</v>
      </c>
      <c r="K9039" s="4">
        <f>IFERROR(__xludf.DUMMYFUNCTION("""COMPUTED_VALUE"""),2023.0)</f>
        <v>2023</v>
      </c>
    </row>
    <row r="9040">
      <c r="A9040" s="1" t="s">
        <v>3565</v>
      </c>
      <c r="B9040" s="4" t="s">
        <v>30</v>
      </c>
      <c r="C9040" s="4" t="s">
        <v>30</v>
      </c>
      <c r="D9040" s="4" t="s">
        <v>39</v>
      </c>
      <c r="E9040" s="4">
        <v>3.0</v>
      </c>
      <c r="F9040" s="4">
        <v>5.0</v>
      </c>
      <c r="G9040" s="4">
        <v>15.0</v>
      </c>
      <c r="H9040" s="5">
        <v>45111.0</v>
      </c>
      <c r="I9040" s="4">
        <f>IFERROR(__xludf.DUMMYFUNCTION("SPLIT(H9040,""/"")"),4.0)</f>
        <v>4</v>
      </c>
      <c r="J9040" s="4">
        <f>IFERROR(__xludf.DUMMYFUNCTION("""COMPUTED_VALUE"""),7.0)</f>
        <v>7</v>
      </c>
      <c r="K9040" s="4">
        <f>IFERROR(__xludf.DUMMYFUNCTION("""COMPUTED_VALUE"""),2023.0)</f>
        <v>2023</v>
      </c>
    </row>
    <row r="9041">
      <c r="A9041" s="1" t="s">
        <v>2955</v>
      </c>
      <c r="B9041" s="4" t="s">
        <v>30</v>
      </c>
      <c r="C9041" s="4" t="s">
        <v>24</v>
      </c>
      <c r="D9041" s="4" t="s">
        <v>30</v>
      </c>
      <c r="E9041" s="4">
        <v>2.0</v>
      </c>
      <c r="F9041" s="4">
        <v>5.0</v>
      </c>
      <c r="G9041" s="4">
        <v>10.0</v>
      </c>
      <c r="H9041" s="5">
        <v>45111.0</v>
      </c>
      <c r="I9041" s="4">
        <f>IFERROR(__xludf.DUMMYFUNCTION("SPLIT(H9041,""/"")"),4.0)</f>
        <v>4</v>
      </c>
      <c r="J9041" s="4">
        <f>IFERROR(__xludf.DUMMYFUNCTION("""COMPUTED_VALUE"""),7.0)</f>
        <v>7</v>
      </c>
      <c r="K9041" s="4">
        <f>IFERROR(__xludf.DUMMYFUNCTION("""COMPUTED_VALUE"""),2023.0)</f>
        <v>2023</v>
      </c>
    </row>
    <row r="9042">
      <c r="A9042" s="1" t="s">
        <v>4567</v>
      </c>
      <c r="B9042" s="4" t="s">
        <v>30</v>
      </c>
      <c r="C9042" s="4" t="s">
        <v>29</v>
      </c>
      <c r="D9042" s="4" t="s">
        <v>30</v>
      </c>
      <c r="E9042" s="4">
        <v>1.0</v>
      </c>
      <c r="F9042" s="4">
        <v>3.0</v>
      </c>
      <c r="G9042" s="4">
        <v>3.0</v>
      </c>
      <c r="H9042" s="5">
        <v>45111.0</v>
      </c>
      <c r="I9042" s="4">
        <f>IFERROR(__xludf.DUMMYFUNCTION("SPLIT(H9042,""/"")"),4.0)</f>
        <v>4</v>
      </c>
      <c r="J9042" s="4">
        <f>IFERROR(__xludf.DUMMYFUNCTION("""COMPUTED_VALUE"""),7.0)</f>
        <v>7</v>
      </c>
      <c r="K9042" s="4">
        <f>IFERROR(__xludf.DUMMYFUNCTION("""COMPUTED_VALUE"""),2023.0)</f>
        <v>2023</v>
      </c>
    </row>
    <row r="9043">
      <c r="A9043" s="1" t="s">
        <v>6731</v>
      </c>
      <c r="B9043" s="4" t="s">
        <v>30</v>
      </c>
      <c r="C9043" s="4" t="s">
        <v>30</v>
      </c>
      <c r="D9043" s="4" t="s">
        <v>23</v>
      </c>
      <c r="E9043" s="4">
        <v>5.0</v>
      </c>
      <c r="F9043" s="4">
        <v>4.0</v>
      </c>
      <c r="G9043" s="4">
        <v>20.0</v>
      </c>
      <c r="H9043" s="5">
        <v>45111.0</v>
      </c>
      <c r="I9043" s="4">
        <f>IFERROR(__xludf.DUMMYFUNCTION("SPLIT(H9043,""/"")"),4.0)</f>
        <v>4</v>
      </c>
      <c r="J9043" s="4">
        <f>IFERROR(__xludf.DUMMYFUNCTION("""COMPUTED_VALUE"""),7.0)</f>
        <v>7</v>
      </c>
      <c r="K9043" s="4">
        <f>IFERROR(__xludf.DUMMYFUNCTION("""COMPUTED_VALUE"""),2023.0)</f>
        <v>2023</v>
      </c>
    </row>
    <row r="9044">
      <c r="A9044" s="1" t="s">
        <v>6888</v>
      </c>
      <c r="B9044" s="4" t="s">
        <v>30</v>
      </c>
      <c r="C9044" s="4" t="s">
        <v>30</v>
      </c>
      <c r="D9044" s="4" t="s">
        <v>28</v>
      </c>
      <c r="E9044" s="4">
        <v>3.0</v>
      </c>
      <c r="F9044" s="4">
        <v>4.0</v>
      </c>
      <c r="G9044" s="4">
        <v>12.0</v>
      </c>
      <c r="H9044" s="5">
        <v>45111.0</v>
      </c>
      <c r="I9044" s="4">
        <f>IFERROR(__xludf.DUMMYFUNCTION("SPLIT(H9044,""/"")"),4.0)</f>
        <v>4</v>
      </c>
      <c r="J9044" s="4">
        <f>IFERROR(__xludf.DUMMYFUNCTION("""COMPUTED_VALUE"""),7.0)</f>
        <v>7</v>
      </c>
      <c r="K9044" s="4">
        <f>IFERROR(__xludf.DUMMYFUNCTION("""COMPUTED_VALUE"""),2023.0)</f>
        <v>2023</v>
      </c>
    </row>
    <row r="9045">
      <c r="A9045" s="1" t="s">
        <v>1026</v>
      </c>
      <c r="B9045" s="4" t="s">
        <v>30</v>
      </c>
      <c r="C9045" s="4" t="s">
        <v>24</v>
      </c>
      <c r="D9045" s="4" t="s">
        <v>39</v>
      </c>
      <c r="E9045" s="4">
        <v>4.0</v>
      </c>
      <c r="F9045" s="4">
        <v>4.0</v>
      </c>
      <c r="G9045" s="4">
        <v>16.0</v>
      </c>
      <c r="H9045" s="5">
        <v>45112.0</v>
      </c>
      <c r="I9045" s="4">
        <f>IFERROR(__xludf.DUMMYFUNCTION("SPLIT(H9045,""/"")"),5.0)</f>
        <v>5</v>
      </c>
      <c r="J9045" s="4">
        <f>IFERROR(__xludf.DUMMYFUNCTION("""COMPUTED_VALUE"""),7.0)</f>
        <v>7</v>
      </c>
      <c r="K9045" s="4">
        <f>IFERROR(__xludf.DUMMYFUNCTION("""COMPUTED_VALUE"""),2023.0)</f>
        <v>2023</v>
      </c>
    </row>
    <row r="9046">
      <c r="A9046" s="1" t="s">
        <v>6993</v>
      </c>
      <c r="B9046" s="4" t="s">
        <v>30</v>
      </c>
      <c r="C9046" s="4" t="s">
        <v>29</v>
      </c>
      <c r="D9046" s="4" t="s">
        <v>30</v>
      </c>
      <c r="E9046" s="4">
        <v>5.0</v>
      </c>
      <c r="F9046" s="4">
        <v>2.0</v>
      </c>
      <c r="G9046" s="4">
        <v>10.0</v>
      </c>
      <c r="H9046" s="5">
        <v>45112.0</v>
      </c>
      <c r="I9046" s="4">
        <f>IFERROR(__xludf.DUMMYFUNCTION("SPLIT(H9046,""/"")"),5.0)</f>
        <v>5</v>
      </c>
      <c r="J9046" s="4">
        <f>IFERROR(__xludf.DUMMYFUNCTION("""COMPUTED_VALUE"""),7.0)</f>
        <v>7</v>
      </c>
      <c r="K9046" s="4">
        <f>IFERROR(__xludf.DUMMYFUNCTION("""COMPUTED_VALUE"""),2023.0)</f>
        <v>2023</v>
      </c>
    </row>
    <row r="9047">
      <c r="A9047" s="1" t="s">
        <v>3803</v>
      </c>
      <c r="B9047" s="4" t="s">
        <v>30</v>
      </c>
      <c r="C9047" s="4" t="s">
        <v>30</v>
      </c>
      <c r="D9047" s="4" t="s">
        <v>28</v>
      </c>
      <c r="E9047" s="4">
        <v>3.0</v>
      </c>
      <c r="F9047" s="4">
        <v>2.0</v>
      </c>
      <c r="G9047" s="4">
        <v>6.0</v>
      </c>
      <c r="H9047" s="5">
        <v>45112.0</v>
      </c>
      <c r="I9047" s="4">
        <f>IFERROR(__xludf.DUMMYFUNCTION("SPLIT(H9047,""/"")"),5.0)</f>
        <v>5</v>
      </c>
      <c r="J9047" s="4">
        <f>IFERROR(__xludf.DUMMYFUNCTION("""COMPUTED_VALUE"""),7.0)</f>
        <v>7</v>
      </c>
      <c r="K9047" s="4">
        <f>IFERROR(__xludf.DUMMYFUNCTION("""COMPUTED_VALUE"""),2023.0)</f>
        <v>2023</v>
      </c>
    </row>
    <row r="9048">
      <c r="A9048" s="1" t="s">
        <v>521</v>
      </c>
      <c r="B9048" s="4" t="s">
        <v>30</v>
      </c>
      <c r="C9048" s="4" t="s">
        <v>29</v>
      </c>
      <c r="D9048" s="4" t="s">
        <v>28</v>
      </c>
      <c r="E9048" s="4">
        <v>2.0</v>
      </c>
      <c r="F9048" s="4">
        <v>3.0</v>
      </c>
      <c r="G9048" s="4">
        <v>6.0</v>
      </c>
      <c r="H9048" s="5">
        <v>45112.0</v>
      </c>
      <c r="I9048" s="4">
        <f>IFERROR(__xludf.DUMMYFUNCTION("SPLIT(H9048,""/"")"),5.0)</f>
        <v>5</v>
      </c>
      <c r="J9048" s="4">
        <f>IFERROR(__xludf.DUMMYFUNCTION("""COMPUTED_VALUE"""),7.0)</f>
        <v>7</v>
      </c>
      <c r="K9048" s="4">
        <f>IFERROR(__xludf.DUMMYFUNCTION("""COMPUTED_VALUE"""),2023.0)</f>
        <v>2023</v>
      </c>
    </row>
    <row r="9049">
      <c r="A9049" s="1" t="s">
        <v>1825</v>
      </c>
      <c r="B9049" s="4" t="s">
        <v>30</v>
      </c>
      <c r="C9049" s="4" t="s">
        <v>30</v>
      </c>
      <c r="D9049" s="4" t="s">
        <v>30</v>
      </c>
      <c r="E9049" s="4">
        <v>4.0</v>
      </c>
      <c r="F9049" s="4">
        <v>1.5</v>
      </c>
      <c r="G9049" s="4">
        <v>6.0</v>
      </c>
      <c r="H9049" s="5">
        <v>45113.0</v>
      </c>
      <c r="I9049" s="4">
        <f>IFERROR(__xludf.DUMMYFUNCTION("SPLIT(H9049,""/"")"),6.0)</f>
        <v>6</v>
      </c>
      <c r="J9049" s="4">
        <f>IFERROR(__xludf.DUMMYFUNCTION("""COMPUTED_VALUE"""),7.0)</f>
        <v>7</v>
      </c>
      <c r="K9049" s="4">
        <f>IFERROR(__xludf.DUMMYFUNCTION("""COMPUTED_VALUE"""),2023.0)</f>
        <v>2023</v>
      </c>
    </row>
    <row r="9050">
      <c r="A9050" s="1" t="s">
        <v>9904</v>
      </c>
      <c r="B9050" s="4" t="s">
        <v>30</v>
      </c>
      <c r="C9050" s="4" t="s">
        <v>24</v>
      </c>
      <c r="D9050" s="4" t="s">
        <v>30</v>
      </c>
      <c r="E9050" s="4">
        <v>5.0</v>
      </c>
      <c r="F9050" s="4">
        <v>2.0</v>
      </c>
      <c r="G9050" s="4">
        <v>10.0</v>
      </c>
      <c r="H9050" s="5">
        <v>45113.0</v>
      </c>
      <c r="I9050" s="4">
        <f>IFERROR(__xludf.DUMMYFUNCTION("SPLIT(H9050,""/"")"),6.0)</f>
        <v>6</v>
      </c>
      <c r="J9050" s="4">
        <f>IFERROR(__xludf.DUMMYFUNCTION("""COMPUTED_VALUE"""),7.0)</f>
        <v>7</v>
      </c>
      <c r="K9050" s="4">
        <f>IFERROR(__xludf.DUMMYFUNCTION("""COMPUTED_VALUE"""),2023.0)</f>
        <v>2023</v>
      </c>
    </row>
    <row r="9051">
      <c r="A9051" s="1" t="s">
        <v>2237</v>
      </c>
      <c r="B9051" s="4" t="s">
        <v>30</v>
      </c>
      <c r="C9051" s="4" t="s">
        <v>24</v>
      </c>
      <c r="D9051" s="4" t="s">
        <v>30</v>
      </c>
      <c r="E9051" s="4">
        <v>5.0</v>
      </c>
      <c r="F9051" s="4">
        <v>5.0</v>
      </c>
      <c r="G9051" s="4">
        <v>25.0</v>
      </c>
      <c r="H9051" s="5">
        <v>45113.0</v>
      </c>
      <c r="I9051" s="4">
        <f>IFERROR(__xludf.DUMMYFUNCTION("SPLIT(H9051,""/"")"),6.0)</f>
        <v>6</v>
      </c>
      <c r="J9051" s="4">
        <f>IFERROR(__xludf.DUMMYFUNCTION("""COMPUTED_VALUE"""),7.0)</f>
        <v>7</v>
      </c>
      <c r="K9051" s="4">
        <f>IFERROR(__xludf.DUMMYFUNCTION("""COMPUTED_VALUE"""),2023.0)</f>
        <v>2023</v>
      </c>
    </row>
    <row r="9052">
      <c r="A9052" s="1" t="s">
        <v>4151</v>
      </c>
      <c r="B9052" s="4" t="s">
        <v>30</v>
      </c>
      <c r="C9052" s="4" t="s">
        <v>30</v>
      </c>
      <c r="D9052" s="4" t="s">
        <v>23</v>
      </c>
      <c r="E9052" s="4">
        <v>3.0</v>
      </c>
      <c r="F9052" s="4">
        <v>2.0</v>
      </c>
      <c r="G9052" s="4">
        <v>6.0</v>
      </c>
      <c r="H9052" s="5">
        <v>45113.0</v>
      </c>
      <c r="I9052" s="4">
        <f>IFERROR(__xludf.DUMMYFUNCTION("SPLIT(H9052,""/"")"),6.0)</f>
        <v>6</v>
      </c>
      <c r="J9052" s="4">
        <f>IFERROR(__xludf.DUMMYFUNCTION("""COMPUTED_VALUE"""),7.0)</f>
        <v>7</v>
      </c>
      <c r="K9052" s="4">
        <f>IFERROR(__xludf.DUMMYFUNCTION("""COMPUTED_VALUE"""),2023.0)</f>
        <v>2023</v>
      </c>
    </row>
    <row r="9053">
      <c r="A9053" s="1" t="s">
        <v>3507</v>
      </c>
      <c r="B9053" s="4" t="s">
        <v>30</v>
      </c>
      <c r="C9053" s="4" t="s">
        <v>30</v>
      </c>
      <c r="D9053" s="4" t="s">
        <v>39</v>
      </c>
      <c r="E9053" s="4">
        <v>4.0</v>
      </c>
      <c r="F9053" s="4">
        <v>3.0</v>
      </c>
      <c r="G9053" s="4">
        <v>12.0</v>
      </c>
      <c r="H9053" s="5">
        <v>45113.0</v>
      </c>
      <c r="I9053" s="4">
        <f>IFERROR(__xludf.DUMMYFUNCTION("SPLIT(H9053,""/"")"),6.0)</f>
        <v>6</v>
      </c>
      <c r="J9053" s="4">
        <f>IFERROR(__xludf.DUMMYFUNCTION("""COMPUTED_VALUE"""),7.0)</f>
        <v>7</v>
      </c>
      <c r="K9053" s="4">
        <f>IFERROR(__xludf.DUMMYFUNCTION("""COMPUTED_VALUE"""),2023.0)</f>
        <v>2023</v>
      </c>
    </row>
    <row r="9054">
      <c r="A9054" s="1" t="s">
        <v>7130</v>
      </c>
      <c r="B9054" s="4" t="s">
        <v>30</v>
      </c>
      <c r="C9054" s="4" t="s">
        <v>24</v>
      </c>
      <c r="D9054" s="4" t="s">
        <v>39</v>
      </c>
      <c r="E9054" s="4">
        <v>3.0</v>
      </c>
      <c r="F9054" s="4">
        <v>3.0</v>
      </c>
      <c r="G9054" s="4">
        <v>9.0</v>
      </c>
      <c r="H9054" s="5">
        <v>45114.0</v>
      </c>
      <c r="I9054" s="4">
        <f>IFERROR(__xludf.DUMMYFUNCTION("SPLIT(H9054,""/"")"),7.0)</f>
        <v>7</v>
      </c>
      <c r="J9054" s="4">
        <f>IFERROR(__xludf.DUMMYFUNCTION("""COMPUTED_VALUE"""),7.0)</f>
        <v>7</v>
      </c>
      <c r="K9054" s="4">
        <f>IFERROR(__xludf.DUMMYFUNCTION("""COMPUTED_VALUE"""),2023.0)</f>
        <v>2023</v>
      </c>
    </row>
    <row r="9055">
      <c r="A9055" s="1" t="s">
        <v>6215</v>
      </c>
      <c r="B9055" s="4" t="s">
        <v>30</v>
      </c>
      <c r="C9055" s="4" t="s">
        <v>30</v>
      </c>
      <c r="D9055" s="4" t="s">
        <v>28</v>
      </c>
      <c r="E9055" s="4">
        <v>3.0</v>
      </c>
      <c r="F9055" s="4">
        <v>1.0</v>
      </c>
      <c r="G9055" s="4">
        <v>3.0</v>
      </c>
      <c r="H9055" s="5">
        <v>45114.0</v>
      </c>
      <c r="I9055" s="4">
        <f>IFERROR(__xludf.DUMMYFUNCTION("SPLIT(H9055,""/"")"),7.0)</f>
        <v>7</v>
      </c>
      <c r="J9055" s="4">
        <f>IFERROR(__xludf.DUMMYFUNCTION("""COMPUTED_VALUE"""),7.0)</f>
        <v>7</v>
      </c>
      <c r="K9055" s="4">
        <f>IFERROR(__xludf.DUMMYFUNCTION("""COMPUTED_VALUE"""),2023.0)</f>
        <v>2023</v>
      </c>
    </row>
    <row r="9056">
      <c r="A9056" s="1" t="s">
        <v>1390</v>
      </c>
      <c r="B9056" s="4" t="s">
        <v>30</v>
      </c>
      <c r="C9056" s="4" t="s">
        <v>30</v>
      </c>
      <c r="D9056" s="4" t="s">
        <v>30</v>
      </c>
      <c r="E9056" s="4">
        <v>5.0</v>
      </c>
      <c r="F9056" s="4">
        <v>3.0</v>
      </c>
      <c r="G9056" s="4">
        <v>15.0</v>
      </c>
      <c r="H9056" s="5">
        <v>45114.0</v>
      </c>
      <c r="I9056" s="4">
        <f>IFERROR(__xludf.DUMMYFUNCTION("SPLIT(H9056,""/"")"),7.0)</f>
        <v>7</v>
      </c>
      <c r="J9056" s="4">
        <f>IFERROR(__xludf.DUMMYFUNCTION("""COMPUTED_VALUE"""),7.0)</f>
        <v>7</v>
      </c>
      <c r="K9056" s="4">
        <f>IFERROR(__xludf.DUMMYFUNCTION("""COMPUTED_VALUE"""),2023.0)</f>
        <v>2023</v>
      </c>
    </row>
    <row r="9057">
      <c r="A9057" s="1" t="s">
        <v>5052</v>
      </c>
      <c r="B9057" s="4" t="s">
        <v>30</v>
      </c>
      <c r="C9057" s="4" t="s">
        <v>30</v>
      </c>
      <c r="D9057" s="4" t="s">
        <v>23</v>
      </c>
      <c r="E9057" s="4">
        <v>1.0</v>
      </c>
      <c r="F9057" s="4">
        <v>2.0</v>
      </c>
      <c r="G9057" s="4">
        <v>2.0</v>
      </c>
      <c r="H9057" s="5">
        <v>45114.0</v>
      </c>
      <c r="I9057" s="4">
        <f>IFERROR(__xludf.DUMMYFUNCTION("SPLIT(H9057,""/"")"),7.0)</f>
        <v>7</v>
      </c>
      <c r="J9057" s="4">
        <f>IFERROR(__xludf.DUMMYFUNCTION("""COMPUTED_VALUE"""),7.0)</f>
        <v>7</v>
      </c>
      <c r="K9057" s="4">
        <f>IFERROR(__xludf.DUMMYFUNCTION("""COMPUTED_VALUE"""),2023.0)</f>
        <v>2023</v>
      </c>
    </row>
    <row r="9058">
      <c r="A9058" s="1" t="s">
        <v>8922</v>
      </c>
      <c r="B9058" s="4" t="s">
        <v>30</v>
      </c>
      <c r="C9058" s="4" t="s">
        <v>29</v>
      </c>
      <c r="D9058" s="4" t="s">
        <v>28</v>
      </c>
      <c r="E9058" s="4">
        <v>4.0</v>
      </c>
      <c r="F9058" s="4">
        <v>3.0</v>
      </c>
      <c r="G9058" s="4">
        <v>12.0</v>
      </c>
      <c r="H9058" s="5">
        <v>45115.0</v>
      </c>
      <c r="I9058" s="4">
        <f>IFERROR(__xludf.DUMMYFUNCTION("SPLIT(H9058,""/"")"),8.0)</f>
        <v>8</v>
      </c>
      <c r="J9058" s="4">
        <f>IFERROR(__xludf.DUMMYFUNCTION("""COMPUTED_VALUE"""),7.0)</f>
        <v>7</v>
      </c>
      <c r="K9058" s="4">
        <f>IFERROR(__xludf.DUMMYFUNCTION("""COMPUTED_VALUE"""),2023.0)</f>
        <v>2023</v>
      </c>
    </row>
    <row r="9059">
      <c r="A9059" s="1" t="s">
        <v>7412</v>
      </c>
      <c r="B9059" s="4" t="s">
        <v>30</v>
      </c>
      <c r="C9059" s="4" t="s">
        <v>29</v>
      </c>
      <c r="D9059" s="4" t="s">
        <v>39</v>
      </c>
      <c r="E9059" s="4">
        <v>2.0</v>
      </c>
      <c r="F9059" s="4">
        <v>4.0</v>
      </c>
      <c r="G9059" s="4">
        <v>8.0</v>
      </c>
      <c r="H9059" s="5">
        <v>45116.0</v>
      </c>
      <c r="I9059" s="4">
        <f>IFERROR(__xludf.DUMMYFUNCTION("SPLIT(H9059,""/"")"),9.0)</f>
        <v>9</v>
      </c>
      <c r="J9059" s="4">
        <f>IFERROR(__xludf.DUMMYFUNCTION("""COMPUTED_VALUE"""),7.0)</f>
        <v>7</v>
      </c>
      <c r="K9059" s="4">
        <f>IFERROR(__xludf.DUMMYFUNCTION("""COMPUTED_VALUE"""),2023.0)</f>
        <v>2023</v>
      </c>
    </row>
    <row r="9060">
      <c r="A9060" s="1" t="s">
        <v>207</v>
      </c>
      <c r="B9060" s="4" t="s">
        <v>30</v>
      </c>
      <c r="C9060" s="4" t="s">
        <v>30</v>
      </c>
      <c r="D9060" s="4" t="s">
        <v>30</v>
      </c>
      <c r="E9060" s="4">
        <v>2.0</v>
      </c>
      <c r="F9060" s="4">
        <v>4.0</v>
      </c>
      <c r="G9060" s="4">
        <v>8.0</v>
      </c>
      <c r="H9060" s="5">
        <v>45117.0</v>
      </c>
      <c r="I9060" s="4">
        <f>IFERROR(__xludf.DUMMYFUNCTION("SPLIT(H9060,""/"")"),10.0)</f>
        <v>10</v>
      </c>
      <c r="J9060" s="4">
        <f>IFERROR(__xludf.DUMMYFUNCTION("""COMPUTED_VALUE"""),7.0)</f>
        <v>7</v>
      </c>
      <c r="K9060" s="4">
        <f>IFERROR(__xludf.DUMMYFUNCTION("""COMPUTED_VALUE"""),2023.0)</f>
        <v>2023</v>
      </c>
    </row>
    <row r="9061">
      <c r="A9061" s="1" t="s">
        <v>9288</v>
      </c>
      <c r="B9061" s="4" t="s">
        <v>30</v>
      </c>
      <c r="C9061" s="4" t="s">
        <v>29</v>
      </c>
      <c r="D9061" s="4" t="s">
        <v>28</v>
      </c>
      <c r="E9061" s="4">
        <v>3.0</v>
      </c>
      <c r="F9061" s="4">
        <v>1.5</v>
      </c>
      <c r="G9061" s="4">
        <v>4.5</v>
      </c>
      <c r="H9061" s="5">
        <v>45117.0</v>
      </c>
      <c r="I9061" s="4">
        <f>IFERROR(__xludf.DUMMYFUNCTION("SPLIT(H9061,""/"")"),10.0)</f>
        <v>10</v>
      </c>
      <c r="J9061" s="4">
        <f>IFERROR(__xludf.DUMMYFUNCTION("""COMPUTED_VALUE"""),7.0)</f>
        <v>7</v>
      </c>
      <c r="K9061" s="4">
        <f>IFERROR(__xludf.DUMMYFUNCTION("""COMPUTED_VALUE"""),2023.0)</f>
        <v>2023</v>
      </c>
    </row>
    <row r="9062">
      <c r="A9062" s="1" t="s">
        <v>3001</v>
      </c>
      <c r="B9062" s="4" t="s">
        <v>30</v>
      </c>
      <c r="C9062" s="4" t="s">
        <v>24</v>
      </c>
      <c r="D9062" s="4" t="s">
        <v>30</v>
      </c>
      <c r="E9062" s="4">
        <v>4.0</v>
      </c>
      <c r="F9062" s="4">
        <v>4.0</v>
      </c>
      <c r="G9062" s="4">
        <v>16.0</v>
      </c>
      <c r="H9062" s="5">
        <v>45117.0</v>
      </c>
      <c r="I9062" s="4">
        <f>IFERROR(__xludf.DUMMYFUNCTION("SPLIT(H9062,""/"")"),10.0)</f>
        <v>10</v>
      </c>
      <c r="J9062" s="4">
        <f>IFERROR(__xludf.DUMMYFUNCTION("""COMPUTED_VALUE"""),7.0)</f>
        <v>7</v>
      </c>
      <c r="K9062" s="4">
        <f>IFERROR(__xludf.DUMMYFUNCTION("""COMPUTED_VALUE"""),2023.0)</f>
        <v>2023</v>
      </c>
    </row>
    <row r="9063">
      <c r="A9063" s="1" t="s">
        <v>4392</v>
      </c>
      <c r="B9063" s="4" t="s">
        <v>30</v>
      </c>
      <c r="C9063" s="4" t="s">
        <v>29</v>
      </c>
      <c r="D9063" s="4" t="s">
        <v>39</v>
      </c>
      <c r="E9063" s="4">
        <v>3.0</v>
      </c>
      <c r="F9063" s="4">
        <v>1.0</v>
      </c>
      <c r="G9063" s="4">
        <v>3.0</v>
      </c>
      <c r="H9063" s="5">
        <v>45118.0</v>
      </c>
      <c r="I9063" s="4">
        <f>IFERROR(__xludf.DUMMYFUNCTION("SPLIT(H9063,""/"")"),11.0)</f>
        <v>11</v>
      </c>
      <c r="J9063" s="4">
        <f>IFERROR(__xludf.DUMMYFUNCTION("""COMPUTED_VALUE"""),7.0)</f>
        <v>7</v>
      </c>
      <c r="K9063" s="4">
        <f>IFERROR(__xludf.DUMMYFUNCTION("""COMPUTED_VALUE"""),2023.0)</f>
        <v>2023</v>
      </c>
    </row>
    <row r="9064">
      <c r="A9064" s="1" t="s">
        <v>4881</v>
      </c>
      <c r="B9064" s="4" t="s">
        <v>30</v>
      </c>
      <c r="C9064" s="4" t="s">
        <v>30</v>
      </c>
      <c r="D9064" s="4" t="s">
        <v>28</v>
      </c>
      <c r="E9064" s="4">
        <v>1.0</v>
      </c>
      <c r="F9064" s="4">
        <v>4.0</v>
      </c>
      <c r="G9064" s="4">
        <v>4.0</v>
      </c>
      <c r="H9064" s="5">
        <v>45118.0</v>
      </c>
      <c r="I9064" s="4">
        <f>IFERROR(__xludf.DUMMYFUNCTION("SPLIT(H9064,""/"")"),11.0)</f>
        <v>11</v>
      </c>
      <c r="J9064" s="4">
        <f>IFERROR(__xludf.DUMMYFUNCTION("""COMPUTED_VALUE"""),7.0)</f>
        <v>7</v>
      </c>
      <c r="K9064" s="4">
        <f>IFERROR(__xludf.DUMMYFUNCTION("""COMPUTED_VALUE"""),2023.0)</f>
        <v>2023</v>
      </c>
    </row>
    <row r="9065">
      <c r="A9065" s="1" t="s">
        <v>7198</v>
      </c>
      <c r="B9065" s="4" t="s">
        <v>30</v>
      </c>
      <c r="C9065" s="4" t="s">
        <v>30</v>
      </c>
      <c r="D9065" s="4" t="s">
        <v>28</v>
      </c>
      <c r="E9065" s="4">
        <v>5.0</v>
      </c>
      <c r="F9065" s="4">
        <v>5.0</v>
      </c>
      <c r="G9065" s="4">
        <v>25.0</v>
      </c>
      <c r="H9065" s="5">
        <v>45119.0</v>
      </c>
      <c r="I9065" s="4">
        <f>IFERROR(__xludf.DUMMYFUNCTION("SPLIT(H9065,""/"")"),12.0)</f>
        <v>12</v>
      </c>
      <c r="J9065" s="4">
        <f>IFERROR(__xludf.DUMMYFUNCTION("""COMPUTED_VALUE"""),7.0)</f>
        <v>7</v>
      </c>
      <c r="K9065" s="4">
        <f>IFERROR(__xludf.DUMMYFUNCTION("""COMPUTED_VALUE"""),2023.0)</f>
        <v>2023</v>
      </c>
    </row>
    <row r="9066">
      <c r="A9066" s="1" t="s">
        <v>6369</v>
      </c>
      <c r="B9066" s="4" t="s">
        <v>30</v>
      </c>
      <c r="C9066" s="4" t="s">
        <v>30</v>
      </c>
      <c r="D9066" s="4" t="s">
        <v>23</v>
      </c>
      <c r="E9066" s="4">
        <v>5.0</v>
      </c>
      <c r="F9066" s="4">
        <v>5.0</v>
      </c>
      <c r="G9066" s="4">
        <v>25.0</v>
      </c>
      <c r="H9066" s="5">
        <v>45119.0</v>
      </c>
      <c r="I9066" s="4">
        <f>IFERROR(__xludf.DUMMYFUNCTION("SPLIT(H9066,""/"")"),12.0)</f>
        <v>12</v>
      </c>
      <c r="J9066" s="4">
        <f>IFERROR(__xludf.DUMMYFUNCTION("""COMPUTED_VALUE"""),7.0)</f>
        <v>7</v>
      </c>
      <c r="K9066" s="4">
        <f>IFERROR(__xludf.DUMMYFUNCTION("""COMPUTED_VALUE"""),2023.0)</f>
        <v>2023</v>
      </c>
    </row>
    <row r="9067">
      <c r="A9067" s="1" t="s">
        <v>6272</v>
      </c>
      <c r="B9067" s="4" t="s">
        <v>30</v>
      </c>
      <c r="C9067" s="4" t="s">
        <v>29</v>
      </c>
      <c r="D9067" s="4" t="s">
        <v>30</v>
      </c>
      <c r="E9067" s="4">
        <v>5.0</v>
      </c>
      <c r="F9067" s="4">
        <v>1.0</v>
      </c>
      <c r="G9067" s="4">
        <v>5.0</v>
      </c>
      <c r="H9067" s="5">
        <v>45119.0</v>
      </c>
      <c r="I9067" s="4">
        <f>IFERROR(__xludf.DUMMYFUNCTION("SPLIT(H9067,""/"")"),12.0)</f>
        <v>12</v>
      </c>
      <c r="J9067" s="4">
        <f>IFERROR(__xludf.DUMMYFUNCTION("""COMPUTED_VALUE"""),7.0)</f>
        <v>7</v>
      </c>
      <c r="K9067" s="4">
        <f>IFERROR(__xludf.DUMMYFUNCTION("""COMPUTED_VALUE"""),2023.0)</f>
        <v>2023</v>
      </c>
    </row>
    <row r="9068">
      <c r="A9068" s="1" t="s">
        <v>441</v>
      </c>
      <c r="B9068" s="4" t="s">
        <v>30</v>
      </c>
      <c r="C9068" s="4" t="s">
        <v>24</v>
      </c>
      <c r="D9068" s="4" t="s">
        <v>28</v>
      </c>
      <c r="E9068" s="4">
        <v>1.0</v>
      </c>
      <c r="F9068" s="4">
        <v>3.0</v>
      </c>
      <c r="G9068" s="4">
        <v>3.0</v>
      </c>
      <c r="H9068" s="5">
        <v>45119.0</v>
      </c>
      <c r="I9068" s="4">
        <f>IFERROR(__xludf.DUMMYFUNCTION("SPLIT(H9068,""/"")"),12.0)</f>
        <v>12</v>
      </c>
      <c r="J9068" s="4">
        <f>IFERROR(__xludf.DUMMYFUNCTION("""COMPUTED_VALUE"""),7.0)</f>
        <v>7</v>
      </c>
      <c r="K9068" s="4">
        <f>IFERROR(__xludf.DUMMYFUNCTION("""COMPUTED_VALUE"""),2023.0)</f>
        <v>2023</v>
      </c>
    </row>
    <row r="9069">
      <c r="A9069" s="1" t="s">
        <v>9680</v>
      </c>
      <c r="B9069" s="4" t="s">
        <v>30</v>
      </c>
      <c r="C9069" s="4" t="s">
        <v>30</v>
      </c>
      <c r="D9069" s="4" t="s">
        <v>39</v>
      </c>
      <c r="E9069" s="4">
        <v>5.0</v>
      </c>
      <c r="F9069" s="4">
        <v>4.0</v>
      </c>
      <c r="G9069" s="4">
        <v>20.0</v>
      </c>
      <c r="H9069" s="5">
        <v>45120.0</v>
      </c>
      <c r="I9069" s="4">
        <f>IFERROR(__xludf.DUMMYFUNCTION("SPLIT(H9069,""/"")"),13.0)</f>
        <v>13</v>
      </c>
      <c r="J9069" s="4">
        <f>IFERROR(__xludf.DUMMYFUNCTION("""COMPUTED_VALUE"""),7.0)</f>
        <v>7</v>
      </c>
      <c r="K9069" s="4">
        <f>IFERROR(__xludf.DUMMYFUNCTION("""COMPUTED_VALUE"""),2023.0)</f>
        <v>2023</v>
      </c>
    </row>
    <row r="9070">
      <c r="A9070" s="1" t="s">
        <v>9320</v>
      </c>
      <c r="B9070" s="4" t="s">
        <v>30</v>
      </c>
      <c r="C9070" s="4" t="s">
        <v>29</v>
      </c>
      <c r="D9070" s="4" t="s">
        <v>39</v>
      </c>
      <c r="E9070" s="4">
        <v>3.0</v>
      </c>
      <c r="F9070" s="4">
        <v>2.0</v>
      </c>
      <c r="G9070" s="4">
        <v>6.0</v>
      </c>
      <c r="H9070" s="5">
        <v>45120.0</v>
      </c>
      <c r="I9070" s="4">
        <f>IFERROR(__xludf.DUMMYFUNCTION("SPLIT(H9070,""/"")"),13.0)</f>
        <v>13</v>
      </c>
      <c r="J9070" s="4">
        <f>IFERROR(__xludf.DUMMYFUNCTION("""COMPUTED_VALUE"""),7.0)</f>
        <v>7</v>
      </c>
      <c r="K9070" s="4">
        <f>IFERROR(__xludf.DUMMYFUNCTION("""COMPUTED_VALUE"""),2023.0)</f>
        <v>2023</v>
      </c>
    </row>
    <row r="9071">
      <c r="A9071" s="1" t="s">
        <v>8422</v>
      </c>
      <c r="B9071" s="4" t="s">
        <v>30</v>
      </c>
      <c r="C9071" s="4" t="s">
        <v>29</v>
      </c>
      <c r="D9071" s="4" t="s">
        <v>30</v>
      </c>
      <c r="E9071" s="4">
        <v>5.0</v>
      </c>
      <c r="F9071" s="4">
        <v>1.5</v>
      </c>
      <c r="G9071" s="4">
        <v>7.5</v>
      </c>
      <c r="H9071" s="5">
        <v>45120.0</v>
      </c>
      <c r="I9071" s="4">
        <f>IFERROR(__xludf.DUMMYFUNCTION("SPLIT(H9071,""/"")"),13.0)</f>
        <v>13</v>
      </c>
      <c r="J9071" s="4">
        <f>IFERROR(__xludf.DUMMYFUNCTION("""COMPUTED_VALUE"""),7.0)</f>
        <v>7</v>
      </c>
      <c r="K9071" s="4">
        <f>IFERROR(__xludf.DUMMYFUNCTION("""COMPUTED_VALUE"""),2023.0)</f>
        <v>2023</v>
      </c>
    </row>
    <row r="9072">
      <c r="A9072" s="1" t="s">
        <v>6613</v>
      </c>
      <c r="B9072" s="4" t="s">
        <v>30</v>
      </c>
      <c r="C9072" s="4" t="s">
        <v>30</v>
      </c>
      <c r="D9072" s="4" t="s">
        <v>30</v>
      </c>
      <c r="E9072" s="4">
        <v>2.0</v>
      </c>
      <c r="F9072" s="4">
        <v>1.0</v>
      </c>
      <c r="G9072" s="4">
        <v>2.0</v>
      </c>
      <c r="H9072" s="5">
        <v>45121.0</v>
      </c>
      <c r="I9072" s="4">
        <f>IFERROR(__xludf.DUMMYFUNCTION("SPLIT(H9072,""/"")"),14.0)</f>
        <v>14</v>
      </c>
      <c r="J9072" s="4">
        <f>IFERROR(__xludf.DUMMYFUNCTION("""COMPUTED_VALUE"""),7.0)</f>
        <v>7</v>
      </c>
      <c r="K9072" s="4">
        <f>IFERROR(__xludf.DUMMYFUNCTION("""COMPUTED_VALUE"""),2023.0)</f>
        <v>2023</v>
      </c>
    </row>
    <row r="9073">
      <c r="A9073" s="1" t="s">
        <v>6257</v>
      </c>
      <c r="B9073" s="4" t="s">
        <v>30</v>
      </c>
      <c r="C9073" s="4" t="s">
        <v>30</v>
      </c>
      <c r="D9073" s="4" t="s">
        <v>23</v>
      </c>
      <c r="E9073" s="4">
        <v>4.0</v>
      </c>
      <c r="F9073" s="4">
        <v>5.0</v>
      </c>
      <c r="G9073" s="4">
        <v>20.0</v>
      </c>
      <c r="H9073" s="5">
        <v>45121.0</v>
      </c>
      <c r="I9073" s="4">
        <f>IFERROR(__xludf.DUMMYFUNCTION("SPLIT(H9073,""/"")"),14.0)</f>
        <v>14</v>
      </c>
      <c r="J9073" s="4">
        <f>IFERROR(__xludf.DUMMYFUNCTION("""COMPUTED_VALUE"""),7.0)</f>
        <v>7</v>
      </c>
      <c r="K9073" s="4">
        <f>IFERROR(__xludf.DUMMYFUNCTION("""COMPUTED_VALUE"""),2023.0)</f>
        <v>2023</v>
      </c>
    </row>
    <row r="9074">
      <c r="A9074" s="1" t="s">
        <v>7681</v>
      </c>
      <c r="B9074" s="4" t="s">
        <v>30</v>
      </c>
      <c r="C9074" s="4" t="s">
        <v>24</v>
      </c>
      <c r="D9074" s="4" t="s">
        <v>28</v>
      </c>
      <c r="E9074" s="4">
        <v>2.0</v>
      </c>
      <c r="F9074" s="4">
        <v>2.0</v>
      </c>
      <c r="G9074" s="4">
        <v>4.0</v>
      </c>
      <c r="H9074" s="5">
        <v>45122.0</v>
      </c>
      <c r="I9074" s="4">
        <f>IFERROR(__xludf.DUMMYFUNCTION("SPLIT(H9074,""/"")"),15.0)</f>
        <v>15</v>
      </c>
      <c r="J9074" s="4">
        <f>IFERROR(__xludf.DUMMYFUNCTION("""COMPUTED_VALUE"""),7.0)</f>
        <v>7</v>
      </c>
      <c r="K9074" s="4">
        <f>IFERROR(__xludf.DUMMYFUNCTION("""COMPUTED_VALUE"""),2023.0)</f>
        <v>2023</v>
      </c>
    </row>
    <row r="9075">
      <c r="A9075" s="1" t="s">
        <v>5739</v>
      </c>
      <c r="B9075" s="4" t="s">
        <v>30</v>
      </c>
      <c r="C9075" s="4" t="s">
        <v>30</v>
      </c>
      <c r="D9075" s="4" t="s">
        <v>23</v>
      </c>
      <c r="E9075" s="4">
        <v>5.0</v>
      </c>
      <c r="F9075" s="4">
        <v>5.0</v>
      </c>
      <c r="G9075" s="4">
        <v>25.0</v>
      </c>
      <c r="H9075" s="5">
        <v>45122.0</v>
      </c>
      <c r="I9075" s="4">
        <f>IFERROR(__xludf.DUMMYFUNCTION("SPLIT(H9075,""/"")"),15.0)</f>
        <v>15</v>
      </c>
      <c r="J9075" s="4">
        <f>IFERROR(__xludf.DUMMYFUNCTION("""COMPUTED_VALUE"""),7.0)</f>
        <v>7</v>
      </c>
      <c r="K9075" s="4">
        <f>IFERROR(__xludf.DUMMYFUNCTION("""COMPUTED_VALUE"""),2023.0)</f>
        <v>2023</v>
      </c>
    </row>
    <row r="9076">
      <c r="A9076" s="1" t="s">
        <v>4487</v>
      </c>
      <c r="B9076" s="4" t="s">
        <v>30</v>
      </c>
      <c r="C9076" s="4" t="s">
        <v>30</v>
      </c>
      <c r="D9076" s="4" t="s">
        <v>23</v>
      </c>
      <c r="E9076" s="4">
        <v>5.0</v>
      </c>
      <c r="F9076" s="4">
        <v>1.5</v>
      </c>
      <c r="G9076" s="4">
        <v>7.5</v>
      </c>
      <c r="H9076" s="5">
        <v>45123.0</v>
      </c>
      <c r="I9076" s="4">
        <f>IFERROR(__xludf.DUMMYFUNCTION("SPLIT(H9076,""/"")"),16.0)</f>
        <v>16</v>
      </c>
      <c r="J9076" s="4">
        <f>IFERROR(__xludf.DUMMYFUNCTION("""COMPUTED_VALUE"""),7.0)</f>
        <v>7</v>
      </c>
      <c r="K9076" s="4">
        <f>IFERROR(__xludf.DUMMYFUNCTION("""COMPUTED_VALUE"""),2023.0)</f>
        <v>2023</v>
      </c>
    </row>
    <row r="9077">
      <c r="A9077" s="1" t="s">
        <v>74</v>
      </c>
      <c r="B9077" s="4" t="s">
        <v>30</v>
      </c>
      <c r="C9077" s="4" t="s">
        <v>29</v>
      </c>
      <c r="D9077" s="4" t="s">
        <v>30</v>
      </c>
      <c r="E9077" s="4">
        <v>4.0</v>
      </c>
      <c r="F9077" s="4">
        <v>3.0</v>
      </c>
      <c r="G9077" s="4">
        <v>12.0</v>
      </c>
      <c r="H9077" s="5">
        <v>45124.0</v>
      </c>
      <c r="I9077" s="4">
        <f>IFERROR(__xludf.DUMMYFUNCTION("SPLIT(H9077,""/"")"),17.0)</f>
        <v>17</v>
      </c>
      <c r="J9077" s="4">
        <f>IFERROR(__xludf.DUMMYFUNCTION("""COMPUTED_VALUE"""),7.0)</f>
        <v>7</v>
      </c>
      <c r="K9077" s="4">
        <f>IFERROR(__xludf.DUMMYFUNCTION("""COMPUTED_VALUE"""),2023.0)</f>
        <v>2023</v>
      </c>
    </row>
    <row r="9078">
      <c r="A9078" s="1" t="s">
        <v>1293</v>
      </c>
      <c r="B9078" s="4" t="s">
        <v>30</v>
      </c>
      <c r="C9078" s="4" t="s">
        <v>30</v>
      </c>
      <c r="D9078" s="4" t="s">
        <v>39</v>
      </c>
      <c r="E9078" s="4">
        <v>1.0</v>
      </c>
      <c r="F9078" s="4">
        <v>2.0</v>
      </c>
      <c r="G9078" s="4">
        <v>2.0</v>
      </c>
      <c r="H9078" s="5">
        <v>45125.0</v>
      </c>
      <c r="I9078" s="4">
        <f>IFERROR(__xludf.DUMMYFUNCTION("SPLIT(H9078,""/"")"),18.0)</f>
        <v>18</v>
      </c>
      <c r="J9078" s="4">
        <f>IFERROR(__xludf.DUMMYFUNCTION("""COMPUTED_VALUE"""),7.0)</f>
        <v>7</v>
      </c>
      <c r="K9078" s="4">
        <f>IFERROR(__xludf.DUMMYFUNCTION("""COMPUTED_VALUE"""),2023.0)</f>
        <v>2023</v>
      </c>
    </row>
    <row r="9079">
      <c r="A9079" s="1" t="s">
        <v>5715</v>
      </c>
      <c r="B9079" s="4" t="s">
        <v>30</v>
      </c>
      <c r="C9079" s="4" t="s">
        <v>29</v>
      </c>
      <c r="D9079" s="4" t="s">
        <v>30</v>
      </c>
      <c r="E9079" s="4">
        <v>2.0</v>
      </c>
      <c r="F9079" s="4">
        <v>1.0</v>
      </c>
      <c r="G9079" s="4">
        <v>2.0</v>
      </c>
      <c r="H9079" s="5">
        <v>45126.0</v>
      </c>
      <c r="I9079" s="4">
        <f>IFERROR(__xludf.DUMMYFUNCTION("SPLIT(H9079,""/"")"),19.0)</f>
        <v>19</v>
      </c>
      <c r="J9079" s="4">
        <f>IFERROR(__xludf.DUMMYFUNCTION("""COMPUTED_VALUE"""),7.0)</f>
        <v>7</v>
      </c>
      <c r="K9079" s="4">
        <f>IFERROR(__xludf.DUMMYFUNCTION("""COMPUTED_VALUE"""),2023.0)</f>
        <v>2023</v>
      </c>
    </row>
    <row r="9080">
      <c r="A9080" s="1" t="s">
        <v>3011</v>
      </c>
      <c r="B9080" s="4" t="s">
        <v>30</v>
      </c>
      <c r="C9080" s="4" t="s">
        <v>24</v>
      </c>
      <c r="D9080" s="4" t="s">
        <v>30</v>
      </c>
      <c r="E9080" s="4">
        <v>5.0</v>
      </c>
      <c r="F9080" s="4">
        <v>1.0</v>
      </c>
      <c r="G9080" s="4">
        <v>5.0</v>
      </c>
      <c r="H9080" s="5">
        <v>45126.0</v>
      </c>
      <c r="I9080" s="4">
        <f>IFERROR(__xludf.DUMMYFUNCTION("SPLIT(H9080,""/"")"),19.0)</f>
        <v>19</v>
      </c>
      <c r="J9080" s="4">
        <f>IFERROR(__xludf.DUMMYFUNCTION("""COMPUTED_VALUE"""),7.0)</f>
        <v>7</v>
      </c>
      <c r="K9080" s="4">
        <f>IFERROR(__xludf.DUMMYFUNCTION("""COMPUTED_VALUE"""),2023.0)</f>
        <v>2023</v>
      </c>
    </row>
    <row r="9081">
      <c r="A9081" s="1" t="s">
        <v>1014</v>
      </c>
      <c r="B9081" s="4" t="s">
        <v>30</v>
      </c>
      <c r="C9081" s="4" t="s">
        <v>24</v>
      </c>
      <c r="D9081" s="4" t="s">
        <v>39</v>
      </c>
      <c r="E9081" s="4">
        <v>2.0</v>
      </c>
      <c r="F9081" s="4">
        <v>3.0</v>
      </c>
      <c r="G9081" s="4">
        <v>6.0</v>
      </c>
      <c r="H9081" s="5">
        <v>45126.0</v>
      </c>
      <c r="I9081" s="4">
        <f>IFERROR(__xludf.DUMMYFUNCTION("SPLIT(H9081,""/"")"),19.0)</f>
        <v>19</v>
      </c>
      <c r="J9081" s="4">
        <f>IFERROR(__xludf.DUMMYFUNCTION("""COMPUTED_VALUE"""),7.0)</f>
        <v>7</v>
      </c>
      <c r="K9081" s="4">
        <f>IFERROR(__xludf.DUMMYFUNCTION("""COMPUTED_VALUE"""),2023.0)</f>
        <v>2023</v>
      </c>
    </row>
    <row r="9082">
      <c r="A9082" s="1" t="s">
        <v>3856</v>
      </c>
      <c r="B9082" s="4" t="s">
        <v>30</v>
      </c>
      <c r="C9082" s="4" t="s">
        <v>30</v>
      </c>
      <c r="D9082" s="4" t="s">
        <v>30</v>
      </c>
      <c r="E9082" s="4">
        <v>2.0</v>
      </c>
      <c r="F9082" s="4">
        <v>5.0</v>
      </c>
      <c r="G9082" s="4">
        <v>10.0</v>
      </c>
      <c r="H9082" s="5">
        <v>45127.0</v>
      </c>
      <c r="I9082" s="4">
        <f>IFERROR(__xludf.DUMMYFUNCTION("SPLIT(H9082,""/"")"),20.0)</f>
        <v>20</v>
      </c>
      <c r="J9082" s="4">
        <f>IFERROR(__xludf.DUMMYFUNCTION("""COMPUTED_VALUE"""),7.0)</f>
        <v>7</v>
      </c>
      <c r="K9082" s="4">
        <f>IFERROR(__xludf.DUMMYFUNCTION("""COMPUTED_VALUE"""),2023.0)</f>
        <v>2023</v>
      </c>
    </row>
    <row r="9083">
      <c r="A9083" s="1" t="s">
        <v>3214</v>
      </c>
      <c r="B9083" s="4" t="s">
        <v>30</v>
      </c>
      <c r="C9083" s="4" t="s">
        <v>29</v>
      </c>
      <c r="D9083" s="4" t="s">
        <v>28</v>
      </c>
      <c r="E9083" s="4">
        <v>4.0</v>
      </c>
      <c r="F9083" s="4">
        <v>3.0</v>
      </c>
      <c r="G9083" s="4">
        <v>12.0</v>
      </c>
      <c r="H9083" s="5">
        <v>45128.0</v>
      </c>
      <c r="I9083" s="4">
        <f>IFERROR(__xludf.DUMMYFUNCTION("SPLIT(H9083,""/"")"),21.0)</f>
        <v>21</v>
      </c>
      <c r="J9083" s="4">
        <f>IFERROR(__xludf.DUMMYFUNCTION("""COMPUTED_VALUE"""),7.0)</f>
        <v>7</v>
      </c>
      <c r="K9083" s="4">
        <f>IFERROR(__xludf.DUMMYFUNCTION("""COMPUTED_VALUE"""),2023.0)</f>
        <v>2023</v>
      </c>
    </row>
    <row r="9084">
      <c r="A9084" s="1" t="s">
        <v>4097</v>
      </c>
      <c r="B9084" s="4" t="s">
        <v>30</v>
      </c>
      <c r="C9084" s="4" t="s">
        <v>24</v>
      </c>
      <c r="D9084" s="4" t="s">
        <v>28</v>
      </c>
      <c r="E9084" s="4">
        <v>2.0</v>
      </c>
      <c r="F9084" s="4">
        <v>1.5</v>
      </c>
      <c r="G9084" s="4">
        <v>3.0</v>
      </c>
      <c r="H9084" s="5">
        <v>45128.0</v>
      </c>
      <c r="I9084" s="4">
        <f>IFERROR(__xludf.DUMMYFUNCTION("SPLIT(H9084,""/"")"),21.0)</f>
        <v>21</v>
      </c>
      <c r="J9084" s="4">
        <f>IFERROR(__xludf.DUMMYFUNCTION("""COMPUTED_VALUE"""),7.0)</f>
        <v>7</v>
      </c>
      <c r="K9084" s="4">
        <f>IFERROR(__xludf.DUMMYFUNCTION("""COMPUTED_VALUE"""),2023.0)</f>
        <v>2023</v>
      </c>
    </row>
    <row r="9085">
      <c r="A9085" s="1" t="s">
        <v>4342</v>
      </c>
      <c r="B9085" s="4" t="s">
        <v>30</v>
      </c>
      <c r="C9085" s="4" t="s">
        <v>29</v>
      </c>
      <c r="D9085" s="4" t="s">
        <v>23</v>
      </c>
      <c r="E9085" s="4">
        <v>3.0</v>
      </c>
      <c r="F9085" s="4">
        <v>1.0</v>
      </c>
      <c r="G9085" s="4">
        <v>3.0</v>
      </c>
      <c r="H9085" s="5">
        <v>45128.0</v>
      </c>
      <c r="I9085" s="4">
        <f>IFERROR(__xludf.DUMMYFUNCTION("SPLIT(H9085,""/"")"),21.0)</f>
        <v>21</v>
      </c>
      <c r="J9085" s="4">
        <f>IFERROR(__xludf.DUMMYFUNCTION("""COMPUTED_VALUE"""),7.0)</f>
        <v>7</v>
      </c>
      <c r="K9085" s="4">
        <f>IFERROR(__xludf.DUMMYFUNCTION("""COMPUTED_VALUE"""),2023.0)</f>
        <v>2023</v>
      </c>
    </row>
    <row r="9086">
      <c r="A9086" s="1" t="s">
        <v>3705</v>
      </c>
      <c r="B9086" s="4" t="s">
        <v>30</v>
      </c>
      <c r="C9086" s="4" t="s">
        <v>24</v>
      </c>
      <c r="D9086" s="4" t="s">
        <v>39</v>
      </c>
      <c r="E9086" s="4">
        <v>2.0</v>
      </c>
      <c r="F9086" s="4">
        <v>1.5</v>
      </c>
      <c r="G9086" s="4">
        <v>3.0</v>
      </c>
      <c r="H9086" s="5">
        <v>45129.0</v>
      </c>
      <c r="I9086" s="4">
        <f>IFERROR(__xludf.DUMMYFUNCTION("SPLIT(H9086,""/"")"),22.0)</f>
        <v>22</v>
      </c>
      <c r="J9086" s="4">
        <f>IFERROR(__xludf.DUMMYFUNCTION("""COMPUTED_VALUE"""),7.0)</f>
        <v>7</v>
      </c>
      <c r="K9086" s="4">
        <f>IFERROR(__xludf.DUMMYFUNCTION("""COMPUTED_VALUE"""),2023.0)</f>
        <v>2023</v>
      </c>
    </row>
    <row r="9087">
      <c r="A9087" s="1" t="s">
        <v>1423</v>
      </c>
      <c r="B9087" s="4" t="s">
        <v>30</v>
      </c>
      <c r="C9087" s="4" t="s">
        <v>24</v>
      </c>
      <c r="D9087" s="4" t="s">
        <v>39</v>
      </c>
      <c r="E9087" s="4">
        <v>5.0</v>
      </c>
      <c r="F9087" s="4">
        <v>5.0</v>
      </c>
      <c r="G9087" s="4">
        <v>25.0</v>
      </c>
      <c r="H9087" s="5">
        <v>45130.0</v>
      </c>
      <c r="I9087" s="4">
        <f>IFERROR(__xludf.DUMMYFUNCTION("SPLIT(H9087,""/"")"),23.0)</f>
        <v>23</v>
      </c>
      <c r="J9087" s="4">
        <f>IFERROR(__xludf.DUMMYFUNCTION("""COMPUTED_VALUE"""),7.0)</f>
        <v>7</v>
      </c>
      <c r="K9087" s="4">
        <f>IFERROR(__xludf.DUMMYFUNCTION("""COMPUTED_VALUE"""),2023.0)</f>
        <v>2023</v>
      </c>
    </row>
    <row r="9088">
      <c r="A9088" s="1" t="s">
        <v>789</v>
      </c>
      <c r="B9088" s="4" t="s">
        <v>30</v>
      </c>
      <c r="C9088" s="4" t="s">
        <v>24</v>
      </c>
      <c r="D9088" s="4" t="s">
        <v>23</v>
      </c>
      <c r="E9088" s="4">
        <v>3.0</v>
      </c>
      <c r="F9088" s="4">
        <v>3.0</v>
      </c>
      <c r="G9088" s="4">
        <v>9.0</v>
      </c>
      <c r="H9088" s="5">
        <v>45130.0</v>
      </c>
      <c r="I9088" s="4">
        <f>IFERROR(__xludf.DUMMYFUNCTION("SPLIT(H9088,""/"")"),23.0)</f>
        <v>23</v>
      </c>
      <c r="J9088" s="4">
        <f>IFERROR(__xludf.DUMMYFUNCTION("""COMPUTED_VALUE"""),7.0)</f>
        <v>7</v>
      </c>
      <c r="K9088" s="4">
        <f>IFERROR(__xludf.DUMMYFUNCTION("""COMPUTED_VALUE"""),2023.0)</f>
        <v>2023</v>
      </c>
    </row>
    <row r="9089">
      <c r="A9089" s="1" t="s">
        <v>6428</v>
      </c>
      <c r="B9089" s="4" t="s">
        <v>30</v>
      </c>
      <c r="C9089" s="4" t="s">
        <v>24</v>
      </c>
      <c r="D9089" s="4" t="s">
        <v>39</v>
      </c>
      <c r="E9089" s="4">
        <v>1.0</v>
      </c>
      <c r="F9089" s="4">
        <v>5.0</v>
      </c>
      <c r="G9089" s="4">
        <v>5.0</v>
      </c>
      <c r="H9089" s="5">
        <v>45130.0</v>
      </c>
      <c r="I9089" s="4">
        <f>IFERROR(__xludf.DUMMYFUNCTION("SPLIT(H9089,""/"")"),23.0)</f>
        <v>23</v>
      </c>
      <c r="J9089" s="4">
        <f>IFERROR(__xludf.DUMMYFUNCTION("""COMPUTED_VALUE"""),7.0)</f>
        <v>7</v>
      </c>
      <c r="K9089" s="4">
        <f>IFERROR(__xludf.DUMMYFUNCTION("""COMPUTED_VALUE"""),2023.0)</f>
        <v>2023</v>
      </c>
    </row>
    <row r="9090">
      <c r="A9090" s="1" t="s">
        <v>857</v>
      </c>
      <c r="B9090" s="4" t="s">
        <v>30</v>
      </c>
      <c r="C9090" s="4" t="s">
        <v>30</v>
      </c>
      <c r="D9090" s="4" t="s">
        <v>39</v>
      </c>
      <c r="E9090" s="4">
        <v>1.0</v>
      </c>
      <c r="F9090" s="4">
        <v>4.0</v>
      </c>
      <c r="G9090" s="4">
        <v>4.0</v>
      </c>
      <c r="H9090" s="5">
        <v>45130.0</v>
      </c>
      <c r="I9090" s="4">
        <f>IFERROR(__xludf.DUMMYFUNCTION("SPLIT(H9090,""/"")"),23.0)</f>
        <v>23</v>
      </c>
      <c r="J9090" s="4">
        <f>IFERROR(__xludf.DUMMYFUNCTION("""COMPUTED_VALUE"""),7.0)</f>
        <v>7</v>
      </c>
      <c r="K9090" s="4">
        <f>IFERROR(__xludf.DUMMYFUNCTION("""COMPUTED_VALUE"""),2023.0)</f>
        <v>2023</v>
      </c>
    </row>
    <row r="9091">
      <c r="A9091" s="1" t="s">
        <v>2881</v>
      </c>
      <c r="B9091" s="4" t="s">
        <v>30</v>
      </c>
      <c r="C9091" s="4" t="s">
        <v>24</v>
      </c>
      <c r="D9091" s="4" t="s">
        <v>23</v>
      </c>
      <c r="E9091" s="4">
        <v>5.0</v>
      </c>
      <c r="F9091" s="4">
        <v>3.0</v>
      </c>
      <c r="G9091" s="4">
        <v>15.0</v>
      </c>
      <c r="H9091" s="5">
        <v>45130.0</v>
      </c>
      <c r="I9091" s="4">
        <f>IFERROR(__xludf.DUMMYFUNCTION("SPLIT(H9091,""/"")"),23.0)</f>
        <v>23</v>
      </c>
      <c r="J9091" s="4">
        <f>IFERROR(__xludf.DUMMYFUNCTION("""COMPUTED_VALUE"""),7.0)</f>
        <v>7</v>
      </c>
      <c r="K9091" s="4">
        <f>IFERROR(__xludf.DUMMYFUNCTION("""COMPUTED_VALUE"""),2023.0)</f>
        <v>2023</v>
      </c>
    </row>
    <row r="9092">
      <c r="A9092" s="1" t="s">
        <v>4821</v>
      </c>
      <c r="B9092" s="4" t="s">
        <v>30</v>
      </c>
      <c r="C9092" s="4" t="s">
        <v>24</v>
      </c>
      <c r="D9092" s="4" t="s">
        <v>30</v>
      </c>
      <c r="E9092" s="4">
        <v>4.0</v>
      </c>
      <c r="F9092" s="4">
        <v>5.0</v>
      </c>
      <c r="G9092" s="4">
        <v>20.0</v>
      </c>
      <c r="H9092" s="5">
        <v>45131.0</v>
      </c>
      <c r="I9092" s="4">
        <f>IFERROR(__xludf.DUMMYFUNCTION("SPLIT(H9092,""/"")"),24.0)</f>
        <v>24</v>
      </c>
      <c r="J9092" s="4">
        <f>IFERROR(__xludf.DUMMYFUNCTION("""COMPUTED_VALUE"""),7.0)</f>
        <v>7</v>
      </c>
      <c r="K9092" s="4">
        <f>IFERROR(__xludf.DUMMYFUNCTION("""COMPUTED_VALUE"""),2023.0)</f>
        <v>2023</v>
      </c>
    </row>
    <row r="9093">
      <c r="A9093" s="1" t="s">
        <v>838</v>
      </c>
      <c r="B9093" s="4" t="s">
        <v>30</v>
      </c>
      <c r="C9093" s="4" t="s">
        <v>24</v>
      </c>
      <c r="D9093" s="4" t="s">
        <v>39</v>
      </c>
      <c r="E9093" s="4">
        <v>4.0</v>
      </c>
      <c r="F9093" s="4">
        <v>5.0</v>
      </c>
      <c r="G9093" s="4">
        <v>20.0</v>
      </c>
      <c r="H9093" s="5">
        <v>45131.0</v>
      </c>
      <c r="I9093" s="4">
        <f>IFERROR(__xludf.DUMMYFUNCTION("SPLIT(H9093,""/"")"),24.0)</f>
        <v>24</v>
      </c>
      <c r="J9093" s="4">
        <f>IFERROR(__xludf.DUMMYFUNCTION("""COMPUTED_VALUE"""),7.0)</f>
        <v>7</v>
      </c>
      <c r="K9093" s="4">
        <f>IFERROR(__xludf.DUMMYFUNCTION("""COMPUTED_VALUE"""),2023.0)</f>
        <v>2023</v>
      </c>
    </row>
    <row r="9094">
      <c r="A9094" s="1" t="s">
        <v>3015</v>
      </c>
      <c r="B9094" s="4" t="s">
        <v>30</v>
      </c>
      <c r="C9094" s="4" t="s">
        <v>30</v>
      </c>
      <c r="D9094" s="4" t="s">
        <v>28</v>
      </c>
      <c r="E9094" s="4">
        <v>2.0</v>
      </c>
      <c r="F9094" s="4">
        <v>5.0</v>
      </c>
      <c r="G9094" s="4">
        <v>10.0</v>
      </c>
      <c r="H9094" s="5">
        <v>45133.0</v>
      </c>
      <c r="I9094" s="4">
        <f>IFERROR(__xludf.DUMMYFUNCTION("SPLIT(H9094,""/"")"),26.0)</f>
        <v>26</v>
      </c>
      <c r="J9094" s="4">
        <f>IFERROR(__xludf.DUMMYFUNCTION("""COMPUTED_VALUE"""),7.0)</f>
        <v>7</v>
      </c>
      <c r="K9094" s="4">
        <f>IFERROR(__xludf.DUMMYFUNCTION("""COMPUTED_VALUE"""),2023.0)</f>
        <v>2023</v>
      </c>
    </row>
    <row r="9095">
      <c r="A9095" s="1" t="s">
        <v>4660</v>
      </c>
      <c r="B9095" s="4" t="s">
        <v>30</v>
      </c>
      <c r="C9095" s="4" t="s">
        <v>30</v>
      </c>
      <c r="D9095" s="4" t="s">
        <v>23</v>
      </c>
      <c r="E9095" s="4">
        <v>2.0</v>
      </c>
      <c r="F9095" s="4">
        <v>3.0</v>
      </c>
      <c r="G9095" s="4">
        <v>6.0</v>
      </c>
      <c r="H9095" s="5">
        <v>45133.0</v>
      </c>
      <c r="I9095" s="4">
        <f>IFERROR(__xludf.DUMMYFUNCTION("SPLIT(H9095,""/"")"),26.0)</f>
        <v>26</v>
      </c>
      <c r="J9095" s="4">
        <f>IFERROR(__xludf.DUMMYFUNCTION("""COMPUTED_VALUE"""),7.0)</f>
        <v>7</v>
      </c>
      <c r="K9095" s="4">
        <f>IFERROR(__xludf.DUMMYFUNCTION("""COMPUTED_VALUE"""),2023.0)</f>
        <v>2023</v>
      </c>
    </row>
    <row r="9096">
      <c r="A9096" s="1" t="s">
        <v>2320</v>
      </c>
      <c r="B9096" s="4" t="s">
        <v>30</v>
      </c>
      <c r="C9096" s="4" t="s">
        <v>30</v>
      </c>
      <c r="D9096" s="4" t="s">
        <v>39</v>
      </c>
      <c r="E9096" s="4">
        <v>3.0</v>
      </c>
      <c r="F9096" s="4">
        <v>1.5</v>
      </c>
      <c r="G9096" s="4">
        <v>4.5</v>
      </c>
      <c r="H9096" s="5">
        <v>45133.0</v>
      </c>
      <c r="I9096" s="4">
        <f>IFERROR(__xludf.DUMMYFUNCTION("SPLIT(H9096,""/"")"),26.0)</f>
        <v>26</v>
      </c>
      <c r="J9096" s="4">
        <f>IFERROR(__xludf.DUMMYFUNCTION("""COMPUTED_VALUE"""),7.0)</f>
        <v>7</v>
      </c>
      <c r="K9096" s="4">
        <f>IFERROR(__xludf.DUMMYFUNCTION("""COMPUTED_VALUE"""),2023.0)</f>
        <v>2023</v>
      </c>
    </row>
    <row r="9097">
      <c r="A9097" s="1" t="s">
        <v>7379</v>
      </c>
      <c r="B9097" s="4" t="s">
        <v>30</v>
      </c>
      <c r="C9097" s="4" t="s">
        <v>30</v>
      </c>
      <c r="D9097" s="4" t="s">
        <v>30</v>
      </c>
      <c r="E9097" s="4">
        <v>2.0</v>
      </c>
      <c r="F9097" s="4">
        <v>3.0</v>
      </c>
      <c r="G9097" s="4">
        <v>6.0</v>
      </c>
      <c r="H9097" s="5">
        <v>45134.0</v>
      </c>
      <c r="I9097" s="4">
        <f>IFERROR(__xludf.DUMMYFUNCTION("SPLIT(H9097,""/"")"),27.0)</f>
        <v>27</v>
      </c>
      <c r="J9097" s="4">
        <f>IFERROR(__xludf.DUMMYFUNCTION("""COMPUTED_VALUE"""),7.0)</f>
        <v>7</v>
      </c>
      <c r="K9097" s="4">
        <f>IFERROR(__xludf.DUMMYFUNCTION("""COMPUTED_VALUE"""),2023.0)</f>
        <v>2023</v>
      </c>
    </row>
    <row r="9098">
      <c r="A9098" s="1" t="s">
        <v>1138</v>
      </c>
      <c r="B9098" s="4" t="s">
        <v>30</v>
      </c>
      <c r="C9098" s="4" t="s">
        <v>30</v>
      </c>
      <c r="D9098" s="4" t="s">
        <v>23</v>
      </c>
      <c r="E9098" s="4">
        <v>5.0</v>
      </c>
      <c r="F9098" s="4">
        <v>4.0</v>
      </c>
      <c r="G9098" s="4">
        <v>20.0</v>
      </c>
      <c r="H9098" s="5">
        <v>45134.0</v>
      </c>
      <c r="I9098" s="4">
        <f>IFERROR(__xludf.DUMMYFUNCTION("SPLIT(H9098,""/"")"),27.0)</f>
        <v>27</v>
      </c>
      <c r="J9098" s="4">
        <f>IFERROR(__xludf.DUMMYFUNCTION("""COMPUTED_VALUE"""),7.0)</f>
        <v>7</v>
      </c>
      <c r="K9098" s="4">
        <f>IFERROR(__xludf.DUMMYFUNCTION("""COMPUTED_VALUE"""),2023.0)</f>
        <v>2023</v>
      </c>
    </row>
    <row r="9099">
      <c r="A9099" s="1" t="s">
        <v>7930</v>
      </c>
      <c r="B9099" s="4" t="s">
        <v>30</v>
      </c>
      <c r="C9099" s="4" t="s">
        <v>24</v>
      </c>
      <c r="D9099" s="4" t="s">
        <v>30</v>
      </c>
      <c r="E9099" s="4">
        <v>1.0</v>
      </c>
      <c r="F9099" s="4">
        <v>1.5</v>
      </c>
      <c r="G9099" s="4">
        <v>1.5</v>
      </c>
      <c r="H9099" s="5">
        <v>45134.0</v>
      </c>
      <c r="I9099" s="4">
        <f>IFERROR(__xludf.DUMMYFUNCTION("SPLIT(H9099,""/"")"),27.0)</f>
        <v>27</v>
      </c>
      <c r="J9099" s="4">
        <f>IFERROR(__xludf.DUMMYFUNCTION("""COMPUTED_VALUE"""),7.0)</f>
        <v>7</v>
      </c>
      <c r="K9099" s="4">
        <f>IFERROR(__xludf.DUMMYFUNCTION("""COMPUTED_VALUE"""),2023.0)</f>
        <v>2023</v>
      </c>
    </row>
    <row r="9100">
      <c r="A9100" s="1" t="s">
        <v>8909</v>
      </c>
      <c r="B9100" s="4" t="s">
        <v>30</v>
      </c>
      <c r="C9100" s="4" t="s">
        <v>29</v>
      </c>
      <c r="D9100" s="4" t="s">
        <v>39</v>
      </c>
      <c r="E9100" s="4">
        <v>5.0</v>
      </c>
      <c r="F9100" s="4">
        <v>2.0</v>
      </c>
      <c r="G9100" s="4">
        <v>10.0</v>
      </c>
      <c r="H9100" s="5">
        <v>45135.0</v>
      </c>
      <c r="I9100" s="4">
        <f>IFERROR(__xludf.DUMMYFUNCTION("SPLIT(H9100,""/"")"),28.0)</f>
        <v>28</v>
      </c>
      <c r="J9100" s="4">
        <f>IFERROR(__xludf.DUMMYFUNCTION("""COMPUTED_VALUE"""),7.0)</f>
        <v>7</v>
      </c>
      <c r="K9100" s="4">
        <f>IFERROR(__xludf.DUMMYFUNCTION("""COMPUTED_VALUE"""),2023.0)</f>
        <v>2023</v>
      </c>
    </row>
    <row r="9101">
      <c r="A9101" s="1" t="s">
        <v>45</v>
      </c>
      <c r="B9101" s="4" t="s">
        <v>30</v>
      </c>
      <c r="C9101" s="4" t="s">
        <v>24</v>
      </c>
      <c r="D9101" s="4" t="s">
        <v>30</v>
      </c>
      <c r="E9101" s="4">
        <v>5.0</v>
      </c>
      <c r="F9101" s="4">
        <v>3.0</v>
      </c>
      <c r="G9101" s="4">
        <v>15.0</v>
      </c>
      <c r="H9101" s="5">
        <v>45135.0</v>
      </c>
      <c r="I9101" s="4">
        <f>IFERROR(__xludf.DUMMYFUNCTION("SPLIT(H9101,""/"")"),28.0)</f>
        <v>28</v>
      </c>
      <c r="J9101" s="4">
        <f>IFERROR(__xludf.DUMMYFUNCTION("""COMPUTED_VALUE"""),7.0)</f>
        <v>7</v>
      </c>
      <c r="K9101" s="4">
        <f>IFERROR(__xludf.DUMMYFUNCTION("""COMPUTED_VALUE"""),2023.0)</f>
        <v>2023</v>
      </c>
    </row>
    <row r="9102">
      <c r="A9102" s="1" t="s">
        <v>983</v>
      </c>
      <c r="B9102" s="4" t="s">
        <v>30</v>
      </c>
      <c r="C9102" s="4" t="s">
        <v>24</v>
      </c>
      <c r="D9102" s="4" t="s">
        <v>23</v>
      </c>
      <c r="E9102" s="4">
        <v>4.0</v>
      </c>
      <c r="F9102" s="4">
        <v>1.0</v>
      </c>
      <c r="G9102" s="4">
        <v>4.0</v>
      </c>
      <c r="H9102" s="5">
        <v>45136.0</v>
      </c>
      <c r="I9102" s="4">
        <f>IFERROR(__xludf.DUMMYFUNCTION("SPLIT(H9102,""/"")"),29.0)</f>
        <v>29</v>
      </c>
      <c r="J9102" s="4">
        <f>IFERROR(__xludf.DUMMYFUNCTION("""COMPUTED_VALUE"""),7.0)</f>
        <v>7</v>
      </c>
      <c r="K9102" s="4">
        <f>IFERROR(__xludf.DUMMYFUNCTION("""COMPUTED_VALUE"""),2023.0)</f>
        <v>2023</v>
      </c>
    </row>
    <row r="9103">
      <c r="A9103" s="1" t="s">
        <v>1376</v>
      </c>
      <c r="B9103" s="4" t="s">
        <v>30</v>
      </c>
      <c r="C9103" s="4" t="s">
        <v>24</v>
      </c>
      <c r="D9103" s="4" t="s">
        <v>30</v>
      </c>
      <c r="E9103" s="4">
        <v>5.0</v>
      </c>
      <c r="F9103" s="4">
        <v>1.0</v>
      </c>
      <c r="G9103" s="4">
        <v>5.0</v>
      </c>
      <c r="H9103" s="5">
        <v>45136.0</v>
      </c>
      <c r="I9103" s="4">
        <f>IFERROR(__xludf.DUMMYFUNCTION("SPLIT(H9103,""/"")"),29.0)</f>
        <v>29</v>
      </c>
      <c r="J9103" s="4">
        <f>IFERROR(__xludf.DUMMYFUNCTION("""COMPUTED_VALUE"""),7.0)</f>
        <v>7</v>
      </c>
      <c r="K9103" s="4">
        <f>IFERROR(__xludf.DUMMYFUNCTION("""COMPUTED_VALUE"""),2023.0)</f>
        <v>2023</v>
      </c>
    </row>
    <row r="9104">
      <c r="A9104" s="1" t="s">
        <v>4870</v>
      </c>
      <c r="B9104" s="4" t="s">
        <v>30</v>
      </c>
      <c r="C9104" s="4" t="s">
        <v>30</v>
      </c>
      <c r="D9104" s="4" t="s">
        <v>39</v>
      </c>
      <c r="E9104" s="4">
        <v>2.0</v>
      </c>
      <c r="F9104" s="4">
        <v>4.0</v>
      </c>
      <c r="G9104" s="4">
        <v>8.0</v>
      </c>
      <c r="H9104" s="5">
        <v>45136.0</v>
      </c>
      <c r="I9104" s="4">
        <f>IFERROR(__xludf.DUMMYFUNCTION("SPLIT(H9104,""/"")"),29.0)</f>
        <v>29</v>
      </c>
      <c r="J9104" s="4">
        <f>IFERROR(__xludf.DUMMYFUNCTION("""COMPUTED_VALUE"""),7.0)</f>
        <v>7</v>
      </c>
      <c r="K9104" s="4">
        <f>IFERROR(__xludf.DUMMYFUNCTION("""COMPUTED_VALUE"""),2023.0)</f>
        <v>2023</v>
      </c>
    </row>
    <row r="9105">
      <c r="A9105" s="1" t="s">
        <v>5078</v>
      </c>
      <c r="B9105" s="4" t="s">
        <v>30</v>
      </c>
      <c r="C9105" s="4" t="s">
        <v>24</v>
      </c>
      <c r="D9105" s="4" t="s">
        <v>23</v>
      </c>
      <c r="E9105" s="4">
        <v>5.0</v>
      </c>
      <c r="F9105" s="4">
        <v>2.0</v>
      </c>
      <c r="G9105" s="4">
        <v>10.0</v>
      </c>
      <c r="H9105" s="5">
        <v>45136.0</v>
      </c>
      <c r="I9105" s="4">
        <f>IFERROR(__xludf.DUMMYFUNCTION("SPLIT(H9105,""/"")"),29.0)</f>
        <v>29</v>
      </c>
      <c r="J9105" s="4">
        <f>IFERROR(__xludf.DUMMYFUNCTION("""COMPUTED_VALUE"""),7.0)</f>
        <v>7</v>
      </c>
      <c r="K9105" s="4">
        <f>IFERROR(__xludf.DUMMYFUNCTION("""COMPUTED_VALUE"""),2023.0)</f>
        <v>2023</v>
      </c>
    </row>
    <row r="9106">
      <c r="A9106" s="1" t="s">
        <v>532</v>
      </c>
      <c r="B9106" s="4" t="s">
        <v>30</v>
      </c>
      <c r="C9106" s="4" t="s">
        <v>24</v>
      </c>
      <c r="D9106" s="4" t="s">
        <v>30</v>
      </c>
      <c r="E9106" s="4">
        <v>4.0</v>
      </c>
      <c r="F9106" s="4">
        <v>1.0</v>
      </c>
      <c r="G9106" s="4">
        <v>4.0</v>
      </c>
      <c r="H9106" s="5">
        <v>45138.0</v>
      </c>
      <c r="I9106" s="4">
        <f>IFERROR(__xludf.DUMMYFUNCTION("SPLIT(H9106,""/"")"),31.0)</f>
        <v>31</v>
      </c>
      <c r="J9106" s="4">
        <f>IFERROR(__xludf.DUMMYFUNCTION("""COMPUTED_VALUE"""),7.0)</f>
        <v>7</v>
      </c>
      <c r="K9106" s="4">
        <f>IFERROR(__xludf.DUMMYFUNCTION("""COMPUTED_VALUE"""),2023.0)</f>
        <v>2023</v>
      </c>
    </row>
    <row r="9107">
      <c r="A9107" s="1" t="s">
        <v>3800</v>
      </c>
      <c r="B9107" s="4" t="s">
        <v>30</v>
      </c>
      <c r="C9107" s="4" t="s">
        <v>24</v>
      </c>
      <c r="D9107" s="4" t="s">
        <v>39</v>
      </c>
      <c r="E9107" s="4">
        <v>5.0</v>
      </c>
      <c r="F9107" s="4">
        <v>2.0</v>
      </c>
      <c r="G9107" s="4">
        <v>10.0</v>
      </c>
      <c r="H9107" s="5">
        <v>45139.0</v>
      </c>
      <c r="I9107" s="4">
        <f>IFERROR(__xludf.DUMMYFUNCTION("SPLIT(H9107,""/"")"),1.0)</f>
        <v>1</v>
      </c>
      <c r="J9107" s="4">
        <f>IFERROR(__xludf.DUMMYFUNCTION("""COMPUTED_VALUE"""),8.0)</f>
        <v>8</v>
      </c>
      <c r="K9107" s="4">
        <f>IFERROR(__xludf.DUMMYFUNCTION("""COMPUTED_VALUE"""),2023.0)</f>
        <v>2023</v>
      </c>
    </row>
    <row r="9108">
      <c r="A9108" s="1" t="s">
        <v>5859</v>
      </c>
      <c r="B9108" s="4" t="s">
        <v>30</v>
      </c>
      <c r="C9108" s="4" t="s">
        <v>30</v>
      </c>
      <c r="D9108" s="4" t="s">
        <v>39</v>
      </c>
      <c r="E9108" s="4">
        <v>4.0</v>
      </c>
      <c r="F9108" s="4">
        <v>3.0</v>
      </c>
      <c r="G9108" s="4">
        <v>12.0</v>
      </c>
      <c r="H9108" s="5">
        <v>45139.0</v>
      </c>
      <c r="I9108" s="4">
        <f>IFERROR(__xludf.DUMMYFUNCTION("SPLIT(H9108,""/"")"),1.0)</f>
        <v>1</v>
      </c>
      <c r="J9108" s="4">
        <f>IFERROR(__xludf.DUMMYFUNCTION("""COMPUTED_VALUE"""),8.0)</f>
        <v>8</v>
      </c>
      <c r="K9108" s="4">
        <f>IFERROR(__xludf.DUMMYFUNCTION("""COMPUTED_VALUE"""),2023.0)</f>
        <v>2023</v>
      </c>
    </row>
    <row r="9109">
      <c r="A9109" s="1" t="s">
        <v>9997</v>
      </c>
      <c r="B9109" s="4" t="s">
        <v>30</v>
      </c>
      <c r="C9109" s="4" t="s">
        <v>29</v>
      </c>
      <c r="D9109" s="4" t="s">
        <v>23</v>
      </c>
      <c r="E9109" s="4">
        <v>2.0</v>
      </c>
      <c r="F9109" s="4">
        <v>5.0</v>
      </c>
      <c r="G9109" s="4">
        <v>10.0</v>
      </c>
      <c r="H9109" s="5">
        <v>45140.0</v>
      </c>
      <c r="I9109" s="4">
        <f>IFERROR(__xludf.DUMMYFUNCTION("SPLIT(H9109,""/"")"),2.0)</f>
        <v>2</v>
      </c>
      <c r="J9109" s="4">
        <f>IFERROR(__xludf.DUMMYFUNCTION("""COMPUTED_VALUE"""),8.0)</f>
        <v>8</v>
      </c>
      <c r="K9109" s="4">
        <f>IFERROR(__xludf.DUMMYFUNCTION("""COMPUTED_VALUE"""),2023.0)</f>
        <v>2023</v>
      </c>
    </row>
    <row r="9110">
      <c r="A9110" s="1" t="s">
        <v>9816</v>
      </c>
      <c r="B9110" s="4" t="s">
        <v>30</v>
      </c>
      <c r="C9110" s="4" t="s">
        <v>24</v>
      </c>
      <c r="D9110" s="4" t="s">
        <v>23</v>
      </c>
      <c r="E9110" s="4">
        <v>2.0</v>
      </c>
      <c r="F9110" s="4">
        <v>1.5</v>
      </c>
      <c r="G9110" s="4">
        <v>3.0</v>
      </c>
      <c r="H9110" s="5">
        <v>45140.0</v>
      </c>
      <c r="I9110" s="4">
        <f>IFERROR(__xludf.DUMMYFUNCTION("SPLIT(H9110,""/"")"),2.0)</f>
        <v>2</v>
      </c>
      <c r="J9110" s="4">
        <f>IFERROR(__xludf.DUMMYFUNCTION("""COMPUTED_VALUE"""),8.0)</f>
        <v>8</v>
      </c>
      <c r="K9110" s="4">
        <f>IFERROR(__xludf.DUMMYFUNCTION("""COMPUTED_VALUE"""),2023.0)</f>
        <v>2023</v>
      </c>
    </row>
    <row r="9111">
      <c r="A9111" s="1" t="s">
        <v>9277</v>
      </c>
      <c r="B9111" s="4" t="s">
        <v>30</v>
      </c>
      <c r="C9111" s="4" t="s">
        <v>30</v>
      </c>
      <c r="D9111" s="4" t="s">
        <v>23</v>
      </c>
      <c r="E9111" s="4">
        <v>2.0</v>
      </c>
      <c r="F9111" s="4">
        <v>4.0</v>
      </c>
      <c r="G9111" s="4">
        <v>8.0</v>
      </c>
      <c r="H9111" s="5">
        <v>45140.0</v>
      </c>
      <c r="I9111" s="4">
        <f>IFERROR(__xludf.DUMMYFUNCTION("SPLIT(H9111,""/"")"),2.0)</f>
        <v>2</v>
      </c>
      <c r="J9111" s="4">
        <f>IFERROR(__xludf.DUMMYFUNCTION("""COMPUTED_VALUE"""),8.0)</f>
        <v>8</v>
      </c>
      <c r="K9111" s="4">
        <f>IFERROR(__xludf.DUMMYFUNCTION("""COMPUTED_VALUE"""),2023.0)</f>
        <v>2023</v>
      </c>
    </row>
    <row r="9112">
      <c r="A9112" s="1" t="s">
        <v>6679</v>
      </c>
      <c r="B9112" s="4" t="s">
        <v>30</v>
      </c>
      <c r="C9112" s="4" t="s">
        <v>30</v>
      </c>
      <c r="D9112" s="4" t="s">
        <v>39</v>
      </c>
      <c r="E9112" s="4">
        <v>3.0</v>
      </c>
      <c r="F9112" s="4">
        <v>3.0</v>
      </c>
      <c r="G9112" s="4">
        <v>9.0</v>
      </c>
      <c r="H9112" s="5">
        <v>45140.0</v>
      </c>
      <c r="I9112" s="4">
        <f>IFERROR(__xludf.DUMMYFUNCTION("SPLIT(H9112,""/"")"),2.0)</f>
        <v>2</v>
      </c>
      <c r="J9112" s="4">
        <f>IFERROR(__xludf.DUMMYFUNCTION("""COMPUTED_VALUE"""),8.0)</f>
        <v>8</v>
      </c>
      <c r="K9112" s="4">
        <f>IFERROR(__xludf.DUMMYFUNCTION("""COMPUTED_VALUE"""),2023.0)</f>
        <v>2023</v>
      </c>
    </row>
    <row r="9113">
      <c r="A9113" s="1" t="s">
        <v>3688</v>
      </c>
      <c r="B9113" s="4" t="s">
        <v>30</v>
      </c>
      <c r="C9113" s="4" t="s">
        <v>24</v>
      </c>
      <c r="D9113" s="4" t="s">
        <v>23</v>
      </c>
      <c r="E9113" s="4">
        <v>5.0</v>
      </c>
      <c r="F9113" s="4">
        <v>4.0</v>
      </c>
      <c r="G9113" s="4">
        <v>20.0</v>
      </c>
      <c r="H9113" s="5">
        <v>45140.0</v>
      </c>
      <c r="I9113" s="4">
        <f>IFERROR(__xludf.DUMMYFUNCTION("SPLIT(H9113,""/"")"),2.0)</f>
        <v>2</v>
      </c>
      <c r="J9113" s="4">
        <f>IFERROR(__xludf.DUMMYFUNCTION("""COMPUTED_VALUE"""),8.0)</f>
        <v>8</v>
      </c>
      <c r="K9113" s="4">
        <f>IFERROR(__xludf.DUMMYFUNCTION("""COMPUTED_VALUE"""),2023.0)</f>
        <v>2023</v>
      </c>
    </row>
    <row r="9114">
      <c r="A9114" s="1" t="s">
        <v>6341</v>
      </c>
      <c r="B9114" s="4" t="s">
        <v>30</v>
      </c>
      <c r="C9114" s="4" t="s">
        <v>24</v>
      </c>
      <c r="D9114" s="4" t="s">
        <v>39</v>
      </c>
      <c r="E9114" s="4">
        <v>3.0</v>
      </c>
      <c r="F9114" s="4">
        <v>4.0</v>
      </c>
      <c r="G9114" s="4">
        <v>12.0</v>
      </c>
      <c r="H9114" s="5">
        <v>45141.0</v>
      </c>
      <c r="I9114" s="4">
        <f>IFERROR(__xludf.DUMMYFUNCTION("SPLIT(H9114,""/"")"),3.0)</f>
        <v>3</v>
      </c>
      <c r="J9114" s="4">
        <f>IFERROR(__xludf.DUMMYFUNCTION("""COMPUTED_VALUE"""),8.0)</f>
        <v>8</v>
      </c>
      <c r="K9114" s="4">
        <f>IFERROR(__xludf.DUMMYFUNCTION("""COMPUTED_VALUE"""),2023.0)</f>
        <v>2023</v>
      </c>
    </row>
    <row r="9115">
      <c r="A9115" s="1" t="s">
        <v>2626</v>
      </c>
      <c r="B9115" s="4" t="s">
        <v>30</v>
      </c>
      <c r="C9115" s="4" t="s">
        <v>30</v>
      </c>
      <c r="D9115" s="4" t="s">
        <v>39</v>
      </c>
      <c r="E9115" s="4">
        <v>2.0</v>
      </c>
      <c r="F9115" s="4">
        <v>4.0</v>
      </c>
      <c r="G9115" s="4">
        <v>8.0</v>
      </c>
      <c r="H9115" s="5">
        <v>45141.0</v>
      </c>
      <c r="I9115" s="4">
        <f>IFERROR(__xludf.DUMMYFUNCTION("SPLIT(H9115,""/"")"),3.0)</f>
        <v>3</v>
      </c>
      <c r="J9115" s="4">
        <f>IFERROR(__xludf.DUMMYFUNCTION("""COMPUTED_VALUE"""),8.0)</f>
        <v>8</v>
      </c>
      <c r="K9115" s="4">
        <f>IFERROR(__xludf.DUMMYFUNCTION("""COMPUTED_VALUE"""),2023.0)</f>
        <v>2023</v>
      </c>
    </row>
    <row r="9116">
      <c r="A9116" s="1" t="s">
        <v>6661</v>
      </c>
      <c r="B9116" s="4" t="s">
        <v>30</v>
      </c>
      <c r="C9116" s="4" t="s">
        <v>29</v>
      </c>
      <c r="D9116" s="4" t="s">
        <v>28</v>
      </c>
      <c r="E9116" s="4">
        <v>4.0</v>
      </c>
      <c r="F9116" s="4">
        <v>5.0</v>
      </c>
      <c r="G9116" s="4">
        <v>20.0</v>
      </c>
      <c r="H9116" s="5">
        <v>45141.0</v>
      </c>
      <c r="I9116" s="4">
        <f>IFERROR(__xludf.DUMMYFUNCTION("SPLIT(H9116,""/"")"),3.0)</f>
        <v>3</v>
      </c>
      <c r="J9116" s="4">
        <f>IFERROR(__xludf.DUMMYFUNCTION("""COMPUTED_VALUE"""),8.0)</f>
        <v>8</v>
      </c>
      <c r="K9116" s="4">
        <f>IFERROR(__xludf.DUMMYFUNCTION("""COMPUTED_VALUE"""),2023.0)</f>
        <v>2023</v>
      </c>
    </row>
    <row r="9117">
      <c r="A9117" s="1" t="s">
        <v>8742</v>
      </c>
      <c r="B9117" s="4" t="s">
        <v>30</v>
      </c>
      <c r="C9117" s="4" t="s">
        <v>24</v>
      </c>
      <c r="D9117" s="4" t="s">
        <v>23</v>
      </c>
      <c r="E9117" s="4">
        <v>1.0</v>
      </c>
      <c r="F9117" s="4">
        <v>2.0</v>
      </c>
      <c r="G9117" s="4">
        <v>2.0</v>
      </c>
      <c r="H9117" s="5">
        <v>45141.0</v>
      </c>
      <c r="I9117" s="4">
        <f>IFERROR(__xludf.DUMMYFUNCTION("SPLIT(H9117,""/"")"),3.0)</f>
        <v>3</v>
      </c>
      <c r="J9117" s="4">
        <f>IFERROR(__xludf.DUMMYFUNCTION("""COMPUTED_VALUE"""),8.0)</f>
        <v>8</v>
      </c>
      <c r="K9117" s="4">
        <f>IFERROR(__xludf.DUMMYFUNCTION("""COMPUTED_VALUE"""),2023.0)</f>
        <v>2023</v>
      </c>
    </row>
    <row r="9118">
      <c r="A9118" s="1" t="s">
        <v>4607</v>
      </c>
      <c r="B9118" s="4" t="s">
        <v>30</v>
      </c>
      <c r="C9118" s="4" t="s">
        <v>29</v>
      </c>
      <c r="D9118" s="4" t="s">
        <v>30</v>
      </c>
      <c r="E9118" s="4">
        <v>4.0</v>
      </c>
      <c r="F9118" s="4">
        <v>1.0</v>
      </c>
      <c r="G9118" s="4">
        <v>4.0</v>
      </c>
      <c r="H9118" s="5">
        <v>45142.0</v>
      </c>
      <c r="I9118" s="4">
        <f>IFERROR(__xludf.DUMMYFUNCTION("SPLIT(H9118,""/"")"),4.0)</f>
        <v>4</v>
      </c>
      <c r="J9118" s="4">
        <f>IFERROR(__xludf.DUMMYFUNCTION("""COMPUTED_VALUE"""),8.0)</f>
        <v>8</v>
      </c>
      <c r="K9118" s="4">
        <f>IFERROR(__xludf.DUMMYFUNCTION("""COMPUTED_VALUE"""),2023.0)</f>
        <v>2023</v>
      </c>
    </row>
    <row r="9119">
      <c r="A9119" s="1" t="s">
        <v>1188</v>
      </c>
      <c r="B9119" s="4" t="s">
        <v>30</v>
      </c>
      <c r="C9119" s="4" t="s">
        <v>29</v>
      </c>
      <c r="D9119" s="4" t="s">
        <v>39</v>
      </c>
      <c r="E9119" s="4">
        <v>5.0</v>
      </c>
      <c r="F9119" s="4">
        <v>1.5</v>
      </c>
      <c r="G9119" s="4">
        <v>7.5</v>
      </c>
      <c r="H9119" s="5">
        <v>45142.0</v>
      </c>
      <c r="I9119" s="4">
        <f>IFERROR(__xludf.DUMMYFUNCTION("SPLIT(H9119,""/"")"),4.0)</f>
        <v>4</v>
      </c>
      <c r="J9119" s="4">
        <f>IFERROR(__xludf.DUMMYFUNCTION("""COMPUTED_VALUE"""),8.0)</f>
        <v>8</v>
      </c>
      <c r="K9119" s="4">
        <f>IFERROR(__xludf.DUMMYFUNCTION("""COMPUTED_VALUE"""),2023.0)</f>
        <v>2023</v>
      </c>
    </row>
    <row r="9120">
      <c r="A9120" s="1" t="s">
        <v>6861</v>
      </c>
      <c r="B9120" s="4" t="s">
        <v>30</v>
      </c>
      <c r="C9120" s="4" t="s">
        <v>30</v>
      </c>
      <c r="D9120" s="4" t="s">
        <v>23</v>
      </c>
      <c r="E9120" s="4">
        <v>5.0</v>
      </c>
      <c r="F9120" s="4">
        <v>3.0</v>
      </c>
      <c r="G9120" s="4">
        <v>15.0</v>
      </c>
      <c r="H9120" s="5">
        <v>45142.0</v>
      </c>
      <c r="I9120" s="4">
        <f>IFERROR(__xludf.DUMMYFUNCTION("SPLIT(H9120,""/"")"),4.0)</f>
        <v>4</v>
      </c>
      <c r="J9120" s="4">
        <f>IFERROR(__xludf.DUMMYFUNCTION("""COMPUTED_VALUE"""),8.0)</f>
        <v>8</v>
      </c>
      <c r="K9120" s="4">
        <f>IFERROR(__xludf.DUMMYFUNCTION("""COMPUTED_VALUE"""),2023.0)</f>
        <v>2023</v>
      </c>
    </row>
    <row r="9121">
      <c r="A9121" s="1" t="s">
        <v>2617</v>
      </c>
      <c r="B9121" s="4" t="s">
        <v>30</v>
      </c>
      <c r="C9121" s="4" t="s">
        <v>30</v>
      </c>
      <c r="D9121" s="4" t="s">
        <v>28</v>
      </c>
      <c r="E9121" s="4">
        <v>5.0</v>
      </c>
      <c r="F9121" s="4">
        <v>5.0</v>
      </c>
      <c r="G9121" s="4">
        <v>25.0</v>
      </c>
      <c r="H9121" s="5">
        <v>45142.0</v>
      </c>
      <c r="I9121" s="4">
        <f>IFERROR(__xludf.DUMMYFUNCTION("SPLIT(H9121,""/"")"),4.0)</f>
        <v>4</v>
      </c>
      <c r="J9121" s="4">
        <f>IFERROR(__xludf.DUMMYFUNCTION("""COMPUTED_VALUE"""),8.0)</f>
        <v>8</v>
      </c>
      <c r="K9121" s="4">
        <f>IFERROR(__xludf.DUMMYFUNCTION("""COMPUTED_VALUE"""),2023.0)</f>
        <v>2023</v>
      </c>
    </row>
    <row r="9122">
      <c r="A9122" s="1" t="s">
        <v>5411</v>
      </c>
      <c r="B9122" s="4" t="s">
        <v>30</v>
      </c>
      <c r="C9122" s="4" t="s">
        <v>30</v>
      </c>
      <c r="D9122" s="4" t="s">
        <v>23</v>
      </c>
      <c r="E9122" s="4">
        <v>2.0</v>
      </c>
      <c r="F9122" s="4">
        <v>5.0</v>
      </c>
      <c r="G9122" s="4">
        <v>10.0</v>
      </c>
      <c r="H9122" s="5">
        <v>45144.0</v>
      </c>
      <c r="I9122" s="4">
        <f>IFERROR(__xludf.DUMMYFUNCTION("SPLIT(H9122,""/"")"),6.0)</f>
        <v>6</v>
      </c>
      <c r="J9122" s="4">
        <f>IFERROR(__xludf.DUMMYFUNCTION("""COMPUTED_VALUE"""),8.0)</f>
        <v>8</v>
      </c>
      <c r="K9122" s="4">
        <f>IFERROR(__xludf.DUMMYFUNCTION("""COMPUTED_VALUE"""),2023.0)</f>
        <v>2023</v>
      </c>
    </row>
    <row r="9123">
      <c r="A9123" s="1" t="s">
        <v>6407</v>
      </c>
      <c r="B9123" s="4" t="s">
        <v>30</v>
      </c>
      <c r="C9123" s="4" t="s">
        <v>24</v>
      </c>
      <c r="D9123" s="4" t="s">
        <v>39</v>
      </c>
      <c r="E9123" s="4">
        <v>4.0</v>
      </c>
      <c r="F9123" s="4">
        <v>3.0</v>
      </c>
      <c r="G9123" s="4">
        <v>12.0</v>
      </c>
      <c r="H9123" s="5">
        <v>45144.0</v>
      </c>
      <c r="I9123" s="4">
        <f>IFERROR(__xludf.DUMMYFUNCTION("SPLIT(H9123,""/"")"),6.0)</f>
        <v>6</v>
      </c>
      <c r="J9123" s="4">
        <f>IFERROR(__xludf.DUMMYFUNCTION("""COMPUTED_VALUE"""),8.0)</f>
        <v>8</v>
      </c>
      <c r="K9123" s="4">
        <f>IFERROR(__xludf.DUMMYFUNCTION("""COMPUTED_VALUE"""),2023.0)</f>
        <v>2023</v>
      </c>
    </row>
    <row r="9124">
      <c r="A9124" s="1" t="s">
        <v>3863</v>
      </c>
      <c r="B9124" s="4" t="s">
        <v>30</v>
      </c>
      <c r="C9124" s="4" t="s">
        <v>30</v>
      </c>
      <c r="D9124" s="4" t="s">
        <v>30</v>
      </c>
      <c r="E9124" s="4">
        <v>1.0</v>
      </c>
      <c r="F9124" s="4">
        <v>3.0</v>
      </c>
      <c r="G9124" s="4">
        <v>3.0</v>
      </c>
      <c r="H9124" s="5">
        <v>45145.0</v>
      </c>
      <c r="I9124" s="4">
        <f>IFERROR(__xludf.DUMMYFUNCTION("SPLIT(H9124,""/"")"),7.0)</f>
        <v>7</v>
      </c>
      <c r="J9124" s="4">
        <f>IFERROR(__xludf.DUMMYFUNCTION("""COMPUTED_VALUE"""),8.0)</f>
        <v>8</v>
      </c>
      <c r="K9124" s="4">
        <f>IFERROR(__xludf.DUMMYFUNCTION("""COMPUTED_VALUE"""),2023.0)</f>
        <v>2023</v>
      </c>
    </row>
    <row r="9125">
      <c r="A9125" s="1" t="s">
        <v>7427</v>
      </c>
      <c r="B9125" s="4" t="s">
        <v>30</v>
      </c>
      <c r="C9125" s="4" t="s">
        <v>24</v>
      </c>
      <c r="D9125" s="4" t="s">
        <v>30</v>
      </c>
      <c r="E9125" s="4">
        <v>4.0</v>
      </c>
      <c r="F9125" s="4">
        <v>3.0</v>
      </c>
      <c r="G9125" s="4">
        <v>12.0</v>
      </c>
      <c r="H9125" s="5">
        <v>45145.0</v>
      </c>
      <c r="I9125" s="4">
        <f>IFERROR(__xludf.DUMMYFUNCTION("SPLIT(H9125,""/"")"),7.0)</f>
        <v>7</v>
      </c>
      <c r="J9125" s="4">
        <f>IFERROR(__xludf.DUMMYFUNCTION("""COMPUTED_VALUE"""),8.0)</f>
        <v>8</v>
      </c>
      <c r="K9125" s="4">
        <f>IFERROR(__xludf.DUMMYFUNCTION("""COMPUTED_VALUE"""),2023.0)</f>
        <v>2023</v>
      </c>
    </row>
    <row r="9126">
      <c r="A9126" s="1" t="s">
        <v>5753</v>
      </c>
      <c r="B9126" s="4" t="s">
        <v>30</v>
      </c>
      <c r="C9126" s="4" t="s">
        <v>30</v>
      </c>
      <c r="D9126" s="4" t="s">
        <v>30</v>
      </c>
      <c r="E9126" s="4">
        <v>1.0</v>
      </c>
      <c r="F9126" s="4">
        <v>4.0</v>
      </c>
      <c r="G9126" s="4">
        <v>4.0</v>
      </c>
      <c r="H9126" s="5">
        <v>45146.0</v>
      </c>
      <c r="I9126" s="4">
        <f>IFERROR(__xludf.DUMMYFUNCTION("SPLIT(H9126,""/"")"),8.0)</f>
        <v>8</v>
      </c>
      <c r="J9126" s="4">
        <f>IFERROR(__xludf.DUMMYFUNCTION("""COMPUTED_VALUE"""),8.0)</f>
        <v>8</v>
      </c>
      <c r="K9126" s="4">
        <f>IFERROR(__xludf.DUMMYFUNCTION("""COMPUTED_VALUE"""),2023.0)</f>
        <v>2023</v>
      </c>
    </row>
    <row r="9127">
      <c r="A9127" s="1" t="s">
        <v>4653</v>
      </c>
      <c r="B9127" s="4" t="s">
        <v>30</v>
      </c>
      <c r="C9127" s="4" t="s">
        <v>24</v>
      </c>
      <c r="D9127" s="4" t="s">
        <v>28</v>
      </c>
      <c r="E9127" s="4">
        <v>2.0</v>
      </c>
      <c r="F9127" s="4">
        <v>2.0</v>
      </c>
      <c r="G9127" s="4">
        <v>4.0</v>
      </c>
      <c r="H9127" s="5">
        <v>45146.0</v>
      </c>
      <c r="I9127" s="4">
        <f>IFERROR(__xludf.DUMMYFUNCTION("SPLIT(H9127,""/"")"),8.0)</f>
        <v>8</v>
      </c>
      <c r="J9127" s="4">
        <f>IFERROR(__xludf.DUMMYFUNCTION("""COMPUTED_VALUE"""),8.0)</f>
        <v>8</v>
      </c>
      <c r="K9127" s="4">
        <f>IFERROR(__xludf.DUMMYFUNCTION("""COMPUTED_VALUE"""),2023.0)</f>
        <v>2023</v>
      </c>
    </row>
    <row r="9128">
      <c r="A9128" s="1" t="s">
        <v>8866</v>
      </c>
      <c r="B9128" s="4" t="s">
        <v>30</v>
      </c>
      <c r="C9128" s="4" t="s">
        <v>29</v>
      </c>
      <c r="D9128" s="4" t="s">
        <v>30</v>
      </c>
      <c r="E9128" s="4">
        <v>5.0</v>
      </c>
      <c r="F9128" s="4">
        <v>1.5</v>
      </c>
      <c r="G9128" s="4">
        <v>7.5</v>
      </c>
      <c r="H9128" s="5">
        <v>45147.0</v>
      </c>
      <c r="I9128" s="4">
        <f>IFERROR(__xludf.DUMMYFUNCTION("SPLIT(H9128,""/"")"),9.0)</f>
        <v>9</v>
      </c>
      <c r="J9128" s="4">
        <f>IFERROR(__xludf.DUMMYFUNCTION("""COMPUTED_VALUE"""),8.0)</f>
        <v>8</v>
      </c>
      <c r="K9128" s="4">
        <f>IFERROR(__xludf.DUMMYFUNCTION("""COMPUTED_VALUE"""),2023.0)</f>
        <v>2023</v>
      </c>
    </row>
    <row r="9129">
      <c r="A9129" s="1" t="s">
        <v>5077</v>
      </c>
      <c r="B9129" s="4" t="s">
        <v>30</v>
      </c>
      <c r="C9129" s="4" t="s">
        <v>29</v>
      </c>
      <c r="D9129" s="4" t="s">
        <v>23</v>
      </c>
      <c r="E9129" s="4">
        <v>2.0</v>
      </c>
      <c r="F9129" s="4">
        <v>1.5</v>
      </c>
      <c r="G9129" s="4">
        <v>3.0</v>
      </c>
      <c r="H9129" s="5">
        <v>45147.0</v>
      </c>
      <c r="I9129" s="4">
        <f>IFERROR(__xludf.DUMMYFUNCTION("SPLIT(H9129,""/"")"),9.0)</f>
        <v>9</v>
      </c>
      <c r="J9129" s="4">
        <f>IFERROR(__xludf.DUMMYFUNCTION("""COMPUTED_VALUE"""),8.0)</f>
        <v>8</v>
      </c>
      <c r="K9129" s="4">
        <f>IFERROR(__xludf.DUMMYFUNCTION("""COMPUTED_VALUE"""),2023.0)</f>
        <v>2023</v>
      </c>
    </row>
    <row r="9130">
      <c r="A9130" s="1" t="s">
        <v>9044</v>
      </c>
      <c r="B9130" s="4" t="s">
        <v>30</v>
      </c>
      <c r="C9130" s="4" t="s">
        <v>24</v>
      </c>
      <c r="D9130" s="4" t="s">
        <v>39</v>
      </c>
      <c r="E9130" s="4">
        <v>5.0</v>
      </c>
      <c r="F9130" s="4">
        <v>4.0</v>
      </c>
      <c r="G9130" s="4">
        <v>20.0</v>
      </c>
      <c r="H9130" s="5">
        <v>45147.0</v>
      </c>
      <c r="I9130" s="4">
        <f>IFERROR(__xludf.DUMMYFUNCTION("SPLIT(H9130,""/"")"),9.0)</f>
        <v>9</v>
      </c>
      <c r="J9130" s="4">
        <f>IFERROR(__xludf.DUMMYFUNCTION("""COMPUTED_VALUE"""),8.0)</f>
        <v>8</v>
      </c>
      <c r="K9130" s="4">
        <f>IFERROR(__xludf.DUMMYFUNCTION("""COMPUTED_VALUE"""),2023.0)</f>
        <v>2023</v>
      </c>
    </row>
    <row r="9131">
      <c r="A9131" s="1" t="s">
        <v>7314</v>
      </c>
      <c r="B9131" s="4" t="s">
        <v>30</v>
      </c>
      <c r="C9131" s="4" t="s">
        <v>29</v>
      </c>
      <c r="D9131" s="4" t="s">
        <v>30</v>
      </c>
      <c r="E9131" s="4">
        <v>3.0</v>
      </c>
      <c r="F9131" s="4">
        <v>5.0</v>
      </c>
      <c r="G9131" s="4">
        <v>15.0</v>
      </c>
      <c r="H9131" s="5">
        <v>45147.0</v>
      </c>
      <c r="I9131" s="4">
        <f>IFERROR(__xludf.DUMMYFUNCTION("SPLIT(H9131,""/"")"),9.0)</f>
        <v>9</v>
      </c>
      <c r="J9131" s="4">
        <f>IFERROR(__xludf.DUMMYFUNCTION("""COMPUTED_VALUE"""),8.0)</f>
        <v>8</v>
      </c>
      <c r="K9131" s="4">
        <f>IFERROR(__xludf.DUMMYFUNCTION("""COMPUTED_VALUE"""),2023.0)</f>
        <v>2023</v>
      </c>
    </row>
    <row r="9132">
      <c r="A9132" s="1" t="s">
        <v>4363</v>
      </c>
      <c r="B9132" s="4" t="s">
        <v>30</v>
      </c>
      <c r="C9132" s="4" t="s">
        <v>29</v>
      </c>
      <c r="D9132" s="4" t="s">
        <v>30</v>
      </c>
      <c r="E9132" s="4">
        <v>5.0</v>
      </c>
      <c r="F9132" s="4">
        <v>4.0</v>
      </c>
      <c r="G9132" s="4">
        <v>20.0</v>
      </c>
      <c r="H9132" s="5">
        <v>45148.0</v>
      </c>
      <c r="I9132" s="4">
        <f>IFERROR(__xludf.DUMMYFUNCTION("SPLIT(H9132,""/"")"),10.0)</f>
        <v>10</v>
      </c>
      <c r="J9132" s="4">
        <f>IFERROR(__xludf.DUMMYFUNCTION("""COMPUTED_VALUE"""),8.0)</f>
        <v>8</v>
      </c>
      <c r="K9132" s="4">
        <f>IFERROR(__xludf.DUMMYFUNCTION("""COMPUTED_VALUE"""),2023.0)</f>
        <v>2023</v>
      </c>
    </row>
    <row r="9133">
      <c r="A9133" s="1" t="s">
        <v>4635</v>
      </c>
      <c r="B9133" s="4" t="s">
        <v>30</v>
      </c>
      <c r="C9133" s="4" t="s">
        <v>30</v>
      </c>
      <c r="D9133" s="4" t="s">
        <v>30</v>
      </c>
      <c r="E9133" s="4">
        <v>1.0</v>
      </c>
      <c r="F9133" s="4">
        <v>3.0</v>
      </c>
      <c r="G9133" s="4">
        <v>3.0</v>
      </c>
      <c r="H9133" s="5">
        <v>45150.0</v>
      </c>
      <c r="I9133" s="4">
        <f>IFERROR(__xludf.DUMMYFUNCTION("SPLIT(H9133,""/"")"),12.0)</f>
        <v>12</v>
      </c>
      <c r="J9133" s="4">
        <f>IFERROR(__xludf.DUMMYFUNCTION("""COMPUTED_VALUE"""),8.0)</f>
        <v>8</v>
      </c>
      <c r="K9133" s="4">
        <f>IFERROR(__xludf.DUMMYFUNCTION("""COMPUTED_VALUE"""),2023.0)</f>
        <v>2023</v>
      </c>
    </row>
    <row r="9134">
      <c r="A9134" s="1" t="s">
        <v>4803</v>
      </c>
      <c r="B9134" s="4" t="s">
        <v>30</v>
      </c>
      <c r="C9134" s="4" t="s">
        <v>30</v>
      </c>
      <c r="D9134" s="4" t="s">
        <v>30</v>
      </c>
      <c r="E9134" s="4">
        <v>5.0</v>
      </c>
      <c r="F9134" s="4">
        <v>1.5</v>
      </c>
      <c r="G9134" s="4">
        <v>7.5</v>
      </c>
      <c r="H9134" s="5">
        <v>45151.0</v>
      </c>
      <c r="I9134" s="4">
        <f>IFERROR(__xludf.DUMMYFUNCTION("SPLIT(H9134,""/"")"),13.0)</f>
        <v>13</v>
      </c>
      <c r="J9134" s="4">
        <f>IFERROR(__xludf.DUMMYFUNCTION("""COMPUTED_VALUE"""),8.0)</f>
        <v>8</v>
      </c>
      <c r="K9134" s="4">
        <f>IFERROR(__xludf.DUMMYFUNCTION("""COMPUTED_VALUE"""),2023.0)</f>
        <v>2023</v>
      </c>
    </row>
    <row r="9135">
      <c r="A9135" s="1" t="s">
        <v>9766</v>
      </c>
      <c r="B9135" s="4" t="s">
        <v>30</v>
      </c>
      <c r="C9135" s="4" t="s">
        <v>30</v>
      </c>
      <c r="D9135" s="4" t="s">
        <v>39</v>
      </c>
      <c r="E9135" s="4">
        <v>2.0</v>
      </c>
      <c r="F9135" s="4">
        <v>4.0</v>
      </c>
      <c r="G9135" s="4">
        <v>8.0</v>
      </c>
      <c r="H9135" s="5">
        <v>45151.0</v>
      </c>
      <c r="I9135" s="4">
        <f>IFERROR(__xludf.DUMMYFUNCTION("SPLIT(H9135,""/"")"),13.0)</f>
        <v>13</v>
      </c>
      <c r="J9135" s="4">
        <f>IFERROR(__xludf.DUMMYFUNCTION("""COMPUTED_VALUE"""),8.0)</f>
        <v>8</v>
      </c>
      <c r="K9135" s="4">
        <f>IFERROR(__xludf.DUMMYFUNCTION("""COMPUTED_VALUE"""),2023.0)</f>
        <v>2023</v>
      </c>
    </row>
    <row r="9136">
      <c r="A9136" s="1" t="s">
        <v>5975</v>
      </c>
      <c r="B9136" s="4" t="s">
        <v>30</v>
      </c>
      <c r="C9136" s="4" t="s">
        <v>29</v>
      </c>
      <c r="D9136" s="4" t="s">
        <v>23</v>
      </c>
      <c r="E9136" s="4">
        <v>3.0</v>
      </c>
      <c r="F9136" s="4">
        <v>1.0</v>
      </c>
      <c r="G9136" s="4">
        <v>3.0</v>
      </c>
      <c r="H9136" s="5">
        <v>45151.0</v>
      </c>
      <c r="I9136" s="4">
        <f>IFERROR(__xludf.DUMMYFUNCTION("SPLIT(H9136,""/"")"),13.0)</f>
        <v>13</v>
      </c>
      <c r="J9136" s="4">
        <f>IFERROR(__xludf.DUMMYFUNCTION("""COMPUTED_VALUE"""),8.0)</f>
        <v>8</v>
      </c>
      <c r="K9136" s="4">
        <f>IFERROR(__xludf.DUMMYFUNCTION("""COMPUTED_VALUE"""),2023.0)</f>
        <v>2023</v>
      </c>
    </row>
    <row r="9137">
      <c r="A9137" s="1" t="s">
        <v>3282</v>
      </c>
      <c r="B9137" s="4" t="s">
        <v>30</v>
      </c>
      <c r="C9137" s="4" t="s">
        <v>29</v>
      </c>
      <c r="D9137" s="4" t="s">
        <v>23</v>
      </c>
      <c r="E9137" s="4">
        <v>3.0</v>
      </c>
      <c r="F9137" s="4">
        <v>3.0</v>
      </c>
      <c r="G9137" s="4">
        <v>9.0</v>
      </c>
      <c r="H9137" s="5">
        <v>45151.0</v>
      </c>
      <c r="I9137" s="4">
        <f>IFERROR(__xludf.DUMMYFUNCTION("SPLIT(H9137,""/"")"),13.0)</f>
        <v>13</v>
      </c>
      <c r="J9137" s="4">
        <f>IFERROR(__xludf.DUMMYFUNCTION("""COMPUTED_VALUE"""),8.0)</f>
        <v>8</v>
      </c>
      <c r="K9137" s="4">
        <f>IFERROR(__xludf.DUMMYFUNCTION("""COMPUTED_VALUE"""),2023.0)</f>
        <v>2023</v>
      </c>
    </row>
    <row r="9138">
      <c r="A9138" s="1" t="s">
        <v>5363</v>
      </c>
      <c r="B9138" s="4" t="s">
        <v>30</v>
      </c>
      <c r="C9138" s="4" t="s">
        <v>30</v>
      </c>
      <c r="D9138" s="4" t="s">
        <v>28</v>
      </c>
      <c r="E9138" s="4">
        <v>2.0</v>
      </c>
      <c r="F9138" s="4">
        <v>1.5</v>
      </c>
      <c r="G9138" s="4">
        <v>3.0</v>
      </c>
      <c r="H9138" s="5">
        <v>45151.0</v>
      </c>
      <c r="I9138" s="4">
        <f>IFERROR(__xludf.DUMMYFUNCTION("SPLIT(H9138,""/"")"),13.0)</f>
        <v>13</v>
      </c>
      <c r="J9138" s="4">
        <f>IFERROR(__xludf.DUMMYFUNCTION("""COMPUTED_VALUE"""),8.0)</f>
        <v>8</v>
      </c>
      <c r="K9138" s="4">
        <f>IFERROR(__xludf.DUMMYFUNCTION("""COMPUTED_VALUE"""),2023.0)</f>
        <v>2023</v>
      </c>
    </row>
    <row r="9139">
      <c r="A9139" s="1" t="s">
        <v>2175</v>
      </c>
      <c r="B9139" s="4" t="s">
        <v>30</v>
      </c>
      <c r="C9139" s="4" t="s">
        <v>29</v>
      </c>
      <c r="D9139" s="4" t="s">
        <v>23</v>
      </c>
      <c r="E9139" s="4">
        <v>1.0</v>
      </c>
      <c r="F9139" s="4">
        <v>1.5</v>
      </c>
      <c r="G9139" s="4">
        <v>1.5</v>
      </c>
      <c r="H9139" s="5">
        <v>45152.0</v>
      </c>
      <c r="I9139" s="4">
        <f>IFERROR(__xludf.DUMMYFUNCTION("SPLIT(H9139,""/"")"),14.0)</f>
        <v>14</v>
      </c>
      <c r="J9139" s="4">
        <f>IFERROR(__xludf.DUMMYFUNCTION("""COMPUTED_VALUE"""),8.0)</f>
        <v>8</v>
      </c>
      <c r="K9139" s="4">
        <f>IFERROR(__xludf.DUMMYFUNCTION("""COMPUTED_VALUE"""),2023.0)</f>
        <v>2023</v>
      </c>
    </row>
    <row r="9140">
      <c r="A9140" s="1" t="s">
        <v>427</v>
      </c>
      <c r="B9140" s="4" t="s">
        <v>30</v>
      </c>
      <c r="C9140" s="4" t="s">
        <v>30</v>
      </c>
      <c r="D9140" s="4" t="s">
        <v>23</v>
      </c>
      <c r="E9140" s="4">
        <v>1.0</v>
      </c>
      <c r="F9140" s="4">
        <v>1.0</v>
      </c>
      <c r="G9140" s="4">
        <v>1.0</v>
      </c>
      <c r="H9140" s="5">
        <v>45152.0</v>
      </c>
      <c r="I9140" s="4">
        <f>IFERROR(__xludf.DUMMYFUNCTION("SPLIT(H9140,""/"")"),14.0)</f>
        <v>14</v>
      </c>
      <c r="J9140" s="4">
        <f>IFERROR(__xludf.DUMMYFUNCTION("""COMPUTED_VALUE"""),8.0)</f>
        <v>8</v>
      </c>
      <c r="K9140" s="4">
        <f>IFERROR(__xludf.DUMMYFUNCTION("""COMPUTED_VALUE"""),2023.0)</f>
        <v>2023</v>
      </c>
    </row>
    <row r="9141">
      <c r="A9141" s="1" t="s">
        <v>6331</v>
      </c>
      <c r="B9141" s="4" t="s">
        <v>30</v>
      </c>
      <c r="C9141" s="4" t="s">
        <v>29</v>
      </c>
      <c r="D9141" s="4" t="s">
        <v>28</v>
      </c>
      <c r="E9141" s="4">
        <v>1.0</v>
      </c>
      <c r="F9141" s="4">
        <v>3.0</v>
      </c>
      <c r="G9141" s="4">
        <v>3.0</v>
      </c>
      <c r="H9141" s="5">
        <v>45152.0</v>
      </c>
      <c r="I9141" s="4">
        <f>IFERROR(__xludf.DUMMYFUNCTION("SPLIT(H9141,""/"")"),14.0)</f>
        <v>14</v>
      </c>
      <c r="J9141" s="4">
        <f>IFERROR(__xludf.DUMMYFUNCTION("""COMPUTED_VALUE"""),8.0)</f>
        <v>8</v>
      </c>
      <c r="K9141" s="4">
        <f>IFERROR(__xludf.DUMMYFUNCTION("""COMPUTED_VALUE"""),2023.0)</f>
        <v>2023</v>
      </c>
    </row>
    <row r="9142">
      <c r="A9142" s="1" t="s">
        <v>5339</v>
      </c>
      <c r="B9142" s="4" t="s">
        <v>30</v>
      </c>
      <c r="C9142" s="4" t="s">
        <v>24</v>
      </c>
      <c r="D9142" s="4" t="s">
        <v>23</v>
      </c>
      <c r="E9142" s="4">
        <v>2.0</v>
      </c>
      <c r="F9142" s="4">
        <v>3.0</v>
      </c>
      <c r="G9142" s="4">
        <v>6.0</v>
      </c>
      <c r="H9142" s="5">
        <v>45152.0</v>
      </c>
      <c r="I9142" s="4">
        <f>IFERROR(__xludf.DUMMYFUNCTION("SPLIT(H9142,""/"")"),14.0)</f>
        <v>14</v>
      </c>
      <c r="J9142" s="4">
        <f>IFERROR(__xludf.DUMMYFUNCTION("""COMPUTED_VALUE"""),8.0)</f>
        <v>8</v>
      </c>
      <c r="K9142" s="4">
        <f>IFERROR(__xludf.DUMMYFUNCTION("""COMPUTED_VALUE"""),2023.0)</f>
        <v>2023</v>
      </c>
    </row>
    <row r="9143">
      <c r="A9143" s="1" t="s">
        <v>9192</v>
      </c>
      <c r="B9143" s="4" t="s">
        <v>30</v>
      </c>
      <c r="C9143" s="4" t="s">
        <v>30</v>
      </c>
      <c r="D9143" s="4" t="s">
        <v>30</v>
      </c>
      <c r="E9143" s="4">
        <v>5.0</v>
      </c>
      <c r="F9143" s="4">
        <v>1.0</v>
      </c>
      <c r="G9143" s="4">
        <v>5.0</v>
      </c>
      <c r="H9143" s="5">
        <v>45153.0</v>
      </c>
      <c r="I9143" s="4">
        <f>IFERROR(__xludf.DUMMYFUNCTION("SPLIT(H9143,""/"")"),15.0)</f>
        <v>15</v>
      </c>
      <c r="J9143" s="4">
        <f>IFERROR(__xludf.DUMMYFUNCTION("""COMPUTED_VALUE"""),8.0)</f>
        <v>8</v>
      </c>
      <c r="K9143" s="4">
        <f>IFERROR(__xludf.DUMMYFUNCTION("""COMPUTED_VALUE"""),2023.0)</f>
        <v>2023</v>
      </c>
    </row>
    <row r="9144">
      <c r="A9144" s="1" t="s">
        <v>5804</v>
      </c>
      <c r="B9144" s="4" t="s">
        <v>30</v>
      </c>
      <c r="C9144" s="4" t="s">
        <v>29</v>
      </c>
      <c r="D9144" s="4" t="s">
        <v>28</v>
      </c>
      <c r="E9144" s="4">
        <v>3.0</v>
      </c>
      <c r="F9144" s="4">
        <v>3.0</v>
      </c>
      <c r="G9144" s="4">
        <v>9.0</v>
      </c>
      <c r="H9144" s="5">
        <v>45153.0</v>
      </c>
      <c r="I9144" s="4">
        <f>IFERROR(__xludf.DUMMYFUNCTION("SPLIT(H9144,""/"")"),15.0)</f>
        <v>15</v>
      </c>
      <c r="J9144" s="4">
        <f>IFERROR(__xludf.DUMMYFUNCTION("""COMPUTED_VALUE"""),8.0)</f>
        <v>8</v>
      </c>
      <c r="K9144" s="4">
        <f>IFERROR(__xludf.DUMMYFUNCTION("""COMPUTED_VALUE"""),2023.0)</f>
        <v>2023</v>
      </c>
    </row>
    <row r="9145">
      <c r="A9145" s="1" t="s">
        <v>9802</v>
      </c>
      <c r="B9145" s="4" t="s">
        <v>30</v>
      </c>
      <c r="C9145" s="4" t="s">
        <v>30</v>
      </c>
      <c r="D9145" s="4" t="s">
        <v>30</v>
      </c>
      <c r="E9145" s="4">
        <v>2.0</v>
      </c>
      <c r="F9145" s="4">
        <v>3.0</v>
      </c>
      <c r="G9145" s="4">
        <v>6.0</v>
      </c>
      <c r="H9145" s="5">
        <v>45153.0</v>
      </c>
      <c r="I9145" s="4">
        <f>IFERROR(__xludf.DUMMYFUNCTION("SPLIT(H9145,""/"")"),15.0)</f>
        <v>15</v>
      </c>
      <c r="J9145" s="4">
        <f>IFERROR(__xludf.DUMMYFUNCTION("""COMPUTED_VALUE"""),8.0)</f>
        <v>8</v>
      </c>
      <c r="K9145" s="4">
        <f>IFERROR(__xludf.DUMMYFUNCTION("""COMPUTED_VALUE"""),2023.0)</f>
        <v>2023</v>
      </c>
    </row>
    <row r="9146">
      <c r="A9146" s="1" t="s">
        <v>4013</v>
      </c>
      <c r="B9146" s="4" t="s">
        <v>30</v>
      </c>
      <c r="C9146" s="4" t="s">
        <v>29</v>
      </c>
      <c r="D9146" s="4" t="s">
        <v>30</v>
      </c>
      <c r="E9146" s="4">
        <v>3.0</v>
      </c>
      <c r="F9146" s="4">
        <v>4.0</v>
      </c>
      <c r="G9146" s="4">
        <v>12.0</v>
      </c>
      <c r="H9146" s="5">
        <v>45154.0</v>
      </c>
      <c r="I9146" s="4">
        <f>IFERROR(__xludf.DUMMYFUNCTION("SPLIT(H9146,""/"")"),16.0)</f>
        <v>16</v>
      </c>
      <c r="J9146" s="4">
        <f>IFERROR(__xludf.DUMMYFUNCTION("""COMPUTED_VALUE"""),8.0)</f>
        <v>8</v>
      </c>
      <c r="K9146" s="4">
        <f>IFERROR(__xludf.DUMMYFUNCTION("""COMPUTED_VALUE"""),2023.0)</f>
        <v>2023</v>
      </c>
    </row>
    <row r="9147">
      <c r="A9147" s="1" t="s">
        <v>5667</v>
      </c>
      <c r="B9147" s="4" t="s">
        <v>30</v>
      </c>
      <c r="C9147" s="4" t="s">
        <v>24</v>
      </c>
      <c r="D9147" s="4" t="s">
        <v>28</v>
      </c>
      <c r="E9147" s="4">
        <v>1.0</v>
      </c>
      <c r="F9147" s="4">
        <v>3.0</v>
      </c>
      <c r="G9147" s="4">
        <v>3.0</v>
      </c>
      <c r="H9147" s="5">
        <v>45156.0</v>
      </c>
      <c r="I9147" s="4">
        <f>IFERROR(__xludf.DUMMYFUNCTION("SPLIT(H9147,""/"")"),18.0)</f>
        <v>18</v>
      </c>
      <c r="J9147" s="4">
        <f>IFERROR(__xludf.DUMMYFUNCTION("""COMPUTED_VALUE"""),8.0)</f>
        <v>8</v>
      </c>
      <c r="K9147" s="4">
        <f>IFERROR(__xludf.DUMMYFUNCTION("""COMPUTED_VALUE"""),2023.0)</f>
        <v>2023</v>
      </c>
    </row>
    <row r="9148">
      <c r="A9148" s="1" t="s">
        <v>6527</v>
      </c>
      <c r="B9148" s="4" t="s">
        <v>30</v>
      </c>
      <c r="C9148" s="4" t="s">
        <v>29</v>
      </c>
      <c r="D9148" s="4" t="s">
        <v>39</v>
      </c>
      <c r="E9148" s="4">
        <v>4.0</v>
      </c>
      <c r="F9148" s="4">
        <v>3.0</v>
      </c>
      <c r="G9148" s="4">
        <v>12.0</v>
      </c>
      <c r="H9148" s="5">
        <v>45156.0</v>
      </c>
      <c r="I9148" s="4">
        <f>IFERROR(__xludf.DUMMYFUNCTION("SPLIT(H9148,""/"")"),18.0)</f>
        <v>18</v>
      </c>
      <c r="J9148" s="4">
        <f>IFERROR(__xludf.DUMMYFUNCTION("""COMPUTED_VALUE"""),8.0)</f>
        <v>8</v>
      </c>
      <c r="K9148" s="4">
        <f>IFERROR(__xludf.DUMMYFUNCTION("""COMPUTED_VALUE"""),2023.0)</f>
        <v>2023</v>
      </c>
    </row>
    <row r="9149">
      <c r="A9149" s="1" t="s">
        <v>3106</v>
      </c>
      <c r="B9149" s="4" t="s">
        <v>30</v>
      </c>
      <c r="C9149" s="4" t="s">
        <v>29</v>
      </c>
      <c r="D9149" s="4" t="s">
        <v>28</v>
      </c>
      <c r="E9149" s="4">
        <v>5.0</v>
      </c>
      <c r="F9149" s="4">
        <v>3.0</v>
      </c>
      <c r="G9149" s="4">
        <v>15.0</v>
      </c>
      <c r="H9149" s="5">
        <v>45156.0</v>
      </c>
      <c r="I9149" s="4">
        <f>IFERROR(__xludf.DUMMYFUNCTION("SPLIT(H9149,""/"")"),18.0)</f>
        <v>18</v>
      </c>
      <c r="J9149" s="4">
        <f>IFERROR(__xludf.DUMMYFUNCTION("""COMPUTED_VALUE"""),8.0)</f>
        <v>8</v>
      </c>
      <c r="K9149" s="4">
        <f>IFERROR(__xludf.DUMMYFUNCTION("""COMPUTED_VALUE"""),2023.0)</f>
        <v>2023</v>
      </c>
    </row>
    <row r="9150">
      <c r="A9150" s="1" t="s">
        <v>5232</v>
      </c>
      <c r="B9150" s="4" t="s">
        <v>30</v>
      </c>
      <c r="C9150" s="4" t="s">
        <v>30</v>
      </c>
      <c r="D9150" s="4" t="s">
        <v>23</v>
      </c>
      <c r="E9150" s="4">
        <v>1.0</v>
      </c>
      <c r="F9150" s="4">
        <v>1.0</v>
      </c>
      <c r="G9150" s="4">
        <v>1.0</v>
      </c>
      <c r="H9150" s="5">
        <v>45157.0</v>
      </c>
      <c r="I9150" s="4">
        <f>IFERROR(__xludf.DUMMYFUNCTION("SPLIT(H9150,""/"")"),19.0)</f>
        <v>19</v>
      </c>
      <c r="J9150" s="4">
        <f>IFERROR(__xludf.DUMMYFUNCTION("""COMPUTED_VALUE"""),8.0)</f>
        <v>8</v>
      </c>
      <c r="K9150" s="4">
        <f>IFERROR(__xludf.DUMMYFUNCTION("""COMPUTED_VALUE"""),2023.0)</f>
        <v>2023</v>
      </c>
    </row>
    <row r="9151">
      <c r="A9151" s="1" t="s">
        <v>9711</v>
      </c>
      <c r="B9151" s="4" t="s">
        <v>30</v>
      </c>
      <c r="C9151" s="4" t="s">
        <v>30</v>
      </c>
      <c r="D9151" s="4" t="s">
        <v>28</v>
      </c>
      <c r="E9151" s="4">
        <v>3.0</v>
      </c>
      <c r="F9151" s="4">
        <v>1.0</v>
      </c>
      <c r="G9151" s="4">
        <v>3.0</v>
      </c>
      <c r="H9151" s="5">
        <v>45157.0</v>
      </c>
      <c r="I9151" s="4">
        <f>IFERROR(__xludf.DUMMYFUNCTION("SPLIT(H9151,""/"")"),19.0)</f>
        <v>19</v>
      </c>
      <c r="J9151" s="4">
        <f>IFERROR(__xludf.DUMMYFUNCTION("""COMPUTED_VALUE"""),8.0)</f>
        <v>8</v>
      </c>
      <c r="K9151" s="4">
        <f>IFERROR(__xludf.DUMMYFUNCTION("""COMPUTED_VALUE"""),2023.0)</f>
        <v>2023</v>
      </c>
    </row>
    <row r="9152">
      <c r="A9152" s="1" t="s">
        <v>5489</v>
      </c>
      <c r="B9152" s="4" t="s">
        <v>30</v>
      </c>
      <c r="C9152" s="4" t="s">
        <v>29</v>
      </c>
      <c r="D9152" s="4" t="s">
        <v>28</v>
      </c>
      <c r="E9152" s="4">
        <v>4.0</v>
      </c>
      <c r="F9152" s="4">
        <v>3.0</v>
      </c>
      <c r="G9152" s="4">
        <v>12.0</v>
      </c>
      <c r="H9152" s="5">
        <v>45158.0</v>
      </c>
      <c r="I9152" s="4">
        <f>IFERROR(__xludf.DUMMYFUNCTION("SPLIT(H9152,""/"")"),20.0)</f>
        <v>20</v>
      </c>
      <c r="J9152" s="4">
        <f>IFERROR(__xludf.DUMMYFUNCTION("""COMPUTED_VALUE"""),8.0)</f>
        <v>8</v>
      </c>
      <c r="K9152" s="4">
        <f>IFERROR(__xludf.DUMMYFUNCTION("""COMPUTED_VALUE"""),2023.0)</f>
        <v>2023</v>
      </c>
    </row>
    <row r="9153">
      <c r="A9153" s="1" t="s">
        <v>1873</v>
      </c>
      <c r="B9153" s="4" t="s">
        <v>30</v>
      </c>
      <c r="C9153" s="4" t="s">
        <v>24</v>
      </c>
      <c r="D9153" s="4" t="s">
        <v>23</v>
      </c>
      <c r="E9153" s="4">
        <v>4.0</v>
      </c>
      <c r="F9153" s="4">
        <v>1.5</v>
      </c>
      <c r="G9153" s="4">
        <v>6.0</v>
      </c>
      <c r="H9153" s="5">
        <v>45158.0</v>
      </c>
      <c r="I9153" s="4">
        <f>IFERROR(__xludf.DUMMYFUNCTION("SPLIT(H9153,""/"")"),20.0)</f>
        <v>20</v>
      </c>
      <c r="J9153" s="4">
        <f>IFERROR(__xludf.DUMMYFUNCTION("""COMPUTED_VALUE"""),8.0)</f>
        <v>8</v>
      </c>
      <c r="K9153" s="4">
        <f>IFERROR(__xludf.DUMMYFUNCTION("""COMPUTED_VALUE"""),2023.0)</f>
        <v>2023</v>
      </c>
    </row>
    <row r="9154">
      <c r="A9154" s="1" t="s">
        <v>1677</v>
      </c>
      <c r="B9154" s="4" t="s">
        <v>30</v>
      </c>
      <c r="C9154" s="4" t="s">
        <v>24</v>
      </c>
      <c r="D9154" s="4" t="s">
        <v>39</v>
      </c>
      <c r="E9154" s="4">
        <v>2.0</v>
      </c>
      <c r="F9154" s="4">
        <v>5.0</v>
      </c>
      <c r="G9154" s="4">
        <v>10.0</v>
      </c>
      <c r="H9154" s="5">
        <v>45159.0</v>
      </c>
      <c r="I9154" s="4">
        <f>IFERROR(__xludf.DUMMYFUNCTION("SPLIT(H9154,""/"")"),21.0)</f>
        <v>21</v>
      </c>
      <c r="J9154" s="4">
        <f>IFERROR(__xludf.DUMMYFUNCTION("""COMPUTED_VALUE"""),8.0)</f>
        <v>8</v>
      </c>
      <c r="K9154" s="4">
        <f>IFERROR(__xludf.DUMMYFUNCTION("""COMPUTED_VALUE"""),2023.0)</f>
        <v>2023</v>
      </c>
    </row>
    <row r="9155">
      <c r="A9155" s="1" t="s">
        <v>6301</v>
      </c>
      <c r="B9155" s="4" t="s">
        <v>30</v>
      </c>
      <c r="C9155" s="4" t="s">
        <v>30</v>
      </c>
      <c r="D9155" s="4" t="s">
        <v>23</v>
      </c>
      <c r="E9155" s="4">
        <v>1.0</v>
      </c>
      <c r="F9155" s="4">
        <v>3.0</v>
      </c>
      <c r="G9155" s="4">
        <v>3.0</v>
      </c>
      <c r="H9155" s="5">
        <v>45159.0</v>
      </c>
      <c r="I9155" s="4">
        <f>IFERROR(__xludf.DUMMYFUNCTION("SPLIT(H9155,""/"")"),21.0)</f>
        <v>21</v>
      </c>
      <c r="J9155" s="4">
        <f>IFERROR(__xludf.DUMMYFUNCTION("""COMPUTED_VALUE"""),8.0)</f>
        <v>8</v>
      </c>
      <c r="K9155" s="4">
        <f>IFERROR(__xludf.DUMMYFUNCTION("""COMPUTED_VALUE"""),2023.0)</f>
        <v>2023</v>
      </c>
    </row>
    <row r="9156">
      <c r="A9156" s="1" t="s">
        <v>4286</v>
      </c>
      <c r="B9156" s="4" t="s">
        <v>30</v>
      </c>
      <c r="C9156" s="4" t="s">
        <v>24</v>
      </c>
      <c r="D9156" s="4" t="s">
        <v>28</v>
      </c>
      <c r="E9156" s="4">
        <v>4.0</v>
      </c>
      <c r="F9156" s="4">
        <v>1.0</v>
      </c>
      <c r="G9156" s="4">
        <v>4.0</v>
      </c>
      <c r="H9156" s="5">
        <v>45159.0</v>
      </c>
      <c r="I9156" s="4">
        <f>IFERROR(__xludf.DUMMYFUNCTION("SPLIT(H9156,""/"")"),21.0)</f>
        <v>21</v>
      </c>
      <c r="J9156" s="4">
        <f>IFERROR(__xludf.DUMMYFUNCTION("""COMPUTED_VALUE"""),8.0)</f>
        <v>8</v>
      </c>
      <c r="K9156" s="4">
        <f>IFERROR(__xludf.DUMMYFUNCTION("""COMPUTED_VALUE"""),2023.0)</f>
        <v>2023</v>
      </c>
    </row>
    <row r="9157">
      <c r="A9157" s="1" t="s">
        <v>763</v>
      </c>
      <c r="B9157" s="4" t="s">
        <v>30</v>
      </c>
      <c r="C9157" s="4" t="s">
        <v>29</v>
      </c>
      <c r="D9157" s="4" t="s">
        <v>23</v>
      </c>
      <c r="E9157" s="4">
        <v>3.0</v>
      </c>
      <c r="F9157" s="4">
        <v>2.0</v>
      </c>
      <c r="G9157" s="4">
        <v>6.0</v>
      </c>
      <c r="H9157" s="5">
        <v>45159.0</v>
      </c>
      <c r="I9157" s="4">
        <f>IFERROR(__xludf.DUMMYFUNCTION("SPLIT(H9157,""/"")"),21.0)</f>
        <v>21</v>
      </c>
      <c r="J9157" s="4">
        <f>IFERROR(__xludf.DUMMYFUNCTION("""COMPUTED_VALUE"""),8.0)</f>
        <v>8</v>
      </c>
      <c r="K9157" s="4">
        <f>IFERROR(__xludf.DUMMYFUNCTION("""COMPUTED_VALUE"""),2023.0)</f>
        <v>2023</v>
      </c>
    </row>
    <row r="9158">
      <c r="A9158" s="1" t="s">
        <v>7771</v>
      </c>
      <c r="B9158" s="4" t="s">
        <v>30</v>
      </c>
      <c r="C9158" s="4" t="s">
        <v>29</v>
      </c>
      <c r="D9158" s="4" t="s">
        <v>28</v>
      </c>
      <c r="E9158" s="4">
        <v>4.0</v>
      </c>
      <c r="F9158" s="4">
        <v>4.0</v>
      </c>
      <c r="G9158" s="4">
        <v>16.0</v>
      </c>
      <c r="H9158" s="5">
        <v>45159.0</v>
      </c>
      <c r="I9158" s="4">
        <f>IFERROR(__xludf.DUMMYFUNCTION("SPLIT(H9158,""/"")"),21.0)</f>
        <v>21</v>
      </c>
      <c r="J9158" s="4">
        <f>IFERROR(__xludf.DUMMYFUNCTION("""COMPUTED_VALUE"""),8.0)</f>
        <v>8</v>
      </c>
      <c r="K9158" s="4">
        <f>IFERROR(__xludf.DUMMYFUNCTION("""COMPUTED_VALUE"""),2023.0)</f>
        <v>2023</v>
      </c>
    </row>
    <row r="9159">
      <c r="A9159" s="1" t="s">
        <v>3008</v>
      </c>
      <c r="B9159" s="4" t="s">
        <v>30</v>
      </c>
      <c r="C9159" s="4" t="s">
        <v>30</v>
      </c>
      <c r="D9159" s="4" t="s">
        <v>28</v>
      </c>
      <c r="E9159" s="4">
        <v>1.0</v>
      </c>
      <c r="F9159" s="4">
        <v>3.0</v>
      </c>
      <c r="G9159" s="4">
        <v>3.0</v>
      </c>
      <c r="H9159" s="5">
        <v>45159.0</v>
      </c>
      <c r="I9159" s="4">
        <f>IFERROR(__xludf.DUMMYFUNCTION("SPLIT(H9159,""/"")"),21.0)</f>
        <v>21</v>
      </c>
      <c r="J9159" s="4">
        <f>IFERROR(__xludf.DUMMYFUNCTION("""COMPUTED_VALUE"""),8.0)</f>
        <v>8</v>
      </c>
      <c r="K9159" s="4">
        <f>IFERROR(__xludf.DUMMYFUNCTION("""COMPUTED_VALUE"""),2023.0)</f>
        <v>2023</v>
      </c>
    </row>
    <row r="9160">
      <c r="A9160" s="1" t="s">
        <v>7590</v>
      </c>
      <c r="B9160" s="4" t="s">
        <v>30</v>
      </c>
      <c r="C9160" s="4" t="s">
        <v>30</v>
      </c>
      <c r="D9160" s="4" t="s">
        <v>23</v>
      </c>
      <c r="E9160" s="4">
        <v>5.0</v>
      </c>
      <c r="F9160" s="4">
        <v>4.0</v>
      </c>
      <c r="G9160" s="4">
        <v>20.0</v>
      </c>
      <c r="H9160" s="5">
        <v>45160.0</v>
      </c>
      <c r="I9160" s="4">
        <f>IFERROR(__xludf.DUMMYFUNCTION("SPLIT(H9160,""/"")"),22.0)</f>
        <v>22</v>
      </c>
      <c r="J9160" s="4">
        <f>IFERROR(__xludf.DUMMYFUNCTION("""COMPUTED_VALUE"""),8.0)</f>
        <v>8</v>
      </c>
      <c r="K9160" s="4">
        <f>IFERROR(__xludf.DUMMYFUNCTION("""COMPUTED_VALUE"""),2023.0)</f>
        <v>2023</v>
      </c>
    </row>
    <row r="9161">
      <c r="A9161" s="1" t="s">
        <v>9510</v>
      </c>
      <c r="B9161" s="4" t="s">
        <v>30</v>
      </c>
      <c r="C9161" s="4" t="s">
        <v>30</v>
      </c>
      <c r="D9161" s="4" t="s">
        <v>30</v>
      </c>
      <c r="E9161" s="4">
        <v>2.0</v>
      </c>
      <c r="F9161" s="4">
        <v>3.0</v>
      </c>
      <c r="G9161" s="4">
        <v>6.0</v>
      </c>
      <c r="H9161" s="5">
        <v>45160.0</v>
      </c>
      <c r="I9161" s="4">
        <f>IFERROR(__xludf.DUMMYFUNCTION("SPLIT(H9161,""/"")"),22.0)</f>
        <v>22</v>
      </c>
      <c r="J9161" s="4">
        <f>IFERROR(__xludf.DUMMYFUNCTION("""COMPUTED_VALUE"""),8.0)</f>
        <v>8</v>
      </c>
      <c r="K9161" s="4">
        <f>IFERROR(__xludf.DUMMYFUNCTION("""COMPUTED_VALUE"""),2023.0)</f>
        <v>2023</v>
      </c>
    </row>
    <row r="9162">
      <c r="A9162" s="1" t="s">
        <v>5576</v>
      </c>
      <c r="B9162" s="4" t="s">
        <v>30</v>
      </c>
      <c r="C9162" s="4" t="s">
        <v>29</v>
      </c>
      <c r="D9162" s="4" t="s">
        <v>39</v>
      </c>
      <c r="E9162" s="4">
        <v>4.0</v>
      </c>
      <c r="F9162" s="4">
        <v>1.0</v>
      </c>
      <c r="G9162" s="4">
        <v>4.0</v>
      </c>
      <c r="H9162" s="5">
        <v>45160.0</v>
      </c>
      <c r="I9162" s="4">
        <f>IFERROR(__xludf.DUMMYFUNCTION("SPLIT(H9162,""/"")"),22.0)</f>
        <v>22</v>
      </c>
      <c r="J9162" s="4">
        <f>IFERROR(__xludf.DUMMYFUNCTION("""COMPUTED_VALUE"""),8.0)</f>
        <v>8</v>
      </c>
      <c r="K9162" s="4">
        <f>IFERROR(__xludf.DUMMYFUNCTION("""COMPUTED_VALUE"""),2023.0)</f>
        <v>2023</v>
      </c>
    </row>
    <row r="9163">
      <c r="A9163" s="1" t="s">
        <v>1668</v>
      </c>
      <c r="B9163" s="4" t="s">
        <v>30</v>
      </c>
      <c r="C9163" s="4" t="s">
        <v>30</v>
      </c>
      <c r="D9163" s="4" t="s">
        <v>23</v>
      </c>
      <c r="E9163" s="4">
        <v>4.0</v>
      </c>
      <c r="F9163" s="4">
        <v>4.0</v>
      </c>
      <c r="G9163" s="4">
        <v>16.0</v>
      </c>
      <c r="H9163" s="5">
        <v>45161.0</v>
      </c>
      <c r="I9163" s="4">
        <f>IFERROR(__xludf.DUMMYFUNCTION("SPLIT(H9163,""/"")"),23.0)</f>
        <v>23</v>
      </c>
      <c r="J9163" s="4">
        <f>IFERROR(__xludf.DUMMYFUNCTION("""COMPUTED_VALUE"""),8.0)</f>
        <v>8</v>
      </c>
      <c r="K9163" s="4">
        <f>IFERROR(__xludf.DUMMYFUNCTION("""COMPUTED_VALUE"""),2023.0)</f>
        <v>2023</v>
      </c>
    </row>
    <row r="9164">
      <c r="A9164" s="1" t="s">
        <v>7174</v>
      </c>
      <c r="B9164" s="4" t="s">
        <v>30</v>
      </c>
      <c r="C9164" s="4" t="s">
        <v>29</v>
      </c>
      <c r="D9164" s="4" t="s">
        <v>30</v>
      </c>
      <c r="E9164" s="4">
        <v>4.0</v>
      </c>
      <c r="F9164" s="4">
        <v>3.0</v>
      </c>
      <c r="G9164" s="4">
        <v>12.0</v>
      </c>
      <c r="H9164" s="5">
        <v>45161.0</v>
      </c>
      <c r="I9164" s="4">
        <f>IFERROR(__xludf.DUMMYFUNCTION("SPLIT(H9164,""/"")"),23.0)</f>
        <v>23</v>
      </c>
      <c r="J9164" s="4">
        <f>IFERROR(__xludf.DUMMYFUNCTION("""COMPUTED_VALUE"""),8.0)</f>
        <v>8</v>
      </c>
      <c r="K9164" s="4">
        <f>IFERROR(__xludf.DUMMYFUNCTION("""COMPUTED_VALUE"""),2023.0)</f>
        <v>2023</v>
      </c>
    </row>
    <row r="9165">
      <c r="A9165" s="1" t="s">
        <v>1403</v>
      </c>
      <c r="B9165" s="4" t="s">
        <v>30</v>
      </c>
      <c r="C9165" s="4" t="s">
        <v>24</v>
      </c>
      <c r="D9165" s="4" t="s">
        <v>39</v>
      </c>
      <c r="E9165" s="4">
        <v>4.0</v>
      </c>
      <c r="F9165" s="4">
        <v>4.0</v>
      </c>
      <c r="G9165" s="4">
        <v>16.0</v>
      </c>
      <c r="H9165" s="5">
        <v>45161.0</v>
      </c>
      <c r="I9165" s="4">
        <f>IFERROR(__xludf.DUMMYFUNCTION("SPLIT(H9165,""/"")"),23.0)</f>
        <v>23</v>
      </c>
      <c r="J9165" s="4">
        <f>IFERROR(__xludf.DUMMYFUNCTION("""COMPUTED_VALUE"""),8.0)</f>
        <v>8</v>
      </c>
      <c r="K9165" s="4">
        <f>IFERROR(__xludf.DUMMYFUNCTION("""COMPUTED_VALUE"""),2023.0)</f>
        <v>2023</v>
      </c>
    </row>
    <row r="9166">
      <c r="A9166" s="1" t="s">
        <v>3697</v>
      </c>
      <c r="B9166" s="4" t="s">
        <v>30</v>
      </c>
      <c r="C9166" s="4" t="s">
        <v>30</v>
      </c>
      <c r="D9166" s="4" t="s">
        <v>28</v>
      </c>
      <c r="E9166" s="4">
        <v>1.0</v>
      </c>
      <c r="F9166" s="4">
        <v>3.0</v>
      </c>
      <c r="G9166" s="4">
        <v>3.0</v>
      </c>
      <c r="H9166" s="5">
        <v>45161.0</v>
      </c>
      <c r="I9166" s="4">
        <f>IFERROR(__xludf.DUMMYFUNCTION("SPLIT(H9166,""/"")"),23.0)</f>
        <v>23</v>
      </c>
      <c r="J9166" s="4">
        <f>IFERROR(__xludf.DUMMYFUNCTION("""COMPUTED_VALUE"""),8.0)</f>
        <v>8</v>
      </c>
      <c r="K9166" s="4">
        <f>IFERROR(__xludf.DUMMYFUNCTION("""COMPUTED_VALUE"""),2023.0)</f>
        <v>2023</v>
      </c>
    </row>
    <row r="9167">
      <c r="A9167" s="1" t="s">
        <v>727</v>
      </c>
      <c r="B9167" s="4" t="s">
        <v>30</v>
      </c>
      <c r="C9167" s="4" t="s">
        <v>24</v>
      </c>
      <c r="D9167" s="4" t="s">
        <v>39</v>
      </c>
      <c r="E9167" s="4">
        <v>2.0</v>
      </c>
      <c r="F9167" s="4">
        <v>3.0</v>
      </c>
      <c r="G9167" s="4">
        <v>6.0</v>
      </c>
      <c r="H9167" s="5">
        <v>45162.0</v>
      </c>
      <c r="I9167" s="4">
        <f>IFERROR(__xludf.DUMMYFUNCTION("SPLIT(H9167,""/"")"),24.0)</f>
        <v>24</v>
      </c>
      <c r="J9167" s="4">
        <f>IFERROR(__xludf.DUMMYFUNCTION("""COMPUTED_VALUE"""),8.0)</f>
        <v>8</v>
      </c>
      <c r="K9167" s="4">
        <f>IFERROR(__xludf.DUMMYFUNCTION("""COMPUTED_VALUE"""),2023.0)</f>
        <v>2023</v>
      </c>
    </row>
    <row r="9168">
      <c r="A9168" s="1" t="s">
        <v>2860</v>
      </c>
      <c r="B9168" s="4" t="s">
        <v>30</v>
      </c>
      <c r="C9168" s="4" t="s">
        <v>24</v>
      </c>
      <c r="D9168" s="4" t="s">
        <v>30</v>
      </c>
      <c r="E9168" s="4">
        <v>5.0</v>
      </c>
      <c r="F9168" s="4">
        <v>3.0</v>
      </c>
      <c r="G9168" s="4">
        <v>15.0</v>
      </c>
      <c r="H9168" s="5">
        <v>45162.0</v>
      </c>
      <c r="I9168" s="4">
        <f>IFERROR(__xludf.DUMMYFUNCTION("SPLIT(H9168,""/"")"),24.0)</f>
        <v>24</v>
      </c>
      <c r="J9168" s="4">
        <f>IFERROR(__xludf.DUMMYFUNCTION("""COMPUTED_VALUE"""),8.0)</f>
        <v>8</v>
      </c>
      <c r="K9168" s="4">
        <f>IFERROR(__xludf.DUMMYFUNCTION("""COMPUTED_VALUE"""),2023.0)</f>
        <v>2023</v>
      </c>
    </row>
    <row r="9169">
      <c r="A9169" s="1" t="s">
        <v>9499</v>
      </c>
      <c r="B9169" s="4" t="s">
        <v>30</v>
      </c>
      <c r="C9169" s="4" t="s">
        <v>30</v>
      </c>
      <c r="D9169" s="4" t="s">
        <v>23</v>
      </c>
      <c r="E9169" s="4">
        <v>3.0</v>
      </c>
      <c r="F9169" s="4">
        <v>3.0</v>
      </c>
      <c r="G9169" s="4">
        <v>9.0</v>
      </c>
      <c r="H9169" s="5">
        <v>45162.0</v>
      </c>
      <c r="I9169" s="4">
        <f>IFERROR(__xludf.DUMMYFUNCTION("SPLIT(H9169,""/"")"),24.0)</f>
        <v>24</v>
      </c>
      <c r="J9169" s="4">
        <f>IFERROR(__xludf.DUMMYFUNCTION("""COMPUTED_VALUE"""),8.0)</f>
        <v>8</v>
      </c>
      <c r="K9169" s="4">
        <f>IFERROR(__xludf.DUMMYFUNCTION("""COMPUTED_VALUE"""),2023.0)</f>
        <v>2023</v>
      </c>
    </row>
    <row r="9170">
      <c r="A9170" s="1" t="s">
        <v>8581</v>
      </c>
      <c r="B9170" s="4" t="s">
        <v>30</v>
      </c>
      <c r="C9170" s="4" t="s">
        <v>30</v>
      </c>
      <c r="D9170" s="4" t="s">
        <v>39</v>
      </c>
      <c r="E9170" s="4">
        <v>2.0</v>
      </c>
      <c r="F9170" s="4">
        <v>3.0</v>
      </c>
      <c r="G9170" s="4">
        <v>6.0</v>
      </c>
      <c r="H9170" s="5">
        <v>45163.0</v>
      </c>
      <c r="I9170" s="4">
        <f>IFERROR(__xludf.DUMMYFUNCTION("SPLIT(H9170,""/"")"),25.0)</f>
        <v>25</v>
      </c>
      <c r="J9170" s="4">
        <f>IFERROR(__xludf.DUMMYFUNCTION("""COMPUTED_VALUE"""),8.0)</f>
        <v>8</v>
      </c>
      <c r="K9170" s="4">
        <f>IFERROR(__xludf.DUMMYFUNCTION("""COMPUTED_VALUE"""),2023.0)</f>
        <v>2023</v>
      </c>
    </row>
    <row r="9171">
      <c r="A9171" s="1" t="s">
        <v>255</v>
      </c>
      <c r="B9171" s="4" t="s">
        <v>30</v>
      </c>
      <c r="C9171" s="4" t="s">
        <v>30</v>
      </c>
      <c r="D9171" s="4" t="s">
        <v>23</v>
      </c>
      <c r="E9171" s="4">
        <v>4.0</v>
      </c>
      <c r="F9171" s="4">
        <v>4.0</v>
      </c>
      <c r="G9171" s="4">
        <v>16.0</v>
      </c>
      <c r="H9171" s="5">
        <v>45163.0</v>
      </c>
      <c r="I9171" s="4">
        <f>IFERROR(__xludf.DUMMYFUNCTION("SPLIT(H9171,""/"")"),25.0)</f>
        <v>25</v>
      </c>
      <c r="J9171" s="4">
        <f>IFERROR(__xludf.DUMMYFUNCTION("""COMPUTED_VALUE"""),8.0)</f>
        <v>8</v>
      </c>
      <c r="K9171" s="4">
        <f>IFERROR(__xludf.DUMMYFUNCTION("""COMPUTED_VALUE"""),2023.0)</f>
        <v>2023</v>
      </c>
    </row>
    <row r="9172">
      <c r="A9172" s="1" t="s">
        <v>8932</v>
      </c>
      <c r="B9172" s="4" t="s">
        <v>30</v>
      </c>
      <c r="C9172" s="4" t="s">
        <v>24</v>
      </c>
      <c r="D9172" s="4" t="s">
        <v>39</v>
      </c>
      <c r="E9172" s="4">
        <v>3.0</v>
      </c>
      <c r="F9172" s="4">
        <v>1.5</v>
      </c>
      <c r="G9172" s="4">
        <v>4.5</v>
      </c>
      <c r="H9172" s="5">
        <v>45163.0</v>
      </c>
      <c r="I9172" s="4">
        <f>IFERROR(__xludf.DUMMYFUNCTION("SPLIT(H9172,""/"")"),25.0)</f>
        <v>25</v>
      </c>
      <c r="J9172" s="4">
        <f>IFERROR(__xludf.DUMMYFUNCTION("""COMPUTED_VALUE"""),8.0)</f>
        <v>8</v>
      </c>
      <c r="K9172" s="4">
        <f>IFERROR(__xludf.DUMMYFUNCTION("""COMPUTED_VALUE"""),2023.0)</f>
        <v>2023</v>
      </c>
    </row>
    <row r="9173">
      <c r="A9173" s="1" t="s">
        <v>9751</v>
      </c>
      <c r="B9173" s="4" t="s">
        <v>30</v>
      </c>
      <c r="C9173" s="4" t="s">
        <v>30</v>
      </c>
      <c r="D9173" s="4" t="s">
        <v>39</v>
      </c>
      <c r="E9173" s="4">
        <v>2.0</v>
      </c>
      <c r="F9173" s="4">
        <v>1.0</v>
      </c>
      <c r="G9173" s="4">
        <v>2.0</v>
      </c>
      <c r="H9173" s="5">
        <v>45163.0</v>
      </c>
      <c r="I9173" s="4">
        <f>IFERROR(__xludf.DUMMYFUNCTION("SPLIT(H9173,""/"")"),25.0)</f>
        <v>25</v>
      </c>
      <c r="J9173" s="4">
        <f>IFERROR(__xludf.DUMMYFUNCTION("""COMPUTED_VALUE"""),8.0)</f>
        <v>8</v>
      </c>
      <c r="K9173" s="4">
        <f>IFERROR(__xludf.DUMMYFUNCTION("""COMPUTED_VALUE"""),2023.0)</f>
        <v>2023</v>
      </c>
    </row>
    <row r="9174">
      <c r="A9174" s="1" t="s">
        <v>6032</v>
      </c>
      <c r="B9174" s="4" t="s">
        <v>30</v>
      </c>
      <c r="C9174" s="4" t="s">
        <v>29</v>
      </c>
      <c r="D9174" s="4" t="s">
        <v>23</v>
      </c>
      <c r="E9174" s="4">
        <v>4.0</v>
      </c>
      <c r="F9174" s="4">
        <v>1.0</v>
      </c>
      <c r="G9174" s="4">
        <v>4.0</v>
      </c>
      <c r="H9174" s="5">
        <v>45164.0</v>
      </c>
      <c r="I9174" s="4">
        <f>IFERROR(__xludf.DUMMYFUNCTION("SPLIT(H9174,""/"")"),26.0)</f>
        <v>26</v>
      </c>
      <c r="J9174" s="4">
        <f>IFERROR(__xludf.DUMMYFUNCTION("""COMPUTED_VALUE"""),8.0)</f>
        <v>8</v>
      </c>
      <c r="K9174" s="4">
        <f>IFERROR(__xludf.DUMMYFUNCTION("""COMPUTED_VALUE"""),2023.0)</f>
        <v>2023</v>
      </c>
    </row>
    <row r="9175">
      <c r="A9175" s="1" t="s">
        <v>1198</v>
      </c>
      <c r="B9175" s="4" t="s">
        <v>30</v>
      </c>
      <c r="C9175" s="4" t="s">
        <v>30</v>
      </c>
      <c r="D9175" s="4" t="s">
        <v>39</v>
      </c>
      <c r="E9175" s="4">
        <v>4.0</v>
      </c>
      <c r="F9175" s="4">
        <v>1.5</v>
      </c>
      <c r="G9175" s="4">
        <v>6.0</v>
      </c>
      <c r="H9175" s="5">
        <v>45164.0</v>
      </c>
      <c r="I9175" s="4">
        <f>IFERROR(__xludf.DUMMYFUNCTION("SPLIT(H9175,""/"")"),26.0)</f>
        <v>26</v>
      </c>
      <c r="J9175" s="4">
        <f>IFERROR(__xludf.DUMMYFUNCTION("""COMPUTED_VALUE"""),8.0)</f>
        <v>8</v>
      </c>
      <c r="K9175" s="4">
        <f>IFERROR(__xludf.DUMMYFUNCTION("""COMPUTED_VALUE"""),2023.0)</f>
        <v>2023</v>
      </c>
    </row>
    <row r="9176">
      <c r="A9176" s="1" t="s">
        <v>2367</v>
      </c>
      <c r="B9176" s="4" t="s">
        <v>30</v>
      </c>
      <c r="C9176" s="4" t="s">
        <v>30</v>
      </c>
      <c r="D9176" s="4" t="s">
        <v>30</v>
      </c>
      <c r="E9176" s="4">
        <v>2.0</v>
      </c>
      <c r="F9176" s="4">
        <v>2.0</v>
      </c>
      <c r="G9176" s="4">
        <v>4.0</v>
      </c>
      <c r="H9176" s="5">
        <v>45164.0</v>
      </c>
      <c r="I9176" s="4">
        <f>IFERROR(__xludf.DUMMYFUNCTION("SPLIT(H9176,""/"")"),26.0)</f>
        <v>26</v>
      </c>
      <c r="J9176" s="4">
        <f>IFERROR(__xludf.DUMMYFUNCTION("""COMPUTED_VALUE"""),8.0)</f>
        <v>8</v>
      </c>
      <c r="K9176" s="4">
        <f>IFERROR(__xludf.DUMMYFUNCTION("""COMPUTED_VALUE"""),2023.0)</f>
        <v>2023</v>
      </c>
    </row>
    <row r="9177">
      <c r="A9177" s="1" t="s">
        <v>8859</v>
      </c>
      <c r="B9177" s="4" t="s">
        <v>30</v>
      </c>
      <c r="C9177" s="4" t="s">
        <v>24</v>
      </c>
      <c r="D9177" s="4" t="s">
        <v>23</v>
      </c>
      <c r="E9177" s="4">
        <v>5.0</v>
      </c>
      <c r="F9177" s="4">
        <v>5.0</v>
      </c>
      <c r="G9177" s="4">
        <v>25.0</v>
      </c>
      <c r="H9177" s="5">
        <v>45164.0</v>
      </c>
      <c r="I9177" s="4">
        <f>IFERROR(__xludf.DUMMYFUNCTION("SPLIT(H9177,""/"")"),26.0)</f>
        <v>26</v>
      </c>
      <c r="J9177" s="4">
        <f>IFERROR(__xludf.DUMMYFUNCTION("""COMPUTED_VALUE"""),8.0)</f>
        <v>8</v>
      </c>
      <c r="K9177" s="4">
        <f>IFERROR(__xludf.DUMMYFUNCTION("""COMPUTED_VALUE"""),2023.0)</f>
        <v>2023</v>
      </c>
    </row>
    <row r="9178">
      <c r="A9178" s="1" t="s">
        <v>3984</v>
      </c>
      <c r="B9178" s="4" t="s">
        <v>30</v>
      </c>
      <c r="C9178" s="4" t="s">
        <v>30</v>
      </c>
      <c r="D9178" s="4" t="s">
        <v>23</v>
      </c>
      <c r="E9178" s="4">
        <v>2.0</v>
      </c>
      <c r="F9178" s="4">
        <v>4.0</v>
      </c>
      <c r="G9178" s="4">
        <v>8.0</v>
      </c>
      <c r="H9178" s="5">
        <v>45164.0</v>
      </c>
      <c r="I9178" s="4">
        <f>IFERROR(__xludf.DUMMYFUNCTION("SPLIT(H9178,""/"")"),26.0)</f>
        <v>26</v>
      </c>
      <c r="J9178" s="4">
        <f>IFERROR(__xludf.DUMMYFUNCTION("""COMPUTED_VALUE"""),8.0)</f>
        <v>8</v>
      </c>
      <c r="K9178" s="4">
        <f>IFERROR(__xludf.DUMMYFUNCTION("""COMPUTED_VALUE"""),2023.0)</f>
        <v>2023</v>
      </c>
    </row>
    <row r="9179">
      <c r="A9179" s="1" t="s">
        <v>7457</v>
      </c>
      <c r="B9179" s="4" t="s">
        <v>30</v>
      </c>
      <c r="C9179" s="4" t="s">
        <v>29</v>
      </c>
      <c r="D9179" s="4" t="s">
        <v>28</v>
      </c>
      <c r="E9179" s="4">
        <v>2.0</v>
      </c>
      <c r="F9179" s="4">
        <v>3.0</v>
      </c>
      <c r="G9179" s="4">
        <v>6.0</v>
      </c>
      <c r="H9179" s="5">
        <v>45165.0</v>
      </c>
      <c r="I9179" s="4">
        <f>IFERROR(__xludf.DUMMYFUNCTION("SPLIT(H9179,""/"")"),27.0)</f>
        <v>27</v>
      </c>
      <c r="J9179" s="4">
        <f>IFERROR(__xludf.DUMMYFUNCTION("""COMPUTED_VALUE"""),8.0)</f>
        <v>8</v>
      </c>
      <c r="K9179" s="4">
        <f>IFERROR(__xludf.DUMMYFUNCTION("""COMPUTED_VALUE"""),2023.0)</f>
        <v>2023</v>
      </c>
    </row>
    <row r="9180">
      <c r="A9180" s="1" t="s">
        <v>1829</v>
      </c>
      <c r="B9180" s="4" t="s">
        <v>30</v>
      </c>
      <c r="C9180" s="4" t="s">
        <v>29</v>
      </c>
      <c r="D9180" s="4" t="s">
        <v>28</v>
      </c>
      <c r="E9180" s="4">
        <v>2.0</v>
      </c>
      <c r="F9180" s="4">
        <v>4.0</v>
      </c>
      <c r="G9180" s="4">
        <v>8.0</v>
      </c>
      <c r="H9180" s="5">
        <v>45165.0</v>
      </c>
      <c r="I9180" s="4">
        <f>IFERROR(__xludf.DUMMYFUNCTION("SPLIT(H9180,""/"")"),27.0)</f>
        <v>27</v>
      </c>
      <c r="J9180" s="4">
        <f>IFERROR(__xludf.DUMMYFUNCTION("""COMPUTED_VALUE"""),8.0)</f>
        <v>8</v>
      </c>
      <c r="K9180" s="4">
        <f>IFERROR(__xludf.DUMMYFUNCTION("""COMPUTED_VALUE"""),2023.0)</f>
        <v>2023</v>
      </c>
    </row>
    <row r="9181">
      <c r="A9181" s="1" t="s">
        <v>8180</v>
      </c>
      <c r="B9181" s="4" t="s">
        <v>30</v>
      </c>
      <c r="C9181" s="4" t="s">
        <v>24</v>
      </c>
      <c r="D9181" s="4" t="s">
        <v>39</v>
      </c>
      <c r="E9181" s="4">
        <v>2.0</v>
      </c>
      <c r="F9181" s="4">
        <v>5.0</v>
      </c>
      <c r="G9181" s="4">
        <v>10.0</v>
      </c>
      <c r="H9181" s="5">
        <v>45165.0</v>
      </c>
      <c r="I9181" s="4">
        <f>IFERROR(__xludf.DUMMYFUNCTION("SPLIT(H9181,""/"")"),27.0)</f>
        <v>27</v>
      </c>
      <c r="J9181" s="4">
        <f>IFERROR(__xludf.DUMMYFUNCTION("""COMPUTED_VALUE"""),8.0)</f>
        <v>8</v>
      </c>
      <c r="K9181" s="4">
        <f>IFERROR(__xludf.DUMMYFUNCTION("""COMPUTED_VALUE"""),2023.0)</f>
        <v>2023</v>
      </c>
    </row>
    <row r="9182">
      <c r="A9182" s="1" t="s">
        <v>6631</v>
      </c>
      <c r="B9182" s="4" t="s">
        <v>30</v>
      </c>
      <c r="C9182" s="4" t="s">
        <v>30</v>
      </c>
      <c r="D9182" s="4" t="s">
        <v>30</v>
      </c>
      <c r="E9182" s="4">
        <v>4.0</v>
      </c>
      <c r="F9182" s="4">
        <v>4.0</v>
      </c>
      <c r="G9182" s="4">
        <v>16.0</v>
      </c>
      <c r="H9182" s="5">
        <v>45165.0</v>
      </c>
      <c r="I9182" s="4">
        <f>IFERROR(__xludf.DUMMYFUNCTION("SPLIT(H9182,""/"")"),27.0)</f>
        <v>27</v>
      </c>
      <c r="J9182" s="4">
        <f>IFERROR(__xludf.DUMMYFUNCTION("""COMPUTED_VALUE"""),8.0)</f>
        <v>8</v>
      </c>
      <c r="K9182" s="4">
        <f>IFERROR(__xludf.DUMMYFUNCTION("""COMPUTED_VALUE"""),2023.0)</f>
        <v>2023</v>
      </c>
    </row>
    <row r="9183">
      <c r="A9183" s="1" t="s">
        <v>2605</v>
      </c>
      <c r="B9183" s="4" t="s">
        <v>30</v>
      </c>
      <c r="C9183" s="4" t="s">
        <v>30</v>
      </c>
      <c r="D9183" s="4" t="s">
        <v>39</v>
      </c>
      <c r="E9183" s="4">
        <v>1.0</v>
      </c>
      <c r="F9183" s="4">
        <v>2.0</v>
      </c>
      <c r="G9183" s="4">
        <v>2.0</v>
      </c>
      <c r="H9183" s="5">
        <v>45165.0</v>
      </c>
      <c r="I9183" s="4">
        <f>IFERROR(__xludf.DUMMYFUNCTION("SPLIT(H9183,""/"")"),27.0)</f>
        <v>27</v>
      </c>
      <c r="J9183" s="4">
        <f>IFERROR(__xludf.DUMMYFUNCTION("""COMPUTED_VALUE"""),8.0)</f>
        <v>8</v>
      </c>
      <c r="K9183" s="4">
        <f>IFERROR(__xludf.DUMMYFUNCTION("""COMPUTED_VALUE"""),2023.0)</f>
        <v>2023</v>
      </c>
    </row>
    <row r="9184">
      <c r="A9184" s="1" t="s">
        <v>7043</v>
      </c>
      <c r="B9184" s="4" t="s">
        <v>30</v>
      </c>
      <c r="C9184" s="4" t="s">
        <v>24</v>
      </c>
      <c r="D9184" s="4" t="s">
        <v>39</v>
      </c>
      <c r="E9184" s="4">
        <v>3.0</v>
      </c>
      <c r="F9184" s="4">
        <v>4.0</v>
      </c>
      <c r="G9184" s="4">
        <v>12.0</v>
      </c>
      <c r="H9184" s="5">
        <v>45166.0</v>
      </c>
      <c r="I9184" s="4">
        <f>IFERROR(__xludf.DUMMYFUNCTION("SPLIT(H9184,""/"")"),28.0)</f>
        <v>28</v>
      </c>
      <c r="J9184" s="4">
        <f>IFERROR(__xludf.DUMMYFUNCTION("""COMPUTED_VALUE"""),8.0)</f>
        <v>8</v>
      </c>
      <c r="K9184" s="4">
        <f>IFERROR(__xludf.DUMMYFUNCTION("""COMPUTED_VALUE"""),2023.0)</f>
        <v>2023</v>
      </c>
    </row>
    <row r="9185">
      <c r="A9185" s="1" t="s">
        <v>7270</v>
      </c>
      <c r="B9185" s="4" t="s">
        <v>30</v>
      </c>
      <c r="C9185" s="4" t="s">
        <v>29</v>
      </c>
      <c r="D9185" s="4" t="s">
        <v>28</v>
      </c>
      <c r="E9185" s="4">
        <v>1.0</v>
      </c>
      <c r="F9185" s="4">
        <v>5.0</v>
      </c>
      <c r="G9185" s="4">
        <v>5.0</v>
      </c>
      <c r="H9185" s="5">
        <v>45167.0</v>
      </c>
      <c r="I9185" s="4">
        <f>IFERROR(__xludf.DUMMYFUNCTION("SPLIT(H9185,""/"")"),29.0)</f>
        <v>29</v>
      </c>
      <c r="J9185" s="4">
        <f>IFERROR(__xludf.DUMMYFUNCTION("""COMPUTED_VALUE"""),8.0)</f>
        <v>8</v>
      </c>
      <c r="K9185" s="4">
        <f>IFERROR(__xludf.DUMMYFUNCTION("""COMPUTED_VALUE"""),2023.0)</f>
        <v>2023</v>
      </c>
    </row>
    <row r="9186">
      <c r="A9186" s="1" t="s">
        <v>6546</v>
      </c>
      <c r="B9186" s="4" t="s">
        <v>30</v>
      </c>
      <c r="C9186" s="4" t="s">
        <v>24</v>
      </c>
      <c r="D9186" s="4" t="s">
        <v>23</v>
      </c>
      <c r="E9186" s="4">
        <v>4.0</v>
      </c>
      <c r="F9186" s="4">
        <v>4.0</v>
      </c>
      <c r="G9186" s="4">
        <v>16.0</v>
      </c>
      <c r="H9186" s="5">
        <v>45167.0</v>
      </c>
      <c r="I9186" s="4">
        <f>IFERROR(__xludf.DUMMYFUNCTION("SPLIT(H9186,""/"")"),29.0)</f>
        <v>29</v>
      </c>
      <c r="J9186" s="4">
        <f>IFERROR(__xludf.DUMMYFUNCTION("""COMPUTED_VALUE"""),8.0)</f>
        <v>8</v>
      </c>
      <c r="K9186" s="4">
        <f>IFERROR(__xludf.DUMMYFUNCTION("""COMPUTED_VALUE"""),2023.0)</f>
        <v>2023</v>
      </c>
    </row>
    <row r="9187">
      <c r="A9187" s="1" t="s">
        <v>6244</v>
      </c>
      <c r="B9187" s="4" t="s">
        <v>30</v>
      </c>
      <c r="C9187" s="4" t="s">
        <v>30</v>
      </c>
      <c r="D9187" s="4" t="s">
        <v>28</v>
      </c>
      <c r="E9187" s="4">
        <v>2.0</v>
      </c>
      <c r="F9187" s="4">
        <v>3.0</v>
      </c>
      <c r="G9187" s="4">
        <v>6.0</v>
      </c>
      <c r="H9187" s="5">
        <v>45167.0</v>
      </c>
      <c r="I9187" s="4">
        <f>IFERROR(__xludf.DUMMYFUNCTION("SPLIT(H9187,""/"")"),29.0)</f>
        <v>29</v>
      </c>
      <c r="J9187" s="4">
        <f>IFERROR(__xludf.DUMMYFUNCTION("""COMPUTED_VALUE"""),8.0)</f>
        <v>8</v>
      </c>
      <c r="K9187" s="4">
        <f>IFERROR(__xludf.DUMMYFUNCTION("""COMPUTED_VALUE"""),2023.0)</f>
        <v>2023</v>
      </c>
    </row>
    <row r="9188">
      <c r="A9188" s="1" t="s">
        <v>7663</v>
      </c>
      <c r="B9188" s="4" t="s">
        <v>30</v>
      </c>
      <c r="C9188" s="4" t="s">
        <v>24</v>
      </c>
      <c r="D9188" s="4" t="s">
        <v>39</v>
      </c>
      <c r="E9188" s="4">
        <v>1.0</v>
      </c>
      <c r="F9188" s="4">
        <v>4.0</v>
      </c>
      <c r="G9188" s="4">
        <v>4.0</v>
      </c>
      <c r="H9188" s="5">
        <v>45168.0</v>
      </c>
      <c r="I9188" s="4">
        <f>IFERROR(__xludf.DUMMYFUNCTION("SPLIT(H9188,""/"")"),30.0)</f>
        <v>30</v>
      </c>
      <c r="J9188" s="4">
        <f>IFERROR(__xludf.DUMMYFUNCTION("""COMPUTED_VALUE"""),8.0)</f>
        <v>8</v>
      </c>
      <c r="K9188" s="4">
        <f>IFERROR(__xludf.DUMMYFUNCTION("""COMPUTED_VALUE"""),2023.0)</f>
        <v>2023</v>
      </c>
    </row>
    <row r="9189">
      <c r="A9189" s="1" t="s">
        <v>5034</v>
      </c>
      <c r="B9189" s="4" t="s">
        <v>30</v>
      </c>
      <c r="C9189" s="4" t="s">
        <v>24</v>
      </c>
      <c r="D9189" s="4" t="s">
        <v>28</v>
      </c>
      <c r="E9189" s="4">
        <v>3.0</v>
      </c>
      <c r="F9189" s="4">
        <v>4.0</v>
      </c>
      <c r="G9189" s="4">
        <v>12.0</v>
      </c>
      <c r="H9189" s="5">
        <v>45169.0</v>
      </c>
      <c r="I9189" s="4">
        <f>IFERROR(__xludf.DUMMYFUNCTION("SPLIT(H9189,""/"")"),31.0)</f>
        <v>31</v>
      </c>
      <c r="J9189" s="4">
        <f>IFERROR(__xludf.DUMMYFUNCTION("""COMPUTED_VALUE"""),8.0)</f>
        <v>8</v>
      </c>
      <c r="K9189" s="4">
        <f>IFERROR(__xludf.DUMMYFUNCTION("""COMPUTED_VALUE"""),2023.0)</f>
        <v>2023</v>
      </c>
    </row>
    <row r="9190">
      <c r="A9190" s="1" t="s">
        <v>8915</v>
      </c>
      <c r="B9190" s="4" t="s">
        <v>30</v>
      </c>
      <c r="C9190" s="4" t="s">
        <v>24</v>
      </c>
      <c r="D9190" s="4" t="s">
        <v>30</v>
      </c>
      <c r="E9190" s="4">
        <v>1.0</v>
      </c>
      <c r="F9190" s="4">
        <v>2.0</v>
      </c>
      <c r="G9190" s="4">
        <v>2.0</v>
      </c>
      <c r="H9190" s="5">
        <v>45169.0</v>
      </c>
      <c r="I9190" s="4">
        <f>IFERROR(__xludf.DUMMYFUNCTION("SPLIT(H9190,""/"")"),31.0)</f>
        <v>31</v>
      </c>
      <c r="J9190" s="4">
        <f>IFERROR(__xludf.DUMMYFUNCTION("""COMPUTED_VALUE"""),8.0)</f>
        <v>8</v>
      </c>
      <c r="K9190" s="4">
        <f>IFERROR(__xludf.DUMMYFUNCTION("""COMPUTED_VALUE"""),2023.0)</f>
        <v>2023</v>
      </c>
    </row>
    <row r="9191">
      <c r="A9191" s="1" t="s">
        <v>5856</v>
      </c>
      <c r="B9191" s="4" t="s">
        <v>30</v>
      </c>
      <c r="C9191" s="4" t="s">
        <v>29</v>
      </c>
      <c r="D9191" s="4" t="s">
        <v>23</v>
      </c>
      <c r="E9191" s="4">
        <v>5.0</v>
      </c>
      <c r="F9191" s="4">
        <v>3.0</v>
      </c>
      <c r="G9191" s="4">
        <v>15.0</v>
      </c>
      <c r="H9191" s="5">
        <v>45169.0</v>
      </c>
      <c r="I9191" s="4">
        <f>IFERROR(__xludf.DUMMYFUNCTION("SPLIT(H9191,""/"")"),31.0)</f>
        <v>31</v>
      </c>
      <c r="J9191" s="4">
        <f>IFERROR(__xludf.DUMMYFUNCTION("""COMPUTED_VALUE"""),8.0)</f>
        <v>8</v>
      </c>
      <c r="K9191" s="4">
        <f>IFERROR(__xludf.DUMMYFUNCTION("""COMPUTED_VALUE"""),2023.0)</f>
        <v>2023</v>
      </c>
    </row>
    <row r="9192">
      <c r="A9192" s="1" t="s">
        <v>1350</v>
      </c>
      <c r="B9192" s="4" t="s">
        <v>30</v>
      </c>
      <c r="C9192" s="4" t="s">
        <v>24</v>
      </c>
      <c r="D9192" s="4" t="s">
        <v>30</v>
      </c>
      <c r="E9192" s="4">
        <v>1.0</v>
      </c>
      <c r="F9192" s="4">
        <v>1.0</v>
      </c>
      <c r="G9192" s="4">
        <v>1.0</v>
      </c>
      <c r="H9192" s="5">
        <v>45169.0</v>
      </c>
      <c r="I9192" s="4">
        <f>IFERROR(__xludf.DUMMYFUNCTION("SPLIT(H9192,""/"")"),31.0)</f>
        <v>31</v>
      </c>
      <c r="J9192" s="4">
        <f>IFERROR(__xludf.DUMMYFUNCTION("""COMPUTED_VALUE"""),8.0)</f>
        <v>8</v>
      </c>
      <c r="K9192" s="4">
        <f>IFERROR(__xludf.DUMMYFUNCTION("""COMPUTED_VALUE"""),2023.0)</f>
        <v>2023</v>
      </c>
    </row>
    <row r="9193">
      <c r="A9193" s="1" t="s">
        <v>6549</v>
      </c>
      <c r="B9193" s="4" t="s">
        <v>30</v>
      </c>
      <c r="C9193" s="4" t="s">
        <v>29</v>
      </c>
      <c r="D9193" s="4" t="s">
        <v>30</v>
      </c>
      <c r="E9193" s="4">
        <v>3.0</v>
      </c>
      <c r="F9193" s="4">
        <v>4.0</v>
      </c>
      <c r="G9193" s="4">
        <v>12.0</v>
      </c>
      <c r="H9193" s="5">
        <v>45170.0</v>
      </c>
      <c r="I9193" s="4">
        <f>IFERROR(__xludf.DUMMYFUNCTION("SPLIT(H9193,""/"")"),1.0)</f>
        <v>1</v>
      </c>
      <c r="J9193" s="4">
        <f>IFERROR(__xludf.DUMMYFUNCTION("""COMPUTED_VALUE"""),9.0)</f>
        <v>9</v>
      </c>
      <c r="K9193" s="4">
        <f>IFERROR(__xludf.DUMMYFUNCTION("""COMPUTED_VALUE"""),2023.0)</f>
        <v>2023</v>
      </c>
    </row>
    <row r="9194">
      <c r="A9194" s="1" t="s">
        <v>2663</v>
      </c>
      <c r="B9194" s="4" t="s">
        <v>30</v>
      </c>
      <c r="C9194" s="4" t="s">
        <v>24</v>
      </c>
      <c r="D9194" s="4" t="s">
        <v>39</v>
      </c>
      <c r="E9194" s="4">
        <v>5.0</v>
      </c>
      <c r="F9194" s="4">
        <v>2.0</v>
      </c>
      <c r="G9194" s="4">
        <v>10.0</v>
      </c>
      <c r="H9194" s="5">
        <v>45170.0</v>
      </c>
      <c r="I9194" s="4">
        <f>IFERROR(__xludf.DUMMYFUNCTION("SPLIT(H9194,""/"")"),1.0)</f>
        <v>1</v>
      </c>
      <c r="J9194" s="4">
        <f>IFERROR(__xludf.DUMMYFUNCTION("""COMPUTED_VALUE"""),9.0)</f>
        <v>9</v>
      </c>
      <c r="K9194" s="4">
        <f>IFERROR(__xludf.DUMMYFUNCTION("""COMPUTED_VALUE"""),2023.0)</f>
        <v>2023</v>
      </c>
    </row>
    <row r="9195">
      <c r="A9195" s="1" t="s">
        <v>8717</v>
      </c>
      <c r="B9195" s="4" t="s">
        <v>30</v>
      </c>
      <c r="C9195" s="4" t="s">
        <v>30</v>
      </c>
      <c r="D9195" s="4" t="s">
        <v>28</v>
      </c>
      <c r="E9195" s="4">
        <v>3.0</v>
      </c>
      <c r="F9195" s="4">
        <v>1.0</v>
      </c>
      <c r="G9195" s="4">
        <v>3.0</v>
      </c>
      <c r="H9195" s="5">
        <v>45170.0</v>
      </c>
      <c r="I9195" s="4">
        <f>IFERROR(__xludf.DUMMYFUNCTION("SPLIT(H9195,""/"")"),1.0)</f>
        <v>1</v>
      </c>
      <c r="J9195" s="4">
        <f>IFERROR(__xludf.DUMMYFUNCTION("""COMPUTED_VALUE"""),9.0)</f>
        <v>9</v>
      </c>
      <c r="K9195" s="4">
        <f>IFERROR(__xludf.DUMMYFUNCTION("""COMPUTED_VALUE"""),2023.0)</f>
        <v>2023</v>
      </c>
    </row>
    <row r="9196">
      <c r="A9196" s="1" t="s">
        <v>5888</v>
      </c>
      <c r="B9196" s="4" t="s">
        <v>30</v>
      </c>
      <c r="C9196" s="4" t="s">
        <v>30</v>
      </c>
      <c r="D9196" s="4" t="s">
        <v>39</v>
      </c>
      <c r="E9196" s="4">
        <v>5.0</v>
      </c>
      <c r="F9196" s="4">
        <v>1.5</v>
      </c>
      <c r="G9196" s="4">
        <v>7.5</v>
      </c>
      <c r="H9196" s="5">
        <v>45171.0</v>
      </c>
      <c r="I9196" s="4">
        <f>IFERROR(__xludf.DUMMYFUNCTION("SPLIT(H9196,""/"")"),2.0)</f>
        <v>2</v>
      </c>
      <c r="J9196" s="4">
        <f>IFERROR(__xludf.DUMMYFUNCTION("""COMPUTED_VALUE"""),9.0)</f>
        <v>9</v>
      </c>
      <c r="K9196" s="4">
        <f>IFERROR(__xludf.DUMMYFUNCTION("""COMPUTED_VALUE"""),2023.0)</f>
        <v>2023</v>
      </c>
    </row>
    <row r="9197">
      <c r="A9197" s="1" t="s">
        <v>9126</v>
      </c>
      <c r="B9197" s="4" t="s">
        <v>30</v>
      </c>
      <c r="C9197" s="4" t="s">
        <v>29</v>
      </c>
      <c r="D9197" s="4" t="s">
        <v>23</v>
      </c>
      <c r="E9197" s="4">
        <v>3.0</v>
      </c>
      <c r="F9197" s="4">
        <v>2.0</v>
      </c>
      <c r="G9197" s="4">
        <v>6.0</v>
      </c>
      <c r="H9197" s="5">
        <v>45171.0</v>
      </c>
      <c r="I9197" s="4">
        <f>IFERROR(__xludf.DUMMYFUNCTION("SPLIT(H9197,""/"")"),2.0)</f>
        <v>2</v>
      </c>
      <c r="J9197" s="4">
        <f>IFERROR(__xludf.DUMMYFUNCTION("""COMPUTED_VALUE"""),9.0)</f>
        <v>9</v>
      </c>
      <c r="K9197" s="4">
        <f>IFERROR(__xludf.DUMMYFUNCTION("""COMPUTED_VALUE"""),2023.0)</f>
        <v>2023</v>
      </c>
    </row>
    <row r="9198">
      <c r="A9198" s="1" t="s">
        <v>2454</v>
      </c>
      <c r="B9198" s="4" t="s">
        <v>30</v>
      </c>
      <c r="C9198" s="4" t="s">
        <v>29</v>
      </c>
      <c r="D9198" s="4" t="s">
        <v>23</v>
      </c>
      <c r="E9198" s="4">
        <v>1.0</v>
      </c>
      <c r="F9198" s="4">
        <v>2.0</v>
      </c>
      <c r="G9198" s="4">
        <v>2.0</v>
      </c>
      <c r="H9198" s="5">
        <v>45171.0</v>
      </c>
      <c r="I9198" s="4">
        <f>IFERROR(__xludf.DUMMYFUNCTION("SPLIT(H9198,""/"")"),2.0)</f>
        <v>2</v>
      </c>
      <c r="J9198" s="4">
        <f>IFERROR(__xludf.DUMMYFUNCTION("""COMPUTED_VALUE"""),9.0)</f>
        <v>9</v>
      </c>
      <c r="K9198" s="4">
        <f>IFERROR(__xludf.DUMMYFUNCTION("""COMPUTED_VALUE"""),2023.0)</f>
        <v>2023</v>
      </c>
    </row>
    <row r="9199">
      <c r="A9199" s="1" t="s">
        <v>3952</v>
      </c>
      <c r="B9199" s="4" t="s">
        <v>30</v>
      </c>
      <c r="C9199" s="4" t="s">
        <v>24</v>
      </c>
      <c r="D9199" s="4" t="s">
        <v>30</v>
      </c>
      <c r="E9199" s="4">
        <v>4.0</v>
      </c>
      <c r="F9199" s="4">
        <v>4.0</v>
      </c>
      <c r="G9199" s="4">
        <v>16.0</v>
      </c>
      <c r="H9199" s="5">
        <v>45171.0</v>
      </c>
      <c r="I9199" s="4">
        <f>IFERROR(__xludf.DUMMYFUNCTION("SPLIT(H9199,""/"")"),2.0)</f>
        <v>2</v>
      </c>
      <c r="J9199" s="4">
        <f>IFERROR(__xludf.DUMMYFUNCTION("""COMPUTED_VALUE"""),9.0)</f>
        <v>9</v>
      </c>
      <c r="K9199" s="4">
        <f>IFERROR(__xludf.DUMMYFUNCTION("""COMPUTED_VALUE"""),2023.0)</f>
        <v>2023</v>
      </c>
    </row>
    <row r="9200">
      <c r="A9200" s="1" t="s">
        <v>5164</v>
      </c>
      <c r="B9200" s="4" t="s">
        <v>30</v>
      </c>
      <c r="C9200" s="4" t="s">
        <v>30</v>
      </c>
      <c r="D9200" s="4" t="s">
        <v>30</v>
      </c>
      <c r="E9200" s="4">
        <v>1.0</v>
      </c>
      <c r="F9200" s="4">
        <v>3.0</v>
      </c>
      <c r="G9200" s="4">
        <v>3.0</v>
      </c>
      <c r="H9200" s="5">
        <v>45172.0</v>
      </c>
      <c r="I9200" s="4">
        <f>IFERROR(__xludf.DUMMYFUNCTION("SPLIT(H9200,""/"")"),3.0)</f>
        <v>3</v>
      </c>
      <c r="J9200" s="4">
        <f>IFERROR(__xludf.DUMMYFUNCTION("""COMPUTED_VALUE"""),9.0)</f>
        <v>9</v>
      </c>
      <c r="K9200" s="4">
        <f>IFERROR(__xludf.DUMMYFUNCTION("""COMPUTED_VALUE"""),2023.0)</f>
        <v>2023</v>
      </c>
    </row>
    <row r="9201">
      <c r="A9201" s="1" t="s">
        <v>3278</v>
      </c>
      <c r="B9201" s="4" t="s">
        <v>30</v>
      </c>
      <c r="C9201" s="4" t="s">
        <v>30</v>
      </c>
      <c r="D9201" s="4" t="s">
        <v>23</v>
      </c>
      <c r="E9201" s="4">
        <v>5.0</v>
      </c>
      <c r="F9201" s="4">
        <v>4.0</v>
      </c>
      <c r="G9201" s="4">
        <v>20.0</v>
      </c>
      <c r="H9201" s="5">
        <v>45172.0</v>
      </c>
      <c r="I9201" s="4">
        <f>IFERROR(__xludf.DUMMYFUNCTION("SPLIT(H9201,""/"")"),3.0)</f>
        <v>3</v>
      </c>
      <c r="J9201" s="4">
        <f>IFERROR(__xludf.DUMMYFUNCTION("""COMPUTED_VALUE"""),9.0)</f>
        <v>9</v>
      </c>
      <c r="K9201" s="4">
        <f>IFERROR(__xludf.DUMMYFUNCTION("""COMPUTED_VALUE"""),2023.0)</f>
        <v>2023</v>
      </c>
    </row>
    <row r="9202">
      <c r="A9202" s="1" t="s">
        <v>204</v>
      </c>
      <c r="B9202" s="4" t="s">
        <v>30</v>
      </c>
      <c r="C9202" s="4" t="s">
        <v>30</v>
      </c>
      <c r="D9202" s="4" t="s">
        <v>28</v>
      </c>
      <c r="E9202" s="4">
        <v>5.0</v>
      </c>
      <c r="F9202" s="4">
        <v>4.0</v>
      </c>
      <c r="G9202" s="4">
        <v>20.0</v>
      </c>
      <c r="H9202" s="5">
        <v>45173.0</v>
      </c>
      <c r="I9202" s="4">
        <f>IFERROR(__xludf.DUMMYFUNCTION("SPLIT(H9202,""/"")"),4.0)</f>
        <v>4</v>
      </c>
      <c r="J9202" s="4">
        <f>IFERROR(__xludf.DUMMYFUNCTION("""COMPUTED_VALUE"""),9.0)</f>
        <v>9</v>
      </c>
      <c r="K9202" s="4">
        <f>IFERROR(__xludf.DUMMYFUNCTION("""COMPUTED_VALUE"""),2023.0)</f>
        <v>2023</v>
      </c>
    </row>
    <row r="9203">
      <c r="A9203" s="1" t="s">
        <v>7990</v>
      </c>
      <c r="B9203" s="4" t="s">
        <v>30</v>
      </c>
      <c r="C9203" s="4" t="s">
        <v>30</v>
      </c>
      <c r="D9203" s="4" t="s">
        <v>39</v>
      </c>
      <c r="E9203" s="4">
        <v>3.0</v>
      </c>
      <c r="F9203" s="4">
        <v>4.0</v>
      </c>
      <c r="G9203" s="4">
        <v>12.0</v>
      </c>
      <c r="H9203" s="5">
        <v>45173.0</v>
      </c>
      <c r="I9203" s="4">
        <f>IFERROR(__xludf.DUMMYFUNCTION("SPLIT(H9203,""/"")"),4.0)</f>
        <v>4</v>
      </c>
      <c r="J9203" s="4">
        <f>IFERROR(__xludf.DUMMYFUNCTION("""COMPUTED_VALUE"""),9.0)</f>
        <v>9</v>
      </c>
      <c r="K9203" s="4">
        <f>IFERROR(__xludf.DUMMYFUNCTION("""COMPUTED_VALUE"""),2023.0)</f>
        <v>2023</v>
      </c>
    </row>
    <row r="9204">
      <c r="A9204" s="1" t="s">
        <v>1067</v>
      </c>
      <c r="B9204" s="4" t="s">
        <v>30</v>
      </c>
      <c r="C9204" s="4" t="s">
        <v>29</v>
      </c>
      <c r="D9204" s="4" t="s">
        <v>23</v>
      </c>
      <c r="E9204" s="4">
        <v>3.0</v>
      </c>
      <c r="F9204" s="4">
        <v>5.0</v>
      </c>
      <c r="G9204" s="4">
        <v>15.0</v>
      </c>
      <c r="H9204" s="5">
        <v>45173.0</v>
      </c>
      <c r="I9204" s="4">
        <f>IFERROR(__xludf.DUMMYFUNCTION("SPLIT(H9204,""/"")"),4.0)</f>
        <v>4</v>
      </c>
      <c r="J9204" s="4">
        <f>IFERROR(__xludf.DUMMYFUNCTION("""COMPUTED_VALUE"""),9.0)</f>
        <v>9</v>
      </c>
      <c r="K9204" s="4">
        <f>IFERROR(__xludf.DUMMYFUNCTION("""COMPUTED_VALUE"""),2023.0)</f>
        <v>2023</v>
      </c>
    </row>
    <row r="9205">
      <c r="A9205" s="1" t="s">
        <v>5969</v>
      </c>
      <c r="B9205" s="4" t="s">
        <v>30</v>
      </c>
      <c r="C9205" s="4" t="s">
        <v>29</v>
      </c>
      <c r="D9205" s="4" t="s">
        <v>30</v>
      </c>
      <c r="E9205" s="4">
        <v>2.0</v>
      </c>
      <c r="F9205" s="4">
        <v>1.0</v>
      </c>
      <c r="G9205" s="4">
        <v>2.0</v>
      </c>
      <c r="H9205" s="5">
        <v>45174.0</v>
      </c>
      <c r="I9205" s="4">
        <f>IFERROR(__xludf.DUMMYFUNCTION("SPLIT(H9205,""/"")"),5.0)</f>
        <v>5</v>
      </c>
      <c r="J9205" s="4">
        <f>IFERROR(__xludf.DUMMYFUNCTION("""COMPUTED_VALUE"""),9.0)</f>
        <v>9</v>
      </c>
      <c r="K9205" s="4">
        <f>IFERROR(__xludf.DUMMYFUNCTION("""COMPUTED_VALUE"""),2023.0)</f>
        <v>2023</v>
      </c>
    </row>
    <row r="9206">
      <c r="A9206" s="1" t="s">
        <v>8735</v>
      </c>
      <c r="B9206" s="4" t="s">
        <v>30</v>
      </c>
      <c r="C9206" s="4" t="s">
        <v>30</v>
      </c>
      <c r="D9206" s="4" t="s">
        <v>39</v>
      </c>
      <c r="E9206" s="4">
        <v>3.0</v>
      </c>
      <c r="F9206" s="4">
        <v>5.0</v>
      </c>
      <c r="G9206" s="4">
        <v>15.0</v>
      </c>
      <c r="H9206" s="5">
        <v>45174.0</v>
      </c>
      <c r="I9206" s="4">
        <f>IFERROR(__xludf.DUMMYFUNCTION("SPLIT(H9206,""/"")"),5.0)</f>
        <v>5</v>
      </c>
      <c r="J9206" s="4">
        <f>IFERROR(__xludf.DUMMYFUNCTION("""COMPUTED_VALUE"""),9.0)</f>
        <v>9</v>
      </c>
      <c r="K9206" s="4">
        <f>IFERROR(__xludf.DUMMYFUNCTION("""COMPUTED_VALUE"""),2023.0)</f>
        <v>2023</v>
      </c>
    </row>
    <row r="9207">
      <c r="A9207" s="1" t="s">
        <v>9265</v>
      </c>
      <c r="B9207" s="4" t="s">
        <v>30</v>
      </c>
      <c r="C9207" s="4" t="s">
        <v>24</v>
      </c>
      <c r="D9207" s="4" t="s">
        <v>30</v>
      </c>
      <c r="E9207" s="4">
        <v>5.0</v>
      </c>
      <c r="F9207" s="4">
        <v>1.0</v>
      </c>
      <c r="G9207" s="4">
        <v>5.0</v>
      </c>
      <c r="H9207" s="5">
        <v>45174.0</v>
      </c>
      <c r="I9207" s="4">
        <f>IFERROR(__xludf.DUMMYFUNCTION("SPLIT(H9207,""/"")"),5.0)</f>
        <v>5</v>
      </c>
      <c r="J9207" s="4">
        <f>IFERROR(__xludf.DUMMYFUNCTION("""COMPUTED_VALUE"""),9.0)</f>
        <v>9</v>
      </c>
      <c r="K9207" s="4">
        <f>IFERROR(__xludf.DUMMYFUNCTION("""COMPUTED_VALUE"""),2023.0)</f>
        <v>2023</v>
      </c>
    </row>
    <row r="9208">
      <c r="A9208" s="1" t="s">
        <v>7666</v>
      </c>
      <c r="B9208" s="4" t="s">
        <v>30</v>
      </c>
      <c r="C9208" s="4" t="s">
        <v>30</v>
      </c>
      <c r="D9208" s="4" t="s">
        <v>28</v>
      </c>
      <c r="E9208" s="4">
        <v>4.0</v>
      </c>
      <c r="F9208" s="4">
        <v>3.0</v>
      </c>
      <c r="G9208" s="4">
        <v>12.0</v>
      </c>
      <c r="H9208" s="5">
        <v>45175.0</v>
      </c>
      <c r="I9208" s="4">
        <f>IFERROR(__xludf.DUMMYFUNCTION("SPLIT(H9208,""/"")"),6.0)</f>
        <v>6</v>
      </c>
      <c r="J9208" s="4">
        <f>IFERROR(__xludf.DUMMYFUNCTION("""COMPUTED_VALUE"""),9.0)</f>
        <v>9</v>
      </c>
      <c r="K9208" s="4">
        <f>IFERROR(__xludf.DUMMYFUNCTION("""COMPUTED_VALUE"""),2023.0)</f>
        <v>2023</v>
      </c>
    </row>
    <row r="9209">
      <c r="A9209" s="1" t="s">
        <v>4911</v>
      </c>
      <c r="B9209" s="4" t="s">
        <v>30</v>
      </c>
      <c r="C9209" s="4" t="s">
        <v>29</v>
      </c>
      <c r="D9209" s="4" t="s">
        <v>30</v>
      </c>
      <c r="E9209" s="4">
        <v>3.0</v>
      </c>
      <c r="F9209" s="4">
        <v>3.0</v>
      </c>
      <c r="G9209" s="4">
        <v>9.0</v>
      </c>
      <c r="H9209" s="5">
        <v>45175.0</v>
      </c>
      <c r="I9209" s="4">
        <f>IFERROR(__xludf.DUMMYFUNCTION("SPLIT(H9209,""/"")"),6.0)</f>
        <v>6</v>
      </c>
      <c r="J9209" s="4">
        <f>IFERROR(__xludf.DUMMYFUNCTION("""COMPUTED_VALUE"""),9.0)</f>
        <v>9</v>
      </c>
      <c r="K9209" s="4">
        <f>IFERROR(__xludf.DUMMYFUNCTION("""COMPUTED_VALUE"""),2023.0)</f>
        <v>2023</v>
      </c>
    </row>
    <row r="9210">
      <c r="A9210" s="1" t="s">
        <v>3206</v>
      </c>
      <c r="B9210" s="4" t="s">
        <v>30</v>
      </c>
      <c r="C9210" s="4" t="s">
        <v>24</v>
      </c>
      <c r="D9210" s="4" t="s">
        <v>39</v>
      </c>
      <c r="E9210" s="4">
        <v>3.0</v>
      </c>
      <c r="F9210" s="4">
        <v>1.0</v>
      </c>
      <c r="G9210" s="4">
        <v>3.0</v>
      </c>
      <c r="H9210" s="5">
        <v>45175.0</v>
      </c>
      <c r="I9210" s="4">
        <f>IFERROR(__xludf.DUMMYFUNCTION("SPLIT(H9210,""/"")"),6.0)</f>
        <v>6</v>
      </c>
      <c r="J9210" s="4">
        <f>IFERROR(__xludf.DUMMYFUNCTION("""COMPUTED_VALUE"""),9.0)</f>
        <v>9</v>
      </c>
      <c r="K9210" s="4">
        <f>IFERROR(__xludf.DUMMYFUNCTION("""COMPUTED_VALUE"""),2023.0)</f>
        <v>2023</v>
      </c>
    </row>
    <row r="9211">
      <c r="A9211" s="1" t="s">
        <v>4469</v>
      </c>
      <c r="B9211" s="4" t="s">
        <v>30</v>
      </c>
      <c r="C9211" s="4" t="s">
        <v>24</v>
      </c>
      <c r="D9211" s="4" t="s">
        <v>30</v>
      </c>
      <c r="E9211" s="4">
        <v>5.0</v>
      </c>
      <c r="F9211" s="4">
        <v>3.0</v>
      </c>
      <c r="G9211" s="4">
        <v>15.0</v>
      </c>
      <c r="H9211" s="5">
        <v>45176.0</v>
      </c>
      <c r="I9211" s="4">
        <f>IFERROR(__xludf.DUMMYFUNCTION("SPLIT(H9211,""/"")"),7.0)</f>
        <v>7</v>
      </c>
      <c r="J9211" s="4">
        <f>IFERROR(__xludf.DUMMYFUNCTION("""COMPUTED_VALUE"""),9.0)</f>
        <v>9</v>
      </c>
      <c r="K9211" s="4">
        <f>IFERROR(__xludf.DUMMYFUNCTION("""COMPUTED_VALUE"""),2023.0)</f>
        <v>2023</v>
      </c>
    </row>
    <row r="9212">
      <c r="A9212" s="1" t="s">
        <v>3648</v>
      </c>
      <c r="B9212" s="4" t="s">
        <v>30</v>
      </c>
      <c r="C9212" s="4" t="s">
        <v>29</v>
      </c>
      <c r="D9212" s="4" t="s">
        <v>39</v>
      </c>
      <c r="E9212" s="4">
        <v>4.0</v>
      </c>
      <c r="F9212" s="4">
        <v>2.0</v>
      </c>
      <c r="G9212" s="4">
        <v>8.0</v>
      </c>
      <c r="H9212" s="5">
        <v>45176.0</v>
      </c>
      <c r="I9212" s="4">
        <f>IFERROR(__xludf.DUMMYFUNCTION("SPLIT(H9212,""/"")"),7.0)</f>
        <v>7</v>
      </c>
      <c r="J9212" s="4">
        <f>IFERROR(__xludf.DUMMYFUNCTION("""COMPUTED_VALUE"""),9.0)</f>
        <v>9</v>
      </c>
      <c r="K9212" s="4">
        <f>IFERROR(__xludf.DUMMYFUNCTION("""COMPUTED_VALUE"""),2023.0)</f>
        <v>2023</v>
      </c>
    </row>
    <row r="9213">
      <c r="A9213" s="1" t="s">
        <v>9273</v>
      </c>
      <c r="B9213" s="4" t="s">
        <v>30</v>
      </c>
      <c r="C9213" s="4" t="s">
        <v>30</v>
      </c>
      <c r="D9213" s="4" t="s">
        <v>39</v>
      </c>
      <c r="E9213" s="4">
        <v>3.0</v>
      </c>
      <c r="F9213" s="4">
        <v>4.0</v>
      </c>
      <c r="G9213" s="4">
        <v>12.0</v>
      </c>
      <c r="H9213" s="5">
        <v>45176.0</v>
      </c>
      <c r="I9213" s="4">
        <f>IFERROR(__xludf.DUMMYFUNCTION("SPLIT(H9213,""/"")"),7.0)</f>
        <v>7</v>
      </c>
      <c r="J9213" s="4">
        <f>IFERROR(__xludf.DUMMYFUNCTION("""COMPUTED_VALUE"""),9.0)</f>
        <v>9</v>
      </c>
      <c r="K9213" s="4">
        <f>IFERROR(__xludf.DUMMYFUNCTION("""COMPUTED_VALUE"""),2023.0)</f>
        <v>2023</v>
      </c>
    </row>
    <row r="9214">
      <c r="A9214" s="1" t="s">
        <v>9500</v>
      </c>
      <c r="B9214" s="4" t="s">
        <v>30</v>
      </c>
      <c r="C9214" s="4" t="s">
        <v>29</v>
      </c>
      <c r="D9214" s="4" t="s">
        <v>23</v>
      </c>
      <c r="E9214" s="4">
        <v>4.0</v>
      </c>
      <c r="F9214" s="4">
        <v>4.0</v>
      </c>
      <c r="G9214" s="4">
        <v>16.0</v>
      </c>
      <c r="H9214" s="5">
        <v>45177.0</v>
      </c>
      <c r="I9214" s="4">
        <f>IFERROR(__xludf.DUMMYFUNCTION("SPLIT(H9214,""/"")"),8.0)</f>
        <v>8</v>
      </c>
      <c r="J9214" s="4">
        <f>IFERROR(__xludf.DUMMYFUNCTION("""COMPUTED_VALUE"""),9.0)</f>
        <v>9</v>
      </c>
      <c r="K9214" s="4">
        <f>IFERROR(__xludf.DUMMYFUNCTION("""COMPUTED_VALUE"""),2023.0)</f>
        <v>2023</v>
      </c>
    </row>
    <row r="9215">
      <c r="A9215" s="1" t="s">
        <v>7936</v>
      </c>
      <c r="B9215" s="4" t="s">
        <v>30</v>
      </c>
      <c r="C9215" s="4" t="s">
        <v>30</v>
      </c>
      <c r="D9215" s="4" t="s">
        <v>28</v>
      </c>
      <c r="E9215" s="4">
        <v>1.0</v>
      </c>
      <c r="F9215" s="4">
        <v>3.0</v>
      </c>
      <c r="G9215" s="4">
        <v>3.0</v>
      </c>
      <c r="H9215" s="5">
        <v>45177.0</v>
      </c>
      <c r="I9215" s="4">
        <f>IFERROR(__xludf.DUMMYFUNCTION("SPLIT(H9215,""/"")"),8.0)</f>
        <v>8</v>
      </c>
      <c r="J9215" s="4">
        <f>IFERROR(__xludf.DUMMYFUNCTION("""COMPUTED_VALUE"""),9.0)</f>
        <v>9</v>
      </c>
      <c r="K9215" s="4">
        <f>IFERROR(__xludf.DUMMYFUNCTION("""COMPUTED_VALUE"""),2023.0)</f>
        <v>2023</v>
      </c>
    </row>
    <row r="9216">
      <c r="A9216" s="1" t="s">
        <v>8209</v>
      </c>
      <c r="B9216" s="4" t="s">
        <v>30</v>
      </c>
      <c r="C9216" s="4" t="s">
        <v>29</v>
      </c>
      <c r="D9216" s="4" t="s">
        <v>39</v>
      </c>
      <c r="E9216" s="4">
        <v>5.0</v>
      </c>
      <c r="F9216" s="4">
        <v>3.0</v>
      </c>
      <c r="G9216" s="4">
        <v>15.0</v>
      </c>
      <c r="H9216" s="5">
        <v>45177.0</v>
      </c>
      <c r="I9216" s="4">
        <f>IFERROR(__xludf.DUMMYFUNCTION("SPLIT(H9216,""/"")"),8.0)</f>
        <v>8</v>
      </c>
      <c r="J9216" s="4">
        <f>IFERROR(__xludf.DUMMYFUNCTION("""COMPUTED_VALUE"""),9.0)</f>
        <v>9</v>
      </c>
      <c r="K9216" s="4">
        <f>IFERROR(__xludf.DUMMYFUNCTION("""COMPUTED_VALUE"""),2023.0)</f>
        <v>2023</v>
      </c>
    </row>
    <row r="9217">
      <c r="A9217" s="1" t="s">
        <v>1731</v>
      </c>
      <c r="B9217" s="4" t="s">
        <v>30</v>
      </c>
      <c r="C9217" s="4" t="s">
        <v>24</v>
      </c>
      <c r="D9217" s="4" t="s">
        <v>39</v>
      </c>
      <c r="E9217" s="4">
        <v>3.0</v>
      </c>
      <c r="F9217" s="4">
        <v>2.0</v>
      </c>
      <c r="G9217" s="4">
        <v>6.0</v>
      </c>
      <c r="H9217" s="5">
        <v>45177.0</v>
      </c>
      <c r="I9217" s="4">
        <f>IFERROR(__xludf.DUMMYFUNCTION("SPLIT(H9217,""/"")"),8.0)</f>
        <v>8</v>
      </c>
      <c r="J9217" s="4">
        <f>IFERROR(__xludf.DUMMYFUNCTION("""COMPUTED_VALUE"""),9.0)</f>
        <v>9</v>
      </c>
      <c r="K9217" s="4">
        <f>IFERROR(__xludf.DUMMYFUNCTION("""COMPUTED_VALUE"""),2023.0)</f>
        <v>2023</v>
      </c>
    </row>
    <row r="9218">
      <c r="A9218" s="1" t="s">
        <v>2430</v>
      </c>
      <c r="B9218" s="4" t="s">
        <v>30</v>
      </c>
      <c r="C9218" s="4" t="s">
        <v>24</v>
      </c>
      <c r="D9218" s="4" t="s">
        <v>28</v>
      </c>
      <c r="E9218" s="4">
        <v>1.0</v>
      </c>
      <c r="F9218" s="4">
        <v>5.0</v>
      </c>
      <c r="G9218" s="4">
        <v>5.0</v>
      </c>
      <c r="H9218" s="5">
        <v>45177.0</v>
      </c>
      <c r="I9218" s="4">
        <f>IFERROR(__xludf.DUMMYFUNCTION("SPLIT(H9218,""/"")"),8.0)</f>
        <v>8</v>
      </c>
      <c r="J9218" s="4">
        <f>IFERROR(__xludf.DUMMYFUNCTION("""COMPUTED_VALUE"""),9.0)</f>
        <v>9</v>
      </c>
      <c r="K9218" s="4">
        <f>IFERROR(__xludf.DUMMYFUNCTION("""COMPUTED_VALUE"""),2023.0)</f>
        <v>2023</v>
      </c>
    </row>
    <row r="9219">
      <c r="A9219" s="1" t="s">
        <v>445</v>
      </c>
      <c r="B9219" s="4" t="s">
        <v>30</v>
      </c>
      <c r="C9219" s="4" t="s">
        <v>24</v>
      </c>
      <c r="D9219" s="4" t="s">
        <v>39</v>
      </c>
      <c r="E9219" s="4">
        <v>4.0</v>
      </c>
      <c r="F9219" s="4">
        <v>1.0</v>
      </c>
      <c r="G9219" s="4">
        <v>4.0</v>
      </c>
      <c r="H9219" s="5">
        <v>45177.0</v>
      </c>
      <c r="I9219" s="4">
        <f>IFERROR(__xludf.DUMMYFUNCTION("SPLIT(H9219,""/"")"),8.0)</f>
        <v>8</v>
      </c>
      <c r="J9219" s="4">
        <f>IFERROR(__xludf.DUMMYFUNCTION("""COMPUTED_VALUE"""),9.0)</f>
        <v>9</v>
      </c>
      <c r="K9219" s="4">
        <f>IFERROR(__xludf.DUMMYFUNCTION("""COMPUTED_VALUE"""),2023.0)</f>
        <v>2023</v>
      </c>
    </row>
    <row r="9220">
      <c r="A9220" s="1" t="s">
        <v>4495</v>
      </c>
      <c r="B9220" s="4" t="s">
        <v>30</v>
      </c>
      <c r="C9220" s="4" t="s">
        <v>29</v>
      </c>
      <c r="D9220" s="4" t="s">
        <v>28</v>
      </c>
      <c r="E9220" s="4">
        <v>3.0</v>
      </c>
      <c r="F9220" s="4">
        <v>3.0</v>
      </c>
      <c r="G9220" s="4">
        <v>9.0</v>
      </c>
      <c r="H9220" s="5">
        <v>45177.0</v>
      </c>
      <c r="I9220" s="4">
        <f>IFERROR(__xludf.DUMMYFUNCTION("SPLIT(H9220,""/"")"),8.0)</f>
        <v>8</v>
      </c>
      <c r="J9220" s="4">
        <f>IFERROR(__xludf.DUMMYFUNCTION("""COMPUTED_VALUE"""),9.0)</f>
        <v>9</v>
      </c>
      <c r="K9220" s="4">
        <f>IFERROR(__xludf.DUMMYFUNCTION("""COMPUTED_VALUE"""),2023.0)</f>
        <v>2023</v>
      </c>
    </row>
    <row r="9221">
      <c r="A9221" s="1" t="s">
        <v>3249</v>
      </c>
      <c r="B9221" s="4" t="s">
        <v>30</v>
      </c>
      <c r="C9221" s="4" t="s">
        <v>24</v>
      </c>
      <c r="D9221" s="4" t="s">
        <v>30</v>
      </c>
      <c r="E9221" s="4">
        <v>3.0</v>
      </c>
      <c r="F9221" s="4">
        <v>4.0</v>
      </c>
      <c r="G9221" s="4">
        <v>12.0</v>
      </c>
      <c r="H9221" s="5">
        <v>45178.0</v>
      </c>
      <c r="I9221" s="4">
        <f>IFERROR(__xludf.DUMMYFUNCTION("SPLIT(H9221,""/"")"),9.0)</f>
        <v>9</v>
      </c>
      <c r="J9221" s="4">
        <f>IFERROR(__xludf.DUMMYFUNCTION("""COMPUTED_VALUE"""),9.0)</f>
        <v>9</v>
      </c>
      <c r="K9221" s="4">
        <f>IFERROR(__xludf.DUMMYFUNCTION("""COMPUTED_VALUE"""),2023.0)</f>
        <v>2023</v>
      </c>
    </row>
    <row r="9222">
      <c r="A9222" s="1" t="s">
        <v>4412</v>
      </c>
      <c r="B9222" s="4" t="s">
        <v>30</v>
      </c>
      <c r="C9222" s="4" t="s">
        <v>24</v>
      </c>
      <c r="D9222" s="4" t="s">
        <v>30</v>
      </c>
      <c r="E9222" s="4">
        <v>4.0</v>
      </c>
      <c r="F9222" s="4">
        <v>2.0</v>
      </c>
      <c r="G9222" s="4">
        <v>8.0</v>
      </c>
      <c r="H9222" s="5">
        <v>45178.0</v>
      </c>
      <c r="I9222" s="4">
        <f>IFERROR(__xludf.DUMMYFUNCTION("SPLIT(H9222,""/"")"),9.0)</f>
        <v>9</v>
      </c>
      <c r="J9222" s="4">
        <f>IFERROR(__xludf.DUMMYFUNCTION("""COMPUTED_VALUE"""),9.0)</f>
        <v>9</v>
      </c>
      <c r="K9222" s="4">
        <f>IFERROR(__xludf.DUMMYFUNCTION("""COMPUTED_VALUE"""),2023.0)</f>
        <v>2023</v>
      </c>
    </row>
    <row r="9223">
      <c r="A9223" s="1" t="s">
        <v>2946</v>
      </c>
      <c r="B9223" s="4" t="s">
        <v>30</v>
      </c>
      <c r="C9223" s="4" t="s">
        <v>24</v>
      </c>
      <c r="D9223" s="4" t="s">
        <v>39</v>
      </c>
      <c r="E9223" s="4">
        <v>5.0</v>
      </c>
      <c r="F9223" s="4">
        <v>3.0</v>
      </c>
      <c r="G9223" s="4">
        <v>15.0</v>
      </c>
      <c r="H9223" s="5">
        <v>45178.0</v>
      </c>
      <c r="I9223" s="4">
        <f>IFERROR(__xludf.DUMMYFUNCTION("SPLIT(H9223,""/"")"),9.0)</f>
        <v>9</v>
      </c>
      <c r="J9223" s="4">
        <f>IFERROR(__xludf.DUMMYFUNCTION("""COMPUTED_VALUE"""),9.0)</f>
        <v>9</v>
      </c>
      <c r="K9223" s="4">
        <f>IFERROR(__xludf.DUMMYFUNCTION("""COMPUTED_VALUE"""),2023.0)</f>
        <v>2023</v>
      </c>
    </row>
    <row r="9224">
      <c r="A9224" s="1" t="s">
        <v>2770</v>
      </c>
      <c r="B9224" s="4" t="s">
        <v>30</v>
      </c>
      <c r="C9224" s="4" t="s">
        <v>24</v>
      </c>
      <c r="D9224" s="4" t="s">
        <v>39</v>
      </c>
      <c r="E9224" s="4">
        <v>1.0</v>
      </c>
      <c r="F9224" s="4">
        <v>4.0</v>
      </c>
      <c r="G9224" s="4">
        <v>4.0</v>
      </c>
      <c r="H9224" s="5">
        <v>45178.0</v>
      </c>
      <c r="I9224" s="4">
        <f>IFERROR(__xludf.DUMMYFUNCTION("SPLIT(H9224,""/"")"),9.0)</f>
        <v>9</v>
      </c>
      <c r="J9224" s="4">
        <f>IFERROR(__xludf.DUMMYFUNCTION("""COMPUTED_VALUE"""),9.0)</f>
        <v>9</v>
      </c>
      <c r="K9224" s="4">
        <f>IFERROR(__xludf.DUMMYFUNCTION("""COMPUTED_VALUE"""),2023.0)</f>
        <v>2023</v>
      </c>
    </row>
    <row r="9225">
      <c r="A9225" s="1" t="s">
        <v>4366</v>
      </c>
      <c r="B9225" s="4" t="s">
        <v>30</v>
      </c>
      <c r="C9225" s="4" t="s">
        <v>29</v>
      </c>
      <c r="D9225" s="4" t="s">
        <v>30</v>
      </c>
      <c r="E9225" s="4">
        <v>2.0</v>
      </c>
      <c r="F9225" s="4">
        <v>3.0</v>
      </c>
      <c r="G9225" s="4">
        <v>6.0</v>
      </c>
      <c r="H9225" s="5">
        <v>45178.0</v>
      </c>
      <c r="I9225" s="4">
        <f>IFERROR(__xludf.DUMMYFUNCTION("SPLIT(H9225,""/"")"),9.0)</f>
        <v>9</v>
      </c>
      <c r="J9225" s="4">
        <f>IFERROR(__xludf.DUMMYFUNCTION("""COMPUTED_VALUE"""),9.0)</f>
        <v>9</v>
      </c>
      <c r="K9225" s="4">
        <f>IFERROR(__xludf.DUMMYFUNCTION("""COMPUTED_VALUE"""),2023.0)</f>
        <v>2023</v>
      </c>
    </row>
    <row r="9226">
      <c r="A9226" s="1" t="s">
        <v>5911</v>
      </c>
      <c r="B9226" s="4" t="s">
        <v>30</v>
      </c>
      <c r="C9226" s="4" t="s">
        <v>30</v>
      </c>
      <c r="D9226" s="4" t="s">
        <v>39</v>
      </c>
      <c r="E9226" s="4">
        <v>5.0</v>
      </c>
      <c r="F9226" s="4">
        <v>3.0</v>
      </c>
      <c r="G9226" s="4">
        <v>15.0</v>
      </c>
      <c r="H9226" s="5">
        <v>45180.0</v>
      </c>
      <c r="I9226" s="4">
        <f>IFERROR(__xludf.DUMMYFUNCTION("SPLIT(H9226,""/"")"),11.0)</f>
        <v>11</v>
      </c>
      <c r="J9226" s="4">
        <f>IFERROR(__xludf.DUMMYFUNCTION("""COMPUTED_VALUE"""),9.0)</f>
        <v>9</v>
      </c>
      <c r="K9226" s="4">
        <f>IFERROR(__xludf.DUMMYFUNCTION("""COMPUTED_VALUE"""),2023.0)</f>
        <v>2023</v>
      </c>
    </row>
    <row r="9227">
      <c r="A9227" s="1" t="s">
        <v>3622</v>
      </c>
      <c r="B9227" s="4" t="s">
        <v>30</v>
      </c>
      <c r="C9227" s="4" t="s">
        <v>30</v>
      </c>
      <c r="D9227" s="4" t="s">
        <v>39</v>
      </c>
      <c r="E9227" s="4">
        <v>4.0</v>
      </c>
      <c r="F9227" s="4">
        <v>1.5</v>
      </c>
      <c r="G9227" s="4">
        <v>6.0</v>
      </c>
      <c r="H9227" s="5">
        <v>45181.0</v>
      </c>
      <c r="I9227" s="4">
        <f>IFERROR(__xludf.DUMMYFUNCTION("SPLIT(H9227,""/"")"),12.0)</f>
        <v>12</v>
      </c>
      <c r="J9227" s="4">
        <f>IFERROR(__xludf.DUMMYFUNCTION("""COMPUTED_VALUE"""),9.0)</f>
        <v>9</v>
      </c>
      <c r="K9227" s="4">
        <f>IFERROR(__xludf.DUMMYFUNCTION("""COMPUTED_VALUE"""),2023.0)</f>
        <v>2023</v>
      </c>
    </row>
    <row r="9228">
      <c r="A9228" s="1" t="s">
        <v>2265</v>
      </c>
      <c r="B9228" s="4" t="s">
        <v>30</v>
      </c>
      <c r="C9228" s="4" t="s">
        <v>29</v>
      </c>
      <c r="D9228" s="4" t="s">
        <v>28</v>
      </c>
      <c r="E9228" s="4">
        <v>2.0</v>
      </c>
      <c r="F9228" s="4">
        <v>1.5</v>
      </c>
      <c r="G9228" s="4">
        <v>3.0</v>
      </c>
      <c r="H9228" s="5">
        <v>45181.0</v>
      </c>
      <c r="I9228" s="4">
        <f>IFERROR(__xludf.DUMMYFUNCTION("SPLIT(H9228,""/"")"),12.0)</f>
        <v>12</v>
      </c>
      <c r="J9228" s="4">
        <f>IFERROR(__xludf.DUMMYFUNCTION("""COMPUTED_VALUE"""),9.0)</f>
        <v>9</v>
      </c>
      <c r="K9228" s="4">
        <f>IFERROR(__xludf.DUMMYFUNCTION("""COMPUTED_VALUE"""),2023.0)</f>
        <v>2023</v>
      </c>
    </row>
    <row r="9229">
      <c r="A9229" s="1" t="s">
        <v>1416</v>
      </c>
      <c r="B9229" s="4" t="s">
        <v>30</v>
      </c>
      <c r="C9229" s="4" t="s">
        <v>30</v>
      </c>
      <c r="D9229" s="4" t="s">
        <v>30</v>
      </c>
      <c r="E9229" s="4">
        <v>2.0</v>
      </c>
      <c r="F9229" s="4">
        <v>1.0</v>
      </c>
      <c r="G9229" s="4">
        <v>2.0</v>
      </c>
      <c r="H9229" s="5">
        <v>45181.0</v>
      </c>
      <c r="I9229" s="4">
        <f>IFERROR(__xludf.DUMMYFUNCTION("SPLIT(H9229,""/"")"),12.0)</f>
        <v>12</v>
      </c>
      <c r="J9229" s="4">
        <f>IFERROR(__xludf.DUMMYFUNCTION("""COMPUTED_VALUE"""),9.0)</f>
        <v>9</v>
      </c>
      <c r="K9229" s="4">
        <f>IFERROR(__xludf.DUMMYFUNCTION("""COMPUTED_VALUE"""),2023.0)</f>
        <v>2023</v>
      </c>
    </row>
    <row r="9230">
      <c r="A9230" s="1" t="s">
        <v>9552</v>
      </c>
      <c r="B9230" s="4" t="s">
        <v>30</v>
      </c>
      <c r="C9230" s="4" t="s">
        <v>30</v>
      </c>
      <c r="D9230" s="4" t="s">
        <v>39</v>
      </c>
      <c r="E9230" s="4">
        <v>4.0</v>
      </c>
      <c r="F9230" s="4">
        <v>4.0</v>
      </c>
      <c r="G9230" s="4">
        <v>16.0</v>
      </c>
      <c r="H9230" s="5">
        <v>45182.0</v>
      </c>
      <c r="I9230" s="4">
        <f>IFERROR(__xludf.DUMMYFUNCTION("SPLIT(H9230,""/"")"),13.0)</f>
        <v>13</v>
      </c>
      <c r="J9230" s="4">
        <f>IFERROR(__xludf.DUMMYFUNCTION("""COMPUTED_VALUE"""),9.0)</f>
        <v>9</v>
      </c>
      <c r="K9230" s="4">
        <f>IFERROR(__xludf.DUMMYFUNCTION("""COMPUTED_VALUE"""),2023.0)</f>
        <v>2023</v>
      </c>
    </row>
    <row r="9231">
      <c r="A9231" s="1" t="s">
        <v>8041</v>
      </c>
      <c r="B9231" s="4" t="s">
        <v>30</v>
      </c>
      <c r="C9231" s="4" t="s">
        <v>29</v>
      </c>
      <c r="D9231" s="4" t="s">
        <v>23</v>
      </c>
      <c r="E9231" s="4">
        <v>5.0</v>
      </c>
      <c r="F9231" s="4">
        <v>1.0</v>
      </c>
      <c r="G9231" s="4">
        <v>5.0</v>
      </c>
      <c r="H9231" s="5">
        <v>45182.0</v>
      </c>
      <c r="I9231" s="4">
        <f>IFERROR(__xludf.DUMMYFUNCTION("SPLIT(H9231,""/"")"),13.0)</f>
        <v>13</v>
      </c>
      <c r="J9231" s="4">
        <f>IFERROR(__xludf.DUMMYFUNCTION("""COMPUTED_VALUE"""),9.0)</f>
        <v>9</v>
      </c>
      <c r="K9231" s="4">
        <f>IFERROR(__xludf.DUMMYFUNCTION("""COMPUTED_VALUE"""),2023.0)</f>
        <v>2023</v>
      </c>
    </row>
    <row r="9232">
      <c r="A9232" s="1" t="s">
        <v>7226</v>
      </c>
      <c r="B9232" s="4" t="s">
        <v>30</v>
      </c>
      <c r="C9232" s="4" t="s">
        <v>30</v>
      </c>
      <c r="D9232" s="4" t="s">
        <v>30</v>
      </c>
      <c r="E9232" s="4">
        <v>3.0</v>
      </c>
      <c r="F9232" s="4">
        <v>3.0</v>
      </c>
      <c r="G9232" s="4">
        <v>9.0</v>
      </c>
      <c r="H9232" s="5">
        <v>45182.0</v>
      </c>
      <c r="I9232" s="4">
        <f>IFERROR(__xludf.DUMMYFUNCTION("SPLIT(H9232,""/"")"),13.0)</f>
        <v>13</v>
      </c>
      <c r="J9232" s="4">
        <f>IFERROR(__xludf.DUMMYFUNCTION("""COMPUTED_VALUE"""),9.0)</f>
        <v>9</v>
      </c>
      <c r="K9232" s="4">
        <f>IFERROR(__xludf.DUMMYFUNCTION("""COMPUTED_VALUE"""),2023.0)</f>
        <v>2023</v>
      </c>
    </row>
    <row r="9233">
      <c r="A9233" s="1" t="s">
        <v>1758</v>
      </c>
      <c r="B9233" s="4" t="s">
        <v>30</v>
      </c>
      <c r="C9233" s="4" t="s">
        <v>24</v>
      </c>
      <c r="D9233" s="4" t="s">
        <v>30</v>
      </c>
      <c r="E9233" s="4">
        <v>3.0</v>
      </c>
      <c r="F9233" s="4">
        <v>3.0</v>
      </c>
      <c r="G9233" s="4">
        <v>9.0</v>
      </c>
      <c r="H9233" s="5">
        <v>45183.0</v>
      </c>
      <c r="I9233" s="4">
        <f>IFERROR(__xludf.DUMMYFUNCTION("SPLIT(H9233,""/"")"),14.0)</f>
        <v>14</v>
      </c>
      <c r="J9233" s="4">
        <f>IFERROR(__xludf.DUMMYFUNCTION("""COMPUTED_VALUE"""),9.0)</f>
        <v>9</v>
      </c>
      <c r="K9233" s="4">
        <f>IFERROR(__xludf.DUMMYFUNCTION("""COMPUTED_VALUE"""),2023.0)</f>
        <v>2023</v>
      </c>
    </row>
    <row r="9234">
      <c r="A9234" s="1" t="s">
        <v>5629</v>
      </c>
      <c r="B9234" s="4" t="s">
        <v>30</v>
      </c>
      <c r="C9234" s="4" t="s">
        <v>30</v>
      </c>
      <c r="D9234" s="4" t="s">
        <v>30</v>
      </c>
      <c r="E9234" s="4">
        <v>2.0</v>
      </c>
      <c r="F9234" s="4">
        <v>2.0</v>
      </c>
      <c r="G9234" s="4">
        <v>4.0</v>
      </c>
      <c r="H9234" s="5">
        <v>45183.0</v>
      </c>
      <c r="I9234" s="4">
        <f>IFERROR(__xludf.DUMMYFUNCTION("SPLIT(H9234,""/"")"),14.0)</f>
        <v>14</v>
      </c>
      <c r="J9234" s="4">
        <f>IFERROR(__xludf.DUMMYFUNCTION("""COMPUTED_VALUE"""),9.0)</f>
        <v>9</v>
      </c>
      <c r="K9234" s="4">
        <f>IFERROR(__xludf.DUMMYFUNCTION("""COMPUTED_VALUE"""),2023.0)</f>
        <v>2023</v>
      </c>
    </row>
    <row r="9235">
      <c r="A9235" s="1" t="s">
        <v>6302</v>
      </c>
      <c r="B9235" s="4" t="s">
        <v>30</v>
      </c>
      <c r="C9235" s="4" t="s">
        <v>30</v>
      </c>
      <c r="D9235" s="4" t="s">
        <v>30</v>
      </c>
      <c r="E9235" s="4">
        <v>1.0</v>
      </c>
      <c r="F9235" s="4">
        <v>2.0</v>
      </c>
      <c r="G9235" s="4">
        <v>2.0</v>
      </c>
      <c r="H9235" s="5">
        <v>45183.0</v>
      </c>
      <c r="I9235" s="4">
        <f>IFERROR(__xludf.DUMMYFUNCTION("SPLIT(H9235,""/"")"),14.0)</f>
        <v>14</v>
      </c>
      <c r="J9235" s="4">
        <f>IFERROR(__xludf.DUMMYFUNCTION("""COMPUTED_VALUE"""),9.0)</f>
        <v>9</v>
      </c>
      <c r="K9235" s="4">
        <f>IFERROR(__xludf.DUMMYFUNCTION("""COMPUTED_VALUE"""),2023.0)</f>
        <v>2023</v>
      </c>
    </row>
    <row r="9236">
      <c r="A9236" s="1" t="s">
        <v>286</v>
      </c>
      <c r="B9236" s="4" t="s">
        <v>30</v>
      </c>
      <c r="C9236" s="4" t="s">
        <v>29</v>
      </c>
      <c r="D9236" s="4" t="s">
        <v>39</v>
      </c>
      <c r="E9236" s="4">
        <v>5.0</v>
      </c>
      <c r="F9236" s="4">
        <v>1.5</v>
      </c>
      <c r="G9236" s="4">
        <v>7.5</v>
      </c>
      <c r="H9236" s="5">
        <v>45184.0</v>
      </c>
      <c r="I9236" s="4">
        <f>IFERROR(__xludf.DUMMYFUNCTION("SPLIT(H9236,""/"")"),15.0)</f>
        <v>15</v>
      </c>
      <c r="J9236" s="4">
        <f>IFERROR(__xludf.DUMMYFUNCTION("""COMPUTED_VALUE"""),9.0)</f>
        <v>9</v>
      </c>
      <c r="K9236" s="4">
        <f>IFERROR(__xludf.DUMMYFUNCTION("""COMPUTED_VALUE"""),2023.0)</f>
        <v>2023</v>
      </c>
    </row>
    <row r="9237">
      <c r="A9237" s="1" t="s">
        <v>1355</v>
      </c>
      <c r="B9237" s="4" t="s">
        <v>30</v>
      </c>
      <c r="C9237" s="4" t="s">
        <v>29</v>
      </c>
      <c r="D9237" s="4" t="s">
        <v>28</v>
      </c>
      <c r="E9237" s="4">
        <v>5.0</v>
      </c>
      <c r="F9237" s="4">
        <v>1.0</v>
      </c>
      <c r="G9237" s="4">
        <v>5.0</v>
      </c>
      <c r="H9237" s="5">
        <v>45185.0</v>
      </c>
      <c r="I9237" s="4">
        <f>IFERROR(__xludf.DUMMYFUNCTION("SPLIT(H9237,""/"")"),16.0)</f>
        <v>16</v>
      </c>
      <c r="J9237" s="4">
        <f>IFERROR(__xludf.DUMMYFUNCTION("""COMPUTED_VALUE"""),9.0)</f>
        <v>9</v>
      </c>
      <c r="K9237" s="4">
        <f>IFERROR(__xludf.DUMMYFUNCTION("""COMPUTED_VALUE"""),2023.0)</f>
        <v>2023</v>
      </c>
    </row>
    <row r="9238">
      <c r="A9238" s="1" t="s">
        <v>766</v>
      </c>
      <c r="B9238" s="4" t="s">
        <v>30</v>
      </c>
      <c r="C9238" s="4" t="s">
        <v>30</v>
      </c>
      <c r="D9238" s="4" t="s">
        <v>30</v>
      </c>
      <c r="E9238" s="4">
        <v>2.0</v>
      </c>
      <c r="F9238" s="4">
        <v>4.0</v>
      </c>
      <c r="G9238" s="4">
        <v>8.0</v>
      </c>
      <c r="H9238" s="5">
        <v>45185.0</v>
      </c>
      <c r="I9238" s="4">
        <f>IFERROR(__xludf.DUMMYFUNCTION("SPLIT(H9238,""/"")"),16.0)</f>
        <v>16</v>
      </c>
      <c r="J9238" s="4">
        <f>IFERROR(__xludf.DUMMYFUNCTION("""COMPUTED_VALUE"""),9.0)</f>
        <v>9</v>
      </c>
      <c r="K9238" s="4">
        <f>IFERROR(__xludf.DUMMYFUNCTION("""COMPUTED_VALUE"""),2023.0)</f>
        <v>2023</v>
      </c>
    </row>
    <row r="9239">
      <c r="A9239" s="1" t="s">
        <v>1568</v>
      </c>
      <c r="B9239" s="4" t="s">
        <v>30</v>
      </c>
      <c r="C9239" s="4" t="s">
        <v>29</v>
      </c>
      <c r="D9239" s="4" t="s">
        <v>23</v>
      </c>
      <c r="E9239" s="4">
        <v>5.0</v>
      </c>
      <c r="F9239" s="4">
        <v>1.0</v>
      </c>
      <c r="G9239" s="4">
        <v>5.0</v>
      </c>
      <c r="H9239" s="5">
        <v>45186.0</v>
      </c>
      <c r="I9239" s="4">
        <f>IFERROR(__xludf.DUMMYFUNCTION("SPLIT(H9239,""/"")"),17.0)</f>
        <v>17</v>
      </c>
      <c r="J9239" s="4">
        <f>IFERROR(__xludf.DUMMYFUNCTION("""COMPUTED_VALUE"""),9.0)</f>
        <v>9</v>
      </c>
      <c r="K9239" s="4">
        <f>IFERROR(__xludf.DUMMYFUNCTION("""COMPUTED_VALUE"""),2023.0)</f>
        <v>2023</v>
      </c>
    </row>
    <row r="9240">
      <c r="A9240" s="1" t="s">
        <v>3584</v>
      </c>
      <c r="B9240" s="4" t="s">
        <v>30</v>
      </c>
      <c r="C9240" s="4" t="s">
        <v>30</v>
      </c>
      <c r="D9240" s="4" t="s">
        <v>28</v>
      </c>
      <c r="E9240" s="4">
        <v>1.0</v>
      </c>
      <c r="F9240" s="4">
        <v>4.0</v>
      </c>
      <c r="G9240" s="4">
        <v>4.0</v>
      </c>
      <c r="H9240" s="5">
        <v>45186.0</v>
      </c>
      <c r="I9240" s="4">
        <f>IFERROR(__xludf.DUMMYFUNCTION("SPLIT(H9240,""/"")"),17.0)</f>
        <v>17</v>
      </c>
      <c r="J9240" s="4">
        <f>IFERROR(__xludf.DUMMYFUNCTION("""COMPUTED_VALUE"""),9.0)</f>
        <v>9</v>
      </c>
      <c r="K9240" s="4">
        <f>IFERROR(__xludf.DUMMYFUNCTION("""COMPUTED_VALUE"""),2023.0)</f>
        <v>2023</v>
      </c>
    </row>
    <row r="9241">
      <c r="A9241" s="1" t="s">
        <v>9827</v>
      </c>
      <c r="B9241" s="4" t="s">
        <v>30</v>
      </c>
      <c r="C9241" s="4" t="s">
        <v>30</v>
      </c>
      <c r="D9241" s="4" t="s">
        <v>39</v>
      </c>
      <c r="E9241" s="4">
        <v>5.0</v>
      </c>
      <c r="F9241" s="4">
        <v>5.0</v>
      </c>
      <c r="G9241" s="4">
        <v>25.0</v>
      </c>
      <c r="H9241" s="5">
        <v>45186.0</v>
      </c>
      <c r="I9241" s="4">
        <f>IFERROR(__xludf.DUMMYFUNCTION("SPLIT(H9241,""/"")"),17.0)</f>
        <v>17</v>
      </c>
      <c r="J9241" s="4">
        <f>IFERROR(__xludf.DUMMYFUNCTION("""COMPUTED_VALUE"""),9.0)</f>
        <v>9</v>
      </c>
      <c r="K9241" s="4">
        <f>IFERROR(__xludf.DUMMYFUNCTION("""COMPUTED_VALUE"""),2023.0)</f>
        <v>2023</v>
      </c>
    </row>
    <row r="9242">
      <c r="A9242" s="1" t="s">
        <v>9352</v>
      </c>
      <c r="B9242" s="4" t="s">
        <v>30</v>
      </c>
      <c r="C9242" s="4" t="s">
        <v>30</v>
      </c>
      <c r="D9242" s="4" t="s">
        <v>39</v>
      </c>
      <c r="E9242" s="4">
        <v>3.0</v>
      </c>
      <c r="F9242" s="4">
        <v>3.0</v>
      </c>
      <c r="G9242" s="4">
        <v>9.0</v>
      </c>
      <c r="H9242" s="5">
        <v>45187.0</v>
      </c>
      <c r="I9242" s="4">
        <f>IFERROR(__xludf.DUMMYFUNCTION("SPLIT(H9242,""/"")"),18.0)</f>
        <v>18</v>
      </c>
      <c r="J9242" s="4">
        <f>IFERROR(__xludf.DUMMYFUNCTION("""COMPUTED_VALUE"""),9.0)</f>
        <v>9</v>
      </c>
      <c r="K9242" s="4">
        <f>IFERROR(__xludf.DUMMYFUNCTION("""COMPUTED_VALUE"""),2023.0)</f>
        <v>2023</v>
      </c>
    </row>
    <row r="9243">
      <c r="A9243" s="1" t="s">
        <v>2555</v>
      </c>
      <c r="B9243" s="4" t="s">
        <v>30</v>
      </c>
      <c r="C9243" s="4" t="s">
        <v>30</v>
      </c>
      <c r="D9243" s="4" t="s">
        <v>30</v>
      </c>
      <c r="E9243" s="4">
        <v>5.0</v>
      </c>
      <c r="F9243" s="4">
        <v>4.0</v>
      </c>
      <c r="G9243" s="4">
        <v>20.0</v>
      </c>
      <c r="H9243" s="5">
        <v>45187.0</v>
      </c>
      <c r="I9243" s="4">
        <f>IFERROR(__xludf.DUMMYFUNCTION("SPLIT(H9243,""/"")"),18.0)</f>
        <v>18</v>
      </c>
      <c r="J9243" s="4">
        <f>IFERROR(__xludf.DUMMYFUNCTION("""COMPUTED_VALUE"""),9.0)</f>
        <v>9</v>
      </c>
      <c r="K9243" s="4">
        <f>IFERROR(__xludf.DUMMYFUNCTION("""COMPUTED_VALUE"""),2023.0)</f>
        <v>2023</v>
      </c>
    </row>
    <row r="9244">
      <c r="A9244" s="1" t="s">
        <v>3698</v>
      </c>
      <c r="B9244" s="4" t="s">
        <v>30</v>
      </c>
      <c r="C9244" s="4" t="s">
        <v>24</v>
      </c>
      <c r="D9244" s="4" t="s">
        <v>23</v>
      </c>
      <c r="E9244" s="4">
        <v>4.0</v>
      </c>
      <c r="F9244" s="4">
        <v>4.0</v>
      </c>
      <c r="G9244" s="4">
        <v>16.0</v>
      </c>
      <c r="H9244" s="5">
        <v>45188.0</v>
      </c>
      <c r="I9244" s="4">
        <f>IFERROR(__xludf.DUMMYFUNCTION("SPLIT(H9244,""/"")"),19.0)</f>
        <v>19</v>
      </c>
      <c r="J9244" s="4">
        <f>IFERROR(__xludf.DUMMYFUNCTION("""COMPUTED_VALUE"""),9.0)</f>
        <v>9</v>
      </c>
      <c r="K9244" s="4">
        <f>IFERROR(__xludf.DUMMYFUNCTION("""COMPUTED_VALUE"""),2023.0)</f>
        <v>2023</v>
      </c>
    </row>
    <row r="9245">
      <c r="A9245" s="1" t="s">
        <v>6000</v>
      </c>
      <c r="B9245" s="4" t="s">
        <v>30</v>
      </c>
      <c r="C9245" s="4" t="s">
        <v>30</v>
      </c>
      <c r="D9245" s="4" t="s">
        <v>23</v>
      </c>
      <c r="E9245" s="4">
        <v>1.0</v>
      </c>
      <c r="F9245" s="4">
        <v>4.0</v>
      </c>
      <c r="G9245" s="4">
        <v>4.0</v>
      </c>
      <c r="H9245" s="5">
        <v>45188.0</v>
      </c>
      <c r="I9245" s="4">
        <f>IFERROR(__xludf.DUMMYFUNCTION("SPLIT(H9245,""/"")"),19.0)</f>
        <v>19</v>
      </c>
      <c r="J9245" s="4">
        <f>IFERROR(__xludf.DUMMYFUNCTION("""COMPUTED_VALUE"""),9.0)</f>
        <v>9</v>
      </c>
      <c r="K9245" s="4">
        <f>IFERROR(__xludf.DUMMYFUNCTION("""COMPUTED_VALUE"""),2023.0)</f>
        <v>2023</v>
      </c>
    </row>
    <row r="9246">
      <c r="A9246" s="1" t="s">
        <v>8710</v>
      </c>
      <c r="B9246" s="4" t="s">
        <v>30</v>
      </c>
      <c r="C9246" s="4" t="s">
        <v>30</v>
      </c>
      <c r="D9246" s="4" t="s">
        <v>23</v>
      </c>
      <c r="E9246" s="4">
        <v>3.0</v>
      </c>
      <c r="F9246" s="4">
        <v>4.0</v>
      </c>
      <c r="G9246" s="4">
        <v>12.0</v>
      </c>
      <c r="H9246" s="5">
        <v>45188.0</v>
      </c>
      <c r="I9246" s="4">
        <f>IFERROR(__xludf.DUMMYFUNCTION("SPLIT(H9246,""/"")"),19.0)</f>
        <v>19</v>
      </c>
      <c r="J9246" s="4">
        <f>IFERROR(__xludf.DUMMYFUNCTION("""COMPUTED_VALUE"""),9.0)</f>
        <v>9</v>
      </c>
      <c r="K9246" s="4">
        <f>IFERROR(__xludf.DUMMYFUNCTION("""COMPUTED_VALUE"""),2023.0)</f>
        <v>2023</v>
      </c>
    </row>
    <row r="9247">
      <c r="A9247" s="1" t="s">
        <v>8867</v>
      </c>
      <c r="B9247" s="4" t="s">
        <v>30</v>
      </c>
      <c r="C9247" s="4" t="s">
        <v>30</v>
      </c>
      <c r="D9247" s="4" t="s">
        <v>39</v>
      </c>
      <c r="E9247" s="4">
        <v>4.0</v>
      </c>
      <c r="F9247" s="4">
        <v>1.0</v>
      </c>
      <c r="G9247" s="4">
        <v>4.0</v>
      </c>
      <c r="H9247" s="5">
        <v>45188.0</v>
      </c>
      <c r="I9247" s="4">
        <f>IFERROR(__xludf.DUMMYFUNCTION("SPLIT(H9247,""/"")"),19.0)</f>
        <v>19</v>
      </c>
      <c r="J9247" s="4">
        <f>IFERROR(__xludf.DUMMYFUNCTION("""COMPUTED_VALUE"""),9.0)</f>
        <v>9</v>
      </c>
      <c r="K9247" s="4">
        <f>IFERROR(__xludf.DUMMYFUNCTION("""COMPUTED_VALUE"""),2023.0)</f>
        <v>2023</v>
      </c>
    </row>
    <row r="9248">
      <c r="A9248" s="1" t="s">
        <v>5037</v>
      </c>
      <c r="B9248" s="4" t="s">
        <v>30</v>
      </c>
      <c r="C9248" s="4" t="s">
        <v>30</v>
      </c>
      <c r="D9248" s="4" t="s">
        <v>23</v>
      </c>
      <c r="E9248" s="4">
        <v>3.0</v>
      </c>
      <c r="F9248" s="4">
        <v>2.0</v>
      </c>
      <c r="G9248" s="4">
        <v>6.0</v>
      </c>
      <c r="H9248" s="5">
        <v>45189.0</v>
      </c>
      <c r="I9248" s="4">
        <f>IFERROR(__xludf.DUMMYFUNCTION("SPLIT(H9248,""/"")"),20.0)</f>
        <v>20</v>
      </c>
      <c r="J9248" s="4">
        <f>IFERROR(__xludf.DUMMYFUNCTION("""COMPUTED_VALUE"""),9.0)</f>
        <v>9</v>
      </c>
      <c r="K9248" s="4">
        <f>IFERROR(__xludf.DUMMYFUNCTION("""COMPUTED_VALUE"""),2023.0)</f>
        <v>2023</v>
      </c>
    </row>
    <row r="9249">
      <c r="A9249" s="1" t="s">
        <v>9464</v>
      </c>
      <c r="B9249" s="4" t="s">
        <v>30</v>
      </c>
      <c r="C9249" s="4" t="s">
        <v>30</v>
      </c>
      <c r="D9249" s="4" t="s">
        <v>30</v>
      </c>
      <c r="E9249" s="4">
        <v>3.0</v>
      </c>
      <c r="F9249" s="4">
        <v>2.0</v>
      </c>
      <c r="G9249" s="4">
        <v>6.0</v>
      </c>
      <c r="H9249" s="5">
        <v>45190.0</v>
      </c>
      <c r="I9249" s="4">
        <f>IFERROR(__xludf.DUMMYFUNCTION("SPLIT(H9249,""/"")"),21.0)</f>
        <v>21</v>
      </c>
      <c r="J9249" s="4">
        <f>IFERROR(__xludf.DUMMYFUNCTION("""COMPUTED_VALUE"""),9.0)</f>
        <v>9</v>
      </c>
      <c r="K9249" s="4">
        <f>IFERROR(__xludf.DUMMYFUNCTION("""COMPUTED_VALUE"""),2023.0)</f>
        <v>2023</v>
      </c>
    </row>
    <row r="9250">
      <c r="A9250" s="1" t="s">
        <v>3559</v>
      </c>
      <c r="B9250" s="4" t="s">
        <v>30</v>
      </c>
      <c r="C9250" s="4" t="s">
        <v>29</v>
      </c>
      <c r="D9250" s="4" t="s">
        <v>28</v>
      </c>
      <c r="E9250" s="4">
        <v>1.0</v>
      </c>
      <c r="F9250" s="4">
        <v>1.5</v>
      </c>
      <c r="G9250" s="4">
        <v>1.5</v>
      </c>
      <c r="H9250" s="5">
        <v>45190.0</v>
      </c>
      <c r="I9250" s="4">
        <f>IFERROR(__xludf.DUMMYFUNCTION("SPLIT(H9250,""/"")"),21.0)</f>
        <v>21</v>
      </c>
      <c r="J9250" s="4">
        <f>IFERROR(__xludf.DUMMYFUNCTION("""COMPUTED_VALUE"""),9.0)</f>
        <v>9</v>
      </c>
      <c r="K9250" s="4">
        <f>IFERROR(__xludf.DUMMYFUNCTION("""COMPUTED_VALUE"""),2023.0)</f>
        <v>2023</v>
      </c>
    </row>
    <row r="9251">
      <c r="A9251" s="1" t="s">
        <v>9006</v>
      </c>
      <c r="B9251" s="4" t="s">
        <v>30</v>
      </c>
      <c r="C9251" s="4" t="s">
        <v>29</v>
      </c>
      <c r="D9251" s="4" t="s">
        <v>28</v>
      </c>
      <c r="E9251" s="4">
        <v>4.0</v>
      </c>
      <c r="F9251" s="4">
        <v>2.0</v>
      </c>
      <c r="G9251" s="4">
        <v>8.0</v>
      </c>
      <c r="H9251" s="5">
        <v>45190.0</v>
      </c>
      <c r="I9251" s="4">
        <f>IFERROR(__xludf.DUMMYFUNCTION("SPLIT(H9251,""/"")"),21.0)</f>
        <v>21</v>
      </c>
      <c r="J9251" s="4">
        <f>IFERROR(__xludf.DUMMYFUNCTION("""COMPUTED_VALUE"""),9.0)</f>
        <v>9</v>
      </c>
      <c r="K9251" s="4">
        <f>IFERROR(__xludf.DUMMYFUNCTION("""COMPUTED_VALUE"""),2023.0)</f>
        <v>2023</v>
      </c>
    </row>
    <row r="9252">
      <c r="A9252" s="1" t="s">
        <v>8772</v>
      </c>
      <c r="B9252" s="4" t="s">
        <v>30</v>
      </c>
      <c r="C9252" s="4" t="s">
        <v>30</v>
      </c>
      <c r="D9252" s="4" t="s">
        <v>23</v>
      </c>
      <c r="E9252" s="4">
        <v>3.0</v>
      </c>
      <c r="F9252" s="4">
        <v>4.0</v>
      </c>
      <c r="G9252" s="4">
        <v>12.0</v>
      </c>
      <c r="H9252" s="5">
        <v>45190.0</v>
      </c>
      <c r="I9252" s="4">
        <f>IFERROR(__xludf.DUMMYFUNCTION("SPLIT(H9252,""/"")"),21.0)</f>
        <v>21</v>
      </c>
      <c r="J9252" s="4">
        <f>IFERROR(__xludf.DUMMYFUNCTION("""COMPUTED_VALUE"""),9.0)</f>
        <v>9</v>
      </c>
      <c r="K9252" s="4">
        <f>IFERROR(__xludf.DUMMYFUNCTION("""COMPUTED_VALUE"""),2023.0)</f>
        <v>2023</v>
      </c>
    </row>
    <row r="9253">
      <c r="A9253" s="1" t="s">
        <v>1006</v>
      </c>
      <c r="B9253" s="4" t="s">
        <v>30</v>
      </c>
      <c r="C9253" s="4" t="s">
        <v>30</v>
      </c>
      <c r="D9253" s="4" t="s">
        <v>30</v>
      </c>
      <c r="E9253" s="4">
        <v>1.0</v>
      </c>
      <c r="F9253" s="4">
        <v>1.0</v>
      </c>
      <c r="G9253" s="4">
        <v>1.0</v>
      </c>
      <c r="H9253" s="5">
        <v>45191.0</v>
      </c>
      <c r="I9253" s="4">
        <f>IFERROR(__xludf.DUMMYFUNCTION("SPLIT(H9253,""/"")"),22.0)</f>
        <v>22</v>
      </c>
      <c r="J9253" s="4">
        <f>IFERROR(__xludf.DUMMYFUNCTION("""COMPUTED_VALUE"""),9.0)</f>
        <v>9</v>
      </c>
      <c r="K9253" s="4">
        <f>IFERROR(__xludf.DUMMYFUNCTION("""COMPUTED_VALUE"""),2023.0)</f>
        <v>2023</v>
      </c>
    </row>
    <row r="9254">
      <c r="A9254" s="1" t="s">
        <v>8389</v>
      </c>
      <c r="B9254" s="4" t="s">
        <v>30</v>
      </c>
      <c r="C9254" s="4" t="s">
        <v>24</v>
      </c>
      <c r="D9254" s="4" t="s">
        <v>39</v>
      </c>
      <c r="E9254" s="4">
        <v>2.0</v>
      </c>
      <c r="F9254" s="4">
        <v>1.5</v>
      </c>
      <c r="G9254" s="4">
        <v>3.0</v>
      </c>
      <c r="H9254" s="5">
        <v>45192.0</v>
      </c>
      <c r="I9254" s="4">
        <f>IFERROR(__xludf.DUMMYFUNCTION("SPLIT(H9254,""/"")"),23.0)</f>
        <v>23</v>
      </c>
      <c r="J9254" s="4">
        <f>IFERROR(__xludf.DUMMYFUNCTION("""COMPUTED_VALUE"""),9.0)</f>
        <v>9</v>
      </c>
      <c r="K9254" s="4">
        <f>IFERROR(__xludf.DUMMYFUNCTION("""COMPUTED_VALUE"""),2023.0)</f>
        <v>2023</v>
      </c>
    </row>
    <row r="9255">
      <c r="A9255" s="1" t="s">
        <v>5053</v>
      </c>
      <c r="B9255" s="4" t="s">
        <v>30</v>
      </c>
      <c r="C9255" s="4" t="s">
        <v>30</v>
      </c>
      <c r="D9255" s="4" t="s">
        <v>28</v>
      </c>
      <c r="E9255" s="4">
        <v>3.0</v>
      </c>
      <c r="F9255" s="4">
        <v>3.0</v>
      </c>
      <c r="G9255" s="4">
        <v>9.0</v>
      </c>
      <c r="H9255" s="5">
        <v>45192.0</v>
      </c>
      <c r="I9255" s="4">
        <f>IFERROR(__xludf.DUMMYFUNCTION("SPLIT(H9255,""/"")"),23.0)</f>
        <v>23</v>
      </c>
      <c r="J9255" s="4">
        <f>IFERROR(__xludf.DUMMYFUNCTION("""COMPUTED_VALUE"""),9.0)</f>
        <v>9</v>
      </c>
      <c r="K9255" s="4">
        <f>IFERROR(__xludf.DUMMYFUNCTION("""COMPUTED_VALUE"""),2023.0)</f>
        <v>2023</v>
      </c>
    </row>
    <row r="9256">
      <c r="A9256" s="1" t="s">
        <v>1459</v>
      </c>
      <c r="B9256" s="4" t="s">
        <v>30</v>
      </c>
      <c r="C9256" s="4" t="s">
        <v>24</v>
      </c>
      <c r="D9256" s="4" t="s">
        <v>39</v>
      </c>
      <c r="E9256" s="4">
        <v>4.0</v>
      </c>
      <c r="F9256" s="4">
        <v>3.0</v>
      </c>
      <c r="G9256" s="4">
        <v>12.0</v>
      </c>
      <c r="H9256" s="5">
        <v>45192.0</v>
      </c>
      <c r="I9256" s="4">
        <f>IFERROR(__xludf.DUMMYFUNCTION("SPLIT(H9256,""/"")"),23.0)</f>
        <v>23</v>
      </c>
      <c r="J9256" s="4">
        <f>IFERROR(__xludf.DUMMYFUNCTION("""COMPUTED_VALUE"""),9.0)</f>
        <v>9</v>
      </c>
      <c r="K9256" s="4">
        <f>IFERROR(__xludf.DUMMYFUNCTION("""COMPUTED_VALUE"""),2023.0)</f>
        <v>2023</v>
      </c>
    </row>
    <row r="9257">
      <c r="A9257" s="1" t="s">
        <v>8695</v>
      </c>
      <c r="B9257" s="4" t="s">
        <v>30</v>
      </c>
      <c r="C9257" s="4" t="s">
        <v>24</v>
      </c>
      <c r="D9257" s="4" t="s">
        <v>23</v>
      </c>
      <c r="E9257" s="4">
        <v>1.0</v>
      </c>
      <c r="F9257" s="4">
        <v>5.0</v>
      </c>
      <c r="G9257" s="4">
        <v>5.0</v>
      </c>
      <c r="H9257" s="5">
        <v>45193.0</v>
      </c>
      <c r="I9257" s="4">
        <f>IFERROR(__xludf.DUMMYFUNCTION("SPLIT(H9257,""/"")"),24.0)</f>
        <v>24</v>
      </c>
      <c r="J9257" s="4">
        <f>IFERROR(__xludf.DUMMYFUNCTION("""COMPUTED_VALUE"""),9.0)</f>
        <v>9</v>
      </c>
      <c r="K9257" s="4">
        <f>IFERROR(__xludf.DUMMYFUNCTION("""COMPUTED_VALUE"""),2023.0)</f>
        <v>2023</v>
      </c>
    </row>
    <row r="9258">
      <c r="A9258" s="1" t="s">
        <v>9985</v>
      </c>
      <c r="B9258" s="4" t="s">
        <v>30</v>
      </c>
      <c r="C9258" s="4" t="s">
        <v>24</v>
      </c>
      <c r="D9258" s="4" t="s">
        <v>28</v>
      </c>
      <c r="E9258" s="4">
        <v>1.0</v>
      </c>
      <c r="F9258" s="4">
        <v>4.0</v>
      </c>
      <c r="G9258" s="4">
        <v>4.0</v>
      </c>
      <c r="H9258" s="5">
        <v>45193.0</v>
      </c>
      <c r="I9258" s="4">
        <f>IFERROR(__xludf.DUMMYFUNCTION("SPLIT(H9258,""/"")"),24.0)</f>
        <v>24</v>
      </c>
      <c r="J9258" s="4">
        <f>IFERROR(__xludf.DUMMYFUNCTION("""COMPUTED_VALUE"""),9.0)</f>
        <v>9</v>
      </c>
      <c r="K9258" s="4">
        <f>IFERROR(__xludf.DUMMYFUNCTION("""COMPUTED_VALUE"""),2023.0)</f>
        <v>2023</v>
      </c>
    </row>
    <row r="9259">
      <c r="A9259" s="1" t="s">
        <v>1520</v>
      </c>
      <c r="B9259" s="4" t="s">
        <v>30</v>
      </c>
      <c r="C9259" s="4" t="s">
        <v>30</v>
      </c>
      <c r="D9259" s="4" t="s">
        <v>30</v>
      </c>
      <c r="E9259" s="4">
        <v>5.0</v>
      </c>
      <c r="F9259" s="4">
        <v>1.0</v>
      </c>
      <c r="G9259" s="4">
        <v>5.0</v>
      </c>
      <c r="H9259" s="5">
        <v>45194.0</v>
      </c>
      <c r="I9259" s="4">
        <f>IFERROR(__xludf.DUMMYFUNCTION("SPLIT(H9259,""/"")"),25.0)</f>
        <v>25</v>
      </c>
      <c r="J9259" s="4">
        <f>IFERROR(__xludf.DUMMYFUNCTION("""COMPUTED_VALUE"""),9.0)</f>
        <v>9</v>
      </c>
      <c r="K9259" s="4">
        <f>IFERROR(__xludf.DUMMYFUNCTION("""COMPUTED_VALUE"""),2023.0)</f>
        <v>2023</v>
      </c>
    </row>
    <row r="9260">
      <c r="A9260" s="1" t="s">
        <v>6634</v>
      </c>
      <c r="B9260" s="4" t="s">
        <v>30</v>
      </c>
      <c r="C9260" s="4" t="s">
        <v>24</v>
      </c>
      <c r="D9260" s="4" t="s">
        <v>28</v>
      </c>
      <c r="E9260" s="4">
        <v>4.0</v>
      </c>
      <c r="F9260" s="4">
        <v>4.0</v>
      </c>
      <c r="G9260" s="4">
        <v>16.0</v>
      </c>
      <c r="H9260" s="5">
        <v>45194.0</v>
      </c>
      <c r="I9260" s="4">
        <f>IFERROR(__xludf.DUMMYFUNCTION("SPLIT(H9260,""/"")"),25.0)</f>
        <v>25</v>
      </c>
      <c r="J9260" s="4">
        <f>IFERROR(__xludf.DUMMYFUNCTION("""COMPUTED_VALUE"""),9.0)</f>
        <v>9</v>
      </c>
      <c r="K9260" s="4">
        <f>IFERROR(__xludf.DUMMYFUNCTION("""COMPUTED_VALUE"""),2023.0)</f>
        <v>2023</v>
      </c>
    </row>
    <row r="9261">
      <c r="A9261" s="1" t="s">
        <v>5961</v>
      </c>
      <c r="B9261" s="4" t="s">
        <v>30</v>
      </c>
      <c r="C9261" s="4" t="s">
        <v>30</v>
      </c>
      <c r="D9261" s="4" t="s">
        <v>30</v>
      </c>
      <c r="E9261" s="4">
        <v>2.0</v>
      </c>
      <c r="F9261" s="4">
        <v>1.0</v>
      </c>
      <c r="G9261" s="4">
        <v>2.0</v>
      </c>
      <c r="H9261" s="5">
        <v>45194.0</v>
      </c>
      <c r="I9261" s="4">
        <f>IFERROR(__xludf.DUMMYFUNCTION("SPLIT(H9261,""/"")"),25.0)</f>
        <v>25</v>
      </c>
      <c r="J9261" s="4">
        <f>IFERROR(__xludf.DUMMYFUNCTION("""COMPUTED_VALUE"""),9.0)</f>
        <v>9</v>
      </c>
      <c r="K9261" s="4">
        <f>IFERROR(__xludf.DUMMYFUNCTION("""COMPUTED_VALUE"""),2023.0)</f>
        <v>2023</v>
      </c>
    </row>
    <row r="9262">
      <c r="A9262" s="1" t="s">
        <v>4460</v>
      </c>
      <c r="B9262" s="4" t="s">
        <v>30</v>
      </c>
      <c r="C9262" s="4" t="s">
        <v>30</v>
      </c>
      <c r="D9262" s="4" t="s">
        <v>28</v>
      </c>
      <c r="E9262" s="4">
        <v>5.0</v>
      </c>
      <c r="F9262" s="4">
        <v>3.0</v>
      </c>
      <c r="G9262" s="4">
        <v>15.0</v>
      </c>
      <c r="H9262" s="5">
        <v>45194.0</v>
      </c>
      <c r="I9262" s="4">
        <f>IFERROR(__xludf.DUMMYFUNCTION("SPLIT(H9262,""/"")"),25.0)</f>
        <v>25</v>
      </c>
      <c r="J9262" s="4">
        <f>IFERROR(__xludf.DUMMYFUNCTION("""COMPUTED_VALUE"""),9.0)</f>
        <v>9</v>
      </c>
      <c r="K9262" s="4">
        <f>IFERROR(__xludf.DUMMYFUNCTION("""COMPUTED_VALUE"""),2023.0)</f>
        <v>2023</v>
      </c>
    </row>
    <row r="9263">
      <c r="A9263" s="1" t="s">
        <v>1206</v>
      </c>
      <c r="B9263" s="4" t="s">
        <v>30</v>
      </c>
      <c r="C9263" s="4" t="s">
        <v>29</v>
      </c>
      <c r="D9263" s="4" t="s">
        <v>28</v>
      </c>
      <c r="E9263" s="4">
        <v>3.0</v>
      </c>
      <c r="F9263" s="4">
        <v>1.5</v>
      </c>
      <c r="G9263" s="4">
        <v>4.5</v>
      </c>
      <c r="H9263" s="5">
        <v>45194.0</v>
      </c>
      <c r="I9263" s="4">
        <f>IFERROR(__xludf.DUMMYFUNCTION("SPLIT(H9263,""/"")"),25.0)</f>
        <v>25</v>
      </c>
      <c r="J9263" s="4">
        <f>IFERROR(__xludf.DUMMYFUNCTION("""COMPUTED_VALUE"""),9.0)</f>
        <v>9</v>
      </c>
      <c r="K9263" s="4">
        <f>IFERROR(__xludf.DUMMYFUNCTION("""COMPUTED_VALUE"""),2023.0)</f>
        <v>2023</v>
      </c>
    </row>
    <row r="9264">
      <c r="A9264" s="1" t="s">
        <v>7265</v>
      </c>
      <c r="B9264" s="4" t="s">
        <v>30</v>
      </c>
      <c r="C9264" s="4" t="s">
        <v>30</v>
      </c>
      <c r="D9264" s="4" t="s">
        <v>39</v>
      </c>
      <c r="E9264" s="4">
        <v>3.0</v>
      </c>
      <c r="F9264" s="4">
        <v>4.0</v>
      </c>
      <c r="G9264" s="4">
        <v>12.0</v>
      </c>
      <c r="H9264" s="5">
        <v>45195.0</v>
      </c>
      <c r="I9264" s="4">
        <f>IFERROR(__xludf.DUMMYFUNCTION("SPLIT(H9264,""/"")"),26.0)</f>
        <v>26</v>
      </c>
      <c r="J9264" s="4">
        <f>IFERROR(__xludf.DUMMYFUNCTION("""COMPUTED_VALUE"""),9.0)</f>
        <v>9</v>
      </c>
      <c r="K9264" s="4">
        <f>IFERROR(__xludf.DUMMYFUNCTION("""COMPUTED_VALUE"""),2023.0)</f>
        <v>2023</v>
      </c>
    </row>
    <row r="9265">
      <c r="A9265" s="1" t="s">
        <v>4345</v>
      </c>
      <c r="B9265" s="4" t="s">
        <v>30</v>
      </c>
      <c r="C9265" s="4" t="s">
        <v>29</v>
      </c>
      <c r="D9265" s="4" t="s">
        <v>28</v>
      </c>
      <c r="E9265" s="4">
        <v>2.0</v>
      </c>
      <c r="F9265" s="4">
        <v>3.0</v>
      </c>
      <c r="G9265" s="4">
        <v>6.0</v>
      </c>
      <c r="H9265" s="5">
        <v>45196.0</v>
      </c>
      <c r="I9265" s="4">
        <f>IFERROR(__xludf.DUMMYFUNCTION("SPLIT(H9265,""/"")"),27.0)</f>
        <v>27</v>
      </c>
      <c r="J9265" s="4">
        <f>IFERROR(__xludf.DUMMYFUNCTION("""COMPUTED_VALUE"""),9.0)</f>
        <v>9</v>
      </c>
      <c r="K9265" s="4">
        <f>IFERROR(__xludf.DUMMYFUNCTION("""COMPUTED_VALUE"""),2023.0)</f>
        <v>2023</v>
      </c>
    </row>
    <row r="9266">
      <c r="A9266" s="1" t="s">
        <v>5527</v>
      </c>
      <c r="B9266" s="4" t="s">
        <v>30</v>
      </c>
      <c r="C9266" s="4" t="s">
        <v>30</v>
      </c>
      <c r="D9266" s="4" t="s">
        <v>30</v>
      </c>
      <c r="E9266" s="4">
        <v>1.0</v>
      </c>
      <c r="F9266" s="4">
        <v>3.0</v>
      </c>
      <c r="G9266" s="4">
        <v>3.0</v>
      </c>
      <c r="H9266" s="5">
        <v>45196.0</v>
      </c>
      <c r="I9266" s="4">
        <f>IFERROR(__xludf.DUMMYFUNCTION("SPLIT(H9266,""/"")"),27.0)</f>
        <v>27</v>
      </c>
      <c r="J9266" s="4">
        <f>IFERROR(__xludf.DUMMYFUNCTION("""COMPUTED_VALUE"""),9.0)</f>
        <v>9</v>
      </c>
      <c r="K9266" s="4">
        <f>IFERROR(__xludf.DUMMYFUNCTION("""COMPUTED_VALUE"""),2023.0)</f>
        <v>2023</v>
      </c>
    </row>
    <row r="9267">
      <c r="A9267" s="1" t="s">
        <v>1680</v>
      </c>
      <c r="B9267" s="4" t="s">
        <v>30</v>
      </c>
      <c r="C9267" s="4" t="s">
        <v>30</v>
      </c>
      <c r="D9267" s="4" t="s">
        <v>23</v>
      </c>
      <c r="E9267" s="4">
        <v>2.0</v>
      </c>
      <c r="F9267" s="4">
        <v>3.0</v>
      </c>
      <c r="G9267" s="4">
        <v>6.0</v>
      </c>
      <c r="H9267" s="5">
        <v>45197.0</v>
      </c>
      <c r="I9267" s="4">
        <f>IFERROR(__xludf.DUMMYFUNCTION("SPLIT(H9267,""/"")"),28.0)</f>
        <v>28</v>
      </c>
      <c r="J9267" s="4">
        <f>IFERROR(__xludf.DUMMYFUNCTION("""COMPUTED_VALUE"""),9.0)</f>
        <v>9</v>
      </c>
      <c r="K9267" s="4">
        <f>IFERROR(__xludf.DUMMYFUNCTION("""COMPUTED_VALUE"""),2023.0)</f>
        <v>2023</v>
      </c>
    </row>
    <row r="9268">
      <c r="A9268" s="1" t="s">
        <v>3177</v>
      </c>
      <c r="B9268" s="4" t="s">
        <v>30</v>
      </c>
      <c r="C9268" s="4" t="s">
        <v>29</v>
      </c>
      <c r="D9268" s="4" t="s">
        <v>39</v>
      </c>
      <c r="E9268" s="4">
        <v>4.0</v>
      </c>
      <c r="F9268" s="4">
        <v>2.0</v>
      </c>
      <c r="G9268" s="4">
        <v>8.0</v>
      </c>
      <c r="H9268" s="5">
        <v>45198.0</v>
      </c>
      <c r="I9268" s="4">
        <f>IFERROR(__xludf.DUMMYFUNCTION("SPLIT(H9268,""/"")"),29.0)</f>
        <v>29</v>
      </c>
      <c r="J9268" s="4">
        <f>IFERROR(__xludf.DUMMYFUNCTION("""COMPUTED_VALUE"""),9.0)</f>
        <v>9</v>
      </c>
      <c r="K9268" s="4">
        <f>IFERROR(__xludf.DUMMYFUNCTION("""COMPUTED_VALUE"""),2023.0)</f>
        <v>2023</v>
      </c>
    </row>
    <row r="9269">
      <c r="A9269" s="1" t="s">
        <v>1552</v>
      </c>
      <c r="B9269" s="4" t="s">
        <v>30</v>
      </c>
      <c r="C9269" s="4" t="s">
        <v>24</v>
      </c>
      <c r="D9269" s="4" t="s">
        <v>28</v>
      </c>
      <c r="E9269" s="4">
        <v>5.0</v>
      </c>
      <c r="F9269" s="4">
        <v>1.0</v>
      </c>
      <c r="G9269" s="4">
        <v>5.0</v>
      </c>
      <c r="H9269" s="5">
        <v>45198.0</v>
      </c>
      <c r="I9269" s="4">
        <f>IFERROR(__xludf.DUMMYFUNCTION("SPLIT(H9269,""/"")"),29.0)</f>
        <v>29</v>
      </c>
      <c r="J9269" s="4">
        <f>IFERROR(__xludf.DUMMYFUNCTION("""COMPUTED_VALUE"""),9.0)</f>
        <v>9</v>
      </c>
      <c r="K9269" s="4">
        <f>IFERROR(__xludf.DUMMYFUNCTION("""COMPUTED_VALUE"""),2023.0)</f>
        <v>2023</v>
      </c>
    </row>
    <row r="9270">
      <c r="A9270" s="1" t="s">
        <v>9529</v>
      </c>
      <c r="B9270" s="4" t="s">
        <v>30</v>
      </c>
      <c r="C9270" s="4" t="s">
        <v>29</v>
      </c>
      <c r="D9270" s="4" t="s">
        <v>30</v>
      </c>
      <c r="E9270" s="4">
        <v>2.0</v>
      </c>
      <c r="F9270" s="4">
        <v>3.0</v>
      </c>
      <c r="G9270" s="4">
        <v>6.0</v>
      </c>
      <c r="H9270" s="5">
        <v>45198.0</v>
      </c>
      <c r="I9270" s="4">
        <f>IFERROR(__xludf.DUMMYFUNCTION("SPLIT(H9270,""/"")"),29.0)</f>
        <v>29</v>
      </c>
      <c r="J9270" s="4">
        <f>IFERROR(__xludf.DUMMYFUNCTION("""COMPUTED_VALUE"""),9.0)</f>
        <v>9</v>
      </c>
      <c r="K9270" s="4">
        <f>IFERROR(__xludf.DUMMYFUNCTION("""COMPUTED_VALUE"""),2023.0)</f>
        <v>2023</v>
      </c>
    </row>
    <row r="9271">
      <c r="A9271" s="1" t="s">
        <v>3361</v>
      </c>
      <c r="B9271" s="4" t="s">
        <v>30</v>
      </c>
      <c r="C9271" s="4" t="s">
        <v>30</v>
      </c>
      <c r="D9271" s="4" t="s">
        <v>30</v>
      </c>
      <c r="E9271" s="4">
        <v>2.0</v>
      </c>
      <c r="F9271" s="4">
        <v>2.0</v>
      </c>
      <c r="G9271" s="4">
        <v>4.0</v>
      </c>
      <c r="H9271" s="5">
        <v>45199.0</v>
      </c>
      <c r="I9271" s="4">
        <f>IFERROR(__xludf.DUMMYFUNCTION("SPLIT(H9271,""/"")"),30.0)</f>
        <v>30</v>
      </c>
      <c r="J9271" s="4">
        <f>IFERROR(__xludf.DUMMYFUNCTION("""COMPUTED_VALUE"""),9.0)</f>
        <v>9</v>
      </c>
      <c r="K9271" s="4">
        <f>IFERROR(__xludf.DUMMYFUNCTION("""COMPUTED_VALUE"""),2023.0)</f>
        <v>2023</v>
      </c>
    </row>
    <row r="9272">
      <c r="A9272" s="1" t="s">
        <v>5124</v>
      </c>
      <c r="B9272" s="4" t="s">
        <v>30</v>
      </c>
      <c r="C9272" s="4" t="s">
        <v>29</v>
      </c>
      <c r="D9272" s="4" t="s">
        <v>23</v>
      </c>
      <c r="E9272" s="4">
        <v>2.0</v>
      </c>
      <c r="F9272" s="4">
        <v>1.0</v>
      </c>
      <c r="G9272" s="4">
        <v>2.0</v>
      </c>
      <c r="H9272" s="5">
        <v>45199.0</v>
      </c>
      <c r="I9272" s="4">
        <f>IFERROR(__xludf.DUMMYFUNCTION("SPLIT(H9272,""/"")"),30.0)</f>
        <v>30</v>
      </c>
      <c r="J9272" s="4">
        <f>IFERROR(__xludf.DUMMYFUNCTION("""COMPUTED_VALUE"""),9.0)</f>
        <v>9</v>
      </c>
      <c r="K9272" s="4">
        <f>IFERROR(__xludf.DUMMYFUNCTION("""COMPUTED_VALUE"""),2023.0)</f>
        <v>2023</v>
      </c>
    </row>
    <row r="9273">
      <c r="A9273" s="1" t="s">
        <v>3017</v>
      </c>
      <c r="B9273" s="4" t="s">
        <v>30</v>
      </c>
      <c r="C9273" s="4" t="s">
        <v>29</v>
      </c>
      <c r="D9273" s="4" t="s">
        <v>28</v>
      </c>
      <c r="E9273" s="4">
        <v>3.0</v>
      </c>
      <c r="F9273" s="4">
        <v>3.0</v>
      </c>
      <c r="G9273" s="4">
        <v>9.0</v>
      </c>
      <c r="H9273" s="5">
        <v>45201.0</v>
      </c>
      <c r="I9273" s="4">
        <f>IFERROR(__xludf.DUMMYFUNCTION("SPLIT(H9273,""/"")"),2.0)</f>
        <v>2</v>
      </c>
      <c r="J9273" s="4">
        <f>IFERROR(__xludf.DUMMYFUNCTION("""COMPUTED_VALUE"""),10.0)</f>
        <v>10</v>
      </c>
      <c r="K9273" s="4">
        <f>IFERROR(__xludf.DUMMYFUNCTION("""COMPUTED_VALUE"""),2023.0)</f>
        <v>2023</v>
      </c>
    </row>
    <row r="9274">
      <c r="A9274" s="1" t="s">
        <v>4688</v>
      </c>
      <c r="B9274" s="4" t="s">
        <v>30</v>
      </c>
      <c r="C9274" s="4" t="s">
        <v>29</v>
      </c>
      <c r="D9274" s="4" t="s">
        <v>30</v>
      </c>
      <c r="E9274" s="4">
        <v>1.0</v>
      </c>
      <c r="F9274" s="4">
        <v>3.0</v>
      </c>
      <c r="G9274" s="4">
        <v>3.0</v>
      </c>
      <c r="H9274" s="5">
        <v>45201.0</v>
      </c>
      <c r="I9274" s="4">
        <f>IFERROR(__xludf.DUMMYFUNCTION("SPLIT(H9274,""/"")"),2.0)</f>
        <v>2</v>
      </c>
      <c r="J9274" s="4">
        <f>IFERROR(__xludf.DUMMYFUNCTION("""COMPUTED_VALUE"""),10.0)</f>
        <v>10</v>
      </c>
      <c r="K9274" s="4">
        <f>IFERROR(__xludf.DUMMYFUNCTION("""COMPUTED_VALUE"""),2023.0)</f>
        <v>2023</v>
      </c>
    </row>
    <row r="9275">
      <c r="A9275" s="1" t="s">
        <v>297</v>
      </c>
      <c r="B9275" s="4" t="s">
        <v>30</v>
      </c>
      <c r="C9275" s="4" t="s">
        <v>30</v>
      </c>
      <c r="D9275" s="4" t="s">
        <v>28</v>
      </c>
      <c r="E9275" s="4">
        <v>3.0</v>
      </c>
      <c r="F9275" s="4">
        <v>3.0</v>
      </c>
      <c r="G9275" s="4">
        <v>9.0</v>
      </c>
      <c r="H9275" s="5">
        <v>45201.0</v>
      </c>
      <c r="I9275" s="4">
        <f>IFERROR(__xludf.DUMMYFUNCTION("SPLIT(H9275,""/"")"),2.0)</f>
        <v>2</v>
      </c>
      <c r="J9275" s="4">
        <f>IFERROR(__xludf.DUMMYFUNCTION("""COMPUTED_VALUE"""),10.0)</f>
        <v>10</v>
      </c>
      <c r="K9275" s="4">
        <f>IFERROR(__xludf.DUMMYFUNCTION("""COMPUTED_VALUE"""),2023.0)</f>
        <v>2023</v>
      </c>
    </row>
    <row r="9276">
      <c r="A9276" s="1" t="s">
        <v>1561</v>
      </c>
      <c r="B9276" s="4" t="s">
        <v>30</v>
      </c>
      <c r="C9276" s="4" t="s">
        <v>29</v>
      </c>
      <c r="D9276" s="4" t="s">
        <v>39</v>
      </c>
      <c r="E9276" s="4">
        <v>1.0</v>
      </c>
      <c r="F9276" s="4">
        <v>4.0</v>
      </c>
      <c r="G9276" s="4">
        <v>4.0</v>
      </c>
      <c r="H9276" s="5">
        <v>45202.0</v>
      </c>
      <c r="I9276" s="4">
        <f>IFERROR(__xludf.DUMMYFUNCTION("SPLIT(H9276,""/"")"),3.0)</f>
        <v>3</v>
      </c>
      <c r="J9276" s="4">
        <f>IFERROR(__xludf.DUMMYFUNCTION("""COMPUTED_VALUE"""),10.0)</f>
        <v>10</v>
      </c>
      <c r="K9276" s="4">
        <f>IFERROR(__xludf.DUMMYFUNCTION("""COMPUTED_VALUE"""),2023.0)</f>
        <v>2023</v>
      </c>
    </row>
    <row r="9277">
      <c r="A9277" s="1" t="s">
        <v>5861</v>
      </c>
      <c r="B9277" s="4" t="s">
        <v>30</v>
      </c>
      <c r="C9277" s="4" t="s">
        <v>30</v>
      </c>
      <c r="D9277" s="4" t="s">
        <v>28</v>
      </c>
      <c r="E9277" s="4">
        <v>5.0</v>
      </c>
      <c r="F9277" s="4">
        <v>3.0</v>
      </c>
      <c r="G9277" s="4">
        <v>15.0</v>
      </c>
      <c r="H9277" s="5">
        <v>45202.0</v>
      </c>
      <c r="I9277" s="4">
        <f>IFERROR(__xludf.DUMMYFUNCTION("SPLIT(H9277,""/"")"),3.0)</f>
        <v>3</v>
      </c>
      <c r="J9277" s="4">
        <f>IFERROR(__xludf.DUMMYFUNCTION("""COMPUTED_VALUE"""),10.0)</f>
        <v>10</v>
      </c>
      <c r="K9277" s="4">
        <f>IFERROR(__xludf.DUMMYFUNCTION("""COMPUTED_VALUE"""),2023.0)</f>
        <v>2023</v>
      </c>
    </row>
    <row r="9278">
      <c r="A9278" s="1" t="s">
        <v>9807</v>
      </c>
      <c r="B9278" s="4" t="s">
        <v>30</v>
      </c>
      <c r="C9278" s="4" t="s">
        <v>30</v>
      </c>
      <c r="D9278" s="4" t="s">
        <v>23</v>
      </c>
      <c r="E9278" s="4">
        <v>3.0</v>
      </c>
      <c r="F9278" s="4">
        <v>1.5</v>
      </c>
      <c r="G9278" s="4">
        <v>4.5</v>
      </c>
      <c r="H9278" s="5">
        <v>45203.0</v>
      </c>
      <c r="I9278" s="4">
        <f>IFERROR(__xludf.DUMMYFUNCTION("SPLIT(H9278,""/"")"),4.0)</f>
        <v>4</v>
      </c>
      <c r="J9278" s="4">
        <f>IFERROR(__xludf.DUMMYFUNCTION("""COMPUTED_VALUE"""),10.0)</f>
        <v>10</v>
      </c>
      <c r="K9278" s="4">
        <f>IFERROR(__xludf.DUMMYFUNCTION("""COMPUTED_VALUE"""),2023.0)</f>
        <v>2023</v>
      </c>
    </row>
    <row r="9279">
      <c r="A9279" s="1" t="s">
        <v>2366</v>
      </c>
      <c r="B9279" s="4" t="s">
        <v>30</v>
      </c>
      <c r="C9279" s="4" t="s">
        <v>30</v>
      </c>
      <c r="D9279" s="4" t="s">
        <v>30</v>
      </c>
      <c r="E9279" s="4">
        <v>1.0</v>
      </c>
      <c r="F9279" s="4">
        <v>4.0</v>
      </c>
      <c r="G9279" s="4">
        <v>4.0</v>
      </c>
      <c r="H9279" s="5">
        <v>45203.0</v>
      </c>
      <c r="I9279" s="4">
        <f>IFERROR(__xludf.DUMMYFUNCTION("SPLIT(H9279,""/"")"),4.0)</f>
        <v>4</v>
      </c>
      <c r="J9279" s="4">
        <f>IFERROR(__xludf.DUMMYFUNCTION("""COMPUTED_VALUE"""),10.0)</f>
        <v>10</v>
      </c>
      <c r="K9279" s="4">
        <f>IFERROR(__xludf.DUMMYFUNCTION("""COMPUTED_VALUE"""),2023.0)</f>
        <v>2023</v>
      </c>
    </row>
    <row r="9280">
      <c r="A9280" s="1" t="s">
        <v>7902</v>
      </c>
      <c r="B9280" s="4" t="s">
        <v>30</v>
      </c>
      <c r="C9280" s="4" t="s">
        <v>29</v>
      </c>
      <c r="D9280" s="4" t="s">
        <v>23</v>
      </c>
      <c r="E9280" s="4">
        <v>3.0</v>
      </c>
      <c r="F9280" s="4">
        <v>3.0</v>
      </c>
      <c r="G9280" s="4">
        <v>9.0</v>
      </c>
      <c r="H9280" s="5">
        <v>45203.0</v>
      </c>
      <c r="I9280" s="4">
        <f>IFERROR(__xludf.DUMMYFUNCTION("SPLIT(H9280,""/"")"),4.0)</f>
        <v>4</v>
      </c>
      <c r="J9280" s="4">
        <f>IFERROR(__xludf.DUMMYFUNCTION("""COMPUTED_VALUE"""),10.0)</f>
        <v>10</v>
      </c>
      <c r="K9280" s="4">
        <f>IFERROR(__xludf.DUMMYFUNCTION("""COMPUTED_VALUE"""),2023.0)</f>
        <v>2023</v>
      </c>
    </row>
    <row r="9281">
      <c r="A9281" s="1" t="s">
        <v>666</v>
      </c>
      <c r="B9281" s="4" t="s">
        <v>30</v>
      </c>
      <c r="C9281" s="4" t="s">
        <v>29</v>
      </c>
      <c r="D9281" s="4" t="s">
        <v>39</v>
      </c>
      <c r="E9281" s="4">
        <v>3.0</v>
      </c>
      <c r="F9281" s="4">
        <v>1.0</v>
      </c>
      <c r="G9281" s="4">
        <v>3.0</v>
      </c>
      <c r="H9281" s="5">
        <v>45204.0</v>
      </c>
      <c r="I9281" s="4">
        <f>IFERROR(__xludf.DUMMYFUNCTION("SPLIT(H9281,""/"")"),5.0)</f>
        <v>5</v>
      </c>
      <c r="J9281" s="4">
        <f>IFERROR(__xludf.DUMMYFUNCTION("""COMPUTED_VALUE"""),10.0)</f>
        <v>10</v>
      </c>
      <c r="K9281" s="4">
        <f>IFERROR(__xludf.DUMMYFUNCTION("""COMPUTED_VALUE"""),2023.0)</f>
        <v>2023</v>
      </c>
    </row>
    <row r="9282">
      <c r="A9282" s="1" t="s">
        <v>4190</v>
      </c>
      <c r="B9282" s="4" t="s">
        <v>30</v>
      </c>
      <c r="C9282" s="4" t="s">
        <v>29</v>
      </c>
      <c r="D9282" s="4" t="s">
        <v>30</v>
      </c>
      <c r="E9282" s="4">
        <v>5.0</v>
      </c>
      <c r="F9282" s="4">
        <v>1.5</v>
      </c>
      <c r="G9282" s="4">
        <v>7.5</v>
      </c>
      <c r="H9282" s="5">
        <v>45204.0</v>
      </c>
      <c r="I9282" s="4">
        <f>IFERROR(__xludf.DUMMYFUNCTION("SPLIT(H9282,""/"")"),5.0)</f>
        <v>5</v>
      </c>
      <c r="J9282" s="4">
        <f>IFERROR(__xludf.DUMMYFUNCTION("""COMPUTED_VALUE"""),10.0)</f>
        <v>10</v>
      </c>
      <c r="K9282" s="4">
        <f>IFERROR(__xludf.DUMMYFUNCTION("""COMPUTED_VALUE"""),2023.0)</f>
        <v>2023</v>
      </c>
    </row>
    <row r="9283">
      <c r="A9283" s="1" t="s">
        <v>4914</v>
      </c>
      <c r="B9283" s="4" t="s">
        <v>30</v>
      </c>
      <c r="C9283" s="4" t="s">
        <v>30</v>
      </c>
      <c r="D9283" s="4" t="s">
        <v>30</v>
      </c>
      <c r="E9283" s="4">
        <v>1.0</v>
      </c>
      <c r="F9283" s="4">
        <v>4.0</v>
      </c>
      <c r="G9283" s="4">
        <v>4.0</v>
      </c>
      <c r="H9283" s="5">
        <v>45204.0</v>
      </c>
      <c r="I9283" s="4">
        <f>IFERROR(__xludf.DUMMYFUNCTION("SPLIT(H9283,""/"")"),5.0)</f>
        <v>5</v>
      </c>
      <c r="J9283" s="4">
        <f>IFERROR(__xludf.DUMMYFUNCTION("""COMPUTED_VALUE"""),10.0)</f>
        <v>10</v>
      </c>
      <c r="K9283" s="4">
        <f>IFERROR(__xludf.DUMMYFUNCTION("""COMPUTED_VALUE"""),2023.0)</f>
        <v>2023</v>
      </c>
    </row>
    <row r="9284">
      <c r="A9284" s="1" t="s">
        <v>42</v>
      </c>
      <c r="B9284" s="4" t="s">
        <v>30</v>
      </c>
      <c r="C9284" s="4" t="s">
        <v>24</v>
      </c>
      <c r="D9284" s="4" t="s">
        <v>30</v>
      </c>
      <c r="E9284" s="4">
        <v>3.0</v>
      </c>
      <c r="F9284" s="4">
        <v>3.0</v>
      </c>
      <c r="G9284" s="4">
        <v>9.0</v>
      </c>
      <c r="H9284" s="5">
        <v>45205.0</v>
      </c>
      <c r="I9284" s="4">
        <f>IFERROR(__xludf.DUMMYFUNCTION("SPLIT(H9284,""/"")"),6.0)</f>
        <v>6</v>
      </c>
      <c r="J9284" s="4">
        <f>IFERROR(__xludf.DUMMYFUNCTION("""COMPUTED_VALUE"""),10.0)</f>
        <v>10</v>
      </c>
      <c r="K9284" s="4">
        <f>IFERROR(__xludf.DUMMYFUNCTION("""COMPUTED_VALUE"""),2023.0)</f>
        <v>2023</v>
      </c>
    </row>
    <row r="9285">
      <c r="A9285" s="1" t="s">
        <v>7087</v>
      </c>
      <c r="B9285" s="4" t="s">
        <v>30</v>
      </c>
      <c r="C9285" s="4" t="s">
        <v>30</v>
      </c>
      <c r="D9285" s="4" t="s">
        <v>28</v>
      </c>
      <c r="E9285" s="4">
        <v>5.0</v>
      </c>
      <c r="F9285" s="4">
        <v>1.0</v>
      </c>
      <c r="G9285" s="4">
        <v>5.0</v>
      </c>
      <c r="H9285" s="5">
        <v>45205.0</v>
      </c>
      <c r="I9285" s="4">
        <f>IFERROR(__xludf.DUMMYFUNCTION("SPLIT(H9285,""/"")"),6.0)</f>
        <v>6</v>
      </c>
      <c r="J9285" s="4">
        <f>IFERROR(__xludf.DUMMYFUNCTION("""COMPUTED_VALUE"""),10.0)</f>
        <v>10</v>
      </c>
      <c r="K9285" s="4">
        <f>IFERROR(__xludf.DUMMYFUNCTION("""COMPUTED_VALUE"""),2023.0)</f>
        <v>2023</v>
      </c>
    </row>
    <row r="9286">
      <c r="A9286" s="1" t="s">
        <v>9508</v>
      </c>
      <c r="B9286" s="4" t="s">
        <v>30</v>
      </c>
      <c r="C9286" s="4" t="s">
        <v>29</v>
      </c>
      <c r="D9286" s="4" t="s">
        <v>28</v>
      </c>
      <c r="E9286" s="4">
        <v>3.0</v>
      </c>
      <c r="F9286" s="4">
        <v>4.0</v>
      </c>
      <c r="G9286" s="4">
        <v>12.0</v>
      </c>
      <c r="H9286" s="5">
        <v>45205.0</v>
      </c>
      <c r="I9286" s="4">
        <f>IFERROR(__xludf.DUMMYFUNCTION("SPLIT(H9286,""/"")"),6.0)</f>
        <v>6</v>
      </c>
      <c r="J9286" s="4">
        <f>IFERROR(__xludf.DUMMYFUNCTION("""COMPUTED_VALUE"""),10.0)</f>
        <v>10</v>
      </c>
      <c r="K9286" s="4">
        <f>IFERROR(__xludf.DUMMYFUNCTION("""COMPUTED_VALUE"""),2023.0)</f>
        <v>2023</v>
      </c>
    </row>
    <row r="9287">
      <c r="A9287" s="1" t="s">
        <v>6210</v>
      </c>
      <c r="B9287" s="4" t="s">
        <v>30</v>
      </c>
      <c r="C9287" s="4" t="s">
        <v>24</v>
      </c>
      <c r="D9287" s="4" t="s">
        <v>23</v>
      </c>
      <c r="E9287" s="4">
        <v>1.0</v>
      </c>
      <c r="F9287" s="4">
        <v>4.0</v>
      </c>
      <c r="G9287" s="4">
        <v>4.0</v>
      </c>
      <c r="H9287" s="5">
        <v>45206.0</v>
      </c>
      <c r="I9287" s="4">
        <f>IFERROR(__xludf.DUMMYFUNCTION("SPLIT(H9287,""/"")"),7.0)</f>
        <v>7</v>
      </c>
      <c r="J9287" s="4">
        <f>IFERROR(__xludf.DUMMYFUNCTION("""COMPUTED_VALUE"""),10.0)</f>
        <v>10</v>
      </c>
      <c r="K9287" s="4">
        <f>IFERROR(__xludf.DUMMYFUNCTION("""COMPUTED_VALUE"""),2023.0)</f>
        <v>2023</v>
      </c>
    </row>
    <row r="9288">
      <c r="A9288" s="1" t="s">
        <v>942</v>
      </c>
      <c r="B9288" s="4" t="s">
        <v>30</v>
      </c>
      <c r="C9288" s="4" t="s">
        <v>30</v>
      </c>
      <c r="D9288" s="4" t="s">
        <v>28</v>
      </c>
      <c r="E9288" s="4">
        <v>1.0</v>
      </c>
      <c r="F9288" s="4">
        <v>4.0</v>
      </c>
      <c r="G9288" s="4">
        <v>4.0</v>
      </c>
      <c r="H9288" s="5">
        <v>45206.0</v>
      </c>
      <c r="I9288" s="4">
        <f>IFERROR(__xludf.DUMMYFUNCTION("SPLIT(H9288,""/"")"),7.0)</f>
        <v>7</v>
      </c>
      <c r="J9288" s="4">
        <f>IFERROR(__xludf.DUMMYFUNCTION("""COMPUTED_VALUE"""),10.0)</f>
        <v>10</v>
      </c>
      <c r="K9288" s="4">
        <f>IFERROR(__xludf.DUMMYFUNCTION("""COMPUTED_VALUE"""),2023.0)</f>
        <v>2023</v>
      </c>
    </row>
    <row r="9289">
      <c r="A9289" s="1" t="s">
        <v>9399</v>
      </c>
      <c r="B9289" s="4" t="s">
        <v>30</v>
      </c>
      <c r="C9289" s="4" t="s">
        <v>30</v>
      </c>
      <c r="D9289" s="4" t="s">
        <v>39</v>
      </c>
      <c r="E9289" s="4">
        <v>1.0</v>
      </c>
      <c r="F9289" s="4">
        <v>3.0</v>
      </c>
      <c r="G9289" s="4">
        <v>3.0</v>
      </c>
      <c r="H9289" s="5">
        <v>45206.0</v>
      </c>
      <c r="I9289" s="4">
        <f>IFERROR(__xludf.DUMMYFUNCTION("SPLIT(H9289,""/"")"),7.0)</f>
        <v>7</v>
      </c>
      <c r="J9289" s="4">
        <f>IFERROR(__xludf.DUMMYFUNCTION("""COMPUTED_VALUE"""),10.0)</f>
        <v>10</v>
      </c>
      <c r="K9289" s="4">
        <f>IFERROR(__xludf.DUMMYFUNCTION("""COMPUTED_VALUE"""),2023.0)</f>
        <v>2023</v>
      </c>
    </row>
    <row r="9290">
      <c r="A9290" s="1" t="s">
        <v>6821</v>
      </c>
      <c r="B9290" s="4" t="s">
        <v>30</v>
      </c>
      <c r="C9290" s="4" t="s">
        <v>24</v>
      </c>
      <c r="D9290" s="4" t="s">
        <v>28</v>
      </c>
      <c r="E9290" s="4">
        <v>2.0</v>
      </c>
      <c r="F9290" s="4">
        <v>1.0</v>
      </c>
      <c r="G9290" s="4">
        <v>2.0</v>
      </c>
      <c r="H9290" s="5">
        <v>45207.0</v>
      </c>
      <c r="I9290" s="4">
        <f>IFERROR(__xludf.DUMMYFUNCTION("SPLIT(H9290,""/"")"),8.0)</f>
        <v>8</v>
      </c>
      <c r="J9290" s="4">
        <f>IFERROR(__xludf.DUMMYFUNCTION("""COMPUTED_VALUE"""),10.0)</f>
        <v>10</v>
      </c>
      <c r="K9290" s="4">
        <f>IFERROR(__xludf.DUMMYFUNCTION("""COMPUTED_VALUE"""),2023.0)</f>
        <v>2023</v>
      </c>
    </row>
    <row r="9291">
      <c r="A9291" s="1" t="s">
        <v>9228</v>
      </c>
      <c r="B9291" s="4" t="s">
        <v>30</v>
      </c>
      <c r="C9291" s="4" t="s">
        <v>29</v>
      </c>
      <c r="D9291" s="4" t="s">
        <v>23</v>
      </c>
      <c r="E9291" s="4">
        <v>4.0</v>
      </c>
      <c r="F9291" s="4">
        <v>1.5</v>
      </c>
      <c r="G9291" s="4">
        <v>6.0</v>
      </c>
      <c r="H9291" s="5">
        <v>45207.0</v>
      </c>
      <c r="I9291" s="4">
        <f>IFERROR(__xludf.DUMMYFUNCTION("SPLIT(H9291,""/"")"),8.0)</f>
        <v>8</v>
      </c>
      <c r="J9291" s="4">
        <f>IFERROR(__xludf.DUMMYFUNCTION("""COMPUTED_VALUE"""),10.0)</f>
        <v>10</v>
      </c>
      <c r="K9291" s="4">
        <f>IFERROR(__xludf.DUMMYFUNCTION("""COMPUTED_VALUE"""),2023.0)</f>
        <v>2023</v>
      </c>
    </row>
    <row r="9292">
      <c r="A9292" s="1" t="s">
        <v>7674</v>
      </c>
      <c r="B9292" s="4" t="s">
        <v>30</v>
      </c>
      <c r="C9292" s="4" t="s">
        <v>24</v>
      </c>
      <c r="D9292" s="4" t="s">
        <v>23</v>
      </c>
      <c r="E9292" s="4">
        <v>5.0</v>
      </c>
      <c r="F9292" s="4">
        <v>1.0</v>
      </c>
      <c r="G9292" s="4">
        <v>5.0</v>
      </c>
      <c r="H9292" s="5">
        <v>45207.0</v>
      </c>
      <c r="I9292" s="4">
        <f>IFERROR(__xludf.DUMMYFUNCTION("SPLIT(H9292,""/"")"),8.0)</f>
        <v>8</v>
      </c>
      <c r="J9292" s="4">
        <f>IFERROR(__xludf.DUMMYFUNCTION("""COMPUTED_VALUE"""),10.0)</f>
        <v>10</v>
      </c>
      <c r="K9292" s="4">
        <f>IFERROR(__xludf.DUMMYFUNCTION("""COMPUTED_VALUE"""),2023.0)</f>
        <v>2023</v>
      </c>
    </row>
    <row r="9293">
      <c r="A9293" s="1" t="s">
        <v>1490</v>
      </c>
      <c r="B9293" s="4" t="s">
        <v>30</v>
      </c>
      <c r="C9293" s="4" t="s">
        <v>30</v>
      </c>
      <c r="D9293" s="4" t="s">
        <v>28</v>
      </c>
      <c r="E9293" s="4">
        <v>1.0</v>
      </c>
      <c r="F9293" s="4">
        <v>5.0</v>
      </c>
      <c r="G9293" s="4">
        <v>5.0</v>
      </c>
      <c r="H9293" s="5">
        <v>45208.0</v>
      </c>
      <c r="I9293" s="4">
        <f>IFERROR(__xludf.DUMMYFUNCTION("SPLIT(H9293,""/"")"),9.0)</f>
        <v>9</v>
      </c>
      <c r="J9293" s="4">
        <f>IFERROR(__xludf.DUMMYFUNCTION("""COMPUTED_VALUE"""),10.0)</f>
        <v>10</v>
      </c>
      <c r="K9293" s="4">
        <f>IFERROR(__xludf.DUMMYFUNCTION("""COMPUTED_VALUE"""),2023.0)</f>
        <v>2023</v>
      </c>
    </row>
    <row r="9294">
      <c r="A9294" s="1" t="s">
        <v>1092</v>
      </c>
      <c r="B9294" s="4" t="s">
        <v>30</v>
      </c>
      <c r="C9294" s="4" t="s">
        <v>29</v>
      </c>
      <c r="D9294" s="4" t="s">
        <v>23</v>
      </c>
      <c r="E9294" s="4">
        <v>2.0</v>
      </c>
      <c r="F9294" s="4">
        <v>1.0</v>
      </c>
      <c r="G9294" s="4">
        <v>2.0</v>
      </c>
      <c r="H9294" s="5">
        <v>45208.0</v>
      </c>
      <c r="I9294" s="4">
        <f>IFERROR(__xludf.DUMMYFUNCTION("SPLIT(H9294,""/"")"),9.0)</f>
        <v>9</v>
      </c>
      <c r="J9294" s="4">
        <f>IFERROR(__xludf.DUMMYFUNCTION("""COMPUTED_VALUE"""),10.0)</f>
        <v>10</v>
      </c>
      <c r="K9294" s="4">
        <f>IFERROR(__xludf.DUMMYFUNCTION("""COMPUTED_VALUE"""),2023.0)</f>
        <v>2023</v>
      </c>
    </row>
    <row r="9295">
      <c r="A9295" s="1" t="s">
        <v>3056</v>
      </c>
      <c r="B9295" s="4" t="s">
        <v>30</v>
      </c>
      <c r="C9295" s="4" t="s">
        <v>30</v>
      </c>
      <c r="D9295" s="4" t="s">
        <v>39</v>
      </c>
      <c r="E9295" s="4">
        <v>4.0</v>
      </c>
      <c r="F9295" s="4">
        <v>3.0</v>
      </c>
      <c r="G9295" s="4">
        <v>12.0</v>
      </c>
      <c r="H9295" s="5">
        <v>45208.0</v>
      </c>
      <c r="I9295" s="4">
        <f>IFERROR(__xludf.DUMMYFUNCTION("SPLIT(H9295,""/"")"),9.0)</f>
        <v>9</v>
      </c>
      <c r="J9295" s="4">
        <f>IFERROR(__xludf.DUMMYFUNCTION("""COMPUTED_VALUE"""),10.0)</f>
        <v>10</v>
      </c>
      <c r="K9295" s="4">
        <f>IFERROR(__xludf.DUMMYFUNCTION("""COMPUTED_VALUE"""),2023.0)</f>
        <v>2023</v>
      </c>
    </row>
    <row r="9296">
      <c r="A9296" s="1" t="s">
        <v>100</v>
      </c>
      <c r="B9296" s="4" t="s">
        <v>30</v>
      </c>
      <c r="C9296" s="4" t="s">
        <v>29</v>
      </c>
      <c r="D9296" s="4" t="s">
        <v>30</v>
      </c>
      <c r="E9296" s="4">
        <v>1.0</v>
      </c>
      <c r="F9296" s="4">
        <v>3.0</v>
      </c>
      <c r="G9296" s="4">
        <v>3.0</v>
      </c>
      <c r="H9296" s="5">
        <v>45208.0</v>
      </c>
      <c r="I9296" s="4">
        <f>IFERROR(__xludf.DUMMYFUNCTION("SPLIT(H9296,""/"")"),9.0)</f>
        <v>9</v>
      </c>
      <c r="J9296" s="4">
        <f>IFERROR(__xludf.DUMMYFUNCTION("""COMPUTED_VALUE"""),10.0)</f>
        <v>10</v>
      </c>
      <c r="K9296" s="4">
        <f>IFERROR(__xludf.DUMMYFUNCTION("""COMPUTED_VALUE"""),2023.0)</f>
        <v>2023</v>
      </c>
    </row>
    <row r="9297">
      <c r="A9297" s="1" t="s">
        <v>6062</v>
      </c>
      <c r="B9297" s="4" t="s">
        <v>30</v>
      </c>
      <c r="C9297" s="4" t="s">
        <v>30</v>
      </c>
      <c r="D9297" s="4" t="s">
        <v>30</v>
      </c>
      <c r="E9297" s="4">
        <v>5.0</v>
      </c>
      <c r="F9297" s="4">
        <v>5.0</v>
      </c>
      <c r="G9297" s="4">
        <v>25.0</v>
      </c>
      <c r="H9297" s="5">
        <v>45208.0</v>
      </c>
      <c r="I9297" s="4">
        <f>IFERROR(__xludf.DUMMYFUNCTION("SPLIT(H9297,""/"")"),9.0)</f>
        <v>9</v>
      </c>
      <c r="J9297" s="4">
        <f>IFERROR(__xludf.DUMMYFUNCTION("""COMPUTED_VALUE"""),10.0)</f>
        <v>10</v>
      </c>
      <c r="K9297" s="4">
        <f>IFERROR(__xludf.DUMMYFUNCTION("""COMPUTED_VALUE"""),2023.0)</f>
        <v>2023</v>
      </c>
    </row>
    <row r="9298">
      <c r="A9298" s="1" t="s">
        <v>1023</v>
      </c>
      <c r="B9298" s="4" t="s">
        <v>30</v>
      </c>
      <c r="C9298" s="4" t="s">
        <v>30</v>
      </c>
      <c r="D9298" s="4" t="s">
        <v>23</v>
      </c>
      <c r="E9298" s="4">
        <v>4.0</v>
      </c>
      <c r="F9298" s="4">
        <v>5.0</v>
      </c>
      <c r="G9298" s="4">
        <v>20.0</v>
      </c>
      <c r="H9298" s="7">
        <v>45210.0</v>
      </c>
      <c r="I9298" s="4">
        <f>IFERROR(__xludf.DUMMYFUNCTION("SPLIT(H9298,""/"")"),11.0)</f>
        <v>11</v>
      </c>
      <c r="J9298" s="4">
        <f>IFERROR(__xludf.DUMMYFUNCTION("""COMPUTED_VALUE"""),10.0)</f>
        <v>10</v>
      </c>
      <c r="K9298" s="4">
        <f>IFERROR(__xludf.DUMMYFUNCTION("""COMPUTED_VALUE"""),2023.0)</f>
        <v>2023</v>
      </c>
    </row>
    <row r="9299">
      <c r="A9299" s="1" t="s">
        <v>9400</v>
      </c>
      <c r="B9299" s="4" t="s">
        <v>30</v>
      </c>
      <c r="C9299" s="4" t="s">
        <v>24</v>
      </c>
      <c r="D9299" s="4" t="s">
        <v>39</v>
      </c>
      <c r="E9299" s="4">
        <v>4.0</v>
      </c>
      <c r="F9299" s="4">
        <v>1.5</v>
      </c>
      <c r="G9299" s="4">
        <v>6.0</v>
      </c>
      <c r="H9299" s="7">
        <v>45210.0</v>
      </c>
      <c r="I9299" s="4">
        <f>IFERROR(__xludf.DUMMYFUNCTION("SPLIT(H9299,""/"")"),11.0)</f>
        <v>11</v>
      </c>
      <c r="J9299" s="4">
        <f>IFERROR(__xludf.DUMMYFUNCTION("""COMPUTED_VALUE"""),10.0)</f>
        <v>10</v>
      </c>
      <c r="K9299" s="4">
        <f>IFERROR(__xludf.DUMMYFUNCTION("""COMPUTED_VALUE"""),2023.0)</f>
        <v>2023</v>
      </c>
    </row>
    <row r="9300">
      <c r="A9300" s="1" t="s">
        <v>6231</v>
      </c>
      <c r="B9300" s="4" t="s">
        <v>30</v>
      </c>
      <c r="C9300" s="4" t="s">
        <v>30</v>
      </c>
      <c r="D9300" s="4" t="s">
        <v>30</v>
      </c>
      <c r="E9300" s="4">
        <v>3.0</v>
      </c>
      <c r="F9300" s="4">
        <v>4.0</v>
      </c>
      <c r="G9300" s="4">
        <v>12.0</v>
      </c>
      <c r="H9300" s="7">
        <v>45210.0</v>
      </c>
      <c r="I9300" s="4">
        <f>IFERROR(__xludf.DUMMYFUNCTION("SPLIT(H9300,""/"")"),11.0)</f>
        <v>11</v>
      </c>
      <c r="J9300" s="4">
        <f>IFERROR(__xludf.DUMMYFUNCTION("""COMPUTED_VALUE"""),10.0)</f>
        <v>10</v>
      </c>
      <c r="K9300" s="4">
        <f>IFERROR(__xludf.DUMMYFUNCTION("""COMPUTED_VALUE"""),2023.0)</f>
        <v>2023</v>
      </c>
    </row>
    <row r="9301">
      <c r="A9301" s="1" t="s">
        <v>4760</v>
      </c>
      <c r="B9301" s="4" t="s">
        <v>30</v>
      </c>
      <c r="C9301" s="4" t="s">
        <v>29</v>
      </c>
      <c r="D9301" s="4" t="s">
        <v>28</v>
      </c>
      <c r="E9301" s="4">
        <v>3.0</v>
      </c>
      <c r="F9301" s="4">
        <v>1.5</v>
      </c>
      <c r="G9301" s="4">
        <v>4.5</v>
      </c>
      <c r="H9301" s="7">
        <v>45211.0</v>
      </c>
      <c r="I9301" s="4">
        <f>IFERROR(__xludf.DUMMYFUNCTION("SPLIT(H9301,""/"")"),12.0)</f>
        <v>12</v>
      </c>
      <c r="J9301" s="4">
        <f>IFERROR(__xludf.DUMMYFUNCTION("""COMPUTED_VALUE"""),10.0)</f>
        <v>10</v>
      </c>
      <c r="K9301" s="4">
        <f>IFERROR(__xludf.DUMMYFUNCTION("""COMPUTED_VALUE"""),2023.0)</f>
        <v>2023</v>
      </c>
    </row>
    <row r="9302">
      <c r="A9302" s="1" t="s">
        <v>6529</v>
      </c>
      <c r="B9302" s="4" t="s">
        <v>30</v>
      </c>
      <c r="C9302" s="4" t="s">
        <v>30</v>
      </c>
      <c r="D9302" s="4" t="s">
        <v>39</v>
      </c>
      <c r="E9302" s="4">
        <v>2.0</v>
      </c>
      <c r="F9302" s="4">
        <v>1.5</v>
      </c>
      <c r="G9302" s="4">
        <v>3.0</v>
      </c>
      <c r="H9302" s="7">
        <v>45212.0</v>
      </c>
      <c r="I9302" s="4">
        <f>IFERROR(__xludf.DUMMYFUNCTION("SPLIT(H9302,""/"")"),13.0)</f>
        <v>13</v>
      </c>
      <c r="J9302" s="4">
        <f>IFERROR(__xludf.DUMMYFUNCTION("""COMPUTED_VALUE"""),10.0)</f>
        <v>10</v>
      </c>
      <c r="K9302" s="4">
        <f>IFERROR(__xludf.DUMMYFUNCTION("""COMPUTED_VALUE"""),2023.0)</f>
        <v>2023</v>
      </c>
    </row>
    <row r="9303">
      <c r="A9303" s="1" t="s">
        <v>8784</v>
      </c>
      <c r="B9303" s="4" t="s">
        <v>30</v>
      </c>
      <c r="C9303" s="4" t="s">
        <v>29</v>
      </c>
      <c r="D9303" s="4" t="s">
        <v>39</v>
      </c>
      <c r="E9303" s="4">
        <v>5.0</v>
      </c>
      <c r="F9303" s="4">
        <v>5.0</v>
      </c>
      <c r="G9303" s="4">
        <v>25.0</v>
      </c>
      <c r="H9303" s="7">
        <v>45213.0</v>
      </c>
      <c r="I9303" s="4">
        <f>IFERROR(__xludf.DUMMYFUNCTION("SPLIT(H9303,""/"")"),14.0)</f>
        <v>14</v>
      </c>
      <c r="J9303" s="4">
        <f>IFERROR(__xludf.DUMMYFUNCTION("""COMPUTED_VALUE"""),10.0)</f>
        <v>10</v>
      </c>
      <c r="K9303" s="4">
        <f>IFERROR(__xludf.DUMMYFUNCTION("""COMPUTED_VALUE"""),2023.0)</f>
        <v>2023</v>
      </c>
    </row>
    <row r="9304">
      <c r="A9304" s="1" t="s">
        <v>3778</v>
      </c>
      <c r="B9304" s="4" t="s">
        <v>30</v>
      </c>
      <c r="C9304" s="4" t="s">
        <v>29</v>
      </c>
      <c r="D9304" s="4" t="s">
        <v>23</v>
      </c>
      <c r="E9304" s="4">
        <v>5.0</v>
      </c>
      <c r="F9304" s="4">
        <v>3.0</v>
      </c>
      <c r="G9304" s="4">
        <v>15.0</v>
      </c>
      <c r="H9304" s="7">
        <v>45213.0</v>
      </c>
      <c r="I9304" s="4">
        <f>IFERROR(__xludf.DUMMYFUNCTION("SPLIT(H9304,""/"")"),14.0)</f>
        <v>14</v>
      </c>
      <c r="J9304" s="4">
        <f>IFERROR(__xludf.DUMMYFUNCTION("""COMPUTED_VALUE"""),10.0)</f>
        <v>10</v>
      </c>
      <c r="K9304" s="4">
        <f>IFERROR(__xludf.DUMMYFUNCTION("""COMPUTED_VALUE"""),2023.0)</f>
        <v>2023</v>
      </c>
    </row>
    <row r="9305">
      <c r="A9305" s="1" t="s">
        <v>3847</v>
      </c>
      <c r="B9305" s="4" t="s">
        <v>30</v>
      </c>
      <c r="C9305" s="4" t="s">
        <v>29</v>
      </c>
      <c r="D9305" s="4" t="s">
        <v>30</v>
      </c>
      <c r="E9305" s="4">
        <v>1.0</v>
      </c>
      <c r="F9305" s="4">
        <v>5.0</v>
      </c>
      <c r="G9305" s="4">
        <v>5.0</v>
      </c>
      <c r="H9305" s="7">
        <v>45214.0</v>
      </c>
      <c r="I9305" s="4">
        <f>IFERROR(__xludf.DUMMYFUNCTION("SPLIT(H9305,""/"")"),15.0)</f>
        <v>15</v>
      </c>
      <c r="J9305" s="4">
        <f>IFERROR(__xludf.DUMMYFUNCTION("""COMPUTED_VALUE"""),10.0)</f>
        <v>10</v>
      </c>
      <c r="K9305" s="4">
        <f>IFERROR(__xludf.DUMMYFUNCTION("""COMPUTED_VALUE"""),2023.0)</f>
        <v>2023</v>
      </c>
    </row>
    <row r="9306">
      <c r="A9306" s="1" t="s">
        <v>6619</v>
      </c>
      <c r="B9306" s="4" t="s">
        <v>30</v>
      </c>
      <c r="C9306" s="4" t="s">
        <v>29</v>
      </c>
      <c r="D9306" s="4" t="s">
        <v>23</v>
      </c>
      <c r="E9306" s="4">
        <v>3.0</v>
      </c>
      <c r="F9306" s="4">
        <v>5.0</v>
      </c>
      <c r="G9306" s="4">
        <v>15.0</v>
      </c>
      <c r="H9306" s="7">
        <v>45214.0</v>
      </c>
      <c r="I9306" s="4">
        <f>IFERROR(__xludf.DUMMYFUNCTION("SPLIT(H9306,""/"")"),15.0)</f>
        <v>15</v>
      </c>
      <c r="J9306" s="4">
        <f>IFERROR(__xludf.DUMMYFUNCTION("""COMPUTED_VALUE"""),10.0)</f>
        <v>10</v>
      </c>
      <c r="K9306" s="4">
        <f>IFERROR(__xludf.DUMMYFUNCTION("""COMPUTED_VALUE"""),2023.0)</f>
        <v>2023</v>
      </c>
    </row>
    <row r="9307">
      <c r="A9307" s="1" t="s">
        <v>308</v>
      </c>
      <c r="B9307" s="4" t="s">
        <v>30</v>
      </c>
      <c r="C9307" s="4" t="s">
        <v>24</v>
      </c>
      <c r="D9307" s="4" t="s">
        <v>28</v>
      </c>
      <c r="E9307" s="4">
        <v>4.0</v>
      </c>
      <c r="F9307" s="4">
        <v>3.0</v>
      </c>
      <c r="G9307" s="4">
        <v>12.0</v>
      </c>
      <c r="H9307" s="7">
        <v>45214.0</v>
      </c>
      <c r="I9307" s="4">
        <f>IFERROR(__xludf.DUMMYFUNCTION("SPLIT(H9307,""/"")"),15.0)</f>
        <v>15</v>
      </c>
      <c r="J9307" s="4">
        <f>IFERROR(__xludf.DUMMYFUNCTION("""COMPUTED_VALUE"""),10.0)</f>
        <v>10</v>
      </c>
      <c r="K9307" s="4">
        <f>IFERROR(__xludf.DUMMYFUNCTION("""COMPUTED_VALUE"""),2023.0)</f>
        <v>2023</v>
      </c>
    </row>
    <row r="9308">
      <c r="A9308" s="1" t="s">
        <v>7629</v>
      </c>
      <c r="B9308" s="4" t="s">
        <v>30</v>
      </c>
      <c r="C9308" s="4" t="s">
        <v>24</v>
      </c>
      <c r="D9308" s="4" t="s">
        <v>30</v>
      </c>
      <c r="E9308" s="4">
        <v>1.0</v>
      </c>
      <c r="F9308" s="4">
        <v>1.0</v>
      </c>
      <c r="G9308" s="4">
        <v>1.0</v>
      </c>
      <c r="H9308" s="7">
        <v>45216.0</v>
      </c>
      <c r="I9308" s="4">
        <f>IFERROR(__xludf.DUMMYFUNCTION("SPLIT(H9308,""/"")"),17.0)</f>
        <v>17</v>
      </c>
      <c r="J9308" s="4">
        <f>IFERROR(__xludf.DUMMYFUNCTION("""COMPUTED_VALUE"""),10.0)</f>
        <v>10</v>
      </c>
      <c r="K9308" s="4">
        <f>IFERROR(__xludf.DUMMYFUNCTION("""COMPUTED_VALUE"""),2023.0)</f>
        <v>2023</v>
      </c>
    </row>
    <row r="9309">
      <c r="A9309" s="1" t="s">
        <v>4925</v>
      </c>
      <c r="B9309" s="4" t="s">
        <v>30</v>
      </c>
      <c r="C9309" s="4" t="s">
        <v>30</v>
      </c>
      <c r="D9309" s="4" t="s">
        <v>28</v>
      </c>
      <c r="E9309" s="4">
        <v>2.0</v>
      </c>
      <c r="F9309" s="4">
        <v>1.5</v>
      </c>
      <c r="G9309" s="4">
        <v>3.0</v>
      </c>
      <c r="H9309" s="7">
        <v>45217.0</v>
      </c>
      <c r="I9309" s="4">
        <f>IFERROR(__xludf.DUMMYFUNCTION("SPLIT(H9309,""/"")"),18.0)</f>
        <v>18</v>
      </c>
      <c r="J9309" s="4">
        <f>IFERROR(__xludf.DUMMYFUNCTION("""COMPUTED_VALUE"""),10.0)</f>
        <v>10</v>
      </c>
      <c r="K9309" s="4">
        <f>IFERROR(__xludf.DUMMYFUNCTION("""COMPUTED_VALUE"""),2023.0)</f>
        <v>2023</v>
      </c>
    </row>
    <row r="9310">
      <c r="A9310" s="1" t="s">
        <v>4124</v>
      </c>
      <c r="B9310" s="4" t="s">
        <v>30</v>
      </c>
      <c r="C9310" s="4" t="s">
        <v>29</v>
      </c>
      <c r="D9310" s="4" t="s">
        <v>28</v>
      </c>
      <c r="E9310" s="4">
        <v>2.0</v>
      </c>
      <c r="F9310" s="4">
        <v>2.0</v>
      </c>
      <c r="G9310" s="4">
        <v>4.0</v>
      </c>
      <c r="H9310" s="7">
        <v>45219.0</v>
      </c>
      <c r="I9310" s="4">
        <f>IFERROR(__xludf.DUMMYFUNCTION("SPLIT(H9310,""/"")"),20.0)</f>
        <v>20</v>
      </c>
      <c r="J9310" s="4">
        <f>IFERROR(__xludf.DUMMYFUNCTION("""COMPUTED_VALUE"""),10.0)</f>
        <v>10</v>
      </c>
      <c r="K9310" s="4">
        <f>IFERROR(__xludf.DUMMYFUNCTION("""COMPUTED_VALUE"""),2023.0)</f>
        <v>2023</v>
      </c>
    </row>
    <row r="9311">
      <c r="A9311" s="1" t="s">
        <v>8128</v>
      </c>
      <c r="B9311" s="4" t="s">
        <v>30</v>
      </c>
      <c r="C9311" s="4" t="s">
        <v>30</v>
      </c>
      <c r="D9311" s="4" t="s">
        <v>39</v>
      </c>
      <c r="E9311" s="4">
        <v>3.0</v>
      </c>
      <c r="F9311" s="4">
        <v>2.0</v>
      </c>
      <c r="G9311" s="4">
        <v>6.0</v>
      </c>
      <c r="H9311" s="7">
        <v>45219.0</v>
      </c>
      <c r="I9311" s="4">
        <f>IFERROR(__xludf.DUMMYFUNCTION("SPLIT(H9311,""/"")"),20.0)</f>
        <v>20</v>
      </c>
      <c r="J9311" s="4">
        <f>IFERROR(__xludf.DUMMYFUNCTION("""COMPUTED_VALUE"""),10.0)</f>
        <v>10</v>
      </c>
      <c r="K9311" s="4">
        <f>IFERROR(__xludf.DUMMYFUNCTION("""COMPUTED_VALUE"""),2023.0)</f>
        <v>2023</v>
      </c>
    </row>
    <row r="9312">
      <c r="A9312" s="1" t="s">
        <v>9990</v>
      </c>
      <c r="B9312" s="4" t="s">
        <v>30</v>
      </c>
      <c r="C9312" s="4" t="s">
        <v>24</v>
      </c>
      <c r="D9312" s="4" t="s">
        <v>30</v>
      </c>
      <c r="E9312" s="4">
        <v>4.0</v>
      </c>
      <c r="F9312" s="4">
        <v>1.0</v>
      </c>
      <c r="G9312" s="4">
        <v>4.0</v>
      </c>
      <c r="H9312" s="7">
        <v>45219.0</v>
      </c>
      <c r="I9312" s="4">
        <f>IFERROR(__xludf.DUMMYFUNCTION("SPLIT(H9312,""/"")"),20.0)</f>
        <v>20</v>
      </c>
      <c r="J9312" s="4">
        <f>IFERROR(__xludf.DUMMYFUNCTION("""COMPUTED_VALUE"""),10.0)</f>
        <v>10</v>
      </c>
      <c r="K9312" s="4">
        <f>IFERROR(__xludf.DUMMYFUNCTION("""COMPUTED_VALUE"""),2023.0)</f>
        <v>2023</v>
      </c>
    </row>
    <row r="9313">
      <c r="A9313" s="1" t="s">
        <v>2148</v>
      </c>
      <c r="B9313" s="4" t="s">
        <v>30</v>
      </c>
      <c r="C9313" s="4" t="s">
        <v>24</v>
      </c>
      <c r="D9313" s="4" t="s">
        <v>39</v>
      </c>
      <c r="E9313" s="4">
        <v>2.0</v>
      </c>
      <c r="F9313" s="4">
        <v>1.0</v>
      </c>
      <c r="G9313" s="4">
        <v>2.0</v>
      </c>
      <c r="H9313" s="7">
        <v>45220.0</v>
      </c>
      <c r="I9313" s="4">
        <f>IFERROR(__xludf.DUMMYFUNCTION("SPLIT(H9313,""/"")"),21.0)</f>
        <v>21</v>
      </c>
      <c r="J9313" s="4">
        <f>IFERROR(__xludf.DUMMYFUNCTION("""COMPUTED_VALUE"""),10.0)</f>
        <v>10</v>
      </c>
      <c r="K9313" s="4">
        <f>IFERROR(__xludf.DUMMYFUNCTION("""COMPUTED_VALUE"""),2023.0)</f>
        <v>2023</v>
      </c>
    </row>
    <row r="9314">
      <c r="A9314" s="1" t="s">
        <v>7266</v>
      </c>
      <c r="B9314" s="4" t="s">
        <v>30</v>
      </c>
      <c r="C9314" s="4" t="s">
        <v>30</v>
      </c>
      <c r="D9314" s="4" t="s">
        <v>30</v>
      </c>
      <c r="E9314" s="4">
        <v>2.0</v>
      </c>
      <c r="F9314" s="4">
        <v>4.0</v>
      </c>
      <c r="G9314" s="4">
        <v>8.0</v>
      </c>
      <c r="H9314" s="7">
        <v>45220.0</v>
      </c>
      <c r="I9314" s="4">
        <f>IFERROR(__xludf.DUMMYFUNCTION("SPLIT(H9314,""/"")"),21.0)</f>
        <v>21</v>
      </c>
      <c r="J9314" s="4">
        <f>IFERROR(__xludf.DUMMYFUNCTION("""COMPUTED_VALUE"""),10.0)</f>
        <v>10</v>
      </c>
      <c r="K9314" s="4">
        <f>IFERROR(__xludf.DUMMYFUNCTION("""COMPUTED_VALUE"""),2023.0)</f>
        <v>2023</v>
      </c>
    </row>
    <row r="9315">
      <c r="A9315" s="1" t="s">
        <v>9302</v>
      </c>
      <c r="B9315" s="4" t="s">
        <v>30</v>
      </c>
      <c r="C9315" s="4" t="s">
        <v>29</v>
      </c>
      <c r="D9315" s="4" t="s">
        <v>30</v>
      </c>
      <c r="E9315" s="4">
        <v>4.0</v>
      </c>
      <c r="F9315" s="4">
        <v>1.5</v>
      </c>
      <c r="G9315" s="4">
        <v>6.0</v>
      </c>
      <c r="H9315" s="7">
        <v>45220.0</v>
      </c>
      <c r="I9315" s="4">
        <f>IFERROR(__xludf.DUMMYFUNCTION("SPLIT(H9315,""/"")"),21.0)</f>
        <v>21</v>
      </c>
      <c r="J9315" s="4">
        <f>IFERROR(__xludf.DUMMYFUNCTION("""COMPUTED_VALUE"""),10.0)</f>
        <v>10</v>
      </c>
      <c r="K9315" s="4">
        <f>IFERROR(__xludf.DUMMYFUNCTION("""COMPUTED_VALUE"""),2023.0)</f>
        <v>2023</v>
      </c>
    </row>
    <row r="9316">
      <c r="A9316" s="1" t="s">
        <v>9569</v>
      </c>
      <c r="B9316" s="4" t="s">
        <v>30</v>
      </c>
      <c r="C9316" s="4" t="s">
        <v>30</v>
      </c>
      <c r="D9316" s="4" t="s">
        <v>23</v>
      </c>
      <c r="E9316" s="4">
        <v>2.0</v>
      </c>
      <c r="F9316" s="4">
        <v>4.0</v>
      </c>
      <c r="G9316" s="4">
        <v>8.0</v>
      </c>
      <c r="H9316" s="7">
        <v>45220.0</v>
      </c>
      <c r="I9316" s="4">
        <f>IFERROR(__xludf.DUMMYFUNCTION("SPLIT(H9316,""/"")"),21.0)</f>
        <v>21</v>
      </c>
      <c r="J9316" s="4">
        <f>IFERROR(__xludf.DUMMYFUNCTION("""COMPUTED_VALUE"""),10.0)</f>
        <v>10</v>
      </c>
      <c r="K9316" s="4">
        <f>IFERROR(__xludf.DUMMYFUNCTION("""COMPUTED_VALUE"""),2023.0)</f>
        <v>2023</v>
      </c>
    </row>
    <row r="9317">
      <c r="A9317" s="1" t="s">
        <v>3813</v>
      </c>
      <c r="B9317" s="4" t="s">
        <v>30</v>
      </c>
      <c r="C9317" s="4" t="s">
        <v>30</v>
      </c>
      <c r="D9317" s="4" t="s">
        <v>23</v>
      </c>
      <c r="E9317" s="4">
        <v>3.0</v>
      </c>
      <c r="F9317" s="4">
        <v>2.0</v>
      </c>
      <c r="G9317" s="4">
        <v>6.0</v>
      </c>
      <c r="H9317" s="7">
        <v>45221.0</v>
      </c>
      <c r="I9317" s="4">
        <f>IFERROR(__xludf.DUMMYFUNCTION("SPLIT(H9317,""/"")"),22.0)</f>
        <v>22</v>
      </c>
      <c r="J9317" s="4">
        <f>IFERROR(__xludf.DUMMYFUNCTION("""COMPUTED_VALUE"""),10.0)</f>
        <v>10</v>
      </c>
      <c r="K9317" s="4">
        <f>IFERROR(__xludf.DUMMYFUNCTION("""COMPUTED_VALUE"""),2023.0)</f>
        <v>2023</v>
      </c>
    </row>
    <row r="9318">
      <c r="A9318" s="1" t="s">
        <v>7736</v>
      </c>
      <c r="B9318" s="4" t="s">
        <v>30</v>
      </c>
      <c r="C9318" s="4" t="s">
        <v>30</v>
      </c>
      <c r="D9318" s="4" t="s">
        <v>28</v>
      </c>
      <c r="E9318" s="4">
        <v>5.0</v>
      </c>
      <c r="F9318" s="4">
        <v>2.0</v>
      </c>
      <c r="G9318" s="4">
        <v>10.0</v>
      </c>
      <c r="H9318" s="7">
        <v>45221.0</v>
      </c>
      <c r="I9318" s="4">
        <f>IFERROR(__xludf.DUMMYFUNCTION("SPLIT(H9318,""/"")"),22.0)</f>
        <v>22</v>
      </c>
      <c r="J9318" s="4">
        <f>IFERROR(__xludf.DUMMYFUNCTION("""COMPUTED_VALUE"""),10.0)</f>
        <v>10</v>
      </c>
      <c r="K9318" s="4">
        <f>IFERROR(__xludf.DUMMYFUNCTION("""COMPUTED_VALUE"""),2023.0)</f>
        <v>2023</v>
      </c>
    </row>
    <row r="9319">
      <c r="A9319" s="1" t="s">
        <v>919</v>
      </c>
      <c r="B9319" s="4" t="s">
        <v>30</v>
      </c>
      <c r="C9319" s="4" t="s">
        <v>29</v>
      </c>
      <c r="D9319" s="4" t="s">
        <v>28</v>
      </c>
      <c r="E9319" s="4">
        <v>1.0</v>
      </c>
      <c r="F9319" s="4">
        <v>3.0</v>
      </c>
      <c r="G9319" s="4">
        <v>3.0</v>
      </c>
      <c r="H9319" s="7">
        <v>45222.0</v>
      </c>
      <c r="I9319" s="4">
        <f>IFERROR(__xludf.DUMMYFUNCTION("SPLIT(H9319,""/"")"),23.0)</f>
        <v>23</v>
      </c>
      <c r="J9319" s="4">
        <f>IFERROR(__xludf.DUMMYFUNCTION("""COMPUTED_VALUE"""),10.0)</f>
        <v>10</v>
      </c>
      <c r="K9319" s="4">
        <f>IFERROR(__xludf.DUMMYFUNCTION("""COMPUTED_VALUE"""),2023.0)</f>
        <v>2023</v>
      </c>
    </row>
    <row r="9320">
      <c r="A9320" s="1" t="s">
        <v>555</v>
      </c>
      <c r="B9320" s="4" t="s">
        <v>30</v>
      </c>
      <c r="C9320" s="4" t="s">
        <v>29</v>
      </c>
      <c r="D9320" s="4" t="s">
        <v>30</v>
      </c>
      <c r="E9320" s="4">
        <v>4.0</v>
      </c>
      <c r="F9320" s="4">
        <v>1.5</v>
      </c>
      <c r="G9320" s="4">
        <v>6.0</v>
      </c>
      <c r="H9320" s="7">
        <v>45223.0</v>
      </c>
      <c r="I9320" s="4">
        <f>IFERROR(__xludf.DUMMYFUNCTION("SPLIT(H9320,""/"")"),24.0)</f>
        <v>24</v>
      </c>
      <c r="J9320" s="4">
        <f>IFERROR(__xludf.DUMMYFUNCTION("""COMPUTED_VALUE"""),10.0)</f>
        <v>10</v>
      </c>
      <c r="K9320" s="4">
        <f>IFERROR(__xludf.DUMMYFUNCTION("""COMPUTED_VALUE"""),2023.0)</f>
        <v>2023</v>
      </c>
    </row>
    <row r="9321">
      <c r="A9321" s="1" t="s">
        <v>860</v>
      </c>
      <c r="B9321" s="4" t="s">
        <v>30</v>
      </c>
      <c r="C9321" s="4" t="s">
        <v>30</v>
      </c>
      <c r="D9321" s="4" t="s">
        <v>23</v>
      </c>
      <c r="E9321" s="4">
        <v>3.0</v>
      </c>
      <c r="F9321" s="4">
        <v>2.0</v>
      </c>
      <c r="G9321" s="4">
        <v>6.0</v>
      </c>
      <c r="H9321" s="7">
        <v>45223.0</v>
      </c>
      <c r="I9321" s="4">
        <f>IFERROR(__xludf.DUMMYFUNCTION("SPLIT(H9321,""/"")"),24.0)</f>
        <v>24</v>
      </c>
      <c r="J9321" s="4">
        <f>IFERROR(__xludf.DUMMYFUNCTION("""COMPUTED_VALUE"""),10.0)</f>
        <v>10</v>
      </c>
      <c r="K9321" s="4">
        <f>IFERROR(__xludf.DUMMYFUNCTION("""COMPUTED_VALUE"""),2023.0)</f>
        <v>2023</v>
      </c>
    </row>
    <row r="9322">
      <c r="A9322" s="1" t="s">
        <v>2293</v>
      </c>
      <c r="B9322" s="4" t="s">
        <v>30</v>
      </c>
      <c r="C9322" s="4" t="s">
        <v>29</v>
      </c>
      <c r="D9322" s="4" t="s">
        <v>30</v>
      </c>
      <c r="E9322" s="4">
        <v>4.0</v>
      </c>
      <c r="F9322" s="4">
        <v>3.0</v>
      </c>
      <c r="G9322" s="4">
        <v>12.0</v>
      </c>
      <c r="H9322" s="7">
        <v>45224.0</v>
      </c>
      <c r="I9322" s="4">
        <f>IFERROR(__xludf.DUMMYFUNCTION("SPLIT(H9322,""/"")"),25.0)</f>
        <v>25</v>
      </c>
      <c r="J9322" s="4">
        <f>IFERROR(__xludf.DUMMYFUNCTION("""COMPUTED_VALUE"""),10.0)</f>
        <v>10</v>
      </c>
      <c r="K9322" s="4">
        <f>IFERROR(__xludf.DUMMYFUNCTION("""COMPUTED_VALUE"""),2023.0)</f>
        <v>2023</v>
      </c>
    </row>
    <row r="9323">
      <c r="A9323" s="1" t="s">
        <v>3052</v>
      </c>
      <c r="B9323" s="4" t="s">
        <v>30</v>
      </c>
      <c r="C9323" s="4" t="s">
        <v>30</v>
      </c>
      <c r="D9323" s="4" t="s">
        <v>30</v>
      </c>
      <c r="E9323" s="4">
        <v>5.0</v>
      </c>
      <c r="F9323" s="4">
        <v>3.0</v>
      </c>
      <c r="G9323" s="4">
        <v>15.0</v>
      </c>
      <c r="H9323" s="7">
        <v>45224.0</v>
      </c>
      <c r="I9323" s="4">
        <f>IFERROR(__xludf.DUMMYFUNCTION("SPLIT(H9323,""/"")"),25.0)</f>
        <v>25</v>
      </c>
      <c r="J9323" s="4">
        <f>IFERROR(__xludf.DUMMYFUNCTION("""COMPUTED_VALUE"""),10.0)</f>
        <v>10</v>
      </c>
      <c r="K9323" s="4">
        <f>IFERROR(__xludf.DUMMYFUNCTION("""COMPUTED_VALUE"""),2023.0)</f>
        <v>2023</v>
      </c>
    </row>
    <row r="9324">
      <c r="A9324" s="1" t="s">
        <v>8927</v>
      </c>
      <c r="B9324" s="4" t="s">
        <v>30</v>
      </c>
      <c r="C9324" s="4" t="s">
        <v>24</v>
      </c>
      <c r="D9324" s="4" t="s">
        <v>23</v>
      </c>
      <c r="E9324" s="4">
        <v>5.0</v>
      </c>
      <c r="F9324" s="4">
        <v>2.0</v>
      </c>
      <c r="G9324" s="4">
        <v>10.0</v>
      </c>
      <c r="H9324" s="7">
        <v>45224.0</v>
      </c>
      <c r="I9324" s="4">
        <f>IFERROR(__xludf.DUMMYFUNCTION("SPLIT(H9324,""/"")"),25.0)</f>
        <v>25</v>
      </c>
      <c r="J9324" s="4">
        <f>IFERROR(__xludf.DUMMYFUNCTION("""COMPUTED_VALUE"""),10.0)</f>
        <v>10</v>
      </c>
      <c r="K9324" s="4">
        <f>IFERROR(__xludf.DUMMYFUNCTION("""COMPUTED_VALUE"""),2023.0)</f>
        <v>2023</v>
      </c>
    </row>
    <row r="9325">
      <c r="A9325" s="1" t="s">
        <v>9693</v>
      </c>
      <c r="B9325" s="4" t="s">
        <v>30</v>
      </c>
      <c r="C9325" s="4" t="s">
        <v>29</v>
      </c>
      <c r="D9325" s="4" t="s">
        <v>30</v>
      </c>
      <c r="E9325" s="4">
        <v>3.0</v>
      </c>
      <c r="F9325" s="4">
        <v>1.5</v>
      </c>
      <c r="G9325" s="4">
        <v>4.5</v>
      </c>
      <c r="H9325" s="7">
        <v>45224.0</v>
      </c>
      <c r="I9325" s="4">
        <f>IFERROR(__xludf.DUMMYFUNCTION("SPLIT(H9325,""/"")"),25.0)</f>
        <v>25</v>
      </c>
      <c r="J9325" s="4">
        <f>IFERROR(__xludf.DUMMYFUNCTION("""COMPUTED_VALUE"""),10.0)</f>
        <v>10</v>
      </c>
      <c r="K9325" s="4">
        <f>IFERROR(__xludf.DUMMYFUNCTION("""COMPUTED_VALUE"""),2023.0)</f>
        <v>2023</v>
      </c>
    </row>
    <row r="9326">
      <c r="A9326" s="1" t="s">
        <v>6697</v>
      </c>
      <c r="B9326" s="4" t="s">
        <v>30</v>
      </c>
      <c r="C9326" s="4" t="s">
        <v>30</v>
      </c>
      <c r="D9326" s="4" t="s">
        <v>30</v>
      </c>
      <c r="E9326" s="4">
        <v>5.0</v>
      </c>
      <c r="F9326" s="4">
        <v>2.0</v>
      </c>
      <c r="G9326" s="4">
        <v>10.0</v>
      </c>
      <c r="H9326" s="7">
        <v>45224.0</v>
      </c>
      <c r="I9326" s="4">
        <f>IFERROR(__xludf.DUMMYFUNCTION("SPLIT(H9326,""/"")"),25.0)</f>
        <v>25</v>
      </c>
      <c r="J9326" s="4">
        <f>IFERROR(__xludf.DUMMYFUNCTION("""COMPUTED_VALUE"""),10.0)</f>
        <v>10</v>
      </c>
      <c r="K9326" s="4">
        <f>IFERROR(__xludf.DUMMYFUNCTION("""COMPUTED_VALUE"""),2023.0)</f>
        <v>2023</v>
      </c>
    </row>
    <row r="9327">
      <c r="A9327" s="1" t="s">
        <v>9063</v>
      </c>
      <c r="B9327" s="4" t="s">
        <v>30</v>
      </c>
      <c r="C9327" s="4" t="s">
        <v>24</v>
      </c>
      <c r="D9327" s="4" t="s">
        <v>30</v>
      </c>
      <c r="E9327" s="4">
        <v>3.0</v>
      </c>
      <c r="F9327" s="4">
        <v>1.5</v>
      </c>
      <c r="G9327" s="4">
        <v>4.5</v>
      </c>
      <c r="H9327" s="7">
        <v>45224.0</v>
      </c>
      <c r="I9327" s="4">
        <f>IFERROR(__xludf.DUMMYFUNCTION("SPLIT(H9327,""/"")"),25.0)</f>
        <v>25</v>
      </c>
      <c r="J9327" s="4">
        <f>IFERROR(__xludf.DUMMYFUNCTION("""COMPUTED_VALUE"""),10.0)</f>
        <v>10</v>
      </c>
      <c r="K9327" s="4">
        <f>IFERROR(__xludf.DUMMYFUNCTION("""COMPUTED_VALUE"""),2023.0)</f>
        <v>2023</v>
      </c>
    </row>
    <row r="9328">
      <c r="A9328" s="1" t="s">
        <v>2410</v>
      </c>
      <c r="B9328" s="4" t="s">
        <v>30</v>
      </c>
      <c r="C9328" s="4" t="s">
        <v>24</v>
      </c>
      <c r="D9328" s="4" t="s">
        <v>30</v>
      </c>
      <c r="E9328" s="4">
        <v>3.0</v>
      </c>
      <c r="F9328" s="4">
        <v>3.0</v>
      </c>
      <c r="G9328" s="4">
        <v>9.0</v>
      </c>
      <c r="H9328" s="7">
        <v>45224.0</v>
      </c>
      <c r="I9328" s="4">
        <f>IFERROR(__xludf.DUMMYFUNCTION("SPLIT(H9328,""/"")"),25.0)</f>
        <v>25</v>
      </c>
      <c r="J9328" s="4">
        <f>IFERROR(__xludf.DUMMYFUNCTION("""COMPUTED_VALUE"""),10.0)</f>
        <v>10</v>
      </c>
      <c r="K9328" s="4">
        <f>IFERROR(__xludf.DUMMYFUNCTION("""COMPUTED_VALUE"""),2023.0)</f>
        <v>2023</v>
      </c>
    </row>
    <row r="9329">
      <c r="A9329" s="1" t="s">
        <v>365</v>
      </c>
      <c r="B9329" s="4" t="s">
        <v>30</v>
      </c>
      <c r="C9329" s="4" t="s">
        <v>30</v>
      </c>
      <c r="D9329" s="4" t="s">
        <v>30</v>
      </c>
      <c r="E9329" s="4">
        <v>4.0</v>
      </c>
      <c r="F9329" s="4">
        <v>2.0</v>
      </c>
      <c r="G9329" s="4">
        <v>8.0</v>
      </c>
      <c r="H9329" s="7">
        <v>45225.0</v>
      </c>
      <c r="I9329" s="4">
        <f>IFERROR(__xludf.DUMMYFUNCTION("SPLIT(H9329,""/"")"),26.0)</f>
        <v>26</v>
      </c>
      <c r="J9329" s="4">
        <f>IFERROR(__xludf.DUMMYFUNCTION("""COMPUTED_VALUE"""),10.0)</f>
        <v>10</v>
      </c>
      <c r="K9329" s="4">
        <f>IFERROR(__xludf.DUMMYFUNCTION("""COMPUTED_VALUE"""),2023.0)</f>
        <v>2023</v>
      </c>
    </row>
    <row r="9330">
      <c r="A9330" s="1" t="s">
        <v>4027</v>
      </c>
      <c r="B9330" s="4" t="s">
        <v>30</v>
      </c>
      <c r="C9330" s="4" t="s">
        <v>30</v>
      </c>
      <c r="D9330" s="4" t="s">
        <v>30</v>
      </c>
      <c r="E9330" s="4">
        <v>5.0</v>
      </c>
      <c r="F9330" s="4">
        <v>2.0</v>
      </c>
      <c r="G9330" s="4">
        <v>10.0</v>
      </c>
      <c r="H9330" s="7">
        <v>45225.0</v>
      </c>
      <c r="I9330" s="4">
        <f>IFERROR(__xludf.DUMMYFUNCTION("SPLIT(H9330,""/"")"),26.0)</f>
        <v>26</v>
      </c>
      <c r="J9330" s="4">
        <f>IFERROR(__xludf.DUMMYFUNCTION("""COMPUTED_VALUE"""),10.0)</f>
        <v>10</v>
      </c>
      <c r="K9330" s="4">
        <f>IFERROR(__xludf.DUMMYFUNCTION("""COMPUTED_VALUE"""),2023.0)</f>
        <v>2023</v>
      </c>
    </row>
    <row r="9331">
      <c r="A9331" s="1" t="s">
        <v>7449</v>
      </c>
      <c r="B9331" s="4" t="s">
        <v>30</v>
      </c>
      <c r="C9331" s="4" t="s">
        <v>24</v>
      </c>
      <c r="D9331" s="4" t="s">
        <v>28</v>
      </c>
      <c r="E9331" s="4">
        <v>2.0</v>
      </c>
      <c r="F9331" s="4">
        <v>3.0</v>
      </c>
      <c r="G9331" s="4">
        <v>6.0</v>
      </c>
      <c r="H9331" s="7">
        <v>45226.0</v>
      </c>
      <c r="I9331" s="4">
        <f>IFERROR(__xludf.DUMMYFUNCTION("SPLIT(H9331,""/"")"),27.0)</f>
        <v>27</v>
      </c>
      <c r="J9331" s="4">
        <f>IFERROR(__xludf.DUMMYFUNCTION("""COMPUTED_VALUE"""),10.0)</f>
        <v>10</v>
      </c>
      <c r="K9331" s="4">
        <f>IFERROR(__xludf.DUMMYFUNCTION("""COMPUTED_VALUE"""),2023.0)</f>
        <v>2023</v>
      </c>
    </row>
    <row r="9332">
      <c r="A9332" s="1" t="s">
        <v>9810</v>
      </c>
      <c r="B9332" s="4" t="s">
        <v>30</v>
      </c>
      <c r="C9332" s="4" t="s">
        <v>29</v>
      </c>
      <c r="D9332" s="4" t="s">
        <v>28</v>
      </c>
      <c r="E9332" s="4">
        <v>1.0</v>
      </c>
      <c r="F9332" s="4">
        <v>4.0</v>
      </c>
      <c r="G9332" s="4">
        <v>4.0</v>
      </c>
      <c r="H9332" s="7">
        <v>45226.0</v>
      </c>
      <c r="I9332" s="4">
        <f>IFERROR(__xludf.DUMMYFUNCTION("SPLIT(H9332,""/"")"),27.0)</f>
        <v>27</v>
      </c>
      <c r="J9332" s="4">
        <f>IFERROR(__xludf.DUMMYFUNCTION("""COMPUTED_VALUE"""),10.0)</f>
        <v>10</v>
      </c>
      <c r="K9332" s="4">
        <f>IFERROR(__xludf.DUMMYFUNCTION("""COMPUTED_VALUE"""),2023.0)</f>
        <v>2023</v>
      </c>
    </row>
    <row r="9333">
      <c r="A9333" s="1" t="s">
        <v>4799</v>
      </c>
      <c r="B9333" s="4" t="s">
        <v>30</v>
      </c>
      <c r="C9333" s="4" t="s">
        <v>30</v>
      </c>
      <c r="D9333" s="4" t="s">
        <v>23</v>
      </c>
      <c r="E9333" s="4">
        <v>5.0</v>
      </c>
      <c r="F9333" s="4">
        <v>1.5</v>
      </c>
      <c r="G9333" s="4">
        <v>7.5</v>
      </c>
      <c r="H9333" s="7">
        <v>45227.0</v>
      </c>
      <c r="I9333" s="4">
        <f>IFERROR(__xludf.DUMMYFUNCTION("SPLIT(H9333,""/"")"),28.0)</f>
        <v>28</v>
      </c>
      <c r="J9333" s="4">
        <f>IFERROR(__xludf.DUMMYFUNCTION("""COMPUTED_VALUE"""),10.0)</f>
        <v>10</v>
      </c>
      <c r="K9333" s="4">
        <f>IFERROR(__xludf.DUMMYFUNCTION("""COMPUTED_VALUE"""),2023.0)</f>
        <v>2023</v>
      </c>
    </row>
    <row r="9334">
      <c r="A9334" s="1" t="s">
        <v>2635</v>
      </c>
      <c r="B9334" s="4" t="s">
        <v>30</v>
      </c>
      <c r="C9334" s="4" t="s">
        <v>29</v>
      </c>
      <c r="D9334" s="4" t="s">
        <v>23</v>
      </c>
      <c r="E9334" s="4">
        <v>5.0</v>
      </c>
      <c r="F9334" s="4">
        <v>3.0</v>
      </c>
      <c r="G9334" s="4">
        <v>15.0</v>
      </c>
      <c r="H9334" s="7">
        <v>45227.0</v>
      </c>
      <c r="I9334" s="4">
        <f>IFERROR(__xludf.DUMMYFUNCTION("SPLIT(H9334,""/"")"),28.0)</f>
        <v>28</v>
      </c>
      <c r="J9334" s="4">
        <f>IFERROR(__xludf.DUMMYFUNCTION("""COMPUTED_VALUE"""),10.0)</f>
        <v>10</v>
      </c>
      <c r="K9334" s="4">
        <f>IFERROR(__xludf.DUMMYFUNCTION("""COMPUTED_VALUE"""),2023.0)</f>
        <v>2023</v>
      </c>
    </row>
    <row r="9335">
      <c r="A9335" s="1" t="s">
        <v>130</v>
      </c>
      <c r="B9335" s="4" t="s">
        <v>30</v>
      </c>
      <c r="C9335" s="4" t="s">
        <v>29</v>
      </c>
      <c r="D9335" s="4" t="s">
        <v>30</v>
      </c>
      <c r="E9335" s="4">
        <v>5.0</v>
      </c>
      <c r="F9335" s="4">
        <v>3.0</v>
      </c>
      <c r="G9335" s="4">
        <v>15.0</v>
      </c>
      <c r="H9335" s="7">
        <v>45227.0</v>
      </c>
      <c r="I9335" s="4">
        <f>IFERROR(__xludf.DUMMYFUNCTION("SPLIT(H9335,""/"")"),28.0)</f>
        <v>28</v>
      </c>
      <c r="J9335" s="4">
        <f>IFERROR(__xludf.DUMMYFUNCTION("""COMPUTED_VALUE"""),10.0)</f>
        <v>10</v>
      </c>
      <c r="K9335" s="4">
        <f>IFERROR(__xludf.DUMMYFUNCTION("""COMPUTED_VALUE"""),2023.0)</f>
        <v>2023</v>
      </c>
    </row>
    <row r="9336">
      <c r="A9336" s="1" t="s">
        <v>3625</v>
      </c>
      <c r="B9336" s="4" t="s">
        <v>30</v>
      </c>
      <c r="C9336" s="4" t="s">
        <v>24</v>
      </c>
      <c r="D9336" s="4" t="s">
        <v>30</v>
      </c>
      <c r="E9336" s="4">
        <v>2.0</v>
      </c>
      <c r="F9336" s="4">
        <v>1.5</v>
      </c>
      <c r="G9336" s="4">
        <v>3.0</v>
      </c>
      <c r="H9336" s="7">
        <v>45227.0</v>
      </c>
      <c r="I9336" s="4">
        <f>IFERROR(__xludf.DUMMYFUNCTION("SPLIT(H9336,""/"")"),28.0)</f>
        <v>28</v>
      </c>
      <c r="J9336" s="4">
        <f>IFERROR(__xludf.DUMMYFUNCTION("""COMPUTED_VALUE"""),10.0)</f>
        <v>10</v>
      </c>
      <c r="K9336" s="4">
        <f>IFERROR(__xludf.DUMMYFUNCTION("""COMPUTED_VALUE"""),2023.0)</f>
        <v>2023</v>
      </c>
    </row>
    <row r="9337">
      <c r="A9337" s="1" t="s">
        <v>242</v>
      </c>
      <c r="B9337" s="4" t="s">
        <v>30</v>
      </c>
      <c r="C9337" s="4" t="s">
        <v>24</v>
      </c>
      <c r="D9337" s="4" t="s">
        <v>23</v>
      </c>
      <c r="E9337" s="4">
        <v>3.0</v>
      </c>
      <c r="F9337" s="4">
        <v>3.0</v>
      </c>
      <c r="G9337" s="4">
        <v>9.0</v>
      </c>
      <c r="H9337" s="7">
        <v>45227.0</v>
      </c>
      <c r="I9337" s="4">
        <f>IFERROR(__xludf.DUMMYFUNCTION("SPLIT(H9337,""/"")"),28.0)</f>
        <v>28</v>
      </c>
      <c r="J9337" s="4">
        <f>IFERROR(__xludf.DUMMYFUNCTION("""COMPUTED_VALUE"""),10.0)</f>
        <v>10</v>
      </c>
      <c r="K9337" s="4">
        <f>IFERROR(__xludf.DUMMYFUNCTION("""COMPUTED_VALUE"""),2023.0)</f>
        <v>2023</v>
      </c>
    </row>
    <row r="9338">
      <c r="A9338" s="1" t="s">
        <v>940</v>
      </c>
      <c r="B9338" s="4" t="s">
        <v>30</v>
      </c>
      <c r="C9338" s="4" t="s">
        <v>30</v>
      </c>
      <c r="D9338" s="4" t="s">
        <v>39</v>
      </c>
      <c r="E9338" s="4">
        <v>3.0</v>
      </c>
      <c r="F9338" s="4">
        <v>4.0</v>
      </c>
      <c r="G9338" s="4">
        <v>12.0</v>
      </c>
      <c r="H9338" s="7">
        <v>45228.0</v>
      </c>
      <c r="I9338" s="4">
        <f>IFERROR(__xludf.DUMMYFUNCTION("SPLIT(H9338,""/"")"),29.0)</f>
        <v>29</v>
      </c>
      <c r="J9338" s="4">
        <f>IFERROR(__xludf.DUMMYFUNCTION("""COMPUTED_VALUE"""),10.0)</f>
        <v>10</v>
      </c>
      <c r="K9338" s="4">
        <f>IFERROR(__xludf.DUMMYFUNCTION("""COMPUTED_VALUE"""),2023.0)</f>
        <v>2023</v>
      </c>
    </row>
    <row r="9339">
      <c r="A9339" s="1" t="s">
        <v>8430</v>
      </c>
      <c r="B9339" s="4" t="s">
        <v>30</v>
      </c>
      <c r="C9339" s="4" t="s">
        <v>24</v>
      </c>
      <c r="D9339" s="4" t="s">
        <v>39</v>
      </c>
      <c r="E9339" s="4">
        <v>1.0</v>
      </c>
      <c r="F9339" s="4">
        <v>3.0</v>
      </c>
      <c r="G9339" s="4">
        <v>3.0</v>
      </c>
      <c r="H9339" s="7">
        <v>45229.0</v>
      </c>
      <c r="I9339" s="4">
        <f>IFERROR(__xludf.DUMMYFUNCTION("SPLIT(H9339,""/"")"),30.0)</f>
        <v>30</v>
      </c>
      <c r="J9339" s="4">
        <f>IFERROR(__xludf.DUMMYFUNCTION("""COMPUTED_VALUE"""),10.0)</f>
        <v>10</v>
      </c>
      <c r="K9339" s="4">
        <f>IFERROR(__xludf.DUMMYFUNCTION("""COMPUTED_VALUE"""),2023.0)</f>
        <v>2023</v>
      </c>
    </row>
    <row r="9340">
      <c r="A9340" s="1" t="s">
        <v>8127</v>
      </c>
      <c r="B9340" s="4" t="s">
        <v>30</v>
      </c>
      <c r="C9340" s="4" t="s">
        <v>24</v>
      </c>
      <c r="D9340" s="4" t="s">
        <v>23</v>
      </c>
      <c r="E9340" s="4">
        <v>1.0</v>
      </c>
      <c r="F9340" s="4">
        <v>5.0</v>
      </c>
      <c r="G9340" s="4">
        <v>5.0</v>
      </c>
      <c r="H9340" s="7">
        <v>45229.0</v>
      </c>
      <c r="I9340" s="4">
        <f>IFERROR(__xludf.DUMMYFUNCTION("SPLIT(H9340,""/"")"),30.0)</f>
        <v>30</v>
      </c>
      <c r="J9340" s="4">
        <f>IFERROR(__xludf.DUMMYFUNCTION("""COMPUTED_VALUE"""),10.0)</f>
        <v>10</v>
      </c>
      <c r="K9340" s="4">
        <f>IFERROR(__xludf.DUMMYFUNCTION("""COMPUTED_VALUE"""),2023.0)</f>
        <v>2023</v>
      </c>
    </row>
    <row r="9341">
      <c r="A9341" s="1" t="s">
        <v>139</v>
      </c>
      <c r="B9341" s="4" t="s">
        <v>30</v>
      </c>
      <c r="C9341" s="4" t="s">
        <v>24</v>
      </c>
      <c r="D9341" s="4" t="s">
        <v>28</v>
      </c>
      <c r="E9341" s="4">
        <v>5.0</v>
      </c>
      <c r="F9341" s="4">
        <v>5.0</v>
      </c>
      <c r="G9341" s="4">
        <v>25.0</v>
      </c>
      <c r="H9341" s="7">
        <v>45229.0</v>
      </c>
      <c r="I9341" s="4">
        <f>IFERROR(__xludf.DUMMYFUNCTION("SPLIT(H9341,""/"")"),30.0)</f>
        <v>30</v>
      </c>
      <c r="J9341" s="4">
        <f>IFERROR(__xludf.DUMMYFUNCTION("""COMPUTED_VALUE"""),10.0)</f>
        <v>10</v>
      </c>
      <c r="K9341" s="4">
        <f>IFERROR(__xludf.DUMMYFUNCTION("""COMPUTED_VALUE"""),2023.0)</f>
        <v>2023</v>
      </c>
    </row>
    <row r="9342">
      <c r="A9342" s="1" t="s">
        <v>2973</v>
      </c>
      <c r="B9342" s="4" t="s">
        <v>30</v>
      </c>
      <c r="C9342" s="4" t="s">
        <v>30</v>
      </c>
      <c r="D9342" s="4" t="s">
        <v>28</v>
      </c>
      <c r="E9342" s="4">
        <v>4.0</v>
      </c>
      <c r="F9342" s="4">
        <v>3.0</v>
      </c>
      <c r="G9342" s="4">
        <v>12.0</v>
      </c>
      <c r="H9342" s="7">
        <v>45230.0</v>
      </c>
      <c r="I9342" s="4">
        <f>IFERROR(__xludf.DUMMYFUNCTION("SPLIT(H9342,""/"")"),31.0)</f>
        <v>31</v>
      </c>
      <c r="J9342" s="4">
        <f>IFERROR(__xludf.DUMMYFUNCTION("""COMPUTED_VALUE"""),10.0)</f>
        <v>10</v>
      </c>
      <c r="K9342" s="4">
        <f>IFERROR(__xludf.DUMMYFUNCTION("""COMPUTED_VALUE"""),2023.0)</f>
        <v>2023</v>
      </c>
    </row>
    <row r="9343">
      <c r="A9343" s="1" t="s">
        <v>4704</v>
      </c>
      <c r="B9343" s="4" t="s">
        <v>30</v>
      </c>
      <c r="C9343" s="4" t="s">
        <v>24</v>
      </c>
      <c r="D9343" s="4" t="s">
        <v>28</v>
      </c>
      <c r="E9343" s="4">
        <v>1.0</v>
      </c>
      <c r="F9343" s="4">
        <v>4.0</v>
      </c>
      <c r="G9343" s="4">
        <v>4.0</v>
      </c>
      <c r="H9343" s="5">
        <v>45231.0</v>
      </c>
      <c r="I9343" s="4">
        <f>IFERROR(__xludf.DUMMYFUNCTION("SPLIT(H9343,""/"")"),1.0)</f>
        <v>1</v>
      </c>
      <c r="J9343" s="4">
        <f>IFERROR(__xludf.DUMMYFUNCTION("""COMPUTED_VALUE"""),11.0)</f>
        <v>11</v>
      </c>
      <c r="K9343" s="4">
        <f>IFERROR(__xludf.DUMMYFUNCTION("""COMPUTED_VALUE"""),2023.0)</f>
        <v>2023</v>
      </c>
    </row>
    <row r="9344">
      <c r="A9344" s="1" t="s">
        <v>686</v>
      </c>
      <c r="B9344" s="4" t="s">
        <v>30</v>
      </c>
      <c r="C9344" s="4" t="s">
        <v>24</v>
      </c>
      <c r="D9344" s="4" t="s">
        <v>30</v>
      </c>
      <c r="E9344" s="4">
        <v>4.0</v>
      </c>
      <c r="F9344" s="4">
        <v>3.0</v>
      </c>
      <c r="G9344" s="4">
        <v>12.0</v>
      </c>
      <c r="H9344" s="5">
        <v>45231.0</v>
      </c>
      <c r="I9344" s="4">
        <f>IFERROR(__xludf.DUMMYFUNCTION("SPLIT(H9344,""/"")"),1.0)</f>
        <v>1</v>
      </c>
      <c r="J9344" s="4">
        <f>IFERROR(__xludf.DUMMYFUNCTION("""COMPUTED_VALUE"""),11.0)</f>
        <v>11</v>
      </c>
      <c r="K9344" s="4">
        <f>IFERROR(__xludf.DUMMYFUNCTION("""COMPUTED_VALUE"""),2023.0)</f>
        <v>2023</v>
      </c>
    </row>
    <row r="9345">
      <c r="A9345" s="1" t="s">
        <v>5724</v>
      </c>
      <c r="B9345" s="4" t="s">
        <v>30</v>
      </c>
      <c r="C9345" s="4" t="s">
        <v>24</v>
      </c>
      <c r="D9345" s="4" t="s">
        <v>30</v>
      </c>
      <c r="E9345" s="4">
        <v>2.0</v>
      </c>
      <c r="F9345" s="4">
        <v>5.0</v>
      </c>
      <c r="G9345" s="4">
        <v>10.0</v>
      </c>
      <c r="H9345" s="5">
        <v>45232.0</v>
      </c>
      <c r="I9345" s="4">
        <f>IFERROR(__xludf.DUMMYFUNCTION("SPLIT(H9345,""/"")"),2.0)</f>
        <v>2</v>
      </c>
      <c r="J9345" s="4">
        <f>IFERROR(__xludf.DUMMYFUNCTION("""COMPUTED_VALUE"""),11.0)</f>
        <v>11</v>
      </c>
      <c r="K9345" s="4">
        <f>IFERROR(__xludf.DUMMYFUNCTION("""COMPUTED_VALUE"""),2023.0)</f>
        <v>2023</v>
      </c>
    </row>
    <row r="9346">
      <c r="A9346" s="1" t="s">
        <v>2996</v>
      </c>
      <c r="B9346" s="4" t="s">
        <v>30</v>
      </c>
      <c r="C9346" s="4" t="s">
        <v>24</v>
      </c>
      <c r="D9346" s="4" t="s">
        <v>39</v>
      </c>
      <c r="E9346" s="4">
        <v>3.0</v>
      </c>
      <c r="F9346" s="4">
        <v>2.0</v>
      </c>
      <c r="G9346" s="4">
        <v>6.0</v>
      </c>
      <c r="H9346" s="5">
        <v>45232.0</v>
      </c>
      <c r="I9346" s="4">
        <f>IFERROR(__xludf.DUMMYFUNCTION("SPLIT(H9346,""/"")"),2.0)</f>
        <v>2</v>
      </c>
      <c r="J9346" s="4">
        <f>IFERROR(__xludf.DUMMYFUNCTION("""COMPUTED_VALUE"""),11.0)</f>
        <v>11</v>
      </c>
      <c r="K9346" s="4">
        <f>IFERROR(__xludf.DUMMYFUNCTION("""COMPUTED_VALUE"""),2023.0)</f>
        <v>2023</v>
      </c>
    </row>
    <row r="9347">
      <c r="A9347" s="1" t="s">
        <v>1011</v>
      </c>
      <c r="B9347" s="4" t="s">
        <v>30</v>
      </c>
      <c r="C9347" s="4" t="s">
        <v>30</v>
      </c>
      <c r="D9347" s="4" t="s">
        <v>30</v>
      </c>
      <c r="E9347" s="4">
        <v>2.0</v>
      </c>
      <c r="F9347" s="4">
        <v>5.0</v>
      </c>
      <c r="G9347" s="4">
        <v>10.0</v>
      </c>
      <c r="H9347" s="5">
        <v>45232.0</v>
      </c>
      <c r="I9347" s="4">
        <f>IFERROR(__xludf.DUMMYFUNCTION("SPLIT(H9347,""/"")"),2.0)</f>
        <v>2</v>
      </c>
      <c r="J9347" s="4">
        <f>IFERROR(__xludf.DUMMYFUNCTION("""COMPUTED_VALUE"""),11.0)</f>
        <v>11</v>
      </c>
      <c r="K9347" s="4">
        <f>IFERROR(__xludf.DUMMYFUNCTION("""COMPUTED_VALUE"""),2023.0)</f>
        <v>2023</v>
      </c>
    </row>
    <row r="9348">
      <c r="A9348" s="1" t="s">
        <v>3547</v>
      </c>
      <c r="B9348" s="4" t="s">
        <v>30</v>
      </c>
      <c r="C9348" s="4" t="s">
        <v>24</v>
      </c>
      <c r="D9348" s="4" t="s">
        <v>39</v>
      </c>
      <c r="E9348" s="4">
        <v>2.0</v>
      </c>
      <c r="F9348" s="4">
        <v>1.0</v>
      </c>
      <c r="G9348" s="4">
        <v>2.0</v>
      </c>
      <c r="H9348" s="5">
        <v>45233.0</v>
      </c>
      <c r="I9348" s="4">
        <f>IFERROR(__xludf.DUMMYFUNCTION("SPLIT(H9348,""/"")"),3.0)</f>
        <v>3</v>
      </c>
      <c r="J9348" s="4">
        <f>IFERROR(__xludf.DUMMYFUNCTION("""COMPUTED_VALUE"""),11.0)</f>
        <v>11</v>
      </c>
      <c r="K9348" s="4">
        <f>IFERROR(__xludf.DUMMYFUNCTION("""COMPUTED_VALUE"""),2023.0)</f>
        <v>2023</v>
      </c>
    </row>
    <row r="9349">
      <c r="A9349" s="1" t="s">
        <v>223</v>
      </c>
      <c r="B9349" s="4" t="s">
        <v>30</v>
      </c>
      <c r="C9349" s="4" t="s">
        <v>24</v>
      </c>
      <c r="D9349" s="4" t="s">
        <v>39</v>
      </c>
      <c r="E9349" s="4">
        <v>1.0</v>
      </c>
      <c r="F9349" s="4">
        <v>4.0</v>
      </c>
      <c r="G9349" s="4">
        <v>4.0</v>
      </c>
      <c r="H9349" s="5">
        <v>45233.0</v>
      </c>
      <c r="I9349" s="4">
        <f>IFERROR(__xludf.DUMMYFUNCTION("SPLIT(H9349,""/"")"),3.0)</f>
        <v>3</v>
      </c>
      <c r="J9349" s="4">
        <f>IFERROR(__xludf.DUMMYFUNCTION("""COMPUTED_VALUE"""),11.0)</f>
        <v>11</v>
      </c>
      <c r="K9349" s="4">
        <f>IFERROR(__xludf.DUMMYFUNCTION("""COMPUTED_VALUE"""),2023.0)</f>
        <v>2023</v>
      </c>
    </row>
    <row r="9350">
      <c r="A9350" s="1" t="s">
        <v>6131</v>
      </c>
      <c r="B9350" s="4" t="s">
        <v>30</v>
      </c>
      <c r="C9350" s="4" t="s">
        <v>29</v>
      </c>
      <c r="D9350" s="4" t="s">
        <v>23</v>
      </c>
      <c r="E9350" s="4">
        <v>2.0</v>
      </c>
      <c r="F9350" s="4">
        <v>4.0</v>
      </c>
      <c r="G9350" s="4">
        <v>8.0</v>
      </c>
      <c r="H9350" s="5">
        <v>45234.0</v>
      </c>
      <c r="I9350" s="4">
        <f>IFERROR(__xludf.DUMMYFUNCTION("SPLIT(H9350,""/"")"),4.0)</f>
        <v>4</v>
      </c>
      <c r="J9350" s="4">
        <f>IFERROR(__xludf.DUMMYFUNCTION("""COMPUTED_VALUE"""),11.0)</f>
        <v>11</v>
      </c>
      <c r="K9350" s="4">
        <f>IFERROR(__xludf.DUMMYFUNCTION("""COMPUTED_VALUE"""),2023.0)</f>
        <v>2023</v>
      </c>
    </row>
    <row r="9351">
      <c r="A9351" s="1" t="s">
        <v>3417</v>
      </c>
      <c r="B9351" s="4" t="s">
        <v>30</v>
      </c>
      <c r="C9351" s="4" t="s">
        <v>29</v>
      </c>
      <c r="D9351" s="4" t="s">
        <v>23</v>
      </c>
      <c r="E9351" s="4">
        <v>1.0</v>
      </c>
      <c r="F9351" s="4">
        <v>3.0</v>
      </c>
      <c r="G9351" s="4">
        <v>3.0</v>
      </c>
      <c r="H9351" s="5">
        <v>45234.0</v>
      </c>
      <c r="I9351" s="4">
        <f>IFERROR(__xludf.DUMMYFUNCTION("SPLIT(H9351,""/"")"),4.0)</f>
        <v>4</v>
      </c>
      <c r="J9351" s="4">
        <f>IFERROR(__xludf.DUMMYFUNCTION("""COMPUTED_VALUE"""),11.0)</f>
        <v>11</v>
      </c>
      <c r="K9351" s="4">
        <f>IFERROR(__xludf.DUMMYFUNCTION("""COMPUTED_VALUE"""),2023.0)</f>
        <v>2023</v>
      </c>
    </row>
    <row r="9352">
      <c r="A9352" s="1" t="s">
        <v>1030</v>
      </c>
      <c r="B9352" s="4" t="s">
        <v>30</v>
      </c>
      <c r="C9352" s="4" t="s">
        <v>24</v>
      </c>
      <c r="D9352" s="4" t="s">
        <v>28</v>
      </c>
      <c r="E9352" s="4">
        <v>3.0</v>
      </c>
      <c r="F9352" s="4">
        <v>5.0</v>
      </c>
      <c r="G9352" s="4">
        <v>15.0</v>
      </c>
      <c r="H9352" s="5">
        <v>45234.0</v>
      </c>
      <c r="I9352" s="4">
        <f>IFERROR(__xludf.DUMMYFUNCTION("SPLIT(H9352,""/"")"),4.0)</f>
        <v>4</v>
      </c>
      <c r="J9352" s="4">
        <f>IFERROR(__xludf.DUMMYFUNCTION("""COMPUTED_VALUE"""),11.0)</f>
        <v>11</v>
      </c>
      <c r="K9352" s="4">
        <f>IFERROR(__xludf.DUMMYFUNCTION("""COMPUTED_VALUE"""),2023.0)</f>
        <v>2023</v>
      </c>
    </row>
    <row r="9353">
      <c r="A9353" s="1" t="s">
        <v>9701</v>
      </c>
      <c r="B9353" s="4" t="s">
        <v>30</v>
      </c>
      <c r="C9353" s="4" t="s">
        <v>24</v>
      </c>
      <c r="D9353" s="4" t="s">
        <v>28</v>
      </c>
      <c r="E9353" s="4">
        <v>1.0</v>
      </c>
      <c r="F9353" s="4">
        <v>4.0</v>
      </c>
      <c r="G9353" s="4">
        <v>4.0</v>
      </c>
      <c r="H9353" s="5">
        <v>45236.0</v>
      </c>
      <c r="I9353" s="4">
        <f>IFERROR(__xludf.DUMMYFUNCTION("SPLIT(H9353,""/"")"),6.0)</f>
        <v>6</v>
      </c>
      <c r="J9353" s="4">
        <f>IFERROR(__xludf.DUMMYFUNCTION("""COMPUTED_VALUE"""),11.0)</f>
        <v>11</v>
      </c>
      <c r="K9353" s="4">
        <f>IFERROR(__xludf.DUMMYFUNCTION("""COMPUTED_VALUE"""),2023.0)</f>
        <v>2023</v>
      </c>
    </row>
    <row r="9354">
      <c r="A9354" s="1" t="s">
        <v>69</v>
      </c>
      <c r="B9354" s="4" t="s">
        <v>30</v>
      </c>
      <c r="C9354" s="4" t="s">
        <v>30</v>
      </c>
      <c r="D9354" s="4" t="s">
        <v>23</v>
      </c>
      <c r="E9354" s="4">
        <v>2.0</v>
      </c>
      <c r="F9354" s="4">
        <v>1.0</v>
      </c>
      <c r="G9354" s="4">
        <v>2.0</v>
      </c>
      <c r="H9354" s="5">
        <v>45236.0</v>
      </c>
      <c r="I9354" s="4">
        <f>IFERROR(__xludf.DUMMYFUNCTION("SPLIT(H9354,""/"")"),6.0)</f>
        <v>6</v>
      </c>
      <c r="J9354" s="4">
        <f>IFERROR(__xludf.DUMMYFUNCTION("""COMPUTED_VALUE"""),11.0)</f>
        <v>11</v>
      </c>
      <c r="K9354" s="4">
        <f>IFERROR(__xludf.DUMMYFUNCTION("""COMPUTED_VALUE"""),2023.0)</f>
        <v>2023</v>
      </c>
    </row>
    <row r="9355">
      <c r="A9355" s="1" t="s">
        <v>350</v>
      </c>
      <c r="B9355" s="4" t="s">
        <v>30</v>
      </c>
      <c r="C9355" s="4" t="s">
        <v>29</v>
      </c>
      <c r="D9355" s="4" t="s">
        <v>28</v>
      </c>
      <c r="E9355" s="4">
        <v>1.0</v>
      </c>
      <c r="F9355" s="4">
        <v>1.0</v>
      </c>
      <c r="G9355" s="4">
        <v>1.0</v>
      </c>
      <c r="H9355" s="5">
        <v>45237.0</v>
      </c>
      <c r="I9355" s="4">
        <f>IFERROR(__xludf.DUMMYFUNCTION("SPLIT(H9355,""/"")"),7.0)</f>
        <v>7</v>
      </c>
      <c r="J9355" s="4">
        <f>IFERROR(__xludf.DUMMYFUNCTION("""COMPUTED_VALUE"""),11.0)</f>
        <v>11</v>
      </c>
      <c r="K9355" s="4">
        <f>IFERROR(__xludf.DUMMYFUNCTION("""COMPUTED_VALUE"""),2023.0)</f>
        <v>2023</v>
      </c>
    </row>
    <row r="9356">
      <c r="A9356" s="1" t="s">
        <v>808</v>
      </c>
      <c r="B9356" s="4" t="s">
        <v>30</v>
      </c>
      <c r="C9356" s="4" t="s">
        <v>29</v>
      </c>
      <c r="D9356" s="4" t="s">
        <v>39</v>
      </c>
      <c r="E9356" s="4">
        <v>3.0</v>
      </c>
      <c r="F9356" s="4">
        <v>3.0</v>
      </c>
      <c r="G9356" s="4">
        <v>9.0</v>
      </c>
      <c r="H9356" s="5">
        <v>45237.0</v>
      </c>
      <c r="I9356" s="4">
        <f>IFERROR(__xludf.DUMMYFUNCTION("SPLIT(H9356,""/"")"),7.0)</f>
        <v>7</v>
      </c>
      <c r="J9356" s="4">
        <f>IFERROR(__xludf.DUMMYFUNCTION("""COMPUTED_VALUE"""),11.0)</f>
        <v>11</v>
      </c>
      <c r="K9356" s="4">
        <f>IFERROR(__xludf.DUMMYFUNCTION("""COMPUTED_VALUE"""),2023.0)</f>
        <v>2023</v>
      </c>
    </row>
    <row r="9357">
      <c r="A9357" s="1" t="s">
        <v>2713</v>
      </c>
      <c r="B9357" s="4" t="s">
        <v>30</v>
      </c>
      <c r="C9357" s="4" t="s">
        <v>29</v>
      </c>
      <c r="D9357" s="4" t="s">
        <v>23</v>
      </c>
      <c r="E9357" s="4">
        <v>5.0</v>
      </c>
      <c r="F9357" s="4">
        <v>3.0</v>
      </c>
      <c r="G9357" s="4">
        <v>15.0</v>
      </c>
      <c r="H9357" s="5">
        <v>45238.0</v>
      </c>
      <c r="I9357" s="4">
        <f>IFERROR(__xludf.DUMMYFUNCTION("SPLIT(H9357,""/"")"),8.0)</f>
        <v>8</v>
      </c>
      <c r="J9357" s="4">
        <f>IFERROR(__xludf.DUMMYFUNCTION("""COMPUTED_VALUE"""),11.0)</f>
        <v>11</v>
      </c>
      <c r="K9357" s="4">
        <f>IFERROR(__xludf.DUMMYFUNCTION("""COMPUTED_VALUE"""),2023.0)</f>
        <v>2023</v>
      </c>
    </row>
    <row r="9358">
      <c r="A9358" s="1" t="s">
        <v>8407</v>
      </c>
      <c r="B9358" s="4" t="s">
        <v>30</v>
      </c>
      <c r="C9358" s="4" t="s">
        <v>30</v>
      </c>
      <c r="D9358" s="4" t="s">
        <v>30</v>
      </c>
      <c r="E9358" s="4">
        <v>2.0</v>
      </c>
      <c r="F9358" s="4">
        <v>3.0</v>
      </c>
      <c r="G9358" s="4">
        <v>6.0</v>
      </c>
      <c r="H9358" s="5">
        <v>45238.0</v>
      </c>
      <c r="I9358" s="4">
        <f>IFERROR(__xludf.DUMMYFUNCTION("SPLIT(H9358,""/"")"),8.0)</f>
        <v>8</v>
      </c>
      <c r="J9358" s="4">
        <f>IFERROR(__xludf.DUMMYFUNCTION("""COMPUTED_VALUE"""),11.0)</f>
        <v>11</v>
      </c>
      <c r="K9358" s="4">
        <f>IFERROR(__xludf.DUMMYFUNCTION("""COMPUTED_VALUE"""),2023.0)</f>
        <v>2023</v>
      </c>
    </row>
    <row r="9359">
      <c r="A9359" s="1" t="s">
        <v>5930</v>
      </c>
      <c r="B9359" s="4" t="s">
        <v>30</v>
      </c>
      <c r="C9359" s="4" t="s">
        <v>24</v>
      </c>
      <c r="D9359" s="4" t="s">
        <v>23</v>
      </c>
      <c r="E9359" s="4">
        <v>3.0</v>
      </c>
      <c r="F9359" s="4">
        <v>2.0</v>
      </c>
      <c r="G9359" s="4">
        <v>6.0</v>
      </c>
      <c r="H9359" s="5">
        <v>45238.0</v>
      </c>
      <c r="I9359" s="4">
        <f>IFERROR(__xludf.DUMMYFUNCTION("SPLIT(H9359,""/"")"),8.0)</f>
        <v>8</v>
      </c>
      <c r="J9359" s="4">
        <f>IFERROR(__xludf.DUMMYFUNCTION("""COMPUTED_VALUE"""),11.0)</f>
        <v>11</v>
      </c>
      <c r="K9359" s="4">
        <f>IFERROR(__xludf.DUMMYFUNCTION("""COMPUTED_VALUE"""),2023.0)</f>
        <v>2023</v>
      </c>
    </row>
    <row r="9360">
      <c r="A9360" s="1" t="s">
        <v>6911</v>
      </c>
      <c r="B9360" s="4" t="s">
        <v>30</v>
      </c>
      <c r="C9360" s="4" t="s">
        <v>24</v>
      </c>
      <c r="D9360" s="4" t="s">
        <v>23</v>
      </c>
      <c r="E9360" s="4">
        <v>2.0</v>
      </c>
      <c r="F9360" s="4">
        <v>2.0</v>
      </c>
      <c r="G9360" s="4">
        <v>4.0</v>
      </c>
      <c r="H9360" s="5">
        <v>45239.0</v>
      </c>
      <c r="I9360" s="4">
        <f>IFERROR(__xludf.DUMMYFUNCTION("SPLIT(H9360,""/"")"),9.0)</f>
        <v>9</v>
      </c>
      <c r="J9360" s="4">
        <f>IFERROR(__xludf.DUMMYFUNCTION("""COMPUTED_VALUE"""),11.0)</f>
        <v>11</v>
      </c>
      <c r="K9360" s="4">
        <f>IFERROR(__xludf.DUMMYFUNCTION("""COMPUTED_VALUE"""),2023.0)</f>
        <v>2023</v>
      </c>
    </row>
    <row r="9361">
      <c r="A9361" s="1" t="s">
        <v>9103</v>
      </c>
      <c r="B9361" s="4" t="s">
        <v>30</v>
      </c>
      <c r="C9361" s="4" t="s">
        <v>30</v>
      </c>
      <c r="D9361" s="4" t="s">
        <v>28</v>
      </c>
      <c r="E9361" s="4">
        <v>1.0</v>
      </c>
      <c r="F9361" s="4">
        <v>3.0</v>
      </c>
      <c r="G9361" s="4">
        <v>3.0</v>
      </c>
      <c r="H9361" s="5">
        <v>45239.0</v>
      </c>
      <c r="I9361" s="4">
        <f>IFERROR(__xludf.DUMMYFUNCTION("SPLIT(H9361,""/"")"),9.0)</f>
        <v>9</v>
      </c>
      <c r="J9361" s="4">
        <f>IFERROR(__xludf.DUMMYFUNCTION("""COMPUTED_VALUE"""),11.0)</f>
        <v>11</v>
      </c>
      <c r="K9361" s="4">
        <f>IFERROR(__xludf.DUMMYFUNCTION("""COMPUTED_VALUE"""),2023.0)</f>
        <v>2023</v>
      </c>
    </row>
    <row r="9362">
      <c r="A9362" s="1" t="s">
        <v>9800</v>
      </c>
      <c r="B9362" s="4" t="s">
        <v>30</v>
      </c>
      <c r="C9362" s="4" t="s">
        <v>30</v>
      </c>
      <c r="D9362" s="4" t="s">
        <v>39</v>
      </c>
      <c r="E9362" s="4">
        <v>5.0</v>
      </c>
      <c r="F9362" s="4">
        <v>3.0</v>
      </c>
      <c r="G9362" s="4">
        <v>15.0</v>
      </c>
      <c r="H9362" s="7">
        <v>45242.0</v>
      </c>
      <c r="I9362" s="4">
        <f>IFERROR(__xludf.DUMMYFUNCTION("SPLIT(H9362,""/"")"),12.0)</f>
        <v>12</v>
      </c>
      <c r="J9362" s="4">
        <f>IFERROR(__xludf.DUMMYFUNCTION("""COMPUTED_VALUE"""),11.0)</f>
        <v>11</v>
      </c>
      <c r="K9362" s="4">
        <f>IFERROR(__xludf.DUMMYFUNCTION("""COMPUTED_VALUE"""),2023.0)</f>
        <v>2023</v>
      </c>
    </row>
    <row r="9363">
      <c r="A9363" s="1" t="s">
        <v>1785</v>
      </c>
      <c r="B9363" s="4" t="s">
        <v>30</v>
      </c>
      <c r="C9363" s="4" t="s">
        <v>24</v>
      </c>
      <c r="D9363" s="4" t="s">
        <v>30</v>
      </c>
      <c r="E9363" s="4">
        <v>5.0</v>
      </c>
      <c r="F9363" s="4">
        <v>3.0</v>
      </c>
      <c r="G9363" s="4">
        <v>15.0</v>
      </c>
      <c r="H9363" s="7">
        <v>45242.0</v>
      </c>
      <c r="I9363" s="4">
        <f>IFERROR(__xludf.DUMMYFUNCTION("SPLIT(H9363,""/"")"),12.0)</f>
        <v>12</v>
      </c>
      <c r="J9363" s="4">
        <f>IFERROR(__xludf.DUMMYFUNCTION("""COMPUTED_VALUE"""),11.0)</f>
        <v>11</v>
      </c>
      <c r="K9363" s="4">
        <f>IFERROR(__xludf.DUMMYFUNCTION("""COMPUTED_VALUE"""),2023.0)</f>
        <v>2023</v>
      </c>
    </row>
    <row r="9364">
      <c r="A9364" s="1" t="s">
        <v>1882</v>
      </c>
      <c r="B9364" s="4" t="s">
        <v>30</v>
      </c>
      <c r="C9364" s="4" t="s">
        <v>30</v>
      </c>
      <c r="D9364" s="4" t="s">
        <v>28</v>
      </c>
      <c r="E9364" s="4">
        <v>2.0</v>
      </c>
      <c r="F9364" s="4">
        <v>5.0</v>
      </c>
      <c r="G9364" s="4">
        <v>10.0</v>
      </c>
      <c r="H9364" s="7">
        <v>45242.0</v>
      </c>
      <c r="I9364" s="4">
        <f>IFERROR(__xludf.DUMMYFUNCTION("SPLIT(H9364,""/"")"),12.0)</f>
        <v>12</v>
      </c>
      <c r="J9364" s="4">
        <f>IFERROR(__xludf.DUMMYFUNCTION("""COMPUTED_VALUE"""),11.0)</f>
        <v>11</v>
      </c>
      <c r="K9364" s="4">
        <f>IFERROR(__xludf.DUMMYFUNCTION("""COMPUTED_VALUE"""),2023.0)</f>
        <v>2023</v>
      </c>
    </row>
    <row r="9365">
      <c r="A9365" s="1" t="s">
        <v>7396</v>
      </c>
      <c r="B9365" s="4" t="s">
        <v>30</v>
      </c>
      <c r="C9365" s="4" t="s">
        <v>29</v>
      </c>
      <c r="D9365" s="4" t="s">
        <v>23</v>
      </c>
      <c r="E9365" s="4">
        <v>3.0</v>
      </c>
      <c r="F9365" s="4">
        <v>1.5</v>
      </c>
      <c r="G9365" s="4">
        <v>4.5</v>
      </c>
      <c r="H9365" s="7">
        <v>45242.0</v>
      </c>
      <c r="I9365" s="4">
        <f>IFERROR(__xludf.DUMMYFUNCTION("SPLIT(H9365,""/"")"),12.0)</f>
        <v>12</v>
      </c>
      <c r="J9365" s="4">
        <f>IFERROR(__xludf.DUMMYFUNCTION("""COMPUTED_VALUE"""),11.0)</f>
        <v>11</v>
      </c>
      <c r="K9365" s="4">
        <f>IFERROR(__xludf.DUMMYFUNCTION("""COMPUTED_VALUE"""),2023.0)</f>
        <v>2023</v>
      </c>
    </row>
    <row r="9366">
      <c r="A9366" s="1" t="s">
        <v>8673</v>
      </c>
      <c r="B9366" s="4" t="s">
        <v>30</v>
      </c>
      <c r="C9366" s="4" t="s">
        <v>29</v>
      </c>
      <c r="D9366" s="4" t="s">
        <v>39</v>
      </c>
      <c r="E9366" s="4">
        <v>2.0</v>
      </c>
      <c r="F9366" s="4">
        <v>5.0</v>
      </c>
      <c r="G9366" s="4">
        <v>10.0</v>
      </c>
      <c r="H9366" s="7">
        <v>45243.0</v>
      </c>
      <c r="I9366" s="4">
        <f>IFERROR(__xludf.DUMMYFUNCTION("SPLIT(H9366,""/"")"),13.0)</f>
        <v>13</v>
      </c>
      <c r="J9366" s="4">
        <f>IFERROR(__xludf.DUMMYFUNCTION("""COMPUTED_VALUE"""),11.0)</f>
        <v>11</v>
      </c>
      <c r="K9366" s="4">
        <f>IFERROR(__xludf.DUMMYFUNCTION("""COMPUTED_VALUE"""),2023.0)</f>
        <v>2023</v>
      </c>
    </row>
    <row r="9367">
      <c r="A9367" s="1" t="s">
        <v>4318</v>
      </c>
      <c r="B9367" s="4" t="s">
        <v>30</v>
      </c>
      <c r="C9367" s="4" t="s">
        <v>24</v>
      </c>
      <c r="D9367" s="4" t="s">
        <v>30</v>
      </c>
      <c r="E9367" s="4">
        <v>5.0</v>
      </c>
      <c r="F9367" s="4">
        <v>4.0</v>
      </c>
      <c r="G9367" s="4">
        <v>20.0</v>
      </c>
      <c r="H9367" s="7">
        <v>45243.0</v>
      </c>
      <c r="I9367" s="4">
        <f>IFERROR(__xludf.DUMMYFUNCTION("SPLIT(H9367,""/"")"),13.0)</f>
        <v>13</v>
      </c>
      <c r="J9367" s="4">
        <f>IFERROR(__xludf.DUMMYFUNCTION("""COMPUTED_VALUE"""),11.0)</f>
        <v>11</v>
      </c>
      <c r="K9367" s="4">
        <f>IFERROR(__xludf.DUMMYFUNCTION("""COMPUTED_VALUE"""),2023.0)</f>
        <v>2023</v>
      </c>
    </row>
    <row r="9368">
      <c r="A9368" s="1" t="s">
        <v>798</v>
      </c>
      <c r="B9368" s="4" t="s">
        <v>30</v>
      </c>
      <c r="C9368" s="4" t="s">
        <v>24</v>
      </c>
      <c r="D9368" s="4" t="s">
        <v>30</v>
      </c>
      <c r="E9368" s="4">
        <v>4.0</v>
      </c>
      <c r="F9368" s="4">
        <v>3.0</v>
      </c>
      <c r="G9368" s="4">
        <v>12.0</v>
      </c>
      <c r="H9368" s="7">
        <v>45244.0</v>
      </c>
      <c r="I9368" s="4">
        <f>IFERROR(__xludf.DUMMYFUNCTION("SPLIT(H9368,""/"")"),14.0)</f>
        <v>14</v>
      </c>
      <c r="J9368" s="4">
        <f>IFERROR(__xludf.DUMMYFUNCTION("""COMPUTED_VALUE"""),11.0)</f>
        <v>11</v>
      </c>
      <c r="K9368" s="4">
        <f>IFERROR(__xludf.DUMMYFUNCTION("""COMPUTED_VALUE"""),2023.0)</f>
        <v>2023</v>
      </c>
    </row>
    <row r="9369">
      <c r="A9369" s="1" t="s">
        <v>3750</v>
      </c>
      <c r="B9369" s="4" t="s">
        <v>30</v>
      </c>
      <c r="C9369" s="4" t="s">
        <v>29</v>
      </c>
      <c r="D9369" s="4" t="s">
        <v>30</v>
      </c>
      <c r="E9369" s="4">
        <v>5.0</v>
      </c>
      <c r="F9369" s="4">
        <v>2.0</v>
      </c>
      <c r="G9369" s="4">
        <v>10.0</v>
      </c>
      <c r="H9369" s="7">
        <v>45244.0</v>
      </c>
      <c r="I9369" s="4">
        <f>IFERROR(__xludf.DUMMYFUNCTION("SPLIT(H9369,""/"")"),14.0)</f>
        <v>14</v>
      </c>
      <c r="J9369" s="4">
        <f>IFERROR(__xludf.DUMMYFUNCTION("""COMPUTED_VALUE"""),11.0)</f>
        <v>11</v>
      </c>
      <c r="K9369" s="4">
        <f>IFERROR(__xludf.DUMMYFUNCTION("""COMPUTED_VALUE"""),2023.0)</f>
        <v>2023</v>
      </c>
    </row>
    <row r="9370">
      <c r="A9370" s="1" t="s">
        <v>2319</v>
      </c>
      <c r="B9370" s="4" t="s">
        <v>30</v>
      </c>
      <c r="C9370" s="4" t="s">
        <v>29</v>
      </c>
      <c r="D9370" s="4" t="s">
        <v>23</v>
      </c>
      <c r="E9370" s="4">
        <v>2.0</v>
      </c>
      <c r="F9370" s="4">
        <v>4.0</v>
      </c>
      <c r="G9370" s="4">
        <v>8.0</v>
      </c>
      <c r="H9370" s="7">
        <v>45245.0</v>
      </c>
      <c r="I9370" s="4">
        <f>IFERROR(__xludf.DUMMYFUNCTION("SPLIT(H9370,""/"")"),15.0)</f>
        <v>15</v>
      </c>
      <c r="J9370" s="4">
        <f>IFERROR(__xludf.DUMMYFUNCTION("""COMPUTED_VALUE"""),11.0)</f>
        <v>11</v>
      </c>
      <c r="K9370" s="4">
        <f>IFERROR(__xludf.DUMMYFUNCTION("""COMPUTED_VALUE"""),2023.0)</f>
        <v>2023</v>
      </c>
    </row>
    <row r="9371">
      <c r="A9371" s="1" t="s">
        <v>250</v>
      </c>
      <c r="B9371" s="4" t="s">
        <v>30</v>
      </c>
      <c r="C9371" s="4" t="s">
        <v>30</v>
      </c>
      <c r="D9371" s="4" t="s">
        <v>39</v>
      </c>
      <c r="E9371" s="4">
        <v>3.0</v>
      </c>
      <c r="F9371" s="4">
        <v>5.0</v>
      </c>
      <c r="G9371" s="4">
        <v>15.0</v>
      </c>
      <c r="H9371" s="7">
        <v>45245.0</v>
      </c>
      <c r="I9371" s="4">
        <f>IFERROR(__xludf.DUMMYFUNCTION("SPLIT(H9371,""/"")"),15.0)</f>
        <v>15</v>
      </c>
      <c r="J9371" s="4">
        <f>IFERROR(__xludf.DUMMYFUNCTION("""COMPUTED_VALUE"""),11.0)</f>
        <v>11</v>
      </c>
      <c r="K9371" s="4">
        <f>IFERROR(__xludf.DUMMYFUNCTION("""COMPUTED_VALUE"""),2023.0)</f>
        <v>2023</v>
      </c>
    </row>
    <row r="9372">
      <c r="A9372" s="1" t="s">
        <v>1368</v>
      </c>
      <c r="B9372" s="4" t="s">
        <v>30</v>
      </c>
      <c r="C9372" s="4" t="s">
        <v>30</v>
      </c>
      <c r="D9372" s="4" t="s">
        <v>30</v>
      </c>
      <c r="E9372" s="4">
        <v>2.0</v>
      </c>
      <c r="F9372" s="4">
        <v>4.0</v>
      </c>
      <c r="G9372" s="4">
        <v>8.0</v>
      </c>
      <c r="H9372" s="7">
        <v>45246.0</v>
      </c>
      <c r="I9372" s="4">
        <f>IFERROR(__xludf.DUMMYFUNCTION("SPLIT(H9372,""/"")"),16.0)</f>
        <v>16</v>
      </c>
      <c r="J9372" s="4">
        <f>IFERROR(__xludf.DUMMYFUNCTION("""COMPUTED_VALUE"""),11.0)</f>
        <v>11</v>
      </c>
      <c r="K9372" s="4">
        <f>IFERROR(__xludf.DUMMYFUNCTION("""COMPUTED_VALUE"""),2023.0)</f>
        <v>2023</v>
      </c>
    </row>
    <row r="9373">
      <c r="A9373" s="1" t="s">
        <v>5204</v>
      </c>
      <c r="B9373" s="4" t="s">
        <v>30</v>
      </c>
      <c r="C9373" s="4" t="s">
        <v>30</v>
      </c>
      <c r="D9373" s="4" t="s">
        <v>23</v>
      </c>
      <c r="E9373" s="4">
        <v>4.0</v>
      </c>
      <c r="F9373" s="4">
        <v>1.5</v>
      </c>
      <c r="G9373" s="4">
        <v>6.0</v>
      </c>
      <c r="H9373" s="7">
        <v>45246.0</v>
      </c>
      <c r="I9373" s="4">
        <f>IFERROR(__xludf.DUMMYFUNCTION("SPLIT(H9373,""/"")"),16.0)</f>
        <v>16</v>
      </c>
      <c r="J9373" s="4">
        <f>IFERROR(__xludf.DUMMYFUNCTION("""COMPUTED_VALUE"""),11.0)</f>
        <v>11</v>
      </c>
      <c r="K9373" s="4">
        <f>IFERROR(__xludf.DUMMYFUNCTION("""COMPUTED_VALUE"""),2023.0)</f>
        <v>2023</v>
      </c>
    </row>
    <row r="9374">
      <c r="A9374" s="1" t="s">
        <v>5619</v>
      </c>
      <c r="B9374" s="4" t="s">
        <v>30</v>
      </c>
      <c r="C9374" s="4" t="s">
        <v>24</v>
      </c>
      <c r="D9374" s="4" t="s">
        <v>39</v>
      </c>
      <c r="E9374" s="4">
        <v>5.0</v>
      </c>
      <c r="F9374" s="4">
        <v>4.0</v>
      </c>
      <c r="G9374" s="4">
        <v>20.0</v>
      </c>
      <c r="H9374" s="7">
        <v>45246.0</v>
      </c>
      <c r="I9374" s="4">
        <f>IFERROR(__xludf.DUMMYFUNCTION("SPLIT(H9374,""/"")"),16.0)</f>
        <v>16</v>
      </c>
      <c r="J9374" s="4">
        <f>IFERROR(__xludf.DUMMYFUNCTION("""COMPUTED_VALUE"""),11.0)</f>
        <v>11</v>
      </c>
      <c r="K9374" s="4">
        <f>IFERROR(__xludf.DUMMYFUNCTION("""COMPUTED_VALUE"""),2023.0)</f>
        <v>2023</v>
      </c>
    </row>
    <row r="9375">
      <c r="A9375" s="1" t="s">
        <v>5145</v>
      </c>
      <c r="B9375" s="4" t="s">
        <v>30</v>
      </c>
      <c r="C9375" s="4" t="s">
        <v>29</v>
      </c>
      <c r="D9375" s="4" t="s">
        <v>39</v>
      </c>
      <c r="E9375" s="4">
        <v>3.0</v>
      </c>
      <c r="F9375" s="4">
        <v>3.0</v>
      </c>
      <c r="G9375" s="4">
        <v>9.0</v>
      </c>
      <c r="H9375" s="7">
        <v>45246.0</v>
      </c>
      <c r="I9375" s="4">
        <f>IFERROR(__xludf.DUMMYFUNCTION("SPLIT(H9375,""/"")"),16.0)</f>
        <v>16</v>
      </c>
      <c r="J9375" s="4">
        <f>IFERROR(__xludf.DUMMYFUNCTION("""COMPUTED_VALUE"""),11.0)</f>
        <v>11</v>
      </c>
      <c r="K9375" s="4">
        <f>IFERROR(__xludf.DUMMYFUNCTION("""COMPUTED_VALUE"""),2023.0)</f>
        <v>2023</v>
      </c>
    </row>
    <row r="9376">
      <c r="A9376" s="1" t="s">
        <v>3736</v>
      </c>
      <c r="B9376" s="4" t="s">
        <v>30</v>
      </c>
      <c r="C9376" s="4" t="s">
        <v>30</v>
      </c>
      <c r="D9376" s="4" t="s">
        <v>30</v>
      </c>
      <c r="E9376" s="4">
        <v>1.0</v>
      </c>
      <c r="F9376" s="4">
        <v>1.5</v>
      </c>
      <c r="G9376" s="4">
        <v>1.5</v>
      </c>
      <c r="H9376" s="7">
        <v>45246.0</v>
      </c>
      <c r="I9376" s="4">
        <f>IFERROR(__xludf.DUMMYFUNCTION("SPLIT(H9376,""/"")"),16.0)</f>
        <v>16</v>
      </c>
      <c r="J9376" s="4">
        <f>IFERROR(__xludf.DUMMYFUNCTION("""COMPUTED_VALUE"""),11.0)</f>
        <v>11</v>
      </c>
      <c r="K9376" s="4">
        <f>IFERROR(__xludf.DUMMYFUNCTION("""COMPUTED_VALUE"""),2023.0)</f>
        <v>2023</v>
      </c>
    </row>
    <row r="9377">
      <c r="A9377" s="1" t="s">
        <v>7718</v>
      </c>
      <c r="B9377" s="4" t="s">
        <v>30</v>
      </c>
      <c r="C9377" s="4" t="s">
        <v>29</v>
      </c>
      <c r="D9377" s="4" t="s">
        <v>23</v>
      </c>
      <c r="E9377" s="4">
        <v>1.0</v>
      </c>
      <c r="F9377" s="4">
        <v>1.0</v>
      </c>
      <c r="G9377" s="4">
        <v>1.0</v>
      </c>
      <c r="H9377" s="7">
        <v>45247.0</v>
      </c>
      <c r="I9377" s="4">
        <f>IFERROR(__xludf.DUMMYFUNCTION("SPLIT(H9377,""/"")"),17.0)</f>
        <v>17</v>
      </c>
      <c r="J9377" s="4">
        <f>IFERROR(__xludf.DUMMYFUNCTION("""COMPUTED_VALUE"""),11.0)</f>
        <v>11</v>
      </c>
      <c r="K9377" s="4">
        <f>IFERROR(__xludf.DUMMYFUNCTION("""COMPUTED_VALUE"""),2023.0)</f>
        <v>2023</v>
      </c>
    </row>
    <row r="9378">
      <c r="A9378" s="1" t="s">
        <v>8986</v>
      </c>
      <c r="B9378" s="4" t="s">
        <v>30</v>
      </c>
      <c r="C9378" s="4" t="s">
        <v>30</v>
      </c>
      <c r="D9378" s="4" t="s">
        <v>23</v>
      </c>
      <c r="E9378" s="4">
        <v>2.0</v>
      </c>
      <c r="F9378" s="4">
        <v>2.0</v>
      </c>
      <c r="G9378" s="4">
        <v>4.0</v>
      </c>
      <c r="H9378" s="7">
        <v>45247.0</v>
      </c>
      <c r="I9378" s="4">
        <f>IFERROR(__xludf.DUMMYFUNCTION("SPLIT(H9378,""/"")"),17.0)</f>
        <v>17</v>
      </c>
      <c r="J9378" s="4">
        <f>IFERROR(__xludf.DUMMYFUNCTION("""COMPUTED_VALUE"""),11.0)</f>
        <v>11</v>
      </c>
      <c r="K9378" s="4">
        <f>IFERROR(__xludf.DUMMYFUNCTION("""COMPUTED_VALUE"""),2023.0)</f>
        <v>2023</v>
      </c>
    </row>
    <row r="9379">
      <c r="A9379" s="1" t="s">
        <v>7502</v>
      </c>
      <c r="B9379" s="4" t="s">
        <v>30</v>
      </c>
      <c r="C9379" s="4" t="s">
        <v>24</v>
      </c>
      <c r="D9379" s="4" t="s">
        <v>23</v>
      </c>
      <c r="E9379" s="4">
        <v>4.0</v>
      </c>
      <c r="F9379" s="4">
        <v>4.0</v>
      </c>
      <c r="G9379" s="4">
        <v>16.0</v>
      </c>
      <c r="H9379" s="7">
        <v>45247.0</v>
      </c>
      <c r="I9379" s="4">
        <f>IFERROR(__xludf.DUMMYFUNCTION("SPLIT(H9379,""/"")"),17.0)</f>
        <v>17</v>
      </c>
      <c r="J9379" s="4">
        <f>IFERROR(__xludf.DUMMYFUNCTION("""COMPUTED_VALUE"""),11.0)</f>
        <v>11</v>
      </c>
      <c r="K9379" s="4">
        <f>IFERROR(__xludf.DUMMYFUNCTION("""COMPUTED_VALUE"""),2023.0)</f>
        <v>2023</v>
      </c>
    </row>
    <row r="9380">
      <c r="A9380" s="1" t="s">
        <v>5609</v>
      </c>
      <c r="B9380" s="4" t="s">
        <v>30</v>
      </c>
      <c r="C9380" s="4" t="s">
        <v>24</v>
      </c>
      <c r="D9380" s="4" t="s">
        <v>28</v>
      </c>
      <c r="E9380" s="4">
        <v>4.0</v>
      </c>
      <c r="F9380" s="4">
        <v>1.0</v>
      </c>
      <c r="G9380" s="4">
        <v>4.0</v>
      </c>
      <c r="H9380" s="7">
        <v>45248.0</v>
      </c>
      <c r="I9380" s="4">
        <f>IFERROR(__xludf.DUMMYFUNCTION("SPLIT(H9380,""/"")"),18.0)</f>
        <v>18</v>
      </c>
      <c r="J9380" s="4">
        <f>IFERROR(__xludf.DUMMYFUNCTION("""COMPUTED_VALUE"""),11.0)</f>
        <v>11</v>
      </c>
      <c r="K9380" s="4">
        <f>IFERROR(__xludf.DUMMYFUNCTION("""COMPUTED_VALUE"""),2023.0)</f>
        <v>2023</v>
      </c>
    </row>
    <row r="9381">
      <c r="A9381" s="1" t="s">
        <v>5071</v>
      </c>
      <c r="B9381" s="4" t="s">
        <v>30</v>
      </c>
      <c r="C9381" s="4" t="s">
        <v>29</v>
      </c>
      <c r="D9381" s="4" t="s">
        <v>23</v>
      </c>
      <c r="E9381" s="4">
        <v>3.0</v>
      </c>
      <c r="F9381" s="4">
        <v>1.5</v>
      </c>
      <c r="G9381" s="4">
        <v>4.5</v>
      </c>
      <c r="H9381" s="7">
        <v>45248.0</v>
      </c>
      <c r="I9381" s="4">
        <f>IFERROR(__xludf.DUMMYFUNCTION("SPLIT(H9381,""/"")"),18.0)</f>
        <v>18</v>
      </c>
      <c r="J9381" s="4">
        <f>IFERROR(__xludf.DUMMYFUNCTION("""COMPUTED_VALUE"""),11.0)</f>
        <v>11</v>
      </c>
      <c r="K9381" s="4">
        <f>IFERROR(__xludf.DUMMYFUNCTION("""COMPUTED_VALUE"""),2023.0)</f>
        <v>2023</v>
      </c>
    </row>
    <row r="9382">
      <c r="A9382" s="1" t="s">
        <v>362</v>
      </c>
      <c r="B9382" s="4" t="s">
        <v>30</v>
      </c>
      <c r="C9382" s="4" t="s">
        <v>30</v>
      </c>
      <c r="D9382" s="4" t="s">
        <v>23</v>
      </c>
      <c r="E9382" s="4">
        <v>2.0</v>
      </c>
      <c r="F9382" s="4">
        <v>4.0</v>
      </c>
      <c r="G9382" s="4">
        <v>8.0</v>
      </c>
      <c r="H9382" s="7">
        <v>45248.0</v>
      </c>
      <c r="I9382" s="4">
        <f>IFERROR(__xludf.DUMMYFUNCTION("SPLIT(H9382,""/"")"),18.0)</f>
        <v>18</v>
      </c>
      <c r="J9382" s="4">
        <f>IFERROR(__xludf.DUMMYFUNCTION("""COMPUTED_VALUE"""),11.0)</f>
        <v>11</v>
      </c>
      <c r="K9382" s="4">
        <f>IFERROR(__xludf.DUMMYFUNCTION("""COMPUTED_VALUE"""),2023.0)</f>
        <v>2023</v>
      </c>
    </row>
    <row r="9383">
      <c r="A9383" s="1" t="s">
        <v>102</v>
      </c>
      <c r="B9383" s="4" t="s">
        <v>30</v>
      </c>
      <c r="C9383" s="4" t="s">
        <v>24</v>
      </c>
      <c r="D9383" s="4" t="s">
        <v>30</v>
      </c>
      <c r="E9383" s="4">
        <v>3.0</v>
      </c>
      <c r="F9383" s="4">
        <v>5.0</v>
      </c>
      <c r="G9383" s="4">
        <v>15.0</v>
      </c>
      <c r="H9383" s="7">
        <v>45248.0</v>
      </c>
      <c r="I9383" s="4">
        <f>IFERROR(__xludf.DUMMYFUNCTION("SPLIT(H9383,""/"")"),18.0)</f>
        <v>18</v>
      </c>
      <c r="J9383" s="4">
        <f>IFERROR(__xludf.DUMMYFUNCTION("""COMPUTED_VALUE"""),11.0)</f>
        <v>11</v>
      </c>
      <c r="K9383" s="4">
        <f>IFERROR(__xludf.DUMMYFUNCTION("""COMPUTED_VALUE"""),2023.0)</f>
        <v>2023</v>
      </c>
    </row>
    <row r="9384">
      <c r="A9384" s="1" t="s">
        <v>9756</v>
      </c>
      <c r="B9384" s="4" t="s">
        <v>30</v>
      </c>
      <c r="C9384" s="4" t="s">
        <v>24</v>
      </c>
      <c r="D9384" s="4" t="s">
        <v>23</v>
      </c>
      <c r="E9384" s="4">
        <v>1.0</v>
      </c>
      <c r="F9384" s="4">
        <v>2.0</v>
      </c>
      <c r="G9384" s="4">
        <v>2.0</v>
      </c>
      <c r="H9384" s="7">
        <v>45250.0</v>
      </c>
      <c r="I9384" s="4">
        <f>IFERROR(__xludf.DUMMYFUNCTION("SPLIT(H9384,""/"")"),20.0)</f>
        <v>20</v>
      </c>
      <c r="J9384" s="4">
        <f>IFERROR(__xludf.DUMMYFUNCTION("""COMPUTED_VALUE"""),11.0)</f>
        <v>11</v>
      </c>
      <c r="K9384" s="4">
        <f>IFERROR(__xludf.DUMMYFUNCTION("""COMPUTED_VALUE"""),2023.0)</f>
        <v>2023</v>
      </c>
    </row>
    <row r="9385">
      <c r="A9385" s="1" t="s">
        <v>3860</v>
      </c>
      <c r="B9385" s="4" t="s">
        <v>30</v>
      </c>
      <c r="C9385" s="4" t="s">
        <v>30</v>
      </c>
      <c r="D9385" s="4" t="s">
        <v>23</v>
      </c>
      <c r="E9385" s="4">
        <v>3.0</v>
      </c>
      <c r="F9385" s="4">
        <v>1.5</v>
      </c>
      <c r="G9385" s="4">
        <v>4.5</v>
      </c>
      <c r="H9385" s="7">
        <v>45250.0</v>
      </c>
      <c r="I9385" s="4">
        <f>IFERROR(__xludf.DUMMYFUNCTION("SPLIT(H9385,""/"")"),20.0)</f>
        <v>20</v>
      </c>
      <c r="J9385" s="4">
        <f>IFERROR(__xludf.DUMMYFUNCTION("""COMPUTED_VALUE"""),11.0)</f>
        <v>11</v>
      </c>
      <c r="K9385" s="4">
        <f>IFERROR(__xludf.DUMMYFUNCTION("""COMPUTED_VALUE"""),2023.0)</f>
        <v>2023</v>
      </c>
    </row>
    <row r="9386">
      <c r="A9386" s="1" t="s">
        <v>9536</v>
      </c>
      <c r="B9386" s="4" t="s">
        <v>30</v>
      </c>
      <c r="C9386" s="4" t="s">
        <v>30</v>
      </c>
      <c r="D9386" s="4" t="s">
        <v>28</v>
      </c>
      <c r="E9386" s="4">
        <v>1.0</v>
      </c>
      <c r="F9386" s="4">
        <v>3.0</v>
      </c>
      <c r="G9386" s="4">
        <v>3.0</v>
      </c>
      <c r="H9386" s="7">
        <v>45250.0</v>
      </c>
      <c r="I9386" s="4">
        <f>IFERROR(__xludf.DUMMYFUNCTION("SPLIT(H9386,""/"")"),20.0)</f>
        <v>20</v>
      </c>
      <c r="J9386" s="4">
        <f>IFERROR(__xludf.DUMMYFUNCTION("""COMPUTED_VALUE"""),11.0)</f>
        <v>11</v>
      </c>
      <c r="K9386" s="4">
        <f>IFERROR(__xludf.DUMMYFUNCTION("""COMPUTED_VALUE"""),2023.0)</f>
        <v>2023</v>
      </c>
    </row>
    <row r="9387">
      <c r="A9387" s="1" t="s">
        <v>1267</v>
      </c>
      <c r="B9387" s="4" t="s">
        <v>30</v>
      </c>
      <c r="C9387" s="4" t="s">
        <v>30</v>
      </c>
      <c r="D9387" s="4" t="s">
        <v>28</v>
      </c>
      <c r="E9387" s="4">
        <v>3.0</v>
      </c>
      <c r="F9387" s="4">
        <v>1.0</v>
      </c>
      <c r="G9387" s="4">
        <v>3.0</v>
      </c>
      <c r="H9387" s="7">
        <v>45251.0</v>
      </c>
      <c r="I9387" s="4">
        <f>IFERROR(__xludf.DUMMYFUNCTION("SPLIT(H9387,""/"")"),21.0)</f>
        <v>21</v>
      </c>
      <c r="J9387" s="4">
        <f>IFERROR(__xludf.DUMMYFUNCTION("""COMPUTED_VALUE"""),11.0)</f>
        <v>11</v>
      </c>
      <c r="K9387" s="4">
        <f>IFERROR(__xludf.DUMMYFUNCTION("""COMPUTED_VALUE"""),2023.0)</f>
        <v>2023</v>
      </c>
    </row>
    <row r="9388">
      <c r="A9388" s="1" t="s">
        <v>9894</v>
      </c>
      <c r="B9388" s="4" t="s">
        <v>30</v>
      </c>
      <c r="C9388" s="4" t="s">
        <v>30</v>
      </c>
      <c r="D9388" s="4" t="s">
        <v>30</v>
      </c>
      <c r="E9388" s="4">
        <v>2.0</v>
      </c>
      <c r="F9388" s="4">
        <v>1.5</v>
      </c>
      <c r="G9388" s="4">
        <v>3.0</v>
      </c>
      <c r="H9388" s="7">
        <v>45251.0</v>
      </c>
      <c r="I9388" s="4">
        <f>IFERROR(__xludf.DUMMYFUNCTION("SPLIT(H9388,""/"")"),21.0)</f>
        <v>21</v>
      </c>
      <c r="J9388" s="4">
        <f>IFERROR(__xludf.DUMMYFUNCTION("""COMPUTED_VALUE"""),11.0)</f>
        <v>11</v>
      </c>
      <c r="K9388" s="4">
        <f>IFERROR(__xludf.DUMMYFUNCTION("""COMPUTED_VALUE"""),2023.0)</f>
        <v>2023</v>
      </c>
    </row>
    <row r="9389">
      <c r="A9389" s="1" t="s">
        <v>2055</v>
      </c>
      <c r="B9389" s="4" t="s">
        <v>30</v>
      </c>
      <c r="C9389" s="4" t="s">
        <v>30</v>
      </c>
      <c r="D9389" s="4" t="s">
        <v>39</v>
      </c>
      <c r="E9389" s="4">
        <v>5.0</v>
      </c>
      <c r="F9389" s="4">
        <v>4.0</v>
      </c>
      <c r="G9389" s="4">
        <v>20.0</v>
      </c>
      <c r="H9389" s="7">
        <v>45251.0</v>
      </c>
      <c r="I9389" s="4">
        <f>IFERROR(__xludf.DUMMYFUNCTION("SPLIT(H9389,""/"")"),21.0)</f>
        <v>21</v>
      </c>
      <c r="J9389" s="4">
        <f>IFERROR(__xludf.DUMMYFUNCTION("""COMPUTED_VALUE"""),11.0)</f>
        <v>11</v>
      </c>
      <c r="K9389" s="4">
        <f>IFERROR(__xludf.DUMMYFUNCTION("""COMPUTED_VALUE"""),2023.0)</f>
        <v>2023</v>
      </c>
    </row>
    <row r="9390">
      <c r="A9390" s="1" t="s">
        <v>968</v>
      </c>
      <c r="B9390" s="4" t="s">
        <v>30</v>
      </c>
      <c r="C9390" s="4" t="s">
        <v>24</v>
      </c>
      <c r="D9390" s="4" t="s">
        <v>39</v>
      </c>
      <c r="E9390" s="4">
        <v>5.0</v>
      </c>
      <c r="F9390" s="4">
        <v>3.0</v>
      </c>
      <c r="G9390" s="4">
        <v>15.0</v>
      </c>
      <c r="H9390" s="7">
        <v>45251.0</v>
      </c>
      <c r="I9390" s="4">
        <f>IFERROR(__xludf.DUMMYFUNCTION("SPLIT(H9390,""/"")"),21.0)</f>
        <v>21</v>
      </c>
      <c r="J9390" s="4">
        <f>IFERROR(__xludf.DUMMYFUNCTION("""COMPUTED_VALUE"""),11.0)</f>
        <v>11</v>
      </c>
      <c r="K9390" s="4">
        <f>IFERROR(__xludf.DUMMYFUNCTION("""COMPUTED_VALUE"""),2023.0)</f>
        <v>2023</v>
      </c>
    </row>
    <row r="9391">
      <c r="A9391" s="1" t="s">
        <v>1777</v>
      </c>
      <c r="B9391" s="4" t="s">
        <v>30</v>
      </c>
      <c r="C9391" s="4" t="s">
        <v>24</v>
      </c>
      <c r="D9391" s="4" t="s">
        <v>30</v>
      </c>
      <c r="E9391" s="4">
        <v>4.0</v>
      </c>
      <c r="F9391" s="4">
        <v>2.0</v>
      </c>
      <c r="G9391" s="4">
        <v>8.0</v>
      </c>
      <c r="H9391" s="7">
        <v>45251.0</v>
      </c>
      <c r="I9391" s="4">
        <f>IFERROR(__xludf.DUMMYFUNCTION("SPLIT(H9391,""/"")"),21.0)</f>
        <v>21</v>
      </c>
      <c r="J9391" s="4">
        <f>IFERROR(__xludf.DUMMYFUNCTION("""COMPUTED_VALUE"""),11.0)</f>
        <v>11</v>
      </c>
      <c r="K9391" s="4">
        <f>IFERROR(__xludf.DUMMYFUNCTION("""COMPUTED_VALUE"""),2023.0)</f>
        <v>2023</v>
      </c>
    </row>
    <row r="9392">
      <c r="A9392" s="1" t="s">
        <v>7027</v>
      </c>
      <c r="B9392" s="4" t="s">
        <v>30</v>
      </c>
      <c r="C9392" s="4" t="s">
        <v>30</v>
      </c>
      <c r="D9392" s="4" t="s">
        <v>30</v>
      </c>
      <c r="E9392" s="4">
        <v>3.0</v>
      </c>
      <c r="F9392" s="4">
        <v>3.0</v>
      </c>
      <c r="G9392" s="4">
        <v>9.0</v>
      </c>
      <c r="H9392" s="7">
        <v>45253.0</v>
      </c>
      <c r="I9392" s="4">
        <f>IFERROR(__xludf.DUMMYFUNCTION("SPLIT(H9392,""/"")"),23.0)</f>
        <v>23</v>
      </c>
      <c r="J9392" s="4">
        <f>IFERROR(__xludf.DUMMYFUNCTION("""COMPUTED_VALUE"""),11.0)</f>
        <v>11</v>
      </c>
      <c r="K9392" s="4">
        <f>IFERROR(__xludf.DUMMYFUNCTION("""COMPUTED_VALUE"""),2023.0)</f>
        <v>2023</v>
      </c>
    </row>
    <row r="9393">
      <c r="A9393" s="1" t="s">
        <v>8998</v>
      </c>
      <c r="B9393" s="4" t="s">
        <v>30</v>
      </c>
      <c r="C9393" s="4" t="s">
        <v>24</v>
      </c>
      <c r="D9393" s="4" t="s">
        <v>23</v>
      </c>
      <c r="E9393" s="4">
        <v>4.0</v>
      </c>
      <c r="F9393" s="4">
        <v>3.0</v>
      </c>
      <c r="G9393" s="4">
        <v>12.0</v>
      </c>
      <c r="H9393" s="7">
        <v>45253.0</v>
      </c>
      <c r="I9393" s="4">
        <f>IFERROR(__xludf.DUMMYFUNCTION("SPLIT(H9393,""/"")"),23.0)</f>
        <v>23</v>
      </c>
      <c r="J9393" s="4">
        <f>IFERROR(__xludf.DUMMYFUNCTION("""COMPUTED_VALUE"""),11.0)</f>
        <v>11</v>
      </c>
      <c r="K9393" s="4">
        <f>IFERROR(__xludf.DUMMYFUNCTION("""COMPUTED_VALUE"""),2023.0)</f>
        <v>2023</v>
      </c>
    </row>
    <row r="9394">
      <c r="A9394" s="1" t="s">
        <v>9733</v>
      </c>
      <c r="B9394" s="4" t="s">
        <v>30</v>
      </c>
      <c r="C9394" s="4" t="s">
        <v>29</v>
      </c>
      <c r="D9394" s="4" t="s">
        <v>23</v>
      </c>
      <c r="E9394" s="4">
        <v>1.0</v>
      </c>
      <c r="F9394" s="4">
        <v>5.0</v>
      </c>
      <c r="G9394" s="4">
        <v>5.0</v>
      </c>
      <c r="H9394" s="7">
        <v>45253.0</v>
      </c>
      <c r="I9394" s="4">
        <f>IFERROR(__xludf.DUMMYFUNCTION("SPLIT(H9394,""/"")"),23.0)</f>
        <v>23</v>
      </c>
      <c r="J9394" s="4">
        <f>IFERROR(__xludf.DUMMYFUNCTION("""COMPUTED_VALUE"""),11.0)</f>
        <v>11</v>
      </c>
      <c r="K9394" s="4">
        <f>IFERROR(__xludf.DUMMYFUNCTION("""COMPUTED_VALUE"""),2023.0)</f>
        <v>2023</v>
      </c>
    </row>
    <row r="9395">
      <c r="A9395" s="1" t="s">
        <v>4611</v>
      </c>
      <c r="B9395" s="4" t="s">
        <v>30</v>
      </c>
      <c r="C9395" s="4" t="s">
        <v>24</v>
      </c>
      <c r="D9395" s="4" t="s">
        <v>39</v>
      </c>
      <c r="E9395" s="4">
        <v>3.0</v>
      </c>
      <c r="F9395" s="4">
        <v>2.0</v>
      </c>
      <c r="G9395" s="4">
        <v>6.0</v>
      </c>
      <c r="H9395" s="7">
        <v>45253.0</v>
      </c>
      <c r="I9395" s="4">
        <f>IFERROR(__xludf.DUMMYFUNCTION("SPLIT(H9395,""/"")"),23.0)</f>
        <v>23</v>
      </c>
      <c r="J9395" s="4">
        <f>IFERROR(__xludf.DUMMYFUNCTION("""COMPUTED_VALUE"""),11.0)</f>
        <v>11</v>
      </c>
      <c r="K9395" s="4">
        <f>IFERROR(__xludf.DUMMYFUNCTION("""COMPUTED_VALUE"""),2023.0)</f>
        <v>2023</v>
      </c>
    </row>
    <row r="9396">
      <c r="A9396" s="1" t="s">
        <v>3939</v>
      </c>
      <c r="B9396" s="4" t="s">
        <v>30</v>
      </c>
      <c r="C9396" s="4" t="s">
        <v>24</v>
      </c>
      <c r="D9396" s="4" t="s">
        <v>28</v>
      </c>
      <c r="E9396" s="4">
        <v>4.0</v>
      </c>
      <c r="F9396" s="4">
        <v>1.5</v>
      </c>
      <c r="G9396" s="4">
        <v>6.0</v>
      </c>
      <c r="H9396" s="7">
        <v>45253.0</v>
      </c>
      <c r="I9396" s="4">
        <f>IFERROR(__xludf.DUMMYFUNCTION("SPLIT(H9396,""/"")"),23.0)</f>
        <v>23</v>
      </c>
      <c r="J9396" s="4">
        <f>IFERROR(__xludf.DUMMYFUNCTION("""COMPUTED_VALUE"""),11.0)</f>
        <v>11</v>
      </c>
      <c r="K9396" s="4">
        <f>IFERROR(__xludf.DUMMYFUNCTION("""COMPUTED_VALUE"""),2023.0)</f>
        <v>2023</v>
      </c>
    </row>
    <row r="9397">
      <c r="A9397" s="1" t="s">
        <v>2224</v>
      </c>
      <c r="B9397" s="4" t="s">
        <v>30</v>
      </c>
      <c r="C9397" s="4" t="s">
        <v>30</v>
      </c>
      <c r="D9397" s="4" t="s">
        <v>39</v>
      </c>
      <c r="E9397" s="4">
        <v>5.0</v>
      </c>
      <c r="F9397" s="4">
        <v>1.5</v>
      </c>
      <c r="G9397" s="4">
        <v>7.5</v>
      </c>
      <c r="H9397" s="7">
        <v>45254.0</v>
      </c>
      <c r="I9397" s="4">
        <f>IFERROR(__xludf.DUMMYFUNCTION("SPLIT(H9397,""/"")"),24.0)</f>
        <v>24</v>
      </c>
      <c r="J9397" s="4">
        <f>IFERROR(__xludf.DUMMYFUNCTION("""COMPUTED_VALUE"""),11.0)</f>
        <v>11</v>
      </c>
      <c r="K9397" s="4">
        <f>IFERROR(__xludf.DUMMYFUNCTION("""COMPUTED_VALUE"""),2023.0)</f>
        <v>2023</v>
      </c>
    </row>
    <row r="9398">
      <c r="A9398" s="1" t="s">
        <v>3744</v>
      </c>
      <c r="B9398" s="4" t="s">
        <v>30</v>
      </c>
      <c r="C9398" s="4" t="s">
        <v>24</v>
      </c>
      <c r="D9398" s="4" t="s">
        <v>28</v>
      </c>
      <c r="E9398" s="4">
        <v>4.0</v>
      </c>
      <c r="F9398" s="4">
        <v>4.0</v>
      </c>
      <c r="G9398" s="4">
        <v>16.0</v>
      </c>
      <c r="H9398" s="7">
        <v>45255.0</v>
      </c>
      <c r="I9398" s="4">
        <f>IFERROR(__xludf.DUMMYFUNCTION("SPLIT(H9398,""/"")"),25.0)</f>
        <v>25</v>
      </c>
      <c r="J9398" s="4">
        <f>IFERROR(__xludf.DUMMYFUNCTION("""COMPUTED_VALUE"""),11.0)</f>
        <v>11</v>
      </c>
      <c r="K9398" s="4">
        <f>IFERROR(__xludf.DUMMYFUNCTION("""COMPUTED_VALUE"""),2023.0)</f>
        <v>2023</v>
      </c>
    </row>
    <row r="9399">
      <c r="A9399" s="1" t="s">
        <v>5852</v>
      </c>
      <c r="B9399" s="4" t="s">
        <v>30</v>
      </c>
      <c r="C9399" s="4" t="s">
        <v>24</v>
      </c>
      <c r="D9399" s="4" t="s">
        <v>28</v>
      </c>
      <c r="E9399" s="4">
        <v>4.0</v>
      </c>
      <c r="F9399" s="4">
        <v>3.0</v>
      </c>
      <c r="G9399" s="4">
        <v>12.0</v>
      </c>
      <c r="H9399" s="7">
        <v>45255.0</v>
      </c>
      <c r="I9399" s="4">
        <f>IFERROR(__xludf.DUMMYFUNCTION("SPLIT(H9399,""/"")"),25.0)</f>
        <v>25</v>
      </c>
      <c r="J9399" s="4">
        <f>IFERROR(__xludf.DUMMYFUNCTION("""COMPUTED_VALUE"""),11.0)</f>
        <v>11</v>
      </c>
      <c r="K9399" s="4">
        <f>IFERROR(__xludf.DUMMYFUNCTION("""COMPUTED_VALUE"""),2023.0)</f>
        <v>2023</v>
      </c>
    </row>
    <row r="9400">
      <c r="A9400" s="1" t="s">
        <v>806</v>
      </c>
      <c r="B9400" s="4" t="s">
        <v>30</v>
      </c>
      <c r="C9400" s="4" t="s">
        <v>29</v>
      </c>
      <c r="D9400" s="4" t="s">
        <v>30</v>
      </c>
      <c r="E9400" s="4">
        <v>2.0</v>
      </c>
      <c r="F9400" s="4">
        <v>2.0</v>
      </c>
      <c r="G9400" s="4">
        <v>4.0</v>
      </c>
      <c r="H9400" s="7">
        <v>45255.0</v>
      </c>
      <c r="I9400" s="4">
        <f>IFERROR(__xludf.DUMMYFUNCTION("SPLIT(H9400,""/"")"),25.0)</f>
        <v>25</v>
      </c>
      <c r="J9400" s="4">
        <f>IFERROR(__xludf.DUMMYFUNCTION("""COMPUTED_VALUE"""),11.0)</f>
        <v>11</v>
      </c>
      <c r="K9400" s="4">
        <f>IFERROR(__xludf.DUMMYFUNCTION("""COMPUTED_VALUE"""),2023.0)</f>
        <v>2023</v>
      </c>
    </row>
    <row r="9401">
      <c r="A9401" s="1" t="s">
        <v>4836</v>
      </c>
      <c r="B9401" s="4" t="s">
        <v>30</v>
      </c>
      <c r="C9401" s="4" t="s">
        <v>24</v>
      </c>
      <c r="D9401" s="4" t="s">
        <v>23</v>
      </c>
      <c r="E9401" s="4">
        <v>4.0</v>
      </c>
      <c r="F9401" s="4">
        <v>4.0</v>
      </c>
      <c r="G9401" s="4">
        <v>16.0</v>
      </c>
      <c r="H9401" s="7">
        <v>45255.0</v>
      </c>
      <c r="I9401" s="4">
        <f>IFERROR(__xludf.DUMMYFUNCTION("SPLIT(H9401,""/"")"),25.0)</f>
        <v>25</v>
      </c>
      <c r="J9401" s="4">
        <f>IFERROR(__xludf.DUMMYFUNCTION("""COMPUTED_VALUE"""),11.0)</f>
        <v>11</v>
      </c>
      <c r="K9401" s="4">
        <f>IFERROR(__xludf.DUMMYFUNCTION("""COMPUTED_VALUE"""),2023.0)</f>
        <v>2023</v>
      </c>
    </row>
    <row r="9402">
      <c r="A9402" s="1" t="s">
        <v>192</v>
      </c>
      <c r="B9402" s="4" t="s">
        <v>30</v>
      </c>
      <c r="C9402" s="4" t="s">
        <v>29</v>
      </c>
      <c r="D9402" s="4" t="s">
        <v>28</v>
      </c>
      <c r="E9402" s="4">
        <v>4.0</v>
      </c>
      <c r="F9402" s="4">
        <v>3.0</v>
      </c>
      <c r="G9402" s="4">
        <v>12.0</v>
      </c>
      <c r="H9402" s="7">
        <v>45255.0</v>
      </c>
      <c r="I9402" s="4">
        <f>IFERROR(__xludf.DUMMYFUNCTION("SPLIT(H9402,""/"")"),25.0)</f>
        <v>25</v>
      </c>
      <c r="J9402" s="4">
        <f>IFERROR(__xludf.DUMMYFUNCTION("""COMPUTED_VALUE"""),11.0)</f>
        <v>11</v>
      </c>
      <c r="K9402" s="4">
        <f>IFERROR(__xludf.DUMMYFUNCTION("""COMPUTED_VALUE"""),2023.0)</f>
        <v>2023</v>
      </c>
    </row>
    <row r="9403">
      <c r="A9403" s="1" t="s">
        <v>4899</v>
      </c>
      <c r="B9403" s="4" t="s">
        <v>30</v>
      </c>
      <c r="C9403" s="4" t="s">
        <v>29</v>
      </c>
      <c r="D9403" s="4" t="s">
        <v>28</v>
      </c>
      <c r="E9403" s="4">
        <v>5.0</v>
      </c>
      <c r="F9403" s="4">
        <v>1.5</v>
      </c>
      <c r="G9403" s="4">
        <v>7.5</v>
      </c>
      <c r="H9403" s="7">
        <v>45257.0</v>
      </c>
      <c r="I9403" s="4">
        <f>IFERROR(__xludf.DUMMYFUNCTION("SPLIT(H9403,""/"")"),27.0)</f>
        <v>27</v>
      </c>
      <c r="J9403" s="4">
        <f>IFERROR(__xludf.DUMMYFUNCTION("""COMPUTED_VALUE"""),11.0)</f>
        <v>11</v>
      </c>
      <c r="K9403" s="4">
        <f>IFERROR(__xludf.DUMMYFUNCTION("""COMPUTED_VALUE"""),2023.0)</f>
        <v>2023</v>
      </c>
    </row>
    <row r="9404">
      <c r="A9404" s="1" t="s">
        <v>3718</v>
      </c>
      <c r="B9404" s="4" t="s">
        <v>30</v>
      </c>
      <c r="C9404" s="4" t="s">
        <v>29</v>
      </c>
      <c r="D9404" s="4" t="s">
        <v>39</v>
      </c>
      <c r="E9404" s="4">
        <v>5.0</v>
      </c>
      <c r="F9404" s="4">
        <v>2.0</v>
      </c>
      <c r="G9404" s="4">
        <v>10.0</v>
      </c>
      <c r="H9404" s="7">
        <v>45257.0</v>
      </c>
      <c r="I9404" s="4">
        <f>IFERROR(__xludf.DUMMYFUNCTION("SPLIT(H9404,""/"")"),27.0)</f>
        <v>27</v>
      </c>
      <c r="J9404" s="4">
        <f>IFERROR(__xludf.DUMMYFUNCTION("""COMPUTED_VALUE"""),11.0)</f>
        <v>11</v>
      </c>
      <c r="K9404" s="4">
        <f>IFERROR(__xludf.DUMMYFUNCTION("""COMPUTED_VALUE"""),2023.0)</f>
        <v>2023</v>
      </c>
    </row>
    <row r="9405">
      <c r="A9405" s="1" t="s">
        <v>9042</v>
      </c>
      <c r="B9405" s="4" t="s">
        <v>30</v>
      </c>
      <c r="C9405" s="4" t="s">
        <v>24</v>
      </c>
      <c r="D9405" s="4" t="s">
        <v>30</v>
      </c>
      <c r="E9405" s="4">
        <v>2.0</v>
      </c>
      <c r="F9405" s="4">
        <v>2.0</v>
      </c>
      <c r="G9405" s="4">
        <v>4.0</v>
      </c>
      <c r="H9405" s="7">
        <v>45258.0</v>
      </c>
      <c r="I9405" s="4">
        <f>IFERROR(__xludf.DUMMYFUNCTION("SPLIT(H9405,""/"")"),28.0)</f>
        <v>28</v>
      </c>
      <c r="J9405" s="4">
        <f>IFERROR(__xludf.DUMMYFUNCTION("""COMPUTED_VALUE"""),11.0)</f>
        <v>11</v>
      </c>
      <c r="K9405" s="4">
        <f>IFERROR(__xludf.DUMMYFUNCTION("""COMPUTED_VALUE"""),2023.0)</f>
        <v>2023</v>
      </c>
    </row>
    <row r="9406">
      <c r="A9406" s="1" t="s">
        <v>515</v>
      </c>
      <c r="B9406" s="4" t="s">
        <v>30</v>
      </c>
      <c r="C9406" s="4" t="s">
        <v>29</v>
      </c>
      <c r="D9406" s="4" t="s">
        <v>30</v>
      </c>
      <c r="E9406" s="4">
        <v>1.0</v>
      </c>
      <c r="F9406" s="4">
        <v>3.0</v>
      </c>
      <c r="G9406" s="4">
        <v>3.0</v>
      </c>
      <c r="H9406" s="7">
        <v>45259.0</v>
      </c>
      <c r="I9406" s="4">
        <f>IFERROR(__xludf.DUMMYFUNCTION("SPLIT(H9406,""/"")"),29.0)</f>
        <v>29</v>
      </c>
      <c r="J9406" s="4">
        <f>IFERROR(__xludf.DUMMYFUNCTION("""COMPUTED_VALUE"""),11.0)</f>
        <v>11</v>
      </c>
      <c r="K9406" s="4">
        <f>IFERROR(__xludf.DUMMYFUNCTION("""COMPUTED_VALUE"""),2023.0)</f>
        <v>2023</v>
      </c>
    </row>
    <row r="9407">
      <c r="A9407" s="1" t="s">
        <v>1613</v>
      </c>
      <c r="B9407" s="4" t="s">
        <v>30</v>
      </c>
      <c r="C9407" s="4" t="s">
        <v>24</v>
      </c>
      <c r="D9407" s="4" t="s">
        <v>30</v>
      </c>
      <c r="E9407" s="4">
        <v>3.0</v>
      </c>
      <c r="F9407" s="4">
        <v>1.5</v>
      </c>
      <c r="G9407" s="4">
        <v>4.5</v>
      </c>
      <c r="H9407" s="5">
        <v>45261.0</v>
      </c>
      <c r="I9407" s="4">
        <f>IFERROR(__xludf.DUMMYFUNCTION("SPLIT(H9407,""/"")"),1.0)</f>
        <v>1</v>
      </c>
      <c r="J9407" s="4">
        <f>IFERROR(__xludf.DUMMYFUNCTION("""COMPUTED_VALUE"""),12.0)</f>
        <v>12</v>
      </c>
      <c r="K9407" s="4">
        <f>IFERROR(__xludf.DUMMYFUNCTION("""COMPUTED_VALUE"""),2023.0)</f>
        <v>2023</v>
      </c>
    </row>
    <row r="9408">
      <c r="A9408" s="1" t="s">
        <v>8800</v>
      </c>
      <c r="B9408" s="4" t="s">
        <v>30</v>
      </c>
      <c r="C9408" s="4" t="s">
        <v>29</v>
      </c>
      <c r="D9408" s="4" t="s">
        <v>30</v>
      </c>
      <c r="E9408" s="4">
        <v>1.0</v>
      </c>
      <c r="F9408" s="4">
        <v>4.0</v>
      </c>
      <c r="G9408" s="4">
        <v>4.0</v>
      </c>
      <c r="H9408" s="5">
        <v>45261.0</v>
      </c>
      <c r="I9408" s="4">
        <f>IFERROR(__xludf.DUMMYFUNCTION("SPLIT(H9408,""/"")"),1.0)</f>
        <v>1</v>
      </c>
      <c r="J9408" s="4">
        <f>IFERROR(__xludf.DUMMYFUNCTION("""COMPUTED_VALUE"""),12.0)</f>
        <v>12</v>
      </c>
      <c r="K9408" s="4">
        <f>IFERROR(__xludf.DUMMYFUNCTION("""COMPUTED_VALUE"""),2023.0)</f>
        <v>2023</v>
      </c>
    </row>
    <row r="9409">
      <c r="A9409" s="1" t="s">
        <v>9257</v>
      </c>
      <c r="B9409" s="4" t="s">
        <v>30</v>
      </c>
      <c r="C9409" s="4" t="s">
        <v>24</v>
      </c>
      <c r="D9409" s="4" t="s">
        <v>39</v>
      </c>
      <c r="E9409" s="4">
        <v>2.0</v>
      </c>
      <c r="F9409" s="4">
        <v>4.0</v>
      </c>
      <c r="G9409" s="4">
        <v>8.0</v>
      </c>
      <c r="H9409" s="5">
        <v>45262.0</v>
      </c>
      <c r="I9409" s="4">
        <f>IFERROR(__xludf.DUMMYFUNCTION("SPLIT(H9409,""/"")"),2.0)</f>
        <v>2</v>
      </c>
      <c r="J9409" s="4">
        <f>IFERROR(__xludf.DUMMYFUNCTION("""COMPUTED_VALUE"""),12.0)</f>
        <v>12</v>
      </c>
      <c r="K9409" s="4">
        <f>IFERROR(__xludf.DUMMYFUNCTION("""COMPUTED_VALUE"""),2023.0)</f>
        <v>2023</v>
      </c>
    </row>
    <row r="9410">
      <c r="A9410" s="1" t="s">
        <v>7272</v>
      </c>
      <c r="B9410" s="4" t="s">
        <v>30</v>
      </c>
      <c r="C9410" s="4" t="s">
        <v>30</v>
      </c>
      <c r="D9410" s="4" t="s">
        <v>23</v>
      </c>
      <c r="E9410" s="4">
        <v>1.0</v>
      </c>
      <c r="F9410" s="4">
        <v>2.0</v>
      </c>
      <c r="G9410" s="4">
        <v>2.0</v>
      </c>
      <c r="H9410" s="5">
        <v>45262.0</v>
      </c>
      <c r="I9410" s="4">
        <f>IFERROR(__xludf.DUMMYFUNCTION("SPLIT(H9410,""/"")"),2.0)</f>
        <v>2</v>
      </c>
      <c r="J9410" s="4">
        <f>IFERROR(__xludf.DUMMYFUNCTION("""COMPUTED_VALUE"""),12.0)</f>
        <v>12</v>
      </c>
      <c r="K9410" s="4">
        <f>IFERROR(__xludf.DUMMYFUNCTION("""COMPUTED_VALUE"""),2023.0)</f>
        <v>2023</v>
      </c>
    </row>
    <row r="9411">
      <c r="A9411" s="1" t="s">
        <v>4877</v>
      </c>
      <c r="B9411" s="4" t="s">
        <v>30</v>
      </c>
      <c r="C9411" s="4" t="s">
        <v>29</v>
      </c>
      <c r="D9411" s="4" t="s">
        <v>28</v>
      </c>
      <c r="E9411" s="4">
        <v>1.0</v>
      </c>
      <c r="F9411" s="4">
        <v>4.0</v>
      </c>
      <c r="G9411" s="4">
        <v>4.0</v>
      </c>
      <c r="H9411" s="5">
        <v>45262.0</v>
      </c>
      <c r="I9411" s="4">
        <f>IFERROR(__xludf.DUMMYFUNCTION("SPLIT(H9411,""/"")"),2.0)</f>
        <v>2</v>
      </c>
      <c r="J9411" s="4">
        <f>IFERROR(__xludf.DUMMYFUNCTION("""COMPUTED_VALUE"""),12.0)</f>
        <v>12</v>
      </c>
      <c r="K9411" s="4">
        <f>IFERROR(__xludf.DUMMYFUNCTION("""COMPUTED_VALUE"""),2023.0)</f>
        <v>2023</v>
      </c>
    </row>
    <row r="9412">
      <c r="A9412" s="1" t="s">
        <v>4272</v>
      </c>
      <c r="B9412" s="4" t="s">
        <v>30</v>
      </c>
      <c r="C9412" s="4" t="s">
        <v>29</v>
      </c>
      <c r="D9412" s="4" t="s">
        <v>39</v>
      </c>
      <c r="E9412" s="4">
        <v>3.0</v>
      </c>
      <c r="F9412" s="4">
        <v>3.0</v>
      </c>
      <c r="G9412" s="4">
        <v>9.0</v>
      </c>
      <c r="H9412" s="5">
        <v>45262.0</v>
      </c>
      <c r="I9412" s="4">
        <f>IFERROR(__xludf.DUMMYFUNCTION("SPLIT(H9412,""/"")"),2.0)</f>
        <v>2</v>
      </c>
      <c r="J9412" s="4">
        <f>IFERROR(__xludf.DUMMYFUNCTION("""COMPUTED_VALUE"""),12.0)</f>
        <v>12</v>
      </c>
      <c r="K9412" s="4">
        <f>IFERROR(__xludf.DUMMYFUNCTION("""COMPUTED_VALUE"""),2023.0)</f>
        <v>2023</v>
      </c>
    </row>
    <row r="9413">
      <c r="A9413" s="1" t="s">
        <v>2649</v>
      </c>
      <c r="B9413" s="4" t="s">
        <v>30</v>
      </c>
      <c r="C9413" s="4" t="s">
        <v>29</v>
      </c>
      <c r="D9413" s="4" t="s">
        <v>28</v>
      </c>
      <c r="E9413" s="4">
        <v>5.0</v>
      </c>
      <c r="F9413" s="4">
        <v>3.0</v>
      </c>
      <c r="G9413" s="4">
        <v>15.0</v>
      </c>
      <c r="H9413" s="5">
        <v>45263.0</v>
      </c>
      <c r="I9413" s="4">
        <f>IFERROR(__xludf.DUMMYFUNCTION("SPLIT(H9413,""/"")"),3.0)</f>
        <v>3</v>
      </c>
      <c r="J9413" s="4">
        <f>IFERROR(__xludf.DUMMYFUNCTION("""COMPUTED_VALUE"""),12.0)</f>
        <v>12</v>
      </c>
      <c r="K9413" s="4">
        <f>IFERROR(__xludf.DUMMYFUNCTION("""COMPUTED_VALUE"""),2023.0)</f>
        <v>2023</v>
      </c>
    </row>
    <row r="9414">
      <c r="A9414" s="1" t="s">
        <v>8737</v>
      </c>
      <c r="B9414" s="4" t="s">
        <v>30</v>
      </c>
      <c r="C9414" s="4" t="s">
        <v>29</v>
      </c>
      <c r="D9414" s="4" t="s">
        <v>39</v>
      </c>
      <c r="E9414" s="4">
        <v>3.0</v>
      </c>
      <c r="F9414" s="4">
        <v>4.0</v>
      </c>
      <c r="G9414" s="4">
        <v>12.0</v>
      </c>
      <c r="H9414" s="5">
        <v>45263.0</v>
      </c>
      <c r="I9414" s="4">
        <f>IFERROR(__xludf.DUMMYFUNCTION("SPLIT(H9414,""/"")"),3.0)</f>
        <v>3</v>
      </c>
      <c r="J9414" s="4">
        <f>IFERROR(__xludf.DUMMYFUNCTION("""COMPUTED_VALUE"""),12.0)</f>
        <v>12</v>
      </c>
      <c r="K9414" s="4">
        <f>IFERROR(__xludf.DUMMYFUNCTION("""COMPUTED_VALUE"""),2023.0)</f>
        <v>2023</v>
      </c>
    </row>
    <row r="9415">
      <c r="A9415" s="1" t="s">
        <v>8947</v>
      </c>
      <c r="B9415" s="4" t="s">
        <v>30</v>
      </c>
      <c r="C9415" s="4" t="s">
        <v>30</v>
      </c>
      <c r="D9415" s="4" t="s">
        <v>30</v>
      </c>
      <c r="E9415" s="4">
        <v>5.0</v>
      </c>
      <c r="F9415" s="4">
        <v>4.0</v>
      </c>
      <c r="G9415" s="4">
        <v>20.0</v>
      </c>
      <c r="H9415" s="5">
        <v>45264.0</v>
      </c>
      <c r="I9415" s="4">
        <f>IFERROR(__xludf.DUMMYFUNCTION("SPLIT(H9415,""/"")"),4.0)</f>
        <v>4</v>
      </c>
      <c r="J9415" s="4">
        <f>IFERROR(__xludf.DUMMYFUNCTION("""COMPUTED_VALUE"""),12.0)</f>
        <v>12</v>
      </c>
      <c r="K9415" s="4">
        <f>IFERROR(__xludf.DUMMYFUNCTION("""COMPUTED_VALUE"""),2023.0)</f>
        <v>2023</v>
      </c>
    </row>
    <row r="9416">
      <c r="A9416" s="1" t="s">
        <v>1268</v>
      </c>
      <c r="B9416" s="4" t="s">
        <v>30</v>
      </c>
      <c r="C9416" s="4" t="s">
        <v>29</v>
      </c>
      <c r="D9416" s="4" t="s">
        <v>39</v>
      </c>
      <c r="E9416" s="4">
        <v>1.0</v>
      </c>
      <c r="F9416" s="4">
        <v>1.0</v>
      </c>
      <c r="G9416" s="4">
        <v>1.0</v>
      </c>
      <c r="H9416" s="5">
        <v>45264.0</v>
      </c>
      <c r="I9416" s="4">
        <f>IFERROR(__xludf.DUMMYFUNCTION("SPLIT(H9416,""/"")"),4.0)</f>
        <v>4</v>
      </c>
      <c r="J9416" s="4">
        <f>IFERROR(__xludf.DUMMYFUNCTION("""COMPUTED_VALUE"""),12.0)</f>
        <v>12</v>
      </c>
      <c r="K9416" s="4">
        <f>IFERROR(__xludf.DUMMYFUNCTION("""COMPUTED_VALUE"""),2023.0)</f>
        <v>2023</v>
      </c>
    </row>
    <row r="9417">
      <c r="A9417" s="1" t="s">
        <v>2266</v>
      </c>
      <c r="B9417" s="4" t="s">
        <v>30</v>
      </c>
      <c r="C9417" s="4" t="s">
        <v>30</v>
      </c>
      <c r="D9417" s="4" t="s">
        <v>30</v>
      </c>
      <c r="E9417" s="4">
        <v>2.0</v>
      </c>
      <c r="F9417" s="4">
        <v>4.0</v>
      </c>
      <c r="G9417" s="4">
        <v>8.0</v>
      </c>
      <c r="H9417" s="5">
        <v>45264.0</v>
      </c>
      <c r="I9417" s="4">
        <f>IFERROR(__xludf.DUMMYFUNCTION("SPLIT(H9417,""/"")"),4.0)</f>
        <v>4</v>
      </c>
      <c r="J9417" s="4">
        <f>IFERROR(__xludf.DUMMYFUNCTION("""COMPUTED_VALUE"""),12.0)</f>
        <v>12</v>
      </c>
      <c r="K9417" s="4">
        <f>IFERROR(__xludf.DUMMYFUNCTION("""COMPUTED_VALUE"""),2023.0)</f>
        <v>2023</v>
      </c>
    </row>
    <row r="9418">
      <c r="A9418" s="1" t="s">
        <v>3518</v>
      </c>
      <c r="B9418" s="4" t="s">
        <v>30</v>
      </c>
      <c r="C9418" s="4" t="s">
        <v>29</v>
      </c>
      <c r="D9418" s="4" t="s">
        <v>39</v>
      </c>
      <c r="E9418" s="4">
        <v>3.0</v>
      </c>
      <c r="F9418" s="4">
        <v>3.0</v>
      </c>
      <c r="G9418" s="4">
        <v>9.0</v>
      </c>
      <c r="H9418" s="5">
        <v>45264.0</v>
      </c>
      <c r="I9418" s="4">
        <f>IFERROR(__xludf.DUMMYFUNCTION("SPLIT(H9418,""/"")"),4.0)</f>
        <v>4</v>
      </c>
      <c r="J9418" s="4">
        <f>IFERROR(__xludf.DUMMYFUNCTION("""COMPUTED_VALUE"""),12.0)</f>
        <v>12</v>
      </c>
      <c r="K9418" s="4">
        <f>IFERROR(__xludf.DUMMYFUNCTION("""COMPUTED_VALUE"""),2023.0)</f>
        <v>2023</v>
      </c>
    </row>
    <row r="9419">
      <c r="A9419" s="1" t="s">
        <v>8690</v>
      </c>
      <c r="B9419" s="4" t="s">
        <v>30</v>
      </c>
      <c r="C9419" s="4" t="s">
        <v>30</v>
      </c>
      <c r="D9419" s="4" t="s">
        <v>23</v>
      </c>
      <c r="E9419" s="4">
        <v>3.0</v>
      </c>
      <c r="F9419" s="4">
        <v>3.0</v>
      </c>
      <c r="G9419" s="4">
        <v>9.0</v>
      </c>
      <c r="H9419" s="5">
        <v>45265.0</v>
      </c>
      <c r="I9419" s="4">
        <f>IFERROR(__xludf.DUMMYFUNCTION("SPLIT(H9419,""/"")"),5.0)</f>
        <v>5</v>
      </c>
      <c r="J9419" s="4">
        <f>IFERROR(__xludf.DUMMYFUNCTION("""COMPUTED_VALUE"""),12.0)</f>
        <v>12</v>
      </c>
      <c r="K9419" s="4">
        <f>IFERROR(__xludf.DUMMYFUNCTION("""COMPUTED_VALUE"""),2023.0)</f>
        <v>2023</v>
      </c>
    </row>
    <row r="9420">
      <c r="A9420" s="1" t="s">
        <v>4966</v>
      </c>
      <c r="B9420" s="4" t="s">
        <v>30</v>
      </c>
      <c r="C9420" s="4" t="s">
        <v>30</v>
      </c>
      <c r="D9420" s="4" t="s">
        <v>28</v>
      </c>
      <c r="E9420" s="4">
        <v>5.0</v>
      </c>
      <c r="F9420" s="4">
        <v>4.0</v>
      </c>
      <c r="G9420" s="4">
        <v>20.0</v>
      </c>
      <c r="H9420" s="5">
        <v>45265.0</v>
      </c>
      <c r="I9420" s="4">
        <f>IFERROR(__xludf.DUMMYFUNCTION("SPLIT(H9420,""/"")"),5.0)</f>
        <v>5</v>
      </c>
      <c r="J9420" s="4">
        <f>IFERROR(__xludf.DUMMYFUNCTION("""COMPUTED_VALUE"""),12.0)</f>
        <v>12</v>
      </c>
      <c r="K9420" s="4">
        <f>IFERROR(__xludf.DUMMYFUNCTION("""COMPUTED_VALUE"""),2023.0)</f>
        <v>2023</v>
      </c>
    </row>
    <row r="9421">
      <c r="A9421" s="1" t="s">
        <v>3098</v>
      </c>
      <c r="B9421" s="4" t="s">
        <v>30</v>
      </c>
      <c r="C9421" s="4" t="s">
        <v>29</v>
      </c>
      <c r="D9421" s="4" t="s">
        <v>30</v>
      </c>
      <c r="E9421" s="4">
        <v>4.0</v>
      </c>
      <c r="F9421" s="4">
        <v>4.0</v>
      </c>
      <c r="G9421" s="4">
        <v>16.0</v>
      </c>
      <c r="H9421" s="5">
        <v>45266.0</v>
      </c>
      <c r="I9421" s="4">
        <f>IFERROR(__xludf.DUMMYFUNCTION("SPLIT(H9421,""/"")"),6.0)</f>
        <v>6</v>
      </c>
      <c r="J9421" s="4">
        <f>IFERROR(__xludf.DUMMYFUNCTION("""COMPUTED_VALUE"""),12.0)</f>
        <v>12</v>
      </c>
      <c r="K9421" s="4">
        <f>IFERROR(__xludf.DUMMYFUNCTION("""COMPUTED_VALUE"""),2023.0)</f>
        <v>2023</v>
      </c>
    </row>
    <row r="9422">
      <c r="A9422" s="1" t="s">
        <v>3844</v>
      </c>
      <c r="B9422" s="4" t="s">
        <v>30</v>
      </c>
      <c r="C9422" s="4" t="s">
        <v>30</v>
      </c>
      <c r="D9422" s="4" t="s">
        <v>30</v>
      </c>
      <c r="E9422" s="4">
        <v>3.0</v>
      </c>
      <c r="F9422" s="4">
        <v>4.0</v>
      </c>
      <c r="G9422" s="4">
        <v>12.0</v>
      </c>
      <c r="H9422" s="5">
        <v>45266.0</v>
      </c>
      <c r="I9422" s="4">
        <f>IFERROR(__xludf.DUMMYFUNCTION("SPLIT(H9422,""/"")"),6.0)</f>
        <v>6</v>
      </c>
      <c r="J9422" s="4">
        <f>IFERROR(__xludf.DUMMYFUNCTION("""COMPUTED_VALUE"""),12.0)</f>
        <v>12</v>
      </c>
      <c r="K9422" s="4">
        <f>IFERROR(__xludf.DUMMYFUNCTION("""COMPUTED_VALUE"""),2023.0)</f>
        <v>2023</v>
      </c>
    </row>
    <row r="9423">
      <c r="A9423" s="1" t="s">
        <v>3870</v>
      </c>
      <c r="B9423" s="4" t="s">
        <v>30</v>
      </c>
      <c r="C9423" s="4" t="s">
        <v>24</v>
      </c>
      <c r="D9423" s="4" t="s">
        <v>30</v>
      </c>
      <c r="E9423" s="4">
        <v>3.0</v>
      </c>
      <c r="F9423" s="4">
        <v>1.0</v>
      </c>
      <c r="G9423" s="4">
        <v>3.0</v>
      </c>
      <c r="H9423" s="5">
        <v>45266.0</v>
      </c>
      <c r="I9423" s="4">
        <f>IFERROR(__xludf.DUMMYFUNCTION("SPLIT(H9423,""/"")"),6.0)</f>
        <v>6</v>
      </c>
      <c r="J9423" s="4">
        <f>IFERROR(__xludf.DUMMYFUNCTION("""COMPUTED_VALUE"""),12.0)</f>
        <v>12</v>
      </c>
      <c r="K9423" s="4">
        <f>IFERROR(__xludf.DUMMYFUNCTION("""COMPUTED_VALUE"""),2023.0)</f>
        <v>2023</v>
      </c>
    </row>
    <row r="9424">
      <c r="A9424" s="1" t="s">
        <v>594</v>
      </c>
      <c r="B9424" s="4" t="s">
        <v>30</v>
      </c>
      <c r="C9424" s="4" t="s">
        <v>30</v>
      </c>
      <c r="D9424" s="4" t="s">
        <v>28</v>
      </c>
      <c r="E9424" s="4">
        <v>4.0</v>
      </c>
      <c r="F9424" s="4">
        <v>5.0</v>
      </c>
      <c r="G9424" s="4">
        <v>20.0</v>
      </c>
      <c r="H9424" s="5">
        <v>45267.0</v>
      </c>
      <c r="I9424" s="4">
        <f>IFERROR(__xludf.DUMMYFUNCTION("SPLIT(H9424,""/"")"),7.0)</f>
        <v>7</v>
      </c>
      <c r="J9424" s="4">
        <f>IFERROR(__xludf.DUMMYFUNCTION("""COMPUTED_VALUE"""),12.0)</f>
        <v>12</v>
      </c>
      <c r="K9424" s="4">
        <f>IFERROR(__xludf.DUMMYFUNCTION("""COMPUTED_VALUE"""),2023.0)</f>
        <v>2023</v>
      </c>
    </row>
    <row r="9425">
      <c r="A9425" s="1" t="s">
        <v>2198</v>
      </c>
      <c r="B9425" s="4" t="s">
        <v>30</v>
      </c>
      <c r="C9425" s="4" t="s">
        <v>24</v>
      </c>
      <c r="D9425" s="4" t="s">
        <v>39</v>
      </c>
      <c r="E9425" s="4">
        <v>1.0</v>
      </c>
      <c r="F9425" s="4">
        <v>2.0</v>
      </c>
      <c r="G9425" s="4">
        <v>2.0</v>
      </c>
      <c r="H9425" s="5">
        <v>45268.0</v>
      </c>
      <c r="I9425" s="4">
        <f>IFERROR(__xludf.DUMMYFUNCTION("SPLIT(H9425,""/"")"),8.0)</f>
        <v>8</v>
      </c>
      <c r="J9425" s="4">
        <f>IFERROR(__xludf.DUMMYFUNCTION("""COMPUTED_VALUE"""),12.0)</f>
        <v>12</v>
      </c>
      <c r="K9425" s="4">
        <f>IFERROR(__xludf.DUMMYFUNCTION("""COMPUTED_VALUE"""),2023.0)</f>
        <v>2023</v>
      </c>
    </row>
    <row r="9426">
      <c r="A9426" s="1" t="s">
        <v>111</v>
      </c>
      <c r="B9426" s="4" t="s">
        <v>30</v>
      </c>
      <c r="C9426" s="4" t="s">
        <v>29</v>
      </c>
      <c r="D9426" s="4" t="s">
        <v>28</v>
      </c>
      <c r="E9426" s="4">
        <v>1.0</v>
      </c>
      <c r="F9426" s="4">
        <v>1.0</v>
      </c>
      <c r="G9426" s="4">
        <v>1.0</v>
      </c>
      <c r="H9426" s="5">
        <v>45268.0</v>
      </c>
      <c r="I9426" s="4">
        <f>IFERROR(__xludf.DUMMYFUNCTION("SPLIT(H9426,""/"")"),8.0)</f>
        <v>8</v>
      </c>
      <c r="J9426" s="4">
        <f>IFERROR(__xludf.DUMMYFUNCTION("""COMPUTED_VALUE"""),12.0)</f>
        <v>12</v>
      </c>
      <c r="K9426" s="4">
        <f>IFERROR(__xludf.DUMMYFUNCTION("""COMPUTED_VALUE"""),2023.0)</f>
        <v>2023</v>
      </c>
    </row>
    <row r="9427">
      <c r="A9427" s="1" t="s">
        <v>8903</v>
      </c>
      <c r="B9427" s="4" t="s">
        <v>30</v>
      </c>
      <c r="C9427" s="4" t="s">
        <v>24</v>
      </c>
      <c r="D9427" s="4" t="s">
        <v>28</v>
      </c>
      <c r="E9427" s="4">
        <v>4.0</v>
      </c>
      <c r="F9427" s="4">
        <v>2.0</v>
      </c>
      <c r="G9427" s="4">
        <v>8.0</v>
      </c>
      <c r="H9427" s="5">
        <v>45269.0</v>
      </c>
      <c r="I9427" s="4">
        <f>IFERROR(__xludf.DUMMYFUNCTION("SPLIT(H9427,""/"")"),9.0)</f>
        <v>9</v>
      </c>
      <c r="J9427" s="4">
        <f>IFERROR(__xludf.DUMMYFUNCTION("""COMPUTED_VALUE"""),12.0)</f>
        <v>12</v>
      </c>
      <c r="K9427" s="4">
        <f>IFERROR(__xludf.DUMMYFUNCTION("""COMPUTED_VALUE"""),2023.0)</f>
        <v>2023</v>
      </c>
    </row>
    <row r="9428">
      <c r="A9428" s="1" t="s">
        <v>550</v>
      </c>
      <c r="B9428" s="4" t="s">
        <v>30</v>
      </c>
      <c r="C9428" s="4" t="s">
        <v>30</v>
      </c>
      <c r="D9428" s="4" t="s">
        <v>23</v>
      </c>
      <c r="E9428" s="4">
        <v>3.0</v>
      </c>
      <c r="F9428" s="4">
        <v>4.0</v>
      </c>
      <c r="G9428" s="4">
        <v>12.0</v>
      </c>
      <c r="H9428" s="5">
        <v>45269.0</v>
      </c>
      <c r="I9428" s="4">
        <f>IFERROR(__xludf.DUMMYFUNCTION("SPLIT(H9428,""/"")"),9.0)</f>
        <v>9</v>
      </c>
      <c r="J9428" s="4">
        <f>IFERROR(__xludf.DUMMYFUNCTION("""COMPUTED_VALUE"""),12.0)</f>
        <v>12</v>
      </c>
      <c r="K9428" s="4">
        <f>IFERROR(__xludf.DUMMYFUNCTION("""COMPUTED_VALUE"""),2023.0)</f>
        <v>2023</v>
      </c>
    </row>
    <row r="9429">
      <c r="A9429" s="1" t="s">
        <v>4339</v>
      </c>
      <c r="B9429" s="4" t="s">
        <v>30</v>
      </c>
      <c r="C9429" s="4" t="s">
        <v>30</v>
      </c>
      <c r="D9429" s="4" t="s">
        <v>30</v>
      </c>
      <c r="E9429" s="4">
        <v>4.0</v>
      </c>
      <c r="F9429" s="4">
        <v>3.0</v>
      </c>
      <c r="G9429" s="4">
        <v>12.0</v>
      </c>
      <c r="H9429" s="5">
        <v>45269.0</v>
      </c>
      <c r="I9429" s="4">
        <f>IFERROR(__xludf.DUMMYFUNCTION("SPLIT(H9429,""/"")"),9.0)</f>
        <v>9</v>
      </c>
      <c r="J9429" s="4">
        <f>IFERROR(__xludf.DUMMYFUNCTION("""COMPUTED_VALUE"""),12.0)</f>
        <v>12</v>
      </c>
      <c r="K9429" s="4">
        <f>IFERROR(__xludf.DUMMYFUNCTION("""COMPUTED_VALUE"""),2023.0)</f>
        <v>2023</v>
      </c>
    </row>
    <row r="9430">
      <c r="A9430" s="1" t="s">
        <v>8320</v>
      </c>
      <c r="B9430" s="4" t="s">
        <v>30</v>
      </c>
      <c r="C9430" s="4" t="s">
        <v>30</v>
      </c>
      <c r="D9430" s="4" t="s">
        <v>23</v>
      </c>
      <c r="E9430" s="4">
        <v>1.0</v>
      </c>
      <c r="F9430" s="4">
        <v>3.0</v>
      </c>
      <c r="G9430" s="4">
        <v>3.0</v>
      </c>
      <c r="H9430" s="7">
        <v>45270.0</v>
      </c>
      <c r="I9430" s="4">
        <f>IFERROR(__xludf.DUMMYFUNCTION("SPLIT(H9430,""/"")"),10.0)</f>
        <v>10</v>
      </c>
      <c r="J9430" s="4">
        <f>IFERROR(__xludf.DUMMYFUNCTION("""COMPUTED_VALUE"""),12.0)</f>
        <v>12</v>
      </c>
      <c r="K9430" s="4">
        <f>IFERROR(__xludf.DUMMYFUNCTION("""COMPUTED_VALUE"""),2023.0)</f>
        <v>2023</v>
      </c>
    </row>
    <row r="9431">
      <c r="A9431" s="1" t="s">
        <v>8488</v>
      </c>
      <c r="B9431" s="4" t="s">
        <v>30</v>
      </c>
      <c r="C9431" s="4" t="s">
        <v>29</v>
      </c>
      <c r="D9431" s="4" t="s">
        <v>39</v>
      </c>
      <c r="E9431" s="4">
        <v>1.0</v>
      </c>
      <c r="F9431" s="4">
        <v>1.0</v>
      </c>
      <c r="G9431" s="4">
        <v>1.0</v>
      </c>
      <c r="H9431" s="7">
        <v>45270.0</v>
      </c>
      <c r="I9431" s="4">
        <f>IFERROR(__xludf.DUMMYFUNCTION("SPLIT(H9431,""/"")"),10.0)</f>
        <v>10</v>
      </c>
      <c r="J9431" s="4">
        <f>IFERROR(__xludf.DUMMYFUNCTION("""COMPUTED_VALUE"""),12.0)</f>
        <v>12</v>
      </c>
      <c r="K9431" s="4">
        <f>IFERROR(__xludf.DUMMYFUNCTION("""COMPUTED_VALUE"""),2023.0)</f>
        <v>2023</v>
      </c>
    </row>
    <row r="9432">
      <c r="A9432" s="1" t="s">
        <v>7496</v>
      </c>
      <c r="B9432" s="4" t="s">
        <v>30</v>
      </c>
      <c r="C9432" s="4" t="s">
        <v>29</v>
      </c>
      <c r="D9432" s="4" t="s">
        <v>39</v>
      </c>
      <c r="E9432" s="4">
        <v>4.0</v>
      </c>
      <c r="F9432" s="4">
        <v>5.0</v>
      </c>
      <c r="G9432" s="4">
        <v>20.0</v>
      </c>
      <c r="H9432" s="7">
        <v>45270.0</v>
      </c>
      <c r="I9432" s="4">
        <f>IFERROR(__xludf.DUMMYFUNCTION("SPLIT(H9432,""/"")"),10.0)</f>
        <v>10</v>
      </c>
      <c r="J9432" s="4">
        <f>IFERROR(__xludf.DUMMYFUNCTION("""COMPUTED_VALUE"""),12.0)</f>
        <v>12</v>
      </c>
      <c r="K9432" s="4">
        <f>IFERROR(__xludf.DUMMYFUNCTION("""COMPUTED_VALUE"""),2023.0)</f>
        <v>2023</v>
      </c>
    </row>
    <row r="9433">
      <c r="A9433" s="1" t="s">
        <v>6464</v>
      </c>
      <c r="B9433" s="4" t="s">
        <v>30</v>
      </c>
      <c r="C9433" s="4" t="s">
        <v>29</v>
      </c>
      <c r="D9433" s="4" t="s">
        <v>28</v>
      </c>
      <c r="E9433" s="4">
        <v>1.0</v>
      </c>
      <c r="F9433" s="4">
        <v>1.0</v>
      </c>
      <c r="G9433" s="4">
        <v>1.0</v>
      </c>
      <c r="H9433" s="7">
        <v>45270.0</v>
      </c>
      <c r="I9433" s="4">
        <f>IFERROR(__xludf.DUMMYFUNCTION("SPLIT(H9433,""/"")"),10.0)</f>
        <v>10</v>
      </c>
      <c r="J9433" s="4">
        <f>IFERROR(__xludf.DUMMYFUNCTION("""COMPUTED_VALUE"""),12.0)</f>
        <v>12</v>
      </c>
      <c r="K9433" s="4">
        <f>IFERROR(__xludf.DUMMYFUNCTION("""COMPUTED_VALUE"""),2023.0)</f>
        <v>2023</v>
      </c>
    </row>
    <row r="9434">
      <c r="A9434" s="1" t="s">
        <v>5172</v>
      </c>
      <c r="B9434" s="4" t="s">
        <v>30</v>
      </c>
      <c r="C9434" s="4" t="s">
        <v>30</v>
      </c>
      <c r="D9434" s="4" t="s">
        <v>28</v>
      </c>
      <c r="E9434" s="4">
        <v>2.0</v>
      </c>
      <c r="F9434" s="4">
        <v>1.5</v>
      </c>
      <c r="G9434" s="4">
        <v>3.0</v>
      </c>
      <c r="H9434" s="7">
        <v>45270.0</v>
      </c>
      <c r="I9434" s="4">
        <f>IFERROR(__xludf.DUMMYFUNCTION("SPLIT(H9434,""/"")"),10.0)</f>
        <v>10</v>
      </c>
      <c r="J9434" s="4">
        <f>IFERROR(__xludf.DUMMYFUNCTION("""COMPUTED_VALUE"""),12.0)</f>
        <v>12</v>
      </c>
      <c r="K9434" s="4">
        <f>IFERROR(__xludf.DUMMYFUNCTION("""COMPUTED_VALUE"""),2023.0)</f>
        <v>2023</v>
      </c>
    </row>
    <row r="9435">
      <c r="A9435" s="1" t="s">
        <v>3621</v>
      </c>
      <c r="B9435" s="4" t="s">
        <v>30</v>
      </c>
      <c r="C9435" s="4" t="s">
        <v>30</v>
      </c>
      <c r="D9435" s="4" t="s">
        <v>30</v>
      </c>
      <c r="E9435" s="4">
        <v>3.0</v>
      </c>
      <c r="F9435" s="4">
        <v>2.0</v>
      </c>
      <c r="G9435" s="4">
        <v>6.0</v>
      </c>
      <c r="H9435" s="7">
        <v>45272.0</v>
      </c>
      <c r="I9435" s="4">
        <f>IFERROR(__xludf.DUMMYFUNCTION("SPLIT(H9435,""/"")"),12.0)</f>
        <v>12</v>
      </c>
      <c r="J9435" s="4">
        <f>IFERROR(__xludf.DUMMYFUNCTION("""COMPUTED_VALUE"""),12.0)</f>
        <v>12</v>
      </c>
      <c r="K9435" s="4">
        <f>IFERROR(__xludf.DUMMYFUNCTION("""COMPUTED_VALUE"""),2023.0)</f>
        <v>2023</v>
      </c>
    </row>
    <row r="9436">
      <c r="A9436" s="1" t="s">
        <v>3473</v>
      </c>
      <c r="B9436" s="4" t="s">
        <v>30</v>
      </c>
      <c r="C9436" s="4" t="s">
        <v>30</v>
      </c>
      <c r="D9436" s="4" t="s">
        <v>23</v>
      </c>
      <c r="E9436" s="4">
        <v>1.0</v>
      </c>
      <c r="F9436" s="4">
        <v>4.0</v>
      </c>
      <c r="G9436" s="4">
        <v>4.0</v>
      </c>
      <c r="H9436" s="7">
        <v>45272.0</v>
      </c>
      <c r="I9436" s="4">
        <f>IFERROR(__xludf.DUMMYFUNCTION("SPLIT(H9436,""/"")"),12.0)</f>
        <v>12</v>
      </c>
      <c r="J9436" s="4">
        <f>IFERROR(__xludf.DUMMYFUNCTION("""COMPUTED_VALUE"""),12.0)</f>
        <v>12</v>
      </c>
      <c r="K9436" s="4">
        <f>IFERROR(__xludf.DUMMYFUNCTION("""COMPUTED_VALUE"""),2023.0)</f>
        <v>2023</v>
      </c>
    </row>
    <row r="9437">
      <c r="A9437" s="1" t="s">
        <v>5433</v>
      </c>
      <c r="B9437" s="4" t="s">
        <v>30</v>
      </c>
      <c r="C9437" s="4" t="s">
        <v>30</v>
      </c>
      <c r="D9437" s="4" t="s">
        <v>39</v>
      </c>
      <c r="E9437" s="4">
        <v>2.0</v>
      </c>
      <c r="F9437" s="4">
        <v>1.0</v>
      </c>
      <c r="G9437" s="4">
        <v>2.0</v>
      </c>
      <c r="H9437" s="7">
        <v>45272.0</v>
      </c>
      <c r="I9437" s="4">
        <f>IFERROR(__xludf.DUMMYFUNCTION("SPLIT(H9437,""/"")"),12.0)</f>
        <v>12</v>
      </c>
      <c r="J9437" s="4">
        <f>IFERROR(__xludf.DUMMYFUNCTION("""COMPUTED_VALUE"""),12.0)</f>
        <v>12</v>
      </c>
      <c r="K9437" s="4">
        <f>IFERROR(__xludf.DUMMYFUNCTION("""COMPUTED_VALUE"""),2023.0)</f>
        <v>2023</v>
      </c>
    </row>
    <row r="9438">
      <c r="A9438" s="1" t="s">
        <v>5024</v>
      </c>
      <c r="B9438" s="4" t="s">
        <v>30</v>
      </c>
      <c r="C9438" s="4" t="s">
        <v>30</v>
      </c>
      <c r="D9438" s="4" t="s">
        <v>23</v>
      </c>
      <c r="E9438" s="4">
        <v>1.0</v>
      </c>
      <c r="F9438" s="4">
        <v>4.0</v>
      </c>
      <c r="G9438" s="4">
        <v>4.0</v>
      </c>
      <c r="H9438" s="7">
        <v>45273.0</v>
      </c>
      <c r="I9438" s="4">
        <f>IFERROR(__xludf.DUMMYFUNCTION("SPLIT(H9438,""/"")"),13.0)</f>
        <v>13</v>
      </c>
      <c r="J9438" s="4">
        <f>IFERROR(__xludf.DUMMYFUNCTION("""COMPUTED_VALUE"""),12.0)</f>
        <v>12</v>
      </c>
      <c r="K9438" s="4">
        <f>IFERROR(__xludf.DUMMYFUNCTION("""COMPUTED_VALUE"""),2023.0)</f>
        <v>2023</v>
      </c>
    </row>
    <row r="9439">
      <c r="A9439" s="1" t="s">
        <v>8786</v>
      </c>
      <c r="B9439" s="4" t="s">
        <v>30</v>
      </c>
      <c r="C9439" s="4" t="s">
        <v>24</v>
      </c>
      <c r="D9439" s="4" t="s">
        <v>30</v>
      </c>
      <c r="E9439" s="4">
        <v>1.0</v>
      </c>
      <c r="F9439" s="4">
        <v>2.0</v>
      </c>
      <c r="G9439" s="4">
        <v>2.0</v>
      </c>
      <c r="H9439" s="7">
        <v>45273.0</v>
      </c>
      <c r="I9439" s="4">
        <f>IFERROR(__xludf.DUMMYFUNCTION("SPLIT(H9439,""/"")"),13.0)</f>
        <v>13</v>
      </c>
      <c r="J9439" s="4">
        <f>IFERROR(__xludf.DUMMYFUNCTION("""COMPUTED_VALUE"""),12.0)</f>
        <v>12</v>
      </c>
      <c r="K9439" s="4">
        <f>IFERROR(__xludf.DUMMYFUNCTION("""COMPUTED_VALUE"""),2023.0)</f>
        <v>2023</v>
      </c>
    </row>
    <row r="9440">
      <c r="A9440" s="1" t="s">
        <v>1469</v>
      </c>
      <c r="B9440" s="4" t="s">
        <v>30</v>
      </c>
      <c r="C9440" s="4" t="s">
        <v>30</v>
      </c>
      <c r="D9440" s="4" t="s">
        <v>30</v>
      </c>
      <c r="E9440" s="4">
        <v>5.0</v>
      </c>
      <c r="F9440" s="4">
        <v>3.0</v>
      </c>
      <c r="G9440" s="4">
        <v>15.0</v>
      </c>
      <c r="H9440" s="7">
        <v>45273.0</v>
      </c>
      <c r="I9440" s="4">
        <f>IFERROR(__xludf.DUMMYFUNCTION("SPLIT(H9440,""/"")"),13.0)</f>
        <v>13</v>
      </c>
      <c r="J9440" s="4">
        <f>IFERROR(__xludf.DUMMYFUNCTION("""COMPUTED_VALUE"""),12.0)</f>
        <v>12</v>
      </c>
      <c r="K9440" s="4">
        <f>IFERROR(__xludf.DUMMYFUNCTION("""COMPUTED_VALUE"""),2023.0)</f>
        <v>2023</v>
      </c>
    </row>
    <row r="9441">
      <c r="A9441" s="1" t="s">
        <v>6938</v>
      </c>
      <c r="B9441" s="4" t="s">
        <v>30</v>
      </c>
      <c r="C9441" s="4" t="s">
        <v>30</v>
      </c>
      <c r="D9441" s="4" t="s">
        <v>28</v>
      </c>
      <c r="E9441" s="4">
        <v>4.0</v>
      </c>
      <c r="F9441" s="4">
        <v>4.0</v>
      </c>
      <c r="G9441" s="4">
        <v>16.0</v>
      </c>
      <c r="H9441" s="7">
        <v>45274.0</v>
      </c>
      <c r="I9441" s="4">
        <f>IFERROR(__xludf.DUMMYFUNCTION("SPLIT(H9441,""/"")"),14.0)</f>
        <v>14</v>
      </c>
      <c r="J9441" s="4">
        <f>IFERROR(__xludf.DUMMYFUNCTION("""COMPUTED_VALUE"""),12.0)</f>
        <v>12</v>
      </c>
      <c r="K9441" s="4">
        <f>IFERROR(__xludf.DUMMYFUNCTION("""COMPUTED_VALUE"""),2023.0)</f>
        <v>2023</v>
      </c>
    </row>
    <row r="9442">
      <c r="A9442" s="1" t="s">
        <v>6971</v>
      </c>
      <c r="B9442" s="4" t="s">
        <v>30</v>
      </c>
      <c r="C9442" s="4" t="s">
        <v>30</v>
      </c>
      <c r="D9442" s="4" t="s">
        <v>23</v>
      </c>
      <c r="E9442" s="4">
        <v>4.0</v>
      </c>
      <c r="F9442" s="4">
        <v>4.0</v>
      </c>
      <c r="G9442" s="4">
        <v>16.0</v>
      </c>
      <c r="H9442" s="7">
        <v>45274.0</v>
      </c>
      <c r="I9442" s="4">
        <f>IFERROR(__xludf.DUMMYFUNCTION("SPLIT(H9442,""/"")"),14.0)</f>
        <v>14</v>
      </c>
      <c r="J9442" s="4">
        <f>IFERROR(__xludf.DUMMYFUNCTION("""COMPUTED_VALUE"""),12.0)</f>
        <v>12</v>
      </c>
      <c r="K9442" s="4">
        <f>IFERROR(__xludf.DUMMYFUNCTION("""COMPUTED_VALUE"""),2023.0)</f>
        <v>2023</v>
      </c>
    </row>
    <row r="9443">
      <c r="A9443" s="1" t="s">
        <v>1471</v>
      </c>
      <c r="B9443" s="4" t="s">
        <v>30</v>
      </c>
      <c r="C9443" s="4" t="s">
        <v>30</v>
      </c>
      <c r="D9443" s="4" t="s">
        <v>23</v>
      </c>
      <c r="E9443" s="4">
        <v>4.0</v>
      </c>
      <c r="F9443" s="4">
        <v>1.0</v>
      </c>
      <c r="G9443" s="4">
        <v>4.0</v>
      </c>
      <c r="H9443" s="7">
        <v>45275.0</v>
      </c>
      <c r="I9443" s="4">
        <f>IFERROR(__xludf.DUMMYFUNCTION("SPLIT(H9443,""/"")"),15.0)</f>
        <v>15</v>
      </c>
      <c r="J9443" s="4">
        <f>IFERROR(__xludf.DUMMYFUNCTION("""COMPUTED_VALUE"""),12.0)</f>
        <v>12</v>
      </c>
      <c r="K9443" s="4">
        <f>IFERROR(__xludf.DUMMYFUNCTION("""COMPUTED_VALUE"""),2023.0)</f>
        <v>2023</v>
      </c>
    </row>
    <row r="9444">
      <c r="A9444" s="1" t="s">
        <v>957</v>
      </c>
      <c r="B9444" s="4" t="s">
        <v>30</v>
      </c>
      <c r="C9444" s="4" t="s">
        <v>30</v>
      </c>
      <c r="D9444" s="4" t="s">
        <v>23</v>
      </c>
      <c r="E9444" s="4">
        <v>3.0</v>
      </c>
      <c r="F9444" s="4">
        <v>1.0</v>
      </c>
      <c r="G9444" s="4">
        <v>3.0</v>
      </c>
      <c r="H9444" s="7">
        <v>45275.0</v>
      </c>
      <c r="I9444" s="4">
        <f>IFERROR(__xludf.DUMMYFUNCTION("SPLIT(H9444,""/"")"),15.0)</f>
        <v>15</v>
      </c>
      <c r="J9444" s="4">
        <f>IFERROR(__xludf.DUMMYFUNCTION("""COMPUTED_VALUE"""),12.0)</f>
        <v>12</v>
      </c>
      <c r="K9444" s="4">
        <f>IFERROR(__xludf.DUMMYFUNCTION("""COMPUTED_VALUE"""),2023.0)</f>
        <v>2023</v>
      </c>
    </row>
    <row r="9445">
      <c r="A9445" s="1" t="s">
        <v>401</v>
      </c>
      <c r="B9445" s="4" t="s">
        <v>30</v>
      </c>
      <c r="C9445" s="4" t="s">
        <v>24</v>
      </c>
      <c r="D9445" s="4" t="s">
        <v>39</v>
      </c>
      <c r="E9445" s="4">
        <v>4.0</v>
      </c>
      <c r="F9445" s="4">
        <v>4.0</v>
      </c>
      <c r="G9445" s="4">
        <v>16.0</v>
      </c>
      <c r="H9445" s="7">
        <v>45276.0</v>
      </c>
      <c r="I9445" s="4">
        <f>IFERROR(__xludf.DUMMYFUNCTION("SPLIT(H9445,""/"")"),16.0)</f>
        <v>16</v>
      </c>
      <c r="J9445" s="4">
        <f>IFERROR(__xludf.DUMMYFUNCTION("""COMPUTED_VALUE"""),12.0)</f>
        <v>12</v>
      </c>
      <c r="K9445" s="4">
        <f>IFERROR(__xludf.DUMMYFUNCTION("""COMPUTED_VALUE"""),2023.0)</f>
        <v>2023</v>
      </c>
    </row>
    <row r="9446">
      <c r="A9446" s="1" t="s">
        <v>8168</v>
      </c>
      <c r="B9446" s="4" t="s">
        <v>30</v>
      </c>
      <c r="C9446" s="4" t="s">
        <v>29</v>
      </c>
      <c r="D9446" s="4" t="s">
        <v>30</v>
      </c>
      <c r="E9446" s="4">
        <v>3.0</v>
      </c>
      <c r="F9446" s="4">
        <v>5.0</v>
      </c>
      <c r="G9446" s="4">
        <v>15.0</v>
      </c>
      <c r="H9446" s="7">
        <v>45276.0</v>
      </c>
      <c r="I9446" s="4">
        <f>IFERROR(__xludf.DUMMYFUNCTION("SPLIT(H9446,""/"")"),16.0)</f>
        <v>16</v>
      </c>
      <c r="J9446" s="4">
        <f>IFERROR(__xludf.DUMMYFUNCTION("""COMPUTED_VALUE"""),12.0)</f>
        <v>12</v>
      </c>
      <c r="K9446" s="4">
        <f>IFERROR(__xludf.DUMMYFUNCTION("""COMPUTED_VALUE"""),2023.0)</f>
        <v>2023</v>
      </c>
    </row>
    <row r="9447">
      <c r="A9447" s="1" t="s">
        <v>6860</v>
      </c>
      <c r="B9447" s="4" t="s">
        <v>30</v>
      </c>
      <c r="C9447" s="4" t="s">
        <v>29</v>
      </c>
      <c r="D9447" s="4" t="s">
        <v>30</v>
      </c>
      <c r="E9447" s="4">
        <v>2.0</v>
      </c>
      <c r="F9447" s="4">
        <v>1.5</v>
      </c>
      <c r="G9447" s="4">
        <v>3.0</v>
      </c>
      <c r="H9447" s="7">
        <v>45276.0</v>
      </c>
      <c r="I9447" s="4">
        <f>IFERROR(__xludf.DUMMYFUNCTION("SPLIT(H9447,""/"")"),16.0)</f>
        <v>16</v>
      </c>
      <c r="J9447" s="4">
        <f>IFERROR(__xludf.DUMMYFUNCTION("""COMPUTED_VALUE"""),12.0)</f>
        <v>12</v>
      </c>
      <c r="K9447" s="4">
        <f>IFERROR(__xludf.DUMMYFUNCTION("""COMPUTED_VALUE"""),2023.0)</f>
        <v>2023</v>
      </c>
    </row>
    <row r="9448">
      <c r="A9448" s="1" t="s">
        <v>6674</v>
      </c>
      <c r="B9448" s="4" t="s">
        <v>30</v>
      </c>
      <c r="C9448" s="4" t="s">
        <v>30</v>
      </c>
      <c r="D9448" s="4" t="s">
        <v>39</v>
      </c>
      <c r="E9448" s="4">
        <v>2.0</v>
      </c>
      <c r="F9448" s="4">
        <v>1.5</v>
      </c>
      <c r="G9448" s="4">
        <v>3.0</v>
      </c>
      <c r="H9448" s="7">
        <v>45277.0</v>
      </c>
      <c r="I9448" s="4">
        <f>IFERROR(__xludf.DUMMYFUNCTION("SPLIT(H9448,""/"")"),17.0)</f>
        <v>17</v>
      </c>
      <c r="J9448" s="4">
        <f>IFERROR(__xludf.DUMMYFUNCTION("""COMPUTED_VALUE"""),12.0)</f>
        <v>12</v>
      </c>
      <c r="K9448" s="4">
        <f>IFERROR(__xludf.DUMMYFUNCTION("""COMPUTED_VALUE"""),2023.0)</f>
        <v>2023</v>
      </c>
    </row>
    <row r="9449">
      <c r="A9449" s="1" t="s">
        <v>5708</v>
      </c>
      <c r="B9449" s="4" t="s">
        <v>30</v>
      </c>
      <c r="C9449" s="4" t="s">
        <v>29</v>
      </c>
      <c r="D9449" s="4" t="s">
        <v>30</v>
      </c>
      <c r="E9449" s="4">
        <v>2.0</v>
      </c>
      <c r="F9449" s="4">
        <v>4.0</v>
      </c>
      <c r="G9449" s="4">
        <v>8.0</v>
      </c>
      <c r="H9449" s="7">
        <v>45278.0</v>
      </c>
      <c r="I9449" s="4">
        <f>IFERROR(__xludf.DUMMYFUNCTION("SPLIT(H9449,""/"")"),18.0)</f>
        <v>18</v>
      </c>
      <c r="J9449" s="4">
        <f>IFERROR(__xludf.DUMMYFUNCTION("""COMPUTED_VALUE"""),12.0)</f>
        <v>12</v>
      </c>
      <c r="K9449" s="4">
        <f>IFERROR(__xludf.DUMMYFUNCTION("""COMPUTED_VALUE"""),2023.0)</f>
        <v>2023</v>
      </c>
    </row>
    <row r="9450">
      <c r="A9450" s="1" t="s">
        <v>836</v>
      </c>
      <c r="B9450" s="4" t="s">
        <v>30</v>
      </c>
      <c r="C9450" s="4" t="s">
        <v>29</v>
      </c>
      <c r="D9450" s="4" t="s">
        <v>23</v>
      </c>
      <c r="E9450" s="4">
        <v>2.0</v>
      </c>
      <c r="F9450" s="4">
        <v>4.0</v>
      </c>
      <c r="G9450" s="4">
        <v>8.0</v>
      </c>
      <c r="H9450" s="7">
        <v>45278.0</v>
      </c>
      <c r="I9450" s="4">
        <f>IFERROR(__xludf.DUMMYFUNCTION("SPLIT(H9450,""/"")"),18.0)</f>
        <v>18</v>
      </c>
      <c r="J9450" s="4">
        <f>IFERROR(__xludf.DUMMYFUNCTION("""COMPUTED_VALUE"""),12.0)</f>
        <v>12</v>
      </c>
      <c r="K9450" s="4">
        <f>IFERROR(__xludf.DUMMYFUNCTION("""COMPUTED_VALUE"""),2023.0)</f>
        <v>2023</v>
      </c>
    </row>
    <row r="9451">
      <c r="A9451" s="1" t="s">
        <v>7503</v>
      </c>
      <c r="B9451" s="4" t="s">
        <v>30</v>
      </c>
      <c r="C9451" s="4" t="s">
        <v>30</v>
      </c>
      <c r="D9451" s="4" t="s">
        <v>30</v>
      </c>
      <c r="E9451" s="4">
        <v>1.0</v>
      </c>
      <c r="F9451" s="4">
        <v>2.0</v>
      </c>
      <c r="G9451" s="4">
        <v>2.0</v>
      </c>
      <c r="H9451" s="7">
        <v>45279.0</v>
      </c>
      <c r="I9451" s="4">
        <f>IFERROR(__xludf.DUMMYFUNCTION("SPLIT(H9451,""/"")"),19.0)</f>
        <v>19</v>
      </c>
      <c r="J9451" s="4">
        <f>IFERROR(__xludf.DUMMYFUNCTION("""COMPUTED_VALUE"""),12.0)</f>
        <v>12</v>
      </c>
      <c r="K9451" s="4">
        <f>IFERROR(__xludf.DUMMYFUNCTION("""COMPUTED_VALUE"""),2023.0)</f>
        <v>2023</v>
      </c>
    </row>
    <row r="9452">
      <c r="A9452" s="1" t="s">
        <v>3673</v>
      </c>
      <c r="B9452" s="4" t="s">
        <v>30</v>
      </c>
      <c r="C9452" s="4" t="s">
        <v>30</v>
      </c>
      <c r="D9452" s="4" t="s">
        <v>39</v>
      </c>
      <c r="E9452" s="4">
        <v>5.0</v>
      </c>
      <c r="F9452" s="4">
        <v>5.0</v>
      </c>
      <c r="G9452" s="4">
        <v>25.0</v>
      </c>
      <c r="H9452" s="7">
        <v>45280.0</v>
      </c>
      <c r="I9452" s="4">
        <f>IFERROR(__xludf.DUMMYFUNCTION("SPLIT(H9452,""/"")"),20.0)</f>
        <v>20</v>
      </c>
      <c r="J9452" s="4">
        <f>IFERROR(__xludf.DUMMYFUNCTION("""COMPUTED_VALUE"""),12.0)</f>
        <v>12</v>
      </c>
      <c r="K9452" s="4">
        <f>IFERROR(__xludf.DUMMYFUNCTION("""COMPUTED_VALUE"""),2023.0)</f>
        <v>2023</v>
      </c>
    </row>
    <row r="9453">
      <c r="A9453" s="1" t="s">
        <v>4605</v>
      </c>
      <c r="B9453" s="4" t="s">
        <v>30</v>
      </c>
      <c r="C9453" s="4" t="s">
        <v>30</v>
      </c>
      <c r="D9453" s="4" t="s">
        <v>30</v>
      </c>
      <c r="E9453" s="4">
        <v>2.0</v>
      </c>
      <c r="F9453" s="4">
        <v>3.0</v>
      </c>
      <c r="G9453" s="4">
        <v>6.0</v>
      </c>
      <c r="H9453" s="7">
        <v>45280.0</v>
      </c>
      <c r="I9453" s="4">
        <f>IFERROR(__xludf.DUMMYFUNCTION("SPLIT(H9453,""/"")"),20.0)</f>
        <v>20</v>
      </c>
      <c r="J9453" s="4">
        <f>IFERROR(__xludf.DUMMYFUNCTION("""COMPUTED_VALUE"""),12.0)</f>
        <v>12</v>
      </c>
      <c r="K9453" s="4">
        <f>IFERROR(__xludf.DUMMYFUNCTION("""COMPUTED_VALUE"""),2023.0)</f>
        <v>2023</v>
      </c>
    </row>
    <row r="9454">
      <c r="A9454" s="1" t="s">
        <v>2602</v>
      </c>
      <c r="B9454" s="4" t="s">
        <v>30</v>
      </c>
      <c r="C9454" s="4" t="s">
        <v>29</v>
      </c>
      <c r="D9454" s="4" t="s">
        <v>30</v>
      </c>
      <c r="E9454" s="4">
        <v>1.0</v>
      </c>
      <c r="F9454" s="4">
        <v>3.0</v>
      </c>
      <c r="G9454" s="4">
        <v>3.0</v>
      </c>
      <c r="H9454" s="7">
        <v>45281.0</v>
      </c>
      <c r="I9454" s="4">
        <f>IFERROR(__xludf.DUMMYFUNCTION("SPLIT(H9454,""/"")"),21.0)</f>
        <v>21</v>
      </c>
      <c r="J9454" s="4">
        <f>IFERROR(__xludf.DUMMYFUNCTION("""COMPUTED_VALUE"""),12.0)</f>
        <v>12</v>
      </c>
      <c r="K9454" s="4">
        <f>IFERROR(__xludf.DUMMYFUNCTION("""COMPUTED_VALUE"""),2023.0)</f>
        <v>2023</v>
      </c>
    </row>
    <row r="9455">
      <c r="A9455" s="1" t="s">
        <v>6539</v>
      </c>
      <c r="B9455" s="4" t="s">
        <v>30</v>
      </c>
      <c r="C9455" s="4" t="s">
        <v>24</v>
      </c>
      <c r="D9455" s="4" t="s">
        <v>28</v>
      </c>
      <c r="E9455" s="4">
        <v>4.0</v>
      </c>
      <c r="F9455" s="4">
        <v>3.0</v>
      </c>
      <c r="G9455" s="4">
        <v>12.0</v>
      </c>
      <c r="H9455" s="7">
        <v>45281.0</v>
      </c>
      <c r="I9455" s="4">
        <f>IFERROR(__xludf.DUMMYFUNCTION("SPLIT(H9455,""/"")"),21.0)</f>
        <v>21</v>
      </c>
      <c r="J9455" s="4">
        <f>IFERROR(__xludf.DUMMYFUNCTION("""COMPUTED_VALUE"""),12.0)</f>
        <v>12</v>
      </c>
      <c r="K9455" s="4">
        <f>IFERROR(__xludf.DUMMYFUNCTION("""COMPUTED_VALUE"""),2023.0)</f>
        <v>2023</v>
      </c>
    </row>
    <row r="9456">
      <c r="A9456" s="1" t="s">
        <v>5934</v>
      </c>
      <c r="B9456" s="4" t="s">
        <v>30</v>
      </c>
      <c r="C9456" s="4" t="s">
        <v>30</v>
      </c>
      <c r="D9456" s="4" t="s">
        <v>39</v>
      </c>
      <c r="E9456" s="4">
        <v>3.0</v>
      </c>
      <c r="F9456" s="4">
        <v>3.0</v>
      </c>
      <c r="G9456" s="4">
        <v>9.0</v>
      </c>
      <c r="H9456" s="7">
        <v>45282.0</v>
      </c>
      <c r="I9456" s="4">
        <f>IFERROR(__xludf.DUMMYFUNCTION("SPLIT(H9456,""/"")"),22.0)</f>
        <v>22</v>
      </c>
      <c r="J9456" s="4">
        <f>IFERROR(__xludf.DUMMYFUNCTION("""COMPUTED_VALUE"""),12.0)</f>
        <v>12</v>
      </c>
      <c r="K9456" s="4">
        <f>IFERROR(__xludf.DUMMYFUNCTION("""COMPUTED_VALUE"""),2023.0)</f>
        <v>2023</v>
      </c>
    </row>
    <row r="9457">
      <c r="A9457" s="1" t="s">
        <v>5782</v>
      </c>
      <c r="B9457" s="4" t="s">
        <v>30</v>
      </c>
      <c r="C9457" s="4" t="s">
        <v>24</v>
      </c>
      <c r="D9457" s="4" t="s">
        <v>30</v>
      </c>
      <c r="E9457" s="4">
        <v>5.0</v>
      </c>
      <c r="F9457" s="4">
        <v>4.0</v>
      </c>
      <c r="G9457" s="4">
        <v>20.0</v>
      </c>
      <c r="H9457" s="7">
        <v>45282.0</v>
      </c>
      <c r="I9457" s="4">
        <f>IFERROR(__xludf.DUMMYFUNCTION("SPLIT(H9457,""/"")"),22.0)</f>
        <v>22</v>
      </c>
      <c r="J9457" s="4">
        <f>IFERROR(__xludf.DUMMYFUNCTION("""COMPUTED_VALUE"""),12.0)</f>
        <v>12</v>
      </c>
      <c r="K9457" s="4">
        <f>IFERROR(__xludf.DUMMYFUNCTION("""COMPUTED_VALUE"""),2023.0)</f>
        <v>2023</v>
      </c>
    </row>
    <row r="9458">
      <c r="A9458" s="1" t="s">
        <v>409</v>
      </c>
      <c r="B9458" s="4" t="s">
        <v>30</v>
      </c>
      <c r="C9458" s="4" t="s">
        <v>24</v>
      </c>
      <c r="D9458" s="4" t="s">
        <v>28</v>
      </c>
      <c r="E9458" s="4">
        <v>1.0</v>
      </c>
      <c r="F9458" s="4">
        <v>5.0</v>
      </c>
      <c r="G9458" s="4">
        <v>5.0</v>
      </c>
      <c r="H9458" s="7">
        <v>45282.0</v>
      </c>
      <c r="I9458" s="4">
        <f>IFERROR(__xludf.DUMMYFUNCTION("SPLIT(H9458,""/"")"),22.0)</f>
        <v>22</v>
      </c>
      <c r="J9458" s="4">
        <f>IFERROR(__xludf.DUMMYFUNCTION("""COMPUTED_VALUE"""),12.0)</f>
        <v>12</v>
      </c>
      <c r="K9458" s="4">
        <f>IFERROR(__xludf.DUMMYFUNCTION("""COMPUTED_VALUE"""),2023.0)</f>
        <v>2023</v>
      </c>
    </row>
    <row r="9459">
      <c r="A9459" s="1" t="s">
        <v>7915</v>
      </c>
      <c r="B9459" s="4" t="s">
        <v>30</v>
      </c>
      <c r="C9459" s="4" t="s">
        <v>24</v>
      </c>
      <c r="D9459" s="4" t="s">
        <v>39</v>
      </c>
      <c r="E9459" s="4">
        <v>4.0</v>
      </c>
      <c r="F9459" s="4">
        <v>3.0</v>
      </c>
      <c r="G9459" s="4">
        <v>12.0</v>
      </c>
      <c r="H9459" s="7">
        <v>45283.0</v>
      </c>
      <c r="I9459" s="4">
        <f>IFERROR(__xludf.DUMMYFUNCTION("SPLIT(H9459,""/"")"),23.0)</f>
        <v>23</v>
      </c>
      <c r="J9459" s="4">
        <f>IFERROR(__xludf.DUMMYFUNCTION("""COMPUTED_VALUE"""),12.0)</f>
        <v>12</v>
      </c>
      <c r="K9459" s="4">
        <f>IFERROR(__xludf.DUMMYFUNCTION("""COMPUTED_VALUE"""),2023.0)</f>
        <v>2023</v>
      </c>
    </row>
    <row r="9460">
      <c r="A9460" s="1" t="s">
        <v>5977</v>
      </c>
      <c r="B9460" s="4" t="s">
        <v>30</v>
      </c>
      <c r="C9460" s="4" t="s">
        <v>29</v>
      </c>
      <c r="D9460" s="4" t="s">
        <v>39</v>
      </c>
      <c r="E9460" s="4">
        <v>2.0</v>
      </c>
      <c r="F9460" s="4">
        <v>1.5</v>
      </c>
      <c r="G9460" s="4">
        <v>3.0</v>
      </c>
      <c r="H9460" s="7">
        <v>45283.0</v>
      </c>
      <c r="I9460" s="4">
        <f>IFERROR(__xludf.DUMMYFUNCTION("SPLIT(H9460,""/"")"),23.0)</f>
        <v>23</v>
      </c>
      <c r="J9460" s="4">
        <f>IFERROR(__xludf.DUMMYFUNCTION("""COMPUTED_VALUE"""),12.0)</f>
        <v>12</v>
      </c>
      <c r="K9460" s="4">
        <f>IFERROR(__xludf.DUMMYFUNCTION("""COMPUTED_VALUE"""),2023.0)</f>
        <v>2023</v>
      </c>
    </row>
    <row r="9461">
      <c r="A9461" s="1" t="s">
        <v>4740</v>
      </c>
      <c r="B9461" s="4" t="s">
        <v>30</v>
      </c>
      <c r="C9461" s="4" t="s">
        <v>29</v>
      </c>
      <c r="D9461" s="4" t="s">
        <v>39</v>
      </c>
      <c r="E9461" s="4">
        <v>3.0</v>
      </c>
      <c r="F9461" s="4">
        <v>4.0</v>
      </c>
      <c r="G9461" s="4">
        <v>12.0</v>
      </c>
      <c r="H9461" s="7">
        <v>45283.0</v>
      </c>
      <c r="I9461" s="4">
        <f>IFERROR(__xludf.DUMMYFUNCTION("SPLIT(H9461,""/"")"),23.0)</f>
        <v>23</v>
      </c>
      <c r="J9461" s="4">
        <f>IFERROR(__xludf.DUMMYFUNCTION("""COMPUTED_VALUE"""),12.0)</f>
        <v>12</v>
      </c>
      <c r="K9461" s="4">
        <f>IFERROR(__xludf.DUMMYFUNCTION("""COMPUTED_VALUE"""),2023.0)</f>
        <v>2023</v>
      </c>
    </row>
    <row r="9462">
      <c r="A9462" s="1" t="s">
        <v>2751</v>
      </c>
      <c r="B9462" s="4" t="s">
        <v>30</v>
      </c>
      <c r="C9462" s="4" t="s">
        <v>24</v>
      </c>
      <c r="D9462" s="4" t="s">
        <v>23</v>
      </c>
      <c r="E9462" s="4">
        <v>3.0</v>
      </c>
      <c r="F9462" s="4">
        <v>4.0</v>
      </c>
      <c r="G9462" s="4">
        <v>12.0</v>
      </c>
      <c r="H9462" s="7">
        <v>45284.0</v>
      </c>
      <c r="I9462" s="4">
        <f>IFERROR(__xludf.DUMMYFUNCTION("SPLIT(H9462,""/"")"),24.0)</f>
        <v>24</v>
      </c>
      <c r="J9462" s="4">
        <f>IFERROR(__xludf.DUMMYFUNCTION("""COMPUTED_VALUE"""),12.0)</f>
        <v>12</v>
      </c>
      <c r="K9462" s="4">
        <f>IFERROR(__xludf.DUMMYFUNCTION("""COMPUTED_VALUE"""),2023.0)</f>
        <v>2023</v>
      </c>
    </row>
    <row r="9463">
      <c r="A9463" s="1" t="s">
        <v>4948</v>
      </c>
      <c r="B9463" s="4" t="s">
        <v>30</v>
      </c>
      <c r="C9463" s="4" t="s">
        <v>24</v>
      </c>
      <c r="D9463" s="4" t="s">
        <v>30</v>
      </c>
      <c r="E9463" s="4">
        <v>3.0</v>
      </c>
      <c r="F9463" s="4">
        <v>4.0</v>
      </c>
      <c r="G9463" s="4">
        <v>12.0</v>
      </c>
      <c r="H9463" s="7">
        <v>45284.0</v>
      </c>
      <c r="I9463" s="4">
        <f>IFERROR(__xludf.DUMMYFUNCTION("SPLIT(H9463,""/"")"),24.0)</f>
        <v>24</v>
      </c>
      <c r="J9463" s="4">
        <f>IFERROR(__xludf.DUMMYFUNCTION("""COMPUTED_VALUE"""),12.0)</f>
        <v>12</v>
      </c>
      <c r="K9463" s="4">
        <f>IFERROR(__xludf.DUMMYFUNCTION("""COMPUTED_VALUE"""),2023.0)</f>
        <v>2023</v>
      </c>
    </row>
    <row r="9464">
      <c r="A9464" s="1" t="s">
        <v>4484</v>
      </c>
      <c r="B9464" s="4" t="s">
        <v>30</v>
      </c>
      <c r="C9464" s="4" t="s">
        <v>30</v>
      </c>
      <c r="D9464" s="4" t="s">
        <v>23</v>
      </c>
      <c r="E9464" s="4">
        <v>5.0</v>
      </c>
      <c r="F9464" s="4">
        <v>4.0</v>
      </c>
      <c r="G9464" s="4">
        <v>20.0</v>
      </c>
      <c r="H9464" s="7">
        <v>45285.0</v>
      </c>
      <c r="I9464" s="4">
        <f>IFERROR(__xludf.DUMMYFUNCTION("SPLIT(H9464,""/"")"),25.0)</f>
        <v>25</v>
      </c>
      <c r="J9464" s="4">
        <f>IFERROR(__xludf.DUMMYFUNCTION("""COMPUTED_VALUE"""),12.0)</f>
        <v>12</v>
      </c>
      <c r="K9464" s="4">
        <f>IFERROR(__xludf.DUMMYFUNCTION("""COMPUTED_VALUE"""),2023.0)</f>
        <v>2023</v>
      </c>
    </row>
    <row r="9465">
      <c r="A9465" s="1" t="s">
        <v>6532</v>
      </c>
      <c r="B9465" s="4" t="s">
        <v>30</v>
      </c>
      <c r="C9465" s="4" t="s">
        <v>30</v>
      </c>
      <c r="D9465" s="4" t="s">
        <v>23</v>
      </c>
      <c r="E9465" s="4">
        <v>4.0</v>
      </c>
      <c r="F9465" s="4">
        <v>1.5</v>
      </c>
      <c r="G9465" s="4">
        <v>6.0</v>
      </c>
      <c r="H9465" s="7">
        <v>45285.0</v>
      </c>
      <c r="I9465" s="4">
        <f>IFERROR(__xludf.DUMMYFUNCTION("SPLIT(H9465,""/"")"),25.0)</f>
        <v>25</v>
      </c>
      <c r="J9465" s="4">
        <f>IFERROR(__xludf.DUMMYFUNCTION("""COMPUTED_VALUE"""),12.0)</f>
        <v>12</v>
      </c>
      <c r="K9465" s="4">
        <f>IFERROR(__xludf.DUMMYFUNCTION("""COMPUTED_VALUE"""),2023.0)</f>
        <v>2023</v>
      </c>
    </row>
    <row r="9466">
      <c r="A9466" s="1" t="s">
        <v>3956</v>
      </c>
      <c r="B9466" s="4" t="s">
        <v>30</v>
      </c>
      <c r="C9466" s="4" t="s">
        <v>30</v>
      </c>
      <c r="D9466" s="4" t="s">
        <v>28</v>
      </c>
      <c r="E9466" s="4">
        <v>4.0</v>
      </c>
      <c r="F9466" s="4">
        <v>5.0</v>
      </c>
      <c r="G9466" s="4">
        <v>20.0</v>
      </c>
      <c r="H9466" s="7">
        <v>45285.0</v>
      </c>
      <c r="I9466" s="4">
        <f>IFERROR(__xludf.DUMMYFUNCTION("SPLIT(H9466,""/"")"),25.0)</f>
        <v>25</v>
      </c>
      <c r="J9466" s="4">
        <f>IFERROR(__xludf.DUMMYFUNCTION("""COMPUTED_VALUE"""),12.0)</f>
        <v>12</v>
      </c>
      <c r="K9466" s="4">
        <f>IFERROR(__xludf.DUMMYFUNCTION("""COMPUTED_VALUE"""),2023.0)</f>
        <v>2023</v>
      </c>
    </row>
    <row r="9467">
      <c r="A9467" s="1" t="s">
        <v>1628</v>
      </c>
      <c r="B9467" s="4" t="s">
        <v>30</v>
      </c>
      <c r="C9467" s="4" t="s">
        <v>30</v>
      </c>
      <c r="D9467" s="4" t="s">
        <v>30</v>
      </c>
      <c r="E9467" s="4">
        <v>5.0</v>
      </c>
      <c r="F9467" s="4">
        <v>2.0</v>
      </c>
      <c r="G9467" s="4">
        <v>10.0</v>
      </c>
      <c r="H9467" s="7">
        <v>45285.0</v>
      </c>
      <c r="I9467" s="4">
        <f>IFERROR(__xludf.DUMMYFUNCTION("SPLIT(H9467,""/"")"),25.0)</f>
        <v>25</v>
      </c>
      <c r="J9467" s="4">
        <f>IFERROR(__xludf.DUMMYFUNCTION("""COMPUTED_VALUE"""),12.0)</f>
        <v>12</v>
      </c>
      <c r="K9467" s="4">
        <f>IFERROR(__xludf.DUMMYFUNCTION("""COMPUTED_VALUE"""),2023.0)</f>
        <v>2023</v>
      </c>
    </row>
    <row r="9468">
      <c r="A9468" s="1" t="s">
        <v>4042</v>
      </c>
      <c r="B9468" s="4" t="s">
        <v>30</v>
      </c>
      <c r="C9468" s="4" t="s">
        <v>30</v>
      </c>
      <c r="D9468" s="4" t="s">
        <v>28</v>
      </c>
      <c r="E9468" s="4">
        <v>3.0</v>
      </c>
      <c r="F9468" s="4">
        <v>3.0</v>
      </c>
      <c r="G9468" s="4">
        <v>9.0</v>
      </c>
      <c r="H9468" s="7">
        <v>45285.0</v>
      </c>
      <c r="I9468" s="4">
        <f>IFERROR(__xludf.DUMMYFUNCTION("SPLIT(H9468,""/"")"),25.0)</f>
        <v>25</v>
      </c>
      <c r="J9468" s="4">
        <f>IFERROR(__xludf.DUMMYFUNCTION("""COMPUTED_VALUE"""),12.0)</f>
        <v>12</v>
      </c>
      <c r="K9468" s="4">
        <f>IFERROR(__xludf.DUMMYFUNCTION("""COMPUTED_VALUE"""),2023.0)</f>
        <v>2023</v>
      </c>
    </row>
    <row r="9469">
      <c r="A9469" s="1" t="s">
        <v>718</v>
      </c>
      <c r="B9469" s="4" t="s">
        <v>30</v>
      </c>
      <c r="C9469" s="4" t="s">
        <v>29</v>
      </c>
      <c r="D9469" s="4" t="s">
        <v>39</v>
      </c>
      <c r="E9469" s="4">
        <v>4.0</v>
      </c>
      <c r="F9469" s="4">
        <v>4.0</v>
      </c>
      <c r="G9469" s="4">
        <v>16.0</v>
      </c>
      <c r="H9469" s="7">
        <v>45286.0</v>
      </c>
      <c r="I9469" s="4">
        <f>IFERROR(__xludf.DUMMYFUNCTION("SPLIT(H9469,""/"")"),26.0)</f>
        <v>26</v>
      </c>
      <c r="J9469" s="4">
        <f>IFERROR(__xludf.DUMMYFUNCTION("""COMPUTED_VALUE"""),12.0)</f>
        <v>12</v>
      </c>
      <c r="K9469" s="4">
        <f>IFERROR(__xludf.DUMMYFUNCTION("""COMPUTED_VALUE"""),2023.0)</f>
        <v>2023</v>
      </c>
    </row>
    <row r="9470">
      <c r="A9470" s="1" t="s">
        <v>756</v>
      </c>
      <c r="B9470" s="4" t="s">
        <v>30</v>
      </c>
      <c r="C9470" s="4" t="s">
        <v>30</v>
      </c>
      <c r="D9470" s="4" t="s">
        <v>30</v>
      </c>
      <c r="E9470" s="4">
        <v>5.0</v>
      </c>
      <c r="F9470" s="4">
        <v>1.5</v>
      </c>
      <c r="G9470" s="4">
        <v>7.5</v>
      </c>
      <c r="H9470" s="7">
        <v>45286.0</v>
      </c>
      <c r="I9470" s="4">
        <f>IFERROR(__xludf.DUMMYFUNCTION("SPLIT(H9470,""/"")"),26.0)</f>
        <v>26</v>
      </c>
      <c r="J9470" s="4">
        <f>IFERROR(__xludf.DUMMYFUNCTION("""COMPUTED_VALUE"""),12.0)</f>
        <v>12</v>
      </c>
      <c r="K9470" s="4">
        <f>IFERROR(__xludf.DUMMYFUNCTION("""COMPUTED_VALUE"""),2023.0)</f>
        <v>2023</v>
      </c>
    </row>
    <row r="9471">
      <c r="A9471" s="1" t="s">
        <v>3414</v>
      </c>
      <c r="B9471" s="4" t="s">
        <v>30</v>
      </c>
      <c r="C9471" s="4" t="s">
        <v>24</v>
      </c>
      <c r="D9471" s="4" t="s">
        <v>23</v>
      </c>
      <c r="E9471" s="4">
        <v>2.0</v>
      </c>
      <c r="F9471" s="4">
        <v>4.0</v>
      </c>
      <c r="G9471" s="4">
        <v>8.0</v>
      </c>
      <c r="H9471" s="7">
        <v>45286.0</v>
      </c>
      <c r="I9471" s="4">
        <f>IFERROR(__xludf.DUMMYFUNCTION("SPLIT(H9471,""/"")"),26.0)</f>
        <v>26</v>
      </c>
      <c r="J9471" s="4">
        <f>IFERROR(__xludf.DUMMYFUNCTION("""COMPUTED_VALUE"""),12.0)</f>
        <v>12</v>
      </c>
      <c r="K9471" s="4">
        <f>IFERROR(__xludf.DUMMYFUNCTION("""COMPUTED_VALUE"""),2023.0)</f>
        <v>2023</v>
      </c>
    </row>
    <row r="9472">
      <c r="A9472" s="1" t="s">
        <v>3239</v>
      </c>
      <c r="B9472" s="4" t="s">
        <v>30</v>
      </c>
      <c r="C9472" s="4" t="s">
        <v>30</v>
      </c>
      <c r="D9472" s="4" t="s">
        <v>28</v>
      </c>
      <c r="E9472" s="4">
        <v>5.0</v>
      </c>
      <c r="F9472" s="4">
        <v>4.0</v>
      </c>
      <c r="G9472" s="4">
        <v>20.0</v>
      </c>
      <c r="H9472" s="7">
        <v>45287.0</v>
      </c>
      <c r="I9472" s="4">
        <f>IFERROR(__xludf.DUMMYFUNCTION("SPLIT(H9472,""/"")"),27.0)</f>
        <v>27</v>
      </c>
      <c r="J9472" s="4">
        <f>IFERROR(__xludf.DUMMYFUNCTION("""COMPUTED_VALUE"""),12.0)</f>
        <v>12</v>
      </c>
      <c r="K9472" s="4">
        <f>IFERROR(__xludf.DUMMYFUNCTION("""COMPUTED_VALUE"""),2023.0)</f>
        <v>2023</v>
      </c>
    </row>
    <row r="9473">
      <c r="A9473" s="1" t="s">
        <v>5499</v>
      </c>
      <c r="B9473" s="4" t="s">
        <v>30</v>
      </c>
      <c r="C9473" s="4" t="s">
        <v>30</v>
      </c>
      <c r="D9473" s="4" t="s">
        <v>23</v>
      </c>
      <c r="E9473" s="4">
        <v>2.0</v>
      </c>
      <c r="F9473" s="4">
        <v>4.0</v>
      </c>
      <c r="G9473" s="4">
        <v>8.0</v>
      </c>
      <c r="H9473" s="7">
        <v>45287.0</v>
      </c>
      <c r="I9473" s="4">
        <f>IFERROR(__xludf.DUMMYFUNCTION("SPLIT(H9473,""/"")"),27.0)</f>
        <v>27</v>
      </c>
      <c r="J9473" s="4">
        <f>IFERROR(__xludf.DUMMYFUNCTION("""COMPUTED_VALUE"""),12.0)</f>
        <v>12</v>
      </c>
      <c r="K9473" s="4">
        <f>IFERROR(__xludf.DUMMYFUNCTION("""COMPUTED_VALUE"""),2023.0)</f>
        <v>2023</v>
      </c>
    </row>
    <row r="9474">
      <c r="A9474" s="1" t="s">
        <v>4155</v>
      </c>
      <c r="B9474" s="4" t="s">
        <v>30</v>
      </c>
      <c r="C9474" s="4" t="s">
        <v>30</v>
      </c>
      <c r="D9474" s="4" t="s">
        <v>28</v>
      </c>
      <c r="E9474" s="4">
        <v>2.0</v>
      </c>
      <c r="F9474" s="4">
        <v>4.0</v>
      </c>
      <c r="G9474" s="4">
        <v>8.0</v>
      </c>
      <c r="H9474" s="7">
        <v>45288.0</v>
      </c>
      <c r="I9474" s="4">
        <f>IFERROR(__xludf.DUMMYFUNCTION("SPLIT(H9474,""/"")"),28.0)</f>
        <v>28</v>
      </c>
      <c r="J9474" s="4">
        <f>IFERROR(__xludf.DUMMYFUNCTION("""COMPUTED_VALUE"""),12.0)</f>
        <v>12</v>
      </c>
      <c r="K9474" s="4">
        <f>IFERROR(__xludf.DUMMYFUNCTION("""COMPUTED_VALUE"""),2023.0)</f>
        <v>2023</v>
      </c>
    </row>
    <row r="9475">
      <c r="A9475" s="1" t="s">
        <v>1277</v>
      </c>
      <c r="B9475" s="4" t="s">
        <v>30</v>
      </c>
      <c r="C9475" s="4" t="s">
        <v>29</v>
      </c>
      <c r="D9475" s="4" t="s">
        <v>39</v>
      </c>
      <c r="E9475" s="4">
        <v>3.0</v>
      </c>
      <c r="F9475" s="4">
        <v>2.0</v>
      </c>
      <c r="G9475" s="4">
        <v>6.0</v>
      </c>
      <c r="H9475" s="7">
        <v>45289.0</v>
      </c>
      <c r="I9475" s="4">
        <f>IFERROR(__xludf.DUMMYFUNCTION("SPLIT(H9475,""/"")"),29.0)</f>
        <v>29</v>
      </c>
      <c r="J9475" s="4">
        <f>IFERROR(__xludf.DUMMYFUNCTION("""COMPUTED_VALUE"""),12.0)</f>
        <v>12</v>
      </c>
      <c r="K9475" s="4">
        <f>IFERROR(__xludf.DUMMYFUNCTION("""COMPUTED_VALUE"""),2023.0)</f>
        <v>2023</v>
      </c>
    </row>
    <row r="9476">
      <c r="A9476" s="1" t="s">
        <v>835</v>
      </c>
      <c r="B9476" s="4" t="s">
        <v>30</v>
      </c>
      <c r="C9476" s="4" t="s">
        <v>30</v>
      </c>
      <c r="D9476" s="4" t="s">
        <v>23</v>
      </c>
      <c r="E9476" s="4">
        <v>3.0</v>
      </c>
      <c r="F9476" s="4">
        <v>2.0</v>
      </c>
      <c r="G9476" s="4">
        <v>6.0</v>
      </c>
      <c r="H9476" s="7">
        <v>45289.0</v>
      </c>
      <c r="I9476" s="4">
        <f>IFERROR(__xludf.DUMMYFUNCTION("SPLIT(H9476,""/"")"),29.0)</f>
        <v>29</v>
      </c>
      <c r="J9476" s="4">
        <f>IFERROR(__xludf.DUMMYFUNCTION("""COMPUTED_VALUE"""),12.0)</f>
        <v>12</v>
      </c>
      <c r="K9476" s="4">
        <f>IFERROR(__xludf.DUMMYFUNCTION("""COMPUTED_VALUE"""),2023.0)</f>
        <v>2023</v>
      </c>
    </row>
    <row r="9477">
      <c r="A9477" s="1" t="s">
        <v>9431</v>
      </c>
      <c r="B9477" s="4" t="s">
        <v>30</v>
      </c>
      <c r="C9477" s="4" t="s">
        <v>24</v>
      </c>
      <c r="D9477" s="4" t="s">
        <v>28</v>
      </c>
      <c r="E9477" s="4">
        <v>3.0</v>
      </c>
      <c r="F9477" s="4">
        <v>3.0</v>
      </c>
      <c r="G9477" s="4">
        <v>9.0</v>
      </c>
      <c r="H9477" s="7">
        <v>45289.0</v>
      </c>
      <c r="I9477" s="4">
        <f>IFERROR(__xludf.DUMMYFUNCTION("SPLIT(H9477,""/"")"),29.0)</f>
        <v>29</v>
      </c>
      <c r="J9477" s="4">
        <f>IFERROR(__xludf.DUMMYFUNCTION("""COMPUTED_VALUE"""),12.0)</f>
        <v>12</v>
      </c>
      <c r="K9477" s="4">
        <f>IFERROR(__xludf.DUMMYFUNCTION("""COMPUTED_VALUE"""),2023.0)</f>
        <v>2023</v>
      </c>
    </row>
    <row r="9478">
      <c r="A9478" s="1" t="s">
        <v>1772</v>
      </c>
      <c r="B9478" s="4" t="s">
        <v>30</v>
      </c>
      <c r="C9478" s="4" t="s">
        <v>30</v>
      </c>
      <c r="D9478" s="4" t="s">
        <v>39</v>
      </c>
      <c r="E9478" s="4">
        <v>2.0</v>
      </c>
      <c r="F9478" s="4">
        <v>1.5</v>
      </c>
      <c r="G9478" s="4">
        <v>3.0</v>
      </c>
      <c r="H9478" s="7">
        <v>45290.0</v>
      </c>
      <c r="I9478" s="4">
        <f>IFERROR(__xludf.DUMMYFUNCTION("SPLIT(H9478,""/"")"),30.0)</f>
        <v>30</v>
      </c>
      <c r="J9478" s="4">
        <f>IFERROR(__xludf.DUMMYFUNCTION("""COMPUTED_VALUE"""),12.0)</f>
        <v>12</v>
      </c>
      <c r="K9478" s="4">
        <f>IFERROR(__xludf.DUMMYFUNCTION("""COMPUTED_VALUE"""),2023.0)</f>
        <v>2023</v>
      </c>
    </row>
    <row r="9479">
      <c r="A9479" s="1" t="s">
        <v>6698</v>
      </c>
      <c r="B9479" s="4" t="s">
        <v>30</v>
      </c>
      <c r="C9479" s="4" t="s">
        <v>29</v>
      </c>
      <c r="D9479" s="4" t="s">
        <v>28</v>
      </c>
      <c r="E9479" s="4">
        <v>4.0</v>
      </c>
      <c r="F9479" s="4">
        <v>1.0</v>
      </c>
      <c r="G9479" s="4">
        <v>4.0</v>
      </c>
      <c r="H9479" s="7">
        <v>45290.0</v>
      </c>
      <c r="I9479" s="4">
        <f>IFERROR(__xludf.DUMMYFUNCTION("SPLIT(H9479,""/"")"),30.0)</f>
        <v>30</v>
      </c>
      <c r="J9479" s="4">
        <f>IFERROR(__xludf.DUMMYFUNCTION("""COMPUTED_VALUE"""),12.0)</f>
        <v>12</v>
      </c>
      <c r="K9479" s="4">
        <f>IFERROR(__xludf.DUMMYFUNCTION("""COMPUTED_VALUE"""),2023.0)</f>
        <v>2023</v>
      </c>
    </row>
    <row r="9480">
      <c r="A9480" s="1" t="s">
        <v>9032</v>
      </c>
      <c r="B9480" s="4" t="s">
        <v>30</v>
      </c>
      <c r="C9480" s="4" t="s">
        <v>30</v>
      </c>
      <c r="D9480" s="4" t="s">
        <v>23</v>
      </c>
      <c r="E9480" s="4">
        <v>3.0</v>
      </c>
      <c r="F9480" s="4">
        <v>3.0</v>
      </c>
      <c r="G9480" s="4">
        <v>9.0</v>
      </c>
      <c r="H9480" s="7">
        <v>45290.0</v>
      </c>
      <c r="I9480" s="4">
        <f>IFERROR(__xludf.DUMMYFUNCTION("SPLIT(H9480,""/"")"),30.0)</f>
        <v>30</v>
      </c>
      <c r="J9480" s="4">
        <f>IFERROR(__xludf.DUMMYFUNCTION("""COMPUTED_VALUE"""),12.0)</f>
        <v>12</v>
      </c>
      <c r="K9480" s="4">
        <f>IFERROR(__xludf.DUMMYFUNCTION("""COMPUTED_VALUE"""),2023.0)</f>
        <v>2023</v>
      </c>
    </row>
    <row r="9481">
      <c r="A9481" s="1" t="s">
        <v>274</v>
      </c>
      <c r="B9481" s="4" t="s">
        <v>30</v>
      </c>
      <c r="C9481" s="4" t="s">
        <v>29</v>
      </c>
      <c r="D9481" s="4" t="s">
        <v>39</v>
      </c>
      <c r="E9481" s="4">
        <v>1.0</v>
      </c>
      <c r="F9481" s="4">
        <v>4.0</v>
      </c>
      <c r="G9481" s="4">
        <v>4.0</v>
      </c>
      <c r="H9481" s="7">
        <v>45290.0</v>
      </c>
      <c r="I9481" s="4">
        <f>IFERROR(__xludf.DUMMYFUNCTION("SPLIT(H9481,""/"")"),30.0)</f>
        <v>30</v>
      </c>
      <c r="J9481" s="4">
        <f>IFERROR(__xludf.DUMMYFUNCTION("""COMPUTED_VALUE"""),12.0)</f>
        <v>12</v>
      </c>
      <c r="K9481" s="4">
        <f>IFERROR(__xludf.DUMMYFUNCTION("""COMPUTED_VALUE"""),2023.0)</f>
        <v>2023</v>
      </c>
    </row>
    <row r="9482">
      <c r="A9482" s="1" t="s">
        <v>3406</v>
      </c>
      <c r="B9482" s="4" t="s">
        <v>30</v>
      </c>
      <c r="C9482" s="4" t="s">
        <v>29</v>
      </c>
      <c r="D9482" s="4" t="s">
        <v>30</v>
      </c>
      <c r="E9482" s="4">
        <v>1.0</v>
      </c>
      <c r="F9482" s="4">
        <v>3.0</v>
      </c>
      <c r="G9482" s="4">
        <v>3.0</v>
      </c>
      <c r="H9482" s="7">
        <v>45290.0</v>
      </c>
      <c r="I9482" s="4">
        <f>IFERROR(__xludf.DUMMYFUNCTION("SPLIT(H9482,""/"")"),30.0)</f>
        <v>30</v>
      </c>
      <c r="J9482" s="4">
        <f>IFERROR(__xludf.DUMMYFUNCTION("""COMPUTED_VALUE"""),12.0)</f>
        <v>12</v>
      </c>
      <c r="K9482" s="4">
        <f>IFERROR(__xludf.DUMMYFUNCTION("""COMPUTED_VALUE"""),2023.0)</f>
        <v>2023</v>
      </c>
    </row>
    <row r="9483">
      <c r="A9483" s="1" t="s">
        <v>9138</v>
      </c>
      <c r="B9483" s="4" t="s">
        <v>30</v>
      </c>
      <c r="C9483" s="4" t="s">
        <v>24</v>
      </c>
      <c r="D9483" s="4" t="s">
        <v>30</v>
      </c>
      <c r="E9483" s="4">
        <v>2.0</v>
      </c>
      <c r="F9483" s="4">
        <v>3.0</v>
      </c>
      <c r="G9483" s="4">
        <v>6.0</v>
      </c>
      <c r="H9483" s="7">
        <v>45290.0</v>
      </c>
      <c r="I9483" s="4">
        <f>IFERROR(__xludf.DUMMYFUNCTION("SPLIT(H9483,""/"")"),30.0)</f>
        <v>30</v>
      </c>
      <c r="J9483" s="4">
        <f>IFERROR(__xludf.DUMMYFUNCTION("""COMPUTED_VALUE"""),12.0)</f>
        <v>12</v>
      </c>
      <c r="K9483" s="4">
        <f>IFERROR(__xludf.DUMMYFUNCTION("""COMPUTED_VALUE"""),2023.0)</f>
        <v>2023</v>
      </c>
    </row>
    <row r="9484">
      <c r="A9484" s="1" t="s">
        <v>7346</v>
      </c>
      <c r="B9484" s="4" t="s">
        <v>30</v>
      </c>
      <c r="C9484" s="4" t="s">
        <v>24</v>
      </c>
      <c r="D9484" s="4" t="s">
        <v>39</v>
      </c>
      <c r="E9484" s="4">
        <v>5.0</v>
      </c>
      <c r="F9484" s="4">
        <v>4.0</v>
      </c>
      <c r="G9484" s="4">
        <v>20.0</v>
      </c>
      <c r="H9484" s="7">
        <v>45290.0</v>
      </c>
      <c r="I9484" s="4">
        <f>IFERROR(__xludf.DUMMYFUNCTION("SPLIT(H9484,""/"")"),30.0)</f>
        <v>30</v>
      </c>
      <c r="J9484" s="4">
        <f>IFERROR(__xludf.DUMMYFUNCTION("""COMPUTED_VALUE"""),12.0)</f>
        <v>12</v>
      </c>
      <c r="K9484" s="4">
        <f>IFERROR(__xludf.DUMMYFUNCTION("""COMPUTED_VALUE"""),2023.0)</f>
        <v>2023</v>
      </c>
    </row>
    <row r="9485">
      <c r="A9485" s="1" t="s">
        <v>2826</v>
      </c>
      <c r="B9485" s="4" t="s">
        <v>30</v>
      </c>
      <c r="C9485" s="4" t="s">
        <v>29</v>
      </c>
      <c r="D9485" s="4" t="s">
        <v>30</v>
      </c>
      <c r="E9485" s="4">
        <v>3.0</v>
      </c>
      <c r="F9485" s="4">
        <v>4.0</v>
      </c>
      <c r="G9485" s="4">
        <v>12.0</v>
      </c>
      <c r="H9485" s="7">
        <v>45291.0</v>
      </c>
      <c r="I9485" s="4">
        <f>IFERROR(__xludf.DUMMYFUNCTION("SPLIT(H9485,""/"")"),31.0)</f>
        <v>31</v>
      </c>
      <c r="J9485" s="4">
        <f>IFERROR(__xludf.DUMMYFUNCTION("""COMPUTED_VALUE"""),12.0)</f>
        <v>12</v>
      </c>
      <c r="K9485" s="4">
        <f>IFERROR(__xludf.DUMMYFUNCTION("""COMPUTED_VALUE"""),2023.0)</f>
        <v>2023</v>
      </c>
    </row>
    <row r="9486">
      <c r="A9486" s="1" t="s">
        <v>5931</v>
      </c>
      <c r="B9486" s="4" t="s">
        <v>30</v>
      </c>
      <c r="C9486" s="4" t="s">
        <v>29</v>
      </c>
      <c r="D9486" s="4" t="s">
        <v>39</v>
      </c>
      <c r="E9486" s="4">
        <v>5.0</v>
      </c>
      <c r="F9486" s="4">
        <v>4.0</v>
      </c>
      <c r="G9486" s="4">
        <v>20.0</v>
      </c>
      <c r="H9486" s="7">
        <v>45291.0</v>
      </c>
      <c r="I9486" s="4">
        <f>IFERROR(__xludf.DUMMYFUNCTION("SPLIT(H9486,""/"")"),31.0)</f>
        <v>31</v>
      </c>
      <c r="J9486" s="4">
        <f>IFERROR(__xludf.DUMMYFUNCTION("""COMPUTED_VALUE"""),12.0)</f>
        <v>12</v>
      </c>
      <c r="K9486" s="4">
        <f>IFERROR(__xludf.DUMMYFUNCTION("""COMPUTED_VALUE"""),2023.0)</f>
        <v>2023</v>
      </c>
    </row>
  </sheetData>
  <autoFilter ref="$A$1:$H$9486">
    <sortState ref="A1:H9486">
      <sortCondition ref="B1:B9486"/>
      <sortCondition ref="H1:H9486"/>
      <sortCondition ref="A1:A9486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6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